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1.xml" ContentType="application/vnd.openxmlformats-officedocument.spreadsheetml.comments+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2.xml" ContentType="application/vnd.openxmlformats-officedocument.spreadsheetml.comments+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omments13.xml" ContentType="application/vnd.openxmlformats-officedocument.spreadsheetml.comments+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14.xml" ContentType="application/vnd.openxmlformats-officedocument.spreadsheetml.comments+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omments15.xml" ContentType="application/vnd.openxmlformats-officedocument.spreadsheetml.comments+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omments16.xml" ContentType="application/vnd.openxmlformats-officedocument.spreadsheetml.comments+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21765" yWindow="375" windowWidth="22695" windowHeight="15375" tabRatio="810"/>
  </bookViews>
  <sheets>
    <sheet name="00_Info" sheetId="79" r:id="rId1"/>
    <sheet name="01_Preliminary_screened_data" sheetId="6" r:id="rId2"/>
    <sheet name="02_Boundary_match=4_removed" sheetId="75" r:id="rId3"/>
    <sheet name="03_Age_of_data_analysis" sheetId="58" r:id="rId4"/>
    <sheet name="04_Age_of_data_removed" sheetId="76" r:id="rId5"/>
    <sheet name="05_Duplicate_identification" sheetId="60" r:id="rId6"/>
    <sheet name="06_Duplicate_processing" sheetId="61" r:id="rId7"/>
    <sheet name="07_Duplicates_removed" sheetId="62" r:id="rId8"/>
    <sheet name="08_Data_level_analysis" sheetId="9" r:id="rId9"/>
    <sheet name="09_Incorrect_level_actions" sheetId="63" r:id="rId10"/>
    <sheet name="10_Incorrect_levels_removed" sheetId="64" r:id="rId11"/>
    <sheet name="11.1_Outliers-Generation" sheetId="65" r:id="rId12"/>
    <sheet name="11.2_Outliers-Collection_cov" sheetId="66" r:id="rId13"/>
    <sheet name="11.3_Outliers-Plastic" sheetId="67" r:id="rId14"/>
    <sheet name="11.4_Outliers-Formal_dry_recy" sheetId="69" r:id="rId15"/>
    <sheet name="11.5_Outliers-Other_recovery" sheetId="68" r:id="rId16"/>
    <sheet name="11.6_Outliers-Incineration" sheetId="70" r:id="rId17"/>
    <sheet name="11.7_Outliers-Controlled_disp" sheetId="71" r:id="rId18"/>
    <sheet name="12_Cleaned_dataset" sheetId="55" r:id="rId19"/>
    <sheet name="13_Cleaned_dataset_(no_blanks)" sheetId="77" r:id="rId20"/>
    <sheet name="14_FINAL_DATASET_(updated_IDs)" sheetId="74" r:id="rId21"/>
  </sheets>
  <definedNames>
    <definedName name="_xlnm._FilterDatabase" localSheetId="1" hidden="1">'01_Preliminary_screened_data'!$A$4:$AA$695</definedName>
    <definedName name="_xlnm._FilterDatabase" localSheetId="2" hidden="1">'02_Boundary_match=4_removed'!$A$4:$AA$680</definedName>
    <definedName name="_xlnm._FilterDatabase" localSheetId="3" hidden="1">'03_Age_of_data_analysis'!$A$4:$AB$680</definedName>
    <definedName name="_xlnm._FilterDatabase" localSheetId="4" hidden="1">'04_Age_of_data_removed'!$A$4:$AA$680</definedName>
    <definedName name="_xlnm._FilterDatabase" localSheetId="5" hidden="1">'05_Duplicate_identification'!$A$4:$AD$680</definedName>
    <definedName name="_xlnm._FilterDatabase" localSheetId="6" hidden="1">'06_Duplicate_processing'!$A$4:$AM$726</definedName>
    <definedName name="_xlnm._FilterDatabase" localSheetId="7" hidden="1">'07_Duplicates_removed'!$A$4:$AI$571</definedName>
    <definedName name="_xlnm._FilterDatabase" localSheetId="8" hidden="1">'08_Data_level_analysis'!$A$2:$O$256</definedName>
    <definedName name="_xlnm._FilterDatabase" localSheetId="9" hidden="1">'09_Incorrect_level_actions'!$A$4:$AL$571</definedName>
    <definedName name="_xlnm._FilterDatabase" localSheetId="10" hidden="1">'10_Incorrect_levels_removed'!$A$4:$AI$567</definedName>
    <definedName name="_xlnm._FilterDatabase" localSheetId="11" hidden="1">'11.1_Outliers-Generation'!$A$4:$N$499</definedName>
    <definedName name="_xlnm._FilterDatabase" localSheetId="12" hidden="1">'11.2_Outliers-Collection_cov'!$A$4:$N$415</definedName>
    <definedName name="_xlnm._FilterDatabase" localSheetId="13" hidden="1">'11.3_Outliers-Plastic'!$A$4:$N$363</definedName>
    <definedName name="_xlnm._FilterDatabase" localSheetId="14" hidden="1">'11.4_Outliers-Formal_dry_recy'!$A$4:$N$367</definedName>
    <definedName name="_xlnm._FilterDatabase" localSheetId="15" hidden="1">'11.5_Outliers-Other_recovery'!$A$4:$N$364</definedName>
    <definedName name="_xlnm._FilterDatabase" localSheetId="16" hidden="1">'11.6_Outliers-Incineration'!$A$4:$N$382</definedName>
    <definedName name="_xlnm._FilterDatabase" localSheetId="17" hidden="1">'11.7_Outliers-Controlled_disp'!$A$4:$N$400</definedName>
    <definedName name="_xlnm._FilterDatabase" localSheetId="18" hidden="1">'12_Cleaned_dataset'!$A$4:$AK$567</definedName>
    <definedName name="_xlnm._FilterDatabase" localSheetId="19" hidden="1">'13_Cleaned_dataset_(no_blanks)'!$A$4:$AK$557</definedName>
    <definedName name="_xlnm._FilterDatabase" localSheetId="20" hidden="1">'14_FINAL_DATASET_(updated_IDs)'!$A$4:$AJ$557</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hidden="1">#REF!</definedName>
    <definedName name="_Order1"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hidden="1">#REF!</definedName>
    <definedName name="_xlchart.v1.0" hidden="1">'11.1_Outliers-Generation'!$P$4</definedName>
    <definedName name="_xlchart.v1.1" hidden="1">'11.1_Outliers-Generation'!$P$5:$P$84</definedName>
    <definedName name="_xlchart.v1.10" hidden="1">'11.2_Outliers-Collection_cov'!$P$4</definedName>
    <definedName name="_xlchart.v1.11" hidden="1">'11.2_Outliers-Collection_cov'!$P$5:$P$76</definedName>
    <definedName name="_xlchart.v1.12" hidden="1">'11.2_Outliers-Collection_cov'!$Q$4</definedName>
    <definedName name="_xlchart.v1.13" hidden="1">'11.2_Outliers-Collection_cov'!$Q$5:$Q$177</definedName>
    <definedName name="_xlchart.v1.14" hidden="1">'11.2_Outliers-Collection_cov'!$R$4</definedName>
    <definedName name="_xlchart.v1.15" hidden="1">'11.2_Outliers-Collection_cov'!$R$5:$R$116</definedName>
    <definedName name="_xlchart.v1.16" hidden="1">'11.2_Outliers-Collection_cov'!$S$4</definedName>
    <definedName name="_xlchart.v1.17" hidden="1">'11.2_Outliers-Collection_cov'!$S$5:$S$59</definedName>
    <definedName name="_xlchart.v1.18" hidden="1">'11.3_Outliers-Plastic'!$J$5:$J$363</definedName>
    <definedName name="_xlchart.v1.19" hidden="1">'11.3_Outliers-Plastic'!$P$4</definedName>
    <definedName name="_xlchart.v1.2" hidden="1">'11.1_Outliers-Generation'!$Q$4</definedName>
    <definedName name="_xlchart.v1.20" hidden="1">'11.3_Outliers-Plastic'!$P$5:$P$73</definedName>
    <definedName name="_xlchart.v1.21" hidden="1">'11.3_Outliers-Plastic'!$Q$4</definedName>
    <definedName name="_xlchart.v1.22" hidden="1">'11.3_Outliers-Plastic'!$Q$5:$Q$137</definedName>
    <definedName name="_xlchart.v1.23" hidden="1">'11.3_Outliers-Plastic'!$R$4</definedName>
    <definedName name="_xlchart.v1.24" hidden="1">'11.3_Outliers-Plastic'!$R$5:$R$91</definedName>
    <definedName name="_xlchart.v1.25" hidden="1">'11.3_Outliers-Plastic'!$S$4</definedName>
    <definedName name="_xlchart.v1.26" hidden="1">'11.3_Outliers-Plastic'!$S$5:$S$73</definedName>
    <definedName name="_xlchart.v1.27" hidden="1">'11.4_Outliers-Formal_dry_recy'!$P$4</definedName>
    <definedName name="_xlchart.v1.28" hidden="1">'11.4_Outliers-Formal_dry_recy'!$P$5:$P$69</definedName>
    <definedName name="_xlchart.v1.29" hidden="1">'11.4_Outliers-Formal_dry_recy'!$Q$4</definedName>
    <definedName name="_xlchart.v1.3" hidden="1">'11.1_Outliers-Generation'!$Q$5:$Q$175</definedName>
    <definedName name="_xlchart.v1.30" hidden="1">'11.4_Outliers-Formal_dry_recy'!$Q$5:$Q$135</definedName>
    <definedName name="_xlchart.v1.31" hidden="1">'11.4_Outliers-Formal_dry_recy'!$R$4</definedName>
    <definedName name="_xlchart.v1.32" hidden="1">'11.4_Outliers-Formal_dry_recy'!$R$5:$R$102</definedName>
    <definedName name="_xlchart.v1.33" hidden="1">'11.4_Outliers-Formal_dry_recy'!$S$4</definedName>
    <definedName name="_xlchart.v1.34" hidden="1">'11.4_Outliers-Formal_dry_recy'!$S$5:$S$75</definedName>
    <definedName name="_xlchart.v1.35" hidden="1">'11.4_Outliers-Formal_dry_recy'!$J$5:$J$367</definedName>
    <definedName name="_xlchart.v1.36" hidden="1">'11.5_Outliers-Other_recovery'!$P$4</definedName>
    <definedName name="_xlchart.v1.37" hidden="1">'11.5_Outliers-Other_recovery'!$P$5:$P$69</definedName>
    <definedName name="_xlchart.v1.38" hidden="1">'11.5_Outliers-Other_recovery'!$Q$4</definedName>
    <definedName name="_xlchart.v1.39" hidden="1">'11.5_Outliers-Other_recovery'!$Q$5:$Q$137</definedName>
    <definedName name="_xlchart.v1.4" hidden="1">'11.1_Outliers-Generation'!$R$4</definedName>
    <definedName name="_xlchart.v1.40" hidden="1">'11.5_Outliers-Other_recovery'!$R$4</definedName>
    <definedName name="_xlchart.v1.41" hidden="1">'11.5_Outliers-Other_recovery'!$R$5:$R$102</definedName>
    <definedName name="_xlchart.v1.42" hidden="1">'11.5_Outliers-Other_recovery'!$S$4</definedName>
    <definedName name="_xlchart.v1.43" hidden="1">'11.5_Outliers-Other_recovery'!$S$5:$S$70</definedName>
    <definedName name="_xlchart.v1.44" hidden="1">'11.5_Outliers-Other_recovery'!$J$5:$J$364</definedName>
    <definedName name="_xlchart.v1.45" hidden="1">'11.6_Outliers-Incineration'!$P$4</definedName>
    <definedName name="_xlchart.v1.46" hidden="1">'11.6_Outliers-Incineration'!$P$5:$P$72</definedName>
    <definedName name="_xlchart.v1.47" hidden="1">'11.6_Outliers-Incineration'!$Q$4</definedName>
    <definedName name="_xlchart.v1.48" hidden="1">'11.6_Outliers-Incineration'!$Q$5:$Q$142</definedName>
    <definedName name="_xlchart.v1.49" hidden="1">'11.6_Outliers-Incineration'!$R$4</definedName>
    <definedName name="_xlchart.v1.5" hidden="1">'11.1_Outliers-Generation'!$R$5:$R$166</definedName>
    <definedName name="_xlchart.v1.50" hidden="1">'11.6_Outliers-Incineration'!$R$5:$R$109</definedName>
    <definedName name="_xlchart.v1.51" hidden="1">'11.6_Outliers-Incineration'!$S$4</definedName>
    <definedName name="_xlchart.v1.52" hidden="1">'11.6_Outliers-Incineration'!$S$5:$S$72</definedName>
    <definedName name="_xlchart.v1.53" hidden="1">'11.6_Outliers-Incineration'!$J$5:$J$382</definedName>
    <definedName name="_xlchart.v1.54" hidden="1">'11.6_Outliers-Incineration'!$J$5:$J$382</definedName>
    <definedName name="_xlchart.v1.55" hidden="1">'11.6_Outliers-Incineration'!$P$4</definedName>
    <definedName name="_xlchart.v1.56" hidden="1">'11.6_Outliers-Incineration'!$P$5:$P$72</definedName>
    <definedName name="_xlchart.v1.57" hidden="1">'11.6_Outliers-Incineration'!$Q$4</definedName>
    <definedName name="_xlchart.v1.58" hidden="1">'11.6_Outliers-Incineration'!$Q$5:$Q$142</definedName>
    <definedName name="_xlchart.v1.59" hidden="1">'11.6_Outliers-Incineration'!$R$4</definedName>
    <definedName name="_xlchart.v1.6" hidden="1">'11.1_Outliers-Generation'!$S$4</definedName>
    <definedName name="_xlchart.v1.60" hidden="1">'11.6_Outliers-Incineration'!$R$5:$R$109</definedName>
    <definedName name="_xlchart.v1.61" hidden="1">'11.6_Outliers-Incineration'!$S$4</definedName>
    <definedName name="_xlchart.v1.62" hidden="1">'11.6_Outliers-Incineration'!$S$5:$S$72</definedName>
    <definedName name="_xlchart.v1.7" hidden="1">'11.1_Outliers-Generation'!$S$5:$S$86</definedName>
    <definedName name="_xlchart.v1.8" hidden="1">'11.1_Outliers-Generation'!$J$5:$J$499</definedName>
    <definedName name="_xlchart.v1.9" hidden="1">'11.2_Outliers-Collection_cov'!$J$5:$J$415</definedName>
    <definedName name="dbo_tblData" localSheetId="1">#REF!</definedName>
    <definedName name="dbo_tblData" localSheetId="2">#REF!</definedName>
    <definedName name="dbo_tblData" localSheetId="3">#REF!</definedName>
    <definedName name="dbo_tblData" localSheetId="4">#REF!</definedName>
    <definedName name="dbo_tblData" localSheetId="5">#REF!</definedName>
    <definedName name="dbo_tblData" localSheetId="6">#REF!</definedName>
    <definedName name="dbo_tblData" localSheetId="7">#REF!</definedName>
    <definedName name="dbo_tblData" localSheetId="8">#REF!</definedName>
    <definedName name="dbo_tblData" localSheetId="9">#REF!</definedName>
    <definedName name="dbo_tblData" localSheetId="10">#REF!</definedName>
    <definedName name="dbo_tblData" localSheetId="11">#REF!</definedName>
    <definedName name="dbo_tblData" localSheetId="12">#REF!</definedName>
    <definedName name="dbo_tblData" localSheetId="13">#REF!</definedName>
    <definedName name="dbo_tblData" localSheetId="14">#REF!</definedName>
    <definedName name="dbo_tblData" localSheetId="15">#REF!</definedName>
    <definedName name="dbo_tblData" localSheetId="16">#REF!</definedName>
    <definedName name="dbo_tblData" localSheetId="17">#REF!</definedName>
    <definedName name="dbo_tblData" localSheetId="18">#REF!</definedName>
    <definedName name="dbo_tblData" localSheetId="19">#REF!</definedName>
    <definedName name="dbo_tblData" localSheetId="20">#REF!</definedName>
    <definedName name="dbo_tblDat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66" l="1"/>
  <c r="M18" i="66"/>
  <c r="J484" i="55" l="1"/>
  <c r="Y19" i="65"/>
  <c r="X8" i="65"/>
  <c r="W8" i="65"/>
  <c r="AD557" i="77" l="1"/>
  <c r="AC557" i="77"/>
  <c r="AB557" i="77"/>
  <c r="AA557" i="77"/>
  <c r="Z557" i="77"/>
  <c r="Y557" i="77"/>
  <c r="X557" i="77"/>
  <c r="W557" i="77"/>
  <c r="V557" i="77"/>
  <c r="R557" i="77"/>
  <c r="Q557" i="77"/>
  <c r="P557" i="77"/>
  <c r="O557" i="77"/>
  <c r="N557" i="77"/>
  <c r="M557" i="77"/>
  <c r="L557" i="77"/>
  <c r="K557" i="77"/>
  <c r="J557" i="77"/>
  <c r="AD556" i="77"/>
  <c r="AC556" i="77"/>
  <c r="AB556" i="77"/>
  <c r="AA556" i="77"/>
  <c r="Z556" i="77"/>
  <c r="Y556" i="77"/>
  <c r="X556" i="77"/>
  <c r="W556" i="77"/>
  <c r="V556" i="77"/>
  <c r="R556" i="77"/>
  <c r="Q556" i="77"/>
  <c r="P556" i="77"/>
  <c r="O556" i="77"/>
  <c r="N556" i="77"/>
  <c r="M556" i="77"/>
  <c r="L556" i="77"/>
  <c r="K556" i="77"/>
  <c r="J556" i="77"/>
  <c r="AD555" i="77"/>
  <c r="AC555" i="77"/>
  <c r="AB555" i="77"/>
  <c r="AA555" i="77"/>
  <c r="Z555" i="77"/>
  <c r="Y555" i="77"/>
  <c r="X555" i="77"/>
  <c r="W555" i="77"/>
  <c r="V555" i="77"/>
  <c r="R555" i="77"/>
  <c r="Q555" i="77"/>
  <c r="P555" i="77"/>
  <c r="O555" i="77"/>
  <c r="N555" i="77"/>
  <c r="M555" i="77"/>
  <c r="L555" i="77"/>
  <c r="K555" i="77"/>
  <c r="J555" i="77"/>
  <c r="AD554" i="77"/>
  <c r="AC554" i="77"/>
  <c r="AB554" i="77"/>
  <c r="AA554" i="77"/>
  <c r="Z554" i="77"/>
  <c r="Y554" i="77"/>
  <c r="X554" i="77"/>
  <c r="W554" i="77"/>
  <c r="V554" i="77"/>
  <c r="R554" i="77"/>
  <c r="Q554" i="77"/>
  <c r="P554" i="77"/>
  <c r="O554" i="77"/>
  <c r="N554" i="77"/>
  <c r="M554" i="77"/>
  <c r="L554" i="77"/>
  <c r="K554" i="77"/>
  <c r="J554" i="77"/>
  <c r="AD553" i="77"/>
  <c r="AC553" i="77"/>
  <c r="AB553" i="77"/>
  <c r="AA553" i="77"/>
  <c r="Z553" i="77"/>
  <c r="Y553" i="77"/>
  <c r="X553" i="77"/>
  <c r="W553" i="77"/>
  <c r="V553" i="77"/>
  <c r="R553" i="77"/>
  <c r="Q553" i="77"/>
  <c r="P553" i="77"/>
  <c r="O553" i="77"/>
  <c r="N553" i="77"/>
  <c r="M553" i="77"/>
  <c r="L553" i="77"/>
  <c r="K553" i="77"/>
  <c r="J553" i="77"/>
  <c r="AD552" i="77"/>
  <c r="AC552" i="77"/>
  <c r="AB552" i="77"/>
  <c r="AA552" i="77"/>
  <c r="Z552" i="77"/>
  <c r="Y552" i="77"/>
  <c r="X552" i="77"/>
  <c r="W552" i="77"/>
  <c r="V552" i="77"/>
  <c r="R552" i="77"/>
  <c r="Q552" i="77"/>
  <c r="P552" i="77"/>
  <c r="O552" i="77"/>
  <c r="N552" i="77"/>
  <c r="M552" i="77"/>
  <c r="L552" i="77"/>
  <c r="K552" i="77"/>
  <c r="J552" i="77"/>
  <c r="AD551" i="77"/>
  <c r="AC551" i="77"/>
  <c r="AB551" i="77"/>
  <c r="AA551" i="77"/>
  <c r="Z551" i="77"/>
  <c r="Y551" i="77"/>
  <c r="X551" i="77"/>
  <c r="W551" i="77"/>
  <c r="V551" i="77"/>
  <c r="R551" i="77"/>
  <c r="Q551" i="77"/>
  <c r="P551" i="77"/>
  <c r="O551" i="77"/>
  <c r="N551" i="77"/>
  <c r="M551" i="77"/>
  <c r="L551" i="77"/>
  <c r="K551" i="77"/>
  <c r="J551" i="77"/>
  <c r="AD550" i="77"/>
  <c r="AC550" i="77"/>
  <c r="AB550" i="77"/>
  <c r="AA550" i="77"/>
  <c r="Z550" i="77"/>
  <c r="Y550" i="77"/>
  <c r="X550" i="77"/>
  <c r="W550" i="77"/>
  <c r="V550" i="77"/>
  <c r="R550" i="77"/>
  <c r="Q550" i="77"/>
  <c r="P550" i="77"/>
  <c r="O550" i="77"/>
  <c r="N550" i="77"/>
  <c r="M550" i="77"/>
  <c r="L550" i="77"/>
  <c r="K550" i="77"/>
  <c r="J550" i="77"/>
  <c r="AD549" i="77"/>
  <c r="AC549" i="77"/>
  <c r="AB549" i="77"/>
  <c r="AA549" i="77"/>
  <c r="Z549" i="77"/>
  <c r="Y549" i="77"/>
  <c r="X549" i="77"/>
  <c r="W549" i="77"/>
  <c r="V549" i="77"/>
  <c r="R549" i="77"/>
  <c r="Q549" i="77"/>
  <c r="P549" i="77"/>
  <c r="O549" i="77"/>
  <c r="N549" i="77"/>
  <c r="M549" i="77"/>
  <c r="L549" i="77"/>
  <c r="K549" i="77"/>
  <c r="J549" i="77"/>
  <c r="AD548" i="77"/>
  <c r="AC548" i="77"/>
  <c r="AB548" i="77"/>
  <c r="AA548" i="77"/>
  <c r="Z548" i="77"/>
  <c r="Y548" i="77"/>
  <c r="X548" i="77"/>
  <c r="W548" i="77"/>
  <c r="V548" i="77"/>
  <c r="R548" i="77"/>
  <c r="Q548" i="77"/>
  <c r="P548" i="77"/>
  <c r="O548" i="77"/>
  <c r="N548" i="77"/>
  <c r="M548" i="77"/>
  <c r="L548" i="77"/>
  <c r="K548" i="77"/>
  <c r="J548" i="77"/>
  <c r="AD547" i="77"/>
  <c r="AC547" i="77"/>
  <c r="AB547" i="77"/>
  <c r="AA547" i="77"/>
  <c r="Z547" i="77"/>
  <c r="Y547" i="77"/>
  <c r="X547" i="77"/>
  <c r="W547" i="77"/>
  <c r="V547" i="77"/>
  <c r="R547" i="77"/>
  <c r="Q547" i="77"/>
  <c r="P547" i="77"/>
  <c r="O547" i="77"/>
  <c r="N547" i="77"/>
  <c r="M547" i="77"/>
  <c r="L547" i="77"/>
  <c r="K547" i="77"/>
  <c r="J547" i="77"/>
  <c r="AD546" i="77"/>
  <c r="AC546" i="77"/>
  <c r="AB546" i="77"/>
  <c r="AA546" i="77"/>
  <c r="Z546" i="77"/>
  <c r="Y546" i="77"/>
  <c r="X546" i="77"/>
  <c r="W546" i="77"/>
  <c r="V546" i="77"/>
  <c r="R546" i="77"/>
  <c r="Q546" i="77"/>
  <c r="P546" i="77"/>
  <c r="O546" i="77"/>
  <c r="N546" i="77"/>
  <c r="M546" i="77"/>
  <c r="L546" i="77"/>
  <c r="K546" i="77"/>
  <c r="J546" i="77"/>
  <c r="AD545" i="77"/>
  <c r="AC545" i="77"/>
  <c r="AB545" i="77"/>
  <c r="AA545" i="77"/>
  <c r="Z545" i="77"/>
  <c r="Y545" i="77"/>
  <c r="X545" i="77"/>
  <c r="W545" i="77"/>
  <c r="V545" i="77"/>
  <c r="R545" i="77"/>
  <c r="Q545" i="77"/>
  <c r="P545" i="77"/>
  <c r="O545" i="77"/>
  <c r="N545" i="77"/>
  <c r="M545" i="77"/>
  <c r="L545" i="77"/>
  <c r="K545" i="77"/>
  <c r="J545" i="77"/>
  <c r="AD544" i="77"/>
  <c r="AC544" i="77"/>
  <c r="AB544" i="77"/>
  <c r="AA544" i="77"/>
  <c r="Z544" i="77"/>
  <c r="Y544" i="77"/>
  <c r="X544" i="77"/>
  <c r="W544" i="77"/>
  <c r="V544" i="77"/>
  <c r="R544" i="77"/>
  <c r="Q544" i="77"/>
  <c r="P544" i="77"/>
  <c r="O544" i="77"/>
  <c r="N544" i="77"/>
  <c r="M544" i="77"/>
  <c r="L544" i="77"/>
  <c r="K544" i="77"/>
  <c r="J544" i="77"/>
  <c r="AD543" i="77"/>
  <c r="AC543" i="77"/>
  <c r="AB543" i="77"/>
  <c r="AA543" i="77"/>
  <c r="Z543" i="77"/>
  <c r="Y543" i="77"/>
  <c r="X543" i="77"/>
  <c r="W543" i="77"/>
  <c r="V543" i="77"/>
  <c r="R543" i="77"/>
  <c r="Q543" i="77"/>
  <c r="P543" i="77"/>
  <c r="O543" i="77"/>
  <c r="N543" i="77"/>
  <c r="M543" i="77"/>
  <c r="L543" i="77"/>
  <c r="K543" i="77"/>
  <c r="J543" i="77"/>
  <c r="AD542" i="77"/>
  <c r="AC542" i="77"/>
  <c r="AB542" i="77"/>
  <c r="AA542" i="77"/>
  <c r="Z542" i="77"/>
  <c r="Y542" i="77"/>
  <c r="X542" i="77"/>
  <c r="W542" i="77"/>
  <c r="V542" i="77"/>
  <c r="R542" i="77"/>
  <c r="Q542" i="77"/>
  <c r="P542" i="77"/>
  <c r="O542" i="77"/>
  <c r="N542" i="77"/>
  <c r="M542" i="77"/>
  <c r="L542" i="77"/>
  <c r="K542" i="77"/>
  <c r="J542" i="77"/>
  <c r="AD541" i="77"/>
  <c r="AC541" i="77"/>
  <c r="AB541" i="77"/>
  <c r="AA541" i="77"/>
  <c r="Z541" i="77"/>
  <c r="Y541" i="77"/>
  <c r="X541" i="77"/>
  <c r="W541" i="77"/>
  <c r="V541" i="77"/>
  <c r="R541" i="77"/>
  <c r="Q541" i="77"/>
  <c r="P541" i="77"/>
  <c r="O541" i="77"/>
  <c r="N541" i="77"/>
  <c r="M541" i="77"/>
  <c r="L541" i="77"/>
  <c r="K541" i="77"/>
  <c r="J541" i="77"/>
  <c r="AD540" i="77"/>
  <c r="AC540" i="77"/>
  <c r="AB540" i="77"/>
  <c r="AA540" i="77"/>
  <c r="Z540" i="77"/>
  <c r="Y540" i="77"/>
  <c r="X540" i="77"/>
  <c r="W540" i="77"/>
  <c r="V540" i="77"/>
  <c r="R540" i="77"/>
  <c r="Q540" i="77"/>
  <c r="P540" i="77"/>
  <c r="O540" i="77"/>
  <c r="N540" i="77"/>
  <c r="M540" i="77"/>
  <c r="L540" i="77"/>
  <c r="K540" i="77"/>
  <c r="J540" i="77"/>
  <c r="AD539" i="77"/>
  <c r="AC539" i="77"/>
  <c r="AB539" i="77"/>
  <c r="AA539" i="77"/>
  <c r="Z539" i="77"/>
  <c r="Y539" i="77"/>
  <c r="X539" i="77"/>
  <c r="W539" i="77"/>
  <c r="V539" i="77"/>
  <c r="R539" i="77"/>
  <c r="Q539" i="77"/>
  <c r="P539" i="77"/>
  <c r="O539" i="77"/>
  <c r="N539" i="77"/>
  <c r="M539" i="77"/>
  <c r="L539" i="77"/>
  <c r="K539" i="77"/>
  <c r="J539" i="77"/>
  <c r="AD538" i="77"/>
  <c r="AC538" i="77"/>
  <c r="AB538" i="77"/>
  <c r="AA538" i="77"/>
  <c r="Z538" i="77"/>
  <c r="Y538" i="77"/>
  <c r="X538" i="77"/>
  <c r="W538" i="77"/>
  <c r="V538" i="77"/>
  <c r="R538" i="77"/>
  <c r="Q538" i="77"/>
  <c r="P538" i="77"/>
  <c r="O538" i="77"/>
  <c r="N538" i="77"/>
  <c r="M538" i="77"/>
  <c r="L538" i="77"/>
  <c r="K538" i="77"/>
  <c r="J538" i="77"/>
  <c r="AD537" i="77"/>
  <c r="AC537" i="77"/>
  <c r="AB537" i="77"/>
  <c r="AA537" i="77"/>
  <c r="Z537" i="77"/>
  <c r="Y537" i="77"/>
  <c r="X537" i="77"/>
  <c r="W537" i="77"/>
  <c r="V537" i="77"/>
  <c r="R537" i="77"/>
  <c r="Q537" i="77"/>
  <c r="P537" i="77"/>
  <c r="O537" i="77"/>
  <c r="N537" i="77"/>
  <c r="M537" i="77"/>
  <c r="L537" i="77"/>
  <c r="K537" i="77"/>
  <c r="J537" i="77"/>
  <c r="AD536" i="77"/>
  <c r="AC536" i="77"/>
  <c r="AB536" i="77"/>
  <c r="AA536" i="77"/>
  <c r="Z536" i="77"/>
  <c r="Y536" i="77"/>
  <c r="X536" i="77"/>
  <c r="W536" i="77"/>
  <c r="V536" i="77"/>
  <c r="R536" i="77"/>
  <c r="Q536" i="77"/>
  <c r="P536" i="77"/>
  <c r="O536" i="77"/>
  <c r="N536" i="77"/>
  <c r="M536" i="77"/>
  <c r="L536" i="77"/>
  <c r="K536" i="77"/>
  <c r="J536" i="77"/>
  <c r="AD535" i="77"/>
  <c r="AC535" i="77"/>
  <c r="AB535" i="77"/>
  <c r="AA535" i="77"/>
  <c r="Z535" i="77"/>
  <c r="Y535" i="77"/>
  <c r="X535" i="77"/>
  <c r="W535" i="77"/>
  <c r="V535" i="77"/>
  <c r="R535" i="77"/>
  <c r="Q535" i="77"/>
  <c r="P535" i="77"/>
  <c r="O535" i="77"/>
  <c r="N535" i="77"/>
  <c r="M535" i="77"/>
  <c r="L535" i="77"/>
  <c r="K535" i="77"/>
  <c r="J535" i="77"/>
  <c r="AD534" i="77"/>
  <c r="AC534" i="77"/>
  <c r="AB534" i="77"/>
  <c r="AA534" i="77"/>
  <c r="Z534" i="77"/>
  <c r="Y534" i="77"/>
  <c r="X534" i="77"/>
  <c r="W534" i="77"/>
  <c r="V534" i="77"/>
  <c r="R534" i="77"/>
  <c r="Q534" i="77"/>
  <c r="P534" i="77"/>
  <c r="O534" i="77"/>
  <c r="N534" i="77"/>
  <c r="M534" i="77"/>
  <c r="L534" i="77"/>
  <c r="K534" i="77"/>
  <c r="J534" i="77"/>
  <c r="AD533" i="77"/>
  <c r="AC533" i="77"/>
  <c r="AB533" i="77"/>
  <c r="AA533" i="77"/>
  <c r="Z533" i="77"/>
  <c r="Y533" i="77"/>
  <c r="X533" i="77"/>
  <c r="W533" i="77"/>
  <c r="V533" i="77"/>
  <c r="R533" i="77"/>
  <c r="Q533" i="77"/>
  <c r="P533" i="77"/>
  <c r="O533" i="77"/>
  <c r="N533" i="77"/>
  <c r="M533" i="77"/>
  <c r="L533" i="77"/>
  <c r="K533" i="77"/>
  <c r="J533" i="77"/>
  <c r="AD532" i="77"/>
  <c r="AC532" i="77"/>
  <c r="AB532" i="77"/>
  <c r="AA532" i="77"/>
  <c r="Z532" i="77"/>
  <c r="Y532" i="77"/>
  <c r="X532" i="77"/>
  <c r="W532" i="77"/>
  <c r="V532" i="77"/>
  <c r="R532" i="77"/>
  <c r="Q532" i="77"/>
  <c r="P532" i="77"/>
  <c r="O532" i="77"/>
  <c r="N532" i="77"/>
  <c r="M532" i="77"/>
  <c r="L532" i="77"/>
  <c r="K532" i="77"/>
  <c r="J532" i="77"/>
  <c r="AD531" i="77"/>
  <c r="AC531" i="77"/>
  <c r="AB531" i="77"/>
  <c r="AA531" i="77"/>
  <c r="Z531" i="77"/>
  <c r="Y531" i="77"/>
  <c r="X531" i="77"/>
  <c r="W531" i="77"/>
  <c r="V531" i="77"/>
  <c r="R531" i="77"/>
  <c r="Q531" i="77"/>
  <c r="P531" i="77"/>
  <c r="O531" i="77"/>
  <c r="N531" i="77"/>
  <c r="M531" i="77"/>
  <c r="L531" i="77"/>
  <c r="K531" i="77"/>
  <c r="J531" i="77"/>
  <c r="AD530" i="77"/>
  <c r="AC530" i="77"/>
  <c r="AB530" i="77"/>
  <c r="AA530" i="77"/>
  <c r="Z530" i="77"/>
  <c r="Y530" i="77"/>
  <c r="X530" i="77"/>
  <c r="W530" i="77"/>
  <c r="V530" i="77"/>
  <c r="R530" i="77"/>
  <c r="Q530" i="77"/>
  <c r="P530" i="77"/>
  <c r="O530" i="77"/>
  <c r="N530" i="77"/>
  <c r="M530" i="77"/>
  <c r="L530" i="77"/>
  <c r="K530" i="77"/>
  <c r="J530" i="77"/>
  <c r="AD529" i="77"/>
  <c r="AC529" i="77"/>
  <c r="AB529" i="77"/>
  <c r="AA529" i="77"/>
  <c r="Z529" i="77"/>
  <c r="Y529" i="77"/>
  <c r="X529" i="77"/>
  <c r="W529" i="77"/>
  <c r="V529" i="77"/>
  <c r="R529" i="77"/>
  <c r="Q529" i="77"/>
  <c r="P529" i="77"/>
  <c r="O529" i="77"/>
  <c r="N529" i="77"/>
  <c r="M529" i="77"/>
  <c r="L529" i="77"/>
  <c r="K529" i="77"/>
  <c r="J529" i="77"/>
  <c r="AD528" i="77"/>
  <c r="AC528" i="77"/>
  <c r="AB528" i="77"/>
  <c r="AA528" i="77"/>
  <c r="Z528" i="77"/>
  <c r="Y528" i="77"/>
  <c r="X528" i="77"/>
  <c r="W528" i="77"/>
  <c r="V528" i="77"/>
  <c r="R528" i="77"/>
  <c r="Q528" i="77"/>
  <c r="P528" i="77"/>
  <c r="O528" i="77"/>
  <c r="N528" i="77"/>
  <c r="M528" i="77"/>
  <c r="L528" i="77"/>
  <c r="K528" i="77"/>
  <c r="J528" i="77"/>
  <c r="AD527" i="77"/>
  <c r="AC527" i="77"/>
  <c r="AB527" i="77"/>
  <c r="AA527" i="77"/>
  <c r="Z527" i="77"/>
  <c r="Y527" i="77"/>
  <c r="X527" i="77"/>
  <c r="W527" i="77"/>
  <c r="V527" i="77"/>
  <c r="R527" i="77"/>
  <c r="Q527" i="77"/>
  <c r="P527" i="77"/>
  <c r="O527" i="77"/>
  <c r="N527" i="77"/>
  <c r="M527" i="77"/>
  <c r="L527" i="77"/>
  <c r="K527" i="77"/>
  <c r="J527" i="77"/>
  <c r="AD526" i="77"/>
  <c r="AC526" i="77"/>
  <c r="AB526" i="77"/>
  <c r="AA526" i="77"/>
  <c r="Z526" i="77"/>
  <c r="Y526" i="77"/>
  <c r="X526" i="77"/>
  <c r="W526" i="77"/>
  <c r="V526" i="77"/>
  <c r="R526" i="77"/>
  <c r="Q526" i="77"/>
  <c r="P526" i="77"/>
  <c r="O526" i="77"/>
  <c r="N526" i="77"/>
  <c r="M526" i="77"/>
  <c r="L526" i="77"/>
  <c r="K526" i="77"/>
  <c r="J526" i="77"/>
  <c r="AD525" i="77"/>
  <c r="AC525" i="77"/>
  <c r="AB525" i="77"/>
  <c r="AA525" i="77"/>
  <c r="Z525" i="77"/>
  <c r="Y525" i="77"/>
  <c r="X525" i="77"/>
  <c r="W525" i="77"/>
  <c r="V525" i="77"/>
  <c r="R525" i="77"/>
  <c r="Q525" i="77"/>
  <c r="P525" i="77"/>
  <c r="O525" i="77"/>
  <c r="N525" i="77"/>
  <c r="M525" i="77"/>
  <c r="L525" i="77"/>
  <c r="K525" i="77"/>
  <c r="J525" i="77"/>
  <c r="AD524" i="77"/>
  <c r="AC524" i="77"/>
  <c r="AB524" i="77"/>
  <c r="AA524" i="77"/>
  <c r="Z524" i="77"/>
  <c r="Y524" i="77"/>
  <c r="X524" i="77"/>
  <c r="W524" i="77"/>
  <c r="V524" i="77"/>
  <c r="R524" i="77"/>
  <c r="Q524" i="77"/>
  <c r="P524" i="77"/>
  <c r="O524" i="77"/>
  <c r="N524" i="77"/>
  <c r="M524" i="77"/>
  <c r="L524" i="77"/>
  <c r="K524" i="77"/>
  <c r="J524" i="77"/>
  <c r="AD523" i="77"/>
  <c r="AC523" i="77"/>
  <c r="AB523" i="77"/>
  <c r="AA523" i="77"/>
  <c r="Z523" i="77"/>
  <c r="Y523" i="77"/>
  <c r="X523" i="77"/>
  <c r="W523" i="77"/>
  <c r="V523" i="77"/>
  <c r="R523" i="77"/>
  <c r="Q523" i="77"/>
  <c r="P523" i="77"/>
  <c r="O523" i="77"/>
  <c r="N523" i="77"/>
  <c r="M523" i="77"/>
  <c r="L523" i="77"/>
  <c r="K523" i="77"/>
  <c r="J523" i="77"/>
  <c r="AD522" i="77"/>
  <c r="AC522" i="77"/>
  <c r="AB522" i="77"/>
  <c r="AA522" i="77"/>
  <c r="Z522" i="77"/>
  <c r="Y522" i="77"/>
  <c r="X522" i="77"/>
  <c r="W522" i="77"/>
  <c r="V522" i="77"/>
  <c r="R522" i="77"/>
  <c r="Q522" i="77"/>
  <c r="P522" i="77"/>
  <c r="O522" i="77"/>
  <c r="N522" i="77"/>
  <c r="M522" i="77"/>
  <c r="L522" i="77"/>
  <c r="K522" i="77"/>
  <c r="J522" i="77"/>
  <c r="AD521" i="77"/>
  <c r="AC521" i="77"/>
  <c r="AB521" i="77"/>
  <c r="AA521" i="77"/>
  <c r="Z521" i="77"/>
  <c r="Y521" i="77"/>
  <c r="X521" i="77"/>
  <c r="W521" i="77"/>
  <c r="V521" i="77"/>
  <c r="R521" i="77"/>
  <c r="Q521" i="77"/>
  <c r="P521" i="77"/>
  <c r="O521" i="77"/>
  <c r="N521" i="77"/>
  <c r="M521" i="77"/>
  <c r="L521" i="77"/>
  <c r="K521" i="77"/>
  <c r="J521" i="77"/>
  <c r="AD520" i="77"/>
  <c r="AC520" i="77"/>
  <c r="AB520" i="77"/>
  <c r="AA520" i="77"/>
  <c r="Z520" i="77"/>
  <c r="Y520" i="77"/>
  <c r="X520" i="77"/>
  <c r="W520" i="77"/>
  <c r="V520" i="77"/>
  <c r="R520" i="77"/>
  <c r="Q520" i="77"/>
  <c r="P520" i="77"/>
  <c r="O520" i="77"/>
  <c r="N520" i="77"/>
  <c r="M520" i="77"/>
  <c r="L520" i="77"/>
  <c r="K520" i="77"/>
  <c r="J520" i="77"/>
  <c r="AD519" i="77"/>
  <c r="AC519" i="77"/>
  <c r="AB519" i="77"/>
  <c r="AA519" i="77"/>
  <c r="Z519" i="77"/>
  <c r="Y519" i="77"/>
  <c r="X519" i="77"/>
  <c r="W519" i="77"/>
  <c r="V519" i="77"/>
  <c r="R519" i="77"/>
  <c r="Q519" i="77"/>
  <c r="P519" i="77"/>
  <c r="O519" i="77"/>
  <c r="N519" i="77"/>
  <c r="M519" i="77"/>
  <c r="L519" i="77"/>
  <c r="K519" i="77"/>
  <c r="J519" i="77"/>
  <c r="AD518" i="77"/>
  <c r="AC518" i="77"/>
  <c r="AB518" i="77"/>
  <c r="AA518" i="77"/>
  <c r="Z518" i="77"/>
  <c r="Y518" i="77"/>
  <c r="X518" i="77"/>
  <c r="W518" i="77"/>
  <c r="V518" i="77"/>
  <c r="R518" i="77"/>
  <c r="Q518" i="77"/>
  <c r="P518" i="77"/>
  <c r="O518" i="77"/>
  <c r="N518" i="77"/>
  <c r="M518" i="77"/>
  <c r="L518" i="77"/>
  <c r="K518" i="77"/>
  <c r="J518" i="77"/>
  <c r="AD517" i="77"/>
  <c r="AC517" i="77"/>
  <c r="AB517" i="77"/>
  <c r="AA517" i="77"/>
  <c r="Z517" i="77"/>
  <c r="Y517" i="77"/>
  <c r="X517" i="77"/>
  <c r="W517" i="77"/>
  <c r="V517" i="77"/>
  <c r="R517" i="77"/>
  <c r="Q517" i="77"/>
  <c r="P517" i="77"/>
  <c r="O517" i="77"/>
  <c r="N517" i="77"/>
  <c r="M517" i="77"/>
  <c r="L517" i="77"/>
  <c r="K517" i="77"/>
  <c r="J517" i="77"/>
  <c r="AD516" i="77"/>
  <c r="AC516" i="77"/>
  <c r="AB516" i="77"/>
  <c r="AA516" i="77"/>
  <c r="Z516" i="77"/>
  <c r="Y516" i="77"/>
  <c r="X516" i="77"/>
  <c r="W516" i="77"/>
  <c r="V516" i="77"/>
  <c r="R516" i="77"/>
  <c r="Q516" i="77"/>
  <c r="P516" i="77"/>
  <c r="O516" i="77"/>
  <c r="N516" i="77"/>
  <c r="M516" i="77"/>
  <c r="L516" i="77"/>
  <c r="K516" i="77"/>
  <c r="J516" i="77"/>
  <c r="AD515" i="77"/>
  <c r="AC515" i="77"/>
  <c r="AB515" i="77"/>
  <c r="AA515" i="77"/>
  <c r="Z515" i="77"/>
  <c r="Y515" i="77"/>
  <c r="X515" i="77"/>
  <c r="W515" i="77"/>
  <c r="V515" i="77"/>
  <c r="R515" i="77"/>
  <c r="Q515" i="77"/>
  <c r="P515" i="77"/>
  <c r="O515" i="77"/>
  <c r="N515" i="77"/>
  <c r="M515" i="77"/>
  <c r="L515" i="77"/>
  <c r="K515" i="77"/>
  <c r="J515" i="77"/>
  <c r="AD514" i="77"/>
  <c r="AC514" i="77"/>
  <c r="AB514" i="77"/>
  <c r="AA514" i="77"/>
  <c r="Z514" i="77"/>
  <c r="Y514" i="77"/>
  <c r="X514" i="77"/>
  <c r="W514" i="77"/>
  <c r="V514" i="77"/>
  <c r="R514" i="77"/>
  <c r="Q514" i="77"/>
  <c r="P514" i="77"/>
  <c r="O514" i="77"/>
  <c r="N514" i="77"/>
  <c r="M514" i="77"/>
  <c r="L514" i="77"/>
  <c r="K514" i="77"/>
  <c r="J514" i="77"/>
  <c r="AD513" i="77"/>
  <c r="AC513" i="77"/>
  <c r="AB513" i="77"/>
  <c r="AA513" i="77"/>
  <c r="Z513" i="77"/>
  <c r="Y513" i="77"/>
  <c r="X513" i="77"/>
  <c r="W513" i="77"/>
  <c r="V513" i="77"/>
  <c r="R513" i="77"/>
  <c r="Q513" i="77"/>
  <c r="P513" i="77"/>
  <c r="O513" i="77"/>
  <c r="N513" i="77"/>
  <c r="M513" i="77"/>
  <c r="L513" i="77"/>
  <c r="K513" i="77"/>
  <c r="J513" i="77"/>
  <c r="AD512" i="77"/>
  <c r="AC512" i="77"/>
  <c r="AB512" i="77"/>
  <c r="AA512" i="77"/>
  <c r="Z512" i="77"/>
  <c r="Y512" i="77"/>
  <c r="X512" i="77"/>
  <c r="W512" i="77"/>
  <c r="V512" i="77"/>
  <c r="R512" i="77"/>
  <c r="Q512" i="77"/>
  <c r="P512" i="77"/>
  <c r="O512" i="77"/>
  <c r="N512" i="77"/>
  <c r="M512" i="77"/>
  <c r="L512" i="77"/>
  <c r="K512" i="77"/>
  <c r="J512" i="77"/>
  <c r="AD511" i="77"/>
  <c r="AC511" i="77"/>
  <c r="AB511" i="77"/>
  <c r="AA511" i="77"/>
  <c r="Z511" i="77"/>
  <c r="Y511" i="77"/>
  <c r="X511" i="77"/>
  <c r="W511" i="77"/>
  <c r="V511" i="77"/>
  <c r="R511" i="77"/>
  <c r="Q511" i="77"/>
  <c r="P511" i="77"/>
  <c r="O511" i="77"/>
  <c r="N511" i="77"/>
  <c r="M511" i="77"/>
  <c r="L511" i="77"/>
  <c r="K511" i="77"/>
  <c r="J511" i="77"/>
  <c r="AD510" i="77"/>
  <c r="AC510" i="77"/>
  <c r="AB510" i="77"/>
  <c r="AA510" i="77"/>
  <c r="Z510" i="77"/>
  <c r="Y510" i="77"/>
  <c r="X510" i="77"/>
  <c r="W510" i="77"/>
  <c r="V510" i="77"/>
  <c r="R510" i="77"/>
  <c r="Q510" i="77"/>
  <c r="P510" i="77"/>
  <c r="O510" i="77"/>
  <c r="N510" i="77"/>
  <c r="M510" i="77"/>
  <c r="L510" i="77"/>
  <c r="K510" i="77"/>
  <c r="J510" i="77"/>
  <c r="AD509" i="77"/>
  <c r="AC509" i="77"/>
  <c r="AB509" i="77"/>
  <c r="AA509" i="77"/>
  <c r="Z509" i="77"/>
  <c r="Y509" i="77"/>
  <c r="X509" i="77"/>
  <c r="W509" i="77"/>
  <c r="V509" i="77"/>
  <c r="R509" i="77"/>
  <c r="Q509" i="77"/>
  <c r="P509" i="77"/>
  <c r="O509" i="77"/>
  <c r="N509" i="77"/>
  <c r="M509" i="77"/>
  <c r="L509" i="77"/>
  <c r="K509" i="77"/>
  <c r="J509" i="77"/>
  <c r="AD508" i="77"/>
  <c r="AC508" i="77"/>
  <c r="AB508" i="77"/>
  <c r="AA508" i="77"/>
  <c r="Z508" i="77"/>
  <c r="Y508" i="77"/>
  <c r="X508" i="77"/>
  <c r="W508" i="77"/>
  <c r="V508" i="77"/>
  <c r="R508" i="77"/>
  <c r="Q508" i="77"/>
  <c r="P508" i="77"/>
  <c r="O508" i="77"/>
  <c r="N508" i="77"/>
  <c r="M508" i="77"/>
  <c r="L508" i="77"/>
  <c r="K508" i="77"/>
  <c r="J508" i="77"/>
  <c r="AD507" i="77"/>
  <c r="AC507" i="77"/>
  <c r="AB507" i="77"/>
  <c r="AA507" i="77"/>
  <c r="Z507" i="77"/>
  <c r="Y507" i="77"/>
  <c r="X507" i="77"/>
  <c r="W507" i="77"/>
  <c r="V507" i="77"/>
  <c r="R507" i="77"/>
  <c r="Q507" i="77"/>
  <c r="P507" i="77"/>
  <c r="O507" i="77"/>
  <c r="N507" i="77"/>
  <c r="M507" i="77"/>
  <c r="L507" i="77"/>
  <c r="K507" i="77"/>
  <c r="J507" i="77"/>
  <c r="AD506" i="77"/>
  <c r="AC506" i="77"/>
  <c r="AB506" i="77"/>
  <c r="AA506" i="77"/>
  <c r="Z506" i="77"/>
  <c r="Y506" i="77"/>
  <c r="X506" i="77"/>
  <c r="W506" i="77"/>
  <c r="V506" i="77"/>
  <c r="R506" i="77"/>
  <c r="Q506" i="77"/>
  <c r="P506" i="77"/>
  <c r="O506" i="77"/>
  <c r="N506" i="77"/>
  <c r="M506" i="77"/>
  <c r="L506" i="77"/>
  <c r="K506" i="77"/>
  <c r="J506" i="77"/>
  <c r="AD505" i="77"/>
  <c r="AC505" i="77"/>
  <c r="AB505" i="77"/>
  <c r="AA505" i="77"/>
  <c r="Z505" i="77"/>
  <c r="Y505" i="77"/>
  <c r="X505" i="77"/>
  <c r="W505" i="77"/>
  <c r="V505" i="77"/>
  <c r="R505" i="77"/>
  <c r="Q505" i="77"/>
  <c r="P505" i="77"/>
  <c r="O505" i="77"/>
  <c r="N505" i="77"/>
  <c r="M505" i="77"/>
  <c r="L505" i="77"/>
  <c r="K505" i="77"/>
  <c r="J505" i="77"/>
  <c r="AD504" i="77"/>
  <c r="AC504" i="77"/>
  <c r="AB504" i="77"/>
  <c r="AA504" i="77"/>
  <c r="Z504" i="77"/>
  <c r="Y504" i="77"/>
  <c r="X504" i="77"/>
  <c r="W504" i="77"/>
  <c r="V504" i="77"/>
  <c r="R504" i="77"/>
  <c r="Q504" i="77"/>
  <c r="P504" i="77"/>
  <c r="O504" i="77"/>
  <c r="N504" i="77"/>
  <c r="M504" i="77"/>
  <c r="L504" i="77"/>
  <c r="K504" i="77"/>
  <c r="J504" i="77"/>
  <c r="AD503" i="77"/>
  <c r="AC503" i="77"/>
  <c r="AB503" i="77"/>
  <c r="AA503" i="77"/>
  <c r="Z503" i="77"/>
  <c r="Y503" i="77"/>
  <c r="X503" i="77"/>
  <c r="W503" i="77"/>
  <c r="V503" i="77"/>
  <c r="R503" i="77"/>
  <c r="Q503" i="77"/>
  <c r="P503" i="77"/>
  <c r="O503" i="77"/>
  <c r="N503" i="77"/>
  <c r="M503" i="77"/>
  <c r="L503" i="77"/>
  <c r="K503" i="77"/>
  <c r="J503" i="77"/>
  <c r="AD502" i="77"/>
  <c r="AC502" i="77"/>
  <c r="AB502" i="77"/>
  <c r="AA502" i="77"/>
  <c r="Z502" i="77"/>
  <c r="Y502" i="77"/>
  <c r="X502" i="77"/>
  <c r="W502" i="77"/>
  <c r="V502" i="77"/>
  <c r="R502" i="77"/>
  <c r="Q502" i="77"/>
  <c r="P502" i="77"/>
  <c r="O502" i="77"/>
  <c r="N502" i="77"/>
  <c r="M502" i="77"/>
  <c r="L502" i="77"/>
  <c r="K502" i="77"/>
  <c r="J502" i="77"/>
  <c r="AD501" i="77"/>
  <c r="AC501" i="77"/>
  <c r="AB501" i="77"/>
  <c r="AA501" i="77"/>
  <c r="Z501" i="77"/>
  <c r="Y501" i="77"/>
  <c r="X501" i="77"/>
  <c r="W501" i="77"/>
  <c r="V501" i="77"/>
  <c r="R501" i="77"/>
  <c r="Q501" i="77"/>
  <c r="P501" i="77"/>
  <c r="O501" i="77"/>
  <c r="N501" i="77"/>
  <c r="M501" i="77"/>
  <c r="L501" i="77"/>
  <c r="K501" i="77"/>
  <c r="J501" i="77"/>
  <c r="AD500" i="77"/>
  <c r="AC500" i="77"/>
  <c r="AB500" i="77"/>
  <c r="AA500" i="77"/>
  <c r="Z500" i="77"/>
  <c r="Y500" i="77"/>
  <c r="X500" i="77"/>
  <c r="W500" i="77"/>
  <c r="V500" i="77"/>
  <c r="R500" i="77"/>
  <c r="Q500" i="77"/>
  <c r="P500" i="77"/>
  <c r="O500" i="77"/>
  <c r="N500" i="77"/>
  <c r="M500" i="77"/>
  <c r="L500" i="77"/>
  <c r="K500" i="77"/>
  <c r="J500" i="77"/>
  <c r="AD499" i="77"/>
  <c r="AC499" i="77"/>
  <c r="AB499" i="77"/>
  <c r="AA499" i="77"/>
  <c r="Z499" i="77"/>
  <c r="Y499" i="77"/>
  <c r="X499" i="77"/>
  <c r="W499" i="77"/>
  <c r="V499" i="77"/>
  <c r="R499" i="77"/>
  <c r="Q499" i="77"/>
  <c r="P499" i="77"/>
  <c r="O499" i="77"/>
  <c r="N499" i="77"/>
  <c r="M499" i="77"/>
  <c r="L499" i="77"/>
  <c r="K499" i="77"/>
  <c r="J499" i="77"/>
  <c r="AD498" i="77"/>
  <c r="AC498" i="77"/>
  <c r="AB498" i="77"/>
  <c r="AA498" i="77"/>
  <c r="Z498" i="77"/>
  <c r="Y498" i="77"/>
  <c r="X498" i="77"/>
  <c r="W498" i="77"/>
  <c r="V498" i="77"/>
  <c r="R498" i="77"/>
  <c r="Q498" i="77"/>
  <c r="P498" i="77"/>
  <c r="O498" i="77"/>
  <c r="N498" i="77"/>
  <c r="M498" i="77"/>
  <c r="L498" i="77"/>
  <c r="K498" i="77"/>
  <c r="J498" i="77"/>
  <c r="AD497" i="77"/>
  <c r="AC497" i="77"/>
  <c r="AB497" i="77"/>
  <c r="AA497" i="77"/>
  <c r="Z497" i="77"/>
  <c r="Y497" i="77"/>
  <c r="X497" i="77"/>
  <c r="W497" i="77"/>
  <c r="V497" i="77"/>
  <c r="R497" i="77"/>
  <c r="Q497" i="77"/>
  <c r="P497" i="77"/>
  <c r="O497" i="77"/>
  <c r="N497" i="77"/>
  <c r="M497" i="77"/>
  <c r="L497" i="77"/>
  <c r="K497" i="77"/>
  <c r="J497" i="77"/>
  <c r="AD496" i="77"/>
  <c r="AC496" i="77"/>
  <c r="AB496" i="77"/>
  <c r="AA496" i="77"/>
  <c r="Z496" i="77"/>
  <c r="Y496" i="77"/>
  <c r="X496" i="77"/>
  <c r="W496" i="77"/>
  <c r="V496" i="77"/>
  <c r="R496" i="77"/>
  <c r="Q496" i="77"/>
  <c r="P496" i="77"/>
  <c r="O496" i="77"/>
  <c r="N496" i="77"/>
  <c r="M496" i="77"/>
  <c r="L496" i="77"/>
  <c r="K496" i="77"/>
  <c r="J496" i="77"/>
  <c r="AD495" i="77"/>
  <c r="AC495" i="77"/>
  <c r="AB495" i="77"/>
  <c r="AA495" i="77"/>
  <c r="Z495" i="77"/>
  <c r="Y495" i="77"/>
  <c r="X495" i="77"/>
  <c r="W495" i="77"/>
  <c r="V495" i="77"/>
  <c r="R495" i="77"/>
  <c r="Q495" i="77"/>
  <c r="P495" i="77"/>
  <c r="O495" i="77"/>
  <c r="N495" i="77"/>
  <c r="M495" i="77"/>
  <c r="L495" i="77"/>
  <c r="K495" i="77"/>
  <c r="J495" i="77"/>
  <c r="AD494" i="77"/>
  <c r="AC494" i="77"/>
  <c r="AB494" i="77"/>
  <c r="AA494" i="77"/>
  <c r="Z494" i="77"/>
  <c r="Y494" i="77"/>
  <c r="X494" i="77"/>
  <c r="W494" i="77"/>
  <c r="V494" i="77"/>
  <c r="R494" i="77"/>
  <c r="Q494" i="77"/>
  <c r="P494" i="77"/>
  <c r="O494" i="77"/>
  <c r="N494" i="77"/>
  <c r="M494" i="77"/>
  <c r="L494" i="77"/>
  <c r="K494" i="77"/>
  <c r="J494" i="77"/>
  <c r="AD493" i="77"/>
  <c r="AC493" i="77"/>
  <c r="AB493" i="77"/>
  <c r="AA493" i="77"/>
  <c r="Z493" i="77"/>
  <c r="Y493" i="77"/>
  <c r="X493" i="77"/>
  <c r="W493" i="77"/>
  <c r="V493" i="77"/>
  <c r="R493" i="77"/>
  <c r="Q493" i="77"/>
  <c r="P493" i="77"/>
  <c r="O493" i="77"/>
  <c r="N493" i="77"/>
  <c r="M493" i="77"/>
  <c r="L493" i="77"/>
  <c r="K493" i="77"/>
  <c r="J493" i="77"/>
  <c r="AD492" i="77"/>
  <c r="AC492" i="77"/>
  <c r="AB492" i="77"/>
  <c r="AA492" i="77"/>
  <c r="Z492" i="77"/>
  <c r="Y492" i="77"/>
  <c r="X492" i="77"/>
  <c r="W492" i="77"/>
  <c r="V492" i="77"/>
  <c r="R492" i="77"/>
  <c r="Q492" i="77"/>
  <c r="P492" i="77"/>
  <c r="O492" i="77"/>
  <c r="N492" i="77"/>
  <c r="M492" i="77"/>
  <c r="L492" i="77"/>
  <c r="K492" i="77"/>
  <c r="J492" i="77"/>
  <c r="AD491" i="77"/>
  <c r="AC491" i="77"/>
  <c r="AB491" i="77"/>
  <c r="AA491" i="77"/>
  <c r="Z491" i="77"/>
  <c r="Y491" i="77"/>
  <c r="X491" i="77"/>
  <c r="W491" i="77"/>
  <c r="V491" i="77"/>
  <c r="R491" i="77"/>
  <c r="Q491" i="77"/>
  <c r="P491" i="77"/>
  <c r="O491" i="77"/>
  <c r="N491" i="77"/>
  <c r="M491" i="77"/>
  <c r="L491" i="77"/>
  <c r="K491" i="77"/>
  <c r="J491" i="77"/>
  <c r="AD490" i="77"/>
  <c r="AC490" i="77"/>
  <c r="AB490" i="77"/>
  <c r="AA490" i="77"/>
  <c r="Z490" i="77"/>
  <c r="Y490" i="77"/>
  <c r="X490" i="77"/>
  <c r="W490" i="77"/>
  <c r="V490" i="77"/>
  <c r="R490" i="77"/>
  <c r="Q490" i="77"/>
  <c r="P490" i="77"/>
  <c r="O490" i="77"/>
  <c r="N490" i="77"/>
  <c r="M490" i="77"/>
  <c r="L490" i="77"/>
  <c r="K490" i="77"/>
  <c r="J490" i="77"/>
  <c r="AD489" i="77"/>
  <c r="AC489" i="77"/>
  <c r="AB489" i="77"/>
  <c r="AA489" i="77"/>
  <c r="Z489" i="77"/>
  <c r="Y489" i="77"/>
  <c r="X489" i="77"/>
  <c r="W489" i="77"/>
  <c r="V489" i="77"/>
  <c r="R489" i="77"/>
  <c r="Q489" i="77"/>
  <c r="P489" i="77"/>
  <c r="O489" i="77"/>
  <c r="N489" i="77"/>
  <c r="M489" i="77"/>
  <c r="L489" i="77"/>
  <c r="K489" i="77"/>
  <c r="J489" i="77"/>
  <c r="AD488" i="77"/>
  <c r="AC488" i="77"/>
  <c r="AB488" i="77"/>
  <c r="AA488" i="77"/>
  <c r="Z488" i="77"/>
  <c r="Y488" i="77"/>
  <c r="X488" i="77"/>
  <c r="W488" i="77"/>
  <c r="V488" i="77"/>
  <c r="R488" i="77"/>
  <c r="Q488" i="77"/>
  <c r="P488" i="77"/>
  <c r="O488" i="77"/>
  <c r="N488" i="77"/>
  <c r="M488" i="77"/>
  <c r="L488" i="77"/>
  <c r="K488" i="77"/>
  <c r="J488" i="77"/>
  <c r="AD487" i="77"/>
  <c r="AC487" i="77"/>
  <c r="AB487" i="77"/>
  <c r="AA487" i="77"/>
  <c r="Z487" i="77"/>
  <c r="Y487" i="77"/>
  <c r="X487" i="77"/>
  <c r="W487" i="77"/>
  <c r="V487" i="77"/>
  <c r="R487" i="77"/>
  <c r="Q487" i="77"/>
  <c r="P487" i="77"/>
  <c r="O487" i="77"/>
  <c r="N487" i="77"/>
  <c r="M487" i="77"/>
  <c r="L487" i="77"/>
  <c r="K487" i="77"/>
  <c r="J487" i="77"/>
  <c r="AD486" i="77"/>
  <c r="AC486" i="77"/>
  <c r="AB486" i="77"/>
  <c r="AA486" i="77"/>
  <c r="Z486" i="77"/>
  <c r="Y486" i="77"/>
  <c r="X486" i="77"/>
  <c r="W486" i="77"/>
  <c r="V486" i="77"/>
  <c r="R486" i="77"/>
  <c r="Q486" i="77"/>
  <c r="P486" i="77"/>
  <c r="O486" i="77"/>
  <c r="N486" i="77"/>
  <c r="M486" i="77"/>
  <c r="L486" i="77"/>
  <c r="K486" i="77"/>
  <c r="J486" i="77"/>
  <c r="AD485" i="77"/>
  <c r="AC485" i="77"/>
  <c r="AB485" i="77"/>
  <c r="AA485" i="77"/>
  <c r="Z485" i="77"/>
  <c r="Y485" i="77"/>
  <c r="X485" i="77"/>
  <c r="W485" i="77"/>
  <c r="V485" i="77"/>
  <c r="R485" i="77"/>
  <c r="Q485" i="77"/>
  <c r="P485" i="77"/>
  <c r="O485" i="77"/>
  <c r="N485" i="77"/>
  <c r="M485" i="77"/>
  <c r="L485" i="77"/>
  <c r="K485" i="77"/>
  <c r="J485" i="77"/>
  <c r="AD484" i="77"/>
  <c r="AC484" i="77"/>
  <c r="AB484" i="77"/>
  <c r="AA484" i="77"/>
  <c r="Z484" i="77"/>
  <c r="Y484" i="77"/>
  <c r="X484" i="77"/>
  <c r="W484" i="77"/>
  <c r="V484" i="77"/>
  <c r="R484" i="77"/>
  <c r="Q484" i="77"/>
  <c r="P484" i="77"/>
  <c r="O484" i="77"/>
  <c r="N484" i="77"/>
  <c r="M484" i="77"/>
  <c r="L484" i="77"/>
  <c r="K484" i="77"/>
  <c r="J484" i="77"/>
  <c r="AD483" i="77"/>
  <c r="AC483" i="77"/>
  <c r="AB483" i="77"/>
  <c r="AA483" i="77"/>
  <c r="Z483" i="77"/>
  <c r="Y483" i="77"/>
  <c r="X483" i="77"/>
  <c r="W483" i="77"/>
  <c r="V483" i="77"/>
  <c r="R483" i="77"/>
  <c r="Q483" i="77"/>
  <c r="P483" i="77"/>
  <c r="O483" i="77"/>
  <c r="N483" i="77"/>
  <c r="M483" i="77"/>
  <c r="L483" i="77"/>
  <c r="K483" i="77"/>
  <c r="J483" i="77"/>
  <c r="AD482" i="77"/>
  <c r="AC482" i="77"/>
  <c r="AB482" i="77"/>
  <c r="AA482" i="77"/>
  <c r="Z482" i="77"/>
  <c r="Y482" i="77"/>
  <c r="X482" i="77"/>
  <c r="W482" i="77"/>
  <c r="V482" i="77"/>
  <c r="R482" i="77"/>
  <c r="Q482" i="77"/>
  <c r="P482" i="77"/>
  <c r="O482" i="77"/>
  <c r="N482" i="77"/>
  <c r="M482" i="77"/>
  <c r="L482" i="77"/>
  <c r="K482" i="77"/>
  <c r="J482" i="77"/>
  <c r="AD481" i="77"/>
  <c r="AC481" i="77"/>
  <c r="AB481" i="77"/>
  <c r="AA481" i="77"/>
  <c r="Z481" i="77"/>
  <c r="Y481" i="77"/>
  <c r="X481" i="77"/>
  <c r="W481" i="77"/>
  <c r="V481" i="77"/>
  <c r="R481" i="77"/>
  <c r="Q481" i="77"/>
  <c r="P481" i="77"/>
  <c r="O481" i="77"/>
  <c r="N481" i="77"/>
  <c r="M481" i="77"/>
  <c r="L481" i="77"/>
  <c r="K481" i="77"/>
  <c r="J481" i="77"/>
  <c r="AD480" i="77"/>
  <c r="AC480" i="77"/>
  <c r="AB480" i="77"/>
  <c r="AA480" i="77"/>
  <c r="Z480" i="77"/>
  <c r="Y480" i="77"/>
  <c r="X480" i="77"/>
  <c r="W480" i="77"/>
  <c r="V480" i="77"/>
  <c r="R480" i="77"/>
  <c r="Q480" i="77"/>
  <c r="P480" i="77"/>
  <c r="O480" i="77"/>
  <c r="N480" i="77"/>
  <c r="M480" i="77"/>
  <c r="L480" i="77"/>
  <c r="K480" i="77"/>
  <c r="J480" i="77"/>
  <c r="AD479" i="77"/>
  <c r="AC479" i="77"/>
  <c r="AB479" i="77"/>
  <c r="AA479" i="77"/>
  <c r="Z479" i="77"/>
  <c r="Y479" i="77"/>
  <c r="X479" i="77"/>
  <c r="W479" i="77"/>
  <c r="V479" i="77"/>
  <c r="R479" i="77"/>
  <c r="Q479" i="77"/>
  <c r="P479" i="77"/>
  <c r="O479" i="77"/>
  <c r="N479" i="77"/>
  <c r="M479" i="77"/>
  <c r="L479" i="77"/>
  <c r="K479" i="77"/>
  <c r="J479" i="77"/>
  <c r="AD478" i="77"/>
  <c r="AC478" i="77"/>
  <c r="AB478" i="77"/>
  <c r="AA478" i="77"/>
  <c r="Z478" i="77"/>
  <c r="Y478" i="77"/>
  <c r="X478" i="77"/>
  <c r="W478" i="77"/>
  <c r="V478" i="77"/>
  <c r="R478" i="77"/>
  <c r="Q478" i="77"/>
  <c r="P478" i="77"/>
  <c r="O478" i="77"/>
  <c r="N478" i="77"/>
  <c r="M478" i="77"/>
  <c r="L478" i="77"/>
  <c r="K478" i="77"/>
  <c r="J478" i="77"/>
  <c r="AD477" i="77"/>
  <c r="AC477" i="77"/>
  <c r="AB477" i="77"/>
  <c r="AA477" i="77"/>
  <c r="Z477" i="77"/>
  <c r="Y477" i="77"/>
  <c r="X477" i="77"/>
  <c r="W477" i="77"/>
  <c r="V477" i="77"/>
  <c r="R477" i="77"/>
  <c r="Q477" i="77"/>
  <c r="P477" i="77"/>
  <c r="O477" i="77"/>
  <c r="N477" i="77"/>
  <c r="M477" i="77"/>
  <c r="L477" i="77"/>
  <c r="K477" i="77"/>
  <c r="J477" i="77"/>
  <c r="AD476" i="77"/>
  <c r="AC476" i="77"/>
  <c r="AB476" i="77"/>
  <c r="AA476" i="77"/>
  <c r="Z476" i="77"/>
  <c r="Y476" i="77"/>
  <c r="X476" i="77"/>
  <c r="W476" i="77"/>
  <c r="V476" i="77"/>
  <c r="R476" i="77"/>
  <c r="Q476" i="77"/>
  <c r="P476" i="77"/>
  <c r="O476" i="77"/>
  <c r="N476" i="77"/>
  <c r="M476" i="77"/>
  <c r="L476" i="77"/>
  <c r="K476" i="77"/>
  <c r="J476" i="77"/>
  <c r="AD475" i="77"/>
  <c r="AC475" i="77"/>
  <c r="AB475" i="77"/>
  <c r="AA475" i="77"/>
  <c r="Z475" i="77"/>
  <c r="Y475" i="77"/>
  <c r="X475" i="77"/>
  <c r="W475" i="77"/>
  <c r="V475" i="77"/>
  <c r="R475" i="77"/>
  <c r="Q475" i="77"/>
  <c r="P475" i="77"/>
  <c r="O475" i="77"/>
  <c r="N475" i="77"/>
  <c r="M475" i="77"/>
  <c r="L475" i="77"/>
  <c r="K475" i="77"/>
  <c r="J475" i="77"/>
  <c r="AD474" i="77"/>
  <c r="AC474" i="77"/>
  <c r="AB474" i="77"/>
  <c r="AA474" i="77"/>
  <c r="Z474" i="77"/>
  <c r="Y474" i="77"/>
  <c r="X474" i="77"/>
  <c r="W474" i="77"/>
  <c r="V474" i="77"/>
  <c r="R474" i="77"/>
  <c r="Q474" i="77"/>
  <c r="P474" i="77"/>
  <c r="O474" i="77"/>
  <c r="N474" i="77"/>
  <c r="M474" i="77"/>
  <c r="L474" i="77"/>
  <c r="K474" i="77"/>
  <c r="J474" i="77"/>
  <c r="AD473" i="77"/>
  <c r="AC473" i="77"/>
  <c r="AB473" i="77"/>
  <c r="AA473" i="77"/>
  <c r="Z473" i="77"/>
  <c r="Y473" i="77"/>
  <c r="X473" i="77"/>
  <c r="W473" i="77"/>
  <c r="V473" i="77"/>
  <c r="R473" i="77"/>
  <c r="Q473" i="77"/>
  <c r="P473" i="77"/>
  <c r="O473" i="77"/>
  <c r="N473" i="77"/>
  <c r="M473" i="77"/>
  <c r="L473" i="77"/>
  <c r="K473" i="77"/>
  <c r="J473" i="77"/>
  <c r="AD472" i="77"/>
  <c r="AC472" i="77"/>
  <c r="AB472" i="77"/>
  <c r="AA472" i="77"/>
  <c r="Z472" i="77"/>
  <c r="Y472" i="77"/>
  <c r="X472" i="77"/>
  <c r="W472" i="77"/>
  <c r="V472" i="77"/>
  <c r="R472" i="77"/>
  <c r="Q472" i="77"/>
  <c r="P472" i="77"/>
  <c r="O472" i="77"/>
  <c r="N472" i="77"/>
  <c r="M472" i="77"/>
  <c r="L472" i="77"/>
  <c r="K472" i="77"/>
  <c r="J472" i="77"/>
  <c r="AD471" i="77"/>
  <c r="AC471" i="77"/>
  <c r="AB471" i="77"/>
  <c r="AA471" i="77"/>
  <c r="Z471" i="77"/>
  <c r="Y471" i="77"/>
  <c r="X471" i="77"/>
  <c r="W471" i="77"/>
  <c r="V471" i="77"/>
  <c r="R471" i="77"/>
  <c r="Q471" i="77"/>
  <c r="P471" i="77"/>
  <c r="O471" i="77"/>
  <c r="N471" i="77"/>
  <c r="M471" i="77"/>
  <c r="L471" i="77"/>
  <c r="K471" i="77"/>
  <c r="J471" i="77"/>
  <c r="AD470" i="77"/>
  <c r="AC470" i="77"/>
  <c r="AB470" i="77"/>
  <c r="AA470" i="77"/>
  <c r="Z470" i="77"/>
  <c r="Y470" i="77"/>
  <c r="X470" i="77"/>
  <c r="W470" i="77"/>
  <c r="V470" i="77"/>
  <c r="R470" i="77"/>
  <c r="Q470" i="77"/>
  <c r="P470" i="77"/>
  <c r="O470" i="77"/>
  <c r="N470" i="77"/>
  <c r="M470" i="77"/>
  <c r="L470" i="77"/>
  <c r="K470" i="77"/>
  <c r="J470" i="77"/>
  <c r="AD469" i="77"/>
  <c r="AC469" i="77"/>
  <c r="AB469" i="77"/>
  <c r="AA469" i="77"/>
  <c r="Z469" i="77"/>
  <c r="Y469" i="77"/>
  <c r="X469" i="77"/>
  <c r="W469" i="77"/>
  <c r="V469" i="77"/>
  <c r="R469" i="77"/>
  <c r="Q469" i="77"/>
  <c r="P469" i="77"/>
  <c r="O469" i="77"/>
  <c r="N469" i="77"/>
  <c r="M469" i="77"/>
  <c r="L469" i="77"/>
  <c r="K469" i="77"/>
  <c r="J469" i="77"/>
  <c r="AD468" i="77"/>
  <c r="AC468" i="77"/>
  <c r="AB468" i="77"/>
  <c r="AA468" i="77"/>
  <c r="Z468" i="77"/>
  <c r="Y468" i="77"/>
  <c r="X468" i="77"/>
  <c r="W468" i="77"/>
  <c r="V468" i="77"/>
  <c r="R468" i="77"/>
  <c r="Q468" i="77"/>
  <c r="P468" i="77"/>
  <c r="O468" i="77"/>
  <c r="N468" i="77"/>
  <c r="M468" i="77"/>
  <c r="L468" i="77"/>
  <c r="K468" i="77"/>
  <c r="J468" i="77"/>
  <c r="AD467" i="77"/>
  <c r="AC467" i="77"/>
  <c r="AB467" i="77"/>
  <c r="AA467" i="77"/>
  <c r="Z467" i="77"/>
  <c r="Y467" i="77"/>
  <c r="X467" i="77"/>
  <c r="W467" i="77"/>
  <c r="V467" i="77"/>
  <c r="R467" i="77"/>
  <c r="Q467" i="77"/>
  <c r="P467" i="77"/>
  <c r="O467" i="77"/>
  <c r="N467" i="77"/>
  <c r="M467" i="77"/>
  <c r="L467" i="77"/>
  <c r="K467" i="77"/>
  <c r="J467" i="77"/>
  <c r="AD466" i="77"/>
  <c r="AC466" i="77"/>
  <c r="AB466" i="77"/>
  <c r="AA466" i="77"/>
  <c r="Z466" i="77"/>
  <c r="Y466" i="77"/>
  <c r="X466" i="77"/>
  <c r="W466" i="77"/>
  <c r="V466" i="77"/>
  <c r="R466" i="77"/>
  <c r="Q466" i="77"/>
  <c r="P466" i="77"/>
  <c r="O466" i="77"/>
  <c r="N466" i="77"/>
  <c r="M466" i="77"/>
  <c r="L466" i="77"/>
  <c r="K466" i="77"/>
  <c r="J466" i="77"/>
  <c r="AD465" i="77"/>
  <c r="AC465" i="77"/>
  <c r="AB465" i="77"/>
  <c r="AA465" i="77"/>
  <c r="Z465" i="77"/>
  <c r="Y465" i="77"/>
  <c r="X465" i="77"/>
  <c r="W465" i="77"/>
  <c r="V465" i="77"/>
  <c r="R465" i="77"/>
  <c r="Q465" i="77"/>
  <c r="P465" i="77"/>
  <c r="O465" i="77"/>
  <c r="N465" i="77"/>
  <c r="M465" i="77"/>
  <c r="L465" i="77"/>
  <c r="K465" i="77"/>
  <c r="J465" i="77"/>
  <c r="AD464" i="77"/>
  <c r="AC464" i="77"/>
  <c r="AB464" i="77"/>
  <c r="AA464" i="77"/>
  <c r="Z464" i="77"/>
  <c r="Y464" i="77"/>
  <c r="X464" i="77"/>
  <c r="W464" i="77"/>
  <c r="V464" i="77"/>
  <c r="R464" i="77"/>
  <c r="Q464" i="77"/>
  <c r="P464" i="77"/>
  <c r="O464" i="77"/>
  <c r="N464" i="77"/>
  <c r="M464" i="77"/>
  <c r="L464" i="77"/>
  <c r="K464" i="77"/>
  <c r="J464" i="77"/>
  <c r="AD463" i="77"/>
  <c r="AC463" i="77"/>
  <c r="AB463" i="77"/>
  <c r="AA463" i="77"/>
  <c r="Z463" i="77"/>
  <c r="Y463" i="77"/>
  <c r="X463" i="77"/>
  <c r="W463" i="77"/>
  <c r="V463" i="77"/>
  <c r="R463" i="77"/>
  <c r="Q463" i="77"/>
  <c r="P463" i="77"/>
  <c r="O463" i="77"/>
  <c r="N463" i="77"/>
  <c r="M463" i="77"/>
  <c r="L463" i="77"/>
  <c r="K463" i="77"/>
  <c r="J463" i="77"/>
  <c r="AD462" i="77"/>
  <c r="AC462" i="77"/>
  <c r="AB462" i="77"/>
  <c r="AA462" i="77"/>
  <c r="Z462" i="77"/>
  <c r="Y462" i="77"/>
  <c r="X462" i="77"/>
  <c r="W462" i="77"/>
  <c r="V462" i="77"/>
  <c r="R462" i="77"/>
  <c r="Q462" i="77"/>
  <c r="P462" i="77"/>
  <c r="O462" i="77"/>
  <c r="N462" i="77"/>
  <c r="M462" i="77"/>
  <c r="L462" i="77"/>
  <c r="K462" i="77"/>
  <c r="J462" i="77"/>
  <c r="AD461" i="77"/>
  <c r="AC461" i="77"/>
  <c r="AB461" i="77"/>
  <c r="AA461" i="77"/>
  <c r="Z461" i="77"/>
  <c r="Y461" i="77"/>
  <c r="X461" i="77"/>
  <c r="W461" i="77"/>
  <c r="V461" i="77"/>
  <c r="R461" i="77"/>
  <c r="Q461" i="77"/>
  <c r="P461" i="77"/>
  <c r="O461" i="77"/>
  <c r="N461" i="77"/>
  <c r="M461" i="77"/>
  <c r="L461" i="77"/>
  <c r="K461" i="77"/>
  <c r="J461" i="77"/>
  <c r="AD460" i="77"/>
  <c r="AC460" i="77"/>
  <c r="AB460" i="77"/>
  <c r="AA460" i="77"/>
  <c r="Z460" i="77"/>
  <c r="Y460" i="77"/>
  <c r="X460" i="77"/>
  <c r="W460" i="77"/>
  <c r="V460" i="77"/>
  <c r="R460" i="77"/>
  <c r="Q460" i="77"/>
  <c r="P460" i="77"/>
  <c r="O460" i="77"/>
  <c r="N460" i="77"/>
  <c r="M460" i="77"/>
  <c r="L460" i="77"/>
  <c r="K460" i="77"/>
  <c r="J460" i="77"/>
  <c r="AD459" i="77"/>
  <c r="AC459" i="77"/>
  <c r="AB459" i="77"/>
  <c r="AA459" i="77"/>
  <c r="Z459" i="77"/>
  <c r="Y459" i="77"/>
  <c r="X459" i="77"/>
  <c r="W459" i="77"/>
  <c r="V459" i="77"/>
  <c r="R459" i="77"/>
  <c r="Q459" i="77"/>
  <c r="P459" i="77"/>
  <c r="O459" i="77"/>
  <c r="N459" i="77"/>
  <c r="M459" i="77"/>
  <c r="L459" i="77"/>
  <c r="K459" i="77"/>
  <c r="J459" i="77"/>
  <c r="AD458" i="77"/>
  <c r="AC458" i="77"/>
  <c r="AB458" i="77"/>
  <c r="AA458" i="77"/>
  <c r="Z458" i="77"/>
  <c r="Y458" i="77"/>
  <c r="X458" i="77"/>
  <c r="W458" i="77"/>
  <c r="V458" i="77"/>
  <c r="R458" i="77"/>
  <c r="Q458" i="77"/>
  <c r="P458" i="77"/>
  <c r="O458" i="77"/>
  <c r="N458" i="77"/>
  <c r="M458" i="77"/>
  <c r="L458" i="77"/>
  <c r="K458" i="77"/>
  <c r="J458" i="77"/>
  <c r="AD457" i="77"/>
  <c r="AC457" i="77"/>
  <c r="AB457" i="77"/>
  <c r="AA457" i="77"/>
  <c r="Z457" i="77"/>
  <c r="Y457" i="77"/>
  <c r="X457" i="77"/>
  <c r="W457" i="77"/>
  <c r="V457" i="77"/>
  <c r="R457" i="77"/>
  <c r="Q457" i="77"/>
  <c r="P457" i="77"/>
  <c r="O457" i="77"/>
  <c r="N457" i="77"/>
  <c r="M457" i="77"/>
  <c r="L457" i="77"/>
  <c r="K457" i="77"/>
  <c r="J457" i="77"/>
  <c r="AD456" i="77"/>
  <c r="AC456" i="77"/>
  <c r="AB456" i="77"/>
  <c r="AA456" i="77"/>
  <c r="Z456" i="77"/>
  <c r="Y456" i="77"/>
  <c r="X456" i="77"/>
  <c r="W456" i="77"/>
  <c r="V456" i="77"/>
  <c r="R456" i="77"/>
  <c r="Q456" i="77"/>
  <c r="P456" i="77"/>
  <c r="O456" i="77"/>
  <c r="N456" i="77"/>
  <c r="M456" i="77"/>
  <c r="L456" i="77"/>
  <c r="K456" i="77"/>
  <c r="J456" i="77"/>
  <c r="AD455" i="77"/>
  <c r="AC455" i="77"/>
  <c r="AB455" i="77"/>
  <c r="AA455" i="77"/>
  <c r="Z455" i="77"/>
  <c r="Y455" i="77"/>
  <c r="X455" i="77"/>
  <c r="W455" i="77"/>
  <c r="V455" i="77"/>
  <c r="R455" i="77"/>
  <c r="Q455" i="77"/>
  <c r="P455" i="77"/>
  <c r="O455" i="77"/>
  <c r="N455" i="77"/>
  <c r="M455" i="77"/>
  <c r="L455" i="77"/>
  <c r="K455" i="77"/>
  <c r="J455" i="77"/>
  <c r="AD454" i="77"/>
  <c r="AC454" i="77"/>
  <c r="AB454" i="77"/>
  <c r="AA454" i="77"/>
  <c r="Z454" i="77"/>
  <c r="Y454" i="77"/>
  <c r="X454" i="77"/>
  <c r="W454" i="77"/>
  <c r="V454" i="77"/>
  <c r="R454" i="77"/>
  <c r="Q454" i="77"/>
  <c r="P454" i="77"/>
  <c r="O454" i="77"/>
  <c r="N454" i="77"/>
  <c r="M454" i="77"/>
  <c r="L454" i="77"/>
  <c r="K454" i="77"/>
  <c r="J454" i="77"/>
  <c r="AD453" i="77"/>
  <c r="AC453" i="77"/>
  <c r="AB453" i="77"/>
  <c r="AA453" i="77"/>
  <c r="Z453" i="77"/>
  <c r="Y453" i="77"/>
  <c r="X453" i="77"/>
  <c r="W453" i="77"/>
  <c r="V453" i="77"/>
  <c r="R453" i="77"/>
  <c r="Q453" i="77"/>
  <c r="P453" i="77"/>
  <c r="O453" i="77"/>
  <c r="N453" i="77"/>
  <c r="M453" i="77"/>
  <c r="L453" i="77"/>
  <c r="K453" i="77"/>
  <c r="J453" i="77"/>
  <c r="AD452" i="77"/>
  <c r="AC452" i="77"/>
  <c r="AB452" i="77"/>
  <c r="AA452" i="77"/>
  <c r="Z452" i="77"/>
  <c r="Y452" i="77"/>
  <c r="X452" i="77"/>
  <c r="W452" i="77"/>
  <c r="V452" i="77"/>
  <c r="R452" i="77"/>
  <c r="Q452" i="77"/>
  <c r="P452" i="77"/>
  <c r="O452" i="77"/>
  <c r="N452" i="77"/>
  <c r="M452" i="77"/>
  <c r="L452" i="77"/>
  <c r="K452" i="77"/>
  <c r="J452" i="77"/>
  <c r="AD451" i="77"/>
  <c r="AC451" i="77"/>
  <c r="AB451" i="77"/>
  <c r="AA451" i="77"/>
  <c r="Z451" i="77"/>
  <c r="Y451" i="77"/>
  <c r="X451" i="77"/>
  <c r="W451" i="77"/>
  <c r="V451" i="77"/>
  <c r="R451" i="77"/>
  <c r="Q451" i="77"/>
  <c r="P451" i="77"/>
  <c r="O451" i="77"/>
  <c r="N451" i="77"/>
  <c r="M451" i="77"/>
  <c r="L451" i="77"/>
  <c r="K451" i="77"/>
  <c r="J451" i="77"/>
  <c r="AD450" i="77"/>
  <c r="AC450" i="77"/>
  <c r="AB450" i="77"/>
  <c r="AA450" i="77"/>
  <c r="Z450" i="77"/>
  <c r="Y450" i="77"/>
  <c r="X450" i="77"/>
  <c r="W450" i="77"/>
  <c r="V450" i="77"/>
  <c r="R450" i="77"/>
  <c r="Q450" i="77"/>
  <c r="P450" i="77"/>
  <c r="O450" i="77"/>
  <c r="N450" i="77"/>
  <c r="M450" i="77"/>
  <c r="L450" i="77"/>
  <c r="K450" i="77"/>
  <c r="J450" i="77"/>
  <c r="AD449" i="77"/>
  <c r="AC449" i="77"/>
  <c r="AB449" i="77"/>
  <c r="AA449" i="77"/>
  <c r="Z449" i="77"/>
  <c r="Y449" i="77"/>
  <c r="X449" i="77"/>
  <c r="W449" i="77"/>
  <c r="V449" i="77"/>
  <c r="R449" i="77"/>
  <c r="Q449" i="77"/>
  <c r="P449" i="77"/>
  <c r="O449" i="77"/>
  <c r="N449" i="77"/>
  <c r="M449" i="77"/>
  <c r="L449" i="77"/>
  <c r="K449" i="77"/>
  <c r="J449" i="77"/>
  <c r="AD448" i="77"/>
  <c r="AC448" i="77"/>
  <c r="AB448" i="77"/>
  <c r="AA448" i="77"/>
  <c r="Z448" i="77"/>
  <c r="Y448" i="77"/>
  <c r="X448" i="77"/>
  <c r="W448" i="77"/>
  <c r="V448" i="77"/>
  <c r="R448" i="77"/>
  <c r="Q448" i="77"/>
  <c r="P448" i="77"/>
  <c r="O448" i="77"/>
  <c r="N448" i="77"/>
  <c r="M448" i="77"/>
  <c r="L448" i="77"/>
  <c r="K448" i="77"/>
  <c r="J448" i="77"/>
  <c r="AD447" i="77"/>
  <c r="AC447" i="77"/>
  <c r="AB447" i="77"/>
  <c r="AA447" i="77"/>
  <c r="Z447" i="77"/>
  <c r="Y447" i="77"/>
  <c r="X447" i="77"/>
  <c r="W447" i="77"/>
  <c r="V447" i="77"/>
  <c r="R447" i="77"/>
  <c r="Q447" i="77"/>
  <c r="P447" i="77"/>
  <c r="O447" i="77"/>
  <c r="N447" i="77"/>
  <c r="M447" i="77"/>
  <c r="L447" i="77"/>
  <c r="K447" i="77"/>
  <c r="J447" i="77"/>
  <c r="AD446" i="77"/>
  <c r="AC446" i="77"/>
  <c r="AB446" i="77"/>
  <c r="AA446" i="77"/>
  <c r="Z446" i="77"/>
  <c r="Y446" i="77"/>
  <c r="X446" i="77"/>
  <c r="W446" i="77"/>
  <c r="V446" i="77"/>
  <c r="R446" i="77"/>
  <c r="Q446" i="77"/>
  <c r="P446" i="77"/>
  <c r="O446" i="77"/>
  <c r="N446" i="77"/>
  <c r="M446" i="77"/>
  <c r="L446" i="77"/>
  <c r="K446" i="77"/>
  <c r="J446" i="77"/>
  <c r="AD445" i="77"/>
  <c r="AC445" i="77"/>
  <c r="AB445" i="77"/>
  <c r="AA445" i="77"/>
  <c r="Z445" i="77"/>
  <c r="Y445" i="77"/>
  <c r="X445" i="77"/>
  <c r="W445" i="77"/>
  <c r="V445" i="77"/>
  <c r="R445" i="77"/>
  <c r="Q445" i="77"/>
  <c r="P445" i="77"/>
  <c r="O445" i="77"/>
  <c r="N445" i="77"/>
  <c r="M445" i="77"/>
  <c r="L445" i="77"/>
  <c r="K445" i="77"/>
  <c r="J445" i="77"/>
  <c r="AD444" i="77"/>
  <c r="AC444" i="77"/>
  <c r="AB444" i="77"/>
  <c r="AA444" i="77"/>
  <c r="Z444" i="77"/>
  <c r="Y444" i="77"/>
  <c r="X444" i="77"/>
  <c r="W444" i="77"/>
  <c r="V444" i="77"/>
  <c r="R444" i="77"/>
  <c r="Q444" i="77"/>
  <c r="P444" i="77"/>
  <c r="O444" i="77"/>
  <c r="N444" i="77"/>
  <c r="M444" i="77"/>
  <c r="L444" i="77"/>
  <c r="K444" i="77"/>
  <c r="J444" i="77"/>
  <c r="AD443" i="77"/>
  <c r="AC443" i="77"/>
  <c r="AB443" i="77"/>
  <c r="AA443" i="77"/>
  <c r="Z443" i="77"/>
  <c r="Y443" i="77"/>
  <c r="X443" i="77"/>
  <c r="W443" i="77"/>
  <c r="V443" i="77"/>
  <c r="R443" i="77"/>
  <c r="Q443" i="77"/>
  <c r="P443" i="77"/>
  <c r="O443" i="77"/>
  <c r="N443" i="77"/>
  <c r="M443" i="77"/>
  <c r="L443" i="77"/>
  <c r="K443" i="77"/>
  <c r="J443" i="77"/>
  <c r="AD442" i="77"/>
  <c r="AC442" i="77"/>
  <c r="AB442" i="77"/>
  <c r="AA442" i="77"/>
  <c r="Z442" i="77"/>
  <c r="Y442" i="77"/>
  <c r="X442" i="77"/>
  <c r="W442" i="77"/>
  <c r="V442" i="77"/>
  <c r="R442" i="77"/>
  <c r="Q442" i="77"/>
  <c r="P442" i="77"/>
  <c r="O442" i="77"/>
  <c r="N442" i="77"/>
  <c r="M442" i="77"/>
  <c r="L442" i="77"/>
  <c r="K442" i="77"/>
  <c r="J442" i="77"/>
  <c r="AD441" i="77"/>
  <c r="AC441" i="77"/>
  <c r="AB441" i="77"/>
  <c r="AA441" i="77"/>
  <c r="Z441" i="77"/>
  <c r="Y441" i="77"/>
  <c r="X441" i="77"/>
  <c r="W441" i="77"/>
  <c r="V441" i="77"/>
  <c r="R441" i="77"/>
  <c r="Q441" i="77"/>
  <c r="P441" i="77"/>
  <c r="O441" i="77"/>
  <c r="N441" i="77"/>
  <c r="M441" i="77"/>
  <c r="L441" i="77"/>
  <c r="K441" i="77"/>
  <c r="J441" i="77"/>
  <c r="AD440" i="77"/>
  <c r="AC440" i="77"/>
  <c r="AB440" i="77"/>
  <c r="AA440" i="77"/>
  <c r="Z440" i="77"/>
  <c r="Y440" i="77"/>
  <c r="X440" i="77"/>
  <c r="W440" i="77"/>
  <c r="V440" i="77"/>
  <c r="R440" i="77"/>
  <c r="Q440" i="77"/>
  <c r="P440" i="77"/>
  <c r="O440" i="77"/>
  <c r="N440" i="77"/>
  <c r="M440" i="77"/>
  <c r="L440" i="77"/>
  <c r="K440" i="77"/>
  <c r="J440" i="77"/>
  <c r="AD439" i="77"/>
  <c r="AC439" i="77"/>
  <c r="AB439" i="77"/>
  <c r="AA439" i="77"/>
  <c r="Z439" i="77"/>
  <c r="Y439" i="77"/>
  <c r="X439" i="77"/>
  <c r="W439" i="77"/>
  <c r="V439" i="77"/>
  <c r="R439" i="77"/>
  <c r="Q439" i="77"/>
  <c r="P439" i="77"/>
  <c r="O439" i="77"/>
  <c r="N439" i="77"/>
  <c r="M439" i="77"/>
  <c r="L439" i="77"/>
  <c r="K439" i="77"/>
  <c r="J439" i="77"/>
  <c r="AD438" i="77"/>
  <c r="AC438" i="77"/>
  <c r="AB438" i="77"/>
  <c r="AA438" i="77"/>
  <c r="Z438" i="77"/>
  <c r="Y438" i="77"/>
  <c r="X438" i="77"/>
  <c r="W438" i="77"/>
  <c r="V438" i="77"/>
  <c r="R438" i="77"/>
  <c r="Q438" i="77"/>
  <c r="P438" i="77"/>
  <c r="O438" i="77"/>
  <c r="N438" i="77"/>
  <c r="M438" i="77"/>
  <c r="L438" i="77"/>
  <c r="K438" i="77"/>
  <c r="J438" i="77"/>
  <c r="AD437" i="77"/>
  <c r="AC437" i="77"/>
  <c r="AB437" i="77"/>
  <c r="AA437" i="77"/>
  <c r="Z437" i="77"/>
  <c r="Y437" i="77"/>
  <c r="X437" i="77"/>
  <c r="W437" i="77"/>
  <c r="V437" i="77"/>
  <c r="R437" i="77"/>
  <c r="Q437" i="77"/>
  <c r="P437" i="77"/>
  <c r="O437" i="77"/>
  <c r="N437" i="77"/>
  <c r="M437" i="77"/>
  <c r="L437" i="77"/>
  <c r="K437" i="77"/>
  <c r="J437" i="77"/>
  <c r="AD436" i="77"/>
  <c r="AC436" i="77"/>
  <c r="AB436" i="77"/>
  <c r="AA436" i="77"/>
  <c r="Z436" i="77"/>
  <c r="Y436" i="77"/>
  <c r="X436" i="77"/>
  <c r="W436" i="77"/>
  <c r="V436" i="77"/>
  <c r="R436" i="77"/>
  <c r="Q436" i="77"/>
  <c r="P436" i="77"/>
  <c r="O436" i="77"/>
  <c r="N436" i="77"/>
  <c r="M436" i="77"/>
  <c r="L436" i="77"/>
  <c r="K436" i="77"/>
  <c r="J436" i="77"/>
  <c r="AD435" i="77"/>
  <c r="AC435" i="77"/>
  <c r="AB435" i="77"/>
  <c r="AA435" i="77"/>
  <c r="Z435" i="77"/>
  <c r="Y435" i="77"/>
  <c r="X435" i="77"/>
  <c r="W435" i="77"/>
  <c r="V435" i="77"/>
  <c r="R435" i="77"/>
  <c r="Q435" i="77"/>
  <c r="P435" i="77"/>
  <c r="O435" i="77"/>
  <c r="N435" i="77"/>
  <c r="M435" i="77"/>
  <c r="L435" i="77"/>
  <c r="K435" i="77"/>
  <c r="J435" i="77"/>
  <c r="AD434" i="77"/>
  <c r="AC434" i="77"/>
  <c r="AB434" i="77"/>
  <c r="AA434" i="77"/>
  <c r="Z434" i="77"/>
  <c r="Y434" i="77"/>
  <c r="X434" i="77"/>
  <c r="W434" i="77"/>
  <c r="V434" i="77"/>
  <c r="R434" i="77"/>
  <c r="Q434" i="77"/>
  <c r="P434" i="77"/>
  <c r="O434" i="77"/>
  <c r="N434" i="77"/>
  <c r="M434" i="77"/>
  <c r="L434" i="77"/>
  <c r="K434" i="77"/>
  <c r="J434" i="77"/>
  <c r="AD433" i="77"/>
  <c r="AC433" i="77"/>
  <c r="AB433" i="77"/>
  <c r="AA433" i="77"/>
  <c r="Z433" i="77"/>
  <c r="Y433" i="77"/>
  <c r="X433" i="77"/>
  <c r="W433" i="77"/>
  <c r="V433" i="77"/>
  <c r="R433" i="77"/>
  <c r="Q433" i="77"/>
  <c r="P433" i="77"/>
  <c r="O433" i="77"/>
  <c r="N433" i="77"/>
  <c r="M433" i="77"/>
  <c r="L433" i="77"/>
  <c r="K433" i="77"/>
  <c r="J433" i="77"/>
  <c r="AD432" i="77"/>
  <c r="AC432" i="77"/>
  <c r="AB432" i="77"/>
  <c r="AA432" i="77"/>
  <c r="Z432" i="77"/>
  <c r="Y432" i="77"/>
  <c r="X432" i="77"/>
  <c r="W432" i="77"/>
  <c r="V432" i="77"/>
  <c r="R432" i="77"/>
  <c r="Q432" i="77"/>
  <c r="P432" i="77"/>
  <c r="O432" i="77"/>
  <c r="N432" i="77"/>
  <c r="M432" i="77"/>
  <c r="L432" i="77"/>
  <c r="K432" i="77"/>
  <c r="J432" i="77"/>
  <c r="AD431" i="77"/>
  <c r="AC431" i="77"/>
  <c r="AB431" i="77"/>
  <c r="AA431" i="77"/>
  <c r="Z431" i="77"/>
  <c r="Y431" i="77"/>
  <c r="X431" i="77"/>
  <c r="W431" i="77"/>
  <c r="V431" i="77"/>
  <c r="R431" i="77"/>
  <c r="Q431" i="77"/>
  <c r="P431" i="77"/>
  <c r="O431" i="77"/>
  <c r="N431" i="77"/>
  <c r="M431" i="77"/>
  <c r="L431" i="77"/>
  <c r="K431" i="77"/>
  <c r="J431" i="77"/>
  <c r="AD430" i="77"/>
  <c r="AC430" i="77"/>
  <c r="AB430" i="77"/>
  <c r="AA430" i="77"/>
  <c r="Z430" i="77"/>
  <c r="Y430" i="77"/>
  <c r="X430" i="77"/>
  <c r="W430" i="77"/>
  <c r="V430" i="77"/>
  <c r="R430" i="77"/>
  <c r="Q430" i="77"/>
  <c r="P430" i="77"/>
  <c r="O430" i="77"/>
  <c r="N430" i="77"/>
  <c r="M430" i="77"/>
  <c r="L430" i="77"/>
  <c r="K430" i="77"/>
  <c r="J430" i="77"/>
  <c r="AD429" i="77"/>
  <c r="AC429" i="77"/>
  <c r="AB429" i="77"/>
  <c r="AA429" i="77"/>
  <c r="Z429" i="77"/>
  <c r="Y429" i="77"/>
  <c r="X429" i="77"/>
  <c r="W429" i="77"/>
  <c r="V429" i="77"/>
  <c r="R429" i="77"/>
  <c r="Q429" i="77"/>
  <c r="P429" i="77"/>
  <c r="O429" i="77"/>
  <c r="N429" i="77"/>
  <c r="M429" i="77"/>
  <c r="L429" i="77"/>
  <c r="K429" i="77"/>
  <c r="J429" i="77"/>
  <c r="AD428" i="77"/>
  <c r="AC428" i="77"/>
  <c r="AB428" i="77"/>
  <c r="AA428" i="77"/>
  <c r="Z428" i="77"/>
  <c r="Y428" i="77"/>
  <c r="X428" i="77"/>
  <c r="W428" i="77"/>
  <c r="V428" i="77"/>
  <c r="R428" i="77"/>
  <c r="Q428" i="77"/>
  <c r="P428" i="77"/>
  <c r="O428" i="77"/>
  <c r="N428" i="77"/>
  <c r="M428" i="77"/>
  <c r="L428" i="77"/>
  <c r="K428" i="77"/>
  <c r="J428" i="77"/>
  <c r="AD427" i="77"/>
  <c r="AC427" i="77"/>
  <c r="AB427" i="77"/>
  <c r="AA427" i="77"/>
  <c r="Z427" i="77"/>
  <c r="Y427" i="77"/>
  <c r="X427" i="77"/>
  <c r="W427" i="77"/>
  <c r="V427" i="77"/>
  <c r="R427" i="77"/>
  <c r="Q427" i="77"/>
  <c r="P427" i="77"/>
  <c r="O427" i="77"/>
  <c r="N427" i="77"/>
  <c r="M427" i="77"/>
  <c r="L427" i="77"/>
  <c r="K427" i="77"/>
  <c r="J427" i="77"/>
  <c r="AD426" i="77"/>
  <c r="AC426" i="77"/>
  <c r="AB426" i="77"/>
  <c r="AA426" i="77"/>
  <c r="Z426" i="77"/>
  <c r="Y426" i="77"/>
  <c r="X426" i="77"/>
  <c r="W426" i="77"/>
  <c r="V426" i="77"/>
  <c r="R426" i="77"/>
  <c r="Q426" i="77"/>
  <c r="P426" i="77"/>
  <c r="O426" i="77"/>
  <c r="N426" i="77"/>
  <c r="M426" i="77"/>
  <c r="L426" i="77"/>
  <c r="K426" i="77"/>
  <c r="J426" i="77"/>
  <c r="AD425" i="77"/>
  <c r="AC425" i="77"/>
  <c r="AB425" i="77"/>
  <c r="AA425" i="77"/>
  <c r="Z425" i="77"/>
  <c r="Y425" i="77"/>
  <c r="X425" i="77"/>
  <c r="W425" i="77"/>
  <c r="V425" i="77"/>
  <c r="R425" i="77"/>
  <c r="Q425" i="77"/>
  <c r="P425" i="77"/>
  <c r="O425" i="77"/>
  <c r="N425" i="77"/>
  <c r="M425" i="77"/>
  <c r="L425" i="77"/>
  <c r="K425" i="77"/>
  <c r="J425" i="77"/>
  <c r="AD424" i="77"/>
  <c r="AC424" i="77"/>
  <c r="AB424" i="77"/>
  <c r="AA424" i="77"/>
  <c r="Z424" i="77"/>
  <c r="Y424" i="77"/>
  <c r="X424" i="77"/>
  <c r="W424" i="77"/>
  <c r="V424" i="77"/>
  <c r="R424" i="77"/>
  <c r="Q424" i="77"/>
  <c r="P424" i="77"/>
  <c r="O424" i="77"/>
  <c r="N424" i="77"/>
  <c r="M424" i="77"/>
  <c r="L424" i="77"/>
  <c r="K424" i="77"/>
  <c r="J424" i="77"/>
  <c r="AD423" i="77"/>
  <c r="AC423" i="77"/>
  <c r="AB423" i="77"/>
  <c r="AA423" i="77"/>
  <c r="Z423" i="77"/>
  <c r="Y423" i="77"/>
  <c r="X423" i="77"/>
  <c r="W423" i="77"/>
  <c r="V423" i="77"/>
  <c r="R423" i="77"/>
  <c r="Q423" i="77"/>
  <c r="P423" i="77"/>
  <c r="O423" i="77"/>
  <c r="N423" i="77"/>
  <c r="M423" i="77"/>
  <c r="L423" i="77"/>
  <c r="K423" i="77"/>
  <c r="J423" i="77"/>
  <c r="AD422" i="77"/>
  <c r="AC422" i="77"/>
  <c r="AB422" i="77"/>
  <c r="AA422" i="77"/>
  <c r="Z422" i="77"/>
  <c r="Y422" i="77"/>
  <c r="X422" i="77"/>
  <c r="W422" i="77"/>
  <c r="V422" i="77"/>
  <c r="R422" i="77"/>
  <c r="Q422" i="77"/>
  <c r="P422" i="77"/>
  <c r="O422" i="77"/>
  <c r="N422" i="77"/>
  <c r="M422" i="77"/>
  <c r="L422" i="77"/>
  <c r="K422" i="77"/>
  <c r="J422" i="77"/>
  <c r="AD421" i="77"/>
  <c r="AC421" i="77"/>
  <c r="AB421" i="77"/>
  <c r="AA421" i="77"/>
  <c r="Z421" i="77"/>
  <c r="Y421" i="77"/>
  <c r="X421" i="77"/>
  <c r="W421" i="77"/>
  <c r="V421" i="77"/>
  <c r="R421" i="77"/>
  <c r="Q421" i="77"/>
  <c r="P421" i="77"/>
  <c r="O421" i="77"/>
  <c r="N421" i="77"/>
  <c r="M421" i="77"/>
  <c r="L421" i="77"/>
  <c r="K421" i="77"/>
  <c r="J421" i="77"/>
  <c r="AD420" i="77"/>
  <c r="AC420" i="77"/>
  <c r="AB420" i="77"/>
  <c r="AA420" i="77"/>
  <c r="Z420" i="77"/>
  <c r="Y420" i="77"/>
  <c r="X420" i="77"/>
  <c r="W420" i="77"/>
  <c r="V420" i="77"/>
  <c r="R420" i="77"/>
  <c r="Q420" i="77"/>
  <c r="P420" i="77"/>
  <c r="O420" i="77"/>
  <c r="N420" i="77"/>
  <c r="M420" i="77"/>
  <c r="L420" i="77"/>
  <c r="K420" i="77"/>
  <c r="J420" i="77"/>
  <c r="AD419" i="77"/>
  <c r="AC419" i="77"/>
  <c r="AB419" i="77"/>
  <c r="AA419" i="77"/>
  <c r="Z419" i="77"/>
  <c r="Y419" i="77"/>
  <c r="X419" i="77"/>
  <c r="W419" i="77"/>
  <c r="V419" i="77"/>
  <c r="R419" i="77"/>
  <c r="Q419" i="77"/>
  <c r="P419" i="77"/>
  <c r="O419" i="77"/>
  <c r="N419" i="77"/>
  <c r="M419" i="77"/>
  <c r="L419" i="77"/>
  <c r="K419" i="77"/>
  <c r="J419" i="77"/>
  <c r="AD418" i="77"/>
  <c r="AC418" i="77"/>
  <c r="AB418" i="77"/>
  <c r="AA418" i="77"/>
  <c r="Z418" i="77"/>
  <c r="Y418" i="77"/>
  <c r="X418" i="77"/>
  <c r="W418" i="77"/>
  <c r="V418" i="77"/>
  <c r="R418" i="77"/>
  <c r="Q418" i="77"/>
  <c r="P418" i="77"/>
  <c r="O418" i="77"/>
  <c r="N418" i="77"/>
  <c r="M418" i="77"/>
  <c r="L418" i="77"/>
  <c r="K418" i="77"/>
  <c r="J418" i="77"/>
  <c r="AD417" i="77"/>
  <c r="AC417" i="77"/>
  <c r="AB417" i="77"/>
  <c r="AA417" i="77"/>
  <c r="Z417" i="77"/>
  <c r="Y417" i="77"/>
  <c r="X417" i="77"/>
  <c r="W417" i="77"/>
  <c r="V417" i="77"/>
  <c r="R417" i="77"/>
  <c r="Q417" i="77"/>
  <c r="P417" i="77"/>
  <c r="O417" i="77"/>
  <c r="N417" i="77"/>
  <c r="M417" i="77"/>
  <c r="L417" i="77"/>
  <c r="K417" i="77"/>
  <c r="J417" i="77"/>
  <c r="AD416" i="77"/>
  <c r="AC416" i="77"/>
  <c r="AB416" i="77"/>
  <c r="AA416" i="77"/>
  <c r="Z416" i="77"/>
  <c r="Y416" i="77"/>
  <c r="X416" i="77"/>
  <c r="W416" i="77"/>
  <c r="V416" i="77"/>
  <c r="R416" i="77"/>
  <c r="Q416" i="77"/>
  <c r="P416" i="77"/>
  <c r="O416" i="77"/>
  <c r="N416" i="77"/>
  <c r="M416" i="77"/>
  <c r="L416" i="77"/>
  <c r="K416" i="77"/>
  <c r="J416" i="77"/>
  <c r="AD415" i="77"/>
  <c r="AC415" i="77"/>
  <c r="AB415" i="77"/>
  <c r="AA415" i="77"/>
  <c r="Z415" i="77"/>
  <c r="Y415" i="77"/>
  <c r="X415" i="77"/>
  <c r="W415" i="77"/>
  <c r="V415" i="77"/>
  <c r="R415" i="77"/>
  <c r="Q415" i="77"/>
  <c r="P415" i="77"/>
  <c r="O415" i="77"/>
  <c r="N415" i="77"/>
  <c r="M415" i="77"/>
  <c r="L415" i="77"/>
  <c r="K415" i="77"/>
  <c r="J415" i="77"/>
  <c r="AD414" i="77"/>
  <c r="AC414" i="77"/>
  <c r="AB414" i="77"/>
  <c r="AA414" i="77"/>
  <c r="Z414" i="77"/>
  <c r="Y414" i="77"/>
  <c r="X414" i="77"/>
  <c r="W414" i="77"/>
  <c r="V414" i="77"/>
  <c r="R414" i="77"/>
  <c r="Q414" i="77"/>
  <c r="P414" i="77"/>
  <c r="O414" i="77"/>
  <c r="N414" i="77"/>
  <c r="M414" i="77"/>
  <c r="L414" i="77"/>
  <c r="K414" i="77"/>
  <c r="J414" i="77"/>
  <c r="AD413" i="77"/>
  <c r="AC413" i="77"/>
  <c r="AB413" i="77"/>
  <c r="AA413" i="77"/>
  <c r="Z413" i="77"/>
  <c r="Y413" i="77"/>
  <c r="X413" i="77"/>
  <c r="W413" i="77"/>
  <c r="V413" i="77"/>
  <c r="R413" i="77"/>
  <c r="Q413" i="77"/>
  <c r="P413" i="77"/>
  <c r="O413" i="77"/>
  <c r="N413" i="77"/>
  <c r="M413" i="77"/>
  <c r="L413" i="77"/>
  <c r="K413" i="77"/>
  <c r="J413" i="77"/>
  <c r="AD412" i="77"/>
  <c r="AC412" i="77"/>
  <c r="AB412" i="77"/>
  <c r="AA412" i="77"/>
  <c r="Z412" i="77"/>
  <c r="Y412" i="77"/>
  <c r="X412" i="77"/>
  <c r="W412" i="77"/>
  <c r="V412" i="77"/>
  <c r="R412" i="77"/>
  <c r="Q412" i="77"/>
  <c r="P412" i="77"/>
  <c r="O412" i="77"/>
  <c r="N412" i="77"/>
  <c r="M412" i="77"/>
  <c r="L412" i="77"/>
  <c r="K412" i="77"/>
  <c r="J412" i="77"/>
  <c r="AD411" i="77"/>
  <c r="AC411" i="77"/>
  <c r="AB411" i="77"/>
  <c r="AA411" i="77"/>
  <c r="Z411" i="77"/>
  <c r="Y411" i="77"/>
  <c r="X411" i="77"/>
  <c r="W411" i="77"/>
  <c r="V411" i="77"/>
  <c r="R411" i="77"/>
  <c r="Q411" i="77"/>
  <c r="P411" i="77"/>
  <c r="O411" i="77"/>
  <c r="N411" i="77"/>
  <c r="M411" i="77"/>
  <c r="L411" i="77"/>
  <c r="K411" i="77"/>
  <c r="J411" i="77"/>
  <c r="AD410" i="77"/>
  <c r="AC410" i="77"/>
  <c r="AB410" i="77"/>
  <c r="AA410" i="77"/>
  <c r="Z410" i="77"/>
  <c r="Y410" i="77"/>
  <c r="X410" i="77"/>
  <c r="W410" i="77"/>
  <c r="V410" i="77"/>
  <c r="R410" i="77"/>
  <c r="Q410" i="77"/>
  <c r="P410" i="77"/>
  <c r="O410" i="77"/>
  <c r="N410" i="77"/>
  <c r="M410" i="77"/>
  <c r="L410" i="77"/>
  <c r="K410" i="77"/>
  <c r="J410" i="77"/>
  <c r="AD409" i="77"/>
  <c r="AC409" i="77"/>
  <c r="AB409" i="77"/>
  <c r="AA409" i="77"/>
  <c r="Z409" i="77"/>
  <c r="Y409" i="77"/>
  <c r="X409" i="77"/>
  <c r="W409" i="77"/>
  <c r="V409" i="77"/>
  <c r="R409" i="77"/>
  <c r="Q409" i="77"/>
  <c r="P409" i="77"/>
  <c r="O409" i="77"/>
  <c r="N409" i="77"/>
  <c r="M409" i="77"/>
  <c r="L409" i="77"/>
  <c r="K409" i="77"/>
  <c r="J409" i="77"/>
  <c r="AD408" i="77"/>
  <c r="AC408" i="77"/>
  <c r="AB408" i="77"/>
  <c r="AA408" i="77"/>
  <c r="Z408" i="77"/>
  <c r="Y408" i="77"/>
  <c r="X408" i="77"/>
  <c r="W408" i="77"/>
  <c r="V408" i="77"/>
  <c r="R408" i="77"/>
  <c r="Q408" i="77"/>
  <c r="P408" i="77"/>
  <c r="O408" i="77"/>
  <c r="N408" i="77"/>
  <c r="M408" i="77"/>
  <c r="L408" i="77"/>
  <c r="K408" i="77"/>
  <c r="J408" i="77"/>
  <c r="AD407" i="77"/>
  <c r="AC407" i="77"/>
  <c r="AB407" i="77"/>
  <c r="AA407" i="77"/>
  <c r="Z407" i="77"/>
  <c r="Y407" i="77"/>
  <c r="X407" i="77"/>
  <c r="W407" i="77"/>
  <c r="V407" i="77"/>
  <c r="R407" i="77"/>
  <c r="Q407" i="77"/>
  <c r="P407" i="77"/>
  <c r="O407" i="77"/>
  <c r="N407" i="77"/>
  <c r="M407" i="77"/>
  <c r="L407" i="77"/>
  <c r="K407" i="77"/>
  <c r="J407" i="77"/>
  <c r="AD406" i="77"/>
  <c r="AC406" i="77"/>
  <c r="AB406" i="77"/>
  <c r="AA406" i="77"/>
  <c r="Z406" i="77"/>
  <c r="Y406" i="77"/>
  <c r="X406" i="77"/>
  <c r="W406" i="77"/>
  <c r="V406" i="77"/>
  <c r="R406" i="77"/>
  <c r="Q406" i="77"/>
  <c r="P406" i="77"/>
  <c r="O406" i="77"/>
  <c r="N406" i="77"/>
  <c r="M406" i="77"/>
  <c r="L406" i="77"/>
  <c r="K406" i="77"/>
  <c r="J406" i="77"/>
  <c r="AD405" i="77"/>
  <c r="AC405" i="77"/>
  <c r="AB405" i="77"/>
  <c r="AA405" i="77"/>
  <c r="Z405" i="77"/>
  <c r="Y405" i="77"/>
  <c r="X405" i="77"/>
  <c r="W405" i="77"/>
  <c r="V405" i="77"/>
  <c r="R405" i="77"/>
  <c r="Q405" i="77"/>
  <c r="P405" i="77"/>
  <c r="O405" i="77"/>
  <c r="N405" i="77"/>
  <c r="M405" i="77"/>
  <c r="L405" i="77"/>
  <c r="K405" i="77"/>
  <c r="J405" i="77"/>
  <c r="AD404" i="77"/>
  <c r="AC404" i="77"/>
  <c r="AB404" i="77"/>
  <c r="AA404" i="77"/>
  <c r="Z404" i="77"/>
  <c r="Y404" i="77"/>
  <c r="X404" i="77"/>
  <c r="W404" i="77"/>
  <c r="V404" i="77"/>
  <c r="R404" i="77"/>
  <c r="Q404" i="77"/>
  <c r="P404" i="77"/>
  <c r="O404" i="77"/>
  <c r="N404" i="77"/>
  <c r="M404" i="77"/>
  <c r="L404" i="77"/>
  <c r="K404" i="77"/>
  <c r="J404" i="77"/>
  <c r="AD403" i="77"/>
  <c r="AC403" i="77"/>
  <c r="AB403" i="77"/>
  <c r="AA403" i="77"/>
  <c r="Z403" i="77"/>
  <c r="Y403" i="77"/>
  <c r="X403" i="77"/>
  <c r="W403" i="77"/>
  <c r="V403" i="77"/>
  <c r="R403" i="77"/>
  <c r="Q403" i="77"/>
  <c r="P403" i="77"/>
  <c r="O403" i="77"/>
  <c r="N403" i="77"/>
  <c r="M403" i="77"/>
  <c r="L403" i="77"/>
  <c r="K403" i="77"/>
  <c r="J403" i="77"/>
  <c r="AD402" i="77"/>
  <c r="AC402" i="77"/>
  <c r="AB402" i="77"/>
  <c r="AA402" i="77"/>
  <c r="Z402" i="77"/>
  <c r="Y402" i="77"/>
  <c r="X402" i="77"/>
  <c r="W402" i="77"/>
  <c r="V402" i="77"/>
  <c r="R402" i="77"/>
  <c r="Q402" i="77"/>
  <c r="P402" i="77"/>
  <c r="O402" i="77"/>
  <c r="N402" i="77"/>
  <c r="M402" i="77"/>
  <c r="L402" i="77"/>
  <c r="K402" i="77"/>
  <c r="J402" i="77"/>
  <c r="AD401" i="77"/>
  <c r="AC401" i="77"/>
  <c r="AB401" i="77"/>
  <c r="AA401" i="77"/>
  <c r="Z401" i="77"/>
  <c r="Y401" i="77"/>
  <c r="X401" i="77"/>
  <c r="W401" i="77"/>
  <c r="V401" i="77"/>
  <c r="R401" i="77"/>
  <c r="Q401" i="77"/>
  <c r="P401" i="77"/>
  <c r="O401" i="77"/>
  <c r="N401" i="77"/>
  <c r="M401" i="77"/>
  <c r="L401" i="77"/>
  <c r="K401" i="77"/>
  <c r="J401" i="77"/>
  <c r="AD400" i="77"/>
  <c r="AC400" i="77"/>
  <c r="AB400" i="77"/>
  <c r="AA400" i="77"/>
  <c r="Z400" i="77"/>
  <c r="Y400" i="77"/>
  <c r="X400" i="77"/>
  <c r="W400" i="77"/>
  <c r="V400" i="77"/>
  <c r="R400" i="77"/>
  <c r="Q400" i="77"/>
  <c r="P400" i="77"/>
  <c r="O400" i="77"/>
  <c r="N400" i="77"/>
  <c r="M400" i="77"/>
  <c r="L400" i="77"/>
  <c r="K400" i="77"/>
  <c r="J400" i="77"/>
  <c r="AD399" i="77"/>
  <c r="AC399" i="77"/>
  <c r="AB399" i="77"/>
  <c r="AA399" i="77"/>
  <c r="Z399" i="77"/>
  <c r="Y399" i="77"/>
  <c r="X399" i="77"/>
  <c r="W399" i="77"/>
  <c r="V399" i="77"/>
  <c r="R399" i="77"/>
  <c r="Q399" i="77"/>
  <c r="P399" i="77"/>
  <c r="O399" i="77"/>
  <c r="N399" i="77"/>
  <c r="M399" i="77"/>
  <c r="L399" i="77"/>
  <c r="K399" i="77"/>
  <c r="J399" i="77"/>
  <c r="AD398" i="77"/>
  <c r="AC398" i="77"/>
  <c r="AB398" i="77"/>
  <c r="AA398" i="77"/>
  <c r="Z398" i="77"/>
  <c r="Y398" i="77"/>
  <c r="X398" i="77"/>
  <c r="W398" i="77"/>
  <c r="V398" i="77"/>
  <c r="R398" i="77"/>
  <c r="Q398" i="77"/>
  <c r="P398" i="77"/>
  <c r="O398" i="77"/>
  <c r="N398" i="77"/>
  <c r="M398" i="77"/>
  <c r="L398" i="77"/>
  <c r="K398" i="77"/>
  <c r="J398" i="77"/>
  <c r="AD397" i="77"/>
  <c r="AC397" i="77"/>
  <c r="AB397" i="77"/>
  <c r="AA397" i="77"/>
  <c r="Z397" i="77"/>
  <c r="Y397" i="77"/>
  <c r="X397" i="77"/>
  <c r="W397" i="77"/>
  <c r="V397" i="77"/>
  <c r="R397" i="77"/>
  <c r="Q397" i="77"/>
  <c r="P397" i="77"/>
  <c r="O397" i="77"/>
  <c r="N397" i="77"/>
  <c r="M397" i="77"/>
  <c r="L397" i="77"/>
  <c r="K397" i="77"/>
  <c r="J397" i="77"/>
  <c r="AD396" i="77"/>
  <c r="AC396" i="77"/>
  <c r="AB396" i="77"/>
  <c r="AA396" i="77"/>
  <c r="Z396" i="77"/>
  <c r="Y396" i="77"/>
  <c r="X396" i="77"/>
  <c r="W396" i="77"/>
  <c r="V396" i="77"/>
  <c r="R396" i="77"/>
  <c r="Q396" i="77"/>
  <c r="P396" i="77"/>
  <c r="O396" i="77"/>
  <c r="N396" i="77"/>
  <c r="M396" i="77"/>
  <c r="L396" i="77"/>
  <c r="K396" i="77"/>
  <c r="J396" i="77"/>
  <c r="AD395" i="77"/>
  <c r="AC395" i="77"/>
  <c r="AB395" i="77"/>
  <c r="AA395" i="77"/>
  <c r="Z395" i="77"/>
  <c r="Y395" i="77"/>
  <c r="X395" i="77"/>
  <c r="W395" i="77"/>
  <c r="V395" i="77"/>
  <c r="R395" i="77"/>
  <c r="Q395" i="77"/>
  <c r="P395" i="77"/>
  <c r="O395" i="77"/>
  <c r="N395" i="77"/>
  <c r="M395" i="77"/>
  <c r="L395" i="77"/>
  <c r="K395" i="77"/>
  <c r="J395" i="77"/>
  <c r="AD394" i="77"/>
  <c r="AC394" i="77"/>
  <c r="AB394" i="77"/>
  <c r="AA394" i="77"/>
  <c r="Z394" i="77"/>
  <c r="Y394" i="77"/>
  <c r="X394" i="77"/>
  <c r="W394" i="77"/>
  <c r="V394" i="77"/>
  <c r="R394" i="77"/>
  <c r="Q394" i="77"/>
  <c r="P394" i="77"/>
  <c r="O394" i="77"/>
  <c r="N394" i="77"/>
  <c r="M394" i="77"/>
  <c r="L394" i="77"/>
  <c r="K394" i="77"/>
  <c r="J394" i="77"/>
  <c r="AD393" i="77"/>
  <c r="AC393" i="77"/>
  <c r="AB393" i="77"/>
  <c r="AA393" i="77"/>
  <c r="Z393" i="77"/>
  <c r="Y393" i="77"/>
  <c r="X393" i="77"/>
  <c r="W393" i="77"/>
  <c r="V393" i="77"/>
  <c r="R393" i="77"/>
  <c r="Q393" i="77"/>
  <c r="P393" i="77"/>
  <c r="O393" i="77"/>
  <c r="N393" i="77"/>
  <c r="M393" i="77"/>
  <c r="L393" i="77"/>
  <c r="K393" i="77"/>
  <c r="J393" i="77"/>
  <c r="AD392" i="77"/>
  <c r="AC392" i="77"/>
  <c r="AB392" i="77"/>
  <c r="AA392" i="77"/>
  <c r="Z392" i="77"/>
  <c r="Y392" i="77"/>
  <c r="X392" i="77"/>
  <c r="W392" i="77"/>
  <c r="V392" i="77"/>
  <c r="R392" i="77"/>
  <c r="Q392" i="77"/>
  <c r="P392" i="77"/>
  <c r="O392" i="77"/>
  <c r="N392" i="77"/>
  <c r="M392" i="77"/>
  <c r="L392" i="77"/>
  <c r="K392" i="77"/>
  <c r="J392" i="77"/>
  <c r="AD391" i="77"/>
  <c r="AC391" i="77"/>
  <c r="AB391" i="77"/>
  <c r="AA391" i="77"/>
  <c r="Z391" i="77"/>
  <c r="Y391" i="77"/>
  <c r="X391" i="77"/>
  <c r="W391" i="77"/>
  <c r="V391" i="77"/>
  <c r="R391" i="77"/>
  <c r="Q391" i="77"/>
  <c r="P391" i="77"/>
  <c r="O391" i="77"/>
  <c r="N391" i="77"/>
  <c r="M391" i="77"/>
  <c r="L391" i="77"/>
  <c r="K391" i="77"/>
  <c r="J391" i="77"/>
  <c r="AD390" i="77"/>
  <c r="AC390" i="77"/>
  <c r="AB390" i="77"/>
  <c r="AA390" i="77"/>
  <c r="Z390" i="77"/>
  <c r="Y390" i="77"/>
  <c r="X390" i="77"/>
  <c r="W390" i="77"/>
  <c r="V390" i="77"/>
  <c r="R390" i="77"/>
  <c r="Q390" i="77"/>
  <c r="P390" i="77"/>
  <c r="O390" i="77"/>
  <c r="N390" i="77"/>
  <c r="M390" i="77"/>
  <c r="L390" i="77"/>
  <c r="K390" i="77"/>
  <c r="J390" i="77"/>
  <c r="AD389" i="77"/>
  <c r="AC389" i="77"/>
  <c r="AB389" i="77"/>
  <c r="AA389" i="77"/>
  <c r="Z389" i="77"/>
  <c r="Y389" i="77"/>
  <c r="X389" i="77"/>
  <c r="W389" i="77"/>
  <c r="V389" i="77"/>
  <c r="R389" i="77"/>
  <c r="Q389" i="77"/>
  <c r="P389" i="77"/>
  <c r="O389" i="77"/>
  <c r="N389" i="77"/>
  <c r="M389" i="77"/>
  <c r="L389" i="77"/>
  <c r="K389" i="77"/>
  <c r="J389" i="77"/>
  <c r="AD388" i="77"/>
  <c r="AC388" i="77"/>
  <c r="AB388" i="77"/>
  <c r="AA388" i="77"/>
  <c r="Z388" i="77"/>
  <c r="Y388" i="77"/>
  <c r="X388" i="77"/>
  <c r="W388" i="77"/>
  <c r="V388" i="77"/>
  <c r="R388" i="77"/>
  <c r="Q388" i="77"/>
  <c r="P388" i="77"/>
  <c r="O388" i="77"/>
  <c r="N388" i="77"/>
  <c r="M388" i="77"/>
  <c r="L388" i="77"/>
  <c r="K388" i="77"/>
  <c r="J388" i="77"/>
  <c r="AD387" i="77"/>
  <c r="AC387" i="77"/>
  <c r="AB387" i="77"/>
  <c r="AA387" i="77"/>
  <c r="Z387" i="77"/>
  <c r="Y387" i="77"/>
  <c r="X387" i="77"/>
  <c r="W387" i="77"/>
  <c r="V387" i="77"/>
  <c r="R387" i="77"/>
  <c r="Q387" i="77"/>
  <c r="P387" i="77"/>
  <c r="O387" i="77"/>
  <c r="N387" i="77"/>
  <c r="M387" i="77"/>
  <c r="L387" i="77"/>
  <c r="K387" i="77"/>
  <c r="J387" i="77"/>
  <c r="AD386" i="77"/>
  <c r="AC386" i="77"/>
  <c r="AB386" i="77"/>
  <c r="AA386" i="77"/>
  <c r="Z386" i="77"/>
  <c r="Y386" i="77"/>
  <c r="X386" i="77"/>
  <c r="W386" i="77"/>
  <c r="V386" i="77"/>
  <c r="R386" i="77"/>
  <c r="Q386" i="77"/>
  <c r="P386" i="77"/>
  <c r="O386" i="77"/>
  <c r="N386" i="77"/>
  <c r="M386" i="77"/>
  <c r="L386" i="77"/>
  <c r="K386" i="77"/>
  <c r="J386" i="77"/>
  <c r="AD385" i="77"/>
  <c r="AC385" i="77"/>
  <c r="AB385" i="77"/>
  <c r="AA385" i="77"/>
  <c r="Z385" i="77"/>
  <c r="Y385" i="77"/>
  <c r="X385" i="77"/>
  <c r="W385" i="77"/>
  <c r="V385" i="77"/>
  <c r="R385" i="77"/>
  <c r="Q385" i="77"/>
  <c r="P385" i="77"/>
  <c r="O385" i="77"/>
  <c r="N385" i="77"/>
  <c r="M385" i="77"/>
  <c r="L385" i="77"/>
  <c r="K385" i="77"/>
  <c r="J385" i="77"/>
  <c r="AD384" i="77"/>
  <c r="AC384" i="77"/>
  <c r="AB384" i="77"/>
  <c r="AA384" i="77"/>
  <c r="Z384" i="77"/>
  <c r="Y384" i="77"/>
  <c r="X384" i="77"/>
  <c r="W384" i="77"/>
  <c r="V384" i="77"/>
  <c r="R384" i="77"/>
  <c r="Q384" i="77"/>
  <c r="P384" i="77"/>
  <c r="O384" i="77"/>
  <c r="N384" i="77"/>
  <c r="M384" i="77"/>
  <c r="L384" i="77"/>
  <c r="K384" i="77"/>
  <c r="J384" i="77"/>
  <c r="AD383" i="77"/>
  <c r="AC383" i="77"/>
  <c r="AB383" i="77"/>
  <c r="AA383" i="77"/>
  <c r="Z383" i="77"/>
  <c r="Y383" i="77"/>
  <c r="X383" i="77"/>
  <c r="W383" i="77"/>
  <c r="V383" i="77"/>
  <c r="R383" i="77"/>
  <c r="Q383" i="77"/>
  <c r="P383" i="77"/>
  <c r="O383" i="77"/>
  <c r="N383" i="77"/>
  <c r="M383" i="77"/>
  <c r="L383" i="77"/>
  <c r="K383" i="77"/>
  <c r="J383" i="77"/>
  <c r="AD382" i="77"/>
  <c r="AC382" i="77"/>
  <c r="AB382" i="77"/>
  <c r="AA382" i="77"/>
  <c r="Z382" i="77"/>
  <c r="Y382" i="77"/>
  <c r="X382" i="77"/>
  <c r="W382" i="77"/>
  <c r="V382" i="77"/>
  <c r="R382" i="77"/>
  <c r="Q382" i="77"/>
  <c r="P382" i="77"/>
  <c r="O382" i="77"/>
  <c r="N382" i="77"/>
  <c r="M382" i="77"/>
  <c r="L382" i="77"/>
  <c r="K382" i="77"/>
  <c r="J382" i="77"/>
  <c r="AD381" i="77"/>
  <c r="AC381" i="77"/>
  <c r="AB381" i="77"/>
  <c r="AA381" i="77"/>
  <c r="Z381" i="77"/>
  <c r="Y381" i="77"/>
  <c r="X381" i="77"/>
  <c r="W381" i="77"/>
  <c r="V381" i="77"/>
  <c r="R381" i="77"/>
  <c r="Q381" i="77"/>
  <c r="P381" i="77"/>
  <c r="O381" i="77"/>
  <c r="N381" i="77"/>
  <c r="M381" i="77"/>
  <c r="L381" i="77"/>
  <c r="K381" i="77"/>
  <c r="J381" i="77"/>
  <c r="AD380" i="77"/>
  <c r="AC380" i="77"/>
  <c r="AB380" i="77"/>
  <c r="AA380" i="77"/>
  <c r="Z380" i="77"/>
  <c r="Y380" i="77"/>
  <c r="X380" i="77"/>
  <c r="W380" i="77"/>
  <c r="V380" i="77"/>
  <c r="R380" i="77"/>
  <c r="Q380" i="77"/>
  <c r="P380" i="77"/>
  <c r="O380" i="77"/>
  <c r="N380" i="77"/>
  <c r="M380" i="77"/>
  <c r="L380" i="77"/>
  <c r="K380" i="77"/>
  <c r="J380" i="77"/>
  <c r="AD379" i="77"/>
  <c r="AC379" i="77"/>
  <c r="AB379" i="77"/>
  <c r="AA379" i="77"/>
  <c r="Z379" i="77"/>
  <c r="Y379" i="77"/>
  <c r="X379" i="77"/>
  <c r="W379" i="77"/>
  <c r="V379" i="77"/>
  <c r="R379" i="77"/>
  <c r="Q379" i="77"/>
  <c r="P379" i="77"/>
  <c r="O379" i="77"/>
  <c r="N379" i="77"/>
  <c r="M379" i="77"/>
  <c r="L379" i="77"/>
  <c r="K379" i="77"/>
  <c r="J379" i="77"/>
  <c r="AD378" i="77"/>
  <c r="AC378" i="77"/>
  <c r="AB378" i="77"/>
  <c r="AA378" i="77"/>
  <c r="Z378" i="77"/>
  <c r="Y378" i="77"/>
  <c r="X378" i="77"/>
  <c r="W378" i="77"/>
  <c r="V378" i="77"/>
  <c r="R378" i="77"/>
  <c r="Q378" i="77"/>
  <c r="P378" i="77"/>
  <c r="O378" i="77"/>
  <c r="N378" i="77"/>
  <c r="M378" i="77"/>
  <c r="L378" i="77"/>
  <c r="K378" i="77"/>
  <c r="J378" i="77"/>
  <c r="AD377" i="77"/>
  <c r="AC377" i="77"/>
  <c r="AB377" i="77"/>
  <c r="AA377" i="77"/>
  <c r="Z377" i="77"/>
  <c r="Y377" i="77"/>
  <c r="X377" i="77"/>
  <c r="W377" i="77"/>
  <c r="V377" i="77"/>
  <c r="R377" i="77"/>
  <c r="Q377" i="77"/>
  <c r="P377" i="77"/>
  <c r="O377" i="77"/>
  <c r="N377" i="77"/>
  <c r="M377" i="77"/>
  <c r="L377" i="77"/>
  <c r="K377" i="77"/>
  <c r="J377" i="77"/>
  <c r="AD376" i="77"/>
  <c r="AC376" i="77"/>
  <c r="AB376" i="77"/>
  <c r="AA376" i="77"/>
  <c r="Z376" i="77"/>
  <c r="Y376" i="77"/>
  <c r="X376" i="77"/>
  <c r="W376" i="77"/>
  <c r="V376" i="77"/>
  <c r="R376" i="77"/>
  <c r="Q376" i="77"/>
  <c r="P376" i="77"/>
  <c r="O376" i="77"/>
  <c r="N376" i="77"/>
  <c r="M376" i="77"/>
  <c r="L376" i="77"/>
  <c r="K376" i="77"/>
  <c r="J376" i="77"/>
  <c r="AD375" i="77"/>
  <c r="AC375" i="77"/>
  <c r="AB375" i="77"/>
  <c r="AA375" i="77"/>
  <c r="Z375" i="77"/>
  <c r="Y375" i="77"/>
  <c r="X375" i="77"/>
  <c r="W375" i="77"/>
  <c r="V375" i="77"/>
  <c r="R375" i="77"/>
  <c r="Q375" i="77"/>
  <c r="P375" i="77"/>
  <c r="O375" i="77"/>
  <c r="N375" i="77"/>
  <c r="M375" i="77"/>
  <c r="L375" i="77"/>
  <c r="K375" i="77"/>
  <c r="J375" i="77"/>
  <c r="AD374" i="77"/>
  <c r="AC374" i="77"/>
  <c r="AB374" i="77"/>
  <c r="AA374" i="77"/>
  <c r="Z374" i="77"/>
  <c r="Y374" i="77"/>
  <c r="X374" i="77"/>
  <c r="W374" i="77"/>
  <c r="V374" i="77"/>
  <c r="R374" i="77"/>
  <c r="Q374" i="77"/>
  <c r="P374" i="77"/>
  <c r="O374" i="77"/>
  <c r="N374" i="77"/>
  <c r="M374" i="77"/>
  <c r="L374" i="77"/>
  <c r="K374" i="77"/>
  <c r="J374" i="77"/>
  <c r="AD373" i="77"/>
  <c r="AC373" i="77"/>
  <c r="AB373" i="77"/>
  <c r="AA373" i="77"/>
  <c r="Z373" i="77"/>
  <c r="Y373" i="77"/>
  <c r="X373" i="77"/>
  <c r="W373" i="77"/>
  <c r="V373" i="77"/>
  <c r="R373" i="77"/>
  <c r="Q373" i="77"/>
  <c r="P373" i="77"/>
  <c r="O373" i="77"/>
  <c r="N373" i="77"/>
  <c r="M373" i="77"/>
  <c r="L373" i="77"/>
  <c r="K373" i="77"/>
  <c r="J373" i="77"/>
  <c r="AD372" i="77"/>
  <c r="AC372" i="77"/>
  <c r="AB372" i="77"/>
  <c r="AA372" i="77"/>
  <c r="Z372" i="77"/>
  <c r="Y372" i="77"/>
  <c r="X372" i="77"/>
  <c r="W372" i="77"/>
  <c r="V372" i="77"/>
  <c r="R372" i="77"/>
  <c r="Q372" i="77"/>
  <c r="P372" i="77"/>
  <c r="O372" i="77"/>
  <c r="N372" i="77"/>
  <c r="M372" i="77"/>
  <c r="L372" i="77"/>
  <c r="K372" i="77"/>
  <c r="J372" i="77"/>
  <c r="AD371" i="77"/>
  <c r="AC371" i="77"/>
  <c r="AB371" i="77"/>
  <c r="AA371" i="77"/>
  <c r="Z371" i="77"/>
  <c r="Y371" i="77"/>
  <c r="X371" i="77"/>
  <c r="W371" i="77"/>
  <c r="V371" i="77"/>
  <c r="R371" i="77"/>
  <c r="Q371" i="77"/>
  <c r="P371" i="77"/>
  <c r="O371" i="77"/>
  <c r="N371" i="77"/>
  <c r="M371" i="77"/>
  <c r="L371" i="77"/>
  <c r="K371" i="77"/>
  <c r="J371" i="77"/>
  <c r="AD370" i="77"/>
  <c r="AC370" i="77"/>
  <c r="AB370" i="77"/>
  <c r="AA370" i="77"/>
  <c r="Z370" i="77"/>
  <c r="Y370" i="77"/>
  <c r="X370" i="77"/>
  <c r="W370" i="77"/>
  <c r="V370" i="77"/>
  <c r="R370" i="77"/>
  <c r="Q370" i="77"/>
  <c r="P370" i="77"/>
  <c r="O370" i="77"/>
  <c r="N370" i="77"/>
  <c r="M370" i="77"/>
  <c r="L370" i="77"/>
  <c r="K370" i="77"/>
  <c r="J370" i="77"/>
  <c r="AD369" i="77"/>
  <c r="AC369" i="77"/>
  <c r="AB369" i="77"/>
  <c r="AA369" i="77"/>
  <c r="Z369" i="77"/>
  <c r="Y369" i="77"/>
  <c r="X369" i="77"/>
  <c r="W369" i="77"/>
  <c r="V369" i="77"/>
  <c r="R369" i="77"/>
  <c r="Q369" i="77"/>
  <c r="P369" i="77"/>
  <c r="O369" i="77"/>
  <c r="N369" i="77"/>
  <c r="M369" i="77"/>
  <c r="L369" i="77"/>
  <c r="K369" i="77"/>
  <c r="J369" i="77"/>
  <c r="AD368" i="77"/>
  <c r="AC368" i="77"/>
  <c r="AB368" i="77"/>
  <c r="AA368" i="77"/>
  <c r="Z368" i="77"/>
  <c r="Y368" i="77"/>
  <c r="X368" i="77"/>
  <c r="W368" i="77"/>
  <c r="V368" i="77"/>
  <c r="R368" i="77"/>
  <c r="Q368" i="77"/>
  <c r="P368" i="77"/>
  <c r="O368" i="77"/>
  <c r="N368" i="77"/>
  <c r="M368" i="77"/>
  <c r="L368" i="77"/>
  <c r="K368" i="77"/>
  <c r="J368" i="77"/>
  <c r="AD367" i="77"/>
  <c r="AC367" i="77"/>
  <c r="AB367" i="77"/>
  <c r="AA367" i="77"/>
  <c r="Z367" i="77"/>
  <c r="Y367" i="77"/>
  <c r="X367" i="77"/>
  <c r="W367" i="77"/>
  <c r="V367" i="77"/>
  <c r="R367" i="77"/>
  <c r="Q367" i="77"/>
  <c r="P367" i="77"/>
  <c r="O367" i="77"/>
  <c r="N367" i="77"/>
  <c r="M367" i="77"/>
  <c r="L367" i="77"/>
  <c r="K367" i="77"/>
  <c r="J367" i="77"/>
  <c r="AD366" i="77"/>
  <c r="AC366" i="77"/>
  <c r="AB366" i="77"/>
  <c r="AA366" i="77"/>
  <c r="Z366" i="77"/>
  <c r="Y366" i="77"/>
  <c r="X366" i="77"/>
  <c r="W366" i="77"/>
  <c r="V366" i="77"/>
  <c r="R366" i="77"/>
  <c r="Q366" i="77"/>
  <c r="P366" i="77"/>
  <c r="O366" i="77"/>
  <c r="N366" i="77"/>
  <c r="M366" i="77"/>
  <c r="L366" i="77"/>
  <c r="K366" i="77"/>
  <c r="J366" i="77"/>
  <c r="AD365" i="77"/>
  <c r="AC365" i="77"/>
  <c r="AB365" i="77"/>
  <c r="AA365" i="77"/>
  <c r="Z365" i="77"/>
  <c r="Y365" i="77"/>
  <c r="X365" i="77"/>
  <c r="W365" i="77"/>
  <c r="V365" i="77"/>
  <c r="R365" i="77"/>
  <c r="Q365" i="77"/>
  <c r="P365" i="77"/>
  <c r="O365" i="77"/>
  <c r="N365" i="77"/>
  <c r="M365" i="77"/>
  <c r="L365" i="77"/>
  <c r="K365" i="77"/>
  <c r="J365" i="77"/>
  <c r="AD364" i="77"/>
  <c r="AC364" i="77"/>
  <c r="AB364" i="77"/>
  <c r="AA364" i="77"/>
  <c r="Z364" i="77"/>
  <c r="Y364" i="77"/>
  <c r="X364" i="77"/>
  <c r="W364" i="77"/>
  <c r="V364" i="77"/>
  <c r="R364" i="77"/>
  <c r="Q364" i="77"/>
  <c r="P364" i="77"/>
  <c r="O364" i="77"/>
  <c r="N364" i="77"/>
  <c r="M364" i="77"/>
  <c r="L364" i="77"/>
  <c r="K364" i="77"/>
  <c r="J364" i="77"/>
  <c r="AD363" i="77"/>
  <c r="AC363" i="77"/>
  <c r="AB363" i="77"/>
  <c r="AA363" i="77"/>
  <c r="Z363" i="77"/>
  <c r="Y363" i="77"/>
  <c r="X363" i="77"/>
  <c r="W363" i="77"/>
  <c r="V363" i="77"/>
  <c r="R363" i="77"/>
  <c r="Q363" i="77"/>
  <c r="P363" i="77"/>
  <c r="O363" i="77"/>
  <c r="N363" i="77"/>
  <c r="M363" i="77"/>
  <c r="L363" i="77"/>
  <c r="K363" i="77"/>
  <c r="J363" i="77"/>
  <c r="AD362" i="77"/>
  <c r="AC362" i="77"/>
  <c r="AB362" i="77"/>
  <c r="AA362" i="77"/>
  <c r="Z362" i="77"/>
  <c r="Y362" i="77"/>
  <c r="X362" i="77"/>
  <c r="W362" i="77"/>
  <c r="V362" i="77"/>
  <c r="R362" i="77"/>
  <c r="Q362" i="77"/>
  <c r="P362" i="77"/>
  <c r="O362" i="77"/>
  <c r="N362" i="77"/>
  <c r="M362" i="77"/>
  <c r="L362" i="77"/>
  <c r="K362" i="77"/>
  <c r="J362" i="77"/>
  <c r="AD361" i="77"/>
  <c r="AC361" i="77"/>
  <c r="AB361" i="77"/>
  <c r="AA361" i="77"/>
  <c r="Z361" i="77"/>
  <c r="Y361" i="77"/>
  <c r="X361" i="77"/>
  <c r="W361" i="77"/>
  <c r="V361" i="77"/>
  <c r="R361" i="77"/>
  <c r="Q361" i="77"/>
  <c r="P361" i="77"/>
  <c r="O361" i="77"/>
  <c r="N361" i="77"/>
  <c r="M361" i="77"/>
  <c r="L361" i="77"/>
  <c r="K361" i="77"/>
  <c r="J361" i="77"/>
  <c r="AD360" i="77"/>
  <c r="AC360" i="77"/>
  <c r="AB360" i="77"/>
  <c r="AA360" i="77"/>
  <c r="Z360" i="77"/>
  <c r="Y360" i="77"/>
  <c r="X360" i="77"/>
  <c r="W360" i="77"/>
  <c r="V360" i="77"/>
  <c r="R360" i="77"/>
  <c r="Q360" i="77"/>
  <c r="P360" i="77"/>
  <c r="O360" i="77"/>
  <c r="N360" i="77"/>
  <c r="M360" i="77"/>
  <c r="L360" i="77"/>
  <c r="K360" i="77"/>
  <c r="J360" i="77"/>
  <c r="AD359" i="77"/>
  <c r="AC359" i="77"/>
  <c r="AB359" i="77"/>
  <c r="AA359" i="77"/>
  <c r="Z359" i="77"/>
  <c r="Y359" i="77"/>
  <c r="X359" i="77"/>
  <c r="W359" i="77"/>
  <c r="V359" i="77"/>
  <c r="R359" i="77"/>
  <c r="Q359" i="77"/>
  <c r="P359" i="77"/>
  <c r="O359" i="77"/>
  <c r="N359" i="77"/>
  <c r="M359" i="77"/>
  <c r="L359" i="77"/>
  <c r="K359" i="77"/>
  <c r="J359" i="77"/>
  <c r="AD358" i="77"/>
  <c r="AC358" i="77"/>
  <c r="AB358" i="77"/>
  <c r="AA358" i="77"/>
  <c r="Z358" i="77"/>
  <c r="Y358" i="77"/>
  <c r="X358" i="77"/>
  <c r="W358" i="77"/>
  <c r="V358" i="77"/>
  <c r="R358" i="77"/>
  <c r="Q358" i="77"/>
  <c r="P358" i="77"/>
  <c r="O358" i="77"/>
  <c r="N358" i="77"/>
  <c r="M358" i="77"/>
  <c r="L358" i="77"/>
  <c r="K358" i="77"/>
  <c r="J358" i="77"/>
  <c r="AD357" i="77"/>
  <c r="AC357" i="77"/>
  <c r="AB357" i="77"/>
  <c r="AA357" i="77"/>
  <c r="Z357" i="77"/>
  <c r="Y357" i="77"/>
  <c r="X357" i="77"/>
  <c r="W357" i="77"/>
  <c r="V357" i="77"/>
  <c r="R357" i="77"/>
  <c r="Q357" i="77"/>
  <c r="P357" i="77"/>
  <c r="O357" i="77"/>
  <c r="N357" i="77"/>
  <c r="M357" i="77"/>
  <c r="L357" i="77"/>
  <c r="K357" i="77"/>
  <c r="J357" i="77"/>
  <c r="AD356" i="77"/>
  <c r="AC356" i="77"/>
  <c r="AB356" i="77"/>
  <c r="AA356" i="77"/>
  <c r="Z356" i="77"/>
  <c r="Y356" i="77"/>
  <c r="X356" i="77"/>
  <c r="W356" i="77"/>
  <c r="V356" i="77"/>
  <c r="R356" i="77"/>
  <c r="Q356" i="77"/>
  <c r="P356" i="77"/>
  <c r="O356" i="77"/>
  <c r="N356" i="77"/>
  <c r="M356" i="77"/>
  <c r="L356" i="77"/>
  <c r="K356" i="77"/>
  <c r="J356" i="77"/>
  <c r="AD355" i="77"/>
  <c r="AC355" i="77"/>
  <c r="AB355" i="77"/>
  <c r="AA355" i="77"/>
  <c r="Z355" i="77"/>
  <c r="Y355" i="77"/>
  <c r="X355" i="77"/>
  <c r="W355" i="77"/>
  <c r="V355" i="77"/>
  <c r="R355" i="77"/>
  <c r="Q355" i="77"/>
  <c r="P355" i="77"/>
  <c r="O355" i="77"/>
  <c r="N355" i="77"/>
  <c r="M355" i="77"/>
  <c r="L355" i="77"/>
  <c r="K355" i="77"/>
  <c r="J355" i="77"/>
  <c r="AD354" i="77"/>
  <c r="AC354" i="77"/>
  <c r="AB354" i="77"/>
  <c r="AA354" i="77"/>
  <c r="Z354" i="77"/>
  <c r="Y354" i="77"/>
  <c r="X354" i="77"/>
  <c r="W354" i="77"/>
  <c r="V354" i="77"/>
  <c r="R354" i="77"/>
  <c r="Q354" i="77"/>
  <c r="P354" i="77"/>
  <c r="O354" i="77"/>
  <c r="N354" i="77"/>
  <c r="M354" i="77"/>
  <c r="L354" i="77"/>
  <c r="K354" i="77"/>
  <c r="J354" i="77"/>
  <c r="AD353" i="77"/>
  <c r="AC353" i="77"/>
  <c r="AB353" i="77"/>
  <c r="AA353" i="77"/>
  <c r="Z353" i="77"/>
  <c r="Y353" i="77"/>
  <c r="X353" i="77"/>
  <c r="W353" i="77"/>
  <c r="V353" i="77"/>
  <c r="R353" i="77"/>
  <c r="Q353" i="77"/>
  <c r="P353" i="77"/>
  <c r="O353" i="77"/>
  <c r="N353" i="77"/>
  <c r="M353" i="77"/>
  <c r="L353" i="77"/>
  <c r="K353" i="77"/>
  <c r="J353" i="77"/>
  <c r="AD352" i="77"/>
  <c r="AC352" i="77"/>
  <c r="AB352" i="77"/>
  <c r="AA352" i="77"/>
  <c r="Z352" i="77"/>
  <c r="Y352" i="77"/>
  <c r="X352" i="77"/>
  <c r="W352" i="77"/>
  <c r="V352" i="77"/>
  <c r="R352" i="77"/>
  <c r="Q352" i="77"/>
  <c r="P352" i="77"/>
  <c r="O352" i="77"/>
  <c r="N352" i="77"/>
  <c r="M352" i="77"/>
  <c r="L352" i="77"/>
  <c r="K352" i="77"/>
  <c r="J352" i="77"/>
  <c r="AD351" i="77"/>
  <c r="AC351" i="77"/>
  <c r="AB351" i="77"/>
  <c r="AA351" i="77"/>
  <c r="Z351" i="77"/>
  <c r="Y351" i="77"/>
  <c r="X351" i="77"/>
  <c r="W351" i="77"/>
  <c r="V351" i="77"/>
  <c r="R351" i="77"/>
  <c r="Q351" i="77"/>
  <c r="P351" i="77"/>
  <c r="O351" i="77"/>
  <c r="N351" i="77"/>
  <c r="M351" i="77"/>
  <c r="L351" i="77"/>
  <c r="K351" i="77"/>
  <c r="J351" i="77"/>
  <c r="AD350" i="77"/>
  <c r="AC350" i="77"/>
  <c r="AB350" i="77"/>
  <c r="AA350" i="77"/>
  <c r="Z350" i="77"/>
  <c r="Y350" i="77"/>
  <c r="X350" i="77"/>
  <c r="W350" i="77"/>
  <c r="V350" i="77"/>
  <c r="R350" i="77"/>
  <c r="Q350" i="77"/>
  <c r="P350" i="77"/>
  <c r="O350" i="77"/>
  <c r="N350" i="77"/>
  <c r="M350" i="77"/>
  <c r="L350" i="77"/>
  <c r="K350" i="77"/>
  <c r="J350" i="77"/>
  <c r="AD349" i="77"/>
  <c r="AC349" i="77"/>
  <c r="AB349" i="77"/>
  <c r="AA349" i="77"/>
  <c r="Z349" i="77"/>
  <c r="Y349" i="77"/>
  <c r="X349" i="77"/>
  <c r="W349" i="77"/>
  <c r="V349" i="77"/>
  <c r="R349" i="77"/>
  <c r="Q349" i="77"/>
  <c r="P349" i="77"/>
  <c r="O349" i="77"/>
  <c r="N349" i="77"/>
  <c r="M349" i="77"/>
  <c r="L349" i="77"/>
  <c r="K349" i="77"/>
  <c r="J349" i="77"/>
  <c r="AD348" i="77"/>
  <c r="AC348" i="77"/>
  <c r="AB348" i="77"/>
  <c r="AA348" i="77"/>
  <c r="Z348" i="77"/>
  <c r="Y348" i="77"/>
  <c r="X348" i="77"/>
  <c r="W348" i="77"/>
  <c r="V348" i="77"/>
  <c r="R348" i="77"/>
  <c r="Q348" i="77"/>
  <c r="P348" i="77"/>
  <c r="O348" i="77"/>
  <c r="N348" i="77"/>
  <c r="M348" i="77"/>
  <c r="L348" i="77"/>
  <c r="K348" i="77"/>
  <c r="J348" i="77"/>
  <c r="AD347" i="77"/>
  <c r="AC347" i="77"/>
  <c r="AB347" i="77"/>
  <c r="AA347" i="77"/>
  <c r="Z347" i="77"/>
  <c r="Y347" i="77"/>
  <c r="X347" i="77"/>
  <c r="W347" i="77"/>
  <c r="V347" i="77"/>
  <c r="R347" i="77"/>
  <c r="Q347" i="77"/>
  <c r="P347" i="77"/>
  <c r="O347" i="77"/>
  <c r="N347" i="77"/>
  <c r="M347" i="77"/>
  <c r="L347" i="77"/>
  <c r="K347" i="77"/>
  <c r="J347" i="77"/>
  <c r="AD346" i="77"/>
  <c r="AC346" i="77"/>
  <c r="AB346" i="77"/>
  <c r="AA346" i="77"/>
  <c r="Z346" i="77"/>
  <c r="Y346" i="77"/>
  <c r="X346" i="77"/>
  <c r="W346" i="77"/>
  <c r="V346" i="77"/>
  <c r="R346" i="77"/>
  <c r="Q346" i="77"/>
  <c r="P346" i="77"/>
  <c r="O346" i="77"/>
  <c r="N346" i="77"/>
  <c r="M346" i="77"/>
  <c r="L346" i="77"/>
  <c r="K346" i="77"/>
  <c r="J346" i="77"/>
  <c r="AD345" i="77"/>
  <c r="AC345" i="77"/>
  <c r="AB345" i="77"/>
  <c r="AA345" i="77"/>
  <c r="Z345" i="77"/>
  <c r="Y345" i="77"/>
  <c r="X345" i="77"/>
  <c r="W345" i="77"/>
  <c r="V345" i="77"/>
  <c r="R345" i="77"/>
  <c r="Q345" i="77"/>
  <c r="P345" i="77"/>
  <c r="O345" i="77"/>
  <c r="N345" i="77"/>
  <c r="M345" i="77"/>
  <c r="L345" i="77"/>
  <c r="K345" i="77"/>
  <c r="J345" i="77"/>
  <c r="AD344" i="77"/>
  <c r="AC344" i="77"/>
  <c r="AB344" i="77"/>
  <c r="AA344" i="77"/>
  <c r="Z344" i="77"/>
  <c r="Y344" i="77"/>
  <c r="X344" i="77"/>
  <c r="W344" i="77"/>
  <c r="V344" i="77"/>
  <c r="R344" i="77"/>
  <c r="Q344" i="77"/>
  <c r="P344" i="77"/>
  <c r="O344" i="77"/>
  <c r="N344" i="77"/>
  <c r="M344" i="77"/>
  <c r="L344" i="77"/>
  <c r="K344" i="77"/>
  <c r="J344" i="77"/>
  <c r="AD343" i="77"/>
  <c r="AC343" i="77"/>
  <c r="AB343" i="77"/>
  <c r="AA343" i="77"/>
  <c r="Z343" i="77"/>
  <c r="Y343" i="77"/>
  <c r="X343" i="77"/>
  <c r="W343" i="77"/>
  <c r="V343" i="77"/>
  <c r="R343" i="77"/>
  <c r="Q343" i="77"/>
  <c r="P343" i="77"/>
  <c r="O343" i="77"/>
  <c r="N343" i="77"/>
  <c r="M343" i="77"/>
  <c r="L343" i="77"/>
  <c r="K343" i="77"/>
  <c r="J343" i="77"/>
  <c r="AD342" i="77"/>
  <c r="AC342" i="77"/>
  <c r="AB342" i="77"/>
  <c r="AA342" i="77"/>
  <c r="Z342" i="77"/>
  <c r="Y342" i="77"/>
  <c r="X342" i="77"/>
  <c r="W342" i="77"/>
  <c r="V342" i="77"/>
  <c r="R342" i="77"/>
  <c r="Q342" i="77"/>
  <c r="P342" i="77"/>
  <c r="O342" i="77"/>
  <c r="N342" i="77"/>
  <c r="M342" i="77"/>
  <c r="L342" i="77"/>
  <c r="K342" i="77"/>
  <c r="J342" i="77"/>
  <c r="AD341" i="77"/>
  <c r="AC341" i="77"/>
  <c r="AB341" i="77"/>
  <c r="AA341" i="77"/>
  <c r="Z341" i="77"/>
  <c r="Y341" i="77"/>
  <c r="X341" i="77"/>
  <c r="W341" i="77"/>
  <c r="V341" i="77"/>
  <c r="R341" i="77"/>
  <c r="Q341" i="77"/>
  <c r="P341" i="77"/>
  <c r="O341" i="77"/>
  <c r="N341" i="77"/>
  <c r="M341" i="77"/>
  <c r="L341" i="77"/>
  <c r="K341" i="77"/>
  <c r="J341" i="77"/>
  <c r="AD340" i="77"/>
  <c r="AC340" i="77"/>
  <c r="AB340" i="77"/>
  <c r="AA340" i="77"/>
  <c r="Z340" i="77"/>
  <c r="Y340" i="77"/>
  <c r="X340" i="77"/>
  <c r="W340" i="77"/>
  <c r="V340" i="77"/>
  <c r="R340" i="77"/>
  <c r="Q340" i="77"/>
  <c r="P340" i="77"/>
  <c r="O340" i="77"/>
  <c r="N340" i="77"/>
  <c r="M340" i="77"/>
  <c r="L340" i="77"/>
  <c r="K340" i="77"/>
  <c r="J340" i="77"/>
  <c r="AD339" i="77"/>
  <c r="AC339" i="77"/>
  <c r="AB339" i="77"/>
  <c r="AA339" i="77"/>
  <c r="Z339" i="77"/>
  <c r="Y339" i="77"/>
  <c r="X339" i="77"/>
  <c r="W339" i="77"/>
  <c r="V339" i="77"/>
  <c r="R339" i="77"/>
  <c r="Q339" i="77"/>
  <c r="P339" i="77"/>
  <c r="O339" i="77"/>
  <c r="N339" i="77"/>
  <c r="M339" i="77"/>
  <c r="L339" i="77"/>
  <c r="K339" i="77"/>
  <c r="J339" i="77"/>
  <c r="AD338" i="77"/>
  <c r="AC338" i="77"/>
  <c r="AB338" i="77"/>
  <c r="AA338" i="77"/>
  <c r="Z338" i="77"/>
  <c r="Y338" i="77"/>
  <c r="X338" i="77"/>
  <c r="W338" i="77"/>
  <c r="V338" i="77"/>
  <c r="R338" i="77"/>
  <c r="Q338" i="77"/>
  <c r="P338" i="77"/>
  <c r="O338" i="77"/>
  <c r="N338" i="77"/>
  <c r="M338" i="77"/>
  <c r="L338" i="77"/>
  <c r="K338" i="77"/>
  <c r="J338" i="77"/>
  <c r="AD337" i="77"/>
  <c r="AC337" i="77"/>
  <c r="AB337" i="77"/>
  <c r="AA337" i="77"/>
  <c r="Z337" i="77"/>
  <c r="Y337" i="77"/>
  <c r="X337" i="77"/>
  <c r="W337" i="77"/>
  <c r="V337" i="77"/>
  <c r="R337" i="77"/>
  <c r="Q337" i="77"/>
  <c r="P337" i="77"/>
  <c r="O337" i="77"/>
  <c r="N337" i="77"/>
  <c r="M337" i="77"/>
  <c r="L337" i="77"/>
  <c r="K337" i="77"/>
  <c r="J337" i="77"/>
  <c r="AD336" i="77"/>
  <c r="AC336" i="77"/>
  <c r="AB336" i="77"/>
  <c r="AA336" i="77"/>
  <c r="Z336" i="77"/>
  <c r="Y336" i="77"/>
  <c r="X336" i="77"/>
  <c r="W336" i="77"/>
  <c r="V336" i="77"/>
  <c r="R336" i="77"/>
  <c r="Q336" i="77"/>
  <c r="P336" i="77"/>
  <c r="O336" i="77"/>
  <c r="N336" i="77"/>
  <c r="M336" i="77"/>
  <c r="L336" i="77"/>
  <c r="K336" i="77"/>
  <c r="J336" i="77"/>
  <c r="AD335" i="77"/>
  <c r="AC335" i="77"/>
  <c r="AB335" i="77"/>
  <c r="AA335" i="77"/>
  <c r="Z335" i="77"/>
  <c r="Y335" i="77"/>
  <c r="X335" i="77"/>
  <c r="W335" i="77"/>
  <c r="V335" i="77"/>
  <c r="R335" i="77"/>
  <c r="Q335" i="77"/>
  <c r="P335" i="77"/>
  <c r="O335" i="77"/>
  <c r="N335" i="77"/>
  <c r="M335" i="77"/>
  <c r="L335" i="77"/>
  <c r="K335" i="77"/>
  <c r="J335" i="77"/>
  <c r="AD334" i="77"/>
  <c r="AC334" i="77"/>
  <c r="AB334" i="77"/>
  <c r="AA334" i="77"/>
  <c r="Z334" i="77"/>
  <c r="Y334" i="77"/>
  <c r="X334" i="77"/>
  <c r="W334" i="77"/>
  <c r="V334" i="77"/>
  <c r="R334" i="77"/>
  <c r="Q334" i="77"/>
  <c r="P334" i="77"/>
  <c r="O334" i="77"/>
  <c r="N334" i="77"/>
  <c r="M334" i="77"/>
  <c r="L334" i="77"/>
  <c r="K334" i="77"/>
  <c r="J334" i="77"/>
  <c r="AD333" i="77"/>
  <c r="AC333" i="77"/>
  <c r="AB333" i="77"/>
  <c r="AA333" i="77"/>
  <c r="Z333" i="77"/>
  <c r="Y333" i="77"/>
  <c r="X333" i="77"/>
  <c r="W333" i="77"/>
  <c r="V333" i="77"/>
  <c r="R333" i="77"/>
  <c r="Q333" i="77"/>
  <c r="P333" i="77"/>
  <c r="O333" i="77"/>
  <c r="N333" i="77"/>
  <c r="M333" i="77"/>
  <c r="L333" i="77"/>
  <c r="K333" i="77"/>
  <c r="J333" i="77"/>
  <c r="AD332" i="77"/>
  <c r="AC332" i="77"/>
  <c r="AB332" i="77"/>
  <c r="AA332" i="77"/>
  <c r="Z332" i="77"/>
  <c r="Y332" i="77"/>
  <c r="X332" i="77"/>
  <c r="W332" i="77"/>
  <c r="V332" i="77"/>
  <c r="R332" i="77"/>
  <c r="Q332" i="77"/>
  <c r="P332" i="77"/>
  <c r="O332" i="77"/>
  <c r="N332" i="77"/>
  <c r="M332" i="77"/>
  <c r="L332" i="77"/>
  <c r="K332" i="77"/>
  <c r="J332" i="77"/>
  <c r="AD331" i="77"/>
  <c r="AC331" i="77"/>
  <c r="AB331" i="77"/>
  <c r="AA331" i="77"/>
  <c r="Z331" i="77"/>
  <c r="Y331" i="77"/>
  <c r="X331" i="77"/>
  <c r="W331" i="77"/>
  <c r="V331" i="77"/>
  <c r="R331" i="77"/>
  <c r="Q331" i="77"/>
  <c r="P331" i="77"/>
  <c r="O331" i="77"/>
  <c r="N331" i="77"/>
  <c r="M331" i="77"/>
  <c r="L331" i="77"/>
  <c r="K331" i="77"/>
  <c r="J331" i="77"/>
  <c r="AD330" i="77"/>
  <c r="AC330" i="77"/>
  <c r="AB330" i="77"/>
  <c r="AA330" i="77"/>
  <c r="Z330" i="77"/>
  <c r="Y330" i="77"/>
  <c r="X330" i="77"/>
  <c r="W330" i="77"/>
  <c r="V330" i="77"/>
  <c r="R330" i="77"/>
  <c r="Q330" i="77"/>
  <c r="P330" i="77"/>
  <c r="O330" i="77"/>
  <c r="N330" i="77"/>
  <c r="M330" i="77"/>
  <c r="L330" i="77"/>
  <c r="K330" i="77"/>
  <c r="J330" i="77"/>
  <c r="AD329" i="77"/>
  <c r="AC329" i="77"/>
  <c r="AB329" i="77"/>
  <c r="AA329" i="77"/>
  <c r="Z329" i="77"/>
  <c r="Y329" i="77"/>
  <c r="X329" i="77"/>
  <c r="W329" i="77"/>
  <c r="V329" i="77"/>
  <c r="R329" i="77"/>
  <c r="Q329" i="77"/>
  <c r="P329" i="77"/>
  <c r="O329" i="77"/>
  <c r="N329" i="77"/>
  <c r="M329" i="77"/>
  <c r="L329" i="77"/>
  <c r="K329" i="77"/>
  <c r="J329" i="77"/>
  <c r="AD328" i="77"/>
  <c r="AC328" i="77"/>
  <c r="AB328" i="77"/>
  <c r="AA328" i="77"/>
  <c r="Z328" i="77"/>
  <c r="Y328" i="77"/>
  <c r="X328" i="77"/>
  <c r="W328" i="77"/>
  <c r="V328" i="77"/>
  <c r="R328" i="77"/>
  <c r="Q328" i="77"/>
  <c r="P328" i="77"/>
  <c r="O328" i="77"/>
  <c r="N328" i="77"/>
  <c r="M328" i="77"/>
  <c r="L328" i="77"/>
  <c r="K328" i="77"/>
  <c r="J328" i="77"/>
  <c r="AD327" i="77"/>
  <c r="AC327" i="77"/>
  <c r="AB327" i="77"/>
  <c r="AA327" i="77"/>
  <c r="Z327" i="77"/>
  <c r="Y327" i="77"/>
  <c r="X327" i="77"/>
  <c r="W327" i="77"/>
  <c r="V327" i="77"/>
  <c r="R327" i="77"/>
  <c r="Q327" i="77"/>
  <c r="P327" i="77"/>
  <c r="O327" i="77"/>
  <c r="N327" i="77"/>
  <c r="M327" i="77"/>
  <c r="L327" i="77"/>
  <c r="K327" i="77"/>
  <c r="J327" i="77"/>
  <c r="AD326" i="77"/>
  <c r="AC326" i="77"/>
  <c r="AB326" i="77"/>
  <c r="AA326" i="77"/>
  <c r="Z326" i="77"/>
  <c r="Y326" i="77"/>
  <c r="X326" i="77"/>
  <c r="W326" i="77"/>
  <c r="V326" i="77"/>
  <c r="R326" i="77"/>
  <c r="Q326" i="77"/>
  <c r="P326" i="77"/>
  <c r="O326" i="77"/>
  <c r="N326" i="77"/>
  <c r="M326" i="77"/>
  <c r="L326" i="77"/>
  <c r="K326" i="77"/>
  <c r="J326" i="77"/>
  <c r="AD325" i="77"/>
  <c r="AC325" i="77"/>
  <c r="AB325" i="77"/>
  <c r="AA325" i="77"/>
  <c r="Z325" i="77"/>
  <c r="Y325" i="77"/>
  <c r="X325" i="77"/>
  <c r="W325" i="77"/>
  <c r="V325" i="77"/>
  <c r="R325" i="77"/>
  <c r="Q325" i="77"/>
  <c r="P325" i="77"/>
  <c r="O325" i="77"/>
  <c r="N325" i="77"/>
  <c r="M325" i="77"/>
  <c r="L325" i="77"/>
  <c r="K325" i="77"/>
  <c r="J325" i="77"/>
  <c r="AD324" i="77"/>
  <c r="AC324" i="77"/>
  <c r="AB324" i="77"/>
  <c r="AA324" i="77"/>
  <c r="Z324" i="77"/>
  <c r="Y324" i="77"/>
  <c r="X324" i="77"/>
  <c r="W324" i="77"/>
  <c r="V324" i="77"/>
  <c r="R324" i="77"/>
  <c r="Q324" i="77"/>
  <c r="P324" i="77"/>
  <c r="O324" i="77"/>
  <c r="N324" i="77"/>
  <c r="M324" i="77"/>
  <c r="L324" i="77"/>
  <c r="K324" i="77"/>
  <c r="J324" i="77"/>
  <c r="AD323" i="77"/>
  <c r="AC323" i="77"/>
  <c r="AB323" i="77"/>
  <c r="AA323" i="77"/>
  <c r="Z323" i="77"/>
  <c r="Y323" i="77"/>
  <c r="X323" i="77"/>
  <c r="W323" i="77"/>
  <c r="V323" i="77"/>
  <c r="R323" i="77"/>
  <c r="Q323" i="77"/>
  <c r="P323" i="77"/>
  <c r="O323" i="77"/>
  <c r="N323" i="77"/>
  <c r="M323" i="77"/>
  <c r="L323" i="77"/>
  <c r="K323" i="77"/>
  <c r="J323" i="77"/>
  <c r="AD322" i="77"/>
  <c r="AC322" i="77"/>
  <c r="AB322" i="77"/>
  <c r="AA322" i="77"/>
  <c r="Z322" i="77"/>
  <c r="Y322" i="77"/>
  <c r="X322" i="77"/>
  <c r="W322" i="77"/>
  <c r="V322" i="77"/>
  <c r="R322" i="77"/>
  <c r="Q322" i="77"/>
  <c r="P322" i="77"/>
  <c r="O322" i="77"/>
  <c r="N322" i="77"/>
  <c r="M322" i="77"/>
  <c r="L322" i="77"/>
  <c r="K322" i="77"/>
  <c r="J322" i="77"/>
  <c r="AD321" i="77"/>
  <c r="AC321" i="77"/>
  <c r="AB321" i="77"/>
  <c r="AA321" i="77"/>
  <c r="Z321" i="77"/>
  <c r="Y321" i="77"/>
  <c r="X321" i="77"/>
  <c r="W321" i="77"/>
  <c r="V321" i="77"/>
  <c r="R321" i="77"/>
  <c r="Q321" i="77"/>
  <c r="P321" i="77"/>
  <c r="O321" i="77"/>
  <c r="N321" i="77"/>
  <c r="M321" i="77"/>
  <c r="L321" i="77"/>
  <c r="K321" i="77"/>
  <c r="J321" i="77"/>
  <c r="AD320" i="77"/>
  <c r="AC320" i="77"/>
  <c r="AB320" i="77"/>
  <c r="AA320" i="77"/>
  <c r="Z320" i="77"/>
  <c r="Y320" i="77"/>
  <c r="X320" i="77"/>
  <c r="W320" i="77"/>
  <c r="V320" i="77"/>
  <c r="R320" i="77"/>
  <c r="Q320" i="77"/>
  <c r="P320" i="77"/>
  <c r="O320" i="77"/>
  <c r="N320" i="77"/>
  <c r="M320" i="77"/>
  <c r="L320" i="77"/>
  <c r="K320" i="77"/>
  <c r="J320" i="77"/>
  <c r="AD319" i="77"/>
  <c r="AC319" i="77"/>
  <c r="AB319" i="77"/>
  <c r="AA319" i="77"/>
  <c r="Z319" i="77"/>
  <c r="Y319" i="77"/>
  <c r="X319" i="77"/>
  <c r="W319" i="77"/>
  <c r="V319" i="77"/>
  <c r="R319" i="77"/>
  <c r="Q319" i="77"/>
  <c r="P319" i="77"/>
  <c r="O319" i="77"/>
  <c r="N319" i="77"/>
  <c r="M319" i="77"/>
  <c r="L319" i="77"/>
  <c r="K319" i="77"/>
  <c r="J319" i="77"/>
  <c r="AD318" i="77"/>
  <c r="AC318" i="77"/>
  <c r="AB318" i="77"/>
  <c r="AA318" i="77"/>
  <c r="Z318" i="77"/>
  <c r="Y318" i="77"/>
  <c r="X318" i="77"/>
  <c r="W318" i="77"/>
  <c r="V318" i="77"/>
  <c r="R318" i="77"/>
  <c r="Q318" i="77"/>
  <c r="P318" i="77"/>
  <c r="O318" i="77"/>
  <c r="N318" i="77"/>
  <c r="M318" i="77"/>
  <c r="L318" i="77"/>
  <c r="K318" i="77"/>
  <c r="J318" i="77"/>
  <c r="AD317" i="77"/>
  <c r="AC317" i="77"/>
  <c r="AB317" i="77"/>
  <c r="AA317" i="77"/>
  <c r="Z317" i="77"/>
  <c r="Y317" i="77"/>
  <c r="X317" i="77"/>
  <c r="W317" i="77"/>
  <c r="V317" i="77"/>
  <c r="R317" i="77"/>
  <c r="Q317" i="77"/>
  <c r="P317" i="77"/>
  <c r="O317" i="77"/>
  <c r="N317" i="77"/>
  <c r="M317" i="77"/>
  <c r="L317" i="77"/>
  <c r="K317" i="77"/>
  <c r="J317" i="77"/>
  <c r="AD316" i="77"/>
  <c r="AC316" i="77"/>
  <c r="AB316" i="77"/>
  <c r="AA316" i="77"/>
  <c r="Z316" i="77"/>
  <c r="Y316" i="77"/>
  <c r="X316" i="77"/>
  <c r="W316" i="77"/>
  <c r="V316" i="77"/>
  <c r="R316" i="77"/>
  <c r="Q316" i="77"/>
  <c r="P316" i="77"/>
  <c r="O316" i="77"/>
  <c r="N316" i="77"/>
  <c r="M316" i="77"/>
  <c r="L316" i="77"/>
  <c r="K316" i="77"/>
  <c r="J316" i="77"/>
  <c r="AD315" i="77"/>
  <c r="AC315" i="77"/>
  <c r="AB315" i="77"/>
  <c r="AA315" i="77"/>
  <c r="Z315" i="77"/>
  <c r="Y315" i="77"/>
  <c r="X315" i="77"/>
  <c r="W315" i="77"/>
  <c r="V315" i="77"/>
  <c r="R315" i="77"/>
  <c r="Q315" i="77"/>
  <c r="P315" i="77"/>
  <c r="O315" i="77"/>
  <c r="N315" i="77"/>
  <c r="M315" i="77"/>
  <c r="L315" i="77"/>
  <c r="K315" i="77"/>
  <c r="J315" i="77"/>
  <c r="AD314" i="77"/>
  <c r="AC314" i="77"/>
  <c r="AB314" i="77"/>
  <c r="AA314" i="77"/>
  <c r="Z314" i="77"/>
  <c r="Y314" i="77"/>
  <c r="X314" i="77"/>
  <c r="W314" i="77"/>
  <c r="V314" i="77"/>
  <c r="R314" i="77"/>
  <c r="Q314" i="77"/>
  <c r="P314" i="77"/>
  <c r="O314" i="77"/>
  <c r="N314" i="77"/>
  <c r="M314" i="77"/>
  <c r="L314" i="77"/>
  <c r="K314" i="77"/>
  <c r="J314" i="77"/>
  <c r="AD313" i="77"/>
  <c r="AC313" i="77"/>
  <c r="AB313" i="77"/>
  <c r="AA313" i="77"/>
  <c r="Z313" i="77"/>
  <c r="Y313" i="77"/>
  <c r="X313" i="77"/>
  <c r="W313" i="77"/>
  <c r="V313" i="77"/>
  <c r="R313" i="77"/>
  <c r="Q313" i="77"/>
  <c r="P313" i="77"/>
  <c r="O313" i="77"/>
  <c r="N313" i="77"/>
  <c r="M313" i="77"/>
  <c r="L313" i="77"/>
  <c r="K313" i="77"/>
  <c r="J313" i="77"/>
  <c r="AD312" i="77"/>
  <c r="AC312" i="77"/>
  <c r="AB312" i="77"/>
  <c r="AA312" i="77"/>
  <c r="Z312" i="77"/>
  <c r="Y312" i="77"/>
  <c r="X312" i="77"/>
  <c r="W312" i="77"/>
  <c r="V312" i="77"/>
  <c r="R312" i="77"/>
  <c r="Q312" i="77"/>
  <c r="P312" i="77"/>
  <c r="O312" i="77"/>
  <c r="N312" i="77"/>
  <c r="M312" i="77"/>
  <c r="L312" i="77"/>
  <c r="K312" i="77"/>
  <c r="J312" i="77"/>
  <c r="AD311" i="77"/>
  <c r="AC311" i="77"/>
  <c r="AB311" i="77"/>
  <c r="AA311" i="77"/>
  <c r="Z311" i="77"/>
  <c r="Y311" i="77"/>
  <c r="X311" i="77"/>
  <c r="W311" i="77"/>
  <c r="V311" i="77"/>
  <c r="R311" i="77"/>
  <c r="Q311" i="77"/>
  <c r="P311" i="77"/>
  <c r="O311" i="77"/>
  <c r="N311" i="77"/>
  <c r="M311" i="77"/>
  <c r="L311" i="77"/>
  <c r="K311" i="77"/>
  <c r="J311" i="77"/>
  <c r="AD310" i="77"/>
  <c r="AC310" i="77"/>
  <c r="AB310" i="77"/>
  <c r="AA310" i="77"/>
  <c r="Z310" i="77"/>
  <c r="Y310" i="77"/>
  <c r="X310" i="77"/>
  <c r="W310" i="77"/>
  <c r="V310" i="77"/>
  <c r="R310" i="77"/>
  <c r="Q310" i="77"/>
  <c r="P310" i="77"/>
  <c r="O310" i="77"/>
  <c r="N310" i="77"/>
  <c r="M310" i="77"/>
  <c r="L310" i="77"/>
  <c r="K310" i="77"/>
  <c r="J310" i="77"/>
  <c r="AD309" i="77"/>
  <c r="AC309" i="77"/>
  <c r="AB309" i="77"/>
  <c r="AA309" i="77"/>
  <c r="Z309" i="77"/>
  <c r="Y309" i="77"/>
  <c r="X309" i="77"/>
  <c r="W309" i="77"/>
  <c r="V309" i="77"/>
  <c r="R309" i="77"/>
  <c r="Q309" i="77"/>
  <c r="P309" i="77"/>
  <c r="O309" i="77"/>
  <c r="N309" i="77"/>
  <c r="M309" i="77"/>
  <c r="L309" i="77"/>
  <c r="K309" i="77"/>
  <c r="J309" i="77"/>
  <c r="AD308" i="77"/>
  <c r="AC308" i="77"/>
  <c r="AB308" i="77"/>
  <c r="AA308" i="77"/>
  <c r="Z308" i="77"/>
  <c r="Y308" i="77"/>
  <c r="X308" i="77"/>
  <c r="W308" i="77"/>
  <c r="V308" i="77"/>
  <c r="R308" i="77"/>
  <c r="Q308" i="77"/>
  <c r="P308" i="77"/>
  <c r="O308" i="77"/>
  <c r="N308" i="77"/>
  <c r="M308" i="77"/>
  <c r="L308" i="77"/>
  <c r="K308" i="77"/>
  <c r="J308" i="77"/>
  <c r="AD307" i="77"/>
  <c r="AC307" i="77"/>
  <c r="AB307" i="77"/>
  <c r="AA307" i="77"/>
  <c r="Z307" i="77"/>
  <c r="Y307" i="77"/>
  <c r="X307" i="77"/>
  <c r="W307" i="77"/>
  <c r="V307" i="77"/>
  <c r="R307" i="77"/>
  <c r="Q307" i="77"/>
  <c r="P307" i="77"/>
  <c r="O307" i="77"/>
  <c r="N307" i="77"/>
  <c r="M307" i="77"/>
  <c r="L307" i="77"/>
  <c r="K307" i="77"/>
  <c r="J307" i="77"/>
  <c r="AD306" i="77"/>
  <c r="AC306" i="77"/>
  <c r="AB306" i="77"/>
  <c r="AA306" i="77"/>
  <c r="Z306" i="77"/>
  <c r="Y306" i="77"/>
  <c r="X306" i="77"/>
  <c r="W306" i="77"/>
  <c r="V306" i="77"/>
  <c r="R306" i="77"/>
  <c r="Q306" i="77"/>
  <c r="P306" i="77"/>
  <c r="O306" i="77"/>
  <c r="N306" i="77"/>
  <c r="M306" i="77"/>
  <c r="L306" i="77"/>
  <c r="K306" i="77"/>
  <c r="J306" i="77"/>
  <c r="AD305" i="77"/>
  <c r="AC305" i="77"/>
  <c r="AB305" i="77"/>
  <c r="AA305" i="77"/>
  <c r="Z305" i="77"/>
  <c r="Y305" i="77"/>
  <c r="X305" i="77"/>
  <c r="W305" i="77"/>
  <c r="V305" i="77"/>
  <c r="R305" i="77"/>
  <c r="Q305" i="77"/>
  <c r="P305" i="77"/>
  <c r="O305" i="77"/>
  <c r="N305" i="77"/>
  <c r="M305" i="77"/>
  <c r="L305" i="77"/>
  <c r="K305" i="77"/>
  <c r="J305" i="77"/>
  <c r="AD304" i="77"/>
  <c r="AC304" i="77"/>
  <c r="AB304" i="77"/>
  <c r="AA304" i="77"/>
  <c r="Z304" i="77"/>
  <c r="Y304" i="77"/>
  <c r="X304" i="77"/>
  <c r="W304" i="77"/>
  <c r="V304" i="77"/>
  <c r="R304" i="77"/>
  <c r="Q304" i="77"/>
  <c r="P304" i="77"/>
  <c r="O304" i="77"/>
  <c r="N304" i="77"/>
  <c r="M304" i="77"/>
  <c r="L304" i="77"/>
  <c r="K304" i="77"/>
  <c r="J304" i="77"/>
  <c r="AD303" i="77"/>
  <c r="AC303" i="77"/>
  <c r="AB303" i="77"/>
  <c r="AA303" i="77"/>
  <c r="Z303" i="77"/>
  <c r="Y303" i="77"/>
  <c r="X303" i="77"/>
  <c r="W303" i="77"/>
  <c r="V303" i="77"/>
  <c r="R303" i="77"/>
  <c r="Q303" i="77"/>
  <c r="P303" i="77"/>
  <c r="O303" i="77"/>
  <c r="N303" i="77"/>
  <c r="M303" i="77"/>
  <c r="L303" i="77"/>
  <c r="K303" i="77"/>
  <c r="J303" i="77"/>
  <c r="AD302" i="77"/>
  <c r="AC302" i="77"/>
  <c r="AB302" i="77"/>
  <c r="AA302" i="77"/>
  <c r="Z302" i="77"/>
  <c r="Y302" i="77"/>
  <c r="X302" i="77"/>
  <c r="W302" i="77"/>
  <c r="V302" i="77"/>
  <c r="R302" i="77"/>
  <c r="Q302" i="77"/>
  <c r="P302" i="77"/>
  <c r="O302" i="77"/>
  <c r="N302" i="77"/>
  <c r="M302" i="77"/>
  <c r="L302" i="77"/>
  <c r="K302" i="77"/>
  <c r="J302" i="77"/>
  <c r="AD301" i="77"/>
  <c r="AC301" i="77"/>
  <c r="AB301" i="77"/>
  <c r="AA301" i="77"/>
  <c r="Z301" i="77"/>
  <c r="Y301" i="77"/>
  <c r="X301" i="77"/>
  <c r="W301" i="77"/>
  <c r="V301" i="77"/>
  <c r="R301" i="77"/>
  <c r="Q301" i="77"/>
  <c r="P301" i="77"/>
  <c r="O301" i="77"/>
  <c r="N301" i="77"/>
  <c r="M301" i="77"/>
  <c r="L301" i="77"/>
  <c r="K301" i="77"/>
  <c r="J301" i="77"/>
  <c r="AD300" i="77"/>
  <c r="AC300" i="77"/>
  <c r="AB300" i="77"/>
  <c r="AA300" i="77"/>
  <c r="Z300" i="77"/>
  <c r="Y300" i="77"/>
  <c r="X300" i="77"/>
  <c r="W300" i="77"/>
  <c r="V300" i="77"/>
  <c r="R300" i="77"/>
  <c r="Q300" i="77"/>
  <c r="P300" i="77"/>
  <c r="O300" i="77"/>
  <c r="N300" i="77"/>
  <c r="M300" i="77"/>
  <c r="L300" i="77"/>
  <c r="K300" i="77"/>
  <c r="J300" i="77"/>
  <c r="AD299" i="77"/>
  <c r="AC299" i="77"/>
  <c r="AB299" i="77"/>
  <c r="AA299" i="77"/>
  <c r="Z299" i="77"/>
  <c r="Y299" i="77"/>
  <c r="X299" i="77"/>
  <c r="W299" i="77"/>
  <c r="V299" i="77"/>
  <c r="R299" i="77"/>
  <c r="Q299" i="77"/>
  <c r="P299" i="77"/>
  <c r="O299" i="77"/>
  <c r="N299" i="77"/>
  <c r="M299" i="77"/>
  <c r="L299" i="77"/>
  <c r="K299" i="77"/>
  <c r="J299" i="77"/>
  <c r="AD298" i="77"/>
  <c r="AC298" i="77"/>
  <c r="AB298" i="77"/>
  <c r="AA298" i="77"/>
  <c r="Z298" i="77"/>
  <c r="Y298" i="77"/>
  <c r="X298" i="77"/>
  <c r="W298" i="77"/>
  <c r="V298" i="77"/>
  <c r="R298" i="77"/>
  <c r="Q298" i="77"/>
  <c r="P298" i="77"/>
  <c r="O298" i="77"/>
  <c r="N298" i="77"/>
  <c r="M298" i="77"/>
  <c r="L298" i="77"/>
  <c r="K298" i="77"/>
  <c r="J298" i="77"/>
  <c r="AD297" i="77"/>
  <c r="AC297" i="77"/>
  <c r="AB297" i="77"/>
  <c r="AA297" i="77"/>
  <c r="Z297" i="77"/>
  <c r="Y297" i="77"/>
  <c r="X297" i="77"/>
  <c r="W297" i="77"/>
  <c r="V297" i="77"/>
  <c r="R297" i="77"/>
  <c r="Q297" i="77"/>
  <c r="P297" i="77"/>
  <c r="O297" i="77"/>
  <c r="N297" i="77"/>
  <c r="M297" i="77"/>
  <c r="L297" i="77"/>
  <c r="K297" i="77"/>
  <c r="J297" i="77"/>
  <c r="AD296" i="77"/>
  <c r="AC296" i="77"/>
  <c r="AB296" i="77"/>
  <c r="AA296" i="77"/>
  <c r="Z296" i="77"/>
  <c r="Y296" i="77"/>
  <c r="X296" i="77"/>
  <c r="W296" i="77"/>
  <c r="V296" i="77"/>
  <c r="R296" i="77"/>
  <c r="Q296" i="77"/>
  <c r="P296" i="77"/>
  <c r="O296" i="77"/>
  <c r="N296" i="77"/>
  <c r="M296" i="77"/>
  <c r="L296" i="77"/>
  <c r="K296" i="77"/>
  <c r="J296" i="77"/>
  <c r="AD295" i="77"/>
  <c r="AC295" i="77"/>
  <c r="AB295" i="77"/>
  <c r="AA295" i="77"/>
  <c r="Z295" i="77"/>
  <c r="Y295" i="77"/>
  <c r="X295" i="77"/>
  <c r="W295" i="77"/>
  <c r="V295" i="77"/>
  <c r="R295" i="77"/>
  <c r="Q295" i="77"/>
  <c r="P295" i="77"/>
  <c r="O295" i="77"/>
  <c r="N295" i="77"/>
  <c r="M295" i="77"/>
  <c r="L295" i="77"/>
  <c r="K295" i="77"/>
  <c r="J295" i="77"/>
  <c r="AD294" i="77"/>
  <c r="AC294" i="77"/>
  <c r="AB294" i="77"/>
  <c r="AA294" i="77"/>
  <c r="Z294" i="77"/>
  <c r="Y294" i="77"/>
  <c r="X294" i="77"/>
  <c r="W294" i="77"/>
  <c r="V294" i="77"/>
  <c r="R294" i="77"/>
  <c r="Q294" i="77"/>
  <c r="P294" i="77"/>
  <c r="O294" i="77"/>
  <c r="N294" i="77"/>
  <c r="M294" i="77"/>
  <c r="L294" i="77"/>
  <c r="K294" i="77"/>
  <c r="J294" i="77"/>
  <c r="AD293" i="77"/>
  <c r="AC293" i="77"/>
  <c r="AB293" i="77"/>
  <c r="AA293" i="77"/>
  <c r="Z293" i="77"/>
  <c r="Y293" i="77"/>
  <c r="X293" i="77"/>
  <c r="W293" i="77"/>
  <c r="V293" i="77"/>
  <c r="R293" i="77"/>
  <c r="Q293" i="77"/>
  <c r="P293" i="77"/>
  <c r="O293" i="77"/>
  <c r="N293" i="77"/>
  <c r="M293" i="77"/>
  <c r="L293" i="77"/>
  <c r="K293" i="77"/>
  <c r="J293" i="77"/>
  <c r="AD292" i="77"/>
  <c r="AC292" i="77"/>
  <c r="AB292" i="77"/>
  <c r="AA292" i="77"/>
  <c r="Z292" i="77"/>
  <c r="Y292" i="77"/>
  <c r="X292" i="77"/>
  <c r="W292" i="77"/>
  <c r="V292" i="77"/>
  <c r="R292" i="77"/>
  <c r="Q292" i="77"/>
  <c r="P292" i="77"/>
  <c r="O292" i="77"/>
  <c r="N292" i="77"/>
  <c r="M292" i="77"/>
  <c r="L292" i="77"/>
  <c r="K292" i="77"/>
  <c r="J292" i="77"/>
  <c r="AD291" i="77"/>
  <c r="AC291" i="77"/>
  <c r="AB291" i="77"/>
  <c r="AA291" i="77"/>
  <c r="Z291" i="77"/>
  <c r="Y291" i="77"/>
  <c r="X291" i="77"/>
  <c r="W291" i="77"/>
  <c r="V291" i="77"/>
  <c r="R291" i="77"/>
  <c r="Q291" i="77"/>
  <c r="P291" i="77"/>
  <c r="O291" i="77"/>
  <c r="N291" i="77"/>
  <c r="M291" i="77"/>
  <c r="L291" i="77"/>
  <c r="K291" i="77"/>
  <c r="J291" i="77"/>
  <c r="AD290" i="77"/>
  <c r="AC290" i="77"/>
  <c r="AB290" i="77"/>
  <c r="AA290" i="77"/>
  <c r="Z290" i="77"/>
  <c r="Y290" i="77"/>
  <c r="X290" i="77"/>
  <c r="W290" i="77"/>
  <c r="V290" i="77"/>
  <c r="R290" i="77"/>
  <c r="Q290" i="77"/>
  <c r="P290" i="77"/>
  <c r="O290" i="77"/>
  <c r="N290" i="77"/>
  <c r="M290" i="77"/>
  <c r="L290" i="77"/>
  <c r="K290" i="77"/>
  <c r="J290" i="77"/>
  <c r="AD289" i="77"/>
  <c r="AC289" i="77"/>
  <c r="AB289" i="77"/>
  <c r="AA289" i="77"/>
  <c r="Z289" i="77"/>
  <c r="Y289" i="77"/>
  <c r="X289" i="77"/>
  <c r="W289" i="77"/>
  <c r="V289" i="77"/>
  <c r="R289" i="77"/>
  <c r="Q289" i="77"/>
  <c r="P289" i="77"/>
  <c r="O289" i="77"/>
  <c r="N289" i="77"/>
  <c r="M289" i="77"/>
  <c r="L289" i="77"/>
  <c r="K289" i="77"/>
  <c r="J289" i="77"/>
  <c r="AD288" i="77"/>
  <c r="AC288" i="77"/>
  <c r="AB288" i="77"/>
  <c r="AA288" i="77"/>
  <c r="Z288" i="77"/>
  <c r="Y288" i="77"/>
  <c r="X288" i="77"/>
  <c r="W288" i="77"/>
  <c r="V288" i="77"/>
  <c r="R288" i="77"/>
  <c r="Q288" i="77"/>
  <c r="P288" i="77"/>
  <c r="O288" i="77"/>
  <c r="N288" i="77"/>
  <c r="M288" i="77"/>
  <c r="L288" i="77"/>
  <c r="K288" i="77"/>
  <c r="J288" i="77"/>
  <c r="AD287" i="77"/>
  <c r="AC287" i="77"/>
  <c r="AB287" i="77"/>
  <c r="AA287" i="77"/>
  <c r="Z287" i="77"/>
  <c r="Y287" i="77"/>
  <c r="X287" i="77"/>
  <c r="W287" i="77"/>
  <c r="V287" i="77"/>
  <c r="R287" i="77"/>
  <c r="Q287" i="77"/>
  <c r="P287" i="77"/>
  <c r="O287" i="77"/>
  <c r="N287" i="77"/>
  <c r="M287" i="77"/>
  <c r="L287" i="77"/>
  <c r="K287" i="77"/>
  <c r="J287" i="77"/>
  <c r="AD286" i="77"/>
  <c r="AC286" i="77"/>
  <c r="AB286" i="77"/>
  <c r="AA286" i="77"/>
  <c r="Z286" i="77"/>
  <c r="Y286" i="77"/>
  <c r="X286" i="77"/>
  <c r="W286" i="77"/>
  <c r="V286" i="77"/>
  <c r="R286" i="77"/>
  <c r="Q286" i="77"/>
  <c r="P286" i="77"/>
  <c r="O286" i="77"/>
  <c r="N286" i="77"/>
  <c r="M286" i="77"/>
  <c r="L286" i="77"/>
  <c r="K286" i="77"/>
  <c r="J286" i="77"/>
  <c r="AD285" i="77"/>
  <c r="AC285" i="77"/>
  <c r="AB285" i="77"/>
  <c r="AA285" i="77"/>
  <c r="Z285" i="77"/>
  <c r="Y285" i="77"/>
  <c r="X285" i="77"/>
  <c r="W285" i="77"/>
  <c r="V285" i="77"/>
  <c r="R285" i="77"/>
  <c r="Q285" i="77"/>
  <c r="P285" i="77"/>
  <c r="O285" i="77"/>
  <c r="N285" i="77"/>
  <c r="M285" i="77"/>
  <c r="L285" i="77"/>
  <c r="K285" i="77"/>
  <c r="J285" i="77"/>
  <c r="AD284" i="77"/>
  <c r="AC284" i="77"/>
  <c r="AB284" i="77"/>
  <c r="AA284" i="77"/>
  <c r="Z284" i="77"/>
  <c r="Y284" i="77"/>
  <c r="X284" i="77"/>
  <c r="W284" i="77"/>
  <c r="V284" i="77"/>
  <c r="R284" i="77"/>
  <c r="Q284" i="77"/>
  <c r="P284" i="77"/>
  <c r="O284" i="77"/>
  <c r="N284" i="77"/>
  <c r="M284" i="77"/>
  <c r="L284" i="77"/>
  <c r="K284" i="77"/>
  <c r="J284" i="77"/>
  <c r="AD283" i="77"/>
  <c r="AC283" i="77"/>
  <c r="AB283" i="77"/>
  <c r="AA283" i="77"/>
  <c r="Z283" i="77"/>
  <c r="Y283" i="77"/>
  <c r="X283" i="77"/>
  <c r="W283" i="77"/>
  <c r="V283" i="77"/>
  <c r="R283" i="77"/>
  <c r="Q283" i="77"/>
  <c r="P283" i="77"/>
  <c r="O283" i="77"/>
  <c r="N283" i="77"/>
  <c r="M283" i="77"/>
  <c r="L283" i="77"/>
  <c r="K283" i="77"/>
  <c r="J283" i="77"/>
  <c r="AD282" i="77"/>
  <c r="AC282" i="77"/>
  <c r="AB282" i="77"/>
  <c r="AA282" i="77"/>
  <c r="Z282" i="77"/>
  <c r="Y282" i="77"/>
  <c r="X282" i="77"/>
  <c r="W282" i="77"/>
  <c r="V282" i="77"/>
  <c r="R282" i="77"/>
  <c r="Q282" i="77"/>
  <c r="P282" i="77"/>
  <c r="O282" i="77"/>
  <c r="N282" i="77"/>
  <c r="M282" i="77"/>
  <c r="L282" i="77"/>
  <c r="K282" i="77"/>
  <c r="J282" i="77"/>
  <c r="AD281" i="77"/>
  <c r="AC281" i="77"/>
  <c r="AB281" i="77"/>
  <c r="AA281" i="77"/>
  <c r="Z281" i="77"/>
  <c r="Y281" i="77"/>
  <c r="X281" i="77"/>
  <c r="W281" i="77"/>
  <c r="V281" i="77"/>
  <c r="R281" i="77"/>
  <c r="Q281" i="77"/>
  <c r="P281" i="77"/>
  <c r="O281" i="77"/>
  <c r="N281" i="77"/>
  <c r="M281" i="77"/>
  <c r="L281" i="77"/>
  <c r="K281" i="77"/>
  <c r="J281" i="77"/>
  <c r="AD280" i="77"/>
  <c r="AC280" i="77"/>
  <c r="AB280" i="77"/>
  <c r="AA280" i="77"/>
  <c r="Z280" i="77"/>
  <c r="Y280" i="77"/>
  <c r="X280" i="77"/>
  <c r="W280" i="77"/>
  <c r="V280" i="77"/>
  <c r="R280" i="77"/>
  <c r="Q280" i="77"/>
  <c r="P280" i="77"/>
  <c r="O280" i="77"/>
  <c r="N280" i="77"/>
  <c r="M280" i="77"/>
  <c r="L280" i="77"/>
  <c r="K280" i="77"/>
  <c r="J280" i="77"/>
  <c r="AG279" i="77"/>
  <c r="AF279" i="77"/>
  <c r="AE279" i="77"/>
  <c r="AD279" i="77"/>
  <c r="AC279" i="77"/>
  <c r="AB279" i="77"/>
  <c r="AA279" i="77"/>
  <c r="Z279" i="77"/>
  <c r="Y279" i="77"/>
  <c r="X279" i="77"/>
  <c r="W279" i="77"/>
  <c r="V279" i="77"/>
  <c r="R279" i="77"/>
  <c r="Q279" i="77"/>
  <c r="P279" i="77"/>
  <c r="O279" i="77"/>
  <c r="N279" i="77"/>
  <c r="M279" i="77"/>
  <c r="L279" i="77"/>
  <c r="K279" i="77"/>
  <c r="J279" i="77"/>
  <c r="AG278" i="77"/>
  <c r="AF278" i="77"/>
  <c r="AE278" i="77"/>
  <c r="AD278" i="77"/>
  <c r="AC278" i="77"/>
  <c r="AB278" i="77"/>
  <c r="AA278" i="77"/>
  <c r="Z278" i="77"/>
  <c r="Y278" i="77"/>
  <c r="X278" i="77"/>
  <c r="W278" i="77"/>
  <c r="V278" i="77"/>
  <c r="R278" i="77"/>
  <c r="Q278" i="77"/>
  <c r="P278" i="77"/>
  <c r="O278" i="77"/>
  <c r="N278" i="77"/>
  <c r="M278" i="77"/>
  <c r="L278" i="77"/>
  <c r="K278" i="77"/>
  <c r="J278" i="77"/>
  <c r="AG277" i="77"/>
  <c r="AF277" i="77"/>
  <c r="AE277" i="77"/>
  <c r="AD277" i="77"/>
  <c r="AC277" i="77"/>
  <c r="AB277" i="77"/>
  <c r="AA277" i="77"/>
  <c r="Z277" i="77"/>
  <c r="Y277" i="77"/>
  <c r="X277" i="77"/>
  <c r="W277" i="77"/>
  <c r="V277" i="77"/>
  <c r="R277" i="77"/>
  <c r="Q277" i="77"/>
  <c r="P277" i="77"/>
  <c r="O277" i="77"/>
  <c r="N277" i="77"/>
  <c r="M277" i="77"/>
  <c r="L277" i="77"/>
  <c r="K277" i="77"/>
  <c r="J277" i="77"/>
  <c r="AG276" i="77"/>
  <c r="AF276" i="77"/>
  <c r="AE276" i="77"/>
  <c r="AD276" i="77"/>
  <c r="AC276" i="77"/>
  <c r="AB276" i="77"/>
  <c r="AA276" i="77"/>
  <c r="Z276" i="77"/>
  <c r="Y276" i="77"/>
  <c r="X276" i="77"/>
  <c r="W276" i="77"/>
  <c r="V276" i="77"/>
  <c r="R276" i="77"/>
  <c r="Q276" i="77"/>
  <c r="P276" i="77"/>
  <c r="O276" i="77"/>
  <c r="N276" i="77"/>
  <c r="M276" i="77"/>
  <c r="L276" i="77"/>
  <c r="K276" i="77"/>
  <c r="J276" i="77"/>
  <c r="AG275" i="77"/>
  <c r="AF275" i="77"/>
  <c r="AE275" i="77"/>
  <c r="AD275" i="77"/>
  <c r="AC275" i="77"/>
  <c r="AB275" i="77"/>
  <c r="AA275" i="77"/>
  <c r="Z275" i="77"/>
  <c r="Y275" i="77"/>
  <c r="X275" i="77"/>
  <c r="W275" i="77"/>
  <c r="V275" i="77"/>
  <c r="R275" i="77"/>
  <c r="Q275" i="77"/>
  <c r="P275" i="77"/>
  <c r="O275" i="77"/>
  <c r="N275" i="77"/>
  <c r="M275" i="77"/>
  <c r="L275" i="77"/>
  <c r="K275" i="77"/>
  <c r="J275" i="77"/>
  <c r="AG274" i="77"/>
  <c r="AF274" i="77"/>
  <c r="AE274" i="77"/>
  <c r="AD274" i="77"/>
  <c r="AC274" i="77"/>
  <c r="AB274" i="77"/>
  <c r="AA274" i="77"/>
  <c r="Z274" i="77"/>
  <c r="Y274" i="77"/>
  <c r="X274" i="77"/>
  <c r="W274" i="77"/>
  <c r="V274" i="77"/>
  <c r="R274" i="77"/>
  <c r="Q274" i="77"/>
  <c r="P274" i="77"/>
  <c r="O274" i="77"/>
  <c r="N274" i="77"/>
  <c r="M274" i="77"/>
  <c r="L274" i="77"/>
  <c r="K274" i="77"/>
  <c r="J274" i="77"/>
  <c r="AG273" i="77"/>
  <c r="AF273" i="77"/>
  <c r="AE273" i="77"/>
  <c r="AD273" i="77"/>
  <c r="AC273" i="77"/>
  <c r="AB273" i="77"/>
  <c r="AA273" i="77"/>
  <c r="Z273" i="77"/>
  <c r="Y273" i="77"/>
  <c r="X273" i="77"/>
  <c r="W273" i="77"/>
  <c r="V273" i="77"/>
  <c r="R273" i="77"/>
  <c r="Q273" i="77"/>
  <c r="P273" i="77"/>
  <c r="O273" i="77"/>
  <c r="N273" i="77"/>
  <c r="M273" i="77"/>
  <c r="L273" i="77"/>
  <c r="K273" i="77"/>
  <c r="J273" i="77"/>
  <c r="AG272" i="77"/>
  <c r="AF272" i="77"/>
  <c r="AE272" i="77"/>
  <c r="AD272" i="77"/>
  <c r="AC272" i="77"/>
  <c r="AB272" i="77"/>
  <c r="AA272" i="77"/>
  <c r="Z272" i="77"/>
  <c r="Y272" i="77"/>
  <c r="X272" i="77"/>
  <c r="W272" i="77"/>
  <c r="V272" i="77"/>
  <c r="R272" i="77"/>
  <c r="Q272" i="77"/>
  <c r="P272" i="77"/>
  <c r="O272" i="77"/>
  <c r="N272" i="77"/>
  <c r="M272" i="77"/>
  <c r="L272" i="77"/>
  <c r="K272" i="77"/>
  <c r="J272" i="77"/>
  <c r="AG271" i="77"/>
  <c r="AF271" i="77"/>
  <c r="AE271" i="77"/>
  <c r="AD271" i="77"/>
  <c r="AC271" i="77"/>
  <c r="AB271" i="77"/>
  <c r="AA271" i="77"/>
  <c r="Z271" i="77"/>
  <c r="Y271" i="77"/>
  <c r="X271" i="77"/>
  <c r="W271" i="77"/>
  <c r="V271" i="77"/>
  <c r="R271" i="77"/>
  <c r="Q271" i="77"/>
  <c r="P271" i="77"/>
  <c r="O271" i="77"/>
  <c r="N271" i="77"/>
  <c r="M271" i="77"/>
  <c r="L271" i="77"/>
  <c r="K271" i="77"/>
  <c r="J271" i="77"/>
  <c r="AG270" i="77"/>
  <c r="AF270" i="77"/>
  <c r="AE270" i="77"/>
  <c r="AD270" i="77"/>
  <c r="AC270" i="77"/>
  <c r="AB270" i="77"/>
  <c r="AA270" i="77"/>
  <c r="Z270" i="77"/>
  <c r="Y270" i="77"/>
  <c r="X270" i="77"/>
  <c r="W270" i="77"/>
  <c r="V270" i="77"/>
  <c r="R270" i="77"/>
  <c r="Q270" i="77"/>
  <c r="P270" i="77"/>
  <c r="O270" i="77"/>
  <c r="N270" i="77"/>
  <c r="M270" i="77"/>
  <c r="L270" i="77"/>
  <c r="K270" i="77"/>
  <c r="J270" i="77"/>
  <c r="AG269" i="77"/>
  <c r="AF269" i="77"/>
  <c r="AE269" i="77"/>
  <c r="AD269" i="77"/>
  <c r="AC269" i="77"/>
  <c r="AB269" i="77"/>
  <c r="AA269" i="77"/>
  <c r="Z269" i="77"/>
  <c r="Y269" i="77"/>
  <c r="X269" i="77"/>
  <c r="W269" i="77"/>
  <c r="V269" i="77"/>
  <c r="R269" i="77"/>
  <c r="Q269" i="77"/>
  <c r="P269" i="77"/>
  <c r="O269" i="77"/>
  <c r="N269" i="77"/>
  <c r="M269" i="77"/>
  <c r="L269" i="77"/>
  <c r="K269" i="77"/>
  <c r="J269" i="77"/>
  <c r="AG268" i="77"/>
  <c r="AF268" i="77"/>
  <c r="AE268" i="77"/>
  <c r="AD268" i="77"/>
  <c r="AC268" i="77"/>
  <c r="AB268" i="77"/>
  <c r="AA268" i="77"/>
  <c r="Z268" i="77"/>
  <c r="Y268" i="77"/>
  <c r="X268" i="77"/>
  <c r="W268" i="77"/>
  <c r="V268" i="77"/>
  <c r="R268" i="77"/>
  <c r="Q268" i="77"/>
  <c r="P268" i="77"/>
  <c r="O268" i="77"/>
  <c r="N268" i="77"/>
  <c r="M268" i="77"/>
  <c r="L268" i="77"/>
  <c r="K268" i="77"/>
  <c r="J268" i="77"/>
  <c r="AG267" i="77"/>
  <c r="AF267" i="77"/>
  <c r="AE267" i="77"/>
  <c r="AD267" i="77"/>
  <c r="AC267" i="77"/>
  <c r="AB267" i="77"/>
  <c r="AA267" i="77"/>
  <c r="Z267" i="77"/>
  <c r="Y267" i="77"/>
  <c r="X267" i="77"/>
  <c r="W267" i="77"/>
  <c r="V267" i="77"/>
  <c r="R267" i="77"/>
  <c r="Q267" i="77"/>
  <c r="P267" i="77"/>
  <c r="O267" i="77"/>
  <c r="N267" i="77"/>
  <c r="M267" i="77"/>
  <c r="L267" i="77"/>
  <c r="K267" i="77"/>
  <c r="J267" i="77"/>
  <c r="AG266" i="77"/>
  <c r="AF266" i="77"/>
  <c r="AE266" i="77"/>
  <c r="AD266" i="77"/>
  <c r="AC266" i="77"/>
  <c r="AB266" i="77"/>
  <c r="AA266" i="77"/>
  <c r="Z266" i="77"/>
  <c r="Y266" i="77"/>
  <c r="X266" i="77"/>
  <c r="W266" i="77"/>
  <c r="V266" i="77"/>
  <c r="R266" i="77"/>
  <c r="Q266" i="77"/>
  <c r="P266" i="77"/>
  <c r="O266" i="77"/>
  <c r="N266" i="77"/>
  <c r="M266" i="77"/>
  <c r="L266" i="77"/>
  <c r="K266" i="77"/>
  <c r="J266" i="77"/>
  <c r="AG265" i="77"/>
  <c r="AF265" i="77"/>
  <c r="AE265" i="77"/>
  <c r="AD265" i="77"/>
  <c r="AC265" i="77"/>
  <c r="AB265" i="77"/>
  <c r="AA265" i="77"/>
  <c r="Z265" i="77"/>
  <c r="Y265" i="77"/>
  <c r="X265" i="77"/>
  <c r="W265" i="77"/>
  <c r="V265" i="77"/>
  <c r="R265" i="77"/>
  <c r="Q265" i="77"/>
  <c r="P265" i="77"/>
  <c r="O265" i="77"/>
  <c r="N265" i="77"/>
  <c r="M265" i="77"/>
  <c r="L265" i="77"/>
  <c r="K265" i="77"/>
  <c r="J265" i="77"/>
  <c r="AG264" i="77"/>
  <c r="AF264" i="77"/>
  <c r="AE264" i="77"/>
  <c r="AD264" i="77"/>
  <c r="AC264" i="77"/>
  <c r="AB264" i="77"/>
  <c r="AA264" i="77"/>
  <c r="Z264" i="77"/>
  <c r="Y264" i="77"/>
  <c r="X264" i="77"/>
  <c r="W264" i="77"/>
  <c r="V264" i="77"/>
  <c r="R264" i="77"/>
  <c r="Q264" i="77"/>
  <c r="P264" i="77"/>
  <c r="O264" i="77"/>
  <c r="N264" i="77"/>
  <c r="M264" i="77"/>
  <c r="L264" i="77"/>
  <c r="K264" i="77"/>
  <c r="J264" i="77"/>
  <c r="AG263" i="77"/>
  <c r="AF263" i="77"/>
  <c r="AE263" i="77"/>
  <c r="AD263" i="77"/>
  <c r="AC263" i="77"/>
  <c r="AB263" i="77"/>
  <c r="AA263" i="77"/>
  <c r="Z263" i="77"/>
  <c r="Y263" i="77"/>
  <c r="X263" i="77"/>
  <c r="W263" i="77"/>
  <c r="V263" i="77"/>
  <c r="R263" i="77"/>
  <c r="Q263" i="77"/>
  <c r="P263" i="77"/>
  <c r="O263" i="77"/>
  <c r="N263" i="77"/>
  <c r="M263" i="77"/>
  <c r="L263" i="77"/>
  <c r="K263" i="77"/>
  <c r="J263" i="77"/>
  <c r="AG262" i="77"/>
  <c r="AF262" i="77"/>
  <c r="AE262" i="77"/>
  <c r="AD262" i="77"/>
  <c r="AC262" i="77"/>
  <c r="AB262" i="77"/>
  <c r="AA262" i="77"/>
  <c r="Z262" i="77"/>
  <c r="Y262" i="77"/>
  <c r="X262" i="77"/>
  <c r="W262" i="77"/>
  <c r="V262" i="77"/>
  <c r="R262" i="77"/>
  <c r="Q262" i="77"/>
  <c r="P262" i="77"/>
  <c r="O262" i="77"/>
  <c r="N262" i="77"/>
  <c r="M262" i="77"/>
  <c r="L262" i="77"/>
  <c r="K262" i="77"/>
  <c r="J262" i="77"/>
  <c r="AG261" i="77"/>
  <c r="AF261" i="77"/>
  <c r="AE261" i="77"/>
  <c r="AD261" i="77"/>
  <c r="AC261" i="77"/>
  <c r="AB261" i="77"/>
  <c r="AA261" i="77"/>
  <c r="Z261" i="77"/>
  <c r="Y261" i="77"/>
  <c r="X261" i="77"/>
  <c r="W261" i="77"/>
  <c r="V261" i="77"/>
  <c r="R261" i="77"/>
  <c r="Q261" i="77"/>
  <c r="P261" i="77"/>
  <c r="O261" i="77"/>
  <c r="N261" i="77"/>
  <c r="M261" i="77"/>
  <c r="L261" i="77"/>
  <c r="K261" i="77"/>
  <c r="J261" i="77"/>
  <c r="AG260" i="77"/>
  <c r="AF260" i="77"/>
  <c r="AE260" i="77"/>
  <c r="AD260" i="77"/>
  <c r="AC260" i="77"/>
  <c r="AB260" i="77"/>
  <c r="AA260" i="77"/>
  <c r="Z260" i="77"/>
  <c r="Y260" i="77"/>
  <c r="X260" i="77"/>
  <c r="W260" i="77"/>
  <c r="V260" i="77"/>
  <c r="R260" i="77"/>
  <c r="Q260" i="77"/>
  <c r="P260" i="77"/>
  <c r="O260" i="77"/>
  <c r="N260" i="77"/>
  <c r="M260" i="77"/>
  <c r="L260" i="77"/>
  <c r="K260" i="77"/>
  <c r="J260" i="77"/>
  <c r="AG259" i="77"/>
  <c r="AF259" i="77"/>
  <c r="AE259" i="77"/>
  <c r="AD259" i="77"/>
  <c r="AC259" i="77"/>
  <c r="AB259" i="77"/>
  <c r="AA259" i="77"/>
  <c r="Z259" i="77"/>
  <c r="Y259" i="77"/>
  <c r="X259" i="77"/>
  <c r="W259" i="77"/>
  <c r="V259" i="77"/>
  <c r="R259" i="77"/>
  <c r="Q259" i="77"/>
  <c r="P259" i="77"/>
  <c r="O259" i="77"/>
  <c r="N259" i="77"/>
  <c r="M259" i="77"/>
  <c r="L259" i="77"/>
  <c r="K259" i="77"/>
  <c r="J259" i="77"/>
  <c r="AG258" i="77"/>
  <c r="AF258" i="77"/>
  <c r="AE258" i="77"/>
  <c r="AD258" i="77"/>
  <c r="AC258" i="77"/>
  <c r="AB258" i="77"/>
  <c r="AA258" i="77"/>
  <c r="Z258" i="77"/>
  <c r="Y258" i="77"/>
  <c r="X258" i="77"/>
  <c r="W258" i="77"/>
  <c r="V258" i="77"/>
  <c r="R258" i="77"/>
  <c r="Q258" i="77"/>
  <c r="P258" i="77"/>
  <c r="O258" i="77"/>
  <c r="N258" i="77"/>
  <c r="M258" i="77"/>
  <c r="L258" i="77"/>
  <c r="K258" i="77"/>
  <c r="J258" i="77"/>
  <c r="AG257" i="77"/>
  <c r="AF257" i="77"/>
  <c r="AE257" i="77"/>
  <c r="AD257" i="77"/>
  <c r="AC257" i="77"/>
  <c r="AB257" i="77"/>
  <c r="AA257" i="77"/>
  <c r="Z257" i="77"/>
  <c r="Y257" i="77"/>
  <c r="X257" i="77"/>
  <c r="W257" i="77"/>
  <c r="V257" i="77"/>
  <c r="R257" i="77"/>
  <c r="Q257" i="77"/>
  <c r="P257" i="77"/>
  <c r="O257" i="77"/>
  <c r="N257" i="77"/>
  <c r="M257" i="77"/>
  <c r="L257" i="77"/>
  <c r="K257" i="77"/>
  <c r="J257" i="77"/>
  <c r="AG256" i="77"/>
  <c r="AF256" i="77"/>
  <c r="AE256" i="77"/>
  <c r="AD256" i="77"/>
  <c r="AC256" i="77"/>
  <c r="AB256" i="77"/>
  <c r="AA256" i="77"/>
  <c r="Z256" i="77"/>
  <c r="Y256" i="77"/>
  <c r="X256" i="77"/>
  <c r="W256" i="77"/>
  <c r="V256" i="77"/>
  <c r="R256" i="77"/>
  <c r="Q256" i="77"/>
  <c r="P256" i="77"/>
  <c r="O256" i="77"/>
  <c r="N256" i="77"/>
  <c r="M256" i="77"/>
  <c r="L256" i="77"/>
  <c r="K256" i="77"/>
  <c r="J256" i="77"/>
  <c r="AG255" i="77"/>
  <c r="AF255" i="77"/>
  <c r="AE255" i="77"/>
  <c r="AD255" i="77"/>
  <c r="AC255" i="77"/>
  <c r="AB255" i="77"/>
  <c r="AA255" i="77"/>
  <c r="Z255" i="77"/>
  <c r="Y255" i="77"/>
  <c r="X255" i="77"/>
  <c r="W255" i="77"/>
  <c r="V255" i="77"/>
  <c r="R255" i="77"/>
  <c r="Q255" i="77"/>
  <c r="P255" i="77"/>
  <c r="O255" i="77"/>
  <c r="N255" i="77"/>
  <c r="M255" i="77"/>
  <c r="L255" i="77"/>
  <c r="K255" i="77"/>
  <c r="J255" i="77"/>
  <c r="AG254" i="77"/>
  <c r="AF254" i="77"/>
  <c r="AE254" i="77"/>
  <c r="AD254" i="77"/>
  <c r="AC254" i="77"/>
  <c r="AB254" i="77"/>
  <c r="AA254" i="77"/>
  <c r="Z254" i="77"/>
  <c r="Y254" i="77"/>
  <c r="X254" i="77"/>
  <c r="W254" i="77"/>
  <c r="V254" i="77"/>
  <c r="R254" i="77"/>
  <c r="Q254" i="77"/>
  <c r="P254" i="77"/>
  <c r="O254" i="77"/>
  <c r="N254" i="77"/>
  <c r="M254" i="77"/>
  <c r="L254" i="77"/>
  <c r="K254" i="77"/>
  <c r="J254" i="77"/>
  <c r="AG253" i="77"/>
  <c r="AF253" i="77"/>
  <c r="AE253" i="77"/>
  <c r="AD253" i="77"/>
  <c r="AC253" i="77"/>
  <c r="AB253" i="77"/>
  <c r="AA253" i="77"/>
  <c r="Z253" i="77"/>
  <c r="Y253" i="77"/>
  <c r="X253" i="77"/>
  <c r="W253" i="77"/>
  <c r="V253" i="77"/>
  <c r="R253" i="77"/>
  <c r="Q253" i="77"/>
  <c r="P253" i="77"/>
  <c r="O253" i="77"/>
  <c r="N253" i="77"/>
  <c r="M253" i="77"/>
  <c r="L253" i="77"/>
  <c r="K253" i="77"/>
  <c r="J253" i="77"/>
  <c r="AG252" i="77"/>
  <c r="AF252" i="77"/>
  <c r="AE252" i="77"/>
  <c r="AD252" i="77"/>
  <c r="AC252" i="77"/>
  <c r="AB252" i="77"/>
  <c r="AA252" i="77"/>
  <c r="Z252" i="77"/>
  <c r="Y252" i="77"/>
  <c r="X252" i="77"/>
  <c r="W252" i="77"/>
  <c r="V252" i="77"/>
  <c r="R252" i="77"/>
  <c r="Q252" i="77"/>
  <c r="P252" i="77"/>
  <c r="O252" i="77"/>
  <c r="N252" i="77"/>
  <c r="M252" i="77"/>
  <c r="L252" i="77"/>
  <c r="K252" i="77"/>
  <c r="J252" i="77"/>
  <c r="AG251" i="77"/>
  <c r="AF251" i="77"/>
  <c r="AE251" i="77"/>
  <c r="AD251" i="77"/>
  <c r="AC251" i="77"/>
  <c r="AB251" i="77"/>
  <c r="AA251" i="77"/>
  <c r="Z251" i="77"/>
  <c r="Y251" i="77"/>
  <c r="X251" i="77"/>
  <c r="W251" i="77"/>
  <c r="V251" i="77"/>
  <c r="R251" i="77"/>
  <c r="Q251" i="77"/>
  <c r="P251" i="77"/>
  <c r="O251" i="77"/>
  <c r="N251" i="77"/>
  <c r="M251" i="77"/>
  <c r="L251" i="77"/>
  <c r="K251" i="77"/>
  <c r="J251" i="77"/>
  <c r="AG250" i="77"/>
  <c r="AF250" i="77"/>
  <c r="AE250" i="77"/>
  <c r="AD250" i="77"/>
  <c r="AC250" i="77"/>
  <c r="AB250" i="77"/>
  <c r="AA250" i="77"/>
  <c r="Z250" i="77"/>
  <c r="Y250" i="77"/>
  <c r="X250" i="77"/>
  <c r="W250" i="77"/>
  <c r="V250" i="77"/>
  <c r="R250" i="77"/>
  <c r="Q250" i="77"/>
  <c r="P250" i="77"/>
  <c r="O250" i="77"/>
  <c r="N250" i="77"/>
  <c r="M250" i="77"/>
  <c r="L250" i="77"/>
  <c r="K250" i="77"/>
  <c r="J250" i="77"/>
  <c r="AG249" i="77"/>
  <c r="AF249" i="77"/>
  <c r="AE249" i="77"/>
  <c r="AD249" i="77"/>
  <c r="AC249" i="77"/>
  <c r="AB249" i="77"/>
  <c r="AA249" i="77"/>
  <c r="Z249" i="77"/>
  <c r="Y249" i="77"/>
  <c r="X249" i="77"/>
  <c r="W249" i="77"/>
  <c r="V249" i="77"/>
  <c r="R249" i="77"/>
  <c r="Q249" i="77"/>
  <c r="P249" i="77"/>
  <c r="O249" i="77"/>
  <c r="N249" i="77"/>
  <c r="M249" i="77"/>
  <c r="L249" i="77"/>
  <c r="K249" i="77"/>
  <c r="J249" i="77"/>
  <c r="AG248" i="77"/>
  <c r="AF248" i="77"/>
  <c r="AE248" i="77"/>
  <c r="AD248" i="77"/>
  <c r="AC248" i="77"/>
  <c r="AB248" i="77"/>
  <c r="AA248" i="77"/>
  <c r="Z248" i="77"/>
  <c r="Y248" i="77"/>
  <c r="X248" i="77"/>
  <c r="W248" i="77"/>
  <c r="V248" i="77"/>
  <c r="R248" i="77"/>
  <c r="Q248" i="77"/>
  <c r="P248" i="77"/>
  <c r="O248" i="77"/>
  <c r="N248" i="77"/>
  <c r="M248" i="77"/>
  <c r="L248" i="77"/>
  <c r="K248" i="77"/>
  <c r="J248" i="77"/>
  <c r="AG247" i="77"/>
  <c r="AF247" i="77"/>
  <c r="AE247" i="77"/>
  <c r="AD247" i="77"/>
  <c r="AC247" i="77"/>
  <c r="AB247" i="77"/>
  <c r="AA247" i="77"/>
  <c r="Z247" i="77"/>
  <c r="Y247" i="77"/>
  <c r="X247" i="77"/>
  <c r="W247" i="77"/>
  <c r="V247" i="77"/>
  <c r="R247" i="77"/>
  <c r="Q247" i="77"/>
  <c r="P247" i="77"/>
  <c r="O247" i="77"/>
  <c r="N247" i="77"/>
  <c r="M247" i="77"/>
  <c r="L247" i="77"/>
  <c r="K247" i="77"/>
  <c r="J247" i="77"/>
  <c r="AG246" i="77"/>
  <c r="AF246" i="77"/>
  <c r="AE246" i="77"/>
  <c r="AD246" i="77"/>
  <c r="AC246" i="77"/>
  <c r="AB246" i="77"/>
  <c r="AA246" i="77"/>
  <c r="Z246" i="77"/>
  <c r="Y246" i="77"/>
  <c r="X246" i="77"/>
  <c r="W246" i="77"/>
  <c r="V246" i="77"/>
  <c r="R246" i="77"/>
  <c r="Q246" i="77"/>
  <c r="P246" i="77"/>
  <c r="O246" i="77"/>
  <c r="N246" i="77"/>
  <c r="M246" i="77"/>
  <c r="L246" i="77"/>
  <c r="K246" i="77"/>
  <c r="J246" i="77"/>
  <c r="AG245" i="77"/>
  <c r="AF245" i="77"/>
  <c r="AE245" i="77"/>
  <c r="AD245" i="77"/>
  <c r="AC245" i="77"/>
  <c r="AB245" i="77"/>
  <c r="AA245" i="77"/>
  <c r="Z245" i="77"/>
  <c r="Y245" i="77"/>
  <c r="X245" i="77"/>
  <c r="W245" i="77"/>
  <c r="V245" i="77"/>
  <c r="R245" i="77"/>
  <c r="Q245" i="77"/>
  <c r="P245" i="77"/>
  <c r="O245" i="77"/>
  <c r="N245" i="77"/>
  <c r="M245" i="77"/>
  <c r="L245" i="77"/>
  <c r="K245" i="77"/>
  <c r="J245" i="77"/>
  <c r="AG244" i="77"/>
  <c r="AF244" i="77"/>
  <c r="AE244" i="77"/>
  <c r="AD244" i="77"/>
  <c r="AC244" i="77"/>
  <c r="AB244" i="77"/>
  <c r="AA244" i="77"/>
  <c r="Z244" i="77"/>
  <c r="Y244" i="77"/>
  <c r="X244" i="77"/>
  <c r="W244" i="77"/>
  <c r="V244" i="77"/>
  <c r="R244" i="77"/>
  <c r="Q244" i="77"/>
  <c r="P244" i="77"/>
  <c r="O244" i="77"/>
  <c r="N244" i="77"/>
  <c r="M244" i="77"/>
  <c r="L244" i="77"/>
  <c r="K244" i="77"/>
  <c r="J244" i="77"/>
  <c r="AG243" i="77"/>
  <c r="AF243" i="77"/>
  <c r="AE243" i="77"/>
  <c r="AD243" i="77"/>
  <c r="AC243" i="77"/>
  <c r="AB243" i="77"/>
  <c r="AA243" i="77"/>
  <c r="Z243" i="77"/>
  <c r="Y243" i="77"/>
  <c r="X243" i="77"/>
  <c r="W243" i="77"/>
  <c r="V243" i="77"/>
  <c r="R243" i="77"/>
  <c r="Q243" i="77"/>
  <c r="P243" i="77"/>
  <c r="O243" i="77"/>
  <c r="N243" i="77"/>
  <c r="M243" i="77"/>
  <c r="L243" i="77"/>
  <c r="K243" i="77"/>
  <c r="J243" i="77"/>
  <c r="AG242" i="77"/>
  <c r="AF242" i="77"/>
  <c r="AE242" i="77"/>
  <c r="AD242" i="77"/>
  <c r="AC242" i="77"/>
  <c r="AB242" i="77"/>
  <c r="AA242" i="77"/>
  <c r="Z242" i="77"/>
  <c r="Y242" i="77"/>
  <c r="X242" i="77"/>
  <c r="W242" i="77"/>
  <c r="V242" i="77"/>
  <c r="R242" i="77"/>
  <c r="Q242" i="77"/>
  <c r="P242" i="77"/>
  <c r="O242" i="77"/>
  <c r="N242" i="77"/>
  <c r="M242" i="77"/>
  <c r="L242" i="77"/>
  <c r="K242" i="77"/>
  <c r="J242" i="77"/>
  <c r="AG241" i="77"/>
  <c r="AF241" i="77"/>
  <c r="AE241" i="77"/>
  <c r="AD241" i="77"/>
  <c r="AC241" i="77"/>
  <c r="AB241" i="77"/>
  <c r="AA241" i="77"/>
  <c r="Z241" i="77"/>
  <c r="Y241" i="77"/>
  <c r="X241" i="77"/>
  <c r="W241" i="77"/>
  <c r="V241" i="77"/>
  <c r="R241" i="77"/>
  <c r="Q241" i="77"/>
  <c r="P241" i="77"/>
  <c r="O241" i="77"/>
  <c r="N241" i="77"/>
  <c r="M241" i="77"/>
  <c r="L241" i="77"/>
  <c r="K241" i="77"/>
  <c r="J241" i="77"/>
  <c r="AG240" i="77"/>
  <c r="AF240" i="77"/>
  <c r="AE240" i="77"/>
  <c r="AD240" i="77"/>
  <c r="AC240" i="77"/>
  <c r="AB240" i="77"/>
  <c r="AA240" i="77"/>
  <c r="Z240" i="77"/>
  <c r="Y240" i="77"/>
  <c r="X240" i="77"/>
  <c r="W240" i="77"/>
  <c r="V240" i="77"/>
  <c r="R240" i="77"/>
  <c r="Q240" i="77"/>
  <c r="P240" i="77"/>
  <c r="O240" i="77"/>
  <c r="N240" i="77"/>
  <c r="M240" i="77"/>
  <c r="L240" i="77"/>
  <c r="K240" i="77"/>
  <c r="J240" i="77"/>
  <c r="AG239" i="77"/>
  <c r="AF239" i="77"/>
  <c r="AE239" i="77"/>
  <c r="AD239" i="77"/>
  <c r="AC239" i="77"/>
  <c r="AB239" i="77"/>
  <c r="AA239" i="77"/>
  <c r="Z239" i="77"/>
  <c r="Y239" i="77"/>
  <c r="X239" i="77"/>
  <c r="W239" i="77"/>
  <c r="V239" i="77"/>
  <c r="R239" i="77"/>
  <c r="Q239" i="77"/>
  <c r="P239" i="77"/>
  <c r="O239" i="77"/>
  <c r="N239" i="77"/>
  <c r="M239" i="77"/>
  <c r="L239" i="77"/>
  <c r="K239" i="77"/>
  <c r="J239" i="77"/>
  <c r="AG238" i="77"/>
  <c r="AF238" i="77"/>
  <c r="AE238" i="77"/>
  <c r="AD238" i="77"/>
  <c r="AC238" i="77"/>
  <c r="AB238" i="77"/>
  <c r="AA238" i="77"/>
  <c r="Z238" i="77"/>
  <c r="Y238" i="77"/>
  <c r="X238" i="77"/>
  <c r="W238" i="77"/>
  <c r="V238" i="77"/>
  <c r="R238" i="77"/>
  <c r="Q238" i="77"/>
  <c r="P238" i="77"/>
  <c r="O238" i="77"/>
  <c r="N238" i="77"/>
  <c r="M238" i="77"/>
  <c r="L238" i="77"/>
  <c r="K238" i="77"/>
  <c r="J238" i="77"/>
  <c r="AG237" i="77"/>
  <c r="AF237" i="77"/>
  <c r="AE237" i="77"/>
  <c r="AD237" i="77"/>
  <c r="AC237" i="77"/>
  <c r="AB237" i="77"/>
  <c r="AA237" i="77"/>
  <c r="Z237" i="77"/>
  <c r="Y237" i="77"/>
  <c r="X237" i="77"/>
  <c r="W237" i="77"/>
  <c r="V237" i="77"/>
  <c r="R237" i="77"/>
  <c r="Q237" i="77"/>
  <c r="P237" i="77"/>
  <c r="O237" i="77"/>
  <c r="N237" i="77"/>
  <c r="M237" i="77"/>
  <c r="L237" i="77"/>
  <c r="K237" i="77"/>
  <c r="J237" i="77"/>
  <c r="AG236" i="77"/>
  <c r="AF236" i="77"/>
  <c r="AE236" i="77"/>
  <c r="AD236" i="77"/>
  <c r="AC236" i="77"/>
  <c r="AB236" i="77"/>
  <c r="AA236" i="77"/>
  <c r="Z236" i="77"/>
  <c r="Y236" i="77"/>
  <c r="X236" i="77"/>
  <c r="W236" i="77"/>
  <c r="V236" i="77"/>
  <c r="R236" i="77"/>
  <c r="Q236" i="77"/>
  <c r="P236" i="77"/>
  <c r="O236" i="77"/>
  <c r="N236" i="77"/>
  <c r="M236" i="77"/>
  <c r="L236" i="77"/>
  <c r="K236" i="77"/>
  <c r="J236" i="77"/>
  <c r="AG235" i="77"/>
  <c r="AF235" i="77"/>
  <c r="AE235" i="77"/>
  <c r="AD235" i="77"/>
  <c r="AC235" i="77"/>
  <c r="AB235" i="77"/>
  <c r="AA235" i="77"/>
  <c r="Z235" i="77"/>
  <c r="Y235" i="77"/>
  <c r="X235" i="77"/>
  <c r="W235" i="77"/>
  <c r="V235" i="77"/>
  <c r="R235" i="77"/>
  <c r="Q235" i="77"/>
  <c r="P235" i="77"/>
  <c r="O235" i="77"/>
  <c r="N235" i="77"/>
  <c r="M235" i="77"/>
  <c r="L235" i="77"/>
  <c r="K235" i="77"/>
  <c r="J235" i="77"/>
  <c r="AG234" i="77"/>
  <c r="AF234" i="77"/>
  <c r="AE234" i="77"/>
  <c r="AD234" i="77"/>
  <c r="AC234" i="77"/>
  <c r="AB234" i="77"/>
  <c r="AA234" i="77"/>
  <c r="Z234" i="77"/>
  <c r="Y234" i="77"/>
  <c r="X234" i="77"/>
  <c r="W234" i="77"/>
  <c r="V234" i="77"/>
  <c r="R234" i="77"/>
  <c r="Q234" i="77"/>
  <c r="P234" i="77"/>
  <c r="O234" i="77"/>
  <c r="N234" i="77"/>
  <c r="M234" i="77"/>
  <c r="L234" i="77"/>
  <c r="K234" i="77"/>
  <c r="J234" i="77"/>
  <c r="AG233" i="77"/>
  <c r="AF233" i="77"/>
  <c r="AE233" i="77"/>
  <c r="AD233" i="77"/>
  <c r="AC233" i="77"/>
  <c r="AB233" i="77"/>
  <c r="AA233" i="77"/>
  <c r="Z233" i="77"/>
  <c r="Y233" i="77"/>
  <c r="X233" i="77"/>
  <c r="W233" i="77"/>
  <c r="V233" i="77"/>
  <c r="R233" i="77"/>
  <c r="Q233" i="77"/>
  <c r="P233" i="77"/>
  <c r="O233" i="77"/>
  <c r="N233" i="77"/>
  <c r="M233" i="77"/>
  <c r="L233" i="77"/>
  <c r="K233" i="77"/>
  <c r="J233" i="77"/>
  <c r="AG232" i="77"/>
  <c r="AF232" i="77"/>
  <c r="AE232" i="77"/>
  <c r="AD232" i="77"/>
  <c r="AC232" i="77"/>
  <c r="AB232" i="77"/>
  <c r="AA232" i="77"/>
  <c r="Z232" i="77"/>
  <c r="Y232" i="77"/>
  <c r="X232" i="77"/>
  <c r="W232" i="77"/>
  <c r="V232" i="77"/>
  <c r="R232" i="77"/>
  <c r="Q232" i="77"/>
  <c r="P232" i="77"/>
  <c r="O232" i="77"/>
  <c r="N232" i="77"/>
  <c r="M232" i="77"/>
  <c r="L232" i="77"/>
  <c r="K232" i="77"/>
  <c r="J232" i="77"/>
  <c r="AG231" i="77"/>
  <c r="AF231" i="77"/>
  <c r="AE231" i="77"/>
  <c r="AD231" i="77"/>
  <c r="AC231" i="77"/>
  <c r="AB231" i="77"/>
  <c r="AA231" i="77"/>
  <c r="Z231" i="77"/>
  <c r="Y231" i="77"/>
  <c r="X231" i="77"/>
  <c r="W231" i="77"/>
  <c r="V231" i="77"/>
  <c r="R231" i="77"/>
  <c r="Q231" i="77"/>
  <c r="P231" i="77"/>
  <c r="O231" i="77"/>
  <c r="N231" i="77"/>
  <c r="M231" i="77"/>
  <c r="L231" i="77"/>
  <c r="K231" i="77"/>
  <c r="J231" i="77"/>
  <c r="AG230" i="77"/>
  <c r="AF230" i="77"/>
  <c r="AE230" i="77"/>
  <c r="AD230" i="77"/>
  <c r="AC230" i="77"/>
  <c r="AB230" i="77"/>
  <c r="AA230" i="77"/>
  <c r="Z230" i="77"/>
  <c r="Y230" i="77"/>
  <c r="X230" i="77"/>
  <c r="W230" i="77"/>
  <c r="V230" i="77"/>
  <c r="R230" i="77"/>
  <c r="Q230" i="77"/>
  <c r="P230" i="77"/>
  <c r="O230" i="77"/>
  <c r="N230" i="77"/>
  <c r="M230" i="77"/>
  <c r="L230" i="77"/>
  <c r="K230" i="77"/>
  <c r="J230" i="77"/>
  <c r="AG229" i="77"/>
  <c r="AF229" i="77"/>
  <c r="AE229" i="77"/>
  <c r="AD229" i="77"/>
  <c r="AC229" i="77"/>
  <c r="AB229" i="77"/>
  <c r="AA229" i="77"/>
  <c r="Z229" i="77"/>
  <c r="Y229" i="77"/>
  <c r="X229" i="77"/>
  <c r="W229" i="77"/>
  <c r="V229" i="77"/>
  <c r="R229" i="77"/>
  <c r="Q229" i="77"/>
  <c r="P229" i="77"/>
  <c r="O229" i="77"/>
  <c r="N229" i="77"/>
  <c r="M229" i="77"/>
  <c r="L229" i="77"/>
  <c r="K229" i="77"/>
  <c r="J229" i="77"/>
  <c r="AG228" i="77"/>
  <c r="AF228" i="77"/>
  <c r="AE228" i="77"/>
  <c r="AD228" i="77"/>
  <c r="AC228" i="77"/>
  <c r="AB228" i="77"/>
  <c r="AA228" i="77"/>
  <c r="Z228" i="77"/>
  <c r="Y228" i="77"/>
  <c r="X228" i="77"/>
  <c r="W228" i="77"/>
  <c r="V228" i="77"/>
  <c r="R228" i="77"/>
  <c r="Q228" i="77"/>
  <c r="P228" i="77"/>
  <c r="O228" i="77"/>
  <c r="N228" i="77"/>
  <c r="M228" i="77"/>
  <c r="L228" i="77"/>
  <c r="K228" i="77"/>
  <c r="J228" i="77"/>
  <c r="AG227" i="77"/>
  <c r="AF227" i="77"/>
  <c r="AE227" i="77"/>
  <c r="AD227" i="77"/>
  <c r="AC227" i="77"/>
  <c r="AB227" i="77"/>
  <c r="AA227" i="77"/>
  <c r="Z227" i="77"/>
  <c r="Y227" i="77"/>
  <c r="X227" i="77"/>
  <c r="W227" i="77"/>
  <c r="V227" i="77"/>
  <c r="R227" i="77"/>
  <c r="Q227" i="77"/>
  <c r="P227" i="77"/>
  <c r="O227" i="77"/>
  <c r="N227" i="77"/>
  <c r="M227" i="77"/>
  <c r="L227" i="77"/>
  <c r="K227" i="77"/>
  <c r="J227" i="77"/>
  <c r="AG226" i="77"/>
  <c r="AF226" i="77"/>
  <c r="AE226" i="77"/>
  <c r="AD226" i="77"/>
  <c r="AC226" i="77"/>
  <c r="AB226" i="77"/>
  <c r="AA226" i="77"/>
  <c r="Z226" i="77"/>
  <c r="Y226" i="77"/>
  <c r="X226" i="77"/>
  <c r="W226" i="77"/>
  <c r="V226" i="77"/>
  <c r="R226" i="77"/>
  <c r="Q226" i="77"/>
  <c r="P226" i="77"/>
  <c r="O226" i="77"/>
  <c r="N226" i="77"/>
  <c r="M226" i="77"/>
  <c r="L226" i="77"/>
  <c r="K226" i="77"/>
  <c r="J226" i="77"/>
  <c r="AG225" i="77"/>
  <c r="AF225" i="77"/>
  <c r="AE225" i="77"/>
  <c r="AD225" i="77"/>
  <c r="AC225" i="77"/>
  <c r="AB225" i="77"/>
  <c r="AA225" i="77"/>
  <c r="Z225" i="77"/>
  <c r="Y225" i="77"/>
  <c r="X225" i="77"/>
  <c r="W225" i="77"/>
  <c r="V225" i="77"/>
  <c r="R225" i="77"/>
  <c r="Q225" i="77"/>
  <c r="P225" i="77"/>
  <c r="O225" i="77"/>
  <c r="N225" i="77"/>
  <c r="M225" i="77"/>
  <c r="L225" i="77"/>
  <c r="K225" i="77"/>
  <c r="J225" i="77"/>
  <c r="AG224" i="77"/>
  <c r="AF224" i="77"/>
  <c r="AE224" i="77"/>
  <c r="AD224" i="77"/>
  <c r="AC224" i="77"/>
  <c r="AB224" i="77"/>
  <c r="AA224" i="77"/>
  <c r="Z224" i="77"/>
  <c r="Y224" i="77"/>
  <c r="X224" i="77"/>
  <c r="W224" i="77"/>
  <c r="V224" i="77"/>
  <c r="R224" i="77"/>
  <c r="Q224" i="77"/>
  <c r="P224" i="77"/>
  <c r="O224" i="77"/>
  <c r="N224" i="77"/>
  <c r="M224" i="77"/>
  <c r="L224" i="77"/>
  <c r="K224" i="77"/>
  <c r="J224" i="77"/>
  <c r="AG223" i="77"/>
  <c r="AF223" i="77"/>
  <c r="AE223" i="77"/>
  <c r="AD223" i="77"/>
  <c r="AC223" i="77"/>
  <c r="AB223" i="77"/>
  <c r="AA223" i="77"/>
  <c r="Z223" i="77"/>
  <c r="Y223" i="77"/>
  <c r="X223" i="77"/>
  <c r="W223" i="77"/>
  <c r="V223" i="77"/>
  <c r="R223" i="77"/>
  <c r="Q223" i="77"/>
  <c r="P223" i="77"/>
  <c r="O223" i="77"/>
  <c r="N223" i="77"/>
  <c r="M223" i="77"/>
  <c r="L223" i="77"/>
  <c r="K223" i="77"/>
  <c r="J223" i="77"/>
  <c r="AG222" i="77"/>
  <c r="AF222" i="77"/>
  <c r="AE222" i="77"/>
  <c r="AD222" i="77"/>
  <c r="AC222" i="77"/>
  <c r="AB222" i="77"/>
  <c r="AA222" i="77"/>
  <c r="Z222" i="77"/>
  <c r="Y222" i="77"/>
  <c r="X222" i="77"/>
  <c r="W222" i="77"/>
  <c r="V222" i="77"/>
  <c r="R222" i="77"/>
  <c r="Q222" i="77"/>
  <c r="P222" i="77"/>
  <c r="O222" i="77"/>
  <c r="N222" i="77"/>
  <c r="M222" i="77"/>
  <c r="L222" i="77"/>
  <c r="K222" i="77"/>
  <c r="J222" i="77"/>
  <c r="AG221" i="77"/>
  <c r="AF221" i="77"/>
  <c r="AE221" i="77"/>
  <c r="AD221" i="77"/>
  <c r="AC221" i="77"/>
  <c r="AB221" i="77"/>
  <c r="AA221" i="77"/>
  <c r="Z221" i="77"/>
  <c r="Y221" i="77"/>
  <c r="X221" i="77"/>
  <c r="W221" i="77"/>
  <c r="V221" i="77"/>
  <c r="R221" i="77"/>
  <c r="Q221" i="77"/>
  <c r="P221" i="77"/>
  <c r="O221" i="77"/>
  <c r="N221" i="77"/>
  <c r="M221" i="77"/>
  <c r="L221" i="77"/>
  <c r="K221" i="77"/>
  <c r="J221" i="77"/>
  <c r="AG220" i="77"/>
  <c r="AF220" i="77"/>
  <c r="AE220" i="77"/>
  <c r="AD220" i="77"/>
  <c r="AC220" i="77"/>
  <c r="AB220" i="77"/>
  <c r="AA220" i="77"/>
  <c r="Z220" i="77"/>
  <c r="Y220" i="77"/>
  <c r="X220" i="77"/>
  <c r="W220" i="77"/>
  <c r="V220" i="77"/>
  <c r="R220" i="77"/>
  <c r="Q220" i="77"/>
  <c r="P220" i="77"/>
  <c r="O220" i="77"/>
  <c r="N220" i="77"/>
  <c r="M220" i="77"/>
  <c r="L220" i="77"/>
  <c r="K220" i="77"/>
  <c r="J220" i="77"/>
  <c r="AG219" i="77"/>
  <c r="AF219" i="77"/>
  <c r="AE219" i="77"/>
  <c r="AD219" i="77"/>
  <c r="AC219" i="77"/>
  <c r="AB219" i="77"/>
  <c r="AA219" i="77"/>
  <c r="Z219" i="77"/>
  <c r="Y219" i="77"/>
  <c r="X219" i="77"/>
  <c r="W219" i="77"/>
  <c r="V219" i="77"/>
  <c r="R219" i="77"/>
  <c r="Q219" i="77"/>
  <c r="P219" i="77"/>
  <c r="O219" i="77"/>
  <c r="N219" i="77"/>
  <c r="M219" i="77"/>
  <c r="L219" i="77"/>
  <c r="K219" i="77"/>
  <c r="J219" i="77"/>
  <c r="AG218" i="77"/>
  <c r="AF218" i="77"/>
  <c r="AE218" i="77"/>
  <c r="AD218" i="77"/>
  <c r="AC218" i="77"/>
  <c r="AB218" i="77"/>
  <c r="AA218" i="77"/>
  <c r="Z218" i="77"/>
  <c r="Y218" i="77"/>
  <c r="X218" i="77"/>
  <c r="W218" i="77"/>
  <c r="V218" i="77"/>
  <c r="R218" i="77"/>
  <c r="Q218" i="77"/>
  <c r="P218" i="77"/>
  <c r="O218" i="77"/>
  <c r="N218" i="77"/>
  <c r="M218" i="77"/>
  <c r="L218" i="77"/>
  <c r="K218" i="77"/>
  <c r="J218" i="77"/>
  <c r="AG217" i="77"/>
  <c r="AF217" i="77"/>
  <c r="AE217" i="77"/>
  <c r="AD217" i="77"/>
  <c r="AC217" i="77"/>
  <c r="AB217" i="77"/>
  <c r="AA217" i="77"/>
  <c r="Z217" i="77"/>
  <c r="Y217" i="77"/>
  <c r="X217" i="77"/>
  <c r="W217" i="77"/>
  <c r="V217" i="77"/>
  <c r="R217" i="77"/>
  <c r="Q217" i="77"/>
  <c r="P217" i="77"/>
  <c r="O217" i="77"/>
  <c r="N217" i="77"/>
  <c r="M217" i="77"/>
  <c r="L217" i="77"/>
  <c r="K217" i="77"/>
  <c r="J217" i="77"/>
  <c r="AG216" i="77"/>
  <c r="AF216" i="77"/>
  <c r="AE216" i="77"/>
  <c r="AD216" i="77"/>
  <c r="AC216" i="77"/>
  <c r="AB216" i="77"/>
  <c r="AA216" i="77"/>
  <c r="Z216" i="77"/>
  <c r="Y216" i="77"/>
  <c r="X216" i="77"/>
  <c r="W216" i="77"/>
  <c r="V216" i="77"/>
  <c r="R216" i="77"/>
  <c r="Q216" i="77"/>
  <c r="P216" i="77"/>
  <c r="O216" i="77"/>
  <c r="N216" i="77"/>
  <c r="M216" i="77"/>
  <c r="L216" i="77"/>
  <c r="K216" i="77"/>
  <c r="J216" i="77"/>
  <c r="AG215" i="77"/>
  <c r="AF215" i="77"/>
  <c r="AE215" i="77"/>
  <c r="AD215" i="77"/>
  <c r="AC215" i="77"/>
  <c r="AB215" i="77"/>
  <c r="AA215" i="77"/>
  <c r="Z215" i="77"/>
  <c r="Y215" i="77"/>
  <c r="X215" i="77"/>
  <c r="W215" i="77"/>
  <c r="V215" i="77"/>
  <c r="R215" i="77"/>
  <c r="Q215" i="77"/>
  <c r="P215" i="77"/>
  <c r="O215" i="77"/>
  <c r="N215" i="77"/>
  <c r="M215" i="77"/>
  <c r="L215" i="77"/>
  <c r="K215" i="77"/>
  <c r="J215" i="77"/>
  <c r="AG214" i="77"/>
  <c r="AF214" i="77"/>
  <c r="AE214" i="77"/>
  <c r="AD214" i="77"/>
  <c r="AC214" i="77"/>
  <c r="AB214" i="77"/>
  <c r="AA214" i="77"/>
  <c r="Z214" i="77"/>
  <c r="Y214" i="77"/>
  <c r="X214" i="77"/>
  <c r="W214" i="77"/>
  <c r="V214" i="77"/>
  <c r="R214" i="77"/>
  <c r="Q214" i="77"/>
  <c r="P214" i="77"/>
  <c r="O214" i="77"/>
  <c r="N214" i="77"/>
  <c r="M214" i="77"/>
  <c r="L214" i="77"/>
  <c r="K214" i="77"/>
  <c r="J214" i="77"/>
  <c r="AG213" i="77"/>
  <c r="AF213" i="77"/>
  <c r="AE213" i="77"/>
  <c r="AD213" i="77"/>
  <c r="AC213" i="77"/>
  <c r="AB213" i="77"/>
  <c r="AA213" i="77"/>
  <c r="Z213" i="77"/>
  <c r="Y213" i="77"/>
  <c r="X213" i="77"/>
  <c r="W213" i="77"/>
  <c r="V213" i="77"/>
  <c r="R213" i="77"/>
  <c r="Q213" i="77"/>
  <c r="P213" i="77"/>
  <c r="O213" i="77"/>
  <c r="N213" i="77"/>
  <c r="M213" i="77"/>
  <c r="L213" i="77"/>
  <c r="K213" i="77"/>
  <c r="J213" i="77"/>
  <c r="AG212" i="77"/>
  <c r="AF212" i="77"/>
  <c r="AE212" i="77"/>
  <c r="AD212" i="77"/>
  <c r="AC212" i="77"/>
  <c r="AB212" i="77"/>
  <c r="AA212" i="77"/>
  <c r="Z212" i="77"/>
  <c r="Y212" i="77"/>
  <c r="X212" i="77"/>
  <c r="W212" i="77"/>
  <c r="V212" i="77"/>
  <c r="R212" i="77"/>
  <c r="Q212" i="77"/>
  <c r="P212" i="77"/>
  <c r="O212" i="77"/>
  <c r="N212" i="77"/>
  <c r="M212" i="77"/>
  <c r="L212" i="77"/>
  <c r="K212" i="77"/>
  <c r="J212" i="77"/>
  <c r="AG211" i="77"/>
  <c r="AF211" i="77"/>
  <c r="AE211" i="77"/>
  <c r="AD211" i="77"/>
  <c r="AC211" i="77"/>
  <c r="AB211" i="77"/>
  <c r="AA211" i="77"/>
  <c r="Z211" i="77"/>
  <c r="Y211" i="77"/>
  <c r="X211" i="77"/>
  <c r="W211" i="77"/>
  <c r="V211" i="77"/>
  <c r="R211" i="77"/>
  <c r="Q211" i="77"/>
  <c r="P211" i="77"/>
  <c r="O211" i="77"/>
  <c r="N211" i="77"/>
  <c r="M211" i="77"/>
  <c r="L211" i="77"/>
  <c r="K211" i="77"/>
  <c r="J211" i="77"/>
  <c r="AG210" i="77"/>
  <c r="AF210" i="77"/>
  <c r="AE210" i="77"/>
  <c r="AD210" i="77"/>
  <c r="AC210" i="77"/>
  <c r="AB210" i="77"/>
  <c r="AA210" i="77"/>
  <c r="Z210" i="77"/>
  <c r="Y210" i="77"/>
  <c r="X210" i="77"/>
  <c r="W210" i="77"/>
  <c r="V210" i="77"/>
  <c r="R210" i="77"/>
  <c r="Q210" i="77"/>
  <c r="P210" i="77"/>
  <c r="O210" i="77"/>
  <c r="N210" i="77"/>
  <c r="M210" i="77"/>
  <c r="L210" i="77"/>
  <c r="K210" i="77"/>
  <c r="J210" i="77"/>
  <c r="AG209" i="77"/>
  <c r="AF209" i="77"/>
  <c r="AE209" i="77"/>
  <c r="AD209" i="77"/>
  <c r="AC209" i="77"/>
  <c r="AB209" i="77"/>
  <c r="AA209" i="77"/>
  <c r="Z209" i="77"/>
  <c r="Y209" i="77"/>
  <c r="X209" i="77"/>
  <c r="W209" i="77"/>
  <c r="V209" i="77"/>
  <c r="R209" i="77"/>
  <c r="Q209" i="77"/>
  <c r="P209" i="77"/>
  <c r="O209" i="77"/>
  <c r="N209" i="77"/>
  <c r="M209" i="77"/>
  <c r="L209" i="77"/>
  <c r="K209" i="77"/>
  <c r="J209" i="77"/>
  <c r="AG208" i="77"/>
  <c r="AF208" i="77"/>
  <c r="AE208" i="77"/>
  <c r="AD208" i="77"/>
  <c r="AC208" i="77"/>
  <c r="AB208" i="77"/>
  <c r="AA208" i="77"/>
  <c r="Z208" i="77"/>
  <c r="Y208" i="77"/>
  <c r="X208" i="77"/>
  <c r="W208" i="77"/>
  <c r="V208" i="77"/>
  <c r="R208" i="77"/>
  <c r="Q208" i="77"/>
  <c r="P208" i="77"/>
  <c r="O208" i="77"/>
  <c r="N208" i="77"/>
  <c r="M208" i="77"/>
  <c r="L208" i="77"/>
  <c r="K208" i="77"/>
  <c r="J208" i="77"/>
  <c r="AG207" i="77"/>
  <c r="AF207" i="77"/>
  <c r="AE207" i="77"/>
  <c r="AD207" i="77"/>
  <c r="AC207" i="77"/>
  <c r="AB207" i="77"/>
  <c r="AA207" i="77"/>
  <c r="Z207" i="77"/>
  <c r="Y207" i="77"/>
  <c r="X207" i="77"/>
  <c r="W207" i="77"/>
  <c r="V207" i="77"/>
  <c r="R207" i="77"/>
  <c r="Q207" i="77"/>
  <c r="P207" i="77"/>
  <c r="O207" i="77"/>
  <c r="N207" i="77"/>
  <c r="M207" i="77"/>
  <c r="L207" i="77"/>
  <c r="K207" i="77"/>
  <c r="J207" i="77"/>
  <c r="AG206" i="77"/>
  <c r="AF206" i="77"/>
  <c r="AE206" i="77"/>
  <c r="AD206" i="77"/>
  <c r="AC206" i="77"/>
  <c r="AB206" i="77"/>
  <c r="AA206" i="77"/>
  <c r="Z206" i="77"/>
  <c r="Y206" i="77"/>
  <c r="X206" i="77"/>
  <c r="W206" i="77"/>
  <c r="V206" i="77"/>
  <c r="R206" i="77"/>
  <c r="Q206" i="77"/>
  <c r="P206" i="77"/>
  <c r="O206" i="77"/>
  <c r="N206" i="77"/>
  <c r="M206" i="77"/>
  <c r="L206" i="77"/>
  <c r="K206" i="77"/>
  <c r="J206" i="77"/>
  <c r="AG205" i="77"/>
  <c r="AF205" i="77"/>
  <c r="AE205" i="77"/>
  <c r="AD205" i="77"/>
  <c r="AC205" i="77"/>
  <c r="AB205" i="77"/>
  <c r="AA205" i="77"/>
  <c r="Z205" i="77"/>
  <c r="Y205" i="77"/>
  <c r="X205" i="77"/>
  <c r="W205" i="77"/>
  <c r="V205" i="77"/>
  <c r="R205" i="77"/>
  <c r="Q205" i="77"/>
  <c r="P205" i="77"/>
  <c r="O205" i="77"/>
  <c r="N205" i="77"/>
  <c r="M205" i="77"/>
  <c r="L205" i="77"/>
  <c r="K205" i="77"/>
  <c r="J205" i="77"/>
  <c r="AG204" i="77"/>
  <c r="AF204" i="77"/>
  <c r="AE204" i="77"/>
  <c r="AD204" i="77"/>
  <c r="AC204" i="77"/>
  <c r="AB204" i="77"/>
  <c r="AA204" i="77"/>
  <c r="Z204" i="77"/>
  <c r="Y204" i="77"/>
  <c r="X204" i="77"/>
  <c r="W204" i="77"/>
  <c r="V204" i="77"/>
  <c r="R204" i="77"/>
  <c r="Q204" i="77"/>
  <c r="P204" i="77"/>
  <c r="O204" i="77"/>
  <c r="N204" i="77"/>
  <c r="M204" i="77"/>
  <c r="L204" i="77"/>
  <c r="K204" i="77"/>
  <c r="J204" i="77"/>
  <c r="AG203" i="77"/>
  <c r="AF203" i="77"/>
  <c r="AE203" i="77"/>
  <c r="AD203" i="77"/>
  <c r="AC203" i="77"/>
  <c r="AB203" i="77"/>
  <c r="AA203" i="77"/>
  <c r="Z203" i="77"/>
  <c r="Y203" i="77"/>
  <c r="X203" i="77"/>
  <c r="W203" i="77"/>
  <c r="V203" i="77"/>
  <c r="R203" i="77"/>
  <c r="Q203" i="77"/>
  <c r="P203" i="77"/>
  <c r="O203" i="77"/>
  <c r="N203" i="77"/>
  <c r="M203" i="77"/>
  <c r="L203" i="77"/>
  <c r="K203" i="77"/>
  <c r="J203" i="77"/>
  <c r="AG202" i="77"/>
  <c r="AF202" i="77"/>
  <c r="AE202" i="77"/>
  <c r="AD202" i="77"/>
  <c r="AC202" i="77"/>
  <c r="AB202" i="77"/>
  <c r="AA202" i="77"/>
  <c r="Z202" i="77"/>
  <c r="Y202" i="77"/>
  <c r="X202" i="77"/>
  <c r="W202" i="77"/>
  <c r="V202" i="77"/>
  <c r="R202" i="77"/>
  <c r="Q202" i="77"/>
  <c r="P202" i="77"/>
  <c r="O202" i="77"/>
  <c r="N202" i="77"/>
  <c r="M202" i="77"/>
  <c r="L202" i="77"/>
  <c r="K202" i="77"/>
  <c r="J202" i="77"/>
  <c r="AG201" i="77"/>
  <c r="AF201" i="77"/>
  <c r="AE201" i="77"/>
  <c r="AD201" i="77"/>
  <c r="AC201" i="77"/>
  <c r="AB201" i="77"/>
  <c r="AA201" i="77"/>
  <c r="Z201" i="77"/>
  <c r="Y201" i="77"/>
  <c r="X201" i="77"/>
  <c r="W201" i="77"/>
  <c r="V201" i="77"/>
  <c r="R201" i="77"/>
  <c r="Q201" i="77"/>
  <c r="P201" i="77"/>
  <c r="O201" i="77"/>
  <c r="N201" i="77"/>
  <c r="M201" i="77"/>
  <c r="L201" i="77"/>
  <c r="K201" i="77"/>
  <c r="J201" i="77"/>
  <c r="AG200" i="77"/>
  <c r="AF200" i="77"/>
  <c r="AE200" i="77"/>
  <c r="AD200" i="77"/>
  <c r="AC200" i="77"/>
  <c r="AB200" i="77"/>
  <c r="AA200" i="77"/>
  <c r="Z200" i="77"/>
  <c r="Y200" i="77"/>
  <c r="X200" i="77"/>
  <c r="W200" i="77"/>
  <c r="V200" i="77"/>
  <c r="R200" i="77"/>
  <c r="Q200" i="77"/>
  <c r="P200" i="77"/>
  <c r="O200" i="77"/>
  <c r="N200" i="77"/>
  <c r="M200" i="77"/>
  <c r="L200" i="77"/>
  <c r="K200" i="77"/>
  <c r="J200" i="77"/>
  <c r="AG199" i="77"/>
  <c r="AF199" i="77"/>
  <c r="AE199" i="77"/>
  <c r="AD199" i="77"/>
  <c r="AC199" i="77"/>
  <c r="AB199" i="77"/>
  <c r="AA199" i="77"/>
  <c r="Z199" i="77"/>
  <c r="Y199" i="77"/>
  <c r="X199" i="77"/>
  <c r="W199" i="77"/>
  <c r="V199" i="77"/>
  <c r="R199" i="77"/>
  <c r="Q199" i="77"/>
  <c r="P199" i="77"/>
  <c r="O199" i="77"/>
  <c r="N199" i="77"/>
  <c r="M199" i="77"/>
  <c r="L199" i="77"/>
  <c r="K199" i="77"/>
  <c r="J199" i="77"/>
  <c r="AG198" i="77"/>
  <c r="AF198" i="77"/>
  <c r="AE198" i="77"/>
  <c r="AD198" i="77"/>
  <c r="AC198" i="77"/>
  <c r="AB198" i="77"/>
  <c r="AA198" i="77"/>
  <c r="Z198" i="77"/>
  <c r="Y198" i="77"/>
  <c r="X198" i="77"/>
  <c r="W198" i="77"/>
  <c r="V198" i="77"/>
  <c r="R198" i="77"/>
  <c r="Q198" i="77"/>
  <c r="P198" i="77"/>
  <c r="O198" i="77"/>
  <c r="N198" i="77"/>
  <c r="M198" i="77"/>
  <c r="L198" i="77"/>
  <c r="K198" i="77"/>
  <c r="J198" i="77"/>
  <c r="AG197" i="77"/>
  <c r="AF197" i="77"/>
  <c r="AE197" i="77"/>
  <c r="AD197" i="77"/>
  <c r="AC197" i="77"/>
  <c r="AB197" i="77"/>
  <c r="AA197" i="77"/>
  <c r="Z197" i="77"/>
  <c r="Y197" i="77"/>
  <c r="X197" i="77"/>
  <c r="W197" i="77"/>
  <c r="V197" i="77"/>
  <c r="R197" i="77"/>
  <c r="Q197" i="77"/>
  <c r="P197" i="77"/>
  <c r="O197" i="77"/>
  <c r="N197" i="77"/>
  <c r="M197" i="77"/>
  <c r="L197" i="77"/>
  <c r="K197" i="77"/>
  <c r="J197" i="77"/>
  <c r="AG196" i="77"/>
  <c r="AF196" i="77"/>
  <c r="AE196" i="77"/>
  <c r="AD196" i="77"/>
  <c r="AC196" i="77"/>
  <c r="AB196" i="77"/>
  <c r="AA196" i="77"/>
  <c r="Z196" i="77"/>
  <c r="Y196" i="77"/>
  <c r="X196" i="77"/>
  <c r="W196" i="77"/>
  <c r="V196" i="77"/>
  <c r="R196" i="77"/>
  <c r="Q196" i="77"/>
  <c r="P196" i="77"/>
  <c r="O196" i="77"/>
  <c r="N196" i="77"/>
  <c r="M196" i="77"/>
  <c r="L196" i="77"/>
  <c r="K196" i="77"/>
  <c r="J196" i="77"/>
  <c r="AG195" i="77"/>
  <c r="AF195" i="77"/>
  <c r="AE195" i="77"/>
  <c r="AD195" i="77"/>
  <c r="AC195" i="77"/>
  <c r="AB195" i="77"/>
  <c r="AA195" i="77"/>
  <c r="Z195" i="77"/>
  <c r="Y195" i="77"/>
  <c r="X195" i="77"/>
  <c r="W195" i="77"/>
  <c r="V195" i="77"/>
  <c r="R195" i="77"/>
  <c r="Q195" i="77"/>
  <c r="P195" i="77"/>
  <c r="O195" i="77"/>
  <c r="N195" i="77"/>
  <c r="M195" i="77"/>
  <c r="L195" i="77"/>
  <c r="K195" i="77"/>
  <c r="J195" i="77"/>
  <c r="AG194" i="77"/>
  <c r="AF194" i="77"/>
  <c r="AE194" i="77"/>
  <c r="AD194" i="77"/>
  <c r="AC194" i="77"/>
  <c r="AB194" i="77"/>
  <c r="AA194" i="77"/>
  <c r="Z194" i="77"/>
  <c r="Y194" i="77"/>
  <c r="X194" i="77"/>
  <c r="W194" i="77"/>
  <c r="V194" i="77"/>
  <c r="R194" i="77"/>
  <c r="Q194" i="77"/>
  <c r="P194" i="77"/>
  <c r="O194" i="77"/>
  <c r="N194" i="77"/>
  <c r="M194" i="77"/>
  <c r="L194" i="77"/>
  <c r="K194" i="77"/>
  <c r="J194" i="77"/>
  <c r="AG193" i="77"/>
  <c r="AF193" i="77"/>
  <c r="AE193" i="77"/>
  <c r="AD193" i="77"/>
  <c r="AC193" i="77"/>
  <c r="AB193" i="77"/>
  <c r="AA193" i="77"/>
  <c r="Z193" i="77"/>
  <c r="Y193" i="77"/>
  <c r="X193" i="77"/>
  <c r="W193" i="77"/>
  <c r="V193" i="77"/>
  <c r="R193" i="77"/>
  <c r="Q193" i="77"/>
  <c r="P193" i="77"/>
  <c r="O193" i="77"/>
  <c r="N193" i="77"/>
  <c r="M193" i="77"/>
  <c r="L193" i="77"/>
  <c r="K193" i="77"/>
  <c r="J193" i="77"/>
  <c r="AG192" i="77"/>
  <c r="AF192" i="77"/>
  <c r="AE192" i="77"/>
  <c r="AD192" i="77"/>
  <c r="AC192" i="77"/>
  <c r="AB192" i="77"/>
  <c r="AA192" i="77"/>
  <c r="Z192" i="77"/>
  <c r="Y192" i="77"/>
  <c r="X192" i="77"/>
  <c r="W192" i="77"/>
  <c r="V192" i="77"/>
  <c r="R192" i="77"/>
  <c r="Q192" i="77"/>
  <c r="P192" i="77"/>
  <c r="O192" i="77"/>
  <c r="N192" i="77"/>
  <c r="M192" i="77"/>
  <c r="L192" i="77"/>
  <c r="K192" i="77"/>
  <c r="J192" i="77"/>
  <c r="AG191" i="77"/>
  <c r="AF191" i="77"/>
  <c r="AE191" i="77"/>
  <c r="AD191" i="77"/>
  <c r="AC191" i="77"/>
  <c r="AB191" i="77"/>
  <c r="AA191" i="77"/>
  <c r="Z191" i="77"/>
  <c r="Y191" i="77"/>
  <c r="X191" i="77"/>
  <c r="W191" i="77"/>
  <c r="V191" i="77"/>
  <c r="R191" i="77"/>
  <c r="Q191" i="77"/>
  <c r="P191" i="77"/>
  <c r="O191" i="77"/>
  <c r="N191" i="77"/>
  <c r="M191" i="77"/>
  <c r="L191" i="77"/>
  <c r="K191" i="77"/>
  <c r="J191" i="77"/>
  <c r="AG190" i="77"/>
  <c r="AF190" i="77"/>
  <c r="AE190" i="77"/>
  <c r="AD190" i="77"/>
  <c r="AC190" i="77"/>
  <c r="AB190" i="77"/>
  <c r="AA190" i="77"/>
  <c r="Z190" i="77"/>
  <c r="Y190" i="77"/>
  <c r="X190" i="77"/>
  <c r="W190" i="77"/>
  <c r="V190" i="77"/>
  <c r="R190" i="77"/>
  <c r="Q190" i="77"/>
  <c r="P190" i="77"/>
  <c r="O190" i="77"/>
  <c r="N190" i="77"/>
  <c r="M190" i="77"/>
  <c r="L190" i="77"/>
  <c r="K190" i="77"/>
  <c r="J190" i="77"/>
  <c r="AG189" i="77"/>
  <c r="AF189" i="77"/>
  <c r="AE189" i="77"/>
  <c r="AD189" i="77"/>
  <c r="AC189" i="77"/>
  <c r="AB189" i="77"/>
  <c r="AA189" i="77"/>
  <c r="Z189" i="77"/>
  <c r="Y189" i="77"/>
  <c r="X189" i="77"/>
  <c r="W189" i="77"/>
  <c r="V189" i="77"/>
  <c r="R189" i="77"/>
  <c r="Q189" i="77"/>
  <c r="P189" i="77"/>
  <c r="O189" i="77"/>
  <c r="N189" i="77"/>
  <c r="M189" i="77"/>
  <c r="L189" i="77"/>
  <c r="K189" i="77"/>
  <c r="J189" i="77"/>
  <c r="AG188" i="77"/>
  <c r="AF188" i="77"/>
  <c r="AE188" i="77"/>
  <c r="AD188" i="77"/>
  <c r="AC188" i="77"/>
  <c r="AB188" i="77"/>
  <c r="AA188" i="77"/>
  <c r="Z188" i="77"/>
  <c r="Y188" i="77"/>
  <c r="X188" i="77"/>
  <c r="W188" i="77"/>
  <c r="V188" i="77"/>
  <c r="R188" i="77"/>
  <c r="Q188" i="77"/>
  <c r="P188" i="77"/>
  <c r="O188" i="77"/>
  <c r="N188" i="77"/>
  <c r="M188" i="77"/>
  <c r="L188" i="77"/>
  <c r="K188" i="77"/>
  <c r="J188" i="77"/>
  <c r="AG187" i="77"/>
  <c r="AF187" i="77"/>
  <c r="AE187" i="77"/>
  <c r="AD187" i="77"/>
  <c r="AC187" i="77"/>
  <c r="AB187" i="77"/>
  <c r="AA187" i="77"/>
  <c r="Z187" i="77"/>
  <c r="Y187" i="77"/>
  <c r="X187" i="77"/>
  <c r="W187" i="77"/>
  <c r="V187" i="77"/>
  <c r="R187" i="77"/>
  <c r="Q187" i="77"/>
  <c r="P187" i="77"/>
  <c r="O187" i="77"/>
  <c r="N187" i="77"/>
  <c r="M187" i="77"/>
  <c r="L187" i="77"/>
  <c r="K187" i="77"/>
  <c r="J187" i="77"/>
  <c r="AG186" i="77"/>
  <c r="AF186" i="77"/>
  <c r="AE186" i="77"/>
  <c r="AD186" i="77"/>
  <c r="AC186" i="77"/>
  <c r="AB186" i="77"/>
  <c r="AA186" i="77"/>
  <c r="Z186" i="77"/>
  <c r="Y186" i="77"/>
  <c r="X186" i="77"/>
  <c r="W186" i="77"/>
  <c r="V186" i="77"/>
  <c r="R186" i="77"/>
  <c r="Q186" i="77"/>
  <c r="P186" i="77"/>
  <c r="O186" i="77"/>
  <c r="N186" i="77"/>
  <c r="M186" i="77"/>
  <c r="L186" i="77"/>
  <c r="K186" i="77"/>
  <c r="J186" i="77"/>
  <c r="AG185" i="77"/>
  <c r="AF185" i="77"/>
  <c r="AE185" i="77"/>
  <c r="AD185" i="77"/>
  <c r="AC185" i="77"/>
  <c r="AB185" i="77"/>
  <c r="AA185" i="77"/>
  <c r="Z185" i="77"/>
  <c r="Y185" i="77"/>
  <c r="X185" i="77"/>
  <c r="W185" i="77"/>
  <c r="V185" i="77"/>
  <c r="R185" i="77"/>
  <c r="Q185" i="77"/>
  <c r="P185" i="77"/>
  <c r="O185" i="77"/>
  <c r="N185" i="77"/>
  <c r="M185" i="77"/>
  <c r="L185" i="77"/>
  <c r="K185" i="77"/>
  <c r="J185" i="77"/>
  <c r="AG184" i="77"/>
  <c r="AF184" i="77"/>
  <c r="AE184" i="77"/>
  <c r="AD184" i="77"/>
  <c r="AC184" i="77"/>
  <c r="AB184" i="77"/>
  <c r="AA184" i="77"/>
  <c r="Z184" i="77"/>
  <c r="Y184" i="77"/>
  <c r="X184" i="77"/>
  <c r="W184" i="77"/>
  <c r="V184" i="77"/>
  <c r="R184" i="77"/>
  <c r="Q184" i="77"/>
  <c r="P184" i="77"/>
  <c r="O184" i="77"/>
  <c r="N184" i="77"/>
  <c r="M184" i="77"/>
  <c r="L184" i="77"/>
  <c r="K184" i="77"/>
  <c r="J184" i="77"/>
  <c r="AG183" i="77"/>
  <c r="AF183" i="77"/>
  <c r="AE183" i="77"/>
  <c r="AD183" i="77"/>
  <c r="AC183" i="77"/>
  <c r="AB183" i="77"/>
  <c r="AA183" i="77"/>
  <c r="Z183" i="77"/>
  <c r="Y183" i="77"/>
  <c r="X183" i="77"/>
  <c r="W183" i="77"/>
  <c r="V183" i="77"/>
  <c r="R183" i="77"/>
  <c r="Q183" i="77"/>
  <c r="P183" i="77"/>
  <c r="O183" i="77"/>
  <c r="N183" i="77"/>
  <c r="M183" i="77"/>
  <c r="L183" i="77"/>
  <c r="K183" i="77"/>
  <c r="J183" i="77"/>
  <c r="AG182" i="77"/>
  <c r="AF182" i="77"/>
  <c r="AE182" i="77"/>
  <c r="AD182" i="77"/>
  <c r="AC182" i="77"/>
  <c r="AB182" i="77"/>
  <c r="AA182" i="77"/>
  <c r="Z182" i="77"/>
  <c r="Y182" i="77"/>
  <c r="X182" i="77"/>
  <c r="W182" i="77"/>
  <c r="V182" i="77"/>
  <c r="R182" i="77"/>
  <c r="Q182" i="77"/>
  <c r="P182" i="77"/>
  <c r="O182" i="77"/>
  <c r="N182" i="77"/>
  <c r="M182" i="77"/>
  <c r="L182" i="77"/>
  <c r="K182" i="77"/>
  <c r="J182" i="77"/>
  <c r="AG181" i="77"/>
  <c r="AF181" i="77"/>
  <c r="AE181" i="77"/>
  <c r="AD181" i="77"/>
  <c r="AC181" i="77"/>
  <c r="AB181" i="77"/>
  <c r="AA181" i="77"/>
  <c r="Z181" i="77"/>
  <c r="Y181" i="77"/>
  <c r="X181" i="77"/>
  <c r="W181" i="77"/>
  <c r="V181" i="77"/>
  <c r="R181" i="77"/>
  <c r="Q181" i="77"/>
  <c r="P181" i="77"/>
  <c r="O181" i="77"/>
  <c r="N181" i="77"/>
  <c r="M181" i="77"/>
  <c r="L181" i="77"/>
  <c r="K181" i="77"/>
  <c r="J181" i="77"/>
  <c r="AG180" i="77"/>
  <c r="AF180" i="77"/>
  <c r="AE180" i="77"/>
  <c r="AD180" i="77"/>
  <c r="AC180" i="77"/>
  <c r="AB180" i="77"/>
  <c r="AA180" i="77"/>
  <c r="Z180" i="77"/>
  <c r="Y180" i="77"/>
  <c r="X180" i="77"/>
  <c r="W180" i="77"/>
  <c r="V180" i="77"/>
  <c r="R180" i="77"/>
  <c r="Q180" i="77"/>
  <c r="P180" i="77"/>
  <c r="O180" i="77"/>
  <c r="N180" i="77"/>
  <c r="M180" i="77"/>
  <c r="L180" i="77"/>
  <c r="K180" i="77"/>
  <c r="J180" i="77"/>
  <c r="AG179" i="77"/>
  <c r="AF179" i="77"/>
  <c r="AE179" i="77"/>
  <c r="AD179" i="77"/>
  <c r="AC179" i="77"/>
  <c r="AB179" i="77"/>
  <c r="AA179" i="77"/>
  <c r="Z179" i="77"/>
  <c r="Y179" i="77"/>
  <c r="X179" i="77"/>
  <c r="W179" i="77"/>
  <c r="V179" i="77"/>
  <c r="R179" i="77"/>
  <c r="Q179" i="77"/>
  <c r="P179" i="77"/>
  <c r="O179" i="77"/>
  <c r="N179" i="77"/>
  <c r="M179" i="77"/>
  <c r="L179" i="77"/>
  <c r="K179" i="77"/>
  <c r="J179" i="77"/>
  <c r="AG178" i="77"/>
  <c r="AF178" i="77"/>
  <c r="AE178" i="77"/>
  <c r="AD178" i="77"/>
  <c r="AC178" i="77"/>
  <c r="AB178" i="77"/>
  <c r="AA178" i="77"/>
  <c r="Z178" i="77"/>
  <c r="Y178" i="77"/>
  <c r="X178" i="77"/>
  <c r="W178" i="77"/>
  <c r="V178" i="77"/>
  <c r="R178" i="77"/>
  <c r="Q178" i="77"/>
  <c r="P178" i="77"/>
  <c r="O178" i="77"/>
  <c r="N178" i="77"/>
  <c r="M178" i="77"/>
  <c r="L178" i="77"/>
  <c r="K178" i="77"/>
  <c r="J178" i="77"/>
  <c r="AG177" i="77"/>
  <c r="AF177" i="77"/>
  <c r="AE177" i="77"/>
  <c r="AD177" i="77"/>
  <c r="AC177" i="77"/>
  <c r="AB177" i="77"/>
  <c r="AA177" i="77"/>
  <c r="Z177" i="77"/>
  <c r="Y177" i="77"/>
  <c r="X177" i="77"/>
  <c r="W177" i="77"/>
  <c r="V177" i="77"/>
  <c r="R177" i="77"/>
  <c r="Q177" i="77"/>
  <c r="P177" i="77"/>
  <c r="O177" i="77"/>
  <c r="N177" i="77"/>
  <c r="M177" i="77"/>
  <c r="L177" i="77"/>
  <c r="K177" i="77"/>
  <c r="J177" i="77"/>
  <c r="AG176" i="77"/>
  <c r="AF176" i="77"/>
  <c r="AE176" i="77"/>
  <c r="AD176" i="77"/>
  <c r="AC176" i="77"/>
  <c r="AB176" i="77"/>
  <c r="AA176" i="77"/>
  <c r="Z176" i="77"/>
  <c r="Y176" i="77"/>
  <c r="X176" i="77"/>
  <c r="W176" i="77"/>
  <c r="V176" i="77"/>
  <c r="R176" i="77"/>
  <c r="Q176" i="77"/>
  <c r="P176" i="77"/>
  <c r="O176" i="77"/>
  <c r="N176" i="77"/>
  <c r="M176" i="77"/>
  <c r="L176" i="77"/>
  <c r="K176" i="77"/>
  <c r="J176" i="77"/>
  <c r="AG175" i="77"/>
  <c r="AF175" i="77"/>
  <c r="AE175" i="77"/>
  <c r="AD175" i="77"/>
  <c r="AC175" i="77"/>
  <c r="AB175" i="77"/>
  <c r="AA175" i="77"/>
  <c r="Z175" i="77"/>
  <c r="Y175" i="77"/>
  <c r="X175" i="77"/>
  <c r="W175" i="77"/>
  <c r="V175" i="77"/>
  <c r="R175" i="77"/>
  <c r="Q175" i="77"/>
  <c r="P175" i="77"/>
  <c r="O175" i="77"/>
  <c r="N175" i="77"/>
  <c r="M175" i="77"/>
  <c r="L175" i="77"/>
  <c r="K175" i="77"/>
  <c r="J175" i="77"/>
  <c r="AG174" i="77"/>
  <c r="AF174" i="77"/>
  <c r="AE174" i="77"/>
  <c r="AD174" i="77"/>
  <c r="AC174" i="77"/>
  <c r="AB174" i="77"/>
  <c r="AA174" i="77"/>
  <c r="Z174" i="77"/>
  <c r="Y174" i="77"/>
  <c r="X174" i="77"/>
  <c r="W174" i="77"/>
  <c r="V174" i="77"/>
  <c r="R174" i="77"/>
  <c r="Q174" i="77"/>
  <c r="P174" i="77"/>
  <c r="O174" i="77"/>
  <c r="N174" i="77"/>
  <c r="M174" i="77"/>
  <c r="L174" i="77"/>
  <c r="K174" i="77"/>
  <c r="J174" i="77"/>
  <c r="AG173" i="77"/>
  <c r="AF173" i="77"/>
  <c r="AE173" i="77"/>
  <c r="AD173" i="77"/>
  <c r="AC173" i="77"/>
  <c r="AB173" i="77"/>
  <c r="AA173" i="77"/>
  <c r="Z173" i="77"/>
  <c r="Y173" i="77"/>
  <c r="X173" i="77"/>
  <c r="W173" i="77"/>
  <c r="V173" i="77"/>
  <c r="R173" i="77"/>
  <c r="Q173" i="77"/>
  <c r="P173" i="77"/>
  <c r="O173" i="77"/>
  <c r="N173" i="77"/>
  <c r="M173" i="77"/>
  <c r="L173" i="77"/>
  <c r="K173" i="77"/>
  <c r="J173" i="77"/>
  <c r="AG172" i="77"/>
  <c r="AF172" i="77"/>
  <c r="AE172" i="77"/>
  <c r="AD172" i="77"/>
  <c r="AC172" i="77"/>
  <c r="AB172" i="77"/>
  <c r="AA172" i="77"/>
  <c r="Z172" i="77"/>
  <c r="Y172" i="77"/>
  <c r="X172" i="77"/>
  <c r="W172" i="77"/>
  <c r="V172" i="77"/>
  <c r="R172" i="77"/>
  <c r="Q172" i="77"/>
  <c r="P172" i="77"/>
  <c r="O172" i="77"/>
  <c r="N172" i="77"/>
  <c r="M172" i="77"/>
  <c r="L172" i="77"/>
  <c r="K172" i="77"/>
  <c r="J172" i="77"/>
  <c r="AG171" i="77"/>
  <c r="AF171" i="77"/>
  <c r="AE171" i="77"/>
  <c r="AD171" i="77"/>
  <c r="AC171" i="77"/>
  <c r="AB171" i="77"/>
  <c r="AA171" i="77"/>
  <c r="Z171" i="77"/>
  <c r="Y171" i="77"/>
  <c r="X171" i="77"/>
  <c r="W171" i="77"/>
  <c r="V171" i="77"/>
  <c r="R171" i="77"/>
  <c r="Q171" i="77"/>
  <c r="P171" i="77"/>
  <c r="O171" i="77"/>
  <c r="N171" i="77"/>
  <c r="M171" i="77"/>
  <c r="L171" i="77"/>
  <c r="K171" i="77"/>
  <c r="J171" i="77"/>
  <c r="AG170" i="77"/>
  <c r="AF170" i="77"/>
  <c r="AE170" i="77"/>
  <c r="AD170" i="77"/>
  <c r="AC170" i="77"/>
  <c r="AB170" i="77"/>
  <c r="AA170" i="77"/>
  <c r="Z170" i="77"/>
  <c r="Y170" i="77"/>
  <c r="X170" i="77"/>
  <c r="W170" i="77"/>
  <c r="V170" i="77"/>
  <c r="R170" i="77"/>
  <c r="Q170" i="77"/>
  <c r="P170" i="77"/>
  <c r="O170" i="77"/>
  <c r="N170" i="77"/>
  <c r="M170" i="77"/>
  <c r="L170" i="77"/>
  <c r="K170" i="77"/>
  <c r="J170" i="77"/>
  <c r="AG169" i="77"/>
  <c r="AF169" i="77"/>
  <c r="AE169" i="77"/>
  <c r="AD169" i="77"/>
  <c r="AC169" i="77"/>
  <c r="AB169" i="77"/>
  <c r="AA169" i="77"/>
  <c r="Z169" i="77"/>
  <c r="Y169" i="77"/>
  <c r="X169" i="77"/>
  <c r="W169" i="77"/>
  <c r="V169" i="77"/>
  <c r="R169" i="77"/>
  <c r="Q169" i="77"/>
  <c r="P169" i="77"/>
  <c r="O169" i="77"/>
  <c r="N169" i="77"/>
  <c r="M169" i="77"/>
  <c r="L169" i="77"/>
  <c r="K169" i="77"/>
  <c r="J169" i="77"/>
  <c r="AG168" i="77"/>
  <c r="AF168" i="77"/>
  <c r="AE168" i="77"/>
  <c r="AD168" i="77"/>
  <c r="AC168" i="77"/>
  <c r="AB168" i="77"/>
  <c r="AA168" i="77"/>
  <c r="Z168" i="77"/>
  <c r="Y168" i="77"/>
  <c r="X168" i="77"/>
  <c r="W168" i="77"/>
  <c r="V168" i="77"/>
  <c r="R168" i="77"/>
  <c r="Q168" i="77"/>
  <c r="P168" i="77"/>
  <c r="O168" i="77"/>
  <c r="N168" i="77"/>
  <c r="M168" i="77"/>
  <c r="L168" i="77"/>
  <c r="K168" i="77"/>
  <c r="J168" i="77"/>
  <c r="AG167" i="77"/>
  <c r="AF167" i="77"/>
  <c r="AE167" i="77"/>
  <c r="AD167" i="77"/>
  <c r="AC167" i="77"/>
  <c r="AB167" i="77"/>
  <c r="AA167" i="77"/>
  <c r="Z167" i="77"/>
  <c r="Y167" i="77"/>
  <c r="X167" i="77"/>
  <c r="W167" i="77"/>
  <c r="V167" i="77"/>
  <c r="R167" i="77"/>
  <c r="Q167" i="77"/>
  <c r="P167" i="77"/>
  <c r="O167" i="77"/>
  <c r="N167" i="77"/>
  <c r="M167" i="77"/>
  <c r="L167" i="77"/>
  <c r="K167" i="77"/>
  <c r="J167" i="77"/>
  <c r="AG166" i="77"/>
  <c r="AF166" i="77"/>
  <c r="AE166" i="77"/>
  <c r="AD166" i="77"/>
  <c r="AC166" i="77"/>
  <c r="AB166" i="77"/>
  <c r="AA166" i="77"/>
  <c r="Z166" i="77"/>
  <c r="Y166" i="77"/>
  <c r="X166" i="77"/>
  <c r="W166" i="77"/>
  <c r="V166" i="77"/>
  <c r="R166" i="77"/>
  <c r="Q166" i="77"/>
  <c r="P166" i="77"/>
  <c r="O166" i="77"/>
  <c r="N166" i="77"/>
  <c r="M166" i="77"/>
  <c r="L166" i="77"/>
  <c r="K166" i="77"/>
  <c r="J166" i="77"/>
  <c r="AG165" i="77"/>
  <c r="AF165" i="77"/>
  <c r="AE165" i="77"/>
  <c r="AD165" i="77"/>
  <c r="AC165" i="77"/>
  <c r="AB165" i="77"/>
  <c r="AA165" i="77"/>
  <c r="Z165" i="77"/>
  <c r="Y165" i="77"/>
  <c r="X165" i="77"/>
  <c r="W165" i="77"/>
  <c r="V165" i="77"/>
  <c r="R165" i="77"/>
  <c r="Q165" i="77"/>
  <c r="P165" i="77"/>
  <c r="O165" i="77"/>
  <c r="N165" i="77"/>
  <c r="M165" i="77"/>
  <c r="L165" i="77"/>
  <c r="K165" i="77"/>
  <c r="J165" i="77"/>
  <c r="AG164" i="77"/>
  <c r="AF164" i="77"/>
  <c r="AE164" i="77"/>
  <c r="AD164" i="77"/>
  <c r="AC164" i="77"/>
  <c r="AB164" i="77"/>
  <c r="AA164" i="77"/>
  <c r="Z164" i="77"/>
  <c r="Y164" i="77"/>
  <c r="X164" i="77"/>
  <c r="W164" i="77"/>
  <c r="V164" i="77"/>
  <c r="R164" i="77"/>
  <c r="Q164" i="77"/>
  <c r="P164" i="77"/>
  <c r="O164" i="77"/>
  <c r="N164" i="77"/>
  <c r="M164" i="77"/>
  <c r="L164" i="77"/>
  <c r="K164" i="77"/>
  <c r="J164" i="77"/>
  <c r="AG163" i="77"/>
  <c r="AF163" i="77"/>
  <c r="AE163" i="77"/>
  <c r="AD163" i="77"/>
  <c r="AC163" i="77"/>
  <c r="AB163" i="77"/>
  <c r="AA163" i="77"/>
  <c r="Z163" i="77"/>
  <c r="Y163" i="77"/>
  <c r="X163" i="77"/>
  <c r="W163" i="77"/>
  <c r="V163" i="77"/>
  <c r="R163" i="77"/>
  <c r="Q163" i="77"/>
  <c r="P163" i="77"/>
  <c r="O163" i="77"/>
  <c r="N163" i="77"/>
  <c r="M163" i="77"/>
  <c r="L163" i="77"/>
  <c r="K163" i="77"/>
  <c r="J163" i="77"/>
  <c r="AG162" i="77"/>
  <c r="AF162" i="77"/>
  <c r="AE162" i="77"/>
  <c r="AD162" i="77"/>
  <c r="AC162" i="77"/>
  <c r="AB162" i="77"/>
  <c r="AA162" i="77"/>
  <c r="Z162" i="77"/>
  <c r="Y162" i="77"/>
  <c r="X162" i="77"/>
  <c r="W162" i="77"/>
  <c r="V162" i="77"/>
  <c r="R162" i="77"/>
  <c r="Q162" i="77"/>
  <c r="P162" i="77"/>
  <c r="O162" i="77"/>
  <c r="N162" i="77"/>
  <c r="M162" i="77"/>
  <c r="L162" i="77"/>
  <c r="K162" i="77"/>
  <c r="J162" i="77"/>
  <c r="AG161" i="77"/>
  <c r="AF161" i="77"/>
  <c r="AE161" i="77"/>
  <c r="AD161" i="77"/>
  <c r="AC161" i="77"/>
  <c r="AB161" i="77"/>
  <c r="AA161" i="77"/>
  <c r="Z161" i="77"/>
  <c r="Y161" i="77"/>
  <c r="X161" i="77"/>
  <c r="W161" i="77"/>
  <c r="V161" i="77"/>
  <c r="R161" i="77"/>
  <c r="Q161" i="77"/>
  <c r="P161" i="77"/>
  <c r="O161" i="77"/>
  <c r="N161" i="77"/>
  <c r="M161" i="77"/>
  <c r="L161" i="77"/>
  <c r="K161" i="77"/>
  <c r="J161" i="77"/>
  <c r="AG160" i="77"/>
  <c r="AF160" i="77"/>
  <c r="AE160" i="77"/>
  <c r="AD160" i="77"/>
  <c r="AC160" i="77"/>
  <c r="AB160" i="77"/>
  <c r="AA160" i="77"/>
  <c r="Z160" i="77"/>
  <c r="Y160" i="77"/>
  <c r="X160" i="77"/>
  <c r="W160" i="77"/>
  <c r="V160" i="77"/>
  <c r="R160" i="77"/>
  <c r="Q160" i="77"/>
  <c r="P160" i="77"/>
  <c r="O160" i="77"/>
  <c r="N160" i="77"/>
  <c r="M160" i="77"/>
  <c r="L160" i="77"/>
  <c r="K160" i="77"/>
  <c r="J160" i="77"/>
  <c r="AG159" i="77"/>
  <c r="AF159" i="77"/>
  <c r="AE159" i="77"/>
  <c r="AD159" i="77"/>
  <c r="AC159" i="77"/>
  <c r="AB159" i="77"/>
  <c r="AA159" i="77"/>
  <c r="Z159" i="77"/>
  <c r="Y159" i="77"/>
  <c r="X159" i="77"/>
  <c r="W159" i="77"/>
  <c r="V159" i="77"/>
  <c r="R159" i="77"/>
  <c r="Q159" i="77"/>
  <c r="P159" i="77"/>
  <c r="O159" i="77"/>
  <c r="N159" i="77"/>
  <c r="M159" i="77"/>
  <c r="L159" i="77"/>
  <c r="K159" i="77"/>
  <c r="J159" i="77"/>
  <c r="AG158" i="77"/>
  <c r="AF158" i="77"/>
  <c r="AE158" i="77"/>
  <c r="AD158" i="77"/>
  <c r="AC158" i="77"/>
  <c r="AB158" i="77"/>
  <c r="AA158" i="77"/>
  <c r="Z158" i="77"/>
  <c r="Y158" i="77"/>
  <c r="X158" i="77"/>
  <c r="W158" i="77"/>
  <c r="V158" i="77"/>
  <c r="R158" i="77"/>
  <c r="Q158" i="77"/>
  <c r="P158" i="77"/>
  <c r="O158" i="77"/>
  <c r="N158" i="77"/>
  <c r="M158" i="77"/>
  <c r="L158" i="77"/>
  <c r="K158" i="77"/>
  <c r="J158" i="77"/>
  <c r="AG157" i="77"/>
  <c r="AF157" i="77"/>
  <c r="AE157" i="77"/>
  <c r="AD157" i="77"/>
  <c r="AC157" i="77"/>
  <c r="AB157" i="77"/>
  <c r="AA157" i="77"/>
  <c r="Z157" i="77"/>
  <c r="Y157" i="77"/>
  <c r="X157" i="77"/>
  <c r="W157" i="77"/>
  <c r="V157" i="77"/>
  <c r="R157" i="77"/>
  <c r="Q157" i="77"/>
  <c r="P157" i="77"/>
  <c r="O157" i="77"/>
  <c r="N157" i="77"/>
  <c r="M157" i="77"/>
  <c r="L157" i="77"/>
  <c r="K157" i="77"/>
  <c r="J157" i="77"/>
  <c r="AG156" i="77"/>
  <c r="AF156" i="77"/>
  <c r="AE156" i="77"/>
  <c r="AD156" i="77"/>
  <c r="AC156" i="77"/>
  <c r="AB156" i="77"/>
  <c r="AA156" i="77"/>
  <c r="Z156" i="77"/>
  <c r="Y156" i="77"/>
  <c r="X156" i="77"/>
  <c r="W156" i="77"/>
  <c r="V156" i="77"/>
  <c r="R156" i="77"/>
  <c r="Q156" i="77"/>
  <c r="P156" i="77"/>
  <c r="O156" i="77"/>
  <c r="N156" i="77"/>
  <c r="M156" i="77"/>
  <c r="L156" i="77"/>
  <c r="K156" i="77"/>
  <c r="J156" i="77"/>
  <c r="AG155" i="77"/>
  <c r="AF155" i="77"/>
  <c r="AE155" i="77"/>
  <c r="AD155" i="77"/>
  <c r="AC155" i="77"/>
  <c r="AB155" i="77"/>
  <c r="AA155" i="77"/>
  <c r="Z155" i="77"/>
  <c r="Y155" i="77"/>
  <c r="X155" i="77"/>
  <c r="W155" i="77"/>
  <c r="V155" i="77"/>
  <c r="R155" i="77"/>
  <c r="Q155" i="77"/>
  <c r="P155" i="77"/>
  <c r="O155" i="77"/>
  <c r="N155" i="77"/>
  <c r="M155" i="77"/>
  <c r="L155" i="77"/>
  <c r="K155" i="77"/>
  <c r="J155" i="77"/>
  <c r="AG154" i="77"/>
  <c r="AF154" i="77"/>
  <c r="AE154" i="77"/>
  <c r="AD154" i="77"/>
  <c r="AC154" i="77"/>
  <c r="AB154" i="77"/>
  <c r="AA154" i="77"/>
  <c r="Z154" i="77"/>
  <c r="Y154" i="77"/>
  <c r="X154" i="77"/>
  <c r="W154" i="77"/>
  <c r="V154" i="77"/>
  <c r="R154" i="77"/>
  <c r="Q154" i="77"/>
  <c r="P154" i="77"/>
  <c r="O154" i="77"/>
  <c r="N154" i="77"/>
  <c r="M154" i="77"/>
  <c r="L154" i="77"/>
  <c r="K154" i="77"/>
  <c r="J154" i="77"/>
  <c r="AG153" i="77"/>
  <c r="AF153" i="77"/>
  <c r="AE153" i="77"/>
  <c r="AD153" i="77"/>
  <c r="AC153" i="77"/>
  <c r="AB153" i="77"/>
  <c r="AA153" i="77"/>
  <c r="Z153" i="77"/>
  <c r="Y153" i="77"/>
  <c r="X153" i="77"/>
  <c r="W153" i="77"/>
  <c r="V153" i="77"/>
  <c r="R153" i="77"/>
  <c r="Q153" i="77"/>
  <c r="P153" i="77"/>
  <c r="O153" i="77"/>
  <c r="N153" i="77"/>
  <c r="M153" i="77"/>
  <c r="L153" i="77"/>
  <c r="K153" i="77"/>
  <c r="J153" i="77"/>
  <c r="AG152" i="77"/>
  <c r="AF152" i="77"/>
  <c r="AE152" i="77"/>
  <c r="AD152" i="77"/>
  <c r="AC152" i="77"/>
  <c r="AB152" i="77"/>
  <c r="AA152" i="77"/>
  <c r="Z152" i="77"/>
  <c r="Y152" i="77"/>
  <c r="X152" i="77"/>
  <c r="W152" i="77"/>
  <c r="V152" i="77"/>
  <c r="R152" i="77"/>
  <c r="Q152" i="77"/>
  <c r="P152" i="77"/>
  <c r="O152" i="77"/>
  <c r="N152" i="77"/>
  <c r="M152" i="77"/>
  <c r="L152" i="77"/>
  <c r="K152" i="77"/>
  <c r="J152" i="77"/>
  <c r="AG151" i="77"/>
  <c r="AF151" i="77"/>
  <c r="AE151" i="77"/>
  <c r="AD151" i="77"/>
  <c r="AC151" i="77"/>
  <c r="AB151" i="77"/>
  <c r="AA151" i="77"/>
  <c r="Z151" i="77"/>
  <c r="Y151" i="77"/>
  <c r="X151" i="77"/>
  <c r="W151" i="77"/>
  <c r="V151" i="77"/>
  <c r="R151" i="77"/>
  <c r="Q151" i="77"/>
  <c r="P151" i="77"/>
  <c r="O151" i="77"/>
  <c r="N151" i="77"/>
  <c r="M151" i="77"/>
  <c r="L151" i="77"/>
  <c r="K151" i="77"/>
  <c r="J151" i="77"/>
  <c r="AG150" i="77"/>
  <c r="AF150" i="77"/>
  <c r="AE150" i="77"/>
  <c r="AD150" i="77"/>
  <c r="AC150" i="77"/>
  <c r="AB150" i="77"/>
  <c r="AA150" i="77"/>
  <c r="Z150" i="77"/>
  <c r="Y150" i="77"/>
  <c r="X150" i="77"/>
  <c r="W150" i="77"/>
  <c r="V150" i="77"/>
  <c r="R150" i="77"/>
  <c r="Q150" i="77"/>
  <c r="P150" i="77"/>
  <c r="O150" i="77"/>
  <c r="N150" i="77"/>
  <c r="M150" i="77"/>
  <c r="L150" i="77"/>
  <c r="K150" i="77"/>
  <c r="J150" i="77"/>
  <c r="AG149" i="77"/>
  <c r="AF149" i="77"/>
  <c r="AE149" i="77"/>
  <c r="AD149" i="77"/>
  <c r="AC149" i="77"/>
  <c r="AB149" i="77"/>
  <c r="AA149" i="77"/>
  <c r="Z149" i="77"/>
  <c r="Y149" i="77"/>
  <c r="X149" i="77"/>
  <c r="W149" i="77"/>
  <c r="V149" i="77"/>
  <c r="R149" i="77"/>
  <c r="Q149" i="77"/>
  <c r="P149" i="77"/>
  <c r="O149" i="77"/>
  <c r="N149" i="77"/>
  <c r="M149" i="77"/>
  <c r="L149" i="77"/>
  <c r="K149" i="77"/>
  <c r="J149" i="77"/>
  <c r="AG148" i="77"/>
  <c r="AF148" i="77"/>
  <c r="AE148" i="77"/>
  <c r="AD148" i="77"/>
  <c r="AC148" i="77"/>
  <c r="AB148" i="77"/>
  <c r="AA148" i="77"/>
  <c r="Z148" i="77"/>
  <c r="Y148" i="77"/>
  <c r="X148" i="77"/>
  <c r="W148" i="77"/>
  <c r="V148" i="77"/>
  <c r="R148" i="77"/>
  <c r="Q148" i="77"/>
  <c r="P148" i="77"/>
  <c r="O148" i="77"/>
  <c r="N148" i="77"/>
  <c r="M148" i="77"/>
  <c r="L148" i="77"/>
  <c r="K148" i="77"/>
  <c r="J148" i="77"/>
  <c r="AG147" i="77"/>
  <c r="AF147" i="77"/>
  <c r="AE147" i="77"/>
  <c r="AD147" i="77"/>
  <c r="AC147" i="77"/>
  <c r="AB147" i="77"/>
  <c r="AA147" i="77"/>
  <c r="Z147" i="77"/>
  <c r="Y147" i="77"/>
  <c r="X147" i="77"/>
  <c r="W147" i="77"/>
  <c r="V147" i="77"/>
  <c r="R147" i="77"/>
  <c r="Q147" i="77"/>
  <c r="P147" i="77"/>
  <c r="O147" i="77"/>
  <c r="N147" i="77"/>
  <c r="M147" i="77"/>
  <c r="L147" i="77"/>
  <c r="K147" i="77"/>
  <c r="J147" i="77"/>
  <c r="AG146" i="77"/>
  <c r="AF146" i="77"/>
  <c r="AE146" i="77"/>
  <c r="AD146" i="77"/>
  <c r="AC146" i="77"/>
  <c r="AB146" i="77"/>
  <c r="AA146" i="77"/>
  <c r="Z146" i="77"/>
  <c r="Y146" i="77"/>
  <c r="X146" i="77"/>
  <c r="W146" i="77"/>
  <c r="V146" i="77"/>
  <c r="R146" i="77"/>
  <c r="Q146" i="77"/>
  <c r="P146" i="77"/>
  <c r="O146" i="77"/>
  <c r="N146" i="77"/>
  <c r="M146" i="77"/>
  <c r="L146" i="77"/>
  <c r="K146" i="77"/>
  <c r="J146" i="77"/>
  <c r="AG145" i="77"/>
  <c r="AF145" i="77"/>
  <c r="AE145" i="77"/>
  <c r="AD145" i="77"/>
  <c r="AC145" i="77"/>
  <c r="AB145" i="77"/>
  <c r="AA145" i="77"/>
  <c r="Z145" i="77"/>
  <c r="Y145" i="77"/>
  <c r="X145" i="77"/>
  <c r="W145" i="77"/>
  <c r="V145" i="77"/>
  <c r="R145" i="77"/>
  <c r="Q145" i="77"/>
  <c r="P145" i="77"/>
  <c r="O145" i="77"/>
  <c r="N145" i="77"/>
  <c r="M145" i="77"/>
  <c r="L145" i="77"/>
  <c r="K145" i="77"/>
  <c r="J145" i="77"/>
  <c r="AG144" i="77"/>
  <c r="AF144" i="77"/>
  <c r="AE144" i="77"/>
  <c r="AD144" i="77"/>
  <c r="AC144" i="77"/>
  <c r="AB144" i="77"/>
  <c r="AA144" i="77"/>
  <c r="Z144" i="77"/>
  <c r="Y144" i="77"/>
  <c r="X144" i="77"/>
  <c r="W144" i="77"/>
  <c r="V144" i="77"/>
  <c r="R144" i="77"/>
  <c r="Q144" i="77"/>
  <c r="P144" i="77"/>
  <c r="O144" i="77"/>
  <c r="N144" i="77"/>
  <c r="M144" i="77"/>
  <c r="L144" i="77"/>
  <c r="K144" i="77"/>
  <c r="J144" i="77"/>
  <c r="AG143" i="77"/>
  <c r="AF143" i="77"/>
  <c r="AE143" i="77"/>
  <c r="AD143" i="77"/>
  <c r="AC143" i="77"/>
  <c r="AB143" i="77"/>
  <c r="AA143" i="77"/>
  <c r="Z143" i="77"/>
  <c r="Y143" i="77"/>
  <c r="X143" i="77"/>
  <c r="W143" i="77"/>
  <c r="V143" i="77"/>
  <c r="R143" i="77"/>
  <c r="Q143" i="77"/>
  <c r="P143" i="77"/>
  <c r="O143" i="77"/>
  <c r="N143" i="77"/>
  <c r="M143" i="77"/>
  <c r="L143" i="77"/>
  <c r="K143" i="77"/>
  <c r="J143" i="77"/>
  <c r="AG142" i="77"/>
  <c r="AF142" i="77"/>
  <c r="AE142" i="77"/>
  <c r="AD142" i="77"/>
  <c r="AC142" i="77"/>
  <c r="AB142" i="77"/>
  <c r="AA142" i="77"/>
  <c r="Z142" i="77"/>
  <c r="Y142" i="77"/>
  <c r="X142" i="77"/>
  <c r="W142" i="77"/>
  <c r="V142" i="77"/>
  <c r="R142" i="77"/>
  <c r="Q142" i="77"/>
  <c r="P142" i="77"/>
  <c r="O142" i="77"/>
  <c r="N142" i="77"/>
  <c r="M142" i="77"/>
  <c r="L142" i="77"/>
  <c r="K142" i="77"/>
  <c r="J142" i="77"/>
  <c r="AG141" i="77"/>
  <c r="AF141" i="77"/>
  <c r="AE141" i="77"/>
  <c r="AD141" i="77"/>
  <c r="AC141" i="77"/>
  <c r="AB141" i="77"/>
  <c r="AA141" i="77"/>
  <c r="Z141" i="77"/>
  <c r="Y141" i="77"/>
  <c r="X141" i="77"/>
  <c r="W141" i="77"/>
  <c r="V141" i="77"/>
  <c r="R141" i="77"/>
  <c r="Q141" i="77"/>
  <c r="P141" i="77"/>
  <c r="O141" i="77"/>
  <c r="N141" i="77"/>
  <c r="M141" i="77"/>
  <c r="L141" i="77"/>
  <c r="K141" i="77"/>
  <c r="J141" i="77"/>
  <c r="AG140" i="77"/>
  <c r="AF140" i="77"/>
  <c r="AE140" i="77"/>
  <c r="AD140" i="77"/>
  <c r="AC140" i="77"/>
  <c r="AB140" i="77"/>
  <c r="AA140" i="77"/>
  <c r="Z140" i="77"/>
  <c r="Y140" i="77"/>
  <c r="X140" i="77"/>
  <c r="W140" i="77"/>
  <c r="V140" i="77"/>
  <c r="R140" i="77"/>
  <c r="Q140" i="77"/>
  <c r="P140" i="77"/>
  <c r="O140" i="77"/>
  <c r="N140" i="77"/>
  <c r="M140" i="77"/>
  <c r="L140" i="77"/>
  <c r="K140" i="77"/>
  <c r="J140" i="77"/>
  <c r="AG139" i="77"/>
  <c r="AF139" i="77"/>
  <c r="AE139" i="77"/>
  <c r="AD139" i="77"/>
  <c r="AC139" i="77"/>
  <c r="AB139" i="77"/>
  <c r="AA139" i="77"/>
  <c r="Z139" i="77"/>
  <c r="Y139" i="77"/>
  <c r="X139" i="77"/>
  <c r="W139" i="77"/>
  <c r="V139" i="77"/>
  <c r="R139" i="77"/>
  <c r="Q139" i="77"/>
  <c r="P139" i="77"/>
  <c r="O139" i="77"/>
  <c r="N139" i="77"/>
  <c r="M139" i="77"/>
  <c r="L139" i="77"/>
  <c r="K139" i="77"/>
  <c r="J139" i="77"/>
  <c r="AG138" i="77"/>
  <c r="AF138" i="77"/>
  <c r="AE138" i="77"/>
  <c r="AD138" i="77"/>
  <c r="AC138" i="77"/>
  <c r="AB138" i="77"/>
  <c r="AA138" i="77"/>
  <c r="Z138" i="77"/>
  <c r="Y138" i="77"/>
  <c r="X138" i="77"/>
  <c r="W138" i="77"/>
  <c r="V138" i="77"/>
  <c r="R138" i="77"/>
  <c r="Q138" i="77"/>
  <c r="P138" i="77"/>
  <c r="O138" i="77"/>
  <c r="N138" i="77"/>
  <c r="M138" i="77"/>
  <c r="L138" i="77"/>
  <c r="K138" i="77"/>
  <c r="J138" i="77"/>
  <c r="AG137" i="77"/>
  <c r="AF137" i="77"/>
  <c r="AE137" i="77"/>
  <c r="AD137" i="77"/>
  <c r="AC137" i="77"/>
  <c r="AB137" i="77"/>
  <c r="AA137" i="77"/>
  <c r="Z137" i="77"/>
  <c r="Y137" i="77"/>
  <c r="X137" i="77"/>
  <c r="W137" i="77"/>
  <c r="V137" i="77"/>
  <c r="R137" i="77"/>
  <c r="Q137" i="77"/>
  <c r="P137" i="77"/>
  <c r="O137" i="77"/>
  <c r="N137" i="77"/>
  <c r="M137" i="77"/>
  <c r="L137" i="77"/>
  <c r="K137" i="77"/>
  <c r="J137" i="77"/>
  <c r="AG136" i="77"/>
  <c r="AF136" i="77"/>
  <c r="AE136" i="77"/>
  <c r="AD136" i="77"/>
  <c r="AC136" i="77"/>
  <c r="AB136" i="77"/>
  <c r="AA136" i="77"/>
  <c r="Z136" i="77"/>
  <c r="Y136" i="77"/>
  <c r="X136" i="77"/>
  <c r="W136" i="77"/>
  <c r="V136" i="77"/>
  <c r="R136" i="77"/>
  <c r="Q136" i="77"/>
  <c r="P136" i="77"/>
  <c r="O136" i="77"/>
  <c r="N136" i="77"/>
  <c r="M136" i="77"/>
  <c r="L136" i="77"/>
  <c r="K136" i="77"/>
  <c r="J136" i="77"/>
  <c r="AG135" i="77"/>
  <c r="AF135" i="77"/>
  <c r="AE135" i="77"/>
  <c r="AD135" i="77"/>
  <c r="AC135" i="77"/>
  <c r="AB135" i="77"/>
  <c r="AA135" i="77"/>
  <c r="Z135" i="77"/>
  <c r="Y135" i="77"/>
  <c r="X135" i="77"/>
  <c r="W135" i="77"/>
  <c r="V135" i="77"/>
  <c r="R135" i="77"/>
  <c r="Q135" i="77"/>
  <c r="P135" i="77"/>
  <c r="O135" i="77"/>
  <c r="N135" i="77"/>
  <c r="M135" i="77"/>
  <c r="L135" i="77"/>
  <c r="K135" i="77"/>
  <c r="J135" i="77"/>
  <c r="AG134" i="77"/>
  <c r="AF134" i="77"/>
  <c r="AE134" i="77"/>
  <c r="AD134" i="77"/>
  <c r="AC134" i="77"/>
  <c r="AB134" i="77"/>
  <c r="AA134" i="77"/>
  <c r="Z134" i="77"/>
  <c r="Y134" i="77"/>
  <c r="X134" i="77"/>
  <c r="W134" i="77"/>
  <c r="V134" i="77"/>
  <c r="R134" i="77"/>
  <c r="Q134" i="77"/>
  <c r="P134" i="77"/>
  <c r="O134" i="77"/>
  <c r="N134" i="77"/>
  <c r="M134" i="77"/>
  <c r="L134" i="77"/>
  <c r="K134" i="77"/>
  <c r="J134" i="77"/>
  <c r="AG133" i="77"/>
  <c r="AF133" i="77"/>
  <c r="AE133" i="77"/>
  <c r="AD133" i="77"/>
  <c r="AC133" i="77"/>
  <c r="AB133" i="77"/>
  <c r="AA133" i="77"/>
  <c r="Z133" i="77"/>
  <c r="Y133" i="77"/>
  <c r="X133" i="77"/>
  <c r="W133" i="77"/>
  <c r="V133" i="77"/>
  <c r="R133" i="77"/>
  <c r="Q133" i="77"/>
  <c r="P133" i="77"/>
  <c r="O133" i="77"/>
  <c r="N133" i="77"/>
  <c r="M133" i="77"/>
  <c r="L133" i="77"/>
  <c r="K133" i="77"/>
  <c r="J133" i="77"/>
  <c r="AG132" i="77"/>
  <c r="AF132" i="77"/>
  <c r="AE132" i="77"/>
  <c r="AD132" i="77"/>
  <c r="AC132" i="77"/>
  <c r="AB132" i="77"/>
  <c r="AA132" i="77"/>
  <c r="Z132" i="77"/>
  <c r="Y132" i="77"/>
  <c r="X132" i="77"/>
  <c r="W132" i="77"/>
  <c r="V132" i="77"/>
  <c r="R132" i="77"/>
  <c r="Q132" i="77"/>
  <c r="P132" i="77"/>
  <c r="O132" i="77"/>
  <c r="N132" i="77"/>
  <c r="M132" i="77"/>
  <c r="L132" i="77"/>
  <c r="K132" i="77"/>
  <c r="J132" i="77"/>
  <c r="AG131" i="77"/>
  <c r="AF131" i="77"/>
  <c r="AE131" i="77"/>
  <c r="AD131" i="77"/>
  <c r="AC131" i="77"/>
  <c r="AB131" i="77"/>
  <c r="AA131" i="77"/>
  <c r="Z131" i="77"/>
  <c r="Y131" i="77"/>
  <c r="X131" i="77"/>
  <c r="W131" i="77"/>
  <c r="V131" i="77"/>
  <c r="R131" i="77"/>
  <c r="Q131" i="77"/>
  <c r="P131" i="77"/>
  <c r="O131" i="77"/>
  <c r="N131" i="77"/>
  <c r="M131" i="77"/>
  <c r="L131" i="77"/>
  <c r="K131" i="77"/>
  <c r="J131" i="77"/>
  <c r="AG130" i="77"/>
  <c r="AF130" i="77"/>
  <c r="AE130" i="77"/>
  <c r="AD130" i="77"/>
  <c r="AC130" i="77"/>
  <c r="AB130" i="77"/>
  <c r="AA130" i="77"/>
  <c r="Z130" i="77"/>
  <c r="Y130" i="77"/>
  <c r="X130" i="77"/>
  <c r="W130" i="77"/>
  <c r="V130" i="77"/>
  <c r="R130" i="77"/>
  <c r="Q130" i="77"/>
  <c r="P130" i="77"/>
  <c r="O130" i="77"/>
  <c r="N130" i="77"/>
  <c r="M130" i="77"/>
  <c r="L130" i="77"/>
  <c r="K130" i="77"/>
  <c r="J130" i="77"/>
  <c r="AG129" i="77"/>
  <c r="AF129" i="77"/>
  <c r="AE129" i="77"/>
  <c r="AD129" i="77"/>
  <c r="AC129" i="77"/>
  <c r="AB129" i="77"/>
  <c r="AA129" i="77"/>
  <c r="Z129" i="77"/>
  <c r="Y129" i="77"/>
  <c r="X129" i="77"/>
  <c r="W129" i="77"/>
  <c r="V129" i="77"/>
  <c r="R129" i="77"/>
  <c r="Q129" i="77"/>
  <c r="P129" i="77"/>
  <c r="O129" i="77"/>
  <c r="N129" i="77"/>
  <c r="M129" i="77"/>
  <c r="L129" i="77"/>
  <c r="K129" i="77"/>
  <c r="J129" i="77"/>
  <c r="AG128" i="77"/>
  <c r="AF128" i="77"/>
  <c r="AE128" i="77"/>
  <c r="AD128" i="77"/>
  <c r="AC128" i="77"/>
  <c r="AB128" i="77"/>
  <c r="AA128" i="77"/>
  <c r="Z128" i="77"/>
  <c r="Y128" i="77"/>
  <c r="X128" i="77"/>
  <c r="W128" i="77"/>
  <c r="V128" i="77"/>
  <c r="R128" i="77"/>
  <c r="Q128" i="77"/>
  <c r="P128" i="77"/>
  <c r="O128" i="77"/>
  <c r="N128" i="77"/>
  <c r="M128" i="77"/>
  <c r="L128" i="77"/>
  <c r="K128" i="77"/>
  <c r="J128" i="77"/>
  <c r="AG127" i="77"/>
  <c r="AF127" i="77"/>
  <c r="AE127" i="77"/>
  <c r="AD127" i="77"/>
  <c r="AC127" i="77"/>
  <c r="AB127" i="77"/>
  <c r="AA127" i="77"/>
  <c r="Z127" i="77"/>
  <c r="Y127" i="77"/>
  <c r="X127" i="77"/>
  <c r="W127" i="77"/>
  <c r="V127" i="77"/>
  <c r="R127" i="77"/>
  <c r="Q127" i="77"/>
  <c r="P127" i="77"/>
  <c r="O127" i="77"/>
  <c r="N127" i="77"/>
  <c r="M127" i="77"/>
  <c r="L127" i="77"/>
  <c r="K127" i="77"/>
  <c r="J127" i="77"/>
  <c r="AG126" i="77"/>
  <c r="AF126" i="77"/>
  <c r="AE126" i="77"/>
  <c r="AD126" i="77"/>
  <c r="AC126" i="77"/>
  <c r="AB126" i="77"/>
  <c r="AA126" i="77"/>
  <c r="Z126" i="77"/>
  <c r="Y126" i="77"/>
  <c r="X126" i="77"/>
  <c r="W126" i="77"/>
  <c r="V126" i="77"/>
  <c r="R126" i="77"/>
  <c r="Q126" i="77"/>
  <c r="P126" i="77"/>
  <c r="O126" i="77"/>
  <c r="N126" i="77"/>
  <c r="M126" i="77"/>
  <c r="L126" i="77"/>
  <c r="K126" i="77"/>
  <c r="J126" i="77"/>
  <c r="AG125" i="77"/>
  <c r="AF125" i="77"/>
  <c r="AE125" i="77"/>
  <c r="AD125" i="77"/>
  <c r="AC125" i="77"/>
  <c r="AB125" i="77"/>
  <c r="AA125" i="77"/>
  <c r="Z125" i="77"/>
  <c r="Y125" i="77"/>
  <c r="X125" i="77"/>
  <c r="W125" i="77"/>
  <c r="V125" i="77"/>
  <c r="R125" i="77"/>
  <c r="Q125" i="77"/>
  <c r="P125" i="77"/>
  <c r="O125" i="77"/>
  <c r="N125" i="77"/>
  <c r="M125" i="77"/>
  <c r="L125" i="77"/>
  <c r="K125" i="77"/>
  <c r="J125" i="77"/>
  <c r="AG124" i="77"/>
  <c r="AF124" i="77"/>
  <c r="AE124" i="77"/>
  <c r="AD124" i="77"/>
  <c r="AC124" i="77"/>
  <c r="AB124" i="77"/>
  <c r="AA124" i="77"/>
  <c r="Z124" i="77"/>
  <c r="Y124" i="77"/>
  <c r="X124" i="77"/>
  <c r="W124" i="77"/>
  <c r="V124" i="77"/>
  <c r="R124" i="77"/>
  <c r="Q124" i="77"/>
  <c r="P124" i="77"/>
  <c r="O124" i="77"/>
  <c r="N124" i="77"/>
  <c r="M124" i="77"/>
  <c r="L124" i="77"/>
  <c r="K124" i="77"/>
  <c r="J124" i="77"/>
  <c r="AG123" i="77"/>
  <c r="AF123" i="77"/>
  <c r="AE123" i="77"/>
  <c r="AD123" i="77"/>
  <c r="AC123" i="77"/>
  <c r="AB123" i="77"/>
  <c r="AA123" i="77"/>
  <c r="Z123" i="77"/>
  <c r="Y123" i="77"/>
  <c r="X123" i="77"/>
  <c r="W123" i="77"/>
  <c r="V123" i="77"/>
  <c r="R123" i="77"/>
  <c r="Q123" i="77"/>
  <c r="P123" i="77"/>
  <c r="O123" i="77"/>
  <c r="N123" i="77"/>
  <c r="M123" i="77"/>
  <c r="L123" i="77"/>
  <c r="K123" i="77"/>
  <c r="J123" i="77"/>
  <c r="AG122" i="77"/>
  <c r="AF122" i="77"/>
  <c r="AE122" i="77"/>
  <c r="AD122" i="77"/>
  <c r="AC122" i="77"/>
  <c r="AB122" i="77"/>
  <c r="AA122" i="77"/>
  <c r="Z122" i="77"/>
  <c r="Y122" i="77"/>
  <c r="X122" i="77"/>
  <c r="W122" i="77"/>
  <c r="V122" i="77"/>
  <c r="R122" i="77"/>
  <c r="Q122" i="77"/>
  <c r="P122" i="77"/>
  <c r="O122" i="77"/>
  <c r="N122" i="77"/>
  <c r="M122" i="77"/>
  <c r="L122" i="77"/>
  <c r="K122" i="77"/>
  <c r="J122" i="77"/>
  <c r="AG121" i="77"/>
  <c r="AF121" i="77"/>
  <c r="AE121" i="77"/>
  <c r="AD121" i="77"/>
  <c r="AC121" i="77"/>
  <c r="AB121" i="77"/>
  <c r="AA121" i="77"/>
  <c r="Z121" i="77"/>
  <c r="Y121" i="77"/>
  <c r="X121" i="77"/>
  <c r="W121" i="77"/>
  <c r="V121" i="77"/>
  <c r="R121" i="77"/>
  <c r="Q121" i="77"/>
  <c r="P121" i="77"/>
  <c r="O121" i="77"/>
  <c r="N121" i="77"/>
  <c r="M121" i="77"/>
  <c r="L121" i="77"/>
  <c r="K121" i="77"/>
  <c r="J121" i="77"/>
  <c r="AG120" i="77"/>
  <c r="AF120" i="77"/>
  <c r="AE120" i="77"/>
  <c r="AD120" i="77"/>
  <c r="AC120" i="77"/>
  <c r="AB120" i="77"/>
  <c r="AA120" i="77"/>
  <c r="Z120" i="77"/>
  <c r="Y120" i="77"/>
  <c r="X120" i="77"/>
  <c r="W120" i="77"/>
  <c r="V120" i="77"/>
  <c r="R120" i="77"/>
  <c r="Q120" i="77"/>
  <c r="P120" i="77"/>
  <c r="O120" i="77"/>
  <c r="N120" i="77"/>
  <c r="M120" i="77"/>
  <c r="L120" i="77"/>
  <c r="K120" i="77"/>
  <c r="J120" i="77"/>
  <c r="AG119" i="77"/>
  <c r="AF119" i="77"/>
  <c r="AE119" i="77"/>
  <c r="AD119" i="77"/>
  <c r="AC119" i="77"/>
  <c r="AB119" i="77"/>
  <c r="AA119" i="77"/>
  <c r="Z119" i="77"/>
  <c r="Y119" i="77"/>
  <c r="X119" i="77"/>
  <c r="W119" i="77"/>
  <c r="V119" i="77"/>
  <c r="R119" i="77"/>
  <c r="Q119" i="77"/>
  <c r="P119" i="77"/>
  <c r="O119" i="77"/>
  <c r="N119" i="77"/>
  <c r="M119" i="77"/>
  <c r="L119" i="77"/>
  <c r="K119" i="77"/>
  <c r="J119" i="77"/>
  <c r="AG118" i="77"/>
  <c r="AF118" i="77"/>
  <c r="AE118" i="77"/>
  <c r="AD118" i="77"/>
  <c r="AC118" i="77"/>
  <c r="AB118" i="77"/>
  <c r="AA118" i="77"/>
  <c r="Z118" i="77"/>
  <c r="Y118" i="77"/>
  <c r="X118" i="77"/>
  <c r="W118" i="77"/>
  <c r="V118" i="77"/>
  <c r="R118" i="77"/>
  <c r="Q118" i="77"/>
  <c r="P118" i="77"/>
  <c r="O118" i="77"/>
  <c r="N118" i="77"/>
  <c r="M118" i="77"/>
  <c r="L118" i="77"/>
  <c r="K118" i="77"/>
  <c r="J118" i="77"/>
  <c r="AG117" i="77"/>
  <c r="AF117" i="77"/>
  <c r="AE117" i="77"/>
  <c r="AD117" i="77"/>
  <c r="AC117" i="77"/>
  <c r="AB117" i="77"/>
  <c r="AA117" i="77"/>
  <c r="Z117" i="77"/>
  <c r="Y117" i="77"/>
  <c r="X117" i="77"/>
  <c r="W117" i="77"/>
  <c r="V117" i="77"/>
  <c r="R117" i="77"/>
  <c r="Q117" i="77"/>
  <c r="P117" i="77"/>
  <c r="O117" i="77"/>
  <c r="N117" i="77"/>
  <c r="M117" i="77"/>
  <c r="L117" i="77"/>
  <c r="K117" i="77"/>
  <c r="J117" i="77"/>
  <c r="AG116" i="77"/>
  <c r="AF116" i="77"/>
  <c r="AE116" i="77"/>
  <c r="AD116" i="77"/>
  <c r="AC116" i="77"/>
  <c r="AB116" i="77"/>
  <c r="AA116" i="77"/>
  <c r="Z116" i="77"/>
  <c r="Y116" i="77"/>
  <c r="X116" i="77"/>
  <c r="W116" i="77"/>
  <c r="V116" i="77"/>
  <c r="R116" i="77"/>
  <c r="Q116" i="77"/>
  <c r="P116" i="77"/>
  <c r="O116" i="77"/>
  <c r="N116" i="77"/>
  <c r="M116" i="77"/>
  <c r="L116" i="77"/>
  <c r="K116" i="77"/>
  <c r="J116" i="77"/>
  <c r="AG115" i="77"/>
  <c r="AF115" i="77"/>
  <c r="AE115" i="77"/>
  <c r="AD115" i="77"/>
  <c r="AC115" i="77"/>
  <c r="AB115" i="77"/>
  <c r="AA115" i="77"/>
  <c r="Z115" i="77"/>
  <c r="Y115" i="77"/>
  <c r="X115" i="77"/>
  <c r="W115" i="77"/>
  <c r="V115" i="77"/>
  <c r="R115" i="77"/>
  <c r="Q115" i="77"/>
  <c r="P115" i="77"/>
  <c r="O115" i="77"/>
  <c r="N115" i="77"/>
  <c r="M115" i="77"/>
  <c r="L115" i="77"/>
  <c r="K115" i="77"/>
  <c r="J115" i="77"/>
  <c r="AG114" i="77"/>
  <c r="AF114" i="77"/>
  <c r="AE114" i="77"/>
  <c r="AD114" i="77"/>
  <c r="AC114" i="77"/>
  <c r="AB114" i="77"/>
  <c r="AA114" i="77"/>
  <c r="Z114" i="77"/>
  <c r="Y114" i="77"/>
  <c r="X114" i="77"/>
  <c r="W114" i="77"/>
  <c r="V114" i="77"/>
  <c r="R114" i="77"/>
  <c r="Q114" i="77"/>
  <c r="P114" i="77"/>
  <c r="O114" i="77"/>
  <c r="N114" i="77"/>
  <c r="M114" i="77"/>
  <c r="L114" i="77"/>
  <c r="K114" i="77"/>
  <c r="J114" i="77"/>
  <c r="AG113" i="77"/>
  <c r="AF113" i="77"/>
  <c r="AE113" i="77"/>
  <c r="AD113" i="77"/>
  <c r="AC113" i="77"/>
  <c r="AB113" i="77"/>
  <c r="AA113" i="77"/>
  <c r="Z113" i="77"/>
  <c r="Y113" i="77"/>
  <c r="X113" i="77"/>
  <c r="W113" i="77"/>
  <c r="V113" i="77"/>
  <c r="R113" i="77"/>
  <c r="Q113" i="77"/>
  <c r="P113" i="77"/>
  <c r="O113" i="77"/>
  <c r="N113" i="77"/>
  <c r="M113" i="77"/>
  <c r="L113" i="77"/>
  <c r="K113" i="77"/>
  <c r="J113" i="77"/>
  <c r="AG112" i="77"/>
  <c r="AF112" i="77"/>
  <c r="AE112" i="77"/>
  <c r="AD112" i="77"/>
  <c r="AC112" i="77"/>
  <c r="AB112" i="77"/>
  <c r="AA112" i="77"/>
  <c r="Z112" i="77"/>
  <c r="Y112" i="77"/>
  <c r="X112" i="77"/>
  <c r="W112" i="77"/>
  <c r="V112" i="77"/>
  <c r="R112" i="77"/>
  <c r="Q112" i="77"/>
  <c r="P112" i="77"/>
  <c r="O112" i="77"/>
  <c r="N112" i="77"/>
  <c r="M112" i="77"/>
  <c r="L112" i="77"/>
  <c r="K112" i="77"/>
  <c r="J112" i="77"/>
  <c r="AG111" i="77"/>
  <c r="AF111" i="77"/>
  <c r="AE111" i="77"/>
  <c r="AD111" i="77"/>
  <c r="AC111" i="77"/>
  <c r="AB111" i="77"/>
  <c r="AA111" i="77"/>
  <c r="Z111" i="77"/>
  <c r="Y111" i="77"/>
  <c r="X111" i="77"/>
  <c r="W111" i="77"/>
  <c r="V111" i="77"/>
  <c r="R111" i="77"/>
  <c r="Q111" i="77"/>
  <c r="P111" i="77"/>
  <c r="O111" i="77"/>
  <c r="N111" i="77"/>
  <c r="M111" i="77"/>
  <c r="L111" i="77"/>
  <c r="K111" i="77"/>
  <c r="J111" i="77"/>
  <c r="AG110" i="77"/>
  <c r="AF110" i="77"/>
  <c r="AE110" i="77"/>
  <c r="AD110" i="77"/>
  <c r="AC110" i="77"/>
  <c r="AB110" i="77"/>
  <c r="AA110" i="77"/>
  <c r="Z110" i="77"/>
  <c r="Y110" i="77"/>
  <c r="X110" i="77"/>
  <c r="W110" i="77"/>
  <c r="V110" i="77"/>
  <c r="R110" i="77"/>
  <c r="Q110" i="77"/>
  <c r="P110" i="77"/>
  <c r="O110" i="77"/>
  <c r="N110" i="77"/>
  <c r="M110" i="77"/>
  <c r="L110" i="77"/>
  <c r="K110" i="77"/>
  <c r="J110" i="77"/>
  <c r="AG109" i="77"/>
  <c r="AF109" i="77"/>
  <c r="AE109" i="77"/>
  <c r="AD109" i="77"/>
  <c r="AC109" i="77"/>
  <c r="AB109" i="77"/>
  <c r="AA109" i="77"/>
  <c r="Z109" i="77"/>
  <c r="Y109" i="77"/>
  <c r="X109" i="77"/>
  <c r="W109" i="77"/>
  <c r="V109" i="77"/>
  <c r="R109" i="77"/>
  <c r="Q109" i="77"/>
  <c r="P109" i="77"/>
  <c r="O109" i="77"/>
  <c r="N109" i="77"/>
  <c r="M109" i="77"/>
  <c r="L109" i="77"/>
  <c r="K109" i="77"/>
  <c r="J109" i="77"/>
  <c r="AG108" i="77"/>
  <c r="AF108" i="77"/>
  <c r="AE108" i="77"/>
  <c r="AD108" i="77"/>
  <c r="AC108" i="77"/>
  <c r="AB108" i="77"/>
  <c r="AA108" i="77"/>
  <c r="Z108" i="77"/>
  <c r="Y108" i="77"/>
  <c r="X108" i="77"/>
  <c r="W108" i="77"/>
  <c r="V108" i="77"/>
  <c r="R108" i="77"/>
  <c r="Q108" i="77"/>
  <c r="P108" i="77"/>
  <c r="O108" i="77"/>
  <c r="N108" i="77"/>
  <c r="M108" i="77"/>
  <c r="L108" i="77"/>
  <c r="K108" i="77"/>
  <c r="J108" i="77"/>
  <c r="AG107" i="77"/>
  <c r="AF107" i="77"/>
  <c r="AE107" i="77"/>
  <c r="AD107" i="77"/>
  <c r="AC107" i="77"/>
  <c r="AB107" i="77"/>
  <c r="AA107" i="77"/>
  <c r="Z107" i="77"/>
  <c r="Y107" i="77"/>
  <c r="X107" i="77"/>
  <c r="W107" i="77"/>
  <c r="V107" i="77"/>
  <c r="R107" i="77"/>
  <c r="Q107" i="77"/>
  <c r="P107" i="77"/>
  <c r="O107" i="77"/>
  <c r="N107" i="77"/>
  <c r="M107" i="77"/>
  <c r="L107" i="77"/>
  <c r="K107" i="77"/>
  <c r="J107" i="77"/>
  <c r="AG106" i="77"/>
  <c r="AF106" i="77"/>
  <c r="AE106" i="77"/>
  <c r="AD106" i="77"/>
  <c r="AC106" i="77"/>
  <c r="AB106" i="77"/>
  <c r="AA106" i="77"/>
  <c r="Z106" i="77"/>
  <c r="Y106" i="77"/>
  <c r="X106" i="77"/>
  <c r="W106" i="77"/>
  <c r="V106" i="77"/>
  <c r="R106" i="77"/>
  <c r="Q106" i="77"/>
  <c r="P106" i="77"/>
  <c r="O106" i="77"/>
  <c r="N106" i="77"/>
  <c r="M106" i="77"/>
  <c r="L106" i="77"/>
  <c r="K106" i="77"/>
  <c r="J106" i="77"/>
  <c r="AG105" i="77"/>
  <c r="AF105" i="77"/>
  <c r="AE105" i="77"/>
  <c r="AD105" i="77"/>
  <c r="AC105" i="77"/>
  <c r="AB105" i="77"/>
  <c r="AA105" i="77"/>
  <c r="Z105" i="77"/>
  <c r="Y105" i="77"/>
  <c r="X105" i="77"/>
  <c r="W105" i="77"/>
  <c r="V105" i="77"/>
  <c r="R105" i="77"/>
  <c r="Q105" i="77"/>
  <c r="P105" i="77"/>
  <c r="O105" i="77"/>
  <c r="N105" i="77"/>
  <c r="M105" i="77"/>
  <c r="L105" i="77"/>
  <c r="K105" i="77"/>
  <c r="J105" i="77"/>
  <c r="AG104" i="77"/>
  <c r="AF104" i="77"/>
  <c r="AE104" i="77"/>
  <c r="AD104" i="77"/>
  <c r="AC104" i="77"/>
  <c r="AB104" i="77"/>
  <c r="AA104" i="77"/>
  <c r="Z104" i="77"/>
  <c r="Y104" i="77"/>
  <c r="X104" i="77"/>
  <c r="W104" i="77"/>
  <c r="V104" i="77"/>
  <c r="R104" i="77"/>
  <c r="Q104" i="77"/>
  <c r="P104" i="77"/>
  <c r="O104" i="77"/>
  <c r="N104" i="77"/>
  <c r="M104" i="77"/>
  <c r="L104" i="77"/>
  <c r="K104" i="77"/>
  <c r="J104" i="77"/>
  <c r="AG103" i="77"/>
  <c r="AF103" i="77"/>
  <c r="AE103" i="77"/>
  <c r="AD103" i="77"/>
  <c r="AC103" i="77"/>
  <c r="AB103" i="77"/>
  <c r="AA103" i="77"/>
  <c r="Z103" i="77"/>
  <c r="Y103" i="77"/>
  <c r="X103" i="77"/>
  <c r="W103" i="77"/>
  <c r="V103" i="77"/>
  <c r="R103" i="77"/>
  <c r="Q103" i="77"/>
  <c r="P103" i="77"/>
  <c r="O103" i="77"/>
  <c r="N103" i="77"/>
  <c r="M103" i="77"/>
  <c r="L103" i="77"/>
  <c r="K103" i="77"/>
  <c r="J103" i="77"/>
  <c r="AG102" i="77"/>
  <c r="AF102" i="77"/>
  <c r="AE102" i="77"/>
  <c r="AD102" i="77"/>
  <c r="AC102" i="77"/>
  <c r="AB102" i="77"/>
  <c r="AA102" i="77"/>
  <c r="Z102" i="77"/>
  <c r="Y102" i="77"/>
  <c r="X102" i="77"/>
  <c r="W102" i="77"/>
  <c r="V102" i="77"/>
  <c r="R102" i="77"/>
  <c r="Q102" i="77"/>
  <c r="P102" i="77"/>
  <c r="O102" i="77"/>
  <c r="N102" i="77"/>
  <c r="M102" i="77"/>
  <c r="L102" i="77"/>
  <c r="K102" i="77"/>
  <c r="J102" i="77"/>
  <c r="AG101" i="77"/>
  <c r="AF101" i="77"/>
  <c r="AE101" i="77"/>
  <c r="AD101" i="77"/>
  <c r="AC101" i="77"/>
  <c r="AB101" i="77"/>
  <c r="AA101" i="77"/>
  <c r="Z101" i="77"/>
  <c r="Y101" i="77"/>
  <c r="X101" i="77"/>
  <c r="W101" i="77"/>
  <c r="V101" i="77"/>
  <c r="R101" i="77"/>
  <c r="Q101" i="77"/>
  <c r="P101" i="77"/>
  <c r="O101" i="77"/>
  <c r="N101" i="77"/>
  <c r="M101" i="77"/>
  <c r="L101" i="77"/>
  <c r="K101" i="77"/>
  <c r="J101" i="77"/>
  <c r="AG100" i="77"/>
  <c r="AF100" i="77"/>
  <c r="AE100" i="77"/>
  <c r="AD100" i="77"/>
  <c r="AC100" i="77"/>
  <c r="AB100" i="77"/>
  <c r="AA100" i="77"/>
  <c r="Z100" i="77"/>
  <c r="Y100" i="77"/>
  <c r="X100" i="77"/>
  <c r="W100" i="77"/>
  <c r="V100" i="77"/>
  <c r="R100" i="77"/>
  <c r="Q100" i="77"/>
  <c r="P100" i="77"/>
  <c r="O100" i="77"/>
  <c r="N100" i="77"/>
  <c r="M100" i="77"/>
  <c r="L100" i="77"/>
  <c r="K100" i="77"/>
  <c r="J100" i="77"/>
  <c r="AG99" i="77"/>
  <c r="AF99" i="77"/>
  <c r="AE99" i="77"/>
  <c r="AD99" i="77"/>
  <c r="AC99" i="77"/>
  <c r="AB99" i="77"/>
  <c r="AA99" i="77"/>
  <c r="Z99" i="77"/>
  <c r="Y99" i="77"/>
  <c r="X99" i="77"/>
  <c r="W99" i="77"/>
  <c r="V99" i="77"/>
  <c r="R99" i="77"/>
  <c r="Q99" i="77"/>
  <c r="P99" i="77"/>
  <c r="O99" i="77"/>
  <c r="N99" i="77"/>
  <c r="M99" i="77"/>
  <c r="L99" i="77"/>
  <c r="K99" i="77"/>
  <c r="J99" i="77"/>
  <c r="AG98" i="77"/>
  <c r="AF98" i="77"/>
  <c r="AE98" i="77"/>
  <c r="AD98" i="77"/>
  <c r="AC98" i="77"/>
  <c r="AB98" i="77"/>
  <c r="AA98" i="77"/>
  <c r="Z98" i="77"/>
  <c r="Y98" i="77"/>
  <c r="X98" i="77"/>
  <c r="W98" i="77"/>
  <c r="V98" i="77"/>
  <c r="R98" i="77"/>
  <c r="Q98" i="77"/>
  <c r="P98" i="77"/>
  <c r="O98" i="77"/>
  <c r="N98" i="77"/>
  <c r="M98" i="77"/>
  <c r="L98" i="77"/>
  <c r="K98" i="77"/>
  <c r="J98" i="77"/>
  <c r="AG97" i="77"/>
  <c r="AF97" i="77"/>
  <c r="AE97" i="77"/>
  <c r="AD97" i="77"/>
  <c r="AC97" i="77"/>
  <c r="AB97" i="77"/>
  <c r="AA97" i="77"/>
  <c r="Z97" i="77"/>
  <c r="Y97" i="77"/>
  <c r="X97" i="77"/>
  <c r="W97" i="77"/>
  <c r="V97" i="77"/>
  <c r="R97" i="77"/>
  <c r="Q97" i="77"/>
  <c r="P97" i="77"/>
  <c r="O97" i="77"/>
  <c r="N97" i="77"/>
  <c r="M97" i="77"/>
  <c r="L97" i="77"/>
  <c r="K97" i="77"/>
  <c r="J97" i="77"/>
  <c r="AG96" i="77"/>
  <c r="AF96" i="77"/>
  <c r="AE96" i="77"/>
  <c r="AD96" i="77"/>
  <c r="AC96" i="77"/>
  <c r="AB96" i="77"/>
  <c r="AA96" i="77"/>
  <c r="Z96" i="77"/>
  <c r="Y96" i="77"/>
  <c r="X96" i="77"/>
  <c r="W96" i="77"/>
  <c r="V96" i="77"/>
  <c r="R96" i="77"/>
  <c r="Q96" i="77"/>
  <c r="P96" i="77"/>
  <c r="O96" i="77"/>
  <c r="N96" i="77"/>
  <c r="M96" i="77"/>
  <c r="L96" i="77"/>
  <c r="K96" i="77"/>
  <c r="J96" i="77"/>
  <c r="AG95" i="77"/>
  <c r="AF95" i="77"/>
  <c r="AE95" i="77"/>
  <c r="AD95" i="77"/>
  <c r="AC95" i="77"/>
  <c r="AB95" i="77"/>
  <c r="AA95" i="77"/>
  <c r="Z95" i="77"/>
  <c r="Y95" i="77"/>
  <c r="X95" i="77"/>
  <c r="W95" i="77"/>
  <c r="V95" i="77"/>
  <c r="R95" i="77"/>
  <c r="Q95" i="77"/>
  <c r="P95" i="77"/>
  <c r="O95" i="77"/>
  <c r="N95" i="77"/>
  <c r="M95" i="77"/>
  <c r="L95" i="77"/>
  <c r="K95" i="77"/>
  <c r="J95" i="77"/>
  <c r="AG94" i="77"/>
  <c r="AF94" i="77"/>
  <c r="AE94" i="77"/>
  <c r="AD94" i="77"/>
  <c r="AC94" i="77"/>
  <c r="AB94" i="77"/>
  <c r="AA94" i="77"/>
  <c r="Z94" i="77"/>
  <c r="Y94" i="77"/>
  <c r="X94" i="77"/>
  <c r="W94" i="77"/>
  <c r="V94" i="77"/>
  <c r="R94" i="77"/>
  <c r="Q94" i="77"/>
  <c r="P94" i="77"/>
  <c r="O94" i="77"/>
  <c r="N94" i="77"/>
  <c r="M94" i="77"/>
  <c r="L94" i="77"/>
  <c r="K94" i="77"/>
  <c r="J94" i="77"/>
  <c r="AG93" i="77"/>
  <c r="AF93" i="77"/>
  <c r="AE93" i="77"/>
  <c r="AD93" i="77"/>
  <c r="AC93" i="77"/>
  <c r="AB93" i="77"/>
  <c r="AA93" i="77"/>
  <c r="Z93" i="77"/>
  <c r="Y93" i="77"/>
  <c r="X93" i="77"/>
  <c r="W93" i="77"/>
  <c r="V93" i="77"/>
  <c r="R93" i="77"/>
  <c r="Q93" i="77"/>
  <c r="P93" i="77"/>
  <c r="O93" i="77"/>
  <c r="N93" i="77"/>
  <c r="M93" i="77"/>
  <c r="L93" i="77"/>
  <c r="K93" i="77"/>
  <c r="J93" i="77"/>
  <c r="AG92" i="77"/>
  <c r="AF92" i="77"/>
  <c r="AE92" i="77"/>
  <c r="AD92" i="77"/>
  <c r="AC92" i="77"/>
  <c r="AB92" i="77"/>
  <c r="AA92" i="77"/>
  <c r="Z92" i="77"/>
  <c r="Y92" i="77"/>
  <c r="X92" i="77"/>
  <c r="W92" i="77"/>
  <c r="V92" i="77"/>
  <c r="R92" i="77"/>
  <c r="Q92" i="77"/>
  <c r="P92" i="77"/>
  <c r="O92" i="77"/>
  <c r="N92" i="77"/>
  <c r="M92" i="77"/>
  <c r="L92" i="77"/>
  <c r="K92" i="77"/>
  <c r="J92" i="77"/>
  <c r="AG91" i="77"/>
  <c r="AF91" i="77"/>
  <c r="AE91" i="77"/>
  <c r="AD91" i="77"/>
  <c r="AC91" i="77"/>
  <c r="AB91" i="77"/>
  <c r="AA91" i="77"/>
  <c r="Z91" i="77"/>
  <c r="Y91" i="77"/>
  <c r="X91" i="77"/>
  <c r="W91" i="77"/>
  <c r="V91" i="77"/>
  <c r="R91" i="77"/>
  <c r="Q91" i="77"/>
  <c r="P91" i="77"/>
  <c r="O91" i="77"/>
  <c r="N91" i="77"/>
  <c r="M91" i="77"/>
  <c r="L91" i="77"/>
  <c r="K91" i="77"/>
  <c r="J91" i="77"/>
  <c r="AG90" i="77"/>
  <c r="AF90" i="77"/>
  <c r="AE90" i="77"/>
  <c r="AD90" i="77"/>
  <c r="AC90" i="77"/>
  <c r="AB90" i="77"/>
  <c r="AA90" i="77"/>
  <c r="Z90" i="77"/>
  <c r="Y90" i="77"/>
  <c r="X90" i="77"/>
  <c r="W90" i="77"/>
  <c r="V90" i="77"/>
  <c r="R90" i="77"/>
  <c r="Q90" i="77"/>
  <c r="P90" i="77"/>
  <c r="O90" i="77"/>
  <c r="N90" i="77"/>
  <c r="M90" i="77"/>
  <c r="L90" i="77"/>
  <c r="K90" i="77"/>
  <c r="J90" i="77"/>
  <c r="AG89" i="77"/>
  <c r="AF89" i="77"/>
  <c r="AE89" i="77"/>
  <c r="AD89" i="77"/>
  <c r="AC89" i="77"/>
  <c r="AB89" i="77"/>
  <c r="AA89" i="77"/>
  <c r="Z89" i="77"/>
  <c r="Y89" i="77"/>
  <c r="X89" i="77"/>
  <c r="W89" i="77"/>
  <c r="V89" i="77"/>
  <c r="R89" i="77"/>
  <c r="Q89" i="77"/>
  <c r="P89" i="77"/>
  <c r="O89" i="77"/>
  <c r="N89" i="77"/>
  <c r="M89" i="77"/>
  <c r="L89" i="77"/>
  <c r="K89" i="77"/>
  <c r="J89" i="77"/>
  <c r="AG88" i="77"/>
  <c r="AF88" i="77"/>
  <c r="AE88" i="77"/>
  <c r="AD88" i="77"/>
  <c r="AC88" i="77"/>
  <c r="AB88" i="77"/>
  <c r="AA88" i="77"/>
  <c r="Z88" i="77"/>
  <c r="Y88" i="77"/>
  <c r="X88" i="77"/>
  <c r="W88" i="77"/>
  <c r="V88" i="77"/>
  <c r="R88" i="77"/>
  <c r="Q88" i="77"/>
  <c r="P88" i="77"/>
  <c r="O88" i="77"/>
  <c r="N88" i="77"/>
  <c r="M88" i="77"/>
  <c r="L88" i="77"/>
  <c r="K88" i="77"/>
  <c r="J88" i="77"/>
  <c r="AG87" i="77"/>
  <c r="AF87" i="77"/>
  <c r="AE87" i="77"/>
  <c r="AD87" i="77"/>
  <c r="AC87" i="77"/>
  <c r="AB87" i="77"/>
  <c r="AA87" i="77"/>
  <c r="Z87" i="77"/>
  <c r="Y87" i="77"/>
  <c r="X87" i="77"/>
  <c r="W87" i="77"/>
  <c r="V87" i="77"/>
  <c r="R87" i="77"/>
  <c r="Q87" i="77"/>
  <c r="P87" i="77"/>
  <c r="O87" i="77"/>
  <c r="N87" i="77"/>
  <c r="M87" i="77"/>
  <c r="L87" i="77"/>
  <c r="K87" i="77"/>
  <c r="J87" i="77"/>
  <c r="AG86" i="77"/>
  <c r="AF86" i="77"/>
  <c r="AE86" i="77"/>
  <c r="AD86" i="77"/>
  <c r="AC86" i="77"/>
  <c r="AB86" i="77"/>
  <c r="AA86" i="77"/>
  <c r="Z86" i="77"/>
  <c r="Y86" i="77"/>
  <c r="X86" i="77"/>
  <c r="W86" i="77"/>
  <c r="V86" i="77"/>
  <c r="R86" i="77"/>
  <c r="Q86" i="77"/>
  <c r="P86" i="77"/>
  <c r="O86" i="77"/>
  <c r="N86" i="77"/>
  <c r="M86" i="77"/>
  <c r="L86" i="77"/>
  <c r="K86" i="77"/>
  <c r="J86" i="77"/>
  <c r="AG85" i="77"/>
  <c r="AF85" i="77"/>
  <c r="AE85" i="77"/>
  <c r="AD85" i="77"/>
  <c r="AC85" i="77"/>
  <c r="AB85" i="77"/>
  <c r="AA85" i="77"/>
  <c r="Z85" i="77"/>
  <c r="Y85" i="77"/>
  <c r="X85" i="77"/>
  <c r="W85" i="77"/>
  <c r="V85" i="77"/>
  <c r="R85" i="77"/>
  <c r="Q85" i="77"/>
  <c r="P85" i="77"/>
  <c r="O85" i="77"/>
  <c r="N85" i="77"/>
  <c r="M85" i="77"/>
  <c r="L85" i="77"/>
  <c r="K85" i="77"/>
  <c r="J85" i="77"/>
  <c r="AG84" i="77"/>
  <c r="AF84" i="77"/>
  <c r="AE84" i="77"/>
  <c r="AD84" i="77"/>
  <c r="AC84" i="77"/>
  <c r="AB84" i="77"/>
  <c r="AA84" i="77"/>
  <c r="Z84" i="77"/>
  <c r="Y84" i="77"/>
  <c r="X84" i="77"/>
  <c r="W84" i="77"/>
  <c r="V84" i="77"/>
  <c r="R84" i="77"/>
  <c r="Q84" i="77"/>
  <c r="P84" i="77"/>
  <c r="O84" i="77"/>
  <c r="N84" i="77"/>
  <c r="M84" i="77"/>
  <c r="L84" i="77"/>
  <c r="K84" i="77"/>
  <c r="J84" i="77"/>
  <c r="AG83" i="77"/>
  <c r="AF83" i="77"/>
  <c r="AE83" i="77"/>
  <c r="AD83" i="77"/>
  <c r="AC83" i="77"/>
  <c r="AB83" i="77"/>
  <c r="AA83" i="77"/>
  <c r="Z83" i="77"/>
  <c r="Y83" i="77"/>
  <c r="X83" i="77"/>
  <c r="W83" i="77"/>
  <c r="V83" i="77"/>
  <c r="R83" i="77"/>
  <c r="Q83" i="77"/>
  <c r="P83" i="77"/>
  <c r="O83" i="77"/>
  <c r="N83" i="77"/>
  <c r="M83" i="77"/>
  <c r="L83" i="77"/>
  <c r="K83" i="77"/>
  <c r="J83" i="77"/>
  <c r="AG82" i="77"/>
  <c r="AF82" i="77"/>
  <c r="AE82" i="77"/>
  <c r="AD82" i="77"/>
  <c r="AC82" i="77"/>
  <c r="AB82" i="77"/>
  <c r="AA82" i="77"/>
  <c r="Z82" i="77"/>
  <c r="Y82" i="77"/>
  <c r="X82" i="77"/>
  <c r="W82" i="77"/>
  <c r="V82" i="77"/>
  <c r="R82" i="77"/>
  <c r="Q82" i="77"/>
  <c r="P82" i="77"/>
  <c r="O82" i="77"/>
  <c r="N82" i="77"/>
  <c r="M82" i="77"/>
  <c r="L82" i="77"/>
  <c r="K82" i="77"/>
  <c r="J82" i="77"/>
  <c r="AG81" i="77"/>
  <c r="AF81" i="77"/>
  <c r="AE81" i="77"/>
  <c r="AD81" i="77"/>
  <c r="AC81" i="77"/>
  <c r="AB81" i="77"/>
  <c r="AA81" i="77"/>
  <c r="Z81" i="77"/>
  <c r="Y81" i="77"/>
  <c r="X81" i="77"/>
  <c r="W81" i="77"/>
  <c r="V81" i="77"/>
  <c r="R81" i="77"/>
  <c r="Q81" i="77"/>
  <c r="P81" i="77"/>
  <c r="O81" i="77"/>
  <c r="N81" i="77"/>
  <c r="M81" i="77"/>
  <c r="L81" i="77"/>
  <c r="K81" i="77"/>
  <c r="J81" i="77"/>
  <c r="AG80" i="77"/>
  <c r="AF80" i="77"/>
  <c r="AE80" i="77"/>
  <c r="AD80" i="77"/>
  <c r="AC80" i="77"/>
  <c r="AB80" i="77"/>
  <c r="AA80" i="77"/>
  <c r="Z80" i="77"/>
  <c r="Y80" i="77"/>
  <c r="X80" i="77"/>
  <c r="W80" i="77"/>
  <c r="V80" i="77"/>
  <c r="R80" i="77"/>
  <c r="Q80" i="77"/>
  <c r="P80" i="77"/>
  <c r="O80" i="77"/>
  <c r="N80" i="77"/>
  <c r="M80" i="77"/>
  <c r="L80" i="77"/>
  <c r="K80" i="77"/>
  <c r="J80" i="77"/>
  <c r="AG79" i="77"/>
  <c r="AF79" i="77"/>
  <c r="AE79" i="77"/>
  <c r="AD79" i="77"/>
  <c r="AC79" i="77"/>
  <c r="AB79" i="77"/>
  <c r="AA79" i="77"/>
  <c r="Z79" i="77"/>
  <c r="Y79" i="77"/>
  <c r="X79" i="77"/>
  <c r="W79" i="77"/>
  <c r="V79" i="77"/>
  <c r="R79" i="77"/>
  <c r="Q79" i="77"/>
  <c r="P79" i="77"/>
  <c r="O79" i="77"/>
  <c r="N79" i="77"/>
  <c r="M79" i="77"/>
  <c r="L79" i="77"/>
  <c r="K79" i="77"/>
  <c r="J79" i="77"/>
  <c r="AG78" i="77"/>
  <c r="AF78" i="77"/>
  <c r="AE78" i="77"/>
  <c r="AD78" i="77"/>
  <c r="AC78" i="77"/>
  <c r="AB78" i="77"/>
  <c r="AA78" i="77"/>
  <c r="Z78" i="77"/>
  <c r="Y78" i="77"/>
  <c r="X78" i="77"/>
  <c r="W78" i="77"/>
  <c r="V78" i="77"/>
  <c r="R78" i="77"/>
  <c r="Q78" i="77"/>
  <c r="P78" i="77"/>
  <c r="O78" i="77"/>
  <c r="N78" i="77"/>
  <c r="M78" i="77"/>
  <c r="L78" i="77"/>
  <c r="K78" i="77"/>
  <c r="J78" i="77"/>
  <c r="AG77" i="77"/>
  <c r="AF77" i="77"/>
  <c r="AE77" i="77"/>
  <c r="AD77" i="77"/>
  <c r="AC77" i="77"/>
  <c r="AB77" i="77"/>
  <c r="AA77" i="77"/>
  <c r="Z77" i="77"/>
  <c r="Y77" i="77"/>
  <c r="X77" i="77"/>
  <c r="W77" i="77"/>
  <c r="V77" i="77"/>
  <c r="R77" i="77"/>
  <c r="Q77" i="77"/>
  <c r="P77" i="77"/>
  <c r="O77" i="77"/>
  <c r="N77" i="77"/>
  <c r="M77" i="77"/>
  <c r="L77" i="77"/>
  <c r="K77" i="77"/>
  <c r="J77" i="77"/>
  <c r="AG76" i="77"/>
  <c r="AF76" i="77"/>
  <c r="AE76" i="77"/>
  <c r="AD76" i="77"/>
  <c r="AC76" i="77"/>
  <c r="AB76" i="77"/>
  <c r="AA76" i="77"/>
  <c r="Z76" i="77"/>
  <c r="Y76" i="77"/>
  <c r="X76" i="77"/>
  <c r="W76" i="77"/>
  <c r="V76" i="77"/>
  <c r="R76" i="77"/>
  <c r="Q76" i="77"/>
  <c r="P76" i="77"/>
  <c r="O76" i="77"/>
  <c r="N76" i="77"/>
  <c r="M76" i="77"/>
  <c r="L76" i="77"/>
  <c r="K76" i="77"/>
  <c r="J76" i="77"/>
  <c r="AG75" i="77"/>
  <c r="AF75" i="77"/>
  <c r="AE75" i="77"/>
  <c r="AD75" i="77"/>
  <c r="AC75" i="77"/>
  <c r="AB75" i="77"/>
  <c r="AA75" i="77"/>
  <c r="Z75" i="77"/>
  <c r="Y75" i="77"/>
  <c r="X75" i="77"/>
  <c r="W75" i="77"/>
  <c r="V75" i="77"/>
  <c r="R75" i="77"/>
  <c r="Q75" i="77"/>
  <c r="P75" i="77"/>
  <c r="O75" i="77"/>
  <c r="N75" i="77"/>
  <c r="M75" i="77"/>
  <c r="L75" i="77"/>
  <c r="K75" i="77"/>
  <c r="J75" i="77"/>
  <c r="AG74" i="77"/>
  <c r="AF74" i="77"/>
  <c r="AE74" i="77"/>
  <c r="AD74" i="77"/>
  <c r="AC74" i="77"/>
  <c r="AB74" i="77"/>
  <c r="AA74" i="77"/>
  <c r="Z74" i="77"/>
  <c r="Y74" i="77"/>
  <c r="X74" i="77"/>
  <c r="W74" i="77"/>
  <c r="V74" i="77"/>
  <c r="R74" i="77"/>
  <c r="Q74" i="77"/>
  <c r="P74" i="77"/>
  <c r="O74" i="77"/>
  <c r="N74" i="77"/>
  <c r="M74" i="77"/>
  <c r="L74" i="77"/>
  <c r="K74" i="77"/>
  <c r="J74" i="77"/>
  <c r="AG73" i="77"/>
  <c r="AF73" i="77"/>
  <c r="AE73" i="77"/>
  <c r="AD73" i="77"/>
  <c r="AC73" i="77"/>
  <c r="AB73" i="77"/>
  <c r="AA73" i="77"/>
  <c r="Z73" i="77"/>
  <c r="Y73" i="77"/>
  <c r="X73" i="77"/>
  <c r="W73" i="77"/>
  <c r="V73" i="77"/>
  <c r="R73" i="77"/>
  <c r="Q73" i="77"/>
  <c r="P73" i="77"/>
  <c r="O73" i="77"/>
  <c r="N73" i="77"/>
  <c r="M73" i="77"/>
  <c r="L73" i="77"/>
  <c r="K73" i="77"/>
  <c r="J73" i="77"/>
  <c r="AG72" i="77"/>
  <c r="AF72" i="77"/>
  <c r="AE72" i="77"/>
  <c r="AD72" i="77"/>
  <c r="AC72" i="77"/>
  <c r="AB72" i="77"/>
  <c r="AA72" i="77"/>
  <c r="Z72" i="77"/>
  <c r="Y72" i="77"/>
  <c r="X72" i="77"/>
  <c r="W72" i="77"/>
  <c r="V72" i="77"/>
  <c r="R72" i="77"/>
  <c r="Q72" i="77"/>
  <c r="P72" i="77"/>
  <c r="O72" i="77"/>
  <c r="N72" i="77"/>
  <c r="M72" i="77"/>
  <c r="L72" i="77"/>
  <c r="K72" i="77"/>
  <c r="J72" i="77"/>
  <c r="AG71" i="77"/>
  <c r="AF71" i="77"/>
  <c r="AE71" i="77"/>
  <c r="AD71" i="77"/>
  <c r="AC71" i="77"/>
  <c r="AB71" i="77"/>
  <c r="AA71" i="77"/>
  <c r="Z71" i="77"/>
  <c r="Y71" i="77"/>
  <c r="X71" i="77"/>
  <c r="W71" i="77"/>
  <c r="V71" i="77"/>
  <c r="R71" i="77"/>
  <c r="Q71" i="77"/>
  <c r="P71" i="77"/>
  <c r="O71" i="77"/>
  <c r="N71" i="77"/>
  <c r="M71" i="77"/>
  <c r="L71" i="77"/>
  <c r="K71" i="77"/>
  <c r="J71" i="77"/>
  <c r="AG70" i="77"/>
  <c r="AF70" i="77"/>
  <c r="AE70" i="77"/>
  <c r="AD70" i="77"/>
  <c r="AC70" i="77"/>
  <c r="AB70" i="77"/>
  <c r="AA70" i="77"/>
  <c r="Z70" i="77"/>
  <c r="Y70" i="77"/>
  <c r="X70" i="77"/>
  <c r="W70" i="77"/>
  <c r="V70" i="77"/>
  <c r="R70" i="77"/>
  <c r="Q70" i="77"/>
  <c r="P70" i="77"/>
  <c r="O70" i="77"/>
  <c r="N70" i="77"/>
  <c r="M70" i="77"/>
  <c r="L70" i="77"/>
  <c r="K70" i="77"/>
  <c r="J70" i="77"/>
  <c r="AG69" i="77"/>
  <c r="AF69" i="77"/>
  <c r="AE69" i="77"/>
  <c r="AD69" i="77"/>
  <c r="AC69" i="77"/>
  <c r="AB69" i="77"/>
  <c r="AA69" i="77"/>
  <c r="Z69" i="77"/>
  <c r="Y69" i="77"/>
  <c r="X69" i="77"/>
  <c r="W69" i="77"/>
  <c r="V69" i="77"/>
  <c r="R69" i="77"/>
  <c r="Q69" i="77"/>
  <c r="P69" i="77"/>
  <c r="O69" i="77"/>
  <c r="N69" i="77"/>
  <c r="M69" i="77"/>
  <c r="L69" i="77"/>
  <c r="K69" i="77"/>
  <c r="J69" i="77"/>
  <c r="AG68" i="77"/>
  <c r="AF68" i="77"/>
  <c r="AE68" i="77"/>
  <c r="AD68" i="77"/>
  <c r="AC68" i="77"/>
  <c r="AB68" i="77"/>
  <c r="AA68" i="77"/>
  <c r="Z68" i="77"/>
  <c r="Y68" i="77"/>
  <c r="X68" i="77"/>
  <c r="W68" i="77"/>
  <c r="V68" i="77"/>
  <c r="R68" i="77"/>
  <c r="Q68" i="77"/>
  <c r="P68" i="77"/>
  <c r="O68" i="77"/>
  <c r="N68" i="77"/>
  <c r="M68" i="77"/>
  <c r="L68" i="77"/>
  <c r="K68" i="77"/>
  <c r="J68" i="77"/>
  <c r="AG67" i="77"/>
  <c r="AF67" i="77"/>
  <c r="AE67" i="77"/>
  <c r="AD67" i="77"/>
  <c r="AC67" i="77"/>
  <c r="AB67" i="77"/>
  <c r="AA67" i="77"/>
  <c r="Z67" i="77"/>
  <c r="Y67" i="77"/>
  <c r="X67" i="77"/>
  <c r="W67" i="77"/>
  <c r="V67" i="77"/>
  <c r="R67" i="77"/>
  <c r="Q67" i="77"/>
  <c r="P67" i="77"/>
  <c r="O67" i="77"/>
  <c r="N67" i="77"/>
  <c r="M67" i="77"/>
  <c r="L67" i="77"/>
  <c r="K67" i="77"/>
  <c r="J67" i="77"/>
  <c r="AG66" i="77"/>
  <c r="AF66" i="77"/>
  <c r="AE66" i="77"/>
  <c r="AD66" i="77"/>
  <c r="AC66" i="77"/>
  <c r="AB66" i="77"/>
  <c r="AA66" i="77"/>
  <c r="Z66" i="77"/>
  <c r="Y66" i="77"/>
  <c r="X66" i="77"/>
  <c r="W66" i="77"/>
  <c r="V66" i="77"/>
  <c r="R66" i="77"/>
  <c r="Q66" i="77"/>
  <c r="P66" i="77"/>
  <c r="O66" i="77"/>
  <c r="N66" i="77"/>
  <c r="M66" i="77"/>
  <c r="L66" i="77"/>
  <c r="K66" i="77"/>
  <c r="J66" i="77"/>
  <c r="AG65" i="77"/>
  <c r="AF65" i="77"/>
  <c r="AE65" i="77"/>
  <c r="AD65" i="77"/>
  <c r="AC65" i="77"/>
  <c r="AB65" i="77"/>
  <c r="AA65" i="77"/>
  <c r="Z65" i="77"/>
  <c r="Y65" i="77"/>
  <c r="X65" i="77"/>
  <c r="W65" i="77"/>
  <c r="V65" i="77"/>
  <c r="R65" i="77"/>
  <c r="Q65" i="77"/>
  <c r="P65" i="77"/>
  <c r="O65" i="77"/>
  <c r="N65" i="77"/>
  <c r="M65" i="77"/>
  <c r="L65" i="77"/>
  <c r="K65" i="77"/>
  <c r="J65" i="77"/>
  <c r="AG64" i="77"/>
  <c r="AF64" i="77"/>
  <c r="AE64" i="77"/>
  <c r="AD64" i="77"/>
  <c r="AC64" i="77"/>
  <c r="AB64" i="77"/>
  <c r="AA64" i="77"/>
  <c r="Z64" i="77"/>
  <c r="Y64" i="77"/>
  <c r="X64" i="77"/>
  <c r="W64" i="77"/>
  <c r="V64" i="77"/>
  <c r="R64" i="77"/>
  <c r="Q64" i="77"/>
  <c r="P64" i="77"/>
  <c r="O64" i="77"/>
  <c r="N64" i="77"/>
  <c r="M64" i="77"/>
  <c r="L64" i="77"/>
  <c r="K64" i="77"/>
  <c r="J64" i="77"/>
  <c r="AG63" i="77"/>
  <c r="AF63" i="77"/>
  <c r="AE63" i="77"/>
  <c r="AD63" i="77"/>
  <c r="AC63" i="77"/>
  <c r="AB63" i="77"/>
  <c r="AA63" i="77"/>
  <c r="Z63" i="77"/>
  <c r="Y63" i="77"/>
  <c r="X63" i="77"/>
  <c r="W63" i="77"/>
  <c r="V63" i="77"/>
  <c r="R63" i="77"/>
  <c r="Q63" i="77"/>
  <c r="P63" i="77"/>
  <c r="O63" i="77"/>
  <c r="N63" i="77"/>
  <c r="M63" i="77"/>
  <c r="L63" i="77"/>
  <c r="K63" i="77"/>
  <c r="J63" i="77"/>
  <c r="AG62" i="77"/>
  <c r="AF62" i="77"/>
  <c r="AE62" i="77"/>
  <c r="AD62" i="77"/>
  <c r="AC62" i="77"/>
  <c r="AB62" i="77"/>
  <c r="AA62" i="77"/>
  <c r="Z62" i="77"/>
  <c r="Y62" i="77"/>
  <c r="X62" i="77"/>
  <c r="W62" i="77"/>
  <c r="V62" i="77"/>
  <c r="R62" i="77"/>
  <c r="Q62" i="77"/>
  <c r="P62" i="77"/>
  <c r="O62" i="77"/>
  <c r="N62" i="77"/>
  <c r="M62" i="77"/>
  <c r="L62" i="77"/>
  <c r="K62" i="77"/>
  <c r="J62" i="77"/>
  <c r="AG61" i="77"/>
  <c r="AF61" i="77"/>
  <c r="AE61" i="77"/>
  <c r="AD61" i="77"/>
  <c r="AC61" i="77"/>
  <c r="AB61" i="77"/>
  <c r="AA61" i="77"/>
  <c r="Z61" i="77"/>
  <c r="Y61" i="77"/>
  <c r="X61" i="77"/>
  <c r="W61" i="77"/>
  <c r="V61" i="77"/>
  <c r="R61" i="77"/>
  <c r="Q61" i="77"/>
  <c r="P61" i="77"/>
  <c r="O61" i="77"/>
  <c r="N61" i="77"/>
  <c r="M61" i="77"/>
  <c r="L61" i="77"/>
  <c r="K61" i="77"/>
  <c r="J61" i="77"/>
  <c r="AG60" i="77"/>
  <c r="AF60" i="77"/>
  <c r="AE60" i="77"/>
  <c r="AD60" i="77"/>
  <c r="AC60" i="77"/>
  <c r="AB60" i="77"/>
  <c r="AA60" i="77"/>
  <c r="Z60" i="77"/>
  <c r="Y60" i="77"/>
  <c r="X60" i="77"/>
  <c r="W60" i="77"/>
  <c r="V60" i="77"/>
  <c r="R60" i="77"/>
  <c r="Q60" i="77"/>
  <c r="P60" i="77"/>
  <c r="O60" i="77"/>
  <c r="N60" i="77"/>
  <c r="M60" i="77"/>
  <c r="L60" i="77"/>
  <c r="K60" i="77"/>
  <c r="J60" i="77"/>
  <c r="AG59" i="77"/>
  <c r="AF59" i="77"/>
  <c r="AE59" i="77"/>
  <c r="AD59" i="77"/>
  <c r="AC59" i="77"/>
  <c r="AB59" i="77"/>
  <c r="AA59" i="77"/>
  <c r="Z59" i="77"/>
  <c r="Y59" i="77"/>
  <c r="X59" i="77"/>
  <c r="W59" i="77"/>
  <c r="V59" i="77"/>
  <c r="R59" i="77"/>
  <c r="Q59" i="77"/>
  <c r="P59" i="77"/>
  <c r="O59" i="77"/>
  <c r="N59" i="77"/>
  <c r="M59" i="77"/>
  <c r="L59" i="77"/>
  <c r="K59" i="77"/>
  <c r="J59" i="77"/>
  <c r="AG58" i="77"/>
  <c r="AF58" i="77"/>
  <c r="AE58" i="77"/>
  <c r="AD58" i="77"/>
  <c r="AC58" i="77"/>
  <c r="AB58" i="77"/>
  <c r="AA58" i="77"/>
  <c r="Z58" i="77"/>
  <c r="Y58" i="77"/>
  <c r="X58" i="77"/>
  <c r="W58" i="77"/>
  <c r="V58" i="77"/>
  <c r="R58" i="77"/>
  <c r="Q58" i="77"/>
  <c r="P58" i="77"/>
  <c r="O58" i="77"/>
  <c r="N58" i="77"/>
  <c r="M58" i="77"/>
  <c r="L58" i="77"/>
  <c r="K58" i="77"/>
  <c r="J58" i="77"/>
  <c r="AG57" i="77"/>
  <c r="AF57" i="77"/>
  <c r="AE57" i="77"/>
  <c r="AD57" i="77"/>
  <c r="AC57" i="77"/>
  <c r="AB57" i="77"/>
  <c r="AA57" i="77"/>
  <c r="Z57" i="77"/>
  <c r="Y57" i="77"/>
  <c r="X57" i="77"/>
  <c r="W57" i="77"/>
  <c r="V57" i="77"/>
  <c r="R57" i="77"/>
  <c r="Q57" i="77"/>
  <c r="P57" i="77"/>
  <c r="O57" i="77"/>
  <c r="N57" i="77"/>
  <c r="M57" i="77"/>
  <c r="L57" i="77"/>
  <c r="K57" i="77"/>
  <c r="J57" i="77"/>
  <c r="AG56" i="77"/>
  <c r="AF56" i="77"/>
  <c r="AE56" i="77"/>
  <c r="AD56" i="77"/>
  <c r="AC56" i="77"/>
  <c r="AB56" i="77"/>
  <c r="AA56" i="77"/>
  <c r="Z56" i="77"/>
  <c r="Y56" i="77"/>
  <c r="X56" i="77"/>
  <c r="W56" i="77"/>
  <c r="V56" i="77"/>
  <c r="R56" i="77"/>
  <c r="Q56" i="77"/>
  <c r="P56" i="77"/>
  <c r="O56" i="77"/>
  <c r="N56" i="77"/>
  <c r="M56" i="77"/>
  <c r="L56" i="77"/>
  <c r="K56" i="77"/>
  <c r="J56" i="77"/>
  <c r="AG55" i="77"/>
  <c r="AF55" i="77"/>
  <c r="AE55" i="77"/>
  <c r="AD55" i="77"/>
  <c r="AC55" i="77"/>
  <c r="AB55" i="77"/>
  <c r="AA55" i="77"/>
  <c r="Z55" i="77"/>
  <c r="Y55" i="77"/>
  <c r="X55" i="77"/>
  <c r="W55" i="77"/>
  <c r="V55" i="77"/>
  <c r="R55" i="77"/>
  <c r="Q55" i="77"/>
  <c r="P55" i="77"/>
  <c r="O55" i="77"/>
  <c r="N55" i="77"/>
  <c r="M55" i="77"/>
  <c r="L55" i="77"/>
  <c r="K55" i="77"/>
  <c r="J55" i="77"/>
  <c r="AG54" i="77"/>
  <c r="AF54" i="77"/>
  <c r="AE54" i="77"/>
  <c r="AD54" i="77"/>
  <c r="AC54" i="77"/>
  <c r="AB54" i="77"/>
  <c r="AA54" i="77"/>
  <c r="Z54" i="77"/>
  <c r="Y54" i="77"/>
  <c r="X54" i="77"/>
  <c r="W54" i="77"/>
  <c r="V54" i="77"/>
  <c r="R54" i="77"/>
  <c r="Q54" i="77"/>
  <c r="P54" i="77"/>
  <c r="O54" i="77"/>
  <c r="N54" i="77"/>
  <c r="M54" i="77"/>
  <c r="L54" i="77"/>
  <c r="K54" i="77"/>
  <c r="J54" i="77"/>
  <c r="AG53" i="77"/>
  <c r="AF53" i="77"/>
  <c r="AE53" i="77"/>
  <c r="AD53" i="77"/>
  <c r="AC53" i="77"/>
  <c r="AB53" i="77"/>
  <c r="AA53" i="77"/>
  <c r="Z53" i="77"/>
  <c r="Y53" i="77"/>
  <c r="X53" i="77"/>
  <c r="W53" i="77"/>
  <c r="V53" i="77"/>
  <c r="R53" i="77"/>
  <c r="Q53" i="77"/>
  <c r="P53" i="77"/>
  <c r="O53" i="77"/>
  <c r="N53" i="77"/>
  <c r="M53" i="77"/>
  <c r="L53" i="77"/>
  <c r="K53" i="77"/>
  <c r="J53" i="77"/>
  <c r="AG52" i="77"/>
  <c r="AF52" i="77"/>
  <c r="AE52" i="77"/>
  <c r="AD52" i="77"/>
  <c r="AC52" i="77"/>
  <c r="AB52" i="77"/>
  <c r="AA52" i="77"/>
  <c r="Z52" i="77"/>
  <c r="Y52" i="77"/>
  <c r="X52" i="77"/>
  <c r="W52" i="77"/>
  <c r="V52" i="77"/>
  <c r="R52" i="77"/>
  <c r="Q52" i="77"/>
  <c r="P52" i="77"/>
  <c r="O52" i="77"/>
  <c r="N52" i="77"/>
  <c r="M52" i="77"/>
  <c r="L52" i="77"/>
  <c r="K52" i="77"/>
  <c r="J52" i="77"/>
  <c r="AG51" i="77"/>
  <c r="AF51" i="77"/>
  <c r="AE51" i="77"/>
  <c r="AD51" i="77"/>
  <c r="AC51" i="77"/>
  <c r="AB51" i="77"/>
  <c r="AA51" i="77"/>
  <c r="Z51" i="77"/>
  <c r="Y51" i="77"/>
  <c r="X51" i="77"/>
  <c r="W51" i="77"/>
  <c r="V51" i="77"/>
  <c r="R51" i="77"/>
  <c r="Q51" i="77"/>
  <c r="P51" i="77"/>
  <c r="O51" i="77"/>
  <c r="N51" i="77"/>
  <c r="M51" i="77"/>
  <c r="L51" i="77"/>
  <c r="K51" i="77"/>
  <c r="J51" i="77"/>
  <c r="AG50" i="77"/>
  <c r="AF50" i="77"/>
  <c r="AE50" i="77"/>
  <c r="AD50" i="77"/>
  <c r="AC50" i="77"/>
  <c r="AB50" i="77"/>
  <c r="AA50" i="77"/>
  <c r="Z50" i="77"/>
  <c r="Y50" i="77"/>
  <c r="X50" i="77"/>
  <c r="W50" i="77"/>
  <c r="V50" i="77"/>
  <c r="R50" i="77"/>
  <c r="Q50" i="77"/>
  <c r="P50" i="77"/>
  <c r="O50" i="77"/>
  <c r="N50" i="77"/>
  <c r="M50" i="77"/>
  <c r="L50" i="77"/>
  <c r="K50" i="77"/>
  <c r="J50" i="77"/>
  <c r="AG49" i="77"/>
  <c r="AF49" i="77"/>
  <c r="AE49" i="77"/>
  <c r="AD49" i="77"/>
  <c r="AC49" i="77"/>
  <c r="AB49" i="77"/>
  <c r="AA49" i="77"/>
  <c r="Z49" i="77"/>
  <c r="Y49" i="77"/>
  <c r="X49" i="77"/>
  <c r="W49" i="77"/>
  <c r="V49" i="77"/>
  <c r="R49" i="77"/>
  <c r="Q49" i="77"/>
  <c r="P49" i="77"/>
  <c r="O49" i="77"/>
  <c r="N49" i="77"/>
  <c r="M49" i="77"/>
  <c r="L49" i="77"/>
  <c r="K49" i="77"/>
  <c r="J49" i="77"/>
  <c r="AG48" i="77"/>
  <c r="AF48" i="77"/>
  <c r="AE48" i="77"/>
  <c r="AD48" i="77"/>
  <c r="AC48" i="77"/>
  <c r="AB48" i="77"/>
  <c r="AA48" i="77"/>
  <c r="Z48" i="77"/>
  <c r="Y48" i="77"/>
  <c r="X48" i="77"/>
  <c r="W48" i="77"/>
  <c r="V48" i="77"/>
  <c r="R48" i="77"/>
  <c r="Q48" i="77"/>
  <c r="P48" i="77"/>
  <c r="O48" i="77"/>
  <c r="N48" i="77"/>
  <c r="M48" i="77"/>
  <c r="L48" i="77"/>
  <c r="K48" i="77"/>
  <c r="J48" i="77"/>
  <c r="AG47" i="77"/>
  <c r="AF47" i="77"/>
  <c r="AE47" i="77"/>
  <c r="AD47" i="77"/>
  <c r="AC47" i="77"/>
  <c r="AB47" i="77"/>
  <c r="AA47" i="77"/>
  <c r="Z47" i="77"/>
  <c r="Y47" i="77"/>
  <c r="X47" i="77"/>
  <c r="W47" i="77"/>
  <c r="V47" i="77"/>
  <c r="R47" i="77"/>
  <c r="Q47" i="77"/>
  <c r="P47" i="77"/>
  <c r="O47" i="77"/>
  <c r="N47" i="77"/>
  <c r="M47" i="77"/>
  <c r="L47" i="77"/>
  <c r="K47" i="77"/>
  <c r="J47" i="77"/>
  <c r="AG46" i="77"/>
  <c r="AF46" i="77"/>
  <c r="AE46" i="77"/>
  <c r="AD46" i="77"/>
  <c r="AC46" i="77"/>
  <c r="AB46" i="77"/>
  <c r="AA46" i="77"/>
  <c r="Z46" i="77"/>
  <c r="Y46" i="77"/>
  <c r="X46" i="77"/>
  <c r="W46" i="77"/>
  <c r="V46" i="77"/>
  <c r="R46" i="77"/>
  <c r="Q46" i="77"/>
  <c r="P46" i="77"/>
  <c r="O46" i="77"/>
  <c r="N46" i="77"/>
  <c r="M46" i="77"/>
  <c r="L46" i="77"/>
  <c r="K46" i="77"/>
  <c r="J46" i="77"/>
  <c r="AG45" i="77"/>
  <c r="AF45" i="77"/>
  <c r="AE45" i="77"/>
  <c r="AD45" i="77"/>
  <c r="AC45" i="77"/>
  <c r="AB45" i="77"/>
  <c r="AA45" i="77"/>
  <c r="Z45" i="77"/>
  <c r="Y45" i="77"/>
  <c r="X45" i="77"/>
  <c r="W45" i="77"/>
  <c r="V45" i="77"/>
  <c r="R45" i="77"/>
  <c r="Q45" i="77"/>
  <c r="P45" i="77"/>
  <c r="O45" i="77"/>
  <c r="N45" i="77"/>
  <c r="M45" i="77"/>
  <c r="L45" i="77"/>
  <c r="K45" i="77"/>
  <c r="J45" i="77"/>
  <c r="AG44" i="77"/>
  <c r="AF44" i="77"/>
  <c r="AE44" i="77"/>
  <c r="AD44" i="77"/>
  <c r="AC44" i="77"/>
  <c r="AB44" i="77"/>
  <c r="AA44" i="77"/>
  <c r="Z44" i="77"/>
  <c r="Y44" i="77"/>
  <c r="X44" i="77"/>
  <c r="W44" i="77"/>
  <c r="V44" i="77"/>
  <c r="R44" i="77"/>
  <c r="Q44" i="77"/>
  <c r="P44" i="77"/>
  <c r="O44" i="77"/>
  <c r="N44" i="77"/>
  <c r="M44" i="77"/>
  <c r="L44" i="77"/>
  <c r="K44" i="77"/>
  <c r="J44" i="77"/>
  <c r="AG43" i="77"/>
  <c r="AF43" i="77"/>
  <c r="AE43" i="77"/>
  <c r="AD43" i="77"/>
  <c r="AC43" i="77"/>
  <c r="AB43" i="77"/>
  <c r="AA43" i="77"/>
  <c r="Z43" i="77"/>
  <c r="Y43" i="77"/>
  <c r="X43" i="77"/>
  <c r="W43" i="77"/>
  <c r="V43" i="77"/>
  <c r="R43" i="77"/>
  <c r="Q43" i="77"/>
  <c r="P43" i="77"/>
  <c r="O43" i="77"/>
  <c r="N43" i="77"/>
  <c r="M43" i="77"/>
  <c r="L43" i="77"/>
  <c r="K43" i="77"/>
  <c r="J43" i="77"/>
  <c r="AG42" i="77"/>
  <c r="AF42" i="77"/>
  <c r="AE42" i="77"/>
  <c r="AD42" i="77"/>
  <c r="AC42" i="77"/>
  <c r="AB42" i="77"/>
  <c r="AA42" i="77"/>
  <c r="Z42" i="77"/>
  <c r="Y42" i="77"/>
  <c r="X42" i="77"/>
  <c r="W42" i="77"/>
  <c r="V42" i="77"/>
  <c r="R42" i="77"/>
  <c r="Q42" i="77"/>
  <c r="P42" i="77"/>
  <c r="O42" i="77"/>
  <c r="N42" i="77"/>
  <c r="M42" i="77"/>
  <c r="L42" i="77"/>
  <c r="K42" i="77"/>
  <c r="J42" i="77"/>
  <c r="AG41" i="77"/>
  <c r="AF41" i="77"/>
  <c r="AE41" i="77"/>
  <c r="AD41" i="77"/>
  <c r="AC41" i="77"/>
  <c r="AB41" i="77"/>
  <c r="AA41" i="77"/>
  <c r="Z41" i="77"/>
  <c r="Y41" i="77"/>
  <c r="X41" i="77"/>
  <c r="W41" i="77"/>
  <c r="V41" i="77"/>
  <c r="R41" i="77"/>
  <c r="Q41" i="77"/>
  <c r="P41" i="77"/>
  <c r="O41" i="77"/>
  <c r="N41" i="77"/>
  <c r="M41" i="77"/>
  <c r="L41" i="77"/>
  <c r="K41" i="77"/>
  <c r="J41" i="77"/>
  <c r="AG40" i="77"/>
  <c r="AF40" i="77"/>
  <c r="AE40" i="77"/>
  <c r="AD40" i="77"/>
  <c r="AC40" i="77"/>
  <c r="AB40" i="77"/>
  <c r="AA40" i="77"/>
  <c r="Z40" i="77"/>
  <c r="Y40" i="77"/>
  <c r="X40" i="77"/>
  <c r="W40" i="77"/>
  <c r="V40" i="77"/>
  <c r="R40" i="77"/>
  <c r="Q40" i="77"/>
  <c r="P40" i="77"/>
  <c r="O40" i="77"/>
  <c r="N40" i="77"/>
  <c r="M40" i="77"/>
  <c r="L40" i="77"/>
  <c r="K40" i="77"/>
  <c r="J40" i="77"/>
  <c r="AG39" i="77"/>
  <c r="AF39" i="77"/>
  <c r="AE39" i="77"/>
  <c r="AD39" i="77"/>
  <c r="AC39" i="77"/>
  <c r="AB39" i="77"/>
  <c r="AA39" i="77"/>
  <c r="Z39" i="77"/>
  <c r="Y39" i="77"/>
  <c r="X39" i="77"/>
  <c r="W39" i="77"/>
  <c r="V39" i="77"/>
  <c r="R39" i="77"/>
  <c r="Q39" i="77"/>
  <c r="P39" i="77"/>
  <c r="O39" i="77"/>
  <c r="N39" i="77"/>
  <c r="M39" i="77"/>
  <c r="L39" i="77"/>
  <c r="K39" i="77"/>
  <c r="J39" i="77"/>
  <c r="AG38" i="77"/>
  <c r="AF38" i="77"/>
  <c r="AE38" i="77"/>
  <c r="AD38" i="77"/>
  <c r="AC38" i="77"/>
  <c r="AB38" i="77"/>
  <c r="AA38" i="77"/>
  <c r="Z38" i="77"/>
  <c r="Y38" i="77"/>
  <c r="X38" i="77"/>
  <c r="W38" i="77"/>
  <c r="V38" i="77"/>
  <c r="R38" i="77"/>
  <c r="Q38" i="77"/>
  <c r="P38" i="77"/>
  <c r="O38" i="77"/>
  <c r="N38" i="77"/>
  <c r="M38" i="77"/>
  <c r="L38" i="77"/>
  <c r="K38" i="77"/>
  <c r="J38" i="77"/>
  <c r="AG37" i="77"/>
  <c r="AF37" i="77"/>
  <c r="AE37" i="77"/>
  <c r="AD37" i="77"/>
  <c r="AC37" i="77"/>
  <c r="AB37" i="77"/>
  <c r="AA37" i="77"/>
  <c r="Z37" i="77"/>
  <c r="Y37" i="77"/>
  <c r="X37" i="77"/>
  <c r="W37" i="77"/>
  <c r="V37" i="77"/>
  <c r="R37" i="77"/>
  <c r="Q37" i="77"/>
  <c r="P37" i="77"/>
  <c r="O37" i="77"/>
  <c r="N37" i="77"/>
  <c r="M37" i="77"/>
  <c r="L37" i="77"/>
  <c r="K37" i="77"/>
  <c r="J37" i="77"/>
  <c r="AG36" i="77"/>
  <c r="AF36" i="77"/>
  <c r="AE36" i="77"/>
  <c r="AD36" i="77"/>
  <c r="AC36" i="77"/>
  <c r="AB36" i="77"/>
  <c r="AA36" i="77"/>
  <c r="Z36" i="77"/>
  <c r="Y36" i="77"/>
  <c r="X36" i="77"/>
  <c r="W36" i="77"/>
  <c r="V36" i="77"/>
  <c r="R36" i="77"/>
  <c r="Q36" i="77"/>
  <c r="P36" i="77"/>
  <c r="O36" i="77"/>
  <c r="N36" i="77"/>
  <c r="M36" i="77"/>
  <c r="L36" i="77"/>
  <c r="K36" i="77"/>
  <c r="J36" i="77"/>
  <c r="AG35" i="77"/>
  <c r="AF35" i="77"/>
  <c r="AE35" i="77"/>
  <c r="AD35" i="77"/>
  <c r="AC35" i="77"/>
  <c r="AB35" i="77"/>
  <c r="AA35" i="77"/>
  <c r="Z35" i="77"/>
  <c r="Y35" i="77"/>
  <c r="X35" i="77"/>
  <c r="W35" i="77"/>
  <c r="V35" i="77"/>
  <c r="R35" i="77"/>
  <c r="Q35" i="77"/>
  <c r="P35" i="77"/>
  <c r="O35" i="77"/>
  <c r="N35" i="77"/>
  <c r="M35" i="77"/>
  <c r="L35" i="77"/>
  <c r="K35" i="77"/>
  <c r="J35" i="77"/>
  <c r="AG34" i="77"/>
  <c r="AF34" i="77"/>
  <c r="AE34" i="77"/>
  <c r="AD34" i="77"/>
  <c r="AC34" i="77"/>
  <c r="AB34" i="77"/>
  <c r="AA34" i="77"/>
  <c r="Z34" i="77"/>
  <c r="Y34" i="77"/>
  <c r="X34" i="77"/>
  <c r="W34" i="77"/>
  <c r="V34" i="77"/>
  <c r="R34" i="77"/>
  <c r="Q34" i="77"/>
  <c r="P34" i="77"/>
  <c r="O34" i="77"/>
  <c r="N34" i="77"/>
  <c r="M34" i="77"/>
  <c r="L34" i="77"/>
  <c r="K34" i="77"/>
  <c r="J34" i="77"/>
  <c r="AG33" i="77"/>
  <c r="AF33" i="77"/>
  <c r="AE33" i="77"/>
  <c r="AD33" i="77"/>
  <c r="AC33" i="77"/>
  <c r="AB33" i="77"/>
  <c r="AA33" i="77"/>
  <c r="Z33" i="77"/>
  <c r="Y33" i="77"/>
  <c r="X33" i="77"/>
  <c r="W33" i="77"/>
  <c r="V33" i="77"/>
  <c r="R33" i="77"/>
  <c r="Q33" i="77"/>
  <c r="P33" i="77"/>
  <c r="O33" i="77"/>
  <c r="N33" i="77"/>
  <c r="M33" i="77"/>
  <c r="L33" i="77"/>
  <c r="K33" i="77"/>
  <c r="J33" i="77"/>
  <c r="AG32" i="77"/>
  <c r="AF32" i="77"/>
  <c r="AE32" i="77"/>
  <c r="AD32" i="77"/>
  <c r="AC32" i="77"/>
  <c r="AB32" i="77"/>
  <c r="AA32" i="77"/>
  <c r="Z32" i="77"/>
  <c r="Y32" i="77"/>
  <c r="X32" i="77"/>
  <c r="W32" i="77"/>
  <c r="V32" i="77"/>
  <c r="R32" i="77"/>
  <c r="Q32" i="77"/>
  <c r="P32" i="77"/>
  <c r="O32" i="77"/>
  <c r="N32" i="77"/>
  <c r="M32" i="77"/>
  <c r="L32" i="77"/>
  <c r="K32" i="77"/>
  <c r="J32" i="77"/>
  <c r="AG31" i="77"/>
  <c r="AF31" i="77"/>
  <c r="AE31" i="77"/>
  <c r="AD31" i="77"/>
  <c r="AC31" i="77"/>
  <c r="AB31" i="77"/>
  <c r="AA31" i="77"/>
  <c r="Z31" i="77"/>
  <c r="Y31" i="77"/>
  <c r="X31" i="77"/>
  <c r="W31" i="77"/>
  <c r="V31" i="77"/>
  <c r="R31" i="77"/>
  <c r="Q31" i="77"/>
  <c r="P31" i="77"/>
  <c r="O31" i="77"/>
  <c r="N31" i="77"/>
  <c r="M31" i="77"/>
  <c r="L31" i="77"/>
  <c r="K31" i="77"/>
  <c r="J31" i="77"/>
  <c r="AG30" i="77"/>
  <c r="AF30" i="77"/>
  <c r="AE30" i="77"/>
  <c r="AD30" i="77"/>
  <c r="AC30" i="77"/>
  <c r="AB30" i="77"/>
  <c r="AA30" i="77"/>
  <c r="Z30" i="77"/>
  <c r="Y30" i="77"/>
  <c r="X30" i="77"/>
  <c r="W30" i="77"/>
  <c r="V30" i="77"/>
  <c r="R30" i="77"/>
  <c r="Q30" i="77"/>
  <c r="P30" i="77"/>
  <c r="O30" i="77"/>
  <c r="N30" i="77"/>
  <c r="M30" i="77"/>
  <c r="L30" i="77"/>
  <c r="K30" i="77"/>
  <c r="J30" i="77"/>
  <c r="AG29" i="77"/>
  <c r="AF29" i="77"/>
  <c r="AE29" i="77"/>
  <c r="AD29" i="77"/>
  <c r="AC29" i="77"/>
  <c r="AB29" i="77"/>
  <c r="AA29" i="77"/>
  <c r="Z29" i="77"/>
  <c r="Y29" i="77"/>
  <c r="X29" i="77"/>
  <c r="W29" i="77"/>
  <c r="V29" i="77"/>
  <c r="R29" i="77"/>
  <c r="Q29" i="77"/>
  <c r="P29" i="77"/>
  <c r="O29" i="77"/>
  <c r="N29" i="77"/>
  <c r="M29" i="77"/>
  <c r="L29" i="77"/>
  <c r="K29" i="77"/>
  <c r="J29" i="77"/>
  <c r="AG28" i="77"/>
  <c r="AF28" i="77"/>
  <c r="AE28" i="77"/>
  <c r="AD28" i="77"/>
  <c r="AC28" i="77"/>
  <c r="AB28" i="77"/>
  <c r="AA28" i="77"/>
  <c r="Z28" i="77"/>
  <c r="Y28" i="77"/>
  <c r="X28" i="77"/>
  <c r="W28" i="77"/>
  <c r="V28" i="77"/>
  <c r="R28" i="77"/>
  <c r="Q28" i="77"/>
  <c r="P28" i="77"/>
  <c r="O28" i="77"/>
  <c r="N28" i="77"/>
  <c r="M28" i="77"/>
  <c r="L28" i="77"/>
  <c r="K28" i="77"/>
  <c r="J28" i="77"/>
  <c r="AG27" i="77"/>
  <c r="AF27" i="77"/>
  <c r="AE27" i="77"/>
  <c r="AD27" i="77"/>
  <c r="AC27" i="77"/>
  <c r="AB27" i="77"/>
  <c r="AA27" i="77"/>
  <c r="Z27" i="77"/>
  <c r="Y27" i="77"/>
  <c r="X27" i="77"/>
  <c r="W27" i="77"/>
  <c r="V27" i="77"/>
  <c r="R27" i="77"/>
  <c r="Q27" i="77"/>
  <c r="P27" i="77"/>
  <c r="O27" i="77"/>
  <c r="N27" i="77"/>
  <c r="M27" i="77"/>
  <c r="L27" i="77"/>
  <c r="K27" i="77"/>
  <c r="J27" i="77"/>
  <c r="AG26" i="77"/>
  <c r="AF26" i="77"/>
  <c r="AE26" i="77"/>
  <c r="AD26" i="77"/>
  <c r="AC26" i="77"/>
  <c r="AB26" i="77"/>
  <c r="AA26" i="77"/>
  <c r="Z26" i="77"/>
  <c r="Y26" i="77"/>
  <c r="X26" i="77"/>
  <c r="W26" i="77"/>
  <c r="V26" i="77"/>
  <c r="R26" i="77"/>
  <c r="Q26" i="77"/>
  <c r="P26" i="77"/>
  <c r="O26" i="77"/>
  <c r="N26" i="77"/>
  <c r="M26" i="77"/>
  <c r="L26" i="77"/>
  <c r="K26" i="77"/>
  <c r="J26" i="77"/>
  <c r="AG25" i="77"/>
  <c r="AF25" i="77"/>
  <c r="AE25" i="77"/>
  <c r="AD25" i="77"/>
  <c r="AC25" i="77"/>
  <c r="AB25" i="77"/>
  <c r="AA25" i="77"/>
  <c r="Z25" i="77"/>
  <c r="Y25" i="77"/>
  <c r="X25" i="77"/>
  <c r="W25" i="77"/>
  <c r="V25" i="77"/>
  <c r="R25" i="77"/>
  <c r="Q25" i="77"/>
  <c r="P25" i="77"/>
  <c r="O25" i="77"/>
  <c r="N25" i="77"/>
  <c r="M25" i="77"/>
  <c r="L25" i="77"/>
  <c r="K25" i="77"/>
  <c r="J25" i="77"/>
  <c r="AG24" i="77"/>
  <c r="AF24" i="77"/>
  <c r="AE24" i="77"/>
  <c r="AD24" i="77"/>
  <c r="AC24" i="77"/>
  <c r="AB24" i="77"/>
  <c r="AA24" i="77"/>
  <c r="Z24" i="77"/>
  <c r="Y24" i="77"/>
  <c r="X24" i="77"/>
  <c r="W24" i="77"/>
  <c r="V24" i="77"/>
  <c r="R24" i="77"/>
  <c r="Q24" i="77"/>
  <c r="P24" i="77"/>
  <c r="O24" i="77"/>
  <c r="N24" i="77"/>
  <c r="M24" i="77"/>
  <c r="L24" i="77"/>
  <c r="K24" i="77"/>
  <c r="J24" i="77"/>
  <c r="AG23" i="77"/>
  <c r="AF23" i="77"/>
  <c r="AE23" i="77"/>
  <c r="AD23" i="77"/>
  <c r="AC23" i="77"/>
  <c r="AB23" i="77"/>
  <c r="AA23" i="77"/>
  <c r="Z23" i="77"/>
  <c r="Y23" i="77"/>
  <c r="X23" i="77"/>
  <c r="W23" i="77"/>
  <c r="V23" i="77"/>
  <c r="R23" i="77"/>
  <c r="Q23" i="77"/>
  <c r="P23" i="77"/>
  <c r="O23" i="77"/>
  <c r="N23" i="77"/>
  <c r="M23" i="77"/>
  <c r="L23" i="77"/>
  <c r="K23" i="77"/>
  <c r="J23" i="77"/>
  <c r="AG22" i="77"/>
  <c r="AF22" i="77"/>
  <c r="AE22" i="77"/>
  <c r="AD22" i="77"/>
  <c r="AC22" i="77"/>
  <c r="AB22" i="77"/>
  <c r="AA22" i="77"/>
  <c r="Z22" i="77"/>
  <c r="Y22" i="77"/>
  <c r="X22" i="77"/>
  <c r="W22" i="77"/>
  <c r="V22" i="77"/>
  <c r="R22" i="77"/>
  <c r="Q22" i="77"/>
  <c r="P22" i="77"/>
  <c r="O22" i="77"/>
  <c r="N22" i="77"/>
  <c r="M22" i="77"/>
  <c r="L22" i="77"/>
  <c r="K22" i="77"/>
  <c r="J22" i="77"/>
  <c r="AG21" i="77"/>
  <c r="AF21" i="77"/>
  <c r="AE21" i="77"/>
  <c r="AD21" i="77"/>
  <c r="AC21" i="77"/>
  <c r="AB21" i="77"/>
  <c r="AA21" i="77"/>
  <c r="Z21" i="77"/>
  <c r="Y21" i="77"/>
  <c r="X21" i="77"/>
  <c r="W21" i="77"/>
  <c r="V21" i="77"/>
  <c r="R21" i="77"/>
  <c r="Q21" i="77"/>
  <c r="P21" i="77"/>
  <c r="O21" i="77"/>
  <c r="N21" i="77"/>
  <c r="M21" i="77"/>
  <c r="L21" i="77"/>
  <c r="K21" i="77"/>
  <c r="J21" i="77"/>
  <c r="AG20" i="77"/>
  <c r="AF20" i="77"/>
  <c r="AE20" i="77"/>
  <c r="AD20" i="77"/>
  <c r="AC20" i="77"/>
  <c r="AB20" i="77"/>
  <c r="AA20" i="77"/>
  <c r="Z20" i="77"/>
  <c r="Y20" i="77"/>
  <c r="X20" i="77"/>
  <c r="W20" i="77"/>
  <c r="V20" i="77"/>
  <c r="R20" i="77"/>
  <c r="Q20" i="77"/>
  <c r="P20" i="77"/>
  <c r="O20" i="77"/>
  <c r="N20" i="77"/>
  <c r="M20" i="77"/>
  <c r="L20" i="77"/>
  <c r="K20" i="77"/>
  <c r="J20" i="77"/>
  <c r="AG19" i="77"/>
  <c r="AF19" i="77"/>
  <c r="AE19" i="77"/>
  <c r="AD19" i="77"/>
  <c r="AC19" i="77"/>
  <c r="AB19" i="77"/>
  <c r="AA19" i="77"/>
  <c r="Z19" i="77"/>
  <c r="Y19" i="77"/>
  <c r="X19" i="77"/>
  <c r="W19" i="77"/>
  <c r="V19" i="77"/>
  <c r="R19" i="77"/>
  <c r="Q19" i="77"/>
  <c r="P19" i="77"/>
  <c r="O19" i="77"/>
  <c r="N19" i="77"/>
  <c r="M19" i="77"/>
  <c r="L19" i="77"/>
  <c r="K19" i="77"/>
  <c r="J19" i="77"/>
  <c r="AG18" i="77"/>
  <c r="AF18" i="77"/>
  <c r="AE18" i="77"/>
  <c r="AD18" i="77"/>
  <c r="AC18" i="77"/>
  <c r="AB18" i="77"/>
  <c r="AA18" i="77"/>
  <c r="Z18" i="77"/>
  <c r="Y18" i="77"/>
  <c r="X18" i="77"/>
  <c r="W18" i="77"/>
  <c r="V18" i="77"/>
  <c r="R18" i="77"/>
  <c r="Q18" i="77"/>
  <c r="P18" i="77"/>
  <c r="O18" i="77"/>
  <c r="N18" i="77"/>
  <c r="M18" i="77"/>
  <c r="L18" i="77"/>
  <c r="K18" i="77"/>
  <c r="J18" i="77"/>
  <c r="AG17" i="77"/>
  <c r="AF17" i="77"/>
  <c r="AE17" i="77"/>
  <c r="AD17" i="77"/>
  <c r="AC17" i="77"/>
  <c r="AB17" i="77"/>
  <c r="AA17" i="77"/>
  <c r="Z17" i="77"/>
  <c r="Y17" i="77"/>
  <c r="X17" i="77"/>
  <c r="W17" i="77"/>
  <c r="V17" i="77"/>
  <c r="R17" i="77"/>
  <c r="Q17" i="77"/>
  <c r="P17" i="77"/>
  <c r="O17" i="77"/>
  <c r="N17" i="77"/>
  <c r="M17" i="77"/>
  <c r="L17" i="77"/>
  <c r="K17" i="77"/>
  <c r="J17" i="77"/>
  <c r="AG16" i="77"/>
  <c r="AF16" i="77"/>
  <c r="AE16" i="77"/>
  <c r="AD16" i="77"/>
  <c r="AC16" i="77"/>
  <c r="AB16" i="77"/>
  <c r="AA16" i="77"/>
  <c r="Z16" i="77"/>
  <c r="Y16" i="77"/>
  <c r="X16" i="77"/>
  <c r="W16" i="77"/>
  <c r="V16" i="77"/>
  <c r="R16" i="77"/>
  <c r="Q16" i="77"/>
  <c r="P16" i="77"/>
  <c r="O16" i="77"/>
  <c r="N16" i="77"/>
  <c r="M16" i="77"/>
  <c r="L16" i="77"/>
  <c r="K16" i="77"/>
  <c r="J16" i="77"/>
  <c r="AG15" i="77"/>
  <c r="AF15" i="77"/>
  <c r="AE15" i="77"/>
  <c r="AD15" i="77"/>
  <c r="AC15" i="77"/>
  <c r="AB15" i="77"/>
  <c r="AA15" i="77"/>
  <c r="Z15" i="77"/>
  <c r="Y15" i="77"/>
  <c r="X15" i="77"/>
  <c r="W15" i="77"/>
  <c r="V15" i="77"/>
  <c r="R15" i="77"/>
  <c r="Q15" i="77"/>
  <c r="P15" i="77"/>
  <c r="O15" i="77"/>
  <c r="N15" i="77"/>
  <c r="M15" i="77"/>
  <c r="L15" i="77"/>
  <c r="K15" i="77"/>
  <c r="J15" i="77"/>
  <c r="AG14" i="77"/>
  <c r="AF14" i="77"/>
  <c r="AE14" i="77"/>
  <c r="AD14" i="77"/>
  <c r="AC14" i="77"/>
  <c r="AB14" i="77"/>
  <c r="AA14" i="77"/>
  <c r="Z14" i="77"/>
  <c r="Y14" i="77"/>
  <c r="X14" i="77"/>
  <c r="W14" i="77"/>
  <c r="V14" i="77"/>
  <c r="R14" i="77"/>
  <c r="Q14" i="77"/>
  <c r="P14" i="77"/>
  <c r="O14" i="77"/>
  <c r="N14" i="77"/>
  <c r="M14" i="77"/>
  <c r="L14" i="77"/>
  <c r="K14" i="77"/>
  <c r="J14" i="77"/>
  <c r="AG13" i="77"/>
  <c r="AF13" i="77"/>
  <c r="AE13" i="77"/>
  <c r="AD13" i="77"/>
  <c r="AC13" i="77"/>
  <c r="AB13" i="77"/>
  <c r="AA13" i="77"/>
  <c r="Z13" i="77"/>
  <c r="Y13" i="77"/>
  <c r="X13" i="77"/>
  <c r="W13" i="77"/>
  <c r="V13" i="77"/>
  <c r="R13" i="77"/>
  <c r="Q13" i="77"/>
  <c r="P13" i="77"/>
  <c r="O13" i="77"/>
  <c r="N13" i="77"/>
  <c r="M13" i="77"/>
  <c r="L13" i="77"/>
  <c r="K13" i="77"/>
  <c r="J13" i="77"/>
  <c r="AG12" i="77"/>
  <c r="AF12" i="77"/>
  <c r="AE12" i="77"/>
  <c r="AD12" i="77"/>
  <c r="AC12" i="77"/>
  <c r="AB12" i="77"/>
  <c r="AA12" i="77"/>
  <c r="Z12" i="77"/>
  <c r="Y12" i="77"/>
  <c r="X12" i="77"/>
  <c r="W12" i="77"/>
  <c r="V12" i="77"/>
  <c r="R12" i="77"/>
  <c r="Q12" i="77"/>
  <c r="P12" i="77"/>
  <c r="O12" i="77"/>
  <c r="N12" i="77"/>
  <c r="M12" i="77"/>
  <c r="L12" i="77"/>
  <c r="K12" i="77"/>
  <c r="J12" i="77"/>
  <c r="AG11" i="77"/>
  <c r="AF11" i="77"/>
  <c r="AE11" i="77"/>
  <c r="AD11" i="77"/>
  <c r="AC11" i="77"/>
  <c r="AB11" i="77"/>
  <c r="AA11" i="77"/>
  <c r="Z11" i="77"/>
  <c r="Y11" i="77"/>
  <c r="X11" i="77"/>
  <c r="W11" i="77"/>
  <c r="V11" i="77"/>
  <c r="R11" i="77"/>
  <c r="Q11" i="77"/>
  <c r="P11" i="77"/>
  <c r="O11" i="77"/>
  <c r="N11" i="77"/>
  <c r="M11" i="77"/>
  <c r="L11" i="77"/>
  <c r="K11" i="77"/>
  <c r="J11" i="77"/>
  <c r="AG10" i="77"/>
  <c r="AF10" i="77"/>
  <c r="AE10" i="77"/>
  <c r="AD10" i="77"/>
  <c r="AC10" i="77"/>
  <c r="AB10" i="77"/>
  <c r="AA10" i="77"/>
  <c r="Z10" i="77"/>
  <c r="Y10" i="77"/>
  <c r="X10" i="77"/>
  <c r="W10" i="77"/>
  <c r="V10" i="77"/>
  <c r="R10" i="77"/>
  <c r="Q10" i="77"/>
  <c r="P10" i="77"/>
  <c r="O10" i="77"/>
  <c r="N10" i="77"/>
  <c r="M10" i="77"/>
  <c r="L10" i="77"/>
  <c r="K10" i="77"/>
  <c r="J10" i="77"/>
  <c r="AG9" i="77"/>
  <c r="AF9" i="77"/>
  <c r="AE9" i="77"/>
  <c r="AD9" i="77"/>
  <c r="AC9" i="77"/>
  <c r="AB9" i="77"/>
  <c r="AA9" i="77"/>
  <c r="Z9" i="77"/>
  <c r="Y9" i="77"/>
  <c r="X9" i="77"/>
  <c r="W9" i="77"/>
  <c r="V9" i="77"/>
  <c r="R9" i="77"/>
  <c r="Q9" i="77"/>
  <c r="P9" i="77"/>
  <c r="O9" i="77"/>
  <c r="N9" i="77"/>
  <c r="M9" i="77"/>
  <c r="L9" i="77"/>
  <c r="K9" i="77"/>
  <c r="J9" i="77"/>
  <c r="AG8" i="77"/>
  <c r="AF8" i="77"/>
  <c r="AE8" i="77"/>
  <c r="AD8" i="77"/>
  <c r="AC8" i="77"/>
  <c r="AB8" i="77"/>
  <c r="AA8" i="77"/>
  <c r="Z8" i="77"/>
  <c r="Y8" i="77"/>
  <c r="X8" i="77"/>
  <c r="W8" i="77"/>
  <c r="V8" i="77"/>
  <c r="R8" i="77"/>
  <c r="Q8" i="77"/>
  <c r="P8" i="77"/>
  <c r="O8" i="77"/>
  <c r="N8" i="77"/>
  <c r="M8" i="77"/>
  <c r="L8" i="77"/>
  <c r="K8" i="77"/>
  <c r="J8" i="77"/>
  <c r="AG7" i="77"/>
  <c r="AF7" i="77"/>
  <c r="AE7" i="77"/>
  <c r="AD7" i="77"/>
  <c r="AC7" i="77"/>
  <c r="AB7" i="77"/>
  <c r="AA7" i="77"/>
  <c r="Z7" i="77"/>
  <c r="Y7" i="77"/>
  <c r="X7" i="77"/>
  <c r="W7" i="77"/>
  <c r="V7" i="77"/>
  <c r="R7" i="77"/>
  <c r="Q7" i="77"/>
  <c r="P7" i="77"/>
  <c r="O7" i="77"/>
  <c r="N7" i="77"/>
  <c r="M7" i="77"/>
  <c r="L7" i="77"/>
  <c r="K7" i="77"/>
  <c r="J7" i="77"/>
  <c r="AG6" i="77"/>
  <c r="AF6" i="77"/>
  <c r="AE6" i="77"/>
  <c r="AD6" i="77"/>
  <c r="AC6" i="77"/>
  <c r="AB6" i="77"/>
  <c r="AA6" i="77"/>
  <c r="Z6" i="77"/>
  <c r="Y6" i="77"/>
  <c r="X6" i="77"/>
  <c r="W6" i="77"/>
  <c r="V6" i="77"/>
  <c r="R6" i="77"/>
  <c r="Q6" i="77"/>
  <c r="P6" i="77"/>
  <c r="O6" i="77"/>
  <c r="N6" i="77"/>
  <c r="M6" i="77"/>
  <c r="L6" i="77"/>
  <c r="K6" i="77"/>
  <c r="J6" i="77"/>
  <c r="AG5" i="77"/>
  <c r="AF5" i="77"/>
  <c r="AE5" i="77"/>
  <c r="AD5" i="77"/>
  <c r="AC5" i="77"/>
  <c r="AB5" i="77"/>
  <c r="AA5" i="77"/>
  <c r="Z5" i="77"/>
  <c r="Y5" i="77"/>
  <c r="X5" i="77"/>
  <c r="W5" i="77"/>
  <c r="V5" i="77"/>
  <c r="R5" i="77"/>
  <c r="Q5" i="77"/>
  <c r="P5" i="77"/>
  <c r="O5" i="77"/>
  <c r="N5" i="77"/>
  <c r="M5" i="77"/>
  <c r="L5" i="77"/>
  <c r="K5" i="77"/>
  <c r="J5" i="77"/>
  <c r="Y78" i="76"/>
  <c r="W78" i="76"/>
  <c r="U78" i="76"/>
  <c r="S78" i="76"/>
  <c r="O78" i="76"/>
  <c r="M78" i="76"/>
  <c r="K78" i="76"/>
  <c r="Y77" i="76"/>
  <c r="W77" i="76"/>
  <c r="U77" i="76"/>
  <c r="S77" i="76"/>
  <c r="O77" i="76"/>
  <c r="M77" i="76"/>
  <c r="K77" i="76"/>
  <c r="Y75" i="76"/>
  <c r="W75" i="76"/>
  <c r="U75" i="76"/>
  <c r="S75" i="76"/>
  <c r="O75" i="76"/>
  <c r="M75" i="76"/>
  <c r="K75" i="76"/>
  <c r="Y72" i="76"/>
  <c r="W72" i="76"/>
  <c r="U72" i="76"/>
  <c r="S72" i="76"/>
  <c r="O72" i="76"/>
  <c r="M72" i="76"/>
  <c r="K72" i="76"/>
  <c r="Y71" i="76"/>
  <c r="W71" i="76"/>
  <c r="U71" i="76"/>
  <c r="S71" i="76"/>
  <c r="O71" i="76"/>
  <c r="M71" i="76"/>
  <c r="K71" i="76"/>
  <c r="Y70" i="76"/>
  <c r="W70" i="76"/>
  <c r="U70" i="76"/>
  <c r="S70" i="76"/>
  <c r="O70" i="76"/>
  <c r="M70" i="76"/>
  <c r="K70" i="76"/>
  <c r="Y68" i="76"/>
  <c r="W68" i="76"/>
  <c r="U68" i="76"/>
  <c r="S68" i="76"/>
  <c r="O68" i="76"/>
  <c r="M68" i="76"/>
  <c r="K68" i="76"/>
  <c r="Y67" i="76"/>
  <c r="W67" i="76"/>
  <c r="U67" i="76"/>
  <c r="S67" i="76"/>
  <c r="O67" i="76"/>
  <c r="M67" i="76"/>
  <c r="K67" i="76"/>
  <c r="Y64" i="76"/>
  <c r="W64" i="76"/>
  <c r="U64" i="76"/>
  <c r="S64" i="76"/>
  <c r="O64" i="76"/>
  <c r="M64" i="76"/>
  <c r="K64" i="76"/>
  <c r="Y63" i="76"/>
  <c r="W63" i="76"/>
  <c r="U63" i="76"/>
  <c r="S63" i="76"/>
  <c r="O63" i="76"/>
  <c r="M63" i="76"/>
  <c r="K63" i="76"/>
  <c r="Y61" i="76"/>
  <c r="W61" i="76"/>
  <c r="U61" i="76"/>
  <c r="S61" i="76"/>
  <c r="O61" i="76"/>
  <c r="M61" i="76"/>
  <c r="K61" i="76"/>
  <c r="Y57" i="76"/>
  <c r="W57" i="76"/>
  <c r="U57" i="76"/>
  <c r="S57" i="76"/>
  <c r="O57" i="76"/>
  <c r="M57" i="76"/>
  <c r="K57" i="76"/>
  <c r="Y56" i="76"/>
  <c r="W56" i="76"/>
  <c r="U56" i="76"/>
  <c r="S56" i="76"/>
  <c r="O56" i="76"/>
  <c r="M56" i="76"/>
  <c r="K56" i="76"/>
  <c r="Y55" i="76"/>
  <c r="W55" i="76"/>
  <c r="U55" i="76"/>
  <c r="S55" i="76"/>
  <c r="O55" i="76"/>
  <c r="M55" i="76"/>
  <c r="K55" i="76"/>
  <c r="Y52" i="76"/>
  <c r="W52" i="76"/>
  <c r="U52" i="76"/>
  <c r="S52" i="76"/>
  <c r="O52" i="76"/>
  <c r="M52" i="76"/>
  <c r="K52" i="76"/>
  <c r="Y51" i="76"/>
  <c r="W51" i="76"/>
  <c r="U51" i="76"/>
  <c r="S51" i="76"/>
  <c r="O51" i="76"/>
  <c r="M51" i="76"/>
  <c r="K51" i="76"/>
  <c r="Y49" i="76"/>
  <c r="W49" i="76"/>
  <c r="U49" i="76"/>
  <c r="S49" i="76"/>
  <c r="O49" i="76"/>
  <c r="M49" i="76"/>
  <c r="K49" i="76"/>
  <c r="Y47" i="76"/>
  <c r="W47" i="76"/>
  <c r="U47" i="76"/>
  <c r="S47" i="76"/>
  <c r="O47" i="76"/>
  <c r="M47" i="76"/>
  <c r="K47" i="76"/>
  <c r="Y46" i="76"/>
  <c r="W46" i="76"/>
  <c r="U46" i="76"/>
  <c r="S46" i="76"/>
  <c r="O46" i="76"/>
  <c r="M46" i="76"/>
  <c r="K46" i="76"/>
  <c r="Y43" i="76"/>
  <c r="W43" i="76"/>
  <c r="U43" i="76"/>
  <c r="S43" i="76"/>
  <c r="O43" i="76"/>
  <c r="M43" i="76"/>
  <c r="K43" i="76"/>
  <c r="J5" i="58"/>
  <c r="Y78" i="75"/>
  <c r="W78" i="75"/>
  <c r="U78" i="75"/>
  <c r="S78" i="75"/>
  <c r="O78" i="75"/>
  <c r="M78" i="75"/>
  <c r="K78" i="75"/>
  <c r="Y77" i="75"/>
  <c r="W77" i="75"/>
  <c r="U77" i="75"/>
  <c r="S77" i="75"/>
  <c r="O77" i="75"/>
  <c r="M77" i="75"/>
  <c r="K77" i="75"/>
  <c r="Y75" i="75"/>
  <c r="W75" i="75"/>
  <c r="U75" i="75"/>
  <c r="S75" i="75"/>
  <c r="O75" i="75"/>
  <c r="M75" i="75"/>
  <c r="K75" i="75"/>
  <c r="Y72" i="75"/>
  <c r="W72" i="75"/>
  <c r="U72" i="75"/>
  <c r="S72" i="75"/>
  <c r="O72" i="75"/>
  <c r="M72" i="75"/>
  <c r="K72" i="75"/>
  <c r="Y71" i="75"/>
  <c r="W71" i="75"/>
  <c r="U71" i="75"/>
  <c r="S71" i="75"/>
  <c r="O71" i="75"/>
  <c r="M71" i="75"/>
  <c r="K71" i="75"/>
  <c r="Y70" i="75"/>
  <c r="W70" i="75"/>
  <c r="U70" i="75"/>
  <c r="S70" i="75"/>
  <c r="O70" i="75"/>
  <c r="M70" i="75"/>
  <c r="K70" i="75"/>
  <c r="Y68" i="75"/>
  <c r="W68" i="75"/>
  <c r="U68" i="75"/>
  <c r="S68" i="75"/>
  <c r="O68" i="75"/>
  <c r="M68" i="75"/>
  <c r="K68" i="75"/>
  <c r="Y67" i="75"/>
  <c r="W67" i="75"/>
  <c r="U67" i="75"/>
  <c r="S67" i="75"/>
  <c r="O67" i="75"/>
  <c r="M67" i="75"/>
  <c r="K67" i="75"/>
  <c r="Y64" i="75"/>
  <c r="W64" i="75"/>
  <c r="U64" i="75"/>
  <c r="S64" i="75"/>
  <c r="O64" i="75"/>
  <c r="M64" i="75"/>
  <c r="K64" i="75"/>
  <c r="Y63" i="75"/>
  <c r="W63" i="75"/>
  <c r="U63" i="75"/>
  <c r="S63" i="75"/>
  <c r="O63" i="75"/>
  <c r="M63" i="75"/>
  <c r="K63" i="75"/>
  <c r="Y61" i="75"/>
  <c r="W61" i="75"/>
  <c r="U61" i="75"/>
  <c r="S61" i="75"/>
  <c r="O61" i="75"/>
  <c r="M61" i="75"/>
  <c r="K61" i="75"/>
  <c r="Y57" i="75"/>
  <c r="W57" i="75"/>
  <c r="U57" i="75"/>
  <c r="S57" i="75"/>
  <c r="O57" i="75"/>
  <c r="M57" i="75"/>
  <c r="K57" i="75"/>
  <c r="Y56" i="75"/>
  <c r="W56" i="75"/>
  <c r="U56" i="75"/>
  <c r="S56" i="75"/>
  <c r="O56" i="75"/>
  <c r="M56" i="75"/>
  <c r="K56" i="75"/>
  <c r="Y55" i="75"/>
  <c r="W55" i="75"/>
  <c r="U55" i="75"/>
  <c r="S55" i="75"/>
  <c r="O55" i="75"/>
  <c r="M55" i="75"/>
  <c r="K55" i="75"/>
  <c r="Y52" i="75"/>
  <c r="W52" i="75"/>
  <c r="U52" i="75"/>
  <c r="S52" i="75"/>
  <c r="O52" i="75"/>
  <c r="M52" i="75"/>
  <c r="K52" i="75"/>
  <c r="Y51" i="75"/>
  <c r="W51" i="75"/>
  <c r="U51" i="75"/>
  <c r="S51" i="75"/>
  <c r="O51" i="75"/>
  <c r="M51" i="75"/>
  <c r="K51" i="75"/>
  <c r="Y49" i="75"/>
  <c r="W49" i="75"/>
  <c r="U49" i="75"/>
  <c r="S49" i="75"/>
  <c r="O49" i="75"/>
  <c r="M49" i="75"/>
  <c r="K49" i="75"/>
  <c r="Y47" i="75"/>
  <c r="W47" i="75"/>
  <c r="U47" i="75"/>
  <c r="S47" i="75"/>
  <c r="O47" i="75"/>
  <c r="M47" i="75"/>
  <c r="K47" i="75"/>
  <c r="Y46" i="75"/>
  <c r="W46" i="75"/>
  <c r="U46" i="75"/>
  <c r="S46" i="75"/>
  <c r="O46" i="75"/>
  <c r="M46" i="75"/>
  <c r="K46" i="75"/>
  <c r="Y43" i="75"/>
  <c r="W43" i="75"/>
  <c r="U43" i="75"/>
  <c r="S43" i="75"/>
  <c r="O43" i="75"/>
  <c r="M43" i="75"/>
  <c r="K43" i="75"/>
  <c r="AK441" i="77" l="1"/>
  <c r="AK452" i="77"/>
  <c r="AK476" i="77"/>
  <c r="AK488" i="77"/>
  <c r="AK500" i="77"/>
  <c r="AK107" i="77"/>
  <c r="AK128" i="77"/>
  <c r="AK140" i="77"/>
  <c r="AK151" i="77"/>
  <c r="AK163" i="77"/>
  <c r="AK173" i="77"/>
  <c r="AK185" i="77"/>
  <c r="AK197" i="77"/>
  <c r="AK209" i="77"/>
  <c r="AK221" i="77"/>
  <c r="AK233" i="77"/>
  <c r="AK245" i="77"/>
  <c r="AK257" i="77"/>
  <c r="AK269" i="77"/>
  <c r="AK282" i="77"/>
  <c r="AK286" i="77"/>
  <c r="AK297" i="77"/>
  <c r="AK305" i="77"/>
  <c r="AK309" i="77"/>
  <c r="AK317" i="77"/>
  <c r="AK321" i="77"/>
  <c r="AK329" i="77"/>
  <c r="AK333" i="77"/>
  <c r="AK341" i="77"/>
  <c r="AK345" i="77"/>
  <c r="AK353" i="77"/>
  <c r="AK357" i="77"/>
  <c r="AK365" i="77"/>
  <c r="AK369" i="77"/>
  <c r="AK377" i="77"/>
  <c r="AK381" i="77"/>
  <c r="AK389" i="77"/>
  <c r="AK393" i="77"/>
  <c r="AK401" i="77"/>
  <c r="AK405" i="77"/>
  <c r="AK413" i="77"/>
  <c r="AK417" i="77"/>
  <c r="AK425" i="77"/>
  <c r="AK429" i="77"/>
  <c r="AK464" i="77"/>
  <c r="AK512" i="77"/>
  <c r="AK514" i="77"/>
  <c r="AK523" i="77"/>
  <c r="AK525" i="77"/>
  <c r="AK535" i="77"/>
  <c r="AK537" i="77"/>
  <c r="AK547" i="77"/>
  <c r="AK549" i="77"/>
  <c r="AK7" i="77"/>
  <c r="AK12" i="77"/>
  <c r="AK24" i="77"/>
  <c r="AK29" i="77"/>
  <c r="AK31" i="77"/>
  <c r="AK36" i="77"/>
  <c r="AK43" i="77"/>
  <c r="AK48" i="77"/>
  <c r="AK55" i="77"/>
  <c r="AK60" i="77"/>
  <c r="AK72" i="77"/>
  <c r="AK84" i="77"/>
  <c r="AK96" i="77"/>
  <c r="AK65" i="77"/>
  <c r="AK100" i="77"/>
  <c r="AK102" i="77"/>
  <c r="AK112" i="77"/>
  <c r="AK114" i="77"/>
  <c r="AK122" i="77"/>
  <c r="AK124" i="77"/>
  <c r="AK135" i="77"/>
  <c r="AK139" i="77"/>
  <c r="AK147" i="77"/>
  <c r="AK150" i="77"/>
  <c r="AK158" i="77"/>
  <c r="AK162" i="77"/>
  <c r="AK168" i="77"/>
  <c r="AK172" i="77"/>
  <c r="AK180" i="77"/>
  <c r="AK184" i="77"/>
  <c r="AK192" i="77"/>
  <c r="AK196" i="77"/>
  <c r="AK204" i="77"/>
  <c r="AK216" i="77"/>
  <c r="AK234" i="77"/>
  <c r="AK246" i="77"/>
  <c r="AK258" i="77"/>
  <c r="AK270" i="77"/>
  <c r="AK281" i="77"/>
  <c r="AK289" i="77"/>
  <c r="AK300" i="77"/>
  <c r="AK312" i="77"/>
  <c r="AK324" i="77"/>
  <c r="AK336" i="77"/>
  <c r="AK79" i="77"/>
  <c r="AK10" i="77"/>
  <c r="AK14" i="77"/>
  <c r="AK22" i="77"/>
  <c r="AK26" i="77"/>
  <c r="AK34" i="77"/>
  <c r="AK38" i="77"/>
  <c r="AK46" i="77"/>
  <c r="AK50" i="77"/>
  <c r="AK58" i="77"/>
  <c r="AK62" i="77"/>
  <c r="AK70" i="77"/>
  <c r="AK74" i="77"/>
  <c r="AK82" i="77"/>
  <c r="AK86" i="77"/>
  <c r="AK94" i="77"/>
  <c r="AK104" i="77"/>
  <c r="AK105" i="77"/>
  <c r="AK109" i="77"/>
  <c r="AK116" i="77"/>
  <c r="AK117" i="77"/>
  <c r="AK120" i="77"/>
  <c r="AK126" i="77"/>
  <c r="AK130" i="77"/>
  <c r="AK137" i="77"/>
  <c r="AK138" i="77"/>
  <c r="AK142" i="77"/>
  <c r="AK149" i="77"/>
  <c r="AK153" i="77"/>
  <c r="AK160" i="77"/>
  <c r="AK161" i="77"/>
  <c r="AK170" i="77"/>
  <c r="AK171" i="77"/>
  <c r="AK175" i="77"/>
  <c r="AK182" i="77"/>
  <c r="AK183" i="77"/>
  <c r="AK187" i="77"/>
  <c r="AK194" i="77"/>
  <c r="AK195" i="77"/>
  <c r="AK199" i="77"/>
  <c r="AK202" i="77"/>
  <c r="AK206" i="77"/>
  <c r="AK207" i="77"/>
  <c r="AK211" i="77"/>
  <c r="AK214" i="77"/>
  <c r="AK218" i="77"/>
  <c r="AK219" i="77"/>
  <c r="AK223" i="77"/>
  <c r="AK226" i="77"/>
  <c r="AK230" i="77"/>
  <c r="AK231" i="77"/>
  <c r="AK235" i="77"/>
  <c r="AK238" i="77"/>
  <c r="AK242" i="77"/>
  <c r="AK243" i="77"/>
  <c r="AK247" i="77"/>
  <c r="AK250" i="77"/>
  <c r="AK254" i="77"/>
  <c r="AK255" i="77"/>
  <c r="AK259" i="77"/>
  <c r="AK262" i="77"/>
  <c r="AK266" i="77"/>
  <c r="AK267" i="77"/>
  <c r="AK271" i="77"/>
  <c r="AK274" i="77"/>
  <c r="AK278" i="77"/>
  <c r="AK279" i="77"/>
  <c r="AK67" i="77"/>
  <c r="AK77" i="77"/>
  <c r="AK91" i="77"/>
  <c r="AK18" i="77"/>
  <c r="AK23" i="77"/>
  <c r="AK25" i="77"/>
  <c r="AK30" i="77"/>
  <c r="AK35" i="77"/>
  <c r="AK37" i="77"/>
  <c r="AK42" i="77"/>
  <c r="AK47" i="77"/>
  <c r="AK49" i="77"/>
  <c r="AK54" i="77"/>
  <c r="AK59" i="77"/>
  <c r="AK61" i="77"/>
  <c r="AK66" i="77"/>
  <c r="AK71" i="77"/>
  <c r="AK73" i="77"/>
  <c r="AK78" i="77"/>
  <c r="AK83" i="77"/>
  <c r="AK85" i="77"/>
  <c r="AK90" i="77"/>
  <c r="AK95" i="77"/>
  <c r="AK97" i="77"/>
  <c r="AK101" i="77"/>
  <c r="AK106" i="77"/>
  <c r="AK108" i="77"/>
  <c r="AK113" i="77"/>
  <c r="AK118" i="77"/>
  <c r="AK119" i="77"/>
  <c r="AK123" i="77"/>
  <c r="AK127" i="77"/>
  <c r="AK129" i="77"/>
  <c r="AK133" i="77"/>
  <c r="AK134" i="77"/>
  <c r="AK141" i="77"/>
  <c r="AK145" i="77"/>
  <c r="AK146" i="77"/>
  <c r="AK152" i="77"/>
  <c r="AK156" i="77"/>
  <c r="AK157" i="77"/>
  <c r="AK164" i="77"/>
  <c r="AK166" i="77"/>
  <c r="AK167" i="77"/>
  <c r="AK174" i="77"/>
  <c r="AK178" i="77"/>
  <c r="AK179" i="77"/>
  <c r="AK186" i="77"/>
  <c r="AK190" i="77"/>
  <c r="AK191" i="77"/>
  <c r="AK198" i="77"/>
  <c r="AK203" i="77"/>
  <c r="AK210" i="77"/>
  <c r="AK215" i="77"/>
  <c r="AK222" i="77"/>
  <c r="AK227" i="77"/>
  <c r="AK228" i="77"/>
  <c r="AK239" i="77"/>
  <c r="AK240" i="77"/>
  <c r="AK251" i="77"/>
  <c r="AK252" i="77"/>
  <c r="AK263" i="77"/>
  <c r="AK264" i="77"/>
  <c r="AK275" i="77"/>
  <c r="AK276" i="77"/>
  <c r="AK287" i="77"/>
  <c r="AK288" i="77"/>
  <c r="AK293" i="77"/>
  <c r="AK295" i="77"/>
  <c r="AK299" i="77"/>
  <c r="AK304" i="77"/>
  <c r="AK6" i="77"/>
  <c r="AK11" i="77"/>
  <c r="AK13" i="77"/>
  <c r="AK19" i="77"/>
  <c r="AK89" i="77"/>
  <c r="AK16" i="77"/>
  <c r="AK27" i="77"/>
  <c r="AK28" i="77"/>
  <c r="AK32" i="77"/>
  <c r="AK40" i="77"/>
  <c r="AK44" i="77"/>
  <c r="AK51" i="77"/>
  <c r="AK52" i="77"/>
  <c r="AK56" i="77"/>
  <c r="AK63" i="77"/>
  <c r="AK64" i="77"/>
  <c r="AK68" i="77"/>
  <c r="AK76" i="77"/>
  <c r="AK80" i="77"/>
  <c r="AK88" i="77"/>
  <c r="AK92" i="77"/>
  <c r="AK99" i="77"/>
  <c r="AK103" i="77"/>
  <c r="AK110" i="77"/>
  <c r="AK111" i="77"/>
  <c r="AK115" i="77"/>
  <c r="AK121" i="77"/>
  <c r="AK125" i="77"/>
  <c r="AK131" i="77"/>
  <c r="AK132" i="77"/>
  <c r="AK136" i="77"/>
  <c r="AK143" i="77"/>
  <c r="AK144" i="77"/>
  <c r="AK148" i="77"/>
  <c r="AK154" i="77"/>
  <c r="AK155" i="77"/>
  <c r="AK159" i="77"/>
  <c r="AK165" i="77"/>
  <c r="AK169" i="77"/>
  <c r="AK176" i="77"/>
  <c r="AK177" i="77"/>
  <c r="AK181" i="77"/>
  <c r="AK188" i="77"/>
  <c r="AK189" i="77"/>
  <c r="AK193" i="77"/>
  <c r="AK200" i="77"/>
  <c r="AK201" i="77"/>
  <c r="AK205" i="77"/>
  <c r="AK208" i="77"/>
  <c r="AK212" i="77"/>
  <c r="AK213" i="77"/>
  <c r="AK217" i="77"/>
  <c r="AK220" i="77"/>
  <c r="AK224" i="77"/>
  <c r="AK225" i="77"/>
  <c r="AK229" i="77"/>
  <c r="AK232" i="77"/>
  <c r="AK236" i="77"/>
  <c r="AK237" i="77"/>
  <c r="AK241" i="77"/>
  <c r="AK244" i="77"/>
  <c r="AK248" i="77"/>
  <c r="AK249" i="77"/>
  <c r="AK253" i="77"/>
  <c r="AK256" i="77"/>
  <c r="AK260" i="77"/>
  <c r="AK261" i="77"/>
  <c r="AK265" i="77"/>
  <c r="AK268" i="77"/>
  <c r="AK272" i="77"/>
  <c r="AK273" i="77"/>
  <c r="AK277" i="77"/>
  <c r="AK280" i="77"/>
  <c r="AK284" i="77"/>
  <c r="AK285" i="77"/>
  <c r="AK41" i="77"/>
  <c r="AK53" i="77"/>
  <c r="AK348" i="77"/>
  <c r="AK360" i="77"/>
  <c r="AK372" i="77"/>
  <c r="AK384" i="77"/>
  <c r="AK396" i="77"/>
  <c r="AK408" i="77"/>
  <c r="AK420" i="77"/>
  <c r="AK432" i="77"/>
  <c r="AK443" i="77"/>
  <c r="AK455" i="77"/>
  <c r="AK538" i="77"/>
  <c r="AK283" i="77"/>
  <c r="AK291" i="77"/>
  <c r="AK294" i="77"/>
  <c r="AK298" i="77"/>
  <c r="AK302" i="77"/>
  <c r="AK306" i="77"/>
  <c r="AK310" i="77"/>
  <c r="AK314" i="77"/>
  <c r="AK318" i="77"/>
  <c r="AK322" i="77"/>
  <c r="AK326" i="77"/>
  <c r="AK330" i="77"/>
  <c r="AK334" i="77"/>
  <c r="AK338" i="77"/>
  <c r="AK342" i="77"/>
  <c r="AK346" i="77"/>
  <c r="AK350" i="77"/>
  <c r="AK354" i="77"/>
  <c r="AK358" i="77"/>
  <c r="AK362" i="77"/>
  <c r="AK366" i="77"/>
  <c r="AK370" i="77"/>
  <c r="AK374" i="77"/>
  <c r="AK378" i="77"/>
  <c r="AK382" i="77"/>
  <c r="AK386" i="77"/>
  <c r="AK390" i="77"/>
  <c r="AK394" i="77"/>
  <c r="AK398" i="77"/>
  <c r="AK402" i="77"/>
  <c r="AK406" i="77"/>
  <c r="AK410" i="77"/>
  <c r="AK414" i="77"/>
  <c r="AK418" i="77"/>
  <c r="AK422" i="77"/>
  <c r="AK426" i="77"/>
  <c r="AK430" i="77"/>
  <c r="AK434" i="77"/>
  <c r="AK438" i="77"/>
  <c r="AK442" i="77"/>
  <c r="AK445" i="77"/>
  <c r="AK449" i="77"/>
  <c r="AK453" i="77"/>
  <c r="AK454" i="77"/>
  <c r="AK457" i="77"/>
  <c r="AK461" i="77"/>
  <c r="AK465" i="77"/>
  <c r="AK466" i="77"/>
  <c r="AK467" i="77"/>
  <c r="AK469" i="77"/>
  <c r="AK473" i="77"/>
  <c r="AK477" i="77"/>
  <c r="AK478" i="77"/>
  <c r="AK479" i="77"/>
  <c r="AK481" i="77"/>
  <c r="AK485" i="77"/>
  <c r="AK489" i="77"/>
  <c r="AK490" i="77"/>
  <c r="AK491" i="77"/>
  <c r="AK493" i="77"/>
  <c r="AK497" i="77"/>
  <c r="AK501" i="77"/>
  <c r="AK502" i="77"/>
  <c r="AK503" i="77"/>
  <c r="AK505" i="77"/>
  <c r="AK509" i="77"/>
  <c r="AK511" i="77"/>
  <c r="AK513" i="77"/>
  <c r="AK516" i="77"/>
  <c r="AK520" i="77"/>
  <c r="AK522" i="77"/>
  <c r="AK524" i="77"/>
  <c r="AK526" i="77"/>
  <c r="AK528" i="77"/>
  <c r="AK532" i="77"/>
  <c r="AK533" i="77"/>
  <c r="AK534" i="77"/>
  <c r="AK536" i="77"/>
  <c r="AK540" i="77"/>
  <c r="AK544" i="77"/>
  <c r="AK546" i="77"/>
  <c r="AK551" i="77"/>
  <c r="AK552" i="77"/>
  <c r="AK554" i="77"/>
  <c r="AK556" i="77"/>
  <c r="AK307" i="77"/>
  <c r="AK311" i="77"/>
  <c r="AK316" i="77"/>
  <c r="AK319" i="77"/>
  <c r="AK323" i="77"/>
  <c r="AK328" i="77"/>
  <c r="AK331" i="77"/>
  <c r="AK335" i="77"/>
  <c r="AK340" i="77"/>
  <c r="AK343" i="77"/>
  <c r="AK347" i="77"/>
  <c r="AK352" i="77"/>
  <c r="AK355" i="77"/>
  <c r="AK359" i="77"/>
  <c r="AK364" i="77"/>
  <c r="AK367" i="77"/>
  <c r="AK371" i="77"/>
  <c r="AK376" i="77"/>
  <c r="AK379" i="77"/>
  <c r="AK383" i="77"/>
  <c r="AK388" i="77"/>
  <c r="AK391" i="77"/>
  <c r="AK395" i="77"/>
  <c r="AK400" i="77"/>
  <c r="AK403" i="77"/>
  <c r="AK407" i="77"/>
  <c r="AK412" i="77"/>
  <c r="AK415" i="77"/>
  <c r="AK419" i="77"/>
  <c r="AK424" i="77"/>
  <c r="AK427" i="77"/>
  <c r="AK431" i="77"/>
  <c r="AK436" i="77"/>
  <c r="AK439" i="77"/>
  <c r="AK440" i="77"/>
  <c r="AK447" i="77"/>
  <c r="AK450" i="77"/>
  <c r="AK451" i="77"/>
  <c r="AK459" i="77"/>
  <c r="AK462" i="77"/>
  <c r="AK463" i="77"/>
  <c r="AK471" i="77"/>
  <c r="AK474" i="77"/>
  <c r="AK475" i="77"/>
  <c r="AK483" i="77"/>
  <c r="AK486" i="77"/>
  <c r="AK487" i="77"/>
  <c r="AK495" i="77"/>
  <c r="AK498" i="77"/>
  <c r="AK499" i="77"/>
  <c r="AK507" i="77"/>
  <c r="AK508" i="77"/>
  <c r="AK510" i="77"/>
  <c r="AK518" i="77"/>
  <c r="AK519" i="77"/>
  <c r="AK521" i="77"/>
  <c r="AK530" i="77"/>
  <c r="AK531" i="77"/>
  <c r="AK542" i="77"/>
  <c r="AK548" i="77"/>
  <c r="AK290" i="77"/>
  <c r="AK292" i="77"/>
  <c r="AK296" i="77"/>
  <c r="AK301" i="77"/>
  <c r="AK303" i="77"/>
  <c r="AK308" i="77"/>
  <c r="AK313" i="77"/>
  <c r="AK315" i="77"/>
  <c r="AK320" i="77"/>
  <c r="AK325" i="77"/>
  <c r="AK327" i="77"/>
  <c r="AK332" i="77"/>
  <c r="AK337" i="77"/>
  <c r="AK339" i="77"/>
  <c r="AK344" i="77"/>
  <c r="AK349" i="77"/>
  <c r="AK351" i="77"/>
  <c r="AK356" i="77"/>
  <c r="AK361" i="77"/>
  <c r="AK363" i="77"/>
  <c r="AK368" i="77"/>
  <c r="AK373" i="77"/>
  <c r="AK375" i="77"/>
  <c r="AK380" i="77"/>
  <c r="AK385" i="77"/>
  <c r="AK387" i="77"/>
  <c r="AK392" i="77"/>
  <c r="AK397" i="77"/>
  <c r="AK399" i="77"/>
  <c r="AK404" i="77"/>
  <c r="AK409" i="77"/>
  <c r="AK411" i="77"/>
  <c r="AK416" i="77"/>
  <c r="AK421" i="77"/>
  <c r="AK423" i="77"/>
  <c r="AK428" i="77"/>
  <c r="AK433" i="77"/>
  <c r="AK435" i="77"/>
  <c r="AK437" i="77"/>
  <c r="AK444" i="77"/>
  <c r="AK446" i="77"/>
  <c r="AK448" i="77"/>
  <c r="AK456" i="77"/>
  <c r="AK458" i="77"/>
  <c r="AK460" i="77"/>
  <c r="AK468" i="77"/>
  <c r="AK470" i="77"/>
  <c r="AK472" i="77"/>
  <c r="AK480" i="77"/>
  <c r="AK482" i="77"/>
  <c r="AK484" i="77"/>
  <c r="AK492" i="77"/>
  <c r="AK494" i="77"/>
  <c r="AK496" i="77"/>
  <c r="AK504" i="77"/>
  <c r="AK506" i="77"/>
  <c r="AK515" i="77"/>
  <c r="AK517" i="77"/>
  <c r="AK527" i="77"/>
  <c r="AK529" i="77"/>
  <c r="AK539" i="77"/>
  <c r="AK541" i="77"/>
  <c r="AK543" i="77"/>
  <c r="AK545" i="77"/>
  <c r="AK550" i="77"/>
  <c r="AK553" i="77"/>
  <c r="AK555" i="77"/>
  <c r="AK557" i="77"/>
  <c r="AK9" i="77"/>
  <c r="AK81" i="77"/>
  <c r="AK21" i="77"/>
  <c r="AK93" i="77"/>
  <c r="AK33" i="77"/>
  <c r="AK75" i="77"/>
  <c r="AK45" i="77"/>
  <c r="AK15" i="77"/>
  <c r="AK87" i="77"/>
  <c r="AK8" i="77"/>
  <c r="AK5" i="77"/>
  <c r="AK20" i="77"/>
  <c r="AK57" i="77"/>
  <c r="AK98" i="77"/>
  <c r="AK17" i="77"/>
  <c r="AK69" i="77"/>
  <c r="AK39" i="77"/>
  <c r="C198" i="9"/>
  <c r="AG6" i="55" l="1"/>
  <c r="AG7"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121" i="55"/>
  <c r="AG122" i="55"/>
  <c r="AG123" i="55"/>
  <c r="AG124" i="55"/>
  <c r="AG125" i="55"/>
  <c r="AG126" i="55"/>
  <c r="AG127" i="55"/>
  <c r="AG128" i="55"/>
  <c r="AG129" i="55"/>
  <c r="AG130" i="55"/>
  <c r="AG131" i="55"/>
  <c r="AG132" i="55"/>
  <c r="AG133" i="55"/>
  <c r="AG134" i="55"/>
  <c r="AG135" i="55"/>
  <c r="AG136" i="55"/>
  <c r="AG137" i="55"/>
  <c r="AG138" i="55"/>
  <c r="AG139" i="55"/>
  <c r="AG140" i="55"/>
  <c r="AG141" i="55"/>
  <c r="AG142" i="55"/>
  <c r="AG143" i="55"/>
  <c r="AG144" i="55"/>
  <c r="AG145" i="55"/>
  <c r="AG146" i="55"/>
  <c r="AG147" i="55"/>
  <c r="AG148" i="55"/>
  <c r="AG149" i="55"/>
  <c r="AG150" i="55"/>
  <c r="AG151" i="55"/>
  <c r="AG152" i="55"/>
  <c r="AG153" i="55"/>
  <c r="AG154" i="55"/>
  <c r="AG155" i="55"/>
  <c r="AG156" i="55"/>
  <c r="AG157" i="55"/>
  <c r="AG158" i="55"/>
  <c r="AG159" i="55"/>
  <c r="AG160" i="55"/>
  <c r="AG161" i="55"/>
  <c r="AG162" i="55"/>
  <c r="AG163" i="55"/>
  <c r="AG164" i="55"/>
  <c r="AG165" i="55"/>
  <c r="AG166" i="55"/>
  <c r="AG167" i="55"/>
  <c r="AG168" i="55"/>
  <c r="AG169" i="55"/>
  <c r="AG170" i="55"/>
  <c r="AG171" i="55"/>
  <c r="AG172" i="55"/>
  <c r="AG173" i="55"/>
  <c r="AG174" i="55"/>
  <c r="AG175" i="55"/>
  <c r="AG176" i="55"/>
  <c r="AG177" i="55"/>
  <c r="AG178" i="55"/>
  <c r="AG179" i="55"/>
  <c r="AG180" i="55"/>
  <c r="AG181" i="55"/>
  <c r="AG182" i="55"/>
  <c r="AG183" i="55"/>
  <c r="AG184" i="55"/>
  <c r="AG185" i="55"/>
  <c r="AG186" i="55"/>
  <c r="AG187" i="55"/>
  <c r="AG188" i="55"/>
  <c r="AG189" i="55"/>
  <c r="AG190" i="55"/>
  <c r="AG191" i="55"/>
  <c r="AG192" i="55"/>
  <c r="AG193" i="55"/>
  <c r="AG194" i="55"/>
  <c r="AG195" i="55"/>
  <c r="AG196" i="55"/>
  <c r="AG197" i="55"/>
  <c r="AG198" i="55"/>
  <c r="AG199" i="55"/>
  <c r="AG200" i="55"/>
  <c r="AG201" i="55"/>
  <c r="AG202" i="55"/>
  <c r="AG203" i="55"/>
  <c r="AG204" i="55"/>
  <c r="AG205" i="55"/>
  <c r="AG206" i="55"/>
  <c r="AG207" i="55"/>
  <c r="AG208" i="55"/>
  <c r="AG209" i="55"/>
  <c r="AG210" i="55"/>
  <c r="AG211" i="55"/>
  <c r="AG212" i="55"/>
  <c r="AG213" i="55"/>
  <c r="AG214" i="55"/>
  <c r="AG215" i="55"/>
  <c r="AG216" i="55"/>
  <c r="AG217" i="55"/>
  <c r="AG218" i="55"/>
  <c r="AG219" i="55"/>
  <c r="AG220" i="55"/>
  <c r="AG221" i="55"/>
  <c r="AG222" i="55"/>
  <c r="AG223" i="55"/>
  <c r="AG224" i="55"/>
  <c r="AG225" i="55"/>
  <c r="AG226" i="55"/>
  <c r="AG227" i="55"/>
  <c r="AG228" i="55"/>
  <c r="AG229" i="55"/>
  <c r="AG230" i="55"/>
  <c r="AG231" i="55"/>
  <c r="AG232" i="55"/>
  <c r="AG233" i="55"/>
  <c r="AG234" i="55"/>
  <c r="AG235" i="55"/>
  <c r="AG236" i="55"/>
  <c r="AG237" i="55"/>
  <c r="AG238" i="55"/>
  <c r="AG239" i="55"/>
  <c r="AG240" i="55"/>
  <c r="AG241" i="55"/>
  <c r="AG242" i="55"/>
  <c r="AG243" i="55"/>
  <c r="AG244" i="55"/>
  <c r="AG245" i="55"/>
  <c r="AG246" i="55"/>
  <c r="AG247" i="55"/>
  <c r="AG248" i="55"/>
  <c r="AG249" i="55"/>
  <c r="AG250" i="55"/>
  <c r="AG251" i="55"/>
  <c r="AG252" i="55"/>
  <c r="AG253" i="55"/>
  <c r="AG254" i="55"/>
  <c r="AG255" i="55"/>
  <c r="AG256" i="55"/>
  <c r="AG257" i="55"/>
  <c r="AG258" i="55"/>
  <c r="AG259" i="55"/>
  <c r="AG260" i="55"/>
  <c r="AG261" i="55"/>
  <c r="AG262" i="55"/>
  <c r="AG263" i="55"/>
  <c r="AG264" i="55"/>
  <c r="AG265" i="55"/>
  <c r="AG266" i="55"/>
  <c r="AG267" i="55"/>
  <c r="AG268" i="55"/>
  <c r="AG269" i="55"/>
  <c r="AG270" i="55"/>
  <c r="AG271" i="55"/>
  <c r="AG272" i="55"/>
  <c r="AG273" i="55"/>
  <c r="AG274" i="55"/>
  <c r="AG275" i="55"/>
  <c r="AG276" i="55"/>
  <c r="AG277" i="55"/>
  <c r="AG278" i="55"/>
  <c r="AG279" i="55"/>
  <c r="AG280" i="55"/>
  <c r="AG281" i="55"/>
  <c r="AG282" i="55"/>
  <c r="AG283" i="55"/>
  <c r="AG284" i="55"/>
  <c r="AG285" i="55"/>
  <c r="AG286" i="55"/>
  <c r="AG5" i="55"/>
  <c r="AF6" i="55"/>
  <c r="AF7" i="55"/>
  <c r="AF8" i="55"/>
  <c r="AF9" i="55"/>
  <c r="AF10" i="55"/>
  <c r="AF11" i="55"/>
  <c r="AF12" i="55"/>
  <c r="AF13" i="55"/>
  <c r="AF14" i="55"/>
  <c r="AF15" i="55"/>
  <c r="AF16" i="55"/>
  <c r="AF17" i="55"/>
  <c r="AF18" i="55"/>
  <c r="AF19" i="55"/>
  <c r="AF20" i="55"/>
  <c r="AF21" i="55"/>
  <c r="AF22" i="55"/>
  <c r="AF23" i="55"/>
  <c r="AF24" i="55"/>
  <c r="AF25" i="55"/>
  <c r="AF26" i="55"/>
  <c r="AF27" i="55"/>
  <c r="AF28" i="55"/>
  <c r="AF29" i="55"/>
  <c r="AF30" i="55"/>
  <c r="AF31" i="55"/>
  <c r="AF32" i="55"/>
  <c r="AF33" i="55"/>
  <c r="AF34" i="55"/>
  <c r="AF35" i="55"/>
  <c r="AF36" i="55"/>
  <c r="AF37" i="55"/>
  <c r="AF38" i="55"/>
  <c r="AF39" i="55"/>
  <c r="AF40" i="55"/>
  <c r="AF41" i="55"/>
  <c r="AF42" i="55"/>
  <c r="AF43" i="55"/>
  <c r="AF44" i="55"/>
  <c r="AF45" i="55"/>
  <c r="AF46" i="55"/>
  <c r="AF47" i="55"/>
  <c r="AF48" i="55"/>
  <c r="AF49" i="55"/>
  <c r="AF50" i="55"/>
  <c r="AF51" i="55"/>
  <c r="AF52" i="55"/>
  <c r="AF53" i="55"/>
  <c r="AF54" i="55"/>
  <c r="AF55" i="55"/>
  <c r="AF56" i="55"/>
  <c r="AF57" i="55"/>
  <c r="AF58" i="55"/>
  <c r="AF59" i="55"/>
  <c r="AF60" i="55"/>
  <c r="AF61" i="55"/>
  <c r="AF62" i="55"/>
  <c r="AF63" i="55"/>
  <c r="AF64" i="55"/>
  <c r="AF65" i="55"/>
  <c r="AF66" i="55"/>
  <c r="AF67" i="55"/>
  <c r="AF68" i="55"/>
  <c r="AF69" i="55"/>
  <c r="AF70" i="55"/>
  <c r="AF71" i="55"/>
  <c r="AF72" i="55"/>
  <c r="AF73" i="55"/>
  <c r="AF74" i="55"/>
  <c r="AF75" i="55"/>
  <c r="AF76" i="55"/>
  <c r="AF77" i="55"/>
  <c r="AF78" i="55"/>
  <c r="AF79" i="55"/>
  <c r="AF80" i="55"/>
  <c r="AF81" i="55"/>
  <c r="AF82" i="55"/>
  <c r="AF83" i="55"/>
  <c r="AF84" i="55"/>
  <c r="AF85" i="55"/>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F121" i="55"/>
  <c r="AF122" i="55"/>
  <c r="AF123" i="55"/>
  <c r="AF124" i="55"/>
  <c r="AF125" i="55"/>
  <c r="AF126" i="55"/>
  <c r="AF127" i="55"/>
  <c r="AF128" i="55"/>
  <c r="AF129" i="55"/>
  <c r="AF130" i="55"/>
  <c r="AF131" i="55"/>
  <c r="AF132" i="55"/>
  <c r="AF133" i="55"/>
  <c r="AF134" i="55"/>
  <c r="AF135" i="55"/>
  <c r="AF136" i="55"/>
  <c r="AF137" i="55"/>
  <c r="AF138" i="55"/>
  <c r="AF139" i="55"/>
  <c r="AF140" i="55"/>
  <c r="AF141" i="55"/>
  <c r="AF142" i="55"/>
  <c r="AF143" i="55"/>
  <c r="AF144" i="55"/>
  <c r="AF145" i="55"/>
  <c r="AF146" i="55"/>
  <c r="AF147" i="55"/>
  <c r="AF148" i="55"/>
  <c r="AF149" i="55"/>
  <c r="AF150" i="55"/>
  <c r="AF151" i="55"/>
  <c r="AF152" i="55"/>
  <c r="AF153" i="55"/>
  <c r="AF154" i="55"/>
  <c r="AF155" i="55"/>
  <c r="AF156" i="55"/>
  <c r="AF157" i="55"/>
  <c r="AF158" i="55"/>
  <c r="AF159" i="55"/>
  <c r="AF160" i="55"/>
  <c r="AF161" i="55"/>
  <c r="AF162" i="55"/>
  <c r="AF163" i="55"/>
  <c r="AF164" i="55"/>
  <c r="AF165" i="55"/>
  <c r="AF166" i="55"/>
  <c r="AF167" i="55"/>
  <c r="AF168" i="55"/>
  <c r="AF169" i="55"/>
  <c r="AF170" i="55"/>
  <c r="AF171" i="55"/>
  <c r="AF172" i="55"/>
  <c r="AF173" i="55"/>
  <c r="AF174" i="55"/>
  <c r="AF175" i="55"/>
  <c r="AF176" i="55"/>
  <c r="AF177" i="55"/>
  <c r="AF178" i="55"/>
  <c r="AF179" i="55"/>
  <c r="AF180" i="55"/>
  <c r="AF181" i="55"/>
  <c r="AF182" i="55"/>
  <c r="AF183" i="55"/>
  <c r="AF184" i="55"/>
  <c r="AF185" i="55"/>
  <c r="AF186" i="55"/>
  <c r="AF187" i="55"/>
  <c r="AF188" i="55"/>
  <c r="AF189" i="55"/>
  <c r="AF190" i="55"/>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F213" i="55"/>
  <c r="AF214" i="55"/>
  <c r="AF215" i="55"/>
  <c r="AF216" i="55"/>
  <c r="AF217" i="55"/>
  <c r="AF218" i="55"/>
  <c r="AF219" i="55"/>
  <c r="AF220" i="55"/>
  <c r="AF221" i="55"/>
  <c r="AF222" i="55"/>
  <c r="AF223" i="55"/>
  <c r="AF224" i="55"/>
  <c r="AF225" i="55"/>
  <c r="AF226" i="55"/>
  <c r="AF227" i="55"/>
  <c r="AF228" i="55"/>
  <c r="AF229" i="55"/>
  <c r="AF230" i="55"/>
  <c r="AF231" i="55"/>
  <c r="AF232" i="55"/>
  <c r="AF233" i="55"/>
  <c r="AF234" i="55"/>
  <c r="AF235" i="55"/>
  <c r="AF236" i="55"/>
  <c r="AF237" i="55"/>
  <c r="AF238" i="55"/>
  <c r="AF239" i="55"/>
  <c r="AF240" i="55"/>
  <c r="AF241" i="55"/>
  <c r="AF242" i="55"/>
  <c r="AF243" i="55"/>
  <c r="AF244" i="55"/>
  <c r="AF245" i="55"/>
  <c r="AF246" i="55"/>
  <c r="AF247" i="55"/>
  <c r="AF248" i="55"/>
  <c r="AF249" i="55"/>
  <c r="AF250" i="55"/>
  <c r="AF251" i="55"/>
  <c r="AF252" i="55"/>
  <c r="AF253" i="55"/>
  <c r="AF254" i="55"/>
  <c r="AF255" i="55"/>
  <c r="AF256" i="55"/>
  <c r="AF257"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5" i="55"/>
  <c r="AE6" i="55"/>
  <c r="AE7" i="55"/>
  <c r="AE8" i="55"/>
  <c r="AE9" i="55"/>
  <c r="AE10" i="55"/>
  <c r="AE11" i="55"/>
  <c r="AE12" i="55"/>
  <c r="AE13" i="55"/>
  <c r="AE14" i="55"/>
  <c r="AE15" i="55"/>
  <c r="AE16"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258" i="55"/>
  <c r="AE259" i="55"/>
  <c r="AE260" i="55"/>
  <c r="AE261" i="55"/>
  <c r="AE262" i="55"/>
  <c r="AE263" i="55"/>
  <c r="AE264" i="55"/>
  <c r="AE265" i="55"/>
  <c r="AE266" i="55"/>
  <c r="AE267" i="55"/>
  <c r="AE268" i="55"/>
  <c r="AE269" i="55"/>
  <c r="AE270" i="55"/>
  <c r="AE271" i="55"/>
  <c r="AE272" i="55"/>
  <c r="AE273" i="55"/>
  <c r="AE274" i="55"/>
  <c r="AE275" i="55"/>
  <c r="AE276" i="55"/>
  <c r="AE277" i="55"/>
  <c r="AE278" i="55"/>
  <c r="AE279" i="55"/>
  <c r="AE280" i="55"/>
  <c r="AE281" i="55"/>
  <c r="AE282" i="55"/>
  <c r="AE283" i="55"/>
  <c r="AE284" i="55"/>
  <c r="AE285" i="55"/>
  <c r="AE286" i="55"/>
  <c r="AE5" i="55"/>
  <c r="AD6" i="55"/>
  <c r="AD7" i="55"/>
  <c r="AD8" i="55"/>
  <c r="AD9" i="55"/>
  <c r="AD10" i="55"/>
  <c r="AD11" i="55"/>
  <c r="AD12" i="55"/>
  <c r="AD13" i="55"/>
  <c r="AD14" i="55"/>
  <c r="AD15" i="55"/>
  <c r="AD16" i="55"/>
  <c r="AD17" i="55"/>
  <c r="AD18" i="55"/>
  <c r="AD19" i="55"/>
  <c r="AD20" i="55"/>
  <c r="AD21" i="55"/>
  <c r="AD22" i="55"/>
  <c r="AD23" i="55"/>
  <c r="AD24" i="55"/>
  <c r="AD25" i="55"/>
  <c r="AD26" i="55"/>
  <c r="AD27" i="55"/>
  <c r="AD28" i="55"/>
  <c r="AD29" i="55"/>
  <c r="AD30" i="55"/>
  <c r="AD31" i="55"/>
  <c r="AD32" i="55"/>
  <c r="AD33" i="55"/>
  <c r="AD34" i="55"/>
  <c r="AD35" i="55"/>
  <c r="AD36" i="55"/>
  <c r="AD37" i="55"/>
  <c r="AD38" i="55"/>
  <c r="AD39" i="55"/>
  <c r="AD40" i="55"/>
  <c r="AD41" i="55"/>
  <c r="AD42" i="55"/>
  <c r="AD43" i="55"/>
  <c r="AD44" i="55"/>
  <c r="AD45" i="55"/>
  <c r="AD46" i="55"/>
  <c r="AD47" i="55"/>
  <c r="AD48" i="55"/>
  <c r="AD49" i="55"/>
  <c r="AD50" i="55"/>
  <c r="AD51" i="55"/>
  <c r="AD52" i="55"/>
  <c r="AD53" i="55"/>
  <c r="AD54" i="55"/>
  <c r="AD55" i="55"/>
  <c r="AD56" i="55"/>
  <c r="AD57" i="55"/>
  <c r="AD58" i="55"/>
  <c r="AD59" i="55"/>
  <c r="AD60" i="55"/>
  <c r="AD61" i="55"/>
  <c r="AD62" i="55"/>
  <c r="AD63" i="55"/>
  <c r="AD64" i="55"/>
  <c r="AD65" i="55"/>
  <c r="AD66" i="55"/>
  <c r="AD67" i="55"/>
  <c r="AD68" i="55"/>
  <c r="AD69" i="55"/>
  <c r="AD70" i="55"/>
  <c r="AD71" i="55"/>
  <c r="AD72" i="55"/>
  <c r="AD73" i="55"/>
  <c r="AD74" i="55"/>
  <c r="AD75" i="55"/>
  <c r="AD76" i="55"/>
  <c r="AD77" i="55"/>
  <c r="AD78" i="55"/>
  <c r="AD79" i="55"/>
  <c r="AD80" i="55"/>
  <c r="AD81" i="55"/>
  <c r="AD82" i="55"/>
  <c r="AD83" i="55"/>
  <c r="AD84" i="55"/>
  <c r="AD85" i="55"/>
  <c r="AD86" i="55"/>
  <c r="AD87" i="55"/>
  <c r="AD88" i="55"/>
  <c r="AD89" i="55"/>
  <c r="AD90" i="55"/>
  <c r="AD91" i="55"/>
  <c r="AD92" i="55"/>
  <c r="AD93" i="55"/>
  <c r="AD94" i="55"/>
  <c r="AD95" i="55"/>
  <c r="AD96" i="55"/>
  <c r="AD97" i="55"/>
  <c r="AD98" i="55"/>
  <c r="AD99" i="55"/>
  <c r="AD100" i="55"/>
  <c r="AD101" i="55"/>
  <c r="AD102" i="55"/>
  <c r="AD103" i="55"/>
  <c r="AD104" i="55"/>
  <c r="AD105" i="55"/>
  <c r="AD106" i="55"/>
  <c r="AD107" i="55"/>
  <c r="AD108" i="55"/>
  <c r="AD109" i="55"/>
  <c r="AD110" i="55"/>
  <c r="AD111" i="55"/>
  <c r="AD112" i="55"/>
  <c r="AD113" i="55"/>
  <c r="AD114" i="55"/>
  <c r="AD115" i="55"/>
  <c r="AD116" i="55"/>
  <c r="AD117" i="55"/>
  <c r="AD118" i="55"/>
  <c r="AD119" i="55"/>
  <c r="AD120" i="55"/>
  <c r="AD121" i="55"/>
  <c r="AD122" i="55"/>
  <c r="AD123" i="55"/>
  <c r="AD124" i="55"/>
  <c r="AD125" i="55"/>
  <c r="AD126" i="55"/>
  <c r="AD127" i="55"/>
  <c r="AD128" i="55"/>
  <c r="AD129" i="55"/>
  <c r="AD130" i="55"/>
  <c r="AD131" i="55"/>
  <c r="AD132" i="55"/>
  <c r="AD133" i="55"/>
  <c r="AD134" i="55"/>
  <c r="AD135" i="55"/>
  <c r="AD136" i="55"/>
  <c r="AD137" i="55"/>
  <c r="AD138" i="55"/>
  <c r="AD139" i="55"/>
  <c r="AD140" i="55"/>
  <c r="AD141" i="55"/>
  <c r="AD142" i="55"/>
  <c r="AD143" i="55"/>
  <c r="AD144" i="55"/>
  <c r="AD145" i="55"/>
  <c r="AD146" i="55"/>
  <c r="AD147" i="55"/>
  <c r="AD148" i="55"/>
  <c r="AD149" i="55"/>
  <c r="AD150" i="55"/>
  <c r="AD151" i="55"/>
  <c r="AD152" i="55"/>
  <c r="AD153" i="55"/>
  <c r="AD154" i="55"/>
  <c r="AD155" i="55"/>
  <c r="AD156" i="55"/>
  <c r="AD157" i="55"/>
  <c r="AD158" i="55"/>
  <c r="AD159" i="55"/>
  <c r="AD160" i="55"/>
  <c r="AD161" i="55"/>
  <c r="AD162" i="55"/>
  <c r="AD163" i="55"/>
  <c r="AD164" i="55"/>
  <c r="AD165" i="55"/>
  <c r="AD166" i="55"/>
  <c r="AD167" i="55"/>
  <c r="AD168" i="55"/>
  <c r="AD169" i="55"/>
  <c r="AD170" i="55"/>
  <c r="AD171" i="55"/>
  <c r="AD172" i="55"/>
  <c r="AD173" i="55"/>
  <c r="AD174" i="55"/>
  <c r="AD175" i="55"/>
  <c r="AD176" i="55"/>
  <c r="AD177" i="55"/>
  <c r="AD178" i="55"/>
  <c r="AD179" i="55"/>
  <c r="AD180" i="55"/>
  <c r="AD181" i="55"/>
  <c r="AD182" i="55"/>
  <c r="AD183" i="55"/>
  <c r="AD184" i="55"/>
  <c r="AD185" i="55"/>
  <c r="AD186" i="55"/>
  <c r="AD187" i="55"/>
  <c r="AD188" i="55"/>
  <c r="AD189" i="55"/>
  <c r="AD190" i="55"/>
  <c r="AD191" i="55"/>
  <c r="AD192" i="55"/>
  <c r="AD193" i="55"/>
  <c r="AD194" i="55"/>
  <c r="AD195" i="55"/>
  <c r="AD196" i="55"/>
  <c r="AD197" i="55"/>
  <c r="AD198" i="55"/>
  <c r="AD199" i="55"/>
  <c r="AD200" i="55"/>
  <c r="AD201" i="55"/>
  <c r="AD202" i="55"/>
  <c r="AD203" i="55"/>
  <c r="AD204" i="55"/>
  <c r="AD205" i="55"/>
  <c r="AD206" i="55"/>
  <c r="AD207" i="55"/>
  <c r="AD208" i="55"/>
  <c r="AD209" i="55"/>
  <c r="AD210" i="55"/>
  <c r="AD211" i="55"/>
  <c r="AD212" i="55"/>
  <c r="AD213" i="55"/>
  <c r="AD214" i="55"/>
  <c r="AD215" i="55"/>
  <c r="AD216" i="55"/>
  <c r="AD217" i="55"/>
  <c r="AD218" i="55"/>
  <c r="AD219" i="55"/>
  <c r="AD220" i="55"/>
  <c r="AD221" i="55"/>
  <c r="AD222" i="55"/>
  <c r="AD223" i="55"/>
  <c r="AD224" i="55"/>
  <c r="AD225" i="55"/>
  <c r="AD226" i="55"/>
  <c r="AD227" i="55"/>
  <c r="AD228" i="55"/>
  <c r="AD229" i="55"/>
  <c r="AD230" i="55"/>
  <c r="AD231" i="55"/>
  <c r="AD232" i="55"/>
  <c r="AD233" i="55"/>
  <c r="AD234" i="55"/>
  <c r="AD235" i="55"/>
  <c r="AD236" i="55"/>
  <c r="AD237" i="55"/>
  <c r="AD238" i="55"/>
  <c r="AD239" i="55"/>
  <c r="AD240" i="55"/>
  <c r="AD241" i="55"/>
  <c r="AD242" i="55"/>
  <c r="AD243" i="55"/>
  <c r="AD244" i="55"/>
  <c r="AD245" i="55"/>
  <c r="AD246" i="55"/>
  <c r="AD247" i="55"/>
  <c r="AD248" i="55"/>
  <c r="AD249" i="55"/>
  <c r="AD250" i="55"/>
  <c r="AD251" i="55"/>
  <c r="AD252" i="55"/>
  <c r="AD253" i="55"/>
  <c r="AD254" i="55"/>
  <c r="AD255" i="55"/>
  <c r="AD256" i="55"/>
  <c r="AD257" i="55"/>
  <c r="AD258" i="55"/>
  <c r="AD259" i="55"/>
  <c r="AD260" i="55"/>
  <c r="AD261" i="55"/>
  <c r="AD262" i="55"/>
  <c r="AD263" i="55"/>
  <c r="AD264" i="55"/>
  <c r="AD265" i="55"/>
  <c r="AD266" i="55"/>
  <c r="AD267" i="55"/>
  <c r="AD268" i="55"/>
  <c r="AD269" i="55"/>
  <c r="AD270" i="55"/>
  <c r="AD271" i="55"/>
  <c r="AD272" i="55"/>
  <c r="AD273" i="55"/>
  <c r="AD274" i="55"/>
  <c r="AD275" i="55"/>
  <c r="AD276" i="55"/>
  <c r="AD277" i="55"/>
  <c r="AD278" i="55"/>
  <c r="AD279" i="55"/>
  <c r="AD280" i="55"/>
  <c r="AD281" i="55"/>
  <c r="AD282" i="55"/>
  <c r="AD283" i="55"/>
  <c r="AD284" i="55"/>
  <c r="AD285" i="55"/>
  <c r="AD286" i="55"/>
  <c r="AD287" i="55"/>
  <c r="AD288" i="55"/>
  <c r="AD289" i="55"/>
  <c r="AD290" i="55"/>
  <c r="AD291" i="55"/>
  <c r="AD292" i="55"/>
  <c r="AD293" i="55"/>
  <c r="AD294" i="55"/>
  <c r="AD295" i="55"/>
  <c r="AD296" i="55"/>
  <c r="AD297" i="55"/>
  <c r="AD298" i="55"/>
  <c r="AD299" i="55"/>
  <c r="AD300" i="55"/>
  <c r="AD301" i="55"/>
  <c r="AD302" i="55"/>
  <c r="AD303" i="55"/>
  <c r="AD304" i="55"/>
  <c r="AD305" i="55"/>
  <c r="AD306" i="55"/>
  <c r="AD307" i="55"/>
  <c r="AD308" i="55"/>
  <c r="AD309" i="55"/>
  <c r="AD310" i="55"/>
  <c r="AD311" i="55"/>
  <c r="AD312" i="55"/>
  <c r="AD313" i="55"/>
  <c r="AD314" i="55"/>
  <c r="AD315" i="55"/>
  <c r="AD316" i="55"/>
  <c r="AD317" i="55"/>
  <c r="AD318" i="55"/>
  <c r="AD319" i="55"/>
  <c r="AD320" i="55"/>
  <c r="AD321" i="55"/>
  <c r="AD322" i="55"/>
  <c r="AD323" i="55"/>
  <c r="AD324" i="55"/>
  <c r="AD325" i="55"/>
  <c r="AD326" i="55"/>
  <c r="AD327" i="55"/>
  <c r="AD328" i="55"/>
  <c r="AD329" i="55"/>
  <c r="AD330" i="55"/>
  <c r="AD331" i="55"/>
  <c r="AD332" i="55"/>
  <c r="AD333" i="55"/>
  <c r="AD334" i="55"/>
  <c r="AD335" i="55"/>
  <c r="AD336" i="55"/>
  <c r="AD337" i="55"/>
  <c r="AD338" i="55"/>
  <c r="AD339" i="55"/>
  <c r="AD340" i="55"/>
  <c r="AD341" i="55"/>
  <c r="AD342" i="55"/>
  <c r="AD343" i="55"/>
  <c r="AD344" i="55"/>
  <c r="AD345" i="55"/>
  <c r="AD346" i="55"/>
  <c r="AD347" i="55"/>
  <c r="AD348" i="55"/>
  <c r="AD349" i="55"/>
  <c r="AD350" i="55"/>
  <c r="AD351" i="55"/>
  <c r="AD352" i="55"/>
  <c r="AD353" i="55"/>
  <c r="AD354" i="55"/>
  <c r="AD355" i="55"/>
  <c r="AD356" i="55"/>
  <c r="AD357" i="55"/>
  <c r="AD358" i="55"/>
  <c r="AD359" i="55"/>
  <c r="AD360" i="55"/>
  <c r="AD361" i="55"/>
  <c r="AD362" i="55"/>
  <c r="AD363" i="55"/>
  <c r="AD364" i="55"/>
  <c r="AD365" i="55"/>
  <c r="AD366" i="55"/>
  <c r="AD367" i="55"/>
  <c r="AD368" i="55"/>
  <c r="AD369" i="55"/>
  <c r="AD370" i="55"/>
  <c r="AD371" i="55"/>
  <c r="AD372" i="55"/>
  <c r="AD373" i="55"/>
  <c r="AD374" i="55"/>
  <c r="AD375" i="55"/>
  <c r="AD376" i="55"/>
  <c r="AD377" i="55"/>
  <c r="AD378" i="55"/>
  <c r="AD379" i="55"/>
  <c r="AD380" i="55"/>
  <c r="AD381" i="55"/>
  <c r="AD382" i="55"/>
  <c r="AD383" i="55"/>
  <c r="AD384" i="55"/>
  <c r="AD385" i="55"/>
  <c r="AD386" i="55"/>
  <c r="AD387" i="55"/>
  <c r="AD388" i="55"/>
  <c r="AD389" i="55"/>
  <c r="AD390" i="55"/>
  <c r="AD391" i="55"/>
  <c r="AD392" i="55"/>
  <c r="AD393" i="55"/>
  <c r="AD394" i="55"/>
  <c r="AD395" i="55"/>
  <c r="AD396" i="55"/>
  <c r="AD397" i="55"/>
  <c r="AD398" i="55"/>
  <c r="AD399" i="55"/>
  <c r="AD400" i="55"/>
  <c r="AD401" i="55"/>
  <c r="AD402" i="55"/>
  <c r="AD403" i="55"/>
  <c r="AD404" i="55"/>
  <c r="AD405" i="55"/>
  <c r="AD406" i="55"/>
  <c r="AD407" i="55"/>
  <c r="AD408" i="55"/>
  <c r="AD409" i="55"/>
  <c r="AD410" i="55"/>
  <c r="AD411" i="55"/>
  <c r="AD412" i="55"/>
  <c r="AD413" i="55"/>
  <c r="AD414" i="55"/>
  <c r="AD415" i="55"/>
  <c r="AD416" i="55"/>
  <c r="AD417" i="55"/>
  <c r="AD418" i="55"/>
  <c r="AD419" i="55"/>
  <c r="AD420" i="55"/>
  <c r="AD421" i="55"/>
  <c r="AD422" i="55"/>
  <c r="AD423" i="55"/>
  <c r="AD424" i="55"/>
  <c r="AD425" i="55"/>
  <c r="AD426" i="55"/>
  <c r="AD427" i="55"/>
  <c r="AD428" i="55"/>
  <c r="AD429" i="55"/>
  <c r="AD430" i="55"/>
  <c r="AD431" i="55"/>
  <c r="AD432" i="55"/>
  <c r="AD433" i="55"/>
  <c r="AD434" i="55"/>
  <c r="AD435" i="55"/>
  <c r="AD436" i="55"/>
  <c r="AD437" i="55"/>
  <c r="AD438" i="55"/>
  <c r="AD439" i="55"/>
  <c r="AD440" i="55"/>
  <c r="AD441" i="55"/>
  <c r="AD442" i="55"/>
  <c r="AD443" i="55"/>
  <c r="AD444" i="55"/>
  <c r="AD445" i="55"/>
  <c r="AD446" i="55"/>
  <c r="AD447" i="55"/>
  <c r="AD448" i="55"/>
  <c r="AD449" i="55"/>
  <c r="AD450" i="55"/>
  <c r="AD451" i="55"/>
  <c r="AD452" i="55"/>
  <c r="AD453" i="55"/>
  <c r="AD454" i="55"/>
  <c r="AD455" i="55"/>
  <c r="AD456" i="55"/>
  <c r="AD457" i="55"/>
  <c r="AD458" i="55"/>
  <c r="AD459" i="55"/>
  <c r="AD460" i="55"/>
  <c r="AD461" i="55"/>
  <c r="AD462" i="55"/>
  <c r="AD463" i="55"/>
  <c r="AD464" i="55"/>
  <c r="AD465" i="55"/>
  <c r="AD466" i="55"/>
  <c r="AD467" i="55"/>
  <c r="AD468" i="55"/>
  <c r="AD469" i="55"/>
  <c r="AD470" i="55"/>
  <c r="AD471" i="55"/>
  <c r="AD472" i="55"/>
  <c r="AD473" i="55"/>
  <c r="AD474" i="55"/>
  <c r="AD475" i="55"/>
  <c r="AD476" i="55"/>
  <c r="AD477" i="55"/>
  <c r="AD478" i="55"/>
  <c r="AD479" i="55"/>
  <c r="AD480" i="55"/>
  <c r="AD481" i="55"/>
  <c r="AD482" i="55"/>
  <c r="AD483" i="55"/>
  <c r="AD484" i="55"/>
  <c r="AD485" i="55"/>
  <c r="AD486" i="55"/>
  <c r="AD487" i="55"/>
  <c r="AD488" i="55"/>
  <c r="AD489" i="55"/>
  <c r="AD490" i="55"/>
  <c r="AD491" i="55"/>
  <c r="AD492" i="55"/>
  <c r="AD493" i="55"/>
  <c r="AD494" i="55"/>
  <c r="AD495" i="55"/>
  <c r="AD496" i="55"/>
  <c r="AD497" i="55"/>
  <c r="AD498" i="55"/>
  <c r="AD499" i="55"/>
  <c r="AD500" i="55"/>
  <c r="AD501" i="55"/>
  <c r="AD502" i="55"/>
  <c r="AD503" i="55"/>
  <c r="AD504" i="55"/>
  <c r="AD505" i="55"/>
  <c r="AD506" i="55"/>
  <c r="AD507" i="55"/>
  <c r="AD508" i="55"/>
  <c r="AD509" i="55"/>
  <c r="AD510" i="55"/>
  <c r="AD511" i="55"/>
  <c r="AD512" i="55"/>
  <c r="AD513" i="55"/>
  <c r="AD514" i="55"/>
  <c r="AD515" i="55"/>
  <c r="AD516" i="55"/>
  <c r="AD517" i="55"/>
  <c r="AD518" i="55"/>
  <c r="AD519" i="55"/>
  <c r="AD520" i="55"/>
  <c r="AD521" i="55"/>
  <c r="AD522" i="55"/>
  <c r="AD523" i="55"/>
  <c r="AD524" i="55"/>
  <c r="AD525" i="55"/>
  <c r="AD526" i="55"/>
  <c r="AD527" i="55"/>
  <c r="AD528" i="55"/>
  <c r="AD529" i="55"/>
  <c r="AD530" i="55"/>
  <c r="AD531" i="55"/>
  <c r="AD532" i="55"/>
  <c r="AD533" i="55"/>
  <c r="AD534" i="55"/>
  <c r="AD535" i="55"/>
  <c r="AD536" i="55"/>
  <c r="AD537" i="55"/>
  <c r="AD538" i="55"/>
  <c r="AD539" i="55"/>
  <c r="AD540" i="55"/>
  <c r="AD541" i="55"/>
  <c r="AD542" i="55"/>
  <c r="AD543" i="55"/>
  <c r="AD544" i="55"/>
  <c r="AD545" i="55"/>
  <c r="AD546" i="55"/>
  <c r="AD547" i="55"/>
  <c r="AD548" i="55"/>
  <c r="AD549" i="55"/>
  <c r="AD550" i="55"/>
  <c r="AD551" i="55"/>
  <c r="AD552" i="55"/>
  <c r="AD553" i="55"/>
  <c r="AD554" i="55"/>
  <c r="AD555" i="55"/>
  <c r="AD556" i="55"/>
  <c r="AD557" i="55"/>
  <c r="AD558" i="55"/>
  <c r="AD559" i="55"/>
  <c r="AD560" i="55"/>
  <c r="AD561" i="55"/>
  <c r="AD562" i="55"/>
  <c r="AD563" i="55"/>
  <c r="AD564" i="55"/>
  <c r="AD565" i="55"/>
  <c r="AD566" i="55"/>
  <c r="AD567" i="55"/>
  <c r="AD5" i="55"/>
  <c r="AC6" i="55"/>
  <c r="AC7" i="55"/>
  <c r="AC8" i="55"/>
  <c r="AC9" i="55"/>
  <c r="AC10" i="55"/>
  <c r="AC11" i="55"/>
  <c r="AC12" i="55"/>
  <c r="AC13" i="55"/>
  <c r="AC14" i="55"/>
  <c r="AC15" i="55"/>
  <c r="AC16" i="55"/>
  <c r="AC17" i="55"/>
  <c r="AC18" i="55"/>
  <c r="AC19" i="55"/>
  <c r="AC20" i="55"/>
  <c r="AC21" i="55"/>
  <c r="AC22" i="55"/>
  <c r="AC23" i="55"/>
  <c r="AC24" i="55"/>
  <c r="AC25" i="55"/>
  <c r="AC26" i="55"/>
  <c r="AC27" i="55"/>
  <c r="AC28" i="55"/>
  <c r="AC29" i="55"/>
  <c r="AC30" i="55"/>
  <c r="AC31" i="55"/>
  <c r="AC32" i="55"/>
  <c r="AC33" i="55"/>
  <c r="AC34" i="55"/>
  <c r="AC35" i="55"/>
  <c r="AC36" i="55"/>
  <c r="AC37" i="55"/>
  <c r="AC38" i="55"/>
  <c r="AC39" i="55"/>
  <c r="AC40" i="55"/>
  <c r="AC41" i="55"/>
  <c r="AC42" i="55"/>
  <c r="AC43" i="55"/>
  <c r="AC44" i="55"/>
  <c r="AC45" i="55"/>
  <c r="AC46" i="55"/>
  <c r="AC47" i="55"/>
  <c r="AC48" i="55"/>
  <c r="AC49" i="55"/>
  <c r="AC50" i="55"/>
  <c r="AC51" i="55"/>
  <c r="AC52" i="55"/>
  <c r="AC53" i="55"/>
  <c r="AC54" i="55"/>
  <c r="AC55" i="55"/>
  <c r="AC56" i="55"/>
  <c r="AC57" i="55"/>
  <c r="AC58" i="55"/>
  <c r="AC59" i="55"/>
  <c r="AC60" i="55"/>
  <c r="AC61" i="55"/>
  <c r="AC62" i="55"/>
  <c r="AC63" i="55"/>
  <c r="AC64" i="55"/>
  <c r="AC65" i="55"/>
  <c r="AC66" i="55"/>
  <c r="AC67" i="55"/>
  <c r="AC68" i="55"/>
  <c r="AC69" i="55"/>
  <c r="AC70" i="55"/>
  <c r="AC71" i="55"/>
  <c r="AC72" i="55"/>
  <c r="AC73" i="55"/>
  <c r="AC74" i="55"/>
  <c r="AC75" i="55"/>
  <c r="AC76" i="55"/>
  <c r="AC77" i="55"/>
  <c r="AC78" i="55"/>
  <c r="AC79" i="55"/>
  <c r="AC80" i="55"/>
  <c r="AC81" i="55"/>
  <c r="AC82" i="55"/>
  <c r="AC83" i="55"/>
  <c r="AC84" i="55"/>
  <c r="AC85" i="55"/>
  <c r="AC86" i="55"/>
  <c r="AC87" i="55"/>
  <c r="AC88" i="55"/>
  <c r="AC89" i="55"/>
  <c r="AC90" i="55"/>
  <c r="AC91" i="55"/>
  <c r="AC92" i="55"/>
  <c r="AC93" i="55"/>
  <c r="AC94" i="55"/>
  <c r="AC95" i="55"/>
  <c r="AC96" i="55"/>
  <c r="AC97" i="55"/>
  <c r="AC98" i="55"/>
  <c r="AC99" i="55"/>
  <c r="AC100" i="55"/>
  <c r="AC101" i="55"/>
  <c r="AC102" i="55"/>
  <c r="AC103" i="55"/>
  <c r="AC104" i="55"/>
  <c r="AC105" i="55"/>
  <c r="AC106" i="55"/>
  <c r="AC107" i="55"/>
  <c r="AC108" i="55"/>
  <c r="AC109" i="55"/>
  <c r="AC110" i="55"/>
  <c r="AC111" i="55"/>
  <c r="AC112" i="55"/>
  <c r="AC113" i="55"/>
  <c r="AC114" i="55"/>
  <c r="AC115" i="55"/>
  <c r="AC116" i="55"/>
  <c r="AC117" i="55"/>
  <c r="AC118" i="55"/>
  <c r="AC119" i="55"/>
  <c r="AC120" i="55"/>
  <c r="AC121" i="55"/>
  <c r="AC122" i="55"/>
  <c r="AC123" i="55"/>
  <c r="AC124" i="55"/>
  <c r="AC125" i="55"/>
  <c r="AC126" i="55"/>
  <c r="AC127" i="55"/>
  <c r="AC128" i="55"/>
  <c r="AC129" i="55"/>
  <c r="AC130" i="55"/>
  <c r="AC131" i="55"/>
  <c r="AC132" i="55"/>
  <c r="AC133" i="55"/>
  <c r="AC134" i="55"/>
  <c r="AC135" i="55"/>
  <c r="AC136" i="55"/>
  <c r="AC137" i="55"/>
  <c r="AC138" i="55"/>
  <c r="AC139" i="55"/>
  <c r="AC140" i="55"/>
  <c r="AC141" i="55"/>
  <c r="AC142" i="55"/>
  <c r="AC143" i="55"/>
  <c r="AC144" i="55"/>
  <c r="AC145" i="55"/>
  <c r="AC146" i="55"/>
  <c r="AC147" i="55"/>
  <c r="AC148" i="55"/>
  <c r="AC149" i="55"/>
  <c r="AC150" i="55"/>
  <c r="AC151" i="55"/>
  <c r="AC152" i="55"/>
  <c r="AC153" i="55"/>
  <c r="AC154" i="55"/>
  <c r="AC155" i="55"/>
  <c r="AC156" i="55"/>
  <c r="AC157" i="55"/>
  <c r="AC158" i="55"/>
  <c r="AC159" i="55"/>
  <c r="AC160" i="55"/>
  <c r="AC161" i="55"/>
  <c r="AC162" i="55"/>
  <c r="AC163" i="55"/>
  <c r="AC164" i="55"/>
  <c r="AC165" i="55"/>
  <c r="AC166" i="55"/>
  <c r="AC167" i="55"/>
  <c r="AC168" i="55"/>
  <c r="AC169" i="55"/>
  <c r="AC170" i="55"/>
  <c r="AC171" i="55"/>
  <c r="AC172" i="55"/>
  <c r="AC173" i="55"/>
  <c r="AC174" i="55"/>
  <c r="AC175" i="55"/>
  <c r="AC176" i="55"/>
  <c r="AC177" i="55"/>
  <c r="AC178" i="55"/>
  <c r="AC179" i="55"/>
  <c r="AC180" i="55"/>
  <c r="AC181" i="55"/>
  <c r="AC182" i="55"/>
  <c r="AC183" i="55"/>
  <c r="AC184" i="55"/>
  <c r="AC185" i="55"/>
  <c r="AC186" i="55"/>
  <c r="AC187" i="55"/>
  <c r="AC188" i="55"/>
  <c r="AC189" i="55"/>
  <c r="AC190" i="55"/>
  <c r="AC191" i="55"/>
  <c r="AC192" i="55"/>
  <c r="AC193" i="55"/>
  <c r="AC194" i="55"/>
  <c r="AC195" i="55"/>
  <c r="AC196" i="55"/>
  <c r="AC197" i="55"/>
  <c r="AC198" i="55"/>
  <c r="AC199" i="55"/>
  <c r="AC200" i="55"/>
  <c r="AC201" i="55"/>
  <c r="AC202" i="55"/>
  <c r="AC203" i="55"/>
  <c r="AC204" i="55"/>
  <c r="AC205" i="55"/>
  <c r="AC206" i="55"/>
  <c r="AC207" i="55"/>
  <c r="AC208" i="55"/>
  <c r="AC209" i="55"/>
  <c r="AC210" i="55"/>
  <c r="AC211" i="55"/>
  <c r="AC212" i="55"/>
  <c r="AC213" i="55"/>
  <c r="AC214" i="55"/>
  <c r="AC215" i="55"/>
  <c r="AC216" i="55"/>
  <c r="AC217" i="55"/>
  <c r="AC218" i="55"/>
  <c r="AC219" i="55"/>
  <c r="AC220" i="55"/>
  <c r="AC221" i="55"/>
  <c r="AC222" i="55"/>
  <c r="AC223" i="55"/>
  <c r="AC224" i="55"/>
  <c r="AC225" i="55"/>
  <c r="AC226" i="55"/>
  <c r="AC227" i="55"/>
  <c r="AC228" i="55"/>
  <c r="AC229" i="55"/>
  <c r="AC230" i="55"/>
  <c r="AC231" i="55"/>
  <c r="AC232" i="55"/>
  <c r="AC233" i="55"/>
  <c r="AC234" i="55"/>
  <c r="AC235" i="55"/>
  <c r="AC236" i="55"/>
  <c r="AC237" i="55"/>
  <c r="AC238" i="55"/>
  <c r="AC239" i="55"/>
  <c r="AC240" i="55"/>
  <c r="AC241" i="55"/>
  <c r="AC242" i="55"/>
  <c r="AC243" i="55"/>
  <c r="AC244" i="55"/>
  <c r="AC245" i="55"/>
  <c r="AC246" i="55"/>
  <c r="AC247" i="55"/>
  <c r="AC248" i="55"/>
  <c r="AC249" i="55"/>
  <c r="AC250" i="55"/>
  <c r="AC251" i="55"/>
  <c r="AC252" i="55"/>
  <c r="AC253" i="55"/>
  <c r="AC254" i="55"/>
  <c r="AC255" i="55"/>
  <c r="AC256" i="55"/>
  <c r="AC257" i="55"/>
  <c r="AC258" i="55"/>
  <c r="AC259" i="55"/>
  <c r="AC260" i="55"/>
  <c r="AC261" i="55"/>
  <c r="AC262" i="55"/>
  <c r="AC263" i="55"/>
  <c r="AC264" i="55"/>
  <c r="AC265" i="55"/>
  <c r="AC266" i="55"/>
  <c r="AC267" i="55"/>
  <c r="AC268" i="55"/>
  <c r="AC269" i="55"/>
  <c r="AC270" i="55"/>
  <c r="AC271" i="55"/>
  <c r="AC272" i="55"/>
  <c r="AC273" i="55"/>
  <c r="AC274" i="55"/>
  <c r="AC275" i="55"/>
  <c r="AC276" i="55"/>
  <c r="AC277" i="55"/>
  <c r="AC278" i="55"/>
  <c r="AC279" i="55"/>
  <c r="AC280" i="55"/>
  <c r="AC281" i="55"/>
  <c r="AC282" i="55"/>
  <c r="AC283" i="55"/>
  <c r="AC284" i="55"/>
  <c r="AC285" i="55"/>
  <c r="AC286" i="55"/>
  <c r="AC287" i="55"/>
  <c r="AC288" i="55"/>
  <c r="AC289" i="55"/>
  <c r="AC290" i="55"/>
  <c r="AC291" i="55"/>
  <c r="AC292" i="55"/>
  <c r="AC293" i="55"/>
  <c r="AC294" i="55"/>
  <c r="AC295" i="55"/>
  <c r="AC296" i="55"/>
  <c r="AC297" i="55"/>
  <c r="AC298" i="55"/>
  <c r="AC299" i="55"/>
  <c r="AC300" i="55"/>
  <c r="AC301" i="55"/>
  <c r="AC302" i="55"/>
  <c r="AC303" i="55"/>
  <c r="AC304" i="55"/>
  <c r="AC305" i="55"/>
  <c r="AC306" i="55"/>
  <c r="AC307" i="55"/>
  <c r="AC308" i="55"/>
  <c r="AC309" i="55"/>
  <c r="AC310" i="55"/>
  <c r="AC311" i="55"/>
  <c r="AC312" i="55"/>
  <c r="AC313" i="55"/>
  <c r="AC314" i="55"/>
  <c r="AC315" i="55"/>
  <c r="AC316" i="55"/>
  <c r="AC317" i="55"/>
  <c r="AC318" i="55"/>
  <c r="AC319" i="55"/>
  <c r="AC320" i="55"/>
  <c r="AC321" i="55"/>
  <c r="AC322" i="55"/>
  <c r="AC323" i="55"/>
  <c r="AC324" i="55"/>
  <c r="AC325" i="55"/>
  <c r="AC326" i="55"/>
  <c r="AC327" i="55"/>
  <c r="AC328" i="55"/>
  <c r="AC329" i="55"/>
  <c r="AC330" i="55"/>
  <c r="AC331" i="55"/>
  <c r="AC332" i="55"/>
  <c r="AC333" i="55"/>
  <c r="AC334" i="55"/>
  <c r="AC335" i="55"/>
  <c r="AC336" i="55"/>
  <c r="AC337" i="55"/>
  <c r="AC338" i="55"/>
  <c r="AC339" i="55"/>
  <c r="AC340" i="55"/>
  <c r="AC341" i="55"/>
  <c r="AC342" i="55"/>
  <c r="AC343" i="55"/>
  <c r="AC344" i="55"/>
  <c r="AC345" i="55"/>
  <c r="AC346" i="55"/>
  <c r="AC347" i="55"/>
  <c r="AC348" i="55"/>
  <c r="AC349" i="55"/>
  <c r="AC350" i="55"/>
  <c r="AC351" i="55"/>
  <c r="AC352" i="55"/>
  <c r="AC353" i="55"/>
  <c r="AC354" i="55"/>
  <c r="AC355" i="55"/>
  <c r="AC356" i="55"/>
  <c r="AC357" i="55"/>
  <c r="AC358" i="55"/>
  <c r="AC359" i="55"/>
  <c r="AC360" i="55"/>
  <c r="AC361" i="55"/>
  <c r="AC362" i="55"/>
  <c r="AC363" i="55"/>
  <c r="AC364" i="55"/>
  <c r="AC365" i="55"/>
  <c r="AC366" i="55"/>
  <c r="AC367" i="55"/>
  <c r="AC368" i="55"/>
  <c r="AC369" i="55"/>
  <c r="AC370" i="55"/>
  <c r="AC371" i="55"/>
  <c r="AC372" i="55"/>
  <c r="AC373" i="55"/>
  <c r="AC374" i="55"/>
  <c r="AC375" i="55"/>
  <c r="AC376" i="55"/>
  <c r="AC377" i="55"/>
  <c r="AC378" i="55"/>
  <c r="AC379" i="55"/>
  <c r="AC380" i="55"/>
  <c r="AC381" i="55"/>
  <c r="AC382" i="55"/>
  <c r="AC383" i="55"/>
  <c r="AC384" i="55"/>
  <c r="AC385" i="55"/>
  <c r="AC386" i="55"/>
  <c r="AC387" i="55"/>
  <c r="AC388" i="55"/>
  <c r="AC389" i="55"/>
  <c r="AC390" i="55"/>
  <c r="AC391" i="55"/>
  <c r="AC392" i="55"/>
  <c r="AC393" i="55"/>
  <c r="AC394" i="55"/>
  <c r="AC395" i="55"/>
  <c r="AC396" i="55"/>
  <c r="AC397" i="55"/>
  <c r="AC398" i="55"/>
  <c r="AC399" i="55"/>
  <c r="AC400" i="55"/>
  <c r="AC401" i="55"/>
  <c r="AC402" i="55"/>
  <c r="AC403" i="55"/>
  <c r="AC404" i="55"/>
  <c r="AC405" i="55"/>
  <c r="AC406" i="55"/>
  <c r="AC407" i="55"/>
  <c r="AC408" i="55"/>
  <c r="AC409" i="55"/>
  <c r="AC410" i="55"/>
  <c r="AC411" i="55"/>
  <c r="AC412" i="55"/>
  <c r="AC413" i="55"/>
  <c r="AC414" i="55"/>
  <c r="AC415" i="55"/>
  <c r="AC416" i="55"/>
  <c r="AC417" i="55"/>
  <c r="AC418" i="55"/>
  <c r="AC419" i="55"/>
  <c r="AC420" i="55"/>
  <c r="AC421" i="55"/>
  <c r="AC422" i="55"/>
  <c r="AC423" i="55"/>
  <c r="AC424" i="55"/>
  <c r="AC425" i="55"/>
  <c r="AC426" i="55"/>
  <c r="AC427" i="55"/>
  <c r="AC428" i="55"/>
  <c r="AC429" i="55"/>
  <c r="AC430" i="55"/>
  <c r="AC431" i="55"/>
  <c r="AC432" i="55"/>
  <c r="AC433" i="55"/>
  <c r="AC434" i="55"/>
  <c r="AC435" i="55"/>
  <c r="AC436" i="55"/>
  <c r="AC437" i="55"/>
  <c r="AC438" i="55"/>
  <c r="AC439" i="55"/>
  <c r="AC440" i="55"/>
  <c r="AC441" i="55"/>
  <c r="AC442" i="55"/>
  <c r="AC443" i="55"/>
  <c r="AC444" i="55"/>
  <c r="AC445" i="55"/>
  <c r="AC446" i="55"/>
  <c r="AC447" i="55"/>
  <c r="AC448" i="55"/>
  <c r="AC449" i="55"/>
  <c r="AC450" i="55"/>
  <c r="AC451" i="55"/>
  <c r="AC452" i="55"/>
  <c r="AC453" i="55"/>
  <c r="AC454" i="55"/>
  <c r="AC455" i="55"/>
  <c r="AC456" i="55"/>
  <c r="AC457" i="55"/>
  <c r="AC458" i="55"/>
  <c r="AC459" i="55"/>
  <c r="AC460" i="55"/>
  <c r="AC461" i="55"/>
  <c r="AC462" i="55"/>
  <c r="AC463" i="55"/>
  <c r="AC464" i="55"/>
  <c r="AC465" i="55"/>
  <c r="AC466" i="55"/>
  <c r="AC467" i="55"/>
  <c r="AC468" i="55"/>
  <c r="AC469" i="55"/>
  <c r="AC470" i="55"/>
  <c r="AC471" i="55"/>
  <c r="AC472" i="55"/>
  <c r="AC473" i="55"/>
  <c r="AC474" i="55"/>
  <c r="AC475" i="55"/>
  <c r="AC476" i="55"/>
  <c r="AC477" i="55"/>
  <c r="AC478" i="55"/>
  <c r="AC479" i="55"/>
  <c r="AC480" i="55"/>
  <c r="AC481" i="55"/>
  <c r="AC482" i="55"/>
  <c r="AC483" i="55"/>
  <c r="AC484" i="55"/>
  <c r="AC485" i="55"/>
  <c r="AC486" i="55"/>
  <c r="AC487" i="55"/>
  <c r="AC488" i="55"/>
  <c r="AC489" i="55"/>
  <c r="AC490" i="55"/>
  <c r="AC491" i="55"/>
  <c r="AC492" i="55"/>
  <c r="AC493" i="55"/>
  <c r="AC494" i="55"/>
  <c r="AC495" i="55"/>
  <c r="AC496" i="55"/>
  <c r="AC497" i="55"/>
  <c r="AC498" i="55"/>
  <c r="AC499" i="55"/>
  <c r="AC500" i="55"/>
  <c r="AC501" i="55"/>
  <c r="AC502" i="55"/>
  <c r="AC503" i="55"/>
  <c r="AC504" i="55"/>
  <c r="AC505" i="55"/>
  <c r="AC506" i="55"/>
  <c r="AC507" i="55"/>
  <c r="AC508" i="55"/>
  <c r="AC509" i="55"/>
  <c r="AC510" i="55"/>
  <c r="AC511" i="55"/>
  <c r="AC512" i="55"/>
  <c r="AC513" i="55"/>
  <c r="AC514" i="55"/>
  <c r="AC515" i="55"/>
  <c r="AC516" i="55"/>
  <c r="AC517" i="55"/>
  <c r="AC518" i="55"/>
  <c r="AC519" i="55"/>
  <c r="AC520" i="55"/>
  <c r="AC521" i="55"/>
  <c r="AC522" i="55"/>
  <c r="AC523" i="55"/>
  <c r="AC524" i="55"/>
  <c r="AC525" i="55"/>
  <c r="AC526" i="55"/>
  <c r="AC527" i="55"/>
  <c r="AC528" i="55"/>
  <c r="AC529" i="55"/>
  <c r="AC530" i="55"/>
  <c r="AC531" i="55"/>
  <c r="AC532" i="55"/>
  <c r="AC533" i="55"/>
  <c r="AC534" i="55"/>
  <c r="AC535" i="55"/>
  <c r="AC536" i="55"/>
  <c r="AC537" i="55"/>
  <c r="AC538" i="55"/>
  <c r="AC539" i="55"/>
  <c r="AC540" i="55"/>
  <c r="AC541" i="55"/>
  <c r="AC542" i="55"/>
  <c r="AC543" i="55"/>
  <c r="AC544" i="55"/>
  <c r="AC545" i="55"/>
  <c r="AC546" i="55"/>
  <c r="AC547" i="55"/>
  <c r="AC548" i="55"/>
  <c r="AC549" i="55"/>
  <c r="AC550" i="55"/>
  <c r="AC551" i="55"/>
  <c r="AC552" i="55"/>
  <c r="AC553" i="55"/>
  <c r="AC554" i="55"/>
  <c r="AC555" i="55"/>
  <c r="AC556" i="55"/>
  <c r="AC557" i="55"/>
  <c r="AC558" i="55"/>
  <c r="AC559" i="55"/>
  <c r="AC560" i="55"/>
  <c r="AC561" i="55"/>
  <c r="AC562" i="55"/>
  <c r="AC563" i="55"/>
  <c r="AC564" i="55"/>
  <c r="AC565" i="55"/>
  <c r="AC566" i="55"/>
  <c r="AC567" i="55"/>
  <c r="AC5" i="55"/>
  <c r="AB6" i="55"/>
  <c r="AB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258" i="55"/>
  <c r="AB259" i="55"/>
  <c r="AB260" i="55"/>
  <c r="AB261" i="55"/>
  <c r="AB262" i="55"/>
  <c r="AB263" i="55"/>
  <c r="AB264" i="55"/>
  <c r="AB265" i="55"/>
  <c r="AB266" i="55"/>
  <c r="AB267" i="55"/>
  <c r="AB268" i="55"/>
  <c r="AB269" i="55"/>
  <c r="AB270" i="55"/>
  <c r="AB271" i="55"/>
  <c r="AB272" i="55"/>
  <c r="AB273" i="55"/>
  <c r="AB274" i="55"/>
  <c r="AB275" i="55"/>
  <c r="AB276" i="55"/>
  <c r="AB277" i="55"/>
  <c r="AB278" i="55"/>
  <c r="AB279" i="55"/>
  <c r="AB280" i="55"/>
  <c r="AB281" i="55"/>
  <c r="AB282" i="55"/>
  <c r="AB283" i="55"/>
  <c r="AB284" i="55"/>
  <c r="AB285" i="55"/>
  <c r="AB286" i="55"/>
  <c r="AB287" i="55"/>
  <c r="AB288" i="55"/>
  <c r="AB289" i="55"/>
  <c r="AB290" i="55"/>
  <c r="AB291" i="55"/>
  <c r="AB292" i="55"/>
  <c r="AB293" i="55"/>
  <c r="AB294" i="55"/>
  <c r="AB295" i="55"/>
  <c r="AB296" i="55"/>
  <c r="AB297" i="55"/>
  <c r="AB298" i="55"/>
  <c r="AB299" i="55"/>
  <c r="AB300" i="55"/>
  <c r="AB301" i="55"/>
  <c r="AB302" i="55"/>
  <c r="AB303" i="55"/>
  <c r="AB304" i="55"/>
  <c r="AB305" i="55"/>
  <c r="AB306" i="55"/>
  <c r="AB307" i="55"/>
  <c r="AB308" i="55"/>
  <c r="AB309" i="55"/>
  <c r="AB310" i="55"/>
  <c r="AB311" i="55"/>
  <c r="AB312" i="55"/>
  <c r="AB313" i="55"/>
  <c r="AB314" i="55"/>
  <c r="AB315" i="55"/>
  <c r="AB316" i="55"/>
  <c r="AB317" i="55"/>
  <c r="AB318" i="55"/>
  <c r="AB319" i="55"/>
  <c r="AB320" i="55"/>
  <c r="AB321" i="55"/>
  <c r="AB322" i="55"/>
  <c r="AB323" i="55"/>
  <c r="AB324" i="55"/>
  <c r="AB325" i="55"/>
  <c r="AB326" i="55"/>
  <c r="AB327" i="55"/>
  <c r="AB328" i="55"/>
  <c r="AB329" i="55"/>
  <c r="AB330" i="55"/>
  <c r="AB331" i="55"/>
  <c r="AB332" i="55"/>
  <c r="AB333" i="55"/>
  <c r="AB334" i="55"/>
  <c r="AB335" i="55"/>
  <c r="AB336" i="55"/>
  <c r="AB337" i="55"/>
  <c r="AB338" i="55"/>
  <c r="AB339" i="55"/>
  <c r="AB340" i="55"/>
  <c r="AB341" i="55"/>
  <c r="AB342" i="55"/>
  <c r="AB343" i="55"/>
  <c r="AB344" i="55"/>
  <c r="AB345" i="55"/>
  <c r="AB346" i="55"/>
  <c r="AB347" i="55"/>
  <c r="AB348" i="55"/>
  <c r="AB349" i="55"/>
  <c r="AB350" i="55"/>
  <c r="AB351" i="55"/>
  <c r="AB352" i="55"/>
  <c r="AB353" i="55"/>
  <c r="AB354" i="55"/>
  <c r="AB355" i="55"/>
  <c r="AB356" i="55"/>
  <c r="AB357" i="55"/>
  <c r="AB358" i="55"/>
  <c r="AB359" i="55"/>
  <c r="AB360" i="55"/>
  <c r="AB361" i="55"/>
  <c r="AB362" i="55"/>
  <c r="AB363" i="55"/>
  <c r="AB364" i="55"/>
  <c r="AB365" i="55"/>
  <c r="AB366" i="55"/>
  <c r="AB367" i="55"/>
  <c r="AB368" i="55"/>
  <c r="AB369" i="55"/>
  <c r="AB370" i="55"/>
  <c r="AB371" i="55"/>
  <c r="AB372" i="55"/>
  <c r="AB373" i="55"/>
  <c r="AB374" i="55"/>
  <c r="AB375" i="55"/>
  <c r="AB376" i="55"/>
  <c r="AB377" i="55"/>
  <c r="AB378" i="55"/>
  <c r="AB379" i="55"/>
  <c r="AB380" i="55"/>
  <c r="AB381" i="55"/>
  <c r="AB382" i="55"/>
  <c r="AB383" i="55"/>
  <c r="AB384" i="55"/>
  <c r="AB385" i="55"/>
  <c r="AB386" i="55"/>
  <c r="AB387" i="55"/>
  <c r="AB388" i="55"/>
  <c r="AB389" i="55"/>
  <c r="AB390" i="55"/>
  <c r="AB391" i="55"/>
  <c r="AB392" i="55"/>
  <c r="AB393" i="55"/>
  <c r="AB394" i="55"/>
  <c r="AB395" i="55"/>
  <c r="AB396" i="55"/>
  <c r="AB397" i="55"/>
  <c r="AB398" i="55"/>
  <c r="AB399" i="55"/>
  <c r="AB400" i="55"/>
  <c r="AB401" i="55"/>
  <c r="AB402" i="55"/>
  <c r="AB403" i="55"/>
  <c r="AB404" i="55"/>
  <c r="AB405" i="55"/>
  <c r="AB406" i="55"/>
  <c r="AB407" i="55"/>
  <c r="AB408" i="55"/>
  <c r="AB409" i="55"/>
  <c r="AB410" i="55"/>
  <c r="AB411" i="55"/>
  <c r="AB412" i="55"/>
  <c r="AB413" i="55"/>
  <c r="AB414" i="55"/>
  <c r="AB415" i="55"/>
  <c r="AB416" i="55"/>
  <c r="AB417" i="55"/>
  <c r="AB418" i="55"/>
  <c r="AB419" i="55"/>
  <c r="AB420" i="55"/>
  <c r="AB421" i="55"/>
  <c r="AB422" i="55"/>
  <c r="AB423" i="55"/>
  <c r="AB424" i="55"/>
  <c r="AB425" i="55"/>
  <c r="AB426" i="55"/>
  <c r="AB427" i="55"/>
  <c r="AB428" i="55"/>
  <c r="AB429" i="55"/>
  <c r="AB430" i="55"/>
  <c r="AB431" i="55"/>
  <c r="AB432" i="55"/>
  <c r="AB433" i="55"/>
  <c r="AB434" i="55"/>
  <c r="AB435" i="55"/>
  <c r="AB436" i="55"/>
  <c r="AB437" i="55"/>
  <c r="AB438" i="55"/>
  <c r="AB439" i="55"/>
  <c r="AB440" i="55"/>
  <c r="AB441" i="55"/>
  <c r="AB442" i="55"/>
  <c r="AB443" i="55"/>
  <c r="AB444" i="55"/>
  <c r="AB445" i="55"/>
  <c r="AB446" i="55"/>
  <c r="AB447" i="55"/>
  <c r="AB448" i="55"/>
  <c r="AB449" i="55"/>
  <c r="AB450" i="55"/>
  <c r="AB451" i="55"/>
  <c r="AB452" i="55"/>
  <c r="AB453" i="55"/>
  <c r="AB454" i="55"/>
  <c r="AB455" i="55"/>
  <c r="AB456" i="55"/>
  <c r="AB457" i="55"/>
  <c r="AB458" i="55"/>
  <c r="AB459" i="55"/>
  <c r="AB460" i="55"/>
  <c r="AB461" i="55"/>
  <c r="AB462" i="55"/>
  <c r="AB463" i="55"/>
  <c r="AB464" i="55"/>
  <c r="AB465" i="55"/>
  <c r="AB466" i="55"/>
  <c r="AB467" i="55"/>
  <c r="AB468" i="55"/>
  <c r="AB469" i="55"/>
  <c r="AB470" i="55"/>
  <c r="AB471" i="55"/>
  <c r="AB472" i="55"/>
  <c r="AB473" i="55"/>
  <c r="AB474" i="55"/>
  <c r="AB475" i="55"/>
  <c r="AB476" i="55"/>
  <c r="AB477" i="55"/>
  <c r="AB478" i="55"/>
  <c r="AB479" i="55"/>
  <c r="AB480" i="55"/>
  <c r="AB481" i="55"/>
  <c r="AB482" i="55"/>
  <c r="AB483" i="55"/>
  <c r="AB484" i="55"/>
  <c r="AB485" i="55"/>
  <c r="AB486" i="55"/>
  <c r="AB487" i="55"/>
  <c r="AB488" i="55"/>
  <c r="AB489" i="55"/>
  <c r="AB490" i="55"/>
  <c r="AB491" i="55"/>
  <c r="AB492" i="55"/>
  <c r="AB493" i="55"/>
  <c r="AB494" i="55"/>
  <c r="AB495" i="55"/>
  <c r="AB496" i="55"/>
  <c r="AB497" i="55"/>
  <c r="AB498" i="55"/>
  <c r="AB499" i="55"/>
  <c r="AB500" i="55"/>
  <c r="AB501" i="55"/>
  <c r="AB502" i="55"/>
  <c r="AB503" i="55"/>
  <c r="AB504" i="55"/>
  <c r="AB505" i="55"/>
  <c r="AB506" i="55"/>
  <c r="AB507" i="55"/>
  <c r="AB508" i="55"/>
  <c r="AB509" i="55"/>
  <c r="AB510" i="55"/>
  <c r="AB511" i="55"/>
  <c r="AB512" i="55"/>
  <c r="AB513" i="55"/>
  <c r="AB514" i="55"/>
  <c r="AB515" i="55"/>
  <c r="AB516" i="55"/>
  <c r="AB517" i="55"/>
  <c r="AB518" i="55"/>
  <c r="AB519" i="55"/>
  <c r="AB520" i="55"/>
  <c r="AB521" i="55"/>
  <c r="AB522" i="55"/>
  <c r="AB523" i="55"/>
  <c r="AB524" i="55"/>
  <c r="AB525" i="55"/>
  <c r="AB526" i="55"/>
  <c r="AB527" i="55"/>
  <c r="AB528" i="55"/>
  <c r="AB529" i="55"/>
  <c r="AB530" i="55"/>
  <c r="AB531" i="55"/>
  <c r="AB532" i="55"/>
  <c r="AB533" i="55"/>
  <c r="AB534" i="55"/>
  <c r="AB535" i="55"/>
  <c r="AB536" i="55"/>
  <c r="AB537" i="55"/>
  <c r="AB538" i="55"/>
  <c r="AB539" i="55"/>
  <c r="AB540" i="55"/>
  <c r="AB541" i="55"/>
  <c r="AB542" i="55"/>
  <c r="AB543" i="55"/>
  <c r="AB544" i="55"/>
  <c r="AB545" i="55"/>
  <c r="AB546" i="55"/>
  <c r="AB547" i="55"/>
  <c r="AB548" i="55"/>
  <c r="AB549" i="55"/>
  <c r="AB550" i="55"/>
  <c r="AB551" i="55"/>
  <c r="AB552" i="55"/>
  <c r="AB553" i="55"/>
  <c r="AB554" i="55"/>
  <c r="AB555" i="55"/>
  <c r="AB556" i="55"/>
  <c r="AB557" i="55"/>
  <c r="AB558" i="55"/>
  <c r="AB559" i="55"/>
  <c r="AB560" i="55"/>
  <c r="AB561" i="55"/>
  <c r="AB562" i="55"/>
  <c r="AB563" i="55"/>
  <c r="AB564" i="55"/>
  <c r="AB565" i="55"/>
  <c r="AB566" i="55"/>
  <c r="AB567" i="55"/>
  <c r="AB5"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AA69" i="55"/>
  <c r="AA70" i="55"/>
  <c r="AA71" i="55"/>
  <c r="AA72" i="55"/>
  <c r="AA73" i="55"/>
  <c r="AA74" i="55"/>
  <c r="AA75" i="55"/>
  <c r="AA76" i="55"/>
  <c r="AA77" i="55"/>
  <c r="AA78" i="55"/>
  <c r="AA79" i="55"/>
  <c r="AA80" i="55"/>
  <c r="AA81" i="55"/>
  <c r="AA82" i="55"/>
  <c r="AA83" i="55"/>
  <c r="AA84" i="55"/>
  <c r="AA85" i="55"/>
  <c r="AA86" i="55"/>
  <c r="AA87" i="55"/>
  <c r="AA88" i="55"/>
  <c r="AA89" i="55"/>
  <c r="AA90" i="55"/>
  <c r="AA91" i="55"/>
  <c r="AA92" i="55"/>
  <c r="AA93" i="55"/>
  <c r="AA94" i="55"/>
  <c r="AA95" i="55"/>
  <c r="AA96" i="55"/>
  <c r="AA97" i="55"/>
  <c r="AA98" i="55"/>
  <c r="AA99" i="55"/>
  <c r="AA100" i="55"/>
  <c r="AA101"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124" i="55"/>
  <c r="AA125" i="55"/>
  <c r="AA126" i="55"/>
  <c r="AA127" i="55"/>
  <c r="AA128" i="55"/>
  <c r="AA129" i="55"/>
  <c r="AA130"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AA153" i="55"/>
  <c r="AA154" i="55"/>
  <c r="AA155" i="55"/>
  <c r="AA156" i="55"/>
  <c r="AA157" i="55"/>
  <c r="AA158" i="55"/>
  <c r="AA159" i="55"/>
  <c r="AA160" i="55"/>
  <c r="AA161" i="55"/>
  <c r="AA162" i="55"/>
  <c r="AA163" i="55"/>
  <c r="AA164" i="55"/>
  <c r="AA165" i="55"/>
  <c r="AA166" i="55"/>
  <c r="AA167" i="55"/>
  <c r="AA168" i="55"/>
  <c r="AA169" i="55"/>
  <c r="AA170" i="55"/>
  <c r="AA171" i="55"/>
  <c r="AA172" i="55"/>
  <c r="AA173" i="55"/>
  <c r="AA174" i="55"/>
  <c r="AA175" i="55"/>
  <c r="AA176" i="55"/>
  <c r="AA177" i="55"/>
  <c r="AA178" i="55"/>
  <c r="AA179" i="55"/>
  <c r="AA180" i="55"/>
  <c r="AA181" i="55"/>
  <c r="AA182" i="55"/>
  <c r="AA183" i="55"/>
  <c r="AA184" i="55"/>
  <c r="AA185" i="55"/>
  <c r="AA186" i="55"/>
  <c r="AA187" i="55"/>
  <c r="AA188" i="55"/>
  <c r="AA189" i="55"/>
  <c r="AA190" i="55"/>
  <c r="AA191" i="55"/>
  <c r="AA192" i="55"/>
  <c r="AA193" i="55"/>
  <c r="AA194" i="55"/>
  <c r="AA195" i="55"/>
  <c r="AA196" i="55"/>
  <c r="AA197" i="55"/>
  <c r="AA198" i="55"/>
  <c r="AA199" i="55"/>
  <c r="AA200" i="55"/>
  <c r="AA201" i="55"/>
  <c r="AA202" i="55"/>
  <c r="AA203" i="55"/>
  <c r="AA204" i="55"/>
  <c r="AA205" i="55"/>
  <c r="AA206" i="55"/>
  <c r="AA207" i="55"/>
  <c r="AA208" i="55"/>
  <c r="AA209" i="55"/>
  <c r="AA210" i="55"/>
  <c r="AA211" i="55"/>
  <c r="AA212" i="55"/>
  <c r="AA213" i="55"/>
  <c r="AA214" i="55"/>
  <c r="AA215" i="55"/>
  <c r="AA216" i="55"/>
  <c r="AA217" i="55"/>
  <c r="AA218" i="55"/>
  <c r="AA219" i="55"/>
  <c r="AA220" i="55"/>
  <c r="AA221" i="55"/>
  <c r="AA222" i="55"/>
  <c r="AA223" i="55"/>
  <c r="AA224" i="55"/>
  <c r="AA225" i="55"/>
  <c r="AA226" i="55"/>
  <c r="AA227" i="55"/>
  <c r="AA228" i="55"/>
  <c r="AA229" i="55"/>
  <c r="AA230" i="55"/>
  <c r="AA231" i="55"/>
  <c r="AA232" i="55"/>
  <c r="AA233" i="55"/>
  <c r="AA234" i="55"/>
  <c r="AA235" i="55"/>
  <c r="AA236" i="55"/>
  <c r="AA237" i="55"/>
  <c r="AA238" i="55"/>
  <c r="AA239" i="55"/>
  <c r="AA240" i="55"/>
  <c r="AA241" i="55"/>
  <c r="AA242" i="55"/>
  <c r="AA243" i="55"/>
  <c r="AA244" i="55"/>
  <c r="AA245" i="55"/>
  <c r="AA246" i="55"/>
  <c r="AA247" i="55"/>
  <c r="AA248" i="55"/>
  <c r="AA249" i="55"/>
  <c r="AA250" i="55"/>
  <c r="AA251" i="55"/>
  <c r="AA252" i="55"/>
  <c r="AA253" i="55"/>
  <c r="AA254" i="55"/>
  <c r="AA255" i="55"/>
  <c r="AA256" i="55"/>
  <c r="AA257" i="55"/>
  <c r="AA258" i="55"/>
  <c r="AA259" i="55"/>
  <c r="AA260" i="55"/>
  <c r="AA261" i="55"/>
  <c r="AA262" i="55"/>
  <c r="AA263" i="55"/>
  <c r="AA264" i="55"/>
  <c r="AA265" i="55"/>
  <c r="AA266" i="55"/>
  <c r="AA267" i="55"/>
  <c r="AA268" i="55"/>
  <c r="AA269" i="55"/>
  <c r="AA270" i="55"/>
  <c r="AA271" i="55"/>
  <c r="AA272" i="55"/>
  <c r="AA273" i="55"/>
  <c r="AA274" i="55"/>
  <c r="AA275" i="55"/>
  <c r="AA276" i="55"/>
  <c r="AA277" i="55"/>
  <c r="AA278" i="55"/>
  <c r="AA279" i="55"/>
  <c r="AA280" i="55"/>
  <c r="AA281" i="55"/>
  <c r="AA282" i="55"/>
  <c r="AA283" i="55"/>
  <c r="AA284" i="55"/>
  <c r="AA285" i="55"/>
  <c r="AA286" i="55"/>
  <c r="AA287" i="55"/>
  <c r="AA288" i="55"/>
  <c r="AA289" i="55"/>
  <c r="AA290" i="55"/>
  <c r="AA291" i="55"/>
  <c r="AA292" i="55"/>
  <c r="AA293" i="55"/>
  <c r="AA294" i="55"/>
  <c r="AA295" i="55"/>
  <c r="AA296" i="55"/>
  <c r="AA297" i="55"/>
  <c r="AA298" i="55"/>
  <c r="AA299" i="55"/>
  <c r="AA300" i="55"/>
  <c r="AA301" i="55"/>
  <c r="AA302" i="55"/>
  <c r="AA303" i="55"/>
  <c r="AA304" i="55"/>
  <c r="AA305" i="55"/>
  <c r="AA306" i="55"/>
  <c r="AA307" i="55"/>
  <c r="AA308" i="55"/>
  <c r="AA309" i="55"/>
  <c r="AA310" i="55"/>
  <c r="AA311" i="55"/>
  <c r="AA312" i="55"/>
  <c r="AA313" i="55"/>
  <c r="AA314" i="55"/>
  <c r="AA315" i="55"/>
  <c r="AA316" i="55"/>
  <c r="AA317" i="55"/>
  <c r="AA318" i="55"/>
  <c r="AA319" i="55"/>
  <c r="AA320" i="55"/>
  <c r="AA321" i="55"/>
  <c r="AA322" i="55"/>
  <c r="AA323" i="55"/>
  <c r="AA324" i="55"/>
  <c r="AA325" i="55"/>
  <c r="AA326" i="55"/>
  <c r="AA327" i="55"/>
  <c r="AA328" i="55"/>
  <c r="AA329" i="55"/>
  <c r="AA330" i="55"/>
  <c r="AA331" i="55"/>
  <c r="AA332" i="55"/>
  <c r="AA333" i="55"/>
  <c r="AA334" i="55"/>
  <c r="AA335" i="55"/>
  <c r="AA336" i="55"/>
  <c r="AA337" i="55"/>
  <c r="AA338" i="55"/>
  <c r="AA339" i="55"/>
  <c r="AA340" i="55"/>
  <c r="AA341" i="55"/>
  <c r="AA342" i="55"/>
  <c r="AA343" i="55"/>
  <c r="AA344" i="55"/>
  <c r="AA345" i="55"/>
  <c r="AA346" i="55"/>
  <c r="AA347" i="55"/>
  <c r="AA348" i="55"/>
  <c r="AA349" i="55"/>
  <c r="AA350" i="55"/>
  <c r="AA351" i="55"/>
  <c r="AA352" i="55"/>
  <c r="AA353" i="55"/>
  <c r="AA354" i="55"/>
  <c r="AA355" i="55"/>
  <c r="AA356" i="55"/>
  <c r="AA357" i="55"/>
  <c r="AA358" i="55"/>
  <c r="AA359" i="55"/>
  <c r="AA360" i="55"/>
  <c r="AA361" i="55"/>
  <c r="AA362" i="55"/>
  <c r="AA363" i="55"/>
  <c r="AA364" i="55"/>
  <c r="AA365" i="55"/>
  <c r="AA366" i="55"/>
  <c r="AA367" i="55"/>
  <c r="AA368" i="55"/>
  <c r="AA369" i="55"/>
  <c r="AA370" i="55"/>
  <c r="AA371" i="55"/>
  <c r="AA372" i="55"/>
  <c r="AA373" i="55"/>
  <c r="AA374" i="55"/>
  <c r="AA375" i="55"/>
  <c r="AA376" i="55"/>
  <c r="AA377" i="55"/>
  <c r="AA378" i="55"/>
  <c r="AA379" i="55"/>
  <c r="AA380" i="55"/>
  <c r="AA381" i="55"/>
  <c r="AA382" i="55"/>
  <c r="AA383" i="55"/>
  <c r="AA384" i="55"/>
  <c r="AA385" i="55"/>
  <c r="AA386" i="55"/>
  <c r="AA387" i="55"/>
  <c r="AA388" i="55"/>
  <c r="AA389" i="55"/>
  <c r="AA390" i="55"/>
  <c r="AA391" i="55"/>
  <c r="AA392" i="55"/>
  <c r="AA393" i="55"/>
  <c r="AA394" i="55"/>
  <c r="AA395" i="55"/>
  <c r="AA396" i="55"/>
  <c r="AA397" i="55"/>
  <c r="AA398" i="55"/>
  <c r="AA399" i="55"/>
  <c r="AA400" i="55"/>
  <c r="AA401" i="55"/>
  <c r="AA402" i="55"/>
  <c r="AA403" i="55"/>
  <c r="AA404" i="55"/>
  <c r="AA405" i="55"/>
  <c r="AA406" i="55"/>
  <c r="AA407" i="55"/>
  <c r="AA408" i="55"/>
  <c r="AA409" i="55"/>
  <c r="AA410" i="55"/>
  <c r="AA411" i="55"/>
  <c r="AA412" i="55"/>
  <c r="AA413" i="55"/>
  <c r="AA414" i="55"/>
  <c r="AA415" i="55"/>
  <c r="AA416" i="55"/>
  <c r="AA417" i="55"/>
  <c r="AA418" i="55"/>
  <c r="AA419" i="55"/>
  <c r="AA420" i="55"/>
  <c r="AA421" i="55"/>
  <c r="AA422" i="55"/>
  <c r="AA423" i="55"/>
  <c r="AA424" i="55"/>
  <c r="AA425" i="55"/>
  <c r="AA426" i="55"/>
  <c r="AA427" i="55"/>
  <c r="AA428" i="55"/>
  <c r="AA429" i="55"/>
  <c r="AA430" i="55"/>
  <c r="AA431" i="55"/>
  <c r="AA432" i="55"/>
  <c r="AA433" i="55"/>
  <c r="AA434" i="55"/>
  <c r="AA435" i="55"/>
  <c r="AA436" i="55"/>
  <c r="AA437" i="55"/>
  <c r="AA438" i="55"/>
  <c r="AA439" i="55"/>
  <c r="AA440" i="55"/>
  <c r="AA441" i="55"/>
  <c r="AA442" i="55"/>
  <c r="AA443" i="55"/>
  <c r="AA444" i="55"/>
  <c r="AA445" i="55"/>
  <c r="AA446" i="55"/>
  <c r="AA447" i="55"/>
  <c r="AA448" i="55"/>
  <c r="AA449" i="55"/>
  <c r="AA450" i="55"/>
  <c r="AA451" i="55"/>
  <c r="AA452" i="55"/>
  <c r="AA453" i="55"/>
  <c r="AA454" i="55"/>
  <c r="AA455" i="55"/>
  <c r="AA456" i="55"/>
  <c r="AA457" i="55"/>
  <c r="AA458" i="55"/>
  <c r="AA459" i="55"/>
  <c r="AA460" i="55"/>
  <c r="AA461" i="55"/>
  <c r="AA462" i="55"/>
  <c r="AA463" i="55"/>
  <c r="AA464" i="55"/>
  <c r="AA465" i="55"/>
  <c r="AA466" i="55"/>
  <c r="AA467" i="55"/>
  <c r="AA468" i="55"/>
  <c r="AA469" i="55"/>
  <c r="AA470" i="55"/>
  <c r="AA471" i="55"/>
  <c r="AA472" i="55"/>
  <c r="AA473" i="55"/>
  <c r="AA474" i="55"/>
  <c r="AA475" i="55"/>
  <c r="AA476" i="55"/>
  <c r="AA477" i="55"/>
  <c r="AA478" i="55"/>
  <c r="AA479" i="55"/>
  <c r="AA480" i="55"/>
  <c r="AA481" i="55"/>
  <c r="AA482" i="55"/>
  <c r="AA483" i="55"/>
  <c r="AA484" i="55"/>
  <c r="AA485" i="55"/>
  <c r="AA486" i="55"/>
  <c r="AA487" i="55"/>
  <c r="AA488" i="55"/>
  <c r="AA489" i="55"/>
  <c r="AA490" i="55"/>
  <c r="AA491" i="55"/>
  <c r="AA492" i="55"/>
  <c r="AA493" i="55"/>
  <c r="AA494" i="55"/>
  <c r="AA495" i="55"/>
  <c r="AA496" i="55"/>
  <c r="AA497" i="55"/>
  <c r="AA498" i="55"/>
  <c r="AA499" i="55"/>
  <c r="AA500" i="55"/>
  <c r="AA501" i="55"/>
  <c r="AA502" i="55"/>
  <c r="AA503" i="55"/>
  <c r="AA504" i="55"/>
  <c r="AA505" i="55"/>
  <c r="AA506" i="55"/>
  <c r="AA507" i="55"/>
  <c r="AA508" i="55"/>
  <c r="AA509" i="55"/>
  <c r="AA510" i="55"/>
  <c r="AA511" i="55"/>
  <c r="AA512" i="55"/>
  <c r="AA513" i="55"/>
  <c r="AA514" i="55"/>
  <c r="AA515" i="55"/>
  <c r="AA516" i="55"/>
  <c r="AA517" i="55"/>
  <c r="AA518" i="55"/>
  <c r="AA519" i="55"/>
  <c r="AA520" i="55"/>
  <c r="AA521" i="55"/>
  <c r="AA522" i="55"/>
  <c r="AA523" i="55"/>
  <c r="AA524" i="55"/>
  <c r="AA525" i="55"/>
  <c r="AA526" i="55"/>
  <c r="AA527" i="55"/>
  <c r="AA528" i="55"/>
  <c r="AA529" i="55"/>
  <c r="AA530" i="55"/>
  <c r="AA531" i="55"/>
  <c r="AA532" i="55"/>
  <c r="AA533" i="55"/>
  <c r="AA534" i="55"/>
  <c r="AA535" i="55"/>
  <c r="AA536" i="55"/>
  <c r="AA537" i="55"/>
  <c r="AA538" i="55"/>
  <c r="AA539" i="55"/>
  <c r="AA540" i="55"/>
  <c r="AA541" i="55"/>
  <c r="AA542" i="55"/>
  <c r="AA543" i="55"/>
  <c r="AA544" i="55"/>
  <c r="AA545" i="55"/>
  <c r="AA546" i="55"/>
  <c r="AA547" i="55"/>
  <c r="AA548" i="55"/>
  <c r="AA549" i="55"/>
  <c r="AA550" i="55"/>
  <c r="AA551" i="55"/>
  <c r="AA552" i="55"/>
  <c r="AA553" i="55"/>
  <c r="AA554" i="55"/>
  <c r="AA555" i="55"/>
  <c r="AA556" i="55"/>
  <c r="AA557" i="55"/>
  <c r="AA558" i="55"/>
  <c r="AA559" i="55"/>
  <c r="AA560" i="55"/>
  <c r="AA561" i="55"/>
  <c r="AA562" i="55"/>
  <c r="AA563" i="55"/>
  <c r="AA564" i="55"/>
  <c r="AA565" i="55"/>
  <c r="AA566" i="55"/>
  <c r="AA567" i="55"/>
  <c r="AA12" i="55"/>
  <c r="AA6" i="55"/>
  <c r="AA7" i="55"/>
  <c r="AA8" i="55"/>
  <c r="AA9" i="55"/>
  <c r="AA10" i="55"/>
  <c r="AA11" i="55"/>
  <c r="AA5"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47" i="55"/>
  <c r="Z48" i="55"/>
  <c r="Z49" i="55"/>
  <c r="Z50" i="55"/>
  <c r="Z51" i="55"/>
  <c r="Z52" i="55"/>
  <c r="Z53" i="55"/>
  <c r="Z54" i="55"/>
  <c r="Z55" i="55"/>
  <c r="Z56" i="55"/>
  <c r="Z57" i="55"/>
  <c r="Z58" i="55"/>
  <c r="Z59" i="55"/>
  <c r="Z60" i="55"/>
  <c r="Z61" i="55"/>
  <c r="Z62" i="55"/>
  <c r="Z63" i="55"/>
  <c r="Z64" i="55"/>
  <c r="Z65" i="55"/>
  <c r="Z66" i="55"/>
  <c r="Z67" i="55"/>
  <c r="Z68" i="55"/>
  <c r="Z69" i="55"/>
  <c r="Z70" i="55"/>
  <c r="Z71" i="55"/>
  <c r="Z72" i="55"/>
  <c r="Z73" i="55"/>
  <c r="Z74" i="55"/>
  <c r="Z75" i="55"/>
  <c r="Z76" i="55"/>
  <c r="Z77" i="55"/>
  <c r="Z78" i="55"/>
  <c r="Z79" i="55"/>
  <c r="Z80" i="55"/>
  <c r="Z81" i="55"/>
  <c r="Z82" i="55"/>
  <c r="Z83" i="55"/>
  <c r="Z84" i="55"/>
  <c r="Z85" i="55"/>
  <c r="Z86" i="55"/>
  <c r="Z87" i="55"/>
  <c r="Z88" i="55"/>
  <c r="Z89" i="55"/>
  <c r="Z90" i="55"/>
  <c r="Z91" i="55"/>
  <c r="Z92" i="55"/>
  <c r="Z93" i="55"/>
  <c r="Z94" i="55"/>
  <c r="Z95" i="55"/>
  <c r="Z96" i="55"/>
  <c r="Z97" i="55"/>
  <c r="Z98" i="55"/>
  <c r="Z99" i="55"/>
  <c r="Z100" i="55"/>
  <c r="Z101" i="55"/>
  <c r="Z102" i="55"/>
  <c r="Z103" i="55"/>
  <c r="Z104" i="55"/>
  <c r="Z105" i="55"/>
  <c r="Z106" i="55"/>
  <c r="Z107" i="55"/>
  <c r="Z108" i="55"/>
  <c r="Z109" i="55"/>
  <c r="Z110" i="55"/>
  <c r="Z111" i="55"/>
  <c r="Z112" i="55"/>
  <c r="Z113" i="55"/>
  <c r="Z114" i="55"/>
  <c r="Z115" i="55"/>
  <c r="Z116" i="55"/>
  <c r="Z117" i="55"/>
  <c r="Z118" i="55"/>
  <c r="Z119" i="55"/>
  <c r="Z120" i="55"/>
  <c r="Z121" i="55"/>
  <c r="Z122" i="55"/>
  <c r="Z123" i="55"/>
  <c r="Z124" i="55"/>
  <c r="Z125" i="55"/>
  <c r="Z126" i="55"/>
  <c r="Z127" i="55"/>
  <c r="Z128" i="55"/>
  <c r="Z129" i="55"/>
  <c r="Z130" i="55"/>
  <c r="Z131" i="55"/>
  <c r="Z132" i="55"/>
  <c r="Z133" i="55"/>
  <c r="Z134" i="55"/>
  <c r="Z135" i="55"/>
  <c r="Z136" i="55"/>
  <c r="Z137" i="55"/>
  <c r="Z138" i="55"/>
  <c r="Z139" i="55"/>
  <c r="Z140" i="55"/>
  <c r="Z141" i="55"/>
  <c r="Z142" i="55"/>
  <c r="Z143" i="55"/>
  <c r="Z144" i="55"/>
  <c r="Z145" i="55"/>
  <c r="Z146" i="55"/>
  <c r="Z147" i="55"/>
  <c r="Z148" i="55"/>
  <c r="Z149" i="55"/>
  <c r="Z150" i="55"/>
  <c r="Z151" i="55"/>
  <c r="Z152" i="55"/>
  <c r="Z153" i="55"/>
  <c r="Z154" i="55"/>
  <c r="Z155" i="55"/>
  <c r="Z156" i="55"/>
  <c r="Z157" i="55"/>
  <c r="Z158" i="55"/>
  <c r="Z159" i="55"/>
  <c r="Z160" i="55"/>
  <c r="Z161" i="55"/>
  <c r="Z162" i="55"/>
  <c r="Z163" i="55"/>
  <c r="Z164" i="55"/>
  <c r="Z165" i="55"/>
  <c r="Z166" i="55"/>
  <c r="Z167" i="55"/>
  <c r="Z168" i="55"/>
  <c r="Z169" i="55"/>
  <c r="Z170" i="55"/>
  <c r="Z171" i="55"/>
  <c r="Z172" i="55"/>
  <c r="Z173" i="55"/>
  <c r="Z174" i="55"/>
  <c r="Z175" i="55"/>
  <c r="Z176" i="55"/>
  <c r="Z177" i="55"/>
  <c r="Z178" i="55"/>
  <c r="Z179" i="55"/>
  <c r="Z180" i="55"/>
  <c r="Z181" i="55"/>
  <c r="Z182" i="55"/>
  <c r="Z183" i="55"/>
  <c r="Z184" i="55"/>
  <c r="Z185" i="55"/>
  <c r="Z186" i="55"/>
  <c r="Z187" i="55"/>
  <c r="Z188" i="55"/>
  <c r="Z189" i="55"/>
  <c r="Z190" i="55"/>
  <c r="Z191" i="55"/>
  <c r="Z192" i="55"/>
  <c r="Z193" i="55"/>
  <c r="Z194" i="55"/>
  <c r="Z195" i="55"/>
  <c r="Z196" i="55"/>
  <c r="Z197" i="55"/>
  <c r="Z198" i="55"/>
  <c r="Z199" i="55"/>
  <c r="Z200" i="55"/>
  <c r="Z201" i="55"/>
  <c r="Z202" i="55"/>
  <c r="Z203" i="55"/>
  <c r="Z204" i="55"/>
  <c r="Z205" i="55"/>
  <c r="Z206" i="55"/>
  <c r="Z207" i="55"/>
  <c r="Z208" i="55"/>
  <c r="Z209" i="55"/>
  <c r="Z210" i="55"/>
  <c r="Z211" i="55"/>
  <c r="Z212" i="55"/>
  <c r="Z213" i="55"/>
  <c r="Z214" i="55"/>
  <c r="Z215" i="55"/>
  <c r="Z216" i="55"/>
  <c r="Z217" i="55"/>
  <c r="Z218" i="55"/>
  <c r="Z219" i="55"/>
  <c r="Z220" i="55"/>
  <c r="Z221" i="55"/>
  <c r="Z222" i="55"/>
  <c r="Z223" i="55"/>
  <c r="Z224" i="55"/>
  <c r="Z225" i="55"/>
  <c r="Z226" i="55"/>
  <c r="Z227" i="55"/>
  <c r="Z228" i="55"/>
  <c r="Z229" i="55"/>
  <c r="Z230" i="55"/>
  <c r="Z231" i="55"/>
  <c r="Z232" i="55"/>
  <c r="Z233" i="55"/>
  <c r="Z234" i="55"/>
  <c r="Z235" i="55"/>
  <c r="Z236" i="55"/>
  <c r="Z237" i="55"/>
  <c r="Z238" i="55"/>
  <c r="Z239" i="55"/>
  <c r="Z240" i="55"/>
  <c r="Z241" i="55"/>
  <c r="Z242" i="55"/>
  <c r="Z243" i="55"/>
  <c r="Z244" i="55"/>
  <c r="Z245" i="55"/>
  <c r="Z246" i="55"/>
  <c r="Z247" i="55"/>
  <c r="Z248" i="55"/>
  <c r="Z249" i="55"/>
  <c r="Z250" i="55"/>
  <c r="Z251" i="55"/>
  <c r="Z252" i="55"/>
  <c r="Z253" i="55"/>
  <c r="Z254" i="55"/>
  <c r="Z255" i="55"/>
  <c r="Z256" i="55"/>
  <c r="Z257" i="55"/>
  <c r="Z258" i="55"/>
  <c r="Z259" i="55"/>
  <c r="Z260" i="55"/>
  <c r="Z261" i="55"/>
  <c r="Z262" i="55"/>
  <c r="Z263" i="55"/>
  <c r="Z264" i="55"/>
  <c r="Z265" i="55"/>
  <c r="Z266" i="55"/>
  <c r="Z267" i="55"/>
  <c r="Z268" i="55"/>
  <c r="Z269" i="55"/>
  <c r="Z270" i="55"/>
  <c r="Z271" i="55"/>
  <c r="Z272" i="55"/>
  <c r="Z273" i="55"/>
  <c r="Z274" i="55"/>
  <c r="Z275" i="55"/>
  <c r="Z276" i="55"/>
  <c r="Z277" i="55"/>
  <c r="Z278" i="55"/>
  <c r="Z279" i="55"/>
  <c r="Z280" i="55"/>
  <c r="Z281" i="55"/>
  <c r="Z282" i="55"/>
  <c r="Z283" i="55"/>
  <c r="Z284" i="55"/>
  <c r="Z285" i="55"/>
  <c r="Z286" i="55"/>
  <c r="Z287" i="55"/>
  <c r="Z288" i="55"/>
  <c r="Z289" i="55"/>
  <c r="Z290" i="55"/>
  <c r="Z291" i="55"/>
  <c r="Z292" i="55"/>
  <c r="Z293" i="55"/>
  <c r="Z294" i="55"/>
  <c r="Z295" i="55"/>
  <c r="Z296" i="55"/>
  <c r="Z297" i="55"/>
  <c r="Z298" i="55"/>
  <c r="Z299" i="55"/>
  <c r="Z300" i="55"/>
  <c r="Z301" i="55"/>
  <c r="Z302" i="55"/>
  <c r="Z303" i="55"/>
  <c r="Z304" i="55"/>
  <c r="Z305" i="55"/>
  <c r="Z306" i="55"/>
  <c r="Z307" i="55"/>
  <c r="Z308" i="55"/>
  <c r="Z309" i="55"/>
  <c r="Z310" i="55"/>
  <c r="Z311" i="55"/>
  <c r="Z312" i="55"/>
  <c r="Z313" i="55"/>
  <c r="Z314" i="55"/>
  <c r="Z315" i="55"/>
  <c r="Z316" i="55"/>
  <c r="Z317" i="55"/>
  <c r="Z318" i="55"/>
  <c r="Z319" i="55"/>
  <c r="Z320" i="55"/>
  <c r="Z321" i="55"/>
  <c r="Z322" i="55"/>
  <c r="Z323" i="55"/>
  <c r="Z324" i="55"/>
  <c r="Z325" i="55"/>
  <c r="Z326" i="55"/>
  <c r="Z327" i="55"/>
  <c r="Z328" i="55"/>
  <c r="Z329" i="55"/>
  <c r="Z330" i="55"/>
  <c r="Z331" i="55"/>
  <c r="Z332" i="55"/>
  <c r="Z333" i="55"/>
  <c r="Z334" i="55"/>
  <c r="Z335" i="55"/>
  <c r="Z336" i="55"/>
  <c r="Z337" i="55"/>
  <c r="Z338" i="55"/>
  <c r="Z339" i="55"/>
  <c r="Z340" i="55"/>
  <c r="Z341" i="55"/>
  <c r="Z342" i="55"/>
  <c r="Z343" i="55"/>
  <c r="Z344" i="55"/>
  <c r="Z345" i="55"/>
  <c r="Z346" i="55"/>
  <c r="Z347" i="55"/>
  <c r="Z348" i="55"/>
  <c r="Z349" i="55"/>
  <c r="Z350" i="55"/>
  <c r="Z351" i="55"/>
  <c r="Z352" i="55"/>
  <c r="Z353" i="55"/>
  <c r="Z354" i="55"/>
  <c r="Z355" i="55"/>
  <c r="Z356" i="55"/>
  <c r="Z357" i="55"/>
  <c r="Z358" i="55"/>
  <c r="Z359" i="55"/>
  <c r="Z360" i="55"/>
  <c r="Z361" i="55"/>
  <c r="Z362" i="55"/>
  <c r="Z363" i="55"/>
  <c r="Z364" i="55"/>
  <c r="Z365" i="55"/>
  <c r="Z366" i="55"/>
  <c r="Z367" i="55"/>
  <c r="Z368" i="55"/>
  <c r="Z369" i="55"/>
  <c r="Z370" i="55"/>
  <c r="Z371" i="55"/>
  <c r="Z372" i="55"/>
  <c r="Z373" i="55"/>
  <c r="Z374" i="55"/>
  <c r="Z375" i="55"/>
  <c r="Z376" i="55"/>
  <c r="Z377" i="55"/>
  <c r="Z378" i="55"/>
  <c r="Z379" i="55"/>
  <c r="Z380" i="55"/>
  <c r="Z381" i="55"/>
  <c r="Z382" i="55"/>
  <c r="Z383" i="55"/>
  <c r="Z384" i="55"/>
  <c r="Z385" i="55"/>
  <c r="Z386" i="55"/>
  <c r="Z387" i="55"/>
  <c r="Z388" i="55"/>
  <c r="Z389" i="55"/>
  <c r="Z390" i="55"/>
  <c r="Z391" i="55"/>
  <c r="Z392" i="55"/>
  <c r="Z393" i="55"/>
  <c r="Z394" i="55"/>
  <c r="Z395" i="55"/>
  <c r="Z396" i="55"/>
  <c r="Z397" i="55"/>
  <c r="Z398" i="55"/>
  <c r="Z399" i="55"/>
  <c r="Z400" i="55"/>
  <c r="Z401" i="55"/>
  <c r="Z402" i="55"/>
  <c r="Z403" i="55"/>
  <c r="Z404" i="55"/>
  <c r="Z405" i="55"/>
  <c r="Z406" i="55"/>
  <c r="Z407" i="55"/>
  <c r="Z408" i="55"/>
  <c r="Z409" i="55"/>
  <c r="Z410" i="55"/>
  <c r="Z411" i="55"/>
  <c r="Z412" i="55"/>
  <c r="Z413" i="55"/>
  <c r="Z414" i="55"/>
  <c r="Z415" i="55"/>
  <c r="Z416" i="55"/>
  <c r="Z417" i="55"/>
  <c r="Z418" i="55"/>
  <c r="Z419" i="55"/>
  <c r="Z420" i="55"/>
  <c r="Z421" i="55"/>
  <c r="Z422" i="55"/>
  <c r="Z423" i="55"/>
  <c r="Z424" i="55"/>
  <c r="Z425" i="55"/>
  <c r="Z426" i="55"/>
  <c r="Z427" i="55"/>
  <c r="Z428" i="55"/>
  <c r="Z429" i="55"/>
  <c r="Z430" i="55"/>
  <c r="Z431" i="55"/>
  <c r="Z432" i="55"/>
  <c r="Z433" i="55"/>
  <c r="Z434" i="55"/>
  <c r="Z435" i="55"/>
  <c r="Z436" i="55"/>
  <c r="Z437" i="55"/>
  <c r="Z438" i="55"/>
  <c r="Z439" i="55"/>
  <c r="Z440" i="55"/>
  <c r="Z441" i="55"/>
  <c r="Z442" i="55"/>
  <c r="Z443" i="55"/>
  <c r="Z444" i="55"/>
  <c r="Z445" i="55"/>
  <c r="Z446" i="55"/>
  <c r="Z447" i="55"/>
  <c r="Z448" i="55"/>
  <c r="Z449" i="55"/>
  <c r="Z450" i="55"/>
  <c r="Z451" i="55"/>
  <c r="Z452" i="55"/>
  <c r="Z453" i="55"/>
  <c r="Z454" i="55"/>
  <c r="Z455" i="55"/>
  <c r="Z456" i="55"/>
  <c r="Z457" i="55"/>
  <c r="Z458" i="55"/>
  <c r="Z459" i="55"/>
  <c r="Z460" i="55"/>
  <c r="Z461" i="55"/>
  <c r="Z462" i="55"/>
  <c r="Z463" i="55"/>
  <c r="Z464" i="55"/>
  <c r="Z465" i="55"/>
  <c r="Z466" i="55"/>
  <c r="Z467" i="55"/>
  <c r="Z468" i="55"/>
  <c r="Z469" i="55"/>
  <c r="Z470" i="55"/>
  <c r="Z471" i="55"/>
  <c r="Z472" i="55"/>
  <c r="Z473" i="55"/>
  <c r="Z474" i="55"/>
  <c r="Z475" i="55"/>
  <c r="Z476" i="55"/>
  <c r="Z477" i="55"/>
  <c r="Z478" i="55"/>
  <c r="Z479" i="55"/>
  <c r="Z480" i="55"/>
  <c r="Z481" i="55"/>
  <c r="Z482" i="55"/>
  <c r="Z483" i="55"/>
  <c r="Z484" i="55"/>
  <c r="Z485" i="55"/>
  <c r="Z486" i="55"/>
  <c r="Z487" i="55"/>
  <c r="Z488" i="55"/>
  <c r="Z489" i="55"/>
  <c r="Z490" i="55"/>
  <c r="Z491" i="55"/>
  <c r="Z492" i="55"/>
  <c r="Z493" i="55"/>
  <c r="Z494" i="55"/>
  <c r="Z495" i="55"/>
  <c r="Z496" i="55"/>
  <c r="Z497" i="55"/>
  <c r="Z498" i="55"/>
  <c r="Z499" i="55"/>
  <c r="Z500" i="55"/>
  <c r="Z501" i="55"/>
  <c r="Z502" i="55"/>
  <c r="Z503" i="55"/>
  <c r="Z504" i="55"/>
  <c r="Z505" i="55"/>
  <c r="Z506" i="55"/>
  <c r="Z507" i="55"/>
  <c r="Z508" i="55"/>
  <c r="Z509" i="55"/>
  <c r="Z510" i="55"/>
  <c r="Z511" i="55"/>
  <c r="Z512" i="55"/>
  <c r="Z513" i="55"/>
  <c r="Z514" i="55"/>
  <c r="Z515" i="55"/>
  <c r="Z516" i="55"/>
  <c r="Z517" i="55"/>
  <c r="Z518" i="55"/>
  <c r="Z519" i="55"/>
  <c r="Z520" i="55"/>
  <c r="Z521" i="55"/>
  <c r="Z522" i="55"/>
  <c r="Z523" i="55"/>
  <c r="Z524" i="55"/>
  <c r="Z525" i="55"/>
  <c r="Z526" i="55"/>
  <c r="Z527" i="55"/>
  <c r="Z528" i="55"/>
  <c r="Z529" i="55"/>
  <c r="Z530" i="55"/>
  <c r="Z531" i="55"/>
  <c r="Z532" i="55"/>
  <c r="Z533" i="55"/>
  <c r="Z534" i="55"/>
  <c r="Z535" i="55"/>
  <c r="Z536" i="55"/>
  <c r="Z537" i="55"/>
  <c r="Z538" i="55"/>
  <c r="Z539" i="55"/>
  <c r="Z540" i="55"/>
  <c r="Z541" i="55"/>
  <c r="Z542" i="55"/>
  <c r="Z543" i="55"/>
  <c r="Z544" i="55"/>
  <c r="Z545" i="55"/>
  <c r="Z546" i="55"/>
  <c r="Z547" i="55"/>
  <c r="Z548" i="55"/>
  <c r="Z549" i="55"/>
  <c r="Z550" i="55"/>
  <c r="Z551" i="55"/>
  <c r="Z552" i="55"/>
  <c r="Z553" i="55"/>
  <c r="Z554" i="55"/>
  <c r="Z555" i="55"/>
  <c r="Z556" i="55"/>
  <c r="Z557" i="55"/>
  <c r="Z558" i="55"/>
  <c r="Z559" i="55"/>
  <c r="Z560" i="55"/>
  <c r="Z561" i="55"/>
  <c r="Z562" i="55"/>
  <c r="Z563" i="55"/>
  <c r="Z564" i="55"/>
  <c r="Z565" i="55"/>
  <c r="Z566" i="55"/>
  <c r="Z567" i="55"/>
  <c r="Z12" i="55"/>
  <c r="Z6" i="55"/>
  <c r="Z7" i="55"/>
  <c r="Z8" i="55"/>
  <c r="Z9" i="55"/>
  <c r="Z10" i="55"/>
  <c r="Z11" i="55"/>
  <c r="Z5" i="55"/>
  <c r="Y13" i="55"/>
  <c r="Y14" i="55"/>
  <c r="Y15" i="55"/>
  <c r="Y16" i="55"/>
  <c r="Y17" i="55"/>
  <c r="Y18" i="55"/>
  <c r="Y19" i="55"/>
  <c r="Y20" i="55"/>
  <c r="Y21" i="55"/>
  <c r="Y22" i="55"/>
  <c r="Y23" i="55"/>
  <c r="Y24" i="55"/>
  <c r="Y25" i="55"/>
  <c r="Y26" i="55"/>
  <c r="Y27" i="55"/>
  <c r="Y28" i="55"/>
  <c r="Y29" i="55"/>
  <c r="Y30" i="55"/>
  <c r="Y31" i="55"/>
  <c r="Y32" i="55"/>
  <c r="Y33" i="55"/>
  <c r="Y34" i="55"/>
  <c r="Y35" i="55"/>
  <c r="Y36" i="55"/>
  <c r="Y37" i="55"/>
  <c r="Y38" i="55"/>
  <c r="Y39" i="55"/>
  <c r="Y40" i="55"/>
  <c r="Y41" i="55"/>
  <c r="Y42" i="55"/>
  <c r="Y43" i="55"/>
  <c r="Y44" i="55"/>
  <c r="Y45" i="55"/>
  <c r="Y46" i="55"/>
  <c r="Y47" i="55"/>
  <c r="Y48" i="55"/>
  <c r="Y49" i="55"/>
  <c r="Y50" i="55"/>
  <c r="Y51" i="55"/>
  <c r="Y52" i="55"/>
  <c r="Y53" i="55"/>
  <c r="Y54" i="55"/>
  <c r="Y55" i="55"/>
  <c r="Y56" i="55"/>
  <c r="Y57" i="55"/>
  <c r="Y58" i="55"/>
  <c r="Y59" i="55"/>
  <c r="Y60" i="55"/>
  <c r="Y61" i="55"/>
  <c r="Y62" i="55"/>
  <c r="Y63" i="55"/>
  <c r="Y64" i="55"/>
  <c r="Y65" i="55"/>
  <c r="Y66" i="55"/>
  <c r="Y67" i="55"/>
  <c r="Y68" i="55"/>
  <c r="Y69" i="55"/>
  <c r="Y70" i="55"/>
  <c r="Y71" i="55"/>
  <c r="Y72" i="55"/>
  <c r="Y73" i="55"/>
  <c r="Y74" i="55"/>
  <c r="Y75" i="55"/>
  <c r="Y76" i="55"/>
  <c r="Y77" i="55"/>
  <c r="Y78" i="55"/>
  <c r="Y79" i="55"/>
  <c r="Y80" i="55"/>
  <c r="Y81" i="55"/>
  <c r="Y82" i="55"/>
  <c r="Y83" i="55"/>
  <c r="Y84" i="55"/>
  <c r="Y85" i="55"/>
  <c r="Y86" i="55"/>
  <c r="Y87" i="55"/>
  <c r="Y88" i="55"/>
  <c r="Y89" i="55"/>
  <c r="Y90" i="55"/>
  <c r="Y91" i="55"/>
  <c r="Y92" i="55"/>
  <c r="Y93" i="55"/>
  <c r="Y94" i="55"/>
  <c r="Y95" i="55"/>
  <c r="Y96" i="55"/>
  <c r="Y97" i="55"/>
  <c r="Y98" i="55"/>
  <c r="Y99" i="55"/>
  <c r="Y100" i="55"/>
  <c r="Y101" i="55"/>
  <c r="Y102" i="55"/>
  <c r="Y103" i="55"/>
  <c r="Y104" i="55"/>
  <c r="Y105" i="55"/>
  <c r="Y106" i="55"/>
  <c r="Y107" i="55"/>
  <c r="Y108" i="55"/>
  <c r="Y109" i="55"/>
  <c r="Y110" i="55"/>
  <c r="Y111" i="55"/>
  <c r="Y112" i="55"/>
  <c r="Y113" i="55"/>
  <c r="Y114" i="55"/>
  <c r="Y115" i="55"/>
  <c r="Y116" i="55"/>
  <c r="Y117" i="55"/>
  <c r="Y118" i="55"/>
  <c r="Y119" i="55"/>
  <c r="Y120" i="55"/>
  <c r="Y121" i="55"/>
  <c r="Y122" i="55"/>
  <c r="Y123" i="55"/>
  <c r="Y124" i="55"/>
  <c r="Y125" i="55"/>
  <c r="Y126" i="55"/>
  <c r="Y127" i="55"/>
  <c r="Y128" i="55"/>
  <c r="Y129" i="55"/>
  <c r="Y130" i="55"/>
  <c r="Y131" i="55"/>
  <c r="Y132" i="55"/>
  <c r="Y133" i="55"/>
  <c r="Y134" i="55"/>
  <c r="Y135" i="55"/>
  <c r="Y136" i="55"/>
  <c r="Y137" i="55"/>
  <c r="Y138" i="55"/>
  <c r="Y139" i="55"/>
  <c r="Y140" i="55"/>
  <c r="Y141" i="55"/>
  <c r="Y142" i="55"/>
  <c r="Y143" i="55"/>
  <c r="Y144" i="55"/>
  <c r="Y145" i="55"/>
  <c r="Y146" i="55"/>
  <c r="Y147" i="55"/>
  <c r="Y148" i="55"/>
  <c r="Y149" i="55"/>
  <c r="Y150" i="55"/>
  <c r="Y151" i="55"/>
  <c r="Y152" i="55"/>
  <c r="Y153" i="55"/>
  <c r="Y154" i="55"/>
  <c r="Y155" i="55"/>
  <c r="Y156" i="55"/>
  <c r="Y157" i="55"/>
  <c r="Y158" i="55"/>
  <c r="Y159" i="55"/>
  <c r="Y160" i="55"/>
  <c r="Y161" i="55"/>
  <c r="Y162" i="55"/>
  <c r="Y163" i="55"/>
  <c r="Y164" i="55"/>
  <c r="Y165" i="55"/>
  <c r="Y166" i="55"/>
  <c r="Y167" i="55"/>
  <c r="Y168" i="55"/>
  <c r="Y169" i="55"/>
  <c r="Y170" i="55"/>
  <c r="Y171" i="55"/>
  <c r="Y172" i="55"/>
  <c r="Y173" i="55"/>
  <c r="Y174" i="55"/>
  <c r="Y175" i="55"/>
  <c r="Y176" i="55"/>
  <c r="Y177" i="55"/>
  <c r="Y178" i="55"/>
  <c r="Y179" i="55"/>
  <c r="Y180" i="55"/>
  <c r="Y181" i="55"/>
  <c r="Y182" i="55"/>
  <c r="Y183" i="55"/>
  <c r="Y184" i="55"/>
  <c r="Y185" i="55"/>
  <c r="Y186" i="55"/>
  <c r="Y187" i="55"/>
  <c r="Y188" i="55"/>
  <c r="Y189" i="55"/>
  <c r="Y190" i="55"/>
  <c r="Y191" i="55"/>
  <c r="Y192" i="55"/>
  <c r="Y193" i="55"/>
  <c r="Y194" i="55"/>
  <c r="Y195" i="55"/>
  <c r="Y196" i="55"/>
  <c r="Y197" i="55"/>
  <c r="Y198" i="55"/>
  <c r="Y199" i="55"/>
  <c r="Y200" i="55"/>
  <c r="Y201" i="55"/>
  <c r="Y202" i="55"/>
  <c r="Y203" i="55"/>
  <c r="Y204" i="55"/>
  <c r="Y205" i="55"/>
  <c r="Y206" i="55"/>
  <c r="Y207" i="55"/>
  <c r="Y208" i="55"/>
  <c r="Y209" i="55"/>
  <c r="Y210" i="55"/>
  <c r="Y211" i="55"/>
  <c r="Y212" i="55"/>
  <c r="Y213" i="55"/>
  <c r="Y214" i="55"/>
  <c r="Y215" i="55"/>
  <c r="Y216" i="55"/>
  <c r="Y217" i="55"/>
  <c r="Y218" i="55"/>
  <c r="Y219" i="55"/>
  <c r="Y220" i="55"/>
  <c r="Y221" i="55"/>
  <c r="Y222" i="55"/>
  <c r="Y223" i="55"/>
  <c r="Y224" i="55"/>
  <c r="Y225" i="55"/>
  <c r="Y226" i="55"/>
  <c r="Y227" i="55"/>
  <c r="Y228" i="55"/>
  <c r="Y229" i="55"/>
  <c r="Y230" i="55"/>
  <c r="Y231" i="55"/>
  <c r="Y232" i="55"/>
  <c r="Y233" i="55"/>
  <c r="Y234" i="55"/>
  <c r="Y235" i="55"/>
  <c r="Y236" i="55"/>
  <c r="Y237" i="55"/>
  <c r="Y238" i="55"/>
  <c r="Y239" i="55"/>
  <c r="Y240" i="55"/>
  <c r="Y241" i="55"/>
  <c r="Y242" i="55"/>
  <c r="Y243" i="55"/>
  <c r="Y244" i="55"/>
  <c r="Y245" i="55"/>
  <c r="Y246" i="55"/>
  <c r="Y247" i="55"/>
  <c r="Y248" i="55"/>
  <c r="Y249" i="55"/>
  <c r="Y250" i="55"/>
  <c r="Y251" i="55"/>
  <c r="Y252" i="55"/>
  <c r="Y253" i="55"/>
  <c r="Y254" i="55"/>
  <c r="Y255" i="55"/>
  <c r="Y256" i="55"/>
  <c r="Y257" i="55"/>
  <c r="Y258" i="55"/>
  <c r="Y259" i="55"/>
  <c r="Y260" i="55"/>
  <c r="Y261" i="55"/>
  <c r="Y262" i="55"/>
  <c r="Y263" i="55"/>
  <c r="Y264" i="55"/>
  <c r="Y265" i="55"/>
  <c r="Y266" i="55"/>
  <c r="Y267" i="55"/>
  <c r="Y268" i="55"/>
  <c r="Y269" i="55"/>
  <c r="Y270" i="55"/>
  <c r="Y271" i="55"/>
  <c r="Y272" i="55"/>
  <c r="Y273" i="55"/>
  <c r="Y274" i="55"/>
  <c r="Y275" i="55"/>
  <c r="Y276" i="55"/>
  <c r="Y277" i="55"/>
  <c r="Y278" i="55"/>
  <c r="Y279" i="55"/>
  <c r="Y280" i="55"/>
  <c r="Y281" i="55"/>
  <c r="Y282" i="55"/>
  <c r="Y283" i="55"/>
  <c r="Y284" i="55"/>
  <c r="Y285" i="55"/>
  <c r="Y286" i="55"/>
  <c r="Y287" i="55"/>
  <c r="Y288" i="55"/>
  <c r="Y289" i="55"/>
  <c r="Y290" i="55"/>
  <c r="Y291" i="55"/>
  <c r="Y292" i="55"/>
  <c r="Y293" i="55"/>
  <c r="Y294" i="55"/>
  <c r="Y295" i="55"/>
  <c r="Y296" i="55"/>
  <c r="Y297" i="55"/>
  <c r="Y298" i="55"/>
  <c r="Y299" i="55"/>
  <c r="Y300" i="55"/>
  <c r="Y301" i="55"/>
  <c r="Y302" i="55"/>
  <c r="Y303" i="55"/>
  <c r="Y304" i="55"/>
  <c r="Y305" i="55"/>
  <c r="Y306" i="55"/>
  <c r="Y307" i="55"/>
  <c r="Y308" i="55"/>
  <c r="Y309" i="55"/>
  <c r="Y310" i="55"/>
  <c r="Y311" i="55"/>
  <c r="Y312" i="55"/>
  <c r="Y313" i="55"/>
  <c r="Y314" i="55"/>
  <c r="Y315" i="55"/>
  <c r="Y316" i="55"/>
  <c r="Y317" i="55"/>
  <c r="Y318" i="55"/>
  <c r="Y319" i="55"/>
  <c r="Y320" i="55"/>
  <c r="Y321" i="55"/>
  <c r="Y322" i="55"/>
  <c r="Y323" i="55"/>
  <c r="Y324" i="55"/>
  <c r="Y325" i="55"/>
  <c r="Y326" i="55"/>
  <c r="Y327" i="55"/>
  <c r="Y328" i="55"/>
  <c r="Y329" i="55"/>
  <c r="Y330" i="55"/>
  <c r="Y331" i="55"/>
  <c r="Y332" i="55"/>
  <c r="Y333" i="55"/>
  <c r="Y334" i="55"/>
  <c r="Y335" i="55"/>
  <c r="Y336" i="55"/>
  <c r="Y337" i="55"/>
  <c r="Y338" i="55"/>
  <c r="Y339" i="55"/>
  <c r="Y340" i="55"/>
  <c r="Y341" i="55"/>
  <c r="Y342" i="55"/>
  <c r="Y343" i="55"/>
  <c r="Y344" i="55"/>
  <c r="Y345" i="55"/>
  <c r="Y346" i="55"/>
  <c r="Y347" i="55"/>
  <c r="Y348" i="55"/>
  <c r="Y349" i="55"/>
  <c r="Y350" i="55"/>
  <c r="Y351" i="55"/>
  <c r="Y352" i="55"/>
  <c r="Y353" i="55"/>
  <c r="Y354" i="55"/>
  <c r="Y355" i="55"/>
  <c r="Y356" i="55"/>
  <c r="Y357" i="55"/>
  <c r="Y358" i="55"/>
  <c r="Y359" i="55"/>
  <c r="Y360" i="55"/>
  <c r="Y361" i="55"/>
  <c r="Y362" i="55"/>
  <c r="Y363" i="55"/>
  <c r="Y364" i="55"/>
  <c r="Y365" i="55"/>
  <c r="Y366" i="55"/>
  <c r="Y367" i="55"/>
  <c r="Y368" i="55"/>
  <c r="Y369" i="55"/>
  <c r="Y370" i="55"/>
  <c r="Y371" i="55"/>
  <c r="Y372" i="55"/>
  <c r="Y373" i="55"/>
  <c r="Y374" i="55"/>
  <c r="Y375" i="55"/>
  <c r="Y376" i="55"/>
  <c r="Y377" i="55"/>
  <c r="Y378" i="55"/>
  <c r="Y379" i="55"/>
  <c r="Y380" i="55"/>
  <c r="Y381" i="55"/>
  <c r="Y382" i="55"/>
  <c r="Y383" i="55"/>
  <c r="Y384" i="55"/>
  <c r="Y385" i="55"/>
  <c r="Y386" i="55"/>
  <c r="Y387" i="55"/>
  <c r="Y388" i="55"/>
  <c r="Y389" i="55"/>
  <c r="Y390" i="55"/>
  <c r="Y391" i="55"/>
  <c r="Y392" i="55"/>
  <c r="Y393" i="55"/>
  <c r="Y394" i="55"/>
  <c r="Y395" i="55"/>
  <c r="Y396" i="55"/>
  <c r="Y397" i="55"/>
  <c r="Y398" i="55"/>
  <c r="Y399" i="55"/>
  <c r="Y400" i="55"/>
  <c r="Y401" i="55"/>
  <c r="Y402" i="55"/>
  <c r="Y403" i="55"/>
  <c r="Y404" i="55"/>
  <c r="Y405" i="55"/>
  <c r="Y406" i="55"/>
  <c r="Y407" i="55"/>
  <c r="Y408" i="55"/>
  <c r="Y409" i="55"/>
  <c r="Y410" i="55"/>
  <c r="Y411" i="55"/>
  <c r="Y412" i="55"/>
  <c r="Y413" i="55"/>
  <c r="Y414" i="55"/>
  <c r="Y415" i="55"/>
  <c r="Y416" i="55"/>
  <c r="Y417" i="55"/>
  <c r="Y418" i="55"/>
  <c r="Y419" i="55"/>
  <c r="Y420" i="55"/>
  <c r="Y421" i="55"/>
  <c r="Y422" i="55"/>
  <c r="Y423" i="55"/>
  <c r="Y424" i="55"/>
  <c r="Y425" i="55"/>
  <c r="Y426" i="55"/>
  <c r="Y427" i="55"/>
  <c r="Y428" i="55"/>
  <c r="Y429" i="55"/>
  <c r="Y430" i="55"/>
  <c r="Y431" i="55"/>
  <c r="Y432" i="55"/>
  <c r="Y433" i="55"/>
  <c r="Y434" i="55"/>
  <c r="Y435" i="55"/>
  <c r="Y436" i="55"/>
  <c r="Y437" i="55"/>
  <c r="Y438" i="55"/>
  <c r="Y439" i="55"/>
  <c r="Y440" i="55"/>
  <c r="Y441" i="55"/>
  <c r="Y442" i="55"/>
  <c r="Y443" i="55"/>
  <c r="Y444" i="55"/>
  <c r="Y445" i="55"/>
  <c r="Y446" i="55"/>
  <c r="Y447" i="55"/>
  <c r="Y448" i="55"/>
  <c r="Y449" i="55"/>
  <c r="Y450" i="55"/>
  <c r="Y451" i="55"/>
  <c r="Y452" i="55"/>
  <c r="Y453" i="55"/>
  <c r="Y454" i="55"/>
  <c r="Y455" i="55"/>
  <c r="Y456" i="55"/>
  <c r="Y457" i="55"/>
  <c r="Y458" i="55"/>
  <c r="Y459" i="55"/>
  <c r="Y460" i="55"/>
  <c r="Y461" i="55"/>
  <c r="Y462" i="55"/>
  <c r="Y463" i="55"/>
  <c r="Y464" i="55"/>
  <c r="Y465" i="55"/>
  <c r="Y466" i="55"/>
  <c r="Y467" i="55"/>
  <c r="Y468" i="55"/>
  <c r="Y469" i="55"/>
  <c r="Y470" i="55"/>
  <c r="Y471" i="55"/>
  <c r="Y472" i="55"/>
  <c r="Y473" i="55"/>
  <c r="Y474" i="55"/>
  <c r="Y475" i="55"/>
  <c r="Y476" i="55"/>
  <c r="Y477" i="55"/>
  <c r="Y478" i="55"/>
  <c r="Y479" i="55"/>
  <c r="Y480" i="55"/>
  <c r="Y481" i="55"/>
  <c r="Y482" i="55"/>
  <c r="Y483" i="55"/>
  <c r="Y484" i="55"/>
  <c r="Y485" i="55"/>
  <c r="Y486" i="55"/>
  <c r="Y487" i="55"/>
  <c r="Y488" i="55"/>
  <c r="Y489" i="55"/>
  <c r="Y490" i="55"/>
  <c r="Y491" i="55"/>
  <c r="Y492" i="55"/>
  <c r="Y493" i="55"/>
  <c r="Y494" i="55"/>
  <c r="Y495" i="55"/>
  <c r="Y496" i="55"/>
  <c r="Y497" i="55"/>
  <c r="Y498" i="55"/>
  <c r="Y499" i="55"/>
  <c r="Y500" i="55"/>
  <c r="Y501" i="55"/>
  <c r="Y502" i="55"/>
  <c r="Y503" i="55"/>
  <c r="Y504" i="55"/>
  <c r="Y505" i="55"/>
  <c r="Y506" i="55"/>
  <c r="Y507" i="55"/>
  <c r="Y508" i="55"/>
  <c r="Y509" i="55"/>
  <c r="Y510" i="55"/>
  <c r="Y511" i="55"/>
  <c r="Y512" i="55"/>
  <c r="Y513" i="55"/>
  <c r="Y514" i="55"/>
  <c r="Y515" i="55"/>
  <c r="Y516" i="55"/>
  <c r="Y517" i="55"/>
  <c r="Y518" i="55"/>
  <c r="Y519" i="55"/>
  <c r="Y520" i="55"/>
  <c r="Y521" i="55"/>
  <c r="Y522" i="55"/>
  <c r="Y523" i="55"/>
  <c r="Y524" i="55"/>
  <c r="Y525" i="55"/>
  <c r="Y526" i="55"/>
  <c r="Y527" i="55"/>
  <c r="Y528" i="55"/>
  <c r="Y529" i="55"/>
  <c r="Y530" i="55"/>
  <c r="Y531" i="55"/>
  <c r="Y532" i="55"/>
  <c r="Y533" i="55"/>
  <c r="Y534" i="55"/>
  <c r="Y535" i="55"/>
  <c r="Y536" i="55"/>
  <c r="Y537" i="55"/>
  <c r="Y538" i="55"/>
  <c r="Y539" i="55"/>
  <c r="Y540" i="55"/>
  <c r="Y541" i="55"/>
  <c r="Y542" i="55"/>
  <c r="Y543" i="55"/>
  <c r="Y544" i="55"/>
  <c r="Y545" i="55"/>
  <c r="Y546" i="55"/>
  <c r="Y547" i="55"/>
  <c r="Y548" i="55"/>
  <c r="Y549" i="55"/>
  <c r="Y550" i="55"/>
  <c r="Y551" i="55"/>
  <c r="Y552" i="55"/>
  <c r="Y553" i="55"/>
  <c r="Y554" i="55"/>
  <c r="Y555" i="55"/>
  <c r="Y556" i="55"/>
  <c r="Y557" i="55"/>
  <c r="Y558" i="55"/>
  <c r="Y559" i="55"/>
  <c r="Y560" i="55"/>
  <c r="Y561" i="55"/>
  <c r="Y562" i="55"/>
  <c r="Y563" i="55"/>
  <c r="Y564" i="55"/>
  <c r="Y565" i="55"/>
  <c r="Y566" i="55"/>
  <c r="Y567" i="55"/>
  <c r="Y12" i="55"/>
  <c r="Y6" i="55"/>
  <c r="Y7" i="55"/>
  <c r="Y8" i="55"/>
  <c r="Y9" i="55"/>
  <c r="Y10" i="55"/>
  <c r="Y11" i="55"/>
  <c r="Y5" i="55"/>
  <c r="X13" i="55"/>
  <c r="X14" i="55"/>
  <c r="X15" i="55"/>
  <c r="X16" i="55"/>
  <c r="X17" i="55"/>
  <c r="X18" i="55"/>
  <c r="X19" i="55"/>
  <c r="X20" i="55"/>
  <c r="X21" i="55"/>
  <c r="X22" i="55"/>
  <c r="X23" i="55"/>
  <c r="X24" i="55"/>
  <c r="X25" i="55"/>
  <c r="X26" i="55"/>
  <c r="X27" i="55"/>
  <c r="X28" i="55"/>
  <c r="X29" i="55"/>
  <c r="X30" i="55"/>
  <c r="X31" i="55"/>
  <c r="X32" i="55"/>
  <c r="X33" i="55"/>
  <c r="X34" i="55"/>
  <c r="X35" i="55"/>
  <c r="X36" i="55"/>
  <c r="X37" i="55"/>
  <c r="X38" i="55"/>
  <c r="X39" i="55"/>
  <c r="X40" i="55"/>
  <c r="X41" i="55"/>
  <c r="X42" i="55"/>
  <c r="X43" i="55"/>
  <c r="X44" i="55"/>
  <c r="X45" i="55"/>
  <c r="X46" i="55"/>
  <c r="X47" i="55"/>
  <c r="X48" i="55"/>
  <c r="X49" i="55"/>
  <c r="X50" i="55"/>
  <c r="X51" i="55"/>
  <c r="X52" i="55"/>
  <c r="X53" i="55"/>
  <c r="X54" i="55"/>
  <c r="X55" i="55"/>
  <c r="X56" i="55"/>
  <c r="X57" i="55"/>
  <c r="X58" i="55"/>
  <c r="X59" i="55"/>
  <c r="X60" i="55"/>
  <c r="X61" i="55"/>
  <c r="X62" i="55"/>
  <c r="X63" i="55"/>
  <c r="X64" i="55"/>
  <c r="X65" i="55"/>
  <c r="X66" i="55"/>
  <c r="X67" i="55"/>
  <c r="X68" i="55"/>
  <c r="X69" i="55"/>
  <c r="X70" i="55"/>
  <c r="X71" i="55"/>
  <c r="X72" i="55"/>
  <c r="X73" i="55"/>
  <c r="X74" i="55"/>
  <c r="X75" i="55"/>
  <c r="X76" i="55"/>
  <c r="X77" i="55"/>
  <c r="X78" i="55"/>
  <c r="X79" i="55"/>
  <c r="X80" i="55"/>
  <c r="X81" i="55"/>
  <c r="X82" i="55"/>
  <c r="X83" i="55"/>
  <c r="X84" i="55"/>
  <c r="X85" i="55"/>
  <c r="X86" i="55"/>
  <c r="X87" i="55"/>
  <c r="X88" i="55"/>
  <c r="X89" i="55"/>
  <c r="X90" i="55"/>
  <c r="X91" i="55"/>
  <c r="X92" i="55"/>
  <c r="X93" i="55"/>
  <c r="X94" i="55"/>
  <c r="X95" i="55"/>
  <c r="X96" i="55"/>
  <c r="X97" i="55"/>
  <c r="X98" i="55"/>
  <c r="X99" i="55"/>
  <c r="X100" i="55"/>
  <c r="X101" i="55"/>
  <c r="X102" i="55"/>
  <c r="X103" i="55"/>
  <c r="X104" i="55"/>
  <c r="X105" i="55"/>
  <c r="X106" i="55"/>
  <c r="X107" i="55"/>
  <c r="X108" i="55"/>
  <c r="X109" i="55"/>
  <c r="X110" i="55"/>
  <c r="X111" i="55"/>
  <c r="X112" i="55"/>
  <c r="X113" i="55"/>
  <c r="X114" i="55"/>
  <c r="X115" i="55"/>
  <c r="X116" i="55"/>
  <c r="X117" i="55"/>
  <c r="X118" i="55"/>
  <c r="X119" i="55"/>
  <c r="X120" i="55"/>
  <c r="X121" i="55"/>
  <c r="X122" i="55"/>
  <c r="X123" i="55"/>
  <c r="X124" i="55"/>
  <c r="X125" i="55"/>
  <c r="X126" i="55"/>
  <c r="X127" i="55"/>
  <c r="X128" i="55"/>
  <c r="X129" i="55"/>
  <c r="X130" i="55"/>
  <c r="X131" i="55"/>
  <c r="X132" i="55"/>
  <c r="X133" i="55"/>
  <c r="X134" i="55"/>
  <c r="X135" i="55"/>
  <c r="X136" i="55"/>
  <c r="X137" i="55"/>
  <c r="X138" i="55"/>
  <c r="X139" i="55"/>
  <c r="X140" i="55"/>
  <c r="X141" i="55"/>
  <c r="X142" i="55"/>
  <c r="X143" i="55"/>
  <c r="X144" i="55"/>
  <c r="X145" i="55"/>
  <c r="X146" i="55"/>
  <c r="X147" i="55"/>
  <c r="X148" i="55"/>
  <c r="X149" i="55"/>
  <c r="X150" i="55"/>
  <c r="X151" i="55"/>
  <c r="X152" i="55"/>
  <c r="X153" i="55"/>
  <c r="X154" i="55"/>
  <c r="X155" i="55"/>
  <c r="X156" i="55"/>
  <c r="X157" i="55"/>
  <c r="X158" i="55"/>
  <c r="X159" i="55"/>
  <c r="X160" i="55"/>
  <c r="X161" i="55"/>
  <c r="X162" i="55"/>
  <c r="X163" i="55"/>
  <c r="X164" i="55"/>
  <c r="X165" i="55"/>
  <c r="X166" i="55"/>
  <c r="X167" i="55"/>
  <c r="X168" i="55"/>
  <c r="X169" i="55"/>
  <c r="X170" i="55"/>
  <c r="X171" i="55"/>
  <c r="X172" i="55"/>
  <c r="X173" i="55"/>
  <c r="X174" i="55"/>
  <c r="X175" i="55"/>
  <c r="X176" i="55"/>
  <c r="X177" i="55"/>
  <c r="X178" i="55"/>
  <c r="X179" i="55"/>
  <c r="X180" i="55"/>
  <c r="X181" i="55"/>
  <c r="X182" i="55"/>
  <c r="X183" i="55"/>
  <c r="X184" i="55"/>
  <c r="X185" i="55"/>
  <c r="X186" i="55"/>
  <c r="X187" i="55"/>
  <c r="X188" i="55"/>
  <c r="X189" i="55"/>
  <c r="X190" i="55"/>
  <c r="X191" i="55"/>
  <c r="X192" i="55"/>
  <c r="X193" i="55"/>
  <c r="X194" i="55"/>
  <c r="X195" i="55"/>
  <c r="X196" i="55"/>
  <c r="X197" i="55"/>
  <c r="X198" i="55"/>
  <c r="X199" i="55"/>
  <c r="X200" i="55"/>
  <c r="X201" i="55"/>
  <c r="X202" i="55"/>
  <c r="X203" i="55"/>
  <c r="X204" i="55"/>
  <c r="X205" i="55"/>
  <c r="X206" i="55"/>
  <c r="X207" i="55"/>
  <c r="X208" i="55"/>
  <c r="X209" i="55"/>
  <c r="X210" i="55"/>
  <c r="X211" i="55"/>
  <c r="X212" i="55"/>
  <c r="X213" i="55"/>
  <c r="X214" i="55"/>
  <c r="X215" i="55"/>
  <c r="X216" i="55"/>
  <c r="X217" i="55"/>
  <c r="X218" i="55"/>
  <c r="X219" i="55"/>
  <c r="X220" i="55"/>
  <c r="X221" i="55"/>
  <c r="X222" i="55"/>
  <c r="X223" i="55"/>
  <c r="X224" i="55"/>
  <c r="X225" i="55"/>
  <c r="X226" i="55"/>
  <c r="X227" i="55"/>
  <c r="X228" i="55"/>
  <c r="X229" i="55"/>
  <c r="X230" i="55"/>
  <c r="X231" i="55"/>
  <c r="X232" i="55"/>
  <c r="X233" i="55"/>
  <c r="X234" i="55"/>
  <c r="X235" i="55"/>
  <c r="X236" i="55"/>
  <c r="X237" i="55"/>
  <c r="X238" i="55"/>
  <c r="X239" i="55"/>
  <c r="X240" i="55"/>
  <c r="X241" i="55"/>
  <c r="X242" i="55"/>
  <c r="X243" i="55"/>
  <c r="X244" i="55"/>
  <c r="X245" i="55"/>
  <c r="X246" i="55"/>
  <c r="X247" i="55"/>
  <c r="X248" i="55"/>
  <c r="X249" i="55"/>
  <c r="X250" i="55"/>
  <c r="X251" i="55"/>
  <c r="X252" i="55"/>
  <c r="X253" i="55"/>
  <c r="X254" i="55"/>
  <c r="X255" i="55"/>
  <c r="X256" i="55"/>
  <c r="X257" i="55"/>
  <c r="X258" i="55"/>
  <c r="X259" i="55"/>
  <c r="X260" i="55"/>
  <c r="X261" i="55"/>
  <c r="X262" i="55"/>
  <c r="X263" i="55"/>
  <c r="X264" i="55"/>
  <c r="X265" i="55"/>
  <c r="X266" i="55"/>
  <c r="X267" i="55"/>
  <c r="X268" i="55"/>
  <c r="X269" i="55"/>
  <c r="X270" i="55"/>
  <c r="X271" i="55"/>
  <c r="X272" i="55"/>
  <c r="X273" i="55"/>
  <c r="X274" i="55"/>
  <c r="X275" i="55"/>
  <c r="X276" i="55"/>
  <c r="X277" i="55"/>
  <c r="X278" i="55"/>
  <c r="X279" i="55"/>
  <c r="X280" i="55"/>
  <c r="X281" i="55"/>
  <c r="X282" i="55"/>
  <c r="X283" i="55"/>
  <c r="X284" i="55"/>
  <c r="X285" i="55"/>
  <c r="X286" i="55"/>
  <c r="X287" i="55"/>
  <c r="X288" i="55"/>
  <c r="X289" i="55"/>
  <c r="X290" i="55"/>
  <c r="X291" i="55"/>
  <c r="X292" i="55"/>
  <c r="X293" i="55"/>
  <c r="X294" i="55"/>
  <c r="X295" i="55"/>
  <c r="X296" i="55"/>
  <c r="X297" i="55"/>
  <c r="X298" i="55"/>
  <c r="X299" i="55"/>
  <c r="X300" i="55"/>
  <c r="X301" i="55"/>
  <c r="X302" i="55"/>
  <c r="X303" i="55"/>
  <c r="X304" i="55"/>
  <c r="X305" i="55"/>
  <c r="X306" i="55"/>
  <c r="X307" i="55"/>
  <c r="X308" i="55"/>
  <c r="X309" i="55"/>
  <c r="X310" i="55"/>
  <c r="X311" i="55"/>
  <c r="X312" i="55"/>
  <c r="X313" i="55"/>
  <c r="X314" i="55"/>
  <c r="X315" i="55"/>
  <c r="X316" i="55"/>
  <c r="X317" i="55"/>
  <c r="X318" i="55"/>
  <c r="X319" i="55"/>
  <c r="X320" i="55"/>
  <c r="X321" i="55"/>
  <c r="X322" i="55"/>
  <c r="X323" i="55"/>
  <c r="X324" i="55"/>
  <c r="X325" i="55"/>
  <c r="X326" i="55"/>
  <c r="X327" i="55"/>
  <c r="X328" i="55"/>
  <c r="X329" i="55"/>
  <c r="X330" i="55"/>
  <c r="X331" i="55"/>
  <c r="X332" i="55"/>
  <c r="X333" i="55"/>
  <c r="X334" i="55"/>
  <c r="X335" i="55"/>
  <c r="X336" i="55"/>
  <c r="X337" i="55"/>
  <c r="X338" i="55"/>
  <c r="X339" i="55"/>
  <c r="X340" i="55"/>
  <c r="X341" i="55"/>
  <c r="X342" i="55"/>
  <c r="X343" i="55"/>
  <c r="X344" i="55"/>
  <c r="X345" i="55"/>
  <c r="X346" i="55"/>
  <c r="X347" i="55"/>
  <c r="X348" i="55"/>
  <c r="X349" i="55"/>
  <c r="X350" i="55"/>
  <c r="X351" i="55"/>
  <c r="X352" i="55"/>
  <c r="X353" i="55"/>
  <c r="X354" i="55"/>
  <c r="X355" i="55"/>
  <c r="X356" i="55"/>
  <c r="X357" i="55"/>
  <c r="X358" i="55"/>
  <c r="X359" i="55"/>
  <c r="X360" i="55"/>
  <c r="X361" i="55"/>
  <c r="X362" i="55"/>
  <c r="X363" i="55"/>
  <c r="X364" i="55"/>
  <c r="X365" i="55"/>
  <c r="X366" i="55"/>
  <c r="X367" i="55"/>
  <c r="X368" i="55"/>
  <c r="X369" i="55"/>
  <c r="X370" i="55"/>
  <c r="X371" i="55"/>
  <c r="X372" i="55"/>
  <c r="X373" i="55"/>
  <c r="X374" i="55"/>
  <c r="X375" i="55"/>
  <c r="X376" i="55"/>
  <c r="X377" i="55"/>
  <c r="X378" i="55"/>
  <c r="X379" i="55"/>
  <c r="X380" i="55"/>
  <c r="X381" i="55"/>
  <c r="X382" i="55"/>
  <c r="X383" i="55"/>
  <c r="X384" i="55"/>
  <c r="X385" i="55"/>
  <c r="X386" i="55"/>
  <c r="X387" i="55"/>
  <c r="X388" i="55"/>
  <c r="X389" i="55"/>
  <c r="X390" i="55"/>
  <c r="X391" i="55"/>
  <c r="X392" i="55"/>
  <c r="X393" i="55"/>
  <c r="X394" i="55"/>
  <c r="X395" i="55"/>
  <c r="X396" i="55"/>
  <c r="X397" i="55"/>
  <c r="X398" i="55"/>
  <c r="X399" i="55"/>
  <c r="X400" i="55"/>
  <c r="X401" i="55"/>
  <c r="X402" i="55"/>
  <c r="X403" i="55"/>
  <c r="X404" i="55"/>
  <c r="X405" i="55"/>
  <c r="X406" i="55"/>
  <c r="X407" i="55"/>
  <c r="X408" i="55"/>
  <c r="X409" i="55"/>
  <c r="X410" i="55"/>
  <c r="X411" i="55"/>
  <c r="X412" i="55"/>
  <c r="X413" i="55"/>
  <c r="X414" i="55"/>
  <c r="X415" i="55"/>
  <c r="X416" i="55"/>
  <c r="X417" i="55"/>
  <c r="X418" i="55"/>
  <c r="X419" i="55"/>
  <c r="X420" i="55"/>
  <c r="X421" i="55"/>
  <c r="X422" i="55"/>
  <c r="X423" i="55"/>
  <c r="X424" i="55"/>
  <c r="X425" i="55"/>
  <c r="X426" i="55"/>
  <c r="X427" i="55"/>
  <c r="X428" i="55"/>
  <c r="X429" i="55"/>
  <c r="X430" i="55"/>
  <c r="X431" i="55"/>
  <c r="X432" i="55"/>
  <c r="X433" i="55"/>
  <c r="X434" i="55"/>
  <c r="X435" i="55"/>
  <c r="X436" i="55"/>
  <c r="X437" i="55"/>
  <c r="X438" i="55"/>
  <c r="X439" i="55"/>
  <c r="X440" i="55"/>
  <c r="X441" i="55"/>
  <c r="X442" i="55"/>
  <c r="X443" i="55"/>
  <c r="X444" i="55"/>
  <c r="X445" i="55"/>
  <c r="X446" i="55"/>
  <c r="X447" i="55"/>
  <c r="X448" i="55"/>
  <c r="X449" i="55"/>
  <c r="X450" i="55"/>
  <c r="X451" i="55"/>
  <c r="X452" i="55"/>
  <c r="X453" i="55"/>
  <c r="X454" i="55"/>
  <c r="X455" i="55"/>
  <c r="X456" i="55"/>
  <c r="X457" i="55"/>
  <c r="X458" i="55"/>
  <c r="X459" i="55"/>
  <c r="X460" i="55"/>
  <c r="X461" i="55"/>
  <c r="X462" i="55"/>
  <c r="X463" i="55"/>
  <c r="X464" i="55"/>
  <c r="X465" i="55"/>
  <c r="X466" i="55"/>
  <c r="X467" i="55"/>
  <c r="X468" i="55"/>
  <c r="X469" i="55"/>
  <c r="X470" i="55"/>
  <c r="X471" i="55"/>
  <c r="X472" i="55"/>
  <c r="X473" i="55"/>
  <c r="X474" i="55"/>
  <c r="X475" i="55"/>
  <c r="X476" i="55"/>
  <c r="X477" i="55"/>
  <c r="X478" i="55"/>
  <c r="X479" i="55"/>
  <c r="X480" i="55"/>
  <c r="X481" i="55"/>
  <c r="X482" i="55"/>
  <c r="X483" i="55"/>
  <c r="X484" i="55"/>
  <c r="X485" i="55"/>
  <c r="X486" i="55"/>
  <c r="X487" i="55"/>
  <c r="X488" i="55"/>
  <c r="X489" i="55"/>
  <c r="X490" i="55"/>
  <c r="X491" i="55"/>
  <c r="X492" i="55"/>
  <c r="X493" i="55"/>
  <c r="X494" i="55"/>
  <c r="X495" i="55"/>
  <c r="X496" i="55"/>
  <c r="X497" i="55"/>
  <c r="X498" i="55"/>
  <c r="X499" i="55"/>
  <c r="X500" i="55"/>
  <c r="X501" i="55"/>
  <c r="X502" i="55"/>
  <c r="X503" i="55"/>
  <c r="X504" i="55"/>
  <c r="X505" i="55"/>
  <c r="X506" i="55"/>
  <c r="X507" i="55"/>
  <c r="X508" i="55"/>
  <c r="X509" i="55"/>
  <c r="X510" i="55"/>
  <c r="X511" i="55"/>
  <c r="X512" i="55"/>
  <c r="X513" i="55"/>
  <c r="X514" i="55"/>
  <c r="X515" i="55"/>
  <c r="X516" i="55"/>
  <c r="X517" i="55"/>
  <c r="X518" i="55"/>
  <c r="X519" i="55"/>
  <c r="X520" i="55"/>
  <c r="X521" i="55"/>
  <c r="X522" i="55"/>
  <c r="X523" i="55"/>
  <c r="X524" i="55"/>
  <c r="X525" i="55"/>
  <c r="X526" i="55"/>
  <c r="X527" i="55"/>
  <c r="X528" i="55"/>
  <c r="X529" i="55"/>
  <c r="X530" i="55"/>
  <c r="X531" i="55"/>
  <c r="X532" i="55"/>
  <c r="X533" i="55"/>
  <c r="X534" i="55"/>
  <c r="X535" i="55"/>
  <c r="X536" i="55"/>
  <c r="X537" i="55"/>
  <c r="X538" i="55"/>
  <c r="X539" i="55"/>
  <c r="X540" i="55"/>
  <c r="X541" i="55"/>
  <c r="X542" i="55"/>
  <c r="X543" i="55"/>
  <c r="X544" i="55"/>
  <c r="X545" i="55"/>
  <c r="X546" i="55"/>
  <c r="X547" i="55"/>
  <c r="X548" i="55"/>
  <c r="X549" i="55"/>
  <c r="X550" i="55"/>
  <c r="X551" i="55"/>
  <c r="X552" i="55"/>
  <c r="X553" i="55"/>
  <c r="X554" i="55"/>
  <c r="X555" i="55"/>
  <c r="X556" i="55"/>
  <c r="X557" i="55"/>
  <c r="X558" i="55"/>
  <c r="X559" i="55"/>
  <c r="X560" i="55"/>
  <c r="X561" i="55"/>
  <c r="X562" i="55"/>
  <c r="X563" i="55"/>
  <c r="X564" i="55"/>
  <c r="X565" i="55"/>
  <c r="X566" i="55"/>
  <c r="X567" i="55"/>
  <c r="X12" i="55"/>
  <c r="X6" i="55"/>
  <c r="X7" i="55"/>
  <c r="X8" i="55"/>
  <c r="X9" i="55"/>
  <c r="X10" i="55"/>
  <c r="X11" i="55"/>
  <c r="X5"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258" i="55"/>
  <c r="W259" i="55"/>
  <c r="W260" i="55"/>
  <c r="W261" i="55"/>
  <c r="W262" i="55"/>
  <c r="W263" i="55"/>
  <c r="W264" i="55"/>
  <c r="W265" i="55"/>
  <c r="W266" i="55"/>
  <c r="W267" i="55"/>
  <c r="W268" i="55"/>
  <c r="W269" i="55"/>
  <c r="W270" i="55"/>
  <c r="W271" i="55"/>
  <c r="W272" i="55"/>
  <c r="W273" i="55"/>
  <c r="W274" i="55"/>
  <c r="W275" i="55"/>
  <c r="W276" i="55"/>
  <c r="W277" i="55"/>
  <c r="W278" i="55"/>
  <c r="W279" i="55"/>
  <c r="W280" i="55"/>
  <c r="W281" i="55"/>
  <c r="W282" i="55"/>
  <c r="W283" i="55"/>
  <c r="W284" i="55"/>
  <c r="W285" i="55"/>
  <c r="W286" i="55"/>
  <c r="W287" i="55"/>
  <c r="W288" i="55"/>
  <c r="W289" i="55"/>
  <c r="W290" i="55"/>
  <c r="W291" i="55"/>
  <c r="W292" i="55"/>
  <c r="W293" i="55"/>
  <c r="W294" i="55"/>
  <c r="W295" i="55"/>
  <c r="W296" i="55"/>
  <c r="W297" i="55"/>
  <c r="W298" i="55"/>
  <c r="W299" i="55"/>
  <c r="W300" i="55"/>
  <c r="W301" i="55"/>
  <c r="W302" i="55"/>
  <c r="W303" i="55"/>
  <c r="W304" i="55"/>
  <c r="W305" i="55"/>
  <c r="W306" i="55"/>
  <c r="W307" i="55"/>
  <c r="W308" i="55"/>
  <c r="W309" i="55"/>
  <c r="W310" i="55"/>
  <c r="W311" i="55"/>
  <c r="W312" i="55"/>
  <c r="W313" i="55"/>
  <c r="W314" i="55"/>
  <c r="W315" i="55"/>
  <c r="W316" i="55"/>
  <c r="W317" i="55"/>
  <c r="W318" i="55"/>
  <c r="W319" i="55"/>
  <c r="W320" i="55"/>
  <c r="W321" i="55"/>
  <c r="W322" i="55"/>
  <c r="W323" i="55"/>
  <c r="W324" i="55"/>
  <c r="W325" i="55"/>
  <c r="W326" i="55"/>
  <c r="W327" i="55"/>
  <c r="W328" i="55"/>
  <c r="W329" i="55"/>
  <c r="W330" i="55"/>
  <c r="W331" i="55"/>
  <c r="W332" i="55"/>
  <c r="W333" i="55"/>
  <c r="W334" i="55"/>
  <c r="W335" i="55"/>
  <c r="W336" i="55"/>
  <c r="W337" i="55"/>
  <c r="W338" i="55"/>
  <c r="W339" i="55"/>
  <c r="W340" i="55"/>
  <c r="W341" i="55"/>
  <c r="W342" i="55"/>
  <c r="W343" i="55"/>
  <c r="W344" i="55"/>
  <c r="W345" i="55"/>
  <c r="W346" i="55"/>
  <c r="W347" i="55"/>
  <c r="W348" i="55"/>
  <c r="W349" i="55"/>
  <c r="W350" i="55"/>
  <c r="W351" i="55"/>
  <c r="W352" i="55"/>
  <c r="W353" i="55"/>
  <c r="W354" i="55"/>
  <c r="W355" i="55"/>
  <c r="W356" i="55"/>
  <c r="W357" i="55"/>
  <c r="W358" i="55"/>
  <c r="W359" i="55"/>
  <c r="W360" i="55"/>
  <c r="W361" i="55"/>
  <c r="W362" i="55"/>
  <c r="W363" i="55"/>
  <c r="W364" i="55"/>
  <c r="W365" i="55"/>
  <c r="W366" i="55"/>
  <c r="W367" i="55"/>
  <c r="W368" i="55"/>
  <c r="W369" i="55"/>
  <c r="W370" i="55"/>
  <c r="W371" i="55"/>
  <c r="W372" i="55"/>
  <c r="W373" i="55"/>
  <c r="W374" i="55"/>
  <c r="W375" i="55"/>
  <c r="W376" i="55"/>
  <c r="W377" i="55"/>
  <c r="W378" i="55"/>
  <c r="W379" i="55"/>
  <c r="W380" i="55"/>
  <c r="W381" i="55"/>
  <c r="W382" i="55"/>
  <c r="W383" i="55"/>
  <c r="W384" i="55"/>
  <c r="W385" i="55"/>
  <c r="W386" i="55"/>
  <c r="W387" i="55"/>
  <c r="W388" i="55"/>
  <c r="W389" i="55"/>
  <c r="W390" i="55"/>
  <c r="W391" i="55"/>
  <c r="W392" i="55"/>
  <c r="W393" i="55"/>
  <c r="W394" i="55"/>
  <c r="W395" i="55"/>
  <c r="W396" i="55"/>
  <c r="W397" i="55"/>
  <c r="W398" i="55"/>
  <c r="W399" i="55"/>
  <c r="W400" i="55"/>
  <c r="W401" i="55"/>
  <c r="W402" i="55"/>
  <c r="W403" i="55"/>
  <c r="W404" i="55"/>
  <c r="W405" i="55"/>
  <c r="W406" i="55"/>
  <c r="W407" i="55"/>
  <c r="W408" i="55"/>
  <c r="W409" i="55"/>
  <c r="W410" i="55"/>
  <c r="W411" i="55"/>
  <c r="W412" i="55"/>
  <c r="W413" i="55"/>
  <c r="W414" i="55"/>
  <c r="W415" i="55"/>
  <c r="W416" i="55"/>
  <c r="W417" i="55"/>
  <c r="W418" i="55"/>
  <c r="W419" i="55"/>
  <c r="W420" i="55"/>
  <c r="W421" i="55"/>
  <c r="W422" i="55"/>
  <c r="W423" i="55"/>
  <c r="W424" i="55"/>
  <c r="W425" i="55"/>
  <c r="W426" i="55"/>
  <c r="W427" i="55"/>
  <c r="W428" i="55"/>
  <c r="W429" i="55"/>
  <c r="W430" i="55"/>
  <c r="W431" i="55"/>
  <c r="W432" i="55"/>
  <c r="W433" i="55"/>
  <c r="W434" i="55"/>
  <c r="W435" i="55"/>
  <c r="W436" i="55"/>
  <c r="W437" i="55"/>
  <c r="W438" i="55"/>
  <c r="W439" i="55"/>
  <c r="W440" i="55"/>
  <c r="W441" i="55"/>
  <c r="W442" i="55"/>
  <c r="W443" i="55"/>
  <c r="W444" i="55"/>
  <c r="W445" i="55"/>
  <c r="W446" i="55"/>
  <c r="W447" i="55"/>
  <c r="W448" i="55"/>
  <c r="W449" i="55"/>
  <c r="W450" i="55"/>
  <c r="W451" i="55"/>
  <c r="W452" i="55"/>
  <c r="W453" i="55"/>
  <c r="W454" i="55"/>
  <c r="W455" i="55"/>
  <c r="W456" i="55"/>
  <c r="W457" i="55"/>
  <c r="W458" i="55"/>
  <c r="W459" i="55"/>
  <c r="W460" i="55"/>
  <c r="W461" i="55"/>
  <c r="W462" i="55"/>
  <c r="W463" i="55"/>
  <c r="W464" i="55"/>
  <c r="W465" i="55"/>
  <c r="W466" i="55"/>
  <c r="W467" i="55"/>
  <c r="W468" i="55"/>
  <c r="W469" i="55"/>
  <c r="W470" i="55"/>
  <c r="W471" i="55"/>
  <c r="W472" i="55"/>
  <c r="W473" i="55"/>
  <c r="W474" i="55"/>
  <c r="W475" i="55"/>
  <c r="W476" i="55"/>
  <c r="W477" i="55"/>
  <c r="W478" i="55"/>
  <c r="W479" i="55"/>
  <c r="W480" i="55"/>
  <c r="W481" i="55"/>
  <c r="W482" i="55"/>
  <c r="W483" i="55"/>
  <c r="W484" i="55"/>
  <c r="W485" i="55"/>
  <c r="W486" i="55"/>
  <c r="W487" i="55"/>
  <c r="W488" i="55"/>
  <c r="W489" i="55"/>
  <c r="W490" i="55"/>
  <c r="W491" i="55"/>
  <c r="W492" i="55"/>
  <c r="W493" i="55"/>
  <c r="W494" i="55"/>
  <c r="W495" i="55"/>
  <c r="W496" i="55"/>
  <c r="W497" i="55"/>
  <c r="W498" i="55"/>
  <c r="W499" i="55"/>
  <c r="W500" i="55"/>
  <c r="W501" i="55"/>
  <c r="W502" i="55"/>
  <c r="W503" i="55"/>
  <c r="W504" i="55"/>
  <c r="W505" i="55"/>
  <c r="W506" i="55"/>
  <c r="W507" i="55"/>
  <c r="W508" i="55"/>
  <c r="W509" i="55"/>
  <c r="W510" i="55"/>
  <c r="W511" i="55"/>
  <c r="W512" i="55"/>
  <c r="W513" i="55"/>
  <c r="W514" i="55"/>
  <c r="W515" i="55"/>
  <c r="W516" i="55"/>
  <c r="W517" i="55"/>
  <c r="W518" i="55"/>
  <c r="W519" i="55"/>
  <c r="W520" i="55"/>
  <c r="W521" i="55"/>
  <c r="W522" i="55"/>
  <c r="W523" i="55"/>
  <c r="W524" i="55"/>
  <c r="W525" i="55"/>
  <c r="W526" i="55"/>
  <c r="W527" i="55"/>
  <c r="W528" i="55"/>
  <c r="W529" i="55"/>
  <c r="W530" i="55"/>
  <c r="W531" i="55"/>
  <c r="W532" i="55"/>
  <c r="W533" i="55"/>
  <c r="W534" i="55"/>
  <c r="W535" i="55"/>
  <c r="W536" i="55"/>
  <c r="W537" i="55"/>
  <c r="W538" i="55"/>
  <c r="W539" i="55"/>
  <c r="W540" i="55"/>
  <c r="W541" i="55"/>
  <c r="W542" i="55"/>
  <c r="W543" i="55"/>
  <c r="W544" i="55"/>
  <c r="W545" i="55"/>
  <c r="W546" i="55"/>
  <c r="W547" i="55"/>
  <c r="W548" i="55"/>
  <c r="W549" i="55"/>
  <c r="W550" i="55"/>
  <c r="W551" i="55"/>
  <c r="W552" i="55"/>
  <c r="W553" i="55"/>
  <c r="W554" i="55"/>
  <c r="W555" i="55"/>
  <c r="W556" i="55"/>
  <c r="W557" i="55"/>
  <c r="W558" i="55"/>
  <c r="W559" i="55"/>
  <c r="W560" i="55"/>
  <c r="W561" i="55"/>
  <c r="W562" i="55"/>
  <c r="W563" i="55"/>
  <c r="W564" i="55"/>
  <c r="W565" i="55"/>
  <c r="W566" i="55"/>
  <c r="W567" i="55"/>
  <c r="W12" i="55"/>
  <c r="W6" i="55"/>
  <c r="W7" i="55"/>
  <c r="W8" i="55"/>
  <c r="W9" i="55"/>
  <c r="W10" i="55"/>
  <c r="W11" i="55"/>
  <c r="W5" i="55"/>
  <c r="V38" i="55"/>
  <c r="V39" i="55"/>
  <c r="V40" i="55"/>
  <c r="V41" i="55"/>
  <c r="V42" i="55"/>
  <c r="V43" i="55"/>
  <c r="V44" i="55"/>
  <c r="V45" i="55"/>
  <c r="V46" i="55"/>
  <c r="V47" i="55"/>
  <c r="V48" i="55"/>
  <c r="V49" i="55"/>
  <c r="V50" i="55"/>
  <c r="V51" i="55"/>
  <c r="V52" i="55"/>
  <c r="V53" i="55"/>
  <c r="V54" i="55"/>
  <c r="V55" i="55"/>
  <c r="V56" i="55"/>
  <c r="V57" i="55"/>
  <c r="V58" i="55"/>
  <c r="V59" i="55"/>
  <c r="V60" i="55"/>
  <c r="V61" i="55"/>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110" i="55"/>
  <c r="V111" i="55"/>
  <c r="V112" i="55"/>
  <c r="V113" i="55"/>
  <c r="V114" i="55"/>
  <c r="V115" i="55"/>
  <c r="V116" i="55"/>
  <c r="V117" i="55"/>
  <c r="V118" i="55"/>
  <c r="V119" i="55"/>
  <c r="V120" i="55"/>
  <c r="V121" i="55"/>
  <c r="V122" i="55"/>
  <c r="V123" i="55"/>
  <c r="V124" i="55"/>
  <c r="V125" i="55"/>
  <c r="V126" i="55"/>
  <c r="V127" i="55"/>
  <c r="V128" i="55"/>
  <c r="V129" i="55"/>
  <c r="V130" i="55"/>
  <c r="V131" i="55"/>
  <c r="V132" i="55"/>
  <c r="V133" i="55"/>
  <c r="V134" i="55"/>
  <c r="V135" i="55"/>
  <c r="V136" i="55"/>
  <c r="V137" i="55"/>
  <c r="V138" i="55"/>
  <c r="V139" i="55"/>
  <c r="V140" i="55"/>
  <c r="V141" i="55"/>
  <c r="V142" i="55"/>
  <c r="V143" i="55"/>
  <c r="V144" i="55"/>
  <c r="V145" i="55"/>
  <c r="V146" i="55"/>
  <c r="V147" i="55"/>
  <c r="V148" i="55"/>
  <c r="V149" i="55"/>
  <c r="V150" i="55"/>
  <c r="V151" i="55"/>
  <c r="V152" i="55"/>
  <c r="V153" i="55"/>
  <c r="V154" i="55"/>
  <c r="V155" i="55"/>
  <c r="V156" i="55"/>
  <c r="V157" i="55"/>
  <c r="V158" i="55"/>
  <c r="V159" i="55"/>
  <c r="V160" i="55"/>
  <c r="V161" i="55"/>
  <c r="V162" i="55"/>
  <c r="V163" i="55"/>
  <c r="V164" i="55"/>
  <c r="V165" i="55"/>
  <c r="V166" i="55"/>
  <c r="V167" i="55"/>
  <c r="V168" i="55"/>
  <c r="V169" i="55"/>
  <c r="V170" i="55"/>
  <c r="V171" i="55"/>
  <c r="V172" i="55"/>
  <c r="V173" i="55"/>
  <c r="V174" i="55"/>
  <c r="V175" i="55"/>
  <c r="V176" i="55"/>
  <c r="V177" i="55"/>
  <c r="V178" i="55"/>
  <c r="V179" i="55"/>
  <c r="V180" i="55"/>
  <c r="V181" i="55"/>
  <c r="V182" i="55"/>
  <c r="V183" i="55"/>
  <c r="V184" i="55"/>
  <c r="V185" i="55"/>
  <c r="V186" i="55"/>
  <c r="V187" i="55"/>
  <c r="V188" i="55"/>
  <c r="V189" i="55"/>
  <c r="V190" i="55"/>
  <c r="V191" i="55"/>
  <c r="V192" i="55"/>
  <c r="V193" i="55"/>
  <c r="V194" i="55"/>
  <c r="V195" i="55"/>
  <c r="V196" i="55"/>
  <c r="V197" i="55"/>
  <c r="V198" i="55"/>
  <c r="V199" i="55"/>
  <c r="V200" i="55"/>
  <c r="V201" i="55"/>
  <c r="V202" i="55"/>
  <c r="V203" i="55"/>
  <c r="V204" i="55"/>
  <c r="V205" i="55"/>
  <c r="V206" i="55"/>
  <c r="V207" i="55"/>
  <c r="V208" i="55"/>
  <c r="V209" i="55"/>
  <c r="V210" i="55"/>
  <c r="V211" i="55"/>
  <c r="V212" i="55"/>
  <c r="V213" i="55"/>
  <c r="V214" i="55"/>
  <c r="V215" i="55"/>
  <c r="V216" i="55"/>
  <c r="V217" i="55"/>
  <c r="V218" i="55"/>
  <c r="V219" i="55"/>
  <c r="V220" i="55"/>
  <c r="V221" i="55"/>
  <c r="V222" i="55"/>
  <c r="V223" i="55"/>
  <c r="V224" i="55"/>
  <c r="V225" i="55"/>
  <c r="V226" i="55"/>
  <c r="V227" i="55"/>
  <c r="V228" i="55"/>
  <c r="V229" i="55"/>
  <c r="V230" i="55"/>
  <c r="V231" i="55"/>
  <c r="V232" i="55"/>
  <c r="V233" i="55"/>
  <c r="V234" i="55"/>
  <c r="V235" i="55"/>
  <c r="V236" i="55"/>
  <c r="V237" i="55"/>
  <c r="V238" i="55"/>
  <c r="V239" i="55"/>
  <c r="V240" i="55"/>
  <c r="V241" i="55"/>
  <c r="V242" i="55"/>
  <c r="V243" i="55"/>
  <c r="V244" i="55"/>
  <c r="V245" i="55"/>
  <c r="V246" i="55"/>
  <c r="V247" i="55"/>
  <c r="V248" i="55"/>
  <c r="V249" i="55"/>
  <c r="V250" i="55"/>
  <c r="V251" i="55"/>
  <c r="V252" i="55"/>
  <c r="V253" i="55"/>
  <c r="V254" i="55"/>
  <c r="V255" i="55"/>
  <c r="V256" i="55"/>
  <c r="V257" i="55"/>
  <c r="V258" i="55"/>
  <c r="V259" i="55"/>
  <c r="V260" i="55"/>
  <c r="V261" i="55"/>
  <c r="V262" i="55"/>
  <c r="V263" i="55"/>
  <c r="V264" i="55"/>
  <c r="V265" i="55"/>
  <c r="V266" i="55"/>
  <c r="V267" i="55"/>
  <c r="V268" i="55"/>
  <c r="V269" i="55"/>
  <c r="V270" i="55"/>
  <c r="V271" i="55"/>
  <c r="V272" i="55"/>
  <c r="V273" i="55"/>
  <c r="V274" i="55"/>
  <c r="V275" i="55"/>
  <c r="V276" i="55"/>
  <c r="V277" i="55"/>
  <c r="V278" i="55"/>
  <c r="V279" i="55"/>
  <c r="V280" i="55"/>
  <c r="V281" i="55"/>
  <c r="V282" i="55"/>
  <c r="V283" i="55"/>
  <c r="V284" i="55"/>
  <c r="V285" i="55"/>
  <c r="V286" i="55"/>
  <c r="V287" i="55"/>
  <c r="V288" i="55"/>
  <c r="V289" i="55"/>
  <c r="V290" i="55"/>
  <c r="V291" i="55"/>
  <c r="V292" i="55"/>
  <c r="V293" i="55"/>
  <c r="V294" i="55"/>
  <c r="V295" i="55"/>
  <c r="V296" i="55"/>
  <c r="V297" i="55"/>
  <c r="V298" i="55"/>
  <c r="V299" i="55"/>
  <c r="V300" i="55"/>
  <c r="V301" i="55"/>
  <c r="V302" i="55"/>
  <c r="V303" i="55"/>
  <c r="V304" i="55"/>
  <c r="V305" i="55"/>
  <c r="V306" i="55"/>
  <c r="V307" i="55"/>
  <c r="V308" i="55"/>
  <c r="V309" i="55"/>
  <c r="V310" i="55"/>
  <c r="V311" i="55"/>
  <c r="V312" i="55"/>
  <c r="V313" i="55"/>
  <c r="V314" i="55"/>
  <c r="V315" i="55"/>
  <c r="V316" i="55"/>
  <c r="V317" i="55"/>
  <c r="V318" i="55"/>
  <c r="V319" i="55"/>
  <c r="V320" i="55"/>
  <c r="V321" i="55"/>
  <c r="V322" i="55"/>
  <c r="V323" i="55"/>
  <c r="V324" i="55"/>
  <c r="V325" i="55"/>
  <c r="V326" i="55"/>
  <c r="V327" i="55"/>
  <c r="V328" i="55"/>
  <c r="V329" i="55"/>
  <c r="V330" i="55"/>
  <c r="V331" i="55"/>
  <c r="V332" i="55"/>
  <c r="V333" i="55"/>
  <c r="V334" i="55"/>
  <c r="V335" i="55"/>
  <c r="V336" i="55"/>
  <c r="V337" i="55"/>
  <c r="V338" i="55"/>
  <c r="V339" i="55"/>
  <c r="V340" i="55"/>
  <c r="V341" i="55"/>
  <c r="V342" i="55"/>
  <c r="V343" i="55"/>
  <c r="V344" i="55"/>
  <c r="V345" i="55"/>
  <c r="V346" i="55"/>
  <c r="V347" i="55"/>
  <c r="V348" i="55"/>
  <c r="V349" i="55"/>
  <c r="V350" i="55"/>
  <c r="V351" i="55"/>
  <c r="V352" i="55"/>
  <c r="V353" i="55"/>
  <c r="V354" i="55"/>
  <c r="V355" i="55"/>
  <c r="V356" i="55"/>
  <c r="V357" i="55"/>
  <c r="V358" i="55"/>
  <c r="V359" i="55"/>
  <c r="V360" i="55"/>
  <c r="V361" i="55"/>
  <c r="V362" i="55"/>
  <c r="V363" i="55"/>
  <c r="V364" i="55"/>
  <c r="V365" i="55"/>
  <c r="V366" i="55"/>
  <c r="V367" i="55"/>
  <c r="V368" i="55"/>
  <c r="V369" i="55"/>
  <c r="V370" i="55"/>
  <c r="V371" i="55"/>
  <c r="V372" i="55"/>
  <c r="V373" i="55"/>
  <c r="V374" i="55"/>
  <c r="V375" i="55"/>
  <c r="V376" i="55"/>
  <c r="V377" i="55"/>
  <c r="V378" i="55"/>
  <c r="V379" i="55"/>
  <c r="V380" i="55"/>
  <c r="V381" i="55"/>
  <c r="V382" i="55"/>
  <c r="V383" i="55"/>
  <c r="V384" i="55"/>
  <c r="V385" i="55"/>
  <c r="V386" i="55"/>
  <c r="V387" i="55"/>
  <c r="V388" i="55"/>
  <c r="V389" i="55"/>
  <c r="V390" i="55"/>
  <c r="V391" i="55"/>
  <c r="V392" i="55"/>
  <c r="V393" i="55"/>
  <c r="V394" i="55"/>
  <c r="V395" i="55"/>
  <c r="V396" i="55"/>
  <c r="V397" i="55"/>
  <c r="V398" i="55"/>
  <c r="V399" i="55"/>
  <c r="V400" i="55"/>
  <c r="V401" i="55"/>
  <c r="V402" i="55"/>
  <c r="V403" i="55"/>
  <c r="V404" i="55"/>
  <c r="V405" i="55"/>
  <c r="V406" i="55"/>
  <c r="V407" i="55"/>
  <c r="V408" i="55"/>
  <c r="V409" i="55"/>
  <c r="V410" i="55"/>
  <c r="V411" i="55"/>
  <c r="V412" i="55"/>
  <c r="V413" i="55"/>
  <c r="V414" i="55"/>
  <c r="V415" i="55"/>
  <c r="V416" i="55"/>
  <c r="V417" i="55"/>
  <c r="V418" i="55"/>
  <c r="V419" i="55"/>
  <c r="V420" i="55"/>
  <c r="V421" i="55"/>
  <c r="V422" i="55"/>
  <c r="V423" i="55"/>
  <c r="V424" i="55"/>
  <c r="V425" i="55"/>
  <c r="V426" i="55"/>
  <c r="V427" i="55"/>
  <c r="V428" i="55"/>
  <c r="V429" i="55"/>
  <c r="V430" i="55"/>
  <c r="V431" i="55"/>
  <c r="V432" i="55"/>
  <c r="V433" i="55"/>
  <c r="V434" i="55"/>
  <c r="V435" i="55"/>
  <c r="V436" i="55"/>
  <c r="V437" i="55"/>
  <c r="V438" i="55"/>
  <c r="V439" i="55"/>
  <c r="V440" i="55"/>
  <c r="V441" i="55"/>
  <c r="V442" i="55"/>
  <c r="V443" i="55"/>
  <c r="V444" i="55"/>
  <c r="V445" i="55"/>
  <c r="V446" i="55"/>
  <c r="V447" i="55"/>
  <c r="V448" i="55"/>
  <c r="V449" i="55"/>
  <c r="V450" i="55"/>
  <c r="V451" i="55"/>
  <c r="V452" i="55"/>
  <c r="V453" i="55"/>
  <c r="V454" i="55"/>
  <c r="V455" i="55"/>
  <c r="V456" i="55"/>
  <c r="V457" i="55"/>
  <c r="V458" i="55"/>
  <c r="V459" i="55"/>
  <c r="V460" i="55"/>
  <c r="V461" i="55"/>
  <c r="V462" i="55"/>
  <c r="V463" i="55"/>
  <c r="V464" i="55"/>
  <c r="V465" i="55"/>
  <c r="V466" i="55"/>
  <c r="V467" i="55"/>
  <c r="V468" i="55"/>
  <c r="V469" i="55"/>
  <c r="V470" i="55"/>
  <c r="V471" i="55"/>
  <c r="V472" i="55"/>
  <c r="V473" i="55"/>
  <c r="V474" i="55"/>
  <c r="V475" i="55"/>
  <c r="V476" i="55"/>
  <c r="V477" i="55"/>
  <c r="V478" i="55"/>
  <c r="V479" i="55"/>
  <c r="V480" i="55"/>
  <c r="V481" i="55"/>
  <c r="V482" i="55"/>
  <c r="V483" i="55"/>
  <c r="V484" i="55"/>
  <c r="V485" i="55"/>
  <c r="V486" i="55"/>
  <c r="V487" i="55"/>
  <c r="V488" i="55"/>
  <c r="V489" i="55"/>
  <c r="V490" i="55"/>
  <c r="V491" i="55"/>
  <c r="V492" i="55"/>
  <c r="V493" i="55"/>
  <c r="V494" i="55"/>
  <c r="V495" i="55"/>
  <c r="V496" i="55"/>
  <c r="V497" i="55"/>
  <c r="V498" i="55"/>
  <c r="V499" i="55"/>
  <c r="V500" i="55"/>
  <c r="V501" i="55"/>
  <c r="V502" i="55"/>
  <c r="V503" i="55"/>
  <c r="V504" i="55"/>
  <c r="V505" i="55"/>
  <c r="V506" i="55"/>
  <c r="V507" i="55"/>
  <c r="V508" i="55"/>
  <c r="V509" i="55"/>
  <c r="V510" i="55"/>
  <c r="V511" i="55"/>
  <c r="V512" i="55"/>
  <c r="V513" i="55"/>
  <c r="V514" i="55"/>
  <c r="V515" i="55"/>
  <c r="V516" i="55"/>
  <c r="V517" i="55"/>
  <c r="V518" i="55"/>
  <c r="V519" i="55"/>
  <c r="V520" i="55"/>
  <c r="V521" i="55"/>
  <c r="V522" i="55"/>
  <c r="V523" i="55"/>
  <c r="V524" i="55"/>
  <c r="V525" i="55"/>
  <c r="V526" i="55"/>
  <c r="V527" i="55"/>
  <c r="V528" i="55"/>
  <c r="V529" i="55"/>
  <c r="V530" i="55"/>
  <c r="V531" i="55"/>
  <c r="V532" i="55"/>
  <c r="V533" i="55"/>
  <c r="V534" i="55"/>
  <c r="V535" i="55"/>
  <c r="V536" i="55"/>
  <c r="V537" i="55"/>
  <c r="V538" i="55"/>
  <c r="V539" i="55"/>
  <c r="V540" i="55"/>
  <c r="V541" i="55"/>
  <c r="V542" i="55"/>
  <c r="V543" i="55"/>
  <c r="V544" i="55"/>
  <c r="V545" i="55"/>
  <c r="V546" i="55"/>
  <c r="V547" i="55"/>
  <c r="V548" i="55"/>
  <c r="V549" i="55"/>
  <c r="V550" i="55"/>
  <c r="V551" i="55"/>
  <c r="V552" i="55"/>
  <c r="V553" i="55"/>
  <c r="V554" i="55"/>
  <c r="V555" i="55"/>
  <c r="V556" i="55"/>
  <c r="V557" i="55"/>
  <c r="V558" i="55"/>
  <c r="V559" i="55"/>
  <c r="V560" i="55"/>
  <c r="V561" i="55"/>
  <c r="V562" i="55"/>
  <c r="V563" i="55"/>
  <c r="V564" i="55"/>
  <c r="V565" i="55"/>
  <c r="V566" i="55"/>
  <c r="V567" i="55"/>
  <c r="V13" i="55"/>
  <c r="V14" i="55"/>
  <c r="V15" i="55"/>
  <c r="V16" i="55"/>
  <c r="V17" i="55"/>
  <c r="V18" i="55"/>
  <c r="V19" i="55"/>
  <c r="V20" i="55"/>
  <c r="V21" i="55"/>
  <c r="V22" i="55"/>
  <c r="V23" i="55"/>
  <c r="V24" i="55"/>
  <c r="V25" i="55"/>
  <c r="V26" i="55"/>
  <c r="V27" i="55"/>
  <c r="V28" i="55"/>
  <c r="V29" i="55"/>
  <c r="V30" i="55"/>
  <c r="V31" i="55"/>
  <c r="V32" i="55"/>
  <c r="V33" i="55"/>
  <c r="V34" i="55"/>
  <c r="V35" i="55"/>
  <c r="V36" i="55"/>
  <c r="V37" i="55"/>
  <c r="V12" i="55"/>
  <c r="V6" i="55"/>
  <c r="V7" i="55"/>
  <c r="V8" i="55"/>
  <c r="V9" i="55"/>
  <c r="V10" i="55"/>
  <c r="V11" i="55"/>
  <c r="V5" i="55"/>
  <c r="R6" i="55"/>
  <c r="R7" i="55"/>
  <c r="R8" i="55"/>
  <c r="R9" i="55"/>
  <c r="R10" i="55"/>
  <c r="R11" i="55"/>
  <c r="R12" i="55"/>
  <c r="R13" i="55"/>
  <c r="R14" i="55"/>
  <c r="R15" i="55"/>
  <c r="R16" i="55"/>
  <c r="R17" i="55"/>
  <c r="R18" i="55"/>
  <c r="R19" i="55"/>
  <c r="R20" i="55"/>
  <c r="R21" i="55"/>
  <c r="R22" i="55"/>
  <c r="R23" i="55"/>
  <c r="R24" i="55"/>
  <c r="R25" i="55"/>
  <c r="R26" i="55"/>
  <c r="R27" i="55"/>
  <c r="R28" i="55"/>
  <c r="R29" i="55"/>
  <c r="R30" i="55"/>
  <c r="R31" i="55"/>
  <c r="R32" i="55"/>
  <c r="R33" i="55"/>
  <c r="R34" i="55"/>
  <c r="R35" i="55"/>
  <c r="R36" i="55"/>
  <c r="R37" i="55"/>
  <c r="R38" i="55"/>
  <c r="R39" i="55"/>
  <c r="R40" i="55"/>
  <c r="R41" i="55"/>
  <c r="R42" i="55"/>
  <c r="R43" i="55"/>
  <c r="R44" i="55"/>
  <c r="R45" i="55"/>
  <c r="R46" i="55"/>
  <c r="R47" i="55"/>
  <c r="R48" i="55"/>
  <c r="R49" i="55"/>
  <c r="R50" i="55"/>
  <c r="R51" i="55"/>
  <c r="R52" i="55"/>
  <c r="R53" i="55"/>
  <c r="R54" i="55"/>
  <c r="R55" i="55"/>
  <c r="R56" i="55"/>
  <c r="R57" i="55"/>
  <c r="R58" i="55"/>
  <c r="R59" i="55"/>
  <c r="R60" i="55"/>
  <c r="R61" i="55"/>
  <c r="R62" i="55"/>
  <c r="R63" i="55"/>
  <c r="R64" i="55"/>
  <c r="R65" i="55"/>
  <c r="R66" i="55"/>
  <c r="R67" i="55"/>
  <c r="R68" i="55"/>
  <c r="R69" i="55"/>
  <c r="R70" i="55"/>
  <c r="R71" i="55"/>
  <c r="R72" i="55"/>
  <c r="R73" i="55"/>
  <c r="R74" i="55"/>
  <c r="R75" i="55"/>
  <c r="R76" i="55"/>
  <c r="R77" i="55"/>
  <c r="R78" i="55"/>
  <c r="R79" i="55"/>
  <c r="R80" i="55"/>
  <c r="R81" i="55"/>
  <c r="R82" i="55"/>
  <c r="R83" i="55"/>
  <c r="R84" i="55"/>
  <c r="R85" i="55"/>
  <c r="R86" i="55"/>
  <c r="R87" i="55"/>
  <c r="R88" i="55"/>
  <c r="R89" i="55"/>
  <c r="R90" i="55"/>
  <c r="R91" i="55"/>
  <c r="R92" i="55"/>
  <c r="R93" i="55"/>
  <c r="R94" i="55"/>
  <c r="R95" i="55"/>
  <c r="R96" i="55"/>
  <c r="R97" i="55"/>
  <c r="R98" i="55"/>
  <c r="R99" i="55"/>
  <c r="R100" i="55"/>
  <c r="R101" i="55"/>
  <c r="R102" i="55"/>
  <c r="R103" i="55"/>
  <c r="R104" i="55"/>
  <c r="R105" i="55"/>
  <c r="R106" i="55"/>
  <c r="R107" i="55"/>
  <c r="R108" i="55"/>
  <c r="R109" i="55"/>
  <c r="R110" i="55"/>
  <c r="R111" i="55"/>
  <c r="R112" i="55"/>
  <c r="R113" i="55"/>
  <c r="R114" i="55"/>
  <c r="R115" i="55"/>
  <c r="R116" i="55"/>
  <c r="R117" i="55"/>
  <c r="R118" i="55"/>
  <c r="R119" i="55"/>
  <c r="R120" i="55"/>
  <c r="R121" i="55"/>
  <c r="R122" i="55"/>
  <c r="R123" i="55"/>
  <c r="R124" i="55"/>
  <c r="R125" i="55"/>
  <c r="R126" i="55"/>
  <c r="R127" i="55"/>
  <c r="R128" i="55"/>
  <c r="R129" i="55"/>
  <c r="R130" i="55"/>
  <c r="R131" i="55"/>
  <c r="R132" i="55"/>
  <c r="R133" i="55"/>
  <c r="R134" i="55"/>
  <c r="R135" i="55"/>
  <c r="R136" i="55"/>
  <c r="R137" i="55"/>
  <c r="R138" i="55"/>
  <c r="R139" i="55"/>
  <c r="R140" i="55"/>
  <c r="R141" i="55"/>
  <c r="R142" i="55"/>
  <c r="R143" i="55"/>
  <c r="R144" i="55"/>
  <c r="R145" i="55"/>
  <c r="R146" i="55"/>
  <c r="R147" i="55"/>
  <c r="R148" i="55"/>
  <c r="R149" i="55"/>
  <c r="R150" i="55"/>
  <c r="R151" i="55"/>
  <c r="R152" i="55"/>
  <c r="R153" i="55"/>
  <c r="R154" i="55"/>
  <c r="R155" i="55"/>
  <c r="R156" i="55"/>
  <c r="R157" i="55"/>
  <c r="R158" i="55"/>
  <c r="R159" i="55"/>
  <c r="R160" i="55"/>
  <c r="R161" i="55"/>
  <c r="R162" i="55"/>
  <c r="R163" i="55"/>
  <c r="R164" i="55"/>
  <c r="R165" i="55"/>
  <c r="R166" i="55"/>
  <c r="R167" i="55"/>
  <c r="R168" i="55"/>
  <c r="R169" i="55"/>
  <c r="R170" i="55"/>
  <c r="R171" i="55"/>
  <c r="R172" i="55"/>
  <c r="R173" i="55"/>
  <c r="R174" i="55"/>
  <c r="R175" i="55"/>
  <c r="R176" i="55"/>
  <c r="R177" i="55"/>
  <c r="R178" i="55"/>
  <c r="R179" i="55"/>
  <c r="R180" i="55"/>
  <c r="R181" i="55"/>
  <c r="R182" i="55"/>
  <c r="R183" i="55"/>
  <c r="R184" i="55"/>
  <c r="R185" i="55"/>
  <c r="R186" i="55"/>
  <c r="R187" i="55"/>
  <c r="R188" i="55"/>
  <c r="R189" i="55"/>
  <c r="R190" i="55"/>
  <c r="R191" i="55"/>
  <c r="R192" i="55"/>
  <c r="R193" i="55"/>
  <c r="R194" i="55"/>
  <c r="R195" i="55"/>
  <c r="R196" i="55"/>
  <c r="R197" i="55"/>
  <c r="R198" i="55"/>
  <c r="R199" i="55"/>
  <c r="R200" i="55"/>
  <c r="R201" i="55"/>
  <c r="R202" i="55"/>
  <c r="R203" i="55"/>
  <c r="R204" i="55"/>
  <c r="R205" i="55"/>
  <c r="R206" i="55"/>
  <c r="R207" i="55"/>
  <c r="R208" i="55"/>
  <c r="R209" i="55"/>
  <c r="R210" i="55"/>
  <c r="R211" i="55"/>
  <c r="R212" i="55"/>
  <c r="R213" i="55"/>
  <c r="R214" i="55"/>
  <c r="R215" i="55"/>
  <c r="R216" i="55"/>
  <c r="R217" i="55"/>
  <c r="R218" i="55"/>
  <c r="R219" i="55"/>
  <c r="R220" i="55"/>
  <c r="R221" i="55"/>
  <c r="R222" i="55"/>
  <c r="R223" i="55"/>
  <c r="R224" i="55"/>
  <c r="R225" i="55"/>
  <c r="R226" i="55"/>
  <c r="R227" i="55"/>
  <c r="R228" i="55"/>
  <c r="R229" i="55"/>
  <c r="R230" i="55"/>
  <c r="R231" i="55"/>
  <c r="R232" i="55"/>
  <c r="R233" i="55"/>
  <c r="R234" i="55"/>
  <c r="R235" i="55"/>
  <c r="R236" i="55"/>
  <c r="R237" i="55"/>
  <c r="R238" i="55"/>
  <c r="R239" i="55"/>
  <c r="R240" i="55"/>
  <c r="R241" i="55"/>
  <c r="R242" i="55"/>
  <c r="R243" i="55"/>
  <c r="R244" i="55"/>
  <c r="R245" i="55"/>
  <c r="R246" i="55"/>
  <c r="R247" i="55"/>
  <c r="R248" i="55"/>
  <c r="R249" i="55"/>
  <c r="R250" i="55"/>
  <c r="R251" i="55"/>
  <c r="R252" i="55"/>
  <c r="R253" i="55"/>
  <c r="R254" i="55"/>
  <c r="R255" i="55"/>
  <c r="R256" i="55"/>
  <c r="R257" i="55"/>
  <c r="R258" i="55"/>
  <c r="R259" i="55"/>
  <c r="R260" i="55"/>
  <c r="R261" i="55"/>
  <c r="R262" i="55"/>
  <c r="R263" i="55"/>
  <c r="R264" i="55"/>
  <c r="R265" i="55"/>
  <c r="R266" i="55"/>
  <c r="R267" i="55"/>
  <c r="R268" i="55"/>
  <c r="R269" i="55"/>
  <c r="R270" i="55"/>
  <c r="R271" i="55"/>
  <c r="R272" i="55"/>
  <c r="R273" i="55"/>
  <c r="R274" i="55"/>
  <c r="R275" i="55"/>
  <c r="R276" i="55"/>
  <c r="R277" i="55"/>
  <c r="R278" i="55"/>
  <c r="R279" i="55"/>
  <c r="R280" i="55"/>
  <c r="R281" i="55"/>
  <c r="R282" i="55"/>
  <c r="R283" i="55"/>
  <c r="R284" i="55"/>
  <c r="R285" i="55"/>
  <c r="R286" i="55"/>
  <c r="R287" i="55"/>
  <c r="R288" i="55"/>
  <c r="R289" i="55"/>
  <c r="R290" i="55"/>
  <c r="R291" i="55"/>
  <c r="R292" i="55"/>
  <c r="R293" i="55"/>
  <c r="R294" i="55"/>
  <c r="R295" i="55"/>
  <c r="R296" i="55"/>
  <c r="R297" i="55"/>
  <c r="R298" i="55"/>
  <c r="R299" i="55"/>
  <c r="R300" i="55"/>
  <c r="R301" i="55"/>
  <c r="R302" i="55"/>
  <c r="R303" i="55"/>
  <c r="R304" i="55"/>
  <c r="R305" i="55"/>
  <c r="R306" i="55"/>
  <c r="R307" i="55"/>
  <c r="R308" i="55"/>
  <c r="R309" i="55"/>
  <c r="R310" i="55"/>
  <c r="R311" i="55"/>
  <c r="R312" i="55"/>
  <c r="R313" i="55"/>
  <c r="R314" i="55"/>
  <c r="R315" i="55"/>
  <c r="R316" i="55"/>
  <c r="R317" i="55"/>
  <c r="R318" i="55"/>
  <c r="R319" i="55"/>
  <c r="R320" i="55"/>
  <c r="R321" i="55"/>
  <c r="R322" i="55"/>
  <c r="R323" i="55"/>
  <c r="R324" i="55"/>
  <c r="R325" i="55"/>
  <c r="R326" i="55"/>
  <c r="R327" i="55"/>
  <c r="R328" i="55"/>
  <c r="R329" i="55"/>
  <c r="R330" i="55"/>
  <c r="R331" i="55"/>
  <c r="R332" i="55"/>
  <c r="R333" i="55"/>
  <c r="R334" i="55"/>
  <c r="R335" i="55"/>
  <c r="R336" i="55"/>
  <c r="R337" i="55"/>
  <c r="R338" i="55"/>
  <c r="R339" i="55"/>
  <c r="R340" i="55"/>
  <c r="R341" i="55"/>
  <c r="R342" i="55"/>
  <c r="R343" i="55"/>
  <c r="R344" i="55"/>
  <c r="R345" i="55"/>
  <c r="R346" i="55"/>
  <c r="R347" i="55"/>
  <c r="R348" i="55"/>
  <c r="R349" i="55"/>
  <c r="R350" i="55"/>
  <c r="R351" i="55"/>
  <c r="R352" i="55"/>
  <c r="R353" i="55"/>
  <c r="R354" i="55"/>
  <c r="R355" i="55"/>
  <c r="R356" i="55"/>
  <c r="R357" i="55"/>
  <c r="R358" i="55"/>
  <c r="R359" i="55"/>
  <c r="R360" i="55"/>
  <c r="R361" i="55"/>
  <c r="R362" i="55"/>
  <c r="R363" i="55"/>
  <c r="R364" i="55"/>
  <c r="R365" i="55"/>
  <c r="R366" i="55"/>
  <c r="R367" i="55"/>
  <c r="R368" i="55"/>
  <c r="R369" i="55"/>
  <c r="R370" i="55"/>
  <c r="R371" i="55"/>
  <c r="R372" i="55"/>
  <c r="R373" i="55"/>
  <c r="R374" i="55"/>
  <c r="R375" i="55"/>
  <c r="R376" i="55"/>
  <c r="R377" i="55"/>
  <c r="R378" i="55"/>
  <c r="R379" i="55"/>
  <c r="R380" i="55"/>
  <c r="R381" i="55"/>
  <c r="R382" i="55"/>
  <c r="R383" i="55"/>
  <c r="R384" i="55"/>
  <c r="R385" i="55"/>
  <c r="R386" i="55"/>
  <c r="R387" i="55"/>
  <c r="R388" i="55"/>
  <c r="R389" i="55"/>
  <c r="R390" i="55"/>
  <c r="R391" i="55"/>
  <c r="R392" i="55"/>
  <c r="R393" i="55"/>
  <c r="R394" i="55"/>
  <c r="R395" i="55"/>
  <c r="R396" i="55"/>
  <c r="R397" i="55"/>
  <c r="R398" i="55"/>
  <c r="R399" i="55"/>
  <c r="R400" i="55"/>
  <c r="R401" i="55"/>
  <c r="R402" i="55"/>
  <c r="R403" i="55"/>
  <c r="R404" i="55"/>
  <c r="R405" i="55"/>
  <c r="R406" i="55"/>
  <c r="R407" i="55"/>
  <c r="R408" i="55"/>
  <c r="R409" i="55"/>
  <c r="R410" i="55"/>
  <c r="R411" i="55"/>
  <c r="R412" i="55"/>
  <c r="R413" i="55"/>
  <c r="R414" i="55"/>
  <c r="R415" i="55"/>
  <c r="R416" i="55"/>
  <c r="R417" i="55"/>
  <c r="R418" i="55"/>
  <c r="R419" i="55"/>
  <c r="R420" i="55"/>
  <c r="R421" i="55"/>
  <c r="R422" i="55"/>
  <c r="R423" i="55"/>
  <c r="R424" i="55"/>
  <c r="R425" i="55"/>
  <c r="R426" i="55"/>
  <c r="R427" i="55"/>
  <c r="R428" i="55"/>
  <c r="R429" i="55"/>
  <c r="R430" i="55"/>
  <c r="R431" i="55"/>
  <c r="R432" i="55"/>
  <c r="R433" i="55"/>
  <c r="R434" i="55"/>
  <c r="R435" i="55"/>
  <c r="R436" i="55"/>
  <c r="R437" i="55"/>
  <c r="R438" i="55"/>
  <c r="R439" i="55"/>
  <c r="R440" i="55"/>
  <c r="R441" i="55"/>
  <c r="R442" i="55"/>
  <c r="R443" i="55"/>
  <c r="R444" i="55"/>
  <c r="R445" i="55"/>
  <c r="R446" i="55"/>
  <c r="R447" i="55"/>
  <c r="R448" i="55"/>
  <c r="R449" i="55"/>
  <c r="R450" i="55"/>
  <c r="R451" i="55"/>
  <c r="R452" i="55"/>
  <c r="R453" i="55"/>
  <c r="R454" i="55"/>
  <c r="R455" i="55"/>
  <c r="R456" i="55"/>
  <c r="R457" i="55"/>
  <c r="R458" i="55"/>
  <c r="R459" i="55"/>
  <c r="R460" i="55"/>
  <c r="R461" i="55"/>
  <c r="R462" i="55"/>
  <c r="R463" i="55"/>
  <c r="R464" i="55"/>
  <c r="R465" i="55"/>
  <c r="R466" i="55"/>
  <c r="R467" i="55"/>
  <c r="R468" i="55"/>
  <c r="R469" i="55"/>
  <c r="R470" i="55"/>
  <c r="R471" i="55"/>
  <c r="R472" i="55"/>
  <c r="R473" i="55"/>
  <c r="R474" i="55"/>
  <c r="R475" i="55"/>
  <c r="R476" i="55"/>
  <c r="R477" i="55"/>
  <c r="R478" i="55"/>
  <c r="R479" i="55"/>
  <c r="R480" i="55"/>
  <c r="R481" i="55"/>
  <c r="R482" i="55"/>
  <c r="R483" i="55"/>
  <c r="R484" i="55"/>
  <c r="R485" i="55"/>
  <c r="R486" i="55"/>
  <c r="R487" i="55"/>
  <c r="R488" i="55"/>
  <c r="R489" i="55"/>
  <c r="R490" i="55"/>
  <c r="R491" i="55"/>
  <c r="R492" i="55"/>
  <c r="R493" i="55"/>
  <c r="R494" i="55"/>
  <c r="R495" i="55"/>
  <c r="R496" i="55"/>
  <c r="R497" i="55"/>
  <c r="R498" i="55"/>
  <c r="R499" i="55"/>
  <c r="R500" i="55"/>
  <c r="R501" i="55"/>
  <c r="R502" i="55"/>
  <c r="R503" i="55"/>
  <c r="R504" i="55"/>
  <c r="R505" i="55"/>
  <c r="R506" i="55"/>
  <c r="R507" i="55"/>
  <c r="R508" i="55"/>
  <c r="R509" i="55"/>
  <c r="R510" i="55"/>
  <c r="R511" i="55"/>
  <c r="R512" i="55"/>
  <c r="R513" i="55"/>
  <c r="R514" i="55"/>
  <c r="R515" i="55"/>
  <c r="R516" i="55"/>
  <c r="R517" i="55"/>
  <c r="R518" i="55"/>
  <c r="R519" i="55"/>
  <c r="R520" i="55"/>
  <c r="R521" i="55"/>
  <c r="R522" i="55"/>
  <c r="R523" i="55"/>
  <c r="R524" i="55"/>
  <c r="R525" i="55"/>
  <c r="R526" i="55"/>
  <c r="R527" i="55"/>
  <c r="R528" i="55"/>
  <c r="R529" i="55"/>
  <c r="R530" i="55"/>
  <c r="R531" i="55"/>
  <c r="R532" i="55"/>
  <c r="R533" i="55"/>
  <c r="R534" i="55"/>
  <c r="R535" i="55"/>
  <c r="R536" i="55"/>
  <c r="R537" i="55"/>
  <c r="R538" i="55"/>
  <c r="R539" i="55"/>
  <c r="R540" i="55"/>
  <c r="R541" i="55"/>
  <c r="R542" i="55"/>
  <c r="R543" i="55"/>
  <c r="R544" i="55"/>
  <c r="R545" i="55"/>
  <c r="R546" i="55"/>
  <c r="R547" i="55"/>
  <c r="R548" i="55"/>
  <c r="R549" i="55"/>
  <c r="R550" i="55"/>
  <c r="R551" i="55"/>
  <c r="R552" i="55"/>
  <c r="R553" i="55"/>
  <c r="R554" i="55"/>
  <c r="R555" i="55"/>
  <c r="R556" i="55"/>
  <c r="R557" i="55"/>
  <c r="R558" i="55"/>
  <c r="R559" i="55"/>
  <c r="R560" i="55"/>
  <c r="R561" i="55"/>
  <c r="R562" i="55"/>
  <c r="R563" i="55"/>
  <c r="R564" i="55"/>
  <c r="R565" i="55"/>
  <c r="R566" i="55"/>
  <c r="R567" i="55"/>
  <c r="R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28" i="55"/>
  <c r="P229" i="55"/>
  <c r="P230" i="55"/>
  <c r="P231" i="55"/>
  <c r="P232" i="55"/>
  <c r="P233" i="55"/>
  <c r="P234" i="55"/>
  <c r="P235" i="55"/>
  <c r="P236" i="55"/>
  <c r="P237" i="55"/>
  <c r="P238" i="55"/>
  <c r="P239" i="55"/>
  <c r="P240" i="55"/>
  <c r="P241" i="55"/>
  <c r="P242" i="55"/>
  <c r="P243" i="55"/>
  <c r="P244" i="55"/>
  <c r="P245" i="55"/>
  <c r="P246" i="55"/>
  <c r="P247" i="55"/>
  <c r="P248" i="55"/>
  <c r="P249" i="55"/>
  <c r="P250" i="55"/>
  <c r="P251" i="55"/>
  <c r="P252" i="55"/>
  <c r="P253" i="55"/>
  <c r="P254" i="55"/>
  <c r="P255" i="55"/>
  <c r="P256" i="55"/>
  <c r="P257" i="55"/>
  <c r="P258" i="55"/>
  <c r="P259" i="55"/>
  <c r="P260" i="55"/>
  <c r="P261" i="55"/>
  <c r="P262" i="55"/>
  <c r="P263" i="55"/>
  <c r="P264" i="55"/>
  <c r="P265" i="55"/>
  <c r="P266" i="55"/>
  <c r="P267" i="55"/>
  <c r="P268" i="55"/>
  <c r="P269" i="55"/>
  <c r="P270" i="55"/>
  <c r="P271" i="55"/>
  <c r="P272" i="55"/>
  <c r="P273" i="55"/>
  <c r="P274" i="55"/>
  <c r="P275" i="55"/>
  <c r="P276" i="55"/>
  <c r="P277" i="55"/>
  <c r="P278" i="55"/>
  <c r="P279" i="55"/>
  <c r="P280" i="55"/>
  <c r="P281" i="55"/>
  <c r="P282" i="55"/>
  <c r="P283" i="55"/>
  <c r="P284" i="55"/>
  <c r="P285" i="55"/>
  <c r="P286" i="55"/>
  <c r="P287" i="55"/>
  <c r="P288" i="55"/>
  <c r="P289" i="55"/>
  <c r="P290" i="55"/>
  <c r="P291" i="55"/>
  <c r="P292" i="55"/>
  <c r="P293" i="55"/>
  <c r="P294" i="55"/>
  <c r="P295" i="55"/>
  <c r="P296" i="55"/>
  <c r="P297" i="55"/>
  <c r="P298" i="55"/>
  <c r="P299" i="55"/>
  <c r="P300" i="55"/>
  <c r="P301" i="55"/>
  <c r="P302" i="55"/>
  <c r="P303" i="55"/>
  <c r="P304" i="55"/>
  <c r="P305" i="55"/>
  <c r="P306" i="55"/>
  <c r="P307" i="55"/>
  <c r="P308" i="55"/>
  <c r="P309" i="55"/>
  <c r="P310" i="55"/>
  <c r="P311" i="55"/>
  <c r="P312" i="55"/>
  <c r="P313" i="55"/>
  <c r="P314" i="55"/>
  <c r="P315" i="55"/>
  <c r="P316" i="55"/>
  <c r="P317" i="55"/>
  <c r="P318" i="55"/>
  <c r="P319" i="55"/>
  <c r="P320" i="55"/>
  <c r="P321" i="55"/>
  <c r="P322" i="55"/>
  <c r="P323" i="55"/>
  <c r="P324" i="55"/>
  <c r="P325" i="55"/>
  <c r="P326" i="55"/>
  <c r="P327" i="55"/>
  <c r="P328" i="55"/>
  <c r="P329" i="55"/>
  <c r="P330" i="55"/>
  <c r="P331" i="55"/>
  <c r="P332" i="55"/>
  <c r="P333" i="55"/>
  <c r="P334" i="55"/>
  <c r="P335" i="55"/>
  <c r="P336" i="55"/>
  <c r="P337" i="55"/>
  <c r="P338" i="55"/>
  <c r="P339" i="55"/>
  <c r="P340" i="55"/>
  <c r="P341" i="55"/>
  <c r="P342" i="55"/>
  <c r="P343" i="55"/>
  <c r="P344" i="55"/>
  <c r="P345" i="55"/>
  <c r="P346" i="55"/>
  <c r="P347" i="55"/>
  <c r="P348" i="55"/>
  <c r="P349" i="55"/>
  <c r="P350" i="55"/>
  <c r="P351" i="55"/>
  <c r="P352" i="55"/>
  <c r="P353" i="55"/>
  <c r="P354" i="55"/>
  <c r="P355" i="55"/>
  <c r="P356" i="55"/>
  <c r="P357" i="55"/>
  <c r="P358" i="55"/>
  <c r="P359" i="55"/>
  <c r="P360" i="55"/>
  <c r="P361" i="55"/>
  <c r="P362" i="55"/>
  <c r="P363" i="55"/>
  <c r="P364" i="55"/>
  <c r="P365" i="55"/>
  <c r="P366" i="55"/>
  <c r="P367" i="55"/>
  <c r="P368" i="55"/>
  <c r="P369" i="55"/>
  <c r="P370" i="55"/>
  <c r="P371" i="55"/>
  <c r="P372" i="55"/>
  <c r="P373" i="55"/>
  <c r="P374" i="55"/>
  <c r="P375" i="55"/>
  <c r="P376" i="55"/>
  <c r="P377" i="55"/>
  <c r="P378" i="55"/>
  <c r="P379" i="55"/>
  <c r="P380" i="55"/>
  <c r="P381" i="55"/>
  <c r="P382" i="55"/>
  <c r="P383" i="55"/>
  <c r="P384" i="55"/>
  <c r="P385" i="55"/>
  <c r="P386" i="55"/>
  <c r="P387" i="55"/>
  <c r="P388" i="55"/>
  <c r="P389" i="55"/>
  <c r="P390" i="55"/>
  <c r="P391" i="55"/>
  <c r="P392" i="55"/>
  <c r="P393" i="55"/>
  <c r="P394" i="55"/>
  <c r="P395" i="55"/>
  <c r="P396" i="55"/>
  <c r="P397" i="55"/>
  <c r="P398" i="55"/>
  <c r="P399" i="55"/>
  <c r="P400" i="55"/>
  <c r="P401" i="55"/>
  <c r="P402" i="55"/>
  <c r="P403" i="55"/>
  <c r="P404" i="55"/>
  <c r="P405" i="55"/>
  <c r="P406" i="55"/>
  <c r="P407" i="55"/>
  <c r="P408" i="55"/>
  <c r="P409" i="55"/>
  <c r="P410" i="55"/>
  <c r="P411" i="55"/>
  <c r="P412" i="55"/>
  <c r="P413" i="55"/>
  <c r="P414" i="55"/>
  <c r="P415" i="55"/>
  <c r="P416" i="55"/>
  <c r="P417" i="55"/>
  <c r="P418" i="55"/>
  <c r="P419" i="55"/>
  <c r="P420" i="55"/>
  <c r="P421" i="55"/>
  <c r="P422" i="55"/>
  <c r="P423" i="55"/>
  <c r="P424" i="55"/>
  <c r="P425" i="55"/>
  <c r="P426" i="55"/>
  <c r="P427" i="55"/>
  <c r="P428" i="55"/>
  <c r="P429" i="55"/>
  <c r="P430" i="55"/>
  <c r="P431" i="55"/>
  <c r="P432" i="55"/>
  <c r="P433" i="55"/>
  <c r="P434" i="55"/>
  <c r="P435" i="55"/>
  <c r="P436" i="55"/>
  <c r="P437" i="55"/>
  <c r="P438" i="55"/>
  <c r="P439" i="55"/>
  <c r="P440" i="55"/>
  <c r="P441" i="55"/>
  <c r="P442" i="55"/>
  <c r="P443" i="55"/>
  <c r="P444" i="55"/>
  <c r="P445" i="55"/>
  <c r="P446" i="55"/>
  <c r="P447" i="55"/>
  <c r="P448" i="55"/>
  <c r="P449" i="55"/>
  <c r="P450" i="55"/>
  <c r="P451" i="55"/>
  <c r="P452" i="55"/>
  <c r="P453" i="55"/>
  <c r="P454" i="55"/>
  <c r="P455" i="55"/>
  <c r="P456" i="55"/>
  <c r="P457" i="55"/>
  <c r="P458" i="55"/>
  <c r="P459" i="55"/>
  <c r="P460" i="55"/>
  <c r="P461" i="55"/>
  <c r="P462" i="55"/>
  <c r="P463" i="55"/>
  <c r="P464" i="55"/>
  <c r="P465" i="55"/>
  <c r="P466" i="55"/>
  <c r="P467" i="55"/>
  <c r="P468" i="55"/>
  <c r="P469" i="55"/>
  <c r="P470" i="55"/>
  <c r="P471" i="55"/>
  <c r="P472" i="55"/>
  <c r="P473" i="55"/>
  <c r="P474" i="55"/>
  <c r="P475" i="55"/>
  <c r="P476" i="55"/>
  <c r="P477" i="55"/>
  <c r="P478" i="55"/>
  <c r="P479" i="55"/>
  <c r="P480" i="55"/>
  <c r="P481" i="55"/>
  <c r="P482" i="55"/>
  <c r="P483" i="55"/>
  <c r="P484" i="55"/>
  <c r="P485" i="55"/>
  <c r="P486" i="55"/>
  <c r="P487" i="55"/>
  <c r="P488" i="55"/>
  <c r="P489" i="55"/>
  <c r="P490" i="55"/>
  <c r="P491" i="55"/>
  <c r="P492"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 i="55"/>
  <c r="O6" i="55"/>
  <c r="O7"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111" i="55"/>
  <c r="O112" i="55"/>
  <c r="O113" i="55"/>
  <c r="O114" i="55"/>
  <c r="O115" i="55"/>
  <c r="O116" i="55"/>
  <c r="O117" i="55"/>
  <c r="O118" i="55"/>
  <c r="O119" i="55"/>
  <c r="O120" i="55"/>
  <c r="O121" i="55"/>
  <c r="O122" i="55"/>
  <c r="O123" i="55"/>
  <c r="O124" i="55"/>
  <c r="O125" i="55"/>
  <c r="O126" i="55"/>
  <c r="O127" i="55"/>
  <c r="O128" i="55"/>
  <c r="O129" i="55"/>
  <c r="O130" i="55"/>
  <c r="O131" i="55"/>
  <c r="O132" i="55"/>
  <c r="O133" i="55"/>
  <c r="O134" i="55"/>
  <c r="O135" i="55"/>
  <c r="O136" i="55"/>
  <c r="O137" i="55"/>
  <c r="O138" i="55"/>
  <c r="O139" i="55"/>
  <c r="O140" i="55"/>
  <c r="O141" i="55"/>
  <c r="O142" i="55"/>
  <c r="O143" i="55"/>
  <c r="O144" i="55"/>
  <c r="O145" i="55"/>
  <c r="O146" i="55"/>
  <c r="O147" i="55"/>
  <c r="O148" i="55"/>
  <c r="O149" i="55"/>
  <c r="O150" i="55"/>
  <c r="O151" i="55"/>
  <c r="O152" i="55"/>
  <c r="O153" i="55"/>
  <c r="O154" i="55"/>
  <c r="O155" i="55"/>
  <c r="O156" i="55"/>
  <c r="O157" i="55"/>
  <c r="O158" i="55"/>
  <c r="O159" i="55"/>
  <c r="O160" i="55"/>
  <c r="O161" i="55"/>
  <c r="O162" i="55"/>
  <c r="O163" i="55"/>
  <c r="O164" i="55"/>
  <c r="O165" i="55"/>
  <c r="O166" i="55"/>
  <c r="O167" i="55"/>
  <c r="O168" i="55"/>
  <c r="O169" i="55"/>
  <c r="O170" i="55"/>
  <c r="O171" i="55"/>
  <c r="O172" i="55"/>
  <c r="O173" i="55"/>
  <c r="O174" i="55"/>
  <c r="O175" i="55"/>
  <c r="O176" i="55"/>
  <c r="O177" i="55"/>
  <c r="O178" i="55"/>
  <c r="O179" i="55"/>
  <c r="O180" i="55"/>
  <c r="O181" i="55"/>
  <c r="O182" i="55"/>
  <c r="O183" i="55"/>
  <c r="O184" i="55"/>
  <c r="O185" i="55"/>
  <c r="O186" i="55"/>
  <c r="O187" i="55"/>
  <c r="O188" i="55"/>
  <c r="O189" i="55"/>
  <c r="O190" i="55"/>
  <c r="O191" i="55"/>
  <c r="O192" i="55"/>
  <c r="O193" i="55"/>
  <c r="O194" i="55"/>
  <c r="O195" i="55"/>
  <c r="O196" i="55"/>
  <c r="O197" i="55"/>
  <c r="O198" i="55"/>
  <c r="O199" i="55"/>
  <c r="O200" i="55"/>
  <c r="O201" i="55"/>
  <c r="O202" i="55"/>
  <c r="O203" i="55"/>
  <c r="O204" i="55"/>
  <c r="O205" i="55"/>
  <c r="O206" i="55"/>
  <c r="O207" i="55"/>
  <c r="O208" i="55"/>
  <c r="O209" i="55"/>
  <c r="O210" i="55"/>
  <c r="O211" i="55"/>
  <c r="O212" i="55"/>
  <c r="O213" i="55"/>
  <c r="O214" i="55"/>
  <c r="O215" i="55"/>
  <c r="O216" i="55"/>
  <c r="O217" i="55"/>
  <c r="O218" i="55"/>
  <c r="O219" i="55"/>
  <c r="O220" i="55"/>
  <c r="O221" i="55"/>
  <c r="O222" i="55"/>
  <c r="O223" i="55"/>
  <c r="O224" i="55"/>
  <c r="O225" i="55"/>
  <c r="O226" i="55"/>
  <c r="O227" i="55"/>
  <c r="O228" i="55"/>
  <c r="O229" i="55"/>
  <c r="O230" i="55"/>
  <c r="O231" i="55"/>
  <c r="O232" i="55"/>
  <c r="O233" i="55"/>
  <c r="O234" i="55"/>
  <c r="O235" i="55"/>
  <c r="O236" i="55"/>
  <c r="O237" i="55"/>
  <c r="O238" i="55"/>
  <c r="O239" i="55"/>
  <c r="O240" i="55"/>
  <c r="O241" i="55"/>
  <c r="O242" i="55"/>
  <c r="O243" i="55"/>
  <c r="O244" i="55"/>
  <c r="O245" i="55"/>
  <c r="O246" i="55"/>
  <c r="O247" i="55"/>
  <c r="O248" i="55"/>
  <c r="O249" i="55"/>
  <c r="O250" i="55"/>
  <c r="O251" i="55"/>
  <c r="O252" i="55"/>
  <c r="O253" i="55"/>
  <c r="O254" i="55"/>
  <c r="O255" i="55"/>
  <c r="O256" i="55"/>
  <c r="O257" i="55"/>
  <c r="O258" i="55"/>
  <c r="O259" i="55"/>
  <c r="O260" i="55"/>
  <c r="O261" i="55"/>
  <c r="O262" i="55"/>
  <c r="O263" i="55"/>
  <c r="O264" i="55"/>
  <c r="O265" i="55"/>
  <c r="O266" i="55"/>
  <c r="O267" i="55"/>
  <c r="O268" i="55"/>
  <c r="O269" i="55"/>
  <c r="O270" i="55"/>
  <c r="O271" i="55"/>
  <c r="O272" i="55"/>
  <c r="O273" i="55"/>
  <c r="O274" i="55"/>
  <c r="O275" i="55"/>
  <c r="O276" i="55"/>
  <c r="O277" i="55"/>
  <c r="O278" i="55"/>
  <c r="O279" i="55"/>
  <c r="O280" i="55"/>
  <c r="O281" i="55"/>
  <c r="O282" i="55"/>
  <c r="O283" i="55"/>
  <c r="O284" i="55"/>
  <c r="O285" i="55"/>
  <c r="O286" i="55"/>
  <c r="O287" i="55"/>
  <c r="O288" i="55"/>
  <c r="O289" i="55"/>
  <c r="O290" i="55"/>
  <c r="O291" i="55"/>
  <c r="O292" i="55"/>
  <c r="O293" i="55"/>
  <c r="O294" i="55"/>
  <c r="O295" i="55"/>
  <c r="O296" i="55"/>
  <c r="O297" i="55"/>
  <c r="O298" i="55"/>
  <c r="O299" i="55"/>
  <c r="O300" i="55"/>
  <c r="O301" i="55"/>
  <c r="O302" i="55"/>
  <c r="O303" i="55"/>
  <c r="O304" i="55"/>
  <c r="O305" i="55"/>
  <c r="O306" i="55"/>
  <c r="O307" i="55"/>
  <c r="O308" i="55"/>
  <c r="O309" i="55"/>
  <c r="O310" i="55"/>
  <c r="O311" i="55"/>
  <c r="O312" i="55"/>
  <c r="O313" i="55"/>
  <c r="O314" i="55"/>
  <c r="O315" i="55"/>
  <c r="O316" i="55"/>
  <c r="O317" i="55"/>
  <c r="O318" i="55"/>
  <c r="O319" i="55"/>
  <c r="O320" i="55"/>
  <c r="O321" i="55"/>
  <c r="O322" i="55"/>
  <c r="O323" i="55"/>
  <c r="O324" i="55"/>
  <c r="O325" i="55"/>
  <c r="O326" i="55"/>
  <c r="O327" i="55"/>
  <c r="O328" i="55"/>
  <c r="O329" i="55"/>
  <c r="O330" i="55"/>
  <c r="O331" i="55"/>
  <c r="O332" i="55"/>
  <c r="O333" i="55"/>
  <c r="O334" i="55"/>
  <c r="O335" i="55"/>
  <c r="O336" i="55"/>
  <c r="O337" i="55"/>
  <c r="O338" i="55"/>
  <c r="O339" i="55"/>
  <c r="O340" i="55"/>
  <c r="O341" i="55"/>
  <c r="O342" i="55"/>
  <c r="O343" i="55"/>
  <c r="O344" i="55"/>
  <c r="O345" i="55"/>
  <c r="O346" i="55"/>
  <c r="O347" i="55"/>
  <c r="O348" i="55"/>
  <c r="O349" i="55"/>
  <c r="O350" i="55"/>
  <c r="O351" i="55"/>
  <c r="O352" i="55"/>
  <c r="O353" i="55"/>
  <c r="O354" i="55"/>
  <c r="O355" i="55"/>
  <c r="O356" i="55"/>
  <c r="O357" i="55"/>
  <c r="O358" i="55"/>
  <c r="O359" i="55"/>
  <c r="O360" i="55"/>
  <c r="O361" i="55"/>
  <c r="O362" i="55"/>
  <c r="O363" i="55"/>
  <c r="O364" i="55"/>
  <c r="O365" i="55"/>
  <c r="O366" i="55"/>
  <c r="O367" i="55"/>
  <c r="O368" i="55"/>
  <c r="O369" i="55"/>
  <c r="O370" i="55"/>
  <c r="O371" i="55"/>
  <c r="O372" i="55"/>
  <c r="O373" i="55"/>
  <c r="O374" i="55"/>
  <c r="O375" i="55"/>
  <c r="O376" i="55"/>
  <c r="O377" i="55"/>
  <c r="O378" i="55"/>
  <c r="O379" i="55"/>
  <c r="O380" i="55"/>
  <c r="O381" i="55"/>
  <c r="O382" i="55"/>
  <c r="O383" i="55"/>
  <c r="O384" i="55"/>
  <c r="O385" i="55"/>
  <c r="O386" i="55"/>
  <c r="O387" i="55"/>
  <c r="O388" i="55"/>
  <c r="O389" i="55"/>
  <c r="O390" i="55"/>
  <c r="O391" i="55"/>
  <c r="O392" i="55"/>
  <c r="O393" i="55"/>
  <c r="O394" i="55"/>
  <c r="O395" i="55"/>
  <c r="O396" i="55"/>
  <c r="O397" i="55"/>
  <c r="O398" i="55"/>
  <c r="O399" i="55"/>
  <c r="O400" i="55"/>
  <c r="O401" i="55"/>
  <c r="O402" i="55"/>
  <c r="O403" i="55"/>
  <c r="O404" i="55"/>
  <c r="O405" i="55"/>
  <c r="O406" i="55"/>
  <c r="O407" i="55"/>
  <c r="O408" i="55"/>
  <c r="O409" i="55"/>
  <c r="O410" i="55"/>
  <c r="O411" i="55"/>
  <c r="O412" i="55"/>
  <c r="O413" i="55"/>
  <c r="O414" i="55"/>
  <c r="O415" i="55"/>
  <c r="O416" i="55"/>
  <c r="O417" i="55"/>
  <c r="O418" i="55"/>
  <c r="O419" i="55"/>
  <c r="O420" i="55"/>
  <c r="O421" i="55"/>
  <c r="O422" i="55"/>
  <c r="O423" i="55"/>
  <c r="O424" i="55"/>
  <c r="O425" i="55"/>
  <c r="O426" i="55"/>
  <c r="O427" i="55"/>
  <c r="O428" i="55"/>
  <c r="O429" i="55"/>
  <c r="O430" i="55"/>
  <c r="O431" i="55"/>
  <c r="O432" i="55"/>
  <c r="O433" i="55"/>
  <c r="O434" i="55"/>
  <c r="O435" i="55"/>
  <c r="O436" i="55"/>
  <c r="O437" i="55"/>
  <c r="O438" i="55"/>
  <c r="O439" i="55"/>
  <c r="O440" i="55"/>
  <c r="O441" i="55"/>
  <c r="O442" i="55"/>
  <c r="O443" i="55"/>
  <c r="O444" i="55"/>
  <c r="O445" i="55"/>
  <c r="O446" i="55"/>
  <c r="O447" i="55"/>
  <c r="O448" i="55"/>
  <c r="O449" i="55"/>
  <c r="O450" i="55"/>
  <c r="O451" i="55"/>
  <c r="O452" i="55"/>
  <c r="O453" i="55"/>
  <c r="O454" i="55"/>
  <c r="O455" i="55"/>
  <c r="O456" i="55"/>
  <c r="O457" i="55"/>
  <c r="O458" i="55"/>
  <c r="O459" i="55"/>
  <c r="O460" i="55"/>
  <c r="O461" i="55"/>
  <c r="O462" i="55"/>
  <c r="O463" i="55"/>
  <c r="O464" i="55"/>
  <c r="O465" i="55"/>
  <c r="O466" i="55"/>
  <c r="O467" i="55"/>
  <c r="O468" i="55"/>
  <c r="O469" i="55"/>
  <c r="O470" i="55"/>
  <c r="O471" i="55"/>
  <c r="O472" i="55"/>
  <c r="O473" i="55"/>
  <c r="O474" i="55"/>
  <c r="O475" i="55"/>
  <c r="O476" i="55"/>
  <c r="O477" i="55"/>
  <c r="O478" i="55"/>
  <c r="O479" i="55"/>
  <c r="O480" i="55"/>
  <c r="O481" i="55"/>
  <c r="O482" i="55"/>
  <c r="O483" i="55"/>
  <c r="O484" i="55"/>
  <c r="O485" i="55"/>
  <c r="O486" i="55"/>
  <c r="O487" i="55"/>
  <c r="O488" i="55"/>
  <c r="O489" i="55"/>
  <c r="O490" i="55"/>
  <c r="O491" i="55"/>
  <c r="O492" i="55"/>
  <c r="O493" i="55"/>
  <c r="O494" i="55"/>
  <c r="O495" i="55"/>
  <c r="O496" i="55"/>
  <c r="O497" i="55"/>
  <c r="O498" i="55"/>
  <c r="O499" i="55"/>
  <c r="O500" i="55"/>
  <c r="O501" i="55"/>
  <c r="O502" i="55"/>
  <c r="O503" i="55"/>
  <c r="O504" i="55"/>
  <c r="O505" i="55"/>
  <c r="O506" i="55"/>
  <c r="O507" i="55"/>
  <c r="O508" i="55"/>
  <c r="O509" i="55"/>
  <c r="O510" i="55"/>
  <c r="O511" i="55"/>
  <c r="O512" i="55"/>
  <c r="O513" i="55"/>
  <c r="O514" i="55"/>
  <c r="O515" i="55"/>
  <c r="O516" i="55"/>
  <c r="O517" i="55"/>
  <c r="O518" i="55"/>
  <c r="O519" i="55"/>
  <c r="O520" i="55"/>
  <c r="O521" i="55"/>
  <c r="O522" i="55"/>
  <c r="O523" i="55"/>
  <c r="O524" i="55"/>
  <c r="O525" i="55"/>
  <c r="O526" i="55"/>
  <c r="O527" i="55"/>
  <c r="O528" i="55"/>
  <c r="O529" i="55"/>
  <c r="O530" i="55"/>
  <c r="O531" i="55"/>
  <c r="O532" i="55"/>
  <c r="O533" i="55"/>
  <c r="O534" i="55"/>
  <c r="O535" i="55"/>
  <c r="O536" i="55"/>
  <c r="O537" i="55"/>
  <c r="O538" i="55"/>
  <c r="O539" i="55"/>
  <c r="O540" i="55"/>
  <c r="O541" i="55"/>
  <c r="O542" i="55"/>
  <c r="O543" i="55"/>
  <c r="O544" i="55"/>
  <c r="O545" i="55"/>
  <c r="O546" i="55"/>
  <c r="O547" i="55"/>
  <c r="O548" i="55"/>
  <c r="O549" i="55"/>
  <c r="O550" i="55"/>
  <c r="O551" i="55"/>
  <c r="O552" i="55"/>
  <c r="O553" i="55"/>
  <c r="O554" i="55"/>
  <c r="O555" i="55"/>
  <c r="O556" i="55"/>
  <c r="O557" i="55"/>
  <c r="O558" i="55"/>
  <c r="O559" i="55"/>
  <c r="O560" i="55"/>
  <c r="O561" i="55"/>
  <c r="O562" i="55"/>
  <c r="O563" i="55"/>
  <c r="O564" i="55"/>
  <c r="O565" i="55"/>
  <c r="O566" i="55"/>
  <c r="O567" i="55"/>
  <c r="O5" i="55"/>
  <c r="M6" i="55"/>
  <c r="M7" i="55"/>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258" i="55"/>
  <c r="M259" i="55"/>
  <c r="M260" i="55"/>
  <c r="M261" i="55"/>
  <c r="M262" i="55"/>
  <c r="M263" i="55"/>
  <c r="M264" i="55"/>
  <c r="M265" i="55"/>
  <c r="M266" i="55"/>
  <c r="M267" i="55"/>
  <c r="M268" i="55"/>
  <c r="M269" i="55"/>
  <c r="M270" i="55"/>
  <c r="M271" i="55"/>
  <c r="M272" i="55"/>
  <c r="M273" i="55"/>
  <c r="M274" i="55"/>
  <c r="M275" i="55"/>
  <c r="M276" i="55"/>
  <c r="M277" i="55"/>
  <c r="M278" i="55"/>
  <c r="M279" i="55"/>
  <c r="M280" i="55"/>
  <c r="M281" i="55"/>
  <c r="M282" i="55"/>
  <c r="M283" i="55"/>
  <c r="M284" i="55"/>
  <c r="M285" i="55"/>
  <c r="M286" i="55"/>
  <c r="M287" i="55"/>
  <c r="M288" i="55"/>
  <c r="M289" i="55"/>
  <c r="M290" i="55"/>
  <c r="M291" i="55"/>
  <c r="M292" i="55"/>
  <c r="M293" i="55"/>
  <c r="M294" i="55"/>
  <c r="M295" i="55"/>
  <c r="M296" i="55"/>
  <c r="M297" i="55"/>
  <c r="M298" i="55"/>
  <c r="M299" i="55"/>
  <c r="M300" i="55"/>
  <c r="M301" i="55"/>
  <c r="M302" i="55"/>
  <c r="M303" i="55"/>
  <c r="M304" i="55"/>
  <c r="M305" i="55"/>
  <c r="M306" i="55"/>
  <c r="M307" i="55"/>
  <c r="M308" i="55"/>
  <c r="M309" i="55"/>
  <c r="M310" i="55"/>
  <c r="M311" i="55"/>
  <c r="M312" i="55"/>
  <c r="M313" i="55"/>
  <c r="M314" i="55"/>
  <c r="M315" i="55"/>
  <c r="M316" i="55"/>
  <c r="M317" i="55"/>
  <c r="M318" i="55"/>
  <c r="M319" i="55"/>
  <c r="M320" i="55"/>
  <c r="M321" i="55"/>
  <c r="M322" i="55"/>
  <c r="M323" i="55"/>
  <c r="M324" i="55"/>
  <c r="M325" i="55"/>
  <c r="M326" i="55"/>
  <c r="M327" i="55"/>
  <c r="M328" i="55"/>
  <c r="M329" i="55"/>
  <c r="M330" i="55"/>
  <c r="M331" i="55"/>
  <c r="M332" i="55"/>
  <c r="M333" i="55"/>
  <c r="M334" i="55"/>
  <c r="M335" i="55"/>
  <c r="M336" i="55"/>
  <c r="M337" i="55"/>
  <c r="M338" i="55"/>
  <c r="M339" i="55"/>
  <c r="M340" i="55"/>
  <c r="M341" i="55"/>
  <c r="M342" i="55"/>
  <c r="M343" i="55"/>
  <c r="M344" i="55"/>
  <c r="M345" i="55"/>
  <c r="M346" i="55"/>
  <c r="M347" i="55"/>
  <c r="M348" i="55"/>
  <c r="M349" i="55"/>
  <c r="M350" i="55"/>
  <c r="M351" i="55"/>
  <c r="M352" i="55"/>
  <c r="M353" i="55"/>
  <c r="M354" i="55"/>
  <c r="M355" i="55"/>
  <c r="M356" i="55"/>
  <c r="M357" i="55"/>
  <c r="M358" i="55"/>
  <c r="M359" i="55"/>
  <c r="M360" i="55"/>
  <c r="M361" i="55"/>
  <c r="M362" i="55"/>
  <c r="M363" i="55"/>
  <c r="M364" i="55"/>
  <c r="M365" i="55"/>
  <c r="M366" i="55"/>
  <c r="M367" i="55"/>
  <c r="M368" i="55"/>
  <c r="M369" i="55"/>
  <c r="M370" i="55"/>
  <c r="M371" i="55"/>
  <c r="M372" i="55"/>
  <c r="M373" i="55"/>
  <c r="M374" i="55"/>
  <c r="M375" i="55"/>
  <c r="M376" i="55"/>
  <c r="M377" i="55"/>
  <c r="M378" i="55"/>
  <c r="M379" i="55"/>
  <c r="M380" i="55"/>
  <c r="M381" i="55"/>
  <c r="M382" i="55"/>
  <c r="M383" i="55"/>
  <c r="M384" i="55"/>
  <c r="M385" i="55"/>
  <c r="M386" i="55"/>
  <c r="M387" i="55"/>
  <c r="M388" i="55"/>
  <c r="M389" i="55"/>
  <c r="M390" i="55"/>
  <c r="M391" i="55"/>
  <c r="M392" i="55"/>
  <c r="M393" i="55"/>
  <c r="M394" i="55"/>
  <c r="M395" i="55"/>
  <c r="M396" i="55"/>
  <c r="M397" i="55"/>
  <c r="M398" i="55"/>
  <c r="M399" i="55"/>
  <c r="M400" i="55"/>
  <c r="M401" i="55"/>
  <c r="M402" i="55"/>
  <c r="M403" i="55"/>
  <c r="M404" i="55"/>
  <c r="M405" i="55"/>
  <c r="M406" i="55"/>
  <c r="M407" i="55"/>
  <c r="M408" i="55"/>
  <c r="M409" i="55"/>
  <c r="M410" i="55"/>
  <c r="M411" i="55"/>
  <c r="M412" i="55"/>
  <c r="M413" i="55"/>
  <c r="M414" i="55"/>
  <c r="M415" i="55"/>
  <c r="M416" i="55"/>
  <c r="M417" i="55"/>
  <c r="M418" i="55"/>
  <c r="M419" i="55"/>
  <c r="M420" i="55"/>
  <c r="M421" i="55"/>
  <c r="M422" i="55"/>
  <c r="M423" i="55"/>
  <c r="M424" i="55"/>
  <c r="M425" i="55"/>
  <c r="M426" i="55"/>
  <c r="M427" i="55"/>
  <c r="M428" i="55"/>
  <c r="M429" i="55"/>
  <c r="M430" i="55"/>
  <c r="M431" i="55"/>
  <c r="M432" i="55"/>
  <c r="M433" i="55"/>
  <c r="M434" i="55"/>
  <c r="M435" i="55"/>
  <c r="M436" i="55"/>
  <c r="M437" i="55"/>
  <c r="M438" i="55"/>
  <c r="M439" i="55"/>
  <c r="M440" i="55"/>
  <c r="M441" i="55"/>
  <c r="M442" i="55"/>
  <c r="M443" i="55"/>
  <c r="M444" i="55"/>
  <c r="M445" i="55"/>
  <c r="M446" i="55"/>
  <c r="M447" i="55"/>
  <c r="M448" i="55"/>
  <c r="M449" i="55"/>
  <c r="M450" i="55"/>
  <c r="M451" i="55"/>
  <c r="M452" i="55"/>
  <c r="M453" i="55"/>
  <c r="M454" i="55"/>
  <c r="M455" i="55"/>
  <c r="M456" i="55"/>
  <c r="M457" i="55"/>
  <c r="M458" i="55"/>
  <c r="M459" i="55"/>
  <c r="M460" i="55"/>
  <c r="M461" i="55"/>
  <c r="M462" i="55"/>
  <c r="M463" i="55"/>
  <c r="M464" i="55"/>
  <c r="M465" i="55"/>
  <c r="M466" i="55"/>
  <c r="M467" i="55"/>
  <c r="M468" i="55"/>
  <c r="M469" i="55"/>
  <c r="M470" i="55"/>
  <c r="M471" i="55"/>
  <c r="M472" i="55"/>
  <c r="M473" i="55"/>
  <c r="M474" i="55"/>
  <c r="M475" i="55"/>
  <c r="M476" i="55"/>
  <c r="M477" i="55"/>
  <c r="M478" i="55"/>
  <c r="M479" i="55"/>
  <c r="M480" i="55"/>
  <c r="M481" i="55"/>
  <c r="M482" i="55"/>
  <c r="M483" i="55"/>
  <c r="M484" i="55"/>
  <c r="M485" i="55"/>
  <c r="M486" i="55"/>
  <c r="M487" i="55"/>
  <c r="M488" i="55"/>
  <c r="M489" i="55"/>
  <c r="M490" i="55"/>
  <c r="M491" i="55"/>
  <c r="M492" i="55"/>
  <c r="M493" i="55"/>
  <c r="M494" i="55"/>
  <c r="M495" i="55"/>
  <c r="M496" i="55"/>
  <c r="M497" i="55"/>
  <c r="M498" i="55"/>
  <c r="M499" i="55"/>
  <c r="M500" i="55"/>
  <c r="M501" i="55"/>
  <c r="M502" i="55"/>
  <c r="M503" i="55"/>
  <c r="M504" i="55"/>
  <c r="M505" i="55"/>
  <c r="M506" i="55"/>
  <c r="M507" i="55"/>
  <c r="M508" i="55"/>
  <c r="M509" i="55"/>
  <c r="M510" i="55"/>
  <c r="M511" i="55"/>
  <c r="M512" i="55"/>
  <c r="M513" i="55"/>
  <c r="M514" i="55"/>
  <c r="M515" i="55"/>
  <c r="M516" i="55"/>
  <c r="M517" i="55"/>
  <c r="M518" i="55"/>
  <c r="M519" i="55"/>
  <c r="M520" i="55"/>
  <c r="M521" i="55"/>
  <c r="M522" i="55"/>
  <c r="M523" i="55"/>
  <c r="M524" i="55"/>
  <c r="M525" i="55"/>
  <c r="M526" i="55"/>
  <c r="M527" i="55"/>
  <c r="M528" i="55"/>
  <c r="M529" i="55"/>
  <c r="M530" i="55"/>
  <c r="M531" i="55"/>
  <c r="M532" i="55"/>
  <c r="M533" i="55"/>
  <c r="M534" i="55"/>
  <c r="M535" i="55"/>
  <c r="M536" i="55"/>
  <c r="M537" i="55"/>
  <c r="M538" i="55"/>
  <c r="M539" i="55"/>
  <c r="M540" i="55"/>
  <c r="M541" i="55"/>
  <c r="M542" i="55"/>
  <c r="M543" i="55"/>
  <c r="M544" i="55"/>
  <c r="M545" i="55"/>
  <c r="M546" i="55"/>
  <c r="M547" i="55"/>
  <c r="M548" i="55"/>
  <c r="M549" i="55"/>
  <c r="M550" i="55"/>
  <c r="M551" i="55"/>
  <c r="M552" i="55"/>
  <c r="M553" i="55"/>
  <c r="M554" i="55"/>
  <c r="M555" i="55"/>
  <c r="M556" i="55"/>
  <c r="M557" i="55"/>
  <c r="M558" i="55"/>
  <c r="M559" i="55"/>
  <c r="M560" i="55"/>
  <c r="M561" i="55"/>
  <c r="M562" i="55"/>
  <c r="M563" i="55"/>
  <c r="M564" i="55"/>
  <c r="M565" i="55"/>
  <c r="M566" i="55"/>
  <c r="M567" i="55"/>
  <c r="N6" i="55"/>
  <c r="N7" i="55"/>
  <c r="N8" i="55"/>
  <c r="N9" i="55"/>
  <c r="N10" i="55"/>
  <c r="N11" i="55"/>
  <c r="N12" i="55"/>
  <c r="N13" i="55"/>
  <c r="N14" i="55"/>
  <c r="N15" i="55"/>
  <c r="N16" i="55"/>
  <c r="N17" i="55"/>
  <c r="N18" i="55"/>
  <c r="N19" i="55"/>
  <c r="N20" i="55"/>
  <c r="N21" i="55"/>
  <c r="N22" i="55"/>
  <c r="N23" i="55"/>
  <c r="N24" i="55"/>
  <c r="N25" i="55"/>
  <c r="N26" i="55"/>
  <c r="N27" i="55"/>
  <c r="N28"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112" i="55"/>
  <c r="N113" i="55"/>
  <c r="N114" i="55"/>
  <c r="N115" i="55"/>
  <c r="N116" i="55"/>
  <c r="N117" i="55"/>
  <c r="N118" i="55"/>
  <c r="N119" i="55"/>
  <c r="N120" i="55"/>
  <c r="N121" i="55"/>
  <c r="N122" i="55"/>
  <c r="N123" i="55"/>
  <c r="N124" i="55"/>
  <c r="N125" i="55"/>
  <c r="N126" i="55"/>
  <c r="N127" i="55"/>
  <c r="N128" i="55"/>
  <c r="N129" i="55"/>
  <c r="N130" i="55"/>
  <c r="N131" i="55"/>
  <c r="N132" i="55"/>
  <c r="N133" i="55"/>
  <c r="N134" i="55"/>
  <c r="N135" i="55"/>
  <c r="N136" i="55"/>
  <c r="N137" i="55"/>
  <c r="N138" i="55"/>
  <c r="N139" i="55"/>
  <c r="N140" i="55"/>
  <c r="N141" i="55"/>
  <c r="N142" i="55"/>
  <c r="N143" i="55"/>
  <c r="N144" i="55"/>
  <c r="N145" i="55"/>
  <c r="N146" i="55"/>
  <c r="N147" i="55"/>
  <c r="N148" i="55"/>
  <c r="N149" i="55"/>
  <c r="N150" i="55"/>
  <c r="N151" i="55"/>
  <c r="N152" i="55"/>
  <c r="N153" i="55"/>
  <c r="N154" i="55"/>
  <c r="N155" i="55"/>
  <c r="N156" i="55"/>
  <c r="N157" i="55"/>
  <c r="N158" i="55"/>
  <c r="N159" i="55"/>
  <c r="N160" i="55"/>
  <c r="N161" i="55"/>
  <c r="N162" i="55"/>
  <c r="N163" i="55"/>
  <c r="N164" i="55"/>
  <c r="N165" i="55"/>
  <c r="N166" i="55"/>
  <c r="N167" i="55"/>
  <c r="N168" i="55"/>
  <c r="N169" i="55"/>
  <c r="N170" i="55"/>
  <c r="N171" i="55"/>
  <c r="N172" i="55"/>
  <c r="N173" i="55"/>
  <c r="N174" i="55"/>
  <c r="N175" i="55"/>
  <c r="N176" i="55"/>
  <c r="N177" i="55"/>
  <c r="N178" i="55"/>
  <c r="N179" i="55"/>
  <c r="N180" i="55"/>
  <c r="N181" i="55"/>
  <c r="N182" i="55"/>
  <c r="N183" i="55"/>
  <c r="N184" i="55"/>
  <c r="N185" i="55"/>
  <c r="N186" i="55"/>
  <c r="N187" i="55"/>
  <c r="N188" i="55"/>
  <c r="N189" i="55"/>
  <c r="N190" i="55"/>
  <c r="N191" i="55"/>
  <c r="N192" i="55"/>
  <c r="N193" i="55"/>
  <c r="N194" i="55"/>
  <c r="N195" i="55"/>
  <c r="N196" i="55"/>
  <c r="N197" i="55"/>
  <c r="N198" i="55"/>
  <c r="N199" i="55"/>
  <c r="N200" i="55"/>
  <c r="N201" i="55"/>
  <c r="N202" i="55"/>
  <c r="N203" i="55"/>
  <c r="N204" i="55"/>
  <c r="N205" i="55"/>
  <c r="N206" i="55"/>
  <c r="N207" i="55"/>
  <c r="N208" i="55"/>
  <c r="N209" i="55"/>
  <c r="N210" i="55"/>
  <c r="N211" i="55"/>
  <c r="N212" i="55"/>
  <c r="N213" i="55"/>
  <c r="N214" i="55"/>
  <c r="N215" i="55"/>
  <c r="N216" i="55"/>
  <c r="N217" i="55"/>
  <c r="N218" i="55"/>
  <c r="N219" i="55"/>
  <c r="N220" i="55"/>
  <c r="N221" i="55"/>
  <c r="N222" i="55"/>
  <c r="N223" i="55"/>
  <c r="N224" i="55"/>
  <c r="N225" i="55"/>
  <c r="N226" i="55"/>
  <c r="N227" i="55"/>
  <c r="N228" i="55"/>
  <c r="N229" i="55"/>
  <c r="N230" i="55"/>
  <c r="N231" i="55"/>
  <c r="N232" i="55"/>
  <c r="N233" i="55"/>
  <c r="N234" i="55"/>
  <c r="N235" i="55"/>
  <c r="N236" i="55"/>
  <c r="N237" i="55"/>
  <c r="N238" i="55"/>
  <c r="N239" i="55"/>
  <c r="N240" i="55"/>
  <c r="N241" i="55"/>
  <c r="N242" i="55"/>
  <c r="N243" i="55"/>
  <c r="N244" i="55"/>
  <c r="N245" i="55"/>
  <c r="N246" i="55"/>
  <c r="N247" i="55"/>
  <c r="N248" i="55"/>
  <c r="N249" i="55"/>
  <c r="N250" i="55"/>
  <c r="N251" i="55"/>
  <c r="N252" i="55"/>
  <c r="N253" i="55"/>
  <c r="N254" i="55"/>
  <c r="N255" i="55"/>
  <c r="N256" i="55"/>
  <c r="N257" i="55"/>
  <c r="N258" i="55"/>
  <c r="N259" i="55"/>
  <c r="N260" i="55"/>
  <c r="N261" i="55"/>
  <c r="N262" i="55"/>
  <c r="N263" i="55"/>
  <c r="N264" i="55"/>
  <c r="N265" i="55"/>
  <c r="N266" i="55"/>
  <c r="N267" i="55"/>
  <c r="N268" i="55"/>
  <c r="N269" i="55"/>
  <c r="N270" i="55"/>
  <c r="N271" i="55"/>
  <c r="N272" i="55"/>
  <c r="N273" i="55"/>
  <c r="N274" i="55"/>
  <c r="N275" i="55"/>
  <c r="N276" i="55"/>
  <c r="N277" i="55"/>
  <c r="N278" i="55"/>
  <c r="N279" i="55"/>
  <c r="N280" i="55"/>
  <c r="N281" i="55"/>
  <c r="N282" i="55"/>
  <c r="N283" i="55"/>
  <c r="N284" i="55"/>
  <c r="N285" i="55"/>
  <c r="N286" i="55"/>
  <c r="N287" i="55"/>
  <c r="N288" i="55"/>
  <c r="N289" i="55"/>
  <c r="N290" i="55"/>
  <c r="N291" i="55"/>
  <c r="N292" i="55"/>
  <c r="N293" i="55"/>
  <c r="N294" i="55"/>
  <c r="N295" i="55"/>
  <c r="N296" i="55"/>
  <c r="N297" i="55"/>
  <c r="N298" i="55"/>
  <c r="N299" i="55"/>
  <c r="N300" i="55"/>
  <c r="N301" i="55"/>
  <c r="N302" i="55"/>
  <c r="N303" i="55"/>
  <c r="N304" i="55"/>
  <c r="N305" i="55"/>
  <c r="N306" i="55"/>
  <c r="N307" i="55"/>
  <c r="N308" i="55"/>
  <c r="N309" i="55"/>
  <c r="N310" i="55"/>
  <c r="N311" i="55"/>
  <c r="N312" i="55"/>
  <c r="N313" i="55"/>
  <c r="N314" i="55"/>
  <c r="N315" i="55"/>
  <c r="N316" i="55"/>
  <c r="N317" i="55"/>
  <c r="N318" i="55"/>
  <c r="N319" i="55"/>
  <c r="N320" i="55"/>
  <c r="N321" i="55"/>
  <c r="N322" i="55"/>
  <c r="N323" i="55"/>
  <c r="N324" i="55"/>
  <c r="N325" i="55"/>
  <c r="N326" i="55"/>
  <c r="N327" i="55"/>
  <c r="N328" i="55"/>
  <c r="N329" i="55"/>
  <c r="N330" i="55"/>
  <c r="N331" i="55"/>
  <c r="N332" i="55"/>
  <c r="N333" i="55"/>
  <c r="N334" i="55"/>
  <c r="N335" i="55"/>
  <c r="N336" i="55"/>
  <c r="N337" i="55"/>
  <c r="N338" i="55"/>
  <c r="N339" i="55"/>
  <c r="N340" i="55"/>
  <c r="N341" i="55"/>
  <c r="N342" i="55"/>
  <c r="N343" i="55"/>
  <c r="N344" i="55"/>
  <c r="N345" i="55"/>
  <c r="N346" i="55"/>
  <c r="N347" i="55"/>
  <c r="N348" i="55"/>
  <c r="N349" i="55"/>
  <c r="N350" i="55"/>
  <c r="N351" i="55"/>
  <c r="N352" i="55"/>
  <c r="N353" i="55"/>
  <c r="N354" i="55"/>
  <c r="N355" i="55"/>
  <c r="N356" i="55"/>
  <c r="N357" i="55"/>
  <c r="N358" i="55"/>
  <c r="N359" i="55"/>
  <c r="N360" i="55"/>
  <c r="N361" i="55"/>
  <c r="N362" i="55"/>
  <c r="N363" i="55"/>
  <c r="N364" i="55"/>
  <c r="N365" i="55"/>
  <c r="N366" i="55"/>
  <c r="N367" i="55"/>
  <c r="N368" i="55"/>
  <c r="N369" i="55"/>
  <c r="N370" i="55"/>
  <c r="N371" i="55"/>
  <c r="N372" i="55"/>
  <c r="N373" i="55"/>
  <c r="N374" i="55"/>
  <c r="N375" i="55"/>
  <c r="N376" i="55"/>
  <c r="N377" i="55"/>
  <c r="N378" i="55"/>
  <c r="N379" i="55"/>
  <c r="N380" i="55"/>
  <c r="N381" i="55"/>
  <c r="N382" i="55"/>
  <c r="N383" i="55"/>
  <c r="N384" i="55"/>
  <c r="N385" i="55"/>
  <c r="N386" i="55"/>
  <c r="N387" i="55"/>
  <c r="N388" i="55"/>
  <c r="N389" i="55"/>
  <c r="N390" i="55"/>
  <c r="N391" i="55"/>
  <c r="N392" i="55"/>
  <c r="N393" i="55"/>
  <c r="N394" i="55"/>
  <c r="N395" i="55"/>
  <c r="N396" i="55"/>
  <c r="N397" i="55"/>
  <c r="N398" i="55"/>
  <c r="N399" i="55"/>
  <c r="N400" i="55"/>
  <c r="N401" i="55"/>
  <c r="N402" i="55"/>
  <c r="N403" i="55"/>
  <c r="N404" i="55"/>
  <c r="N405" i="55"/>
  <c r="N406" i="55"/>
  <c r="N407" i="55"/>
  <c r="N408" i="55"/>
  <c r="N409" i="55"/>
  <c r="N410" i="55"/>
  <c r="N411" i="55"/>
  <c r="N412" i="55"/>
  <c r="N413" i="55"/>
  <c r="N414" i="55"/>
  <c r="N415" i="55"/>
  <c r="N416" i="55"/>
  <c r="N417" i="55"/>
  <c r="N418" i="55"/>
  <c r="N419" i="55"/>
  <c r="N420" i="55"/>
  <c r="N421" i="55"/>
  <c r="N422" i="55"/>
  <c r="N423" i="55"/>
  <c r="N424" i="55"/>
  <c r="N425" i="55"/>
  <c r="N426" i="55"/>
  <c r="N427" i="55"/>
  <c r="N428" i="55"/>
  <c r="N429" i="55"/>
  <c r="N430" i="55"/>
  <c r="N431" i="55"/>
  <c r="N432" i="55"/>
  <c r="N433" i="55"/>
  <c r="N434" i="55"/>
  <c r="N435" i="55"/>
  <c r="N436" i="55"/>
  <c r="N437" i="55"/>
  <c r="N438" i="55"/>
  <c r="N439" i="55"/>
  <c r="N440" i="55"/>
  <c r="N441" i="55"/>
  <c r="N442" i="55"/>
  <c r="N443" i="55"/>
  <c r="N444" i="55"/>
  <c r="N445" i="55"/>
  <c r="N446" i="55"/>
  <c r="N447" i="55"/>
  <c r="N448" i="55"/>
  <c r="N449" i="55"/>
  <c r="N450" i="55"/>
  <c r="N451" i="55"/>
  <c r="N452" i="55"/>
  <c r="N453" i="55"/>
  <c r="N454" i="55"/>
  <c r="N455" i="55"/>
  <c r="N456" i="55"/>
  <c r="N457" i="55"/>
  <c r="N458" i="55"/>
  <c r="N459" i="55"/>
  <c r="N460" i="55"/>
  <c r="N461" i="55"/>
  <c r="N462" i="55"/>
  <c r="N463" i="55"/>
  <c r="N464" i="55"/>
  <c r="N465" i="55"/>
  <c r="N466" i="55"/>
  <c r="N467" i="55"/>
  <c r="N468" i="55"/>
  <c r="N469" i="55"/>
  <c r="N470" i="55"/>
  <c r="N471" i="55"/>
  <c r="N472" i="55"/>
  <c r="N473" i="55"/>
  <c r="N474" i="55"/>
  <c r="N475" i="55"/>
  <c r="N476" i="55"/>
  <c r="N477" i="55"/>
  <c r="N478" i="55"/>
  <c r="N479" i="55"/>
  <c r="N480" i="55"/>
  <c r="N481" i="55"/>
  <c r="N482" i="55"/>
  <c r="N483" i="55"/>
  <c r="N484" i="55"/>
  <c r="N485" i="55"/>
  <c r="N486" i="55"/>
  <c r="N487" i="55"/>
  <c r="N488" i="55"/>
  <c r="N489" i="55"/>
  <c r="N490" i="55"/>
  <c r="N491" i="55"/>
  <c r="N492" i="55"/>
  <c r="N493" i="55"/>
  <c r="N494" i="55"/>
  <c r="N495" i="55"/>
  <c r="N496" i="55"/>
  <c r="N497" i="55"/>
  <c r="N498" i="55"/>
  <c r="N499" i="55"/>
  <c r="N500" i="55"/>
  <c r="N501" i="55"/>
  <c r="N502" i="55"/>
  <c r="N503" i="55"/>
  <c r="N504" i="55"/>
  <c r="N505" i="55"/>
  <c r="N506" i="55"/>
  <c r="N507" i="55"/>
  <c r="N508" i="55"/>
  <c r="N509" i="55"/>
  <c r="N510" i="55"/>
  <c r="N511" i="55"/>
  <c r="N512" i="55"/>
  <c r="N513" i="55"/>
  <c r="N514" i="55"/>
  <c r="N515" i="55"/>
  <c r="N516" i="55"/>
  <c r="N517" i="55"/>
  <c r="N518" i="55"/>
  <c r="N519" i="55"/>
  <c r="N520" i="55"/>
  <c r="N521" i="55"/>
  <c r="N522" i="55"/>
  <c r="N523" i="55"/>
  <c r="N524" i="55"/>
  <c r="N525" i="55"/>
  <c r="N526" i="55"/>
  <c r="N527" i="55"/>
  <c r="N528" i="55"/>
  <c r="N529" i="55"/>
  <c r="N530" i="55"/>
  <c r="N531" i="55"/>
  <c r="N532" i="55"/>
  <c r="N533" i="55"/>
  <c r="N534" i="55"/>
  <c r="N535" i="55"/>
  <c r="N536" i="55"/>
  <c r="N537" i="55"/>
  <c r="N538" i="55"/>
  <c r="N539" i="55"/>
  <c r="N540" i="55"/>
  <c r="N541" i="55"/>
  <c r="N542" i="55"/>
  <c r="N543" i="55"/>
  <c r="N544" i="55"/>
  <c r="N545" i="55"/>
  <c r="N546" i="55"/>
  <c r="N547" i="55"/>
  <c r="N548" i="55"/>
  <c r="N549" i="55"/>
  <c r="N550" i="55"/>
  <c r="N551" i="55"/>
  <c r="N552" i="55"/>
  <c r="N553" i="55"/>
  <c r="N554" i="55"/>
  <c r="N555" i="55"/>
  <c r="N556" i="55"/>
  <c r="N557" i="55"/>
  <c r="N558" i="55"/>
  <c r="N559" i="55"/>
  <c r="N560" i="55"/>
  <c r="N561" i="55"/>
  <c r="N562" i="55"/>
  <c r="N563" i="55"/>
  <c r="N564" i="55"/>
  <c r="N565" i="55"/>
  <c r="N566" i="55"/>
  <c r="N567" i="55"/>
  <c r="N5" i="55"/>
  <c r="M5" i="55"/>
  <c r="L6" i="55"/>
  <c r="L7" i="55"/>
  <c r="L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258" i="55"/>
  <c r="L259" i="55"/>
  <c r="L260" i="55"/>
  <c r="L261" i="55"/>
  <c r="L262" i="55"/>
  <c r="L263" i="55"/>
  <c r="L264" i="55"/>
  <c r="L265" i="55"/>
  <c r="L266" i="55"/>
  <c r="L267" i="55"/>
  <c r="L268" i="55"/>
  <c r="L269" i="55"/>
  <c r="L270" i="55"/>
  <c r="L271" i="55"/>
  <c r="L272" i="55"/>
  <c r="L273" i="55"/>
  <c r="L274" i="55"/>
  <c r="L275" i="55"/>
  <c r="L276" i="55"/>
  <c r="L277" i="55"/>
  <c r="L278" i="55"/>
  <c r="L279" i="55"/>
  <c r="L280" i="55"/>
  <c r="L281" i="55"/>
  <c r="L282" i="55"/>
  <c r="L283" i="55"/>
  <c r="L284" i="55"/>
  <c r="L285" i="55"/>
  <c r="L286" i="55"/>
  <c r="L287" i="55"/>
  <c r="L288" i="55"/>
  <c r="L289" i="55"/>
  <c r="L290" i="55"/>
  <c r="L291" i="55"/>
  <c r="L292" i="55"/>
  <c r="L293" i="55"/>
  <c r="L294" i="55"/>
  <c r="L295" i="55"/>
  <c r="L296" i="55"/>
  <c r="L297" i="55"/>
  <c r="L298" i="55"/>
  <c r="L299" i="55"/>
  <c r="L300" i="55"/>
  <c r="L301" i="55"/>
  <c r="L302" i="55"/>
  <c r="L303" i="55"/>
  <c r="L304" i="55"/>
  <c r="L305" i="55"/>
  <c r="L306" i="55"/>
  <c r="L307" i="55"/>
  <c r="L308" i="55"/>
  <c r="L309" i="55"/>
  <c r="L310" i="55"/>
  <c r="L311" i="55"/>
  <c r="L312" i="55"/>
  <c r="L313" i="55"/>
  <c r="L314" i="55"/>
  <c r="L315" i="55"/>
  <c r="L316" i="55"/>
  <c r="L317" i="55"/>
  <c r="L318" i="55"/>
  <c r="L319" i="55"/>
  <c r="L320" i="55"/>
  <c r="L321" i="55"/>
  <c r="L322" i="55"/>
  <c r="L323" i="55"/>
  <c r="L324" i="55"/>
  <c r="L325" i="55"/>
  <c r="L326" i="55"/>
  <c r="L327" i="55"/>
  <c r="L328" i="55"/>
  <c r="L329" i="55"/>
  <c r="L330" i="55"/>
  <c r="L331" i="55"/>
  <c r="L332" i="55"/>
  <c r="L333" i="55"/>
  <c r="L334" i="55"/>
  <c r="L335" i="55"/>
  <c r="L336" i="55"/>
  <c r="L337" i="55"/>
  <c r="L338" i="55"/>
  <c r="L339" i="55"/>
  <c r="L340" i="55"/>
  <c r="L341" i="55"/>
  <c r="L342" i="55"/>
  <c r="L343" i="55"/>
  <c r="L344" i="55"/>
  <c r="L345" i="55"/>
  <c r="L346" i="55"/>
  <c r="L347" i="55"/>
  <c r="L348" i="55"/>
  <c r="L349" i="55"/>
  <c r="L350" i="55"/>
  <c r="L351" i="55"/>
  <c r="L352" i="55"/>
  <c r="L353" i="55"/>
  <c r="L354" i="55"/>
  <c r="L355" i="55"/>
  <c r="L356" i="55"/>
  <c r="L357" i="55"/>
  <c r="L358" i="55"/>
  <c r="L359" i="55"/>
  <c r="L360" i="55"/>
  <c r="L361" i="55"/>
  <c r="L362" i="55"/>
  <c r="L363" i="55"/>
  <c r="L364" i="55"/>
  <c r="L365" i="55"/>
  <c r="L366" i="55"/>
  <c r="L367" i="55"/>
  <c r="L368" i="55"/>
  <c r="L369" i="55"/>
  <c r="L370" i="55"/>
  <c r="L371" i="55"/>
  <c r="L372" i="55"/>
  <c r="L373" i="55"/>
  <c r="L374" i="55"/>
  <c r="L375" i="55"/>
  <c r="L376" i="55"/>
  <c r="L377" i="55"/>
  <c r="L378" i="55"/>
  <c r="L379" i="55"/>
  <c r="L380" i="55"/>
  <c r="L381" i="55"/>
  <c r="L382" i="55"/>
  <c r="L383" i="55"/>
  <c r="L384" i="55"/>
  <c r="L385" i="55"/>
  <c r="L386" i="55"/>
  <c r="L387" i="55"/>
  <c r="L388" i="55"/>
  <c r="L389" i="55"/>
  <c r="L390" i="55"/>
  <c r="L391" i="55"/>
  <c r="L392" i="55"/>
  <c r="L393" i="55"/>
  <c r="L394" i="55"/>
  <c r="L395" i="55"/>
  <c r="L396" i="55"/>
  <c r="L397" i="55"/>
  <c r="L398" i="55"/>
  <c r="L399" i="55"/>
  <c r="L400" i="55"/>
  <c r="L401" i="55"/>
  <c r="L402" i="55"/>
  <c r="L403" i="55"/>
  <c r="L404" i="55"/>
  <c r="L405" i="55"/>
  <c r="L406" i="55"/>
  <c r="L407" i="55"/>
  <c r="L408" i="55"/>
  <c r="L409" i="55"/>
  <c r="L410" i="55"/>
  <c r="L411" i="55"/>
  <c r="L412" i="55"/>
  <c r="L413" i="55"/>
  <c r="L414" i="55"/>
  <c r="L415" i="55"/>
  <c r="L416" i="55"/>
  <c r="L417" i="55"/>
  <c r="L418" i="55"/>
  <c r="L419" i="55"/>
  <c r="L420" i="55"/>
  <c r="L421" i="55"/>
  <c r="L422" i="55"/>
  <c r="L423" i="55"/>
  <c r="L424" i="55"/>
  <c r="L425" i="55"/>
  <c r="L426" i="55"/>
  <c r="L427" i="55"/>
  <c r="L428" i="55"/>
  <c r="L429" i="55"/>
  <c r="L430" i="55"/>
  <c r="L431" i="55"/>
  <c r="L432" i="55"/>
  <c r="L433" i="55"/>
  <c r="L434" i="55"/>
  <c r="L435" i="55"/>
  <c r="L436" i="55"/>
  <c r="L437" i="55"/>
  <c r="L438" i="55"/>
  <c r="L439" i="55"/>
  <c r="L440" i="55"/>
  <c r="L441" i="55"/>
  <c r="L442" i="55"/>
  <c r="L443" i="55"/>
  <c r="L444" i="55"/>
  <c r="L445" i="55"/>
  <c r="L446" i="55"/>
  <c r="L447" i="55"/>
  <c r="L448" i="55"/>
  <c r="L449" i="55"/>
  <c r="L450" i="55"/>
  <c r="L451" i="55"/>
  <c r="L452" i="55"/>
  <c r="L453" i="55"/>
  <c r="L454" i="55"/>
  <c r="L455" i="55"/>
  <c r="L456" i="55"/>
  <c r="L457" i="55"/>
  <c r="L458" i="55"/>
  <c r="L459" i="55"/>
  <c r="L460" i="55"/>
  <c r="L461" i="55"/>
  <c r="L462" i="55"/>
  <c r="L463" i="55"/>
  <c r="L464" i="55"/>
  <c r="L465" i="55"/>
  <c r="L466" i="55"/>
  <c r="L467" i="55"/>
  <c r="L468" i="55"/>
  <c r="L469" i="55"/>
  <c r="L470" i="55"/>
  <c r="L471" i="55"/>
  <c r="L472" i="55"/>
  <c r="L473" i="55"/>
  <c r="L474" i="55"/>
  <c r="L475" i="55"/>
  <c r="L476" i="55"/>
  <c r="L477" i="55"/>
  <c r="L478" i="55"/>
  <c r="L479" i="55"/>
  <c r="L480" i="55"/>
  <c r="L481" i="55"/>
  <c r="L482" i="55"/>
  <c r="L483" i="55"/>
  <c r="L484" i="55"/>
  <c r="L485" i="55"/>
  <c r="L486" i="55"/>
  <c r="L487" i="55"/>
  <c r="L488" i="55"/>
  <c r="L489" i="55"/>
  <c r="L490" i="55"/>
  <c r="L491" i="55"/>
  <c r="L492" i="55"/>
  <c r="L493" i="55"/>
  <c r="L494" i="55"/>
  <c r="L495" i="55"/>
  <c r="L496" i="55"/>
  <c r="L497" i="55"/>
  <c r="L498" i="55"/>
  <c r="L499" i="55"/>
  <c r="L500" i="55"/>
  <c r="L501" i="55"/>
  <c r="L502" i="55"/>
  <c r="L503" i="55"/>
  <c r="L504" i="55"/>
  <c r="L505" i="55"/>
  <c r="L506" i="55"/>
  <c r="L507" i="55"/>
  <c r="L508" i="55"/>
  <c r="L509" i="55"/>
  <c r="L510" i="55"/>
  <c r="L511" i="55"/>
  <c r="L512" i="55"/>
  <c r="L513" i="55"/>
  <c r="L514" i="55"/>
  <c r="L515" i="55"/>
  <c r="L516" i="55"/>
  <c r="L517" i="55"/>
  <c r="L518" i="55"/>
  <c r="L519" i="55"/>
  <c r="L520" i="55"/>
  <c r="L521" i="55"/>
  <c r="L522" i="55"/>
  <c r="L523" i="55"/>
  <c r="L524" i="55"/>
  <c r="L525" i="55"/>
  <c r="L526" i="55"/>
  <c r="L527" i="55"/>
  <c r="L528" i="55"/>
  <c r="L529" i="55"/>
  <c r="L530" i="55"/>
  <c r="L531" i="55"/>
  <c r="L532" i="55"/>
  <c r="L533" i="55"/>
  <c r="L534" i="55"/>
  <c r="L535" i="55"/>
  <c r="L536" i="55"/>
  <c r="L537" i="55"/>
  <c r="L538" i="55"/>
  <c r="L539" i="55"/>
  <c r="L540" i="55"/>
  <c r="L541" i="55"/>
  <c r="L542" i="55"/>
  <c r="L543" i="55"/>
  <c r="L544" i="55"/>
  <c r="L545" i="55"/>
  <c r="L546" i="55"/>
  <c r="L547" i="55"/>
  <c r="L548" i="55"/>
  <c r="L549" i="55"/>
  <c r="L550" i="55"/>
  <c r="L551" i="55"/>
  <c r="L552" i="55"/>
  <c r="L553" i="55"/>
  <c r="L554" i="55"/>
  <c r="L555" i="55"/>
  <c r="L556" i="55"/>
  <c r="L557" i="55"/>
  <c r="L558" i="55"/>
  <c r="L559" i="55"/>
  <c r="L560" i="55"/>
  <c r="L561" i="55"/>
  <c r="L562" i="55"/>
  <c r="L563" i="55"/>
  <c r="L564" i="55"/>
  <c r="L565" i="55"/>
  <c r="L566" i="55"/>
  <c r="L567" i="55"/>
  <c r="K6" i="55"/>
  <c r="K7" i="55"/>
  <c r="K8" i="55"/>
  <c r="K9" i="55"/>
  <c r="K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258" i="55"/>
  <c r="K259" i="55"/>
  <c r="K260" i="55"/>
  <c r="K261" i="55"/>
  <c r="K262" i="55"/>
  <c r="K263" i="55"/>
  <c r="K264" i="55"/>
  <c r="K265" i="55"/>
  <c r="K266" i="55"/>
  <c r="K267" i="55"/>
  <c r="K268" i="55"/>
  <c r="K269" i="55"/>
  <c r="K270" i="55"/>
  <c r="K271" i="55"/>
  <c r="K272" i="55"/>
  <c r="K273" i="55"/>
  <c r="K274" i="55"/>
  <c r="K275" i="55"/>
  <c r="K276" i="55"/>
  <c r="K277" i="55"/>
  <c r="K278" i="55"/>
  <c r="K279" i="55"/>
  <c r="K280" i="55"/>
  <c r="K281" i="55"/>
  <c r="K282" i="55"/>
  <c r="K283" i="55"/>
  <c r="K284" i="55"/>
  <c r="K285" i="55"/>
  <c r="K286" i="55"/>
  <c r="K287" i="55"/>
  <c r="K288" i="55"/>
  <c r="K289" i="55"/>
  <c r="K290" i="55"/>
  <c r="K291" i="55"/>
  <c r="K292" i="55"/>
  <c r="K293" i="55"/>
  <c r="K294" i="55"/>
  <c r="K295" i="55"/>
  <c r="K296" i="55"/>
  <c r="K297" i="55"/>
  <c r="K298" i="55"/>
  <c r="K299" i="55"/>
  <c r="K300" i="55"/>
  <c r="K301" i="55"/>
  <c r="K302" i="55"/>
  <c r="K303" i="55"/>
  <c r="K304" i="55"/>
  <c r="K305" i="55"/>
  <c r="K306" i="55"/>
  <c r="K307" i="55"/>
  <c r="K308" i="55"/>
  <c r="K309" i="55"/>
  <c r="K310" i="55"/>
  <c r="K311" i="55"/>
  <c r="K312" i="55"/>
  <c r="K313" i="55"/>
  <c r="K314" i="55"/>
  <c r="K315" i="55"/>
  <c r="K316" i="55"/>
  <c r="K317" i="55"/>
  <c r="K318" i="55"/>
  <c r="K319" i="55"/>
  <c r="K320" i="55"/>
  <c r="K321" i="55"/>
  <c r="K322" i="55"/>
  <c r="K323" i="55"/>
  <c r="K324" i="55"/>
  <c r="K325" i="55"/>
  <c r="K326" i="55"/>
  <c r="K327" i="55"/>
  <c r="K328" i="55"/>
  <c r="K329" i="55"/>
  <c r="K330" i="55"/>
  <c r="K331" i="55"/>
  <c r="K332" i="55"/>
  <c r="K333" i="55"/>
  <c r="K334" i="55"/>
  <c r="K335" i="55"/>
  <c r="K336" i="55"/>
  <c r="K337" i="55"/>
  <c r="K338" i="55"/>
  <c r="K339" i="55"/>
  <c r="K340" i="55"/>
  <c r="K341" i="55"/>
  <c r="K342" i="55"/>
  <c r="K343" i="55"/>
  <c r="K344" i="55"/>
  <c r="K345" i="55"/>
  <c r="K346" i="55"/>
  <c r="K347" i="55"/>
  <c r="K348" i="55"/>
  <c r="K349" i="55"/>
  <c r="K350" i="55"/>
  <c r="K351" i="55"/>
  <c r="K352" i="55"/>
  <c r="K353" i="55"/>
  <c r="K354" i="55"/>
  <c r="K355" i="55"/>
  <c r="K356" i="55"/>
  <c r="K357" i="55"/>
  <c r="K358" i="55"/>
  <c r="K359" i="55"/>
  <c r="K360" i="55"/>
  <c r="K361" i="55"/>
  <c r="K362" i="55"/>
  <c r="K363" i="55"/>
  <c r="K364" i="55"/>
  <c r="K365" i="55"/>
  <c r="K366" i="55"/>
  <c r="K367" i="55"/>
  <c r="K368" i="55"/>
  <c r="K369" i="55"/>
  <c r="K370" i="55"/>
  <c r="K371" i="55"/>
  <c r="K372" i="55"/>
  <c r="K373" i="55"/>
  <c r="K374" i="55"/>
  <c r="K375" i="55"/>
  <c r="K376" i="55"/>
  <c r="K377" i="55"/>
  <c r="K378" i="55"/>
  <c r="K379" i="55"/>
  <c r="K380" i="55"/>
  <c r="K381" i="55"/>
  <c r="K382" i="55"/>
  <c r="K383" i="55"/>
  <c r="K384" i="55"/>
  <c r="K385" i="55"/>
  <c r="K386" i="55"/>
  <c r="K387" i="55"/>
  <c r="K388" i="55"/>
  <c r="K389" i="55"/>
  <c r="K390" i="55"/>
  <c r="K391" i="55"/>
  <c r="K392" i="55"/>
  <c r="K393" i="55"/>
  <c r="K394" i="55"/>
  <c r="K395" i="55"/>
  <c r="K396" i="55"/>
  <c r="K397" i="55"/>
  <c r="K398" i="55"/>
  <c r="K399" i="55"/>
  <c r="K400" i="55"/>
  <c r="K401" i="55"/>
  <c r="K402" i="55"/>
  <c r="K403" i="55"/>
  <c r="K404" i="55"/>
  <c r="K405" i="55"/>
  <c r="K406" i="55"/>
  <c r="K407" i="55"/>
  <c r="K408" i="55"/>
  <c r="K409" i="55"/>
  <c r="K410" i="55"/>
  <c r="K411" i="55"/>
  <c r="K412" i="55"/>
  <c r="K413" i="55"/>
  <c r="K414" i="55"/>
  <c r="K415" i="55"/>
  <c r="K416" i="55"/>
  <c r="K417" i="55"/>
  <c r="K418" i="55"/>
  <c r="K419" i="55"/>
  <c r="K420" i="55"/>
  <c r="K421" i="55"/>
  <c r="K422" i="55"/>
  <c r="K423" i="55"/>
  <c r="K424" i="55"/>
  <c r="K425" i="55"/>
  <c r="K426" i="55"/>
  <c r="K427" i="55"/>
  <c r="K428" i="55"/>
  <c r="K429" i="55"/>
  <c r="K430" i="55"/>
  <c r="K431" i="55"/>
  <c r="K432" i="55"/>
  <c r="K433" i="55"/>
  <c r="K434" i="55"/>
  <c r="K435" i="55"/>
  <c r="K436" i="55"/>
  <c r="K437" i="55"/>
  <c r="K438" i="55"/>
  <c r="K439" i="55"/>
  <c r="K440" i="55"/>
  <c r="K441" i="55"/>
  <c r="K442" i="55"/>
  <c r="K443" i="55"/>
  <c r="K444" i="55"/>
  <c r="K445" i="55"/>
  <c r="K446" i="55"/>
  <c r="K447" i="55"/>
  <c r="K448" i="55"/>
  <c r="K449" i="55"/>
  <c r="K450" i="55"/>
  <c r="K451" i="55"/>
  <c r="K452" i="55"/>
  <c r="K453" i="55"/>
  <c r="K454" i="55"/>
  <c r="K455" i="55"/>
  <c r="K456" i="55"/>
  <c r="K457" i="55"/>
  <c r="K458" i="55"/>
  <c r="K459" i="55"/>
  <c r="K460" i="55"/>
  <c r="K461" i="55"/>
  <c r="K462" i="55"/>
  <c r="K463" i="55"/>
  <c r="K464" i="55"/>
  <c r="K465" i="55"/>
  <c r="K466" i="55"/>
  <c r="K467" i="55"/>
  <c r="K468" i="55"/>
  <c r="K469" i="55"/>
  <c r="K470" i="55"/>
  <c r="K471" i="55"/>
  <c r="K472" i="55"/>
  <c r="K473" i="55"/>
  <c r="K474" i="55"/>
  <c r="K475" i="55"/>
  <c r="K476" i="55"/>
  <c r="K477" i="55"/>
  <c r="K478" i="55"/>
  <c r="K479" i="55"/>
  <c r="K480" i="55"/>
  <c r="K481" i="55"/>
  <c r="K482" i="55"/>
  <c r="K483" i="55"/>
  <c r="K484" i="55"/>
  <c r="K485" i="55"/>
  <c r="K486" i="55"/>
  <c r="K487" i="55"/>
  <c r="K488" i="55"/>
  <c r="K489" i="55"/>
  <c r="K490" i="55"/>
  <c r="K491" i="55"/>
  <c r="K492" i="55"/>
  <c r="K493" i="55"/>
  <c r="K494" i="55"/>
  <c r="K495" i="55"/>
  <c r="K496" i="55"/>
  <c r="K497" i="55"/>
  <c r="K498" i="55"/>
  <c r="K499" i="55"/>
  <c r="K500" i="55"/>
  <c r="K501" i="55"/>
  <c r="K502" i="55"/>
  <c r="K503" i="55"/>
  <c r="K504" i="55"/>
  <c r="K505" i="55"/>
  <c r="K506" i="55"/>
  <c r="K507" i="55"/>
  <c r="K508" i="55"/>
  <c r="K509" i="55"/>
  <c r="K510" i="55"/>
  <c r="K511" i="55"/>
  <c r="K512" i="55"/>
  <c r="K513" i="55"/>
  <c r="K514" i="55"/>
  <c r="K515" i="55"/>
  <c r="K516" i="55"/>
  <c r="K517" i="55"/>
  <c r="K518" i="55"/>
  <c r="K519" i="55"/>
  <c r="K520" i="55"/>
  <c r="K521" i="55"/>
  <c r="K522" i="55"/>
  <c r="K523" i="55"/>
  <c r="K524" i="55"/>
  <c r="K525" i="55"/>
  <c r="K526" i="55"/>
  <c r="K527" i="55"/>
  <c r="K528" i="55"/>
  <c r="K529" i="55"/>
  <c r="K530" i="55"/>
  <c r="K531" i="55"/>
  <c r="K532" i="55"/>
  <c r="K533" i="55"/>
  <c r="K534" i="55"/>
  <c r="K535" i="55"/>
  <c r="K536" i="55"/>
  <c r="K537" i="55"/>
  <c r="K538" i="55"/>
  <c r="K539" i="55"/>
  <c r="K540" i="55"/>
  <c r="K541" i="55"/>
  <c r="K542" i="55"/>
  <c r="K543" i="55"/>
  <c r="K544" i="55"/>
  <c r="K545" i="55"/>
  <c r="K546" i="55"/>
  <c r="K547" i="55"/>
  <c r="K548" i="55"/>
  <c r="K549" i="55"/>
  <c r="K550" i="55"/>
  <c r="K551" i="55"/>
  <c r="K552" i="55"/>
  <c r="K553" i="55"/>
  <c r="K554" i="55"/>
  <c r="K555" i="55"/>
  <c r="K556" i="55"/>
  <c r="K557" i="55"/>
  <c r="K558" i="55"/>
  <c r="K559" i="55"/>
  <c r="K560" i="55"/>
  <c r="K561" i="55"/>
  <c r="K562" i="55"/>
  <c r="K563" i="55"/>
  <c r="K564" i="55"/>
  <c r="K565" i="55"/>
  <c r="K566" i="55"/>
  <c r="K567" i="55"/>
  <c r="J6" i="55"/>
  <c r="J7" i="55"/>
  <c r="J8" i="55"/>
  <c r="J9" i="55"/>
  <c r="J10" i="55"/>
  <c r="J11" i="55"/>
  <c r="J12" i="55"/>
  <c r="J13" i="55"/>
  <c r="J14" i="55"/>
  <c r="J15" i="55"/>
  <c r="J16" i="55"/>
  <c r="J17" i="55"/>
  <c r="J18" i="55"/>
  <c r="J19" i="55"/>
  <c r="J20" i="55"/>
  <c r="J21" i="55"/>
  <c r="J22" i="55"/>
  <c r="J23" i="55"/>
  <c r="J24" i="55"/>
  <c r="J25" i="55"/>
  <c r="J26" i="55"/>
  <c r="J27" i="55"/>
  <c r="J28" i="55"/>
  <c r="J29" i="55"/>
  <c r="J30" i="55"/>
  <c r="J31" i="55"/>
  <c r="J32" i="55"/>
  <c r="J33" i="55"/>
  <c r="J34" i="55"/>
  <c r="J35" i="55"/>
  <c r="J36" i="55"/>
  <c r="J37" i="55"/>
  <c r="J38" i="55"/>
  <c r="J39" i="55"/>
  <c r="J40" i="55"/>
  <c r="J41" i="55"/>
  <c r="J42" i="55"/>
  <c r="J43" i="55"/>
  <c r="J44" i="55"/>
  <c r="J45" i="55"/>
  <c r="J46" i="55"/>
  <c r="J47" i="55"/>
  <c r="J48" i="55"/>
  <c r="J49" i="55"/>
  <c r="J50" i="55"/>
  <c r="J51" i="55"/>
  <c r="J52" i="55"/>
  <c r="J53" i="55"/>
  <c r="J54" i="55"/>
  <c r="J55" i="55"/>
  <c r="J56" i="55"/>
  <c r="J57" i="55"/>
  <c r="J58" i="55"/>
  <c r="J59" i="55"/>
  <c r="J60" i="55"/>
  <c r="J61" i="55"/>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111" i="55"/>
  <c r="J112" i="55"/>
  <c r="J113" i="55"/>
  <c r="J114" i="55"/>
  <c r="J115" i="55"/>
  <c r="J116" i="55"/>
  <c r="J117" i="55"/>
  <c r="J118" i="55"/>
  <c r="J119" i="55"/>
  <c r="J120" i="55"/>
  <c r="J121" i="55"/>
  <c r="J122" i="55"/>
  <c r="J123" i="55"/>
  <c r="J124" i="55"/>
  <c r="J125" i="55"/>
  <c r="J126" i="55"/>
  <c r="J127" i="55"/>
  <c r="J128" i="55"/>
  <c r="J129" i="55"/>
  <c r="J130" i="55"/>
  <c r="J131" i="55"/>
  <c r="J132" i="55"/>
  <c r="J133" i="55"/>
  <c r="J134" i="55"/>
  <c r="J135" i="55"/>
  <c r="J136" i="55"/>
  <c r="J137" i="55"/>
  <c r="J138" i="55"/>
  <c r="J139" i="55"/>
  <c r="J140" i="55"/>
  <c r="J141" i="55"/>
  <c r="J142" i="55"/>
  <c r="J143" i="55"/>
  <c r="J144" i="55"/>
  <c r="J145" i="55"/>
  <c r="J146" i="55"/>
  <c r="J147" i="55"/>
  <c r="J148" i="55"/>
  <c r="J149" i="55"/>
  <c r="J150" i="55"/>
  <c r="J151" i="55"/>
  <c r="J152" i="55"/>
  <c r="J153" i="55"/>
  <c r="J154" i="55"/>
  <c r="J155" i="55"/>
  <c r="J156" i="55"/>
  <c r="J157" i="55"/>
  <c r="J158" i="55"/>
  <c r="J159" i="55"/>
  <c r="J160" i="55"/>
  <c r="J161" i="55"/>
  <c r="J162" i="55"/>
  <c r="J163" i="55"/>
  <c r="J164" i="55"/>
  <c r="J165" i="55"/>
  <c r="J166" i="55"/>
  <c r="J167" i="55"/>
  <c r="J168" i="55"/>
  <c r="J169" i="55"/>
  <c r="J170" i="55"/>
  <c r="J171" i="55"/>
  <c r="J172" i="55"/>
  <c r="J173" i="55"/>
  <c r="J174" i="55"/>
  <c r="J175" i="55"/>
  <c r="J176" i="55"/>
  <c r="J177" i="55"/>
  <c r="J178" i="55"/>
  <c r="J179" i="55"/>
  <c r="J180" i="55"/>
  <c r="J181" i="55"/>
  <c r="J182" i="55"/>
  <c r="J183" i="55"/>
  <c r="J184" i="55"/>
  <c r="J185" i="55"/>
  <c r="J186" i="55"/>
  <c r="J187" i="55"/>
  <c r="J188" i="55"/>
  <c r="J189" i="55"/>
  <c r="J190" i="55"/>
  <c r="J191" i="55"/>
  <c r="J192" i="55"/>
  <c r="J193" i="55"/>
  <c r="J194" i="55"/>
  <c r="J195" i="55"/>
  <c r="J196" i="55"/>
  <c r="J197" i="55"/>
  <c r="J198" i="55"/>
  <c r="J199" i="55"/>
  <c r="J200" i="55"/>
  <c r="J201" i="55"/>
  <c r="J202" i="55"/>
  <c r="J203" i="55"/>
  <c r="J204" i="55"/>
  <c r="J205" i="55"/>
  <c r="J206" i="55"/>
  <c r="J207" i="55"/>
  <c r="J208" i="55"/>
  <c r="J209" i="55"/>
  <c r="J210" i="55"/>
  <c r="J211" i="55"/>
  <c r="J212" i="55"/>
  <c r="J213" i="55"/>
  <c r="J214" i="55"/>
  <c r="J215" i="55"/>
  <c r="J216" i="55"/>
  <c r="J217" i="55"/>
  <c r="J218" i="55"/>
  <c r="J219" i="55"/>
  <c r="J220" i="55"/>
  <c r="J221" i="55"/>
  <c r="J222" i="55"/>
  <c r="J223" i="55"/>
  <c r="J224" i="55"/>
  <c r="J225" i="55"/>
  <c r="J226" i="55"/>
  <c r="J227" i="55"/>
  <c r="J228" i="55"/>
  <c r="J229" i="55"/>
  <c r="J230" i="55"/>
  <c r="J231" i="55"/>
  <c r="J232" i="55"/>
  <c r="J233" i="55"/>
  <c r="J234" i="55"/>
  <c r="J235" i="55"/>
  <c r="J236" i="55"/>
  <c r="J237" i="55"/>
  <c r="J238" i="55"/>
  <c r="J239" i="55"/>
  <c r="J240" i="55"/>
  <c r="J241" i="55"/>
  <c r="J242" i="55"/>
  <c r="J243" i="55"/>
  <c r="J244" i="55"/>
  <c r="J245" i="55"/>
  <c r="J246" i="55"/>
  <c r="J247" i="55"/>
  <c r="J248" i="55"/>
  <c r="J249" i="55"/>
  <c r="J250" i="55"/>
  <c r="J251" i="55"/>
  <c r="J252" i="55"/>
  <c r="J253" i="55"/>
  <c r="J254" i="55"/>
  <c r="J255" i="55"/>
  <c r="J256" i="55"/>
  <c r="J257" i="55"/>
  <c r="J258" i="55"/>
  <c r="J259" i="55"/>
  <c r="J260" i="55"/>
  <c r="J261" i="55"/>
  <c r="J262" i="55"/>
  <c r="J263" i="55"/>
  <c r="J264" i="55"/>
  <c r="J265" i="55"/>
  <c r="J266" i="55"/>
  <c r="J267" i="55"/>
  <c r="J268" i="55"/>
  <c r="J269" i="55"/>
  <c r="J270" i="55"/>
  <c r="J271" i="55"/>
  <c r="J272" i="55"/>
  <c r="J273" i="55"/>
  <c r="J274" i="55"/>
  <c r="J275" i="55"/>
  <c r="J276" i="55"/>
  <c r="J277" i="55"/>
  <c r="J278" i="55"/>
  <c r="J279" i="55"/>
  <c r="J280" i="55"/>
  <c r="J281" i="55"/>
  <c r="J282" i="55"/>
  <c r="J283" i="55"/>
  <c r="J284" i="55"/>
  <c r="J285" i="55"/>
  <c r="J286" i="55"/>
  <c r="J287" i="55"/>
  <c r="J288" i="55"/>
  <c r="J289" i="55"/>
  <c r="J290" i="55"/>
  <c r="J291" i="55"/>
  <c r="J292" i="55"/>
  <c r="J293" i="55"/>
  <c r="J294" i="55"/>
  <c r="J295" i="55"/>
  <c r="J296" i="55"/>
  <c r="J297" i="55"/>
  <c r="J298" i="55"/>
  <c r="J299" i="55"/>
  <c r="J300" i="55"/>
  <c r="J301" i="55"/>
  <c r="J302" i="55"/>
  <c r="J303" i="55"/>
  <c r="J304" i="55"/>
  <c r="J305" i="55"/>
  <c r="J306" i="55"/>
  <c r="J307" i="55"/>
  <c r="J308" i="55"/>
  <c r="J309" i="55"/>
  <c r="J310" i="55"/>
  <c r="J311" i="55"/>
  <c r="J312" i="55"/>
  <c r="J313" i="55"/>
  <c r="J314" i="55"/>
  <c r="J315" i="55"/>
  <c r="J316" i="55"/>
  <c r="J317" i="55"/>
  <c r="J318" i="55"/>
  <c r="J319" i="55"/>
  <c r="J320" i="55"/>
  <c r="J321" i="55"/>
  <c r="J322" i="55"/>
  <c r="J323" i="55"/>
  <c r="J324" i="55"/>
  <c r="J325" i="55"/>
  <c r="J326" i="55"/>
  <c r="J327" i="55"/>
  <c r="J328" i="55"/>
  <c r="J329" i="55"/>
  <c r="J330" i="55"/>
  <c r="J331" i="55"/>
  <c r="J332" i="55"/>
  <c r="J333" i="55"/>
  <c r="J334" i="55"/>
  <c r="J335" i="55"/>
  <c r="J336" i="55"/>
  <c r="J337" i="55"/>
  <c r="J338" i="55"/>
  <c r="J339" i="55"/>
  <c r="J340" i="55"/>
  <c r="J341" i="55"/>
  <c r="J342" i="55"/>
  <c r="J343" i="55"/>
  <c r="J344" i="55"/>
  <c r="J345" i="55"/>
  <c r="J346" i="55"/>
  <c r="J347" i="55"/>
  <c r="J348" i="55"/>
  <c r="J349" i="55"/>
  <c r="J350" i="55"/>
  <c r="J351" i="55"/>
  <c r="J352" i="55"/>
  <c r="J353" i="55"/>
  <c r="J354" i="55"/>
  <c r="J355" i="55"/>
  <c r="J356" i="55"/>
  <c r="J357" i="55"/>
  <c r="J358" i="55"/>
  <c r="J359" i="55"/>
  <c r="J360" i="55"/>
  <c r="J361" i="55"/>
  <c r="J362" i="55"/>
  <c r="J363" i="55"/>
  <c r="J364" i="55"/>
  <c r="J365" i="55"/>
  <c r="J366" i="55"/>
  <c r="J367" i="55"/>
  <c r="J368" i="55"/>
  <c r="J369" i="55"/>
  <c r="J370" i="55"/>
  <c r="J371" i="55"/>
  <c r="J372" i="55"/>
  <c r="J373" i="55"/>
  <c r="J374" i="55"/>
  <c r="J375" i="55"/>
  <c r="J376" i="55"/>
  <c r="J377" i="55"/>
  <c r="J378" i="55"/>
  <c r="J379" i="55"/>
  <c r="J380" i="55"/>
  <c r="J381" i="55"/>
  <c r="J382" i="55"/>
  <c r="J383" i="55"/>
  <c r="J384" i="55"/>
  <c r="J385" i="55"/>
  <c r="J386" i="55"/>
  <c r="J387" i="55"/>
  <c r="J388" i="55"/>
  <c r="J389" i="55"/>
  <c r="J390" i="55"/>
  <c r="J391" i="55"/>
  <c r="J392" i="55"/>
  <c r="J393" i="55"/>
  <c r="J394" i="55"/>
  <c r="J395" i="55"/>
  <c r="J396" i="55"/>
  <c r="J397" i="55"/>
  <c r="J398" i="55"/>
  <c r="J399" i="55"/>
  <c r="J400" i="55"/>
  <c r="J401" i="55"/>
  <c r="J402" i="55"/>
  <c r="J403" i="55"/>
  <c r="J404" i="55"/>
  <c r="J405" i="55"/>
  <c r="J406" i="55"/>
  <c r="J407" i="55"/>
  <c r="J408" i="55"/>
  <c r="J409" i="55"/>
  <c r="J410" i="55"/>
  <c r="J411" i="55"/>
  <c r="J412" i="55"/>
  <c r="J413" i="55"/>
  <c r="J414" i="55"/>
  <c r="J415" i="55"/>
  <c r="J416" i="55"/>
  <c r="J417" i="55"/>
  <c r="J418" i="55"/>
  <c r="J419" i="55"/>
  <c r="J420" i="55"/>
  <c r="J421" i="55"/>
  <c r="J422" i="55"/>
  <c r="J423" i="55"/>
  <c r="J424" i="55"/>
  <c r="J425" i="55"/>
  <c r="J426" i="55"/>
  <c r="J427" i="55"/>
  <c r="J428" i="55"/>
  <c r="J429" i="55"/>
  <c r="J430" i="55"/>
  <c r="J431" i="55"/>
  <c r="J432" i="55"/>
  <c r="J433" i="55"/>
  <c r="J434" i="55"/>
  <c r="J435" i="55"/>
  <c r="J436" i="55"/>
  <c r="J437" i="55"/>
  <c r="J438" i="55"/>
  <c r="J439" i="55"/>
  <c r="J440" i="55"/>
  <c r="J441" i="55"/>
  <c r="J442" i="55"/>
  <c r="J443" i="55"/>
  <c r="J444" i="55"/>
  <c r="J445" i="55"/>
  <c r="J446" i="55"/>
  <c r="J447" i="55"/>
  <c r="J448" i="55"/>
  <c r="J449" i="55"/>
  <c r="J450" i="55"/>
  <c r="J451" i="55"/>
  <c r="J452" i="55"/>
  <c r="J453" i="55"/>
  <c r="J454" i="55"/>
  <c r="J455" i="55"/>
  <c r="J456" i="55"/>
  <c r="J457" i="55"/>
  <c r="J458" i="55"/>
  <c r="J459" i="55"/>
  <c r="J460" i="55"/>
  <c r="J461" i="55"/>
  <c r="J462" i="55"/>
  <c r="J463" i="55"/>
  <c r="J464" i="55"/>
  <c r="J465" i="55"/>
  <c r="J466" i="55"/>
  <c r="J467" i="55"/>
  <c r="J468" i="55"/>
  <c r="J469" i="55"/>
  <c r="J470" i="55"/>
  <c r="J471" i="55"/>
  <c r="J472" i="55"/>
  <c r="J473" i="55"/>
  <c r="J474" i="55"/>
  <c r="J475" i="55"/>
  <c r="J476" i="55"/>
  <c r="J477" i="55"/>
  <c r="J478" i="55"/>
  <c r="J479" i="55"/>
  <c r="J480" i="55"/>
  <c r="J481" i="55"/>
  <c r="J482" i="55"/>
  <c r="J483" i="55"/>
  <c r="J485" i="55"/>
  <c r="J486" i="55"/>
  <c r="J487" i="55"/>
  <c r="J488" i="55"/>
  <c r="J489" i="55"/>
  <c r="J490" i="55"/>
  <c r="J491" i="55"/>
  <c r="J492" i="55"/>
  <c r="J493" i="55"/>
  <c r="J494" i="55"/>
  <c r="J495" i="55"/>
  <c r="J496" i="55"/>
  <c r="J497" i="55"/>
  <c r="J498" i="55"/>
  <c r="J499" i="55"/>
  <c r="J500" i="55"/>
  <c r="J501" i="55"/>
  <c r="J502" i="55"/>
  <c r="J503" i="55"/>
  <c r="J504" i="55"/>
  <c r="J505" i="55"/>
  <c r="J506" i="55"/>
  <c r="J507" i="55"/>
  <c r="J508" i="55"/>
  <c r="J509" i="55"/>
  <c r="J510" i="55"/>
  <c r="J511" i="55"/>
  <c r="J512" i="55"/>
  <c r="J513" i="55"/>
  <c r="J514" i="55"/>
  <c r="J515" i="55"/>
  <c r="J516" i="55"/>
  <c r="J517" i="55"/>
  <c r="J518" i="55"/>
  <c r="J519" i="55"/>
  <c r="J520" i="55"/>
  <c r="J521" i="55"/>
  <c r="J522" i="55"/>
  <c r="J523" i="55"/>
  <c r="J524" i="55"/>
  <c r="J525" i="55"/>
  <c r="J526" i="55"/>
  <c r="J527" i="55"/>
  <c r="J528" i="55"/>
  <c r="J529" i="55"/>
  <c r="J530" i="55"/>
  <c r="J531" i="55"/>
  <c r="J532" i="55"/>
  <c r="J533" i="55"/>
  <c r="J534" i="55"/>
  <c r="J535" i="55"/>
  <c r="J536" i="55"/>
  <c r="J537" i="55"/>
  <c r="J538" i="55"/>
  <c r="J539" i="55"/>
  <c r="J540" i="55"/>
  <c r="J541" i="55"/>
  <c r="J542" i="55"/>
  <c r="J543" i="55"/>
  <c r="J544" i="55"/>
  <c r="J545" i="55"/>
  <c r="J546" i="55"/>
  <c r="J547" i="55"/>
  <c r="J548" i="55"/>
  <c r="J549" i="55"/>
  <c r="J550" i="55"/>
  <c r="J551" i="55"/>
  <c r="J552" i="55"/>
  <c r="J553" i="55"/>
  <c r="J554" i="55"/>
  <c r="J555" i="55"/>
  <c r="J556" i="55"/>
  <c r="J557" i="55"/>
  <c r="J558" i="55"/>
  <c r="J559" i="55"/>
  <c r="J560" i="55"/>
  <c r="J561" i="55"/>
  <c r="J562" i="55"/>
  <c r="J563" i="55"/>
  <c r="J564" i="55"/>
  <c r="J565" i="55"/>
  <c r="J566" i="55"/>
  <c r="J567" i="55"/>
  <c r="L5" i="55"/>
  <c r="K5" i="55"/>
  <c r="J5" i="55"/>
  <c r="Q2" i="66" l="1"/>
  <c r="Y10" i="65"/>
  <c r="Y8" i="65"/>
  <c r="Y18" i="65" l="1"/>
  <c r="Y20" i="65" s="1"/>
  <c r="AK149" i="55" l="1"/>
  <c r="AK12" i="55"/>
  <c r="M127" i="71"/>
  <c r="M12" i="71"/>
  <c r="M12" i="70"/>
  <c r="M125" i="70"/>
  <c r="M92" i="69"/>
  <c r="M91" i="68"/>
  <c r="M134" i="67"/>
  <c r="M12" i="67"/>
  <c r="M12" i="66"/>
  <c r="M128" i="66"/>
  <c r="M137" i="65"/>
  <c r="M12" i="65"/>
  <c r="J12" i="63"/>
  <c r="K12" i="63" s="1"/>
  <c r="J152" i="63"/>
  <c r="K152" i="63" s="1"/>
  <c r="J67" i="9"/>
  <c r="AK7" i="55" l="1"/>
  <c r="AK28" i="55"/>
  <c r="AK40" i="55"/>
  <c r="AK52" i="55"/>
  <c r="AK64" i="55"/>
  <c r="AK76" i="55"/>
  <c r="AK88" i="55"/>
  <c r="AK100" i="55"/>
  <c r="AK112" i="55"/>
  <c r="AK124" i="55"/>
  <c r="AK136" i="55"/>
  <c r="AK148" i="55"/>
  <c r="AK161" i="55"/>
  <c r="AK173" i="55"/>
  <c r="AK185" i="55"/>
  <c r="AK197" i="55"/>
  <c r="AK209" i="55"/>
  <c r="AK221" i="55"/>
  <c r="AK233" i="55"/>
  <c r="AK245" i="55"/>
  <c r="M6" i="71"/>
  <c r="M7" i="71"/>
  <c r="M8" i="71"/>
  <c r="M9" i="71"/>
  <c r="M10" i="71"/>
  <c r="M11"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2" i="71"/>
  <c r="M253" i="71"/>
  <c r="M254" i="71"/>
  <c r="M255" i="71"/>
  <c r="M256" i="71"/>
  <c r="M257" i="71"/>
  <c r="M258" i="71"/>
  <c r="M259" i="71"/>
  <c r="M260" i="71"/>
  <c r="M261" i="71"/>
  <c r="M262" i="71"/>
  <c r="M263" i="71"/>
  <c r="M264" i="71"/>
  <c r="M265" i="71"/>
  <c r="M266" i="71"/>
  <c r="M267" i="71"/>
  <c r="M268" i="71"/>
  <c r="M269" i="71"/>
  <c r="M270" i="71"/>
  <c r="M271" i="71"/>
  <c r="M272" i="71"/>
  <c r="M273" i="71"/>
  <c r="M274" i="71"/>
  <c r="M275" i="71"/>
  <c r="M276" i="71"/>
  <c r="M277" i="71"/>
  <c r="M278" i="71"/>
  <c r="M279" i="71"/>
  <c r="M280" i="71"/>
  <c r="M281" i="71"/>
  <c r="M282" i="71"/>
  <c r="M283" i="71"/>
  <c r="M284" i="71"/>
  <c r="M285" i="71"/>
  <c r="M286" i="71"/>
  <c r="M287" i="71"/>
  <c r="M288" i="71"/>
  <c r="M289" i="71"/>
  <c r="M290" i="71"/>
  <c r="M291" i="71"/>
  <c r="M292" i="71"/>
  <c r="M293" i="71"/>
  <c r="M294" i="71"/>
  <c r="M295" i="71"/>
  <c r="M296" i="71"/>
  <c r="M297" i="71"/>
  <c r="M298" i="71"/>
  <c r="M299" i="71"/>
  <c r="M300" i="71"/>
  <c r="M301" i="71"/>
  <c r="M302" i="71"/>
  <c r="M303" i="71"/>
  <c r="M304" i="71"/>
  <c r="M305" i="71"/>
  <c r="M306" i="71"/>
  <c r="M307" i="71"/>
  <c r="M308" i="71"/>
  <c r="M309" i="71"/>
  <c r="M310" i="71"/>
  <c r="M311" i="71"/>
  <c r="M312" i="71"/>
  <c r="M313" i="71"/>
  <c r="M314" i="71"/>
  <c r="M315" i="71"/>
  <c r="M316" i="71"/>
  <c r="M317" i="71"/>
  <c r="M318" i="71"/>
  <c r="M319" i="71"/>
  <c r="M320" i="71"/>
  <c r="M321" i="71"/>
  <c r="M322" i="71"/>
  <c r="M323" i="71"/>
  <c r="M324" i="71"/>
  <c r="M325" i="71"/>
  <c r="M326" i="71"/>
  <c r="M327" i="71"/>
  <c r="M328" i="71"/>
  <c r="M329" i="71"/>
  <c r="M330" i="71"/>
  <c r="M331" i="71"/>
  <c r="M332" i="71"/>
  <c r="M333" i="71"/>
  <c r="M334" i="71"/>
  <c r="M335" i="71"/>
  <c r="M336" i="71"/>
  <c r="M337" i="71"/>
  <c r="M338" i="71"/>
  <c r="M339" i="71"/>
  <c r="M340" i="71"/>
  <c r="M341" i="71"/>
  <c r="M342" i="71"/>
  <c r="M343" i="71"/>
  <c r="M344" i="71"/>
  <c r="M345" i="71"/>
  <c r="M346" i="71"/>
  <c r="M347" i="71"/>
  <c r="M348" i="71"/>
  <c r="M349" i="71"/>
  <c r="M350" i="71"/>
  <c r="M351" i="71"/>
  <c r="M352" i="71"/>
  <c r="M353" i="71"/>
  <c r="M354" i="71"/>
  <c r="M355" i="71"/>
  <c r="M356" i="71"/>
  <c r="M357" i="71"/>
  <c r="M358" i="71"/>
  <c r="M359" i="71"/>
  <c r="M360" i="71"/>
  <c r="M361" i="71"/>
  <c r="M362" i="71"/>
  <c r="M363" i="71"/>
  <c r="M364" i="71"/>
  <c r="M365" i="71"/>
  <c r="M366" i="71"/>
  <c r="M367" i="71"/>
  <c r="M368" i="71"/>
  <c r="M369" i="71"/>
  <c r="M370" i="71"/>
  <c r="M371" i="71"/>
  <c r="M372" i="71"/>
  <c r="M373" i="71"/>
  <c r="M374" i="71"/>
  <c r="M375" i="71"/>
  <c r="M376" i="71"/>
  <c r="M377" i="71"/>
  <c r="M378" i="71"/>
  <c r="M379" i="71"/>
  <c r="M380" i="71"/>
  <c r="M381" i="71"/>
  <c r="M382" i="71"/>
  <c r="M383" i="71"/>
  <c r="M384" i="71"/>
  <c r="M385" i="71"/>
  <c r="M386" i="71"/>
  <c r="M387" i="71"/>
  <c r="M388" i="71"/>
  <c r="M389" i="71"/>
  <c r="M390" i="71"/>
  <c r="M391" i="71"/>
  <c r="M392" i="71"/>
  <c r="M393" i="71"/>
  <c r="M394" i="71"/>
  <c r="M395" i="71"/>
  <c r="M396" i="71"/>
  <c r="M397" i="71"/>
  <c r="M398" i="71"/>
  <c r="M399" i="71"/>
  <c r="M400" i="71"/>
  <c r="Z22" i="71"/>
  <c r="Y22" i="71"/>
  <c r="X22" i="71"/>
  <c r="W22" i="71"/>
  <c r="Z21" i="71"/>
  <c r="Y21" i="71"/>
  <c r="X21" i="71"/>
  <c r="W21" i="71"/>
  <c r="Z19" i="71"/>
  <c r="Y19" i="71"/>
  <c r="X19" i="71"/>
  <c r="W19" i="71"/>
  <c r="Z18" i="71"/>
  <c r="Y18" i="71"/>
  <c r="X18" i="71"/>
  <c r="W18" i="71"/>
  <c r="Z10" i="71"/>
  <c r="Y10" i="71"/>
  <c r="X10" i="71"/>
  <c r="W10" i="71"/>
  <c r="Z9" i="71"/>
  <c r="Y9" i="71"/>
  <c r="X9" i="71"/>
  <c r="W9" i="71"/>
  <c r="Z8" i="71"/>
  <c r="Y8" i="71"/>
  <c r="X8" i="71"/>
  <c r="W8" i="71"/>
  <c r="M5" i="71"/>
  <c r="M5" i="70"/>
  <c r="S2" i="71"/>
  <c r="R2" i="71"/>
  <c r="Q2" i="71"/>
  <c r="P2" i="71"/>
  <c r="M6" i="70"/>
  <c r="M7" i="70"/>
  <c r="M8" i="70"/>
  <c r="M9" i="70"/>
  <c r="M10" i="70"/>
  <c r="M11" i="70"/>
  <c r="M13"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39" i="70"/>
  <c r="M40" i="70"/>
  <c r="M41" i="70"/>
  <c r="M42" i="70"/>
  <c r="M43" i="70"/>
  <c r="M44" i="70"/>
  <c r="M45" i="70"/>
  <c r="M46" i="70"/>
  <c r="M47" i="70"/>
  <c r="M48" i="70"/>
  <c r="M49" i="70"/>
  <c r="M50" i="70"/>
  <c r="M51" i="70"/>
  <c r="M52" i="70"/>
  <c r="M53" i="70"/>
  <c r="M54" i="70"/>
  <c r="M55" i="70"/>
  <c r="M56" i="70"/>
  <c r="M57" i="70"/>
  <c r="M58" i="70"/>
  <c r="M59" i="70"/>
  <c r="M60" i="70"/>
  <c r="M61" i="70"/>
  <c r="M62" i="70"/>
  <c r="M63" i="70"/>
  <c r="M64" i="70"/>
  <c r="M65" i="70"/>
  <c r="M66" i="70"/>
  <c r="M67" i="70"/>
  <c r="M68" i="70"/>
  <c r="M69" i="70"/>
  <c r="M70" i="70"/>
  <c r="M71" i="70"/>
  <c r="M72" i="70"/>
  <c r="M73" i="70"/>
  <c r="M74" i="70"/>
  <c r="M75" i="70"/>
  <c r="M76" i="70"/>
  <c r="M77" i="70"/>
  <c r="M78" i="70"/>
  <c r="M79" i="70"/>
  <c r="M80" i="70"/>
  <c r="M81" i="70"/>
  <c r="M82" i="70"/>
  <c r="M83" i="70"/>
  <c r="M84" i="70"/>
  <c r="M85" i="70"/>
  <c r="M86" i="70"/>
  <c r="M87" i="70"/>
  <c r="M88" i="70"/>
  <c r="M89" i="70"/>
  <c r="M90" i="70"/>
  <c r="M91" i="70"/>
  <c r="M92" i="70"/>
  <c r="M93" i="70"/>
  <c r="M94" i="70"/>
  <c r="M95" i="70"/>
  <c r="M96" i="70"/>
  <c r="M97" i="70"/>
  <c r="M98" i="70"/>
  <c r="M99" i="70"/>
  <c r="M100" i="70"/>
  <c r="M101" i="70"/>
  <c r="M102" i="70"/>
  <c r="M103" i="70"/>
  <c r="M104" i="70"/>
  <c r="M105" i="70"/>
  <c r="M106" i="70"/>
  <c r="M107" i="70"/>
  <c r="M108" i="70"/>
  <c r="M109" i="70"/>
  <c r="M110" i="70"/>
  <c r="M111" i="70"/>
  <c r="M112" i="70"/>
  <c r="M113" i="70"/>
  <c r="M114" i="70"/>
  <c r="M115" i="70"/>
  <c r="M116" i="70"/>
  <c r="M117" i="70"/>
  <c r="M118" i="70"/>
  <c r="M119" i="70"/>
  <c r="M120" i="70"/>
  <c r="M121" i="70"/>
  <c r="M122" i="70"/>
  <c r="M123" i="70"/>
  <c r="M124"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M263" i="70"/>
  <c r="M264" i="70"/>
  <c r="M265" i="70"/>
  <c r="M266" i="70"/>
  <c r="M267" i="70"/>
  <c r="M268" i="70"/>
  <c r="M269" i="70"/>
  <c r="M270" i="70"/>
  <c r="M271" i="70"/>
  <c r="M272" i="70"/>
  <c r="M273" i="70"/>
  <c r="M274" i="70"/>
  <c r="M275" i="70"/>
  <c r="M276" i="70"/>
  <c r="M277" i="70"/>
  <c r="M278" i="70"/>
  <c r="M279" i="70"/>
  <c r="M280" i="70"/>
  <c r="M281" i="70"/>
  <c r="M282" i="70"/>
  <c r="M283" i="70"/>
  <c r="M284" i="70"/>
  <c r="M285" i="70"/>
  <c r="M286" i="70"/>
  <c r="M287" i="70"/>
  <c r="M288" i="70"/>
  <c r="M289" i="70"/>
  <c r="M290" i="70"/>
  <c r="M291" i="70"/>
  <c r="M292" i="70"/>
  <c r="M293" i="70"/>
  <c r="M294" i="70"/>
  <c r="M295" i="70"/>
  <c r="M296" i="70"/>
  <c r="M297" i="70"/>
  <c r="M298" i="70"/>
  <c r="M299" i="70"/>
  <c r="M300" i="70"/>
  <c r="M301" i="70"/>
  <c r="M302" i="70"/>
  <c r="M303" i="70"/>
  <c r="M304" i="70"/>
  <c r="M305" i="70"/>
  <c r="M306" i="70"/>
  <c r="M307" i="70"/>
  <c r="M308" i="70"/>
  <c r="M309" i="70"/>
  <c r="M310" i="70"/>
  <c r="M311" i="70"/>
  <c r="M312" i="70"/>
  <c r="M313" i="70"/>
  <c r="M314" i="70"/>
  <c r="M315" i="70"/>
  <c r="M316" i="70"/>
  <c r="M317" i="70"/>
  <c r="M318" i="70"/>
  <c r="M319" i="70"/>
  <c r="M320" i="70"/>
  <c r="M321" i="70"/>
  <c r="M322" i="70"/>
  <c r="M323" i="70"/>
  <c r="M324" i="70"/>
  <c r="M325" i="70"/>
  <c r="M326" i="70"/>
  <c r="M327" i="70"/>
  <c r="M328" i="70"/>
  <c r="M329" i="70"/>
  <c r="M330" i="70"/>
  <c r="M331" i="70"/>
  <c r="M332" i="70"/>
  <c r="M333" i="70"/>
  <c r="M334" i="70"/>
  <c r="M335" i="70"/>
  <c r="M336" i="70"/>
  <c r="M337" i="70"/>
  <c r="M338" i="70"/>
  <c r="M339" i="70"/>
  <c r="M340" i="70"/>
  <c r="M341" i="70"/>
  <c r="M342" i="70"/>
  <c r="M343" i="70"/>
  <c r="M344" i="70"/>
  <c r="M345" i="70"/>
  <c r="M346" i="70"/>
  <c r="M347" i="70"/>
  <c r="M348" i="70"/>
  <c r="M349" i="70"/>
  <c r="M350" i="70"/>
  <c r="M351" i="70"/>
  <c r="M352" i="70"/>
  <c r="M353" i="70"/>
  <c r="M354" i="70"/>
  <c r="M355" i="70"/>
  <c r="M356" i="70"/>
  <c r="M357" i="70"/>
  <c r="M358" i="70"/>
  <c r="M359" i="70"/>
  <c r="M360" i="70"/>
  <c r="M361" i="70"/>
  <c r="M362" i="70"/>
  <c r="M363" i="70"/>
  <c r="M364" i="70"/>
  <c r="M365" i="70"/>
  <c r="M366" i="70"/>
  <c r="M367" i="70"/>
  <c r="M368" i="70"/>
  <c r="M369" i="70"/>
  <c r="M370" i="70"/>
  <c r="M371" i="70"/>
  <c r="M372" i="70"/>
  <c r="M373" i="70"/>
  <c r="M374" i="70"/>
  <c r="M375" i="70"/>
  <c r="M376" i="70"/>
  <c r="M377" i="70"/>
  <c r="M378" i="70"/>
  <c r="M379" i="70"/>
  <c r="M380" i="70"/>
  <c r="M381" i="70"/>
  <c r="M382" i="70"/>
  <c r="M5" i="69"/>
  <c r="Z22" i="70"/>
  <c r="Y22" i="70"/>
  <c r="X22" i="70"/>
  <c r="W22" i="70"/>
  <c r="Z21" i="70"/>
  <c r="Y21" i="70"/>
  <c r="X21" i="70"/>
  <c r="W21" i="70"/>
  <c r="Z19" i="70"/>
  <c r="Y19" i="70"/>
  <c r="X19" i="70"/>
  <c r="W19" i="70"/>
  <c r="Z18" i="70"/>
  <c r="Y18" i="70"/>
  <c r="X18" i="70"/>
  <c r="W18" i="70"/>
  <c r="Z10" i="70"/>
  <c r="Y10" i="70"/>
  <c r="X10" i="70"/>
  <c r="W10" i="70"/>
  <c r="Z9" i="70"/>
  <c r="Y9" i="70"/>
  <c r="X9" i="70"/>
  <c r="W9" i="70"/>
  <c r="Z8" i="70"/>
  <c r="Y8" i="70"/>
  <c r="X8" i="70"/>
  <c r="W8" i="70"/>
  <c r="S2" i="70"/>
  <c r="R2" i="70"/>
  <c r="Q2" i="70"/>
  <c r="P2" i="70"/>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0" i="69"/>
  <c r="M61" i="69"/>
  <c r="M62" i="69"/>
  <c r="M63" i="69"/>
  <c r="M64" i="69"/>
  <c r="M65" i="69"/>
  <c r="M66" i="69"/>
  <c r="M67" i="69"/>
  <c r="M68" i="69"/>
  <c r="M69" i="69"/>
  <c r="M70" i="69"/>
  <c r="M71" i="69"/>
  <c r="M72" i="69"/>
  <c r="M73" i="69"/>
  <c r="M74" i="69"/>
  <c r="M75" i="69"/>
  <c r="M76" i="69"/>
  <c r="M77" i="69"/>
  <c r="M78" i="69"/>
  <c r="M79" i="69"/>
  <c r="M80" i="69"/>
  <c r="M81" i="69"/>
  <c r="M82" i="69"/>
  <c r="M83" i="69"/>
  <c r="M84" i="69"/>
  <c r="M85" i="69"/>
  <c r="M86" i="69"/>
  <c r="M87" i="69"/>
  <c r="M88" i="69"/>
  <c r="M89" i="69"/>
  <c r="M90" i="69"/>
  <c r="M91" i="69"/>
  <c r="M93" i="69"/>
  <c r="M94" i="69"/>
  <c r="M95" i="69"/>
  <c r="M96" i="69"/>
  <c r="M97" i="69"/>
  <c r="M98" i="69"/>
  <c r="M99" i="69"/>
  <c r="M100" i="69"/>
  <c r="M101" i="69"/>
  <c r="M102" i="69"/>
  <c r="M103" i="69"/>
  <c r="M104" i="69"/>
  <c r="M105" i="69"/>
  <c r="M106" i="69"/>
  <c r="M107" i="69"/>
  <c r="M108" i="69"/>
  <c r="M109" i="69"/>
  <c r="M110" i="69"/>
  <c r="M111" i="69"/>
  <c r="M112" i="69"/>
  <c r="M113" i="69"/>
  <c r="M114" i="69"/>
  <c r="M115" i="69"/>
  <c r="M116" i="69"/>
  <c r="M117" i="69"/>
  <c r="M118" i="69"/>
  <c r="M119" i="69"/>
  <c r="M120" i="69"/>
  <c r="M121" i="69"/>
  <c r="M122" i="69"/>
  <c r="M123" i="69"/>
  <c r="M124" i="69"/>
  <c r="M125" i="69"/>
  <c r="M126" i="69"/>
  <c r="M127" i="69"/>
  <c r="M128" i="69"/>
  <c r="M129" i="69"/>
  <c r="M130" i="69"/>
  <c r="M131" i="69"/>
  <c r="M132" i="69"/>
  <c r="M133" i="69"/>
  <c r="M134" i="69"/>
  <c r="M135" i="69"/>
  <c r="M136" i="69"/>
  <c r="M137" i="69"/>
  <c r="M138" i="69"/>
  <c r="M139" i="69"/>
  <c r="M140" i="69"/>
  <c r="M141" i="69"/>
  <c r="M142" i="69"/>
  <c r="M143" i="69"/>
  <c r="M144" i="69"/>
  <c r="M145" i="69"/>
  <c r="M146" i="69"/>
  <c r="M147" i="69"/>
  <c r="M148" i="69"/>
  <c r="M149" i="69"/>
  <c r="M150" i="69"/>
  <c r="M151" i="69"/>
  <c r="M152" i="69"/>
  <c r="M153" i="69"/>
  <c r="M154" i="69"/>
  <c r="M155" i="69"/>
  <c r="M156" i="69"/>
  <c r="M157" i="69"/>
  <c r="M158" i="69"/>
  <c r="M159" i="69"/>
  <c r="M160" i="69"/>
  <c r="M161" i="69"/>
  <c r="M162" i="69"/>
  <c r="M163" i="69"/>
  <c r="M164" i="69"/>
  <c r="M165" i="69"/>
  <c r="M166" i="69"/>
  <c r="M167" i="69"/>
  <c r="M168" i="69"/>
  <c r="M169" i="69"/>
  <c r="M170" i="69"/>
  <c r="M171" i="69"/>
  <c r="M172" i="69"/>
  <c r="M173" i="69"/>
  <c r="M174" i="69"/>
  <c r="M175" i="69"/>
  <c r="M176" i="69"/>
  <c r="M177" i="69"/>
  <c r="M178" i="69"/>
  <c r="M179" i="69"/>
  <c r="M180" i="69"/>
  <c r="M181" i="69"/>
  <c r="M182" i="69"/>
  <c r="M183" i="69"/>
  <c r="M184" i="69"/>
  <c r="M185" i="69"/>
  <c r="M186" i="69"/>
  <c r="M187" i="69"/>
  <c r="M188" i="69"/>
  <c r="M189" i="69"/>
  <c r="M190" i="69"/>
  <c r="M191" i="69"/>
  <c r="M192" i="69"/>
  <c r="M193" i="69"/>
  <c r="M194" i="69"/>
  <c r="M195" i="69"/>
  <c r="M196" i="69"/>
  <c r="M197" i="69"/>
  <c r="M198" i="69"/>
  <c r="M199" i="69"/>
  <c r="M200" i="69"/>
  <c r="M201" i="69"/>
  <c r="M202" i="69"/>
  <c r="M203" i="69"/>
  <c r="M204" i="69"/>
  <c r="M205" i="69"/>
  <c r="M206" i="69"/>
  <c r="M207" i="69"/>
  <c r="M208" i="69"/>
  <c r="M209" i="69"/>
  <c r="M210" i="69"/>
  <c r="M211" i="69"/>
  <c r="M212" i="69"/>
  <c r="M213" i="69"/>
  <c r="M214" i="69"/>
  <c r="M215" i="69"/>
  <c r="M216" i="69"/>
  <c r="M217" i="69"/>
  <c r="M218" i="69"/>
  <c r="M219" i="69"/>
  <c r="M220" i="69"/>
  <c r="M221" i="69"/>
  <c r="M222" i="69"/>
  <c r="M223" i="69"/>
  <c r="M224" i="69"/>
  <c r="M225" i="69"/>
  <c r="M226" i="69"/>
  <c r="M227" i="69"/>
  <c r="M228" i="69"/>
  <c r="M229" i="69"/>
  <c r="M230" i="69"/>
  <c r="M231" i="69"/>
  <c r="M232" i="69"/>
  <c r="M233" i="69"/>
  <c r="M234" i="69"/>
  <c r="M235" i="69"/>
  <c r="M236" i="69"/>
  <c r="M237" i="69"/>
  <c r="M238" i="69"/>
  <c r="M239" i="69"/>
  <c r="M240" i="69"/>
  <c r="M241" i="69"/>
  <c r="M242" i="69"/>
  <c r="M243" i="69"/>
  <c r="M244" i="69"/>
  <c r="M245" i="69"/>
  <c r="M246" i="69"/>
  <c r="M247" i="69"/>
  <c r="M248" i="69"/>
  <c r="M249" i="69"/>
  <c r="M250" i="69"/>
  <c r="M251" i="69"/>
  <c r="M252" i="69"/>
  <c r="M253" i="69"/>
  <c r="M254" i="69"/>
  <c r="M255" i="69"/>
  <c r="M256" i="69"/>
  <c r="M257" i="69"/>
  <c r="M258" i="69"/>
  <c r="M259" i="69"/>
  <c r="M260" i="69"/>
  <c r="M261" i="69"/>
  <c r="M262" i="69"/>
  <c r="M263" i="69"/>
  <c r="M264" i="69"/>
  <c r="M265" i="69"/>
  <c r="M266" i="69"/>
  <c r="M267" i="69"/>
  <c r="M268" i="69"/>
  <c r="M269" i="69"/>
  <c r="M270" i="69"/>
  <c r="M271" i="69"/>
  <c r="M272" i="69"/>
  <c r="M273" i="69"/>
  <c r="M274" i="69"/>
  <c r="M275" i="69"/>
  <c r="M276" i="69"/>
  <c r="M277" i="69"/>
  <c r="M278" i="69"/>
  <c r="M279" i="69"/>
  <c r="M280" i="69"/>
  <c r="M281" i="69"/>
  <c r="M282" i="69"/>
  <c r="M283" i="69"/>
  <c r="M284" i="69"/>
  <c r="M285" i="69"/>
  <c r="M286" i="69"/>
  <c r="M287" i="69"/>
  <c r="M288" i="69"/>
  <c r="M289" i="69"/>
  <c r="M290" i="69"/>
  <c r="M291" i="69"/>
  <c r="M292" i="69"/>
  <c r="M293" i="69"/>
  <c r="M294" i="69"/>
  <c r="M295" i="69"/>
  <c r="M296" i="69"/>
  <c r="M297" i="69"/>
  <c r="M298" i="69"/>
  <c r="M299" i="69"/>
  <c r="M300" i="69"/>
  <c r="M301" i="69"/>
  <c r="M302" i="69"/>
  <c r="M303" i="69"/>
  <c r="M304" i="69"/>
  <c r="M305" i="69"/>
  <c r="M306" i="69"/>
  <c r="M307" i="69"/>
  <c r="M308" i="69"/>
  <c r="M309" i="69"/>
  <c r="M310" i="69"/>
  <c r="M311" i="69"/>
  <c r="M312" i="69"/>
  <c r="M313" i="69"/>
  <c r="M314" i="69"/>
  <c r="M315" i="69"/>
  <c r="M316" i="69"/>
  <c r="M317" i="69"/>
  <c r="M318" i="69"/>
  <c r="M319" i="69"/>
  <c r="M320" i="69"/>
  <c r="M321" i="69"/>
  <c r="M322" i="69"/>
  <c r="M323" i="69"/>
  <c r="M324" i="69"/>
  <c r="M325" i="69"/>
  <c r="M326" i="69"/>
  <c r="M327" i="69"/>
  <c r="M328" i="69"/>
  <c r="M329" i="69"/>
  <c r="M330" i="69"/>
  <c r="M331" i="69"/>
  <c r="M332" i="69"/>
  <c r="M333" i="69"/>
  <c r="M334" i="69"/>
  <c r="M335" i="69"/>
  <c r="M336" i="69"/>
  <c r="M337" i="69"/>
  <c r="M338" i="69"/>
  <c r="M339" i="69"/>
  <c r="M340" i="69"/>
  <c r="M341" i="69"/>
  <c r="M342" i="69"/>
  <c r="M343" i="69"/>
  <c r="M344" i="69"/>
  <c r="M345" i="69"/>
  <c r="M346" i="69"/>
  <c r="M347" i="69"/>
  <c r="M348" i="69"/>
  <c r="M349" i="69"/>
  <c r="M350" i="69"/>
  <c r="M351" i="69"/>
  <c r="M352" i="69"/>
  <c r="M353" i="69"/>
  <c r="M354" i="69"/>
  <c r="M355" i="69"/>
  <c r="M356" i="69"/>
  <c r="M357" i="69"/>
  <c r="M358" i="69"/>
  <c r="M359" i="69"/>
  <c r="M360" i="69"/>
  <c r="M361" i="69"/>
  <c r="M362" i="69"/>
  <c r="M363" i="69"/>
  <c r="M364" i="69"/>
  <c r="M365" i="69"/>
  <c r="M366" i="69"/>
  <c r="M367" i="69"/>
  <c r="Z21" i="69"/>
  <c r="Y21" i="69"/>
  <c r="X21" i="69"/>
  <c r="W21" i="69"/>
  <c r="Z20" i="69"/>
  <c r="Y20" i="69"/>
  <c r="X20" i="69"/>
  <c r="W20" i="69"/>
  <c r="Z18" i="69"/>
  <c r="Y18" i="69"/>
  <c r="X18" i="69"/>
  <c r="W18" i="69"/>
  <c r="Z17" i="69"/>
  <c r="Y17" i="69"/>
  <c r="X17" i="69"/>
  <c r="W17" i="69"/>
  <c r="Z10" i="69"/>
  <c r="Y10" i="69"/>
  <c r="X10" i="69"/>
  <c r="W10" i="69"/>
  <c r="Z9" i="69"/>
  <c r="Y9" i="69"/>
  <c r="X9" i="69"/>
  <c r="W9" i="69"/>
  <c r="Z8" i="69"/>
  <c r="Y8" i="69"/>
  <c r="X8" i="69"/>
  <c r="W8" i="69"/>
  <c r="M5" i="68"/>
  <c r="S2" i="69"/>
  <c r="R2" i="69"/>
  <c r="Q2" i="69"/>
  <c r="P2" i="69"/>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42" i="68"/>
  <c r="M43" i="68"/>
  <c r="M44" i="68"/>
  <c r="M45" i="68"/>
  <c r="M46" i="68"/>
  <c r="M47" i="68"/>
  <c r="M48" i="68"/>
  <c r="M49" i="68"/>
  <c r="M50" i="68"/>
  <c r="M51" i="68"/>
  <c r="M52" i="68"/>
  <c r="M53" i="68"/>
  <c r="M54" i="68"/>
  <c r="M55" i="68"/>
  <c r="M56" i="68"/>
  <c r="M57" i="68"/>
  <c r="M58" i="68"/>
  <c r="M59" i="68"/>
  <c r="M60" i="68"/>
  <c r="M61" i="68"/>
  <c r="M62" i="68"/>
  <c r="M63" i="68"/>
  <c r="M64" i="68"/>
  <c r="M65" i="68"/>
  <c r="M66" i="68"/>
  <c r="M67" i="68"/>
  <c r="M68" i="68"/>
  <c r="M69" i="68"/>
  <c r="M70" i="68"/>
  <c r="M71" i="68"/>
  <c r="M72" i="68"/>
  <c r="M73" i="68"/>
  <c r="M74" i="68"/>
  <c r="M75" i="68"/>
  <c r="M76" i="68"/>
  <c r="M77" i="68"/>
  <c r="M78" i="68"/>
  <c r="M79" i="68"/>
  <c r="M80" i="68"/>
  <c r="M81" i="68"/>
  <c r="M82" i="68"/>
  <c r="M83" i="68"/>
  <c r="M84" i="68"/>
  <c r="M85" i="68"/>
  <c r="M86" i="68"/>
  <c r="M87" i="68"/>
  <c r="M88" i="68"/>
  <c r="M89" i="68"/>
  <c r="M90" i="68"/>
  <c r="M92" i="68"/>
  <c r="M93" i="68"/>
  <c r="M94" i="68"/>
  <c r="M95" i="68"/>
  <c r="M96" i="68"/>
  <c r="M97" i="68"/>
  <c r="M98" i="68"/>
  <c r="M99" i="68"/>
  <c r="M100" i="68"/>
  <c r="M101" i="68"/>
  <c r="M102" i="68"/>
  <c r="M103" i="68"/>
  <c r="M104" i="68"/>
  <c r="M105" i="68"/>
  <c r="M106" i="68"/>
  <c r="M107" i="68"/>
  <c r="M108" i="68"/>
  <c r="M109" i="68"/>
  <c r="M110" i="68"/>
  <c r="M111" i="68"/>
  <c r="M112" i="68"/>
  <c r="M113" i="68"/>
  <c r="M114" i="68"/>
  <c r="M115" i="68"/>
  <c r="M116" i="68"/>
  <c r="M117" i="68"/>
  <c r="M118" i="68"/>
  <c r="M119" i="68"/>
  <c r="M120" i="68"/>
  <c r="M121" i="68"/>
  <c r="M122" i="68"/>
  <c r="M123" i="68"/>
  <c r="M124" i="68"/>
  <c r="M125" i="68"/>
  <c r="M126" i="68"/>
  <c r="M127" i="68"/>
  <c r="M128" i="68"/>
  <c r="M129" i="68"/>
  <c r="M130" i="68"/>
  <c r="M131" i="68"/>
  <c r="M132" i="68"/>
  <c r="M133" i="68"/>
  <c r="M134" i="68"/>
  <c r="M135" i="68"/>
  <c r="M136" i="68"/>
  <c r="M137" i="68"/>
  <c r="M138" i="68"/>
  <c r="M139" i="68"/>
  <c r="M140" i="68"/>
  <c r="M141" i="68"/>
  <c r="M142" i="68"/>
  <c r="M143" i="68"/>
  <c r="M144" i="68"/>
  <c r="M145" i="68"/>
  <c r="M146" i="68"/>
  <c r="M147" i="68"/>
  <c r="M148" i="68"/>
  <c r="M149" i="68"/>
  <c r="M150" i="68"/>
  <c r="M151" i="68"/>
  <c r="M152" i="68"/>
  <c r="M153" i="68"/>
  <c r="M154" i="68"/>
  <c r="M155" i="68"/>
  <c r="M156" i="68"/>
  <c r="M157" i="68"/>
  <c r="M158" i="68"/>
  <c r="M159" i="68"/>
  <c r="M160" i="68"/>
  <c r="M161" i="68"/>
  <c r="M162" i="68"/>
  <c r="M163" i="68"/>
  <c r="M164" i="68"/>
  <c r="M165" i="68"/>
  <c r="M166" i="68"/>
  <c r="M167" i="68"/>
  <c r="M168" i="68"/>
  <c r="M169" i="68"/>
  <c r="M170" i="68"/>
  <c r="M171" i="68"/>
  <c r="M172" i="68"/>
  <c r="M173" i="68"/>
  <c r="M174" i="68"/>
  <c r="M175" i="68"/>
  <c r="M176" i="68"/>
  <c r="M177" i="68"/>
  <c r="M178" i="68"/>
  <c r="M179" i="68"/>
  <c r="M180" i="68"/>
  <c r="M181" i="68"/>
  <c r="M182" i="68"/>
  <c r="M183" i="68"/>
  <c r="M184" i="68"/>
  <c r="M185" i="68"/>
  <c r="M186" i="68"/>
  <c r="M187" i="68"/>
  <c r="M188" i="68"/>
  <c r="M189" i="68"/>
  <c r="M190" i="68"/>
  <c r="M191" i="68"/>
  <c r="M192" i="68"/>
  <c r="M193" i="68"/>
  <c r="M194" i="68"/>
  <c r="M195" i="68"/>
  <c r="M196" i="68"/>
  <c r="M197" i="68"/>
  <c r="M198" i="68"/>
  <c r="M199" i="68"/>
  <c r="M200" i="68"/>
  <c r="M201" i="68"/>
  <c r="M202" i="68"/>
  <c r="M203" i="68"/>
  <c r="M204" i="68"/>
  <c r="M205" i="68"/>
  <c r="M206" i="68"/>
  <c r="M207" i="68"/>
  <c r="M208" i="68"/>
  <c r="M209" i="68"/>
  <c r="M210" i="68"/>
  <c r="M211" i="68"/>
  <c r="M212" i="68"/>
  <c r="M213" i="68"/>
  <c r="M214" i="68"/>
  <c r="M215" i="68"/>
  <c r="M216" i="68"/>
  <c r="M217" i="68"/>
  <c r="M218" i="68"/>
  <c r="M219" i="68"/>
  <c r="M220" i="68"/>
  <c r="M221" i="68"/>
  <c r="M222" i="68"/>
  <c r="M223" i="68"/>
  <c r="M224" i="68"/>
  <c r="M225" i="68"/>
  <c r="M226" i="68"/>
  <c r="M227" i="68"/>
  <c r="M228" i="68"/>
  <c r="M229" i="68"/>
  <c r="M230" i="68"/>
  <c r="M231" i="68"/>
  <c r="M232" i="68"/>
  <c r="M233" i="68"/>
  <c r="M234" i="68"/>
  <c r="M235" i="68"/>
  <c r="M236" i="68"/>
  <c r="M237" i="68"/>
  <c r="M238" i="68"/>
  <c r="M239" i="68"/>
  <c r="M240" i="68"/>
  <c r="M241" i="68"/>
  <c r="M242" i="68"/>
  <c r="M243" i="68"/>
  <c r="M244" i="68"/>
  <c r="M245" i="68"/>
  <c r="M246" i="68"/>
  <c r="M247" i="68"/>
  <c r="M248" i="68"/>
  <c r="M249" i="68"/>
  <c r="M250" i="68"/>
  <c r="M251" i="68"/>
  <c r="M252" i="68"/>
  <c r="M253" i="68"/>
  <c r="M254" i="68"/>
  <c r="M255" i="68"/>
  <c r="M256" i="68"/>
  <c r="M257" i="68"/>
  <c r="M258" i="68"/>
  <c r="M259" i="68"/>
  <c r="M260" i="68"/>
  <c r="M261" i="68"/>
  <c r="M262" i="68"/>
  <c r="M263" i="68"/>
  <c r="M264" i="68"/>
  <c r="M265" i="68"/>
  <c r="M266" i="68"/>
  <c r="M267" i="68"/>
  <c r="M268" i="68"/>
  <c r="M269" i="68"/>
  <c r="M270" i="68"/>
  <c r="M271" i="68"/>
  <c r="M272" i="68"/>
  <c r="M273" i="68"/>
  <c r="M274" i="68"/>
  <c r="M275" i="68"/>
  <c r="M276" i="68"/>
  <c r="M277" i="68"/>
  <c r="M278" i="68"/>
  <c r="M279" i="68"/>
  <c r="M280" i="68"/>
  <c r="M281" i="68"/>
  <c r="M282" i="68"/>
  <c r="M283" i="68"/>
  <c r="M284" i="68"/>
  <c r="M285" i="68"/>
  <c r="M286" i="68"/>
  <c r="M287" i="68"/>
  <c r="M288" i="68"/>
  <c r="M289" i="68"/>
  <c r="M290" i="68"/>
  <c r="M291" i="68"/>
  <c r="M292" i="68"/>
  <c r="M293" i="68"/>
  <c r="M294" i="68"/>
  <c r="M295" i="68"/>
  <c r="M296" i="68"/>
  <c r="M297" i="68"/>
  <c r="M298" i="68"/>
  <c r="M299" i="68"/>
  <c r="M300" i="68"/>
  <c r="M301" i="68"/>
  <c r="M302" i="68"/>
  <c r="M303" i="68"/>
  <c r="M304" i="68"/>
  <c r="M305" i="68"/>
  <c r="M306" i="68"/>
  <c r="M307" i="68"/>
  <c r="M308" i="68"/>
  <c r="M309" i="68"/>
  <c r="M310" i="68"/>
  <c r="M311" i="68"/>
  <c r="M312" i="68"/>
  <c r="M313" i="68"/>
  <c r="M314" i="68"/>
  <c r="M315" i="68"/>
  <c r="M316" i="68"/>
  <c r="M317" i="68"/>
  <c r="M318" i="68"/>
  <c r="M319" i="68"/>
  <c r="M320" i="68"/>
  <c r="M321" i="68"/>
  <c r="M322" i="68"/>
  <c r="M323" i="68"/>
  <c r="M324" i="68"/>
  <c r="M325" i="68"/>
  <c r="M326" i="68"/>
  <c r="M327" i="68"/>
  <c r="M328" i="68"/>
  <c r="M329" i="68"/>
  <c r="M330" i="68"/>
  <c r="M331" i="68"/>
  <c r="M332" i="68"/>
  <c r="M333" i="68"/>
  <c r="M334" i="68"/>
  <c r="M335" i="68"/>
  <c r="M336" i="68"/>
  <c r="M337" i="68"/>
  <c r="M338" i="68"/>
  <c r="M339" i="68"/>
  <c r="M340" i="68"/>
  <c r="M341" i="68"/>
  <c r="M342" i="68"/>
  <c r="M343" i="68"/>
  <c r="M344" i="68"/>
  <c r="M345" i="68"/>
  <c r="M346" i="68"/>
  <c r="M347" i="68"/>
  <c r="M348" i="68"/>
  <c r="M349" i="68"/>
  <c r="M350" i="68"/>
  <c r="M351" i="68"/>
  <c r="M352" i="68"/>
  <c r="M353" i="68"/>
  <c r="M354" i="68"/>
  <c r="M355" i="68"/>
  <c r="M356" i="68"/>
  <c r="M357" i="68"/>
  <c r="M358" i="68"/>
  <c r="M359" i="68"/>
  <c r="M360" i="68"/>
  <c r="M361" i="68"/>
  <c r="M362" i="68"/>
  <c r="M363" i="68"/>
  <c r="M364" i="68"/>
  <c r="M5" i="67"/>
  <c r="Z21" i="68"/>
  <c r="Y21" i="68"/>
  <c r="X21" i="68"/>
  <c r="W21" i="68"/>
  <c r="Z20" i="68"/>
  <c r="Y20" i="68"/>
  <c r="X20" i="68"/>
  <c r="W20" i="68"/>
  <c r="Z18" i="68"/>
  <c r="Y18" i="68"/>
  <c r="X18" i="68"/>
  <c r="W18" i="68"/>
  <c r="Z17" i="68"/>
  <c r="Y17" i="68"/>
  <c r="X17" i="68"/>
  <c r="W17" i="68"/>
  <c r="Z10" i="68"/>
  <c r="Y10" i="68"/>
  <c r="X10" i="68"/>
  <c r="W10" i="68"/>
  <c r="Z9" i="68"/>
  <c r="Y9" i="68"/>
  <c r="X9" i="68"/>
  <c r="W9" i="68"/>
  <c r="Z8" i="68"/>
  <c r="Y8" i="68"/>
  <c r="X8" i="68"/>
  <c r="W8" i="68"/>
  <c r="S2" i="68"/>
  <c r="R2" i="68"/>
  <c r="Q2" i="68"/>
  <c r="P2" i="68"/>
  <c r="W11" i="70" l="1"/>
  <c r="Z19" i="68"/>
  <c r="W19" i="69"/>
  <c r="Z20" i="71"/>
  <c r="W7" i="71"/>
  <c r="X7" i="71"/>
  <c r="X11" i="70"/>
  <c r="Y7" i="71"/>
  <c r="Z11" i="70"/>
  <c r="Y7" i="70"/>
  <c r="AK386" i="55"/>
  <c r="AK374" i="55"/>
  <c r="AK362" i="55"/>
  <c r="AK350" i="55"/>
  <c r="AK338" i="55"/>
  <c r="AK326" i="55"/>
  <c r="AK314" i="55"/>
  <c r="AK302" i="55"/>
  <c r="AK290" i="55"/>
  <c r="AK278" i="55"/>
  <c r="AK266" i="55"/>
  <c r="AK254" i="55"/>
  <c r="AK242" i="55"/>
  <c r="AK230" i="55"/>
  <c r="AK222" i="55"/>
  <c r="AK218" i="55"/>
  <c r="AK206" i="55"/>
  <c r="AK198" i="55"/>
  <c r="AK194" i="55"/>
  <c r="AK186" i="55"/>
  <c r="AK174" i="55"/>
  <c r="AK170" i="55"/>
  <c r="AK162" i="55"/>
  <c r="AK158" i="55"/>
  <c r="AK150" i="55"/>
  <c r="AK145" i="55"/>
  <c r="AK137" i="55"/>
  <c r="AK133" i="55"/>
  <c r="AK125" i="55"/>
  <c r="AK121" i="55"/>
  <c r="AK113" i="55"/>
  <c r="AK109" i="55"/>
  <c r="AK101" i="55"/>
  <c r="AK97" i="55"/>
  <c r="AK89" i="55"/>
  <c r="AK85" i="55"/>
  <c r="AK77" i="55"/>
  <c r="AK73" i="55"/>
  <c r="AK65" i="55"/>
  <c r="AK61" i="55"/>
  <c r="AK53" i="55"/>
  <c r="AK49" i="55"/>
  <c r="AK41" i="55"/>
  <c r="AK37" i="55"/>
  <c r="AK29" i="55"/>
  <c r="AK25" i="55"/>
  <c r="AK17" i="55"/>
  <c r="AK13" i="55"/>
  <c r="AK253" i="55"/>
  <c r="AK241" i="55"/>
  <c r="AK229" i="55"/>
  <c r="AK217" i="55"/>
  <c r="AK205" i="55"/>
  <c r="AK193" i="55"/>
  <c r="AK181" i="55"/>
  <c r="AK169" i="55"/>
  <c r="AK157" i="55"/>
  <c r="AK144" i="55"/>
  <c r="AK132" i="55"/>
  <c r="AK120" i="55"/>
  <c r="AK108" i="55"/>
  <c r="AK96" i="55"/>
  <c r="AK84" i="55"/>
  <c r="AK72" i="55"/>
  <c r="AK60" i="55"/>
  <c r="AK48" i="55"/>
  <c r="AK24" i="55"/>
  <c r="AK182" i="55"/>
  <c r="AK71" i="55"/>
  <c r="AK67" i="55"/>
  <c r="AK59" i="55"/>
  <c r="AK47" i="55"/>
  <c r="AK35" i="55"/>
  <c r="AK23" i="55"/>
  <c r="AK319" i="55"/>
  <c r="AK307" i="55"/>
  <c r="AK295" i="55"/>
  <c r="AK283" i="55"/>
  <c r="AK271" i="55"/>
  <c r="AK259" i="55"/>
  <c r="AK247" i="55"/>
  <c r="AK235" i="55"/>
  <c r="AK223" i="55"/>
  <c r="AK211" i="55"/>
  <c r="AK199" i="55"/>
  <c r="AK187" i="55"/>
  <c r="AK175" i="55"/>
  <c r="AK163" i="55"/>
  <c r="AK151" i="55"/>
  <c r="AK142" i="55"/>
  <c r="AK138" i="55"/>
  <c r="AK130" i="55"/>
  <c r="AK126" i="55"/>
  <c r="AK118" i="55"/>
  <c r="AK114" i="55"/>
  <c r="AK106" i="55"/>
  <c r="AK102" i="55"/>
  <c r="AK94" i="55"/>
  <c r="AK90" i="55"/>
  <c r="AK82" i="55"/>
  <c r="AK78" i="55"/>
  <c r="AK70" i="55"/>
  <c r="AK66" i="55"/>
  <c r="AK58" i="55"/>
  <c r="AK54" i="55"/>
  <c r="AK46" i="55"/>
  <c r="AK42" i="55"/>
  <c r="AK34" i="55"/>
  <c r="AK30" i="55"/>
  <c r="AK22" i="55"/>
  <c r="AK18" i="55"/>
  <c r="AK14" i="55"/>
  <c r="AK548" i="55"/>
  <c r="AK513" i="55"/>
  <c r="AK489" i="55"/>
  <c r="AK453" i="55"/>
  <c r="AK441" i="55"/>
  <c r="AK394" i="55"/>
  <c r="AK382" i="55"/>
  <c r="AK370" i="55"/>
  <c r="AK358" i="55"/>
  <c r="AK346" i="55"/>
  <c r="AK334" i="55"/>
  <c r="AK322" i="55"/>
  <c r="AK214" i="55"/>
  <c r="AK202" i="55"/>
  <c r="AK178" i="55"/>
  <c r="AK166" i="55"/>
  <c r="AK141" i="55"/>
  <c r="AK117" i="55"/>
  <c r="AK93" i="55"/>
  <c r="AK536" i="55"/>
  <c r="AK501" i="55"/>
  <c r="AK465" i="55"/>
  <c r="AK429" i="55"/>
  <c r="AK406" i="55"/>
  <c r="AK310" i="55"/>
  <c r="AK298" i="55"/>
  <c r="AK286" i="55"/>
  <c r="AK274" i="55"/>
  <c r="AK262" i="55"/>
  <c r="AK250" i="55"/>
  <c r="AK238" i="55"/>
  <c r="AK226" i="55"/>
  <c r="AK190" i="55"/>
  <c r="AK154" i="55"/>
  <c r="AK129" i="55"/>
  <c r="AK105" i="55"/>
  <c r="AK81" i="55"/>
  <c r="AK69" i="55"/>
  <c r="AK57" i="55"/>
  <c r="AK45" i="55"/>
  <c r="AK33" i="55"/>
  <c r="AK21" i="55"/>
  <c r="AK525" i="55"/>
  <c r="AK477" i="55"/>
  <c r="AK417" i="55"/>
  <c r="AK75" i="55"/>
  <c r="AK63" i="55"/>
  <c r="AK51" i="55"/>
  <c r="AK39" i="55"/>
  <c r="AK27" i="55"/>
  <c r="AK545" i="55"/>
  <c r="AK533" i="55"/>
  <c r="AK522" i="55"/>
  <c r="AK510" i="55"/>
  <c r="AK498" i="55"/>
  <c r="AK486" i="55"/>
  <c r="AK474" i="55"/>
  <c r="AK462" i="55"/>
  <c r="AK450" i="55"/>
  <c r="AK438" i="55"/>
  <c r="AK426" i="55"/>
  <c r="AK414" i="55"/>
  <c r="AK403" i="55"/>
  <c r="AK391" i="55"/>
  <c r="AK379" i="55"/>
  <c r="AK367" i="55"/>
  <c r="AK355" i="55"/>
  <c r="AK343" i="55"/>
  <c r="AK331" i="55"/>
  <c r="AK36" i="55"/>
  <c r="AK6" i="55"/>
  <c r="AK16" i="55"/>
  <c r="AK565" i="55"/>
  <c r="AK553" i="55"/>
  <c r="AK541" i="55"/>
  <c r="AK530" i="55"/>
  <c r="AK518" i="55"/>
  <c r="AK506" i="55"/>
  <c r="AK494" i="55"/>
  <c r="AK482" i="55"/>
  <c r="AK470" i="55"/>
  <c r="AK458" i="55"/>
  <c r="AK446" i="55"/>
  <c r="AK434" i="55"/>
  <c r="AK422" i="55"/>
  <c r="AK410" i="55"/>
  <c r="AK399" i="55"/>
  <c r="AK387" i="55"/>
  <c r="AK375" i="55"/>
  <c r="AK363" i="55"/>
  <c r="AK351" i="55"/>
  <c r="AK339" i="55"/>
  <c r="AK327" i="55"/>
  <c r="AK315" i="55"/>
  <c r="AK303" i="55"/>
  <c r="AK291" i="55"/>
  <c r="AK279" i="55"/>
  <c r="AK267" i="55"/>
  <c r="AK255" i="55"/>
  <c r="AK243" i="55"/>
  <c r="AK231" i="55"/>
  <c r="AK219" i="55"/>
  <c r="AK207" i="55"/>
  <c r="AK195" i="55"/>
  <c r="AK183" i="55"/>
  <c r="AK171" i="55"/>
  <c r="AK159" i="55"/>
  <c r="AK146" i="55"/>
  <c r="AK134" i="55"/>
  <c r="AK122" i="55"/>
  <c r="AK110" i="55"/>
  <c r="AK98" i="55"/>
  <c r="AK86" i="55"/>
  <c r="AK74" i="55"/>
  <c r="AK62" i="55"/>
  <c r="AK50" i="55"/>
  <c r="AK38" i="55"/>
  <c r="AK26" i="55"/>
  <c r="AK560" i="55"/>
  <c r="AK557" i="55"/>
  <c r="AK543" i="55"/>
  <c r="AK480" i="55"/>
  <c r="AK424" i="55"/>
  <c r="AK373" i="55"/>
  <c r="AK329" i="55"/>
  <c r="AK301" i="55"/>
  <c r="AK277" i="55"/>
  <c r="AK531" i="55"/>
  <c r="AK508" i="55"/>
  <c r="AK484" i="55"/>
  <c r="AK456" i="55"/>
  <c r="AK409" i="55"/>
  <c r="AK389" i="55"/>
  <c r="AK341" i="55"/>
  <c r="AK313" i="55"/>
  <c r="AK289" i="55"/>
  <c r="AK563" i="55"/>
  <c r="AK528" i="55"/>
  <c r="AK496" i="55"/>
  <c r="AK460" i="55"/>
  <c r="AK436" i="55"/>
  <c r="AK401" i="55"/>
  <c r="AK365" i="55"/>
  <c r="AK325" i="55"/>
  <c r="AK293" i="55"/>
  <c r="AK257" i="55"/>
  <c r="AK555" i="55"/>
  <c r="AK520" i="55"/>
  <c r="AK492" i="55"/>
  <c r="AK432" i="55"/>
  <c r="AK397" i="55"/>
  <c r="AK361" i="55"/>
  <c r="AK337" i="55"/>
  <c r="AK281" i="55"/>
  <c r="AK551" i="55"/>
  <c r="AK504" i="55"/>
  <c r="AK472" i="55"/>
  <c r="AK448" i="55"/>
  <c r="AK412" i="55"/>
  <c r="AK385" i="55"/>
  <c r="AK349" i="55"/>
  <c r="AK317" i="55"/>
  <c r="AK269" i="55"/>
  <c r="AK539" i="55"/>
  <c r="AK516" i="55"/>
  <c r="AK468" i="55"/>
  <c r="AK444" i="55"/>
  <c r="AK420" i="55"/>
  <c r="AK377" i="55"/>
  <c r="AK353" i="55"/>
  <c r="AK305" i="55"/>
  <c r="AK265" i="55"/>
  <c r="W20" i="70"/>
  <c r="AK567" i="55"/>
  <c r="Y19" i="69"/>
  <c r="AK562" i="55"/>
  <c r="AK554" i="55"/>
  <c r="AK550" i="55"/>
  <c r="AK542" i="55"/>
  <c r="AK538" i="55"/>
  <c r="AK527" i="55"/>
  <c r="AK519" i="55"/>
  <c r="AK515" i="55"/>
  <c r="AK507" i="55"/>
  <c r="AK503" i="55"/>
  <c r="AK495" i="55"/>
  <c r="AK491" i="55"/>
  <c r="AK483" i="55"/>
  <c r="AK479" i="55"/>
  <c r="AK55" i="55"/>
  <c r="AK43" i="55"/>
  <c r="AK31" i="55"/>
  <c r="AK19" i="55"/>
  <c r="AK471" i="55"/>
  <c r="AK467" i="55"/>
  <c r="AK459" i="55"/>
  <c r="AK455" i="55"/>
  <c r="AK447" i="55"/>
  <c r="AK443" i="55"/>
  <c r="AK435" i="55"/>
  <c r="AK431" i="55"/>
  <c r="AK423" i="55"/>
  <c r="AK419" i="55"/>
  <c r="AK411" i="55"/>
  <c r="AK408" i="55"/>
  <c r="AK400" i="55"/>
  <c r="AK396" i="55"/>
  <c r="AK388" i="55"/>
  <c r="AK384" i="55"/>
  <c r="AK376" i="55"/>
  <c r="AK372" i="55"/>
  <c r="AK364" i="55"/>
  <c r="AK360" i="55"/>
  <c r="AK352" i="55"/>
  <c r="AK348" i="55"/>
  <c r="AK340" i="55"/>
  <c r="AK336" i="55"/>
  <c r="AK328" i="55"/>
  <c r="AK324" i="55"/>
  <c r="AK316" i="55"/>
  <c r="AK312" i="55"/>
  <c r="AK304" i="55"/>
  <c r="AK300" i="55"/>
  <c r="AK296" i="55"/>
  <c r="AK292" i="55"/>
  <c r="AK288" i="55"/>
  <c r="AK284" i="55"/>
  <c r="AK280" i="55"/>
  <c r="AK276" i="55"/>
  <c r="AK272" i="55"/>
  <c r="AK268" i="55"/>
  <c r="AK264" i="55"/>
  <c r="AK260" i="55"/>
  <c r="AK256" i="55"/>
  <c r="AK252" i="55"/>
  <c r="AK248" i="55"/>
  <c r="AK244" i="55"/>
  <c r="AK240" i="55"/>
  <c r="AK236" i="55"/>
  <c r="AK232" i="55"/>
  <c r="AK228" i="55"/>
  <c r="AK224" i="55"/>
  <c r="AK220" i="55"/>
  <c r="AK216" i="55"/>
  <c r="AK212" i="55"/>
  <c r="AK208" i="55"/>
  <c r="AK204" i="55"/>
  <c r="AK200" i="55"/>
  <c r="AK196" i="55"/>
  <c r="AK192" i="55"/>
  <c r="AK188" i="55"/>
  <c r="AK184" i="55"/>
  <c r="AK180" i="55"/>
  <c r="AK176" i="55"/>
  <c r="AK172" i="55"/>
  <c r="AK168" i="55"/>
  <c r="AK164" i="55"/>
  <c r="AK160" i="55"/>
  <c r="AK156" i="55"/>
  <c r="AK152" i="55"/>
  <c r="AK147" i="55"/>
  <c r="AK143" i="55"/>
  <c r="AK139" i="55"/>
  <c r="AK135" i="55"/>
  <c r="AK131" i="55"/>
  <c r="AK127" i="55"/>
  <c r="AK123" i="55"/>
  <c r="AK119" i="55"/>
  <c r="AK115" i="55"/>
  <c r="AK111" i="55"/>
  <c r="AK107" i="55"/>
  <c r="AK103" i="55"/>
  <c r="AK99" i="55"/>
  <c r="AK95" i="55"/>
  <c r="AK91" i="55"/>
  <c r="AK87" i="55"/>
  <c r="AK83" i="55"/>
  <c r="AK79" i="55"/>
  <c r="AK566" i="55"/>
  <c r="AK558" i="55"/>
  <c r="AK546" i="55"/>
  <c r="AK534" i="55"/>
  <c r="AK523" i="55"/>
  <c r="AK511" i="55"/>
  <c r="AK499" i="55"/>
  <c r="AK487" i="55"/>
  <c r="AK475" i="55"/>
  <c r="AK463" i="55"/>
  <c r="AK451" i="55"/>
  <c r="AK439" i="55"/>
  <c r="AK427" i="55"/>
  <c r="AK415" i="55"/>
  <c r="AK404" i="55"/>
  <c r="AK392" i="55"/>
  <c r="AK380" i="55"/>
  <c r="AK368" i="55"/>
  <c r="AK356" i="55"/>
  <c r="AK344" i="55"/>
  <c r="AK332" i="55"/>
  <c r="AK320" i="55"/>
  <c r="AK308" i="55"/>
  <c r="AK15" i="55"/>
  <c r="AK10" i="55"/>
  <c r="AK549" i="55"/>
  <c r="AK526" i="55"/>
  <c r="AK502" i="55"/>
  <c r="AK466" i="55"/>
  <c r="AK442" i="55"/>
  <c r="AK407" i="55"/>
  <c r="AK383" i="55"/>
  <c r="AK359" i="55"/>
  <c r="AK335" i="55"/>
  <c r="AK323" i="55"/>
  <c r="AK299" i="55"/>
  <c r="AK287" i="55"/>
  <c r="AK263" i="55"/>
  <c r="AK239" i="55"/>
  <c r="AK215" i="55"/>
  <c r="AK191" i="55"/>
  <c r="AK167" i="55"/>
  <c r="AK155" i="55"/>
  <c r="AK9" i="55"/>
  <c r="AK561" i="55"/>
  <c r="AK537" i="55"/>
  <c r="AK514" i="55"/>
  <c r="AK490" i="55"/>
  <c r="AK478" i="55"/>
  <c r="AK454" i="55"/>
  <c r="AK430" i="55"/>
  <c r="AK418" i="55"/>
  <c r="AK395" i="55"/>
  <c r="AK371" i="55"/>
  <c r="AK347" i="55"/>
  <c r="AK311" i="55"/>
  <c r="AK275" i="55"/>
  <c r="AK251" i="55"/>
  <c r="AK227" i="55"/>
  <c r="AK203" i="55"/>
  <c r="AK179" i="55"/>
  <c r="AK564" i="55"/>
  <c r="AK556" i="55"/>
  <c r="AK540" i="55"/>
  <c r="AK532" i="55"/>
  <c r="AK517" i="55"/>
  <c r="AK509" i="55"/>
  <c r="AK493" i="55"/>
  <c r="AK485" i="55"/>
  <c r="AK469" i="55"/>
  <c r="AK461" i="55"/>
  <c r="AK445" i="55"/>
  <c r="AK437" i="55"/>
  <c r="AK421" i="55"/>
  <c r="AK413" i="55"/>
  <c r="AK398" i="55"/>
  <c r="AK390" i="55"/>
  <c r="AK366" i="55"/>
  <c r="AK342" i="55"/>
  <c r="AK318" i="55"/>
  <c r="AK306" i="55"/>
  <c r="AK270" i="55"/>
  <c r="AK246" i="55"/>
  <c r="AK8" i="55"/>
  <c r="AK552" i="55"/>
  <c r="AK544" i="55"/>
  <c r="AK529" i="55"/>
  <c r="AK521" i="55"/>
  <c r="AK505" i="55"/>
  <c r="AK497" i="55"/>
  <c r="AK481" i="55"/>
  <c r="AK473" i="55"/>
  <c r="AK457" i="55"/>
  <c r="AK449" i="55"/>
  <c r="AK433" i="55"/>
  <c r="AK425" i="55"/>
  <c r="AK402" i="55"/>
  <c r="AK378" i="55"/>
  <c r="AK354" i="55"/>
  <c r="AK330" i="55"/>
  <c r="AK294" i="55"/>
  <c r="AK282" i="55"/>
  <c r="AK258" i="55"/>
  <c r="AK234" i="55"/>
  <c r="AK210" i="55"/>
  <c r="AK559" i="55"/>
  <c r="AK547" i="55"/>
  <c r="AK535" i="55"/>
  <c r="AK524" i="55"/>
  <c r="AK512" i="55"/>
  <c r="AK500" i="55"/>
  <c r="AK488" i="55"/>
  <c r="AK476" i="55"/>
  <c r="AK464" i="55"/>
  <c r="AK452" i="55"/>
  <c r="AK440" i="55"/>
  <c r="AK428" i="55"/>
  <c r="AK416" i="55"/>
  <c r="AK405" i="55"/>
  <c r="AK393" i="55"/>
  <c r="AK381" i="55"/>
  <c r="AK369" i="55"/>
  <c r="AK357" i="55"/>
  <c r="AK345" i="55"/>
  <c r="AK333" i="55"/>
  <c r="AK321" i="55"/>
  <c r="AK309" i="55"/>
  <c r="AK297" i="55"/>
  <c r="AK285" i="55"/>
  <c r="AK273" i="55"/>
  <c r="AK261" i="55"/>
  <c r="AK249" i="55"/>
  <c r="AK237" i="55"/>
  <c r="AK225" i="55"/>
  <c r="AK213" i="55"/>
  <c r="AK201" i="55"/>
  <c r="AK189" i="55"/>
  <c r="AK177" i="55"/>
  <c r="AK165" i="55"/>
  <c r="AK153" i="55"/>
  <c r="AK140" i="55"/>
  <c r="AK128" i="55"/>
  <c r="AK116" i="55"/>
  <c r="AK104" i="55"/>
  <c r="AK92" i="55"/>
  <c r="AK80" i="55"/>
  <c r="AK68" i="55"/>
  <c r="AK56" i="55"/>
  <c r="AK44" i="55"/>
  <c r="AK32" i="55"/>
  <c r="AK20" i="55"/>
  <c r="AK11" i="55"/>
  <c r="W20" i="71"/>
  <c r="W11" i="71"/>
  <c r="X11" i="71"/>
  <c r="Y11" i="71"/>
  <c r="Z11" i="71"/>
  <c r="Y20" i="71"/>
  <c r="X20" i="71"/>
  <c r="AA21" i="71"/>
  <c r="AA22" i="71"/>
  <c r="Z7" i="71"/>
  <c r="T2" i="71"/>
  <c r="AA22" i="70"/>
  <c r="Z7" i="70"/>
  <c r="AA21" i="70"/>
  <c r="Y11" i="70"/>
  <c r="Z20" i="70"/>
  <c r="Y20" i="70"/>
  <c r="X20" i="70"/>
  <c r="W7" i="70"/>
  <c r="X7" i="70"/>
  <c r="T2" i="70"/>
  <c r="AA20" i="69"/>
  <c r="Y7" i="69"/>
  <c r="Z19" i="69"/>
  <c r="Y11" i="69"/>
  <c r="Z11" i="69"/>
  <c r="AA21" i="69"/>
  <c r="X11" i="69"/>
  <c r="W11" i="69"/>
  <c r="X19" i="69"/>
  <c r="Z7" i="69"/>
  <c r="W7" i="69"/>
  <c r="X7" i="69"/>
  <c r="T2" i="69"/>
  <c r="X7" i="68"/>
  <c r="Y7" i="68"/>
  <c r="Z7" i="68"/>
  <c r="W7" i="68"/>
  <c r="T2" i="68"/>
  <c r="AA21" i="68"/>
  <c r="W11" i="68"/>
  <c r="AA20" i="68"/>
  <c r="X11" i="68"/>
  <c r="Y11" i="68"/>
  <c r="Z11" i="68"/>
  <c r="W19" i="68"/>
  <c r="X19" i="68"/>
  <c r="Y19" i="68"/>
  <c r="M6" i="67"/>
  <c r="M7" i="67"/>
  <c r="M8" i="67"/>
  <c r="M9" i="67"/>
  <c r="M10" i="67"/>
  <c r="M11"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M57" i="67"/>
  <c r="M58" i="67"/>
  <c r="M59" i="67"/>
  <c r="M60" i="67"/>
  <c r="M61" i="67"/>
  <c r="M62" i="67"/>
  <c r="M63" i="67"/>
  <c r="M64" i="67"/>
  <c r="M65" i="67"/>
  <c r="M66" i="67"/>
  <c r="M67" i="67"/>
  <c r="M68" i="67"/>
  <c r="M69" i="67"/>
  <c r="M70" i="67"/>
  <c r="M71" i="67"/>
  <c r="M72" i="67"/>
  <c r="M73" i="67"/>
  <c r="M74" i="67"/>
  <c r="M75" i="67"/>
  <c r="M76" i="67"/>
  <c r="M77" i="67"/>
  <c r="M78" i="67"/>
  <c r="M79" i="67"/>
  <c r="M80" i="67"/>
  <c r="M81" i="67"/>
  <c r="M82" i="67"/>
  <c r="M83" i="67"/>
  <c r="M84" i="67"/>
  <c r="M85" i="67"/>
  <c r="M86" i="67"/>
  <c r="M87" i="67"/>
  <c r="M88" i="67"/>
  <c r="M89" i="67"/>
  <c r="M90" i="67"/>
  <c r="M91" i="67"/>
  <c r="M92" i="67"/>
  <c r="M93" i="67"/>
  <c r="M94" i="67"/>
  <c r="M95" i="67"/>
  <c r="M96" i="67"/>
  <c r="M97" i="67"/>
  <c r="M98" i="67"/>
  <c r="M99" i="67"/>
  <c r="M100" i="67"/>
  <c r="M101" i="67"/>
  <c r="M102" i="67"/>
  <c r="M103" i="67"/>
  <c r="M104" i="67"/>
  <c r="M105" i="67"/>
  <c r="M106" i="67"/>
  <c r="M107" i="67"/>
  <c r="M108" i="67"/>
  <c r="M109" i="67"/>
  <c r="M110" i="67"/>
  <c r="M111" i="67"/>
  <c r="M112" i="67"/>
  <c r="M113" i="67"/>
  <c r="M114" i="67"/>
  <c r="M115" i="67"/>
  <c r="M116" i="67"/>
  <c r="M117" i="67"/>
  <c r="M118" i="67"/>
  <c r="M119" i="67"/>
  <c r="M120" i="67"/>
  <c r="M121" i="67"/>
  <c r="M122" i="67"/>
  <c r="M123" i="67"/>
  <c r="M124" i="67"/>
  <c r="M125" i="67"/>
  <c r="M126" i="67"/>
  <c r="M127" i="67"/>
  <c r="M128" i="67"/>
  <c r="M129" i="67"/>
  <c r="M130" i="67"/>
  <c r="M131" i="67"/>
  <c r="M132" i="67"/>
  <c r="M133" i="67"/>
  <c r="M135" i="67"/>
  <c r="M136" i="67"/>
  <c r="M137" i="67"/>
  <c r="M138" i="67"/>
  <c r="M139" i="67"/>
  <c r="M140" i="67"/>
  <c r="M141" i="67"/>
  <c r="M142" i="67"/>
  <c r="M143" i="67"/>
  <c r="M144" i="67"/>
  <c r="M145" i="67"/>
  <c r="M146" i="67"/>
  <c r="M147" i="67"/>
  <c r="M148" i="67"/>
  <c r="M149" i="67"/>
  <c r="M150" i="67"/>
  <c r="M151" i="67"/>
  <c r="M152" i="67"/>
  <c r="M153" i="67"/>
  <c r="M154" i="67"/>
  <c r="M155" i="67"/>
  <c r="M156" i="67"/>
  <c r="M157" i="67"/>
  <c r="M158" i="67"/>
  <c r="M159" i="67"/>
  <c r="M160" i="67"/>
  <c r="M161" i="67"/>
  <c r="M162" i="67"/>
  <c r="M163" i="67"/>
  <c r="M164" i="67"/>
  <c r="M165" i="67"/>
  <c r="M166" i="67"/>
  <c r="M167" i="67"/>
  <c r="M168" i="67"/>
  <c r="M169" i="67"/>
  <c r="M170" i="67"/>
  <c r="M171" i="67"/>
  <c r="M172" i="67"/>
  <c r="M173" i="67"/>
  <c r="M174" i="67"/>
  <c r="M175" i="67"/>
  <c r="M176" i="67"/>
  <c r="M177" i="67"/>
  <c r="M178" i="67"/>
  <c r="M179" i="67"/>
  <c r="M180" i="67"/>
  <c r="M181" i="67"/>
  <c r="M182" i="67"/>
  <c r="M183" i="67"/>
  <c r="M184" i="67"/>
  <c r="M185" i="67"/>
  <c r="M186" i="67"/>
  <c r="M187" i="67"/>
  <c r="M188" i="67"/>
  <c r="M189" i="67"/>
  <c r="M190" i="67"/>
  <c r="M191" i="67"/>
  <c r="M192" i="67"/>
  <c r="M193" i="67"/>
  <c r="M194" i="67"/>
  <c r="M195" i="67"/>
  <c r="M196" i="67"/>
  <c r="M197" i="67"/>
  <c r="M198" i="67"/>
  <c r="M199" i="67"/>
  <c r="M200" i="67"/>
  <c r="M201" i="67"/>
  <c r="M202" i="67"/>
  <c r="M203" i="67"/>
  <c r="M204" i="67"/>
  <c r="M205" i="67"/>
  <c r="M206" i="67"/>
  <c r="M207" i="67"/>
  <c r="M208" i="67"/>
  <c r="M209" i="67"/>
  <c r="M210" i="67"/>
  <c r="M211" i="67"/>
  <c r="M212" i="67"/>
  <c r="M213" i="67"/>
  <c r="M214" i="67"/>
  <c r="M215" i="67"/>
  <c r="M216" i="67"/>
  <c r="M217" i="67"/>
  <c r="M218" i="67"/>
  <c r="M219" i="67"/>
  <c r="M220" i="67"/>
  <c r="M221" i="67"/>
  <c r="M222" i="67"/>
  <c r="M223" i="67"/>
  <c r="M224" i="67"/>
  <c r="M225" i="67"/>
  <c r="M226" i="67"/>
  <c r="M227" i="67"/>
  <c r="M228" i="67"/>
  <c r="M229" i="67"/>
  <c r="M230" i="67"/>
  <c r="M231" i="67"/>
  <c r="M232" i="67"/>
  <c r="M233" i="67"/>
  <c r="M234" i="67"/>
  <c r="M235" i="67"/>
  <c r="M236" i="67"/>
  <c r="M237" i="67"/>
  <c r="M238" i="67"/>
  <c r="M239" i="67"/>
  <c r="M240" i="67"/>
  <c r="M241" i="67"/>
  <c r="M242" i="67"/>
  <c r="M243" i="67"/>
  <c r="M244" i="67"/>
  <c r="M245" i="67"/>
  <c r="M246" i="67"/>
  <c r="M247" i="67"/>
  <c r="M248" i="67"/>
  <c r="M249" i="67"/>
  <c r="M250" i="67"/>
  <c r="M251" i="67"/>
  <c r="M252" i="67"/>
  <c r="M253" i="67"/>
  <c r="M254" i="67"/>
  <c r="M255" i="67"/>
  <c r="M256" i="67"/>
  <c r="M257" i="67"/>
  <c r="M258" i="67"/>
  <c r="M259" i="67"/>
  <c r="M260" i="67"/>
  <c r="M261" i="67"/>
  <c r="M262" i="67"/>
  <c r="M263" i="67"/>
  <c r="M264" i="67"/>
  <c r="M265" i="67"/>
  <c r="M266" i="67"/>
  <c r="M267" i="67"/>
  <c r="M268" i="67"/>
  <c r="M269" i="67"/>
  <c r="M270" i="67"/>
  <c r="M271" i="67"/>
  <c r="M272" i="67"/>
  <c r="M273" i="67"/>
  <c r="M274" i="67"/>
  <c r="M275" i="67"/>
  <c r="M276" i="67"/>
  <c r="M277" i="67"/>
  <c r="M278" i="67"/>
  <c r="M279" i="67"/>
  <c r="M280" i="67"/>
  <c r="M281" i="67"/>
  <c r="M282" i="67"/>
  <c r="M283" i="67"/>
  <c r="M284" i="67"/>
  <c r="M285" i="67"/>
  <c r="M286" i="67"/>
  <c r="M287" i="67"/>
  <c r="M288" i="67"/>
  <c r="M289" i="67"/>
  <c r="M290" i="67"/>
  <c r="M291" i="67"/>
  <c r="M292" i="67"/>
  <c r="M293" i="67"/>
  <c r="M294" i="67"/>
  <c r="M295" i="67"/>
  <c r="M296" i="67"/>
  <c r="M297" i="67"/>
  <c r="M298" i="67"/>
  <c r="M299" i="67"/>
  <c r="M300" i="67"/>
  <c r="M301" i="67"/>
  <c r="M302" i="67"/>
  <c r="M303" i="67"/>
  <c r="M304" i="67"/>
  <c r="M305" i="67"/>
  <c r="M306" i="67"/>
  <c r="M307" i="67"/>
  <c r="M308" i="67"/>
  <c r="M309" i="67"/>
  <c r="M310" i="67"/>
  <c r="M311" i="67"/>
  <c r="M312" i="67"/>
  <c r="M313" i="67"/>
  <c r="M314" i="67"/>
  <c r="M315" i="67"/>
  <c r="M316" i="67"/>
  <c r="M317" i="67"/>
  <c r="M318" i="67"/>
  <c r="M319" i="67"/>
  <c r="M320" i="67"/>
  <c r="M321" i="67"/>
  <c r="M322" i="67"/>
  <c r="M323" i="67"/>
  <c r="M324" i="67"/>
  <c r="M325" i="67"/>
  <c r="M326" i="67"/>
  <c r="M327" i="67"/>
  <c r="M328" i="67"/>
  <c r="M329" i="67"/>
  <c r="M330" i="67"/>
  <c r="M331" i="67"/>
  <c r="M332" i="67"/>
  <c r="M333" i="67"/>
  <c r="M334" i="67"/>
  <c r="M335" i="67"/>
  <c r="M336" i="67"/>
  <c r="M337" i="67"/>
  <c r="M338" i="67"/>
  <c r="M339" i="67"/>
  <c r="M340" i="67"/>
  <c r="M341" i="67"/>
  <c r="M342" i="67"/>
  <c r="M343" i="67"/>
  <c r="M344" i="67"/>
  <c r="M345" i="67"/>
  <c r="M346" i="67"/>
  <c r="M347" i="67"/>
  <c r="M348" i="67"/>
  <c r="M349" i="67"/>
  <c r="M350" i="67"/>
  <c r="M351" i="67"/>
  <c r="M352" i="67"/>
  <c r="M353" i="67"/>
  <c r="M354" i="67"/>
  <c r="M355" i="67"/>
  <c r="M356" i="67"/>
  <c r="M357" i="67"/>
  <c r="M358" i="67"/>
  <c r="M359" i="67"/>
  <c r="M360" i="67"/>
  <c r="M361" i="67"/>
  <c r="M362" i="67"/>
  <c r="M363" i="67"/>
  <c r="M5" i="66"/>
  <c r="W10" i="67"/>
  <c r="Y10" i="67"/>
  <c r="Z10" i="67"/>
  <c r="Z9" i="67"/>
  <c r="Y9" i="67"/>
  <c r="X10" i="67"/>
  <c r="X9" i="67"/>
  <c r="W9" i="67"/>
  <c r="Z8" i="67"/>
  <c r="Y8" i="67"/>
  <c r="X8" i="67"/>
  <c r="W8" i="67"/>
  <c r="Z22" i="67"/>
  <c r="Y22" i="67"/>
  <c r="X22" i="67"/>
  <c r="W22" i="67"/>
  <c r="Z21" i="67"/>
  <c r="Y21" i="67"/>
  <c r="X21" i="67"/>
  <c r="W21" i="67"/>
  <c r="Z19" i="67"/>
  <c r="Y19" i="67"/>
  <c r="X19" i="67"/>
  <c r="W19" i="67"/>
  <c r="Z18" i="67"/>
  <c r="Y18" i="67"/>
  <c r="X18" i="67"/>
  <c r="W18" i="67"/>
  <c r="S2" i="67"/>
  <c r="R2" i="67"/>
  <c r="Q2" i="67"/>
  <c r="P2" i="67"/>
  <c r="Z556" i="64"/>
  <c r="W556" i="64"/>
  <c r="K524" i="64"/>
  <c r="AC560" i="63"/>
  <c r="Z560" i="63"/>
  <c r="N528" i="63"/>
  <c r="AD20" i="68" l="1"/>
  <c r="Z20" i="67"/>
  <c r="AA20" i="71"/>
  <c r="Y20" i="67"/>
  <c r="AD21" i="71"/>
  <c r="AA20" i="70"/>
  <c r="AD21" i="70"/>
  <c r="AD20" i="69"/>
  <c r="AA19" i="69"/>
  <c r="AA19" i="68"/>
  <c r="W7" i="67"/>
  <c r="Z7" i="67"/>
  <c r="X7" i="67"/>
  <c r="T2" i="67"/>
  <c r="Z11" i="67"/>
  <c r="AA22" i="67"/>
  <c r="W11" i="67"/>
  <c r="AA21" i="67"/>
  <c r="X11" i="67"/>
  <c r="W20" i="67"/>
  <c r="Y11" i="67"/>
  <c r="X20" i="67"/>
  <c r="Y7" i="67"/>
  <c r="M6" i="66"/>
  <c r="M7" i="66"/>
  <c r="M8" i="66"/>
  <c r="M9" i="66"/>
  <c r="M10" i="66"/>
  <c r="M11" i="66"/>
  <c r="M13" i="66"/>
  <c r="M14" i="66"/>
  <c r="M15" i="66"/>
  <c r="M16" i="66"/>
  <c r="M17" i="66"/>
  <c r="M19" i="66"/>
  <c r="M20" i="66"/>
  <c r="M21" i="66"/>
  <c r="M22" i="66"/>
  <c r="M23" i="66"/>
  <c r="M24" i="66"/>
  <c r="M25" i="66"/>
  <c r="M26" i="66"/>
  <c r="M27" i="66"/>
  <c r="M28" i="66"/>
  <c r="M29" i="66"/>
  <c r="M30" i="66"/>
  <c r="M31" i="66"/>
  <c r="M32" i="66"/>
  <c r="M33" i="66"/>
  <c r="M34" i="66"/>
  <c r="M35" i="66"/>
  <c r="M36" i="66"/>
  <c r="M37" i="66"/>
  <c r="M38" i="66"/>
  <c r="M39" i="66"/>
  <c r="M40" i="66"/>
  <c r="M41" i="66"/>
  <c r="M42" i="66"/>
  <c r="M43" i="66"/>
  <c r="M44" i="66"/>
  <c r="M45" i="66"/>
  <c r="M46" i="66"/>
  <c r="M47" i="66"/>
  <c r="M48" i="66"/>
  <c r="M49" i="66"/>
  <c r="M50" i="66"/>
  <c r="M51" i="66"/>
  <c r="M52" i="66"/>
  <c r="M53" i="66"/>
  <c r="M54" i="66"/>
  <c r="M55" i="66"/>
  <c r="M56" i="66"/>
  <c r="M57" i="66"/>
  <c r="M58" i="66"/>
  <c r="M59" i="66"/>
  <c r="M60" i="66"/>
  <c r="M61" i="66"/>
  <c r="M62" i="66"/>
  <c r="M63" i="66"/>
  <c r="M64" i="66"/>
  <c r="M65" i="66"/>
  <c r="M66" i="66"/>
  <c r="M67" i="66"/>
  <c r="M68" i="66"/>
  <c r="M69" i="66"/>
  <c r="M70" i="66"/>
  <c r="M71" i="66"/>
  <c r="M72" i="66"/>
  <c r="M73" i="66"/>
  <c r="M74" i="66"/>
  <c r="M75" i="66"/>
  <c r="M76" i="66"/>
  <c r="M77" i="66"/>
  <c r="M78" i="66"/>
  <c r="M79" i="66"/>
  <c r="M80" i="66"/>
  <c r="M81" i="66"/>
  <c r="M82" i="66"/>
  <c r="M83" i="66"/>
  <c r="M84" i="66"/>
  <c r="M85" i="66"/>
  <c r="M86" i="66"/>
  <c r="M87" i="66"/>
  <c r="M88" i="66"/>
  <c r="M89" i="66"/>
  <c r="M90" i="66"/>
  <c r="M91" i="66"/>
  <c r="M92" i="66"/>
  <c r="M93" i="66"/>
  <c r="M94" i="66"/>
  <c r="M95" i="66"/>
  <c r="M96" i="66"/>
  <c r="M97" i="66"/>
  <c r="M98" i="66"/>
  <c r="M99" i="66"/>
  <c r="M100" i="66"/>
  <c r="M101" i="66"/>
  <c r="M102" i="66"/>
  <c r="M103" i="66"/>
  <c r="M104" i="66"/>
  <c r="M105" i="66"/>
  <c r="M106" i="66"/>
  <c r="M107" i="66"/>
  <c r="M108" i="66"/>
  <c r="M109" i="66"/>
  <c r="M110" i="66"/>
  <c r="M111" i="66"/>
  <c r="M112" i="66"/>
  <c r="M113" i="66"/>
  <c r="M114" i="66"/>
  <c r="M115" i="66"/>
  <c r="M116" i="66"/>
  <c r="M117" i="66"/>
  <c r="M118" i="66"/>
  <c r="M119" i="66"/>
  <c r="M120" i="66"/>
  <c r="M121" i="66"/>
  <c r="M122" i="66"/>
  <c r="M123" i="66"/>
  <c r="M124" i="66"/>
  <c r="M125" i="66"/>
  <c r="M126" i="66"/>
  <c r="M127" i="66"/>
  <c r="M129" i="66"/>
  <c r="M130" i="66"/>
  <c r="M131" i="66"/>
  <c r="M132" i="66"/>
  <c r="M133" i="66"/>
  <c r="M134" i="66"/>
  <c r="M135" i="66"/>
  <c r="M136" i="66"/>
  <c r="M137" i="66"/>
  <c r="M138" i="66"/>
  <c r="M139" i="66"/>
  <c r="M140" i="66"/>
  <c r="M141" i="66"/>
  <c r="M142" i="66"/>
  <c r="M143" i="66"/>
  <c r="M144" i="66"/>
  <c r="M145" i="66"/>
  <c r="M146" i="66"/>
  <c r="M147" i="66"/>
  <c r="M148" i="66"/>
  <c r="M149" i="66"/>
  <c r="M150" i="66"/>
  <c r="M151" i="66"/>
  <c r="M152" i="66"/>
  <c r="M153" i="66"/>
  <c r="M154" i="66"/>
  <c r="M155" i="66"/>
  <c r="M156" i="66"/>
  <c r="M157" i="66"/>
  <c r="M158" i="66"/>
  <c r="M159" i="66"/>
  <c r="M160" i="66"/>
  <c r="M161" i="66"/>
  <c r="M162" i="66"/>
  <c r="M163" i="66"/>
  <c r="M164" i="66"/>
  <c r="M165" i="66"/>
  <c r="M166" i="66"/>
  <c r="M167" i="66"/>
  <c r="M168" i="66"/>
  <c r="M169" i="66"/>
  <c r="M170" i="66"/>
  <c r="M171" i="66"/>
  <c r="M172" i="66"/>
  <c r="M173" i="66"/>
  <c r="M174" i="66"/>
  <c r="M175" i="66"/>
  <c r="M176" i="66"/>
  <c r="M177" i="66"/>
  <c r="M178" i="66"/>
  <c r="M179" i="66"/>
  <c r="M180" i="66"/>
  <c r="M181" i="66"/>
  <c r="M182" i="66"/>
  <c r="M183" i="66"/>
  <c r="M184" i="66"/>
  <c r="M185" i="66"/>
  <c r="M186" i="66"/>
  <c r="M187" i="66"/>
  <c r="M188" i="66"/>
  <c r="M189" i="66"/>
  <c r="M190" i="66"/>
  <c r="M191" i="66"/>
  <c r="M192" i="66"/>
  <c r="M193" i="66"/>
  <c r="M194" i="66"/>
  <c r="M195" i="66"/>
  <c r="M196" i="66"/>
  <c r="M197" i="66"/>
  <c r="M198" i="66"/>
  <c r="M199" i="66"/>
  <c r="M200" i="66"/>
  <c r="M201" i="66"/>
  <c r="M202" i="66"/>
  <c r="M203" i="66"/>
  <c r="M204" i="66"/>
  <c r="M205" i="66"/>
  <c r="M206" i="66"/>
  <c r="M207" i="66"/>
  <c r="M208" i="66"/>
  <c r="M209" i="66"/>
  <c r="M210" i="66"/>
  <c r="M211" i="66"/>
  <c r="M212" i="66"/>
  <c r="M213" i="66"/>
  <c r="M214" i="66"/>
  <c r="M215" i="66"/>
  <c r="M216" i="66"/>
  <c r="M217" i="66"/>
  <c r="M218" i="66"/>
  <c r="M219" i="66"/>
  <c r="M220" i="66"/>
  <c r="M221" i="66"/>
  <c r="M222" i="66"/>
  <c r="M223" i="66"/>
  <c r="M224" i="66"/>
  <c r="M225" i="66"/>
  <c r="M226" i="66"/>
  <c r="M227" i="66"/>
  <c r="M228" i="66"/>
  <c r="M229" i="66"/>
  <c r="M230" i="66"/>
  <c r="M231" i="66"/>
  <c r="M232" i="66"/>
  <c r="M233" i="66"/>
  <c r="M234" i="66"/>
  <c r="M235" i="66"/>
  <c r="M236" i="66"/>
  <c r="M237" i="66"/>
  <c r="M238" i="66"/>
  <c r="M239" i="66"/>
  <c r="M240" i="66"/>
  <c r="M241" i="66"/>
  <c r="M242" i="66"/>
  <c r="M243" i="66"/>
  <c r="M244" i="66"/>
  <c r="M245" i="66"/>
  <c r="M246" i="66"/>
  <c r="M247" i="66"/>
  <c r="M248" i="66"/>
  <c r="M249" i="66"/>
  <c r="M250" i="66"/>
  <c r="M251" i="66"/>
  <c r="M252" i="66"/>
  <c r="M253" i="66"/>
  <c r="M254" i="66"/>
  <c r="M255" i="66"/>
  <c r="M256" i="66"/>
  <c r="M257" i="66"/>
  <c r="M258" i="66"/>
  <c r="M259" i="66"/>
  <c r="M260" i="66"/>
  <c r="M261" i="66"/>
  <c r="M262" i="66"/>
  <c r="M263" i="66"/>
  <c r="M264" i="66"/>
  <c r="M265" i="66"/>
  <c r="M266" i="66"/>
  <c r="M267" i="66"/>
  <c r="M268" i="66"/>
  <c r="M269" i="66"/>
  <c r="M270" i="66"/>
  <c r="M271" i="66"/>
  <c r="M272" i="66"/>
  <c r="M273" i="66"/>
  <c r="M274" i="66"/>
  <c r="M275" i="66"/>
  <c r="M276" i="66"/>
  <c r="M277" i="66"/>
  <c r="M278" i="66"/>
  <c r="M279" i="66"/>
  <c r="M280" i="66"/>
  <c r="M281" i="66"/>
  <c r="M282" i="66"/>
  <c r="M283" i="66"/>
  <c r="M284" i="66"/>
  <c r="M285" i="66"/>
  <c r="M286" i="66"/>
  <c r="M287" i="66"/>
  <c r="M288" i="66"/>
  <c r="M289" i="66"/>
  <c r="M290" i="66"/>
  <c r="M291" i="66"/>
  <c r="M292" i="66"/>
  <c r="M293" i="66"/>
  <c r="M294" i="66"/>
  <c r="M295" i="66"/>
  <c r="M296" i="66"/>
  <c r="M297" i="66"/>
  <c r="M298" i="66"/>
  <c r="M299" i="66"/>
  <c r="M300" i="66"/>
  <c r="M301" i="66"/>
  <c r="M302" i="66"/>
  <c r="M303" i="66"/>
  <c r="M304" i="66"/>
  <c r="M305" i="66"/>
  <c r="M306" i="66"/>
  <c r="M307" i="66"/>
  <c r="M308" i="66"/>
  <c r="M309" i="66"/>
  <c r="M310" i="66"/>
  <c r="M311" i="66"/>
  <c r="M312" i="66"/>
  <c r="M313" i="66"/>
  <c r="M314" i="66"/>
  <c r="M315" i="66"/>
  <c r="M316" i="66"/>
  <c r="M317" i="66"/>
  <c r="M318" i="66"/>
  <c r="M319" i="66"/>
  <c r="M320" i="66"/>
  <c r="M321" i="66"/>
  <c r="M322" i="66"/>
  <c r="M323" i="66"/>
  <c r="M324" i="66"/>
  <c r="M325" i="66"/>
  <c r="M326" i="66"/>
  <c r="M327" i="66"/>
  <c r="M328" i="66"/>
  <c r="M329" i="66"/>
  <c r="M330" i="66"/>
  <c r="M331" i="66"/>
  <c r="M332" i="66"/>
  <c r="M333" i="66"/>
  <c r="M334" i="66"/>
  <c r="M335" i="66"/>
  <c r="M336" i="66"/>
  <c r="M337" i="66"/>
  <c r="M338" i="66"/>
  <c r="M339" i="66"/>
  <c r="M340" i="66"/>
  <c r="M341" i="66"/>
  <c r="M342" i="66"/>
  <c r="M343" i="66"/>
  <c r="M344" i="66"/>
  <c r="M345" i="66"/>
  <c r="M346" i="66"/>
  <c r="M347" i="66"/>
  <c r="M348" i="66"/>
  <c r="M349" i="66"/>
  <c r="M350" i="66"/>
  <c r="M351" i="66"/>
  <c r="M352" i="66"/>
  <c r="M353" i="66"/>
  <c r="M354" i="66"/>
  <c r="M355" i="66"/>
  <c r="M356" i="66"/>
  <c r="M357" i="66"/>
  <c r="M358" i="66"/>
  <c r="M359" i="66"/>
  <c r="M360" i="66"/>
  <c r="M361" i="66"/>
  <c r="M362" i="66"/>
  <c r="M363" i="66"/>
  <c r="M364" i="66"/>
  <c r="M365" i="66"/>
  <c r="M366" i="66"/>
  <c r="M367" i="66"/>
  <c r="M368" i="66"/>
  <c r="M369" i="66"/>
  <c r="M370" i="66"/>
  <c r="M371" i="66"/>
  <c r="M372" i="66"/>
  <c r="M373" i="66"/>
  <c r="M374" i="66"/>
  <c r="M375" i="66"/>
  <c r="M376" i="66"/>
  <c r="M377" i="66"/>
  <c r="M378" i="66"/>
  <c r="M379" i="66"/>
  <c r="M380" i="66"/>
  <c r="M381" i="66"/>
  <c r="M382" i="66"/>
  <c r="M383" i="66"/>
  <c r="M384" i="66"/>
  <c r="M385" i="66"/>
  <c r="M386" i="66"/>
  <c r="M387" i="66"/>
  <c r="M388" i="66"/>
  <c r="M389" i="66"/>
  <c r="M390" i="66"/>
  <c r="M391" i="66"/>
  <c r="M392" i="66"/>
  <c r="M393" i="66"/>
  <c r="M394" i="66"/>
  <c r="M395" i="66"/>
  <c r="M396" i="66"/>
  <c r="M397" i="66"/>
  <c r="M398" i="66"/>
  <c r="M399" i="66"/>
  <c r="M400" i="66"/>
  <c r="M401" i="66"/>
  <c r="M402" i="66"/>
  <c r="M403" i="66"/>
  <c r="M404" i="66"/>
  <c r="M405" i="66"/>
  <c r="M406" i="66"/>
  <c r="M407" i="66"/>
  <c r="M408" i="66"/>
  <c r="M409" i="66"/>
  <c r="M410" i="66"/>
  <c r="M411" i="66"/>
  <c r="M412" i="66"/>
  <c r="M413" i="66"/>
  <c r="M414" i="66"/>
  <c r="M415" i="66"/>
  <c r="Z10" i="66"/>
  <c r="Y10" i="66"/>
  <c r="X10" i="66"/>
  <c r="W10" i="66"/>
  <c r="Z9" i="66"/>
  <c r="Y9" i="66"/>
  <c r="X9" i="66"/>
  <c r="W9" i="66"/>
  <c r="Z8" i="66"/>
  <c r="Y8" i="66"/>
  <c r="X8" i="66"/>
  <c r="W8" i="66"/>
  <c r="Z22" i="66"/>
  <c r="Y22" i="66"/>
  <c r="X22" i="66"/>
  <c r="W22" i="66"/>
  <c r="Z21" i="66"/>
  <c r="Y21" i="66"/>
  <c r="X21" i="66"/>
  <c r="W21" i="66"/>
  <c r="Z19" i="66"/>
  <c r="Y19" i="66"/>
  <c r="X19" i="66"/>
  <c r="W19" i="66"/>
  <c r="Z18" i="66"/>
  <c r="Y18" i="66"/>
  <c r="X18" i="66"/>
  <c r="W18" i="66"/>
  <c r="S2" i="66"/>
  <c r="R2" i="66"/>
  <c r="AK5" i="55"/>
  <c r="X19" i="65"/>
  <c r="Z19" i="65"/>
  <c r="W19" i="65"/>
  <c r="X18" i="65"/>
  <c r="Z18" i="65"/>
  <c r="W18" i="65"/>
  <c r="X21" i="65"/>
  <c r="Y21" i="65"/>
  <c r="Z21" i="65"/>
  <c r="W21" i="65"/>
  <c r="Y22" i="65"/>
  <c r="Z22" i="65"/>
  <c r="X22" i="65"/>
  <c r="W22" i="65"/>
  <c r="M13" i="65"/>
  <c r="M14" i="65"/>
  <c r="M15" i="65"/>
  <c r="M16" i="65"/>
  <c r="M17" i="65"/>
  <c r="M18" i="65"/>
  <c r="M19" i="65"/>
  <c r="M20" i="65"/>
  <c r="M21" i="65"/>
  <c r="M22" i="65"/>
  <c r="M23" i="65"/>
  <c r="M24" i="65"/>
  <c r="M25" i="65"/>
  <c r="M26" i="65"/>
  <c r="M27" i="65"/>
  <c r="M28" i="65"/>
  <c r="M29" i="65"/>
  <c r="M30" i="65"/>
  <c r="M31" i="65"/>
  <c r="M32" i="65"/>
  <c r="M33" i="65"/>
  <c r="M34" i="65"/>
  <c r="M35" i="65"/>
  <c r="M36" i="65"/>
  <c r="M37" i="65"/>
  <c r="M38" i="65"/>
  <c r="M39" i="65"/>
  <c r="M40" i="65"/>
  <c r="M41" i="65"/>
  <c r="M42" i="65"/>
  <c r="M43" i="65"/>
  <c r="M44" i="65"/>
  <c r="M45" i="65"/>
  <c r="M46" i="65"/>
  <c r="M47" i="65"/>
  <c r="M48" i="65"/>
  <c r="M49" i="65"/>
  <c r="M50" i="65"/>
  <c r="M51" i="65"/>
  <c r="M52" i="65"/>
  <c r="M53" i="65"/>
  <c r="M54" i="65"/>
  <c r="M55" i="65"/>
  <c r="M56" i="65"/>
  <c r="M57" i="65"/>
  <c r="M58" i="65"/>
  <c r="M59" i="65"/>
  <c r="M60" i="65"/>
  <c r="M61" i="65"/>
  <c r="M62" i="65"/>
  <c r="M63" i="65"/>
  <c r="M64" i="65"/>
  <c r="M65" i="65"/>
  <c r="M66" i="65"/>
  <c r="M67" i="65"/>
  <c r="M68" i="65"/>
  <c r="M69" i="65"/>
  <c r="M70" i="65"/>
  <c r="M71" i="65"/>
  <c r="M72" i="65"/>
  <c r="M73" i="65"/>
  <c r="M74" i="65"/>
  <c r="M75" i="65"/>
  <c r="M76" i="65"/>
  <c r="M77" i="65"/>
  <c r="M78" i="65"/>
  <c r="M79" i="65"/>
  <c r="M80" i="65"/>
  <c r="M81" i="65"/>
  <c r="M82" i="65"/>
  <c r="M83" i="65"/>
  <c r="M84" i="65"/>
  <c r="M85"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201" i="65"/>
  <c r="M202" i="65"/>
  <c r="M203" i="65"/>
  <c r="M204" i="65"/>
  <c r="M205" i="65"/>
  <c r="M206" i="65"/>
  <c r="M207" i="65"/>
  <c r="M208" i="65"/>
  <c r="M209" i="65"/>
  <c r="M210" i="65"/>
  <c r="M211" i="65"/>
  <c r="M212" i="65"/>
  <c r="M213" i="65"/>
  <c r="M214" i="65"/>
  <c r="M215" i="65"/>
  <c r="M216" i="65"/>
  <c r="M217" i="65"/>
  <c r="M218" i="65"/>
  <c r="M219" i="65"/>
  <c r="M220" i="65"/>
  <c r="M221" i="65"/>
  <c r="M222" i="65"/>
  <c r="M223" i="65"/>
  <c r="M224" i="65"/>
  <c r="M225" i="65"/>
  <c r="M226" i="65"/>
  <c r="M227" i="65"/>
  <c r="M228" i="65"/>
  <c r="M229" i="65"/>
  <c r="M230" i="65"/>
  <c r="M231" i="65"/>
  <c r="M232" i="65"/>
  <c r="M233" i="65"/>
  <c r="M234" i="65"/>
  <c r="M235" i="65"/>
  <c r="M236" i="65"/>
  <c r="M237" i="65"/>
  <c r="M238" i="65"/>
  <c r="M239" i="65"/>
  <c r="M240" i="65"/>
  <c r="M241" i="65"/>
  <c r="M242" i="65"/>
  <c r="M243" i="65"/>
  <c r="M244" i="65"/>
  <c r="M245" i="65"/>
  <c r="M246" i="65"/>
  <c r="M247" i="65"/>
  <c r="M248" i="65"/>
  <c r="M249" i="65"/>
  <c r="M250" i="65"/>
  <c r="M251" i="65"/>
  <c r="M252" i="65"/>
  <c r="M253" i="65"/>
  <c r="M254" i="65"/>
  <c r="M255" i="65"/>
  <c r="M256" i="65"/>
  <c r="M257" i="65"/>
  <c r="M258" i="65"/>
  <c r="M259" i="65"/>
  <c r="M260" i="65"/>
  <c r="M261" i="65"/>
  <c r="M262" i="65"/>
  <c r="M263" i="65"/>
  <c r="M264" i="65"/>
  <c r="M265" i="65"/>
  <c r="M266" i="65"/>
  <c r="M267" i="65"/>
  <c r="M268" i="65"/>
  <c r="M269" i="65"/>
  <c r="M270" i="65"/>
  <c r="M271" i="65"/>
  <c r="M272" i="65"/>
  <c r="M273" i="65"/>
  <c r="M274" i="65"/>
  <c r="M275" i="65"/>
  <c r="M276" i="65"/>
  <c r="M277" i="65"/>
  <c r="M278" i="65"/>
  <c r="M279" i="65"/>
  <c r="M280" i="65"/>
  <c r="M281" i="65"/>
  <c r="M282" i="65"/>
  <c r="M283" i="65"/>
  <c r="M284" i="65"/>
  <c r="M285" i="65"/>
  <c r="M286" i="65"/>
  <c r="M287" i="65"/>
  <c r="M288" i="65"/>
  <c r="M289" i="65"/>
  <c r="M290" i="65"/>
  <c r="M291" i="65"/>
  <c r="M292" i="65"/>
  <c r="M293" i="65"/>
  <c r="M294" i="65"/>
  <c r="M295" i="65"/>
  <c r="M296" i="65"/>
  <c r="M297" i="65"/>
  <c r="M298" i="65"/>
  <c r="M299" i="65"/>
  <c r="M300" i="65"/>
  <c r="M301" i="65"/>
  <c r="M302" i="65"/>
  <c r="M303" i="65"/>
  <c r="M304" i="65"/>
  <c r="M305" i="65"/>
  <c r="M306" i="65"/>
  <c r="M307" i="65"/>
  <c r="M308" i="65"/>
  <c r="M309" i="65"/>
  <c r="M310" i="65"/>
  <c r="M311" i="65"/>
  <c r="M312" i="65"/>
  <c r="M313" i="65"/>
  <c r="M314" i="65"/>
  <c r="M315" i="65"/>
  <c r="M316" i="65"/>
  <c r="M317" i="65"/>
  <c r="M318" i="65"/>
  <c r="M319" i="65"/>
  <c r="M320" i="65"/>
  <c r="M321" i="65"/>
  <c r="M322" i="65"/>
  <c r="M323" i="65"/>
  <c r="M324" i="65"/>
  <c r="M325" i="65"/>
  <c r="M326" i="65"/>
  <c r="M327" i="65"/>
  <c r="M328" i="65"/>
  <c r="M329" i="65"/>
  <c r="M330" i="65"/>
  <c r="M331" i="65"/>
  <c r="M332" i="65"/>
  <c r="M333" i="65"/>
  <c r="M334" i="65"/>
  <c r="M335" i="65"/>
  <c r="M336" i="65"/>
  <c r="M337" i="65"/>
  <c r="M338" i="65"/>
  <c r="M339" i="65"/>
  <c r="M340" i="65"/>
  <c r="M341" i="65"/>
  <c r="M342" i="65"/>
  <c r="M343" i="65"/>
  <c r="M344" i="65"/>
  <c r="M345" i="65"/>
  <c r="M346" i="65"/>
  <c r="M347" i="65"/>
  <c r="M348" i="65"/>
  <c r="M349" i="65"/>
  <c r="M350" i="65"/>
  <c r="M351" i="65"/>
  <c r="M352" i="65"/>
  <c r="M353" i="65"/>
  <c r="M354" i="65"/>
  <c r="M355" i="65"/>
  <c r="M356" i="65"/>
  <c r="M357" i="65"/>
  <c r="M358" i="65"/>
  <c r="M359" i="65"/>
  <c r="M360" i="65"/>
  <c r="M361" i="65"/>
  <c r="M362" i="65"/>
  <c r="M363" i="65"/>
  <c r="M364" i="65"/>
  <c r="M365" i="65"/>
  <c r="M366" i="65"/>
  <c r="M367" i="65"/>
  <c r="M368" i="65"/>
  <c r="M369" i="65"/>
  <c r="M370" i="65"/>
  <c r="M371" i="65"/>
  <c r="M372" i="65"/>
  <c r="M373" i="65"/>
  <c r="M374" i="65"/>
  <c r="M375" i="65"/>
  <c r="M376" i="65"/>
  <c r="M377" i="65"/>
  <c r="M378" i="65"/>
  <c r="M379" i="65"/>
  <c r="M380" i="65"/>
  <c r="M381" i="65"/>
  <c r="M382" i="65"/>
  <c r="M383" i="65"/>
  <c r="M384" i="65"/>
  <c r="M385" i="65"/>
  <c r="M386" i="65"/>
  <c r="M387" i="65"/>
  <c r="M388" i="65"/>
  <c r="M389" i="65"/>
  <c r="M390" i="65"/>
  <c r="M391" i="65"/>
  <c r="M392" i="65"/>
  <c r="M393" i="65"/>
  <c r="M394" i="65"/>
  <c r="M395" i="65"/>
  <c r="M396" i="65"/>
  <c r="M397" i="65"/>
  <c r="M398" i="65"/>
  <c r="M399" i="65"/>
  <c r="M400" i="65"/>
  <c r="M401" i="65"/>
  <c r="M402" i="65"/>
  <c r="M403" i="65"/>
  <c r="M404" i="65"/>
  <c r="M405" i="65"/>
  <c r="M406" i="65"/>
  <c r="M407" i="65"/>
  <c r="M408" i="65"/>
  <c r="M409" i="65"/>
  <c r="M410" i="65"/>
  <c r="M411" i="65"/>
  <c r="M412" i="65"/>
  <c r="M413" i="65"/>
  <c r="M414" i="65"/>
  <c r="M415" i="65"/>
  <c r="M416" i="65"/>
  <c r="M417" i="65"/>
  <c r="M418" i="65"/>
  <c r="M419" i="65"/>
  <c r="M420" i="65"/>
  <c r="M421" i="65"/>
  <c r="M422" i="65"/>
  <c r="M423" i="65"/>
  <c r="M424" i="65"/>
  <c r="M425" i="65"/>
  <c r="M426" i="65"/>
  <c r="M427" i="65"/>
  <c r="M428" i="65"/>
  <c r="M429" i="65"/>
  <c r="M430" i="65"/>
  <c r="M431" i="65"/>
  <c r="M432" i="65"/>
  <c r="M433" i="65"/>
  <c r="M434" i="65"/>
  <c r="M435" i="65"/>
  <c r="M436" i="65"/>
  <c r="M437" i="65"/>
  <c r="M438" i="65"/>
  <c r="M439" i="65"/>
  <c r="M440" i="65"/>
  <c r="M441" i="65"/>
  <c r="M442" i="65"/>
  <c r="M443" i="65"/>
  <c r="M444" i="65"/>
  <c r="M445" i="65"/>
  <c r="M446" i="65"/>
  <c r="M447" i="65"/>
  <c r="M448" i="65"/>
  <c r="M449" i="65"/>
  <c r="M450" i="65"/>
  <c r="M451" i="65"/>
  <c r="M452" i="65"/>
  <c r="M453" i="65"/>
  <c r="M454" i="65"/>
  <c r="M455" i="65"/>
  <c r="M456" i="65"/>
  <c r="M457" i="65"/>
  <c r="M458" i="65"/>
  <c r="M459" i="65"/>
  <c r="M460" i="65"/>
  <c r="M461" i="65"/>
  <c r="M462" i="65"/>
  <c r="M463" i="65"/>
  <c r="M464" i="65"/>
  <c r="M465" i="65"/>
  <c r="M466" i="65"/>
  <c r="M467" i="65"/>
  <c r="M468" i="65"/>
  <c r="M469" i="65"/>
  <c r="M470" i="65"/>
  <c r="M471" i="65"/>
  <c r="M472" i="65"/>
  <c r="M473" i="65"/>
  <c r="M474" i="65"/>
  <c r="M475" i="65"/>
  <c r="M476" i="65"/>
  <c r="M477" i="65"/>
  <c r="M478" i="65"/>
  <c r="M479" i="65"/>
  <c r="M480" i="65"/>
  <c r="M481" i="65"/>
  <c r="M482" i="65"/>
  <c r="M483" i="65"/>
  <c r="M484" i="65"/>
  <c r="M485" i="65"/>
  <c r="M486" i="65"/>
  <c r="M487" i="65"/>
  <c r="M488" i="65"/>
  <c r="M489" i="65"/>
  <c r="M490" i="65"/>
  <c r="M491" i="65"/>
  <c r="M492" i="65"/>
  <c r="M493" i="65"/>
  <c r="M494" i="65"/>
  <c r="M495" i="65"/>
  <c r="M496" i="65"/>
  <c r="M497" i="65"/>
  <c r="M498" i="65"/>
  <c r="M499" i="65"/>
  <c r="M11" i="65"/>
  <c r="M6" i="65"/>
  <c r="M7" i="65"/>
  <c r="M8" i="65"/>
  <c r="M9" i="65"/>
  <c r="M10" i="65"/>
  <c r="M5" i="65"/>
  <c r="Z10" i="65"/>
  <c r="Y7" i="65"/>
  <c r="X10" i="65"/>
  <c r="W10" i="65"/>
  <c r="W7" i="65" s="1"/>
  <c r="W9" i="65"/>
  <c r="Z9" i="65"/>
  <c r="Y9" i="65"/>
  <c r="X9" i="65"/>
  <c r="Z8" i="65"/>
  <c r="Q2" i="65"/>
  <c r="R2" i="65"/>
  <c r="S2" i="65"/>
  <c r="P2" i="65"/>
  <c r="AA22" i="65" l="1"/>
  <c r="X20" i="66"/>
  <c r="AD21" i="67"/>
  <c r="AA20" i="67"/>
  <c r="Z11" i="66"/>
  <c r="Y20" i="66"/>
  <c r="Y7" i="66"/>
  <c r="W7" i="66"/>
  <c r="X7" i="66"/>
  <c r="Z7" i="66"/>
  <c r="Z20" i="66"/>
  <c r="AA21" i="66"/>
  <c r="W11" i="66"/>
  <c r="X11" i="66"/>
  <c r="Y11" i="66"/>
  <c r="AA22" i="66"/>
  <c r="T2" i="66"/>
  <c r="W20" i="66"/>
  <c r="X20" i="65"/>
  <c r="Z20" i="65"/>
  <c r="T2" i="65"/>
  <c r="W20" i="65"/>
  <c r="W11" i="65"/>
  <c r="X11" i="65"/>
  <c r="Z11" i="65"/>
  <c r="X7" i="65"/>
  <c r="Z7" i="65"/>
  <c r="AA21" i="65"/>
  <c r="AF55" i="64"/>
  <c r="AC55" i="64"/>
  <c r="Z55" i="64"/>
  <c r="W55" i="64"/>
  <c r="Q55" i="64"/>
  <c r="N55" i="64"/>
  <c r="K55" i="64"/>
  <c r="AF54" i="64"/>
  <c r="AC54" i="64"/>
  <c r="Z54" i="64"/>
  <c r="W54" i="64"/>
  <c r="Q54" i="64"/>
  <c r="N54" i="64"/>
  <c r="K54" i="64"/>
  <c r="AF51" i="64"/>
  <c r="AC51" i="64"/>
  <c r="Z51" i="64"/>
  <c r="W51" i="64"/>
  <c r="Q51" i="64"/>
  <c r="N51" i="64"/>
  <c r="K51" i="64"/>
  <c r="AF50" i="64"/>
  <c r="AC50" i="64"/>
  <c r="Z50" i="64"/>
  <c r="W50" i="64"/>
  <c r="Q50" i="64"/>
  <c r="N50" i="64"/>
  <c r="K50" i="64"/>
  <c r="AF46" i="64"/>
  <c r="AC46" i="64"/>
  <c r="Z46" i="64"/>
  <c r="W46" i="64"/>
  <c r="Q46" i="64"/>
  <c r="N46" i="64"/>
  <c r="K46" i="64"/>
  <c r="AF43" i="64"/>
  <c r="AC43" i="64"/>
  <c r="Z43" i="64"/>
  <c r="W43" i="64"/>
  <c r="Q43" i="64"/>
  <c r="N43" i="64"/>
  <c r="K43" i="64"/>
  <c r="AF41" i="64"/>
  <c r="AC41" i="64"/>
  <c r="Z41" i="64"/>
  <c r="W41" i="64"/>
  <c r="Q41" i="64"/>
  <c r="N41" i="64"/>
  <c r="K41" i="64"/>
  <c r="AF40" i="64"/>
  <c r="AC40" i="64"/>
  <c r="Z40" i="64"/>
  <c r="W40" i="64"/>
  <c r="Q40" i="64"/>
  <c r="N40" i="64"/>
  <c r="K40" i="64"/>
  <c r="AF38" i="64"/>
  <c r="AC38" i="64"/>
  <c r="Z38" i="64"/>
  <c r="W38" i="64"/>
  <c r="Q38" i="64"/>
  <c r="N38" i="64"/>
  <c r="K38" i="64"/>
  <c r="AF36" i="64"/>
  <c r="AC36" i="64"/>
  <c r="Z36" i="64"/>
  <c r="W36" i="64"/>
  <c r="Q36" i="64"/>
  <c r="N36" i="64"/>
  <c r="K36" i="64"/>
  <c r="J6" i="63"/>
  <c r="K6" i="63" s="1"/>
  <c r="J7" i="63"/>
  <c r="K7" i="63" s="1"/>
  <c r="J8" i="63"/>
  <c r="K8" i="63" s="1"/>
  <c r="J9" i="63"/>
  <c r="K9" i="63" s="1"/>
  <c r="J10" i="63"/>
  <c r="K10" i="63" s="1"/>
  <c r="J11" i="63"/>
  <c r="K11" i="63" s="1"/>
  <c r="J13" i="63"/>
  <c r="K13" i="63" s="1"/>
  <c r="J14" i="63"/>
  <c r="K14" i="63" s="1"/>
  <c r="J15" i="63"/>
  <c r="K15" i="63" s="1"/>
  <c r="J16" i="63"/>
  <c r="K16" i="63" s="1"/>
  <c r="J17" i="63"/>
  <c r="K17" i="63" s="1"/>
  <c r="J18" i="63"/>
  <c r="K18" i="63" s="1"/>
  <c r="J19" i="63"/>
  <c r="K19" i="63" s="1"/>
  <c r="J20" i="63"/>
  <c r="K20" i="63" s="1"/>
  <c r="J21" i="63"/>
  <c r="K21" i="63" s="1"/>
  <c r="J22" i="63"/>
  <c r="K22" i="63" s="1"/>
  <c r="J23" i="63"/>
  <c r="K23" i="63" s="1"/>
  <c r="J24" i="63"/>
  <c r="K24" i="63" s="1"/>
  <c r="J25" i="63"/>
  <c r="K25" i="63" s="1"/>
  <c r="J26" i="63"/>
  <c r="K26" i="63" s="1"/>
  <c r="J27" i="63"/>
  <c r="K27" i="63" s="1"/>
  <c r="J28" i="63"/>
  <c r="K28" i="63" s="1"/>
  <c r="J29" i="63"/>
  <c r="K29" i="63" s="1"/>
  <c r="J30" i="63"/>
  <c r="K30" i="63" s="1"/>
  <c r="J31" i="63"/>
  <c r="K31" i="63" s="1"/>
  <c r="J32" i="63"/>
  <c r="K32" i="63" s="1"/>
  <c r="J33" i="63"/>
  <c r="K33" i="63" s="1"/>
  <c r="J34" i="63"/>
  <c r="K34" i="63" s="1"/>
  <c r="J35" i="63"/>
  <c r="K35" i="63" s="1"/>
  <c r="J36" i="63"/>
  <c r="K36" i="63" s="1"/>
  <c r="J37" i="63"/>
  <c r="K37" i="63" s="1"/>
  <c r="J38" i="63"/>
  <c r="K38" i="63" s="1"/>
  <c r="J39" i="63"/>
  <c r="K39" i="63" s="1"/>
  <c r="J40" i="63"/>
  <c r="K40" i="63" s="1"/>
  <c r="J41" i="63"/>
  <c r="K41" i="63" s="1"/>
  <c r="J42" i="63"/>
  <c r="K42" i="63" s="1"/>
  <c r="J43" i="63"/>
  <c r="K43" i="63" s="1"/>
  <c r="J44" i="63"/>
  <c r="K44" i="63" s="1"/>
  <c r="J45" i="63"/>
  <c r="K45" i="63" s="1"/>
  <c r="J46" i="63"/>
  <c r="K46" i="63" s="1"/>
  <c r="J47" i="63"/>
  <c r="K47" i="63" s="1"/>
  <c r="J48" i="63"/>
  <c r="K48" i="63" s="1"/>
  <c r="J49" i="63"/>
  <c r="K49" i="63" s="1"/>
  <c r="J50" i="63"/>
  <c r="K50" i="63" s="1"/>
  <c r="J51" i="63"/>
  <c r="K51" i="63" s="1"/>
  <c r="J52" i="63"/>
  <c r="K52" i="63" s="1"/>
  <c r="J53" i="63"/>
  <c r="K53" i="63" s="1"/>
  <c r="J54" i="63"/>
  <c r="K54" i="63" s="1"/>
  <c r="J55" i="63"/>
  <c r="K55" i="63" s="1"/>
  <c r="J56" i="63"/>
  <c r="K56" i="63" s="1"/>
  <c r="J57" i="63"/>
  <c r="K57" i="63" s="1"/>
  <c r="J58" i="63"/>
  <c r="K58" i="63" s="1"/>
  <c r="J59" i="63"/>
  <c r="K59" i="63" s="1"/>
  <c r="J60" i="63"/>
  <c r="K60" i="63" s="1"/>
  <c r="J61" i="63"/>
  <c r="K61" i="63" s="1"/>
  <c r="J62" i="63"/>
  <c r="K62" i="63" s="1"/>
  <c r="J63" i="63"/>
  <c r="K63" i="63" s="1"/>
  <c r="J64" i="63"/>
  <c r="K64" i="63" s="1"/>
  <c r="J65" i="63"/>
  <c r="K65" i="63" s="1"/>
  <c r="J66" i="63"/>
  <c r="K66" i="63" s="1"/>
  <c r="J67" i="63"/>
  <c r="K67" i="63" s="1"/>
  <c r="J68" i="63"/>
  <c r="K68" i="63" s="1"/>
  <c r="J69" i="63"/>
  <c r="K69" i="63" s="1"/>
  <c r="J70" i="63"/>
  <c r="K70" i="63" s="1"/>
  <c r="J71" i="63"/>
  <c r="K71" i="63" s="1"/>
  <c r="J72" i="63"/>
  <c r="K72" i="63" s="1"/>
  <c r="J73" i="63"/>
  <c r="K73" i="63" s="1"/>
  <c r="J74" i="63"/>
  <c r="K74" i="63" s="1"/>
  <c r="J75" i="63"/>
  <c r="K75" i="63" s="1"/>
  <c r="J76" i="63"/>
  <c r="K76" i="63" s="1"/>
  <c r="J77" i="63"/>
  <c r="K77" i="63" s="1"/>
  <c r="J78" i="63"/>
  <c r="K78" i="63" s="1"/>
  <c r="J79" i="63"/>
  <c r="K79" i="63" s="1"/>
  <c r="J80" i="63"/>
  <c r="K80" i="63" s="1"/>
  <c r="J81" i="63"/>
  <c r="K81" i="63" s="1"/>
  <c r="J82" i="63"/>
  <c r="K82" i="63" s="1"/>
  <c r="J83" i="63"/>
  <c r="K83" i="63" s="1"/>
  <c r="J84" i="63"/>
  <c r="K84" i="63" s="1"/>
  <c r="J85" i="63"/>
  <c r="K85" i="63" s="1"/>
  <c r="J86" i="63"/>
  <c r="K86" i="63" s="1"/>
  <c r="J87" i="63"/>
  <c r="K87" i="63" s="1"/>
  <c r="J88" i="63"/>
  <c r="K88" i="63" s="1"/>
  <c r="J89" i="63"/>
  <c r="K89" i="63" s="1"/>
  <c r="J90" i="63"/>
  <c r="K90" i="63" s="1"/>
  <c r="J91" i="63"/>
  <c r="K91" i="63" s="1"/>
  <c r="J92" i="63"/>
  <c r="K92" i="63" s="1"/>
  <c r="J93" i="63"/>
  <c r="K93" i="63" s="1"/>
  <c r="J94" i="63"/>
  <c r="K94" i="63" s="1"/>
  <c r="J95" i="63"/>
  <c r="K95" i="63" s="1"/>
  <c r="J96" i="63"/>
  <c r="K96" i="63" s="1"/>
  <c r="J97" i="63"/>
  <c r="K97" i="63" s="1"/>
  <c r="J98" i="63"/>
  <c r="K98" i="63" s="1"/>
  <c r="J99" i="63"/>
  <c r="K99" i="63" s="1"/>
  <c r="J100" i="63"/>
  <c r="K100" i="63" s="1"/>
  <c r="J101" i="63"/>
  <c r="K101" i="63" s="1"/>
  <c r="J102" i="63"/>
  <c r="K102" i="63" s="1"/>
  <c r="J103" i="63"/>
  <c r="K103" i="63" s="1"/>
  <c r="J104" i="63"/>
  <c r="K104" i="63" s="1"/>
  <c r="J105" i="63"/>
  <c r="K105" i="63" s="1"/>
  <c r="J106" i="63"/>
  <c r="K106" i="63" s="1"/>
  <c r="J107" i="63"/>
  <c r="K107" i="63" s="1"/>
  <c r="J108" i="63"/>
  <c r="K108" i="63" s="1"/>
  <c r="J109" i="63"/>
  <c r="K109" i="63" s="1"/>
  <c r="J110" i="63"/>
  <c r="K110" i="63" s="1"/>
  <c r="J111" i="63"/>
  <c r="K111" i="63" s="1"/>
  <c r="J112" i="63"/>
  <c r="K112" i="63" s="1"/>
  <c r="J113" i="63"/>
  <c r="K113" i="63" s="1"/>
  <c r="J114" i="63"/>
  <c r="K114" i="63" s="1"/>
  <c r="J115" i="63"/>
  <c r="K115" i="63" s="1"/>
  <c r="J116" i="63"/>
  <c r="K116" i="63" s="1"/>
  <c r="J117" i="63"/>
  <c r="K117" i="63" s="1"/>
  <c r="J118" i="63"/>
  <c r="K118" i="63" s="1"/>
  <c r="J119" i="63"/>
  <c r="K119" i="63" s="1"/>
  <c r="J120" i="63"/>
  <c r="K120" i="63" s="1"/>
  <c r="J121" i="63"/>
  <c r="K121" i="63" s="1"/>
  <c r="J122" i="63"/>
  <c r="K122" i="63" s="1"/>
  <c r="J123" i="63"/>
  <c r="K123" i="63" s="1"/>
  <c r="J124" i="63"/>
  <c r="K124" i="63" s="1"/>
  <c r="J125" i="63"/>
  <c r="K125" i="63" s="1"/>
  <c r="J126" i="63"/>
  <c r="K126" i="63" s="1"/>
  <c r="J127" i="63"/>
  <c r="K127" i="63" s="1"/>
  <c r="J128" i="63"/>
  <c r="K128" i="63" s="1"/>
  <c r="J129" i="63"/>
  <c r="K129" i="63" s="1"/>
  <c r="J130" i="63"/>
  <c r="K130" i="63" s="1"/>
  <c r="J131" i="63"/>
  <c r="K131" i="63" s="1"/>
  <c r="J132" i="63"/>
  <c r="K132" i="63" s="1"/>
  <c r="J133" i="63"/>
  <c r="K133" i="63" s="1"/>
  <c r="J134" i="63"/>
  <c r="K134" i="63" s="1"/>
  <c r="J135" i="63"/>
  <c r="K135" i="63" s="1"/>
  <c r="J136" i="63"/>
  <c r="K136" i="63" s="1"/>
  <c r="J137" i="63"/>
  <c r="K137" i="63" s="1"/>
  <c r="J138" i="63"/>
  <c r="K138" i="63" s="1"/>
  <c r="J139" i="63"/>
  <c r="K139" i="63" s="1"/>
  <c r="J140" i="63"/>
  <c r="K140" i="63" s="1"/>
  <c r="J141" i="63"/>
  <c r="K141" i="63" s="1"/>
  <c r="J142" i="63"/>
  <c r="K142" i="63" s="1"/>
  <c r="J143" i="63"/>
  <c r="K143" i="63" s="1"/>
  <c r="J144" i="63"/>
  <c r="K144" i="63" s="1"/>
  <c r="J145" i="63"/>
  <c r="K145" i="63" s="1"/>
  <c r="J146" i="63"/>
  <c r="K146" i="63" s="1"/>
  <c r="J147" i="63"/>
  <c r="K147" i="63" s="1"/>
  <c r="J148" i="63"/>
  <c r="K148" i="63" s="1"/>
  <c r="J149" i="63"/>
  <c r="K149" i="63" s="1"/>
  <c r="J150" i="63"/>
  <c r="K150" i="63" s="1"/>
  <c r="J151" i="63"/>
  <c r="K151" i="63" s="1"/>
  <c r="J153" i="63"/>
  <c r="K153" i="63" s="1"/>
  <c r="J154" i="63"/>
  <c r="K154" i="63" s="1"/>
  <c r="J155" i="63"/>
  <c r="K155" i="63" s="1"/>
  <c r="J156" i="63"/>
  <c r="K156" i="63" s="1"/>
  <c r="J157" i="63"/>
  <c r="K157" i="63" s="1"/>
  <c r="J158" i="63"/>
  <c r="K158" i="63" s="1"/>
  <c r="J159" i="63"/>
  <c r="K159" i="63" s="1"/>
  <c r="J160" i="63"/>
  <c r="K160" i="63" s="1"/>
  <c r="J161" i="63"/>
  <c r="K161" i="63" s="1"/>
  <c r="J162" i="63"/>
  <c r="K162" i="63" s="1"/>
  <c r="J163" i="63"/>
  <c r="K163" i="63" s="1"/>
  <c r="J164" i="63"/>
  <c r="K164" i="63" s="1"/>
  <c r="J165" i="63"/>
  <c r="K165" i="63" s="1"/>
  <c r="J166" i="63"/>
  <c r="K166" i="63" s="1"/>
  <c r="J167" i="63"/>
  <c r="K167" i="63" s="1"/>
  <c r="J168" i="63"/>
  <c r="K168" i="63" s="1"/>
  <c r="J169" i="63"/>
  <c r="K169" i="63" s="1"/>
  <c r="J170" i="63"/>
  <c r="K170" i="63" s="1"/>
  <c r="J171" i="63"/>
  <c r="K171" i="63" s="1"/>
  <c r="J172" i="63"/>
  <c r="K172" i="63" s="1"/>
  <c r="J173" i="63"/>
  <c r="K173" i="63" s="1"/>
  <c r="J174" i="63"/>
  <c r="K174" i="63" s="1"/>
  <c r="J175" i="63"/>
  <c r="K175" i="63" s="1"/>
  <c r="J176" i="63"/>
  <c r="K176" i="63" s="1"/>
  <c r="J177" i="63"/>
  <c r="K177" i="63" s="1"/>
  <c r="J178" i="63"/>
  <c r="K178" i="63" s="1"/>
  <c r="J179" i="63"/>
  <c r="K179" i="63" s="1"/>
  <c r="J180" i="63"/>
  <c r="K180" i="63" s="1"/>
  <c r="J181" i="63"/>
  <c r="K181" i="63" s="1"/>
  <c r="J182" i="63"/>
  <c r="K182" i="63" s="1"/>
  <c r="J183" i="63"/>
  <c r="K183" i="63" s="1"/>
  <c r="J184" i="63"/>
  <c r="K184" i="63" s="1"/>
  <c r="J185" i="63"/>
  <c r="K185" i="63" s="1"/>
  <c r="J186" i="63"/>
  <c r="K186" i="63" s="1"/>
  <c r="J187" i="63"/>
  <c r="K187" i="63" s="1"/>
  <c r="J188" i="63"/>
  <c r="K188" i="63" s="1"/>
  <c r="J189" i="63"/>
  <c r="K189" i="63" s="1"/>
  <c r="J190" i="63"/>
  <c r="K190" i="63" s="1"/>
  <c r="J191" i="63"/>
  <c r="K191" i="63" s="1"/>
  <c r="J192" i="63"/>
  <c r="K192" i="63" s="1"/>
  <c r="J193" i="63"/>
  <c r="K193" i="63" s="1"/>
  <c r="J194" i="63"/>
  <c r="K194" i="63" s="1"/>
  <c r="J195" i="63"/>
  <c r="K195" i="63" s="1"/>
  <c r="J196" i="63"/>
  <c r="K196" i="63" s="1"/>
  <c r="J197" i="63"/>
  <c r="K197" i="63" s="1"/>
  <c r="J198" i="63"/>
  <c r="K198" i="63" s="1"/>
  <c r="J199" i="63"/>
  <c r="K199" i="63" s="1"/>
  <c r="J200" i="63"/>
  <c r="K200" i="63" s="1"/>
  <c r="J201" i="63"/>
  <c r="K201" i="63" s="1"/>
  <c r="J202" i="63"/>
  <c r="K202" i="63" s="1"/>
  <c r="J203" i="63"/>
  <c r="K203" i="63" s="1"/>
  <c r="J204" i="63"/>
  <c r="K204" i="63" s="1"/>
  <c r="J205" i="63"/>
  <c r="K205" i="63" s="1"/>
  <c r="J206" i="63"/>
  <c r="K206" i="63" s="1"/>
  <c r="J207" i="63"/>
  <c r="K207" i="63" s="1"/>
  <c r="J208" i="63"/>
  <c r="K208" i="63" s="1"/>
  <c r="J209" i="63"/>
  <c r="K209" i="63" s="1"/>
  <c r="J210" i="63"/>
  <c r="K210" i="63" s="1"/>
  <c r="J211" i="63"/>
  <c r="K211" i="63" s="1"/>
  <c r="J212" i="63"/>
  <c r="K212" i="63" s="1"/>
  <c r="J213" i="63"/>
  <c r="K213" i="63" s="1"/>
  <c r="J214" i="63"/>
  <c r="K214" i="63" s="1"/>
  <c r="J215" i="63"/>
  <c r="K215" i="63" s="1"/>
  <c r="J216" i="63"/>
  <c r="K216" i="63" s="1"/>
  <c r="J217" i="63"/>
  <c r="K217" i="63" s="1"/>
  <c r="J218" i="63"/>
  <c r="K218" i="63" s="1"/>
  <c r="J219" i="63"/>
  <c r="K219" i="63" s="1"/>
  <c r="J220" i="63"/>
  <c r="K220" i="63" s="1"/>
  <c r="J221" i="63"/>
  <c r="K221" i="63" s="1"/>
  <c r="J222" i="63"/>
  <c r="K222" i="63" s="1"/>
  <c r="J223" i="63"/>
  <c r="K223" i="63" s="1"/>
  <c r="J224" i="63"/>
  <c r="K224" i="63" s="1"/>
  <c r="J225" i="63"/>
  <c r="K225" i="63" s="1"/>
  <c r="J226" i="63"/>
  <c r="K226" i="63" s="1"/>
  <c r="J227" i="63"/>
  <c r="K227" i="63" s="1"/>
  <c r="J228" i="63"/>
  <c r="K228" i="63" s="1"/>
  <c r="J229" i="63"/>
  <c r="K229" i="63" s="1"/>
  <c r="J230" i="63"/>
  <c r="K230" i="63" s="1"/>
  <c r="J231" i="63"/>
  <c r="K231" i="63" s="1"/>
  <c r="J232" i="63"/>
  <c r="K232" i="63" s="1"/>
  <c r="J233" i="63"/>
  <c r="K233" i="63" s="1"/>
  <c r="J234" i="63"/>
  <c r="K234" i="63" s="1"/>
  <c r="J235" i="63"/>
  <c r="K235" i="63" s="1"/>
  <c r="J236" i="63"/>
  <c r="K236" i="63" s="1"/>
  <c r="J237" i="63"/>
  <c r="K237" i="63" s="1"/>
  <c r="J238" i="63"/>
  <c r="K238" i="63" s="1"/>
  <c r="J239" i="63"/>
  <c r="K239" i="63" s="1"/>
  <c r="J240" i="63"/>
  <c r="K240" i="63" s="1"/>
  <c r="J241" i="63"/>
  <c r="K241" i="63" s="1"/>
  <c r="J242" i="63"/>
  <c r="K242" i="63" s="1"/>
  <c r="J243" i="63"/>
  <c r="K243" i="63" s="1"/>
  <c r="J244" i="63"/>
  <c r="K244" i="63" s="1"/>
  <c r="J245" i="63"/>
  <c r="K245" i="63" s="1"/>
  <c r="J246" i="63"/>
  <c r="K246" i="63" s="1"/>
  <c r="J247" i="63"/>
  <c r="K247" i="63" s="1"/>
  <c r="J248" i="63"/>
  <c r="K248" i="63" s="1"/>
  <c r="J249" i="63"/>
  <c r="K249" i="63" s="1"/>
  <c r="J250" i="63"/>
  <c r="K250" i="63" s="1"/>
  <c r="J251" i="63"/>
  <c r="K251" i="63" s="1"/>
  <c r="J252" i="63"/>
  <c r="K252" i="63" s="1"/>
  <c r="J253" i="63"/>
  <c r="K253" i="63" s="1"/>
  <c r="J254" i="63"/>
  <c r="K254" i="63" s="1"/>
  <c r="J255" i="63"/>
  <c r="K255" i="63" s="1"/>
  <c r="J256" i="63"/>
  <c r="K256" i="63" s="1"/>
  <c r="J257" i="63"/>
  <c r="K257" i="63" s="1"/>
  <c r="J258" i="63"/>
  <c r="K258" i="63" s="1"/>
  <c r="J259" i="63"/>
  <c r="K259" i="63" s="1"/>
  <c r="J260" i="63"/>
  <c r="K260" i="63" s="1"/>
  <c r="J261" i="63"/>
  <c r="K261" i="63" s="1"/>
  <c r="J262" i="63"/>
  <c r="K262" i="63" s="1"/>
  <c r="J263" i="63"/>
  <c r="K263" i="63" s="1"/>
  <c r="J264" i="63"/>
  <c r="K264" i="63" s="1"/>
  <c r="J265" i="63"/>
  <c r="K265" i="63" s="1"/>
  <c r="J266" i="63"/>
  <c r="K266" i="63" s="1"/>
  <c r="J267" i="63"/>
  <c r="K267" i="63" s="1"/>
  <c r="J268" i="63"/>
  <c r="K268" i="63" s="1"/>
  <c r="J269" i="63"/>
  <c r="K269" i="63" s="1"/>
  <c r="J270" i="63"/>
  <c r="K270" i="63" s="1"/>
  <c r="J271" i="63"/>
  <c r="K271" i="63" s="1"/>
  <c r="J272" i="63"/>
  <c r="K272" i="63" s="1"/>
  <c r="J273" i="63"/>
  <c r="K273" i="63" s="1"/>
  <c r="J274" i="63"/>
  <c r="K274" i="63" s="1"/>
  <c r="J275" i="63"/>
  <c r="K275" i="63" s="1"/>
  <c r="J276" i="63"/>
  <c r="K276" i="63" s="1"/>
  <c r="J277" i="63"/>
  <c r="K277" i="63" s="1"/>
  <c r="J278" i="63"/>
  <c r="K278" i="63" s="1"/>
  <c r="J279" i="63"/>
  <c r="K279" i="63" s="1"/>
  <c r="J280" i="63"/>
  <c r="K280" i="63" s="1"/>
  <c r="J281" i="63"/>
  <c r="K281" i="63" s="1"/>
  <c r="J282" i="63"/>
  <c r="K282" i="63" s="1"/>
  <c r="J283" i="63"/>
  <c r="K283" i="63" s="1"/>
  <c r="J284" i="63"/>
  <c r="K284" i="63" s="1"/>
  <c r="J285" i="63"/>
  <c r="K285" i="63" s="1"/>
  <c r="J286" i="63"/>
  <c r="K286" i="63" s="1"/>
  <c r="J287" i="63"/>
  <c r="K287" i="63" s="1"/>
  <c r="J288" i="63"/>
  <c r="K288" i="63" s="1"/>
  <c r="J289" i="63"/>
  <c r="K289" i="63" s="1"/>
  <c r="J290" i="63"/>
  <c r="K290" i="63" s="1"/>
  <c r="J291" i="63"/>
  <c r="K291" i="63" s="1"/>
  <c r="J292" i="63"/>
  <c r="K292" i="63" s="1"/>
  <c r="J293" i="63"/>
  <c r="K293" i="63" s="1"/>
  <c r="J294" i="63"/>
  <c r="K294" i="63" s="1"/>
  <c r="J295" i="63"/>
  <c r="K295" i="63" s="1"/>
  <c r="J296" i="63"/>
  <c r="K296" i="63" s="1"/>
  <c r="J297" i="63"/>
  <c r="K297" i="63" s="1"/>
  <c r="J298" i="63"/>
  <c r="K298" i="63" s="1"/>
  <c r="J299" i="63"/>
  <c r="K299" i="63" s="1"/>
  <c r="J300" i="63"/>
  <c r="K300" i="63" s="1"/>
  <c r="J301" i="63"/>
  <c r="K301" i="63" s="1"/>
  <c r="J302" i="63"/>
  <c r="K302" i="63" s="1"/>
  <c r="J303" i="63"/>
  <c r="K303" i="63" s="1"/>
  <c r="J304" i="63"/>
  <c r="K304" i="63" s="1"/>
  <c r="J305" i="63"/>
  <c r="K305" i="63" s="1"/>
  <c r="J306" i="63"/>
  <c r="K306" i="63" s="1"/>
  <c r="J307" i="63"/>
  <c r="K307" i="63" s="1"/>
  <c r="J308" i="63"/>
  <c r="K308" i="63" s="1"/>
  <c r="J309" i="63"/>
  <c r="K309" i="63" s="1"/>
  <c r="J310" i="63"/>
  <c r="K310" i="63" s="1"/>
  <c r="J311" i="63"/>
  <c r="K311" i="63" s="1"/>
  <c r="J312" i="63"/>
  <c r="K312" i="63" s="1"/>
  <c r="J313" i="63"/>
  <c r="K313" i="63" s="1"/>
  <c r="J314" i="63"/>
  <c r="K314" i="63" s="1"/>
  <c r="J315" i="63"/>
  <c r="K315" i="63" s="1"/>
  <c r="J316" i="63"/>
  <c r="K316" i="63" s="1"/>
  <c r="J317" i="63"/>
  <c r="K317" i="63" s="1"/>
  <c r="J318" i="63"/>
  <c r="K318" i="63" s="1"/>
  <c r="J319" i="63"/>
  <c r="K319" i="63" s="1"/>
  <c r="J320" i="63"/>
  <c r="K320" i="63" s="1"/>
  <c r="J321" i="63"/>
  <c r="K321" i="63" s="1"/>
  <c r="J322" i="63"/>
  <c r="K322" i="63" s="1"/>
  <c r="J323" i="63"/>
  <c r="K323" i="63" s="1"/>
  <c r="J324" i="63"/>
  <c r="K324" i="63" s="1"/>
  <c r="J325" i="63"/>
  <c r="K325" i="63" s="1"/>
  <c r="J326" i="63"/>
  <c r="K326" i="63" s="1"/>
  <c r="J327" i="63"/>
  <c r="K327" i="63" s="1"/>
  <c r="J328" i="63"/>
  <c r="K328" i="63" s="1"/>
  <c r="J329" i="63"/>
  <c r="K329" i="63" s="1"/>
  <c r="J330" i="63"/>
  <c r="K330" i="63" s="1"/>
  <c r="J331" i="63"/>
  <c r="K331" i="63" s="1"/>
  <c r="J332" i="63"/>
  <c r="K332" i="63" s="1"/>
  <c r="J333" i="63"/>
  <c r="K333" i="63" s="1"/>
  <c r="J334" i="63"/>
  <c r="K334" i="63" s="1"/>
  <c r="J335" i="63"/>
  <c r="K335" i="63" s="1"/>
  <c r="J336" i="63"/>
  <c r="K336" i="63" s="1"/>
  <c r="J337" i="63"/>
  <c r="K337" i="63" s="1"/>
  <c r="J338" i="63"/>
  <c r="K338" i="63" s="1"/>
  <c r="J339" i="63"/>
  <c r="K339" i="63" s="1"/>
  <c r="J340" i="63"/>
  <c r="K340" i="63" s="1"/>
  <c r="J341" i="63"/>
  <c r="K341" i="63" s="1"/>
  <c r="J342" i="63"/>
  <c r="K342" i="63" s="1"/>
  <c r="J343" i="63"/>
  <c r="K343" i="63" s="1"/>
  <c r="J344" i="63"/>
  <c r="K344" i="63" s="1"/>
  <c r="J345" i="63"/>
  <c r="K345" i="63" s="1"/>
  <c r="J346" i="63"/>
  <c r="K346" i="63" s="1"/>
  <c r="J347" i="63"/>
  <c r="K347" i="63" s="1"/>
  <c r="J348" i="63"/>
  <c r="K348" i="63" s="1"/>
  <c r="J349" i="63"/>
  <c r="K349" i="63" s="1"/>
  <c r="J350" i="63"/>
  <c r="K350" i="63" s="1"/>
  <c r="J351" i="63"/>
  <c r="K351" i="63" s="1"/>
  <c r="J352" i="63"/>
  <c r="K352" i="63" s="1"/>
  <c r="J353" i="63"/>
  <c r="K353" i="63" s="1"/>
  <c r="J354" i="63"/>
  <c r="K354" i="63" s="1"/>
  <c r="J355" i="63"/>
  <c r="K355" i="63" s="1"/>
  <c r="J356" i="63"/>
  <c r="K356" i="63" s="1"/>
  <c r="J357" i="63"/>
  <c r="K357" i="63" s="1"/>
  <c r="J358" i="63"/>
  <c r="K358" i="63" s="1"/>
  <c r="J359" i="63"/>
  <c r="K359" i="63" s="1"/>
  <c r="J360" i="63"/>
  <c r="K360" i="63" s="1"/>
  <c r="J361" i="63"/>
  <c r="K361" i="63" s="1"/>
  <c r="J362" i="63"/>
  <c r="K362" i="63" s="1"/>
  <c r="J363" i="63"/>
  <c r="K363" i="63" s="1"/>
  <c r="J364" i="63"/>
  <c r="K364" i="63" s="1"/>
  <c r="J365" i="63"/>
  <c r="K365" i="63" s="1"/>
  <c r="J366" i="63"/>
  <c r="K366" i="63" s="1"/>
  <c r="J367" i="63"/>
  <c r="K367" i="63" s="1"/>
  <c r="J368" i="63"/>
  <c r="K368" i="63" s="1"/>
  <c r="J369" i="63"/>
  <c r="K369" i="63" s="1"/>
  <c r="J370" i="63"/>
  <c r="K370" i="63" s="1"/>
  <c r="J371" i="63"/>
  <c r="K371" i="63" s="1"/>
  <c r="J372" i="63"/>
  <c r="K372" i="63" s="1"/>
  <c r="J373" i="63"/>
  <c r="K373" i="63" s="1"/>
  <c r="J374" i="63"/>
  <c r="K374" i="63" s="1"/>
  <c r="J375" i="63"/>
  <c r="K375" i="63" s="1"/>
  <c r="J376" i="63"/>
  <c r="K376" i="63" s="1"/>
  <c r="J377" i="63"/>
  <c r="K377" i="63" s="1"/>
  <c r="J378" i="63"/>
  <c r="K378" i="63" s="1"/>
  <c r="J379" i="63"/>
  <c r="K379" i="63" s="1"/>
  <c r="J380" i="63"/>
  <c r="K380" i="63" s="1"/>
  <c r="J381" i="63"/>
  <c r="K381" i="63" s="1"/>
  <c r="J382" i="63"/>
  <c r="K382" i="63" s="1"/>
  <c r="J383" i="63"/>
  <c r="K383" i="63" s="1"/>
  <c r="J384" i="63"/>
  <c r="K384" i="63" s="1"/>
  <c r="J385" i="63"/>
  <c r="K385" i="63" s="1"/>
  <c r="J386" i="63"/>
  <c r="K386" i="63" s="1"/>
  <c r="J387" i="63"/>
  <c r="K387" i="63" s="1"/>
  <c r="J388" i="63"/>
  <c r="K388" i="63" s="1"/>
  <c r="J389" i="63"/>
  <c r="K389" i="63" s="1"/>
  <c r="J390" i="63"/>
  <c r="K390" i="63" s="1"/>
  <c r="J391" i="63"/>
  <c r="K391" i="63" s="1"/>
  <c r="J392" i="63"/>
  <c r="K392" i="63" s="1"/>
  <c r="J393" i="63"/>
  <c r="K393" i="63" s="1"/>
  <c r="J394" i="63"/>
  <c r="K394" i="63" s="1"/>
  <c r="J395" i="63"/>
  <c r="K395" i="63" s="1"/>
  <c r="J396" i="63"/>
  <c r="K396" i="63" s="1"/>
  <c r="J397" i="63"/>
  <c r="K397" i="63" s="1"/>
  <c r="J398" i="63"/>
  <c r="K398" i="63" s="1"/>
  <c r="J399" i="63"/>
  <c r="K399" i="63" s="1"/>
  <c r="J400" i="63"/>
  <c r="K400" i="63" s="1"/>
  <c r="J401" i="63"/>
  <c r="K401" i="63" s="1"/>
  <c r="J402" i="63"/>
  <c r="K402" i="63" s="1"/>
  <c r="J403" i="63"/>
  <c r="K403" i="63" s="1"/>
  <c r="J404" i="63"/>
  <c r="K404" i="63" s="1"/>
  <c r="J405" i="63"/>
  <c r="K405" i="63" s="1"/>
  <c r="J406" i="63"/>
  <c r="K406" i="63" s="1"/>
  <c r="J407" i="63"/>
  <c r="K407" i="63" s="1"/>
  <c r="J408" i="63"/>
  <c r="K408" i="63" s="1"/>
  <c r="J409" i="63"/>
  <c r="K409" i="63" s="1"/>
  <c r="J410" i="63"/>
  <c r="K410" i="63" s="1"/>
  <c r="J411" i="63"/>
  <c r="K411" i="63" s="1"/>
  <c r="J412" i="63"/>
  <c r="K412" i="63" s="1"/>
  <c r="J413" i="63"/>
  <c r="K413" i="63" s="1"/>
  <c r="J414" i="63"/>
  <c r="K414" i="63" s="1"/>
  <c r="J415" i="63"/>
  <c r="K415" i="63" s="1"/>
  <c r="J416" i="63"/>
  <c r="K416" i="63" s="1"/>
  <c r="J417" i="63"/>
  <c r="K417" i="63" s="1"/>
  <c r="J418" i="63"/>
  <c r="K418" i="63" s="1"/>
  <c r="J419" i="63"/>
  <c r="K419" i="63" s="1"/>
  <c r="J420" i="63"/>
  <c r="K420" i="63" s="1"/>
  <c r="J421" i="63"/>
  <c r="K421" i="63" s="1"/>
  <c r="J422" i="63"/>
  <c r="K422" i="63" s="1"/>
  <c r="J423" i="63"/>
  <c r="K423" i="63" s="1"/>
  <c r="J424" i="63"/>
  <c r="K424" i="63" s="1"/>
  <c r="J425" i="63"/>
  <c r="K425" i="63" s="1"/>
  <c r="J426" i="63"/>
  <c r="K426" i="63" s="1"/>
  <c r="J427" i="63"/>
  <c r="K427" i="63" s="1"/>
  <c r="J428" i="63"/>
  <c r="K428" i="63" s="1"/>
  <c r="J429" i="63"/>
  <c r="K429" i="63" s="1"/>
  <c r="J430" i="63"/>
  <c r="K430" i="63" s="1"/>
  <c r="J431" i="63"/>
  <c r="K431" i="63" s="1"/>
  <c r="J432" i="63"/>
  <c r="K432" i="63" s="1"/>
  <c r="J433" i="63"/>
  <c r="K433" i="63" s="1"/>
  <c r="J434" i="63"/>
  <c r="K434" i="63" s="1"/>
  <c r="J435" i="63"/>
  <c r="K435" i="63" s="1"/>
  <c r="J436" i="63"/>
  <c r="K436" i="63" s="1"/>
  <c r="J437" i="63"/>
  <c r="K437" i="63" s="1"/>
  <c r="J438" i="63"/>
  <c r="K438" i="63" s="1"/>
  <c r="J439" i="63"/>
  <c r="K439" i="63" s="1"/>
  <c r="J440" i="63"/>
  <c r="K440" i="63" s="1"/>
  <c r="J441" i="63"/>
  <c r="K441" i="63" s="1"/>
  <c r="J442" i="63"/>
  <c r="K442" i="63" s="1"/>
  <c r="J443" i="63"/>
  <c r="K443" i="63" s="1"/>
  <c r="J444" i="63"/>
  <c r="K444" i="63" s="1"/>
  <c r="J445" i="63"/>
  <c r="K445" i="63" s="1"/>
  <c r="J446" i="63"/>
  <c r="K446" i="63" s="1"/>
  <c r="J447" i="63"/>
  <c r="K447" i="63" s="1"/>
  <c r="J448" i="63"/>
  <c r="K448" i="63" s="1"/>
  <c r="J449" i="63"/>
  <c r="K449" i="63" s="1"/>
  <c r="J450" i="63"/>
  <c r="K450" i="63" s="1"/>
  <c r="J451" i="63"/>
  <c r="K451" i="63" s="1"/>
  <c r="J452" i="63"/>
  <c r="K452" i="63" s="1"/>
  <c r="J453" i="63"/>
  <c r="K453" i="63" s="1"/>
  <c r="J454" i="63"/>
  <c r="K454" i="63" s="1"/>
  <c r="J455" i="63"/>
  <c r="K455" i="63" s="1"/>
  <c r="J456" i="63"/>
  <c r="K456" i="63" s="1"/>
  <c r="J457" i="63"/>
  <c r="K457" i="63" s="1"/>
  <c r="J458" i="63"/>
  <c r="K458" i="63" s="1"/>
  <c r="J459" i="63"/>
  <c r="K459" i="63" s="1"/>
  <c r="J460" i="63"/>
  <c r="K460" i="63" s="1"/>
  <c r="J461" i="63"/>
  <c r="K461" i="63" s="1"/>
  <c r="J462" i="63"/>
  <c r="K462" i="63" s="1"/>
  <c r="J463" i="63"/>
  <c r="K463" i="63" s="1"/>
  <c r="J464" i="63"/>
  <c r="K464" i="63" s="1"/>
  <c r="J465" i="63"/>
  <c r="K465" i="63" s="1"/>
  <c r="J466" i="63"/>
  <c r="K466" i="63" s="1"/>
  <c r="J467" i="63"/>
  <c r="K467" i="63" s="1"/>
  <c r="J468" i="63"/>
  <c r="K468" i="63" s="1"/>
  <c r="J469" i="63"/>
  <c r="K469" i="63" s="1"/>
  <c r="J470" i="63"/>
  <c r="K470" i="63" s="1"/>
  <c r="J471" i="63"/>
  <c r="K471" i="63" s="1"/>
  <c r="J472" i="63"/>
  <c r="K472" i="63" s="1"/>
  <c r="J473" i="63"/>
  <c r="K473" i="63" s="1"/>
  <c r="J474" i="63"/>
  <c r="K474" i="63" s="1"/>
  <c r="J475" i="63"/>
  <c r="K475" i="63" s="1"/>
  <c r="J476" i="63"/>
  <c r="K476" i="63" s="1"/>
  <c r="J477" i="63"/>
  <c r="K477" i="63" s="1"/>
  <c r="J478" i="63"/>
  <c r="K478" i="63" s="1"/>
  <c r="J479" i="63"/>
  <c r="K479" i="63" s="1"/>
  <c r="J480" i="63"/>
  <c r="K480" i="63" s="1"/>
  <c r="J481" i="63"/>
  <c r="K481" i="63" s="1"/>
  <c r="J482" i="63"/>
  <c r="K482" i="63" s="1"/>
  <c r="J483" i="63"/>
  <c r="K483" i="63" s="1"/>
  <c r="J484" i="63"/>
  <c r="K484" i="63" s="1"/>
  <c r="J485" i="63"/>
  <c r="K485" i="63" s="1"/>
  <c r="J486" i="63"/>
  <c r="K486" i="63" s="1"/>
  <c r="J487" i="63"/>
  <c r="K487" i="63" s="1"/>
  <c r="J488" i="63"/>
  <c r="K488" i="63" s="1"/>
  <c r="J489" i="63"/>
  <c r="K489" i="63" s="1"/>
  <c r="J490" i="63"/>
  <c r="K490" i="63" s="1"/>
  <c r="J491" i="63"/>
  <c r="K491" i="63" s="1"/>
  <c r="J492" i="63"/>
  <c r="K492" i="63" s="1"/>
  <c r="J493" i="63"/>
  <c r="K493" i="63" s="1"/>
  <c r="J494" i="63"/>
  <c r="K494" i="63" s="1"/>
  <c r="J495" i="63"/>
  <c r="K495" i="63" s="1"/>
  <c r="J496" i="63"/>
  <c r="K496" i="63" s="1"/>
  <c r="J497" i="63"/>
  <c r="K497" i="63" s="1"/>
  <c r="J498" i="63"/>
  <c r="K498" i="63" s="1"/>
  <c r="J499" i="63"/>
  <c r="K499" i="63" s="1"/>
  <c r="J500" i="63"/>
  <c r="K500" i="63" s="1"/>
  <c r="J501" i="63"/>
  <c r="K501" i="63" s="1"/>
  <c r="J502" i="63"/>
  <c r="K502" i="63" s="1"/>
  <c r="J503" i="63"/>
  <c r="K503" i="63" s="1"/>
  <c r="J504" i="63"/>
  <c r="K504" i="63" s="1"/>
  <c r="J505" i="63"/>
  <c r="K505" i="63" s="1"/>
  <c r="J506" i="63"/>
  <c r="K506" i="63" s="1"/>
  <c r="J507" i="63"/>
  <c r="K507" i="63" s="1"/>
  <c r="J508" i="63"/>
  <c r="K508" i="63" s="1"/>
  <c r="J509" i="63"/>
  <c r="K509" i="63" s="1"/>
  <c r="J510" i="63"/>
  <c r="K510" i="63" s="1"/>
  <c r="J511" i="63"/>
  <c r="K511" i="63" s="1"/>
  <c r="J512" i="63"/>
  <c r="K512" i="63" s="1"/>
  <c r="J513" i="63"/>
  <c r="K513" i="63" s="1"/>
  <c r="J514" i="63"/>
  <c r="K514" i="63" s="1"/>
  <c r="J515" i="63"/>
  <c r="K515" i="63" s="1"/>
  <c r="J516" i="63"/>
  <c r="K516" i="63" s="1"/>
  <c r="J517" i="63"/>
  <c r="K517" i="63" s="1"/>
  <c r="J518" i="63"/>
  <c r="K518" i="63" s="1"/>
  <c r="J519" i="63"/>
  <c r="K519" i="63" s="1"/>
  <c r="J520" i="63"/>
  <c r="K520" i="63" s="1"/>
  <c r="J521" i="63"/>
  <c r="K521" i="63" s="1"/>
  <c r="J522" i="63"/>
  <c r="K522" i="63" s="1"/>
  <c r="J523" i="63"/>
  <c r="K523" i="63" s="1"/>
  <c r="J524" i="63"/>
  <c r="K524" i="63" s="1"/>
  <c r="J525" i="63"/>
  <c r="K525" i="63" s="1"/>
  <c r="J526" i="63"/>
  <c r="K526" i="63" s="1"/>
  <c r="J527" i="63"/>
  <c r="K527" i="63" s="1"/>
  <c r="J528" i="63"/>
  <c r="K528" i="63" s="1"/>
  <c r="J529" i="63"/>
  <c r="K529" i="63" s="1"/>
  <c r="J530" i="63"/>
  <c r="K530" i="63" s="1"/>
  <c r="J531" i="63"/>
  <c r="K531" i="63" s="1"/>
  <c r="J532" i="63"/>
  <c r="K532" i="63" s="1"/>
  <c r="J533" i="63"/>
  <c r="K533" i="63" s="1"/>
  <c r="J534" i="63"/>
  <c r="K534" i="63" s="1"/>
  <c r="J535" i="63"/>
  <c r="K535" i="63" s="1"/>
  <c r="J536" i="63"/>
  <c r="K536" i="63" s="1"/>
  <c r="J537" i="63"/>
  <c r="K537" i="63" s="1"/>
  <c r="J538" i="63"/>
  <c r="K538" i="63" s="1"/>
  <c r="J539" i="63"/>
  <c r="K539" i="63" s="1"/>
  <c r="J540" i="63"/>
  <c r="K540" i="63" s="1"/>
  <c r="J541" i="63"/>
  <c r="K541" i="63" s="1"/>
  <c r="J542" i="63"/>
  <c r="K542" i="63" s="1"/>
  <c r="J543" i="63"/>
  <c r="K543" i="63" s="1"/>
  <c r="J544" i="63"/>
  <c r="K544" i="63" s="1"/>
  <c r="J545" i="63"/>
  <c r="K545" i="63" s="1"/>
  <c r="J546" i="63"/>
  <c r="K546" i="63" s="1"/>
  <c r="J547" i="63"/>
  <c r="K547" i="63" s="1"/>
  <c r="J548" i="63"/>
  <c r="K548" i="63" s="1"/>
  <c r="J549" i="63"/>
  <c r="K549" i="63" s="1"/>
  <c r="J550" i="63"/>
  <c r="K550" i="63" s="1"/>
  <c r="J551" i="63"/>
  <c r="K551" i="63" s="1"/>
  <c r="J552" i="63"/>
  <c r="K552" i="63" s="1"/>
  <c r="J553" i="63"/>
  <c r="K553" i="63" s="1"/>
  <c r="J554" i="63"/>
  <c r="K554" i="63" s="1"/>
  <c r="J555" i="63"/>
  <c r="K555" i="63" s="1"/>
  <c r="J556" i="63"/>
  <c r="K556" i="63" s="1"/>
  <c r="J557" i="63"/>
  <c r="K557" i="63" s="1"/>
  <c r="J558" i="63"/>
  <c r="K558" i="63" s="1"/>
  <c r="J559" i="63"/>
  <c r="K559" i="63" s="1"/>
  <c r="J560" i="63"/>
  <c r="K560" i="63" s="1"/>
  <c r="J561" i="63"/>
  <c r="K561" i="63" s="1"/>
  <c r="J562" i="63"/>
  <c r="K562" i="63" s="1"/>
  <c r="J563" i="63"/>
  <c r="K563" i="63" s="1"/>
  <c r="J564" i="63"/>
  <c r="K564" i="63" s="1"/>
  <c r="J565" i="63"/>
  <c r="K565" i="63" s="1"/>
  <c r="J566" i="63"/>
  <c r="K566" i="63" s="1"/>
  <c r="J567" i="63"/>
  <c r="K567" i="63" s="1"/>
  <c r="J568" i="63"/>
  <c r="K568" i="63" s="1"/>
  <c r="J569" i="63"/>
  <c r="K569" i="63" s="1"/>
  <c r="J570" i="63"/>
  <c r="K570" i="63" s="1"/>
  <c r="J571" i="63"/>
  <c r="K571" i="63" s="1"/>
  <c r="J5" i="63"/>
  <c r="K5" i="63" s="1"/>
  <c r="AI56" i="63"/>
  <c r="AF56" i="63"/>
  <c r="AC56" i="63"/>
  <c r="Z56" i="63"/>
  <c r="T56" i="63"/>
  <c r="Q56" i="63"/>
  <c r="N56" i="63"/>
  <c r="AI55" i="63"/>
  <c r="AF55" i="63"/>
  <c r="AC55" i="63"/>
  <c r="Z55" i="63"/>
  <c r="T55" i="63"/>
  <c r="Q55" i="63"/>
  <c r="N55" i="63"/>
  <c r="AI52" i="63"/>
  <c r="AF52" i="63"/>
  <c r="AC52" i="63"/>
  <c r="Z52" i="63"/>
  <c r="T52" i="63"/>
  <c r="Q52" i="63"/>
  <c r="N52" i="63"/>
  <c r="AI51" i="63"/>
  <c r="AF51" i="63"/>
  <c r="AC51" i="63"/>
  <c r="Z51" i="63"/>
  <c r="T51" i="63"/>
  <c r="Q51" i="63"/>
  <c r="N51" i="63"/>
  <c r="AI47" i="63"/>
  <c r="AF47" i="63"/>
  <c r="AC47" i="63"/>
  <c r="Z47" i="63"/>
  <c r="T47" i="63"/>
  <c r="Q47" i="63"/>
  <c r="N47" i="63"/>
  <c r="AI44" i="63"/>
  <c r="AF44" i="63"/>
  <c r="AC44" i="63"/>
  <c r="Z44" i="63"/>
  <c r="T44" i="63"/>
  <c r="Q44" i="63"/>
  <c r="N44" i="63"/>
  <c r="AI42" i="63"/>
  <c r="AF42" i="63"/>
  <c r="AC42" i="63"/>
  <c r="Z42" i="63"/>
  <c r="T42" i="63"/>
  <c r="Q42" i="63"/>
  <c r="N42" i="63"/>
  <c r="AI41" i="63"/>
  <c r="AF41" i="63"/>
  <c r="AC41" i="63"/>
  <c r="Z41" i="63"/>
  <c r="T41" i="63"/>
  <c r="Q41" i="63"/>
  <c r="N41" i="63"/>
  <c r="AI40" i="63"/>
  <c r="AF40" i="63"/>
  <c r="AC40" i="63"/>
  <c r="Z40" i="63"/>
  <c r="T40" i="63"/>
  <c r="Q40" i="63"/>
  <c r="N40" i="63"/>
  <c r="AI38" i="63"/>
  <c r="AF38" i="63"/>
  <c r="AC38" i="63"/>
  <c r="Z38" i="63"/>
  <c r="T38" i="63"/>
  <c r="Q38" i="63"/>
  <c r="N38" i="63"/>
  <c r="AI36" i="63"/>
  <c r="AF36" i="63"/>
  <c r="AC36" i="63"/>
  <c r="Z36" i="63"/>
  <c r="T36" i="63"/>
  <c r="Q36" i="63"/>
  <c r="N36" i="63"/>
  <c r="AD21" i="66" l="1"/>
  <c r="AD21" i="65"/>
  <c r="AA20" i="66"/>
  <c r="AA20" i="65"/>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4" i="9"/>
  <c r="J5" i="9"/>
  <c r="J6" i="9"/>
  <c r="J7" i="9"/>
  <c r="J8" i="9"/>
  <c r="J9" i="9"/>
  <c r="J10" i="9"/>
  <c r="J11" i="9"/>
  <c r="J12" i="9"/>
  <c r="J13" i="9"/>
  <c r="J14" i="9"/>
  <c r="J15" i="9"/>
  <c r="J16" i="9"/>
  <c r="J17" i="9"/>
  <c r="J18" i="9"/>
  <c r="J19" i="9"/>
  <c r="J20" i="9"/>
  <c r="J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3" i="9"/>
  <c r="D4" i="9"/>
  <c r="E4" i="9"/>
  <c r="F4" i="9"/>
  <c r="G4" i="9"/>
  <c r="H4" i="9"/>
  <c r="I4" i="9"/>
  <c r="D5" i="9"/>
  <c r="E5" i="9"/>
  <c r="F5" i="9"/>
  <c r="G5" i="9"/>
  <c r="H5" i="9"/>
  <c r="I5" i="9"/>
  <c r="D6" i="9"/>
  <c r="E6" i="9"/>
  <c r="F6" i="9"/>
  <c r="G6" i="9"/>
  <c r="H6" i="9"/>
  <c r="I6" i="9"/>
  <c r="D7" i="9"/>
  <c r="E7" i="9"/>
  <c r="F7" i="9"/>
  <c r="G7" i="9"/>
  <c r="H7" i="9"/>
  <c r="I7" i="9"/>
  <c r="D8" i="9"/>
  <c r="E8" i="9"/>
  <c r="F8" i="9"/>
  <c r="G8" i="9"/>
  <c r="H8" i="9"/>
  <c r="I8" i="9"/>
  <c r="D9" i="9"/>
  <c r="E9" i="9"/>
  <c r="F9" i="9"/>
  <c r="G9" i="9"/>
  <c r="H9" i="9"/>
  <c r="I9" i="9"/>
  <c r="D10" i="9"/>
  <c r="E10" i="9"/>
  <c r="F10" i="9"/>
  <c r="G10" i="9"/>
  <c r="H10" i="9"/>
  <c r="I10" i="9"/>
  <c r="D11" i="9"/>
  <c r="E11" i="9"/>
  <c r="F11" i="9"/>
  <c r="G11" i="9"/>
  <c r="H11" i="9"/>
  <c r="I11" i="9"/>
  <c r="D12" i="9"/>
  <c r="E12" i="9"/>
  <c r="F12" i="9"/>
  <c r="G12" i="9"/>
  <c r="H12" i="9"/>
  <c r="I12" i="9"/>
  <c r="D13" i="9"/>
  <c r="E13" i="9"/>
  <c r="F13" i="9"/>
  <c r="G13" i="9"/>
  <c r="H13" i="9"/>
  <c r="I13" i="9"/>
  <c r="D14" i="9"/>
  <c r="E14" i="9"/>
  <c r="F14" i="9"/>
  <c r="G14" i="9"/>
  <c r="H14" i="9"/>
  <c r="I14" i="9"/>
  <c r="D15" i="9"/>
  <c r="E15" i="9"/>
  <c r="F15" i="9"/>
  <c r="G15" i="9"/>
  <c r="H15" i="9"/>
  <c r="I15" i="9"/>
  <c r="D16" i="9"/>
  <c r="E16" i="9"/>
  <c r="F16" i="9"/>
  <c r="G16" i="9"/>
  <c r="H16" i="9"/>
  <c r="I16" i="9"/>
  <c r="D17" i="9"/>
  <c r="E17" i="9"/>
  <c r="F17" i="9"/>
  <c r="G17" i="9"/>
  <c r="H17" i="9"/>
  <c r="I17" i="9"/>
  <c r="D18" i="9"/>
  <c r="E18" i="9"/>
  <c r="F18" i="9"/>
  <c r="G18" i="9"/>
  <c r="H18" i="9"/>
  <c r="I18" i="9"/>
  <c r="D19" i="9"/>
  <c r="E19" i="9"/>
  <c r="F19" i="9"/>
  <c r="G19" i="9"/>
  <c r="H19" i="9"/>
  <c r="I19" i="9"/>
  <c r="D20" i="9"/>
  <c r="E20" i="9"/>
  <c r="F20" i="9"/>
  <c r="G20" i="9"/>
  <c r="H20" i="9"/>
  <c r="I20" i="9"/>
  <c r="D21" i="9"/>
  <c r="E21" i="9"/>
  <c r="F21" i="9"/>
  <c r="G21" i="9"/>
  <c r="H21" i="9"/>
  <c r="I21" i="9"/>
  <c r="D22" i="9"/>
  <c r="E22" i="9"/>
  <c r="F22" i="9"/>
  <c r="G22" i="9"/>
  <c r="H22" i="9"/>
  <c r="I22" i="9"/>
  <c r="D23" i="9"/>
  <c r="E23" i="9"/>
  <c r="F23" i="9"/>
  <c r="G23" i="9"/>
  <c r="H23" i="9"/>
  <c r="I23" i="9"/>
  <c r="D24" i="9"/>
  <c r="E24" i="9"/>
  <c r="F24" i="9"/>
  <c r="G24" i="9"/>
  <c r="H24" i="9"/>
  <c r="I24" i="9"/>
  <c r="D25" i="9"/>
  <c r="E25" i="9"/>
  <c r="F25" i="9"/>
  <c r="G25" i="9"/>
  <c r="H25" i="9"/>
  <c r="I25" i="9"/>
  <c r="D26" i="9"/>
  <c r="E26" i="9"/>
  <c r="F26" i="9"/>
  <c r="G26" i="9"/>
  <c r="H26" i="9"/>
  <c r="I26" i="9"/>
  <c r="D27" i="9"/>
  <c r="E27" i="9"/>
  <c r="F27" i="9"/>
  <c r="G27" i="9"/>
  <c r="H27" i="9"/>
  <c r="I27" i="9"/>
  <c r="D28" i="9"/>
  <c r="E28" i="9"/>
  <c r="F28" i="9"/>
  <c r="G28" i="9"/>
  <c r="H28" i="9"/>
  <c r="I28" i="9"/>
  <c r="D29" i="9"/>
  <c r="E29" i="9"/>
  <c r="F29" i="9"/>
  <c r="G29" i="9"/>
  <c r="H29" i="9"/>
  <c r="I29" i="9"/>
  <c r="D30" i="9"/>
  <c r="E30" i="9"/>
  <c r="F30" i="9"/>
  <c r="G30" i="9"/>
  <c r="H30" i="9"/>
  <c r="I30" i="9"/>
  <c r="D31" i="9"/>
  <c r="E31" i="9"/>
  <c r="F31" i="9"/>
  <c r="G31" i="9"/>
  <c r="H31" i="9"/>
  <c r="I31" i="9"/>
  <c r="D32" i="9"/>
  <c r="E32" i="9"/>
  <c r="F32" i="9"/>
  <c r="G32" i="9"/>
  <c r="H32" i="9"/>
  <c r="I32" i="9"/>
  <c r="D33" i="9"/>
  <c r="E33" i="9"/>
  <c r="F33" i="9"/>
  <c r="G33" i="9"/>
  <c r="H33" i="9"/>
  <c r="I33" i="9"/>
  <c r="D34" i="9"/>
  <c r="E34" i="9"/>
  <c r="F34" i="9"/>
  <c r="G34" i="9"/>
  <c r="H34" i="9"/>
  <c r="I34" i="9"/>
  <c r="D35" i="9"/>
  <c r="E35" i="9"/>
  <c r="F35" i="9"/>
  <c r="G35" i="9"/>
  <c r="H35" i="9"/>
  <c r="I35" i="9"/>
  <c r="D36" i="9"/>
  <c r="E36" i="9"/>
  <c r="F36" i="9"/>
  <c r="G36" i="9"/>
  <c r="H36" i="9"/>
  <c r="I36" i="9"/>
  <c r="D37" i="9"/>
  <c r="E37" i="9"/>
  <c r="F37" i="9"/>
  <c r="G37" i="9"/>
  <c r="H37" i="9"/>
  <c r="I37" i="9"/>
  <c r="D38" i="9"/>
  <c r="E38" i="9"/>
  <c r="F38" i="9"/>
  <c r="G38" i="9"/>
  <c r="H38" i="9"/>
  <c r="I38" i="9"/>
  <c r="D39" i="9"/>
  <c r="E39" i="9"/>
  <c r="F39" i="9"/>
  <c r="G39" i="9"/>
  <c r="H39" i="9"/>
  <c r="I39" i="9"/>
  <c r="D40" i="9"/>
  <c r="E40" i="9"/>
  <c r="F40" i="9"/>
  <c r="G40" i="9"/>
  <c r="H40" i="9"/>
  <c r="I40" i="9"/>
  <c r="D41" i="9"/>
  <c r="E41" i="9"/>
  <c r="F41" i="9"/>
  <c r="G41" i="9"/>
  <c r="H41" i="9"/>
  <c r="I41" i="9"/>
  <c r="D42" i="9"/>
  <c r="E42" i="9"/>
  <c r="F42" i="9"/>
  <c r="G42" i="9"/>
  <c r="H42" i="9"/>
  <c r="I42" i="9"/>
  <c r="D43" i="9"/>
  <c r="E43" i="9"/>
  <c r="F43" i="9"/>
  <c r="G43" i="9"/>
  <c r="H43" i="9"/>
  <c r="I43" i="9"/>
  <c r="D44" i="9"/>
  <c r="E44" i="9"/>
  <c r="F44" i="9"/>
  <c r="G44" i="9"/>
  <c r="H44" i="9"/>
  <c r="I44" i="9"/>
  <c r="D45" i="9"/>
  <c r="E45" i="9"/>
  <c r="F45" i="9"/>
  <c r="G45" i="9"/>
  <c r="H45" i="9"/>
  <c r="I45" i="9"/>
  <c r="D46" i="9"/>
  <c r="E46" i="9"/>
  <c r="F46" i="9"/>
  <c r="G46" i="9"/>
  <c r="H46" i="9"/>
  <c r="I46" i="9"/>
  <c r="D47" i="9"/>
  <c r="E47" i="9"/>
  <c r="F47" i="9"/>
  <c r="G47" i="9"/>
  <c r="H47" i="9"/>
  <c r="I47" i="9"/>
  <c r="D48" i="9"/>
  <c r="E48" i="9"/>
  <c r="F48" i="9"/>
  <c r="G48" i="9"/>
  <c r="H48" i="9"/>
  <c r="I48" i="9"/>
  <c r="D49" i="9"/>
  <c r="E49" i="9"/>
  <c r="F49" i="9"/>
  <c r="G49" i="9"/>
  <c r="H49" i="9"/>
  <c r="I49" i="9"/>
  <c r="D50" i="9"/>
  <c r="E50" i="9"/>
  <c r="F50" i="9"/>
  <c r="G50" i="9"/>
  <c r="H50" i="9"/>
  <c r="I50" i="9"/>
  <c r="D51" i="9"/>
  <c r="E51" i="9"/>
  <c r="F51" i="9"/>
  <c r="G51" i="9"/>
  <c r="H51" i="9"/>
  <c r="I51" i="9"/>
  <c r="D52" i="9"/>
  <c r="E52" i="9"/>
  <c r="F52" i="9"/>
  <c r="G52" i="9"/>
  <c r="H52" i="9"/>
  <c r="I52" i="9"/>
  <c r="D53" i="9"/>
  <c r="E53" i="9"/>
  <c r="F53" i="9"/>
  <c r="G53" i="9"/>
  <c r="H53" i="9"/>
  <c r="I53" i="9"/>
  <c r="D54" i="9"/>
  <c r="E54" i="9"/>
  <c r="F54" i="9"/>
  <c r="G54" i="9"/>
  <c r="H54" i="9"/>
  <c r="I54" i="9"/>
  <c r="D55" i="9"/>
  <c r="E55" i="9"/>
  <c r="F55" i="9"/>
  <c r="G55" i="9"/>
  <c r="H55" i="9"/>
  <c r="I55" i="9"/>
  <c r="D56" i="9"/>
  <c r="E56" i="9"/>
  <c r="F56" i="9"/>
  <c r="G56" i="9"/>
  <c r="H56" i="9"/>
  <c r="I56" i="9"/>
  <c r="D57" i="9"/>
  <c r="E57" i="9"/>
  <c r="F57" i="9"/>
  <c r="G57" i="9"/>
  <c r="H57" i="9"/>
  <c r="I57" i="9"/>
  <c r="D58" i="9"/>
  <c r="E58" i="9"/>
  <c r="F58" i="9"/>
  <c r="G58" i="9"/>
  <c r="H58" i="9"/>
  <c r="I58" i="9"/>
  <c r="D59" i="9"/>
  <c r="E59" i="9"/>
  <c r="F59" i="9"/>
  <c r="G59" i="9"/>
  <c r="H59" i="9"/>
  <c r="I59" i="9"/>
  <c r="D60" i="9"/>
  <c r="E60" i="9"/>
  <c r="F60" i="9"/>
  <c r="G60" i="9"/>
  <c r="H60" i="9"/>
  <c r="I60" i="9"/>
  <c r="D61" i="9"/>
  <c r="E61" i="9"/>
  <c r="F61" i="9"/>
  <c r="G61" i="9"/>
  <c r="H61" i="9"/>
  <c r="I61" i="9"/>
  <c r="D62" i="9"/>
  <c r="E62" i="9"/>
  <c r="F62" i="9"/>
  <c r="G62" i="9"/>
  <c r="H62" i="9"/>
  <c r="I62" i="9"/>
  <c r="D63" i="9"/>
  <c r="E63" i="9"/>
  <c r="F63" i="9"/>
  <c r="G63" i="9"/>
  <c r="H63" i="9"/>
  <c r="I63" i="9"/>
  <c r="D64" i="9"/>
  <c r="E64" i="9"/>
  <c r="F64" i="9"/>
  <c r="G64" i="9"/>
  <c r="H64" i="9"/>
  <c r="I64" i="9"/>
  <c r="D65" i="9"/>
  <c r="E65" i="9"/>
  <c r="F65" i="9"/>
  <c r="G65" i="9"/>
  <c r="H65" i="9"/>
  <c r="I65" i="9"/>
  <c r="D66" i="9"/>
  <c r="E66" i="9"/>
  <c r="F66" i="9"/>
  <c r="G66" i="9"/>
  <c r="H66" i="9"/>
  <c r="I66" i="9"/>
  <c r="D67" i="9"/>
  <c r="E67" i="9"/>
  <c r="F67" i="9"/>
  <c r="G67" i="9"/>
  <c r="H67" i="9"/>
  <c r="I67" i="9"/>
  <c r="D68" i="9"/>
  <c r="E68" i="9"/>
  <c r="F68" i="9"/>
  <c r="G68" i="9"/>
  <c r="H68" i="9"/>
  <c r="I68" i="9"/>
  <c r="D69" i="9"/>
  <c r="E69" i="9"/>
  <c r="F69" i="9"/>
  <c r="G69" i="9"/>
  <c r="H69" i="9"/>
  <c r="I69" i="9"/>
  <c r="D70" i="9"/>
  <c r="E70" i="9"/>
  <c r="F70" i="9"/>
  <c r="G70" i="9"/>
  <c r="H70" i="9"/>
  <c r="I70" i="9"/>
  <c r="D71" i="9"/>
  <c r="E71" i="9"/>
  <c r="F71" i="9"/>
  <c r="G71" i="9"/>
  <c r="H71" i="9"/>
  <c r="I71" i="9"/>
  <c r="D72" i="9"/>
  <c r="E72" i="9"/>
  <c r="F72" i="9"/>
  <c r="G72" i="9"/>
  <c r="H72" i="9"/>
  <c r="I72" i="9"/>
  <c r="D73" i="9"/>
  <c r="E73" i="9"/>
  <c r="F73" i="9"/>
  <c r="G73" i="9"/>
  <c r="H73" i="9"/>
  <c r="I73" i="9"/>
  <c r="D74" i="9"/>
  <c r="E74" i="9"/>
  <c r="F74" i="9"/>
  <c r="G74" i="9"/>
  <c r="H74" i="9"/>
  <c r="I74" i="9"/>
  <c r="D75" i="9"/>
  <c r="E75" i="9"/>
  <c r="F75" i="9"/>
  <c r="G75" i="9"/>
  <c r="H75" i="9"/>
  <c r="I75" i="9"/>
  <c r="D76" i="9"/>
  <c r="E76" i="9"/>
  <c r="F76" i="9"/>
  <c r="G76" i="9"/>
  <c r="H76" i="9"/>
  <c r="I76" i="9"/>
  <c r="D77" i="9"/>
  <c r="E77" i="9"/>
  <c r="F77" i="9"/>
  <c r="G77" i="9"/>
  <c r="H77" i="9"/>
  <c r="I77" i="9"/>
  <c r="D78" i="9"/>
  <c r="E78" i="9"/>
  <c r="F78" i="9"/>
  <c r="G78" i="9"/>
  <c r="H78" i="9"/>
  <c r="I78" i="9"/>
  <c r="D79" i="9"/>
  <c r="E79" i="9"/>
  <c r="F79" i="9"/>
  <c r="G79" i="9"/>
  <c r="H79" i="9"/>
  <c r="I79" i="9"/>
  <c r="D80" i="9"/>
  <c r="E80" i="9"/>
  <c r="F80" i="9"/>
  <c r="G80" i="9"/>
  <c r="H80" i="9"/>
  <c r="I80" i="9"/>
  <c r="D81" i="9"/>
  <c r="E81" i="9"/>
  <c r="F81" i="9"/>
  <c r="G81" i="9"/>
  <c r="H81" i="9"/>
  <c r="I81" i="9"/>
  <c r="D82" i="9"/>
  <c r="E82" i="9"/>
  <c r="F82" i="9"/>
  <c r="G82" i="9"/>
  <c r="H82" i="9"/>
  <c r="I82" i="9"/>
  <c r="D83" i="9"/>
  <c r="E83" i="9"/>
  <c r="F83" i="9"/>
  <c r="G83" i="9"/>
  <c r="H83" i="9"/>
  <c r="I83" i="9"/>
  <c r="D84" i="9"/>
  <c r="E84" i="9"/>
  <c r="F84" i="9"/>
  <c r="G84" i="9"/>
  <c r="H84" i="9"/>
  <c r="I84" i="9"/>
  <c r="D85" i="9"/>
  <c r="E85" i="9"/>
  <c r="F85" i="9"/>
  <c r="G85" i="9"/>
  <c r="H85" i="9"/>
  <c r="I85" i="9"/>
  <c r="D86" i="9"/>
  <c r="E86" i="9"/>
  <c r="F86" i="9"/>
  <c r="G86" i="9"/>
  <c r="H86" i="9"/>
  <c r="I86" i="9"/>
  <c r="D87" i="9"/>
  <c r="E87" i="9"/>
  <c r="F87" i="9"/>
  <c r="G87" i="9"/>
  <c r="H87" i="9"/>
  <c r="I87" i="9"/>
  <c r="D88" i="9"/>
  <c r="E88" i="9"/>
  <c r="F88" i="9"/>
  <c r="G88" i="9"/>
  <c r="H88" i="9"/>
  <c r="I88" i="9"/>
  <c r="D89" i="9"/>
  <c r="E89" i="9"/>
  <c r="F89" i="9"/>
  <c r="G89" i="9"/>
  <c r="H89" i="9"/>
  <c r="I89" i="9"/>
  <c r="D90" i="9"/>
  <c r="E90" i="9"/>
  <c r="F90" i="9"/>
  <c r="G90" i="9"/>
  <c r="H90" i="9"/>
  <c r="I90" i="9"/>
  <c r="D91" i="9"/>
  <c r="E91" i="9"/>
  <c r="F91" i="9"/>
  <c r="G91" i="9"/>
  <c r="H91" i="9"/>
  <c r="I91" i="9"/>
  <c r="D92" i="9"/>
  <c r="E92" i="9"/>
  <c r="F92" i="9"/>
  <c r="G92" i="9"/>
  <c r="H92" i="9"/>
  <c r="I92" i="9"/>
  <c r="D93" i="9"/>
  <c r="E93" i="9"/>
  <c r="F93" i="9"/>
  <c r="G93" i="9"/>
  <c r="H93" i="9"/>
  <c r="I93" i="9"/>
  <c r="D94" i="9"/>
  <c r="E94" i="9"/>
  <c r="F94" i="9"/>
  <c r="G94" i="9"/>
  <c r="H94" i="9"/>
  <c r="I94" i="9"/>
  <c r="D95" i="9"/>
  <c r="E95" i="9"/>
  <c r="F95" i="9"/>
  <c r="G95" i="9"/>
  <c r="H95" i="9"/>
  <c r="I95" i="9"/>
  <c r="D96" i="9"/>
  <c r="E96" i="9"/>
  <c r="F96" i="9"/>
  <c r="G96" i="9"/>
  <c r="H96" i="9"/>
  <c r="I96" i="9"/>
  <c r="D97" i="9"/>
  <c r="E97" i="9"/>
  <c r="F97" i="9"/>
  <c r="G97" i="9"/>
  <c r="H97" i="9"/>
  <c r="I97" i="9"/>
  <c r="D98" i="9"/>
  <c r="E98" i="9"/>
  <c r="F98" i="9"/>
  <c r="G98" i="9"/>
  <c r="H98" i="9"/>
  <c r="I98" i="9"/>
  <c r="D99" i="9"/>
  <c r="E99" i="9"/>
  <c r="F99" i="9"/>
  <c r="G99" i="9"/>
  <c r="H99" i="9"/>
  <c r="I99" i="9"/>
  <c r="D100" i="9"/>
  <c r="E100" i="9"/>
  <c r="F100" i="9"/>
  <c r="G100" i="9"/>
  <c r="H100" i="9"/>
  <c r="I100" i="9"/>
  <c r="D101" i="9"/>
  <c r="E101" i="9"/>
  <c r="F101" i="9"/>
  <c r="G101" i="9"/>
  <c r="H101" i="9"/>
  <c r="I101" i="9"/>
  <c r="D102" i="9"/>
  <c r="E102" i="9"/>
  <c r="F102" i="9"/>
  <c r="G102" i="9"/>
  <c r="H102" i="9"/>
  <c r="I102" i="9"/>
  <c r="D103" i="9"/>
  <c r="E103" i="9"/>
  <c r="F103" i="9"/>
  <c r="G103" i="9"/>
  <c r="H103" i="9"/>
  <c r="I103" i="9"/>
  <c r="D104" i="9"/>
  <c r="E104" i="9"/>
  <c r="F104" i="9"/>
  <c r="G104" i="9"/>
  <c r="H104" i="9"/>
  <c r="I104" i="9"/>
  <c r="D105" i="9"/>
  <c r="E105" i="9"/>
  <c r="F105" i="9"/>
  <c r="G105" i="9"/>
  <c r="H105" i="9"/>
  <c r="I105" i="9"/>
  <c r="D106" i="9"/>
  <c r="E106" i="9"/>
  <c r="F106" i="9"/>
  <c r="G106" i="9"/>
  <c r="H106" i="9"/>
  <c r="I106" i="9"/>
  <c r="D107" i="9"/>
  <c r="E107" i="9"/>
  <c r="F107" i="9"/>
  <c r="G107" i="9"/>
  <c r="H107" i="9"/>
  <c r="I107" i="9"/>
  <c r="D108" i="9"/>
  <c r="E108" i="9"/>
  <c r="F108" i="9"/>
  <c r="G108" i="9"/>
  <c r="H108" i="9"/>
  <c r="I108" i="9"/>
  <c r="D109" i="9"/>
  <c r="E109" i="9"/>
  <c r="F109" i="9"/>
  <c r="G109" i="9"/>
  <c r="H109" i="9"/>
  <c r="I109" i="9"/>
  <c r="D110" i="9"/>
  <c r="E110" i="9"/>
  <c r="F110" i="9"/>
  <c r="G110" i="9"/>
  <c r="H110" i="9"/>
  <c r="I110" i="9"/>
  <c r="D111" i="9"/>
  <c r="E111" i="9"/>
  <c r="F111" i="9"/>
  <c r="G111" i="9"/>
  <c r="H111" i="9"/>
  <c r="I111" i="9"/>
  <c r="D112" i="9"/>
  <c r="E112" i="9"/>
  <c r="F112" i="9"/>
  <c r="G112" i="9"/>
  <c r="H112" i="9"/>
  <c r="I112" i="9"/>
  <c r="D113" i="9"/>
  <c r="E113" i="9"/>
  <c r="F113" i="9"/>
  <c r="G113" i="9"/>
  <c r="H113" i="9"/>
  <c r="I113" i="9"/>
  <c r="D114" i="9"/>
  <c r="E114" i="9"/>
  <c r="F114" i="9"/>
  <c r="G114" i="9"/>
  <c r="H114" i="9"/>
  <c r="I114" i="9"/>
  <c r="D115" i="9"/>
  <c r="E115" i="9"/>
  <c r="F115" i="9"/>
  <c r="G115" i="9"/>
  <c r="H115" i="9"/>
  <c r="I115" i="9"/>
  <c r="D116" i="9"/>
  <c r="E116" i="9"/>
  <c r="F116" i="9"/>
  <c r="G116" i="9"/>
  <c r="H116" i="9"/>
  <c r="I116" i="9"/>
  <c r="D117" i="9"/>
  <c r="E117" i="9"/>
  <c r="F117" i="9"/>
  <c r="G117" i="9"/>
  <c r="H117" i="9"/>
  <c r="I117" i="9"/>
  <c r="D118" i="9"/>
  <c r="E118" i="9"/>
  <c r="F118" i="9"/>
  <c r="G118" i="9"/>
  <c r="H118" i="9"/>
  <c r="I118" i="9"/>
  <c r="D119" i="9"/>
  <c r="E119" i="9"/>
  <c r="F119" i="9"/>
  <c r="G119" i="9"/>
  <c r="H119" i="9"/>
  <c r="I119" i="9"/>
  <c r="D120" i="9"/>
  <c r="E120" i="9"/>
  <c r="F120" i="9"/>
  <c r="G120" i="9"/>
  <c r="H120" i="9"/>
  <c r="I120" i="9"/>
  <c r="D121" i="9"/>
  <c r="E121" i="9"/>
  <c r="F121" i="9"/>
  <c r="G121" i="9"/>
  <c r="H121" i="9"/>
  <c r="I121" i="9"/>
  <c r="D122" i="9"/>
  <c r="E122" i="9"/>
  <c r="F122" i="9"/>
  <c r="G122" i="9"/>
  <c r="H122" i="9"/>
  <c r="I122" i="9"/>
  <c r="D123" i="9"/>
  <c r="E123" i="9"/>
  <c r="F123" i="9"/>
  <c r="G123" i="9"/>
  <c r="H123" i="9"/>
  <c r="I123" i="9"/>
  <c r="D124" i="9"/>
  <c r="E124" i="9"/>
  <c r="F124" i="9"/>
  <c r="G124" i="9"/>
  <c r="H124" i="9"/>
  <c r="I124" i="9"/>
  <c r="D125" i="9"/>
  <c r="E125" i="9"/>
  <c r="F125" i="9"/>
  <c r="G125" i="9"/>
  <c r="H125" i="9"/>
  <c r="I125" i="9"/>
  <c r="D126" i="9"/>
  <c r="E126" i="9"/>
  <c r="F126" i="9"/>
  <c r="G126" i="9"/>
  <c r="H126" i="9"/>
  <c r="I126" i="9"/>
  <c r="D127" i="9"/>
  <c r="E127" i="9"/>
  <c r="F127" i="9"/>
  <c r="G127" i="9"/>
  <c r="H127" i="9"/>
  <c r="I127" i="9"/>
  <c r="D128" i="9"/>
  <c r="E128" i="9"/>
  <c r="F128" i="9"/>
  <c r="G128" i="9"/>
  <c r="H128" i="9"/>
  <c r="I128" i="9"/>
  <c r="D129" i="9"/>
  <c r="E129" i="9"/>
  <c r="F129" i="9"/>
  <c r="G129" i="9"/>
  <c r="H129" i="9"/>
  <c r="I129" i="9"/>
  <c r="D130" i="9"/>
  <c r="E130" i="9"/>
  <c r="F130" i="9"/>
  <c r="G130" i="9"/>
  <c r="H130" i="9"/>
  <c r="I130" i="9"/>
  <c r="D131" i="9"/>
  <c r="E131" i="9"/>
  <c r="F131" i="9"/>
  <c r="G131" i="9"/>
  <c r="H131" i="9"/>
  <c r="I131" i="9"/>
  <c r="D132" i="9"/>
  <c r="E132" i="9"/>
  <c r="F132" i="9"/>
  <c r="G132" i="9"/>
  <c r="H132" i="9"/>
  <c r="I132" i="9"/>
  <c r="D133" i="9"/>
  <c r="E133" i="9"/>
  <c r="F133" i="9"/>
  <c r="G133" i="9"/>
  <c r="H133" i="9"/>
  <c r="I133" i="9"/>
  <c r="D134" i="9"/>
  <c r="E134" i="9"/>
  <c r="F134" i="9"/>
  <c r="G134" i="9"/>
  <c r="H134" i="9"/>
  <c r="I134" i="9"/>
  <c r="D135" i="9"/>
  <c r="E135" i="9"/>
  <c r="F135" i="9"/>
  <c r="G135" i="9"/>
  <c r="H135" i="9"/>
  <c r="I135" i="9"/>
  <c r="D136" i="9"/>
  <c r="E136" i="9"/>
  <c r="F136" i="9"/>
  <c r="G136" i="9"/>
  <c r="H136" i="9"/>
  <c r="I136" i="9"/>
  <c r="D137" i="9"/>
  <c r="E137" i="9"/>
  <c r="F137" i="9"/>
  <c r="G137" i="9"/>
  <c r="H137" i="9"/>
  <c r="I137" i="9"/>
  <c r="D138" i="9"/>
  <c r="E138" i="9"/>
  <c r="F138" i="9"/>
  <c r="G138" i="9"/>
  <c r="H138" i="9"/>
  <c r="I138" i="9"/>
  <c r="D139" i="9"/>
  <c r="E139" i="9"/>
  <c r="F139" i="9"/>
  <c r="G139" i="9"/>
  <c r="H139" i="9"/>
  <c r="I139" i="9"/>
  <c r="D140" i="9"/>
  <c r="E140" i="9"/>
  <c r="F140" i="9"/>
  <c r="G140" i="9"/>
  <c r="H140" i="9"/>
  <c r="I140" i="9"/>
  <c r="D141" i="9"/>
  <c r="E141" i="9"/>
  <c r="F141" i="9"/>
  <c r="G141" i="9"/>
  <c r="H141" i="9"/>
  <c r="I141" i="9"/>
  <c r="D142" i="9"/>
  <c r="E142" i="9"/>
  <c r="F142" i="9"/>
  <c r="G142" i="9"/>
  <c r="H142" i="9"/>
  <c r="I142" i="9"/>
  <c r="D143" i="9"/>
  <c r="E143" i="9"/>
  <c r="F143" i="9"/>
  <c r="G143" i="9"/>
  <c r="H143" i="9"/>
  <c r="I143" i="9"/>
  <c r="D144" i="9"/>
  <c r="E144" i="9"/>
  <c r="F144" i="9"/>
  <c r="G144" i="9"/>
  <c r="H144" i="9"/>
  <c r="I144" i="9"/>
  <c r="D145" i="9"/>
  <c r="E145" i="9"/>
  <c r="F145" i="9"/>
  <c r="G145" i="9"/>
  <c r="H145" i="9"/>
  <c r="I145" i="9"/>
  <c r="D146" i="9"/>
  <c r="E146" i="9"/>
  <c r="F146" i="9"/>
  <c r="G146" i="9"/>
  <c r="H146" i="9"/>
  <c r="I146" i="9"/>
  <c r="D147" i="9"/>
  <c r="E147" i="9"/>
  <c r="F147" i="9"/>
  <c r="G147" i="9"/>
  <c r="H147" i="9"/>
  <c r="I147" i="9"/>
  <c r="D148" i="9"/>
  <c r="E148" i="9"/>
  <c r="F148" i="9"/>
  <c r="G148" i="9"/>
  <c r="H148" i="9"/>
  <c r="I148" i="9"/>
  <c r="D149" i="9"/>
  <c r="E149" i="9"/>
  <c r="F149" i="9"/>
  <c r="G149" i="9"/>
  <c r="H149" i="9"/>
  <c r="I149" i="9"/>
  <c r="D150" i="9"/>
  <c r="E150" i="9"/>
  <c r="F150" i="9"/>
  <c r="G150" i="9"/>
  <c r="H150" i="9"/>
  <c r="I150" i="9"/>
  <c r="D151" i="9"/>
  <c r="E151" i="9"/>
  <c r="F151" i="9"/>
  <c r="G151" i="9"/>
  <c r="H151" i="9"/>
  <c r="I151" i="9"/>
  <c r="D152" i="9"/>
  <c r="E152" i="9"/>
  <c r="F152" i="9"/>
  <c r="G152" i="9"/>
  <c r="H152" i="9"/>
  <c r="I152" i="9"/>
  <c r="D153" i="9"/>
  <c r="E153" i="9"/>
  <c r="F153" i="9"/>
  <c r="G153" i="9"/>
  <c r="H153" i="9"/>
  <c r="I153" i="9"/>
  <c r="D154" i="9"/>
  <c r="E154" i="9"/>
  <c r="F154" i="9"/>
  <c r="G154" i="9"/>
  <c r="H154" i="9"/>
  <c r="I154" i="9"/>
  <c r="D155" i="9"/>
  <c r="E155" i="9"/>
  <c r="F155" i="9"/>
  <c r="G155" i="9"/>
  <c r="H155" i="9"/>
  <c r="I155" i="9"/>
  <c r="D156" i="9"/>
  <c r="E156" i="9"/>
  <c r="F156" i="9"/>
  <c r="G156" i="9"/>
  <c r="H156" i="9"/>
  <c r="I156" i="9"/>
  <c r="D157" i="9"/>
  <c r="E157" i="9"/>
  <c r="F157" i="9"/>
  <c r="G157" i="9"/>
  <c r="H157" i="9"/>
  <c r="I157" i="9"/>
  <c r="D158" i="9"/>
  <c r="E158" i="9"/>
  <c r="F158" i="9"/>
  <c r="G158" i="9"/>
  <c r="H158" i="9"/>
  <c r="I158" i="9"/>
  <c r="D159" i="9"/>
  <c r="E159" i="9"/>
  <c r="F159" i="9"/>
  <c r="G159" i="9"/>
  <c r="H159" i="9"/>
  <c r="I159" i="9"/>
  <c r="D160" i="9"/>
  <c r="E160" i="9"/>
  <c r="F160" i="9"/>
  <c r="G160" i="9"/>
  <c r="H160" i="9"/>
  <c r="I160" i="9"/>
  <c r="D161" i="9"/>
  <c r="E161" i="9"/>
  <c r="F161" i="9"/>
  <c r="G161" i="9"/>
  <c r="H161" i="9"/>
  <c r="I161" i="9"/>
  <c r="D162" i="9"/>
  <c r="E162" i="9"/>
  <c r="F162" i="9"/>
  <c r="G162" i="9"/>
  <c r="H162" i="9"/>
  <c r="I162" i="9"/>
  <c r="D163" i="9"/>
  <c r="E163" i="9"/>
  <c r="F163" i="9"/>
  <c r="G163" i="9"/>
  <c r="H163" i="9"/>
  <c r="I163" i="9"/>
  <c r="D164" i="9"/>
  <c r="E164" i="9"/>
  <c r="F164" i="9"/>
  <c r="G164" i="9"/>
  <c r="H164" i="9"/>
  <c r="I164" i="9"/>
  <c r="D165" i="9"/>
  <c r="E165" i="9"/>
  <c r="F165" i="9"/>
  <c r="G165" i="9"/>
  <c r="H165" i="9"/>
  <c r="I165" i="9"/>
  <c r="D166" i="9"/>
  <c r="E166" i="9"/>
  <c r="F166" i="9"/>
  <c r="G166" i="9"/>
  <c r="H166" i="9"/>
  <c r="I166" i="9"/>
  <c r="D167" i="9"/>
  <c r="E167" i="9"/>
  <c r="F167" i="9"/>
  <c r="G167" i="9"/>
  <c r="H167" i="9"/>
  <c r="I167" i="9"/>
  <c r="D168" i="9"/>
  <c r="E168" i="9"/>
  <c r="F168" i="9"/>
  <c r="G168" i="9"/>
  <c r="H168" i="9"/>
  <c r="I168" i="9"/>
  <c r="D169" i="9"/>
  <c r="E169" i="9"/>
  <c r="F169" i="9"/>
  <c r="G169" i="9"/>
  <c r="H169" i="9"/>
  <c r="I169" i="9"/>
  <c r="D170" i="9"/>
  <c r="E170" i="9"/>
  <c r="F170" i="9"/>
  <c r="G170" i="9"/>
  <c r="H170" i="9"/>
  <c r="I170" i="9"/>
  <c r="D171" i="9"/>
  <c r="E171" i="9"/>
  <c r="F171" i="9"/>
  <c r="G171" i="9"/>
  <c r="H171" i="9"/>
  <c r="I171" i="9"/>
  <c r="D172" i="9"/>
  <c r="E172" i="9"/>
  <c r="F172" i="9"/>
  <c r="G172" i="9"/>
  <c r="H172" i="9"/>
  <c r="I172" i="9"/>
  <c r="D173" i="9"/>
  <c r="E173" i="9"/>
  <c r="F173" i="9"/>
  <c r="G173" i="9"/>
  <c r="H173" i="9"/>
  <c r="I173" i="9"/>
  <c r="D174" i="9"/>
  <c r="E174" i="9"/>
  <c r="F174" i="9"/>
  <c r="G174" i="9"/>
  <c r="H174" i="9"/>
  <c r="I174" i="9"/>
  <c r="D175" i="9"/>
  <c r="E175" i="9"/>
  <c r="F175" i="9"/>
  <c r="G175" i="9"/>
  <c r="H175" i="9"/>
  <c r="I175" i="9"/>
  <c r="D176" i="9"/>
  <c r="E176" i="9"/>
  <c r="F176" i="9"/>
  <c r="G176" i="9"/>
  <c r="H176" i="9"/>
  <c r="I176" i="9"/>
  <c r="D177" i="9"/>
  <c r="E177" i="9"/>
  <c r="F177" i="9"/>
  <c r="G177" i="9"/>
  <c r="H177" i="9"/>
  <c r="I177" i="9"/>
  <c r="D178" i="9"/>
  <c r="E178" i="9"/>
  <c r="F178" i="9"/>
  <c r="G178" i="9"/>
  <c r="H178" i="9"/>
  <c r="I178" i="9"/>
  <c r="D179" i="9"/>
  <c r="E179" i="9"/>
  <c r="F179" i="9"/>
  <c r="G179" i="9"/>
  <c r="H179" i="9"/>
  <c r="I179" i="9"/>
  <c r="D180" i="9"/>
  <c r="E180" i="9"/>
  <c r="F180" i="9"/>
  <c r="G180" i="9"/>
  <c r="H180" i="9"/>
  <c r="I180" i="9"/>
  <c r="D181" i="9"/>
  <c r="E181" i="9"/>
  <c r="F181" i="9"/>
  <c r="G181" i="9"/>
  <c r="H181" i="9"/>
  <c r="I181" i="9"/>
  <c r="D182" i="9"/>
  <c r="E182" i="9"/>
  <c r="F182" i="9"/>
  <c r="G182" i="9"/>
  <c r="H182" i="9"/>
  <c r="I182" i="9"/>
  <c r="D183" i="9"/>
  <c r="E183" i="9"/>
  <c r="F183" i="9"/>
  <c r="G183" i="9"/>
  <c r="H183" i="9"/>
  <c r="I183" i="9"/>
  <c r="D184" i="9"/>
  <c r="E184" i="9"/>
  <c r="F184" i="9"/>
  <c r="G184" i="9"/>
  <c r="H184" i="9"/>
  <c r="I184" i="9"/>
  <c r="D185" i="9"/>
  <c r="E185" i="9"/>
  <c r="F185" i="9"/>
  <c r="G185" i="9"/>
  <c r="H185" i="9"/>
  <c r="I185" i="9"/>
  <c r="D186" i="9"/>
  <c r="E186" i="9"/>
  <c r="F186" i="9"/>
  <c r="G186" i="9"/>
  <c r="H186" i="9"/>
  <c r="I186" i="9"/>
  <c r="D187" i="9"/>
  <c r="E187" i="9"/>
  <c r="F187" i="9"/>
  <c r="G187" i="9"/>
  <c r="H187" i="9"/>
  <c r="I187" i="9"/>
  <c r="D188" i="9"/>
  <c r="E188" i="9"/>
  <c r="F188" i="9"/>
  <c r="G188" i="9"/>
  <c r="H188" i="9"/>
  <c r="I188" i="9"/>
  <c r="D189" i="9"/>
  <c r="E189" i="9"/>
  <c r="F189" i="9"/>
  <c r="G189" i="9"/>
  <c r="H189" i="9"/>
  <c r="I189" i="9"/>
  <c r="D190" i="9"/>
  <c r="E190" i="9"/>
  <c r="F190" i="9"/>
  <c r="G190" i="9"/>
  <c r="H190" i="9"/>
  <c r="I190" i="9"/>
  <c r="D191" i="9"/>
  <c r="E191" i="9"/>
  <c r="F191" i="9"/>
  <c r="G191" i="9"/>
  <c r="H191" i="9"/>
  <c r="I191" i="9"/>
  <c r="D192" i="9"/>
  <c r="E192" i="9"/>
  <c r="F192" i="9"/>
  <c r="G192" i="9"/>
  <c r="H192" i="9"/>
  <c r="I192" i="9"/>
  <c r="D193" i="9"/>
  <c r="E193" i="9"/>
  <c r="F193" i="9"/>
  <c r="G193" i="9"/>
  <c r="H193" i="9"/>
  <c r="I193" i="9"/>
  <c r="D194" i="9"/>
  <c r="E194" i="9"/>
  <c r="F194" i="9"/>
  <c r="G194" i="9"/>
  <c r="H194" i="9"/>
  <c r="I194" i="9"/>
  <c r="D195" i="9"/>
  <c r="E195" i="9"/>
  <c r="F195" i="9"/>
  <c r="G195" i="9"/>
  <c r="H195" i="9"/>
  <c r="I195" i="9"/>
  <c r="D196" i="9"/>
  <c r="E196" i="9"/>
  <c r="F196" i="9"/>
  <c r="G196" i="9"/>
  <c r="H196" i="9"/>
  <c r="I196" i="9"/>
  <c r="D197" i="9"/>
  <c r="E197" i="9"/>
  <c r="F197" i="9"/>
  <c r="G197" i="9"/>
  <c r="H197" i="9"/>
  <c r="I197" i="9"/>
  <c r="D198" i="9"/>
  <c r="E198" i="9"/>
  <c r="F198" i="9"/>
  <c r="G198" i="9"/>
  <c r="H198" i="9"/>
  <c r="I198" i="9"/>
  <c r="D199" i="9"/>
  <c r="E199" i="9"/>
  <c r="F199" i="9"/>
  <c r="G199" i="9"/>
  <c r="H199" i="9"/>
  <c r="I199" i="9"/>
  <c r="D200" i="9"/>
  <c r="E200" i="9"/>
  <c r="F200" i="9"/>
  <c r="G200" i="9"/>
  <c r="H200" i="9"/>
  <c r="I200" i="9"/>
  <c r="D201" i="9"/>
  <c r="E201" i="9"/>
  <c r="F201" i="9"/>
  <c r="G201" i="9"/>
  <c r="H201" i="9"/>
  <c r="I201" i="9"/>
  <c r="D202" i="9"/>
  <c r="E202" i="9"/>
  <c r="F202" i="9"/>
  <c r="G202" i="9"/>
  <c r="H202" i="9"/>
  <c r="I202" i="9"/>
  <c r="D203" i="9"/>
  <c r="E203" i="9"/>
  <c r="F203" i="9"/>
  <c r="G203" i="9"/>
  <c r="H203" i="9"/>
  <c r="I203" i="9"/>
  <c r="D204" i="9"/>
  <c r="E204" i="9"/>
  <c r="F204" i="9"/>
  <c r="G204" i="9"/>
  <c r="H204" i="9"/>
  <c r="I204" i="9"/>
  <c r="D205" i="9"/>
  <c r="E205" i="9"/>
  <c r="F205" i="9"/>
  <c r="G205" i="9"/>
  <c r="H205" i="9"/>
  <c r="I205" i="9"/>
  <c r="D206" i="9"/>
  <c r="E206" i="9"/>
  <c r="F206" i="9"/>
  <c r="G206" i="9"/>
  <c r="H206" i="9"/>
  <c r="I206" i="9"/>
  <c r="D207" i="9"/>
  <c r="E207" i="9"/>
  <c r="F207" i="9"/>
  <c r="G207" i="9"/>
  <c r="H207" i="9"/>
  <c r="I207" i="9"/>
  <c r="D208" i="9"/>
  <c r="E208" i="9"/>
  <c r="F208" i="9"/>
  <c r="G208" i="9"/>
  <c r="H208" i="9"/>
  <c r="I208" i="9"/>
  <c r="D209" i="9"/>
  <c r="E209" i="9"/>
  <c r="F209" i="9"/>
  <c r="G209" i="9"/>
  <c r="H209" i="9"/>
  <c r="I209" i="9"/>
  <c r="D210" i="9"/>
  <c r="E210" i="9"/>
  <c r="F210" i="9"/>
  <c r="G210" i="9"/>
  <c r="H210" i="9"/>
  <c r="I210" i="9"/>
  <c r="D211" i="9"/>
  <c r="E211" i="9"/>
  <c r="F211" i="9"/>
  <c r="G211" i="9"/>
  <c r="H211" i="9"/>
  <c r="I211" i="9"/>
  <c r="D212" i="9"/>
  <c r="E212" i="9"/>
  <c r="F212" i="9"/>
  <c r="G212" i="9"/>
  <c r="H212" i="9"/>
  <c r="I212" i="9"/>
  <c r="D213" i="9"/>
  <c r="E213" i="9"/>
  <c r="F213" i="9"/>
  <c r="G213" i="9"/>
  <c r="H213" i="9"/>
  <c r="I213" i="9"/>
  <c r="D214" i="9"/>
  <c r="E214" i="9"/>
  <c r="F214" i="9"/>
  <c r="G214" i="9"/>
  <c r="H214" i="9"/>
  <c r="I214" i="9"/>
  <c r="D215" i="9"/>
  <c r="E215" i="9"/>
  <c r="F215" i="9"/>
  <c r="G215" i="9"/>
  <c r="H215" i="9"/>
  <c r="I215" i="9"/>
  <c r="D216" i="9"/>
  <c r="E216" i="9"/>
  <c r="F216" i="9"/>
  <c r="G216" i="9"/>
  <c r="H216" i="9"/>
  <c r="I216" i="9"/>
  <c r="D217" i="9"/>
  <c r="E217" i="9"/>
  <c r="F217" i="9"/>
  <c r="G217" i="9"/>
  <c r="H217" i="9"/>
  <c r="I217" i="9"/>
  <c r="D218" i="9"/>
  <c r="E218" i="9"/>
  <c r="F218" i="9"/>
  <c r="G218" i="9"/>
  <c r="H218" i="9"/>
  <c r="I218" i="9"/>
  <c r="D219" i="9"/>
  <c r="E219" i="9"/>
  <c r="F219" i="9"/>
  <c r="G219" i="9"/>
  <c r="H219" i="9"/>
  <c r="I219" i="9"/>
  <c r="D220" i="9"/>
  <c r="E220" i="9"/>
  <c r="F220" i="9"/>
  <c r="G220" i="9"/>
  <c r="H220" i="9"/>
  <c r="I220" i="9"/>
  <c r="D221" i="9"/>
  <c r="E221" i="9"/>
  <c r="F221" i="9"/>
  <c r="G221" i="9"/>
  <c r="H221" i="9"/>
  <c r="I221" i="9"/>
  <c r="D222" i="9"/>
  <c r="E222" i="9"/>
  <c r="F222" i="9"/>
  <c r="G222" i="9"/>
  <c r="H222" i="9"/>
  <c r="I222" i="9"/>
  <c r="D223" i="9"/>
  <c r="E223" i="9"/>
  <c r="F223" i="9"/>
  <c r="G223" i="9"/>
  <c r="H223" i="9"/>
  <c r="I223" i="9"/>
  <c r="D224" i="9"/>
  <c r="E224" i="9"/>
  <c r="F224" i="9"/>
  <c r="G224" i="9"/>
  <c r="H224" i="9"/>
  <c r="I224" i="9"/>
  <c r="D225" i="9"/>
  <c r="E225" i="9"/>
  <c r="F225" i="9"/>
  <c r="G225" i="9"/>
  <c r="H225" i="9"/>
  <c r="I225" i="9"/>
  <c r="D226" i="9"/>
  <c r="E226" i="9"/>
  <c r="F226" i="9"/>
  <c r="G226" i="9"/>
  <c r="H226" i="9"/>
  <c r="I226" i="9"/>
  <c r="D227" i="9"/>
  <c r="E227" i="9"/>
  <c r="F227" i="9"/>
  <c r="G227" i="9"/>
  <c r="H227" i="9"/>
  <c r="I227" i="9"/>
  <c r="D228" i="9"/>
  <c r="E228" i="9"/>
  <c r="F228" i="9"/>
  <c r="G228" i="9"/>
  <c r="H228" i="9"/>
  <c r="I228" i="9"/>
  <c r="D229" i="9"/>
  <c r="E229" i="9"/>
  <c r="F229" i="9"/>
  <c r="G229" i="9"/>
  <c r="H229" i="9"/>
  <c r="I229" i="9"/>
  <c r="D230" i="9"/>
  <c r="E230" i="9"/>
  <c r="F230" i="9"/>
  <c r="G230" i="9"/>
  <c r="H230" i="9"/>
  <c r="I230" i="9"/>
  <c r="D231" i="9"/>
  <c r="E231" i="9"/>
  <c r="F231" i="9"/>
  <c r="G231" i="9"/>
  <c r="H231" i="9"/>
  <c r="I231" i="9"/>
  <c r="D232" i="9"/>
  <c r="E232" i="9"/>
  <c r="F232" i="9"/>
  <c r="G232" i="9"/>
  <c r="H232" i="9"/>
  <c r="I232" i="9"/>
  <c r="D233" i="9"/>
  <c r="E233" i="9"/>
  <c r="F233" i="9"/>
  <c r="G233" i="9"/>
  <c r="H233" i="9"/>
  <c r="I233" i="9"/>
  <c r="D234" i="9"/>
  <c r="E234" i="9"/>
  <c r="F234" i="9"/>
  <c r="G234" i="9"/>
  <c r="H234" i="9"/>
  <c r="I234" i="9"/>
  <c r="D235" i="9"/>
  <c r="E235" i="9"/>
  <c r="F235" i="9"/>
  <c r="G235" i="9"/>
  <c r="H235" i="9"/>
  <c r="I235" i="9"/>
  <c r="D236" i="9"/>
  <c r="E236" i="9"/>
  <c r="F236" i="9"/>
  <c r="G236" i="9"/>
  <c r="H236" i="9"/>
  <c r="I236" i="9"/>
  <c r="D237" i="9"/>
  <c r="E237" i="9"/>
  <c r="F237" i="9"/>
  <c r="G237" i="9"/>
  <c r="H237" i="9"/>
  <c r="I237" i="9"/>
  <c r="D238" i="9"/>
  <c r="E238" i="9"/>
  <c r="F238" i="9"/>
  <c r="G238" i="9"/>
  <c r="H238" i="9"/>
  <c r="I238" i="9"/>
  <c r="D239" i="9"/>
  <c r="E239" i="9"/>
  <c r="F239" i="9"/>
  <c r="G239" i="9"/>
  <c r="H239" i="9"/>
  <c r="I239" i="9"/>
  <c r="D240" i="9"/>
  <c r="E240" i="9"/>
  <c r="F240" i="9"/>
  <c r="G240" i="9"/>
  <c r="H240" i="9"/>
  <c r="I240" i="9"/>
  <c r="D241" i="9"/>
  <c r="E241" i="9"/>
  <c r="F241" i="9"/>
  <c r="G241" i="9"/>
  <c r="H241" i="9"/>
  <c r="I241" i="9"/>
  <c r="D242" i="9"/>
  <c r="E242" i="9"/>
  <c r="F242" i="9"/>
  <c r="G242" i="9"/>
  <c r="H242" i="9"/>
  <c r="I242" i="9"/>
  <c r="D243" i="9"/>
  <c r="E243" i="9"/>
  <c r="F243" i="9"/>
  <c r="G243" i="9"/>
  <c r="H243" i="9"/>
  <c r="I243" i="9"/>
  <c r="D244" i="9"/>
  <c r="E244" i="9"/>
  <c r="F244" i="9"/>
  <c r="G244" i="9"/>
  <c r="H244" i="9"/>
  <c r="I244" i="9"/>
  <c r="D245" i="9"/>
  <c r="E245" i="9"/>
  <c r="F245" i="9"/>
  <c r="G245" i="9"/>
  <c r="H245" i="9"/>
  <c r="I245" i="9"/>
  <c r="D246" i="9"/>
  <c r="E246" i="9"/>
  <c r="F246" i="9"/>
  <c r="G246" i="9"/>
  <c r="H246" i="9"/>
  <c r="I246" i="9"/>
  <c r="D247" i="9"/>
  <c r="E247" i="9"/>
  <c r="F247" i="9"/>
  <c r="G247" i="9"/>
  <c r="H247" i="9"/>
  <c r="I247" i="9"/>
  <c r="D248" i="9"/>
  <c r="E248" i="9"/>
  <c r="F248" i="9"/>
  <c r="G248" i="9"/>
  <c r="H248" i="9"/>
  <c r="I248" i="9"/>
  <c r="D249" i="9"/>
  <c r="E249" i="9"/>
  <c r="F249" i="9"/>
  <c r="G249" i="9"/>
  <c r="H249" i="9"/>
  <c r="I249" i="9"/>
  <c r="D250" i="9"/>
  <c r="E250" i="9"/>
  <c r="F250" i="9"/>
  <c r="G250" i="9"/>
  <c r="H250" i="9"/>
  <c r="I250" i="9"/>
  <c r="D251" i="9"/>
  <c r="E251" i="9"/>
  <c r="F251" i="9"/>
  <c r="G251" i="9"/>
  <c r="H251" i="9"/>
  <c r="I251" i="9"/>
  <c r="D252" i="9"/>
  <c r="E252" i="9"/>
  <c r="F252" i="9"/>
  <c r="G252" i="9"/>
  <c r="H252" i="9"/>
  <c r="I252" i="9"/>
  <c r="D253" i="9"/>
  <c r="E253" i="9"/>
  <c r="F253" i="9"/>
  <c r="G253" i="9"/>
  <c r="H253" i="9"/>
  <c r="I253" i="9"/>
  <c r="D254" i="9"/>
  <c r="E254" i="9"/>
  <c r="F254" i="9"/>
  <c r="G254" i="9"/>
  <c r="H254" i="9"/>
  <c r="I254" i="9"/>
  <c r="D255" i="9"/>
  <c r="E255" i="9"/>
  <c r="F255" i="9"/>
  <c r="G255" i="9"/>
  <c r="H255" i="9"/>
  <c r="I255" i="9"/>
  <c r="D256" i="9"/>
  <c r="E256" i="9"/>
  <c r="F256" i="9"/>
  <c r="G256" i="9"/>
  <c r="H256" i="9"/>
  <c r="I256" i="9"/>
  <c r="E3" i="9"/>
  <c r="F3" i="9"/>
  <c r="G3" i="9"/>
  <c r="H3" i="9"/>
  <c r="I3" i="9"/>
  <c r="D3" i="9"/>
  <c r="K125" i="9" l="1"/>
  <c r="K80" i="9"/>
  <c r="K78" i="9"/>
  <c r="K76" i="9"/>
  <c r="K74" i="9"/>
  <c r="K72" i="9"/>
  <c r="K70" i="9"/>
  <c r="K68" i="9"/>
  <c r="K66" i="9"/>
  <c r="K64" i="9"/>
  <c r="K62" i="9"/>
  <c r="K60" i="9"/>
  <c r="K58" i="9"/>
  <c r="K56" i="9"/>
  <c r="K54" i="9"/>
  <c r="K52" i="9"/>
  <c r="K50" i="9"/>
  <c r="K48" i="9"/>
  <c r="K46" i="9"/>
  <c r="K44" i="9"/>
  <c r="K42" i="9"/>
  <c r="K40" i="9"/>
  <c r="K38" i="9"/>
  <c r="K36" i="9"/>
  <c r="K34" i="9"/>
  <c r="K32" i="9"/>
  <c r="K30" i="9"/>
  <c r="K28" i="9"/>
  <c r="K26" i="9"/>
  <c r="K24" i="9"/>
  <c r="K22" i="9"/>
  <c r="K20" i="9"/>
  <c r="K18" i="9"/>
  <c r="K16" i="9"/>
  <c r="K14" i="9"/>
  <c r="K12" i="9"/>
  <c r="K10" i="9"/>
  <c r="K8" i="9"/>
  <c r="K6" i="9"/>
  <c r="K4" i="9"/>
  <c r="K101" i="9"/>
  <c r="K99" i="9"/>
  <c r="K97" i="9"/>
  <c r="K95" i="9"/>
  <c r="K93" i="9"/>
  <c r="K91" i="9"/>
  <c r="K89" i="9"/>
  <c r="K87" i="9"/>
  <c r="K85" i="9"/>
  <c r="K83" i="9"/>
  <c r="K81" i="9"/>
  <c r="K79" i="9"/>
  <c r="K77" i="9"/>
  <c r="K75" i="9"/>
  <c r="K73" i="9"/>
  <c r="K71" i="9"/>
  <c r="K69" i="9"/>
  <c r="K67" i="9"/>
  <c r="K65" i="9"/>
  <c r="K63" i="9"/>
  <c r="K61" i="9"/>
  <c r="K59" i="9"/>
  <c r="K57" i="9"/>
  <c r="K55" i="9"/>
  <c r="K53" i="9"/>
  <c r="K51" i="9"/>
  <c r="K49" i="9"/>
  <c r="K47" i="9"/>
  <c r="K45" i="9"/>
  <c r="K43" i="9"/>
  <c r="K41" i="9"/>
  <c r="K39" i="9"/>
  <c r="K37" i="9"/>
  <c r="K35" i="9"/>
  <c r="K33" i="9"/>
  <c r="K31" i="9"/>
  <c r="K29" i="9"/>
  <c r="K27" i="9"/>
  <c r="K25" i="9"/>
  <c r="K23" i="9"/>
  <c r="K21" i="9"/>
  <c r="K19" i="9"/>
  <c r="K17" i="9"/>
  <c r="K15" i="9"/>
  <c r="K13" i="9"/>
  <c r="K11" i="9"/>
  <c r="K9" i="9"/>
  <c r="K7" i="9"/>
  <c r="K5" i="9"/>
  <c r="K105" i="9"/>
  <c r="K103" i="9"/>
  <c r="K106" i="9"/>
  <c r="K104" i="9"/>
  <c r="K102" i="9"/>
  <c r="K100" i="9"/>
  <c r="K98" i="9"/>
  <c r="K96" i="9"/>
  <c r="K94" i="9"/>
  <c r="K92" i="9"/>
  <c r="K90" i="9"/>
  <c r="K88" i="9"/>
  <c r="K86" i="9"/>
  <c r="K84" i="9"/>
  <c r="K82" i="9"/>
  <c r="K108" i="9"/>
  <c r="K3" i="9"/>
  <c r="K255" i="9"/>
  <c r="K253" i="9"/>
  <c r="K251" i="9"/>
  <c r="K249" i="9"/>
  <c r="K247" i="9"/>
  <c r="K245" i="9"/>
  <c r="K243" i="9"/>
  <c r="K241" i="9"/>
  <c r="K239" i="9"/>
  <c r="K237" i="9"/>
  <c r="K235" i="9"/>
  <c r="K233" i="9"/>
  <c r="K231" i="9"/>
  <c r="K229" i="9"/>
  <c r="K227" i="9"/>
  <c r="K225" i="9"/>
  <c r="K223" i="9"/>
  <c r="K221" i="9"/>
  <c r="K219" i="9"/>
  <c r="K217" i="9"/>
  <c r="K215" i="9"/>
  <c r="K213" i="9"/>
  <c r="K211" i="9"/>
  <c r="K209" i="9"/>
  <c r="K207" i="9"/>
  <c r="K205" i="9"/>
  <c r="K203" i="9"/>
  <c r="K201" i="9"/>
  <c r="K199" i="9"/>
  <c r="K197" i="9"/>
  <c r="K195" i="9"/>
  <c r="K193" i="9"/>
  <c r="K191" i="9"/>
  <c r="K189" i="9"/>
  <c r="K187" i="9"/>
  <c r="K185" i="9"/>
  <c r="K183" i="9"/>
  <c r="K181" i="9"/>
  <c r="K179" i="9"/>
  <c r="K177" i="9"/>
  <c r="K175" i="9"/>
  <c r="K173" i="9"/>
  <c r="K171" i="9"/>
  <c r="K169" i="9"/>
  <c r="K167" i="9"/>
  <c r="K165" i="9"/>
  <c r="K163" i="9"/>
  <c r="K161" i="9"/>
  <c r="K159" i="9"/>
  <c r="K157" i="9"/>
  <c r="K155" i="9"/>
  <c r="K153" i="9"/>
  <c r="K151" i="9"/>
  <c r="K149" i="9"/>
  <c r="K147" i="9"/>
  <c r="K145" i="9"/>
  <c r="K143" i="9"/>
  <c r="K141" i="9"/>
  <c r="K139" i="9"/>
  <c r="K137" i="9"/>
  <c r="K135" i="9"/>
  <c r="K133" i="9"/>
  <c r="K131" i="9"/>
  <c r="K129" i="9"/>
  <c r="K127" i="9"/>
  <c r="K123" i="9"/>
  <c r="K121" i="9"/>
  <c r="K119" i="9"/>
  <c r="K117" i="9"/>
  <c r="K115" i="9"/>
  <c r="K113" i="9"/>
  <c r="K111" i="9"/>
  <c r="K109" i="9"/>
  <c r="K107" i="9"/>
  <c r="K110" i="9"/>
  <c r="K256" i="9"/>
  <c r="K254" i="9"/>
  <c r="K252" i="9"/>
  <c r="K250" i="9"/>
  <c r="K248" i="9"/>
  <c r="K246" i="9"/>
  <c r="K244" i="9"/>
  <c r="K242" i="9"/>
  <c r="K240" i="9"/>
  <c r="K238" i="9"/>
  <c r="K236" i="9"/>
  <c r="K234" i="9"/>
  <c r="K232" i="9"/>
  <c r="K230" i="9"/>
  <c r="K228" i="9"/>
  <c r="K226" i="9"/>
  <c r="K224" i="9"/>
  <c r="K222" i="9"/>
  <c r="K220" i="9"/>
  <c r="K218" i="9"/>
  <c r="K216" i="9"/>
  <c r="K214" i="9"/>
  <c r="K212" i="9"/>
  <c r="K210" i="9"/>
  <c r="K208" i="9"/>
  <c r="K206" i="9"/>
  <c r="K204" i="9"/>
  <c r="K202" i="9"/>
  <c r="K200" i="9"/>
  <c r="K198" i="9"/>
  <c r="K196" i="9"/>
  <c r="K194" i="9"/>
  <c r="K192" i="9"/>
  <c r="K190" i="9"/>
  <c r="K188" i="9"/>
  <c r="K186" i="9"/>
  <c r="K184" i="9"/>
  <c r="K182" i="9"/>
  <c r="K180" i="9"/>
  <c r="K178" i="9"/>
  <c r="K176" i="9"/>
  <c r="K174" i="9"/>
  <c r="K172" i="9"/>
  <c r="K170" i="9"/>
  <c r="K168" i="9"/>
  <c r="K166" i="9"/>
  <c r="K164" i="9"/>
  <c r="K162" i="9"/>
  <c r="K160" i="9"/>
  <c r="K158" i="9"/>
  <c r="K156" i="9"/>
  <c r="K154" i="9"/>
  <c r="K152" i="9"/>
  <c r="K150" i="9"/>
  <c r="K148" i="9"/>
  <c r="K146" i="9"/>
  <c r="K144" i="9"/>
  <c r="K142" i="9"/>
  <c r="K140" i="9"/>
  <c r="K138" i="9"/>
  <c r="K136" i="9"/>
  <c r="K134" i="9"/>
  <c r="K132" i="9"/>
  <c r="K130" i="9"/>
  <c r="K128" i="9"/>
  <c r="K126" i="9"/>
  <c r="K124" i="9"/>
  <c r="K122" i="9"/>
  <c r="K120" i="9"/>
  <c r="K118" i="9"/>
  <c r="K116" i="9"/>
  <c r="K114" i="9"/>
  <c r="K112" i="9"/>
  <c r="K36" i="62"/>
  <c r="N36" i="62"/>
  <c r="Q36" i="62"/>
  <c r="W36" i="62"/>
  <c r="Z36" i="62"/>
  <c r="AC36" i="62"/>
  <c r="AF36" i="62"/>
  <c r="K38" i="62"/>
  <c r="N38" i="62"/>
  <c r="Q38" i="62"/>
  <c r="W38" i="62"/>
  <c r="Z38" i="62"/>
  <c r="AC38" i="62"/>
  <c r="AF38" i="62"/>
  <c r="K40" i="62"/>
  <c r="N40" i="62"/>
  <c r="Q40" i="62"/>
  <c r="W40" i="62"/>
  <c r="Z40" i="62"/>
  <c r="AC40" i="62"/>
  <c r="AF40" i="62"/>
  <c r="K41" i="62"/>
  <c r="N41" i="62"/>
  <c r="Q41" i="62"/>
  <c r="W41" i="62"/>
  <c r="Z41" i="62"/>
  <c r="AC41" i="62"/>
  <c r="AF41" i="62"/>
  <c r="K42" i="62"/>
  <c r="N42" i="62"/>
  <c r="Q42" i="62"/>
  <c r="W42" i="62"/>
  <c r="Z42" i="62"/>
  <c r="AC42" i="62"/>
  <c r="AF42" i="62"/>
  <c r="K44" i="62"/>
  <c r="N44" i="62"/>
  <c r="Q44" i="62"/>
  <c r="W44" i="62"/>
  <c r="Z44" i="62"/>
  <c r="AC44" i="62"/>
  <c r="AF44" i="62"/>
  <c r="K47" i="62"/>
  <c r="N47" i="62"/>
  <c r="Q47" i="62"/>
  <c r="W47" i="62"/>
  <c r="Z47" i="62"/>
  <c r="AC47" i="62"/>
  <c r="AF47" i="62"/>
  <c r="K51" i="62"/>
  <c r="N51" i="62"/>
  <c r="Q51" i="62"/>
  <c r="W51" i="62"/>
  <c r="Z51" i="62"/>
  <c r="AC51" i="62"/>
  <c r="AF51" i="62"/>
  <c r="K52" i="62"/>
  <c r="N52" i="62"/>
  <c r="Q52" i="62"/>
  <c r="W52" i="62"/>
  <c r="Z52" i="62"/>
  <c r="AC52" i="62"/>
  <c r="AF52" i="62"/>
  <c r="K55" i="62"/>
  <c r="N55" i="62"/>
  <c r="Q55" i="62"/>
  <c r="W55" i="62"/>
  <c r="Z55" i="62"/>
  <c r="AC55" i="62"/>
  <c r="AF55" i="62"/>
  <c r="K56" i="62"/>
  <c r="N56" i="62"/>
  <c r="Q56" i="62"/>
  <c r="W56" i="62"/>
  <c r="Z56" i="62"/>
  <c r="AC56" i="62"/>
  <c r="AF56" i="62"/>
  <c r="K528" i="62"/>
  <c r="W560" i="62"/>
  <c r="Z560" i="62"/>
  <c r="AD715" i="61" l="1"/>
  <c r="AA715" i="61"/>
  <c r="O683" i="61"/>
  <c r="K680" i="61"/>
  <c r="J680" i="61"/>
  <c r="K679" i="61"/>
  <c r="J679" i="61"/>
  <c r="K678" i="61"/>
  <c r="J678" i="61"/>
  <c r="K677" i="61"/>
  <c r="J677" i="61"/>
  <c r="K676" i="61"/>
  <c r="J676" i="61"/>
  <c r="K675" i="61"/>
  <c r="J675" i="61"/>
  <c r="K674" i="61"/>
  <c r="J674" i="61"/>
  <c r="K673" i="61"/>
  <c r="J673" i="61"/>
  <c r="K672" i="61"/>
  <c r="J672" i="61"/>
  <c r="K671" i="61"/>
  <c r="J671" i="61"/>
  <c r="K670" i="61"/>
  <c r="J670" i="61"/>
  <c r="K669" i="61"/>
  <c r="J669" i="61"/>
  <c r="K668" i="61"/>
  <c r="J668" i="61"/>
  <c r="K667" i="61"/>
  <c r="J667" i="61"/>
  <c r="K666" i="61"/>
  <c r="J666" i="61"/>
  <c r="K665" i="61"/>
  <c r="J665" i="61"/>
  <c r="K664" i="61"/>
  <c r="J664" i="61"/>
  <c r="K663" i="61"/>
  <c r="J663" i="61"/>
  <c r="K662" i="61"/>
  <c r="J662" i="61"/>
  <c r="K661" i="61"/>
  <c r="J661" i="61"/>
  <c r="K660" i="61"/>
  <c r="J660" i="61"/>
  <c r="K659" i="61"/>
  <c r="J659" i="61"/>
  <c r="K658" i="61"/>
  <c r="J658" i="61"/>
  <c r="K657" i="61"/>
  <c r="J657" i="61"/>
  <c r="K656" i="61"/>
  <c r="J656" i="61"/>
  <c r="K655" i="61"/>
  <c r="J655" i="61"/>
  <c r="K654" i="61"/>
  <c r="J654" i="61"/>
  <c r="K653" i="61"/>
  <c r="J653" i="61"/>
  <c r="K652" i="61"/>
  <c r="J652" i="61"/>
  <c r="K651" i="61"/>
  <c r="J651" i="61"/>
  <c r="K650" i="61"/>
  <c r="J650" i="61"/>
  <c r="K649" i="61"/>
  <c r="J649" i="61"/>
  <c r="K648" i="61"/>
  <c r="J648" i="61"/>
  <c r="K647" i="61"/>
  <c r="J647" i="61"/>
  <c r="K646" i="61"/>
  <c r="J646" i="61"/>
  <c r="K645" i="61"/>
  <c r="J645" i="61"/>
  <c r="K644" i="61"/>
  <c r="J644" i="61"/>
  <c r="K643" i="61"/>
  <c r="J643" i="61"/>
  <c r="K642" i="61"/>
  <c r="J642" i="61"/>
  <c r="K641" i="61"/>
  <c r="J641" i="61"/>
  <c r="K640" i="61"/>
  <c r="J640" i="61"/>
  <c r="K639" i="61"/>
  <c r="J639" i="61"/>
  <c r="K638" i="61"/>
  <c r="J638" i="61"/>
  <c r="K637" i="61"/>
  <c r="J637" i="61"/>
  <c r="K636" i="61"/>
  <c r="J636" i="61"/>
  <c r="K635" i="61"/>
  <c r="J635" i="61"/>
  <c r="K634" i="61"/>
  <c r="J634" i="61"/>
  <c r="K633" i="61"/>
  <c r="J633" i="61"/>
  <c r="K632" i="61"/>
  <c r="J632" i="61"/>
  <c r="K631" i="61"/>
  <c r="J631" i="61"/>
  <c r="K630" i="61"/>
  <c r="J630" i="61"/>
  <c r="K629" i="61"/>
  <c r="J629" i="61"/>
  <c r="K628" i="61"/>
  <c r="J628" i="61"/>
  <c r="K627" i="61"/>
  <c r="J627" i="61"/>
  <c r="K626" i="61"/>
  <c r="J626" i="61"/>
  <c r="K625" i="61"/>
  <c r="J625" i="61"/>
  <c r="K624" i="61"/>
  <c r="J624" i="61"/>
  <c r="K623" i="61"/>
  <c r="J623" i="61"/>
  <c r="K622" i="61"/>
  <c r="J622" i="61"/>
  <c r="K621" i="61"/>
  <c r="J621" i="61"/>
  <c r="K620" i="61"/>
  <c r="J620" i="61"/>
  <c r="K619" i="61"/>
  <c r="J619" i="61"/>
  <c r="K618" i="61"/>
  <c r="J618" i="61"/>
  <c r="K617" i="61"/>
  <c r="J617" i="61"/>
  <c r="K616" i="61"/>
  <c r="J616" i="61"/>
  <c r="K615" i="61"/>
  <c r="J615" i="61"/>
  <c r="K614" i="61"/>
  <c r="J614" i="61"/>
  <c r="K613" i="61"/>
  <c r="J613" i="61"/>
  <c r="K612" i="61"/>
  <c r="J612" i="61"/>
  <c r="K611" i="61"/>
  <c r="J611" i="61"/>
  <c r="K610" i="61"/>
  <c r="J610" i="61"/>
  <c r="K609" i="61"/>
  <c r="J609" i="61"/>
  <c r="K608" i="61"/>
  <c r="J608" i="61"/>
  <c r="K607" i="61"/>
  <c r="J607" i="61"/>
  <c r="K606" i="61"/>
  <c r="J606" i="61"/>
  <c r="K605" i="61"/>
  <c r="J605" i="61"/>
  <c r="K604" i="61"/>
  <c r="J604" i="61"/>
  <c r="K603" i="61"/>
  <c r="J603" i="61"/>
  <c r="K602" i="61"/>
  <c r="J602" i="61"/>
  <c r="K601" i="61"/>
  <c r="J601" i="61"/>
  <c r="K600" i="61"/>
  <c r="J600" i="61"/>
  <c r="K599" i="61"/>
  <c r="J599" i="61"/>
  <c r="K598" i="61"/>
  <c r="J598" i="61"/>
  <c r="K597" i="61"/>
  <c r="J597" i="61"/>
  <c r="K596" i="61"/>
  <c r="J596" i="61"/>
  <c r="K595" i="61"/>
  <c r="J595" i="61"/>
  <c r="K594" i="61"/>
  <c r="J594" i="61"/>
  <c r="K593" i="61"/>
  <c r="J593" i="61"/>
  <c r="K592" i="61"/>
  <c r="J592" i="61"/>
  <c r="K591" i="61"/>
  <c r="J591" i="61"/>
  <c r="K590" i="61"/>
  <c r="J590" i="61"/>
  <c r="K589" i="61"/>
  <c r="J589" i="61"/>
  <c r="K588" i="61"/>
  <c r="J588" i="61"/>
  <c r="K587" i="61"/>
  <c r="J587" i="61"/>
  <c r="K586" i="61"/>
  <c r="J586" i="61"/>
  <c r="K585" i="61"/>
  <c r="J585" i="61"/>
  <c r="K584" i="61"/>
  <c r="J584" i="61"/>
  <c r="K583" i="61"/>
  <c r="J583" i="61"/>
  <c r="K582" i="61"/>
  <c r="J582" i="61"/>
  <c r="K581" i="61"/>
  <c r="J581" i="61"/>
  <c r="K580" i="61"/>
  <c r="J580" i="61"/>
  <c r="K579" i="61"/>
  <c r="J579" i="61"/>
  <c r="K578" i="61"/>
  <c r="J578" i="61"/>
  <c r="K577" i="61"/>
  <c r="J577" i="61"/>
  <c r="K576" i="61"/>
  <c r="J576" i="61"/>
  <c r="K575" i="61"/>
  <c r="J575" i="61"/>
  <c r="K574" i="61"/>
  <c r="J574" i="61"/>
  <c r="K573" i="61"/>
  <c r="J573" i="61"/>
  <c r="K572" i="61"/>
  <c r="J572" i="61"/>
  <c r="K571" i="61"/>
  <c r="J571" i="61"/>
  <c r="K570" i="61"/>
  <c r="J570" i="61"/>
  <c r="K569" i="61"/>
  <c r="J569" i="61"/>
  <c r="K568" i="61"/>
  <c r="J568" i="61"/>
  <c r="K567" i="61"/>
  <c r="J567" i="61"/>
  <c r="K566" i="61"/>
  <c r="J566" i="61"/>
  <c r="K565" i="61"/>
  <c r="J565" i="61"/>
  <c r="K564" i="61"/>
  <c r="J564" i="61"/>
  <c r="K563" i="61"/>
  <c r="J563" i="61"/>
  <c r="K562" i="61"/>
  <c r="J562" i="61"/>
  <c r="K561" i="61"/>
  <c r="J561" i="61"/>
  <c r="K560" i="61"/>
  <c r="J560" i="61"/>
  <c r="K559" i="61"/>
  <c r="J559" i="61"/>
  <c r="K558" i="61"/>
  <c r="J558" i="61"/>
  <c r="K557" i="61"/>
  <c r="J557" i="61"/>
  <c r="K556" i="61"/>
  <c r="J556" i="61"/>
  <c r="K555" i="61"/>
  <c r="J555" i="61"/>
  <c r="K554" i="61"/>
  <c r="J554" i="61"/>
  <c r="K553" i="61"/>
  <c r="J553" i="61"/>
  <c r="K552" i="61"/>
  <c r="J552" i="61"/>
  <c r="K551" i="61"/>
  <c r="J551" i="61"/>
  <c r="K550" i="61"/>
  <c r="J550" i="61"/>
  <c r="K549" i="61"/>
  <c r="J549" i="61"/>
  <c r="K548" i="61"/>
  <c r="J548" i="61"/>
  <c r="K547" i="61"/>
  <c r="J547" i="61"/>
  <c r="K546" i="61"/>
  <c r="J546" i="61"/>
  <c r="K545" i="61"/>
  <c r="J545" i="61"/>
  <c r="K544" i="61"/>
  <c r="J544" i="61"/>
  <c r="K543" i="61"/>
  <c r="J543" i="61"/>
  <c r="K542" i="61"/>
  <c r="J542" i="61"/>
  <c r="K541" i="61"/>
  <c r="J541" i="61"/>
  <c r="K540" i="61"/>
  <c r="J540" i="61"/>
  <c r="K539" i="61"/>
  <c r="J539" i="61"/>
  <c r="K538" i="61"/>
  <c r="J538" i="61"/>
  <c r="K537" i="61"/>
  <c r="J537" i="61"/>
  <c r="K536" i="61"/>
  <c r="J536" i="61"/>
  <c r="K535" i="61"/>
  <c r="J535" i="61"/>
  <c r="K534" i="61"/>
  <c r="J534" i="61"/>
  <c r="K533" i="61"/>
  <c r="J533" i="61"/>
  <c r="K532" i="61"/>
  <c r="J532" i="61"/>
  <c r="K531" i="61"/>
  <c r="J531" i="61"/>
  <c r="K530" i="61"/>
  <c r="J530" i="61"/>
  <c r="K529" i="61"/>
  <c r="J529" i="61"/>
  <c r="K528" i="61"/>
  <c r="J528" i="61"/>
  <c r="K527" i="61"/>
  <c r="J527" i="61"/>
  <c r="K526" i="61"/>
  <c r="J526" i="61"/>
  <c r="K525" i="61"/>
  <c r="J525" i="61"/>
  <c r="K524" i="61"/>
  <c r="J524" i="61"/>
  <c r="K523" i="61"/>
  <c r="J523" i="61"/>
  <c r="K522" i="61"/>
  <c r="J522" i="61"/>
  <c r="K521" i="61"/>
  <c r="J521" i="61"/>
  <c r="K520" i="61"/>
  <c r="J520" i="61"/>
  <c r="K519" i="61"/>
  <c r="J519" i="61"/>
  <c r="K518" i="61"/>
  <c r="J518" i="61"/>
  <c r="K517" i="61"/>
  <c r="J517" i="61"/>
  <c r="K516" i="61"/>
  <c r="J516" i="61"/>
  <c r="K515" i="61"/>
  <c r="J515" i="61"/>
  <c r="K514" i="61"/>
  <c r="J514" i="61"/>
  <c r="K513" i="61"/>
  <c r="J513" i="61"/>
  <c r="K512" i="61"/>
  <c r="J512" i="61"/>
  <c r="K511" i="61"/>
  <c r="J511" i="61"/>
  <c r="K510" i="61"/>
  <c r="J510" i="61"/>
  <c r="K509" i="61"/>
  <c r="J509" i="61"/>
  <c r="K508" i="61"/>
  <c r="J508" i="61"/>
  <c r="K507" i="61"/>
  <c r="J507" i="61"/>
  <c r="K506" i="61"/>
  <c r="J506" i="61"/>
  <c r="K505" i="61"/>
  <c r="J505" i="61"/>
  <c r="K504" i="61"/>
  <c r="J504" i="61"/>
  <c r="K503" i="61"/>
  <c r="J503" i="61"/>
  <c r="K502" i="61"/>
  <c r="J502" i="61"/>
  <c r="K501" i="61"/>
  <c r="J501" i="61"/>
  <c r="K500" i="61"/>
  <c r="J500" i="61"/>
  <c r="K499" i="61"/>
  <c r="J499" i="61"/>
  <c r="K498" i="61"/>
  <c r="J498" i="61"/>
  <c r="K497" i="61"/>
  <c r="J497" i="61"/>
  <c r="K496" i="61"/>
  <c r="J496" i="61"/>
  <c r="K495" i="61"/>
  <c r="J495" i="61"/>
  <c r="K494" i="61"/>
  <c r="J494" i="61"/>
  <c r="K493" i="61"/>
  <c r="J493" i="61"/>
  <c r="K492" i="61"/>
  <c r="J492" i="61"/>
  <c r="K491" i="61"/>
  <c r="J491" i="61"/>
  <c r="K490" i="61"/>
  <c r="J490" i="61"/>
  <c r="K489" i="61"/>
  <c r="J489" i="61"/>
  <c r="K488" i="61"/>
  <c r="J488" i="61"/>
  <c r="K487" i="61"/>
  <c r="J487" i="61"/>
  <c r="K486" i="61"/>
  <c r="J486" i="61"/>
  <c r="K485" i="61"/>
  <c r="J485" i="61"/>
  <c r="K484" i="61"/>
  <c r="J484" i="61"/>
  <c r="K483" i="61"/>
  <c r="J483" i="61"/>
  <c r="K482" i="61"/>
  <c r="J482" i="61"/>
  <c r="K481" i="61"/>
  <c r="J481" i="61"/>
  <c r="K480" i="61"/>
  <c r="J480" i="61"/>
  <c r="K479" i="61"/>
  <c r="J479" i="61"/>
  <c r="K478" i="61"/>
  <c r="J478" i="61"/>
  <c r="K477" i="61"/>
  <c r="J477" i="61"/>
  <c r="K476" i="61"/>
  <c r="J476" i="61"/>
  <c r="K475" i="61"/>
  <c r="J475" i="61"/>
  <c r="K474" i="61"/>
  <c r="J474" i="61"/>
  <c r="K473" i="61"/>
  <c r="J473" i="61"/>
  <c r="K472" i="61"/>
  <c r="J472" i="61"/>
  <c r="K471" i="61"/>
  <c r="J471" i="61"/>
  <c r="K470" i="61"/>
  <c r="J470" i="61"/>
  <c r="K469" i="61"/>
  <c r="J469" i="61"/>
  <c r="K468" i="61"/>
  <c r="J468" i="61"/>
  <c r="K467" i="61"/>
  <c r="J467" i="61"/>
  <c r="K466" i="61"/>
  <c r="J466" i="61"/>
  <c r="K465" i="61"/>
  <c r="J465" i="61"/>
  <c r="K464" i="61"/>
  <c r="J464" i="61"/>
  <c r="K463" i="61"/>
  <c r="J463" i="61"/>
  <c r="K462" i="61"/>
  <c r="J462" i="61"/>
  <c r="K461" i="61"/>
  <c r="J461" i="61"/>
  <c r="K460" i="61"/>
  <c r="J460" i="61"/>
  <c r="K459" i="61"/>
  <c r="J459" i="61"/>
  <c r="K458" i="61"/>
  <c r="J458" i="61"/>
  <c r="K457" i="61"/>
  <c r="J457" i="61"/>
  <c r="K456" i="61"/>
  <c r="J456" i="61"/>
  <c r="K455" i="61"/>
  <c r="J455" i="61"/>
  <c r="K454" i="61"/>
  <c r="J454" i="61"/>
  <c r="K453" i="61"/>
  <c r="J453" i="61"/>
  <c r="K452" i="61"/>
  <c r="J452" i="61"/>
  <c r="K451" i="61"/>
  <c r="J451" i="61"/>
  <c r="K450" i="61"/>
  <c r="J450" i="61"/>
  <c r="K449" i="61"/>
  <c r="J449" i="61"/>
  <c r="K448" i="61"/>
  <c r="J448" i="61"/>
  <c r="K447" i="61"/>
  <c r="J447" i="61"/>
  <c r="K446" i="61"/>
  <c r="J446" i="61"/>
  <c r="K445" i="61"/>
  <c r="J445" i="61"/>
  <c r="K444" i="61"/>
  <c r="J444" i="61"/>
  <c r="K443" i="61"/>
  <c r="J443" i="61"/>
  <c r="K442" i="61"/>
  <c r="J442" i="61"/>
  <c r="K441" i="61"/>
  <c r="J441" i="61"/>
  <c r="K440" i="61"/>
  <c r="J440" i="61"/>
  <c r="K439" i="61"/>
  <c r="J439" i="61"/>
  <c r="K438" i="61"/>
  <c r="J438" i="61"/>
  <c r="K437" i="61"/>
  <c r="J437" i="61"/>
  <c r="K436" i="61"/>
  <c r="J436" i="61"/>
  <c r="K435" i="61"/>
  <c r="J435" i="61"/>
  <c r="K434" i="61"/>
  <c r="J434" i="61"/>
  <c r="K433" i="61"/>
  <c r="J433" i="61"/>
  <c r="K432" i="61"/>
  <c r="J432" i="61"/>
  <c r="K431" i="61"/>
  <c r="J431" i="61"/>
  <c r="K430" i="61"/>
  <c r="J430" i="61"/>
  <c r="K429" i="61"/>
  <c r="J429" i="61"/>
  <c r="K428" i="61"/>
  <c r="J428" i="61"/>
  <c r="K427" i="61"/>
  <c r="J427" i="61"/>
  <c r="K426" i="61"/>
  <c r="J426" i="61"/>
  <c r="K425" i="61"/>
  <c r="J425" i="61"/>
  <c r="K424" i="61"/>
  <c r="J424" i="61"/>
  <c r="K423" i="61"/>
  <c r="J423" i="61"/>
  <c r="K422" i="61"/>
  <c r="J422" i="61"/>
  <c r="K421" i="61"/>
  <c r="J421" i="61"/>
  <c r="K420" i="61"/>
  <c r="J420" i="61"/>
  <c r="K419" i="61"/>
  <c r="J419" i="61"/>
  <c r="K418" i="61"/>
  <c r="J418" i="61"/>
  <c r="K417" i="61"/>
  <c r="J417" i="61"/>
  <c r="K416" i="61"/>
  <c r="J416" i="61"/>
  <c r="K415" i="61"/>
  <c r="J415" i="61"/>
  <c r="K414" i="61"/>
  <c r="J414" i="61"/>
  <c r="K413" i="61"/>
  <c r="J413" i="61"/>
  <c r="K412" i="61"/>
  <c r="J412" i="61"/>
  <c r="K411" i="61"/>
  <c r="J411" i="61"/>
  <c r="K410" i="61"/>
  <c r="J410" i="61"/>
  <c r="K409" i="61"/>
  <c r="J409" i="61"/>
  <c r="K408" i="61"/>
  <c r="J408" i="61"/>
  <c r="K407" i="61"/>
  <c r="J407" i="61"/>
  <c r="K406" i="61"/>
  <c r="J406" i="61"/>
  <c r="K405" i="61"/>
  <c r="J405" i="61"/>
  <c r="K404" i="61"/>
  <c r="J404" i="61"/>
  <c r="K403" i="61"/>
  <c r="J403" i="61"/>
  <c r="K402" i="61"/>
  <c r="J402" i="61"/>
  <c r="K401" i="61"/>
  <c r="J401" i="61"/>
  <c r="K400" i="61"/>
  <c r="J400" i="61"/>
  <c r="K399" i="61"/>
  <c r="J399" i="61"/>
  <c r="K398" i="61"/>
  <c r="J398" i="61"/>
  <c r="K397" i="61"/>
  <c r="J397" i="61"/>
  <c r="K396" i="61"/>
  <c r="J396" i="61"/>
  <c r="K395" i="61"/>
  <c r="J395" i="61"/>
  <c r="K394" i="61"/>
  <c r="J394" i="61"/>
  <c r="K393" i="61"/>
  <c r="J393" i="61"/>
  <c r="K392" i="61"/>
  <c r="J392" i="61"/>
  <c r="K391" i="61"/>
  <c r="J391" i="61"/>
  <c r="K390" i="61"/>
  <c r="J390" i="61"/>
  <c r="K389" i="61"/>
  <c r="J389" i="61"/>
  <c r="K388" i="61"/>
  <c r="J388" i="61"/>
  <c r="K387" i="61"/>
  <c r="J387" i="61"/>
  <c r="K386" i="61"/>
  <c r="J386" i="61"/>
  <c r="K385" i="61"/>
  <c r="J385" i="61"/>
  <c r="K384" i="61"/>
  <c r="J384" i="61"/>
  <c r="K383" i="61"/>
  <c r="J383" i="61"/>
  <c r="K382" i="61"/>
  <c r="J382" i="61"/>
  <c r="K381" i="61"/>
  <c r="J381" i="61"/>
  <c r="K380" i="61"/>
  <c r="J380" i="61"/>
  <c r="K379" i="61"/>
  <c r="J379" i="61"/>
  <c r="K378" i="61"/>
  <c r="J378" i="61"/>
  <c r="K377" i="61"/>
  <c r="J377" i="61"/>
  <c r="K376" i="61"/>
  <c r="J376" i="61"/>
  <c r="K375" i="61"/>
  <c r="J375" i="61"/>
  <c r="K374" i="61"/>
  <c r="J374" i="61"/>
  <c r="K373" i="61"/>
  <c r="J373" i="61"/>
  <c r="K372" i="61"/>
  <c r="J372" i="61"/>
  <c r="K371" i="61"/>
  <c r="J371" i="61"/>
  <c r="K370" i="61"/>
  <c r="J370" i="61"/>
  <c r="K369" i="61"/>
  <c r="J369" i="61"/>
  <c r="K368" i="61"/>
  <c r="J368" i="61"/>
  <c r="K367" i="61"/>
  <c r="J367" i="61"/>
  <c r="K366" i="61"/>
  <c r="J366" i="61"/>
  <c r="K365" i="61"/>
  <c r="J365" i="61"/>
  <c r="K364" i="61"/>
  <c r="J364" i="61"/>
  <c r="K363" i="61"/>
  <c r="J363" i="61"/>
  <c r="K362" i="61"/>
  <c r="J362" i="61"/>
  <c r="K361" i="61"/>
  <c r="J361" i="61"/>
  <c r="K360" i="61"/>
  <c r="J360" i="61"/>
  <c r="K359" i="61"/>
  <c r="J359" i="61"/>
  <c r="K358" i="61"/>
  <c r="J358" i="61"/>
  <c r="K357" i="61"/>
  <c r="J357" i="61"/>
  <c r="K356" i="61"/>
  <c r="J356" i="61"/>
  <c r="K355" i="61"/>
  <c r="J355" i="61"/>
  <c r="K354" i="61"/>
  <c r="J354" i="61"/>
  <c r="K353" i="61"/>
  <c r="J353" i="61"/>
  <c r="K352" i="61"/>
  <c r="J352" i="61"/>
  <c r="K351" i="61"/>
  <c r="J351" i="61"/>
  <c r="K350" i="61"/>
  <c r="J350" i="61"/>
  <c r="K349" i="61"/>
  <c r="J349" i="61"/>
  <c r="K348" i="61"/>
  <c r="J348" i="61"/>
  <c r="K347" i="61"/>
  <c r="J347" i="61"/>
  <c r="K346" i="61"/>
  <c r="J346" i="61"/>
  <c r="K345" i="61"/>
  <c r="J345" i="61"/>
  <c r="K344" i="61"/>
  <c r="J344" i="61"/>
  <c r="K343" i="61"/>
  <c r="J343" i="61"/>
  <c r="K342" i="61"/>
  <c r="J342" i="61"/>
  <c r="K341" i="61"/>
  <c r="J341" i="61"/>
  <c r="K340" i="61"/>
  <c r="J340" i="61"/>
  <c r="K339" i="61"/>
  <c r="J339" i="61"/>
  <c r="K338" i="61"/>
  <c r="J338" i="61"/>
  <c r="K337" i="61"/>
  <c r="J337" i="61"/>
  <c r="K336" i="61"/>
  <c r="J336" i="61"/>
  <c r="K335" i="61"/>
  <c r="J335" i="61"/>
  <c r="K334" i="61"/>
  <c r="J334" i="61"/>
  <c r="K333" i="61"/>
  <c r="J333" i="61"/>
  <c r="K332" i="61"/>
  <c r="J332" i="61"/>
  <c r="K331" i="61"/>
  <c r="J331" i="61"/>
  <c r="K330" i="61"/>
  <c r="J330" i="61"/>
  <c r="K329" i="61"/>
  <c r="J329" i="61"/>
  <c r="K328" i="61"/>
  <c r="J328" i="61"/>
  <c r="K327" i="61"/>
  <c r="J327" i="61"/>
  <c r="K326" i="61"/>
  <c r="J326" i="61"/>
  <c r="K325" i="61"/>
  <c r="J325" i="61"/>
  <c r="K324" i="61"/>
  <c r="J324" i="61"/>
  <c r="K323" i="61"/>
  <c r="J323" i="61"/>
  <c r="K322" i="61"/>
  <c r="J322" i="61"/>
  <c r="K321" i="61"/>
  <c r="J321" i="61"/>
  <c r="K320" i="61"/>
  <c r="J320" i="61"/>
  <c r="K319" i="61"/>
  <c r="J319" i="61"/>
  <c r="K318" i="61"/>
  <c r="J318" i="61"/>
  <c r="K317" i="61"/>
  <c r="J317" i="61"/>
  <c r="K316" i="61"/>
  <c r="J316" i="61"/>
  <c r="K315" i="61"/>
  <c r="J315" i="61"/>
  <c r="K314" i="61"/>
  <c r="J314" i="61"/>
  <c r="K313" i="61"/>
  <c r="J313" i="61"/>
  <c r="K312" i="61"/>
  <c r="J312" i="61"/>
  <c r="K311" i="61"/>
  <c r="J311" i="61"/>
  <c r="K310" i="61"/>
  <c r="J310" i="61"/>
  <c r="K309" i="61"/>
  <c r="J309" i="61"/>
  <c r="K308" i="61"/>
  <c r="J308" i="61"/>
  <c r="K307" i="61"/>
  <c r="J307" i="61"/>
  <c r="K306" i="61"/>
  <c r="J306" i="61"/>
  <c r="K305" i="61"/>
  <c r="J305" i="61"/>
  <c r="K304" i="61"/>
  <c r="J304" i="61"/>
  <c r="K303" i="61"/>
  <c r="J303" i="61"/>
  <c r="K302" i="61"/>
  <c r="J302" i="61"/>
  <c r="K301" i="61"/>
  <c r="J301" i="61"/>
  <c r="K300" i="61"/>
  <c r="J300" i="61"/>
  <c r="K299" i="61"/>
  <c r="J299" i="61"/>
  <c r="K298" i="61"/>
  <c r="J298" i="61"/>
  <c r="K297" i="61"/>
  <c r="J297" i="61"/>
  <c r="K296" i="61"/>
  <c r="J296" i="61"/>
  <c r="K295" i="61"/>
  <c r="J295" i="61"/>
  <c r="K294" i="61"/>
  <c r="J294" i="61"/>
  <c r="K293" i="61"/>
  <c r="J293" i="61"/>
  <c r="K292" i="61"/>
  <c r="J292" i="61"/>
  <c r="K291" i="61"/>
  <c r="J291" i="61"/>
  <c r="K290" i="61"/>
  <c r="J290" i="61"/>
  <c r="K289" i="61"/>
  <c r="J289" i="61"/>
  <c r="K288" i="61"/>
  <c r="J288" i="61"/>
  <c r="K287" i="61"/>
  <c r="J287" i="61"/>
  <c r="K286" i="61"/>
  <c r="J286" i="61"/>
  <c r="K285" i="61"/>
  <c r="J285" i="61"/>
  <c r="K284" i="61"/>
  <c r="J284" i="61"/>
  <c r="K283" i="61"/>
  <c r="J283" i="61"/>
  <c r="K282" i="61"/>
  <c r="J282" i="61"/>
  <c r="K281" i="61"/>
  <c r="J281" i="61"/>
  <c r="K280" i="61"/>
  <c r="J280" i="61"/>
  <c r="K279" i="61"/>
  <c r="J279" i="61"/>
  <c r="K278" i="61"/>
  <c r="J278" i="61"/>
  <c r="K277" i="61"/>
  <c r="J277" i="61"/>
  <c r="K276" i="61"/>
  <c r="J276" i="61"/>
  <c r="K275" i="61"/>
  <c r="J275" i="61"/>
  <c r="K274" i="61"/>
  <c r="J274" i="61"/>
  <c r="K273" i="61"/>
  <c r="J273" i="61"/>
  <c r="K272" i="61"/>
  <c r="J272" i="61"/>
  <c r="K271" i="61"/>
  <c r="J271" i="61"/>
  <c r="K270" i="61"/>
  <c r="J270" i="61"/>
  <c r="K269" i="61"/>
  <c r="J269" i="61"/>
  <c r="K268" i="61"/>
  <c r="J268" i="61"/>
  <c r="K267" i="61"/>
  <c r="J267" i="61"/>
  <c r="K266" i="61"/>
  <c r="J266" i="61"/>
  <c r="K265" i="61"/>
  <c r="J265" i="61"/>
  <c r="K264" i="61"/>
  <c r="J264" i="61"/>
  <c r="K263" i="61"/>
  <c r="J263" i="61"/>
  <c r="K262" i="61"/>
  <c r="J262" i="61"/>
  <c r="K261" i="61"/>
  <c r="J261" i="61"/>
  <c r="K260" i="61"/>
  <c r="J260" i="61"/>
  <c r="K259" i="61"/>
  <c r="J259" i="61"/>
  <c r="K258" i="61"/>
  <c r="J258" i="61"/>
  <c r="K257" i="61"/>
  <c r="J257" i="61"/>
  <c r="K256" i="61"/>
  <c r="J256" i="61"/>
  <c r="K255" i="61"/>
  <c r="J255" i="61"/>
  <c r="K254" i="61"/>
  <c r="J254" i="61"/>
  <c r="K253" i="61"/>
  <c r="J253" i="61"/>
  <c r="K252" i="61"/>
  <c r="J252" i="61"/>
  <c r="K251" i="61"/>
  <c r="J251" i="61"/>
  <c r="K250" i="61"/>
  <c r="J250" i="61"/>
  <c r="K249" i="61"/>
  <c r="J249" i="61"/>
  <c r="K248" i="61"/>
  <c r="J248" i="61"/>
  <c r="K247" i="61"/>
  <c r="J247" i="61"/>
  <c r="K246" i="61"/>
  <c r="J246" i="61"/>
  <c r="K245" i="61"/>
  <c r="J245" i="61"/>
  <c r="K244" i="61"/>
  <c r="J244" i="61"/>
  <c r="K243" i="61"/>
  <c r="J243" i="61"/>
  <c r="K242" i="61"/>
  <c r="J242" i="61"/>
  <c r="K241" i="61"/>
  <c r="J241" i="61"/>
  <c r="K240" i="61"/>
  <c r="J240" i="61"/>
  <c r="K239" i="61"/>
  <c r="J239" i="61"/>
  <c r="K238" i="61"/>
  <c r="J238" i="61"/>
  <c r="K237" i="61"/>
  <c r="J237" i="61"/>
  <c r="K236" i="61"/>
  <c r="J236" i="61"/>
  <c r="K235" i="61"/>
  <c r="J235" i="61"/>
  <c r="K234" i="61"/>
  <c r="J234" i="61"/>
  <c r="K233" i="61"/>
  <c r="J233" i="61"/>
  <c r="K232" i="61"/>
  <c r="J232" i="61"/>
  <c r="K231" i="61"/>
  <c r="J231" i="61"/>
  <c r="K230" i="61"/>
  <c r="J230" i="61"/>
  <c r="K229" i="61"/>
  <c r="J229" i="61"/>
  <c r="K228" i="61"/>
  <c r="J228" i="61"/>
  <c r="K227" i="61"/>
  <c r="J227" i="61"/>
  <c r="K226" i="61"/>
  <c r="J226" i="61"/>
  <c r="K225" i="61"/>
  <c r="J225" i="61"/>
  <c r="K224" i="61"/>
  <c r="J224" i="61"/>
  <c r="K223" i="61"/>
  <c r="J223" i="61"/>
  <c r="K222" i="61"/>
  <c r="J222" i="61"/>
  <c r="K221" i="61"/>
  <c r="J221" i="61"/>
  <c r="K220" i="61"/>
  <c r="J220" i="61"/>
  <c r="K219" i="61"/>
  <c r="J219" i="61"/>
  <c r="K218" i="61"/>
  <c r="J218" i="61"/>
  <c r="K217" i="61"/>
  <c r="J217" i="61"/>
  <c r="K216" i="61"/>
  <c r="J216" i="61"/>
  <c r="K215" i="61"/>
  <c r="J215" i="61"/>
  <c r="K214" i="61"/>
  <c r="J214" i="61"/>
  <c r="K213" i="61"/>
  <c r="J213" i="61"/>
  <c r="K212" i="61"/>
  <c r="J212" i="61"/>
  <c r="K211" i="61"/>
  <c r="J211" i="61"/>
  <c r="K210" i="61"/>
  <c r="J210" i="61"/>
  <c r="K209" i="61"/>
  <c r="J209" i="61"/>
  <c r="K208" i="61"/>
  <c r="J208" i="61"/>
  <c r="K207" i="61"/>
  <c r="J207" i="61"/>
  <c r="K206" i="61"/>
  <c r="J206" i="61"/>
  <c r="K205" i="61"/>
  <c r="J205" i="61"/>
  <c r="K204" i="61"/>
  <c r="J204" i="61"/>
  <c r="K203" i="61"/>
  <c r="J203" i="61"/>
  <c r="K202" i="61"/>
  <c r="J202" i="61"/>
  <c r="K201" i="61"/>
  <c r="J201" i="61"/>
  <c r="K200" i="61"/>
  <c r="J200" i="61"/>
  <c r="K199" i="61"/>
  <c r="J199" i="61"/>
  <c r="K198" i="61"/>
  <c r="J198" i="61"/>
  <c r="K197" i="61"/>
  <c r="J197" i="61"/>
  <c r="K196" i="61"/>
  <c r="J196" i="61"/>
  <c r="K195" i="61"/>
  <c r="J195" i="61"/>
  <c r="K194" i="61"/>
  <c r="J194" i="61"/>
  <c r="K193" i="61"/>
  <c r="J193" i="61"/>
  <c r="K192" i="61"/>
  <c r="J192" i="61"/>
  <c r="K191" i="61"/>
  <c r="J191" i="61"/>
  <c r="K190" i="61"/>
  <c r="J190" i="61"/>
  <c r="K189" i="61"/>
  <c r="J189" i="61"/>
  <c r="K188" i="61"/>
  <c r="J188" i="61"/>
  <c r="K187" i="61"/>
  <c r="J187" i="61"/>
  <c r="K186" i="61"/>
  <c r="J186" i="61"/>
  <c r="K185" i="61"/>
  <c r="J185" i="61"/>
  <c r="K184" i="61"/>
  <c r="J184" i="61"/>
  <c r="K183" i="61"/>
  <c r="J183" i="61"/>
  <c r="K182" i="61"/>
  <c r="J182" i="61"/>
  <c r="K181" i="61"/>
  <c r="J181" i="61"/>
  <c r="K180" i="61"/>
  <c r="J180" i="61"/>
  <c r="K179" i="61"/>
  <c r="J179" i="61"/>
  <c r="K178" i="61"/>
  <c r="J178" i="61"/>
  <c r="K177" i="61"/>
  <c r="J177" i="61"/>
  <c r="K176" i="61"/>
  <c r="J176" i="61"/>
  <c r="K175" i="61"/>
  <c r="J175" i="61"/>
  <c r="K174" i="61"/>
  <c r="J174" i="61"/>
  <c r="K173" i="61"/>
  <c r="J173" i="61"/>
  <c r="K172" i="61"/>
  <c r="J172" i="61"/>
  <c r="K171" i="61"/>
  <c r="J171" i="61"/>
  <c r="K170" i="61"/>
  <c r="J170" i="61"/>
  <c r="K169" i="61"/>
  <c r="J169" i="61"/>
  <c r="K168" i="61"/>
  <c r="J168" i="61"/>
  <c r="K167" i="61"/>
  <c r="J167" i="61"/>
  <c r="K166" i="61"/>
  <c r="J166" i="61"/>
  <c r="K165" i="61"/>
  <c r="J165" i="61"/>
  <c r="K164" i="61"/>
  <c r="J164" i="61"/>
  <c r="K163" i="61"/>
  <c r="J163" i="61"/>
  <c r="K162" i="61"/>
  <c r="J162" i="61"/>
  <c r="K161" i="61"/>
  <c r="J161" i="61"/>
  <c r="K160" i="61"/>
  <c r="J160" i="61"/>
  <c r="K159" i="61"/>
  <c r="J159" i="61"/>
  <c r="K158" i="61"/>
  <c r="J158" i="61"/>
  <c r="K157" i="61"/>
  <c r="J157" i="61"/>
  <c r="K156" i="61"/>
  <c r="J156" i="61"/>
  <c r="K155" i="61"/>
  <c r="J155" i="61"/>
  <c r="K154" i="61"/>
  <c r="J154" i="61"/>
  <c r="K153" i="61"/>
  <c r="J153" i="61"/>
  <c r="K152" i="61"/>
  <c r="J152" i="61"/>
  <c r="K151" i="61"/>
  <c r="J151" i="61"/>
  <c r="K150" i="61"/>
  <c r="J150" i="61"/>
  <c r="K149" i="61"/>
  <c r="J149" i="61"/>
  <c r="K148" i="61"/>
  <c r="J148" i="61"/>
  <c r="K147" i="61"/>
  <c r="J147" i="61"/>
  <c r="K146" i="61"/>
  <c r="J146" i="61"/>
  <c r="K145" i="61"/>
  <c r="J145" i="61"/>
  <c r="K144" i="61"/>
  <c r="J144" i="61"/>
  <c r="K143" i="61"/>
  <c r="J143" i="61"/>
  <c r="K142" i="61"/>
  <c r="J142" i="61"/>
  <c r="K141" i="61"/>
  <c r="J141" i="61"/>
  <c r="K140" i="61"/>
  <c r="J140" i="61"/>
  <c r="K139" i="61"/>
  <c r="J139" i="61"/>
  <c r="K138" i="61"/>
  <c r="J138" i="61"/>
  <c r="J137" i="61"/>
  <c r="L137" i="61" s="1"/>
  <c r="K136" i="61"/>
  <c r="J136" i="61"/>
  <c r="K135" i="61"/>
  <c r="J135" i="61"/>
  <c r="K134" i="61"/>
  <c r="J134" i="61"/>
  <c r="K133" i="61"/>
  <c r="J133" i="61"/>
  <c r="K132" i="61"/>
  <c r="J132" i="61"/>
  <c r="K131" i="61"/>
  <c r="J131" i="61"/>
  <c r="K130" i="61"/>
  <c r="J130" i="61"/>
  <c r="J129" i="61"/>
  <c r="L129" i="61" s="1"/>
  <c r="K128" i="61"/>
  <c r="J128" i="61"/>
  <c r="K127" i="61"/>
  <c r="J127" i="61"/>
  <c r="K126" i="61"/>
  <c r="J126" i="61"/>
  <c r="K125" i="61"/>
  <c r="J125" i="61"/>
  <c r="K124" i="61"/>
  <c r="J124" i="61"/>
  <c r="K123" i="61"/>
  <c r="J123" i="61"/>
  <c r="K122" i="61"/>
  <c r="J122" i="61"/>
  <c r="K121" i="61"/>
  <c r="J121" i="61"/>
  <c r="K120" i="61"/>
  <c r="J120" i="61"/>
  <c r="K119" i="61"/>
  <c r="J119" i="61"/>
  <c r="K118" i="61"/>
  <c r="J118" i="61"/>
  <c r="K117" i="61"/>
  <c r="J117" i="61"/>
  <c r="K116" i="61"/>
  <c r="J116" i="61"/>
  <c r="K115" i="61"/>
  <c r="J115" i="61"/>
  <c r="K114" i="61"/>
  <c r="J114" i="61"/>
  <c r="K113" i="61"/>
  <c r="J113" i="61"/>
  <c r="K112" i="61"/>
  <c r="J112" i="61"/>
  <c r="K111" i="61"/>
  <c r="J111" i="61"/>
  <c r="K110" i="61"/>
  <c r="J110" i="61"/>
  <c r="K109" i="61"/>
  <c r="J109" i="61"/>
  <c r="K108" i="61"/>
  <c r="J108" i="61"/>
  <c r="K107" i="61"/>
  <c r="J107" i="61"/>
  <c r="K106" i="61"/>
  <c r="J106" i="61"/>
  <c r="K105" i="61"/>
  <c r="J105" i="61"/>
  <c r="K104" i="61"/>
  <c r="J104" i="61"/>
  <c r="K103" i="61"/>
  <c r="J103" i="61"/>
  <c r="K102" i="61"/>
  <c r="J102" i="61"/>
  <c r="K101" i="61"/>
  <c r="J101" i="61"/>
  <c r="K100" i="61"/>
  <c r="J100" i="61"/>
  <c r="K99" i="61"/>
  <c r="J99" i="61"/>
  <c r="K98" i="61"/>
  <c r="J98" i="61"/>
  <c r="K97" i="61"/>
  <c r="J97" i="61"/>
  <c r="K96" i="61"/>
  <c r="J96" i="61"/>
  <c r="K95" i="61"/>
  <c r="J95" i="61"/>
  <c r="K94" i="61"/>
  <c r="J94" i="61"/>
  <c r="K93" i="61"/>
  <c r="J93" i="61"/>
  <c r="K92" i="61"/>
  <c r="J92" i="61"/>
  <c r="K91" i="61"/>
  <c r="J91" i="61"/>
  <c r="K90" i="61"/>
  <c r="J90" i="61"/>
  <c r="K89" i="61"/>
  <c r="J89" i="61"/>
  <c r="K88" i="61"/>
  <c r="J88" i="61"/>
  <c r="K87" i="61"/>
  <c r="J87" i="61"/>
  <c r="K86" i="61"/>
  <c r="J86" i="61"/>
  <c r="K85" i="61"/>
  <c r="J85" i="61"/>
  <c r="K84" i="61"/>
  <c r="J84" i="61"/>
  <c r="K83" i="61"/>
  <c r="J83" i="61"/>
  <c r="K82" i="61"/>
  <c r="J82" i="61"/>
  <c r="K81" i="61"/>
  <c r="J81" i="61"/>
  <c r="K80" i="61"/>
  <c r="J80" i="61"/>
  <c r="K79" i="61"/>
  <c r="J79" i="61"/>
  <c r="AJ78" i="61"/>
  <c r="AG78" i="61"/>
  <c r="AD78" i="61"/>
  <c r="AA78" i="61"/>
  <c r="U78" i="61"/>
  <c r="R78" i="61"/>
  <c r="O78" i="61"/>
  <c r="K78" i="61"/>
  <c r="J78" i="61"/>
  <c r="AJ77" i="61"/>
  <c r="AG77" i="61"/>
  <c r="AD77" i="61"/>
  <c r="AA77" i="61"/>
  <c r="U77" i="61"/>
  <c r="R77" i="61"/>
  <c r="O77" i="61"/>
  <c r="K77" i="61"/>
  <c r="J77" i="61"/>
  <c r="K76" i="61"/>
  <c r="J76" i="61"/>
  <c r="AJ75" i="61"/>
  <c r="AG75" i="61"/>
  <c r="AD75" i="61"/>
  <c r="AA75" i="61"/>
  <c r="U75" i="61"/>
  <c r="R75" i="61"/>
  <c r="O75" i="61"/>
  <c r="K75" i="61"/>
  <c r="J75" i="61"/>
  <c r="K74" i="61"/>
  <c r="J74" i="61"/>
  <c r="K73" i="61"/>
  <c r="J73" i="61"/>
  <c r="AJ72" i="61"/>
  <c r="AG72" i="61"/>
  <c r="AD72" i="61"/>
  <c r="AA72" i="61"/>
  <c r="U72" i="61"/>
  <c r="R72" i="61"/>
  <c r="O72" i="61"/>
  <c r="K72" i="61"/>
  <c r="J72" i="61"/>
  <c r="AJ71" i="61"/>
  <c r="AG71" i="61"/>
  <c r="AD71" i="61"/>
  <c r="AA71" i="61"/>
  <c r="U71" i="61"/>
  <c r="R71" i="61"/>
  <c r="O71" i="61"/>
  <c r="K71" i="61"/>
  <c r="J71" i="61"/>
  <c r="AJ70" i="61"/>
  <c r="AG70" i="61"/>
  <c r="AD70" i="61"/>
  <c r="AA70" i="61"/>
  <c r="U70" i="61"/>
  <c r="R70" i="61"/>
  <c r="O70" i="61"/>
  <c r="K70" i="61"/>
  <c r="J70" i="61"/>
  <c r="K69" i="61"/>
  <c r="J69" i="61"/>
  <c r="AJ68" i="61"/>
  <c r="AG68" i="61"/>
  <c r="AD68" i="61"/>
  <c r="AA68" i="61"/>
  <c r="U68" i="61"/>
  <c r="R68" i="61"/>
  <c r="O68" i="61"/>
  <c r="K68" i="61"/>
  <c r="J68" i="61"/>
  <c r="AJ67" i="61"/>
  <c r="AG67" i="61"/>
  <c r="AD67" i="61"/>
  <c r="AA67" i="61"/>
  <c r="U67" i="61"/>
  <c r="R67" i="61"/>
  <c r="O67" i="61"/>
  <c r="K67" i="61"/>
  <c r="J67" i="61"/>
  <c r="K66" i="61"/>
  <c r="J66" i="61"/>
  <c r="K65" i="61"/>
  <c r="J65" i="61"/>
  <c r="AJ64" i="61"/>
  <c r="AG64" i="61"/>
  <c r="AD64" i="61"/>
  <c r="AA64" i="61"/>
  <c r="U64" i="61"/>
  <c r="R64" i="61"/>
  <c r="O64" i="61"/>
  <c r="K64" i="61"/>
  <c r="J64" i="61"/>
  <c r="AJ63" i="61"/>
  <c r="AG63" i="61"/>
  <c r="AD63" i="61"/>
  <c r="AA63" i="61"/>
  <c r="U63" i="61"/>
  <c r="R63" i="61"/>
  <c r="O63" i="61"/>
  <c r="K63" i="61"/>
  <c r="J63" i="61"/>
  <c r="K62" i="61"/>
  <c r="J62" i="61"/>
  <c r="AJ61" i="61"/>
  <c r="AG61" i="61"/>
  <c r="AD61" i="61"/>
  <c r="AA61" i="61"/>
  <c r="U61" i="61"/>
  <c r="R61" i="61"/>
  <c r="O61" i="61"/>
  <c r="K61" i="61"/>
  <c r="J61" i="61"/>
  <c r="K60" i="61"/>
  <c r="J60" i="61"/>
  <c r="K59" i="61"/>
  <c r="J59" i="61"/>
  <c r="K58" i="61"/>
  <c r="J58" i="61"/>
  <c r="AJ57" i="61"/>
  <c r="AG57" i="61"/>
  <c r="AD57" i="61"/>
  <c r="AA57" i="61"/>
  <c r="U57" i="61"/>
  <c r="R57" i="61"/>
  <c r="O57" i="61"/>
  <c r="K57" i="61"/>
  <c r="J57" i="61"/>
  <c r="AJ56" i="61"/>
  <c r="AG56" i="61"/>
  <c r="AD56" i="61"/>
  <c r="AA56" i="61"/>
  <c r="U56" i="61"/>
  <c r="R56" i="61"/>
  <c r="O56" i="61"/>
  <c r="K56" i="61"/>
  <c r="J56" i="61"/>
  <c r="AJ55" i="61"/>
  <c r="AG55" i="61"/>
  <c r="AD55" i="61"/>
  <c r="AA55" i="61"/>
  <c r="U55" i="61"/>
  <c r="R55" i="61"/>
  <c r="O55" i="61"/>
  <c r="K55" i="61"/>
  <c r="J55" i="61"/>
  <c r="K54" i="61"/>
  <c r="J54" i="61"/>
  <c r="K53" i="61"/>
  <c r="J53" i="61"/>
  <c r="AJ52" i="61"/>
  <c r="AG52" i="61"/>
  <c r="AD52" i="61"/>
  <c r="AA52" i="61"/>
  <c r="U52" i="61"/>
  <c r="R52" i="61"/>
  <c r="O52" i="61"/>
  <c r="K52" i="61"/>
  <c r="J52" i="61"/>
  <c r="AJ51" i="61"/>
  <c r="AG51" i="61"/>
  <c r="AD51" i="61"/>
  <c r="AA51" i="61"/>
  <c r="U51" i="61"/>
  <c r="R51" i="61"/>
  <c r="O51" i="61"/>
  <c r="K51" i="61"/>
  <c r="J51" i="61"/>
  <c r="K50" i="61"/>
  <c r="J50" i="61"/>
  <c r="AJ49" i="61"/>
  <c r="AG49" i="61"/>
  <c r="AD49" i="61"/>
  <c r="AA49" i="61"/>
  <c r="U49" i="61"/>
  <c r="R49" i="61"/>
  <c r="O49" i="61"/>
  <c r="K49" i="61"/>
  <c r="J49" i="61"/>
  <c r="K48" i="61"/>
  <c r="J48" i="61"/>
  <c r="AJ47" i="61"/>
  <c r="AG47" i="61"/>
  <c r="AD47" i="61"/>
  <c r="AA47" i="61"/>
  <c r="U47" i="61"/>
  <c r="R47" i="61"/>
  <c r="O47" i="61"/>
  <c r="K47" i="61"/>
  <c r="J47" i="61"/>
  <c r="AJ46" i="61"/>
  <c r="AG46" i="61"/>
  <c r="AD46" i="61"/>
  <c r="AA46" i="61"/>
  <c r="U46" i="61"/>
  <c r="R46" i="61"/>
  <c r="O46" i="61"/>
  <c r="K46" i="61"/>
  <c r="J46" i="61"/>
  <c r="K45" i="61"/>
  <c r="J45" i="61"/>
  <c r="K44" i="61"/>
  <c r="J44" i="61"/>
  <c r="AJ43" i="61"/>
  <c r="AG43" i="61"/>
  <c r="AD43" i="61"/>
  <c r="AA43" i="61"/>
  <c r="U43" i="61"/>
  <c r="R43" i="61"/>
  <c r="O43" i="61"/>
  <c r="K43" i="61"/>
  <c r="J43" i="61"/>
  <c r="K42" i="61"/>
  <c r="J42" i="61"/>
  <c r="K41" i="61"/>
  <c r="J41" i="61"/>
  <c r="K40" i="61"/>
  <c r="J40" i="61"/>
  <c r="K39" i="61"/>
  <c r="J39" i="61"/>
  <c r="K38" i="61"/>
  <c r="J38" i="61"/>
  <c r="K37" i="61"/>
  <c r="J37" i="61"/>
  <c r="K36" i="61"/>
  <c r="J36" i="61"/>
  <c r="K35" i="61"/>
  <c r="J35" i="61"/>
  <c r="K34" i="61"/>
  <c r="J34" i="61"/>
  <c r="K33" i="61"/>
  <c r="J33" i="61"/>
  <c r="K32" i="61"/>
  <c r="J32" i="61"/>
  <c r="K31" i="61"/>
  <c r="J31" i="61"/>
  <c r="K30" i="61"/>
  <c r="J30" i="61"/>
  <c r="K29" i="61"/>
  <c r="J29" i="61"/>
  <c r="K28" i="61"/>
  <c r="J28" i="61"/>
  <c r="K27" i="61"/>
  <c r="J27" i="61"/>
  <c r="K26" i="61"/>
  <c r="J26" i="61"/>
  <c r="K25" i="61"/>
  <c r="J25" i="61"/>
  <c r="K24" i="61"/>
  <c r="J24" i="61"/>
  <c r="K23" i="61"/>
  <c r="J23" i="61"/>
  <c r="K22" i="61"/>
  <c r="J22" i="61"/>
  <c r="K21" i="61"/>
  <c r="J21" i="61"/>
  <c r="K20" i="61"/>
  <c r="J20" i="61"/>
  <c r="K19" i="61"/>
  <c r="J19" i="61"/>
  <c r="K18" i="61"/>
  <c r="J18" i="61"/>
  <c r="K17" i="61"/>
  <c r="J17" i="61"/>
  <c r="K16" i="61"/>
  <c r="J16" i="61"/>
  <c r="K15" i="61"/>
  <c r="J15" i="61"/>
  <c r="K14" i="61"/>
  <c r="J14" i="61"/>
  <c r="K13" i="61"/>
  <c r="J13" i="61"/>
  <c r="K12" i="61"/>
  <c r="J12" i="61"/>
  <c r="K11" i="61"/>
  <c r="J11" i="61"/>
  <c r="K10" i="61"/>
  <c r="J10" i="61"/>
  <c r="K9" i="61"/>
  <c r="J9" i="61"/>
  <c r="K8" i="61"/>
  <c r="J8" i="61"/>
  <c r="K7" i="61"/>
  <c r="J7" i="61"/>
  <c r="K6" i="61"/>
  <c r="J6" i="61"/>
  <c r="K5" i="61"/>
  <c r="J5" i="61"/>
  <c r="K680" i="60"/>
  <c r="J680" i="60"/>
  <c r="K679" i="60"/>
  <c r="J679" i="60"/>
  <c r="K678" i="60"/>
  <c r="J678" i="60"/>
  <c r="K677" i="60"/>
  <c r="J677" i="60"/>
  <c r="K676" i="60"/>
  <c r="J676" i="60"/>
  <c r="K675" i="60"/>
  <c r="J675" i="60"/>
  <c r="K674" i="60"/>
  <c r="J674" i="60"/>
  <c r="K673" i="60"/>
  <c r="J673" i="60"/>
  <c r="K672" i="60"/>
  <c r="J672" i="60"/>
  <c r="K671" i="60"/>
  <c r="J671" i="60"/>
  <c r="K670" i="60"/>
  <c r="J670" i="60"/>
  <c r="K669" i="60"/>
  <c r="J669" i="60"/>
  <c r="K668" i="60"/>
  <c r="J668" i="60"/>
  <c r="K667" i="60"/>
  <c r="J667" i="60"/>
  <c r="K666" i="60"/>
  <c r="J666" i="60"/>
  <c r="K665" i="60"/>
  <c r="J665" i="60"/>
  <c r="K664" i="60"/>
  <c r="J664" i="60"/>
  <c r="K663" i="60"/>
  <c r="J663" i="60"/>
  <c r="K662" i="60"/>
  <c r="J662" i="60"/>
  <c r="K661" i="60"/>
  <c r="J661" i="60"/>
  <c r="K660" i="60"/>
  <c r="J660" i="60"/>
  <c r="K659" i="60"/>
  <c r="J659" i="60"/>
  <c r="K658" i="60"/>
  <c r="J658" i="60"/>
  <c r="K657" i="60"/>
  <c r="J657" i="60"/>
  <c r="K656" i="60"/>
  <c r="J656" i="60"/>
  <c r="K655" i="60"/>
  <c r="J655" i="60"/>
  <c r="K654" i="60"/>
  <c r="J654" i="60"/>
  <c r="K653" i="60"/>
  <c r="J653" i="60"/>
  <c r="K652" i="60"/>
  <c r="J652" i="60"/>
  <c r="K651" i="60"/>
  <c r="J651" i="60"/>
  <c r="K650" i="60"/>
  <c r="J650" i="60"/>
  <c r="K649" i="60"/>
  <c r="J649" i="60"/>
  <c r="K648" i="60"/>
  <c r="J648" i="60"/>
  <c r="K647" i="60"/>
  <c r="J647" i="60"/>
  <c r="K646" i="60"/>
  <c r="J646" i="60"/>
  <c r="K645" i="60"/>
  <c r="J645" i="60"/>
  <c r="K644" i="60"/>
  <c r="J644" i="60"/>
  <c r="K643" i="60"/>
  <c r="J643" i="60"/>
  <c r="K642" i="60"/>
  <c r="J642" i="60"/>
  <c r="K641" i="60"/>
  <c r="J641" i="60"/>
  <c r="K640" i="60"/>
  <c r="J640" i="60"/>
  <c r="K639" i="60"/>
  <c r="J639" i="60"/>
  <c r="K638" i="60"/>
  <c r="J638" i="60"/>
  <c r="K637" i="60"/>
  <c r="J637" i="60"/>
  <c r="K636" i="60"/>
  <c r="J636" i="60"/>
  <c r="K635" i="60"/>
  <c r="J635" i="60"/>
  <c r="K634" i="60"/>
  <c r="J634" i="60"/>
  <c r="K633" i="60"/>
  <c r="J633" i="60"/>
  <c r="K632" i="60"/>
  <c r="J632" i="60"/>
  <c r="K631" i="60"/>
  <c r="J631" i="60"/>
  <c r="K630" i="60"/>
  <c r="J630" i="60"/>
  <c r="K629" i="60"/>
  <c r="J629" i="60"/>
  <c r="K628" i="60"/>
  <c r="J628" i="60"/>
  <c r="K627" i="60"/>
  <c r="J627" i="60"/>
  <c r="K626" i="60"/>
  <c r="J626" i="60"/>
  <c r="K625" i="60"/>
  <c r="J625" i="60"/>
  <c r="K624" i="60"/>
  <c r="J624" i="60"/>
  <c r="K623" i="60"/>
  <c r="J623" i="60"/>
  <c r="K622" i="60"/>
  <c r="J622" i="60"/>
  <c r="K621" i="60"/>
  <c r="J621" i="60"/>
  <c r="K620" i="60"/>
  <c r="J620" i="60"/>
  <c r="K619" i="60"/>
  <c r="J619" i="60"/>
  <c r="K618" i="60"/>
  <c r="J618" i="60"/>
  <c r="K617" i="60"/>
  <c r="J617" i="60"/>
  <c r="K616" i="60"/>
  <c r="J616" i="60"/>
  <c r="K615" i="60"/>
  <c r="J615" i="60"/>
  <c r="K614" i="60"/>
  <c r="J614" i="60"/>
  <c r="K613" i="60"/>
  <c r="J613" i="60"/>
  <c r="K612" i="60"/>
  <c r="J612" i="60"/>
  <c r="K611" i="60"/>
  <c r="J611" i="60"/>
  <c r="K610" i="60"/>
  <c r="J610" i="60"/>
  <c r="K609" i="60"/>
  <c r="J609" i="60"/>
  <c r="K608" i="60"/>
  <c r="J608" i="60"/>
  <c r="K607" i="60"/>
  <c r="J607" i="60"/>
  <c r="K606" i="60"/>
  <c r="J606" i="60"/>
  <c r="K605" i="60"/>
  <c r="J605" i="60"/>
  <c r="K604" i="60"/>
  <c r="J604" i="60"/>
  <c r="K603" i="60"/>
  <c r="J603" i="60"/>
  <c r="K602" i="60"/>
  <c r="J602" i="60"/>
  <c r="K601" i="60"/>
  <c r="J601" i="60"/>
  <c r="K600" i="60"/>
  <c r="J600" i="60"/>
  <c r="K599" i="60"/>
  <c r="J599" i="60"/>
  <c r="K598" i="60"/>
  <c r="J598" i="60"/>
  <c r="K597" i="60"/>
  <c r="J597" i="60"/>
  <c r="K596" i="60"/>
  <c r="J596" i="60"/>
  <c r="K595" i="60"/>
  <c r="J595" i="60"/>
  <c r="K594" i="60"/>
  <c r="J594" i="60"/>
  <c r="K593" i="60"/>
  <c r="J593" i="60"/>
  <c r="K592" i="60"/>
  <c r="J592" i="60"/>
  <c r="K591" i="60"/>
  <c r="J591" i="60"/>
  <c r="K590" i="60"/>
  <c r="J590" i="60"/>
  <c r="K589" i="60"/>
  <c r="J589" i="60"/>
  <c r="K588" i="60"/>
  <c r="J588" i="60"/>
  <c r="K587" i="60"/>
  <c r="J587" i="60"/>
  <c r="K586" i="60"/>
  <c r="J586" i="60"/>
  <c r="K585" i="60"/>
  <c r="J585" i="60"/>
  <c r="K584" i="60"/>
  <c r="J584" i="60"/>
  <c r="K583" i="60"/>
  <c r="J583" i="60"/>
  <c r="K582" i="60"/>
  <c r="J582" i="60"/>
  <c r="K581" i="60"/>
  <c r="J581" i="60"/>
  <c r="K580" i="60"/>
  <c r="J580" i="60"/>
  <c r="K579" i="60"/>
  <c r="J579" i="60"/>
  <c r="K578" i="60"/>
  <c r="J578" i="60"/>
  <c r="K577" i="60"/>
  <c r="J577" i="60"/>
  <c r="K576" i="60"/>
  <c r="J576" i="60"/>
  <c r="K575" i="60"/>
  <c r="J575" i="60"/>
  <c r="K574" i="60"/>
  <c r="J574" i="60"/>
  <c r="K573" i="60"/>
  <c r="J573" i="60"/>
  <c r="K572" i="60"/>
  <c r="J572" i="60"/>
  <c r="K571" i="60"/>
  <c r="J571" i="60"/>
  <c r="K570" i="60"/>
  <c r="J570" i="60"/>
  <c r="K569" i="60"/>
  <c r="J569" i="60"/>
  <c r="K568" i="60"/>
  <c r="J568" i="60"/>
  <c r="K567" i="60"/>
  <c r="J567" i="60"/>
  <c r="K566" i="60"/>
  <c r="J566" i="60"/>
  <c r="K565" i="60"/>
  <c r="J565" i="60"/>
  <c r="K564" i="60"/>
  <c r="J564" i="60"/>
  <c r="K563" i="60"/>
  <c r="J563" i="60"/>
  <c r="K562" i="60"/>
  <c r="J562" i="60"/>
  <c r="K561" i="60"/>
  <c r="J561" i="60"/>
  <c r="K560" i="60"/>
  <c r="J560" i="60"/>
  <c r="K559" i="60"/>
  <c r="J559" i="60"/>
  <c r="K558" i="60"/>
  <c r="J558" i="60"/>
  <c r="K557" i="60"/>
  <c r="J557" i="60"/>
  <c r="K556" i="60"/>
  <c r="J556" i="60"/>
  <c r="K555" i="60"/>
  <c r="J555" i="60"/>
  <c r="K554" i="60"/>
  <c r="J554" i="60"/>
  <c r="K553" i="60"/>
  <c r="J553" i="60"/>
  <c r="K552" i="60"/>
  <c r="J552" i="60"/>
  <c r="K551" i="60"/>
  <c r="J551" i="60"/>
  <c r="K550" i="60"/>
  <c r="J550" i="60"/>
  <c r="K549" i="60"/>
  <c r="J549" i="60"/>
  <c r="K548" i="60"/>
  <c r="J548" i="60"/>
  <c r="K547" i="60"/>
  <c r="J547" i="60"/>
  <c r="K546" i="60"/>
  <c r="J546" i="60"/>
  <c r="K545" i="60"/>
  <c r="J545" i="60"/>
  <c r="K544" i="60"/>
  <c r="J544" i="60"/>
  <c r="K543" i="60"/>
  <c r="J543" i="60"/>
  <c r="K542" i="60"/>
  <c r="J542" i="60"/>
  <c r="K541" i="60"/>
  <c r="J541" i="60"/>
  <c r="K540" i="60"/>
  <c r="J540" i="60"/>
  <c r="K539" i="60"/>
  <c r="J539" i="60"/>
  <c r="K538" i="60"/>
  <c r="J538" i="60"/>
  <c r="K537" i="60"/>
  <c r="J537" i="60"/>
  <c r="K536" i="60"/>
  <c r="J536" i="60"/>
  <c r="K535" i="60"/>
  <c r="J535" i="60"/>
  <c r="K534" i="60"/>
  <c r="J534" i="60"/>
  <c r="K533" i="60"/>
  <c r="J533" i="60"/>
  <c r="K532" i="60"/>
  <c r="J532" i="60"/>
  <c r="K531" i="60"/>
  <c r="J531" i="60"/>
  <c r="K530" i="60"/>
  <c r="J530" i="60"/>
  <c r="K529" i="60"/>
  <c r="J529" i="60"/>
  <c r="K528" i="60"/>
  <c r="J528" i="60"/>
  <c r="K527" i="60"/>
  <c r="J527" i="60"/>
  <c r="K526" i="60"/>
  <c r="J526" i="60"/>
  <c r="K525" i="60"/>
  <c r="J525" i="60"/>
  <c r="K524" i="60"/>
  <c r="J524" i="60"/>
  <c r="K523" i="60"/>
  <c r="J523" i="60"/>
  <c r="K522" i="60"/>
  <c r="J522" i="60"/>
  <c r="K521" i="60"/>
  <c r="J521" i="60"/>
  <c r="K520" i="60"/>
  <c r="J520" i="60"/>
  <c r="K519" i="60"/>
  <c r="J519" i="60"/>
  <c r="K518" i="60"/>
  <c r="J518" i="60"/>
  <c r="K517" i="60"/>
  <c r="J517" i="60"/>
  <c r="K516" i="60"/>
  <c r="J516" i="60"/>
  <c r="K515" i="60"/>
  <c r="J515" i="60"/>
  <c r="K514" i="60"/>
  <c r="J514" i="60"/>
  <c r="K513" i="60"/>
  <c r="J513" i="60"/>
  <c r="K512" i="60"/>
  <c r="J512" i="60"/>
  <c r="K511" i="60"/>
  <c r="J511" i="60"/>
  <c r="K510" i="60"/>
  <c r="J510" i="60"/>
  <c r="K509" i="60"/>
  <c r="J509" i="60"/>
  <c r="K508" i="60"/>
  <c r="J508" i="60"/>
  <c r="K507" i="60"/>
  <c r="J507" i="60"/>
  <c r="K506" i="60"/>
  <c r="J506" i="60"/>
  <c r="K505" i="60"/>
  <c r="J505" i="60"/>
  <c r="K504" i="60"/>
  <c r="J504" i="60"/>
  <c r="K503" i="60"/>
  <c r="J503" i="60"/>
  <c r="K502" i="60"/>
  <c r="J502" i="60"/>
  <c r="K501" i="60"/>
  <c r="J501" i="60"/>
  <c r="K500" i="60"/>
  <c r="J500" i="60"/>
  <c r="K499" i="60"/>
  <c r="J499" i="60"/>
  <c r="K498" i="60"/>
  <c r="J498" i="60"/>
  <c r="K497" i="60"/>
  <c r="J497" i="60"/>
  <c r="K496" i="60"/>
  <c r="J496" i="60"/>
  <c r="K495" i="60"/>
  <c r="J495" i="60"/>
  <c r="K494" i="60"/>
  <c r="J494" i="60"/>
  <c r="K493" i="60"/>
  <c r="J493" i="60"/>
  <c r="K492" i="60"/>
  <c r="J492" i="60"/>
  <c r="K491" i="60"/>
  <c r="J491" i="60"/>
  <c r="K490" i="60"/>
  <c r="J490" i="60"/>
  <c r="K489" i="60"/>
  <c r="J489" i="60"/>
  <c r="K488" i="60"/>
  <c r="J488" i="60"/>
  <c r="K487" i="60"/>
  <c r="J487" i="60"/>
  <c r="K486" i="60"/>
  <c r="J486" i="60"/>
  <c r="K485" i="60"/>
  <c r="J485" i="60"/>
  <c r="K484" i="60"/>
  <c r="J484" i="60"/>
  <c r="K483" i="60"/>
  <c r="J483" i="60"/>
  <c r="K482" i="60"/>
  <c r="J482" i="60"/>
  <c r="K481" i="60"/>
  <c r="J481" i="60"/>
  <c r="K480" i="60"/>
  <c r="J480" i="60"/>
  <c r="K479" i="60"/>
  <c r="J479" i="60"/>
  <c r="K478" i="60"/>
  <c r="J478" i="60"/>
  <c r="K477" i="60"/>
  <c r="J477" i="60"/>
  <c r="K476" i="60"/>
  <c r="J476" i="60"/>
  <c r="K475" i="60"/>
  <c r="J475" i="60"/>
  <c r="K474" i="60"/>
  <c r="J474" i="60"/>
  <c r="K473" i="60"/>
  <c r="J473" i="60"/>
  <c r="K472" i="60"/>
  <c r="J472" i="60"/>
  <c r="K471" i="60"/>
  <c r="J471" i="60"/>
  <c r="K470" i="60"/>
  <c r="J470" i="60"/>
  <c r="K469" i="60"/>
  <c r="J469" i="60"/>
  <c r="K468" i="60"/>
  <c r="J468" i="60"/>
  <c r="K467" i="60"/>
  <c r="J467" i="60"/>
  <c r="K466" i="60"/>
  <c r="J466" i="60"/>
  <c r="K465" i="60"/>
  <c r="J465" i="60"/>
  <c r="K464" i="60"/>
  <c r="J464" i="60"/>
  <c r="K463" i="60"/>
  <c r="J463" i="60"/>
  <c r="K462" i="60"/>
  <c r="J462" i="60"/>
  <c r="K461" i="60"/>
  <c r="J461" i="60"/>
  <c r="K460" i="60"/>
  <c r="J460" i="60"/>
  <c r="K459" i="60"/>
  <c r="J459" i="60"/>
  <c r="K458" i="60"/>
  <c r="J458" i="60"/>
  <c r="K457" i="60"/>
  <c r="J457" i="60"/>
  <c r="K456" i="60"/>
  <c r="J456" i="60"/>
  <c r="K455" i="60"/>
  <c r="J455" i="60"/>
  <c r="K454" i="60"/>
  <c r="J454" i="60"/>
  <c r="K453" i="60"/>
  <c r="J453" i="60"/>
  <c r="K452" i="60"/>
  <c r="J452" i="60"/>
  <c r="K451" i="60"/>
  <c r="J451" i="60"/>
  <c r="K450" i="60"/>
  <c r="J450" i="60"/>
  <c r="K449" i="60"/>
  <c r="J449" i="60"/>
  <c r="K448" i="60"/>
  <c r="J448" i="60"/>
  <c r="K447" i="60"/>
  <c r="J447" i="60"/>
  <c r="K446" i="60"/>
  <c r="J446" i="60"/>
  <c r="K445" i="60"/>
  <c r="J445" i="60"/>
  <c r="K444" i="60"/>
  <c r="J444" i="60"/>
  <c r="K443" i="60"/>
  <c r="J443" i="60"/>
  <c r="K442" i="60"/>
  <c r="J442" i="60"/>
  <c r="K441" i="60"/>
  <c r="J441" i="60"/>
  <c r="K440" i="60"/>
  <c r="J440" i="60"/>
  <c r="K439" i="60"/>
  <c r="J439" i="60"/>
  <c r="K438" i="60"/>
  <c r="J438" i="60"/>
  <c r="K437" i="60"/>
  <c r="J437" i="60"/>
  <c r="K436" i="60"/>
  <c r="J436" i="60"/>
  <c r="K435" i="60"/>
  <c r="J435" i="60"/>
  <c r="K434" i="60"/>
  <c r="J434" i="60"/>
  <c r="K433" i="60"/>
  <c r="J433" i="60"/>
  <c r="K432" i="60"/>
  <c r="J432" i="60"/>
  <c r="K431" i="60"/>
  <c r="J431" i="60"/>
  <c r="K430" i="60"/>
  <c r="J430" i="60"/>
  <c r="K429" i="60"/>
  <c r="J429" i="60"/>
  <c r="K428" i="60"/>
  <c r="J428" i="60"/>
  <c r="K427" i="60"/>
  <c r="J427" i="60"/>
  <c r="K426" i="60"/>
  <c r="J426" i="60"/>
  <c r="K425" i="60"/>
  <c r="J425" i="60"/>
  <c r="K424" i="60"/>
  <c r="J424" i="60"/>
  <c r="K423" i="60"/>
  <c r="J423" i="60"/>
  <c r="K422" i="60"/>
  <c r="J422" i="60"/>
  <c r="K421" i="60"/>
  <c r="J421" i="60"/>
  <c r="K420" i="60"/>
  <c r="J420" i="60"/>
  <c r="K419" i="60"/>
  <c r="J419" i="60"/>
  <c r="K418" i="60"/>
  <c r="J418" i="60"/>
  <c r="K417" i="60"/>
  <c r="J417" i="60"/>
  <c r="K416" i="60"/>
  <c r="J416" i="60"/>
  <c r="K415" i="60"/>
  <c r="J415" i="60"/>
  <c r="K414" i="60"/>
  <c r="J414" i="60"/>
  <c r="K413" i="60"/>
  <c r="J413" i="60"/>
  <c r="K412" i="60"/>
  <c r="J412" i="60"/>
  <c r="K411" i="60"/>
  <c r="J411" i="60"/>
  <c r="K410" i="60"/>
  <c r="J410" i="60"/>
  <c r="K409" i="60"/>
  <c r="J409" i="60"/>
  <c r="K408" i="60"/>
  <c r="J408" i="60"/>
  <c r="K407" i="60"/>
  <c r="J407" i="60"/>
  <c r="K406" i="60"/>
  <c r="J406" i="60"/>
  <c r="K405" i="60"/>
  <c r="J405" i="60"/>
  <c r="K404" i="60"/>
  <c r="J404" i="60"/>
  <c r="K403" i="60"/>
  <c r="J403" i="60"/>
  <c r="K402" i="60"/>
  <c r="J402" i="60"/>
  <c r="K401" i="60"/>
  <c r="J401" i="60"/>
  <c r="K400" i="60"/>
  <c r="J400" i="60"/>
  <c r="K399" i="60"/>
  <c r="J399" i="60"/>
  <c r="K398" i="60"/>
  <c r="J398" i="60"/>
  <c r="K397" i="60"/>
  <c r="J397" i="60"/>
  <c r="K396" i="60"/>
  <c r="J396" i="60"/>
  <c r="K395" i="60"/>
  <c r="J395" i="60"/>
  <c r="K394" i="60"/>
  <c r="J394" i="60"/>
  <c r="K393" i="60"/>
  <c r="J393" i="60"/>
  <c r="K392" i="60"/>
  <c r="J392" i="60"/>
  <c r="K391" i="60"/>
  <c r="J391" i="60"/>
  <c r="K390" i="60"/>
  <c r="J390" i="60"/>
  <c r="K389" i="60"/>
  <c r="J389" i="60"/>
  <c r="K388" i="60"/>
  <c r="J388" i="60"/>
  <c r="K387" i="60"/>
  <c r="J387" i="60"/>
  <c r="K386" i="60"/>
  <c r="J386" i="60"/>
  <c r="K385" i="60"/>
  <c r="J385" i="60"/>
  <c r="K384" i="60"/>
  <c r="J384" i="60"/>
  <c r="K383" i="60"/>
  <c r="J383" i="60"/>
  <c r="K382" i="60"/>
  <c r="J382" i="60"/>
  <c r="K381" i="60"/>
  <c r="J381" i="60"/>
  <c r="K380" i="60"/>
  <c r="J380" i="60"/>
  <c r="K379" i="60"/>
  <c r="J379" i="60"/>
  <c r="K378" i="60"/>
  <c r="J378" i="60"/>
  <c r="K377" i="60"/>
  <c r="J377" i="60"/>
  <c r="K376" i="60"/>
  <c r="J376" i="60"/>
  <c r="K375" i="60"/>
  <c r="J375" i="60"/>
  <c r="K374" i="60"/>
  <c r="J374" i="60"/>
  <c r="K373" i="60"/>
  <c r="J373" i="60"/>
  <c r="K372" i="60"/>
  <c r="J372" i="60"/>
  <c r="K371" i="60"/>
  <c r="J371" i="60"/>
  <c r="K370" i="60"/>
  <c r="J370" i="60"/>
  <c r="K369" i="60"/>
  <c r="J369" i="60"/>
  <c r="K368" i="60"/>
  <c r="J368" i="60"/>
  <c r="K367" i="60"/>
  <c r="J367" i="60"/>
  <c r="K366" i="60"/>
  <c r="J366" i="60"/>
  <c r="K365" i="60"/>
  <c r="J365" i="60"/>
  <c r="K364" i="60"/>
  <c r="J364" i="60"/>
  <c r="K363" i="60"/>
  <c r="J363" i="60"/>
  <c r="K362" i="60"/>
  <c r="J362" i="60"/>
  <c r="K361" i="60"/>
  <c r="J361" i="60"/>
  <c r="K360" i="60"/>
  <c r="J360" i="60"/>
  <c r="K359" i="60"/>
  <c r="J359" i="60"/>
  <c r="K358" i="60"/>
  <c r="J358" i="60"/>
  <c r="K357" i="60"/>
  <c r="J357" i="60"/>
  <c r="K356" i="60"/>
  <c r="J356" i="60"/>
  <c r="K355" i="60"/>
  <c r="J355" i="60"/>
  <c r="K354" i="60"/>
  <c r="J354" i="60"/>
  <c r="K353" i="60"/>
  <c r="J353" i="60"/>
  <c r="K352" i="60"/>
  <c r="J352" i="60"/>
  <c r="K351" i="60"/>
  <c r="J351" i="60"/>
  <c r="K350" i="60"/>
  <c r="J350" i="60"/>
  <c r="K349" i="60"/>
  <c r="J349" i="60"/>
  <c r="K348" i="60"/>
  <c r="J348" i="60"/>
  <c r="K347" i="60"/>
  <c r="J347" i="60"/>
  <c r="K346" i="60"/>
  <c r="J346" i="60"/>
  <c r="K345" i="60"/>
  <c r="J345" i="60"/>
  <c r="K344" i="60"/>
  <c r="J344" i="60"/>
  <c r="K343" i="60"/>
  <c r="J343" i="60"/>
  <c r="K342" i="60"/>
  <c r="J342" i="60"/>
  <c r="K341" i="60"/>
  <c r="J341" i="60"/>
  <c r="K340" i="60"/>
  <c r="J340" i="60"/>
  <c r="K339" i="60"/>
  <c r="J339" i="60"/>
  <c r="K338" i="60"/>
  <c r="J338" i="60"/>
  <c r="K337" i="60"/>
  <c r="J337" i="60"/>
  <c r="K336" i="60"/>
  <c r="J336" i="60"/>
  <c r="K335" i="60"/>
  <c r="J335" i="60"/>
  <c r="K334" i="60"/>
  <c r="J334" i="60"/>
  <c r="K333" i="60"/>
  <c r="J333" i="60"/>
  <c r="K332" i="60"/>
  <c r="J332" i="60"/>
  <c r="K331" i="60"/>
  <c r="J331" i="60"/>
  <c r="K330" i="60"/>
  <c r="J330" i="60"/>
  <c r="K329" i="60"/>
  <c r="J329" i="60"/>
  <c r="K328" i="60"/>
  <c r="J328" i="60"/>
  <c r="K327" i="60"/>
  <c r="J327" i="60"/>
  <c r="K326" i="60"/>
  <c r="J326" i="60"/>
  <c r="K325" i="60"/>
  <c r="J325" i="60"/>
  <c r="K324" i="60"/>
  <c r="J324" i="60"/>
  <c r="K323" i="60"/>
  <c r="J323" i="60"/>
  <c r="K322" i="60"/>
  <c r="J322" i="60"/>
  <c r="K321" i="60"/>
  <c r="J321" i="60"/>
  <c r="K320" i="60"/>
  <c r="J320" i="60"/>
  <c r="K319" i="60"/>
  <c r="J319" i="60"/>
  <c r="K318" i="60"/>
  <c r="J318" i="60"/>
  <c r="K317" i="60"/>
  <c r="J317" i="60"/>
  <c r="K316" i="60"/>
  <c r="J316" i="60"/>
  <c r="K315" i="60"/>
  <c r="J315" i="60"/>
  <c r="K314" i="60"/>
  <c r="J314" i="60"/>
  <c r="K313" i="60"/>
  <c r="J313" i="60"/>
  <c r="K312" i="60"/>
  <c r="J312" i="60"/>
  <c r="K311" i="60"/>
  <c r="J311" i="60"/>
  <c r="K310" i="60"/>
  <c r="J310" i="60"/>
  <c r="K309" i="60"/>
  <c r="J309" i="60"/>
  <c r="K308" i="60"/>
  <c r="J308" i="60"/>
  <c r="K307" i="60"/>
  <c r="J307" i="60"/>
  <c r="K306" i="60"/>
  <c r="J306" i="60"/>
  <c r="K305" i="60"/>
  <c r="J305" i="60"/>
  <c r="K304" i="60"/>
  <c r="J304" i="60"/>
  <c r="K303" i="60"/>
  <c r="J303" i="60"/>
  <c r="K302" i="60"/>
  <c r="J302" i="60"/>
  <c r="K301" i="60"/>
  <c r="J301" i="60"/>
  <c r="K300" i="60"/>
  <c r="J300" i="60"/>
  <c r="K299" i="60"/>
  <c r="J299" i="60"/>
  <c r="K298" i="60"/>
  <c r="J298" i="60"/>
  <c r="K297" i="60"/>
  <c r="J297" i="60"/>
  <c r="K296" i="60"/>
  <c r="J296" i="60"/>
  <c r="K295" i="60"/>
  <c r="J295" i="60"/>
  <c r="K294" i="60"/>
  <c r="J294" i="60"/>
  <c r="K293" i="60"/>
  <c r="J293" i="60"/>
  <c r="K292" i="60"/>
  <c r="J292" i="60"/>
  <c r="K291" i="60"/>
  <c r="J291" i="60"/>
  <c r="K290" i="60"/>
  <c r="J290" i="60"/>
  <c r="K289" i="60"/>
  <c r="J289" i="60"/>
  <c r="K288" i="60"/>
  <c r="J288" i="60"/>
  <c r="K287" i="60"/>
  <c r="J287" i="60"/>
  <c r="K286" i="60"/>
  <c r="J286" i="60"/>
  <c r="K285" i="60"/>
  <c r="J285" i="60"/>
  <c r="K284" i="60"/>
  <c r="J284" i="60"/>
  <c r="K283" i="60"/>
  <c r="J283" i="60"/>
  <c r="K282" i="60"/>
  <c r="J282" i="60"/>
  <c r="K281" i="60"/>
  <c r="J281" i="60"/>
  <c r="K280" i="60"/>
  <c r="J280" i="60"/>
  <c r="K279" i="60"/>
  <c r="J279" i="60"/>
  <c r="K278" i="60"/>
  <c r="J278" i="60"/>
  <c r="K277" i="60"/>
  <c r="J277" i="60"/>
  <c r="K276" i="60"/>
  <c r="J276" i="60"/>
  <c r="K275" i="60"/>
  <c r="J275" i="60"/>
  <c r="K274" i="60"/>
  <c r="J274" i="60"/>
  <c r="K273" i="60"/>
  <c r="J273" i="60"/>
  <c r="K272" i="60"/>
  <c r="J272" i="60"/>
  <c r="K271" i="60"/>
  <c r="J271" i="60"/>
  <c r="K270" i="60"/>
  <c r="J270" i="60"/>
  <c r="K269" i="60"/>
  <c r="J269" i="60"/>
  <c r="K268" i="60"/>
  <c r="J268" i="60"/>
  <c r="K267" i="60"/>
  <c r="J267" i="60"/>
  <c r="K266" i="60"/>
  <c r="J266" i="60"/>
  <c r="K265" i="60"/>
  <c r="J265" i="60"/>
  <c r="K264" i="60"/>
  <c r="J264" i="60"/>
  <c r="K263" i="60"/>
  <c r="J263" i="60"/>
  <c r="K262" i="60"/>
  <c r="J262" i="60"/>
  <c r="K261" i="60"/>
  <c r="J261" i="60"/>
  <c r="K260" i="60"/>
  <c r="J260" i="60"/>
  <c r="K259" i="60"/>
  <c r="J259" i="60"/>
  <c r="K258" i="60"/>
  <c r="J258" i="60"/>
  <c r="K257" i="60"/>
  <c r="J257" i="60"/>
  <c r="K256" i="60"/>
  <c r="J256" i="60"/>
  <c r="K255" i="60"/>
  <c r="J255" i="60"/>
  <c r="K254" i="60"/>
  <c r="J254" i="60"/>
  <c r="K253" i="60"/>
  <c r="J253" i="60"/>
  <c r="K252" i="60"/>
  <c r="J252" i="60"/>
  <c r="K251" i="60"/>
  <c r="J251" i="60"/>
  <c r="K250" i="60"/>
  <c r="J250" i="60"/>
  <c r="K249" i="60"/>
  <c r="J249" i="60"/>
  <c r="K248" i="60"/>
  <c r="J248" i="60"/>
  <c r="K247" i="60"/>
  <c r="J247" i="60"/>
  <c r="K246" i="60"/>
  <c r="J246" i="60"/>
  <c r="K245" i="60"/>
  <c r="J245" i="60"/>
  <c r="K244" i="60"/>
  <c r="J244" i="60"/>
  <c r="K243" i="60"/>
  <c r="J243" i="60"/>
  <c r="K242" i="60"/>
  <c r="J242" i="60"/>
  <c r="K241" i="60"/>
  <c r="J241" i="60"/>
  <c r="K240" i="60"/>
  <c r="J240" i="60"/>
  <c r="K239" i="60"/>
  <c r="J239" i="60"/>
  <c r="K238" i="60"/>
  <c r="J238" i="60"/>
  <c r="K237" i="60"/>
  <c r="J237" i="60"/>
  <c r="K236" i="60"/>
  <c r="J236" i="60"/>
  <c r="K235" i="60"/>
  <c r="J235" i="60"/>
  <c r="K234" i="60"/>
  <c r="J234" i="60"/>
  <c r="K233" i="60"/>
  <c r="J233" i="60"/>
  <c r="K232" i="60"/>
  <c r="J232" i="60"/>
  <c r="K231" i="60"/>
  <c r="J231" i="60"/>
  <c r="K230" i="60"/>
  <c r="J230" i="60"/>
  <c r="K229" i="60"/>
  <c r="J229" i="60"/>
  <c r="K228" i="60"/>
  <c r="J228" i="60"/>
  <c r="K227" i="60"/>
  <c r="J227" i="60"/>
  <c r="K226" i="60"/>
  <c r="J226" i="60"/>
  <c r="K225" i="60"/>
  <c r="J225" i="60"/>
  <c r="K224" i="60"/>
  <c r="J224" i="60"/>
  <c r="K223" i="60"/>
  <c r="J223" i="60"/>
  <c r="K222" i="60"/>
  <c r="J222" i="60"/>
  <c r="K221" i="60"/>
  <c r="J221" i="60"/>
  <c r="K220" i="60"/>
  <c r="J220" i="60"/>
  <c r="K219" i="60"/>
  <c r="J219" i="60"/>
  <c r="K218" i="60"/>
  <c r="J218" i="60"/>
  <c r="K217" i="60"/>
  <c r="J217" i="60"/>
  <c r="K216" i="60"/>
  <c r="J216" i="60"/>
  <c r="K215" i="60"/>
  <c r="J215" i="60"/>
  <c r="K214" i="60"/>
  <c r="J214" i="60"/>
  <c r="K213" i="60"/>
  <c r="J213" i="60"/>
  <c r="K212" i="60"/>
  <c r="J212" i="60"/>
  <c r="K211" i="60"/>
  <c r="J211" i="60"/>
  <c r="K210" i="60"/>
  <c r="J210" i="60"/>
  <c r="K209" i="60"/>
  <c r="J209" i="60"/>
  <c r="K208" i="60"/>
  <c r="J208" i="60"/>
  <c r="K207" i="60"/>
  <c r="J207" i="60"/>
  <c r="K206" i="60"/>
  <c r="J206" i="60"/>
  <c r="K205" i="60"/>
  <c r="J205" i="60"/>
  <c r="K204" i="60"/>
  <c r="J204" i="60"/>
  <c r="K203" i="60"/>
  <c r="J203" i="60"/>
  <c r="K202" i="60"/>
  <c r="J202" i="60"/>
  <c r="K201" i="60"/>
  <c r="J201" i="60"/>
  <c r="K200" i="60"/>
  <c r="J200" i="60"/>
  <c r="K199" i="60"/>
  <c r="J199" i="60"/>
  <c r="K198" i="60"/>
  <c r="J198" i="60"/>
  <c r="K197" i="60"/>
  <c r="J197" i="60"/>
  <c r="K196" i="60"/>
  <c r="J196" i="60"/>
  <c r="K195" i="60"/>
  <c r="J195" i="60"/>
  <c r="K194" i="60"/>
  <c r="J194" i="60"/>
  <c r="K193" i="60"/>
  <c r="J193" i="60"/>
  <c r="K192" i="60"/>
  <c r="J192" i="60"/>
  <c r="K191" i="60"/>
  <c r="J191" i="60"/>
  <c r="K190" i="60"/>
  <c r="J190" i="60"/>
  <c r="K189" i="60"/>
  <c r="J189" i="60"/>
  <c r="K188" i="60"/>
  <c r="J188" i="60"/>
  <c r="K187" i="60"/>
  <c r="J187" i="60"/>
  <c r="K186" i="60"/>
  <c r="J186" i="60"/>
  <c r="K185" i="60"/>
  <c r="J185" i="60"/>
  <c r="K184" i="60"/>
  <c r="J184" i="60"/>
  <c r="K183" i="60"/>
  <c r="J183" i="60"/>
  <c r="K182" i="60"/>
  <c r="J182" i="60"/>
  <c r="K181" i="60"/>
  <c r="J181" i="60"/>
  <c r="K180" i="60"/>
  <c r="J180" i="60"/>
  <c r="K179" i="60"/>
  <c r="J179" i="60"/>
  <c r="K178" i="60"/>
  <c r="J178" i="60"/>
  <c r="K177" i="60"/>
  <c r="J177" i="60"/>
  <c r="K176" i="60"/>
  <c r="J176" i="60"/>
  <c r="K175" i="60"/>
  <c r="J175" i="60"/>
  <c r="K174" i="60"/>
  <c r="J174" i="60"/>
  <c r="K173" i="60"/>
  <c r="J173" i="60"/>
  <c r="K172" i="60"/>
  <c r="J172" i="60"/>
  <c r="K171" i="60"/>
  <c r="J171" i="60"/>
  <c r="K170" i="60"/>
  <c r="J170" i="60"/>
  <c r="K169" i="60"/>
  <c r="J169" i="60"/>
  <c r="K168" i="60"/>
  <c r="J168" i="60"/>
  <c r="K167" i="60"/>
  <c r="J167" i="60"/>
  <c r="K166" i="60"/>
  <c r="J166" i="60"/>
  <c r="K165" i="60"/>
  <c r="J165" i="60"/>
  <c r="K164" i="60"/>
  <c r="J164" i="60"/>
  <c r="K163" i="60"/>
  <c r="J163" i="60"/>
  <c r="K162" i="60"/>
  <c r="J162" i="60"/>
  <c r="K161" i="60"/>
  <c r="J161" i="60"/>
  <c r="K160" i="60"/>
  <c r="J160" i="60"/>
  <c r="K159" i="60"/>
  <c r="J159" i="60"/>
  <c r="K158" i="60"/>
  <c r="J158" i="60"/>
  <c r="K157" i="60"/>
  <c r="J157" i="60"/>
  <c r="K156" i="60"/>
  <c r="J156" i="60"/>
  <c r="K155" i="60"/>
  <c r="J155" i="60"/>
  <c r="K154" i="60"/>
  <c r="J154" i="60"/>
  <c r="K153" i="60"/>
  <c r="J153" i="60"/>
  <c r="K152" i="60"/>
  <c r="J152" i="60"/>
  <c r="K151" i="60"/>
  <c r="J151" i="60"/>
  <c r="K150" i="60"/>
  <c r="J150" i="60"/>
  <c r="K149" i="60"/>
  <c r="J149" i="60"/>
  <c r="K148" i="60"/>
  <c r="J148" i="60"/>
  <c r="K147" i="60"/>
  <c r="J147" i="60"/>
  <c r="K146" i="60"/>
  <c r="J146" i="60"/>
  <c r="K145" i="60"/>
  <c r="J145" i="60"/>
  <c r="K144" i="60"/>
  <c r="J144" i="60"/>
  <c r="K143" i="60"/>
  <c r="J143" i="60"/>
  <c r="K142" i="60"/>
  <c r="J142" i="60"/>
  <c r="K141" i="60"/>
  <c r="J141" i="60"/>
  <c r="K140" i="60"/>
  <c r="J140" i="60"/>
  <c r="K139" i="60"/>
  <c r="J139" i="60"/>
  <c r="K138" i="60"/>
  <c r="J138" i="60"/>
  <c r="J137" i="60"/>
  <c r="L137" i="60" s="1"/>
  <c r="K136" i="60"/>
  <c r="J136" i="60"/>
  <c r="K135" i="60"/>
  <c r="J135" i="60"/>
  <c r="K134" i="60"/>
  <c r="J134" i="60"/>
  <c r="K133" i="60"/>
  <c r="J133" i="60"/>
  <c r="K132" i="60"/>
  <c r="J132" i="60"/>
  <c r="K131" i="60"/>
  <c r="J131" i="60"/>
  <c r="K130" i="60"/>
  <c r="J130" i="60"/>
  <c r="J129" i="60"/>
  <c r="L129" i="60" s="1"/>
  <c r="K128" i="60"/>
  <c r="J128" i="60"/>
  <c r="K127" i="60"/>
  <c r="J127" i="60"/>
  <c r="K126" i="60"/>
  <c r="J126" i="60"/>
  <c r="K125" i="60"/>
  <c r="J125" i="60"/>
  <c r="K124" i="60"/>
  <c r="J124" i="60"/>
  <c r="K123" i="60"/>
  <c r="J123" i="60"/>
  <c r="K122" i="60"/>
  <c r="J122" i="60"/>
  <c r="K121" i="60"/>
  <c r="J121" i="60"/>
  <c r="K120" i="60"/>
  <c r="J120" i="60"/>
  <c r="K119" i="60"/>
  <c r="J119" i="60"/>
  <c r="K118" i="60"/>
  <c r="J118" i="60"/>
  <c r="K117" i="60"/>
  <c r="J117" i="60"/>
  <c r="K116" i="60"/>
  <c r="J116" i="60"/>
  <c r="K115" i="60"/>
  <c r="J115" i="60"/>
  <c r="K114" i="60"/>
  <c r="J114" i="60"/>
  <c r="K113" i="60"/>
  <c r="J113" i="60"/>
  <c r="K112" i="60"/>
  <c r="J112" i="60"/>
  <c r="K111" i="60"/>
  <c r="J111" i="60"/>
  <c r="K110" i="60"/>
  <c r="J110" i="60"/>
  <c r="K109" i="60"/>
  <c r="J109" i="60"/>
  <c r="K108" i="60"/>
  <c r="J108" i="60"/>
  <c r="K107" i="60"/>
  <c r="J107" i="60"/>
  <c r="K106" i="60"/>
  <c r="J106" i="60"/>
  <c r="K105" i="60"/>
  <c r="J105" i="60"/>
  <c r="K104" i="60"/>
  <c r="J104" i="60"/>
  <c r="K103" i="60"/>
  <c r="J103" i="60"/>
  <c r="K102" i="60"/>
  <c r="J102" i="60"/>
  <c r="K101" i="60"/>
  <c r="J101" i="60"/>
  <c r="K100" i="60"/>
  <c r="J100" i="60"/>
  <c r="K99" i="60"/>
  <c r="J99" i="60"/>
  <c r="K98" i="60"/>
  <c r="J98" i="60"/>
  <c r="K97" i="60"/>
  <c r="J97" i="60"/>
  <c r="K96" i="60"/>
  <c r="J96" i="60"/>
  <c r="K95" i="60"/>
  <c r="J95" i="60"/>
  <c r="K94" i="60"/>
  <c r="J94" i="60"/>
  <c r="K93" i="60"/>
  <c r="J93" i="60"/>
  <c r="K92" i="60"/>
  <c r="J92" i="60"/>
  <c r="K91" i="60"/>
  <c r="J91" i="60"/>
  <c r="K90" i="60"/>
  <c r="J90" i="60"/>
  <c r="K89" i="60"/>
  <c r="J89" i="60"/>
  <c r="K88" i="60"/>
  <c r="J88" i="60"/>
  <c r="K87" i="60"/>
  <c r="J87" i="60"/>
  <c r="K86" i="60"/>
  <c r="J86" i="60"/>
  <c r="K85" i="60"/>
  <c r="J85" i="60"/>
  <c r="K84" i="60"/>
  <c r="J84" i="60"/>
  <c r="K83" i="60"/>
  <c r="J83" i="60"/>
  <c r="K82" i="60"/>
  <c r="J82" i="60"/>
  <c r="K81" i="60"/>
  <c r="J81" i="60"/>
  <c r="K80" i="60"/>
  <c r="J80" i="60"/>
  <c r="K79" i="60"/>
  <c r="J79" i="60"/>
  <c r="AB78" i="60"/>
  <c r="Z78" i="60"/>
  <c r="X78" i="60"/>
  <c r="V78" i="60"/>
  <c r="R78" i="60"/>
  <c r="P78" i="60"/>
  <c r="N78" i="60"/>
  <c r="K78" i="60"/>
  <c r="J78" i="60"/>
  <c r="AB77" i="60"/>
  <c r="Z77" i="60"/>
  <c r="X77" i="60"/>
  <c r="V77" i="60"/>
  <c r="R77" i="60"/>
  <c r="P77" i="60"/>
  <c r="N77" i="60"/>
  <c r="K77" i="60"/>
  <c r="J77" i="60"/>
  <c r="K76" i="60"/>
  <c r="J76" i="60"/>
  <c r="AB75" i="60"/>
  <c r="Z75" i="60"/>
  <c r="X75" i="60"/>
  <c r="V75" i="60"/>
  <c r="R75" i="60"/>
  <c r="P75" i="60"/>
  <c r="N75" i="60"/>
  <c r="K75" i="60"/>
  <c r="J75" i="60"/>
  <c r="K74" i="60"/>
  <c r="J74" i="60"/>
  <c r="K73" i="60"/>
  <c r="J73" i="60"/>
  <c r="AB72" i="60"/>
  <c r="Z72" i="60"/>
  <c r="X72" i="60"/>
  <c r="V72" i="60"/>
  <c r="R72" i="60"/>
  <c r="P72" i="60"/>
  <c r="N72" i="60"/>
  <c r="K72" i="60"/>
  <c r="J72" i="60"/>
  <c r="AB71" i="60"/>
  <c r="Z71" i="60"/>
  <c r="X71" i="60"/>
  <c r="V71" i="60"/>
  <c r="R71" i="60"/>
  <c r="P71" i="60"/>
  <c r="N71" i="60"/>
  <c r="K71" i="60"/>
  <c r="J71" i="60"/>
  <c r="AB70" i="60"/>
  <c r="Z70" i="60"/>
  <c r="X70" i="60"/>
  <c r="V70" i="60"/>
  <c r="R70" i="60"/>
  <c r="P70" i="60"/>
  <c r="N70" i="60"/>
  <c r="K70" i="60"/>
  <c r="J70" i="60"/>
  <c r="K69" i="60"/>
  <c r="J69" i="60"/>
  <c r="AB68" i="60"/>
  <c r="Z68" i="60"/>
  <c r="X68" i="60"/>
  <c r="V68" i="60"/>
  <c r="R68" i="60"/>
  <c r="P68" i="60"/>
  <c r="N68" i="60"/>
  <c r="K68" i="60"/>
  <c r="J68" i="60"/>
  <c r="AB67" i="60"/>
  <c r="Z67" i="60"/>
  <c r="X67" i="60"/>
  <c r="V67" i="60"/>
  <c r="R67" i="60"/>
  <c r="P67" i="60"/>
  <c r="N67" i="60"/>
  <c r="K67" i="60"/>
  <c r="J67" i="60"/>
  <c r="K66" i="60"/>
  <c r="J66" i="60"/>
  <c r="K65" i="60"/>
  <c r="J65" i="60"/>
  <c r="AB64" i="60"/>
  <c r="Z64" i="60"/>
  <c r="X64" i="60"/>
  <c r="V64" i="60"/>
  <c r="R64" i="60"/>
  <c r="P64" i="60"/>
  <c r="N64" i="60"/>
  <c r="K64" i="60"/>
  <c r="J64" i="60"/>
  <c r="AB63" i="60"/>
  <c r="Z63" i="60"/>
  <c r="X63" i="60"/>
  <c r="V63" i="60"/>
  <c r="R63" i="60"/>
  <c r="P63" i="60"/>
  <c r="N63" i="60"/>
  <c r="K63" i="60"/>
  <c r="J63" i="60"/>
  <c r="K62" i="60"/>
  <c r="J62" i="60"/>
  <c r="AB61" i="60"/>
  <c r="Z61" i="60"/>
  <c r="X61" i="60"/>
  <c r="V61" i="60"/>
  <c r="R61" i="60"/>
  <c r="P61" i="60"/>
  <c r="N61" i="60"/>
  <c r="K61" i="60"/>
  <c r="J61" i="60"/>
  <c r="K60" i="60"/>
  <c r="J60" i="60"/>
  <c r="K59" i="60"/>
  <c r="J59" i="60"/>
  <c r="K58" i="60"/>
  <c r="J58" i="60"/>
  <c r="AB57" i="60"/>
  <c r="Z57" i="60"/>
  <c r="X57" i="60"/>
  <c r="V57" i="60"/>
  <c r="R57" i="60"/>
  <c r="P57" i="60"/>
  <c r="N57" i="60"/>
  <c r="K57" i="60"/>
  <c r="J57" i="60"/>
  <c r="AB56" i="60"/>
  <c r="Z56" i="60"/>
  <c r="X56" i="60"/>
  <c r="V56" i="60"/>
  <c r="R56" i="60"/>
  <c r="P56" i="60"/>
  <c r="N56" i="60"/>
  <c r="K56" i="60"/>
  <c r="J56" i="60"/>
  <c r="AB55" i="60"/>
  <c r="Z55" i="60"/>
  <c r="X55" i="60"/>
  <c r="V55" i="60"/>
  <c r="R55" i="60"/>
  <c r="P55" i="60"/>
  <c r="N55" i="60"/>
  <c r="K55" i="60"/>
  <c r="J55" i="60"/>
  <c r="K54" i="60"/>
  <c r="J54" i="60"/>
  <c r="K53" i="60"/>
  <c r="J53" i="60"/>
  <c r="AB52" i="60"/>
  <c r="Z52" i="60"/>
  <c r="X52" i="60"/>
  <c r="V52" i="60"/>
  <c r="R52" i="60"/>
  <c r="P52" i="60"/>
  <c r="N52" i="60"/>
  <c r="K52" i="60"/>
  <c r="J52" i="60"/>
  <c r="AB51" i="60"/>
  <c r="Z51" i="60"/>
  <c r="X51" i="60"/>
  <c r="V51" i="60"/>
  <c r="R51" i="60"/>
  <c r="P51" i="60"/>
  <c r="N51" i="60"/>
  <c r="K51" i="60"/>
  <c r="J51" i="60"/>
  <c r="K50" i="60"/>
  <c r="J50" i="60"/>
  <c r="AB49" i="60"/>
  <c r="Z49" i="60"/>
  <c r="X49" i="60"/>
  <c r="V49" i="60"/>
  <c r="R49" i="60"/>
  <c r="P49" i="60"/>
  <c r="N49" i="60"/>
  <c r="K49" i="60"/>
  <c r="J49" i="60"/>
  <c r="K48" i="60"/>
  <c r="J48" i="60"/>
  <c r="AB47" i="60"/>
  <c r="Z47" i="60"/>
  <c r="X47" i="60"/>
  <c r="V47" i="60"/>
  <c r="R47" i="60"/>
  <c r="P47" i="60"/>
  <c r="N47" i="60"/>
  <c r="K47" i="60"/>
  <c r="J47" i="60"/>
  <c r="AB46" i="60"/>
  <c r="Z46" i="60"/>
  <c r="X46" i="60"/>
  <c r="V46" i="60"/>
  <c r="R46" i="60"/>
  <c r="P46" i="60"/>
  <c r="N46" i="60"/>
  <c r="K46" i="60"/>
  <c r="J46" i="60"/>
  <c r="K45" i="60"/>
  <c r="J45" i="60"/>
  <c r="K44" i="60"/>
  <c r="J44" i="60"/>
  <c r="AB43" i="60"/>
  <c r="Z43" i="60"/>
  <c r="X43" i="60"/>
  <c r="V43" i="60"/>
  <c r="R43" i="60"/>
  <c r="P43" i="60"/>
  <c r="N43" i="60"/>
  <c r="K43" i="60"/>
  <c r="J43" i="60"/>
  <c r="K42" i="60"/>
  <c r="J42" i="60"/>
  <c r="K41" i="60"/>
  <c r="J41" i="60"/>
  <c r="K40" i="60"/>
  <c r="J40" i="60"/>
  <c r="K39" i="60"/>
  <c r="J39" i="60"/>
  <c r="K38" i="60"/>
  <c r="J38" i="60"/>
  <c r="K37" i="60"/>
  <c r="J37" i="60"/>
  <c r="K36" i="60"/>
  <c r="J36" i="60"/>
  <c r="K35" i="60"/>
  <c r="J35" i="60"/>
  <c r="K34" i="60"/>
  <c r="J34" i="60"/>
  <c r="K33" i="60"/>
  <c r="J33" i="60"/>
  <c r="K32" i="60"/>
  <c r="J32" i="60"/>
  <c r="K31" i="60"/>
  <c r="J31" i="60"/>
  <c r="K30" i="60"/>
  <c r="J30" i="60"/>
  <c r="K29" i="60"/>
  <c r="J29" i="60"/>
  <c r="K28" i="60"/>
  <c r="J28" i="60"/>
  <c r="K27" i="60"/>
  <c r="J27" i="60"/>
  <c r="K26" i="60"/>
  <c r="J26" i="60"/>
  <c r="K25" i="60"/>
  <c r="J25" i="60"/>
  <c r="K24" i="60"/>
  <c r="J24" i="60"/>
  <c r="K23" i="60"/>
  <c r="J23" i="60"/>
  <c r="K22" i="60"/>
  <c r="J22" i="60"/>
  <c r="K21" i="60"/>
  <c r="J21" i="60"/>
  <c r="K20" i="60"/>
  <c r="J20" i="60"/>
  <c r="K19" i="60"/>
  <c r="J19" i="60"/>
  <c r="K18" i="60"/>
  <c r="J18" i="60"/>
  <c r="K17" i="60"/>
  <c r="J17" i="60"/>
  <c r="K16" i="60"/>
  <c r="J16" i="60"/>
  <c r="K15" i="60"/>
  <c r="J15" i="60"/>
  <c r="K14" i="60"/>
  <c r="J14" i="60"/>
  <c r="K13" i="60"/>
  <c r="J13" i="60"/>
  <c r="K12" i="60"/>
  <c r="J12" i="60"/>
  <c r="K11" i="60"/>
  <c r="J11" i="60"/>
  <c r="K10" i="60"/>
  <c r="J10" i="60"/>
  <c r="K9" i="60"/>
  <c r="J9" i="60"/>
  <c r="K8" i="60"/>
  <c r="J8" i="60"/>
  <c r="K7" i="60"/>
  <c r="J7" i="60"/>
  <c r="K6" i="60"/>
  <c r="J6" i="60"/>
  <c r="K5" i="60"/>
  <c r="J5" i="60"/>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Z78" i="58"/>
  <c r="X78" i="58"/>
  <c r="V78" i="58"/>
  <c r="T78" i="58"/>
  <c r="P78" i="58"/>
  <c r="N78" i="58"/>
  <c r="J78" i="58" s="1"/>
  <c r="L78" i="58"/>
  <c r="Z77" i="58"/>
  <c r="X77" i="58"/>
  <c r="V77" i="58"/>
  <c r="T77" i="58"/>
  <c r="P77" i="58"/>
  <c r="N77" i="58"/>
  <c r="L77" i="58"/>
  <c r="J76" i="58"/>
  <c r="Z75" i="58"/>
  <c r="X75" i="58"/>
  <c r="V75" i="58"/>
  <c r="T75" i="58"/>
  <c r="P75" i="58"/>
  <c r="N75" i="58"/>
  <c r="L75" i="58"/>
  <c r="J74" i="58"/>
  <c r="J73" i="58"/>
  <c r="Z72" i="58"/>
  <c r="X72" i="58"/>
  <c r="V72" i="58"/>
  <c r="T72" i="58"/>
  <c r="P72" i="58"/>
  <c r="N72" i="58"/>
  <c r="L72" i="58"/>
  <c r="Z71" i="58"/>
  <c r="X71" i="58"/>
  <c r="V71" i="58"/>
  <c r="T71" i="58"/>
  <c r="P71" i="58"/>
  <c r="N71" i="58"/>
  <c r="L71" i="58"/>
  <c r="Z70" i="58"/>
  <c r="X70" i="58"/>
  <c r="V70" i="58"/>
  <c r="T70" i="58"/>
  <c r="P70" i="58"/>
  <c r="N70" i="58"/>
  <c r="L70" i="58"/>
  <c r="J69" i="58"/>
  <c r="Z68" i="58"/>
  <c r="X68" i="58"/>
  <c r="V68" i="58"/>
  <c r="T68" i="58"/>
  <c r="P68" i="58"/>
  <c r="N68" i="58"/>
  <c r="L68" i="58"/>
  <c r="Z67" i="58"/>
  <c r="X67" i="58"/>
  <c r="V67" i="58"/>
  <c r="T67" i="58"/>
  <c r="P67" i="58"/>
  <c r="N67" i="58"/>
  <c r="L67" i="58"/>
  <c r="J66" i="58"/>
  <c r="J65" i="58"/>
  <c r="Z64" i="58"/>
  <c r="X64" i="58"/>
  <c r="V64" i="58"/>
  <c r="T64" i="58"/>
  <c r="P64" i="58"/>
  <c r="N64" i="58"/>
  <c r="L64" i="58"/>
  <c r="Z63" i="58"/>
  <c r="X63" i="58"/>
  <c r="V63" i="58"/>
  <c r="T63" i="58"/>
  <c r="P63" i="58"/>
  <c r="N63" i="58"/>
  <c r="L63" i="58"/>
  <c r="J62" i="58"/>
  <c r="Z61" i="58"/>
  <c r="X61" i="58"/>
  <c r="V61" i="58"/>
  <c r="T61" i="58"/>
  <c r="P61" i="58"/>
  <c r="N61" i="58"/>
  <c r="L61" i="58"/>
  <c r="J60" i="58"/>
  <c r="J59" i="58"/>
  <c r="J58" i="58"/>
  <c r="Z57" i="58"/>
  <c r="X57" i="58"/>
  <c r="V57" i="58"/>
  <c r="T57" i="58"/>
  <c r="P57" i="58"/>
  <c r="N57" i="58"/>
  <c r="L57" i="58"/>
  <c r="Z56" i="58"/>
  <c r="X56" i="58"/>
  <c r="V56" i="58"/>
  <c r="T56" i="58"/>
  <c r="P56" i="58"/>
  <c r="N56" i="58"/>
  <c r="L56" i="58"/>
  <c r="Z55" i="58"/>
  <c r="X55" i="58"/>
  <c r="V55" i="58"/>
  <c r="T55" i="58"/>
  <c r="P55" i="58"/>
  <c r="N55" i="58"/>
  <c r="L55" i="58"/>
  <c r="J54" i="58"/>
  <c r="J53" i="58"/>
  <c r="Z52" i="58"/>
  <c r="X52" i="58"/>
  <c r="V52" i="58"/>
  <c r="T52" i="58"/>
  <c r="P52" i="58"/>
  <c r="N52" i="58"/>
  <c r="L52" i="58"/>
  <c r="Z51" i="58"/>
  <c r="X51" i="58"/>
  <c r="V51" i="58"/>
  <c r="T51" i="58"/>
  <c r="P51" i="58"/>
  <c r="N51" i="58"/>
  <c r="L51" i="58"/>
  <c r="J51" i="58" s="1"/>
  <c r="J50" i="58"/>
  <c r="Z49" i="58"/>
  <c r="X49" i="58"/>
  <c r="V49" i="58"/>
  <c r="T49" i="58"/>
  <c r="P49" i="58"/>
  <c r="N49" i="58"/>
  <c r="L49" i="58"/>
  <c r="J48" i="58"/>
  <c r="Z47" i="58"/>
  <c r="X47" i="58"/>
  <c r="V47" i="58"/>
  <c r="T47" i="58"/>
  <c r="P47" i="58"/>
  <c r="N47" i="58"/>
  <c r="L47" i="58"/>
  <c r="Z46" i="58"/>
  <c r="X46" i="58"/>
  <c r="V46" i="58"/>
  <c r="T46" i="58"/>
  <c r="P46" i="58"/>
  <c r="N46" i="58"/>
  <c r="L46" i="58"/>
  <c r="J45" i="58"/>
  <c r="J44" i="58"/>
  <c r="Z43" i="58"/>
  <c r="X43" i="58"/>
  <c r="V43" i="58"/>
  <c r="T43" i="58"/>
  <c r="P43" i="58"/>
  <c r="N43" i="58"/>
  <c r="L43"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J6" i="58"/>
  <c r="Y78" i="6"/>
  <c r="W78" i="6"/>
  <c r="U78" i="6"/>
  <c r="S78" i="6"/>
  <c r="O78" i="6"/>
  <c r="M78" i="6"/>
  <c r="K78" i="6"/>
  <c r="Y77" i="6"/>
  <c r="W77" i="6"/>
  <c r="U77" i="6"/>
  <c r="S77" i="6"/>
  <c r="O77" i="6"/>
  <c r="M77" i="6"/>
  <c r="K77" i="6"/>
  <c r="Y75" i="6"/>
  <c r="W75" i="6"/>
  <c r="U75" i="6"/>
  <c r="S75" i="6"/>
  <c r="O75" i="6"/>
  <c r="M75" i="6"/>
  <c r="K75" i="6"/>
  <c r="Y72" i="6"/>
  <c r="W72" i="6"/>
  <c r="U72" i="6"/>
  <c r="S72" i="6"/>
  <c r="O72" i="6"/>
  <c r="M72" i="6"/>
  <c r="K72" i="6"/>
  <c r="Y71" i="6"/>
  <c r="W71" i="6"/>
  <c r="U71" i="6"/>
  <c r="S71" i="6"/>
  <c r="O71" i="6"/>
  <c r="M71" i="6"/>
  <c r="K71" i="6"/>
  <c r="Y70" i="6"/>
  <c r="W70" i="6"/>
  <c r="U70" i="6"/>
  <c r="S70" i="6"/>
  <c r="O70" i="6"/>
  <c r="M70" i="6"/>
  <c r="K70" i="6"/>
  <c r="Y68" i="6"/>
  <c r="W68" i="6"/>
  <c r="U68" i="6"/>
  <c r="S68" i="6"/>
  <c r="O68" i="6"/>
  <c r="M68" i="6"/>
  <c r="K68" i="6"/>
  <c r="Y67" i="6"/>
  <c r="W67" i="6"/>
  <c r="U67" i="6"/>
  <c r="S67" i="6"/>
  <c r="O67" i="6"/>
  <c r="M67" i="6"/>
  <c r="K67" i="6"/>
  <c r="Y64" i="6"/>
  <c r="W64" i="6"/>
  <c r="U64" i="6"/>
  <c r="S64" i="6"/>
  <c r="O64" i="6"/>
  <c r="M64" i="6"/>
  <c r="K64" i="6"/>
  <c r="Y63" i="6"/>
  <c r="W63" i="6"/>
  <c r="U63" i="6"/>
  <c r="S63" i="6"/>
  <c r="O63" i="6"/>
  <c r="M63" i="6"/>
  <c r="K63" i="6"/>
  <c r="Y61" i="6"/>
  <c r="W61" i="6"/>
  <c r="U61" i="6"/>
  <c r="S61" i="6"/>
  <c r="O61" i="6"/>
  <c r="M61" i="6"/>
  <c r="K61" i="6"/>
  <c r="Y57" i="6"/>
  <c r="W57" i="6"/>
  <c r="U57" i="6"/>
  <c r="S57" i="6"/>
  <c r="O57" i="6"/>
  <c r="M57" i="6"/>
  <c r="K57" i="6"/>
  <c r="Y56" i="6"/>
  <c r="W56" i="6"/>
  <c r="U56" i="6"/>
  <c r="S56" i="6"/>
  <c r="O56" i="6"/>
  <c r="M56" i="6"/>
  <c r="K56" i="6"/>
  <c r="Y55" i="6"/>
  <c r="W55" i="6"/>
  <c r="U55" i="6"/>
  <c r="S55" i="6"/>
  <c r="O55" i="6"/>
  <c r="M55" i="6"/>
  <c r="K55" i="6"/>
  <c r="Y52" i="6"/>
  <c r="W52" i="6"/>
  <c r="U52" i="6"/>
  <c r="S52" i="6"/>
  <c r="O52" i="6"/>
  <c r="M52" i="6"/>
  <c r="K52" i="6"/>
  <c r="Y51" i="6"/>
  <c r="W51" i="6"/>
  <c r="U51" i="6"/>
  <c r="S51" i="6"/>
  <c r="O51" i="6"/>
  <c r="M51" i="6"/>
  <c r="K51" i="6"/>
  <c r="Y49" i="6"/>
  <c r="W49" i="6"/>
  <c r="U49" i="6"/>
  <c r="S49" i="6"/>
  <c r="O49" i="6"/>
  <c r="M49" i="6"/>
  <c r="K49" i="6"/>
  <c r="Y47" i="6"/>
  <c r="W47" i="6"/>
  <c r="U47" i="6"/>
  <c r="S47" i="6"/>
  <c r="O47" i="6"/>
  <c r="M47" i="6"/>
  <c r="K47" i="6"/>
  <c r="Y46" i="6"/>
  <c r="W46" i="6"/>
  <c r="U46" i="6"/>
  <c r="S46" i="6"/>
  <c r="O46" i="6"/>
  <c r="M46" i="6"/>
  <c r="K46" i="6"/>
  <c r="Y43" i="6"/>
  <c r="W43" i="6"/>
  <c r="U43" i="6"/>
  <c r="S43" i="6"/>
  <c r="O43" i="6"/>
  <c r="M43" i="6"/>
  <c r="K43" i="6"/>
  <c r="J67" i="58" l="1"/>
  <c r="J77" i="58"/>
  <c r="J52" i="58"/>
  <c r="J49" i="58"/>
  <c r="J57" i="58"/>
  <c r="J71" i="58"/>
  <c r="J75" i="58"/>
  <c r="J47" i="58"/>
  <c r="J56" i="58"/>
  <c r="J70" i="58"/>
  <c r="J64" i="58"/>
  <c r="J72" i="58"/>
  <c r="J46" i="58"/>
  <c r="J55" i="58"/>
  <c r="J63" i="58"/>
  <c r="J68" i="58"/>
  <c r="J61" i="58"/>
  <c r="L143" i="60"/>
  <c r="L287" i="60"/>
  <c r="L118" i="60"/>
  <c r="L236" i="60"/>
  <c r="L314" i="60"/>
  <c r="L332" i="60"/>
  <c r="L500" i="60"/>
  <c r="L530" i="60"/>
  <c r="L66" i="60"/>
  <c r="L86" i="60"/>
  <c r="L411" i="60"/>
  <c r="L429" i="60"/>
  <c r="L435" i="60"/>
  <c r="L459" i="60"/>
  <c r="L627" i="60"/>
  <c r="L675" i="60"/>
  <c r="L9" i="60"/>
  <c r="L15" i="60"/>
  <c r="L21" i="60"/>
  <c r="L33" i="60"/>
  <c r="L89" i="60"/>
  <c r="L101" i="60"/>
  <c r="L113" i="60"/>
  <c r="L119" i="60"/>
  <c r="L504" i="60"/>
  <c r="L534" i="60"/>
  <c r="L588" i="60"/>
  <c r="L69" i="60"/>
  <c r="L139" i="60"/>
  <c r="L127" i="60"/>
  <c r="L464" i="60"/>
  <c r="L680" i="60"/>
  <c r="L465" i="60"/>
  <c r="L495" i="60"/>
  <c r="L507" i="60"/>
  <c r="L513" i="60"/>
  <c r="L525" i="60"/>
  <c r="L531" i="60"/>
  <c r="L537" i="60"/>
  <c r="L561" i="60"/>
  <c r="L37" i="60"/>
  <c r="L43" i="60"/>
  <c r="L76" i="60"/>
  <c r="L81" i="60"/>
  <c r="L93" i="60"/>
  <c r="L99" i="60"/>
  <c r="L142" i="60"/>
  <c r="L466" i="60"/>
  <c r="L496" i="60"/>
  <c r="L520" i="60"/>
  <c r="L526" i="60"/>
  <c r="L335" i="60"/>
  <c r="L437" i="60"/>
  <c r="L443" i="60"/>
  <c r="L449" i="60"/>
  <c r="L461" i="60"/>
  <c r="L503" i="60"/>
  <c r="L521" i="60"/>
  <c r="L545" i="60"/>
  <c r="L563" i="60"/>
  <c r="L480" i="60"/>
  <c r="L5" i="60"/>
  <c r="L17" i="60"/>
  <c r="L29" i="60"/>
  <c r="L499" i="60"/>
  <c r="L529" i="60"/>
  <c r="L541" i="60"/>
  <c r="L547" i="60"/>
  <c r="L553" i="60"/>
  <c r="L121" i="60"/>
  <c r="L30" i="60"/>
  <c r="L36" i="60"/>
  <c r="L92" i="60"/>
  <c r="L98" i="60"/>
  <c r="L104" i="60"/>
  <c r="L134" i="60"/>
  <c r="L572" i="60"/>
  <c r="L590" i="60"/>
  <c r="L596" i="60"/>
  <c r="L602" i="60"/>
  <c r="L620" i="60"/>
  <c r="L268" i="60"/>
  <c r="L436" i="60"/>
  <c r="L7" i="60"/>
  <c r="L8" i="60"/>
  <c r="L14" i="60"/>
  <c r="L63" i="60"/>
  <c r="L72" i="60"/>
  <c r="L82" i="60"/>
  <c r="L124" i="60"/>
  <c r="L149" i="60"/>
  <c r="L155" i="60"/>
  <c r="L167" i="60"/>
  <c r="L173" i="60"/>
  <c r="L185" i="60"/>
  <c r="L221" i="60"/>
  <c r="L227" i="60"/>
  <c r="L61" i="60"/>
  <c r="L75" i="60"/>
  <c r="L371" i="60"/>
  <c r="L383" i="60"/>
  <c r="L431" i="60"/>
  <c r="L174" i="60"/>
  <c r="L234" i="60"/>
  <c r="L270" i="60"/>
  <c r="L276" i="60"/>
  <c r="L282" i="60"/>
  <c r="L366" i="60"/>
  <c r="L372" i="60"/>
  <c r="L378" i="60"/>
  <c r="L414" i="60"/>
  <c r="L575" i="60"/>
  <c r="L130" i="60"/>
  <c r="L136" i="60"/>
  <c r="L154" i="60"/>
  <c r="L166" i="60"/>
  <c r="L172" i="60"/>
  <c r="L190" i="60"/>
  <c r="L202" i="60"/>
  <c r="L238" i="60"/>
  <c r="L406" i="60"/>
  <c r="L418" i="60"/>
  <c r="L489" i="60"/>
  <c r="L591" i="60"/>
  <c r="L622" i="60"/>
  <c r="L676" i="60"/>
  <c r="L52" i="60"/>
  <c r="L71" i="60"/>
  <c r="L306" i="60"/>
  <c r="L330" i="60"/>
  <c r="L450" i="60"/>
  <c r="L593" i="60"/>
  <c r="L599" i="60"/>
  <c r="L635" i="60"/>
  <c r="L641" i="60"/>
  <c r="L647" i="60"/>
  <c r="L671" i="60"/>
  <c r="L157" i="60"/>
  <c r="L217" i="60"/>
  <c r="L253" i="60"/>
  <c r="L277" i="60"/>
  <c r="L283" i="60"/>
  <c r="L289" i="60"/>
  <c r="L301" i="60"/>
  <c r="L349" i="60"/>
  <c r="L373" i="60"/>
  <c r="L385" i="60"/>
  <c r="L397" i="60"/>
  <c r="L409" i="60"/>
  <c r="L445" i="60"/>
  <c r="L457" i="60"/>
  <c r="L474" i="60"/>
  <c r="L498" i="60"/>
  <c r="L606" i="60"/>
  <c r="L612" i="60"/>
  <c r="L49" i="60"/>
  <c r="L58" i="60"/>
  <c r="L242" i="60"/>
  <c r="L266" i="60"/>
  <c r="L278" i="60"/>
  <c r="L290" i="60"/>
  <c r="L338" i="60"/>
  <c r="L362" i="60"/>
  <c r="L374" i="60"/>
  <c r="L386" i="60"/>
  <c r="L398" i="60"/>
  <c r="L410" i="60"/>
  <c r="L422" i="60"/>
  <c r="L434" i="60"/>
  <c r="L589" i="60"/>
  <c r="L625" i="60"/>
  <c r="L679" i="60"/>
  <c r="L45" i="60"/>
  <c r="L73" i="60"/>
  <c r="L159" i="60"/>
  <c r="L165" i="60"/>
  <c r="L171" i="60"/>
  <c r="L177" i="60"/>
  <c r="L183" i="60"/>
  <c r="L189" i="60"/>
  <c r="L231" i="60"/>
  <c r="L243" i="60"/>
  <c r="L249" i="60"/>
  <c r="L255" i="60"/>
  <c r="L261" i="60"/>
  <c r="L267" i="60"/>
  <c r="L273" i="60"/>
  <c r="L279" i="60"/>
  <c r="L291" i="60"/>
  <c r="L297" i="60"/>
  <c r="L303" i="60"/>
  <c r="L327" i="60"/>
  <c r="L333" i="60"/>
  <c r="L441" i="60"/>
  <c r="L476" i="60"/>
  <c r="L482" i="60"/>
  <c r="L488" i="60"/>
  <c r="L494" i="60"/>
  <c r="L566" i="60"/>
  <c r="L47" i="60"/>
  <c r="L68" i="60"/>
  <c r="L80" i="60"/>
  <c r="L91" i="60"/>
  <c r="L97" i="60"/>
  <c r="L109" i="60"/>
  <c r="L115" i="60"/>
  <c r="L196" i="60"/>
  <c r="L226" i="60"/>
  <c r="L237" i="60"/>
  <c r="L248" i="60"/>
  <c r="L296" i="60"/>
  <c r="L319" i="60"/>
  <c r="L336" i="60"/>
  <c r="L354" i="60"/>
  <c r="L390" i="60"/>
  <c r="L402" i="60"/>
  <c r="L659" i="60"/>
  <c r="L438" i="60"/>
  <c r="L484" i="60"/>
  <c r="L584" i="60"/>
  <c r="L601" i="60"/>
  <c r="L607" i="60"/>
  <c r="L619" i="60"/>
  <c r="L636" i="60"/>
  <c r="L654" i="60"/>
  <c r="L660" i="60"/>
  <c r="L672" i="60"/>
  <c r="L78" i="60"/>
  <c r="L133" i="60"/>
  <c r="L150" i="60"/>
  <c r="L197" i="60"/>
  <c r="L309" i="60"/>
  <c r="L320" i="60"/>
  <c r="L20" i="60"/>
  <c r="L46" i="60"/>
  <c r="L151" i="60"/>
  <c r="L162" i="60"/>
  <c r="L192" i="60"/>
  <c r="L204" i="60"/>
  <c r="L210" i="60"/>
  <c r="L216" i="60"/>
  <c r="L233" i="60"/>
  <c r="L250" i="60"/>
  <c r="L298" i="60"/>
  <c r="L355" i="60"/>
  <c r="L415" i="60"/>
  <c r="L421" i="60"/>
  <c r="L433" i="60"/>
  <c r="L456" i="60"/>
  <c r="L467" i="60"/>
  <c r="L479" i="60"/>
  <c r="L508" i="60"/>
  <c r="L538" i="60"/>
  <c r="L550" i="60"/>
  <c r="L567" i="60"/>
  <c r="L649" i="60"/>
  <c r="L667" i="60"/>
  <c r="L673" i="60"/>
  <c r="L608" i="60"/>
  <c r="L88" i="60"/>
  <c r="L128" i="60"/>
  <c r="L141" i="60"/>
  <c r="L163" i="60"/>
  <c r="L169" i="60"/>
  <c r="L175" i="60"/>
  <c r="L187" i="60"/>
  <c r="L199" i="60"/>
  <c r="L281" i="60"/>
  <c r="L304" i="60"/>
  <c r="L322" i="60"/>
  <c r="L344" i="60"/>
  <c r="L404" i="60"/>
  <c r="L416" i="60"/>
  <c r="L428" i="60"/>
  <c r="L451" i="60"/>
  <c r="L463" i="60"/>
  <c r="L468" i="60"/>
  <c r="L492" i="60"/>
  <c r="L533" i="60"/>
  <c r="L539" i="60"/>
  <c r="L551" i="60"/>
  <c r="L568" i="60"/>
  <c r="L574" i="60"/>
  <c r="L580" i="60"/>
  <c r="L597" i="60"/>
  <c r="L632" i="60"/>
  <c r="L638" i="60"/>
  <c r="L650" i="60"/>
  <c r="L668" i="60"/>
  <c r="L54" i="60"/>
  <c r="L83" i="60"/>
  <c r="L147" i="60"/>
  <c r="L158" i="60"/>
  <c r="L305" i="60"/>
  <c r="L339" i="60"/>
  <c r="L345" i="60"/>
  <c r="L351" i="60"/>
  <c r="L369" i="60"/>
  <c r="L375" i="60"/>
  <c r="L399" i="60"/>
  <c r="L417" i="60"/>
  <c r="L440" i="60"/>
  <c r="L452" i="60"/>
  <c r="L469" i="60"/>
  <c r="L170" i="60"/>
  <c r="L182" i="60"/>
  <c r="L194" i="60"/>
  <c r="L223" i="60"/>
  <c r="L240" i="60"/>
  <c r="L258" i="60"/>
  <c r="L317" i="60"/>
  <c r="L323" i="60"/>
  <c r="L334" i="60"/>
  <c r="L475" i="60"/>
  <c r="L487" i="60"/>
  <c r="L522" i="60"/>
  <c r="L552" i="60"/>
  <c r="L558" i="60"/>
  <c r="L569" i="60"/>
  <c r="L592" i="60"/>
  <c r="L604" i="60"/>
  <c r="L639" i="60"/>
  <c r="L651" i="60"/>
  <c r="L657" i="60"/>
  <c r="L453" i="60"/>
  <c r="L218" i="60"/>
  <c r="L224" i="60"/>
  <c r="L312" i="60"/>
  <c r="L340" i="60"/>
  <c r="L364" i="60"/>
  <c r="L400" i="60"/>
  <c r="L523" i="60"/>
  <c r="L535" i="60"/>
  <c r="L617" i="60"/>
  <c r="L628" i="60"/>
  <c r="L646" i="60"/>
  <c r="L652" i="60"/>
  <c r="L65" i="60"/>
  <c r="L90" i="60"/>
  <c r="L96" i="60"/>
  <c r="L102" i="60"/>
  <c r="L108" i="60"/>
  <c r="L114" i="60"/>
  <c r="L201" i="60"/>
  <c r="L377" i="60"/>
  <c r="L401" i="60"/>
  <c r="L419" i="60"/>
  <c r="L425" i="60"/>
  <c r="L442" i="60"/>
  <c r="L448" i="60"/>
  <c r="L460" i="60"/>
  <c r="L512" i="60"/>
  <c r="L518" i="60"/>
  <c r="L536" i="60"/>
  <c r="L542" i="60"/>
  <c r="L559" i="60"/>
  <c r="L623" i="60"/>
  <c r="L214" i="60"/>
  <c r="L254" i="60"/>
  <c r="L259" i="60"/>
  <c r="L265" i="60"/>
  <c r="L293" i="60"/>
  <c r="L299" i="60"/>
  <c r="L310" i="60"/>
  <c r="L350" i="60"/>
  <c r="L361" i="60"/>
  <c r="L389" i="60"/>
  <c r="L426" i="60"/>
  <c r="L446" i="60"/>
  <c r="L470" i="60"/>
  <c r="L481" i="60"/>
  <c r="L486" i="60"/>
  <c r="L491" i="60"/>
  <c r="L497" i="60"/>
  <c r="L502" i="60"/>
  <c r="L577" i="60"/>
  <c r="L583" i="60"/>
  <c r="L616" i="60"/>
  <c r="L621" i="60"/>
  <c r="L633" i="60"/>
  <c r="L644" i="60"/>
  <c r="L655" i="60"/>
  <c r="L384" i="60"/>
  <c r="L16" i="60"/>
  <c r="L232" i="60"/>
  <c r="L260" i="60"/>
  <c r="L294" i="60"/>
  <c r="L300" i="60"/>
  <c r="L311" i="60"/>
  <c r="L328" i="60"/>
  <c r="L356" i="60"/>
  <c r="L412" i="60"/>
  <c r="L427" i="60"/>
  <c r="L432" i="60"/>
  <c r="L447" i="60"/>
  <c r="L546" i="60"/>
  <c r="L557" i="60"/>
  <c r="L562" i="60"/>
  <c r="L611" i="60"/>
  <c r="L645" i="60"/>
  <c r="L656" i="60"/>
  <c r="L367" i="60"/>
  <c r="L135" i="60"/>
  <c r="L193" i="60"/>
  <c r="L272" i="60"/>
  <c r="L329" i="60"/>
  <c r="L346" i="60"/>
  <c r="L357" i="60"/>
  <c r="L368" i="60"/>
  <c r="L379" i="60"/>
  <c r="L396" i="60"/>
  <c r="L407" i="60"/>
  <c r="L413" i="60"/>
  <c r="L462" i="60"/>
  <c r="L472" i="60"/>
  <c r="L573" i="60"/>
  <c r="L595" i="60"/>
  <c r="L146" i="60"/>
  <c r="L120" i="60"/>
  <c r="L125" i="60"/>
  <c r="L244" i="60"/>
  <c r="L295" i="60"/>
  <c r="L579" i="60"/>
  <c r="L585" i="60"/>
  <c r="L624" i="60"/>
  <c r="L640" i="60"/>
  <c r="L663" i="60"/>
  <c r="L316" i="60"/>
  <c r="L12" i="60"/>
  <c r="L57" i="60"/>
  <c r="L59" i="60"/>
  <c r="L70" i="60"/>
  <c r="L84" i="60"/>
  <c r="L94" i="60"/>
  <c r="L110" i="60"/>
  <c r="L131" i="60"/>
  <c r="L148" i="60"/>
  <c r="L153" i="60"/>
  <c r="L178" i="60"/>
  <c r="L184" i="60"/>
  <c r="L200" i="60"/>
  <c r="L205" i="60"/>
  <c r="L222" i="60"/>
  <c r="L228" i="60"/>
  <c r="L239" i="60"/>
  <c r="L245" i="60"/>
  <c r="L251" i="60"/>
  <c r="L256" i="60"/>
  <c r="L262" i="60"/>
  <c r="L284" i="60"/>
  <c r="L302" i="60"/>
  <c r="L307" i="60"/>
  <c r="L313" i="60"/>
  <c r="L318" i="60"/>
  <c r="L324" i="60"/>
  <c r="L341" i="60"/>
  <c r="L347" i="60"/>
  <c r="L352" i="60"/>
  <c r="L358" i="60"/>
  <c r="L363" i="60"/>
  <c r="L380" i="60"/>
  <c r="L391" i="60"/>
  <c r="L408" i="60"/>
  <c r="L423" i="60"/>
  <c r="L458" i="60"/>
  <c r="L473" i="60"/>
  <c r="L478" i="60"/>
  <c r="L505" i="60"/>
  <c r="L527" i="60"/>
  <c r="L220" i="60"/>
  <c r="L395" i="60"/>
  <c r="L32" i="60"/>
  <c r="L77" i="60"/>
  <c r="L18" i="60"/>
  <c r="L53" i="60"/>
  <c r="L62" i="60"/>
  <c r="L64" i="60"/>
  <c r="L100" i="60"/>
  <c r="L105" i="60"/>
  <c r="L116" i="60"/>
  <c r="L132" i="60"/>
  <c r="L164" i="60"/>
  <c r="L179" i="60"/>
  <c r="L195" i="60"/>
  <c r="L206" i="60"/>
  <c r="L229" i="60"/>
  <c r="L257" i="60"/>
  <c r="L274" i="60"/>
  <c r="L285" i="60"/>
  <c r="L325" i="60"/>
  <c r="L353" i="60"/>
  <c r="L370" i="60"/>
  <c r="L381" i="60"/>
  <c r="L511" i="60"/>
  <c r="L517" i="60"/>
  <c r="L543" i="60"/>
  <c r="L664" i="60"/>
  <c r="L669" i="60"/>
  <c r="L55" i="60"/>
  <c r="L161" i="60"/>
  <c r="L288" i="60"/>
  <c r="L605" i="60"/>
  <c r="L392" i="60"/>
  <c r="L403" i="60"/>
  <c r="L424" i="60"/>
  <c r="L439" i="60"/>
  <c r="L444" i="60"/>
  <c r="L454" i="60"/>
  <c r="L506" i="60"/>
  <c r="L528" i="60"/>
  <c r="L549" i="60"/>
  <c r="L603" i="60"/>
  <c r="L631" i="60"/>
  <c r="L670" i="60"/>
  <c r="L19" i="60"/>
  <c r="L35" i="60"/>
  <c r="L60" i="60"/>
  <c r="L85" i="60"/>
  <c r="L106" i="60"/>
  <c r="L117" i="60"/>
  <c r="L122" i="60"/>
  <c r="L138" i="60"/>
  <c r="L144" i="60"/>
  <c r="L207" i="60"/>
  <c r="L230" i="60"/>
  <c r="L235" i="60"/>
  <c r="L241" i="60"/>
  <c r="L246" i="60"/>
  <c r="L252" i="60"/>
  <c r="L263" i="60"/>
  <c r="L269" i="60"/>
  <c r="L275" i="60"/>
  <c r="L280" i="60"/>
  <c r="L286" i="60"/>
  <c r="L308" i="60"/>
  <c r="L326" i="60"/>
  <c r="L331" i="60"/>
  <c r="L337" i="60"/>
  <c r="L342" i="60"/>
  <c r="L348" i="60"/>
  <c r="L359" i="60"/>
  <c r="L365" i="60"/>
  <c r="L376" i="60"/>
  <c r="L382" i="60"/>
  <c r="L387" i="60"/>
  <c r="L393" i="60"/>
  <c r="L430" i="60"/>
  <c r="L490" i="60"/>
  <c r="L544" i="60"/>
  <c r="L554" i="60"/>
  <c r="L560" i="60"/>
  <c r="L565" i="60"/>
  <c r="L587" i="60"/>
  <c r="L598" i="60"/>
  <c r="L637" i="60"/>
  <c r="L653" i="60"/>
  <c r="L665" i="60"/>
  <c r="L271" i="60"/>
  <c r="L555" i="60"/>
  <c r="L571" i="60"/>
  <c r="L576" i="60"/>
  <c r="L609" i="60"/>
  <c r="L615" i="60"/>
  <c r="L209" i="60"/>
  <c r="L48" i="60"/>
  <c r="L50" i="60"/>
  <c r="L67" i="60"/>
  <c r="L107" i="60"/>
  <c r="L112" i="60"/>
  <c r="L145" i="60"/>
  <c r="L160" i="60"/>
  <c r="L181" i="60"/>
  <c r="L208" i="60"/>
  <c r="L213" i="60"/>
  <c r="L225" i="60"/>
  <c r="L247" i="60"/>
  <c r="L264" i="60"/>
  <c r="L292" i="60"/>
  <c r="L315" i="60"/>
  <c r="L321" i="60"/>
  <c r="L343" i="60"/>
  <c r="L360" i="60"/>
  <c r="L388" i="60"/>
  <c r="L394" i="60"/>
  <c r="L405" i="60"/>
  <c r="L420" i="60"/>
  <c r="L455" i="60"/>
  <c r="L643" i="60"/>
  <c r="L675" i="61"/>
  <c r="L651" i="61"/>
  <c r="L636" i="61"/>
  <c r="L680" i="61"/>
  <c r="L678" i="61"/>
  <c r="L70" i="61"/>
  <c r="L79" i="61"/>
  <c r="L91" i="61"/>
  <c r="L127" i="61"/>
  <c r="L146" i="61"/>
  <c r="L152" i="61"/>
  <c r="L242" i="61"/>
  <c r="L8" i="61"/>
  <c r="L14" i="61"/>
  <c r="L274" i="61"/>
  <c r="L298" i="61"/>
  <c r="L346" i="61"/>
  <c r="L364" i="61"/>
  <c r="L412" i="61"/>
  <c r="L430" i="61"/>
  <c r="L436" i="61"/>
  <c r="L460" i="61"/>
  <c r="L466" i="61"/>
  <c r="L472" i="61"/>
  <c r="L484" i="61"/>
  <c r="L496" i="61"/>
  <c r="L623" i="61"/>
  <c r="L629" i="61"/>
  <c r="L17" i="61"/>
  <c r="L51" i="61"/>
  <c r="L65" i="61"/>
  <c r="L60" i="61"/>
  <c r="L15" i="61"/>
  <c r="L300" i="61"/>
  <c r="L306" i="61"/>
  <c r="L354" i="61"/>
  <c r="L390" i="61"/>
  <c r="L402" i="61"/>
  <c r="L518" i="61"/>
  <c r="L530" i="61"/>
  <c r="L291" i="61"/>
  <c r="L507" i="61"/>
  <c r="L214" i="61"/>
  <c r="L226" i="61"/>
  <c r="L538" i="61"/>
  <c r="L63" i="61"/>
  <c r="L185" i="61"/>
  <c r="L299" i="61"/>
  <c r="L323" i="61"/>
  <c r="L246" i="61"/>
  <c r="L264" i="61"/>
  <c r="L534" i="61"/>
  <c r="L540" i="61"/>
  <c r="L546" i="61"/>
  <c r="L552" i="61"/>
  <c r="L558" i="61"/>
  <c r="L570" i="61"/>
  <c r="L512" i="61"/>
  <c r="L398" i="61"/>
  <c r="L47" i="61"/>
  <c r="L429" i="61"/>
  <c r="L95" i="61"/>
  <c r="L107" i="61"/>
  <c r="L138" i="61"/>
  <c r="L144" i="61"/>
  <c r="L275" i="61"/>
  <c r="L329" i="61"/>
  <c r="L341" i="61"/>
  <c r="L365" i="61"/>
  <c r="L521" i="61"/>
  <c r="L527" i="61"/>
  <c r="L533" i="61"/>
  <c r="L569" i="61"/>
  <c r="L276" i="61"/>
  <c r="L282" i="61"/>
  <c r="L324" i="61"/>
  <c r="L336" i="61"/>
  <c r="L342" i="61"/>
  <c r="L348" i="61"/>
  <c r="L92" i="61"/>
  <c r="L98" i="61"/>
  <c r="L104" i="61"/>
  <c r="L290" i="61"/>
  <c r="L296" i="61"/>
  <c r="L433" i="61"/>
  <c r="L523" i="61"/>
  <c r="L559" i="61"/>
  <c r="L234" i="61"/>
  <c r="L59" i="61"/>
  <c r="L78" i="61"/>
  <c r="L195" i="61"/>
  <c r="L243" i="61"/>
  <c r="L338" i="61"/>
  <c r="L344" i="61"/>
  <c r="L74" i="61"/>
  <c r="L130" i="61"/>
  <c r="L184" i="61"/>
  <c r="L250" i="61"/>
  <c r="L262" i="61"/>
  <c r="L268" i="61"/>
  <c r="L573" i="61"/>
  <c r="L112" i="61"/>
  <c r="L215" i="61"/>
  <c r="L147" i="61"/>
  <c r="L153" i="61"/>
  <c r="L312" i="61"/>
  <c r="L401" i="61"/>
  <c r="L419" i="61"/>
  <c r="L580" i="61"/>
  <c r="L604" i="61"/>
  <c r="L616" i="61"/>
  <c r="L628" i="61"/>
  <c r="L634" i="61"/>
  <c r="L640" i="61"/>
  <c r="L646" i="61"/>
  <c r="L652" i="61"/>
  <c r="L664" i="61"/>
  <c r="L19" i="61"/>
  <c r="L62" i="61"/>
  <c r="L67" i="61"/>
  <c r="L76" i="61"/>
  <c r="L93" i="61"/>
  <c r="L99" i="61"/>
  <c r="L105" i="61"/>
  <c r="L148" i="61"/>
  <c r="L213" i="61"/>
  <c r="L225" i="61"/>
  <c r="L266" i="61"/>
  <c r="L272" i="61"/>
  <c r="L330" i="61"/>
  <c r="L360" i="61"/>
  <c r="L366" i="61"/>
  <c r="L378" i="61"/>
  <c r="L438" i="61"/>
  <c r="L456" i="61"/>
  <c r="L474" i="61"/>
  <c r="L486" i="61"/>
  <c r="L545" i="61"/>
  <c r="L605" i="61"/>
  <c r="L677" i="61"/>
  <c r="L45" i="61"/>
  <c r="L56" i="61"/>
  <c r="L61" i="61"/>
  <c r="L77" i="61"/>
  <c r="L100" i="61"/>
  <c r="L106" i="61"/>
  <c r="L124" i="61"/>
  <c r="L149" i="61"/>
  <c r="L161" i="61"/>
  <c r="L167" i="61"/>
  <c r="L179" i="61"/>
  <c r="L238" i="61"/>
  <c r="L267" i="61"/>
  <c r="L314" i="61"/>
  <c r="L320" i="61"/>
  <c r="L379" i="61"/>
  <c r="L391" i="61"/>
  <c r="L397" i="61"/>
  <c r="L487" i="61"/>
  <c r="L499" i="61"/>
  <c r="L576" i="61"/>
  <c r="L582" i="61"/>
  <c r="L21" i="61"/>
  <c r="L54" i="61"/>
  <c r="L75" i="61"/>
  <c r="L131" i="61"/>
  <c r="L244" i="61"/>
  <c r="L404" i="61"/>
  <c r="L416" i="61"/>
  <c r="L428" i="61"/>
  <c r="L440" i="61"/>
  <c r="L464" i="61"/>
  <c r="L553" i="61"/>
  <c r="L577" i="61"/>
  <c r="L583" i="61"/>
  <c r="L595" i="61"/>
  <c r="L613" i="61"/>
  <c r="L116" i="61"/>
  <c r="L55" i="61"/>
  <c r="L71" i="61"/>
  <c r="L162" i="61"/>
  <c r="L168" i="61"/>
  <c r="L186" i="61"/>
  <c r="L203" i="61"/>
  <c r="L221" i="61"/>
  <c r="L286" i="61"/>
  <c r="L536" i="61"/>
  <c r="L542" i="61"/>
  <c r="L554" i="61"/>
  <c r="L566" i="61"/>
  <c r="L96" i="61"/>
  <c r="L102" i="61"/>
  <c r="L108" i="61"/>
  <c r="L120" i="61"/>
  <c r="L210" i="61"/>
  <c r="L240" i="61"/>
  <c r="L316" i="61"/>
  <c r="L322" i="61"/>
  <c r="L447" i="61"/>
  <c r="L459" i="61"/>
  <c r="L483" i="61"/>
  <c r="L495" i="61"/>
  <c r="L513" i="61"/>
  <c r="L519" i="61"/>
  <c r="L531" i="61"/>
  <c r="L537" i="61"/>
  <c r="L12" i="61"/>
  <c r="L18" i="61"/>
  <c r="L30" i="61"/>
  <c r="L36" i="61"/>
  <c r="L58" i="61"/>
  <c r="L97" i="61"/>
  <c r="L121" i="61"/>
  <c r="L134" i="61"/>
  <c r="L182" i="61"/>
  <c r="L199" i="61"/>
  <c r="L252" i="61"/>
  <c r="L258" i="61"/>
  <c r="L288" i="61"/>
  <c r="L294" i="61"/>
  <c r="L317" i="61"/>
  <c r="L347" i="61"/>
  <c r="L520" i="61"/>
  <c r="L526" i="61"/>
  <c r="L532" i="61"/>
  <c r="L550" i="61"/>
  <c r="L556" i="61"/>
  <c r="L87" i="61"/>
  <c r="L122" i="61"/>
  <c r="L140" i="61"/>
  <c r="L163" i="61"/>
  <c r="L181" i="61"/>
  <c r="L192" i="61"/>
  <c r="L227" i="61"/>
  <c r="L260" i="61"/>
  <c r="L293" i="61"/>
  <c r="L310" i="61"/>
  <c r="L332" i="61"/>
  <c r="L565" i="61"/>
  <c r="L606" i="61"/>
  <c r="L617" i="61"/>
  <c r="L635" i="61"/>
  <c r="L641" i="61"/>
  <c r="L647" i="61"/>
  <c r="L653" i="61"/>
  <c r="L665" i="61"/>
  <c r="L52" i="61"/>
  <c r="L82" i="61"/>
  <c r="L111" i="61"/>
  <c r="L117" i="61"/>
  <c r="L164" i="61"/>
  <c r="L170" i="61"/>
  <c r="L176" i="61"/>
  <c r="L222" i="61"/>
  <c r="L228" i="61"/>
  <c r="L256" i="61"/>
  <c r="L278" i="61"/>
  <c r="L328" i="61"/>
  <c r="L339" i="61"/>
  <c r="L350" i="61"/>
  <c r="L384" i="61"/>
  <c r="L396" i="61"/>
  <c r="L502" i="61"/>
  <c r="L33" i="61"/>
  <c r="L407" i="61"/>
  <c r="L413" i="61"/>
  <c r="L431" i="61"/>
  <c r="L437" i="61"/>
  <c r="L443" i="61"/>
  <c r="L455" i="61"/>
  <c r="L497" i="61"/>
  <c r="L509" i="61"/>
  <c r="L544" i="61"/>
  <c r="L561" i="61"/>
  <c r="L567" i="61"/>
  <c r="L578" i="61"/>
  <c r="L590" i="61"/>
  <c r="L596" i="61"/>
  <c r="L630" i="61"/>
  <c r="L648" i="61"/>
  <c r="L654" i="61"/>
  <c r="L666" i="61"/>
  <c r="L35" i="61"/>
  <c r="L48" i="61"/>
  <c r="L89" i="61"/>
  <c r="L118" i="61"/>
  <c r="L142" i="61"/>
  <c r="L165" i="61"/>
  <c r="L171" i="61"/>
  <c r="L183" i="61"/>
  <c r="L194" i="61"/>
  <c r="L206" i="61"/>
  <c r="L223" i="61"/>
  <c r="L245" i="61"/>
  <c r="L251" i="61"/>
  <c r="L284" i="61"/>
  <c r="L318" i="61"/>
  <c r="L334" i="61"/>
  <c r="L340" i="61"/>
  <c r="L356" i="61"/>
  <c r="L362" i="61"/>
  <c r="L368" i="61"/>
  <c r="L374" i="61"/>
  <c r="L414" i="61"/>
  <c r="L420" i="61"/>
  <c r="L432" i="61"/>
  <c r="L385" i="61"/>
  <c r="L492" i="61"/>
  <c r="L498" i="61"/>
  <c r="L539" i="61"/>
  <c r="L562" i="61"/>
  <c r="L568" i="61"/>
  <c r="L579" i="61"/>
  <c r="L585" i="61"/>
  <c r="L591" i="61"/>
  <c r="L603" i="61"/>
  <c r="L655" i="61"/>
  <c r="L84" i="61"/>
  <c r="L101" i="61"/>
  <c r="L154" i="61"/>
  <c r="L160" i="61"/>
  <c r="L172" i="61"/>
  <c r="L212" i="61"/>
  <c r="L218" i="61"/>
  <c r="L224" i="61"/>
  <c r="L230" i="61"/>
  <c r="L280" i="61"/>
  <c r="L302" i="61"/>
  <c r="L352" i="61"/>
  <c r="L363" i="61"/>
  <c r="L415" i="61"/>
  <c r="L427" i="61"/>
  <c r="L439" i="61"/>
  <c r="L516" i="61"/>
  <c r="L522" i="61"/>
  <c r="L551" i="61"/>
  <c r="L557" i="61"/>
  <c r="L592" i="61"/>
  <c r="L620" i="61"/>
  <c r="L632" i="61"/>
  <c r="L668" i="61"/>
  <c r="L236" i="61"/>
  <c r="L269" i="61"/>
  <c r="L308" i="61"/>
  <c r="L358" i="61"/>
  <c r="L457" i="61"/>
  <c r="L469" i="61"/>
  <c r="L32" i="61"/>
  <c r="L57" i="61"/>
  <c r="L64" i="61"/>
  <c r="L73" i="61"/>
  <c r="L150" i="61"/>
  <c r="L191" i="61"/>
  <c r="L248" i="61"/>
  <c r="L270" i="61"/>
  <c r="L292" i="61"/>
  <c r="L353" i="61"/>
  <c r="L482" i="61"/>
  <c r="L488" i="61"/>
  <c r="L494" i="61"/>
  <c r="L500" i="61"/>
  <c r="L506" i="61"/>
  <c r="L535" i="61"/>
  <c r="L564" i="61"/>
  <c r="L581" i="61"/>
  <c r="L593" i="61"/>
  <c r="L633" i="61"/>
  <c r="L639" i="61"/>
  <c r="L669" i="61"/>
  <c r="L80" i="61"/>
  <c r="L115" i="61"/>
  <c r="L139" i="61"/>
  <c r="L174" i="61"/>
  <c r="L180" i="61"/>
  <c r="L209" i="61"/>
  <c r="L220" i="61"/>
  <c r="L232" i="61"/>
  <c r="L254" i="61"/>
  <c r="L304" i="61"/>
  <c r="L315" i="61"/>
  <c r="L326" i="61"/>
  <c r="L371" i="61"/>
  <c r="L377" i="61"/>
  <c r="L382" i="61"/>
  <c r="L394" i="61"/>
  <c r="L411" i="61"/>
  <c r="L423" i="61"/>
  <c r="L524" i="61"/>
  <c r="L216" i="61"/>
  <c r="L241" i="61"/>
  <c r="L265" i="61"/>
  <c r="L289" i="61"/>
  <c r="L313" i="61"/>
  <c r="L337" i="61"/>
  <c r="L361" i="61"/>
  <c r="L574" i="61"/>
  <c r="L601" i="61"/>
  <c r="L612" i="61"/>
  <c r="L622" i="61"/>
  <c r="L644" i="61"/>
  <c r="L649" i="61"/>
  <c r="L109" i="61"/>
  <c r="L200" i="61"/>
  <c r="L211" i="61"/>
  <c r="L409" i="61"/>
  <c r="L425" i="61"/>
  <c r="L441" i="61"/>
  <c r="L453" i="61"/>
  <c r="L549" i="61"/>
  <c r="L671" i="61"/>
  <c r="L5" i="61"/>
  <c r="L16" i="61"/>
  <c r="L53" i="61"/>
  <c r="L68" i="61"/>
  <c r="L83" i="61"/>
  <c r="L88" i="61"/>
  <c r="L94" i="61"/>
  <c r="L110" i="61"/>
  <c r="L132" i="61"/>
  <c r="L143" i="61"/>
  <c r="L169" i="61"/>
  <c r="L190" i="61"/>
  <c r="L237" i="61"/>
  <c r="L247" i="61"/>
  <c r="L261" i="61"/>
  <c r="L271" i="61"/>
  <c r="L285" i="61"/>
  <c r="L295" i="61"/>
  <c r="L309" i="61"/>
  <c r="L319" i="61"/>
  <c r="L333" i="61"/>
  <c r="L343" i="61"/>
  <c r="L357" i="61"/>
  <c r="L367" i="61"/>
  <c r="L383" i="61"/>
  <c r="L389" i="61"/>
  <c r="L442" i="61"/>
  <c r="L448" i="61"/>
  <c r="L465" i="61"/>
  <c r="L477" i="61"/>
  <c r="L503" i="61"/>
  <c r="L508" i="61"/>
  <c r="L555" i="61"/>
  <c r="L560" i="61"/>
  <c r="L575" i="61"/>
  <c r="L607" i="61"/>
  <c r="L645" i="61"/>
  <c r="L661" i="61"/>
  <c r="L373" i="61"/>
  <c r="L395" i="61"/>
  <c r="L400" i="61"/>
  <c r="L586" i="61"/>
  <c r="L597" i="61"/>
  <c r="L618" i="61"/>
  <c r="L656" i="61"/>
  <c r="L20" i="61"/>
  <c r="L207" i="61"/>
  <c r="L233" i="61"/>
  <c r="L257" i="61"/>
  <c r="L281" i="61"/>
  <c r="L305" i="61"/>
  <c r="L421" i="61"/>
  <c r="L478" i="61"/>
  <c r="L525" i="61"/>
  <c r="L608" i="61"/>
  <c r="L673" i="61"/>
  <c r="L69" i="61"/>
  <c r="L90" i="61"/>
  <c r="L133" i="61"/>
  <c r="L196" i="61"/>
  <c r="L202" i="61"/>
  <c r="L405" i="61"/>
  <c r="L449" i="61"/>
  <c r="L587" i="61"/>
  <c r="L598" i="61"/>
  <c r="L663" i="61"/>
  <c r="L7" i="61"/>
  <c r="L50" i="61"/>
  <c r="L123" i="61"/>
  <c r="L128" i="61"/>
  <c r="L145" i="61"/>
  <c r="L155" i="61"/>
  <c r="L166" i="61"/>
  <c r="L208" i="61"/>
  <c r="L229" i="61"/>
  <c r="L239" i="61"/>
  <c r="L253" i="61"/>
  <c r="L263" i="61"/>
  <c r="L277" i="61"/>
  <c r="L287" i="61"/>
  <c r="L301" i="61"/>
  <c r="L311" i="61"/>
  <c r="L325" i="61"/>
  <c r="L335" i="61"/>
  <c r="L349" i="61"/>
  <c r="L359" i="61"/>
  <c r="L406" i="61"/>
  <c r="L444" i="61"/>
  <c r="L450" i="61"/>
  <c r="L461" i="61"/>
  <c r="L541" i="61"/>
  <c r="L468" i="61"/>
  <c r="L479" i="61"/>
  <c r="L490" i="61"/>
  <c r="L511" i="61"/>
  <c r="L599" i="61"/>
  <c r="L615" i="61"/>
  <c r="L658" i="61"/>
  <c r="L85" i="61"/>
  <c r="L113" i="61"/>
  <c r="L235" i="61"/>
  <c r="L249" i="61"/>
  <c r="L259" i="61"/>
  <c r="L273" i="61"/>
  <c r="L283" i="61"/>
  <c r="L297" i="61"/>
  <c r="L307" i="61"/>
  <c r="L321" i="61"/>
  <c r="L331" i="61"/>
  <c r="L345" i="61"/>
  <c r="L355" i="61"/>
  <c r="L375" i="61"/>
  <c r="L380" i="61"/>
  <c r="L417" i="61"/>
  <c r="L547" i="61"/>
  <c r="L72" i="61"/>
  <c r="L86" i="61"/>
  <c r="L119" i="61"/>
  <c r="L135" i="61"/>
  <c r="L151" i="61"/>
  <c r="L156" i="61"/>
  <c r="L178" i="61"/>
  <c r="L198" i="61"/>
  <c r="L204" i="61"/>
  <c r="L370" i="61"/>
  <c r="L392" i="61"/>
  <c r="L418" i="61"/>
  <c r="L445" i="61"/>
  <c r="L463" i="61"/>
  <c r="L480" i="61"/>
  <c r="L485" i="61"/>
  <c r="L517" i="61"/>
  <c r="L659" i="61"/>
  <c r="L9" i="61"/>
  <c r="L37" i="61"/>
  <c r="L43" i="61"/>
  <c r="L81" i="61"/>
  <c r="L103" i="61"/>
  <c r="L114" i="61"/>
  <c r="L141" i="61"/>
  <c r="L173" i="61"/>
  <c r="L231" i="61"/>
  <c r="L255" i="61"/>
  <c r="L279" i="61"/>
  <c r="L303" i="61"/>
  <c r="L327" i="61"/>
  <c r="L351" i="61"/>
  <c r="L381" i="61"/>
  <c r="L387" i="61"/>
  <c r="L408" i="61"/>
  <c r="L424" i="61"/>
  <c r="L435" i="61"/>
  <c r="L446" i="61"/>
  <c r="L452" i="61"/>
  <c r="L475" i="61"/>
  <c r="L501" i="61"/>
  <c r="L543" i="61"/>
  <c r="L548" i="61"/>
  <c r="L563" i="61"/>
  <c r="L600" i="61"/>
  <c r="L611" i="61"/>
  <c r="L621" i="61"/>
  <c r="L627" i="61"/>
  <c r="L643" i="61"/>
  <c r="L670" i="61"/>
  <c r="L676" i="61"/>
  <c r="L103" i="60"/>
  <c r="L485" i="60"/>
  <c r="L95" i="60"/>
  <c r="L152" i="60"/>
  <c r="L215" i="60"/>
  <c r="L87" i="60"/>
  <c r="L211" i="60"/>
  <c r="L519" i="60"/>
  <c r="L56" i="60"/>
  <c r="L79" i="60"/>
  <c r="L140" i="60"/>
  <c r="L180" i="60"/>
  <c r="L198" i="60"/>
  <c r="L212" i="60"/>
  <c r="L51" i="60"/>
  <c r="L74" i="60"/>
  <c r="L123" i="60"/>
  <c r="L176" i="60"/>
  <c r="L483" i="60"/>
  <c r="L510" i="60"/>
  <c r="L111" i="60"/>
  <c r="L168" i="60"/>
  <c r="L186" i="60"/>
  <c r="L501" i="60"/>
  <c r="L532" i="60"/>
  <c r="L594" i="60"/>
  <c r="L626" i="60"/>
  <c r="L658" i="60"/>
  <c r="L193" i="61"/>
  <c r="L467" i="61"/>
  <c r="L493" i="60"/>
  <c r="L524" i="60"/>
  <c r="L581" i="60"/>
  <c r="L613" i="60"/>
  <c r="L677" i="60"/>
  <c r="L136" i="61"/>
  <c r="L189" i="61"/>
  <c r="L372" i="61"/>
  <c r="L462" i="61"/>
  <c r="L393" i="61"/>
  <c r="L451" i="61"/>
  <c r="L660" i="61"/>
  <c r="L516" i="60"/>
  <c r="L564" i="60"/>
  <c r="L582" i="60"/>
  <c r="L600" i="60"/>
  <c r="L614" i="60"/>
  <c r="L678" i="60"/>
  <c r="L477" i="60"/>
  <c r="L556" i="60"/>
  <c r="L578" i="60"/>
  <c r="L610" i="60"/>
  <c r="L642" i="60"/>
  <c r="L674" i="60"/>
  <c r="L157" i="61"/>
  <c r="L203" i="60"/>
  <c r="L548" i="60"/>
  <c r="L629" i="60"/>
  <c r="L661" i="60"/>
  <c r="L49" i="61"/>
  <c r="L158" i="61"/>
  <c r="L177" i="61"/>
  <c r="L201" i="61"/>
  <c r="L156" i="60"/>
  <c r="L191" i="60"/>
  <c r="L509" i="60"/>
  <c r="L540" i="60"/>
  <c r="L630" i="60"/>
  <c r="L648" i="60"/>
  <c r="L662" i="60"/>
  <c r="L29" i="61"/>
  <c r="L66" i="61"/>
  <c r="L187" i="61"/>
  <c r="L197" i="61"/>
  <c r="L217" i="61"/>
  <c r="L422" i="61"/>
  <c r="L610" i="61"/>
  <c r="L625" i="61"/>
  <c r="L679" i="61"/>
  <c r="L399" i="61"/>
  <c r="L458" i="61"/>
  <c r="L489" i="61"/>
  <c r="L504" i="61"/>
  <c r="L631" i="61"/>
  <c r="L386" i="61"/>
  <c r="L410" i="61"/>
  <c r="L434" i="61"/>
  <c r="L454" i="61"/>
  <c r="L510" i="61"/>
  <c r="L637" i="61"/>
  <c r="L476" i="61"/>
  <c r="L491" i="61"/>
  <c r="L572" i="61"/>
  <c r="L588" i="61"/>
  <c r="L657" i="61"/>
  <c r="L667" i="61"/>
  <c r="L672" i="61"/>
  <c r="L638" i="61"/>
  <c r="L205" i="61"/>
  <c r="L426" i="61"/>
  <c r="L584" i="61"/>
  <c r="L609" i="61"/>
  <c r="L619" i="61"/>
  <c r="L624" i="61"/>
  <c r="L481" i="61"/>
  <c r="L602" i="61"/>
  <c r="L650" i="61"/>
  <c r="L586" i="60"/>
  <c r="L634" i="60"/>
  <c r="L46" i="61"/>
  <c r="L175" i="61"/>
  <c r="L473" i="61"/>
  <c r="L594" i="61"/>
  <c r="L642" i="61"/>
  <c r="L570" i="60"/>
  <c r="L618" i="60"/>
  <c r="L666" i="60"/>
  <c r="L159" i="61"/>
  <c r="L388" i="61"/>
  <c r="L505" i="61"/>
  <c r="L626" i="61"/>
  <c r="L674" i="61"/>
  <c r="L376" i="61"/>
  <c r="L493" i="61"/>
  <c r="L614" i="61"/>
  <c r="L662" i="61"/>
</calcChain>
</file>

<file path=xl/comments1.xml><?xml version="1.0" encoding="utf-8"?>
<comments xmlns="http://schemas.openxmlformats.org/spreadsheetml/2006/main">
  <authors>
    <author>Author</author>
  </authors>
  <commentList>
    <comment ref="Z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3" authorId="0" shapeId="0">
      <text>
        <r>
          <rPr>
            <b/>
            <sz val="9"/>
            <color indexed="81"/>
            <rFont val="Tahoma"/>
            <family val="2"/>
          </rPr>
          <t>Author:</t>
        </r>
        <r>
          <rPr>
            <sz val="9"/>
            <color indexed="81"/>
            <rFont val="Tahoma"/>
            <family val="2"/>
          </rPr>
          <t xml:space="preserve">
Assumed same as Bishoftu WABI study
</t>
        </r>
      </text>
    </comment>
    <comment ref="M83" authorId="0" shapeId="0">
      <text>
        <r>
          <rPr>
            <b/>
            <sz val="9"/>
            <color indexed="81"/>
            <rFont val="Tahoma"/>
            <family val="2"/>
          </rPr>
          <t>Author:</t>
        </r>
        <r>
          <rPr>
            <sz val="9"/>
            <color indexed="81"/>
            <rFont val="Tahoma"/>
            <family val="2"/>
          </rPr>
          <t xml:space="preserve">
Assumed same as Bishoftu WABI study
</t>
        </r>
      </text>
    </comment>
    <comment ref="O83" authorId="0" shapeId="0">
      <text>
        <r>
          <rPr>
            <b/>
            <sz val="9"/>
            <color indexed="81"/>
            <rFont val="Tahoma"/>
            <family val="2"/>
          </rPr>
          <t>Author:</t>
        </r>
        <r>
          <rPr>
            <sz val="9"/>
            <color indexed="81"/>
            <rFont val="Tahoma"/>
            <family val="2"/>
          </rPr>
          <t xml:space="preserve">
Assumed same as Bishoftu WABI study
</t>
        </r>
      </text>
    </comment>
    <comment ref="S83" authorId="0" shapeId="0">
      <text>
        <r>
          <rPr>
            <b/>
            <sz val="9"/>
            <color indexed="81"/>
            <rFont val="Tahoma"/>
            <family val="2"/>
          </rPr>
          <t>Author:</t>
        </r>
        <r>
          <rPr>
            <sz val="9"/>
            <color indexed="81"/>
            <rFont val="Tahoma"/>
            <family val="2"/>
          </rPr>
          <t xml:space="preserve">
Assumed same as Bishoftu WABI study
</t>
        </r>
      </text>
    </comment>
    <comment ref="U83" authorId="0" shapeId="0">
      <text>
        <r>
          <rPr>
            <b/>
            <sz val="9"/>
            <color indexed="81"/>
            <rFont val="Tahoma"/>
            <family val="2"/>
          </rPr>
          <t>Author:</t>
        </r>
        <r>
          <rPr>
            <sz val="9"/>
            <color indexed="81"/>
            <rFont val="Tahoma"/>
            <family val="2"/>
          </rPr>
          <t xml:space="preserve">
Assumed same as Bishoftu WABI study
</t>
        </r>
      </text>
    </comment>
    <comment ref="W83" authorId="0" shapeId="0">
      <text>
        <r>
          <rPr>
            <b/>
            <sz val="9"/>
            <color indexed="81"/>
            <rFont val="Tahoma"/>
            <family val="2"/>
          </rPr>
          <t>Author:</t>
        </r>
        <r>
          <rPr>
            <sz val="9"/>
            <color indexed="81"/>
            <rFont val="Tahoma"/>
            <family val="2"/>
          </rPr>
          <t xml:space="preserve">
Assumed same as Bishoftu WABI study
</t>
        </r>
      </text>
    </comment>
    <comment ref="Y83" authorId="0" shapeId="0">
      <text>
        <r>
          <rPr>
            <b/>
            <sz val="9"/>
            <color indexed="81"/>
            <rFont val="Tahoma"/>
            <family val="2"/>
          </rPr>
          <t>Author:</t>
        </r>
        <r>
          <rPr>
            <sz val="9"/>
            <color indexed="81"/>
            <rFont val="Tahoma"/>
            <family val="2"/>
          </rPr>
          <t xml:space="preserve">
Assumed same as Bishoftu WABI study
</t>
        </r>
      </text>
    </comment>
    <comment ref="K84" authorId="0" shapeId="0">
      <text>
        <r>
          <rPr>
            <b/>
            <sz val="9"/>
            <color indexed="81"/>
            <rFont val="Tahoma"/>
            <family val="2"/>
          </rPr>
          <t>Author:</t>
        </r>
        <r>
          <rPr>
            <sz val="9"/>
            <color indexed="81"/>
            <rFont val="Tahoma"/>
            <family val="2"/>
          </rPr>
          <t xml:space="preserve">
Assumed same as Bishoftu WABI study
</t>
        </r>
      </text>
    </comment>
    <comment ref="M84" authorId="0" shapeId="0">
      <text>
        <r>
          <rPr>
            <b/>
            <sz val="9"/>
            <color indexed="81"/>
            <rFont val="Tahoma"/>
            <family val="2"/>
          </rPr>
          <t>Author:</t>
        </r>
        <r>
          <rPr>
            <sz val="9"/>
            <color indexed="81"/>
            <rFont val="Tahoma"/>
            <family val="2"/>
          </rPr>
          <t xml:space="preserve">
Assumed same as Bishoftu WABI study
</t>
        </r>
      </text>
    </comment>
    <comment ref="O84" authorId="0" shapeId="0">
      <text>
        <r>
          <rPr>
            <b/>
            <sz val="9"/>
            <color indexed="81"/>
            <rFont val="Tahoma"/>
            <family val="2"/>
          </rPr>
          <t>Author:</t>
        </r>
        <r>
          <rPr>
            <sz val="9"/>
            <color indexed="81"/>
            <rFont val="Tahoma"/>
            <family val="2"/>
          </rPr>
          <t xml:space="preserve">
Assumed same as Bishoftu WABI study
</t>
        </r>
      </text>
    </comment>
    <comment ref="S84" authorId="0" shapeId="0">
      <text>
        <r>
          <rPr>
            <b/>
            <sz val="9"/>
            <color indexed="81"/>
            <rFont val="Tahoma"/>
            <family val="2"/>
          </rPr>
          <t>Author:</t>
        </r>
        <r>
          <rPr>
            <sz val="9"/>
            <color indexed="81"/>
            <rFont val="Tahoma"/>
            <family val="2"/>
          </rPr>
          <t xml:space="preserve">
Assumed same as Bishoftu WABI study
</t>
        </r>
      </text>
    </comment>
    <comment ref="U84" authorId="0" shapeId="0">
      <text>
        <r>
          <rPr>
            <b/>
            <sz val="9"/>
            <color indexed="81"/>
            <rFont val="Tahoma"/>
            <family val="2"/>
          </rPr>
          <t>Author:</t>
        </r>
        <r>
          <rPr>
            <sz val="9"/>
            <color indexed="81"/>
            <rFont val="Tahoma"/>
            <family val="2"/>
          </rPr>
          <t xml:space="preserve">
Assumed same as Bishoftu WABI study
</t>
        </r>
      </text>
    </comment>
    <comment ref="W84" authorId="0" shapeId="0">
      <text>
        <r>
          <rPr>
            <b/>
            <sz val="9"/>
            <color indexed="81"/>
            <rFont val="Tahoma"/>
            <family val="2"/>
          </rPr>
          <t>Author:</t>
        </r>
        <r>
          <rPr>
            <sz val="9"/>
            <color indexed="81"/>
            <rFont val="Tahoma"/>
            <family val="2"/>
          </rPr>
          <t xml:space="preserve">
Assumed same as Bishoftu WABI study
</t>
        </r>
      </text>
    </comment>
    <comment ref="Y84" authorId="0" shapeId="0">
      <text>
        <r>
          <rPr>
            <b/>
            <sz val="9"/>
            <color indexed="81"/>
            <rFont val="Tahoma"/>
            <family val="2"/>
          </rPr>
          <t>Author:</t>
        </r>
        <r>
          <rPr>
            <sz val="9"/>
            <color indexed="81"/>
            <rFont val="Tahoma"/>
            <family val="2"/>
          </rPr>
          <t xml:space="preserve">
Assumed same as Bishoftu WABI study
</t>
        </r>
      </text>
    </comment>
    <comment ref="K89" authorId="0" shapeId="0">
      <text>
        <r>
          <rPr>
            <b/>
            <sz val="9"/>
            <color indexed="81"/>
            <rFont val="Tahoma"/>
            <family val="2"/>
          </rPr>
          <t>Author:</t>
        </r>
        <r>
          <rPr>
            <sz val="9"/>
            <color indexed="81"/>
            <rFont val="Tahoma"/>
            <family val="2"/>
          </rPr>
          <t xml:space="preserve">
Assumed same as Bishoftu WABI study
</t>
        </r>
      </text>
    </comment>
    <comment ref="M89" authorId="0" shapeId="0">
      <text>
        <r>
          <rPr>
            <b/>
            <sz val="9"/>
            <color indexed="81"/>
            <rFont val="Tahoma"/>
            <family val="2"/>
          </rPr>
          <t>Author:</t>
        </r>
        <r>
          <rPr>
            <sz val="9"/>
            <color indexed="81"/>
            <rFont val="Tahoma"/>
            <family val="2"/>
          </rPr>
          <t xml:space="preserve">
Assumed same as Bishoftu WABI study
</t>
        </r>
      </text>
    </comment>
    <comment ref="O89" authorId="0" shapeId="0">
      <text>
        <r>
          <rPr>
            <b/>
            <sz val="9"/>
            <color indexed="81"/>
            <rFont val="Tahoma"/>
            <family val="2"/>
          </rPr>
          <t>Author:</t>
        </r>
        <r>
          <rPr>
            <sz val="9"/>
            <color indexed="81"/>
            <rFont val="Tahoma"/>
            <family val="2"/>
          </rPr>
          <t xml:space="preserve">
Assumed same as Bishoftu WABI study
</t>
        </r>
      </text>
    </comment>
    <comment ref="S89" authorId="0" shapeId="0">
      <text>
        <r>
          <rPr>
            <b/>
            <sz val="9"/>
            <color indexed="81"/>
            <rFont val="Tahoma"/>
            <family val="2"/>
          </rPr>
          <t>Author:</t>
        </r>
        <r>
          <rPr>
            <sz val="9"/>
            <color indexed="81"/>
            <rFont val="Tahoma"/>
            <family val="2"/>
          </rPr>
          <t xml:space="preserve">
Assumed same as Bishoftu WABI study
</t>
        </r>
      </text>
    </comment>
    <comment ref="U89" authorId="0" shapeId="0">
      <text>
        <r>
          <rPr>
            <b/>
            <sz val="9"/>
            <color indexed="81"/>
            <rFont val="Tahoma"/>
            <family val="2"/>
          </rPr>
          <t>Author:</t>
        </r>
        <r>
          <rPr>
            <sz val="9"/>
            <color indexed="81"/>
            <rFont val="Tahoma"/>
            <family val="2"/>
          </rPr>
          <t xml:space="preserve">
Assumed same as Bishoftu WABI study
</t>
        </r>
      </text>
    </comment>
    <comment ref="W89" authorId="0" shapeId="0">
      <text>
        <r>
          <rPr>
            <b/>
            <sz val="9"/>
            <color indexed="81"/>
            <rFont val="Tahoma"/>
            <family val="2"/>
          </rPr>
          <t>Author:</t>
        </r>
        <r>
          <rPr>
            <sz val="9"/>
            <color indexed="81"/>
            <rFont val="Tahoma"/>
            <family val="2"/>
          </rPr>
          <t xml:space="preserve">
Assumed same as Bishoftu WABI study
</t>
        </r>
      </text>
    </comment>
    <comment ref="Y89" authorId="0" shapeId="0">
      <text>
        <r>
          <rPr>
            <b/>
            <sz val="9"/>
            <color indexed="81"/>
            <rFont val="Tahoma"/>
            <family val="2"/>
          </rPr>
          <t>Author:</t>
        </r>
        <r>
          <rPr>
            <sz val="9"/>
            <color indexed="81"/>
            <rFont val="Tahoma"/>
            <family val="2"/>
          </rPr>
          <t xml:space="preserve">
Assumed same as Bishoftu WABI study
</t>
        </r>
      </text>
    </comment>
    <comment ref="K90" authorId="0" shapeId="0">
      <text>
        <r>
          <rPr>
            <b/>
            <sz val="9"/>
            <color indexed="81"/>
            <rFont val="Tahoma"/>
            <family val="2"/>
          </rPr>
          <t>Author:</t>
        </r>
        <r>
          <rPr>
            <sz val="9"/>
            <color indexed="81"/>
            <rFont val="Tahoma"/>
            <family val="2"/>
          </rPr>
          <t xml:space="preserve">
Assumed same as Bishoftu WABI study
</t>
        </r>
      </text>
    </comment>
    <comment ref="M90" authorId="0" shapeId="0">
      <text>
        <r>
          <rPr>
            <b/>
            <sz val="9"/>
            <color indexed="81"/>
            <rFont val="Tahoma"/>
            <family val="2"/>
          </rPr>
          <t>Author:</t>
        </r>
        <r>
          <rPr>
            <sz val="9"/>
            <color indexed="81"/>
            <rFont val="Tahoma"/>
            <family val="2"/>
          </rPr>
          <t xml:space="preserve">
Assumed same as Bishoftu WABI study
</t>
        </r>
      </text>
    </comment>
    <comment ref="O90" authorId="0" shapeId="0">
      <text>
        <r>
          <rPr>
            <b/>
            <sz val="9"/>
            <color indexed="81"/>
            <rFont val="Tahoma"/>
            <family val="2"/>
          </rPr>
          <t>Author:</t>
        </r>
        <r>
          <rPr>
            <sz val="9"/>
            <color indexed="81"/>
            <rFont val="Tahoma"/>
            <family val="2"/>
          </rPr>
          <t xml:space="preserve">
Assumed same as Bishoftu WABI study
</t>
        </r>
      </text>
    </comment>
    <comment ref="S90" authorId="0" shapeId="0">
      <text>
        <r>
          <rPr>
            <b/>
            <sz val="9"/>
            <color indexed="81"/>
            <rFont val="Tahoma"/>
            <family val="2"/>
          </rPr>
          <t>Author:</t>
        </r>
        <r>
          <rPr>
            <sz val="9"/>
            <color indexed="81"/>
            <rFont val="Tahoma"/>
            <family val="2"/>
          </rPr>
          <t xml:space="preserve">
Assumed same as Bishoftu WABI study
</t>
        </r>
      </text>
    </comment>
    <comment ref="U90" authorId="0" shapeId="0">
      <text>
        <r>
          <rPr>
            <b/>
            <sz val="9"/>
            <color indexed="81"/>
            <rFont val="Tahoma"/>
            <family val="2"/>
          </rPr>
          <t>Author:</t>
        </r>
        <r>
          <rPr>
            <sz val="9"/>
            <color indexed="81"/>
            <rFont val="Tahoma"/>
            <family val="2"/>
          </rPr>
          <t xml:space="preserve">
Assumed same as Bishoftu WABI study
</t>
        </r>
      </text>
    </comment>
    <comment ref="W90" authorId="0" shapeId="0">
      <text>
        <r>
          <rPr>
            <b/>
            <sz val="9"/>
            <color indexed="81"/>
            <rFont val="Tahoma"/>
            <family val="2"/>
          </rPr>
          <t>Author:</t>
        </r>
        <r>
          <rPr>
            <sz val="9"/>
            <color indexed="81"/>
            <rFont val="Tahoma"/>
            <family val="2"/>
          </rPr>
          <t xml:space="preserve">
Assumed same as Bishoftu WABI study
</t>
        </r>
      </text>
    </comment>
    <comment ref="Y90" authorId="0" shapeId="0">
      <text>
        <r>
          <rPr>
            <b/>
            <sz val="9"/>
            <color indexed="81"/>
            <rFont val="Tahoma"/>
            <family val="2"/>
          </rPr>
          <t>Author:</t>
        </r>
        <r>
          <rPr>
            <sz val="9"/>
            <color indexed="81"/>
            <rFont val="Tahoma"/>
            <family val="2"/>
          </rPr>
          <t xml:space="preserve">
Assumed same as Bishoftu WABI study
</t>
        </r>
      </text>
    </comment>
    <comment ref="K91" authorId="0" shapeId="0">
      <text>
        <r>
          <rPr>
            <b/>
            <sz val="9"/>
            <color indexed="81"/>
            <rFont val="Tahoma"/>
            <family val="2"/>
          </rPr>
          <t>Author:</t>
        </r>
        <r>
          <rPr>
            <sz val="9"/>
            <color indexed="81"/>
            <rFont val="Tahoma"/>
            <family val="2"/>
          </rPr>
          <t xml:space="preserve">
Assumed same as Bishoftu WABI study
</t>
        </r>
      </text>
    </comment>
    <comment ref="M91" authorId="0" shapeId="0">
      <text>
        <r>
          <rPr>
            <b/>
            <sz val="9"/>
            <color indexed="81"/>
            <rFont val="Tahoma"/>
            <family val="2"/>
          </rPr>
          <t>Author:</t>
        </r>
        <r>
          <rPr>
            <sz val="9"/>
            <color indexed="81"/>
            <rFont val="Tahoma"/>
            <family val="2"/>
          </rPr>
          <t xml:space="preserve">
Assumed same as Bishoftu WABI study
</t>
        </r>
      </text>
    </comment>
    <comment ref="O91" authorId="0" shapeId="0">
      <text>
        <r>
          <rPr>
            <b/>
            <sz val="9"/>
            <color indexed="81"/>
            <rFont val="Tahoma"/>
            <family val="2"/>
          </rPr>
          <t>Author:</t>
        </r>
        <r>
          <rPr>
            <sz val="9"/>
            <color indexed="81"/>
            <rFont val="Tahoma"/>
            <family val="2"/>
          </rPr>
          <t xml:space="preserve">
Assumed same as Bishoftu WABI study
</t>
        </r>
      </text>
    </comment>
    <comment ref="S91" authorId="0" shapeId="0">
      <text>
        <r>
          <rPr>
            <b/>
            <sz val="9"/>
            <color indexed="81"/>
            <rFont val="Tahoma"/>
            <family val="2"/>
          </rPr>
          <t>Author:</t>
        </r>
        <r>
          <rPr>
            <sz val="9"/>
            <color indexed="81"/>
            <rFont val="Tahoma"/>
            <family val="2"/>
          </rPr>
          <t xml:space="preserve">
Assumed same as Bishoftu WABI study
</t>
        </r>
      </text>
    </comment>
    <comment ref="U91" authorId="0" shapeId="0">
      <text>
        <r>
          <rPr>
            <b/>
            <sz val="9"/>
            <color indexed="81"/>
            <rFont val="Tahoma"/>
            <family val="2"/>
          </rPr>
          <t>Author:</t>
        </r>
        <r>
          <rPr>
            <sz val="9"/>
            <color indexed="81"/>
            <rFont val="Tahoma"/>
            <family val="2"/>
          </rPr>
          <t xml:space="preserve">
Assumed same as Bishoftu WABI study
</t>
        </r>
      </text>
    </comment>
    <comment ref="W91" authorId="0" shapeId="0">
      <text>
        <r>
          <rPr>
            <b/>
            <sz val="9"/>
            <color indexed="81"/>
            <rFont val="Tahoma"/>
            <family val="2"/>
          </rPr>
          <t>Author:</t>
        </r>
        <r>
          <rPr>
            <sz val="9"/>
            <color indexed="81"/>
            <rFont val="Tahoma"/>
            <family val="2"/>
          </rPr>
          <t xml:space="preserve">
Assumed same as Bishoftu WABI study
</t>
        </r>
      </text>
    </comment>
    <comment ref="Y91" authorId="0" shapeId="0">
      <text>
        <r>
          <rPr>
            <b/>
            <sz val="9"/>
            <color indexed="81"/>
            <rFont val="Tahoma"/>
            <family val="2"/>
          </rPr>
          <t>Author:</t>
        </r>
        <r>
          <rPr>
            <sz val="9"/>
            <color indexed="81"/>
            <rFont val="Tahoma"/>
            <family val="2"/>
          </rPr>
          <t xml:space="preserve">
Assumed same as Bishoftu WABI study
</t>
        </r>
      </text>
    </comment>
    <comment ref="K109" authorId="0" shapeId="0">
      <text>
        <r>
          <rPr>
            <b/>
            <sz val="9"/>
            <color indexed="81"/>
            <rFont val="Tahoma"/>
            <family val="2"/>
          </rPr>
          <t>Author:</t>
        </r>
        <r>
          <rPr>
            <sz val="9"/>
            <color indexed="81"/>
            <rFont val="Tahoma"/>
            <family val="2"/>
          </rPr>
          <t xml:space="preserve">
Assumed same as Bishoftu WABI study
</t>
        </r>
      </text>
    </comment>
    <comment ref="M109" authorId="0" shapeId="0">
      <text>
        <r>
          <rPr>
            <b/>
            <sz val="9"/>
            <color indexed="81"/>
            <rFont val="Tahoma"/>
            <family val="2"/>
          </rPr>
          <t>Author:</t>
        </r>
        <r>
          <rPr>
            <sz val="9"/>
            <color indexed="81"/>
            <rFont val="Tahoma"/>
            <family val="2"/>
          </rPr>
          <t xml:space="preserve">
Assumed same as Bishoftu WABI study
</t>
        </r>
      </text>
    </comment>
    <comment ref="O109" authorId="0" shapeId="0">
      <text>
        <r>
          <rPr>
            <b/>
            <sz val="9"/>
            <color indexed="81"/>
            <rFont val="Tahoma"/>
            <family val="2"/>
          </rPr>
          <t>Author:</t>
        </r>
        <r>
          <rPr>
            <sz val="9"/>
            <color indexed="81"/>
            <rFont val="Tahoma"/>
            <family val="2"/>
          </rPr>
          <t xml:space="preserve">
Assumed same as Bishoftu WABI study
</t>
        </r>
      </text>
    </comment>
    <comment ref="S109" authorId="0" shapeId="0">
      <text>
        <r>
          <rPr>
            <b/>
            <sz val="9"/>
            <color indexed="81"/>
            <rFont val="Tahoma"/>
            <family val="2"/>
          </rPr>
          <t>Author:</t>
        </r>
        <r>
          <rPr>
            <sz val="9"/>
            <color indexed="81"/>
            <rFont val="Tahoma"/>
            <family val="2"/>
          </rPr>
          <t xml:space="preserve">
Assumed same as Bishoftu WABI study
</t>
        </r>
      </text>
    </comment>
    <comment ref="U109" authorId="0" shapeId="0">
      <text>
        <r>
          <rPr>
            <b/>
            <sz val="9"/>
            <color indexed="81"/>
            <rFont val="Tahoma"/>
            <family val="2"/>
          </rPr>
          <t>Author:</t>
        </r>
        <r>
          <rPr>
            <sz val="9"/>
            <color indexed="81"/>
            <rFont val="Tahoma"/>
            <family val="2"/>
          </rPr>
          <t xml:space="preserve">
Assumed same as Bishoftu WABI study
</t>
        </r>
      </text>
    </comment>
    <comment ref="W109" authorId="0" shapeId="0">
      <text>
        <r>
          <rPr>
            <b/>
            <sz val="9"/>
            <color indexed="81"/>
            <rFont val="Tahoma"/>
            <family val="2"/>
          </rPr>
          <t>Author:</t>
        </r>
        <r>
          <rPr>
            <sz val="9"/>
            <color indexed="81"/>
            <rFont val="Tahoma"/>
            <family val="2"/>
          </rPr>
          <t xml:space="preserve">
Assumed same as Bishoftu WABI study
</t>
        </r>
      </text>
    </comment>
    <comment ref="Y109" authorId="0" shapeId="0">
      <text>
        <r>
          <rPr>
            <b/>
            <sz val="9"/>
            <color indexed="81"/>
            <rFont val="Tahoma"/>
            <family val="2"/>
          </rPr>
          <t>Author:</t>
        </r>
        <r>
          <rPr>
            <sz val="9"/>
            <color indexed="81"/>
            <rFont val="Tahoma"/>
            <family val="2"/>
          </rPr>
          <t xml:space="preserve">
Assumed same as Bishoftu WABI study
</t>
        </r>
      </text>
    </comment>
    <comment ref="K110" authorId="0" shapeId="0">
      <text>
        <r>
          <rPr>
            <b/>
            <sz val="9"/>
            <color indexed="81"/>
            <rFont val="Tahoma"/>
            <family val="2"/>
          </rPr>
          <t>Author:</t>
        </r>
        <r>
          <rPr>
            <sz val="9"/>
            <color indexed="81"/>
            <rFont val="Tahoma"/>
            <family val="2"/>
          </rPr>
          <t xml:space="preserve">
Assumed same as Bishoftu WABI study
</t>
        </r>
      </text>
    </comment>
    <comment ref="M110" authorId="0" shapeId="0">
      <text>
        <r>
          <rPr>
            <b/>
            <sz val="9"/>
            <color indexed="81"/>
            <rFont val="Tahoma"/>
            <family val="2"/>
          </rPr>
          <t>Author:</t>
        </r>
        <r>
          <rPr>
            <sz val="9"/>
            <color indexed="81"/>
            <rFont val="Tahoma"/>
            <family val="2"/>
          </rPr>
          <t xml:space="preserve">
Assumed same as Bishoftu WABI study
</t>
        </r>
      </text>
    </comment>
    <comment ref="O110" authorId="0" shapeId="0">
      <text>
        <r>
          <rPr>
            <b/>
            <sz val="9"/>
            <color indexed="81"/>
            <rFont val="Tahoma"/>
            <family val="2"/>
          </rPr>
          <t>Author:</t>
        </r>
        <r>
          <rPr>
            <sz val="9"/>
            <color indexed="81"/>
            <rFont val="Tahoma"/>
            <family val="2"/>
          </rPr>
          <t xml:space="preserve">
Assumed same as Bishoftu WABI study
</t>
        </r>
      </text>
    </comment>
    <comment ref="S110" authorId="0" shapeId="0">
      <text>
        <r>
          <rPr>
            <b/>
            <sz val="9"/>
            <color indexed="81"/>
            <rFont val="Tahoma"/>
            <family val="2"/>
          </rPr>
          <t>Author:</t>
        </r>
        <r>
          <rPr>
            <sz val="9"/>
            <color indexed="81"/>
            <rFont val="Tahoma"/>
            <family val="2"/>
          </rPr>
          <t xml:space="preserve">
Assumed same as Bishoftu WABI study
</t>
        </r>
      </text>
    </comment>
    <comment ref="U110" authorId="0" shapeId="0">
      <text>
        <r>
          <rPr>
            <b/>
            <sz val="9"/>
            <color indexed="81"/>
            <rFont val="Tahoma"/>
            <family val="2"/>
          </rPr>
          <t>Author:</t>
        </r>
        <r>
          <rPr>
            <sz val="9"/>
            <color indexed="81"/>
            <rFont val="Tahoma"/>
            <family val="2"/>
          </rPr>
          <t xml:space="preserve">
Assumed same as Bishoftu WABI study
</t>
        </r>
      </text>
    </comment>
    <comment ref="W110" authorId="0" shapeId="0">
      <text>
        <r>
          <rPr>
            <b/>
            <sz val="9"/>
            <color indexed="81"/>
            <rFont val="Tahoma"/>
            <family val="2"/>
          </rPr>
          <t>Author:</t>
        </r>
        <r>
          <rPr>
            <sz val="9"/>
            <color indexed="81"/>
            <rFont val="Tahoma"/>
            <family val="2"/>
          </rPr>
          <t xml:space="preserve">
Assumed same as Bishoftu WABI study
</t>
        </r>
      </text>
    </comment>
    <comment ref="Y110" authorId="0" shapeId="0">
      <text>
        <r>
          <rPr>
            <b/>
            <sz val="9"/>
            <color indexed="81"/>
            <rFont val="Tahoma"/>
            <family val="2"/>
          </rPr>
          <t>Author:</t>
        </r>
        <r>
          <rPr>
            <sz val="9"/>
            <color indexed="81"/>
            <rFont val="Tahoma"/>
            <family val="2"/>
          </rPr>
          <t xml:space="preserve">
Assumed same as Bishoftu WABI study
</t>
        </r>
      </text>
    </comment>
    <comment ref="K111" authorId="0" shapeId="0">
      <text>
        <r>
          <rPr>
            <b/>
            <sz val="9"/>
            <color indexed="81"/>
            <rFont val="Tahoma"/>
            <family val="2"/>
          </rPr>
          <t>Author:</t>
        </r>
        <r>
          <rPr>
            <sz val="9"/>
            <color indexed="81"/>
            <rFont val="Tahoma"/>
            <family val="2"/>
          </rPr>
          <t xml:space="preserve">
Assumed same as Bishoftu WABI study
</t>
        </r>
      </text>
    </comment>
    <comment ref="M111" authorId="0" shapeId="0">
      <text>
        <r>
          <rPr>
            <b/>
            <sz val="9"/>
            <color indexed="81"/>
            <rFont val="Tahoma"/>
            <family val="2"/>
          </rPr>
          <t>Author:</t>
        </r>
        <r>
          <rPr>
            <sz val="9"/>
            <color indexed="81"/>
            <rFont val="Tahoma"/>
            <family val="2"/>
          </rPr>
          <t xml:space="preserve">
Assumed same as Bishoftu WABI study
</t>
        </r>
      </text>
    </comment>
    <comment ref="O111" authorId="0" shapeId="0">
      <text>
        <r>
          <rPr>
            <b/>
            <sz val="9"/>
            <color indexed="81"/>
            <rFont val="Tahoma"/>
            <family val="2"/>
          </rPr>
          <t>Author:</t>
        </r>
        <r>
          <rPr>
            <sz val="9"/>
            <color indexed="81"/>
            <rFont val="Tahoma"/>
            <family val="2"/>
          </rPr>
          <t xml:space="preserve">
Assumed same as Bishoftu WABI study
</t>
        </r>
      </text>
    </comment>
    <comment ref="S111" authorId="0" shapeId="0">
      <text>
        <r>
          <rPr>
            <b/>
            <sz val="9"/>
            <color indexed="81"/>
            <rFont val="Tahoma"/>
            <family val="2"/>
          </rPr>
          <t>Author:</t>
        </r>
        <r>
          <rPr>
            <sz val="9"/>
            <color indexed="81"/>
            <rFont val="Tahoma"/>
            <family val="2"/>
          </rPr>
          <t xml:space="preserve">
Assumed same as Bishoftu WABI study
</t>
        </r>
      </text>
    </comment>
    <comment ref="U111" authorId="0" shapeId="0">
      <text>
        <r>
          <rPr>
            <b/>
            <sz val="9"/>
            <color indexed="81"/>
            <rFont val="Tahoma"/>
            <family val="2"/>
          </rPr>
          <t>Author:</t>
        </r>
        <r>
          <rPr>
            <sz val="9"/>
            <color indexed="81"/>
            <rFont val="Tahoma"/>
            <family val="2"/>
          </rPr>
          <t xml:space="preserve">
Assumed same as Bishoftu WABI study
</t>
        </r>
      </text>
    </comment>
    <comment ref="W111" authorId="0" shapeId="0">
      <text>
        <r>
          <rPr>
            <b/>
            <sz val="9"/>
            <color indexed="81"/>
            <rFont val="Tahoma"/>
            <family val="2"/>
          </rPr>
          <t>Author:</t>
        </r>
        <r>
          <rPr>
            <sz val="9"/>
            <color indexed="81"/>
            <rFont val="Tahoma"/>
            <family val="2"/>
          </rPr>
          <t xml:space="preserve">
Assumed same as Bishoftu WABI study
</t>
        </r>
      </text>
    </comment>
    <comment ref="Y111" authorId="0" shapeId="0">
      <text>
        <r>
          <rPr>
            <b/>
            <sz val="9"/>
            <color indexed="81"/>
            <rFont val="Tahoma"/>
            <family val="2"/>
          </rPr>
          <t>Author:</t>
        </r>
        <r>
          <rPr>
            <sz val="9"/>
            <color indexed="81"/>
            <rFont val="Tahoma"/>
            <family val="2"/>
          </rPr>
          <t xml:space="preserve">
Assumed same as Bishoftu WABI study
</t>
        </r>
      </text>
    </comment>
    <comment ref="K112" authorId="0" shapeId="0">
      <text>
        <r>
          <rPr>
            <b/>
            <sz val="9"/>
            <color indexed="81"/>
            <rFont val="Tahoma"/>
            <family val="2"/>
          </rPr>
          <t>Author:</t>
        </r>
        <r>
          <rPr>
            <sz val="9"/>
            <color indexed="81"/>
            <rFont val="Tahoma"/>
            <family val="2"/>
          </rPr>
          <t xml:space="preserve">
Assumed same as Bishoftu WABI study
</t>
        </r>
      </text>
    </comment>
    <comment ref="M112" authorId="0" shapeId="0">
      <text>
        <r>
          <rPr>
            <b/>
            <sz val="9"/>
            <color indexed="81"/>
            <rFont val="Tahoma"/>
            <family val="2"/>
          </rPr>
          <t>Author:</t>
        </r>
        <r>
          <rPr>
            <sz val="9"/>
            <color indexed="81"/>
            <rFont val="Tahoma"/>
            <family val="2"/>
          </rPr>
          <t xml:space="preserve">
Assumed same as Bishoftu WABI study
</t>
        </r>
      </text>
    </comment>
    <comment ref="O112" authorId="0" shapeId="0">
      <text>
        <r>
          <rPr>
            <b/>
            <sz val="9"/>
            <color indexed="81"/>
            <rFont val="Tahoma"/>
            <family val="2"/>
          </rPr>
          <t>Author:</t>
        </r>
        <r>
          <rPr>
            <sz val="9"/>
            <color indexed="81"/>
            <rFont val="Tahoma"/>
            <family val="2"/>
          </rPr>
          <t xml:space="preserve">
Assumed same as Bishoftu WABI study
</t>
        </r>
      </text>
    </comment>
    <comment ref="S112" authorId="0" shapeId="0">
      <text>
        <r>
          <rPr>
            <b/>
            <sz val="9"/>
            <color indexed="81"/>
            <rFont val="Tahoma"/>
            <family val="2"/>
          </rPr>
          <t>Author:</t>
        </r>
        <r>
          <rPr>
            <sz val="9"/>
            <color indexed="81"/>
            <rFont val="Tahoma"/>
            <family val="2"/>
          </rPr>
          <t xml:space="preserve">
Assumed same as Bishoftu WABI study
</t>
        </r>
      </text>
    </comment>
    <comment ref="U112" authorId="0" shapeId="0">
      <text>
        <r>
          <rPr>
            <b/>
            <sz val="9"/>
            <color indexed="81"/>
            <rFont val="Tahoma"/>
            <family val="2"/>
          </rPr>
          <t>Author:</t>
        </r>
        <r>
          <rPr>
            <sz val="9"/>
            <color indexed="81"/>
            <rFont val="Tahoma"/>
            <family val="2"/>
          </rPr>
          <t xml:space="preserve">
Assumed same as Bishoftu WABI study
</t>
        </r>
      </text>
    </comment>
    <comment ref="W112" authorId="0" shapeId="0">
      <text>
        <r>
          <rPr>
            <b/>
            <sz val="9"/>
            <color indexed="81"/>
            <rFont val="Tahoma"/>
            <family val="2"/>
          </rPr>
          <t>Author:</t>
        </r>
        <r>
          <rPr>
            <sz val="9"/>
            <color indexed="81"/>
            <rFont val="Tahoma"/>
            <family val="2"/>
          </rPr>
          <t xml:space="preserve">
Assumed same as Bishoftu WABI study
</t>
        </r>
      </text>
    </comment>
    <comment ref="Y112" authorId="0" shapeId="0">
      <text>
        <r>
          <rPr>
            <b/>
            <sz val="9"/>
            <color indexed="81"/>
            <rFont val="Tahoma"/>
            <family val="2"/>
          </rPr>
          <t>Author:</t>
        </r>
        <r>
          <rPr>
            <sz val="9"/>
            <color indexed="81"/>
            <rFont val="Tahoma"/>
            <family val="2"/>
          </rPr>
          <t xml:space="preserve">
Assumed same as Bishoftu WABI study
</t>
        </r>
      </text>
    </comment>
    <comment ref="E326"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10.xml><?xml version="1.0" encoding="utf-8"?>
<comments xmlns="http://schemas.openxmlformats.org/spreadsheetml/2006/main">
  <authors>
    <author>Author</author>
  </authors>
  <commentLis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E233"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4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1.xml><?xml version="1.0" encoding="utf-8"?>
<comments xmlns="http://schemas.openxmlformats.org/spreadsheetml/2006/main">
  <authors>
    <author>Author</author>
  </authors>
  <commentLis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E210"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38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2.xml><?xml version="1.0" encoding="utf-8"?>
<comments xmlns="http://schemas.openxmlformats.org/spreadsheetml/2006/main">
  <authors>
    <author>Author</author>
  </authors>
  <commentLis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E216"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L330" authorId="0" shapeId="0">
      <text>
        <r>
          <rPr>
            <b/>
            <sz val="9"/>
            <color indexed="81"/>
            <rFont val="Tahoma"/>
            <family val="2"/>
          </rPr>
          <t>Author:</t>
        </r>
        <r>
          <rPr>
            <sz val="9"/>
            <color indexed="81"/>
            <rFont val="Tahoma"/>
            <family val="2"/>
          </rPr>
          <t xml:space="preserve">
Manually chose WaW over WABI as WABI value believed to be incorrect</t>
        </r>
      </text>
    </comment>
    <comment ref="K33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3.xml><?xml version="1.0" encoding="utf-8"?>
<comments xmlns="http://schemas.openxmlformats.org/spreadsheetml/2006/main">
  <authors>
    <author>Author</author>
  </authors>
  <commentList>
    <comment ref="K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6" authorId="0" shapeId="0">
      <text>
        <r>
          <rPr>
            <b/>
            <sz val="9"/>
            <color indexed="81"/>
            <rFont val="Tahoma"/>
            <family val="2"/>
          </rPr>
          <t>Author:</t>
        </r>
        <r>
          <rPr>
            <sz val="9"/>
            <color indexed="81"/>
            <rFont val="Tahoma"/>
            <family val="2"/>
          </rPr>
          <t xml:space="preserve">
Assumed same as Bishoftu WABI study
</t>
        </r>
      </text>
    </comment>
    <comment ref="K27" authorId="0" shapeId="0">
      <text>
        <r>
          <rPr>
            <b/>
            <sz val="9"/>
            <color indexed="81"/>
            <rFont val="Tahoma"/>
            <family val="2"/>
          </rPr>
          <t>Author:</t>
        </r>
        <r>
          <rPr>
            <sz val="9"/>
            <color indexed="81"/>
            <rFont val="Tahoma"/>
            <family val="2"/>
          </rPr>
          <t xml:space="preserve">
Assumed same as Bishoftu WABI study
</t>
        </r>
      </text>
    </comment>
    <comment ref="K31" authorId="0" shapeId="0">
      <text>
        <r>
          <rPr>
            <b/>
            <sz val="9"/>
            <color indexed="81"/>
            <rFont val="Tahoma"/>
            <family val="2"/>
          </rPr>
          <t>Author:</t>
        </r>
        <r>
          <rPr>
            <sz val="9"/>
            <color indexed="81"/>
            <rFont val="Tahoma"/>
            <family val="2"/>
          </rPr>
          <t xml:space="preserve">
Assumed same as Bishoftu WABI study
</t>
        </r>
      </text>
    </comment>
    <comment ref="K32" authorId="0" shapeId="0">
      <text>
        <r>
          <rPr>
            <b/>
            <sz val="9"/>
            <color indexed="81"/>
            <rFont val="Tahoma"/>
            <family val="2"/>
          </rPr>
          <t>Author:</t>
        </r>
        <r>
          <rPr>
            <sz val="9"/>
            <color indexed="81"/>
            <rFont val="Tahoma"/>
            <family val="2"/>
          </rPr>
          <t xml:space="preserve">
Assumed same as Bishoftu WABI study
</t>
        </r>
      </text>
    </comment>
    <comment ref="K47" authorId="0" shapeId="0">
      <text>
        <r>
          <rPr>
            <b/>
            <sz val="9"/>
            <color indexed="81"/>
            <rFont val="Tahoma"/>
            <family val="2"/>
          </rPr>
          <t>Author:</t>
        </r>
        <r>
          <rPr>
            <sz val="9"/>
            <color indexed="81"/>
            <rFont val="Tahoma"/>
            <family val="2"/>
          </rPr>
          <t xml:space="preserve">
Assumed same as Bishoftu WABI study
</t>
        </r>
      </text>
    </comment>
    <comment ref="K48" authorId="0" shapeId="0">
      <text>
        <r>
          <rPr>
            <b/>
            <sz val="9"/>
            <color indexed="81"/>
            <rFont val="Tahoma"/>
            <family val="2"/>
          </rPr>
          <t>Author:</t>
        </r>
        <r>
          <rPr>
            <sz val="9"/>
            <color indexed="81"/>
            <rFont val="Tahoma"/>
            <family val="2"/>
          </rPr>
          <t xml:space="preserve">
Assumed same as Bishoftu WABI study
</t>
        </r>
      </text>
    </comment>
    <comment ref="K49" authorId="0" shapeId="0">
      <text>
        <r>
          <rPr>
            <b/>
            <sz val="9"/>
            <color indexed="81"/>
            <rFont val="Tahoma"/>
            <family val="2"/>
          </rPr>
          <t>Author:</t>
        </r>
        <r>
          <rPr>
            <sz val="9"/>
            <color indexed="81"/>
            <rFont val="Tahoma"/>
            <family val="2"/>
          </rPr>
          <t xml:space="preserve">
Assumed same as Bishoftu WABI study
</t>
        </r>
      </text>
    </comment>
    <comment ref="E167"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3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4.xml><?xml version="1.0" encoding="utf-8"?>
<comments xmlns="http://schemas.openxmlformats.org/spreadsheetml/2006/main">
  <authors>
    <author>Author</author>
  </authors>
  <commentList>
    <comment ref="K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1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26" authorId="0" shapeId="0">
      <text>
        <r>
          <rPr>
            <b/>
            <sz val="9"/>
            <color indexed="81"/>
            <rFont val="Tahoma"/>
            <family val="2"/>
          </rPr>
          <t>Author:</t>
        </r>
        <r>
          <rPr>
            <sz val="9"/>
            <color indexed="81"/>
            <rFont val="Tahoma"/>
            <family val="2"/>
          </rPr>
          <t xml:space="preserve">
Assumed same as Bishoftu WABI study
</t>
        </r>
      </text>
    </comment>
    <comment ref="K27" authorId="0" shapeId="0">
      <text>
        <r>
          <rPr>
            <b/>
            <sz val="9"/>
            <color indexed="81"/>
            <rFont val="Tahoma"/>
            <family val="2"/>
          </rPr>
          <t>Author:</t>
        </r>
        <r>
          <rPr>
            <sz val="9"/>
            <color indexed="81"/>
            <rFont val="Tahoma"/>
            <family val="2"/>
          </rPr>
          <t xml:space="preserve">
Assumed same as Bishoftu WABI study
</t>
        </r>
      </text>
    </comment>
    <comment ref="K31" authorId="0" shapeId="0">
      <text>
        <r>
          <rPr>
            <b/>
            <sz val="9"/>
            <color indexed="81"/>
            <rFont val="Tahoma"/>
            <family val="2"/>
          </rPr>
          <t>Author:</t>
        </r>
        <r>
          <rPr>
            <sz val="9"/>
            <color indexed="81"/>
            <rFont val="Tahoma"/>
            <family val="2"/>
          </rPr>
          <t xml:space="preserve">
Assumed same as Bishoftu WABI study
</t>
        </r>
      </text>
    </comment>
    <comment ref="K32" authorId="0" shapeId="0">
      <text>
        <r>
          <rPr>
            <b/>
            <sz val="9"/>
            <color indexed="81"/>
            <rFont val="Tahoma"/>
            <family val="2"/>
          </rPr>
          <t>Author:</t>
        </r>
        <r>
          <rPr>
            <sz val="9"/>
            <color indexed="81"/>
            <rFont val="Tahoma"/>
            <family val="2"/>
          </rPr>
          <t xml:space="preserve">
Assumed same as Bishoftu WABI study
</t>
        </r>
      </text>
    </comment>
    <comment ref="K47" authorId="0" shapeId="0">
      <text>
        <r>
          <rPr>
            <b/>
            <sz val="9"/>
            <color indexed="81"/>
            <rFont val="Tahoma"/>
            <family val="2"/>
          </rPr>
          <t>Author:</t>
        </r>
        <r>
          <rPr>
            <sz val="9"/>
            <color indexed="81"/>
            <rFont val="Tahoma"/>
            <family val="2"/>
          </rPr>
          <t xml:space="preserve">
Assumed same as Bishoftu WABI study
</t>
        </r>
      </text>
    </comment>
    <comment ref="K48" authorId="0" shapeId="0">
      <text>
        <r>
          <rPr>
            <b/>
            <sz val="9"/>
            <color indexed="81"/>
            <rFont val="Tahoma"/>
            <family val="2"/>
          </rPr>
          <t>Author:</t>
        </r>
        <r>
          <rPr>
            <sz val="9"/>
            <color indexed="81"/>
            <rFont val="Tahoma"/>
            <family val="2"/>
          </rPr>
          <t xml:space="preserve">
Assumed same as Bishoftu WABI study
</t>
        </r>
      </text>
    </comment>
    <comment ref="K49" authorId="0" shapeId="0">
      <text>
        <r>
          <rPr>
            <b/>
            <sz val="9"/>
            <color indexed="81"/>
            <rFont val="Tahoma"/>
            <family val="2"/>
          </rPr>
          <t>Author:</t>
        </r>
        <r>
          <rPr>
            <sz val="9"/>
            <color indexed="81"/>
            <rFont val="Tahoma"/>
            <family val="2"/>
          </rPr>
          <t xml:space="preserve">
Assumed same as Bishoftu WABI study
</t>
        </r>
      </text>
    </comment>
    <comment ref="E16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33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338" authorId="0" shapeId="0">
      <text>
        <r>
          <rPr>
            <b/>
            <sz val="9"/>
            <color indexed="81"/>
            <rFont val="Tahoma"/>
            <family val="2"/>
          </rPr>
          <t>Author:</t>
        </r>
        <r>
          <rPr>
            <sz val="9"/>
            <color indexed="81"/>
            <rFont val="Tahoma"/>
            <family val="2"/>
          </rPr>
          <t xml:space="preserve">
UNSD chosen over WaW value as WaW value believed to be incorrect</t>
        </r>
      </text>
    </comment>
    <comment ref="K3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5.xml><?xml version="1.0" encoding="utf-8"?>
<comments xmlns="http://schemas.openxmlformats.org/spreadsheetml/2006/main">
  <authors>
    <author>Author</author>
  </authors>
  <commentLis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E199"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3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6.xml><?xml version="1.0" encoding="utf-8"?>
<comments xmlns="http://schemas.openxmlformats.org/spreadsheetml/2006/main">
  <authors>
    <author>Author</author>
  </authors>
  <commentLis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E204"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G364" authorId="0" shapeId="0">
      <text>
        <r>
          <rPr>
            <b/>
            <sz val="9"/>
            <color indexed="81"/>
            <rFont val="Tahoma"/>
            <family val="2"/>
          </rPr>
          <t>Author:</t>
        </r>
        <r>
          <rPr>
            <sz val="9"/>
            <color indexed="81"/>
            <rFont val="Tahoma"/>
            <family val="2"/>
          </rPr>
          <t xml:space="preserve">
Level 2 taken to match country default.</t>
        </r>
      </text>
    </comment>
    <comment ref="K3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17.xml><?xml version="1.0" encoding="utf-8"?>
<comments xmlns="http://schemas.openxmlformats.org/spreadsheetml/2006/main">
  <authors>
    <author>Author</author>
  </authors>
  <commentList>
    <comment ref="AH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E257"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18.xml><?xml version="1.0" encoding="utf-8"?>
<comments xmlns="http://schemas.openxmlformats.org/spreadsheetml/2006/main">
  <authors>
    <author>Author</author>
  </authors>
  <commentList>
    <comment ref="AH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E250"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19.xml><?xml version="1.0" encoding="utf-8"?>
<comments xmlns="http://schemas.openxmlformats.org/spreadsheetml/2006/main">
  <authors>
    <author>Author</author>
  </authors>
  <commentList>
    <comment ref="AH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F12" authorId="0" shapeId="0">
      <text>
        <r>
          <rPr>
            <b/>
            <sz val="9"/>
            <color indexed="81"/>
            <rFont val="Tahoma"/>
            <family val="2"/>
          </rPr>
          <t>Author:</t>
        </r>
        <r>
          <rPr>
            <sz val="9"/>
            <color indexed="81"/>
            <rFont val="Tahoma"/>
            <family val="2"/>
          </rPr>
          <t xml:space="preserve">
Consists of: DOM.31.5_1 + DOM.31.1_1</t>
        </r>
      </text>
    </comment>
    <comment ref="F36" authorId="0" shapeId="0">
      <text>
        <r>
          <rPr>
            <b/>
            <sz val="9"/>
            <color indexed="81"/>
            <rFont val="Tahoma"/>
            <family val="2"/>
          </rPr>
          <t>Author:</t>
        </r>
        <r>
          <rPr>
            <sz val="9"/>
            <color indexed="81"/>
            <rFont val="Tahoma"/>
            <family val="2"/>
          </rPr>
          <t xml:space="preserve">
Consists of: AUS.8.1_1+AUS.8.67_1+AUS.8.62_1+AUS.8.8_1+AUS.8.41_1+AUS.8.65_1+AUS.8.50_1+AUS.8.11_1+AUS.8.9_1+AUS.8.58_1+AUS.8.54_1+AUS.8.46_1+AUS.8.22_1+AUS.34_1+AUS.8.32_1+AUS.8.45_1</t>
        </r>
      </text>
    </comment>
    <comment ref="F103" authorId="0" shapeId="0">
      <text>
        <r>
          <rPr>
            <b/>
            <sz val="9"/>
            <color indexed="81"/>
            <rFont val="Tahoma"/>
            <family val="2"/>
          </rPr>
          <t>Author:</t>
        </r>
        <r>
          <rPr>
            <sz val="9"/>
            <color indexed="81"/>
            <rFont val="Tahoma"/>
            <family val="2"/>
          </rPr>
          <t xml:space="preserve">
Consists of: BGD.2.4.4_1+BGD.2.4.2_1+BGD.2.4.19_1+BGD.2.4.18_1+BGD.2.4.17_1+BGD.2.4.14_1+BGD.2.4.13_1+BGD.2.4.11_1+BGD.2.4.9_1+BGD.2.4.8_1+BGD.2.4.7_1</t>
        </r>
      </text>
    </comment>
    <comment ref="F175" authorId="0" shapeId="0">
      <text>
        <r>
          <rPr>
            <b/>
            <sz val="9"/>
            <color indexed="81"/>
            <rFont val="Tahoma"/>
            <family val="2"/>
          </rPr>
          <t>Author:</t>
        </r>
        <r>
          <rPr>
            <sz val="9"/>
            <color indexed="81"/>
            <rFont val="Tahoma"/>
            <family val="2"/>
          </rPr>
          <t xml:space="preserve">
Consists of: IND.20.18_1+IND.20.17_1</t>
        </r>
      </text>
    </comment>
    <comment ref="E250"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F265" authorId="0" shapeId="0">
      <text>
        <r>
          <rPr>
            <b/>
            <sz val="9"/>
            <color indexed="81"/>
            <rFont val="Tahoma"/>
            <family val="2"/>
          </rPr>
          <t>Author:</t>
        </r>
        <r>
          <rPr>
            <sz val="9"/>
            <color indexed="81"/>
            <rFont val="Tahoma"/>
            <family val="2"/>
          </rPr>
          <t xml:space="preserve">
Consists of: MMR.15.4_1+MMR.15.1_1</t>
        </r>
      </text>
    </comment>
    <comment ref="F267" authorId="0" shapeId="0">
      <text>
        <r>
          <rPr>
            <b/>
            <sz val="9"/>
            <color indexed="81"/>
            <rFont val="Tahoma"/>
            <family val="2"/>
          </rPr>
          <t>Author:</t>
        </r>
        <r>
          <rPr>
            <sz val="9"/>
            <color indexed="81"/>
            <rFont val="Tahoma"/>
            <family val="2"/>
          </rPr>
          <t xml:space="preserve">
Consists of: NAM.5.10_1+NAM.5.3_1+NAM.5.7_1+NAM.5.4_1+NAM.5.6_1+NAM.5.5_1+NAM.5.1_1+NAM.5.2_1+NAM.5.8_1</t>
        </r>
      </text>
    </comment>
    <comment ref="F338" authorId="0" shapeId="0">
      <text>
        <r>
          <rPr>
            <b/>
            <sz val="9"/>
            <color indexed="81"/>
            <rFont val="Tahoma"/>
            <family val="2"/>
          </rPr>
          <t>Author:</t>
        </r>
        <r>
          <rPr>
            <sz val="9"/>
            <color indexed="81"/>
            <rFont val="Tahoma"/>
            <family val="2"/>
          </rPr>
          <t xml:space="preserve">
Consists of: SYR.5.1_1+SYR.13.6_1</t>
        </r>
      </text>
    </comment>
    <comment ref="F535" authorId="0" shapeId="0">
      <text>
        <r>
          <rPr>
            <b/>
            <sz val="9"/>
            <color indexed="81"/>
            <rFont val="Tahoma"/>
            <family val="2"/>
          </rPr>
          <t>Author:</t>
        </r>
        <r>
          <rPr>
            <sz val="9"/>
            <color indexed="81"/>
            <rFont val="Tahoma"/>
            <family val="2"/>
          </rPr>
          <t xml:space="preserve">
Consists of: MDG.1.1.7_1+MDG.1.1.5_1+MDG.1.1.6_1+MDG.1.1.1_1</t>
        </r>
      </text>
    </comment>
    <comment ref="F547" authorId="0" shapeId="0">
      <text>
        <r>
          <rPr>
            <b/>
            <sz val="9"/>
            <color indexed="81"/>
            <rFont val="Tahoma"/>
            <family val="2"/>
          </rPr>
          <t>Author:</t>
        </r>
        <r>
          <rPr>
            <sz val="9"/>
            <color indexed="81"/>
            <rFont val="Tahoma"/>
            <family val="2"/>
          </rPr>
          <t xml:space="preserve">
Consists of: UGA.16.1_1 + UGA.57.3_1 + UGA.44.3_1 + UGA.57.1_1  + UGA.57.2_1</t>
        </r>
      </text>
    </comment>
  </commentList>
</comments>
</file>

<file path=xl/comments2.xml><?xml version="1.0" encoding="utf-8"?>
<comments xmlns="http://schemas.openxmlformats.org/spreadsheetml/2006/main">
  <authors>
    <author>Author</author>
  </authors>
  <commentList>
    <comment ref="Z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3" authorId="0" shapeId="0">
      <text>
        <r>
          <rPr>
            <b/>
            <sz val="9"/>
            <color indexed="81"/>
            <rFont val="Tahoma"/>
            <family val="2"/>
          </rPr>
          <t>Author:</t>
        </r>
        <r>
          <rPr>
            <sz val="9"/>
            <color indexed="81"/>
            <rFont val="Tahoma"/>
            <family val="2"/>
          </rPr>
          <t xml:space="preserve">
Assumed same as Bishoftu WABI study
</t>
        </r>
      </text>
    </comment>
    <comment ref="M83" authorId="0" shapeId="0">
      <text>
        <r>
          <rPr>
            <b/>
            <sz val="9"/>
            <color indexed="81"/>
            <rFont val="Tahoma"/>
            <family val="2"/>
          </rPr>
          <t>Author:</t>
        </r>
        <r>
          <rPr>
            <sz val="9"/>
            <color indexed="81"/>
            <rFont val="Tahoma"/>
            <family val="2"/>
          </rPr>
          <t xml:space="preserve">
Assumed same as Bishoftu WABI study
</t>
        </r>
      </text>
    </comment>
    <comment ref="O83" authorId="0" shapeId="0">
      <text>
        <r>
          <rPr>
            <b/>
            <sz val="9"/>
            <color indexed="81"/>
            <rFont val="Tahoma"/>
            <family val="2"/>
          </rPr>
          <t>Author:</t>
        </r>
        <r>
          <rPr>
            <sz val="9"/>
            <color indexed="81"/>
            <rFont val="Tahoma"/>
            <family val="2"/>
          </rPr>
          <t xml:space="preserve">
Assumed same as Bishoftu WABI study
</t>
        </r>
      </text>
    </comment>
    <comment ref="S83" authorId="0" shapeId="0">
      <text>
        <r>
          <rPr>
            <b/>
            <sz val="9"/>
            <color indexed="81"/>
            <rFont val="Tahoma"/>
            <family val="2"/>
          </rPr>
          <t>Author:</t>
        </r>
        <r>
          <rPr>
            <sz val="9"/>
            <color indexed="81"/>
            <rFont val="Tahoma"/>
            <family val="2"/>
          </rPr>
          <t xml:space="preserve">
Assumed same as Bishoftu WABI study
</t>
        </r>
      </text>
    </comment>
    <comment ref="U83" authorId="0" shapeId="0">
      <text>
        <r>
          <rPr>
            <b/>
            <sz val="9"/>
            <color indexed="81"/>
            <rFont val="Tahoma"/>
            <family val="2"/>
          </rPr>
          <t>Author:</t>
        </r>
        <r>
          <rPr>
            <sz val="9"/>
            <color indexed="81"/>
            <rFont val="Tahoma"/>
            <family val="2"/>
          </rPr>
          <t xml:space="preserve">
Assumed same as Bishoftu WABI study
</t>
        </r>
      </text>
    </comment>
    <comment ref="W83" authorId="0" shapeId="0">
      <text>
        <r>
          <rPr>
            <b/>
            <sz val="9"/>
            <color indexed="81"/>
            <rFont val="Tahoma"/>
            <family val="2"/>
          </rPr>
          <t>Author:</t>
        </r>
        <r>
          <rPr>
            <sz val="9"/>
            <color indexed="81"/>
            <rFont val="Tahoma"/>
            <family val="2"/>
          </rPr>
          <t xml:space="preserve">
Assumed same as Bishoftu WABI study
</t>
        </r>
      </text>
    </comment>
    <comment ref="Y83" authorId="0" shapeId="0">
      <text>
        <r>
          <rPr>
            <b/>
            <sz val="9"/>
            <color indexed="81"/>
            <rFont val="Tahoma"/>
            <family val="2"/>
          </rPr>
          <t>Author:</t>
        </r>
        <r>
          <rPr>
            <sz val="9"/>
            <color indexed="81"/>
            <rFont val="Tahoma"/>
            <family val="2"/>
          </rPr>
          <t xml:space="preserve">
Assumed same as Bishoftu WABI study
</t>
        </r>
      </text>
    </comment>
    <comment ref="K84" authorId="0" shapeId="0">
      <text>
        <r>
          <rPr>
            <b/>
            <sz val="9"/>
            <color indexed="81"/>
            <rFont val="Tahoma"/>
            <family val="2"/>
          </rPr>
          <t>Author:</t>
        </r>
        <r>
          <rPr>
            <sz val="9"/>
            <color indexed="81"/>
            <rFont val="Tahoma"/>
            <family val="2"/>
          </rPr>
          <t xml:space="preserve">
Assumed same as Bishoftu WABI study
</t>
        </r>
      </text>
    </comment>
    <comment ref="M84" authorId="0" shapeId="0">
      <text>
        <r>
          <rPr>
            <b/>
            <sz val="9"/>
            <color indexed="81"/>
            <rFont val="Tahoma"/>
            <family val="2"/>
          </rPr>
          <t>Author:</t>
        </r>
        <r>
          <rPr>
            <sz val="9"/>
            <color indexed="81"/>
            <rFont val="Tahoma"/>
            <family val="2"/>
          </rPr>
          <t xml:space="preserve">
Assumed same as Bishoftu WABI study
</t>
        </r>
      </text>
    </comment>
    <comment ref="O84" authorId="0" shapeId="0">
      <text>
        <r>
          <rPr>
            <b/>
            <sz val="9"/>
            <color indexed="81"/>
            <rFont val="Tahoma"/>
            <family val="2"/>
          </rPr>
          <t>Author:</t>
        </r>
        <r>
          <rPr>
            <sz val="9"/>
            <color indexed="81"/>
            <rFont val="Tahoma"/>
            <family val="2"/>
          </rPr>
          <t xml:space="preserve">
Assumed same as Bishoftu WABI study
</t>
        </r>
      </text>
    </comment>
    <comment ref="S84" authorId="0" shapeId="0">
      <text>
        <r>
          <rPr>
            <b/>
            <sz val="9"/>
            <color indexed="81"/>
            <rFont val="Tahoma"/>
            <family val="2"/>
          </rPr>
          <t>Author:</t>
        </r>
        <r>
          <rPr>
            <sz val="9"/>
            <color indexed="81"/>
            <rFont val="Tahoma"/>
            <family val="2"/>
          </rPr>
          <t xml:space="preserve">
Assumed same as Bishoftu WABI study
</t>
        </r>
      </text>
    </comment>
    <comment ref="U84" authorId="0" shapeId="0">
      <text>
        <r>
          <rPr>
            <b/>
            <sz val="9"/>
            <color indexed="81"/>
            <rFont val="Tahoma"/>
            <family val="2"/>
          </rPr>
          <t>Author:</t>
        </r>
        <r>
          <rPr>
            <sz val="9"/>
            <color indexed="81"/>
            <rFont val="Tahoma"/>
            <family val="2"/>
          </rPr>
          <t xml:space="preserve">
Assumed same as Bishoftu WABI study
</t>
        </r>
      </text>
    </comment>
    <comment ref="W84" authorId="0" shapeId="0">
      <text>
        <r>
          <rPr>
            <b/>
            <sz val="9"/>
            <color indexed="81"/>
            <rFont val="Tahoma"/>
            <family val="2"/>
          </rPr>
          <t>Author:</t>
        </r>
        <r>
          <rPr>
            <sz val="9"/>
            <color indexed="81"/>
            <rFont val="Tahoma"/>
            <family val="2"/>
          </rPr>
          <t xml:space="preserve">
Assumed same as Bishoftu WABI study
</t>
        </r>
      </text>
    </comment>
    <comment ref="Y84" authorId="0" shapeId="0">
      <text>
        <r>
          <rPr>
            <b/>
            <sz val="9"/>
            <color indexed="81"/>
            <rFont val="Tahoma"/>
            <family val="2"/>
          </rPr>
          <t>Author:</t>
        </r>
        <r>
          <rPr>
            <sz val="9"/>
            <color indexed="81"/>
            <rFont val="Tahoma"/>
            <family val="2"/>
          </rPr>
          <t xml:space="preserve">
Assumed same as Bishoftu WABI study
</t>
        </r>
      </text>
    </comment>
    <comment ref="K89" authorId="0" shapeId="0">
      <text>
        <r>
          <rPr>
            <b/>
            <sz val="9"/>
            <color indexed="81"/>
            <rFont val="Tahoma"/>
            <family val="2"/>
          </rPr>
          <t>Author:</t>
        </r>
        <r>
          <rPr>
            <sz val="9"/>
            <color indexed="81"/>
            <rFont val="Tahoma"/>
            <family val="2"/>
          </rPr>
          <t xml:space="preserve">
Assumed same as Bishoftu WABI study
</t>
        </r>
      </text>
    </comment>
    <comment ref="M89" authorId="0" shapeId="0">
      <text>
        <r>
          <rPr>
            <b/>
            <sz val="9"/>
            <color indexed="81"/>
            <rFont val="Tahoma"/>
            <family val="2"/>
          </rPr>
          <t>Author:</t>
        </r>
        <r>
          <rPr>
            <sz val="9"/>
            <color indexed="81"/>
            <rFont val="Tahoma"/>
            <family val="2"/>
          </rPr>
          <t xml:space="preserve">
Assumed same as Bishoftu WABI study
</t>
        </r>
      </text>
    </comment>
    <comment ref="O89" authorId="0" shapeId="0">
      <text>
        <r>
          <rPr>
            <b/>
            <sz val="9"/>
            <color indexed="81"/>
            <rFont val="Tahoma"/>
            <family val="2"/>
          </rPr>
          <t>Author:</t>
        </r>
        <r>
          <rPr>
            <sz val="9"/>
            <color indexed="81"/>
            <rFont val="Tahoma"/>
            <family val="2"/>
          </rPr>
          <t xml:space="preserve">
Assumed same as Bishoftu WABI study
</t>
        </r>
      </text>
    </comment>
    <comment ref="S89" authorId="0" shapeId="0">
      <text>
        <r>
          <rPr>
            <b/>
            <sz val="9"/>
            <color indexed="81"/>
            <rFont val="Tahoma"/>
            <family val="2"/>
          </rPr>
          <t>Author:</t>
        </r>
        <r>
          <rPr>
            <sz val="9"/>
            <color indexed="81"/>
            <rFont val="Tahoma"/>
            <family val="2"/>
          </rPr>
          <t xml:space="preserve">
Assumed same as Bishoftu WABI study
</t>
        </r>
      </text>
    </comment>
    <comment ref="U89" authorId="0" shapeId="0">
      <text>
        <r>
          <rPr>
            <b/>
            <sz val="9"/>
            <color indexed="81"/>
            <rFont val="Tahoma"/>
            <family val="2"/>
          </rPr>
          <t>Author:</t>
        </r>
        <r>
          <rPr>
            <sz val="9"/>
            <color indexed="81"/>
            <rFont val="Tahoma"/>
            <family val="2"/>
          </rPr>
          <t xml:space="preserve">
Assumed same as Bishoftu WABI study
</t>
        </r>
      </text>
    </comment>
    <comment ref="W89" authorId="0" shapeId="0">
      <text>
        <r>
          <rPr>
            <b/>
            <sz val="9"/>
            <color indexed="81"/>
            <rFont val="Tahoma"/>
            <family val="2"/>
          </rPr>
          <t>Author:</t>
        </r>
        <r>
          <rPr>
            <sz val="9"/>
            <color indexed="81"/>
            <rFont val="Tahoma"/>
            <family val="2"/>
          </rPr>
          <t xml:space="preserve">
Assumed same as Bishoftu WABI study
</t>
        </r>
      </text>
    </comment>
    <comment ref="Y89" authorId="0" shapeId="0">
      <text>
        <r>
          <rPr>
            <b/>
            <sz val="9"/>
            <color indexed="81"/>
            <rFont val="Tahoma"/>
            <family val="2"/>
          </rPr>
          <t>Author:</t>
        </r>
        <r>
          <rPr>
            <sz val="9"/>
            <color indexed="81"/>
            <rFont val="Tahoma"/>
            <family val="2"/>
          </rPr>
          <t xml:space="preserve">
Assumed same as Bishoftu WABI study
</t>
        </r>
      </text>
    </comment>
    <comment ref="K90" authorId="0" shapeId="0">
      <text>
        <r>
          <rPr>
            <b/>
            <sz val="9"/>
            <color indexed="81"/>
            <rFont val="Tahoma"/>
            <family val="2"/>
          </rPr>
          <t>Author:</t>
        </r>
        <r>
          <rPr>
            <sz val="9"/>
            <color indexed="81"/>
            <rFont val="Tahoma"/>
            <family val="2"/>
          </rPr>
          <t xml:space="preserve">
Assumed same as Bishoftu WABI study
</t>
        </r>
      </text>
    </comment>
    <comment ref="M90" authorId="0" shapeId="0">
      <text>
        <r>
          <rPr>
            <b/>
            <sz val="9"/>
            <color indexed="81"/>
            <rFont val="Tahoma"/>
            <family val="2"/>
          </rPr>
          <t>Author:</t>
        </r>
        <r>
          <rPr>
            <sz val="9"/>
            <color indexed="81"/>
            <rFont val="Tahoma"/>
            <family val="2"/>
          </rPr>
          <t xml:space="preserve">
Assumed same as Bishoftu WABI study
</t>
        </r>
      </text>
    </comment>
    <comment ref="O90" authorId="0" shapeId="0">
      <text>
        <r>
          <rPr>
            <b/>
            <sz val="9"/>
            <color indexed="81"/>
            <rFont val="Tahoma"/>
            <family val="2"/>
          </rPr>
          <t>Author:</t>
        </r>
        <r>
          <rPr>
            <sz val="9"/>
            <color indexed="81"/>
            <rFont val="Tahoma"/>
            <family val="2"/>
          </rPr>
          <t xml:space="preserve">
Assumed same as Bishoftu WABI study
</t>
        </r>
      </text>
    </comment>
    <comment ref="S90" authorId="0" shapeId="0">
      <text>
        <r>
          <rPr>
            <b/>
            <sz val="9"/>
            <color indexed="81"/>
            <rFont val="Tahoma"/>
            <family val="2"/>
          </rPr>
          <t>Author:</t>
        </r>
        <r>
          <rPr>
            <sz val="9"/>
            <color indexed="81"/>
            <rFont val="Tahoma"/>
            <family val="2"/>
          </rPr>
          <t xml:space="preserve">
Assumed same as Bishoftu WABI study
</t>
        </r>
      </text>
    </comment>
    <comment ref="U90" authorId="0" shapeId="0">
      <text>
        <r>
          <rPr>
            <b/>
            <sz val="9"/>
            <color indexed="81"/>
            <rFont val="Tahoma"/>
            <family val="2"/>
          </rPr>
          <t>Author:</t>
        </r>
        <r>
          <rPr>
            <sz val="9"/>
            <color indexed="81"/>
            <rFont val="Tahoma"/>
            <family val="2"/>
          </rPr>
          <t xml:space="preserve">
Assumed same as Bishoftu WABI study
</t>
        </r>
      </text>
    </comment>
    <comment ref="W90" authorId="0" shapeId="0">
      <text>
        <r>
          <rPr>
            <b/>
            <sz val="9"/>
            <color indexed="81"/>
            <rFont val="Tahoma"/>
            <family val="2"/>
          </rPr>
          <t>Author:</t>
        </r>
        <r>
          <rPr>
            <sz val="9"/>
            <color indexed="81"/>
            <rFont val="Tahoma"/>
            <family val="2"/>
          </rPr>
          <t xml:space="preserve">
Assumed same as Bishoftu WABI study
</t>
        </r>
      </text>
    </comment>
    <comment ref="Y90" authorId="0" shapeId="0">
      <text>
        <r>
          <rPr>
            <b/>
            <sz val="9"/>
            <color indexed="81"/>
            <rFont val="Tahoma"/>
            <family val="2"/>
          </rPr>
          <t>Author:</t>
        </r>
        <r>
          <rPr>
            <sz val="9"/>
            <color indexed="81"/>
            <rFont val="Tahoma"/>
            <family val="2"/>
          </rPr>
          <t xml:space="preserve">
Assumed same as Bishoftu WABI study
</t>
        </r>
      </text>
    </comment>
    <comment ref="K91" authorId="0" shapeId="0">
      <text>
        <r>
          <rPr>
            <b/>
            <sz val="9"/>
            <color indexed="81"/>
            <rFont val="Tahoma"/>
            <family val="2"/>
          </rPr>
          <t>Author:</t>
        </r>
        <r>
          <rPr>
            <sz val="9"/>
            <color indexed="81"/>
            <rFont val="Tahoma"/>
            <family val="2"/>
          </rPr>
          <t xml:space="preserve">
Assumed same as Bishoftu WABI study
</t>
        </r>
      </text>
    </comment>
    <comment ref="M91" authorId="0" shapeId="0">
      <text>
        <r>
          <rPr>
            <b/>
            <sz val="9"/>
            <color indexed="81"/>
            <rFont val="Tahoma"/>
            <family val="2"/>
          </rPr>
          <t>Author:</t>
        </r>
        <r>
          <rPr>
            <sz val="9"/>
            <color indexed="81"/>
            <rFont val="Tahoma"/>
            <family val="2"/>
          </rPr>
          <t xml:space="preserve">
Assumed same as Bishoftu WABI study
</t>
        </r>
      </text>
    </comment>
    <comment ref="O91" authorId="0" shapeId="0">
      <text>
        <r>
          <rPr>
            <b/>
            <sz val="9"/>
            <color indexed="81"/>
            <rFont val="Tahoma"/>
            <family val="2"/>
          </rPr>
          <t>Author:</t>
        </r>
        <r>
          <rPr>
            <sz val="9"/>
            <color indexed="81"/>
            <rFont val="Tahoma"/>
            <family val="2"/>
          </rPr>
          <t xml:space="preserve">
Assumed same as Bishoftu WABI study
</t>
        </r>
      </text>
    </comment>
    <comment ref="S91" authorId="0" shapeId="0">
      <text>
        <r>
          <rPr>
            <b/>
            <sz val="9"/>
            <color indexed="81"/>
            <rFont val="Tahoma"/>
            <family val="2"/>
          </rPr>
          <t>Author:</t>
        </r>
        <r>
          <rPr>
            <sz val="9"/>
            <color indexed="81"/>
            <rFont val="Tahoma"/>
            <family val="2"/>
          </rPr>
          <t xml:space="preserve">
Assumed same as Bishoftu WABI study
</t>
        </r>
      </text>
    </comment>
    <comment ref="U91" authorId="0" shapeId="0">
      <text>
        <r>
          <rPr>
            <b/>
            <sz val="9"/>
            <color indexed="81"/>
            <rFont val="Tahoma"/>
            <family val="2"/>
          </rPr>
          <t>Author:</t>
        </r>
        <r>
          <rPr>
            <sz val="9"/>
            <color indexed="81"/>
            <rFont val="Tahoma"/>
            <family val="2"/>
          </rPr>
          <t xml:space="preserve">
Assumed same as Bishoftu WABI study
</t>
        </r>
      </text>
    </comment>
    <comment ref="W91" authorId="0" shapeId="0">
      <text>
        <r>
          <rPr>
            <b/>
            <sz val="9"/>
            <color indexed="81"/>
            <rFont val="Tahoma"/>
            <family val="2"/>
          </rPr>
          <t>Author:</t>
        </r>
        <r>
          <rPr>
            <sz val="9"/>
            <color indexed="81"/>
            <rFont val="Tahoma"/>
            <family val="2"/>
          </rPr>
          <t xml:space="preserve">
Assumed same as Bishoftu WABI study
</t>
        </r>
      </text>
    </comment>
    <comment ref="Y91" authorId="0" shapeId="0">
      <text>
        <r>
          <rPr>
            <b/>
            <sz val="9"/>
            <color indexed="81"/>
            <rFont val="Tahoma"/>
            <family val="2"/>
          </rPr>
          <t>Author:</t>
        </r>
        <r>
          <rPr>
            <sz val="9"/>
            <color indexed="81"/>
            <rFont val="Tahoma"/>
            <family val="2"/>
          </rPr>
          <t xml:space="preserve">
Assumed same as Bishoftu WABI study
</t>
        </r>
      </text>
    </comment>
    <comment ref="K109" authorId="0" shapeId="0">
      <text>
        <r>
          <rPr>
            <b/>
            <sz val="9"/>
            <color indexed="81"/>
            <rFont val="Tahoma"/>
            <family val="2"/>
          </rPr>
          <t>Author:</t>
        </r>
        <r>
          <rPr>
            <sz val="9"/>
            <color indexed="81"/>
            <rFont val="Tahoma"/>
            <family val="2"/>
          </rPr>
          <t xml:space="preserve">
Assumed same as Bishoftu WABI study
</t>
        </r>
      </text>
    </comment>
    <comment ref="M109" authorId="0" shapeId="0">
      <text>
        <r>
          <rPr>
            <b/>
            <sz val="9"/>
            <color indexed="81"/>
            <rFont val="Tahoma"/>
            <family val="2"/>
          </rPr>
          <t>Author:</t>
        </r>
        <r>
          <rPr>
            <sz val="9"/>
            <color indexed="81"/>
            <rFont val="Tahoma"/>
            <family val="2"/>
          </rPr>
          <t xml:space="preserve">
Assumed same as Bishoftu WABI study
</t>
        </r>
      </text>
    </comment>
    <comment ref="O109" authorId="0" shapeId="0">
      <text>
        <r>
          <rPr>
            <b/>
            <sz val="9"/>
            <color indexed="81"/>
            <rFont val="Tahoma"/>
            <family val="2"/>
          </rPr>
          <t>Author:</t>
        </r>
        <r>
          <rPr>
            <sz val="9"/>
            <color indexed="81"/>
            <rFont val="Tahoma"/>
            <family val="2"/>
          </rPr>
          <t xml:space="preserve">
Assumed same as Bishoftu WABI study
</t>
        </r>
      </text>
    </comment>
    <comment ref="S109" authorId="0" shapeId="0">
      <text>
        <r>
          <rPr>
            <b/>
            <sz val="9"/>
            <color indexed="81"/>
            <rFont val="Tahoma"/>
            <family val="2"/>
          </rPr>
          <t>Author:</t>
        </r>
        <r>
          <rPr>
            <sz val="9"/>
            <color indexed="81"/>
            <rFont val="Tahoma"/>
            <family val="2"/>
          </rPr>
          <t xml:space="preserve">
Assumed same as Bishoftu WABI study
</t>
        </r>
      </text>
    </comment>
    <comment ref="U109" authorId="0" shapeId="0">
      <text>
        <r>
          <rPr>
            <b/>
            <sz val="9"/>
            <color indexed="81"/>
            <rFont val="Tahoma"/>
            <family val="2"/>
          </rPr>
          <t>Author:</t>
        </r>
        <r>
          <rPr>
            <sz val="9"/>
            <color indexed="81"/>
            <rFont val="Tahoma"/>
            <family val="2"/>
          </rPr>
          <t xml:space="preserve">
Assumed same as Bishoftu WABI study
</t>
        </r>
      </text>
    </comment>
    <comment ref="W109" authorId="0" shapeId="0">
      <text>
        <r>
          <rPr>
            <b/>
            <sz val="9"/>
            <color indexed="81"/>
            <rFont val="Tahoma"/>
            <family val="2"/>
          </rPr>
          <t>Author:</t>
        </r>
        <r>
          <rPr>
            <sz val="9"/>
            <color indexed="81"/>
            <rFont val="Tahoma"/>
            <family val="2"/>
          </rPr>
          <t xml:space="preserve">
Assumed same as Bishoftu WABI study
</t>
        </r>
      </text>
    </comment>
    <comment ref="Y109" authorId="0" shapeId="0">
      <text>
        <r>
          <rPr>
            <b/>
            <sz val="9"/>
            <color indexed="81"/>
            <rFont val="Tahoma"/>
            <family val="2"/>
          </rPr>
          <t>Author:</t>
        </r>
        <r>
          <rPr>
            <sz val="9"/>
            <color indexed="81"/>
            <rFont val="Tahoma"/>
            <family val="2"/>
          </rPr>
          <t xml:space="preserve">
Assumed same as Bishoftu WABI study
</t>
        </r>
      </text>
    </comment>
    <comment ref="K110" authorId="0" shapeId="0">
      <text>
        <r>
          <rPr>
            <b/>
            <sz val="9"/>
            <color indexed="81"/>
            <rFont val="Tahoma"/>
            <family val="2"/>
          </rPr>
          <t>Author:</t>
        </r>
        <r>
          <rPr>
            <sz val="9"/>
            <color indexed="81"/>
            <rFont val="Tahoma"/>
            <family val="2"/>
          </rPr>
          <t xml:space="preserve">
Assumed same as Bishoftu WABI study
</t>
        </r>
      </text>
    </comment>
    <comment ref="M110" authorId="0" shapeId="0">
      <text>
        <r>
          <rPr>
            <b/>
            <sz val="9"/>
            <color indexed="81"/>
            <rFont val="Tahoma"/>
            <family val="2"/>
          </rPr>
          <t>Author:</t>
        </r>
        <r>
          <rPr>
            <sz val="9"/>
            <color indexed="81"/>
            <rFont val="Tahoma"/>
            <family val="2"/>
          </rPr>
          <t xml:space="preserve">
Assumed same as Bishoftu WABI study
</t>
        </r>
      </text>
    </comment>
    <comment ref="O110" authorId="0" shapeId="0">
      <text>
        <r>
          <rPr>
            <b/>
            <sz val="9"/>
            <color indexed="81"/>
            <rFont val="Tahoma"/>
            <family val="2"/>
          </rPr>
          <t>Author:</t>
        </r>
        <r>
          <rPr>
            <sz val="9"/>
            <color indexed="81"/>
            <rFont val="Tahoma"/>
            <family val="2"/>
          </rPr>
          <t xml:space="preserve">
Assumed same as Bishoftu WABI study
</t>
        </r>
      </text>
    </comment>
    <comment ref="S110" authorId="0" shapeId="0">
      <text>
        <r>
          <rPr>
            <b/>
            <sz val="9"/>
            <color indexed="81"/>
            <rFont val="Tahoma"/>
            <family val="2"/>
          </rPr>
          <t>Author:</t>
        </r>
        <r>
          <rPr>
            <sz val="9"/>
            <color indexed="81"/>
            <rFont val="Tahoma"/>
            <family val="2"/>
          </rPr>
          <t xml:space="preserve">
Assumed same as Bishoftu WABI study
</t>
        </r>
      </text>
    </comment>
    <comment ref="U110" authorId="0" shapeId="0">
      <text>
        <r>
          <rPr>
            <b/>
            <sz val="9"/>
            <color indexed="81"/>
            <rFont val="Tahoma"/>
            <family val="2"/>
          </rPr>
          <t>Author:</t>
        </r>
        <r>
          <rPr>
            <sz val="9"/>
            <color indexed="81"/>
            <rFont val="Tahoma"/>
            <family val="2"/>
          </rPr>
          <t xml:space="preserve">
Assumed same as Bishoftu WABI study
</t>
        </r>
      </text>
    </comment>
    <comment ref="W110" authorId="0" shapeId="0">
      <text>
        <r>
          <rPr>
            <b/>
            <sz val="9"/>
            <color indexed="81"/>
            <rFont val="Tahoma"/>
            <family val="2"/>
          </rPr>
          <t>Author:</t>
        </r>
        <r>
          <rPr>
            <sz val="9"/>
            <color indexed="81"/>
            <rFont val="Tahoma"/>
            <family val="2"/>
          </rPr>
          <t xml:space="preserve">
Assumed same as Bishoftu WABI study
</t>
        </r>
      </text>
    </comment>
    <comment ref="Y110" authorId="0" shapeId="0">
      <text>
        <r>
          <rPr>
            <b/>
            <sz val="9"/>
            <color indexed="81"/>
            <rFont val="Tahoma"/>
            <family val="2"/>
          </rPr>
          <t>Author:</t>
        </r>
        <r>
          <rPr>
            <sz val="9"/>
            <color indexed="81"/>
            <rFont val="Tahoma"/>
            <family val="2"/>
          </rPr>
          <t xml:space="preserve">
Assumed same as Bishoftu WABI study
</t>
        </r>
      </text>
    </comment>
    <comment ref="K111" authorId="0" shapeId="0">
      <text>
        <r>
          <rPr>
            <b/>
            <sz val="9"/>
            <color indexed="81"/>
            <rFont val="Tahoma"/>
            <family val="2"/>
          </rPr>
          <t>Author:</t>
        </r>
        <r>
          <rPr>
            <sz val="9"/>
            <color indexed="81"/>
            <rFont val="Tahoma"/>
            <family val="2"/>
          </rPr>
          <t xml:space="preserve">
Assumed same as Bishoftu WABI study
</t>
        </r>
      </text>
    </comment>
    <comment ref="M111" authorId="0" shapeId="0">
      <text>
        <r>
          <rPr>
            <b/>
            <sz val="9"/>
            <color indexed="81"/>
            <rFont val="Tahoma"/>
            <family val="2"/>
          </rPr>
          <t>Author:</t>
        </r>
        <r>
          <rPr>
            <sz val="9"/>
            <color indexed="81"/>
            <rFont val="Tahoma"/>
            <family val="2"/>
          </rPr>
          <t xml:space="preserve">
Assumed same as Bishoftu WABI study
</t>
        </r>
      </text>
    </comment>
    <comment ref="O111" authorId="0" shapeId="0">
      <text>
        <r>
          <rPr>
            <b/>
            <sz val="9"/>
            <color indexed="81"/>
            <rFont val="Tahoma"/>
            <family val="2"/>
          </rPr>
          <t>Author:</t>
        </r>
        <r>
          <rPr>
            <sz val="9"/>
            <color indexed="81"/>
            <rFont val="Tahoma"/>
            <family val="2"/>
          </rPr>
          <t xml:space="preserve">
Assumed same as Bishoftu WABI study
</t>
        </r>
      </text>
    </comment>
    <comment ref="S111" authorId="0" shapeId="0">
      <text>
        <r>
          <rPr>
            <b/>
            <sz val="9"/>
            <color indexed="81"/>
            <rFont val="Tahoma"/>
            <family val="2"/>
          </rPr>
          <t>Author:</t>
        </r>
        <r>
          <rPr>
            <sz val="9"/>
            <color indexed="81"/>
            <rFont val="Tahoma"/>
            <family val="2"/>
          </rPr>
          <t xml:space="preserve">
Assumed same as Bishoftu WABI study
</t>
        </r>
      </text>
    </comment>
    <comment ref="U111" authorId="0" shapeId="0">
      <text>
        <r>
          <rPr>
            <b/>
            <sz val="9"/>
            <color indexed="81"/>
            <rFont val="Tahoma"/>
            <family val="2"/>
          </rPr>
          <t>Author:</t>
        </r>
        <r>
          <rPr>
            <sz val="9"/>
            <color indexed="81"/>
            <rFont val="Tahoma"/>
            <family val="2"/>
          </rPr>
          <t xml:space="preserve">
Assumed same as Bishoftu WABI study
</t>
        </r>
      </text>
    </comment>
    <comment ref="W111" authorId="0" shapeId="0">
      <text>
        <r>
          <rPr>
            <b/>
            <sz val="9"/>
            <color indexed="81"/>
            <rFont val="Tahoma"/>
            <family val="2"/>
          </rPr>
          <t>Author:</t>
        </r>
        <r>
          <rPr>
            <sz val="9"/>
            <color indexed="81"/>
            <rFont val="Tahoma"/>
            <family val="2"/>
          </rPr>
          <t xml:space="preserve">
Assumed same as Bishoftu WABI study
</t>
        </r>
      </text>
    </comment>
    <comment ref="Y111" authorId="0" shapeId="0">
      <text>
        <r>
          <rPr>
            <b/>
            <sz val="9"/>
            <color indexed="81"/>
            <rFont val="Tahoma"/>
            <family val="2"/>
          </rPr>
          <t>Author:</t>
        </r>
        <r>
          <rPr>
            <sz val="9"/>
            <color indexed="81"/>
            <rFont val="Tahoma"/>
            <family val="2"/>
          </rPr>
          <t xml:space="preserve">
Assumed same as Bishoftu WABI study
</t>
        </r>
      </text>
    </comment>
    <comment ref="K112" authorId="0" shapeId="0">
      <text>
        <r>
          <rPr>
            <b/>
            <sz val="9"/>
            <color indexed="81"/>
            <rFont val="Tahoma"/>
            <family val="2"/>
          </rPr>
          <t>Author:</t>
        </r>
        <r>
          <rPr>
            <sz val="9"/>
            <color indexed="81"/>
            <rFont val="Tahoma"/>
            <family val="2"/>
          </rPr>
          <t xml:space="preserve">
Assumed same as Bishoftu WABI study
</t>
        </r>
      </text>
    </comment>
    <comment ref="M112" authorId="0" shapeId="0">
      <text>
        <r>
          <rPr>
            <b/>
            <sz val="9"/>
            <color indexed="81"/>
            <rFont val="Tahoma"/>
            <family val="2"/>
          </rPr>
          <t>Author:</t>
        </r>
        <r>
          <rPr>
            <sz val="9"/>
            <color indexed="81"/>
            <rFont val="Tahoma"/>
            <family val="2"/>
          </rPr>
          <t xml:space="preserve">
Assumed same as Bishoftu WABI study
</t>
        </r>
      </text>
    </comment>
    <comment ref="O112" authorId="0" shapeId="0">
      <text>
        <r>
          <rPr>
            <b/>
            <sz val="9"/>
            <color indexed="81"/>
            <rFont val="Tahoma"/>
            <family val="2"/>
          </rPr>
          <t>Author:</t>
        </r>
        <r>
          <rPr>
            <sz val="9"/>
            <color indexed="81"/>
            <rFont val="Tahoma"/>
            <family val="2"/>
          </rPr>
          <t xml:space="preserve">
Assumed same as Bishoftu WABI study
</t>
        </r>
      </text>
    </comment>
    <comment ref="S112" authorId="0" shapeId="0">
      <text>
        <r>
          <rPr>
            <b/>
            <sz val="9"/>
            <color indexed="81"/>
            <rFont val="Tahoma"/>
            <family val="2"/>
          </rPr>
          <t>Author:</t>
        </r>
        <r>
          <rPr>
            <sz val="9"/>
            <color indexed="81"/>
            <rFont val="Tahoma"/>
            <family val="2"/>
          </rPr>
          <t xml:space="preserve">
Assumed same as Bishoftu WABI study
</t>
        </r>
      </text>
    </comment>
    <comment ref="U112" authorId="0" shapeId="0">
      <text>
        <r>
          <rPr>
            <b/>
            <sz val="9"/>
            <color indexed="81"/>
            <rFont val="Tahoma"/>
            <family val="2"/>
          </rPr>
          <t>Author:</t>
        </r>
        <r>
          <rPr>
            <sz val="9"/>
            <color indexed="81"/>
            <rFont val="Tahoma"/>
            <family val="2"/>
          </rPr>
          <t xml:space="preserve">
Assumed same as Bishoftu WABI study
</t>
        </r>
      </text>
    </comment>
    <comment ref="W112" authorId="0" shapeId="0">
      <text>
        <r>
          <rPr>
            <b/>
            <sz val="9"/>
            <color indexed="81"/>
            <rFont val="Tahoma"/>
            <family val="2"/>
          </rPr>
          <t>Author:</t>
        </r>
        <r>
          <rPr>
            <sz val="9"/>
            <color indexed="81"/>
            <rFont val="Tahoma"/>
            <family val="2"/>
          </rPr>
          <t xml:space="preserve">
Assumed same as Bishoftu WABI study
</t>
        </r>
      </text>
    </comment>
    <comment ref="Y112" authorId="0" shapeId="0">
      <text>
        <r>
          <rPr>
            <b/>
            <sz val="9"/>
            <color indexed="81"/>
            <rFont val="Tahoma"/>
            <family val="2"/>
          </rPr>
          <t>Author:</t>
        </r>
        <r>
          <rPr>
            <sz val="9"/>
            <color indexed="81"/>
            <rFont val="Tahoma"/>
            <family val="2"/>
          </rPr>
          <t xml:space="preserve">
Assumed same as Bishoftu WABI study
</t>
        </r>
      </text>
    </comment>
    <comment ref="E31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3.xml><?xml version="1.0" encoding="utf-8"?>
<comments xmlns="http://schemas.openxmlformats.org/spreadsheetml/2006/main">
  <authors>
    <author>Author</author>
  </authors>
  <commentList>
    <comment ref="AA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L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L83" authorId="0" shapeId="0">
      <text>
        <r>
          <rPr>
            <b/>
            <sz val="9"/>
            <color indexed="81"/>
            <rFont val="Tahoma"/>
            <family val="2"/>
          </rPr>
          <t>Author:</t>
        </r>
        <r>
          <rPr>
            <sz val="9"/>
            <color indexed="81"/>
            <rFont val="Tahoma"/>
            <family val="2"/>
          </rPr>
          <t xml:space="preserve">
Assumed same as Bishoftu WABI study
</t>
        </r>
      </text>
    </comment>
    <comment ref="N83" authorId="0" shapeId="0">
      <text>
        <r>
          <rPr>
            <b/>
            <sz val="9"/>
            <color indexed="81"/>
            <rFont val="Tahoma"/>
            <family val="2"/>
          </rPr>
          <t>Author:</t>
        </r>
        <r>
          <rPr>
            <sz val="9"/>
            <color indexed="81"/>
            <rFont val="Tahoma"/>
            <family val="2"/>
          </rPr>
          <t xml:space="preserve">
Assumed same as Bishoftu WABI study
</t>
        </r>
      </text>
    </comment>
    <comment ref="P83" authorId="0" shapeId="0">
      <text>
        <r>
          <rPr>
            <b/>
            <sz val="9"/>
            <color indexed="81"/>
            <rFont val="Tahoma"/>
            <family val="2"/>
          </rPr>
          <t>Author:</t>
        </r>
        <r>
          <rPr>
            <sz val="9"/>
            <color indexed="81"/>
            <rFont val="Tahoma"/>
            <family val="2"/>
          </rPr>
          <t xml:space="preserve">
Assumed same as Bishoftu WABI study
</t>
        </r>
      </text>
    </comment>
    <comment ref="T83" authorId="0" shapeId="0">
      <text>
        <r>
          <rPr>
            <b/>
            <sz val="9"/>
            <color indexed="81"/>
            <rFont val="Tahoma"/>
            <family val="2"/>
          </rPr>
          <t>Author:</t>
        </r>
        <r>
          <rPr>
            <sz val="9"/>
            <color indexed="81"/>
            <rFont val="Tahoma"/>
            <family val="2"/>
          </rPr>
          <t xml:space="preserve">
Assumed same as Bishoftu WABI study
</t>
        </r>
      </text>
    </comment>
    <comment ref="V83" authorId="0" shapeId="0">
      <text>
        <r>
          <rPr>
            <b/>
            <sz val="9"/>
            <color indexed="81"/>
            <rFont val="Tahoma"/>
            <family val="2"/>
          </rPr>
          <t>Author:</t>
        </r>
        <r>
          <rPr>
            <sz val="9"/>
            <color indexed="81"/>
            <rFont val="Tahoma"/>
            <family val="2"/>
          </rPr>
          <t xml:space="preserve">
Assumed same as Bishoftu WABI study
</t>
        </r>
      </text>
    </comment>
    <comment ref="X83" authorId="0" shapeId="0">
      <text>
        <r>
          <rPr>
            <b/>
            <sz val="9"/>
            <color indexed="81"/>
            <rFont val="Tahoma"/>
            <family val="2"/>
          </rPr>
          <t>Author:</t>
        </r>
        <r>
          <rPr>
            <sz val="9"/>
            <color indexed="81"/>
            <rFont val="Tahoma"/>
            <family val="2"/>
          </rPr>
          <t xml:space="preserve">
Assumed same as Bishoftu WABI study
</t>
        </r>
      </text>
    </comment>
    <comment ref="Z83" authorId="0" shapeId="0">
      <text>
        <r>
          <rPr>
            <b/>
            <sz val="9"/>
            <color indexed="81"/>
            <rFont val="Tahoma"/>
            <family val="2"/>
          </rPr>
          <t>Author:</t>
        </r>
        <r>
          <rPr>
            <sz val="9"/>
            <color indexed="81"/>
            <rFont val="Tahoma"/>
            <family val="2"/>
          </rPr>
          <t xml:space="preserve">
Assumed same as Bishoftu WABI study
</t>
        </r>
      </text>
    </comment>
    <comment ref="L84" authorId="0" shapeId="0">
      <text>
        <r>
          <rPr>
            <b/>
            <sz val="9"/>
            <color indexed="81"/>
            <rFont val="Tahoma"/>
            <family val="2"/>
          </rPr>
          <t>Author:</t>
        </r>
        <r>
          <rPr>
            <sz val="9"/>
            <color indexed="81"/>
            <rFont val="Tahoma"/>
            <family val="2"/>
          </rPr>
          <t xml:space="preserve">
Assumed same as Bishoftu WABI study
</t>
        </r>
      </text>
    </comment>
    <comment ref="N84" authorId="0" shapeId="0">
      <text>
        <r>
          <rPr>
            <b/>
            <sz val="9"/>
            <color indexed="81"/>
            <rFont val="Tahoma"/>
            <family val="2"/>
          </rPr>
          <t>Author:</t>
        </r>
        <r>
          <rPr>
            <sz val="9"/>
            <color indexed="81"/>
            <rFont val="Tahoma"/>
            <family val="2"/>
          </rPr>
          <t xml:space="preserve">
Assumed same as Bishoftu WABI study
</t>
        </r>
      </text>
    </comment>
    <comment ref="P84" authorId="0" shapeId="0">
      <text>
        <r>
          <rPr>
            <b/>
            <sz val="9"/>
            <color indexed="81"/>
            <rFont val="Tahoma"/>
            <family val="2"/>
          </rPr>
          <t>Author:</t>
        </r>
        <r>
          <rPr>
            <sz val="9"/>
            <color indexed="81"/>
            <rFont val="Tahoma"/>
            <family val="2"/>
          </rPr>
          <t xml:space="preserve">
Assumed same as Bishoftu WABI study
</t>
        </r>
      </text>
    </comment>
    <comment ref="T84" authorId="0" shapeId="0">
      <text>
        <r>
          <rPr>
            <b/>
            <sz val="9"/>
            <color indexed="81"/>
            <rFont val="Tahoma"/>
            <family val="2"/>
          </rPr>
          <t>Author:</t>
        </r>
        <r>
          <rPr>
            <sz val="9"/>
            <color indexed="81"/>
            <rFont val="Tahoma"/>
            <family val="2"/>
          </rPr>
          <t xml:space="preserve">
Assumed same as Bishoftu WABI study
</t>
        </r>
      </text>
    </comment>
    <comment ref="V84" authorId="0" shapeId="0">
      <text>
        <r>
          <rPr>
            <b/>
            <sz val="9"/>
            <color indexed="81"/>
            <rFont val="Tahoma"/>
            <family val="2"/>
          </rPr>
          <t>Author:</t>
        </r>
        <r>
          <rPr>
            <sz val="9"/>
            <color indexed="81"/>
            <rFont val="Tahoma"/>
            <family val="2"/>
          </rPr>
          <t xml:space="preserve">
Assumed same as Bishoftu WABI study
</t>
        </r>
      </text>
    </comment>
    <comment ref="X84" authorId="0" shapeId="0">
      <text>
        <r>
          <rPr>
            <b/>
            <sz val="9"/>
            <color indexed="81"/>
            <rFont val="Tahoma"/>
            <family val="2"/>
          </rPr>
          <t>Author:</t>
        </r>
        <r>
          <rPr>
            <sz val="9"/>
            <color indexed="81"/>
            <rFont val="Tahoma"/>
            <family val="2"/>
          </rPr>
          <t xml:space="preserve">
Assumed same as Bishoftu WABI study
</t>
        </r>
      </text>
    </comment>
    <comment ref="Z84" authorId="0" shapeId="0">
      <text>
        <r>
          <rPr>
            <b/>
            <sz val="9"/>
            <color indexed="81"/>
            <rFont val="Tahoma"/>
            <family val="2"/>
          </rPr>
          <t>Author:</t>
        </r>
        <r>
          <rPr>
            <sz val="9"/>
            <color indexed="81"/>
            <rFont val="Tahoma"/>
            <family val="2"/>
          </rPr>
          <t xml:space="preserve">
Assumed same as Bishoftu WABI study
</t>
        </r>
      </text>
    </comment>
    <comment ref="L89" authorId="0" shapeId="0">
      <text>
        <r>
          <rPr>
            <b/>
            <sz val="9"/>
            <color indexed="81"/>
            <rFont val="Tahoma"/>
            <family val="2"/>
          </rPr>
          <t>Author:</t>
        </r>
        <r>
          <rPr>
            <sz val="9"/>
            <color indexed="81"/>
            <rFont val="Tahoma"/>
            <family val="2"/>
          </rPr>
          <t xml:space="preserve">
Assumed same as Bishoftu WABI study
</t>
        </r>
      </text>
    </comment>
    <comment ref="N89" authorId="0" shapeId="0">
      <text>
        <r>
          <rPr>
            <b/>
            <sz val="9"/>
            <color indexed="81"/>
            <rFont val="Tahoma"/>
            <family val="2"/>
          </rPr>
          <t>Author:</t>
        </r>
        <r>
          <rPr>
            <sz val="9"/>
            <color indexed="81"/>
            <rFont val="Tahoma"/>
            <family val="2"/>
          </rPr>
          <t xml:space="preserve">
Assumed same as Bishoftu WABI study
</t>
        </r>
      </text>
    </comment>
    <comment ref="P89" authorId="0" shapeId="0">
      <text>
        <r>
          <rPr>
            <b/>
            <sz val="9"/>
            <color indexed="81"/>
            <rFont val="Tahoma"/>
            <family val="2"/>
          </rPr>
          <t>Author:</t>
        </r>
        <r>
          <rPr>
            <sz val="9"/>
            <color indexed="81"/>
            <rFont val="Tahoma"/>
            <family val="2"/>
          </rPr>
          <t xml:space="preserve">
Assumed same as Bishoftu WABI study
</t>
        </r>
      </text>
    </comment>
    <comment ref="T89" authorId="0" shapeId="0">
      <text>
        <r>
          <rPr>
            <b/>
            <sz val="9"/>
            <color indexed="81"/>
            <rFont val="Tahoma"/>
            <family val="2"/>
          </rPr>
          <t>Author:</t>
        </r>
        <r>
          <rPr>
            <sz val="9"/>
            <color indexed="81"/>
            <rFont val="Tahoma"/>
            <family val="2"/>
          </rPr>
          <t xml:space="preserve">
Assumed same as Bishoftu WABI study
</t>
        </r>
      </text>
    </comment>
    <comment ref="V89" authorId="0" shapeId="0">
      <text>
        <r>
          <rPr>
            <b/>
            <sz val="9"/>
            <color indexed="81"/>
            <rFont val="Tahoma"/>
            <family val="2"/>
          </rPr>
          <t>Author:</t>
        </r>
        <r>
          <rPr>
            <sz val="9"/>
            <color indexed="81"/>
            <rFont val="Tahoma"/>
            <family val="2"/>
          </rPr>
          <t xml:space="preserve">
Assumed same as Bishoftu WABI study
</t>
        </r>
      </text>
    </comment>
    <comment ref="X89" authorId="0" shapeId="0">
      <text>
        <r>
          <rPr>
            <b/>
            <sz val="9"/>
            <color indexed="81"/>
            <rFont val="Tahoma"/>
            <family val="2"/>
          </rPr>
          <t>Author:</t>
        </r>
        <r>
          <rPr>
            <sz val="9"/>
            <color indexed="81"/>
            <rFont val="Tahoma"/>
            <family val="2"/>
          </rPr>
          <t xml:space="preserve">
Assumed same as Bishoftu WABI study
</t>
        </r>
      </text>
    </comment>
    <comment ref="Z89" authorId="0" shapeId="0">
      <text>
        <r>
          <rPr>
            <b/>
            <sz val="9"/>
            <color indexed="81"/>
            <rFont val="Tahoma"/>
            <family val="2"/>
          </rPr>
          <t>Author:</t>
        </r>
        <r>
          <rPr>
            <sz val="9"/>
            <color indexed="81"/>
            <rFont val="Tahoma"/>
            <family val="2"/>
          </rPr>
          <t xml:space="preserve">
Assumed same as Bishoftu WABI study
</t>
        </r>
      </text>
    </comment>
    <comment ref="L90" authorId="0" shapeId="0">
      <text>
        <r>
          <rPr>
            <b/>
            <sz val="9"/>
            <color indexed="81"/>
            <rFont val="Tahoma"/>
            <family val="2"/>
          </rPr>
          <t>Author:</t>
        </r>
        <r>
          <rPr>
            <sz val="9"/>
            <color indexed="81"/>
            <rFont val="Tahoma"/>
            <family val="2"/>
          </rPr>
          <t xml:space="preserve">
Assumed same as Bishoftu WABI study
</t>
        </r>
      </text>
    </comment>
    <comment ref="N90" authorId="0" shapeId="0">
      <text>
        <r>
          <rPr>
            <b/>
            <sz val="9"/>
            <color indexed="81"/>
            <rFont val="Tahoma"/>
            <family val="2"/>
          </rPr>
          <t>Author:</t>
        </r>
        <r>
          <rPr>
            <sz val="9"/>
            <color indexed="81"/>
            <rFont val="Tahoma"/>
            <family val="2"/>
          </rPr>
          <t xml:space="preserve">
Assumed same as Bishoftu WABI study
</t>
        </r>
      </text>
    </comment>
    <comment ref="P90" authorId="0" shapeId="0">
      <text>
        <r>
          <rPr>
            <b/>
            <sz val="9"/>
            <color indexed="81"/>
            <rFont val="Tahoma"/>
            <family val="2"/>
          </rPr>
          <t>Author:</t>
        </r>
        <r>
          <rPr>
            <sz val="9"/>
            <color indexed="81"/>
            <rFont val="Tahoma"/>
            <family val="2"/>
          </rPr>
          <t xml:space="preserve">
Assumed same as Bishoftu WABI study
</t>
        </r>
      </text>
    </comment>
    <comment ref="T90" authorId="0" shapeId="0">
      <text>
        <r>
          <rPr>
            <b/>
            <sz val="9"/>
            <color indexed="81"/>
            <rFont val="Tahoma"/>
            <family val="2"/>
          </rPr>
          <t>Author:</t>
        </r>
        <r>
          <rPr>
            <sz val="9"/>
            <color indexed="81"/>
            <rFont val="Tahoma"/>
            <family val="2"/>
          </rPr>
          <t xml:space="preserve">
Assumed same as Bishoftu WABI study
</t>
        </r>
      </text>
    </comment>
    <comment ref="V90" authorId="0" shapeId="0">
      <text>
        <r>
          <rPr>
            <b/>
            <sz val="9"/>
            <color indexed="81"/>
            <rFont val="Tahoma"/>
            <family val="2"/>
          </rPr>
          <t>Author:</t>
        </r>
        <r>
          <rPr>
            <sz val="9"/>
            <color indexed="81"/>
            <rFont val="Tahoma"/>
            <family val="2"/>
          </rPr>
          <t xml:space="preserve">
Assumed same as Bishoftu WABI study
</t>
        </r>
      </text>
    </comment>
    <comment ref="X90" authorId="0" shapeId="0">
      <text>
        <r>
          <rPr>
            <b/>
            <sz val="9"/>
            <color indexed="81"/>
            <rFont val="Tahoma"/>
            <family val="2"/>
          </rPr>
          <t>Author:</t>
        </r>
        <r>
          <rPr>
            <sz val="9"/>
            <color indexed="81"/>
            <rFont val="Tahoma"/>
            <family val="2"/>
          </rPr>
          <t xml:space="preserve">
Assumed same as Bishoftu WABI study
</t>
        </r>
      </text>
    </comment>
    <comment ref="Z90" authorId="0" shapeId="0">
      <text>
        <r>
          <rPr>
            <b/>
            <sz val="9"/>
            <color indexed="81"/>
            <rFont val="Tahoma"/>
            <family val="2"/>
          </rPr>
          <t>Author:</t>
        </r>
        <r>
          <rPr>
            <sz val="9"/>
            <color indexed="81"/>
            <rFont val="Tahoma"/>
            <family val="2"/>
          </rPr>
          <t xml:space="preserve">
Assumed same as Bishoftu WABI study
</t>
        </r>
      </text>
    </comment>
    <comment ref="L91" authorId="0" shapeId="0">
      <text>
        <r>
          <rPr>
            <b/>
            <sz val="9"/>
            <color indexed="81"/>
            <rFont val="Tahoma"/>
            <family val="2"/>
          </rPr>
          <t>Author:</t>
        </r>
        <r>
          <rPr>
            <sz val="9"/>
            <color indexed="81"/>
            <rFont val="Tahoma"/>
            <family val="2"/>
          </rPr>
          <t xml:space="preserve">
Assumed same as Bishoftu WABI study
</t>
        </r>
      </text>
    </comment>
    <comment ref="N91" authorId="0" shapeId="0">
      <text>
        <r>
          <rPr>
            <b/>
            <sz val="9"/>
            <color indexed="81"/>
            <rFont val="Tahoma"/>
            <family val="2"/>
          </rPr>
          <t>Author:</t>
        </r>
        <r>
          <rPr>
            <sz val="9"/>
            <color indexed="81"/>
            <rFont val="Tahoma"/>
            <family val="2"/>
          </rPr>
          <t xml:space="preserve">
Assumed same as Bishoftu WABI study
</t>
        </r>
      </text>
    </comment>
    <comment ref="P91" authorId="0" shapeId="0">
      <text>
        <r>
          <rPr>
            <b/>
            <sz val="9"/>
            <color indexed="81"/>
            <rFont val="Tahoma"/>
            <family val="2"/>
          </rPr>
          <t>Author:</t>
        </r>
        <r>
          <rPr>
            <sz val="9"/>
            <color indexed="81"/>
            <rFont val="Tahoma"/>
            <family val="2"/>
          </rPr>
          <t xml:space="preserve">
Assumed same as Bishoftu WABI study
</t>
        </r>
      </text>
    </comment>
    <comment ref="T91" authorId="0" shapeId="0">
      <text>
        <r>
          <rPr>
            <b/>
            <sz val="9"/>
            <color indexed="81"/>
            <rFont val="Tahoma"/>
            <family val="2"/>
          </rPr>
          <t>Author:</t>
        </r>
        <r>
          <rPr>
            <sz val="9"/>
            <color indexed="81"/>
            <rFont val="Tahoma"/>
            <family val="2"/>
          </rPr>
          <t xml:space="preserve">
Assumed same as Bishoftu WABI study
</t>
        </r>
      </text>
    </comment>
    <comment ref="V91" authorId="0" shapeId="0">
      <text>
        <r>
          <rPr>
            <b/>
            <sz val="9"/>
            <color indexed="81"/>
            <rFont val="Tahoma"/>
            <family val="2"/>
          </rPr>
          <t>Author:</t>
        </r>
        <r>
          <rPr>
            <sz val="9"/>
            <color indexed="81"/>
            <rFont val="Tahoma"/>
            <family val="2"/>
          </rPr>
          <t xml:space="preserve">
Assumed same as Bishoftu WABI study
</t>
        </r>
      </text>
    </comment>
    <comment ref="X91" authorId="0" shapeId="0">
      <text>
        <r>
          <rPr>
            <b/>
            <sz val="9"/>
            <color indexed="81"/>
            <rFont val="Tahoma"/>
            <family val="2"/>
          </rPr>
          <t>Author:</t>
        </r>
        <r>
          <rPr>
            <sz val="9"/>
            <color indexed="81"/>
            <rFont val="Tahoma"/>
            <family val="2"/>
          </rPr>
          <t xml:space="preserve">
Assumed same as Bishoftu WABI study
</t>
        </r>
      </text>
    </comment>
    <comment ref="Z91" authorId="0" shapeId="0">
      <text>
        <r>
          <rPr>
            <b/>
            <sz val="9"/>
            <color indexed="81"/>
            <rFont val="Tahoma"/>
            <family val="2"/>
          </rPr>
          <t>Author:</t>
        </r>
        <r>
          <rPr>
            <sz val="9"/>
            <color indexed="81"/>
            <rFont val="Tahoma"/>
            <family val="2"/>
          </rPr>
          <t xml:space="preserve">
Assumed same as Bishoftu WABI study
</t>
        </r>
      </text>
    </comment>
    <comment ref="L109" authorId="0" shapeId="0">
      <text>
        <r>
          <rPr>
            <b/>
            <sz val="9"/>
            <color indexed="81"/>
            <rFont val="Tahoma"/>
            <family val="2"/>
          </rPr>
          <t>Author:</t>
        </r>
        <r>
          <rPr>
            <sz val="9"/>
            <color indexed="81"/>
            <rFont val="Tahoma"/>
            <family val="2"/>
          </rPr>
          <t xml:space="preserve">
Assumed same as Bishoftu WABI study
</t>
        </r>
      </text>
    </comment>
    <comment ref="N109" authorId="0" shapeId="0">
      <text>
        <r>
          <rPr>
            <b/>
            <sz val="9"/>
            <color indexed="81"/>
            <rFont val="Tahoma"/>
            <family val="2"/>
          </rPr>
          <t>Author:</t>
        </r>
        <r>
          <rPr>
            <sz val="9"/>
            <color indexed="81"/>
            <rFont val="Tahoma"/>
            <family val="2"/>
          </rPr>
          <t xml:space="preserve">
Assumed same as Bishoftu WABI study
</t>
        </r>
      </text>
    </comment>
    <comment ref="P109" authorId="0" shapeId="0">
      <text>
        <r>
          <rPr>
            <b/>
            <sz val="9"/>
            <color indexed="81"/>
            <rFont val="Tahoma"/>
            <family val="2"/>
          </rPr>
          <t>Author:</t>
        </r>
        <r>
          <rPr>
            <sz val="9"/>
            <color indexed="81"/>
            <rFont val="Tahoma"/>
            <family val="2"/>
          </rPr>
          <t xml:space="preserve">
Assumed same as Bishoftu WABI study
</t>
        </r>
      </text>
    </comment>
    <comment ref="T109" authorId="0" shapeId="0">
      <text>
        <r>
          <rPr>
            <b/>
            <sz val="9"/>
            <color indexed="81"/>
            <rFont val="Tahoma"/>
            <family val="2"/>
          </rPr>
          <t>Author:</t>
        </r>
        <r>
          <rPr>
            <sz val="9"/>
            <color indexed="81"/>
            <rFont val="Tahoma"/>
            <family val="2"/>
          </rPr>
          <t xml:space="preserve">
Assumed same as Bishoftu WABI study
</t>
        </r>
      </text>
    </comment>
    <comment ref="V109" authorId="0" shapeId="0">
      <text>
        <r>
          <rPr>
            <b/>
            <sz val="9"/>
            <color indexed="81"/>
            <rFont val="Tahoma"/>
            <family val="2"/>
          </rPr>
          <t>Author:</t>
        </r>
        <r>
          <rPr>
            <sz val="9"/>
            <color indexed="81"/>
            <rFont val="Tahoma"/>
            <family val="2"/>
          </rPr>
          <t xml:space="preserve">
Assumed same as Bishoftu WABI study
</t>
        </r>
      </text>
    </comment>
    <comment ref="X109" authorId="0" shapeId="0">
      <text>
        <r>
          <rPr>
            <b/>
            <sz val="9"/>
            <color indexed="81"/>
            <rFont val="Tahoma"/>
            <family val="2"/>
          </rPr>
          <t>Author:</t>
        </r>
        <r>
          <rPr>
            <sz val="9"/>
            <color indexed="81"/>
            <rFont val="Tahoma"/>
            <family val="2"/>
          </rPr>
          <t xml:space="preserve">
Assumed same as Bishoftu WABI study
</t>
        </r>
      </text>
    </comment>
    <comment ref="Z109" authorId="0" shapeId="0">
      <text>
        <r>
          <rPr>
            <b/>
            <sz val="9"/>
            <color indexed="81"/>
            <rFont val="Tahoma"/>
            <family val="2"/>
          </rPr>
          <t>Author:</t>
        </r>
        <r>
          <rPr>
            <sz val="9"/>
            <color indexed="81"/>
            <rFont val="Tahoma"/>
            <family val="2"/>
          </rPr>
          <t xml:space="preserve">
Assumed same as Bishoftu WABI study
</t>
        </r>
      </text>
    </comment>
    <comment ref="L110" authorId="0" shapeId="0">
      <text>
        <r>
          <rPr>
            <b/>
            <sz val="9"/>
            <color indexed="81"/>
            <rFont val="Tahoma"/>
            <family val="2"/>
          </rPr>
          <t>Author:</t>
        </r>
        <r>
          <rPr>
            <sz val="9"/>
            <color indexed="81"/>
            <rFont val="Tahoma"/>
            <family val="2"/>
          </rPr>
          <t xml:space="preserve">
Assumed same as Bishoftu WABI study
</t>
        </r>
      </text>
    </comment>
    <comment ref="N110" authorId="0" shapeId="0">
      <text>
        <r>
          <rPr>
            <b/>
            <sz val="9"/>
            <color indexed="81"/>
            <rFont val="Tahoma"/>
            <family val="2"/>
          </rPr>
          <t>Author:</t>
        </r>
        <r>
          <rPr>
            <sz val="9"/>
            <color indexed="81"/>
            <rFont val="Tahoma"/>
            <family val="2"/>
          </rPr>
          <t xml:space="preserve">
Assumed same as Bishoftu WABI study
</t>
        </r>
      </text>
    </comment>
    <comment ref="P110" authorId="0" shapeId="0">
      <text>
        <r>
          <rPr>
            <b/>
            <sz val="9"/>
            <color indexed="81"/>
            <rFont val="Tahoma"/>
            <family val="2"/>
          </rPr>
          <t>Author:</t>
        </r>
        <r>
          <rPr>
            <sz val="9"/>
            <color indexed="81"/>
            <rFont val="Tahoma"/>
            <family val="2"/>
          </rPr>
          <t xml:space="preserve">
Assumed same as Bishoftu WABI study
</t>
        </r>
      </text>
    </comment>
    <comment ref="T110" authorId="0" shapeId="0">
      <text>
        <r>
          <rPr>
            <b/>
            <sz val="9"/>
            <color indexed="81"/>
            <rFont val="Tahoma"/>
            <family val="2"/>
          </rPr>
          <t>Author:</t>
        </r>
        <r>
          <rPr>
            <sz val="9"/>
            <color indexed="81"/>
            <rFont val="Tahoma"/>
            <family val="2"/>
          </rPr>
          <t xml:space="preserve">
Assumed same as Bishoftu WABI study
</t>
        </r>
      </text>
    </comment>
    <comment ref="V110" authorId="0" shapeId="0">
      <text>
        <r>
          <rPr>
            <b/>
            <sz val="9"/>
            <color indexed="81"/>
            <rFont val="Tahoma"/>
            <family val="2"/>
          </rPr>
          <t>Author:</t>
        </r>
        <r>
          <rPr>
            <sz val="9"/>
            <color indexed="81"/>
            <rFont val="Tahoma"/>
            <family val="2"/>
          </rPr>
          <t xml:space="preserve">
Assumed same as Bishoftu WABI study
</t>
        </r>
      </text>
    </comment>
    <comment ref="X110" authorId="0" shapeId="0">
      <text>
        <r>
          <rPr>
            <b/>
            <sz val="9"/>
            <color indexed="81"/>
            <rFont val="Tahoma"/>
            <family val="2"/>
          </rPr>
          <t>Author:</t>
        </r>
        <r>
          <rPr>
            <sz val="9"/>
            <color indexed="81"/>
            <rFont val="Tahoma"/>
            <family val="2"/>
          </rPr>
          <t xml:space="preserve">
Assumed same as Bishoftu WABI study
</t>
        </r>
      </text>
    </comment>
    <comment ref="Z110" authorId="0" shapeId="0">
      <text>
        <r>
          <rPr>
            <b/>
            <sz val="9"/>
            <color indexed="81"/>
            <rFont val="Tahoma"/>
            <family val="2"/>
          </rPr>
          <t>Author:</t>
        </r>
        <r>
          <rPr>
            <sz val="9"/>
            <color indexed="81"/>
            <rFont val="Tahoma"/>
            <family val="2"/>
          </rPr>
          <t xml:space="preserve">
Assumed same as Bishoftu WABI study
</t>
        </r>
      </text>
    </comment>
    <comment ref="L111" authorId="0" shapeId="0">
      <text>
        <r>
          <rPr>
            <b/>
            <sz val="9"/>
            <color indexed="81"/>
            <rFont val="Tahoma"/>
            <family val="2"/>
          </rPr>
          <t>Author:</t>
        </r>
        <r>
          <rPr>
            <sz val="9"/>
            <color indexed="81"/>
            <rFont val="Tahoma"/>
            <family val="2"/>
          </rPr>
          <t xml:space="preserve">
Assumed same as Bishoftu WABI study
</t>
        </r>
      </text>
    </comment>
    <comment ref="N111" authorId="0" shapeId="0">
      <text>
        <r>
          <rPr>
            <b/>
            <sz val="9"/>
            <color indexed="81"/>
            <rFont val="Tahoma"/>
            <family val="2"/>
          </rPr>
          <t>Author:</t>
        </r>
        <r>
          <rPr>
            <sz val="9"/>
            <color indexed="81"/>
            <rFont val="Tahoma"/>
            <family val="2"/>
          </rPr>
          <t xml:space="preserve">
Assumed same as Bishoftu WABI study
</t>
        </r>
      </text>
    </comment>
    <comment ref="P111" authorId="0" shapeId="0">
      <text>
        <r>
          <rPr>
            <b/>
            <sz val="9"/>
            <color indexed="81"/>
            <rFont val="Tahoma"/>
            <family val="2"/>
          </rPr>
          <t>Author:</t>
        </r>
        <r>
          <rPr>
            <sz val="9"/>
            <color indexed="81"/>
            <rFont val="Tahoma"/>
            <family val="2"/>
          </rPr>
          <t xml:space="preserve">
Assumed same as Bishoftu WABI study
</t>
        </r>
      </text>
    </comment>
    <comment ref="T111" authorId="0" shapeId="0">
      <text>
        <r>
          <rPr>
            <b/>
            <sz val="9"/>
            <color indexed="81"/>
            <rFont val="Tahoma"/>
            <family val="2"/>
          </rPr>
          <t>Author:</t>
        </r>
        <r>
          <rPr>
            <sz val="9"/>
            <color indexed="81"/>
            <rFont val="Tahoma"/>
            <family val="2"/>
          </rPr>
          <t xml:space="preserve">
Assumed same as Bishoftu WABI study
</t>
        </r>
      </text>
    </comment>
    <comment ref="V111" authorId="0" shapeId="0">
      <text>
        <r>
          <rPr>
            <b/>
            <sz val="9"/>
            <color indexed="81"/>
            <rFont val="Tahoma"/>
            <family val="2"/>
          </rPr>
          <t>Author:</t>
        </r>
        <r>
          <rPr>
            <sz val="9"/>
            <color indexed="81"/>
            <rFont val="Tahoma"/>
            <family val="2"/>
          </rPr>
          <t xml:space="preserve">
Assumed same as Bishoftu WABI study
</t>
        </r>
      </text>
    </comment>
    <comment ref="X111" authorId="0" shapeId="0">
      <text>
        <r>
          <rPr>
            <b/>
            <sz val="9"/>
            <color indexed="81"/>
            <rFont val="Tahoma"/>
            <family val="2"/>
          </rPr>
          <t>Author:</t>
        </r>
        <r>
          <rPr>
            <sz val="9"/>
            <color indexed="81"/>
            <rFont val="Tahoma"/>
            <family val="2"/>
          </rPr>
          <t xml:space="preserve">
Assumed same as Bishoftu WABI study
</t>
        </r>
      </text>
    </comment>
    <comment ref="Z111" authorId="0" shapeId="0">
      <text>
        <r>
          <rPr>
            <b/>
            <sz val="9"/>
            <color indexed="81"/>
            <rFont val="Tahoma"/>
            <family val="2"/>
          </rPr>
          <t>Author:</t>
        </r>
        <r>
          <rPr>
            <sz val="9"/>
            <color indexed="81"/>
            <rFont val="Tahoma"/>
            <family val="2"/>
          </rPr>
          <t xml:space="preserve">
Assumed same as Bishoftu WABI study
</t>
        </r>
      </text>
    </comment>
    <comment ref="L112" authorId="0" shapeId="0">
      <text>
        <r>
          <rPr>
            <b/>
            <sz val="9"/>
            <color indexed="81"/>
            <rFont val="Tahoma"/>
            <family val="2"/>
          </rPr>
          <t>Author:</t>
        </r>
        <r>
          <rPr>
            <sz val="9"/>
            <color indexed="81"/>
            <rFont val="Tahoma"/>
            <family val="2"/>
          </rPr>
          <t xml:space="preserve">
Assumed same as Bishoftu WABI study
</t>
        </r>
      </text>
    </comment>
    <comment ref="N112" authorId="0" shapeId="0">
      <text>
        <r>
          <rPr>
            <b/>
            <sz val="9"/>
            <color indexed="81"/>
            <rFont val="Tahoma"/>
            <family val="2"/>
          </rPr>
          <t>Author:</t>
        </r>
        <r>
          <rPr>
            <sz val="9"/>
            <color indexed="81"/>
            <rFont val="Tahoma"/>
            <family val="2"/>
          </rPr>
          <t xml:space="preserve">
Assumed same as Bishoftu WABI study
</t>
        </r>
      </text>
    </comment>
    <comment ref="P112" authorId="0" shapeId="0">
      <text>
        <r>
          <rPr>
            <b/>
            <sz val="9"/>
            <color indexed="81"/>
            <rFont val="Tahoma"/>
            <family val="2"/>
          </rPr>
          <t>Author:</t>
        </r>
        <r>
          <rPr>
            <sz val="9"/>
            <color indexed="81"/>
            <rFont val="Tahoma"/>
            <family val="2"/>
          </rPr>
          <t xml:space="preserve">
Assumed same as Bishoftu WABI study
</t>
        </r>
      </text>
    </comment>
    <comment ref="T112" authorId="0" shapeId="0">
      <text>
        <r>
          <rPr>
            <b/>
            <sz val="9"/>
            <color indexed="81"/>
            <rFont val="Tahoma"/>
            <family val="2"/>
          </rPr>
          <t>Author:</t>
        </r>
        <r>
          <rPr>
            <sz val="9"/>
            <color indexed="81"/>
            <rFont val="Tahoma"/>
            <family val="2"/>
          </rPr>
          <t xml:space="preserve">
Assumed same as Bishoftu WABI study
</t>
        </r>
      </text>
    </comment>
    <comment ref="V112" authorId="0" shapeId="0">
      <text>
        <r>
          <rPr>
            <b/>
            <sz val="9"/>
            <color indexed="81"/>
            <rFont val="Tahoma"/>
            <family val="2"/>
          </rPr>
          <t>Author:</t>
        </r>
        <r>
          <rPr>
            <sz val="9"/>
            <color indexed="81"/>
            <rFont val="Tahoma"/>
            <family val="2"/>
          </rPr>
          <t xml:space="preserve">
Assumed same as Bishoftu WABI study
</t>
        </r>
      </text>
    </comment>
    <comment ref="X112" authorId="0" shapeId="0">
      <text>
        <r>
          <rPr>
            <b/>
            <sz val="9"/>
            <color indexed="81"/>
            <rFont val="Tahoma"/>
            <family val="2"/>
          </rPr>
          <t>Author:</t>
        </r>
        <r>
          <rPr>
            <sz val="9"/>
            <color indexed="81"/>
            <rFont val="Tahoma"/>
            <family val="2"/>
          </rPr>
          <t xml:space="preserve">
Assumed same as Bishoftu WABI study
</t>
        </r>
      </text>
    </comment>
    <comment ref="Z112" authorId="0" shapeId="0">
      <text>
        <r>
          <rPr>
            <b/>
            <sz val="9"/>
            <color indexed="81"/>
            <rFont val="Tahoma"/>
            <family val="2"/>
          </rPr>
          <t>Author:</t>
        </r>
        <r>
          <rPr>
            <sz val="9"/>
            <color indexed="81"/>
            <rFont val="Tahoma"/>
            <family val="2"/>
          </rPr>
          <t xml:space="preserve">
Assumed same as Bishoftu WABI study
</t>
        </r>
      </text>
    </comment>
    <comment ref="E31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4.xml><?xml version="1.0" encoding="utf-8"?>
<comments xmlns="http://schemas.openxmlformats.org/spreadsheetml/2006/main">
  <authors>
    <author>Author</author>
  </authors>
  <commentList>
    <comment ref="Z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M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S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Y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83" authorId="0" shapeId="0">
      <text>
        <r>
          <rPr>
            <b/>
            <sz val="9"/>
            <color indexed="81"/>
            <rFont val="Tahoma"/>
            <family val="2"/>
          </rPr>
          <t>Author:</t>
        </r>
        <r>
          <rPr>
            <sz val="9"/>
            <color indexed="81"/>
            <rFont val="Tahoma"/>
            <family val="2"/>
          </rPr>
          <t xml:space="preserve">
Assumed same as Bishoftu WABI study
</t>
        </r>
      </text>
    </comment>
    <comment ref="M83" authorId="0" shapeId="0">
      <text>
        <r>
          <rPr>
            <b/>
            <sz val="9"/>
            <color indexed="81"/>
            <rFont val="Tahoma"/>
            <family val="2"/>
          </rPr>
          <t>Author:</t>
        </r>
        <r>
          <rPr>
            <sz val="9"/>
            <color indexed="81"/>
            <rFont val="Tahoma"/>
            <family val="2"/>
          </rPr>
          <t xml:space="preserve">
Assumed same as Bishoftu WABI study
</t>
        </r>
      </text>
    </comment>
    <comment ref="O83" authorId="0" shapeId="0">
      <text>
        <r>
          <rPr>
            <b/>
            <sz val="9"/>
            <color indexed="81"/>
            <rFont val="Tahoma"/>
            <family val="2"/>
          </rPr>
          <t>Author:</t>
        </r>
        <r>
          <rPr>
            <sz val="9"/>
            <color indexed="81"/>
            <rFont val="Tahoma"/>
            <family val="2"/>
          </rPr>
          <t xml:space="preserve">
Assumed same as Bishoftu WABI study
</t>
        </r>
      </text>
    </comment>
    <comment ref="S83" authorId="0" shapeId="0">
      <text>
        <r>
          <rPr>
            <b/>
            <sz val="9"/>
            <color indexed="81"/>
            <rFont val="Tahoma"/>
            <family val="2"/>
          </rPr>
          <t>Author:</t>
        </r>
        <r>
          <rPr>
            <sz val="9"/>
            <color indexed="81"/>
            <rFont val="Tahoma"/>
            <family val="2"/>
          </rPr>
          <t xml:space="preserve">
Assumed same as Bishoftu WABI study
</t>
        </r>
      </text>
    </comment>
    <comment ref="U83" authorId="0" shapeId="0">
      <text>
        <r>
          <rPr>
            <b/>
            <sz val="9"/>
            <color indexed="81"/>
            <rFont val="Tahoma"/>
            <family val="2"/>
          </rPr>
          <t>Author:</t>
        </r>
        <r>
          <rPr>
            <sz val="9"/>
            <color indexed="81"/>
            <rFont val="Tahoma"/>
            <family val="2"/>
          </rPr>
          <t xml:space="preserve">
Assumed same as Bishoftu WABI study
</t>
        </r>
      </text>
    </comment>
    <comment ref="W83" authorId="0" shapeId="0">
      <text>
        <r>
          <rPr>
            <b/>
            <sz val="9"/>
            <color indexed="81"/>
            <rFont val="Tahoma"/>
            <family val="2"/>
          </rPr>
          <t>Author:</t>
        </r>
        <r>
          <rPr>
            <sz val="9"/>
            <color indexed="81"/>
            <rFont val="Tahoma"/>
            <family val="2"/>
          </rPr>
          <t xml:space="preserve">
Assumed same as Bishoftu WABI study
</t>
        </r>
      </text>
    </comment>
    <comment ref="Y83" authorId="0" shapeId="0">
      <text>
        <r>
          <rPr>
            <b/>
            <sz val="9"/>
            <color indexed="81"/>
            <rFont val="Tahoma"/>
            <family val="2"/>
          </rPr>
          <t>Author:</t>
        </r>
        <r>
          <rPr>
            <sz val="9"/>
            <color indexed="81"/>
            <rFont val="Tahoma"/>
            <family val="2"/>
          </rPr>
          <t xml:space="preserve">
Assumed same as Bishoftu WABI study
</t>
        </r>
      </text>
    </comment>
    <comment ref="K84" authorId="0" shapeId="0">
      <text>
        <r>
          <rPr>
            <b/>
            <sz val="9"/>
            <color indexed="81"/>
            <rFont val="Tahoma"/>
            <family val="2"/>
          </rPr>
          <t>Author:</t>
        </r>
        <r>
          <rPr>
            <sz val="9"/>
            <color indexed="81"/>
            <rFont val="Tahoma"/>
            <family val="2"/>
          </rPr>
          <t xml:space="preserve">
Assumed same as Bishoftu WABI study
</t>
        </r>
      </text>
    </comment>
    <comment ref="M84" authorId="0" shapeId="0">
      <text>
        <r>
          <rPr>
            <b/>
            <sz val="9"/>
            <color indexed="81"/>
            <rFont val="Tahoma"/>
            <family val="2"/>
          </rPr>
          <t>Author:</t>
        </r>
        <r>
          <rPr>
            <sz val="9"/>
            <color indexed="81"/>
            <rFont val="Tahoma"/>
            <family val="2"/>
          </rPr>
          <t xml:space="preserve">
Assumed same as Bishoftu WABI study
</t>
        </r>
      </text>
    </comment>
    <comment ref="O84" authorId="0" shapeId="0">
      <text>
        <r>
          <rPr>
            <b/>
            <sz val="9"/>
            <color indexed="81"/>
            <rFont val="Tahoma"/>
            <family val="2"/>
          </rPr>
          <t>Author:</t>
        </r>
        <r>
          <rPr>
            <sz val="9"/>
            <color indexed="81"/>
            <rFont val="Tahoma"/>
            <family val="2"/>
          </rPr>
          <t xml:space="preserve">
Assumed same as Bishoftu WABI study
</t>
        </r>
      </text>
    </comment>
    <comment ref="S84" authorId="0" shapeId="0">
      <text>
        <r>
          <rPr>
            <b/>
            <sz val="9"/>
            <color indexed="81"/>
            <rFont val="Tahoma"/>
            <family val="2"/>
          </rPr>
          <t>Author:</t>
        </r>
        <r>
          <rPr>
            <sz val="9"/>
            <color indexed="81"/>
            <rFont val="Tahoma"/>
            <family val="2"/>
          </rPr>
          <t xml:space="preserve">
Assumed same as Bishoftu WABI study
</t>
        </r>
      </text>
    </comment>
    <comment ref="U84" authorId="0" shapeId="0">
      <text>
        <r>
          <rPr>
            <b/>
            <sz val="9"/>
            <color indexed="81"/>
            <rFont val="Tahoma"/>
            <family val="2"/>
          </rPr>
          <t>Author:</t>
        </r>
        <r>
          <rPr>
            <sz val="9"/>
            <color indexed="81"/>
            <rFont val="Tahoma"/>
            <family val="2"/>
          </rPr>
          <t xml:space="preserve">
Assumed same as Bishoftu WABI study
</t>
        </r>
      </text>
    </comment>
    <comment ref="W84" authorId="0" shapeId="0">
      <text>
        <r>
          <rPr>
            <b/>
            <sz val="9"/>
            <color indexed="81"/>
            <rFont val="Tahoma"/>
            <family val="2"/>
          </rPr>
          <t>Author:</t>
        </r>
        <r>
          <rPr>
            <sz val="9"/>
            <color indexed="81"/>
            <rFont val="Tahoma"/>
            <family val="2"/>
          </rPr>
          <t xml:space="preserve">
Assumed same as Bishoftu WABI study
</t>
        </r>
      </text>
    </comment>
    <comment ref="Y84" authorId="0" shapeId="0">
      <text>
        <r>
          <rPr>
            <b/>
            <sz val="9"/>
            <color indexed="81"/>
            <rFont val="Tahoma"/>
            <family val="2"/>
          </rPr>
          <t>Author:</t>
        </r>
        <r>
          <rPr>
            <sz val="9"/>
            <color indexed="81"/>
            <rFont val="Tahoma"/>
            <family val="2"/>
          </rPr>
          <t xml:space="preserve">
Assumed same as Bishoftu WABI study
</t>
        </r>
      </text>
    </comment>
    <comment ref="K89" authorId="0" shapeId="0">
      <text>
        <r>
          <rPr>
            <b/>
            <sz val="9"/>
            <color indexed="81"/>
            <rFont val="Tahoma"/>
            <family val="2"/>
          </rPr>
          <t>Author:</t>
        </r>
        <r>
          <rPr>
            <sz val="9"/>
            <color indexed="81"/>
            <rFont val="Tahoma"/>
            <family val="2"/>
          </rPr>
          <t xml:space="preserve">
Assumed same as Bishoftu WABI study
</t>
        </r>
      </text>
    </comment>
    <comment ref="M89" authorId="0" shapeId="0">
      <text>
        <r>
          <rPr>
            <b/>
            <sz val="9"/>
            <color indexed="81"/>
            <rFont val="Tahoma"/>
            <family val="2"/>
          </rPr>
          <t>Author:</t>
        </r>
        <r>
          <rPr>
            <sz val="9"/>
            <color indexed="81"/>
            <rFont val="Tahoma"/>
            <family val="2"/>
          </rPr>
          <t xml:space="preserve">
Assumed same as Bishoftu WABI study
</t>
        </r>
      </text>
    </comment>
    <comment ref="O89" authorId="0" shapeId="0">
      <text>
        <r>
          <rPr>
            <b/>
            <sz val="9"/>
            <color indexed="81"/>
            <rFont val="Tahoma"/>
            <family val="2"/>
          </rPr>
          <t>Author:</t>
        </r>
        <r>
          <rPr>
            <sz val="9"/>
            <color indexed="81"/>
            <rFont val="Tahoma"/>
            <family val="2"/>
          </rPr>
          <t xml:space="preserve">
Assumed same as Bishoftu WABI study
</t>
        </r>
      </text>
    </comment>
    <comment ref="S89" authorId="0" shapeId="0">
      <text>
        <r>
          <rPr>
            <b/>
            <sz val="9"/>
            <color indexed="81"/>
            <rFont val="Tahoma"/>
            <family val="2"/>
          </rPr>
          <t>Author:</t>
        </r>
        <r>
          <rPr>
            <sz val="9"/>
            <color indexed="81"/>
            <rFont val="Tahoma"/>
            <family val="2"/>
          </rPr>
          <t xml:space="preserve">
Assumed same as Bishoftu WABI study
</t>
        </r>
      </text>
    </comment>
    <comment ref="U89" authorId="0" shapeId="0">
      <text>
        <r>
          <rPr>
            <b/>
            <sz val="9"/>
            <color indexed="81"/>
            <rFont val="Tahoma"/>
            <family val="2"/>
          </rPr>
          <t>Author:</t>
        </r>
        <r>
          <rPr>
            <sz val="9"/>
            <color indexed="81"/>
            <rFont val="Tahoma"/>
            <family val="2"/>
          </rPr>
          <t xml:space="preserve">
Assumed same as Bishoftu WABI study
</t>
        </r>
      </text>
    </comment>
    <comment ref="W89" authorId="0" shapeId="0">
      <text>
        <r>
          <rPr>
            <b/>
            <sz val="9"/>
            <color indexed="81"/>
            <rFont val="Tahoma"/>
            <family val="2"/>
          </rPr>
          <t>Author:</t>
        </r>
        <r>
          <rPr>
            <sz val="9"/>
            <color indexed="81"/>
            <rFont val="Tahoma"/>
            <family val="2"/>
          </rPr>
          <t xml:space="preserve">
Assumed same as Bishoftu WABI study
</t>
        </r>
      </text>
    </comment>
    <comment ref="Y89" authorId="0" shapeId="0">
      <text>
        <r>
          <rPr>
            <b/>
            <sz val="9"/>
            <color indexed="81"/>
            <rFont val="Tahoma"/>
            <family val="2"/>
          </rPr>
          <t>Author:</t>
        </r>
        <r>
          <rPr>
            <sz val="9"/>
            <color indexed="81"/>
            <rFont val="Tahoma"/>
            <family val="2"/>
          </rPr>
          <t xml:space="preserve">
Assumed same as Bishoftu WABI study
</t>
        </r>
      </text>
    </comment>
    <comment ref="K90" authorId="0" shapeId="0">
      <text>
        <r>
          <rPr>
            <b/>
            <sz val="9"/>
            <color indexed="81"/>
            <rFont val="Tahoma"/>
            <family val="2"/>
          </rPr>
          <t>Author:</t>
        </r>
        <r>
          <rPr>
            <sz val="9"/>
            <color indexed="81"/>
            <rFont val="Tahoma"/>
            <family val="2"/>
          </rPr>
          <t xml:space="preserve">
Assumed same as Bishoftu WABI study
</t>
        </r>
      </text>
    </comment>
    <comment ref="M90" authorId="0" shapeId="0">
      <text>
        <r>
          <rPr>
            <b/>
            <sz val="9"/>
            <color indexed="81"/>
            <rFont val="Tahoma"/>
            <family val="2"/>
          </rPr>
          <t>Author:</t>
        </r>
        <r>
          <rPr>
            <sz val="9"/>
            <color indexed="81"/>
            <rFont val="Tahoma"/>
            <family val="2"/>
          </rPr>
          <t xml:space="preserve">
Assumed same as Bishoftu WABI study
</t>
        </r>
      </text>
    </comment>
    <comment ref="O90" authorId="0" shapeId="0">
      <text>
        <r>
          <rPr>
            <b/>
            <sz val="9"/>
            <color indexed="81"/>
            <rFont val="Tahoma"/>
            <family val="2"/>
          </rPr>
          <t>Author:</t>
        </r>
        <r>
          <rPr>
            <sz val="9"/>
            <color indexed="81"/>
            <rFont val="Tahoma"/>
            <family val="2"/>
          </rPr>
          <t xml:space="preserve">
Assumed same as Bishoftu WABI study
</t>
        </r>
      </text>
    </comment>
    <comment ref="S90" authorId="0" shapeId="0">
      <text>
        <r>
          <rPr>
            <b/>
            <sz val="9"/>
            <color indexed="81"/>
            <rFont val="Tahoma"/>
            <family val="2"/>
          </rPr>
          <t>Author:</t>
        </r>
        <r>
          <rPr>
            <sz val="9"/>
            <color indexed="81"/>
            <rFont val="Tahoma"/>
            <family val="2"/>
          </rPr>
          <t xml:space="preserve">
Assumed same as Bishoftu WABI study
</t>
        </r>
      </text>
    </comment>
    <comment ref="U90" authorId="0" shapeId="0">
      <text>
        <r>
          <rPr>
            <b/>
            <sz val="9"/>
            <color indexed="81"/>
            <rFont val="Tahoma"/>
            <family val="2"/>
          </rPr>
          <t>Author:</t>
        </r>
        <r>
          <rPr>
            <sz val="9"/>
            <color indexed="81"/>
            <rFont val="Tahoma"/>
            <family val="2"/>
          </rPr>
          <t xml:space="preserve">
Assumed same as Bishoftu WABI study
</t>
        </r>
      </text>
    </comment>
    <comment ref="W90" authorId="0" shapeId="0">
      <text>
        <r>
          <rPr>
            <b/>
            <sz val="9"/>
            <color indexed="81"/>
            <rFont val="Tahoma"/>
            <family val="2"/>
          </rPr>
          <t>Author:</t>
        </r>
        <r>
          <rPr>
            <sz val="9"/>
            <color indexed="81"/>
            <rFont val="Tahoma"/>
            <family val="2"/>
          </rPr>
          <t xml:space="preserve">
Assumed same as Bishoftu WABI study
</t>
        </r>
      </text>
    </comment>
    <comment ref="Y90" authorId="0" shapeId="0">
      <text>
        <r>
          <rPr>
            <b/>
            <sz val="9"/>
            <color indexed="81"/>
            <rFont val="Tahoma"/>
            <family val="2"/>
          </rPr>
          <t>Author:</t>
        </r>
        <r>
          <rPr>
            <sz val="9"/>
            <color indexed="81"/>
            <rFont val="Tahoma"/>
            <family val="2"/>
          </rPr>
          <t xml:space="preserve">
Assumed same as Bishoftu WABI study
</t>
        </r>
      </text>
    </comment>
    <comment ref="K91" authorId="0" shapeId="0">
      <text>
        <r>
          <rPr>
            <b/>
            <sz val="9"/>
            <color indexed="81"/>
            <rFont val="Tahoma"/>
            <family val="2"/>
          </rPr>
          <t>Author:</t>
        </r>
        <r>
          <rPr>
            <sz val="9"/>
            <color indexed="81"/>
            <rFont val="Tahoma"/>
            <family val="2"/>
          </rPr>
          <t xml:space="preserve">
Assumed same as Bishoftu WABI study
</t>
        </r>
      </text>
    </comment>
    <comment ref="M91" authorId="0" shapeId="0">
      <text>
        <r>
          <rPr>
            <b/>
            <sz val="9"/>
            <color indexed="81"/>
            <rFont val="Tahoma"/>
            <family val="2"/>
          </rPr>
          <t>Author:</t>
        </r>
        <r>
          <rPr>
            <sz val="9"/>
            <color indexed="81"/>
            <rFont val="Tahoma"/>
            <family val="2"/>
          </rPr>
          <t xml:space="preserve">
Assumed same as Bishoftu WABI study
</t>
        </r>
      </text>
    </comment>
    <comment ref="O91" authorId="0" shapeId="0">
      <text>
        <r>
          <rPr>
            <b/>
            <sz val="9"/>
            <color indexed="81"/>
            <rFont val="Tahoma"/>
            <family val="2"/>
          </rPr>
          <t>Author:</t>
        </r>
        <r>
          <rPr>
            <sz val="9"/>
            <color indexed="81"/>
            <rFont val="Tahoma"/>
            <family val="2"/>
          </rPr>
          <t xml:space="preserve">
Assumed same as Bishoftu WABI study
</t>
        </r>
      </text>
    </comment>
    <comment ref="S91" authorId="0" shapeId="0">
      <text>
        <r>
          <rPr>
            <b/>
            <sz val="9"/>
            <color indexed="81"/>
            <rFont val="Tahoma"/>
            <family val="2"/>
          </rPr>
          <t>Author:</t>
        </r>
        <r>
          <rPr>
            <sz val="9"/>
            <color indexed="81"/>
            <rFont val="Tahoma"/>
            <family val="2"/>
          </rPr>
          <t xml:space="preserve">
Assumed same as Bishoftu WABI study
</t>
        </r>
      </text>
    </comment>
    <comment ref="U91" authorId="0" shapeId="0">
      <text>
        <r>
          <rPr>
            <b/>
            <sz val="9"/>
            <color indexed="81"/>
            <rFont val="Tahoma"/>
            <family val="2"/>
          </rPr>
          <t>Author:</t>
        </r>
        <r>
          <rPr>
            <sz val="9"/>
            <color indexed="81"/>
            <rFont val="Tahoma"/>
            <family val="2"/>
          </rPr>
          <t xml:space="preserve">
Assumed same as Bishoftu WABI study
</t>
        </r>
      </text>
    </comment>
    <comment ref="W91" authorId="0" shapeId="0">
      <text>
        <r>
          <rPr>
            <b/>
            <sz val="9"/>
            <color indexed="81"/>
            <rFont val="Tahoma"/>
            <family val="2"/>
          </rPr>
          <t>Author:</t>
        </r>
        <r>
          <rPr>
            <sz val="9"/>
            <color indexed="81"/>
            <rFont val="Tahoma"/>
            <family val="2"/>
          </rPr>
          <t xml:space="preserve">
Assumed same as Bishoftu WABI study
</t>
        </r>
      </text>
    </comment>
    <comment ref="Y91" authorId="0" shapeId="0">
      <text>
        <r>
          <rPr>
            <b/>
            <sz val="9"/>
            <color indexed="81"/>
            <rFont val="Tahoma"/>
            <family val="2"/>
          </rPr>
          <t>Author:</t>
        </r>
        <r>
          <rPr>
            <sz val="9"/>
            <color indexed="81"/>
            <rFont val="Tahoma"/>
            <family val="2"/>
          </rPr>
          <t xml:space="preserve">
Assumed same as Bishoftu WABI study
</t>
        </r>
      </text>
    </comment>
    <comment ref="K109" authorId="0" shapeId="0">
      <text>
        <r>
          <rPr>
            <b/>
            <sz val="9"/>
            <color indexed="81"/>
            <rFont val="Tahoma"/>
            <family val="2"/>
          </rPr>
          <t>Author:</t>
        </r>
        <r>
          <rPr>
            <sz val="9"/>
            <color indexed="81"/>
            <rFont val="Tahoma"/>
            <family val="2"/>
          </rPr>
          <t xml:space="preserve">
Assumed same as Bishoftu WABI study
</t>
        </r>
      </text>
    </comment>
    <comment ref="M109" authorId="0" shapeId="0">
      <text>
        <r>
          <rPr>
            <b/>
            <sz val="9"/>
            <color indexed="81"/>
            <rFont val="Tahoma"/>
            <family val="2"/>
          </rPr>
          <t>Author:</t>
        </r>
        <r>
          <rPr>
            <sz val="9"/>
            <color indexed="81"/>
            <rFont val="Tahoma"/>
            <family val="2"/>
          </rPr>
          <t xml:space="preserve">
Assumed same as Bishoftu WABI study
</t>
        </r>
      </text>
    </comment>
    <comment ref="O109" authorId="0" shapeId="0">
      <text>
        <r>
          <rPr>
            <b/>
            <sz val="9"/>
            <color indexed="81"/>
            <rFont val="Tahoma"/>
            <family val="2"/>
          </rPr>
          <t>Author:</t>
        </r>
        <r>
          <rPr>
            <sz val="9"/>
            <color indexed="81"/>
            <rFont val="Tahoma"/>
            <family val="2"/>
          </rPr>
          <t xml:space="preserve">
Assumed same as Bishoftu WABI study
</t>
        </r>
      </text>
    </comment>
    <comment ref="S109" authorId="0" shapeId="0">
      <text>
        <r>
          <rPr>
            <b/>
            <sz val="9"/>
            <color indexed="81"/>
            <rFont val="Tahoma"/>
            <family val="2"/>
          </rPr>
          <t>Author:</t>
        </r>
        <r>
          <rPr>
            <sz val="9"/>
            <color indexed="81"/>
            <rFont val="Tahoma"/>
            <family val="2"/>
          </rPr>
          <t xml:space="preserve">
Assumed same as Bishoftu WABI study
</t>
        </r>
      </text>
    </comment>
    <comment ref="U109" authorId="0" shapeId="0">
      <text>
        <r>
          <rPr>
            <b/>
            <sz val="9"/>
            <color indexed="81"/>
            <rFont val="Tahoma"/>
            <family val="2"/>
          </rPr>
          <t>Author:</t>
        </r>
        <r>
          <rPr>
            <sz val="9"/>
            <color indexed="81"/>
            <rFont val="Tahoma"/>
            <family val="2"/>
          </rPr>
          <t xml:space="preserve">
Assumed same as Bishoftu WABI study
</t>
        </r>
      </text>
    </comment>
    <comment ref="W109" authorId="0" shapeId="0">
      <text>
        <r>
          <rPr>
            <b/>
            <sz val="9"/>
            <color indexed="81"/>
            <rFont val="Tahoma"/>
            <family val="2"/>
          </rPr>
          <t>Author:</t>
        </r>
        <r>
          <rPr>
            <sz val="9"/>
            <color indexed="81"/>
            <rFont val="Tahoma"/>
            <family val="2"/>
          </rPr>
          <t xml:space="preserve">
Assumed same as Bishoftu WABI study
</t>
        </r>
      </text>
    </comment>
    <comment ref="Y109" authorId="0" shapeId="0">
      <text>
        <r>
          <rPr>
            <b/>
            <sz val="9"/>
            <color indexed="81"/>
            <rFont val="Tahoma"/>
            <family val="2"/>
          </rPr>
          <t>Author:</t>
        </r>
        <r>
          <rPr>
            <sz val="9"/>
            <color indexed="81"/>
            <rFont val="Tahoma"/>
            <family val="2"/>
          </rPr>
          <t xml:space="preserve">
Assumed same as Bishoftu WABI study
</t>
        </r>
      </text>
    </comment>
    <comment ref="K110" authorId="0" shapeId="0">
      <text>
        <r>
          <rPr>
            <b/>
            <sz val="9"/>
            <color indexed="81"/>
            <rFont val="Tahoma"/>
            <family val="2"/>
          </rPr>
          <t>Author:</t>
        </r>
        <r>
          <rPr>
            <sz val="9"/>
            <color indexed="81"/>
            <rFont val="Tahoma"/>
            <family val="2"/>
          </rPr>
          <t xml:space="preserve">
Assumed same as Bishoftu WABI study
</t>
        </r>
      </text>
    </comment>
    <comment ref="M110" authorId="0" shapeId="0">
      <text>
        <r>
          <rPr>
            <b/>
            <sz val="9"/>
            <color indexed="81"/>
            <rFont val="Tahoma"/>
            <family val="2"/>
          </rPr>
          <t>Author:</t>
        </r>
        <r>
          <rPr>
            <sz val="9"/>
            <color indexed="81"/>
            <rFont val="Tahoma"/>
            <family val="2"/>
          </rPr>
          <t xml:space="preserve">
Assumed same as Bishoftu WABI study
</t>
        </r>
      </text>
    </comment>
    <comment ref="O110" authorId="0" shapeId="0">
      <text>
        <r>
          <rPr>
            <b/>
            <sz val="9"/>
            <color indexed="81"/>
            <rFont val="Tahoma"/>
            <family val="2"/>
          </rPr>
          <t>Author:</t>
        </r>
        <r>
          <rPr>
            <sz val="9"/>
            <color indexed="81"/>
            <rFont val="Tahoma"/>
            <family val="2"/>
          </rPr>
          <t xml:space="preserve">
Assumed same as Bishoftu WABI study
</t>
        </r>
      </text>
    </comment>
    <comment ref="S110" authorId="0" shapeId="0">
      <text>
        <r>
          <rPr>
            <b/>
            <sz val="9"/>
            <color indexed="81"/>
            <rFont val="Tahoma"/>
            <family val="2"/>
          </rPr>
          <t>Author:</t>
        </r>
        <r>
          <rPr>
            <sz val="9"/>
            <color indexed="81"/>
            <rFont val="Tahoma"/>
            <family val="2"/>
          </rPr>
          <t xml:space="preserve">
Assumed same as Bishoftu WABI study
</t>
        </r>
      </text>
    </comment>
    <comment ref="U110" authorId="0" shapeId="0">
      <text>
        <r>
          <rPr>
            <b/>
            <sz val="9"/>
            <color indexed="81"/>
            <rFont val="Tahoma"/>
            <family val="2"/>
          </rPr>
          <t>Author:</t>
        </r>
        <r>
          <rPr>
            <sz val="9"/>
            <color indexed="81"/>
            <rFont val="Tahoma"/>
            <family val="2"/>
          </rPr>
          <t xml:space="preserve">
Assumed same as Bishoftu WABI study
</t>
        </r>
      </text>
    </comment>
    <comment ref="W110" authorId="0" shapeId="0">
      <text>
        <r>
          <rPr>
            <b/>
            <sz val="9"/>
            <color indexed="81"/>
            <rFont val="Tahoma"/>
            <family val="2"/>
          </rPr>
          <t>Author:</t>
        </r>
        <r>
          <rPr>
            <sz val="9"/>
            <color indexed="81"/>
            <rFont val="Tahoma"/>
            <family val="2"/>
          </rPr>
          <t xml:space="preserve">
Assumed same as Bishoftu WABI study
</t>
        </r>
      </text>
    </comment>
    <comment ref="Y110" authorId="0" shapeId="0">
      <text>
        <r>
          <rPr>
            <b/>
            <sz val="9"/>
            <color indexed="81"/>
            <rFont val="Tahoma"/>
            <family val="2"/>
          </rPr>
          <t>Author:</t>
        </r>
        <r>
          <rPr>
            <sz val="9"/>
            <color indexed="81"/>
            <rFont val="Tahoma"/>
            <family val="2"/>
          </rPr>
          <t xml:space="preserve">
Assumed same as Bishoftu WABI study
</t>
        </r>
      </text>
    </comment>
    <comment ref="K111" authorId="0" shapeId="0">
      <text>
        <r>
          <rPr>
            <b/>
            <sz val="9"/>
            <color indexed="81"/>
            <rFont val="Tahoma"/>
            <family val="2"/>
          </rPr>
          <t>Author:</t>
        </r>
        <r>
          <rPr>
            <sz val="9"/>
            <color indexed="81"/>
            <rFont val="Tahoma"/>
            <family val="2"/>
          </rPr>
          <t xml:space="preserve">
Assumed same as Bishoftu WABI study
</t>
        </r>
      </text>
    </comment>
    <comment ref="M111" authorId="0" shapeId="0">
      <text>
        <r>
          <rPr>
            <b/>
            <sz val="9"/>
            <color indexed="81"/>
            <rFont val="Tahoma"/>
            <family val="2"/>
          </rPr>
          <t>Author:</t>
        </r>
        <r>
          <rPr>
            <sz val="9"/>
            <color indexed="81"/>
            <rFont val="Tahoma"/>
            <family val="2"/>
          </rPr>
          <t xml:space="preserve">
Assumed same as Bishoftu WABI study
</t>
        </r>
      </text>
    </comment>
    <comment ref="O111" authorId="0" shapeId="0">
      <text>
        <r>
          <rPr>
            <b/>
            <sz val="9"/>
            <color indexed="81"/>
            <rFont val="Tahoma"/>
            <family val="2"/>
          </rPr>
          <t>Author:</t>
        </r>
        <r>
          <rPr>
            <sz val="9"/>
            <color indexed="81"/>
            <rFont val="Tahoma"/>
            <family val="2"/>
          </rPr>
          <t xml:space="preserve">
Assumed same as Bishoftu WABI study
</t>
        </r>
      </text>
    </comment>
    <comment ref="S111" authorId="0" shapeId="0">
      <text>
        <r>
          <rPr>
            <b/>
            <sz val="9"/>
            <color indexed="81"/>
            <rFont val="Tahoma"/>
            <family val="2"/>
          </rPr>
          <t>Author:</t>
        </r>
        <r>
          <rPr>
            <sz val="9"/>
            <color indexed="81"/>
            <rFont val="Tahoma"/>
            <family val="2"/>
          </rPr>
          <t xml:space="preserve">
Assumed same as Bishoftu WABI study
</t>
        </r>
      </text>
    </comment>
    <comment ref="U111" authorId="0" shapeId="0">
      <text>
        <r>
          <rPr>
            <b/>
            <sz val="9"/>
            <color indexed="81"/>
            <rFont val="Tahoma"/>
            <family val="2"/>
          </rPr>
          <t>Author:</t>
        </r>
        <r>
          <rPr>
            <sz val="9"/>
            <color indexed="81"/>
            <rFont val="Tahoma"/>
            <family val="2"/>
          </rPr>
          <t xml:space="preserve">
Assumed same as Bishoftu WABI study
</t>
        </r>
      </text>
    </comment>
    <comment ref="W111" authorId="0" shapeId="0">
      <text>
        <r>
          <rPr>
            <b/>
            <sz val="9"/>
            <color indexed="81"/>
            <rFont val="Tahoma"/>
            <family val="2"/>
          </rPr>
          <t>Author:</t>
        </r>
        <r>
          <rPr>
            <sz val="9"/>
            <color indexed="81"/>
            <rFont val="Tahoma"/>
            <family val="2"/>
          </rPr>
          <t xml:space="preserve">
Assumed same as Bishoftu WABI study
</t>
        </r>
      </text>
    </comment>
    <comment ref="Y111" authorId="0" shapeId="0">
      <text>
        <r>
          <rPr>
            <b/>
            <sz val="9"/>
            <color indexed="81"/>
            <rFont val="Tahoma"/>
            <family val="2"/>
          </rPr>
          <t>Author:</t>
        </r>
        <r>
          <rPr>
            <sz val="9"/>
            <color indexed="81"/>
            <rFont val="Tahoma"/>
            <family val="2"/>
          </rPr>
          <t xml:space="preserve">
Assumed same as Bishoftu WABI study
</t>
        </r>
      </text>
    </comment>
    <comment ref="K112" authorId="0" shapeId="0">
      <text>
        <r>
          <rPr>
            <b/>
            <sz val="9"/>
            <color indexed="81"/>
            <rFont val="Tahoma"/>
            <family val="2"/>
          </rPr>
          <t>Author:</t>
        </r>
        <r>
          <rPr>
            <sz val="9"/>
            <color indexed="81"/>
            <rFont val="Tahoma"/>
            <family val="2"/>
          </rPr>
          <t xml:space="preserve">
Assumed same as Bishoftu WABI study
</t>
        </r>
      </text>
    </comment>
    <comment ref="M112" authorId="0" shapeId="0">
      <text>
        <r>
          <rPr>
            <b/>
            <sz val="9"/>
            <color indexed="81"/>
            <rFont val="Tahoma"/>
            <family val="2"/>
          </rPr>
          <t>Author:</t>
        </r>
        <r>
          <rPr>
            <sz val="9"/>
            <color indexed="81"/>
            <rFont val="Tahoma"/>
            <family val="2"/>
          </rPr>
          <t xml:space="preserve">
Assumed same as Bishoftu WABI study
</t>
        </r>
      </text>
    </comment>
    <comment ref="O112" authorId="0" shapeId="0">
      <text>
        <r>
          <rPr>
            <b/>
            <sz val="9"/>
            <color indexed="81"/>
            <rFont val="Tahoma"/>
            <family val="2"/>
          </rPr>
          <t>Author:</t>
        </r>
        <r>
          <rPr>
            <sz val="9"/>
            <color indexed="81"/>
            <rFont val="Tahoma"/>
            <family val="2"/>
          </rPr>
          <t xml:space="preserve">
Assumed same as Bishoftu WABI study
</t>
        </r>
      </text>
    </comment>
    <comment ref="S112" authorId="0" shapeId="0">
      <text>
        <r>
          <rPr>
            <b/>
            <sz val="9"/>
            <color indexed="81"/>
            <rFont val="Tahoma"/>
            <family val="2"/>
          </rPr>
          <t>Author:</t>
        </r>
        <r>
          <rPr>
            <sz val="9"/>
            <color indexed="81"/>
            <rFont val="Tahoma"/>
            <family val="2"/>
          </rPr>
          <t xml:space="preserve">
Assumed same as Bishoftu WABI study
</t>
        </r>
      </text>
    </comment>
    <comment ref="U112" authorId="0" shapeId="0">
      <text>
        <r>
          <rPr>
            <b/>
            <sz val="9"/>
            <color indexed="81"/>
            <rFont val="Tahoma"/>
            <family val="2"/>
          </rPr>
          <t>Author:</t>
        </r>
        <r>
          <rPr>
            <sz val="9"/>
            <color indexed="81"/>
            <rFont val="Tahoma"/>
            <family val="2"/>
          </rPr>
          <t xml:space="preserve">
Assumed same as Bishoftu WABI study
</t>
        </r>
      </text>
    </comment>
    <comment ref="W112" authorId="0" shapeId="0">
      <text>
        <r>
          <rPr>
            <b/>
            <sz val="9"/>
            <color indexed="81"/>
            <rFont val="Tahoma"/>
            <family val="2"/>
          </rPr>
          <t>Author:</t>
        </r>
        <r>
          <rPr>
            <sz val="9"/>
            <color indexed="81"/>
            <rFont val="Tahoma"/>
            <family val="2"/>
          </rPr>
          <t xml:space="preserve">
Assumed same as Bishoftu WABI study
</t>
        </r>
      </text>
    </comment>
    <comment ref="Y112" authorId="0" shapeId="0">
      <text>
        <r>
          <rPr>
            <b/>
            <sz val="9"/>
            <color indexed="81"/>
            <rFont val="Tahoma"/>
            <family val="2"/>
          </rPr>
          <t>Author:</t>
        </r>
        <r>
          <rPr>
            <sz val="9"/>
            <color indexed="81"/>
            <rFont val="Tahoma"/>
            <family val="2"/>
          </rPr>
          <t xml:space="preserve">
Assumed same as Bishoftu WABI study
</t>
        </r>
      </text>
    </comment>
    <comment ref="E31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5.xml><?xml version="1.0" encoding="utf-8"?>
<comments xmlns="http://schemas.openxmlformats.org/spreadsheetml/2006/main">
  <authors>
    <author>Author</author>
  </authors>
  <commentList>
    <comment ref="L4" authorId="0" shapeId="0">
      <text>
        <r>
          <rPr>
            <b/>
            <sz val="9"/>
            <color indexed="81"/>
            <rFont val="Tahoma"/>
            <family val="2"/>
          </rPr>
          <t>Author:</t>
        </r>
        <r>
          <rPr>
            <sz val="9"/>
            <color indexed="81"/>
            <rFont val="Tahoma"/>
            <family val="2"/>
          </rPr>
          <t xml:space="preserve">
Shaded cells represent manual corrections
</t>
        </r>
      </text>
    </comment>
    <comment ref="AC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N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P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83" authorId="0" shapeId="0">
      <text>
        <r>
          <rPr>
            <b/>
            <sz val="9"/>
            <color indexed="81"/>
            <rFont val="Tahoma"/>
            <family val="2"/>
          </rPr>
          <t>Author:</t>
        </r>
        <r>
          <rPr>
            <sz val="9"/>
            <color indexed="81"/>
            <rFont val="Tahoma"/>
            <family val="2"/>
          </rPr>
          <t xml:space="preserve">
Assumed same as Bishoftu WABI study
</t>
        </r>
      </text>
    </comment>
    <comment ref="P83" authorId="0" shapeId="0">
      <text>
        <r>
          <rPr>
            <b/>
            <sz val="9"/>
            <color indexed="81"/>
            <rFont val="Tahoma"/>
            <family val="2"/>
          </rPr>
          <t>Author:</t>
        </r>
        <r>
          <rPr>
            <sz val="9"/>
            <color indexed="81"/>
            <rFont val="Tahoma"/>
            <family val="2"/>
          </rPr>
          <t xml:space="preserve">
Assumed same as Bishoftu WABI study
</t>
        </r>
      </text>
    </comment>
    <comment ref="R83" authorId="0" shapeId="0">
      <text>
        <r>
          <rPr>
            <b/>
            <sz val="9"/>
            <color indexed="81"/>
            <rFont val="Tahoma"/>
            <family val="2"/>
          </rPr>
          <t>Author:</t>
        </r>
        <r>
          <rPr>
            <sz val="9"/>
            <color indexed="81"/>
            <rFont val="Tahoma"/>
            <family val="2"/>
          </rPr>
          <t xml:space="preserve">
Assumed same as Bishoftu WABI study
</t>
        </r>
      </text>
    </comment>
    <comment ref="V83" authorId="0" shapeId="0">
      <text>
        <r>
          <rPr>
            <b/>
            <sz val="9"/>
            <color indexed="81"/>
            <rFont val="Tahoma"/>
            <family val="2"/>
          </rPr>
          <t>Author:</t>
        </r>
        <r>
          <rPr>
            <sz val="9"/>
            <color indexed="81"/>
            <rFont val="Tahoma"/>
            <family val="2"/>
          </rPr>
          <t xml:space="preserve">
Assumed same as Bishoftu WABI study
</t>
        </r>
      </text>
    </comment>
    <comment ref="X83" authorId="0" shapeId="0">
      <text>
        <r>
          <rPr>
            <b/>
            <sz val="9"/>
            <color indexed="81"/>
            <rFont val="Tahoma"/>
            <family val="2"/>
          </rPr>
          <t>Author:</t>
        </r>
        <r>
          <rPr>
            <sz val="9"/>
            <color indexed="81"/>
            <rFont val="Tahoma"/>
            <family val="2"/>
          </rPr>
          <t xml:space="preserve">
Assumed same as Bishoftu WABI study
</t>
        </r>
      </text>
    </comment>
    <comment ref="Z83" authorId="0" shapeId="0">
      <text>
        <r>
          <rPr>
            <b/>
            <sz val="9"/>
            <color indexed="81"/>
            <rFont val="Tahoma"/>
            <family val="2"/>
          </rPr>
          <t>Author:</t>
        </r>
        <r>
          <rPr>
            <sz val="9"/>
            <color indexed="81"/>
            <rFont val="Tahoma"/>
            <family val="2"/>
          </rPr>
          <t xml:space="preserve">
Assumed same as Bishoftu WABI study
</t>
        </r>
      </text>
    </comment>
    <comment ref="AB83" authorId="0" shapeId="0">
      <text>
        <r>
          <rPr>
            <b/>
            <sz val="9"/>
            <color indexed="81"/>
            <rFont val="Tahoma"/>
            <family val="2"/>
          </rPr>
          <t>Author:</t>
        </r>
        <r>
          <rPr>
            <sz val="9"/>
            <color indexed="81"/>
            <rFont val="Tahoma"/>
            <family val="2"/>
          </rPr>
          <t xml:space="preserve">
Assumed same as Bishoftu WABI study
</t>
        </r>
      </text>
    </comment>
    <comment ref="N84" authorId="0" shapeId="0">
      <text>
        <r>
          <rPr>
            <b/>
            <sz val="9"/>
            <color indexed="81"/>
            <rFont val="Tahoma"/>
            <family val="2"/>
          </rPr>
          <t>Author:</t>
        </r>
        <r>
          <rPr>
            <sz val="9"/>
            <color indexed="81"/>
            <rFont val="Tahoma"/>
            <family val="2"/>
          </rPr>
          <t xml:space="preserve">
Assumed same as Bishoftu WABI study
</t>
        </r>
      </text>
    </comment>
    <comment ref="P84" authorId="0" shapeId="0">
      <text>
        <r>
          <rPr>
            <b/>
            <sz val="9"/>
            <color indexed="81"/>
            <rFont val="Tahoma"/>
            <family val="2"/>
          </rPr>
          <t>Author:</t>
        </r>
        <r>
          <rPr>
            <sz val="9"/>
            <color indexed="81"/>
            <rFont val="Tahoma"/>
            <family val="2"/>
          </rPr>
          <t xml:space="preserve">
Assumed same as Bishoftu WABI study
</t>
        </r>
      </text>
    </comment>
    <comment ref="R84" authorId="0" shapeId="0">
      <text>
        <r>
          <rPr>
            <b/>
            <sz val="9"/>
            <color indexed="81"/>
            <rFont val="Tahoma"/>
            <family val="2"/>
          </rPr>
          <t>Author:</t>
        </r>
        <r>
          <rPr>
            <sz val="9"/>
            <color indexed="81"/>
            <rFont val="Tahoma"/>
            <family val="2"/>
          </rPr>
          <t xml:space="preserve">
Assumed same as Bishoftu WABI study
</t>
        </r>
      </text>
    </comment>
    <comment ref="V84" authorId="0" shapeId="0">
      <text>
        <r>
          <rPr>
            <b/>
            <sz val="9"/>
            <color indexed="81"/>
            <rFont val="Tahoma"/>
            <family val="2"/>
          </rPr>
          <t>Author:</t>
        </r>
        <r>
          <rPr>
            <sz val="9"/>
            <color indexed="81"/>
            <rFont val="Tahoma"/>
            <family val="2"/>
          </rPr>
          <t xml:space="preserve">
Assumed same as Bishoftu WABI study
</t>
        </r>
      </text>
    </comment>
    <comment ref="X84" authorId="0" shapeId="0">
      <text>
        <r>
          <rPr>
            <b/>
            <sz val="9"/>
            <color indexed="81"/>
            <rFont val="Tahoma"/>
            <family val="2"/>
          </rPr>
          <t>Author:</t>
        </r>
        <r>
          <rPr>
            <sz val="9"/>
            <color indexed="81"/>
            <rFont val="Tahoma"/>
            <family val="2"/>
          </rPr>
          <t xml:space="preserve">
Assumed same as Bishoftu WABI study
</t>
        </r>
      </text>
    </comment>
    <comment ref="Z84" authorId="0" shapeId="0">
      <text>
        <r>
          <rPr>
            <b/>
            <sz val="9"/>
            <color indexed="81"/>
            <rFont val="Tahoma"/>
            <family val="2"/>
          </rPr>
          <t>Author:</t>
        </r>
        <r>
          <rPr>
            <sz val="9"/>
            <color indexed="81"/>
            <rFont val="Tahoma"/>
            <family val="2"/>
          </rPr>
          <t xml:space="preserve">
Assumed same as Bishoftu WABI study
</t>
        </r>
      </text>
    </comment>
    <comment ref="AB84" authorId="0" shapeId="0">
      <text>
        <r>
          <rPr>
            <b/>
            <sz val="9"/>
            <color indexed="81"/>
            <rFont val="Tahoma"/>
            <family val="2"/>
          </rPr>
          <t>Author:</t>
        </r>
        <r>
          <rPr>
            <sz val="9"/>
            <color indexed="81"/>
            <rFont val="Tahoma"/>
            <family val="2"/>
          </rPr>
          <t xml:space="preserve">
Assumed same as Bishoftu WABI study
</t>
        </r>
      </text>
    </comment>
    <comment ref="N89" authorId="0" shapeId="0">
      <text>
        <r>
          <rPr>
            <b/>
            <sz val="9"/>
            <color indexed="81"/>
            <rFont val="Tahoma"/>
            <family val="2"/>
          </rPr>
          <t>Author:</t>
        </r>
        <r>
          <rPr>
            <sz val="9"/>
            <color indexed="81"/>
            <rFont val="Tahoma"/>
            <family val="2"/>
          </rPr>
          <t xml:space="preserve">
Assumed same as Bishoftu WABI study
</t>
        </r>
      </text>
    </comment>
    <comment ref="P89" authorId="0" shapeId="0">
      <text>
        <r>
          <rPr>
            <b/>
            <sz val="9"/>
            <color indexed="81"/>
            <rFont val="Tahoma"/>
            <family val="2"/>
          </rPr>
          <t>Author:</t>
        </r>
        <r>
          <rPr>
            <sz val="9"/>
            <color indexed="81"/>
            <rFont val="Tahoma"/>
            <family val="2"/>
          </rPr>
          <t xml:space="preserve">
Assumed same as Bishoftu WABI study
</t>
        </r>
      </text>
    </comment>
    <comment ref="R89" authorId="0" shapeId="0">
      <text>
        <r>
          <rPr>
            <b/>
            <sz val="9"/>
            <color indexed="81"/>
            <rFont val="Tahoma"/>
            <family val="2"/>
          </rPr>
          <t>Author:</t>
        </r>
        <r>
          <rPr>
            <sz val="9"/>
            <color indexed="81"/>
            <rFont val="Tahoma"/>
            <family val="2"/>
          </rPr>
          <t xml:space="preserve">
Assumed same as Bishoftu WABI study
</t>
        </r>
      </text>
    </comment>
    <comment ref="V89" authorId="0" shapeId="0">
      <text>
        <r>
          <rPr>
            <b/>
            <sz val="9"/>
            <color indexed="81"/>
            <rFont val="Tahoma"/>
            <family val="2"/>
          </rPr>
          <t>Author:</t>
        </r>
        <r>
          <rPr>
            <sz val="9"/>
            <color indexed="81"/>
            <rFont val="Tahoma"/>
            <family val="2"/>
          </rPr>
          <t xml:space="preserve">
Assumed same as Bishoftu WABI study
</t>
        </r>
      </text>
    </comment>
    <comment ref="X89" authorId="0" shapeId="0">
      <text>
        <r>
          <rPr>
            <b/>
            <sz val="9"/>
            <color indexed="81"/>
            <rFont val="Tahoma"/>
            <family val="2"/>
          </rPr>
          <t>Author:</t>
        </r>
        <r>
          <rPr>
            <sz val="9"/>
            <color indexed="81"/>
            <rFont val="Tahoma"/>
            <family val="2"/>
          </rPr>
          <t xml:space="preserve">
Assumed same as Bishoftu WABI study
</t>
        </r>
      </text>
    </comment>
    <comment ref="Z89" authorId="0" shapeId="0">
      <text>
        <r>
          <rPr>
            <b/>
            <sz val="9"/>
            <color indexed="81"/>
            <rFont val="Tahoma"/>
            <family val="2"/>
          </rPr>
          <t>Author:</t>
        </r>
        <r>
          <rPr>
            <sz val="9"/>
            <color indexed="81"/>
            <rFont val="Tahoma"/>
            <family val="2"/>
          </rPr>
          <t xml:space="preserve">
Assumed same as Bishoftu WABI study
</t>
        </r>
      </text>
    </comment>
    <comment ref="AB89" authorId="0" shapeId="0">
      <text>
        <r>
          <rPr>
            <b/>
            <sz val="9"/>
            <color indexed="81"/>
            <rFont val="Tahoma"/>
            <family val="2"/>
          </rPr>
          <t>Author:</t>
        </r>
        <r>
          <rPr>
            <sz val="9"/>
            <color indexed="81"/>
            <rFont val="Tahoma"/>
            <family val="2"/>
          </rPr>
          <t xml:space="preserve">
Assumed same as Bishoftu WABI study
</t>
        </r>
      </text>
    </comment>
    <comment ref="N90" authorId="0" shapeId="0">
      <text>
        <r>
          <rPr>
            <b/>
            <sz val="9"/>
            <color indexed="81"/>
            <rFont val="Tahoma"/>
            <family val="2"/>
          </rPr>
          <t>Author:</t>
        </r>
        <r>
          <rPr>
            <sz val="9"/>
            <color indexed="81"/>
            <rFont val="Tahoma"/>
            <family val="2"/>
          </rPr>
          <t xml:space="preserve">
Assumed same as Bishoftu WABI study
</t>
        </r>
      </text>
    </comment>
    <comment ref="P90" authorId="0" shapeId="0">
      <text>
        <r>
          <rPr>
            <b/>
            <sz val="9"/>
            <color indexed="81"/>
            <rFont val="Tahoma"/>
            <family val="2"/>
          </rPr>
          <t>Author:</t>
        </r>
        <r>
          <rPr>
            <sz val="9"/>
            <color indexed="81"/>
            <rFont val="Tahoma"/>
            <family val="2"/>
          </rPr>
          <t xml:space="preserve">
Assumed same as Bishoftu WABI study
</t>
        </r>
      </text>
    </comment>
    <comment ref="R90" authorId="0" shapeId="0">
      <text>
        <r>
          <rPr>
            <b/>
            <sz val="9"/>
            <color indexed="81"/>
            <rFont val="Tahoma"/>
            <family val="2"/>
          </rPr>
          <t>Author:</t>
        </r>
        <r>
          <rPr>
            <sz val="9"/>
            <color indexed="81"/>
            <rFont val="Tahoma"/>
            <family val="2"/>
          </rPr>
          <t xml:space="preserve">
Assumed same as Bishoftu WABI study
</t>
        </r>
      </text>
    </comment>
    <comment ref="V90" authorId="0" shapeId="0">
      <text>
        <r>
          <rPr>
            <b/>
            <sz val="9"/>
            <color indexed="81"/>
            <rFont val="Tahoma"/>
            <family val="2"/>
          </rPr>
          <t>Author:</t>
        </r>
        <r>
          <rPr>
            <sz val="9"/>
            <color indexed="81"/>
            <rFont val="Tahoma"/>
            <family val="2"/>
          </rPr>
          <t xml:space="preserve">
Assumed same as Bishoftu WABI study
</t>
        </r>
      </text>
    </comment>
    <comment ref="X90" authorId="0" shapeId="0">
      <text>
        <r>
          <rPr>
            <b/>
            <sz val="9"/>
            <color indexed="81"/>
            <rFont val="Tahoma"/>
            <family val="2"/>
          </rPr>
          <t>Author:</t>
        </r>
        <r>
          <rPr>
            <sz val="9"/>
            <color indexed="81"/>
            <rFont val="Tahoma"/>
            <family val="2"/>
          </rPr>
          <t xml:space="preserve">
Assumed same as Bishoftu WABI study
</t>
        </r>
      </text>
    </comment>
    <comment ref="Z90" authorId="0" shapeId="0">
      <text>
        <r>
          <rPr>
            <b/>
            <sz val="9"/>
            <color indexed="81"/>
            <rFont val="Tahoma"/>
            <family val="2"/>
          </rPr>
          <t>Author:</t>
        </r>
        <r>
          <rPr>
            <sz val="9"/>
            <color indexed="81"/>
            <rFont val="Tahoma"/>
            <family val="2"/>
          </rPr>
          <t xml:space="preserve">
Assumed same as Bishoftu WABI study
</t>
        </r>
      </text>
    </comment>
    <comment ref="AB90" authorId="0" shapeId="0">
      <text>
        <r>
          <rPr>
            <b/>
            <sz val="9"/>
            <color indexed="81"/>
            <rFont val="Tahoma"/>
            <family val="2"/>
          </rPr>
          <t>Author:</t>
        </r>
        <r>
          <rPr>
            <sz val="9"/>
            <color indexed="81"/>
            <rFont val="Tahoma"/>
            <family val="2"/>
          </rPr>
          <t xml:space="preserve">
Assumed same as Bishoftu WABI study
</t>
        </r>
      </text>
    </comment>
    <comment ref="N91" authorId="0" shapeId="0">
      <text>
        <r>
          <rPr>
            <b/>
            <sz val="9"/>
            <color indexed="81"/>
            <rFont val="Tahoma"/>
            <family val="2"/>
          </rPr>
          <t>Author:</t>
        </r>
        <r>
          <rPr>
            <sz val="9"/>
            <color indexed="81"/>
            <rFont val="Tahoma"/>
            <family val="2"/>
          </rPr>
          <t xml:space="preserve">
Assumed same as Bishoftu WABI study
</t>
        </r>
      </text>
    </comment>
    <comment ref="P91" authorId="0" shapeId="0">
      <text>
        <r>
          <rPr>
            <b/>
            <sz val="9"/>
            <color indexed="81"/>
            <rFont val="Tahoma"/>
            <family val="2"/>
          </rPr>
          <t>Author:</t>
        </r>
        <r>
          <rPr>
            <sz val="9"/>
            <color indexed="81"/>
            <rFont val="Tahoma"/>
            <family val="2"/>
          </rPr>
          <t xml:space="preserve">
Assumed same as Bishoftu WABI study
</t>
        </r>
      </text>
    </comment>
    <comment ref="R91" authorId="0" shapeId="0">
      <text>
        <r>
          <rPr>
            <b/>
            <sz val="9"/>
            <color indexed="81"/>
            <rFont val="Tahoma"/>
            <family val="2"/>
          </rPr>
          <t>Author:</t>
        </r>
        <r>
          <rPr>
            <sz val="9"/>
            <color indexed="81"/>
            <rFont val="Tahoma"/>
            <family val="2"/>
          </rPr>
          <t xml:space="preserve">
Assumed same as Bishoftu WABI study
</t>
        </r>
      </text>
    </comment>
    <comment ref="V91" authorId="0" shapeId="0">
      <text>
        <r>
          <rPr>
            <b/>
            <sz val="9"/>
            <color indexed="81"/>
            <rFont val="Tahoma"/>
            <family val="2"/>
          </rPr>
          <t>Author:</t>
        </r>
        <r>
          <rPr>
            <sz val="9"/>
            <color indexed="81"/>
            <rFont val="Tahoma"/>
            <family val="2"/>
          </rPr>
          <t xml:space="preserve">
Assumed same as Bishoftu WABI study
</t>
        </r>
      </text>
    </comment>
    <comment ref="X91" authorId="0" shapeId="0">
      <text>
        <r>
          <rPr>
            <b/>
            <sz val="9"/>
            <color indexed="81"/>
            <rFont val="Tahoma"/>
            <family val="2"/>
          </rPr>
          <t>Author:</t>
        </r>
        <r>
          <rPr>
            <sz val="9"/>
            <color indexed="81"/>
            <rFont val="Tahoma"/>
            <family val="2"/>
          </rPr>
          <t xml:space="preserve">
Assumed same as Bishoftu WABI study
</t>
        </r>
      </text>
    </comment>
    <comment ref="Z91" authorId="0" shapeId="0">
      <text>
        <r>
          <rPr>
            <b/>
            <sz val="9"/>
            <color indexed="81"/>
            <rFont val="Tahoma"/>
            <family val="2"/>
          </rPr>
          <t>Author:</t>
        </r>
        <r>
          <rPr>
            <sz val="9"/>
            <color indexed="81"/>
            <rFont val="Tahoma"/>
            <family val="2"/>
          </rPr>
          <t xml:space="preserve">
Assumed same as Bishoftu WABI study
</t>
        </r>
      </text>
    </comment>
    <comment ref="AB91" authorId="0" shapeId="0">
      <text>
        <r>
          <rPr>
            <b/>
            <sz val="9"/>
            <color indexed="81"/>
            <rFont val="Tahoma"/>
            <family val="2"/>
          </rPr>
          <t>Author:</t>
        </r>
        <r>
          <rPr>
            <sz val="9"/>
            <color indexed="81"/>
            <rFont val="Tahoma"/>
            <family val="2"/>
          </rPr>
          <t xml:space="preserve">
Assumed same as Bishoftu WABI study
</t>
        </r>
      </text>
    </comment>
    <comment ref="N109" authorId="0" shapeId="0">
      <text>
        <r>
          <rPr>
            <b/>
            <sz val="9"/>
            <color indexed="81"/>
            <rFont val="Tahoma"/>
            <family val="2"/>
          </rPr>
          <t>Author:</t>
        </r>
        <r>
          <rPr>
            <sz val="9"/>
            <color indexed="81"/>
            <rFont val="Tahoma"/>
            <family val="2"/>
          </rPr>
          <t xml:space="preserve">
Assumed same as Bishoftu WABI study
</t>
        </r>
      </text>
    </comment>
    <comment ref="P109" authorId="0" shapeId="0">
      <text>
        <r>
          <rPr>
            <b/>
            <sz val="9"/>
            <color indexed="81"/>
            <rFont val="Tahoma"/>
            <family val="2"/>
          </rPr>
          <t>Author:</t>
        </r>
        <r>
          <rPr>
            <sz val="9"/>
            <color indexed="81"/>
            <rFont val="Tahoma"/>
            <family val="2"/>
          </rPr>
          <t xml:space="preserve">
Assumed same as Bishoftu WABI study
</t>
        </r>
      </text>
    </comment>
    <comment ref="R109" authorId="0" shapeId="0">
      <text>
        <r>
          <rPr>
            <b/>
            <sz val="9"/>
            <color indexed="81"/>
            <rFont val="Tahoma"/>
            <family val="2"/>
          </rPr>
          <t>Author:</t>
        </r>
        <r>
          <rPr>
            <sz val="9"/>
            <color indexed="81"/>
            <rFont val="Tahoma"/>
            <family val="2"/>
          </rPr>
          <t xml:space="preserve">
Assumed same as Bishoftu WABI study
</t>
        </r>
      </text>
    </comment>
    <comment ref="V109" authorId="0" shapeId="0">
      <text>
        <r>
          <rPr>
            <b/>
            <sz val="9"/>
            <color indexed="81"/>
            <rFont val="Tahoma"/>
            <family val="2"/>
          </rPr>
          <t>Author:</t>
        </r>
        <r>
          <rPr>
            <sz val="9"/>
            <color indexed="81"/>
            <rFont val="Tahoma"/>
            <family val="2"/>
          </rPr>
          <t xml:space="preserve">
Assumed same as Bishoftu WABI study
</t>
        </r>
      </text>
    </comment>
    <comment ref="X109" authorId="0" shapeId="0">
      <text>
        <r>
          <rPr>
            <b/>
            <sz val="9"/>
            <color indexed="81"/>
            <rFont val="Tahoma"/>
            <family val="2"/>
          </rPr>
          <t>Author:</t>
        </r>
        <r>
          <rPr>
            <sz val="9"/>
            <color indexed="81"/>
            <rFont val="Tahoma"/>
            <family val="2"/>
          </rPr>
          <t xml:space="preserve">
Assumed same as Bishoftu WABI study
</t>
        </r>
      </text>
    </comment>
    <comment ref="Z109" authorId="0" shapeId="0">
      <text>
        <r>
          <rPr>
            <b/>
            <sz val="9"/>
            <color indexed="81"/>
            <rFont val="Tahoma"/>
            <family val="2"/>
          </rPr>
          <t>Author:</t>
        </r>
        <r>
          <rPr>
            <sz val="9"/>
            <color indexed="81"/>
            <rFont val="Tahoma"/>
            <family val="2"/>
          </rPr>
          <t xml:space="preserve">
Assumed same as Bishoftu WABI study
</t>
        </r>
      </text>
    </comment>
    <comment ref="AB109" authorId="0" shapeId="0">
      <text>
        <r>
          <rPr>
            <b/>
            <sz val="9"/>
            <color indexed="81"/>
            <rFont val="Tahoma"/>
            <family val="2"/>
          </rPr>
          <t>Author:</t>
        </r>
        <r>
          <rPr>
            <sz val="9"/>
            <color indexed="81"/>
            <rFont val="Tahoma"/>
            <family val="2"/>
          </rPr>
          <t xml:space="preserve">
Assumed same as Bishoftu WABI study
</t>
        </r>
      </text>
    </comment>
    <comment ref="N110" authorId="0" shapeId="0">
      <text>
        <r>
          <rPr>
            <b/>
            <sz val="9"/>
            <color indexed="81"/>
            <rFont val="Tahoma"/>
            <family val="2"/>
          </rPr>
          <t>Author:</t>
        </r>
        <r>
          <rPr>
            <sz val="9"/>
            <color indexed="81"/>
            <rFont val="Tahoma"/>
            <family val="2"/>
          </rPr>
          <t xml:space="preserve">
Assumed same as Bishoftu WABI study
</t>
        </r>
      </text>
    </comment>
    <comment ref="P110" authorId="0" shapeId="0">
      <text>
        <r>
          <rPr>
            <b/>
            <sz val="9"/>
            <color indexed="81"/>
            <rFont val="Tahoma"/>
            <family val="2"/>
          </rPr>
          <t>Author:</t>
        </r>
        <r>
          <rPr>
            <sz val="9"/>
            <color indexed="81"/>
            <rFont val="Tahoma"/>
            <family val="2"/>
          </rPr>
          <t xml:space="preserve">
Assumed same as Bishoftu WABI study
</t>
        </r>
      </text>
    </comment>
    <comment ref="R110" authorId="0" shapeId="0">
      <text>
        <r>
          <rPr>
            <b/>
            <sz val="9"/>
            <color indexed="81"/>
            <rFont val="Tahoma"/>
            <family val="2"/>
          </rPr>
          <t>Author:</t>
        </r>
        <r>
          <rPr>
            <sz val="9"/>
            <color indexed="81"/>
            <rFont val="Tahoma"/>
            <family val="2"/>
          </rPr>
          <t xml:space="preserve">
Assumed same as Bishoftu WABI study
</t>
        </r>
      </text>
    </comment>
    <comment ref="V110" authorId="0" shapeId="0">
      <text>
        <r>
          <rPr>
            <b/>
            <sz val="9"/>
            <color indexed="81"/>
            <rFont val="Tahoma"/>
            <family val="2"/>
          </rPr>
          <t>Author:</t>
        </r>
        <r>
          <rPr>
            <sz val="9"/>
            <color indexed="81"/>
            <rFont val="Tahoma"/>
            <family val="2"/>
          </rPr>
          <t xml:space="preserve">
Assumed same as Bishoftu WABI study
</t>
        </r>
      </text>
    </comment>
    <comment ref="X110" authorId="0" shapeId="0">
      <text>
        <r>
          <rPr>
            <b/>
            <sz val="9"/>
            <color indexed="81"/>
            <rFont val="Tahoma"/>
            <family val="2"/>
          </rPr>
          <t>Author:</t>
        </r>
        <r>
          <rPr>
            <sz val="9"/>
            <color indexed="81"/>
            <rFont val="Tahoma"/>
            <family val="2"/>
          </rPr>
          <t xml:space="preserve">
Assumed same as Bishoftu WABI study
</t>
        </r>
      </text>
    </comment>
    <comment ref="Z110" authorId="0" shapeId="0">
      <text>
        <r>
          <rPr>
            <b/>
            <sz val="9"/>
            <color indexed="81"/>
            <rFont val="Tahoma"/>
            <family val="2"/>
          </rPr>
          <t>Author:</t>
        </r>
        <r>
          <rPr>
            <sz val="9"/>
            <color indexed="81"/>
            <rFont val="Tahoma"/>
            <family val="2"/>
          </rPr>
          <t xml:space="preserve">
Assumed same as Bishoftu WABI study
</t>
        </r>
      </text>
    </comment>
    <comment ref="AB110" authorId="0" shapeId="0">
      <text>
        <r>
          <rPr>
            <b/>
            <sz val="9"/>
            <color indexed="81"/>
            <rFont val="Tahoma"/>
            <family val="2"/>
          </rPr>
          <t>Author:</t>
        </r>
        <r>
          <rPr>
            <sz val="9"/>
            <color indexed="81"/>
            <rFont val="Tahoma"/>
            <family val="2"/>
          </rPr>
          <t xml:space="preserve">
Assumed same as Bishoftu WABI study
</t>
        </r>
      </text>
    </comment>
    <comment ref="N111" authorId="0" shapeId="0">
      <text>
        <r>
          <rPr>
            <b/>
            <sz val="9"/>
            <color indexed="81"/>
            <rFont val="Tahoma"/>
            <family val="2"/>
          </rPr>
          <t>Author:</t>
        </r>
        <r>
          <rPr>
            <sz val="9"/>
            <color indexed="81"/>
            <rFont val="Tahoma"/>
            <family val="2"/>
          </rPr>
          <t xml:space="preserve">
Assumed same as Bishoftu WABI study
</t>
        </r>
      </text>
    </comment>
    <comment ref="P111" authorId="0" shapeId="0">
      <text>
        <r>
          <rPr>
            <b/>
            <sz val="9"/>
            <color indexed="81"/>
            <rFont val="Tahoma"/>
            <family val="2"/>
          </rPr>
          <t>Author:</t>
        </r>
        <r>
          <rPr>
            <sz val="9"/>
            <color indexed="81"/>
            <rFont val="Tahoma"/>
            <family val="2"/>
          </rPr>
          <t xml:space="preserve">
Assumed same as Bishoftu WABI study
</t>
        </r>
      </text>
    </comment>
    <comment ref="R111" authorId="0" shapeId="0">
      <text>
        <r>
          <rPr>
            <b/>
            <sz val="9"/>
            <color indexed="81"/>
            <rFont val="Tahoma"/>
            <family val="2"/>
          </rPr>
          <t>Author:</t>
        </r>
        <r>
          <rPr>
            <sz val="9"/>
            <color indexed="81"/>
            <rFont val="Tahoma"/>
            <family val="2"/>
          </rPr>
          <t xml:space="preserve">
Assumed same as Bishoftu WABI study
</t>
        </r>
      </text>
    </comment>
    <comment ref="V111" authorId="0" shapeId="0">
      <text>
        <r>
          <rPr>
            <b/>
            <sz val="9"/>
            <color indexed="81"/>
            <rFont val="Tahoma"/>
            <family val="2"/>
          </rPr>
          <t>Author:</t>
        </r>
        <r>
          <rPr>
            <sz val="9"/>
            <color indexed="81"/>
            <rFont val="Tahoma"/>
            <family val="2"/>
          </rPr>
          <t xml:space="preserve">
Assumed same as Bishoftu WABI study
</t>
        </r>
      </text>
    </comment>
    <comment ref="X111" authorId="0" shapeId="0">
      <text>
        <r>
          <rPr>
            <b/>
            <sz val="9"/>
            <color indexed="81"/>
            <rFont val="Tahoma"/>
            <family val="2"/>
          </rPr>
          <t>Author:</t>
        </r>
        <r>
          <rPr>
            <sz val="9"/>
            <color indexed="81"/>
            <rFont val="Tahoma"/>
            <family val="2"/>
          </rPr>
          <t xml:space="preserve">
Assumed same as Bishoftu WABI study
</t>
        </r>
      </text>
    </comment>
    <comment ref="Z111" authorId="0" shapeId="0">
      <text>
        <r>
          <rPr>
            <b/>
            <sz val="9"/>
            <color indexed="81"/>
            <rFont val="Tahoma"/>
            <family val="2"/>
          </rPr>
          <t>Author:</t>
        </r>
        <r>
          <rPr>
            <sz val="9"/>
            <color indexed="81"/>
            <rFont val="Tahoma"/>
            <family val="2"/>
          </rPr>
          <t xml:space="preserve">
Assumed same as Bishoftu WABI study
</t>
        </r>
      </text>
    </comment>
    <comment ref="AB111" authorId="0" shapeId="0">
      <text>
        <r>
          <rPr>
            <b/>
            <sz val="9"/>
            <color indexed="81"/>
            <rFont val="Tahoma"/>
            <family val="2"/>
          </rPr>
          <t>Author:</t>
        </r>
        <r>
          <rPr>
            <sz val="9"/>
            <color indexed="81"/>
            <rFont val="Tahoma"/>
            <family val="2"/>
          </rPr>
          <t xml:space="preserve">
Assumed same as Bishoftu WABI study
</t>
        </r>
      </text>
    </comment>
    <comment ref="N112" authorId="0" shapeId="0">
      <text>
        <r>
          <rPr>
            <b/>
            <sz val="9"/>
            <color indexed="81"/>
            <rFont val="Tahoma"/>
            <family val="2"/>
          </rPr>
          <t>Author:</t>
        </r>
        <r>
          <rPr>
            <sz val="9"/>
            <color indexed="81"/>
            <rFont val="Tahoma"/>
            <family val="2"/>
          </rPr>
          <t xml:space="preserve">
Assumed same as Bishoftu WABI study
</t>
        </r>
      </text>
    </comment>
    <comment ref="P112" authorId="0" shapeId="0">
      <text>
        <r>
          <rPr>
            <b/>
            <sz val="9"/>
            <color indexed="81"/>
            <rFont val="Tahoma"/>
            <family val="2"/>
          </rPr>
          <t>Author:</t>
        </r>
        <r>
          <rPr>
            <sz val="9"/>
            <color indexed="81"/>
            <rFont val="Tahoma"/>
            <family val="2"/>
          </rPr>
          <t xml:space="preserve">
Assumed same as Bishoftu WABI study
</t>
        </r>
      </text>
    </comment>
    <comment ref="R112" authorId="0" shapeId="0">
      <text>
        <r>
          <rPr>
            <b/>
            <sz val="9"/>
            <color indexed="81"/>
            <rFont val="Tahoma"/>
            <family val="2"/>
          </rPr>
          <t>Author:</t>
        </r>
        <r>
          <rPr>
            <sz val="9"/>
            <color indexed="81"/>
            <rFont val="Tahoma"/>
            <family val="2"/>
          </rPr>
          <t xml:space="preserve">
Assumed same as Bishoftu WABI study
</t>
        </r>
      </text>
    </comment>
    <comment ref="V112" authorId="0" shapeId="0">
      <text>
        <r>
          <rPr>
            <b/>
            <sz val="9"/>
            <color indexed="81"/>
            <rFont val="Tahoma"/>
            <family val="2"/>
          </rPr>
          <t>Author:</t>
        </r>
        <r>
          <rPr>
            <sz val="9"/>
            <color indexed="81"/>
            <rFont val="Tahoma"/>
            <family val="2"/>
          </rPr>
          <t xml:space="preserve">
Assumed same as Bishoftu WABI study
</t>
        </r>
      </text>
    </comment>
    <comment ref="X112" authorId="0" shapeId="0">
      <text>
        <r>
          <rPr>
            <b/>
            <sz val="9"/>
            <color indexed="81"/>
            <rFont val="Tahoma"/>
            <family val="2"/>
          </rPr>
          <t>Author:</t>
        </r>
        <r>
          <rPr>
            <sz val="9"/>
            <color indexed="81"/>
            <rFont val="Tahoma"/>
            <family val="2"/>
          </rPr>
          <t xml:space="preserve">
Assumed same as Bishoftu WABI study
</t>
        </r>
      </text>
    </comment>
    <comment ref="Z112" authorId="0" shapeId="0">
      <text>
        <r>
          <rPr>
            <b/>
            <sz val="9"/>
            <color indexed="81"/>
            <rFont val="Tahoma"/>
            <family val="2"/>
          </rPr>
          <t>Author:</t>
        </r>
        <r>
          <rPr>
            <sz val="9"/>
            <color indexed="81"/>
            <rFont val="Tahoma"/>
            <family val="2"/>
          </rPr>
          <t xml:space="preserve">
Assumed same as Bishoftu WABI study
</t>
        </r>
      </text>
    </comment>
    <comment ref="AB112" authorId="0" shapeId="0">
      <text>
        <r>
          <rPr>
            <b/>
            <sz val="9"/>
            <color indexed="81"/>
            <rFont val="Tahoma"/>
            <family val="2"/>
          </rPr>
          <t>Author:</t>
        </r>
        <r>
          <rPr>
            <sz val="9"/>
            <color indexed="81"/>
            <rFont val="Tahoma"/>
            <family val="2"/>
          </rPr>
          <t xml:space="preserve">
Assumed same as Bishoftu WABI study
</t>
        </r>
      </text>
    </comment>
    <comment ref="E31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List>
</comments>
</file>

<file path=xl/comments6.xml><?xml version="1.0" encoding="utf-8"?>
<comments xmlns="http://schemas.openxmlformats.org/spreadsheetml/2006/main">
  <authors>
    <author>Author</author>
  </authors>
  <commentList>
    <comment ref="L4" authorId="0" shapeId="0">
      <text>
        <r>
          <rPr>
            <b/>
            <sz val="9"/>
            <color indexed="81"/>
            <rFont val="Tahoma"/>
            <family val="2"/>
          </rPr>
          <t>Author:</t>
        </r>
        <r>
          <rPr>
            <sz val="9"/>
            <color indexed="81"/>
            <rFont val="Tahoma"/>
            <family val="2"/>
          </rPr>
          <t xml:space="preserve">
Shaded cells represent manual corrections
</t>
        </r>
      </text>
    </comment>
    <comment ref="AL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O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5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7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8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O83" authorId="0" shapeId="0">
      <text>
        <r>
          <rPr>
            <b/>
            <sz val="9"/>
            <color indexed="81"/>
            <rFont val="Tahoma"/>
            <family val="2"/>
          </rPr>
          <t>Author:</t>
        </r>
        <r>
          <rPr>
            <sz val="9"/>
            <color indexed="81"/>
            <rFont val="Tahoma"/>
            <family val="2"/>
          </rPr>
          <t xml:space="preserve">
Assumed same as Bishoftu WABI study
</t>
        </r>
      </text>
    </comment>
    <comment ref="R83" authorId="0" shapeId="0">
      <text>
        <r>
          <rPr>
            <b/>
            <sz val="9"/>
            <color indexed="81"/>
            <rFont val="Tahoma"/>
            <family val="2"/>
          </rPr>
          <t>Author:</t>
        </r>
        <r>
          <rPr>
            <sz val="9"/>
            <color indexed="81"/>
            <rFont val="Tahoma"/>
            <family val="2"/>
          </rPr>
          <t xml:space="preserve">
Assumed same as Bishoftu WABI study
</t>
        </r>
      </text>
    </comment>
    <comment ref="U83" authorId="0" shapeId="0">
      <text>
        <r>
          <rPr>
            <b/>
            <sz val="9"/>
            <color indexed="81"/>
            <rFont val="Tahoma"/>
            <family val="2"/>
          </rPr>
          <t>Author:</t>
        </r>
        <r>
          <rPr>
            <sz val="9"/>
            <color indexed="81"/>
            <rFont val="Tahoma"/>
            <family val="2"/>
          </rPr>
          <t xml:space="preserve">
Assumed same as Bishoftu WABI study
</t>
        </r>
      </text>
    </comment>
    <comment ref="AA83" authorId="0" shapeId="0">
      <text>
        <r>
          <rPr>
            <b/>
            <sz val="9"/>
            <color indexed="81"/>
            <rFont val="Tahoma"/>
            <family val="2"/>
          </rPr>
          <t>Author:</t>
        </r>
        <r>
          <rPr>
            <sz val="9"/>
            <color indexed="81"/>
            <rFont val="Tahoma"/>
            <family val="2"/>
          </rPr>
          <t xml:space="preserve">
Assumed same as Bishoftu WABI study
</t>
        </r>
      </text>
    </comment>
    <comment ref="AD83" authorId="0" shapeId="0">
      <text>
        <r>
          <rPr>
            <b/>
            <sz val="9"/>
            <color indexed="81"/>
            <rFont val="Tahoma"/>
            <family val="2"/>
          </rPr>
          <t>Author:</t>
        </r>
        <r>
          <rPr>
            <sz val="9"/>
            <color indexed="81"/>
            <rFont val="Tahoma"/>
            <family val="2"/>
          </rPr>
          <t xml:space="preserve">
Assumed same as Bishoftu WABI study
</t>
        </r>
      </text>
    </comment>
    <comment ref="AG83" authorId="0" shapeId="0">
      <text>
        <r>
          <rPr>
            <b/>
            <sz val="9"/>
            <color indexed="81"/>
            <rFont val="Tahoma"/>
            <family val="2"/>
          </rPr>
          <t>Author:</t>
        </r>
        <r>
          <rPr>
            <sz val="9"/>
            <color indexed="81"/>
            <rFont val="Tahoma"/>
            <family val="2"/>
          </rPr>
          <t xml:space="preserve">
Assumed same as Bishoftu WABI study
</t>
        </r>
      </text>
    </comment>
    <comment ref="AJ83" authorId="0" shapeId="0">
      <text>
        <r>
          <rPr>
            <b/>
            <sz val="9"/>
            <color indexed="81"/>
            <rFont val="Tahoma"/>
            <family val="2"/>
          </rPr>
          <t>Author:</t>
        </r>
        <r>
          <rPr>
            <sz val="9"/>
            <color indexed="81"/>
            <rFont val="Tahoma"/>
            <family val="2"/>
          </rPr>
          <t xml:space="preserve">
Assumed same as Bishoftu WABI study
</t>
        </r>
      </text>
    </comment>
    <comment ref="O84" authorId="0" shapeId="0">
      <text>
        <r>
          <rPr>
            <b/>
            <sz val="9"/>
            <color indexed="81"/>
            <rFont val="Tahoma"/>
            <family val="2"/>
          </rPr>
          <t>Author:</t>
        </r>
        <r>
          <rPr>
            <sz val="9"/>
            <color indexed="81"/>
            <rFont val="Tahoma"/>
            <family val="2"/>
          </rPr>
          <t xml:space="preserve">
Assumed same as Bishoftu WABI study
</t>
        </r>
      </text>
    </comment>
    <comment ref="R84" authorId="0" shapeId="0">
      <text>
        <r>
          <rPr>
            <b/>
            <sz val="9"/>
            <color indexed="81"/>
            <rFont val="Tahoma"/>
            <family val="2"/>
          </rPr>
          <t>Author:</t>
        </r>
        <r>
          <rPr>
            <sz val="9"/>
            <color indexed="81"/>
            <rFont val="Tahoma"/>
            <family val="2"/>
          </rPr>
          <t xml:space="preserve">
Assumed same as Bishoftu WABI study
</t>
        </r>
      </text>
    </comment>
    <comment ref="U84" authorId="0" shapeId="0">
      <text>
        <r>
          <rPr>
            <b/>
            <sz val="9"/>
            <color indexed="81"/>
            <rFont val="Tahoma"/>
            <family val="2"/>
          </rPr>
          <t>Author:</t>
        </r>
        <r>
          <rPr>
            <sz val="9"/>
            <color indexed="81"/>
            <rFont val="Tahoma"/>
            <family val="2"/>
          </rPr>
          <t xml:space="preserve">
Assumed same as Bishoftu WABI study
</t>
        </r>
      </text>
    </comment>
    <comment ref="AA84" authorId="0" shapeId="0">
      <text>
        <r>
          <rPr>
            <b/>
            <sz val="9"/>
            <color indexed="81"/>
            <rFont val="Tahoma"/>
            <family val="2"/>
          </rPr>
          <t>Author:</t>
        </r>
        <r>
          <rPr>
            <sz val="9"/>
            <color indexed="81"/>
            <rFont val="Tahoma"/>
            <family val="2"/>
          </rPr>
          <t xml:space="preserve">
Assumed same as Bishoftu WABI study
</t>
        </r>
      </text>
    </comment>
    <comment ref="AD84" authorId="0" shapeId="0">
      <text>
        <r>
          <rPr>
            <b/>
            <sz val="9"/>
            <color indexed="81"/>
            <rFont val="Tahoma"/>
            <family val="2"/>
          </rPr>
          <t>Author:</t>
        </r>
        <r>
          <rPr>
            <sz val="9"/>
            <color indexed="81"/>
            <rFont val="Tahoma"/>
            <family val="2"/>
          </rPr>
          <t xml:space="preserve">
Assumed same as Bishoftu WABI study
</t>
        </r>
      </text>
    </comment>
    <comment ref="AG84" authorId="0" shapeId="0">
      <text>
        <r>
          <rPr>
            <b/>
            <sz val="9"/>
            <color indexed="81"/>
            <rFont val="Tahoma"/>
            <family val="2"/>
          </rPr>
          <t>Author:</t>
        </r>
        <r>
          <rPr>
            <sz val="9"/>
            <color indexed="81"/>
            <rFont val="Tahoma"/>
            <family val="2"/>
          </rPr>
          <t xml:space="preserve">
Assumed same as Bishoftu WABI study
</t>
        </r>
      </text>
    </comment>
    <comment ref="AJ84" authorId="0" shapeId="0">
      <text>
        <r>
          <rPr>
            <b/>
            <sz val="9"/>
            <color indexed="81"/>
            <rFont val="Tahoma"/>
            <family val="2"/>
          </rPr>
          <t>Author:</t>
        </r>
        <r>
          <rPr>
            <sz val="9"/>
            <color indexed="81"/>
            <rFont val="Tahoma"/>
            <family val="2"/>
          </rPr>
          <t xml:space="preserve">
Assumed same as Bishoftu WABI study
</t>
        </r>
      </text>
    </comment>
    <comment ref="O89" authorId="0" shapeId="0">
      <text>
        <r>
          <rPr>
            <b/>
            <sz val="9"/>
            <color indexed="81"/>
            <rFont val="Tahoma"/>
            <family val="2"/>
          </rPr>
          <t>Author:</t>
        </r>
        <r>
          <rPr>
            <sz val="9"/>
            <color indexed="81"/>
            <rFont val="Tahoma"/>
            <family val="2"/>
          </rPr>
          <t xml:space="preserve">
Assumed same as Bishoftu WABI study
</t>
        </r>
      </text>
    </comment>
    <comment ref="R89" authorId="0" shapeId="0">
      <text>
        <r>
          <rPr>
            <b/>
            <sz val="9"/>
            <color indexed="81"/>
            <rFont val="Tahoma"/>
            <family val="2"/>
          </rPr>
          <t>Author:</t>
        </r>
        <r>
          <rPr>
            <sz val="9"/>
            <color indexed="81"/>
            <rFont val="Tahoma"/>
            <family val="2"/>
          </rPr>
          <t xml:space="preserve">
Assumed same as Bishoftu WABI study
</t>
        </r>
      </text>
    </comment>
    <comment ref="U89" authorId="0" shapeId="0">
      <text>
        <r>
          <rPr>
            <b/>
            <sz val="9"/>
            <color indexed="81"/>
            <rFont val="Tahoma"/>
            <family val="2"/>
          </rPr>
          <t>Author:</t>
        </r>
        <r>
          <rPr>
            <sz val="9"/>
            <color indexed="81"/>
            <rFont val="Tahoma"/>
            <family val="2"/>
          </rPr>
          <t xml:space="preserve">
Assumed same as Bishoftu WABI study
</t>
        </r>
      </text>
    </comment>
    <comment ref="AA89" authorId="0" shapeId="0">
      <text>
        <r>
          <rPr>
            <b/>
            <sz val="9"/>
            <color indexed="81"/>
            <rFont val="Tahoma"/>
            <family val="2"/>
          </rPr>
          <t>Author:</t>
        </r>
        <r>
          <rPr>
            <sz val="9"/>
            <color indexed="81"/>
            <rFont val="Tahoma"/>
            <family val="2"/>
          </rPr>
          <t xml:space="preserve">
Assumed same as Bishoftu WABI study
</t>
        </r>
      </text>
    </comment>
    <comment ref="AD89" authorId="0" shapeId="0">
      <text>
        <r>
          <rPr>
            <b/>
            <sz val="9"/>
            <color indexed="81"/>
            <rFont val="Tahoma"/>
            <family val="2"/>
          </rPr>
          <t>Author:</t>
        </r>
        <r>
          <rPr>
            <sz val="9"/>
            <color indexed="81"/>
            <rFont val="Tahoma"/>
            <family val="2"/>
          </rPr>
          <t xml:space="preserve">
Assumed same as Bishoftu WABI study
</t>
        </r>
      </text>
    </comment>
    <comment ref="AG89" authorId="0" shapeId="0">
      <text>
        <r>
          <rPr>
            <b/>
            <sz val="9"/>
            <color indexed="81"/>
            <rFont val="Tahoma"/>
            <family val="2"/>
          </rPr>
          <t>Author:</t>
        </r>
        <r>
          <rPr>
            <sz val="9"/>
            <color indexed="81"/>
            <rFont val="Tahoma"/>
            <family val="2"/>
          </rPr>
          <t xml:space="preserve">
Assumed same as Bishoftu WABI study
</t>
        </r>
      </text>
    </comment>
    <comment ref="AJ89" authorId="0" shapeId="0">
      <text>
        <r>
          <rPr>
            <b/>
            <sz val="9"/>
            <color indexed="81"/>
            <rFont val="Tahoma"/>
            <family val="2"/>
          </rPr>
          <t>Author:</t>
        </r>
        <r>
          <rPr>
            <sz val="9"/>
            <color indexed="81"/>
            <rFont val="Tahoma"/>
            <family val="2"/>
          </rPr>
          <t xml:space="preserve">
Assumed same as Bishoftu WABI study
</t>
        </r>
      </text>
    </comment>
    <comment ref="O90" authorId="0" shapeId="0">
      <text>
        <r>
          <rPr>
            <b/>
            <sz val="9"/>
            <color indexed="81"/>
            <rFont val="Tahoma"/>
            <family val="2"/>
          </rPr>
          <t>Author:</t>
        </r>
        <r>
          <rPr>
            <sz val="9"/>
            <color indexed="81"/>
            <rFont val="Tahoma"/>
            <family val="2"/>
          </rPr>
          <t xml:space="preserve">
Assumed same as Bishoftu WABI study
</t>
        </r>
      </text>
    </comment>
    <comment ref="R90" authorId="0" shapeId="0">
      <text>
        <r>
          <rPr>
            <b/>
            <sz val="9"/>
            <color indexed="81"/>
            <rFont val="Tahoma"/>
            <family val="2"/>
          </rPr>
          <t>Author:</t>
        </r>
        <r>
          <rPr>
            <sz val="9"/>
            <color indexed="81"/>
            <rFont val="Tahoma"/>
            <family val="2"/>
          </rPr>
          <t xml:space="preserve">
Assumed same as Bishoftu WABI study
</t>
        </r>
      </text>
    </comment>
    <comment ref="U90" authorId="0" shapeId="0">
      <text>
        <r>
          <rPr>
            <b/>
            <sz val="9"/>
            <color indexed="81"/>
            <rFont val="Tahoma"/>
            <family val="2"/>
          </rPr>
          <t>Author:</t>
        </r>
        <r>
          <rPr>
            <sz val="9"/>
            <color indexed="81"/>
            <rFont val="Tahoma"/>
            <family val="2"/>
          </rPr>
          <t xml:space="preserve">
Assumed same as Bishoftu WABI study
</t>
        </r>
      </text>
    </comment>
    <comment ref="AA90" authorId="0" shapeId="0">
      <text>
        <r>
          <rPr>
            <b/>
            <sz val="9"/>
            <color indexed="81"/>
            <rFont val="Tahoma"/>
            <family val="2"/>
          </rPr>
          <t>Author:</t>
        </r>
        <r>
          <rPr>
            <sz val="9"/>
            <color indexed="81"/>
            <rFont val="Tahoma"/>
            <family val="2"/>
          </rPr>
          <t xml:space="preserve">
Assumed same as Bishoftu WABI study
</t>
        </r>
      </text>
    </comment>
    <comment ref="AD90" authorId="0" shapeId="0">
      <text>
        <r>
          <rPr>
            <b/>
            <sz val="9"/>
            <color indexed="81"/>
            <rFont val="Tahoma"/>
            <family val="2"/>
          </rPr>
          <t>Author:</t>
        </r>
        <r>
          <rPr>
            <sz val="9"/>
            <color indexed="81"/>
            <rFont val="Tahoma"/>
            <family val="2"/>
          </rPr>
          <t xml:space="preserve">
Assumed same as Bishoftu WABI study
</t>
        </r>
      </text>
    </comment>
    <comment ref="AG90" authorId="0" shapeId="0">
      <text>
        <r>
          <rPr>
            <b/>
            <sz val="9"/>
            <color indexed="81"/>
            <rFont val="Tahoma"/>
            <family val="2"/>
          </rPr>
          <t>Author:</t>
        </r>
        <r>
          <rPr>
            <sz val="9"/>
            <color indexed="81"/>
            <rFont val="Tahoma"/>
            <family val="2"/>
          </rPr>
          <t xml:space="preserve">
Assumed same as Bishoftu WABI study
</t>
        </r>
      </text>
    </comment>
    <comment ref="AJ90" authorId="0" shapeId="0">
      <text>
        <r>
          <rPr>
            <b/>
            <sz val="9"/>
            <color indexed="81"/>
            <rFont val="Tahoma"/>
            <family val="2"/>
          </rPr>
          <t>Author:</t>
        </r>
        <r>
          <rPr>
            <sz val="9"/>
            <color indexed="81"/>
            <rFont val="Tahoma"/>
            <family val="2"/>
          </rPr>
          <t xml:space="preserve">
Assumed same as Bishoftu WABI study
</t>
        </r>
      </text>
    </comment>
    <comment ref="O91" authorId="0" shapeId="0">
      <text>
        <r>
          <rPr>
            <b/>
            <sz val="9"/>
            <color indexed="81"/>
            <rFont val="Tahoma"/>
            <family val="2"/>
          </rPr>
          <t>Author:</t>
        </r>
        <r>
          <rPr>
            <sz val="9"/>
            <color indexed="81"/>
            <rFont val="Tahoma"/>
            <family val="2"/>
          </rPr>
          <t xml:space="preserve">
Assumed same as Bishoftu WABI study
</t>
        </r>
      </text>
    </comment>
    <comment ref="R91" authorId="0" shapeId="0">
      <text>
        <r>
          <rPr>
            <b/>
            <sz val="9"/>
            <color indexed="81"/>
            <rFont val="Tahoma"/>
            <family val="2"/>
          </rPr>
          <t>Author:</t>
        </r>
        <r>
          <rPr>
            <sz val="9"/>
            <color indexed="81"/>
            <rFont val="Tahoma"/>
            <family val="2"/>
          </rPr>
          <t xml:space="preserve">
Assumed same as Bishoftu WABI study
</t>
        </r>
      </text>
    </comment>
    <comment ref="U91" authorId="0" shapeId="0">
      <text>
        <r>
          <rPr>
            <b/>
            <sz val="9"/>
            <color indexed="81"/>
            <rFont val="Tahoma"/>
            <family val="2"/>
          </rPr>
          <t>Author:</t>
        </r>
        <r>
          <rPr>
            <sz val="9"/>
            <color indexed="81"/>
            <rFont val="Tahoma"/>
            <family val="2"/>
          </rPr>
          <t xml:space="preserve">
Assumed same as Bishoftu WABI study
</t>
        </r>
      </text>
    </comment>
    <comment ref="AA91" authorId="0" shapeId="0">
      <text>
        <r>
          <rPr>
            <b/>
            <sz val="9"/>
            <color indexed="81"/>
            <rFont val="Tahoma"/>
            <family val="2"/>
          </rPr>
          <t>Author:</t>
        </r>
        <r>
          <rPr>
            <sz val="9"/>
            <color indexed="81"/>
            <rFont val="Tahoma"/>
            <family val="2"/>
          </rPr>
          <t xml:space="preserve">
Assumed same as Bishoftu WABI study
</t>
        </r>
      </text>
    </comment>
    <comment ref="AD91" authorId="0" shapeId="0">
      <text>
        <r>
          <rPr>
            <b/>
            <sz val="9"/>
            <color indexed="81"/>
            <rFont val="Tahoma"/>
            <family val="2"/>
          </rPr>
          <t>Author:</t>
        </r>
        <r>
          <rPr>
            <sz val="9"/>
            <color indexed="81"/>
            <rFont val="Tahoma"/>
            <family val="2"/>
          </rPr>
          <t xml:space="preserve">
Assumed same as Bishoftu WABI study
</t>
        </r>
      </text>
    </comment>
    <comment ref="AG91" authorId="0" shapeId="0">
      <text>
        <r>
          <rPr>
            <b/>
            <sz val="9"/>
            <color indexed="81"/>
            <rFont val="Tahoma"/>
            <family val="2"/>
          </rPr>
          <t>Author:</t>
        </r>
        <r>
          <rPr>
            <sz val="9"/>
            <color indexed="81"/>
            <rFont val="Tahoma"/>
            <family val="2"/>
          </rPr>
          <t xml:space="preserve">
Assumed same as Bishoftu WABI study
</t>
        </r>
      </text>
    </comment>
    <comment ref="AJ91" authorId="0" shapeId="0">
      <text>
        <r>
          <rPr>
            <b/>
            <sz val="9"/>
            <color indexed="81"/>
            <rFont val="Tahoma"/>
            <family val="2"/>
          </rPr>
          <t>Author:</t>
        </r>
        <r>
          <rPr>
            <sz val="9"/>
            <color indexed="81"/>
            <rFont val="Tahoma"/>
            <family val="2"/>
          </rPr>
          <t xml:space="preserve">
Assumed same as Bishoftu WABI study
</t>
        </r>
      </text>
    </comment>
    <comment ref="O109" authorId="0" shapeId="0">
      <text>
        <r>
          <rPr>
            <b/>
            <sz val="9"/>
            <color indexed="81"/>
            <rFont val="Tahoma"/>
            <family val="2"/>
          </rPr>
          <t>Author:</t>
        </r>
        <r>
          <rPr>
            <sz val="9"/>
            <color indexed="81"/>
            <rFont val="Tahoma"/>
            <family val="2"/>
          </rPr>
          <t xml:space="preserve">
Assumed same as Bishoftu WABI study
</t>
        </r>
      </text>
    </comment>
    <comment ref="R109" authorId="0" shapeId="0">
      <text>
        <r>
          <rPr>
            <b/>
            <sz val="9"/>
            <color indexed="81"/>
            <rFont val="Tahoma"/>
            <family val="2"/>
          </rPr>
          <t>Author:</t>
        </r>
        <r>
          <rPr>
            <sz val="9"/>
            <color indexed="81"/>
            <rFont val="Tahoma"/>
            <family val="2"/>
          </rPr>
          <t xml:space="preserve">
Assumed same as Bishoftu WABI study
</t>
        </r>
      </text>
    </comment>
    <comment ref="U109" authorId="0" shapeId="0">
      <text>
        <r>
          <rPr>
            <b/>
            <sz val="9"/>
            <color indexed="81"/>
            <rFont val="Tahoma"/>
            <family val="2"/>
          </rPr>
          <t>Author:</t>
        </r>
        <r>
          <rPr>
            <sz val="9"/>
            <color indexed="81"/>
            <rFont val="Tahoma"/>
            <family val="2"/>
          </rPr>
          <t xml:space="preserve">
Assumed same as Bishoftu WABI study
</t>
        </r>
      </text>
    </comment>
    <comment ref="AA109" authorId="0" shapeId="0">
      <text>
        <r>
          <rPr>
            <b/>
            <sz val="9"/>
            <color indexed="81"/>
            <rFont val="Tahoma"/>
            <family val="2"/>
          </rPr>
          <t>Author:</t>
        </r>
        <r>
          <rPr>
            <sz val="9"/>
            <color indexed="81"/>
            <rFont val="Tahoma"/>
            <family val="2"/>
          </rPr>
          <t xml:space="preserve">
Assumed same as Bishoftu WABI study
</t>
        </r>
      </text>
    </comment>
    <comment ref="AD109" authorId="0" shapeId="0">
      <text>
        <r>
          <rPr>
            <b/>
            <sz val="9"/>
            <color indexed="81"/>
            <rFont val="Tahoma"/>
            <family val="2"/>
          </rPr>
          <t>Author:</t>
        </r>
        <r>
          <rPr>
            <sz val="9"/>
            <color indexed="81"/>
            <rFont val="Tahoma"/>
            <family val="2"/>
          </rPr>
          <t xml:space="preserve">
Assumed same as Bishoftu WABI study
</t>
        </r>
      </text>
    </comment>
    <comment ref="AG109" authorId="0" shapeId="0">
      <text>
        <r>
          <rPr>
            <b/>
            <sz val="9"/>
            <color indexed="81"/>
            <rFont val="Tahoma"/>
            <family val="2"/>
          </rPr>
          <t>Author:</t>
        </r>
        <r>
          <rPr>
            <sz val="9"/>
            <color indexed="81"/>
            <rFont val="Tahoma"/>
            <family val="2"/>
          </rPr>
          <t xml:space="preserve">
Assumed same as Bishoftu WABI study
</t>
        </r>
      </text>
    </comment>
    <comment ref="AJ109" authorId="0" shapeId="0">
      <text>
        <r>
          <rPr>
            <b/>
            <sz val="9"/>
            <color indexed="81"/>
            <rFont val="Tahoma"/>
            <family val="2"/>
          </rPr>
          <t>Author:</t>
        </r>
        <r>
          <rPr>
            <sz val="9"/>
            <color indexed="81"/>
            <rFont val="Tahoma"/>
            <family val="2"/>
          </rPr>
          <t xml:space="preserve">
Assumed same as Bishoftu WABI study
</t>
        </r>
      </text>
    </comment>
    <comment ref="O110" authorId="0" shapeId="0">
      <text>
        <r>
          <rPr>
            <b/>
            <sz val="9"/>
            <color indexed="81"/>
            <rFont val="Tahoma"/>
            <family val="2"/>
          </rPr>
          <t>Author:</t>
        </r>
        <r>
          <rPr>
            <sz val="9"/>
            <color indexed="81"/>
            <rFont val="Tahoma"/>
            <family val="2"/>
          </rPr>
          <t xml:space="preserve">
Assumed same as Bishoftu WABI study
</t>
        </r>
      </text>
    </comment>
    <comment ref="R110" authorId="0" shapeId="0">
      <text>
        <r>
          <rPr>
            <b/>
            <sz val="9"/>
            <color indexed="81"/>
            <rFont val="Tahoma"/>
            <family val="2"/>
          </rPr>
          <t>Author:</t>
        </r>
        <r>
          <rPr>
            <sz val="9"/>
            <color indexed="81"/>
            <rFont val="Tahoma"/>
            <family val="2"/>
          </rPr>
          <t xml:space="preserve">
Assumed same as Bishoftu WABI study
</t>
        </r>
      </text>
    </comment>
    <comment ref="U110" authorId="0" shapeId="0">
      <text>
        <r>
          <rPr>
            <b/>
            <sz val="9"/>
            <color indexed="81"/>
            <rFont val="Tahoma"/>
            <family val="2"/>
          </rPr>
          <t>Author:</t>
        </r>
        <r>
          <rPr>
            <sz val="9"/>
            <color indexed="81"/>
            <rFont val="Tahoma"/>
            <family val="2"/>
          </rPr>
          <t xml:space="preserve">
Assumed same as Bishoftu WABI study
</t>
        </r>
      </text>
    </comment>
    <comment ref="AA110" authorId="0" shapeId="0">
      <text>
        <r>
          <rPr>
            <b/>
            <sz val="9"/>
            <color indexed="81"/>
            <rFont val="Tahoma"/>
            <family val="2"/>
          </rPr>
          <t>Author:</t>
        </r>
        <r>
          <rPr>
            <sz val="9"/>
            <color indexed="81"/>
            <rFont val="Tahoma"/>
            <family val="2"/>
          </rPr>
          <t xml:space="preserve">
Assumed same as Bishoftu WABI study
</t>
        </r>
      </text>
    </comment>
    <comment ref="AD110" authorId="0" shapeId="0">
      <text>
        <r>
          <rPr>
            <b/>
            <sz val="9"/>
            <color indexed="81"/>
            <rFont val="Tahoma"/>
            <family val="2"/>
          </rPr>
          <t>Author:</t>
        </r>
        <r>
          <rPr>
            <sz val="9"/>
            <color indexed="81"/>
            <rFont val="Tahoma"/>
            <family val="2"/>
          </rPr>
          <t xml:space="preserve">
Assumed same as Bishoftu WABI study
</t>
        </r>
      </text>
    </comment>
    <comment ref="AG110" authorId="0" shapeId="0">
      <text>
        <r>
          <rPr>
            <b/>
            <sz val="9"/>
            <color indexed="81"/>
            <rFont val="Tahoma"/>
            <family val="2"/>
          </rPr>
          <t>Author:</t>
        </r>
        <r>
          <rPr>
            <sz val="9"/>
            <color indexed="81"/>
            <rFont val="Tahoma"/>
            <family val="2"/>
          </rPr>
          <t xml:space="preserve">
Assumed same as Bishoftu WABI study
</t>
        </r>
      </text>
    </comment>
    <comment ref="AJ110" authorId="0" shapeId="0">
      <text>
        <r>
          <rPr>
            <b/>
            <sz val="9"/>
            <color indexed="81"/>
            <rFont val="Tahoma"/>
            <family val="2"/>
          </rPr>
          <t>Author:</t>
        </r>
        <r>
          <rPr>
            <sz val="9"/>
            <color indexed="81"/>
            <rFont val="Tahoma"/>
            <family val="2"/>
          </rPr>
          <t xml:space="preserve">
Assumed same as Bishoftu WABI study
</t>
        </r>
      </text>
    </comment>
    <comment ref="O111" authorId="0" shapeId="0">
      <text>
        <r>
          <rPr>
            <b/>
            <sz val="9"/>
            <color indexed="81"/>
            <rFont val="Tahoma"/>
            <family val="2"/>
          </rPr>
          <t>Author:</t>
        </r>
        <r>
          <rPr>
            <sz val="9"/>
            <color indexed="81"/>
            <rFont val="Tahoma"/>
            <family val="2"/>
          </rPr>
          <t xml:space="preserve">
Assumed same as Bishoftu WABI study
</t>
        </r>
      </text>
    </comment>
    <comment ref="R111" authorId="0" shapeId="0">
      <text>
        <r>
          <rPr>
            <b/>
            <sz val="9"/>
            <color indexed="81"/>
            <rFont val="Tahoma"/>
            <family val="2"/>
          </rPr>
          <t>Author:</t>
        </r>
        <r>
          <rPr>
            <sz val="9"/>
            <color indexed="81"/>
            <rFont val="Tahoma"/>
            <family val="2"/>
          </rPr>
          <t xml:space="preserve">
Assumed same as Bishoftu WABI study
</t>
        </r>
      </text>
    </comment>
    <comment ref="U111" authorId="0" shapeId="0">
      <text>
        <r>
          <rPr>
            <b/>
            <sz val="9"/>
            <color indexed="81"/>
            <rFont val="Tahoma"/>
            <family val="2"/>
          </rPr>
          <t>Author:</t>
        </r>
        <r>
          <rPr>
            <sz val="9"/>
            <color indexed="81"/>
            <rFont val="Tahoma"/>
            <family val="2"/>
          </rPr>
          <t xml:space="preserve">
Assumed same as Bishoftu WABI study
</t>
        </r>
      </text>
    </comment>
    <comment ref="AA111" authorId="0" shapeId="0">
      <text>
        <r>
          <rPr>
            <b/>
            <sz val="9"/>
            <color indexed="81"/>
            <rFont val="Tahoma"/>
            <family val="2"/>
          </rPr>
          <t>Author:</t>
        </r>
        <r>
          <rPr>
            <sz val="9"/>
            <color indexed="81"/>
            <rFont val="Tahoma"/>
            <family val="2"/>
          </rPr>
          <t xml:space="preserve">
Assumed same as Bishoftu WABI study
</t>
        </r>
      </text>
    </comment>
    <comment ref="AD111" authorId="0" shapeId="0">
      <text>
        <r>
          <rPr>
            <b/>
            <sz val="9"/>
            <color indexed="81"/>
            <rFont val="Tahoma"/>
            <family val="2"/>
          </rPr>
          <t>Author:</t>
        </r>
        <r>
          <rPr>
            <sz val="9"/>
            <color indexed="81"/>
            <rFont val="Tahoma"/>
            <family val="2"/>
          </rPr>
          <t xml:space="preserve">
Assumed same as Bishoftu WABI study
</t>
        </r>
      </text>
    </comment>
    <comment ref="AG111" authorId="0" shapeId="0">
      <text>
        <r>
          <rPr>
            <b/>
            <sz val="9"/>
            <color indexed="81"/>
            <rFont val="Tahoma"/>
            <family val="2"/>
          </rPr>
          <t>Author:</t>
        </r>
        <r>
          <rPr>
            <sz val="9"/>
            <color indexed="81"/>
            <rFont val="Tahoma"/>
            <family val="2"/>
          </rPr>
          <t xml:space="preserve">
Assumed same as Bishoftu WABI study
</t>
        </r>
      </text>
    </comment>
    <comment ref="AJ111" authorId="0" shapeId="0">
      <text>
        <r>
          <rPr>
            <b/>
            <sz val="9"/>
            <color indexed="81"/>
            <rFont val="Tahoma"/>
            <family val="2"/>
          </rPr>
          <t>Author:</t>
        </r>
        <r>
          <rPr>
            <sz val="9"/>
            <color indexed="81"/>
            <rFont val="Tahoma"/>
            <family val="2"/>
          </rPr>
          <t xml:space="preserve">
Assumed same as Bishoftu WABI study
</t>
        </r>
      </text>
    </comment>
    <comment ref="O112" authorId="0" shapeId="0">
      <text>
        <r>
          <rPr>
            <b/>
            <sz val="9"/>
            <color indexed="81"/>
            <rFont val="Tahoma"/>
            <family val="2"/>
          </rPr>
          <t>Author:</t>
        </r>
        <r>
          <rPr>
            <sz val="9"/>
            <color indexed="81"/>
            <rFont val="Tahoma"/>
            <family val="2"/>
          </rPr>
          <t xml:space="preserve">
Assumed same as Bishoftu WABI study
</t>
        </r>
      </text>
    </comment>
    <comment ref="R112" authorId="0" shapeId="0">
      <text>
        <r>
          <rPr>
            <b/>
            <sz val="9"/>
            <color indexed="81"/>
            <rFont val="Tahoma"/>
            <family val="2"/>
          </rPr>
          <t>Author:</t>
        </r>
        <r>
          <rPr>
            <sz val="9"/>
            <color indexed="81"/>
            <rFont val="Tahoma"/>
            <family val="2"/>
          </rPr>
          <t xml:space="preserve">
Assumed same as Bishoftu WABI study
</t>
        </r>
      </text>
    </comment>
    <comment ref="U112" authorId="0" shapeId="0">
      <text>
        <r>
          <rPr>
            <b/>
            <sz val="9"/>
            <color indexed="81"/>
            <rFont val="Tahoma"/>
            <family val="2"/>
          </rPr>
          <t>Author:</t>
        </r>
        <r>
          <rPr>
            <sz val="9"/>
            <color indexed="81"/>
            <rFont val="Tahoma"/>
            <family val="2"/>
          </rPr>
          <t xml:space="preserve">
Assumed same as Bishoftu WABI study
</t>
        </r>
      </text>
    </comment>
    <comment ref="AA112" authorId="0" shapeId="0">
      <text>
        <r>
          <rPr>
            <b/>
            <sz val="9"/>
            <color indexed="81"/>
            <rFont val="Tahoma"/>
            <family val="2"/>
          </rPr>
          <t>Author:</t>
        </r>
        <r>
          <rPr>
            <sz val="9"/>
            <color indexed="81"/>
            <rFont val="Tahoma"/>
            <family val="2"/>
          </rPr>
          <t xml:space="preserve">
Assumed same as Bishoftu WABI study
</t>
        </r>
      </text>
    </comment>
    <comment ref="AD112" authorId="0" shapeId="0">
      <text>
        <r>
          <rPr>
            <b/>
            <sz val="9"/>
            <color indexed="81"/>
            <rFont val="Tahoma"/>
            <family val="2"/>
          </rPr>
          <t>Author:</t>
        </r>
        <r>
          <rPr>
            <sz val="9"/>
            <color indexed="81"/>
            <rFont val="Tahoma"/>
            <family val="2"/>
          </rPr>
          <t xml:space="preserve">
Assumed same as Bishoftu WABI study
</t>
        </r>
      </text>
    </comment>
    <comment ref="AG112" authorId="0" shapeId="0">
      <text>
        <r>
          <rPr>
            <b/>
            <sz val="9"/>
            <color indexed="81"/>
            <rFont val="Tahoma"/>
            <family val="2"/>
          </rPr>
          <t>Author:</t>
        </r>
        <r>
          <rPr>
            <sz val="9"/>
            <color indexed="81"/>
            <rFont val="Tahoma"/>
            <family val="2"/>
          </rPr>
          <t xml:space="preserve">
Assumed same as Bishoftu WABI study
</t>
        </r>
      </text>
    </comment>
    <comment ref="AJ112" authorId="0" shapeId="0">
      <text>
        <r>
          <rPr>
            <b/>
            <sz val="9"/>
            <color indexed="81"/>
            <rFont val="Tahoma"/>
            <family val="2"/>
          </rPr>
          <t>Author:</t>
        </r>
        <r>
          <rPr>
            <sz val="9"/>
            <color indexed="81"/>
            <rFont val="Tahoma"/>
            <family val="2"/>
          </rPr>
          <t xml:space="preserve">
Assumed same as Bishoftu WABI study
</t>
        </r>
      </text>
    </comment>
    <comment ref="E318"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O68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V691" authorId="0" shapeId="0">
      <text>
        <r>
          <rPr>
            <b/>
            <sz val="9"/>
            <color indexed="81"/>
            <rFont val="Tahoma"/>
            <family val="2"/>
          </rPr>
          <t>Author:</t>
        </r>
        <r>
          <rPr>
            <sz val="9"/>
            <color indexed="81"/>
            <rFont val="Tahoma"/>
            <family val="2"/>
          </rPr>
          <t xml:space="preserve">
Manually chose WaW over WABI as WABI value believed to be incorrect</t>
        </r>
      </text>
    </comment>
    <comment ref="R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J69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B699" authorId="0" shapeId="0">
      <text>
        <r>
          <rPr>
            <b/>
            <sz val="9"/>
            <color indexed="81"/>
            <rFont val="Tahoma"/>
            <family val="2"/>
          </rPr>
          <t>Author:</t>
        </r>
        <r>
          <rPr>
            <sz val="9"/>
            <color indexed="81"/>
            <rFont val="Tahoma"/>
            <family val="2"/>
          </rPr>
          <t xml:space="preserve">
UNSD chosen over WaW value as WaW value believed to be incorrect</t>
        </r>
      </text>
    </comment>
    <comment ref="F702" authorId="0" shapeId="0">
      <text>
        <r>
          <rPr>
            <b/>
            <sz val="9"/>
            <color indexed="81"/>
            <rFont val="Tahoma"/>
            <family val="2"/>
          </rPr>
          <t>Author:</t>
        </r>
        <r>
          <rPr>
            <sz val="9"/>
            <color indexed="81"/>
            <rFont val="Tahoma"/>
            <family val="2"/>
          </rPr>
          <t xml:space="preserve">
Level 1 chosen as matches default</t>
        </r>
      </text>
    </comment>
    <comment ref="AA71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1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G71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71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D71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7.xml><?xml version="1.0" encoding="utf-8"?>
<comments xmlns="http://schemas.openxmlformats.org/spreadsheetml/2006/main">
  <authors>
    <author>Author</author>
  </authors>
  <commentList>
    <comment ref="AH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9" authorId="0" shapeId="0">
      <text>
        <r>
          <rPr>
            <b/>
            <sz val="9"/>
            <color indexed="81"/>
            <rFont val="Tahoma"/>
            <family val="2"/>
          </rPr>
          <t>Author:</t>
        </r>
        <r>
          <rPr>
            <sz val="9"/>
            <color indexed="81"/>
            <rFont val="Tahoma"/>
            <family val="2"/>
          </rPr>
          <t xml:space="preserve">
Assumed same as Bishoftu WABI study
</t>
        </r>
      </text>
    </comment>
    <comment ref="N59" authorId="0" shapeId="0">
      <text>
        <r>
          <rPr>
            <b/>
            <sz val="9"/>
            <color indexed="81"/>
            <rFont val="Tahoma"/>
            <family val="2"/>
          </rPr>
          <t>Author:</t>
        </r>
        <r>
          <rPr>
            <sz val="9"/>
            <color indexed="81"/>
            <rFont val="Tahoma"/>
            <family val="2"/>
          </rPr>
          <t xml:space="preserve">
Assumed same as Bishoftu WABI study
</t>
        </r>
      </text>
    </comment>
    <comment ref="Q59" authorId="0" shapeId="0">
      <text>
        <r>
          <rPr>
            <b/>
            <sz val="9"/>
            <color indexed="81"/>
            <rFont val="Tahoma"/>
            <family val="2"/>
          </rPr>
          <t>Author:</t>
        </r>
        <r>
          <rPr>
            <sz val="9"/>
            <color indexed="81"/>
            <rFont val="Tahoma"/>
            <family val="2"/>
          </rPr>
          <t xml:space="preserve">
Assumed same as Bishoftu WABI study
</t>
        </r>
      </text>
    </comment>
    <comment ref="W59" authorId="0" shapeId="0">
      <text>
        <r>
          <rPr>
            <b/>
            <sz val="9"/>
            <color indexed="81"/>
            <rFont val="Tahoma"/>
            <family val="2"/>
          </rPr>
          <t>Author:</t>
        </r>
        <r>
          <rPr>
            <sz val="9"/>
            <color indexed="81"/>
            <rFont val="Tahoma"/>
            <family val="2"/>
          </rPr>
          <t xml:space="preserve">
Assumed same as Bishoftu WABI study
</t>
        </r>
      </text>
    </comment>
    <comment ref="Z59" authorId="0" shapeId="0">
      <text>
        <r>
          <rPr>
            <b/>
            <sz val="9"/>
            <color indexed="81"/>
            <rFont val="Tahoma"/>
            <family val="2"/>
          </rPr>
          <t>Author:</t>
        </r>
        <r>
          <rPr>
            <sz val="9"/>
            <color indexed="81"/>
            <rFont val="Tahoma"/>
            <family val="2"/>
          </rPr>
          <t xml:space="preserve">
Assumed same as Bishoftu WABI study
</t>
        </r>
      </text>
    </comment>
    <comment ref="AC59" authorId="0" shapeId="0">
      <text>
        <r>
          <rPr>
            <b/>
            <sz val="9"/>
            <color indexed="81"/>
            <rFont val="Tahoma"/>
            <family val="2"/>
          </rPr>
          <t>Author:</t>
        </r>
        <r>
          <rPr>
            <sz val="9"/>
            <color indexed="81"/>
            <rFont val="Tahoma"/>
            <family val="2"/>
          </rPr>
          <t xml:space="preserve">
Assumed same as Bishoftu WABI study
</t>
        </r>
      </text>
    </comment>
    <comment ref="AF59" authorId="0" shapeId="0">
      <text>
        <r>
          <rPr>
            <b/>
            <sz val="9"/>
            <color indexed="81"/>
            <rFont val="Tahoma"/>
            <family val="2"/>
          </rPr>
          <t>Author:</t>
        </r>
        <r>
          <rPr>
            <sz val="9"/>
            <color indexed="81"/>
            <rFont val="Tahoma"/>
            <family val="2"/>
          </rPr>
          <t xml:space="preserve">
Assumed same as Bishoftu WABI study
</t>
        </r>
      </text>
    </comment>
    <comment ref="K60" authorId="0" shapeId="0">
      <text>
        <r>
          <rPr>
            <b/>
            <sz val="9"/>
            <color indexed="81"/>
            <rFont val="Tahoma"/>
            <family val="2"/>
          </rPr>
          <t>Author:</t>
        </r>
        <r>
          <rPr>
            <sz val="9"/>
            <color indexed="81"/>
            <rFont val="Tahoma"/>
            <family val="2"/>
          </rPr>
          <t xml:space="preserve">
Assumed same as Bishoftu WABI study
</t>
        </r>
      </text>
    </comment>
    <comment ref="N60" authorId="0" shapeId="0">
      <text>
        <r>
          <rPr>
            <b/>
            <sz val="9"/>
            <color indexed="81"/>
            <rFont val="Tahoma"/>
            <family val="2"/>
          </rPr>
          <t>Author:</t>
        </r>
        <r>
          <rPr>
            <sz val="9"/>
            <color indexed="81"/>
            <rFont val="Tahoma"/>
            <family val="2"/>
          </rPr>
          <t xml:space="preserve">
Assumed same as Bishoftu WABI study
</t>
        </r>
      </text>
    </comment>
    <comment ref="Q60" authorId="0" shapeId="0">
      <text>
        <r>
          <rPr>
            <b/>
            <sz val="9"/>
            <color indexed="81"/>
            <rFont val="Tahoma"/>
            <family val="2"/>
          </rPr>
          <t>Author:</t>
        </r>
        <r>
          <rPr>
            <sz val="9"/>
            <color indexed="81"/>
            <rFont val="Tahoma"/>
            <family val="2"/>
          </rPr>
          <t xml:space="preserve">
Assumed same as Bishoftu WABI study
</t>
        </r>
      </text>
    </comment>
    <comment ref="W60" authorId="0" shapeId="0">
      <text>
        <r>
          <rPr>
            <b/>
            <sz val="9"/>
            <color indexed="81"/>
            <rFont val="Tahoma"/>
            <family val="2"/>
          </rPr>
          <t>Author:</t>
        </r>
        <r>
          <rPr>
            <sz val="9"/>
            <color indexed="81"/>
            <rFont val="Tahoma"/>
            <family val="2"/>
          </rPr>
          <t xml:space="preserve">
Assumed same as Bishoftu WABI study
</t>
        </r>
      </text>
    </comment>
    <comment ref="Z60" authorId="0" shapeId="0">
      <text>
        <r>
          <rPr>
            <b/>
            <sz val="9"/>
            <color indexed="81"/>
            <rFont val="Tahoma"/>
            <family val="2"/>
          </rPr>
          <t>Author:</t>
        </r>
        <r>
          <rPr>
            <sz val="9"/>
            <color indexed="81"/>
            <rFont val="Tahoma"/>
            <family val="2"/>
          </rPr>
          <t xml:space="preserve">
Assumed same as Bishoftu WABI study
</t>
        </r>
      </text>
    </comment>
    <comment ref="AC60" authorId="0" shapeId="0">
      <text>
        <r>
          <rPr>
            <b/>
            <sz val="9"/>
            <color indexed="81"/>
            <rFont val="Tahoma"/>
            <family val="2"/>
          </rPr>
          <t>Author:</t>
        </r>
        <r>
          <rPr>
            <sz val="9"/>
            <color indexed="81"/>
            <rFont val="Tahoma"/>
            <family val="2"/>
          </rPr>
          <t xml:space="preserve">
Assumed same as Bishoftu WABI study
</t>
        </r>
      </text>
    </comment>
    <comment ref="AF60" authorId="0" shapeId="0">
      <text>
        <r>
          <rPr>
            <b/>
            <sz val="9"/>
            <color indexed="81"/>
            <rFont val="Tahoma"/>
            <family val="2"/>
          </rPr>
          <t>Author:</t>
        </r>
        <r>
          <rPr>
            <sz val="9"/>
            <color indexed="81"/>
            <rFont val="Tahoma"/>
            <family val="2"/>
          </rPr>
          <t xml:space="preserve">
Assumed same as Bishoftu WABI study
</t>
        </r>
      </text>
    </comment>
    <comment ref="K65" authorId="0" shapeId="0">
      <text>
        <r>
          <rPr>
            <b/>
            <sz val="9"/>
            <color indexed="81"/>
            <rFont val="Tahoma"/>
            <family val="2"/>
          </rPr>
          <t>Author:</t>
        </r>
        <r>
          <rPr>
            <sz val="9"/>
            <color indexed="81"/>
            <rFont val="Tahoma"/>
            <family val="2"/>
          </rPr>
          <t xml:space="preserve">
Assumed same as Bishoftu WABI study
</t>
        </r>
      </text>
    </comment>
    <comment ref="N65" authorId="0" shapeId="0">
      <text>
        <r>
          <rPr>
            <b/>
            <sz val="9"/>
            <color indexed="81"/>
            <rFont val="Tahoma"/>
            <family val="2"/>
          </rPr>
          <t>Author:</t>
        </r>
        <r>
          <rPr>
            <sz val="9"/>
            <color indexed="81"/>
            <rFont val="Tahoma"/>
            <family val="2"/>
          </rPr>
          <t xml:space="preserve">
Assumed same as Bishoftu WABI study
</t>
        </r>
      </text>
    </comment>
    <comment ref="Q65" authorId="0" shapeId="0">
      <text>
        <r>
          <rPr>
            <b/>
            <sz val="9"/>
            <color indexed="81"/>
            <rFont val="Tahoma"/>
            <family val="2"/>
          </rPr>
          <t>Author:</t>
        </r>
        <r>
          <rPr>
            <sz val="9"/>
            <color indexed="81"/>
            <rFont val="Tahoma"/>
            <family val="2"/>
          </rPr>
          <t xml:space="preserve">
Assumed same as Bishoftu WABI study
</t>
        </r>
      </text>
    </comment>
    <comment ref="W65" authorId="0" shapeId="0">
      <text>
        <r>
          <rPr>
            <b/>
            <sz val="9"/>
            <color indexed="81"/>
            <rFont val="Tahoma"/>
            <family val="2"/>
          </rPr>
          <t>Author:</t>
        </r>
        <r>
          <rPr>
            <sz val="9"/>
            <color indexed="81"/>
            <rFont val="Tahoma"/>
            <family val="2"/>
          </rPr>
          <t xml:space="preserve">
Assumed same as Bishoftu WABI study
</t>
        </r>
      </text>
    </comment>
    <comment ref="Z65" authorId="0" shapeId="0">
      <text>
        <r>
          <rPr>
            <b/>
            <sz val="9"/>
            <color indexed="81"/>
            <rFont val="Tahoma"/>
            <family val="2"/>
          </rPr>
          <t>Author:</t>
        </r>
        <r>
          <rPr>
            <sz val="9"/>
            <color indexed="81"/>
            <rFont val="Tahoma"/>
            <family val="2"/>
          </rPr>
          <t xml:space="preserve">
Assumed same as Bishoftu WABI study
</t>
        </r>
      </text>
    </comment>
    <comment ref="AC65" authorId="0" shapeId="0">
      <text>
        <r>
          <rPr>
            <b/>
            <sz val="9"/>
            <color indexed="81"/>
            <rFont val="Tahoma"/>
            <family val="2"/>
          </rPr>
          <t>Author:</t>
        </r>
        <r>
          <rPr>
            <sz val="9"/>
            <color indexed="81"/>
            <rFont val="Tahoma"/>
            <family val="2"/>
          </rPr>
          <t xml:space="preserve">
Assumed same as Bishoftu WABI study
</t>
        </r>
      </text>
    </comment>
    <comment ref="AF65" authorId="0" shapeId="0">
      <text>
        <r>
          <rPr>
            <b/>
            <sz val="9"/>
            <color indexed="81"/>
            <rFont val="Tahoma"/>
            <family val="2"/>
          </rPr>
          <t>Author:</t>
        </r>
        <r>
          <rPr>
            <sz val="9"/>
            <color indexed="81"/>
            <rFont val="Tahoma"/>
            <family val="2"/>
          </rPr>
          <t xml:space="preserve">
Assumed same as Bishoftu WABI study
</t>
        </r>
      </text>
    </comment>
    <comment ref="K66" authorId="0" shapeId="0">
      <text>
        <r>
          <rPr>
            <b/>
            <sz val="9"/>
            <color indexed="81"/>
            <rFont val="Tahoma"/>
            <family val="2"/>
          </rPr>
          <t>Author:</t>
        </r>
        <r>
          <rPr>
            <sz val="9"/>
            <color indexed="81"/>
            <rFont val="Tahoma"/>
            <family val="2"/>
          </rPr>
          <t xml:space="preserve">
Assumed same as Bishoftu WABI study
</t>
        </r>
      </text>
    </comment>
    <comment ref="N66" authorId="0" shapeId="0">
      <text>
        <r>
          <rPr>
            <b/>
            <sz val="9"/>
            <color indexed="81"/>
            <rFont val="Tahoma"/>
            <family val="2"/>
          </rPr>
          <t>Author:</t>
        </r>
        <r>
          <rPr>
            <sz val="9"/>
            <color indexed="81"/>
            <rFont val="Tahoma"/>
            <family val="2"/>
          </rPr>
          <t xml:space="preserve">
Assumed same as Bishoftu WABI study
</t>
        </r>
      </text>
    </comment>
    <comment ref="Q66" authorId="0" shapeId="0">
      <text>
        <r>
          <rPr>
            <b/>
            <sz val="9"/>
            <color indexed="81"/>
            <rFont val="Tahoma"/>
            <family val="2"/>
          </rPr>
          <t>Author:</t>
        </r>
        <r>
          <rPr>
            <sz val="9"/>
            <color indexed="81"/>
            <rFont val="Tahoma"/>
            <family val="2"/>
          </rPr>
          <t xml:space="preserve">
Assumed same as Bishoftu WABI study
</t>
        </r>
      </text>
    </comment>
    <comment ref="W66" authorId="0" shapeId="0">
      <text>
        <r>
          <rPr>
            <b/>
            <sz val="9"/>
            <color indexed="81"/>
            <rFont val="Tahoma"/>
            <family val="2"/>
          </rPr>
          <t>Author:</t>
        </r>
        <r>
          <rPr>
            <sz val="9"/>
            <color indexed="81"/>
            <rFont val="Tahoma"/>
            <family val="2"/>
          </rPr>
          <t xml:space="preserve">
Assumed same as Bishoftu WABI study
</t>
        </r>
      </text>
    </comment>
    <comment ref="Z66" authorId="0" shapeId="0">
      <text>
        <r>
          <rPr>
            <b/>
            <sz val="9"/>
            <color indexed="81"/>
            <rFont val="Tahoma"/>
            <family val="2"/>
          </rPr>
          <t>Author:</t>
        </r>
        <r>
          <rPr>
            <sz val="9"/>
            <color indexed="81"/>
            <rFont val="Tahoma"/>
            <family val="2"/>
          </rPr>
          <t xml:space="preserve">
Assumed same as Bishoftu WABI study
</t>
        </r>
      </text>
    </comment>
    <comment ref="AC66" authorId="0" shapeId="0">
      <text>
        <r>
          <rPr>
            <b/>
            <sz val="9"/>
            <color indexed="81"/>
            <rFont val="Tahoma"/>
            <family val="2"/>
          </rPr>
          <t>Author:</t>
        </r>
        <r>
          <rPr>
            <sz val="9"/>
            <color indexed="81"/>
            <rFont val="Tahoma"/>
            <family val="2"/>
          </rPr>
          <t xml:space="preserve">
Assumed same as Bishoftu WABI study
</t>
        </r>
      </text>
    </comment>
    <comment ref="AF66"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N83" authorId="0" shapeId="0">
      <text>
        <r>
          <rPr>
            <b/>
            <sz val="9"/>
            <color indexed="81"/>
            <rFont val="Tahoma"/>
            <family val="2"/>
          </rPr>
          <t>Author:</t>
        </r>
        <r>
          <rPr>
            <sz val="9"/>
            <color indexed="81"/>
            <rFont val="Tahoma"/>
            <family val="2"/>
          </rPr>
          <t xml:space="preserve">
Assumed same as Bishoftu WABI study
</t>
        </r>
      </text>
    </comment>
    <comment ref="Q83" authorId="0" shapeId="0">
      <text>
        <r>
          <rPr>
            <b/>
            <sz val="9"/>
            <color indexed="81"/>
            <rFont val="Tahoma"/>
            <family val="2"/>
          </rPr>
          <t>Author:</t>
        </r>
        <r>
          <rPr>
            <sz val="9"/>
            <color indexed="81"/>
            <rFont val="Tahoma"/>
            <family val="2"/>
          </rPr>
          <t xml:space="preserve">
Assumed same as Bishoftu WABI study
</t>
        </r>
      </text>
    </comment>
    <comment ref="W83" authorId="0" shapeId="0">
      <text>
        <r>
          <rPr>
            <b/>
            <sz val="9"/>
            <color indexed="81"/>
            <rFont val="Tahoma"/>
            <family val="2"/>
          </rPr>
          <t>Author:</t>
        </r>
        <r>
          <rPr>
            <sz val="9"/>
            <color indexed="81"/>
            <rFont val="Tahoma"/>
            <family val="2"/>
          </rPr>
          <t xml:space="preserve">
Assumed same as Bishoftu WABI study
</t>
        </r>
      </text>
    </comment>
    <comment ref="Z83" authorId="0" shapeId="0">
      <text>
        <r>
          <rPr>
            <b/>
            <sz val="9"/>
            <color indexed="81"/>
            <rFont val="Tahoma"/>
            <family val="2"/>
          </rPr>
          <t>Author:</t>
        </r>
        <r>
          <rPr>
            <sz val="9"/>
            <color indexed="81"/>
            <rFont val="Tahoma"/>
            <family val="2"/>
          </rPr>
          <t xml:space="preserve">
Assumed same as Bishoftu WABI study
</t>
        </r>
      </text>
    </comment>
    <comment ref="AC83" authorId="0" shapeId="0">
      <text>
        <r>
          <rPr>
            <b/>
            <sz val="9"/>
            <color indexed="81"/>
            <rFont val="Tahoma"/>
            <family val="2"/>
          </rPr>
          <t>Author:</t>
        </r>
        <r>
          <rPr>
            <sz val="9"/>
            <color indexed="81"/>
            <rFont val="Tahoma"/>
            <family val="2"/>
          </rPr>
          <t xml:space="preserve">
Assumed same as Bishoftu WABI study
</t>
        </r>
      </text>
    </comment>
    <comment ref="AF83" authorId="0" shapeId="0">
      <text>
        <r>
          <rPr>
            <b/>
            <sz val="9"/>
            <color indexed="81"/>
            <rFont val="Tahoma"/>
            <family val="2"/>
          </rPr>
          <t>Author:</t>
        </r>
        <r>
          <rPr>
            <sz val="9"/>
            <color indexed="81"/>
            <rFont val="Tahoma"/>
            <family val="2"/>
          </rPr>
          <t xml:space="preserve">
Assumed same as Bishoftu WABI study
</t>
        </r>
      </text>
    </comment>
    <comment ref="K84" authorId="0" shapeId="0">
      <text>
        <r>
          <rPr>
            <b/>
            <sz val="9"/>
            <color indexed="81"/>
            <rFont val="Tahoma"/>
            <family val="2"/>
          </rPr>
          <t>Author:</t>
        </r>
        <r>
          <rPr>
            <sz val="9"/>
            <color indexed="81"/>
            <rFont val="Tahoma"/>
            <family val="2"/>
          </rPr>
          <t xml:space="preserve">
Assumed same as Bishoftu WABI study
</t>
        </r>
      </text>
    </comment>
    <comment ref="N84" authorId="0" shapeId="0">
      <text>
        <r>
          <rPr>
            <b/>
            <sz val="9"/>
            <color indexed="81"/>
            <rFont val="Tahoma"/>
            <family val="2"/>
          </rPr>
          <t>Author:</t>
        </r>
        <r>
          <rPr>
            <sz val="9"/>
            <color indexed="81"/>
            <rFont val="Tahoma"/>
            <family val="2"/>
          </rPr>
          <t xml:space="preserve">
Assumed same as Bishoftu WABI study
</t>
        </r>
      </text>
    </comment>
    <comment ref="Q84" authorId="0" shapeId="0">
      <text>
        <r>
          <rPr>
            <b/>
            <sz val="9"/>
            <color indexed="81"/>
            <rFont val="Tahoma"/>
            <family val="2"/>
          </rPr>
          <t>Author:</t>
        </r>
        <r>
          <rPr>
            <sz val="9"/>
            <color indexed="81"/>
            <rFont val="Tahoma"/>
            <family val="2"/>
          </rPr>
          <t xml:space="preserve">
Assumed same as Bishoftu WABI study
</t>
        </r>
      </text>
    </comment>
    <comment ref="W84" authorId="0" shapeId="0">
      <text>
        <r>
          <rPr>
            <b/>
            <sz val="9"/>
            <color indexed="81"/>
            <rFont val="Tahoma"/>
            <family val="2"/>
          </rPr>
          <t>Author:</t>
        </r>
        <r>
          <rPr>
            <sz val="9"/>
            <color indexed="81"/>
            <rFont val="Tahoma"/>
            <family val="2"/>
          </rPr>
          <t xml:space="preserve">
Assumed same as Bishoftu WABI study
</t>
        </r>
      </text>
    </comment>
    <comment ref="Z84" authorId="0" shapeId="0">
      <text>
        <r>
          <rPr>
            <b/>
            <sz val="9"/>
            <color indexed="81"/>
            <rFont val="Tahoma"/>
            <family val="2"/>
          </rPr>
          <t>Author:</t>
        </r>
        <r>
          <rPr>
            <sz val="9"/>
            <color indexed="81"/>
            <rFont val="Tahoma"/>
            <family val="2"/>
          </rPr>
          <t xml:space="preserve">
Assumed same as Bishoftu WABI study
</t>
        </r>
      </text>
    </comment>
    <comment ref="AC84" authorId="0" shapeId="0">
      <text>
        <r>
          <rPr>
            <b/>
            <sz val="9"/>
            <color indexed="81"/>
            <rFont val="Tahoma"/>
            <family val="2"/>
          </rPr>
          <t>Author:</t>
        </r>
        <r>
          <rPr>
            <sz val="9"/>
            <color indexed="81"/>
            <rFont val="Tahoma"/>
            <family val="2"/>
          </rPr>
          <t xml:space="preserve">
Assumed same as Bishoftu WABI study
</t>
        </r>
      </text>
    </comment>
    <comment ref="AF84" authorId="0" shapeId="0">
      <text>
        <r>
          <rPr>
            <b/>
            <sz val="9"/>
            <color indexed="81"/>
            <rFont val="Tahoma"/>
            <family val="2"/>
          </rPr>
          <t>Author:</t>
        </r>
        <r>
          <rPr>
            <sz val="9"/>
            <color indexed="81"/>
            <rFont val="Tahoma"/>
            <family val="2"/>
          </rPr>
          <t xml:space="preserve">
Assumed same as Bishoftu WABI study
</t>
        </r>
      </text>
    </comment>
    <comment ref="K85" authorId="0" shapeId="0">
      <text>
        <r>
          <rPr>
            <b/>
            <sz val="9"/>
            <color indexed="81"/>
            <rFont val="Tahoma"/>
            <family val="2"/>
          </rPr>
          <t>Author:</t>
        </r>
        <r>
          <rPr>
            <sz val="9"/>
            <color indexed="81"/>
            <rFont val="Tahoma"/>
            <family val="2"/>
          </rPr>
          <t xml:space="preserve">
Assumed same as Bishoftu WABI study
</t>
        </r>
      </text>
    </comment>
    <comment ref="N85" authorId="0" shapeId="0">
      <text>
        <r>
          <rPr>
            <b/>
            <sz val="9"/>
            <color indexed="81"/>
            <rFont val="Tahoma"/>
            <family val="2"/>
          </rPr>
          <t>Author:</t>
        </r>
        <r>
          <rPr>
            <sz val="9"/>
            <color indexed="81"/>
            <rFont val="Tahoma"/>
            <family val="2"/>
          </rPr>
          <t xml:space="preserve">
Assumed same as Bishoftu WABI study
</t>
        </r>
      </text>
    </comment>
    <comment ref="Q85" authorId="0" shapeId="0">
      <text>
        <r>
          <rPr>
            <b/>
            <sz val="9"/>
            <color indexed="81"/>
            <rFont val="Tahoma"/>
            <family val="2"/>
          </rPr>
          <t>Author:</t>
        </r>
        <r>
          <rPr>
            <sz val="9"/>
            <color indexed="81"/>
            <rFont val="Tahoma"/>
            <family val="2"/>
          </rPr>
          <t xml:space="preserve">
Assumed same as Bishoftu WABI study
</t>
        </r>
      </text>
    </comment>
    <comment ref="W85" authorId="0" shapeId="0">
      <text>
        <r>
          <rPr>
            <b/>
            <sz val="9"/>
            <color indexed="81"/>
            <rFont val="Tahoma"/>
            <family val="2"/>
          </rPr>
          <t>Author:</t>
        </r>
        <r>
          <rPr>
            <sz val="9"/>
            <color indexed="81"/>
            <rFont val="Tahoma"/>
            <family val="2"/>
          </rPr>
          <t xml:space="preserve">
Assumed same as Bishoftu WABI study
</t>
        </r>
      </text>
    </comment>
    <comment ref="Z85" authorId="0" shapeId="0">
      <text>
        <r>
          <rPr>
            <b/>
            <sz val="9"/>
            <color indexed="81"/>
            <rFont val="Tahoma"/>
            <family val="2"/>
          </rPr>
          <t>Author:</t>
        </r>
        <r>
          <rPr>
            <sz val="9"/>
            <color indexed="81"/>
            <rFont val="Tahoma"/>
            <family val="2"/>
          </rPr>
          <t xml:space="preserve">
Assumed same as Bishoftu WABI study
</t>
        </r>
      </text>
    </comment>
    <comment ref="AC85" authorId="0" shapeId="0">
      <text>
        <r>
          <rPr>
            <b/>
            <sz val="9"/>
            <color indexed="81"/>
            <rFont val="Tahoma"/>
            <family val="2"/>
          </rPr>
          <t>Author:</t>
        </r>
        <r>
          <rPr>
            <sz val="9"/>
            <color indexed="81"/>
            <rFont val="Tahoma"/>
            <family val="2"/>
          </rPr>
          <t xml:space="preserve">
Assumed same as Bishoftu WABI study
</t>
        </r>
      </text>
    </comment>
    <comment ref="AF85" authorId="0" shapeId="0">
      <text>
        <r>
          <rPr>
            <b/>
            <sz val="9"/>
            <color indexed="81"/>
            <rFont val="Tahoma"/>
            <family val="2"/>
          </rPr>
          <t>Author:</t>
        </r>
        <r>
          <rPr>
            <sz val="9"/>
            <color indexed="81"/>
            <rFont val="Tahoma"/>
            <family val="2"/>
          </rPr>
          <t xml:space="preserve">
Assumed same as Bishoftu WABI study
</t>
        </r>
      </text>
    </comment>
    <comment ref="E260"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52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36" authorId="0" shapeId="0">
      <text>
        <r>
          <rPr>
            <b/>
            <sz val="9"/>
            <color indexed="81"/>
            <rFont val="Tahoma"/>
            <family val="2"/>
          </rPr>
          <t>Author:</t>
        </r>
        <r>
          <rPr>
            <sz val="9"/>
            <color indexed="81"/>
            <rFont val="Tahoma"/>
            <family val="2"/>
          </rPr>
          <t xml:space="preserve">
Manually chose WaW over WABI as WABI value believed to be incorrect</t>
        </r>
      </text>
    </comment>
    <comment ref="N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44" authorId="0" shapeId="0">
      <text>
        <r>
          <rPr>
            <b/>
            <sz val="9"/>
            <color indexed="81"/>
            <rFont val="Tahoma"/>
            <family val="2"/>
          </rPr>
          <t>Author:</t>
        </r>
        <r>
          <rPr>
            <sz val="9"/>
            <color indexed="81"/>
            <rFont val="Tahoma"/>
            <family val="2"/>
          </rPr>
          <t xml:space="preserve">
UNSD chosen over WaW value as WaW value believed to be incorrect</t>
        </r>
      </text>
    </comment>
    <comment ref="F547" authorId="0" shapeId="0">
      <text>
        <r>
          <rPr>
            <b/>
            <sz val="9"/>
            <color indexed="81"/>
            <rFont val="Tahoma"/>
            <family val="2"/>
          </rPr>
          <t>Author:</t>
        </r>
        <r>
          <rPr>
            <sz val="9"/>
            <color indexed="81"/>
            <rFont val="Tahoma"/>
            <family val="2"/>
          </rPr>
          <t xml:space="preserve">
Level 1 chosen as matches default</t>
        </r>
      </text>
    </comment>
    <comment ref="W5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8.xml><?xml version="1.0" encoding="utf-8"?>
<comments xmlns="http://schemas.openxmlformats.org/spreadsheetml/2006/main">
  <authors>
    <author>Author</author>
  </authors>
  <commentList>
    <comment ref="AK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N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9" authorId="0" shapeId="0">
      <text>
        <r>
          <rPr>
            <b/>
            <sz val="9"/>
            <color indexed="81"/>
            <rFont val="Tahoma"/>
            <family val="2"/>
          </rPr>
          <t>Author:</t>
        </r>
        <r>
          <rPr>
            <sz val="9"/>
            <color indexed="81"/>
            <rFont val="Tahoma"/>
            <family val="2"/>
          </rPr>
          <t xml:space="preserve">
Assumed same as Bishoftu WABI study
</t>
        </r>
      </text>
    </comment>
    <comment ref="Q59" authorId="0" shapeId="0">
      <text>
        <r>
          <rPr>
            <b/>
            <sz val="9"/>
            <color indexed="81"/>
            <rFont val="Tahoma"/>
            <family val="2"/>
          </rPr>
          <t>Author:</t>
        </r>
        <r>
          <rPr>
            <sz val="9"/>
            <color indexed="81"/>
            <rFont val="Tahoma"/>
            <family val="2"/>
          </rPr>
          <t xml:space="preserve">
Assumed same as Bishoftu WABI study
</t>
        </r>
      </text>
    </comment>
    <comment ref="T59" authorId="0" shapeId="0">
      <text>
        <r>
          <rPr>
            <b/>
            <sz val="9"/>
            <color indexed="81"/>
            <rFont val="Tahoma"/>
            <family val="2"/>
          </rPr>
          <t>Author:</t>
        </r>
        <r>
          <rPr>
            <sz val="9"/>
            <color indexed="81"/>
            <rFont val="Tahoma"/>
            <family val="2"/>
          </rPr>
          <t xml:space="preserve">
Assumed same as Bishoftu WABI study
</t>
        </r>
      </text>
    </comment>
    <comment ref="Z59" authorId="0" shapeId="0">
      <text>
        <r>
          <rPr>
            <b/>
            <sz val="9"/>
            <color indexed="81"/>
            <rFont val="Tahoma"/>
            <family val="2"/>
          </rPr>
          <t>Author:</t>
        </r>
        <r>
          <rPr>
            <sz val="9"/>
            <color indexed="81"/>
            <rFont val="Tahoma"/>
            <family val="2"/>
          </rPr>
          <t xml:space="preserve">
Assumed same as Bishoftu WABI study
</t>
        </r>
      </text>
    </comment>
    <comment ref="AC59" authorId="0" shapeId="0">
      <text>
        <r>
          <rPr>
            <b/>
            <sz val="9"/>
            <color indexed="81"/>
            <rFont val="Tahoma"/>
            <family val="2"/>
          </rPr>
          <t>Author:</t>
        </r>
        <r>
          <rPr>
            <sz val="9"/>
            <color indexed="81"/>
            <rFont val="Tahoma"/>
            <family val="2"/>
          </rPr>
          <t xml:space="preserve">
Assumed same as Bishoftu WABI study
</t>
        </r>
      </text>
    </comment>
    <comment ref="AF59" authorId="0" shapeId="0">
      <text>
        <r>
          <rPr>
            <b/>
            <sz val="9"/>
            <color indexed="81"/>
            <rFont val="Tahoma"/>
            <family val="2"/>
          </rPr>
          <t>Author:</t>
        </r>
        <r>
          <rPr>
            <sz val="9"/>
            <color indexed="81"/>
            <rFont val="Tahoma"/>
            <family val="2"/>
          </rPr>
          <t xml:space="preserve">
Assumed same as Bishoftu WABI study
</t>
        </r>
      </text>
    </comment>
    <comment ref="AI59" authorId="0" shapeId="0">
      <text>
        <r>
          <rPr>
            <b/>
            <sz val="9"/>
            <color indexed="81"/>
            <rFont val="Tahoma"/>
            <family val="2"/>
          </rPr>
          <t>Author:</t>
        </r>
        <r>
          <rPr>
            <sz val="9"/>
            <color indexed="81"/>
            <rFont val="Tahoma"/>
            <family val="2"/>
          </rPr>
          <t xml:space="preserve">
Assumed same as Bishoftu WABI study
</t>
        </r>
      </text>
    </comment>
    <comment ref="N60" authorId="0" shapeId="0">
      <text>
        <r>
          <rPr>
            <b/>
            <sz val="9"/>
            <color indexed="81"/>
            <rFont val="Tahoma"/>
            <family val="2"/>
          </rPr>
          <t>Author:</t>
        </r>
        <r>
          <rPr>
            <sz val="9"/>
            <color indexed="81"/>
            <rFont val="Tahoma"/>
            <family val="2"/>
          </rPr>
          <t xml:space="preserve">
Assumed same as Bishoftu WABI study
</t>
        </r>
      </text>
    </comment>
    <comment ref="Q60" authorId="0" shapeId="0">
      <text>
        <r>
          <rPr>
            <b/>
            <sz val="9"/>
            <color indexed="81"/>
            <rFont val="Tahoma"/>
            <family val="2"/>
          </rPr>
          <t>Author:</t>
        </r>
        <r>
          <rPr>
            <sz val="9"/>
            <color indexed="81"/>
            <rFont val="Tahoma"/>
            <family val="2"/>
          </rPr>
          <t xml:space="preserve">
Assumed same as Bishoftu WABI study
</t>
        </r>
      </text>
    </comment>
    <comment ref="T60" authorId="0" shapeId="0">
      <text>
        <r>
          <rPr>
            <b/>
            <sz val="9"/>
            <color indexed="81"/>
            <rFont val="Tahoma"/>
            <family val="2"/>
          </rPr>
          <t>Author:</t>
        </r>
        <r>
          <rPr>
            <sz val="9"/>
            <color indexed="81"/>
            <rFont val="Tahoma"/>
            <family val="2"/>
          </rPr>
          <t xml:space="preserve">
Assumed same as Bishoftu WABI study
</t>
        </r>
      </text>
    </comment>
    <comment ref="Z60" authorId="0" shapeId="0">
      <text>
        <r>
          <rPr>
            <b/>
            <sz val="9"/>
            <color indexed="81"/>
            <rFont val="Tahoma"/>
            <family val="2"/>
          </rPr>
          <t>Author:</t>
        </r>
        <r>
          <rPr>
            <sz val="9"/>
            <color indexed="81"/>
            <rFont val="Tahoma"/>
            <family val="2"/>
          </rPr>
          <t xml:space="preserve">
Assumed same as Bishoftu WABI study
</t>
        </r>
      </text>
    </comment>
    <comment ref="AC60" authorId="0" shapeId="0">
      <text>
        <r>
          <rPr>
            <b/>
            <sz val="9"/>
            <color indexed="81"/>
            <rFont val="Tahoma"/>
            <family val="2"/>
          </rPr>
          <t>Author:</t>
        </r>
        <r>
          <rPr>
            <sz val="9"/>
            <color indexed="81"/>
            <rFont val="Tahoma"/>
            <family val="2"/>
          </rPr>
          <t xml:space="preserve">
Assumed same as Bishoftu WABI study
</t>
        </r>
      </text>
    </comment>
    <comment ref="AF60" authorId="0" shapeId="0">
      <text>
        <r>
          <rPr>
            <b/>
            <sz val="9"/>
            <color indexed="81"/>
            <rFont val="Tahoma"/>
            <family val="2"/>
          </rPr>
          <t>Author:</t>
        </r>
        <r>
          <rPr>
            <sz val="9"/>
            <color indexed="81"/>
            <rFont val="Tahoma"/>
            <family val="2"/>
          </rPr>
          <t xml:space="preserve">
Assumed same as Bishoftu WABI study
</t>
        </r>
      </text>
    </comment>
    <comment ref="AI60" authorId="0" shapeId="0">
      <text>
        <r>
          <rPr>
            <b/>
            <sz val="9"/>
            <color indexed="81"/>
            <rFont val="Tahoma"/>
            <family val="2"/>
          </rPr>
          <t>Author:</t>
        </r>
        <r>
          <rPr>
            <sz val="9"/>
            <color indexed="81"/>
            <rFont val="Tahoma"/>
            <family val="2"/>
          </rPr>
          <t xml:space="preserve">
Assumed same as Bishoftu WABI study
</t>
        </r>
      </text>
    </comment>
    <comment ref="N65" authorId="0" shapeId="0">
      <text>
        <r>
          <rPr>
            <b/>
            <sz val="9"/>
            <color indexed="81"/>
            <rFont val="Tahoma"/>
            <family val="2"/>
          </rPr>
          <t>Author:</t>
        </r>
        <r>
          <rPr>
            <sz val="9"/>
            <color indexed="81"/>
            <rFont val="Tahoma"/>
            <family val="2"/>
          </rPr>
          <t xml:space="preserve">
Assumed same as Bishoftu WABI study
</t>
        </r>
      </text>
    </comment>
    <comment ref="Q65" authorId="0" shapeId="0">
      <text>
        <r>
          <rPr>
            <b/>
            <sz val="9"/>
            <color indexed="81"/>
            <rFont val="Tahoma"/>
            <family val="2"/>
          </rPr>
          <t>Author:</t>
        </r>
        <r>
          <rPr>
            <sz val="9"/>
            <color indexed="81"/>
            <rFont val="Tahoma"/>
            <family val="2"/>
          </rPr>
          <t xml:space="preserve">
Assumed same as Bishoftu WABI study
</t>
        </r>
      </text>
    </comment>
    <comment ref="T65" authorId="0" shapeId="0">
      <text>
        <r>
          <rPr>
            <b/>
            <sz val="9"/>
            <color indexed="81"/>
            <rFont val="Tahoma"/>
            <family val="2"/>
          </rPr>
          <t>Author:</t>
        </r>
        <r>
          <rPr>
            <sz val="9"/>
            <color indexed="81"/>
            <rFont val="Tahoma"/>
            <family val="2"/>
          </rPr>
          <t xml:space="preserve">
Assumed same as Bishoftu WABI study
</t>
        </r>
      </text>
    </comment>
    <comment ref="Z65" authorId="0" shapeId="0">
      <text>
        <r>
          <rPr>
            <b/>
            <sz val="9"/>
            <color indexed="81"/>
            <rFont val="Tahoma"/>
            <family val="2"/>
          </rPr>
          <t>Author:</t>
        </r>
        <r>
          <rPr>
            <sz val="9"/>
            <color indexed="81"/>
            <rFont val="Tahoma"/>
            <family val="2"/>
          </rPr>
          <t xml:space="preserve">
Assumed same as Bishoftu WABI study
</t>
        </r>
      </text>
    </comment>
    <comment ref="AC65" authorId="0" shapeId="0">
      <text>
        <r>
          <rPr>
            <b/>
            <sz val="9"/>
            <color indexed="81"/>
            <rFont val="Tahoma"/>
            <family val="2"/>
          </rPr>
          <t>Author:</t>
        </r>
        <r>
          <rPr>
            <sz val="9"/>
            <color indexed="81"/>
            <rFont val="Tahoma"/>
            <family val="2"/>
          </rPr>
          <t xml:space="preserve">
Assumed same as Bishoftu WABI study
</t>
        </r>
      </text>
    </comment>
    <comment ref="AF65" authorId="0" shapeId="0">
      <text>
        <r>
          <rPr>
            <b/>
            <sz val="9"/>
            <color indexed="81"/>
            <rFont val="Tahoma"/>
            <family val="2"/>
          </rPr>
          <t>Author:</t>
        </r>
        <r>
          <rPr>
            <sz val="9"/>
            <color indexed="81"/>
            <rFont val="Tahoma"/>
            <family val="2"/>
          </rPr>
          <t xml:space="preserve">
Assumed same as Bishoftu WABI study
</t>
        </r>
      </text>
    </comment>
    <comment ref="AI65" authorId="0" shapeId="0">
      <text>
        <r>
          <rPr>
            <b/>
            <sz val="9"/>
            <color indexed="81"/>
            <rFont val="Tahoma"/>
            <family val="2"/>
          </rPr>
          <t>Author:</t>
        </r>
        <r>
          <rPr>
            <sz val="9"/>
            <color indexed="81"/>
            <rFont val="Tahoma"/>
            <family val="2"/>
          </rPr>
          <t xml:space="preserve">
Assumed same as Bishoftu WABI study
</t>
        </r>
      </text>
    </comment>
    <comment ref="N66" authorId="0" shapeId="0">
      <text>
        <r>
          <rPr>
            <b/>
            <sz val="9"/>
            <color indexed="81"/>
            <rFont val="Tahoma"/>
            <family val="2"/>
          </rPr>
          <t>Author:</t>
        </r>
        <r>
          <rPr>
            <sz val="9"/>
            <color indexed="81"/>
            <rFont val="Tahoma"/>
            <family val="2"/>
          </rPr>
          <t xml:space="preserve">
Assumed same as Bishoftu WABI study
</t>
        </r>
      </text>
    </comment>
    <comment ref="Q66" authorId="0" shapeId="0">
      <text>
        <r>
          <rPr>
            <b/>
            <sz val="9"/>
            <color indexed="81"/>
            <rFont val="Tahoma"/>
            <family val="2"/>
          </rPr>
          <t>Author:</t>
        </r>
        <r>
          <rPr>
            <sz val="9"/>
            <color indexed="81"/>
            <rFont val="Tahoma"/>
            <family val="2"/>
          </rPr>
          <t xml:space="preserve">
Assumed same as Bishoftu WABI study
</t>
        </r>
      </text>
    </comment>
    <comment ref="T66" authorId="0" shapeId="0">
      <text>
        <r>
          <rPr>
            <b/>
            <sz val="9"/>
            <color indexed="81"/>
            <rFont val="Tahoma"/>
            <family val="2"/>
          </rPr>
          <t>Author:</t>
        </r>
        <r>
          <rPr>
            <sz val="9"/>
            <color indexed="81"/>
            <rFont val="Tahoma"/>
            <family val="2"/>
          </rPr>
          <t xml:space="preserve">
Assumed same as Bishoftu WABI study
</t>
        </r>
      </text>
    </comment>
    <comment ref="Z66" authorId="0" shapeId="0">
      <text>
        <r>
          <rPr>
            <b/>
            <sz val="9"/>
            <color indexed="81"/>
            <rFont val="Tahoma"/>
            <family val="2"/>
          </rPr>
          <t>Author:</t>
        </r>
        <r>
          <rPr>
            <sz val="9"/>
            <color indexed="81"/>
            <rFont val="Tahoma"/>
            <family val="2"/>
          </rPr>
          <t xml:space="preserve">
Assumed same as Bishoftu WABI study
</t>
        </r>
      </text>
    </comment>
    <comment ref="AC66" authorId="0" shapeId="0">
      <text>
        <r>
          <rPr>
            <b/>
            <sz val="9"/>
            <color indexed="81"/>
            <rFont val="Tahoma"/>
            <family val="2"/>
          </rPr>
          <t>Author:</t>
        </r>
        <r>
          <rPr>
            <sz val="9"/>
            <color indexed="81"/>
            <rFont val="Tahoma"/>
            <family val="2"/>
          </rPr>
          <t xml:space="preserve">
Assumed same as Bishoftu WABI study
</t>
        </r>
      </text>
    </comment>
    <comment ref="AF66" authorId="0" shapeId="0">
      <text>
        <r>
          <rPr>
            <b/>
            <sz val="9"/>
            <color indexed="81"/>
            <rFont val="Tahoma"/>
            <family val="2"/>
          </rPr>
          <t>Author:</t>
        </r>
        <r>
          <rPr>
            <sz val="9"/>
            <color indexed="81"/>
            <rFont val="Tahoma"/>
            <family val="2"/>
          </rPr>
          <t xml:space="preserve">
Assumed same as Bishoftu WABI study
</t>
        </r>
      </text>
    </comment>
    <comment ref="AI66" authorId="0" shapeId="0">
      <text>
        <r>
          <rPr>
            <b/>
            <sz val="9"/>
            <color indexed="81"/>
            <rFont val="Tahoma"/>
            <family val="2"/>
          </rPr>
          <t>Author:</t>
        </r>
        <r>
          <rPr>
            <sz val="9"/>
            <color indexed="81"/>
            <rFont val="Tahoma"/>
            <family val="2"/>
          </rPr>
          <t xml:space="preserve">
Assumed same as Bishoftu WABI study
</t>
        </r>
      </text>
    </comment>
    <comment ref="N83" authorId="0" shapeId="0">
      <text>
        <r>
          <rPr>
            <b/>
            <sz val="9"/>
            <color indexed="81"/>
            <rFont val="Tahoma"/>
            <family val="2"/>
          </rPr>
          <t>Author:</t>
        </r>
        <r>
          <rPr>
            <sz val="9"/>
            <color indexed="81"/>
            <rFont val="Tahoma"/>
            <family val="2"/>
          </rPr>
          <t xml:space="preserve">
Assumed same as Bishoftu WABI study
</t>
        </r>
      </text>
    </comment>
    <comment ref="Q83" authorId="0" shapeId="0">
      <text>
        <r>
          <rPr>
            <b/>
            <sz val="9"/>
            <color indexed="81"/>
            <rFont val="Tahoma"/>
            <family val="2"/>
          </rPr>
          <t>Author:</t>
        </r>
        <r>
          <rPr>
            <sz val="9"/>
            <color indexed="81"/>
            <rFont val="Tahoma"/>
            <family val="2"/>
          </rPr>
          <t xml:space="preserve">
Assumed same as Bishoftu WABI study
</t>
        </r>
      </text>
    </comment>
    <comment ref="T83" authorId="0" shapeId="0">
      <text>
        <r>
          <rPr>
            <b/>
            <sz val="9"/>
            <color indexed="81"/>
            <rFont val="Tahoma"/>
            <family val="2"/>
          </rPr>
          <t>Author:</t>
        </r>
        <r>
          <rPr>
            <sz val="9"/>
            <color indexed="81"/>
            <rFont val="Tahoma"/>
            <family val="2"/>
          </rPr>
          <t xml:space="preserve">
Assumed same as Bishoftu WABI study
</t>
        </r>
      </text>
    </comment>
    <comment ref="Z83" authorId="0" shapeId="0">
      <text>
        <r>
          <rPr>
            <b/>
            <sz val="9"/>
            <color indexed="81"/>
            <rFont val="Tahoma"/>
            <family val="2"/>
          </rPr>
          <t>Author:</t>
        </r>
        <r>
          <rPr>
            <sz val="9"/>
            <color indexed="81"/>
            <rFont val="Tahoma"/>
            <family val="2"/>
          </rPr>
          <t xml:space="preserve">
Assumed same as Bishoftu WABI study
</t>
        </r>
      </text>
    </comment>
    <comment ref="AC83" authorId="0" shapeId="0">
      <text>
        <r>
          <rPr>
            <b/>
            <sz val="9"/>
            <color indexed="81"/>
            <rFont val="Tahoma"/>
            <family val="2"/>
          </rPr>
          <t>Author:</t>
        </r>
        <r>
          <rPr>
            <sz val="9"/>
            <color indexed="81"/>
            <rFont val="Tahoma"/>
            <family val="2"/>
          </rPr>
          <t xml:space="preserve">
Assumed same as Bishoftu WABI study
</t>
        </r>
      </text>
    </comment>
    <comment ref="AF83" authorId="0" shapeId="0">
      <text>
        <r>
          <rPr>
            <b/>
            <sz val="9"/>
            <color indexed="81"/>
            <rFont val="Tahoma"/>
            <family val="2"/>
          </rPr>
          <t>Author:</t>
        </r>
        <r>
          <rPr>
            <sz val="9"/>
            <color indexed="81"/>
            <rFont val="Tahoma"/>
            <family val="2"/>
          </rPr>
          <t xml:space="preserve">
Assumed same as Bishoftu WABI study
</t>
        </r>
      </text>
    </comment>
    <comment ref="AI83" authorId="0" shapeId="0">
      <text>
        <r>
          <rPr>
            <b/>
            <sz val="9"/>
            <color indexed="81"/>
            <rFont val="Tahoma"/>
            <family val="2"/>
          </rPr>
          <t>Author:</t>
        </r>
        <r>
          <rPr>
            <sz val="9"/>
            <color indexed="81"/>
            <rFont val="Tahoma"/>
            <family val="2"/>
          </rPr>
          <t xml:space="preserve">
Assumed same as Bishoftu WABI study
</t>
        </r>
      </text>
    </comment>
    <comment ref="N84" authorId="0" shapeId="0">
      <text>
        <r>
          <rPr>
            <b/>
            <sz val="9"/>
            <color indexed="81"/>
            <rFont val="Tahoma"/>
            <family val="2"/>
          </rPr>
          <t>Author:</t>
        </r>
        <r>
          <rPr>
            <sz val="9"/>
            <color indexed="81"/>
            <rFont val="Tahoma"/>
            <family val="2"/>
          </rPr>
          <t xml:space="preserve">
Assumed same as Bishoftu WABI study
</t>
        </r>
      </text>
    </comment>
    <comment ref="Q84" authorId="0" shapeId="0">
      <text>
        <r>
          <rPr>
            <b/>
            <sz val="9"/>
            <color indexed="81"/>
            <rFont val="Tahoma"/>
            <family val="2"/>
          </rPr>
          <t>Author:</t>
        </r>
        <r>
          <rPr>
            <sz val="9"/>
            <color indexed="81"/>
            <rFont val="Tahoma"/>
            <family val="2"/>
          </rPr>
          <t xml:space="preserve">
Assumed same as Bishoftu WABI study
</t>
        </r>
      </text>
    </comment>
    <comment ref="T84" authorId="0" shapeId="0">
      <text>
        <r>
          <rPr>
            <b/>
            <sz val="9"/>
            <color indexed="81"/>
            <rFont val="Tahoma"/>
            <family val="2"/>
          </rPr>
          <t>Author:</t>
        </r>
        <r>
          <rPr>
            <sz val="9"/>
            <color indexed="81"/>
            <rFont val="Tahoma"/>
            <family val="2"/>
          </rPr>
          <t xml:space="preserve">
Assumed same as Bishoftu WABI study
</t>
        </r>
      </text>
    </comment>
    <comment ref="Z84" authorId="0" shapeId="0">
      <text>
        <r>
          <rPr>
            <b/>
            <sz val="9"/>
            <color indexed="81"/>
            <rFont val="Tahoma"/>
            <family val="2"/>
          </rPr>
          <t>Author:</t>
        </r>
        <r>
          <rPr>
            <sz val="9"/>
            <color indexed="81"/>
            <rFont val="Tahoma"/>
            <family val="2"/>
          </rPr>
          <t xml:space="preserve">
Assumed same as Bishoftu WABI study
</t>
        </r>
      </text>
    </comment>
    <comment ref="AC84" authorId="0" shapeId="0">
      <text>
        <r>
          <rPr>
            <b/>
            <sz val="9"/>
            <color indexed="81"/>
            <rFont val="Tahoma"/>
            <family val="2"/>
          </rPr>
          <t>Author:</t>
        </r>
        <r>
          <rPr>
            <sz val="9"/>
            <color indexed="81"/>
            <rFont val="Tahoma"/>
            <family val="2"/>
          </rPr>
          <t xml:space="preserve">
Assumed same as Bishoftu WABI study
</t>
        </r>
      </text>
    </comment>
    <comment ref="AF84" authorId="0" shapeId="0">
      <text>
        <r>
          <rPr>
            <b/>
            <sz val="9"/>
            <color indexed="81"/>
            <rFont val="Tahoma"/>
            <family val="2"/>
          </rPr>
          <t>Author:</t>
        </r>
        <r>
          <rPr>
            <sz val="9"/>
            <color indexed="81"/>
            <rFont val="Tahoma"/>
            <family val="2"/>
          </rPr>
          <t xml:space="preserve">
Assumed same as Bishoftu WABI study
</t>
        </r>
      </text>
    </comment>
    <comment ref="AI84" authorId="0" shapeId="0">
      <text>
        <r>
          <rPr>
            <b/>
            <sz val="9"/>
            <color indexed="81"/>
            <rFont val="Tahoma"/>
            <family val="2"/>
          </rPr>
          <t>Author:</t>
        </r>
        <r>
          <rPr>
            <sz val="9"/>
            <color indexed="81"/>
            <rFont val="Tahoma"/>
            <family val="2"/>
          </rPr>
          <t xml:space="preserve">
Assumed same as Bishoftu WABI study
</t>
        </r>
      </text>
    </comment>
    <comment ref="N85" authorId="0" shapeId="0">
      <text>
        <r>
          <rPr>
            <b/>
            <sz val="9"/>
            <color indexed="81"/>
            <rFont val="Tahoma"/>
            <family val="2"/>
          </rPr>
          <t>Author:</t>
        </r>
        <r>
          <rPr>
            <sz val="9"/>
            <color indexed="81"/>
            <rFont val="Tahoma"/>
            <family val="2"/>
          </rPr>
          <t xml:space="preserve">
Assumed same as Bishoftu WABI study
</t>
        </r>
      </text>
    </comment>
    <comment ref="Q85" authorId="0" shapeId="0">
      <text>
        <r>
          <rPr>
            <b/>
            <sz val="9"/>
            <color indexed="81"/>
            <rFont val="Tahoma"/>
            <family val="2"/>
          </rPr>
          <t>Author:</t>
        </r>
        <r>
          <rPr>
            <sz val="9"/>
            <color indexed="81"/>
            <rFont val="Tahoma"/>
            <family val="2"/>
          </rPr>
          <t xml:space="preserve">
Assumed same as Bishoftu WABI study
</t>
        </r>
      </text>
    </comment>
    <comment ref="T85" authorId="0" shapeId="0">
      <text>
        <r>
          <rPr>
            <b/>
            <sz val="9"/>
            <color indexed="81"/>
            <rFont val="Tahoma"/>
            <family val="2"/>
          </rPr>
          <t>Author:</t>
        </r>
        <r>
          <rPr>
            <sz val="9"/>
            <color indexed="81"/>
            <rFont val="Tahoma"/>
            <family val="2"/>
          </rPr>
          <t xml:space="preserve">
Assumed same as Bishoftu WABI study
</t>
        </r>
      </text>
    </comment>
    <comment ref="Z85" authorId="0" shapeId="0">
      <text>
        <r>
          <rPr>
            <b/>
            <sz val="9"/>
            <color indexed="81"/>
            <rFont val="Tahoma"/>
            <family val="2"/>
          </rPr>
          <t>Author:</t>
        </r>
        <r>
          <rPr>
            <sz val="9"/>
            <color indexed="81"/>
            <rFont val="Tahoma"/>
            <family val="2"/>
          </rPr>
          <t xml:space="preserve">
Assumed same as Bishoftu WABI study
</t>
        </r>
      </text>
    </comment>
    <comment ref="AC85" authorId="0" shapeId="0">
      <text>
        <r>
          <rPr>
            <b/>
            <sz val="9"/>
            <color indexed="81"/>
            <rFont val="Tahoma"/>
            <family val="2"/>
          </rPr>
          <t>Author:</t>
        </r>
        <r>
          <rPr>
            <sz val="9"/>
            <color indexed="81"/>
            <rFont val="Tahoma"/>
            <family val="2"/>
          </rPr>
          <t xml:space="preserve">
Assumed same as Bishoftu WABI study
</t>
        </r>
      </text>
    </comment>
    <comment ref="AF85" authorId="0" shapeId="0">
      <text>
        <r>
          <rPr>
            <b/>
            <sz val="9"/>
            <color indexed="81"/>
            <rFont val="Tahoma"/>
            <family val="2"/>
          </rPr>
          <t>Author:</t>
        </r>
        <r>
          <rPr>
            <sz val="9"/>
            <color indexed="81"/>
            <rFont val="Tahoma"/>
            <family val="2"/>
          </rPr>
          <t xml:space="preserve">
Assumed same as Bishoftu WABI study
</t>
        </r>
      </text>
    </comment>
    <comment ref="AI85" authorId="0" shapeId="0">
      <text>
        <r>
          <rPr>
            <b/>
            <sz val="9"/>
            <color indexed="81"/>
            <rFont val="Tahoma"/>
            <family val="2"/>
          </rPr>
          <t>Author:</t>
        </r>
        <r>
          <rPr>
            <sz val="9"/>
            <color indexed="81"/>
            <rFont val="Tahoma"/>
            <family val="2"/>
          </rPr>
          <t xml:space="preserve">
Assumed same as Bishoftu WABI study
</t>
        </r>
      </text>
    </comment>
    <comment ref="E260"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N52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U536" authorId="0" shapeId="0">
      <text>
        <r>
          <rPr>
            <b/>
            <sz val="9"/>
            <color indexed="81"/>
            <rFont val="Tahoma"/>
            <family val="2"/>
          </rPr>
          <t>Author:</t>
        </r>
        <r>
          <rPr>
            <sz val="9"/>
            <color indexed="81"/>
            <rFont val="Tahoma"/>
            <family val="2"/>
          </rPr>
          <t xml:space="preserve">
Manually chose WaW over WABI as WABI value believed to be incorrect</t>
        </r>
      </text>
    </comment>
    <comment ref="Q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T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I5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A544" authorId="0" shapeId="0">
      <text>
        <r>
          <rPr>
            <b/>
            <sz val="9"/>
            <color indexed="81"/>
            <rFont val="Tahoma"/>
            <family val="2"/>
          </rPr>
          <t>Author:</t>
        </r>
        <r>
          <rPr>
            <sz val="9"/>
            <color indexed="81"/>
            <rFont val="Tahoma"/>
            <family val="2"/>
          </rPr>
          <t xml:space="preserve">
UNSD chosen over WaW value as WaW value believed to be incorrect</t>
        </r>
      </text>
    </comment>
    <comment ref="F547" authorId="0" shapeId="0">
      <text>
        <r>
          <rPr>
            <b/>
            <sz val="9"/>
            <color indexed="81"/>
            <rFont val="Tahoma"/>
            <family val="2"/>
          </rPr>
          <t>Author:</t>
        </r>
        <r>
          <rPr>
            <sz val="9"/>
            <color indexed="81"/>
            <rFont val="Tahoma"/>
            <family val="2"/>
          </rPr>
          <t xml:space="preserve">
Level 1 chosen as matches default</t>
        </r>
      </text>
    </comment>
    <comment ref="Z5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5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6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comments9.xml><?xml version="1.0" encoding="utf-8"?>
<comments xmlns="http://schemas.openxmlformats.org/spreadsheetml/2006/main">
  <authors>
    <author>Author</author>
  </authors>
  <commentList>
    <comment ref="AH4" authorId="0" shapeId="0">
      <text>
        <r>
          <rPr>
            <b/>
            <sz val="9"/>
            <color indexed="81"/>
            <rFont val="Tahoma"/>
            <family val="2"/>
          </rPr>
          <t>Author:</t>
        </r>
        <r>
          <rPr>
            <sz val="9"/>
            <color indexed="81"/>
            <rFont val="Tahoma"/>
            <family val="2"/>
          </rPr>
          <t xml:space="preserve">
According to WaCT methodology. This is an output from the MFA process but is added here so as to enter the official WaCT data. This WaCT data will override the machine learning results for cities where WaCT sampling has been completed.</t>
        </r>
      </text>
    </comment>
    <comment ref="K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3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7"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8"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49"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0"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1"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2"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3"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N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5"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K57" authorId="0" shapeId="0">
      <text>
        <r>
          <rPr>
            <b/>
            <sz val="9"/>
            <color indexed="81"/>
            <rFont val="Tahoma"/>
            <family val="2"/>
          </rPr>
          <t>Author:</t>
        </r>
        <r>
          <rPr>
            <sz val="9"/>
            <color indexed="81"/>
            <rFont val="Tahoma"/>
            <family val="2"/>
          </rPr>
          <t xml:space="preserve">
Assumed same as Bishoftu WABI study
</t>
        </r>
      </text>
    </comment>
    <comment ref="N57" authorId="0" shapeId="0">
      <text>
        <r>
          <rPr>
            <b/>
            <sz val="9"/>
            <color indexed="81"/>
            <rFont val="Tahoma"/>
            <family val="2"/>
          </rPr>
          <t>Author:</t>
        </r>
        <r>
          <rPr>
            <sz val="9"/>
            <color indexed="81"/>
            <rFont val="Tahoma"/>
            <family val="2"/>
          </rPr>
          <t xml:space="preserve">
Assumed same as Bishoftu WABI study
</t>
        </r>
      </text>
    </comment>
    <comment ref="Q57" authorId="0" shapeId="0">
      <text>
        <r>
          <rPr>
            <b/>
            <sz val="9"/>
            <color indexed="81"/>
            <rFont val="Tahoma"/>
            <family val="2"/>
          </rPr>
          <t>Author:</t>
        </r>
        <r>
          <rPr>
            <sz val="9"/>
            <color indexed="81"/>
            <rFont val="Tahoma"/>
            <family val="2"/>
          </rPr>
          <t xml:space="preserve">
Assumed same as Bishoftu WABI study
</t>
        </r>
      </text>
    </comment>
    <comment ref="W57" authorId="0" shapeId="0">
      <text>
        <r>
          <rPr>
            <b/>
            <sz val="9"/>
            <color indexed="81"/>
            <rFont val="Tahoma"/>
            <family val="2"/>
          </rPr>
          <t>Author:</t>
        </r>
        <r>
          <rPr>
            <sz val="9"/>
            <color indexed="81"/>
            <rFont val="Tahoma"/>
            <family val="2"/>
          </rPr>
          <t xml:space="preserve">
Assumed same as Bishoftu WABI study
</t>
        </r>
      </text>
    </comment>
    <comment ref="Z57" authorId="0" shapeId="0">
      <text>
        <r>
          <rPr>
            <b/>
            <sz val="9"/>
            <color indexed="81"/>
            <rFont val="Tahoma"/>
            <family val="2"/>
          </rPr>
          <t>Author:</t>
        </r>
        <r>
          <rPr>
            <sz val="9"/>
            <color indexed="81"/>
            <rFont val="Tahoma"/>
            <family val="2"/>
          </rPr>
          <t xml:space="preserve">
Assumed same as Bishoftu WABI study
</t>
        </r>
      </text>
    </comment>
    <comment ref="AC57" authorId="0" shapeId="0">
      <text>
        <r>
          <rPr>
            <b/>
            <sz val="9"/>
            <color indexed="81"/>
            <rFont val="Tahoma"/>
            <family val="2"/>
          </rPr>
          <t>Author:</t>
        </r>
        <r>
          <rPr>
            <sz val="9"/>
            <color indexed="81"/>
            <rFont val="Tahoma"/>
            <family val="2"/>
          </rPr>
          <t xml:space="preserve">
Assumed same as Bishoftu WABI study
</t>
        </r>
      </text>
    </comment>
    <comment ref="AF57" authorId="0" shapeId="0">
      <text>
        <r>
          <rPr>
            <b/>
            <sz val="9"/>
            <color indexed="81"/>
            <rFont val="Tahoma"/>
            <family val="2"/>
          </rPr>
          <t>Author:</t>
        </r>
        <r>
          <rPr>
            <sz val="9"/>
            <color indexed="81"/>
            <rFont val="Tahoma"/>
            <family val="2"/>
          </rPr>
          <t xml:space="preserve">
Assumed same as Bishoftu WABI study
</t>
        </r>
      </text>
    </comment>
    <comment ref="K58" authorId="0" shapeId="0">
      <text>
        <r>
          <rPr>
            <b/>
            <sz val="9"/>
            <color indexed="81"/>
            <rFont val="Tahoma"/>
            <family val="2"/>
          </rPr>
          <t>Author:</t>
        </r>
        <r>
          <rPr>
            <sz val="9"/>
            <color indexed="81"/>
            <rFont val="Tahoma"/>
            <family val="2"/>
          </rPr>
          <t xml:space="preserve">
Assumed same as Bishoftu WABI study
</t>
        </r>
      </text>
    </comment>
    <comment ref="N58" authorId="0" shapeId="0">
      <text>
        <r>
          <rPr>
            <b/>
            <sz val="9"/>
            <color indexed="81"/>
            <rFont val="Tahoma"/>
            <family val="2"/>
          </rPr>
          <t>Author:</t>
        </r>
        <r>
          <rPr>
            <sz val="9"/>
            <color indexed="81"/>
            <rFont val="Tahoma"/>
            <family val="2"/>
          </rPr>
          <t xml:space="preserve">
Assumed same as Bishoftu WABI study
</t>
        </r>
      </text>
    </comment>
    <comment ref="Q58" authorId="0" shapeId="0">
      <text>
        <r>
          <rPr>
            <b/>
            <sz val="9"/>
            <color indexed="81"/>
            <rFont val="Tahoma"/>
            <family val="2"/>
          </rPr>
          <t>Author:</t>
        </r>
        <r>
          <rPr>
            <sz val="9"/>
            <color indexed="81"/>
            <rFont val="Tahoma"/>
            <family val="2"/>
          </rPr>
          <t xml:space="preserve">
Assumed same as Bishoftu WABI study
</t>
        </r>
      </text>
    </comment>
    <comment ref="W58" authorId="0" shapeId="0">
      <text>
        <r>
          <rPr>
            <b/>
            <sz val="9"/>
            <color indexed="81"/>
            <rFont val="Tahoma"/>
            <family val="2"/>
          </rPr>
          <t>Author:</t>
        </r>
        <r>
          <rPr>
            <sz val="9"/>
            <color indexed="81"/>
            <rFont val="Tahoma"/>
            <family val="2"/>
          </rPr>
          <t xml:space="preserve">
Assumed same as Bishoftu WABI study
</t>
        </r>
      </text>
    </comment>
    <comment ref="Z58" authorId="0" shapeId="0">
      <text>
        <r>
          <rPr>
            <b/>
            <sz val="9"/>
            <color indexed="81"/>
            <rFont val="Tahoma"/>
            <family val="2"/>
          </rPr>
          <t>Author:</t>
        </r>
        <r>
          <rPr>
            <sz val="9"/>
            <color indexed="81"/>
            <rFont val="Tahoma"/>
            <family val="2"/>
          </rPr>
          <t xml:space="preserve">
Assumed same as Bishoftu WABI study
</t>
        </r>
      </text>
    </comment>
    <comment ref="AC58" authorId="0" shapeId="0">
      <text>
        <r>
          <rPr>
            <b/>
            <sz val="9"/>
            <color indexed="81"/>
            <rFont val="Tahoma"/>
            <family val="2"/>
          </rPr>
          <t>Author:</t>
        </r>
        <r>
          <rPr>
            <sz val="9"/>
            <color indexed="81"/>
            <rFont val="Tahoma"/>
            <family val="2"/>
          </rPr>
          <t xml:space="preserve">
Assumed same as Bishoftu WABI study
</t>
        </r>
      </text>
    </comment>
    <comment ref="AF58" authorId="0" shapeId="0">
      <text>
        <r>
          <rPr>
            <b/>
            <sz val="9"/>
            <color indexed="81"/>
            <rFont val="Tahoma"/>
            <family val="2"/>
          </rPr>
          <t>Author:</t>
        </r>
        <r>
          <rPr>
            <sz val="9"/>
            <color indexed="81"/>
            <rFont val="Tahoma"/>
            <family val="2"/>
          </rPr>
          <t xml:space="preserve">
Assumed same as Bishoftu WABI study
</t>
        </r>
      </text>
    </comment>
    <comment ref="K63" authorId="0" shapeId="0">
      <text>
        <r>
          <rPr>
            <b/>
            <sz val="9"/>
            <color indexed="81"/>
            <rFont val="Tahoma"/>
            <family val="2"/>
          </rPr>
          <t>Author:</t>
        </r>
        <r>
          <rPr>
            <sz val="9"/>
            <color indexed="81"/>
            <rFont val="Tahoma"/>
            <family val="2"/>
          </rPr>
          <t xml:space="preserve">
Assumed same as Bishoftu WABI study
</t>
        </r>
      </text>
    </comment>
    <comment ref="N63" authorId="0" shapeId="0">
      <text>
        <r>
          <rPr>
            <b/>
            <sz val="9"/>
            <color indexed="81"/>
            <rFont val="Tahoma"/>
            <family val="2"/>
          </rPr>
          <t>Author:</t>
        </r>
        <r>
          <rPr>
            <sz val="9"/>
            <color indexed="81"/>
            <rFont val="Tahoma"/>
            <family val="2"/>
          </rPr>
          <t xml:space="preserve">
Assumed same as Bishoftu WABI study
</t>
        </r>
      </text>
    </comment>
    <comment ref="Q63" authorId="0" shapeId="0">
      <text>
        <r>
          <rPr>
            <b/>
            <sz val="9"/>
            <color indexed="81"/>
            <rFont val="Tahoma"/>
            <family val="2"/>
          </rPr>
          <t>Author:</t>
        </r>
        <r>
          <rPr>
            <sz val="9"/>
            <color indexed="81"/>
            <rFont val="Tahoma"/>
            <family val="2"/>
          </rPr>
          <t xml:space="preserve">
Assumed same as Bishoftu WABI study
</t>
        </r>
      </text>
    </comment>
    <comment ref="W63" authorId="0" shapeId="0">
      <text>
        <r>
          <rPr>
            <b/>
            <sz val="9"/>
            <color indexed="81"/>
            <rFont val="Tahoma"/>
            <family val="2"/>
          </rPr>
          <t>Author:</t>
        </r>
        <r>
          <rPr>
            <sz val="9"/>
            <color indexed="81"/>
            <rFont val="Tahoma"/>
            <family val="2"/>
          </rPr>
          <t xml:space="preserve">
Assumed same as Bishoftu WABI study
</t>
        </r>
      </text>
    </comment>
    <comment ref="Z63" authorId="0" shapeId="0">
      <text>
        <r>
          <rPr>
            <b/>
            <sz val="9"/>
            <color indexed="81"/>
            <rFont val="Tahoma"/>
            <family val="2"/>
          </rPr>
          <t>Author:</t>
        </r>
        <r>
          <rPr>
            <sz val="9"/>
            <color indexed="81"/>
            <rFont val="Tahoma"/>
            <family val="2"/>
          </rPr>
          <t xml:space="preserve">
Assumed same as Bishoftu WABI study
</t>
        </r>
      </text>
    </comment>
    <comment ref="AC63" authorId="0" shapeId="0">
      <text>
        <r>
          <rPr>
            <b/>
            <sz val="9"/>
            <color indexed="81"/>
            <rFont val="Tahoma"/>
            <family val="2"/>
          </rPr>
          <t>Author:</t>
        </r>
        <r>
          <rPr>
            <sz val="9"/>
            <color indexed="81"/>
            <rFont val="Tahoma"/>
            <family val="2"/>
          </rPr>
          <t xml:space="preserve">
Assumed same as Bishoftu WABI study
</t>
        </r>
      </text>
    </comment>
    <comment ref="AF63" authorId="0" shapeId="0">
      <text>
        <r>
          <rPr>
            <b/>
            <sz val="9"/>
            <color indexed="81"/>
            <rFont val="Tahoma"/>
            <family val="2"/>
          </rPr>
          <t>Author:</t>
        </r>
        <r>
          <rPr>
            <sz val="9"/>
            <color indexed="81"/>
            <rFont val="Tahoma"/>
            <family val="2"/>
          </rPr>
          <t xml:space="preserve">
Assumed same as Bishoftu WABI study
</t>
        </r>
      </text>
    </comment>
    <comment ref="K64" authorId="0" shapeId="0">
      <text>
        <r>
          <rPr>
            <b/>
            <sz val="9"/>
            <color indexed="81"/>
            <rFont val="Tahoma"/>
            <family val="2"/>
          </rPr>
          <t>Author:</t>
        </r>
        <r>
          <rPr>
            <sz val="9"/>
            <color indexed="81"/>
            <rFont val="Tahoma"/>
            <family val="2"/>
          </rPr>
          <t xml:space="preserve">
Assumed same as Bishoftu WABI study
</t>
        </r>
      </text>
    </comment>
    <comment ref="N64" authorId="0" shapeId="0">
      <text>
        <r>
          <rPr>
            <b/>
            <sz val="9"/>
            <color indexed="81"/>
            <rFont val="Tahoma"/>
            <family val="2"/>
          </rPr>
          <t>Author:</t>
        </r>
        <r>
          <rPr>
            <sz val="9"/>
            <color indexed="81"/>
            <rFont val="Tahoma"/>
            <family val="2"/>
          </rPr>
          <t xml:space="preserve">
Assumed same as Bishoftu WABI study
</t>
        </r>
      </text>
    </comment>
    <comment ref="Q64" authorId="0" shapeId="0">
      <text>
        <r>
          <rPr>
            <b/>
            <sz val="9"/>
            <color indexed="81"/>
            <rFont val="Tahoma"/>
            <family val="2"/>
          </rPr>
          <t>Author:</t>
        </r>
        <r>
          <rPr>
            <sz val="9"/>
            <color indexed="81"/>
            <rFont val="Tahoma"/>
            <family val="2"/>
          </rPr>
          <t xml:space="preserve">
Assumed same as Bishoftu WABI study
</t>
        </r>
      </text>
    </comment>
    <comment ref="W64" authorId="0" shapeId="0">
      <text>
        <r>
          <rPr>
            <b/>
            <sz val="9"/>
            <color indexed="81"/>
            <rFont val="Tahoma"/>
            <family val="2"/>
          </rPr>
          <t>Author:</t>
        </r>
        <r>
          <rPr>
            <sz val="9"/>
            <color indexed="81"/>
            <rFont val="Tahoma"/>
            <family val="2"/>
          </rPr>
          <t xml:space="preserve">
Assumed same as Bishoftu WABI study
</t>
        </r>
      </text>
    </comment>
    <comment ref="Z64" authorId="0" shapeId="0">
      <text>
        <r>
          <rPr>
            <b/>
            <sz val="9"/>
            <color indexed="81"/>
            <rFont val="Tahoma"/>
            <family val="2"/>
          </rPr>
          <t>Author:</t>
        </r>
        <r>
          <rPr>
            <sz val="9"/>
            <color indexed="81"/>
            <rFont val="Tahoma"/>
            <family val="2"/>
          </rPr>
          <t xml:space="preserve">
Assumed same as Bishoftu WABI study
</t>
        </r>
      </text>
    </comment>
    <comment ref="AC64" authorId="0" shapeId="0">
      <text>
        <r>
          <rPr>
            <b/>
            <sz val="9"/>
            <color indexed="81"/>
            <rFont val="Tahoma"/>
            <family val="2"/>
          </rPr>
          <t>Author:</t>
        </r>
        <r>
          <rPr>
            <sz val="9"/>
            <color indexed="81"/>
            <rFont val="Tahoma"/>
            <family val="2"/>
          </rPr>
          <t xml:space="preserve">
Assumed same as Bishoftu WABI study
</t>
        </r>
      </text>
    </comment>
    <comment ref="AF64" authorId="0" shapeId="0">
      <text>
        <r>
          <rPr>
            <b/>
            <sz val="9"/>
            <color indexed="81"/>
            <rFont val="Tahoma"/>
            <family val="2"/>
          </rPr>
          <t>Author:</t>
        </r>
        <r>
          <rPr>
            <sz val="9"/>
            <color indexed="81"/>
            <rFont val="Tahoma"/>
            <family val="2"/>
          </rPr>
          <t xml:space="preserve">
Assumed same as Bishoftu WABI study
</t>
        </r>
      </text>
    </comment>
    <comment ref="K81" authorId="0" shapeId="0">
      <text>
        <r>
          <rPr>
            <b/>
            <sz val="9"/>
            <color indexed="81"/>
            <rFont val="Tahoma"/>
            <family val="2"/>
          </rPr>
          <t>Author:</t>
        </r>
        <r>
          <rPr>
            <sz val="9"/>
            <color indexed="81"/>
            <rFont val="Tahoma"/>
            <family val="2"/>
          </rPr>
          <t xml:space="preserve">
Assumed same as Bishoftu WABI study
</t>
        </r>
      </text>
    </comment>
    <comment ref="N81" authorId="0" shapeId="0">
      <text>
        <r>
          <rPr>
            <b/>
            <sz val="9"/>
            <color indexed="81"/>
            <rFont val="Tahoma"/>
            <family val="2"/>
          </rPr>
          <t>Author:</t>
        </r>
        <r>
          <rPr>
            <sz val="9"/>
            <color indexed="81"/>
            <rFont val="Tahoma"/>
            <family val="2"/>
          </rPr>
          <t xml:space="preserve">
Assumed same as Bishoftu WABI study
</t>
        </r>
      </text>
    </comment>
    <comment ref="Q81" authorId="0" shapeId="0">
      <text>
        <r>
          <rPr>
            <b/>
            <sz val="9"/>
            <color indexed="81"/>
            <rFont val="Tahoma"/>
            <family val="2"/>
          </rPr>
          <t>Author:</t>
        </r>
        <r>
          <rPr>
            <sz val="9"/>
            <color indexed="81"/>
            <rFont val="Tahoma"/>
            <family val="2"/>
          </rPr>
          <t xml:space="preserve">
Assumed same as Bishoftu WABI study
</t>
        </r>
      </text>
    </comment>
    <comment ref="W81" authorId="0" shapeId="0">
      <text>
        <r>
          <rPr>
            <b/>
            <sz val="9"/>
            <color indexed="81"/>
            <rFont val="Tahoma"/>
            <family val="2"/>
          </rPr>
          <t>Author:</t>
        </r>
        <r>
          <rPr>
            <sz val="9"/>
            <color indexed="81"/>
            <rFont val="Tahoma"/>
            <family val="2"/>
          </rPr>
          <t xml:space="preserve">
Assumed same as Bishoftu WABI study
</t>
        </r>
      </text>
    </comment>
    <comment ref="Z81" authorId="0" shapeId="0">
      <text>
        <r>
          <rPr>
            <b/>
            <sz val="9"/>
            <color indexed="81"/>
            <rFont val="Tahoma"/>
            <family val="2"/>
          </rPr>
          <t>Author:</t>
        </r>
        <r>
          <rPr>
            <sz val="9"/>
            <color indexed="81"/>
            <rFont val="Tahoma"/>
            <family val="2"/>
          </rPr>
          <t xml:space="preserve">
Assumed same as Bishoftu WABI study
</t>
        </r>
      </text>
    </comment>
    <comment ref="AC81" authorId="0" shapeId="0">
      <text>
        <r>
          <rPr>
            <b/>
            <sz val="9"/>
            <color indexed="81"/>
            <rFont val="Tahoma"/>
            <family val="2"/>
          </rPr>
          <t>Author:</t>
        </r>
        <r>
          <rPr>
            <sz val="9"/>
            <color indexed="81"/>
            <rFont val="Tahoma"/>
            <family val="2"/>
          </rPr>
          <t xml:space="preserve">
Assumed same as Bishoftu WABI study
</t>
        </r>
      </text>
    </comment>
    <comment ref="AF81" authorId="0" shapeId="0">
      <text>
        <r>
          <rPr>
            <b/>
            <sz val="9"/>
            <color indexed="81"/>
            <rFont val="Tahoma"/>
            <family val="2"/>
          </rPr>
          <t>Author:</t>
        </r>
        <r>
          <rPr>
            <sz val="9"/>
            <color indexed="81"/>
            <rFont val="Tahoma"/>
            <family val="2"/>
          </rPr>
          <t xml:space="preserve">
Assumed same as Bishoftu WABI study
</t>
        </r>
      </text>
    </comment>
    <comment ref="K82" authorId="0" shapeId="0">
      <text>
        <r>
          <rPr>
            <b/>
            <sz val="9"/>
            <color indexed="81"/>
            <rFont val="Tahoma"/>
            <family val="2"/>
          </rPr>
          <t>Author:</t>
        </r>
        <r>
          <rPr>
            <sz val="9"/>
            <color indexed="81"/>
            <rFont val="Tahoma"/>
            <family val="2"/>
          </rPr>
          <t xml:space="preserve">
Assumed same as Bishoftu WABI study
</t>
        </r>
      </text>
    </comment>
    <comment ref="N82" authorId="0" shapeId="0">
      <text>
        <r>
          <rPr>
            <b/>
            <sz val="9"/>
            <color indexed="81"/>
            <rFont val="Tahoma"/>
            <family val="2"/>
          </rPr>
          <t>Author:</t>
        </r>
        <r>
          <rPr>
            <sz val="9"/>
            <color indexed="81"/>
            <rFont val="Tahoma"/>
            <family val="2"/>
          </rPr>
          <t xml:space="preserve">
Assumed same as Bishoftu WABI study
</t>
        </r>
      </text>
    </comment>
    <comment ref="Q82" authorId="0" shapeId="0">
      <text>
        <r>
          <rPr>
            <b/>
            <sz val="9"/>
            <color indexed="81"/>
            <rFont val="Tahoma"/>
            <family val="2"/>
          </rPr>
          <t>Author:</t>
        </r>
        <r>
          <rPr>
            <sz val="9"/>
            <color indexed="81"/>
            <rFont val="Tahoma"/>
            <family val="2"/>
          </rPr>
          <t xml:space="preserve">
Assumed same as Bishoftu WABI study
</t>
        </r>
      </text>
    </comment>
    <comment ref="W82" authorId="0" shapeId="0">
      <text>
        <r>
          <rPr>
            <b/>
            <sz val="9"/>
            <color indexed="81"/>
            <rFont val="Tahoma"/>
            <family val="2"/>
          </rPr>
          <t>Author:</t>
        </r>
        <r>
          <rPr>
            <sz val="9"/>
            <color indexed="81"/>
            <rFont val="Tahoma"/>
            <family val="2"/>
          </rPr>
          <t xml:space="preserve">
Assumed same as Bishoftu WABI study
</t>
        </r>
      </text>
    </comment>
    <comment ref="Z82" authorId="0" shapeId="0">
      <text>
        <r>
          <rPr>
            <b/>
            <sz val="9"/>
            <color indexed="81"/>
            <rFont val="Tahoma"/>
            <family val="2"/>
          </rPr>
          <t>Author:</t>
        </r>
        <r>
          <rPr>
            <sz val="9"/>
            <color indexed="81"/>
            <rFont val="Tahoma"/>
            <family val="2"/>
          </rPr>
          <t xml:space="preserve">
Assumed same as Bishoftu WABI study
</t>
        </r>
      </text>
    </comment>
    <comment ref="AC82" authorId="0" shapeId="0">
      <text>
        <r>
          <rPr>
            <b/>
            <sz val="9"/>
            <color indexed="81"/>
            <rFont val="Tahoma"/>
            <family val="2"/>
          </rPr>
          <t>Author:</t>
        </r>
        <r>
          <rPr>
            <sz val="9"/>
            <color indexed="81"/>
            <rFont val="Tahoma"/>
            <family val="2"/>
          </rPr>
          <t xml:space="preserve">
Assumed same as Bishoftu WABI study
</t>
        </r>
      </text>
    </comment>
    <comment ref="AF82" authorId="0" shapeId="0">
      <text>
        <r>
          <rPr>
            <b/>
            <sz val="9"/>
            <color indexed="81"/>
            <rFont val="Tahoma"/>
            <family val="2"/>
          </rPr>
          <t>Author:</t>
        </r>
        <r>
          <rPr>
            <sz val="9"/>
            <color indexed="81"/>
            <rFont val="Tahoma"/>
            <family val="2"/>
          </rPr>
          <t xml:space="preserve">
Assumed same as Bishoftu WABI study
</t>
        </r>
      </text>
    </comment>
    <comment ref="K83" authorId="0" shapeId="0">
      <text>
        <r>
          <rPr>
            <b/>
            <sz val="9"/>
            <color indexed="81"/>
            <rFont val="Tahoma"/>
            <family val="2"/>
          </rPr>
          <t>Author:</t>
        </r>
        <r>
          <rPr>
            <sz val="9"/>
            <color indexed="81"/>
            <rFont val="Tahoma"/>
            <family val="2"/>
          </rPr>
          <t xml:space="preserve">
Assumed same as Bishoftu WABI study
</t>
        </r>
      </text>
    </comment>
    <comment ref="N83" authorId="0" shapeId="0">
      <text>
        <r>
          <rPr>
            <b/>
            <sz val="9"/>
            <color indexed="81"/>
            <rFont val="Tahoma"/>
            <family val="2"/>
          </rPr>
          <t>Author:</t>
        </r>
        <r>
          <rPr>
            <sz val="9"/>
            <color indexed="81"/>
            <rFont val="Tahoma"/>
            <family val="2"/>
          </rPr>
          <t xml:space="preserve">
Assumed same as Bishoftu WABI study
</t>
        </r>
      </text>
    </comment>
    <comment ref="Q83" authorId="0" shapeId="0">
      <text>
        <r>
          <rPr>
            <b/>
            <sz val="9"/>
            <color indexed="81"/>
            <rFont val="Tahoma"/>
            <family val="2"/>
          </rPr>
          <t>Author:</t>
        </r>
        <r>
          <rPr>
            <sz val="9"/>
            <color indexed="81"/>
            <rFont val="Tahoma"/>
            <family val="2"/>
          </rPr>
          <t xml:space="preserve">
Assumed same as Bishoftu WABI study
</t>
        </r>
      </text>
    </comment>
    <comment ref="W83" authorId="0" shapeId="0">
      <text>
        <r>
          <rPr>
            <b/>
            <sz val="9"/>
            <color indexed="81"/>
            <rFont val="Tahoma"/>
            <family val="2"/>
          </rPr>
          <t>Author:</t>
        </r>
        <r>
          <rPr>
            <sz val="9"/>
            <color indexed="81"/>
            <rFont val="Tahoma"/>
            <family val="2"/>
          </rPr>
          <t xml:space="preserve">
Assumed same as Bishoftu WABI study
</t>
        </r>
      </text>
    </comment>
    <comment ref="Z83" authorId="0" shapeId="0">
      <text>
        <r>
          <rPr>
            <b/>
            <sz val="9"/>
            <color indexed="81"/>
            <rFont val="Tahoma"/>
            <family val="2"/>
          </rPr>
          <t>Author:</t>
        </r>
        <r>
          <rPr>
            <sz val="9"/>
            <color indexed="81"/>
            <rFont val="Tahoma"/>
            <family val="2"/>
          </rPr>
          <t xml:space="preserve">
Assumed same as Bishoftu WABI study
</t>
        </r>
      </text>
    </comment>
    <comment ref="AC83" authorId="0" shapeId="0">
      <text>
        <r>
          <rPr>
            <b/>
            <sz val="9"/>
            <color indexed="81"/>
            <rFont val="Tahoma"/>
            <family val="2"/>
          </rPr>
          <t>Author:</t>
        </r>
        <r>
          <rPr>
            <sz val="9"/>
            <color indexed="81"/>
            <rFont val="Tahoma"/>
            <family val="2"/>
          </rPr>
          <t xml:space="preserve">
Assumed same as Bishoftu WABI study
</t>
        </r>
      </text>
    </comment>
    <comment ref="AF83" authorId="0" shapeId="0">
      <text>
        <r>
          <rPr>
            <b/>
            <sz val="9"/>
            <color indexed="81"/>
            <rFont val="Tahoma"/>
            <family val="2"/>
          </rPr>
          <t>Author:</t>
        </r>
        <r>
          <rPr>
            <sz val="9"/>
            <color indexed="81"/>
            <rFont val="Tahoma"/>
            <family val="2"/>
          </rPr>
          <t xml:space="preserve">
Assumed same as Bishoftu WABI study
</t>
        </r>
      </text>
    </comment>
    <comment ref="E257" authorId="0" shapeId="0">
      <text>
        <r>
          <rPr>
            <b/>
            <sz val="9"/>
            <color indexed="81"/>
            <rFont val="Tahoma"/>
            <family val="2"/>
          </rPr>
          <t>Author:</t>
        </r>
        <r>
          <rPr>
            <sz val="9"/>
            <color indexed="81"/>
            <rFont val="Tahoma"/>
            <family val="2"/>
          </rPr>
          <t xml:space="preserve">
Data represents the weighted averages of three cities in the Maldvides. As the GADM dataset does not have any sub-national levels for the Maldvides, these could not be directly assigned so instead were aggregated to the national level..</t>
        </r>
      </text>
    </comment>
    <comment ref="K52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R532" authorId="0" shapeId="0">
      <text>
        <r>
          <rPr>
            <b/>
            <sz val="9"/>
            <color indexed="81"/>
            <rFont val="Tahoma"/>
            <family val="2"/>
          </rPr>
          <t>Author:</t>
        </r>
        <r>
          <rPr>
            <sz val="9"/>
            <color indexed="81"/>
            <rFont val="Tahoma"/>
            <family val="2"/>
          </rPr>
          <t xml:space="preserve">
Manually chose WaW over WABI as WABI value believed to be incorrect</t>
        </r>
      </text>
    </comment>
    <comment ref="N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Q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C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AF53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X540" authorId="0" shapeId="0">
      <text>
        <r>
          <rPr>
            <b/>
            <sz val="9"/>
            <color indexed="81"/>
            <rFont val="Tahoma"/>
            <family val="2"/>
          </rPr>
          <t>Author:</t>
        </r>
        <r>
          <rPr>
            <sz val="9"/>
            <color indexed="81"/>
            <rFont val="Tahoma"/>
            <family val="2"/>
          </rPr>
          <t xml:space="preserve">
UNSD chosen over WaW value as WaW value believed to be incorrect</t>
        </r>
      </text>
    </comment>
    <comment ref="W5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4"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W5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 ref="Z556" authorId="0" shapeId="0">
      <text>
        <r>
          <rPr>
            <b/>
            <sz val="9"/>
            <color indexed="81"/>
            <rFont val="Tahoma"/>
            <family val="2"/>
          </rPr>
          <t>Author:</t>
        </r>
        <r>
          <rPr>
            <sz val="9"/>
            <color indexed="81"/>
            <rFont val="Tahoma"/>
            <family val="2"/>
          </rPr>
          <t xml:space="preserve">
Data year estimated by subtracting three years from the point of the earliest data being published as reported by Velis at al., 2022. 40 Cities paper.</t>
        </r>
      </text>
    </comment>
  </commentList>
</comments>
</file>

<file path=xl/sharedStrings.xml><?xml version="1.0" encoding="utf-8"?>
<sst xmlns="http://schemas.openxmlformats.org/spreadsheetml/2006/main" count="117368" uniqueCount="3424">
  <si>
    <t>Country</t>
  </si>
  <si>
    <t>Dominican Republic</t>
  </si>
  <si>
    <t>Santo Domingo</t>
  </si>
  <si>
    <t>Nigeria</t>
  </si>
  <si>
    <t>Lagos</t>
  </si>
  <si>
    <t>Tunisia</t>
  </si>
  <si>
    <t>Sousse</t>
  </si>
  <si>
    <t>Democratic Republic of the Congo</t>
  </si>
  <si>
    <t>Bukavu</t>
  </si>
  <si>
    <t>Zimbabwe</t>
  </si>
  <si>
    <t>Harare</t>
  </si>
  <si>
    <t>Tanzania</t>
  </si>
  <si>
    <t>Dar es Salaan</t>
  </si>
  <si>
    <t>Kenya</t>
  </si>
  <si>
    <t>Kiambu</t>
  </si>
  <si>
    <t>Mombasa</t>
  </si>
  <si>
    <t>Nairobi</t>
  </si>
  <si>
    <t>Ethiopia</t>
  </si>
  <si>
    <t>Addis Ababa</t>
  </si>
  <si>
    <t>Bahir Dar</t>
  </si>
  <si>
    <t>Seychelles</t>
  </si>
  <si>
    <t>Pakistan</t>
  </si>
  <si>
    <t>Karachi</t>
  </si>
  <si>
    <t>India</t>
  </si>
  <si>
    <t>Mangalore</t>
  </si>
  <si>
    <t>Bangladesh</t>
  </si>
  <si>
    <t>Khulna</t>
  </si>
  <si>
    <t>Cambodia</t>
  </si>
  <si>
    <t>Incineration</t>
  </si>
  <si>
    <t>Other recovery</t>
  </si>
  <si>
    <t>GADM boundary match score</t>
  </si>
  <si>
    <t>WaW_017</t>
  </si>
  <si>
    <t>AUS.11.101_1</t>
  </si>
  <si>
    <t>AUS</t>
  </si>
  <si>
    <t>Australia</t>
  </si>
  <si>
    <t>HIC</t>
  </si>
  <si>
    <t>Perth</t>
  </si>
  <si>
    <t>WaW_018</t>
  </si>
  <si>
    <t>Melbourne</t>
  </si>
  <si>
    <t>WaW_019</t>
  </si>
  <si>
    <t>AUS.2.1_1</t>
  </si>
  <si>
    <t>Canberra</t>
  </si>
  <si>
    <t>WaW_020</t>
  </si>
  <si>
    <t>AUT.9_1</t>
  </si>
  <si>
    <t>AUT</t>
  </si>
  <si>
    <t>Austria</t>
  </si>
  <si>
    <t>Vienna</t>
  </si>
  <si>
    <t>WaW_022</t>
  </si>
  <si>
    <t>BHR</t>
  </si>
  <si>
    <t>Bahrain</t>
  </si>
  <si>
    <t>Manama</t>
  </si>
  <si>
    <t>WaW_030</t>
  </si>
  <si>
    <t>BEL.3.3.2_1</t>
  </si>
  <si>
    <t>BEL</t>
  </si>
  <si>
    <t>Belgium</t>
  </si>
  <si>
    <t>Liege</t>
  </si>
  <si>
    <t>WaW_031</t>
  </si>
  <si>
    <t>BEL.1.1.1_1</t>
  </si>
  <si>
    <t>Brussels</t>
  </si>
  <si>
    <t>WaW_059</t>
  </si>
  <si>
    <t>CAN</t>
  </si>
  <si>
    <t>Canada</t>
  </si>
  <si>
    <t>Ottawa</t>
  </si>
  <si>
    <t>WaW_060</t>
  </si>
  <si>
    <t>Toronto</t>
  </si>
  <si>
    <t>WaW_061</t>
  </si>
  <si>
    <t>CAN.2.14_1</t>
  </si>
  <si>
    <t>Vancouver</t>
  </si>
  <si>
    <t>WaW_062</t>
  </si>
  <si>
    <t>CHL</t>
  </si>
  <si>
    <t>Chile</t>
  </si>
  <si>
    <t>Santiago De Chile</t>
  </si>
  <si>
    <t>WaW_072</t>
  </si>
  <si>
    <t>HRV.4.7_1</t>
  </si>
  <si>
    <t>HRV</t>
  </si>
  <si>
    <t>Croatia</t>
  </si>
  <si>
    <t>Zagreb</t>
  </si>
  <si>
    <t>WaW_073</t>
  </si>
  <si>
    <t>HRV.10.2_1</t>
  </si>
  <si>
    <t>Cakovec</t>
  </si>
  <si>
    <t>WaW_075</t>
  </si>
  <si>
    <t>CYP</t>
  </si>
  <si>
    <t>Cyprus</t>
  </si>
  <si>
    <t>Nicosia</t>
  </si>
  <si>
    <t>WaW_076</t>
  </si>
  <si>
    <t>CYP.1_1</t>
  </si>
  <si>
    <t>Paralimini</t>
  </si>
  <si>
    <t>WaW_077</t>
  </si>
  <si>
    <t>CZE.3.2_1</t>
  </si>
  <si>
    <t>CZE</t>
  </si>
  <si>
    <t>Czech Republic</t>
  </si>
  <si>
    <t>Karlovy Vary</t>
  </si>
  <si>
    <t>WaW_078</t>
  </si>
  <si>
    <t>CZE.11_1</t>
  </si>
  <si>
    <t>Prague</t>
  </si>
  <si>
    <t>WaW_079</t>
  </si>
  <si>
    <t>DNK.1.25_1</t>
  </si>
  <si>
    <t>DNK</t>
  </si>
  <si>
    <t>Denmark</t>
  </si>
  <si>
    <t>Copenhagen</t>
  </si>
  <si>
    <t>WaW_086</t>
  </si>
  <si>
    <t>EST.1.20_1</t>
  </si>
  <si>
    <t>EST</t>
  </si>
  <si>
    <t>Estonia</t>
  </si>
  <si>
    <t>Tallinn</t>
  </si>
  <si>
    <t>WaW_087</t>
  </si>
  <si>
    <t>EST.13.18_1</t>
  </si>
  <si>
    <t>Tartummaa</t>
  </si>
  <si>
    <t>WaW_101</t>
  </si>
  <si>
    <t>FIN.3.2.3.8_1</t>
  </si>
  <si>
    <t>FIN</t>
  </si>
  <si>
    <t>Finland</t>
  </si>
  <si>
    <t>Oulu</t>
  </si>
  <si>
    <t>WaW_102</t>
  </si>
  <si>
    <t>FIN.5.9.4.3_1</t>
  </si>
  <si>
    <t>Riihimaki</t>
  </si>
  <si>
    <t>WaW_103</t>
  </si>
  <si>
    <t>FIN.5.3.4.16_1</t>
  </si>
  <si>
    <t>Turku</t>
  </si>
  <si>
    <t>WaW_104</t>
  </si>
  <si>
    <t>FRA.8.3_1</t>
  </si>
  <si>
    <t>FRA</t>
  </si>
  <si>
    <t>France</t>
  </si>
  <si>
    <t>Paris</t>
  </si>
  <si>
    <t>WaW_105</t>
  </si>
  <si>
    <t>FRA.12.2.1_1</t>
  </si>
  <si>
    <t>Angers-Loire Metropole</t>
  </si>
  <si>
    <t>WaW_109</t>
  </si>
  <si>
    <t>DEU.3.1.1_1</t>
  </si>
  <si>
    <t>DEU</t>
  </si>
  <si>
    <t>Germany</t>
  </si>
  <si>
    <t>Berlin</t>
  </si>
  <si>
    <t>WaW_110</t>
  </si>
  <si>
    <t>DEU.6.1.1_1</t>
  </si>
  <si>
    <t>Hamburg</t>
  </si>
  <si>
    <t>WaW_113</t>
  </si>
  <si>
    <t>GRC.3.1.12_1</t>
  </si>
  <si>
    <t>GRC</t>
  </si>
  <si>
    <t>Greece</t>
  </si>
  <si>
    <t>Athens</t>
  </si>
  <si>
    <t>WaW_114</t>
  </si>
  <si>
    <t>GRC.6.1.35_1</t>
  </si>
  <si>
    <t>Thessaloniki</t>
  </si>
  <si>
    <t>WaW_122</t>
  </si>
  <si>
    <t>HUN.9.3_1</t>
  </si>
  <si>
    <t>HUN</t>
  </si>
  <si>
    <t>Hungary</t>
  </si>
  <si>
    <t>Debrecen</t>
  </si>
  <si>
    <t>WaW_123</t>
  </si>
  <si>
    <t>HUN.5.1_1</t>
  </si>
  <si>
    <t>Budapest</t>
  </si>
  <si>
    <t>WaW_174</t>
  </si>
  <si>
    <t>IRL.6_1</t>
  </si>
  <si>
    <t>IRL</t>
  </si>
  <si>
    <t>Ireland</t>
  </si>
  <si>
    <t>Dublin</t>
  </si>
  <si>
    <t>WaW_175</t>
  </si>
  <si>
    <t>IMN</t>
  </si>
  <si>
    <t>Isle of Man</t>
  </si>
  <si>
    <t>Douglas</t>
  </si>
  <si>
    <t>WaW_176</t>
  </si>
  <si>
    <t>ISR.6_1</t>
  </si>
  <si>
    <t>ISR</t>
  </si>
  <si>
    <t>Israel</t>
  </si>
  <si>
    <t>Jerusalem</t>
  </si>
  <si>
    <t>WaW_177</t>
  </si>
  <si>
    <t>ISR.7_1</t>
  </si>
  <si>
    <t>Tel Aviv</t>
  </si>
  <si>
    <t>WaW_178</t>
  </si>
  <si>
    <t>ITA</t>
  </si>
  <si>
    <t>Italy</t>
  </si>
  <si>
    <t>Milano</t>
  </si>
  <si>
    <t>WaW_179</t>
  </si>
  <si>
    <t>Parma</t>
  </si>
  <si>
    <t>WaW_180</t>
  </si>
  <si>
    <t>JPN.33.27_1</t>
  </si>
  <si>
    <t>JPN</t>
  </si>
  <si>
    <t>Japan</t>
  </si>
  <si>
    <t>Osaka</t>
  </si>
  <si>
    <t>WaW_181</t>
  </si>
  <si>
    <t>JPN.13.22_1</t>
  </si>
  <si>
    <t>Kobe</t>
  </si>
  <si>
    <t>WaW_182</t>
  </si>
  <si>
    <t>JPN.32.21_1</t>
  </si>
  <si>
    <t>Naha</t>
  </si>
  <si>
    <t>WaW_183</t>
  </si>
  <si>
    <t>JPN.43.14_1</t>
  </si>
  <si>
    <t>Toyama</t>
  </si>
  <si>
    <t>WaW_184</t>
  </si>
  <si>
    <t>JPN.7.25_1</t>
  </si>
  <si>
    <t>Kitakyushu</t>
  </si>
  <si>
    <t>WaW_185</t>
  </si>
  <si>
    <t>JPN.19.29_1</t>
  </si>
  <si>
    <t>Yokohama</t>
  </si>
  <si>
    <t>WaW_192</t>
  </si>
  <si>
    <t>KOR.16_1</t>
  </si>
  <si>
    <t>KOR</t>
  </si>
  <si>
    <t>Seoul</t>
  </si>
  <si>
    <t>WaW_195</t>
  </si>
  <si>
    <t>KWT</t>
  </si>
  <si>
    <t>Kuwait</t>
  </si>
  <si>
    <t>Kuwait City</t>
  </si>
  <si>
    <t>WaW_199</t>
  </si>
  <si>
    <t>LVA.1.2_1</t>
  </si>
  <si>
    <t>LVA</t>
  </si>
  <si>
    <t>Latvia</t>
  </si>
  <si>
    <t>Liepaja</t>
  </si>
  <si>
    <t>WaW_200</t>
  </si>
  <si>
    <t>LVA.3.3_1</t>
  </si>
  <si>
    <t>Riga</t>
  </si>
  <si>
    <t>WaW_205</t>
  </si>
  <si>
    <t>LTU.2.4_1</t>
  </si>
  <si>
    <t>LTU</t>
  </si>
  <si>
    <t>Lithuania</t>
  </si>
  <si>
    <t>Kaunas</t>
  </si>
  <si>
    <t>WaW_206</t>
  </si>
  <si>
    <t>LTU.10.6_1</t>
  </si>
  <si>
    <t>Vilnius</t>
  </si>
  <si>
    <t>WaW_249</t>
  </si>
  <si>
    <t>NLD.9.4_1</t>
  </si>
  <si>
    <t>NLD</t>
  </si>
  <si>
    <t>Netherlands</t>
  </si>
  <si>
    <t>Amsterdam</t>
  </si>
  <si>
    <t>WaW_250</t>
  </si>
  <si>
    <t>NLD.8.21_1</t>
  </si>
  <si>
    <t>Eindhoven</t>
  </si>
  <si>
    <t>WaW_251</t>
  </si>
  <si>
    <t>NZL.18.8_1</t>
  </si>
  <si>
    <t>NZL</t>
  </si>
  <si>
    <t>New Zealand</t>
  </si>
  <si>
    <t>Wellington</t>
  </si>
  <si>
    <t>WaW_252</t>
  </si>
  <si>
    <t>NZL.1.1_1</t>
  </si>
  <si>
    <t>Auckland</t>
  </si>
  <si>
    <t>WaW_261</t>
  </si>
  <si>
    <t>MNP.3_1</t>
  </si>
  <si>
    <t>MNP</t>
  </si>
  <si>
    <t>Northern Mariana Islands</t>
  </si>
  <si>
    <t>Saipan</t>
  </si>
  <si>
    <t>WaW_262</t>
  </si>
  <si>
    <t>NOR.12.1_1</t>
  </si>
  <si>
    <t>NOR</t>
  </si>
  <si>
    <t>Norway</t>
  </si>
  <si>
    <t>Oslo</t>
  </si>
  <si>
    <t>WaW_263</t>
  </si>
  <si>
    <t>NOR.7.4_1</t>
  </si>
  <si>
    <t>Bergen</t>
  </si>
  <si>
    <t>WaW_264</t>
  </si>
  <si>
    <t>OMN.11_1</t>
  </si>
  <si>
    <t>OMN</t>
  </si>
  <si>
    <t>Oman</t>
  </si>
  <si>
    <t>Muscat</t>
  </si>
  <si>
    <t>WaW_268</t>
  </si>
  <si>
    <t>PLW.6_1</t>
  </si>
  <si>
    <t>PLW</t>
  </si>
  <si>
    <t>Palau</t>
  </si>
  <si>
    <t>Koror</t>
  </si>
  <si>
    <t>WaW_269</t>
  </si>
  <si>
    <t>PAN.12.6_1</t>
  </si>
  <si>
    <t>PAN</t>
  </si>
  <si>
    <t>Panama</t>
  </si>
  <si>
    <t>WaW_270</t>
  </si>
  <si>
    <t>PAN.12.7_1</t>
  </si>
  <si>
    <t>San Miguelito</t>
  </si>
  <si>
    <t>WaW_271</t>
  </si>
  <si>
    <t>PAN.4.2_1</t>
  </si>
  <si>
    <t>WaW_279</t>
  </si>
  <si>
    <t>POL</t>
  </si>
  <si>
    <t>Poland</t>
  </si>
  <si>
    <t>WaW_280</t>
  </si>
  <si>
    <t>Lodzi</t>
  </si>
  <si>
    <t>WaW_281</t>
  </si>
  <si>
    <t>PRT.12.7_1</t>
  </si>
  <si>
    <t>PRT</t>
  </si>
  <si>
    <t>Portugal</t>
  </si>
  <si>
    <t>Lisbon</t>
  </si>
  <si>
    <t>WaW_282</t>
  </si>
  <si>
    <t>PRT.4.8_1</t>
  </si>
  <si>
    <t>Guimaraes</t>
  </si>
  <si>
    <t>WaW_283</t>
  </si>
  <si>
    <t>QAT.1_1</t>
  </si>
  <si>
    <t>QAT</t>
  </si>
  <si>
    <t>Qatar</t>
  </si>
  <si>
    <t>Doha</t>
  </si>
  <si>
    <t>WaW_292</t>
  </si>
  <si>
    <t>SAU.11_1</t>
  </si>
  <si>
    <t>SAU</t>
  </si>
  <si>
    <t>Saudi Arabia</t>
  </si>
  <si>
    <t>Jeddah</t>
  </si>
  <si>
    <t>WaW_293</t>
  </si>
  <si>
    <t>SAU.7_1</t>
  </si>
  <si>
    <t>Riyadh</t>
  </si>
  <si>
    <t>WaW_298</t>
  </si>
  <si>
    <t>SVK.7.7_1</t>
  </si>
  <si>
    <t>SVK</t>
  </si>
  <si>
    <t>Trnava</t>
  </si>
  <si>
    <t>WaW_299</t>
  </si>
  <si>
    <t>SVK.2_1</t>
  </si>
  <si>
    <t>Bratislava</t>
  </si>
  <si>
    <t>WaW_300</t>
  </si>
  <si>
    <t>SVN.7.14_1</t>
  </si>
  <si>
    <t>SVN</t>
  </si>
  <si>
    <t>Slovenia</t>
  </si>
  <si>
    <t>Ljubljana</t>
  </si>
  <si>
    <t>WaW_309</t>
  </si>
  <si>
    <t>ESP</t>
  </si>
  <si>
    <t>Spain</t>
  </si>
  <si>
    <t>Madrid</t>
  </si>
  <si>
    <t>WaW_310</t>
  </si>
  <si>
    <t>Pamplona</t>
  </si>
  <si>
    <t>WaW_317</t>
  </si>
  <si>
    <t>SWE.15.18_1</t>
  </si>
  <si>
    <t>SWE</t>
  </si>
  <si>
    <t>Sweden</t>
  </si>
  <si>
    <t>Stockholm</t>
  </si>
  <si>
    <t>WaW_318</t>
  </si>
  <si>
    <t>SWE.21.6_1</t>
  </si>
  <si>
    <t>WaW_319</t>
  </si>
  <si>
    <t>CHE.6.3_1</t>
  </si>
  <si>
    <t>CHE</t>
  </si>
  <si>
    <t>Switzerland</t>
  </si>
  <si>
    <t>Bern</t>
  </si>
  <si>
    <t>WaW_320</t>
  </si>
  <si>
    <t>Zurich</t>
  </si>
  <si>
    <t>WaW_342</t>
  </si>
  <si>
    <t>ARE.1_1</t>
  </si>
  <si>
    <t>ARE</t>
  </si>
  <si>
    <t>United Arab Emirates</t>
  </si>
  <si>
    <t>Abu Dhabi</t>
  </si>
  <si>
    <t>WaW_343</t>
  </si>
  <si>
    <t>ARE.3_1</t>
  </si>
  <si>
    <t>Dubai</t>
  </si>
  <si>
    <t>WaW_344</t>
  </si>
  <si>
    <t>GBR.1.36_1</t>
  </si>
  <si>
    <t>GBR</t>
  </si>
  <si>
    <t>United Kingdom</t>
  </si>
  <si>
    <t>London</t>
  </si>
  <si>
    <t>WaW_345</t>
  </si>
  <si>
    <t>GBR.1.12.1_1</t>
  </si>
  <si>
    <t>Bristol</t>
  </si>
  <si>
    <t>WaW_346</t>
  </si>
  <si>
    <t>USA.9.1_1</t>
  </si>
  <si>
    <t>USA</t>
  </si>
  <si>
    <t>United States</t>
  </si>
  <si>
    <t>Washington Dc</t>
  </si>
  <si>
    <t>WaW_347</t>
  </si>
  <si>
    <t>USA.23.85_1</t>
  </si>
  <si>
    <t>Ann Arbor</t>
  </si>
  <si>
    <t>WaW_348</t>
  </si>
  <si>
    <t>USA.48.17_1</t>
  </si>
  <si>
    <t>Seattle</t>
  </si>
  <si>
    <t>WaW_349</t>
  </si>
  <si>
    <t>URY.10_1</t>
  </si>
  <si>
    <t>URY</t>
  </si>
  <si>
    <t>Uruguay</t>
  </si>
  <si>
    <t>Montevideo</t>
  </si>
  <si>
    <t>WaW_001</t>
  </si>
  <si>
    <t>AFG.22.9_1</t>
  </si>
  <si>
    <t>AFG</t>
  </si>
  <si>
    <t>Afghanistan</t>
  </si>
  <si>
    <t>LIC</t>
  </si>
  <si>
    <t>Jalalabad</t>
  </si>
  <si>
    <t>WaW_002</t>
  </si>
  <si>
    <t>AFG.15.5_1</t>
  </si>
  <si>
    <t>Kandahar</t>
  </si>
  <si>
    <t>WaW_003</t>
  </si>
  <si>
    <t>AFG.4.11_1</t>
  </si>
  <si>
    <t>Mazar-E-Sharif</t>
  </si>
  <si>
    <t>WaW_004</t>
  </si>
  <si>
    <t>AFG.14.6_1</t>
  </si>
  <si>
    <t>Kabul</t>
  </si>
  <si>
    <t>WaW_005</t>
  </si>
  <si>
    <t>AFG.12.7_1</t>
  </si>
  <si>
    <t>WaW_034</t>
  </si>
  <si>
    <t>BEN.10_1</t>
  </si>
  <si>
    <t>BEN</t>
  </si>
  <si>
    <t>Benin</t>
  </si>
  <si>
    <t>Porto Novo</t>
  </si>
  <si>
    <t>WaW_035</t>
  </si>
  <si>
    <t>BEN.8.1_1</t>
  </si>
  <si>
    <t>Cotonou</t>
  </si>
  <si>
    <t>WaW_047</t>
  </si>
  <si>
    <t>BFA.9.1.2_1</t>
  </si>
  <si>
    <t>BFA</t>
  </si>
  <si>
    <t>Burkina Faso</t>
  </si>
  <si>
    <t>Bobo Dioulasso</t>
  </si>
  <si>
    <t>WaW_048</t>
  </si>
  <si>
    <t>BFA.7.1.4_1</t>
  </si>
  <si>
    <t>Ouagadougou</t>
  </si>
  <si>
    <t>WaW_049</t>
  </si>
  <si>
    <t>BDI.13.6_1</t>
  </si>
  <si>
    <t>BDI</t>
  </si>
  <si>
    <t>Burundi</t>
  </si>
  <si>
    <t>Muyinga</t>
  </si>
  <si>
    <t>WaW_050</t>
  </si>
  <si>
    <t>BDI.9.5_1</t>
  </si>
  <si>
    <t>Kayanza</t>
  </si>
  <si>
    <t>WaW_051</t>
  </si>
  <si>
    <t>BDI.15.6_1</t>
  </si>
  <si>
    <t>Ngozi</t>
  </si>
  <si>
    <t>WaW_052</t>
  </si>
  <si>
    <t>BDI.2_1</t>
  </si>
  <si>
    <t>Bujumbura</t>
  </si>
  <si>
    <t>WaW_067</t>
  </si>
  <si>
    <t>COM.2_1</t>
  </si>
  <si>
    <t>COM</t>
  </si>
  <si>
    <t>Comoros</t>
  </si>
  <si>
    <t>Moroni</t>
  </si>
  <si>
    <t>WaW_068</t>
  </si>
  <si>
    <t>COD.10.1_1</t>
  </si>
  <si>
    <t>COD</t>
  </si>
  <si>
    <t>Kinshasa</t>
  </si>
  <si>
    <t>WaW_088</t>
  </si>
  <si>
    <t>ETH.8.5.1_1</t>
  </si>
  <si>
    <t>ETH</t>
  </si>
  <si>
    <t>Adola Woyu</t>
  </si>
  <si>
    <t>WaW_089</t>
  </si>
  <si>
    <t>ETH.8.3.3_1</t>
  </si>
  <si>
    <t>Bule Hora</t>
  </si>
  <si>
    <t>WaW_090</t>
  </si>
  <si>
    <t>ETH.1.1_1</t>
  </si>
  <si>
    <t>WaW_091</t>
  </si>
  <si>
    <t>ETH.11.1.3_1</t>
  </si>
  <si>
    <t>Maichew</t>
  </si>
  <si>
    <t>WaW_092</t>
  </si>
  <si>
    <t>ETH.10.18.3_1</t>
  </si>
  <si>
    <t>Tepi</t>
  </si>
  <si>
    <t>WaW_093</t>
  </si>
  <si>
    <t>ETH.8.17.11_1</t>
  </si>
  <si>
    <t>Gerbe Guracha</t>
  </si>
  <si>
    <t>WaW_094</t>
  </si>
  <si>
    <t>ETH.3.11.5_1</t>
  </si>
  <si>
    <t>Weldiya</t>
  </si>
  <si>
    <t>WaW_095</t>
  </si>
  <si>
    <t>ETH.3.4.4_1</t>
  </si>
  <si>
    <t>Debre Tabor</t>
  </si>
  <si>
    <t>WaW_096</t>
  </si>
  <si>
    <t>ETH.3.9.2_1</t>
  </si>
  <si>
    <t>Bati</t>
  </si>
  <si>
    <t>WaW_097</t>
  </si>
  <si>
    <t>ETH.5.1.1_1</t>
  </si>
  <si>
    <t>Dire Dawa</t>
  </si>
  <si>
    <t>WaW_098</t>
  </si>
  <si>
    <t>ETH.10.1.1_1</t>
  </si>
  <si>
    <t>Halaba Kulito</t>
  </si>
  <si>
    <t>WaW_099</t>
  </si>
  <si>
    <t>ETH.8.9.9_1</t>
  </si>
  <si>
    <t>Dembi Dolo</t>
  </si>
  <si>
    <t>WaW_107</t>
  </si>
  <si>
    <t>GMB.1_1</t>
  </si>
  <si>
    <t>GMB</t>
  </si>
  <si>
    <t>Banjul</t>
  </si>
  <si>
    <t>WaW_118</t>
  </si>
  <si>
    <t>GIN.2.1_1</t>
  </si>
  <si>
    <t>GIN</t>
  </si>
  <si>
    <t>Guinea</t>
  </si>
  <si>
    <t>Conakry</t>
  </si>
  <si>
    <t>WaW_119</t>
  </si>
  <si>
    <t>HTI.8.5_1</t>
  </si>
  <si>
    <t>HTI</t>
  </si>
  <si>
    <t>Haiti</t>
  </si>
  <si>
    <t>Port Au Prince</t>
  </si>
  <si>
    <t>WaW_203</t>
  </si>
  <si>
    <t>LBR.11.2.1_1</t>
  </si>
  <si>
    <t>LBR</t>
  </si>
  <si>
    <t>Liberia</t>
  </si>
  <si>
    <t>Monrovia</t>
  </si>
  <si>
    <t>WaW_209</t>
  </si>
  <si>
    <t>MDG.1.1.7_1</t>
  </si>
  <si>
    <t>MDG</t>
  </si>
  <si>
    <t>Madagascar</t>
  </si>
  <si>
    <t>Antananarivo</t>
  </si>
  <si>
    <t>WaW_210</t>
  </si>
  <si>
    <t>MWI.2.1_1</t>
  </si>
  <si>
    <t>MWI</t>
  </si>
  <si>
    <t>Malawi</t>
  </si>
  <si>
    <t>Blantyre</t>
  </si>
  <si>
    <t>WaW_211</t>
  </si>
  <si>
    <t>MWI.11.1_1</t>
  </si>
  <si>
    <t>Lilongwe</t>
  </si>
  <si>
    <t>WaW_217</t>
  </si>
  <si>
    <t>MLI.1.1.1_1</t>
  </si>
  <si>
    <t>MLI</t>
  </si>
  <si>
    <t>Mali</t>
  </si>
  <si>
    <t>Bamako</t>
  </si>
  <si>
    <t>WaW_218</t>
  </si>
  <si>
    <t>Sikasso</t>
  </si>
  <si>
    <t>WaW_233</t>
  </si>
  <si>
    <t>MOZ.5.2_1</t>
  </si>
  <si>
    <t>MOZ</t>
  </si>
  <si>
    <t>Mozambique</t>
  </si>
  <si>
    <t>Maputo</t>
  </si>
  <si>
    <t>WaW_237</t>
  </si>
  <si>
    <t>NPL</t>
  </si>
  <si>
    <t>Nepal</t>
  </si>
  <si>
    <t>Kathmandu</t>
  </si>
  <si>
    <t>WaW_238</t>
  </si>
  <si>
    <t>NPL.5.2.2.32_1</t>
  </si>
  <si>
    <t>Pokhara</t>
  </si>
  <si>
    <t>WaW_239</t>
  </si>
  <si>
    <t>NPL.1.1.5.27_1</t>
  </si>
  <si>
    <t>Lalitpur</t>
  </si>
  <si>
    <t>WaW_240</t>
  </si>
  <si>
    <t>NPL.2.1.3.13_1</t>
  </si>
  <si>
    <t>Biratnagar</t>
  </si>
  <si>
    <t>WaW_241</t>
  </si>
  <si>
    <t>NPL.1.3.2.5_1</t>
  </si>
  <si>
    <t>Bharatpur</t>
  </si>
  <si>
    <t>WaW_242</t>
  </si>
  <si>
    <t>NPL.1.3.4.20_1</t>
  </si>
  <si>
    <t>Birgunj</t>
  </si>
  <si>
    <t>WaW_243</t>
  </si>
  <si>
    <t>NPL.5.3.6.14_1</t>
  </si>
  <si>
    <t>Butwal</t>
  </si>
  <si>
    <t>WaW_244</t>
  </si>
  <si>
    <t>NPL.2.1.5.18_1</t>
  </si>
  <si>
    <t>Dharan</t>
  </si>
  <si>
    <t>WaW_245</t>
  </si>
  <si>
    <t>NPL.1.1.1.3_1</t>
  </si>
  <si>
    <t>Bhaktapur</t>
  </si>
  <si>
    <t>WaW_246</t>
  </si>
  <si>
    <t>NPL.2.1.2.15_1</t>
  </si>
  <si>
    <t>Dhankuta</t>
  </si>
  <si>
    <t>WaW_247</t>
  </si>
  <si>
    <t>NPL.1.2.2.4_1</t>
  </si>
  <si>
    <t>Bhimeshwor</t>
  </si>
  <si>
    <t>WaW_248</t>
  </si>
  <si>
    <t>NPL.3.2.3.24_1</t>
  </si>
  <si>
    <t>Badimalika</t>
  </si>
  <si>
    <t>WaW_255</t>
  </si>
  <si>
    <t>NER</t>
  </si>
  <si>
    <t>Niger</t>
  </si>
  <si>
    <t>Niamey</t>
  </si>
  <si>
    <t>WaW_289</t>
  </si>
  <si>
    <t>RWA.5_1</t>
  </si>
  <si>
    <t>RWA</t>
  </si>
  <si>
    <t>Rwanda</t>
  </si>
  <si>
    <t>WaW_290</t>
  </si>
  <si>
    <t>RWA.3.6_1</t>
  </si>
  <si>
    <t>Nyagatare</t>
  </si>
  <si>
    <t>WaW_294</t>
  </si>
  <si>
    <t>SEN</t>
  </si>
  <si>
    <t>Senegal</t>
  </si>
  <si>
    <t>Rufisque</t>
  </si>
  <si>
    <t>WaW_297</t>
  </si>
  <si>
    <t>SLE.4.2.1_1</t>
  </si>
  <si>
    <t>SLE</t>
  </si>
  <si>
    <t>Sierra Leone</t>
  </si>
  <si>
    <t>Freetown</t>
  </si>
  <si>
    <t>WaW_302</t>
  </si>
  <si>
    <t>SOM.18.3_1</t>
  </si>
  <si>
    <t>SOM</t>
  </si>
  <si>
    <t>Somalia</t>
  </si>
  <si>
    <t>Hargeysa</t>
  </si>
  <si>
    <t>WaW_308</t>
  </si>
  <si>
    <t>SSD.1.1.1_1</t>
  </si>
  <si>
    <t>SSD</t>
  </si>
  <si>
    <t>South Sudan</t>
  </si>
  <si>
    <t>Juba</t>
  </si>
  <si>
    <t>WaW_321</t>
  </si>
  <si>
    <t>SYR</t>
  </si>
  <si>
    <t>Damascus</t>
  </si>
  <si>
    <t>WaW_322</t>
  </si>
  <si>
    <t>TJK.1.1_1</t>
  </si>
  <si>
    <t>TJK</t>
  </si>
  <si>
    <t>Tajikistan</t>
  </si>
  <si>
    <t>WaW_323</t>
  </si>
  <si>
    <t>Khujand</t>
  </si>
  <si>
    <t>WaW_324</t>
  </si>
  <si>
    <t>TZA.2_1</t>
  </si>
  <si>
    <t>TZA</t>
  </si>
  <si>
    <t>Dar Es Salaam</t>
  </si>
  <si>
    <t>WaW_325</t>
  </si>
  <si>
    <t>TZA.9.3_1</t>
  </si>
  <si>
    <t>Moshi</t>
  </si>
  <si>
    <t>WaW_326</t>
  </si>
  <si>
    <t>TZA.9.5_1</t>
  </si>
  <si>
    <t>Mountain Kilimanjaro</t>
  </si>
  <si>
    <t>WaW_329</t>
  </si>
  <si>
    <t>TGO.3.1_1</t>
  </si>
  <si>
    <t>TGO</t>
  </si>
  <si>
    <t>Togo</t>
  </si>
  <si>
    <t>Lome</t>
  </si>
  <si>
    <t>WaW_339</t>
  </si>
  <si>
    <t>UGA.16.1_1</t>
  </si>
  <si>
    <t>UGA</t>
  </si>
  <si>
    <t>Uganda</t>
  </si>
  <si>
    <t>Kampala</t>
  </si>
  <si>
    <t>WaW_357</t>
  </si>
  <si>
    <t>YEM.9_1</t>
  </si>
  <si>
    <t>YEM</t>
  </si>
  <si>
    <t>WaW_360</t>
  </si>
  <si>
    <t>ZWE.2.1_1</t>
  </si>
  <si>
    <t>ZWE</t>
  </si>
  <si>
    <t>WaW_361</t>
  </si>
  <si>
    <t>ZWE.10.4_1</t>
  </si>
  <si>
    <t>Gweru</t>
  </si>
  <si>
    <t>WaW_362</t>
  </si>
  <si>
    <t>ZWE.6.5_1</t>
  </si>
  <si>
    <t>Chinhoyi</t>
  </si>
  <si>
    <t>WaW_363</t>
  </si>
  <si>
    <t>ZWE.6.1_1</t>
  </si>
  <si>
    <t>Norton</t>
  </si>
  <si>
    <t>WaW_364</t>
  </si>
  <si>
    <t>ZWE.6.4_1</t>
  </si>
  <si>
    <t>Kariba</t>
  </si>
  <si>
    <t>WaW_365</t>
  </si>
  <si>
    <t>ZWE.6.3_1</t>
  </si>
  <si>
    <t>Kadoma City</t>
  </si>
  <si>
    <t>WaW_366</t>
  </si>
  <si>
    <t>Mbare</t>
  </si>
  <si>
    <t>WaW_367</t>
  </si>
  <si>
    <t>ZWE.7.5_1</t>
  </si>
  <si>
    <t>Masvingo City</t>
  </si>
  <si>
    <t>WaW_368</t>
  </si>
  <si>
    <t>ZWE.3.5_1</t>
  </si>
  <si>
    <t>WaW_011</t>
  </si>
  <si>
    <t>AGO.11_1</t>
  </si>
  <si>
    <t>AGO</t>
  </si>
  <si>
    <t>Angola</t>
  </si>
  <si>
    <t>LMC</t>
  </si>
  <si>
    <t>Luanda</t>
  </si>
  <si>
    <t>WaW_023</t>
  </si>
  <si>
    <t>BGD.1.5.7_1</t>
  </si>
  <si>
    <t>BGD</t>
  </si>
  <si>
    <t>Patuakhali</t>
  </si>
  <si>
    <t>WaW_024</t>
  </si>
  <si>
    <t>BGD.5.7.3_1</t>
  </si>
  <si>
    <t>Rajshahi</t>
  </si>
  <si>
    <t>WaW_025</t>
  </si>
  <si>
    <t>BGD.6.7.7_1</t>
  </si>
  <si>
    <t>Rangpur</t>
  </si>
  <si>
    <t>WaW_026</t>
  </si>
  <si>
    <t>Chittagong</t>
  </si>
  <si>
    <t>WaW_027</t>
  </si>
  <si>
    <t>BGD.3.1_1</t>
  </si>
  <si>
    <t>Dhaka</t>
  </si>
  <si>
    <t>WaW_036</t>
  </si>
  <si>
    <t>BTN.14.1_1</t>
  </si>
  <si>
    <t>BTN</t>
  </si>
  <si>
    <t>Bhutan</t>
  </si>
  <si>
    <t>Thimphu</t>
  </si>
  <si>
    <t>WaW_037</t>
  </si>
  <si>
    <t>BTN.2.10_1</t>
  </si>
  <si>
    <t>WaW_038</t>
  </si>
  <si>
    <t>BOL.4.17.3_1</t>
  </si>
  <si>
    <t>BOL</t>
  </si>
  <si>
    <t>Bolivia</t>
  </si>
  <si>
    <t>La Paz</t>
  </si>
  <si>
    <t>WaW_053</t>
  </si>
  <si>
    <t>CIV</t>
  </si>
  <si>
    <t>Abidjan</t>
  </si>
  <si>
    <t>WaW_054</t>
  </si>
  <si>
    <t>KHM.16_1</t>
  </si>
  <si>
    <t>KHM</t>
  </si>
  <si>
    <t>Phnom Penh</t>
  </si>
  <si>
    <t>WaW_055</t>
  </si>
  <si>
    <t>CMR</t>
  </si>
  <si>
    <t>Cameroon</t>
  </si>
  <si>
    <t>Limbe</t>
  </si>
  <si>
    <t>WaW_056</t>
  </si>
  <si>
    <t>CMR.5.4_1</t>
  </si>
  <si>
    <t>Douala</t>
  </si>
  <si>
    <t>WaW_057</t>
  </si>
  <si>
    <t>CMR.2.7_1</t>
  </si>
  <si>
    <t>Yaounde</t>
  </si>
  <si>
    <t>WaW_058</t>
  </si>
  <si>
    <t>Bafoussam</t>
  </si>
  <si>
    <t>WaW_069</t>
  </si>
  <si>
    <t>COG.8.4_1</t>
  </si>
  <si>
    <t>COG</t>
  </si>
  <si>
    <t>Dolisie</t>
  </si>
  <si>
    <t>WaW_080</t>
  </si>
  <si>
    <t>DJI.3.1_1</t>
  </si>
  <si>
    <t>DJI</t>
  </si>
  <si>
    <t>Djibouti</t>
  </si>
  <si>
    <t>Djiibouti City</t>
  </si>
  <si>
    <t>WaW_083</t>
  </si>
  <si>
    <t>EGY.11_1</t>
  </si>
  <si>
    <t>EGY</t>
  </si>
  <si>
    <t>Cairo</t>
  </si>
  <si>
    <t>WaW_084</t>
  </si>
  <si>
    <t>SLV.10.16_1</t>
  </si>
  <si>
    <t>SLV</t>
  </si>
  <si>
    <t>El Salvador</t>
  </si>
  <si>
    <t>San Salvador</t>
  </si>
  <si>
    <t>WaW_108</t>
  </si>
  <si>
    <t>GEO.12.1_1</t>
  </si>
  <si>
    <t>GEO</t>
  </si>
  <si>
    <t>Georgia</t>
  </si>
  <si>
    <t>Tbilisi</t>
  </si>
  <si>
    <t>WaW_111</t>
  </si>
  <si>
    <t>GHA.5.1_1</t>
  </si>
  <si>
    <t>GHA</t>
  </si>
  <si>
    <t>Ghana</t>
  </si>
  <si>
    <t>Accra</t>
  </si>
  <si>
    <t>WaW_112</t>
  </si>
  <si>
    <t>GHA.1.16_1</t>
  </si>
  <si>
    <t>Kumasi</t>
  </si>
  <si>
    <t>WaW_120</t>
  </si>
  <si>
    <t>HND.8.4_1</t>
  </si>
  <si>
    <t>HND</t>
  </si>
  <si>
    <t>Honduras</t>
  </si>
  <si>
    <t>Tegucigalpa</t>
  </si>
  <si>
    <t>WaW_121</t>
  </si>
  <si>
    <t>HND.6.10_1</t>
  </si>
  <si>
    <t>San Pedro Sula</t>
  </si>
  <si>
    <t>WaW_124</t>
  </si>
  <si>
    <t>IND</t>
  </si>
  <si>
    <t>Greater Mumbai</t>
  </si>
  <si>
    <t>WaW_125</t>
  </si>
  <si>
    <t>Delhi</t>
  </si>
  <si>
    <t>WaW_126</t>
  </si>
  <si>
    <t>IND.16.3.2_1</t>
  </si>
  <si>
    <t>Bengaluru</t>
  </si>
  <si>
    <t>WaW_127</t>
  </si>
  <si>
    <t>IND.32.2.1_1</t>
  </si>
  <si>
    <t>WaW_128</t>
  </si>
  <si>
    <t>IND.31.2_1</t>
  </si>
  <si>
    <t>Chennai</t>
  </si>
  <si>
    <t>WaW_129</t>
  </si>
  <si>
    <t>IND.11.1.1_1</t>
  </si>
  <si>
    <t>Ahmedabad</t>
  </si>
  <si>
    <t>WaW_130</t>
  </si>
  <si>
    <t>IND.11.28.2_1</t>
  </si>
  <si>
    <t>Surat</t>
  </si>
  <si>
    <t>WaW_131</t>
  </si>
  <si>
    <t>IND.20.26.7_1</t>
  </si>
  <si>
    <t>Pune</t>
  </si>
  <si>
    <t>WaW_132</t>
  </si>
  <si>
    <t>IND.29.17.6_1</t>
  </si>
  <si>
    <t>Jaipur</t>
  </si>
  <si>
    <t>WaW_133</t>
  </si>
  <si>
    <t>IND.34.49.1_1</t>
  </si>
  <si>
    <t>Lucknow</t>
  </si>
  <si>
    <t>WaW_134</t>
  </si>
  <si>
    <t>IND.34.43.3_1</t>
  </si>
  <si>
    <t>Kanpur</t>
  </si>
  <si>
    <t>WaW_135</t>
  </si>
  <si>
    <t>IND.20.19.8_1</t>
  </si>
  <si>
    <t>Nagpur</t>
  </si>
  <si>
    <t>WaW_136</t>
  </si>
  <si>
    <t>IND.19.23.2_1</t>
  </si>
  <si>
    <t>Indore</t>
  </si>
  <si>
    <t>WaW_137</t>
  </si>
  <si>
    <t>IND.28.12.3_1</t>
  </si>
  <si>
    <t>Ludhiana</t>
  </si>
  <si>
    <t>WaW_138</t>
  </si>
  <si>
    <t>IND.19.9.2_1</t>
  </si>
  <si>
    <t>Bhopal</t>
  </si>
  <si>
    <t>WaW_139</t>
  </si>
  <si>
    <t>IND.2.10.8_1</t>
  </si>
  <si>
    <t>Vishakhapatnam</t>
  </si>
  <si>
    <t>WaW_140</t>
  </si>
  <si>
    <t>Pimpri-Chinchwad</t>
  </si>
  <si>
    <t>WaW_141</t>
  </si>
  <si>
    <t>IND.5.26.4_1</t>
  </si>
  <si>
    <t>Patna</t>
  </si>
  <si>
    <t>WaW_142</t>
  </si>
  <si>
    <t>IND.34.30.1_1</t>
  </si>
  <si>
    <t>Ghaziabad</t>
  </si>
  <si>
    <t>WaW_143</t>
  </si>
  <si>
    <t>IND.20.22.7_1</t>
  </si>
  <si>
    <t>Nashik</t>
  </si>
  <si>
    <t>WaW_144</t>
  </si>
  <si>
    <t>IND.11.26.11_1</t>
  </si>
  <si>
    <t>Rajkot</t>
  </si>
  <si>
    <t>WaW_145</t>
  </si>
  <si>
    <t>IND.12.3.1_1</t>
  </si>
  <si>
    <t>Faridabad</t>
  </si>
  <si>
    <t>WaW_146</t>
  </si>
  <si>
    <t>IND.34.45.1_1</t>
  </si>
  <si>
    <t>Allahabad</t>
  </si>
  <si>
    <t>WaW_147</t>
  </si>
  <si>
    <t>IND.15.4.2_1</t>
  </si>
  <si>
    <t>Dhanbad</t>
  </si>
  <si>
    <t>WaW_148</t>
  </si>
  <si>
    <t>IND.35.6.2_1</t>
  </si>
  <si>
    <t>Srinagar</t>
  </si>
  <si>
    <t>WaW_149</t>
  </si>
  <si>
    <t>IND.2.5.10_1</t>
  </si>
  <si>
    <t>Vijaywada</t>
  </si>
  <si>
    <t>WaW_150</t>
  </si>
  <si>
    <t>IND.28.1.2_1</t>
  </si>
  <si>
    <t>Amritsar</t>
  </si>
  <si>
    <t>WaW_151</t>
  </si>
  <si>
    <t>IND.20.33.7_1</t>
  </si>
  <si>
    <t>Navi Mumbai</t>
  </si>
  <si>
    <t>WaW_152</t>
  </si>
  <si>
    <t>IND.19.20.2_1</t>
  </si>
  <si>
    <t>WaW_153</t>
  </si>
  <si>
    <t>IND.16.23.4_1</t>
  </si>
  <si>
    <t>Mysore</t>
  </si>
  <si>
    <t>WaW_154</t>
  </si>
  <si>
    <t>IND.31.3.1_1</t>
  </si>
  <si>
    <t>Coimbatore</t>
  </si>
  <si>
    <t>WaW_155</t>
  </si>
  <si>
    <t>IND.29.22.3_1</t>
  </si>
  <si>
    <t>Jodhpur</t>
  </si>
  <si>
    <t>WaW_156</t>
  </si>
  <si>
    <t>IND.29.24.2_1</t>
  </si>
  <si>
    <t>Kota</t>
  </si>
  <si>
    <t>WaW_157</t>
  </si>
  <si>
    <t>IND.4.15.1_1</t>
  </si>
  <si>
    <t>Guwahati</t>
  </si>
  <si>
    <t>WaW_158</t>
  </si>
  <si>
    <t>IND.26.19.1_1</t>
  </si>
  <si>
    <t>Bhubaneswar</t>
  </si>
  <si>
    <t>WaW_159</t>
  </si>
  <si>
    <t>IND.32.10.1_1</t>
  </si>
  <si>
    <t>Warangal</t>
  </si>
  <si>
    <t>WaW_160</t>
  </si>
  <si>
    <t>IND.26.7.3_1</t>
  </si>
  <si>
    <t>Cuttack</t>
  </si>
  <si>
    <t>WaW_161</t>
  </si>
  <si>
    <t>IND.17.2.3_1</t>
  </si>
  <si>
    <t>Kochi</t>
  </si>
  <si>
    <t>WaW_162</t>
  </si>
  <si>
    <t>IND.31.27.9_1</t>
  </si>
  <si>
    <t>Tirunelveli</t>
  </si>
  <si>
    <t>WaW_163</t>
  </si>
  <si>
    <t>IND.17.8.1_1</t>
  </si>
  <si>
    <t>Kozhikode</t>
  </si>
  <si>
    <t>WaW_164</t>
  </si>
  <si>
    <t>IND.21.5.1_1</t>
  </si>
  <si>
    <t>Imphal</t>
  </si>
  <si>
    <t>WaW_165</t>
  </si>
  <si>
    <t>IND.13.9.9_1</t>
  </si>
  <si>
    <t>Shimla</t>
  </si>
  <si>
    <t>WaW_166</t>
  </si>
  <si>
    <t>IND.2.4.7_1</t>
  </si>
  <si>
    <t>Tenali</t>
  </si>
  <si>
    <t>WaW_167</t>
  </si>
  <si>
    <t>IND.35.12.1_1</t>
  </si>
  <si>
    <t>Rudrapur</t>
  </si>
  <si>
    <t>WaW_168</t>
  </si>
  <si>
    <t>IND.2.1.10_1</t>
  </si>
  <si>
    <t>Tadipatri</t>
  </si>
  <si>
    <t>WaW_169</t>
  </si>
  <si>
    <t>IND.3.10.1_1</t>
  </si>
  <si>
    <t>Itanagar</t>
  </si>
  <si>
    <t>WaW_170</t>
  </si>
  <si>
    <t>IND.14.13.1_1</t>
  </si>
  <si>
    <t>Leh</t>
  </si>
  <si>
    <t>WaW_171</t>
  </si>
  <si>
    <t>IDN.7_1</t>
  </si>
  <si>
    <t>IDN</t>
  </si>
  <si>
    <t>Indonesia</t>
  </si>
  <si>
    <t>Jakarta</t>
  </si>
  <si>
    <t>WaW_189</t>
  </si>
  <si>
    <t>KEN.30_1</t>
  </si>
  <si>
    <t>KEN</t>
  </si>
  <si>
    <t>WaW_190</t>
  </si>
  <si>
    <t>KEN.44_1</t>
  </si>
  <si>
    <t>WaW_191</t>
  </si>
  <si>
    <t>KIR</t>
  </si>
  <si>
    <t>Kiribati</t>
  </si>
  <si>
    <t>South Tarawa</t>
  </si>
  <si>
    <t>WaW_193</t>
  </si>
  <si>
    <t>XKO.2.1_1</t>
  </si>
  <si>
    <t>Kosovo</t>
  </si>
  <si>
    <t>Gjilan</t>
  </si>
  <si>
    <t>WaW_194</t>
  </si>
  <si>
    <t>XKO.5.7_1</t>
  </si>
  <si>
    <t>Pristina</t>
  </si>
  <si>
    <t>WaW_196</t>
  </si>
  <si>
    <t>KGZ.2_1</t>
  </si>
  <si>
    <t>KGZ</t>
  </si>
  <si>
    <t>Bishkek</t>
  </si>
  <si>
    <t>WaW_197</t>
  </si>
  <si>
    <t>KGZ.6_1</t>
  </si>
  <si>
    <t>Osh</t>
  </si>
  <si>
    <t>WaW_198</t>
  </si>
  <si>
    <t>LAO.13_1</t>
  </si>
  <si>
    <t>LAO</t>
  </si>
  <si>
    <t>Vientiane</t>
  </si>
  <si>
    <t>WaW_220</t>
  </si>
  <si>
    <t>MRT.10.1_1</t>
  </si>
  <si>
    <t>MRT</t>
  </si>
  <si>
    <t>Mauritania</t>
  </si>
  <si>
    <t>Nouakchott</t>
  </si>
  <si>
    <t>WaW_224</t>
  </si>
  <si>
    <t>FSM.3_1</t>
  </si>
  <si>
    <t>FSM</t>
  </si>
  <si>
    <t>Pohnpei</t>
  </si>
  <si>
    <t>WaW_225</t>
  </si>
  <si>
    <t>MDA.30_1</t>
  </si>
  <si>
    <t>MDA</t>
  </si>
  <si>
    <t>Moldova</t>
  </si>
  <si>
    <t>Soldanesti</t>
  </si>
  <si>
    <t>WaW_226</t>
  </si>
  <si>
    <t>MDA.10_1</t>
  </si>
  <si>
    <t>Chisinau</t>
  </si>
  <si>
    <t>WaW_227</t>
  </si>
  <si>
    <t>MNG.21.1_1</t>
  </si>
  <si>
    <t>MNG</t>
  </si>
  <si>
    <t>Mongolia</t>
  </si>
  <si>
    <t>Ulaanbaatar</t>
  </si>
  <si>
    <t>WaW_230</t>
  </si>
  <si>
    <t>MAR.11.2_1</t>
  </si>
  <si>
    <t>MAR</t>
  </si>
  <si>
    <t>Morocco</t>
  </si>
  <si>
    <t>Rabat</t>
  </si>
  <si>
    <t>WaW_231</t>
  </si>
  <si>
    <t>Tangier</t>
  </si>
  <si>
    <t>WaW_232</t>
  </si>
  <si>
    <t>Beni Mellal</t>
  </si>
  <si>
    <t>WaW_234</t>
  </si>
  <si>
    <t>MMR.15.4_1</t>
  </si>
  <si>
    <t>MMR</t>
  </si>
  <si>
    <t>Myanmar</t>
  </si>
  <si>
    <t>Yangon</t>
  </si>
  <si>
    <t>WaW_235</t>
  </si>
  <si>
    <t>MMR.8.2_1</t>
  </si>
  <si>
    <t>Mandalay</t>
  </si>
  <si>
    <t>WaW_253</t>
  </si>
  <si>
    <t>NIC.13.2_1</t>
  </si>
  <si>
    <t>NIC</t>
  </si>
  <si>
    <t>Nicaragua</t>
  </si>
  <si>
    <t>Managua</t>
  </si>
  <si>
    <t>WaW_254</t>
  </si>
  <si>
    <t>NIC.1.3_1</t>
  </si>
  <si>
    <t>Puerto Cabezas</t>
  </si>
  <si>
    <t>WaW_256</t>
  </si>
  <si>
    <t>NGA</t>
  </si>
  <si>
    <t>Ilorin</t>
  </si>
  <si>
    <t>WaW_257</t>
  </si>
  <si>
    <t>NGA.25_1</t>
  </si>
  <si>
    <t>WaW_258</t>
  </si>
  <si>
    <t>NGA.20.21_1</t>
  </si>
  <si>
    <t>Kano</t>
  </si>
  <si>
    <t>WaW_259</t>
  </si>
  <si>
    <t>NGA.31.30_1</t>
  </si>
  <si>
    <t>Oyo</t>
  </si>
  <si>
    <t>WaW_260</t>
  </si>
  <si>
    <t>NGA.31.6_1</t>
  </si>
  <si>
    <t>Ibadan</t>
  </si>
  <si>
    <t>WaW_265</t>
  </si>
  <si>
    <t>PAK.8.2_1</t>
  </si>
  <si>
    <t>PAK</t>
  </si>
  <si>
    <t>WaW_266</t>
  </si>
  <si>
    <t>PAK.7.5.2_1</t>
  </si>
  <si>
    <t>Lahore</t>
  </si>
  <si>
    <t>WaW_267</t>
  </si>
  <si>
    <t>PAK.7.4.8_1</t>
  </si>
  <si>
    <t>Sialkot</t>
  </si>
  <si>
    <t>WaW_272</t>
  </si>
  <si>
    <t>PNG.15.1_1</t>
  </si>
  <si>
    <t>PNG</t>
  </si>
  <si>
    <t>Papua New Guinea</t>
  </si>
  <si>
    <t>Port Moresby</t>
  </si>
  <si>
    <t>WaW_277</t>
  </si>
  <si>
    <t>PHL.47.14_1</t>
  </si>
  <si>
    <t>PHL</t>
  </si>
  <si>
    <t>Philippines</t>
  </si>
  <si>
    <t>Quezon City</t>
  </si>
  <si>
    <t>WaW_278</t>
  </si>
  <si>
    <t>PHL.25.17_1</t>
  </si>
  <si>
    <t>Cebu</t>
  </si>
  <si>
    <t>WaW_301</t>
  </si>
  <si>
    <t>SLB.4_1</t>
  </si>
  <si>
    <t>SLB</t>
  </si>
  <si>
    <t>Solomon Islands</t>
  </si>
  <si>
    <t>Honiara</t>
  </si>
  <si>
    <t>WaW_311</t>
  </si>
  <si>
    <t>LKA.5.1_1</t>
  </si>
  <si>
    <t>LKA</t>
  </si>
  <si>
    <t>Sri Lanka</t>
  </si>
  <si>
    <t>Colombo</t>
  </si>
  <si>
    <t>WaW_312</t>
  </si>
  <si>
    <t>LKA.5.2_1</t>
  </si>
  <si>
    <t>WaW_313</t>
  </si>
  <si>
    <t>LKA.5.9_1</t>
  </si>
  <si>
    <t>Moratuwa</t>
  </si>
  <si>
    <t>WaW_314</t>
  </si>
  <si>
    <t>LKA.9.4_1</t>
  </si>
  <si>
    <t>Jaffna</t>
  </si>
  <si>
    <t>WaW_315</t>
  </si>
  <si>
    <t>LKA.24.10_1</t>
  </si>
  <si>
    <t>Trincomalee</t>
  </si>
  <si>
    <t>WaW_316</t>
  </si>
  <si>
    <t>LKA.14.15_1</t>
  </si>
  <si>
    <t>Kurunegala</t>
  </si>
  <si>
    <t>WaW_328</t>
  </si>
  <si>
    <t>TLS.7_1</t>
  </si>
  <si>
    <t>TLS</t>
  </si>
  <si>
    <t>Timor-Leste</t>
  </si>
  <si>
    <t>Dili</t>
  </si>
  <si>
    <t>WaW_332</t>
  </si>
  <si>
    <t>TUN.17_1</t>
  </si>
  <si>
    <t>TUN</t>
  </si>
  <si>
    <t>Sfax</t>
  </si>
  <si>
    <t>WaW_333</t>
  </si>
  <si>
    <t>TUN.23_1</t>
  </si>
  <si>
    <t>Tunis</t>
  </si>
  <si>
    <t>WaW_334</t>
  </si>
  <si>
    <t>TUN.20_1</t>
  </si>
  <si>
    <t>WaW_340</t>
  </si>
  <si>
    <t>UKR.11_1</t>
  </si>
  <si>
    <t>UKR</t>
  </si>
  <si>
    <t>Ukraine</t>
  </si>
  <si>
    <t>Kiev</t>
  </si>
  <si>
    <t>WaW_341</t>
  </si>
  <si>
    <t>UKR.5.17_1</t>
  </si>
  <si>
    <t>Pavlograd</t>
  </si>
  <si>
    <t>WaW_350</t>
  </si>
  <si>
    <t>UZB</t>
  </si>
  <si>
    <t>Uzbekistan</t>
  </si>
  <si>
    <t>Namangan</t>
  </si>
  <si>
    <t>WaW_351</t>
  </si>
  <si>
    <t>UZB.13.1_1</t>
  </si>
  <si>
    <t>Tashkent</t>
  </si>
  <si>
    <t>WaW_352</t>
  </si>
  <si>
    <t>VUT</t>
  </si>
  <si>
    <t>Vanuatu</t>
  </si>
  <si>
    <t>Port Vila</t>
  </si>
  <si>
    <t>WaW_354</t>
  </si>
  <si>
    <t>VNM.27_1</t>
  </si>
  <si>
    <t>VNM</t>
  </si>
  <si>
    <t>Vietnam</t>
  </si>
  <si>
    <t>Hanoi</t>
  </si>
  <si>
    <t>WaW_355</t>
  </si>
  <si>
    <t>VNM.25_1</t>
  </si>
  <si>
    <t>Ho Chi Minh City</t>
  </si>
  <si>
    <t>WaW_356</t>
  </si>
  <si>
    <t>PSE</t>
  </si>
  <si>
    <t>Ramallah</t>
  </si>
  <si>
    <t>WaW_358</t>
  </si>
  <si>
    <t>ZMB.5.4_1</t>
  </si>
  <si>
    <t>ZMB</t>
  </si>
  <si>
    <t>Zambia</t>
  </si>
  <si>
    <t>Lusaka</t>
  </si>
  <si>
    <t>WaW_359</t>
  </si>
  <si>
    <t>ZMB.2.10_1</t>
  </si>
  <si>
    <t>WaW_006</t>
  </si>
  <si>
    <t>ALB.12.3.13_1</t>
  </si>
  <si>
    <t>ALB</t>
  </si>
  <si>
    <t>Albania</t>
  </si>
  <si>
    <t>UMC</t>
  </si>
  <si>
    <t>Vlora</t>
  </si>
  <si>
    <t>WaW_007</t>
  </si>
  <si>
    <t>ALB.7.3.4_1</t>
  </si>
  <si>
    <t>Korca</t>
  </si>
  <si>
    <t>WaW_008</t>
  </si>
  <si>
    <t>DZA.4_1</t>
  </si>
  <si>
    <t>DZA</t>
  </si>
  <si>
    <t>Algeria</t>
  </si>
  <si>
    <t>Algiers</t>
  </si>
  <si>
    <t>WaW_009</t>
  </si>
  <si>
    <t>DZA.30.17_1</t>
  </si>
  <si>
    <t>Mostaganem</t>
  </si>
  <si>
    <t>WaW_010</t>
  </si>
  <si>
    <t>ASM</t>
  </si>
  <si>
    <t>American Samoa</t>
  </si>
  <si>
    <t>Pago Pago</t>
  </si>
  <si>
    <t>WaW_012</t>
  </si>
  <si>
    <t>ARG.6.2_1</t>
  </si>
  <si>
    <t>ARG</t>
  </si>
  <si>
    <t>Argentina</t>
  </si>
  <si>
    <t>WaW_013</t>
  </si>
  <si>
    <t>ARG.5.1_1</t>
  </si>
  <si>
    <t>Ciudada Autonomous De Buenos Aires</t>
  </si>
  <si>
    <t>WaW_014</t>
  </si>
  <si>
    <t>ARG.21.12_1</t>
  </si>
  <si>
    <t>Rosario</t>
  </si>
  <si>
    <t>WaW_015</t>
  </si>
  <si>
    <t>ARM</t>
  </si>
  <si>
    <t>Armenia</t>
  </si>
  <si>
    <t>Vanadzor</t>
  </si>
  <si>
    <t>WaW_016</t>
  </si>
  <si>
    <t>Spitak</t>
  </si>
  <si>
    <t>WaW_021</t>
  </si>
  <si>
    <t>AZE.1.2_1</t>
  </si>
  <si>
    <t>AZE</t>
  </si>
  <si>
    <t>Azerbaijan</t>
  </si>
  <si>
    <t>Baku</t>
  </si>
  <si>
    <t>WaW_028</t>
  </si>
  <si>
    <t>BLR.3.5_1</t>
  </si>
  <si>
    <t>BLR</t>
  </si>
  <si>
    <t>Belarus</t>
  </si>
  <si>
    <t>Grodno</t>
  </si>
  <si>
    <t>WaW_029</t>
  </si>
  <si>
    <t>BLR.5.11_1</t>
  </si>
  <si>
    <t>Minsk</t>
  </si>
  <si>
    <t>WaW_032</t>
  </si>
  <si>
    <t>BLZ.3_1</t>
  </si>
  <si>
    <t>BLZ</t>
  </si>
  <si>
    <t>Belize</t>
  </si>
  <si>
    <t>San Pedro</t>
  </si>
  <si>
    <t>WaW_033</t>
  </si>
  <si>
    <t>BLZ.1_1</t>
  </si>
  <si>
    <t>Belize City</t>
  </si>
  <si>
    <t>WaW_039</t>
  </si>
  <si>
    <t>BIH.3.1.1_1</t>
  </si>
  <si>
    <t>BIH</t>
  </si>
  <si>
    <t>Bosnia and Herzegovina</t>
  </si>
  <si>
    <t>Banja Luka</t>
  </si>
  <si>
    <t>WaW_040</t>
  </si>
  <si>
    <t>BIH.2.6_1</t>
  </si>
  <si>
    <t>Sarajevo</t>
  </si>
  <si>
    <t>WaW_041</t>
  </si>
  <si>
    <t>BWA.4_1</t>
  </si>
  <si>
    <t>BWA</t>
  </si>
  <si>
    <t>Botswana</t>
  </si>
  <si>
    <t>Gaborone</t>
  </si>
  <si>
    <t>WaW_042</t>
  </si>
  <si>
    <t>BRA.19.67_1</t>
  </si>
  <si>
    <t>BRA</t>
  </si>
  <si>
    <t>Brazil</t>
  </si>
  <si>
    <t>Rio De Janeiro</t>
  </si>
  <si>
    <t>WaW_043</t>
  </si>
  <si>
    <t>BRA.7.1_1</t>
  </si>
  <si>
    <t>WaW_044</t>
  </si>
  <si>
    <t>BRA.25.564_1</t>
  </si>
  <si>
    <t>Sao Paulo</t>
  </si>
  <si>
    <t>WaW_045</t>
  </si>
  <si>
    <t>BGR</t>
  </si>
  <si>
    <t>Bulgaria</t>
  </si>
  <si>
    <t>Ruse</t>
  </si>
  <si>
    <t>WaW_046</t>
  </si>
  <si>
    <t>Burgas</t>
  </si>
  <si>
    <t>WaW_063</t>
  </si>
  <si>
    <t>CHN.2.1_1</t>
  </si>
  <si>
    <t>CHN</t>
  </si>
  <si>
    <t>China</t>
  </si>
  <si>
    <t>Beijing</t>
  </si>
  <si>
    <t>WaW_064</t>
  </si>
  <si>
    <t>COL.30.32_1</t>
  </si>
  <si>
    <t>COL</t>
  </si>
  <si>
    <t>Colombia</t>
  </si>
  <si>
    <t>Cali</t>
  </si>
  <si>
    <t>WaW_065</t>
  </si>
  <si>
    <t>COL.2.68_1</t>
  </si>
  <si>
    <t>Medellin</t>
  </si>
  <si>
    <t>WaW_066</t>
  </si>
  <si>
    <t>COL.14.79_1</t>
  </si>
  <si>
    <t>WaW_070</t>
  </si>
  <si>
    <t>CRI.1.1_1</t>
  </si>
  <si>
    <t>CRI</t>
  </si>
  <si>
    <t>Costa Rica</t>
  </si>
  <si>
    <t>Alajuela</t>
  </si>
  <si>
    <t>WaW_071</t>
  </si>
  <si>
    <t>CRI.7.15_1</t>
  </si>
  <si>
    <t>WaW_074</t>
  </si>
  <si>
    <t>CUB.4_1</t>
  </si>
  <si>
    <t>CUB</t>
  </si>
  <si>
    <t>Cuba</t>
  </si>
  <si>
    <t>Havana</t>
  </si>
  <si>
    <t>WaW_081</t>
  </si>
  <si>
    <t>DOM.5.1_1</t>
  </si>
  <si>
    <t>DOM</t>
  </si>
  <si>
    <t>WaW_082</t>
  </si>
  <si>
    <t>ECU.19.6_1</t>
  </si>
  <si>
    <t>ECU</t>
  </si>
  <si>
    <t>Ecuador</t>
  </si>
  <si>
    <t>Quito</t>
  </si>
  <si>
    <t>WaW_085</t>
  </si>
  <si>
    <t>GNQ</t>
  </si>
  <si>
    <t>Equatorial Guinea</t>
  </si>
  <si>
    <t>Labe</t>
  </si>
  <si>
    <t>WaW_100</t>
  </si>
  <si>
    <t>FJI.1.3_1</t>
  </si>
  <si>
    <t>FJI</t>
  </si>
  <si>
    <t>Fiji</t>
  </si>
  <si>
    <t>Suva</t>
  </si>
  <si>
    <t>WaW_106</t>
  </si>
  <si>
    <t>GAB.1.2_1</t>
  </si>
  <si>
    <t>GAB</t>
  </si>
  <si>
    <t>Gabon</t>
  </si>
  <si>
    <t>Libreville</t>
  </si>
  <si>
    <t>WaW_115</t>
  </si>
  <si>
    <t>GTM.7_1</t>
  </si>
  <si>
    <t>GTM</t>
  </si>
  <si>
    <t>Guatemala</t>
  </si>
  <si>
    <t>Guatemala City</t>
  </si>
  <si>
    <t>WaW_116</t>
  </si>
  <si>
    <t>GTM.16.2_1</t>
  </si>
  <si>
    <t>Antigua Guatemala</t>
  </si>
  <si>
    <t>WaW_117</t>
  </si>
  <si>
    <t>GTM.11.10_1</t>
  </si>
  <si>
    <t>Jutiapa</t>
  </si>
  <si>
    <t>WaW_172</t>
  </si>
  <si>
    <t>IRN.28.8_1</t>
  </si>
  <si>
    <t>IRN</t>
  </si>
  <si>
    <t>Tehran</t>
  </si>
  <si>
    <t>WaW_173</t>
  </si>
  <si>
    <t>IRQ</t>
  </si>
  <si>
    <t>Iraq</t>
  </si>
  <si>
    <t>Baghdad</t>
  </si>
  <si>
    <t>WaW_186</t>
  </si>
  <si>
    <t>JOR.2_1</t>
  </si>
  <si>
    <t>JOR</t>
  </si>
  <si>
    <t>Jordan</t>
  </si>
  <si>
    <t>Amman</t>
  </si>
  <si>
    <t>WaW_187</t>
  </si>
  <si>
    <t>KAZ.4.1_1</t>
  </si>
  <si>
    <t>KAZ</t>
  </si>
  <si>
    <t>Kazakhstan</t>
  </si>
  <si>
    <t>Atyrau</t>
  </si>
  <si>
    <t>WaW_188</t>
  </si>
  <si>
    <t>KAZ.10.13_1</t>
  </si>
  <si>
    <t>Kostanay</t>
  </si>
  <si>
    <t>WaW_201</t>
  </si>
  <si>
    <t>LBN.3.1_1</t>
  </si>
  <si>
    <t>LBN</t>
  </si>
  <si>
    <t>Lebanon</t>
  </si>
  <si>
    <t>Beirut</t>
  </si>
  <si>
    <t>WaW_202</t>
  </si>
  <si>
    <t>Saida</t>
  </si>
  <si>
    <t>WaW_204</t>
  </si>
  <si>
    <t>LBY.20_1</t>
  </si>
  <si>
    <t>LBY</t>
  </si>
  <si>
    <t>Libya</t>
  </si>
  <si>
    <t>Tripoli</t>
  </si>
  <si>
    <t>WaW_207</t>
  </si>
  <si>
    <t>MKD.10_1</t>
  </si>
  <si>
    <t>MKD</t>
  </si>
  <si>
    <t>Skopje</t>
  </si>
  <si>
    <t>WaW_208</t>
  </si>
  <si>
    <t>MKD.37_1</t>
  </si>
  <si>
    <t>Kratovo</t>
  </si>
  <si>
    <t>WaW_212</t>
  </si>
  <si>
    <t>MYS.4.1_1</t>
  </si>
  <si>
    <t>MYS</t>
  </si>
  <si>
    <t>Malaysia</t>
  </si>
  <si>
    <t>Kuala Lumpur</t>
  </si>
  <si>
    <t>MDV</t>
  </si>
  <si>
    <t>Maldives</t>
  </si>
  <si>
    <t>WaW_219</t>
  </si>
  <si>
    <t>MHL</t>
  </si>
  <si>
    <t>Marshall Islands</t>
  </si>
  <si>
    <t>Majuro</t>
  </si>
  <si>
    <t>WaW_221</t>
  </si>
  <si>
    <t>MEX.14.43_1</t>
  </si>
  <si>
    <t>MEX</t>
  </si>
  <si>
    <t>Mexico</t>
  </si>
  <si>
    <t>Guadalajara</t>
  </si>
  <si>
    <t>WaW_222</t>
  </si>
  <si>
    <t>MEX.9_1</t>
  </si>
  <si>
    <t>WaW_223</t>
  </si>
  <si>
    <t>MEX.19.39_1</t>
  </si>
  <si>
    <t>Monterrey</t>
  </si>
  <si>
    <t>WaW_228</t>
  </si>
  <si>
    <t>MNE.16_1</t>
  </si>
  <si>
    <t>MNE</t>
  </si>
  <si>
    <t>Montenegro</t>
  </si>
  <si>
    <t>Podgorica</t>
  </si>
  <si>
    <t>WaW_229</t>
  </si>
  <si>
    <t>MNE.10_1</t>
  </si>
  <si>
    <t>Kotor</t>
  </si>
  <si>
    <t>WaW_236</t>
  </si>
  <si>
    <t>NAM</t>
  </si>
  <si>
    <t>Namibia</t>
  </si>
  <si>
    <t>Windhoek</t>
  </si>
  <si>
    <t>WaW_273</t>
  </si>
  <si>
    <t>PRY.4.1_1</t>
  </si>
  <si>
    <t>PRY</t>
  </si>
  <si>
    <t>Paraguay</t>
  </si>
  <si>
    <t>WaW_274</t>
  </si>
  <si>
    <t>PRY.2.1_1</t>
  </si>
  <si>
    <t>Ciudad Del Este</t>
  </si>
  <si>
    <t>WaW_275</t>
  </si>
  <si>
    <t>PRY.9.15_1</t>
  </si>
  <si>
    <t>San Lorenzo</t>
  </si>
  <si>
    <t>WaW_276</t>
  </si>
  <si>
    <t>PER</t>
  </si>
  <si>
    <t>Peru</t>
  </si>
  <si>
    <t>Cusco</t>
  </si>
  <si>
    <t>WaW_284</t>
  </si>
  <si>
    <t>ROU.10.1_1</t>
  </si>
  <si>
    <t>ROU</t>
  </si>
  <si>
    <t>Romania</t>
  </si>
  <si>
    <t>Bucharest</t>
  </si>
  <si>
    <t>WaW_285</t>
  </si>
  <si>
    <t>Cluj-Napoca</t>
  </si>
  <si>
    <t>WaW_286</t>
  </si>
  <si>
    <t>RUS.27.10_1</t>
  </si>
  <si>
    <t>RUS</t>
  </si>
  <si>
    <t>Kemerovo</t>
  </si>
  <si>
    <t>WaW_287</t>
  </si>
  <si>
    <t>RUS.43_1</t>
  </si>
  <si>
    <t>Moscow</t>
  </si>
  <si>
    <t>WaW_288</t>
  </si>
  <si>
    <t>RUS.14.1_1</t>
  </si>
  <si>
    <t>WaW_291</t>
  </si>
  <si>
    <t>WSM.9_1</t>
  </si>
  <si>
    <t>WSM</t>
  </si>
  <si>
    <t>Samoa</t>
  </si>
  <si>
    <t>Upolu (Apia)</t>
  </si>
  <si>
    <t>WaW_295</t>
  </si>
  <si>
    <t>SRB.5.6_1</t>
  </si>
  <si>
    <t>SRB</t>
  </si>
  <si>
    <t>Serbia</t>
  </si>
  <si>
    <t>Novi Sad</t>
  </si>
  <si>
    <t>WaW_296</t>
  </si>
  <si>
    <t>SRB.3_1</t>
  </si>
  <si>
    <t>Belgrade</t>
  </si>
  <si>
    <t>WaW_303</t>
  </si>
  <si>
    <t>ZAF.3.1.1_1</t>
  </si>
  <si>
    <t>ZAF</t>
  </si>
  <si>
    <t>South Africa</t>
  </si>
  <si>
    <t>WaW_304</t>
  </si>
  <si>
    <t>ZAF.9.3.1_1</t>
  </si>
  <si>
    <t>Cape Town</t>
  </si>
  <si>
    <t>WaW_305</t>
  </si>
  <si>
    <t>Soweto</t>
  </si>
  <si>
    <t>WaW_306</t>
  </si>
  <si>
    <t>ZAF.2.3.1_1</t>
  </si>
  <si>
    <t>WaW_307</t>
  </si>
  <si>
    <t>ZAF.4.2.1_1</t>
  </si>
  <si>
    <t>Durban</t>
  </si>
  <si>
    <t>WaW_327</t>
  </si>
  <si>
    <t>THA.3_1</t>
  </si>
  <si>
    <t>THA</t>
  </si>
  <si>
    <t>Thailand</t>
  </si>
  <si>
    <t>Bangkok</t>
  </si>
  <si>
    <t>WaW_330</t>
  </si>
  <si>
    <t>TON.5_1</t>
  </si>
  <si>
    <t>TON</t>
  </si>
  <si>
    <t>Tonga</t>
  </si>
  <si>
    <t>WaW_331</t>
  </si>
  <si>
    <t>TON.4_1</t>
  </si>
  <si>
    <t>Tongatapu</t>
  </si>
  <si>
    <t>WaW_335</t>
  </si>
  <si>
    <t>TUR.66_1</t>
  </si>
  <si>
    <t>TUR</t>
  </si>
  <si>
    <t>Turkey</t>
  </si>
  <si>
    <t>Sakarya Mm</t>
  </si>
  <si>
    <t>WaW_336</t>
  </si>
  <si>
    <t>TUR.21_1</t>
  </si>
  <si>
    <t>WaW_337</t>
  </si>
  <si>
    <t>TKM.2_1</t>
  </si>
  <si>
    <t>TKM</t>
  </si>
  <si>
    <t>Turkmenistan</t>
  </si>
  <si>
    <t>Ashgabat</t>
  </si>
  <si>
    <t>WaW_338</t>
  </si>
  <si>
    <t>TUV.1_1</t>
  </si>
  <si>
    <t>TUV</t>
  </si>
  <si>
    <t>Tuvalu</t>
  </si>
  <si>
    <t>Funafuti</t>
  </si>
  <si>
    <t>WaW_353</t>
  </si>
  <si>
    <t>VEN.11.1_1</t>
  </si>
  <si>
    <t>VEN</t>
  </si>
  <si>
    <t>Caracas</t>
  </si>
  <si>
    <t>Controlled disposal</t>
  </si>
  <si>
    <t>WABI_001</t>
  </si>
  <si>
    <t>Adelaide</t>
  </si>
  <si>
    <t>WABI_014</t>
  </si>
  <si>
    <t>WABI_036</t>
  </si>
  <si>
    <t>BGR.24.11_1</t>
  </si>
  <si>
    <t>Varna</t>
  </si>
  <si>
    <t>WABI_032</t>
  </si>
  <si>
    <t>BGR.5.1_1</t>
  </si>
  <si>
    <t>Sofia</t>
  </si>
  <si>
    <t>WABI_003</t>
  </si>
  <si>
    <t>WABI_007</t>
  </si>
  <si>
    <t>BRA.13.65_1</t>
  </si>
  <si>
    <t>Belo Horizonte</t>
  </si>
  <si>
    <t>WABI_065</t>
  </si>
  <si>
    <t>Suzhou</t>
  </si>
  <si>
    <t>WABI_045</t>
  </si>
  <si>
    <t>CHN.1.2.1_1</t>
  </si>
  <si>
    <t>Bengbu</t>
  </si>
  <si>
    <t>WABI_072</t>
  </si>
  <si>
    <t>CHN.22.7.6_1</t>
  </si>
  <si>
    <t>Xian</t>
  </si>
  <si>
    <t>WABI_066</t>
  </si>
  <si>
    <t>CHN.23.12.4_1</t>
  </si>
  <si>
    <t>Taian</t>
  </si>
  <si>
    <t>WABI_019</t>
  </si>
  <si>
    <t>CHN.30.7.6_1</t>
  </si>
  <si>
    <t>Kunming</t>
  </si>
  <si>
    <t>WABI_057</t>
  </si>
  <si>
    <t>CHN.5.7_1</t>
  </si>
  <si>
    <t>Lanzhou</t>
  </si>
  <si>
    <t>WABI_043</t>
  </si>
  <si>
    <t>EGY.12.5_1</t>
  </si>
  <si>
    <t>Egypt</t>
  </si>
  <si>
    <t>Banha City</t>
  </si>
  <si>
    <t>WABI_063</t>
  </si>
  <si>
    <t>EGY.12.9_1</t>
  </si>
  <si>
    <t>Shebin El Qanater City</t>
  </si>
  <si>
    <t>WABI_064</t>
  </si>
  <si>
    <t>EGY.15_1</t>
  </si>
  <si>
    <t>Suez City</t>
  </si>
  <si>
    <t>WABI_052</t>
  </si>
  <si>
    <t>EGY.18.2_1</t>
  </si>
  <si>
    <t>El Zarabi Village</t>
  </si>
  <si>
    <t>WABI_051</t>
  </si>
  <si>
    <t>El Fateh City</t>
  </si>
  <si>
    <t>WABI_040</t>
  </si>
  <si>
    <t>EGY.18.7_1</t>
  </si>
  <si>
    <t>Assiut City</t>
  </si>
  <si>
    <t>WABI_039</t>
  </si>
  <si>
    <t>EGY.23.4_1</t>
  </si>
  <si>
    <t>Abo Badawy Village</t>
  </si>
  <si>
    <t>WABI_044</t>
  </si>
  <si>
    <t>Beila City</t>
  </si>
  <si>
    <t>WABI_056</t>
  </si>
  <si>
    <t>EGY.23.7_1</t>
  </si>
  <si>
    <t>Kafr El Sheikh City</t>
  </si>
  <si>
    <t>WABI_027</t>
  </si>
  <si>
    <t>EGY.25.10_1</t>
  </si>
  <si>
    <t>Qena</t>
  </si>
  <si>
    <t>WABI_053</t>
  </si>
  <si>
    <t>EGY.4.1_1</t>
  </si>
  <si>
    <t>Fayoum City</t>
  </si>
  <si>
    <t>WABI_062</t>
  </si>
  <si>
    <t>EGY.4.5_1</t>
  </si>
  <si>
    <t>Senuris city</t>
  </si>
  <si>
    <t>WABI_061</t>
  </si>
  <si>
    <t>EGY.5.8_1</t>
  </si>
  <si>
    <t>Sanmannoud City</t>
  </si>
  <si>
    <t>WABI_067</t>
  </si>
  <si>
    <t>EGY.5.9_1</t>
  </si>
  <si>
    <t>Tanta city</t>
  </si>
  <si>
    <t>WABI_037</t>
  </si>
  <si>
    <t>ESP.16.1.3.12 1</t>
  </si>
  <si>
    <t>Vitoria-Gasteiz</t>
  </si>
  <si>
    <t>WABI_049</t>
  </si>
  <si>
    <t>ETH.10.11.2_1</t>
  </si>
  <si>
    <t>Dilla</t>
  </si>
  <si>
    <t>WABI_070</t>
  </si>
  <si>
    <t>ETH.10.12.8_1</t>
  </si>
  <si>
    <t>Wolkite</t>
  </si>
  <si>
    <t>WABI_071</t>
  </si>
  <si>
    <t>ETH.11.4.6_1</t>
  </si>
  <si>
    <t>Wuqro</t>
  </si>
  <si>
    <t>WABI_068</t>
  </si>
  <si>
    <t>Woldia</t>
  </si>
  <si>
    <t>WABI_048</t>
  </si>
  <si>
    <t>ETH.3.6.2_1</t>
  </si>
  <si>
    <t>Burie</t>
  </si>
  <si>
    <t>WABI_050</t>
  </si>
  <si>
    <t>WABI_041</t>
  </si>
  <si>
    <t>Aweday City</t>
  </si>
  <si>
    <t>WABI_046</t>
  </si>
  <si>
    <t>ETH.8.15.1_1</t>
  </si>
  <si>
    <t>Bishoftu</t>
  </si>
  <si>
    <t>WABI_042</t>
  </si>
  <si>
    <t>ETH.8.2.17_1</t>
  </si>
  <si>
    <t>Bale Robe</t>
  </si>
  <si>
    <t>WABI_069</t>
  </si>
  <si>
    <t>ETH.8.4.12_1</t>
  </si>
  <si>
    <t>Woliso</t>
  </si>
  <si>
    <t>WABI_055</t>
  </si>
  <si>
    <t>ETH.8.8.6_1</t>
  </si>
  <si>
    <t>Jimma</t>
  </si>
  <si>
    <t>WABI_054</t>
  </si>
  <si>
    <t>ETH.9.3.5_1</t>
  </si>
  <si>
    <t>Jijiga</t>
  </si>
  <si>
    <t>WABI_006</t>
  </si>
  <si>
    <t>GBR.2.3.1_1</t>
  </si>
  <si>
    <t>Belfast</t>
  </si>
  <si>
    <t>WABI_002</t>
  </si>
  <si>
    <t>GRC.3.1_1</t>
  </si>
  <si>
    <t>Athens (GAA)</t>
  </si>
  <si>
    <t>WABI_017</t>
  </si>
  <si>
    <t>WABI_034</t>
  </si>
  <si>
    <t>WABI_005</t>
  </si>
  <si>
    <t>Bangalore</t>
  </si>
  <si>
    <t>WABI_013</t>
  </si>
  <si>
    <t>IND.25.1.1_1</t>
  </si>
  <si>
    <t>WABI_038</t>
  </si>
  <si>
    <t>WABI_026</t>
  </si>
  <si>
    <t>WABI_008</t>
  </si>
  <si>
    <t>Kyrgyzstan</t>
  </si>
  <si>
    <t>WABI_024</t>
  </si>
  <si>
    <t>WABI_010</t>
  </si>
  <si>
    <t>LCA.3_1</t>
  </si>
  <si>
    <t>Castries</t>
  </si>
  <si>
    <t>LCA</t>
  </si>
  <si>
    <t>WABI_016</t>
  </si>
  <si>
    <t>WABI_004</t>
  </si>
  <si>
    <t>WABI_023</t>
  </si>
  <si>
    <t>WABI_011</t>
  </si>
  <si>
    <t>MUS.7_1</t>
  </si>
  <si>
    <t>Mauritius</t>
  </si>
  <si>
    <t>Curepipe</t>
  </si>
  <si>
    <t>MUS</t>
  </si>
  <si>
    <t>WABI_022</t>
  </si>
  <si>
    <t>WABI_029</t>
  </si>
  <si>
    <t>NLD.14.67_1</t>
  </si>
  <si>
    <t>Rotterdam</t>
  </si>
  <si>
    <t>WABI_015</t>
  </si>
  <si>
    <t>Ghorahi</t>
  </si>
  <si>
    <t>WABI_020</t>
  </si>
  <si>
    <t>WABI_009</t>
  </si>
  <si>
    <t>PER.16.3.14_1</t>
  </si>
  <si>
    <t>Canete</t>
  </si>
  <si>
    <t>WABI_028</t>
  </si>
  <si>
    <t>WABI_031</t>
  </si>
  <si>
    <t>SGP</t>
  </si>
  <si>
    <t>Singapore</t>
  </si>
  <si>
    <t>WABI_033</t>
  </si>
  <si>
    <t>WABI_012</t>
  </si>
  <si>
    <t>Dar-es-Salaam</t>
  </si>
  <si>
    <t>WABI_025</t>
  </si>
  <si>
    <t>WABI_018</t>
  </si>
  <si>
    <t>WABI_035</t>
  </si>
  <si>
    <t>USA.33.56_1</t>
  </si>
  <si>
    <t>Tompkins County</t>
  </si>
  <si>
    <t>WABI_030</t>
  </si>
  <si>
    <t>USA.5.38_1</t>
  </si>
  <si>
    <t>San Francisco</t>
  </si>
  <si>
    <t>WABI_058</t>
  </si>
  <si>
    <t>Mangaung</t>
  </si>
  <si>
    <t>WABI_060</t>
  </si>
  <si>
    <t>ZAF.4.6.5_1</t>
  </si>
  <si>
    <t>Msunduzi</t>
  </si>
  <si>
    <t>WABI_059</t>
  </si>
  <si>
    <t>ZAF.6.1.2_1</t>
  </si>
  <si>
    <t>Mbombela</t>
  </si>
  <si>
    <t>WABI_021</t>
  </si>
  <si>
    <t>ISO3</t>
  </si>
  <si>
    <t>Waste generation rate</t>
  </si>
  <si>
    <t>Cape Verde</t>
  </si>
  <si>
    <t>Central African Republic</t>
  </si>
  <si>
    <t>Chad</t>
  </si>
  <si>
    <t>HKG</t>
  </si>
  <si>
    <t>Hong Kong</t>
  </si>
  <si>
    <t>MAC</t>
  </si>
  <si>
    <t>Macao</t>
  </si>
  <si>
    <t>Dominica</t>
  </si>
  <si>
    <t>Gambia</t>
  </si>
  <si>
    <t>Guyana</t>
  </si>
  <si>
    <t>Jamaica</t>
  </si>
  <si>
    <t>Lesotho</t>
  </si>
  <si>
    <t>Liechtenstein</t>
  </si>
  <si>
    <t>MCO</t>
  </si>
  <si>
    <t>Monaco</t>
  </si>
  <si>
    <t>Saint Vincent and the Grenadines</t>
  </si>
  <si>
    <t>Sudan</t>
  </si>
  <si>
    <t>Suriname</t>
  </si>
  <si>
    <t>Trinidad and Tobago</t>
  </si>
  <si>
    <t>Venezuela</t>
  </si>
  <si>
    <t>Yemen</t>
  </si>
  <si>
    <t>Data_ID</t>
  </si>
  <si>
    <t>WACT_01</t>
  </si>
  <si>
    <t>WACT_02</t>
  </si>
  <si>
    <t>WACT_03</t>
  </si>
  <si>
    <t>WACT_04</t>
  </si>
  <si>
    <t>WACT_05</t>
  </si>
  <si>
    <t>WACT_06</t>
  </si>
  <si>
    <t>WACT_07</t>
  </si>
  <si>
    <t>WACT_08</t>
  </si>
  <si>
    <t>WACT_09</t>
  </si>
  <si>
    <t>WACT_10</t>
  </si>
  <si>
    <t>WACT_11</t>
  </si>
  <si>
    <t>WACT_12</t>
  </si>
  <si>
    <t>WACT_14</t>
  </si>
  <si>
    <t>WACT_15</t>
  </si>
  <si>
    <t>WACT_16</t>
  </si>
  <si>
    <t>WACT_17</t>
  </si>
  <si>
    <t>WACT_18</t>
  </si>
  <si>
    <t>Municipality</t>
  </si>
  <si>
    <t>Income_level</t>
  </si>
  <si>
    <t>Waste_gen_rate</t>
  </si>
  <si>
    <t>Year</t>
  </si>
  <si>
    <t>Collection coverage</t>
  </si>
  <si>
    <t>Col_cov</t>
  </si>
  <si>
    <t>Cont_disp</t>
  </si>
  <si>
    <t>Formal dry recycling</t>
  </si>
  <si>
    <t>Form_dry_recy</t>
  </si>
  <si>
    <t>Plastic in MSW</t>
  </si>
  <si>
    <t>Plastic_MSW</t>
  </si>
  <si>
    <t>Incin</t>
  </si>
  <si>
    <t>Other_recv</t>
  </si>
  <si>
    <t>UniqueID for matching admin boundary</t>
  </si>
  <si>
    <t/>
  </si>
  <si>
    <t>SYC</t>
  </si>
  <si>
    <t xml:space="preserve">Herat </t>
  </si>
  <si>
    <t xml:space="preserve">Cordoba </t>
  </si>
  <si>
    <t xml:space="preserve">Phuentsholing </t>
  </si>
  <si>
    <t>Brasilia</t>
  </si>
  <si>
    <t>Bogota</t>
  </si>
  <si>
    <t>San Jose</t>
  </si>
  <si>
    <t>Greater Hyderabad</t>
  </si>
  <si>
    <t>Gwalior</t>
  </si>
  <si>
    <t>Eldoret</t>
  </si>
  <si>
    <t>Mexico City</t>
  </si>
  <si>
    <t>Panama City</t>
  </si>
  <si>
    <t>Colon</t>
  </si>
  <si>
    <t>Asuncion</t>
  </si>
  <si>
    <t>Krakow</t>
  </si>
  <si>
    <t>St petersburg</t>
  </si>
  <si>
    <t>Kigali</t>
  </si>
  <si>
    <t>Johannesburg</t>
  </si>
  <si>
    <t>Bloemfontein</t>
  </si>
  <si>
    <t>Dehiwala-Mount Lavinia Municipal Council</t>
  </si>
  <si>
    <t>Boras</t>
  </si>
  <si>
    <t>Dushanbe</t>
  </si>
  <si>
    <t>Vavau</t>
  </si>
  <si>
    <t>Bursa Metropolitan Municipality</t>
  </si>
  <si>
    <t>Sanaa</t>
  </si>
  <si>
    <t>Ndola </t>
  </si>
  <si>
    <t>Sakubva</t>
  </si>
  <si>
    <t>Akrotiri and Dhekelia</t>
  </si>
  <si>
    <t>Andorra</t>
  </si>
  <si>
    <t>Anguilla</t>
  </si>
  <si>
    <t>Antigua and Barbuda</t>
  </si>
  <si>
    <t>Aruba</t>
  </si>
  <si>
    <t>Bahamas</t>
  </si>
  <si>
    <t>Barbados</t>
  </si>
  <si>
    <t>Bermuda</t>
  </si>
  <si>
    <t>Bouvet Island</t>
  </si>
  <si>
    <t>British Indian Ocean Territory</t>
  </si>
  <si>
    <t>British Virgin Islands</t>
  </si>
  <si>
    <t>Brunei</t>
  </si>
  <si>
    <t>Cayman Islands</t>
  </si>
  <si>
    <t>Christmas Island</t>
  </si>
  <si>
    <t>Clipperton Island</t>
  </si>
  <si>
    <t>Cocos Islands</t>
  </si>
  <si>
    <t>Cook Islands</t>
  </si>
  <si>
    <t>Eritrea</t>
  </si>
  <si>
    <t>Falkland Islands</t>
  </si>
  <si>
    <t>Faroe Islands</t>
  </si>
  <si>
    <t>French Guiana</t>
  </si>
  <si>
    <t>French Polynesia</t>
  </si>
  <si>
    <t>French Southern Territories</t>
  </si>
  <si>
    <t>Gibraltar</t>
  </si>
  <si>
    <t>Greenland</t>
  </si>
  <si>
    <t>Grenada</t>
  </si>
  <si>
    <t>Guadeloupe</t>
  </si>
  <si>
    <t>Guam</t>
  </si>
  <si>
    <t>Guernsey</t>
  </si>
  <si>
    <t>Guinea-Bissau</t>
  </si>
  <si>
    <t>Heard Island and McDonald Islands</t>
  </si>
  <si>
    <t>Iceland</t>
  </si>
  <si>
    <t>Iran</t>
  </si>
  <si>
    <t>Jersey</t>
  </si>
  <si>
    <t>Laos</t>
  </si>
  <si>
    <t>Luxembourg</t>
  </si>
  <si>
    <t>Macedonia</t>
  </si>
  <si>
    <t>Malta</t>
  </si>
  <si>
    <t>Martinique</t>
  </si>
  <si>
    <t>Mayotte</t>
  </si>
  <si>
    <t>Micronesia</t>
  </si>
  <si>
    <t>Montserrat</t>
  </si>
  <si>
    <t>Nauru</t>
  </si>
  <si>
    <t>New Caledonia</t>
  </si>
  <si>
    <t>Niue</t>
  </si>
  <si>
    <t>Norfolk Island</t>
  </si>
  <si>
    <t>North Korea</t>
  </si>
  <si>
    <t>Northern Cyprus</t>
  </si>
  <si>
    <t>Palestina</t>
  </si>
  <si>
    <t>Paracel Islands</t>
  </si>
  <si>
    <t>Pitcairn Islands</t>
  </si>
  <si>
    <t>Puerto Rico</t>
  </si>
  <si>
    <t>Republic of Congo</t>
  </si>
  <si>
    <t>Reunion</t>
  </si>
  <si>
    <t>Russia</t>
  </si>
  <si>
    <t>Saint Helena</t>
  </si>
  <si>
    <t>Saint Kitts and Nevis</t>
  </si>
  <si>
    <t>Saint Lucia</t>
  </si>
  <si>
    <t>Saint Pierre and Miquelon</t>
  </si>
  <si>
    <t>Saint-Martin</t>
  </si>
  <si>
    <t>San Marino</t>
  </si>
  <si>
    <t>Sint Maarten</t>
  </si>
  <si>
    <t>Slovakia</t>
  </si>
  <si>
    <t>South Georgia and the South Sandwich Islands</t>
  </si>
  <si>
    <t>South Korea</t>
  </si>
  <si>
    <t>Spratly Islands</t>
  </si>
  <si>
    <t>Svalbard and Jan Mayen</t>
  </si>
  <si>
    <t>Swaziland</t>
  </si>
  <si>
    <t>Syria</t>
  </si>
  <si>
    <t>Taiwan</t>
  </si>
  <si>
    <t>Tokelau</t>
  </si>
  <si>
    <t>Turks and Caicos Islands</t>
  </si>
  <si>
    <t>United States Minor Outlying Islands</t>
  </si>
  <si>
    <t>Vatican City</t>
  </si>
  <si>
    <t>Wallis and Futuna</t>
  </si>
  <si>
    <t>Western Sahara</t>
  </si>
  <si>
    <t>XAD</t>
  </si>
  <si>
    <t>ALA</t>
  </si>
  <si>
    <t>AND</t>
  </si>
  <si>
    <t>AIA</t>
  </si>
  <si>
    <t>ATG</t>
  </si>
  <si>
    <t>ABW</t>
  </si>
  <si>
    <t>BHS</t>
  </si>
  <si>
    <t>BRB</t>
  </si>
  <si>
    <t>BMU</t>
  </si>
  <si>
    <t>BES</t>
  </si>
  <si>
    <t>BVT</t>
  </si>
  <si>
    <t>IOT</t>
  </si>
  <si>
    <t>VGB</t>
  </si>
  <si>
    <t>BRN</t>
  </si>
  <si>
    <t>CPV</t>
  </si>
  <si>
    <t>CYM</t>
  </si>
  <si>
    <t>CAF</t>
  </si>
  <si>
    <t>TCD</t>
  </si>
  <si>
    <t>CXR</t>
  </si>
  <si>
    <t>XCL</t>
  </si>
  <si>
    <t>CCK</t>
  </si>
  <si>
    <t>COK</t>
  </si>
  <si>
    <t>CUW</t>
  </si>
  <si>
    <t>DMA</t>
  </si>
  <si>
    <t>ERI</t>
  </si>
  <si>
    <t>FLK</t>
  </si>
  <si>
    <t>FRO</t>
  </si>
  <si>
    <t>GUF</t>
  </si>
  <si>
    <t>PYF</t>
  </si>
  <si>
    <t>ATF</t>
  </si>
  <si>
    <t>GIB</t>
  </si>
  <si>
    <t>GRL</t>
  </si>
  <si>
    <t>GRD</t>
  </si>
  <si>
    <t>GLP</t>
  </si>
  <si>
    <t>GUM</t>
  </si>
  <si>
    <t>GGY</t>
  </si>
  <si>
    <t>GNB</t>
  </si>
  <si>
    <t>GUY</t>
  </si>
  <si>
    <t>HMD</t>
  </si>
  <si>
    <t>ISL</t>
  </si>
  <si>
    <t>JAM</t>
  </si>
  <si>
    <t>JEY</t>
  </si>
  <si>
    <t>XKO</t>
  </si>
  <si>
    <t>LSO</t>
  </si>
  <si>
    <t>LIE</t>
  </si>
  <si>
    <t>LUX</t>
  </si>
  <si>
    <t>MLT</t>
  </si>
  <si>
    <t>MTQ</t>
  </si>
  <si>
    <t>MYT</t>
  </si>
  <si>
    <t>MSR</t>
  </si>
  <si>
    <t>NRU</t>
  </si>
  <si>
    <t>NCL</t>
  </si>
  <si>
    <t>NIU</t>
  </si>
  <si>
    <t>NFK</t>
  </si>
  <si>
    <t>PRK</t>
  </si>
  <si>
    <t>XNC</t>
  </si>
  <si>
    <t>XPI</t>
  </si>
  <si>
    <t>PCN</t>
  </si>
  <si>
    <t>PRI</t>
  </si>
  <si>
    <t>REU</t>
  </si>
  <si>
    <t>SHN</t>
  </si>
  <si>
    <t>KNA</t>
  </si>
  <si>
    <t>SPM</t>
  </si>
  <si>
    <t>VCT</t>
  </si>
  <si>
    <t>BLM</t>
  </si>
  <si>
    <t>MAF</t>
  </si>
  <si>
    <t>SMR</t>
  </si>
  <si>
    <t>STP</t>
  </si>
  <si>
    <t>SXM</t>
  </si>
  <si>
    <t>SGS</t>
  </si>
  <si>
    <t>XSP</t>
  </si>
  <si>
    <t>SDN</t>
  </si>
  <si>
    <t>SUR</t>
  </si>
  <si>
    <t>SJM</t>
  </si>
  <si>
    <t>SWZ</t>
  </si>
  <si>
    <t>TWN</t>
  </si>
  <si>
    <t>TKL</t>
  </si>
  <si>
    <t>TTO</t>
  </si>
  <si>
    <t>TCA</t>
  </si>
  <si>
    <t>UMI</t>
  </si>
  <si>
    <t>VAT</t>
  </si>
  <si>
    <t>VIR</t>
  </si>
  <si>
    <t>WLF</t>
  </si>
  <si>
    <t>ESH</t>
  </si>
  <si>
    <t>Aland</t>
  </si>
  <si>
    <t>Bonaire Sint Eustatius and Saba</t>
  </si>
  <si>
    <t>Cote d Ivoire</t>
  </si>
  <si>
    <t>Curacao</t>
  </si>
  <si>
    <t>Saint Barthelemy</t>
  </si>
  <si>
    <t>Sao Tome and Principe</t>
  </si>
  <si>
    <t>Virgin Islands</t>
  </si>
  <si>
    <t>tC1</t>
  </si>
  <si>
    <t>tC3</t>
  </si>
  <si>
    <t>GADM boundary match notes</t>
  </si>
  <si>
    <t>WACT_19</t>
  </si>
  <si>
    <t>WACT_20</t>
  </si>
  <si>
    <t>WACT_21</t>
  </si>
  <si>
    <t>WACT_22</t>
  </si>
  <si>
    <t>WACT_23</t>
  </si>
  <si>
    <t>WACT_24</t>
  </si>
  <si>
    <t>WACT_25</t>
  </si>
  <si>
    <t>WACT_26</t>
  </si>
  <si>
    <t>Cape Coast</t>
  </si>
  <si>
    <t>KEN.13_1</t>
  </si>
  <si>
    <t>KEN.28_1</t>
  </si>
  <si>
    <t>BGD.4.5.6_1</t>
  </si>
  <si>
    <t>KHM.13_1</t>
  </si>
  <si>
    <t>COD.22.2_1</t>
  </si>
  <si>
    <t>ETH.3.3_1</t>
  </si>
  <si>
    <t>IND.16.12.3_1</t>
  </si>
  <si>
    <t>MYS.7.6_1</t>
  </si>
  <si>
    <t>VNM.47.6_1</t>
  </si>
  <si>
    <t>VNM.54.2_1</t>
  </si>
  <si>
    <t>IDN.9.10_1</t>
  </si>
  <si>
    <t>IDN.9.16_1</t>
  </si>
  <si>
    <t>GHA.3.8_1</t>
  </si>
  <si>
    <t>GADM level of best match</t>
  </si>
  <si>
    <t>2 or 3</t>
  </si>
  <si>
    <t>1 or 2</t>
  </si>
  <si>
    <t>Population is for entire Seychelles not just Victoria. Assigned to entire Syechelles as unclear at what level WaCT applied.</t>
  </si>
  <si>
    <t>Population suggests WaCT applied for Kiambu County, therefore level 1 although this poorly matches the city limits.</t>
  </si>
  <si>
    <t>Data population much less than GIS population, likely due to Khulna being divided into several parts within GADM. Level 2 has much larger population in GIS than dataset. Assumed data applies to central area of Khulna even though populations differ.</t>
  </si>
  <si>
    <t>Population best matches level 1 although this is a poor match to the city boundaries.</t>
  </si>
  <si>
    <t>Population in dataset slightly higher than GIS but GADM boundary clearly matches that of the city.</t>
  </si>
  <si>
    <t>Both level 2 and 3 are same. The population matches well but the GADM boundary covers only part of the city boundaries</t>
  </si>
  <si>
    <t>GIS population is higher than dataset as GADM boundary covers a larger area than the city boundary, but level 3 is the most granular and provides best fit.</t>
  </si>
  <si>
    <t xml:space="preserve">Population of dataset is higher than GIS population, but reasonably close and seems to be the best level of match </t>
  </si>
  <si>
    <t>GIS population larger than dataset populaiton but GADM boundary matches city limits well. Both level 1 and 2 are the same for Harare.</t>
  </si>
  <si>
    <t>Rigid plastic</t>
  </si>
  <si>
    <t>Plastic_rigid</t>
  </si>
  <si>
    <t>Short_name:</t>
  </si>
  <si>
    <t>ID:</t>
  </si>
  <si>
    <t>Unit:</t>
  </si>
  <si>
    <t>NA</t>
  </si>
  <si>
    <t>Cont_fac</t>
  </si>
  <si>
    <t>Added to Bangalore North LV3 as covers the majority of the city.</t>
  </si>
  <si>
    <t xml:space="preserve">2.5mill pop on GIS seems plausible </t>
  </si>
  <si>
    <t>Waste management is split differently for urban and rural areas. The GIS layer does not account for this difference. A regional level is chosen to represent Dhaka (level 2) even though this is bigger than Dhaka it is deemed the best fit.</t>
  </si>
  <si>
    <t>Admin Boundary actually called TribhuwanNagarN.P. This data has higher population than in GIS measurement but believed to be same place.Wikipedia says Ghorahi has won award for cleanest landfill.</t>
  </si>
  <si>
    <t>GIS has slightly higher population than referenced here. Could be Level 3 instead which has a lower population than reported here. Think Level 2 is best match as described as "District" level and GIS layer covers most of city</t>
  </si>
  <si>
    <t>Both level 2 and 3 have same GIS data but think based on oher cities, Level 3 is the best match.</t>
  </si>
  <si>
    <t xml:space="preserve">600k pop seems plausible </t>
  </si>
  <si>
    <t>Added to level 3 (Chorasi). Although this has a much lower GIS popualtion than that shown in the data here, this is believed to be due to an error in where the GIS popualtion is allcoated spatially. Chorosi in fact better matches city boundaries.</t>
  </si>
  <si>
    <t>Added to Hanmakonda (LV3) which represent the Taluka which roughly covers the Greater Warangal Muncipal Corporation.</t>
  </si>
  <si>
    <t xml:space="preserve">in the adas region, small towns surround it in the L3. 339k GIS pop, probably larger due to the boundry size </t>
  </si>
  <si>
    <t xml:space="preserve">sometimes called bure or burie-zuria, 186k pop on GIS fairly close given timeframe, also this covers wider area than just the town </t>
  </si>
  <si>
    <t xml:space="preserve">Not sure how long ago this pop was taken. City s cut in half by 3 boundries, this one covers the most part of the urban area. GIS has pop as 199k </t>
  </si>
  <si>
    <t xml:space="preserve">424k pop on GIS not sure why it is this much higher as surrounding area has low density pop but might be to do with time of data pop and slightly extendend boundry. Seems to be in the right place ref google </t>
  </si>
  <si>
    <t>Again I think this is on a smaller level than GIS has. Think this is the right place but is hard to be sure because of different spellings on maps and on google and in data. Pop also v different (327k pop) but this is likely due to the larger area level</t>
  </si>
  <si>
    <t>found in the Abu Tij region, AZ zarabi on map. 349k pop on GIS this village is veery small in comparison to the region but no smaller levels exist.</t>
  </si>
  <si>
    <t>960k pop on GIS al Fayyum is the placethat comes up in google but there are multiple spellings so tricky to say for sure3</t>
  </si>
  <si>
    <t xml:space="preserve">392k pop on GIS 2020, may be plausible given timeframe and some smaller towns surrounding </t>
  </si>
  <si>
    <t xml:space="preserve">425k pop on GIS likely due to therr extended area of the L3s some dense pops surounding jimma, matches google </t>
  </si>
  <si>
    <t xml:space="preserve">656k pop, covers the city and extra densly populated space that surrounds </t>
  </si>
  <si>
    <t>4.2 mill pop on GIS big change but is likely due to the wider boundry around the city</t>
  </si>
  <si>
    <t>853k pop reasonable increase</t>
  </si>
  <si>
    <t>715k pop on GIS plausible increase correct location</t>
  </si>
  <si>
    <t xml:space="preserve">681k pop on GIS plausible increase correct location </t>
  </si>
  <si>
    <t xml:space="preserve">spelt Samannnud on GIS, pop 384k, whixh is much higher but seems to be the rigfht place matching google and covers the entire city and more which may explain the increase, no L3s. </t>
  </si>
  <si>
    <t>601k pop on GIS called sinnerus but seen online that Senuris is in the level one area it is here. Covers sinnerus but also some surrounding areas so may be the reason for the high pop</t>
  </si>
  <si>
    <t xml:space="preserve">544k pop, level very big so likely to include other urban areas </t>
  </si>
  <si>
    <t xml:space="preserve">670k pop plausible increase </t>
  </si>
  <si>
    <t xml:space="preserve">5.3mill pop on GIS reasonable increae in timeframe </t>
  </si>
  <si>
    <t xml:space="preserve">1.8mil pop on GIS perhaps due to dense outskirt areas </t>
  </si>
  <si>
    <t xml:space="preserve">729k npop onm GIS bit of a large increase but may be plausible given the extended time frmae. Seems to be in the correct place </t>
  </si>
  <si>
    <t>243k pop on GIS, other data suggests 86k pop and location mathches with google so think is the right place. Boundry quite large and includes aanother urban area which may explain change in pop</t>
  </si>
  <si>
    <t>260k pop, l3 boundry contains other urban areas which likelyt explain the pop change. Matches google for location</t>
  </si>
  <si>
    <t>118k pop on GIS, other populated areas surrounding the town may explain increase. Matches google location</t>
  </si>
  <si>
    <t>179k pop,  other populated areas surrounding the town may explain increase. Matches google location</t>
  </si>
  <si>
    <t xml:space="preserve">5.2mill pop seems reasonable difference, area covers the city centre </t>
  </si>
  <si>
    <t>Population differs with GIS population but believed to be same place</t>
  </si>
  <si>
    <t>Population greatly differs with GIS population but believed to be same place</t>
  </si>
  <si>
    <t>Population is a much larger than GIS population but area shows a good match</t>
  </si>
  <si>
    <t>Both this city and Spitak fall within the same privince. The administrative boundaires only go to province level therefore do not match with this data. These are omitted for this reason.</t>
  </si>
  <si>
    <t>Both this city and Vanadzor fall within the same privince. The administrative boundaires only go to province level therefore do not match with this data. These are omitted for this reason.</t>
  </si>
  <si>
    <t>Also called Unincorporated Australiam Capital Territory</t>
  </si>
  <si>
    <t>No Useful data</t>
  </si>
  <si>
    <t>Data added to level 3 although GIS population bigger and covers larger area. Upazila deemed best fit for waste data</t>
  </si>
  <si>
    <t>Data added to level 3 although GIS population smaller as believed to cover correct area and has a closer match with the GIS population than level 2.</t>
  </si>
  <si>
    <t>Also called Hrodna</t>
  </si>
  <si>
    <t>Data population slightly higher than GIS but there is a good match with the city boundary</t>
  </si>
  <si>
    <t>Level 1 (regional level) is the maximum granularity of admin layers. The data point was assumed representative of the region.</t>
  </si>
  <si>
    <t>Thimphu split into a few disitrcts but the district selected (Chang) covers the majortiy of the city</t>
  </si>
  <si>
    <t>Data population bigger than GIS but areas seems to match</t>
  </si>
  <si>
    <t>GIS population higher than that of this data but believed to be correct scale</t>
  </si>
  <si>
    <t>Population data changed from original due to error in that reported. See comment in population cell.</t>
  </si>
  <si>
    <t xml:space="preserve">GIS population is much higher than data population, but cross comparison on GIS seems to match </t>
  </si>
  <si>
    <t>Also called Wouri</t>
  </si>
  <si>
    <t>GIS population slightly lower. Also called Mfoundi</t>
  </si>
  <si>
    <t>Level 1 is at the island level, of which Morini is within. The GIS population is much bigger than the data population for this reason but the city is assumed representative of the island.</t>
  </si>
  <si>
    <t>Data has much higher population than GIS but area matches well</t>
  </si>
  <si>
    <t>Data has much higher population than GIS and level 2 covers area bigger than that of city, but is the most granular</t>
  </si>
  <si>
    <t>Small mismatch in populations due to admin boudnaries not fully matching entirety of city</t>
  </si>
  <si>
    <t>City split into Northen Cyprus and Southern Cyprus in GADM administration layers. Unsure which this data relates to. Population is much smaller than GIS population as that is at regional level. Data point imitted for these reasons</t>
  </si>
  <si>
    <t>Data is at city level but admin layer goes to regional level as a maximum. It is therefore assumed this city data is representative of the region.</t>
  </si>
  <si>
    <t>Data population is more than GIS popualtion but believed to be good match otherwise</t>
  </si>
  <si>
    <t>Good match at level 1 but default is level 2 - municipality level</t>
  </si>
  <si>
    <t xml:space="preserve">Main part of Santo Domingo is called Distrito Nacional however the city extends beyong this. The Data population is higher than GIS for this reason, however, the majority of the city is covered so it is deemed a reasonable match. </t>
  </si>
  <si>
    <t>Data population much greater than GIS however this is likely due to municipality of San Salvador not covering the entirety of the city. It is deemed however a reasonable approximation</t>
  </si>
  <si>
    <t>Could not find city within Equatorial Guinea</t>
  </si>
  <si>
    <t>Data population larger than GIS population but area matches well</t>
  </si>
  <si>
    <t>Data population is significatnly smaller than GIS population but believed to be correct place.</t>
  </si>
  <si>
    <t>Bule Hora is a city in the region of the same name (lv3), therefore GIS population is larger than data. The city data is assumed representative of the region.</t>
  </si>
  <si>
    <t>Maichew is a town within Endamehoni district (level 3) therefore population of GIS slightly larger. Maichew data is assumed representative of Endamehoni district</t>
  </si>
  <si>
    <t>Tepi is a town within the Yeki district (level 3), therefore GIS population slightly larger. Tepi is assumed representative of Yeki</t>
  </si>
  <si>
    <t>Gerbe Guracha is a town within the Kuyu district (level 3), therefore GIS population slightly larger. Gerbe Guracha is assumed representative of Kuyu</t>
  </si>
  <si>
    <t>Debre Tabor is a town within the Farta district (level 3), therefore GIS population slightly larger. Debre Tabor is assumed representative of Farta</t>
  </si>
  <si>
    <t>Weldiya is a town within the Guba Lafto district (level 3), therefore GIS population slightly larger. Weldiya is assumed representative of Guba Lafto</t>
  </si>
  <si>
    <t>Bati at Level 3 is actually the region which contains the town of Bati, therefore GIS population is slightly larger. It is assumed the data is representative of the region.</t>
  </si>
  <si>
    <t>Dire Dawa at level 3 is the region which contains the town of Dire Dawa, therefore the GIS population is larger. The town data here is assumed representative of the region. There is also a administrative region adjacent called Dire Dawa/Town although this does not appear to overlap the town in GIS and the population is much lower.</t>
  </si>
  <si>
    <t>Halaba Kulito is a town within the Alaba district (level 3), therefore GIS population slightly larger. Halaba Kulito is assumed representative of Alaba</t>
  </si>
  <si>
    <t>Dembi Dolo is a town within the Sayo district (level 3), therefore GIS population slightly larger. Dembi dolo is assumed representative of Sayo</t>
  </si>
  <si>
    <t>Suva is a city in the Rewa province which is the most granular level the administrative boudnaries go. Suva is assumed representative of Rewa.</t>
  </si>
  <si>
    <t>Data population is much bigger than GIS population, but are matches well.</t>
  </si>
  <si>
    <t>Waste management is at the commune level (Lv5) in France, however there are 37,000 of these and often very small so in rural areas will often join forces. Angers-Loire Metropole is a collection of communes, although not represented by the administrative boundaries, Level 3 best matches the size but is slightly larger than teh metropole therefore GIS population is slightyl bigger.</t>
  </si>
  <si>
    <t>Regional level (Lv2) is the most granual although this is larger than the city. Libreville is within the Komo-Mondah region however and forms a large part of it therefore it is assumed to be representative.</t>
  </si>
  <si>
    <t>Data is at level 1 but default is level 2</t>
  </si>
  <si>
    <t>Data population bigger than GIS as municipality boundary is smaller than city boundary, but is a close match</t>
  </si>
  <si>
    <t>Data population larger than GIS but area matches well</t>
  </si>
  <si>
    <t xml:space="preserve">Added to level 3 but could possible represent Level 2. </t>
  </si>
  <si>
    <t>Data population much larger than GIS data as represents Greater Hyderabad where GIS only represents Hyderabad. Greater Hyderabad assumed representative of Hyderabad.</t>
  </si>
  <si>
    <t>Chennai is split into several level 3 areas. This data was therefore added to level 2 instead. GIS population is slightly smaller than city population</t>
  </si>
  <si>
    <t>Data population slightly bigger than GIS population</t>
  </si>
  <si>
    <t xml:space="preserve"> GADM layer actually called Chorasi</t>
  </si>
  <si>
    <t>Level 3 name is n.a. ( 1612). Both this Pune data row and that of the Pimpri-Chinchwad data row (below) fall within the Level 3 boundary called n.a. ( 1612). Applied a weighted average based on population between both when entering data into adminstrative boundaries form and summed population.</t>
  </si>
  <si>
    <t>Data population bigger than GIS data but believed to be correct location</t>
  </si>
  <si>
    <t>Level 3 name is n.a. ( 1612). Both this Pimpri-Chinchwad data row and that of the Pune data row (above) fall within the Level 3 boundary called n.a. ( 1612). Applied a weighted average based on population between both when entering data into adminstrative boundaries form and summed population.</t>
  </si>
  <si>
    <t>GIS population slightly bigger than data as covers larger area.</t>
  </si>
  <si>
    <t>GIS population much bigger than data as covers larger area.</t>
  </si>
  <si>
    <t>Data population lower than that of GIS data as GIS vector covers area larger than city.</t>
  </si>
  <si>
    <t>Data population much bigger than GIS depsite GIS vector covering larger area. Srinagar falls in the Pauri GADM level 3 layer.</t>
  </si>
  <si>
    <t>Populations match reasonably well however GIS vector actually covers a much larger area than the city itself</t>
  </si>
  <si>
    <t>Also called Baba Bakala</t>
  </si>
  <si>
    <t>GIS population much bigger than data as covers larger area. GADM level 3 called Thane and incorporates both Thane and Navi Mumbai. Data assumned representative of both</t>
  </si>
  <si>
    <t>GIS population slightly bigger than data as covers larger area. Level 3 name is n.a. ( 652)</t>
  </si>
  <si>
    <t>There are two Kota's in India. This is believed to apply to the one in the Rajasthan state due to close match in population</t>
  </si>
  <si>
    <t>There are three Level 3 'Guwahait's'. This data was added to the one named 'Kamrup Metropolitan' in Level 2. Data was still added at the Level 3 however.</t>
  </si>
  <si>
    <t>Assumed to better represent the mainland area of Kochi (Cochi) known as Ernakulum</t>
  </si>
  <si>
    <t>Data population is much smaller than GIS population as GIS boundary is larger than just the city.</t>
  </si>
  <si>
    <t>Population matches reasonably well however GIS GADM layer shows it actually splits the city of Imphal in half, with the Imphal named vector covering the western portion of the city.</t>
  </si>
  <si>
    <t>GIS population bigger than data as covers larger area. Lvel 3 name is Bazpur</t>
  </si>
  <si>
    <t>GIS population slightly bigger than data as covers larger area. Called Tadpatri in GADM</t>
  </si>
  <si>
    <t>GIS population slightly bigger than data as covers larger area. There are three level 3 Itanagars, here we chose the data to represent Itanagar with Level 2 name 'Lower Subansiri' as this matched with the town of Itanagar.</t>
  </si>
  <si>
    <t>GIS population much bigger than data population as covers are muhch larger than the town. Believed to be the same place however. Level 3 name is n.a. ( 1)</t>
  </si>
  <si>
    <t>Population slightly higher in data than GIS but generally good match</t>
  </si>
  <si>
    <t>Population of data more than GIS data but area matches very well with the city</t>
  </si>
  <si>
    <t>Population of data half that of GIS, this is due to adminsitrative levels only going up to county level so larger than city.</t>
  </si>
  <si>
    <t>No data to add</t>
  </si>
  <si>
    <t>Data population lower than that of GIS data</t>
  </si>
  <si>
    <t>Population best matched with Level 0 therefore added to this level.</t>
  </si>
  <si>
    <t>Data matches well but waste generation seems unreasonably high</t>
  </si>
  <si>
    <t>Skopje is split into several municipalities therefore this data was added to 'Cair' which is the centre most municipality covering the majority of the city. The GIS population is significantly smaller than the data point population as it appears the GIS population is not fully aligned with the city itself</t>
  </si>
  <si>
    <t>Data population much greater than GIS data as it likely represent the wider metropolitan area of Kuala Lumpur whereas the GADM Kuala Lumpur boundary (lv 2) represents only the Federal Territory of KL.</t>
  </si>
  <si>
    <t>Data population is bigger than GIS population as the GIS administrative boundary does not cover the entirity of the city.</t>
  </si>
  <si>
    <t>There are two Pokhara's, this was added to PokharaN.P. as better match with city and population</t>
  </si>
  <si>
    <t>Called BitartnagarN.P.</t>
  </si>
  <si>
    <t>There are three Bharatpur's this was added to BharatpurN.P. as better match with city and population</t>
  </si>
  <si>
    <t>Data population is larger than GIS but area seems to match with city boundaries well. The difference in population is believed to come from innacuracy in the locaiton of the population distriution in GIS.</t>
  </si>
  <si>
    <t>Data population is higher than GIS but this is believed to be inaccuracies in the location of the population distribution in GIS dataset.</t>
  </si>
  <si>
    <t>There are two Dhankuta's this was added to DhankutaN.P. as better match with city and population</t>
  </si>
  <si>
    <t>There is a Bhimeshwor and a BhimesworN.P.. This data was added to the latter as it covers the municipality of Bhimeswor and has a similar population.</t>
  </si>
  <si>
    <t>Called Martadi in GADM dataset</t>
  </si>
  <si>
    <t>GIS population bigger than data. Data has some questionable values such as 38% plastic and 40% waste collection coverage</t>
  </si>
  <si>
    <t>Data added to Lagos State (lv 1) rather than default local authority level (Lv 2) as this data is for all of Lagos where the local authorities cover several different parts of the city. This provided a better match between the GIS population and data population, however the former is lsightly larger due to the state boundary covering some areas outside of the city.</t>
  </si>
  <si>
    <t>Kano split into both a state, and several local authorities within the city. As no population provided it is unclear which administrative boundary to add it to, Kano (lv2) chosen however this only aligns with a small part of the city.</t>
  </si>
  <si>
    <t>Oyo is split into Oyo East and Oyo West. This data was added to Oyo West as appears to cover more of the city and has a larger population, therefore better matching with the data.</t>
  </si>
  <si>
    <t>Ibadan is split into several local authorities. This data was added to Ibadan North as this appeared to cover a larger are of the city and had the highest population.</t>
  </si>
  <si>
    <t>Data population more than GIS population as likely covers wider metropolitan area of Oslo</t>
  </si>
  <si>
    <t>Based on population this data does not seem to fit any of the default Level 2 Wilayat. It is instead added to level 1 Muscat province as seems a better match, the default remains level 2 as this is the municipality level</t>
  </si>
  <si>
    <t>Added to level 2 despite default being level 3 as better matched data population</t>
  </si>
  <si>
    <t xml:space="preserve">Population of data is higher than GIS. </t>
  </si>
  <si>
    <t>GIS population significantly more than data population but also covers area larger than the city</t>
  </si>
  <si>
    <t>Plastic seems very high</t>
  </si>
  <si>
    <t>Also called Lodz</t>
  </si>
  <si>
    <t>Also called Lisboa</t>
  </si>
  <si>
    <t>Also called Ad Dawhah</t>
  </si>
  <si>
    <t>Also called Municipiul Bucuresti</t>
  </si>
  <si>
    <t>Slight mismatch between population of data and GIS due to it being unclear if the data is for the island of Upolu or the city Apia. Administrative boundaries do not match well with either.</t>
  </si>
  <si>
    <t>Data population is less than GIS due to GIS area being larger than city</t>
  </si>
  <si>
    <t>Data population is slightly more than GIS</t>
  </si>
  <si>
    <t>Data population smaller than GIS population as GIS area covers area bigger than just the city</t>
  </si>
  <si>
    <t>Falls within the City of Johannesburg there ommited</t>
  </si>
  <si>
    <t>Also called Mangaung. GIS population slightly bigger due to coerving an area larger than just the city</t>
  </si>
  <si>
    <t>Also called Ethekwini</t>
  </si>
  <si>
    <t xml:space="preserve">Data added to Level 1 despite default being level 2 as better matched data. </t>
  </si>
  <si>
    <t>Data added to Rombo district as this incorpotates the peak of Mount Kilimanjaro however unclear if the data is for only this area.</t>
  </si>
  <si>
    <t>Added to level 1 despite default being level 3 as better fit</t>
  </si>
  <si>
    <t>Data population lower than GIS but reasonable match</t>
  </si>
  <si>
    <t>Data added to regional level (Lv 1) despite default being level 2 as better matched with the city (Kiev is an independent city at the regional level)</t>
  </si>
  <si>
    <t>Population of data is less than GIS</t>
  </si>
  <si>
    <t>Also called District of Columbia</t>
  </si>
  <si>
    <t>Added to the Level 2 'Washtenaw' county</t>
  </si>
  <si>
    <t>Also called 'King' in Washington State. Data population is significantly less than GIS population as GIS vector covers larger area</t>
  </si>
  <si>
    <t>Population data is much bigger than GIS data. This appears to be due to the GIS population raster not aligning correctly with the boundary of the city.</t>
  </si>
  <si>
    <t>Also called 'Libertador' in 'Distrito Capital'. Data population is greater than GIS population but good match in area</t>
  </si>
  <si>
    <t>Data population much smaller than GIS population due to GIS vector covering area larger than just the city.</t>
  </si>
  <si>
    <t>The municipality of the Capital Sana'a is called Amanat Al Asimah</t>
  </si>
  <si>
    <t>Data population lower than GIS but area matches well with the city boundaries</t>
  </si>
  <si>
    <t>Data population lower than GIS due to GIS vector coverin area larger than the city boundaries</t>
  </si>
  <si>
    <t>Within Makonde District. Data population lower than GIS due to GIS vector coverin area larger than the city boundaries</t>
  </si>
  <si>
    <t>Within Chugutu District. Data population lower than GIS due to GIS vector coverin area larger than the city boundaries</t>
  </si>
  <si>
    <t>Population not listed to cross check, but believed to be allocated correctly</t>
  </si>
  <si>
    <t>Falls within Harare therefore omitted</t>
  </si>
  <si>
    <t>Within Mutare City and District. Population not listed to cross check, but believed to be allocated correctly.</t>
  </si>
  <si>
    <t>UNSD_001</t>
  </si>
  <si>
    <t>UNSD_002</t>
  </si>
  <si>
    <t>UNSD_003</t>
  </si>
  <si>
    <t>UNSD_004</t>
  </si>
  <si>
    <t>UNSD_005</t>
  </si>
  <si>
    <t>UNSD_006</t>
  </si>
  <si>
    <t>UNSD_007</t>
  </si>
  <si>
    <t>UNSD_008</t>
  </si>
  <si>
    <t>UNSD_009</t>
  </si>
  <si>
    <t>UNSD_010</t>
  </si>
  <si>
    <t>UNSD_011</t>
  </si>
  <si>
    <t>UNSD_012</t>
  </si>
  <si>
    <t>UNSD_013</t>
  </si>
  <si>
    <t>UNSD_014</t>
  </si>
  <si>
    <t>UNSD_015</t>
  </si>
  <si>
    <t>UNSD_016</t>
  </si>
  <si>
    <t>UNSD_018</t>
  </si>
  <si>
    <t>UNSD_019</t>
  </si>
  <si>
    <t>UNSD_020</t>
  </si>
  <si>
    <t>UNSD_021</t>
  </si>
  <si>
    <t>UNSD_022</t>
  </si>
  <si>
    <t>UNSD_023</t>
  </si>
  <si>
    <t>UNSD_024</t>
  </si>
  <si>
    <t>UNSD_025</t>
  </si>
  <si>
    <t>UNSD_026</t>
  </si>
  <si>
    <t>UNSD_027</t>
  </si>
  <si>
    <t>UNSD_028</t>
  </si>
  <si>
    <t>UNSD_029</t>
  </si>
  <si>
    <t>UNSD_030</t>
  </si>
  <si>
    <t>UNSD_031</t>
  </si>
  <si>
    <t>UNSD_032</t>
  </si>
  <si>
    <t>UNSD_033</t>
  </si>
  <si>
    <t>UNSD_034</t>
  </si>
  <si>
    <t>UNSD_035</t>
  </si>
  <si>
    <t>UNSD_037</t>
  </si>
  <si>
    <t>UNSD_038</t>
  </si>
  <si>
    <t>UNSD_039</t>
  </si>
  <si>
    <t>UNSD_040</t>
  </si>
  <si>
    <t>UNSD_041</t>
  </si>
  <si>
    <t>UNSD_042</t>
  </si>
  <si>
    <t>UNSD_043</t>
  </si>
  <si>
    <t>UNSD_044</t>
  </si>
  <si>
    <t>UNSD_045</t>
  </si>
  <si>
    <t>UNSD_046</t>
  </si>
  <si>
    <t>UNSD_047</t>
  </si>
  <si>
    <t>UNSD_048</t>
  </si>
  <si>
    <t>UNSD_049</t>
  </si>
  <si>
    <t>UNSD_050</t>
  </si>
  <si>
    <t>UNSD_051</t>
  </si>
  <si>
    <t>UNSD_052</t>
  </si>
  <si>
    <t>UNSD_053</t>
  </si>
  <si>
    <t>UNSD_054</t>
  </si>
  <si>
    <t>UNSD_055</t>
  </si>
  <si>
    <t>UNSD_056</t>
  </si>
  <si>
    <t>UNSD_057</t>
  </si>
  <si>
    <t>UNSD_058</t>
  </si>
  <si>
    <t>UNSD_059</t>
  </si>
  <si>
    <t>UNSD_060</t>
  </si>
  <si>
    <t>UNSD_061</t>
  </si>
  <si>
    <t>UNSD_062</t>
  </si>
  <si>
    <t>UNSD_063</t>
  </si>
  <si>
    <t>UNSD_064</t>
  </si>
  <si>
    <t>UNSD_065</t>
  </si>
  <si>
    <t>UNSD_066</t>
  </si>
  <si>
    <t>UNSD_067</t>
  </si>
  <si>
    <t>UNSD_068</t>
  </si>
  <si>
    <t>UNSD_069</t>
  </si>
  <si>
    <t>UNSD_070</t>
  </si>
  <si>
    <t>UNSD_071</t>
  </si>
  <si>
    <t>UNSD_072</t>
  </si>
  <si>
    <t>UNSD_073</t>
  </si>
  <si>
    <t>UNSD_074</t>
  </si>
  <si>
    <t>UNSD_075</t>
  </si>
  <si>
    <t>UNSD_076</t>
  </si>
  <si>
    <t>UNSD_077</t>
  </si>
  <si>
    <t>UNSD_078</t>
  </si>
  <si>
    <t>UNSD_079</t>
  </si>
  <si>
    <t>UNSD_080</t>
  </si>
  <si>
    <t>UNSD_081</t>
  </si>
  <si>
    <t>UNSD_082</t>
  </si>
  <si>
    <t>UNSD_083</t>
  </si>
  <si>
    <t>UNSD_084</t>
  </si>
  <si>
    <t>UNSD_085</t>
  </si>
  <si>
    <t>UNSD_086</t>
  </si>
  <si>
    <t>UNSD_087</t>
  </si>
  <si>
    <t>UNSD_088</t>
  </si>
  <si>
    <t>UNSD_089</t>
  </si>
  <si>
    <t>UNSD_090</t>
  </si>
  <si>
    <t>UNSD_091</t>
  </si>
  <si>
    <t>UNSD_092</t>
  </si>
  <si>
    <t>UNSD_095</t>
  </si>
  <si>
    <t>UNSD_096</t>
  </si>
  <si>
    <t>UNSD_097</t>
  </si>
  <si>
    <t>UNSD_098</t>
  </si>
  <si>
    <t>UNSD_099</t>
  </si>
  <si>
    <t>UNSD_100</t>
  </si>
  <si>
    <t>UNSD_101</t>
  </si>
  <si>
    <t>UNSD_103</t>
  </si>
  <si>
    <t>UNSD_104</t>
  </si>
  <si>
    <t>UNSD_105</t>
  </si>
  <si>
    <t>UNSD_106</t>
  </si>
  <si>
    <t>UNSD_107</t>
  </si>
  <si>
    <t>UNSD_108</t>
  </si>
  <si>
    <t>UNSD_109</t>
  </si>
  <si>
    <t>UNSD_110</t>
  </si>
  <si>
    <t>UNSD_111</t>
  </si>
  <si>
    <t>UNSD_112</t>
  </si>
  <si>
    <t>UNSD_113</t>
  </si>
  <si>
    <t>UNSD_114</t>
  </si>
  <si>
    <t>UNSD_115</t>
  </si>
  <si>
    <t>UNSD_116</t>
  </si>
  <si>
    <t>UNSD_117</t>
  </si>
  <si>
    <t>UNSD_118</t>
  </si>
  <si>
    <t>UNSD_119</t>
  </si>
  <si>
    <t>UNSD_121</t>
  </si>
  <si>
    <t>UNSD_122</t>
  </si>
  <si>
    <t>UNSD_124</t>
  </si>
  <si>
    <t>UNSD_125</t>
  </si>
  <si>
    <t>UNSD_126</t>
  </si>
  <si>
    <t>UNSD_127</t>
  </si>
  <si>
    <t>UNSD_128</t>
  </si>
  <si>
    <t>UNSD_129</t>
  </si>
  <si>
    <t>UNSD_130</t>
  </si>
  <si>
    <t>UNSD_131</t>
  </si>
  <si>
    <t>UNSD_132</t>
  </si>
  <si>
    <t>UNSD_136</t>
  </si>
  <si>
    <t>UNSD_138</t>
  </si>
  <si>
    <t>UNSD_139</t>
  </si>
  <si>
    <t>UNSD_140</t>
  </si>
  <si>
    <t>UNSD_142</t>
  </si>
  <si>
    <t>UNSD_143</t>
  </si>
  <si>
    <t>UNSD_144</t>
  </si>
  <si>
    <t>UNSD_145</t>
  </si>
  <si>
    <t>UNSD_150</t>
  </si>
  <si>
    <t>UNSD_151</t>
  </si>
  <si>
    <t>UNSD_152</t>
  </si>
  <si>
    <t>UNSD_153</t>
  </si>
  <si>
    <t>UNSD_154</t>
  </si>
  <si>
    <t>UNSD_155</t>
  </si>
  <si>
    <t>UNSD_156</t>
  </si>
  <si>
    <t>UNSD_157</t>
  </si>
  <si>
    <t>UNSD_158</t>
  </si>
  <si>
    <t>UNSD_159</t>
  </si>
  <si>
    <t>UNSD_160</t>
  </si>
  <si>
    <t>UNSD_161</t>
  </si>
  <si>
    <t>UNSD_162</t>
  </si>
  <si>
    <t>UNSD_163</t>
  </si>
  <si>
    <t>UNSD_164</t>
  </si>
  <si>
    <t>UNSD_165</t>
  </si>
  <si>
    <t>UNSD_166</t>
  </si>
  <si>
    <t>UNSD_167</t>
  </si>
  <si>
    <t>Adrar</t>
  </si>
  <si>
    <t>Djelfa</t>
  </si>
  <si>
    <t>Wahran (Oran)</t>
  </si>
  <si>
    <t>Qacentina (Constantine)</t>
  </si>
  <si>
    <t>La Matanza</t>
  </si>
  <si>
    <t>Córdoba</t>
  </si>
  <si>
    <t>Buenos Aires</t>
  </si>
  <si>
    <t>Gyumri</t>
  </si>
  <si>
    <t>Yerevan</t>
  </si>
  <si>
    <t>Ganja</t>
  </si>
  <si>
    <t>Sumgaitww.</t>
  </si>
  <si>
    <t>Zenica</t>
  </si>
  <si>
    <t>Francistown</t>
  </si>
  <si>
    <t>Brasília</t>
  </si>
  <si>
    <t>Salvador</t>
  </si>
  <si>
    <t>São Paulo</t>
  </si>
  <si>
    <t>Rio de Janeiro</t>
  </si>
  <si>
    <t>Porto Alegre</t>
  </si>
  <si>
    <t>São Vicente</t>
  </si>
  <si>
    <t>Sal</t>
  </si>
  <si>
    <t>Praia</t>
  </si>
  <si>
    <t>Bangui</t>
  </si>
  <si>
    <t>N'Djamena</t>
  </si>
  <si>
    <t>Shanghai</t>
  </si>
  <si>
    <t>Beijing (Peking)</t>
  </si>
  <si>
    <t>San José</t>
  </si>
  <si>
    <t>Rijeka</t>
  </si>
  <si>
    <t>Split</t>
  </si>
  <si>
    <t>Camagüey</t>
  </si>
  <si>
    <t>Habana</t>
  </si>
  <si>
    <t>Pedro Brand</t>
  </si>
  <si>
    <t>Los Alcarrizos</t>
  </si>
  <si>
    <t>Santo  Domingo Oeste</t>
  </si>
  <si>
    <t>Santo  Domingo Norte</t>
  </si>
  <si>
    <t>Santiago De Los Caballeros</t>
  </si>
  <si>
    <t>San Pedro De Macoris</t>
  </si>
  <si>
    <t>Santo  Domingo Este</t>
  </si>
  <si>
    <t>Distrito Nacional (Capital de la República)</t>
  </si>
  <si>
    <t>Guayaquil</t>
  </si>
  <si>
    <t>Cuenca</t>
  </si>
  <si>
    <t>Kutaisi</t>
  </si>
  <si>
    <t>Batumi</t>
  </si>
  <si>
    <t>Tamale</t>
  </si>
  <si>
    <t>Accr</t>
  </si>
  <si>
    <t>Escuintla</t>
  </si>
  <si>
    <t>Cobán</t>
  </si>
  <si>
    <t>Villa Nueva</t>
  </si>
  <si>
    <t>Mixco</t>
  </si>
  <si>
    <t>Huehuetenango</t>
  </si>
  <si>
    <t>Quetzaltenango</t>
  </si>
  <si>
    <t>Georgetown</t>
  </si>
  <si>
    <t>Tabriz</t>
  </si>
  <si>
    <t>Mashhad</t>
  </si>
  <si>
    <t>Esfahan</t>
  </si>
  <si>
    <t>Mosul</t>
  </si>
  <si>
    <t>Tel Aviv-Yafo</t>
  </si>
  <si>
    <t>Zarqa</t>
  </si>
  <si>
    <t>Irbid</t>
  </si>
  <si>
    <t>Astana</t>
  </si>
  <si>
    <t>Almaty</t>
  </si>
  <si>
    <t>Maseru</t>
  </si>
  <si>
    <t>Schaan</t>
  </si>
  <si>
    <t>Port Louis</t>
  </si>
  <si>
    <t>Cetinje</t>
  </si>
  <si>
    <t>Marrakech</t>
  </si>
  <si>
    <t>Casablanca (Dar-El-Beida)</t>
  </si>
  <si>
    <t>Zinder</t>
  </si>
  <si>
    <t>Panama (Distrito capital)</t>
  </si>
  <si>
    <t>Luque</t>
  </si>
  <si>
    <t>Capiatá</t>
  </si>
  <si>
    <t>Ciudad del Este</t>
  </si>
  <si>
    <t>Asunción</t>
  </si>
  <si>
    <t>Callao</t>
  </si>
  <si>
    <t>Arequipa</t>
  </si>
  <si>
    <t>Lima</t>
  </si>
  <si>
    <t>Manila</t>
  </si>
  <si>
    <t>Beltsy</t>
  </si>
  <si>
    <t>Apia</t>
  </si>
  <si>
    <t>Nis</t>
  </si>
  <si>
    <t>Port Elizabeth</t>
  </si>
  <si>
    <t>Dehiwala-Mount Lavinia</t>
  </si>
  <si>
    <t>Paramaribo</t>
  </si>
  <si>
    <t>Songea</t>
  </si>
  <si>
    <t>Rukwa</t>
  </si>
  <si>
    <t>Ta'izz</t>
  </si>
  <si>
    <t>Aden</t>
  </si>
  <si>
    <t>Sana'a</t>
  </si>
  <si>
    <t>Rusape</t>
  </si>
  <si>
    <t>Gwanda</t>
  </si>
  <si>
    <t>Gokwe</t>
  </si>
  <si>
    <t>Bulawayo</t>
  </si>
  <si>
    <t>Bindura</t>
  </si>
  <si>
    <t>Victoria Falls</t>
  </si>
  <si>
    <t>Mutare</t>
  </si>
  <si>
    <t>Masvingo</t>
  </si>
  <si>
    <t>Kwekwe</t>
  </si>
  <si>
    <t>Karima</t>
  </si>
  <si>
    <t>Kadoma</t>
  </si>
  <si>
    <t>DZA.1_1</t>
  </si>
  <si>
    <t>DZA.16_1</t>
  </si>
  <si>
    <t>DZA.32_1</t>
  </si>
  <si>
    <t>DZA.15_1</t>
  </si>
  <si>
    <t>ARG.1.62_1</t>
  </si>
  <si>
    <t>ARG.6_1</t>
  </si>
  <si>
    <t>ARG.5_1</t>
  </si>
  <si>
    <t>ARM.8_1</t>
  </si>
  <si>
    <t>ARM.7_1</t>
  </si>
  <si>
    <t>ARM.4_1</t>
  </si>
  <si>
    <t>AZE.4.4_1</t>
  </si>
  <si>
    <t>AZE.1.3_1</t>
  </si>
  <si>
    <t xml:space="preserve">BTN.14_1 </t>
  </si>
  <si>
    <t>BIH.2.10.10_1</t>
  </si>
  <si>
    <t>BWA.3_1</t>
  </si>
  <si>
    <t>BRA.5.336_1</t>
  </si>
  <si>
    <t>CPV.20_1</t>
  </si>
  <si>
    <t>CPV.11_1</t>
  </si>
  <si>
    <t>CPV.7_1</t>
  </si>
  <si>
    <t>CHN.24.1_1</t>
  </si>
  <si>
    <t>HRV.13.34_1</t>
  </si>
  <si>
    <t>HRV.16.43_1</t>
  </si>
  <si>
    <t>CUB.1.1_1</t>
  </si>
  <si>
    <t>DOM.31.4_1</t>
  </si>
  <si>
    <t>DOM.31.3_1</t>
  </si>
  <si>
    <t>DOM.31.7_1</t>
  </si>
  <si>
    <t>DOM.31.6_1</t>
  </si>
  <si>
    <t>DOM.30.6_1</t>
  </si>
  <si>
    <t>DOM.27.6_1</t>
  </si>
  <si>
    <t xml:space="preserve">DOM.31.5_1 </t>
  </si>
  <si>
    <t xml:space="preserve">DOM.5.1_1 </t>
  </si>
  <si>
    <t>ECU.19.6.28_1</t>
  </si>
  <si>
    <t>GEO.4.5_1</t>
  </si>
  <si>
    <t>GTM.6.1_1</t>
  </si>
  <si>
    <t>GTM.1.3_1</t>
  </si>
  <si>
    <t>GTM.7.16_1</t>
  </si>
  <si>
    <t>GTM.7.5_1</t>
  </si>
  <si>
    <t>GTM.13.16_1</t>
  </si>
  <si>
    <t>IRN.5.12_1</t>
  </si>
  <si>
    <t>IRN.24.9_1</t>
  </si>
  <si>
    <t>IRN.6.16_1</t>
  </si>
  <si>
    <t>IRQ.16.6_1</t>
  </si>
  <si>
    <t>JOR.12_1</t>
  </si>
  <si>
    <t>KAZ.2.14_1</t>
  </si>
  <si>
    <t>KAZ.1.3_1</t>
  </si>
  <si>
    <t>KGZ.2.1_1</t>
  </si>
  <si>
    <t>LBN.7.5_1</t>
  </si>
  <si>
    <t>LSO.5_1</t>
  </si>
  <si>
    <t>LIE.7_1</t>
  </si>
  <si>
    <t>MUS.8_1</t>
  </si>
  <si>
    <t>MNE.6_1</t>
  </si>
  <si>
    <t>MAR.8.5_1</t>
  </si>
  <si>
    <t>MAR.5.1_1</t>
  </si>
  <si>
    <t>MMR.8.2.2_1</t>
  </si>
  <si>
    <t>NPL.1.1.5.27 1</t>
  </si>
  <si>
    <t>NPL.1.1.3.31 1</t>
  </si>
  <si>
    <t>NPL.2.1.3.13 1</t>
  </si>
  <si>
    <t>NER.8.4.18_1</t>
  </si>
  <si>
    <t>PAN.12_1</t>
  </si>
  <si>
    <t>PRY.9.10_1</t>
  </si>
  <si>
    <t>PRY.9.2_1</t>
  </si>
  <si>
    <t>PER.7.1_1</t>
  </si>
  <si>
    <t>PER.15.1_1</t>
  </si>
  <si>
    <t>PHL.47.6_1</t>
  </si>
  <si>
    <t>MDA.2_1</t>
  </si>
  <si>
    <t>SRB.10.5_1</t>
  </si>
  <si>
    <t>ZAF.3.1_1</t>
  </si>
  <si>
    <t>ZAF.9.3_1</t>
  </si>
  <si>
    <t>KLKA.5.1_1</t>
  </si>
  <si>
    <t>SUR.7_1</t>
  </si>
  <si>
    <t>ARE.1.1_1</t>
  </si>
  <si>
    <t>TZA.22.5_1</t>
  </si>
  <si>
    <t>YEM.21_1</t>
  </si>
  <si>
    <t>YEM.1_1</t>
  </si>
  <si>
    <t>YEM.19_1</t>
  </si>
  <si>
    <t>ZWE.9.3_1</t>
  </si>
  <si>
    <t xml:space="preserve">ZWE.10.3_1 </t>
  </si>
  <si>
    <t>ZWE.1.1_1</t>
  </si>
  <si>
    <t>ZWE.4.1_1</t>
  </si>
  <si>
    <t>ZWE.8.3_1</t>
  </si>
  <si>
    <t>ZWE.10.5_1</t>
  </si>
  <si>
    <t xml:space="preserve">Combined pops of level 2 administrative constitiuents are roughly 550K in 2020 which is a pluasible match for the 510k stated in w2017 here </t>
  </si>
  <si>
    <t>Pop is close - looks like L1</t>
  </si>
  <si>
    <t>Although 2020 pop. = 4.35 million, this still seems a plausible fit as the census in 2007 said 3.4 million https://web.archive.org/web/20070930225838/http://www.world-gazetteer.com/wg.php?x=&amp;men=gadm&amp;lng=en&amp;dat=32&amp;geo=-66&amp;srt=npan&amp;col=aohdq</t>
  </si>
  <si>
    <t>Pop in 2020 is 1.25million - close enough</t>
  </si>
  <si>
    <t xml:space="preserve">Pop is 2.415 million in 2020 - plausible increase from 2010 </t>
  </si>
  <si>
    <t>Pop is 3.6 million in 2020 - most plasible as city alone is only 1.3</t>
  </si>
  <si>
    <t xml:space="preserve">Must be the Ciudad de Buenos Aires which is 3 million inj 2020 - a plausible increase </t>
  </si>
  <si>
    <t xml:space="preserve">no area with tbis name so this is the larger region containing it (no smaller levels). 220k pop likely due to the larger area </t>
  </si>
  <si>
    <t xml:space="preserve">larger area that contains vandazor but is wider with pop of 191k </t>
  </si>
  <si>
    <t xml:space="preserve">2020 pop is 998K on the GIS - so plausibly the same place </t>
  </si>
  <si>
    <t xml:space="preserve">Pop is very plausibly similar to city with same name </t>
  </si>
  <si>
    <t xml:space="preserve">GIS pop is a bit low at 306K in 2020 - but still looks like a good fit </t>
  </si>
  <si>
    <t xml:space="preserve">Again GIS pop is a bit low at 330K in 2020 - butooks like a good fit as above </t>
  </si>
  <si>
    <t xml:space="preserve">GIS pop is v close (2.15) in 2020 - the full level 1 area is 0.5 million greater </t>
  </si>
  <si>
    <t xml:space="preserve">130k on GIS, not sure on this one because the area seems to cover the town but cantr see reason for the large difference in pop </t>
  </si>
  <si>
    <t xml:space="preserve">GIS pop is 107k in 2020 (118K on nthe map - is plausible </t>
  </si>
  <si>
    <t>GIS pop in 2020 is 397k - a bit less than reported here fopr 2009</t>
  </si>
  <si>
    <t xml:space="preserve">GIS pop is circa 60K and surrounding polygons can't be obviously summed to make up the 264K - suspect a larger metropplitan area exists not seen on the GIS dataset </t>
  </si>
  <si>
    <t xml:space="preserve">near enough for Jazz </t>
  </si>
  <si>
    <t xml:space="preserve">familiar with these - they look good </t>
  </si>
  <si>
    <t>Bujumbura is a port city, two parts main city is bujumbura marine surrounded by bujumbura rural. Marine has pop of 890k. Could be plausible increase given the longer time frame. Google says 374k pop 2021 though so seems a bit confusing. Other data says 412k</t>
  </si>
  <si>
    <t xml:space="preserve">GIS says 81K in 2020 - near enough for Jazz </t>
  </si>
  <si>
    <t xml:space="preserve">22k pop on GIS but is the correct island </t>
  </si>
  <si>
    <t xml:space="preserve">pop of 3.4 million GIS seems the best cover of the area </t>
  </si>
  <si>
    <t xml:space="preserve">only covers a small part of the city so this has caused GIS to be 277k pop much lower. Level one and two are the same so use 2 as default </t>
  </si>
  <si>
    <t xml:space="preserve">GIS says 32 mill pop google says 26mill, GIS looks like a slightly larger area, but covers the whole of shanghai </t>
  </si>
  <si>
    <t xml:space="preserve">28.5mill pop GIS, bit of a big gap but seems to be in the right place maybe boundry a bit wide </t>
  </si>
  <si>
    <t>Controversially, country level 0 is close (7.121 million in 2020)</t>
  </si>
  <si>
    <t>Controversially, country level 0 is close (600K in 2020)</t>
  </si>
  <si>
    <t xml:space="preserve">199k on GIS. GIS area seems to cover only part of san jose but is more representative than the level 1. </t>
  </si>
  <si>
    <t>107k on GIS 2020 seems okay as a change and is in the right place</t>
  </si>
  <si>
    <t xml:space="preserve">has 157K on GIS in 2020 which is pl;ausible </t>
  </si>
  <si>
    <t xml:space="preserve">has 794 in 202 which is a plausible increase </t>
  </si>
  <si>
    <t xml:space="preserve">has 323K in 2020 which is a plausible increase </t>
  </si>
  <si>
    <t xml:space="preserve">GIS nearly 2 mill for Cuidad de la Habana (province). Note: La Habana (bordering province) 377k so this Habana could be an addition of both but not certain so assume cuidad de la Habana as more than 90% of the popualtion </t>
  </si>
  <si>
    <t xml:space="preserve">GIS says 98K nearly 50% greater , however dat is older- this a suburb of a big city so potential inaccuracy in GIS data distribution </t>
  </si>
  <si>
    <t xml:space="preserve">GIS is 887k seems a large increase could be due to it being the suburb of a big city </t>
  </si>
  <si>
    <t xml:space="preserve">GIS is 803k looks as though the boundry spreads beyond the border of the main city may be thee reason for this increase </t>
  </si>
  <si>
    <t>GIS is 277k k seems a large increase but the boundry does spread a lot wider than the central area</t>
  </si>
  <si>
    <t>28k  on GIS in 2020 since the sata set is from 2009 this may be plausble. Also the L1 city is made of 2 districts (banjul and Kanifing), perhaps the boundry could have changed/ large areas of the land seem uninhabited/flood prone</t>
  </si>
  <si>
    <t xml:space="preserve">92k on GIS in 2020 this seems a large  reduction. Looks as though the area does not cover the majority of the city and quite dense populations on the outer boundry of the area, need to check  </t>
  </si>
  <si>
    <t xml:space="preserve">198k GIS seems plausible increase </t>
  </si>
  <si>
    <t xml:space="preserve">1.05 mill GIS within 10% decrease so seems plausible </t>
  </si>
  <si>
    <t>409k in GIS this is a lot higher, the area on map seems to cover much more than the city itself.</t>
  </si>
  <si>
    <t>3.36mill pop on GIS this is the right area but the boundry seems to include a lot of the surrounding areas of the city that are densly populated perhaps the 2mill is only for the cental area??</t>
  </si>
  <si>
    <t xml:space="preserve">Pressume this is Accra not Accr. 3.15 mill in 2020 which seems a lot higher. Probably includes more than just accrra city but would be hard to determine which level 3s as would be a combination </t>
  </si>
  <si>
    <t xml:space="preserve">176k seems a plausible increase. </t>
  </si>
  <si>
    <t xml:space="preserve">312k on GIS much much smaller 2018 census says around 200k pop. Coban is in level 1 area Alta Verapaz with 1.46mill pop on GIS could be a combination of this and another area surrounding coban ? Have put the unique ID as the level 2 because this covers the area of ther city best  </t>
  </si>
  <si>
    <t>629k on GIS 2020, this was 2009 but still seems a very large increase. Area is surrounded by lots of smaller districts and seems to be on the edge of guatemala city itself. Perhaps some boundries have chanaged?</t>
  </si>
  <si>
    <t xml:space="preserve">507k on GIS 2020 seems a reasonable increase </t>
  </si>
  <si>
    <t xml:space="preserve">the GIS says 2020 pop is 1.9 mill. It looks as though there is a very dense population around the north side of the area so UN boundry could be different. Also the level 1 and level 2 are the same ( level 1 is the region, level 2 is the prefecture ) level 2 is default so this is used </t>
  </si>
  <si>
    <t xml:space="preserve">1.3 mill 2020 pop in GIS. The boundry seems to miss the east side of the city which explains the decrease </t>
  </si>
  <si>
    <t xml:space="preserve">Tehran is level 1 and has population of nearly 12 mill in 2020 (GIS). I think it is more likely that this is refering to Theran (central Terhan level 2) which has 2020 pop of 7.2 mill on GIS. Previous data feom waste sources calcuated pop of 8.4 mill also. </t>
  </si>
  <si>
    <t xml:space="preserve">3.5 mill pop in 2020 on GIS seems plausible </t>
  </si>
  <si>
    <t xml:space="preserve">Esfahan L1 is pop 5.6 mill on GIS this looks like the entire province. The county of tiran and karvan has pop of 2.5 mill on GIS and this covers a lot of central Esfahan. </t>
  </si>
  <si>
    <t xml:space="preserve">2.6 mill pop on GIS boundry seems to cut through city centre a little so may be the reason for the under eastimate </t>
  </si>
  <si>
    <t xml:space="preserve">GIS has population as 5 mill seems like there are some very densly populated areas on the outskirts of the city not within this boundry. Previous data from waste sources estimates 7 mill pop. </t>
  </si>
  <si>
    <t xml:space="preserve">GIS estimates 1.2 mill pop  boundry stretches much further than that of the main city- could explain the increase also 2008 is a much larger gap to 2020 than others </t>
  </si>
  <si>
    <t xml:space="preserve">GIS is 1.5 mil pop and previous data from waste sources 3.3 mill. Internet says pop of 435k in 2015. the GIS does include a slightly larger area than google maps but this is such a big change it is still confusing </t>
  </si>
  <si>
    <t>on GIS pop 893k slightly too large a jump but likely explained by the boundry of Zarqa being next to the city Amman and dense population spreads between the two</t>
  </si>
  <si>
    <t>1.4 mill on GIS could possibly include Ajlun which borders the area and has pop n193k but not sure</t>
  </si>
  <si>
    <t xml:space="preserve">2.5 mill pop on GIS 2.4 mill on data from waste sources but 4,5 mill in 2016 cencus seems the dense population spreads further than the GIS boundry but this is quite a large change but seems to cover the correct place- best match </t>
  </si>
  <si>
    <t>As of 2019, Astana is now known as Nur-sultan. Previously it was also known as Akmola which is now the name of the region it is in. this can also be callled Aqmola and this is the GIS location name for the level 1. Nur-sultan is in the level 2 area Tselinogradskiy, which has 2020 GIS pop of 1.3 mill which is a plausible increase</t>
  </si>
  <si>
    <t>1.6 mill pop on GIS boundry cuts out a small part of the city plausible population</t>
  </si>
  <si>
    <t xml:space="preserve">4.9 mill pop on GIS plausible increase </t>
  </si>
  <si>
    <t xml:space="preserve">412k pop on GIS seems plausible increase </t>
  </si>
  <si>
    <t>863,695on GIS  boarderline plausible increase, given the 2012 to 2020 jump, looks to be the correct location</t>
  </si>
  <si>
    <t>452k increase seems very large is a 14 year jump so would expect this to be higher, also the boundry covers a much wider area than Maseru.</t>
  </si>
  <si>
    <t xml:space="preserve">6000 pop 2020 GIS, plausible </t>
  </si>
  <si>
    <t xml:space="preserve">1mill pop on GIS seems plausible </t>
  </si>
  <si>
    <t xml:space="preserve">pop 109k on GIS slightly large change but likely due to the extended time gap (2012-2020) also GIS area neglects small suburbs on outskirts </t>
  </si>
  <si>
    <t xml:space="preserve">26k pop in 2020 on GIS is a little bit low but seems the GIS is in the right place. Some very densly populated areas around the edge of the country boundry </t>
  </si>
  <si>
    <t xml:space="preserve">15k pop in 2020 on GIS seems plausible </t>
  </si>
  <si>
    <t xml:space="preserve">206k pop in 2020 on GIS seems plausible </t>
  </si>
  <si>
    <t xml:space="preserve">GIS is 1.5 mill pop. This is a bit high but there is a slightly higher time gap than other instances. Boundry spreads quite far north of marrakesh city </t>
  </si>
  <si>
    <t xml:space="preserve">GIS says 4.28mill pop in 2020 this is a plausible increase for the time frame </t>
  </si>
  <si>
    <t xml:space="preserve">this pop looks 1000 times too big. Assuming this GIS pop is 296k and therefore a reasonable increase. </t>
  </si>
  <si>
    <t xml:space="preserve">1000 times too big again ?? GIS says 3.7mill in 2020 bit big, other data says 1 mill. GIS is in the right place </t>
  </si>
  <si>
    <t xml:space="preserve">1000 times too big again ?? GIS is 226k which is plausible, location correct. </t>
  </si>
  <si>
    <t xml:space="preserve">401k on GIS, seems a bit large, could be due to the large time gap, looks as though in the correct location </t>
  </si>
  <si>
    <t xml:space="preserve">1.2mill 2020 pop seems plausible </t>
  </si>
  <si>
    <t xml:space="preserve">GIS says 1.5mill which is a plausible change, seems to be in the correct place </t>
  </si>
  <si>
    <t xml:space="preserve">385k on GIS 2020 seems plausible increase </t>
  </si>
  <si>
    <t xml:space="preserve">301k pop 2020 on GIS seems a plausible increase </t>
  </si>
  <si>
    <t>279k pop 2020 on GIS seems plausible increase</t>
  </si>
  <si>
    <t xml:space="preserve">259k pop 2020 on GIS seems plausible increase </t>
  </si>
  <si>
    <t>3.15k pop 2020 on GIS seems plausible increase</t>
  </si>
  <si>
    <t>543k pop 2020 on GIS seems plausible increase</t>
  </si>
  <si>
    <t xml:space="preserve">1.3mill pop 2020 seems slightly large increase very dense population around the boundry so the boundry could be slightly different. Level 1 and level 2 are the same- level 2 is default </t>
  </si>
  <si>
    <t>10.5mill pop 2020 GIS seems plausible increase</t>
  </si>
  <si>
    <t xml:space="preserve">1.5mill pop 2020 GIS is within 25% reduction, bit odd to go down this much but could be due to the very small boundry of manila city </t>
  </si>
  <si>
    <t>called Balti also. Pop 96k little bit lower than would be expected, boundry looks to be right though</t>
  </si>
  <si>
    <t xml:space="preserve">270k pop GIS 2020 seems plausible increase </t>
  </si>
  <si>
    <t xml:space="preserve">392K POP 2020 seems ok </t>
  </si>
  <si>
    <t>1.7mil on GIS seems ok</t>
  </si>
  <si>
    <t xml:space="preserve">out by factor of 1000?? seems to come under the city of johannesburg boundry (pop 5.8mill GIS). This covers a bit extra than just soweto so is probably the reason for the increase. </t>
  </si>
  <si>
    <t xml:space="preserve">seems to be no specific ares is likely a sum of numbered level 4s but pop of this area is 1.3mill which is a lot higher than this area so is not the best match. </t>
  </si>
  <si>
    <t>4.7mill GIS seems plausible</t>
  </si>
  <si>
    <t>140k pop GIS reasonable change</t>
  </si>
  <si>
    <t>168k pop Gis reasonable change</t>
  </si>
  <si>
    <t>336K Pop GIS quite a lot different seems that the city extends beyond this boundry so could contain parts of other areas</t>
  </si>
  <si>
    <t xml:space="preserve">230k pop GIS . Slightly lower than wanted but likely due to densly populated areas surrounding the boundry </t>
  </si>
  <si>
    <t xml:space="preserve">1.7MILL GIS reasonable difference. </t>
  </si>
  <si>
    <t xml:space="preserve">I think this is kiev city 2.9mill pop so similar </t>
  </si>
  <si>
    <t xml:space="preserve">no pop but boundry covers the area well but also includes the greater dubhi area and no level two covering the entire city </t>
  </si>
  <si>
    <t xml:space="preserve">no pop but this is the boundry covering the main city </t>
  </si>
  <si>
    <t xml:space="preserve">289k pop GIS bit big of a pop difference but seems to be the correct location and boundry covwers a large area around the city. </t>
  </si>
  <si>
    <t xml:space="preserve">Rukwa is the name of the region ( pop 1.3mill GIS). The capital of Rukwa is Sumbawanga (pop 279k on GIS), more likely ?? </t>
  </si>
  <si>
    <t xml:space="preserve">227k on GIS seems reasonable </t>
  </si>
  <si>
    <t xml:space="preserve">Think this is a case of the level 1s being too big and level 2s too small. Will use the level; 1  area as would be hared to choose a level 2 area. Pop much bigger of this area at 3.7mill on GIS </t>
  </si>
  <si>
    <t>911k pop GIS so probably plausible</t>
  </si>
  <si>
    <t>1.5mill pop GIS 2020. seems a bit big but given the larger date gap and the map looking okay is likely the right place</t>
  </si>
  <si>
    <t xml:space="preserve">no boundry with this name looks to be in Makoni, 330k pop. Area seems much bigger </t>
  </si>
  <si>
    <t xml:space="preserve">141pop covers much larger area than just gwanda but seems to be the right place </t>
  </si>
  <si>
    <t xml:space="preserve">in gokwe south but again very large area 357k pop on GIS same issue as above </t>
  </si>
  <si>
    <t xml:space="preserve">this is in Makonde pop 273k no smaller level to be more precse </t>
  </si>
  <si>
    <t xml:space="preserve">630k pop 2020 GIS seems reasonable </t>
  </si>
  <si>
    <t xml:space="preserve">190k pop 2020 GIS, very big jump but quite large area surrounding the town. 2012 census has pop as 46k but boundry a lot smaller </t>
  </si>
  <si>
    <t xml:space="preserve">found in the hwange district 159k pop 2020 GIS much larger area </t>
  </si>
  <si>
    <t xml:space="preserve">Chegutu, 320k pop much larger than Norton, same issue as other ZWE, other sources has pop as 58k </t>
  </si>
  <si>
    <t xml:space="preserve">491k pop on GIS, very large area covering way more than just the town. </t>
  </si>
  <si>
    <t xml:space="preserve">329k pop GIS, very large area covering way more than just the town </t>
  </si>
  <si>
    <t xml:space="preserve">337k pop GIS, very large area covering way more than just the town </t>
  </si>
  <si>
    <t xml:space="preserve">Thinking this is probably Kariba, similar pop on google and data from other waste sources to suggest. GIS says 80k pop but is a much larger area than just the town. </t>
  </si>
  <si>
    <t xml:space="preserve">no pop to compare to but looks to be in the right place but ios a much larger area than the google maps boundry </t>
  </si>
  <si>
    <t xml:space="preserve">2.3mill pop GIS bit over estimate but looks to be in the right place and boundry includes lots of suburb towns </t>
  </si>
  <si>
    <t xml:space="preserve">270k pop GIS 2020, v large area covering more than just the town. Other source 158k pop so seems right </t>
  </si>
  <si>
    <t>Waste generation rate year</t>
  </si>
  <si>
    <t>Waste_gen_rate_yr</t>
  </si>
  <si>
    <t>Collection coverage year</t>
  </si>
  <si>
    <t>Col_cov_yr</t>
  </si>
  <si>
    <t>Plastic in MSW year</t>
  </si>
  <si>
    <t>Plastic_MSW_yr</t>
  </si>
  <si>
    <t>Rigid Plastic Year</t>
  </si>
  <si>
    <t>Plastic_rigid_yr</t>
  </si>
  <si>
    <t>Other recovery year</t>
  </si>
  <si>
    <t>Other_Recv_yr</t>
  </si>
  <si>
    <t>Formal dry recycling year</t>
  </si>
  <si>
    <t>Form_dry_recy_yr</t>
  </si>
  <si>
    <t>Incineration year</t>
  </si>
  <si>
    <t>Incin_yr</t>
  </si>
  <si>
    <t>Controlled disposal year</t>
  </si>
  <si>
    <t>Cont_disp_yr</t>
  </si>
  <si>
    <t>MSW collected and managed in controlled facilities</t>
  </si>
  <si>
    <t>MSW collected and managed in controlled facilities year</t>
  </si>
  <si>
    <t>Cont_fac_yr</t>
  </si>
  <si>
    <t>UNSD_036</t>
  </si>
  <si>
    <t>UNSD_102</t>
  </si>
  <si>
    <t>Chongqing</t>
  </si>
  <si>
    <t>CHN.3.1_1</t>
  </si>
  <si>
    <t>GTM.8.10_1</t>
  </si>
  <si>
    <t>Population best matches with Lv 2 but GADM boundary much bigger than city</t>
  </si>
  <si>
    <t>Matches perfectly with the area shown by google when searched for</t>
  </si>
  <si>
    <t>GIS population slightly higher but possible</t>
  </si>
  <si>
    <t>1.17 mill on GIS seems plausible</t>
  </si>
  <si>
    <t>GIS population smaller but  covers the city</t>
  </si>
  <si>
    <t>City split into many disticts in lv2 but encompasses much larger area in lv1. Level 1 thought to be closest match</t>
  </si>
  <si>
    <t xml:space="preserve">814k on GIS in 2020 seems a plausible increase </t>
  </si>
  <si>
    <t>GIS population lower than data but good match with city boundaries</t>
  </si>
  <si>
    <t>https://www.researchgate.net/publication/299734007_Municipal_waste_management_in_France</t>
  </si>
  <si>
    <t>Justification</t>
  </si>
  <si>
    <t>Best matches management level of waste and available data</t>
  </si>
  <si>
    <t>http://www.uncrd.or.jp/content/documents/3956Country%20Report%203R%20-%20Afghanistan.pdf</t>
  </si>
  <si>
    <t>Only available subnational administrative division</t>
  </si>
  <si>
    <t>Represents municipalities and is the only available subnational administrative division</t>
  </si>
  <si>
    <t>https://www.eea.europa.eu/themes/waste/waste-management/municipal-waste-management-country-profiles/albania-municipal-waste-factsheet-2018</t>
  </si>
  <si>
    <t>https://www.retech-germany.net/fileadmin/retech/05_mediathek/laenderinformationen/Algerien_RA_ANG_WEB_0_Laenderprofile_sweep_net.pdf</t>
  </si>
  <si>
    <t>Best matches the available data</t>
  </si>
  <si>
    <t>http://siteresources.worldbank.org/INTANGOLA/Resources/HCWMP-Plan_09.pdf</t>
  </si>
  <si>
    <t>No subnational adminsitrative divisions</t>
  </si>
  <si>
    <t>https://www.argentina.gob.ar/ambiente/preservacion-control/gestionresiduos/argentina</t>
  </si>
  <si>
    <t>Local Governments (names vary: boroughs, shires cities, councils, etc.) are responsible for SWM, this best matches with Level 2 although some data points cover the wider metropolitan areas of cities which is several local authorities. The level 1 division is by state and too large compared to this data.</t>
  </si>
  <si>
    <t>https://www.environment.gov.au/protection/waste-resource-recovery/national-waste-reports/national-waste-report-2013/policies-and-governance</t>
  </si>
  <si>
    <t>Despite level 3 being termed 'Municipality' these are very small and it is instead believed SWM is managed at the provincial level (Level 1). As this also matches with the available data, this was chosen as the default</t>
  </si>
  <si>
    <t>https://www.eea.europa.eu/publications/managing-municipal-solid-waste/austria-country-paper-on-municipal</t>
  </si>
  <si>
    <t>Best matches the available data and as incorporates cities, believed to best represent muicipalities</t>
  </si>
  <si>
    <t>Although there is a subnational administrative division, data for the entire country was available through the Wasteaware dataset and therefore this national level was chosen as the default.</t>
  </si>
  <si>
    <t>2 &amp; 3</t>
  </si>
  <si>
    <t>Best mataches management level of waste and available data</t>
  </si>
  <si>
    <t>https://eni-seis.eionet.europa.eu/east/areas-of-work/data/Annex3BelarusCountryFactSheetFeb2018.pdf</t>
  </si>
  <si>
    <t>Although waste is apparently managed at the regional level (see reference), the city data available best fits with the Arrondissements which is Level 3, therefore this level was deemed most suitable</t>
  </si>
  <si>
    <t>https://www.eea.europa.eu/publications/managing-municipal-solid-waste/belgium-municipal-waste-management</t>
  </si>
  <si>
    <t>Best matches the available data and is the only available subnational administrative division</t>
  </si>
  <si>
    <t>https://journals.openedition.org/factsreports/369</t>
  </si>
  <si>
    <t>https://www.nationalcouncil.bt/assets/uploads/docs/acts/2017/Waste_Prevention_and_Management_Act_2009_English.pdf</t>
  </si>
  <si>
    <t>Best matches data and is municipal level</t>
  </si>
  <si>
    <t>Only available subnational administrative division and municipal level</t>
  </si>
  <si>
    <t>https://www.vivis.de/wp-content/uploads/WM8/2018_wm_109-118_cero</t>
  </si>
  <si>
    <t>http://extwprlegs1.fao.org/docs/pdf/bot91838.pdf</t>
  </si>
  <si>
    <t>Uninhabited island therefore removed from the analysis</t>
  </si>
  <si>
    <t>Best matches management level of waste (municipalities) and available data</t>
  </si>
  <si>
    <t>https://www.epa.gov/sites/production/files/2014-05/documents/brazil.pdf</t>
  </si>
  <si>
    <t>Lack of permanent population therefore excluded from the analysis</t>
  </si>
  <si>
    <t>Best matches the municipal level</t>
  </si>
  <si>
    <t>https://www.eea.europa.eu/publications/managing-municipal-solid-waste/bulgaria-municipal-waste-management/view</t>
  </si>
  <si>
    <t>Waste managed at the city level which is best represented by level 2.</t>
  </si>
  <si>
    <t>http://documentos.bancomundial.org/curated/es/973951468238181658/pdf/AC50350P11761610Box349453B01PUBLIC1.pdf and https://ccacoalition.org/en/partners/bangui-central-african-republic</t>
  </si>
  <si>
    <t>https://www.oecd.org/countries/chad/38561813.pdf, see also http://unpan1.un.org/intradoc/groups/public/documents/un/unpan023258.pdf</t>
  </si>
  <si>
    <t>Best matches the available data and municipality level</t>
  </si>
  <si>
    <t>http://d-waste.com/new-infographics/item/download/5_a50f76fca802a3fb1ffa1fa18d7ec593.html</t>
  </si>
  <si>
    <t>Waste is managed at the municipal level which is believed to best be represented by Level 2 (Cantons)</t>
  </si>
  <si>
    <t>https://www.ministeriodesalud.go.cr/index.php/biblioteca-de-archivos/sobre-el-ministerio/politcas-y-planes-en-salud/planes-en-salud/3025-plan-nacional-para-la-gestion-integral-de-residuos-2016-2021/file</t>
  </si>
  <si>
    <t>https://www.eea.europa.eu/publications/managing-municipal-solid-waste/croatia-municipal-waste-management/view</t>
  </si>
  <si>
    <t>Waste is managed at the municipality level which is best represented by level 2 and matches available data</t>
  </si>
  <si>
    <t>https://www.mzp.cz/C1257458002F0DC7/cz/plan_odpadoveho_hospodarstvi_aj/$FILE/OODP-WMP_CZ_translation-20151008.pdf</t>
  </si>
  <si>
    <t>Administrative levels relate to either provinces (Level 1) or Territories (Level 2). Level 2 is deemed the best fit as matches the available data, is more granular and better matches city boundaries at which data is likely to be collected.</t>
  </si>
  <si>
    <t>Best matches the management level of waste (municipalities) and available data</t>
  </si>
  <si>
    <t>https://www.eea.europa.eu/publications/managing-municipal-solid-waste/denmark-municipal-waste-management/view</t>
  </si>
  <si>
    <t>Best matches the city level and available data</t>
  </si>
  <si>
    <t>Best matches the muncipal level and available data</t>
  </si>
  <si>
    <t>https://en.wikipedia.org/wiki/Subdivisions_of_Egypt</t>
  </si>
  <si>
    <t>http://www.marn.gob.sv/descargas/programa-nacional-para-el-manejo-integral-de-los-desechos-solidos/?wpdmdl=19296&amp;ind=3beGrO7MGeYJkv1exoqFvVk4kiezuUGPw0zlfj5uG_SacQyJhQgWs2SElAbYsLXgjF8F6qwpiHK5Y7Shfh-Q0yLSRcne2sRtbomETXWvUZU</t>
  </si>
  <si>
    <t>Chosen as represents municipality level</t>
  </si>
  <si>
    <t>Level 2 chosen as believed to better represent municipalities as provides a closer match to city boundaires than level 1</t>
  </si>
  <si>
    <t>Municipalities are called "linn" for urban municipality and "vald" for rural municipalities, thereby mathcing level 2 and available data best.</t>
  </si>
  <si>
    <t>https://www.eea.europa.eu/publications/managing-municipal-solid-waste/estonia-municipal-waste-management</t>
  </si>
  <si>
    <t>https://onlinelibrary.wiley.com/doi/full/10.1111/j.1468-2427.2013.01214.x</t>
  </si>
  <si>
    <t>Municipalities are represented at level 2 called Kommunur</t>
  </si>
  <si>
    <t>https://en.wikipedia.org/wiki/Municipalities_of_the_Faroe_Islands</t>
  </si>
  <si>
    <t>Most granular level available is at level 2 representig provinces. City data is therefore assumed representative of the provinces.</t>
  </si>
  <si>
    <t>https://helda.helsinki.fi/bitstream/handle/10138/38022/FE_14_2009.pdf?sequence=1&amp;isAllowed=y</t>
  </si>
  <si>
    <t>Uses the same structure as France therefore the Arronndisement level (Lv 1) was chosen as the default.</t>
  </si>
  <si>
    <t>See http://www.geoecotrop.be/uploads/publications/pub_291_499084.pdf and https://www.averda.com/where-we-operate/gabon</t>
  </si>
  <si>
    <t>Best matches available data</t>
  </si>
  <si>
    <t>http://ec.europa.eu/DocsRoom/documents/21487/attachments/2/translations/en/renditions/pdf</t>
  </si>
  <si>
    <t>Waste is managed by at the municipal, district and metropolitan level, therefore represented by level 2</t>
  </si>
  <si>
    <t>https://www.sciencedirect.com/science/article/pii/S0956053X15301185</t>
  </si>
  <si>
    <t>https://ec.europa.eu/environment/waste/framework/pdf/GR%20factsheet_FINAL.pdf</t>
  </si>
  <si>
    <t>https://naalakkersuisut.gl/en/Naalakkersuisut/Departments/Natur-Miljoe/Miljoe-og-beredskabsafd/Affald</t>
  </si>
  <si>
    <t>http://www.marn.gob.gt/Multimedios/4041.pdf</t>
  </si>
  <si>
    <t>Island level believed to be best match for waste management as level 1 represent parish boundaries which are very small.</t>
  </si>
  <si>
    <t xml:space="preserve">Best matches data and what is believed to be the local authority level </t>
  </si>
  <si>
    <t>https://tel.archives-ouvertes.fr/tel-01885042/document</t>
  </si>
  <si>
    <t>Municipalities are called Sectors therefore level 2 chosen as default</t>
  </si>
  <si>
    <t>http://www.oecd.org/regional/regional-policy/profile-Guinea-Bissau.pdf</t>
  </si>
  <si>
    <t>https://tzibalnaah.unah.edu.hn/bitstream/handle/123456789/5751/T-MFep00021.pdf?sequence=2&amp;isAllowed=y</t>
  </si>
  <si>
    <t>Managed by the Environmental Protection Department (EPD) which oversees the whole of Hong Kong, therefore level 0 chosen</t>
  </si>
  <si>
    <t>https://www.epd.gov.hk/epd/english/environmentinhk/waste/waste_maincontent.html</t>
  </si>
  <si>
    <t>Managed by municipalities which best matches with level 2 and with the available data</t>
  </si>
  <si>
    <t>https://www.eea.europa.eu/publications/managing-municipal-solid-waste/hungary-municipal-waste-management/view</t>
  </si>
  <si>
    <t>Managed at the local authority (municipality) level which is represented by level 2</t>
  </si>
  <si>
    <t>https://www.eea.europa.eu/publications/managing-municipal-solid-waste/iceland-municipal-waste-management/view</t>
  </si>
  <si>
    <t>Level 3 (Taluks) represents municipalities the best and provides the closest match for the available data, however, in the What a Waste data some larger cities are better represented at level 2 (Districts) instead</t>
  </si>
  <si>
    <t>https://invest-india-revamp-static-files.s3.ap-south-1.amazonaws.com/s3fs-public/2019-05/ey-the-big-w-impact.pdf</t>
  </si>
  <si>
    <t>https://core.ac.uk/download/pdf/12549087.pdf</t>
  </si>
  <si>
    <t>Only available sub-national adminsitrative division</t>
  </si>
  <si>
    <t>https://www.eea.europa.eu/publications/managing-municipal-solid-waste/ireland-municipal-waste-management/view</t>
  </si>
  <si>
    <t>Waste is managed by local authorities which match with the Level 2 adminsitrative division</t>
  </si>
  <si>
    <t>https://www.gov.im/media/1362121/2018-approved-waste-strategy.pdf
https://www.gov.im/categories/home-and-neighbourhood/local-authorities/</t>
  </si>
  <si>
    <t>Managed by local authorities with Level 1 being the only subnational administrative division available and matches with the available data</t>
  </si>
  <si>
    <t>http://www.sviva.gov.il/English/Legislation/Pages/WasteAndRecycling.aspx</t>
  </si>
  <si>
    <t>https://www.eea.europa.eu/publications/managing-municipal-solid-waste/italy-municipal-waste-management/view</t>
  </si>
  <si>
    <t>https://www.env.go.jp/en/recycle/smcs/attach/hcswm.pdf</t>
  </si>
  <si>
    <t>https://library.fes.de/pdf-files/bueros/amman/12729.pdf</t>
  </si>
  <si>
    <t>Best matches the available data and closest match to municipality level</t>
  </si>
  <si>
    <t>Waste managed at the county level which is represented by level 1 and this best matches the available data</t>
  </si>
  <si>
    <t>http://www.environment.go.ke/wp-content/uploads/2019/01/Waste-Policy-DISCUSSION-DRAFT-10-2-18.pdf</t>
  </si>
  <si>
    <t>http://komunat-ks.net/uploads/2017/11/Waste-Management-in-Kosovo-Challenges-and-Opportunities.pdf</t>
  </si>
  <si>
    <t>Waste managed at the provincial level therefore represented by Level 1</t>
  </si>
  <si>
    <t>https://www.uncrd.or.jp/content/documents/Country%20Analysis%20Paper_Lao%20PDR_rev.pdf</t>
  </si>
  <si>
    <t>https://en.wikipedia.org/wiki/Administrative_divisions_of_Latvia</t>
  </si>
  <si>
    <t>Only available sub-national adminsitrative division and best matches the available data</t>
  </si>
  <si>
    <t>Only available sub-national adminsitrative division and represents municipality level</t>
  </si>
  <si>
    <t>https://en.wikipedia.org/wiki/Municipalities_of_Liechtenstein</t>
  </si>
  <si>
    <t>https://www.eea.europa.eu/publications/managing-municipal-solid-waste/lithuania-municipal-waste-management/view</t>
  </si>
  <si>
    <t>Communes (municipalities) are responsible for waste services, as represented by level 3</t>
  </si>
  <si>
    <t>https://www.eea.europa.eu/soer/countries/lu/waste-state-and-impacts-luxembourg
https://en.wikipedia.org/wiki/Administrative_divisions_of_Luxembourg</t>
  </si>
  <si>
    <t>Macau has two municipalities therefore represented by level 1 Districts.</t>
  </si>
  <si>
    <t>https://en.wikipedia.org/wiki/Municipalities_and_parishes_of_Macau</t>
  </si>
  <si>
    <t>https://www.eea.europa.eu/publications/managing-municipal-solid-waste/macedonia-fyr-municipal-waste-management/view</t>
  </si>
  <si>
    <t>Unclear at what level waste is managed. Level 3 (district level) chosen as the default as boundaries appear to match those of cities the best and therefore likely municipal level.</t>
  </si>
  <si>
    <t>Best matches the available data and represents local authorities</t>
  </si>
  <si>
    <t>Best matches the available data and local authority level at which the waste is managed</t>
  </si>
  <si>
    <t>https://www.sciencedirect.com/science/article/pii/S0956053X08002766</t>
  </si>
  <si>
    <t>Managed by local councils therefore represented by level 2</t>
  </si>
  <si>
    <t>https://www.eea.europa.eu/publications/managing-municipal-solid-waste/malta-municipal-waste-management/view</t>
  </si>
  <si>
    <t>https://www.retech-germany.net/fileadmin/retech/05_mediathek/laenderinformationen/Mauretanien_RA_ANG_WEB_Laenderprofile_sweep_net.pdf</t>
  </si>
  <si>
    <t>https://www.gob.mx/semarnat/acciones-y-programas/residuos-solidos-urbanos-rsu</t>
  </si>
  <si>
    <t>Waste is managed at Soum level therefore represented by level 2, and this level best matches the available data</t>
  </si>
  <si>
    <t>http://knowwaste.net/Documents/Mongolia%20National%20Waste%20Management%20Improvement%20Strategy%20and%20Action%20Plan%202017-2030_131522567948353140.pdf</t>
  </si>
  <si>
    <t>https://www.unece.org/fileadmin/DAM/env/epr/epr_studies/ECE_CEP_173.pdf</t>
  </si>
  <si>
    <t>Depsite having 1 subnational administrative division, only one of these had population, therefore the national level is equally representative and chosen as the default level</t>
  </si>
  <si>
    <t>http://www.associacao-mocambicana-reciclagem.org/wp-content/uploads/2017/08/2014-08-05-A-Comprehensive-Review-of-the-Waste-Sector-in-Mozambique-FINAL.pdf</t>
  </si>
  <si>
    <t>Waste is managed by 'local bodies' which can be a municipality, sub-municipality, city, or village development committee.This is represented by level 4 which also best matches the available data</t>
  </si>
  <si>
    <t>http://extwprlegs1.fao.org/docs/pdf/nep137767.pdf</t>
  </si>
  <si>
    <t>https://www.eea.europa.eu/publications/managing-municipal-solid-waste/netherlands-municipal-waste-management/view</t>
  </si>
  <si>
    <t>Waste is managed at the provincial level therefore represented by level 1</t>
  </si>
  <si>
    <t>https://www.theprif.org/documents/new-caledonia/waste-management/new-caledonia-profile-solid-waste-and-recycling-sector</t>
  </si>
  <si>
    <t>Waste is managed by local authorities which match with the Level 2 adminsitrative division and with the available data</t>
  </si>
  <si>
    <t>https://www.mfe.govt.nz/waste/waste-strategy-and-legislation/legal-framework-waste</t>
  </si>
  <si>
    <t>Represents the municipality level and best matches the available data</t>
  </si>
  <si>
    <t>Waste is managed by 'local government' therefore level 2 is chosen as represents local authorities, however data for Lagos better matches with level 1</t>
  </si>
  <si>
    <t>https://www.mdpi.com/2313-4321/4/2/19/htm</t>
  </si>
  <si>
    <t>Represents city and county level therefore deemed the most likely to represent municipalities</t>
  </si>
  <si>
    <t>Only available sub-national adminsitrative division and represents municipality level and matches available data</t>
  </si>
  <si>
    <t>https://www.eea.europa.eu/publications/managing-municipal-solid-waste/norway-municipal-waste-management/view</t>
  </si>
  <si>
    <t>Best matches the availbale data although Lahore is added to level 2 as is a better match</t>
  </si>
  <si>
    <t>Waste is managed by localgovernment units which is believed to best be represented by governates, therefore level 2.</t>
  </si>
  <si>
    <t>http://www.environment.pna.ps/ar/files/Country%20report%20on%20the%20solid%20waste%20management.pdf</t>
  </si>
  <si>
    <t>Depsite level 3 representing municipality level, level 2 better matches the available data and therefore is used as the default.</t>
  </si>
  <si>
    <t>http://aaud.gob.pa/plangestion/Docs/PNGIR.pdf</t>
  </si>
  <si>
    <t>Waste is managed by municipalities which is believed to be best represented by level 2 (districts) and this matches the available data</t>
  </si>
  <si>
    <t>http://extwprlegs1.fao.org/docs/pdf/par123260.pdf</t>
  </si>
  <si>
    <t>http://nswmc.emb.gov.ph/?page_id=5 and http://nswmc.emb.gov.ph/wp-content/uploads/2017/09/FSWMP-Proof-Layout.pdf</t>
  </si>
  <si>
    <t>https://www.eea.europa.eu/publications/managing-municipal-solid-waste/poland-municipal-waste-management/view</t>
  </si>
  <si>
    <t>https://www.eea.europa.eu/publications/managing-municipal-solid-waste/portugal-municipal-waste-management/view</t>
  </si>
  <si>
    <t>Only available sub-national adminsitrative division and represents municipality level and management level of waste</t>
  </si>
  <si>
    <t>http://drna.pr.gov/programas-y-proyectos/operacionales/planificacion-operaciones-e-ingenieria/</t>
  </si>
  <si>
    <t>https://www.giswatch.org/country-report/2010-icts-and-environmental-sustainability/republic-congo</t>
  </si>
  <si>
    <t>https://www.igi-global.com/gateway/chapter/240081</t>
  </si>
  <si>
    <t>Believed to represent municipality level</t>
  </si>
  <si>
    <t>Believed to represent management level of waste</t>
  </si>
  <si>
    <t>Represents municipalities</t>
  </si>
  <si>
    <t>https://www.waste.ccacoalition.org/sites/default/files/files/dakar_city_profile_v2.pdf</t>
  </si>
  <si>
    <t>https://www.eea.europa.eu/themes/waste/waste-prevention/countries/serbia-waste-prevention-fact-sheet</t>
  </si>
  <si>
    <t>Waste is managed by municipalities, which is believed to be best represented by Level 3 (chiefdoms) as these act as local governement. This also matches with the available data</t>
  </si>
  <si>
    <t>http://documents.worldbank.org/curated/en/326861468760542281/pdf/E9421Sierra0Leone0Power0and0Water.pdf
https://en.wikipedia.org/wiki/Subdivisions_of_Sierra_Leone</t>
  </si>
  <si>
    <t>Assigned to level 0 as matches the available data point</t>
  </si>
  <si>
    <t>https://www.eea.europa.eu/publications/managing-municipal-solid-waste/slovakia-municipal-waste-management/view</t>
  </si>
  <si>
    <t>https://www.eea.europa.eu/publications/managing-municipal-solid-waste/slovenia-municipal-waste-management/view</t>
  </si>
  <si>
    <t>Believed to best match the local government level at which waste is managed and fits the available data</t>
  </si>
  <si>
    <t>https://dlca.logcluster.org/display/public/DLCA/3.7+Somalia+Waste+Management+and+Disposal+Providers
http://documents.worldbank.org/curated/en/182851468170057317/pdf/PID-Print-P149306-06-16-2014-1402932854636.pdf</t>
  </si>
  <si>
    <t>https://www.environment.gov.za/sites/default/files/docs/nationalwaste_management_strategy.pdf</t>
  </si>
  <si>
    <t>Local governments are responsible for SWM which is believed to be best represented by level 1 which includes a combination of metropolitan cities and provinces. This also provides the best match with the available data</t>
  </si>
  <si>
    <t>http://www.seas.columbia.edu/earth/wtert/sofos/YS%20Thesis_final_Nov3.pdf</t>
  </si>
  <si>
    <t>http://grss-mof.org/wp-content/uploads/2013/08/RSS_SSDP.pdf
http://www.iosrjournals.org/iosr-jestft/papers/vol11-issue%2010/Version-2/C1110021325.pdf
https://www.unenvironment.org/explore-topics/disasters-conflicts/where-we-work/south-sudan/waste-management</t>
  </si>
  <si>
    <t>https://www.eea.europa.eu/soer/countries/es/waste-state-and-impacts-spain</t>
  </si>
  <si>
    <t>SWM is largely lacking in Sudan. It is believed to be the responsibility of Municipalities, but it is unclear at what level these represent. Most assessments of waste look at the state level, therefore this was chosen as the default.</t>
  </si>
  <si>
    <t>https://www.unicef.org/sudan/media/1026/file/National-Sanitation-Hygiene-Strategic-Framework-2016.pdf
https://pjpub.org/Abstract/abstract_pet_188.htm</t>
  </si>
  <si>
    <t>Suriname lacks SWM policy however the Ministry of Public Works, through its Department of Waste Collection  and  Disposal is  responsible for collecting in Greater Paramaribo, Wanika and parts of other districts, whereas the Ministry of Regional Development has the responsibility for the collection in other areas of the country. Based on this, the district level was chosen</t>
  </si>
  <si>
    <t>https://publications.iadb.org/publications/english/document/Solid-Waste-Management-in-the-Caribbean-Proceedings-from-the-Caribbean-Solid-Waste-Conference.pdf</t>
  </si>
  <si>
    <t>Chosen as country level as although it has a subdivision comprised on two areas, practically all the population is in a single one.</t>
  </si>
  <si>
    <t>Waste is managed at the Inkhundla level which is represented by level 2</t>
  </si>
  <si>
    <t>http://www.clgf.org.uk/default/assets/File/Country_profiles/Swaziland.pdf</t>
  </si>
  <si>
    <t>https://www.eea.europa.eu/publications/managing-municipal-solid-waste/sweden-municipal-waste-management/view</t>
  </si>
  <si>
    <t>1 &amp; 3</t>
  </si>
  <si>
    <t>Waste is managed by cantons (Lv1) and municipalities (Lv3). Municipalities however are very small in size, therefore level 2 was chosen to represent a better fit. This also matches better with the available data</t>
  </si>
  <si>
    <t>https://www.eea.europa.eu/publications/managing-municipal-solid-waste/switzerland-municipal-waste-management/view</t>
  </si>
  <si>
    <t>Believed to best represent municipal level</t>
  </si>
  <si>
    <t>Solid waste is managed by local governments which is believed to be best represented by level 2.</t>
  </si>
  <si>
    <t>https://law.moj.gov.tw/ENG/LawClass/LawAll.aspx?pcode=O0050001 -- see also https://www.tandfonline.com/doi/pdf/10.1080/10473289.2005.10464647</t>
  </si>
  <si>
    <t>Best fits with the available data although the capital is better represented at level 1</t>
  </si>
  <si>
    <t>http://timor-leste.gov.tl/?p=91&amp;lang=en</t>
  </si>
  <si>
    <t>Best matches the available data and believed to be the best representation of local government who are responsible for the management of solid waste.</t>
  </si>
  <si>
    <t>https://www.oecd.org/regional/regional-policy/profile-Togo.pdf</t>
  </si>
  <si>
    <t>https://www.oecd.org/regional/regional-policy/profile-Tunisia.pdf</t>
  </si>
  <si>
    <t>https://www.eea.europa.eu/publications/managing-municipal-solid-waste/turkey-municipal-waste-management/view
https://en.wikipedia.org/wiki/List_of_districts_in_Turkey</t>
  </si>
  <si>
    <t>Best matches management level of waste (municipalities and councils) and available data</t>
  </si>
  <si>
    <t>https://washmatters.wateraid.org/publications/solid-waste-management-arrangements-and-its-challenges-in-kampala-2011</t>
  </si>
  <si>
    <t>https://www.ifc.org/wps/wcm/connect/24f11a48-d7a0-4970-9bd1-37ff9244f60e/21.+Municipal+Solid+Waste+in+Ukraine+DEVELOPMENT+POTENTIAL+Scenarios+for+developing+the+municipal+solid+waste+management+sector+.pdf?MOD=AJPERES&amp;CVID=lNpD-tO
https://en.wikipedia.org/wiki/Administrative_divisions_of_Ukraine</t>
  </si>
  <si>
    <t>Emirate level chosen as provides the best match to the available data</t>
  </si>
  <si>
    <t>Varies between level 2 and three and in regards to the responsibility of collection and disposal. Level 3 however is considered generally the most appropriate and has the best match with available data. The exception to this is for data for London, which instead applies to Greater London at level 2</t>
  </si>
  <si>
    <t>http://www.legislation.gov.uk/ukpga/1990/43/section/30</t>
  </si>
  <si>
    <t>Varies between state, county, and municipality, however Level 2 (County) is chosen as the default as is the most granular and provides the best match to the available data</t>
  </si>
  <si>
    <t>https://www.epa.gov/facts-and-figures-about-materials-waste-and-recycling/national-overview-facts-and-figures-materials</t>
  </si>
  <si>
    <t>Unclear what level is responsible for SWM however, laws appear to be targeted at the distict level which also matches well with the available data, therefore Level 1 is chosen as the default</t>
  </si>
  <si>
    <t>(http://www.mvotma.gub.uy/component/k2/item/10011088-informacion-de-base-diseno-de-un-plan-estrategico-de-residuos-solidos)</t>
  </si>
  <si>
    <t>Best matches the available data and believed to be the best match for municipality level</t>
  </si>
  <si>
    <t>http://www.uc.edu.ve/mega_uc/archivos/leyes/e_Ley_de_Gestion_Integral_de_la_Basura.pdf</t>
  </si>
  <si>
    <t>ttps://pdfs.semanticscholar.org/1f24/1d964e060464f6bf599d28e6e6e66c4c17c9.pdf</t>
  </si>
  <si>
    <t>Provided by a single authority therefore allocated Level 0 as default</t>
  </si>
  <si>
    <t>https://www.viwma.org/</t>
  </si>
  <si>
    <t>Owning to being a small island, it is believed Level 0 likely represents the level of waste management the best.</t>
  </si>
  <si>
    <t xml:space="preserve">Lack of governance due to conflict. Level 1 chosen as default as it best matches the available data. </t>
  </si>
  <si>
    <t>Waste is managed by local authorities which is believed to be best represented by Level 2. This also matches the available data well</t>
  </si>
  <si>
    <t>https://td-sa.net/index.php/td/article/download/636/1032</t>
  </si>
  <si>
    <t>Level at which it is believe waste is managed</t>
  </si>
  <si>
    <t>Reference for level believed to be managed</t>
  </si>
  <si>
    <t>Default level chosen</t>
  </si>
  <si>
    <t>Matches the municipal level the closest, which is the level at which waste is managed. Also agrees with data inputs</t>
  </si>
  <si>
    <t>Duplicate?</t>
  </si>
  <si>
    <t>Y</t>
  </si>
  <si>
    <t>C</t>
  </si>
  <si>
    <t>K</t>
  </si>
  <si>
    <t>R</t>
  </si>
  <si>
    <t>Waste generation source</t>
  </si>
  <si>
    <t>Collection coverage source</t>
  </si>
  <si>
    <t>Plastic in MSW source</t>
  </si>
  <si>
    <t>Rigid plastic source</t>
  </si>
  <si>
    <t>Other recovery source</t>
  </si>
  <si>
    <t>Formal dry recycling source</t>
  </si>
  <si>
    <t>Incineration source</t>
  </si>
  <si>
    <t>Controlled disposal source</t>
  </si>
  <si>
    <t>MSW collected and managed in controlled facilities source</t>
  </si>
  <si>
    <t>Cont_fac_src</t>
  </si>
  <si>
    <t>Cont_disp_src</t>
  </si>
  <si>
    <t>Incin_src</t>
  </si>
  <si>
    <t>Form_dry_recy_src</t>
  </si>
  <si>
    <t>Other_Recv_src</t>
  </si>
  <si>
    <t>Plastic_rigid_src</t>
  </si>
  <si>
    <t>Plastic_MSW_src</t>
  </si>
  <si>
    <t>Col_cov_src</t>
  </si>
  <si>
    <t>Waste_gen_rate_src</t>
  </si>
  <si>
    <t>UNSD: GIS pop is circa 60K and surrounding polygons can't be obviously summed to make up the 264K - suspect a larger metropplitan area exists not seen on the GIS dataset (LEVEL = 1, SCORE = 2)
WAW: Data population bigger than GIS but areas seems to match (LEVEL = 1, SCORE = 2)</t>
  </si>
  <si>
    <t>UNSD: Although 2020 pop. = 4.35 million, this still seems a plausible fit as the census in 2007 said 3.4 million https://web.archive.org/web/20070930225838/http://www.world-gazetteer.com/wg.php?x=&amp;men=gadm&amp;lng=en&amp;dat=32&amp;geo=-66&amp;srt=npan&amp;col=aohdq (LEVEL = 1, SCORE = 1)
WAW: Population is a bit smaller than GIS population. Added to level 1 as best fit but default is level 3 (LEVEL= 1, SCORE = 2)</t>
  </si>
  <si>
    <t>UNSD: Pop is very plausibly similar to city with same name (LEVEL 2, SCORE = 1)
WAW: (LEVEL = 2, SCORE = 1)</t>
  </si>
  <si>
    <t>N</t>
  </si>
  <si>
    <t>WaW: (LEVEL = 2, SCORE = 1)
UNSD: has 794 in 202 which is a plausible increase (LEVEL = 2, SCORE = 1)</t>
  </si>
  <si>
    <t>WABI: 243k pop on GIS, other data suggests 86k pop and location mathches with google so think is the right place. Boundry quite large and includes aanother urban area which may explain change in pop (LEVEL = 3, SCORE = 2)
WAW: Debre Tabor is a town within the Farta district (level 3), therefore GIS population slightly larger. Debre Tabor is assumed representative of Farta (LEVEL = 3, SCORE = 2)</t>
  </si>
  <si>
    <t>WaW: (LEVEL = 2, SCORE = 1)
UNSD: 1.05 mill GIS within 10% decrease so seems plausible  (LEVEL = 2, SCORE = 1)</t>
  </si>
  <si>
    <t>WAW: (LEVEL = 2, SCORE = 1)
UNSD: 3.36mill pop on GIS this is the right area but the boundry seems to include a lot of the surrounding areas of the city that are densly populated perhaps the 2mill is only for the cental area?? (LEVEL = 2, SCORE = 2)</t>
  </si>
  <si>
    <t>1 or 2 or 3</t>
  </si>
  <si>
    <t>WABI: Added to level 3 (Chorasi). Although this has a much lower GIS popualtion than that shown in the data here, this is believed to be due to an error in where the GIS popualtion is allcoated spatially. Chorosi in fact better matches city boundaries. (LEVEL = 3, SCORE = 2)
WAW:  GADM layer actually called Chorasi (LEVEL = 3, SCORE = 1)</t>
  </si>
  <si>
    <t>WAW: Population slightly higher in data than GIS but generally good match (LEVEL = 2, SCPRE = 1)
UNSD: Tehran is level 1 and has population of nearly 12 mill in 2020 (GIS). I think it is more likely that this is refering to Theran (central Terhan level 2) which has 2020 pop of 7.2 mill on GIS. Previous data feom waste sources calcuated pop of 8.4 mill also. (LEVEL = 2, SCORE = 1)</t>
  </si>
  <si>
    <t>WAW: Population of data more than GIS data but area matches very well with the city (LEVEL = 1, SCORE = 2)
UNSD: GIS has population as 5 mill seems like there are some very densly populated areas on the outskirts of the city not within this boundry. Previous data from waste sources estimates 7 mill pop.  (LEVEL = 1, SCORE = 2)</t>
  </si>
  <si>
    <t>WAW: (LEVEL = 2, SCORE = 1)
UNSD: 385k on GIS 2020 seems plausible increase  (LEVEL = 2, SCORE = 1)</t>
  </si>
  <si>
    <t>WAW: (LEVEL = 2, SCORE = 1)
UNSD: 227k on GIS seems reasonable  (LEVEL = 2, SCORE = 1)</t>
  </si>
  <si>
    <t>WAW: Population of data is less than GIS (LEVEL = 1, SCORE = 2)
UNSD: no pop but boundry covers the area well but also includes the greater dubhi area and no level two covering the entire city (LEVEL = 1, SCORE = 2)</t>
  </si>
  <si>
    <t>WAW: Within Makonde District. Data population lower than GIS due to GIS vector coverin area larger than the city boundaries (LEVEL = 2, SCORE = 2)
UNSD: this is in Makonde pop 273k no smaller level to be more precse  (LEVEL = 2, SCORE = 2)</t>
  </si>
  <si>
    <t>WAW: Data population lower than GIS due to GIS vector coverin area larger than the city boundaries (LEVEL = 2, SCORE = 2)
UNSD: 270k pop GIS 2020, v large area covering more than just the town. Other source 158k pop so seems right (LEVEL = 2, SCORE = 2)</t>
  </si>
  <si>
    <t>WAW: Population not listed to cross check, but believed to be allocated correctly (LEVEL = 2, SCORE = 3)
UNSD: no pop to compare to but looks to be in the right place but ios a much larger area than the google maps boundry (LEVEL = 2, SCORE = 2)</t>
  </si>
  <si>
    <t>WAW: Data population lower than GIS due to GIS vector coverin area larger than the city boundaries (LEVEL = 2, SCORE = 2)
UNSD: Thinking this is probably Kariba, similar pop on google and data from other waste sources to suggest. GIS says 80k pop but is a much larger area than just the town. (LEVEL = 2, SCORE = 3)</t>
  </si>
  <si>
    <t>WAW: Within Chugutu District. Data population lower than GIS due to GIS vector coverin area larger than the city boundaries (LEVEL = 2, SCORE = 2)
UNSD: Chegutu, 320k pop much larger than Norton, same issue as other ZWE, other sources has pop as 58k (LEVEL = 2, SCORE = 2)</t>
  </si>
  <si>
    <t>Waste is managed by municipalities which is believed to be best represented by level 2 (districts). Also best matches available data</t>
  </si>
  <si>
    <t>Best matches the available data despite it being believed that waste is managed at level 2</t>
  </si>
  <si>
    <t>Various - very poor. Responsibilities are normally placed on 'local administrations' (i.e. municipalities), but in some places, waste is completely managed by private companies or informally by slum commuities themselves. Level 2 believed to be level that waste is managed but level 1 chosen as default as best matches available data</t>
  </si>
  <si>
    <t>Best matches the available data. Some larger city corporations were added by joining several level 3 vectors.</t>
  </si>
  <si>
    <t>Waste management is at he district, city, town or land board level according to the reference, therefore this best matches with level 1. This agrees with some of the available data.</t>
  </si>
  <si>
    <t>Best matches most of the available data. Bujumbura is at level 1 so several level 2 vectors are joined for this.</t>
  </si>
  <si>
    <t>KHM.10.1_1</t>
  </si>
  <si>
    <t>Level 2 (province) believed to be best match even though data population is less than GIS.</t>
  </si>
  <si>
    <t>Municipalities of china are represented at different levels (1-3) with larger cities such as Beijing and Shanghai represented by level 1 or 2, and other cities represented better at the either prefecture level city (2) or county-level city (3). As such, 3 was chosen as the default so as to capture the waste data available for the county cities. Data at level 2 was added by merging the underlying level 3 vectors</t>
  </si>
  <si>
    <t>Level 2 chosen as default as represents municipality level, although data point for Havanna added to level 1 as was better fit. For havana, underlying level 2 vectors were merged</t>
  </si>
  <si>
    <t>Waste is managed at the municipality level which is best represented by level 2 and matches available data. Prague is at level 1 therefore the underlying level 2 vectors are joined</t>
  </si>
  <si>
    <t>The sudivision level (Level 2) were chosen as the default as these represent municipalities, although data for What a Waste better matched with Level 1 Governates. These were added at level 1</t>
  </si>
  <si>
    <t>Waste management is at the commune level (LV5) in France, however there are ~37,000 of these and often very small so in rural areas will often join forces. Due to this, level 3 was chosen to represent the more typical waste management level.Paris is at level 2 however</t>
  </si>
  <si>
    <t>Best matches the management level of waste (municipalities). Athens is added at level 2</t>
  </si>
  <si>
    <t>Best matches the management level of waste (municipalities) and available data. Guatamala City is added at level 1</t>
  </si>
  <si>
    <t>Waste disposal is managed at the Regency level (Kabupaten) which is represented by Level 2. Collection is at a community level. Most data is at level 2 therefore chosen as default. Jakarta is added at level 1</t>
  </si>
  <si>
    <t>100 municipalities in Jordon, therefore these are best represented by Level 2 which is the most granular division available and which has 52 entries. However, level 1 is chosen as default as this best mathces the available data</t>
  </si>
  <si>
    <t>Best matches management level of waste (municipalities) and available data. Mexico City is added at level 1</t>
  </si>
  <si>
    <t>Best matches most of the available data</t>
  </si>
  <si>
    <t>Best matches the available data and is believed to represent the municipality level. Moscow added at level 1</t>
  </si>
  <si>
    <t>Best matches management level of waste (municipalities) and available data. Kigali added at level 1</t>
  </si>
  <si>
    <t>Best matches management level of waste (municipalities) and available data. Belgrade added at level 1</t>
  </si>
  <si>
    <t>Waste is managed by municipalities which is a level lower than the district level (lv 2) however, level 2 is the most granular provided therefore is deemed the closest mathc to municipalities. Bratislava added at level 1</t>
  </si>
  <si>
    <t>Level 2 chosen as the default as best match cities. Bangkok data was instead added to level 1 as better match</t>
  </si>
  <si>
    <t>Level 1 chosen as the default level as it is the best match of available data depsite waste being believed to be managed at level 2</t>
  </si>
  <si>
    <t>Waste is managed by municipalities which is best represented by Level 2 (Districts). However, cities are typically split into several municipalities. This city data is therefore allocated to level 1 (provincial level) instead where it matches better. This is taken as the default</t>
  </si>
  <si>
    <t>Solid waste is managed by local authorities which is represented by level 2. Kiev is added at level 1</t>
  </si>
  <si>
    <t>Level 2 chosen as default as it best matches the available data. However major cities are added at level 1 as waste is believed to be managed at provincial / municipality for major cities</t>
  </si>
  <si>
    <t>CHN.15.7_1</t>
  </si>
  <si>
    <t>IRQ.10.1_1</t>
  </si>
  <si>
    <t>NER.5.1.1_1</t>
  </si>
  <si>
    <t xml:space="preserve">WAW (LEVEL = 2, SCORE = 1)
UNSD (LEVEL = 2, SCORE = 2): Pressume this is Accra not Accr. 3.15 mill in 2020 which seems a lot higher. Probably includes more than just accrra city but would be hard to determine which level 3s as would be a combination </t>
  </si>
  <si>
    <t>WAW (LEVEL = 2, SCORE = 1)
UNSD (LEVEL = 2, SCORE = 1): 543k pop 2020 on GIS seems plausible increase</t>
  </si>
  <si>
    <t xml:space="preserve">WAW (LEVEL = 2, SCORE = 3): Population not listed to cross check, but believed to be allocated correctly
UNSD (LEVEL = 2, SCORE = 3): 329k pop GIS, very large area covering way more than just the town </t>
  </si>
  <si>
    <t xml:space="preserve">WAW (LEVEL = 2, SCORE = 3): Within Mutare City and District. Population not listed to cross check, but believed to be allocated correctly.
UNSD (LEVEL = 2, SCORE = 2): 491k pop on GIS, very large area covering way more than just the town. </t>
  </si>
  <si>
    <t>Outside limits?</t>
  </si>
  <si>
    <t>Plausible?</t>
  </si>
  <si>
    <t>Lower fence</t>
  </si>
  <si>
    <t>1st Quartile</t>
  </si>
  <si>
    <t>Median</t>
  </si>
  <si>
    <t>3rd Quartile</t>
  </si>
  <si>
    <t>Upper fence</t>
  </si>
  <si>
    <t>Lower outliers</t>
  </si>
  <si>
    <t>Upper outliers</t>
  </si>
  <si>
    <t>Fences set based on expert opinion</t>
  </si>
  <si>
    <t>Outliers to screen</t>
  </si>
  <si>
    <t>Outliers removed</t>
  </si>
  <si>
    <t>Remaining</t>
  </si>
  <si>
    <t>TOTAL</t>
  </si>
  <si>
    <t>Data points</t>
  </si>
  <si>
    <t>SIPSN_01</t>
  </si>
  <si>
    <t>SIPSN_02</t>
  </si>
  <si>
    <t>SIPSN_03</t>
  </si>
  <si>
    <t>SIPSN_04</t>
  </si>
  <si>
    <t>SIPSN_05</t>
  </si>
  <si>
    <t>SIPSN_06</t>
  </si>
  <si>
    <t>SIPSN_07</t>
  </si>
  <si>
    <t>SIPSN_08</t>
  </si>
  <si>
    <t>SIPSN_09</t>
  </si>
  <si>
    <t>SIPSN_10</t>
  </si>
  <si>
    <t>IDN.11.16_1</t>
  </si>
  <si>
    <t>Kota Pasuruan</t>
  </si>
  <si>
    <t>Kota Yogyakarta</t>
  </si>
  <si>
    <t>IDN.33.3_1</t>
  </si>
  <si>
    <t>Cimahi</t>
  </si>
  <si>
    <t>IDN.9.8_1</t>
  </si>
  <si>
    <t>Kota Medan</t>
  </si>
  <si>
    <t>IDN.32.9_1</t>
  </si>
  <si>
    <t>Padang</t>
  </si>
  <si>
    <t>IDN.30.10_1</t>
  </si>
  <si>
    <t>IDN.26.14_1</t>
  </si>
  <si>
    <t>Palopo</t>
  </si>
  <si>
    <t>Jambi</t>
  </si>
  <si>
    <t>IDN.8.3_1</t>
  </si>
  <si>
    <t>Banjar Baru</t>
  </si>
  <si>
    <t>IDN.13.2_1</t>
  </si>
  <si>
    <t>IDN.29.1_1</t>
  </si>
  <si>
    <t>Bitung</t>
  </si>
  <si>
    <t>IDN.19.1_1</t>
  </si>
  <si>
    <t>Ambon</t>
  </si>
  <si>
    <t>MOHURD_001</t>
  </si>
  <si>
    <t>MOHURD_002</t>
  </si>
  <si>
    <t>MOHURD_003</t>
  </si>
  <si>
    <t>MOHURD_004</t>
  </si>
  <si>
    <t>MOHURD_005</t>
  </si>
  <si>
    <t>MOHURD_006</t>
  </si>
  <si>
    <t>MOHURD_007</t>
  </si>
  <si>
    <t>MOHURD_008</t>
  </si>
  <si>
    <t>MOHURD_009</t>
  </si>
  <si>
    <t>MOHURD_010</t>
  </si>
  <si>
    <t>MOHURD_011</t>
  </si>
  <si>
    <t>MOHURD_012</t>
  </si>
  <si>
    <t>MOHURD_013</t>
  </si>
  <si>
    <t>MOHURD_014</t>
  </si>
  <si>
    <t>MOHURD_015</t>
  </si>
  <si>
    <t>MOHURD_016</t>
  </si>
  <si>
    <t>MOHURD_017</t>
  </si>
  <si>
    <t>MOHURD_018</t>
  </si>
  <si>
    <t>MOHURD_019</t>
  </si>
  <si>
    <t>MOHURD_020</t>
  </si>
  <si>
    <t>MOHURD_021</t>
  </si>
  <si>
    <t>MOHURD_022</t>
  </si>
  <si>
    <t>MOHURD_023</t>
  </si>
  <si>
    <t>MOHURD_024</t>
  </si>
  <si>
    <t>MOHURD_025</t>
  </si>
  <si>
    <t>MOHURD_026</t>
  </si>
  <si>
    <t>MOHURD_027</t>
  </si>
  <si>
    <t>MOHURD_028</t>
  </si>
  <si>
    <t>MOHURD_029</t>
  </si>
  <si>
    <t>MOHURD_030</t>
  </si>
  <si>
    <t>MOHURD_031</t>
  </si>
  <si>
    <t>MOHURD_032</t>
  </si>
  <si>
    <t>MOHURD_033</t>
  </si>
  <si>
    <t>MOHURD_034</t>
  </si>
  <si>
    <t>MOHURD_035</t>
  </si>
  <si>
    <t>MOHURD_036</t>
  </si>
  <si>
    <t>MOHURD_037</t>
  </si>
  <si>
    <t>MOHURD_038</t>
  </si>
  <si>
    <t>MOHURD_039</t>
  </si>
  <si>
    <t>MOHURD_040</t>
  </si>
  <si>
    <t>MOHURD_041</t>
  </si>
  <si>
    <t>MOHURD_042</t>
  </si>
  <si>
    <t>MOHURD_043</t>
  </si>
  <si>
    <t>MOHURD_044</t>
  </si>
  <si>
    <t>MOHURD_045</t>
  </si>
  <si>
    <t>MOHURD_046</t>
  </si>
  <si>
    <t>MOHURD_047</t>
  </si>
  <si>
    <t>Shahe</t>
  </si>
  <si>
    <t>CHN.10.10.14_1</t>
  </si>
  <si>
    <t>92% similarity score between GHS and MoHURD populations</t>
  </si>
  <si>
    <t>Xincheng</t>
  </si>
  <si>
    <t>Chengde</t>
  </si>
  <si>
    <t>Cangzhou</t>
  </si>
  <si>
    <t>Houma</t>
  </si>
  <si>
    <t>Genhe</t>
  </si>
  <si>
    <t>Jining</t>
  </si>
  <si>
    <t>Jinzhou</t>
  </si>
  <si>
    <t>Chaoyang</t>
  </si>
  <si>
    <t>Yanji</t>
  </si>
  <si>
    <t>Qiqihar</t>
  </si>
  <si>
    <t>Suifenhe</t>
  </si>
  <si>
    <t>Yixing</t>
  </si>
  <si>
    <t>Yuyao</t>
  </si>
  <si>
    <t>Cixi</t>
  </si>
  <si>
    <t>Wenzhou</t>
  </si>
  <si>
    <t>Shengsi</t>
  </si>
  <si>
    <t>Taizhou</t>
  </si>
  <si>
    <t>Lishui</t>
  </si>
  <si>
    <t>Fuqing</t>
  </si>
  <si>
    <t>Sanming</t>
  </si>
  <si>
    <t>Jinjiang</t>
  </si>
  <si>
    <t>Nan'an</t>
  </si>
  <si>
    <t>Pingxiang</t>
  </si>
  <si>
    <t>Jiaoxian</t>
  </si>
  <si>
    <t>Tai an</t>
  </si>
  <si>
    <t>Xinwen</t>
  </si>
  <si>
    <t>Feicheng</t>
  </si>
  <si>
    <t>Gaoqing</t>
  </si>
  <si>
    <t>Xingyang</t>
  </si>
  <si>
    <t>Dengfeng</t>
  </si>
  <si>
    <t>Huixian</t>
  </si>
  <si>
    <t>Puyang</t>
  </si>
  <si>
    <t>Jiyuan</t>
  </si>
  <si>
    <t>Kaiping</t>
  </si>
  <si>
    <t>Heshan</t>
  </si>
  <si>
    <t>Sihui</t>
  </si>
  <si>
    <t>Shanwei</t>
  </si>
  <si>
    <t>Qingyuan</t>
  </si>
  <si>
    <t>Guan</t>
  </si>
  <si>
    <t>Guanghan</t>
  </si>
  <si>
    <t>Shifang</t>
  </si>
  <si>
    <t>Zhongshan</t>
  </si>
  <si>
    <t>Huayin</t>
  </si>
  <si>
    <t>Wuzhong</t>
  </si>
  <si>
    <t>Kashgar</t>
  </si>
  <si>
    <t>Shihezi</t>
  </si>
  <si>
    <t>CHN.10.1.19_1</t>
  </si>
  <si>
    <t>CHN.10.3.1_1</t>
  </si>
  <si>
    <t>CHN.10.2.2_1</t>
  </si>
  <si>
    <t>CHN.25.5.7_1</t>
  </si>
  <si>
    <t>CHN.19.6.6_1</t>
  </si>
  <si>
    <t>CHN.19.9.3_1</t>
  </si>
  <si>
    <t>CHN.18.4.3_1</t>
  </si>
  <si>
    <t>CHN.18.3.2_1</t>
  </si>
  <si>
    <t>CHN.17.9.8_1</t>
  </si>
  <si>
    <t>CHN.11.9.9_1</t>
  </si>
  <si>
    <t>CHN.11.8.7_1</t>
  </si>
  <si>
    <t>CHN.15.9.5_1</t>
  </si>
  <si>
    <t>CHN.31.6.7_1</t>
  </si>
  <si>
    <t>CHN.31.6.1_1</t>
  </si>
  <si>
    <t>CHN.31.10.7_1</t>
  </si>
  <si>
    <t>CHN.31.8.4_1</t>
  </si>
  <si>
    <t>CHN.31.9.1_1</t>
  </si>
  <si>
    <t>CHN.31.5.3_1</t>
  </si>
  <si>
    <t>CHN.4.1.2_1</t>
  </si>
  <si>
    <t>CHN.4.7.8_1</t>
  </si>
  <si>
    <t>CHN.4.6.4_1</t>
  </si>
  <si>
    <t>CHN.4.6.5_1</t>
  </si>
  <si>
    <t>CHN.16.7.2_1</t>
  </si>
  <si>
    <t>CHN.23.10.3_1</t>
  </si>
  <si>
    <t>CHN.23.12.5_1</t>
  </si>
  <si>
    <t>CHN.23.12.2_1</t>
  </si>
  <si>
    <t>CHN.23.17.1_1</t>
  </si>
  <si>
    <t>CHN.12.16.4_1</t>
  </si>
  <si>
    <t>CHN.12.16.1_1</t>
  </si>
  <si>
    <t>CHN.12.13.4_1</t>
  </si>
  <si>
    <t>CHN.12.10.3_1</t>
  </si>
  <si>
    <t>CHN.12.4.1_1</t>
  </si>
  <si>
    <t>CHN.6.7.4_1</t>
  </si>
  <si>
    <t>CHN.6.7.2_1</t>
  </si>
  <si>
    <t>CHN.6.19.6_1</t>
  </si>
  <si>
    <t>CHN.6.13.4_1</t>
  </si>
  <si>
    <t>CHN.6.11.5_1</t>
  </si>
  <si>
    <t>CHN.26.16.3_1</t>
  </si>
  <si>
    <t>CHN.26.4.2_1</t>
  </si>
  <si>
    <t>CHN.26.4.4_1</t>
  </si>
  <si>
    <t>CHN.8.4.4_1</t>
  </si>
  <si>
    <t>CHN.22.6.8_1</t>
  </si>
  <si>
    <t>CHN.20.3.3_1</t>
  </si>
  <si>
    <t>CHN.28.9.3_1</t>
  </si>
  <si>
    <t>CHN.28.12.1_1</t>
  </si>
  <si>
    <t>70% similarity score between GHS and MoHURD populations</t>
  </si>
  <si>
    <t>78% similarity score between GHS and MoHURD populations</t>
  </si>
  <si>
    <t>88% similarity score between GHS and MoHURD populations</t>
  </si>
  <si>
    <t>60% similarity score between GHS and MoHURD populations</t>
  </si>
  <si>
    <t>75% similarity score between GHS and MoHURD populations</t>
  </si>
  <si>
    <t>74% similarity score between GHS and MoHURD populations</t>
  </si>
  <si>
    <t>66% similarity score between GHS and MoHURD populations</t>
  </si>
  <si>
    <t>90% similarity score between GHS and MoHURD populations</t>
  </si>
  <si>
    <t>64% similarity score between GHS and MoHURD populations</t>
  </si>
  <si>
    <t>61% similarity score between GHS and MoHURD populations</t>
  </si>
  <si>
    <t>71% similarity score between GHS and MoHURD populations</t>
  </si>
  <si>
    <t>73% similarity score between GHS and MoHURD populations</t>
  </si>
  <si>
    <t>82% similarity score between GHS and MoHURD populations</t>
  </si>
  <si>
    <t>63% similarity score between GHS and MoHURD populations</t>
  </si>
  <si>
    <t>67% similarity score between GHS and MoHURD populations</t>
  </si>
  <si>
    <t>76% similarity score between GHS and MoHURD populations</t>
  </si>
  <si>
    <t>80% similarity score between GHS and MoHURD populations</t>
  </si>
  <si>
    <t>94% similarity score between GHS and MoHURD populations</t>
  </si>
  <si>
    <t>79% similarity score between GHS and MoHURD populations</t>
  </si>
  <si>
    <t>65% similarity score between GHS and MoHURD populations</t>
  </si>
  <si>
    <t>83% similarity score between GHS and MoHURD populations</t>
  </si>
  <si>
    <t>62% similarity score between GHS and MoHURD populations</t>
  </si>
  <si>
    <t>68% similarity score between GHS and MoHURD populations</t>
  </si>
  <si>
    <t>86% similarity score between GHS and MoHURD populations</t>
  </si>
  <si>
    <t>77% similarity score between GHS and MoHURD populations</t>
  </si>
  <si>
    <t>84% similarity score between GHS and MoHURD populations</t>
  </si>
  <si>
    <t>72% similarity score between GHS and MoHURD populations</t>
  </si>
  <si>
    <t>69% similarity score between GHS and MoHURD populations</t>
  </si>
  <si>
    <t>85% similarity score between GHS and MoHURD populations</t>
  </si>
  <si>
    <t>Unique_ID count</t>
  </si>
  <si>
    <t>WABI:1.8mil pop on GIS perhaps due to dense outskirt areas
MoHURD: 62% similarity score between GHS and MoHURD populations</t>
  </si>
  <si>
    <t>WaW_216</t>
  </si>
  <si>
    <t>UNSD_093</t>
  </si>
  <si>
    <t>UNSD_094</t>
  </si>
  <si>
    <t>UNSD_120</t>
  </si>
  <si>
    <t>UNSD_123</t>
  </si>
  <si>
    <t>UNSD_137</t>
  </si>
  <si>
    <t>UNSD_141</t>
  </si>
  <si>
    <t>UNSD_146</t>
  </si>
  <si>
    <t>Johore Bharu</t>
  </si>
  <si>
    <t>Al-Rayyan</t>
  </si>
  <si>
    <t>Dakar</t>
  </si>
  <si>
    <t>Lomé</t>
  </si>
  <si>
    <t>Al-Sharjah</t>
  </si>
  <si>
    <t>Dodoma</t>
  </si>
  <si>
    <t>IRQ.10_1</t>
  </si>
  <si>
    <t>MYS.1.2_1</t>
  </si>
  <si>
    <t>QAT.5_1</t>
  </si>
  <si>
    <t>SEN.1_1</t>
  </si>
  <si>
    <t>ZAF.1.7_1</t>
  </si>
  <si>
    <t>ARE.6_1</t>
  </si>
  <si>
    <t>TZA.3.4_1</t>
  </si>
  <si>
    <t>No pop to check but appears to be same area</t>
  </si>
  <si>
    <t>Data prior to 2006?</t>
  </si>
  <si>
    <t>Remove (R) / Combine (C) / Keep (K) / New (N)</t>
  </si>
  <si>
    <t>ETH.1_1</t>
  </si>
  <si>
    <t>Incorrect level?</t>
  </si>
  <si>
    <t>CD_01</t>
  </si>
  <si>
    <t>CD_02</t>
  </si>
  <si>
    <t>CD_03</t>
  </si>
  <si>
    <t>CD_04</t>
  </si>
  <si>
    <t>CD_05</t>
  </si>
  <si>
    <t>CD_06</t>
  </si>
  <si>
    <t>CD_07</t>
  </si>
  <si>
    <t>CD_08</t>
  </si>
  <si>
    <t>CD_09</t>
  </si>
  <si>
    <t>CD_10</t>
  </si>
  <si>
    <t>CD_11</t>
  </si>
  <si>
    <t>CD_12</t>
  </si>
  <si>
    <t>CD_13</t>
  </si>
  <si>
    <t>CD_14</t>
  </si>
  <si>
    <t>CD_15</t>
  </si>
  <si>
    <t>CD_16</t>
  </si>
  <si>
    <t>CD_17</t>
  </si>
  <si>
    <t>CD_18</t>
  </si>
  <si>
    <t>CD_19</t>
  </si>
  <si>
    <t>CD_20</t>
  </si>
  <si>
    <t>CD_21</t>
  </si>
  <si>
    <t>CD_22</t>
  </si>
  <si>
    <t>CD_23</t>
  </si>
  <si>
    <t>CD_24</t>
  </si>
  <si>
    <t>CD_25</t>
  </si>
  <si>
    <t>CD_26</t>
  </si>
  <si>
    <t>CD_27</t>
  </si>
  <si>
    <t>CD_28</t>
  </si>
  <si>
    <t>CD_29</t>
  </si>
  <si>
    <t>CD_30</t>
  </si>
  <si>
    <t>CD_31</t>
  </si>
  <si>
    <t>CD_32</t>
  </si>
  <si>
    <t>CD_33</t>
  </si>
  <si>
    <t>CD_34</t>
  </si>
  <si>
    <t>CD_35</t>
  </si>
  <si>
    <t>CD_36</t>
  </si>
  <si>
    <t>CD_37</t>
  </si>
  <si>
    <t>CD_38</t>
  </si>
  <si>
    <t>CD_39</t>
  </si>
  <si>
    <t>CD_40</t>
  </si>
  <si>
    <t>CD_41</t>
  </si>
  <si>
    <t>Default level of country</t>
  </si>
  <si>
    <t>3 has a better match with city boundaries and matches data</t>
  </si>
  <si>
    <t>Population best matches with level 1</t>
  </si>
  <si>
    <t>ETH.3.3.1_1</t>
  </si>
  <si>
    <t>WACT_27</t>
  </si>
  <si>
    <t>WACT_28</t>
  </si>
  <si>
    <t>WACT_29</t>
  </si>
  <si>
    <t>WACT_30</t>
  </si>
  <si>
    <t>WACT_31</t>
  </si>
  <si>
    <t>WACT_32</t>
  </si>
  <si>
    <t>WACT_33</t>
  </si>
  <si>
    <t>WACT_34</t>
  </si>
  <si>
    <t>WACT_35</t>
  </si>
  <si>
    <t>WACT_36</t>
  </si>
  <si>
    <t>WACT_37</t>
  </si>
  <si>
    <t>WACT_38</t>
  </si>
  <si>
    <t>WACT_39</t>
  </si>
  <si>
    <t>Santo Domingo (East + Boco Chica)</t>
  </si>
  <si>
    <t>Alexandria</t>
  </si>
  <si>
    <t>Thiruvananthapuram</t>
  </si>
  <si>
    <t>Taita Taveta</t>
  </si>
  <si>
    <t>Legazpi</t>
  </si>
  <si>
    <t>Ormoc</t>
  </si>
  <si>
    <t>Anonymous</t>
  </si>
  <si>
    <t>DOM.31.5_1 + DOM.31.1_1</t>
  </si>
  <si>
    <t>THA.12_1</t>
  </si>
  <si>
    <t>VNM.47.15_1</t>
  </si>
  <si>
    <t>EGY.6_1</t>
  </si>
  <si>
    <t>EGY.1_1</t>
  </si>
  <si>
    <t>IND.17.12.4_1</t>
  </si>
  <si>
    <t>KEN.39_1</t>
  </si>
  <si>
    <t>PHL.49.5_1</t>
  </si>
  <si>
    <t>PHL.5.7_1</t>
  </si>
  <si>
    <t>PHL.43.30_1</t>
  </si>
  <si>
    <t>SEN.1.1_1</t>
  </si>
  <si>
    <t>THA.64.3_1</t>
  </si>
  <si>
    <t>THA.67.12_1</t>
  </si>
  <si>
    <t>THA.64.7_1</t>
  </si>
  <si>
    <t>THA.67.13_1</t>
  </si>
  <si>
    <t>Population and boundary match well</t>
  </si>
  <si>
    <t>Dataset population slightly higher than admin boundary but has the best match to the city boundaries.</t>
  </si>
  <si>
    <t>GIS population is slightly lower than that reported in dataset, likel due to urban agglomerates also being included.</t>
  </si>
  <si>
    <t>Dataset population is less than GIS population. Lv 1 GADM boundary extends along the coast outside city limits based on Google Maps. Level 2 is a worse fit as breaks city down into several districts.</t>
  </si>
  <si>
    <t>Populaiton matches well. GADM boundary slightly larger than city</t>
  </si>
  <si>
    <t>No single boundary matches well as city is divided into several GADM polygons. Likely a combination of several of these, Level 1 probably best match</t>
  </si>
  <si>
    <t>Population matches well as do adminsitrative boudnaries</t>
  </si>
  <si>
    <t>Level 1 best matches population, but GADM boundary also encompasses other cities (e.g. Pattaya City)</t>
  </si>
  <si>
    <t>Good match to population and city limits</t>
  </si>
  <si>
    <t>Dataset population slightly higher but GADM boundary matches city limits well.</t>
  </si>
  <si>
    <t>Dataset population less than GIS but GADM boundary matches city limits well.</t>
  </si>
  <si>
    <t>Dataset population slightly more than GIS but is for more recent year (2022 vs 2020) so could have increased a bit.</t>
  </si>
  <si>
    <t>Population matches well. Applies to a governate (provincial) region</t>
  </si>
  <si>
    <t>Population matches well as do city boudnaries</t>
  </si>
  <si>
    <t>Population matches well, admin boundaries include more rural areas.</t>
  </si>
  <si>
    <t>GIS population slightly higher. Some uncertainty on how far along the peninsular the city spreads but Level 2 best matches the population so chosen.</t>
  </si>
  <si>
    <t>GIS population much bigger but matches pcity boundaries well</t>
  </si>
  <si>
    <t>GIS Population less than dataset.. Unlikely to be level 1 as extends to mainland. Instead taken as level 2 to represent entire island of Koh Samui.</t>
  </si>
  <si>
    <t>GIS population much bigger but matches city boundaries well. Level 2 better match than level 3 for population</t>
  </si>
  <si>
    <t>"Municipalities within optimal management areas (ATO, which are generally represented by provinces) organise municipal waste collection and management"</t>
  </si>
  <si>
    <t>Communes (municipalities) are responsible for waste services, as represented by level 4, however it is believed to be more likely actually undertaken at lv 3.</t>
  </si>
  <si>
    <t>SSD has little to no MSW infrastructure. Juba is the only area that has some form of SWM. For this reason, level 2 (district) was selected as most likely to control waste management</t>
  </si>
  <si>
    <t>Although waste management is the responsibility of municipalities (lv4), these often group together to provide services, known as a Comarca (Lv3). As such, level 3 was chosen</t>
  </si>
  <si>
    <t>GIS population smaller than data. This is because the data is believed to represent the wider metropolitan area of Adelaide so joined several polygons</t>
  </si>
  <si>
    <t>Added to level 2 as seems best match for population. Level 1 also the same.</t>
  </si>
  <si>
    <t>Good match with 2010 population</t>
  </si>
  <si>
    <t>1 OR 2 OR 3</t>
  </si>
  <si>
    <t>2 OR 3</t>
  </si>
  <si>
    <t>Reasonable match on population and matches boudnaries well</t>
  </si>
  <si>
    <t>1 OR 2</t>
  </si>
  <si>
    <t>Population slightly higher than GIS population</t>
  </si>
  <si>
    <t>Reasonable match on population</t>
  </si>
  <si>
    <t xml:space="preserve">360k pop bigger due to level 1 being the smallest level but does contain the area </t>
  </si>
  <si>
    <t xml:space="preserve">5.6mil pop in 2015 seems plausible </t>
  </si>
  <si>
    <t xml:space="preserve">16mil 2010 pop seems plausible </t>
  </si>
  <si>
    <t>GIS has double the population of this, but boundary matches well</t>
  </si>
  <si>
    <t>Reasonable match on population in 2010</t>
  </si>
  <si>
    <t>Data for Greater Kampala. Has bigger population than GIS suggest but boundary matches well</t>
  </si>
  <si>
    <t>4mill pop in 2010 on GIS reasonable change</t>
  </si>
  <si>
    <t>Population matches well as does boundary</t>
  </si>
  <si>
    <t>1.1m Pop in 2010 so data pop is higher. Good match with boundary</t>
  </si>
  <si>
    <t>Populaiton matches well</t>
  </si>
  <si>
    <t>UGA.16.1_1+UGA.57.3_1+UGA.57.1_1+UGA.44.3_1</t>
  </si>
  <si>
    <t>Good match on population and boundary</t>
  </si>
  <si>
    <t>Better match with Level 2 and looking at GIS layer for comparison confirms but population reported here is lower than GIS. There is also a Qena city but that has a GIS population of zero so perhaps why. Added to Qena on LV2 instead.</t>
  </si>
  <si>
    <t xml:space="preserve">804k pop on GIS seems reasonable </t>
  </si>
  <si>
    <t>Several level 2 polygons represented this data point best</t>
  </si>
  <si>
    <t>TUN.20.15_1+TUN.20.4_1+TUN.20.17_1+TUN.20.14_1+TUN.20.16_1</t>
  </si>
  <si>
    <t>Lv3 and 4 both good matches. Decided Lv3 as more likely level at which waste is managed</t>
  </si>
  <si>
    <t xml:space="preserve">same issue.. Small village large boundries, also name a bit different, Ezbet Abou Badawi 306k pop </t>
  </si>
  <si>
    <t xml:space="preserve">GIS population shows reasonable increase woith time </t>
  </si>
  <si>
    <t>in the Haro maya region, GIS pop much bigger, gis boundry is much larger than the town and contains other urban areas. No level 4 to further disaggregate</t>
  </si>
  <si>
    <t xml:space="preserve">200k pop same isssue as above, small town big level 3 area covers the correct place </t>
  </si>
  <si>
    <t>GIS pop bigger as boudnary covers much more than just the city and no more granular levels. V densly populated even on the outskirts of the city so probably has caused this higher pop</t>
  </si>
  <si>
    <t xml:space="preserve">Think this is Biyala, in Kafr el sheikh(L1), is hard to find info on internet but one website says Beila is in Kafr el sh.. and one had the weather for 'bella' in this position. GIS has pop as 306k the area is a lot wider than the town itself </t>
  </si>
  <si>
    <t>840k pop on GIS bit low but I think this is due to the boundry being quirte small with densly populated areas lying outside the boundry may explain the increase</t>
  </si>
  <si>
    <t>Population is a bit smaller than GIS population. Added to level 1 as best fit</t>
  </si>
  <si>
    <t>ASM.1_1</t>
  </si>
  <si>
    <t>No population in data to check matching of city. Lv1 chosen as other areas are believed to be likely too small an area to manage waste independently.</t>
  </si>
  <si>
    <t>Data added to level 1 as better match than level 2 to city boundaries.</t>
  </si>
  <si>
    <t>AUS.10.44_1+AUS.10.31_1+AUS10.42_1+AUS.10.50_1+AUS.10.52_1+AUS.10.18_1+AUS.10.78_1+AUS.10.9_1+AUS.10.64_1+AUS.10.59_1+AUS.10.7_1+AUS.10.22_1+AUS.10.9_1+AUS.10.4_1+AUS.10.18_1+AUS.10.52_1+AUS.10.50_1+AUS.10.42_1+AUS.10.31_1+AUS.10.10_1+AUS.10.35_1+AUS.10.49_1+AUS.10.74_1+AUS.10.40_1+AUS.10.43_1+AUS.10.26_1+AUS.10.20_1+AUS.10.14_1</t>
  </si>
  <si>
    <t>Population is of the wider urban agglomeration (from cities codebook). Level 2 splits Melbourne into several district. These are assumed to all represent the data point</t>
  </si>
  <si>
    <t>BGD.2.4.4_1+BGD.2.4.2_1+BGD.2.4.19_1+BGD.2.4.18_1+BGD.2.4.17_1+BGD.2.4.14_1+BGD.2.4.13_1+BGD.2.4.11_1+BGD.2.4.9_1+BGD.2.4.8_1+BGD.2.4.7_1</t>
  </si>
  <si>
    <t>BGD.3.1.4_1+BGD.3.1.3_1+BGD.3.1.2_1+BGD.3.1.1_1+BGD.3.1.46_1+BGD.3.1.45_1+BGD.3.1.44_1+BGD.3.1.42_1+BGD.3.1.43_1+BGD.3.1.41_1+BGD.3.1.40_1+BGD.3.1.39_1+BGD.3.1.38_1+BGD.3.1.37_1+BGD.3.1.35_1+BGD.3.1.34_1+BGD.3.1.33_1+BGD.3.1.32_1+BGD.3.1.31_1+BGD.3.1.30_1+BGD.3.1.28_1+BGD.3.1.27_1+BGD.3.1.25_1+BGD.3.1.26_1+BGD.3.1.24_1+BGD.3.1.23_1+BGD.3.1.22_1+BGD.3.1.20_1+BGD.3.1.19_1+BGD.3.1.18_1+BGD.3.1.17_1+BGD.3.1.16_1+BGD.3.1.15_1+BGD.3.1.14_1+BGD.3.1.13_1+BGD.3.1.11_1+BGD.3.1.9_1+BGD.3.1.8_1+BGD.3.1.7_1+BGD.3.1.6_1+BGD.3.1.5_1+</t>
  </si>
  <si>
    <t>City split into several level 3's so joined these to represent the City corporation.</t>
  </si>
  <si>
    <t>Data added to level 1 despite the level 1 the area being much bigger than the city, therefore data assumed representative of the larger area. Also called Oueme</t>
  </si>
  <si>
    <t>Good match with population and municipal level according to GADM</t>
  </si>
  <si>
    <t>Sarajevo city is comprised of several level 3 districts. Instead added this data point to level 2 although this is bigger than the city as was closer match to th epopulation recorded</t>
  </si>
  <si>
    <t>CIV.1.1.1_1</t>
  </si>
  <si>
    <t>GIS population is slightly higher. Data allocated to level 1 as has best match with city boundaries</t>
  </si>
  <si>
    <t>Good match with population and city boundaries.</t>
  </si>
  <si>
    <t>Added to level 1 due to Phnom Penh being a special administrative unit essentially acting as a municipality</t>
  </si>
  <si>
    <t>Added to department level (Lv2) as Lv3 splits Limbe</t>
  </si>
  <si>
    <t>CMR.9.1_1</t>
  </si>
  <si>
    <t>CMR.8.6_1</t>
  </si>
  <si>
    <t>CAN.9.35_1</t>
  </si>
  <si>
    <t>CAN.9.50_1</t>
  </si>
  <si>
    <t>Population better matches Lv3 but boundary better matches Lv2. Chose Lv2 as matches other city levels in country.</t>
  </si>
  <si>
    <t>CHL.14.5_1</t>
  </si>
  <si>
    <t>Santiago is split into multiple districts at all levels. Think Santiago at level 2 OR 3 best matches but data population is much bigger than GIS population.</t>
  </si>
  <si>
    <t>Data poitn matches best with level 2.</t>
  </si>
  <si>
    <t>Data fits with level 1 best.</t>
  </si>
  <si>
    <t>Added to level 1 as provided best fit</t>
  </si>
  <si>
    <t>Fits with level 1 Or 2 best</t>
  </si>
  <si>
    <t>Level 2 selected as good match on population and boundary</t>
  </si>
  <si>
    <t>Added to level 1 as best fit</t>
  </si>
  <si>
    <t>Added to level 2 as best match</t>
  </si>
  <si>
    <t>IND.20.18_1+IND.20.17_1</t>
  </si>
  <si>
    <t>Greater Mumbai incorporates two Level 3 vectors.</t>
  </si>
  <si>
    <t>ITA.10.8_1</t>
  </si>
  <si>
    <t>ITA.6.5_1</t>
  </si>
  <si>
    <t>Although best match level 3, believe level 2 is more likely to be the level at which waste is managed in Italy so added to Lv 2</t>
  </si>
  <si>
    <t>Added to level 1 as population matched better than level 2</t>
  </si>
  <si>
    <t>Data is believed to be at the city level. As such the population of the data is much lower than that of the County, however it is deemed a good match by area</t>
  </si>
  <si>
    <t>Added to level 1 due to Seoul being a special administrative unit essentially acting as a municipality</t>
  </si>
  <si>
    <t>LBR.11.2_1</t>
  </si>
  <si>
    <t>Added to level 1 or 2 as best match/ Boundaries are the same across these levels</t>
  </si>
  <si>
    <t>MDG.1.1.7_1+MDG.1.1.5_1+MDG.1.1.6_1+MDG.1.1.1_1</t>
  </si>
  <si>
    <t>Data added to level 3 as matches boundaires of the city well, however there is a big difference in the population with the GIS population being much smaller. Also added the suburbs even though other Lv3 districts</t>
  </si>
  <si>
    <t>Added to Lv2 despite being a better fit for Lv3 as believed it is more likely the level at which waste is managed</t>
  </si>
  <si>
    <t>MLI.8.5_1</t>
  </si>
  <si>
    <t>Added to level 1 as Mexico City is an autonomous region and the Level 1 boundary better fits the population and city boundaries</t>
  </si>
  <si>
    <t>MAR.14.4_1</t>
  </si>
  <si>
    <t>MAR.13.2.6_1+MAR.13.2.1_1</t>
  </si>
  <si>
    <t>Added to level 2 despite as better matched with city boundaries and population</t>
  </si>
  <si>
    <t>City of Tangier is split into several administrative districts. This data was allocated to the Level 2 as closer match to population</t>
  </si>
  <si>
    <t>City of Beni Mellal is split into 2 administrative districts. This data was allocated to theboth level 3 districts depsite it increasing the population more than the data suggests</t>
  </si>
  <si>
    <t>Yangon split into two Level 2 districts. This data was added to both districts</t>
  </si>
  <si>
    <t>MMR.15.4_1+MMR.15.1_1</t>
  </si>
  <si>
    <t>NAM.5.10_1+NAM.5.3_1+NAM.5.7_1+NAM.5.4_1+NAM.5.6_1+NAM.5.5_1+NAM.5.1_1+NAM.5.2_1+NAM.5.8_1</t>
  </si>
  <si>
    <t>NPL.1.1.3_1</t>
  </si>
  <si>
    <t>Windohoek is split into several districts. This data was added to all that cover the boundaries of the city</t>
  </si>
  <si>
    <t>PER.8.7_1</t>
  </si>
  <si>
    <t>Added to level 2 as better matches city boundaries</t>
  </si>
  <si>
    <t>POL.6.6_1</t>
  </si>
  <si>
    <t>POL.3.7_1</t>
  </si>
  <si>
    <t>ROU.14_1</t>
  </si>
  <si>
    <t>Added to level 1 as believed to be level more likely at which waste is managed</t>
  </si>
  <si>
    <t>Added to level 1 as better fit</t>
  </si>
  <si>
    <t>Data added to level 1 as waste is managed at a different level in Kegali according to https://www.igi-global.com/gateway/chapter/240081</t>
  </si>
  <si>
    <t>SEN.1.4.1_1</t>
  </si>
  <si>
    <t>Data added to level 1 as better match</t>
  </si>
  <si>
    <t>ESP.8.1.3_1</t>
  </si>
  <si>
    <t>ESP.9.1.9_1</t>
  </si>
  <si>
    <t>Added to level 3 despite data fitting better at level 4 as it is believed most of Spain operates waste management at lv3 (comarca) level.</t>
  </si>
  <si>
    <t>SYR.5.1_1+SYR.13.6_1</t>
  </si>
  <si>
    <t>Data population suggest this could be two level 2 areas of Damascus</t>
  </si>
  <si>
    <t>Added to level 2 as better fit</t>
  </si>
  <si>
    <t>Added to level 2  despite level 3 being a better population match, as matches the city boundaries better</t>
  </si>
  <si>
    <t>TJK.4.3_1</t>
  </si>
  <si>
    <t>Data added to Level 1 as better matched data</t>
  </si>
  <si>
    <t xml:space="preserve">Data is for the metropolitan municipality which is at provincial level (Lv1) </t>
  </si>
  <si>
    <t>The data for london is given at level 2 therefore added to this level.</t>
  </si>
  <si>
    <t>Data better matches level 2 but added at level 1 as more likely waste is managed at an iland level</t>
  </si>
  <si>
    <t>VUT.4_1</t>
  </si>
  <si>
    <t>BRA.21.305_1</t>
  </si>
  <si>
    <t xml:space="preserve">BFA.7.1_1 </t>
  </si>
  <si>
    <t>Data matches Lv 2 &amp; 3 reasonably well, perhaps slightly better match at lv3 but believed Lv2 is more likely to represent the level at which waste is managed so chosen instead</t>
  </si>
  <si>
    <t>TCD.22_1</t>
  </si>
  <si>
    <t>2020 pop is 1.4 million - on the GIS - is a steep but plausible increase in a decade</t>
  </si>
  <si>
    <t>ECU.1.3_1</t>
  </si>
  <si>
    <t>Slightly better match at Lv3 but Lv2 more likely to represent level at which waste is managed so chosen here instead</t>
  </si>
  <si>
    <t>Reasonable population match</t>
  </si>
  <si>
    <t>Chose level 1 as most likely level at which waste is managed</t>
  </si>
  <si>
    <t>GUY.3_1</t>
  </si>
  <si>
    <t>L1 mand L2 are the same. 988K pop on GIS plausible increase</t>
  </si>
  <si>
    <t>PER.4.1_1</t>
  </si>
  <si>
    <t>Covers the entire city whereas Lv3 breaks it down into regions</t>
  </si>
  <si>
    <t>Level 1 covers entirety of city but is much larger than city boundary also. Believed to be a better macth than Lv2 and more likely the level at which waste is managed</t>
  </si>
  <si>
    <t>TRUE / FALSE</t>
  </si>
  <si>
    <t>Municipality name count</t>
  </si>
  <si>
    <t>bgd</t>
  </si>
  <si>
    <t>lmc</t>
  </si>
  <si>
    <t>BGD.3.1.4_1+BGD.3.1.3_1+BGD.3.1.2_1+BGD.3.1.1_1+BGD.3.1.46_1+BGD.3.1.45_1+BGD.3.1.44_1+BGD.3.1.42_1+BGD.3.1.43_1+BGD.3.1.41_1+BGD.3.1.40_1+BGD.3.1.39_1+BGD.3.1.38_1+BGD.3.1.37_1+BGD.3.1.35_1+BGD.3.1.34_1+BGD.3.1.33_1+BGD.3.1.32_1+BGD.3.1.31_1+BGD.3.1.30_1+BGD.3.1.28_1+BGD.3.1.27_1+BGD.3.1.25_1+BGD.3.1.26_1+BGD.3.1.24_1+BGD.3.1.23_1+BGD.3.1.22_1+BGD.3.1.20_1+BGD.3.1.19_1+BGD.3.1.18_1+BGD.3.1.17_1+BGD.3.1.16_1+BGD.3.1.15_1+BGD.3.1.14_1+BGD.3.1.13_1+BGD.3.1.11_1+BGD.3.1.9_1+BGD.3.1.8_1+BGD.3.1.7_1+BGD.3.1.6_1+BGD.3.1.5_1</t>
  </si>
  <si>
    <t>WAW: City split into several level 3's so joined these to represent the City corporation. (Chosen as admin boundary level for combined data).
WABI: Waste management is split differently for urban and rural areas. The GIS layer does not account for this difference. A regional level is chosen to represent Dhaka (level 2) even though this is bigger than Dhaka it is deemed the best fit.</t>
  </si>
  <si>
    <t>Sarajevo city is comprised of several level 3 districts. Instead added this data point to level 2 although this is bigger than the city as was closer match to the population recorded</t>
  </si>
  <si>
    <t>WAW: Sarajevo city is comprised of several level 3 districts. Instead added this data point to level 2 although this is bigger than the city as was closer match to the population recorded (LEVEL = 2, SCORE = 2)
UNSD: GIS pop in 2020 is a bit less than reported here for 2009 (LEVEL = 2, SCORE = 1)</t>
  </si>
  <si>
    <t>GIS pop in 2020 is a bit less than reported here for 2009</t>
  </si>
  <si>
    <t>WAW: GIS population is slightly higher. Data allocated to level 1 as has best match with city boundaries
UNSD: Bujumbura is a port city, two parts main city is bujumbura marine surrounded by bujumbura rural. Marine has pop of 890k. Could be plausible increase given the longer time frame. Google says 374k pop 2021 though so seems a bit confusing. Other data says 412k</t>
  </si>
  <si>
    <t>UNSD: 28.5mill pop GIS, bit of a big gap but seems to be in the right place maybe boundry a bit wide  (LEVEL = 2, SCORE = 2)
WAW:Data poitn matches best with level 2. (LEVEL = 2, SCORE = 1)</t>
  </si>
  <si>
    <t>WACT: GIS population is slightly lower than that reported in dataset, likel due to urban agglomerates also being included. (LEVEL = 2, SCORE = 2)
WAW: Main part of Santo Domingo is called Distrito Nacional however the city extends beyong this. The Data population is higher than GIS for this reason, however, the majority of the city is covered so it is deemed a reasonable match. (LEVEL = 2, SCORE = 2)</t>
  </si>
  <si>
    <t>WAW: (LEVEL = 2, SCORE = 1)
UNSD: Slightly better match at Lv3 but Lv2 more likely to represent level at which waste is managed  (LEVEL = 3, SCORE = 1)</t>
  </si>
  <si>
    <t>Slightly better match at Lv3 but Lv2 more likely to represent level at which waste is managed</t>
  </si>
  <si>
    <t>WABI:Added to level 2 as seems best match for population. Level 1 also the same.(LEVEL = 1/2, SCORE = 1)
WAW: (LEVEL =3, SCORE =1_</t>
  </si>
  <si>
    <t>WABI: 16mil 2020 pop seems plausible  (LEVEL = 1,2,3, SCORE = 1)
WAW: (LEVEL = 1,2,3, SCORE = 1)</t>
  </si>
  <si>
    <t>WACT: Population and boundary match well (LEVEL = 1, SCORE = 1)
UNSD: 4.9 mill pop on GIS plausible increase  (LEVEL = 1, SCORE = 1)</t>
  </si>
  <si>
    <t>WAW:Data matches well but waste generation seems unreasonably high (LEVEL = 1 or 2, SCORE = 1)
UNSD: L1 mand L2 are the same. 988K pop on GIS plausible increase(LEVEL = 1 or 2, SCORE = 1)
WABI: Population slightly higher than GIS population (LEVEL = 1 OR 2, SCORE =2)</t>
  </si>
  <si>
    <t>WAW: Added to level 1 or 2 as best match/ Boundaries are the same across these levels (LEVEL = 2, SCORE = 1)
UNSD: 863,695 on GIS  boarderline plausible increase, given the 2012 to 2020 jump, looks to be the correct location (LEVEL = 2, SCORE = 1)</t>
  </si>
  <si>
    <t>WAW: Data added to level 3 as matches boundaires of the city well, however there is a big difference in the population with the GIS population being much smaller. Also added the suburbs even though other Lv3 districts (LEVEL = 3, SCORE = 2)
UNSD: 1mill pop on GIS seems plausible (LEVEL =3, SCORE = 1)</t>
  </si>
  <si>
    <t>WAW: (LEVEL =3, SCORE = 1)
UNSD: 1.2mill 2020 pop seems plausible (LEVEL = 3, SCORE = 1)</t>
  </si>
  <si>
    <t>Added to level 2 as better matched data population</t>
  </si>
  <si>
    <t>WACT: Population of dataset is higher than GIS population, but reasonably close and seems to be the best level of match (LEVEL = 2, SCORE = 2)
WAW: Added to level 2 as better matched data population (LEVEL = 2, SCORE = 1)</t>
  </si>
  <si>
    <t>WAW: Slight mismatch between population of data and GIS due to it being unclear if the data is for the island of Upolu or the city Apia. Administrative boundaries do not match well with either. (LEVEL = 1, SCORE = 2)
UNSD:Level 1 covers entirety of city but is much larger than city boundary also. Believed to be a better macth than Lv2 and more likely the level at which waste is managed (LEVEL = 1, SCORE = 2)</t>
  </si>
  <si>
    <t>WACT: GIS population slightly higher. Some uncertainty on how far along the peninsular the city spreads but Level 2 best matches the population so chosen. (LEVEL = 2, SCORE = 1)
UNSD: Population best matches with level 1 (LEVEL = 1, SCORE = 1)</t>
  </si>
  <si>
    <t>WAW: Data added to level 1 as better match (LEVEL = 1, SCORE = 1)
UNSD: 1.7mil on GIS seems ok (LEVEL = 1, SCORE = 1)</t>
  </si>
  <si>
    <t>WAW: (LEVEL = 2/3, SCORE = 1)
UNSD: 4.7mill GIS seems plausible (LEVEL = 2/3, SCORE = 1)</t>
  </si>
  <si>
    <t>WACT: Populaiton matches well. GADM boundary slightly larger than city (LEVEL = 1, SCORE = 1)
WABI:5.6mil pop in 2015 seems plausible (LEVEL = 1, SCORE = 1)</t>
  </si>
  <si>
    <t>WACT: No single boundary matches well as city is divided into several GADM polygons. Likely a combination of several of these, Level 1 probably best match (LEVEL 1, SCORE =3)
WABI: Several level 2 polygons represented this data point best (LEVEL = 2, SCORE = 2)</t>
  </si>
  <si>
    <t>Data added to regional level (Lv 1) as better matched with the city (Kiev is an independent city at the regional level)</t>
  </si>
  <si>
    <t>WAW: Data added to regional level (Lv 1) as better matched with the city (Kiev is an independent city at the regional level) (LEVEL = 1, SCORE = 1)
UNSD: I think this is kiev city 2.9mill pop so similar (LEVEL = 1, SCORE = 1)</t>
  </si>
  <si>
    <t>WACT: GIS population larger than dataset populaiton but GADM boundary matches city limits well. Both level 1 and 2 are the same for Harare. (LEVEL = 1/2, SCORE = 2)
UNSD: 2.3mill pop GIS bit over estimate but looks to be in the right place and boundry includes lots of suburb towns (LEVEL = 2, SCORE = 2)</t>
  </si>
  <si>
    <t>CD_42</t>
  </si>
  <si>
    <t>CD_43</t>
  </si>
  <si>
    <t>CD_44</t>
  </si>
  <si>
    <t>CD_45</t>
  </si>
  <si>
    <t>CD_46</t>
  </si>
  <si>
    <t>CD_47</t>
  </si>
  <si>
    <t>GADM Level</t>
  </si>
  <si>
    <t>Equivalent levels</t>
  </si>
  <si>
    <t>Data spans multiple levels</t>
  </si>
  <si>
    <t>Data available</t>
  </si>
  <si>
    <t>Only available subnational administrative division and matches available data</t>
  </si>
  <si>
    <t>Best mataches management level of waste and available data although Porto Novo was added at Lv 1</t>
  </si>
  <si>
    <t>Best mataches management level of waste and available data. Sarajevo added at lv 2</t>
  </si>
  <si>
    <t>Best matches management level of waste (municipalities) and the available data</t>
  </si>
  <si>
    <t>2 Chosen as default as although the majority of data matches with Level 1 as other municipalities in Cambodia are better represented by Level 2 administrative boundaries.</t>
  </si>
  <si>
    <t>Best matches the available data.</t>
  </si>
  <si>
    <t>Waste is managed at the municipal level which is believed to best be represented by Level 3 (sub-prefectures), however, data best fits with level 1 so this was chosen as the default instead</t>
  </si>
  <si>
    <t>Recorded as municipal level in GADM alhough Santiago De Chile is level 2</t>
  </si>
  <si>
    <t>Best matches with available data</t>
  </si>
  <si>
    <t>Should be a level 4 for municipalities (Kebele), but level 3 is the most granular level available and as such best matches the available data.</t>
  </si>
  <si>
    <t>No subnational adminsitrative divisions and matches available data</t>
  </si>
  <si>
    <t>Level 2 and 3 the same for data point. Chose level 2 as default as believed more likely to be the level at which waste is managed</t>
  </si>
  <si>
    <t>Matches most of the available data</t>
  </si>
  <si>
    <t>Best matches available data. Level 1 deemed more likely than level 2 for waste to be managed at due to there being almost 3,000 administrations at lv 2</t>
  </si>
  <si>
    <t>Action</t>
  </si>
  <si>
    <t>Merge underlying Level 2 polygons to Level 1 boundary</t>
  </si>
  <si>
    <t>Merge underlying Level 3 polygons to Level 2 boundary</t>
  </si>
  <si>
    <t>Municipality should be chosen at Level 3 to match default level for country</t>
  </si>
  <si>
    <t>Municipality should be chosen at Level 2 to match default level for country</t>
  </si>
  <si>
    <t>Data point more granular than default country Level therefore remove from analysis</t>
  </si>
  <si>
    <t>Merge underlying Level 4 polygons to Level 3 boundary</t>
  </si>
  <si>
    <t>Municipality should be chosen at Level 1 to match default level for country</t>
  </si>
  <si>
    <t>Both level 2 and 3 are same. The population matches well but the GADM boundary covers only part of the city boundaries. Level 3 chosen as default country level</t>
  </si>
  <si>
    <t>MLI.1.1_1</t>
  </si>
  <si>
    <t>Good match with 2010 population. Level 2 chosen as default country level</t>
  </si>
  <si>
    <t>Reasonable match on population and matches boudnaries well. Level 3 chosen as default country level</t>
  </si>
  <si>
    <t>Both level 2 and 3 have same GIS data but think based on oher cities, Level 2 chosen as default country level</t>
  </si>
  <si>
    <t>Good match on population and boundary. Level 2 chosen as default country level</t>
  </si>
  <si>
    <t>Level 2 chosen as default country level</t>
  </si>
  <si>
    <t>DEU.3.1_1</t>
  </si>
  <si>
    <t>Level 3 chosen as default country level</t>
  </si>
  <si>
    <t>DEU.6.1_1</t>
  </si>
  <si>
    <t>ROU.10_1</t>
  </si>
  <si>
    <t>Also called Municipiul Bucuresti.  Level 1 chosen as default country level</t>
  </si>
  <si>
    <t>Also called Ethekwini. Level 3 chosen as default country level</t>
  </si>
  <si>
    <t>SSD.1.1_1</t>
  </si>
  <si>
    <t>WAW: (LEVEL = 2, SCORE = 1)
UNSD: Slightly better match at Lv3 but Lv2 more likely to represent level at which waste is managed  (LEVEL = 3, SCORE = 1)
Level 2 chosen as default country level</t>
  </si>
  <si>
    <t>WABI: 16mil 2020 pop seems plausible  (LEVEL = 1,2,3, SCORE = 1)
WAW: (LEVEL = 1,2,3, SCORE = 1)
Level 3 chosen as default country level</t>
  </si>
  <si>
    <t>WAW:Data matches well but waste generation seems unreasonably high (LEVEL = 1 or 2, SCORE = 1)
UNSD: L1 mand L2 are the same. 988K pop on GIS plausible increase(LEVEL = 1 or 2, SCORE = 1)
WABI: Population slightly higher than GIS population (LEVEL = 1 OR 2, SCORE =2)
Level 1 chosen as default country level</t>
  </si>
  <si>
    <t>WAW: (LEVEL = 2/3, SCORE = 1)
UNSD: 4.7mill GIS seems plausible (LEVEL = 2/3, SCORE = 1)
Level 3 chosen as default country level</t>
  </si>
  <si>
    <t>WACT: GIS population larger than dataset populaiton but GADM boundary matches city limits well. Both level 1 and 2 are the same for Harare. (LEVEL = 1/2, SCORE = 2)
UNSD: 2.3mill pop GIS bit over estimate but looks to be in the right place and boundry includes lots of suburb towns (LEVEL = 2, SCORE = 2)
Level 2 chosen as default country level</t>
  </si>
  <si>
    <t>n=</t>
  </si>
  <si>
    <t>Fences suggested by 1.5 times interquartile range rule</t>
  </si>
  <si>
    <t xml:space="preserve">Removal rate = </t>
  </si>
  <si>
    <t>LBN.8.3_1</t>
  </si>
  <si>
    <t>Added to the Level 2 as this covers the majority of Saida.</t>
  </si>
  <si>
    <t>AUS.8.1_1+AUS.8.67_1+AUS.8.62_1+AUS.8.8_1+AUS.8.41_1+AUS.8.65_1+AUS.8.50_1+AUS.8.11_1+AUS.8.9_1+AUS.8.58_1+AUS.8.54_1+AUS.8.46_1+AUS.8.22_1+AUS.34_1+AUS.8.32_1+AUS.8.45_1</t>
  </si>
  <si>
    <t>UGA.16.1_1 + UGA.57.3_1 + UGA.44.3_1 + UGA.57.1_1  + UGA.57.2_1</t>
  </si>
  <si>
    <t>WACT:This is believed to be represented by five level 2 GADM boundaries. The population via GIS is slightly higher than that recorded in the dataset. (LEVEL = 2, SCORE = 2)
WAW: (LEVEL = 2, SCORE = 1)</t>
  </si>
  <si>
    <t>This is believed to be represented by five level 2 GADM boundaries. The population via GIS is slightly higher than that recorded in the dataset.</t>
  </si>
  <si>
    <t xml:space="preserve">This is believed to be represented by five level 2 GADM boundaries. The population via GIS is slightly higher than that recorded in the dataset.
</t>
  </si>
  <si>
    <t>AUS.8.1_MERGED</t>
  </si>
  <si>
    <t>BGD.2.4.1_MERGED</t>
  </si>
  <si>
    <t>IND.20.17_MERGED</t>
  </si>
  <si>
    <t>MMR.15.1_MERGED</t>
  </si>
  <si>
    <t>NAM.5.1_MERGED</t>
  </si>
  <si>
    <t>SYR.5.1_MERGED</t>
  </si>
  <si>
    <t>MDG.1.1.1_MERGED</t>
  </si>
  <si>
    <t>UGA.16.1_MERGED</t>
  </si>
  <si>
    <t>NPL.4.3.1.39_1</t>
  </si>
  <si>
    <t>ETH.8.14.10_1</t>
  </si>
  <si>
    <t>CHL.14.5.1_1</t>
  </si>
  <si>
    <t>EGY.18.4_1</t>
  </si>
  <si>
    <t>CAF.2.1_1</t>
  </si>
  <si>
    <t>DOM.31.1_1_MERGED</t>
  </si>
  <si>
    <t>ECU.10.11_1</t>
  </si>
  <si>
    <t>GMB.1.2_1</t>
  </si>
  <si>
    <t>GEO.2.1_1</t>
  </si>
  <si>
    <t>GHA.6.13_1</t>
  </si>
  <si>
    <t>JOR.5_1</t>
  </si>
  <si>
    <t>TZA.21.6_1</t>
  </si>
  <si>
    <t>ZWE.3.4_1</t>
  </si>
  <si>
    <t>ZAF.1.7.1_1</t>
  </si>
  <si>
    <t>ZWE.10.3_1</t>
  </si>
  <si>
    <t>WAW: (LEVEL =2, SCORE= 1)
UNSD: the GIS says 2020 pop is 1.9 mill. It looks as though there is a very dense population around the north side of the area so UN boundry could be different. Also the level 1 and level 2 are the same ( level 1 is the region, level 2 is the prefecture ) level 2 is default so this is used (LEVEL =2, SCORE=3)</t>
  </si>
  <si>
    <t>Victoria</t>
  </si>
  <si>
    <t>Kep</t>
  </si>
  <si>
    <t>Sihanoukville</t>
  </si>
  <si>
    <t>Seremban</t>
  </si>
  <si>
    <t>Chonburi</t>
  </si>
  <si>
    <t>Tam Ky</t>
  </si>
  <si>
    <t>Hoi-An</t>
  </si>
  <si>
    <t>Cagayan de Oro</t>
  </si>
  <si>
    <t>C0</t>
  </si>
  <si>
    <t>C0a</t>
  </si>
  <si>
    <t>tC2ii</t>
  </si>
  <si>
    <t>tC2i</t>
  </si>
  <si>
    <t>tC2iii</t>
  </si>
  <si>
    <t>ISO3 Code</t>
  </si>
  <si>
    <t>Y / N</t>
  </si>
  <si>
    <t>01_Preliminary_screened_data</t>
  </si>
  <si>
    <t>02_Boundary_match=4_removed</t>
  </si>
  <si>
    <t>05_Duplicate_identification</t>
  </si>
  <si>
    <t>06_Duplicate_processing</t>
  </si>
  <si>
    <t>07_Duplicates_removed</t>
  </si>
  <si>
    <t>08_Data_level_analysis</t>
  </si>
  <si>
    <t>09_Incorrect_level_actions</t>
  </si>
  <si>
    <t>10_Incorrect_levels_removed</t>
  </si>
  <si>
    <t>11.1_Outliers-Generation</t>
  </si>
  <si>
    <t>11.2_Outliers-Collection_cov</t>
  </si>
  <si>
    <t>11.3_Outliers-Plastic</t>
  </si>
  <si>
    <t>11.4_Outliers-Formal_dry_recy</t>
  </si>
  <si>
    <t>11.5_Outliers-Other_recovery</t>
  </si>
  <si>
    <t>11.6_Outliers-Incineration</t>
  </si>
  <si>
    <t>11.7_Outliers-Controlled_disp</t>
  </si>
  <si>
    <t>12_Cleaned_dataset</t>
  </si>
  <si>
    <t>13_Cleaned_dataset_(no_blanks)</t>
  </si>
  <si>
    <t xml:space="preserve">Contents </t>
  </si>
  <si>
    <t xml:space="preserve">Supplementary material for </t>
  </si>
  <si>
    <t xml:space="preserve">Software </t>
  </si>
  <si>
    <t xml:space="preserve">Spatio-temporal plastic pollution origins and transport model (SPOT) </t>
  </si>
  <si>
    <t xml:space="preserve">Software version number </t>
  </si>
  <si>
    <t>Release date</t>
  </si>
  <si>
    <t>Dataset name</t>
  </si>
  <si>
    <t xml:space="preserve">Authors </t>
  </si>
  <si>
    <t xml:space="preserve">Correspondence </t>
  </si>
  <si>
    <t>Correspondence to</t>
  </si>
  <si>
    <t>Dataset description</t>
  </si>
  <si>
    <r>
      <t>tP1</t>
    </r>
    <r>
      <rPr>
        <b/>
        <vertAlign val="subscript"/>
        <sz val="11"/>
        <rFont val="Calibri"/>
        <family val="2"/>
        <scheme val="minor"/>
      </rPr>
      <t>pc</t>
    </r>
  </si>
  <si>
    <t xml:space="preserve">Data previously extracted from four global datasets (WAW2.0, WaCT, UNSD, WABI) and presented on a single sheet under basic harmonized categories. Each record has been allocated a unique ID linking it to a GADM polygon (boundary). Justification of why each boundary has been allocated is provided in note form and a 'boundary match score' allocated to each to indicate the level of confidence that the boundary is correct. </t>
  </si>
  <si>
    <t>The age of each data point assessed. If necessary, original publications retrieved and checked to ensure dates provide were for data collection year not publication year.</t>
  </si>
  <si>
    <t xml:space="preserve">Waste generation rate data prior to 2006 removed. Other data retained. </t>
  </si>
  <si>
    <t xml:space="preserve">Plastic proportion: outliers within each income category individually inspected to assess the probability that they arose from robust measurements (plausible) or whether they represent errors or poorly collected / processed data (implausible).  </t>
  </si>
  <si>
    <t xml:space="preserve">Formal dry recycling: outliers within each income category individually inspected to assess the probability that they arose from robust measurements (plausible) or whether they represent errors or poorly collected / processed data (implausible).  </t>
  </si>
  <si>
    <t xml:space="preserve">Other recovery: outliers within each income category individually inspected to assess the probability that they arose from robust measurements (plausible) or whether they represent errors or poorly collected / processed data (implausible).  </t>
  </si>
  <si>
    <t xml:space="preserve">Collection coverage: outliers within each income category individually inspected to assess the probability that they arose from robust measurements (plausible) or whether they represent errors or poorly collected / processed data (implausible).  </t>
  </si>
  <si>
    <t xml:space="preserve">Waste generation: outliers within each income category individually inspected to assess the probability that they arose from robust measurements (plausible) or whether they represent errors or poorly collected / processed data (implausible).  </t>
  </si>
  <si>
    <t xml:space="preserve">Incineration: outliers within each income category individually inspected to assess the probability that they arose from robust measurements (plausible) or whether they represent errors or poorly collected / processed data (implausible).  </t>
  </si>
  <si>
    <t xml:space="preserve">Controlled disposal: outliers within each income category individually inspected to assess the probability that they arose from robust measurements (plausible) or whether they represent errors or poorly collected / processed data (implausible).  </t>
  </si>
  <si>
    <t>Outliers assessed as implausible removed.</t>
  </si>
  <si>
    <t>Records with no data cleared.</t>
  </si>
  <si>
    <r>
      <t>kg</t>
    </r>
    <r>
      <rPr>
        <b/>
        <sz val="11"/>
        <rFont val="Calibri"/>
        <family val="2"/>
      </rPr>
      <t>·cap</t>
    </r>
    <r>
      <rPr>
        <b/>
        <vertAlign val="superscript"/>
        <sz val="11"/>
        <rFont val="Calibri"/>
        <family val="2"/>
      </rPr>
      <t>-1</t>
    </r>
    <r>
      <rPr>
        <b/>
        <sz val="11"/>
        <rFont val="Calibri"/>
        <family val="2"/>
      </rPr>
      <t>·d</t>
    </r>
    <r>
      <rPr>
        <b/>
        <vertAlign val="superscript"/>
        <sz val="11"/>
        <rFont val="Calibri"/>
        <family val="2"/>
      </rPr>
      <t>-1</t>
    </r>
  </si>
  <si>
    <t>% MSW generation</t>
  </si>
  <si>
    <t>% MSW generated</t>
  </si>
  <si>
    <t>% plastic in MSW</t>
  </si>
  <si>
    <t>% collected MSW</t>
  </si>
  <si>
    <t>% collected MSW for disposal</t>
  </si>
  <si>
    <t>% collected for disposal</t>
  </si>
  <si>
    <t>% collected</t>
  </si>
  <si>
    <t>04_Age_of_data_removed</t>
  </si>
  <si>
    <t>03_Age_of_data_analysis</t>
  </si>
  <si>
    <t>Duplicates flagged for deletion removed.</t>
  </si>
  <si>
    <t>Data which are incongruent with the GADM administrative boundary level chosen for teach country are either flagged for removal or merging  or merged.</t>
  </si>
  <si>
    <t>Incongruent records removed or if feasible, merged with others to match a lower level.</t>
  </si>
  <si>
    <t>Final version - a few last records checked, merged, and allocated new single unique ID to match correct vector.</t>
  </si>
  <si>
    <t>Steps undertaken to check data for errors, clean, harmonize and allocate to spatial vectors.</t>
  </si>
  <si>
    <t xml:space="preserve">Duplicates identified according to the name and unique ID. Manual checks performed per country in case of variable translation to English. Potential duplicates highlighted. 
identify duplicates - check similar names - look at name repeated, look at5 ID is duplicated , manual screen </t>
  </si>
  <si>
    <t xml:space="preserve">Potential duplicates  assessed and flagged for retention, deletion or individual data-points merged into new records according to hierarchy based on age of data and dataset pedigree. New merged records given a data ID prefix of 'CD'. </t>
  </si>
  <si>
    <t xml:space="preserve">Based on data availability, each country allocated a GADM administrative level. Countries without data allocated based on literature. </t>
  </si>
  <si>
    <t>14_FINAL_DATASET_(updated_IDs)</t>
  </si>
  <si>
    <t>Records which were had boundary match score of 4 - denoting low confidence - removed.</t>
  </si>
  <si>
    <t>A local-to-global emissions inventory of macroplastic pollution</t>
  </si>
  <si>
    <t>DBPR</t>
  </si>
  <si>
    <t>ST_01_SPOT_Data_Cleaning.xls</t>
  </si>
  <si>
    <t>V1.0.0-G-092023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</si>
</sst>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F800]dddd\,\ mmmm\ dd\,\ yyyy"/>
  </numFmts>
  <fonts count="23" x14ac:knownFonts="1">
    <font>
      <sz val="10"/>
      <color theme="1"/>
      <name val="Arial"/>
      <family val="2"/>
    </font>
    <font>
      <sz val="11"/>
      <color theme="1"/>
      <name val="Calibri"/>
      <family val="2"/>
      <scheme val="minor"/>
    </font>
    <font>
      <sz val="10"/>
      <color theme="1"/>
      <name val="Arial"/>
      <family val="2"/>
    </font>
    <font>
      <sz val="10"/>
      <name val="Arial"/>
      <family val="2"/>
    </font>
    <font>
      <b/>
      <sz val="9"/>
      <color indexed="81"/>
      <name val="Tahoma"/>
      <family val="2"/>
    </font>
    <font>
      <sz val="9"/>
      <color indexed="81"/>
      <name val="Tahoma"/>
      <family val="2"/>
    </font>
    <font>
      <sz val="11"/>
      <color theme="1"/>
      <name val="Calibri"/>
      <family val="2"/>
      <scheme val="minor"/>
    </font>
    <font>
      <b/>
      <sz val="11"/>
      <color theme="0"/>
      <name val="Calibri"/>
      <family val="2"/>
      <scheme val="minor"/>
    </font>
    <font>
      <sz val="12"/>
      <color theme="1"/>
      <name val="Calibri"/>
      <family val="2"/>
      <scheme val="minor"/>
    </font>
    <font>
      <u/>
      <sz val="10"/>
      <color theme="10"/>
      <name val="Arial"/>
      <family val="2"/>
    </font>
    <font>
      <sz val="11"/>
      <color rgb="FF000000"/>
      <name val="Calibri"/>
      <family val="2"/>
      <scheme val="minor"/>
    </font>
    <font>
      <b/>
      <sz val="11"/>
      <color rgb="FF000000"/>
      <name val="Calibri"/>
      <family val="2"/>
      <scheme val="minor"/>
    </font>
    <font>
      <u/>
      <sz val="11"/>
      <color theme="10"/>
      <name val="Calibri"/>
      <family val="2"/>
      <scheme val="minor"/>
    </font>
    <font>
      <sz val="11"/>
      <name val="Calibri"/>
      <family val="2"/>
      <scheme val="minor"/>
    </font>
    <font>
      <b/>
      <sz val="11"/>
      <name val="Calibri"/>
      <family val="2"/>
      <scheme val="minor"/>
    </font>
    <font>
      <i/>
      <sz val="11"/>
      <name val="Calibri"/>
      <family val="2"/>
      <scheme val="minor"/>
    </font>
    <font>
      <b/>
      <i/>
      <sz val="11"/>
      <name val="Calibri"/>
      <family val="2"/>
      <scheme val="minor"/>
    </font>
    <font>
      <b/>
      <vertAlign val="subscript"/>
      <sz val="11"/>
      <name val="Calibri"/>
      <family val="2"/>
      <scheme val="minor"/>
    </font>
    <font>
      <u/>
      <sz val="11"/>
      <name val="Calibri"/>
      <family val="2"/>
      <scheme val="minor"/>
    </font>
    <font>
      <b/>
      <sz val="11"/>
      <name val="Calibri"/>
      <family val="2"/>
    </font>
    <font>
      <b/>
      <vertAlign val="superscript"/>
      <sz val="11"/>
      <name val="Calibri"/>
      <family val="2"/>
    </font>
    <font>
      <i/>
      <sz val="11"/>
      <color rgb="FF000000"/>
      <name val="Calibri"/>
      <family val="2"/>
      <scheme val="minor"/>
    </font>
    <font>
      <i/>
      <sz val="11"/>
      <color theme="8" tint="-0.249977111117893"/>
      <name val="Calibri"/>
      <family val="2"/>
      <scheme val="minor"/>
    </font>
  </fonts>
  <fills count="11">
    <fill>
      <patternFill patternType="none"/>
    </fill>
    <fill>
      <patternFill patternType="gray125"/>
    </fill>
    <fill>
      <patternFill patternType="solid">
        <fgColor rgb="FFA5A5A5"/>
      </patternFill>
    </fill>
    <fill>
      <patternFill patternType="solid">
        <fgColor theme="8" tint="0.79998168889431442"/>
        <bgColor indexed="64"/>
      </patternFill>
    </fill>
    <fill>
      <patternFill patternType="solid">
        <fgColor theme="3" tint="0.59999389629810485"/>
        <bgColor indexed="64"/>
      </patternFill>
    </fill>
    <fill>
      <patternFill patternType="solid">
        <fgColor theme="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6"/>
        <bgColor indexed="64"/>
      </patternFill>
    </fill>
    <fill>
      <patternFill patternType="solid">
        <fgColor theme="9"/>
        <bgColor indexed="64"/>
      </patternFill>
    </fill>
  </fills>
  <borders count="10">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0" fontId="6" fillId="0" borderId="0"/>
    <xf numFmtId="0" fontId="2" fillId="0" borderId="0"/>
    <xf numFmtId="9" fontId="2" fillId="0" borderId="0" applyFont="0" applyFill="0" applyBorder="0" applyAlignment="0" applyProtection="0"/>
    <xf numFmtId="0" fontId="7" fillId="2" borderId="1" applyNumberFormat="0" applyAlignment="0" applyProtection="0"/>
    <xf numFmtId="0" fontId="8"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9" fillId="0" borderId="0" applyNumberFormat="0" applyFill="0" applyBorder="0" applyAlignment="0" applyProtection="0"/>
    <xf numFmtId="9" fontId="2" fillId="0" borderId="0" applyFont="0" applyFill="0" applyBorder="0" applyAlignment="0" applyProtection="0"/>
    <xf numFmtId="0" fontId="10" fillId="0" borderId="0"/>
    <xf numFmtId="0" fontId="12" fillId="0" borderId="0" applyNumberFormat="0" applyFill="0" applyBorder="0" applyAlignment="0" applyProtection="0"/>
  </cellStyleXfs>
  <cellXfs count="57">
    <xf numFmtId="0" fontId="0" fillId="0" borderId="0" xfId="0"/>
    <xf numFmtId="0" fontId="11" fillId="4" borderId="2" xfId="11" applyFont="1" applyFill="1" applyBorder="1"/>
    <xf numFmtId="0" fontId="11" fillId="4" borderId="5" xfId="11" applyFont="1" applyFill="1" applyBorder="1"/>
    <xf numFmtId="0" fontId="11" fillId="4" borderId="3" xfId="11" applyFont="1" applyFill="1" applyBorder="1"/>
    <xf numFmtId="0" fontId="13" fillId="0" borderId="0" xfId="0" applyFont="1" applyFill="1" applyBorder="1" applyAlignment="1"/>
    <xf numFmtId="0" fontId="13" fillId="0" borderId="0" xfId="0" applyFont="1" applyBorder="1" applyAlignment="1"/>
    <xf numFmtId="0" fontId="15" fillId="0" borderId="0" xfId="0" applyFont="1" applyFill="1" applyBorder="1" applyAlignment="1"/>
    <xf numFmtId="2" fontId="13" fillId="3" borderId="0" xfId="0" applyNumberFormat="1" applyFont="1" applyFill="1" applyBorder="1" applyAlignment="1"/>
    <xf numFmtId="1" fontId="13" fillId="0" borderId="0" xfId="0" applyNumberFormat="1" applyFont="1" applyBorder="1" applyAlignment="1"/>
    <xf numFmtId="0" fontId="14" fillId="6" borderId="0" xfId="0" applyFont="1" applyFill="1" applyBorder="1" applyAlignment="1"/>
    <xf numFmtId="0" fontId="16" fillId="6" borderId="0" xfId="0" applyFont="1" applyFill="1" applyBorder="1" applyAlignment="1"/>
    <xf numFmtId="0" fontId="14" fillId="0" borderId="0" xfId="0" applyFont="1" applyFill="1" applyBorder="1" applyAlignment="1"/>
    <xf numFmtId="164" fontId="13" fillId="0" borderId="0" xfId="0" applyNumberFormat="1" applyFont="1" applyFill="1" applyBorder="1" applyAlignment="1"/>
    <xf numFmtId="2" fontId="13" fillId="0" borderId="0" xfId="0" applyNumberFormat="1" applyFont="1" applyBorder="1" applyAlignment="1"/>
    <xf numFmtId="164" fontId="13" fillId="0" borderId="0" xfId="0" applyNumberFormat="1" applyFont="1" applyBorder="1" applyAlignment="1"/>
    <xf numFmtId="1" fontId="13" fillId="0" borderId="0" xfId="0" applyNumberFormat="1" applyFont="1" applyFill="1" applyBorder="1" applyAlignment="1"/>
    <xf numFmtId="3" fontId="13" fillId="0" borderId="0" xfId="0" applyNumberFormat="1" applyFont="1" applyFill="1" applyBorder="1" applyAlignment="1"/>
    <xf numFmtId="0" fontId="14" fillId="0" borderId="0" xfId="0" applyFont="1" applyBorder="1" applyAlignment="1"/>
    <xf numFmtId="0" fontId="14" fillId="0" borderId="0" xfId="0" applyFont="1" applyFill="1" applyBorder="1" applyAlignment="1">
      <alignment wrapText="1"/>
    </xf>
    <xf numFmtId="0" fontId="14" fillId="0" borderId="0" xfId="0" applyFont="1" applyBorder="1" applyAlignment="1">
      <alignment wrapText="1"/>
    </xf>
    <xf numFmtId="2" fontId="13" fillId="0" borderId="0" xfId="0" applyNumberFormat="1" applyFont="1" applyFill="1" applyBorder="1" applyAlignment="1"/>
    <xf numFmtId="1" fontId="14" fillId="0" borderId="0" xfId="0" applyNumberFormat="1" applyFont="1" applyFill="1" applyBorder="1" applyAlignment="1"/>
    <xf numFmtId="165" fontId="14" fillId="0" borderId="0" xfId="10" applyNumberFormat="1" applyFont="1" applyFill="1" applyBorder="1" applyAlignment="1"/>
    <xf numFmtId="1" fontId="14" fillId="0" borderId="0" xfId="0" applyNumberFormat="1" applyFont="1" applyBorder="1" applyAlignment="1"/>
    <xf numFmtId="165" fontId="14" fillId="0" borderId="0" xfId="10" applyNumberFormat="1" applyFont="1" applyBorder="1" applyAlignment="1"/>
    <xf numFmtId="0" fontId="13" fillId="0" borderId="0" xfId="0" applyFont="1" applyFill="1" applyBorder="1" applyAlignment="1">
      <alignment wrapText="1"/>
    </xf>
    <xf numFmtId="0" fontId="13" fillId="0" borderId="4" xfId="11" applyFont="1" applyBorder="1" applyAlignment="1">
      <alignment wrapText="1"/>
    </xf>
    <xf numFmtId="0" fontId="13" fillId="0" borderId="7" xfId="0" applyFont="1" applyBorder="1" applyAlignment="1">
      <alignment wrapText="1"/>
    </xf>
    <xf numFmtId="0" fontId="14" fillId="4" borderId="0" xfId="0" applyFont="1" applyFill="1" applyBorder="1" applyAlignment="1">
      <alignment wrapText="1"/>
    </xf>
    <xf numFmtId="0" fontId="14" fillId="7" borderId="0" xfId="0" applyFont="1" applyFill="1" applyBorder="1" applyAlignment="1">
      <alignment wrapText="1"/>
    </xf>
    <xf numFmtId="0" fontId="14" fillId="5" borderId="0" xfId="0" applyFont="1" applyFill="1" applyBorder="1" applyAlignment="1">
      <alignment wrapText="1"/>
    </xf>
    <xf numFmtId="0" fontId="14" fillId="8" borderId="0" xfId="0" applyFont="1" applyFill="1" applyBorder="1" applyAlignment="1">
      <alignment wrapText="1"/>
    </xf>
    <xf numFmtId="0" fontId="14" fillId="9" borderId="0" xfId="0" applyFont="1" applyFill="1" applyBorder="1" applyAlignment="1">
      <alignment wrapText="1"/>
    </xf>
    <xf numFmtId="0" fontId="14" fillId="10" borderId="0" xfId="0" applyFont="1" applyFill="1" applyBorder="1" applyAlignment="1">
      <alignment wrapText="1"/>
    </xf>
    <xf numFmtId="0" fontId="14" fillId="4" borderId="0" xfId="0" applyFont="1" applyFill="1" applyBorder="1" applyAlignment="1">
      <alignment horizontal="center"/>
    </xf>
    <xf numFmtId="0" fontId="14" fillId="4" borderId="0" xfId="0" applyFont="1" applyFill="1" applyBorder="1" applyAlignment="1"/>
    <xf numFmtId="0" fontId="18" fillId="0" borderId="0" xfId="9" applyFont="1" applyBorder="1" applyAlignment="1"/>
    <xf numFmtId="0" fontId="10" fillId="0" borderId="0" xfId="11" applyFont="1"/>
    <xf numFmtId="0" fontId="10" fillId="0" borderId="3" xfId="11" applyFont="1" applyBorder="1"/>
    <xf numFmtId="0" fontId="10" fillId="0" borderId="4" xfId="11" applyFont="1" applyBorder="1" applyAlignment="1">
      <alignment horizontal="left"/>
    </xf>
    <xf numFmtId="0" fontId="10" fillId="0" borderId="6" xfId="11" applyFont="1" applyBorder="1"/>
    <xf numFmtId="0" fontId="10" fillId="0" borderId="7" xfId="11" applyFont="1" applyBorder="1" applyAlignment="1">
      <alignment horizontal="left"/>
    </xf>
    <xf numFmtId="166" fontId="10" fillId="0" borderId="7" xfId="11" applyNumberFormat="1" applyFont="1" applyBorder="1" applyAlignment="1">
      <alignment horizontal="left"/>
    </xf>
    <xf numFmtId="0" fontId="10" fillId="0" borderId="7" xfId="11" applyFont="1" applyBorder="1"/>
    <xf numFmtId="0" fontId="10" fillId="0" borderId="8" xfId="11" applyFont="1" applyBorder="1"/>
    <xf numFmtId="0" fontId="10" fillId="0" borderId="9" xfId="11" applyFont="1" applyBorder="1" applyAlignment="1">
      <alignment wrapText="1"/>
    </xf>
    <xf numFmtId="0" fontId="10" fillId="4" borderId="4" xfId="11" applyFont="1" applyFill="1" applyBorder="1"/>
    <xf numFmtId="0" fontId="10" fillId="0" borderId="7" xfId="11" applyFont="1" applyBorder="1" applyAlignment="1">
      <alignment wrapText="1"/>
    </xf>
    <xf numFmtId="0" fontId="10" fillId="0" borderId="9" xfId="11" applyFont="1" applyBorder="1"/>
    <xf numFmtId="0" fontId="1" fillId="0" borderId="3" xfId="0" applyFont="1" applyBorder="1"/>
    <xf numFmtId="0" fontId="1" fillId="0" borderId="6" xfId="0" applyFont="1" applyBorder="1"/>
    <xf numFmtId="0" fontId="1" fillId="0" borderId="6" xfId="0" applyFont="1" applyBorder="1" applyAlignment="1">
      <alignment wrapText="1"/>
    </xf>
    <xf numFmtId="0" fontId="1" fillId="0" borderId="8" xfId="0" applyFont="1" applyBorder="1" applyAlignment="1">
      <alignment wrapText="1"/>
    </xf>
    <xf numFmtId="0" fontId="21" fillId="0" borderId="7" xfId="11" applyFont="1" applyBorder="1"/>
    <xf numFmtId="0" fontId="22" fillId="0" borderId="7" xfId="11" applyFont="1" applyBorder="1"/>
    <xf numFmtId="0" fontId="14" fillId="4" borderId="0" xfId="0" applyFont="1" applyFill="1" applyBorder="1" applyAlignment="1"/>
    <xf numFmtId="0" fontId="14" fillId="4" borderId="0" xfId="0" applyFont="1" applyFill="1" applyBorder="1" applyAlignment="1">
      <alignment wrapText="1"/>
    </xf>
  </cellXfs>
  <cellStyles count="13">
    <cellStyle name="Check Cell 2" xfId="4"/>
    <cellStyle name="Hyperlink" xfId="9" builtinId="8"/>
    <cellStyle name="Hyperlink 2" xfId="12"/>
    <cellStyle name="Normal" xfId="0" builtinId="0"/>
    <cellStyle name="Normal 2" xfId="1"/>
    <cellStyle name="Normal 2 2" xfId="5"/>
    <cellStyle name="Normal 2 3" xfId="11"/>
    <cellStyle name="Normal 3" xfId="7"/>
    <cellStyle name="Normal 7" xfId="2"/>
    <cellStyle name="Percent" xfId="10" builtinId="5"/>
    <cellStyle name="Percent 2" xfId="6"/>
    <cellStyle name="Percent 3" xfId="3"/>
    <cellStyle name="Percent 4"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Waste generation rates</cx:v>
        </cx:txData>
      </cx:tx>
      <cx:txPr>
        <a:bodyPr spcFirstLastPara="1" vertOverflow="ellipsis" wrap="square" lIns="0" tIns="0" rIns="0" bIns="0" anchor="ctr" anchorCtr="1"/>
        <a:lstStyle/>
        <a:p>
          <a:pPr algn="ctr">
            <a:defRPr b="1"/>
          </a:pPr>
          <a:r>
            <a:rPr lang="en-US" b="1"/>
            <a:t>Waste generation rates</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Waste generation rate (kg/cap/day)</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_xlchart.v1.37</cx:f>
      </cx:numDim>
    </cx:data>
    <cx:data id="1">
      <cx:numDim type="val">
        <cx:f>_xlchart.v1.39</cx:f>
      </cx:numDim>
    </cx:data>
    <cx:data id="2">
      <cx:numDim type="val">
        <cx:f>_xlchart.v1.41</cx:f>
      </cx:numDim>
    </cx:data>
    <cx:data id="3">
      <cx:numDim type="val">
        <cx:f>_xlchart.v1.43</cx:f>
      </cx:numDim>
    </cx:data>
  </cx:chartData>
  <cx:chart>
    <cx:title pos="t" align="ctr" overlay="0">
      <cx:tx>
        <cx:txData>
          <cx:v>Other recovery by income level</cx:v>
        </cx:txData>
      </cx:tx>
      <cx:txPr>
        <a:bodyPr rot="0" spcFirstLastPara="1" vertOverflow="ellipsis" vert="horz" wrap="square" lIns="0" tIns="0" rIns="0" bIns="0" anchor="ctr" anchorCtr="1"/>
        <a:lstStyle/>
        <a:p>
          <a:pPr algn="ctr">
            <a:defRPr b="1"/>
          </a:pPr>
          <a:r>
            <a:rPr lang="en-US" b="1"/>
            <a:t>Other recovery by income level</a:t>
          </a:r>
        </a:p>
      </cx:txPr>
    </cx:title>
    <cx:plotArea>
      <cx:plotAreaRegion>
        <cx:series layoutId="boxWhisker" uniqueId="{00000000-3ABD-4E7F-85C2-2DA3C18B5EE0}" formatIdx="0">
          <cx:tx>
            <cx:txData>
              <cx:f>_xlchart.v1.36</cx:f>
              <cx:v>LIC</cx:v>
            </cx:txData>
          </cx:tx>
          <cx:dataId val="0"/>
          <cx:layoutPr>
            <cx:statistics quartileMethod="exclusive"/>
          </cx:layoutPr>
        </cx:series>
        <cx:series layoutId="boxWhisker" uniqueId="{00000001-3ABD-4E7F-85C2-2DA3C18B5EE0}" formatIdx="1">
          <cx:tx>
            <cx:txData>
              <cx:f>_xlchart.v1.38</cx:f>
              <cx:v>LMC</cx:v>
            </cx:txData>
          </cx:tx>
          <cx:dataId val="1"/>
          <cx:layoutPr>
            <cx:statistics quartileMethod="exclusive"/>
          </cx:layoutPr>
        </cx:series>
        <cx:series layoutId="boxWhisker" uniqueId="{00000002-3ABD-4E7F-85C2-2DA3C18B5EE0}" formatIdx="2">
          <cx:tx>
            <cx:txData>
              <cx:f>_xlchart.v1.40</cx:f>
              <cx:v>UMC</cx:v>
            </cx:txData>
          </cx:tx>
          <cx:dataId val="2"/>
          <cx:layoutPr>
            <cx:statistics quartileMethod="exclusive"/>
          </cx:layoutPr>
        </cx:series>
        <cx:series layoutId="boxWhisker" uniqueId="{00000003-3ABD-4E7F-85C2-2DA3C18B5EE0}" formatIdx="3">
          <cx:tx>
            <cx:txData>
              <cx:f>_xlchart.v1.42</cx:f>
              <cx:v>HIC</cx:v>
            </cx:txData>
          </cx:tx>
          <cx:dataId val="3"/>
          <cx:layoutPr>
            <cx:statistics quartileMethod="exclusive"/>
          </cx:layoutPr>
        </cx:series>
      </cx:plotAreaRegion>
      <cx:axis id="0" hidden="1">
        <cx:catScaling gapWidth="0.200000003"/>
        <cx:tickLabels/>
      </cx:axis>
      <cx:axis id="1">
        <cx:valScaling/>
        <cx:title>
          <cx:tx>
            <cx:rich>
              <a:bodyPr spcFirstLastPara="1" vertOverflow="ellipsis" wrap="square" lIns="0" tIns="0" rIns="0" bIns="0" anchor="ctr" anchorCtr="1"/>
              <a:lstStyle/>
              <a:p>
                <a:pPr marL="0" marR="0" lvl="0" indent="0" algn="ctr" defTabSz="914400" eaLnBrk="1" fontAlgn="auto" latinLnBrk="0" hangingPunct="1">
                  <a:lnSpc>
                    <a:spcPct val="100000"/>
                  </a:lnSpc>
                  <a:spcBef>
                    <a:spcPts val="0"/>
                  </a:spcBef>
                  <a:spcAft>
                    <a:spcPts val="0"/>
                  </a:spcAft>
                  <a:buClrTx/>
                  <a:buSzTx/>
                  <a:buFontTx/>
                  <a:buNone/>
                  <a:tabLst/>
                  <a:defRPr lang="en-US" sz="1200" b="0" i="0" u="none" strike="noStrike" baseline="0">
                    <a:solidFill>
                      <a:sysClr val="windowText" lastClr="000000">
                        <a:lumMod val="65000"/>
                        <a:lumOff val="35000"/>
                      </a:sysClr>
                    </a:solidFill>
                    <a:latin typeface="Calibri" panose="020F0502020204030204"/>
                  </a:defRPr>
                </a:pPr>
                <a:r>
                  <a:rPr lang="en-US" sz="1200" b="0" i="0" u="none" strike="noStrike" baseline="0">
                    <a:effectLst/>
                  </a:rPr>
                  <a:t>Other recovery (% of collected waste)</a:t>
                </a:r>
                <a:endParaRPr lang="en-GB" sz="1200" b="0" i="0" u="none" strike="noStrike" baseline="0">
                  <a:effectLst/>
                </a:endParaRPr>
              </a:p>
            </cx:rich>
          </cx:tx>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_xlchart.v1.53</cx:f>
      </cx:numDim>
    </cx:data>
  </cx:chartData>
  <cx:chart>
    <cx:title pos="t" align="ctr" overlay="0">
      <cx:tx>
        <cx:txData>
          <cx:v>Incineration</cx:v>
        </cx:txData>
      </cx:tx>
      <cx:txPr>
        <a:bodyPr spcFirstLastPara="1" vertOverflow="ellipsis" wrap="square" lIns="0" tIns="0" rIns="0" bIns="0" anchor="ctr" anchorCtr="1"/>
        <a:lstStyle/>
        <a:p>
          <a:pPr algn="ctr">
            <a:defRPr b="1"/>
          </a:pPr>
          <a:r>
            <a:rPr lang="en-US" b="1"/>
            <a:t>Incineration</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Incineration (% of collected waste)</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_xlchart.v1.46</cx:f>
      </cx:numDim>
    </cx:data>
    <cx:data id="1">
      <cx:numDim type="val">
        <cx:f>_xlchart.v1.48</cx:f>
      </cx:numDim>
    </cx:data>
    <cx:data id="2">
      <cx:numDim type="val">
        <cx:f>_xlchart.v1.50</cx:f>
      </cx:numDim>
    </cx:data>
    <cx:data id="3">
      <cx:numDim type="val">
        <cx:f>_xlchart.v1.52</cx:f>
      </cx:numDim>
    </cx:data>
  </cx:chartData>
  <cx:chart>
    <cx:title pos="t" align="ctr" overlay="0">
      <cx:tx>
        <cx:txData>
          <cx:v>incineration by income level</cx:v>
        </cx:txData>
      </cx:tx>
      <cx:txPr>
        <a:bodyPr rot="0" spcFirstLastPara="1" vertOverflow="ellipsis" vert="horz" wrap="square" lIns="0" tIns="0" rIns="0" bIns="0" anchor="ctr" anchorCtr="1"/>
        <a:lstStyle/>
        <a:p>
          <a:pPr algn="ctr">
            <a:defRPr b="1"/>
          </a:pPr>
          <a:r>
            <a:rPr lang="en-US" b="1"/>
            <a:t>incineration by income level</a:t>
          </a:r>
        </a:p>
      </cx:txPr>
    </cx:title>
    <cx:plotArea>
      <cx:plotAreaRegion>
        <cx:series layoutId="boxWhisker" uniqueId="{00000000-3ABD-4E7F-85C2-2DA3C18B5EE0}" formatIdx="0">
          <cx:tx>
            <cx:txData>
              <cx:f>_xlchart.v1.45</cx:f>
              <cx:v>LIC</cx:v>
            </cx:txData>
          </cx:tx>
          <cx:dataId val="0"/>
          <cx:layoutPr>
            <cx:statistics quartileMethod="exclusive"/>
          </cx:layoutPr>
        </cx:series>
        <cx:series layoutId="boxWhisker" uniqueId="{00000001-3ABD-4E7F-85C2-2DA3C18B5EE0}" formatIdx="1">
          <cx:tx>
            <cx:txData>
              <cx:f>_xlchart.v1.47</cx:f>
              <cx:v>LMC</cx:v>
            </cx:txData>
          </cx:tx>
          <cx:dataId val="1"/>
          <cx:layoutPr>
            <cx:statistics quartileMethod="exclusive"/>
          </cx:layoutPr>
        </cx:series>
        <cx:series layoutId="boxWhisker" uniqueId="{00000002-3ABD-4E7F-85C2-2DA3C18B5EE0}" formatIdx="2">
          <cx:tx>
            <cx:txData>
              <cx:f>_xlchart.v1.49</cx:f>
              <cx:v>UMC</cx:v>
            </cx:txData>
          </cx:tx>
          <cx:dataId val="2"/>
          <cx:layoutPr>
            <cx:statistics quartileMethod="exclusive"/>
          </cx:layoutPr>
        </cx:series>
        <cx:series layoutId="boxWhisker" uniqueId="{00000003-3ABD-4E7F-85C2-2DA3C18B5EE0}" formatIdx="3">
          <cx:tx>
            <cx:txData>
              <cx:f>_xlchart.v1.51</cx:f>
              <cx:v>HIC</cx:v>
            </cx:txData>
          </cx:tx>
          <cx:dataId val="3"/>
          <cx:layoutPr>
            <cx:statistics quartileMethod="exclusive"/>
          </cx:layoutPr>
        </cx:series>
      </cx:plotAreaRegion>
      <cx:axis id="0" hidden="1">
        <cx:catScaling gapWidth="0.200000003"/>
        <cx:tickLabels/>
      </cx:axis>
      <cx:axis id="1">
        <cx:valScaling/>
        <cx:title>
          <cx:tx>
            <cx:rich>
              <a:bodyPr spcFirstLastPara="1" vertOverflow="ellipsis" wrap="square" lIns="0" tIns="0" rIns="0" bIns="0" anchor="ctr" anchorCtr="1"/>
              <a:lstStyle/>
              <a:p>
                <a:pPr marL="0" marR="0" lvl="0" indent="0" algn="ctr" defTabSz="914400" eaLnBrk="1" fontAlgn="auto" latinLnBrk="0" hangingPunct="1">
                  <a:lnSpc>
                    <a:spcPct val="100000"/>
                  </a:lnSpc>
                  <a:spcBef>
                    <a:spcPts val="0"/>
                  </a:spcBef>
                  <a:spcAft>
                    <a:spcPts val="0"/>
                  </a:spcAft>
                  <a:buClrTx/>
                  <a:buSzTx/>
                  <a:buFontTx/>
                  <a:buNone/>
                  <a:tabLst/>
                  <a:defRPr lang="en-US" sz="1200" b="0" i="0" u="none" strike="noStrike" baseline="0">
                    <a:solidFill>
                      <a:sysClr val="windowText" lastClr="000000">
                        <a:lumMod val="65000"/>
                        <a:lumOff val="35000"/>
                      </a:sysClr>
                    </a:solidFill>
                    <a:latin typeface="Calibri" panose="020F0502020204030204"/>
                  </a:defRPr>
                </a:pPr>
                <a:r>
                  <a:rPr lang="en-US" sz="1200" b="0" i="0" u="none" strike="noStrike" baseline="0">
                    <a:effectLst/>
                  </a:rPr>
                  <a:t>Incineration (% of collected waste)</a:t>
                </a:r>
                <a:endParaRPr lang="en-GB" sz="1200" b="0" i="0" u="none" strike="noStrike" baseline="0">
                  <a:effectLst/>
                </a:endParaRPr>
              </a:p>
            </cx:rich>
          </cx:tx>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_xlchart.v1.54</cx:f>
      </cx:numDim>
    </cx:data>
  </cx:chartData>
  <cx:chart>
    <cx:title pos="t" align="ctr" overlay="0">
      <cx:tx>
        <cx:txData>
          <cx:v>Controlled disposal</cx:v>
        </cx:txData>
      </cx:tx>
      <cx:txPr>
        <a:bodyPr spcFirstLastPara="1" vertOverflow="ellipsis" wrap="square" lIns="0" tIns="0" rIns="0" bIns="0" anchor="ctr" anchorCtr="1"/>
        <a:lstStyle/>
        <a:p>
          <a:pPr algn="ctr">
            <a:defRPr b="1"/>
          </a:pPr>
          <a:r>
            <a:rPr lang="en-US" b="1"/>
            <a:t>Controlled disposal</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Controlled disposal (% of disposed waste)</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_xlchart.v1.56</cx:f>
      </cx:numDim>
    </cx:data>
    <cx:data id="1">
      <cx:numDim type="val">
        <cx:f>_xlchart.v1.58</cx:f>
      </cx:numDim>
    </cx:data>
    <cx:data id="2">
      <cx:numDim type="val">
        <cx:f>_xlchart.v1.60</cx:f>
      </cx:numDim>
    </cx:data>
    <cx:data id="3">
      <cx:numDim type="val">
        <cx:f>_xlchart.v1.62</cx:f>
      </cx:numDim>
    </cx:data>
  </cx:chartData>
  <cx:chart>
    <cx:title pos="t" align="ctr" overlay="0">
      <cx:tx>
        <cx:txData>
          <cx:v>Controlled disposal by income level</cx:v>
        </cx:txData>
      </cx:tx>
      <cx:txPr>
        <a:bodyPr rot="0" spcFirstLastPara="1" vertOverflow="ellipsis" vert="horz" wrap="square" lIns="0" tIns="0" rIns="0" bIns="0" anchor="ctr" anchorCtr="1"/>
        <a:lstStyle/>
        <a:p>
          <a:pPr algn="ctr">
            <a:defRPr b="1"/>
          </a:pPr>
          <a:r>
            <a:rPr lang="en-US" b="1"/>
            <a:t>Controlled disposal by income level</a:t>
          </a:r>
        </a:p>
      </cx:txPr>
    </cx:title>
    <cx:plotArea>
      <cx:plotAreaRegion>
        <cx:series layoutId="boxWhisker" uniqueId="{00000000-3ABD-4E7F-85C2-2DA3C18B5EE0}" formatIdx="0">
          <cx:tx>
            <cx:txData>
              <cx:f>_xlchart.v1.55</cx:f>
              <cx:v>LIC</cx:v>
            </cx:txData>
          </cx:tx>
          <cx:dataId val="0"/>
          <cx:layoutPr>
            <cx:statistics quartileMethod="exclusive"/>
          </cx:layoutPr>
        </cx:series>
        <cx:series layoutId="boxWhisker" uniqueId="{00000001-3ABD-4E7F-85C2-2DA3C18B5EE0}" formatIdx="1">
          <cx:tx>
            <cx:txData>
              <cx:f>_xlchart.v1.57</cx:f>
              <cx:v>LMC</cx:v>
            </cx:txData>
          </cx:tx>
          <cx:dataId val="1"/>
          <cx:layoutPr>
            <cx:statistics quartileMethod="exclusive"/>
          </cx:layoutPr>
        </cx:series>
        <cx:series layoutId="boxWhisker" uniqueId="{00000002-3ABD-4E7F-85C2-2DA3C18B5EE0}" formatIdx="2">
          <cx:tx>
            <cx:txData>
              <cx:f>_xlchart.v1.59</cx:f>
              <cx:v>UMC</cx:v>
            </cx:txData>
          </cx:tx>
          <cx:dataId val="2"/>
          <cx:layoutPr>
            <cx:statistics quartileMethod="exclusive"/>
          </cx:layoutPr>
        </cx:series>
        <cx:series layoutId="boxWhisker" uniqueId="{00000003-3ABD-4E7F-85C2-2DA3C18B5EE0}" formatIdx="3">
          <cx:tx>
            <cx:txData>
              <cx:f>_xlchart.v1.61</cx:f>
              <cx:v>HIC</cx:v>
            </cx:txData>
          </cx:tx>
          <cx:dataId val="3"/>
          <cx:layoutPr>
            <cx:statistics quartileMethod="exclusive"/>
          </cx:layoutPr>
        </cx:series>
      </cx:plotAreaRegion>
      <cx:axis id="0" hidden="1">
        <cx:catScaling gapWidth="0.200000003"/>
        <cx:tickLabels/>
      </cx:axis>
      <cx:axis id="1">
        <cx:valScaling/>
        <cx:title>
          <cx:tx>
            <cx:rich>
              <a:bodyPr spcFirstLastPara="1" vertOverflow="ellipsis" wrap="square" lIns="0" tIns="0" rIns="0" bIns="0" anchor="ctr" anchorCtr="1"/>
              <a:lstStyle/>
              <a:p>
                <a:pPr marL="0" marR="0" lvl="0" indent="0" algn="ctr" defTabSz="914400" eaLnBrk="1" fontAlgn="auto" latinLnBrk="0" hangingPunct="1">
                  <a:lnSpc>
                    <a:spcPct val="100000"/>
                  </a:lnSpc>
                  <a:spcBef>
                    <a:spcPts val="0"/>
                  </a:spcBef>
                  <a:spcAft>
                    <a:spcPts val="0"/>
                  </a:spcAft>
                  <a:buClrTx/>
                  <a:buSzTx/>
                  <a:buFontTx/>
                  <a:buNone/>
                  <a:tabLst/>
                  <a:defRPr lang="en-US" sz="1200" b="0" i="0" u="none" strike="noStrike" baseline="0">
                    <a:solidFill>
                      <a:sysClr val="windowText" lastClr="000000">
                        <a:lumMod val="65000"/>
                        <a:lumOff val="35000"/>
                      </a:sysClr>
                    </a:solidFill>
                    <a:latin typeface="Calibri" panose="020F0502020204030204"/>
                  </a:defRPr>
                </a:pPr>
                <a:r>
                  <a:rPr lang="en-US" sz="1200" b="0" i="0" u="none" strike="noStrike" baseline="0">
                    <a:effectLst/>
                  </a:rPr>
                  <a:t>Controlled disposal (% of disposed waste)</a:t>
                </a:r>
                <a:endParaRPr lang="en-GB" sz="1200" b="0" i="0" u="none" strike="noStrike" baseline="0">
                  <a:effectLst/>
                </a:endParaRPr>
              </a:p>
            </cx:rich>
          </cx:tx>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data id="2">
      <cx:numDim type="val">
        <cx:f>_xlchart.v1.5</cx:f>
      </cx:numDim>
    </cx:data>
    <cx:data id="3">
      <cx:numDim type="val">
        <cx:f>_xlchart.v1.7</cx:f>
      </cx:numDim>
    </cx:data>
  </cx:chartData>
  <cx:chart>
    <cx:title pos="t" align="ctr" overlay="0">
      <cx:tx>
        <cx:txData>
          <cx:v>Waste generation rate by income level</cx:v>
        </cx:txData>
      </cx:tx>
      <cx:txPr>
        <a:bodyPr rot="0" spcFirstLastPara="1" vertOverflow="ellipsis" vert="horz" wrap="square" lIns="0" tIns="0" rIns="0" bIns="0" anchor="ctr" anchorCtr="1"/>
        <a:lstStyle/>
        <a:p>
          <a:pPr algn="ctr">
            <a:defRPr b="1"/>
          </a:pPr>
          <a:r>
            <a:rPr lang="en-US" b="1"/>
            <a:t>Waste generation rate by income level</a:t>
          </a:r>
        </a:p>
      </cx:txPr>
    </cx:title>
    <cx:plotArea>
      <cx:plotAreaRegion>
        <cx:series layoutId="boxWhisker" uniqueId="{00000000-3ABD-4E7F-85C2-2DA3C18B5EE0}">
          <cx:tx>
            <cx:txData>
              <cx:f>_xlchart.v1.0</cx:f>
              <cx:v>LIC</cx:v>
            </cx:txData>
          </cx:tx>
          <cx:dataId val="0"/>
          <cx:layoutPr>
            <cx:statistics quartileMethod="exclusive"/>
          </cx:layoutPr>
        </cx:series>
        <cx:series layoutId="boxWhisker" uniqueId="{00000001-3ABD-4E7F-85C2-2DA3C18B5EE0}">
          <cx:tx>
            <cx:txData>
              <cx:f>_xlchart.v1.2</cx:f>
              <cx:v>LMC</cx:v>
            </cx:txData>
          </cx:tx>
          <cx:dataId val="1"/>
          <cx:layoutPr>
            <cx:statistics quartileMethod="exclusive"/>
          </cx:layoutPr>
        </cx:series>
        <cx:series layoutId="boxWhisker" uniqueId="{00000002-3ABD-4E7F-85C2-2DA3C18B5EE0}">
          <cx:tx>
            <cx:txData>
              <cx:f>_xlchart.v1.4</cx:f>
              <cx:v>UMC</cx:v>
            </cx:txData>
          </cx:tx>
          <cx:dataId val="2"/>
          <cx:layoutPr>
            <cx:statistics quartileMethod="exclusive"/>
          </cx:layoutPr>
        </cx:series>
        <cx:series layoutId="boxWhisker" uniqueId="{00000003-3ABD-4E7F-85C2-2DA3C18B5EE0}">
          <cx:tx>
            <cx:txData>
              <cx:f>_xlchart.v1.6</cx:f>
              <cx:v>HIC</cx:v>
            </cx:txData>
          </cx:tx>
          <cx:dataId val="3"/>
          <cx:layoutPr>
            <cx:statistics quartileMethod="exclusive"/>
          </cx:layoutPr>
        </cx:series>
      </cx:plotAreaRegion>
      <cx:axis id="0" hidden="1">
        <cx:catScaling gapWidth="0.200000003"/>
        <cx:tickLabels/>
      </cx:axis>
      <cx:axis id="1">
        <cx:valScaling/>
        <cx:title>
          <cx:tx>
            <cx:txData>
              <cx:v>Waste generation rate (kg/cap/day)</cx:v>
            </cx:txData>
          </cx:tx>
          <cx:txPr>
            <a:bodyPr spcFirstLastPara="1" vertOverflow="ellipsis" wrap="square" lIns="0" tIns="0" rIns="0" bIns="0" anchor="ctr" anchorCtr="1"/>
            <a:lstStyle/>
            <a:p>
              <a:pPr algn="ctr">
                <a:defRPr lang="en-US" sz="1200" b="0" i="0" u="none" strike="noStrike" baseline="0">
                  <a:solidFill>
                    <a:sysClr val="windowText" lastClr="000000">
                      <a:lumMod val="65000"/>
                      <a:lumOff val="35000"/>
                    </a:sysClr>
                  </a:solidFill>
                  <a:latin typeface="Calibri" panose="020F0502020204030204"/>
                </a:defRPr>
              </a:pPr>
              <a:r>
                <a:rPr lang="en-US" sz="1200" b="0"/>
                <a:t>Waste generation rate (kg/cap/day)</a:t>
              </a:r>
            </a:p>
          </cx:txPr>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Collection coverage</cx:v>
        </cx:txData>
      </cx:tx>
      <cx:txPr>
        <a:bodyPr spcFirstLastPara="1" vertOverflow="ellipsis" wrap="square" lIns="0" tIns="0" rIns="0" bIns="0" anchor="ctr" anchorCtr="1"/>
        <a:lstStyle/>
        <a:p>
          <a:pPr algn="ctr">
            <a:defRPr b="1"/>
          </a:pPr>
          <a:r>
            <a:rPr lang="en-US" b="1"/>
            <a:t>Collection coverage</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Collection coverage (%)</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data id="1">
      <cx:numDim type="val">
        <cx:f>_xlchart.v1.13</cx:f>
      </cx:numDim>
    </cx:data>
    <cx:data id="2">
      <cx:numDim type="val">
        <cx:f>_xlchart.v1.15</cx:f>
      </cx:numDim>
    </cx:data>
    <cx:data id="3">
      <cx:numDim type="val">
        <cx:f>_xlchart.v1.17</cx:f>
      </cx:numDim>
    </cx:data>
  </cx:chartData>
  <cx:chart>
    <cx:title pos="t" align="ctr" overlay="0">
      <cx:tx>
        <cx:txData>
          <cx:v>Collection coverage by income level</cx:v>
        </cx:txData>
      </cx:tx>
      <cx:txPr>
        <a:bodyPr rot="0" spcFirstLastPara="1" vertOverflow="ellipsis" vert="horz" wrap="square" lIns="0" tIns="0" rIns="0" bIns="0" anchor="ctr" anchorCtr="1"/>
        <a:lstStyle/>
        <a:p>
          <a:pPr algn="ctr">
            <a:defRPr b="1"/>
          </a:pPr>
          <a:r>
            <a:rPr lang="en-US" b="1"/>
            <a:t>Collection coverage by income level</a:t>
          </a:r>
        </a:p>
      </cx:txPr>
    </cx:title>
    <cx:plotArea>
      <cx:plotAreaRegion>
        <cx:series layoutId="boxWhisker" uniqueId="{00000000-3ABD-4E7F-85C2-2DA3C18B5EE0}" formatIdx="0">
          <cx:tx>
            <cx:txData>
              <cx:f>_xlchart.v1.10</cx:f>
              <cx:v>LIC</cx:v>
            </cx:txData>
          </cx:tx>
          <cx:dataId val="0"/>
          <cx:layoutPr>
            <cx:statistics quartileMethod="exclusive"/>
          </cx:layoutPr>
        </cx:series>
        <cx:series layoutId="boxWhisker" uniqueId="{00000001-3ABD-4E7F-85C2-2DA3C18B5EE0}" formatIdx="1">
          <cx:tx>
            <cx:txData>
              <cx:f>_xlchart.v1.12</cx:f>
              <cx:v>LMC</cx:v>
            </cx:txData>
          </cx:tx>
          <cx:dataId val="1"/>
          <cx:layoutPr>
            <cx:statistics quartileMethod="exclusive"/>
          </cx:layoutPr>
        </cx:series>
        <cx:series layoutId="boxWhisker" uniqueId="{00000002-3ABD-4E7F-85C2-2DA3C18B5EE0}" formatIdx="2">
          <cx:tx>
            <cx:txData>
              <cx:f>_xlchart.v1.14</cx:f>
              <cx:v>UMC</cx:v>
            </cx:txData>
          </cx:tx>
          <cx:dataId val="2"/>
          <cx:layoutPr>
            <cx:statistics quartileMethod="exclusive"/>
          </cx:layoutPr>
        </cx:series>
        <cx:series layoutId="boxWhisker" uniqueId="{00000003-3ABD-4E7F-85C2-2DA3C18B5EE0}" formatIdx="3">
          <cx:tx>
            <cx:txData>
              <cx:f>_xlchart.v1.16</cx:f>
              <cx:v>HIC</cx:v>
            </cx:txData>
          </cx:tx>
          <cx:dataId val="3"/>
          <cx:layoutPr>
            <cx:statistics quartileMethod="exclusive"/>
          </cx:layoutPr>
        </cx:series>
      </cx:plotAreaRegion>
      <cx:axis id="0" hidden="1">
        <cx:catScaling gapWidth="0.200000003"/>
        <cx:tickLabels/>
      </cx:axis>
      <cx:axis id="1">
        <cx:valScaling/>
        <cx:title>
          <cx:tx>
            <cx:txData>
              <cx:v>Collection coverage (%)</cx:v>
            </cx:txData>
          </cx:tx>
          <cx:txPr>
            <a:bodyPr spcFirstLastPara="1" vertOverflow="ellipsis" wrap="square" lIns="0" tIns="0" rIns="0" bIns="0" anchor="ctr" anchorCtr="1"/>
            <a:lstStyle/>
            <a:p>
              <a:pPr algn="ctr">
                <a:defRPr lang="en-US" sz="1200" b="0" i="0" u="none" strike="noStrike" baseline="0">
                  <a:solidFill>
                    <a:sysClr val="windowText" lastClr="000000">
                      <a:lumMod val="65000"/>
                      <a:lumOff val="35000"/>
                    </a:sysClr>
                  </a:solidFill>
                  <a:latin typeface="Calibri" panose="020F0502020204030204"/>
                </a:defRPr>
              </a:pPr>
              <a:r>
                <a:rPr lang="en-US" sz="1200" b="0"/>
                <a:t>Collection coverage (%)</a:t>
              </a:r>
            </a:p>
          </cx:txPr>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_xlchart.v1.18</cx:f>
      </cx:numDim>
    </cx:data>
  </cx:chartData>
  <cx:chart>
    <cx:title pos="t" align="ctr" overlay="0">
      <cx:tx>
        <cx:txData>
          <cx:v>Plastic</cx:v>
        </cx:txData>
      </cx:tx>
      <cx:txPr>
        <a:bodyPr spcFirstLastPara="1" vertOverflow="ellipsis" wrap="square" lIns="0" tIns="0" rIns="0" bIns="0" anchor="ctr" anchorCtr="1"/>
        <a:lstStyle/>
        <a:p>
          <a:pPr algn="ctr">
            <a:defRPr b="1"/>
          </a:pPr>
          <a:r>
            <a:rPr lang="en-US" b="1"/>
            <a:t>Plastic</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Plastic in MSW (%)</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_xlchart.v1.20</cx:f>
      </cx:numDim>
    </cx:data>
    <cx:data id="1">
      <cx:numDim type="val">
        <cx:f>_xlchart.v1.22</cx:f>
      </cx:numDim>
    </cx:data>
    <cx:data id="2">
      <cx:numDim type="val">
        <cx:f>_xlchart.v1.24</cx:f>
      </cx:numDim>
    </cx:data>
    <cx:data id="3">
      <cx:numDim type="val">
        <cx:f>_xlchart.v1.26</cx:f>
      </cx:numDim>
    </cx:data>
  </cx:chartData>
  <cx:chart>
    <cx:title pos="t" align="ctr" overlay="0">
      <cx:tx>
        <cx:txData>
          <cx:v>Plastic by income level</cx:v>
        </cx:txData>
      </cx:tx>
      <cx:txPr>
        <a:bodyPr rot="0" spcFirstLastPara="1" vertOverflow="ellipsis" vert="horz" wrap="square" lIns="0" tIns="0" rIns="0" bIns="0" anchor="ctr" anchorCtr="1"/>
        <a:lstStyle/>
        <a:p>
          <a:pPr algn="ctr">
            <a:defRPr b="1"/>
          </a:pPr>
          <a:r>
            <a:rPr lang="en-US" b="1"/>
            <a:t>Plastic by income level</a:t>
          </a:r>
        </a:p>
      </cx:txPr>
    </cx:title>
    <cx:plotArea>
      <cx:plotAreaRegion>
        <cx:series layoutId="boxWhisker" uniqueId="{00000000-3ABD-4E7F-85C2-2DA3C18B5EE0}" formatIdx="0">
          <cx:tx>
            <cx:txData>
              <cx:f>_xlchart.v1.19</cx:f>
              <cx:v>LIC</cx:v>
            </cx:txData>
          </cx:tx>
          <cx:dataId val="0"/>
          <cx:layoutPr>
            <cx:statistics quartileMethod="exclusive"/>
          </cx:layoutPr>
        </cx:series>
        <cx:series layoutId="boxWhisker" uniqueId="{00000001-3ABD-4E7F-85C2-2DA3C18B5EE0}" formatIdx="1">
          <cx:tx>
            <cx:txData>
              <cx:f>_xlchart.v1.21</cx:f>
              <cx:v>LMC</cx:v>
            </cx:txData>
          </cx:tx>
          <cx:dataId val="1"/>
          <cx:layoutPr>
            <cx:statistics quartileMethod="exclusive"/>
          </cx:layoutPr>
        </cx:series>
        <cx:series layoutId="boxWhisker" uniqueId="{00000002-3ABD-4E7F-85C2-2DA3C18B5EE0}" formatIdx="2">
          <cx:tx>
            <cx:txData>
              <cx:f>_xlchart.v1.23</cx:f>
              <cx:v>UMC</cx:v>
            </cx:txData>
          </cx:tx>
          <cx:dataId val="2"/>
          <cx:layoutPr>
            <cx:statistics quartileMethod="exclusive"/>
          </cx:layoutPr>
        </cx:series>
        <cx:series layoutId="boxWhisker" uniqueId="{00000003-3ABD-4E7F-85C2-2DA3C18B5EE0}" formatIdx="3">
          <cx:tx>
            <cx:txData>
              <cx:f>_xlchart.v1.25</cx:f>
              <cx:v>HIC</cx:v>
            </cx:txData>
          </cx:tx>
          <cx:dataId val="3"/>
          <cx:layoutPr>
            <cx:statistics quartileMethod="exclusive"/>
          </cx:layoutPr>
        </cx:series>
      </cx:plotAreaRegion>
      <cx:axis id="0" hidden="1">
        <cx:catScaling gapWidth="0.200000003"/>
        <cx:tickLabels/>
      </cx:axis>
      <cx:axis id="1">
        <cx:valScaling/>
        <cx:title>
          <cx:tx>
            <cx:txData>
              <cx:v>Plastic in MSW (%)</cx:v>
            </cx:txData>
          </cx:tx>
          <cx:txPr>
            <a:bodyPr spcFirstLastPara="1" vertOverflow="ellipsis" wrap="square" lIns="0" tIns="0" rIns="0" bIns="0" anchor="ctr" anchorCtr="1"/>
            <a:lstStyle/>
            <a:p>
              <a:pPr algn="ctr">
                <a:defRPr lang="en-US" sz="1200" b="0" i="0" u="none" strike="noStrike" baseline="0">
                  <a:solidFill>
                    <a:sysClr val="windowText" lastClr="000000">
                      <a:lumMod val="65000"/>
                      <a:lumOff val="35000"/>
                    </a:sysClr>
                  </a:solidFill>
                  <a:latin typeface="Calibri" panose="020F0502020204030204"/>
                </a:defRPr>
              </a:pPr>
              <a:r>
                <a:rPr lang="en-US" sz="1200" b="0"/>
                <a:t>Plastic in MSW (%)</a:t>
              </a:r>
            </a:p>
          </cx:txPr>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_xlchart.v1.35</cx:f>
      </cx:numDim>
    </cx:data>
  </cx:chartData>
  <cx:chart>
    <cx:title pos="t" align="ctr" overlay="0">
      <cx:tx>
        <cx:txData>
          <cx:v>Formal dry recycling</cx:v>
        </cx:txData>
      </cx:tx>
      <cx:txPr>
        <a:bodyPr spcFirstLastPara="1" vertOverflow="ellipsis" wrap="square" lIns="0" tIns="0" rIns="0" bIns="0" anchor="ctr" anchorCtr="1"/>
        <a:lstStyle/>
        <a:p>
          <a:pPr algn="ctr">
            <a:defRPr b="1"/>
          </a:pPr>
          <a:r>
            <a:rPr lang="en-US" b="1"/>
            <a:t>Formal dry recycling</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Formal dry recycling (% of collected waste)</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_xlchart.v1.28</cx:f>
      </cx:numDim>
    </cx:data>
    <cx:data id="1">
      <cx:numDim type="val">
        <cx:f>_xlchart.v1.30</cx:f>
      </cx:numDim>
    </cx:data>
    <cx:data id="2">
      <cx:numDim type="val">
        <cx:f>_xlchart.v1.32</cx:f>
      </cx:numDim>
    </cx:data>
    <cx:data id="3">
      <cx:numDim type="val">
        <cx:f>_xlchart.v1.34</cx:f>
      </cx:numDim>
    </cx:data>
  </cx:chartData>
  <cx:chart>
    <cx:title pos="t" align="ctr" overlay="0">
      <cx:tx>
        <cx:txData>
          <cx:v>Formal dry recycling by income level</cx:v>
        </cx:txData>
      </cx:tx>
      <cx:txPr>
        <a:bodyPr rot="0" spcFirstLastPara="1" vertOverflow="ellipsis" vert="horz" wrap="square" lIns="0" tIns="0" rIns="0" bIns="0" anchor="ctr" anchorCtr="1"/>
        <a:lstStyle/>
        <a:p>
          <a:pPr algn="ctr">
            <a:defRPr b="1"/>
          </a:pPr>
          <a:r>
            <a:rPr lang="en-US" b="1"/>
            <a:t>Formal dry recycling by income level</a:t>
          </a:r>
        </a:p>
      </cx:txPr>
    </cx:title>
    <cx:plotArea>
      <cx:plotAreaRegion>
        <cx:series layoutId="boxWhisker" uniqueId="{00000000-3ABD-4E7F-85C2-2DA3C18B5EE0}" formatIdx="0">
          <cx:tx>
            <cx:txData>
              <cx:f>_xlchart.v1.27</cx:f>
              <cx:v>LIC</cx:v>
            </cx:txData>
          </cx:tx>
          <cx:dataId val="0"/>
          <cx:layoutPr>
            <cx:statistics quartileMethod="exclusive"/>
          </cx:layoutPr>
        </cx:series>
        <cx:series layoutId="boxWhisker" uniqueId="{00000001-3ABD-4E7F-85C2-2DA3C18B5EE0}" formatIdx="1">
          <cx:tx>
            <cx:txData>
              <cx:f>_xlchart.v1.29</cx:f>
              <cx:v>LMC</cx:v>
            </cx:txData>
          </cx:tx>
          <cx:dataId val="1"/>
          <cx:layoutPr>
            <cx:statistics quartileMethod="exclusive"/>
          </cx:layoutPr>
        </cx:series>
        <cx:series layoutId="boxWhisker" uniqueId="{00000002-3ABD-4E7F-85C2-2DA3C18B5EE0}" formatIdx="2">
          <cx:tx>
            <cx:txData>
              <cx:f>_xlchart.v1.31</cx:f>
              <cx:v>UMC</cx:v>
            </cx:txData>
          </cx:tx>
          <cx:dataId val="2"/>
          <cx:layoutPr>
            <cx:statistics quartileMethod="exclusive"/>
          </cx:layoutPr>
        </cx:series>
        <cx:series layoutId="boxWhisker" uniqueId="{00000003-3ABD-4E7F-85C2-2DA3C18B5EE0}" formatIdx="3">
          <cx:tx>
            <cx:txData>
              <cx:f>_xlchart.v1.33</cx:f>
              <cx:v>HIC</cx:v>
            </cx:txData>
          </cx:tx>
          <cx:dataId val="3"/>
          <cx:layoutPr>
            <cx:statistics quartileMethod="exclusive"/>
          </cx:layoutPr>
        </cx:series>
      </cx:plotAreaRegion>
      <cx:axis id="0" hidden="1">
        <cx:catScaling gapWidth="0.200000003"/>
        <cx:tickLabels/>
      </cx:axis>
      <cx:axis id="1">
        <cx:valScaling/>
        <cx:title>
          <cx:tx>
            <cx:txData>
              <cx:v>Formal dry recycling (% of collected waste)</cx:v>
            </cx:txData>
          </cx:tx>
          <cx:txPr>
            <a:bodyPr spcFirstLastPara="1" vertOverflow="ellipsis" wrap="square" lIns="0" tIns="0" rIns="0" bIns="0" anchor="ctr" anchorCtr="1"/>
            <a:lstStyle/>
            <a:p>
              <a:pPr marL="0" marR="0" lvl="0" indent="0" algn="ctr" defTabSz="914400" eaLnBrk="1" fontAlgn="auto" latinLnBrk="0" hangingPunct="1">
                <a:lnSpc>
                  <a:spcPct val="100000"/>
                </a:lnSpc>
                <a:spcBef>
                  <a:spcPts val="0"/>
                </a:spcBef>
                <a:spcAft>
                  <a:spcPts val="0"/>
                </a:spcAft>
                <a:buClrTx/>
                <a:buSzTx/>
                <a:buFontTx/>
                <a:buNone/>
                <a:tabLst/>
                <a:defRPr lang="en-US" sz="1200" b="0" i="0" u="none" strike="noStrike" baseline="0">
                  <a:solidFill>
                    <a:sysClr val="windowText" lastClr="000000">
                      <a:lumMod val="65000"/>
                      <a:lumOff val="35000"/>
                    </a:sysClr>
                  </a:solidFill>
                  <a:latin typeface="Calibri" panose="020F0502020204030204"/>
                </a:defRPr>
              </a:pPr>
              <a:r>
                <a:rPr lang="en-US" sz="1200" b="0"/>
                <a:t>Formal dry recycling (% of collected waste)</a:t>
              </a:r>
            </a:p>
          </cx:txPr>
        </cx:title>
        <cx:tickLabels/>
      </cx:axis>
    </cx:plotArea>
    <cx:legend pos="b" align="ctr" overlay="0">
      <cx:txPr>
        <a:bodyPr spcFirstLastPara="1" vertOverflow="ellipsis" wrap="square" lIns="0" tIns="0" rIns="0" bIns="0" anchor="ctr" anchorCtr="1"/>
        <a:lstStyle/>
        <a:p>
          <a:pPr>
            <a:defRPr sz="1200" b="0"/>
          </a:pPr>
          <a:endParaRPr lang="en-US" sz="1200" b="0"/>
        </a:p>
      </cx:txPr>
    </cx:legend>
  </cx:chart>
  <cx:clrMapOvr bg1="lt1" tx1="dk1" bg2="lt2" tx2="dk2" accent1="accent1" accent2="accent2" accent3="accent3" accent4="accent4" accent5="accent5" accent6="accent6" hlink="hlink" folHlink="folHlink"/>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_xlchart.v1.44</cx:f>
      </cx:numDim>
    </cx:data>
  </cx:chartData>
  <cx:chart>
    <cx:title pos="t" align="ctr" overlay="0">
      <cx:tx>
        <cx:txData>
          <cx:v>Other recovery</cx:v>
        </cx:txData>
      </cx:tx>
      <cx:txPr>
        <a:bodyPr spcFirstLastPara="1" vertOverflow="ellipsis" wrap="square" lIns="0" tIns="0" rIns="0" bIns="0" anchor="ctr" anchorCtr="1"/>
        <a:lstStyle/>
        <a:p>
          <a:pPr algn="ctr">
            <a:defRPr b="1"/>
          </a:pPr>
          <a:r>
            <a:rPr lang="en-US" b="1"/>
            <a:t>Other recovery</a:t>
          </a:r>
        </a:p>
      </cx:txPr>
    </cx:title>
    <cx:plotArea>
      <cx:plotAreaRegion>
        <cx:series layoutId="clusteredColumn" uniqueId="{00000000-BE6D-45CD-A372-BEC14FD73106}">
          <cx:dataId val="0"/>
          <cx:layoutPr>
            <cx:binning intervalClosed="r"/>
          </cx:layoutPr>
        </cx:series>
      </cx:plotAreaRegion>
      <cx:axis id="0">
        <cx:catScaling/>
        <cx:title>
          <cx:tx>
            <cx:rich>
              <a:bodyPr spcFirstLastPara="1" vertOverflow="ellipsis" wrap="square" lIns="0" tIns="0" rIns="0" bIns="0" anchor="ctr" anchorCtr="1"/>
              <a:lstStyle/>
              <a:p>
                <a:pPr algn="ctr">
                  <a:defRPr sz="1200" b="0"/>
                </a:pPr>
                <a:r>
                  <a:rPr lang="en-US" sz="1200" b="0"/>
                  <a:t>Other recovery (% of collected waste)</a:t>
                </a:r>
                <a:endParaRPr lang="en-US" b="0"/>
              </a:p>
            </cx:rich>
          </cx:tx>
        </cx:title>
        <cx:tickLabels/>
      </cx:axis>
      <cx:axis id="1">
        <cx:valScaling/>
        <cx:title>
          <cx:tx>
            <cx:rich>
              <a:bodyPr spcFirstLastPara="1" vertOverflow="ellipsis" wrap="square" lIns="0" tIns="0" rIns="0" bIns="0" anchor="ctr" anchorCtr="1"/>
              <a:lstStyle/>
              <a:p>
                <a:pPr algn="ctr">
                  <a:defRPr sz="1200" b="0"/>
                </a:pPr>
                <a:r>
                  <a:rPr lang="en-US" sz="1200" b="0"/>
                  <a:t>Frequency</a:t>
                </a:r>
                <a:endParaRPr lang="en-US" b="0"/>
              </a:p>
            </cx:rich>
          </cx:tx>
        </cx:title>
        <cx:tickLabels/>
      </cx:axis>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2" Type="http://schemas.microsoft.com/office/2014/relationships/chartEx" Target="../charts/chartEx4.xml"/><Relationship Id="rId1" Type="http://schemas.microsoft.com/office/2014/relationships/chartEx" Target="../charts/chartEx3.xml"/></Relationships>
</file>

<file path=xl/drawings/_rels/drawing3.xml.rels><?xml version="1.0" encoding="UTF-8" standalone="yes"?>
<Relationships xmlns="http://schemas.openxmlformats.org/package/2006/relationships"><Relationship Id="rId2" Type="http://schemas.microsoft.com/office/2014/relationships/chartEx" Target="../charts/chartEx6.xml"/><Relationship Id="rId1" Type="http://schemas.microsoft.com/office/2014/relationships/chartEx" Target="../charts/chartEx5.xml"/></Relationships>
</file>

<file path=xl/drawings/_rels/drawing4.xml.rels><?xml version="1.0" encoding="UTF-8" standalone="yes"?>
<Relationships xmlns="http://schemas.openxmlformats.org/package/2006/relationships"><Relationship Id="rId2" Type="http://schemas.microsoft.com/office/2014/relationships/chartEx" Target="../charts/chartEx8.xml"/><Relationship Id="rId1" Type="http://schemas.microsoft.com/office/2014/relationships/chartEx" Target="../charts/chartEx7.xml"/></Relationships>
</file>

<file path=xl/drawings/_rels/drawing5.xml.rels><?xml version="1.0" encoding="UTF-8" standalone="yes"?>
<Relationships xmlns="http://schemas.openxmlformats.org/package/2006/relationships"><Relationship Id="rId2" Type="http://schemas.microsoft.com/office/2014/relationships/chartEx" Target="../charts/chartEx10.xml"/><Relationship Id="rId1" Type="http://schemas.microsoft.com/office/2014/relationships/chartEx" Target="../charts/chartEx9.xml"/></Relationships>
</file>

<file path=xl/drawings/_rels/drawing6.xml.rels><?xml version="1.0" encoding="UTF-8" standalone="yes"?>
<Relationships xmlns="http://schemas.openxmlformats.org/package/2006/relationships"><Relationship Id="rId2" Type="http://schemas.microsoft.com/office/2014/relationships/chartEx" Target="../charts/chartEx12.xml"/><Relationship Id="rId1" Type="http://schemas.microsoft.com/office/2014/relationships/chartEx" Target="../charts/chartEx11.xml"/></Relationships>
</file>

<file path=xl/drawings/_rels/drawing7.xml.rels><?xml version="1.0" encoding="UTF-8" standalone="yes"?>
<Relationships xmlns="http://schemas.openxmlformats.org/package/2006/relationships"><Relationship Id="rId2" Type="http://schemas.microsoft.com/office/2014/relationships/chartEx" Target="../charts/chartEx14.xml"/><Relationship Id="rId1" Type="http://schemas.microsoft.com/office/2014/relationships/chartEx" Target="../charts/chartEx13.xml"/></Relationships>
</file>

<file path=xl/drawings/drawing1.xml><?xml version="1.0" encoding="utf-8"?>
<xdr:wsDr xmlns:xdr="http://schemas.openxmlformats.org/drawingml/2006/spreadsheetDrawing" xmlns:a="http://schemas.openxmlformats.org/drawingml/2006/main">
  <xdr:twoCellAnchor>
    <xdr:from>
      <xdr:col>20</xdr:col>
      <xdr:colOff>571502</xdr:colOff>
      <xdr:row>24</xdr:row>
      <xdr:rowOff>142874</xdr:rowOff>
    </xdr:from>
    <xdr:to>
      <xdr:col>33</xdr:col>
      <xdr:colOff>273845</xdr:colOff>
      <xdr:row>56</xdr:row>
      <xdr:rowOff>119061</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607218</xdr:colOff>
      <xdr:row>57</xdr:row>
      <xdr:rowOff>59532</xdr:rowOff>
    </xdr:from>
    <xdr:to>
      <xdr:col>33</xdr:col>
      <xdr:colOff>285749</xdr:colOff>
      <xdr:row>85</xdr:row>
      <xdr:rowOff>71438</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571500</xdr:colOff>
      <xdr:row>24</xdr:row>
      <xdr:rowOff>154781</xdr:rowOff>
    </xdr:from>
    <xdr:to>
      <xdr:col>31</xdr:col>
      <xdr:colOff>250030</xdr:colOff>
      <xdr:row>56</xdr:row>
      <xdr:rowOff>130968</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607216</xdr:colOff>
      <xdr:row>59</xdr:row>
      <xdr:rowOff>11907</xdr:rowOff>
    </xdr:from>
    <xdr:to>
      <xdr:col>31</xdr:col>
      <xdr:colOff>261934</xdr:colOff>
      <xdr:row>87</xdr:row>
      <xdr:rowOff>23813</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583406</xdr:colOff>
      <xdr:row>24</xdr:row>
      <xdr:rowOff>130969</xdr:rowOff>
    </xdr:from>
    <xdr:to>
      <xdr:col>35</xdr:col>
      <xdr:colOff>178593</xdr:colOff>
      <xdr:row>56</xdr:row>
      <xdr:rowOff>107156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11903</xdr:colOff>
      <xdr:row>58</xdr:row>
      <xdr:rowOff>154782</xdr:rowOff>
    </xdr:from>
    <xdr:to>
      <xdr:col>35</xdr:col>
      <xdr:colOff>190497</xdr:colOff>
      <xdr:row>87</xdr:row>
      <xdr:rowOff>1</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21</xdr:col>
      <xdr:colOff>0</xdr:colOff>
      <xdr:row>22</xdr:row>
      <xdr:rowOff>0</xdr:rowOff>
    </xdr:from>
    <xdr:to>
      <xdr:col>37</xdr:col>
      <xdr:colOff>440531</xdr:colOff>
      <xdr:row>53</xdr:row>
      <xdr:rowOff>142874</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35716</xdr:colOff>
      <xdr:row>56</xdr:row>
      <xdr:rowOff>23813</xdr:rowOff>
    </xdr:from>
    <xdr:to>
      <xdr:col>37</xdr:col>
      <xdr:colOff>452435</xdr:colOff>
      <xdr:row>84</xdr:row>
      <xdr:rowOff>35719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21</xdr:col>
      <xdr:colOff>0</xdr:colOff>
      <xdr:row>23</xdr:row>
      <xdr:rowOff>0</xdr:rowOff>
    </xdr:from>
    <xdr:to>
      <xdr:col>36</xdr:col>
      <xdr:colOff>392906</xdr:colOff>
      <xdr:row>54</xdr:row>
      <xdr:rowOff>142875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35716</xdr:colOff>
      <xdr:row>57</xdr:row>
      <xdr:rowOff>23813</xdr:rowOff>
    </xdr:from>
    <xdr:to>
      <xdr:col>36</xdr:col>
      <xdr:colOff>404810</xdr:colOff>
      <xdr:row>85</xdr:row>
      <xdr:rowOff>35719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24</xdr:row>
      <xdr:rowOff>0</xdr:rowOff>
    </xdr:from>
    <xdr:to>
      <xdr:col>36</xdr:col>
      <xdr:colOff>309562</xdr:colOff>
      <xdr:row>55</xdr:row>
      <xdr:rowOff>142875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35716</xdr:colOff>
      <xdr:row>58</xdr:row>
      <xdr:rowOff>23813</xdr:rowOff>
    </xdr:from>
    <xdr:to>
      <xdr:col>36</xdr:col>
      <xdr:colOff>321466</xdr:colOff>
      <xdr:row>86</xdr:row>
      <xdr:rowOff>35719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23</xdr:row>
      <xdr:rowOff>0</xdr:rowOff>
    </xdr:from>
    <xdr:to>
      <xdr:col>36</xdr:col>
      <xdr:colOff>309562</xdr:colOff>
      <xdr:row>54</xdr:row>
      <xdr:rowOff>142874</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35716</xdr:colOff>
      <xdr:row>57</xdr:row>
      <xdr:rowOff>23813</xdr:rowOff>
    </xdr:from>
    <xdr:to>
      <xdr:col>36</xdr:col>
      <xdr:colOff>321466</xdr:colOff>
      <xdr:row>85</xdr:row>
      <xdr:rowOff>35719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SPOT 2023 Light">
      <a:dk1>
        <a:srgbClr val="404040"/>
      </a:dk1>
      <a:lt1>
        <a:srgbClr val="FFFFFF"/>
      </a:lt1>
      <a:dk2>
        <a:srgbClr val="44546A"/>
      </a:dk2>
      <a:lt2>
        <a:srgbClr val="FFFF66"/>
      </a:lt2>
      <a:accent1>
        <a:srgbClr val="404040"/>
      </a:accent1>
      <a:accent2>
        <a:srgbClr val="A6CEE3"/>
      </a:accent2>
      <a:accent3>
        <a:srgbClr val="B2DF8A"/>
      </a:accent3>
      <a:accent4>
        <a:srgbClr val="FB9A99"/>
      </a:accent4>
      <a:accent5>
        <a:srgbClr val="FDBF6F"/>
      </a:accent5>
      <a:accent6>
        <a:srgbClr val="CAB2D6"/>
      </a:accent6>
      <a:hlink>
        <a:srgbClr val="A176B6"/>
      </a:hlink>
      <a:folHlink>
        <a:srgbClr val="CAB2D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ea.europa.eu/soer/countries/es/waste-state-and-impacts-spa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C33"/>
  <sheetViews>
    <sheetView showGridLines="0" tabSelected="1" zoomScaleNormal="100" workbookViewId="0">
      <selection activeCell="B1" sqref="A1:B1"/>
    </sheetView>
  </sheetViews>
  <sheetFormatPr defaultRowHeight="15" x14ac:dyDescent="0.25"/>
  <cols>
    <col min="1" max="1" width="4" style="37" customWidth="1"/>
    <col min="2" max="2" width="35.5703125" style="37" customWidth="1"/>
    <col min="3" max="3" width="109.42578125" style="37" bestFit="1" customWidth="1"/>
    <col min="4" max="16384" width="9.140625" style="37"/>
  </cols>
  <sheetData>
    <row r="2" spans="2:3" x14ac:dyDescent="0.25">
      <c r="B2" s="1" t="s">
        <v>3377</v>
      </c>
      <c r="C2" s="2" t="s">
        <v>3420</v>
      </c>
    </row>
    <row r="3" spans="2:3" x14ac:dyDescent="0.25">
      <c r="B3" s="38" t="s">
        <v>3378</v>
      </c>
      <c r="C3" s="39" t="s">
        <v>3379</v>
      </c>
    </row>
    <row r="4" spans="2:3" x14ac:dyDescent="0.25">
      <c r="B4" s="40" t="s">
        <v>3380</v>
      </c>
      <c r="C4" s="41" t="s">
        <v>3423</v>
      </c>
    </row>
    <row r="5" spans="2:3" x14ac:dyDescent="0.25">
      <c r="B5" s="40" t="s">
        <v>3381</v>
      </c>
      <c r="C5" s="42">
        <v>45190</v>
      </c>
    </row>
    <row r="6" spans="2:3" x14ac:dyDescent="0.25">
      <c r="B6" s="40" t="s">
        <v>3382</v>
      </c>
      <c r="C6" s="53" t="s">
        <v>3422</v>
      </c>
    </row>
    <row r="7" spans="2:3" x14ac:dyDescent="0.25">
      <c r="B7" s="40" t="s">
        <v>3383</v>
      </c>
      <c r="C7" s="54" t="s">
        <v>3421</v>
      </c>
    </row>
    <row r="8" spans="2:3" x14ac:dyDescent="0.25">
      <c r="B8" s="40" t="s">
        <v>3384</v>
      </c>
      <c r="C8" s="54" t="s">
        <v>3421</v>
      </c>
    </row>
    <row r="9" spans="2:3" x14ac:dyDescent="0.25">
      <c r="B9" s="40" t="s">
        <v>3385</v>
      </c>
      <c r="C9" s="54" t="s">
        <v>3421</v>
      </c>
    </row>
    <row r="10" spans="2:3" x14ac:dyDescent="0.25">
      <c r="B10" s="44" t="s">
        <v>3386</v>
      </c>
      <c r="C10" s="45" t="s">
        <v>3414</v>
      </c>
    </row>
    <row r="11" spans="2:3" ht="9" customHeight="1" x14ac:dyDescent="0.25"/>
    <row r="12" spans="2:3" ht="9" customHeight="1" x14ac:dyDescent="0.25"/>
    <row r="13" spans="2:3" x14ac:dyDescent="0.25">
      <c r="B13" s="3" t="s">
        <v>3376</v>
      </c>
      <c r="C13" s="46"/>
    </row>
    <row r="14" spans="2:3" ht="60" x14ac:dyDescent="0.25">
      <c r="B14" s="49" t="s">
        <v>3359</v>
      </c>
      <c r="C14" s="26" t="s">
        <v>3388</v>
      </c>
    </row>
    <row r="15" spans="2:3" ht="36.75" customHeight="1" x14ac:dyDescent="0.25">
      <c r="B15" s="50" t="s">
        <v>3360</v>
      </c>
      <c r="C15" s="27" t="s">
        <v>3419</v>
      </c>
    </row>
    <row r="16" spans="2:3" ht="36.75" customHeight="1" x14ac:dyDescent="0.25">
      <c r="B16" s="51" t="s">
        <v>3409</v>
      </c>
      <c r="C16" s="27" t="s">
        <v>3389</v>
      </c>
    </row>
    <row r="17" spans="2:3" ht="36.75" customHeight="1" x14ac:dyDescent="0.25">
      <c r="B17" s="51" t="s">
        <v>3408</v>
      </c>
      <c r="C17" s="27" t="s">
        <v>3390</v>
      </c>
    </row>
    <row r="18" spans="2:3" ht="58.5" customHeight="1" x14ac:dyDescent="0.25">
      <c r="B18" s="51" t="s">
        <v>3361</v>
      </c>
      <c r="C18" s="47" t="s">
        <v>3415</v>
      </c>
    </row>
    <row r="19" spans="2:3" ht="36.75" customHeight="1" x14ac:dyDescent="0.25">
      <c r="B19" s="51" t="s">
        <v>3362</v>
      </c>
      <c r="C19" s="47" t="s">
        <v>3416</v>
      </c>
    </row>
    <row r="20" spans="2:3" ht="36.75" customHeight="1" x14ac:dyDescent="0.25">
      <c r="B20" s="51" t="s">
        <v>3363</v>
      </c>
      <c r="C20" s="47" t="s">
        <v>3410</v>
      </c>
    </row>
    <row r="21" spans="2:3" ht="36.75" customHeight="1" x14ac:dyDescent="0.25">
      <c r="B21" s="51" t="s">
        <v>3364</v>
      </c>
      <c r="C21" s="47" t="s">
        <v>3417</v>
      </c>
    </row>
    <row r="22" spans="2:3" ht="36.75" customHeight="1" x14ac:dyDescent="0.25">
      <c r="B22" s="51" t="s">
        <v>3365</v>
      </c>
      <c r="C22" s="47" t="s">
        <v>3411</v>
      </c>
    </row>
    <row r="23" spans="2:3" ht="36.75" customHeight="1" x14ac:dyDescent="0.25">
      <c r="B23" s="51" t="s">
        <v>3366</v>
      </c>
      <c r="C23" s="47" t="s">
        <v>3412</v>
      </c>
    </row>
    <row r="24" spans="2:3" ht="36.75" customHeight="1" x14ac:dyDescent="0.25">
      <c r="B24" s="51" t="s">
        <v>3367</v>
      </c>
      <c r="C24" s="47" t="s">
        <v>3395</v>
      </c>
    </row>
    <row r="25" spans="2:3" ht="36.75" customHeight="1" x14ac:dyDescent="0.25">
      <c r="B25" s="51" t="s">
        <v>3368</v>
      </c>
      <c r="C25" s="47" t="s">
        <v>3394</v>
      </c>
    </row>
    <row r="26" spans="2:3" ht="36.75" customHeight="1" x14ac:dyDescent="0.25">
      <c r="B26" s="51" t="s">
        <v>3369</v>
      </c>
      <c r="C26" s="47" t="s">
        <v>3391</v>
      </c>
    </row>
    <row r="27" spans="2:3" ht="36.75" customHeight="1" x14ac:dyDescent="0.25">
      <c r="B27" s="51" t="s">
        <v>3370</v>
      </c>
      <c r="C27" s="47" t="s">
        <v>3392</v>
      </c>
    </row>
    <row r="28" spans="2:3" ht="36.75" customHeight="1" x14ac:dyDescent="0.25">
      <c r="B28" s="51" t="s">
        <v>3371</v>
      </c>
      <c r="C28" s="47" t="s">
        <v>3393</v>
      </c>
    </row>
    <row r="29" spans="2:3" ht="36.75" customHeight="1" x14ac:dyDescent="0.25">
      <c r="B29" s="51" t="s">
        <v>3372</v>
      </c>
      <c r="C29" s="47" t="s">
        <v>3396</v>
      </c>
    </row>
    <row r="30" spans="2:3" ht="36.75" customHeight="1" x14ac:dyDescent="0.25">
      <c r="B30" s="51" t="s">
        <v>3373</v>
      </c>
      <c r="C30" s="47" t="s">
        <v>3397</v>
      </c>
    </row>
    <row r="31" spans="2:3" ht="36.75" customHeight="1" x14ac:dyDescent="0.25">
      <c r="B31" s="51" t="s">
        <v>3374</v>
      </c>
      <c r="C31" s="43" t="s">
        <v>3398</v>
      </c>
    </row>
    <row r="32" spans="2:3" ht="36.75" customHeight="1" x14ac:dyDescent="0.25">
      <c r="B32" s="51" t="s">
        <v>3375</v>
      </c>
      <c r="C32" s="43" t="s">
        <v>3399</v>
      </c>
    </row>
    <row r="33" spans="2:3" ht="36.75" customHeight="1" x14ac:dyDescent="0.25">
      <c r="B33" s="52" t="s">
        <v>3418</v>
      </c>
      <c r="C33" s="48" t="s">
        <v>3413</v>
      </c>
    </row>
  </sheetData>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71"/>
  <sheetViews>
    <sheetView showGridLines="0" zoomScaleNormal="100" workbookViewId="0">
      <pane ySplit="4" topLeftCell="A23" activePane="bottomLeft" state="frozen"/>
      <selection activeCell="D39" sqref="D39"/>
      <selection pane="bottomLeft" activeCell="AB31" sqref="AB31"/>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9" width="20.7109375" style="5" customWidth="1"/>
    <col min="10" max="11" width="20.7109375" style="4" customWidth="1"/>
    <col min="12" max="12" width="75.5703125" style="4" bestFit="1" customWidth="1"/>
    <col min="13" max="36" width="20.7109375" style="5" customWidth="1"/>
    <col min="37" max="39" width="36.42578125" style="5" customWidth="1"/>
    <col min="40" max="16384" width="9.140625" style="5"/>
  </cols>
  <sheetData>
    <row r="1" spans="1:39" s="17" customFormat="1" x14ac:dyDescent="0.25">
      <c r="A1" s="9"/>
      <c r="B1" s="9"/>
      <c r="C1" s="9"/>
      <c r="D1" s="9"/>
      <c r="E1" s="9"/>
      <c r="F1" s="9"/>
      <c r="G1" s="9"/>
      <c r="H1" s="9"/>
      <c r="I1" s="10"/>
      <c r="J1" s="9"/>
      <c r="K1" s="9"/>
      <c r="L1" s="10" t="s">
        <v>1803</v>
      </c>
      <c r="M1" s="9" t="s">
        <v>1557</v>
      </c>
      <c r="N1" s="9" t="s">
        <v>2435</v>
      </c>
      <c r="O1" s="9" t="s">
        <v>2699</v>
      </c>
      <c r="P1" s="9" t="s">
        <v>1560</v>
      </c>
      <c r="Q1" s="9" t="s">
        <v>2437</v>
      </c>
      <c r="R1" s="9" t="s">
        <v>2698</v>
      </c>
      <c r="S1" s="9" t="s">
        <v>1565</v>
      </c>
      <c r="T1" s="9" t="s">
        <v>2439</v>
      </c>
      <c r="U1" s="9" t="s">
        <v>1802</v>
      </c>
      <c r="V1" s="9" t="s">
        <v>2441</v>
      </c>
      <c r="W1" s="9" t="s">
        <v>2441</v>
      </c>
      <c r="X1" s="9" t="s">
        <v>2696</v>
      </c>
      <c r="Y1" s="9" t="s">
        <v>1567</v>
      </c>
      <c r="Z1" s="9" t="s">
        <v>2443</v>
      </c>
      <c r="AA1" s="9" t="s">
        <v>2695</v>
      </c>
      <c r="AB1" s="9" t="s">
        <v>1563</v>
      </c>
      <c r="AC1" s="9" t="s">
        <v>2445</v>
      </c>
      <c r="AD1" s="9" t="s">
        <v>2694</v>
      </c>
      <c r="AE1" s="9" t="s">
        <v>1566</v>
      </c>
      <c r="AF1" s="9" t="s">
        <v>2447</v>
      </c>
      <c r="AG1" s="9" t="s">
        <v>2693</v>
      </c>
      <c r="AH1" s="9" t="s">
        <v>1561</v>
      </c>
      <c r="AI1" s="9" t="s">
        <v>2449</v>
      </c>
      <c r="AJ1" s="9" t="s">
        <v>2692</v>
      </c>
      <c r="AK1" s="9" t="s">
        <v>1807</v>
      </c>
      <c r="AL1" s="9" t="s">
        <v>2452</v>
      </c>
      <c r="AM1" s="9" t="s">
        <v>2691</v>
      </c>
    </row>
    <row r="2" spans="1:39" s="17" customFormat="1" ht="18" x14ac:dyDescent="0.35">
      <c r="A2" s="9"/>
      <c r="B2" s="9"/>
      <c r="C2" s="9"/>
      <c r="D2" s="9"/>
      <c r="E2" s="9"/>
      <c r="F2" s="9"/>
      <c r="G2" s="9"/>
      <c r="H2" s="9"/>
      <c r="I2" s="10"/>
      <c r="J2" s="9"/>
      <c r="K2" s="9"/>
      <c r="L2" s="10" t="s">
        <v>1804</v>
      </c>
      <c r="M2" s="9" t="s">
        <v>3387</v>
      </c>
      <c r="N2" s="9"/>
      <c r="O2" s="9"/>
      <c r="P2" s="9" t="s">
        <v>1764</v>
      </c>
      <c r="Q2" s="9"/>
      <c r="R2" s="9"/>
      <c r="S2" s="9" t="s">
        <v>3352</v>
      </c>
      <c r="T2" s="9"/>
      <c r="U2" s="9" t="s">
        <v>3353</v>
      </c>
      <c r="V2" s="9"/>
      <c r="W2" s="9"/>
      <c r="X2" s="9"/>
      <c r="Y2" s="9" t="s">
        <v>3354</v>
      </c>
      <c r="Z2" s="9"/>
      <c r="AA2" s="9"/>
      <c r="AB2" s="9" t="s">
        <v>3355</v>
      </c>
      <c r="AC2" s="9"/>
      <c r="AD2" s="9"/>
      <c r="AE2" s="9" t="s">
        <v>3356</v>
      </c>
      <c r="AF2" s="9"/>
      <c r="AG2" s="9"/>
      <c r="AH2" s="9" t="s">
        <v>1765</v>
      </c>
      <c r="AI2" s="9"/>
      <c r="AJ2" s="9"/>
      <c r="AK2" s="9"/>
      <c r="AL2" s="9"/>
      <c r="AM2" s="9"/>
    </row>
    <row r="3" spans="1:39" s="17" customFormat="1" ht="17.25" x14ac:dyDescent="0.25">
      <c r="A3" s="9"/>
      <c r="B3" s="9"/>
      <c r="C3" s="9"/>
      <c r="D3" s="9"/>
      <c r="E3" s="9"/>
      <c r="F3" s="9"/>
      <c r="G3" s="9"/>
      <c r="H3" s="9"/>
      <c r="I3" s="10"/>
      <c r="J3" s="9"/>
      <c r="K3" s="9"/>
      <c r="L3" s="10" t="s">
        <v>1805</v>
      </c>
      <c r="M3" s="9" t="s">
        <v>3400</v>
      </c>
      <c r="N3" s="9" t="s">
        <v>1558</v>
      </c>
      <c r="O3" s="9"/>
      <c r="P3" s="9" t="s">
        <v>3401</v>
      </c>
      <c r="Q3" s="9" t="s">
        <v>1558</v>
      </c>
      <c r="R3" s="9"/>
      <c r="S3" s="9" t="s">
        <v>3402</v>
      </c>
      <c r="T3" s="9" t="s">
        <v>1558</v>
      </c>
      <c r="U3" s="9" t="s">
        <v>3403</v>
      </c>
      <c r="V3" s="9" t="s">
        <v>1558</v>
      </c>
      <c r="W3" s="9" t="s">
        <v>1558</v>
      </c>
      <c r="X3" s="9"/>
      <c r="Y3" s="9" t="s">
        <v>3404</v>
      </c>
      <c r="Z3" s="9" t="s">
        <v>1558</v>
      </c>
      <c r="AA3" s="9"/>
      <c r="AB3" s="9" t="s">
        <v>3404</v>
      </c>
      <c r="AC3" s="9" t="s">
        <v>1558</v>
      </c>
      <c r="AD3" s="9"/>
      <c r="AE3" s="9" t="s">
        <v>3404</v>
      </c>
      <c r="AF3" s="9" t="s">
        <v>1558</v>
      </c>
      <c r="AG3" s="9"/>
      <c r="AH3" s="9" t="s">
        <v>3405</v>
      </c>
      <c r="AI3" s="9" t="s">
        <v>1558</v>
      </c>
      <c r="AJ3" s="9"/>
      <c r="AK3" s="9" t="s">
        <v>3402</v>
      </c>
      <c r="AL3" s="9" t="s">
        <v>1558</v>
      </c>
      <c r="AM3" s="9"/>
    </row>
    <row r="4" spans="1:39" s="19" customFormat="1" ht="30" x14ac:dyDescent="0.25">
      <c r="A4" s="28" t="s">
        <v>1537</v>
      </c>
      <c r="B4" s="28" t="s">
        <v>0</v>
      </c>
      <c r="C4" s="28" t="s">
        <v>1514</v>
      </c>
      <c r="D4" s="28" t="s">
        <v>1556</v>
      </c>
      <c r="E4" s="28" t="s">
        <v>1555</v>
      </c>
      <c r="F4" s="28" t="s">
        <v>1568</v>
      </c>
      <c r="G4" s="28" t="s">
        <v>1789</v>
      </c>
      <c r="H4" s="28" t="s">
        <v>30</v>
      </c>
      <c r="I4" s="28" t="s">
        <v>1766</v>
      </c>
      <c r="J4" s="33" t="s">
        <v>3039</v>
      </c>
      <c r="K4" s="33" t="s">
        <v>2997</v>
      </c>
      <c r="L4" s="33" t="s">
        <v>3283</v>
      </c>
      <c r="M4" s="29" t="s">
        <v>1515</v>
      </c>
      <c r="N4" s="30" t="s">
        <v>2434</v>
      </c>
      <c r="O4" s="30" t="s">
        <v>2682</v>
      </c>
      <c r="P4" s="29" t="s">
        <v>1559</v>
      </c>
      <c r="Q4" s="30" t="s">
        <v>2436</v>
      </c>
      <c r="R4" s="30" t="s">
        <v>2683</v>
      </c>
      <c r="S4" s="29" t="s">
        <v>1564</v>
      </c>
      <c r="T4" s="30" t="s">
        <v>2438</v>
      </c>
      <c r="U4" s="30" t="s">
        <v>2684</v>
      </c>
      <c r="V4" s="29" t="s">
        <v>1801</v>
      </c>
      <c r="W4" s="30" t="s">
        <v>2440</v>
      </c>
      <c r="X4" s="30" t="s">
        <v>2685</v>
      </c>
      <c r="Y4" s="29" t="s">
        <v>29</v>
      </c>
      <c r="Z4" s="30" t="s">
        <v>2442</v>
      </c>
      <c r="AA4" s="30" t="s">
        <v>2686</v>
      </c>
      <c r="AB4" s="29" t="s">
        <v>1562</v>
      </c>
      <c r="AC4" s="30" t="s">
        <v>2444</v>
      </c>
      <c r="AD4" s="30" t="s">
        <v>2687</v>
      </c>
      <c r="AE4" s="29" t="s">
        <v>28</v>
      </c>
      <c r="AF4" s="30" t="s">
        <v>2446</v>
      </c>
      <c r="AG4" s="30" t="s">
        <v>2688</v>
      </c>
      <c r="AH4" s="29" t="s">
        <v>1344</v>
      </c>
      <c r="AI4" s="30" t="s">
        <v>2448</v>
      </c>
      <c r="AJ4" s="30" t="s">
        <v>2689</v>
      </c>
      <c r="AK4" s="31" t="s">
        <v>2450</v>
      </c>
      <c r="AL4" s="32" t="s">
        <v>2451</v>
      </c>
      <c r="AM4" s="32" t="s">
        <v>2690</v>
      </c>
    </row>
    <row r="5" spans="1:39" ht="12.75" customHeight="1" x14ac:dyDescent="0.25">
      <c r="A5" s="5" t="s">
        <v>1539</v>
      </c>
      <c r="B5" s="5" t="s">
        <v>20</v>
      </c>
      <c r="C5" s="5" t="s">
        <v>1570</v>
      </c>
      <c r="D5" s="5" t="s">
        <v>35</v>
      </c>
      <c r="E5" s="4" t="s">
        <v>3344</v>
      </c>
      <c r="F5" s="4" t="s">
        <v>1570</v>
      </c>
      <c r="G5" s="5">
        <v>0</v>
      </c>
      <c r="H5" s="5">
        <v>2</v>
      </c>
      <c r="I5" s="4" t="s">
        <v>1792</v>
      </c>
      <c r="J5" s="4">
        <f>INDEX('08_Data_level_analysis'!$M$3:$M$256,MATCH(C5,'08_Data_level_analysis'!$B$3:$B$256,0))</f>
        <v>0</v>
      </c>
      <c r="K5" s="5" t="str">
        <f>IF(J5&lt;&gt;G5,"Y","N")</f>
        <v>N</v>
      </c>
      <c r="M5" s="13">
        <v>2.34</v>
      </c>
      <c r="N5" s="5">
        <v>2019</v>
      </c>
      <c r="O5" s="5" t="s">
        <v>1539</v>
      </c>
      <c r="P5" s="12">
        <v>97.77</v>
      </c>
      <c r="Q5" s="5">
        <v>2019</v>
      </c>
      <c r="R5" s="5" t="s">
        <v>1539</v>
      </c>
      <c r="S5" s="12">
        <v>11.9</v>
      </c>
      <c r="T5" s="5">
        <v>2019</v>
      </c>
      <c r="U5" s="5" t="s">
        <v>1539</v>
      </c>
      <c r="V5" s="12">
        <v>45.462184873949582</v>
      </c>
      <c r="W5" s="5">
        <v>2019</v>
      </c>
      <c r="X5" s="5" t="s">
        <v>1539</v>
      </c>
      <c r="Y5" s="12"/>
      <c r="AB5" s="12"/>
      <c r="AE5" s="12">
        <v>0</v>
      </c>
      <c r="AF5" s="5">
        <v>2019</v>
      </c>
      <c r="AG5" s="5" t="s">
        <v>1539</v>
      </c>
      <c r="AH5" s="14">
        <v>100</v>
      </c>
      <c r="AI5" s="5">
        <v>2019</v>
      </c>
      <c r="AJ5" s="5" t="s">
        <v>1539</v>
      </c>
      <c r="AK5" s="14">
        <v>97.77</v>
      </c>
      <c r="AL5" s="5">
        <v>2019</v>
      </c>
      <c r="AM5" s="5" t="s">
        <v>1539</v>
      </c>
    </row>
    <row r="6" spans="1:39" ht="12.75" customHeight="1" x14ac:dyDescent="0.25">
      <c r="A6" s="5" t="s">
        <v>1540</v>
      </c>
      <c r="B6" s="5" t="s">
        <v>13</v>
      </c>
      <c r="C6" s="5" t="s">
        <v>851</v>
      </c>
      <c r="D6" s="5" t="s">
        <v>620</v>
      </c>
      <c r="E6" s="4" t="s">
        <v>14</v>
      </c>
      <c r="F6" s="4" t="s">
        <v>1776</v>
      </c>
      <c r="G6" s="5">
        <v>1</v>
      </c>
      <c r="H6" s="5">
        <v>2</v>
      </c>
      <c r="I6" s="5" t="s">
        <v>1793</v>
      </c>
      <c r="J6" s="4">
        <f>INDEX('08_Data_level_analysis'!$M$3:$M$256,MATCH(C6,'08_Data_level_analysis'!$B$3:$B$256,0))</f>
        <v>1</v>
      </c>
      <c r="K6" s="5" t="str">
        <f t="shared" ref="K6:K70" si="0">IF(J6&lt;&gt;G6,"Y","N")</f>
        <v>N</v>
      </c>
      <c r="M6" s="13">
        <v>0.53</v>
      </c>
      <c r="N6" s="5">
        <v>2020</v>
      </c>
      <c r="O6" s="5" t="s">
        <v>1540</v>
      </c>
      <c r="P6" s="12">
        <v>51.68</v>
      </c>
      <c r="Q6" s="5">
        <v>2020</v>
      </c>
      <c r="R6" s="5" t="s">
        <v>1540</v>
      </c>
      <c r="S6" s="12">
        <v>6.77</v>
      </c>
      <c r="T6" s="5">
        <v>2020</v>
      </c>
      <c r="U6" s="5" t="s">
        <v>1540</v>
      </c>
      <c r="V6" s="12">
        <v>39.438700147710485</v>
      </c>
      <c r="W6" s="5">
        <v>2020</v>
      </c>
      <c r="X6" s="5" t="s">
        <v>1540</v>
      </c>
      <c r="Y6" s="12"/>
      <c r="AB6" s="12"/>
      <c r="AE6" s="12">
        <v>0</v>
      </c>
      <c r="AF6" s="5">
        <v>2020</v>
      </c>
      <c r="AG6" s="5" t="s">
        <v>1540</v>
      </c>
      <c r="AH6" s="14">
        <v>0</v>
      </c>
      <c r="AI6" s="5">
        <v>2020</v>
      </c>
      <c r="AJ6" s="5" t="s">
        <v>1540</v>
      </c>
      <c r="AK6" s="14">
        <v>3</v>
      </c>
      <c r="AL6" s="5">
        <v>2020</v>
      </c>
      <c r="AM6" s="5" t="s">
        <v>1540</v>
      </c>
    </row>
    <row r="7" spans="1:39" ht="12.75" customHeight="1" x14ac:dyDescent="0.25">
      <c r="A7" s="5" t="s">
        <v>1541</v>
      </c>
      <c r="B7" s="5" t="s">
        <v>13</v>
      </c>
      <c r="C7" s="5" t="s">
        <v>851</v>
      </c>
      <c r="D7" s="5" t="s">
        <v>620</v>
      </c>
      <c r="E7" s="4" t="s">
        <v>15</v>
      </c>
      <c r="F7" s="4" t="s">
        <v>1777</v>
      </c>
      <c r="G7" s="5">
        <v>1</v>
      </c>
      <c r="H7" s="5">
        <v>1</v>
      </c>
      <c r="I7" s="5" t="s">
        <v>3078</v>
      </c>
      <c r="J7" s="4">
        <f>INDEX('08_Data_level_analysis'!$M$3:$M$256,MATCH(C7,'08_Data_level_analysis'!$B$3:$B$256,0))</f>
        <v>1</v>
      </c>
      <c r="K7" s="5" t="str">
        <f t="shared" si="0"/>
        <v>N</v>
      </c>
      <c r="M7" s="13">
        <v>0.59</v>
      </c>
      <c r="N7" s="5">
        <v>2020</v>
      </c>
      <c r="O7" s="5" t="s">
        <v>1541</v>
      </c>
      <c r="P7" s="12">
        <v>56.4</v>
      </c>
      <c r="Q7" s="5">
        <v>2020</v>
      </c>
      <c r="R7" s="5" t="s">
        <v>1541</v>
      </c>
      <c r="S7" s="12">
        <v>8.4699999999999989</v>
      </c>
      <c r="T7" s="5">
        <v>2020</v>
      </c>
      <c r="U7" s="5" t="s">
        <v>1541</v>
      </c>
      <c r="V7" s="12">
        <v>48.406139315230227</v>
      </c>
      <c r="W7" s="5">
        <v>2020</v>
      </c>
      <c r="X7" s="5" t="s">
        <v>1541</v>
      </c>
      <c r="Y7" s="12"/>
      <c r="AB7" s="12"/>
      <c r="AE7" s="12">
        <v>0</v>
      </c>
      <c r="AF7" s="5">
        <v>2020</v>
      </c>
      <c r="AG7" s="5" t="s">
        <v>1541</v>
      </c>
      <c r="AH7" s="14">
        <v>0</v>
      </c>
      <c r="AI7" s="5">
        <v>2020</v>
      </c>
      <c r="AJ7" s="5" t="s">
        <v>1541</v>
      </c>
      <c r="AK7" s="14">
        <v>5.15</v>
      </c>
      <c r="AL7" s="5">
        <v>2020</v>
      </c>
      <c r="AM7" s="5" t="s">
        <v>1541</v>
      </c>
    </row>
    <row r="8" spans="1:39" ht="12.75" customHeight="1" x14ac:dyDescent="0.25">
      <c r="A8" s="5" t="s">
        <v>1542</v>
      </c>
      <c r="B8" s="5" t="s">
        <v>25</v>
      </c>
      <c r="C8" s="5" t="s">
        <v>624</v>
      </c>
      <c r="D8" s="4" t="s">
        <v>620</v>
      </c>
      <c r="E8" s="4" t="s">
        <v>26</v>
      </c>
      <c r="F8" s="4" t="s">
        <v>1778</v>
      </c>
      <c r="G8" s="5">
        <v>3</v>
      </c>
      <c r="H8" s="5">
        <v>3</v>
      </c>
      <c r="I8" s="5" t="s">
        <v>1794</v>
      </c>
      <c r="J8" s="4">
        <f>INDEX('08_Data_level_analysis'!$M$3:$M$256,MATCH(C8,'08_Data_level_analysis'!$B$3:$B$256,0))</f>
        <v>3</v>
      </c>
      <c r="K8" s="5" t="str">
        <f t="shared" si="0"/>
        <v>N</v>
      </c>
      <c r="M8" s="13">
        <v>0.6</v>
      </c>
      <c r="N8" s="5">
        <v>2021</v>
      </c>
      <c r="O8" s="5" t="s">
        <v>1542</v>
      </c>
      <c r="P8" s="12">
        <v>62.89</v>
      </c>
      <c r="Q8" s="5">
        <v>2021</v>
      </c>
      <c r="R8" s="5" t="s">
        <v>1542</v>
      </c>
      <c r="S8" s="12">
        <v>4.9800000000000004</v>
      </c>
      <c r="T8" s="5">
        <v>2021</v>
      </c>
      <c r="U8" s="5" t="s">
        <v>1542</v>
      </c>
      <c r="V8" s="12">
        <v>29.718875502008029</v>
      </c>
      <c r="W8" s="5">
        <v>2021</v>
      </c>
      <c r="X8" s="5" t="s">
        <v>1542</v>
      </c>
      <c r="Y8" s="12"/>
      <c r="AB8" s="12"/>
      <c r="AE8" s="12">
        <v>0</v>
      </c>
      <c r="AF8" s="5">
        <v>2021</v>
      </c>
      <c r="AG8" s="5" t="s">
        <v>1542</v>
      </c>
      <c r="AH8" s="14">
        <v>0</v>
      </c>
      <c r="AI8" s="5">
        <v>2021</v>
      </c>
      <c r="AJ8" s="5" t="s">
        <v>1542</v>
      </c>
      <c r="AK8" s="14">
        <v>0.26</v>
      </c>
      <c r="AL8" s="5">
        <v>2021</v>
      </c>
      <c r="AM8" s="5" t="s">
        <v>1542</v>
      </c>
    </row>
    <row r="9" spans="1:39" ht="12.75" customHeight="1" x14ac:dyDescent="0.25">
      <c r="A9" s="5" t="s">
        <v>1543</v>
      </c>
      <c r="B9" s="5" t="s">
        <v>27</v>
      </c>
      <c r="C9" s="5" t="s">
        <v>654</v>
      </c>
      <c r="D9" s="4" t="s">
        <v>620</v>
      </c>
      <c r="E9" s="4" t="s">
        <v>3345</v>
      </c>
      <c r="F9" s="4" t="s">
        <v>2726</v>
      </c>
      <c r="G9" s="5">
        <v>2</v>
      </c>
      <c r="H9" s="5">
        <v>1</v>
      </c>
      <c r="I9" s="4" t="s">
        <v>2727</v>
      </c>
      <c r="J9" s="4">
        <f>INDEX('08_Data_level_analysis'!$M$3:$M$256,MATCH(C9,'08_Data_level_analysis'!$B$3:$B$256,0))</f>
        <v>2</v>
      </c>
      <c r="K9" s="5" t="str">
        <f t="shared" si="0"/>
        <v>N</v>
      </c>
      <c r="M9" s="13">
        <v>1.2</v>
      </c>
      <c r="N9" s="5">
        <v>2021</v>
      </c>
      <c r="O9" s="5" t="s">
        <v>1543</v>
      </c>
      <c r="P9" s="12">
        <v>58.15</v>
      </c>
      <c r="Q9" s="5">
        <v>2021</v>
      </c>
      <c r="R9" s="5" t="s">
        <v>1543</v>
      </c>
      <c r="S9" s="12">
        <v>18.899999999999999</v>
      </c>
      <c r="T9" s="5">
        <v>2021</v>
      </c>
      <c r="U9" s="5" t="s">
        <v>1543</v>
      </c>
      <c r="V9" s="12">
        <v>48.201058201058203</v>
      </c>
      <c r="W9" s="5">
        <v>2021</v>
      </c>
      <c r="X9" s="5" t="s">
        <v>1543</v>
      </c>
      <c r="Y9" s="12"/>
      <c r="AB9" s="12"/>
      <c r="AE9" s="12">
        <v>0</v>
      </c>
      <c r="AF9" s="5">
        <v>2021</v>
      </c>
      <c r="AG9" s="5" t="s">
        <v>1543</v>
      </c>
      <c r="AH9" s="14">
        <v>0</v>
      </c>
      <c r="AI9" s="5">
        <v>2021</v>
      </c>
      <c r="AJ9" s="5" t="s">
        <v>1543</v>
      </c>
      <c r="AK9" s="14">
        <v>0.05</v>
      </c>
      <c r="AL9" s="5">
        <v>2021</v>
      </c>
      <c r="AM9" s="5" t="s">
        <v>1543</v>
      </c>
    </row>
    <row r="10" spans="1:39" ht="12.75" customHeight="1" x14ac:dyDescent="0.25">
      <c r="A10" s="5" t="s">
        <v>1544</v>
      </c>
      <c r="B10" s="5" t="s">
        <v>27</v>
      </c>
      <c r="C10" s="5" t="s">
        <v>654</v>
      </c>
      <c r="D10" s="4" t="s">
        <v>620</v>
      </c>
      <c r="E10" s="4" t="s">
        <v>3346</v>
      </c>
      <c r="F10" s="4" t="s">
        <v>1779</v>
      </c>
      <c r="G10" s="5">
        <v>1</v>
      </c>
      <c r="H10" s="5">
        <v>2</v>
      </c>
      <c r="I10" s="4" t="s">
        <v>1795</v>
      </c>
      <c r="J10" s="4">
        <f>INDEX('08_Data_level_analysis'!$M$3:$M$256,MATCH(C10,'08_Data_level_analysis'!$B$3:$B$256,0))</f>
        <v>2</v>
      </c>
      <c r="K10" s="5" t="str">
        <f t="shared" si="0"/>
        <v>Y</v>
      </c>
      <c r="L10" s="5" t="s">
        <v>3284</v>
      </c>
      <c r="M10" s="13">
        <v>1.75</v>
      </c>
      <c r="N10" s="5">
        <v>2021</v>
      </c>
      <c r="O10" s="5" t="s">
        <v>1544</v>
      </c>
      <c r="P10" s="12">
        <v>89.59</v>
      </c>
      <c r="Q10" s="5">
        <v>2021</v>
      </c>
      <c r="R10" s="5" t="s">
        <v>1544</v>
      </c>
      <c r="S10" s="12">
        <v>22.65</v>
      </c>
      <c r="T10" s="5">
        <v>2021</v>
      </c>
      <c r="U10" s="5" t="s">
        <v>1544</v>
      </c>
      <c r="V10" s="12">
        <v>35.894039735099341</v>
      </c>
      <c r="W10" s="5">
        <v>2021</v>
      </c>
      <c r="X10" s="5" t="s">
        <v>1544</v>
      </c>
      <c r="Y10" s="12"/>
      <c r="AB10" s="12"/>
      <c r="AE10" s="12">
        <v>0</v>
      </c>
      <c r="AF10" s="5">
        <v>2021</v>
      </c>
      <c r="AG10" s="5" t="s">
        <v>1544</v>
      </c>
      <c r="AH10" s="14">
        <v>0</v>
      </c>
      <c r="AI10" s="5">
        <v>2021</v>
      </c>
      <c r="AJ10" s="5" t="s">
        <v>1544</v>
      </c>
      <c r="AK10" s="14">
        <v>0</v>
      </c>
      <c r="AL10" s="5">
        <v>2021</v>
      </c>
      <c r="AM10" s="5" t="s">
        <v>1544</v>
      </c>
    </row>
    <row r="11" spans="1:39" ht="12.75" customHeight="1" x14ac:dyDescent="0.25">
      <c r="A11" s="5" t="s">
        <v>1545</v>
      </c>
      <c r="B11" s="5" t="s">
        <v>7</v>
      </c>
      <c r="C11" s="5" t="s">
        <v>410</v>
      </c>
      <c r="D11" s="4" t="s">
        <v>360</v>
      </c>
      <c r="E11" s="4" t="s">
        <v>8</v>
      </c>
      <c r="F11" s="4" t="s">
        <v>1780</v>
      </c>
      <c r="G11" s="5">
        <v>2</v>
      </c>
      <c r="H11" s="5">
        <v>1</v>
      </c>
      <c r="I11" s="5" t="s">
        <v>3079</v>
      </c>
      <c r="J11" s="4">
        <f>INDEX('08_Data_level_analysis'!$M$3:$M$256,MATCH(C11,'08_Data_level_analysis'!$B$3:$B$256,0))</f>
        <v>2</v>
      </c>
      <c r="K11" s="5" t="str">
        <f t="shared" si="0"/>
        <v>N</v>
      </c>
      <c r="M11" s="13">
        <v>0.69</v>
      </c>
      <c r="N11" s="5">
        <v>2021</v>
      </c>
      <c r="O11" s="5" t="s">
        <v>1545</v>
      </c>
      <c r="P11" s="12">
        <v>7.02</v>
      </c>
      <c r="Q11" s="5">
        <v>2021</v>
      </c>
      <c r="R11" s="5" t="s">
        <v>1545</v>
      </c>
      <c r="S11" s="12">
        <v>6.37</v>
      </c>
      <c r="T11" s="5">
        <v>2021</v>
      </c>
      <c r="U11" s="5" t="s">
        <v>1545</v>
      </c>
      <c r="V11" s="12">
        <v>37.833594976452126</v>
      </c>
      <c r="W11" s="5">
        <v>2021</v>
      </c>
      <c r="X11" s="5" t="s">
        <v>1545</v>
      </c>
      <c r="Y11" s="12"/>
      <c r="AB11" s="12"/>
      <c r="AE11" s="12">
        <v>0</v>
      </c>
      <c r="AF11" s="5">
        <v>2021</v>
      </c>
      <c r="AG11" s="5" t="s">
        <v>1545</v>
      </c>
      <c r="AH11" s="14">
        <v>0</v>
      </c>
      <c r="AI11" s="5">
        <v>2021</v>
      </c>
      <c r="AJ11" s="5" t="s">
        <v>1545</v>
      </c>
      <c r="AK11" s="14">
        <v>0.1</v>
      </c>
      <c r="AL11" s="5">
        <v>2021</v>
      </c>
      <c r="AM11" s="5" t="s">
        <v>1545</v>
      </c>
    </row>
    <row r="12" spans="1:39" ht="12.75" customHeight="1" x14ac:dyDescent="0.25">
      <c r="A12" s="5" t="s">
        <v>1546</v>
      </c>
      <c r="B12" s="5" t="s">
        <v>1</v>
      </c>
      <c r="C12" s="5" t="s">
        <v>1150</v>
      </c>
      <c r="D12" s="5" t="s">
        <v>1038</v>
      </c>
      <c r="E12" s="4" t="s">
        <v>3056</v>
      </c>
      <c r="F12" s="5" t="s">
        <v>3063</v>
      </c>
      <c r="G12" s="5">
        <v>2</v>
      </c>
      <c r="H12" s="5">
        <v>2</v>
      </c>
      <c r="I12" s="5" t="s">
        <v>3080</v>
      </c>
      <c r="J12" s="4">
        <f>INDEX('08_Data_level_analysis'!$M$3:$M$256,MATCH(C12,'08_Data_level_analysis'!$B$3:$B$256,0))</f>
        <v>2</v>
      </c>
      <c r="K12" s="5" t="str">
        <f t="shared" ref="K12" si="1">IF(J12&lt;&gt;G12,"Y","N")</f>
        <v>N</v>
      </c>
      <c r="L12" s="5"/>
      <c r="M12" s="13">
        <v>1.04</v>
      </c>
      <c r="N12" s="5">
        <v>2021</v>
      </c>
      <c r="O12" s="5" t="s">
        <v>1546</v>
      </c>
      <c r="P12" s="12">
        <v>82.78</v>
      </c>
      <c r="Q12" s="5">
        <v>2021</v>
      </c>
      <c r="R12" s="5" t="s">
        <v>1546</v>
      </c>
      <c r="S12" s="12">
        <v>12.85</v>
      </c>
      <c r="T12" s="5">
        <v>2021</v>
      </c>
      <c r="U12" s="5" t="s">
        <v>1546</v>
      </c>
      <c r="V12" s="12">
        <v>45.836575875486382</v>
      </c>
      <c r="W12" s="5">
        <v>2021</v>
      </c>
      <c r="X12" s="5" t="s">
        <v>1546</v>
      </c>
      <c r="Y12" s="12"/>
      <c r="AB12" s="12"/>
      <c r="AE12" s="12">
        <v>0</v>
      </c>
      <c r="AF12" s="5">
        <v>2021</v>
      </c>
      <c r="AG12" s="5" t="s">
        <v>1546</v>
      </c>
      <c r="AH12" s="14">
        <v>6.6677339310013615</v>
      </c>
      <c r="AI12" s="5">
        <v>2021</v>
      </c>
      <c r="AJ12" s="5" t="s">
        <v>1546</v>
      </c>
      <c r="AK12" s="14">
        <v>5.63</v>
      </c>
      <c r="AL12" s="5">
        <v>2021</v>
      </c>
      <c r="AM12" s="5" t="s">
        <v>1546</v>
      </c>
    </row>
    <row r="13" spans="1:39" ht="12.75" customHeight="1" x14ac:dyDescent="0.25">
      <c r="A13" s="5" t="s">
        <v>1547</v>
      </c>
      <c r="B13" s="5" t="s">
        <v>17</v>
      </c>
      <c r="C13" s="5" t="s">
        <v>414</v>
      </c>
      <c r="D13" s="5" t="s">
        <v>360</v>
      </c>
      <c r="E13" s="4" t="s">
        <v>18</v>
      </c>
      <c r="F13" s="4" t="s">
        <v>2996</v>
      </c>
      <c r="G13" s="5" t="s">
        <v>1791</v>
      </c>
      <c r="H13" s="5">
        <v>2</v>
      </c>
      <c r="I13" s="5" t="s">
        <v>1796</v>
      </c>
      <c r="J13" s="4">
        <f>INDEX('08_Data_level_analysis'!$M$3:$M$256,MATCH(C13,'08_Data_level_analysis'!$B$3:$B$256,0))</f>
        <v>3</v>
      </c>
      <c r="K13" s="5" t="str">
        <f t="shared" si="0"/>
        <v>Y</v>
      </c>
      <c r="L13" s="5" t="s">
        <v>3285</v>
      </c>
      <c r="M13" s="13">
        <v>0.44</v>
      </c>
      <c r="N13" s="5">
        <v>2021</v>
      </c>
      <c r="O13" s="5" t="s">
        <v>1547</v>
      </c>
      <c r="P13" s="12">
        <v>98.19</v>
      </c>
      <c r="Q13" s="5">
        <v>2021</v>
      </c>
      <c r="R13" s="5" t="s">
        <v>1547</v>
      </c>
      <c r="S13" s="12">
        <v>8.1900000000000013</v>
      </c>
      <c r="T13" s="5">
        <v>2021</v>
      </c>
      <c r="U13" s="5" t="s">
        <v>1547</v>
      </c>
      <c r="V13" s="12">
        <v>49.206349206349202</v>
      </c>
      <c r="W13" s="5">
        <v>2021</v>
      </c>
      <c r="X13" s="5" t="s">
        <v>1547</v>
      </c>
      <c r="Y13" s="12"/>
      <c r="AB13" s="12"/>
      <c r="AE13" s="12">
        <v>20.798309419671511</v>
      </c>
      <c r="AF13" s="5">
        <v>2021</v>
      </c>
      <c r="AG13" s="5" t="s">
        <v>1547</v>
      </c>
      <c r="AH13" s="14">
        <v>0</v>
      </c>
      <c r="AI13" s="5">
        <v>2021</v>
      </c>
      <c r="AJ13" s="5" t="s">
        <v>1547</v>
      </c>
      <c r="AK13" s="14">
        <v>23.14</v>
      </c>
      <c r="AL13" s="5">
        <v>2021</v>
      </c>
      <c r="AM13" s="5" t="s">
        <v>1547</v>
      </c>
    </row>
    <row r="14" spans="1:39" ht="12.75" customHeight="1" x14ac:dyDescent="0.25">
      <c r="A14" s="5" t="s">
        <v>1548</v>
      </c>
      <c r="B14" s="5" t="s">
        <v>17</v>
      </c>
      <c r="C14" s="5" t="s">
        <v>414</v>
      </c>
      <c r="D14" s="5" t="s">
        <v>360</v>
      </c>
      <c r="E14" s="4" t="s">
        <v>19</v>
      </c>
      <c r="F14" s="4" t="s">
        <v>1781</v>
      </c>
      <c r="G14" s="5" t="s">
        <v>1790</v>
      </c>
      <c r="H14" s="5">
        <v>2</v>
      </c>
      <c r="I14" s="5" t="s">
        <v>1797</v>
      </c>
      <c r="J14" s="4">
        <f>INDEX('08_Data_level_analysis'!$M$3:$M$256,MATCH(C14,'08_Data_level_analysis'!$B$3:$B$256,0))</f>
        <v>3</v>
      </c>
      <c r="K14" s="5" t="str">
        <f t="shared" si="0"/>
        <v>Y</v>
      </c>
      <c r="L14" s="5" t="s">
        <v>3286</v>
      </c>
      <c r="M14" s="13">
        <v>0.56000000000000005</v>
      </c>
      <c r="N14" s="5">
        <v>2021</v>
      </c>
      <c r="O14" s="5" t="s">
        <v>1548</v>
      </c>
      <c r="P14" s="12">
        <v>85.53</v>
      </c>
      <c r="Q14" s="5">
        <v>2021</v>
      </c>
      <c r="R14" s="5" t="s">
        <v>1548</v>
      </c>
      <c r="S14" s="12">
        <v>11.690000000000001</v>
      </c>
      <c r="T14" s="5">
        <v>2021</v>
      </c>
      <c r="U14" s="5" t="s">
        <v>1548</v>
      </c>
      <c r="V14" s="12">
        <v>55.603079555175363</v>
      </c>
      <c r="W14" s="5">
        <v>2021</v>
      </c>
      <c r="X14" s="5" t="s">
        <v>1548</v>
      </c>
      <c r="Y14" s="12"/>
      <c r="AB14" s="12"/>
      <c r="AE14" s="12">
        <v>0</v>
      </c>
      <c r="AF14" s="5">
        <v>2021</v>
      </c>
      <c r="AG14" s="5" t="s">
        <v>1548</v>
      </c>
      <c r="AH14" s="14">
        <v>0</v>
      </c>
      <c r="AI14" s="5">
        <v>2021</v>
      </c>
      <c r="AJ14" s="5" t="s">
        <v>1548</v>
      </c>
      <c r="AK14" s="14">
        <v>0.37</v>
      </c>
      <c r="AL14" s="5">
        <v>2021</v>
      </c>
      <c r="AM14" s="5" t="s">
        <v>1548</v>
      </c>
    </row>
    <row r="15" spans="1:39" ht="12.75" customHeight="1" x14ac:dyDescent="0.25">
      <c r="A15" s="5" t="s">
        <v>1549</v>
      </c>
      <c r="B15" s="5" t="s">
        <v>23</v>
      </c>
      <c r="C15" s="5" t="s">
        <v>708</v>
      </c>
      <c r="D15" s="5" t="s">
        <v>620</v>
      </c>
      <c r="E15" s="4" t="s">
        <v>24</v>
      </c>
      <c r="F15" s="4" t="s">
        <v>1782</v>
      </c>
      <c r="G15" s="5">
        <v>3</v>
      </c>
      <c r="H15" s="5">
        <v>2</v>
      </c>
      <c r="I15" s="5" t="s">
        <v>1798</v>
      </c>
      <c r="J15" s="4">
        <f>INDEX('08_Data_level_analysis'!$M$3:$M$256,MATCH(C15,'08_Data_level_analysis'!$B$3:$B$256,0))</f>
        <v>3</v>
      </c>
      <c r="K15" s="5" t="str">
        <f t="shared" si="0"/>
        <v>N</v>
      </c>
      <c r="M15" s="13">
        <v>0.67</v>
      </c>
      <c r="N15" s="5">
        <v>2021</v>
      </c>
      <c r="O15" s="5" t="s">
        <v>1549</v>
      </c>
      <c r="P15" s="12">
        <v>89.83</v>
      </c>
      <c r="Q15" s="5">
        <v>2021</v>
      </c>
      <c r="R15" s="5" t="s">
        <v>1549</v>
      </c>
      <c r="S15" s="12">
        <v>9.24</v>
      </c>
      <c r="T15" s="5">
        <v>2021</v>
      </c>
      <c r="U15" s="5" t="s">
        <v>1549</v>
      </c>
      <c r="V15" s="12">
        <v>26.948051948051948</v>
      </c>
      <c r="W15" s="5">
        <v>2021</v>
      </c>
      <c r="X15" s="5" t="s">
        <v>1549</v>
      </c>
      <c r="Y15" s="12"/>
      <c r="AB15" s="12"/>
      <c r="AE15" s="12">
        <v>0</v>
      </c>
      <c r="AF15" s="5">
        <v>2021</v>
      </c>
      <c r="AG15" s="5" t="s">
        <v>1549</v>
      </c>
      <c r="AH15" s="14">
        <v>0</v>
      </c>
      <c r="AI15" s="5">
        <v>2021</v>
      </c>
      <c r="AJ15" s="5" t="s">
        <v>1549</v>
      </c>
      <c r="AK15" s="14">
        <v>12.87</v>
      </c>
      <c r="AL15" s="5">
        <v>2021</v>
      </c>
      <c r="AM15" s="5" t="s">
        <v>1549</v>
      </c>
    </row>
    <row r="16" spans="1:39" ht="12.75" customHeight="1" x14ac:dyDescent="0.25">
      <c r="A16" s="5" t="s">
        <v>1550</v>
      </c>
      <c r="B16" s="5" t="s">
        <v>3</v>
      </c>
      <c r="C16" s="5" t="s">
        <v>924</v>
      </c>
      <c r="D16" s="5" t="s">
        <v>620</v>
      </c>
      <c r="E16" s="4" t="s">
        <v>4</v>
      </c>
      <c r="F16" s="4" t="s">
        <v>927</v>
      </c>
      <c r="G16" s="5">
        <v>1</v>
      </c>
      <c r="H16" s="5">
        <v>2</v>
      </c>
      <c r="I16" s="5" t="s">
        <v>3081</v>
      </c>
      <c r="J16" s="4">
        <f>INDEX('08_Data_level_analysis'!$M$3:$M$256,MATCH(C16,'08_Data_level_analysis'!$B$3:$B$256,0))</f>
        <v>2</v>
      </c>
      <c r="K16" s="5" t="str">
        <f t="shared" si="0"/>
        <v>Y</v>
      </c>
      <c r="L16" s="5" t="s">
        <v>3284</v>
      </c>
      <c r="M16" s="13">
        <v>0.79</v>
      </c>
      <c r="N16" s="5">
        <v>2021</v>
      </c>
      <c r="O16" s="5" t="s">
        <v>1550</v>
      </c>
      <c r="P16" s="12">
        <v>47.98</v>
      </c>
      <c r="Q16" s="5">
        <v>2021</v>
      </c>
      <c r="R16" s="5" t="s">
        <v>1550</v>
      </c>
      <c r="S16" s="12">
        <v>31.830000000000002</v>
      </c>
      <c r="T16" s="5">
        <v>2021</v>
      </c>
      <c r="U16" s="5" t="s">
        <v>1550</v>
      </c>
      <c r="V16" s="12">
        <v>32.642161482877789</v>
      </c>
      <c r="W16" s="5">
        <v>2021</v>
      </c>
      <c r="X16" s="5" t="s">
        <v>1550</v>
      </c>
      <c r="Y16" s="12"/>
      <c r="AB16" s="12"/>
      <c r="AE16" s="12">
        <v>0</v>
      </c>
      <c r="AF16" s="5">
        <v>2021</v>
      </c>
      <c r="AG16" s="5" t="s">
        <v>1550</v>
      </c>
      <c r="AH16" s="14">
        <v>0</v>
      </c>
      <c r="AI16" s="5">
        <v>2021</v>
      </c>
      <c r="AJ16" s="5" t="s">
        <v>1550</v>
      </c>
      <c r="AK16" s="14">
        <v>7.82</v>
      </c>
      <c r="AL16" s="5">
        <v>2021</v>
      </c>
      <c r="AM16" s="5" t="s">
        <v>1550</v>
      </c>
    </row>
    <row r="17" spans="1:39" ht="12.75" customHeight="1" x14ac:dyDescent="0.25">
      <c r="A17" s="5" t="s">
        <v>1767</v>
      </c>
      <c r="B17" s="5" t="s">
        <v>1224</v>
      </c>
      <c r="C17" s="5" t="s">
        <v>1223</v>
      </c>
      <c r="D17" s="5" t="s">
        <v>1038</v>
      </c>
      <c r="E17" s="4" t="s">
        <v>3347</v>
      </c>
      <c r="F17" s="4" t="s">
        <v>1783</v>
      </c>
      <c r="G17" s="5">
        <v>2</v>
      </c>
      <c r="H17" s="5">
        <v>1</v>
      </c>
      <c r="I17" s="4" t="s">
        <v>3084</v>
      </c>
      <c r="J17" s="4">
        <f>INDEX('08_Data_level_analysis'!$M$3:$M$256,MATCH(C17,'08_Data_level_analysis'!$B$3:$B$256,0))</f>
        <v>2</v>
      </c>
      <c r="K17" s="5" t="str">
        <f t="shared" si="0"/>
        <v>N</v>
      </c>
      <c r="M17" s="13">
        <v>0.88</v>
      </c>
      <c r="N17" s="5">
        <v>2021</v>
      </c>
      <c r="O17" s="5" t="s">
        <v>1767</v>
      </c>
      <c r="P17" s="12">
        <v>96.25</v>
      </c>
      <c r="Q17" s="5">
        <v>2021</v>
      </c>
      <c r="R17" s="5" t="s">
        <v>1767</v>
      </c>
      <c r="S17" s="12">
        <v>15.83</v>
      </c>
      <c r="T17" s="5">
        <v>2021</v>
      </c>
      <c r="U17" s="5" t="s">
        <v>1767</v>
      </c>
      <c r="V17" s="12">
        <v>42.135186355022107</v>
      </c>
      <c r="W17" s="5">
        <v>2021</v>
      </c>
      <c r="X17" s="5" t="s">
        <v>1767</v>
      </c>
      <c r="Y17" s="12"/>
      <c r="AB17" s="12"/>
      <c r="AE17" s="12">
        <v>0</v>
      </c>
      <c r="AF17" s="5">
        <v>2021</v>
      </c>
      <c r="AG17" s="5" t="s">
        <v>1767</v>
      </c>
      <c r="AH17" s="14">
        <v>100</v>
      </c>
      <c r="AI17" s="5">
        <v>2021</v>
      </c>
      <c r="AJ17" s="5" t="s">
        <v>1767</v>
      </c>
      <c r="AK17" s="14">
        <v>96.25</v>
      </c>
      <c r="AL17" s="5">
        <v>2021</v>
      </c>
      <c r="AM17" s="5" t="s">
        <v>1767</v>
      </c>
    </row>
    <row r="18" spans="1:39" ht="12.75" customHeight="1" x14ac:dyDescent="0.25">
      <c r="A18" s="5" t="s">
        <v>1768</v>
      </c>
      <c r="B18" s="5" t="s">
        <v>1314</v>
      </c>
      <c r="C18" s="5" t="s">
        <v>1313</v>
      </c>
      <c r="D18" s="5" t="s">
        <v>1038</v>
      </c>
      <c r="E18" s="4" t="s">
        <v>3348</v>
      </c>
      <c r="F18" s="4" t="s">
        <v>3064</v>
      </c>
      <c r="G18" s="4">
        <v>1</v>
      </c>
      <c r="H18" s="4">
        <v>2</v>
      </c>
      <c r="I18" s="4" t="s">
        <v>3085</v>
      </c>
      <c r="J18" s="4">
        <f>INDEX('08_Data_level_analysis'!$M$3:$M$256,MATCH(C18,'08_Data_level_analysis'!$B$3:$B$256,0))</f>
        <v>2</v>
      </c>
      <c r="K18" s="5" t="str">
        <f t="shared" si="0"/>
        <v>Y</v>
      </c>
      <c r="L18" s="4" t="s">
        <v>3284</v>
      </c>
      <c r="M18" s="13">
        <v>1.23</v>
      </c>
      <c r="N18" s="5">
        <v>2021</v>
      </c>
      <c r="O18" s="5" t="s">
        <v>1768</v>
      </c>
      <c r="P18" s="12">
        <v>98.18</v>
      </c>
      <c r="Q18" s="5">
        <v>2021</v>
      </c>
      <c r="R18" s="5" t="s">
        <v>1768</v>
      </c>
      <c r="S18" s="12">
        <v>15.07</v>
      </c>
      <c r="T18" s="5">
        <v>2021</v>
      </c>
      <c r="U18" s="5" t="s">
        <v>1768</v>
      </c>
      <c r="V18" s="12">
        <v>49.369608493696084</v>
      </c>
      <c r="W18" s="5">
        <v>2021</v>
      </c>
      <c r="X18" s="5" t="s">
        <v>1768</v>
      </c>
      <c r="Y18" s="12"/>
      <c r="AB18" s="12"/>
      <c r="AE18" s="12">
        <v>0</v>
      </c>
      <c r="AF18" s="5">
        <v>2021</v>
      </c>
      <c r="AG18" s="5" t="s">
        <v>1768</v>
      </c>
      <c r="AH18" s="14">
        <v>22.785389586194416</v>
      </c>
      <c r="AI18" s="5">
        <v>2021</v>
      </c>
      <c r="AJ18" s="5" t="s">
        <v>1768</v>
      </c>
      <c r="AK18" s="14">
        <v>36.979999999999997</v>
      </c>
      <c r="AL18" s="5">
        <v>2021</v>
      </c>
      <c r="AM18" s="5" t="s">
        <v>1768</v>
      </c>
    </row>
    <row r="19" spans="1:39" ht="12.75" customHeight="1" x14ac:dyDescent="0.25">
      <c r="A19" s="5" t="s">
        <v>1769</v>
      </c>
      <c r="B19" s="5" t="s">
        <v>1019</v>
      </c>
      <c r="C19" s="5" t="s">
        <v>1018</v>
      </c>
      <c r="D19" s="5" t="s">
        <v>620</v>
      </c>
      <c r="E19" s="4" t="s">
        <v>3349</v>
      </c>
      <c r="F19" s="4" t="s">
        <v>3065</v>
      </c>
      <c r="G19" s="4">
        <v>2</v>
      </c>
      <c r="H19" s="4">
        <v>1</v>
      </c>
      <c r="I19" s="4" t="s">
        <v>3086</v>
      </c>
      <c r="J19" s="4">
        <f>INDEX('08_Data_level_analysis'!$M$3:$M$256,MATCH(C19,'08_Data_level_analysis'!$B$3:$B$256,0))</f>
        <v>2</v>
      </c>
      <c r="K19" s="5" t="str">
        <f t="shared" si="0"/>
        <v>N</v>
      </c>
      <c r="M19" s="13">
        <v>0.92</v>
      </c>
      <c r="N19" s="5">
        <v>2021</v>
      </c>
      <c r="O19" s="5" t="s">
        <v>1769</v>
      </c>
      <c r="P19" s="12">
        <v>93.86</v>
      </c>
      <c r="Q19" s="5">
        <v>2021</v>
      </c>
      <c r="R19" s="5" t="s">
        <v>1769</v>
      </c>
      <c r="S19" s="12">
        <v>20.509999999999998</v>
      </c>
      <c r="T19" s="5">
        <v>2021</v>
      </c>
      <c r="U19" s="5" t="s">
        <v>1769</v>
      </c>
      <c r="V19" s="12">
        <v>45.246221355436376</v>
      </c>
      <c r="W19" s="5">
        <v>2021</v>
      </c>
      <c r="X19" s="5" t="s">
        <v>1769</v>
      </c>
      <c r="Y19" s="12"/>
      <c r="AB19" s="12"/>
      <c r="AE19" s="12">
        <v>0</v>
      </c>
      <c r="AF19" s="5">
        <v>2021</v>
      </c>
      <c r="AG19" s="5" t="s">
        <v>1769</v>
      </c>
      <c r="AH19" s="14">
        <v>0</v>
      </c>
      <c r="AI19" s="5">
        <v>2021</v>
      </c>
      <c r="AJ19" s="5" t="s">
        <v>1769</v>
      </c>
      <c r="AK19" s="14">
        <v>0</v>
      </c>
      <c r="AL19" s="5">
        <v>2021</v>
      </c>
      <c r="AM19" s="5" t="s">
        <v>1769</v>
      </c>
    </row>
    <row r="20" spans="1:39" ht="12.75" customHeight="1" x14ac:dyDescent="0.25">
      <c r="A20" s="5" t="s">
        <v>1770</v>
      </c>
      <c r="B20" s="5" t="s">
        <v>1019</v>
      </c>
      <c r="C20" s="5" t="s">
        <v>1018</v>
      </c>
      <c r="D20" s="5" t="s">
        <v>620</v>
      </c>
      <c r="E20" s="4" t="s">
        <v>3350</v>
      </c>
      <c r="F20" s="4" t="s">
        <v>1784</v>
      </c>
      <c r="G20" s="4">
        <v>2</v>
      </c>
      <c r="H20" s="4">
        <v>1</v>
      </c>
      <c r="I20" s="4" t="s">
        <v>3086</v>
      </c>
      <c r="J20" s="4">
        <f>INDEX('08_Data_level_analysis'!$M$3:$M$256,MATCH(C20,'08_Data_level_analysis'!$B$3:$B$256,0))</f>
        <v>2</v>
      </c>
      <c r="K20" s="5" t="str">
        <f t="shared" si="0"/>
        <v>N</v>
      </c>
      <c r="M20" s="13">
        <v>0.64</v>
      </c>
      <c r="N20" s="5">
        <v>2021</v>
      </c>
      <c r="O20" s="5" t="s">
        <v>1770</v>
      </c>
      <c r="P20" s="12">
        <v>99.23</v>
      </c>
      <c r="Q20" s="5">
        <v>2021</v>
      </c>
      <c r="R20" s="5" t="s">
        <v>1770</v>
      </c>
      <c r="S20" s="12">
        <v>16.75</v>
      </c>
      <c r="T20" s="5">
        <v>2021</v>
      </c>
      <c r="U20" s="5" t="s">
        <v>1770</v>
      </c>
      <c r="V20" s="12">
        <v>31.343283582089555</v>
      </c>
      <c r="W20" s="5">
        <v>2021</v>
      </c>
      <c r="X20" s="5" t="s">
        <v>1770</v>
      </c>
      <c r="Y20" s="12"/>
      <c r="AB20" s="12"/>
      <c r="AE20" s="12">
        <v>0</v>
      </c>
      <c r="AF20" s="5">
        <v>2021</v>
      </c>
      <c r="AG20" s="5" t="s">
        <v>1770</v>
      </c>
      <c r="AH20" s="14">
        <v>100</v>
      </c>
      <c r="AI20" s="5">
        <v>2021</v>
      </c>
      <c r="AJ20" s="5" t="s">
        <v>1770</v>
      </c>
      <c r="AK20" s="14">
        <v>97.64</v>
      </c>
      <c r="AL20" s="5">
        <v>2021</v>
      </c>
      <c r="AM20" s="5" t="s">
        <v>1770</v>
      </c>
    </row>
    <row r="21" spans="1:39" ht="12.75" customHeight="1" x14ac:dyDescent="0.25">
      <c r="A21" s="5" t="s">
        <v>1771</v>
      </c>
      <c r="B21" s="5" t="s">
        <v>1019</v>
      </c>
      <c r="C21" s="5" t="s">
        <v>1018</v>
      </c>
      <c r="D21" s="5" t="s">
        <v>620</v>
      </c>
      <c r="E21" s="6" t="s">
        <v>3062</v>
      </c>
      <c r="F21" s="4" t="s">
        <v>1785</v>
      </c>
      <c r="G21" s="4">
        <v>2</v>
      </c>
      <c r="H21" s="4">
        <v>2</v>
      </c>
      <c r="I21" s="4" t="s">
        <v>3087</v>
      </c>
      <c r="J21" s="4">
        <f>INDEX('08_Data_level_analysis'!$M$3:$M$256,MATCH(C21,'08_Data_level_analysis'!$B$3:$B$256,0))</f>
        <v>2</v>
      </c>
      <c r="K21" s="5" t="str">
        <f t="shared" si="0"/>
        <v>N</v>
      </c>
      <c r="M21" s="13">
        <v>0.83</v>
      </c>
      <c r="N21" s="5">
        <v>2021</v>
      </c>
      <c r="O21" s="5" t="s">
        <v>1771</v>
      </c>
      <c r="P21" s="12">
        <v>97.33</v>
      </c>
      <c r="Q21" s="5">
        <v>2021</v>
      </c>
      <c r="R21" s="5" t="s">
        <v>1771</v>
      </c>
      <c r="S21" s="12">
        <v>13.67</v>
      </c>
      <c r="T21" s="5">
        <v>2021</v>
      </c>
      <c r="U21" s="5" t="s">
        <v>1771</v>
      </c>
      <c r="V21" s="12">
        <v>41.477688368690565</v>
      </c>
      <c r="W21" s="5">
        <v>2021</v>
      </c>
      <c r="X21" s="5" t="s">
        <v>1771</v>
      </c>
      <c r="Y21" s="12"/>
      <c r="AB21" s="12"/>
      <c r="AE21" s="12">
        <v>0</v>
      </c>
      <c r="AF21" s="5">
        <v>2021</v>
      </c>
      <c r="AG21" s="5" t="s">
        <v>1771</v>
      </c>
      <c r="AH21" s="14">
        <v>100</v>
      </c>
      <c r="AI21" s="5">
        <v>2021</v>
      </c>
      <c r="AJ21" s="5" t="s">
        <v>1771</v>
      </c>
      <c r="AK21" s="14">
        <v>76.56</v>
      </c>
      <c r="AL21" s="5">
        <v>2021</v>
      </c>
      <c r="AM21" s="5" t="s">
        <v>1771</v>
      </c>
    </row>
    <row r="22" spans="1:39" ht="12.75" customHeight="1" x14ac:dyDescent="0.25">
      <c r="A22" s="5" t="s">
        <v>1772</v>
      </c>
      <c r="B22" s="5" t="s">
        <v>847</v>
      </c>
      <c r="C22" s="5" t="s">
        <v>846</v>
      </c>
      <c r="D22" s="5" t="s">
        <v>620</v>
      </c>
      <c r="E22" s="6" t="s">
        <v>3062</v>
      </c>
      <c r="F22" s="4" t="s">
        <v>1786</v>
      </c>
      <c r="G22" s="4">
        <v>2</v>
      </c>
      <c r="H22" s="4">
        <v>2</v>
      </c>
      <c r="I22" s="4" t="s">
        <v>3088</v>
      </c>
      <c r="J22" s="4">
        <f>INDEX('08_Data_level_analysis'!$M$3:$M$256,MATCH(C22,'08_Data_level_analysis'!$B$3:$B$256,0))</f>
        <v>2</v>
      </c>
      <c r="K22" s="5" t="str">
        <f t="shared" si="0"/>
        <v>N</v>
      </c>
      <c r="M22" s="13">
        <v>0.48</v>
      </c>
      <c r="N22" s="5">
        <v>2021</v>
      </c>
      <c r="O22" s="5" t="s">
        <v>1772</v>
      </c>
      <c r="P22" s="12">
        <v>94.37</v>
      </c>
      <c r="Q22" s="5">
        <v>2021</v>
      </c>
      <c r="R22" s="5" t="s">
        <v>1772</v>
      </c>
      <c r="S22" s="12">
        <v>17.72</v>
      </c>
      <c r="T22" s="5">
        <v>2021</v>
      </c>
      <c r="U22" s="5" t="s">
        <v>1772</v>
      </c>
      <c r="V22" s="12">
        <v>27.539503386004515</v>
      </c>
      <c r="W22" s="5">
        <v>2021</v>
      </c>
      <c r="X22" s="5" t="s">
        <v>1772</v>
      </c>
      <c r="Y22" s="12"/>
      <c r="AB22" s="12"/>
      <c r="AE22" s="12">
        <v>0</v>
      </c>
      <c r="AF22" s="5">
        <v>2021</v>
      </c>
      <c r="AG22" s="5" t="s">
        <v>1772</v>
      </c>
      <c r="AH22" s="14">
        <v>0</v>
      </c>
      <c r="AI22" s="5">
        <v>2021</v>
      </c>
      <c r="AJ22" s="5" t="s">
        <v>1772</v>
      </c>
      <c r="AK22" s="14">
        <v>2.4900000000000002</v>
      </c>
      <c r="AL22" s="5">
        <v>2021</v>
      </c>
      <c r="AM22" s="5" t="s">
        <v>1772</v>
      </c>
    </row>
    <row r="23" spans="1:39" ht="12.75" customHeight="1" x14ac:dyDescent="0.25">
      <c r="A23" s="5" t="s">
        <v>1773</v>
      </c>
      <c r="B23" s="5" t="s">
        <v>847</v>
      </c>
      <c r="C23" s="5" t="s">
        <v>846</v>
      </c>
      <c r="D23" s="5" t="s">
        <v>620</v>
      </c>
      <c r="E23" s="6" t="s">
        <v>3062</v>
      </c>
      <c r="F23" s="4" t="s">
        <v>1787</v>
      </c>
      <c r="G23" s="4">
        <v>2</v>
      </c>
      <c r="H23" s="4">
        <v>1</v>
      </c>
      <c r="I23" s="4" t="s">
        <v>3078</v>
      </c>
      <c r="J23" s="4">
        <f>INDEX('08_Data_level_analysis'!$M$3:$M$256,MATCH(C23,'08_Data_level_analysis'!$B$3:$B$256,0))</f>
        <v>2</v>
      </c>
      <c r="K23" s="5" t="str">
        <f t="shared" si="0"/>
        <v>N</v>
      </c>
      <c r="M23" s="13">
        <v>0.51</v>
      </c>
      <c r="N23" s="5">
        <v>2021</v>
      </c>
      <c r="O23" s="5" t="s">
        <v>1773</v>
      </c>
      <c r="P23" s="12">
        <v>88.04</v>
      </c>
      <c r="Q23" s="5">
        <v>2021</v>
      </c>
      <c r="R23" s="5" t="s">
        <v>1773</v>
      </c>
      <c r="S23" s="12">
        <v>19.14</v>
      </c>
      <c r="T23" s="5">
        <v>2021</v>
      </c>
      <c r="U23" s="5" t="s">
        <v>1773</v>
      </c>
      <c r="V23" s="12">
        <v>31.713688610240336</v>
      </c>
      <c r="W23" s="5">
        <v>2021</v>
      </c>
      <c r="X23" s="5" t="s">
        <v>1773</v>
      </c>
      <c r="Y23" s="12"/>
      <c r="AB23" s="12"/>
      <c r="AE23" s="12">
        <v>0</v>
      </c>
      <c r="AF23" s="5">
        <v>2021</v>
      </c>
      <c r="AG23" s="5" t="s">
        <v>1773</v>
      </c>
      <c r="AH23" s="14">
        <v>0</v>
      </c>
      <c r="AI23" s="5">
        <v>2021</v>
      </c>
      <c r="AJ23" s="5" t="s">
        <v>1773</v>
      </c>
      <c r="AK23" s="14">
        <v>0.82</v>
      </c>
      <c r="AL23" s="5">
        <v>2021</v>
      </c>
      <c r="AM23" s="5" t="s">
        <v>1773</v>
      </c>
    </row>
    <row r="24" spans="1:39" ht="12.75" customHeight="1" x14ac:dyDescent="0.25">
      <c r="A24" s="5" t="s">
        <v>1774</v>
      </c>
      <c r="B24" s="5" t="s">
        <v>694</v>
      </c>
      <c r="C24" s="5" t="s">
        <v>693</v>
      </c>
      <c r="D24" s="5" t="s">
        <v>620</v>
      </c>
      <c r="E24" s="4" t="s">
        <v>1775</v>
      </c>
      <c r="F24" s="5" t="s">
        <v>1788</v>
      </c>
      <c r="G24" s="5">
        <v>2</v>
      </c>
      <c r="H24" s="5">
        <v>1</v>
      </c>
      <c r="I24" s="5" t="s">
        <v>3086</v>
      </c>
      <c r="J24" s="4">
        <f>INDEX('08_Data_level_analysis'!$M$3:$M$256,MATCH(C24,'08_Data_level_analysis'!$B$3:$B$256,0))</f>
        <v>2</v>
      </c>
      <c r="K24" s="5" t="str">
        <f t="shared" si="0"/>
        <v>N</v>
      </c>
      <c r="M24" s="13">
        <v>0.73</v>
      </c>
      <c r="N24" s="5">
        <v>2021</v>
      </c>
      <c r="O24" s="5" t="s">
        <v>1774</v>
      </c>
      <c r="P24" s="12">
        <v>62.59</v>
      </c>
      <c r="Q24" s="5">
        <v>2021</v>
      </c>
      <c r="R24" s="5" t="s">
        <v>1774</v>
      </c>
      <c r="S24" s="12">
        <v>20.260000000000002</v>
      </c>
      <c r="T24" s="5">
        <v>2021</v>
      </c>
      <c r="U24" s="5" t="s">
        <v>1774</v>
      </c>
      <c r="V24" s="12">
        <v>20.335636722606122</v>
      </c>
      <c r="W24" s="5">
        <v>2021</v>
      </c>
      <c r="X24" s="5" t="s">
        <v>1774</v>
      </c>
      <c r="Y24" s="12"/>
      <c r="AB24" s="12"/>
      <c r="AE24" s="12">
        <v>0</v>
      </c>
      <c r="AF24" s="5">
        <v>2021</v>
      </c>
      <c r="AG24" s="5" t="s">
        <v>1774</v>
      </c>
      <c r="AH24" s="14">
        <v>0</v>
      </c>
      <c r="AI24" s="5">
        <v>2021</v>
      </c>
      <c r="AJ24" s="5" t="s">
        <v>1774</v>
      </c>
      <c r="AK24" s="14">
        <v>0</v>
      </c>
      <c r="AL24" s="5">
        <v>2021</v>
      </c>
      <c r="AM24" s="5" t="s">
        <v>1774</v>
      </c>
    </row>
    <row r="25" spans="1:39" ht="12.75" customHeight="1" x14ac:dyDescent="0.25">
      <c r="A25" s="5" t="s">
        <v>3043</v>
      </c>
      <c r="B25" s="5" t="s">
        <v>1377</v>
      </c>
      <c r="C25" s="5" t="s">
        <v>679</v>
      </c>
      <c r="D25" s="5" t="s">
        <v>620</v>
      </c>
      <c r="E25" s="4" t="s">
        <v>3057</v>
      </c>
      <c r="F25" s="5" t="s">
        <v>3066</v>
      </c>
      <c r="G25" s="5">
        <v>1</v>
      </c>
      <c r="H25" s="5">
        <v>2</v>
      </c>
      <c r="I25" s="5" t="s">
        <v>3089</v>
      </c>
      <c r="J25" s="4">
        <f>INDEX('08_Data_level_analysis'!$M$3:$M$256,MATCH(C25,'08_Data_level_analysis'!$B$3:$B$256,0))</f>
        <v>2</v>
      </c>
      <c r="K25" s="5" t="str">
        <f t="shared" si="0"/>
        <v>Y</v>
      </c>
      <c r="L25" s="4" t="s">
        <v>3284</v>
      </c>
      <c r="M25" s="13">
        <v>0.93</v>
      </c>
      <c r="N25" s="5">
        <v>2022</v>
      </c>
      <c r="O25" s="5" t="s">
        <v>3043</v>
      </c>
      <c r="P25" s="12">
        <v>83.76</v>
      </c>
      <c r="Q25" s="5">
        <v>2022</v>
      </c>
      <c r="R25" s="5" t="s">
        <v>3043</v>
      </c>
      <c r="S25" s="12">
        <v>15.98</v>
      </c>
      <c r="T25" s="5">
        <v>2022</v>
      </c>
      <c r="U25" s="5" t="s">
        <v>3043</v>
      </c>
      <c r="V25" s="12">
        <v>27.158948685857322</v>
      </c>
      <c r="W25" s="5">
        <v>2022</v>
      </c>
      <c r="X25" s="5" t="s">
        <v>3043</v>
      </c>
      <c r="Y25" s="12"/>
      <c r="AB25" s="12"/>
      <c r="AE25" s="12">
        <v>0</v>
      </c>
      <c r="AF25" s="5">
        <v>2022</v>
      </c>
      <c r="AG25" s="5" t="s">
        <v>3043</v>
      </c>
      <c r="AH25" s="14">
        <v>100</v>
      </c>
      <c r="AI25" s="5">
        <v>2022</v>
      </c>
      <c r="AJ25" s="5" t="s">
        <v>3043</v>
      </c>
      <c r="AK25" s="14">
        <v>80.8</v>
      </c>
      <c r="AL25" s="5">
        <v>2022</v>
      </c>
      <c r="AM25" s="5" t="s">
        <v>3043</v>
      </c>
    </row>
    <row r="26" spans="1:39" ht="12.75" customHeight="1" x14ac:dyDescent="0.25">
      <c r="A26" s="5" t="s">
        <v>3044</v>
      </c>
      <c r="B26" s="5" t="s">
        <v>1377</v>
      </c>
      <c r="C26" s="5" t="s">
        <v>679</v>
      </c>
      <c r="D26" s="5" t="s">
        <v>620</v>
      </c>
      <c r="E26" s="6" t="s">
        <v>3062</v>
      </c>
      <c r="F26" s="4" t="s">
        <v>3067</v>
      </c>
      <c r="G26" s="4">
        <v>1</v>
      </c>
      <c r="H26" s="4">
        <v>1</v>
      </c>
      <c r="I26" s="4" t="s">
        <v>3090</v>
      </c>
      <c r="J26" s="4">
        <f>INDEX('08_Data_level_analysis'!$M$3:$M$256,MATCH(C26,'08_Data_level_analysis'!$B$3:$B$256,0))</f>
        <v>2</v>
      </c>
      <c r="K26" s="5" t="str">
        <f t="shared" si="0"/>
        <v>Y</v>
      </c>
      <c r="L26" s="4" t="s">
        <v>3284</v>
      </c>
      <c r="M26" s="13">
        <v>0.7</v>
      </c>
      <c r="N26" s="5">
        <v>2022</v>
      </c>
      <c r="O26" s="5" t="s">
        <v>3044</v>
      </c>
      <c r="P26" s="12">
        <v>59.93</v>
      </c>
      <c r="Q26" s="5">
        <v>2022</v>
      </c>
      <c r="R26" s="5" t="s">
        <v>3044</v>
      </c>
      <c r="S26" s="12">
        <v>10.96</v>
      </c>
      <c r="T26" s="5">
        <v>2022</v>
      </c>
      <c r="U26" s="5" t="s">
        <v>3044</v>
      </c>
      <c r="V26" s="12">
        <v>36.313868613138681</v>
      </c>
      <c r="W26" s="5">
        <v>2022</v>
      </c>
      <c r="X26" s="5" t="s">
        <v>3044</v>
      </c>
      <c r="Y26" s="12"/>
      <c r="AB26" s="12"/>
      <c r="AE26" s="12">
        <v>0</v>
      </c>
      <c r="AF26" s="5">
        <v>2022</v>
      </c>
      <c r="AG26" s="5" t="s">
        <v>3044</v>
      </c>
      <c r="AH26" s="14">
        <v>55.732484076433117</v>
      </c>
      <c r="AI26" s="5">
        <v>2022</v>
      </c>
      <c r="AJ26" s="5" t="s">
        <v>3044</v>
      </c>
      <c r="AK26" s="14">
        <v>48.07</v>
      </c>
      <c r="AL26" s="5">
        <v>2022</v>
      </c>
      <c r="AM26" s="5" t="s">
        <v>3044</v>
      </c>
    </row>
    <row r="27" spans="1:39" ht="12.75" customHeight="1" x14ac:dyDescent="0.25">
      <c r="A27" s="5" t="s">
        <v>3045</v>
      </c>
      <c r="B27" s="5" t="s">
        <v>23</v>
      </c>
      <c r="C27" s="5" t="s">
        <v>708</v>
      </c>
      <c r="D27" s="5" t="s">
        <v>620</v>
      </c>
      <c r="E27" s="4" t="s">
        <v>3058</v>
      </c>
      <c r="F27" s="5" t="s">
        <v>3068</v>
      </c>
      <c r="G27" s="5">
        <v>3</v>
      </c>
      <c r="H27" s="5">
        <v>1</v>
      </c>
      <c r="I27" s="5" t="s">
        <v>3091</v>
      </c>
      <c r="J27" s="4">
        <f>INDEX('08_Data_level_analysis'!$M$3:$M$256,MATCH(C27,'08_Data_level_analysis'!$B$3:$B$256,0))</f>
        <v>3</v>
      </c>
      <c r="K27" s="5" t="str">
        <f t="shared" si="0"/>
        <v>N</v>
      </c>
      <c r="M27" s="13">
        <v>0.44</v>
      </c>
      <c r="N27" s="5">
        <v>2021</v>
      </c>
      <c r="O27" s="5" t="s">
        <v>3045</v>
      </c>
      <c r="P27" s="12">
        <v>68.02</v>
      </c>
      <c r="Q27" s="5">
        <v>2021</v>
      </c>
      <c r="R27" s="5" t="s">
        <v>3045</v>
      </c>
      <c r="S27" s="12">
        <v>10.73</v>
      </c>
      <c r="T27" s="5">
        <v>2021</v>
      </c>
      <c r="U27" s="5" t="s">
        <v>3045</v>
      </c>
      <c r="V27" s="12">
        <v>54.426840633737186</v>
      </c>
      <c r="W27" s="5">
        <v>2021</v>
      </c>
      <c r="X27" s="5" t="s">
        <v>3045</v>
      </c>
      <c r="Y27" s="12"/>
      <c r="AB27" s="12"/>
      <c r="AE27" s="12">
        <v>0</v>
      </c>
      <c r="AF27" s="5">
        <v>2021</v>
      </c>
      <c r="AG27" s="5" t="s">
        <v>3045</v>
      </c>
      <c r="AH27" s="14">
        <v>0</v>
      </c>
      <c r="AI27" s="5">
        <v>2021</v>
      </c>
      <c r="AJ27" s="5" t="s">
        <v>3045</v>
      </c>
      <c r="AK27" s="14">
        <v>49.47</v>
      </c>
      <c r="AL27" s="5">
        <v>2021</v>
      </c>
      <c r="AM27" s="5" t="s">
        <v>3045</v>
      </c>
    </row>
    <row r="28" spans="1:39" ht="12.75" customHeight="1" x14ac:dyDescent="0.25">
      <c r="A28" s="5" t="s">
        <v>3046</v>
      </c>
      <c r="B28" s="5" t="s">
        <v>13</v>
      </c>
      <c r="C28" s="5" t="s">
        <v>851</v>
      </c>
      <c r="D28" s="5" t="s">
        <v>620</v>
      </c>
      <c r="E28" s="4" t="s">
        <v>3059</v>
      </c>
      <c r="F28" s="5" t="s">
        <v>3069</v>
      </c>
      <c r="G28" s="5">
        <v>1</v>
      </c>
      <c r="H28" s="5">
        <v>1</v>
      </c>
      <c r="I28" s="5" t="s">
        <v>3084</v>
      </c>
      <c r="J28" s="4">
        <f>INDEX('08_Data_level_analysis'!$M$3:$M$256,MATCH(C28,'08_Data_level_analysis'!$B$3:$B$256,0))</f>
        <v>1</v>
      </c>
      <c r="K28" s="5" t="str">
        <f t="shared" si="0"/>
        <v>N</v>
      </c>
      <c r="M28" s="13">
        <v>0.54</v>
      </c>
      <c r="N28" s="5">
        <v>2022</v>
      </c>
      <c r="O28" s="5" t="s">
        <v>3046</v>
      </c>
      <c r="P28" s="12">
        <v>30.06</v>
      </c>
      <c r="Q28" s="5">
        <v>2022</v>
      </c>
      <c r="R28" s="5" t="s">
        <v>3046</v>
      </c>
      <c r="S28" s="12">
        <v>4.7699999999999996</v>
      </c>
      <c r="T28" s="5">
        <v>2022</v>
      </c>
      <c r="U28" s="5" t="s">
        <v>3046</v>
      </c>
      <c r="V28" s="12">
        <v>61.635220125786169</v>
      </c>
      <c r="W28" s="5">
        <v>2022</v>
      </c>
      <c r="X28" s="5" t="s">
        <v>3046</v>
      </c>
      <c r="Y28" s="12"/>
      <c r="AB28" s="12"/>
      <c r="AE28" s="12">
        <v>0</v>
      </c>
      <c r="AF28" s="5">
        <v>2022</v>
      </c>
      <c r="AG28" s="5" t="s">
        <v>3046</v>
      </c>
      <c r="AH28" s="14">
        <v>0</v>
      </c>
      <c r="AI28" s="5">
        <v>2022</v>
      </c>
      <c r="AJ28" s="5" t="s">
        <v>3046</v>
      </c>
      <c r="AK28" s="14">
        <v>1.32</v>
      </c>
      <c r="AL28" s="5">
        <v>2022</v>
      </c>
      <c r="AM28" s="5" t="s">
        <v>3046</v>
      </c>
    </row>
    <row r="29" spans="1:39" ht="12.75" customHeight="1" x14ac:dyDescent="0.25">
      <c r="A29" s="5" t="s">
        <v>3047</v>
      </c>
      <c r="B29" s="5" t="s">
        <v>954</v>
      </c>
      <c r="C29" s="5" t="s">
        <v>953</v>
      </c>
      <c r="D29" s="5" t="s">
        <v>620</v>
      </c>
      <c r="E29" s="4" t="s">
        <v>3351</v>
      </c>
      <c r="F29" s="4" t="s">
        <v>3070</v>
      </c>
      <c r="G29" s="5">
        <v>2</v>
      </c>
      <c r="H29" s="5">
        <v>1</v>
      </c>
      <c r="I29" s="4" t="s">
        <v>3091</v>
      </c>
      <c r="J29" s="4">
        <f>INDEX('08_Data_level_analysis'!$M$3:$M$256,MATCH(C29,'08_Data_level_analysis'!$B$3:$B$256,0))</f>
        <v>2</v>
      </c>
      <c r="K29" s="5" t="str">
        <f t="shared" si="0"/>
        <v>N</v>
      </c>
      <c r="M29" s="13">
        <v>0.38</v>
      </c>
      <c r="N29" s="5">
        <v>2021</v>
      </c>
      <c r="O29" s="5" t="s">
        <v>3047</v>
      </c>
      <c r="P29" s="12">
        <v>92.3</v>
      </c>
      <c r="Q29" s="5">
        <v>2021</v>
      </c>
      <c r="R29" s="5" t="s">
        <v>3047</v>
      </c>
      <c r="S29" s="12">
        <v>15.52</v>
      </c>
      <c r="T29" s="5">
        <v>2021</v>
      </c>
      <c r="U29" s="5" t="s">
        <v>3047</v>
      </c>
      <c r="V29" s="12">
        <v>34.085051546391753</v>
      </c>
      <c r="W29" s="5">
        <v>2021</v>
      </c>
      <c r="X29" s="5" t="s">
        <v>3047</v>
      </c>
      <c r="Y29" s="12"/>
      <c r="AB29" s="12"/>
      <c r="AE29" s="12">
        <v>0</v>
      </c>
      <c r="AF29" s="5">
        <v>2021</v>
      </c>
      <c r="AG29" s="5" t="s">
        <v>3047</v>
      </c>
      <c r="AH29" s="14">
        <v>100</v>
      </c>
      <c r="AI29" s="5">
        <v>2021</v>
      </c>
      <c r="AJ29" s="5" t="s">
        <v>3047</v>
      </c>
      <c r="AK29" s="14">
        <v>91.33</v>
      </c>
      <c r="AL29" s="5">
        <v>2021</v>
      </c>
      <c r="AM29" s="5" t="s">
        <v>3047</v>
      </c>
    </row>
    <row r="30" spans="1:39" ht="12.75" customHeight="1" x14ac:dyDescent="0.25">
      <c r="A30" s="5" t="s">
        <v>3048</v>
      </c>
      <c r="B30" s="5" t="s">
        <v>954</v>
      </c>
      <c r="C30" s="5" t="s">
        <v>953</v>
      </c>
      <c r="D30" s="5" t="s">
        <v>620</v>
      </c>
      <c r="E30" s="4" t="s">
        <v>3060</v>
      </c>
      <c r="F30" s="5" t="s">
        <v>3071</v>
      </c>
      <c r="G30" s="5">
        <v>2</v>
      </c>
      <c r="H30" s="5">
        <v>1</v>
      </c>
      <c r="I30" s="5" t="s">
        <v>3092</v>
      </c>
      <c r="J30" s="4">
        <f>INDEX('08_Data_level_analysis'!$M$3:$M$256,MATCH(C30,'08_Data_level_analysis'!$B$3:$B$256,0))</f>
        <v>2</v>
      </c>
      <c r="K30" s="5" t="str">
        <f t="shared" si="0"/>
        <v>N</v>
      </c>
      <c r="M30" s="13">
        <v>0.37</v>
      </c>
      <c r="N30" s="5">
        <v>2021</v>
      </c>
      <c r="O30" s="5" t="s">
        <v>3048</v>
      </c>
      <c r="P30" s="12">
        <v>61.7</v>
      </c>
      <c r="Q30" s="5">
        <v>2021</v>
      </c>
      <c r="R30" s="5" t="s">
        <v>3048</v>
      </c>
      <c r="S30" s="12">
        <v>11.77</v>
      </c>
      <c r="T30" s="5">
        <v>2021</v>
      </c>
      <c r="U30" s="5" t="s">
        <v>3048</v>
      </c>
      <c r="V30" s="12">
        <v>49.617672047578594</v>
      </c>
      <c r="W30" s="5">
        <v>2021</v>
      </c>
      <c r="X30" s="5" t="s">
        <v>3048</v>
      </c>
      <c r="Y30" s="12"/>
      <c r="AB30" s="12"/>
      <c r="AE30" s="12">
        <v>0</v>
      </c>
      <c r="AF30" s="5">
        <v>2021</v>
      </c>
      <c r="AG30" s="5" t="s">
        <v>3048</v>
      </c>
      <c r="AH30" s="14">
        <v>100</v>
      </c>
      <c r="AI30" s="5">
        <v>2021</v>
      </c>
      <c r="AJ30" s="5" t="s">
        <v>3048</v>
      </c>
      <c r="AK30" s="14">
        <v>56.46</v>
      </c>
      <c r="AL30" s="5">
        <v>2021</v>
      </c>
      <c r="AM30" s="5" t="s">
        <v>3048</v>
      </c>
    </row>
    <row r="31" spans="1:39" ht="12.75" customHeight="1" x14ac:dyDescent="0.25">
      <c r="A31" s="5" t="s">
        <v>3049</v>
      </c>
      <c r="B31" s="5" t="s">
        <v>954</v>
      </c>
      <c r="C31" s="5" t="s">
        <v>953</v>
      </c>
      <c r="D31" s="5" t="s">
        <v>620</v>
      </c>
      <c r="E31" s="4" t="s">
        <v>3061</v>
      </c>
      <c r="F31" s="5" t="s">
        <v>3072</v>
      </c>
      <c r="G31" s="5">
        <v>2</v>
      </c>
      <c r="H31" s="5">
        <v>1</v>
      </c>
      <c r="I31" s="5" t="s">
        <v>3092</v>
      </c>
      <c r="J31" s="4">
        <f>INDEX('08_Data_level_analysis'!$M$3:$M$256,MATCH(C31,'08_Data_level_analysis'!$B$3:$B$256,0))</f>
        <v>2</v>
      </c>
      <c r="K31" s="5" t="str">
        <f t="shared" si="0"/>
        <v>N</v>
      </c>
      <c r="M31" s="13">
        <v>0.31</v>
      </c>
      <c r="N31" s="5">
        <v>2021</v>
      </c>
      <c r="O31" s="5" t="s">
        <v>3049</v>
      </c>
      <c r="P31" s="12">
        <v>58.36</v>
      </c>
      <c r="Q31" s="5">
        <v>2021</v>
      </c>
      <c r="R31" s="5" t="s">
        <v>3049</v>
      </c>
      <c r="S31" s="12">
        <v>19.189999999999998</v>
      </c>
      <c r="T31" s="5">
        <v>2021</v>
      </c>
      <c r="U31" s="5" t="s">
        <v>3049</v>
      </c>
      <c r="V31" s="12">
        <v>63.15789473684211</v>
      </c>
      <c r="W31" s="5">
        <v>2021</v>
      </c>
      <c r="X31" s="5" t="s">
        <v>3049</v>
      </c>
      <c r="Y31" s="12"/>
      <c r="AB31" s="12"/>
      <c r="AE31" s="12">
        <v>0</v>
      </c>
      <c r="AF31" s="5">
        <v>2021</v>
      </c>
      <c r="AG31" s="5" t="s">
        <v>3049</v>
      </c>
      <c r="AH31" s="14">
        <v>0</v>
      </c>
      <c r="AI31" s="5">
        <v>2021</v>
      </c>
      <c r="AJ31" s="5" t="s">
        <v>3049</v>
      </c>
      <c r="AK31" s="14">
        <v>12.5</v>
      </c>
      <c r="AL31" s="5">
        <v>2021</v>
      </c>
      <c r="AM31" s="5" t="s">
        <v>3049</v>
      </c>
    </row>
    <row r="32" spans="1:39" ht="12.75" customHeight="1" x14ac:dyDescent="0.25">
      <c r="A32" s="5" t="s">
        <v>3051</v>
      </c>
      <c r="B32" s="5" t="s">
        <v>1314</v>
      </c>
      <c r="C32" s="5" t="s">
        <v>1313</v>
      </c>
      <c r="D32" s="5" t="s">
        <v>1038</v>
      </c>
      <c r="E32" s="6" t="s">
        <v>3062</v>
      </c>
      <c r="F32" s="4" t="s">
        <v>3074</v>
      </c>
      <c r="G32" s="4">
        <v>2</v>
      </c>
      <c r="H32" s="4">
        <v>3</v>
      </c>
      <c r="I32" s="4" t="s">
        <v>3094</v>
      </c>
      <c r="J32" s="4">
        <f>INDEX('08_Data_level_analysis'!$M$3:$M$256,MATCH(C32,'08_Data_level_analysis'!$B$3:$B$256,0))</f>
        <v>2</v>
      </c>
      <c r="K32" s="5" t="str">
        <f t="shared" si="0"/>
        <v>N</v>
      </c>
      <c r="M32" s="13">
        <v>1.05</v>
      </c>
      <c r="N32" s="5">
        <v>2021</v>
      </c>
      <c r="O32" s="5" t="s">
        <v>3051</v>
      </c>
      <c r="P32" s="12">
        <v>97.97</v>
      </c>
      <c r="Q32" s="5">
        <v>2021</v>
      </c>
      <c r="R32" s="5" t="s">
        <v>3051</v>
      </c>
      <c r="S32" s="12">
        <v>17.23</v>
      </c>
      <c r="T32" s="5">
        <v>2021</v>
      </c>
      <c r="U32" s="5" t="s">
        <v>3051</v>
      </c>
      <c r="V32" s="12">
        <v>41.091120139291931</v>
      </c>
      <c r="W32" s="5">
        <v>2021</v>
      </c>
      <c r="X32" s="5" t="s">
        <v>3051</v>
      </c>
      <c r="Y32" s="12"/>
      <c r="AB32" s="12"/>
      <c r="AE32" s="12">
        <v>93.384372716891832</v>
      </c>
      <c r="AF32" s="5">
        <v>2021</v>
      </c>
      <c r="AG32" s="5" t="s">
        <v>3051</v>
      </c>
      <c r="AH32" s="14">
        <v>0</v>
      </c>
      <c r="AI32" s="5">
        <v>2021</v>
      </c>
      <c r="AJ32" s="5" t="s">
        <v>3051</v>
      </c>
      <c r="AK32" s="14">
        <v>93.04</v>
      </c>
      <c r="AL32" s="5">
        <v>2021</v>
      </c>
      <c r="AM32" s="5" t="s">
        <v>3051</v>
      </c>
    </row>
    <row r="33" spans="1:39" ht="12.75" customHeight="1" x14ac:dyDescent="0.25">
      <c r="A33" s="5" t="s">
        <v>3052</v>
      </c>
      <c r="B33" s="5" t="s">
        <v>1314</v>
      </c>
      <c r="C33" s="5" t="s">
        <v>1313</v>
      </c>
      <c r="D33" s="5" t="s">
        <v>1038</v>
      </c>
      <c r="E33" s="6" t="s">
        <v>3062</v>
      </c>
      <c r="F33" s="4" t="s">
        <v>3075</v>
      </c>
      <c r="G33" s="4">
        <v>2</v>
      </c>
      <c r="H33" s="4">
        <v>2</v>
      </c>
      <c r="I33" s="4" t="s">
        <v>3095</v>
      </c>
      <c r="J33" s="4">
        <f>INDEX('08_Data_level_analysis'!$M$3:$M$256,MATCH(C33,'08_Data_level_analysis'!$B$3:$B$256,0))</f>
        <v>2</v>
      </c>
      <c r="K33" s="5" t="str">
        <f t="shared" si="0"/>
        <v>N</v>
      </c>
      <c r="M33" s="13">
        <v>1.41</v>
      </c>
      <c r="N33" s="5">
        <v>2021</v>
      </c>
      <c r="O33" s="5" t="s">
        <v>3052</v>
      </c>
      <c r="P33" s="12">
        <v>94.46</v>
      </c>
      <c r="Q33" s="5">
        <v>2021</v>
      </c>
      <c r="R33" s="5" t="s">
        <v>3052</v>
      </c>
      <c r="S33" s="12">
        <v>17.43</v>
      </c>
      <c r="T33" s="5">
        <v>2021</v>
      </c>
      <c r="U33" s="5" t="s">
        <v>3052</v>
      </c>
      <c r="V33" s="12">
        <v>44.922547332185886</v>
      </c>
      <c r="W33" s="5">
        <v>2021</v>
      </c>
      <c r="X33" s="5" t="s">
        <v>3052</v>
      </c>
      <c r="Y33" s="12"/>
      <c r="AB33" s="12"/>
      <c r="AE33" s="12">
        <v>0</v>
      </c>
      <c r="AF33" s="5">
        <v>2021</v>
      </c>
      <c r="AG33" s="5" t="s">
        <v>3052</v>
      </c>
      <c r="AH33" s="14">
        <v>0</v>
      </c>
      <c r="AI33" s="5">
        <v>2021</v>
      </c>
      <c r="AJ33" s="5" t="s">
        <v>3052</v>
      </c>
      <c r="AK33" s="14">
        <v>25.84</v>
      </c>
      <c r="AL33" s="5">
        <v>2021</v>
      </c>
      <c r="AM33" s="5" t="s">
        <v>3052</v>
      </c>
    </row>
    <row r="34" spans="1:39" ht="12.75" customHeight="1" x14ac:dyDescent="0.25">
      <c r="A34" s="5" t="s">
        <v>3053</v>
      </c>
      <c r="B34" s="5" t="s">
        <v>1314</v>
      </c>
      <c r="C34" s="5" t="s">
        <v>1313</v>
      </c>
      <c r="D34" s="5" t="s">
        <v>1038</v>
      </c>
      <c r="E34" s="6" t="s">
        <v>3062</v>
      </c>
      <c r="F34" s="4" t="s">
        <v>3076</v>
      </c>
      <c r="G34" s="4">
        <v>2</v>
      </c>
      <c r="H34" s="4">
        <v>3</v>
      </c>
      <c r="I34" s="4" t="s">
        <v>3096</v>
      </c>
      <c r="J34" s="4">
        <f>INDEX('08_Data_level_analysis'!$M$3:$M$256,MATCH(C34,'08_Data_level_analysis'!$B$3:$B$256,0))</f>
        <v>2</v>
      </c>
      <c r="K34" s="5" t="str">
        <f t="shared" si="0"/>
        <v>N</v>
      </c>
      <c r="M34" s="13">
        <v>1.28</v>
      </c>
      <c r="N34" s="5">
        <v>2021</v>
      </c>
      <c r="O34" s="5" t="s">
        <v>3053</v>
      </c>
      <c r="P34" s="12">
        <v>95.24</v>
      </c>
      <c r="Q34" s="5">
        <v>2021</v>
      </c>
      <c r="R34" s="5" t="s">
        <v>3053</v>
      </c>
      <c r="S34" s="12">
        <v>16.510000000000002</v>
      </c>
      <c r="T34" s="5">
        <v>2021</v>
      </c>
      <c r="U34" s="5" t="s">
        <v>3053</v>
      </c>
      <c r="V34" s="12">
        <v>38.098122350090854</v>
      </c>
      <c r="W34" s="5">
        <v>2021</v>
      </c>
      <c r="X34" s="5" t="s">
        <v>3053</v>
      </c>
      <c r="Y34" s="12"/>
      <c r="AB34" s="12"/>
      <c r="AE34" s="12">
        <v>0</v>
      </c>
      <c r="AF34" s="5">
        <v>2021</v>
      </c>
      <c r="AG34" s="5" t="s">
        <v>3053</v>
      </c>
      <c r="AH34" s="14">
        <v>0</v>
      </c>
      <c r="AI34" s="5">
        <v>2021</v>
      </c>
      <c r="AJ34" s="5" t="s">
        <v>3053</v>
      </c>
      <c r="AK34" s="14">
        <v>10.6</v>
      </c>
      <c r="AL34" s="5">
        <v>2021</v>
      </c>
      <c r="AM34" s="5" t="s">
        <v>3053</v>
      </c>
    </row>
    <row r="35" spans="1:39" ht="12.75" customHeight="1" x14ac:dyDescent="0.25">
      <c r="A35" s="5" t="s">
        <v>3054</v>
      </c>
      <c r="B35" s="5" t="s">
        <v>1314</v>
      </c>
      <c r="C35" s="5" t="s">
        <v>1313</v>
      </c>
      <c r="D35" s="5" t="s">
        <v>1038</v>
      </c>
      <c r="E35" s="6" t="s">
        <v>3062</v>
      </c>
      <c r="F35" s="4" t="s">
        <v>3077</v>
      </c>
      <c r="G35" s="4">
        <v>2</v>
      </c>
      <c r="H35" s="4">
        <v>1</v>
      </c>
      <c r="I35" s="4" t="s">
        <v>3091</v>
      </c>
      <c r="J35" s="4">
        <f>INDEX('08_Data_level_analysis'!$M$3:$M$256,MATCH(C35,'08_Data_level_analysis'!$B$3:$B$256,0))</f>
        <v>2</v>
      </c>
      <c r="K35" s="5" t="str">
        <f t="shared" si="0"/>
        <v>N</v>
      </c>
      <c r="M35" s="13">
        <v>1.22</v>
      </c>
      <c r="N35" s="5">
        <v>2021</v>
      </c>
      <c r="O35" s="5" t="s">
        <v>3054</v>
      </c>
      <c r="P35" s="12">
        <v>97.82</v>
      </c>
      <c r="Q35" s="5">
        <v>2021</v>
      </c>
      <c r="R35" s="5" t="s">
        <v>3054</v>
      </c>
      <c r="S35" s="12">
        <v>24.5</v>
      </c>
      <c r="T35" s="5">
        <v>2021</v>
      </c>
      <c r="U35" s="5" t="s">
        <v>3054</v>
      </c>
      <c r="V35" s="12">
        <v>49.346938775510203</v>
      </c>
      <c r="W35" s="5">
        <v>2021</v>
      </c>
      <c r="X35" s="5" t="s">
        <v>3054</v>
      </c>
      <c r="Y35" s="12"/>
      <c r="AB35" s="12"/>
      <c r="AE35" s="12">
        <v>0</v>
      </c>
      <c r="AF35" s="5">
        <v>2021</v>
      </c>
      <c r="AG35" s="5" t="s">
        <v>3054</v>
      </c>
      <c r="AH35" s="14">
        <v>0</v>
      </c>
      <c r="AI35" s="5">
        <v>2021</v>
      </c>
      <c r="AJ35" s="5" t="s">
        <v>3054</v>
      </c>
      <c r="AK35" s="14">
        <v>12.29</v>
      </c>
      <c r="AL35" s="5">
        <v>2021</v>
      </c>
      <c r="AM35" s="5" t="s">
        <v>3054</v>
      </c>
    </row>
    <row r="36" spans="1:39" ht="12.75" customHeight="1" x14ac:dyDescent="0.25">
      <c r="A36" s="5" t="s">
        <v>1345</v>
      </c>
      <c r="B36" s="5" t="s">
        <v>34</v>
      </c>
      <c r="C36" s="5" t="s">
        <v>33</v>
      </c>
      <c r="D36" s="5" t="s">
        <v>35</v>
      </c>
      <c r="E36" s="5" t="s">
        <v>1346</v>
      </c>
      <c r="F36" s="4" t="s">
        <v>3315</v>
      </c>
      <c r="G36" s="5">
        <v>2</v>
      </c>
      <c r="H36" s="5">
        <v>2</v>
      </c>
      <c r="I36" s="5" t="s">
        <v>3101</v>
      </c>
      <c r="J36" s="4">
        <f>INDEX('08_Data_level_analysis'!$M$3:$M$256,MATCH(C36,'08_Data_level_analysis'!$B$3:$B$256,0))</f>
        <v>2</v>
      </c>
      <c r="K36" s="5" t="str">
        <f t="shared" si="0"/>
        <v>N</v>
      </c>
      <c r="M36" s="13">
        <v>1.1440026729034414</v>
      </c>
      <c r="N36" s="5">
        <f>2010-3</f>
        <v>2007</v>
      </c>
      <c r="O36" s="5" t="s">
        <v>1345</v>
      </c>
      <c r="P36" s="12">
        <v>100</v>
      </c>
      <c r="Q36" s="5">
        <f>2010-3</f>
        <v>2007</v>
      </c>
      <c r="R36" s="5" t="s">
        <v>1345</v>
      </c>
      <c r="S36" s="12">
        <v>5</v>
      </c>
      <c r="T36" s="5">
        <f>2010-3</f>
        <v>2007</v>
      </c>
      <c r="U36" s="5" t="s">
        <v>1345</v>
      </c>
      <c r="V36" s="12"/>
      <c r="X36" s="5" t="s">
        <v>1569</v>
      </c>
      <c r="Y36" s="12">
        <v>12.15</v>
      </c>
      <c r="Z36" s="5">
        <f>2010-3</f>
        <v>2007</v>
      </c>
      <c r="AA36" s="5" t="s">
        <v>1345</v>
      </c>
      <c r="AB36" s="12">
        <v>41.85</v>
      </c>
      <c r="AC36" s="5">
        <f>2010-3</f>
        <v>2007</v>
      </c>
      <c r="AD36" s="5" t="s">
        <v>1345</v>
      </c>
      <c r="AE36" s="12">
        <v>0</v>
      </c>
      <c r="AF36" s="5">
        <f>2010-3</f>
        <v>2007</v>
      </c>
      <c r="AG36" s="5" t="s">
        <v>1345</v>
      </c>
      <c r="AH36" s="14">
        <v>100</v>
      </c>
      <c r="AI36" s="5">
        <f>2010-3</f>
        <v>2007</v>
      </c>
      <c r="AJ36" s="5" t="s">
        <v>1345</v>
      </c>
      <c r="AK36" s="14"/>
      <c r="AM36" s="5" t="s">
        <v>1569</v>
      </c>
    </row>
    <row r="37" spans="1:39" ht="12.75" customHeight="1" x14ac:dyDescent="0.25">
      <c r="A37" s="5" t="s">
        <v>1354</v>
      </c>
      <c r="B37" s="5" t="s">
        <v>49</v>
      </c>
      <c r="C37" s="5" t="s">
        <v>48</v>
      </c>
      <c r="D37" s="5" t="s">
        <v>35</v>
      </c>
      <c r="E37" s="5" t="s">
        <v>49</v>
      </c>
      <c r="F37" s="5" t="s">
        <v>48</v>
      </c>
      <c r="G37" s="5">
        <v>0</v>
      </c>
      <c r="H37" s="5">
        <v>1</v>
      </c>
      <c r="I37" s="5" t="s">
        <v>3103</v>
      </c>
      <c r="J37" s="4">
        <f>INDEX('08_Data_level_analysis'!$M$3:$M$256,MATCH(C37,'08_Data_level_analysis'!$B$3:$B$256,0))</f>
        <v>0</v>
      </c>
      <c r="K37" s="5" t="str">
        <f t="shared" si="0"/>
        <v>N</v>
      </c>
      <c r="M37" s="13">
        <v>1.0999990999707991</v>
      </c>
      <c r="N37" s="5">
        <v>2009</v>
      </c>
      <c r="O37" s="5" t="s">
        <v>1354</v>
      </c>
      <c r="P37" s="12">
        <v>100</v>
      </c>
      <c r="Q37" s="5">
        <v>2009</v>
      </c>
      <c r="R37" s="5" t="s">
        <v>1354</v>
      </c>
      <c r="S37" s="12">
        <v>13.4</v>
      </c>
      <c r="T37" s="5">
        <v>2009</v>
      </c>
      <c r="U37" s="5" t="s">
        <v>1354</v>
      </c>
      <c r="V37" s="12"/>
      <c r="X37" s="5" t="s">
        <v>1569</v>
      </c>
      <c r="Y37" s="12">
        <v>0</v>
      </c>
      <c r="Z37" s="5">
        <v>2009</v>
      </c>
      <c r="AA37" s="5" t="s">
        <v>1354</v>
      </c>
      <c r="AB37" s="12">
        <v>5</v>
      </c>
      <c r="AC37" s="5">
        <v>2009</v>
      </c>
      <c r="AD37" s="5" t="s">
        <v>1354</v>
      </c>
      <c r="AE37" s="12">
        <v>0</v>
      </c>
      <c r="AF37" s="5">
        <v>2009</v>
      </c>
      <c r="AG37" s="5" t="s">
        <v>1354</v>
      </c>
      <c r="AH37" s="14">
        <v>100</v>
      </c>
      <c r="AI37" s="5">
        <v>2009</v>
      </c>
      <c r="AJ37" s="5" t="s">
        <v>1354</v>
      </c>
      <c r="AK37" s="14"/>
      <c r="AM37" s="5" t="s">
        <v>1569</v>
      </c>
    </row>
    <row r="38" spans="1:39" ht="12.75" customHeight="1" x14ac:dyDescent="0.25">
      <c r="A38" s="5" t="s">
        <v>1473</v>
      </c>
      <c r="B38" s="5" t="s">
        <v>483</v>
      </c>
      <c r="C38" s="5" t="s">
        <v>482</v>
      </c>
      <c r="D38" s="5" t="s">
        <v>360</v>
      </c>
      <c r="E38" s="5" t="s">
        <v>484</v>
      </c>
      <c r="F38" s="5" t="s">
        <v>481</v>
      </c>
      <c r="G38" s="5" t="s">
        <v>2708</v>
      </c>
      <c r="H38" s="5">
        <v>1</v>
      </c>
      <c r="I38" s="5" t="s">
        <v>3103</v>
      </c>
      <c r="J38" s="4">
        <f>INDEX('08_Data_level_analysis'!$M$3:$M$256,MATCH(C38,'08_Data_level_analysis'!$B$3:$B$256,0))</f>
        <v>2</v>
      </c>
      <c r="K38" s="5" t="str">
        <f t="shared" si="0"/>
        <v>Y</v>
      </c>
      <c r="L38" s="4" t="s">
        <v>3287</v>
      </c>
      <c r="M38" s="13">
        <v>0.70000063150846514</v>
      </c>
      <c r="N38" s="5">
        <f>2010-3</f>
        <v>2007</v>
      </c>
      <c r="O38" s="5" t="s">
        <v>1473</v>
      </c>
      <c r="P38" s="12">
        <v>57</v>
      </c>
      <c r="Q38" s="5">
        <f>2010-3</f>
        <v>2007</v>
      </c>
      <c r="R38" s="5" t="s">
        <v>1473</v>
      </c>
      <c r="S38" s="12">
        <v>2</v>
      </c>
      <c r="T38" s="5">
        <f>2010-3</f>
        <v>2007</v>
      </c>
      <c r="U38" s="5" t="s">
        <v>1473</v>
      </c>
      <c r="V38" s="12"/>
      <c r="X38" s="5" t="s">
        <v>1569</v>
      </c>
      <c r="Y38" s="12">
        <v>0</v>
      </c>
      <c r="Z38" s="5">
        <f>2010-3</f>
        <v>2007</v>
      </c>
      <c r="AA38" s="5" t="s">
        <v>1473</v>
      </c>
      <c r="AB38" s="12">
        <v>0</v>
      </c>
      <c r="AC38" s="5">
        <f>2010-3</f>
        <v>2007</v>
      </c>
      <c r="AD38" s="5" t="s">
        <v>1473</v>
      </c>
      <c r="AE38" s="12">
        <v>0</v>
      </c>
      <c r="AF38" s="5">
        <f>2010-3</f>
        <v>2007</v>
      </c>
      <c r="AG38" s="5" t="s">
        <v>1473</v>
      </c>
      <c r="AH38" s="14">
        <v>0</v>
      </c>
      <c r="AI38" s="5">
        <f>2010-3</f>
        <v>2007</v>
      </c>
      <c r="AJ38" s="5" t="s">
        <v>1473</v>
      </c>
      <c r="AK38" s="14"/>
      <c r="AM38" s="5" t="s">
        <v>1569</v>
      </c>
    </row>
    <row r="39" spans="1:39" ht="12.75" customHeight="1" x14ac:dyDescent="0.25">
      <c r="A39" s="5" t="s">
        <v>1451</v>
      </c>
      <c r="B39" s="5" t="s">
        <v>335</v>
      </c>
      <c r="C39" s="5" t="s">
        <v>334</v>
      </c>
      <c r="D39" s="5" t="s">
        <v>35</v>
      </c>
      <c r="E39" s="5" t="s">
        <v>1453</v>
      </c>
      <c r="F39" s="5" t="s">
        <v>1452</v>
      </c>
      <c r="G39" s="5" t="s">
        <v>1790</v>
      </c>
      <c r="H39" s="5">
        <v>1</v>
      </c>
      <c r="I39" s="5" t="s">
        <v>3106</v>
      </c>
      <c r="J39" s="4">
        <f>INDEX('08_Data_level_analysis'!$M$3:$M$256,MATCH(C39,'08_Data_level_analysis'!$B$3:$B$256,0))</f>
        <v>3</v>
      </c>
      <c r="K39" s="5" t="str">
        <f t="shared" si="0"/>
        <v>Y</v>
      </c>
      <c r="L39" s="4" t="s">
        <v>3286</v>
      </c>
      <c r="M39" s="13">
        <v>1.8708809852959658</v>
      </c>
      <c r="N39" s="5">
        <v>2013</v>
      </c>
      <c r="O39" s="5" t="s">
        <v>1451</v>
      </c>
      <c r="P39" s="12">
        <v>100</v>
      </c>
      <c r="Q39" s="5">
        <v>2013</v>
      </c>
      <c r="R39" s="5" t="s">
        <v>1451</v>
      </c>
      <c r="S39" s="12">
        <v>6</v>
      </c>
      <c r="T39" s="5">
        <v>2013</v>
      </c>
      <c r="U39" s="5" t="s">
        <v>1451</v>
      </c>
      <c r="V39" s="12"/>
      <c r="X39" s="5" t="s">
        <v>1569</v>
      </c>
      <c r="Y39" s="12">
        <v>14.315</v>
      </c>
      <c r="Z39" s="5">
        <v>2013</v>
      </c>
      <c r="AA39" s="5" t="s">
        <v>1451</v>
      </c>
      <c r="AB39" s="12">
        <v>20.684999999999999</v>
      </c>
      <c r="AC39" s="5">
        <v>2013</v>
      </c>
      <c r="AD39" s="5" t="s">
        <v>1451</v>
      </c>
      <c r="AE39" s="12">
        <v>0</v>
      </c>
      <c r="AF39" s="5">
        <v>2013</v>
      </c>
      <c r="AG39" s="5" t="s">
        <v>1451</v>
      </c>
      <c r="AH39" s="14">
        <v>98</v>
      </c>
      <c r="AI39" s="5">
        <v>2013</v>
      </c>
      <c r="AJ39" s="5" t="s">
        <v>1451</v>
      </c>
      <c r="AK39" s="14"/>
      <c r="AM39" s="5" t="s">
        <v>1569</v>
      </c>
    </row>
    <row r="40" spans="1:39" ht="12.75" customHeight="1" x14ac:dyDescent="0.25">
      <c r="A40" s="5" t="s">
        <v>1355</v>
      </c>
      <c r="B40" s="5" t="s">
        <v>1108</v>
      </c>
      <c r="C40" s="5" t="s">
        <v>1107</v>
      </c>
      <c r="D40" s="5" t="s">
        <v>1038</v>
      </c>
      <c r="E40" s="5" t="s">
        <v>1357</v>
      </c>
      <c r="F40" s="5" t="s">
        <v>1356</v>
      </c>
      <c r="G40" s="5">
        <v>2</v>
      </c>
      <c r="H40" s="5">
        <v>1</v>
      </c>
      <c r="I40" s="5" t="s">
        <v>1809</v>
      </c>
      <c r="J40" s="4">
        <f>INDEX('08_Data_level_analysis'!$M$3:$M$256,MATCH(C40,'08_Data_level_analysis'!$B$3:$B$256,0))</f>
        <v>2</v>
      </c>
      <c r="K40" s="5" t="str">
        <f t="shared" si="0"/>
        <v>N</v>
      </c>
      <c r="M40" s="13">
        <v>1.0877462712204893</v>
      </c>
      <c r="N40" s="5">
        <f>2010-3</f>
        <v>2007</v>
      </c>
      <c r="O40" s="5" t="s">
        <v>1355</v>
      </c>
      <c r="P40" s="12">
        <v>82</v>
      </c>
      <c r="Q40" s="5">
        <f>2010-3</f>
        <v>2007</v>
      </c>
      <c r="R40" s="5" t="s">
        <v>1355</v>
      </c>
      <c r="S40" s="12">
        <v>11</v>
      </c>
      <c r="T40" s="5">
        <f>2010-3</f>
        <v>2007</v>
      </c>
      <c r="U40" s="5" t="s">
        <v>1355</v>
      </c>
      <c r="V40" s="12"/>
      <c r="X40" s="5" t="s">
        <v>1569</v>
      </c>
      <c r="Y40" s="12">
        <v>0</v>
      </c>
      <c r="Z40" s="5">
        <f>2010-3</f>
        <v>2007</v>
      </c>
      <c r="AA40" s="5" t="s">
        <v>1355</v>
      </c>
      <c r="AB40" s="12">
        <v>0.6097560975609756</v>
      </c>
      <c r="AC40" s="5">
        <f>2010-3</f>
        <v>2007</v>
      </c>
      <c r="AD40" s="5" t="s">
        <v>1355</v>
      </c>
      <c r="AE40" s="12">
        <v>0</v>
      </c>
      <c r="AF40" s="5">
        <f>2010-3</f>
        <v>2007</v>
      </c>
      <c r="AG40" s="5" t="s">
        <v>1355</v>
      </c>
      <c r="AH40" s="14">
        <v>100</v>
      </c>
      <c r="AI40" s="5">
        <f>2010-3</f>
        <v>2007</v>
      </c>
      <c r="AJ40" s="5" t="s">
        <v>1355</v>
      </c>
      <c r="AK40" s="14"/>
      <c r="AM40" s="5" t="s">
        <v>1569</v>
      </c>
    </row>
    <row r="41" spans="1:39" ht="12.75" customHeight="1" x14ac:dyDescent="0.25">
      <c r="A41" s="5" t="s">
        <v>1487</v>
      </c>
      <c r="B41" s="5" t="s">
        <v>1266</v>
      </c>
      <c r="C41" s="5" t="s">
        <v>1265</v>
      </c>
      <c r="D41" s="5" t="s">
        <v>1038</v>
      </c>
      <c r="E41" s="5" t="s">
        <v>1489</v>
      </c>
      <c r="F41" s="5" t="s">
        <v>1488</v>
      </c>
      <c r="G41" s="5">
        <v>3</v>
      </c>
      <c r="H41" s="5">
        <v>1</v>
      </c>
      <c r="I41" s="5" t="s">
        <v>3109</v>
      </c>
      <c r="J41" s="4">
        <f>INDEX('08_Data_level_analysis'!$M$3:$M$256,MATCH(C41,'08_Data_level_analysis'!$B$3:$B$256,0))</f>
        <v>2</v>
      </c>
      <c r="K41" s="5" t="str">
        <f t="shared" si="0"/>
        <v>Y</v>
      </c>
      <c r="L41" s="4" t="s">
        <v>3288</v>
      </c>
      <c r="M41" s="13">
        <v>0.66302361918304253</v>
      </c>
      <c r="N41" s="5">
        <f>2010-3</f>
        <v>2007</v>
      </c>
      <c r="O41" s="5" t="s">
        <v>1487</v>
      </c>
      <c r="P41" s="12">
        <v>78</v>
      </c>
      <c r="Q41" s="5">
        <f>2010-3</f>
        <v>2007</v>
      </c>
      <c r="R41" s="5" t="s">
        <v>1487</v>
      </c>
      <c r="S41" s="12">
        <v>9</v>
      </c>
      <c r="T41" s="5">
        <f>2010-3</f>
        <v>2007</v>
      </c>
      <c r="U41" s="5" t="s">
        <v>1487</v>
      </c>
      <c r="V41" s="12"/>
      <c r="X41" s="5" t="s">
        <v>1569</v>
      </c>
      <c r="Y41" s="12">
        <v>0</v>
      </c>
      <c r="Z41" s="5">
        <f>2010-3</f>
        <v>2007</v>
      </c>
      <c r="AA41" s="5" t="s">
        <v>1487</v>
      </c>
      <c r="AB41" s="12">
        <v>1.2820512820512819</v>
      </c>
      <c r="AC41" s="5">
        <f>2010-3</f>
        <v>2007</v>
      </c>
      <c r="AD41" s="5" t="s">
        <v>1487</v>
      </c>
      <c r="AE41" s="12">
        <v>0</v>
      </c>
      <c r="AF41" s="5">
        <f>2010-3</f>
        <v>2007</v>
      </c>
      <c r="AG41" s="5" t="s">
        <v>1487</v>
      </c>
      <c r="AH41" s="14">
        <v>0</v>
      </c>
      <c r="AI41" s="5">
        <f>2010-3</f>
        <v>2007</v>
      </c>
      <c r="AJ41" s="5" t="s">
        <v>1487</v>
      </c>
      <c r="AK41" s="14"/>
      <c r="AM41" s="5" t="s">
        <v>1569</v>
      </c>
    </row>
    <row r="42" spans="1:39" ht="12.75" customHeight="1" x14ac:dyDescent="0.25">
      <c r="A42" s="5" t="s">
        <v>1468</v>
      </c>
      <c r="B42" s="5" t="s">
        <v>1654</v>
      </c>
      <c r="C42" s="5" t="s">
        <v>1471</v>
      </c>
      <c r="D42" s="5" t="s">
        <v>1038</v>
      </c>
      <c r="E42" s="5" t="s">
        <v>1470</v>
      </c>
      <c r="F42" s="5" t="s">
        <v>1469</v>
      </c>
      <c r="G42" s="5">
        <v>1</v>
      </c>
      <c r="H42" s="5">
        <v>1</v>
      </c>
      <c r="I42" s="5" t="s">
        <v>3103</v>
      </c>
      <c r="J42" s="4">
        <f>INDEX('08_Data_level_analysis'!$M$3:$M$256,MATCH(C42,'08_Data_level_analysis'!$B$3:$B$256,0))</f>
        <v>1</v>
      </c>
      <c r="K42" s="5" t="str">
        <f t="shared" si="0"/>
        <v>N</v>
      </c>
      <c r="M42" s="13">
        <v>0.59655324790101638</v>
      </c>
      <c r="N42" s="5">
        <f>2010-3</f>
        <v>2007</v>
      </c>
      <c r="O42" s="5" t="s">
        <v>1468</v>
      </c>
      <c r="P42" s="12">
        <v>100</v>
      </c>
      <c r="Q42" s="5">
        <f>2010-3</f>
        <v>2007</v>
      </c>
      <c r="R42" s="5" t="s">
        <v>1468</v>
      </c>
      <c r="S42" s="12">
        <v>26</v>
      </c>
      <c r="T42" s="5">
        <f>2010-3</f>
        <v>2007</v>
      </c>
      <c r="U42" s="5" t="s">
        <v>1468</v>
      </c>
      <c r="V42" s="12"/>
      <c r="X42" s="5" t="s">
        <v>1569</v>
      </c>
      <c r="Y42" s="12">
        <v>0</v>
      </c>
      <c r="Z42" s="5">
        <f>2010-3</f>
        <v>2007</v>
      </c>
      <c r="AA42" s="5" t="s">
        <v>1468</v>
      </c>
      <c r="AB42" s="12">
        <v>2.5</v>
      </c>
      <c r="AC42" s="5">
        <f>2010-3</f>
        <v>2007</v>
      </c>
      <c r="AD42" s="5" t="s">
        <v>1468</v>
      </c>
      <c r="AE42" s="12">
        <v>0</v>
      </c>
      <c r="AF42" s="5">
        <f>2010-3</f>
        <v>2007</v>
      </c>
      <c r="AG42" s="5" t="s">
        <v>1468</v>
      </c>
      <c r="AH42" s="14">
        <v>100</v>
      </c>
      <c r="AI42" s="5">
        <f>2010-3</f>
        <v>2007</v>
      </c>
      <c r="AJ42" s="5" t="s">
        <v>1468</v>
      </c>
      <c r="AK42" s="14"/>
      <c r="AM42" s="5" t="s">
        <v>1569</v>
      </c>
    </row>
    <row r="43" spans="1:39" ht="12.75" customHeight="1" x14ac:dyDescent="0.25">
      <c r="A43" s="5" t="s">
        <v>1475</v>
      </c>
      <c r="B43" s="5" t="s">
        <v>1477</v>
      </c>
      <c r="C43" s="5" t="s">
        <v>1479</v>
      </c>
      <c r="D43" s="5" t="s">
        <v>1038</v>
      </c>
      <c r="E43" s="5" t="s">
        <v>1478</v>
      </c>
      <c r="F43" s="5" t="s">
        <v>1476</v>
      </c>
      <c r="G43" s="5">
        <v>1</v>
      </c>
      <c r="H43" s="5">
        <v>3</v>
      </c>
      <c r="I43" s="5" t="s">
        <v>3110</v>
      </c>
      <c r="J43" s="4">
        <f>INDEX('08_Data_level_analysis'!$M$3:$M$256,MATCH(C43,'08_Data_level_analysis'!$B$3:$B$256,0))</f>
        <v>1</v>
      </c>
      <c r="K43" s="5" t="str">
        <f t="shared" si="0"/>
        <v>N</v>
      </c>
      <c r="M43" s="13">
        <v>0.77726436311592717</v>
      </c>
      <c r="N43" s="5">
        <v>2009</v>
      </c>
      <c r="O43" s="5" t="s">
        <v>1475</v>
      </c>
      <c r="P43" s="12">
        <v>100</v>
      </c>
      <c r="Q43" s="5">
        <v>2009</v>
      </c>
      <c r="R43" s="5" t="s">
        <v>1475</v>
      </c>
      <c r="S43" s="12">
        <v>16</v>
      </c>
      <c r="T43" s="5">
        <v>2009</v>
      </c>
      <c r="U43" s="5" t="s">
        <v>1475</v>
      </c>
      <c r="V43" s="12"/>
      <c r="X43" s="5" t="s">
        <v>1569</v>
      </c>
      <c r="Y43" s="12">
        <v>0</v>
      </c>
      <c r="Z43" s="5">
        <v>2009</v>
      </c>
      <c r="AA43" s="5" t="s">
        <v>1475</v>
      </c>
      <c r="AB43" s="12">
        <v>0</v>
      </c>
      <c r="AC43" s="5">
        <v>2009</v>
      </c>
      <c r="AD43" s="5" t="s">
        <v>1475</v>
      </c>
      <c r="AE43" s="12">
        <v>0</v>
      </c>
      <c r="AF43" s="5">
        <v>2009</v>
      </c>
      <c r="AG43" s="5" t="s">
        <v>1475</v>
      </c>
      <c r="AH43" s="14">
        <v>100</v>
      </c>
      <c r="AI43" s="5">
        <v>2009</v>
      </c>
      <c r="AJ43" s="5" t="s">
        <v>1475</v>
      </c>
      <c r="AK43" s="14"/>
      <c r="AM43" s="5" t="s">
        <v>1569</v>
      </c>
    </row>
    <row r="44" spans="1:39" ht="12.75" customHeight="1" x14ac:dyDescent="0.25">
      <c r="A44" s="5" t="s">
        <v>1484</v>
      </c>
      <c r="B44" s="5" t="s">
        <v>494</v>
      </c>
      <c r="C44" s="5" t="s">
        <v>493</v>
      </c>
      <c r="D44" s="5" t="s">
        <v>360</v>
      </c>
      <c r="E44" s="5" t="s">
        <v>1485</v>
      </c>
      <c r="F44" s="5" t="s">
        <v>3328</v>
      </c>
      <c r="G44" s="5">
        <v>4</v>
      </c>
      <c r="H44" s="5">
        <v>2</v>
      </c>
      <c r="I44" s="5" t="s">
        <v>1811</v>
      </c>
      <c r="J44" s="4">
        <f>INDEX('08_Data_level_analysis'!$M$3:$M$256,MATCH(C44,'08_Data_level_analysis'!$B$3:$B$256,0))</f>
        <v>4</v>
      </c>
      <c r="K44" s="5" t="str">
        <f t="shared" si="0"/>
        <v>N</v>
      </c>
      <c r="M44" s="13">
        <v>0.32490974729241878</v>
      </c>
      <c r="N44" s="5">
        <f>2010-3</f>
        <v>2007</v>
      </c>
      <c r="O44" s="5" t="s">
        <v>1484</v>
      </c>
      <c r="P44" s="12">
        <v>83</v>
      </c>
      <c r="Q44" s="5">
        <f>2010-3</f>
        <v>2007</v>
      </c>
      <c r="R44" s="5" t="s">
        <v>1484</v>
      </c>
      <c r="S44" s="12">
        <v>5</v>
      </c>
      <c r="T44" s="5">
        <f>2010-3</f>
        <v>2007</v>
      </c>
      <c r="U44" s="5" t="s">
        <v>1484</v>
      </c>
      <c r="V44" s="12"/>
      <c r="X44" s="5" t="s">
        <v>1569</v>
      </c>
      <c r="Y44" s="12">
        <v>0</v>
      </c>
      <c r="Z44" s="5">
        <f>2010-3</f>
        <v>2007</v>
      </c>
      <c r="AA44" s="5" t="s">
        <v>1484</v>
      </c>
      <c r="AB44" s="12">
        <v>2.4096385542168677</v>
      </c>
      <c r="AC44" s="5">
        <f>2010-3</f>
        <v>2007</v>
      </c>
      <c r="AD44" s="5" t="s">
        <v>1484</v>
      </c>
      <c r="AE44" s="12">
        <v>0</v>
      </c>
      <c r="AF44" s="5">
        <f>2010-3</f>
        <v>2007</v>
      </c>
      <c r="AG44" s="5" t="s">
        <v>1484</v>
      </c>
      <c r="AH44" s="14">
        <v>88</v>
      </c>
      <c r="AI44" s="5">
        <f>2010-3</f>
        <v>2007</v>
      </c>
      <c r="AJ44" s="5" t="s">
        <v>1484</v>
      </c>
      <c r="AK44" s="14"/>
      <c r="AM44" s="5" t="s">
        <v>1569</v>
      </c>
    </row>
    <row r="45" spans="1:39" ht="12.75" customHeight="1" x14ac:dyDescent="0.25">
      <c r="A45" s="5" t="s">
        <v>1472</v>
      </c>
      <c r="B45" s="5" t="s">
        <v>1235</v>
      </c>
      <c r="C45" s="5" t="s">
        <v>1234</v>
      </c>
      <c r="D45" s="5" t="s">
        <v>1038</v>
      </c>
      <c r="E45" s="5" t="s">
        <v>1236</v>
      </c>
      <c r="F45" s="5" t="s">
        <v>1233</v>
      </c>
      <c r="G45" s="5">
        <v>2</v>
      </c>
      <c r="H45" s="5">
        <v>2</v>
      </c>
      <c r="I45" s="5" t="s">
        <v>3113</v>
      </c>
      <c r="J45" s="4">
        <f>INDEX('08_Data_level_analysis'!$M$3:$M$256,MATCH(C45,'08_Data_level_analysis'!$B$3:$B$256,0))</f>
        <v>2</v>
      </c>
      <c r="K45" s="5" t="str">
        <f t="shared" si="0"/>
        <v>N</v>
      </c>
      <c r="M45" s="13">
        <v>1.1746069292435461</v>
      </c>
      <c r="N45" s="5">
        <v>2010</v>
      </c>
      <c r="O45" s="5" t="s">
        <v>1472</v>
      </c>
      <c r="P45" s="12">
        <v>95</v>
      </c>
      <c r="Q45" s="5">
        <v>2010</v>
      </c>
      <c r="R45" s="5" t="s">
        <v>1472</v>
      </c>
      <c r="S45" s="12">
        <v>10</v>
      </c>
      <c r="T45" s="5">
        <v>2010</v>
      </c>
      <c r="U45" s="5" t="s">
        <v>1472</v>
      </c>
      <c r="V45" s="12"/>
      <c r="X45" s="5" t="s">
        <v>1569</v>
      </c>
      <c r="Y45" s="12">
        <v>0</v>
      </c>
      <c r="Z45" s="5">
        <v>2010</v>
      </c>
      <c r="AA45" s="5" t="s">
        <v>1472</v>
      </c>
      <c r="AB45" s="12">
        <v>0</v>
      </c>
      <c r="AC45" s="5">
        <v>2010</v>
      </c>
      <c r="AD45" s="5" t="s">
        <v>1472</v>
      </c>
      <c r="AE45" s="12">
        <v>0</v>
      </c>
      <c r="AF45" s="5">
        <v>2010</v>
      </c>
      <c r="AG45" s="5" t="s">
        <v>1472</v>
      </c>
      <c r="AH45" s="14">
        <v>100</v>
      </c>
      <c r="AI45" s="5">
        <v>2010</v>
      </c>
      <c r="AJ45" s="5" t="s">
        <v>1472</v>
      </c>
      <c r="AK45" s="14"/>
      <c r="AM45" s="5" t="s">
        <v>1569</v>
      </c>
    </row>
    <row r="46" spans="1:39" ht="12.75" customHeight="1" x14ac:dyDescent="0.25">
      <c r="A46" s="5" t="s">
        <v>1457</v>
      </c>
      <c r="B46" s="5" t="s">
        <v>847</v>
      </c>
      <c r="C46" s="5" t="s">
        <v>846</v>
      </c>
      <c r="D46" s="5" t="s">
        <v>620</v>
      </c>
      <c r="E46" s="5" t="s">
        <v>848</v>
      </c>
      <c r="F46" s="5" t="s">
        <v>845</v>
      </c>
      <c r="G46" s="5">
        <v>1</v>
      </c>
      <c r="H46" s="5">
        <v>1</v>
      </c>
      <c r="I46" s="5" t="s">
        <v>3114</v>
      </c>
      <c r="J46" s="4">
        <f>INDEX('08_Data_level_analysis'!$M$3:$M$256,MATCH(C46,'08_Data_level_analysis'!$B$3:$B$256,0))</f>
        <v>2</v>
      </c>
      <c r="K46" s="5" t="str">
        <f t="shared" si="0"/>
        <v>Y</v>
      </c>
      <c r="L46" s="4" t="s">
        <v>3284</v>
      </c>
      <c r="M46" s="13">
        <v>0.69198122772880277</v>
      </c>
      <c r="N46" s="5">
        <v>2010</v>
      </c>
      <c r="O46" s="5" t="s">
        <v>1457</v>
      </c>
      <c r="P46" s="12">
        <v>95</v>
      </c>
      <c r="Q46" s="5">
        <v>2010</v>
      </c>
      <c r="R46" s="5" t="s">
        <v>1457</v>
      </c>
      <c r="S46" s="12">
        <v>14.27</v>
      </c>
      <c r="T46" s="5">
        <v>2010</v>
      </c>
      <c r="U46" s="5" t="s">
        <v>1457</v>
      </c>
      <c r="V46" s="12"/>
      <c r="X46" s="5" t="s">
        <v>1569</v>
      </c>
      <c r="Y46" s="12">
        <v>5</v>
      </c>
      <c r="Z46" s="5">
        <v>2010</v>
      </c>
      <c r="AA46" s="5" t="s">
        <v>1457</v>
      </c>
      <c r="AB46" s="12">
        <v>0</v>
      </c>
      <c r="AC46" s="5">
        <v>2010</v>
      </c>
      <c r="AD46" s="5" t="s">
        <v>1457</v>
      </c>
      <c r="AE46" s="12">
        <v>0</v>
      </c>
      <c r="AF46" s="5">
        <v>2010</v>
      </c>
      <c r="AG46" s="5" t="s">
        <v>1457</v>
      </c>
      <c r="AH46" s="14">
        <v>84</v>
      </c>
      <c r="AI46" s="5">
        <v>2010</v>
      </c>
      <c r="AJ46" s="5" t="s">
        <v>1457</v>
      </c>
      <c r="AK46" s="14"/>
      <c r="AM46" s="5" t="s">
        <v>1569</v>
      </c>
    </row>
    <row r="47" spans="1:39" ht="12.75" customHeight="1" x14ac:dyDescent="0.25">
      <c r="A47" s="5" t="s">
        <v>1369</v>
      </c>
      <c r="B47" s="5" t="s">
        <v>1124</v>
      </c>
      <c r="C47" s="5" t="s">
        <v>1123</v>
      </c>
      <c r="D47" s="5" t="s">
        <v>620</v>
      </c>
      <c r="E47" s="5" t="s">
        <v>1371</v>
      </c>
      <c r="F47" s="5" t="s">
        <v>1370</v>
      </c>
      <c r="G47" s="5">
        <v>3</v>
      </c>
      <c r="H47" s="5">
        <v>1</v>
      </c>
      <c r="I47" s="5" t="s">
        <v>3116</v>
      </c>
      <c r="J47" s="4">
        <f>INDEX('08_Data_level_analysis'!$M$3:$M$256,MATCH(C47,'08_Data_level_analysis'!$B$3:$B$256,0))</f>
        <v>3</v>
      </c>
      <c r="K47" s="5" t="str">
        <f t="shared" si="0"/>
        <v>N</v>
      </c>
      <c r="M47" s="13">
        <v>0.73392046970910063</v>
      </c>
      <c r="N47" s="5">
        <f>2010-3</f>
        <v>2007</v>
      </c>
      <c r="O47" s="5" t="s">
        <v>1369</v>
      </c>
      <c r="P47" s="12">
        <v>100</v>
      </c>
      <c r="Q47" s="5">
        <f>2010-3</f>
        <v>2007</v>
      </c>
      <c r="R47" s="5" t="s">
        <v>1369</v>
      </c>
      <c r="S47" s="12">
        <v>7</v>
      </c>
      <c r="T47" s="5">
        <f>2010-3</f>
        <v>2007</v>
      </c>
      <c r="U47" s="5" t="s">
        <v>1369</v>
      </c>
      <c r="V47" s="12"/>
      <c r="X47" s="5" t="s">
        <v>1569</v>
      </c>
      <c r="Y47" s="12">
        <v>0</v>
      </c>
      <c r="Z47" s="5">
        <f>2010-3</f>
        <v>2007</v>
      </c>
      <c r="AA47" s="5" t="s">
        <v>1369</v>
      </c>
      <c r="AB47" s="12">
        <v>0</v>
      </c>
      <c r="AC47" s="5">
        <f>2010-3</f>
        <v>2007</v>
      </c>
      <c r="AD47" s="5" t="s">
        <v>1369</v>
      </c>
      <c r="AE47" s="12">
        <v>0</v>
      </c>
      <c r="AF47" s="5">
        <f>2010-3</f>
        <v>2007</v>
      </c>
      <c r="AG47" s="5" t="s">
        <v>1369</v>
      </c>
      <c r="AH47" s="14">
        <v>100</v>
      </c>
      <c r="AI47" s="5">
        <f>2010-3</f>
        <v>2007</v>
      </c>
      <c r="AJ47" s="5" t="s">
        <v>1369</v>
      </c>
      <c r="AK47" s="14"/>
      <c r="AM47" s="5" t="s">
        <v>1569</v>
      </c>
    </row>
    <row r="48" spans="1:39" ht="12.75" customHeight="1" x14ac:dyDescent="0.25">
      <c r="A48" s="5" t="s">
        <v>1486</v>
      </c>
      <c r="B48" s="5" t="s">
        <v>21</v>
      </c>
      <c r="C48" s="5" t="s">
        <v>939</v>
      </c>
      <c r="D48" s="5" t="s">
        <v>620</v>
      </c>
      <c r="E48" s="5" t="s">
        <v>942</v>
      </c>
      <c r="F48" s="5" t="s">
        <v>941</v>
      </c>
      <c r="G48" s="5">
        <v>3</v>
      </c>
      <c r="H48" s="5">
        <v>1</v>
      </c>
      <c r="I48" s="5" t="s">
        <v>3117</v>
      </c>
      <c r="J48" s="4">
        <f>INDEX('08_Data_level_analysis'!$M$3:$M$256,MATCH(C48,'08_Data_level_analysis'!$B$3:$B$256,0))</f>
        <v>3</v>
      </c>
      <c r="K48" s="5" t="str">
        <f t="shared" si="0"/>
        <v>N</v>
      </c>
      <c r="M48" s="13">
        <v>0.64975247524752477</v>
      </c>
      <c r="N48" s="5">
        <v>2011</v>
      </c>
      <c r="O48" s="5" t="s">
        <v>1486</v>
      </c>
      <c r="P48" s="12">
        <v>77</v>
      </c>
      <c r="Q48" s="5">
        <v>2011</v>
      </c>
      <c r="R48" s="5" t="s">
        <v>1486</v>
      </c>
      <c r="S48" s="12">
        <v>12.25</v>
      </c>
      <c r="T48" s="5">
        <v>2011</v>
      </c>
      <c r="U48" s="5" t="s">
        <v>1486</v>
      </c>
      <c r="V48" s="12"/>
      <c r="X48" s="5" t="s">
        <v>1569</v>
      </c>
      <c r="Y48" s="12">
        <v>8</v>
      </c>
      <c r="Z48" s="5">
        <v>2011</v>
      </c>
      <c r="AA48" s="5" t="s">
        <v>1486</v>
      </c>
      <c r="AB48" s="12">
        <v>0</v>
      </c>
      <c r="AC48" s="5">
        <v>2011</v>
      </c>
      <c r="AD48" s="5" t="s">
        <v>1486</v>
      </c>
      <c r="AE48" s="12">
        <v>0</v>
      </c>
      <c r="AF48" s="5">
        <v>2011</v>
      </c>
      <c r="AG48" s="5" t="s">
        <v>1486</v>
      </c>
      <c r="AH48" s="14">
        <v>18</v>
      </c>
      <c r="AI48" s="5">
        <v>2011</v>
      </c>
      <c r="AJ48" s="5" t="s">
        <v>1486</v>
      </c>
      <c r="AK48" s="14"/>
      <c r="AM48" s="5" t="s">
        <v>1569</v>
      </c>
    </row>
    <row r="49" spans="1:39" ht="12.75" customHeight="1" x14ac:dyDescent="0.25">
      <c r="A49" s="5" t="s">
        <v>1467</v>
      </c>
      <c r="B49" s="5" t="s">
        <v>465</v>
      </c>
      <c r="C49" s="5" t="s">
        <v>464</v>
      </c>
      <c r="D49" s="5" t="s">
        <v>360</v>
      </c>
      <c r="E49" s="5" t="s">
        <v>466</v>
      </c>
      <c r="F49" s="5" t="s">
        <v>463</v>
      </c>
      <c r="G49" s="5" t="s">
        <v>1790</v>
      </c>
      <c r="H49" s="5">
        <v>1</v>
      </c>
      <c r="I49" s="5" t="s">
        <v>1813</v>
      </c>
      <c r="J49" s="4">
        <f>INDEX('08_Data_level_analysis'!$M$3:$M$256,MATCH(C49,'08_Data_level_analysis'!$B$3:$B$256,0))</f>
        <v>2</v>
      </c>
      <c r="K49" s="5" t="str">
        <f t="shared" si="0"/>
        <v>Y</v>
      </c>
      <c r="L49" s="4" t="s">
        <v>3287</v>
      </c>
      <c r="M49" s="13">
        <v>0.61705541157595956</v>
      </c>
      <c r="N49" s="5">
        <v>2013</v>
      </c>
      <c r="O49" s="5" t="s">
        <v>1467</v>
      </c>
      <c r="P49" s="12">
        <v>37</v>
      </c>
      <c r="Q49" s="5">
        <v>2013</v>
      </c>
      <c r="R49" s="5" t="s">
        <v>1467</v>
      </c>
      <c r="S49" s="12">
        <v>13</v>
      </c>
      <c r="T49" s="5">
        <v>2013</v>
      </c>
      <c r="U49" s="5" t="s">
        <v>1467</v>
      </c>
      <c r="V49" s="12"/>
      <c r="X49" s="5" t="s">
        <v>1569</v>
      </c>
      <c r="Y49" s="12">
        <v>0</v>
      </c>
      <c r="Z49" s="5">
        <v>2013</v>
      </c>
      <c r="AA49" s="5" t="s">
        <v>1467</v>
      </c>
      <c r="AB49" s="12">
        <v>0</v>
      </c>
      <c r="AC49" s="5">
        <v>2013</v>
      </c>
      <c r="AD49" s="5" t="s">
        <v>1467</v>
      </c>
      <c r="AE49" s="12">
        <v>0</v>
      </c>
      <c r="AF49" s="5">
        <v>2013</v>
      </c>
      <c r="AG49" s="5" t="s">
        <v>1467</v>
      </c>
      <c r="AH49" s="14">
        <v>70</v>
      </c>
      <c r="AI49" s="5">
        <v>2013</v>
      </c>
      <c r="AJ49" s="5" t="s">
        <v>1467</v>
      </c>
      <c r="AK49" s="14"/>
      <c r="AM49" s="5" t="s">
        <v>1569</v>
      </c>
    </row>
    <row r="50" spans="1:39" ht="12.75" customHeight="1" x14ac:dyDescent="0.25">
      <c r="A50" s="5" t="s">
        <v>1401</v>
      </c>
      <c r="B50" s="5" t="s">
        <v>1377</v>
      </c>
      <c r="C50" s="5" t="s">
        <v>679</v>
      </c>
      <c r="D50" s="5" t="s">
        <v>620</v>
      </c>
      <c r="E50" s="5" t="s">
        <v>1403</v>
      </c>
      <c r="F50" s="5" t="s">
        <v>1402</v>
      </c>
      <c r="G50" s="5">
        <v>2</v>
      </c>
      <c r="H50" s="5">
        <v>2</v>
      </c>
      <c r="I50" s="5" t="s">
        <v>3122</v>
      </c>
      <c r="J50" s="4">
        <f>INDEX('08_Data_level_analysis'!$M$3:$M$256,MATCH(C50,'08_Data_level_analysis'!$B$3:$B$256,0))</f>
        <v>2</v>
      </c>
      <c r="K50" s="5" t="str">
        <f t="shared" si="0"/>
        <v>N</v>
      </c>
      <c r="M50" s="13">
        <v>0.49575994781474231</v>
      </c>
      <c r="N50" s="5">
        <v>2009</v>
      </c>
      <c r="O50" s="5" t="s">
        <v>1401</v>
      </c>
      <c r="P50" s="12">
        <v>100</v>
      </c>
      <c r="Q50" s="5">
        <v>2009</v>
      </c>
      <c r="R50" s="5" t="s">
        <v>1401</v>
      </c>
      <c r="S50" s="12">
        <v>12.5</v>
      </c>
      <c r="T50" s="5">
        <v>2009</v>
      </c>
      <c r="U50" s="5" t="s">
        <v>1401</v>
      </c>
      <c r="V50" s="12"/>
      <c r="X50" s="5" t="s">
        <v>1569</v>
      </c>
      <c r="Y50" s="12">
        <v>0</v>
      </c>
      <c r="Z50" s="5">
        <v>2009</v>
      </c>
      <c r="AA50" s="5" t="s">
        <v>1401</v>
      </c>
      <c r="AB50" s="12">
        <v>0</v>
      </c>
      <c r="AC50" s="5">
        <v>2009</v>
      </c>
      <c r="AD50" s="5" t="s">
        <v>1401</v>
      </c>
      <c r="AE50" s="12">
        <v>0</v>
      </c>
      <c r="AF50" s="5">
        <v>2009</v>
      </c>
      <c r="AG50" s="5" t="s">
        <v>1401</v>
      </c>
      <c r="AH50" s="14">
        <v>0</v>
      </c>
      <c r="AI50" s="5">
        <v>2009</v>
      </c>
      <c r="AJ50" s="5" t="s">
        <v>1401</v>
      </c>
      <c r="AK50" s="14"/>
      <c r="AM50" s="5" t="s">
        <v>1569</v>
      </c>
    </row>
    <row r="51" spans="1:39" ht="12.75" customHeight="1" x14ac:dyDescent="0.25">
      <c r="A51" s="5" t="s">
        <v>1481</v>
      </c>
      <c r="B51" s="5" t="s">
        <v>221</v>
      </c>
      <c r="C51" s="5" t="s">
        <v>220</v>
      </c>
      <c r="D51" s="5" t="s">
        <v>35</v>
      </c>
      <c r="E51" s="5" t="s">
        <v>1483</v>
      </c>
      <c r="F51" s="5" t="s">
        <v>1482</v>
      </c>
      <c r="G51" s="5">
        <v>2</v>
      </c>
      <c r="H51" s="5">
        <v>1</v>
      </c>
      <c r="I51" s="5" t="s">
        <v>1814</v>
      </c>
      <c r="J51" s="4">
        <f>INDEX('08_Data_level_analysis'!$M$3:$M$256,MATCH(C51,'08_Data_level_analysis'!$B$3:$B$256,0))</f>
        <v>2</v>
      </c>
      <c r="K51" s="5" t="str">
        <f t="shared" si="0"/>
        <v>N</v>
      </c>
      <c r="M51" s="13">
        <v>1.5097146602712259</v>
      </c>
      <c r="N51" s="5">
        <f>2010-3</f>
        <v>2007</v>
      </c>
      <c r="O51" s="5" t="s">
        <v>1481</v>
      </c>
      <c r="P51" s="12">
        <v>100</v>
      </c>
      <c r="Q51" s="5">
        <f>2010-3</f>
        <v>2007</v>
      </c>
      <c r="R51" s="5" t="s">
        <v>1481</v>
      </c>
      <c r="S51" s="12">
        <v>6.8</v>
      </c>
      <c r="T51" s="5">
        <f>2010-3</f>
        <v>2007</v>
      </c>
      <c r="U51" s="5" t="s">
        <v>1481</v>
      </c>
      <c r="V51" s="12"/>
      <c r="X51" s="5" t="s">
        <v>1569</v>
      </c>
      <c r="Y51" s="12">
        <v>9.7289999999999992</v>
      </c>
      <c r="Z51" s="5">
        <f>2010-3</f>
        <v>2007</v>
      </c>
      <c r="AA51" s="5" t="s">
        <v>1481</v>
      </c>
      <c r="AB51" s="12">
        <v>13.270999999999999</v>
      </c>
      <c r="AC51" s="5">
        <f>2010-3</f>
        <v>2007</v>
      </c>
      <c r="AD51" s="5" t="s">
        <v>1481</v>
      </c>
      <c r="AE51" s="12">
        <v>76.23</v>
      </c>
      <c r="AF51" s="5">
        <f>2010-3</f>
        <v>2007</v>
      </c>
      <c r="AG51" s="5" t="s">
        <v>1481</v>
      </c>
      <c r="AH51" s="14">
        <v>100</v>
      </c>
      <c r="AI51" s="5">
        <f>2010-3</f>
        <v>2007</v>
      </c>
      <c r="AJ51" s="5" t="s">
        <v>1481</v>
      </c>
      <c r="AK51" s="14"/>
      <c r="AM51" s="5" t="s">
        <v>1569</v>
      </c>
    </row>
    <row r="52" spans="1:39" ht="12.75" customHeight="1" x14ac:dyDescent="0.25">
      <c r="A52" s="5" t="s">
        <v>1502</v>
      </c>
      <c r="B52" s="5" t="s">
        <v>343</v>
      </c>
      <c r="C52" s="5" t="s">
        <v>342</v>
      </c>
      <c r="D52" s="5" t="s">
        <v>35</v>
      </c>
      <c r="E52" s="5" t="s">
        <v>1504</v>
      </c>
      <c r="F52" s="5" t="s">
        <v>1503</v>
      </c>
      <c r="G52" s="5">
        <v>2</v>
      </c>
      <c r="H52" s="5">
        <v>1</v>
      </c>
      <c r="I52" s="5" t="s">
        <v>3123</v>
      </c>
      <c r="J52" s="4">
        <f>INDEX('08_Data_level_analysis'!$M$3:$M$256,MATCH(C52,'08_Data_level_analysis'!$B$3:$B$256,0))</f>
        <v>2</v>
      </c>
      <c r="K52" s="5" t="str">
        <f t="shared" si="0"/>
        <v>N</v>
      </c>
      <c r="M52" s="13">
        <v>1.6671364260665502</v>
      </c>
      <c r="N52" s="5">
        <f>2010-3</f>
        <v>2007</v>
      </c>
      <c r="O52" s="5" t="s">
        <v>1502</v>
      </c>
      <c r="P52" s="12">
        <v>100</v>
      </c>
      <c r="Q52" s="5">
        <f>2010-3</f>
        <v>2007</v>
      </c>
      <c r="R52" s="5" t="s">
        <v>1502</v>
      </c>
      <c r="S52" s="12">
        <v>11</v>
      </c>
      <c r="T52" s="5">
        <f>2010-3</f>
        <v>2007</v>
      </c>
      <c r="U52" s="5" t="s">
        <v>1502</v>
      </c>
      <c r="V52" s="12"/>
      <c r="X52" s="5" t="s">
        <v>1569</v>
      </c>
      <c r="Y52" s="12">
        <v>13.343999999999998</v>
      </c>
      <c r="Z52" s="5">
        <f>2010-3</f>
        <v>2007</v>
      </c>
      <c r="AA52" s="5" t="s">
        <v>1502</v>
      </c>
      <c r="AB52" s="12">
        <v>34.655999999999999</v>
      </c>
      <c r="AC52" s="5">
        <f>2010-3</f>
        <v>2007</v>
      </c>
      <c r="AD52" s="5" t="s">
        <v>1502</v>
      </c>
      <c r="AE52" s="12">
        <v>0</v>
      </c>
      <c r="AF52" s="5">
        <f>2010-3</f>
        <v>2007</v>
      </c>
      <c r="AG52" s="5" t="s">
        <v>1502</v>
      </c>
      <c r="AH52" s="14">
        <v>100</v>
      </c>
      <c r="AI52" s="5">
        <f>2010-3</f>
        <v>2007</v>
      </c>
      <c r="AJ52" s="5" t="s">
        <v>1502</v>
      </c>
      <c r="AK52" s="14"/>
      <c r="AM52" s="5" t="s">
        <v>1569</v>
      </c>
    </row>
    <row r="53" spans="1:39" ht="12.75" customHeight="1" x14ac:dyDescent="0.25">
      <c r="A53" s="5" t="s">
        <v>1491</v>
      </c>
      <c r="B53" s="5" t="s">
        <v>1493</v>
      </c>
      <c r="C53" s="5" t="s">
        <v>1492</v>
      </c>
      <c r="D53" s="5" t="s">
        <v>35</v>
      </c>
      <c r="E53" s="5" t="s">
        <v>1493</v>
      </c>
      <c r="F53" s="5" t="s">
        <v>1492</v>
      </c>
      <c r="G53" s="5">
        <v>0</v>
      </c>
      <c r="H53" s="5">
        <v>1</v>
      </c>
      <c r="I53" s="5" t="s">
        <v>3121</v>
      </c>
      <c r="J53" s="4">
        <f>INDEX('08_Data_level_analysis'!$M$3:$M$256,MATCH(C53,'08_Data_level_analysis'!$B$3:$B$256,0))</f>
        <v>0</v>
      </c>
      <c r="K53" s="5" t="str">
        <f t="shared" si="0"/>
        <v>N</v>
      </c>
      <c r="M53" s="13">
        <v>1.3213177978071937</v>
      </c>
      <c r="N53" s="5">
        <v>2013</v>
      </c>
      <c r="O53" s="5" t="s">
        <v>1491</v>
      </c>
      <c r="P53" s="12">
        <v>100</v>
      </c>
      <c r="Q53" s="5">
        <v>2013</v>
      </c>
      <c r="R53" s="5" t="s">
        <v>1491</v>
      </c>
      <c r="S53" s="12">
        <v>11</v>
      </c>
      <c r="T53" s="5">
        <v>2013</v>
      </c>
      <c r="U53" s="5" t="s">
        <v>1491</v>
      </c>
      <c r="V53" s="12"/>
      <c r="X53" s="5" t="s">
        <v>1569</v>
      </c>
      <c r="Y53" s="12">
        <v>0.92999999999999972</v>
      </c>
      <c r="Z53" s="5">
        <v>2013</v>
      </c>
      <c r="AA53" s="5" t="s">
        <v>1491</v>
      </c>
      <c r="AB53" s="12">
        <v>4.07</v>
      </c>
      <c r="AC53" s="5">
        <v>2013</v>
      </c>
      <c r="AD53" s="5" t="s">
        <v>1491</v>
      </c>
      <c r="AE53" s="12">
        <v>38</v>
      </c>
      <c r="AF53" s="5">
        <v>2013</v>
      </c>
      <c r="AG53" s="5" t="s">
        <v>1491</v>
      </c>
      <c r="AH53" s="14">
        <v>100</v>
      </c>
      <c r="AI53" s="5">
        <v>2013</v>
      </c>
      <c r="AJ53" s="5" t="s">
        <v>1491</v>
      </c>
      <c r="AK53" s="14"/>
      <c r="AM53" s="5" t="s">
        <v>1569</v>
      </c>
    </row>
    <row r="54" spans="1:39" ht="12.75" customHeight="1" x14ac:dyDescent="0.25">
      <c r="A54" s="5" t="s">
        <v>1351</v>
      </c>
      <c r="B54" s="5" t="s">
        <v>1117</v>
      </c>
      <c r="C54" s="5" t="s">
        <v>1116</v>
      </c>
      <c r="D54" s="5" t="s">
        <v>1038</v>
      </c>
      <c r="E54" s="5" t="s">
        <v>1353</v>
      </c>
      <c r="F54" s="5" t="s">
        <v>1352</v>
      </c>
      <c r="G54" s="5" t="s">
        <v>1791</v>
      </c>
      <c r="H54" s="5">
        <v>1</v>
      </c>
      <c r="I54" s="5" t="s">
        <v>3121</v>
      </c>
      <c r="J54" s="4">
        <f>INDEX('08_Data_level_analysis'!$M$3:$M$256,MATCH(C54,'08_Data_level_analysis'!$B$3:$B$256,0))</f>
        <v>2</v>
      </c>
      <c r="K54" s="5" t="str">
        <f t="shared" si="0"/>
        <v>Y</v>
      </c>
      <c r="L54" s="4" t="s">
        <v>3287</v>
      </c>
      <c r="M54" s="13">
        <v>1.01159114857745</v>
      </c>
      <c r="N54" s="5">
        <v>2011</v>
      </c>
      <c r="O54" s="5" t="s">
        <v>1351</v>
      </c>
      <c r="P54" s="12">
        <v>100</v>
      </c>
      <c r="Q54" s="5">
        <v>2011</v>
      </c>
      <c r="R54" s="5" t="s">
        <v>1351</v>
      </c>
      <c r="S54" s="12">
        <v>15.6</v>
      </c>
      <c r="T54" s="5">
        <v>2011</v>
      </c>
      <c r="U54" s="5" t="s">
        <v>1351</v>
      </c>
      <c r="V54" s="12"/>
      <c r="X54" s="5" t="s">
        <v>1569</v>
      </c>
      <c r="Y54" s="12">
        <v>0</v>
      </c>
      <c r="Z54" s="5">
        <v>2011</v>
      </c>
      <c r="AA54" s="5" t="s">
        <v>1351</v>
      </c>
      <c r="AB54" s="12">
        <v>0</v>
      </c>
      <c r="AC54" s="5">
        <v>2011</v>
      </c>
      <c r="AD54" s="5" t="s">
        <v>1351</v>
      </c>
      <c r="AE54" s="12">
        <v>0</v>
      </c>
      <c r="AF54" s="5">
        <v>2011</v>
      </c>
      <c r="AG54" s="5" t="s">
        <v>1351</v>
      </c>
      <c r="AH54" s="14">
        <v>100</v>
      </c>
      <c r="AI54" s="5">
        <v>2011</v>
      </c>
      <c r="AJ54" s="5" t="s">
        <v>1351</v>
      </c>
      <c r="AK54" s="14"/>
      <c r="AM54" s="5" t="s">
        <v>1569</v>
      </c>
    </row>
    <row r="55" spans="1:39" ht="12.75" customHeight="1" x14ac:dyDescent="0.25">
      <c r="A55" s="5" t="s">
        <v>1499</v>
      </c>
      <c r="B55" s="5" t="s">
        <v>343</v>
      </c>
      <c r="C55" s="5" t="s">
        <v>342</v>
      </c>
      <c r="D55" s="5" t="s">
        <v>35</v>
      </c>
      <c r="E55" s="5" t="s">
        <v>1501</v>
      </c>
      <c r="F55" s="5" t="s">
        <v>1500</v>
      </c>
      <c r="G55" s="5">
        <v>2</v>
      </c>
      <c r="H55" s="5">
        <v>1</v>
      </c>
      <c r="I55" s="5" t="s">
        <v>3121</v>
      </c>
      <c r="J55" s="4">
        <f>INDEX('08_Data_level_analysis'!$M$3:$M$256,MATCH(C55,'08_Data_level_analysis'!$B$3:$B$256,0))</f>
        <v>2</v>
      </c>
      <c r="K55" s="5" t="str">
        <f t="shared" si="0"/>
        <v>N</v>
      </c>
      <c r="M55" s="13">
        <v>2.7263167133690049</v>
      </c>
      <c r="N55" s="5">
        <f>2010-3</f>
        <v>2007</v>
      </c>
      <c r="O55" s="5" t="s">
        <v>1499</v>
      </c>
      <c r="P55" s="12">
        <v>100</v>
      </c>
      <c r="Q55" s="5">
        <f>2010-3</f>
        <v>2007</v>
      </c>
      <c r="R55" s="5" t="s">
        <v>1499</v>
      </c>
      <c r="S55" s="12">
        <v>11</v>
      </c>
      <c r="T55" s="5">
        <f>2010-3</f>
        <v>2007</v>
      </c>
      <c r="U55" s="5" t="s">
        <v>1499</v>
      </c>
      <c r="V55" s="12"/>
      <c r="X55" s="5" t="s">
        <v>1569</v>
      </c>
      <c r="Y55" s="12">
        <v>0</v>
      </c>
      <c r="Z55" s="5">
        <f>2010-3</f>
        <v>2007</v>
      </c>
      <c r="AA55" s="5" t="s">
        <v>1499</v>
      </c>
      <c r="AB55" s="12">
        <v>37</v>
      </c>
      <c r="AC55" s="5">
        <f>2010-3</f>
        <v>2007</v>
      </c>
      <c r="AD55" s="5" t="s">
        <v>1499</v>
      </c>
      <c r="AE55" s="12">
        <v>0</v>
      </c>
      <c r="AF55" s="5">
        <f>2010-3</f>
        <v>2007</v>
      </c>
      <c r="AG55" s="5" t="s">
        <v>1499</v>
      </c>
      <c r="AH55" s="14">
        <v>100</v>
      </c>
      <c r="AI55" s="5">
        <f>2010-3</f>
        <v>2007</v>
      </c>
      <c r="AJ55" s="5" t="s">
        <v>1499</v>
      </c>
      <c r="AK55" s="14"/>
      <c r="AM55" s="5" t="s">
        <v>1569</v>
      </c>
    </row>
    <row r="56" spans="1:39" ht="12.75" customHeight="1" x14ac:dyDescent="0.25">
      <c r="A56" s="5" t="s">
        <v>1348</v>
      </c>
      <c r="B56" s="5" t="s">
        <v>1117</v>
      </c>
      <c r="C56" s="5" t="s">
        <v>1116</v>
      </c>
      <c r="D56" s="5" t="s">
        <v>1038</v>
      </c>
      <c r="E56" s="5" t="s">
        <v>1350</v>
      </c>
      <c r="F56" s="5" t="s">
        <v>1349</v>
      </c>
      <c r="G56" s="5">
        <v>2</v>
      </c>
      <c r="H56" s="5">
        <v>1</v>
      </c>
      <c r="I56" s="5" t="s">
        <v>3121</v>
      </c>
      <c r="J56" s="4">
        <f>INDEX('08_Data_level_analysis'!$M$3:$M$256,MATCH(C56,'08_Data_level_analysis'!$B$3:$B$256,0))</f>
        <v>2</v>
      </c>
      <c r="K56" s="5" t="str">
        <f t="shared" si="0"/>
        <v>N</v>
      </c>
      <c r="M56" s="13">
        <v>1.139468843206944</v>
      </c>
      <c r="N56" s="5">
        <f>2010-3</f>
        <v>2007</v>
      </c>
      <c r="O56" s="5" t="s">
        <v>1348</v>
      </c>
      <c r="P56" s="12">
        <v>100</v>
      </c>
      <c r="Q56" s="5">
        <f>2010-3</f>
        <v>2007</v>
      </c>
      <c r="R56" s="5" t="s">
        <v>1348</v>
      </c>
      <c r="S56" s="12">
        <v>15</v>
      </c>
      <c r="T56" s="5">
        <f>2010-3</f>
        <v>2007</v>
      </c>
      <c r="U56" s="5" t="s">
        <v>1348</v>
      </c>
      <c r="V56" s="12"/>
      <c r="X56" s="5" t="s">
        <v>1569</v>
      </c>
      <c r="Y56" s="12">
        <v>0</v>
      </c>
      <c r="Z56" s="5">
        <f>2010-3</f>
        <v>2007</v>
      </c>
      <c r="AA56" s="5" t="s">
        <v>1348</v>
      </c>
      <c r="AB56" s="12">
        <v>2</v>
      </c>
      <c r="AC56" s="5">
        <f>2010-3</f>
        <v>2007</v>
      </c>
      <c r="AD56" s="5" t="s">
        <v>1348</v>
      </c>
      <c r="AE56" s="12">
        <v>0</v>
      </c>
      <c r="AF56" s="5">
        <f>2010-3</f>
        <v>2007</v>
      </c>
      <c r="AG56" s="5" t="s">
        <v>1348</v>
      </c>
      <c r="AH56" s="14">
        <v>99</v>
      </c>
      <c r="AI56" s="5">
        <f>2010-3</f>
        <v>2007</v>
      </c>
      <c r="AJ56" s="5" t="s">
        <v>1348</v>
      </c>
      <c r="AK56" s="14"/>
      <c r="AM56" s="5" t="s">
        <v>1569</v>
      </c>
    </row>
    <row r="57" spans="1:39" ht="12.75" customHeight="1" x14ac:dyDescent="0.25">
      <c r="A57" s="5" t="s">
        <v>1416</v>
      </c>
      <c r="B57" s="5" t="s">
        <v>306</v>
      </c>
      <c r="C57" s="5" t="s">
        <v>305</v>
      </c>
      <c r="D57" s="5" t="s">
        <v>35</v>
      </c>
      <c r="E57" s="5" t="s">
        <v>1418</v>
      </c>
      <c r="F57" s="5" t="s">
        <v>1417</v>
      </c>
      <c r="G57" s="5">
        <v>4</v>
      </c>
      <c r="H57" s="5">
        <v>2</v>
      </c>
      <c r="I57" s="5" t="s">
        <v>3126</v>
      </c>
      <c r="J57" s="4">
        <f>INDEX('08_Data_level_analysis'!$M$3:$M$256,MATCH(C57,'08_Data_level_analysis'!$B$3:$B$256,0))</f>
        <v>3</v>
      </c>
      <c r="K57" s="5" t="str">
        <f t="shared" si="0"/>
        <v>Y</v>
      </c>
      <c r="L57" s="4" t="s">
        <v>3288</v>
      </c>
      <c r="M57" s="13">
        <v>1.0614248454947766</v>
      </c>
      <c r="N57" s="5">
        <v>2012</v>
      </c>
      <c r="O57" s="5" t="s">
        <v>1416</v>
      </c>
      <c r="P57" s="12">
        <v>100</v>
      </c>
      <c r="Q57" s="5">
        <v>2012</v>
      </c>
      <c r="R57" s="5" t="s">
        <v>1416</v>
      </c>
      <c r="S57" s="12">
        <v>0.161</v>
      </c>
      <c r="T57" s="5">
        <v>2012</v>
      </c>
      <c r="U57" s="5" t="s">
        <v>1416</v>
      </c>
      <c r="V57" s="12"/>
      <c r="X57" s="5" t="s">
        <v>1569</v>
      </c>
      <c r="Y57" s="12">
        <v>0</v>
      </c>
      <c r="Z57" s="5">
        <v>2012</v>
      </c>
      <c r="AA57" s="5" t="s">
        <v>1416</v>
      </c>
      <c r="AB57" s="12">
        <v>38</v>
      </c>
      <c r="AC57" s="5">
        <v>2012</v>
      </c>
      <c r="AD57" s="5" t="s">
        <v>1416</v>
      </c>
      <c r="AE57" s="12">
        <v>0</v>
      </c>
      <c r="AF57" s="5">
        <v>2012</v>
      </c>
      <c r="AG57" s="5" t="s">
        <v>1416</v>
      </c>
      <c r="AH57" s="14">
        <v>100</v>
      </c>
      <c r="AI57" s="5">
        <v>2012</v>
      </c>
      <c r="AJ57" s="5" t="s">
        <v>1416</v>
      </c>
      <c r="AK57" s="14"/>
      <c r="AM57" s="5" t="s">
        <v>1569</v>
      </c>
    </row>
    <row r="58" spans="1:39" ht="12.75" customHeight="1" x14ac:dyDescent="0.25">
      <c r="A58" s="5" t="s">
        <v>1390</v>
      </c>
      <c r="B58" s="5" t="s">
        <v>1377</v>
      </c>
      <c r="C58" s="5" t="s">
        <v>679</v>
      </c>
      <c r="D58" s="5" t="s">
        <v>620</v>
      </c>
      <c r="E58" s="5" t="s">
        <v>1392</v>
      </c>
      <c r="F58" s="5" t="s">
        <v>1391</v>
      </c>
      <c r="G58" s="5">
        <v>2</v>
      </c>
      <c r="H58" s="5">
        <v>1</v>
      </c>
      <c r="I58" s="5" t="s">
        <v>3128</v>
      </c>
      <c r="J58" s="4">
        <f>INDEX('08_Data_level_analysis'!$M$3:$M$256,MATCH(C58,'08_Data_level_analysis'!$B$3:$B$256,0))</f>
        <v>2</v>
      </c>
      <c r="K58" s="5" t="str">
        <f t="shared" si="0"/>
        <v>N</v>
      </c>
      <c r="M58" s="13">
        <v>0.24882533705465446</v>
      </c>
      <c r="N58" s="5">
        <v>2012</v>
      </c>
      <c r="O58" s="5" t="s">
        <v>1390</v>
      </c>
      <c r="P58" s="12">
        <v>100</v>
      </c>
      <c r="Q58" s="5">
        <v>2012</v>
      </c>
      <c r="R58" s="5" t="s">
        <v>1390</v>
      </c>
      <c r="S58" s="12">
        <v>10.029999999999999</v>
      </c>
      <c r="T58" s="5">
        <v>2012</v>
      </c>
      <c r="U58" s="5" t="s">
        <v>1390</v>
      </c>
      <c r="V58" s="12"/>
      <c r="X58" s="5" t="s">
        <v>1569</v>
      </c>
      <c r="Y58" s="12">
        <v>0</v>
      </c>
      <c r="Z58" s="5">
        <v>2012</v>
      </c>
      <c r="AA58" s="5" t="s">
        <v>1390</v>
      </c>
      <c r="AB58" s="12">
        <v>0</v>
      </c>
      <c r="AC58" s="5">
        <v>2012</v>
      </c>
      <c r="AD58" s="5" t="s">
        <v>1390</v>
      </c>
      <c r="AE58" s="12">
        <v>0</v>
      </c>
      <c r="AF58" s="5">
        <v>2012</v>
      </c>
      <c r="AG58" s="5" t="s">
        <v>1390</v>
      </c>
      <c r="AH58" s="14">
        <v>0</v>
      </c>
      <c r="AI58" s="5">
        <v>2012</v>
      </c>
      <c r="AJ58" s="5" t="s">
        <v>1390</v>
      </c>
      <c r="AK58" s="14"/>
      <c r="AM58" s="5" t="s">
        <v>1569</v>
      </c>
    </row>
    <row r="59" spans="1:39" ht="12.75" customHeight="1" x14ac:dyDescent="0.25">
      <c r="A59" s="5" t="s">
        <v>1434</v>
      </c>
      <c r="B59" s="5" t="s">
        <v>17</v>
      </c>
      <c r="C59" s="5" t="s">
        <v>414</v>
      </c>
      <c r="D59" s="5" t="s">
        <v>360</v>
      </c>
      <c r="E59" s="5" t="s">
        <v>1435</v>
      </c>
      <c r="F59" s="5" t="s">
        <v>3329</v>
      </c>
      <c r="G59" s="5">
        <v>3</v>
      </c>
      <c r="H59" s="5">
        <v>2</v>
      </c>
      <c r="I59" s="5" t="s">
        <v>3129</v>
      </c>
      <c r="J59" s="4">
        <f>INDEX('08_Data_level_analysis'!$M$3:$M$256,MATCH(C59,'08_Data_level_analysis'!$B$3:$B$256,0))</f>
        <v>3</v>
      </c>
      <c r="K59" s="5" t="str">
        <f t="shared" si="0"/>
        <v>N</v>
      </c>
      <c r="M59" s="13">
        <v>0.8499377334993774</v>
      </c>
      <c r="N59" s="5">
        <v>2013</v>
      </c>
      <c r="O59" s="5" t="s">
        <v>1434</v>
      </c>
      <c r="P59" s="12">
        <v>29</v>
      </c>
      <c r="Q59" s="5">
        <v>2013</v>
      </c>
      <c r="R59" s="5" t="s">
        <v>1434</v>
      </c>
      <c r="S59" s="12">
        <v>3.3</v>
      </c>
      <c r="T59" s="5">
        <v>2013</v>
      </c>
      <c r="U59" s="5" t="s">
        <v>1434</v>
      </c>
      <c r="V59" s="12"/>
      <c r="X59" s="5" t="s">
        <v>1569</v>
      </c>
      <c r="Y59" s="12">
        <v>0</v>
      </c>
      <c r="Z59" s="5">
        <v>2013</v>
      </c>
      <c r="AA59" s="5" t="s">
        <v>1434</v>
      </c>
      <c r="AB59" s="12">
        <v>0</v>
      </c>
      <c r="AC59" s="5">
        <v>2013</v>
      </c>
      <c r="AD59" s="5" t="s">
        <v>1434</v>
      </c>
      <c r="AE59" s="12">
        <v>0</v>
      </c>
      <c r="AF59" s="5">
        <v>2013</v>
      </c>
      <c r="AG59" s="5" t="s">
        <v>1434</v>
      </c>
      <c r="AH59" s="14">
        <v>0</v>
      </c>
      <c r="AI59" s="5">
        <v>2013</v>
      </c>
      <c r="AJ59" s="5" t="s">
        <v>1434</v>
      </c>
      <c r="AK59" s="14"/>
      <c r="AM59" s="5" t="s">
        <v>1569</v>
      </c>
    </row>
    <row r="60" spans="1:39" ht="12.75" customHeight="1" x14ac:dyDescent="0.25">
      <c r="A60" s="5" t="s">
        <v>1439</v>
      </c>
      <c r="B60" s="5" t="s">
        <v>17</v>
      </c>
      <c r="C60" s="5" t="s">
        <v>414</v>
      </c>
      <c r="D60" s="5" t="s">
        <v>360</v>
      </c>
      <c r="E60" s="5" t="s">
        <v>1441</v>
      </c>
      <c r="F60" s="5" t="s">
        <v>1440</v>
      </c>
      <c r="G60" s="5">
        <v>3</v>
      </c>
      <c r="H60" s="5">
        <v>2</v>
      </c>
      <c r="I60" s="5" t="s">
        <v>3130</v>
      </c>
      <c r="J60" s="4">
        <f>INDEX('08_Data_level_analysis'!$M$3:$M$256,MATCH(C60,'08_Data_level_analysis'!$B$3:$B$256,0))</f>
        <v>3</v>
      </c>
      <c r="K60" s="5" t="str">
        <f t="shared" si="0"/>
        <v>N</v>
      </c>
      <c r="M60" s="13">
        <v>0.33134791400665337</v>
      </c>
      <c r="N60" s="5">
        <v>2013</v>
      </c>
      <c r="O60" s="5" t="s">
        <v>1439</v>
      </c>
      <c r="P60" s="12">
        <v>30</v>
      </c>
      <c r="Q60" s="5">
        <v>2013</v>
      </c>
      <c r="R60" s="5" t="s">
        <v>1439</v>
      </c>
      <c r="S60" s="12">
        <v>4</v>
      </c>
      <c r="T60" s="5">
        <v>2013</v>
      </c>
      <c r="U60" s="5" t="s">
        <v>1439</v>
      </c>
      <c r="V60" s="12"/>
      <c r="X60" s="5" t="s">
        <v>1569</v>
      </c>
      <c r="Y60" s="12">
        <v>0</v>
      </c>
      <c r="Z60" s="5">
        <v>2013</v>
      </c>
      <c r="AA60" s="5" t="s">
        <v>1439</v>
      </c>
      <c r="AB60" s="12">
        <v>0</v>
      </c>
      <c r="AC60" s="5">
        <v>2013</v>
      </c>
      <c r="AD60" s="5" t="s">
        <v>1439</v>
      </c>
      <c r="AE60" s="12">
        <v>0</v>
      </c>
      <c r="AF60" s="5">
        <v>2013</v>
      </c>
      <c r="AG60" s="5" t="s">
        <v>1439</v>
      </c>
      <c r="AH60" s="14">
        <v>0</v>
      </c>
      <c r="AI60" s="5">
        <v>2013</v>
      </c>
      <c r="AJ60" s="5" t="s">
        <v>1439</v>
      </c>
      <c r="AK60" s="14"/>
      <c r="AM60" s="5" t="s">
        <v>1569</v>
      </c>
    </row>
    <row r="61" spans="1:39" ht="12.75" customHeight="1" x14ac:dyDescent="0.25">
      <c r="A61" s="5" t="s">
        <v>1375</v>
      </c>
      <c r="B61" s="5" t="s">
        <v>1377</v>
      </c>
      <c r="C61" s="5" t="s">
        <v>679</v>
      </c>
      <c r="D61" s="5" t="s">
        <v>620</v>
      </c>
      <c r="E61" s="5" t="s">
        <v>1378</v>
      </c>
      <c r="F61" s="5" t="s">
        <v>1376</v>
      </c>
      <c r="G61" s="5">
        <v>2</v>
      </c>
      <c r="H61" s="5">
        <v>2</v>
      </c>
      <c r="I61" s="5" t="s">
        <v>3131</v>
      </c>
      <c r="J61" s="4">
        <f>INDEX('08_Data_level_analysis'!$M$3:$M$256,MATCH(C61,'08_Data_level_analysis'!$B$3:$B$256,0))</f>
        <v>2</v>
      </c>
      <c r="K61" s="5" t="str">
        <f t="shared" si="0"/>
        <v>N</v>
      </c>
      <c r="M61" s="13">
        <v>0.67161332265915896</v>
      </c>
      <c r="N61" s="5">
        <v>2012</v>
      </c>
      <c r="O61" s="5" t="s">
        <v>1375</v>
      </c>
      <c r="P61" s="12">
        <v>100</v>
      </c>
      <c r="Q61" s="5">
        <v>2012</v>
      </c>
      <c r="R61" s="5" t="s">
        <v>1375</v>
      </c>
      <c r="S61" s="12">
        <v>13.5</v>
      </c>
      <c r="T61" s="5">
        <v>2012</v>
      </c>
      <c r="U61" s="5" t="s">
        <v>1375</v>
      </c>
      <c r="V61" s="12"/>
      <c r="X61" s="5" t="s">
        <v>1569</v>
      </c>
      <c r="Y61" s="12">
        <v>0</v>
      </c>
      <c r="Z61" s="5">
        <v>2012</v>
      </c>
      <c r="AA61" s="5" t="s">
        <v>1375</v>
      </c>
      <c r="AB61" s="12">
        <v>0</v>
      </c>
      <c r="AC61" s="5">
        <v>2012</v>
      </c>
      <c r="AD61" s="5" t="s">
        <v>1375</v>
      </c>
      <c r="AE61" s="12">
        <v>0</v>
      </c>
      <c r="AF61" s="5">
        <v>2012</v>
      </c>
      <c r="AG61" s="5" t="s">
        <v>1375</v>
      </c>
      <c r="AH61" s="14">
        <v>0</v>
      </c>
      <c r="AI61" s="5">
        <v>2012</v>
      </c>
      <c r="AJ61" s="5" t="s">
        <v>1375</v>
      </c>
      <c r="AK61" s="14"/>
      <c r="AM61" s="5" t="s">
        <v>1569</v>
      </c>
    </row>
    <row r="62" spans="1:39" ht="12.75" customHeight="1" x14ac:dyDescent="0.25">
      <c r="A62" s="5" t="s">
        <v>1396</v>
      </c>
      <c r="B62" s="5" t="s">
        <v>1377</v>
      </c>
      <c r="C62" s="5" t="s">
        <v>679</v>
      </c>
      <c r="D62" s="5" t="s">
        <v>620</v>
      </c>
      <c r="E62" s="5" t="s">
        <v>1397</v>
      </c>
      <c r="F62" s="5" t="s">
        <v>1394</v>
      </c>
      <c r="G62" s="5">
        <v>2</v>
      </c>
      <c r="H62" s="5">
        <v>2</v>
      </c>
      <c r="I62" s="5" t="s">
        <v>3132</v>
      </c>
      <c r="J62" s="4">
        <f>INDEX('08_Data_level_analysis'!$M$3:$M$256,MATCH(C62,'08_Data_level_analysis'!$B$3:$B$256,0))</f>
        <v>2</v>
      </c>
      <c r="K62" s="5" t="str">
        <f t="shared" si="0"/>
        <v>N</v>
      </c>
      <c r="M62" s="13">
        <v>0.79666463074594362</v>
      </c>
      <c r="N62" s="5">
        <v>2012</v>
      </c>
      <c r="O62" s="5" t="s">
        <v>1396</v>
      </c>
      <c r="P62" s="12">
        <v>100</v>
      </c>
      <c r="Q62" s="5">
        <v>2012</v>
      </c>
      <c r="R62" s="5" t="s">
        <v>1396</v>
      </c>
      <c r="S62" s="12">
        <v>5</v>
      </c>
      <c r="T62" s="5">
        <v>2012</v>
      </c>
      <c r="U62" s="5" t="s">
        <v>1396</v>
      </c>
      <c r="V62" s="12"/>
      <c r="X62" s="5" t="s">
        <v>1569</v>
      </c>
      <c r="Y62" s="12">
        <v>0</v>
      </c>
      <c r="Z62" s="5">
        <v>2012</v>
      </c>
      <c r="AA62" s="5" t="s">
        <v>1396</v>
      </c>
      <c r="AB62" s="12">
        <v>0</v>
      </c>
      <c r="AC62" s="5">
        <v>2012</v>
      </c>
      <c r="AD62" s="5" t="s">
        <v>1396</v>
      </c>
      <c r="AE62" s="12">
        <v>0</v>
      </c>
      <c r="AF62" s="5">
        <v>2012</v>
      </c>
      <c r="AG62" s="5" t="s">
        <v>1396</v>
      </c>
      <c r="AH62" s="14">
        <v>0</v>
      </c>
      <c r="AI62" s="5">
        <v>2012</v>
      </c>
      <c r="AJ62" s="5" t="s">
        <v>1396</v>
      </c>
      <c r="AK62" s="14"/>
      <c r="AM62" s="5" t="s">
        <v>1569</v>
      </c>
    </row>
    <row r="63" spans="1:39" ht="12.75" customHeight="1" x14ac:dyDescent="0.25">
      <c r="A63" s="5" t="s">
        <v>1360</v>
      </c>
      <c r="B63" s="5" t="s">
        <v>1124</v>
      </c>
      <c r="C63" s="5" t="s">
        <v>1123</v>
      </c>
      <c r="D63" s="5" t="s">
        <v>1038</v>
      </c>
      <c r="E63" s="5" t="s">
        <v>1362</v>
      </c>
      <c r="F63" s="5" t="s">
        <v>1361</v>
      </c>
      <c r="G63" s="5">
        <v>3</v>
      </c>
      <c r="H63" s="5">
        <v>2</v>
      </c>
      <c r="I63" s="5" t="s">
        <v>3133</v>
      </c>
      <c r="J63" s="4">
        <f>INDEX('08_Data_level_analysis'!$M$3:$M$256,MATCH(C63,'08_Data_level_analysis'!$B$3:$B$256,0))</f>
        <v>3</v>
      </c>
      <c r="K63" s="5" t="str">
        <f t="shared" si="0"/>
        <v>N</v>
      </c>
      <c r="M63" s="13">
        <v>0.72398554721356123</v>
      </c>
      <c r="N63" s="5">
        <v>2018</v>
      </c>
      <c r="O63" s="5" t="s">
        <v>1360</v>
      </c>
      <c r="P63" s="12">
        <v>100</v>
      </c>
      <c r="Q63" s="5">
        <v>2018</v>
      </c>
      <c r="R63" s="5" t="s">
        <v>1360</v>
      </c>
      <c r="S63" s="12">
        <v>22</v>
      </c>
      <c r="T63" s="5">
        <v>2018</v>
      </c>
      <c r="U63" s="5" t="s">
        <v>1360</v>
      </c>
      <c r="V63" s="12"/>
      <c r="X63" s="5" t="s">
        <v>1569</v>
      </c>
      <c r="Y63" s="12" t="s">
        <v>1569</v>
      </c>
      <c r="AA63" s="5" t="s">
        <v>1569</v>
      </c>
      <c r="AB63" s="12" t="s">
        <v>1569</v>
      </c>
      <c r="AD63" s="5" t="s">
        <v>1569</v>
      </c>
      <c r="AE63" s="12">
        <v>73</v>
      </c>
      <c r="AF63" s="5">
        <v>2018</v>
      </c>
      <c r="AG63" s="5" t="s">
        <v>1360</v>
      </c>
      <c r="AH63" s="14">
        <v>100</v>
      </c>
      <c r="AI63" s="5">
        <v>2018</v>
      </c>
      <c r="AJ63" s="5" t="s">
        <v>1360</v>
      </c>
      <c r="AK63" s="14"/>
      <c r="AM63" s="5" t="s">
        <v>1569</v>
      </c>
    </row>
    <row r="64" spans="1:39" ht="12.75" customHeight="1" x14ac:dyDescent="0.25">
      <c r="A64" s="5" t="s">
        <v>1436</v>
      </c>
      <c r="B64" s="5" t="s">
        <v>17</v>
      </c>
      <c r="C64" s="5" t="s">
        <v>414</v>
      </c>
      <c r="D64" s="5" t="s">
        <v>360</v>
      </c>
      <c r="E64" s="5" t="s">
        <v>1438</v>
      </c>
      <c r="F64" s="5" t="s">
        <v>1437</v>
      </c>
      <c r="G64" s="5">
        <v>3</v>
      </c>
      <c r="H64" s="5">
        <v>2</v>
      </c>
      <c r="I64" s="5" t="s">
        <v>1817</v>
      </c>
      <c r="J64" s="4">
        <f>INDEX('08_Data_level_analysis'!$M$3:$M$256,MATCH(C64,'08_Data_level_analysis'!$B$3:$B$256,0))</f>
        <v>3</v>
      </c>
      <c r="K64" s="5" t="str">
        <f t="shared" si="0"/>
        <v>N</v>
      </c>
      <c r="M64" s="13">
        <v>0.34999599455259156</v>
      </c>
      <c r="N64" s="5">
        <v>2013</v>
      </c>
      <c r="O64" s="5" t="s">
        <v>1436</v>
      </c>
      <c r="P64" s="12">
        <v>80</v>
      </c>
      <c r="Q64" s="5">
        <v>2013</v>
      </c>
      <c r="R64" s="5" t="s">
        <v>1436</v>
      </c>
      <c r="S64" s="12">
        <v>7.8</v>
      </c>
      <c r="T64" s="5">
        <v>2013</v>
      </c>
      <c r="U64" s="5" t="s">
        <v>1436</v>
      </c>
      <c r="V64" s="12"/>
      <c r="X64" s="5" t="s">
        <v>1569</v>
      </c>
      <c r="Y64" s="12">
        <v>0</v>
      </c>
      <c r="Z64" s="5">
        <v>2013</v>
      </c>
      <c r="AA64" s="5" t="s">
        <v>1436</v>
      </c>
      <c r="AB64" s="12">
        <v>0</v>
      </c>
      <c r="AC64" s="5">
        <v>2013</v>
      </c>
      <c r="AD64" s="5" t="s">
        <v>1436</v>
      </c>
      <c r="AE64" s="12">
        <v>0</v>
      </c>
      <c r="AF64" s="5">
        <v>2013</v>
      </c>
      <c r="AG64" s="5" t="s">
        <v>1436</v>
      </c>
      <c r="AH64" s="14">
        <v>0</v>
      </c>
      <c r="AI64" s="5">
        <v>2013</v>
      </c>
      <c r="AJ64" s="5" t="s">
        <v>1436</v>
      </c>
      <c r="AK64" s="14"/>
      <c r="AM64" s="5" t="s">
        <v>1569</v>
      </c>
    </row>
    <row r="65" spans="1:39" ht="12.75" customHeight="1" x14ac:dyDescent="0.25">
      <c r="A65" s="5" t="s">
        <v>1430</v>
      </c>
      <c r="B65" s="5" t="s">
        <v>17</v>
      </c>
      <c r="C65" s="5" t="s">
        <v>414</v>
      </c>
      <c r="D65" s="5" t="s">
        <v>360</v>
      </c>
      <c r="E65" s="5" t="s">
        <v>1432</v>
      </c>
      <c r="F65" s="5" t="s">
        <v>1431</v>
      </c>
      <c r="G65" s="5">
        <v>3</v>
      </c>
      <c r="H65" s="5">
        <v>2</v>
      </c>
      <c r="I65" s="5" t="s">
        <v>1818</v>
      </c>
      <c r="J65" s="4">
        <f>INDEX('08_Data_level_analysis'!$M$3:$M$256,MATCH(C65,'08_Data_level_analysis'!$B$3:$B$256,0))</f>
        <v>3</v>
      </c>
      <c r="K65" s="5" t="str">
        <f t="shared" si="0"/>
        <v>N</v>
      </c>
      <c r="M65" s="13">
        <v>0.24906600249066002</v>
      </c>
      <c r="N65" s="5">
        <v>2013</v>
      </c>
      <c r="O65" s="5" t="s">
        <v>1430</v>
      </c>
      <c r="P65" s="12">
        <v>10</v>
      </c>
      <c r="Q65" s="5">
        <v>2013</v>
      </c>
      <c r="R65" s="5" t="s">
        <v>1430</v>
      </c>
      <c r="S65" s="12">
        <v>13</v>
      </c>
      <c r="T65" s="5">
        <v>2013</v>
      </c>
      <c r="U65" s="5" t="s">
        <v>1430</v>
      </c>
      <c r="V65" s="12"/>
      <c r="X65" s="5" t="s">
        <v>1569</v>
      </c>
      <c r="Y65" s="12">
        <v>0</v>
      </c>
      <c r="Z65" s="5">
        <v>2013</v>
      </c>
      <c r="AA65" s="5" t="s">
        <v>1430</v>
      </c>
      <c r="AB65" s="12">
        <v>0</v>
      </c>
      <c r="AC65" s="5">
        <v>2013</v>
      </c>
      <c r="AD65" s="5" t="s">
        <v>1430</v>
      </c>
      <c r="AE65" s="12">
        <v>0</v>
      </c>
      <c r="AF65" s="5">
        <v>2013</v>
      </c>
      <c r="AG65" s="5" t="s">
        <v>1430</v>
      </c>
      <c r="AH65" s="14">
        <v>0</v>
      </c>
      <c r="AI65" s="5">
        <v>2013</v>
      </c>
      <c r="AJ65" s="5" t="s">
        <v>1430</v>
      </c>
      <c r="AK65" s="14"/>
      <c r="AM65" s="5" t="s">
        <v>1569</v>
      </c>
    </row>
    <row r="66" spans="1:39" ht="12.75" customHeight="1" x14ac:dyDescent="0.25">
      <c r="A66" s="5" t="s">
        <v>1419</v>
      </c>
      <c r="B66" s="5" t="s">
        <v>17</v>
      </c>
      <c r="C66" s="5" t="s">
        <v>414</v>
      </c>
      <c r="D66" s="5" t="s">
        <v>360</v>
      </c>
      <c r="E66" s="5" t="s">
        <v>1421</v>
      </c>
      <c r="F66" s="5" t="s">
        <v>1420</v>
      </c>
      <c r="G66" s="5">
        <v>3</v>
      </c>
      <c r="H66" s="5">
        <v>3</v>
      </c>
      <c r="I66" s="5" t="s">
        <v>1819</v>
      </c>
      <c r="J66" s="4">
        <f>INDEX('08_Data_level_analysis'!$M$3:$M$256,MATCH(C66,'08_Data_level_analysis'!$B$3:$B$256,0))</f>
        <v>3</v>
      </c>
      <c r="K66" s="5" t="str">
        <f t="shared" si="0"/>
        <v>N</v>
      </c>
      <c r="M66" s="13">
        <v>0.25007964319847087</v>
      </c>
      <c r="N66" s="5">
        <v>2013</v>
      </c>
      <c r="O66" s="5" t="s">
        <v>1419</v>
      </c>
      <c r="P66" s="12">
        <v>30</v>
      </c>
      <c r="Q66" s="5">
        <v>2013</v>
      </c>
      <c r="R66" s="5" t="s">
        <v>1419</v>
      </c>
      <c r="S66" s="12">
        <v>6</v>
      </c>
      <c r="T66" s="5">
        <v>2013</v>
      </c>
      <c r="U66" s="5" t="s">
        <v>1419</v>
      </c>
      <c r="V66" s="12"/>
      <c r="X66" s="5" t="s">
        <v>1569</v>
      </c>
      <c r="Y66" s="12">
        <v>0</v>
      </c>
      <c r="Z66" s="5">
        <v>2013</v>
      </c>
      <c r="AA66" s="5" t="s">
        <v>1419</v>
      </c>
      <c r="AB66" s="12">
        <v>0</v>
      </c>
      <c r="AC66" s="5">
        <v>2013</v>
      </c>
      <c r="AD66" s="5" t="s">
        <v>1419</v>
      </c>
      <c r="AE66" s="12">
        <v>0</v>
      </c>
      <c r="AF66" s="5">
        <v>2013</v>
      </c>
      <c r="AG66" s="5" t="s">
        <v>1419</v>
      </c>
      <c r="AH66" s="14">
        <v>0</v>
      </c>
      <c r="AI66" s="5">
        <v>2013</v>
      </c>
      <c r="AJ66" s="5" t="s">
        <v>1419</v>
      </c>
      <c r="AK66" s="14"/>
      <c r="AM66" s="5" t="s">
        <v>1569</v>
      </c>
    </row>
    <row r="67" spans="1:39" ht="12.75" customHeight="1" x14ac:dyDescent="0.25">
      <c r="A67" s="5" t="s">
        <v>1388</v>
      </c>
      <c r="B67" s="5" t="s">
        <v>1377</v>
      </c>
      <c r="C67" s="5" t="s">
        <v>679</v>
      </c>
      <c r="D67" s="5" t="s">
        <v>620</v>
      </c>
      <c r="E67" s="5" t="s">
        <v>1389</v>
      </c>
      <c r="F67" s="5" t="s">
        <v>3331</v>
      </c>
      <c r="G67" s="5">
        <v>2</v>
      </c>
      <c r="H67" s="5">
        <v>3</v>
      </c>
      <c r="I67" s="5" t="s">
        <v>1821</v>
      </c>
      <c r="J67" s="4">
        <f>INDEX('08_Data_level_analysis'!$M$3:$M$256,MATCH(C67,'08_Data_level_analysis'!$B$3:$B$256,0))</f>
        <v>2</v>
      </c>
      <c r="K67" s="5" t="str">
        <f t="shared" si="0"/>
        <v>N</v>
      </c>
      <c r="M67" s="13">
        <v>0.83599031180116434</v>
      </c>
      <c r="N67" s="5">
        <v>2012</v>
      </c>
      <c r="O67" s="5" t="s">
        <v>1388</v>
      </c>
      <c r="P67" s="12">
        <v>100</v>
      </c>
      <c r="Q67" s="5">
        <v>2012</v>
      </c>
      <c r="R67" s="5" t="s">
        <v>1388</v>
      </c>
      <c r="S67" s="12">
        <v>10.029999999999999</v>
      </c>
      <c r="T67" s="5">
        <v>2012</v>
      </c>
      <c r="U67" s="5" t="s">
        <v>1388</v>
      </c>
      <c r="V67" s="12"/>
      <c r="X67" s="5" t="s">
        <v>1569</v>
      </c>
      <c r="Y67" s="12">
        <v>0</v>
      </c>
      <c r="Z67" s="5">
        <v>2012</v>
      </c>
      <c r="AA67" s="5" t="s">
        <v>1388</v>
      </c>
      <c r="AB67" s="12">
        <v>0</v>
      </c>
      <c r="AC67" s="5">
        <v>2012</v>
      </c>
      <c r="AD67" s="5" t="s">
        <v>1388</v>
      </c>
      <c r="AE67" s="12">
        <v>0</v>
      </c>
      <c r="AF67" s="5">
        <v>2012</v>
      </c>
      <c r="AG67" s="5" t="s">
        <v>1388</v>
      </c>
      <c r="AH67" s="14">
        <v>0</v>
      </c>
      <c r="AI67" s="5">
        <v>2012</v>
      </c>
      <c r="AJ67" s="5" t="s">
        <v>1388</v>
      </c>
      <c r="AK67" s="14"/>
      <c r="AM67" s="5" t="s">
        <v>1569</v>
      </c>
    </row>
    <row r="68" spans="1:39" ht="12.75" customHeight="1" x14ac:dyDescent="0.25">
      <c r="A68" s="5" t="s">
        <v>1385</v>
      </c>
      <c r="B68" s="5" t="s">
        <v>1377</v>
      </c>
      <c r="C68" s="5" t="s">
        <v>679</v>
      </c>
      <c r="D68" s="5" t="s">
        <v>620</v>
      </c>
      <c r="E68" s="5" t="s">
        <v>1387</v>
      </c>
      <c r="F68" s="5" t="s">
        <v>1386</v>
      </c>
      <c r="G68" s="5">
        <v>2</v>
      </c>
      <c r="H68" s="5">
        <v>2</v>
      </c>
      <c r="I68" s="5" t="s">
        <v>1822</v>
      </c>
      <c r="J68" s="4">
        <f>INDEX('08_Data_level_analysis'!$M$3:$M$256,MATCH(C68,'08_Data_level_analysis'!$B$3:$B$256,0))</f>
        <v>2</v>
      </c>
      <c r="K68" s="5" t="str">
        <f t="shared" si="0"/>
        <v>N</v>
      </c>
      <c r="M68" s="13">
        <v>0.43404238609718065</v>
      </c>
      <c r="N68" s="5">
        <v>2012</v>
      </c>
      <c r="O68" s="5" t="s">
        <v>1385</v>
      </c>
      <c r="P68" s="12">
        <v>100</v>
      </c>
      <c r="Q68" s="5">
        <v>2012</v>
      </c>
      <c r="R68" s="5" t="s">
        <v>1385</v>
      </c>
      <c r="S68" s="12">
        <v>10.029999999999999</v>
      </c>
      <c r="T68" s="5">
        <v>2012</v>
      </c>
      <c r="U68" s="5" t="s">
        <v>1385</v>
      </c>
      <c r="V68" s="12"/>
      <c r="X68" s="5" t="s">
        <v>1569</v>
      </c>
      <c r="Y68" s="12">
        <v>0</v>
      </c>
      <c r="Z68" s="5">
        <v>2012</v>
      </c>
      <c r="AA68" s="5" t="s">
        <v>1385</v>
      </c>
      <c r="AB68" s="12">
        <v>0</v>
      </c>
      <c r="AC68" s="5">
        <v>2012</v>
      </c>
      <c r="AD68" s="5" t="s">
        <v>1385</v>
      </c>
      <c r="AE68" s="12">
        <v>0</v>
      </c>
      <c r="AF68" s="5">
        <v>2012</v>
      </c>
      <c r="AG68" s="5" t="s">
        <v>1385</v>
      </c>
      <c r="AH68" s="14">
        <v>40</v>
      </c>
      <c r="AI68" s="5">
        <v>2012</v>
      </c>
      <c r="AJ68" s="5" t="s">
        <v>1385</v>
      </c>
      <c r="AK68" s="14"/>
      <c r="AM68" s="5" t="s">
        <v>1569</v>
      </c>
    </row>
    <row r="69" spans="1:39" ht="12.75" customHeight="1" x14ac:dyDescent="0.25">
      <c r="A69" s="5" t="s">
        <v>1404</v>
      </c>
      <c r="B69" s="5" t="s">
        <v>1377</v>
      </c>
      <c r="C69" s="5" t="s">
        <v>679</v>
      </c>
      <c r="D69" s="5" t="s">
        <v>620</v>
      </c>
      <c r="E69" s="5" t="s">
        <v>1406</v>
      </c>
      <c r="F69" s="5" t="s">
        <v>1405</v>
      </c>
      <c r="G69" s="5">
        <v>2</v>
      </c>
      <c r="H69" s="5">
        <v>3</v>
      </c>
      <c r="I69" s="5" t="s">
        <v>1823</v>
      </c>
      <c r="J69" s="4">
        <f>INDEX('08_Data_level_analysis'!$M$3:$M$256,MATCH(C69,'08_Data_level_analysis'!$B$3:$B$256,0))</f>
        <v>2</v>
      </c>
      <c r="K69" s="5" t="str">
        <f t="shared" si="0"/>
        <v>N</v>
      </c>
      <c r="M69" s="13">
        <v>0.68610258056902607</v>
      </c>
      <c r="N69" s="5">
        <v>2012</v>
      </c>
      <c r="O69" s="5" t="s">
        <v>1404</v>
      </c>
      <c r="P69" s="12">
        <v>100</v>
      </c>
      <c r="Q69" s="5">
        <v>2012</v>
      </c>
      <c r="R69" s="5" t="s">
        <v>1404</v>
      </c>
      <c r="S69" s="12">
        <v>6</v>
      </c>
      <c r="T69" s="5">
        <v>2012</v>
      </c>
      <c r="U69" s="5" t="s">
        <v>1404</v>
      </c>
      <c r="V69" s="12"/>
      <c r="X69" s="5" t="s">
        <v>1569</v>
      </c>
      <c r="Y69" s="12">
        <v>0</v>
      </c>
      <c r="Z69" s="5">
        <v>2012</v>
      </c>
      <c r="AA69" s="5" t="s">
        <v>1404</v>
      </c>
      <c r="AB69" s="12">
        <v>0</v>
      </c>
      <c r="AC69" s="5">
        <v>2012</v>
      </c>
      <c r="AD69" s="5" t="s">
        <v>1404</v>
      </c>
      <c r="AE69" s="12">
        <v>0</v>
      </c>
      <c r="AF69" s="5">
        <v>2012</v>
      </c>
      <c r="AG69" s="5" t="s">
        <v>1404</v>
      </c>
      <c r="AH69" s="14">
        <v>0</v>
      </c>
      <c r="AI69" s="5">
        <v>2012</v>
      </c>
      <c r="AJ69" s="5" t="s">
        <v>1404</v>
      </c>
      <c r="AK69" s="14"/>
      <c r="AM69" s="5" t="s">
        <v>1569</v>
      </c>
    </row>
    <row r="70" spans="1:39" ht="12.75" customHeight="1" x14ac:dyDescent="0.25">
      <c r="A70" s="5" t="s">
        <v>1448</v>
      </c>
      <c r="B70" s="5" t="s">
        <v>17</v>
      </c>
      <c r="C70" s="5" t="s">
        <v>414</v>
      </c>
      <c r="D70" s="5" t="s">
        <v>360</v>
      </c>
      <c r="E70" s="5" t="s">
        <v>1450</v>
      </c>
      <c r="F70" s="5" t="s">
        <v>1449</v>
      </c>
      <c r="G70" s="5">
        <v>3</v>
      </c>
      <c r="H70" s="5">
        <v>2</v>
      </c>
      <c r="I70" s="5" t="s">
        <v>1824</v>
      </c>
      <c r="J70" s="4">
        <f>INDEX('08_Data_level_analysis'!$M$3:$M$256,MATCH(C70,'08_Data_level_analysis'!$B$3:$B$256,0))</f>
        <v>3</v>
      </c>
      <c r="K70" s="5" t="str">
        <f t="shared" si="0"/>
        <v>N</v>
      </c>
      <c r="M70" s="13">
        <v>0.56978088777350289</v>
      </c>
      <c r="N70" s="5">
        <v>2013</v>
      </c>
      <c r="O70" s="5" t="s">
        <v>1448</v>
      </c>
      <c r="P70" s="12">
        <v>52</v>
      </c>
      <c r="Q70" s="5">
        <v>2013</v>
      </c>
      <c r="R70" s="5" t="s">
        <v>1448</v>
      </c>
      <c r="S70" s="12">
        <v>20</v>
      </c>
      <c r="T70" s="5">
        <v>2013</v>
      </c>
      <c r="U70" s="5" t="s">
        <v>1448</v>
      </c>
      <c r="V70" s="12"/>
      <c r="X70" s="5" t="s">
        <v>1569</v>
      </c>
      <c r="Y70" s="12">
        <v>0</v>
      </c>
      <c r="Z70" s="5">
        <v>2013</v>
      </c>
      <c r="AA70" s="5" t="s">
        <v>1448</v>
      </c>
      <c r="AB70" s="12">
        <v>0</v>
      </c>
      <c r="AC70" s="5">
        <v>2013</v>
      </c>
      <c r="AD70" s="5" t="s">
        <v>1448</v>
      </c>
      <c r="AE70" s="12">
        <v>0</v>
      </c>
      <c r="AF70" s="5">
        <v>2013</v>
      </c>
      <c r="AG70" s="5" t="s">
        <v>1448</v>
      </c>
      <c r="AH70" s="14">
        <v>0</v>
      </c>
      <c r="AI70" s="5">
        <v>2013</v>
      </c>
      <c r="AJ70" s="5" t="s">
        <v>1448</v>
      </c>
      <c r="AK70" s="14"/>
      <c r="AM70" s="5" t="s">
        <v>1569</v>
      </c>
    </row>
    <row r="71" spans="1:39" ht="12.75" customHeight="1" x14ac:dyDescent="0.25">
      <c r="A71" s="5" t="s">
        <v>1445</v>
      </c>
      <c r="B71" s="5" t="s">
        <v>17</v>
      </c>
      <c r="C71" s="5" t="s">
        <v>414</v>
      </c>
      <c r="D71" s="5" t="s">
        <v>360</v>
      </c>
      <c r="E71" s="5" t="s">
        <v>1447</v>
      </c>
      <c r="F71" s="5" t="s">
        <v>1446</v>
      </c>
      <c r="G71" s="5">
        <v>3</v>
      </c>
      <c r="H71" s="5">
        <v>2</v>
      </c>
      <c r="I71" s="5" t="s">
        <v>1825</v>
      </c>
      <c r="J71" s="4">
        <f>INDEX('08_Data_level_analysis'!$M$3:$M$256,MATCH(C71,'08_Data_level_analysis'!$B$3:$B$256,0))</f>
        <v>3</v>
      </c>
      <c r="K71" s="5" t="str">
        <f t="shared" ref="K71:K134" si="2">IF(J71&lt;&gt;G71,"Y","N")</f>
        <v>N</v>
      </c>
      <c r="M71" s="13">
        <v>0.24848677922905385</v>
      </c>
      <c r="N71" s="5">
        <v>2013</v>
      </c>
      <c r="O71" s="5" t="s">
        <v>1445</v>
      </c>
      <c r="P71" s="12">
        <v>40</v>
      </c>
      <c r="Q71" s="5">
        <v>2013</v>
      </c>
      <c r="R71" s="5" t="s">
        <v>1445</v>
      </c>
      <c r="S71" s="12">
        <v>7</v>
      </c>
      <c r="T71" s="5">
        <v>2013</v>
      </c>
      <c r="U71" s="5" t="s">
        <v>1445</v>
      </c>
      <c r="V71" s="12"/>
      <c r="X71" s="5" t="s">
        <v>1569</v>
      </c>
      <c r="Y71" s="12">
        <v>0</v>
      </c>
      <c r="Z71" s="5">
        <v>2013</v>
      </c>
      <c r="AA71" s="5" t="s">
        <v>1445</v>
      </c>
      <c r="AB71" s="12">
        <v>0</v>
      </c>
      <c r="AC71" s="5">
        <v>2013</v>
      </c>
      <c r="AD71" s="5" t="s">
        <v>1445</v>
      </c>
      <c r="AE71" s="12">
        <v>0</v>
      </c>
      <c r="AF71" s="5">
        <v>2013</v>
      </c>
      <c r="AG71" s="5" t="s">
        <v>1445</v>
      </c>
      <c r="AH71" s="14">
        <v>0</v>
      </c>
      <c r="AI71" s="5">
        <v>2013</v>
      </c>
      <c r="AJ71" s="5" t="s">
        <v>1445</v>
      </c>
      <c r="AK71" s="14"/>
      <c r="AM71" s="5" t="s">
        <v>1569</v>
      </c>
    </row>
    <row r="72" spans="1:39" ht="12.75" customHeight="1" x14ac:dyDescent="0.25">
      <c r="A72" s="5" t="s">
        <v>1398</v>
      </c>
      <c r="B72" s="5" t="s">
        <v>1377</v>
      </c>
      <c r="C72" s="5" t="s">
        <v>679</v>
      </c>
      <c r="D72" s="5" t="s">
        <v>620</v>
      </c>
      <c r="E72" s="5" t="s">
        <v>1400</v>
      </c>
      <c r="F72" s="5" t="s">
        <v>1399</v>
      </c>
      <c r="G72" s="5">
        <v>2</v>
      </c>
      <c r="H72" s="5">
        <v>2</v>
      </c>
      <c r="I72" s="5" t="s">
        <v>1826</v>
      </c>
      <c r="J72" s="4">
        <f>INDEX('08_Data_level_analysis'!$M$3:$M$256,MATCH(C72,'08_Data_level_analysis'!$B$3:$B$256,0))</f>
        <v>2</v>
      </c>
      <c r="K72" s="5" t="str">
        <f t="shared" si="2"/>
        <v>N</v>
      </c>
      <c r="M72" s="13">
        <v>0.99739141247313168</v>
      </c>
      <c r="N72" s="5">
        <v>2012</v>
      </c>
      <c r="O72" s="5" t="s">
        <v>1398</v>
      </c>
      <c r="P72" s="12">
        <v>100</v>
      </c>
      <c r="Q72" s="5">
        <v>2012</v>
      </c>
      <c r="R72" s="5" t="s">
        <v>1398</v>
      </c>
      <c r="S72" s="12">
        <v>5</v>
      </c>
      <c r="T72" s="5">
        <v>2012</v>
      </c>
      <c r="U72" s="5" t="s">
        <v>1398</v>
      </c>
      <c r="V72" s="12"/>
      <c r="X72" s="5" t="s">
        <v>1569</v>
      </c>
      <c r="Y72" s="12">
        <v>0</v>
      </c>
      <c r="Z72" s="5">
        <v>2012</v>
      </c>
      <c r="AA72" s="5" t="s">
        <v>1398</v>
      </c>
      <c r="AB72" s="12">
        <v>0</v>
      </c>
      <c r="AC72" s="5">
        <v>2012</v>
      </c>
      <c r="AD72" s="5" t="s">
        <v>1398</v>
      </c>
      <c r="AE72" s="12">
        <v>0</v>
      </c>
      <c r="AF72" s="5">
        <v>2012</v>
      </c>
      <c r="AG72" s="5" t="s">
        <v>1398</v>
      </c>
      <c r="AH72" s="14">
        <v>0</v>
      </c>
      <c r="AI72" s="5">
        <v>2012</v>
      </c>
      <c r="AJ72" s="5" t="s">
        <v>1398</v>
      </c>
      <c r="AK72" s="14"/>
      <c r="AM72" s="5" t="s">
        <v>1569</v>
      </c>
    </row>
    <row r="73" spans="1:39" ht="12.75" customHeight="1" x14ac:dyDescent="0.25">
      <c r="A73" s="5" t="s">
        <v>1372</v>
      </c>
      <c r="B73" s="5" t="s">
        <v>1124</v>
      </c>
      <c r="C73" s="5" t="s">
        <v>1123</v>
      </c>
      <c r="D73" s="5" t="s">
        <v>1038</v>
      </c>
      <c r="E73" s="5" t="s">
        <v>1374</v>
      </c>
      <c r="F73" s="5" t="s">
        <v>1373</v>
      </c>
      <c r="G73" s="5">
        <v>2</v>
      </c>
      <c r="H73" s="5">
        <v>2</v>
      </c>
      <c r="I73" s="5" t="s">
        <v>1827</v>
      </c>
      <c r="J73" s="4">
        <f>INDEX('08_Data_level_analysis'!$M$3:$M$256,MATCH(C73,'08_Data_level_analysis'!$B$3:$B$256,0))</f>
        <v>3</v>
      </c>
      <c r="K73" s="5" t="str">
        <f t="shared" si="2"/>
        <v>Y</v>
      </c>
      <c r="L73" s="4" t="s">
        <v>3285</v>
      </c>
      <c r="M73" s="13">
        <v>1.0493362794171064</v>
      </c>
      <c r="N73" s="5">
        <v>2018</v>
      </c>
      <c r="O73" s="5" t="s">
        <v>1372</v>
      </c>
      <c r="P73" s="12">
        <v>100</v>
      </c>
      <c r="Q73" s="5">
        <v>2018</v>
      </c>
      <c r="R73" s="5" t="s">
        <v>1372</v>
      </c>
      <c r="S73" s="12">
        <v>12</v>
      </c>
      <c r="T73" s="5">
        <v>2018</v>
      </c>
      <c r="U73" s="5" t="s">
        <v>1372</v>
      </c>
      <c r="V73" s="12"/>
      <c r="X73" s="5" t="s">
        <v>1569</v>
      </c>
      <c r="Y73" s="12" t="s">
        <v>1569</v>
      </c>
      <c r="AA73" s="5" t="s">
        <v>1569</v>
      </c>
      <c r="AB73" s="12" t="s">
        <v>1569</v>
      </c>
      <c r="AD73" s="5" t="s">
        <v>1569</v>
      </c>
      <c r="AE73" s="12">
        <v>100</v>
      </c>
      <c r="AF73" s="5">
        <v>2018</v>
      </c>
      <c r="AG73" s="5" t="s">
        <v>1372</v>
      </c>
      <c r="AH73" s="14">
        <v>100</v>
      </c>
      <c r="AI73" s="5">
        <v>2018</v>
      </c>
      <c r="AJ73" s="5" t="s">
        <v>1372</v>
      </c>
      <c r="AK73" s="14"/>
      <c r="AM73" s="5" t="s">
        <v>1569</v>
      </c>
    </row>
    <row r="74" spans="1:39" ht="12.75" customHeight="1" x14ac:dyDescent="0.25">
      <c r="A74" s="5" t="s">
        <v>1505</v>
      </c>
      <c r="B74" s="5" t="s">
        <v>1300</v>
      </c>
      <c r="C74" s="5" t="s">
        <v>1299</v>
      </c>
      <c r="D74" s="5" t="s">
        <v>1038</v>
      </c>
      <c r="E74" s="5" t="s">
        <v>1506</v>
      </c>
      <c r="F74" s="5" t="s">
        <v>1307</v>
      </c>
      <c r="G74" s="5">
        <v>3</v>
      </c>
      <c r="H74" s="5">
        <v>1</v>
      </c>
      <c r="I74" s="5" t="s">
        <v>1828</v>
      </c>
      <c r="J74" s="4">
        <f>INDEX('08_Data_level_analysis'!$M$3:$M$256,MATCH(C74,'08_Data_level_analysis'!$B$3:$B$256,0))</f>
        <v>3</v>
      </c>
      <c r="K74" s="5" t="str">
        <f t="shared" si="2"/>
        <v>N</v>
      </c>
      <c r="M74" s="13">
        <v>0.80643554909173765</v>
      </c>
      <c r="N74" s="5">
        <v>2015</v>
      </c>
      <c r="O74" s="5" t="s">
        <v>1505</v>
      </c>
      <c r="P74" s="12">
        <v>90</v>
      </c>
      <c r="Q74" s="5">
        <v>2015</v>
      </c>
      <c r="R74" s="5" t="s">
        <v>1505</v>
      </c>
      <c r="S74" s="12">
        <v>11.5</v>
      </c>
      <c r="T74" s="5">
        <v>2015</v>
      </c>
      <c r="U74" s="5" t="s">
        <v>1505</v>
      </c>
      <c r="V74" s="12"/>
      <c r="X74" s="5" t="s">
        <v>1569</v>
      </c>
      <c r="Y74" s="12">
        <v>0</v>
      </c>
      <c r="Z74" s="5">
        <v>2015</v>
      </c>
      <c r="AA74" s="5" t="s">
        <v>1505</v>
      </c>
      <c r="AB74" s="12">
        <v>0</v>
      </c>
      <c r="AC74" s="5">
        <v>2015</v>
      </c>
      <c r="AD74" s="5" t="s">
        <v>1505</v>
      </c>
      <c r="AE74" s="12">
        <v>0</v>
      </c>
      <c r="AF74" s="5">
        <v>2015</v>
      </c>
      <c r="AG74" s="5" t="s">
        <v>1505</v>
      </c>
      <c r="AH74" s="14">
        <v>92</v>
      </c>
      <c r="AI74" s="5">
        <v>2015</v>
      </c>
      <c r="AJ74" s="5" t="s">
        <v>1505</v>
      </c>
      <c r="AK74" s="14"/>
      <c r="AM74" s="5" t="s">
        <v>1569</v>
      </c>
    </row>
    <row r="75" spans="1:39" ht="12.75" customHeight="1" x14ac:dyDescent="0.25">
      <c r="A75" s="5" t="s">
        <v>1510</v>
      </c>
      <c r="B75" s="5" t="s">
        <v>1300</v>
      </c>
      <c r="C75" s="5" t="s">
        <v>1299</v>
      </c>
      <c r="D75" s="5" t="s">
        <v>1038</v>
      </c>
      <c r="E75" s="5" t="s">
        <v>1512</v>
      </c>
      <c r="F75" s="5" t="s">
        <v>1511</v>
      </c>
      <c r="G75" s="5">
        <v>3</v>
      </c>
      <c r="H75" s="5">
        <v>1</v>
      </c>
      <c r="I75" s="5" t="s">
        <v>1829</v>
      </c>
      <c r="J75" s="4">
        <f>INDEX('08_Data_level_analysis'!$M$3:$M$256,MATCH(C75,'08_Data_level_analysis'!$B$3:$B$256,0))</f>
        <v>3</v>
      </c>
      <c r="K75" s="5" t="str">
        <f t="shared" si="2"/>
        <v>N</v>
      </c>
      <c r="M75" s="13">
        <v>0.59999978076311067</v>
      </c>
      <c r="N75" s="5">
        <v>2015</v>
      </c>
      <c r="O75" s="5" t="s">
        <v>1510</v>
      </c>
      <c r="P75" s="12">
        <v>30</v>
      </c>
      <c r="Q75" s="5">
        <v>2015</v>
      </c>
      <c r="R75" s="5" t="s">
        <v>1510</v>
      </c>
      <c r="S75" s="12">
        <v>16</v>
      </c>
      <c r="T75" s="5">
        <v>2015</v>
      </c>
      <c r="U75" s="5" t="s">
        <v>1510</v>
      </c>
      <c r="V75" s="12"/>
      <c r="X75" s="5" t="s">
        <v>1569</v>
      </c>
      <c r="Y75" s="12">
        <v>0</v>
      </c>
      <c r="Z75" s="5">
        <v>2015</v>
      </c>
      <c r="AA75" s="5" t="s">
        <v>1510</v>
      </c>
      <c r="AB75" s="12">
        <v>0</v>
      </c>
      <c r="AC75" s="5">
        <v>2015</v>
      </c>
      <c r="AD75" s="5" t="s">
        <v>1510</v>
      </c>
      <c r="AE75" s="12">
        <v>0</v>
      </c>
      <c r="AF75" s="5">
        <v>2015</v>
      </c>
      <c r="AG75" s="5" t="s">
        <v>1510</v>
      </c>
      <c r="AH75" s="14">
        <v>60</v>
      </c>
      <c r="AI75" s="5">
        <v>2015</v>
      </c>
      <c r="AJ75" s="5" t="s">
        <v>1510</v>
      </c>
      <c r="AK75" s="14"/>
      <c r="AM75" s="5" t="s">
        <v>1569</v>
      </c>
    </row>
    <row r="76" spans="1:39" ht="12.75" customHeight="1" x14ac:dyDescent="0.25">
      <c r="A76" s="5" t="s">
        <v>1507</v>
      </c>
      <c r="B76" s="5" t="s">
        <v>1300</v>
      </c>
      <c r="C76" s="5" t="s">
        <v>1299</v>
      </c>
      <c r="D76" s="5" t="s">
        <v>1038</v>
      </c>
      <c r="E76" s="5" t="s">
        <v>1509</v>
      </c>
      <c r="F76" s="5" t="s">
        <v>1508</v>
      </c>
      <c r="G76" s="5">
        <v>3</v>
      </c>
      <c r="H76" s="5">
        <v>1</v>
      </c>
      <c r="I76" s="5" t="s">
        <v>1830</v>
      </c>
      <c r="J76" s="4">
        <f>INDEX('08_Data_level_analysis'!$M$3:$M$256,MATCH(C76,'08_Data_level_analysis'!$B$3:$B$256,0))</f>
        <v>3</v>
      </c>
      <c r="K76" s="5" t="str">
        <f t="shared" si="2"/>
        <v>N</v>
      </c>
      <c r="M76" s="13">
        <v>0.44478104782240357</v>
      </c>
      <c r="N76" s="5">
        <v>2015</v>
      </c>
      <c r="O76" s="5" t="s">
        <v>1507</v>
      </c>
      <c r="P76" s="12">
        <v>77</v>
      </c>
      <c r="Q76" s="5">
        <v>2015</v>
      </c>
      <c r="R76" s="5" t="s">
        <v>1507</v>
      </c>
      <c r="S76" s="12">
        <v>10</v>
      </c>
      <c r="T76" s="5">
        <v>2015</v>
      </c>
      <c r="U76" s="5" t="s">
        <v>1507</v>
      </c>
      <c r="V76" s="12"/>
      <c r="X76" s="5" t="s">
        <v>1569</v>
      </c>
      <c r="Y76" s="12">
        <v>0</v>
      </c>
      <c r="Z76" s="5">
        <v>2015</v>
      </c>
      <c r="AA76" s="5" t="s">
        <v>1507</v>
      </c>
      <c r="AB76" s="12">
        <v>0</v>
      </c>
      <c r="AC76" s="5">
        <v>2015</v>
      </c>
      <c r="AD76" s="5" t="s">
        <v>1507</v>
      </c>
      <c r="AE76" s="12">
        <v>0</v>
      </c>
      <c r="AF76" s="5">
        <v>2015</v>
      </c>
      <c r="AG76" s="5" t="s">
        <v>1507</v>
      </c>
      <c r="AH76" s="14">
        <v>76</v>
      </c>
      <c r="AI76" s="5">
        <v>2015</v>
      </c>
      <c r="AJ76" s="5" t="s">
        <v>1507</v>
      </c>
      <c r="AK76" s="14"/>
      <c r="AM76" s="5" t="s">
        <v>1569</v>
      </c>
    </row>
    <row r="77" spans="1:39" ht="12.75" customHeight="1" x14ac:dyDescent="0.25">
      <c r="A77" s="5" t="s">
        <v>1410</v>
      </c>
      <c r="B77" s="5" t="s">
        <v>1377</v>
      </c>
      <c r="C77" s="5" t="s">
        <v>679</v>
      </c>
      <c r="D77" s="5" t="s">
        <v>620</v>
      </c>
      <c r="E77" s="5" t="s">
        <v>1412</v>
      </c>
      <c r="F77" s="5" t="s">
        <v>1411</v>
      </c>
      <c r="G77" s="5">
        <v>2</v>
      </c>
      <c r="H77" s="5">
        <v>2</v>
      </c>
      <c r="I77" s="5" t="s">
        <v>1831</v>
      </c>
      <c r="J77" s="4">
        <f>INDEX('08_Data_level_analysis'!$M$3:$M$256,MATCH(C77,'08_Data_level_analysis'!$B$3:$B$256,0))</f>
        <v>2</v>
      </c>
      <c r="K77" s="5" t="str">
        <f t="shared" si="2"/>
        <v>N</v>
      </c>
      <c r="M77" s="13">
        <v>0.85693582432815607</v>
      </c>
      <c r="N77" s="5">
        <v>2012</v>
      </c>
      <c r="O77" s="5" t="s">
        <v>1410</v>
      </c>
      <c r="P77" s="12">
        <v>100</v>
      </c>
      <c r="Q77" s="5">
        <v>2012</v>
      </c>
      <c r="R77" s="5" t="s">
        <v>1410</v>
      </c>
      <c r="S77" s="12">
        <v>6</v>
      </c>
      <c r="T77" s="5">
        <v>2012</v>
      </c>
      <c r="U77" s="5" t="s">
        <v>1410</v>
      </c>
      <c r="V77" s="12"/>
      <c r="X77" s="5" t="s">
        <v>1569</v>
      </c>
      <c r="Y77" s="12">
        <v>0</v>
      </c>
      <c r="Z77" s="5">
        <v>2012</v>
      </c>
      <c r="AA77" s="5" t="s">
        <v>1410</v>
      </c>
      <c r="AB77" s="12">
        <v>0</v>
      </c>
      <c r="AC77" s="5">
        <v>2012</v>
      </c>
      <c r="AD77" s="5" t="s">
        <v>1410</v>
      </c>
      <c r="AE77" s="12">
        <v>0</v>
      </c>
      <c r="AF77" s="5">
        <v>2012</v>
      </c>
      <c r="AG77" s="5" t="s">
        <v>1410</v>
      </c>
      <c r="AH77" s="14">
        <v>0</v>
      </c>
      <c r="AI77" s="5">
        <v>2012</v>
      </c>
      <c r="AJ77" s="5" t="s">
        <v>1410</v>
      </c>
      <c r="AK77" s="14"/>
      <c r="AM77" s="5" t="s">
        <v>1569</v>
      </c>
    </row>
    <row r="78" spans="1:39" ht="12.75" customHeight="1" x14ac:dyDescent="0.25">
      <c r="A78" s="5" t="s">
        <v>1407</v>
      </c>
      <c r="B78" s="5" t="s">
        <v>1377</v>
      </c>
      <c r="C78" s="5" t="s">
        <v>679</v>
      </c>
      <c r="D78" s="5" t="s">
        <v>620</v>
      </c>
      <c r="E78" s="5" t="s">
        <v>1409</v>
      </c>
      <c r="F78" s="5" t="s">
        <v>1408</v>
      </c>
      <c r="G78" s="5">
        <v>2</v>
      </c>
      <c r="H78" s="5">
        <v>2</v>
      </c>
      <c r="I78" s="5" t="s">
        <v>1832</v>
      </c>
      <c r="J78" s="4">
        <f>INDEX('08_Data_level_analysis'!$M$3:$M$256,MATCH(C78,'08_Data_level_analysis'!$B$3:$B$256,0))</f>
        <v>2</v>
      </c>
      <c r="K78" s="5" t="str">
        <f t="shared" si="2"/>
        <v>N</v>
      </c>
      <c r="M78" s="13">
        <v>0.69147338742643782</v>
      </c>
      <c r="N78" s="5">
        <v>2012</v>
      </c>
      <c r="O78" s="5" t="s">
        <v>1407</v>
      </c>
      <c r="P78" s="12">
        <v>100</v>
      </c>
      <c r="Q78" s="5">
        <v>2012</v>
      </c>
      <c r="R78" s="5" t="s">
        <v>1407</v>
      </c>
      <c r="S78" s="12">
        <v>5</v>
      </c>
      <c r="T78" s="5">
        <v>2012</v>
      </c>
      <c r="U78" s="5" t="s">
        <v>1407</v>
      </c>
      <c r="V78" s="12"/>
      <c r="X78" s="5" t="s">
        <v>1569</v>
      </c>
      <c r="Y78" s="12">
        <v>0</v>
      </c>
      <c r="Z78" s="5">
        <v>2012</v>
      </c>
      <c r="AA78" s="5" t="s">
        <v>1407</v>
      </c>
      <c r="AB78" s="12">
        <v>0</v>
      </c>
      <c r="AC78" s="5">
        <v>2012</v>
      </c>
      <c r="AD78" s="5" t="s">
        <v>1407</v>
      </c>
      <c r="AE78" s="12">
        <v>0</v>
      </c>
      <c r="AF78" s="5">
        <v>2012</v>
      </c>
      <c r="AG78" s="5" t="s">
        <v>1407</v>
      </c>
      <c r="AH78" s="14">
        <v>10</v>
      </c>
      <c r="AI78" s="5">
        <v>2012</v>
      </c>
      <c r="AJ78" s="5" t="s">
        <v>1407</v>
      </c>
      <c r="AK78" s="14"/>
      <c r="AM78" s="5" t="s">
        <v>1569</v>
      </c>
    </row>
    <row r="79" spans="1:39" ht="12.75" customHeight="1" x14ac:dyDescent="0.25">
      <c r="A79" s="5" t="s">
        <v>1379</v>
      </c>
      <c r="B79" s="5" t="s">
        <v>1377</v>
      </c>
      <c r="C79" s="5" t="s">
        <v>679</v>
      </c>
      <c r="D79" s="5" t="s">
        <v>620</v>
      </c>
      <c r="E79" s="5" t="s">
        <v>1381</v>
      </c>
      <c r="F79" s="5" t="s">
        <v>1380</v>
      </c>
      <c r="G79" s="5">
        <v>2</v>
      </c>
      <c r="H79" s="5">
        <v>2</v>
      </c>
      <c r="I79" s="5" t="s">
        <v>1833</v>
      </c>
      <c r="J79" s="4">
        <f>INDEX('08_Data_level_analysis'!$M$3:$M$256,MATCH(C79,'08_Data_level_analysis'!$B$3:$B$256,0))</f>
        <v>2</v>
      </c>
      <c r="K79" s="5" t="str">
        <f t="shared" si="2"/>
        <v>N</v>
      </c>
      <c r="M79" s="13">
        <v>0.68677949472651467</v>
      </c>
      <c r="N79" s="5">
        <v>2012</v>
      </c>
      <c r="O79" s="5" t="s">
        <v>1379</v>
      </c>
      <c r="P79" s="12">
        <v>100</v>
      </c>
      <c r="Q79" s="5">
        <v>2012</v>
      </c>
      <c r="R79" s="5" t="s">
        <v>1379</v>
      </c>
      <c r="S79" s="12">
        <v>13.5</v>
      </c>
      <c r="T79" s="5">
        <v>2012</v>
      </c>
      <c r="U79" s="5" t="s">
        <v>1379</v>
      </c>
      <c r="V79" s="12"/>
      <c r="X79" s="5" t="s">
        <v>1569</v>
      </c>
      <c r="Y79" s="12">
        <v>0</v>
      </c>
      <c r="Z79" s="5">
        <v>2012</v>
      </c>
      <c r="AA79" s="5" t="s">
        <v>1379</v>
      </c>
      <c r="AB79" s="12">
        <v>0</v>
      </c>
      <c r="AC79" s="5">
        <v>2012</v>
      </c>
      <c r="AD79" s="5" t="s">
        <v>1379</v>
      </c>
      <c r="AE79" s="12">
        <v>0</v>
      </c>
      <c r="AF79" s="5">
        <v>2012</v>
      </c>
      <c r="AG79" s="5" t="s">
        <v>1379</v>
      </c>
      <c r="AH79" s="14">
        <v>0</v>
      </c>
      <c r="AI79" s="5">
        <v>2012</v>
      </c>
      <c r="AJ79" s="5" t="s">
        <v>1379</v>
      </c>
      <c r="AK79" s="14"/>
      <c r="AM79" s="5" t="s">
        <v>1569</v>
      </c>
    </row>
    <row r="80" spans="1:39" ht="12.75" customHeight="1" x14ac:dyDescent="0.25">
      <c r="A80" s="5" t="s">
        <v>1382</v>
      </c>
      <c r="B80" s="5" t="s">
        <v>1377</v>
      </c>
      <c r="C80" s="5" t="s">
        <v>679</v>
      </c>
      <c r="D80" s="5" t="s">
        <v>620</v>
      </c>
      <c r="E80" s="5" t="s">
        <v>1384</v>
      </c>
      <c r="F80" s="5" t="s">
        <v>1383</v>
      </c>
      <c r="G80" s="5">
        <v>1</v>
      </c>
      <c r="H80" s="5">
        <v>1</v>
      </c>
      <c r="I80" s="5" t="s">
        <v>1834</v>
      </c>
      <c r="J80" s="4">
        <f>INDEX('08_Data_level_analysis'!$M$3:$M$256,MATCH(C80,'08_Data_level_analysis'!$B$3:$B$256,0))</f>
        <v>2</v>
      </c>
      <c r="K80" s="5" t="str">
        <f t="shared" si="2"/>
        <v>Y</v>
      </c>
      <c r="L80" s="4" t="s">
        <v>3284</v>
      </c>
      <c r="M80" s="13">
        <v>0.60734470629677639</v>
      </c>
      <c r="N80" s="5">
        <v>2012</v>
      </c>
      <c r="O80" s="5" t="s">
        <v>1382</v>
      </c>
      <c r="P80" s="12">
        <v>100</v>
      </c>
      <c r="Q80" s="5">
        <v>2012</v>
      </c>
      <c r="R80" s="5" t="s">
        <v>1382</v>
      </c>
      <c r="S80" s="12">
        <v>0</v>
      </c>
      <c r="T80" s="5">
        <v>2012</v>
      </c>
      <c r="U80" s="5" t="s">
        <v>1382</v>
      </c>
      <c r="V80" s="12"/>
      <c r="X80" s="5" t="s">
        <v>1569</v>
      </c>
      <c r="Y80" s="12">
        <v>0</v>
      </c>
      <c r="Z80" s="5">
        <v>2012</v>
      </c>
      <c r="AA80" s="5" t="s">
        <v>1382</v>
      </c>
      <c r="AB80" s="12">
        <v>0</v>
      </c>
      <c r="AC80" s="5">
        <v>2012</v>
      </c>
      <c r="AD80" s="5" t="s">
        <v>1382</v>
      </c>
      <c r="AE80" s="12">
        <v>0</v>
      </c>
      <c r="AF80" s="5">
        <v>2012</v>
      </c>
      <c r="AG80" s="5" t="s">
        <v>1382</v>
      </c>
      <c r="AH80" s="14">
        <v>0</v>
      </c>
      <c r="AI80" s="5">
        <v>2012</v>
      </c>
      <c r="AJ80" s="5" t="s">
        <v>1382</v>
      </c>
      <c r="AK80" s="14"/>
      <c r="AM80" s="5" t="s">
        <v>1569</v>
      </c>
    </row>
    <row r="81" spans="1:39" ht="12.75" customHeight="1" x14ac:dyDescent="0.25">
      <c r="A81" s="5" t="s">
        <v>1358</v>
      </c>
      <c r="B81" s="5" t="s">
        <v>1124</v>
      </c>
      <c r="C81" s="5" t="s">
        <v>1123</v>
      </c>
      <c r="D81" s="5" t="s">
        <v>1038</v>
      </c>
      <c r="E81" s="5" t="s">
        <v>1359</v>
      </c>
      <c r="F81" s="5" t="s">
        <v>2748</v>
      </c>
      <c r="G81" s="5">
        <v>2</v>
      </c>
      <c r="H81" s="5">
        <v>1</v>
      </c>
      <c r="I81" s="5" t="s">
        <v>1835</v>
      </c>
      <c r="J81" s="4">
        <f>INDEX('08_Data_level_analysis'!$M$3:$M$256,MATCH(C81,'08_Data_level_analysis'!$B$3:$B$256,0))</f>
        <v>3</v>
      </c>
      <c r="K81" s="5" t="str">
        <f t="shared" si="2"/>
        <v>Y</v>
      </c>
      <c r="L81" s="4" t="s">
        <v>3285</v>
      </c>
      <c r="M81" s="13">
        <v>1.5362408109070891</v>
      </c>
      <c r="N81" s="5">
        <v>2018</v>
      </c>
      <c r="O81" s="5" t="s">
        <v>1358</v>
      </c>
      <c r="P81" s="12">
        <v>100</v>
      </c>
      <c r="Q81" s="5">
        <v>2018</v>
      </c>
      <c r="R81" s="5" t="s">
        <v>1358</v>
      </c>
      <c r="S81" s="12">
        <v>20</v>
      </c>
      <c r="T81" s="5">
        <v>2018</v>
      </c>
      <c r="U81" s="5" t="s">
        <v>1358</v>
      </c>
      <c r="V81" s="12"/>
      <c r="X81" s="5" t="s">
        <v>1569</v>
      </c>
      <c r="Y81" s="12" t="s">
        <v>1569</v>
      </c>
      <c r="AA81" s="5" t="s">
        <v>1569</v>
      </c>
      <c r="AB81" s="12" t="s">
        <v>1569</v>
      </c>
      <c r="AD81" s="5" t="s">
        <v>1569</v>
      </c>
      <c r="AE81" s="12">
        <v>73</v>
      </c>
      <c r="AF81" s="5">
        <v>2018</v>
      </c>
      <c r="AG81" s="5" t="s">
        <v>1358</v>
      </c>
      <c r="AH81" s="14">
        <v>100</v>
      </c>
      <c r="AI81" s="5">
        <v>2018</v>
      </c>
      <c r="AJ81" s="5" t="s">
        <v>1358</v>
      </c>
      <c r="AK81" s="14"/>
      <c r="AM81" s="5" t="s">
        <v>1569</v>
      </c>
    </row>
    <row r="82" spans="1:39" ht="12.75" customHeight="1" x14ac:dyDescent="0.25">
      <c r="A82" s="5" t="s">
        <v>1413</v>
      </c>
      <c r="B82" s="5" t="s">
        <v>1377</v>
      </c>
      <c r="C82" s="5" t="s">
        <v>679</v>
      </c>
      <c r="D82" s="5" t="s">
        <v>620</v>
      </c>
      <c r="E82" s="5" t="s">
        <v>1415</v>
      </c>
      <c r="F82" s="5" t="s">
        <v>1414</v>
      </c>
      <c r="G82" s="5">
        <v>2</v>
      </c>
      <c r="H82" s="5">
        <v>2</v>
      </c>
      <c r="I82" s="5" t="s">
        <v>1837</v>
      </c>
      <c r="J82" s="4">
        <f>INDEX('08_Data_level_analysis'!$M$3:$M$256,MATCH(C82,'08_Data_level_analysis'!$B$3:$B$256,0))</f>
        <v>2</v>
      </c>
      <c r="K82" s="5" t="str">
        <f t="shared" si="2"/>
        <v>N</v>
      </c>
      <c r="M82" s="13">
        <v>0.93914751019188492</v>
      </c>
      <c r="N82" s="5">
        <v>2012</v>
      </c>
      <c r="O82" s="5" t="s">
        <v>1413</v>
      </c>
      <c r="P82" s="12">
        <v>100</v>
      </c>
      <c r="Q82" s="5">
        <v>2012</v>
      </c>
      <c r="R82" s="5" t="s">
        <v>1413</v>
      </c>
      <c r="S82" s="12">
        <v>6</v>
      </c>
      <c r="T82" s="5">
        <v>2012</v>
      </c>
      <c r="U82" s="5" t="s">
        <v>1413</v>
      </c>
      <c r="V82" s="12"/>
      <c r="X82" s="5" t="s">
        <v>1569</v>
      </c>
      <c r="Y82" s="12">
        <v>0</v>
      </c>
      <c r="Z82" s="5">
        <v>2012</v>
      </c>
      <c r="AA82" s="5" t="s">
        <v>1413</v>
      </c>
      <c r="AB82" s="12">
        <v>0</v>
      </c>
      <c r="AC82" s="5">
        <v>2012</v>
      </c>
      <c r="AD82" s="5" t="s">
        <v>1413</v>
      </c>
      <c r="AE82" s="12">
        <v>0</v>
      </c>
      <c r="AF82" s="5">
        <v>2012</v>
      </c>
      <c r="AG82" s="5" t="s">
        <v>1413</v>
      </c>
      <c r="AH82" s="14">
        <v>50</v>
      </c>
      <c r="AI82" s="5">
        <v>2012</v>
      </c>
      <c r="AJ82" s="5" t="s">
        <v>1413</v>
      </c>
      <c r="AK82" s="14"/>
      <c r="AM82" s="5" t="s">
        <v>1569</v>
      </c>
    </row>
    <row r="83" spans="1:39" ht="12.75" customHeight="1" x14ac:dyDescent="0.25">
      <c r="A83" s="5" t="s">
        <v>1442</v>
      </c>
      <c r="B83" s="5" t="s">
        <v>17</v>
      </c>
      <c r="C83" s="5" t="s">
        <v>414</v>
      </c>
      <c r="D83" s="5" t="s">
        <v>360</v>
      </c>
      <c r="E83" s="5" t="s">
        <v>1444</v>
      </c>
      <c r="F83" s="5" t="s">
        <v>1443</v>
      </c>
      <c r="G83" s="5">
        <v>3</v>
      </c>
      <c r="H83" s="5">
        <v>2</v>
      </c>
      <c r="I83" s="5" t="s">
        <v>1839</v>
      </c>
      <c r="J83" s="4">
        <f>INDEX('08_Data_level_analysis'!$M$3:$M$256,MATCH(C83,'08_Data_level_analysis'!$B$3:$B$256,0))</f>
        <v>3</v>
      </c>
      <c r="K83" s="5" t="str">
        <f t="shared" si="2"/>
        <v>N</v>
      </c>
      <c r="M83" s="13">
        <v>0.25022831050228311</v>
      </c>
      <c r="N83" s="5">
        <v>2013</v>
      </c>
      <c r="O83" s="5" t="s">
        <v>1442</v>
      </c>
      <c r="P83" s="12">
        <v>30</v>
      </c>
      <c r="Q83" s="5">
        <v>2013</v>
      </c>
      <c r="R83" s="5" t="s">
        <v>1442</v>
      </c>
      <c r="S83" s="12">
        <v>5</v>
      </c>
      <c r="T83" s="5">
        <v>2013</v>
      </c>
      <c r="U83" s="5" t="s">
        <v>1442</v>
      </c>
      <c r="V83" s="12"/>
      <c r="X83" s="5" t="s">
        <v>1569</v>
      </c>
      <c r="Y83" s="12">
        <v>0</v>
      </c>
      <c r="Z83" s="5">
        <v>2013</v>
      </c>
      <c r="AA83" s="5" t="s">
        <v>1442</v>
      </c>
      <c r="AB83" s="12">
        <v>0</v>
      </c>
      <c r="AC83" s="5">
        <v>2013</v>
      </c>
      <c r="AD83" s="5" t="s">
        <v>1442</v>
      </c>
      <c r="AE83" s="12">
        <v>0</v>
      </c>
      <c r="AF83" s="5">
        <v>2013</v>
      </c>
      <c r="AG83" s="5" t="s">
        <v>1442</v>
      </c>
      <c r="AH83" s="14">
        <v>0</v>
      </c>
      <c r="AI83" s="5">
        <v>2013</v>
      </c>
      <c r="AJ83" s="5" t="s">
        <v>1442</v>
      </c>
      <c r="AK83" s="14"/>
      <c r="AM83" s="5" t="s">
        <v>1569</v>
      </c>
    </row>
    <row r="84" spans="1:39" ht="12.75" customHeight="1" x14ac:dyDescent="0.25">
      <c r="A84" s="5" t="s">
        <v>1422</v>
      </c>
      <c r="B84" s="5" t="s">
        <v>17</v>
      </c>
      <c r="C84" s="5" t="s">
        <v>414</v>
      </c>
      <c r="D84" s="5" t="s">
        <v>360</v>
      </c>
      <c r="E84" s="5" t="s">
        <v>1424</v>
      </c>
      <c r="F84" s="5" t="s">
        <v>1423</v>
      </c>
      <c r="G84" s="5">
        <v>3</v>
      </c>
      <c r="H84" s="5">
        <v>2</v>
      </c>
      <c r="I84" s="5" t="s">
        <v>1840</v>
      </c>
      <c r="J84" s="4">
        <f>INDEX('08_Data_level_analysis'!$M$3:$M$256,MATCH(C84,'08_Data_level_analysis'!$B$3:$B$256,0))</f>
        <v>3</v>
      </c>
      <c r="K84" s="5" t="str">
        <f t="shared" si="2"/>
        <v>N</v>
      </c>
      <c r="M84" s="13">
        <v>0.24906600249066002</v>
      </c>
      <c r="N84" s="5">
        <v>2013</v>
      </c>
      <c r="O84" s="5" t="s">
        <v>1422</v>
      </c>
      <c r="P84" s="12">
        <v>40</v>
      </c>
      <c r="Q84" s="5">
        <v>2013</v>
      </c>
      <c r="R84" s="5" t="s">
        <v>1422</v>
      </c>
      <c r="S84" s="12">
        <v>7</v>
      </c>
      <c r="T84" s="5">
        <v>2013</v>
      </c>
      <c r="U84" s="5" t="s">
        <v>1422</v>
      </c>
      <c r="V84" s="12"/>
      <c r="X84" s="5" t="s">
        <v>1569</v>
      </c>
      <c r="Y84" s="12">
        <v>0</v>
      </c>
      <c r="Z84" s="5">
        <v>2013</v>
      </c>
      <c r="AA84" s="5" t="s">
        <v>1422</v>
      </c>
      <c r="AB84" s="12">
        <v>0</v>
      </c>
      <c r="AC84" s="5">
        <v>2013</v>
      </c>
      <c r="AD84" s="5" t="s">
        <v>1422</v>
      </c>
      <c r="AE84" s="12">
        <v>0</v>
      </c>
      <c r="AF84" s="5">
        <v>2013</v>
      </c>
      <c r="AG84" s="5" t="s">
        <v>1422</v>
      </c>
      <c r="AH84" s="14">
        <v>0</v>
      </c>
      <c r="AI84" s="5">
        <v>2013</v>
      </c>
      <c r="AJ84" s="5" t="s">
        <v>1422</v>
      </c>
      <c r="AK84" s="14"/>
      <c r="AM84" s="5" t="s">
        <v>1569</v>
      </c>
    </row>
    <row r="85" spans="1:39" ht="12.75" customHeight="1" x14ac:dyDescent="0.25">
      <c r="A85" s="5" t="s">
        <v>1425</v>
      </c>
      <c r="B85" s="5" t="s">
        <v>17</v>
      </c>
      <c r="C85" s="5" t="s">
        <v>414</v>
      </c>
      <c r="D85" s="5" t="s">
        <v>360</v>
      </c>
      <c r="E85" s="5" t="s">
        <v>1427</v>
      </c>
      <c r="F85" s="5" t="s">
        <v>1426</v>
      </c>
      <c r="G85" s="5">
        <v>3</v>
      </c>
      <c r="H85" s="5">
        <v>2</v>
      </c>
      <c r="I85" s="5" t="s">
        <v>1841</v>
      </c>
      <c r="J85" s="4">
        <f>INDEX('08_Data_level_analysis'!$M$3:$M$256,MATCH(C85,'08_Data_level_analysis'!$B$3:$B$256,0))</f>
        <v>3</v>
      </c>
      <c r="K85" s="5" t="str">
        <f t="shared" si="2"/>
        <v>N</v>
      </c>
      <c r="M85" s="13">
        <v>0.24961948249619481</v>
      </c>
      <c r="N85" s="5">
        <v>2013</v>
      </c>
      <c r="O85" s="5" t="s">
        <v>1425</v>
      </c>
      <c r="P85" s="12">
        <v>50</v>
      </c>
      <c r="Q85" s="5">
        <v>2013</v>
      </c>
      <c r="R85" s="5" t="s">
        <v>1425</v>
      </c>
      <c r="S85" s="12">
        <v>5</v>
      </c>
      <c r="T85" s="5">
        <v>2013</v>
      </c>
      <c r="U85" s="5" t="s">
        <v>1425</v>
      </c>
      <c r="V85" s="12"/>
      <c r="X85" s="5" t="s">
        <v>1569</v>
      </c>
      <c r="Y85" s="12">
        <v>0</v>
      </c>
      <c r="Z85" s="5">
        <v>2013</v>
      </c>
      <c r="AA85" s="5" t="s">
        <v>1425</v>
      </c>
      <c r="AB85" s="12">
        <v>0</v>
      </c>
      <c r="AC85" s="5">
        <v>2013</v>
      </c>
      <c r="AD85" s="5" t="s">
        <v>1425</v>
      </c>
      <c r="AE85" s="12">
        <v>0</v>
      </c>
      <c r="AF85" s="5">
        <v>2013</v>
      </c>
      <c r="AG85" s="5" t="s">
        <v>1425</v>
      </c>
      <c r="AH85" s="14">
        <v>0</v>
      </c>
      <c r="AI85" s="5">
        <v>2013</v>
      </c>
      <c r="AJ85" s="5" t="s">
        <v>1425</v>
      </c>
      <c r="AK85" s="14"/>
      <c r="AM85" s="5" t="s">
        <v>1569</v>
      </c>
    </row>
    <row r="86" spans="1:39" ht="12.75" customHeight="1" x14ac:dyDescent="0.25">
      <c r="A86" s="5" t="s">
        <v>1363</v>
      </c>
      <c r="B86" s="5" t="s">
        <v>1124</v>
      </c>
      <c r="C86" s="5" t="s">
        <v>1123</v>
      </c>
      <c r="D86" s="5" t="s">
        <v>1038</v>
      </c>
      <c r="E86" s="5" t="s">
        <v>1365</v>
      </c>
      <c r="F86" s="5" t="s">
        <v>1364</v>
      </c>
      <c r="G86" s="5">
        <v>3</v>
      </c>
      <c r="H86" s="5">
        <v>1</v>
      </c>
      <c r="I86" s="5" t="s">
        <v>1842</v>
      </c>
      <c r="J86" s="4">
        <f>INDEX('08_Data_level_analysis'!$M$3:$M$256,MATCH(C86,'08_Data_level_analysis'!$B$3:$B$256,0))</f>
        <v>3</v>
      </c>
      <c r="K86" s="5" t="str">
        <f t="shared" si="2"/>
        <v>N</v>
      </c>
      <c r="M86" s="13">
        <v>1.7078872317546403</v>
      </c>
      <c r="N86" s="5">
        <v>2018</v>
      </c>
      <c r="O86" s="5" t="s">
        <v>1363</v>
      </c>
      <c r="P86" s="12">
        <v>100</v>
      </c>
      <c r="Q86" s="5">
        <v>2018</v>
      </c>
      <c r="R86" s="5" t="s">
        <v>1363</v>
      </c>
      <c r="S86" s="12">
        <v>13</v>
      </c>
      <c r="T86" s="5">
        <v>2018</v>
      </c>
      <c r="U86" s="5" t="s">
        <v>1363</v>
      </c>
      <c r="V86" s="12"/>
      <c r="X86" s="5" t="s">
        <v>1569</v>
      </c>
      <c r="Y86" s="12" t="s">
        <v>1569</v>
      </c>
      <c r="AA86" s="5" t="s">
        <v>1569</v>
      </c>
      <c r="AB86" s="12" t="s">
        <v>1569</v>
      </c>
      <c r="AD86" s="5" t="s">
        <v>1569</v>
      </c>
      <c r="AE86" s="12">
        <v>94</v>
      </c>
      <c r="AF86" s="5">
        <v>2018</v>
      </c>
      <c r="AG86" s="5" t="s">
        <v>1363</v>
      </c>
      <c r="AH86" s="14">
        <v>100</v>
      </c>
      <c r="AI86" s="5">
        <v>2018</v>
      </c>
      <c r="AJ86" s="5" t="s">
        <v>1363</v>
      </c>
      <c r="AK86" s="14"/>
      <c r="AM86" s="5" t="s">
        <v>1569</v>
      </c>
    </row>
    <row r="87" spans="1:39" ht="12.75" customHeight="1" x14ac:dyDescent="0.25">
      <c r="A87" s="4" t="s">
        <v>356</v>
      </c>
      <c r="B87" s="5" t="s">
        <v>359</v>
      </c>
      <c r="C87" s="5" t="s">
        <v>358</v>
      </c>
      <c r="D87" s="5" t="s">
        <v>360</v>
      </c>
      <c r="E87" s="5" t="s">
        <v>361</v>
      </c>
      <c r="F87" s="5" t="s">
        <v>357</v>
      </c>
      <c r="G87" s="5">
        <v>2</v>
      </c>
      <c r="H87" s="15">
        <v>1</v>
      </c>
      <c r="I87" s="4"/>
      <c r="J87" s="4">
        <f>INDEX('08_Data_level_analysis'!$M$3:$M$256,MATCH(C87,'08_Data_level_analysis'!$B$3:$B$256,0))</f>
        <v>2</v>
      </c>
      <c r="K87" s="5" t="str">
        <f t="shared" si="2"/>
        <v>N</v>
      </c>
      <c r="M87" s="13">
        <v>0.52024644846967216</v>
      </c>
      <c r="N87" s="5">
        <v>2017</v>
      </c>
      <c r="O87" s="5" t="s">
        <v>356</v>
      </c>
      <c r="P87" s="12">
        <v>95</v>
      </c>
      <c r="Q87" s="5">
        <v>2017</v>
      </c>
      <c r="R87" s="5" t="s">
        <v>356</v>
      </c>
      <c r="S87" s="12">
        <v>5.6456129122582457</v>
      </c>
      <c r="T87" s="5">
        <v>2017</v>
      </c>
      <c r="U87" s="5" t="s">
        <v>356</v>
      </c>
      <c r="V87" s="12"/>
      <c r="X87" s="5" t="s">
        <v>1569</v>
      </c>
      <c r="Y87" s="12">
        <v>0</v>
      </c>
      <c r="Z87" s="5">
        <v>2017</v>
      </c>
      <c r="AA87" s="5" t="s">
        <v>356</v>
      </c>
      <c r="AB87" s="12">
        <v>0</v>
      </c>
      <c r="AC87" s="5">
        <v>2017</v>
      </c>
      <c r="AD87" s="5" t="s">
        <v>356</v>
      </c>
      <c r="AE87" s="12">
        <v>0</v>
      </c>
      <c r="AF87" s="5">
        <v>2017</v>
      </c>
      <c r="AG87" s="5" t="s">
        <v>356</v>
      </c>
      <c r="AH87" s="14">
        <v>0</v>
      </c>
      <c r="AI87" s="5">
        <v>2017</v>
      </c>
      <c r="AJ87" s="5" t="s">
        <v>356</v>
      </c>
      <c r="AK87" s="14"/>
      <c r="AM87" s="5" t="s">
        <v>1569</v>
      </c>
    </row>
    <row r="88" spans="1:39" ht="12.75" customHeight="1" x14ac:dyDescent="0.25">
      <c r="A88" s="4" t="s">
        <v>362</v>
      </c>
      <c r="B88" s="5" t="s">
        <v>359</v>
      </c>
      <c r="C88" s="5" t="s">
        <v>358</v>
      </c>
      <c r="D88" s="5" t="s">
        <v>360</v>
      </c>
      <c r="E88" s="5" t="s">
        <v>364</v>
      </c>
      <c r="F88" s="5" t="s">
        <v>363</v>
      </c>
      <c r="G88" s="5">
        <v>2</v>
      </c>
      <c r="H88" s="15">
        <v>1</v>
      </c>
      <c r="I88" s="4"/>
      <c r="J88" s="4">
        <f>INDEX('08_Data_level_analysis'!$M$3:$M$256,MATCH(C88,'08_Data_level_analysis'!$B$3:$B$256,0))</f>
        <v>2</v>
      </c>
      <c r="K88" s="5" t="str">
        <f t="shared" si="2"/>
        <v>N</v>
      </c>
      <c r="M88" s="13">
        <v>0.81321898481235178</v>
      </c>
      <c r="N88" s="5">
        <v>2017</v>
      </c>
      <c r="O88" s="5" t="s">
        <v>362</v>
      </c>
      <c r="P88" s="12">
        <v>95</v>
      </c>
      <c r="Q88" s="5">
        <v>2017</v>
      </c>
      <c r="R88" s="5" t="s">
        <v>362</v>
      </c>
      <c r="S88" s="12">
        <v>9.6425178741062965</v>
      </c>
      <c r="T88" s="5">
        <v>2017</v>
      </c>
      <c r="U88" s="5" t="s">
        <v>362</v>
      </c>
      <c r="V88" s="12"/>
      <c r="X88" s="5" t="s">
        <v>1569</v>
      </c>
      <c r="Y88" s="12">
        <v>0</v>
      </c>
      <c r="Z88" s="5">
        <v>2017</v>
      </c>
      <c r="AA88" s="5" t="s">
        <v>362</v>
      </c>
      <c r="AB88" s="12">
        <v>0</v>
      </c>
      <c r="AC88" s="5">
        <v>2017</v>
      </c>
      <c r="AD88" s="5" t="s">
        <v>362</v>
      </c>
      <c r="AE88" s="12">
        <v>0</v>
      </c>
      <c r="AF88" s="5">
        <v>2017</v>
      </c>
      <c r="AG88" s="5" t="s">
        <v>362</v>
      </c>
      <c r="AH88" s="14">
        <v>0</v>
      </c>
      <c r="AI88" s="5">
        <v>2017</v>
      </c>
      <c r="AJ88" s="5" t="s">
        <v>362</v>
      </c>
      <c r="AK88" s="14"/>
      <c r="AM88" s="5" t="s">
        <v>1569</v>
      </c>
    </row>
    <row r="89" spans="1:39" ht="12.75" customHeight="1" x14ac:dyDescent="0.25">
      <c r="A89" s="4" t="s">
        <v>365</v>
      </c>
      <c r="B89" s="5" t="s">
        <v>359</v>
      </c>
      <c r="C89" s="5" t="s">
        <v>358</v>
      </c>
      <c r="D89" s="5" t="s">
        <v>360</v>
      </c>
      <c r="E89" s="5" t="s">
        <v>367</v>
      </c>
      <c r="F89" s="5" t="s">
        <v>366</v>
      </c>
      <c r="G89" s="5">
        <v>2</v>
      </c>
      <c r="H89" s="15">
        <v>2</v>
      </c>
      <c r="I89" s="4" t="s">
        <v>1843</v>
      </c>
      <c r="J89" s="4">
        <f>INDEX('08_Data_level_analysis'!$M$3:$M$256,MATCH(C89,'08_Data_level_analysis'!$B$3:$B$256,0))</f>
        <v>2</v>
      </c>
      <c r="K89" s="5" t="str">
        <f t="shared" si="2"/>
        <v>N</v>
      </c>
      <c r="M89" s="13">
        <v>0.23774323162145145</v>
      </c>
      <c r="N89" s="5">
        <v>2017</v>
      </c>
      <c r="O89" s="5" t="s">
        <v>365</v>
      </c>
      <c r="P89" s="12">
        <v>95</v>
      </c>
      <c r="Q89" s="5">
        <v>2017</v>
      </c>
      <c r="R89" s="5" t="s">
        <v>365</v>
      </c>
      <c r="S89" s="12">
        <v>10.66132264529058</v>
      </c>
      <c r="T89" s="5">
        <v>2017</v>
      </c>
      <c r="U89" s="5" t="s">
        <v>365</v>
      </c>
      <c r="V89" s="12"/>
      <c r="X89" s="5" t="s">
        <v>1569</v>
      </c>
      <c r="Y89" s="12">
        <v>0</v>
      </c>
      <c r="Z89" s="5">
        <v>2017</v>
      </c>
      <c r="AA89" s="5" t="s">
        <v>365</v>
      </c>
      <c r="AB89" s="12">
        <v>0</v>
      </c>
      <c r="AC89" s="5">
        <v>2017</v>
      </c>
      <c r="AD89" s="5" t="s">
        <v>365</v>
      </c>
      <c r="AE89" s="12">
        <v>0</v>
      </c>
      <c r="AF89" s="5">
        <v>2017</v>
      </c>
      <c r="AG89" s="5" t="s">
        <v>365</v>
      </c>
      <c r="AH89" s="14">
        <v>0</v>
      </c>
      <c r="AI89" s="5">
        <v>2017</v>
      </c>
      <c r="AJ89" s="5" t="s">
        <v>365</v>
      </c>
      <c r="AK89" s="14"/>
      <c r="AM89" s="5" t="s">
        <v>1569</v>
      </c>
    </row>
    <row r="90" spans="1:39" ht="12.75" customHeight="1" x14ac:dyDescent="0.25">
      <c r="A90" s="4" t="s">
        <v>368</v>
      </c>
      <c r="B90" s="5" t="s">
        <v>359</v>
      </c>
      <c r="C90" s="5" t="s">
        <v>358</v>
      </c>
      <c r="D90" s="5" t="s">
        <v>360</v>
      </c>
      <c r="E90" s="5" t="s">
        <v>370</v>
      </c>
      <c r="F90" s="5" t="s">
        <v>369</v>
      </c>
      <c r="G90" s="5">
        <v>2</v>
      </c>
      <c r="H90" s="15">
        <v>2</v>
      </c>
      <c r="I90" s="4" t="s">
        <v>1843</v>
      </c>
      <c r="J90" s="4">
        <f>INDEX('08_Data_level_analysis'!$M$3:$M$256,MATCH(C90,'08_Data_level_analysis'!$B$3:$B$256,0))</f>
        <v>2</v>
      </c>
      <c r="K90" s="5" t="str">
        <f t="shared" si="2"/>
        <v>N</v>
      </c>
      <c r="M90" s="13">
        <v>1.4729729729729732</v>
      </c>
      <c r="N90" s="5">
        <v>2016</v>
      </c>
      <c r="O90" s="5" t="s">
        <v>368</v>
      </c>
      <c r="P90" s="12">
        <v>75</v>
      </c>
      <c r="Q90" s="5">
        <v>2016</v>
      </c>
      <c r="R90" s="5" t="s">
        <v>368</v>
      </c>
      <c r="S90" s="12">
        <v>11.111111111111111</v>
      </c>
      <c r="T90" s="5">
        <v>2016</v>
      </c>
      <c r="U90" s="5" t="s">
        <v>368</v>
      </c>
      <c r="V90" s="12"/>
      <c r="X90" s="5" t="s">
        <v>1569</v>
      </c>
      <c r="Y90" s="12">
        <v>0</v>
      </c>
      <c r="Z90" s="5">
        <v>2016</v>
      </c>
      <c r="AA90" s="5" t="s">
        <v>368</v>
      </c>
      <c r="AB90" s="12">
        <v>0</v>
      </c>
      <c r="AC90" s="5">
        <v>2016</v>
      </c>
      <c r="AD90" s="5" t="s">
        <v>368</v>
      </c>
      <c r="AE90" s="12">
        <v>0</v>
      </c>
      <c r="AF90" s="5">
        <v>2016</v>
      </c>
      <c r="AG90" s="5" t="s">
        <v>368</v>
      </c>
      <c r="AH90" s="14">
        <v>0</v>
      </c>
      <c r="AI90" s="5">
        <v>2016</v>
      </c>
      <c r="AJ90" s="5" t="s">
        <v>368</v>
      </c>
      <c r="AK90" s="14"/>
      <c r="AM90" s="5" t="s">
        <v>1569</v>
      </c>
    </row>
    <row r="91" spans="1:39" ht="12.75" customHeight="1" x14ac:dyDescent="0.25">
      <c r="A91" s="4" t="s">
        <v>371</v>
      </c>
      <c r="B91" s="5" t="s">
        <v>359</v>
      </c>
      <c r="C91" s="5" t="s">
        <v>358</v>
      </c>
      <c r="D91" s="5" t="s">
        <v>360</v>
      </c>
      <c r="E91" s="5" t="s">
        <v>1571</v>
      </c>
      <c r="F91" s="5" t="s">
        <v>372</v>
      </c>
      <c r="G91" s="5">
        <v>2</v>
      </c>
      <c r="H91" s="15">
        <v>2</v>
      </c>
      <c r="I91" s="4" t="s">
        <v>1844</v>
      </c>
      <c r="J91" s="4">
        <f>INDEX('08_Data_level_analysis'!$M$3:$M$256,MATCH(C91,'08_Data_level_analysis'!$B$3:$B$256,0))</f>
        <v>2</v>
      </c>
      <c r="K91" s="5" t="str">
        <f t="shared" si="2"/>
        <v>N</v>
      </c>
      <c r="M91" s="13">
        <v>0.78426165816965077</v>
      </c>
      <c r="N91" s="5">
        <v>2017</v>
      </c>
      <c r="O91" s="5" t="s">
        <v>371</v>
      </c>
      <c r="P91" s="12">
        <v>95</v>
      </c>
      <c r="Q91" s="5">
        <v>2017</v>
      </c>
      <c r="R91" s="5" t="s">
        <v>371</v>
      </c>
      <c r="S91" s="12">
        <v>12.061206120612059</v>
      </c>
      <c r="T91" s="5">
        <v>2017</v>
      </c>
      <c r="U91" s="5" t="s">
        <v>371</v>
      </c>
      <c r="V91" s="12"/>
      <c r="X91" s="5" t="s">
        <v>1569</v>
      </c>
      <c r="Y91" s="12">
        <v>0</v>
      </c>
      <c r="Z91" s="5">
        <v>2017</v>
      </c>
      <c r="AA91" s="5" t="s">
        <v>371</v>
      </c>
      <c r="AB91" s="12">
        <v>0</v>
      </c>
      <c r="AC91" s="5">
        <v>2017</v>
      </c>
      <c r="AD91" s="5" t="s">
        <v>371</v>
      </c>
      <c r="AE91" s="12">
        <v>0</v>
      </c>
      <c r="AF91" s="5">
        <v>2017</v>
      </c>
      <c r="AG91" s="5" t="s">
        <v>371</v>
      </c>
      <c r="AH91" s="14">
        <v>0</v>
      </c>
      <c r="AI91" s="5">
        <v>2017</v>
      </c>
      <c r="AJ91" s="5" t="s">
        <v>371</v>
      </c>
      <c r="AK91" s="14"/>
      <c r="AM91" s="5" t="s">
        <v>1569</v>
      </c>
    </row>
    <row r="92" spans="1:39" ht="12.75" customHeight="1" x14ac:dyDescent="0.25">
      <c r="A92" s="4" t="s">
        <v>1034</v>
      </c>
      <c r="B92" s="5" t="s">
        <v>1037</v>
      </c>
      <c r="C92" s="5" t="s">
        <v>1036</v>
      </c>
      <c r="D92" s="5" t="s">
        <v>1038</v>
      </c>
      <c r="E92" s="5" t="s">
        <v>1039</v>
      </c>
      <c r="F92" s="5" t="s">
        <v>1035</v>
      </c>
      <c r="G92" s="5">
        <v>3</v>
      </c>
      <c r="H92" s="15">
        <v>1</v>
      </c>
      <c r="I92" s="4"/>
      <c r="J92" s="4">
        <f>INDEX('08_Data_level_analysis'!$M$3:$M$256,MATCH(C92,'08_Data_level_analysis'!$B$3:$B$256,0))</f>
        <v>3</v>
      </c>
      <c r="K92" s="5" t="str">
        <f t="shared" si="2"/>
        <v>N</v>
      </c>
      <c r="M92" s="13">
        <v>1.5385763980860401</v>
      </c>
      <c r="N92" s="5">
        <v>2014</v>
      </c>
      <c r="O92" s="5" t="s">
        <v>1034</v>
      </c>
      <c r="P92" s="12">
        <v>85</v>
      </c>
      <c r="Q92" s="5">
        <v>2014</v>
      </c>
      <c r="R92" s="5" t="s">
        <v>1034</v>
      </c>
      <c r="S92" s="12">
        <v>11.1</v>
      </c>
      <c r="T92" s="5">
        <v>2014</v>
      </c>
      <c r="U92" s="5" t="s">
        <v>1034</v>
      </c>
      <c r="V92" s="12"/>
      <c r="X92" s="5" t="s">
        <v>1569</v>
      </c>
      <c r="Y92" s="12">
        <v>0</v>
      </c>
      <c r="Z92" s="5">
        <v>2014</v>
      </c>
      <c r="AA92" s="5" t="s">
        <v>1034</v>
      </c>
      <c r="AB92" s="12">
        <v>0</v>
      </c>
      <c r="AC92" s="5">
        <v>2014</v>
      </c>
      <c r="AD92" s="5" t="s">
        <v>1034</v>
      </c>
      <c r="AE92" s="12">
        <v>0</v>
      </c>
      <c r="AF92" s="5">
        <v>2014</v>
      </c>
      <c r="AG92" s="5" t="s">
        <v>1034</v>
      </c>
      <c r="AH92" s="14">
        <v>0</v>
      </c>
      <c r="AI92" s="5">
        <v>2014</v>
      </c>
      <c r="AJ92" s="5" t="s">
        <v>1034</v>
      </c>
      <c r="AK92" s="14"/>
      <c r="AM92" s="5" t="s">
        <v>1569</v>
      </c>
    </row>
    <row r="93" spans="1:39" ht="12.75" customHeight="1" x14ac:dyDescent="0.25">
      <c r="A93" s="4" t="s">
        <v>1040</v>
      </c>
      <c r="B93" s="5" t="s">
        <v>1037</v>
      </c>
      <c r="C93" s="5" t="s">
        <v>1036</v>
      </c>
      <c r="D93" s="5" t="s">
        <v>1038</v>
      </c>
      <c r="E93" s="5" t="s">
        <v>1042</v>
      </c>
      <c r="F93" s="5" t="s">
        <v>1041</v>
      </c>
      <c r="G93" s="5">
        <v>3</v>
      </c>
      <c r="H93" s="15">
        <v>1</v>
      </c>
      <c r="I93" s="4"/>
      <c r="J93" s="4">
        <f>INDEX('08_Data_level_analysis'!$M$3:$M$256,MATCH(C93,'08_Data_level_analysis'!$B$3:$B$256,0))</f>
        <v>3</v>
      </c>
      <c r="K93" s="5" t="str">
        <f t="shared" si="2"/>
        <v>N</v>
      </c>
      <c r="M93" s="13">
        <v>1.1247702255110741</v>
      </c>
      <c r="N93" s="5">
        <v>2017</v>
      </c>
      <c r="O93" s="5" t="s">
        <v>1040</v>
      </c>
      <c r="P93" s="12">
        <v>100</v>
      </c>
      <c r="Q93" s="5">
        <v>2017</v>
      </c>
      <c r="R93" s="5" t="s">
        <v>1040</v>
      </c>
      <c r="S93" s="12">
        <v>11</v>
      </c>
      <c r="T93" s="5">
        <v>2017</v>
      </c>
      <c r="U93" s="5" t="s">
        <v>1040</v>
      </c>
      <c r="V93" s="12"/>
      <c r="X93" s="5" t="s">
        <v>1569</v>
      </c>
      <c r="Y93" s="12">
        <v>0</v>
      </c>
      <c r="Z93" s="5">
        <v>2017</v>
      </c>
      <c r="AA93" s="5" t="s">
        <v>1040</v>
      </c>
      <c r="AB93" s="12">
        <v>0</v>
      </c>
      <c r="AC93" s="5">
        <v>2017</v>
      </c>
      <c r="AD93" s="5" t="s">
        <v>1040</v>
      </c>
      <c r="AE93" s="12">
        <v>0</v>
      </c>
      <c r="AF93" s="5">
        <v>2017</v>
      </c>
      <c r="AG93" s="5" t="s">
        <v>1040</v>
      </c>
      <c r="AH93" s="14">
        <v>100</v>
      </c>
      <c r="AI93" s="5">
        <v>2017</v>
      </c>
      <c r="AJ93" s="5" t="s">
        <v>1040</v>
      </c>
      <c r="AK93" s="14"/>
      <c r="AM93" s="5" t="s">
        <v>1569</v>
      </c>
    </row>
    <row r="94" spans="1:39" ht="12.75" customHeight="1" x14ac:dyDescent="0.25">
      <c r="A94" s="4" t="s">
        <v>1048</v>
      </c>
      <c r="B94" s="5" t="s">
        <v>1046</v>
      </c>
      <c r="C94" s="5" t="s">
        <v>1045</v>
      </c>
      <c r="D94" s="5" t="s">
        <v>1038</v>
      </c>
      <c r="E94" s="5" t="s">
        <v>1050</v>
      </c>
      <c r="F94" s="5" t="s">
        <v>1049</v>
      </c>
      <c r="G94" s="5">
        <v>2</v>
      </c>
      <c r="H94" s="15">
        <v>2</v>
      </c>
      <c r="I94" s="4" t="s">
        <v>1845</v>
      </c>
      <c r="J94" s="4">
        <f>INDEX('08_Data_level_analysis'!$M$3:$M$256,MATCH(C94,'08_Data_level_analysis'!$B$3:$B$256,0))</f>
        <v>1</v>
      </c>
      <c r="K94" s="5" t="str">
        <f t="shared" si="2"/>
        <v>Y</v>
      </c>
      <c r="L94" s="4" t="s">
        <v>3288</v>
      </c>
      <c r="M94" s="13">
        <v>0.60882800608828003</v>
      </c>
      <c r="N94" s="5">
        <v>2006</v>
      </c>
      <c r="O94" s="5" t="s">
        <v>1048</v>
      </c>
      <c r="P94" s="12" t="s">
        <v>1569</v>
      </c>
      <c r="R94" s="5" t="s">
        <v>1569</v>
      </c>
      <c r="S94" s="12">
        <v>10.5</v>
      </c>
      <c r="T94" s="5">
        <v>2006</v>
      </c>
      <c r="U94" s="5" t="s">
        <v>1048</v>
      </c>
      <c r="V94" s="12"/>
      <c r="X94" s="5" t="s">
        <v>1569</v>
      </c>
      <c r="Y94" s="12" t="s">
        <v>1569</v>
      </c>
      <c r="AA94" s="5" t="s">
        <v>1569</v>
      </c>
      <c r="AB94" s="12" t="s">
        <v>1569</v>
      </c>
      <c r="AD94" s="5" t="s">
        <v>1569</v>
      </c>
      <c r="AE94" s="12" t="s">
        <v>1569</v>
      </c>
      <c r="AG94" s="5" t="s">
        <v>1569</v>
      </c>
      <c r="AH94" s="14" t="s">
        <v>1569</v>
      </c>
      <c r="AJ94" s="5" t="s">
        <v>1569</v>
      </c>
      <c r="AK94" s="14"/>
      <c r="AM94" s="5" t="s">
        <v>1569</v>
      </c>
    </row>
    <row r="95" spans="1:39" ht="12.75" customHeight="1" x14ac:dyDescent="0.25">
      <c r="A95" s="4" t="s">
        <v>1051</v>
      </c>
      <c r="B95" s="5" t="s">
        <v>1053</v>
      </c>
      <c r="C95" s="5" t="s">
        <v>1052</v>
      </c>
      <c r="D95" s="5" t="s">
        <v>1038</v>
      </c>
      <c r="E95" s="5" t="s">
        <v>1054</v>
      </c>
      <c r="F95" s="5" t="s">
        <v>3135</v>
      </c>
      <c r="G95" s="5">
        <v>1</v>
      </c>
      <c r="H95" s="15">
        <v>3</v>
      </c>
      <c r="I95" s="4" t="s">
        <v>3136</v>
      </c>
      <c r="J95" s="4">
        <f>INDEX('08_Data_level_analysis'!$M$3:$M$256,MATCH(C95,'08_Data_level_analysis'!$B$3:$B$256,0))</f>
        <v>1</v>
      </c>
      <c r="K95" s="5" t="str">
        <f t="shared" si="2"/>
        <v>N</v>
      </c>
      <c r="M95" s="13" t="s">
        <v>1569</v>
      </c>
      <c r="O95" s="5" t="s">
        <v>1569</v>
      </c>
      <c r="P95" s="12" t="s">
        <v>1569</v>
      </c>
      <c r="R95" s="5" t="s">
        <v>1569</v>
      </c>
      <c r="S95" s="12">
        <v>12.8</v>
      </c>
      <c r="U95" s="5" t="s">
        <v>1051</v>
      </c>
      <c r="V95" s="12"/>
      <c r="X95" s="5" t="s">
        <v>1569</v>
      </c>
      <c r="Y95" s="12" t="s">
        <v>1569</v>
      </c>
      <c r="AA95" s="5" t="s">
        <v>1569</v>
      </c>
      <c r="AB95" s="12" t="s">
        <v>1569</v>
      </c>
      <c r="AD95" s="5" t="s">
        <v>1569</v>
      </c>
      <c r="AE95" s="12" t="s">
        <v>1569</v>
      </c>
      <c r="AG95" s="5" t="s">
        <v>1569</v>
      </c>
      <c r="AH95" s="14" t="s">
        <v>1569</v>
      </c>
      <c r="AJ95" s="5" t="s">
        <v>1569</v>
      </c>
      <c r="AK95" s="14"/>
      <c r="AM95" s="5" t="s">
        <v>1569</v>
      </c>
    </row>
    <row r="96" spans="1:39" ht="12.75" customHeight="1" x14ac:dyDescent="0.25">
      <c r="A96" s="4" t="s">
        <v>616</v>
      </c>
      <c r="B96" s="5" t="s">
        <v>619</v>
      </c>
      <c r="C96" s="5" t="s">
        <v>618</v>
      </c>
      <c r="D96" s="5" t="s">
        <v>620</v>
      </c>
      <c r="E96" s="5" t="s">
        <v>621</v>
      </c>
      <c r="F96" s="5" t="s">
        <v>617</v>
      </c>
      <c r="G96" s="5">
        <v>1</v>
      </c>
      <c r="H96" s="15">
        <v>1</v>
      </c>
      <c r="I96" s="4" t="s">
        <v>3137</v>
      </c>
      <c r="J96" s="4">
        <f>INDEX('08_Data_level_analysis'!$M$3:$M$256,MATCH(C96,'08_Data_level_analysis'!$B$3:$B$256,0))</f>
        <v>1</v>
      </c>
      <c r="K96" s="5" t="str">
        <f t="shared" si="2"/>
        <v>N</v>
      </c>
      <c r="M96" s="13">
        <v>0.8</v>
      </c>
      <c r="N96" s="5">
        <v>2009</v>
      </c>
      <c r="O96" s="5" t="s">
        <v>616</v>
      </c>
      <c r="P96" s="12" t="s">
        <v>1569</v>
      </c>
      <c r="R96" s="5" t="s">
        <v>1569</v>
      </c>
      <c r="S96" s="12">
        <v>12</v>
      </c>
      <c r="T96" s="5">
        <v>2009</v>
      </c>
      <c r="U96" s="5" t="s">
        <v>616</v>
      </c>
      <c r="V96" s="12"/>
      <c r="X96" s="5" t="s">
        <v>1569</v>
      </c>
      <c r="Y96" s="12" t="s">
        <v>1569</v>
      </c>
      <c r="AA96" s="5" t="s">
        <v>1569</v>
      </c>
      <c r="AB96" s="12" t="s">
        <v>1569</v>
      </c>
      <c r="AD96" s="5" t="s">
        <v>1569</v>
      </c>
      <c r="AE96" s="12" t="s">
        <v>1569</v>
      </c>
      <c r="AG96" s="5" t="s">
        <v>1569</v>
      </c>
      <c r="AH96" s="14" t="s">
        <v>1569</v>
      </c>
      <c r="AJ96" s="5" t="s">
        <v>1569</v>
      </c>
      <c r="AK96" s="14"/>
      <c r="AM96" s="5" t="s">
        <v>1569</v>
      </c>
    </row>
    <row r="97" spans="1:39" ht="12.75" customHeight="1" x14ac:dyDescent="0.25">
      <c r="A97" s="4" t="s">
        <v>1055</v>
      </c>
      <c r="B97" s="5" t="s">
        <v>1058</v>
      </c>
      <c r="C97" s="5" t="s">
        <v>1057</v>
      </c>
      <c r="D97" s="5" t="s">
        <v>1038</v>
      </c>
      <c r="E97" s="5" t="s">
        <v>1572</v>
      </c>
      <c r="F97" s="5" t="s">
        <v>1056</v>
      </c>
      <c r="G97" s="5">
        <v>2</v>
      </c>
      <c r="H97" s="15">
        <v>1</v>
      </c>
      <c r="I97" s="4"/>
      <c r="J97" s="4">
        <f>INDEX('08_Data_level_analysis'!$M$3:$M$256,MATCH(C97,'08_Data_level_analysis'!$B$3:$B$256,0))</f>
        <v>2</v>
      </c>
      <c r="K97" s="5" t="str">
        <f t="shared" si="2"/>
        <v>N</v>
      </c>
      <c r="M97" s="13">
        <v>1.0770767548061875</v>
      </c>
      <c r="N97" s="5">
        <v>2010</v>
      </c>
      <c r="O97" s="5" t="s">
        <v>1055</v>
      </c>
      <c r="P97" s="12">
        <v>93.5</v>
      </c>
      <c r="Q97" s="5">
        <v>2010</v>
      </c>
      <c r="R97" s="5" t="s">
        <v>1055</v>
      </c>
      <c r="S97" s="12">
        <v>14.000000000000002</v>
      </c>
      <c r="T97" s="5">
        <v>2010</v>
      </c>
      <c r="U97" s="5" t="s">
        <v>1055</v>
      </c>
      <c r="V97" s="12"/>
      <c r="X97" s="5" t="s">
        <v>1569</v>
      </c>
      <c r="Y97" s="12">
        <v>0</v>
      </c>
      <c r="Z97" s="5">
        <v>2010</v>
      </c>
      <c r="AA97" s="5" t="s">
        <v>1055</v>
      </c>
      <c r="AB97" s="12">
        <v>0.68</v>
      </c>
      <c r="AC97" s="5">
        <v>2010</v>
      </c>
      <c r="AD97" s="5" t="s">
        <v>1055</v>
      </c>
      <c r="AE97" s="12">
        <v>0</v>
      </c>
      <c r="AF97" s="5">
        <v>2010</v>
      </c>
      <c r="AG97" s="5" t="s">
        <v>1055</v>
      </c>
      <c r="AH97" s="14">
        <v>69.794603302456707</v>
      </c>
      <c r="AI97" s="5">
        <v>2010</v>
      </c>
      <c r="AJ97" s="5" t="s">
        <v>1055</v>
      </c>
      <c r="AK97" s="14"/>
      <c r="AM97" s="5" t="s">
        <v>1569</v>
      </c>
    </row>
    <row r="98" spans="1:39" ht="12.75" customHeight="1" x14ac:dyDescent="0.25">
      <c r="A98" s="4" t="s">
        <v>1059</v>
      </c>
      <c r="B98" s="5" t="s">
        <v>1058</v>
      </c>
      <c r="C98" s="5" t="s">
        <v>1057</v>
      </c>
      <c r="D98" s="5" t="s">
        <v>1038</v>
      </c>
      <c r="E98" s="5" t="s">
        <v>1061</v>
      </c>
      <c r="F98" s="5" t="s">
        <v>1060</v>
      </c>
      <c r="G98" s="5" t="s">
        <v>1791</v>
      </c>
      <c r="H98" s="15">
        <v>1</v>
      </c>
      <c r="I98" s="4"/>
      <c r="J98" s="4">
        <f>INDEX('08_Data_level_analysis'!$M$3:$M$256,MATCH(C98,'08_Data_level_analysis'!$B$3:$B$256,0))</f>
        <v>2</v>
      </c>
      <c r="K98" s="5" t="str">
        <f t="shared" si="2"/>
        <v>Y</v>
      </c>
      <c r="L98" s="4" t="s">
        <v>3287</v>
      </c>
      <c r="M98" s="13">
        <v>2.3715208324921093</v>
      </c>
      <c r="N98" s="5">
        <v>2010</v>
      </c>
      <c r="O98" s="5" t="s">
        <v>1059</v>
      </c>
      <c r="P98" s="12">
        <v>98.1</v>
      </c>
      <c r="Q98" s="5">
        <v>2010</v>
      </c>
      <c r="R98" s="5" t="s">
        <v>1059</v>
      </c>
      <c r="S98" s="12">
        <v>16</v>
      </c>
      <c r="T98" s="5">
        <v>2010</v>
      </c>
      <c r="U98" s="5" t="s">
        <v>1059</v>
      </c>
      <c r="V98" s="12"/>
      <c r="X98" s="5" t="s">
        <v>1569</v>
      </c>
      <c r="Y98" s="12" t="s">
        <v>1569</v>
      </c>
      <c r="AA98" s="5" t="s">
        <v>1569</v>
      </c>
      <c r="AB98" s="12" t="s">
        <v>1569</v>
      </c>
      <c r="AD98" s="5" t="s">
        <v>1569</v>
      </c>
      <c r="AE98" s="12" t="s">
        <v>1569</v>
      </c>
      <c r="AG98" s="5" t="s">
        <v>1569</v>
      </c>
      <c r="AH98" s="14">
        <v>64.581541664780701</v>
      </c>
      <c r="AI98" s="5">
        <v>2010</v>
      </c>
      <c r="AJ98" s="5" t="s">
        <v>1059</v>
      </c>
      <c r="AK98" s="14"/>
      <c r="AM98" s="5" t="s">
        <v>1569</v>
      </c>
    </row>
    <row r="99" spans="1:39" ht="12.75" customHeight="1" x14ac:dyDescent="0.25">
      <c r="A99" s="4" t="s">
        <v>1062</v>
      </c>
      <c r="B99" s="5" t="s">
        <v>1058</v>
      </c>
      <c r="C99" s="5" t="s">
        <v>1057</v>
      </c>
      <c r="D99" s="5" t="s">
        <v>1038</v>
      </c>
      <c r="E99" s="5" t="s">
        <v>1064</v>
      </c>
      <c r="F99" s="5" t="s">
        <v>1063</v>
      </c>
      <c r="G99" s="5">
        <v>2</v>
      </c>
      <c r="H99" s="15">
        <v>1</v>
      </c>
      <c r="I99" s="4"/>
      <c r="J99" s="4">
        <f>INDEX('08_Data_level_analysis'!$M$3:$M$256,MATCH(C99,'08_Data_level_analysis'!$B$3:$B$256,0))</f>
        <v>2</v>
      </c>
      <c r="K99" s="5" t="str">
        <f t="shared" si="2"/>
        <v>N</v>
      </c>
      <c r="M99" s="13">
        <v>1.535111760733854</v>
      </c>
      <c r="N99" s="5">
        <v>2010</v>
      </c>
      <c r="O99" s="5" t="s">
        <v>1062</v>
      </c>
      <c r="P99" s="12">
        <v>65.599999999999994</v>
      </c>
      <c r="Q99" s="5">
        <v>2010</v>
      </c>
      <c r="R99" s="5" t="s">
        <v>1062</v>
      </c>
      <c r="S99" s="12">
        <v>11.535802469135801</v>
      </c>
      <c r="T99" s="5">
        <v>2010</v>
      </c>
      <c r="U99" s="5" t="s">
        <v>1062</v>
      </c>
      <c r="V99" s="12"/>
      <c r="X99" s="5" t="s">
        <v>1569</v>
      </c>
      <c r="Y99" s="12">
        <v>14.560781684069354</v>
      </c>
      <c r="Z99" s="5">
        <v>2010</v>
      </c>
      <c r="AA99" s="5" t="s">
        <v>1062</v>
      </c>
      <c r="AB99" s="12">
        <v>0</v>
      </c>
      <c r="AC99" s="5">
        <v>2010</v>
      </c>
      <c r="AD99" s="5" t="s">
        <v>1062</v>
      </c>
      <c r="AE99" s="12">
        <v>0</v>
      </c>
      <c r="AF99" s="5">
        <v>2010</v>
      </c>
      <c r="AG99" s="5" t="s">
        <v>1062</v>
      </c>
      <c r="AH99" s="14">
        <v>100</v>
      </c>
      <c r="AI99" s="5">
        <v>2010</v>
      </c>
      <c r="AJ99" s="5" t="s">
        <v>1062</v>
      </c>
      <c r="AK99" s="14"/>
      <c r="AM99" s="5" t="s">
        <v>1569</v>
      </c>
    </row>
    <row r="100" spans="1:39" ht="12.75" customHeight="1" x14ac:dyDescent="0.25">
      <c r="A100" s="5" t="s">
        <v>31</v>
      </c>
      <c r="B100" s="5" t="s">
        <v>34</v>
      </c>
      <c r="C100" s="5" t="s">
        <v>33</v>
      </c>
      <c r="D100" s="5" t="s">
        <v>35</v>
      </c>
      <c r="E100" s="5" t="s">
        <v>36</v>
      </c>
      <c r="F100" s="5" t="s">
        <v>32</v>
      </c>
      <c r="G100" s="5">
        <v>2</v>
      </c>
      <c r="H100" s="15">
        <v>1</v>
      </c>
      <c r="I100" s="4"/>
      <c r="J100" s="4">
        <f>INDEX('08_Data_level_analysis'!$M$3:$M$256,MATCH(C100,'08_Data_level_analysis'!$B$3:$B$256,0))</f>
        <v>2</v>
      </c>
      <c r="K100" s="5" t="str">
        <f t="shared" si="2"/>
        <v>N</v>
      </c>
      <c r="M100" s="13" t="s">
        <v>1569</v>
      </c>
      <c r="O100" s="5" t="s">
        <v>1569</v>
      </c>
      <c r="P100" s="12" t="s">
        <v>1569</v>
      </c>
      <c r="R100" s="5" t="s">
        <v>1569</v>
      </c>
      <c r="S100" s="12">
        <v>8.1754735792622117</v>
      </c>
      <c r="U100" s="5" t="s">
        <v>31</v>
      </c>
      <c r="V100" s="12"/>
      <c r="X100" s="5" t="s">
        <v>1569</v>
      </c>
      <c r="Y100" s="12" t="s">
        <v>1569</v>
      </c>
      <c r="AA100" s="5" t="s">
        <v>1569</v>
      </c>
      <c r="AB100" s="12">
        <v>18</v>
      </c>
      <c r="AD100" s="5" t="s">
        <v>31</v>
      </c>
      <c r="AE100" s="12" t="s">
        <v>1569</v>
      </c>
      <c r="AG100" s="5" t="s">
        <v>1569</v>
      </c>
      <c r="AH100" s="14" t="s">
        <v>1569</v>
      </c>
      <c r="AJ100" s="5" t="s">
        <v>1569</v>
      </c>
      <c r="AK100" s="14"/>
      <c r="AM100" s="5" t="s">
        <v>1569</v>
      </c>
    </row>
    <row r="101" spans="1:39" ht="12.75" customHeight="1" x14ac:dyDescent="0.25">
      <c r="A101" s="5" t="s">
        <v>37</v>
      </c>
      <c r="B101" s="5" t="s">
        <v>34</v>
      </c>
      <c r="C101" s="5" t="s">
        <v>33</v>
      </c>
      <c r="D101" s="5" t="s">
        <v>35</v>
      </c>
      <c r="E101" s="5" t="s">
        <v>38</v>
      </c>
      <c r="F101" s="5" t="s">
        <v>3138</v>
      </c>
      <c r="G101" s="5">
        <v>2</v>
      </c>
      <c r="H101" s="15">
        <v>2</v>
      </c>
      <c r="I101" s="4" t="s">
        <v>3139</v>
      </c>
      <c r="J101" s="4">
        <f>INDEX('08_Data_level_analysis'!$M$3:$M$256,MATCH(C101,'08_Data_level_analysis'!$B$3:$B$256,0))</f>
        <v>2</v>
      </c>
      <c r="K101" s="5" t="str">
        <f t="shared" si="2"/>
        <v>N</v>
      </c>
      <c r="M101" s="13" t="s">
        <v>1569</v>
      </c>
      <c r="O101" s="5" t="s">
        <v>1569</v>
      </c>
      <c r="P101" s="12" t="s">
        <v>1569</v>
      </c>
      <c r="R101" s="5" t="s">
        <v>1569</v>
      </c>
      <c r="S101" s="12">
        <v>15.328467153284672</v>
      </c>
      <c r="U101" s="5" t="s">
        <v>37</v>
      </c>
      <c r="V101" s="12"/>
      <c r="X101" s="5" t="s">
        <v>1569</v>
      </c>
      <c r="Y101" s="12">
        <v>0</v>
      </c>
      <c r="AA101" s="5" t="s">
        <v>37</v>
      </c>
      <c r="AB101" s="12">
        <v>25.81</v>
      </c>
      <c r="AD101" s="5" t="s">
        <v>37</v>
      </c>
      <c r="AE101" s="12">
        <v>0</v>
      </c>
      <c r="AG101" s="5" t="s">
        <v>37</v>
      </c>
      <c r="AH101" s="14">
        <v>100</v>
      </c>
      <c r="AJ101" s="5" t="s">
        <v>37</v>
      </c>
      <c r="AK101" s="14"/>
      <c r="AM101" s="5" t="s">
        <v>1569</v>
      </c>
    </row>
    <row r="102" spans="1:39" ht="12.75" customHeight="1" x14ac:dyDescent="0.25">
      <c r="A102" s="5" t="s">
        <v>39</v>
      </c>
      <c r="B102" s="5" t="s">
        <v>34</v>
      </c>
      <c r="C102" s="5" t="s">
        <v>33</v>
      </c>
      <c r="D102" s="5" t="s">
        <v>35</v>
      </c>
      <c r="E102" s="5" t="s">
        <v>41</v>
      </c>
      <c r="F102" s="5" t="s">
        <v>40</v>
      </c>
      <c r="G102" s="5">
        <v>2</v>
      </c>
      <c r="H102" s="15">
        <v>1</v>
      </c>
      <c r="I102" s="4" t="s">
        <v>1848</v>
      </c>
      <c r="J102" s="4">
        <f>INDEX('08_Data_level_analysis'!$M$3:$M$256,MATCH(C102,'08_Data_level_analysis'!$B$3:$B$256,0))</f>
        <v>2</v>
      </c>
      <c r="K102" s="5" t="str">
        <f t="shared" si="2"/>
        <v>N</v>
      </c>
      <c r="M102" s="13">
        <v>2.711633504292787</v>
      </c>
      <c r="N102" s="5">
        <v>2010</v>
      </c>
      <c r="O102" s="5" t="s">
        <v>39</v>
      </c>
      <c r="P102" s="12" t="s">
        <v>1569</v>
      </c>
      <c r="R102" s="5" t="s">
        <v>1569</v>
      </c>
      <c r="S102" s="12">
        <v>4</v>
      </c>
      <c r="T102" s="5">
        <v>2010</v>
      </c>
      <c r="U102" s="5" t="s">
        <v>39</v>
      </c>
      <c r="V102" s="12"/>
      <c r="X102" s="5" t="s">
        <v>1569</v>
      </c>
      <c r="Y102" s="12">
        <v>0</v>
      </c>
      <c r="Z102" s="5">
        <v>2010</v>
      </c>
      <c r="AA102" s="5" t="s">
        <v>39</v>
      </c>
      <c r="AB102" s="12">
        <v>70</v>
      </c>
      <c r="AC102" s="5">
        <v>2010</v>
      </c>
      <c r="AD102" s="5" t="s">
        <v>39</v>
      </c>
      <c r="AE102" s="12">
        <v>0</v>
      </c>
      <c r="AF102" s="5">
        <v>2010</v>
      </c>
      <c r="AG102" s="5" t="s">
        <v>39</v>
      </c>
      <c r="AH102" s="14">
        <v>93.333333333333329</v>
      </c>
      <c r="AI102" s="5">
        <v>2010</v>
      </c>
      <c r="AJ102" s="5" t="s">
        <v>39</v>
      </c>
      <c r="AK102" s="14"/>
      <c r="AM102" s="5" t="s">
        <v>1569</v>
      </c>
    </row>
    <row r="103" spans="1:39" ht="12.75" customHeight="1" x14ac:dyDescent="0.25">
      <c r="A103" s="5" t="s">
        <v>42</v>
      </c>
      <c r="B103" s="5" t="s">
        <v>45</v>
      </c>
      <c r="C103" s="5" t="s">
        <v>44</v>
      </c>
      <c r="D103" s="5" t="s">
        <v>35</v>
      </c>
      <c r="E103" s="5" t="s">
        <v>46</v>
      </c>
      <c r="F103" s="5" t="s">
        <v>43</v>
      </c>
      <c r="G103" s="5">
        <v>1</v>
      </c>
      <c r="H103" s="15">
        <v>1</v>
      </c>
      <c r="I103" s="4"/>
      <c r="J103" s="4">
        <f>INDEX('08_Data_level_analysis'!$M$3:$M$256,MATCH(C103,'08_Data_level_analysis'!$B$3:$B$256,0))</f>
        <v>1</v>
      </c>
      <c r="K103" s="5" t="str">
        <f t="shared" si="2"/>
        <v>N</v>
      </c>
      <c r="M103" s="13">
        <v>1.631454937189601</v>
      </c>
      <c r="N103" s="5">
        <v>2013</v>
      </c>
      <c r="O103" s="5" t="s">
        <v>42</v>
      </c>
      <c r="P103" s="12">
        <v>100</v>
      </c>
      <c r="Q103" s="5">
        <v>2013</v>
      </c>
      <c r="R103" s="5" t="s">
        <v>42</v>
      </c>
      <c r="S103" s="12">
        <v>2.8999999999999995</v>
      </c>
      <c r="T103" s="5">
        <v>2013</v>
      </c>
      <c r="U103" s="5" t="s">
        <v>42</v>
      </c>
      <c r="V103" s="12"/>
      <c r="X103" s="5" t="s">
        <v>1569</v>
      </c>
      <c r="Y103" s="12" t="s">
        <v>1569</v>
      </c>
      <c r="AA103" s="5" t="s">
        <v>1569</v>
      </c>
      <c r="AB103" s="12" t="s">
        <v>1569</v>
      </c>
      <c r="AD103" s="5" t="s">
        <v>1569</v>
      </c>
      <c r="AE103" s="12" t="s">
        <v>1569</v>
      </c>
      <c r="AG103" s="5" t="s">
        <v>1569</v>
      </c>
      <c r="AH103" s="14" t="s">
        <v>1569</v>
      </c>
      <c r="AJ103" s="5" t="s">
        <v>1569</v>
      </c>
      <c r="AK103" s="14"/>
      <c r="AM103" s="5" t="s">
        <v>1569</v>
      </c>
    </row>
    <row r="104" spans="1:39" ht="12.75" customHeight="1" x14ac:dyDescent="0.25">
      <c r="A104" s="5" t="s">
        <v>622</v>
      </c>
      <c r="B104" s="5" t="s">
        <v>25</v>
      </c>
      <c r="C104" s="5" t="s">
        <v>624</v>
      </c>
      <c r="D104" s="5" t="s">
        <v>620</v>
      </c>
      <c r="E104" s="5" t="s">
        <v>625</v>
      </c>
      <c r="F104" s="5" t="s">
        <v>623</v>
      </c>
      <c r="G104" s="5">
        <v>3</v>
      </c>
      <c r="H104" s="15">
        <v>2</v>
      </c>
      <c r="I104" s="4" t="s">
        <v>1850</v>
      </c>
      <c r="J104" s="4">
        <f>INDEX('08_Data_level_analysis'!$M$3:$M$256,MATCH(C104,'08_Data_level_analysis'!$B$3:$B$256,0))</f>
        <v>3</v>
      </c>
      <c r="K104" s="5" t="str">
        <f t="shared" si="2"/>
        <v>N</v>
      </c>
      <c r="M104" s="13">
        <v>0.36670179135932557</v>
      </c>
      <c r="N104" s="5">
        <v>2012</v>
      </c>
      <c r="O104" s="5" t="s">
        <v>622</v>
      </c>
      <c r="P104" s="12">
        <v>60</v>
      </c>
      <c r="Q104" s="5">
        <v>2012</v>
      </c>
      <c r="R104" s="5" t="s">
        <v>622</v>
      </c>
      <c r="S104" s="12">
        <v>2.8897110288971106</v>
      </c>
      <c r="T104" s="5">
        <v>2012</v>
      </c>
      <c r="U104" s="5" t="s">
        <v>622</v>
      </c>
      <c r="V104" s="12"/>
      <c r="X104" s="5" t="s">
        <v>1569</v>
      </c>
      <c r="Y104" s="12">
        <v>0</v>
      </c>
      <c r="Z104" s="5">
        <v>2012</v>
      </c>
      <c r="AA104" s="5" t="s">
        <v>622</v>
      </c>
      <c r="AB104" s="12">
        <v>0</v>
      </c>
      <c r="AC104" s="5">
        <v>2012</v>
      </c>
      <c r="AD104" s="5" t="s">
        <v>622</v>
      </c>
      <c r="AE104" s="12">
        <v>0</v>
      </c>
      <c r="AF104" s="5">
        <v>2012</v>
      </c>
      <c r="AG104" s="5" t="s">
        <v>622</v>
      </c>
      <c r="AH104" s="14">
        <v>0</v>
      </c>
      <c r="AI104" s="5">
        <v>2012</v>
      </c>
      <c r="AJ104" s="5" t="s">
        <v>622</v>
      </c>
      <c r="AK104" s="14"/>
      <c r="AM104" s="5" t="s">
        <v>1569</v>
      </c>
    </row>
    <row r="105" spans="1:39" ht="12.75" customHeight="1" x14ac:dyDescent="0.25">
      <c r="A105" s="5" t="s">
        <v>626</v>
      </c>
      <c r="B105" s="5" t="s">
        <v>25</v>
      </c>
      <c r="C105" s="5" t="s">
        <v>624</v>
      </c>
      <c r="D105" s="5" t="s">
        <v>620</v>
      </c>
      <c r="E105" s="5" t="s">
        <v>628</v>
      </c>
      <c r="F105" s="5" t="s">
        <v>627</v>
      </c>
      <c r="G105" s="5">
        <v>3</v>
      </c>
      <c r="H105" s="15">
        <v>2</v>
      </c>
      <c r="I105" s="4" t="s">
        <v>1851</v>
      </c>
      <c r="J105" s="4">
        <f>INDEX('08_Data_level_analysis'!$M$3:$M$256,MATCH(C105,'08_Data_level_analysis'!$B$3:$B$256,0))</f>
        <v>3</v>
      </c>
      <c r="K105" s="5" t="str">
        <f t="shared" si="2"/>
        <v>N</v>
      </c>
      <c r="M105" s="13">
        <v>0.34027370180840294</v>
      </c>
      <c r="N105" s="5">
        <v>2012</v>
      </c>
      <c r="O105" s="5" t="s">
        <v>626</v>
      </c>
      <c r="P105" s="12">
        <v>72</v>
      </c>
      <c r="Q105" s="5">
        <v>2012</v>
      </c>
      <c r="R105" s="5" t="s">
        <v>626</v>
      </c>
      <c r="S105" s="12">
        <v>4.0508101620324064</v>
      </c>
      <c r="T105" s="5">
        <v>2012</v>
      </c>
      <c r="U105" s="5" t="s">
        <v>626</v>
      </c>
      <c r="V105" s="12"/>
      <c r="X105" s="5" t="s">
        <v>1569</v>
      </c>
      <c r="Y105" s="12">
        <v>0</v>
      </c>
      <c r="Z105" s="5">
        <v>2012</v>
      </c>
      <c r="AA105" s="5" t="s">
        <v>626</v>
      </c>
      <c r="AB105" s="12">
        <v>0</v>
      </c>
      <c r="AC105" s="5">
        <v>2012</v>
      </c>
      <c r="AD105" s="5" t="s">
        <v>626</v>
      </c>
      <c r="AE105" s="12">
        <v>0</v>
      </c>
      <c r="AF105" s="5">
        <v>2012</v>
      </c>
      <c r="AG105" s="5" t="s">
        <v>626</v>
      </c>
      <c r="AH105" s="14">
        <v>0</v>
      </c>
      <c r="AI105" s="5">
        <v>2012</v>
      </c>
      <c r="AJ105" s="5" t="s">
        <v>626</v>
      </c>
      <c r="AK105" s="14"/>
      <c r="AM105" s="5" t="s">
        <v>1569</v>
      </c>
    </row>
    <row r="106" spans="1:39" ht="12.75" customHeight="1" x14ac:dyDescent="0.25">
      <c r="A106" s="5" t="s">
        <v>629</v>
      </c>
      <c r="B106" s="5" t="s">
        <v>25</v>
      </c>
      <c r="C106" s="5" t="s">
        <v>624</v>
      </c>
      <c r="D106" s="5" t="s">
        <v>620</v>
      </c>
      <c r="E106" s="5" t="s">
        <v>631</v>
      </c>
      <c r="F106" s="5" t="s">
        <v>630</v>
      </c>
      <c r="G106" s="5">
        <v>3</v>
      </c>
      <c r="H106" s="15">
        <v>2</v>
      </c>
      <c r="I106" s="4" t="s">
        <v>1850</v>
      </c>
      <c r="J106" s="4">
        <f>INDEX('08_Data_level_analysis'!$M$3:$M$256,MATCH(C106,'08_Data_level_analysis'!$B$3:$B$256,0))</f>
        <v>3</v>
      </c>
      <c r="K106" s="5" t="str">
        <f t="shared" si="2"/>
        <v>N</v>
      </c>
      <c r="M106" s="13">
        <v>0.75623756333693248</v>
      </c>
      <c r="N106" s="5">
        <v>2012</v>
      </c>
      <c r="O106" s="5" t="s">
        <v>629</v>
      </c>
      <c r="P106" s="12">
        <v>32</v>
      </c>
      <c r="Q106" s="5">
        <v>2012</v>
      </c>
      <c r="R106" s="5" t="s">
        <v>629</v>
      </c>
      <c r="S106" s="12">
        <v>4.5490901819636074</v>
      </c>
      <c r="T106" s="5">
        <v>2012</v>
      </c>
      <c r="U106" s="5" t="s">
        <v>629</v>
      </c>
      <c r="V106" s="12"/>
      <c r="X106" s="5" t="s">
        <v>1569</v>
      </c>
      <c r="Y106" s="12">
        <v>0</v>
      </c>
      <c r="Z106" s="5">
        <v>2012</v>
      </c>
      <c r="AA106" s="5" t="s">
        <v>629</v>
      </c>
      <c r="AB106" s="12">
        <v>0</v>
      </c>
      <c r="AC106" s="5">
        <v>2012</v>
      </c>
      <c r="AD106" s="5" t="s">
        <v>629</v>
      </c>
      <c r="AE106" s="12">
        <v>0</v>
      </c>
      <c r="AF106" s="5">
        <v>2012</v>
      </c>
      <c r="AG106" s="5" t="s">
        <v>629</v>
      </c>
      <c r="AH106" s="14">
        <v>0</v>
      </c>
      <c r="AI106" s="5">
        <v>2012</v>
      </c>
      <c r="AJ106" s="5" t="s">
        <v>629</v>
      </c>
      <c r="AK106" s="14"/>
      <c r="AM106" s="5" t="s">
        <v>1569</v>
      </c>
    </row>
    <row r="107" spans="1:39" ht="12.75" customHeight="1" x14ac:dyDescent="0.25">
      <c r="A107" s="5" t="s">
        <v>632</v>
      </c>
      <c r="B107" s="5" t="s">
        <v>25</v>
      </c>
      <c r="C107" s="5" t="s">
        <v>624</v>
      </c>
      <c r="D107" s="5" t="s">
        <v>620</v>
      </c>
      <c r="E107" s="5" t="s">
        <v>633</v>
      </c>
      <c r="F107" s="5" t="s">
        <v>3140</v>
      </c>
      <c r="G107" s="5">
        <v>3</v>
      </c>
      <c r="H107" s="15">
        <v>2</v>
      </c>
      <c r="I107" s="4" t="s">
        <v>3142</v>
      </c>
      <c r="J107" s="4">
        <f>INDEX('08_Data_level_analysis'!$M$3:$M$256,MATCH(C107,'08_Data_level_analysis'!$B$3:$B$256,0))</f>
        <v>3</v>
      </c>
      <c r="K107" s="5" t="str">
        <f t="shared" si="2"/>
        <v>N</v>
      </c>
      <c r="M107" s="13">
        <v>0.80951901805457327</v>
      </c>
      <c r="N107" s="5">
        <v>2012</v>
      </c>
      <c r="O107" s="5" t="s">
        <v>632</v>
      </c>
      <c r="P107" s="12">
        <v>42</v>
      </c>
      <c r="Q107" s="5">
        <v>2012</v>
      </c>
      <c r="R107" s="5" t="s">
        <v>632</v>
      </c>
      <c r="S107" s="12">
        <v>7.2107210721072112</v>
      </c>
      <c r="T107" s="5">
        <v>2012</v>
      </c>
      <c r="U107" s="5" t="s">
        <v>632</v>
      </c>
      <c r="V107" s="12"/>
      <c r="X107" s="5" t="s">
        <v>1569</v>
      </c>
      <c r="Y107" s="12">
        <v>1.4193984454207502</v>
      </c>
      <c r="Z107" s="5">
        <v>2012</v>
      </c>
      <c r="AA107" s="5" t="s">
        <v>632</v>
      </c>
      <c r="AB107" s="12">
        <v>0</v>
      </c>
      <c r="AC107" s="5">
        <v>2012</v>
      </c>
      <c r="AD107" s="5" t="s">
        <v>632</v>
      </c>
      <c r="AE107" s="12">
        <v>0</v>
      </c>
      <c r="AF107" s="5">
        <v>2012</v>
      </c>
      <c r="AG107" s="5" t="s">
        <v>632</v>
      </c>
      <c r="AH107" s="14">
        <v>0</v>
      </c>
      <c r="AI107" s="5">
        <v>2012</v>
      </c>
      <c r="AJ107" s="5" t="s">
        <v>632</v>
      </c>
      <c r="AK107" s="14"/>
      <c r="AM107" s="5" t="s">
        <v>1569</v>
      </c>
    </row>
    <row r="108" spans="1:39" ht="12.75" customHeight="1" x14ac:dyDescent="0.25">
      <c r="A108" s="5" t="s">
        <v>1076</v>
      </c>
      <c r="B108" s="5" t="s">
        <v>1079</v>
      </c>
      <c r="C108" s="5" t="s">
        <v>1078</v>
      </c>
      <c r="D108" s="5" t="s">
        <v>1038</v>
      </c>
      <c r="E108" s="5" t="s">
        <v>1080</v>
      </c>
      <c r="F108" s="5" t="s">
        <v>1077</v>
      </c>
      <c r="G108" s="5">
        <v>2</v>
      </c>
      <c r="H108" s="15">
        <v>1</v>
      </c>
      <c r="I108" s="4" t="s">
        <v>1852</v>
      </c>
      <c r="J108" s="4">
        <f>INDEX('08_Data_level_analysis'!$M$3:$M$256,MATCH(C108,'08_Data_level_analysis'!$B$3:$B$256,0))</f>
        <v>2</v>
      </c>
      <c r="K108" s="5" t="str">
        <f t="shared" si="2"/>
        <v>N</v>
      </c>
      <c r="M108" s="13">
        <v>1.2005632472997503</v>
      </c>
      <c r="N108" s="5">
        <v>2016</v>
      </c>
      <c r="O108" s="5" t="s">
        <v>1076</v>
      </c>
      <c r="P108" s="12">
        <v>99</v>
      </c>
      <c r="Q108" s="5">
        <v>2016</v>
      </c>
      <c r="R108" s="5" t="s">
        <v>1076</v>
      </c>
      <c r="S108" s="12">
        <v>8.6000000000000014</v>
      </c>
      <c r="T108" s="5">
        <v>2016</v>
      </c>
      <c r="U108" s="5" t="s">
        <v>1076</v>
      </c>
      <c r="V108" s="12"/>
      <c r="X108" s="5" t="s">
        <v>1569</v>
      </c>
      <c r="Y108" s="12">
        <v>0</v>
      </c>
      <c r="Z108" s="5">
        <v>2016</v>
      </c>
      <c r="AA108" s="5" t="s">
        <v>1076</v>
      </c>
      <c r="AB108" s="12">
        <v>0.6</v>
      </c>
      <c r="AC108" s="5">
        <v>2016</v>
      </c>
      <c r="AD108" s="5" t="s">
        <v>1076</v>
      </c>
      <c r="AE108" s="12">
        <v>0</v>
      </c>
      <c r="AF108" s="5">
        <v>2016</v>
      </c>
      <c r="AG108" s="5" t="s">
        <v>1076</v>
      </c>
      <c r="AH108" s="14">
        <v>100</v>
      </c>
      <c r="AI108" s="5">
        <v>2016</v>
      </c>
      <c r="AJ108" s="5" t="s">
        <v>1076</v>
      </c>
      <c r="AK108" s="14"/>
      <c r="AM108" s="5" t="s">
        <v>1569</v>
      </c>
    </row>
    <row r="109" spans="1:39" ht="12.75" customHeight="1" x14ac:dyDescent="0.25">
      <c r="A109" s="5" t="s">
        <v>1081</v>
      </c>
      <c r="B109" s="5" t="s">
        <v>1079</v>
      </c>
      <c r="C109" s="5" t="s">
        <v>1078</v>
      </c>
      <c r="D109" s="5" t="s">
        <v>1038</v>
      </c>
      <c r="E109" s="5" t="s">
        <v>1083</v>
      </c>
      <c r="F109" s="5" t="s">
        <v>1082</v>
      </c>
      <c r="G109" s="5">
        <v>2</v>
      </c>
      <c r="H109" s="15">
        <v>1</v>
      </c>
      <c r="I109" s="4"/>
      <c r="J109" s="4">
        <f>INDEX('08_Data_level_analysis'!$M$3:$M$256,MATCH(C109,'08_Data_level_analysis'!$B$3:$B$256,0))</f>
        <v>2</v>
      </c>
      <c r="K109" s="5" t="str">
        <f t="shared" si="2"/>
        <v>N</v>
      </c>
      <c r="M109" s="13">
        <v>1.6244085983046603</v>
      </c>
      <c r="N109" s="5">
        <v>2016</v>
      </c>
      <c r="O109" s="5" t="s">
        <v>1081</v>
      </c>
      <c r="P109" s="12">
        <v>100</v>
      </c>
      <c r="Q109" s="5">
        <v>2016</v>
      </c>
      <c r="R109" s="5" t="s">
        <v>1081</v>
      </c>
      <c r="S109" s="12">
        <v>10.095770151636071</v>
      </c>
      <c r="T109" s="5">
        <v>2016</v>
      </c>
      <c r="U109" s="5" t="s">
        <v>1081</v>
      </c>
      <c r="V109" s="12"/>
      <c r="X109" s="5" t="s">
        <v>1569</v>
      </c>
      <c r="Y109" s="12">
        <v>0</v>
      </c>
      <c r="Z109" s="5">
        <v>2016</v>
      </c>
      <c r="AA109" s="5" t="s">
        <v>1081</v>
      </c>
      <c r="AB109" s="12">
        <v>0</v>
      </c>
      <c r="AC109" s="5">
        <v>2016</v>
      </c>
      <c r="AD109" s="5" t="s">
        <v>1081</v>
      </c>
      <c r="AE109" s="12">
        <v>0</v>
      </c>
      <c r="AF109" s="5">
        <v>2016</v>
      </c>
      <c r="AG109" s="5" t="s">
        <v>1081</v>
      </c>
      <c r="AH109" s="14">
        <v>97</v>
      </c>
      <c r="AI109" s="5">
        <v>2016</v>
      </c>
      <c r="AJ109" s="5" t="s">
        <v>1081</v>
      </c>
      <c r="AK109" s="14"/>
      <c r="AM109" s="5" t="s">
        <v>1569</v>
      </c>
    </row>
    <row r="110" spans="1:39" ht="12.75" customHeight="1" x14ac:dyDescent="0.25">
      <c r="A110" s="5" t="s">
        <v>51</v>
      </c>
      <c r="B110" s="5" t="s">
        <v>54</v>
      </c>
      <c r="C110" s="5" t="s">
        <v>53</v>
      </c>
      <c r="D110" s="5" t="s">
        <v>35</v>
      </c>
      <c r="E110" s="5" t="s">
        <v>55</v>
      </c>
      <c r="F110" s="5" t="s">
        <v>52</v>
      </c>
      <c r="G110" s="5">
        <v>3</v>
      </c>
      <c r="H110" s="15">
        <v>2</v>
      </c>
      <c r="I110" s="4" t="s">
        <v>1853</v>
      </c>
      <c r="J110" s="4">
        <f>INDEX('08_Data_level_analysis'!$M$3:$M$256,MATCH(C110,'08_Data_level_analysis'!$B$3:$B$256,0))</f>
        <v>3</v>
      </c>
      <c r="K110" s="5" t="str">
        <f t="shared" si="2"/>
        <v>N</v>
      </c>
      <c r="M110" s="13">
        <v>1.4101584318232894</v>
      </c>
      <c r="N110" s="5">
        <v>2014</v>
      </c>
      <c r="O110" s="5" t="s">
        <v>51</v>
      </c>
      <c r="P110" s="12">
        <v>100</v>
      </c>
      <c r="Q110" s="5">
        <v>2014</v>
      </c>
      <c r="R110" s="5" t="s">
        <v>51</v>
      </c>
      <c r="S110" s="12" t="s">
        <v>1569</v>
      </c>
      <c r="U110" s="5" t="s">
        <v>1569</v>
      </c>
      <c r="V110" s="12"/>
      <c r="X110" s="5" t="s">
        <v>1569</v>
      </c>
      <c r="Y110" s="12">
        <v>17</v>
      </c>
      <c r="Z110" s="5">
        <v>2014</v>
      </c>
      <c r="AA110" s="5" t="s">
        <v>51</v>
      </c>
      <c r="AB110" s="12">
        <v>53</v>
      </c>
      <c r="AC110" s="5">
        <v>2014</v>
      </c>
      <c r="AD110" s="5" t="s">
        <v>51</v>
      </c>
      <c r="AE110" s="12">
        <v>26</v>
      </c>
      <c r="AF110" s="5">
        <v>2014</v>
      </c>
      <c r="AG110" s="5" t="s">
        <v>51</v>
      </c>
      <c r="AH110" s="14">
        <v>100</v>
      </c>
      <c r="AI110" s="5">
        <v>2014</v>
      </c>
      <c r="AJ110" s="5" t="s">
        <v>51</v>
      </c>
      <c r="AK110" s="14"/>
      <c r="AM110" s="5" t="s">
        <v>1569</v>
      </c>
    </row>
    <row r="111" spans="1:39" ht="12.75" customHeight="1" x14ac:dyDescent="0.25">
      <c r="A111" s="5" t="s">
        <v>56</v>
      </c>
      <c r="B111" s="5" t="s">
        <v>54</v>
      </c>
      <c r="C111" s="5" t="s">
        <v>53</v>
      </c>
      <c r="D111" s="5" t="s">
        <v>35</v>
      </c>
      <c r="E111" s="5" t="s">
        <v>58</v>
      </c>
      <c r="F111" s="5" t="s">
        <v>57</v>
      </c>
      <c r="G111" s="5">
        <v>3</v>
      </c>
      <c r="H111" s="15">
        <v>1</v>
      </c>
      <c r="I111" s="4"/>
      <c r="J111" s="4">
        <f>INDEX('08_Data_level_analysis'!$M$3:$M$256,MATCH(C111,'08_Data_level_analysis'!$B$3:$B$256,0))</f>
        <v>3</v>
      </c>
      <c r="K111" s="5" t="str">
        <f t="shared" si="2"/>
        <v>N</v>
      </c>
      <c r="M111" s="13">
        <v>1.1141728890070284</v>
      </c>
      <c r="N111" s="5">
        <v>2013</v>
      </c>
      <c r="O111" s="5" t="s">
        <v>56</v>
      </c>
      <c r="P111" s="12">
        <v>100</v>
      </c>
      <c r="Q111" s="5">
        <v>2013</v>
      </c>
      <c r="R111" s="5" t="s">
        <v>56</v>
      </c>
      <c r="S111" s="12">
        <v>11</v>
      </c>
      <c r="T111" s="5">
        <v>2013</v>
      </c>
      <c r="U111" s="5" t="s">
        <v>56</v>
      </c>
      <c r="V111" s="12"/>
      <c r="X111" s="5" t="s">
        <v>1569</v>
      </c>
      <c r="Y111" s="12" t="s">
        <v>1569</v>
      </c>
      <c r="AA111" s="5" t="s">
        <v>1569</v>
      </c>
      <c r="AB111" s="12" t="s">
        <v>1569</v>
      </c>
      <c r="AD111" s="5" t="s">
        <v>1569</v>
      </c>
      <c r="AE111" s="12" t="s">
        <v>1569</v>
      </c>
      <c r="AG111" s="5" t="s">
        <v>1569</v>
      </c>
      <c r="AH111" s="14" t="s">
        <v>1569</v>
      </c>
      <c r="AJ111" s="5" t="s">
        <v>1569</v>
      </c>
      <c r="AK111" s="14"/>
      <c r="AM111" s="5" t="s">
        <v>1569</v>
      </c>
    </row>
    <row r="112" spans="1:39" ht="12.75" customHeight="1" x14ac:dyDescent="0.25">
      <c r="A112" s="5" t="s">
        <v>1084</v>
      </c>
      <c r="B112" s="5" t="s">
        <v>1087</v>
      </c>
      <c r="C112" s="5" t="s">
        <v>1086</v>
      </c>
      <c r="D112" s="5" t="s">
        <v>1038</v>
      </c>
      <c r="E112" s="5" t="s">
        <v>1088</v>
      </c>
      <c r="F112" s="5" t="s">
        <v>1085</v>
      </c>
      <c r="G112" s="5">
        <v>1</v>
      </c>
      <c r="H112" s="15">
        <v>2</v>
      </c>
      <c r="I112" s="4" t="s">
        <v>1854</v>
      </c>
      <c r="J112" s="4">
        <f>INDEX('08_Data_level_analysis'!$M$3:$M$256,MATCH(C112,'08_Data_level_analysis'!$B$3:$B$256,0))</f>
        <v>1</v>
      </c>
      <c r="K112" s="5" t="str">
        <f t="shared" si="2"/>
        <v>N</v>
      </c>
      <c r="M112" s="13">
        <v>1.9593425813943404</v>
      </c>
      <c r="N112" s="5">
        <v>2015</v>
      </c>
      <c r="O112" s="5" t="s">
        <v>1084</v>
      </c>
      <c r="P112" s="12">
        <v>57.6</v>
      </c>
      <c r="Q112" s="5">
        <v>2015</v>
      </c>
      <c r="R112" s="5" t="s">
        <v>1084</v>
      </c>
      <c r="S112" s="12">
        <v>13</v>
      </c>
      <c r="T112" s="5">
        <v>2015</v>
      </c>
      <c r="U112" s="5" t="s">
        <v>1084</v>
      </c>
      <c r="V112" s="12"/>
      <c r="X112" s="5" t="s">
        <v>1569</v>
      </c>
      <c r="Y112" s="12">
        <v>0</v>
      </c>
      <c r="Z112" s="5">
        <v>2015</v>
      </c>
      <c r="AA112" s="5" t="s">
        <v>1084</v>
      </c>
      <c r="AB112" s="12">
        <v>0</v>
      </c>
      <c r="AC112" s="5">
        <v>2015</v>
      </c>
      <c r="AD112" s="5" t="s">
        <v>1084</v>
      </c>
      <c r="AE112" s="12">
        <v>0</v>
      </c>
      <c r="AF112" s="5">
        <v>2015</v>
      </c>
      <c r="AG112" s="5" t="s">
        <v>1084</v>
      </c>
      <c r="AH112" s="14">
        <v>100</v>
      </c>
      <c r="AI112" s="5">
        <v>2015</v>
      </c>
      <c r="AJ112" s="5" t="s">
        <v>1084</v>
      </c>
      <c r="AK112" s="14"/>
      <c r="AM112" s="5" t="s">
        <v>1569</v>
      </c>
    </row>
    <row r="113" spans="1:39" ht="12.75" customHeight="1" x14ac:dyDescent="0.25">
      <c r="A113" s="5" t="s">
        <v>1089</v>
      </c>
      <c r="B113" s="5" t="s">
        <v>1087</v>
      </c>
      <c r="C113" s="5" t="s">
        <v>1086</v>
      </c>
      <c r="D113" s="5" t="s">
        <v>1038</v>
      </c>
      <c r="E113" s="5" t="s">
        <v>1091</v>
      </c>
      <c r="F113" s="5" t="s">
        <v>1090</v>
      </c>
      <c r="G113" s="5">
        <v>1</v>
      </c>
      <c r="H113" s="15">
        <v>2</v>
      </c>
      <c r="I113" s="4" t="s">
        <v>1854</v>
      </c>
      <c r="J113" s="4">
        <f>INDEX('08_Data_level_analysis'!$M$3:$M$256,MATCH(C113,'08_Data_level_analysis'!$B$3:$B$256,0))</f>
        <v>1</v>
      </c>
      <c r="K113" s="5" t="str">
        <f t="shared" si="2"/>
        <v>N</v>
      </c>
      <c r="M113" s="13">
        <v>1.9857978211060374</v>
      </c>
      <c r="N113" s="5">
        <v>2015</v>
      </c>
      <c r="O113" s="5" t="s">
        <v>1089</v>
      </c>
      <c r="P113" s="12">
        <v>66</v>
      </c>
      <c r="Q113" s="5">
        <v>2015</v>
      </c>
      <c r="R113" s="5" t="s">
        <v>1089</v>
      </c>
      <c r="S113" s="12">
        <v>21</v>
      </c>
      <c r="T113" s="5">
        <v>2015</v>
      </c>
      <c r="U113" s="5" t="s">
        <v>1089</v>
      </c>
      <c r="V113" s="12"/>
      <c r="X113" s="5" t="s">
        <v>1569</v>
      </c>
      <c r="Y113" s="12">
        <v>0</v>
      </c>
      <c r="Z113" s="5">
        <v>2015</v>
      </c>
      <c r="AA113" s="5" t="s">
        <v>1089</v>
      </c>
      <c r="AB113" s="12">
        <v>0</v>
      </c>
      <c r="AC113" s="5">
        <v>2015</v>
      </c>
      <c r="AD113" s="5" t="s">
        <v>1089</v>
      </c>
      <c r="AE113" s="12">
        <v>0</v>
      </c>
      <c r="AF113" s="5">
        <v>2015</v>
      </c>
      <c r="AG113" s="5" t="s">
        <v>1089</v>
      </c>
      <c r="AH113" s="14">
        <v>100</v>
      </c>
      <c r="AI113" s="5">
        <v>2015</v>
      </c>
      <c r="AJ113" s="5" t="s">
        <v>1089</v>
      </c>
      <c r="AK113" s="14"/>
      <c r="AM113" s="5" t="s">
        <v>1569</v>
      </c>
    </row>
    <row r="114" spans="1:39" ht="12.75" customHeight="1" x14ac:dyDescent="0.25">
      <c r="A114" s="5" t="s">
        <v>373</v>
      </c>
      <c r="B114" s="5" t="s">
        <v>376</v>
      </c>
      <c r="C114" s="5" t="s">
        <v>375</v>
      </c>
      <c r="D114" s="5" t="s">
        <v>360</v>
      </c>
      <c r="E114" s="5" t="s">
        <v>377</v>
      </c>
      <c r="F114" s="5" t="s">
        <v>374</v>
      </c>
      <c r="G114" s="5">
        <v>1</v>
      </c>
      <c r="H114" s="15">
        <v>2</v>
      </c>
      <c r="I114" s="4" t="s">
        <v>3143</v>
      </c>
      <c r="J114" s="4">
        <f>INDEX('08_Data_level_analysis'!$M$3:$M$256,MATCH(C114,'08_Data_level_analysis'!$B$3:$B$256,0))</f>
        <v>2</v>
      </c>
      <c r="K114" s="5" t="str">
        <f t="shared" si="2"/>
        <v>Y</v>
      </c>
      <c r="L114" s="4" t="s">
        <v>3284</v>
      </c>
      <c r="M114" s="13"/>
      <c r="O114" s="5" t="s">
        <v>1569</v>
      </c>
      <c r="P114" s="12">
        <v>25</v>
      </c>
      <c r="Q114" s="5">
        <v>2000</v>
      </c>
      <c r="R114" s="5" t="s">
        <v>373</v>
      </c>
      <c r="S114" s="12" t="s">
        <v>1569</v>
      </c>
      <c r="U114" s="5" t="s">
        <v>1569</v>
      </c>
      <c r="V114" s="12"/>
      <c r="X114" s="5" t="s">
        <v>1569</v>
      </c>
      <c r="Y114" s="12" t="s">
        <v>1569</v>
      </c>
      <c r="AA114" s="5" t="s">
        <v>1569</v>
      </c>
      <c r="AB114" s="12" t="s">
        <v>1569</v>
      </c>
      <c r="AD114" s="5" t="s">
        <v>1569</v>
      </c>
      <c r="AE114" s="12" t="s">
        <v>1569</v>
      </c>
      <c r="AG114" s="5" t="s">
        <v>1569</v>
      </c>
      <c r="AH114" s="14" t="s">
        <v>1569</v>
      </c>
      <c r="AJ114" s="5" t="s">
        <v>1569</v>
      </c>
      <c r="AK114" s="14"/>
      <c r="AM114" s="5" t="s">
        <v>1569</v>
      </c>
    </row>
    <row r="115" spans="1:39" ht="12.75" customHeight="1" x14ac:dyDescent="0.25">
      <c r="A115" s="5" t="s">
        <v>378</v>
      </c>
      <c r="B115" s="5" t="s">
        <v>376</v>
      </c>
      <c r="C115" s="5" t="s">
        <v>375</v>
      </c>
      <c r="D115" s="5" t="s">
        <v>360</v>
      </c>
      <c r="E115" s="5" t="s">
        <v>380</v>
      </c>
      <c r="F115" s="5" t="s">
        <v>379</v>
      </c>
      <c r="G115" s="5">
        <v>2</v>
      </c>
      <c r="H115" s="15">
        <v>1</v>
      </c>
      <c r="I115" s="4"/>
      <c r="J115" s="4">
        <f>INDEX('08_Data_level_analysis'!$M$3:$M$256,MATCH(C115,'08_Data_level_analysis'!$B$3:$B$256,0))</f>
        <v>2</v>
      </c>
      <c r="K115" s="5" t="str">
        <f t="shared" si="2"/>
        <v>N</v>
      </c>
      <c r="M115" s="13"/>
      <c r="O115" s="5" t="s">
        <v>1569</v>
      </c>
      <c r="P115" s="12">
        <v>50</v>
      </c>
      <c r="Q115" s="5">
        <v>2000</v>
      </c>
      <c r="R115" s="5" t="s">
        <v>378</v>
      </c>
      <c r="S115" s="12">
        <v>4.4299999999999988</v>
      </c>
      <c r="T115" s="5">
        <v>2000</v>
      </c>
      <c r="U115" s="5" t="s">
        <v>378</v>
      </c>
      <c r="V115" s="12"/>
      <c r="X115" s="5" t="s">
        <v>1569</v>
      </c>
      <c r="Y115" s="12" t="s">
        <v>1569</v>
      </c>
      <c r="AA115" s="5" t="s">
        <v>1569</v>
      </c>
      <c r="AB115" s="12" t="s">
        <v>1569</v>
      </c>
      <c r="AD115" s="5" t="s">
        <v>1569</v>
      </c>
      <c r="AE115" s="12" t="s">
        <v>1569</v>
      </c>
      <c r="AG115" s="5" t="s">
        <v>1569</v>
      </c>
      <c r="AH115" s="14" t="s">
        <v>1569</v>
      </c>
      <c r="AJ115" s="5" t="s">
        <v>1569</v>
      </c>
      <c r="AK115" s="14"/>
      <c r="AM115" s="5" t="s">
        <v>1569</v>
      </c>
    </row>
    <row r="116" spans="1:39" ht="12.75" customHeight="1" x14ac:dyDescent="0.25">
      <c r="A116" s="5" t="s">
        <v>637</v>
      </c>
      <c r="B116" s="5" t="s">
        <v>640</v>
      </c>
      <c r="C116" s="5" t="s">
        <v>639</v>
      </c>
      <c r="D116" s="5" t="s">
        <v>620</v>
      </c>
      <c r="E116" s="5" t="s">
        <v>641</v>
      </c>
      <c r="F116" s="5" t="s">
        <v>638</v>
      </c>
      <c r="G116" s="5">
        <v>2</v>
      </c>
      <c r="H116" s="15">
        <v>2</v>
      </c>
      <c r="I116" s="4" t="s">
        <v>1855</v>
      </c>
      <c r="J116" s="4">
        <f>INDEX('08_Data_level_analysis'!$M$3:$M$256,MATCH(C116,'08_Data_level_analysis'!$B$3:$B$256,0))</f>
        <v>2</v>
      </c>
      <c r="K116" s="5" t="str">
        <f t="shared" si="2"/>
        <v>N</v>
      </c>
      <c r="M116" s="13">
        <v>0.51604646482369276</v>
      </c>
      <c r="N116" s="5">
        <v>2016</v>
      </c>
      <c r="O116" s="5" t="s">
        <v>637</v>
      </c>
      <c r="P116" s="12">
        <v>95</v>
      </c>
      <c r="Q116" s="5">
        <v>2016</v>
      </c>
      <c r="R116" s="5" t="s">
        <v>637</v>
      </c>
      <c r="S116" s="12">
        <v>13.486513486513488</v>
      </c>
      <c r="T116" s="5">
        <v>2016</v>
      </c>
      <c r="U116" s="5" t="s">
        <v>637</v>
      </c>
      <c r="V116" s="12"/>
      <c r="X116" s="5" t="s">
        <v>1569</v>
      </c>
      <c r="Y116" s="12">
        <v>8.8888888888888893</v>
      </c>
      <c r="Z116" s="5">
        <v>2016</v>
      </c>
      <c r="AA116" s="5" t="s">
        <v>637</v>
      </c>
      <c r="AB116" s="12">
        <v>0</v>
      </c>
      <c r="AC116" s="5">
        <v>2016</v>
      </c>
      <c r="AD116" s="5" t="s">
        <v>637</v>
      </c>
      <c r="AE116" s="12">
        <v>0</v>
      </c>
      <c r="AF116" s="5">
        <v>2016</v>
      </c>
      <c r="AG116" s="5" t="s">
        <v>637</v>
      </c>
      <c r="AH116" s="14">
        <v>0</v>
      </c>
      <c r="AI116" s="5">
        <v>2016</v>
      </c>
      <c r="AJ116" s="5" t="s">
        <v>637</v>
      </c>
      <c r="AK116" s="14"/>
      <c r="AM116" s="5" t="s">
        <v>1569</v>
      </c>
    </row>
    <row r="117" spans="1:39" ht="12.75" customHeight="1" x14ac:dyDescent="0.25">
      <c r="A117" s="5" t="s">
        <v>642</v>
      </c>
      <c r="B117" s="5" t="s">
        <v>640</v>
      </c>
      <c r="C117" s="5" t="s">
        <v>639</v>
      </c>
      <c r="D117" s="5" t="s">
        <v>620</v>
      </c>
      <c r="E117" s="5" t="s">
        <v>1573</v>
      </c>
      <c r="F117" s="5" t="s">
        <v>643</v>
      </c>
      <c r="G117" s="5">
        <v>2</v>
      </c>
      <c r="H117" s="15">
        <v>1</v>
      </c>
      <c r="I117" s="4"/>
      <c r="J117" s="4">
        <f>INDEX('08_Data_level_analysis'!$M$3:$M$256,MATCH(C117,'08_Data_level_analysis'!$B$3:$B$256,0))</f>
        <v>2</v>
      </c>
      <c r="K117" s="5" t="str">
        <f t="shared" si="2"/>
        <v>N</v>
      </c>
      <c r="M117" s="13">
        <v>0.44736842105263158</v>
      </c>
      <c r="N117" s="5">
        <v>2014</v>
      </c>
      <c r="O117" s="5" t="s">
        <v>642</v>
      </c>
      <c r="P117" s="12">
        <v>95</v>
      </c>
      <c r="Q117" s="5">
        <v>2014</v>
      </c>
      <c r="R117" s="5" t="s">
        <v>642</v>
      </c>
      <c r="S117" s="12">
        <v>12.087912087912088</v>
      </c>
      <c r="T117" s="5">
        <v>2014</v>
      </c>
      <c r="U117" s="5" t="s">
        <v>642</v>
      </c>
      <c r="V117" s="12"/>
      <c r="X117" s="5" t="s">
        <v>1569</v>
      </c>
      <c r="Y117" s="12">
        <v>0</v>
      </c>
      <c r="Z117" s="5">
        <v>2014</v>
      </c>
      <c r="AA117" s="5" t="s">
        <v>642</v>
      </c>
      <c r="AB117" s="12">
        <v>0</v>
      </c>
      <c r="AC117" s="5">
        <v>2014</v>
      </c>
      <c r="AD117" s="5" t="s">
        <v>642</v>
      </c>
      <c r="AE117" s="12">
        <v>0</v>
      </c>
      <c r="AF117" s="5">
        <v>2014</v>
      </c>
      <c r="AG117" s="5" t="s">
        <v>642</v>
      </c>
      <c r="AH117" s="14">
        <v>100</v>
      </c>
      <c r="AI117" s="5">
        <v>2014</v>
      </c>
      <c r="AJ117" s="5" t="s">
        <v>642</v>
      </c>
      <c r="AK117" s="14"/>
      <c r="AM117" s="5" t="s">
        <v>1569</v>
      </c>
    </row>
    <row r="118" spans="1:39" ht="12.75" customHeight="1" x14ac:dyDescent="0.25">
      <c r="A118" s="5" t="s">
        <v>644</v>
      </c>
      <c r="B118" s="5" t="s">
        <v>647</v>
      </c>
      <c r="C118" s="5" t="s">
        <v>646</v>
      </c>
      <c r="D118" s="5" t="s">
        <v>620</v>
      </c>
      <c r="E118" s="5" t="s">
        <v>648</v>
      </c>
      <c r="F118" s="5" t="s">
        <v>645</v>
      </c>
      <c r="G118" s="5">
        <v>3</v>
      </c>
      <c r="H118" s="15">
        <v>1</v>
      </c>
      <c r="I118" s="4" t="s">
        <v>3144</v>
      </c>
      <c r="J118" s="4">
        <f>INDEX('08_Data_level_analysis'!$M$3:$M$256,MATCH(C118,'08_Data_level_analysis'!$B$3:$B$256,0))</f>
        <v>3</v>
      </c>
      <c r="K118" s="5" t="str">
        <f t="shared" si="2"/>
        <v>N</v>
      </c>
      <c r="M118" s="13">
        <v>0.73351347949479995</v>
      </c>
      <c r="N118" s="5">
        <v>2010</v>
      </c>
      <c r="O118" s="5" t="s">
        <v>644</v>
      </c>
      <c r="P118" s="12">
        <v>90</v>
      </c>
      <c r="Q118" s="5">
        <v>2010</v>
      </c>
      <c r="R118" s="5" t="s">
        <v>644</v>
      </c>
      <c r="S118" s="12">
        <v>15.2</v>
      </c>
      <c r="T118" s="5">
        <v>2010</v>
      </c>
      <c r="U118" s="5" t="s">
        <v>644</v>
      </c>
      <c r="V118" s="12"/>
      <c r="X118" s="5" t="s">
        <v>1569</v>
      </c>
      <c r="Y118" s="12">
        <v>1.1111111111111112</v>
      </c>
      <c r="Z118" s="5">
        <v>2010</v>
      </c>
      <c r="AA118" s="5" t="s">
        <v>644</v>
      </c>
      <c r="AB118" s="12" t="s">
        <v>1569</v>
      </c>
      <c r="AD118" s="5" t="s">
        <v>1569</v>
      </c>
      <c r="AE118" s="12" t="s">
        <v>1569</v>
      </c>
      <c r="AG118" s="5" t="s">
        <v>1569</v>
      </c>
      <c r="AH118" s="14">
        <v>100</v>
      </c>
      <c r="AI118" s="5">
        <v>2010</v>
      </c>
      <c r="AJ118" s="5" t="s">
        <v>644</v>
      </c>
      <c r="AK118" s="14"/>
      <c r="AM118" s="5" t="s">
        <v>1569</v>
      </c>
    </row>
    <row r="119" spans="1:39" ht="12.75" customHeight="1" x14ac:dyDescent="0.25">
      <c r="A119" s="5" t="s">
        <v>1092</v>
      </c>
      <c r="B119" s="5" t="s">
        <v>1095</v>
      </c>
      <c r="C119" s="5" t="s">
        <v>1094</v>
      </c>
      <c r="D119" s="5" t="s">
        <v>1038</v>
      </c>
      <c r="E119" s="5" t="s">
        <v>1096</v>
      </c>
      <c r="F119" s="5" t="s">
        <v>1093</v>
      </c>
      <c r="G119" s="5">
        <v>3</v>
      </c>
      <c r="H119" s="15">
        <v>1</v>
      </c>
      <c r="I119" s="4"/>
      <c r="J119" s="4">
        <f>INDEX('08_Data_level_analysis'!$M$3:$M$256,MATCH(C119,'08_Data_level_analysis'!$B$3:$B$256,0))</f>
        <v>3</v>
      </c>
      <c r="K119" s="5" t="str">
        <f t="shared" si="2"/>
        <v>N</v>
      </c>
      <c r="M119" s="13">
        <v>1.2288704852472538</v>
      </c>
      <c r="N119" s="5">
        <v>2015</v>
      </c>
      <c r="O119" s="5" t="s">
        <v>1092</v>
      </c>
      <c r="P119" s="12">
        <v>81.650000000000006</v>
      </c>
      <c r="Q119" s="5">
        <v>2015</v>
      </c>
      <c r="R119" s="5" t="s">
        <v>1092</v>
      </c>
      <c r="S119" s="12">
        <v>22.27772227772228</v>
      </c>
      <c r="T119" s="5">
        <v>2015</v>
      </c>
      <c r="U119" s="5" t="s">
        <v>1092</v>
      </c>
      <c r="V119" s="12"/>
      <c r="X119" s="5" t="s">
        <v>1569</v>
      </c>
      <c r="Y119" s="12">
        <v>0</v>
      </c>
      <c r="Z119" s="5">
        <v>2015</v>
      </c>
      <c r="AA119" s="5" t="s">
        <v>1092</v>
      </c>
      <c r="AB119" s="12">
        <v>0</v>
      </c>
      <c r="AC119" s="5">
        <v>2015</v>
      </c>
      <c r="AD119" s="5" t="s">
        <v>1092</v>
      </c>
      <c r="AE119" s="12">
        <v>0</v>
      </c>
      <c r="AF119" s="5">
        <v>2015</v>
      </c>
      <c r="AG119" s="5" t="s">
        <v>1092</v>
      </c>
      <c r="AH119" s="14">
        <v>100</v>
      </c>
      <c r="AI119" s="5">
        <v>2015</v>
      </c>
      <c r="AJ119" s="5" t="s">
        <v>1092</v>
      </c>
      <c r="AK119" s="14"/>
      <c r="AM119" s="5" t="s">
        <v>1569</v>
      </c>
    </row>
    <row r="120" spans="1:39" ht="12.75" customHeight="1" x14ac:dyDescent="0.25">
      <c r="A120" s="5" t="s">
        <v>1105</v>
      </c>
      <c r="B120" s="5" t="s">
        <v>1108</v>
      </c>
      <c r="C120" s="5" t="s">
        <v>1107</v>
      </c>
      <c r="D120" s="5" t="s">
        <v>1038</v>
      </c>
      <c r="E120" s="5" t="s">
        <v>1109</v>
      </c>
      <c r="F120" s="5" t="s">
        <v>1106</v>
      </c>
      <c r="G120" s="5">
        <v>2</v>
      </c>
      <c r="H120" s="15">
        <v>1</v>
      </c>
      <c r="I120" s="4"/>
      <c r="J120" s="4">
        <f>INDEX('08_Data_level_analysis'!$M$3:$M$256,MATCH(C120,'08_Data_level_analysis'!$B$3:$B$256,0))</f>
        <v>2</v>
      </c>
      <c r="K120" s="5" t="str">
        <f t="shared" si="2"/>
        <v>N</v>
      </c>
      <c r="M120" s="13">
        <v>1.4299998641956086</v>
      </c>
      <c r="N120" s="5">
        <v>2014</v>
      </c>
      <c r="O120" s="5" t="s">
        <v>1105</v>
      </c>
      <c r="P120" s="12">
        <v>100</v>
      </c>
      <c r="Q120" s="5">
        <v>2014</v>
      </c>
      <c r="R120" s="5" t="s">
        <v>1105</v>
      </c>
      <c r="S120" s="12">
        <v>21.237071995180237</v>
      </c>
      <c r="T120" s="5">
        <v>2014</v>
      </c>
      <c r="U120" s="5" t="s">
        <v>1105</v>
      </c>
      <c r="V120" s="12"/>
      <c r="X120" s="5" t="s">
        <v>1569</v>
      </c>
      <c r="Y120" s="12">
        <v>0</v>
      </c>
      <c r="Z120" s="5">
        <v>2014</v>
      </c>
      <c r="AA120" s="5" t="s">
        <v>1105</v>
      </c>
      <c r="AB120" s="12">
        <v>0.5</v>
      </c>
      <c r="AC120" s="5">
        <v>2014</v>
      </c>
      <c r="AD120" s="5" t="s">
        <v>1105</v>
      </c>
      <c r="AE120" s="12">
        <v>0</v>
      </c>
      <c r="AF120" s="5">
        <v>2014</v>
      </c>
      <c r="AG120" s="5" t="s">
        <v>1105</v>
      </c>
      <c r="AH120" s="14">
        <v>100</v>
      </c>
      <c r="AI120" s="5">
        <v>2014</v>
      </c>
      <c r="AJ120" s="5" t="s">
        <v>1105</v>
      </c>
      <c r="AK120" s="14"/>
      <c r="AM120" s="5" t="s">
        <v>1569</v>
      </c>
    </row>
    <row r="121" spans="1:39" ht="12.75" customHeight="1" x14ac:dyDescent="0.25">
      <c r="A121" s="5" t="s">
        <v>1110</v>
      </c>
      <c r="B121" s="5" t="s">
        <v>1108</v>
      </c>
      <c r="C121" s="5" t="s">
        <v>1107</v>
      </c>
      <c r="D121" s="5" t="s">
        <v>1038</v>
      </c>
      <c r="E121" s="5" t="s">
        <v>1574</v>
      </c>
      <c r="F121" s="5" t="s">
        <v>1111</v>
      </c>
      <c r="G121" s="5">
        <v>2</v>
      </c>
      <c r="H121" s="15">
        <v>1</v>
      </c>
      <c r="I121" s="4"/>
      <c r="J121" s="4">
        <f>INDEX('08_Data_level_analysis'!$M$3:$M$256,MATCH(C121,'08_Data_level_analysis'!$B$3:$B$256,0))</f>
        <v>2</v>
      </c>
      <c r="K121" s="5" t="str">
        <f t="shared" si="2"/>
        <v>N</v>
      </c>
      <c r="M121" s="13">
        <v>0.78452497484907668</v>
      </c>
      <c r="N121" s="5">
        <v>2016</v>
      </c>
      <c r="O121" s="5" t="s">
        <v>1110</v>
      </c>
      <c r="P121" s="12">
        <v>98</v>
      </c>
      <c r="Q121" s="5">
        <v>2016</v>
      </c>
      <c r="R121" s="5" t="s">
        <v>1110</v>
      </c>
      <c r="S121" s="12">
        <v>14.67065868263473</v>
      </c>
      <c r="T121" s="5">
        <v>2016</v>
      </c>
      <c r="U121" s="5" t="s">
        <v>1110</v>
      </c>
      <c r="V121" s="12"/>
      <c r="X121" s="5" t="s">
        <v>1569</v>
      </c>
      <c r="Y121" s="12">
        <v>0</v>
      </c>
      <c r="Z121" s="5">
        <v>2016</v>
      </c>
      <c r="AA121" s="5" t="s">
        <v>1110</v>
      </c>
      <c r="AB121" s="12">
        <v>0</v>
      </c>
      <c r="AC121" s="5">
        <v>2016</v>
      </c>
      <c r="AD121" s="5" t="s">
        <v>1110</v>
      </c>
      <c r="AE121" s="12">
        <v>0</v>
      </c>
      <c r="AF121" s="5">
        <v>2016</v>
      </c>
      <c r="AG121" s="5" t="s">
        <v>1110</v>
      </c>
      <c r="AH121" s="14">
        <v>100</v>
      </c>
      <c r="AI121" s="5">
        <v>2016</v>
      </c>
      <c r="AJ121" s="5" t="s">
        <v>1110</v>
      </c>
      <c r="AK121" s="14"/>
      <c r="AM121" s="5" t="s">
        <v>1569</v>
      </c>
    </row>
    <row r="122" spans="1:39" ht="12.75" customHeight="1" x14ac:dyDescent="0.25">
      <c r="A122" s="5" t="s">
        <v>1112</v>
      </c>
      <c r="B122" s="5" t="s">
        <v>1108</v>
      </c>
      <c r="C122" s="5" t="s">
        <v>1107</v>
      </c>
      <c r="D122" s="5" t="s">
        <v>1038</v>
      </c>
      <c r="E122" s="5" t="s">
        <v>1114</v>
      </c>
      <c r="F122" s="5" t="s">
        <v>1113</v>
      </c>
      <c r="G122" s="5">
        <v>2</v>
      </c>
      <c r="H122" s="15">
        <v>1</v>
      </c>
      <c r="I122" s="4"/>
      <c r="J122" s="4">
        <f>INDEX('08_Data_level_analysis'!$M$3:$M$256,MATCH(C122,'08_Data_level_analysis'!$B$3:$B$256,0))</f>
        <v>2</v>
      </c>
      <c r="K122" s="5" t="str">
        <f t="shared" si="2"/>
        <v>N</v>
      </c>
      <c r="M122" s="13">
        <v>1.1067998446440095</v>
      </c>
      <c r="N122" s="4">
        <v>2014</v>
      </c>
      <c r="O122" s="4" t="s">
        <v>1112</v>
      </c>
      <c r="P122" s="12">
        <v>97.8</v>
      </c>
      <c r="Q122" s="5">
        <v>2014</v>
      </c>
      <c r="R122" s="4" t="s">
        <v>1112</v>
      </c>
      <c r="S122" s="12">
        <v>10.1010101010101</v>
      </c>
      <c r="T122" s="5">
        <v>2014</v>
      </c>
      <c r="U122" s="4" t="s">
        <v>1112</v>
      </c>
      <c r="V122" s="12"/>
      <c r="X122" s="4" t="s">
        <v>1569</v>
      </c>
      <c r="Y122" s="12">
        <v>3</v>
      </c>
      <c r="Z122" s="5">
        <v>2014</v>
      </c>
      <c r="AA122" s="4" t="s">
        <v>1112</v>
      </c>
      <c r="AB122" s="12">
        <v>0</v>
      </c>
      <c r="AC122" s="5">
        <v>2014</v>
      </c>
      <c r="AD122" s="4" t="s">
        <v>1112</v>
      </c>
      <c r="AE122" s="12">
        <v>0</v>
      </c>
      <c r="AF122" s="5">
        <v>2014</v>
      </c>
      <c r="AG122" s="4" t="s">
        <v>1112</v>
      </c>
      <c r="AH122" s="14">
        <v>81.44329896907216</v>
      </c>
      <c r="AI122" s="5">
        <v>2014</v>
      </c>
      <c r="AJ122" s="4" t="s">
        <v>1112</v>
      </c>
      <c r="AK122" s="14"/>
      <c r="AM122" s="4" t="s">
        <v>1569</v>
      </c>
    </row>
    <row r="123" spans="1:39" ht="12.75" customHeight="1" x14ac:dyDescent="0.25">
      <c r="A123" s="5" t="s">
        <v>381</v>
      </c>
      <c r="B123" s="5" t="s">
        <v>384</v>
      </c>
      <c r="C123" s="5" t="s">
        <v>383</v>
      </c>
      <c r="D123" s="5" t="s">
        <v>360</v>
      </c>
      <c r="E123" s="5" t="s">
        <v>385</v>
      </c>
      <c r="F123" s="5" t="s">
        <v>382</v>
      </c>
      <c r="G123" s="5">
        <v>3</v>
      </c>
      <c r="H123" s="15">
        <v>2</v>
      </c>
      <c r="I123" s="4" t="s">
        <v>1857</v>
      </c>
      <c r="J123" s="4">
        <f>INDEX('08_Data_level_analysis'!$M$3:$M$256,MATCH(C123,'08_Data_level_analysis'!$B$3:$B$256,0))</f>
        <v>3</v>
      </c>
      <c r="K123" s="5" t="str">
        <f t="shared" si="2"/>
        <v>N</v>
      </c>
      <c r="M123" s="13"/>
      <c r="N123" s="4"/>
      <c r="O123" s="4" t="s">
        <v>1569</v>
      </c>
      <c r="P123" s="12" t="s">
        <v>1569</v>
      </c>
      <c r="R123" s="4" t="s">
        <v>1569</v>
      </c>
      <c r="S123" s="12" t="s">
        <v>1569</v>
      </c>
      <c r="U123" s="4" t="s">
        <v>1569</v>
      </c>
      <c r="V123" s="12"/>
      <c r="X123" s="4" t="s">
        <v>1569</v>
      </c>
      <c r="Y123" s="12" t="s">
        <v>1569</v>
      </c>
      <c r="AA123" s="4" t="s">
        <v>1569</v>
      </c>
      <c r="AB123" s="12" t="s">
        <v>1569</v>
      </c>
      <c r="AD123" s="4" t="s">
        <v>1569</v>
      </c>
      <c r="AE123" s="12" t="s">
        <v>1569</v>
      </c>
      <c r="AG123" s="4" t="s">
        <v>1569</v>
      </c>
      <c r="AH123" s="14" t="s">
        <v>1569</v>
      </c>
      <c r="AJ123" s="4" t="s">
        <v>1569</v>
      </c>
      <c r="AK123" s="14"/>
      <c r="AM123" s="4" t="s">
        <v>1569</v>
      </c>
    </row>
    <row r="124" spans="1:39" ht="12.75" customHeight="1" x14ac:dyDescent="0.25">
      <c r="A124" s="5" t="s">
        <v>386</v>
      </c>
      <c r="B124" s="5" t="s">
        <v>384</v>
      </c>
      <c r="C124" s="5" t="s">
        <v>383</v>
      </c>
      <c r="D124" s="5" t="s">
        <v>360</v>
      </c>
      <c r="E124" s="5" t="s">
        <v>388</v>
      </c>
      <c r="F124" s="5" t="s">
        <v>387</v>
      </c>
      <c r="G124" s="5">
        <v>3</v>
      </c>
      <c r="H124" s="15">
        <v>2</v>
      </c>
      <c r="I124" s="4" t="s">
        <v>1857</v>
      </c>
      <c r="J124" s="4">
        <f>INDEX('08_Data_level_analysis'!$M$3:$M$256,MATCH(C124,'08_Data_level_analysis'!$B$3:$B$256,0))</f>
        <v>3</v>
      </c>
      <c r="K124" s="5" t="str">
        <f t="shared" si="2"/>
        <v>N</v>
      </c>
      <c r="M124" s="13"/>
      <c r="N124" s="4"/>
      <c r="O124" s="4" t="s">
        <v>1569</v>
      </c>
      <c r="P124" s="12">
        <v>47.1</v>
      </c>
      <c r="R124" s="4" t="s">
        <v>386</v>
      </c>
      <c r="S124" s="12">
        <v>10</v>
      </c>
      <c r="T124" s="5">
        <v>2003</v>
      </c>
      <c r="U124" s="4" t="s">
        <v>386</v>
      </c>
      <c r="V124" s="12"/>
      <c r="X124" s="4" t="s">
        <v>1569</v>
      </c>
      <c r="Y124" s="12" t="s">
        <v>1569</v>
      </c>
      <c r="AA124" s="4" t="s">
        <v>1569</v>
      </c>
      <c r="AB124" s="12" t="s">
        <v>1569</v>
      </c>
      <c r="AD124" s="4" t="s">
        <v>1569</v>
      </c>
      <c r="AE124" s="12" t="s">
        <v>1569</v>
      </c>
      <c r="AG124" s="4" t="s">
        <v>1569</v>
      </c>
      <c r="AH124" s="14" t="s">
        <v>1569</v>
      </c>
      <c r="AJ124" s="4" t="s">
        <v>1569</v>
      </c>
      <c r="AK124" s="14"/>
      <c r="AM124" s="4" t="s">
        <v>1569</v>
      </c>
    </row>
    <row r="125" spans="1:39" ht="12.75" customHeight="1" x14ac:dyDescent="0.25">
      <c r="A125" s="5" t="s">
        <v>389</v>
      </c>
      <c r="B125" s="5" t="s">
        <v>392</v>
      </c>
      <c r="C125" s="5" t="s">
        <v>391</v>
      </c>
      <c r="D125" s="5" t="s">
        <v>360</v>
      </c>
      <c r="E125" s="5" t="s">
        <v>393</v>
      </c>
      <c r="F125" s="5" t="s">
        <v>390</v>
      </c>
      <c r="G125" s="5">
        <v>2</v>
      </c>
      <c r="H125" s="15">
        <v>2</v>
      </c>
      <c r="I125" s="4" t="s">
        <v>1858</v>
      </c>
      <c r="J125" s="4">
        <f>INDEX('08_Data_level_analysis'!$M$3:$M$256,MATCH(C125,'08_Data_level_analysis'!$B$3:$B$256,0))</f>
        <v>2</v>
      </c>
      <c r="K125" s="5" t="str">
        <f t="shared" si="2"/>
        <v>N</v>
      </c>
      <c r="M125" s="13">
        <v>0.11213438763772635</v>
      </c>
      <c r="N125" s="4">
        <v>2013</v>
      </c>
      <c r="O125" s="4" t="s">
        <v>389</v>
      </c>
      <c r="P125" s="12" t="s">
        <v>1569</v>
      </c>
      <c r="R125" s="4" t="s">
        <v>1569</v>
      </c>
      <c r="S125" s="12" t="s">
        <v>1569</v>
      </c>
      <c r="U125" s="4" t="s">
        <v>1569</v>
      </c>
      <c r="V125" s="12"/>
      <c r="X125" s="4" t="s">
        <v>1569</v>
      </c>
      <c r="Y125" s="12">
        <v>0</v>
      </c>
      <c r="Z125" s="5">
        <v>2013</v>
      </c>
      <c r="AA125" s="4" t="s">
        <v>389</v>
      </c>
      <c r="AB125" s="12">
        <v>0</v>
      </c>
      <c r="AC125" s="5">
        <v>2013</v>
      </c>
      <c r="AD125" s="4" t="s">
        <v>389</v>
      </c>
      <c r="AE125" s="12">
        <v>0</v>
      </c>
      <c r="AF125" s="5">
        <v>2013</v>
      </c>
      <c r="AG125" s="4" t="s">
        <v>389</v>
      </c>
      <c r="AH125" s="14">
        <v>0</v>
      </c>
      <c r="AI125" s="5">
        <v>2013</v>
      </c>
      <c r="AJ125" s="4" t="s">
        <v>389</v>
      </c>
      <c r="AK125" s="14"/>
      <c r="AM125" s="4" t="s">
        <v>1569</v>
      </c>
    </row>
    <row r="126" spans="1:39" ht="12.75" customHeight="1" x14ac:dyDescent="0.25">
      <c r="A126" s="5" t="s">
        <v>394</v>
      </c>
      <c r="B126" s="5" t="s">
        <v>392</v>
      </c>
      <c r="C126" s="5" t="s">
        <v>391</v>
      </c>
      <c r="D126" s="5" t="s">
        <v>360</v>
      </c>
      <c r="E126" s="5" t="s">
        <v>396</v>
      </c>
      <c r="F126" s="5" t="s">
        <v>395</v>
      </c>
      <c r="G126" s="5">
        <v>2</v>
      </c>
      <c r="H126" s="15">
        <v>2</v>
      </c>
      <c r="I126" s="4" t="s">
        <v>1858</v>
      </c>
      <c r="J126" s="4">
        <f>INDEX('08_Data_level_analysis'!$M$3:$M$256,MATCH(C126,'08_Data_level_analysis'!$B$3:$B$256,0))</f>
        <v>2</v>
      </c>
      <c r="K126" s="5" t="str">
        <f t="shared" si="2"/>
        <v>N</v>
      </c>
      <c r="M126" s="13">
        <v>0.11310821371282853</v>
      </c>
      <c r="N126" s="4">
        <v>2013</v>
      </c>
      <c r="O126" s="4" t="s">
        <v>394</v>
      </c>
      <c r="P126" s="12" t="s">
        <v>1569</v>
      </c>
      <c r="R126" s="4" t="s">
        <v>1569</v>
      </c>
      <c r="S126" s="12" t="s">
        <v>1569</v>
      </c>
      <c r="U126" s="4" t="s">
        <v>1569</v>
      </c>
      <c r="V126" s="12"/>
      <c r="X126" s="4" t="s">
        <v>1569</v>
      </c>
      <c r="Y126" s="12" t="s">
        <v>1569</v>
      </c>
      <c r="AA126" s="4" t="s">
        <v>1569</v>
      </c>
      <c r="AB126" s="12" t="s">
        <v>1569</v>
      </c>
      <c r="AD126" s="4" t="s">
        <v>1569</v>
      </c>
      <c r="AE126" s="12" t="s">
        <v>1569</v>
      </c>
      <c r="AG126" s="4" t="s">
        <v>1569</v>
      </c>
      <c r="AH126" s="14" t="s">
        <v>1569</v>
      </c>
      <c r="AJ126" s="4" t="s">
        <v>1569</v>
      </c>
      <c r="AK126" s="14"/>
      <c r="AM126" s="4" t="s">
        <v>1569</v>
      </c>
    </row>
    <row r="127" spans="1:39" ht="12.75" customHeight="1" x14ac:dyDescent="0.25">
      <c r="A127" s="5" t="s">
        <v>397</v>
      </c>
      <c r="B127" s="5" t="s">
        <v>392</v>
      </c>
      <c r="C127" s="5" t="s">
        <v>391</v>
      </c>
      <c r="D127" s="5" t="s">
        <v>360</v>
      </c>
      <c r="E127" s="5" t="s">
        <v>399</v>
      </c>
      <c r="F127" s="5" t="s">
        <v>398</v>
      </c>
      <c r="G127" s="5">
        <v>2</v>
      </c>
      <c r="H127" s="15">
        <v>2</v>
      </c>
      <c r="I127" s="4" t="s">
        <v>1859</v>
      </c>
      <c r="J127" s="4">
        <f>INDEX('08_Data_level_analysis'!$M$3:$M$256,MATCH(C127,'08_Data_level_analysis'!$B$3:$B$256,0))</f>
        <v>2</v>
      </c>
      <c r="K127" s="5" t="str">
        <f t="shared" si="2"/>
        <v>N</v>
      </c>
      <c r="M127" s="13">
        <v>0.46384515093771944</v>
      </c>
      <c r="N127" s="4">
        <v>2013</v>
      </c>
      <c r="O127" s="4" t="s">
        <v>397</v>
      </c>
      <c r="P127" s="12" t="s">
        <v>1569</v>
      </c>
      <c r="R127" s="4" t="s">
        <v>1569</v>
      </c>
      <c r="S127" s="12" t="s">
        <v>1569</v>
      </c>
      <c r="U127" s="4" t="s">
        <v>1569</v>
      </c>
      <c r="V127" s="12"/>
      <c r="X127" s="4" t="s">
        <v>1569</v>
      </c>
      <c r="Y127" s="12">
        <v>0</v>
      </c>
      <c r="Z127" s="5">
        <v>2013</v>
      </c>
      <c r="AA127" s="4" t="s">
        <v>397</v>
      </c>
      <c r="AB127" s="12">
        <v>0</v>
      </c>
      <c r="AC127" s="5">
        <v>2013</v>
      </c>
      <c r="AD127" s="4" t="s">
        <v>397</v>
      </c>
      <c r="AE127" s="12">
        <v>0</v>
      </c>
      <c r="AF127" s="5">
        <v>2013</v>
      </c>
      <c r="AG127" s="4" t="s">
        <v>397</v>
      </c>
      <c r="AH127" s="14">
        <v>0</v>
      </c>
      <c r="AI127" s="5">
        <v>2013</v>
      </c>
      <c r="AJ127" s="4" t="s">
        <v>397</v>
      </c>
      <c r="AK127" s="14"/>
      <c r="AM127" s="4" t="s">
        <v>1569</v>
      </c>
    </row>
    <row r="128" spans="1:39" ht="12.75" customHeight="1" x14ac:dyDescent="0.25">
      <c r="A128" s="5" t="s">
        <v>649</v>
      </c>
      <c r="B128" s="5" t="s">
        <v>1759</v>
      </c>
      <c r="C128" s="5" t="s">
        <v>650</v>
      </c>
      <c r="D128" s="5" t="s">
        <v>620</v>
      </c>
      <c r="E128" s="5" t="s">
        <v>651</v>
      </c>
      <c r="F128" s="5" t="s">
        <v>3146</v>
      </c>
      <c r="G128" s="5">
        <v>3</v>
      </c>
      <c r="H128" s="15">
        <v>1</v>
      </c>
      <c r="I128" s="4" t="s">
        <v>3148</v>
      </c>
      <c r="J128" s="4">
        <f>INDEX('08_Data_level_analysis'!$M$3:$M$256,MATCH(C128,'08_Data_level_analysis'!$B$3:$B$256,0))</f>
        <v>3</v>
      </c>
      <c r="K128" s="5" t="str">
        <f t="shared" si="2"/>
        <v>N</v>
      </c>
      <c r="M128" s="13">
        <v>0.79220993563294273</v>
      </c>
      <c r="N128" s="4">
        <v>2010</v>
      </c>
      <c r="O128" s="4" t="s">
        <v>649</v>
      </c>
      <c r="P128" s="12">
        <v>48</v>
      </c>
      <c r="Q128" s="5">
        <v>2010</v>
      </c>
      <c r="R128" s="4" t="s">
        <v>649</v>
      </c>
      <c r="S128" s="12">
        <v>7.8431372549019605</v>
      </c>
      <c r="T128" s="5">
        <v>2010</v>
      </c>
      <c r="U128" s="4" t="s">
        <v>649</v>
      </c>
      <c r="V128" s="12"/>
      <c r="X128" s="4" t="s">
        <v>1569</v>
      </c>
      <c r="Y128" s="12" t="s">
        <v>1569</v>
      </c>
      <c r="AA128" s="4" t="s">
        <v>1569</v>
      </c>
      <c r="AB128" s="12" t="s">
        <v>1569</v>
      </c>
      <c r="AD128" s="4" t="s">
        <v>1569</v>
      </c>
      <c r="AE128" s="12" t="s">
        <v>1569</v>
      </c>
      <c r="AG128" s="4" t="s">
        <v>1569</v>
      </c>
      <c r="AH128" s="14" t="s">
        <v>1569</v>
      </c>
      <c r="AJ128" s="4" t="s">
        <v>1569</v>
      </c>
      <c r="AK128" s="14"/>
      <c r="AM128" s="4" t="s">
        <v>1569</v>
      </c>
    </row>
    <row r="129" spans="1:39" ht="12.75" customHeight="1" x14ac:dyDescent="0.25">
      <c r="A129" s="5" t="s">
        <v>652</v>
      </c>
      <c r="B129" s="5" t="s">
        <v>27</v>
      </c>
      <c r="C129" s="5" t="s">
        <v>654</v>
      </c>
      <c r="D129" s="5" t="s">
        <v>620</v>
      </c>
      <c r="E129" s="5" t="s">
        <v>655</v>
      </c>
      <c r="F129" s="5" t="s">
        <v>653</v>
      </c>
      <c r="G129" s="5">
        <v>1</v>
      </c>
      <c r="H129" s="15">
        <v>1</v>
      </c>
      <c r="I129" s="4" t="s">
        <v>3149</v>
      </c>
      <c r="J129" s="4">
        <f>INDEX('08_Data_level_analysis'!$M$3:$M$256,MATCH(C129,'08_Data_level_analysis'!$B$3:$B$256,0))</f>
        <v>2</v>
      </c>
      <c r="K129" s="5" t="str">
        <f t="shared" si="2"/>
        <v>Y</v>
      </c>
      <c r="L129" s="4" t="s">
        <v>3284</v>
      </c>
      <c r="M129" s="13">
        <v>1.1265164644714039</v>
      </c>
      <c r="N129" s="4">
        <v>2015</v>
      </c>
      <c r="O129" s="4" t="s">
        <v>652</v>
      </c>
      <c r="P129" s="12">
        <v>84</v>
      </c>
      <c r="Q129" s="5">
        <v>2015</v>
      </c>
      <c r="R129" s="4" t="s">
        <v>652</v>
      </c>
      <c r="S129" s="12">
        <v>6</v>
      </c>
      <c r="T129" s="5">
        <v>2015</v>
      </c>
      <c r="U129" s="4" t="s">
        <v>652</v>
      </c>
      <c r="V129" s="12"/>
      <c r="X129" s="4" t="s">
        <v>1569</v>
      </c>
      <c r="Y129" s="12">
        <v>0.15</v>
      </c>
      <c r="Z129" s="5">
        <v>2015</v>
      </c>
      <c r="AA129" s="4" t="s">
        <v>652</v>
      </c>
      <c r="AB129" s="12">
        <v>0</v>
      </c>
      <c r="AC129" s="5">
        <v>2015</v>
      </c>
      <c r="AD129" s="4" t="s">
        <v>652</v>
      </c>
      <c r="AE129" s="12">
        <v>0</v>
      </c>
      <c r="AF129" s="5">
        <v>2015</v>
      </c>
      <c r="AG129" s="4" t="s">
        <v>652</v>
      </c>
      <c r="AH129" s="14">
        <v>0</v>
      </c>
      <c r="AI129" s="5">
        <v>2015</v>
      </c>
      <c r="AJ129" s="4" t="s">
        <v>652</v>
      </c>
      <c r="AK129" s="14"/>
      <c r="AM129" s="4" t="s">
        <v>1569</v>
      </c>
    </row>
    <row r="130" spans="1:39" ht="12.75" customHeight="1" x14ac:dyDescent="0.25">
      <c r="A130" s="5" t="s">
        <v>656</v>
      </c>
      <c r="B130" s="5" t="s">
        <v>658</v>
      </c>
      <c r="C130" s="5" t="s">
        <v>657</v>
      </c>
      <c r="D130" s="5" t="s">
        <v>620</v>
      </c>
      <c r="E130" s="5" t="s">
        <v>659</v>
      </c>
      <c r="F130" s="5" t="s">
        <v>3151</v>
      </c>
      <c r="G130" s="5">
        <v>2</v>
      </c>
      <c r="H130" s="15">
        <v>2</v>
      </c>
      <c r="I130" s="4" t="s">
        <v>3150</v>
      </c>
      <c r="J130" s="4">
        <f>INDEX('08_Data_level_analysis'!$M$3:$M$256,MATCH(C130,'08_Data_level_analysis'!$B$3:$B$256,0))</f>
        <v>2</v>
      </c>
      <c r="K130" s="5" t="str">
        <f t="shared" si="2"/>
        <v>N</v>
      </c>
      <c r="M130" s="13" t="s">
        <v>1569</v>
      </c>
      <c r="N130" s="4"/>
      <c r="O130" s="4" t="s">
        <v>1569</v>
      </c>
      <c r="P130" s="12" t="s">
        <v>1569</v>
      </c>
      <c r="R130" s="4" t="s">
        <v>1569</v>
      </c>
      <c r="S130" s="12">
        <v>12.4</v>
      </c>
      <c r="U130" s="4" t="s">
        <v>656</v>
      </c>
      <c r="V130" s="12"/>
      <c r="X130" s="4" t="s">
        <v>1569</v>
      </c>
      <c r="Y130" s="12" t="s">
        <v>1569</v>
      </c>
      <c r="AA130" s="4" t="s">
        <v>1569</v>
      </c>
      <c r="AB130" s="12" t="s">
        <v>1569</v>
      </c>
      <c r="AD130" s="4" t="s">
        <v>1569</v>
      </c>
      <c r="AE130" s="12" t="s">
        <v>1569</v>
      </c>
      <c r="AG130" s="4" t="s">
        <v>1569</v>
      </c>
      <c r="AH130" s="14" t="s">
        <v>1569</v>
      </c>
      <c r="AJ130" s="4" t="s">
        <v>1569</v>
      </c>
      <c r="AK130" s="14"/>
      <c r="AM130" s="4" t="s">
        <v>1569</v>
      </c>
    </row>
    <row r="131" spans="1:39" ht="12.75" customHeight="1" x14ac:dyDescent="0.25">
      <c r="A131" s="5" t="s">
        <v>663</v>
      </c>
      <c r="B131" s="5" t="s">
        <v>658</v>
      </c>
      <c r="C131" s="5" t="s">
        <v>657</v>
      </c>
      <c r="D131" s="5" t="s">
        <v>620</v>
      </c>
      <c r="E131" s="5" t="s">
        <v>665</v>
      </c>
      <c r="F131" s="5" t="s">
        <v>664</v>
      </c>
      <c r="G131" s="5">
        <v>2</v>
      </c>
      <c r="H131" s="15">
        <v>2</v>
      </c>
      <c r="I131" s="4" t="s">
        <v>1861</v>
      </c>
      <c r="J131" s="4">
        <f>INDEX('08_Data_level_analysis'!$M$3:$M$256,MATCH(C131,'08_Data_level_analysis'!$B$3:$B$256,0))</f>
        <v>2</v>
      </c>
      <c r="K131" s="5" t="str">
        <f t="shared" si="2"/>
        <v>N</v>
      </c>
      <c r="M131" s="13">
        <v>1.0179789519538252</v>
      </c>
      <c r="N131" s="4">
        <v>2012</v>
      </c>
      <c r="O131" s="4" t="s">
        <v>663</v>
      </c>
      <c r="P131" s="12">
        <v>43</v>
      </c>
      <c r="Q131" s="5">
        <v>2012</v>
      </c>
      <c r="R131" s="4" t="s">
        <v>663</v>
      </c>
      <c r="S131" s="12" t="s">
        <v>1569</v>
      </c>
      <c r="U131" s="4" t="s">
        <v>1569</v>
      </c>
      <c r="V131" s="12"/>
      <c r="X131" s="4" t="s">
        <v>1569</v>
      </c>
      <c r="Y131" s="12" t="s">
        <v>1569</v>
      </c>
      <c r="AA131" s="4" t="s">
        <v>1569</v>
      </c>
      <c r="AB131" s="12" t="s">
        <v>1569</v>
      </c>
      <c r="AD131" s="4" t="s">
        <v>1569</v>
      </c>
      <c r="AE131" s="12" t="s">
        <v>1569</v>
      </c>
      <c r="AG131" s="4" t="s">
        <v>1569</v>
      </c>
      <c r="AH131" s="14" t="s">
        <v>1569</v>
      </c>
      <c r="AJ131" s="4" t="s">
        <v>1569</v>
      </c>
      <c r="AK131" s="14"/>
      <c r="AM131" s="4" t="s">
        <v>1569</v>
      </c>
    </row>
    <row r="132" spans="1:39" ht="12.75" customHeight="1" x14ac:dyDescent="0.25">
      <c r="A132" s="5" t="s">
        <v>666</v>
      </c>
      <c r="B132" s="5" t="s">
        <v>658</v>
      </c>
      <c r="C132" s="5" t="s">
        <v>657</v>
      </c>
      <c r="D132" s="5" t="s">
        <v>620</v>
      </c>
      <c r="E132" s="5" t="s">
        <v>667</v>
      </c>
      <c r="F132" s="5" t="s">
        <v>3152</v>
      </c>
      <c r="G132" s="5">
        <v>2</v>
      </c>
      <c r="H132" s="15">
        <v>1</v>
      </c>
      <c r="I132" s="4" t="s">
        <v>3155</v>
      </c>
      <c r="J132" s="4">
        <f>INDEX('08_Data_level_analysis'!$M$3:$M$256,MATCH(C132,'08_Data_level_analysis'!$B$3:$B$256,0))</f>
        <v>2</v>
      </c>
      <c r="K132" s="5" t="str">
        <f t="shared" si="2"/>
        <v>N</v>
      </c>
      <c r="M132" s="13"/>
      <c r="O132" s="5" t="s">
        <v>1569</v>
      </c>
      <c r="P132" s="12" t="s">
        <v>1569</v>
      </c>
      <c r="R132" s="5" t="s">
        <v>1569</v>
      </c>
      <c r="S132" s="12" t="s">
        <v>1569</v>
      </c>
      <c r="U132" s="5" t="s">
        <v>1569</v>
      </c>
      <c r="V132" s="12"/>
      <c r="X132" s="5" t="s">
        <v>1569</v>
      </c>
      <c r="Y132" s="12" t="s">
        <v>1569</v>
      </c>
      <c r="AA132" s="5" t="s">
        <v>1569</v>
      </c>
      <c r="AB132" s="12" t="s">
        <v>1569</v>
      </c>
      <c r="AD132" s="5" t="s">
        <v>1569</v>
      </c>
      <c r="AE132" s="12" t="s">
        <v>1569</v>
      </c>
      <c r="AG132" s="5" t="s">
        <v>1569</v>
      </c>
      <c r="AH132" s="14" t="s">
        <v>1569</v>
      </c>
      <c r="AJ132" s="5" t="s">
        <v>1569</v>
      </c>
      <c r="AK132" s="14"/>
      <c r="AM132" s="5" t="s">
        <v>1569</v>
      </c>
    </row>
    <row r="133" spans="1:39" ht="12.75" customHeight="1" x14ac:dyDescent="0.25">
      <c r="A133" s="5" t="s">
        <v>59</v>
      </c>
      <c r="B133" s="5" t="s">
        <v>61</v>
      </c>
      <c r="C133" s="5" t="s">
        <v>60</v>
      </c>
      <c r="D133" s="5" t="s">
        <v>35</v>
      </c>
      <c r="E133" s="5" t="s">
        <v>62</v>
      </c>
      <c r="F133" s="5" t="s">
        <v>3153</v>
      </c>
      <c r="G133" s="5">
        <v>2</v>
      </c>
      <c r="H133" s="15">
        <v>1</v>
      </c>
      <c r="I133" s="4"/>
      <c r="J133" s="4">
        <f>INDEX('08_Data_level_analysis'!$M$3:$M$256,MATCH(C133,'08_Data_level_analysis'!$B$3:$B$256,0))</f>
        <v>2</v>
      </c>
      <c r="K133" s="5" t="str">
        <f t="shared" si="2"/>
        <v>N</v>
      </c>
      <c r="M133" s="13">
        <v>0.95308282631404206</v>
      </c>
      <c r="N133" s="5">
        <v>2013</v>
      </c>
      <c r="O133" s="5" t="s">
        <v>59</v>
      </c>
      <c r="P133" s="12" t="s">
        <v>1569</v>
      </c>
      <c r="R133" s="5" t="s">
        <v>1569</v>
      </c>
      <c r="S133" s="12">
        <v>7.3</v>
      </c>
      <c r="T133" s="5">
        <v>2013</v>
      </c>
      <c r="U133" s="5" t="s">
        <v>59</v>
      </c>
      <c r="V133" s="12"/>
      <c r="X133" s="5" t="s">
        <v>1569</v>
      </c>
      <c r="Y133" s="12" t="s">
        <v>1569</v>
      </c>
      <c r="AA133" s="5" t="s">
        <v>1569</v>
      </c>
      <c r="AB133" s="12">
        <v>42.5</v>
      </c>
      <c r="AC133" s="5">
        <v>2013</v>
      </c>
      <c r="AD133" s="5" t="s">
        <v>59</v>
      </c>
      <c r="AE133" s="12" t="s">
        <v>1569</v>
      </c>
      <c r="AG133" s="5" t="s">
        <v>1569</v>
      </c>
      <c r="AH133" s="14" t="s">
        <v>1569</v>
      </c>
      <c r="AJ133" s="5" t="s">
        <v>1569</v>
      </c>
      <c r="AK133" s="14"/>
      <c r="AM133" s="5" t="s">
        <v>1569</v>
      </c>
    </row>
    <row r="134" spans="1:39" ht="12.75" customHeight="1" x14ac:dyDescent="0.25">
      <c r="A134" s="5" t="s">
        <v>63</v>
      </c>
      <c r="B134" s="5" t="s">
        <v>61</v>
      </c>
      <c r="C134" s="5" t="s">
        <v>60</v>
      </c>
      <c r="D134" s="5" t="s">
        <v>35</v>
      </c>
      <c r="E134" s="5" t="s">
        <v>64</v>
      </c>
      <c r="F134" s="5" t="s">
        <v>3154</v>
      </c>
      <c r="G134" s="5">
        <v>2</v>
      </c>
      <c r="H134" s="15">
        <v>1</v>
      </c>
      <c r="I134" s="4"/>
      <c r="J134" s="4">
        <f>INDEX('08_Data_level_analysis'!$M$3:$M$256,MATCH(C134,'08_Data_level_analysis'!$B$3:$B$256,0))</f>
        <v>2</v>
      </c>
      <c r="K134" s="5" t="str">
        <f t="shared" si="2"/>
        <v>N</v>
      </c>
      <c r="M134" s="13">
        <v>0.92240704500978477</v>
      </c>
      <c r="N134" s="5">
        <v>2016</v>
      </c>
      <c r="O134" s="5" t="s">
        <v>63</v>
      </c>
      <c r="P134" s="12" t="s">
        <v>1569</v>
      </c>
      <c r="R134" s="5" t="s">
        <v>1569</v>
      </c>
      <c r="S134" s="12">
        <v>10.967098703888336</v>
      </c>
      <c r="T134" s="5">
        <v>2016</v>
      </c>
      <c r="U134" s="5" t="s">
        <v>63</v>
      </c>
      <c r="V134" s="12"/>
      <c r="X134" s="5" t="s">
        <v>1569</v>
      </c>
      <c r="Y134" s="12">
        <v>3.4900859906843431</v>
      </c>
      <c r="Z134" s="5">
        <v>2016</v>
      </c>
      <c r="AA134" s="5" t="s">
        <v>63</v>
      </c>
      <c r="AB134" s="12">
        <v>47.91</v>
      </c>
      <c r="AC134" s="5">
        <v>2016</v>
      </c>
      <c r="AD134" s="5" t="s">
        <v>63</v>
      </c>
      <c r="AE134" s="12">
        <v>0</v>
      </c>
      <c r="AF134" s="5">
        <v>2016</v>
      </c>
      <c r="AG134" s="5" t="s">
        <v>63</v>
      </c>
      <c r="AH134" s="14">
        <v>100</v>
      </c>
      <c r="AI134" s="5">
        <v>2016</v>
      </c>
      <c r="AJ134" s="5" t="s">
        <v>63</v>
      </c>
      <c r="AK134" s="14"/>
      <c r="AM134" s="5" t="s">
        <v>1569</v>
      </c>
    </row>
    <row r="135" spans="1:39" ht="12.75" customHeight="1" x14ac:dyDescent="0.25">
      <c r="A135" s="5" t="s">
        <v>65</v>
      </c>
      <c r="B135" s="5" t="s">
        <v>61</v>
      </c>
      <c r="C135" s="5" t="s">
        <v>60</v>
      </c>
      <c r="D135" s="5" t="s">
        <v>35</v>
      </c>
      <c r="E135" s="5" t="s">
        <v>67</v>
      </c>
      <c r="F135" s="5" t="s">
        <v>66</v>
      </c>
      <c r="G135" s="5">
        <v>2</v>
      </c>
      <c r="H135" s="15">
        <v>1</v>
      </c>
      <c r="I135" s="4"/>
      <c r="J135" s="4">
        <f>INDEX('08_Data_level_analysis'!$M$3:$M$256,MATCH(C135,'08_Data_level_analysis'!$B$3:$B$256,0))</f>
        <v>2</v>
      </c>
      <c r="K135" s="5" t="str">
        <f t="shared" ref="K135:K199" si="3">IF(J135&lt;&gt;G135,"Y","N")</f>
        <v>N</v>
      </c>
      <c r="M135" s="13">
        <v>1.0108728355596051</v>
      </c>
      <c r="N135" s="5">
        <v>2014</v>
      </c>
      <c r="O135" s="5" t="s">
        <v>65</v>
      </c>
      <c r="P135" s="12" t="s">
        <v>1569</v>
      </c>
      <c r="R135" s="5" t="s">
        <v>1569</v>
      </c>
      <c r="S135" s="12">
        <v>17</v>
      </c>
      <c r="T135" s="5">
        <v>2014</v>
      </c>
      <c r="U135" s="5" t="s">
        <v>65</v>
      </c>
      <c r="V135" s="12"/>
      <c r="X135" s="5" t="s">
        <v>1569</v>
      </c>
      <c r="Y135" s="12" t="s">
        <v>1569</v>
      </c>
      <c r="AA135" s="5" t="s">
        <v>1569</v>
      </c>
      <c r="AB135" s="12" t="s">
        <v>1569</v>
      </c>
      <c r="AD135" s="5" t="s">
        <v>1569</v>
      </c>
      <c r="AE135" s="12" t="s">
        <v>1569</v>
      </c>
      <c r="AG135" s="5" t="s">
        <v>1569</v>
      </c>
      <c r="AH135" s="14" t="s">
        <v>1569</v>
      </c>
      <c r="AJ135" s="5" t="s">
        <v>1569</v>
      </c>
      <c r="AK135" s="14"/>
      <c r="AM135" s="5" t="s">
        <v>1569</v>
      </c>
    </row>
    <row r="136" spans="1:39" ht="12.75" customHeight="1" x14ac:dyDescent="0.25">
      <c r="A136" s="5" t="s">
        <v>68</v>
      </c>
      <c r="B136" s="5" t="s">
        <v>70</v>
      </c>
      <c r="C136" s="5" t="s">
        <v>69</v>
      </c>
      <c r="D136" s="5" t="s">
        <v>35</v>
      </c>
      <c r="E136" s="5" t="s">
        <v>71</v>
      </c>
      <c r="F136" s="5" t="s">
        <v>3330</v>
      </c>
      <c r="G136" s="5">
        <v>3</v>
      </c>
      <c r="H136" s="15">
        <v>3</v>
      </c>
      <c r="I136" s="4" t="s">
        <v>3157</v>
      </c>
      <c r="J136" s="4">
        <f>INDEX('08_Data_level_analysis'!$M$3:$M$256,MATCH(C136,'08_Data_level_analysis'!$B$3:$B$256,0))</f>
        <v>3</v>
      </c>
      <c r="K136" s="5" t="str">
        <f t="shared" si="3"/>
        <v>N</v>
      </c>
      <c r="L136" s="4" t="s">
        <v>3285</v>
      </c>
      <c r="M136" s="13">
        <v>1.2256110004241503</v>
      </c>
      <c r="N136" s="5">
        <v>2013</v>
      </c>
      <c r="O136" s="5" t="s">
        <v>68</v>
      </c>
      <c r="P136" s="12">
        <v>98</v>
      </c>
      <c r="Q136" s="5">
        <v>2013</v>
      </c>
      <c r="R136" s="5" t="s">
        <v>68</v>
      </c>
      <c r="S136" s="12">
        <v>9.5238095238095237</v>
      </c>
      <c r="T136" s="5">
        <v>2013</v>
      </c>
      <c r="U136" s="5" t="s">
        <v>68</v>
      </c>
      <c r="V136" s="12"/>
      <c r="X136" s="5" t="s">
        <v>1569</v>
      </c>
      <c r="Y136" s="12">
        <v>0</v>
      </c>
      <c r="Z136" s="5">
        <v>2013</v>
      </c>
      <c r="AA136" s="5" t="s">
        <v>68</v>
      </c>
      <c r="AB136" s="12">
        <v>0</v>
      </c>
      <c r="AC136" s="5">
        <v>2013</v>
      </c>
      <c r="AD136" s="5" t="s">
        <v>68</v>
      </c>
      <c r="AE136" s="12">
        <v>0</v>
      </c>
      <c r="AF136" s="5">
        <v>2013</v>
      </c>
      <c r="AG136" s="5" t="s">
        <v>68</v>
      </c>
      <c r="AH136" s="14">
        <v>100</v>
      </c>
      <c r="AI136" s="5">
        <v>2013</v>
      </c>
      <c r="AJ136" s="5" t="s">
        <v>68</v>
      </c>
      <c r="AK136" s="14"/>
      <c r="AM136" s="5" t="s">
        <v>1569</v>
      </c>
    </row>
    <row r="137" spans="1:39" ht="12.75" customHeight="1" x14ac:dyDescent="0.25">
      <c r="A137" s="5" t="s">
        <v>1126</v>
      </c>
      <c r="B137" s="5" t="s">
        <v>1129</v>
      </c>
      <c r="C137" s="5" t="s">
        <v>1128</v>
      </c>
      <c r="D137" s="5" t="s">
        <v>1038</v>
      </c>
      <c r="E137" s="5" t="s">
        <v>1130</v>
      </c>
      <c r="F137" s="5" t="s">
        <v>1127</v>
      </c>
      <c r="G137" s="5">
        <v>2</v>
      </c>
      <c r="H137" s="15">
        <v>1</v>
      </c>
      <c r="I137" s="4"/>
      <c r="J137" s="4">
        <f>INDEX('08_Data_level_analysis'!$M$3:$M$256,MATCH(C137,'08_Data_level_analysis'!$B$3:$B$256,0))</f>
        <v>2</v>
      </c>
      <c r="K137" s="5" t="str">
        <f t="shared" si="3"/>
        <v>N</v>
      </c>
      <c r="M137" s="13">
        <v>0.83291081502539499</v>
      </c>
      <c r="N137" s="5">
        <v>2009</v>
      </c>
      <c r="O137" s="5" t="s">
        <v>1126</v>
      </c>
      <c r="P137" s="12">
        <v>99</v>
      </c>
      <c r="Q137" s="5">
        <v>2015</v>
      </c>
      <c r="R137" s="5" t="s">
        <v>1126</v>
      </c>
      <c r="S137" s="12">
        <v>3.2099999999999995</v>
      </c>
      <c r="T137" s="5">
        <v>2015</v>
      </c>
      <c r="U137" s="5" t="s">
        <v>1126</v>
      </c>
      <c r="V137" s="12"/>
      <c r="X137" s="5" t="s">
        <v>1569</v>
      </c>
      <c r="Y137" s="12">
        <v>0</v>
      </c>
      <c r="Z137" s="5">
        <v>2015</v>
      </c>
      <c r="AA137" s="5" t="s">
        <v>1126</v>
      </c>
      <c r="AB137" s="12">
        <v>15</v>
      </c>
      <c r="AC137" s="5">
        <v>2015</v>
      </c>
      <c r="AD137" s="5" t="s">
        <v>1126</v>
      </c>
      <c r="AE137" s="12">
        <v>0</v>
      </c>
      <c r="AF137" s="5">
        <v>2015</v>
      </c>
      <c r="AG137" s="5" t="s">
        <v>1126</v>
      </c>
      <c r="AH137" s="14">
        <v>100</v>
      </c>
      <c r="AI137" s="5">
        <v>2015</v>
      </c>
      <c r="AJ137" s="5" t="s">
        <v>1126</v>
      </c>
      <c r="AK137" s="14"/>
      <c r="AM137" s="5" t="s">
        <v>1569</v>
      </c>
    </row>
    <row r="138" spans="1:39" ht="12.75" customHeight="1" x14ac:dyDescent="0.25">
      <c r="A138" s="5" t="s">
        <v>1131</v>
      </c>
      <c r="B138" s="5" t="s">
        <v>1129</v>
      </c>
      <c r="C138" s="5" t="s">
        <v>1128</v>
      </c>
      <c r="D138" s="5" t="s">
        <v>1038</v>
      </c>
      <c r="E138" s="5" t="s">
        <v>1133</v>
      </c>
      <c r="F138" s="5" t="s">
        <v>1132</v>
      </c>
      <c r="G138" s="5">
        <v>2</v>
      </c>
      <c r="H138" s="15">
        <v>1</v>
      </c>
      <c r="I138" s="4"/>
      <c r="J138" s="4">
        <f>INDEX('08_Data_level_analysis'!$M$3:$M$256,MATCH(C138,'08_Data_level_analysis'!$B$3:$B$256,0))</f>
        <v>2</v>
      </c>
      <c r="K138" s="5" t="str">
        <f t="shared" si="3"/>
        <v>N</v>
      </c>
      <c r="M138" s="13">
        <v>0.53559347643733768</v>
      </c>
      <c r="N138" s="5">
        <v>2015</v>
      </c>
      <c r="O138" s="5" t="s">
        <v>1131</v>
      </c>
      <c r="P138" s="12">
        <v>98.9</v>
      </c>
      <c r="Q138" s="5">
        <v>2013</v>
      </c>
      <c r="R138" s="5" t="s">
        <v>1131</v>
      </c>
      <c r="S138" s="12">
        <v>9.3699999999999974</v>
      </c>
      <c r="T138" s="5">
        <v>2013</v>
      </c>
      <c r="U138" s="5" t="s">
        <v>1131</v>
      </c>
      <c r="V138" s="12"/>
      <c r="X138" s="5" t="s">
        <v>1569</v>
      </c>
      <c r="Y138" s="12">
        <v>0</v>
      </c>
      <c r="Z138" s="5">
        <v>2013</v>
      </c>
      <c r="AA138" s="5" t="s">
        <v>1131</v>
      </c>
      <c r="AB138" s="12">
        <v>16</v>
      </c>
      <c r="AC138" s="5">
        <v>2013</v>
      </c>
      <c r="AD138" s="5" t="s">
        <v>1131</v>
      </c>
      <c r="AE138" s="12">
        <v>0</v>
      </c>
      <c r="AF138" s="5">
        <v>2013</v>
      </c>
      <c r="AG138" s="5" t="s">
        <v>1131</v>
      </c>
      <c r="AH138" s="14">
        <v>100</v>
      </c>
      <c r="AI138" s="5">
        <v>2013</v>
      </c>
      <c r="AJ138" s="5" t="s">
        <v>1131</v>
      </c>
      <c r="AK138" s="14"/>
      <c r="AM138" s="5" t="s">
        <v>1569</v>
      </c>
    </row>
    <row r="139" spans="1:39" ht="12.75" customHeight="1" x14ac:dyDescent="0.25">
      <c r="A139" s="5" t="s">
        <v>1134</v>
      </c>
      <c r="B139" s="5" t="s">
        <v>1129</v>
      </c>
      <c r="C139" s="5" t="s">
        <v>1128</v>
      </c>
      <c r="D139" s="5" t="s">
        <v>1038</v>
      </c>
      <c r="E139" s="5" t="s">
        <v>1575</v>
      </c>
      <c r="F139" s="5" t="s">
        <v>1135</v>
      </c>
      <c r="G139" s="5">
        <v>2</v>
      </c>
      <c r="H139" s="15">
        <v>1</v>
      </c>
      <c r="I139" s="4"/>
      <c r="J139" s="4">
        <f>INDEX('08_Data_level_analysis'!$M$3:$M$256,MATCH(C139,'08_Data_level_analysis'!$B$3:$B$256,0))</f>
        <v>2</v>
      </c>
      <c r="K139" s="5" t="str">
        <f t="shared" si="3"/>
        <v>N</v>
      </c>
      <c r="M139" s="13">
        <v>0.69969573615418224</v>
      </c>
      <c r="N139" s="5">
        <v>2011</v>
      </c>
      <c r="O139" s="5" t="s">
        <v>1134</v>
      </c>
      <c r="P139" s="12">
        <v>100</v>
      </c>
      <c r="Q139" s="5">
        <v>2013</v>
      </c>
      <c r="R139" s="5" t="s">
        <v>1134</v>
      </c>
      <c r="S139" s="12">
        <v>19.03</v>
      </c>
      <c r="T139" s="5">
        <v>2013</v>
      </c>
      <c r="U139" s="5" t="s">
        <v>1134</v>
      </c>
      <c r="V139" s="12"/>
      <c r="X139" s="5" t="s">
        <v>1569</v>
      </c>
      <c r="Y139" s="12">
        <v>0</v>
      </c>
      <c r="Z139" s="5">
        <v>2013</v>
      </c>
      <c r="AA139" s="5" t="s">
        <v>1134</v>
      </c>
      <c r="AB139" s="12">
        <v>17</v>
      </c>
      <c r="AC139" s="5">
        <v>2013</v>
      </c>
      <c r="AD139" s="5" t="s">
        <v>1134</v>
      </c>
      <c r="AE139" s="12">
        <v>0</v>
      </c>
      <c r="AF139" s="5">
        <v>2013</v>
      </c>
      <c r="AG139" s="5" t="s">
        <v>1134</v>
      </c>
      <c r="AH139" s="14">
        <v>100</v>
      </c>
      <c r="AI139" s="5">
        <v>2013</v>
      </c>
      <c r="AJ139" s="5" t="s">
        <v>1134</v>
      </c>
      <c r="AK139" s="14"/>
      <c r="AM139" s="5" t="s">
        <v>1569</v>
      </c>
    </row>
    <row r="140" spans="1:39" ht="12.75" customHeight="1" x14ac:dyDescent="0.25">
      <c r="A140" s="5" t="s">
        <v>403</v>
      </c>
      <c r="B140" s="5" t="s">
        <v>406</v>
      </c>
      <c r="C140" s="5" t="s">
        <v>405</v>
      </c>
      <c r="D140" s="5" t="s">
        <v>360</v>
      </c>
      <c r="E140" s="5" t="s">
        <v>407</v>
      </c>
      <c r="F140" s="5" t="s">
        <v>404</v>
      </c>
      <c r="G140" s="5">
        <v>1</v>
      </c>
      <c r="H140" s="15">
        <v>3</v>
      </c>
      <c r="I140" s="4" t="s">
        <v>1862</v>
      </c>
      <c r="J140" s="4">
        <f>INDEX('08_Data_level_analysis'!$M$3:$M$256,MATCH(C140,'08_Data_level_analysis'!$B$3:$B$256,0))</f>
        <v>1</v>
      </c>
      <c r="K140" s="5" t="str">
        <f t="shared" si="3"/>
        <v>N</v>
      </c>
      <c r="M140" s="13" t="s">
        <v>1569</v>
      </c>
      <c r="O140" s="5" t="s">
        <v>1569</v>
      </c>
      <c r="P140" s="12">
        <v>60</v>
      </c>
      <c r="R140" s="5" t="s">
        <v>403</v>
      </c>
      <c r="S140" s="12" t="s">
        <v>1569</v>
      </c>
      <c r="U140" s="5" t="s">
        <v>1569</v>
      </c>
      <c r="V140" s="12"/>
      <c r="X140" s="5" t="s">
        <v>1569</v>
      </c>
      <c r="Y140" s="12">
        <v>0</v>
      </c>
      <c r="AA140" s="5" t="s">
        <v>403</v>
      </c>
      <c r="AB140" s="12">
        <v>0</v>
      </c>
      <c r="AD140" s="5" t="s">
        <v>403</v>
      </c>
      <c r="AE140" s="12">
        <v>0</v>
      </c>
      <c r="AG140" s="5" t="s">
        <v>403</v>
      </c>
      <c r="AH140" s="14">
        <v>40</v>
      </c>
      <c r="AJ140" s="5" t="s">
        <v>403</v>
      </c>
      <c r="AK140" s="14"/>
      <c r="AM140" s="5" t="s">
        <v>1569</v>
      </c>
    </row>
    <row r="141" spans="1:39" ht="12.75" customHeight="1" x14ac:dyDescent="0.25">
      <c r="A141" s="5" t="s">
        <v>408</v>
      </c>
      <c r="B141" s="5" t="s">
        <v>7</v>
      </c>
      <c r="C141" s="5" t="s">
        <v>410</v>
      </c>
      <c r="D141" s="5" t="s">
        <v>360</v>
      </c>
      <c r="E141" s="5" t="s">
        <v>411</v>
      </c>
      <c r="F141" s="5" t="s">
        <v>409</v>
      </c>
      <c r="G141" s="5">
        <v>2</v>
      </c>
      <c r="H141" s="15">
        <v>2</v>
      </c>
      <c r="I141" s="4" t="s">
        <v>1863</v>
      </c>
      <c r="J141" s="4">
        <f>INDEX('08_Data_level_analysis'!$M$3:$M$256,MATCH(C141,'08_Data_level_analysis'!$B$3:$B$256,0))</f>
        <v>2</v>
      </c>
      <c r="K141" s="5" t="str">
        <f t="shared" si="3"/>
        <v>N</v>
      </c>
      <c r="M141" s="13">
        <v>0.60412531285060844</v>
      </c>
      <c r="N141" s="5">
        <v>2016</v>
      </c>
      <c r="O141" s="5" t="s">
        <v>408</v>
      </c>
      <c r="P141" s="12" t="s">
        <v>1569</v>
      </c>
      <c r="R141" s="5" t="s">
        <v>1569</v>
      </c>
      <c r="S141" s="12" t="s">
        <v>1569</v>
      </c>
      <c r="U141" s="5" t="s">
        <v>1569</v>
      </c>
      <c r="V141" s="12"/>
      <c r="X141" s="5" t="s">
        <v>1569</v>
      </c>
      <c r="Y141" s="12">
        <v>0</v>
      </c>
      <c r="Z141" s="5">
        <v>2016</v>
      </c>
      <c r="AA141" s="5" t="s">
        <v>408</v>
      </c>
      <c r="AB141" s="12">
        <v>0</v>
      </c>
      <c r="AC141" s="5">
        <v>2016</v>
      </c>
      <c r="AD141" s="5" t="s">
        <v>408</v>
      </c>
      <c r="AE141" s="12">
        <v>0</v>
      </c>
      <c r="AF141" s="5">
        <v>2016</v>
      </c>
      <c r="AG141" s="5" t="s">
        <v>408</v>
      </c>
      <c r="AH141" s="14">
        <v>0</v>
      </c>
      <c r="AI141" s="5">
        <v>2016</v>
      </c>
      <c r="AJ141" s="5" t="s">
        <v>408</v>
      </c>
      <c r="AK141" s="14"/>
      <c r="AM141" s="5" t="s">
        <v>1569</v>
      </c>
    </row>
    <row r="142" spans="1:39" ht="12.75" customHeight="1" x14ac:dyDescent="0.25">
      <c r="A142" s="5" t="s">
        <v>668</v>
      </c>
      <c r="B142" s="5" t="s">
        <v>1649</v>
      </c>
      <c r="C142" s="5" t="s">
        <v>670</v>
      </c>
      <c r="D142" s="5" t="s">
        <v>620</v>
      </c>
      <c r="E142" s="5" t="s">
        <v>671</v>
      </c>
      <c r="F142" s="5" t="s">
        <v>669</v>
      </c>
      <c r="G142" s="5">
        <v>2</v>
      </c>
      <c r="H142" s="15">
        <v>2</v>
      </c>
      <c r="I142" s="4" t="s">
        <v>1864</v>
      </c>
      <c r="J142" s="4">
        <f>INDEX('08_Data_level_analysis'!$M$3:$M$256,MATCH(C142,'08_Data_level_analysis'!$B$3:$B$256,0))</f>
        <v>2</v>
      </c>
      <c r="K142" s="5" t="str">
        <f t="shared" si="3"/>
        <v>N</v>
      </c>
      <c r="M142" s="13">
        <v>0.50612833453496764</v>
      </c>
      <c r="N142" s="5">
        <v>2012</v>
      </c>
      <c r="O142" s="5" t="s">
        <v>668</v>
      </c>
      <c r="P142" s="12" t="s">
        <v>1569</v>
      </c>
      <c r="R142" s="5" t="s">
        <v>1569</v>
      </c>
      <c r="S142" s="12">
        <v>6.1999999999999993</v>
      </c>
      <c r="T142" s="5">
        <v>2012</v>
      </c>
      <c r="U142" s="5" t="s">
        <v>668</v>
      </c>
      <c r="V142" s="12"/>
      <c r="X142" s="5" t="s">
        <v>1569</v>
      </c>
      <c r="Y142" s="12" t="s">
        <v>1569</v>
      </c>
      <c r="AA142" s="5" t="s">
        <v>1569</v>
      </c>
      <c r="AB142" s="12" t="s">
        <v>1569</v>
      </c>
      <c r="AD142" s="5" t="s">
        <v>1569</v>
      </c>
      <c r="AE142" s="12" t="s">
        <v>1569</v>
      </c>
      <c r="AG142" s="5" t="s">
        <v>1569</v>
      </c>
      <c r="AH142" s="14" t="s">
        <v>1569</v>
      </c>
      <c r="AJ142" s="5" t="s">
        <v>1569</v>
      </c>
      <c r="AK142" s="14"/>
      <c r="AM142" s="5" t="s">
        <v>1569</v>
      </c>
    </row>
    <row r="143" spans="1:39" ht="12.75" customHeight="1" x14ac:dyDescent="0.25">
      <c r="A143" s="5" t="s">
        <v>1136</v>
      </c>
      <c r="B143" s="5" t="s">
        <v>1139</v>
      </c>
      <c r="C143" s="5" t="s">
        <v>1138</v>
      </c>
      <c r="D143" s="5" t="s">
        <v>1038</v>
      </c>
      <c r="E143" s="5" t="s">
        <v>1140</v>
      </c>
      <c r="F143" s="5" t="s">
        <v>1137</v>
      </c>
      <c r="G143" s="5">
        <v>2</v>
      </c>
      <c r="H143" s="15">
        <v>2</v>
      </c>
      <c r="I143" s="4" t="s">
        <v>1865</v>
      </c>
      <c r="J143" s="4">
        <f>INDEX('08_Data_level_analysis'!$M$3:$M$256,MATCH(C143,'08_Data_level_analysis'!$B$3:$B$256,0))</f>
        <v>2</v>
      </c>
      <c r="K143" s="5" t="str">
        <f t="shared" si="3"/>
        <v>N</v>
      </c>
      <c r="M143" s="13">
        <v>0.86959574406565221</v>
      </c>
      <c r="N143" s="5">
        <v>2016</v>
      </c>
      <c r="O143" s="5" t="s">
        <v>1136</v>
      </c>
      <c r="P143" s="12">
        <v>100</v>
      </c>
      <c r="Q143" s="5">
        <v>2016</v>
      </c>
      <c r="R143" s="5" t="s">
        <v>1136</v>
      </c>
      <c r="S143" s="12">
        <v>12.6</v>
      </c>
      <c r="T143" s="5">
        <v>2016</v>
      </c>
      <c r="U143" s="5" t="s">
        <v>1136</v>
      </c>
      <c r="V143" s="12"/>
      <c r="X143" s="5" t="s">
        <v>1569</v>
      </c>
      <c r="Y143" s="12">
        <v>0</v>
      </c>
      <c r="Z143" s="5">
        <v>2016</v>
      </c>
      <c r="AA143" s="5" t="s">
        <v>1136</v>
      </c>
      <c r="AB143" s="12">
        <v>0.42</v>
      </c>
      <c r="AC143" s="5">
        <v>2016</v>
      </c>
      <c r="AD143" s="5" t="s">
        <v>1136</v>
      </c>
      <c r="AE143" s="12">
        <v>0</v>
      </c>
      <c r="AF143" s="5">
        <v>2016</v>
      </c>
      <c r="AG143" s="5" t="s">
        <v>1136</v>
      </c>
      <c r="AH143" s="14">
        <v>100</v>
      </c>
      <c r="AI143" s="5">
        <v>2016</v>
      </c>
      <c r="AJ143" s="5" t="s">
        <v>1136</v>
      </c>
      <c r="AK143" s="14"/>
      <c r="AM143" s="5" t="s">
        <v>1569</v>
      </c>
    </row>
    <row r="144" spans="1:39" ht="12.75" customHeight="1" x14ac:dyDescent="0.25">
      <c r="A144" s="5" t="s">
        <v>1141</v>
      </c>
      <c r="B144" s="5" t="s">
        <v>1139</v>
      </c>
      <c r="C144" s="5" t="s">
        <v>1138</v>
      </c>
      <c r="D144" s="5" t="s">
        <v>1038</v>
      </c>
      <c r="E144" s="5" t="s">
        <v>1576</v>
      </c>
      <c r="F144" s="5" t="s">
        <v>1142</v>
      </c>
      <c r="G144" s="5">
        <v>2</v>
      </c>
      <c r="H144" s="15">
        <v>2</v>
      </c>
      <c r="I144" s="4" t="s">
        <v>1865</v>
      </c>
      <c r="J144" s="4">
        <f>INDEX('08_Data_level_analysis'!$M$3:$M$256,MATCH(C144,'08_Data_level_analysis'!$B$3:$B$256,0))</f>
        <v>2</v>
      </c>
      <c r="K144" s="5" t="str">
        <f t="shared" si="3"/>
        <v>N</v>
      </c>
      <c r="M144" s="13">
        <v>1.171407984091394</v>
      </c>
      <c r="N144" s="5">
        <v>2010</v>
      </c>
      <c r="O144" s="5" t="s">
        <v>1141</v>
      </c>
      <c r="P144" s="12">
        <v>100</v>
      </c>
      <c r="Q144" s="5">
        <v>2016</v>
      </c>
      <c r="R144" s="5" t="s">
        <v>1141</v>
      </c>
      <c r="S144" s="12">
        <v>10</v>
      </c>
      <c r="T144" s="5">
        <v>2016</v>
      </c>
      <c r="U144" s="5" t="s">
        <v>1141</v>
      </c>
      <c r="V144" s="12"/>
      <c r="X144" s="5" t="s">
        <v>1569</v>
      </c>
      <c r="Y144" s="12">
        <v>0</v>
      </c>
      <c r="Z144" s="5">
        <v>2016</v>
      </c>
      <c r="AA144" s="5" t="s">
        <v>1141</v>
      </c>
      <c r="AB144" s="12">
        <v>5.2</v>
      </c>
      <c r="AC144" s="5">
        <v>2016</v>
      </c>
      <c r="AD144" s="5" t="s">
        <v>1141</v>
      </c>
      <c r="AE144" s="12">
        <v>0</v>
      </c>
      <c r="AF144" s="5">
        <v>2016</v>
      </c>
      <c r="AG144" s="5" t="s">
        <v>1141</v>
      </c>
      <c r="AH144" s="14">
        <v>99.599156118143455</v>
      </c>
      <c r="AI144" s="5">
        <v>2016</v>
      </c>
      <c r="AJ144" s="5" t="s">
        <v>1141</v>
      </c>
      <c r="AK144" s="14"/>
      <c r="AM144" s="5" t="s">
        <v>1569</v>
      </c>
    </row>
    <row r="145" spans="1:39" ht="12.75" customHeight="1" x14ac:dyDescent="0.25">
      <c r="A145" s="5" t="s">
        <v>77</v>
      </c>
      <c r="B145" s="5" t="s">
        <v>75</v>
      </c>
      <c r="C145" s="5" t="s">
        <v>74</v>
      </c>
      <c r="D145" s="5" t="s">
        <v>35</v>
      </c>
      <c r="E145" s="5" t="s">
        <v>79</v>
      </c>
      <c r="F145" s="5" t="s">
        <v>78</v>
      </c>
      <c r="G145" s="5">
        <v>2</v>
      </c>
      <c r="H145" s="15">
        <v>1</v>
      </c>
      <c r="I145" s="4"/>
      <c r="J145" s="4">
        <f>INDEX('08_Data_level_analysis'!$M$3:$M$256,MATCH(C145,'08_Data_level_analysis'!$B$3:$B$256,0))</f>
        <v>2</v>
      </c>
      <c r="K145" s="5" t="str">
        <f t="shared" si="3"/>
        <v>N</v>
      </c>
      <c r="M145" s="13">
        <v>1.5096146118721456</v>
      </c>
      <c r="N145" s="5">
        <v>2015</v>
      </c>
      <c r="O145" s="5" t="s">
        <v>77</v>
      </c>
      <c r="P145" s="12" t="s">
        <v>1569</v>
      </c>
      <c r="R145" s="5" t="s">
        <v>1569</v>
      </c>
      <c r="S145" s="12" t="s">
        <v>1569</v>
      </c>
      <c r="U145" s="5" t="s">
        <v>1569</v>
      </c>
      <c r="V145" s="12"/>
      <c r="X145" s="5" t="s">
        <v>1569</v>
      </c>
      <c r="Y145" s="12" t="s">
        <v>1569</v>
      </c>
      <c r="AA145" s="5" t="s">
        <v>1569</v>
      </c>
      <c r="AB145" s="12" t="s">
        <v>1569</v>
      </c>
      <c r="AD145" s="5" t="s">
        <v>1569</v>
      </c>
      <c r="AE145" s="12" t="s">
        <v>1569</v>
      </c>
      <c r="AG145" s="5" t="s">
        <v>1569</v>
      </c>
      <c r="AH145" s="14" t="s">
        <v>1569</v>
      </c>
      <c r="AJ145" s="5" t="s">
        <v>1569</v>
      </c>
      <c r="AK145" s="14"/>
      <c r="AM145" s="5" t="s">
        <v>1569</v>
      </c>
    </row>
    <row r="146" spans="1:39" ht="12.75" customHeight="1" x14ac:dyDescent="0.25">
      <c r="A146" s="5" t="s">
        <v>1143</v>
      </c>
      <c r="B146" s="5" t="s">
        <v>1146</v>
      </c>
      <c r="C146" s="5" t="s">
        <v>1145</v>
      </c>
      <c r="D146" s="5" t="s">
        <v>1038</v>
      </c>
      <c r="E146" s="5" t="s">
        <v>1147</v>
      </c>
      <c r="F146" s="5" t="s">
        <v>1144</v>
      </c>
      <c r="G146" s="5">
        <v>1</v>
      </c>
      <c r="H146" s="15">
        <v>1</v>
      </c>
      <c r="I146" s="4" t="s">
        <v>3159</v>
      </c>
      <c r="J146" s="4">
        <f>INDEX('08_Data_level_analysis'!$M$3:$M$256,MATCH(C146,'08_Data_level_analysis'!$B$3:$B$256,0))</f>
        <v>2</v>
      </c>
      <c r="K146" s="5" t="str">
        <f t="shared" si="3"/>
        <v>Y</v>
      </c>
      <c r="L146" s="4" t="s">
        <v>3284</v>
      </c>
      <c r="M146" s="13">
        <v>0.70000000192419276</v>
      </c>
      <c r="N146" s="5">
        <v>2015</v>
      </c>
      <c r="O146" s="5" t="s">
        <v>1143</v>
      </c>
      <c r="P146" s="12">
        <v>100</v>
      </c>
      <c r="Q146" s="5">
        <v>2015</v>
      </c>
      <c r="R146" s="5" t="s">
        <v>1143</v>
      </c>
      <c r="S146" s="12">
        <v>8</v>
      </c>
      <c r="T146" s="5">
        <v>2015</v>
      </c>
      <c r="U146" s="5" t="s">
        <v>1143</v>
      </c>
      <c r="V146" s="12"/>
      <c r="X146" s="5" t="s">
        <v>1569</v>
      </c>
      <c r="Y146" s="12">
        <v>0</v>
      </c>
      <c r="Z146" s="5">
        <v>2015</v>
      </c>
      <c r="AA146" s="5" t="s">
        <v>1143</v>
      </c>
      <c r="AB146" s="12">
        <v>0</v>
      </c>
      <c r="AC146" s="5">
        <v>2015</v>
      </c>
      <c r="AD146" s="5" t="s">
        <v>1143</v>
      </c>
      <c r="AE146" s="12">
        <v>0</v>
      </c>
      <c r="AF146" s="5">
        <v>2015</v>
      </c>
      <c r="AG146" s="5" t="s">
        <v>1143</v>
      </c>
      <c r="AH146" s="14">
        <v>97</v>
      </c>
      <c r="AI146" s="5">
        <v>2015</v>
      </c>
      <c r="AJ146" s="5" t="s">
        <v>1143</v>
      </c>
      <c r="AK146" s="14"/>
      <c r="AM146" s="5" t="s">
        <v>1569</v>
      </c>
    </row>
    <row r="147" spans="1:39" ht="12.75" customHeight="1" x14ac:dyDescent="0.25">
      <c r="A147" s="5" t="s">
        <v>84</v>
      </c>
      <c r="B147" s="5" t="s">
        <v>82</v>
      </c>
      <c r="C147" s="5" t="s">
        <v>81</v>
      </c>
      <c r="D147" s="5" t="s">
        <v>35</v>
      </c>
      <c r="E147" s="5" t="s">
        <v>86</v>
      </c>
      <c r="F147" s="5" t="s">
        <v>85</v>
      </c>
      <c r="G147" s="5">
        <v>1</v>
      </c>
      <c r="H147" s="15">
        <v>2</v>
      </c>
      <c r="I147" s="4" t="s">
        <v>1867</v>
      </c>
      <c r="J147" s="4">
        <f>INDEX('08_Data_level_analysis'!$M$3:$M$256,MATCH(C147,'08_Data_level_analysis'!$B$3:$B$256,0))</f>
        <v>1</v>
      </c>
      <c r="K147" s="5" t="str">
        <f t="shared" si="3"/>
        <v>N</v>
      </c>
      <c r="M147" s="13" t="s">
        <v>1569</v>
      </c>
      <c r="O147" s="5" t="s">
        <v>1569</v>
      </c>
      <c r="P147" s="12" t="s">
        <v>1569</v>
      </c>
      <c r="R147" s="5" t="s">
        <v>1569</v>
      </c>
      <c r="S147" s="12">
        <v>17</v>
      </c>
      <c r="U147" s="5" t="s">
        <v>84</v>
      </c>
      <c r="V147" s="12"/>
      <c r="X147" s="5" t="s">
        <v>1569</v>
      </c>
      <c r="Y147" s="12" t="s">
        <v>1569</v>
      </c>
      <c r="AA147" s="5" t="s">
        <v>1569</v>
      </c>
      <c r="AB147" s="12" t="s">
        <v>1569</v>
      </c>
      <c r="AD147" s="5" t="s">
        <v>1569</v>
      </c>
      <c r="AE147" s="12" t="s">
        <v>1569</v>
      </c>
      <c r="AG147" s="5" t="s">
        <v>1569</v>
      </c>
      <c r="AH147" s="14" t="s">
        <v>1569</v>
      </c>
      <c r="AJ147" s="5" t="s">
        <v>1569</v>
      </c>
      <c r="AK147" s="14"/>
      <c r="AM147" s="5" t="s">
        <v>1569</v>
      </c>
    </row>
    <row r="148" spans="1:39" ht="12.75" customHeight="1" x14ac:dyDescent="0.25">
      <c r="A148" s="5" t="s">
        <v>87</v>
      </c>
      <c r="B148" s="5" t="s">
        <v>90</v>
      </c>
      <c r="C148" s="5" t="s">
        <v>89</v>
      </c>
      <c r="D148" s="5" t="s">
        <v>35</v>
      </c>
      <c r="E148" s="5" t="s">
        <v>91</v>
      </c>
      <c r="F148" s="5" t="s">
        <v>88</v>
      </c>
      <c r="G148" s="5">
        <v>2</v>
      </c>
      <c r="H148" s="15">
        <v>2</v>
      </c>
      <c r="I148" s="4" t="s">
        <v>1868</v>
      </c>
      <c r="J148" s="4">
        <f>INDEX('08_Data_level_analysis'!$M$3:$M$256,MATCH(C148,'08_Data_level_analysis'!$B$3:$B$256,0))</f>
        <v>2</v>
      </c>
      <c r="K148" s="5" t="str">
        <f t="shared" si="3"/>
        <v>N</v>
      </c>
      <c r="M148" s="13">
        <v>1.2041095570021112</v>
      </c>
      <c r="N148" s="5">
        <v>2014</v>
      </c>
      <c r="O148" s="5" t="s">
        <v>87</v>
      </c>
      <c r="P148" s="12" t="s">
        <v>1569</v>
      </c>
      <c r="R148" s="5" t="s">
        <v>1569</v>
      </c>
      <c r="S148" s="12" t="s">
        <v>1569</v>
      </c>
      <c r="U148" s="5" t="s">
        <v>1569</v>
      </c>
      <c r="V148" s="12"/>
      <c r="X148" s="5" t="s">
        <v>1569</v>
      </c>
      <c r="Y148" s="12" t="s">
        <v>1569</v>
      </c>
      <c r="AA148" s="5" t="s">
        <v>1569</v>
      </c>
      <c r="AB148" s="12" t="s">
        <v>1569</v>
      </c>
      <c r="AD148" s="5" t="s">
        <v>1569</v>
      </c>
      <c r="AE148" s="12" t="s">
        <v>1569</v>
      </c>
      <c r="AG148" s="5" t="s">
        <v>1569</v>
      </c>
      <c r="AH148" s="14" t="s">
        <v>1569</v>
      </c>
      <c r="AJ148" s="5" t="s">
        <v>1569</v>
      </c>
      <c r="AK148" s="14"/>
      <c r="AM148" s="5" t="s">
        <v>1569</v>
      </c>
    </row>
    <row r="149" spans="1:39" ht="12.75" customHeight="1" x14ac:dyDescent="0.25">
      <c r="A149" s="5" t="s">
        <v>92</v>
      </c>
      <c r="B149" s="5" t="s">
        <v>90</v>
      </c>
      <c r="C149" s="5" t="s">
        <v>89</v>
      </c>
      <c r="D149" s="5" t="s">
        <v>35</v>
      </c>
      <c r="E149" s="5" t="s">
        <v>94</v>
      </c>
      <c r="F149" s="5" t="s">
        <v>93</v>
      </c>
      <c r="G149" s="5">
        <v>1</v>
      </c>
      <c r="H149" s="15">
        <v>1</v>
      </c>
      <c r="I149" s="4" t="s">
        <v>1869</v>
      </c>
      <c r="J149" s="4">
        <f>INDEX('08_Data_level_analysis'!$M$3:$M$256,MATCH(C149,'08_Data_level_analysis'!$B$3:$B$256,0))</f>
        <v>2</v>
      </c>
      <c r="K149" s="5" t="str">
        <f t="shared" si="3"/>
        <v>Y</v>
      </c>
      <c r="L149" s="4" t="s">
        <v>3284</v>
      </c>
      <c r="M149" s="13">
        <v>0.88349041255883931</v>
      </c>
      <c r="N149" s="5">
        <v>2013</v>
      </c>
      <c r="O149" s="5" t="s">
        <v>92</v>
      </c>
      <c r="P149" s="12" t="s">
        <v>1569</v>
      </c>
      <c r="R149" s="5" t="s">
        <v>1569</v>
      </c>
      <c r="S149" s="12" t="s">
        <v>1569</v>
      </c>
      <c r="U149" s="5" t="s">
        <v>1569</v>
      </c>
      <c r="V149" s="12"/>
      <c r="X149" s="5" t="s">
        <v>1569</v>
      </c>
      <c r="Y149" s="12" t="s">
        <v>1569</v>
      </c>
      <c r="AA149" s="5" t="s">
        <v>1569</v>
      </c>
      <c r="AB149" s="12" t="s">
        <v>1569</v>
      </c>
      <c r="AD149" s="5" t="s">
        <v>1569</v>
      </c>
      <c r="AE149" s="12" t="s">
        <v>1569</v>
      </c>
      <c r="AG149" s="5" t="s">
        <v>1569</v>
      </c>
      <c r="AH149" s="14" t="s">
        <v>1569</v>
      </c>
      <c r="AJ149" s="5" t="s">
        <v>1569</v>
      </c>
      <c r="AK149" s="14"/>
      <c r="AM149" s="5" t="s">
        <v>1569</v>
      </c>
    </row>
    <row r="150" spans="1:39" ht="12.75" customHeight="1" x14ac:dyDescent="0.25">
      <c r="A150" s="5" t="s">
        <v>95</v>
      </c>
      <c r="B150" s="5" t="s">
        <v>98</v>
      </c>
      <c r="C150" s="5" t="s">
        <v>97</v>
      </c>
      <c r="D150" s="5" t="s">
        <v>35</v>
      </c>
      <c r="E150" s="5" t="s">
        <v>99</v>
      </c>
      <c r="F150" s="5" t="s">
        <v>96</v>
      </c>
      <c r="G150" s="5">
        <v>2</v>
      </c>
      <c r="H150" s="15">
        <v>1</v>
      </c>
      <c r="I150" s="4"/>
      <c r="J150" s="4">
        <f>INDEX('08_Data_level_analysis'!$M$3:$M$256,MATCH(C150,'08_Data_level_analysis'!$B$3:$B$256,0))</f>
        <v>2</v>
      </c>
      <c r="K150" s="5" t="str">
        <f t="shared" si="3"/>
        <v>N</v>
      </c>
      <c r="M150" s="13">
        <v>1.123455321010042</v>
      </c>
      <c r="N150" s="5">
        <v>2014</v>
      </c>
      <c r="O150" s="5" t="s">
        <v>95</v>
      </c>
      <c r="P150" s="12">
        <v>100</v>
      </c>
      <c r="Q150" s="5">
        <v>2014</v>
      </c>
      <c r="R150" s="5" t="s">
        <v>95</v>
      </c>
      <c r="S150" s="12" t="s">
        <v>1569</v>
      </c>
      <c r="U150" s="5" t="s">
        <v>1569</v>
      </c>
      <c r="V150" s="12"/>
      <c r="X150" s="5" t="s">
        <v>1569</v>
      </c>
      <c r="Y150" s="12" t="s">
        <v>1569</v>
      </c>
      <c r="AA150" s="5" t="s">
        <v>1569</v>
      </c>
      <c r="AB150" s="12" t="s">
        <v>1569</v>
      </c>
      <c r="AD150" s="5" t="s">
        <v>1569</v>
      </c>
      <c r="AE150" s="12" t="s">
        <v>1569</v>
      </c>
      <c r="AG150" s="5" t="s">
        <v>1569</v>
      </c>
      <c r="AH150" s="14" t="s">
        <v>1569</v>
      </c>
      <c r="AJ150" s="5" t="s">
        <v>1569</v>
      </c>
      <c r="AK150" s="14"/>
      <c r="AM150" s="5" t="s">
        <v>1569</v>
      </c>
    </row>
    <row r="151" spans="1:39" ht="12.75" customHeight="1" x14ac:dyDescent="0.25">
      <c r="A151" s="5" t="s">
        <v>672</v>
      </c>
      <c r="B151" s="5" t="s">
        <v>675</v>
      </c>
      <c r="C151" s="5" t="s">
        <v>674</v>
      </c>
      <c r="D151" s="5" t="s">
        <v>620</v>
      </c>
      <c r="E151" s="5" t="s">
        <v>676</v>
      </c>
      <c r="F151" s="5" t="s">
        <v>673</v>
      </c>
      <c r="G151" s="5">
        <v>2</v>
      </c>
      <c r="H151" s="15">
        <v>1</v>
      </c>
      <c r="I151" s="4"/>
      <c r="J151" s="4">
        <f>INDEX('08_Data_level_analysis'!$M$3:$M$256,MATCH(C151,'08_Data_level_analysis'!$B$3:$B$256,0))</f>
        <v>2</v>
      </c>
      <c r="K151" s="5" t="str">
        <f t="shared" si="3"/>
        <v>N</v>
      </c>
      <c r="M151" s="13"/>
      <c r="O151" s="5" t="s">
        <v>1569</v>
      </c>
      <c r="P151" s="12" t="s">
        <v>1569</v>
      </c>
      <c r="R151" s="5" t="s">
        <v>1569</v>
      </c>
      <c r="S151" s="12" t="s">
        <v>1569</v>
      </c>
      <c r="U151" s="5" t="s">
        <v>1569</v>
      </c>
      <c r="V151" s="12"/>
      <c r="X151" s="5" t="s">
        <v>1569</v>
      </c>
      <c r="Y151" s="12">
        <v>0</v>
      </c>
      <c r="Z151" s="5">
        <v>2002</v>
      </c>
      <c r="AA151" s="5" t="s">
        <v>672</v>
      </c>
      <c r="AB151" s="12">
        <v>0</v>
      </c>
      <c r="AC151" s="5">
        <v>2002</v>
      </c>
      <c r="AD151" s="5" t="s">
        <v>672</v>
      </c>
      <c r="AE151" s="12">
        <v>0</v>
      </c>
      <c r="AF151" s="5">
        <v>2002</v>
      </c>
      <c r="AG151" s="5" t="s">
        <v>672</v>
      </c>
      <c r="AH151" s="14">
        <v>0</v>
      </c>
      <c r="AI151" s="5">
        <v>2002</v>
      </c>
      <c r="AJ151" s="5" t="s">
        <v>672</v>
      </c>
      <c r="AK151" s="14"/>
      <c r="AM151" s="5" t="s">
        <v>1569</v>
      </c>
    </row>
    <row r="152" spans="1:39" ht="12.75" customHeight="1" x14ac:dyDescent="0.25">
      <c r="A152" s="5" t="s">
        <v>1148</v>
      </c>
      <c r="B152" s="5" t="s">
        <v>1</v>
      </c>
      <c r="C152" s="5" t="s">
        <v>1150</v>
      </c>
      <c r="D152" s="5" t="s">
        <v>1038</v>
      </c>
      <c r="E152" s="5" t="s">
        <v>2</v>
      </c>
      <c r="F152" s="5" t="s">
        <v>1149</v>
      </c>
      <c r="G152" s="5" t="s">
        <v>1791</v>
      </c>
      <c r="H152" s="15">
        <v>2</v>
      </c>
      <c r="I152" s="4" t="s">
        <v>1870</v>
      </c>
      <c r="J152" s="4">
        <f>INDEX('08_Data_level_analysis'!$M$3:$M$256,MATCH(C152,'08_Data_level_analysis'!$B$3:$B$256,0))</f>
        <v>2</v>
      </c>
      <c r="K152" s="5" t="str">
        <f t="shared" si="3"/>
        <v>Y</v>
      </c>
      <c r="L152" s="4" t="s">
        <v>3287</v>
      </c>
      <c r="M152" s="13">
        <v>1.4745065967212947</v>
      </c>
      <c r="N152" s="5">
        <v>2013</v>
      </c>
      <c r="O152" s="5" t="s">
        <v>1148</v>
      </c>
      <c r="P152" s="12">
        <v>85</v>
      </c>
      <c r="Q152" s="5">
        <v>2013</v>
      </c>
      <c r="R152" s="5" t="s">
        <v>1148</v>
      </c>
      <c r="S152" s="12">
        <v>8.8845014807502469</v>
      </c>
      <c r="T152" s="5">
        <v>2013</v>
      </c>
      <c r="U152" s="5" t="s">
        <v>1148</v>
      </c>
      <c r="V152" s="12"/>
      <c r="X152" s="5" t="s">
        <v>1569</v>
      </c>
      <c r="Y152" s="12">
        <v>0</v>
      </c>
      <c r="Z152" s="5">
        <v>2013</v>
      </c>
      <c r="AA152" s="5" t="s">
        <v>1148</v>
      </c>
      <c r="AB152" s="12">
        <v>0</v>
      </c>
      <c r="AC152" s="5">
        <v>2013</v>
      </c>
      <c r="AD152" s="5" t="s">
        <v>1148</v>
      </c>
      <c r="AE152" s="12">
        <v>0</v>
      </c>
      <c r="AF152" s="5">
        <v>2013</v>
      </c>
      <c r="AG152" s="5" t="s">
        <v>1148</v>
      </c>
      <c r="AH152" s="14">
        <v>72</v>
      </c>
      <c r="AI152" s="5">
        <v>2013</v>
      </c>
      <c r="AJ152" s="5" t="s">
        <v>1148</v>
      </c>
    </row>
    <row r="153" spans="1:39" ht="12.75" customHeight="1" x14ac:dyDescent="0.25">
      <c r="A153" s="5" t="s">
        <v>677</v>
      </c>
      <c r="B153" s="5" t="s">
        <v>1377</v>
      </c>
      <c r="C153" s="5" t="s">
        <v>679</v>
      </c>
      <c r="D153" s="5" t="s">
        <v>620</v>
      </c>
      <c r="E153" s="5" t="s">
        <v>680</v>
      </c>
      <c r="F153" s="5" t="s">
        <v>678</v>
      </c>
      <c r="G153" s="5">
        <v>1</v>
      </c>
      <c r="H153" s="15">
        <v>1</v>
      </c>
      <c r="I153" s="4" t="s">
        <v>3160</v>
      </c>
      <c r="J153" s="4">
        <f>INDEX('08_Data_level_analysis'!$M$3:$M$256,MATCH(C153,'08_Data_level_analysis'!$B$3:$B$256,0))</f>
        <v>2</v>
      </c>
      <c r="K153" s="5" t="str">
        <f t="shared" si="3"/>
        <v>Y</v>
      </c>
      <c r="L153" s="4" t="s">
        <v>3284</v>
      </c>
      <c r="M153" s="13">
        <v>1.6666666666666665</v>
      </c>
      <c r="N153" s="5">
        <v>2012</v>
      </c>
      <c r="O153" s="5" t="s">
        <v>677</v>
      </c>
      <c r="P153" s="12">
        <v>65</v>
      </c>
      <c r="Q153" s="5">
        <v>2012</v>
      </c>
      <c r="R153" s="5" t="s">
        <v>677</v>
      </c>
      <c r="S153" s="12">
        <v>3.8</v>
      </c>
      <c r="T153" s="5">
        <v>2012</v>
      </c>
      <c r="U153" s="5" t="s">
        <v>677</v>
      </c>
      <c r="V153" s="12"/>
      <c r="X153" s="5" t="s">
        <v>1569</v>
      </c>
      <c r="Y153" s="12" t="s">
        <v>1569</v>
      </c>
      <c r="AA153" s="5" t="s">
        <v>1569</v>
      </c>
      <c r="AB153" s="12" t="s">
        <v>1569</v>
      </c>
      <c r="AD153" s="5" t="s">
        <v>1569</v>
      </c>
      <c r="AE153" s="12" t="s">
        <v>1569</v>
      </c>
      <c r="AG153" s="5" t="s">
        <v>1569</v>
      </c>
      <c r="AH153" s="14" t="s">
        <v>1569</v>
      </c>
      <c r="AJ153" s="5" t="s">
        <v>1569</v>
      </c>
      <c r="AK153" s="14"/>
      <c r="AM153" s="5" t="s">
        <v>1569</v>
      </c>
    </row>
    <row r="154" spans="1:39" ht="12.75" customHeight="1" x14ac:dyDescent="0.25">
      <c r="A154" s="5" t="s">
        <v>681</v>
      </c>
      <c r="B154" s="5" t="s">
        <v>684</v>
      </c>
      <c r="C154" s="5" t="s">
        <v>683</v>
      </c>
      <c r="D154" s="5" t="s">
        <v>620</v>
      </c>
      <c r="E154" s="5" t="s">
        <v>685</v>
      </c>
      <c r="F154" s="5" t="s">
        <v>682</v>
      </c>
      <c r="G154" s="5">
        <v>2</v>
      </c>
      <c r="H154" s="15">
        <v>2</v>
      </c>
      <c r="I154" s="4" t="s">
        <v>1871</v>
      </c>
      <c r="J154" s="4">
        <f>INDEX('08_Data_level_analysis'!$M$3:$M$256,MATCH(C154,'08_Data_level_analysis'!$B$3:$B$256,0))</f>
        <v>2</v>
      </c>
      <c r="K154" s="5" t="str">
        <f t="shared" si="3"/>
        <v>N</v>
      </c>
      <c r="M154" s="13">
        <v>0.73362470498620158</v>
      </c>
      <c r="N154" s="5">
        <v>2013</v>
      </c>
      <c r="O154" s="5" t="s">
        <v>681</v>
      </c>
      <c r="P154" s="12">
        <v>65.38</v>
      </c>
      <c r="Q154" s="5">
        <v>2013</v>
      </c>
      <c r="R154" s="5" t="s">
        <v>681</v>
      </c>
      <c r="S154" s="12">
        <v>11</v>
      </c>
      <c r="T154" s="5">
        <v>2013</v>
      </c>
      <c r="U154" s="5" t="s">
        <v>681</v>
      </c>
      <c r="V154" s="12"/>
      <c r="X154" s="5" t="s">
        <v>1569</v>
      </c>
      <c r="Y154" s="12">
        <v>0</v>
      </c>
      <c r="Z154" s="5">
        <v>2013</v>
      </c>
      <c r="AA154" s="5" t="s">
        <v>681</v>
      </c>
      <c r="AB154" s="12">
        <v>0</v>
      </c>
      <c r="AC154" s="5">
        <v>2013</v>
      </c>
      <c r="AD154" s="5" t="s">
        <v>681</v>
      </c>
      <c r="AE154" s="12">
        <v>0</v>
      </c>
      <c r="AF154" s="5">
        <v>2013</v>
      </c>
      <c r="AG154" s="5" t="s">
        <v>681</v>
      </c>
      <c r="AH154" s="14">
        <v>100</v>
      </c>
      <c r="AI154" s="5">
        <v>2013</v>
      </c>
      <c r="AJ154" s="5" t="s">
        <v>681</v>
      </c>
      <c r="AK154" s="14"/>
      <c r="AM154" s="5" t="s">
        <v>1569</v>
      </c>
    </row>
    <row r="155" spans="1:39" ht="12.75" customHeight="1" x14ac:dyDescent="0.25">
      <c r="A155" s="5" t="s">
        <v>100</v>
      </c>
      <c r="B155" s="5" t="s">
        <v>103</v>
      </c>
      <c r="C155" s="5" t="s">
        <v>102</v>
      </c>
      <c r="D155" s="5" t="s">
        <v>35</v>
      </c>
      <c r="E155" s="5" t="s">
        <v>104</v>
      </c>
      <c r="F155" s="5" t="s">
        <v>101</v>
      </c>
      <c r="G155" s="5">
        <v>2</v>
      </c>
      <c r="H155" s="15">
        <v>1</v>
      </c>
      <c r="I155" s="4"/>
      <c r="J155" s="4">
        <f>INDEX('08_Data_level_analysis'!$M$3:$M$256,MATCH(C155,'08_Data_level_analysis'!$B$3:$B$256,0))</f>
        <v>2</v>
      </c>
      <c r="K155" s="5" t="str">
        <f t="shared" si="3"/>
        <v>N</v>
      </c>
      <c r="M155" s="13">
        <v>1.4154854079809411</v>
      </c>
      <c r="N155" s="5">
        <v>2012</v>
      </c>
      <c r="O155" s="5" t="s">
        <v>100</v>
      </c>
      <c r="P155" s="12" t="s">
        <v>1569</v>
      </c>
      <c r="R155" s="5" t="s">
        <v>1569</v>
      </c>
      <c r="S155" s="12">
        <v>14.000000000000002</v>
      </c>
      <c r="T155" s="5">
        <v>2012</v>
      </c>
      <c r="U155" s="5" t="s">
        <v>100</v>
      </c>
      <c r="V155" s="12"/>
      <c r="X155" s="5" t="s">
        <v>1569</v>
      </c>
      <c r="Y155" s="12" t="s">
        <v>1569</v>
      </c>
      <c r="AA155" s="5" t="s">
        <v>1569</v>
      </c>
      <c r="AB155" s="12" t="s">
        <v>1569</v>
      </c>
      <c r="AD155" s="5" t="s">
        <v>1569</v>
      </c>
      <c r="AE155" s="12" t="s">
        <v>1569</v>
      </c>
      <c r="AG155" s="5" t="s">
        <v>1569</v>
      </c>
      <c r="AH155" s="14" t="s">
        <v>1569</v>
      </c>
      <c r="AJ155" s="5" t="s">
        <v>1569</v>
      </c>
      <c r="AK155" s="14"/>
      <c r="AM155" s="5" t="s">
        <v>1569</v>
      </c>
    </row>
    <row r="156" spans="1:39" ht="12.75" customHeight="1" x14ac:dyDescent="0.25">
      <c r="A156" s="5" t="s">
        <v>105</v>
      </c>
      <c r="B156" s="5" t="s">
        <v>103</v>
      </c>
      <c r="C156" s="5" t="s">
        <v>102</v>
      </c>
      <c r="D156" s="5" t="s">
        <v>35</v>
      </c>
      <c r="E156" s="5" t="s">
        <v>107</v>
      </c>
      <c r="F156" s="5" t="s">
        <v>106</v>
      </c>
      <c r="G156" s="5">
        <v>2</v>
      </c>
      <c r="H156" s="15">
        <v>2</v>
      </c>
      <c r="I156" s="4" t="s">
        <v>1873</v>
      </c>
      <c r="J156" s="4">
        <f>INDEX('08_Data_level_analysis'!$M$3:$M$256,MATCH(C156,'08_Data_level_analysis'!$B$3:$B$256,0))</f>
        <v>2</v>
      </c>
      <c r="K156" s="5" t="str">
        <f t="shared" si="3"/>
        <v>N</v>
      </c>
      <c r="M156" s="13" t="s">
        <v>1569</v>
      </c>
      <c r="O156" s="5" t="s">
        <v>1569</v>
      </c>
      <c r="P156" s="12" t="s">
        <v>1569</v>
      </c>
      <c r="R156" s="5" t="s">
        <v>1569</v>
      </c>
      <c r="S156" s="12">
        <v>6.9930069930069935E-2</v>
      </c>
      <c r="U156" s="5" t="s">
        <v>105</v>
      </c>
      <c r="V156" s="12"/>
      <c r="X156" s="5" t="s">
        <v>1569</v>
      </c>
      <c r="Y156" s="12" t="s">
        <v>1569</v>
      </c>
      <c r="AA156" s="5" t="s">
        <v>1569</v>
      </c>
      <c r="AB156" s="12" t="s">
        <v>1569</v>
      </c>
      <c r="AD156" s="5" t="s">
        <v>1569</v>
      </c>
      <c r="AE156" s="12" t="s">
        <v>1569</v>
      </c>
      <c r="AG156" s="5" t="s">
        <v>1569</v>
      </c>
      <c r="AH156" s="14" t="s">
        <v>1569</v>
      </c>
      <c r="AJ156" s="5" t="s">
        <v>1569</v>
      </c>
      <c r="AK156" s="14"/>
      <c r="AM156" s="5" t="s">
        <v>1569</v>
      </c>
    </row>
    <row r="157" spans="1:39" ht="12.75" customHeight="1" x14ac:dyDescent="0.25">
      <c r="A157" s="5" t="s">
        <v>412</v>
      </c>
      <c r="B157" s="5" t="s">
        <v>17</v>
      </c>
      <c r="C157" s="5" t="s">
        <v>414</v>
      </c>
      <c r="D157" s="5" t="s">
        <v>360</v>
      </c>
      <c r="E157" s="5" t="s">
        <v>415</v>
      </c>
      <c r="F157" s="5" t="s">
        <v>413</v>
      </c>
      <c r="G157" s="5">
        <v>3</v>
      </c>
      <c r="H157" s="15">
        <v>2</v>
      </c>
      <c r="I157" s="4" t="s">
        <v>1874</v>
      </c>
      <c r="J157" s="4">
        <f>INDEX('08_Data_level_analysis'!$M$3:$M$256,MATCH(C157,'08_Data_level_analysis'!$B$3:$B$256,0))</f>
        <v>3</v>
      </c>
      <c r="K157" s="5" t="str">
        <f t="shared" si="3"/>
        <v>N</v>
      </c>
      <c r="M157" s="13">
        <v>0.27001704576881108</v>
      </c>
      <c r="N157" s="5">
        <v>2015</v>
      </c>
      <c r="O157" s="5" t="s">
        <v>412</v>
      </c>
      <c r="P157" s="12" t="s">
        <v>1569</v>
      </c>
      <c r="R157" s="5" t="s">
        <v>1569</v>
      </c>
      <c r="S157" s="12">
        <v>6.3094641962944422</v>
      </c>
      <c r="T157" s="5">
        <v>2015</v>
      </c>
      <c r="U157" s="5" t="s">
        <v>412</v>
      </c>
      <c r="V157" s="12"/>
      <c r="X157" s="5" t="s">
        <v>1569</v>
      </c>
      <c r="Y157" s="12" t="s">
        <v>1569</v>
      </c>
      <c r="AA157" s="5" t="s">
        <v>1569</v>
      </c>
      <c r="AB157" s="12" t="s">
        <v>1569</v>
      </c>
      <c r="AD157" s="5" t="s">
        <v>1569</v>
      </c>
      <c r="AE157" s="12" t="s">
        <v>1569</v>
      </c>
      <c r="AG157" s="5" t="s">
        <v>1569</v>
      </c>
      <c r="AH157" s="14" t="s">
        <v>1569</v>
      </c>
      <c r="AJ157" s="5" t="s">
        <v>1569</v>
      </c>
      <c r="AK157" s="14"/>
      <c r="AM157" s="5" t="s">
        <v>1569</v>
      </c>
    </row>
    <row r="158" spans="1:39" ht="12.75" customHeight="1" x14ac:dyDescent="0.25">
      <c r="A158" s="5" t="s">
        <v>416</v>
      </c>
      <c r="B158" s="5" t="s">
        <v>17</v>
      </c>
      <c r="C158" s="5" t="s">
        <v>414</v>
      </c>
      <c r="D158" s="5" t="s">
        <v>360</v>
      </c>
      <c r="E158" s="5" t="s">
        <v>418</v>
      </c>
      <c r="F158" s="5" t="s">
        <v>417</v>
      </c>
      <c r="G158" s="5">
        <v>3</v>
      </c>
      <c r="H158" s="15">
        <v>2</v>
      </c>
      <c r="I158" s="4" t="s">
        <v>1875</v>
      </c>
      <c r="J158" s="4">
        <f>INDEX('08_Data_level_analysis'!$M$3:$M$256,MATCH(C158,'08_Data_level_analysis'!$B$3:$B$256,0))</f>
        <v>3</v>
      </c>
      <c r="K158" s="5" t="str">
        <f t="shared" si="3"/>
        <v>N</v>
      </c>
      <c r="M158" s="13">
        <v>0.57002369778934814</v>
      </c>
      <c r="N158" s="5">
        <v>2015</v>
      </c>
      <c r="O158" s="5" t="s">
        <v>416</v>
      </c>
      <c r="P158" s="12" t="s">
        <v>1569</v>
      </c>
      <c r="R158" s="5" t="s">
        <v>1569</v>
      </c>
      <c r="S158" s="12">
        <v>5.3999999999999995</v>
      </c>
      <c r="T158" s="5">
        <v>2015</v>
      </c>
      <c r="U158" s="5" t="s">
        <v>416</v>
      </c>
      <c r="V158" s="12"/>
      <c r="X158" s="5" t="s">
        <v>1569</v>
      </c>
      <c r="Y158" s="12" t="s">
        <v>1569</v>
      </c>
      <c r="AA158" s="5" t="s">
        <v>1569</v>
      </c>
      <c r="AB158" s="12" t="s">
        <v>1569</v>
      </c>
      <c r="AD158" s="5" t="s">
        <v>1569</v>
      </c>
      <c r="AE158" s="12" t="s">
        <v>1569</v>
      </c>
      <c r="AG158" s="5" t="s">
        <v>1569</v>
      </c>
      <c r="AH158" s="14" t="s">
        <v>1569</v>
      </c>
      <c r="AJ158" s="5" t="s">
        <v>1569</v>
      </c>
      <c r="AK158" s="14"/>
      <c r="AM158" s="5" t="s">
        <v>1569</v>
      </c>
    </row>
    <row r="159" spans="1:39" ht="12.75" customHeight="1" x14ac:dyDescent="0.25">
      <c r="A159" s="5" t="s">
        <v>421</v>
      </c>
      <c r="B159" s="5" t="s">
        <v>17</v>
      </c>
      <c r="C159" s="5" t="s">
        <v>414</v>
      </c>
      <c r="D159" s="5" t="s">
        <v>360</v>
      </c>
      <c r="E159" s="5" t="s">
        <v>423</v>
      </c>
      <c r="F159" s="5" t="s">
        <v>422</v>
      </c>
      <c r="G159" s="5">
        <v>3</v>
      </c>
      <c r="H159" s="15">
        <v>2</v>
      </c>
      <c r="I159" s="4" t="s">
        <v>1876</v>
      </c>
      <c r="J159" s="4">
        <f>INDEX('08_Data_level_analysis'!$M$3:$M$256,MATCH(C159,'08_Data_level_analysis'!$B$3:$B$256,0))</f>
        <v>3</v>
      </c>
      <c r="K159" s="5" t="str">
        <f t="shared" si="3"/>
        <v>N</v>
      </c>
      <c r="M159" s="13">
        <v>0.40059104935751955</v>
      </c>
      <c r="N159" s="5">
        <v>2015</v>
      </c>
      <c r="O159" s="5" t="s">
        <v>421</v>
      </c>
      <c r="P159" s="12" t="s">
        <v>1569</v>
      </c>
      <c r="R159" s="5" t="s">
        <v>1569</v>
      </c>
      <c r="S159" s="12">
        <v>5.5583628094997479</v>
      </c>
      <c r="T159" s="5">
        <v>2015</v>
      </c>
      <c r="U159" s="5" t="s">
        <v>421</v>
      </c>
      <c r="V159" s="12"/>
      <c r="X159" s="5" t="s">
        <v>1569</v>
      </c>
      <c r="Y159" s="12" t="s">
        <v>1569</v>
      </c>
      <c r="AA159" s="5" t="s">
        <v>1569</v>
      </c>
      <c r="AB159" s="12" t="s">
        <v>1569</v>
      </c>
      <c r="AD159" s="5" t="s">
        <v>1569</v>
      </c>
      <c r="AE159" s="12" t="s">
        <v>1569</v>
      </c>
      <c r="AG159" s="5" t="s">
        <v>1569</v>
      </c>
      <c r="AH159" s="14" t="s">
        <v>1569</v>
      </c>
      <c r="AJ159" s="5" t="s">
        <v>1569</v>
      </c>
      <c r="AK159" s="14"/>
      <c r="AM159" s="5" t="s">
        <v>1569</v>
      </c>
    </row>
    <row r="160" spans="1:39" ht="12.75" customHeight="1" x14ac:dyDescent="0.25">
      <c r="A160" s="5" t="s">
        <v>424</v>
      </c>
      <c r="B160" s="5" t="s">
        <v>17</v>
      </c>
      <c r="C160" s="5" t="s">
        <v>414</v>
      </c>
      <c r="D160" s="5" t="s">
        <v>360</v>
      </c>
      <c r="E160" s="5" t="s">
        <v>426</v>
      </c>
      <c r="F160" s="5" t="s">
        <v>425</v>
      </c>
      <c r="G160" s="5">
        <v>3</v>
      </c>
      <c r="H160" s="15">
        <v>2</v>
      </c>
      <c r="I160" s="4" t="s">
        <v>1877</v>
      </c>
      <c r="J160" s="4">
        <f>INDEX('08_Data_level_analysis'!$M$3:$M$256,MATCH(C160,'08_Data_level_analysis'!$B$3:$B$256,0))</f>
        <v>3</v>
      </c>
      <c r="K160" s="5" t="str">
        <f t="shared" si="3"/>
        <v>N</v>
      </c>
      <c r="M160" s="13">
        <v>0.3562599342368678</v>
      </c>
      <c r="N160" s="5">
        <v>2015</v>
      </c>
      <c r="O160" s="5" t="s">
        <v>424</v>
      </c>
      <c r="P160" s="12" t="s">
        <v>1569</v>
      </c>
      <c r="R160" s="5" t="s">
        <v>1569</v>
      </c>
      <c r="S160" s="12">
        <v>1.0050251256281406</v>
      </c>
      <c r="T160" s="5">
        <v>2015</v>
      </c>
      <c r="U160" s="5" t="s">
        <v>424</v>
      </c>
      <c r="V160" s="12"/>
      <c r="X160" s="5" t="s">
        <v>1569</v>
      </c>
      <c r="Y160" s="12" t="s">
        <v>1569</v>
      </c>
      <c r="AA160" s="5" t="s">
        <v>1569</v>
      </c>
      <c r="AB160" s="12" t="s">
        <v>1569</v>
      </c>
      <c r="AD160" s="5" t="s">
        <v>1569</v>
      </c>
      <c r="AE160" s="12" t="s">
        <v>1569</v>
      </c>
      <c r="AG160" s="5" t="s">
        <v>1569</v>
      </c>
      <c r="AH160" s="14" t="s">
        <v>1569</v>
      </c>
      <c r="AJ160" s="5" t="s">
        <v>1569</v>
      </c>
      <c r="AK160" s="14"/>
      <c r="AM160" s="5" t="s">
        <v>1569</v>
      </c>
    </row>
    <row r="161" spans="1:39" ht="12.75" customHeight="1" x14ac:dyDescent="0.25">
      <c r="A161" s="5" t="s">
        <v>427</v>
      </c>
      <c r="B161" s="5" t="s">
        <v>17</v>
      </c>
      <c r="C161" s="5" t="s">
        <v>414</v>
      </c>
      <c r="D161" s="5" t="s">
        <v>360</v>
      </c>
      <c r="E161" s="5" t="s">
        <v>429</v>
      </c>
      <c r="F161" s="5" t="s">
        <v>428</v>
      </c>
      <c r="G161" s="5">
        <v>3</v>
      </c>
      <c r="H161" s="15">
        <v>2</v>
      </c>
      <c r="I161" s="4" t="s">
        <v>1878</v>
      </c>
      <c r="J161" s="4">
        <f>INDEX('08_Data_level_analysis'!$M$3:$M$256,MATCH(C161,'08_Data_level_analysis'!$B$3:$B$256,0))</f>
        <v>3</v>
      </c>
      <c r="K161" s="5" t="str">
        <f t="shared" si="3"/>
        <v>N</v>
      </c>
      <c r="M161" s="13">
        <v>0.34893655284309882</v>
      </c>
      <c r="N161" s="5">
        <v>2015</v>
      </c>
      <c r="O161" s="5" t="s">
        <v>427</v>
      </c>
      <c r="P161" s="12" t="s">
        <v>1569</v>
      </c>
      <c r="R161" s="5" t="s">
        <v>1569</v>
      </c>
      <c r="S161" s="12">
        <v>4.254413954477771</v>
      </c>
      <c r="T161" s="5">
        <v>2015</v>
      </c>
      <c r="U161" s="5" t="s">
        <v>427</v>
      </c>
      <c r="V161" s="12"/>
      <c r="X161" s="5" t="s">
        <v>1569</v>
      </c>
      <c r="Y161" s="12" t="s">
        <v>1569</v>
      </c>
      <c r="AA161" s="5" t="s">
        <v>1569</v>
      </c>
      <c r="AB161" s="12" t="s">
        <v>1569</v>
      </c>
      <c r="AD161" s="5" t="s">
        <v>1569</v>
      </c>
      <c r="AE161" s="12" t="s">
        <v>1569</v>
      </c>
      <c r="AG161" s="5" t="s">
        <v>1569</v>
      </c>
      <c r="AH161" s="14" t="s">
        <v>1569</v>
      </c>
      <c r="AJ161" s="5" t="s">
        <v>1569</v>
      </c>
      <c r="AK161" s="14"/>
      <c r="AM161" s="5" t="s">
        <v>1569</v>
      </c>
    </row>
    <row r="162" spans="1:39" ht="12.75" customHeight="1" x14ac:dyDescent="0.25">
      <c r="A162" s="5" t="s">
        <v>433</v>
      </c>
      <c r="B162" s="5" t="s">
        <v>17</v>
      </c>
      <c r="C162" s="5" t="s">
        <v>414</v>
      </c>
      <c r="D162" s="5" t="s">
        <v>360</v>
      </c>
      <c r="E162" s="5" t="s">
        <v>435</v>
      </c>
      <c r="F162" s="5" t="s">
        <v>434</v>
      </c>
      <c r="G162" s="5">
        <v>3</v>
      </c>
      <c r="H162" s="15">
        <v>2</v>
      </c>
      <c r="I162" s="4" t="s">
        <v>1880</v>
      </c>
      <c r="J162" s="4">
        <f>INDEX('08_Data_level_analysis'!$M$3:$M$256,MATCH(C162,'08_Data_level_analysis'!$B$3:$B$256,0))</f>
        <v>3</v>
      </c>
      <c r="K162" s="5" t="str">
        <f t="shared" si="3"/>
        <v>N</v>
      </c>
      <c r="M162" s="13">
        <v>0.22869920971717531</v>
      </c>
      <c r="N162" s="5">
        <v>2015</v>
      </c>
      <c r="O162" s="5" t="s">
        <v>433</v>
      </c>
      <c r="P162" s="12" t="s">
        <v>1569</v>
      </c>
      <c r="R162" s="5" t="s">
        <v>1569</v>
      </c>
      <c r="S162" s="12">
        <v>1.0204081632653061</v>
      </c>
      <c r="T162" s="5">
        <v>2015</v>
      </c>
      <c r="U162" s="5" t="s">
        <v>433</v>
      </c>
      <c r="V162" s="12"/>
      <c r="X162" s="5" t="s">
        <v>1569</v>
      </c>
      <c r="Y162" s="12" t="s">
        <v>1569</v>
      </c>
      <c r="AA162" s="5" t="s">
        <v>1569</v>
      </c>
      <c r="AB162" s="12" t="s">
        <v>1569</v>
      </c>
      <c r="AD162" s="5" t="s">
        <v>1569</v>
      </c>
      <c r="AE162" s="12" t="s">
        <v>1569</v>
      </c>
      <c r="AG162" s="5" t="s">
        <v>1569</v>
      </c>
      <c r="AH162" s="14" t="s">
        <v>1569</v>
      </c>
      <c r="AJ162" s="5" t="s">
        <v>1569</v>
      </c>
      <c r="AK162" s="14"/>
      <c r="AM162" s="5" t="s">
        <v>1569</v>
      </c>
    </row>
    <row r="163" spans="1:39" ht="12.75" customHeight="1" x14ac:dyDescent="0.25">
      <c r="A163" s="5" t="s">
        <v>436</v>
      </c>
      <c r="B163" s="5" t="s">
        <v>17</v>
      </c>
      <c r="C163" s="5" t="s">
        <v>414</v>
      </c>
      <c r="D163" s="5" t="s">
        <v>360</v>
      </c>
      <c r="E163" s="5" t="s">
        <v>438</v>
      </c>
      <c r="F163" s="5" t="s">
        <v>437</v>
      </c>
      <c r="G163" s="5">
        <v>3</v>
      </c>
      <c r="H163" s="15">
        <v>2</v>
      </c>
      <c r="I163" s="4" t="s">
        <v>1881</v>
      </c>
      <c r="J163" s="4">
        <f>INDEX('08_Data_level_analysis'!$M$3:$M$256,MATCH(C163,'08_Data_level_analysis'!$B$3:$B$256,0))</f>
        <v>3</v>
      </c>
      <c r="K163" s="5" t="str">
        <f t="shared" si="3"/>
        <v>N</v>
      </c>
      <c r="M163" s="13">
        <v>0.19598059672022672</v>
      </c>
      <c r="N163" s="5">
        <v>2015</v>
      </c>
      <c r="O163" s="5" t="s">
        <v>436</v>
      </c>
      <c r="P163" s="12" t="s">
        <v>1569</v>
      </c>
      <c r="R163" s="5" t="s">
        <v>1569</v>
      </c>
      <c r="S163" s="12">
        <v>6.9534767383691838</v>
      </c>
      <c r="T163" s="5">
        <v>2015</v>
      </c>
      <c r="U163" s="5" t="s">
        <v>436</v>
      </c>
      <c r="V163" s="12"/>
      <c r="X163" s="5" t="s">
        <v>1569</v>
      </c>
      <c r="Y163" s="12" t="s">
        <v>1569</v>
      </c>
      <c r="AA163" s="5" t="s">
        <v>1569</v>
      </c>
      <c r="AB163" s="12" t="s">
        <v>1569</v>
      </c>
      <c r="AD163" s="5" t="s">
        <v>1569</v>
      </c>
      <c r="AE163" s="12" t="s">
        <v>1569</v>
      </c>
      <c r="AG163" s="5" t="s">
        <v>1569</v>
      </c>
      <c r="AH163" s="14" t="s">
        <v>1569</v>
      </c>
      <c r="AJ163" s="5" t="s">
        <v>1569</v>
      </c>
      <c r="AK163" s="14"/>
      <c r="AM163" s="5" t="s">
        <v>1569</v>
      </c>
    </row>
    <row r="164" spans="1:39" ht="12.75" customHeight="1" x14ac:dyDescent="0.25">
      <c r="A164" s="5" t="s">
        <v>439</v>
      </c>
      <c r="B164" s="5" t="s">
        <v>17</v>
      </c>
      <c r="C164" s="5" t="s">
        <v>414</v>
      </c>
      <c r="D164" s="5" t="s">
        <v>360</v>
      </c>
      <c r="E164" s="5" t="s">
        <v>441</v>
      </c>
      <c r="F164" s="5" t="s">
        <v>440</v>
      </c>
      <c r="G164" s="5">
        <v>3</v>
      </c>
      <c r="H164" s="15">
        <v>2</v>
      </c>
      <c r="I164" s="4" t="s">
        <v>1882</v>
      </c>
      <c r="J164" s="4">
        <f>INDEX('08_Data_level_analysis'!$M$3:$M$256,MATCH(C164,'08_Data_level_analysis'!$B$3:$B$256,0))</f>
        <v>3</v>
      </c>
      <c r="K164" s="5" t="str">
        <f t="shared" si="3"/>
        <v>N</v>
      </c>
      <c r="M164" s="13">
        <v>0.7246376811594204</v>
      </c>
      <c r="N164" s="5">
        <v>2015</v>
      </c>
      <c r="O164" s="5" t="s">
        <v>439</v>
      </c>
      <c r="P164" s="12">
        <v>69</v>
      </c>
      <c r="Q164" s="5">
        <v>2015</v>
      </c>
      <c r="R164" s="5" t="s">
        <v>439</v>
      </c>
      <c r="S164" s="12">
        <v>9.9502487562189064</v>
      </c>
      <c r="T164" s="5">
        <v>2015</v>
      </c>
      <c r="U164" s="5" t="s">
        <v>439</v>
      </c>
      <c r="V164" s="12"/>
      <c r="X164" s="5" t="s">
        <v>1569</v>
      </c>
      <c r="Y164" s="12">
        <v>0</v>
      </c>
      <c r="Z164" s="5">
        <v>2015</v>
      </c>
      <c r="AA164" s="5" t="s">
        <v>439</v>
      </c>
      <c r="AB164" s="12">
        <v>0</v>
      </c>
      <c r="AC164" s="5">
        <v>2015</v>
      </c>
      <c r="AD164" s="5" t="s">
        <v>439</v>
      </c>
      <c r="AE164" s="12">
        <v>0</v>
      </c>
      <c r="AF164" s="5">
        <v>2015</v>
      </c>
      <c r="AG164" s="5" t="s">
        <v>439</v>
      </c>
      <c r="AH164" s="14">
        <v>0</v>
      </c>
      <c r="AI164" s="5">
        <v>2015</v>
      </c>
      <c r="AJ164" s="5" t="s">
        <v>439</v>
      </c>
      <c r="AK164" s="14"/>
      <c r="AM164" s="5" t="s">
        <v>1569</v>
      </c>
    </row>
    <row r="165" spans="1:39" ht="12.75" customHeight="1" x14ac:dyDescent="0.25">
      <c r="A165" s="5" t="s">
        <v>442</v>
      </c>
      <c r="B165" s="5" t="s">
        <v>17</v>
      </c>
      <c r="C165" s="5" t="s">
        <v>414</v>
      </c>
      <c r="D165" s="5" t="s">
        <v>360</v>
      </c>
      <c r="E165" s="5" t="s">
        <v>444</v>
      </c>
      <c r="F165" s="5" t="s">
        <v>443</v>
      </c>
      <c r="G165" s="5">
        <v>3</v>
      </c>
      <c r="H165" s="15">
        <v>2</v>
      </c>
      <c r="I165" s="4" t="s">
        <v>1883</v>
      </c>
      <c r="J165" s="4">
        <f>INDEX('08_Data_level_analysis'!$M$3:$M$256,MATCH(C165,'08_Data_level_analysis'!$B$3:$B$256,0))</f>
        <v>3</v>
      </c>
      <c r="K165" s="5" t="str">
        <f t="shared" si="3"/>
        <v>N</v>
      </c>
      <c r="M165" s="13" t="s">
        <v>1569</v>
      </c>
      <c r="O165" s="5" t="s">
        <v>1569</v>
      </c>
      <c r="P165" s="12" t="s">
        <v>1569</v>
      </c>
      <c r="R165" s="5" t="s">
        <v>1569</v>
      </c>
      <c r="S165" s="12">
        <v>3.6963036963036959</v>
      </c>
      <c r="U165" s="5" t="s">
        <v>442</v>
      </c>
      <c r="V165" s="12"/>
      <c r="X165" s="5" t="s">
        <v>1569</v>
      </c>
      <c r="Y165" s="12" t="s">
        <v>1569</v>
      </c>
      <c r="AA165" s="5" t="s">
        <v>1569</v>
      </c>
      <c r="AB165" s="12" t="s">
        <v>1569</v>
      </c>
      <c r="AD165" s="5" t="s">
        <v>1569</v>
      </c>
      <c r="AE165" s="12" t="s">
        <v>1569</v>
      </c>
      <c r="AG165" s="5" t="s">
        <v>1569</v>
      </c>
      <c r="AH165" s="14" t="s">
        <v>1569</v>
      </c>
      <c r="AJ165" s="5" t="s">
        <v>1569</v>
      </c>
      <c r="AK165" s="14"/>
      <c r="AM165" s="5" t="s">
        <v>1569</v>
      </c>
    </row>
    <row r="166" spans="1:39" ht="12.75" customHeight="1" x14ac:dyDescent="0.25">
      <c r="A166" s="5" t="s">
        <v>445</v>
      </c>
      <c r="B166" s="5" t="s">
        <v>17</v>
      </c>
      <c r="C166" s="5" t="s">
        <v>414</v>
      </c>
      <c r="D166" s="5" t="s">
        <v>360</v>
      </c>
      <c r="E166" s="5" t="s">
        <v>447</v>
      </c>
      <c r="F166" s="5" t="s">
        <v>446</v>
      </c>
      <c r="G166" s="5">
        <v>3</v>
      </c>
      <c r="H166" s="15">
        <v>2</v>
      </c>
      <c r="I166" s="4" t="s">
        <v>1884</v>
      </c>
      <c r="J166" s="4">
        <f>INDEX('08_Data_level_analysis'!$M$3:$M$256,MATCH(C166,'08_Data_level_analysis'!$B$3:$B$256,0))</f>
        <v>3</v>
      </c>
      <c r="K166" s="5" t="str">
        <f t="shared" si="3"/>
        <v>N</v>
      </c>
      <c r="M166" s="13">
        <v>0.22001406888143044</v>
      </c>
      <c r="N166" s="5">
        <v>2015</v>
      </c>
      <c r="O166" s="5" t="s">
        <v>445</v>
      </c>
      <c r="P166" s="12" t="s">
        <v>1569</v>
      </c>
      <c r="R166" s="5" t="s">
        <v>1569</v>
      </c>
      <c r="S166" s="12">
        <v>2.2896963663514183</v>
      </c>
      <c r="T166" s="5">
        <v>2015</v>
      </c>
      <c r="U166" s="5" t="s">
        <v>445</v>
      </c>
      <c r="V166" s="12"/>
      <c r="X166" s="5" t="s">
        <v>1569</v>
      </c>
      <c r="Y166" s="12" t="s">
        <v>1569</v>
      </c>
      <c r="AA166" s="5" t="s">
        <v>1569</v>
      </c>
      <c r="AB166" s="12" t="s">
        <v>1569</v>
      </c>
      <c r="AD166" s="5" t="s">
        <v>1569</v>
      </c>
      <c r="AE166" s="12" t="s">
        <v>1569</v>
      </c>
      <c r="AG166" s="5" t="s">
        <v>1569</v>
      </c>
      <c r="AH166" s="14" t="s">
        <v>1569</v>
      </c>
      <c r="AJ166" s="5" t="s">
        <v>1569</v>
      </c>
      <c r="AK166" s="14"/>
      <c r="AM166" s="5" t="s">
        <v>1569</v>
      </c>
    </row>
    <row r="167" spans="1:39" ht="12.75" customHeight="1" x14ac:dyDescent="0.25">
      <c r="A167" s="5" t="s">
        <v>1160</v>
      </c>
      <c r="B167" s="5" t="s">
        <v>1163</v>
      </c>
      <c r="C167" s="5" t="s">
        <v>1162</v>
      </c>
      <c r="D167" s="5" t="s">
        <v>1038</v>
      </c>
      <c r="E167" s="5" t="s">
        <v>1164</v>
      </c>
      <c r="F167" s="5" t="s">
        <v>1161</v>
      </c>
      <c r="G167" s="5">
        <v>2</v>
      </c>
      <c r="H167" s="15">
        <v>2</v>
      </c>
      <c r="I167" s="4" t="s">
        <v>1885</v>
      </c>
      <c r="J167" s="4">
        <f>INDEX('08_Data_level_analysis'!$M$3:$M$256,MATCH(C167,'08_Data_level_analysis'!$B$3:$B$256,0))</f>
        <v>2</v>
      </c>
      <c r="K167" s="5" t="str">
        <f t="shared" si="3"/>
        <v>N</v>
      </c>
      <c r="M167" s="13">
        <v>0.77325581395348841</v>
      </c>
      <c r="N167" s="5">
        <v>2012</v>
      </c>
      <c r="O167" s="5" t="s">
        <v>1160</v>
      </c>
      <c r="P167" s="12">
        <v>100</v>
      </c>
      <c r="Q167" s="5">
        <v>2012</v>
      </c>
      <c r="R167" s="5" t="s">
        <v>1160</v>
      </c>
      <c r="S167" s="12">
        <v>8.0321285140562253</v>
      </c>
      <c r="T167" s="5">
        <v>2012</v>
      </c>
      <c r="U167" s="5" t="s">
        <v>1160</v>
      </c>
      <c r="V167" s="12"/>
      <c r="X167" s="5" t="s">
        <v>1569</v>
      </c>
      <c r="Y167" s="12" t="s">
        <v>1569</v>
      </c>
      <c r="AA167" s="5" t="s">
        <v>1569</v>
      </c>
      <c r="AB167" s="12" t="s">
        <v>1569</v>
      </c>
      <c r="AD167" s="5" t="s">
        <v>1569</v>
      </c>
      <c r="AE167" s="12" t="s">
        <v>1569</v>
      </c>
      <c r="AG167" s="5" t="s">
        <v>1569</v>
      </c>
      <c r="AH167" s="14" t="s">
        <v>1569</v>
      </c>
      <c r="AJ167" s="5" t="s">
        <v>1569</v>
      </c>
      <c r="AK167" s="14"/>
      <c r="AM167" s="5" t="s">
        <v>1569</v>
      </c>
    </row>
    <row r="168" spans="1:39" ht="12.75" customHeight="1" x14ac:dyDescent="0.25">
      <c r="A168" s="5" t="s">
        <v>108</v>
      </c>
      <c r="B168" s="5" t="s">
        <v>111</v>
      </c>
      <c r="C168" s="5" t="s">
        <v>110</v>
      </c>
      <c r="D168" s="5" t="s">
        <v>35</v>
      </c>
      <c r="E168" s="5" t="s">
        <v>112</v>
      </c>
      <c r="F168" s="5" t="s">
        <v>109</v>
      </c>
      <c r="G168" s="5">
        <v>4</v>
      </c>
      <c r="H168" s="15">
        <v>2</v>
      </c>
      <c r="I168" s="4" t="s">
        <v>1886</v>
      </c>
      <c r="J168" s="4">
        <f>INDEX('08_Data_level_analysis'!$M$3:$M$256,MATCH(C168,'08_Data_level_analysis'!$B$3:$B$256,0))</f>
        <v>4</v>
      </c>
      <c r="K168" s="5" t="str">
        <f t="shared" si="3"/>
        <v>N</v>
      </c>
      <c r="M168" s="13" t="s">
        <v>1569</v>
      </c>
      <c r="O168" s="5" t="s">
        <v>1569</v>
      </c>
      <c r="P168" s="12" t="s">
        <v>1569</v>
      </c>
      <c r="R168" s="5" t="s">
        <v>1569</v>
      </c>
      <c r="S168" s="12" t="s">
        <v>1569</v>
      </c>
      <c r="U168" s="5" t="s">
        <v>1569</v>
      </c>
      <c r="V168" s="12"/>
      <c r="X168" s="5" t="s">
        <v>1569</v>
      </c>
      <c r="Y168" s="12">
        <v>0</v>
      </c>
      <c r="AA168" s="5" t="s">
        <v>108</v>
      </c>
      <c r="AB168" s="12">
        <v>0</v>
      </c>
      <c r="AD168" s="5" t="s">
        <v>108</v>
      </c>
      <c r="AE168" s="12">
        <v>0</v>
      </c>
      <c r="AG168" s="5" t="s">
        <v>108</v>
      </c>
      <c r="AH168" s="14">
        <v>100</v>
      </c>
      <c r="AJ168" s="5" t="s">
        <v>108</v>
      </c>
      <c r="AK168" s="14"/>
      <c r="AM168" s="5" t="s">
        <v>1569</v>
      </c>
    </row>
    <row r="169" spans="1:39" ht="12.75" customHeight="1" x14ac:dyDescent="0.25">
      <c r="A169" s="5" t="s">
        <v>113</v>
      </c>
      <c r="B169" s="5" t="s">
        <v>111</v>
      </c>
      <c r="C169" s="5" t="s">
        <v>110</v>
      </c>
      <c r="D169" s="5" t="s">
        <v>35</v>
      </c>
      <c r="E169" s="5" t="s">
        <v>115</v>
      </c>
      <c r="F169" s="5" t="s">
        <v>114</v>
      </c>
      <c r="G169" s="5">
        <v>4</v>
      </c>
      <c r="H169" s="15">
        <v>1</v>
      </c>
      <c r="I169" s="4"/>
      <c r="J169" s="4">
        <f>INDEX('08_Data_level_analysis'!$M$3:$M$256,MATCH(C169,'08_Data_level_analysis'!$B$3:$B$256,0))</f>
        <v>4</v>
      </c>
      <c r="K169" s="5" t="str">
        <f t="shared" si="3"/>
        <v>N</v>
      </c>
      <c r="M169" s="13" t="s">
        <v>1569</v>
      </c>
      <c r="O169" s="5" t="s">
        <v>1569</v>
      </c>
      <c r="P169" s="12" t="s">
        <v>1569</v>
      </c>
      <c r="R169" s="5" t="s">
        <v>1569</v>
      </c>
      <c r="S169" s="12">
        <v>15.784215784215782</v>
      </c>
      <c r="U169" s="5" t="s">
        <v>113</v>
      </c>
      <c r="V169" s="12"/>
      <c r="X169" s="5" t="s">
        <v>1569</v>
      </c>
      <c r="Y169" s="12" t="s">
        <v>1569</v>
      </c>
      <c r="AA169" s="5" t="s">
        <v>1569</v>
      </c>
      <c r="AB169" s="12" t="s">
        <v>1569</v>
      </c>
      <c r="AD169" s="5" t="s">
        <v>1569</v>
      </c>
      <c r="AE169" s="12" t="s">
        <v>1569</v>
      </c>
      <c r="AG169" s="5" t="s">
        <v>1569</v>
      </c>
      <c r="AH169" s="14" t="s">
        <v>1569</v>
      </c>
      <c r="AJ169" s="5" t="s">
        <v>1569</v>
      </c>
      <c r="AK169" s="14"/>
      <c r="AM169" s="5" t="s">
        <v>1569</v>
      </c>
    </row>
    <row r="170" spans="1:39" ht="12.75" customHeight="1" x14ac:dyDescent="0.25">
      <c r="A170" s="5" t="s">
        <v>116</v>
      </c>
      <c r="B170" s="5" t="s">
        <v>111</v>
      </c>
      <c r="C170" s="5" t="s">
        <v>110</v>
      </c>
      <c r="D170" s="5" t="s">
        <v>35</v>
      </c>
      <c r="E170" s="5" t="s">
        <v>118</v>
      </c>
      <c r="F170" s="5" t="s">
        <v>117</v>
      </c>
      <c r="G170" s="5">
        <v>4</v>
      </c>
      <c r="H170" s="15">
        <v>1</v>
      </c>
      <c r="I170" s="4"/>
      <c r="J170" s="4">
        <f>INDEX('08_Data_level_analysis'!$M$3:$M$256,MATCH(C170,'08_Data_level_analysis'!$B$3:$B$256,0))</f>
        <v>4</v>
      </c>
      <c r="K170" s="5" t="str">
        <f t="shared" si="3"/>
        <v>N</v>
      </c>
      <c r="M170" s="13" t="s">
        <v>1569</v>
      </c>
      <c r="O170" s="5" t="s">
        <v>1569</v>
      </c>
      <c r="P170" s="12" t="s">
        <v>1569</v>
      </c>
      <c r="R170" s="5" t="s">
        <v>1569</v>
      </c>
      <c r="S170" s="12">
        <v>17.617617617617618</v>
      </c>
      <c r="U170" s="5" t="s">
        <v>116</v>
      </c>
      <c r="V170" s="12"/>
      <c r="X170" s="5" t="s">
        <v>1569</v>
      </c>
      <c r="Y170" s="12" t="s">
        <v>1569</v>
      </c>
      <c r="AA170" s="5" t="s">
        <v>1569</v>
      </c>
      <c r="AB170" s="12" t="s">
        <v>1569</v>
      </c>
      <c r="AD170" s="5" t="s">
        <v>1569</v>
      </c>
      <c r="AE170" s="12" t="s">
        <v>1569</v>
      </c>
      <c r="AG170" s="5" t="s">
        <v>1569</v>
      </c>
      <c r="AH170" s="14" t="s">
        <v>1569</v>
      </c>
      <c r="AJ170" s="5" t="s">
        <v>1569</v>
      </c>
      <c r="AK170" s="14"/>
      <c r="AM170" s="5" t="s">
        <v>1569</v>
      </c>
    </row>
    <row r="171" spans="1:39" ht="12.75" customHeight="1" x14ac:dyDescent="0.25">
      <c r="A171" s="5" t="s">
        <v>119</v>
      </c>
      <c r="B171" s="5" t="s">
        <v>122</v>
      </c>
      <c r="C171" s="5" t="s">
        <v>121</v>
      </c>
      <c r="D171" s="5" t="s">
        <v>35</v>
      </c>
      <c r="E171" s="5" t="s">
        <v>123</v>
      </c>
      <c r="F171" s="5" t="s">
        <v>120</v>
      </c>
      <c r="G171" s="5">
        <v>2</v>
      </c>
      <c r="H171" s="15">
        <v>1</v>
      </c>
      <c r="I171" s="4" t="s">
        <v>3162</v>
      </c>
      <c r="J171" s="4">
        <f>INDEX('08_Data_level_analysis'!$M$3:$M$256,MATCH(C171,'08_Data_level_analysis'!$B$3:$B$256,0))</f>
        <v>3</v>
      </c>
      <c r="K171" s="5" t="str">
        <f t="shared" si="3"/>
        <v>Y</v>
      </c>
      <c r="L171" s="4" t="s">
        <v>3285</v>
      </c>
      <c r="M171" s="13">
        <v>1.3277838169386371</v>
      </c>
      <c r="N171" s="5">
        <v>2015</v>
      </c>
      <c r="O171" s="5" t="s">
        <v>119</v>
      </c>
      <c r="P171" s="12">
        <v>100</v>
      </c>
      <c r="Q171" s="5">
        <v>2015</v>
      </c>
      <c r="R171" s="5" t="s">
        <v>119</v>
      </c>
      <c r="S171" s="12">
        <v>16.7</v>
      </c>
      <c r="T171" s="5">
        <v>2015</v>
      </c>
      <c r="U171" s="5" t="s">
        <v>119</v>
      </c>
      <c r="V171" s="12"/>
      <c r="X171" s="5" t="s">
        <v>1569</v>
      </c>
      <c r="Y171" s="12">
        <v>0</v>
      </c>
      <c r="Z171" s="5">
        <v>2015</v>
      </c>
      <c r="AA171" s="5" t="s">
        <v>119</v>
      </c>
      <c r="AB171" s="12">
        <v>17.100000000000001</v>
      </c>
      <c r="AC171" s="5">
        <v>2015</v>
      </c>
      <c r="AD171" s="5" t="s">
        <v>119</v>
      </c>
      <c r="AE171" s="12">
        <v>77.5</v>
      </c>
      <c r="AF171" s="5">
        <v>2015</v>
      </c>
      <c r="AG171" s="5" t="s">
        <v>119</v>
      </c>
      <c r="AH171" s="14">
        <v>100</v>
      </c>
      <c r="AI171" s="5">
        <v>2015</v>
      </c>
      <c r="AJ171" s="5" t="s">
        <v>119</v>
      </c>
      <c r="AK171" s="14"/>
      <c r="AM171" s="5" t="s">
        <v>1569</v>
      </c>
    </row>
    <row r="172" spans="1:39" ht="12.75" customHeight="1" x14ac:dyDescent="0.25">
      <c r="A172" s="5" t="s">
        <v>124</v>
      </c>
      <c r="B172" s="5" t="s">
        <v>122</v>
      </c>
      <c r="C172" s="5" t="s">
        <v>121</v>
      </c>
      <c r="D172" s="5" t="s">
        <v>35</v>
      </c>
      <c r="E172" s="5" t="s">
        <v>126</v>
      </c>
      <c r="F172" s="5" t="s">
        <v>125</v>
      </c>
      <c r="G172" s="5">
        <v>3</v>
      </c>
      <c r="H172" s="15">
        <v>2</v>
      </c>
      <c r="I172" s="4" t="s">
        <v>1887</v>
      </c>
      <c r="J172" s="4">
        <f>INDEX('08_Data_level_analysis'!$M$3:$M$256,MATCH(C172,'08_Data_level_analysis'!$B$3:$B$256,0))</f>
        <v>3</v>
      </c>
      <c r="K172" s="5" t="str">
        <f t="shared" si="3"/>
        <v>N</v>
      </c>
      <c r="M172" s="13">
        <v>1.3466819772081444</v>
      </c>
      <c r="N172" s="5">
        <v>2015</v>
      </c>
      <c r="O172" s="5" t="s">
        <v>124</v>
      </c>
      <c r="P172" s="12">
        <v>100</v>
      </c>
      <c r="Q172" s="5">
        <v>2015</v>
      </c>
      <c r="R172" s="5" t="s">
        <v>124</v>
      </c>
      <c r="S172" s="12" t="s">
        <v>1569</v>
      </c>
      <c r="U172" s="5" t="s">
        <v>1569</v>
      </c>
      <c r="V172" s="12"/>
      <c r="X172" s="5" t="s">
        <v>1569</v>
      </c>
      <c r="Y172" s="12">
        <v>22.936352553943689</v>
      </c>
      <c r="Z172" s="5">
        <v>2015</v>
      </c>
      <c r="AA172" s="5" t="s">
        <v>124</v>
      </c>
      <c r="AB172" s="12">
        <v>17.66</v>
      </c>
      <c r="AC172" s="5">
        <v>2015</v>
      </c>
      <c r="AD172" s="5" t="s">
        <v>124</v>
      </c>
      <c r="AE172" s="12">
        <v>0.23086919419724494</v>
      </c>
      <c r="AF172" s="5">
        <v>2015</v>
      </c>
      <c r="AG172" s="5" t="s">
        <v>124</v>
      </c>
      <c r="AH172" s="14">
        <v>91.518235793044951</v>
      </c>
      <c r="AI172" s="5">
        <v>2015</v>
      </c>
      <c r="AJ172" s="5" t="s">
        <v>124</v>
      </c>
      <c r="AK172" s="14"/>
      <c r="AM172" s="5" t="s">
        <v>1569</v>
      </c>
    </row>
    <row r="173" spans="1:39" ht="12.75" customHeight="1" x14ac:dyDescent="0.25">
      <c r="A173" s="5" t="s">
        <v>1165</v>
      </c>
      <c r="B173" s="5" t="s">
        <v>1168</v>
      </c>
      <c r="C173" s="5" t="s">
        <v>1167</v>
      </c>
      <c r="D173" s="5" t="s">
        <v>1038</v>
      </c>
      <c r="E173" s="5" t="s">
        <v>1169</v>
      </c>
      <c r="F173" s="5" t="s">
        <v>1166</v>
      </c>
      <c r="G173" s="5">
        <v>2</v>
      </c>
      <c r="H173" s="15">
        <v>2</v>
      </c>
      <c r="I173" s="4" t="s">
        <v>1888</v>
      </c>
      <c r="J173" s="4">
        <f>INDEX('08_Data_level_analysis'!$M$3:$M$256,MATCH(C173,'08_Data_level_analysis'!$B$3:$B$256,0))</f>
        <v>2</v>
      </c>
      <c r="K173" s="5" t="str">
        <f t="shared" si="3"/>
        <v>N</v>
      </c>
      <c r="M173" s="13"/>
      <c r="O173" s="5" t="s">
        <v>1569</v>
      </c>
      <c r="P173" s="12"/>
      <c r="R173" s="5" t="s">
        <v>1569</v>
      </c>
      <c r="S173" s="12" t="s">
        <v>1569</v>
      </c>
      <c r="U173" s="5" t="s">
        <v>1569</v>
      </c>
      <c r="V173" s="12"/>
      <c r="X173" s="5" t="s">
        <v>1569</v>
      </c>
      <c r="Y173" s="12"/>
      <c r="AA173" s="5" t="s">
        <v>1569</v>
      </c>
      <c r="AB173" s="12"/>
      <c r="AD173" s="5" t="s">
        <v>1569</v>
      </c>
      <c r="AE173" s="12"/>
      <c r="AG173" s="5" t="s">
        <v>1569</v>
      </c>
      <c r="AH173" s="14"/>
      <c r="AJ173" s="5" t="s">
        <v>1569</v>
      </c>
      <c r="AK173" s="14"/>
      <c r="AM173" s="5" t="s">
        <v>1569</v>
      </c>
    </row>
    <row r="174" spans="1:39" ht="12.75" customHeight="1" x14ac:dyDescent="0.25">
      <c r="A174" s="5" t="s">
        <v>127</v>
      </c>
      <c r="B174" s="5" t="s">
        <v>130</v>
      </c>
      <c r="C174" s="5" t="s">
        <v>129</v>
      </c>
      <c r="D174" s="5" t="s">
        <v>35</v>
      </c>
      <c r="E174" s="5" t="s">
        <v>131</v>
      </c>
      <c r="F174" s="5" t="s">
        <v>128</v>
      </c>
      <c r="G174" s="5" t="s">
        <v>2708</v>
      </c>
      <c r="H174" s="15">
        <v>1</v>
      </c>
      <c r="I174" s="4"/>
      <c r="J174" s="4">
        <f>INDEX('08_Data_level_analysis'!$M$3:$M$256,MATCH(C174,'08_Data_level_analysis'!$B$3:$B$256,0))</f>
        <v>2</v>
      </c>
      <c r="K174" s="5" t="str">
        <f t="shared" si="3"/>
        <v>Y</v>
      </c>
      <c r="L174" s="4" t="s">
        <v>3287</v>
      </c>
      <c r="M174" s="13">
        <v>1.0384176794220661</v>
      </c>
      <c r="N174" s="5">
        <v>2015</v>
      </c>
      <c r="O174" s="5" t="s">
        <v>127</v>
      </c>
      <c r="P174" s="12" t="s">
        <v>1569</v>
      </c>
      <c r="R174" s="5" t="s">
        <v>1569</v>
      </c>
      <c r="S174" s="12">
        <v>8</v>
      </c>
      <c r="T174" s="5">
        <v>2015</v>
      </c>
      <c r="U174" s="5" t="s">
        <v>127</v>
      </c>
      <c r="V174" s="12"/>
      <c r="X174" s="5" t="s">
        <v>1569</v>
      </c>
      <c r="Y174" s="12">
        <v>0</v>
      </c>
      <c r="Z174" s="5">
        <v>2015</v>
      </c>
      <c r="AA174" s="5" t="s">
        <v>127</v>
      </c>
      <c r="AB174" s="12">
        <v>28</v>
      </c>
      <c r="AC174" s="5">
        <v>2015</v>
      </c>
      <c r="AD174" s="5" t="s">
        <v>127</v>
      </c>
      <c r="AE174" s="12">
        <v>65</v>
      </c>
      <c r="AF174" s="5">
        <v>2015</v>
      </c>
      <c r="AG174" s="5" t="s">
        <v>127</v>
      </c>
      <c r="AH174" s="14">
        <v>100</v>
      </c>
      <c r="AI174" s="5">
        <v>2015</v>
      </c>
      <c r="AJ174" s="5" t="s">
        <v>127</v>
      </c>
      <c r="AK174" s="14"/>
      <c r="AM174" s="5" t="s">
        <v>1569</v>
      </c>
    </row>
    <row r="175" spans="1:39" ht="12.75" customHeight="1" x14ac:dyDescent="0.25">
      <c r="A175" s="5" t="s">
        <v>132</v>
      </c>
      <c r="B175" s="5" t="s">
        <v>130</v>
      </c>
      <c r="C175" s="5" t="s">
        <v>129</v>
      </c>
      <c r="D175" s="5" t="s">
        <v>35</v>
      </c>
      <c r="E175" s="5" t="s">
        <v>134</v>
      </c>
      <c r="F175" s="5" t="s">
        <v>133</v>
      </c>
      <c r="G175" s="5" t="s">
        <v>2708</v>
      </c>
      <c r="H175" s="15">
        <v>1</v>
      </c>
      <c r="I175" s="4"/>
      <c r="J175" s="4">
        <f>INDEX('08_Data_level_analysis'!$M$3:$M$256,MATCH(C175,'08_Data_level_analysis'!$B$3:$B$256,0))</f>
        <v>2</v>
      </c>
      <c r="K175" s="5" t="str">
        <f t="shared" si="3"/>
        <v>Y</v>
      </c>
      <c r="L175" s="4" t="s">
        <v>3287</v>
      </c>
      <c r="M175" s="13" t="s">
        <v>1569</v>
      </c>
      <c r="O175" s="5" t="s">
        <v>1569</v>
      </c>
      <c r="P175" s="12" t="s">
        <v>1569</v>
      </c>
      <c r="R175" s="5" t="s">
        <v>1569</v>
      </c>
      <c r="S175" s="12">
        <v>1.600480144043213</v>
      </c>
      <c r="U175" s="5" t="s">
        <v>132</v>
      </c>
      <c r="V175" s="12"/>
      <c r="X175" s="5" t="s">
        <v>1569</v>
      </c>
      <c r="Y175" s="12" t="s">
        <v>1569</v>
      </c>
      <c r="AA175" s="5" t="s">
        <v>1569</v>
      </c>
      <c r="AB175" s="12" t="s">
        <v>1569</v>
      </c>
      <c r="AD175" s="5" t="s">
        <v>1569</v>
      </c>
      <c r="AE175" s="12" t="s">
        <v>1569</v>
      </c>
      <c r="AG175" s="5" t="s">
        <v>1569</v>
      </c>
      <c r="AH175" s="14" t="s">
        <v>1569</v>
      </c>
      <c r="AJ175" s="5" t="s">
        <v>1569</v>
      </c>
      <c r="AK175" s="14"/>
      <c r="AM175" s="5" t="s">
        <v>1569</v>
      </c>
    </row>
    <row r="176" spans="1:39" ht="12.75" customHeight="1" x14ac:dyDescent="0.25">
      <c r="A176" s="5" t="s">
        <v>140</v>
      </c>
      <c r="B176" s="5" t="s">
        <v>138</v>
      </c>
      <c r="C176" s="5" t="s">
        <v>137</v>
      </c>
      <c r="D176" s="5" t="s">
        <v>35</v>
      </c>
      <c r="E176" s="5" t="s">
        <v>142</v>
      </c>
      <c r="F176" s="5" t="s">
        <v>141</v>
      </c>
      <c r="G176" s="5">
        <v>3</v>
      </c>
      <c r="H176" s="15">
        <v>2</v>
      </c>
      <c r="I176" s="4" t="s">
        <v>1890</v>
      </c>
      <c r="J176" s="4">
        <f>INDEX('08_Data_level_analysis'!$M$3:$M$256,MATCH(C176,'08_Data_level_analysis'!$B$3:$B$256,0))</f>
        <v>3</v>
      </c>
      <c r="K176" s="5" t="str">
        <f t="shared" si="3"/>
        <v>N</v>
      </c>
      <c r="M176" s="13">
        <v>1.0101545943517365</v>
      </c>
      <c r="N176" s="5">
        <v>2015</v>
      </c>
      <c r="O176" s="5" t="s">
        <v>140</v>
      </c>
      <c r="P176" s="12" t="s">
        <v>1569</v>
      </c>
      <c r="R176" s="5" t="s">
        <v>1569</v>
      </c>
      <c r="S176" s="12">
        <v>13.900000000000002</v>
      </c>
      <c r="T176" s="5">
        <v>2015</v>
      </c>
      <c r="U176" s="5" t="s">
        <v>140</v>
      </c>
      <c r="V176" s="12"/>
      <c r="X176" s="5" t="s">
        <v>1569</v>
      </c>
      <c r="Y176" s="12" t="s">
        <v>1569</v>
      </c>
      <c r="AA176" s="5" t="s">
        <v>1569</v>
      </c>
      <c r="AB176" s="12" t="s">
        <v>1569</v>
      </c>
      <c r="AD176" s="5" t="s">
        <v>1569</v>
      </c>
      <c r="AE176" s="12" t="s">
        <v>1569</v>
      </c>
      <c r="AG176" s="5" t="s">
        <v>1569</v>
      </c>
      <c r="AH176" s="14" t="s">
        <v>1569</v>
      </c>
      <c r="AJ176" s="5" t="s">
        <v>1569</v>
      </c>
      <c r="AK176" s="14"/>
      <c r="AM176" s="5" t="s">
        <v>1569</v>
      </c>
    </row>
    <row r="177" spans="1:39" ht="12.75" customHeight="1" x14ac:dyDescent="0.25">
      <c r="A177" s="5" t="s">
        <v>1170</v>
      </c>
      <c r="B177" s="5" t="s">
        <v>1173</v>
      </c>
      <c r="C177" s="5" t="s">
        <v>1172</v>
      </c>
      <c r="D177" s="5" t="s">
        <v>1038</v>
      </c>
      <c r="E177" s="5" t="s">
        <v>1174</v>
      </c>
      <c r="F177" s="5" t="s">
        <v>1171</v>
      </c>
      <c r="G177" s="5">
        <v>1</v>
      </c>
      <c r="H177" s="15">
        <v>1</v>
      </c>
      <c r="I177" s="4" t="s">
        <v>3163</v>
      </c>
      <c r="J177" s="4">
        <f>INDEX('08_Data_level_analysis'!$M$3:$M$256,MATCH(C177,'08_Data_level_analysis'!$B$3:$B$256,0))</f>
        <v>2</v>
      </c>
      <c r="K177" s="5" t="str">
        <f t="shared" si="3"/>
        <v>Y</v>
      </c>
      <c r="L177" s="4" t="s">
        <v>3284</v>
      </c>
      <c r="M177" s="13">
        <v>0.62945784471130228</v>
      </c>
      <c r="N177" s="5">
        <v>2013</v>
      </c>
      <c r="O177" s="5" t="s">
        <v>1170</v>
      </c>
      <c r="P177" s="12">
        <v>72</v>
      </c>
      <c r="Q177" s="5">
        <v>2013</v>
      </c>
      <c r="R177" s="5" t="s">
        <v>1170</v>
      </c>
      <c r="S177" s="12">
        <v>17</v>
      </c>
      <c r="T177" s="5">
        <v>2013</v>
      </c>
      <c r="U177" s="5" t="s">
        <v>1170</v>
      </c>
      <c r="V177" s="12"/>
      <c r="X177" s="5" t="s">
        <v>1569</v>
      </c>
      <c r="Y177" s="12">
        <v>0</v>
      </c>
      <c r="Z177" s="5">
        <v>2013</v>
      </c>
      <c r="AA177" s="5" t="s">
        <v>1170</v>
      </c>
      <c r="AB177" s="12">
        <v>0</v>
      </c>
      <c r="AC177" s="5">
        <v>2013</v>
      </c>
      <c r="AD177" s="5" t="s">
        <v>1170</v>
      </c>
      <c r="AE177" s="12">
        <v>0</v>
      </c>
      <c r="AF177" s="5">
        <v>2013</v>
      </c>
      <c r="AG177" s="5" t="s">
        <v>1170</v>
      </c>
      <c r="AH177" s="14">
        <v>0</v>
      </c>
      <c r="AI177" s="5">
        <v>2013</v>
      </c>
      <c r="AJ177" s="5" t="s">
        <v>1170</v>
      </c>
      <c r="AK177" s="14"/>
      <c r="AM177" s="5" t="s">
        <v>1569</v>
      </c>
    </row>
    <row r="178" spans="1:39" ht="12.75" customHeight="1" x14ac:dyDescent="0.25">
      <c r="A178" s="5" t="s">
        <v>1175</v>
      </c>
      <c r="B178" s="5" t="s">
        <v>1173</v>
      </c>
      <c r="C178" s="5" t="s">
        <v>1172</v>
      </c>
      <c r="D178" s="5" t="s">
        <v>1038</v>
      </c>
      <c r="E178" s="5" t="s">
        <v>1177</v>
      </c>
      <c r="F178" s="5" t="s">
        <v>1176</v>
      </c>
      <c r="G178" s="5">
        <v>2</v>
      </c>
      <c r="H178" s="15">
        <v>1</v>
      </c>
      <c r="I178" s="4"/>
      <c r="J178" s="4">
        <f>INDEX('08_Data_level_analysis'!$M$3:$M$256,MATCH(C178,'08_Data_level_analysis'!$B$3:$B$256,0))</f>
        <v>2</v>
      </c>
      <c r="K178" s="5" t="str">
        <f t="shared" si="3"/>
        <v>N</v>
      </c>
      <c r="M178" s="13">
        <v>0.56002640699785444</v>
      </c>
      <c r="N178" s="5">
        <v>2011</v>
      </c>
      <c r="O178" s="5" t="s">
        <v>1175</v>
      </c>
      <c r="P178" s="12" t="s">
        <v>1569</v>
      </c>
      <c r="R178" s="5" t="s">
        <v>1569</v>
      </c>
      <c r="S178" s="12">
        <v>12.000000000000002</v>
      </c>
      <c r="T178" s="5">
        <v>2011</v>
      </c>
      <c r="U178" s="5" t="s">
        <v>1175</v>
      </c>
      <c r="V178" s="12"/>
      <c r="X178" s="5" t="s">
        <v>1569</v>
      </c>
      <c r="Y178" s="12" t="s">
        <v>1569</v>
      </c>
      <c r="AA178" s="5" t="s">
        <v>1569</v>
      </c>
      <c r="AB178" s="12" t="s">
        <v>1569</v>
      </c>
      <c r="AD178" s="5" t="s">
        <v>1569</v>
      </c>
      <c r="AE178" s="12" t="s">
        <v>1569</v>
      </c>
      <c r="AG178" s="5" t="s">
        <v>1569</v>
      </c>
      <c r="AH178" s="14" t="s">
        <v>1569</v>
      </c>
      <c r="AJ178" s="5" t="s">
        <v>1569</v>
      </c>
      <c r="AK178" s="14"/>
      <c r="AM178" s="5" t="s">
        <v>1569</v>
      </c>
    </row>
    <row r="179" spans="1:39" ht="12.75" customHeight="1" x14ac:dyDescent="0.25">
      <c r="A179" s="5" t="s">
        <v>1178</v>
      </c>
      <c r="B179" s="5" t="s">
        <v>1173</v>
      </c>
      <c r="C179" s="5" t="s">
        <v>1172</v>
      </c>
      <c r="D179" s="5" t="s">
        <v>1038</v>
      </c>
      <c r="E179" s="5" t="s">
        <v>1180</v>
      </c>
      <c r="F179" s="5" t="s">
        <v>1179</v>
      </c>
      <c r="G179" s="5">
        <v>2</v>
      </c>
      <c r="H179" s="15">
        <v>2</v>
      </c>
      <c r="I179" s="4" t="s">
        <v>1891</v>
      </c>
      <c r="J179" s="4">
        <f>INDEX('08_Data_level_analysis'!$M$3:$M$256,MATCH(C179,'08_Data_level_analysis'!$B$3:$B$256,0))</f>
        <v>2</v>
      </c>
      <c r="K179" s="5" t="str">
        <f t="shared" si="3"/>
        <v>N</v>
      </c>
      <c r="M179" s="13">
        <v>0.35714353698461537</v>
      </c>
      <c r="N179" s="5">
        <v>2014</v>
      </c>
      <c r="O179" s="5" t="s">
        <v>1178</v>
      </c>
      <c r="P179" s="12">
        <v>12.5</v>
      </c>
      <c r="Q179" s="5">
        <v>2014</v>
      </c>
      <c r="R179" s="5" t="s">
        <v>1178</v>
      </c>
      <c r="S179" s="12">
        <v>11.811811811811811</v>
      </c>
      <c r="T179" s="5">
        <v>2014</v>
      </c>
      <c r="U179" s="5" t="s">
        <v>1178</v>
      </c>
      <c r="V179" s="12"/>
      <c r="X179" s="5" t="s">
        <v>1569</v>
      </c>
      <c r="Y179" s="12">
        <v>0</v>
      </c>
      <c r="Z179" s="5">
        <v>2014</v>
      </c>
      <c r="AA179" s="5" t="s">
        <v>1178</v>
      </c>
      <c r="AB179" s="12">
        <v>0</v>
      </c>
      <c r="AC179" s="5">
        <v>2014</v>
      </c>
      <c r="AD179" s="5" t="s">
        <v>1178</v>
      </c>
      <c r="AE179" s="12">
        <v>0</v>
      </c>
      <c r="AF179" s="5">
        <v>2014</v>
      </c>
      <c r="AG179" s="5" t="s">
        <v>1178</v>
      </c>
      <c r="AH179" s="14">
        <v>0</v>
      </c>
      <c r="AI179" s="5">
        <v>2014</v>
      </c>
      <c r="AJ179" s="5" t="s">
        <v>1178</v>
      </c>
      <c r="AK179" s="14"/>
      <c r="AM179" s="5" t="s">
        <v>1569</v>
      </c>
    </row>
    <row r="180" spans="1:39" ht="12.75" customHeight="1" x14ac:dyDescent="0.25">
      <c r="A180" s="5" t="s">
        <v>457</v>
      </c>
      <c r="B180" s="5" t="s">
        <v>460</v>
      </c>
      <c r="C180" s="5" t="s">
        <v>459</v>
      </c>
      <c r="D180" s="5" t="s">
        <v>360</v>
      </c>
      <c r="E180" s="5" t="s">
        <v>461</v>
      </c>
      <c r="F180" s="5" t="s">
        <v>458</v>
      </c>
      <c r="G180" s="5">
        <v>2</v>
      </c>
      <c r="H180" s="15">
        <v>1</v>
      </c>
      <c r="I180" s="4" t="s">
        <v>3164</v>
      </c>
      <c r="J180" s="4">
        <f>INDEX('08_Data_level_analysis'!$M$3:$M$256,MATCH(C180,'08_Data_level_analysis'!$B$3:$B$256,0))</f>
        <v>2</v>
      </c>
      <c r="K180" s="5" t="str">
        <f t="shared" si="3"/>
        <v>N</v>
      </c>
      <c r="M180" s="13">
        <v>0.70000000313841571</v>
      </c>
      <c r="N180" s="5">
        <v>2015</v>
      </c>
      <c r="O180" s="5" t="s">
        <v>457</v>
      </c>
      <c r="P180" s="12">
        <v>12.4</v>
      </c>
      <c r="Q180" s="5">
        <v>2015</v>
      </c>
      <c r="R180" s="5" t="s">
        <v>457</v>
      </c>
      <c r="S180" s="12">
        <v>15.4</v>
      </c>
      <c r="T180" s="5">
        <v>2015</v>
      </c>
      <c r="U180" s="5" t="s">
        <v>457</v>
      </c>
      <c r="V180" s="12"/>
      <c r="X180" s="5" t="s">
        <v>1569</v>
      </c>
      <c r="Y180" s="12">
        <v>0</v>
      </c>
      <c r="Z180" s="5">
        <v>2015</v>
      </c>
      <c r="AA180" s="5" t="s">
        <v>457</v>
      </c>
      <c r="AB180" s="12">
        <v>0</v>
      </c>
      <c r="AC180" s="5">
        <v>2015</v>
      </c>
      <c r="AD180" s="5" t="s">
        <v>457</v>
      </c>
      <c r="AE180" s="12">
        <v>0</v>
      </c>
      <c r="AF180" s="5">
        <v>2015</v>
      </c>
      <c r="AG180" s="5" t="s">
        <v>457</v>
      </c>
      <c r="AH180" s="14">
        <v>100</v>
      </c>
      <c r="AI180" s="5">
        <v>2015</v>
      </c>
      <c r="AJ180" s="5" t="s">
        <v>457</v>
      </c>
      <c r="AK180" s="14"/>
      <c r="AM180" s="5" t="s">
        <v>1569</v>
      </c>
    </row>
    <row r="181" spans="1:39" ht="12.75" customHeight="1" x14ac:dyDescent="0.25">
      <c r="A181" s="5" t="s">
        <v>699</v>
      </c>
      <c r="B181" s="5" t="s">
        <v>702</v>
      </c>
      <c r="C181" s="5" t="s">
        <v>701</v>
      </c>
      <c r="D181" s="5" t="s">
        <v>620</v>
      </c>
      <c r="E181" s="5" t="s">
        <v>703</v>
      </c>
      <c r="F181" s="5" t="s">
        <v>700</v>
      </c>
      <c r="G181" s="5">
        <v>2</v>
      </c>
      <c r="H181" s="15">
        <v>1</v>
      </c>
      <c r="I181" s="4"/>
      <c r="J181" s="4">
        <f>INDEX('08_Data_level_analysis'!$M$3:$M$256,MATCH(C181,'08_Data_level_analysis'!$B$3:$B$256,0))</f>
        <v>2</v>
      </c>
      <c r="K181" s="5" t="str">
        <f t="shared" si="3"/>
        <v>N</v>
      </c>
      <c r="M181" s="13">
        <v>0.75429553264604809</v>
      </c>
      <c r="N181" s="5">
        <v>2015</v>
      </c>
      <c r="O181" s="5" t="s">
        <v>699</v>
      </c>
      <c r="P181" s="12">
        <v>97</v>
      </c>
      <c r="Q181" s="5">
        <v>2015</v>
      </c>
      <c r="R181" s="5" t="s">
        <v>699</v>
      </c>
      <c r="S181" s="12">
        <v>8.1632653061224492</v>
      </c>
      <c r="T181" s="5">
        <v>2015</v>
      </c>
      <c r="U181" s="5" t="s">
        <v>699</v>
      </c>
      <c r="V181" s="12"/>
      <c r="X181" s="5" t="s">
        <v>1569</v>
      </c>
      <c r="Y181" s="12" t="s">
        <v>1569</v>
      </c>
      <c r="AA181" s="5" t="s">
        <v>1569</v>
      </c>
      <c r="AB181" s="12" t="s">
        <v>1569</v>
      </c>
      <c r="AD181" s="5" t="s">
        <v>1569</v>
      </c>
      <c r="AE181" s="12" t="s">
        <v>1569</v>
      </c>
      <c r="AG181" s="5" t="s">
        <v>1569</v>
      </c>
      <c r="AH181" s="14">
        <v>92.499732133290465</v>
      </c>
      <c r="AI181" s="5">
        <v>2015</v>
      </c>
      <c r="AJ181" s="5" t="s">
        <v>699</v>
      </c>
      <c r="AK181" s="14"/>
      <c r="AM181" s="5" t="s">
        <v>1569</v>
      </c>
    </row>
    <row r="182" spans="1:39" ht="12.75" customHeight="1" x14ac:dyDescent="0.25">
      <c r="A182" s="5" t="s">
        <v>704</v>
      </c>
      <c r="B182" s="5" t="s">
        <v>702</v>
      </c>
      <c r="C182" s="5" t="s">
        <v>701</v>
      </c>
      <c r="D182" s="5" t="s">
        <v>620</v>
      </c>
      <c r="E182" s="5" t="s">
        <v>706</v>
      </c>
      <c r="F182" s="5" t="s">
        <v>705</v>
      </c>
      <c r="G182" s="5">
        <v>2</v>
      </c>
      <c r="H182" s="15">
        <v>1</v>
      </c>
      <c r="I182" s="4"/>
      <c r="J182" s="4">
        <f>INDEX('08_Data_level_analysis'!$M$3:$M$256,MATCH(C182,'08_Data_level_analysis'!$B$3:$B$256,0))</f>
        <v>2</v>
      </c>
      <c r="K182" s="5" t="str">
        <f t="shared" si="3"/>
        <v>N</v>
      </c>
      <c r="M182" s="13">
        <v>0.93152582159624409</v>
      </c>
      <c r="N182" s="5">
        <v>2016</v>
      </c>
      <c r="O182" s="5" t="s">
        <v>704</v>
      </c>
      <c r="P182" s="12">
        <v>59</v>
      </c>
      <c r="Q182" s="5">
        <v>2016</v>
      </c>
      <c r="R182" s="5" t="s">
        <v>704</v>
      </c>
      <c r="S182" s="12">
        <v>11.261126112611262</v>
      </c>
      <c r="T182" s="5">
        <v>2016</v>
      </c>
      <c r="U182" s="5" t="s">
        <v>704</v>
      </c>
      <c r="V182" s="12"/>
      <c r="X182" s="5" t="s">
        <v>1569</v>
      </c>
      <c r="Y182" s="12" t="s">
        <v>1569</v>
      </c>
      <c r="AA182" s="5" t="s">
        <v>1569</v>
      </c>
      <c r="AB182" s="12" t="s">
        <v>1569</v>
      </c>
      <c r="AD182" s="5" t="s">
        <v>1569</v>
      </c>
      <c r="AE182" s="12" t="s">
        <v>1569</v>
      </c>
      <c r="AG182" s="5" t="s">
        <v>1569</v>
      </c>
      <c r="AH182" s="14" t="s">
        <v>1569</v>
      </c>
      <c r="AJ182" s="5" t="s">
        <v>1569</v>
      </c>
      <c r="AK182" s="14"/>
      <c r="AM182" s="5" t="s">
        <v>1569</v>
      </c>
    </row>
    <row r="183" spans="1:39" ht="12.75" customHeight="1" x14ac:dyDescent="0.25">
      <c r="A183" s="5" t="s">
        <v>143</v>
      </c>
      <c r="B183" s="5" t="s">
        <v>146</v>
      </c>
      <c r="C183" s="5" t="s">
        <v>145</v>
      </c>
      <c r="D183" s="5" t="s">
        <v>35</v>
      </c>
      <c r="E183" s="5" t="s">
        <v>147</v>
      </c>
      <c r="F183" s="5" t="s">
        <v>144</v>
      </c>
      <c r="G183" s="5">
        <v>2</v>
      </c>
      <c r="H183" s="15">
        <v>1</v>
      </c>
      <c r="I183" s="4"/>
      <c r="J183" s="4">
        <f>INDEX('08_Data_level_analysis'!$M$3:$M$256,MATCH(C183,'08_Data_level_analysis'!$B$3:$B$256,0))</f>
        <v>2</v>
      </c>
      <c r="K183" s="5" t="str">
        <f t="shared" si="3"/>
        <v>N</v>
      </c>
      <c r="M183" s="13" t="s">
        <v>1569</v>
      </c>
      <c r="O183" s="5" t="s">
        <v>1569</v>
      </c>
      <c r="P183" s="12" t="s">
        <v>1569</v>
      </c>
      <c r="R183" s="5" t="s">
        <v>1569</v>
      </c>
      <c r="S183" s="12">
        <v>15.427713856928463</v>
      </c>
      <c r="U183" s="5" t="s">
        <v>143</v>
      </c>
      <c r="V183" s="12"/>
      <c r="X183" s="5" t="s">
        <v>1569</v>
      </c>
      <c r="Y183" s="12" t="s">
        <v>1569</v>
      </c>
      <c r="AA183" s="5" t="s">
        <v>1569</v>
      </c>
      <c r="AB183" s="12" t="s">
        <v>1569</v>
      </c>
      <c r="AD183" s="5" t="s">
        <v>1569</v>
      </c>
      <c r="AE183" s="12" t="s">
        <v>1569</v>
      </c>
      <c r="AG183" s="5" t="s">
        <v>1569</v>
      </c>
      <c r="AH183" s="14" t="s">
        <v>1569</v>
      </c>
      <c r="AJ183" s="5" t="s">
        <v>1569</v>
      </c>
      <c r="AK183" s="14"/>
      <c r="AM183" s="5" t="s">
        <v>1569</v>
      </c>
    </row>
    <row r="184" spans="1:39" ht="12.75" customHeight="1" x14ac:dyDescent="0.25">
      <c r="A184" s="5" t="s">
        <v>148</v>
      </c>
      <c r="B184" s="5" t="s">
        <v>146</v>
      </c>
      <c r="C184" s="5" t="s">
        <v>145</v>
      </c>
      <c r="D184" s="5" t="s">
        <v>35</v>
      </c>
      <c r="E184" s="5" t="s">
        <v>150</v>
      </c>
      <c r="F184" s="5" t="s">
        <v>149</v>
      </c>
      <c r="G184" s="5">
        <v>2</v>
      </c>
      <c r="H184" s="15">
        <v>1</v>
      </c>
      <c r="I184" s="4"/>
      <c r="J184" s="4">
        <f>INDEX('08_Data_level_analysis'!$M$3:$M$256,MATCH(C184,'08_Data_level_analysis'!$B$3:$B$256,0))</f>
        <v>2</v>
      </c>
      <c r="K184" s="5" t="str">
        <f t="shared" si="3"/>
        <v>N</v>
      </c>
      <c r="M184" s="13">
        <v>1.5703450389600642</v>
      </c>
      <c r="N184" s="5">
        <v>2014</v>
      </c>
      <c r="O184" s="5" t="s">
        <v>148</v>
      </c>
      <c r="P184" s="12" t="s">
        <v>1569</v>
      </c>
      <c r="R184" s="5" t="s">
        <v>1569</v>
      </c>
      <c r="S184" s="12">
        <v>21.157684630738522</v>
      </c>
      <c r="T184" s="5">
        <v>2014</v>
      </c>
      <c r="U184" s="5" t="s">
        <v>148</v>
      </c>
      <c r="V184" s="12"/>
      <c r="X184" s="5" t="s">
        <v>1569</v>
      </c>
      <c r="Y184" s="12">
        <v>0</v>
      </c>
      <c r="Z184" s="5">
        <v>2014</v>
      </c>
      <c r="AA184" s="5" t="s">
        <v>148</v>
      </c>
      <c r="AB184" s="12">
        <v>0</v>
      </c>
      <c r="AC184" s="5">
        <v>2014</v>
      </c>
      <c r="AD184" s="5" t="s">
        <v>148</v>
      </c>
      <c r="AE184" s="12">
        <v>52</v>
      </c>
      <c r="AF184" s="5">
        <v>2014</v>
      </c>
      <c r="AG184" s="5" t="s">
        <v>148</v>
      </c>
      <c r="AH184" s="14">
        <v>0</v>
      </c>
      <c r="AI184" s="5">
        <v>2014</v>
      </c>
      <c r="AJ184" s="5" t="s">
        <v>148</v>
      </c>
      <c r="AK184" s="14"/>
      <c r="AM184" s="5" t="s">
        <v>1569</v>
      </c>
    </row>
    <row r="185" spans="1:39" ht="12.75" customHeight="1" x14ac:dyDescent="0.25">
      <c r="A185" s="5" t="s">
        <v>707</v>
      </c>
      <c r="B185" s="5" t="s">
        <v>23</v>
      </c>
      <c r="C185" s="5" t="s">
        <v>708</v>
      </c>
      <c r="D185" s="5" t="s">
        <v>620</v>
      </c>
      <c r="E185" s="5" t="s">
        <v>709</v>
      </c>
      <c r="F185" s="5" t="s">
        <v>3165</v>
      </c>
      <c r="G185" s="5">
        <v>2</v>
      </c>
      <c r="H185" s="15">
        <v>2</v>
      </c>
      <c r="I185" s="4" t="s">
        <v>3166</v>
      </c>
      <c r="J185" s="4">
        <f>INDEX('08_Data_level_analysis'!$M$3:$M$256,MATCH(C185,'08_Data_level_analysis'!$B$3:$B$256,0))</f>
        <v>3</v>
      </c>
      <c r="K185" s="5" t="str">
        <f t="shared" si="3"/>
        <v>Y</v>
      </c>
      <c r="L185" s="4" t="s">
        <v>3285</v>
      </c>
      <c r="M185" s="13">
        <v>0.54840958975103238</v>
      </c>
      <c r="N185" s="5">
        <v>2016</v>
      </c>
      <c r="O185" s="5" t="s">
        <v>707</v>
      </c>
      <c r="P185" s="12">
        <v>100</v>
      </c>
      <c r="Q185" s="5">
        <v>2016</v>
      </c>
      <c r="R185" s="5" t="s">
        <v>707</v>
      </c>
      <c r="S185" s="12">
        <v>0</v>
      </c>
      <c r="T185" s="5">
        <v>2016</v>
      </c>
      <c r="U185" s="5" t="s">
        <v>707</v>
      </c>
      <c r="V185" s="12"/>
      <c r="X185" s="5" t="s">
        <v>1569</v>
      </c>
      <c r="Y185" s="12">
        <v>0</v>
      </c>
      <c r="Z185" s="5">
        <v>2016</v>
      </c>
      <c r="AA185" s="5" t="s">
        <v>707</v>
      </c>
      <c r="AB185" s="12">
        <v>0</v>
      </c>
      <c r="AC185" s="5">
        <v>2016</v>
      </c>
      <c r="AD185" s="5" t="s">
        <v>707</v>
      </c>
      <c r="AE185" s="12">
        <v>0</v>
      </c>
      <c r="AF185" s="5">
        <v>2016</v>
      </c>
      <c r="AG185" s="5" t="s">
        <v>707</v>
      </c>
      <c r="AH185" s="14">
        <v>0</v>
      </c>
      <c r="AI185" s="5">
        <v>2016</v>
      </c>
      <c r="AJ185" s="5" t="s">
        <v>707</v>
      </c>
      <c r="AK185" s="14"/>
      <c r="AM185" s="5" t="s">
        <v>1569</v>
      </c>
    </row>
    <row r="186" spans="1:39" ht="12.75" customHeight="1" x14ac:dyDescent="0.25">
      <c r="A186" s="5" t="s">
        <v>712</v>
      </c>
      <c r="B186" s="5" t="s">
        <v>23</v>
      </c>
      <c r="C186" s="5" t="s">
        <v>708</v>
      </c>
      <c r="D186" s="5" t="s">
        <v>620</v>
      </c>
      <c r="E186" s="5" t="s">
        <v>714</v>
      </c>
      <c r="F186" s="5" t="s">
        <v>713</v>
      </c>
      <c r="G186" s="5">
        <v>3</v>
      </c>
      <c r="H186" s="15">
        <v>2</v>
      </c>
      <c r="I186" s="4" t="s">
        <v>1892</v>
      </c>
      <c r="J186" s="4">
        <f>INDEX('08_Data_level_analysis'!$M$3:$M$256,MATCH(C186,'08_Data_level_analysis'!$B$3:$B$256,0))</f>
        <v>3</v>
      </c>
      <c r="K186" s="5" t="str">
        <f t="shared" si="3"/>
        <v>N</v>
      </c>
      <c r="M186" s="13">
        <v>0.48766053392906872</v>
      </c>
      <c r="N186" s="5">
        <v>2016</v>
      </c>
      <c r="O186" s="5" t="s">
        <v>712</v>
      </c>
      <c r="P186" s="12">
        <v>85</v>
      </c>
      <c r="Q186" s="5">
        <v>2016</v>
      </c>
      <c r="R186" s="5" t="s">
        <v>712</v>
      </c>
      <c r="S186" s="12">
        <v>12</v>
      </c>
      <c r="T186" s="5">
        <v>2016</v>
      </c>
      <c r="U186" s="5" t="s">
        <v>712</v>
      </c>
      <c r="V186" s="12"/>
      <c r="X186" s="5" t="s">
        <v>1569</v>
      </c>
      <c r="Y186" s="12">
        <v>17.501473187978789</v>
      </c>
      <c r="Z186" s="5">
        <v>2016</v>
      </c>
      <c r="AA186" s="5" t="s">
        <v>712</v>
      </c>
      <c r="AB186" s="12">
        <v>0</v>
      </c>
      <c r="AC186" s="5">
        <v>2016</v>
      </c>
      <c r="AD186" s="5" t="s">
        <v>712</v>
      </c>
      <c r="AE186" s="12">
        <v>0</v>
      </c>
      <c r="AF186" s="5">
        <v>2016</v>
      </c>
      <c r="AG186" s="5" t="s">
        <v>712</v>
      </c>
      <c r="AH186" s="14">
        <v>0</v>
      </c>
      <c r="AI186" s="5">
        <v>2016</v>
      </c>
      <c r="AJ186" s="5" t="s">
        <v>712</v>
      </c>
      <c r="AK186" s="14"/>
      <c r="AM186" s="5" t="s">
        <v>1569</v>
      </c>
    </row>
    <row r="187" spans="1:39" ht="12.75" customHeight="1" x14ac:dyDescent="0.25">
      <c r="A187" s="5" t="s">
        <v>715</v>
      </c>
      <c r="B187" s="5" t="s">
        <v>23</v>
      </c>
      <c r="C187" s="5" t="s">
        <v>708</v>
      </c>
      <c r="D187" s="5" t="s">
        <v>620</v>
      </c>
      <c r="E187" s="5" t="s">
        <v>1577</v>
      </c>
      <c r="F187" s="5" t="s">
        <v>716</v>
      </c>
      <c r="G187" s="5">
        <v>3</v>
      </c>
      <c r="H187" s="15">
        <v>3</v>
      </c>
      <c r="I187" s="4" t="s">
        <v>1893</v>
      </c>
      <c r="J187" s="4">
        <f>INDEX('08_Data_level_analysis'!$M$3:$M$256,MATCH(C187,'08_Data_level_analysis'!$B$3:$B$256,0))</f>
        <v>3</v>
      </c>
      <c r="K187" s="5" t="str">
        <f t="shared" si="3"/>
        <v>N</v>
      </c>
      <c r="M187" s="13">
        <v>0.75108994417248598</v>
      </c>
      <c r="N187" s="5">
        <v>2016</v>
      </c>
      <c r="O187" s="5" t="s">
        <v>715</v>
      </c>
      <c r="P187" s="12">
        <v>89</v>
      </c>
      <c r="Q187" s="5">
        <v>2016</v>
      </c>
      <c r="R187" s="5" t="s">
        <v>715</v>
      </c>
      <c r="S187" s="12">
        <v>8.6048370977413544</v>
      </c>
      <c r="T187" s="5">
        <v>2016</v>
      </c>
      <c r="U187" s="5" t="s">
        <v>715</v>
      </c>
      <c r="V187" s="12"/>
      <c r="X187" s="5" t="s">
        <v>1569</v>
      </c>
      <c r="Y187" s="12">
        <v>48.888888888888886</v>
      </c>
      <c r="Z187" s="5">
        <v>2016</v>
      </c>
      <c r="AA187" s="5" t="s">
        <v>715</v>
      </c>
      <c r="AB187" s="12">
        <v>0</v>
      </c>
      <c r="AC187" s="5">
        <v>2016</v>
      </c>
      <c r="AD187" s="5" t="s">
        <v>715</v>
      </c>
      <c r="AE187" s="12">
        <v>0</v>
      </c>
      <c r="AF187" s="5">
        <v>2016</v>
      </c>
      <c r="AG187" s="5" t="s">
        <v>715</v>
      </c>
      <c r="AH187" s="14">
        <v>21.739130434782606</v>
      </c>
      <c r="AI187" s="5">
        <v>2016</v>
      </c>
      <c r="AJ187" s="5" t="s">
        <v>715</v>
      </c>
      <c r="AK187" s="14"/>
      <c r="AM187" s="5" t="s">
        <v>1569</v>
      </c>
    </row>
    <row r="188" spans="1:39" ht="12.75" customHeight="1" x14ac:dyDescent="0.25">
      <c r="A188" s="5" t="s">
        <v>717</v>
      </c>
      <c r="B188" s="5" t="s">
        <v>23</v>
      </c>
      <c r="C188" s="5" t="s">
        <v>708</v>
      </c>
      <c r="D188" s="5" t="s">
        <v>620</v>
      </c>
      <c r="E188" s="5" t="s">
        <v>719</v>
      </c>
      <c r="F188" s="5" t="s">
        <v>718</v>
      </c>
      <c r="G188" s="5">
        <v>2</v>
      </c>
      <c r="H188" s="15">
        <v>2</v>
      </c>
      <c r="I188" s="4" t="s">
        <v>1894</v>
      </c>
      <c r="J188" s="4">
        <f>INDEX('08_Data_level_analysis'!$M$3:$M$256,MATCH(C188,'08_Data_level_analysis'!$B$3:$B$256,0))</f>
        <v>3</v>
      </c>
      <c r="K188" s="5" t="str">
        <f t="shared" si="3"/>
        <v>Y</v>
      </c>
      <c r="L188" s="4" t="s">
        <v>3285</v>
      </c>
      <c r="M188" s="13">
        <v>0.83275344547157915</v>
      </c>
      <c r="N188" s="5">
        <v>2016</v>
      </c>
      <c r="O188" s="5" t="s">
        <v>717</v>
      </c>
      <c r="P188" s="12">
        <v>90</v>
      </c>
      <c r="Q188" s="5">
        <v>2016</v>
      </c>
      <c r="R188" s="5" t="s">
        <v>717</v>
      </c>
      <c r="S188" s="12">
        <v>7.0498698177448427</v>
      </c>
      <c r="T188" s="5">
        <v>2016</v>
      </c>
      <c r="U188" s="5" t="s">
        <v>717</v>
      </c>
      <c r="V188" s="12"/>
      <c r="X188" s="5" t="s">
        <v>1569</v>
      </c>
      <c r="Y188" s="12">
        <v>1</v>
      </c>
      <c r="Z188" s="5">
        <v>2016</v>
      </c>
      <c r="AA188" s="5" t="s">
        <v>717</v>
      </c>
      <c r="AB188" s="12">
        <v>0</v>
      </c>
      <c r="AC188" s="5">
        <v>2016</v>
      </c>
      <c r="AD188" s="5" t="s">
        <v>717</v>
      </c>
      <c r="AE188" s="12">
        <v>0</v>
      </c>
      <c r="AF188" s="5">
        <v>2016</v>
      </c>
      <c r="AG188" s="5" t="s">
        <v>717</v>
      </c>
      <c r="AH188" s="14">
        <v>100</v>
      </c>
      <c r="AI188" s="5">
        <v>2016</v>
      </c>
      <c r="AJ188" s="5" t="s">
        <v>717</v>
      </c>
      <c r="AK188" s="14"/>
      <c r="AM188" s="5" t="s">
        <v>1569</v>
      </c>
    </row>
    <row r="189" spans="1:39" ht="12.75" customHeight="1" x14ac:dyDescent="0.25">
      <c r="A189" s="5" t="s">
        <v>720</v>
      </c>
      <c r="B189" s="5" t="s">
        <v>23</v>
      </c>
      <c r="C189" s="5" t="s">
        <v>708</v>
      </c>
      <c r="D189" s="5" t="s">
        <v>620</v>
      </c>
      <c r="E189" s="5" t="s">
        <v>722</v>
      </c>
      <c r="F189" s="5" t="s">
        <v>721</v>
      </c>
      <c r="G189" s="5">
        <v>3</v>
      </c>
      <c r="H189" s="15">
        <v>2</v>
      </c>
      <c r="I189" s="4" t="s">
        <v>1895</v>
      </c>
      <c r="J189" s="4">
        <f>INDEX('08_Data_level_analysis'!$M$3:$M$256,MATCH(C189,'08_Data_level_analysis'!$B$3:$B$256,0))</f>
        <v>3</v>
      </c>
      <c r="K189" s="5" t="str">
        <f t="shared" si="3"/>
        <v>N</v>
      </c>
      <c r="M189" s="13">
        <v>0.51851629058612025</v>
      </c>
      <c r="N189" s="5">
        <v>2016</v>
      </c>
      <c r="O189" s="5" t="s">
        <v>720</v>
      </c>
      <c r="P189" s="12">
        <v>98</v>
      </c>
      <c r="Q189" s="5">
        <v>2016</v>
      </c>
      <c r="R189" s="5" t="s">
        <v>720</v>
      </c>
      <c r="S189" s="12">
        <v>10</v>
      </c>
      <c r="T189" s="5">
        <v>2016</v>
      </c>
      <c r="U189" s="5" t="s">
        <v>720</v>
      </c>
      <c r="V189" s="12"/>
      <c r="X189" s="5" t="s">
        <v>1569</v>
      </c>
      <c r="Y189" s="12">
        <v>42.622950819672127</v>
      </c>
      <c r="Z189" s="5">
        <v>2016</v>
      </c>
      <c r="AA189" s="5" t="s">
        <v>720</v>
      </c>
      <c r="AB189" s="12" t="s">
        <v>1569</v>
      </c>
      <c r="AD189" s="5" t="s">
        <v>1569</v>
      </c>
      <c r="AE189" s="12" t="s">
        <v>1569</v>
      </c>
      <c r="AG189" s="5" t="s">
        <v>1569</v>
      </c>
      <c r="AH189" s="14">
        <v>100</v>
      </c>
      <c r="AI189" s="5">
        <v>2016</v>
      </c>
      <c r="AJ189" s="5" t="s">
        <v>720</v>
      </c>
      <c r="AK189" s="14"/>
      <c r="AM189" s="5" t="s">
        <v>1569</v>
      </c>
    </row>
    <row r="190" spans="1:39" ht="12.75" customHeight="1" x14ac:dyDescent="0.25">
      <c r="A190" s="5" t="s">
        <v>726</v>
      </c>
      <c r="B190" s="5" t="s">
        <v>23</v>
      </c>
      <c r="C190" s="5" t="s">
        <v>708</v>
      </c>
      <c r="D190" s="5" t="s">
        <v>620</v>
      </c>
      <c r="E190" s="5" t="s">
        <v>728</v>
      </c>
      <c r="F190" s="5" t="s">
        <v>727</v>
      </c>
      <c r="G190" s="5">
        <v>3</v>
      </c>
      <c r="H190" s="15">
        <v>1</v>
      </c>
      <c r="I190" s="4" t="s">
        <v>1897</v>
      </c>
      <c r="J190" s="4">
        <f>INDEX('08_Data_level_analysis'!$M$3:$M$256,MATCH(C190,'08_Data_level_analysis'!$B$3:$B$256,0))</f>
        <v>3</v>
      </c>
      <c r="K190" s="5" t="str">
        <f t="shared" si="3"/>
        <v>N</v>
      </c>
      <c r="M190" s="13">
        <v>0.56092202858467899</v>
      </c>
      <c r="N190" s="5">
        <v>2016</v>
      </c>
      <c r="O190" s="5" t="s">
        <v>726</v>
      </c>
      <c r="P190" s="12">
        <v>97</v>
      </c>
      <c r="Q190" s="5">
        <v>2016</v>
      </c>
      <c r="R190" s="5" t="s">
        <v>726</v>
      </c>
      <c r="S190" s="12">
        <v>5</v>
      </c>
      <c r="T190" s="5">
        <v>2016</v>
      </c>
      <c r="U190" s="5" t="s">
        <v>726</v>
      </c>
      <c r="V190" s="12"/>
      <c r="X190" s="5" t="s">
        <v>1569</v>
      </c>
      <c r="Y190" s="12">
        <v>30.971545176283872</v>
      </c>
      <c r="Z190" s="5">
        <v>2016</v>
      </c>
      <c r="AA190" s="5" t="s">
        <v>726</v>
      </c>
      <c r="AB190" s="12">
        <v>0</v>
      </c>
      <c r="AC190" s="5">
        <v>2016</v>
      </c>
      <c r="AD190" s="5" t="s">
        <v>726</v>
      </c>
      <c r="AE190" s="12">
        <v>0</v>
      </c>
      <c r="AF190" s="5">
        <v>2016</v>
      </c>
      <c r="AG190" s="5" t="s">
        <v>726</v>
      </c>
      <c r="AH190" s="14">
        <v>0</v>
      </c>
      <c r="AI190" s="5">
        <v>2016</v>
      </c>
      <c r="AJ190" s="5" t="s">
        <v>726</v>
      </c>
      <c r="AK190" s="14"/>
      <c r="AM190" s="5" t="s">
        <v>1569</v>
      </c>
    </row>
    <row r="191" spans="1:39" ht="12.75" customHeight="1" x14ac:dyDescent="0.25">
      <c r="A191" s="5" t="s">
        <v>729</v>
      </c>
      <c r="B191" s="5" t="s">
        <v>23</v>
      </c>
      <c r="C191" s="5" t="s">
        <v>708</v>
      </c>
      <c r="D191" s="5" t="s">
        <v>620</v>
      </c>
      <c r="E191" s="5" t="s">
        <v>731</v>
      </c>
      <c r="F191" s="5" t="s">
        <v>730</v>
      </c>
      <c r="G191" s="5">
        <v>3</v>
      </c>
      <c r="H191" s="15">
        <v>1</v>
      </c>
      <c r="I191" s="4"/>
      <c r="J191" s="4">
        <f>INDEX('08_Data_level_analysis'!$M$3:$M$256,MATCH(C191,'08_Data_level_analysis'!$B$3:$B$256,0))</f>
        <v>3</v>
      </c>
      <c r="K191" s="5" t="str">
        <f t="shared" si="3"/>
        <v>N</v>
      </c>
      <c r="M191" s="13">
        <v>0.50291424421037145</v>
      </c>
      <c r="N191" s="5">
        <v>2016</v>
      </c>
      <c r="O191" s="5" t="s">
        <v>729</v>
      </c>
      <c r="P191" s="12">
        <v>97</v>
      </c>
      <c r="Q191" s="5">
        <v>2016</v>
      </c>
      <c r="R191" s="5" t="s">
        <v>729</v>
      </c>
      <c r="S191" s="12" t="s">
        <v>1569</v>
      </c>
      <c r="U191" s="5" t="s">
        <v>1569</v>
      </c>
      <c r="V191" s="12"/>
      <c r="X191" s="5" t="s">
        <v>1569</v>
      </c>
      <c r="Y191" s="12">
        <v>16.733067729083665</v>
      </c>
      <c r="Z191" s="5">
        <v>2016</v>
      </c>
      <c r="AA191" s="5" t="s">
        <v>729</v>
      </c>
      <c r="AB191" s="12">
        <v>0</v>
      </c>
      <c r="AC191" s="5">
        <v>2016</v>
      </c>
      <c r="AD191" s="5" t="s">
        <v>729</v>
      </c>
      <c r="AE191" s="12">
        <v>0</v>
      </c>
      <c r="AF191" s="5">
        <v>2016</v>
      </c>
      <c r="AG191" s="5" t="s">
        <v>729</v>
      </c>
      <c r="AH191" s="14">
        <v>0</v>
      </c>
      <c r="AI191" s="5">
        <v>2016</v>
      </c>
      <c r="AJ191" s="5" t="s">
        <v>729</v>
      </c>
      <c r="AK191" s="14"/>
      <c r="AM191" s="5" t="s">
        <v>1569</v>
      </c>
    </row>
    <row r="192" spans="1:39" ht="12.75" customHeight="1" x14ac:dyDescent="0.25">
      <c r="A192" s="5" t="s">
        <v>732</v>
      </c>
      <c r="B192" s="5" t="s">
        <v>23</v>
      </c>
      <c r="C192" s="5" t="s">
        <v>708</v>
      </c>
      <c r="D192" s="5" t="s">
        <v>620</v>
      </c>
      <c r="E192" s="5" t="s">
        <v>734</v>
      </c>
      <c r="F192" s="5" t="s">
        <v>733</v>
      </c>
      <c r="G192" s="5">
        <v>3</v>
      </c>
      <c r="H192" s="15">
        <v>1</v>
      </c>
      <c r="I192" s="4"/>
      <c r="J192" s="4">
        <f>INDEX('08_Data_level_analysis'!$M$3:$M$256,MATCH(C192,'08_Data_level_analysis'!$B$3:$B$256,0))</f>
        <v>3</v>
      </c>
      <c r="K192" s="5" t="str">
        <f t="shared" si="3"/>
        <v>N</v>
      </c>
      <c r="M192" s="13">
        <v>0.50684463117340695</v>
      </c>
      <c r="N192" s="5">
        <v>2016</v>
      </c>
      <c r="O192" s="5" t="s">
        <v>732</v>
      </c>
      <c r="P192" s="12">
        <v>97</v>
      </c>
      <c r="Q192" s="5">
        <v>2016</v>
      </c>
      <c r="R192" s="5" t="s">
        <v>732</v>
      </c>
      <c r="S192" s="12">
        <v>0</v>
      </c>
      <c r="T192" s="5">
        <v>2016</v>
      </c>
      <c r="U192" s="5" t="s">
        <v>732</v>
      </c>
      <c r="V192" s="12"/>
      <c r="X192" s="5" t="s">
        <v>1569</v>
      </c>
      <c r="Y192" s="12">
        <v>23.469387755102041</v>
      </c>
      <c r="Z192" s="5">
        <v>2016</v>
      </c>
      <c r="AA192" s="5" t="s">
        <v>732</v>
      </c>
      <c r="AB192" s="12">
        <v>0</v>
      </c>
      <c r="AC192" s="5">
        <v>2016</v>
      </c>
      <c r="AD192" s="5" t="s">
        <v>732</v>
      </c>
      <c r="AE192" s="12">
        <v>0</v>
      </c>
      <c r="AF192" s="5">
        <v>2016</v>
      </c>
      <c r="AG192" s="5" t="s">
        <v>732</v>
      </c>
      <c r="AH192" s="14">
        <v>0</v>
      </c>
      <c r="AI192" s="5">
        <v>2016</v>
      </c>
      <c r="AJ192" s="5" t="s">
        <v>732</v>
      </c>
      <c r="AK192" s="14"/>
      <c r="AM192" s="5" t="s">
        <v>1569</v>
      </c>
    </row>
    <row r="193" spans="1:39" ht="12.75" customHeight="1" x14ac:dyDescent="0.25">
      <c r="A193" s="5" t="s">
        <v>735</v>
      </c>
      <c r="B193" s="5" t="s">
        <v>23</v>
      </c>
      <c r="C193" s="5" t="s">
        <v>708</v>
      </c>
      <c r="D193" s="5" t="s">
        <v>620</v>
      </c>
      <c r="E193" s="5" t="s">
        <v>737</v>
      </c>
      <c r="F193" s="5" t="s">
        <v>736</v>
      </c>
      <c r="G193" s="5">
        <v>3</v>
      </c>
      <c r="H193" s="15">
        <v>1</v>
      </c>
      <c r="I193" s="4"/>
      <c r="J193" s="4">
        <f>INDEX('08_Data_level_analysis'!$M$3:$M$256,MATCH(C193,'08_Data_level_analysis'!$B$3:$B$256,0))</f>
        <v>3</v>
      </c>
      <c r="K193" s="5" t="str">
        <f t="shared" si="3"/>
        <v>N</v>
      </c>
      <c r="M193" s="13">
        <v>0.59702344457095913</v>
      </c>
      <c r="N193" s="5">
        <v>2016</v>
      </c>
      <c r="O193" s="5" t="s">
        <v>735</v>
      </c>
      <c r="P193" s="12">
        <v>90.8</v>
      </c>
      <c r="Q193" s="5">
        <v>2016</v>
      </c>
      <c r="R193" s="5" t="s">
        <v>735</v>
      </c>
      <c r="S193" s="12">
        <v>2.2533800701051576</v>
      </c>
      <c r="T193" s="5">
        <v>2016</v>
      </c>
      <c r="U193" s="5" t="s">
        <v>735</v>
      </c>
      <c r="V193" s="12"/>
      <c r="X193" s="5" t="s">
        <v>1569</v>
      </c>
      <c r="Y193" s="12">
        <v>57.139358314964483</v>
      </c>
      <c r="Z193" s="5">
        <v>2016</v>
      </c>
      <c r="AA193" s="5" t="s">
        <v>735</v>
      </c>
      <c r="AB193" s="12">
        <v>0</v>
      </c>
      <c r="AC193" s="5">
        <v>2016</v>
      </c>
      <c r="AD193" s="5" t="s">
        <v>735</v>
      </c>
      <c r="AE193" s="12" t="s">
        <v>1569</v>
      </c>
      <c r="AG193" s="5" t="s">
        <v>1569</v>
      </c>
      <c r="AH193" s="14" t="s">
        <v>1569</v>
      </c>
      <c r="AJ193" s="5" t="s">
        <v>1569</v>
      </c>
      <c r="AK193" s="14"/>
      <c r="AM193" s="5" t="s">
        <v>1569</v>
      </c>
    </row>
    <row r="194" spans="1:39" ht="12.75" customHeight="1" x14ac:dyDescent="0.25">
      <c r="A194" s="5" t="s">
        <v>738</v>
      </c>
      <c r="B194" s="5" t="s">
        <v>23</v>
      </c>
      <c r="C194" s="5" t="s">
        <v>708</v>
      </c>
      <c r="D194" s="5" t="s">
        <v>620</v>
      </c>
      <c r="E194" s="5" t="s">
        <v>740</v>
      </c>
      <c r="F194" s="5" t="s">
        <v>739</v>
      </c>
      <c r="G194" s="5">
        <v>3</v>
      </c>
      <c r="H194" s="15">
        <v>2</v>
      </c>
      <c r="I194" s="4" t="s">
        <v>1898</v>
      </c>
      <c r="J194" s="4">
        <f>INDEX('08_Data_level_analysis'!$M$3:$M$256,MATCH(C194,'08_Data_level_analysis'!$B$3:$B$256,0))</f>
        <v>3</v>
      </c>
      <c r="K194" s="5" t="str">
        <f t="shared" si="3"/>
        <v>N</v>
      </c>
      <c r="M194" s="13">
        <v>0.45465598909241317</v>
      </c>
      <c r="N194" s="5">
        <v>2016</v>
      </c>
      <c r="O194" s="5" t="s">
        <v>738</v>
      </c>
      <c r="P194" s="12">
        <v>96</v>
      </c>
      <c r="Q194" s="5">
        <v>2016</v>
      </c>
      <c r="R194" s="5" t="s">
        <v>738</v>
      </c>
      <c r="S194" s="12">
        <v>12</v>
      </c>
      <c r="T194" s="5">
        <v>2016</v>
      </c>
      <c r="U194" s="5" t="s">
        <v>738</v>
      </c>
      <c r="V194" s="12"/>
      <c r="X194" s="5" t="s">
        <v>1569</v>
      </c>
      <c r="Y194" s="12">
        <v>15.625</v>
      </c>
      <c r="Z194" s="5">
        <v>2016</v>
      </c>
      <c r="AA194" s="5" t="s">
        <v>738</v>
      </c>
      <c r="AB194" s="12">
        <v>0</v>
      </c>
      <c r="AC194" s="5">
        <v>2016</v>
      </c>
      <c r="AD194" s="5" t="s">
        <v>738</v>
      </c>
      <c r="AE194" s="12">
        <v>0</v>
      </c>
      <c r="AF194" s="5">
        <v>2016</v>
      </c>
      <c r="AG194" s="5" t="s">
        <v>738</v>
      </c>
      <c r="AH194" s="14">
        <v>0</v>
      </c>
      <c r="AI194" s="5">
        <v>2016</v>
      </c>
      <c r="AJ194" s="5" t="s">
        <v>738</v>
      </c>
      <c r="AK194" s="14"/>
      <c r="AM194" s="5" t="s">
        <v>1569</v>
      </c>
    </row>
    <row r="195" spans="1:39" ht="12.75" customHeight="1" x14ac:dyDescent="0.25">
      <c r="A195" s="5" t="s">
        <v>741</v>
      </c>
      <c r="B195" s="5" t="s">
        <v>23</v>
      </c>
      <c r="C195" s="5" t="s">
        <v>708</v>
      </c>
      <c r="D195" s="5" t="s">
        <v>620</v>
      </c>
      <c r="E195" s="5" t="s">
        <v>743</v>
      </c>
      <c r="F195" s="5" t="s">
        <v>742</v>
      </c>
      <c r="G195" s="5">
        <v>3</v>
      </c>
      <c r="H195" s="15">
        <v>1</v>
      </c>
      <c r="I195" s="4"/>
      <c r="J195" s="4">
        <f>INDEX('08_Data_level_analysis'!$M$3:$M$256,MATCH(C195,'08_Data_level_analysis'!$B$3:$B$256,0))</f>
        <v>3</v>
      </c>
      <c r="K195" s="5" t="str">
        <f t="shared" si="3"/>
        <v>N</v>
      </c>
      <c r="M195" s="13">
        <v>0.45126421670309375</v>
      </c>
      <c r="N195" s="5">
        <v>2016</v>
      </c>
      <c r="O195" s="5" t="s">
        <v>741</v>
      </c>
      <c r="P195" s="12">
        <v>100</v>
      </c>
      <c r="Q195" s="5">
        <v>2016</v>
      </c>
      <c r="R195" s="5" t="s">
        <v>741</v>
      </c>
      <c r="S195" s="12">
        <v>3.5000000000000004</v>
      </c>
      <c r="T195" s="5">
        <v>2016</v>
      </c>
      <c r="U195" s="5" t="s">
        <v>741</v>
      </c>
      <c r="V195" s="12"/>
      <c r="X195" s="5" t="s">
        <v>1569</v>
      </c>
      <c r="Y195" s="12">
        <v>50</v>
      </c>
      <c r="Z195" s="5">
        <v>2016</v>
      </c>
      <c r="AA195" s="5" t="s">
        <v>741</v>
      </c>
      <c r="AB195" s="12">
        <v>0</v>
      </c>
      <c r="AC195" s="5">
        <v>2016</v>
      </c>
      <c r="AD195" s="5" t="s">
        <v>741</v>
      </c>
      <c r="AE195" s="12">
        <v>0</v>
      </c>
      <c r="AF195" s="5">
        <v>2016</v>
      </c>
      <c r="AG195" s="5" t="s">
        <v>741</v>
      </c>
      <c r="AH195" s="14">
        <v>0</v>
      </c>
      <c r="AI195" s="5">
        <v>2016</v>
      </c>
      <c r="AJ195" s="5" t="s">
        <v>741</v>
      </c>
      <c r="AK195" s="14"/>
      <c r="AM195" s="5" t="s">
        <v>1569</v>
      </c>
    </row>
    <row r="196" spans="1:39" ht="12.75" customHeight="1" x14ac:dyDescent="0.25">
      <c r="A196" s="5" t="s">
        <v>744</v>
      </c>
      <c r="B196" s="5" t="s">
        <v>23</v>
      </c>
      <c r="C196" s="5" t="s">
        <v>708</v>
      </c>
      <c r="D196" s="5" t="s">
        <v>620</v>
      </c>
      <c r="E196" s="5" t="s">
        <v>746</v>
      </c>
      <c r="F196" s="5" t="s">
        <v>745</v>
      </c>
      <c r="G196" s="5">
        <v>3</v>
      </c>
      <c r="H196" s="15">
        <v>1</v>
      </c>
      <c r="I196" s="4"/>
      <c r="J196" s="4">
        <f>INDEX('08_Data_level_analysis'!$M$3:$M$256,MATCH(C196,'08_Data_level_analysis'!$B$3:$B$256,0))</f>
        <v>3</v>
      </c>
      <c r="K196" s="5" t="str">
        <f t="shared" si="3"/>
        <v>N</v>
      </c>
      <c r="M196" s="13">
        <v>0.59782608695652173</v>
      </c>
      <c r="N196" s="5">
        <v>2016</v>
      </c>
      <c r="O196" s="5" t="s">
        <v>744</v>
      </c>
      <c r="P196" s="12">
        <v>29.3</v>
      </c>
      <c r="Q196" s="5">
        <v>2016</v>
      </c>
      <c r="R196" s="5" t="s">
        <v>744</v>
      </c>
      <c r="S196" s="12">
        <v>16.0481444332999</v>
      </c>
      <c r="T196" s="5">
        <v>2016</v>
      </c>
      <c r="U196" s="5" t="s">
        <v>744</v>
      </c>
      <c r="V196" s="12"/>
      <c r="X196" s="5" t="s">
        <v>1569</v>
      </c>
      <c r="Y196" s="12">
        <v>0</v>
      </c>
      <c r="Z196" s="5">
        <v>2016</v>
      </c>
      <c r="AA196" s="5" t="s">
        <v>744</v>
      </c>
      <c r="AB196" s="12">
        <v>0</v>
      </c>
      <c r="AC196" s="5">
        <v>2016</v>
      </c>
      <c r="AD196" s="5" t="s">
        <v>744</v>
      </c>
      <c r="AE196" s="12">
        <v>0</v>
      </c>
      <c r="AF196" s="5">
        <v>2016</v>
      </c>
      <c r="AG196" s="5" t="s">
        <v>744</v>
      </c>
      <c r="AH196" s="14">
        <v>0</v>
      </c>
      <c r="AI196" s="5">
        <v>2016</v>
      </c>
      <c r="AJ196" s="5" t="s">
        <v>744</v>
      </c>
      <c r="AK196" s="14"/>
      <c r="AM196" s="5" t="s">
        <v>1569</v>
      </c>
    </row>
    <row r="197" spans="1:39" ht="12.75" customHeight="1" x14ac:dyDescent="0.25">
      <c r="A197" s="5" t="s">
        <v>747</v>
      </c>
      <c r="B197" s="5" t="s">
        <v>23</v>
      </c>
      <c r="C197" s="5" t="s">
        <v>708</v>
      </c>
      <c r="D197" s="5" t="s">
        <v>620</v>
      </c>
      <c r="E197" s="5" t="s">
        <v>749</v>
      </c>
      <c r="F197" s="5" t="s">
        <v>748</v>
      </c>
      <c r="G197" s="5">
        <v>3</v>
      </c>
      <c r="H197" s="15">
        <v>1</v>
      </c>
      <c r="I197" s="4"/>
      <c r="J197" s="4">
        <f>INDEX('08_Data_level_analysis'!$M$3:$M$256,MATCH(C197,'08_Data_level_analysis'!$B$3:$B$256,0))</f>
        <v>3</v>
      </c>
      <c r="K197" s="5" t="str">
        <f t="shared" si="3"/>
        <v>N</v>
      </c>
      <c r="M197" s="13">
        <v>0.50843986340127523</v>
      </c>
      <c r="N197" s="5">
        <v>2016</v>
      </c>
      <c r="O197" s="5" t="s">
        <v>747</v>
      </c>
      <c r="P197" s="12">
        <v>87.5</v>
      </c>
      <c r="Q197" s="5">
        <v>2016</v>
      </c>
      <c r="R197" s="5" t="s">
        <v>747</v>
      </c>
      <c r="S197" s="12" t="s">
        <v>1569</v>
      </c>
      <c r="U197" s="5" t="s">
        <v>1569</v>
      </c>
      <c r="V197" s="12"/>
      <c r="X197" s="5" t="s">
        <v>1569</v>
      </c>
      <c r="Y197" s="12">
        <v>21.85</v>
      </c>
      <c r="Z197" s="5">
        <v>2016</v>
      </c>
      <c r="AA197" s="5" t="s">
        <v>747</v>
      </c>
      <c r="AB197" s="12">
        <v>0</v>
      </c>
      <c r="AC197" s="5">
        <v>2016</v>
      </c>
      <c r="AD197" s="5" t="s">
        <v>747</v>
      </c>
      <c r="AE197" s="12">
        <v>0</v>
      </c>
      <c r="AF197" s="5">
        <v>2016</v>
      </c>
      <c r="AG197" s="5" t="s">
        <v>747</v>
      </c>
      <c r="AH197" s="14">
        <v>0</v>
      </c>
      <c r="AI197" s="5">
        <v>2016</v>
      </c>
      <c r="AJ197" s="5" t="s">
        <v>747</v>
      </c>
      <c r="AK197" s="14"/>
      <c r="AM197" s="5" t="s">
        <v>1569</v>
      </c>
    </row>
    <row r="198" spans="1:39" ht="12.75" customHeight="1" x14ac:dyDescent="0.25">
      <c r="A198" s="5" t="s">
        <v>750</v>
      </c>
      <c r="B198" s="5" t="s">
        <v>23</v>
      </c>
      <c r="C198" s="5" t="s">
        <v>708</v>
      </c>
      <c r="D198" s="5" t="s">
        <v>620</v>
      </c>
      <c r="E198" s="5" t="s">
        <v>752</v>
      </c>
      <c r="F198" s="5" t="s">
        <v>751</v>
      </c>
      <c r="G198" s="5">
        <v>3</v>
      </c>
      <c r="H198" s="15">
        <v>1</v>
      </c>
      <c r="I198" s="4"/>
      <c r="J198" s="4">
        <f>INDEX('08_Data_level_analysis'!$M$3:$M$256,MATCH(C198,'08_Data_level_analysis'!$B$3:$B$256,0))</f>
        <v>3</v>
      </c>
      <c r="K198" s="5" t="str">
        <f t="shared" si="3"/>
        <v>N</v>
      </c>
      <c r="M198" s="13">
        <v>0.56130101473964888</v>
      </c>
      <c r="N198" s="5">
        <v>2016</v>
      </c>
      <c r="O198" s="5" t="s">
        <v>750</v>
      </c>
      <c r="P198" s="12">
        <v>100</v>
      </c>
      <c r="Q198" s="5">
        <v>2016</v>
      </c>
      <c r="R198" s="5" t="s">
        <v>750</v>
      </c>
      <c r="S198" s="12">
        <v>0</v>
      </c>
      <c r="T198" s="5">
        <v>2016</v>
      </c>
      <c r="U198" s="5" t="s">
        <v>750</v>
      </c>
      <c r="V198" s="12"/>
      <c r="X198" s="5" t="s">
        <v>1569</v>
      </c>
      <c r="Y198" s="12">
        <v>0</v>
      </c>
      <c r="Z198" s="5">
        <v>2016</v>
      </c>
      <c r="AA198" s="5" t="s">
        <v>750</v>
      </c>
      <c r="AB198" s="12">
        <v>0</v>
      </c>
      <c r="AC198" s="5">
        <v>2016</v>
      </c>
      <c r="AD198" s="5" t="s">
        <v>750</v>
      </c>
      <c r="AE198" s="12">
        <v>0</v>
      </c>
      <c r="AF198" s="5">
        <v>2016</v>
      </c>
      <c r="AG198" s="5" t="s">
        <v>750</v>
      </c>
      <c r="AH198" s="14">
        <v>0</v>
      </c>
      <c r="AI198" s="5">
        <v>2016</v>
      </c>
      <c r="AJ198" s="5" t="s">
        <v>750</v>
      </c>
      <c r="AK198" s="14"/>
      <c r="AM198" s="5" t="s">
        <v>1569</v>
      </c>
    </row>
    <row r="199" spans="1:39" ht="12.75" customHeight="1" x14ac:dyDescent="0.25">
      <c r="A199" s="5" t="s">
        <v>755</v>
      </c>
      <c r="B199" s="5" t="s">
        <v>23</v>
      </c>
      <c r="C199" s="5" t="s">
        <v>708</v>
      </c>
      <c r="D199" s="5" t="s">
        <v>620</v>
      </c>
      <c r="E199" s="5" t="s">
        <v>757</v>
      </c>
      <c r="F199" s="5" t="s">
        <v>756</v>
      </c>
      <c r="G199" s="5">
        <v>3</v>
      </c>
      <c r="H199" s="15">
        <v>2</v>
      </c>
      <c r="I199" s="4" t="s">
        <v>1900</v>
      </c>
      <c r="J199" s="4">
        <f>INDEX('08_Data_level_analysis'!$M$3:$M$256,MATCH(C199,'08_Data_level_analysis'!$B$3:$B$256,0))</f>
        <v>3</v>
      </c>
      <c r="K199" s="5" t="str">
        <f t="shared" si="3"/>
        <v>N</v>
      </c>
      <c r="M199" s="13">
        <v>0.84615192789768334</v>
      </c>
      <c r="N199" s="5">
        <v>2016</v>
      </c>
      <c r="O199" s="5" t="s">
        <v>755</v>
      </c>
      <c r="P199" s="12">
        <v>65</v>
      </c>
      <c r="Q199" s="5">
        <v>2016</v>
      </c>
      <c r="R199" s="5" t="s">
        <v>755</v>
      </c>
      <c r="S199" s="12" t="s">
        <v>1569</v>
      </c>
      <c r="U199" s="5" t="s">
        <v>1569</v>
      </c>
      <c r="V199" s="12"/>
      <c r="X199" s="5" t="s">
        <v>1569</v>
      </c>
      <c r="Y199" s="12">
        <v>0</v>
      </c>
      <c r="Z199" s="5">
        <v>2016</v>
      </c>
      <c r="AA199" s="5" t="s">
        <v>755</v>
      </c>
      <c r="AB199" s="12">
        <v>0</v>
      </c>
      <c r="AC199" s="5">
        <v>2016</v>
      </c>
      <c r="AD199" s="5" t="s">
        <v>755</v>
      </c>
      <c r="AE199" s="12">
        <v>0</v>
      </c>
      <c r="AF199" s="5">
        <v>2016</v>
      </c>
      <c r="AG199" s="5" t="s">
        <v>755</v>
      </c>
      <c r="AH199" s="14">
        <v>0</v>
      </c>
      <c r="AI199" s="5">
        <v>2016</v>
      </c>
      <c r="AJ199" s="5" t="s">
        <v>755</v>
      </c>
      <c r="AK199" s="14"/>
      <c r="AM199" s="5" t="s">
        <v>1569</v>
      </c>
    </row>
    <row r="200" spans="1:39" ht="12.75" customHeight="1" x14ac:dyDescent="0.25">
      <c r="A200" s="5" t="s">
        <v>758</v>
      </c>
      <c r="B200" s="5" t="s">
        <v>23</v>
      </c>
      <c r="C200" s="5" t="s">
        <v>708</v>
      </c>
      <c r="D200" s="5" t="s">
        <v>620</v>
      </c>
      <c r="E200" s="5" t="s">
        <v>760</v>
      </c>
      <c r="F200" s="5" t="s">
        <v>759</v>
      </c>
      <c r="G200" s="5">
        <v>3</v>
      </c>
      <c r="H200" s="15">
        <v>2</v>
      </c>
      <c r="I200" s="4" t="s">
        <v>1901</v>
      </c>
      <c r="J200" s="4">
        <f>INDEX('08_Data_level_analysis'!$M$3:$M$256,MATCH(C200,'08_Data_level_analysis'!$B$3:$B$256,0))</f>
        <v>3</v>
      </c>
      <c r="K200" s="5" t="str">
        <f t="shared" ref="K200:K263" si="4">IF(J200&lt;&gt;G200,"Y","N")</f>
        <v>N</v>
      </c>
      <c r="M200" s="13">
        <v>0.45188679416950794</v>
      </c>
      <c r="N200" s="5">
        <v>2016</v>
      </c>
      <c r="O200" s="5" t="s">
        <v>758</v>
      </c>
      <c r="P200" s="12">
        <v>100</v>
      </c>
      <c r="Q200" s="5">
        <v>2016</v>
      </c>
      <c r="R200" s="5" t="s">
        <v>758</v>
      </c>
      <c r="S200" s="12">
        <v>9.1199999999999974</v>
      </c>
      <c r="T200" s="5">
        <v>2016</v>
      </c>
      <c r="U200" s="5" t="s">
        <v>758</v>
      </c>
      <c r="V200" s="12"/>
      <c r="X200" s="5" t="s">
        <v>1569</v>
      </c>
      <c r="Y200" s="12">
        <v>40</v>
      </c>
      <c r="Z200" s="5">
        <v>2016</v>
      </c>
      <c r="AA200" s="5" t="s">
        <v>758</v>
      </c>
      <c r="AB200" s="12">
        <v>0</v>
      </c>
      <c r="AC200" s="5">
        <v>2016</v>
      </c>
      <c r="AD200" s="5" t="s">
        <v>758</v>
      </c>
      <c r="AE200" s="12">
        <v>0</v>
      </c>
      <c r="AF200" s="5">
        <v>2016</v>
      </c>
      <c r="AG200" s="5" t="s">
        <v>758</v>
      </c>
      <c r="AH200" s="14">
        <v>0</v>
      </c>
      <c r="AI200" s="5">
        <v>2016</v>
      </c>
      <c r="AJ200" s="5" t="s">
        <v>758</v>
      </c>
      <c r="AK200" s="14"/>
      <c r="AM200" s="5" t="s">
        <v>1569</v>
      </c>
    </row>
    <row r="201" spans="1:39" ht="12.75" customHeight="1" x14ac:dyDescent="0.25">
      <c r="A201" s="5" t="s">
        <v>761</v>
      </c>
      <c r="B201" s="5" t="s">
        <v>23</v>
      </c>
      <c r="C201" s="5" t="s">
        <v>708</v>
      </c>
      <c r="D201" s="5" t="s">
        <v>620</v>
      </c>
      <c r="E201" s="5" t="s">
        <v>763</v>
      </c>
      <c r="F201" s="5" t="s">
        <v>762</v>
      </c>
      <c r="G201" s="5">
        <v>3</v>
      </c>
      <c r="H201" s="15">
        <v>1</v>
      </c>
      <c r="I201" s="4"/>
      <c r="J201" s="4">
        <f>INDEX('08_Data_level_analysis'!$M$3:$M$256,MATCH(C201,'08_Data_level_analysis'!$B$3:$B$256,0))</f>
        <v>3</v>
      </c>
      <c r="K201" s="5" t="str">
        <f t="shared" si="4"/>
        <v>N</v>
      </c>
      <c r="M201" s="13">
        <v>0.27390678528962292</v>
      </c>
      <c r="N201" s="5">
        <v>2016</v>
      </c>
      <c r="O201" s="5" t="s">
        <v>761</v>
      </c>
      <c r="P201" s="12">
        <v>100</v>
      </c>
      <c r="Q201" s="5">
        <v>2016</v>
      </c>
      <c r="R201" s="5" t="s">
        <v>761</v>
      </c>
      <c r="S201" s="12" t="s">
        <v>1569</v>
      </c>
      <c r="U201" s="5" t="s">
        <v>1569</v>
      </c>
      <c r="V201" s="12"/>
      <c r="X201" s="5" t="s">
        <v>1569</v>
      </c>
      <c r="Y201" s="12">
        <v>0</v>
      </c>
      <c r="Z201" s="5">
        <v>2016</v>
      </c>
      <c r="AA201" s="5" t="s">
        <v>761</v>
      </c>
      <c r="AB201" s="12">
        <v>0</v>
      </c>
      <c r="AC201" s="5">
        <v>2016</v>
      </c>
      <c r="AD201" s="5" t="s">
        <v>761</v>
      </c>
      <c r="AE201" s="12">
        <v>0</v>
      </c>
      <c r="AF201" s="5">
        <v>2016</v>
      </c>
      <c r="AG201" s="5" t="s">
        <v>761</v>
      </c>
      <c r="AH201" s="14">
        <v>36.363636363636367</v>
      </c>
      <c r="AI201" s="5">
        <v>2016</v>
      </c>
      <c r="AJ201" s="5" t="s">
        <v>761</v>
      </c>
      <c r="AK201" s="14"/>
      <c r="AM201" s="5" t="s">
        <v>1569</v>
      </c>
    </row>
    <row r="202" spans="1:39" ht="12.75" customHeight="1" x14ac:dyDescent="0.25">
      <c r="A202" s="5" t="s">
        <v>764</v>
      </c>
      <c r="B202" s="5" t="s">
        <v>23</v>
      </c>
      <c r="C202" s="5" t="s">
        <v>708</v>
      </c>
      <c r="D202" s="5" t="s">
        <v>620</v>
      </c>
      <c r="E202" s="5" t="s">
        <v>766</v>
      </c>
      <c r="F202" s="5" t="s">
        <v>765</v>
      </c>
      <c r="G202" s="5">
        <v>3</v>
      </c>
      <c r="H202" s="15">
        <v>1</v>
      </c>
      <c r="I202" s="4"/>
      <c r="J202" s="4">
        <f>INDEX('08_Data_level_analysis'!$M$3:$M$256,MATCH(C202,'08_Data_level_analysis'!$B$3:$B$256,0))</f>
        <v>3</v>
      </c>
      <c r="K202" s="5" t="str">
        <f t="shared" si="4"/>
        <v>N</v>
      </c>
      <c r="M202" s="13">
        <v>0.37365870800409245</v>
      </c>
      <c r="N202" s="5">
        <v>2016</v>
      </c>
      <c r="O202" s="5" t="s">
        <v>764</v>
      </c>
      <c r="P202" s="12">
        <v>99</v>
      </c>
      <c r="Q202" s="5">
        <v>2016</v>
      </c>
      <c r="R202" s="5" t="s">
        <v>764</v>
      </c>
      <c r="S202" s="12">
        <v>2.11</v>
      </c>
      <c r="T202" s="5">
        <v>2016</v>
      </c>
      <c r="U202" s="5" t="s">
        <v>764</v>
      </c>
      <c r="V202" s="12"/>
      <c r="X202" s="5" t="s">
        <v>1569</v>
      </c>
      <c r="Y202" s="12">
        <v>0</v>
      </c>
      <c r="Z202" s="5">
        <v>2016</v>
      </c>
      <c r="AA202" s="5" t="s">
        <v>764</v>
      </c>
      <c r="AB202" s="12">
        <v>0</v>
      </c>
      <c r="AC202" s="5">
        <v>2016</v>
      </c>
      <c r="AD202" s="5" t="s">
        <v>764</v>
      </c>
      <c r="AE202" s="12">
        <v>0</v>
      </c>
      <c r="AF202" s="5">
        <v>2016</v>
      </c>
      <c r="AG202" s="5" t="s">
        <v>764</v>
      </c>
      <c r="AH202" s="14">
        <v>0</v>
      </c>
      <c r="AI202" s="5">
        <v>2016</v>
      </c>
      <c r="AJ202" s="5" t="s">
        <v>764</v>
      </c>
      <c r="AK202" s="14"/>
      <c r="AM202" s="5" t="s">
        <v>1569</v>
      </c>
    </row>
    <row r="203" spans="1:39" ht="12.75" customHeight="1" x14ac:dyDescent="0.25">
      <c r="A203" s="5" t="s">
        <v>767</v>
      </c>
      <c r="B203" s="5" t="s">
        <v>23</v>
      </c>
      <c r="C203" s="5" t="s">
        <v>708</v>
      </c>
      <c r="D203" s="5" t="s">
        <v>620</v>
      </c>
      <c r="E203" s="5" t="s">
        <v>769</v>
      </c>
      <c r="F203" s="5" t="s">
        <v>768</v>
      </c>
      <c r="G203" s="5">
        <v>3</v>
      </c>
      <c r="H203" s="15">
        <v>2</v>
      </c>
      <c r="I203" s="4" t="s">
        <v>1900</v>
      </c>
      <c r="J203" s="4">
        <f>INDEX('08_Data_level_analysis'!$M$3:$M$256,MATCH(C203,'08_Data_level_analysis'!$B$3:$B$256,0))</f>
        <v>3</v>
      </c>
      <c r="K203" s="5" t="str">
        <f t="shared" si="4"/>
        <v>N</v>
      </c>
      <c r="M203" s="13">
        <v>0.46957321169689897</v>
      </c>
      <c r="N203" s="5">
        <v>2016</v>
      </c>
      <c r="O203" s="5" t="s">
        <v>767</v>
      </c>
      <c r="P203" s="12" t="s">
        <v>1569</v>
      </c>
      <c r="R203" s="5" t="s">
        <v>1569</v>
      </c>
      <c r="S203" s="12">
        <v>16.079999999999998</v>
      </c>
      <c r="T203" s="5">
        <v>2016</v>
      </c>
      <c r="U203" s="5" t="s">
        <v>767</v>
      </c>
      <c r="V203" s="12"/>
      <c r="X203" s="5" t="s">
        <v>1569</v>
      </c>
      <c r="Y203" s="12">
        <v>46.396965865992421</v>
      </c>
      <c r="Z203" s="5">
        <v>2016</v>
      </c>
      <c r="AA203" s="5" t="s">
        <v>767</v>
      </c>
      <c r="AB203" s="12">
        <v>0</v>
      </c>
      <c r="AC203" s="5">
        <v>2016</v>
      </c>
      <c r="AD203" s="5" t="s">
        <v>767</v>
      </c>
      <c r="AE203" s="12">
        <v>0</v>
      </c>
      <c r="AF203" s="5">
        <v>2016</v>
      </c>
      <c r="AG203" s="5" t="s">
        <v>767</v>
      </c>
      <c r="AH203" s="14">
        <v>0</v>
      </c>
      <c r="AI203" s="5">
        <v>2016</v>
      </c>
      <c r="AJ203" s="5" t="s">
        <v>767</v>
      </c>
      <c r="AK203" s="14"/>
      <c r="AM203" s="5" t="s">
        <v>1569</v>
      </c>
    </row>
    <row r="204" spans="1:39" ht="12.75" customHeight="1" x14ac:dyDescent="0.25">
      <c r="A204" s="5" t="s">
        <v>770</v>
      </c>
      <c r="B204" s="5" t="s">
        <v>23</v>
      </c>
      <c r="C204" s="5" t="s">
        <v>708</v>
      </c>
      <c r="D204" s="5" t="s">
        <v>620</v>
      </c>
      <c r="E204" s="5" t="s">
        <v>772</v>
      </c>
      <c r="F204" s="5" t="s">
        <v>771</v>
      </c>
      <c r="G204" s="5">
        <v>3</v>
      </c>
      <c r="H204" s="15">
        <v>2</v>
      </c>
      <c r="I204" s="4" t="s">
        <v>1902</v>
      </c>
      <c r="J204" s="4">
        <f>INDEX('08_Data_level_analysis'!$M$3:$M$256,MATCH(C204,'08_Data_level_analysis'!$B$3:$B$256,0))</f>
        <v>3</v>
      </c>
      <c r="K204" s="5" t="str">
        <f t="shared" si="4"/>
        <v>N</v>
      </c>
      <c r="M204" s="13">
        <v>0.85368168240551334</v>
      </c>
      <c r="N204" s="5">
        <v>2016</v>
      </c>
      <c r="O204" s="5" t="s">
        <v>770</v>
      </c>
      <c r="P204" s="12">
        <v>65</v>
      </c>
      <c r="Q204" s="5">
        <v>2016</v>
      </c>
      <c r="R204" s="5" t="s">
        <v>770</v>
      </c>
      <c r="S204" s="12" t="s">
        <v>1569</v>
      </c>
      <c r="U204" s="5" t="s">
        <v>1569</v>
      </c>
      <c r="V204" s="12"/>
      <c r="X204" s="5" t="s">
        <v>1569</v>
      </c>
      <c r="Y204" s="12">
        <v>28.000000000000004</v>
      </c>
      <c r="Z204" s="5">
        <v>2016</v>
      </c>
      <c r="AA204" s="5" t="s">
        <v>770</v>
      </c>
      <c r="AB204" s="12">
        <v>0</v>
      </c>
      <c r="AC204" s="5">
        <v>2016</v>
      </c>
      <c r="AD204" s="5" t="s">
        <v>770</v>
      </c>
      <c r="AE204" s="12">
        <v>0</v>
      </c>
      <c r="AF204" s="5">
        <v>2016</v>
      </c>
      <c r="AG204" s="5" t="s">
        <v>770</v>
      </c>
      <c r="AH204" s="14">
        <v>0</v>
      </c>
      <c r="AI204" s="5">
        <v>2016</v>
      </c>
      <c r="AJ204" s="5" t="s">
        <v>770</v>
      </c>
      <c r="AK204" s="14"/>
      <c r="AM204" s="5" t="s">
        <v>1569</v>
      </c>
    </row>
    <row r="205" spans="1:39" ht="12.75" customHeight="1" x14ac:dyDescent="0.25">
      <c r="A205" s="5" t="s">
        <v>773</v>
      </c>
      <c r="B205" s="5" t="s">
        <v>23</v>
      </c>
      <c r="C205" s="5" t="s">
        <v>708</v>
      </c>
      <c r="D205" s="5" t="s">
        <v>620</v>
      </c>
      <c r="E205" s="5" t="s">
        <v>775</v>
      </c>
      <c r="F205" s="5" t="s">
        <v>774</v>
      </c>
      <c r="G205" s="5">
        <v>3</v>
      </c>
      <c r="H205" s="15">
        <v>2</v>
      </c>
      <c r="I205" s="4" t="s">
        <v>1901</v>
      </c>
      <c r="J205" s="4">
        <f>INDEX('08_Data_level_analysis'!$M$3:$M$256,MATCH(C205,'08_Data_level_analysis'!$B$3:$B$256,0))</f>
        <v>3</v>
      </c>
      <c r="K205" s="5" t="str">
        <f t="shared" si="4"/>
        <v>N</v>
      </c>
      <c r="M205" s="13">
        <v>0.54254870174817504</v>
      </c>
      <c r="N205" s="5">
        <v>2016</v>
      </c>
      <c r="O205" s="5" t="s">
        <v>773</v>
      </c>
      <c r="P205" s="12">
        <v>86</v>
      </c>
      <c r="Q205" s="5">
        <v>2016</v>
      </c>
      <c r="R205" s="5" t="s">
        <v>773</v>
      </c>
      <c r="S205" s="12" t="s">
        <v>1569</v>
      </c>
      <c r="U205" s="5" t="s">
        <v>1569</v>
      </c>
      <c r="V205" s="12"/>
      <c r="X205" s="5" t="s">
        <v>1569</v>
      </c>
      <c r="Y205" s="12" t="s">
        <v>1569</v>
      </c>
      <c r="AA205" s="5" t="s">
        <v>1569</v>
      </c>
      <c r="AB205" s="12" t="s">
        <v>1569</v>
      </c>
      <c r="AD205" s="5" t="s">
        <v>1569</v>
      </c>
      <c r="AE205" s="12" t="s">
        <v>1569</v>
      </c>
      <c r="AG205" s="5" t="s">
        <v>1569</v>
      </c>
      <c r="AH205" s="14" t="s">
        <v>1569</v>
      </c>
      <c r="AJ205" s="5" t="s">
        <v>1569</v>
      </c>
      <c r="AK205" s="14"/>
      <c r="AM205" s="5" t="s">
        <v>1569</v>
      </c>
    </row>
    <row r="206" spans="1:39" ht="12.75" customHeight="1" x14ac:dyDescent="0.25">
      <c r="A206" s="5" t="s">
        <v>776</v>
      </c>
      <c r="B206" s="5" t="s">
        <v>23</v>
      </c>
      <c r="C206" s="5" t="s">
        <v>708</v>
      </c>
      <c r="D206" s="5" t="s">
        <v>620</v>
      </c>
      <c r="E206" s="5" t="s">
        <v>778</v>
      </c>
      <c r="F206" s="5" t="s">
        <v>777</v>
      </c>
      <c r="G206" s="5">
        <v>3</v>
      </c>
      <c r="H206" s="15">
        <v>3</v>
      </c>
      <c r="I206" s="4" t="s">
        <v>1903</v>
      </c>
      <c r="J206" s="4">
        <f>INDEX('08_Data_level_analysis'!$M$3:$M$256,MATCH(C206,'08_Data_level_analysis'!$B$3:$B$256,0))</f>
        <v>3</v>
      </c>
      <c r="K206" s="5" t="str">
        <f t="shared" si="4"/>
        <v>N</v>
      </c>
      <c r="M206" s="13">
        <v>0.42331343405834543</v>
      </c>
      <c r="N206" s="5">
        <v>2016</v>
      </c>
      <c r="O206" s="5" t="s">
        <v>776</v>
      </c>
      <c r="P206" s="12">
        <v>60</v>
      </c>
      <c r="Q206" s="5">
        <v>2016</v>
      </c>
      <c r="R206" s="5" t="s">
        <v>776</v>
      </c>
      <c r="S206" s="12" t="s">
        <v>1569</v>
      </c>
      <c r="U206" s="5" t="s">
        <v>1569</v>
      </c>
      <c r="V206" s="12"/>
      <c r="X206" s="5" t="s">
        <v>1569</v>
      </c>
      <c r="Y206" s="12">
        <v>0</v>
      </c>
      <c r="Z206" s="5">
        <v>2016</v>
      </c>
      <c r="AA206" s="5" t="s">
        <v>776</v>
      </c>
      <c r="AB206" s="12">
        <v>0</v>
      </c>
      <c r="AC206" s="5">
        <v>2016</v>
      </c>
      <c r="AD206" s="5" t="s">
        <v>776</v>
      </c>
      <c r="AE206" s="12">
        <v>0</v>
      </c>
      <c r="AF206" s="5">
        <v>2016</v>
      </c>
      <c r="AG206" s="5" t="s">
        <v>776</v>
      </c>
      <c r="AH206" s="14">
        <v>0</v>
      </c>
      <c r="AI206" s="5">
        <v>2016</v>
      </c>
      <c r="AJ206" s="5" t="s">
        <v>776</v>
      </c>
      <c r="AK206" s="14"/>
      <c r="AM206" s="5" t="s">
        <v>1569</v>
      </c>
    </row>
    <row r="207" spans="1:39" ht="12.75" customHeight="1" x14ac:dyDescent="0.25">
      <c r="A207" s="5" t="s">
        <v>779</v>
      </c>
      <c r="B207" s="5" t="s">
        <v>23</v>
      </c>
      <c r="C207" s="5" t="s">
        <v>708</v>
      </c>
      <c r="D207" s="5" t="s">
        <v>620</v>
      </c>
      <c r="E207" s="5" t="s">
        <v>781</v>
      </c>
      <c r="F207" s="5" t="s">
        <v>780</v>
      </c>
      <c r="G207" s="5">
        <v>3</v>
      </c>
      <c r="H207" s="15">
        <v>2</v>
      </c>
      <c r="I207" s="4" t="s">
        <v>1904</v>
      </c>
      <c r="J207" s="4">
        <f>INDEX('08_Data_level_analysis'!$M$3:$M$256,MATCH(C207,'08_Data_level_analysis'!$B$3:$B$256,0))</f>
        <v>3</v>
      </c>
      <c r="K207" s="5" t="str">
        <f t="shared" si="4"/>
        <v>N</v>
      </c>
      <c r="M207" s="13">
        <v>0.49921207108850202</v>
      </c>
      <c r="N207" s="5">
        <v>2016</v>
      </c>
      <c r="O207" s="5" t="s">
        <v>779</v>
      </c>
      <c r="P207" s="12">
        <v>100</v>
      </c>
      <c r="Q207" s="5">
        <v>2016</v>
      </c>
      <c r="R207" s="5" t="s">
        <v>779</v>
      </c>
      <c r="S207" s="12" t="s">
        <v>1569</v>
      </c>
      <c r="U207" s="5" t="s">
        <v>1569</v>
      </c>
      <c r="V207" s="12"/>
      <c r="X207" s="5" t="s">
        <v>1569</v>
      </c>
      <c r="Y207" s="12">
        <v>25.5</v>
      </c>
      <c r="Z207" s="5">
        <v>2016</v>
      </c>
      <c r="AA207" s="5" t="s">
        <v>779</v>
      </c>
      <c r="AB207" s="12">
        <v>0</v>
      </c>
      <c r="AC207" s="5">
        <v>2016</v>
      </c>
      <c r="AD207" s="5" t="s">
        <v>779</v>
      </c>
      <c r="AE207" s="12">
        <v>0</v>
      </c>
      <c r="AF207" s="5">
        <v>2016</v>
      </c>
      <c r="AG207" s="5" t="s">
        <v>779</v>
      </c>
      <c r="AH207" s="14">
        <v>0</v>
      </c>
      <c r="AI207" s="5">
        <v>2016</v>
      </c>
      <c r="AJ207" s="5" t="s">
        <v>779</v>
      </c>
      <c r="AK207" s="14"/>
      <c r="AM207" s="5" t="s">
        <v>1569</v>
      </c>
    </row>
    <row r="208" spans="1:39" ht="12.75" customHeight="1" x14ac:dyDescent="0.25">
      <c r="A208" s="5" t="s">
        <v>782</v>
      </c>
      <c r="B208" s="5" t="s">
        <v>23</v>
      </c>
      <c r="C208" s="5" t="s">
        <v>708</v>
      </c>
      <c r="D208" s="5" t="s">
        <v>620</v>
      </c>
      <c r="E208" s="5" t="s">
        <v>784</v>
      </c>
      <c r="F208" s="5" t="s">
        <v>783</v>
      </c>
      <c r="G208" s="5">
        <v>3</v>
      </c>
      <c r="H208" s="15">
        <v>1</v>
      </c>
      <c r="I208" s="4" t="s">
        <v>1905</v>
      </c>
      <c r="J208" s="4">
        <f>INDEX('08_Data_level_analysis'!$M$3:$M$256,MATCH(C208,'08_Data_level_analysis'!$B$3:$B$256,0))</f>
        <v>3</v>
      </c>
      <c r="K208" s="5" t="str">
        <f t="shared" si="4"/>
        <v>N</v>
      </c>
      <c r="M208" s="13">
        <v>0.55016721374305333</v>
      </c>
      <c r="N208" s="5">
        <v>2016</v>
      </c>
      <c r="O208" s="5" t="s">
        <v>782</v>
      </c>
      <c r="P208" s="12">
        <v>48.15</v>
      </c>
      <c r="Q208" s="5">
        <v>2016</v>
      </c>
      <c r="R208" s="5" t="s">
        <v>782</v>
      </c>
      <c r="S208" s="12">
        <v>1</v>
      </c>
      <c r="T208" s="5">
        <v>2016</v>
      </c>
      <c r="U208" s="5" t="s">
        <v>782</v>
      </c>
      <c r="V208" s="12"/>
      <c r="X208" s="5" t="s">
        <v>1569</v>
      </c>
      <c r="Y208" s="12">
        <v>0</v>
      </c>
      <c r="Z208" s="5">
        <v>2016</v>
      </c>
      <c r="AA208" s="5" t="s">
        <v>782</v>
      </c>
      <c r="AB208" s="12">
        <v>0</v>
      </c>
      <c r="AC208" s="5">
        <v>2016</v>
      </c>
      <c r="AD208" s="5" t="s">
        <v>782</v>
      </c>
      <c r="AE208" s="12">
        <v>0</v>
      </c>
      <c r="AF208" s="5">
        <v>2016</v>
      </c>
      <c r="AG208" s="5" t="s">
        <v>782</v>
      </c>
      <c r="AH208" s="14">
        <v>0</v>
      </c>
      <c r="AI208" s="5">
        <v>2016</v>
      </c>
      <c r="AJ208" s="5" t="s">
        <v>782</v>
      </c>
      <c r="AK208" s="14"/>
      <c r="AM208" s="5" t="s">
        <v>1569</v>
      </c>
    </row>
    <row r="209" spans="1:39" ht="12.75" customHeight="1" x14ac:dyDescent="0.25">
      <c r="A209" s="5" t="s">
        <v>785</v>
      </c>
      <c r="B209" s="5" t="s">
        <v>23</v>
      </c>
      <c r="C209" s="5" t="s">
        <v>708</v>
      </c>
      <c r="D209" s="5" t="s">
        <v>620</v>
      </c>
      <c r="E209" s="5" t="s">
        <v>787</v>
      </c>
      <c r="F209" s="5" t="s">
        <v>786</v>
      </c>
      <c r="G209" s="5">
        <v>3</v>
      </c>
      <c r="H209" s="15">
        <v>2</v>
      </c>
      <c r="I209" s="4" t="s">
        <v>1906</v>
      </c>
      <c r="J209" s="4">
        <f>INDEX('08_Data_level_analysis'!$M$3:$M$256,MATCH(C209,'08_Data_level_analysis'!$B$3:$B$256,0))</f>
        <v>3</v>
      </c>
      <c r="K209" s="5" t="str">
        <f t="shared" si="4"/>
        <v>N</v>
      </c>
      <c r="M209" s="13">
        <v>0.59189781854875179</v>
      </c>
      <c r="N209" s="5">
        <v>2016</v>
      </c>
      <c r="O209" s="5" t="s">
        <v>785</v>
      </c>
      <c r="P209" s="12">
        <v>98</v>
      </c>
      <c r="Q209" s="5">
        <v>2016</v>
      </c>
      <c r="R209" s="5" t="s">
        <v>785</v>
      </c>
      <c r="S209" s="12">
        <v>0</v>
      </c>
      <c r="T209" s="5">
        <v>2016</v>
      </c>
      <c r="U209" s="5" t="s">
        <v>785</v>
      </c>
      <c r="V209" s="12"/>
      <c r="X209" s="5" t="s">
        <v>1569</v>
      </c>
      <c r="Y209" s="12">
        <v>82</v>
      </c>
      <c r="Z209" s="5">
        <v>2016</v>
      </c>
      <c r="AA209" s="5" t="s">
        <v>785</v>
      </c>
      <c r="AB209" s="12">
        <v>0</v>
      </c>
      <c r="AC209" s="5">
        <v>2016</v>
      </c>
      <c r="AD209" s="5" t="s">
        <v>785</v>
      </c>
      <c r="AE209" s="12">
        <v>0</v>
      </c>
      <c r="AF209" s="5">
        <v>2016</v>
      </c>
      <c r="AG209" s="5" t="s">
        <v>785</v>
      </c>
      <c r="AH209" s="14">
        <v>100</v>
      </c>
      <c r="AI209" s="5">
        <v>2016</v>
      </c>
      <c r="AJ209" s="5" t="s">
        <v>785</v>
      </c>
      <c r="AK209" s="14"/>
      <c r="AM209" s="5" t="s">
        <v>1569</v>
      </c>
    </row>
    <row r="210" spans="1:39" ht="12.75" customHeight="1" x14ac:dyDescent="0.25">
      <c r="A210" s="5" t="s">
        <v>788</v>
      </c>
      <c r="B210" s="5" t="s">
        <v>23</v>
      </c>
      <c r="C210" s="5" t="s">
        <v>708</v>
      </c>
      <c r="D210" s="5" t="s">
        <v>620</v>
      </c>
      <c r="E210" s="5" t="s">
        <v>1578</v>
      </c>
      <c r="F210" s="5" t="s">
        <v>789</v>
      </c>
      <c r="G210" s="5">
        <v>3</v>
      </c>
      <c r="H210" s="15">
        <v>2</v>
      </c>
      <c r="I210" s="4" t="s">
        <v>1900</v>
      </c>
      <c r="J210" s="4">
        <f>INDEX('08_Data_level_analysis'!$M$3:$M$256,MATCH(C210,'08_Data_level_analysis'!$B$3:$B$256,0))</f>
        <v>3</v>
      </c>
      <c r="K210" s="5" t="str">
        <f t="shared" si="4"/>
        <v>N</v>
      </c>
      <c r="M210" s="13">
        <v>0.50073370692998587</v>
      </c>
      <c r="N210" s="5">
        <v>2016</v>
      </c>
      <c r="O210" s="5" t="s">
        <v>788</v>
      </c>
      <c r="P210" s="12">
        <v>71</v>
      </c>
      <c r="Q210" s="5">
        <v>2016</v>
      </c>
      <c r="R210" s="5" t="s">
        <v>788</v>
      </c>
      <c r="S210" s="12">
        <v>11.253376012803841</v>
      </c>
      <c r="T210" s="5">
        <v>2016</v>
      </c>
      <c r="U210" s="5" t="s">
        <v>788</v>
      </c>
      <c r="V210" s="12"/>
      <c r="X210" s="5" t="s">
        <v>1569</v>
      </c>
      <c r="Y210" s="12">
        <v>39.5</v>
      </c>
      <c r="Z210" s="5">
        <v>2016</v>
      </c>
      <c r="AA210" s="5" t="s">
        <v>788</v>
      </c>
      <c r="AB210" s="12">
        <v>0</v>
      </c>
      <c r="AC210" s="5">
        <v>2016</v>
      </c>
      <c r="AD210" s="5" t="s">
        <v>788</v>
      </c>
      <c r="AE210" s="12">
        <v>0</v>
      </c>
      <c r="AF210" s="5">
        <v>2016</v>
      </c>
      <c r="AG210" s="5" t="s">
        <v>788</v>
      </c>
      <c r="AH210" s="14">
        <v>0</v>
      </c>
      <c r="AI210" s="5">
        <v>2016</v>
      </c>
      <c r="AJ210" s="5" t="s">
        <v>788</v>
      </c>
      <c r="AK210" s="14"/>
      <c r="AM210" s="5" t="s">
        <v>1569</v>
      </c>
    </row>
    <row r="211" spans="1:39" ht="12.75" customHeight="1" x14ac:dyDescent="0.25">
      <c r="A211" s="5" t="s">
        <v>790</v>
      </c>
      <c r="B211" s="5" t="s">
        <v>23</v>
      </c>
      <c r="C211" s="5" t="s">
        <v>708</v>
      </c>
      <c r="D211" s="5" t="s">
        <v>620</v>
      </c>
      <c r="E211" s="5" t="s">
        <v>792</v>
      </c>
      <c r="F211" s="5" t="s">
        <v>791</v>
      </c>
      <c r="G211" s="5">
        <v>3</v>
      </c>
      <c r="H211" s="15">
        <v>1</v>
      </c>
      <c r="I211" s="4"/>
      <c r="J211" s="4">
        <f>INDEX('08_Data_level_analysis'!$M$3:$M$256,MATCH(C211,'08_Data_level_analysis'!$B$3:$B$256,0))</f>
        <v>3</v>
      </c>
      <c r="K211" s="5" t="str">
        <f t="shared" si="4"/>
        <v>N</v>
      </c>
      <c r="M211" s="13">
        <v>0.43139540081379152</v>
      </c>
      <c r="N211" s="5">
        <v>2016</v>
      </c>
      <c r="O211" s="5" t="s">
        <v>790</v>
      </c>
      <c r="P211" s="12">
        <v>88.06</v>
      </c>
      <c r="Q211" s="5">
        <v>2016</v>
      </c>
      <c r="R211" s="5" t="s">
        <v>790</v>
      </c>
      <c r="S211" s="12">
        <v>13</v>
      </c>
      <c r="T211" s="5">
        <v>2016</v>
      </c>
      <c r="U211" s="5" t="s">
        <v>790</v>
      </c>
      <c r="V211" s="12"/>
      <c r="X211" s="5" t="s">
        <v>1569</v>
      </c>
      <c r="Y211" s="12">
        <v>61.728395061728392</v>
      </c>
      <c r="Z211" s="5">
        <v>2016</v>
      </c>
      <c r="AA211" s="5" t="s">
        <v>790</v>
      </c>
      <c r="AB211" s="12">
        <v>0</v>
      </c>
      <c r="AC211" s="5">
        <v>2016</v>
      </c>
      <c r="AD211" s="5" t="s">
        <v>790</v>
      </c>
      <c r="AE211" s="12">
        <v>0</v>
      </c>
      <c r="AF211" s="5">
        <v>2016</v>
      </c>
      <c r="AG211" s="5" t="s">
        <v>790</v>
      </c>
      <c r="AH211" s="14">
        <v>100</v>
      </c>
      <c r="AI211" s="5">
        <v>2016</v>
      </c>
      <c r="AJ211" s="5" t="s">
        <v>790</v>
      </c>
      <c r="AK211" s="14"/>
      <c r="AM211" s="5" t="s">
        <v>1569</v>
      </c>
    </row>
    <row r="212" spans="1:39" ht="12.75" customHeight="1" x14ac:dyDescent="0.25">
      <c r="A212" s="5" t="s">
        <v>793</v>
      </c>
      <c r="B212" s="5" t="s">
        <v>23</v>
      </c>
      <c r="C212" s="5" t="s">
        <v>708</v>
      </c>
      <c r="D212" s="5" t="s">
        <v>620</v>
      </c>
      <c r="E212" s="5" t="s">
        <v>795</v>
      </c>
      <c r="F212" s="5" t="s">
        <v>794</v>
      </c>
      <c r="G212" s="5">
        <v>3</v>
      </c>
      <c r="H212" s="15">
        <v>2</v>
      </c>
      <c r="I212" s="4" t="s">
        <v>1901</v>
      </c>
      <c r="J212" s="4">
        <f>INDEX('08_Data_level_analysis'!$M$3:$M$256,MATCH(C212,'08_Data_level_analysis'!$B$3:$B$256,0))</f>
        <v>3</v>
      </c>
      <c r="K212" s="5" t="str">
        <f t="shared" si="4"/>
        <v>N</v>
      </c>
      <c r="M212" s="13">
        <v>0.88695017304771584</v>
      </c>
      <c r="N212" s="5">
        <v>2016</v>
      </c>
      <c r="O212" s="5" t="s">
        <v>793</v>
      </c>
      <c r="P212" s="12">
        <v>95.5</v>
      </c>
      <c r="Q212" s="5">
        <v>2016</v>
      </c>
      <c r="R212" s="5" t="s">
        <v>793</v>
      </c>
      <c r="S212" s="12">
        <v>0</v>
      </c>
      <c r="T212" s="5">
        <v>2016</v>
      </c>
      <c r="U212" s="5" t="s">
        <v>793</v>
      </c>
      <c r="V212" s="12"/>
      <c r="X212" s="5" t="s">
        <v>1569</v>
      </c>
      <c r="Y212" s="12">
        <v>69.032258064516114</v>
      </c>
      <c r="Z212" s="5">
        <v>2016</v>
      </c>
      <c r="AA212" s="5" t="s">
        <v>793</v>
      </c>
      <c r="AB212" s="12" t="s">
        <v>1569</v>
      </c>
      <c r="AD212" s="5" t="s">
        <v>1569</v>
      </c>
      <c r="AE212" s="12" t="s">
        <v>1569</v>
      </c>
      <c r="AG212" s="5" t="s">
        <v>1569</v>
      </c>
      <c r="AH212" s="14">
        <v>100</v>
      </c>
      <c r="AI212" s="5">
        <v>2016</v>
      </c>
      <c r="AJ212" s="5" t="s">
        <v>793</v>
      </c>
      <c r="AK212" s="14"/>
      <c r="AM212" s="5" t="s">
        <v>1569</v>
      </c>
    </row>
    <row r="213" spans="1:39" ht="12.75" customHeight="1" x14ac:dyDescent="0.25">
      <c r="A213" s="5" t="s">
        <v>796</v>
      </c>
      <c r="B213" s="5" t="s">
        <v>23</v>
      </c>
      <c r="C213" s="5" t="s">
        <v>708</v>
      </c>
      <c r="D213" s="5" t="s">
        <v>620</v>
      </c>
      <c r="E213" s="5" t="s">
        <v>798</v>
      </c>
      <c r="F213" s="5" t="s">
        <v>797</v>
      </c>
      <c r="G213" s="5">
        <v>3</v>
      </c>
      <c r="H213" s="15">
        <v>2</v>
      </c>
      <c r="I213" s="4" t="s">
        <v>1907</v>
      </c>
      <c r="J213" s="4">
        <f>INDEX('08_Data_level_analysis'!$M$3:$M$256,MATCH(C213,'08_Data_level_analysis'!$B$3:$B$256,0))</f>
        <v>3</v>
      </c>
      <c r="K213" s="5" t="str">
        <f t="shared" si="4"/>
        <v>N</v>
      </c>
      <c r="M213" s="13">
        <v>0.41779562505776519</v>
      </c>
      <c r="N213" s="5">
        <v>2016</v>
      </c>
      <c r="O213" s="5" t="s">
        <v>796</v>
      </c>
      <c r="P213" s="12">
        <v>79</v>
      </c>
      <c r="Q213" s="5">
        <v>2016</v>
      </c>
      <c r="R213" s="5" t="s">
        <v>796</v>
      </c>
      <c r="S213" s="12">
        <v>15.344603381014307</v>
      </c>
      <c r="T213" s="5">
        <v>2016</v>
      </c>
      <c r="U213" s="5" t="s">
        <v>796</v>
      </c>
      <c r="V213" s="12"/>
      <c r="X213" s="5" t="s">
        <v>1569</v>
      </c>
      <c r="Y213" s="12">
        <v>31.385006353240151</v>
      </c>
      <c r="Z213" s="5">
        <v>2016</v>
      </c>
      <c r="AA213" s="5" t="s">
        <v>796</v>
      </c>
      <c r="AB213" s="12">
        <v>0</v>
      </c>
      <c r="AC213" s="5">
        <v>2016</v>
      </c>
      <c r="AD213" s="5" t="s">
        <v>796</v>
      </c>
      <c r="AE213" s="12">
        <v>0</v>
      </c>
      <c r="AF213" s="5">
        <v>2016</v>
      </c>
      <c r="AG213" s="5" t="s">
        <v>796</v>
      </c>
      <c r="AH213" s="14">
        <v>0</v>
      </c>
      <c r="AI213" s="5">
        <v>2016</v>
      </c>
      <c r="AJ213" s="5" t="s">
        <v>796</v>
      </c>
      <c r="AK213" s="14"/>
      <c r="AM213" s="5" t="s">
        <v>1569</v>
      </c>
    </row>
    <row r="214" spans="1:39" ht="12.75" customHeight="1" x14ac:dyDescent="0.25">
      <c r="A214" s="5" t="s">
        <v>799</v>
      </c>
      <c r="B214" s="5" t="s">
        <v>23</v>
      </c>
      <c r="C214" s="5" t="s">
        <v>708</v>
      </c>
      <c r="D214" s="5" t="s">
        <v>620</v>
      </c>
      <c r="E214" s="5" t="s">
        <v>801</v>
      </c>
      <c r="F214" s="5" t="s">
        <v>800</v>
      </c>
      <c r="G214" s="5">
        <v>3</v>
      </c>
      <c r="H214" s="15">
        <v>1</v>
      </c>
      <c r="I214" s="4" t="s">
        <v>1908</v>
      </c>
      <c r="J214" s="4">
        <f>INDEX('08_Data_level_analysis'!$M$3:$M$256,MATCH(C214,'08_Data_level_analysis'!$B$3:$B$256,0))</f>
        <v>3</v>
      </c>
      <c r="K214" s="5" t="str">
        <f t="shared" si="4"/>
        <v>N</v>
      </c>
      <c r="M214" s="13">
        <v>0.91101311890828696</v>
      </c>
      <c r="N214" s="5">
        <v>2016</v>
      </c>
      <c r="O214" s="5" t="s">
        <v>799</v>
      </c>
      <c r="P214" s="12">
        <v>65</v>
      </c>
      <c r="Q214" s="5">
        <v>2016</v>
      </c>
      <c r="R214" s="5" t="s">
        <v>799</v>
      </c>
      <c r="S214" s="12">
        <v>15</v>
      </c>
      <c r="T214" s="5">
        <v>2016</v>
      </c>
      <c r="U214" s="5" t="s">
        <v>799</v>
      </c>
      <c r="V214" s="12"/>
      <c r="X214" s="5" t="s">
        <v>1569</v>
      </c>
      <c r="Y214" s="12">
        <v>0</v>
      </c>
      <c r="Z214" s="5">
        <v>2016</v>
      </c>
      <c r="AA214" s="5" t="s">
        <v>799</v>
      </c>
      <c r="AB214" s="12">
        <v>0</v>
      </c>
      <c r="AC214" s="5">
        <v>2016</v>
      </c>
      <c r="AD214" s="5" t="s">
        <v>799</v>
      </c>
      <c r="AE214" s="12">
        <v>0</v>
      </c>
      <c r="AF214" s="5">
        <v>2016</v>
      </c>
      <c r="AG214" s="5" t="s">
        <v>799</v>
      </c>
      <c r="AH214" s="14">
        <v>0</v>
      </c>
      <c r="AI214" s="5">
        <v>2016</v>
      </c>
      <c r="AJ214" s="5" t="s">
        <v>799</v>
      </c>
      <c r="AK214" s="14"/>
      <c r="AM214" s="5" t="s">
        <v>1569</v>
      </c>
    </row>
    <row r="215" spans="1:39" ht="12.75" customHeight="1" x14ac:dyDescent="0.25">
      <c r="A215" s="5" t="s">
        <v>802</v>
      </c>
      <c r="B215" s="5" t="s">
        <v>23</v>
      </c>
      <c r="C215" s="5" t="s">
        <v>708</v>
      </c>
      <c r="D215" s="5" t="s">
        <v>620</v>
      </c>
      <c r="E215" s="5" t="s">
        <v>804</v>
      </c>
      <c r="F215" s="5" t="s">
        <v>803</v>
      </c>
      <c r="G215" s="5">
        <v>3</v>
      </c>
      <c r="H215" s="15">
        <v>1</v>
      </c>
      <c r="I215" s="4" t="s">
        <v>1909</v>
      </c>
      <c r="J215" s="4">
        <f>INDEX('08_Data_level_analysis'!$M$3:$M$256,MATCH(C215,'08_Data_level_analysis'!$B$3:$B$256,0))</f>
        <v>3</v>
      </c>
      <c r="K215" s="5" t="str">
        <f t="shared" si="4"/>
        <v>N</v>
      </c>
      <c r="M215" s="13">
        <v>0.75084559222915348</v>
      </c>
      <c r="N215" s="5">
        <v>2016</v>
      </c>
      <c r="O215" s="5" t="s">
        <v>802</v>
      </c>
      <c r="P215" s="12">
        <v>85</v>
      </c>
      <c r="Q215" s="5">
        <v>2016</v>
      </c>
      <c r="R215" s="5" t="s">
        <v>802</v>
      </c>
      <c r="S215" s="12" t="s">
        <v>1569</v>
      </c>
      <c r="U215" s="5" t="s">
        <v>1569</v>
      </c>
      <c r="V215" s="12"/>
      <c r="X215" s="5" t="s">
        <v>1569</v>
      </c>
      <c r="Y215" s="12">
        <v>9.8557692307692299</v>
      </c>
      <c r="Z215" s="5">
        <v>2016</v>
      </c>
      <c r="AA215" s="5" t="s">
        <v>802</v>
      </c>
      <c r="AB215" s="12">
        <v>0</v>
      </c>
      <c r="AC215" s="5">
        <v>2016</v>
      </c>
      <c r="AD215" s="5" t="s">
        <v>802</v>
      </c>
      <c r="AE215" s="12">
        <v>0</v>
      </c>
      <c r="AF215" s="5">
        <v>2016</v>
      </c>
      <c r="AG215" s="5" t="s">
        <v>802</v>
      </c>
      <c r="AH215" s="14">
        <v>0</v>
      </c>
      <c r="AI215" s="5">
        <v>2016</v>
      </c>
      <c r="AJ215" s="5" t="s">
        <v>802</v>
      </c>
      <c r="AK215" s="14"/>
      <c r="AM215" s="5" t="s">
        <v>1569</v>
      </c>
    </row>
    <row r="216" spans="1:39" ht="12.75" customHeight="1" x14ac:dyDescent="0.25">
      <c r="A216" s="5" t="s">
        <v>805</v>
      </c>
      <c r="B216" s="5" t="s">
        <v>23</v>
      </c>
      <c r="C216" s="5" t="s">
        <v>708</v>
      </c>
      <c r="D216" s="5" t="s">
        <v>620</v>
      </c>
      <c r="E216" s="5" t="s">
        <v>807</v>
      </c>
      <c r="F216" s="5" t="s">
        <v>806</v>
      </c>
      <c r="G216" s="5">
        <v>3</v>
      </c>
      <c r="H216" s="15">
        <v>1</v>
      </c>
      <c r="I216" s="4"/>
      <c r="J216" s="4">
        <f>INDEX('08_Data_level_analysis'!$M$3:$M$256,MATCH(C216,'08_Data_level_analysis'!$B$3:$B$256,0))</f>
        <v>3</v>
      </c>
      <c r="K216" s="5" t="str">
        <f t="shared" si="4"/>
        <v>N</v>
      </c>
      <c r="M216" s="13">
        <v>0.62071986792991118</v>
      </c>
      <c r="N216" s="5">
        <v>2016</v>
      </c>
      <c r="O216" s="5" t="s">
        <v>805</v>
      </c>
      <c r="P216" s="12">
        <v>100</v>
      </c>
      <c r="Q216" s="5">
        <v>2016</v>
      </c>
      <c r="R216" s="5" t="s">
        <v>805</v>
      </c>
      <c r="S216" s="12" t="s">
        <v>1569</v>
      </c>
      <c r="U216" s="5" t="s">
        <v>1569</v>
      </c>
      <c r="V216" s="12"/>
      <c r="X216" s="5" t="s">
        <v>1569</v>
      </c>
      <c r="Y216" s="12">
        <v>0</v>
      </c>
      <c r="Z216" s="5">
        <v>2016</v>
      </c>
      <c r="AA216" s="5" t="s">
        <v>805</v>
      </c>
      <c r="AB216" s="12">
        <v>0</v>
      </c>
      <c r="AC216" s="5">
        <v>2016</v>
      </c>
      <c r="AD216" s="5" t="s">
        <v>805</v>
      </c>
      <c r="AE216" s="12">
        <v>0</v>
      </c>
      <c r="AF216" s="5">
        <v>2016</v>
      </c>
      <c r="AG216" s="5" t="s">
        <v>805</v>
      </c>
      <c r="AH216" s="14">
        <v>0</v>
      </c>
      <c r="AI216" s="5">
        <v>2016</v>
      </c>
      <c r="AJ216" s="5" t="s">
        <v>805</v>
      </c>
      <c r="AK216" s="14"/>
      <c r="AM216" s="5" t="s">
        <v>1569</v>
      </c>
    </row>
    <row r="217" spans="1:39" ht="12.75" customHeight="1" x14ac:dyDescent="0.25">
      <c r="A217" s="5" t="s">
        <v>808</v>
      </c>
      <c r="B217" s="5" t="s">
        <v>23</v>
      </c>
      <c r="C217" s="5" t="s">
        <v>708</v>
      </c>
      <c r="D217" s="5" t="s">
        <v>620</v>
      </c>
      <c r="E217" s="5" t="s">
        <v>810</v>
      </c>
      <c r="F217" s="5" t="s">
        <v>809</v>
      </c>
      <c r="G217" s="5">
        <v>3</v>
      </c>
      <c r="H217" s="15">
        <v>1</v>
      </c>
      <c r="I217" s="4"/>
      <c r="J217" s="4">
        <f>INDEX('08_Data_level_analysis'!$M$3:$M$256,MATCH(C217,'08_Data_level_analysis'!$B$3:$B$256,0))</f>
        <v>3</v>
      </c>
      <c r="K217" s="5" t="str">
        <f t="shared" si="4"/>
        <v>N</v>
      </c>
      <c r="M217" s="13">
        <v>0.48701456822911765</v>
      </c>
      <c r="N217" s="5">
        <v>2016</v>
      </c>
      <c r="O217" s="5" t="s">
        <v>808</v>
      </c>
      <c r="P217" s="12">
        <v>100</v>
      </c>
      <c r="Q217" s="5">
        <v>2016</v>
      </c>
      <c r="R217" s="5" t="s">
        <v>808</v>
      </c>
      <c r="S217" s="12">
        <v>13.74</v>
      </c>
      <c r="T217" s="5">
        <v>2016</v>
      </c>
      <c r="U217" s="5" t="s">
        <v>808</v>
      </c>
      <c r="V217" s="12"/>
      <c r="X217" s="5" t="s">
        <v>1569</v>
      </c>
      <c r="Y217" s="12">
        <v>5.7368741131157517</v>
      </c>
      <c r="Z217" s="5">
        <v>2016</v>
      </c>
      <c r="AA217" s="5" t="s">
        <v>808</v>
      </c>
      <c r="AB217" s="12">
        <v>0</v>
      </c>
      <c r="AC217" s="5">
        <v>2016</v>
      </c>
      <c r="AD217" s="5" t="s">
        <v>808</v>
      </c>
      <c r="AE217" s="12">
        <v>0</v>
      </c>
      <c r="AF217" s="5">
        <v>2016</v>
      </c>
      <c r="AG217" s="5" t="s">
        <v>808</v>
      </c>
      <c r="AH217" s="14">
        <v>0</v>
      </c>
      <c r="AI217" s="5">
        <v>2016</v>
      </c>
      <c r="AJ217" s="5" t="s">
        <v>808</v>
      </c>
      <c r="AK217" s="14"/>
      <c r="AM217" s="5" t="s">
        <v>1569</v>
      </c>
    </row>
    <row r="218" spans="1:39" ht="12.75" customHeight="1" x14ac:dyDescent="0.25">
      <c r="A218" s="5" t="s">
        <v>811</v>
      </c>
      <c r="B218" s="5" t="s">
        <v>23</v>
      </c>
      <c r="C218" s="5" t="s">
        <v>708</v>
      </c>
      <c r="D218" s="5" t="s">
        <v>620</v>
      </c>
      <c r="E218" s="5" t="s">
        <v>813</v>
      </c>
      <c r="F218" s="5" t="s">
        <v>812</v>
      </c>
      <c r="G218" s="5">
        <v>3</v>
      </c>
      <c r="H218" s="15">
        <v>2</v>
      </c>
      <c r="I218" s="4" t="s">
        <v>1901</v>
      </c>
      <c r="J218" s="4">
        <f>INDEX('08_Data_level_analysis'!$M$3:$M$256,MATCH(C218,'08_Data_level_analysis'!$B$3:$B$256,0))</f>
        <v>3</v>
      </c>
      <c r="K218" s="5" t="str">
        <f t="shared" si="4"/>
        <v>N</v>
      </c>
      <c r="M218" s="13">
        <v>0.35714448475444133</v>
      </c>
      <c r="N218" s="5">
        <v>2016</v>
      </c>
      <c r="O218" s="5" t="s">
        <v>811</v>
      </c>
      <c r="P218" s="12">
        <v>84</v>
      </c>
      <c r="Q218" s="5">
        <v>2016</v>
      </c>
      <c r="R218" s="5" t="s">
        <v>811</v>
      </c>
      <c r="S218" s="12" t="s">
        <v>1569</v>
      </c>
      <c r="U218" s="5" t="s">
        <v>1569</v>
      </c>
      <c r="V218" s="12"/>
      <c r="X218" s="5" t="s">
        <v>1569</v>
      </c>
      <c r="Y218" s="12">
        <v>0</v>
      </c>
      <c r="Z218" s="5">
        <v>2016</v>
      </c>
      <c r="AA218" s="5" t="s">
        <v>811</v>
      </c>
      <c r="AB218" s="12">
        <v>0</v>
      </c>
      <c r="AC218" s="5">
        <v>2016</v>
      </c>
      <c r="AD218" s="5" t="s">
        <v>811</v>
      </c>
      <c r="AE218" s="12">
        <v>0</v>
      </c>
      <c r="AF218" s="5">
        <v>2016</v>
      </c>
      <c r="AG218" s="5" t="s">
        <v>811</v>
      </c>
      <c r="AH218" s="14">
        <v>0</v>
      </c>
      <c r="AI218" s="5">
        <v>2016</v>
      </c>
      <c r="AJ218" s="5" t="s">
        <v>811</v>
      </c>
      <c r="AK218" s="14"/>
      <c r="AM218" s="5" t="s">
        <v>1569</v>
      </c>
    </row>
    <row r="219" spans="1:39" ht="12.75" customHeight="1" x14ac:dyDescent="0.25">
      <c r="A219" s="5" t="s">
        <v>814</v>
      </c>
      <c r="B219" s="5" t="s">
        <v>23</v>
      </c>
      <c r="C219" s="5" t="s">
        <v>708</v>
      </c>
      <c r="D219" s="5" t="s">
        <v>620</v>
      </c>
      <c r="E219" s="5" t="s">
        <v>816</v>
      </c>
      <c r="F219" s="5" t="s">
        <v>815</v>
      </c>
      <c r="G219" s="5">
        <v>3</v>
      </c>
      <c r="H219" s="15">
        <v>2</v>
      </c>
      <c r="I219" s="4" t="s">
        <v>1910</v>
      </c>
      <c r="J219" s="4">
        <f>INDEX('08_Data_level_analysis'!$M$3:$M$256,MATCH(C219,'08_Data_level_analysis'!$B$3:$B$256,0))</f>
        <v>3</v>
      </c>
      <c r="K219" s="5" t="str">
        <f t="shared" si="4"/>
        <v>N</v>
      </c>
      <c r="M219" s="13">
        <v>0.32764983734233388</v>
      </c>
      <c r="N219" s="5">
        <v>2016</v>
      </c>
      <c r="O219" s="5" t="s">
        <v>814</v>
      </c>
      <c r="P219" s="12">
        <v>100</v>
      </c>
      <c r="Q219" s="5">
        <v>2016</v>
      </c>
      <c r="R219" s="5" t="s">
        <v>814</v>
      </c>
      <c r="S219" s="12">
        <v>21.6</v>
      </c>
      <c r="T219" s="5">
        <v>2016</v>
      </c>
      <c r="U219" s="5" t="s">
        <v>814</v>
      </c>
      <c r="V219" s="12"/>
      <c r="X219" s="5" t="s">
        <v>1569</v>
      </c>
      <c r="Y219" s="12">
        <v>51.403061224489804</v>
      </c>
      <c r="Z219" s="5">
        <v>2016</v>
      </c>
      <c r="AA219" s="5" t="s">
        <v>814</v>
      </c>
      <c r="AB219" s="12">
        <v>0</v>
      </c>
      <c r="AC219" s="5">
        <v>2016</v>
      </c>
      <c r="AD219" s="5" t="s">
        <v>814</v>
      </c>
      <c r="AE219" s="12">
        <v>0</v>
      </c>
      <c r="AF219" s="5">
        <v>2016</v>
      </c>
      <c r="AG219" s="5" t="s">
        <v>814</v>
      </c>
      <c r="AH219" s="14">
        <v>99.737532808398953</v>
      </c>
      <c r="AI219" s="5">
        <v>2016</v>
      </c>
      <c r="AJ219" s="5" t="s">
        <v>814</v>
      </c>
      <c r="AK219" s="14"/>
      <c r="AM219" s="5" t="s">
        <v>1569</v>
      </c>
    </row>
    <row r="220" spans="1:39" ht="12.75" customHeight="1" x14ac:dyDescent="0.25">
      <c r="A220" s="5" t="s">
        <v>817</v>
      </c>
      <c r="B220" s="5" t="s">
        <v>23</v>
      </c>
      <c r="C220" s="5" t="s">
        <v>708</v>
      </c>
      <c r="D220" s="5" t="s">
        <v>620</v>
      </c>
      <c r="E220" s="5" t="s">
        <v>819</v>
      </c>
      <c r="F220" s="5" t="s">
        <v>818</v>
      </c>
      <c r="G220" s="5">
        <v>3</v>
      </c>
      <c r="H220" s="15">
        <v>1</v>
      </c>
      <c r="I220" s="4"/>
      <c r="J220" s="4">
        <f>INDEX('08_Data_level_analysis'!$M$3:$M$256,MATCH(C220,'08_Data_level_analysis'!$B$3:$B$256,0))</f>
        <v>3</v>
      </c>
      <c r="K220" s="5" t="str">
        <f t="shared" si="4"/>
        <v>N</v>
      </c>
      <c r="M220" s="13">
        <v>0.4443462156668414</v>
      </c>
      <c r="N220" s="5">
        <v>2016</v>
      </c>
      <c r="O220" s="5" t="s">
        <v>817</v>
      </c>
      <c r="P220" s="12">
        <v>90</v>
      </c>
      <c r="Q220" s="5">
        <v>2016</v>
      </c>
      <c r="R220" s="5" t="s">
        <v>817</v>
      </c>
      <c r="S220" s="12" t="s">
        <v>1569</v>
      </c>
      <c r="U220" s="5" t="s">
        <v>1569</v>
      </c>
      <c r="V220" s="12"/>
      <c r="X220" s="5" t="s">
        <v>1569</v>
      </c>
      <c r="Y220" s="12">
        <v>0</v>
      </c>
      <c r="Z220" s="5">
        <v>2016</v>
      </c>
      <c r="AA220" s="5" t="s">
        <v>817</v>
      </c>
      <c r="AB220" s="12">
        <v>0</v>
      </c>
      <c r="AC220" s="5">
        <v>2016</v>
      </c>
      <c r="AD220" s="5" t="s">
        <v>817</v>
      </c>
      <c r="AE220" s="12">
        <v>0</v>
      </c>
      <c r="AF220" s="5">
        <v>2016</v>
      </c>
      <c r="AG220" s="5" t="s">
        <v>817</v>
      </c>
      <c r="AH220" s="14">
        <v>0</v>
      </c>
      <c r="AI220" s="5">
        <v>2016</v>
      </c>
      <c r="AJ220" s="5" t="s">
        <v>817</v>
      </c>
      <c r="AK220" s="14"/>
      <c r="AM220" s="5" t="s">
        <v>1569</v>
      </c>
    </row>
    <row r="221" spans="1:39" ht="12.75" customHeight="1" x14ac:dyDescent="0.25">
      <c r="A221" s="5" t="s">
        <v>820</v>
      </c>
      <c r="B221" s="5" t="s">
        <v>23</v>
      </c>
      <c r="C221" s="5" t="s">
        <v>708</v>
      </c>
      <c r="D221" s="5" t="s">
        <v>620</v>
      </c>
      <c r="E221" s="5" t="s">
        <v>822</v>
      </c>
      <c r="F221" s="5" t="s">
        <v>821</v>
      </c>
      <c r="G221" s="5">
        <v>3</v>
      </c>
      <c r="H221" s="15">
        <v>2</v>
      </c>
      <c r="I221" s="4" t="s">
        <v>1911</v>
      </c>
      <c r="J221" s="4">
        <f>INDEX('08_Data_level_analysis'!$M$3:$M$256,MATCH(C221,'08_Data_level_analysis'!$B$3:$B$256,0))</f>
        <v>3</v>
      </c>
      <c r="K221" s="5" t="str">
        <f t="shared" si="4"/>
        <v>N</v>
      </c>
      <c r="M221" s="13">
        <v>0.81782643542169853</v>
      </c>
      <c r="N221" s="5">
        <v>2016</v>
      </c>
      <c r="O221" s="5" t="s">
        <v>820</v>
      </c>
      <c r="P221" s="12">
        <v>85</v>
      </c>
      <c r="Q221" s="5">
        <v>2016</v>
      </c>
      <c r="R221" s="5" t="s">
        <v>820</v>
      </c>
      <c r="S221" s="12" t="s">
        <v>1569</v>
      </c>
      <c r="U221" s="5" t="s">
        <v>1569</v>
      </c>
      <c r="V221" s="12"/>
      <c r="X221" s="5" t="s">
        <v>1569</v>
      </c>
      <c r="Y221" s="12">
        <v>29.411764705882355</v>
      </c>
      <c r="Z221" s="5">
        <v>2016</v>
      </c>
      <c r="AA221" s="5" t="s">
        <v>820</v>
      </c>
      <c r="AB221" s="12">
        <v>0</v>
      </c>
      <c r="AC221" s="5">
        <v>2016</v>
      </c>
      <c r="AD221" s="5" t="s">
        <v>820</v>
      </c>
      <c r="AE221" s="12">
        <v>0</v>
      </c>
      <c r="AF221" s="5">
        <v>2016</v>
      </c>
      <c r="AG221" s="5" t="s">
        <v>820</v>
      </c>
      <c r="AH221" s="14">
        <v>0</v>
      </c>
      <c r="AI221" s="5">
        <v>2016</v>
      </c>
      <c r="AJ221" s="5" t="s">
        <v>820</v>
      </c>
      <c r="AK221" s="14"/>
      <c r="AM221" s="5" t="s">
        <v>1569</v>
      </c>
    </row>
    <row r="222" spans="1:39" ht="12.75" customHeight="1" x14ac:dyDescent="0.25">
      <c r="A222" s="5" t="s">
        <v>823</v>
      </c>
      <c r="B222" s="5" t="s">
        <v>23</v>
      </c>
      <c r="C222" s="5" t="s">
        <v>708</v>
      </c>
      <c r="D222" s="5" t="s">
        <v>620</v>
      </c>
      <c r="E222" s="5" t="s">
        <v>825</v>
      </c>
      <c r="F222" s="5" t="s">
        <v>824</v>
      </c>
      <c r="G222" s="5">
        <v>3</v>
      </c>
      <c r="H222" s="15">
        <v>2</v>
      </c>
      <c r="I222" s="4" t="s">
        <v>1912</v>
      </c>
      <c r="J222" s="4">
        <f>INDEX('08_Data_level_analysis'!$M$3:$M$256,MATCH(C222,'08_Data_level_analysis'!$B$3:$B$256,0))</f>
        <v>3</v>
      </c>
      <c r="K222" s="5" t="str">
        <f t="shared" si="4"/>
        <v>N</v>
      </c>
      <c r="M222" s="13">
        <v>0.29823704626029379</v>
      </c>
      <c r="N222" s="5">
        <v>2016</v>
      </c>
      <c r="O222" s="5" t="s">
        <v>823</v>
      </c>
      <c r="P222" s="12">
        <v>100</v>
      </c>
      <c r="Q222" s="5">
        <v>2016</v>
      </c>
      <c r="R222" s="5" t="s">
        <v>823</v>
      </c>
      <c r="S222" s="12">
        <v>5</v>
      </c>
      <c r="T222" s="5">
        <v>2016</v>
      </c>
      <c r="U222" s="5" t="s">
        <v>823</v>
      </c>
      <c r="V222" s="12"/>
      <c r="X222" s="5" t="s">
        <v>1569</v>
      </c>
      <c r="Y222" s="12" t="s">
        <v>1569</v>
      </c>
      <c r="AA222" s="5" t="s">
        <v>1569</v>
      </c>
      <c r="AB222" s="12" t="s">
        <v>1569</v>
      </c>
      <c r="AD222" s="5" t="s">
        <v>1569</v>
      </c>
      <c r="AE222" s="12" t="s">
        <v>1569</v>
      </c>
      <c r="AG222" s="5" t="s">
        <v>1569</v>
      </c>
      <c r="AH222" s="14" t="s">
        <v>1569</v>
      </c>
      <c r="AJ222" s="5" t="s">
        <v>1569</v>
      </c>
      <c r="AK222" s="14"/>
      <c r="AM222" s="5" t="s">
        <v>1569</v>
      </c>
    </row>
    <row r="223" spans="1:39" ht="12.75" customHeight="1" x14ac:dyDescent="0.25">
      <c r="A223" s="5" t="s">
        <v>826</v>
      </c>
      <c r="B223" s="5" t="s">
        <v>23</v>
      </c>
      <c r="C223" s="5" t="s">
        <v>708</v>
      </c>
      <c r="D223" s="5" t="s">
        <v>620</v>
      </c>
      <c r="E223" s="5" t="s">
        <v>828</v>
      </c>
      <c r="F223" s="5" t="s">
        <v>827</v>
      </c>
      <c r="G223" s="5">
        <v>3</v>
      </c>
      <c r="H223" s="15">
        <v>2</v>
      </c>
      <c r="I223" s="4" t="s">
        <v>1898</v>
      </c>
      <c r="J223" s="4">
        <f>INDEX('08_Data_level_analysis'!$M$3:$M$256,MATCH(C223,'08_Data_level_analysis'!$B$3:$B$256,0))</f>
        <v>3</v>
      </c>
      <c r="K223" s="5" t="str">
        <f t="shared" si="4"/>
        <v>N</v>
      </c>
      <c r="M223" s="13">
        <v>0.61105934863143929</v>
      </c>
      <c r="N223" s="5">
        <v>2016</v>
      </c>
      <c r="O223" s="5" t="s">
        <v>826</v>
      </c>
      <c r="P223" s="12">
        <v>90</v>
      </c>
      <c r="Q223" s="5">
        <v>2016</v>
      </c>
      <c r="R223" s="5" t="s">
        <v>826</v>
      </c>
      <c r="S223" s="12" t="s">
        <v>1569</v>
      </c>
      <c r="U223" s="5" t="s">
        <v>1569</v>
      </c>
      <c r="V223" s="12"/>
      <c r="X223" s="5" t="s">
        <v>1569</v>
      </c>
      <c r="Y223" s="12">
        <v>0</v>
      </c>
      <c r="Z223" s="5">
        <v>2016</v>
      </c>
      <c r="AA223" s="5" t="s">
        <v>826</v>
      </c>
      <c r="AB223" s="12">
        <v>0</v>
      </c>
      <c r="AC223" s="5">
        <v>2016</v>
      </c>
      <c r="AD223" s="5" t="s">
        <v>826</v>
      </c>
      <c r="AE223" s="12">
        <v>0</v>
      </c>
      <c r="AF223" s="5">
        <v>2016</v>
      </c>
      <c r="AG223" s="5" t="s">
        <v>826</v>
      </c>
      <c r="AH223" s="14">
        <v>0</v>
      </c>
      <c r="AI223" s="5">
        <v>2016</v>
      </c>
      <c r="AJ223" s="5" t="s">
        <v>826</v>
      </c>
      <c r="AK223" s="14"/>
      <c r="AM223" s="5" t="s">
        <v>1569</v>
      </c>
    </row>
    <row r="224" spans="1:39" ht="12.75" customHeight="1" x14ac:dyDescent="0.25">
      <c r="A224" s="5" t="s">
        <v>829</v>
      </c>
      <c r="B224" s="5" t="s">
        <v>23</v>
      </c>
      <c r="C224" s="5" t="s">
        <v>708</v>
      </c>
      <c r="D224" s="5" t="s">
        <v>620</v>
      </c>
      <c r="E224" s="5" t="s">
        <v>831</v>
      </c>
      <c r="F224" s="5" t="s">
        <v>830</v>
      </c>
      <c r="G224" s="5">
        <v>3</v>
      </c>
      <c r="H224" s="15">
        <v>2</v>
      </c>
      <c r="I224" s="4" t="s">
        <v>1900</v>
      </c>
      <c r="J224" s="4">
        <f>INDEX('08_Data_level_analysis'!$M$3:$M$256,MATCH(C224,'08_Data_level_analysis'!$B$3:$B$256,0))</f>
        <v>3</v>
      </c>
      <c r="K224" s="5" t="str">
        <f t="shared" si="4"/>
        <v>N</v>
      </c>
      <c r="M224" s="13">
        <v>0.59379123137862877</v>
      </c>
      <c r="N224" s="5">
        <v>2016</v>
      </c>
      <c r="O224" s="5" t="s">
        <v>829</v>
      </c>
      <c r="P224" s="12">
        <v>97</v>
      </c>
      <c r="Q224" s="5">
        <v>2016</v>
      </c>
      <c r="R224" s="5" t="s">
        <v>829</v>
      </c>
      <c r="S224" s="12">
        <v>0</v>
      </c>
      <c r="T224" s="5">
        <v>2016</v>
      </c>
      <c r="U224" s="5" t="s">
        <v>829</v>
      </c>
      <c r="V224" s="12"/>
      <c r="X224" s="5" t="s">
        <v>1569</v>
      </c>
      <c r="Y224" s="12">
        <v>3.3816425120772946</v>
      </c>
      <c r="Z224" s="5">
        <v>2016</v>
      </c>
      <c r="AA224" s="5" t="s">
        <v>829</v>
      </c>
      <c r="AB224" s="12">
        <v>0</v>
      </c>
      <c r="AC224" s="5">
        <v>2016</v>
      </c>
      <c r="AD224" s="5" t="s">
        <v>829</v>
      </c>
      <c r="AE224" s="12">
        <v>0</v>
      </c>
      <c r="AF224" s="5">
        <v>2016</v>
      </c>
      <c r="AG224" s="5" t="s">
        <v>829</v>
      </c>
      <c r="AH224" s="14">
        <v>0</v>
      </c>
      <c r="AI224" s="5">
        <v>2016</v>
      </c>
      <c r="AJ224" s="5" t="s">
        <v>829</v>
      </c>
      <c r="AK224" s="14"/>
      <c r="AM224" s="5" t="s">
        <v>1569</v>
      </c>
    </row>
    <row r="225" spans="1:39" ht="12.75" customHeight="1" x14ac:dyDescent="0.25">
      <c r="A225" s="5" t="s">
        <v>832</v>
      </c>
      <c r="B225" s="5" t="s">
        <v>23</v>
      </c>
      <c r="C225" s="5" t="s">
        <v>708</v>
      </c>
      <c r="D225" s="5" t="s">
        <v>620</v>
      </c>
      <c r="E225" s="5" t="s">
        <v>834</v>
      </c>
      <c r="F225" s="5" t="s">
        <v>833</v>
      </c>
      <c r="G225" s="5">
        <v>3</v>
      </c>
      <c r="H225" s="15">
        <v>2</v>
      </c>
      <c r="I225" s="4" t="s">
        <v>1913</v>
      </c>
      <c r="J225" s="4">
        <f>INDEX('08_Data_level_analysis'!$M$3:$M$256,MATCH(C225,'08_Data_level_analysis'!$B$3:$B$256,0))</f>
        <v>3</v>
      </c>
      <c r="K225" s="5" t="str">
        <f t="shared" si="4"/>
        <v>N</v>
      </c>
      <c r="M225" s="13">
        <v>0.45713584839631116</v>
      </c>
      <c r="N225" s="5">
        <v>2016</v>
      </c>
      <c r="O225" s="5" t="s">
        <v>832</v>
      </c>
      <c r="P225" s="12">
        <v>92</v>
      </c>
      <c r="Q225" s="5">
        <v>2016</v>
      </c>
      <c r="R225" s="5" t="s">
        <v>832</v>
      </c>
      <c r="S225" s="12" t="s">
        <v>1569</v>
      </c>
      <c r="U225" s="5" t="s">
        <v>1569</v>
      </c>
      <c r="V225" s="12"/>
      <c r="X225" s="5" t="s">
        <v>1569</v>
      </c>
      <c r="Y225" s="12">
        <v>0</v>
      </c>
      <c r="Z225" s="5">
        <v>2016</v>
      </c>
      <c r="AA225" s="5" t="s">
        <v>832</v>
      </c>
      <c r="AB225" s="12">
        <v>0</v>
      </c>
      <c r="AC225" s="5">
        <v>2016</v>
      </c>
      <c r="AD225" s="5" t="s">
        <v>832</v>
      </c>
      <c r="AE225" s="12">
        <v>0</v>
      </c>
      <c r="AF225" s="5">
        <v>2016</v>
      </c>
      <c r="AG225" s="5" t="s">
        <v>832</v>
      </c>
      <c r="AH225" s="14">
        <v>0</v>
      </c>
      <c r="AI225" s="5">
        <v>2016</v>
      </c>
      <c r="AJ225" s="5" t="s">
        <v>832</v>
      </c>
      <c r="AK225" s="14"/>
      <c r="AM225" s="5" t="s">
        <v>1569</v>
      </c>
    </row>
    <row r="226" spans="1:39" ht="12.75" customHeight="1" x14ac:dyDescent="0.25">
      <c r="A226" s="5" t="s">
        <v>835</v>
      </c>
      <c r="B226" s="5" t="s">
        <v>23</v>
      </c>
      <c r="C226" s="5" t="s">
        <v>708</v>
      </c>
      <c r="D226" s="5" t="s">
        <v>620</v>
      </c>
      <c r="E226" s="5" t="s">
        <v>837</v>
      </c>
      <c r="F226" s="5" t="s">
        <v>836</v>
      </c>
      <c r="G226" s="5">
        <v>3</v>
      </c>
      <c r="H226" s="15">
        <v>2</v>
      </c>
      <c r="I226" s="4" t="s">
        <v>1914</v>
      </c>
      <c r="J226" s="4">
        <f>INDEX('08_Data_level_analysis'!$M$3:$M$256,MATCH(C226,'08_Data_level_analysis'!$B$3:$B$256,0))</f>
        <v>3</v>
      </c>
      <c r="K226" s="5" t="str">
        <f t="shared" si="4"/>
        <v>N</v>
      </c>
      <c r="M226" s="13">
        <v>0.36951842511247218</v>
      </c>
      <c r="N226" s="5">
        <v>2016</v>
      </c>
      <c r="O226" s="5" t="s">
        <v>835</v>
      </c>
      <c r="P226" s="12">
        <v>100</v>
      </c>
      <c r="Q226" s="5">
        <v>2016</v>
      </c>
      <c r="R226" s="5" t="s">
        <v>835</v>
      </c>
      <c r="S226" s="12">
        <v>12.5</v>
      </c>
      <c r="T226" s="5">
        <v>2016</v>
      </c>
      <c r="U226" s="5" t="s">
        <v>835</v>
      </c>
      <c r="V226" s="12"/>
      <c r="X226" s="5" t="s">
        <v>1569</v>
      </c>
      <c r="Y226" s="12">
        <v>70</v>
      </c>
      <c r="Z226" s="5">
        <v>2016</v>
      </c>
      <c r="AA226" s="5" t="s">
        <v>835</v>
      </c>
      <c r="AB226" s="12">
        <v>0</v>
      </c>
      <c r="AC226" s="5">
        <v>2016</v>
      </c>
      <c r="AD226" s="5" t="s">
        <v>835</v>
      </c>
      <c r="AE226" s="12">
        <v>0</v>
      </c>
      <c r="AF226" s="5">
        <v>2016</v>
      </c>
      <c r="AG226" s="5" t="s">
        <v>835</v>
      </c>
      <c r="AH226" s="14">
        <v>0</v>
      </c>
      <c r="AI226" s="5">
        <v>2016</v>
      </c>
      <c r="AJ226" s="5" t="s">
        <v>835</v>
      </c>
      <c r="AK226" s="14"/>
      <c r="AM226" s="5" t="s">
        <v>1569</v>
      </c>
    </row>
    <row r="227" spans="1:39" ht="12.75" customHeight="1" x14ac:dyDescent="0.25">
      <c r="A227" s="5" t="s">
        <v>838</v>
      </c>
      <c r="B227" s="5" t="s">
        <v>23</v>
      </c>
      <c r="C227" s="5" t="s">
        <v>708</v>
      </c>
      <c r="D227" s="5" t="s">
        <v>620</v>
      </c>
      <c r="E227" s="5" t="s">
        <v>840</v>
      </c>
      <c r="F227" s="5" t="s">
        <v>839</v>
      </c>
      <c r="G227" s="5">
        <v>3</v>
      </c>
      <c r="H227" s="15">
        <v>2</v>
      </c>
      <c r="I227" s="4" t="s">
        <v>1915</v>
      </c>
      <c r="J227" s="4">
        <f>INDEX('08_Data_level_analysis'!$M$3:$M$256,MATCH(C227,'08_Data_level_analysis'!$B$3:$B$256,0))</f>
        <v>3</v>
      </c>
      <c r="K227" s="5" t="str">
        <f t="shared" si="4"/>
        <v>N</v>
      </c>
      <c r="M227" s="13">
        <v>1.3445378151260503</v>
      </c>
      <c r="N227" s="5">
        <v>2016</v>
      </c>
      <c r="O227" s="5" t="s">
        <v>838</v>
      </c>
      <c r="P227" s="12">
        <v>75</v>
      </c>
      <c r="Q227" s="5">
        <v>2016</v>
      </c>
      <c r="R227" s="5" t="s">
        <v>838</v>
      </c>
      <c r="S227" s="12">
        <v>7.0000000000000009</v>
      </c>
      <c r="T227" s="5">
        <v>2016</v>
      </c>
      <c r="U227" s="5" t="s">
        <v>838</v>
      </c>
      <c r="V227" s="12"/>
      <c r="X227" s="5" t="s">
        <v>1569</v>
      </c>
      <c r="Y227" s="12">
        <v>83.892617449664428</v>
      </c>
      <c r="Z227" s="5">
        <v>2016</v>
      </c>
      <c r="AA227" s="5" t="s">
        <v>838</v>
      </c>
      <c r="AB227" s="12">
        <v>0</v>
      </c>
      <c r="AC227" s="5">
        <v>2016</v>
      </c>
      <c r="AD227" s="5" t="s">
        <v>838</v>
      </c>
      <c r="AE227" s="12">
        <v>0</v>
      </c>
      <c r="AF227" s="5">
        <v>2016</v>
      </c>
      <c r="AG227" s="5" t="s">
        <v>838</v>
      </c>
      <c r="AH227" s="14">
        <v>0</v>
      </c>
      <c r="AI227" s="5">
        <v>2016</v>
      </c>
      <c r="AJ227" s="5" t="s">
        <v>838</v>
      </c>
      <c r="AK227" s="14"/>
      <c r="AM227" s="5" t="s">
        <v>1569</v>
      </c>
    </row>
    <row r="228" spans="1:39" ht="12.75" customHeight="1" x14ac:dyDescent="0.25">
      <c r="A228" s="5" t="s">
        <v>841</v>
      </c>
      <c r="B228" s="5" t="s">
        <v>23</v>
      </c>
      <c r="C228" s="5" t="s">
        <v>708</v>
      </c>
      <c r="D228" s="5" t="s">
        <v>620</v>
      </c>
      <c r="E228" s="5" t="s">
        <v>843</v>
      </c>
      <c r="F228" s="5" t="s">
        <v>842</v>
      </c>
      <c r="G228" s="5">
        <v>3</v>
      </c>
      <c r="H228" s="15">
        <v>2</v>
      </c>
      <c r="I228" s="4" t="s">
        <v>1916</v>
      </c>
      <c r="J228" s="4">
        <f>INDEX('08_Data_level_analysis'!$M$3:$M$256,MATCH(C228,'08_Data_level_analysis'!$B$3:$B$256,0))</f>
        <v>3</v>
      </c>
      <c r="K228" s="5" t="str">
        <f t="shared" si="4"/>
        <v>N</v>
      </c>
      <c r="M228" s="13">
        <v>1.9016884688526479</v>
      </c>
      <c r="N228" s="5">
        <v>2016</v>
      </c>
      <c r="O228" s="5" t="s">
        <v>841</v>
      </c>
      <c r="P228" s="12">
        <v>100</v>
      </c>
      <c r="Q228" s="5">
        <v>2016</v>
      </c>
      <c r="R228" s="5" t="s">
        <v>841</v>
      </c>
      <c r="S228" s="12" t="s">
        <v>1569</v>
      </c>
      <c r="U228" s="5" t="s">
        <v>1569</v>
      </c>
      <c r="V228" s="12"/>
      <c r="X228" s="5" t="s">
        <v>1569</v>
      </c>
      <c r="Y228" s="12">
        <v>0</v>
      </c>
      <c r="Z228" s="5">
        <v>2016</v>
      </c>
      <c r="AA228" s="5" t="s">
        <v>841</v>
      </c>
      <c r="AB228" s="12">
        <v>0</v>
      </c>
      <c r="AC228" s="5">
        <v>2016</v>
      </c>
      <c r="AD228" s="5" t="s">
        <v>841</v>
      </c>
      <c r="AE228" s="12">
        <v>0</v>
      </c>
      <c r="AF228" s="5">
        <v>2016</v>
      </c>
      <c r="AG228" s="5" t="s">
        <v>841</v>
      </c>
      <c r="AH228" s="14">
        <v>0</v>
      </c>
      <c r="AI228" s="5">
        <v>2016</v>
      </c>
      <c r="AJ228" s="5" t="s">
        <v>841</v>
      </c>
      <c r="AK228" s="14"/>
      <c r="AM228" s="5" t="s">
        <v>1569</v>
      </c>
    </row>
    <row r="229" spans="1:39" ht="12.75" customHeight="1" x14ac:dyDescent="0.25">
      <c r="A229" s="5" t="s">
        <v>151</v>
      </c>
      <c r="B229" s="5" t="s">
        <v>154</v>
      </c>
      <c r="C229" s="5" t="s">
        <v>153</v>
      </c>
      <c r="D229" s="5" t="s">
        <v>35</v>
      </c>
      <c r="E229" s="5" t="s">
        <v>155</v>
      </c>
      <c r="F229" s="5" t="s">
        <v>152</v>
      </c>
      <c r="G229" s="5">
        <v>1</v>
      </c>
      <c r="H229" s="15">
        <v>2</v>
      </c>
      <c r="I229" s="4" t="s">
        <v>1919</v>
      </c>
      <c r="J229" s="4">
        <f>INDEX('08_Data_level_analysis'!$M$3:$M$256,MATCH(C229,'08_Data_level_analysis'!$B$3:$B$256,0))</f>
        <v>1</v>
      </c>
      <c r="K229" s="5" t="str">
        <f t="shared" si="4"/>
        <v>N</v>
      </c>
      <c r="M229" s="13">
        <v>0.74197840899897494</v>
      </c>
      <c r="N229" s="5">
        <v>2012</v>
      </c>
      <c r="O229" s="5" t="s">
        <v>151</v>
      </c>
      <c r="P229" s="12">
        <v>100</v>
      </c>
      <c r="Q229" s="5">
        <v>2012</v>
      </c>
      <c r="R229" s="5" t="s">
        <v>151</v>
      </c>
      <c r="S229" s="12">
        <v>8</v>
      </c>
      <c r="T229" s="5">
        <v>2012</v>
      </c>
      <c r="U229" s="5" t="s">
        <v>151</v>
      </c>
      <c r="V229" s="12"/>
      <c r="X229" s="5" t="s">
        <v>1569</v>
      </c>
      <c r="Y229" s="12">
        <v>0</v>
      </c>
      <c r="Z229" s="5">
        <v>2012</v>
      </c>
      <c r="AA229" s="5" t="s">
        <v>151</v>
      </c>
      <c r="AB229" s="12">
        <v>49</v>
      </c>
      <c r="AC229" s="5">
        <v>2012</v>
      </c>
      <c r="AD229" s="5" t="s">
        <v>151</v>
      </c>
      <c r="AE229" s="12">
        <v>0</v>
      </c>
      <c r="AF229" s="5">
        <v>2012</v>
      </c>
      <c r="AG229" s="5" t="s">
        <v>151</v>
      </c>
      <c r="AH229" s="14">
        <v>0</v>
      </c>
      <c r="AI229" s="5">
        <v>2012</v>
      </c>
      <c r="AJ229" s="5" t="s">
        <v>151</v>
      </c>
      <c r="AK229" s="14"/>
      <c r="AM229" s="5" t="s">
        <v>1569</v>
      </c>
    </row>
    <row r="230" spans="1:39" ht="12.75" customHeight="1" x14ac:dyDescent="0.25">
      <c r="A230" s="5" t="s">
        <v>168</v>
      </c>
      <c r="B230" s="5" t="s">
        <v>170</v>
      </c>
      <c r="C230" s="5" t="s">
        <v>169</v>
      </c>
      <c r="D230" s="5" t="s">
        <v>35</v>
      </c>
      <c r="E230" s="5" t="s">
        <v>171</v>
      </c>
      <c r="F230" s="5" t="s">
        <v>3167</v>
      </c>
      <c r="G230" s="5">
        <v>2</v>
      </c>
      <c r="H230" s="15">
        <v>1</v>
      </c>
      <c r="I230" s="4" t="s">
        <v>3169</v>
      </c>
      <c r="J230" s="4">
        <f>INDEX('08_Data_level_analysis'!$M$3:$M$256,MATCH(C230,'08_Data_level_analysis'!$B$3:$B$256,0))</f>
        <v>2</v>
      </c>
      <c r="K230" s="5" t="str">
        <f t="shared" si="4"/>
        <v>N</v>
      </c>
      <c r="M230" s="13">
        <v>1.4800413175007689</v>
      </c>
      <c r="N230" s="5">
        <v>2015</v>
      </c>
      <c r="O230" s="5" t="s">
        <v>168</v>
      </c>
      <c r="P230" s="12">
        <v>100</v>
      </c>
      <c r="Q230" s="5">
        <v>2015</v>
      </c>
      <c r="R230" s="5" t="s">
        <v>168</v>
      </c>
      <c r="S230" s="12">
        <v>12.6</v>
      </c>
      <c r="T230" s="5">
        <v>2015</v>
      </c>
      <c r="U230" s="5" t="s">
        <v>168</v>
      </c>
      <c r="V230" s="12"/>
      <c r="X230" s="5" t="s">
        <v>1569</v>
      </c>
      <c r="Y230" s="12">
        <v>0</v>
      </c>
      <c r="Z230" s="5">
        <v>2015</v>
      </c>
      <c r="AA230" s="5" t="s">
        <v>168</v>
      </c>
      <c r="AB230" s="12">
        <v>49.9</v>
      </c>
      <c r="AC230" s="5">
        <v>2015</v>
      </c>
      <c r="AD230" s="5" t="s">
        <v>168</v>
      </c>
      <c r="AE230" s="12">
        <v>43.471984435797665</v>
      </c>
      <c r="AF230" s="5">
        <v>2015</v>
      </c>
      <c r="AG230" s="5" t="s">
        <v>168</v>
      </c>
      <c r="AH230" s="14">
        <v>100</v>
      </c>
      <c r="AI230" s="5">
        <v>2015</v>
      </c>
      <c r="AJ230" s="5" t="s">
        <v>168</v>
      </c>
      <c r="AK230" s="14"/>
      <c r="AM230" s="5" t="s">
        <v>1569</v>
      </c>
    </row>
    <row r="231" spans="1:39" ht="12.75" customHeight="1" x14ac:dyDescent="0.25">
      <c r="A231" s="5" t="s">
        <v>172</v>
      </c>
      <c r="B231" s="5" t="s">
        <v>170</v>
      </c>
      <c r="C231" s="5" t="s">
        <v>169</v>
      </c>
      <c r="D231" s="5" t="s">
        <v>35</v>
      </c>
      <c r="E231" s="5" t="s">
        <v>173</v>
      </c>
      <c r="F231" s="5" t="s">
        <v>3168</v>
      </c>
      <c r="G231" s="5">
        <v>2</v>
      </c>
      <c r="H231" s="15">
        <v>1</v>
      </c>
      <c r="I231" s="4" t="s">
        <v>3169</v>
      </c>
      <c r="J231" s="4">
        <f>INDEX('08_Data_level_analysis'!$M$3:$M$256,MATCH(C231,'08_Data_level_analysis'!$B$3:$B$256,0))</f>
        <v>2</v>
      </c>
      <c r="K231" s="5" t="str">
        <f t="shared" si="4"/>
        <v>N</v>
      </c>
      <c r="M231" s="13">
        <v>1.3801555271467814</v>
      </c>
      <c r="N231" s="5">
        <v>2014</v>
      </c>
      <c r="O231" s="5" t="s">
        <v>172</v>
      </c>
      <c r="P231" s="12">
        <v>100</v>
      </c>
      <c r="Q231" s="5">
        <v>2014</v>
      </c>
      <c r="R231" s="5" t="s">
        <v>172</v>
      </c>
      <c r="S231" s="12">
        <v>26.400000000000002</v>
      </c>
      <c r="T231" s="5">
        <v>2014</v>
      </c>
      <c r="U231" s="5" t="s">
        <v>172</v>
      </c>
      <c r="V231" s="12"/>
      <c r="X231" s="5" t="s">
        <v>1569</v>
      </c>
      <c r="Y231" s="12">
        <v>0</v>
      </c>
      <c r="Z231" s="5">
        <v>2014</v>
      </c>
      <c r="AA231" s="5" t="s">
        <v>172</v>
      </c>
      <c r="AB231" s="12">
        <v>72</v>
      </c>
      <c r="AC231" s="5">
        <v>2014</v>
      </c>
      <c r="AD231" s="5" t="s">
        <v>172</v>
      </c>
      <c r="AE231" s="12">
        <v>0</v>
      </c>
      <c r="AF231" s="5">
        <v>2014</v>
      </c>
      <c r="AG231" s="5" t="s">
        <v>172</v>
      </c>
      <c r="AH231" s="14">
        <v>0</v>
      </c>
      <c r="AI231" s="5">
        <v>2014</v>
      </c>
      <c r="AJ231" s="5" t="s">
        <v>172</v>
      </c>
      <c r="AK231" s="14"/>
      <c r="AM231" s="5" t="s">
        <v>1569</v>
      </c>
    </row>
    <row r="232" spans="1:39" ht="12.75" customHeight="1" x14ac:dyDescent="0.25">
      <c r="A232" s="5" t="s">
        <v>174</v>
      </c>
      <c r="B232" s="5" t="s">
        <v>177</v>
      </c>
      <c r="C232" s="5" t="s">
        <v>176</v>
      </c>
      <c r="D232" s="5" t="s">
        <v>35</v>
      </c>
      <c r="E232" s="5" t="s">
        <v>178</v>
      </c>
      <c r="F232" s="5" t="s">
        <v>175</v>
      </c>
      <c r="G232" s="5">
        <v>2</v>
      </c>
      <c r="H232" s="15">
        <v>1</v>
      </c>
      <c r="I232" s="4"/>
      <c r="J232" s="4">
        <f>INDEX('08_Data_level_analysis'!$M$3:$M$256,MATCH(C232,'08_Data_level_analysis'!$B$3:$B$256,0))</f>
        <v>2</v>
      </c>
      <c r="K232" s="5" t="str">
        <f t="shared" si="4"/>
        <v>N</v>
      </c>
      <c r="M232" s="13">
        <v>1.0440323867605852</v>
      </c>
      <c r="N232" s="5">
        <v>2015</v>
      </c>
      <c r="O232" s="5" t="s">
        <v>174</v>
      </c>
      <c r="P232" s="12">
        <v>100</v>
      </c>
      <c r="Q232" s="5">
        <v>2015</v>
      </c>
      <c r="R232" s="5" t="s">
        <v>174</v>
      </c>
      <c r="S232" s="12">
        <v>19.900000000000002</v>
      </c>
      <c r="T232" s="5">
        <v>2015</v>
      </c>
      <c r="U232" s="5" t="s">
        <v>174</v>
      </c>
      <c r="V232" s="12"/>
      <c r="X232" s="5" t="s">
        <v>1569</v>
      </c>
      <c r="Y232" s="12">
        <v>0</v>
      </c>
      <c r="Z232" s="5">
        <v>2015</v>
      </c>
      <c r="AA232" s="5" t="s">
        <v>174</v>
      </c>
      <c r="AB232" s="12">
        <v>9.67</v>
      </c>
      <c r="AC232" s="5">
        <v>2015</v>
      </c>
      <c r="AD232" s="5" t="s">
        <v>174</v>
      </c>
      <c r="AE232" s="12">
        <v>78.066483926521244</v>
      </c>
      <c r="AF232" s="5">
        <v>2015</v>
      </c>
      <c r="AG232" s="5" t="s">
        <v>174</v>
      </c>
      <c r="AH232" s="14">
        <v>100</v>
      </c>
      <c r="AI232" s="5">
        <v>2015</v>
      </c>
      <c r="AJ232" s="5" t="s">
        <v>174</v>
      </c>
      <c r="AK232" s="14"/>
      <c r="AM232" s="5" t="s">
        <v>1569</v>
      </c>
    </row>
    <row r="233" spans="1:39" ht="12.75" customHeight="1" x14ac:dyDescent="0.25">
      <c r="A233" s="5" t="s">
        <v>179</v>
      </c>
      <c r="B233" s="5" t="s">
        <v>177</v>
      </c>
      <c r="C233" s="5" t="s">
        <v>176</v>
      </c>
      <c r="D233" s="5" t="s">
        <v>35</v>
      </c>
      <c r="E233" s="5" t="s">
        <v>181</v>
      </c>
      <c r="F233" s="5" t="s">
        <v>180</v>
      </c>
      <c r="G233" s="5">
        <v>2</v>
      </c>
      <c r="H233" s="15">
        <v>1</v>
      </c>
      <c r="I233" s="4"/>
      <c r="J233" s="4">
        <f>INDEX('08_Data_level_analysis'!$M$3:$M$256,MATCH(C233,'08_Data_level_analysis'!$B$3:$B$256,0))</f>
        <v>2</v>
      </c>
      <c r="K233" s="5" t="str">
        <f t="shared" si="4"/>
        <v>N</v>
      </c>
      <c r="M233" s="13">
        <v>0.9903789478033872</v>
      </c>
      <c r="N233" s="5">
        <v>2015</v>
      </c>
      <c r="O233" s="5" t="s">
        <v>179</v>
      </c>
      <c r="P233" s="12">
        <v>100</v>
      </c>
      <c r="Q233" s="5">
        <v>2015</v>
      </c>
      <c r="R233" s="5" t="s">
        <v>179</v>
      </c>
      <c r="S233" s="12">
        <v>13.399999999999999</v>
      </c>
      <c r="T233" s="5">
        <v>2015</v>
      </c>
      <c r="U233" s="5" t="s">
        <v>179</v>
      </c>
      <c r="V233" s="12"/>
      <c r="X233" s="5" t="s">
        <v>1569</v>
      </c>
      <c r="Y233" s="12">
        <v>0</v>
      </c>
      <c r="Z233" s="5">
        <v>2015</v>
      </c>
      <c r="AA233" s="5" t="s">
        <v>179</v>
      </c>
      <c r="AB233" s="12">
        <v>14.89</v>
      </c>
      <c r="AC233" s="5">
        <v>2015</v>
      </c>
      <c r="AD233" s="5" t="s">
        <v>179</v>
      </c>
      <c r="AE233" s="12">
        <v>72.602795698924737</v>
      </c>
      <c r="AF233" s="5">
        <v>2015</v>
      </c>
      <c r="AG233" s="5" t="s">
        <v>179</v>
      </c>
      <c r="AH233" s="14">
        <v>100</v>
      </c>
      <c r="AI233" s="5">
        <v>2015</v>
      </c>
      <c r="AJ233" s="5" t="s">
        <v>179</v>
      </c>
      <c r="AK233" s="14"/>
      <c r="AM233" s="5" t="s">
        <v>1569</v>
      </c>
    </row>
    <row r="234" spans="1:39" ht="12.75" customHeight="1" x14ac:dyDescent="0.25">
      <c r="A234" s="5" t="s">
        <v>182</v>
      </c>
      <c r="B234" s="5" t="s">
        <v>177</v>
      </c>
      <c r="C234" s="5" t="s">
        <v>176</v>
      </c>
      <c r="D234" s="5" t="s">
        <v>35</v>
      </c>
      <c r="E234" s="5" t="s">
        <v>184</v>
      </c>
      <c r="F234" s="5" t="s">
        <v>183</v>
      </c>
      <c r="G234" s="5">
        <v>2</v>
      </c>
      <c r="H234" s="15">
        <v>1</v>
      </c>
      <c r="I234" s="4"/>
      <c r="J234" s="4">
        <f>INDEX('08_Data_level_analysis'!$M$3:$M$256,MATCH(C234,'08_Data_level_analysis'!$B$3:$B$256,0))</f>
        <v>2</v>
      </c>
      <c r="K234" s="5" t="str">
        <f t="shared" si="4"/>
        <v>N</v>
      </c>
      <c r="M234" s="13">
        <v>0.84992489754541689</v>
      </c>
      <c r="N234" s="5">
        <v>2015</v>
      </c>
      <c r="O234" s="5" t="s">
        <v>182</v>
      </c>
      <c r="P234" s="12">
        <v>100</v>
      </c>
      <c r="Q234" s="5">
        <v>2015</v>
      </c>
      <c r="R234" s="5" t="s">
        <v>182</v>
      </c>
      <c r="S234" s="12">
        <v>31.5</v>
      </c>
      <c r="T234" s="5">
        <v>2015</v>
      </c>
      <c r="U234" s="5" t="s">
        <v>182</v>
      </c>
      <c r="V234" s="12"/>
      <c r="X234" s="5" t="s">
        <v>1569</v>
      </c>
      <c r="Y234" s="12">
        <v>0</v>
      </c>
      <c r="Z234" s="5">
        <v>2015</v>
      </c>
      <c r="AA234" s="5" t="s">
        <v>182</v>
      </c>
      <c r="AB234" s="12">
        <v>15.01</v>
      </c>
      <c r="AC234" s="5">
        <v>2015</v>
      </c>
      <c r="AD234" s="5" t="s">
        <v>182</v>
      </c>
      <c r="AE234" s="12">
        <v>81.495631256054239</v>
      </c>
      <c r="AF234" s="5">
        <v>2015</v>
      </c>
      <c r="AG234" s="5" t="s">
        <v>182</v>
      </c>
      <c r="AH234" s="14">
        <v>100</v>
      </c>
      <c r="AI234" s="5">
        <v>2015</v>
      </c>
      <c r="AJ234" s="5" t="s">
        <v>182</v>
      </c>
      <c r="AK234" s="14"/>
      <c r="AM234" s="5" t="s">
        <v>1569</v>
      </c>
    </row>
    <row r="235" spans="1:39" ht="12.75" customHeight="1" x14ac:dyDescent="0.25">
      <c r="A235" s="5" t="s">
        <v>185</v>
      </c>
      <c r="B235" s="5" t="s">
        <v>177</v>
      </c>
      <c r="C235" s="5" t="s">
        <v>176</v>
      </c>
      <c r="D235" s="5" t="s">
        <v>35</v>
      </c>
      <c r="E235" s="5" t="s">
        <v>187</v>
      </c>
      <c r="F235" s="5" t="s">
        <v>186</v>
      </c>
      <c r="G235" s="5">
        <v>2</v>
      </c>
      <c r="H235" s="15">
        <v>1</v>
      </c>
      <c r="I235" s="4"/>
      <c r="J235" s="4">
        <f>INDEX('08_Data_level_analysis'!$M$3:$M$256,MATCH(C235,'08_Data_level_analysis'!$B$3:$B$256,0))</f>
        <v>2</v>
      </c>
      <c r="K235" s="5" t="str">
        <f t="shared" si="4"/>
        <v>N</v>
      </c>
      <c r="M235" s="13">
        <v>1.0698283330008198</v>
      </c>
      <c r="N235" s="5">
        <v>2015</v>
      </c>
      <c r="O235" s="5" t="s">
        <v>185</v>
      </c>
      <c r="P235" s="12">
        <v>100</v>
      </c>
      <c r="Q235" s="5">
        <v>2015</v>
      </c>
      <c r="R235" s="5" t="s">
        <v>185</v>
      </c>
      <c r="S235" s="12">
        <v>15.1</v>
      </c>
      <c r="T235" s="5">
        <v>2015</v>
      </c>
      <c r="U235" s="5" t="s">
        <v>185</v>
      </c>
      <c r="V235" s="12"/>
      <c r="X235" s="5" t="s">
        <v>1569</v>
      </c>
      <c r="Y235" s="12">
        <v>0.39409510290986521</v>
      </c>
      <c r="Z235" s="5">
        <v>2015</v>
      </c>
      <c r="AA235" s="5" t="s">
        <v>185</v>
      </c>
      <c r="AB235" s="12">
        <v>24.28</v>
      </c>
      <c r="AC235" s="5">
        <v>2015</v>
      </c>
      <c r="AD235" s="5" t="s">
        <v>185</v>
      </c>
      <c r="AE235" s="12">
        <v>68.214279630943935</v>
      </c>
      <c r="AF235" s="5">
        <v>2015</v>
      </c>
      <c r="AG235" s="5" t="s">
        <v>185</v>
      </c>
      <c r="AH235" s="14">
        <v>100</v>
      </c>
      <c r="AI235" s="5">
        <v>2015</v>
      </c>
      <c r="AJ235" s="5" t="s">
        <v>185</v>
      </c>
      <c r="AK235" s="14"/>
      <c r="AM235" s="5" t="s">
        <v>1569</v>
      </c>
    </row>
    <row r="236" spans="1:39" ht="12.75" customHeight="1" x14ac:dyDescent="0.25">
      <c r="A236" s="5" t="s">
        <v>188</v>
      </c>
      <c r="B236" s="5" t="s">
        <v>177</v>
      </c>
      <c r="C236" s="5" t="s">
        <v>176</v>
      </c>
      <c r="D236" s="5" t="s">
        <v>35</v>
      </c>
      <c r="E236" s="5" t="s">
        <v>190</v>
      </c>
      <c r="F236" s="5" t="s">
        <v>189</v>
      </c>
      <c r="G236" s="5">
        <v>2</v>
      </c>
      <c r="H236" s="15">
        <v>1</v>
      </c>
      <c r="I236" s="4"/>
      <c r="J236" s="4">
        <f>INDEX('08_Data_level_analysis'!$M$3:$M$256,MATCH(C236,'08_Data_level_analysis'!$B$3:$B$256,0))</f>
        <v>2</v>
      </c>
      <c r="K236" s="5" t="str">
        <f t="shared" si="4"/>
        <v>N</v>
      </c>
      <c r="M236" s="13">
        <v>1.1535350365427564</v>
      </c>
      <c r="N236" s="5">
        <v>2015</v>
      </c>
      <c r="O236" s="5" t="s">
        <v>188</v>
      </c>
      <c r="P236" s="12">
        <v>100</v>
      </c>
      <c r="Q236" s="5">
        <v>2015</v>
      </c>
      <c r="R236" s="5" t="s">
        <v>188</v>
      </c>
      <c r="S236" s="12">
        <v>8.7087087087087074</v>
      </c>
      <c r="T236" s="5">
        <v>2015</v>
      </c>
      <c r="U236" s="5" t="s">
        <v>188</v>
      </c>
      <c r="V236" s="12"/>
      <c r="X236" s="5" t="s">
        <v>1569</v>
      </c>
      <c r="Y236" s="12">
        <v>0</v>
      </c>
      <c r="Z236" s="5">
        <v>2015</v>
      </c>
      <c r="AA236" s="5" t="s">
        <v>188</v>
      </c>
      <c r="AB236" s="12">
        <v>25.38</v>
      </c>
      <c r="AC236" s="5">
        <v>2015</v>
      </c>
      <c r="AD236" s="5" t="s">
        <v>188</v>
      </c>
      <c r="AE236" s="12">
        <v>64.916322181484887</v>
      </c>
      <c r="AF236" s="5">
        <v>2015</v>
      </c>
      <c r="AG236" s="5" t="s">
        <v>188</v>
      </c>
      <c r="AH236" s="14">
        <v>100</v>
      </c>
      <c r="AI236" s="5">
        <v>2015</v>
      </c>
      <c r="AJ236" s="5" t="s">
        <v>188</v>
      </c>
      <c r="AK236" s="14"/>
      <c r="AM236" s="5" t="s">
        <v>1569</v>
      </c>
    </row>
    <row r="237" spans="1:39" ht="12.75" customHeight="1" x14ac:dyDescent="0.25">
      <c r="A237" s="5" t="s">
        <v>191</v>
      </c>
      <c r="B237" s="5" t="s">
        <v>177</v>
      </c>
      <c r="C237" s="5" t="s">
        <v>176</v>
      </c>
      <c r="D237" s="5" t="s">
        <v>35</v>
      </c>
      <c r="E237" s="5" t="s">
        <v>193</v>
      </c>
      <c r="F237" s="5" t="s">
        <v>192</v>
      </c>
      <c r="G237" s="5">
        <v>2</v>
      </c>
      <c r="H237" s="15">
        <v>1</v>
      </c>
      <c r="I237" s="4"/>
      <c r="J237" s="4">
        <f>INDEX('08_Data_level_analysis'!$M$3:$M$256,MATCH(C237,'08_Data_level_analysis'!$B$3:$B$256,0))</f>
        <v>2</v>
      </c>
      <c r="K237" s="5" t="str">
        <f t="shared" si="4"/>
        <v>N</v>
      </c>
      <c r="M237" s="13">
        <v>0.86876682987766551</v>
      </c>
      <c r="N237" s="5">
        <v>2015</v>
      </c>
      <c r="O237" s="5" t="s">
        <v>191</v>
      </c>
      <c r="P237" s="12">
        <v>100</v>
      </c>
      <c r="Q237" s="5">
        <v>2015</v>
      </c>
      <c r="R237" s="5" t="s">
        <v>191</v>
      </c>
      <c r="S237" s="12">
        <v>11.88</v>
      </c>
      <c r="T237" s="5">
        <v>2015</v>
      </c>
      <c r="U237" s="5" t="s">
        <v>191</v>
      </c>
      <c r="V237" s="12"/>
      <c r="X237" s="5" t="s">
        <v>1569</v>
      </c>
      <c r="Y237" s="12">
        <v>0</v>
      </c>
      <c r="Z237" s="5">
        <v>2015</v>
      </c>
      <c r="AA237" s="5" t="s">
        <v>191</v>
      </c>
      <c r="AB237" s="12">
        <v>25.542999999999999</v>
      </c>
      <c r="AC237" s="5">
        <v>2015</v>
      </c>
      <c r="AD237" s="5" t="s">
        <v>191</v>
      </c>
      <c r="AE237" s="12">
        <v>65.553296722659468</v>
      </c>
      <c r="AF237" s="5">
        <v>2015</v>
      </c>
      <c r="AG237" s="5" t="s">
        <v>191</v>
      </c>
      <c r="AH237" s="14">
        <v>100</v>
      </c>
      <c r="AI237" s="5">
        <v>2015</v>
      </c>
      <c r="AJ237" s="5" t="s">
        <v>191</v>
      </c>
      <c r="AK237" s="14"/>
      <c r="AM237" s="5" t="s">
        <v>1569</v>
      </c>
    </row>
    <row r="238" spans="1:39" ht="12.75" customHeight="1" x14ac:dyDescent="0.25">
      <c r="A238" s="5" t="s">
        <v>1189</v>
      </c>
      <c r="B238" s="5" t="s">
        <v>1192</v>
      </c>
      <c r="C238" s="5" t="s">
        <v>1191</v>
      </c>
      <c r="D238" s="5" t="s">
        <v>1038</v>
      </c>
      <c r="E238" s="5" t="s">
        <v>1193</v>
      </c>
      <c r="F238" s="5" t="s">
        <v>1190</v>
      </c>
      <c r="G238" s="5">
        <v>1</v>
      </c>
      <c r="H238" s="15">
        <v>1</v>
      </c>
      <c r="I238" s="4" t="s">
        <v>3170</v>
      </c>
      <c r="J238" s="4">
        <f>INDEX('08_Data_level_analysis'!$M$3:$M$256,MATCH(C238,'08_Data_level_analysis'!$B$3:$B$256,0))</f>
        <v>1</v>
      </c>
      <c r="K238" s="5" t="str">
        <f t="shared" si="4"/>
        <v>N</v>
      </c>
      <c r="M238" s="13">
        <v>1.1379166666666667</v>
      </c>
      <c r="N238" s="5">
        <v>2015</v>
      </c>
      <c r="O238" s="5" t="s">
        <v>1189</v>
      </c>
      <c r="P238" s="12">
        <v>100</v>
      </c>
      <c r="Q238" s="5">
        <v>2015</v>
      </c>
      <c r="R238" s="5" t="s">
        <v>1189</v>
      </c>
      <c r="S238" s="12">
        <v>16</v>
      </c>
      <c r="T238" s="5">
        <v>2015</v>
      </c>
      <c r="U238" s="5" t="s">
        <v>1189</v>
      </c>
      <c r="V238" s="12"/>
      <c r="X238" s="5" t="s">
        <v>1569</v>
      </c>
      <c r="Y238" s="12">
        <v>0</v>
      </c>
      <c r="Z238" s="5">
        <v>2015</v>
      </c>
      <c r="AA238" s="5" t="s">
        <v>1189</v>
      </c>
      <c r="AB238" s="12">
        <v>0</v>
      </c>
      <c r="AC238" s="5">
        <v>2015</v>
      </c>
      <c r="AD238" s="5" t="s">
        <v>1189</v>
      </c>
      <c r="AE238" s="12">
        <v>0</v>
      </c>
      <c r="AF238" s="5">
        <v>2015</v>
      </c>
      <c r="AG238" s="5" t="s">
        <v>1189</v>
      </c>
      <c r="AH238" s="14">
        <v>90</v>
      </c>
      <c r="AI238" s="5">
        <v>2015</v>
      </c>
      <c r="AJ238" s="5" t="s">
        <v>1189</v>
      </c>
      <c r="AK238" s="14"/>
      <c r="AM238" s="5" t="s">
        <v>1569</v>
      </c>
    </row>
    <row r="239" spans="1:39" ht="12.75" customHeight="1" x14ac:dyDescent="0.25">
      <c r="A239" s="5" t="s">
        <v>1194</v>
      </c>
      <c r="B239" s="5" t="s">
        <v>1197</v>
      </c>
      <c r="C239" s="5" t="s">
        <v>1196</v>
      </c>
      <c r="D239" s="5" t="s">
        <v>1038</v>
      </c>
      <c r="E239" s="5" t="s">
        <v>1198</v>
      </c>
      <c r="F239" s="5" t="s">
        <v>1195</v>
      </c>
      <c r="G239" s="5">
        <v>2</v>
      </c>
      <c r="H239" s="15">
        <v>1</v>
      </c>
      <c r="I239" s="4"/>
      <c r="J239" s="4">
        <f>INDEX('08_Data_level_analysis'!$M$3:$M$256,MATCH(C239,'08_Data_level_analysis'!$B$3:$B$256,0))</f>
        <v>2</v>
      </c>
      <c r="K239" s="5" t="str">
        <f t="shared" si="4"/>
        <v>N</v>
      </c>
      <c r="M239" s="13">
        <v>0.9930285424207892</v>
      </c>
      <c r="N239" s="5">
        <v>2015</v>
      </c>
      <c r="O239" s="5" t="s">
        <v>1194</v>
      </c>
      <c r="P239" s="12">
        <v>100</v>
      </c>
      <c r="Q239" s="5">
        <v>2015</v>
      </c>
      <c r="R239" s="5" t="s">
        <v>1194</v>
      </c>
      <c r="S239" s="12">
        <v>8.3000000000000007</v>
      </c>
      <c r="T239" s="5">
        <v>2015</v>
      </c>
      <c r="U239" s="5" t="s">
        <v>1194</v>
      </c>
      <c r="V239" s="12"/>
      <c r="X239" s="5" t="s">
        <v>1569</v>
      </c>
      <c r="Y239" s="12">
        <v>0</v>
      </c>
      <c r="Z239" s="5">
        <v>2015</v>
      </c>
      <c r="AA239" s="5" t="s">
        <v>1194</v>
      </c>
      <c r="AB239" s="12">
        <v>0</v>
      </c>
      <c r="AC239" s="5">
        <v>2015</v>
      </c>
      <c r="AD239" s="5" t="s">
        <v>1194</v>
      </c>
      <c r="AE239" s="12">
        <v>0</v>
      </c>
      <c r="AF239" s="5">
        <v>2015</v>
      </c>
      <c r="AG239" s="5" t="s">
        <v>1194</v>
      </c>
      <c r="AH239" s="14">
        <v>0</v>
      </c>
      <c r="AI239" s="5">
        <v>2015</v>
      </c>
      <c r="AJ239" s="5" t="s">
        <v>1194</v>
      </c>
      <c r="AK239" s="14"/>
      <c r="AM239" s="5" t="s">
        <v>1569</v>
      </c>
    </row>
    <row r="240" spans="1:39" ht="12.75" customHeight="1" x14ac:dyDescent="0.25">
      <c r="A240" s="5" t="s">
        <v>1199</v>
      </c>
      <c r="B240" s="5" t="s">
        <v>1197</v>
      </c>
      <c r="C240" s="5" t="s">
        <v>1196</v>
      </c>
      <c r="D240" s="5" t="s">
        <v>1038</v>
      </c>
      <c r="E240" s="5" t="s">
        <v>1201</v>
      </c>
      <c r="F240" s="5" t="s">
        <v>1200</v>
      </c>
      <c r="G240" s="5">
        <v>2</v>
      </c>
      <c r="H240" s="15">
        <v>2</v>
      </c>
      <c r="I240" s="4" t="s">
        <v>1921</v>
      </c>
      <c r="J240" s="4">
        <f>INDEX('08_Data_level_analysis'!$M$3:$M$256,MATCH(C240,'08_Data_level_analysis'!$B$3:$B$256,0))</f>
        <v>2</v>
      </c>
      <c r="K240" s="5" t="str">
        <f t="shared" si="4"/>
        <v>N</v>
      </c>
      <c r="M240" s="13" t="s">
        <v>1569</v>
      </c>
      <c r="O240" s="5" t="s">
        <v>1569</v>
      </c>
      <c r="P240" s="12">
        <v>77</v>
      </c>
      <c r="R240" s="5" t="s">
        <v>1199</v>
      </c>
      <c r="S240" s="12" t="s">
        <v>1569</v>
      </c>
      <c r="U240" s="5" t="s">
        <v>1569</v>
      </c>
      <c r="V240" s="12"/>
      <c r="X240" s="5" t="s">
        <v>1569</v>
      </c>
      <c r="Y240" s="12" t="s">
        <v>1569</v>
      </c>
      <c r="AA240" s="5" t="s">
        <v>1569</v>
      </c>
      <c r="AB240" s="12" t="s">
        <v>1569</v>
      </c>
      <c r="AD240" s="5" t="s">
        <v>1569</v>
      </c>
      <c r="AE240" s="12" t="s">
        <v>1569</v>
      </c>
      <c r="AG240" s="5" t="s">
        <v>1569</v>
      </c>
      <c r="AH240" s="14" t="s">
        <v>1569</v>
      </c>
      <c r="AJ240" s="5" t="s">
        <v>1569</v>
      </c>
      <c r="AK240" s="14"/>
      <c r="AM240" s="5" t="s">
        <v>1569</v>
      </c>
    </row>
    <row r="241" spans="1:39" ht="12.75" customHeight="1" x14ac:dyDescent="0.25">
      <c r="A241" s="5" t="s">
        <v>852</v>
      </c>
      <c r="B241" s="5" t="s">
        <v>13</v>
      </c>
      <c r="C241" s="5" t="s">
        <v>851</v>
      </c>
      <c r="D241" s="5" t="s">
        <v>620</v>
      </c>
      <c r="E241" s="5" t="s">
        <v>1579</v>
      </c>
      <c r="F241" s="5" t="s">
        <v>853</v>
      </c>
      <c r="G241" s="5">
        <v>1</v>
      </c>
      <c r="H241" s="15">
        <v>3</v>
      </c>
      <c r="I241" s="4" t="s">
        <v>3171</v>
      </c>
      <c r="J241" s="4">
        <f>INDEX('08_Data_level_analysis'!$M$3:$M$256,MATCH(C241,'08_Data_level_analysis'!$B$3:$B$256,0))</f>
        <v>1</v>
      </c>
      <c r="K241" s="5" t="str">
        <f t="shared" si="4"/>
        <v>N</v>
      </c>
      <c r="M241" s="13"/>
      <c r="O241" s="5" t="s">
        <v>1569</v>
      </c>
      <c r="P241" s="12">
        <v>45</v>
      </c>
      <c r="Q241" s="5">
        <v>2005</v>
      </c>
      <c r="R241" s="5" t="s">
        <v>852</v>
      </c>
      <c r="S241" s="12" t="s">
        <v>1569</v>
      </c>
      <c r="U241" s="5" t="s">
        <v>1569</v>
      </c>
      <c r="V241" s="12"/>
      <c r="X241" s="5" t="s">
        <v>1569</v>
      </c>
      <c r="Y241" s="12">
        <v>0</v>
      </c>
      <c r="Z241" s="5">
        <v>2005</v>
      </c>
      <c r="AA241" s="5" t="s">
        <v>852</v>
      </c>
      <c r="AB241" s="12">
        <v>0</v>
      </c>
      <c r="AC241" s="5">
        <v>2005</v>
      </c>
      <c r="AD241" s="5" t="s">
        <v>852</v>
      </c>
      <c r="AE241" s="12">
        <v>0</v>
      </c>
      <c r="AF241" s="5">
        <v>2005</v>
      </c>
      <c r="AG241" s="5" t="s">
        <v>852</v>
      </c>
      <c r="AH241" s="14">
        <v>0</v>
      </c>
      <c r="AI241" s="5">
        <v>2005</v>
      </c>
      <c r="AJ241" s="5" t="s">
        <v>852</v>
      </c>
      <c r="AK241" s="14"/>
      <c r="AM241" s="5" t="s">
        <v>1569</v>
      </c>
    </row>
    <row r="242" spans="1:39" ht="12.75" customHeight="1" x14ac:dyDescent="0.25">
      <c r="A242" s="5" t="s">
        <v>854</v>
      </c>
      <c r="B242" s="5" t="s">
        <v>856</v>
      </c>
      <c r="C242" s="5" t="s">
        <v>855</v>
      </c>
      <c r="D242" s="5" t="s">
        <v>620</v>
      </c>
      <c r="E242" s="5" t="s">
        <v>857</v>
      </c>
      <c r="F242" s="5" t="s">
        <v>855</v>
      </c>
      <c r="G242" s="5">
        <v>0</v>
      </c>
      <c r="H242" s="15">
        <v>1</v>
      </c>
      <c r="I242" s="4"/>
      <c r="J242" s="4">
        <f>INDEX('08_Data_level_analysis'!$M$3:$M$256,MATCH(C242,'08_Data_level_analysis'!$B$3:$B$256,0))</f>
        <v>0</v>
      </c>
      <c r="K242" s="5" t="str">
        <f t="shared" si="4"/>
        <v>N</v>
      </c>
      <c r="M242" s="13">
        <v>0.5</v>
      </c>
      <c r="N242" s="5">
        <v>2015</v>
      </c>
      <c r="O242" s="5" t="s">
        <v>854</v>
      </c>
      <c r="P242" s="12">
        <v>38</v>
      </c>
      <c r="Q242" s="5">
        <v>2015</v>
      </c>
      <c r="R242" s="5" t="s">
        <v>854</v>
      </c>
      <c r="S242" s="12">
        <v>6.593406593406594</v>
      </c>
      <c r="T242" s="5">
        <v>2015</v>
      </c>
      <c r="U242" s="5" t="s">
        <v>854</v>
      </c>
      <c r="V242" s="12"/>
      <c r="X242" s="5" t="s">
        <v>1569</v>
      </c>
      <c r="Y242" s="12">
        <v>0</v>
      </c>
      <c r="Z242" s="5">
        <v>2015</v>
      </c>
      <c r="AA242" s="5" t="s">
        <v>854</v>
      </c>
      <c r="AB242" s="12">
        <v>0</v>
      </c>
      <c r="AC242" s="5">
        <v>2015</v>
      </c>
      <c r="AD242" s="5" t="s">
        <v>854</v>
      </c>
      <c r="AE242" s="12">
        <v>0</v>
      </c>
      <c r="AF242" s="5">
        <v>2015</v>
      </c>
      <c r="AG242" s="5" t="s">
        <v>854</v>
      </c>
      <c r="AH242" s="14">
        <v>0</v>
      </c>
      <c r="AI242" s="5">
        <v>2015</v>
      </c>
      <c r="AJ242" s="5" t="s">
        <v>854</v>
      </c>
      <c r="AK242" s="14"/>
      <c r="AM242" s="5" t="s">
        <v>1569</v>
      </c>
    </row>
    <row r="243" spans="1:39" ht="12.75" customHeight="1" x14ac:dyDescent="0.25">
      <c r="A243" s="5" t="s">
        <v>194</v>
      </c>
      <c r="B243" s="5" t="s">
        <v>1661</v>
      </c>
      <c r="C243" s="5" t="s">
        <v>196</v>
      </c>
      <c r="D243" s="5" t="s">
        <v>35</v>
      </c>
      <c r="E243" s="5" t="s">
        <v>197</v>
      </c>
      <c r="F243" s="5" t="s">
        <v>195</v>
      </c>
      <c r="G243" s="5">
        <v>1</v>
      </c>
      <c r="H243" s="15">
        <v>1</v>
      </c>
      <c r="I243" s="4" t="s">
        <v>3172</v>
      </c>
      <c r="J243" s="4">
        <f>INDEX('08_Data_level_analysis'!$M$3:$M$256,MATCH(C243,'08_Data_level_analysis'!$B$3:$B$256,0))</f>
        <v>1</v>
      </c>
      <c r="K243" s="5" t="str">
        <f t="shared" si="4"/>
        <v>N</v>
      </c>
      <c r="M243" s="13">
        <v>0.90052920423363381</v>
      </c>
      <c r="N243" s="5">
        <v>2012</v>
      </c>
      <c r="O243" s="5" t="s">
        <v>194</v>
      </c>
      <c r="P243" s="12" t="s">
        <v>1569</v>
      </c>
      <c r="R243" s="5" t="s">
        <v>1569</v>
      </c>
      <c r="S243" s="12">
        <v>5.8999999999999995</v>
      </c>
      <c r="T243" s="5">
        <v>2012</v>
      </c>
      <c r="U243" s="5" t="s">
        <v>194</v>
      </c>
      <c r="V243" s="12"/>
      <c r="X243" s="5" t="s">
        <v>1569</v>
      </c>
      <c r="Y243" s="12">
        <v>29</v>
      </c>
      <c r="Z243" s="5">
        <v>2012</v>
      </c>
      <c r="AA243" s="5" t="s">
        <v>194</v>
      </c>
      <c r="AB243" s="12">
        <v>36</v>
      </c>
      <c r="AC243" s="5">
        <v>2012</v>
      </c>
      <c r="AD243" s="5" t="s">
        <v>194</v>
      </c>
      <c r="AE243" s="12">
        <v>8</v>
      </c>
      <c r="AF243" s="5">
        <v>2012</v>
      </c>
      <c r="AG243" s="5" t="s">
        <v>194</v>
      </c>
      <c r="AH243" s="14">
        <v>100</v>
      </c>
      <c r="AI243" s="5">
        <v>2012</v>
      </c>
      <c r="AJ243" s="5" t="s">
        <v>194</v>
      </c>
      <c r="AK243" s="14"/>
      <c r="AM243" s="5" t="s">
        <v>1569</v>
      </c>
    </row>
    <row r="244" spans="1:39" ht="12.75" customHeight="1" x14ac:dyDescent="0.25">
      <c r="A244" s="5" t="s">
        <v>858</v>
      </c>
      <c r="B244" s="5" t="s">
        <v>860</v>
      </c>
      <c r="C244" s="5" t="s">
        <v>1715</v>
      </c>
      <c r="D244" s="5" t="s">
        <v>620</v>
      </c>
      <c r="E244" s="5" t="s">
        <v>861</v>
      </c>
      <c r="F244" s="5" t="s">
        <v>859</v>
      </c>
      <c r="G244" s="5">
        <v>2</v>
      </c>
      <c r="H244" s="15">
        <v>1</v>
      </c>
      <c r="I244" s="4"/>
      <c r="J244" s="4">
        <f>INDEX('08_Data_level_analysis'!$M$3:$M$256,MATCH(C244,'08_Data_level_analysis'!$B$3:$B$256,0))</f>
        <v>2</v>
      </c>
      <c r="K244" s="5" t="str">
        <f t="shared" si="4"/>
        <v>N</v>
      </c>
      <c r="M244" s="13">
        <v>0.82178084474505386</v>
      </c>
      <c r="N244" s="5">
        <v>2011</v>
      </c>
      <c r="O244" s="5" t="s">
        <v>858</v>
      </c>
      <c r="P244" s="12" t="s">
        <v>1569</v>
      </c>
      <c r="R244" s="5" t="s">
        <v>1569</v>
      </c>
      <c r="S244" s="12" t="s">
        <v>1569</v>
      </c>
      <c r="U244" s="5" t="s">
        <v>1569</v>
      </c>
      <c r="V244" s="12"/>
      <c r="X244" s="5" t="s">
        <v>1569</v>
      </c>
      <c r="Y244" s="12">
        <v>0</v>
      </c>
      <c r="Z244" s="5">
        <v>2011</v>
      </c>
      <c r="AA244" s="5" t="s">
        <v>858</v>
      </c>
      <c r="AB244" s="12">
        <v>0</v>
      </c>
      <c r="AC244" s="5">
        <v>2011</v>
      </c>
      <c r="AD244" s="5" t="s">
        <v>858</v>
      </c>
      <c r="AE244" s="12">
        <v>0</v>
      </c>
      <c r="AF244" s="5">
        <v>2011</v>
      </c>
      <c r="AG244" s="5" t="s">
        <v>858</v>
      </c>
      <c r="AH244" s="14">
        <v>0</v>
      </c>
      <c r="AI244" s="5">
        <v>2011</v>
      </c>
      <c r="AJ244" s="5" t="s">
        <v>858</v>
      </c>
      <c r="AK244" s="14"/>
      <c r="AM244" s="5" t="s">
        <v>1569</v>
      </c>
    </row>
    <row r="245" spans="1:39" ht="12.75" customHeight="1" x14ac:dyDescent="0.25">
      <c r="A245" s="5" t="s">
        <v>862</v>
      </c>
      <c r="B245" s="5" t="s">
        <v>860</v>
      </c>
      <c r="C245" s="5" t="s">
        <v>1715</v>
      </c>
      <c r="D245" s="5" t="s">
        <v>620</v>
      </c>
      <c r="E245" s="5" t="s">
        <v>864</v>
      </c>
      <c r="F245" s="5" t="s">
        <v>863</v>
      </c>
      <c r="G245" s="5">
        <v>2</v>
      </c>
      <c r="H245" s="15">
        <v>1</v>
      </c>
      <c r="I245" s="4"/>
      <c r="J245" s="4">
        <f>INDEX('08_Data_level_analysis'!$M$3:$M$256,MATCH(C245,'08_Data_level_analysis'!$B$3:$B$256,0))</f>
        <v>2</v>
      </c>
      <c r="K245" s="5" t="str">
        <f t="shared" si="4"/>
        <v>N</v>
      </c>
      <c r="M245" s="13">
        <v>1.7081278538812783</v>
      </c>
      <c r="N245" s="5">
        <v>2015</v>
      </c>
      <c r="O245" s="5" t="s">
        <v>862</v>
      </c>
      <c r="P245" s="12">
        <v>100</v>
      </c>
      <c r="Q245" s="5">
        <v>2015</v>
      </c>
      <c r="R245" s="5" t="s">
        <v>862</v>
      </c>
      <c r="S245" s="12">
        <v>14.78</v>
      </c>
      <c r="T245" s="5">
        <v>2015</v>
      </c>
      <c r="U245" s="5" t="s">
        <v>862</v>
      </c>
      <c r="V245" s="12"/>
      <c r="X245" s="5" t="s">
        <v>1569</v>
      </c>
      <c r="Y245" s="12">
        <v>0</v>
      </c>
      <c r="Z245" s="5">
        <v>2015</v>
      </c>
      <c r="AA245" s="5" t="s">
        <v>862</v>
      </c>
      <c r="AB245" s="12">
        <v>0</v>
      </c>
      <c r="AC245" s="5">
        <v>2015</v>
      </c>
      <c r="AD245" s="5" t="s">
        <v>862</v>
      </c>
      <c r="AE245" s="12">
        <v>0</v>
      </c>
      <c r="AF245" s="5">
        <v>2015</v>
      </c>
      <c r="AG245" s="5" t="s">
        <v>862</v>
      </c>
      <c r="AH245" s="14">
        <v>88.888888888888886</v>
      </c>
      <c r="AI245" s="5">
        <v>2015</v>
      </c>
      <c r="AJ245" s="5" t="s">
        <v>862</v>
      </c>
      <c r="AK245" s="14"/>
      <c r="AM245" s="5" t="s">
        <v>1569</v>
      </c>
    </row>
    <row r="246" spans="1:39" ht="12.75" customHeight="1" x14ac:dyDescent="0.25">
      <c r="A246" s="5" t="s">
        <v>198</v>
      </c>
      <c r="B246" s="5" t="s">
        <v>200</v>
      </c>
      <c r="C246" s="5" t="s">
        <v>199</v>
      </c>
      <c r="D246" s="5" t="s">
        <v>35</v>
      </c>
      <c r="E246" s="5" t="s">
        <v>201</v>
      </c>
      <c r="F246" s="5" t="s">
        <v>199</v>
      </c>
      <c r="G246" s="5">
        <v>0</v>
      </c>
      <c r="H246" s="15">
        <v>2</v>
      </c>
      <c r="I246" s="4" t="s">
        <v>1922</v>
      </c>
      <c r="J246" s="4">
        <f>INDEX('08_Data_level_analysis'!$M$3:$M$256,MATCH(C246,'08_Data_level_analysis'!$B$3:$B$256,0))</f>
        <v>0</v>
      </c>
      <c r="K246" s="5" t="str">
        <f t="shared" si="4"/>
        <v>N</v>
      </c>
      <c r="M246" s="13" t="s">
        <v>1569</v>
      </c>
      <c r="O246" s="5" t="s">
        <v>1569</v>
      </c>
      <c r="P246" s="12">
        <v>100</v>
      </c>
      <c r="R246" s="5" t="s">
        <v>198</v>
      </c>
      <c r="S246" s="12" t="s">
        <v>1569</v>
      </c>
      <c r="U246" s="5" t="s">
        <v>1569</v>
      </c>
      <c r="V246" s="12"/>
      <c r="X246" s="5" t="s">
        <v>1569</v>
      </c>
      <c r="Y246" s="12">
        <v>0</v>
      </c>
      <c r="AA246" s="5" t="s">
        <v>198</v>
      </c>
      <c r="AB246" s="12">
        <v>0</v>
      </c>
      <c r="AD246" s="5" t="s">
        <v>198</v>
      </c>
      <c r="AE246" s="12">
        <v>0</v>
      </c>
      <c r="AG246" s="5" t="s">
        <v>198</v>
      </c>
      <c r="AH246" s="14">
        <v>0</v>
      </c>
      <c r="AJ246" s="5" t="s">
        <v>198</v>
      </c>
      <c r="AK246" s="14"/>
      <c r="AM246" s="5" t="s">
        <v>1569</v>
      </c>
    </row>
    <row r="247" spans="1:39" ht="12.75" customHeight="1" x14ac:dyDescent="0.25">
      <c r="A247" s="5" t="s">
        <v>869</v>
      </c>
      <c r="B247" s="5" t="s">
        <v>1466</v>
      </c>
      <c r="C247" s="5" t="s">
        <v>867</v>
      </c>
      <c r="D247" s="5" t="s">
        <v>620</v>
      </c>
      <c r="E247" s="5" t="s">
        <v>871</v>
      </c>
      <c r="F247" s="5" t="s">
        <v>870</v>
      </c>
      <c r="G247" s="5">
        <v>1</v>
      </c>
      <c r="H247" s="15">
        <v>2</v>
      </c>
      <c r="I247" s="4" t="s">
        <v>1923</v>
      </c>
      <c r="J247" s="4">
        <f>INDEX('08_Data_level_analysis'!$M$3:$M$256,MATCH(C247,'08_Data_level_analysis'!$B$3:$B$256,0))</f>
        <v>1</v>
      </c>
      <c r="K247" s="5" t="str">
        <f t="shared" si="4"/>
        <v>N</v>
      </c>
      <c r="M247" s="13">
        <v>3.0390646639486465</v>
      </c>
      <c r="N247" s="5">
        <v>2015</v>
      </c>
      <c r="O247" s="5" t="s">
        <v>869</v>
      </c>
      <c r="P247" s="12">
        <v>80</v>
      </c>
      <c r="Q247" s="5">
        <v>2015</v>
      </c>
      <c r="R247" s="5" t="s">
        <v>869</v>
      </c>
      <c r="S247" s="12">
        <v>13.111311131113112</v>
      </c>
      <c r="T247" s="5">
        <v>2015</v>
      </c>
      <c r="U247" s="5" t="s">
        <v>869</v>
      </c>
      <c r="V247" s="12"/>
      <c r="X247" s="5" t="s">
        <v>1569</v>
      </c>
      <c r="Y247" s="12">
        <v>0</v>
      </c>
      <c r="Z247" s="5">
        <v>2015</v>
      </c>
      <c r="AA247" s="5" t="s">
        <v>869</v>
      </c>
      <c r="AB247" s="12">
        <v>0</v>
      </c>
      <c r="AC247" s="5">
        <v>2015</v>
      </c>
      <c r="AD247" s="5" t="s">
        <v>869</v>
      </c>
      <c r="AE247" s="12">
        <v>0</v>
      </c>
      <c r="AF247" s="5">
        <v>2015</v>
      </c>
      <c r="AG247" s="5" t="s">
        <v>869</v>
      </c>
      <c r="AH247" s="14">
        <v>0</v>
      </c>
      <c r="AI247" s="5">
        <v>2015</v>
      </c>
      <c r="AJ247" s="5" t="s">
        <v>869</v>
      </c>
      <c r="AK247" s="14"/>
      <c r="AM247" s="5" t="s">
        <v>1569</v>
      </c>
    </row>
    <row r="248" spans="1:39" ht="12.75" customHeight="1" x14ac:dyDescent="0.25">
      <c r="A248" s="5" t="s">
        <v>872</v>
      </c>
      <c r="B248" s="5" t="s">
        <v>1631</v>
      </c>
      <c r="C248" s="5" t="s">
        <v>874</v>
      </c>
      <c r="D248" s="5" t="s">
        <v>620</v>
      </c>
      <c r="E248" s="5" t="s">
        <v>875</v>
      </c>
      <c r="F248" s="5" t="s">
        <v>873</v>
      </c>
      <c r="G248" s="5">
        <v>1</v>
      </c>
      <c r="H248" s="15">
        <v>1</v>
      </c>
      <c r="I248" s="4"/>
      <c r="J248" s="4">
        <f>INDEX('08_Data_level_analysis'!$M$3:$M$256,MATCH(C248,'08_Data_level_analysis'!$B$3:$B$256,0))</f>
        <v>1</v>
      </c>
      <c r="K248" s="5" t="str">
        <f t="shared" si="4"/>
        <v>N</v>
      </c>
      <c r="M248" s="13">
        <v>0.63891675025075223</v>
      </c>
      <c r="N248" s="5">
        <v>2011</v>
      </c>
      <c r="O248" s="5" t="s">
        <v>872</v>
      </c>
      <c r="P248" s="12">
        <v>48</v>
      </c>
      <c r="Q248" s="5">
        <v>2011</v>
      </c>
      <c r="R248" s="5" t="s">
        <v>872</v>
      </c>
      <c r="S248" s="12">
        <v>12</v>
      </c>
      <c r="T248" s="5">
        <v>2011</v>
      </c>
      <c r="U248" s="5" t="s">
        <v>872</v>
      </c>
      <c r="V248" s="12"/>
      <c r="X248" s="5" t="s">
        <v>1569</v>
      </c>
      <c r="Y248" s="12">
        <v>0</v>
      </c>
      <c r="Z248" s="5">
        <v>2011</v>
      </c>
      <c r="AA248" s="5" t="s">
        <v>872</v>
      </c>
      <c r="AB248" s="12">
        <v>0</v>
      </c>
      <c r="AC248" s="5">
        <v>2011</v>
      </c>
      <c r="AD248" s="5" t="s">
        <v>872</v>
      </c>
      <c r="AE248" s="12">
        <v>0</v>
      </c>
      <c r="AF248" s="5">
        <v>2011</v>
      </c>
      <c r="AG248" s="5" t="s">
        <v>872</v>
      </c>
      <c r="AH248" s="14">
        <v>55.555555555555557</v>
      </c>
      <c r="AI248" s="5">
        <v>2011</v>
      </c>
      <c r="AJ248" s="5" t="s">
        <v>872</v>
      </c>
      <c r="AK248" s="14"/>
      <c r="AM248" s="5" t="s">
        <v>1569</v>
      </c>
    </row>
    <row r="249" spans="1:39" ht="12.75" customHeight="1" x14ac:dyDescent="0.25">
      <c r="A249" s="5" t="s">
        <v>202</v>
      </c>
      <c r="B249" s="5" t="s">
        <v>205</v>
      </c>
      <c r="C249" s="5" t="s">
        <v>204</v>
      </c>
      <c r="D249" s="5" t="s">
        <v>35</v>
      </c>
      <c r="E249" s="5" t="s">
        <v>206</v>
      </c>
      <c r="F249" s="5" t="s">
        <v>203</v>
      </c>
      <c r="G249" s="5">
        <v>2</v>
      </c>
      <c r="H249" s="15">
        <v>2</v>
      </c>
      <c r="I249" s="4" t="s">
        <v>1900</v>
      </c>
      <c r="J249" s="4">
        <f>INDEX('08_Data_level_analysis'!$M$3:$M$256,MATCH(C249,'08_Data_level_analysis'!$B$3:$B$256,0))</f>
        <v>2</v>
      </c>
      <c r="K249" s="5" t="str">
        <f t="shared" si="4"/>
        <v>N</v>
      </c>
      <c r="M249" s="13" t="s">
        <v>1569</v>
      </c>
      <c r="O249" s="5" t="s">
        <v>1569</v>
      </c>
      <c r="P249" s="12">
        <v>95</v>
      </c>
      <c r="R249" s="5" t="s">
        <v>202</v>
      </c>
      <c r="S249" s="12">
        <v>9.0909090909090917</v>
      </c>
      <c r="U249" s="5" t="s">
        <v>202</v>
      </c>
      <c r="V249" s="12"/>
      <c r="X249" s="5" t="s">
        <v>1569</v>
      </c>
      <c r="Y249" s="12" t="s">
        <v>1569</v>
      </c>
      <c r="AA249" s="5" t="s">
        <v>1569</v>
      </c>
      <c r="AB249" s="12" t="s">
        <v>1569</v>
      </c>
      <c r="AD249" s="5" t="s">
        <v>1569</v>
      </c>
      <c r="AE249" s="12" t="s">
        <v>1569</v>
      </c>
      <c r="AG249" s="5" t="s">
        <v>1569</v>
      </c>
      <c r="AH249" s="14" t="s">
        <v>1569</v>
      </c>
      <c r="AJ249" s="5" t="s">
        <v>1569</v>
      </c>
      <c r="AK249" s="14"/>
      <c r="AM249" s="5" t="s">
        <v>1569</v>
      </c>
    </row>
    <row r="250" spans="1:39" ht="12.75" customHeight="1" x14ac:dyDescent="0.25">
      <c r="A250" s="5" t="s">
        <v>207</v>
      </c>
      <c r="B250" s="5" t="s">
        <v>205</v>
      </c>
      <c r="C250" s="5" t="s">
        <v>204</v>
      </c>
      <c r="D250" s="5" t="s">
        <v>35</v>
      </c>
      <c r="E250" s="5" t="s">
        <v>209</v>
      </c>
      <c r="F250" s="5" t="s">
        <v>208</v>
      </c>
      <c r="G250" s="5">
        <v>2</v>
      </c>
      <c r="H250" s="15">
        <v>2</v>
      </c>
      <c r="I250" s="4" t="s">
        <v>1900</v>
      </c>
      <c r="J250" s="4">
        <f>INDEX('08_Data_level_analysis'!$M$3:$M$256,MATCH(C250,'08_Data_level_analysis'!$B$3:$B$256,0))</f>
        <v>2</v>
      </c>
      <c r="K250" s="5" t="str">
        <f t="shared" si="4"/>
        <v>N</v>
      </c>
      <c r="M250" s="13">
        <v>1.3300979622135771</v>
      </c>
      <c r="N250" s="5">
        <v>2014</v>
      </c>
      <c r="O250" s="5" t="s">
        <v>207</v>
      </c>
      <c r="P250" s="12" t="s">
        <v>1569</v>
      </c>
      <c r="R250" s="5" t="s">
        <v>1569</v>
      </c>
      <c r="S250" s="12" t="s">
        <v>1569</v>
      </c>
      <c r="U250" s="5" t="s">
        <v>1569</v>
      </c>
      <c r="V250" s="12"/>
      <c r="X250" s="5" t="s">
        <v>1569</v>
      </c>
      <c r="Y250" s="12" t="s">
        <v>1569</v>
      </c>
      <c r="AA250" s="5" t="s">
        <v>1569</v>
      </c>
      <c r="AB250" s="12" t="s">
        <v>1569</v>
      </c>
      <c r="AD250" s="5" t="s">
        <v>1569</v>
      </c>
      <c r="AE250" s="12" t="s">
        <v>1569</v>
      </c>
      <c r="AG250" s="5" t="s">
        <v>1569</v>
      </c>
      <c r="AH250" s="14" t="s">
        <v>1569</v>
      </c>
      <c r="AJ250" s="5" t="s">
        <v>1569</v>
      </c>
      <c r="AK250" s="14"/>
      <c r="AM250" s="5" t="s">
        <v>1569</v>
      </c>
    </row>
    <row r="251" spans="1:39" ht="12.75" customHeight="1" x14ac:dyDescent="0.25">
      <c r="A251" s="5" t="s">
        <v>1207</v>
      </c>
      <c r="B251" s="5" t="s">
        <v>1205</v>
      </c>
      <c r="C251" s="5" t="s">
        <v>1204</v>
      </c>
      <c r="D251" s="5" t="s">
        <v>1038</v>
      </c>
      <c r="E251" s="5" t="s">
        <v>1208</v>
      </c>
      <c r="F251" s="5" t="s">
        <v>3313</v>
      </c>
      <c r="G251" s="5">
        <v>2</v>
      </c>
      <c r="H251" s="15">
        <v>2</v>
      </c>
      <c r="I251" s="4" t="s">
        <v>3314</v>
      </c>
      <c r="J251" s="4">
        <f>INDEX('08_Data_level_analysis'!$M$3:$M$256,MATCH(C251,'08_Data_level_analysis'!$B$3:$B$256,0))</f>
        <v>2</v>
      </c>
      <c r="K251" s="5" t="str">
        <f t="shared" si="4"/>
        <v>N</v>
      </c>
      <c r="M251" s="13">
        <v>0.66666666666666674</v>
      </c>
      <c r="N251" s="5">
        <v>2016</v>
      </c>
      <c r="O251" s="5" t="s">
        <v>1207</v>
      </c>
      <c r="P251" s="12">
        <v>100</v>
      </c>
      <c r="Q251" s="5">
        <v>2016</v>
      </c>
      <c r="R251" s="5" t="s">
        <v>1207</v>
      </c>
      <c r="S251" s="12">
        <v>17</v>
      </c>
      <c r="T251" s="5">
        <v>2016</v>
      </c>
      <c r="U251" s="5" t="s">
        <v>1207</v>
      </c>
      <c r="V251" s="12"/>
      <c r="X251" s="5" t="s">
        <v>1569</v>
      </c>
      <c r="Y251" s="12">
        <v>60</v>
      </c>
      <c r="Z251" s="5">
        <v>2016</v>
      </c>
      <c r="AA251" s="5" t="s">
        <v>1207</v>
      </c>
      <c r="AB251" s="12">
        <v>20</v>
      </c>
      <c r="AC251" s="5">
        <v>2016</v>
      </c>
      <c r="AD251" s="5" t="s">
        <v>1207</v>
      </c>
      <c r="AE251" s="12">
        <v>0</v>
      </c>
      <c r="AF251" s="5">
        <v>2016</v>
      </c>
      <c r="AG251" s="5" t="s">
        <v>1207</v>
      </c>
      <c r="AH251" s="14">
        <v>0</v>
      </c>
      <c r="AI251" s="5">
        <v>2016</v>
      </c>
      <c r="AJ251" s="5" t="s">
        <v>1207</v>
      </c>
      <c r="AK251" s="14"/>
      <c r="AM251" s="5" t="s">
        <v>1569</v>
      </c>
    </row>
    <row r="252" spans="1:39" ht="12.75" customHeight="1" x14ac:dyDescent="0.25">
      <c r="A252" s="5" t="s">
        <v>1209</v>
      </c>
      <c r="B252" s="5" t="s">
        <v>1212</v>
      </c>
      <c r="C252" s="5" t="s">
        <v>1211</v>
      </c>
      <c r="D252" s="5" t="s">
        <v>1038</v>
      </c>
      <c r="E252" s="5" t="s">
        <v>1213</v>
      </c>
      <c r="F252" s="5" t="s">
        <v>1210</v>
      </c>
      <c r="G252" s="5">
        <v>1</v>
      </c>
      <c r="H252" s="15">
        <v>1</v>
      </c>
      <c r="I252" s="4"/>
      <c r="J252" s="4">
        <f>INDEX('08_Data_level_analysis'!$M$3:$M$256,MATCH(C252,'08_Data_level_analysis'!$B$3:$B$256,0))</f>
        <v>1</v>
      </c>
      <c r="K252" s="5" t="str">
        <f t="shared" si="4"/>
        <v>N</v>
      </c>
      <c r="M252" s="13">
        <v>0.63999999999999757</v>
      </c>
      <c r="N252" s="5">
        <v>2015</v>
      </c>
      <c r="O252" s="5" t="s">
        <v>1209</v>
      </c>
      <c r="P252" s="12">
        <v>100</v>
      </c>
      <c r="Q252" s="5">
        <v>2015</v>
      </c>
      <c r="R252" s="5" t="s">
        <v>1209</v>
      </c>
      <c r="S252" s="12">
        <v>18.618618618618619</v>
      </c>
      <c r="T252" s="5">
        <v>2015</v>
      </c>
      <c r="U252" s="5" t="s">
        <v>1209</v>
      </c>
      <c r="V252" s="12"/>
      <c r="X252" s="5" t="s">
        <v>1569</v>
      </c>
      <c r="Y252" s="12" t="s">
        <v>1569</v>
      </c>
      <c r="AA252" s="5" t="s">
        <v>1569</v>
      </c>
      <c r="AB252" s="12" t="s">
        <v>1569</v>
      </c>
      <c r="AD252" s="5" t="s">
        <v>1569</v>
      </c>
      <c r="AE252" s="12" t="s">
        <v>1569</v>
      </c>
      <c r="AG252" s="5" t="s">
        <v>1569</v>
      </c>
      <c r="AH252" s="14" t="s">
        <v>1569</v>
      </c>
      <c r="AJ252" s="5" t="s">
        <v>1569</v>
      </c>
      <c r="AK252" s="14"/>
      <c r="AM252" s="5" t="s">
        <v>1569</v>
      </c>
    </row>
    <row r="253" spans="1:39" ht="12.75" customHeight="1" x14ac:dyDescent="0.25">
      <c r="A253" s="5" t="s">
        <v>210</v>
      </c>
      <c r="B253" s="5" t="s">
        <v>213</v>
      </c>
      <c r="C253" s="5" t="s">
        <v>212</v>
      </c>
      <c r="D253" s="5" t="s">
        <v>35</v>
      </c>
      <c r="E253" s="5" t="s">
        <v>214</v>
      </c>
      <c r="F253" s="5" t="s">
        <v>211</v>
      </c>
      <c r="G253" s="5">
        <v>2</v>
      </c>
      <c r="H253" s="15">
        <v>1</v>
      </c>
      <c r="I253" s="4"/>
      <c r="J253" s="4">
        <f>INDEX('08_Data_level_analysis'!$M$3:$M$256,MATCH(C253,'08_Data_level_analysis'!$B$3:$B$256,0))</f>
        <v>2</v>
      </c>
      <c r="K253" s="5" t="str">
        <f t="shared" si="4"/>
        <v>N</v>
      </c>
      <c r="M253" s="13">
        <v>1.2230674052765826</v>
      </c>
      <c r="N253" s="5">
        <v>2013</v>
      </c>
      <c r="O253" s="5" t="s">
        <v>210</v>
      </c>
      <c r="P253" s="12">
        <v>100</v>
      </c>
      <c r="Q253" s="5">
        <v>2013</v>
      </c>
      <c r="R253" s="5" t="s">
        <v>210</v>
      </c>
      <c r="S253" s="12">
        <v>19.607060935474223</v>
      </c>
      <c r="T253" s="5">
        <v>2013</v>
      </c>
      <c r="U253" s="5" t="s">
        <v>210</v>
      </c>
      <c r="V253" s="12"/>
      <c r="X253" s="5" t="s">
        <v>1569</v>
      </c>
      <c r="Y253" s="12">
        <v>0</v>
      </c>
      <c r="Z253" s="5">
        <v>2013</v>
      </c>
      <c r="AA253" s="5" t="s">
        <v>210</v>
      </c>
      <c r="AB253" s="12">
        <v>13</v>
      </c>
      <c r="AC253" s="5">
        <v>2013</v>
      </c>
      <c r="AD253" s="5" t="s">
        <v>210</v>
      </c>
      <c r="AE253" s="12">
        <v>0</v>
      </c>
      <c r="AF253" s="5">
        <v>2013</v>
      </c>
      <c r="AG253" s="5" t="s">
        <v>210</v>
      </c>
      <c r="AH253" s="14">
        <v>100</v>
      </c>
      <c r="AI253" s="5">
        <v>2013</v>
      </c>
      <c r="AJ253" s="5" t="s">
        <v>210</v>
      </c>
      <c r="AK253" s="14"/>
      <c r="AM253" s="5" t="s">
        <v>1569</v>
      </c>
    </row>
    <row r="254" spans="1:39" ht="12.75" customHeight="1" x14ac:dyDescent="0.25">
      <c r="A254" s="5" t="s">
        <v>215</v>
      </c>
      <c r="B254" s="5" t="s">
        <v>213</v>
      </c>
      <c r="C254" s="5" t="s">
        <v>212</v>
      </c>
      <c r="D254" s="5" t="s">
        <v>35</v>
      </c>
      <c r="E254" s="5" t="s">
        <v>217</v>
      </c>
      <c r="F254" s="5" t="s">
        <v>216</v>
      </c>
      <c r="G254" s="5">
        <v>2</v>
      </c>
      <c r="H254" s="15">
        <v>1</v>
      </c>
      <c r="I254" s="4"/>
      <c r="J254" s="4">
        <f>INDEX('08_Data_level_analysis'!$M$3:$M$256,MATCH(C254,'08_Data_level_analysis'!$B$3:$B$256,0))</f>
        <v>2</v>
      </c>
      <c r="K254" s="5" t="str">
        <f t="shared" si="4"/>
        <v>N</v>
      </c>
      <c r="M254" s="13">
        <v>1.5643680964079016</v>
      </c>
      <c r="N254" s="5">
        <v>2013</v>
      </c>
      <c r="O254" s="5" t="s">
        <v>215</v>
      </c>
      <c r="P254" s="12">
        <v>98</v>
      </c>
      <c r="Q254" s="5">
        <v>2013</v>
      </c>
      <c r="R254" s="5" t="s">
        <v>215</v>
      </c>
      <c r="S254" s="12">
        <v>9.9198396793587165</v>
      </c>
      <c r="T254" s="5">
        <v>2013</v>
      </c>
      <c r="U254" s="5" t="s">
        <v>215</v>
      </c>
      <c r="V254" s="12"/>
      <c r="X254" s="5" t="s">
        <v>1569</v>
      </c>
      <c r="Y254" s="12">
        <v>0</v>
      </c>
      <c r="Z254" s="5">
        <v>2013</v>
      </c>
      <c r="AA254" s="5" t="s">
        <v>215</v>
      </c>
      <c r="AB254" s="12">
        <v>36</v>
      </c>
      <c r="AC254" s="5">
        <v>2013</v>
      </c>
      <c r="AD254" s="5" t="s">
        <v>215</v>
      </c>
      <c r="AE254" s="12">
        <v>0</v>
      </c>
      <c r="AF254" s="5">
        <v>2013</v>
      </c>
      <c r="AG254" s="5" t="s">
        <v>215</v>
      </c>
      <c r="AH254" s="14">
        <v>100</v>
      </c>
      <c r="AI254" s="5">
        <v>2013</v>
      </c>
      <c r="AJ254" s="5" t="s">
        <v>215</v>
      </c>
      <c r="AK254" s="14"/>
      <c r="AM254" s="5" t="s">
        <v>1569</v>
      </c>
    </row>
    <row r="255" spans="1:39" ht="12.75" customHeight="1" x14ac:dyDescent="0.25">
      <c r="A255" s="5" t="s">
        <v>1214</v>
      </c>
      <c r="B255" s="5" t="s">
        <v>1633</v>
      </c>
      <c r="C255" s="5" t="s">
        <v>1216</v>
      </c>
      <c r="D255" s="5" t="s">
        <v>1038</v>
      </c>
      <c r="E255" s="5" t="s">
        <v>1217</v>
      </c>
      <c r="F255" s="5" t="s">
        <v>1215</v>
      </c>
      <c r="G255" s="5">
        <v>1</v>
      </c>
      <c r="H255" s="15">
        <v>2</v>
      </c>
      <c r="I255" s="4" t="s">
        <v>1924</v>
      </c>
      <c r="J255" s="4">
        <f>INDEX('08_Data_level_analysis'!$M$3:$M$256,MATCH(C255,'08_Data_level_analysis'!$B$3:$B$256,0))</f>
        <v>1</v>
      </c>
      <c r="K255" s="5" t="str">
        <f t="shared" si="4"/>
        <v>N</v>
      </c>
      <c r="M255" s="13">
        <v>1.1317042819111716</v>
      </c>
      <c r="N255" s="5">
        <v>2016</v>
      </c>
      <c r="O255" s="5" t="s">
        <v>1214</v>
      </c>
      <c r="P255" s="12">
        <v>87.83</v>
      </c>
      <c r="Q255" s="5">
        <v>2016</v>
      </c>
      <c r="R255" s="5" t="s">
        <v>1214</v>
      </c>
      <c r="S255" s="12">
        <v>12.4</v>
      </c>
      <c r="T255" s="5">
        <v>2016</v>
      </c>
      <c r="U255" s="5" t="s">
        <v>1214</v>
      </c>
      <c r="V255" s="12"/>
      <c r="X255" s="5" t="s">
        <v>1569</v>
      </c>
      <c r="Y255" s="12">
        <v>0</v>
      </c>
      <c r="Z255" s="5">
        <v>2016</v>
      </c>
      <c r="AA255" s="5" t="s">
        <v>1214</v>
      </c>
      <c r="AB255" s="12">
        <v>0</v>
      </c>
      <c r="AC255" s="5">
        <v>2016</v>
      </c>
      <c r="AD255" s="5" t="s">
        <v>1214</v>
      </c>
      <c r="AE255" s="12">
        <v>0</v>
      </c>
      <c r="AF255" s="5">
        <v>2016</v>
      </c>
      <c r="AG255" s="5" t="s">
        <v>1214</v>
      </c>
      <c r="AH255" s="14">
        <v>97.9381443298969</v>
      </c>
      <c r="AI255" s="5">
        <v>2016</v>
      </c>
      <c r="AJ255" s="5" t="s">
        <v>1214</v>
      </c>
      <c r="AK255" s="14"/>
      <c r="AM255" s="5" t="s">
        <v>1569</v>
      </c>
    </row>
    <row r="256" spans="1:39" ht="12.75" customHeight="1" x14ac:dyDescent="0.25">
      <c r="A256" s="5" t="s">
        <v>1218</v>
      </c>
      <c r="B256" s="5" t="s">
        <v>1633</v>
      </c>
      <c r="C256" s="5" t="s">
        <v>1216</v>
      </c>
      <c r="D256" s="5" t="s">
        <v>1038</v>
      </c>
      <c r="E256" s="5" t="s">
        <v>1220</v>
      </c>
      <c r="F256" s="5" t="s">
        <v>1219</v>
      </c>
      <c r="G256" s="5">
        <v>1</v>
      </c>
      <c r="H256" s="15">
        <v>1</v>
      </c>
      <c r="I256" s="4"/>
      <c r="J256" s="4">
        <f>INDEX('08_Data_level_analysis'!$M$3:$M$256,MATCH(C256,'08_Data_level_analysis'!$B$3:$B$256,0))</f>
        <v>1</v>
      </c>
      <c r="K256" s="5" t="str">
        <f t="shared" si="4"/>
        <v>N</v>
      </c>
      <c r="M256" s="13">
        <v>0.43612668934448834</v>
      </c>
      <c r="N256" s="5">
        <v>2015</v>
      </c>
      <c r="O256" s="5" t="s">
        <v>1218</v>
      </c>
      <c r="P256" s="12" t="s">
        <v>1569</v>
      </c>
      <c r="R256" s="5" t="s">
        <v>1569</v>
      </c>
      <c r="S256" s="12">
        <v>4.5999999999999996</v>
      </c>
      <c r="T256" s="5">
        <v>2015</v>
      </c>
      <c r="U256" s="5" t="s">
        <v>1218</v>
      </c>
      <c r="V256" s="12"/>
      <c r="X256" s="5" t="s">
        <v>1569</v>
      </c>
      <c r="Y256" s="12" t="s">
        <v>1569</v>
      </c>
      <c r="AA256" s="5" t="s">
        <v>1569</v>
      </c>
      <c r="AB256" s="12" t="s">
        <v>1569</v>
      </c>
      <c r="AD256" s="5" t="s">
        <v>1569</v>
      </c>
      <c r="AE256" s="12" t="s">
        <v>1569</v>
      </c>
      <c r="AG256" s="5" t="s">
        <v>1569</v>
      </c>
      <c r="AH256" s="14" t="s">
        <v>1569</v>
      </c>
      <c r="AJ256" s="5" t="s">
        <v>1569</v>
      </c>
      <c r="AK256" s="14"/>
      <c r="AM256" s="5" t="s">
        <v>1569</v>
      </c>
    </row>
    <row r="257" spans="1:39" ht="12.75" customHeight="1" x14ac:dyDescent="0.25">
      <c r="A257" s="5" t="s">
        <v>472</v>
      </c>
      <c r="B257" s="5" t="s">
        <v>475</v>
      </c>
      <c r="C257" s="5" t="s">
        <v>474</v>
      </c>
      <c r="D257" s="5" t="s">
        <v>360</v>
      </c>
      <c r="E257" s="5" t="s">
        <v>476</v>
      </c>
      <c r="F257" s="5" t="s">
        <v>473</v>
      </c>
      <c r="G257" s="5">
        <v>2</v>
      </c>
      <c r="H257" s="15">
        <v>1</v>
      </c>
      <c r="I257" s="4"/>
      <c r="J257" s="4">
        <f>INDEX('08_Data_level_analysis'!$M$3:$M$256,MATCH(C257,'08_Data_level_analysis'!$B$3:$B$256,0))</f>
        <v>2</v>
      </c>
      <c r="K257" s="5" t="str">
        <f t="shared" si="4"/>
        <v>N</v>
      </c>
      <c r="M257" s="13">
        <v>0.39083110233912416</v>
      </c>
      <c r="N257" s="5">
        <v>2013</v>
      </c>
      <c r="O257" s="5" t="s">
        <v>472</v>
      </c>
      <c r="P257" s="12">
        <v>30</v>
      </c>
      <c r="Q257" s="5">
        <v>2013</v>
      </c>
      <c r="R257" s="5" t="s">
        <v>472</v>
      </c>
      <c r="S257" s="12" t="s">
        <v>1569</v>
      </c>
      <c r="U257" s="5" t="s">
        <v>1569</v>
      </c>
      <c r="V257" s="12"/>
      <c r="X257" s="5" t="s">
        <v>1569</v>
      </c>
      <c r="Y257" s="12" t="s">
        <v>1569</v>
      </c>
      <c r="AA257" s="5" t="s">
        <v>1569</v>
      </c>
      <c r="AB257" s="12" t="s">
        <v>1569</v>
      </c>
      <c r="AD257" s="5" t="s">
        <v>1569</v>
      </c>
      <c r="AE257" s="12" t="s">
        <v>1569</v>
      </c>
      <c r="AG257" s="5" t="s">
        <v>1569</v>
      </c>
      <c r="AH257" s="14" t="s">
        <v>1569</v>
      </c>
      <c r="AJ257" s="5" t="s">
        <v>1569</v>
      </c>
      <c r="AK257" s="14"/>
      <c r="AM257" s="5" t="s">
        <v>1569</v>
      </c>
    </row>
    <row r="258" spans="1:39" ht="12.75" customHeight="1" x14ac:dyDescent="0.25">
      <c r="A258" s="5" t="s">
        <v>477</v>
      </c>
      <c r="B258" s="5" t="s">
        <v>475</v>
      </c>
      <c r="C258" s="5" t="s">
        <v>474</v>
      </c>
      <c r="D258" s="5" t="s">
        <v>360</v>
      </c>
      <c r="E258" s="5" t="s">
        <v>479</v>
      </c>
      <c r="F258" s="5" t="s">
        <v>478</v>
      </c>
      <c r="G258" s="5">
        <v>2</v>
      </c>
      <c r="H258" s="15">
        <v>1</v>
      </c>
      <c r="I258" s="4"/>
      <c r="J258" s="4">
        <f>INDEX('08_Data_level_analysis'!$M$3:$M$256,MATCH(C258,'08_Data_level_analysis'!$B$3:$B$256,0))</f>
        <v>2</v>
      </c>
      <c r="K258" s="5" t="str">
        <f t="shared" si="4"/>
        <v>N</v>
      </c>
      <c r="M258" s="13">
        <v>0.35605194610497909</v>
      </c>
      <c r="N258" s="5">
        <v>2013</v>
      </c>
      <c r="O258" s="5" t="s">
        <v>477</v>
      </c>
      <c r="P258" s="12">
        <v>30</v>
      </c>
      <c r="Q258" s="5">
        <v>2013</v>
      </c>
      <c r="R258" s="5" t="s">
        <v>477</v>
      </c>
      <c r="S258" s="12" t="s">
        <v>1569</v>
      </c>
      <c r="U258" s="5" t="s">
        <v>1569</v>
      </c>
      <c r="V258" s="12"/>
      <c r="X258" s="5" t="s">
        <v>1569</v>
      </c>
      <c r="Y258" s="12" t="s">
        <v>1569</v>
      </c>
      <c r="AA258" s="5" t="s">
        <v>1569</v>
      </c>
      <c r="AB258" s="12" t="s">
        <v>1569</v>
      </c>
      <c r="AD258" s="5" t="s">
        <v>1569</v>
      </c>
      <c r="AE258" s="12" t="s">
        <v>1569</v>
      </c>
      <c r="AG258" s="5" t="s">
        <v>1569</v>
      </c>
      <c r="AH258" s="14" t="s">
        <v>1569</v>
      </c>
      <c r="AJ258" s="5" t="s">
        <v>1569</v>
      </c>
      <c r="AK258" s="14"/>
      <c r="AM258" s="5" t="s">
        <v>1569</v>
      </c>
    </row>
    <row r="259" spans="1:39" ht="12.75" customHeight="1" x14ac:dyDescent="0.25">
      <c r="A259" s="5" t="s">
        <v>1221</v>
      </c>
      <c r="B259" s="5" t="s">
        <v>1224</v>
      </c>
      <c r="C259" s="5" t="s">
        <v>1223</v>
      </c>
      <c r="D259" s="5" t="s">
        <v>1038</v>
      </c>
      <c r="E259" s="5" t="s">
        <v>1225</v>
      </c>
      <c r="F259" s="5" t="s">
        <v>1222</v>
      </c>
      <c r="G259" s="5">
        <v>2</v>
      </c>
      <c r="H259" s="15">
        <v>2</v>
      </c>
      <c r="I259" s="4" t="s">
        <v>1925</v>
      </c>
      <c r="J259" s="4">
        <f>INDEX('08_Data_level_analysis'!$M$3:$M$256,MATCH(C259,'08_Data_level_analysis'!$B$3:$B$256,0))</f>
        <v>2</v>
      </c>
      <c r="K259" s="5" t="str">
        <f t="shared" si="4"/>
        <v>N</v>
      </c>
      <c r="M259" s="13">
        <v>0.80144099090164111</v>
      </c>
      <c r="N259" s="5">
        <v>2016</v>
      </c>
      <c r="O259" s="5" t="s">
        <v>1221</v>
      </c>
      <c r="P259" s="12">
        <v>80</v>
      </c>
      <c r="Q259" s="5">
        <v>2016</v>
      </c>
      <c r="R259" s="5" t="s">
        <v>1221</v>
      </c>
      <c r="S259" s="12">
        <v>24.74</v>
      </c>
      <c r="T259" s="5">
        <v>2016</v>
      </c>
      <c r="U259" s="5" t="s">
        <v>1221</v>
      </c>
      <c r="V259" s="12"/>
      <c r="X259" s="5" t="s">
        <v>1569</v>
      </c>
      <c r="Y259" s="12">
        <v>0</v>
      </c>
      <c r="Z259" s="5">
        <v>2016</v>
      </c>
      <c r="AA259" s="5" t="s">
        <v>1221</v>
      </c>
      <c r="AB259" s="12">
        <v>10.4</v>
      </c>
      <c r="AC259" s="5">
        <v>2016</v>
      </c>
      <c r="AD259" s="5" t="s">
        <v>1221</v>
      </c>
      <c r="AE259" s="12">
        <v>0</v>
      </c>
      <c r="AF259" s="5">
        <v>2016</v>
      </c>
      <c r="AG259" s="5" t="s">
        <v>1221</v>
      </c>
      <c r="AH259" s="14">
        <v>0</v>
      </c>
      <c r="AI259" s="5">
        <v>2016</v>
      </c>
      <c r="AJ259" s="5" t="s">
        <v>1221</v>
      </c>
      <c r="AK259" s="14"/>
      <c r="AM259" s="5" t="s">
        <v>1569</v>
      </c>
    </row>
    <row r="260" spans="1:39" ht="12.75" customHeight="1" x14ac:dyDescent="0.25">
      <c r="A260" s="5" t="s">
        <v>2972</v>
      </c>
      <c r="B260" s="5" t="s">
        <v>1227</v>
      </c>
      <c r="C260" s="5" t="s">
        <v>1226</v>
      </c>
      <c r="D260" s="5" t="s">
        <v>1038</v>
      </c>
      <c r="E260" s="5" t="s">
        <v>1227</v>
      </c>
      <c r="F260" s="5" t="s">
        <v>1226</v>
      </c>
      <c r="G260" s="5">
        <v>0</v>
      </c>
      <c r="H260" s="15">
        <v>3</v>
      </c>
      <c r="J260" s="4">
        <f>INDEX('08_Data_level_analysis'!$M$3:$M$256,MATCH(C260,'08_Data_level_analysis'!$B$3:$B$256,0))</f>
        <v>0</v>
      </c>
      <c r="K260" s="5" t="str">
        <f t="shared" si="4"/>
        <v>N</v>
      </c>
      <c r="M260" s="13">
        <v>1.4507254183422142</v>
      </c>
      <c r="N260" s="5">
        <v>2017</v>
      </c>
      <c r="O260" s="5" t="s">
        <v>2972</v>
      </c>
      <c r="P260" s="12">
        <v>100</v>
      </c>
      <c r="Q260" s="5">
        <v>2017</v>
      </c>
      <c r="R260" s="5" t="s">
        <v>2972</v>
      </c>
      <c r="S260" s="12">
        <v>9.2786682926032604</v>
      </c>
      <c r="T260" s="5">
        <v>2017</v>
      </c>
      <c r="U260" s="5" t="s">
        <v>2972</v>
      </c>
      <c r="V260" s="12"/>
      <c r="X260" s="5" t="s">
        <v>1569</v>
      </c>
      <c r="Y260" s="12">
        <v>0</v>
      </c>
      <c r="Z260" s="5">
        <v>2017</v>
      </c>
      <c r="AA260" s="5" t="s">
        <v>2972</v>
      </c>
      <c r="AB260" s="12">
        <v>0</v>
      </c>
      <c r="AC260" s="5">
        <v>2017</v>
      </c>
      <c r="AD260" s="5" t="s">
        <v>2972</v>
      </c>
      <c r="AE260" s="12">
        <v>0</v>
      </c>
      <c r="AF260" s="5">
        <v>2017</v>
      </c>
      <c r="AG260" s="5" t="s">
        <v>2972</v>
      </c>
      <c r="AH260" s="14">
        <v>0</v>
      </c>
      <c r="AI260" s="5">
        <v>2017</v>
      </c>
      <c r="AJ260" s="5" t="s">
        <v>2972</v>
      </c>
      <c r="AK260" s="14"/>
      <c r="AM260" s="5" t="s">
        <v>1569</v>
      </c>
    </row>
    <row r="261" spans="1:39" ht="12.75" customHeight="1" x14ac:dyDescent="0.25">
      <c r="A261" s="5" t="s">
        <v>485</v>
      </c>
      <c r="B261" s="5" t="s">
        <v>483</v>
      </c>
      <c r="C261" s="5" t="s">
        <v>482</v>
      </c>
      <c r="D261" s="5" t="s">
        <v>360</v>
      </c>
      <c r="E261" s="5" t="s">
        <v>486</v>
      </c>
      <c r="F261" s="5" t="s">
        <v>3178</v>
      </c>
      <c r="G261" s="5">
        <v>2</v>
      </c>
      <c r="H261" s="15">
        <v>1</v>
      </c>
      <c r="I261" s="4" t="s">
        <v>3177</v>
      </c>
      <c r="J261" s="4">
        <f>INDEX('08_Data_level_analysis'!$M$3:$M$256,MATCH(C261,'08_Data_level_analysis'!$B$3:$B$256,0))</f>
        <v>2</v>
      </c>
      <c r="K261" s="5" t="str">
        <f t="shared" si="4"/>
        <v>N</v>
      </c>
      <c r="M261" s="13">
        <v>0.56949771689497719</v>
      </c>
      <c r="N261" s="5">
        <v>2012</v>
      </c>
      <c r="O261" s="5" t="s">
        <v>485</v>
      </c>
      <c r="P261" s="12">
        <v>25</v>
      </c>
      <c r="Q261" s="5">
        <v>2012</v>
      </c>
      <c r="R261" s="5" t="s">
        <v>485</v>
      </c>
      <c r="S261" s="12" t="s">
        <v>1569</v>
      </c>
      <c r="U261" s="5" t="s">
        <v>1569</v>
      </c>
      <c r="V261" s="12"/>
      <c r="X261" s="5" t="s">
        <v>1569</v>
      </c>
      <c r="Y261" s="12">
        <v>0</v>
      </c>
      <c r="Z261" s="5">
        <v>2012</v>
      </c>
      <c r="AA261" s="5" t="s">
        <v>485</v>
      </c>
      <c r="AB261" s="12">
        <v>0</v>
      </c>
      <c r="AC261" s="5">
        <v>2012</v>
      </c>
      <c r="AD261" s="5" t="s">
        <v>485</v>
      </c>
      <c r="AE261" s="12">
        <v>0</v>
      </c>
      <c r="AF261" s="5">
        <v>2012</v>
      </c>
      <c r="AG261" s="5" t="s">
        <v>485</v>
      </c>
      <c r="AH261" s="14">
        <v>0</v>
      </c>
      <c r="AI261" s="5">
        <v>2012</v>
      </c>
      <c r="AJ261" s="5" t="s">
        <v>485</v>
      </c>
      <c r="AK261" s="14"/>
      <c r="AM261" s="5" t="s">
        <v>1569</v>
      </c>
    </row>
    <row r="262" spans="1:39" ht="12.75" customHeight="1" x14ac:dyDescent="0.25">
      <c r="A262" s="5" t="s">
        <v>1228</v>
      </c>
      <c r="B262" s="5" t="s">
        <v>1230</v>
      </c>
      <c r="C262" s="5" t="s">
        <v>1229</v>
      </c>
      <c r="D262" s="5" t="s">
        <v>1038</v>
      </c>
      <c r="E262" s="5" t="s">
        <v>1231</v>
      </c>
      <c r="F262" s="5" t="s">
        <v>1229</v>
      </c>
      <c r="G262" s="5">
        <v>0</v>
      </c>
      <c r="H262" s="15">
        <v>1</v>
      </c>
      <c r="I262" s="4"/>
      <c r="J262" s="4">
        <f>INDEX('08_Data_level_analysis'!$M$3:$M$256,MATCH(C262,'08_Data_level_analysis'!$B$3:$B$256,0))</f>
        <v>0</v>
      </c>
      <c r="K262" s="5" t="str">
        <f t="shared" si="4"/>
        <v>N</v>
      </c>
      <c r="M262" s="13">
        <v>0.89153225684590998</v>
      </c>
      <c r="N262" s="5">
        <v>2013</v>
      </c>
      <c r="O262" s="5" t="s">
        <v>1228</v>
      </c>
      <c r="P262" s="12">
        <v>66</v>
      </c>
      <c r="Q262" s="5">
        <v>2013</v>
      </c>
      <c r="R262" s="5" t="s">
        <v>1228</v>
      </c>
      <c r="S262" s="12">
        <v>12.5</v>
      </c>
      <c r="T262" s="5">
        <v>2013</v>
      </c>
      <c r="U262" s="5" t="s">
        <v>1228</v>
      </c>
      <c r="V262" s="12"/>
      <c r="X262" s="5" t="s">
        <v>1569</v>
      </c>
      <c r="Y262" s="12" t="s">
        <v>1569</v>
      </c>
      <c r="AA262" s="5" t="s">
        <v>1569</v>
      </c>
      <c r="AB262" s="12" t="s">
        <v>1569</v>
      </c>
      <c r="AD262" s="5" t="s">
        <v>1569</v>
      </c>
      <c r="AE262" s="12" t="s">
        <v>1569</v>
      </c>
      <c r="AG262" s="5" t="s">
        <v>1569</v>
      </c>
      <c r="AH262" s="14" t="s">
        <v>1569</v>
      </c>
      <c r="AJ262" s="5" t="s">
        <v>1569</v>
      </c>
      <c r="AK262" s="14"/>
      <c r="AM262" s="5" t="s">
        <v>1569</v>
      </c>
    </row>
    <row r="263" spans="1:39" ht="12.75" customHeight="1" x14ac:dyDescent="0.25">
      <c r="A263" s="5" t="s">
        <v>876</v>
      </c>
      <c r="B263" s="5" t="s">
        <v>879</v>
      </c>
      <c r="C263" s="5" t="s">
        <v>878</v>
      </c>
      <c r="D263" s="5" t="s">
        <v>620</v>
      </c>
      <c r="E263" s="5" t="s">
        <v>880</v>
      </c>
      <c r="F263" s="5" t="s">
        <v>877</v>
      </c>
      <c r="G263" s="5">
        <v>2</v>
      </c>
      <c r="H263" s="15">
        <v>1</v>
      </c>
      <c r="I263" s="4"/>
      <c r="J263" s="4">
        <f>INDEX('08_Data_level_analysis'!$M$3:$M$256,MATCH(C263,'08_Data_level_analysis'!$B$3:$B$256,0))</f>
        <v>2</v>
      </c>
      <c r="K263" s="5" t="str">
        <f t="shared" si="4"/>
        <v>N</v>
      </c>
      <c r="M263" s="13" t="s">
        <v>1569</v>
      </c>
      <c r="O263" s="5" t="s">
        <v>1569</v>
      </c>
      <c r="P263" s="12">
        <v>15</v>
      </c>
      <c r="R263" s="5" t="s">
        <v>876</v>
      </c>
      <c r="S263" s="12">
        <v>21</v>
      </c>
      <c r="U263" s="5" t="s">
        <v>876</v>
      </c>
      <c r="V263" s="12"/>
      <c r="X263" s="5" t="s">
        <v>1569</v>
      </c>
      <c r="Y263" s="12" t="s">
        <v>1569</v>
      </c>
      <c r="AA263" s="5" t="s">
        <v>1569</v>
      </c>
      <c r="AB263" s="12" t="s">
        <v>1569</v>
      </c>
      <c r="AD263" s="5" t="s">
        <v>1569</v>
      </c>
      <c r="AE263" s="12" t="s">
        <v>1569</v>
      </c>
      <c r="AG263" s="5" t="s">
        <v>1569</v>
      </c>
      <c r="AH263" s="14" t="s">
        <v>1569</v>
      </c>
      <c r="AJ263" s="5" t="s">
        <v>1569</v>
      </c>
      <c r="AK263" s="14"/>
      <c r="AM263" s="5" t="s">
        <v>1569</v>
      </c>
    </row>
    <row r="264" spans="1:39" ht="12.75" customHeight="1" x14ac:dyDescent="0.25">
      <c r="A264" s="5" t="s">
        <v>1237</v>
      </c>
      <c r="B264" s="5" t="s">
        <v>1235</v>
      </c>
      <c r="C264" s="5" t="s">
        <v>1234</v>
      </c>
      <c r="D264" s="5" t="s">
        <v>1038</v>
      </c>
      <c r="E264" s="5" t="s">
        <v>1580</v>
      </c>
      <c r="F264" s="5" t="s">
        <v>1238</v>
      </c>
      <c r="G264" s="5">
        <v>1</v>
      </c>
      <c r="H264" s="15">
        <v>1</v>
      </c>
      <c r="I264" s="16" t="s">
        <v>3179</v>
      </c>
      <c r="J264" s="4">
        <f>INDEX('08_Data_level_analysis'!$M$3:$M$256,MATCH(C264,'08_Data_level_analysis'!$B$3:$B$256,0))</f>
        <v>2</v>
      </c>
      <c r="K264" s="5" t="str">
        <f t="shared" ref="K264:K327" si="5">IF(J264&lt;&gt;G264,"Y","N")</f>
        <v>Y</v>
      </c>
      <c r="L264" s="4" t="s">
        <v>3284</v>
      </c>
      <c r="M264" s="13">
        <v>1.478240710868143</v>
      </c>
      <c r="N264" s="5">
        <v>2015</v>
      </c>
      <c r="O264" s="5" t="s">
        <v>1237</v>
      </c>
      <c r="P264" s="12">
        <v>98.54</v>
      </c>
      <c r="Q264" s="5">
        <v>2015</v>
      </c>
      <c r="R264" s="5" t="s">
        <v>1237</v>
      </c>
      <c r="S264" s="12">
        <v>13.16</v>
      </c>
      <c r="T264" s="5">
        <v>2015</v>
      </c>
      <c r="U264" s="5" t="s">
        <v>1237</v>
      </c>
      <c r="V264" s="12"/>
      <c r="X264" s="5" t="s">
        <v>1569</v>
      </c>
      <c r="Y264" s="12">
        <v>12.76185889718276</v>
      </c>
      <c r="Z264" s="5">
        <v>2015</v>
      </c>
      <c r="AA264" s="5" t="s">
        <v>1237</v>
      </c>
      <c r="AB264" s="12">
        <v>14.19</v>
      </c>
      <c r="AC264" s="5">
        <v>2015</v>
      </c>
      <c r="AD264" s="5" t="s">
        <v>1237</v>
      </c>
      <c r="AE264" s="12" t="s">
        <v>1569</v>
      </c>
      <c r="AG264" s="5" t="s">
        <v>1569</v>
      </c>
      <c r="AH264" s="14">
        <v>94.185936733356925</v>
      </c>
      <c r="AI264" s="5">
        <v>2015</v>
      </c>
      <c r="AJ264" s="5" t="s">
        <v>1237</v>
      </c>
      <c r="AK264" s="14"/>
      <c r="AM264" s="5" t="s">
        <v>1569</v>
      </c>
    </row>
    <row r="265" spans="1:39" ht="12.75" customHeight="1" x14ac:dyDescent="0.25">
      <c r="A265" s="5" t="s">
        <v>1239</v>
      </c>
      <c r="B265" s="5" t="s">
        <v>1235</v>
      </c>
      <c r="C265" s="5" t="s">
        <v>1234</v>
      </c>
      <c r="D265" s="5" t="s">
        <v>1038</v>
      </c>
      <c r="E265" s="5" t="s">
        <v>1241</v>
      </c>
      <c r="F265" s="5" t="s">
        <v>1240</v>
      </c>
      <c r="G265" s="5">
        <v>2</v>
      </c>
      <c r="H265" s="15">
        <v>2</v>
      </c>
      <c r="I265" s="4" t="s">
        <v>1926</v>
      </c>
      <c r="J265" s="4">
        <f>INDEX('08_Data_level_analysis'!$M$3:$M$256,MATCH(C265,'08_Data_level_analysis'!$B$3:$B$256,0))</f>
        <v>2</v>
      </c>
      <c r="K265" s="5" t="str">
        <f t="shared" si="5"/>
        <v>N</v>
      </c>
      <c r="M265" s="13">
        <v>1.145202442083967</v>
      </c>
      <c r="N265" s="5">
        <v>2016</v>
      </c>
      <c r="O265" s="5" t="s">
        <v>1239</v>
      </c>
      <c r="P265" s="12">
        <v>92.78</v>
      </c>
      <c r="Q265" s="5">
        <v>2016</v>
      </c>
      <c r="R265" s="5" t="s">
        <v>1239</v>
      </c>
      <c r="S265" s="12">
        <v>16.183236647329462</v>
      </c>
      <c r="T265" s="5">
        <v>2016</v>
      </c>
      <c r="U265" s="5" t="s">
        <v>1239</v>
      </c>
      <c r="V265" s="12"/>
      <c r="X265" s="5" t="s">
        <v>1569</v>
      </c>
      <c r="Y265" s="12">
        <v>0</v>
      </c>
      <c r="Z265" s="5">
        <v>2016</v>
      </c>
      <c r="AA265" s="5" t="s">
        <v>1239</v>
      </c>
      <c r="AB265" s="12">
        <v>0</v>
      </c>
      <c r="AC265" s="5">
        <v>2016</v>
      </c>
      <c r="AD265" s="5" t="s">
        <v>1239</v>
      </c>
      <c r="AE265" s="12">
        <v>0</v>
      </c>
      <c r="AF265" s="5">
        <v>2016</v>
      </c>
      <c r="AG265" s="5" t="s">
        <v>1239</v>
      </c>
      <c r="AH265" s="14">
        <v>100</v>
      </c>
      <c r="AI265" s="5">
        <v>2016</v>
      </c>
      <c r="AJ265" s="5" t="s">
        <v>1239</v>
      </c>
      <c r="AK265" s="14"/>
      <c r="AM265" s="5" t="s">
        <v>1569</v>
      </c>
    </row>
    <row r="266" spans="1:39" ht="12.75" customHeight="1" x14ac:dyDescent="0.25">
      <c r="A266" s="5" t="s">
        <v>881</v>
      </c>
      <c r="B266" s="5" t="s">
        <v>1637</v>
      </c>
      <c r="C266" s="5" t="s">
        <v>883</v>
      </c>
      <c r="D266" s="5" t="s">
        <v>620</v>
      </c>
      <c r="E266" s="5" t="s">
        <v>884</v>
      </c>
      <c r="F266" s="5" t="s">
        <v>882</v>
      </c>
      <c r="G266" s="5">
        <v>1</v>
      </c>
      <c r="H266" s="15">
        <v>1</v>
      </c>
      <c r="I266" s="4"/>
      <c r="J266" s="4">
        <f>INDEX('08_Data_level_analysis'!$M$3:$M$256,MATCH(C266,'08_Data_level_analysis'!$B$3:$B$256,0))</f>
        <v>1</v>
      </c>
      <c r="K266" s="5" t="str">
        <f t="shared" si="5"/>
        <v>N</v>
      </c>
      <c r="M266" s="13">
        <v>0.45192919534910631</v>
      </c>
      <c r="N266" s="5">
        <v>2012</v>
      </c>
      <c r="O266" s="5" t="s">
        <v>881</v>
      </c>
      <c r="P266" s="12">
        <v>80</v>
      </c>
      <c r="Q266" s="5">
        <v>2012</v>
      </c>
      <c r="R266" s="5" t="s">
        <v>881</v>
      </c>
      <c r="S266" s="12">
        <v>25</v>
      </c>
      <c r="T266" s="5">
        <v>2012</v>
      </c>
      <c r="U266" s="5" t="s">
        <v>881</v>
      </c>
      <c r="V266" s="12"/>
      <c r="X266" s="5" t="s">
        <v>1569</v>
      </c>
      <c r="Y266" s="12" t="s">
        <v>1569</v>
      </c>
      <c r="AA266" s="5" t="s">
        <v>1569</v>
      </c>
      <c r="AB266" s="12" t="s">
        <v>1569</v>
      </c>
      <c r="AD266" s="5" t="s">
        <v>1569</v>
      </c>
      <c r="AE266" s="12" t="s">
        <v>1569</v>
      </c>
      <c r="AG266" s="5" t="s">
        <v>1569</v>
      </c>
      <c r="AH266" s="14" t="s">
        <v>1569</v>
      </c>
      <c r="AJ266" s="5" t="s">
        <v>1569</v>
      </c>
      <c r="AK266" s="14"/>
      <c r="AM266" s="5" t="s">
        <v>1569</v>
      </c>
    </row>
    <row r="267" spans="1:39" ht="12.75" customHeight="1" x14ac:dyDescent="0.25">
      <c r="A267" s="5" t="s">
        <v>885</v>
      </c>
      <c r="B267" s="5" t="s">
        <v>888</v>
      </c>
      <c r="C267" s="5" t="s">
        <v>887</v>
      </c>
      <c r="D267" s="5" t="s">
        <v>620</v>
      </c>
      <c r="E267" s="5" t="s">
        <v>889</v>
      </c>
      <c r="F267" s="5" t="s">
        <v>886</v>
      </c>
      <c r="G267" s="5">
        <v>1</v>
      </c>
      <c r="H267" s="15">
        <v>2</v>
      </c>
      <c r="I267" s="4" t="s">
        <v>1901</v>
      </c>
      <c r="J267" s="4">
        <f>INDEX('08_Data_level_analysis'!$M$3:$M$256,MATCH(C267,'08_Data_level_analysis'!$B$3:$B$256,0))</f>
        <v>1</v>
      </c>
      <c r="K267" s="5" t="str">
        <f t="shared" si="5"/>
        <v>N</v>
      </c>
      <c r="M267" s="13">
        <v>0.75948187494175734</v>
      </c>
      <c r="N267" s="5">
        <v>2013</v>
      </c>
      <c r="O267" s="5" t="s">
        <v>885</v>
      </c>
      <c r="P267" s="12">
        <v>98</v>
      </c>
      <c r="Q267" s="5">
        <v>2013</v>
      </c>
      <c r="R267" s="5" t="s">
        <v>885</v>
      </c>
      <c r="S267" s="12">
        <v>9.1091091091091094</v>
      </c>
      <c r="T267" s="5">
        <v>2013</v>
      </c>
      <c r="U267" s="5" t="s">
        <v>885</v>
      </c>
      <c r="V267" s="12"/>
      <c r="X267" s="5" t="s">
        <v>1569</v>
      </c>
      <c r="Y267" s="12" t="s">
        <v>1569</v>
      </c>
      <c r="AA267" s="5" t="s">
        <v>1569</v>
      </c>
      <c r="AB267" s="12" t="s">
        <v>1569</v>
      </c>
      <c r="AD267" s="5" t="s">
        <v>1569</v>
      </c>
      <c r="AE267" s="12" t="s">
        <v>1569</v>
      </c>
      <c r="AG267" s="5" t="s">
        <v>1569</v>
      </c>
      <c r="AH267" s="14" t="s">
        <v>1569</v>
      </c>
      <c r="AJ267" s="5" t="s">
        <v>1569</v>
      </c>
      <c r="AK267" s="14"/>
      <c r="AM267" s="5" t="s">
        <v>1569</v>
      </c>
    </row>
    <row r="268" spans="1:39" ht="12.75" customHeight="1" x14ac:dyDescent="0.25">
      <c r="A268" s="5" t="s">
        <v>890</v>
      </c>
      <c r="B268" s="5" t="s">
        <v>888</v>
      </c>
      <c r="C268" s="5" t="s">
        <v>887</v>
      </c>
      <c r="D268" s="5" t="s">
        <v>620</v>
      </c>
      <c r="E268" s="5" t="s">
        <v>892</v>
      </c>
      <c r="F268" s="5" t="s">
        <v>891</v>
      </c>
      <c r="G268" s="5">
        <v>1</v>
      </c>
      <c r="H268" s="15">
        <v>1</v>
      </c>
      <c r="I268" s="4"/>
      <c r="J268" s="4">
        <f>INDEX('08_Data_level_analysis'!$M$3:$M$256,MATCH(C268,'08_Data_level_analysis'!$B$3:$B$256,0))</f>
        <v>1</v>
      </c>
      <c r="K268" s="5" t="str">
        <f t="shared" si="5"/>
        <v>N</v>
      </c>
      <c r="M268" s="13">
        <v>0.98167842442590814</v>
      </c>
      <c r="N268" s="5">
        <v>2015</v>
      </c>
      <c r="O268" s="5" t="s">
        <v>890</v>
      </c>
      <c r="P268" s="12">
        <v>100</v>
      </c>
      <c r="Q268" s="5">
        <v>2015</v>
      </c>
      <c r="R268" s="5" t="s">
        <v>890</v>
      </c>
      <c r="S268" s="12">
        <v>5</v>
      </c>
      <c r="T268" s="5">
        <v>2015</v>
      </c>
      <c r="U268" s="5" t="s">
        <v>890</v>
      </c>
      <c r="V268" s="12"/>
      <c r="X268" s="5" t="s">
        <v>1569</v>
      </c>
      <c r="Y268" s="12" t="s">
        <v>1569</v>
      </c>
      <c r="AA268" s="5" t="s">
        <v>1569</v>
      </c>
      <c r="AB268" s="12" t="s">
        <v>1569</v>
      </c>
      <c r="AD268" s="5" t="s">
        <v>1569</v>
      </c>
      <c r="AE268" s="12" t="s">
        <v>1569</v>
      </c>
      <c r="AG268" s="5" t="s">
        <v>1569</v>
      </c>
      <c r="AH268" s="14" t="s">
        <v>1569</v>
      </c>
      <c r="AJ268" s="5" t="s">
        <v>1569</v>
      </c>
      <c r="AK268" s="14"/>
      <c r="AM268" s="5" t="s">
        <v>1569</v>
      </c>
    </row>
    <row r="269" spans="1:39" ht="12.75" customHeight="1" x14ac:dyDescent="0.25">
      <c r="A269" s="5" t="s">
        <v>893</v>
      </c>
      <c r="B269" s="5" t="s">
        <v>896</v>
      </c>
      <c r="C269" s="5" t="s">
        <v>895</v>
      </c>
      <c r="D269" s="5" t="s">
        <v>620</v>
      </c>
      <c r="E269" s="5" t="s">
        <v>897</v>
      </c>
      <c r="F269" s="5" t="s">
        <v>894</v>
      </c>
      <c r="G269" s="5">
        <v>2</v>
      </c>
      <c r="H269" s="15">
        <v>1</v>
      </c>
      <c r="I269" s="4"/>
      <c r="J269" s="4">
        <f>INDEX('08_Data_level_analysis'!$M$3:$M$256,MATCH(C269,'08_Data_level_analysis'!$B$3:$B$256,0))</f>
        <v>2</v>
      </c>
      <c r="K269" s="5" t="str">
        <f t="shared" si="5"/>
        <v>N</v>
      </c>
      <c r="M269" s="13">
        <v>2.1885974075068892</v>
      </c>
      <c r="N269" s="5">
        <v>2015</v>
      </c>
      <c r="O269" s="5" t="s">
        <v>893</v>
      </c>
      <c r="P269" s="12">
        <v>100</v>
      </c>
      <c r="Q269" s="5">
        <v>2015</v>
      </c>
      <c r="R269" s="5" t="s">
        <v>893</v>
      </c>
      <c r="S269" s="12">
        <v>18</v>
      </c>
      <c r="T269" s="5">
        <v>2015</v>
      </c>
      <c r="U269" s="5" t="s">
        <v>893</v>
      </c>
      <c r="V269" s="12"/>
      <c r="X269" s="5" t="s">
        <v>1569</v>
      </c>
      <c r="Y269" s="12">
        <v>0</v>
      </c>
      <c r="Z269" s="5">
        <v>2015</v>
      </c>
      <c r="AA269" s="5" t="s">
        <v>893</v>
      </c>
      <c r="AB269" s="12">
        <v>0</v>
      </c>
      <c r="AC269" s="5">
        <v>2015</v>
      </c>
      <c r="AD269" s="5" t="s">
        <v>893</v>
      </c>
      <c r="AE269" s="12">
        <v>0</v>
      </c>
      <c r="AF269" s="5">
        <v>2015</v>
      </c>
      <c r="AG269" s="5" t="s">
        <v>893</v>
      </c>
      <c r="AH269" s="14">
        <v>0</v>
      </c>
      <c r="AI269" s="5">
        <v>2015</v>
      </c>
      <c r="AJ269" s="5" t="s">
        <v>893</v>
      </c>
      <c r="AK269" s="14"/>
      <c r="AM269" s="5" t="s">
        <v>1569</v>
      </c>
    </row>
    <row r="270" spans="1:39" ht="12.75" customHeight="1" x14ac:dyDescent="0.25">
      <c r="A270" s="5" t="s">
        <v>1242</v>
      </c>
      <c r="B270" s="5" t="s">
        <v>1245</v>
      </c>
      <c r="C270" s="5" t="s">
        <v>1244</v>
      </c>
      <c r="D270" s="5" t="s">
        <v>1038</v>
      </c>
      <c r="E270" s="5" t="s">
        <v>1246</v>
      </c>
      <c r="F270" s="5" t="s">
        <v>1243</v>
      </c>
      <c r="G270" s="5">
        <v>1</v>
      </c>
      <c r="H270" s="15">
        <v>1</v>
      </c>
      <c r="I270" s="4"/>
      <c r="J270" s="4">
        <f>INDEX('08_Data_level_analysis'!$M$3:$M$256,MATCH(C270,'08_Data_level_analysis'!$B$3:$B$256,0))</f>
        <v>1</v>
      </c>
      <c r="K270" s="5" t="str">
        <f t="shared" si="5"/>
        <v>N</v>
      </c>
      <c r="M270" s="13">
        <v>1.8128411334882006</v>
      </c>
      <c r="N270" s="5">
        <v>2013</v>
      </c>
      <c r="O270" s="5" t="s">
        <v>1242</v>
      </c>
      <c r="P270" s="12">
        <v>69.7</v>
      </c>
      <c r="Q270" s="5">
        <v>2013</v>
      </c>
      <c r="R270" s="5" t="s">
        <v>1242</v>
      </c>
      <c r="S270" s="12">
        <v>15.61</v>
      </c>
      <c r="T270" s="5">
        <v>2013</v>
      </c>
      <c r="U270" s="5" t="s">
        <v>1242</v>
      </c>
      <c r="V270" s="12"/>
      <c r="X270" s="5" t="s">
        <v>1569</v>
      </c>
      <c r="Y270" s="12">
        <v>0</v>
      </c>
      <c r="Z270" s="5">
        <v>2013</v>
      </c>
      <c r="AA270" s="5" t="s">
        <v>1242</v>
      </c>
      <c r="AB270" s="12">
        <v>0</v>
      </c>
      <c r="AC270" s="5">
        <v>2013</v>
      </c>
      <c r="AD270" s="5" t="s">
        <v>1242</v>
      </c>
      <c r="AE270" s="12">
        <v>0</v>
      </c>
      <c r="AF270" s="5">
        <v>2013</v>
      </c>
      <c r="AG270" s="5" t="s">
        <v>1242</v>
      </c>
      <c r="AH270" s="14">
        <v>100</v>
      </c>
      <c r="AI270" s="5">
        <v>2013</v>
      </c>
      <c r="AJ270" s="5" t="s">
        <v>1242</v>
      </c>
      <c r="AK270" s="14"/>
      <c r="AM270" s="5" t="s">
        <v>1569</v>
      </c>
    </row>
    <row r="271" spans="1:39" ht="12.75" customHeight="1" x14ac:dyDescent="0.25">
      <c r="A271" s="5" t="s">
        <v>1247</v>
      </c>
      <c r="B271" s="5" t="s">
        <v>1245</v>
      </c>
      <c r="C271" s="5" t="s">
        <v>1244</v>
      </c>
      <c r="D271" s="5" t="s">
        <v>1038</v>
      </c>
      <c r="E271" s="5" t="s">
        <v>1249</v>
      </c>
      <c r="F271" s="5" t="s">
        <v>1248</v>
      </c>
      <c r="G271" s="5">
        <v>1</v>
      </c>
      <c r="H271" s="15">
        <v>1</v>
      </c>
      <c r="I271" s="4"/>
      <c r="J271" s="4">
        <f>INDEX('08_Data_level_analysis'!$M$3:$M$256,MATCH(C271,'08_Data_level_analysis'!$B$3:$B$256,0))</f>
        <v>1</v>
      </c>
      <c r="K271" s="5" t="str">
        <f t="shared" si="5"/>
        <v>N</v>
      </c>
      <c r="M271" s="13">
        <v>1.2315686041877714</v>
      </c>
      <c r="N271" s="5">
        <v>2013</v>
      </c>
      <c r="O271" s="5" t="s">
        <v>1247</v>
      </c>
      <c r="P271" s="12" t="s">
        <v>1569</v>
      </c>
      <c r="R271" s="5" t="s">
        <v>1569</v>
      </c>
      <c r="S271" s="12" t="s">
        <v>1569</v>
      </c>
      <c r="U271" s="5" t="s">
        <v>1569</v>
      </c>
      <c r="V271" s="12"/>
      <c r="X271" s="5" t="s">
        <v>1569</v>
      </c>
      <c r="Y271" s="12">
        <v>0</v>
      </c>
      <c r="Z271" s="5">
        <v>2013</v>
      </c>
      <c r="AA271" s="5" t="s">
        <v>1247</v>
      </c>
      <c r="AB271" s="12">
        <v>0</v>
      </c>
      <c r="AC271" s="5">
        <v>2013</v>
      </c>
      <c r="AD271" s="5" t="s">
        <v>1247</v>
      </c>
      <c r="AE271" s="12">
        <v>0</v>
      </c>
      <c r="AF271" s="5">
        <v>2013</v>
      </c>
      <c r="AG271" s="5" t="s">
        <v>1247</v>
      </c>
      <c r="AH271" s="14">
        <v>59.98</v>
      </c>
      <c r="AI271" s="5">
        <v>2013</v>
      </c>
      <c r="AJ271" s="5" t="s">
        <v>1247</v>
      </c>
      <c r="AK271" s="14"/>
      <c r="AM271" s="5" t="s">
        <v>1569</v>
      </c>
    </row>
    <row r="272" spans="1:39" ht="12.75" customHeight="1" x14ac:dyDescent="0.25">
      <c r="A272" s="5" t="s">
        <v>898</v>
      </c>
      <c r="B272" s="5" t="s">
        <v>901</v>
      </c>
      <c r="C272" s="5" t="s">
        <v>900</v>
      </c>
      <c r="D272" s="5" t="s">
        <v>620</v>
      </c>
      <c r="E272" s="5" t="s">
        <v>902</v>
      </c>
      <c r="F272" s="5" t="s">
        <v>899</v>
      </c>
      <c r="G272" s="5">
        <v>2</v>
      </c>
      <c r="H272" s="15">
        <v>1</v>
      </c>
      <c r="I272" s="4" t="s">
        <v>3182</v>
      </c>
      <c r="J272" s="4">
        <f>INDEX('08_Data_level_analysis'!$M$3:$M$256,MATCH(C272,'08_Data_level_analysis'!$B$3:$B$256,0))</f>
        <v>2</v>
      </c>
      <c r="K272" s="5" t="str">
        <f t="shared" si="5"/>
        <v>N</v>
      </c>
      <c r="M272" s="13">
        <v>1</v>
      </c>
      <c r="N272" s="5">
        <v>2014</v>
      </c>
      <c r="O272" s="5" t="s">
        <v>898</v>
      </c>
      <c r="P272" s="12">
        <v>90</v>
      </c>
      <c r="Q272" s="5">
        <v>2014</v>
      </c>
      <c r="R272" s="5" t="s">
        <v>898</v>
      </c>
      <c r="S272" s="12" t="s">
        <v>1569</v>
      </c>
      <c r="U272" s="5" t="s">
        <v>1569</v>
      </c>
      <c r="V272" s="12"/>
      <c r="X272" s="5" t="s">
        <v>1569</v>
      </c>
      <c r="Y272" s="12" t="s">
        <v>1569</v>
      </c>
      <c r="AA272" s="5" t="s">
        <v>1569</v>
      </c>
      <c r="AB272" s="12" t="s">
        <v>1569</v>
      </c>
      <c r="AD272" s="5" t="s">
        <v>1569</v>
      </c>
      <c r="AE272" s="12" t="s">
        <v>1569</v>
      </c>
      <c r="AG272" s="5" t="s">
        <v>1569</v>
      </c>
      <c r="AH272" s="14">
        <v>100</v>
      </c>
      <c r="AI272" s="5">
        <v>2014</v>
      </c>
      <c r="AJ272" s="5" t="s">
        <v>898</v>
      </c>
      <c r="AK272" s="14"/>
      <c r="AM272" s="5" t="s">
        <v>1569</v>
      </c>
    </row>
    <row r="273" spans="1:39" ht="12.75" customHeight="1" x14ac:dyDescent="0.25">
      <c r="A273" s="5" t="s">
        <v>903</v>
      </c>
      <c r="B273" s="5" t="s">
        <v>901</v>
      </c>
      <c r="C273" s="5" t="s">
        <v>900</v>
      </c>
      <c r="D273" s="5" t="s">
        <v>620</v>
      </c>
      <c r="E273" s="5" t="s">
        <v>904</v>
      </c>
      <c r="F273" s="5" t="s">
        <v>3180</v>
      </c>
      <c r="G273" s="5">
        <v>2</v>
      </c>
      <c r="H273" s="15">
        <v>3</v>
      </c>
      <c r="I273" s="4" t="s">
        <v>3183</v>
      </c>
      <c r="J273" s="4">
        <f>INDEX('08_Data_level_analysis'!$M$3:$M$256,MATCH(C273,'08_Data_level_analysis'!$B$3:$B$256,0))</f>
        <v>2</v>
      </c>
      <c r="K273" s="5" t="str">
        <f t="shared" si="5"/>
        <v>N</v>
      </c>
      <c r="M273" s="13">
        <v>0.87173100871731013</v>
      </c>
      <c r="N273" s="5">
        <v>2017</v>
      </c>
      <c r="O273" s="5" t="s">
        <v>903</v>
      </c>
      <c r="P273" s="12">
        <v>31</v>
      </c>
      <c r="Q273" s="5">
        <v>2017</v>
      </c>
      <c r="R273" s="5" t="s">
        <v>903</v>
      </c>
      <c r="S273" s="12">
        <v>11</v>
      </c>
      <c r="T273" s="5">
        <v>2017</v>
      </c>
      <c r="U273" s="5" t="s">
        <v>903</v>
      </c>
      <c r="V273" s="12"/>
      <c r="X273" s="5" t="s">
        <v>1569</v>
      </c>
      <c r="Y273" s="12">
        <v>0</v>
      </c>
      <c r="Z273" s="5">
        <v>2017</v>
      </c>
      <c r="AA273" s="5" t="s">
        <v>903</v>
      </c>
      <c r="AB273" s="12">
        <v>0</v>
      </c>
      <c r="AC273" s="5">
        <v>2017</v>
      </c>
      <c r="AD273" s="5" t="s">
        <v>903</v>
      </c>
      <c r="AE273" s="12">
        <v>0</v>
      </c>
      <c r="AF273" s="5">
        <v>2017</v>
      </c>
      <c r="AG273" s="5" t="s">
        <v>903</v>
      </c>
      <c r="AH273" s="14">
        <v>0</v>
      </c>
      <c r="AI273" s="5">
        <v>2017</v>
      </c>
      <c r="AJ273" s="5" t="s">
        <v>903</v>
      </c>
      <c r="AK273" s="14"/>
      <c r="AM273" s="5" t="s">
        <v>1569</v>
      </c>
    </row>
    <row r="274" spans="1:39" ht="12.75" customHeight="1" x14ac:dyDescent="0.25">
      <c r="A274" s="5" t="s">
        <v>905</v>
      </c>
      <c r="B274" s="5" t="s">
        <v>901</v>
      </c>
      <c r="C274" s="5" t="s">
        <v>900</v>
      </c>
      <c r="D274" s="5" t="s">
        <v>620</v>
      </c>
      <c r="E274" s="5" t="s">
        <v>906</v>
      </c>
      <c r="F274" s="5" t="s">
        <v>3181</v>
      </c>
      <c r="G274" s="5">
        <v>3</v>
      </c>
      <c r="H274" s="15">
        <v>3</v>
      </c>
      <c r="I274" s="4" t="s">
        <v>3184</v>
      </c>
      <c r="J274" s="4">
        <f>INDEX('08_Data_level_analysis'!$M$3:$M$256,MATCH(C274,'08_Data_level_analysis'!$B$3:$B$256,0))</f>
        <v>2</v>
      </c>
      <c r="K274" s="5" t="str">
        <f t="shared" si="5"/>
        <v>Y</v>
      </c>
      <c r="L274" s="4" t="s">
        <v>3288</v>
      </c>
      <c r="M274" s="13">
        <v>0.75421440711170562</v>
      </c>
      <c r="N274" s="5">
        <v>2016</v>
      </c>
      <c r="O274" s="5" t="s">
        <v>905</v>
      </c>
      <c r="P274" s="12" t="s">
        <v>1569</v>
      </c>
      <c r="R274" s="5" t="s">
        <v>1569</v>
      </c>
      <c r="S274" s="12">
        <v>7.0000000000000009</v>
      </c>
      <c r="T274" s="5">
        <v>2016</v>
      </c>
      <c r="U274" s="5" t="s">
        <v>905</v>
      </c>
      <c r="V274" s="12"/>
      <c r="X274" s="5" t="s">
        <v>1569</v>
      </c>
      <c r="Y274" s="12" t="s">
        <v>1569</v>
      </c>
      <c r="AA274" s="5" t="s">
        <v>1569</v>
      </c>
      <c r="AB274" s="12" t="s">
        <v>1569</v>
      </c>
      <c r="AD274" s="5" t="s">
        <v>1569</v>
      </c>
      <c r="AE274" s="12" t="s">
        <v>1569</v>
      </c>
      <c r="AG274" s="5" t="s">
        <v>1569</v>
      </c>
      <c r="AH274" s="14" t="s">
        <v>1569</v>
      </c>
      <c r="AJ274" s="5" t="s">
        <v>1569</v>
      </c>
      <c r="AK274" s="14"/>
      <c r="AM274" s="5" t="s">
        <v>1569</v>
      </c>
    </row>
    <row r="275" spans="1:39" ht="12.75" customHeight="1" x14ac:dyDescent="0.25">
      <c r="A275" s="5" t="s">
        <v>487</v>
      </c>
      <c r="B275" s="5" t="s">
        <v>490</v>
      </c>
      <c r="C275" s="5" t="s">
        <v>489</v>
      </c>
      <c r="D275" s="5" t="s">
        <v>360</v>
      </c>
      <c r="E275" s="5" t="s">
        <v>491</v>
      </c>
      <c r="F275" s="5" t="s">
        <v>488</v>
      </c>
      <c r="G275" s="5">
        <v>2</v>
      </c>
      <c r="H275" s="15">
        <v>1</v>
      </c>
      <c r="I275" s="4"/>
      <c r="J275" s="4">
        <f>INDEX('08_Data_level_analysis'!$M$3:$M$256,MATCH(C275,'08_Data_level_analysis'!$B$3:$B$256,0))</f>
        <v>2</v>
      </c>
      <c r="K275" s="5" t="str">
        <f t="shared" si="5"/>
        <v>N</v>
      </c>
      <c r="M275" s="13">
        <v>1</v>
      </c>
      <c r="N275" s="5">
        <v>2016</v>
      </c>
      <c r="O275" s="5" t="s">
        <v>487</v>
      </c>
      <c r="P275" s="12">
        <v>75</v>
      </c>
      <c r="Q275" s="5">
        <v>2016</v>
      </c>
      <c r="R275" s="5" t="s">
        <v>487</v>
      </c>
      <c r="S275" s="12">
        <v>10</v>
      </c>
      <c r="T275" s="5">
        <v>2016</v>
      </c>
      <c r="U275" s="5" t="s">
        <v>487</v>
      </c>
      <c r="V275" s="12"/>
      <c r="X275" s="5" t="s">
        <v>1569</v>
      </c>
      <c r="Y275" s="12">
        <v>0</v>
      </c>
      <c r="Z275" s="5">
        <v>2016</v>
      </c>
      <c r="AA275" s="5" t="s">
        <v>487</v>
      </c>
      <c r="AB275" s="12">
        <v>0</v>
      </c>
      <c r="AC275" s="5">
        <v>2016</v>
      </c>
      <c r="AD275" s="5" t="s">
        <v>487</v>
      </c>
      <c r="AE275" s="12">
        <v>0</v>
      </c>
      <c r="AF275" s="5">
        <v>2016</v>
      </c>
      <c r="AG275" s="5" t="s">
        <v>487</v>
      </c>
      <c r="AH275" s="14">
        <v>0</v>
      </c>
      <c r="AI275" s="5">
        <v>2016</v>
      </c>
      <c r="AJ275" s="5" t="s">
        <v>487</v>
      </c>
      <c r="AK275" s="14"/>
      <c r="AM275" s="5" t="s">
        <v>1569</v>
      </c>
    </row>
    <row r="276" spans="1:39" ht="12.75" customHeight="1" x14ac:dyDescent="0.25">
      <c r="A276" s="5" t="s">
        <v>907</v>
      </c>
      <c r="B276" s="5" t="s">
        <v>910</v>
      </c>
      <c r="C276" s="5" t="s">
        <v>909</v>
      </c>
      <c r="D276" s="5" t="s">
        <v>620</v>
      </c>
      <c r="E276" s="5" t="s">
        <v>911</v>
      </c>
      <c r="F276" s="5" t="s">
        <v>3186</v>
      </c>
      <c r="G276" s="5">
        <v>2</v>
      </c>
      <c r="H276" s="15">
        <v>2</v>
      </c>
      <c r="I276" s="4" t="s">
        <v>3185</v>
      </c>
      <c r="J276" s="4">
        <f>INDEX('08_Data_level_analysis'!$M$3:$M$256,MATCH(C276,'08_Data_level_analysis'!$B$3:$B$256,0))</f>
        <v>2</v>
      </c>
      <c r="K276" s="5" t="str">
        <f t="shared" si="5"/>
        <v>N</v>
      </c>
      <c r="M276" s="13">
        <v>0.41253644314868804</v>
      </c>
      <c r="N276" s="5">
        <v>2016</v>
      </c>
      <c r="O276" s="5" t="s">
        <v>907</v>
      </c>
      <c r="P276" s="12" t="s">
        <v>1569</v>
      </c>
      <c r="R276" s="5" t="s">
        <v>1569</v>
      </c>
      <c r="S276" s="12">
        <v>8</v>
      </c>
      <c r="T276" s="5">
        <v>2016</v>
      </c>
      <c r="U276" s="5" t="s">
        <v>907</v>
      </c>
      <c r="V276" s="12"/>
      <c r="X276" s="5" t="s">
        <v>1569</v>
      </c>
      <c r="Y276" s="12">
        <v>0</v>
      </c>
      <c r="Z276" s="5">
        <v>2016</v>
      </c>
      <c r="AA276" s="5" t="s">
        <v>907</v>
      </c>
      <c r="AB276" s="12">
        <v>0</v>
      </c>
      <c r="AC276" s="5">
        <v>2016</v>
      </c>
      <c r="AD276" s="5" t="s">
        <v>907</v>
      </c>
      <c r="AE276" s="12">
        <v>0</v>
      </c>
      <c r="AF276" s="5">
        <v>2016</v>
      </c>
      <c r="AG276" s="5" t="s">
        <v>907</v>
      </c>
      <c r="AH276" s="14">
        <v>0</v>
      </c>
      <c r="AI276" s="5">
        <v>2016</v>
      </c>
      <c r="AJ276" s="5" t="s">
        <v>907</v>
      </c>
      <c r="AK276" s="14"/>
      <c r="AM276" s="5" t="s">
        <v>1569</v>
      </c>
    </row>
    <row r="277" spans="1:39" ht="12.75" customHeight="1" x14ac:dyDescent="0.25">
      <c r="A277" s="5" t="s">
        <v>912</v>
      </c>
      <c r="B277" s="5" t="s">
        <v>910</v>
      </c>
      <c r="C277" s="5" t="s">
        <v>909</v>
      </c>
      <c r="D277" s="5" t="s">
        <v>620</v>
      </c>
      <c r="E277" s="5" t="s">
        <v>914</v>
      </c>
      <c r="F277" s="5" t="s">
        <v>913</v>
      </c>
      <c r="G277" s="5">
        <v>2</v>
      </c>
      <c r="H277" s="15">
        <v>2</v>
      </c>
      <c r="I277" s="4" t="s">
        <v>1901</v>
      </c>
      <c r="J277" s="4">
        <f>INDEX('08_Data_level_analysis'!$M$3:$M$256,MATCH(C277,'08_Data_level_analysis'!$B$3:$B$256,0))</f>
        <v>2</v>
      </c>
      <c r="K277" s="5" t="str">
        <f t="shared" si="5"/>
        <v>N</v>
      </c>
      <c r="M277" s="13">
        <v>0.94000000000000006</v>
      </c>
      <c r="N277" s="5">
        <v>2017</v>
      </c>
      <c r="O277" s="5" t="s">
        <v>912</v>
      </c>
      <c r="P277" s="12">
        <v>80</v>
      </c>
      <c r="Q277" s="5">
        <v>2017</v>
      </c>
      <c r="R277" s="5" t="s">
        <v>912</v>
      </c>
      <c r="S277" s="12">
        <v>15</v>
      </c>
      <c r="T277" s="5">
        <v>2017</v>
      </c>
      <c r="U277" s="5" t="s">
        <v>912</v>
      </c>
      <c r="V277" s="12"/>
      <c r="X277" s="5" t="s">
        <v>1569</v>
      </c>
      <c r="Y277" s="12" t="s">
        <v>1569</v>
      </c>
      <c r="AA277" s="5" t="s">
        <v>1569</v>
      </c>
      <c r="AB277" s="12" t="s">
        <v>1569</v>
      </c>
      <c r="AD277" s="5" t="s">
        <v>1569</v>
      </c>
      <c r="AE277" s="12" t="s">
        <v>1569</v>
      </c>
      <c r="AG277" s="5" t="s">
        <v>1569</v>
      </c>
      <c r="AH277" s="14" t="s">
        <v>1569</v>
      </c>
      <c r="AJ277" s="5" t="s">
        <v>1569</v>
      </c>
      <c r="AK277" s="14"/>
      <c r="AM277" s="5" t="s">
        <v>1569</v>
      </c>
    </row>
    <row r="278" spans="1:39" ht="12.75" customHeight="1" x14ac:dyDescent="0.25">
      <c r="A278" s="5" t="s">
        <v>1250</v>
      </c>
      <c r="B278" s="5" t="s">
        <v>1252</v>
      </c>
      <c r="C278" s="5" t="s">
        <v>1251</v>
      </c>
      <c r="D278" s="5" t="s">
        <v>1038</v>
      </c>
      <c r="E278" s="5" t="s">
        <v>1253</v>
      </c>
      <c r="F278" s="5" t="s">
        <v>3187</v>
      </c>
      <c r="G278" s="5">
        <v>2</v>
      </c>
      <c r="H278" s="15">
        <v>1</v>
      </c>
      <c r="I278" s="4" t="s">
        <v>3189</v>
      </c>
      <c r="J278" s="4">
        <f>INDEX('08_Data_level_analysis'!$M$3:$M$256,MATCH(C278,'08_Data_level_analysis'!$B$3:$B$256,0))</f>
        <v>2</v>
      </c>
      <c r="K278" s="5" t="str">
        <f t="shared" si="5"/>
        <v>N</v>
      </c>
      <c r="M278" s="13"/>
      <c r="O278" s="5" t="s">
        <v>1569</v>
      </c>
      <c r="P278" s="12">
        <v>93</v>
      </c>
      <c r="Q278" s="5">
        <v>2000</v>
      </c>
      <c r="R278" s="5" t="s">
        <v>1250</v>
      </c>
      <c r="S278" s="12">
        <v>16</v>
      </c>
      <c r="T278" s="5">
        <v>2000</v>
      </c>
      <c r="U278" s="5" t="s">
        <v>1250</v>
      </c>
      <c r="V278" s="12"/>
      <c r="X278" s="5" t="s">
        <v>1569</v>
      </c>
      <c r="Y278" s="12" t="s">
        <v>1569</v>
      </c>
      <c r="AA278" s="5" t="s">
        <v>1569</v>
      </c>
      <c r="AB278" s="12" t="s">
        <v>1569</v>
      </c>
      <c r="AD278" s="5" t="s">
        <v>1569</v>
      </c>
      <c r="AE278" s="12" t="s">
        <v>1569</v>
      </c>
      <c r="AG278" s="5" t="s">
        <v>1569</v>
      </c>
      <c r="AH278" s="14" t="s">
        <v>1569</v>
      </c>
      <c r="AJ278" s="5" t="s">
        <v>1569</v>
      </c>
      <c r="AK278" s="14"/>
      <c r="AM278" s="5" t="s">
        <v>1569</v>
      </c>
    </row>
    <row r="279" spans="1:39" ht="12.75" customHeight="1" x14ac:dyDescent="0.25">
      <c r="A279" s="5" t="s">
        <v>492</v>
      </c>
      <c r="B279" s="5" t="s">
        <v>494</v>
      </c>
      <c r="C279" s="5" t="s">
        <v>493</v>
      </c>
      <c r="D279" s="5" t="s">
        <v>360</v>
      </c>
      <c r="E279" s="5" t="s">
        <v>495</v>
      </c>
      <c r="F279" s="5" t="s">
        <v>3188</v>
      </c>
      <c r="G279" s="5">
        <v>3</v>
      </c>
      <c r="H279" s="15">
        <v>1</v>
      </c>
      <c r="I279" s="4"/>
      <c r="J279" s="4">
        <f>INDEX('08_Data_level_analysis'!$M$3:$M$256,MATCH(C279,'08_Data_level_analysis'!$B$3:$B$256,0))</f>
        <v>4</v>
      </c>
      <c r="K279" s="5" t="str">
        <f t="shared" si="5"/>
        <v>Y</v>
      </c>
      <c r="L279" s="4" t="s">
        <v>3289</v>
      </c>
      <c r="M279" s="13">
        <v>0.53465333009372606</v>
      </c>
      <c r="N279" s="5">
        <v>2012</v>
      </c>
      <c r="O279" s="5" t="s">
        <v>492</v>
      </c>
      <c r="P279" s="12">
        <v>86.9</v>
      </c>
      <c r="Q279" s="5">
        <v>2012</v>
      </c>
      <c r="R279" s="5" t="s">
        <v>492</v>
      </c>
      <c r="S279" s="12">
        <v>20.14</v>
      </c>
      <c r="T279" s="5">
        <v>2012</v>
      </c>
      <c r="U279" s="5" t="s">
        <v>492</v>
      </c>
      <c r="V279" s="12"/>
      <c r="X279" s="5" t="s">
        <v>1569</v>
      </c>
      <c r="Y279" s="12">
        <v>0</v>
      </c>
      <c r="Z279" s="5">
        <v>2012</v>
      </c>
      <c r="AA279" s="5" t="s">
        <v>492</v>
      </c>
      <c r="AB279" s="12">
        <v>0</v>
      </c>
      <c r="AC279" s="5">
        <v>2012</v>
      </c>
      <c r="AD279" s="5" t="s">
        <v>492</v>
      </c>
      <c r="AE279" s="12">
        <v>0</v>
      </c>
      <c r="AF279" s="5">
        <v>2012</v>
      </c>
      <c r="AG279" s="5" t="s">
        <v>492</v>
      </c>
      <c r="AH279" s="14">
        <v>100</v>
      </c>
      <c r="AI279" s="5">
        <v>2012</v>
      </c>
      <c r="AJ279" s="5" t="s">
        <v>492</v>
      </c>
      <c r="AK279" s="14"/>
      <c r="AM279" s="5" t="s">
        <v>1569</v>
      </c>
    </row>
    <row r="280" spans="1:39" ht="12.75" customHeight="1" x14ac:dyDescent="0.25">
      <c r="A280" s="5" t="s">
        <v>496</v>
      </c>
      <c r="B280" s="5" t="s">
        <v>494</v>
      </c>
      <c r="C280" s="5" t="s">
        <v>493</v>
      </c>
      <c r="D280" s="5" t="s">
        <v>360</v>
      </c>
      <c r="E280" s="5" t="s">
        <v>498</v>
      </c>
      <c r="F280" s="5" t="s">
        <v>497</v>
      </c>
      <c r="G280" s="5">
        <v>4</v>
      </c>
      <c r="H280" s="15">
        <v>1</v>
      </c>
      <c r="I280" s="4" t="s">
        <v>1927</v>
      </c>
      <c r="J280" s="4">
        <f>INDEX('08_Data_level_analysis'!$M$3:$M$256,MATCH(C280,'08_Data_level_analysis'!$B$3:$B$256,0))</f>
        <v>4</v>
      </c>
      <c r="K280" s="5" t="str">
        <f t="shared" si="5"/>
        <v>N</v>
      </c>
      <c r="M280" s="13">
        <v>0.44193953756920046</v>
      </c>
      <c r="N280" s="5">
        <v>2012</v>
      </c>
      <c r="O280" s="5" t="s">
        <v>496</v>
      </c>
      <c r="P280" s="12">
        <v>42.7</v>
      </c>
      <c r="Q280" s="5">
        <v>2012</v>
      </c>
      <c r="R280" s="5" t="s">
        <v>496</v>
      </c>
      <c r="S280" s="12">
        <v>9.9209920992099221</v>
      </c>
      <c r="T280" s="5">
        <v>2012</v>
      </c>
      <c r="U280" s="5" t="s">
        <v>496</v>
      </c>
      <c r="V280" s="12"/>
      <c r="X280" s="5" t="s">
        <v>1569</v>
      </c>
      <c r="Y280" s="12">
        <v>0</v>
      </c>
      <c r="Z280" s="5">
        <v>2012</v>
      </c>
      <c r="AA280" s="5" t="s">
        <v>496</v>
      </c>
      <c r="AB280" s="12">
        <v>0</v>
      </c>
      <c r="AC280" s="5">
        <v>2012</v>
      </c>
      <c r="AD280" s="5" t="s">
        <v>496</v>
      </c>
      <c r="AE280" s="12">
        <v>0</v>
      </c>
      <c r="AF280" s="5">
        <v>2012</v>
      </c>
      <c r="AG280" s="5" t="s">
        <v>496</v>
      </c>
      <c r="AH280" s="14">
        <v>100</v>
      </c>
      <c r="AI280" s="5">
        <v>2012</v>
      </c>
      <c r="AJ280" s="5" t="s">
        <v>496</v>
      </c>
      <c r="AK280" s="14"/>
      <c r="AM280" s="5" t="s">
        <v>1569</v>
      </c>
    </row>
    <row r="281" spans="1:39" ht="12.75" customHeight="1" x14ac:dyDescent="0.25">
      <c r="A281" s="5" t="s">
        <v>499</v>
      </c>
      <c r="B281" s="5" t="s">
        <v>494</v>
      </c>
      <c r="C281" s="5" t="s">
        <v>493</v>
      </c>
      <c r="D281" s="5" t="s">
        <v>360</v>
      </c>
      <c r="E281" s="5" t="s">
        <v>501</v>
      </c>
      <c r="F281" s="5" t="s">
        <v>500</v>
      </c>
      <c r="G281" s="5">
        <v>4</v>
      </c>
      <c r="H281" s="15">
        <v>1</v>
      </c>
      <c r="I281" s="4"/>
      <c r="J281" s="4">
        <f>INDEX('08_Data_level_analysis'!$M$3:$M$256,MATCH(C281,'08_Data_level_analysis'!$B$3:$B$256,0))</f>
        <v>4</v>
      </c>
      <c r="K281" s="5" t="str">
        <f t="shared" si="5"/>
        <v>N</v>
      </c>
      <c r="M281" s="13">
        <v>0.52220668115316315</v>
      </c>
      <c r="N281" s="5">
        <v>2012</v>
      </c>
      <c r="O281" s="5" t="s">
        <v>499</v>
      </c>
      <c r="P281" s="12">
        <v>71.2</v>
      </c>
      <c r="Q281" s="5">
        <v>2012</v>
      </c>
      <c r="R281" s="5" t="s">
        <v>499</v>
      </c>
      <c r="S281" s="12">
        <v>15.561556155615563</v>
      </c>
      <c r="T281" s="5">
        <v>2012</v>
      </c>
      <c r="U281" s="5" t="s">
        <v>499</v>
      </c>
      <c r="V281" s="12"/>
      <c r="X281" s="5" t="s">
        <v>1569</v>
      </c>
      <c r="Y281" s="12">
        <v>0</v>
      </c>
      <c r="Z281" s="5">
        <v>2012</v>
      </c>
      <c r="AA281" s="5" t="s">
        <v>499</v>
      </c>
      <c r="AB281" s="12">
        <v>0</v>
      </c>
      <c r="AC281" s="5">
        <v>2012</v>
      </c>
      <c r="AD281" s="5" t="s">
        <v>499</v>
      </c>
      <c r="AE281" s="12">
        <v>0</v>
      </c>
      <c r="AF281" s="5">
        <v>2012</v>
      </c>
      <c r="AG281" s="5" t="s">
        <v>499</v>
      </c>
      <c r="AH281" s="14">
        <v>100</v>
      </c>
      <c r="AI281" s="5">
        <v>2012</v>
      </c>
      <c r="AJ281" s="5" t="s">
        <v>499</v>
      </c>
      <c r="AK281" s="14"/>
      <c r="AM281" s="5" t="s">
        <v>1569</v>
      </c>
    </row>
    <row r="282" spans="1:39" ht="12.75" customHeight="1" x14ac:dyDescent="0.25">
      <c r="A282" s="5" t="s">
        <v>502</v>
      </c>
      <c r="B282" s="5" t="s">
        <v>494</v>
      </c>
      <c r="C282" s="5" t="s">
        <v>493</v>
      </c>
      <c r="D282" s="5" t="s">
        <v>360</v>
      </c>
      <c r="E282" s="5" t="s">
        <v>504</v>
      </c>
      <c r="F282" s="5" t="s">
        <v>503</v>
      </c>
      <c r="G282" s="5">
        <v>4</v>
      </c>
      <c r="H282" s="15">
        <v>1</v>
      </c>
      <c r="I282" s="4" t="s">
        <v>1928</v>
      </c>
      <c r="J282" s="4">
        <f>INDEX('08_Data_level_analysis'!$M$3:$M$256,MATCH(C282,'08_Data_level_analysis'!$B$3:$B$256,0))</f>
        <v>4</v>
      </c>
      <c r="K282" s="5" t="str">
        <f t="shared" si="5"/>
        <v>N</v>
      </c>
      <c r="M282" s="13">
        <v>0.3323250415834732</v>
      </c>
      <c r="N282" s="5">
        <v>2012</v>
      </c>
      <c r="O282" s="5" t="s">
        <v>502</v>
      </c>
      <c r="P282" s="12">
        <v>85.7</v>
      </c>
      <c r="Q282" s="5">
        <v>2012</v>
      </c>
      <c r="R282" s="5" t="s">
        <v>502</v>
      </c>
      <c r="S282" s="12">
        <v>11.990000000000004</v>
      </c>
      <c r="T282" s="5">
        <v>2012</v>
      </c>
      <c r="U282" s="5" t="s">
        <v>502</v>
      </c>
      <c r="V282" s="12"/>
      <c r="X282" s="5" t="s">
        <v>1569</v>
      </c>
      <c r="Y282" s="12">
        <v>0</v>
      </c>
      <c r="Z282" s="5">
        <v>2012</v>
      </c>
      <c r="AA282" s="5" t="s">
        <v>502</v>
      </c>
      <c r="AB282" s="12">
        <v>0</v>
      </c>
      <c r="AC282" s="5">
        <v>2012</v>
      </c>
      <c r="AD282" s="5" t="s">
        <v>502</v>
      </c>
      <c r="AE282" s="12">
        <v>0</v>
      </c>
      <c r="AF282" s="5">
        <v>2012</v>
      </c>
      <c r="AG282" s="5" t="s">
        <v>502</v>
      </c>
      <c r="AH282" s="14">
        <v>0</v>
      </c>
      <c r="AI282" s="5">
        <v>2012</v>
      </c>
      <c r="AJ282" s="5" t="s">
        <v>502</v>
      </c>
      <c r="AK282" s="14"/>
      <c r="AM282" s="5" t="s">
        <v>1569</v>
      </c>
    </row>
    <row r="283" spans="1:39" ht="12.75" customHeight="1" x14ac:dyDescent="0.25">
      <c r="A283" s="5" t="s">
        <v>505</v>
      </c>
      <c r="B283" s="5" t="s">
        <v>494</v>
      </c>
      <c r="C283" s="5" t="s">
        <v>493</v>
      </c>
      <c r="D283" s="5" t="s">
        <v>360</v>
      </c>
      <c r="E283" s="5" t="s">
        <v>507</v>
      </c>
      <c r="F283" s="5" t="s">
        <v>506</v>
      </c>
      <c r="G283" s="5">
        <v>4</v>
      </c>
      <c r="H283" s="15">
        <v>1</v>
      </c>
      <c r="I283" s="4" t="s">
        <v>1929</v>
      </c>
      <c r="J283" s="4">
        <f>INDEX('08_Data_level_analysis'!$M$3:$M$256,MATCH(C283,'08_Data_level_analysis'!$B$3:$B$256,0))</f>
        <v>4</v>
      </c>
      <c r="K283" s="5" t="str">
        <f t="shared" si="5"/>
        <v>N</v>
      </c>
      <c r="M283" s="13">
        <v>0.40006225596675887</v>
      </c>
      <c r="N283" s="5">
        <v>2012</v>
      </c>
      <c r="O283" s="5" t="s">
        <v>505</v>
      </c>
      <c r="P283" s="12">
        <v>25.4</v>
      </c>
      <c r="Q283" s="5">
        <v>2012</v>
      </c>
      <c r="R283" s="5" t="s">
        <v>505</v>
      </c>
      <c r="S283" s="12">
        <v>5.61</v>
      </c>
      <c r="T283" s="5">
        <v>2012</v>
      </c>
      <c r="U283" s="5" t="s">
        <v>505</v>
      </c>
      <c r="V283" s="12"/>
      <c r="X283" s="5" t="s">
        <v>1569</v>
      </c>
      <c r="Y283" s="12">
        <v>0</v>
      </c>
      <c r="Z283" s="5">
        <v>2012</v>
      </c>
      <c r="AA283" s="5" t="s">
        <v>505</v>
      </c>
      <c r="AB283" s="12">
        <v>0</v>
      </c>
      <c r="AC283" s="5">
        <v>2012</v>
      </c>
      <c r="AD283" s="5" t="s">
        <v>505</v>
      </c>
      <c r="AE283" s="12">
        <v>0</v>
      </c>
      <c r="AF283" s="5">
        <v>2012</v>
      </c>
      <c r="AG283" s="5" t="s">
        <v>505</v>
      </c>
      <c r="AH283" s="14">
        <v>0</v>
      </c>
      <c r="AI283" s="5">
        <v>2012</v>
      </c>
      <c r="AJ283" s="5" t="s">
        <v>505</v>
      </c>
      <c r="AK283" s="14"/>
      <c r="AM283" s="5" t="s">
        <v>1569</v>
      </c>
    </row>
    <row r="284" spans="1:39" ht="12.75" customHeight="1" x14ac:dyDescent="0.25">
      <c r="A284" s="5" t="s">
        <v>508</v>
      </c>
      <c r="B284" s="5" t="s">
        <v>494</v>
      </c>
      <c r="C284" s="5" t="s">
        <v>493</v>
      </c>
      <c r="D284" s="5" t="s">
        <v>360</v>
      </c>
      <c r="E284" s="5" t="s">
        <v>510</v>
      </c>
      <c r="F284" s="5" t="s">
        <v>509</v>
      </c>
      <c r="G284" s="5">
        <v>4</v>
      </c>
      <c r="H284" s="15">
        <v>1</v>
      </c>
      <c r="I284" s="4"/>
      <c r="J284" s="4">
        <f>INDEX('08_Data_level_analysis'!$M$3:$M$256,MATCH(C284,'08_Data_level_analysis'!$B$3:$B$256,0))</f>
        <v>4</v>
      </c>
      <c r="K284" s="5" t="str">
        <f t="shared" si="5"/>
        <v>N</v>
      </c>
      <c r="M284" s="13">
        <v>0.69839705707885524</v>
      </c>
      <c r="N284" s="5">
        <v>2012</v>
      </c>
      <c r="O284" s="5" t="s">
        <v>508</v>
      </c>
      <c r="P284" s="12">
        <v>39.299999999999997</v>
      </c>
      <c r="Q284" s="5">
        <v>2012</v>
      </c>
      <c r="R284" s="5" t="s">
        <v>508</v>
      </c>
      <c r="S284" s="12">
        <v>14.462892578515705</v>
      </c>
      <c r="T284" s="5">
        <v>2012</v>
      </c>
      <c r="U284" s="5" t="s">
        <v>508</v>
      </c>
      <c r="V284" s="12"/>
      <c r="X284" s="5" t="s">
        <v>1569</v>
      </c>
      <c r="Y284" s="12">
        <v>0</v>
      </c>
      <c r="Z284" s="5">
        <v>2012</v>
      </c>
      <c r="AA284" s="5" t="s">
        <v>508</v>
      </c>
      <c r="AB284" s="12">
        <v>0</v>
      </c>
      <c r="AC284" s="5">
        <v>2012</v>
      </c>
      <c r="AD284" s="5" t="s">
        <v>508</v>
      </c>
      <c r="AE284" s="12">
        <v>0</v>
      </c>
      <c r="AF284" s="5">
        <v>2012</v>
      </c>
      <c r="AG284" s="5" t="s">
        <v>508</v>
      </c>
      <c r="AH284" s="14">
        <v>0</v>
      </c>
      <c r="AI284" s="5">
        <v>2012</v>
      </c>
      <c r="AJ284" s="5" t="s">
        <v>508</v>
      </c>
      <c r="AK284" s="14"/>
      <c r="AM284" s="5" t="s">
        <v>1569</v>
      </c>
    </row>
    <row r="285" spans="1:39" ht="12.75" customHeight="1" x14ac:dyDescent="0.25">
      <c r="A285" s="5" t="s">
        <v>511</v>
      </c>
      <c r="B285" s="5" t="s">
        <v>494</v>
      </c>
      <c r="C285" s="5" t="s">
        <v>493</v>
      </c>
      <c r="D285" s="5" t="s">
        <v>360</v>
      </c>
      <c r="E285" s="5" t="s">
        <v>513</v>
      </c>
      <c r="F285" s="5" t="s">
        <v>512</v>
      </c>
      <c r="G285" s="5">
        <v>4</v>
      </c>
      <c r="H285" s="15">
        <v>2</v>
      </c>
      <c r="I285" s="4" t="s">
        <v>1930</v>
      </c>
      <c r="J285" s="4">
        <f>INDEX('08_Data_level_analysis'!$M$3:$M$256,MATCH(C285,'08_Data_level_analysis'!$B$3:$B$256,0))</f>
        <v>4</v>
      </c>
      <c r="K285" s="5" t="str">
        <f t="shared" si="5"/>
        <v>N</v>
      </c>
      <c r="M285" s="13">
        <v>0.35765268783838755</v>
      </c>
      <c r="N285" s="5">
        <v>2012</v>
      </c>
      <c r="O285" s="5" t="s">
        <v>511</v>
      </c>
      <c r="P285" s="12">
        <v>62.7</v>
      </c>
      <c r="Q285" s="5">
        <v>2012</v>
      </c>
      <c r="R285" s="5" t="s">
        <v>511</v>
      </c>
      <c r="S285" s="12">
        <v>13.459999999999999</v>
      </c>
      <c r="T285" s="5">
        <v>2012</v>
      </c>
      <c r="U285" s="5" t="s">
        <v>511</v>
      </c>
      <c r="V285" s="12"/>
      <c r="X285" s="5" t="s">
        <v>1569</v>
      </c>
      <c r="Y285" s="12">
        <v>0</v>
      </c>
      <c r="Z285" s="5">
        <v>2012</v>
      </c>
      <c r="AA285" s="5" t="s">
        <v>511</v>
      </c>
      <c r="AB285" s="12">
        <v>0</v>
      </c>
      <c r="AC285" s="5">
        <v>2012</v>
      </c>
      <c r="AD285" s="5" t="s">
        <v>511</v>
      </c>
      <c r="AE285" s="12">
        <v>0</v>
      </c>
      <c r="AF285" s="5">
        <v>2012</v>
      </c>
      <c r="AG285" s="5" t="s">
        <v>511</v>
      </c>
      <c r="AH285" s="14">
        <v>0</v>
      </c>
      <c r="AI285" s="5">
        <v>2012</v>
      </c>
      <c r="AJ285" s="5" t="s">
        <v>511</v>
      </c>
      <c r="AK285" s="14"/>
      <c r="AM285" s="5" t="s">
        <v>1569</v>
      </c>
    </row>
    <row r="286" spans="1:39" ht="12.75" customHeight="1" x14ac:dyDescent="0.25">
      <c r="A286" s="5" t="s">
        <v>514</v>
      </c>
      <c r="B286" s="5" t="s">
        <v>494</v>
      </c>
      <c r="C286" s="5" t="s">
        <v>493</v>
      </c>
      <c r="D286" s="5" t="s">
        <v>360</v>
      </c>
      <c r="E286" s="5" t="s">
        <v>516</v>
      </c>
      <c r="F286" s="5" t="s">
        <v>515</v>
      </c>
      <c r="G286" s="5">
        <v>4</v>
      </c>
      <c r="H286" s="15">
        <v>2</v>
      </c>
      <c r="I286" s="4" t="s">
        <v>1931</v>
      </c>
      <c r="J286" s="4">
        <f>INDEX('08_Data_level_analysis'!$M$3:$M$256,MATCH(C286,'08_Data_level_analysis'!$B$3:$B$256,0))</f>
        <v>4</v>
      </c>
      <c r="K286" s="5" t="str">
        <f t="shared" si="5"/>
        <v>N</v>
      </c>
      <c r="M286" s="13">
        <v>0.61809914968274782</v>
      </c>
      <c r="N286" s="5">
        <v>2012</v>
      </c>
      <c r="O286" s="5" t="s">
        <v>514</v>
      </c>
      <c r="P286" s="12">
        <v>68.7</v>
      </c>
      <c r="Q286" s="5">
        <v>2012</v>
      </c>
      <c r="R286" s="5" t="s">
        <v>514</v>
      </c>
      <c r="S286" s="12">
        <v>16.189999999999998</v>
      </c>
      <c r="T286" s="5">
        <v>2012</v>
      </c>
      <c r="U286" s="5" t="s">
        <v>514</v>
      </c>
      <c r="V286" s="12"/>
      <c r="X286" s="5" t="s">
        <v>1569</v>
      </c>
      <c r="Y286" s="12">
        <v>0</v>
      </c>
      <c r="Z286" s="5">
        <v>2012</v>
      </c>
      <c r="AA286" s="5" t="s">
        <v>514</v>
      </c>
      <c r="AB286" s="12">
        <v>0</v>
      </c>
      <c r="AC286" s="5">
        <v>2012</v>
      </c>
      <c r="AD286" s="5" t="s">
        <v>514</v>
      </c>
      <c r="AE286" s="12">
        <v>0</v>
      </c>
      <c r="AF286" s="5">
        <v>2012</v>
      </c>
      <c r="AG286" s="5" t="s">
        <v>514</v>
      </c>
      <c r="AH286" s="14">
        <v>0</v>
      </c>
      <c r="AI286" s="5">
        <v>2012</v>
      </c>
      <c r="AJ286" s="5" t="s">
        <v>514</v>
      </c>
      <c r="AK286" s="14"/>
      <c r="AM286" s="5" t="s">
        <v>1569</v>
      </c>
    </row>
    <row r="287" spans="1:39" ht="12.75" customHeight="1" x14ac:dyDescent="0.25">
      <c r="A287" s="5" t="s">
        <v>517</v>
      </c>
      <c r="B287" s="5" t="s">
        <v>494</v>
      </c>
      <c r="C287" s="5" t="s">
        <v>493</v>
      </c>
      <c r="D287" s="5" t="s">
        <v>360</v>
      </c>
      <c r="E287" s="5" t="s">
        <v>519</v>
      </c>
      <c r="F287" s="5" t="s">
        <v>518</v>
      </c>
      <c r="G287" s="5">
        <v>4</v>
      </c>
      <c r="H287" s="15">
        <v>1</v>
      </c>
      <c r="I287" s="4"/>
      <c r="J287" s="4">
        <f>INDEX('08_Data_level_analysis'!$M$3:$M$256,MATCH(C287,'08_Data_level_analysis'!$B$3:$B$256,0))</f>
        <v>4</v>
      </c>
      <c r="K287" s="5" t="str">
        <f t="shared" si="5"/>
        <v>N</v>
      </c>
      <c r="M287" s="13">
        <v>0.39936891420160003</v>
      </c>
      <c r="N287" s="5">
        <v>2012</v>
      </c>
      <c r="O287" s="5" t="s">
        <v>517</v>
      </c>
      <c r="P287" s="12">
        <v>86.5</v>
      </c>
      <c r="Q287" s="5">
        <v>2012</v>
      </c>
      <c r="R287" s="5" t="s">
        <v>517</v>
      </c>
      <c r="S287" s="12">
        <v>13.238676132386761</v>
      </c>
      <c r="T287" s="5">
        <v>2012</v>
      </c>
      <c r="U287" s="5" t="s">
        <v>517</v>
      </c>
      <c r="V287" s="12"/>
      <c r="X287" s="5" t="s">
        <v>1569</v>
      </c>
      <c r="Y287" s="12">
        <v>0</v>
      </c>
      <c r="Z287" s="5">
        <v>2012</v>
      </c>
      <c r="AA287" s="5" t="s">
        <v>517</v>
      </c>
      <c r="AB287" s="12">
        <v>0</v>
      </c>
      <c r="AC287" s="5">
        <v>2012</v>
      </c>
      <c r="AD287" s="5" t="s">
        <v>517</v>
      </c>
      <c r="AE287" s="12">
        <v>0</v>
      </c>
      <c r="AF287" s="5">
        <v>2012</v>
      </c>
      <c r="AG287" s="5" t="s">
        <v>517</v>
      </c>
      <c r="AH287" s="14">
        <v>0</v>
      </c>
      <c r="AI287" s="5">
        <v>2012</v>
      </c>
      <c r="AJ287" s="5" t="s">
        <v>517</v>
      </c>
      <c r="AK287" s="14"/>
      <c r="AM287" s="5" t="s">
        <v>1569</v>
      </c>
    </row>
    <row r="288" spans="1:39" ht="12.75" customHeight="1" x14ac:dyDescent="0.25">
      <c r="A288" s="5" t="s">
        <v>520</v>
      </c>
      <c r="B288" s="5" t="s">
        <v>494</v>
      </c>
      <c r="C288" s="5" t="s">
        <v>493</v>
      </c>
      <c r="D288" s="5" t="s">
        <v>360</v>
      </c>
      <c r="E288" s="5" t="s">
        <v>522</v>
      </c>
      <c r="F288" s="5" t="s">
        <v>521</v>
      </c>
      <c r="G288" s="5">
        <v>4</v>
      </c>
      <c r="H288" s="15">
        <v>1</v>
      </c>
      <c r="I288" s="4" t="s">
        <v>1932</v>
      </c>
      <c r="J288" s="4">
        <f>INDEX('08_Data_level_analysis'!$M$3:$M$256,MATCH(C288,'08_Data_level_analysis'!$B$3:$B$256,0))</f>
        <v>4</v>
      </c>
      <c r="K288" s="5" t="str">
        <f t="shared" si="5"/>
        <v>N</v>
      </c>
      <c r="M288" s="13">
        <v>0.32169431701775114</v>
      </c>
      <c r="N288" s="5">
        <v>2012</v>
      </c>
      <c r="O288" s="5" t="s">
        <v>520</v>
      </c>
      <c r="P288" s="12">
        <v>81.099999999999994</v>
      </c>
      <c r="Q288" s="5">
        <v>2012</v>
      </c>
      <c r="R288" s="5" t="s">
        <v>520</v>
      </c>
      <c r="S288" s="12">
        <v>17.850000000000001</v>
      </c>
      <c r="T288" s="5">
        <v>2012</v>
      </c>
      <c r="U288" s="5" t="s">
        <v>520</v>
      </c>
      <c r="V288" s="12"/>
      <c r="X288" s="5" t="s">
        <v>1569</v>
      </c>
      <c r="Y288" s="12">
        <v>0</v>
      </c>
      <c r="Z288" s="5">
        <v>2012</v>
      </c>
      <c r="AA288" s="5" t="s">
        <v>520</v>
      </c>
      <c r="AB288" s="12">
        <v>0</v>
      </c>
      <c r="AC288" s="5">
        <v>2012</v>
      </c>
      <c r="AD288" s="5" t="s">
        <v>520</v>
      </c>
      <c r="AE288" s="12">
        <v>0</v>
      </c>
      <c r="AF288" s="5">
        <v>2012</v>
      </c>
      <c r="AG288" s="5" t="s">
        <v>520</v>
      </c>
      <c r="AH288" s="14">
        <v>100</v>
      </c>
      <c r="AI288" s="5">
        <v>2012</v>
      </c>
      <c r="AJ288" s="5" t="s">
        <v>520</v>
      </c>
      <c r="AK288" s="14"/>
      <c r="AM288" s="5" t="s">
        <v>1569</v>
      </c>
    </row>
    <row r="289" spans="1:39" ht="12.75" customHeight="1" x14ac:dyDescent="0.25">
      <c r="A289" s="5" t="s">
        <v>523</v>
      </c>
      <c r="B289" s="5" t="s">
        <v>494</v>
      </c>
      <c r="C289" s="5" t="s">
        <v>493</v>
      </c>
      <c r="D289" s="5" t="s">
        <v>360</v>
      </c>
      <c r="E289" s="5" t="s">
        <v>525</v>
      </c>
      <c r="F289" s="5" t="s">
        <v>524</v>
      </c>
      <c r="G289" s="5">
        <v>4</v>
      </c>
      <c r="H289" s="15">
        <v>1</v>
      </c>
      <c r="I289" s="4" t="s">
        <v>1933</v>
      </c>
      <c r="J289" s="4">
        <f>INDEX('08_Data_level_analysis'!$M$3:$M$256,MATCH(C289,'08_Data_level_analysis'!$B$3:$B$256,0))</f>
        <v>4</v>
      </c>
      <c r="K289" s="5" t="str">
        <f t="shared" si="5"/>
        <v>N</v>
      </c>
      <c r="M289" s="13">
        <v>0.12169516218879772</v>
      </c>
      <c r="N289" s="5">
        <v>2012</v>
      </c>
      <c r="O289" s="5" t="s">
        <v>523</v>
      </c>
      <c r="P289" s="12" t="s">
        <v>1569</v>
      </c>
      <c r="R289" s="5" t="s">
        <v>1569</v>
      </c>
      <c r="S289" s="12">
        <v>8.17</v>
      </c>
      <c r="T289" s="5">
        <v>2012</v>
      </c>
      <c r="U289" s="5" t="s">
        <v>523</v>
      </c>
      <c r="V289" s="12"/>
      <c r="X289" s="5" t="s">
        <v>1569</v>
      </c>
      <c r="Y289" s="12" t="s">
        <v>1569</v>
      </c>
      <c r="AA289" s="5" t="s">
        <v>1569</v>
      </c>
      <c r="AB289" s="12" t="s">
        <v>1569</v>
      </c>
      <c r="AD289" s="5" t="s">
        <v>1569</v>
      </c>
      <c r="AE289" s="12" t="s">
        <v>1569</v>
      </c>
      <c r="AG289" s="5" t="s">
        <v>1569</v>
      </c>
      <c r="AH289" s="14" t="s">
        <v>1569</v>
      </c>
      <c r="AJ289" s="5" t="s">
        <v>1569</v>
      </c>
      <c r="AK289" s="14"/>
      <c r="AM289" s="5" t="s">
        <v>1569</v>
      </c>
    </row>
    <row r="290" spans="1:39" ht="12.75" customHeight="1" x14ac:dyDescent="0.25">
      <c r="A290" s="5" t="s">
        <v>526</v>
      </c>
      <c r="B290" s="5" t="s">
        <v>494</v>
      </c>
      <c r="C290" s="5" t="s">
        <v>493</v>
      </c>
      <c r="D290" s="5" t="s">
        <v>360</v>
      </c>
      <c r="E290" s="5" t="s">
        <v>528</v>
      </c>
      <c r="F290" s="5" t="s">
        <v>527</v>
      </c>
      <c r="G290" s="5">
        <v>4</v>
      </c>
      <c r="H290" s="15">
        <v>1</v>
      </c>
      <c r="I290" s="4" t="s">
        <v>1934</v>
      </c>
      <c r="J290" s="4">
        <f>INDEX('08_Data_level_analysis'!$M$3:$M$256,MATCH(C290,'08_Data_level_analysis'!$B$3:$B$256,0))</f>
        <v>4</v>
      </c>
      <c r="K290" s="5" t="str">
        <f t="shared" si="5"/>
        <v>N</v>
      </c>
      <c r="M290" s="13">
        <v>0.13126819355193059</v>
      </c>
      <c r="N290" s="5">
        <v>2016</v>
      </c>
      <c r="O290" s="5" t="s">
        <v>526</v>
      </c>
      <c r="P290" s="12" t="s">
        <v>1569</v>
      </c>
      <c r="R290" s="5" t="s">
        <v>1569</v>
      </c>
      <c r="S290" s="12">
        <v>6.8706870687068697</v>
      </c>
      <c r="T290" s="5">
        <v>2016</v>
      </c>
      <c r="U290" s="5" t="s">
        <v>526</v>
      </c>
      <c r="V290" s="12"/>
      <c r="X290" s="5" t="s">
        <v>1569</v>
      </c>
      <c r="Y290" s="12">
        <v>0</v>
      </c>
      <c r="Z290" s="5">
        <v>2016</v>
      </c>
      <c r="AA290" s="5" t="s">
        <v>526</v>
      </c>
      <c r="AB290" s="12">
        <v>0</v>
      </c>
      <c r="AC290" s="5">
        <v>2016</v>
      </c>
      <c r="AD290" s="5" t="s">
        <v>526</v>
      </c>
      <c r="AE290" s="12">
        <v>0</v>
      </c>
      <c r="AF290" s="5">
        <v>2016</v>
      </c>
      <c r="AG290" s="5" t="s">
        <v>526</v>
      </c>
      <c r="AH290" s="14">
        <v>0</v>
      </c>
      <c r="AI290" s="5">
        <v>2016</v>
      </c>
      <c r="AJ290" s="5" t="s">
        <v>526</v>
      </c>
      <c r="AK290" s="14"/>
      <c r="AM290" s="5" t="s">
        <v>1569</v>
      </c>
    </row>
    <row r="291" spans="1:39" ht="12.75" customHeight="1" x14ac:dyDescent="0.25">
      <c r="A291" s="5" t="s">
        <v>218</v>
      </c>
      <c r="B291" s="5" t="s">
        <v>221</v>
      </c>
      <c r="C291" s="5" t="s">
        <v>220</v>
      </c>
      <c r="D291" s="5" t="s">
        <v>35</v>
      </c>
      <c r="E291" s="5" t="s">
        <v>222</v>
      </c>
      <c r="F291" s="5" t="s">
        <v>219</v>
      </c>
      <c r="G291" s="5">
        <v>2</v>
      </c>
      <c r="H291" s="15">
        <v>1</v>
      </c>
      <c r="I291" s="4"/>
      <c r="J291" s="4">
        <f>INDEX('08_Data_level_analysis'!$M$3:$M$256,MATCH(C291,'08_Data_level_analysis'!$B$3:$B$256,0))</f>
        <v>2</v>
      </c>
      <c r="K291" s="5" t="str">
        <f t="shared" si="5"/>
        <v>N</v>
      </c>
      <c r="M291" s="13">
        <v>1.1115333556061353</v>
      </c>
      <c r="N291" s="5">
        <v>2013</v>
      </c>
      <c r="O291" s="5" t="s">
        <v>218</v>
      </c>
      <c r="P291" s="12" t="s">
        <v>1569</v>
      </c>
      <c r="R291" s="5" t="s">
        <v>1569</v>
      </c>
      <c r="S291" s="12">
        <v>6.4</v>
      </c>
      <c r="T291" s="5">
        <v>2013</v>
      </c>
      <c r="U291" s="5" t="s">
        <v>218</v>
      </c>
      <c r="V291" s="12"/>
      <c r="X291" s="5" t="s">
        <v>1569</v>
      </c>
      <c r="Y291" s="12">
        <v>0</v>
      </c>
      <c r="Z291" s="5">
        <v>2013</v>
      </c>
      <c r="AA291" s="5" t="s">
        <v>218</v>
      </c>
      <c r="AB291" s="12">
        <v>14</v>
      </c>
      <c r="AC291" s="5">
        <v>2013</v>
      </c>
      <c r="AD291" s="5" t="s">
        <v>218</v>
      </c>
      <c r="AE291" s="12">
        <v>0</v>
      </c>
      <c r="AF291" s="5">
        <v>2013</v>
      </c>
      <c r="AG291" s="5" t="s">
        <v>218</v>
      </c>
      <c r="AH291" s="14">
        <v>0</v>
      </c>
      <c r="AI291" s="5">
        <v>2013</v>
      </c>
      <c r="AJ291" s="5" t="s">
        <v>218</v>
      </c>
      <c r="AK291" s="14"/>
      <c r="AM291" s="5" t="s">
        <v>1569</v>
      </c>
    </row>
    <row r="292" spans="1:39" ht="12.75" customHeight="1" x14ac:dyDescent="0.25">
      <c r="A292" s="5" t="s">
        <v>223</v>
      </c>
      <c r="B292" s="5" t="s">
        <v>221</v>
      </c>
      <c r="C292" s="5" t="s">
        <v>220</v>
      </c>
      <c r="D292" s="5" t="s">
        <v>35</v>
      </c>
      <c r="E292" s="5" t="s">
        <v>225</v>
      </c>
      <c r="F292" s="5" t="s">
        <v>224</v>
      </c>
      <c r="G292" s="5">
        <v>2</v>
      </c>
      <c r="H292" s="15">
        <v>1</v>
      </c>
      <c r="I292" s="4"/>
      <c r="J292" s="4">
        <f>INDEX('08_Data_level_analysis'!$M$3:$M$256,MATCH(C292,'08_Data_level_analysis'!$B$3:$B$256,0))</f>
        <v>2</v>
      </c>
      <c r="K292" s="5" t="str">
        <f t="shared" si="5"/>
        <v>N</v>
      </c>
      <c r="M292" s="13" t="s">
        <v>1569</v>
      </c>
      <c r="O292" s="5" t="s">
        <v>1569</v>
      </c>
      <c r="P292" s="12" t="s">
        <v>1569</v>
      </c>
      <c r="R292" s="5" t="s">
        <v>1569</v>
      </c>
      <c r="S292" s="12">
        <v>13.592233009708737</v>
      </c>
      <c r="U292" s="5" t="s">
        <v>223</v>
      </c>
      <c r="V292" s="12"/>
      <c r="X292" s="5" t="s">
        <v>1569</v>
      </c>
      <c r="Y292" s="12" t="s">
        <v>1569</v>
      </c>
      <c r="AA292" s="5" t="s">
        <v>1569</v>
      </c>
      <c r="AB292" s="12" t="s">
        <v>1569</v>
      </c>
      <c r="AD292" s="5" t="s">
        <v>1569</v>
      </c>
      <c r="AE292" s="12" t="s">
        <v>1569</v>
      </c>
      <c r="AG292" s="5" t="s">
        <v>1569</v>
      </c>
      <c r="AH292" s="14" t="s">
        <v>1569</v>
      </c>
      <c r="AJ292" s="5" t="s">
        <v>1569</v>
      </c>
      <c r="AK292" s="14"/>
      <c r="AM292" s="5" t="s">
        <v>1569</v>
      </c>
    </row>
    <row r="293" spans="1:39" ht="12.75" customHeight="1" x14ac:dyDescent="0.25">
      <c r="A293" s="5" t="s">
        <v>226</v>
      </c>
      <c r="B293" s="5" t="s">
        <v>229</v>
      </c>
      <c r="C293" s="5" t="s">
        <v>228</v>
      </c>
      <c r="D293" s="5" t="s">
        <v>35</v>
      </c>
      <c r="E293" s="5" t="s">
        <v>230</v>
      </c>
      <c r="F293" s="5" t="s">
        <v>227</v>
      </c>
      <c r="G293" s="5">
        <v>2</v>
      </c>
      <c r="H293" s="15">
        <v>2</v>
      </c>
      <c r="I293" s="4" t="s">
        <v>1935</v>
      </c>
      <c r="J293" s="4">
        <f>INDEX('08_Data_level_analysis'!$M$3:$M$256,MATCH(C293,'08_Data_level_analysis'!$B$3:$B$256,0))</f>
        <v>2</v>
      </c>
      <c r="K293" s="5" t="str">
        <f t="shared" si="5"/>
        <v>N</v>
      </c>
      <c r="M293" s="13">
        <v>2.1638828284273401</v>
      </c>
      <c r="N293" s="5">
        <v>2010</v>
      </c>
      <c r="O293" s="5" t="s">
        <v>226</v>
      </c>
      <c r="P293" s="12">
        <v>40</v>
      </c>
      <c r="Q293" s="5">
        <v>2010</v>
      </c>
      <c r="R293" s="5" t="s">
        <v>226</v>
      </c>
      <c r="S293" s="12">
        <v>38</v>
      </c>
      <c r="T293" s="5">
        <v>2010</v>
      </c>
      <c r="U293" s="5" t="s">
        <v>226</v>
      </c>
      <c r="V293" s="12"/>
      <c r="X293" s="5" t="s">
        <v>1569</v>
      </c>
      <c r="Y293" s="12">
        <v>1</v>
      </c>
      <c r="Z293" s="5">
        <v>2010</v>
      </c>
      <c r="AA293" s="5" t="s">
        <v>226</v>
      </c>
      <c r="AB293" s="12">
        <v>10</v>
      </c>
      <c r="AC293" s="5">
        <v>2010</v>
      </c>
      <c r="AD293" s="5" t="s">
        <v>226</v>
      </c>
      <c r="AE293" s="12">
        <v>0</v>
      </c>
      <c r="AF293" s="5">
        <v>2010</v>
      </c>
      <c r="AG293" s="5" t="s">
        <v>226</v>
      </c>
      <c r="AH293" s="14">
        <v>98.876404494382015</v>
      </c>
      <c r="AI293" s="5">
        <v>2010</v>
      </c>
      <c r="AJ293" s="5" t="s">
        <v>226</v>
      </c>
      <c r="AK293" s="14"/>
      <c r="AM293" s="5" t="s">
        <v>1569</v>
      </c>
    </row>
    <row r="294" spans="1:39" ht="12.75" customHeight="1" x14ac:dyDescent="0.25">
      <c r="A294" s="5" t="s">
        <v>231</v>
      </c>
      <c r="B294" s="5" t="s">
        <v>229</v>
      </c>
      <c r="C294" s="5" t="s">
        <v>228</v>
      </c>
      <c r="D294" s="5" t="s">
        <v>35</v>
      </c>
      <c r="E294" s="5" t="s">
        <v>233</v>
      </c>
      <c r="F294" s="5" t="s">
        <v>232</v>
      </c>
      <c r="G294" s="5">
        <v>2</v>
      </c>
      <c r="H294" s="15">
        <v>1</v>
      </c>
      <c r="I294" s="4"/>
      <c r="J294" s="4">
        <f>INDEX('08_Data_level_analysis'!$M$3:$M$256,MATCH(C294,'08_Data_level_analysis'!$B$3:$B$256,0))</f>
        <v>2</v>
      </c>
      <c r="K294" s="5" t="str">
        <f t="shared" si="5"/>
        <v>N</v>
      </c>
      <c r="M294" s="13">
        <v>0.43835616438356162</v>
      </c>
      <c r="N294" s="5">
        <v>2011</v>
      </c>
      <c r="O294" s="5" t="s">
        <v>231</v>
      </c>
      <c r="P294" s="12" t="s">
        <v>1569</v>
      </c>
      <c r="R294" s="5" t="s">
        <v>1569</v>
      </c>
      <c r="S294" s="12">
        <v>11.2</v>
      </c>
      <c r="T294" s="5">
        <v>2011</v>
      </c>
      <c r="U294" s="5" t="s">
        <v>231</v>
      </c>
      <c r="V294" s="12"/>
      <c r="X294" s="5" t="s">
        <v>1569</v>
      </c>
      <c r="Y294" s="12">
        <v>0</v>
      </c>
      <c r="Z294" s="5">
        <v>2011</v>
      </c>
      <c r="AA294" s="5" t="s">
        <v>231</v>
      </c>
      <c r="AB294" s="12">
        <v>0</v>
      </c>
      <c r="AC294" s="5">
        <v>2011</v>
      </c>
      <c r="AD294" s="5" t="s">
        <v>231</v>
      </c>
      <c r="AE294" s="12">
        <v>0</v>
      </c>
      <c r="AF294" s="5">
        <v>2011</v>
      </c>
      <c r="AG294" s="5" t="s">
        <v>231</v>
      </c>
      <c r="AH294" s="14">
        <v>0</v>
      </c>
      <c r="AI294" s="5">
        <v>2011</v>
      </c>
      <c r="AJ294" s="5" t="s">
        <v>231</v>
      </c>
      <c r="AK294" s="14"/>
      <c r="AM294" s="5" t="s">
        <v>1569</v>
      </c>
    </row>
    <row r="295" spans="1:39" ht="12.75" customHeight="1" x14ac:dyDescent="0.25">
      <c r="A295" s="5" t="s">
        <v>915</v>
      </c>
      <c r="B295" s="5" t="s">
        <v>918</v>
      </c>
      <c r="C295" s="5" t="s">
        <v>917</v>
      </c>
      <c r="D295" s="5" t="s">
        <v>620</v>
      </c>
      <c r="E295" s="5" t="s">
        <v>919</v>
      </c>
      <c r="F295" s="5" t="s">
        <v>916</v>
      </c>
      <c r="G295" s="5">
        <v>2</v>
      </c>
      <c r="H295" s="15">
        <v>1</v>
      </c>
      <c r="I295" s="4"/>
      <c r="J295" s="4">
        <f>INDEX('08_Data_level_analysis'!$M$3:$M$256,MATCH(C295,'08_Data_level_analysis'!$B$3:$B$256,0))</f>
        <v>2</v>
      </c>
      <c r="K295" s="5" t="str">
        <f t="shared" si="5"/>
        <v>N</v>
      </c>
      <c r="M295" s="13">
        <v>1.2803101461587703</v>
      </c>
      <c r="N295" s="5">
        <v>2012</v>
      </c>
      <c r="O295" s="5" t="s">
        <v>915</v>
      </c>
      <c r="P295" s="12">
        <v>82</v>
      </c>
      <c r="Q295" s="5">
        <v>2012</v>
      </c>
      <c r="R295" s="5" t="s">
        <v>915</v>
      </c>
      <c r="S295" s="12">
        <v>8.3699999999999992</v>
      </c>
      <c r="T295" s="5">
        <v>2012</v>
      </c>
      <c r="U295" s="5" t="s">
        <v>915</v>
      </c>
      <c r="V295" s="12"/>
      <c r="X295" s="5" t="s">
        <v>1569</v>
      </c>
      <c r="Y295" s="12">
        <v>0</v>
      </c>
      <c r="Z295" s="5">
        <v>2012</v>
      </c>
      <c r="AA295" s="5" t="s">
        <v>915</v>
      </c>
      <c r="AB295" s="12">
        <v>0</v>
      </c>
      <c r="AC295" s="5">
        <v>2012</v>
      </c>
      <c r="AD295" s="5" t="s">
        <v>915</v>
      </c>
      <c r="AE295" s="12">
        <v>0</v>
      </c>
      <c r="AF295" s="5">
        <v>2012</v>
      </c>
      <c r="AG295" s="5" t="s">
        <v>915</v>
      </c>
      <c r="AH295" s="14">
        <v>0</v>
      </c>
      <c r="AI295" s="5">
        <v>2012</v>
      </c>
      <c r="AJ295" s="5" t="s">
        <v>915</v>
      </c>
      <c r="AK295" s="14"/>
      <c r="AM295" s="5" t="s">
        <v>1569</v>
      </c>
    </row>
    <row r="296" spans="1:39" ht="12.75" customHeight="1" x14ac:dyDescent="0.25">
      <c r="A296" s="5" t="s">
        <v>920</v>
      </c>
      <c r="B296" s="5" t="s">
        <v>918</v>
      </c>
      <c r="C296" s="5" t="s">
        <v>917</v>
      </c>
      <c r="D296" s="5" t="s">
        <v>620</v>
      </c>
      <c r="E296" s="5" t="s">
        <v>922</v>
      </c>
      <c r="F296" s="5" t="s">
        <v>921</v>
      </c>
      <c r="G296" s="5">
        <v>2</v>
      </c>
      <c r="H296" s="15">
        <v>1</v>
      </c>
      <c r="I296" s="4"/>
      <c r="J296" s="4">
        <f>INDEX('08_Data_level_analysis'!$M$3:$M$256,MATCH(C296,'08_Data_level_analysis'!$B$3:$B$256,0))</f>
        <v>2</v>
      </c>
      <c r="K296" s="5" t="str">
        <f t="shared" si="5"/>
        <v>N</v>
      </c>
      <c r="M296" s="13">
        <v>0.58788858831174717</v>
      </c>
      <c r="N296" s="5">
        <v>2012</v>
      </c>
      <c r="O296" s="5" t="s">
        <v>920</v>
      </c>
      <c r="P296" s="12">
        <v>23.65</v>
      </c>
      <c r="Q296" s="5">
        <v>2012</v>
      </c>
      <c r="R296" s="5" t="s">
        <v>920</v>
      </c>
      <c r="S296" s="12">
        <v>6.6666666666666679</v>
      </c>
      <c r="T296" s="5">
        <v>2012</v>
      </c>
      <c r="U296" s="5" t="s">
        <v>920</v>
      </c>
      <c r="V296" s="12"/>
      <c r="X296" s="5" t="s">
        <v>1569</v>
      </c>
      <c r="Y296" s="12">
        <v>0</v>
      </c>
      <c r="Z296" s="5">
        <v>2012</v>
      </c>
      <c r="AA296" s="5" t="s">
        <v>920</v>
      </c>
      <c r="AB296" s="12">
        <v>0</v>
      </c>
      <c r="AC296" s="5">
        <v>2012</v>
      </c>
      <c r="AD296" s="5" t="s">
        <v>920</v>
      </c>
      <c r="AE296" s="12">
        <v>0</v>
      </c>
      <c r="AF296" s="5">
        <v>2012</v>
      </c>
      <c r="AG296" s="5" t="s">
        <v>920</v>
      </c>
      <c r="AH296" s="14">
        <v>0</v>
      </c>
      <c r="AI296" s="5">
        <v>2012</v>
      </c>
      <c r="AJ296" s="5" t="s">
        <v>920</v>
      </c>
      <c r="AK296" s="14"/>
      <c r="AM296" s="5" t="s">
        <v>1569</v>
      </c>
    </row>
    <row r="297" spans="1:39" ht="12.75" customHeight="1" x14ac:dyDescent="0.25">
      <c r="A297" s="5" t="s">
        <v>928</v>
      </c>
      <c r="B297" s="5" t="s">
        <v>3</v>
      </c>
      <c r="C297" s="5" t="s">
        <v>924</v>
      </c>
      <c r="D297" s="5" t="s">
        <v>620</v>
      </c>
      <c r="E297" s="5" t="s">
        <v>930</v>
      </c>
      <c r="F297" s="5" t="s">
        <v>929</v>
      </c>
      <c r="G297" s="5">
        <v>2</v>
      </c>
      <c r="H297" s="15">
        <v>3</v>
      </c>
      <c r="I297" s="4" t="s">
        <v>1937</v>
      </c>
      <c r="J297" s="4">
        <f>INDEX('08_Data_level_analysis'!$M$3:$M$256,MATCH(C297,'08_Data_level_analysis'!$B$3:$B$256,0))</f>
        <v>2</v>
      </c>
      <c r="K297" s="5" t="str">
        <f t="shared" si="5"/>
        <v>N</v>
      </c>
      <c r="M297" s="13" t="s">
        <v>1569</v>
      </c>
      <c r="O297" s="5" t="s">
        <v>1569</v>
      </c>
      <c r="P297" s="12" t="s">
        <v>1569</v>
      </c>
      <c r="R297" s="5" t="s">
        <v>1569</v>
      </c>
      <c r="S297" s="12">
        <v>4</v>
      </c>
      <c r="U297" s="5" t="s">
        <v>928</v>
      </c>
      <c r="V297" s="12"/>
      <c r="X297" s="5" t="s">
        <v>1569</v>
      </c>
      <c r="Y297" s="12" t="s">
        <v>1569</v>
      </c>
      <c r="AA297" s="5" t="s">
        <v>1569</v>
      </c>
      <c r="AB297" s="12" t="s">
        <v>1569</v>
      </c>
      <c r="AD297" s="5" t="s">
        <v>1569</v>
      </c>
      <c r="AE297" s="12" t="s">
        <v>1569</v>
      </c>
      <c r="AG297" s="5" t="s">
        <v>1569</v>
      </c>
      <c r="AH297" s="14" t="s">
        <v>1569</v>
      </c>
      <c r="AJ297" s="5" t="s">
        <v>1569</v>
      </c>
      <c r="AK297" s="14"/>
      <c r="AM297" s="5" t="s">
        <v>1569</v>
      </c>
    </row>
    <row r="298" spans="1:39" ht="12.75" customHeight="1" x14ac:dyDescent="0.25">
      <c r="A298" s="5" t="s">
        <v>931</v>
      </c>
      <c r="B298" s="5" t="s">
        <v>3</v>
      </c>
      <c r="C298" s="5" t="s">
        <v>924</v>
      </c>
      <c r="D298" s="5" t="s">
        <v>620</v>
      </c>
      <c r="E298" s="5" t="s">
        <v>933</v>
      </c>
      <c r="F298" s="5" t="s">
        <v>932</v>
      </c>
      <c r="G298" s="5">
        <v>2</v>
      </c>
      <c r="H298" s="15">
        <v>2</v>
      </c>
      <c r="I298" s="4" t="s">
        <v>1938</v>
      </c>
      <c r="J298" s="4">
        <f>INDEX('08_Data_level_analysis'!$M$3:$M$256,MATCH(C298,'08_Data_level_analysis'!$B$3:$B$256,0))</f>
        <v>2</v>
      </c>
      <c r="K298" s="5" t="str">
        <f t="shared" si="5"/>
        <v>N</v>
      </c>
      <c r="M298" s="13">
        <v>0.17016931847187952</v>
      </c>
      <c r="N298" s="5">
        <v>2008</v>
      </c>
      <c r="O298" s="5" t="s">
        <v>931</v>
      </c>
      <c r="P298" s="12" t="s">
        <v>1569</v>
      </c>
      <c r="R298" s="5" t="s">
        <v>1569</v>
      </c>
      <c r="S298" s="12">
        <v>18.8</v>
      </c>
      <c r="T298" s="5">
        <v>2008</v>
      </c>
      <c r="U298" s="5" t="s">
        <v>931</v>
      </c>
      <c r="V298" s="12"/>
      <c r="X298" s="5" t="s">
        <v>1569</v>
      </c>
      <c r="Y298" s="12" t="s">
        <v>1569</v>
      </c>
      <c r="AA298" s="5" t="s">
        <v>1569</v>
      </c>
      <c r="AB298" s="12" t="s">
        <v>1569</v>
      </c>
      <c r="AD298" s="5" t="s">
        <v>1569</v>
      </c>
      <c r="AE298" s="12" t="s">
        <v>1569</v>
      </c>
      <c r="AG298" s="5" t="s">
        <v>1569</v>
      </c>
      <c r="AH298" s="14" t="s">
        <v>1569</v>
      </c>
      <c r="AJ298" s="5" t="s">
        <v>1569</v>
      </c>
      <c r="AK298" s="14"/>
      <c r="AM298" s="5" t="s">
        <v>1569</v>
      </c>
    </row>
    <row r="299" spans="1:39" ht="12.75" customHeight="1" x14ac:dyDescent="0.25">
      <c r="A299" s="5" t="s">
        <v>934</v>
      </c>
      <c r="B299" s="5" t="s">
        <v>3</v>
      </c>
      <c r="C299" s="5" t="s">
        <v>924</v>
      </c>
      <c r="D299" s="5" t="s">
        <v>620</v>
      </c>
      <c r="E299" s="5" t="s">
        <v>936</v>
      </c>
      <c r="F299" s="5" t="s">
        <v>935</v>
      </c>
      <c r="G299" s="5">
        <v>2</v>
      </c>
      <c r="H299" s="15">
        <v>2</v>
      </c>
      <c r="I299" s="4" t="s">
        <v>1939</v>
      </c>
      <c r="J299" s="4">
        <f>INDEX('08_Data_level_analysis'!$M$3:$M$256,MATCH(C299,'08_Data_level_analysis'!$B$3:$B$256,0))</f>
        <v>2</v>
      </c>
      <c r="K299" s="5" t="str">
        <f t="shared" si="5"/>
        <v>N</v>
      </c>
      <c r="M299" s="13">
        <v>0.55054621120166458</v>
      </c>
      <c r="N299" s="5">
        <v>2012</v>
      </c>
      <c r="O299" s="5" t="s">
        <v>934</v>
      </c>
      <c r="P299" s="12">
        <v>40</v>
      </c>
      <c r="Q299" s="5">
        <v>2012</v>
      </c>
      <c r="R299" s="5" t="s">
        <v>934</v>
      </c>
      <c r="S299" s="12">
        <v>9</v>
      </c>
      <c r="T299" s="5">
        <v>2012</v>
      </c>
      <c r="U299" s="5" t="s">
        <v>934</v>
      </c>
      <c r="V299" s="12"/>
      <c r="X299" s="5" t="s">
        <v>1569</v>
      </c>
      <c r="Y299" s="12">
        <v>0</v>
      </c>
      <c r="Z299" s="5">
        <v>2012</v>
      </c>
      <c r="AA299" s="5" t="s">
        <v>934</v>
      </c>
      <c r="AB299" s="12">
        <v>0</v>
      </c>
      <c r="AC299" s="5">
        <v>2012</v>
      </c>
      <c r="AD299" s="5" t="s">
        <v>934</v>
      </c>
      <c r="AE299" s="12">
        <v>0</v>
      </c>
      <c r="AF299" s="5">
        <v>2012</v>
      </c>
      <c r="AG299" s="5" t="s">
        <v>934</v>
      </c>
      <c r="AH299" s="14">
        <v>0</v>
      </c>
      <c r="AI299" s="5">
        <v>2012</v>
      </c>
      <c r="AJ299" s="5" t="s">
        <v>934</v>
      </c>
      <c r="AK299" s="14"/>
      <c r="AM299" s="5" t="s">
        <v>1569</v>
      </c>
    </row>
    <row r="300" spans="1:39" ht="12.75" customHeight="1" x14ac:dyDescent="0.25">
      <c r="A300" s="5" t="s">
        <v>234</v>
      </c>
      <c r="B300" s="5" t="s">
        <v>237</v>
      </c>
      <c r="C300" s="5" t="s">
        <v>236</v>
      </c>
      <c r="D300" s="5" t="s">
        <v>35</v>
      </c>
      <c r="E300" s="5" t="s">
        <v>238</v>
      </c>
      <c r="F300" s="5" t="s">
        <v>235</v>
      </c>
      <c r="G300" s="5">
        <v>1</v>
      </c>
      <c r="H300" s="15">
        <v>1</v>
      </c>
      <c r="I300" s="4"/>
      <c r="J300" s="4">
        <f>INDEX('08_Data_level_analysis'!$M$3:$M$256,MATCH(C300,'08_Data_level_analysis'!$B$3:$B$256,0))</f>
        <v>1</v>
      </c>
      <c r="K300" s="5" t="str">
        <f t="shared" si="5"/>
        <v>N</v>
      </c>
      <c r="M300" s="13">
        <v>1.8099999999999998</v>
      </c>
      <c r="N300" s="5">
        <v>2009</v>
      </c>
      <c r="O300" s="5" t="s">
        <v>234</v>
      </c>
      <c r="P300" s="12" t="s">
        <v>1569</v>
      </c>
      <c r="R300" s="5" t="s">
        <v>1569</v>
      </c>
      <c r="S300" s="12" t="s">
        <v>1569</v>
      </c>
      <c r="U300" s="5" t="s">
        <v>1569</v>
      </c>
      <c r="V300" s="12"/>
      <c r="X300" s="5" t="s">
        <v>1569</v>
      </c>
      <c r="Y300" s="12" t="s">
        <v>1569</v>
      </c>
      <c r="AA300" s="5" t="s">
        <v>1569</v>
      </c>
      <c r="AB300" s="12" t="s">
        <v>1569</v>
      </c>
      <c r="AD300" s="5" t="s">
        <v>1569</v>
      </c>
      <c r="AE300" s="12" t="s">
        <v>1569</v>
      </c>
      <c r="AG300" s="5" t="s">
        <v>1569</v>
      </c>
      <c r="AH300" s="14" t="s">
        <v>1569</v>
      </c>
      <c r="AJ300" s="5" t="s">
        <v>1569</v>
      </c>
      <c r="AK300" s="14"/>
      <c r="AM300" s="5" t="s">
        <v>1569</v>
      </c>
    </row>
    <row r="301" spans="1:39" ht="12.75" customHeight="1" x14ac:dyDescent="0.25">
      <c r="A301" s="5" t="s">
        <v>239</v>
      </c>
      <c r="B301" s="5" t="s">
        <v>242</v>
      </c>
      <c r="C301" s="5" t="s">
        <v>241</v>
      </c>
      <c r="D301" s="5" t="s">
        <v>35</v>
      </c>
      <c r="E301" s="5" t="s">
        <v>243</v>
      </c>
      <c r="F301" s="5" t="s">
        <v>240</v>
      </c>
      <c r="G301" s="5">
        <v>2</v>
      </c>
      <c r="H301" s="15">
        <v>2</v>
      </c>
      <c r="I301" s="4" t="s">
        <v>1940</v>
      </c>
      <c r="J301" s="4">
        <f>INDEX('08_Data_level_analysis'!$M$3:$M$256,MATCH(C301,'08_Data_level_analysis'!$B$3:$B$256,0))</f>
        <v>2</v>
      </c>
      <c r="K301" s="5" t="str">
        <f t="shared" si="5"/>
        <v>N</v>
      </c>
      <c r="M301" s="13">
        <v>1.0027397260273974</v>
      </c>
      <c r="N301" s="5">
        <v>2013</v>
      </c>
      <c r="O301" s="5" t="s">
        <v>239</v>
      </c>
      <c r="P301" s="12">
        <v>100</v>
      </c>
      <c r="Q301" s="5">
        <v>2013</v>
      </c>
      <c r="R301" s="5" t="s">
        <v>239</v>
      </c>
      <c r="S301" s="12">
        <v>5</v>
      </c>
      <c r="T301" s="5">
        <v>2013</v>
      </c>
      <c r="U301" s="5" t="s">
        <v>239</v>
      </c>
      <c r="V301" s="12"/>
      <c r="X301" s="5" t="s">
        <v>1569</v>
      </c>
      <c r="Y301" s="12">
        <v>0</v>
      </c>
      <c r="Z301" s="5">
        <v>2013</v>
      </c>
      <c r="AA301" s="5" t="s">
        <v>239</v>
      </c>
      <c r="AB301" s="12">
        <v>37.197000000000003</v>
      </c>
      <c r="AC301" s="5">
        <v>2013</v>
      </c>
      <c r="AD301" s="5" t="s">
        <v>239</v>
      </c>
      <c r="AE301" s="12">
        <v>57.85</v>
      </c>
      <c r="AF301" s="5">
        <v>2013</v>
      </c>
      <c r="AG301" s="5" t="s">
        <v>239</v>
      </c>
      <c r="AH301" s="14">
        <v>99.878861296184127</v>
      </c>
      <c r="AI301" s="5">
        <v>2013</v>
      </c>
      <c r="AJ301" s="5" t="s">
        <v>239</v>
      </c>
      <c r="AK301" s="14"/>
      <c r="AM301" s="5" t="s">
        <v>1569</v>
      </c>
    </row>
    <row r="302" spans="1:39" ht="12.75" customHeight="1" x14ac:dyDescent="0.25">
      <c r="A302" s="5" t="s">
        <v>244</v>
      </c>
      <c r="B302" s="5" t="s">
        <v>242</v>
      </c>
      <c r="C302" s="5" t="s">
        <v>241</v>
      </c>
      <c r="D302" s="5" t="s">
        <v>35</v>
      </c>
      <c r="E302" s="5" t="s">
        <v>246</v>
      </c>
      <c r="F302" s="5" t="s">
        <v>245</v>
      </c>
      <c r="G302" s="5">
        <v>2</v>
      </c>
      <c r="H302" s="15">
        <v>1</v>
      </c>
      <c r="I302" s="4"/>
      <c r="J302" s="4">
        <f>INDEX('08_Data_level_analysis'!$M$3:$M$256,MATCH(C302,'08_Data_level_analysis'!$B$3:$B$256,0))</f>
        <v>2</v>
      </c>
      <c r="K302" s="5" t="str">
        <f t="shared" si="5"/>
        <v>N</v>
      </c>
      <c r="M302" s="13">
        <v>0.71052806688119463</v>
      </c>
      <c r="N302" s="5">
        <v>2014</v>
      </c>
      <c r="O302" s="5" t="s">
        <v>244</v>
      </c>
      <c r="P302" s="12" t="s">
        <v>1569</v>
      </c>
      <c r="R302" s="5" t="s">
        <v>1569</v>
      </c>
      <c r="S302" s="12">
        <v>8</v>
      </c>
      <c r="T302" s="5">
        <v>2014</v>
      </c>
      <c r="U302" s="5" t="s">
        <v>244</v>
      </c>
      <c r="V302" s="12"/>
      <c r="X302" s="5" t="s">
        <v>1569</v>
      </c>
      <c r="Y302" s="12">
        <v>0</v>
      </c>
      <c r="Z302" s="5">
        <v>2014</v>
      </c>
      <c r="AA302" s="5" t="s">
        <v>244</v>
      </c>
      <c r="AB302" s="12">
        <v>46.4</v>
      </c>
      <c r="AC302" s="5">
        <v>2014</v>
      </c>
      <c r="AD302" s="5" t="s">
        <v>244</v>
      </c>
      <c r="AE302" s="12">
        <v>39.1</v>
      </c>
      <c r="AF302" s="5">
        <v>2014</v>
      </c>
      <c r="AG302" s="5" t="s">
        <v>244</v>
      </c>
      <c r="AH302" s="14">
        <v>100</v>
      </c>
      <c r="AI302" s="5">
        <v>2014</v>
      </c>
      <c r="AJ302" s="5" t="s">
        <v>244</v>
      </c>
      <c r="AK302" s="14"/>
      <c r="AM302" s="5" t="s">
        <v>1569</v>
      </c>
    </row>
    <row r="303" spans="1:39" ht="12.75" customHeight="1" x14ac:dyDescent="0.25">
      <c r="A303" s="5" t="s">
        <v>247</v>
      </c>
      <c r="B303" s="5" t="s">
        <v>250</v>
      </c>
      <c r="C303" s="5" t="s">
        <v>249</v>
      </c>
      <c r="D303" s="5" t="s">
        <v>35</v>
      </c>
      <c r="E303" s="5" t="s">
        <v>251</v>
      </c>
      <c r="F303" s="5" t="s">
        <v>248</v>
      </c>
      <c r="G303" s="5">
        <v>1</v>
      </c>
      <c r="H303" s="15">
        <v>2</v>
      </c>
      <c r="I303" s="4" t="s">
        <v>1941</v>
      </c>
      <c r="J303" s="4">
        <f>INDEX('08_Data_level_analysis'!$M$3:$M$256,MATCH(C303,'08_Data_level_analysis'!$B$3:$B$256,0))</f>
        <v>1</v>
      </c>
      <c r="K303" s="5" t="str">
        <f t="shared" si="5"/>
        <v>N</v>
      </c>
      <c r="M303" s="13">
        <v>0.71599045346062051</v>
      </c>
      <c r="N303" s="5">
        <v>2017</v>
      </c>
      <c r="O303" s="5" t="s">
        <v>247</v>
      </c>
      <c r="P303" s="12" t="s">
        <v>1569</v>
      </c>
      <c r="R303" s="5" t="s">
        <v>1569</v>
      </c>
      <c r="S303" s="12" t="s">
        <v>1569</v>
      </c>
      <c r="U303" s="5" t="s">
        <v>1569</v>
      </c>
      <c r="V303" s="12"/>
      <c r="X303" s="5" t="s">
        <v>1569</v>
      </c>
      <c r="Y303" s="12" t="s">
        <v>1569</v>
      </c>
      <c r="AA303" s="5" t="s">
        <v>1569</v>
      </c>
      <c r="AB303" s="12" t="s">
        <v>1569</v>
      </c>
      <c r="AD303" s="5" t="s">
        <v>1569</v>
      </c>
      <c r="AE303" s="12" t="s">
        <v>1569</v>
      </c>
      <c r="AG303" s="5" t="s">
        <v>1569</v>
      </c>
      <c r="AH303" s="14" t="s">
        <v>1569</v>
      </c>
      <c r="AJ303" s="5" t="s">
        <v>1569</v>
      </c>
      <c r="AK303" s="14"/>
      <c r="AM303" s="5" t="s">
        <v>1569</v>
      </c>
    </row>
    <row r="304" spans="1:39" ht="12.75" customHeight="1" x14ac:dyDescent="0.25">
      <c r="A304" s="5" t="s">
        <v>943</v>
      </c>
      <c r="B304" s="5" t="s">
        <v>21</v>
      </c>
      <c r="C304" s="5" t="s">
        <v>939</v>
      </c>
      <c r="D304" s="5" t="s">
        <v>620</v>
      </c>
      <c r="E304" s="5" t="s">
        <v>945</v>
      </c>
      <c r="F304" s="5" t="s">
        <v>944</v>
      </c>
      <c r="G304" s="5">
        <v>3</v>
      </c>
      <c r="H304" s="15">
        <v>3</v>
      </c>
      <c r="I304" s="4" t="s">
        <v>1944</v>
      </c>
      <c r="J304" s="4">
        <f>INDEX('08_Data_level_analysis'!$M$3:$M$256,MATCH(C304,'08_Data_level_analysis'!$B$3:$B$256,0))</f>
        <v>3</v>
      </c>
      <c r="K304" s="5" t="str">
        <f t="shared" si="5"/>
        <v>N</v>
      </c>
      <c r="M304" s="13">
        <v>0.42331984354098584</v>
      </c>
      <c r="N304" s="5">
        <v>2010</v>
      </c>
      <c r="O304" s="5" t="s">
        <v>943</v>
      </c>
      <c r="P304" s="12">
        <v>25</v>
      </c>
      <c r="Q304" s="5">
        <v>2010</v>
      </c>
      <c r="R304" s="5" t="s">
        <v>943</v>
      </c>
      <c r="S304" s="12">
        <v>12.8</v>
      </c>
      <c r="T304" s="5">
        <v>2010</v>
      </c>
      <c r="U304" s="5" t="s">
        <v>943</v>
      </c>
      <c r="V304" s="12"/>
      <c r="X304" s="5" t="s">
        <v>1569</v>
      </c>
      <c r="Y304" s="12">
        <v>0</v>
      </c>
      <c r="Z304" s="5">
        <v>2010</v>
      </c>
      <c r="AA304" s="5" t="s">
        <v>943</v>
      </c>
      <c r="AB304" s="12">
        <v>0</v>
      </c>
      <c r="AC304" s="5">
        <v>2010</v>
      </c>
      <c r="AD304" s="5" t="s">
        <v>943</v>
      </c>
      <c r="AE304" s="12">
        <v>0</v>
      </c>
      <c r="AF304" s="5">
        <v>2010</v>
      </c>
      <c r="AG304" s="5" t="s">
        <v>943</v>
      </c>
      <c r="AH304" s="14">
        <v>0</v>
      </c>
      <c r="AI304" s="5">
        <v>2010</v>
      </c>
      <c r="AJ304" s="5" t="s">
        <v>943</v>
      </c>
      <c r="AK304" s="14"/>
      <c r="AM304" s="5" t="s">
        <v>1569</v>
      </c>
    </row>
    <row r="305" spans="1:39" ht="12.75" customHeight="1" x14ac:dyDescent="0.25">
      <c r="A305" s="5" t="s">
        <v>252</v>
      </c>
      <c r="B305" s="5" t="s">
        <v>255</v>
      </c>
      <c r="C305" s="5" t="s">
        <v>254</v>
      </c>
      <c r="D305" s="5" t="s">
        <v>35</v>
      </c>
      <c r="E305" s="5" t="s">
        <v>256</v>
      </c>
      <c r="F305" s="5" t="s">
        <v>253</v>
      </c>
      <c r="G305" s="5">
        <v>1</v>
      </c>
      <c r="H305" s="15">
        <v>1</v>
      </c>
      <c r="I305" s="4" t="s">
        <v>1945</v>
      </c>
      <c r="J305" s="4">
        <f>INDEX('08_Data_level_analysis'!$M$3:$M$256,MATCH(C305,'08_Data_level_analysis'!$B$3:$B$256,0))</f>
        <v>1</v>
      </c>
      <c r="K305" s="5" t="str">
        <f t="shared" si="5"/>
        <v>N</v>
      </c>
      <c r="M305" s="13">
        <v>0.31909859890308401</v>
      </c>
      <c r="N305" s="5">
        <v>2010</v>
      </c>
      <c r="O305" s="5" t="s">
        <v>252</v>
      </c>
      <c r="P305" s="12" t="s">
        <v>1569</v>
      </c>
      <c r="R305" s="5" t="s">
        <v>1569</v>
      </c>
      <c r="S305" s="12">
        <v>48</v>
      </c>
      <c r="T305" s="5">
        <v>2010</v>
      </c>
      <c r="U305" s="5" t="s">
        <v>252</v>
      </c>
      <c r="V305" s="12"/>
      <c r="X305" s="5" t="s">
        <v>1569</v>
      </c>
      <c r="Y305" s="12" t="s">
        <v>1569</v>
      </c>
      <c r="AA305" s="5" t="s">
        <v>1569</v>
      </c>
      <c r="AB305" s="12" t="s">
        <v>1569</v>
      </c>
      <c r="AD305" s="5" t="s">
        <v>1569</v>
      </c>
      <c r="AE305" s="12" t="s">
        <v>1569</v>
      </c>
      <c r="AG305" s="5" t="s">
        <v>1569</v>
      </c>
      <c r="AH305" s="14" t="s">
        <v>1569</v>
      </c>
      <c r="AJ305" s="5" t="s">
        <v>1569</v>
      </c>
      <c r="AK305" s="14"/>
      <c r="AM305" s="5" t="s">
        <v>1569</v>
      </c>
    </row>
    <row r="306" spans="1:39" ht="12.75" customHeight="1" x14ac:dyDescent="0.25">
      <c r="A306" s="5" t="s">
        <v>257</v>
      </c>
      <c r="B306" s="5" t="s">
        <v>260</v>
      </c>
      <c r="C306" s="5" t="s">
        <v>259</v>
      </c>
      <c r="D306" s="5" t="s">
        <v>35</v>
      </c>
      <c r="E306" s="5" t="s">
        <v>1581</v>
      </c>
      <c r="F306" s="5" t="s">
        <v>258</v>
      </c>
      <c r="G306" s="5">
        <v>2</v>
      </c>
      <c r="H306" s="15">
        <v>1</v>
      </c>
      <c r="I306" s="4"/>
      <c r="J306" s="4">
        <f>INDEX('08_Data_level_analysis'!$M$3:$M$256,MATCH(C306,'08_Data_level_analysis'!$B$3:$B$256,0))</f>
        <v>2</v>
      </c>
      <c r="K306" s="5" t="str">
        <f t="shared" si="5"/>
        <v>N</v>
      </c>
      <c r="M306" s="13">
        <v>1.1736526806099068</v>
      </c>
      <c r="N306" s="5">
        <v>2010</v>
      </c>
      <c r="O306" s="5" t="s">
        <v>257</v>
      </c>
      <c r="P306" s="12">
        <v>83.5</v>
      </c>
      <c r="Q306" s="5">
        <v>2010</v>
      </c>
      <c r="R306" s="5" t="s">
        <v>257</v>
      </c>
      <c r="S306" s="12">
        <v>12</v>
      </c>
      <c r="T306" s="5">
        <v>2010</v>
      </c>
      <c r="U306" s="5" t="s">
        <v>257</v>
      </c>
      <c r="V306" s="12"/>
      <c r="X306" s="5" t="s">
        <v>1569</v>
      </c>
      <c r="Y306" s="12">
        <v>0</v>
      </c>
      <c r="Z306" s="5">
        <v>2010</v>
      </c>
      <c r="AA306" s="5" t="s">
        <v>257</v>
      </c>
      <c r="AB306" s="12">
        <v>2</v>
      </c>
      <c r="AC306" s="5">
        <v>2010</v>
      </c>
      <c r="AD306" s="5" t="s">
        <v>257</v>
      </c>
      <c r="AE306" s="12">
        <v>0</v>
      </c>
      <c r="AF306" s="5">
        <v>2010</v>
      </c>
      <c r="AG306" s="5" t="s">
        <v>257</v>
      </c>
      <c r="AH306" s="14">
        <v>66.326530612244895</v>
      </c>
      <c r="AI306" s="5">
        <v>2010</v>
      </c>
      <c r="AJ306" s="5" t="s">
        <v>257</v>
      </c>
      <c r="AK306" s="14"/>
      <c r="AM306" s="5" t="s">
        <v>1569</v>
      </c>
    </row>
    <row r="307" spans="1:39" ht="12.75" customHeight="1" x14ac:dyDescent="0.25">
      <c r="A307" s="5" t="s">
        <v>264</v>
      </c>
      <c r="B307" s="5" t="s">
        <v>260</v>
      </c>
      <c r="C307" s="5" t="s">
        <v>259</v>
      </c>
      <c r="D307" s="5" t="s">
        <v>35</v>
      </c>
      <c r="E307" s="5" t="s">
        <v>1582</v>
      </c>
      <c r="F307" s="5" t="s">
        <v>265</v>
      </c>
      <c r="G307" s="5">
        <v>2</v>
      </c>
      <c r="H307" s="15">
        <v>1</v>
      </c>
      <c r="I307" s="4"/>
      <c r="J307" s="4">
        <f>INDEX('08_Data_level_analysis'!$M$3:$M$256,MATCH(C307,'08_Data_level_analysis'!$B$3:$B$256,0))</f>
        <v>2</v>
      </c>
      <c r="K307" s="5" t="str">
        <f t="shared" si="5"/>
        <v>N</v>
      </c>
      <c r="M307" s="13">
        <v>0.8742009110708675</v>
      </c>
      <c r="N307" s="5">
        <v>2010</v>
      </c>
      <c r="O307" s="5" t="s">
        <v>264</v>
      </c>
      <c r="P307" s="12">
        <v>74.8</v>
      </c>
      <c r="Q307" s="5">
        <v>2010</v>
      </c>
      <c r="R307" s="5" t="s">
        <v>264</v>
      </c>
      <c r="S307" s="12" t="s">
        <v>1569</v>
      </c>
      <c r="U307" s="5" t="s">
        <v>1569</v>
      </c>
      <c r="V307" s="12"/>
      <c r="X307" s="5" t="s">
        <v>1569</v>
      </c>
      <c r="Y307" s="12">
        <v>0</v>
      </c>
      <c r="Z307" s="5">
        <v>2010</v>
      </c>
      <c r="AA307" s="5" t="s">
        <v>264</v>
      </c>
      <c r="AB307" s="12">
        <v>0</v>
      </c>
      <c r="AC307" s="5">
        <v>2010</v>
      </c>
      <c r="AD307" s="5" t="s">
        <v>264</v>
      </c>
      <c r="AE307" s="12">
        <v>0</v>
      </c>
      <c r="AF307" s="5">
        <v>2010</v>
      </c>
      <c r="AG307" s="5" t="s">
        <v>264</v>
      </c>
      <c r="AH307" s="14">
        <v>0</v>
      </c>
      <c r="AI307" s="5">
        <v>2010</v>
      </c>
      <c r="AJ307" s="5" t="s">
        <v>264</v>
      </c>
      <c r="AK307" s="14"/>
      <c r="AM307" s="5" t="s">
        <v>1569</v>
      </c>
    </row>
    <row r="308" spans="1:39" ht="12.75" customHeight="1" x14ac:dyDescent="0.25">
      <c r="A308" s="5" t="s">
        <v>946</v>
      </c>
      <c r="B308" s="5" t="s">
        <v>949</v>
      </c>
      <c r="C308" s="5" t="s">
        <v>948</v>
      </c>
      <c r="D308" s="5" t="s">
        <v>620</v>
      </c>
      <c r="E308" s="5" t="s">
        <v>950</v>
      </c>
      <c r="F308" s="5" t="s">
        <v>947</v>
      </c>
      <c r="G308" s="5">
        <v>2</v>
      </c>
      <c r="H308" s="15">
        <v>1</v>
      </c>
      <c r="I308" s="4"/>
      <c r="J308" s="4">
        <f>INDEX('08_Data_level_analysis'!$M$3:$M$256,MATCH(C308,'08_Data_level_analysis'!$B$3:$B$256,0))</f>
        <v>2</v>
      </c>
      <c r="K308" s="5" t="str">
        <f t="shared" si="5"/>
        <v>N</v>
      </c>
      <c r="M308" s="13">
        <v>0.85217391304347823</v>
      </c>
      <c r="N308" s="5">
        <v>2016</v>
      </c>
      <c r="O308" s="5" t="s">
        <v>946</v>
      </c>
      <c r="P308" s="12">
        <v>63.26</v>
      </c>
      <c r="Q308" s="5">
        <v>2016</v>
      </c>
      <c r="R308" s="5" t="s">
        <v>946</v>
      </c>
      <c r="S308" s="12">
        <v>18.5</v>
      </c>
      <c r="T308" s="5">
        <v>2016</v>
      </c>
      <c r="U308" s="5" t="s">
        <v>946</v>
      </c>
      <c r="V308" s="12"/>
      <c r="X308" s="5" t="s">
        <v>1569</v>
      </c>
      <c r="Y308" s="12">
        <v>0</v>
      </c>
      <c r="Z308" s="5">
        <v>2016</v>
      </c>
      <c r="AA308" s="5" t="s">
        <v>946</v>
      </c>
      <c r="AB308" s="12">
        <v>0</v>
      </c>
      <c r="AC308" s="5">
        <v>2016</v>
      </c>
      <c r="AD308" s="5" t="s">
        <v>946</v>
      </c>
      <c r="AE308" s="12">
        <v>0</v>
      </c>
      <c r="AF308" s="5">
        <v>2016</v>
      </c>
      <c r="AG308" s="5" t="s">
        <v>946</v>
      </c>
      <c r="AH308" s="14">
        <v>62.624618514750765</v>
      </c>
      <c r="AI308" s="5">
        <v>2016</v>
      </c>
      <c r="AJ308" s="5" t="s">
        <v>946</v>
      </c>
      <c r="AK308" s="14"/>
      <c r="AM308" s="5" t="s">
        <v>1569</v>
      </c>
    </row>
    <row r="309" spans="1:39" ht="12.75" customHeight="1" x14ac:dyDescent="0.25">
      <c r="A309" s="5" t="s">
        <v>1258</v>
      </c>
      <c r="B309" s="5" t="s">
        <v>1257</v>
      </c>
      <c r="C309" s="5" t="s">
        <v>1256</v>
      </c>
      <c r="D309" s="5" t="s">
        <v>1038</v>
      </c>
      <c r="E309" s="5" t="s">
        <v>1260</v>
      </c>
      <c r="F309" s="5" t="s">
        <v>1259</v>
      </c>
      <c r="G309" s="5">
        <v>2</v>
      </c>
      <c r="H309" s="15">
        <v>1</v>
      </c>
      <c r="I309" s="4"/>
      <c r="J309" s="4">
        <f>INDEX('08_Data_level_analysis'!$M$3:$M$256,MATCH(C309,'08_Data_level_analysis'!$B$3:$B$256,0))</f>
        <v>2</v>
      </c>
      <c r="K309" s="5" t="str">
        <f t="shared" si="5"/>
        <v>N</v>
      </c>
      <c r="M309" s="13">
        <v>1.4223860575026206</v>
      </c>
      <c r="N309" s="5">
        <v>2010</v>
      </c>
      <c r="O309" s="5" t="s">
        <v>1258</v>
      </c>
      <c r="P309" s="12">
        <v>89.99</v>
      </c>
      <c r="Q309" s="5">
        <v>2010</v>
      </c>
      <c r="R309" s="5" t="s">
        <v>1258</v>
      </c>
      <c r="S309" s="12">
        <v>10.289710289710291</v>
      </c>
      <c r="T309" s="5">
        <v>2010</v>
      </c>
      <c r="U309" s="5" t="s">
        <v>1258</v>
      </c>
      <c r="V309" s="12"/>
      <c r="X309" s="5" t="s">
        <v>1569</v>
      </c>
      <c r="Y309" s="12">
        <v>0</v>
      </c>
      <c r="Z309" s="5">
        <v>2010</v>
      </c>
      <c r="AA309" s="5" t="s">
        <v>1258</v>
      </c>
      <c r="AB309" s="12">
        <v>0</v>
      </c>
      <c r="AC309" s="5">
        <v>2010</v>
      </c>
      <c r="AD309" s="5" t="s">
        <v>1258</v>
      </c>
      <c r="AE309" s="12">
        <v>0</v>
      </c>
      <c r="AF309" s="5">
        <v>2010</v>
      </c>
      <c r="AG309" s="5" t="s">
        <v>1258</v>
      </c>
      <c r="AH309" s="14">
        <v>48.8</v>
      </c>
      <c r="AI309" s="5">
        <v>2010</v>
      </c>
      <c r="AJ309" s="5" t="s">
        <v>1258</v>
      </c>
      <c r="AK309" s="14"/>
      <c r="AM309" s="5" t="s">
        <v>1569</v>
      </c>
    </row>
    <row r="310" spans="1:39" ht="12.75" customHeight="1" x14ac:dyDescent="0.25">
      <c r="A310" s="5" t="s">
        <v>1261</v>
      </c>
      <c r="B310" s="5" t="s">
        <v>1257</v>
      </c>
      <c r="C310" s="5" t="s">
        <v>1256</v>
      </c>
      <c r="D310" s="5" t="s">
        <v>1038</v>
      </c>
      <c r="E310" s="5" t="s">
        <v>1263</v>
      </c>
      <c r="F310" s="5" t="s">
        <v>1262</v>
      </c>
      <c r="G310" s="5">
        <v>2</v>
      </c>
      <c r="H310" s="15">
        <v>1</v>
      </c>
      <c r="I310" s="4"/>
      <c r="J310" s="4">
        <f>INDEX('08_Data_level_analysis'!$M$3:$M$256,MATCH(C310,'08_Data_level_analysis'!$B$3:$B$256,0))</f>
        <v>2</v>
      </c>
      <c r="K310" s="5" t="str">
        <f t="shared" si="5"/>
        <v>N</v>
      </c>
      <c r="M310" s="13">
        <v>1.7525857798663462</v>
      </c>
      <c r="N310" s="5">
        <v>2010</v>
      </c>
      <c r="O310" s="5" t="s">
        <v>1261</v>
      </c>
      <c r="P310" s="12">
        <v>58.2</v>
      </c>
      <c r="Q310" s="5">
        <v>2010</v>
      </c>
      <c r="R310" s="5" t="s">
        <v>1261</v>
      </c>
      <c r="S310" s="12">
        <v>12</v>
      </c>
      <c r="T310" s="5">
        <v>2010</v>
      </c>
      <c r="U310" s="5" t="s">
        <v>1261</v>
      </c>
      <c r="V310" s="12"/>
      <c r="X310" s="5" t="s">
        <v>1569</v>
      </c>
      <c r="Y310" s="12">
        <v>0</v>
      </c>
      <c r="Z310" s="5">
        <v>2010</v>
      </c>
      <c r="AA310" s="5" t="s">
        <v>1261</v>
      </c>
      <c r="AB310" s="12">
        <v>0</v>
      </c>
      <c r="AC310" s="5">
        <v>2010</v>
      </c>
      <c r="AD310" s="5" t="s">
        <v>1261</v>
      </c>
      <c r="AE310" s="12">
        <v>0</v>
      </c>
      <c r="AF310" s="5">
        <v>2010</v>
      </c>
      <c r="AG310" s="5" t="s">
        <v>1261</v>
      </c>
      <c r="AH310" s="14">
        <v>0</v>
      </c>
      <c r="AI310" s="5">
        <v>2010</v>
      </c>
      <c r="AJ310" s="5" t="s">
        <v>1261</v>
      </c>
      <c r="AK310" s="14"/>
      <c r="AM310" s="5" t="s">
        <v>1569</v>
      </c>
    </row>
    <row r="311" spans="1:39" ht="12.75" customHeight="1" x14ac:dyDescent="0.25">
      <c r="A311" s="5" t="s">
        <v>1264</v>
      </c>
      <c r="B311" s="5" t="s">
        <v>1266</v>
      </c>
      <c r="C311" s="5" t="s">
        <v>1265</v>
      </c>
      <c r="D311" s="5" t="s">
        <v>1038</v>
      </c>
      <c r="E311" s="5" t="s">
        <v>1267</v>
      </c>
      <c r="F311" s="5" t="s">
        <v>3190</v>
      </c>
      <c r="G311" s="5">
        <v>2</v>
      </c>
      <c r="H311" s="15">
        <v>1</v>
      </c>
      <c r="I311" s="4" t="s">
        <v>3191</v>
      </c>
      <c r="J311" s="4">
        <f>INDEX('08_Data_level_analysis'!$M$3:$M$256,MATCH(C311,'08_Data_level_analysis'!$B$3:$B$256,0))</f>
        <v>2</v>
      </c>
      <c r="K311" s="5" t="str">
        <f t="shared" si="5"/>
        <v>N</v>
      </c>
      <c r="M311" s="13">
        <v>1.1949821723414151</v>
      </c>
      <c r="N311" s="5">
        <v>2011</v>
      </c>
      <c r="O311" s="5" t="s">
        <v>1264</v>
      </c>
      <c r="P311" s="12" t="s">
        <v>1569</v>
      </c>
      <c r="R311" s="5" t="s">
        <v>1569</v>
      </c>
      <c r="S311" s="12">
        <v>11.63</v>
      </c>
      <c r="T311" s="5">
        <v>2011</v>
      </c>
      <c r="U311" s="5" t="s">
        <v>1264</v>
      </c>
      <c r="V311" s="12"/>
      <c r="X311" s="5" t="s">
        <v>1569</v>
      </c>
      <c r="Y311" s="12">
        <v>0</v>
      </c>
      <c r="Z311" s="5">
        <v>2011</v>
      </c>
      <c r="AA311" s="5" t="s">
        <v>1264</v>
      </c>
      <c r="AB311" s="12">
        <v>0.3</v>
      </c>
      <c r="AC311" s="5">
        <v>2011</v>
      </c>
      <c r="AD311" s="5" t="s">
        <v>1264</v>
      </c>
      <c r="AE311" s="12">
        <v>0</v>
      </c>
      <c r="AF311" s="5">
        <v>2011</v>
      </c>
      <c r="AG311" s="5" t="s">
        <v>1264</v>
      </c>
      <c r="AH311" s="14">
        <v>0</v>
      </c>
      <c r="AI311" s="5">
        <v>2011</v>
      </c>
      <c r="AJ311" s="5" t="s">
        <v>1264</v>
      </c>
      <c r="AK311" s="14"/>
      <c r="AM311" s="5" t="s">
        <v>1569</v>
      </c>
    </row>
    <row r="312" spans="1:39" ht="12.75" customHeight="1" x14ac:dyDescent="0.25">
      <c r="A312" s="5" t="s">
        <v>951</v>
      </c>
      <c r="B312" s="5" t="s">
        <v>954</v>
      </c>
      <c r="C312" s="5" t="s">
        <v>953</v>
      </c>
      <c r="D312" s="5" t="s">
        <v>620</v>
      </c>
      <c r="E312" s="5" t="s">
        <v>955</v>
      </c>
      <c r="F312" s="5" t="s">
        <v>952</v>
      </c>
      <c r="G312" s="5">
        <v>2</v>
      </c>
      <c r="H312" s="15">
        <v>1</v>
      </c>
      <c r="I312" s="4"/>
      <c r="J312" s="4">
        <f>INDEX('08_Data_level_analysis'!$M$3:$M$256,MATCH(C312,'08_Data_level_analysis'!$B$3:$B$256,0))</f>
        <v>2</v>
      </c>
      <c r="K312" s="5" t="str">
        <f t="shared" si="5"/>
        <v>N</v>
      </c>
      <c r="M312" s="13">
        <v>0.92631578947368409</v>
      </c>
      <c r="N312" s="5">
        <v>2014</v>
      </c>
      <c r="O312" s="5" t="s">
        <v>951</v>
      </c>
      <c r="P312" s="12">
        <v>95</v>
      </c>
      <c r="Q312" s="5">
        <v>2014</v>
      </c>
      <c r="R312" s="5" t="s">
        <v>951</v>
      </c>
      <c r="S312" s="12">
        <v>9.6390360963903596</v>
      </c>
      <c r="T312" s="5">
        <v>2014</v>
      </c>
      <c r="U312" s="5" t="s">
        <v>951</v>
      </c>
      <c r="V312" s="12"/>
      <c r="X312" s="5" t="s">
        <v>1569</v>
      </c>
      <c r="Y312" s="12">
        <v>0</v>
      </c>
      <c r="Z312" s="5">
        <v>2014</v>
      </c>
      <c r="AA312" s="5" t="s">
        <v>951</v>
      </c>
      <c r="AB312" s="12">
        <v>0</v>
      </c>
      <c r="AC312" s="5">
        <v>2014</v>
      </c>
      <c r="AD312" s="5" t="s">
        <v>951</v>
      </c>
      <c r="AE312" s="12">
        <v>0</v>
      </c>
      <c r="AF312" s="5">
        <v>2014</v>
      </c>
      <c r="AG312" s="5" t="s">
        <v>951</v>
      </c>
      <c r="AH312" s="14">
        <v>100</v>
      </c>
      <c r="AI312" s="5">
        <v>2014</v>
      </c>
      <c r="AJ312" s="5" t="s">
        <v>951</v>
      </c>
      <c r="AK312" s="14"/>
      <c r="AM312" s="5" t="s">
        <v>1569</v>
      </c>
    </row>
    <row r="313" spans="1:39" ht="12.75" customHeight="1" x14ac:dyDescent="0.25">
      <c r="A313" s="5" t="s">
        <v>956</v>
      </c>
      <c r="B313" s="5" t="s">
        <v>954</v>
      </c>
      <c r="C313" s="5" t="s">
        <v>953</v>
      </c>
      <c r="D313" s="5" t="s">
        <v>620</v>
      </c>
      <c r="E313" s="5" t="s">
        <v>958</v>
      </c>
      <c r="F313" s="5" t="s">
        <v>957</v>
      </c>
      <c r="G313" s="5">
        <v>2</v>
      </c>
      <c r="H313" s="15">
        <v>1</v>
      </c>
      <c r="I313" s="4"/>
      <c r="J313" s="4">
        <f>INDEX('08_Data_level_analysis'!$M$3:$M$256,MATCH(C313,'08_Data_level_analysis'!$B$3:$B$256,0))</f>
        <v>2</v>
      </c>
      <c r="K313" s="5" t="str">
        <f t="shared" si="5"/>
        <v>N</v>
      </c>
      <c r="M313" s="13">
        <v>0.68255687973997836</v>
      </c>
      <c r="N313" s="5">
        <v>2016</v>
      </c>
      <c r="O313" s="5" t="s">
        <v>956</v>
      </c>
      <c r="P313" s="12">
        <v>100</v>
      </c>
      <c r="Q313" s="5">
        <v>2016</v>
      </c>
      <c r="R313" s="5" t="s">
        <v>956</v>
      </c>
      <c r="S313" s="12">
        <v>15</v>
      </c>
      <c r="T313" s="5">
        <v>2016</v>
      </c>
      <c r="U313" s="5" t="s">
        <v>956</v>
      </c>
      <c r="V313" s="12"/>
      <c r="X313" s="5" t="s">
        <v>1569</v>
      </c>
      <c r="Y313" s="12">
        <v>0</v>
      </c>
      <c r="Z313" s="5">
        <v>2016</v>
      </c>
      <c r="AA313" s="5" t="s">
        <v>956</v>
      </c>
      <c r="AB313" s="12">
        <v>0</v>
      </c>
      <c r="AC313" s="5">
        <v>2016</v>
      </c>
      <c r="AD313" s="5" t="s">
        <v>956</v>
      </c>
      <c r="AE313" s="12">
        <v>0</v>
      </c>
      <c r="AF313" s="5">
        <v>2016</v>
      </c>
      <c r="AG313" s="5" t="s">
        <v>956</v>
      </c>
      <c r="AH313" s="14">
        <v>40</v>
      </c>
      <c r="AI313" s="5">
        <v>2016</v>
      </c>
      <c r="AJ313" s="5" t="s">
        <v>956</v>
      </c>
      <c r="AK313" s="14"/>
      <c r="AM313" s="5" t="s">
        <v>1569</v>
      </c>
    </row>
    <row r="314" spans="1:39" ht="12.75" customHeight="1" x14ac:dyDescent="0.25">
      <c r="A314" s="5" t="s">
        <v>266</v>
      </c>
      <c r="B314" s="5" t="s">
        <v>268</v>
      </c>
      <c r="C314" s="5" t="s">
        <v>267</v>
      </c>
      <c r="D314" s="5" t="s">
        <v>35</v>
      </c>
      <c r="E314" s="5" t="s">
        <v>1584</v>
      </c>
      <c r="F314" s="5" t="s">
        <v>3192</v>
      </c>
      <c r="G314" s="5">
        <v>2</v>
      </c>
      <c r="H314" s="15">
        <v>1</v>
      </c>
      <c r="I314" s="4"/>
      <c r="J314" s="4">
        <f>INDEX('08_Data_level_analysis'!$M$3:$M$256,MATCH(C314,'08_Data_level_analysis'!$B$3:$B$256,0))</f>
        <v>2</v>
      </c>
      <c r="K314" s="5" t="str">
        <f t="shared" si="5"/>
        <v>N</v>
      </c>
      <c r="M314" s="13">
        <v>1.1846636730591438</v>
      </c>
      <c r="N314" s="5">
        <v>2016</v>
      </c>
      <c r="O314" s="5" t="s">
        <v>266</v>
      </c>
      <c r="P314" s="12" t="s">
        <v>1569</v>
      </c>
      <c r="R314" s="5" t="s">
        <v>1569</v>
      </c>
      <c r="S314" s="12">
        <v>14.589999999999998</v>
      </c>
      <c r="T314" s="5">
        <v>2016</v>
      </c>
      <c r="U314" s="5" t="s">
        <v>266</v>
      </c>
      <c r="V314" s="12"/>
      <c r="X314" s="5" t="s">
        <v>1569</v>
      </c>
      <c r="Y314" s="12">
        <v>0</v>
      </c>
      <c r="Z314" s="5">
        <v>2016</v>
      </c>
      <c r="AA314" s="5" t="s">
        <v>266</v>
      </c>
      <c r="AB314" s="12">
        <v>33</v>
      </c>
      <c r="AC314" s="5">
        <v>2016</v>
      </c>
      <c r="AD314" s="5" t="s">
        <v>266</v>
      </c>
      <c r="AE314" s="12">
        <v>0</v>
      </c>
      <c r="AF314" s="5">
        <v>2016</v>
      </c>
      <c r="AG314" s="5" t="s">
        <v>266</v>
      </c>
      <c r="AH314" s="14">
        <v>0</v>
      </c>
      <c r="AI314" s="5">
        <v>2016</v>
      </c>
      <c r="AJ314" s="5" t="s">
        <v>266</v>
      </c>
      <c r="AK314" s="14"/>
      <c r="AM314" s="5" t="s">
        <v>1569</v>
      </c>
    </row>
    <row r="315" spans="1:39" ht="12.75" customHeight="1" x14ac:dyDescent="0.25">
      <c r="A315" s="5" t="s">
        <v>269</v>
      </c>
      <c r="B315" s="5" t="s">
        <v>268</v>
      </c>
      <c r="C315" s="5" t="s">
        <v>267</v>
      </c>
      <c r="D315" s="5" t="s">
        <v>35</v>
      </c>
      <c r="E315" s="5" t="s">
        <v>270</v>
      </c>
      <c r="F315" s="5" t="s">
        <v>3193</v>
      </c>
      <c r="G315" s="5">
        <v>2</v>
      </c>
      <c r="H315" s="15">
        <v>1</v>
      </c>
      <c r="I315" s="4" t="s">
        <v>1946</v>
      </c>
      <c r="J315" s="4">
        <f>INDEX('08_Data_level_analysis'!$M$3:$M$256,MATCH(C315,'08_Data_level_analysis'!$B$3:$B$256,0))</f>
        <v>2</v>
      </c>
      <c r="K315" s="5" t="str">
        <f t="shared" si="5"/>
        <v>N</v>
      </c>
      <c r="M315" s="13">
        <v>0.59038333236233242</v>
      </c>
      <c r="N315" s="5">
        <v>2015</v>
      </c>
      <c r="O315" s="5" t="s">
        <v>269</v>
      </c>
      <c r="P315" s="12" t="s">
        <v>1569</v>
      </c>
      <c r="R315" s="5" t="s">
        <v>1569</v>
      </c>
      <c r="S315" s="12" t="s">
        <v>1569</v>
      </c>
      <c r="U315" s="5" t="s">
        <v>1569</v>
      </c>
      <c r="V315" s="12"/>
      <c r="X315" s="5" t="s">
        <v>1569</v>
      </c>
      <c r="Y315" s="12" t="s">
        <v>1569</v>
      </c>
      <c r="AA315" s="5" t="s">
        <v>1569</v>
      </c>
      <c r="AB315" s="12" t="s">
        <v>1569</v>
      </c>
      <c r="AD315" s="5" t="s">
        <v>1569</v>
      </c>
      <c r="AE315" s="12" t="s">
        <v>1569</v>
      </c>
      <c r="AG315" s="5" t="s">
        <v>1569</v>
      </c>
      <c r="AH315" s="14" t="s">
        <v>1569</v>
      </c>
      <c r="AJ315" s="5" t="s">
        <v>1569</v>
      </c>
      <c r="AK315" s="14"/>
      <c r="AM315" s="5" t="s">
        <v>1569</v>
      </c>
    </row>
    <row r="316" spans="1:39" ht="12.75" customHeight="1" x14ac:dyDescent="0.25">
      <c r="A316" s="5" t="s">
        <v>271</v>
      </c>
      <c r="B316" s="5" t="s">
        <v>274</v>
      </c>
      <c r="C316" s="5" t="s">
        <v>273</v>
      </c>
      <c r="D316" s="5" t="s">
        <v>35</v>
      </c>
      <c r="E316" s="5" t="s">
        <v>275</v>
      </c>
      <c r="F316" s="5" t="s">
        <v>272</v>
      </c>
      <c r="G316" s="5">
        <v>2</v>
      </c>
      <c r="H316" s="15">
        <v>1</v>
      </c>
      <c r="I316" s="4" t="s">
        <v>1947</v>
      </c>
      <c r="J316" s="4">
        <f>INDEX('08_Data_level_analysis'!$M$3:$M$256,MATCH(C316,'08_Data_level_analysis'!$B$3:$B$256,0))</f>
        <v>2</v>
      </c>
      <c r="K316" s="5" t="str">
        <f t="shared" si="5"/>
        <v>N</v>
      </c>
      <c r="M316" s="13">
        <v>1.5619304089873736</v>
      </c>
      <c r="N316" s="5">
        <v>2014</v>
      </c>
      <c r="O316" s="5" t="s">
        <v>271</v>
      </c>
      <c r="P316" s="12" t="s">
        <v>1569</v>
      </c>
      <c r="R316" s="5" t="s">
        <v>1569</v>
      </c>
      <c r="S316" s="12">
        <v>13</v>
      </c>
      <c r="T316" s="5">
        <v>2014</v>
      </c>
      <c r="U316" s="5" t="s">
        <v>271</v>
      </c>
      <c r="V316" s="12"/>
      <c r="X316" s="5" t="s">
        <v>1569</v>
      </c>
      <c r="Y316" s="12">
        <v>0</v>
      </c>
      <c r="Z316" s="5">
        <v>2014</v>
      </c>
      <c r="AA316" s="5" t="s">
        <v>271</v>
      </c>
      <c r="AB316" s="12">
        <v>21.8</v>
      </c>
      <c r="AC316" s="5">
        <v>2014</v>
      </c>
      <c r="AD316" s="5" t="s">
        <v>271</v>
      </c>
      <c r="AE316" s="12">
        <v>0</v>
      </c>
      <c r="AF316" s="5">
        <v>2014</v>
      </c>
      <c r="AG316" s="5" t="s">
        <v>271</v>
      </c>
      <c r="AH316" s="14">
        <v>0</v>
      </c>
      <c r="AI316" s="5">
        <v>2014</v>
      </c>
      <c r="AJ316" s="5" t="s">
        <v>271</v>
      </c>
      <c r="AK316" s="14"/>
      <c r="AM316" s="5" t="s">
        <v>1569</v>
      </c>
    </row>
    <row r="317" spans="1:39" ht="12.75" customHeight="1" x14ac:dyDescent="0.25">
      <c r="A317" s="5" t="s">
        <v>276</v>
      </c>
      <c r="B317" s="5" t="s">
        <v>274</v>
      </c>
      <c r="C317" s="5" t="s">
        <v>273</v>
      </c>
      <c r="D317" s="5" t="s">
        <v>35</v>
      </c>
      <c r="E317" s="5" t="s">
        <v>278</v>
      </c>
      <c r="F317" s="5" t="s">
        <v>277</v>
      </c>
      <c r="G317" s="5">
        <v>2</v>
      </c>
      <c r="H317" s="15">
        <v>1</v>
      </c>
      <c r="I317" s="4"/>
      <c r="J317" s="4">
        <f>INDEX('08_Data_level_analysis'!$M$3:$M$256,MATCH(C317,'08_Data_level_analysis'!$B$3:$B$256,0))</f>
        <v>2</v>
      </c>
      <c r="K317" s="5" t="str">
        <f t="shared" si="5"/>
        <v>N</v>
      </c>
      <c r="M317" s="13">
        <v>0.97042794139308397</v>
      </c>
      <c r="N317" s="5">
        <v>2015</v>
      </c>
      <c r="O317" s="5" t="s">
        <v>276</v>
      </c>
      <c r="P317" s="12">
        <v>100</v>
      </c>
      <c r="Q317" s="5">
        <v>2015</v>
      </c>
      <c r="R317" s="5" t="s">
        <v>276</v>
      </c>
      <c r="S317" s="12">
        <v>13.302405869025785</v>
      </c>
      <c r="T317" s="5">
        <v>2015</v>
      </c>
      <c r="U317" s="5" t="s">
        <v>276</v>
      </c>
      <c r="V317" s="12"/>
      <c r="X317" s="5" t="s">
        <v>1569</v>
      </c>
      <c r="Y317" s="12" t="s">
        <v>1569</v>
      </c>
      <c r="AA317" s="5" t="s">
        <v>1569</v>
      </c>
      <c r="AB317" s="12" t="s">
        <v>1569</v>
      </c>
      <c r="AD317" s="5" t="s">
        <v>1569</v>
      </c>
      <c r="AE317" s="12" t="s">
        <v>1569</v>
      </c>
      <c r="AG317" s="5" t="s">
        <v>1569</v>
      </c>
      <c r="AH317" s="14" t="s">
        <v>1569</v>
      </c>
      <c r="AJ317" s="5" t="s">
        <v>1569</v>
      </c>
      <c r="AK317" s="14"/>
      <c r="AM317" s="5" t="s">
        <v>1569</v>
      </c>
    </row>
    <row r="318" spans="1:39" ht="12.75" customHeight="1" x14ac:dyDescent="0.25">
      <c r="A318" s="5" t="s">
        <v>279</v>
      </c>
      <c r="B318" s="5" t="s">
        <v>282</v>
      </c>
      <c r="C318" s="5" t="s">
        <v>281</v>
      </c>
      <c r="D318" s="5" t="s">
        <v>35</v>
      </c>
      <c r="E318" s="5" t="s">
        <v>283</v>
      </c>
      <c r="F318" s="5" t="s">
        <v>280</v>
      </c>
      <c r="G318" s="5">
        <v>1</v>
      </c>
      <c r="H318" s="15">
        <v>1</v>
      </c>
      <c r="I318" s="4" t="s">
        <v>1948</v>
      </c>
      <c r="J318" s="4">
        <f>INDEX('08_Data_level_analysis'!$M$3:$M$256,MATCH(C318,'08_Data_level_analysis'!$B$3:$B$256,0))</f>
        <v>1</v>
      </c>
      <c r="K318" s="5" t="str">
        <f t="shared" si="5"/>
        <v>N</v>
      </c>
      <c r="M318" s="13">
        <v>1.37</v>
      </c>
      <c r="N318" s="5">
        <v>2015</v>
      </c>
      <c r="O318" s="5" t="s">
        <v>279</v>
      </c>
      <c r="P318" s="12">
        <v>100</v>
      </c>
      <c r="Q318" s="5">
        <v>2015</v>
      </c>
      <c r="R318" s="5" t="s">
        <v>279</v>
      </c>
      <c r="S318" s="12" t="s">
        <v>1569</v>
      </c>
      <c r="U318" s="5" t="s">
        <v>1569</v>
      </c>
      <c r="V318" s="12"/>
      <c r="X318" s="5" t="s">
        <v>1569</v>
      </c>
      <c r="Y318" s="12" t="s">
        <v>1569</v>
      </c>
      <c r="AA318" s="5" t="s">
        <v>1569</v>
      </c>
      <c r="AB318" s="12" t="s">
        <v>1569</v>
      </c>
      <c r="AD318" s="5" t="s">
        <v>1569</v>
      </c>
      <c r="AE318" s="12" t="s">
        <v>1569</v>
      </c>
      <c r="AG318" s="5" t="s">
        <v>1569</v>
      </c>
      <c r="AH318" s="14" t="s">
        <v>1569</v>
      </c>
      <c r="AJ318" s="5" t="s">
        <v>1569</v>
      </c>
      <c r="AK318" s="14"/>
      <c r="AM318" s="5" t="s">
        <v>1569</v>
      </c>
    </row>
    <row r="319" spans="1:39" ht="12.75" customHeight="1" x14ac:dyDescent="0.25">
      <c r="A319" s="5" t="s">
        <v>1268</v>
      </c>
      <c r="B319" s="5" t="s">
        <v>1271</v>
      </c>
      <c r="C319" s="5" t="s">
        <v>1270</v>
      </c>
      <c r="D319" s="5" t="s">
        <v>1038</v>
      </c>
      <c r="E319" s="5" t="s">
        <v>1272</v>
      </c>
      <c r="F319" s="5" t="s">
        <v>1269</v>
      </c>
      <c r="G319" s="5" t="s">
        <v>1791</v>
      </c>
      <c r="H319" s="15">
        <v>1</v>
      </c>
      <c r="I319" s="4" t="s">
        <v>1949</v>
      </c>
      <c r="J319" s="4">
        <f>INDEX('08_Data_level_analysis'!$M$3:$M$256,MATCH(C319,'08_Data_level_analysis'!$B$3:$B$256,0))</f>
        <v>1</v>
      </c>
      <c r="K319" s="5" t="str">
        <f t="shared" si="5"/>
        <v>Y</v>
      </c>
      <c r="L319" s="4" t="s">
        <v>3290</v>
      </c>
      <c r="M319" s="13">
        <v>0.92820190079493126</v>
      </c>
      <c r="N319" s="5">
        <v>2014</v>
      </c>
      <c r="O319" s="5" t="s">
        <v>1268</v>
      </c>
      <c r="P319" s="12">
        <v>100</v>
      </c>
      <c r="Q319" s="5">
        <v>2014</v>
      </c>
      <c r="R319" s="5" t="s">
        <v>1268</v>
      </c>
      <c r="S319" s="12">
        <v>9.42</v>
      </c>
      <c r="T319" s="5">
        <v>2014</v>
      </c>
      <c r="U319" s="5" t="s">
        <v>1268</v>
      </c>
      <c r="V319" s="12"/>
      <c r="X319" s="5" t="s">
        <v>1569</v>
      </c>
      <c r="Y319" s="12" t="s">
        <v>1569</v>
      </c>
      <c r="AA319" s="5" t="s">
        <v>1569</v>
      </c>
      <c r="AB319" s="12">
        <v>9.44</v>
      </c>
      <c r="AC319" s="5">
        <v>2014</v>
      </c>
      <c r="AD319" s="5" t="s">
        <v>1268</v>
      </c>
      <c r="AE319" s="12" t="s">
        <v>1569</v>
      </c>
      <c r="AG319" s="5" t="s">
        <v>1569</v>
      </c>
      <c r="AH319" s="14" t="s">
        <v>1569</v>
      </c>
      <c r="AJ319" s="5" t="s">
        <v>1569</v>
      </c>
      <c r="AK319" s="14"/>
      <c r="AM319" s="5" t="s">
        <v>1569</v>
      </c>
    </row>
    <row r="320" spans="1:39" ht="12.75" customHeight="1" x14ac:dyDescent="0.25">
      <c r="A320" s="5" t="s">
        <v>1273</v>
      </c>
      <c r="B320" s="5" t="s">
        <v>1271</v>
      </c>
      <c r="C320" s="5" t="s">
        <v>1270</v>
      </c>
      <c r="D320" s="5" t="s">
        <v>1038</v>
      </c>
      <c r="E320" s="5" t="s">
        <v>1274</v>
      </c>
      <c r="F320" s="5" t="s">
        <v>3194</v>
      </c>
      <c r="G320" s="5">
        <v>1</v>
      </c>
      <c r="H320" s="15">
        <v>1</v>
      </c>
      <c r="I320" s="4" t="s">
        <v>3195</v>
      </c>
      <c r="J320" s="4">
        <f>INDEX('08_Data_level_analysis'!$M$3:$M$256,MATCH(C320,'08_Data_level_analysis'!$B$3:$B$256,0))</f>
        <v>1</v>
      </c>
      <c r="K320" s="5" t="str">
        <f t="shared" si="5"/>
        <v>N</v>
      </c>
      <c r="M320" s="13">
        <v>0.94000251351011688</v>
      </c>
      <c r="N320" s="5">
        <v>2016</v>
      </c>
      <c r="O320" s="5" t="s">
        <v>1273</v>
      </c>
      <c r="P320" s="12">
        <v>100</v>
      </c>
      <c r="Q320" s="5">
        <v>2016</v>
      </c>
      <c r="R320" s="5" t="s">
        <v>1273</v>
      </c>
      <c r="S320" s="12">
        <v>9</v>
      </c>
      <c r="T320" s="5">
        <v>2016</v>
      </c>
      <c r="U320" s="5" t="s">
        <v>1273</v>
      </c>
      <c r="V320" s="12"/>
      <c r="X320" s="5" t="s">
        <v>1569</v>
      </c>
      <c r="Y320" s="12" t="s">
        <v>1569</v>
      </c>
      <c r="AA320" s="5" t="s">
        <v>1569</v>
      </c>
      <c r="AB320" s="12" t="s">
        <v>1569</v>
      </c>
      <c r="AD320" s="5" t="s">
        <v>1569</v>
      </c>
      <c r="AE320" s="12" t="s">
        <v>1569</v>
      </c>
      <c r="AG320" s="5" t="s">
        <v>1569</v>
      </c>
      <c r="AH320" s="14" t="s">
        <v>1569</v>
      </c>
      <c r="AJ320" s="5" t="s">
        <v>1569</v>
      </c>
      <c r="AK320" s="14"/>
      <c r="AM320" s="5" t="s">
        <v>1569</v>
      </c>
    </row>
    <row r="321" spans="1:39" ht="12.75" customHeight="1" x14ac:dyDescent="0.25">
      <c r="A321" s="5" t="s">
        <v>1275</v>
      </c>
      <c r="B321" s="5" t="s">
        <v>1651</v>
      </c>
      <c r="C321" s="5" t="s">
        <v>1277</v>
      </c>
      <c r="D321" s="5" t="s">
        <v>1038</v>
      </c>
      <c r="E321" s="5" t="s">
        <v>1278</v>
      </c>
      <c r="F321" s="5" t="s">
        <v>1276</v>
      </c>
      <c r="G321" s="5">
        <v>2</v>
      </c>
      <c r="H321" s="15">
        <v>1</v>
      </c>
      <c r="I321" s="4"/>
      <c r="J321" s="4">
        <f>INDEX('08_Data_level_analysis'!$M$3:$M$256,MATCH(C321,'08_Data_level_analysis'!$B$3:$B$256,0))</f>
        <v>2</v>
      </c>
      <c r="K321" s="5" t="str">
        <f t="shared" si="5"/>
        <v>N</v>
      </c>
      <c r="M321" s="13">
        <v>0.97280320748412963</v>
      </c>
      <c r="N321" s="5">
        <v>2016</v>
      </c>
      <c r="O321" s="5" t="s">
        <v>1275</v>
      </c>
      <c r="P321" s="12" t="s">
        <v>1569</v>
      </c>
      <c r="R321" s="5" t="s">
        <v>1569</v>
      </c>
      <c r="S321" s="12">
        <v>13</v>
      </c>
      <c r="T321" s="5">
        <v>2016</v>
      </c>
      <c r="U321" s="5" t="s">
        <v>1275</v>
      </c>
      <c r="V321" s="12"/>
      <c r="X321" s="5" t="s">
        <v>1569</v>
      </c>
      <c r="Y321" s="12">
        <v>0</v>
      </c>
      <c r="Z321" s="5">
        <v>2016</v>
      </c>
      <c r="AA321" s="5" t="s">
        <v>1275</v>
      </c>
      <c r="AB321" s="12">
        <v>1.9</v>
      </c>
      <c r="AC321" s="5">
        <v>2016</v>
      </c>
      <c r="AD321" s="5" t="s">
        <v>1275</v>
      </c>
      <c r="AE321" s="12">
        <v>0</v>
      </c>
      <c r="AF321" s="5">
        <v>2016</v>
      </c>
      <c r="AG321" s="5" t="s">
        <v>1275</v>
      </c>
      <c r="AH321" s="14">
        <v>0</v>
      </c>
      <c r="AI321" s="5">
        <v>2016</v>
      </c>
      <c r="AJ321" s="5" t="s">
        <v>1275</v>
      </c>
      <c r="AK321" s="14"/>
      <c r="AM321" s="5" t="s">
        <v>1569</v>
      </c>
    </row>
    <row r="322" spans="1:39" ht="12.75" customHeight="1" x14ac:dyDescent="0.25">
      <c r="A322" s="5" t="s">
        <v>1279</v>
      </c>
      <c r="B322" s="5" t="s">
        <v>1651</v>
      </c>
      <c r="C322" s="5" t="s">
        <v>1277</v>
      </c>
      <c r="D322" s="5" t="s">
        <v>1038</v>
      </c>
      <c r="E322" s="5" t="s">
        <v>1281</v>
      </c>
      <c r="F322" s="5" t="s">
        <v>1280</v>
      </c>
      <c r="G322" s="5">
        <v>1</v>
      </c>
      <c r="H322" s="15">
        <v>1</v>
      </c>
      <c r="I322" s="4" t="s">
        <v>3196</v>
      </c>
      <c r="J322" s="4">
        <f>INDEX('08_Data_level_analysis'!$M$3:$M$256,MATCH(C322,'08_Data_level_analysis'!$B$3:$B$256,0))</f>
        <v>2</v>
      </c>
      <c r="K322" s="5" t="str">
        <f t="shared" si="5"/>
        <v>Y</v>
      </c>
      <c r="L322" s="4" t="s">
        <v>3284</v>
      </c>
      <c r="M322" s="13">
        <v>1.3147625120569699</v>
      </c>
      <c r="N322" s="5">
        <v>2011</v>
      </c>
      <c r="O322" s="5" t="s">
        <v>1279</v>
      </c>
      <c r="P322" s="12" t="s">
        <v>1569</v>
      </c>
      <c r="R322" s="5" t="s">
        <v>1569</v>
      </c>
      <c r="S322" s="12">
        <v>13</v>
      </c>
      <c r="T322" s="5">
        <v>2011</v>
      </c>
      <c r="U322" s="5" t="s">
        <v>1279</v>
      </c>
      <c r="V322" s="12"/>
      <c r="X322" s="5" t="s">
        <v>1569</v>
      </c>
      <c r="Y322" s="12">
        <v>0</v>
      </c>
      <c r="Z322" s="5">
        <v>2011</v>
      </c>
      <c r="AA322" s="5" t="s">
        <v>1279</v>
      </c>
      <c r="AB322" s="12">
        <v>0</v>
      </c>
      <c r="AC322" s="5">
        <v>2011</v>
      </c>
      <c r="AD322" s="5" t="s">
        <v>1279</v>
      </c>
      <c r="AE322" s="12">
        <v>0</v>
      </c>
      <c r="AF322" s="5">
        <v>2011</v>
      </c>
      <c r="AG322" s="5" t="s">
        <v>1279</v>
      </c>
      <c r="AH322" s="14">
        <v>0</v>
      </c>
      <c r="AI322" s="5">
        <v>2011</v>
      </c>
      <c r="AJ322" s="5" t="s">
        <v>1279</v>
      </c>
      <c r="AK322" s="14"/>
      <c r="AM322" s="5" t="s">
        <v>1569</v>
      </c>
    </row>
    <row r="323" spans="1:39" ht="12.75" customHeight="1" x14ac:dyDescent="0.25">
      <c r="A323" s="5" t="s">
        <v>1282</v>
      </c>
      <c r="B323" s="5" t="s">
        <v>1651</v>
      </c>
      <c r="C323" s="5" t="s">
        <v>1277</v>
      </c>
      <c r="D323" s="5" t="s">
        <v>1038</v>
      </c>
      <c r="E323" s="5" t="s">
        <v>1585</v>
      </c>
      <c r="F323" s="5" t="s">
        <v>1283</v>
      </c>
      <c r="G323" s="5">
        <v>2</v>
      </c>
      <c r="H323" s="15">
        <v>1</v>
      </c>
      <c r="I323" s="4"/>
      <c r="J323" s="4">
        <f>INDEX('08_Data_level_analysis'!$M$3:$M$256,MATCH(C323,'08_Data_level_analysis'!$B$3:$B$256,0))</f>
        <v>2</v>
      </c>
      <c r="K323" s="5" t="str">
        <f t="shared" si="5"/>
        <v>N</v>
      </c>
      <c r="M323" s="13">
        <v>1.2620408297644099</v>
      </c>
      <c r="N323" s="5">
        <v>2013</v>
      </c>
      <c r="O323" s="5" t="s">
        <v>1282</v>
      </c>
      <c r="P323" s="12" t="s">
        <v>1569</v>
      </c>
      <c r="R323" s="5" t="s">
        <v>1569</v>
      </c>
      <c r="S323" s="12">
        <v>5.8</v>
      </c>
      <c r="T323" s="5">
        <v>2013</v>
      </c>
      <c r="U323" s="5" t="s">
        <v>1282</v>
      </c>
      <c r="V323" s="12"/>
      <c r="X323" s="5" t="s">
        <v>1569</v>
      </c>
      <c r="Y323" s="12">
        <v>0</v>
      </c>
      <c r="Z323" s="5">
        <v>2013</v>
      </c>
      <c r="AA323" s="5" t="s">
        <v>1282</v>
      </c>
      <c r="AB323" s="12">
        <v>0</v>
      </c>
      <c r="AC323" s="5">
        <v>2013</v>
      </c>
      <c r="AD323" s="5" t="s">
        <v>1282</v>
      </c>
      <c r="AE323" s="12">
        <v>0</v>
      </c>
      <c r="AF323" s="5">
        <v>2013</v>
      </c>
      <c r="AG323" s="5" t="s">
        <v>1282</v>
      </c>
      <c r="AH323" s="14">
        <v>0</v>
      </c>
      <c r="AI323" s="5">
        <v>2013</v>
      </c>
      <c r="AJ323" s="5" t="s">
        <v>1282</v>
      </c>
      <c r="AK323" s="14"/>
      <c r="AM323" s="5" t="s">
        <v>1569</v>
      </c>
    </row>
    <row r="324" spans="1:39" ht="12.75" customHeight="1" x14ac:dyDescent="0.25">
      <c r="A324" s="5" t="s">
        <v>533</v>
      </c>
      <c r="B324" s="5" t="s">
        <v>536</v>
      </c>
      <c r="C324" s="5" t="s">
        <v>535</v>
      </c>
      <c r="D324" s="5" t="s">
        <v>360</v>
      </c>
      <c r="E324" s="5" t="s">
        <v>1586</v>
      </c>
      <c r="F324" s="5" t="s">
        <v>534</v>
      </c>
      <c r="G324" s="5">
        <v>1</v>
      </c>
      <c r="H324" s="15">
        <v>1</v>
      </c>
      <c r="I324" s="4" t="s">
        <v>3197</v>
      </c>
      <c r="J324" s="4">
        <f>INDEX('08_Data_level_analysis'!$M$3:$M$256,MATCH(C324,'08_Data_level_analysis'!$B$3:$B$256,0))</f>
        <v>2</v>
      </c>
      <c r="K324" s="5" t="str">
        <f t="shared" si="5"/>
        <v>Y</v>
      </c>
      <c r="L324" s="4" t="s">
        <v>3284</v>
      </c>
      <c r="M324" s="13">
        <v>1.9</v>
      </c>
      <c r="N324" s="5">
        <v>2012</v>
      </c>
      <c r="O324" s="5" t="s">
        <v>533</v>
      </c>
      <c r="P324" s="12">
        <v>42</v>
      </c>
      <c r="Q324" s="5">
        <v>2012</v>
      </c>
      <c r="R324" s="5" t="s">
        <v>533</v>
      </c>
      <c r="S324" s="12">
        <v>1.5004501350405122</v>
      </c>
      <c r="T324" s="5">
        <v>2012</v>
      </c>
      <c r="U324" s="5" t="s">
        <v>533</v>
      </c>
      <c r="V324" s="12"/>
      <c r="X324" s="5" t="s">
        <v>1569</v>
      </c>
      <c r="Y324" s="12">
        <v>0</v>
      </c>
      <c r="Z324" s="5">
        <v>2012</v>
      </c>
      <c r="AA324" s="5" t="s">
        <v>533</v>
      </c>
      <c r="AB324" s="12">
        <v>0</v>
      </c>
      <c r="AC324" s="5">
        <v>2012</v>
      </c>
      <c r="AD324" s="5" t="s">
        <v>533</v>
      </c>
      <c r="AE324" s="12">
        <v>0</v>
      </c>
      <c r="AF324" s="5">
        <v>2012</v>
      </c>
      <c r="AG324" s="5" t="s">
        <v>533</v>
      </c>
      <c r="AH324" s="14">
        <v>25</v>
      </c>
      <c r="AI324" s="5">
        <v>2012</v>
      </c>
      <c r="AJ324" s="5" t="s">
        <v>533</v>
      </c>
      <c r="AK324" s="14"/>
      <c r="AM324" s="5" t="s">
        <v>1569</v>
      </c>
    </row>
    <row r="325" spans="1:39" ht="12.75" customHeight="1" x14ac:dyDescent="0.25">
      <c r="A325" s="5" t="s">
        <v>537</v>
      </c>
      <c r="B325" s="5" t="s">
        <v>536</v>
      </c>
      <c r="C325" s="5" t="s">
        <v>535</v>
      </c>
      <c r="D325" s="5" t="s">
        <v>360</v>
      </c>
      <c r="E325" s="5" t="s">
        <v>539</v>
      </c>
      <c r="F325" s="5" t="s">
        <v>538</v>
      </c>
      <c r="G325" s="5">
        <v>2</v>
      </c>
      <c r="H325" s="15">
        <v>1</v>
      </c>
      <c r="I325" s="4"/>
      <c r="J325" s="4">
        <f>INDEX('08_Data_level_analysis'!$M$3:$M$256,MATCH(C325,'08_Data_level_analysis'!$B$3:$B$256,0))</f>
        <v>2</v>
      </c>
      <c r="K325" s="5" t="str">
        <f t="shared" si="5"/>
        <v>N</v>
      </c>
      <c r="M325" s="13" t="s">
        <v>1569</v>
      </c>
      <c r="O325" s="5" t="s">
        <v>1569</v>
      </c>
      <c r="P325" s="12">
        <v>29</v>
      </c>
      <c r="R325" s="5" t="s">
        <v>537</v>
      </c>
      <c r="S325" s="12" t="s">
        <v>1569</v>
      </c>
      <c r="U325" s="5" t="s">
        <v>1569</v>
      </c>
      <c r="V325" s="12"/>
      <c r="X325" s="5" t="s">
        <v>1569</v>
      </c>
      <c r="Y325" s="12" t="s">
        <v>1569</v>
      </c>
      <c r="AA325" s="5" t="s">
        <v>1569</v>
      </c>
      <c r="AB325" s="12" t="s">
        <v>1569</v>
      </c>
      <c r="AD325" s="5" t="s">
        <v>1569</v>
      </c>
      <c r="AE325" s="12" t="s">
        <v>1569</v>
      </c>
      <c r="AG325" s="5" t="s">
        <v>1569</v>
      </c>
      <c r="AH325" s="14" t="s">
        <v>1569</v>
      </c>
      <c r="AJ325" s="5" t="s">
        <v>1569</v>
      </c>
      <c r="AK325" s="14"/>
      <c r="AM325" s="5" t="s">
        <v>1569</v>
      </c>
    </row>
    <row r="326" spans="1:39" ht="12.75" customHeight="1" x14ac:dyDescent="0.25">
      <c r="A326" s="5" t="s">
        <v>284</v>
      </c>
      <c r="B326" s="5" t="s">
        <v>287</v>
      </c>
      <c r="C326" s="5" t="s">
        <v>286</v>
      </c>
      <c r="D326" s="5" t="s">
        <v>35</v>
      </c>
      <c r="E326" s="5" t="s">
        <v>288</v>
      </c>
      <c r="F326" s="5" t="s">
        <v>285</v>
      </c>
      <c r="G326" s="5">
        <v>1</v>
      </c>
      <c r="H326" s="15">
        <v>2</v>
      </c>
      <c r="I326" s="4" t="s">
        <v>1951</v>
      </c>
      <c r="J326" s="4">
        <f>INDEX('08_Data_level_analysis'!$M$3:$M$256,MATCH(C326,'08_Data_level_analysis'!$B$3:$B$256,0))</f>
        <v>1</v>
      </c>
      <c r="K326" s="5" t="str">
        <f t="shared" si="5"/>
        <v>N</v>
      </c>
      <c r="M326" s="13">
        <v>1.4787530079180504</v>
      </c>
      <c r="N326" s="5">
        <v>2015</v>
      </c>
      <c r="O326" s="5" t="s">
        <v>284</v>
      </c>
      <c r="P326" s="12">
        <v>100</v>
      </c>
      <c r="Q326" s="5">
        <v>2015</v>
      </c>
      <c r="R326" s="5" t="s">
        <v>284</v>
      </c>
      <c r="S326" s="12">
        <v>16</v>
      </c>
      <c r="T326" s="5">
        <v>2015</v>
      </c>
      <c r="U326" s="5" t="s">
        <v>284</v>
      </c>
      <c r="V326" s="12"/>
      <c r="X326" s="5" t="s">
        <v>1569</v>
      </c>
      <c r="Y326" s="12" t="s">
        <v>1569</v>
      </c>
      <c r="AA326" s="5" t="s">
        <v>1569</v>
      </c>
      <c r="AB326" s="12" t="s">
        <v>1569</v>
      </c>
      <c r="AD326" s="5" t="s">
        <v>1569</v>
      </c>
      <c r="AE326" s="12" t="s">
        <v>1569</v>
      </c>
      <c r="AG326" s="5" t="s">
        <v>1569</v>
      </c>
      <c r="AH326" s="14" t="s">
        <v>1569</v>
      </c>
      <c r="AJ326" s="5" t="s">
        <v>1569</v>
      </c>
      <c r="AK326" s="14"/>
      <c r="AM326" s="5" t="s">
        <v>1569</v>
      </c>
    </row>
    <row r="327" spans="1:39" ht="12.75" customHeight="1" x14ac:dyDescent="0.25">
      <c r="A327" s="5" t="s">
        <v>289</v>
      </c>
      <c r="B327" s="5" t="s">
        <v>287</v>
      </c>
      <c r="C327" s="5" t="s">
        <v>286</v>
      </c>
      <c r="D327" s="5" t="s">
        <v>35</v>
      </c>
      <c r="E327" s="5" t="s">
        <v>291</v>
      </c>
      <c r="F327" s="5" t="s">
        <v>290</v>
      </c>
      <c r="G327" s="5">
        <v>1</v>
      </c>
      <c r="H327" s="15">
        <v>1</v>
      </c>
      <c r="I327" s="4"/>
      <c r="J327" s="4">
        <f>INDEX('08_Data_level_analysis'!$M$3:$M$256,MATCH(C327,'08_Data_level_analysis'!$B$3:$B$256,0))</f>
        <v>1</v>
      </c>
      <c r="K327" s="5" t="str">
        <f t="shared" si="5"/>
        <v>N</v>
      </c>
      <c r="M327" s="13">
        <v>1.8838304552590266</v>
      </c>
      <c r="N327" s="5">
        <v>2015</v>
      </c>
      <c r="O327" s="5" t="s">
        <v>289</v>
      </c>
      <c r="P327" s="12" t="s">
        <v>1569</v>
      </c>
      <c r="R327" s="5" t="s">
        <v>1569</v>
      </c>
      <c r="S327" s="12">
        <v>13.3</v>
      </c>
      <c r="T327" s="5">
        <v>2015</v>
      </c>
      <c r="U327" s="5" t="s">
        <v>289</v>
      </c>
      <c r="V327" s="12"/>
      <c r="X327" s="5" t="s">
        <v>1569</v>
      </c>
      <c r="Y327" s="12">
        <v>0</v>
      </c>
      <c r="Z327" s="5">
        <v>2015</v>
      </c>
      <c r="AA327" s="5" t="s">
        <v>289</v>
      </c>
      <c r="AB327" s="12">
        <v>0</v>
      </c>
      <c r="AC327" s="5">
        <v>2015</v>
      </c>
      <c r="AD327" s="5" t="s">
        <v>289</v>
      </c>
      <c r="AE327" s="12">
        <v>0</v>
      </c>
      <c r="AF327" s="5">
        <v>2015</v>
      </c>
      <c r="AG327" s="5" t="s">
        <v>289</v>
      </c>
      <c r="AH327" s="14">
        <v>85</v>
      </c>
      <c r="AI327" s="5">
        <v>2015</v>
      </c>
      <c r="AJ327" s="5" t="s">
        <v>289</v>
      </c>
      <c r="AK327" s="14"/>
      <c r="AM327" s="5" t="s">
        <v>1569</v>
      </c>
    </row>
    <row r="328" spans="1:39" ht="12.75" customHeight="1" x14ac:dyDescent="0.25">
      <c r="A328" s="5" t="s">
        <v>540</v>
      </c>
      <c r="B328" s="5" t="s">
        <v>542</v>
      </c>
      <c r="C328" s="5" t="s">
        <v>541</v>
      </c>
      <c r="D328" s="5" t="s">
        <v>360</v>
      </c>
      <c r="E328" s="5" t="s">
        <v>543</v>
      </c>
      <c r="F328" s="5" t="s">
        <v>3198</v>
      </c>
      <c r="G328" s="5">
        <v>3</v>
      </c>
      <c r="H328" s="15">
        <v>2</v>
      </c>
      <c r="I328" s="4" t="s">
        <v>1952</v>
      </c>
      <c r="J328" s="4">
        <f>INDEX('08_Data_level_analysis'!$M$3:$M$256,MATCH(C328,'08_Data_level_analysis'!$B$3:$B$256,0))</f>
        <v>3</v>
      </c>
      <c r="K328" s="5" t="str">
        <f t="shared" ref="K328:K391" si="6">IF(J328&lt;&gt;G328,"Y","N")</f>
        <v>N</v>
      </c>
      <c r="M328" s="13"/>
      <c r="O328" s="5" t="s">
        <v>1569</v>
      </c>
      <c r="P328" s="12">
        <v>36</v>
      </c>
      <c r="Q328" s="5">
        <v>2004</v>
      </c>
      <c r="R328" s="5" t="s">
        <v>540</v>
      </c>
      <c r="S328" s="12" t="s">
        <v>1569</v>
      </c>
      <c r="U328" s="5" t="s">
        <v>1569</v>
      </c>
      <c r="V328" s="12"/>
      <c r="X328" s="5" t="s">
        <v>1569</v>
      </c>
      <c r="Y328" s="12" t="s">
        <v>1569</v>
      </c>
      <c r="AA328" s="5" t="s">
        <v>1569</v>
      </c>
      <c r="AB328" s="12" t="s">
        <v>1569</v>
      </c>
      <c r="AD328" s="5" t="s">
        <v>1569</v>
      </c>
      <c r="AE328" s="12" t="s">
        <v>1569</v>
      </c>
      <c r="AG328" s="5" t="s">
        <v>1569</v>
      </c>
      <c r="AH328" s="14" t="s">
        <v>1569</v>
      </c>
      <c r="AJ328" s="5" t="s">
        <v>1569</v>
      </c>
      <c r="AK328" s="14"/>
      <c r="AM328" s="5" t="s">
        <v>1569</v>
      </c>
    </row>
    <row r="329" spans="1:39" ht="12.75" customHeight="1" x14ac:dyDescent="0.25">
      <c r="A329" s="5" t="s">
        <v>1289</v>
      </c>
      <c r="B329" s="5" t="s">
        <v>1292</v>
      </c>
      <c r="C329" s="5" t="s">
        <v>1291</v>
      </c>
      <c r="D329" s="5" t="s">
        <v>1038</v>
      </c>
      <c r="E329" s="5" t="s">
        <v>1293</v>
      </c>
      <c r="F329" s="5" t="s">
        <v>1290</v>
      </c>
      <c r="G329" s="5">
        <v>2</v>
      </c>
      <c r="H329" s="15">
        <v>1</v>
      </c>
      <c r="I329" s="4"/>
      <c r="J329" s="4">
        <f>INDEX('08_Data_level_analysis'!$M$3:$M$256,MATCH(C329,'08_Data_level_analysis'!$B$3:$B$256,0))</f>
        <v>2</v>
      </c>
      <c r="K329" s="5" t="str">
        <f t="shared" si="6"/>
        <v>N</v>
      </c>
      <c r="M329" s="13">
        <v>1.0531297152914438</v>
      </c>
      <c r="N329" s="5">
        <v>2012</v>
      </c>
      <c r="O329" s="5" t="s">
        <v>1289</v>
      </c>
      <c r="P329" s="12">
        <v>100</v>
      </c>
      <c r="Q329" s="5">
        <v>2012</v>
      </c>
      <c r="R329" s="5" t="s">
        <v>1289</v>
      </c>
      <c r="S329" s="12">
        <v>12.082416483296662</v>
      </c>
      <c r="T329" s="5">
        <v>2012</v>
      </c>
      <c r="U329" s="5" t="s">
        <v>1289</v>
      </c>
      <c r="V329" s="12"/>
      <c r="X329" s="5" t="s">
        <v>1569</v>
      </c>
      <c r="Y329" s="12">
        <v>0</v>
      </c>
      <c r="Z329" s="5">
        <v>2012</v>
      </c>
      <c r="AA329" s="5" t="s">
        <v>1289</v>
      </c>
      <c r="AB329" s="12">
        <v>0</v>
      </c>
      <c r="AC329" s="5">
        <v>2012</v>
      </c>
      <c r="AD329" s="5" t="s">
        <v>1289</v>
      </c>
      <c r="AE329" s="12">
        <v>0</v>
      </c>
      <c r="AF329" s="5">
        <v>2012</v>
      </c>
      <c r="AG329" s="5" t="s">
        <v>1289</v>
      </c>
      <c r="AH329" s="14">
        <v>0</v>
      </c>
      <c r="AI329" s="5">
        <v>2012</v>
      </c>
      <c r="AJ329" s="5" t="s">
        <v>1289</v>
      </c>
      <c r="AK329" s="14"/>
      <c r="AM329" s="5" t="s">
        <v>1569</v>
      </c>
    </row>
    <row r="330" spans="1:39" ht="12.75" customHeight="1" x14ac:dyDescent="0.25">
      <c r="A330" s="5" t="s">
        <v>544</v>
      </c>
      <c r="B330" s="5" t="s">
        <v>547</v>
      </c>
      <c r="C330" s="5" t="s">
        <v>546</v>
      </c>
      <c r="D330" s="5" t="s">
        <v>360</v>
      </c>
      <c r="E330" s="5" t="s">
        <v>548</v>
      </c>
      <c r="F330" s="5" t="s">
        <v>545</v>
      </c>
      <c r="G330" s="5" t="s">
        <v>1790</v>
      </c>
      <c r="H330" s="15">
        <v>1</v>
      </c>
      <c r="I330" s="4"/>
      <c r="J330" s="4">
        <f>INDEX('08_Data_level_analysis'!$M$3:$M$256,MATCH(C330,'08_Data_level_analysis'!$B$3:$B$256,0))</f>
        <v>3</v>
      </c>
      <c r="K330" s="5" t="str">
        <f t="shared" si="6"/>
        <v>Y</v>
      </c>
      <c r="L330" s="4" t="s">
        <v>3286</v>
      </c>
      <c r="M330" s="13">
        <v>0.56000000000000005</v>
      </c>
      <c r="N330" s="5">
        <v>2012</v>
      </c>
      <c r="O330" s="5" t="s">
        <v>544</v>
      </c>
      <c r="P330" s="12">
        <v>45</v>
      </c>
      <c r="Q330" s="5">
        <v>2012</v>
      </c>
      <c r="R330" s="5" t="s">
        <v>544</v>
      </c>
      <c r="S330" s="12">
        <v>9.2402464065708418</v>
      </c>
      <c r="T330" s="5">
        <v>2012</v>
      </c>
      <c r="U330" s="5" t="s">
        <v>544</v>
      </c>
      <c r="V330" s="12"/>
      <c r="X330" s="5" t="s">
        <v>1569</v>
      </c>
      <c r="Y330" s="12" t="s">
        <v>1569</v>
      </c>
      <c r="AA330" s="5" t="s">
        <v>1569</v>
      </c>
      <c r="AB330" s="12" t="s">
        <v>1569</v>
      </c>
      <c r="AD330" s="5" t="s">
        <v>1569</v>
      </c>
      <c r="AE330" s="12" t="s">
        <v>1569</v>
      </c>
      <c r="AG330" s="5" t="s">
        <v>1569</v>
      </c>
      <c r="AH330" s="14" t="s">
        <v>1569</v>
      </c>
      <c r="AJ330" s="5" t="s">
        <v>1569</v>
      </c>
      <c r="AK330" s="14"/>
      <c r="AM330" s="5" t="s">
        <v>1569</v>
      </c>
    </row>
    <row r="331" spans="1:39" ht="12.75" customHeight="1" x14ac:dyDescent="0.25">
      <c r="A331" s="5" t="s">
        <v>292</v>
      </c>
      <c r="B331" s="5" t="s">
        <v>1659</v>
      </c>
      <c r="C331" s="5" t="s">
        <v>294</v>
      </c>
      <c r="D331" s="5" t="s">
        <v>35</v>
      </c>
      <c r="E331" s="5" t="s">
        <v>295</v>
      </c>
      <c r="F331" s="5" t="s">
        <v>293</v>
      </c>
      <c r="G331" s="5">
        <v>2</v>
      </c>
      <c r="H331" s="15">
        <v>2</v>
      </c>
      <c r="I331" s="4" t="s">
        <v>1953</v>
      </c>
      <c r="J331" s="4">
        <f>INDEX('08_Data_level_analysis'!$M$3:$M$256,MATCH(C331,'08_Data_level_analysis'!$B$3:$B$256,0))</f>
        <v>2</v>
      </c>
      <c r="K331" s="5" t="str">
        <f t="shared" si="6"/>
        <v>N</v>
      </c>
      <c r="M331" s="13">
        <v>2.5424068921232879</v>
      </c>
      <c r="N331" s="5">
        <v>2010</v>
      </c>
      <c r="O331" s="5" t="s">
        <v>292</v>
      </c>
      <c r="P331" s="12" t="s">
        <v>1569</v>
      </c>
      <c r="R331" s="5" t="s">
        <v>1569</v>
      </c>
      <c r="S331" s="12">
        <v>5.7794220577942212</v>
      </c>
      <c r="T331" s="5">
        <v>2010</v>
      </c>
      <c r="U331" s="5" t="s">
        <v>292</v>
      </c>
      <c r="V331" s="12"/>
      <c r="X331" s="5" t="s">
        <v>1569</v>
      </c>
      <c r="Y331" s="12">
        <v>0</v>
      </c>
      <c r="Z331" s="5">
        <v>2010</v>
      </c>
      <c r="AA331" s="5" t="s">
        <v>292</v>
      </c>
      <c r="AB331" s="12">
        <v>9.7899999999999991</v>
      </c>
      <c r="AC331" s="5">
        <v>2010</v>
      </c>
      <c r="AD331" s="5" t="s">
        <v>292</v>
      </c>
      <c r="AE331" s="12">
        <v>0.33996231434271773</v>
      </c>
      <c r="AF331" s="5">
        <v>2010</v>
      </c>
      <c r="AG331" s="5" t="s">
        <v>292</v>
      </c>
      <c r="AH331" s="14">
        <v>99.376947040498436</v>
      </c>
      <c r="AI331" s="5">
        <v>2010</v>
      </c>
      <c r="AJ331" s="5" t="s">
        <v>292</v>
      </c>
      <c r="AK331" s="14"/>
      <c r="AM331" s="5" t="s">
        <v>1569</v>
      </c>
    </row>
    <row r="332" spans="1:39" ht="12.75" customHeight="1" x14ac:dyDescent="0.25">
      <c r="A332" s="5" t="s">
        <v>296</v>
      </c>
      <c r="B332" s="5" t="s">
        <v>1659</v>
      </c>
      <c r="C332" s="5" t="s">
        <v>294</v>
      </c>
      <c r="D332" s="5" t="s">
        <v>35</v>
      </c>
      <c r="E332" s="5" t="s">
        <v>298</v>
      </c>
      <c r="F332" s="5" t="s">
        <v>297</v>
      </c>
      <c r="G332" s="5">
        <v>1</v>
      </c>
      <c r="H332" s="15">
        <v>1</v>
      </c>
      <c r="I332" s="4" t="s">
        <v>3199</v>
      </c>
      <c r="J332" s="4">
        <f>INDEX('08_Data_level_analysis'!$M$3:$M$256,MATCH(C332,'08_Data_level_analysis'!$B$3:$B$256,0))</f>
        <v>2</v>
      </c>
      <c r="K332" s="5" t="str">
        <f t="shared" si="6"/>
        <v>Y</v>
      </c>
      <c r="L332" s="4" t="s">
        <v>3284</v>
      </c>
      <c r="M332" s="13">
        <v>0.92685090581293161</v>
      </c>
      <c r="N332" s="5">
        <v>2013</v>
      </c>
      <c r="O332" s="5" t="s">
        <v>296</v>
      </c>
      <c r="P332" s="12" t="s">
        <v>1569</v>
      </c>
      <c r="R332" s="5" t="s">
        <v>1569</v>
      </c>
      <c r="S332" s="12">
        <v>8.8088479984339827</v>
      </c>
      <c r="T332" s="5">
        <v>2013</v>
      </c>
      <c r="U332" s="5" t="s">
        <v>296</v>
      </c>
      <c r="V332" s="12"/>
      <c r="X332" s="5" t="s">
        <v>1569</v>
      </c>
      <c r="Y332" s="12">
        <v>0</v>
      </c>
      <c r="Z332" s="5">
        <v>2013</v>
      </c>
      <c r="AA332" s="5" t="s">
        <v>296</v>
      </c>
      <c r="AB332" s="12">
        <v>9.81</v>
      </c>
      <c r="AC332" s="5">
        <v>2013</v>
      </c>
      <c r="AD332" s="5" t="s">
        <v>296</v>
      </c>
      <c r="AE332" s="12">
        <v>41.019999999999996</v>
      </c>
      <c r="AF332" s="5">
        <v>2013</v>
      </c>
      <c r="AG332" s="5" t="s">
        <v>296</v>
      </c>
      <c r="AH332" s="14">
        <v>99.125483018100468</v>
      </c>
      <c r="AI332" s="5">
        <v>2013</v>
      </c>
      <c r="AJ332" s="5" t="s">
        <v>296</v>
      </c>
      <c r="AK332" s="14"/>
      <c r="AM332" s="5" t="s">
        <v>1569</v>
      </c>
    </row>
    <row r="333" spans="1:39" ht="12.75" customHeight="1" x14ac:dyDescent="0.25">
      <c r="A333" s="5" t="s">
        <v>299</v>
      </c>
      <c r="B333" s="5" t="s">
        <v>302</v>
      </c>
      <c r="C333" s="5" t="s">
        <v>301</v>
      </c>
      <c r="D333" s="5" t="s">
        <v>35</v>
      </c>
      <c r="E333" s="5" t="s">
        <v>303</v>
      </c>
      <c r="F333" s="5" t="s">
        <v>300</v>
      </c>
      <c r="G333" s="5">
        <v>2</v>
      </c>
      <c r="H333" s="15">
        <v>1</v>
      </c>
      <c r="I333" s="4"/>
      <c r="J333" s="4">
        <f>INDEX('08_Data_level_analysis'!$M$3:$M$256,MATCH(C333,'08_Data_level_analysis'!$B$3:$B$256,0))</f>
        <v>2</v>
      </c>
      <c r="K333" s="5" t="str">
        <f t="shared" si="6"/>
        <v>N</v>
      </c>
      <c r="M333" s="13">
        <v>0.88061487456678478</v>
      </c>
      <c r="N333" s="5">
        <v>2014</v>
      </c>
      <c r="O333" s="5" t="s">
        <v>299</v>
      </c>
      <c r="P333" s="12">
        <v>99</v>
      </c>
      <c r="Q333" s="5">
        <v>2014</v>
      </c>
      <c r="R333" s="5" t="s">
        <v>299</v>
      </c>
      <c r="S333" s="12" t="s">
        <v>1569</v>
      </c>
      <c r="U333" s="5" t="s">
        <v>1569</v>
      </c>
      <c r="V333" s="12"/>
      <c r="X333" s="5" t="s">
        <v>1569</v>
      </c>
      <c r="Y333" s="12">
        <v>0</v>
      </c>
      <c r="Z333" s="5">
        <v>2014</v>
      </c>
      <c r="AA333" s="5" t="s">
        <v>299</v>
      </c>
      <c r="AB333" s="12">
        <v>61</v>
      </c>
      <c r="AC333" s="5">
        <v>2014</v>
      </c>
      <c r="AD333" s="5" t="s">
        <v>299</v>
      </c>
      <c r="AE333" s="12">
        <v>0</v>
      </c>
      <c r="AF333" s="5">
        <v>2014</v>
      </c>
      <c r="AG333" s="5" t="s">
        <v>299</v>
      </c>
      <c r="AH333" s="14">
        <v>100</v>
      </c>
      <c r="AI333" s="5">
        <v>2014</v>
      </c>
      <c r="AJ333" s="5" t="s">
        <v>299</v>
      </c>
      <c r="AK333" s="14"/>
      <c r="AM333" s="5" t="s">
        <v>1569</v>
      </c>
    </row>
    <row r="334" spans="1:39" ht="12.75" customHeight="1" x14ac:dyDescent="0.25">
      <c r="A334" s="5" t="s">
        <v>959</v>
      </c>
      <c r="B334" s="5" t="s">
        <v>962</v>
      </c>
      <c r="C334" s="5" t="s">
        <v>961</v>
      </c>
      <c r="D334" s="5" t="s">
        <v>620</v>
      </c>
      <c r="E334" s="5" t="s">
        <v>963</v>
      </c>
      <c r="F334" s="5" t="s">
        <v>960</v>
      </c>
      <c r="G334" s="5">
        <v>1</v>
      </c>
      <c r="H334" s="15">
        <v>1</v>
      </c>
      <c r="I334" s="4"/>
      <c r="J334" s="4">
        <f>INDEX('08_Data_level_analysis'!$M$3:$M$256,MATCH(C334,'08_Data_level_analysis'!$B$3:$B$256,0))</f>
        <v>1</v>
      </c>
      <c r="K334" s="5" t="str">
        <f t="shared" si="6"/>
        <v>N</v>
      </c>
      <c r="M334" s="13">
        <v>1.0186160871092378</v>
      </c>
      <c r="N334" s="5">
        <v>2014</v>
      </c>
      <c r="O334" s="5" t="s">
        <v>959</v>
      </c>
      <c r="P334" s="12">
        <v>60</v>
      </c>
      <c r="Q334" s="5">
        <v>2014</v>
      </c>
      <c r="R334" s="5" t="s">
        <v>959</v>
      </c>
      <c r="S334" s="12">
        <v>19.5</v>
      </c>
      <c r="T334" s="5">
        <v>2014</v>
      </c>
      <c r="U334" s="5" t="s">
        <v>959</v>
      </c>
      <c r="V334" s="12"/>
      <c r="X334" s="5" t="s">
        <v>1569</v>
      </c>
      <c r="Y334" s="12" t="s">
        <v>1569</v>
      </c>
      <c r="AA334" s="5" t="s">
        <v>1569</v>
      </c>
      <c r="AB334" s="12" t="s">
        <v>1569</v>
      </c>
      <c r="AD334" s="5" t="s">
        <v>1569</v>
      </c>
      <c r="AE334" s="12" t="s">
        <v>1569</v>
      </c>
      <c r="AG334" s="5" t="s">
        <v>1569</v>
      </c>
      <c r="AH334" s="14" t="s">
        <v>1569</v>
      </c>
      <c r="AJ334" s="5" t="s">
        <v>1569</v>
      </c>
      <c r="AK334" s="14"/>
      <c r="AM334" s="5" t="s">
        <v>1569</v>
      </c>
    </row>
    <row r="335" spans="1:39" ht="12.75" customHeight="1" x14ac:dyDescent="0.25">
      <c r="A335" s="5" t="s">
        <v>549</v>
      </c>
      <c r="B335" s="5" t="s">
        <v>552</v>
      </c>
      <c r="C335" s="5" t="s">
        <v>551</v>
      </c>
      <c r="D335" s="5" t="s">
        <v>360</v>
      </c>
      <c r="E335" s="5" t="s">
        <v>553</v>
      </c>
      <c r="F335" s="5" t="s">
        <v>550</v>
      </c>
      <c r="G335" s="5">
        <v>2</v>
      </c>
      <c r="H335" s="15">
        <v>1</v>
      </c>
      <c r="I335" s="4"/>
      <c r="J335" s="4">
        <f>INDEX('08_Data_level_analysis'!$M$3:$M$256,MATCH(C335,'08_Data_level_analysis'!$B$3:$B$256,0))</f>
        <v>2</v>
      </c>
      <c r="K335" s="5" t="str">
        <f t="shared" si="6"/>
        <v>N</v>
      </c>
      <c r="M335" s="13">
        <v>0.36108415517591569</v>
      </c>
      <c r="N335" s="5">
        <v>2008</v>
      </c>
      <c r="O335" s="5" t="s">
        <v>549</v>
      </c>
      <c r="P335" s="12" t="s">
        <v>1569</v>
      </c>
      <c r="R335" s="5" t="s">
        <v>1569</v>
      </c>
      <c r="S335" s="12">
        <v>16</v>
      </c>
      <c r="T335" s="5">
        <v>2008</v>
      </c>
      <c r="U335" s="5" t="s">
        <v>549</v>
      </c>
      <c r="V335" s="12"/>
      <c r="X335" s="5" t="s">
        <v>1569</v>
      </c>
      <c r="Y335" s="12" t="s">
        <v>1569</v>
      </c>
      <c r="AA335" s="5" t="s">
        <v>1569</v>
      </c>
      <c r="AB335" s="12" t="s">
        <v>1569</v>
      </c>
      <c r="AD335" s="5" t="s">
        <v>1569</v>
      </c>
      <c r="AE335" s="12" t="s">
        <v>1569</v>
      </c>
      <c r="AG335" s="5" t="s">
        <v>1569</v>
      </c>
      <c r="AH335" s="14" t="s">
        <v>1569</v>
      </c>
      <c r="AJ335" s="5" t="s">
        <v>1569</v>
      </c>
      <c r="AK335" s="14"/>
      <c r="AM335" s="5" t="s">
        <v>1569</v>
      </c>
    </row>
    <row r="336" spans="1:39" ht="12.75" customHeight="1" x14ac:dyDescent="0.25">
      <c r="A336" s="5" t="s">
        <v>1297</v>
      </c>
      <c r="B336" s="5" t="s">
        <v>1300</v>
      </c>
      <c r="C336" s="5" t="s">
        <v>1299</v>
      </c>
      <c r="D336" s="5" t="s">
        <v>1038</v>
      </c>
      <c r="E336" s="5" t="s">
        <v>1587</v>
      </c>
      <c r="F336" s="5" t="s">
        <v>1298</v>
      </c>
      <c r="G336" s="5" t="s">
        <v>1790</v>
      </c>
      <c r="H336" s="15">
        <v>1</v>
      </c>
      <c r="I336" s="4"/>
      <c r="J336" s="4">
        <f>INDEX('08_Data_level_analysis'!$M$3:$M$256,MATCH(C336,'08_Data_level_analysis'!$B$3:$B$256,0))</f>
        <v>3</v>
      </c>
      <c r="K336" s="5" t="str">
        <f t="shared" si="6"/>
        <v>Y</v>
      </c>
      <c r="L336" s="4" t="s">
        <v>3286</v>
      </c>
      <c r="M336" s="13">
        <v>1.681321067499888</v>
      </c>
      <c r="N336" s="5">
        <v>2017</v>
      </c>
      <c r="O336" s="5" t="s">
        <v>1297</v>
      </c>
      <c r="P336" s="12">
        <v>68.599999999999994</v>
      </c>
      <c r="Q336" s="5">
        <v>2017</v>
      </c>
      <c r="R336" s="5" t="s">
        <v>1297</v>
      </c>
      <c r="S336" s="12" t="s">
        <v>1569</v>
      </c>
      <c r="U336" s="5" t="s">
        <v>1569</v>
      </c>
      <c r="V336" s="12"/>
      <c r="X336" s="5" t="s">
        <v>1569</v>
      </c>
      <c r="Y336" s="12">
        <v>5</v>
      </c>
      <c r="Z336" s="5">
        <v>2017</v>
      </c>
      <c r="AA336" s="5" t="s">
        <v>1297</v>
      </c>
      <c r="AB336" s="12">
        <v>0</v>
      </c>
      <c r="AC336" s="5">
        <v>2017</v>
      </c>
      <c r="AD336" s="5" t="s">
        <v>1297</v>
      </c>
      <c r="AE336" s="12">
        <v>0</v>
      </c>
      <c r="AF336" s="5">
        <v>2017</v>
      </c>
      <c r="AG336" s="5" t="s">
        <v>1297</v>
      </c>
      <c r="AH336" s="14">
        <v>0</v>
      </c>
      <c r="AI336" s="5">
        <v>2017</v>
      </c>
      <c r="AJ336" s="5" t="s">
        <v>1297</v>
      </c>
      <c r="AK336" s="14"/>
      <c r="AM336" s="5" t="s">
        <v>1569</v>
      </c>
    </row>
    <row r="337" spans="1:39" ht="12.75" customHeight="1" x14ac:dyDescent="0.25">
      <c r="A337" s="5" t="s">
        <v>1308</v>
      </c>
      <c r="B337" s="5" t="s">
        <v>1300</v>
      </c>
      <c r="C337" s="5" t="s">
        <v>1299</v>
      </c>
      <c r="D337" s="5" t="s">
        <v>1038</v>
      </c>
      <c r="E337" s="5" t="s">
        <v>1310</v>
      </c>
      <c r="F337" s="5" t="s">
        <v>1309</v>
      </c>
      <c r="G337" s="5" t="s">
        <v>1790</v>
      </c>
      <c r="H337" s="15">
        <v>1</v>
      </c>
      <c r="I337" s="4" t="s">
        <v>1956</v>
      </c>
      <c r="J337" s="4">
        <f>INDEX('08_Data_level_analysis'!$M$3:$M$256,MATCH(C337,'08_Data_level_analysis'!$B$3:$B$256,0))</f>
        <v>3</v>
      </c>
      <c r="K337" s="5" t="str">
        <f t="shared" si="6"/>
        <v>Y</v>
      </c>
      <c r="L337" s="4" t="s">
        <v>3286</v>
      </c>
      <c r="M337" s="13">
        <v>1.4219178082191781</v>
      </c>
      <c r="N337" s="5">
        <v>2007</v>
      </c>
      <c r="O337" s="5" t="s">
        <v>1308</v>
      </c>
      <c r="P337" s="12" t="s">
        <v>1569</v>
      </c>
      <c r="R337" s="5" t="s">
        <v>1569</v>
      </c>
      <c r="S337" s="12">
        <v>17.399999999999999</v>
      </c>
      <c r="T337" s="5">
        <v>2007</v>
      </c>
      <c r="U337" s="5" t="s">
        <v>1308</v>
      </c>
      <c r="V337" s="12"/>
      <c r="X337" s="5" t="s">
        <v>1569</v>
      </c>
      <c r="Y337" s="12" t="s">
        <v>1569</v>
      </c>
      <c r="AA337" s="5" t="s">
        <v>1569</v>
      </c>
      <c r="AB337" s="12" t="s">
        <v>1569</v>
      </c>
      <c r="AD337" s="5" t="s">
        <v>1569</v>
      </c>
      <c r="AE337" s="12" t="s">
        <v>1569</v>
      </c>
      <c r="AG337" s="5" t="s">
        <v>1569</v>
      </c>
      <c r="AH337" s="14" t="s">
        <v>1569</v>
      </c>
      <c r="AJ337" s="5" t="s">
        <v>1569</v>
      </c>
      <c r="AK337" s="14"/>
      <c r="AM337" s="5" t="s">
        <v>1569</v>
      </c>
    </row>
    <row r="338" spans="1:39" ht="12.75" customHeight="1" x14ac:dyDescent="0.25">
      <c r="A338" s="5" t="s">
        <v>554</v>
      </c>
      <c r="B338" s="5" t="s">
        <v>557</v>
      </c>
      <c r="C338" s="5" t="s">
        <v>556</v>
      </c>
      <c r="D338" s="5" t="s">
        <v>360</v>
      </c>
      <c r="E338" s="5" t="s">
        <v>558</v>
      </c>
      <c r="F338" s="5" t="s">
        <v>555</v>
      </c>
      <c r="G338" s="5" t="s">
        <v>2708</v>
      </c>
      <c r="H338" s="15">
        <v>1</v>
      </c>
      <c r="I338" s="4"/>
      <c r="J338" s="4">
        <f>INDEX('08_Data_level_analysis'!$M$3:$M$256,MATCH(C338,'08_Data_level_analysis'!$B$3:$B$256,0))</f>
        <v>2</v>
      </c>
      <c r="K338" s="5" t="str">
        <f t="shared" si="6"/>
        <v>Y</v>
      </c>
      <c r="L338" s="4" t="s">
        <v>3287</v>
      </c>
      <c r="M338" s="13">
        <v>1.1099999999999999</v>
      </c>
      <c r="N338" s="5">
        <v>2013</v>
      </c>
      <c r="O338" s="5" t="s">
        <v>554</v>
      </c>
      <c r="P338" s="12" t="s">
        <v>1569</v>
      </c>
      <c r="R338" s="5" t="s">
        <v>1569</v>
      </c>
      <c r="S338" s="12">
        <v>20</v>
      </c>
      <c r="T338" s="5">
        <v>2013</v>
      </c>
      <c r="U338" s="5" t="s">
        <v>554</v>
      </c>
      <c r="V338" s="12"/>
      <c r="X338" s="5" t="s">
        <v>1569</v>
      </c>
      <c r="Y338" s="12" t="s">
        <v>1569</v>
      </c>
      <c r="AA338" s="5" t="s">
        <v>1569</v>
      </c>
      <c r="AB338" s="12" t="s">
        <v>1569</v>
      </c>
      <c r="AD338" s="5" t="s">
        <v>1569</v>
      </c>
      <c r="AE338" s="12" t="s">
        <v>1569</v>
      </c>
      <c r="AG338" s="5" t="s">
        <v>1569</v>
      </c>
      <c r="AH338" s="14" t="s">
        <v>1569</v>
      </c>
      <c r="AJ338" s="5" t="s">
        <v>1569</v>
      </c>
      <c r="AK338" s="14"/>
      <c r="AM338" s="5" t="s">
        <v>1569</v>
      </c>
    </row>
    <row r="339" spans="1:39" ht="12.75" customHeight="1" x14ac:dyDescent="0.25">
      <c r="A339" s="5" t="s">
        <v>304</v>
      </c>
      <c r="B339" s="5" t="s">
        <v>306</v>
      </c>
      <c r="C339" s="5" t="s">
        <v>305</v>
      </c>
      <c r="D339" s="5" t="s">
        <v>35</v>
      </c>
      <c r="E339" s="5" t="s">
        <v>307</v>
      </c>
      <c r="F339" s="5" t="s">
        <v>3200</v>
      </c>
      <c r="G339" s="5">
        <v>3</v>
      </c>
      <c r="H339" s="15">
        <v>1</v>
      </c>
      <c r="I339" s="4" t="s">
        <v>3202</v>
      </c>
      <c r="J339" s="4">
        <f>INDEX('08_Data_level_analysis'!$M$3:$M$256,MATCH(C339,'08_Data_level_analysis'!$B$3:$B$256,0))</f>
        <v>3</v>
      </c>
      <c r="K339" s="5" t="str">
        <f t="shared" si="6"/>
        <v>N</v>
      </c>
      <c r="M339" s="13">
        <v>2.2958939338205342</v>
      </c>
      <c r="N339" s="5">
        <v>2014</v>
      </c>
      <c r="O339" s="5" t="s">
        <v>304</v>
      </c>
      <c r="P339" s="12" t="s">
        <v>1569</v>
      </c>
      <c r="R339" s="5" t="s">
        <v>1569</v>
      </c>
      <c r="S339" s="12">
        <v>10.402080416083216</v>
      </c>
      <c r="T339" s="5">
        <v>2014</v>
      </c>
      <c r="U339" s="5" t="s">
        <v>304</v>
      </c>
      <c r="V339" s="12"/>
      <c r="X339" s="5" t="s">
        <v>1569</v>
      </c>
      <c r="Y339" s="12">
        <v>15</v>
      </c>
      <c r="Z339" s="5">
        <v>2014</v>
      </c>
      <c r="AA339" s="5" t="s">
        <v>304</v>
      </c>
      <c r="AB339" s="12">
        <v>10</v>
      </c>
      <c r="AC339" s="5">
        <v>2014</v>
      </c>
      <c r="AD339" s="5" t="s">
        <v>304</v>
      </c>
      <c r="AE339" s="12">
        <v>10</v>
      </c>
      <c r="AF339" s="5">
        <v>2014</v>
      </c>
      <c r="AG339" s="5" t="s">
        <v>304</v>
      </c>
      <c r="AH339" s="14">
        <v>100</v>
      </c>
      <c r="AI339" s="5">
        <v>2014</v>
      </c>
      <c r="AJ339" s="5" t="s">
        <v>304</v>
      </c>
      <c r="AK339" s="14"/>
      <c r="AM339" s="5" t="s">
        <v>1569</v>
      </c>
    </row>
    <row r="340" spans="1:39" ht="12.75" customHeight="1" x14ac:dyDescent="0.25">
      <c r="A340" s="5" t="s">
        <v>308</v>
      </c>
      <c r="B340" s="5" t="s">
        <v>306</v>
      </c>
      <c r="C340" s="5" t="s">
        <v>305</v>
      </c>
      <c r="D340" s="5" t="s">
        <v>35</v>
      </c>
      <c r="E340" s="5" t="s">
        <v>309</v>
      </c>
      <c r="F340" s="5" t="s">
        <v>3201</v>
      </c>
      <c r="G340" s="5">
        <v>3</v>
      </c>
      <c r="H340" s="15">
        <v>1</v>
      </c>
      <c r="I340" s="4" t="s">
        <v>3202</v>
      </c>
      <c r="J340" s="4">
        <f>INDEX('08_Data_level_analysis'!$M$3:$M$256,MATCH(C340,'08_Data_level_analysis'!$B$3:$B$256,0))</f>
        <v>3</v>
      </c>
      <c r="K340" s="5" t="str">
        <f t="shared" si="6"/>
        <v>N</v>
      </c>
      <c r="M340" s="13">
        <v>1.9785961092109545</v>
      </c>
      <c r="N340" s="5">
        <v>2014</v>
      </c>
      <c r="O340" s="5" t="s">
        <v>308</v>
      </c>
      <c r="P340" s="12" t="s">
        <v>1569</v>
      </c>
      <c r="R340" s="5" t="s">
        <v>1569</v>
      </c>
      <c r="S340" s="12">
        <v>8.1918081918081906</v>
      </c>
      <c r="T340" s="5">
        <v>2014</v>
      </c>
      <c r="U340" s="5" t="s">
        <v>308</v>
      </c>
      <c r="V340" s="12"/>
      <c r="X340" s="5" t="s">
        <v>1569</v>
      </c>
      <c r="Y340" s="12">
        <v>0</v>
      </c>
      <c r="Z340" s="5">
        <v>2014</v>
      </c>
      <c r="AA340" s="5" t="s">
        <v>308</v>
      </c>
      <c r="AB340" s="12">
        <v>32</v>
      </c>
      <c r="AC340" s="5">
        <v>2014</v>
      </c>
      <c r="AD340" s="5" t="s">
        <v>308</v>
      </c>
      <c r="AE340" s="12">
        <v>0</v>
      </c>
      <c r="AF340" s="5">
        <v>2014</v>
      </c>
      <c r="AG340" s="5" t="s">
        <v>308</v>
      </c>
      <c r="AH340" s="14">
        <v>100</v>
      </c>
      <c r="AI340" s="5">
        <v>2014</v>
      </c>
      <c r="AJ340" s="5" t="s">
        <v>308</v>
      </c>
      <c r="AK340" s="14"/>
      <c r="AM340" s="5" t="s">
        <v>1569</v>
      </c>
    </row>
    <row r="341" spans="1:39" ht="12.75" customHeight="1" x14ac:dyDescent="0.25">
      <c r="A341" s="5" t="s">
        <v>964</v>
      </c>
      <c r="B341" s="5" t="s">
        <v>967</v>
      </c>
      <c r="C341" s="5" t="s">
        <v>966</v>
      </c>
      <c r="D341" s="5" t="s">
        <v>620</v>
      </c>
      <c r="E341" s="5" t="s">
        <v>968</v>
      </c>
      <c r="F341" s="5" t="s">
        <v>965</v>
      </c>
      <c r="G341" s="5">
        <v>2</v>
      </c>
      <c r="H341" s="15">
        <v>1</v>
      </c>
      <c r="I341" s="4"/>
      <c r="J341" s="4">
        <f>INDEX('08_Data_level_analysis'!$M$3:$M$256,MATCH(C341,'08_Data_level_analysis'!$B$3:$B$256,0))</f>
        <v>2</v>
      </c>
      <c r="K341" s="5" t="str">
        <f t="shared" si="6"/>
        <v>N</v>
      </c>
      <c r="M341" s="13">
        <v>2.4367391085622296</v>
      </c>
      <c r="N341" s="5">
        <v>2016</v>
      </c>
      <c r="O341" s="5" t="s">
        <v>964</v>
      </c>
      <c r="P341" s="12">
        <v>93</v>
      </c>
      <c r="Q341" s="5">
        <v>2016</v>
      </c>
      <c r="R341" s="5" t="s">
        <v>964</v>
      </c>
      <c r="S341" s="12">
        <v>9.1816367265469054</v>
      </c>
      <c r="T341" s="5">
        <v>2016</v>
      </c>
      <c r="U341" s="5" t="s">
        <v>964</v>
      </c>
      <c r="V341" s="12"/>
      <c r="X341" s="5" t="s">
        <v>1569</v>
      </c>
      <c r="Y341" s="12">
        <v>0.97029108732619784</v>
      </c>
      <c r="Z341" s="5">
        <v>2016</v>
      </c>
      <c r="AA341" s="5" t="s">
        <v>964</v>
      </c>
      <c r="AB341" s="12">
        <v>0</v>
      </c>
      <c r="AC341" s="5">
        <v>2016</v>
      </c>
      <c r="AD341" s="5" t="s">
        <v>964</v>
      </c>
      <c r="AE341" s="12">
        <v>0</v>
      </c>
      <c r="AF341" s="5">
        <v>2016</v>
      </c>
      <c r="AG341" s="5" t="s">
        <v>964</v>
      </c>
      <c r="AH341" s="14">
        <v>0</v>
      </c>
      <c r="AI341" s="5">
        <v>2016</v>
      </c>
      <c r="AJ341" s="5" t="s">
        <v>964</v>
      </c>
      <c r="AK341" s="14"/>
      <c r="AM341" s="5" t="s">
        <v>1569</v>
      </c>
    </row>
    <row r="342" spans="1:39" ht="12.75" customHeight="1" x14ac:dyDescent="0.25">
      <c r="A342" s="5" t="s">
        <v>969</v>
      </c>
      <c r="B342" s="5" t="s">
        <v>967</v>
      </c>
      <c r="C342" s="5" t="s">
        <v>966</v>
      </c>
      <c r="D342" s="5" t="s">
        <v>620</v>
      </c>
      <c r="E342" s="5" t="s">
        <v>1589</v>
      </c>
      <c r="F342" s="5" t="s">
        <v>970</v>
      </c>
      <c r="G342" s="5">
        <v>2</v>
      </c>
      <c r="H342" s="15">
        <v>1</v>
      </c>
      <c r="I342" s="4"/>
      <c r="J342" s="4">
        <f>INDEX('08_Data_level_analysis'!$M$3:$M$256,MATCH(C342,'08_Data_level_analysis'!$B$3:$B$256,0))</f>
        <v>2</v>
      </c>
      <c r="K342" s="5" t="str">
        <f t="shared" si="6"/>
        <v>N</v>
      </c>
      <c r="M342" s="13">
        <v>0.97849469716192294</v>
      </c>
      <c r="N342" s="5">
        <v>2016</v>
      </c>
      <c r="O342" s="5" t="s">
        <v>969</v>
      </c>
      <c r="P342" s="12">
        <v>95.4</v>
      </c>
      <c r="Q342" s="5">
        <v>2016</v>
      </c>
      <c r="R342" s="5" t="s">
        <v>969</v>
      </c>
      <c r="S342" s="12">
        <v>10.51051051051051</v>
      </c>
      <c r="T342" s="5">
        <v>2016</v>
      </c>
      <c r="U342" s="5" t="s">
        <v>969</v>
      </c>
      <c r="V342" s="12"/>
      <c r="X342" s="5" t="s">
        <v>1569</v>
      </c>
      <c r="Y342" s="12">
        <v>0.53937432578209277</v>
      </c>
      <c r="Z342" s="5">
        <v>2016</v>
      </c>
      <c r="AA342" s="5" t="s">
        <v>969</v>
      </c>
      <c r="AB342" s="12">
        <v>0</v>
      </c>
      <c r="AC342" s="5">
        <v>2016</v>
      </c>
      <c r="AD342" s="5" t="s">
        <v>969</v>
      </c>
      <c r="AE342" s="12">
        <v>0</v>
      </c>
      <c r="AF342" s="5">
        <v>2016</v>
      </c>
      <c r="AG342" s="5" t="s">
        <v>969</v>
      </c>
      <c r="AH342" s="14">
        <v>0</v>
      </c>
      <c r="AI342" s="5">
        <v>2016</v>
      </c>
      <c r="AJ342" s="5" t="s">
        <v>969</v>
      </c>
      <c r="AK342" s="14"/>
      <c r="AM342" s="5" t="s">
        <v>1569</v>
      </c>
    </row>
    <row r="343" spans="1:39" ht="12.75" customHeight="1" x14ac:dyDescent="0.25">
      <c r="A343" s="5" t="s">
        <v>971</v>
      </c>
      <c r="B343" s="5" t="s">
        <v>967</v>
      </c>
      <c r="C343" s="5" t="s">
        <v>966</v>
      </c>
      <c r="D343" s="5" t="s">
        <v>620</v>
      </c>
      <c r="E343" s="5" t="s">
        <v>973</v>
      </c>
      <c r="F343" s="5" t="s">
        <v>972</v>
      </c>
      <c r="G343" s="5">
        <v>2</v>
      </c>
      <c r="H343" s="15">
        <v>1</v>
      </c>
      <c r="I343" s="4"/>
      <c r="J343" s="4">
        <f>INDEX('08_Data_level_analysis'!$M$3:$M$256,MATCH(C343,'08_Data_level_analysis'!$B$3:$B$256,0))</f>
        <v>2</v>
      </c>
      <c r="K343" s="5" t="str">
        <f t="shared" si="6"/>
        <v>N</v>
      </c>
      <c r="M343" s="13">
        <v>0.72716016213627388</v>
      </c>
      <c r="N343" s="5">
        <v>2016</v>
      </c>
      <c r="O343" s="5" t="s">
        <v>971</v>
      </c>
      <c r="P343" s="12">
        <v>71</v>
      </c>
      <c r="Q343" s="5">
        <v>2016</v>
      </c>
      <c r="R343" s="5" t="s">
        <v>971</v>
      </c>
      <c r="S343" s="12">
        <v>10.51051051051051</v>
      </c>
      <c r="T343" s="5">
        <v>2016</v>
      </c>
      <c r="U343" s="5" t="s">
        <v>971</v>
      </c>
      <c r="V343" s="12"/>
      <c r="X343" s="5" t="s">
        <v>1569</v>
      </c>
      <c r="Y343" s="12">
        <v>18.758256274768822</v>
      </c>
      <c r="Z343" s="5">
        <v>2016</v>
      </c>
      <c r="AA343" s="5" t="s">
        <v>971</v>
      </c>
      <c r="AB343" s="12">
        <v>0</v>
      </c>
      <c r="AC343" s="5">
        <v>2016</v>
      </c>
      <c r="AD343" s="5" t="s">
        <v>971</v>
      </c>
      <c r="AE343" s="12">
        <v>0</v>
      </c>
      <c r="AF343" s="5">
        <v>2016</v>
      </c>
      <c r="AG343" s="5" t="s">
        <v>971</v>
      </c>
      <c r="AH343" s="14">
        <v>79.024390243902445</v>
      </c>
      <c r="AI343" s="5">
        <v>2016</v>
      </c>
      <c r="AJ343" s="5" t="s">
        <v>971</v>
      </c>
      <c r="AK343" s="14"/>
      <c r="AM343" s="5" t="s">
        <v>1569</v>
      </c>
    </row>
    <row r="344" spans="1:39" ht="12.75" customHeight="1" x14ac:dyDescent="0.25">
      <c r="A344" s="5" t="s">
        <v>974</v>
      </c>
      <c r="B344" s="5" t="s">
        <v>967</v>
      </c>
      <c r="C344" s="5" t="s">
        <v>966</v>
      </c>
      <c r="D344" s="5" t="s">
        <v>620</v>
      </c>
      <c r="E344" s="5" t="s">
        <v>976</v>
      </c>
      <c r="F344" s="5" t="s">
        <v>975</v>
      </c>
      <c r="G344" s="5">
        <v>2</v>
      </c>
      <c r="H344" s="15">
        <v>1</v>
      </c>
      <c r="I344" s="4"/>
      <c r="J344" s="4">
        <f>INDEX('08_Data_level_analysis'!$M$3:$M$256,MATCH(C344,'08_Data_level_analysis'!$B$3:$B$256,0))</f>
        <v>2</v>
      </c>
      <c r="K344" s="5" t="str">
        <f t="shared" si="6"/>
        <v>N</v>
      </c>
      <c r="M344" s="13">
        <v>1.2712743248119516</v>
      </c>
      <c r="N344" s="5">
        <v>2016</v>
      </c>
      <c r="O344" s="5" t="s">
        <v>974</v>
      </c>
      <c r="P344" s="12">
        <v>80.7</v>
      </c>
      <c r="Q344" s="5">
        <v>2016</v>
      </c>
      <c r="R344" s="5" t="s">
        <v>974</v>
      </c>
      <c r="S344" s="12">
        <v>3.9999999999999996</v>
      </c>
      <c r="T344" s="5">
        <v>2016</v>
      </c>
      <c r="U344" s="5" t="s">
        <v>974</v>
      </c>
      <c r="V344" s="12"/>
      <c r="X344" s="5" t="s">
        <v>1569</v>
      </c>
      <c r="Y344" s="12">
        <v>6.5701559020044558</v>
      </c>
      <c r="Z344" s="5">
        <v>2016</v>
      </c>
      <c r="AA344" s="5" t="s">
        <v>974</v>
      </c>
      <c r="AB344" s="12">
        <v>0</v>
      </c>
      <c r="AC344" s="5">
        <v>2016</v>
      </c>
      <c r="AD344" s="5" t="s">
        <v>974</v>
      </c>
      <c r="AE344" s="12">
        <v>0</v>
      </c>
      <c r="AF344" s="5">
        <v>2016</v>
      </c>
      <c r="AG344" s="5" t="s">
        <v>974</v>
      </c>
      <c r="AH344" s="14">
        <v>0</v>
      </c>
      <c r="AI344" s="5">
        <v>2016</v>
      </c>
      <c r="AJ344" s="5" t="s">
        <v>974</v>
      </c>
      <c r="AK344" s="14"/>
      <c r="AM344" s="5" t="s">
        <v>1569</v>
      </c>
    </row>
    <row r="345" spans="1:39" ht="12.75" customHeight="1" x14ac:dyDescent="0.25">
      <c r="A345" s="5" t="s">
        <v>977</v>
      </c>
      <c r="B345" s="5" t="s">
        <v>967</v>
      </c>
      <c r="C345" s="5" t="s">
        <v>966</v>
      </c>
      <c r="D345" s="5" t="s">
        <v>620</v>
      </c>
      <c r="E345" s="5" t="s">
        <v>979</v>
      </c>
      <c r="F345" s="5" t="s">
        <v>978</v>
      </c>
      <c r="G345" s="5">
        <v>2</v>
      </c>
      <c r="H345" s="15">
        <v>1</v>
      </c>
      <c r="I345" s="4"/>
      <c r="J345" s="4">
        <f>INDEX('08_Data_level_analysis'!$M$3:$M$256,MATCH(C345,'08_Data_level_analysis'!$B$3:$B$256,0))</f>
        <v>2</v>
      </c>
      <c r="K345" s="5" t="str">
        <f t="shared" si="6"/>
        <v>N</v>
      </c>
      <c r="M345" s="13">
        <v>1.235179438211188</v>
      </c>
      <c r="N345" s="5">
        <v>2016</v>
      </c>
      <c r="O345" s="5" t="s">
        <v>977</v>
      </c>
      <c r="P345" s="12">
        <v>65.599999999999994</v>
      </c>
      <c r="Q345" s="5">
        <v>2016</v>
      </c>
      <c r="R345" s="5" t="s">
        <v>977</v>
      </c>
      <c r="S345" s="12">
        <v>3</v>
      </c>
      <c r="T345" s="5">
        <v>2016</v>
      </c>
      <c r="U345" s="5" t="s">
        <v>977</v>
      </c>
      <c r="V345" s="12"/>
      <c r="X345" s="5" t="s">
        <v>1569</v>
      </c>
      <c r="Y345" s="12">
        <v>5.8394160583941614</v>
      </c>
      <c r="Z345" s="5">
        <v>2016</v>
      </c>
      <c r="AA345" s="5" t="s">
        <v>977</v>
      </c>
      <c r="AB345" s="12">
        <v>0</v>
      </c>
      <c r="AC345" s="5">
        <v>2016</v>
      </c>
      <c r="AD345" s="5" t="s">
        <v>977</v>
      </c>
      <c r="AE345" s="12">
        <v>0</v>
      </c>
      <c r="AF345" s="5">
        <v>2016</v>
      </c>
      <c r="AG345" s="5" t="s">
        <v>977</v>
      </c>
      <c r="AH345" s="14">
        <v>0</v>
      </c>
      <c r="AI345" s="5">
        <v>2016</v>
      </c>
      <c r="AJ345" s="5" t="s">
        <v>977</v>
      </c>
      <c r="AK345" s="14"/>
      <c r="AM345" s="5" t="s">
        <v>1569</v>
      </c>
    </row>
    <row r="346" spans="1:39" ht="12.75" customHeight="1" x14ac:dyDescent="0.25">
      <c r="A346" s="5" t="s">
        <v>980</v>
      </c>
      <c r="B346" s="5" t="s">
        <v>967</v>
      </c>
      <c r="C346" s="5" t="s">
        <v>966</v>
      </c>
      <c r="D346" s="5" t="s">
        <v>620</v>
      </c>
      <c r="E346" s="5" t="s">
        <v>982</v>
      </c>
      <c r="F346" s="5" t="s">
        <v>981</v>
      </c>
      <c r="G346" s="5">
        <v>2</v>
      </c>
      <c r="H346" s="15">
        <v>1</v>
      </c>
      <c r="I346" s="4"/>
      <c r="J346" s="4">
        <f>INDEX('08_Data_level_analysis'!$M$3:$M$256,MATCH(C346,'08_Data_level_analysis'!$B$3:$B$256,0))</f>
        <v>2</v>
      </c>
      <c r="K346" s="5" t="str">
        <f t="shared" si="6"/>
        <v>N</v>
      </c>
      <c r="M346" s="13">
        <v>1.8987241774301848</v>
      </c>
      <c r="N346" s="5">
        <v>2016</v>
      </c>
      <c r="O346" s="5" t="s">
        <v>980</v>
      </c>
      <c r="P346" s="12">
        <v>93.2</v>
      </c>
      <c r="Q346" s="5">
        <v>2016</v>
      </c>
      <c r="R346" s="5" t="s">
        <v>980</v>
      </c>
      <c r="S346" s="12">
        <v>6.1938061938061946</v>
      </c>
      <c r="T346" s="5">
        <v>2016</v>
      </c>
      <c r="U346" s="5" t="s">
        <v>980</v>
      </c>
      <c r="V346" s="12"/>
      <c r="X346" s="5" t="s">
        <v>1569</v>
      </c>
      <c r="Y346" s="12">
        <v>3.1468531468531467</v>
      </c>
      <c r="Z346" s="5">
        <v>2016</v>
      </c>
      <c r="AA346" s="5" t="s">
        <v>980</v>
      </c>
      <c r="AB346" s="12">
        <v>0</v>
      </c>
      <c r="AC346" s="5">
        <v>2016</v>
      </c>
      <c r="AD346" s="5" t="s">
        <v>980</v>
      </c>
      <c r="AE346" s="12">
        <v>0</v>
      </c>
      <c r="AF346" s="5">
        <v>2016</v>
      </c>
      <c r="AG346" s="5" t="s">
        <v>980</v>
      </c>
      <c r="AH346" s="14">
        <v>0</v>
      </c>
      <c r="AI346" s="5">
        <v>2016</v>
      </c>
      <c r="AJ346" s="5" t="s">
        <v>980</v>
      </c>
      <c r="AK346" s="14"/>
      <c r="AM346" s="5" t="s">
        <v>1569</v>
      </c>
    </row>
    <row r="347" spans="1:39" ht="12.75" customHeight="1" x14ac:dyDescent="0.25">
      <c r="A347" s="5" t="s">
        <v>310</v>
      </c>
      <c r="B347" s="5" t="s">
        <v>313</v>
      </c>
      <c r="C347" s="5" t="s">
        <v>312</v>
      </c>
      <c r="D347" s="5" t="s">
        <v>35</v>
      </c>
      <c r="E347" s="5" t="s">
        <v>314</v>
      </c>
      <c r="F347" s="5" t="s">
        <v>311</v>
      </c>
      <c r="G347" s="5">
        <v>2</v>
      </c>
      <c r="H347" s="15">
        <v>1</v>
      </c>
      <c r="I347" s="4"/>
      <c r="J347" s="4">
        <f>INDEX('08_Data_level_analysis'!$M$3:$M$256,MATCH(C347,'08_Data_level_analysis'!$B$3:$B$256,0))</f>
        <v>2</v>
      </c>
      <c r="K347" s="5" t="str">
        <f t="shared" si="6"/>
        <v>N</v>
      </c>
      <c r="M347" s="13">
        <v>1.2181297409971601</v>
      </c>
      <c r="N347" s="5">
        <v>2013</v>
      </c>
      <c r="O347" s="5" t="s">
        <v>310</v>
      </c>
      <c r="P347" s="12">
        <v>100</v>
      </c>
      <c r="Q347" s="5">
        <v>2013</v>
      </c>
      <c r="R347" s="5" t="s">
        <v>310</v>
      </c>
      <c r="S347" s="12">
        <v>10.189810189810187</v>
      </c>
      <c r="T347" s="5">
        <v>2013</v>
      </c>
      <c r="U347" s="5" t="s">
        <v>310</v>
      </c>
      <c r="V347" s="12"/>
      <c r="X347" s="5" t="s">
        <v>1569</v>
      </c>
      <c r="Y347" s="12">
        <v>0</v>
      </c>
      <c r="Z347" s="5">
        <v>2013</v>
      </c>
      <c r="AA347" s="5" t="s">
        <v>310</v>
      </c>
      <c r="AB347" s="12">
        <v>21</v>
      </c>
      <c r="AC347" s="5">
        <v>2013</v>
      </c>
      <c r="AD347" s="5" t="s">
        <v>310</v>
      </c>
      <c r="AE347" s="12">
        <v>71.010113780025293</v>
      </c>
      <c r="AF347" s="5">
        <v>2013</v>
      </c>
      <c r="AG347" s="5" t="s">
        <v>310</v>
      </c>
      <c r="AH347" s="14">
        <v>100</v>
      </c>
      <c r="AI347" s="5">
        <v>2013</v>
      </c>
      <c r="AJ347" s="5" t="s">
        <v>310</v>
      </c>
      <c r="AK347" s="14"/>
      <c r="AM347" s="5" t="s">
        <v>1569</v>
      </c>
    </row>
    <row r="348" spans="1:39" ht="12.75" customHeight="1" x14ac:dyDescent="0.25">
      <c r="A348" s="5" t="s">
        <v>315</v>
      </c>
      <c r="B348" s="5" t="s">
        <v>313</v>
      </c>
      <c r="C348" s="5" t="s">
        <v>312</v>
      </c>
      <c r="D348" s="5" t="s">
        <v>35</v>
      </c>
      <c r="E348" s="5" t="s">
        <v>1590</v>
      </c>
      <c r="F348" s="5" t="s">
        <v>316</v>
      </c>
      <c r="G348" s="5">
        <v>2</v>
      </c>
      <c r="H348" s="15">
        <v>1</v>
      </c>
      <c r="I348" s="4"/>
      <c r="J348" s="4">
        <f>INDEX('08_Data_level_analysis'!$M$3:$M$256,MATCH(C348,'08_Data_level_analysis'!$B$3:$B$256,0))</f>
        <v>2</v>
      </c>
      <c r="K348" s="5" t="str">
        <f t="shared" si="6"/>
        <v>N</v>
      </c>
      <c r="M348" s="13">
        <v>0.65908503489273718</v>
      </c>
      <c r="N348" s="5">
        <v>2012</v>
      </c>
      <c r="O348" s="5" t="s">
        <v>315</v>
      </c>
      <c r="P348" s="12">
        <v>100</v>
      </c>
      <c r="Q348" s="5">
        <v>2012</v>
      </c>
      <c r="R348" s="5" t="s">
        <v>315</v>
      </c>
      <c r="S348" s="12">
        <v>7.0422535211267592</v>
      </c>
      <c r="T348" s="5">
        <v>2012</v>
      </c>
      <c r="U348" s="5" t="s">
        <v>315</v>
      </c>
      <c r="V348" s="12"/>
      <c r="X348" s="5" t="s">
        <v>1569</v>
      </c>
      <c r="Y348" s="12">
        <v>0</v>
      </c>
      <c r="Z348" s="5">
        <v>2012</v>
      </c>
      <c r="AA348" s="5" t="s">
        <v>315</v>
      </c>
      <c r="AB348" s="12">
        <v>29</v>
      </c>
      <c r="AC348" s="5">
        <v>2012</v>
      </c>
      <c r="AD348" s="5" t="s">
        <v>315</v>
      </c>
      <c r="AE348" s="12">
        <v>54.61538461538462</v>
      </c>
      <c r="AG348" s="5" t="s">
        <v>315</v>
      </c>
      <c r="AH348" s="14">
        <v>100</v>
      </c>
      <c r="AI348" s="5">
        <v>2012</v>
      </c>
      <c r="AJ348" s="5" t="s">
        <v>315</v>
      </c>
      <c r="AK348" s="14"/>
      <c r="AM348" s="5" t="s">
        <v>1569</v>
      </c>
    </row>
    <row r="349" spans="1:39" ht="12.75" customHeight="1" x14ac:dyDescent="0.25">
      <c r="A349" s="5" t="s">
        <v>317</v>
      </c>
      <c r="B349" s="5" t="s">
        <v>320</v>
      </c>
      <c r="C349" s="5" t="s">
        <v>319</v>
      </c>
      <c r="D349" s="5" t="s">
        <v>35</v>
      </c>
      <c r="E349" s="5" t="s">
        <v>321</v>
      </c>
      <c r="F349" s="5" t="s">
        <v>318</v>
      </c>
      <c r="G349" s="5">
        <v>2</v>
      </c>
      <c r="H349" s="15">
        <v>2</v>
      </c>
      <c r="I349" s="4" t="s">
        <v>1856</v>
      </c>
      <c r="J349" s="4">
        <f>INDEX('08_Data_level_analysis'!$M$3:$M$256,MATCH(C349,'08_Data_level_analysis'!$B$3:$B$256,0))</f>
        <v>2</v>
      </c>
      <c r="K349" s="5" t="str">
        <f t="shared" si="6"/>
        <v>N</v>
      </c>
      <c r="M349" s="13">
        <v>0.45151909390066575</v>
      </c>
      <c r="N349" s="5">
        <v>2016</v>
      </c>
      <c r="O349" s="5" t="s">
        <v>317</v>
      </c>
      <c r="P349" s="12" t="s">
        <v>1569</v>
      </c>
      <c r="R349" s="5" t="s">
        <v>1569</v>
      </c>
      <c r="S349" s="12" t="s">
        <v>1569</v>
      </c>
      <c r="U349" s="5" t="s">
        <v>1569</v>
      </c>
      <c r="V349" s="12"/>
      <c r="X349" s="5" t="s">
        <v>1569</v>
      </c>
      <c r="Y349" s="12" t="s">
        <v>1569</v>
      </c>
      <c r="AA349" s="5" t="s">
        <v>1569</v>
      </c>
      <c r="AB349" s="12">
        <v>43.22</v>
      </c>
      <c r="AC349" s="5">
        <v>2016</v>
      </c>
      <c r="AD349" s="5" t="s">
        <v>317</v>
      </c>
      <c r="AE349" s="12" t="s">
        <v>1569</v>
      </c>
      <c r="AG349" s="5" t="s">
        <v>1569</v>
      </c>
      <c r="AH349" s="14" t="s">
        <v>1569</v>
      </c>
      <c r="AJ349" s="5" t="s">
        <v>1569</v>
      </c>
      <c r="AK349" s="14"/>
      <c r="AM349" s="5" t="s">
        <v>1569</v>
      </c>
    </row>
    <row r="350" spans="1:39" ht="12.75" customHeight="1" x14ac:dyDescent="0.25">
      <c r="A350" s="5" t="s">
        <v>559</v>
      </c>
      <c r="B350" s="5" t="s">
        <v>1665</v>
      </c>
      <c r="C350" s="5" t="s">
        <v>560</v>
      </c>
      <c r="D350" s="5" t="s">
        <v>360</v>
      </c>
      <c r="E350" s="5" t="s">
        <v>561</v>
      </c>
      <c r="F350" s="5" t="s">
        <v>3203</v>
      </c>
      <c r="G350" s="5">
        <v>2</v>
      </c>
      <c r="H350" s="15">
        <v>2</v>
      </c>
      <c r="I350" s="4" t="s">
        <v>3204</v>
      </c>
      <c r="J350" s="4">
        <f>INDEX('08_Data_level_analysis'!$M$3:$M$256,MATCH(C350,'08_Data_level_analysis'!$B$3:$B$256,0))</f>
        <v>2</v>
      </c>
      <c r="K350" s="5" t="str">
        <f t="shared" si="6"/>
        <v>N</v>
      </c>
      <c r="M350" s="13">
        <v>1.1691348402182384</v>
      </c>
      <c r="N350" s="5">
        <v>2016</v>
      </c>
      <c r="O350" s="5" t="s">
        <v>559</v>
      </c>
      <c r="P350" s="12" t="s">
        <v>1569</v>
      </c>
      <c r="R350" s="5" t="s">
        <v>1569</v>
      </c>
      <c r="S350" s="12">
        <v>6.9000000000000021</v>
      </c>
      <c r="T350" s="5">
        <v>2016</v>
      </c>
      <c r="U350" s="5" t="s">
        <v>559</v>
      </c>
      <c r="V350" s="12"/>
      <c r="X350" s="5" t="s">
        <v>1569</v>
      </c>
      <c r="Y350" s="12" t="s">
        <v>1569</v>
      </c>
      <c r="AA350" s="5" t="s">
        <v>1569</v>
      </c>
      <c r="AB350" s="12" t="s">
        <v>1569</v>
      </c>
      <c r="AD350" s="5" t="s">
        <v>1569</v>
      </c>
      <c r="AE350" s="12" t="s">
        <v>1569</v>
      </c>
      <c r="AG350" s="5" t="s">
        <v>1569</v>
      </c>
      <c r="AH350" s="14" t="s">
        <v>1569</v>
      </c>
      <c r="AJ350" s="5" t="s">
        <v>1569</v>
      </c>
      <c r="AK350" s="14"/>
      <c r="AM350" s="5" t="s">
        <v>1569</v>
      </c>
    </row>
    <row r="351" spans="1:39" ht="12.75" customHeight="1" x14ac:dyDescent="0.25">
      <c r="A351" s="5" t="s">
        <v>562</v>
      </c>
      <c r="B351" s="5" t="s">
        <v>565</v>
      </c>
      <c r="C351" s="5" t="s">
        <v>564</v>
      </c>
      <c r="D351" s="5" t="s">
        <v>360</v>
      </c>
      <c r="E351" s="5" t="s">
        <v>1591</v>
      </c>
      <c r="F351" s="5" t="s">
        <v>563</v>
      </c>
      <c r="G351" s="5">
        <v>2</v>
      </c>
      <c r="H351" s="15">
        <v>1</v>
      </c>
      <c r="I351" s="4" t="s">
        <v>3205</v>
      </c>
      <c r="J351" s="4">
        <f>INDEX('08_Data_level_analysis'!$M$3:$M$256,MATCH(C351,'08_Data_level_analysis'!$B$3:$B$256,0))</f>
        <v>2</v>
      </c>
      <c r="K351" s="5" t="str">
        <f t="shared" si="6"/>
        <v>N</v>
      </c>
      <c r="M351" s="13">
        <v>1.0363697218738532</v>
      </c>
      <c r="N351" s="5">
        <v>2014</v>
      </c>
      <c r="O351" s="5" t="s">
        <v>562</v>
      </c>
      <c r="P351" s="12">
        <v>94.58</v>
      </c>
      <c r="Q351" s="5">
        <v>2014</v>
      </c>
      <c r="R351" s="5" t="s">
        <v>562</v>
      </c>
      <c r="S351" s="12" t="s">
        <v>1569</v>
      </c>
      <c r="U351" s="5" t="s">
        <v>1569</v>
      </c>
      <c r="V351" s="12"/>
      <c r="X351" s="5" t="s">
        <v>1569</v>
      </c>
      <c r="Y351" s="12" t="s">
        <v>1569</v>
      </c>
      <c r="AA351" s="5" t="s">
        <v>1569</v>
      </c>
      <c r="AB351" s="12" t="s">
        <v>1569</v>
      </c>
      <c r="AD351" s="5" t="s">
        <v>1569</v>
      </c>
      <c r="AE351" s="12" t="s">
        <v>1569</v>
      </c>
      <c r="AG351" s="5" t="s">
        <v>1569</v>
      </c>
      <c r="AH351" s="14" t="s">
        <v>1569</v>
      </c>
      <c r="AJ351" s="5" t="s">
        <v>1569</v>
      </c>
      <c r="AK351" s="14"/>
      <c r="AM351" s="5" t="s">
        <v>1569</v>
      </c>
    </row>
    <row r="352" spans="1:39" ht="12.75" customHeight="1" x14ac:dyDescent="0.25">
      <c r="A352" s="5" t="s">
        <v>566</v>
      </c>
      <c r="B352" s="5" t="s">
        <v>565</v>
      </c>
      <c r="C352" s="5" t="s">
        <v>564</v>
      </c>
      <c r="D352" s="5" t="s">
        <v>360</v>
      </c>
      <c r="E352" s="5" t="s">
        <v>567</v>
      </c>
      <c r="F352" s="5" t="s">
        <v>3207</v>
      </c>
      <c r="G352" s="5">
        <v>2</v>
      </c>
      <c r="H352" s="15">
        <v>1</v>
      </c>
      <c r="I352" s="4" t="s">
        <v>3206</v>
      </c>
      <c r="J352" s="4">
        <f>INDEX('08_Data_level_analysis'!$M$3:$M$256,MATCH(C352,'08_Data_level_analysis'!$B$3:$B$256,0))</f>
        <v>2</v>
      </c>
      <c r="K352" s="5" t="str">
        <f t="shared" si="6"/>
        <v>N</v>
      </c>
      <c r="M352" s="13">
        <v>0.98294633312356461</v>
      </c>
      <c r="N352" s="5">
        <v>2010</v>
      </c>
      <c r="O352" s="5" t="s">
        <v>566</v>
      </c>
      <c r="P352" s="12">
        <v>31.57</v>
      </c>
      <c r="Q352" s="5">
        <v>2010</v>
      </c>
      <c r="R352" s="5" t="s">
        <v>566</v>
      </c>
      <c r="S352" s="12">
        <v>10</v>
      </c>
      <c r="T352" s="5">
        <v>2010</v>
      </c>
      <c r="U352" s="5" t="s">
        <v>566</v>
      </c>
      <c r="V352" s="12"/>
      <c r="X352" s="5" t="s">
        <v>1569</v>
      </c>
      <c r="Y352" s="12" t="s">
        <v>1569</v>
      </c>
      <c r="AA352" s="5" t="s">
        <v>1569</v>
      </c>
      <c r="AB352" s="12" t="s">
        <v>1569</v>
      </c>
      <c r="AD352" s="5" t="s">
        <v>1569</v>
      </c>
      <c r="AE352" s="12" t="s">
        <v>1569</v>
      </c>
      <c r="AG352" s="5" t="s">
        <v>1569</v>
      </c>
      <c r="AH352" s="14" t="s">
        <v>1569</v>
      </c>
      <c r="AJ352" s="5" t="s">
        <v>1569</v>
      </c>
      <c r="AK352" s="14"/>
      <c r="AM352" s="5" t="s">
        <v>1569</v>
      </c>
    </row>
    <row r="353" spans="1:39" ht="12.75" customHeight="1" x14ac:dyDescent="0.25">
      <c r="A353" s="5" t="s">
        <v>575</v>
      </c>
      <c r="B353" s="5" t="s">
        <v>11</v>
      </c>
      <c r="C353" s="5" t="s">
        <v>570</v>
      </c>
      <c r="D353" s="5" t="s">
        <v>360</v>
      </c>
      <c r="E353" s="5" t="s">
        <v>577</v>
      </c>
      <c r="F353" s="5" t="s">
        <v>576</v>
      </c>
      <c r="G353" s="5">
        <v>2</v>
      </c>
      <c r="H353" s="15">
        <v>2</v>
      </c>
      <c r="I353" s="4" t="s">
        <v>1958</v>
      </c>
      <c r="J353" s="4">
        <f>INDEX('08_Data_level_analysis'!$M$3:$M$256,MATCH(C353,'08_Data_level_analysis'!$B$3:$B$256,0))</f>
        <v>2</v>
      </c>
      <c r="K353" s="5" t="str">
        <f t="shared" si="6"/>
        <v>N</v>
      </c>
      <c r="M353" s="13">
        <v>0.65231572080887146</v>
      </c>
      <c r="N353" s="5">
        <v>2006</v>
      </c>
      <c r="O353" s="5" t="s">
        <v>575</v>
      </c>
      <c r="P353" s="12" t="s">
        <v>1569</v>
      </c>
      <c r="R353" s="5" t="s">
        <v>1569</v>
      </c>
      <c r="S353" s="12">
        <v>24</v>
      </c>
      <c r="T353" s="5">
        <v>2006</v>
      </c>
      <c r="U353" s="5" t="s">
        <v>575</v>
      </c>
      <c r="V353" s="12"/>
      <c r="X353" s="5" t="s">
        <v>1569</v>
      </c>
      <c r="Y353" s="12" t="s">
        <v>1569</v>
      </c>
      <c r="AA353" s="5" t="s">
        <v>1569</v>
      </c>
      <c r="AB353" s="12" t="s">
        <v>1569</v>
      </c>
      <c r="AD353" s="5" t="s">
        <v>1569</v>
      </c>
      <c r="AE353" s="12" t="s">
        <v>1569</v>
      </c>
      <c r="AG353" s="5" t="s">
        <v>1569</v>
      </c>
      <c r="AH353" s="14" t="s">
        <v>1569</v>
      </c>
      <c r="AJ353" s="5" t="s">
        <v>1569</v>
      </c>
      <c r="AK353" s="14"/>
      <c r="AM353" s="5" t="s">
        <v>1569</v>
      </c>
    </row>
    <row r="354" spans="1:39" ht="12.75" customHeight="1" x14ac:dyDescent="0.25">
      <c r="A354" s="5" t="s">
        <v>1311</v>
      </c>
      <c r="B354" s="5" t="s">
        <v>1314</v>
      </c>
      <c r="C354" s="5" t="s">
        <v>1313</v>
      </c>
      <c r="D354" s="5" t="s">
        <v>1038</v>
      </c>
      <c r="E354" s="5" t="s">
        <v>1315</v>
      </c>
      <c r="F354" s="5" t="s">
        <v>1312</v>
      </c>
      <c r="G354" s="5">
        <v>1</v>
      </c>
      <c r="H354" s="15">
        <v>1</v>
      </c>
      <c r="I354" s="4" t="s">
        <v>1959</v>
      </c>
      <c r="J354" s="4">
        <f>INDEX('08_Data_level_analysis'!$M$3:$M$256,MATCH(C354,'08_Data_level_analysis'!$B$3:$B$256,0))</f>
        <v>2</v>
      </c>
      <c r="K354" s="5" t="str">
        <f t="shared" si="6"/>
        <v>Y</v>
      </c>
      <c r="L354" s="4" t="s">
        <v>3284</v>
      </c>
      <c r="M354" s="13">
        <v>1.2383443424805307</v>
      </c>
      <c r="N354" s="5">
        <v>2015</v>
      </c>
      <c r="O354" s="5" t="s">
        <v>1311</v>
      </c>
      <c r="P354" s="12">
        <v>100</v>
      </c>
      <c r="Q354" s="5">
        <v>2015</v>
      </c>
      <c r="R354" s="5" t="s">
        <v>1311</v>
      </c>
      <c r="S354" s="12">
        <v>25.012501250125013</v>
      </c>
      <c r="T354" s="5">
        <v>2015</v>
      </c>
      <c r="U354" s="5" t="s">
        <v>1311</v>
      </c>
      <c r="V354" s="12"/>
      <c r="X354" s="5" t="s">
        <v>1569</v>
      </c>
      <c r="Y354" s="12">
        <v>55.246738513896766</v>
      </c>
      <c r="Z354" s="5">
        <v>2015</v>
      </c>
      <c r="AA354" s="5" t="s">
        <v>1311</v>
      </c>
      <c r="AB354" s="12" t="s">
        <v>1569</v>
      </c>
      <c r="AD354" s="5" t="s">
        <v>1569</v>
      </c>
      <c r="AE354" s="12" t="s">
        <v>1569</v>
      </c>
      <c r="AG354" s="5" t="s">
        <v>1569</v>
      </c>
      <c r="AH354" s="14">
        <v>100</v>
      </c>
      <c r="AI354" s="5">
        <v>2015</v>
      </c>
      <c r="AJ354" s="5" t="s">
        <v>1311</v>
      </c>
      <c r="AK354" s="14"/>
      <c r="AM354" s="5" t="s">
        <v>1569</v>
      </c>
    </row>
    <row r="355" spans="1:39" ht="12.75" customHeight="1" x14ac:dyDescent="0.25">
      <c r="A355" s="5" t="s">
        <v>983</v>
      </c>
      <c r="B355" s="5" t="s">
        <v>986</v>
      </c>
      <c r="C355" s="5" t="s">
        <v>985</v>
      </c>
      <c r="D355" s="5" t="s">
        <v>620</v>
      </c>
      <c r="E355" s="5" t="s">
        <v>987</v>
      </c>
      <c r="F355" s="5" t="s">
        <v>984</v>
      </c>
      <c r="G355" s="5">
        <v>1</v>
      </c>
      <c r="H355" s="15">
        <v>1</v>
      </c>
      <c r="I355" s="4"/>
      <c r="J355" s="4">
        <f>INDEX('08_Data_level_analysis'!$M$3:$M$256,MATCH(C355,'08_Data_level_analysis'!$B$3:$B$256,0))</f>
        <v>1</v>
      </c>
      <c r="K355" s="5" t="str">
        <f t="shared" si="6"/>
        <v>N</v>
      </c>
      <c r="M355" s="13">
        <v>0.64012017189360348</v>
      </c>
      <c r="N355" s="5">
        <v>2016</v>
      </c>
      <c r="O355" s="5" t="s">
        <v>983</v>
      </c>
      <c r="P355" s="12" t="s">
        <v>1569</v>
      </c>
      <c r="R355" s="5" t="s">
        <v>1569</v>
      </c>
      <c r="S355" s="12">
        <v>17.82178217821782</v>
      </c>
      <c r="T355" s="5">
        <v>2016</v>
      </c>
      <c r="U355" s="5" t="s">
        <v>983</v>
      </c>
      <c r="V355" s="12"/>
      <c r="X355" s="5" t="s">
        <v>1569</v>
      </c>
      <c r="Y355" s="12" t="s">
        <v>1569</v>
      </c>
      <c r="AA355" s="5" t="s">
        <v>1569</v>
      </c>
      <c r="AB355" s="12" t="s">
        <v>1569</v>
      </c>
      <c r="AD355" s="5" t="s">
        <v>1569</v>
      </c>
      <c r="AE355" s="12" t="s">
        <v>1569</v>
      </c>
      <c r="AG355" s="5" t="s">
        <v>1569</v>
      </c>
      <c r="AH355" s="14" t="s">
        <v>1569</v>
      </c>
      <c r="AJ355" s="5" t="s">
        <v>1569</v>
      </c>
      <c r="AK355" s="14"/>
      <c r="AM355" s="5" t="s">
        <v>1569</v>
      </c>
    </row>
    <row r="356" spans="1:39" ht="12.75" customHeight="1" x14ac:dyDescent="0.25">
      <c r="A356" s="5" t="s">
        <v>578</v>
      </c>
      <c r="B356" s="5" t="s">
        <v>581</v>
      </c>
      <c r="C356" s="5" t="s">
        <v>580</v>
      </c>
      <c r="D356" s="5" t="s">
        <v>360</v>
      </c>
      <c r="E356" s="5" t="s">
        <v>582</v>
      </c>
      <c r="F356" s="5" t="s">
        <v>579</v>
      </c>
      <c r="G356" s="5">
        <v>2</v>
      </c>
      <c r="H356" s="15">
        <v>2</v>
      </c>
      <c r="I356" s="4" t="s">
        <v>1960</v>
      </c>
      <c r="J356" s="4">
        <f>INDEX('08_Data_level_analysis'!$M$3:$M$256,MATCH(C356,'08_Data_level_analysis'!$B$3:$B$256,0))</f>
        <v>2</v>
      </c>
      <c r="K356" s="5" t="str">
        <f t="shared" si="6"/>
        <v>N</v>
      </c>
      <c r="M356" s="13">
        <v>0.89127070556542676</v>
      </c>
      <c r="N356" s="5">
        <v>2014</v>
      </c>
      <c r="O356" s="5" t="s">
        <v>578</v>
      </c>
      <c r="P356" s="12">
        <v>64</v>
      </c>
      <c r="Q356" s="5">
        <v>2014</v>
      </c>
      <c r="R356" s="5" t="s">
        <v>578</v>
      </c>
      <c r="S356" s="12">
        <v>0</v>
      </c>
      <c r="T356" s="5">
        <v>2014</v>
      </c>
      <c r="U356" s="5" t="s">
        <v>578</v>
      </c>
      <c r="V356" s="12"/>
      <c r="X356" s="5" t="s">
        <v>1569</v>
      </c>
      <c r="Y356" s="12" t="s">
        <v>1569</v>
      </c>
      <c r="AA356" s="5" t="s">
        <v>1569</v>
      </c>
      <c r="AB356" s="12" t="s">
        <v>1569</v>
      </c>
      <c r="AD356" s="5" t="s">
        <v>1569</v>
      </c>
      <c r="AE356" s="12" t="s">
        <v>1569</v>
      </c>
      <c r="AG356" s="5" t="s">
        <v>1569</v>
      </c>
      <c r="AH356" s="14" t="s">
        <v>1569</v>
      </c>
      <c r="AJ356" s="5" t="s">
        <v>1569</v>
      </c>
      <c r="AK356" s="14"/>
      <c r="AM356" s="5" t="s">
        <v>1569</v>
      </c>
    </row>
    <row r="357" spans="1:39" ht="12.75" customHeight="1" x14ac:dyDescent="0.25">
      <c r="A357" s="5" t="s">
        <v>1316</v>
      </c>
      <c r="B357" s="5" t="s">
        <v>1319</v>
      </c>
      <c r="C357" s="5" t="s">
        <v>1318</v>
      </c>
      <c r="D357" s="5" t="s">
        <v>1038</v>
      </c>
      <c r="E357" s="5" t="s">
        <v>1592</v>
      </c>
      <c r="F357" s="5" t="s">
        <v>1317</v>
      </c>
      <c r="G357" s="5">
        <v>1</v>
      </c>
      <c r="H357" s="15">
        <v>1</v>
      </c>
      <c r="I357" s="4"/>
      <c r="J357" s="4">
        <f>INDEX('08_Data_level_analysis'!$M$3:$M$256,MATCH(C357,'08_Data_level_analysis'!$B$3:$B$256,0))</f>
        <v>1</v>
      </c>
      <c r="K357" s="5" t="str">
        <f t="shared" si="6"/>
        <v>N</v>
      </c>
      <c r="M357" s="13">
        <v>1.011622190753608</v>
      </c>
      <c r="N357" s="5">
        <v>2012</v>
      </c>
      <c r="O357" s="5" t="s">
        <v>1316</v>
      </c>
      <c r="P357" s="12" t="s">
        <v>1569</v>
      </c>
      <c r="R357" s="5" t="s">
        <v>1569</v>
      </c>
      <c r="S357" s="12">
        <v>13.4</v>
      </c>
      <c r="T357" s="5">
        <v>2012</v>
      </c>
      <c r="U357" s="5" t="s">
        <v>1316</v>
      </c>
      <c r="V357" s="12"/>
      <c r="X357" s="5" t="s">
        <v>1569</v>
      </c>
      <c r="Y357" s="12">
        <v>1.4999999999999996</v>
      </c>
      <c r="Z357" s="5">
        <v>2012</v>
      </c>
      <c r="AA357" s="5" t="s">
        <v>1316</v>
      </c>
      <c r="AB357" s="12">
        <v>5.0999999999999996</v>
      </c>
      <c r="AC357" s="5">
        <v>2012</v>
      </c>
      <c r="AD357" s="5" t="s">
        <v>1316</v>
      </c>
      <c r="AE357" s="12">
        <v>0</v>
      </c>
      <c r="AF357" s="5">
        <v>2012</v>
      </c>
      <c r="AG357" s="5" t="s">
        <v>1316</v>
      </c>
      <c r="AH357" s="14">
        <v>29.336188436830835</v>
      </c>
      <c r="AI357" s="5">
        <v>2012</v>
      </c>
      <c r="AJ357" s="5" t="s">
        <v>1316</v>
      </c>
      <c r="AK357" s="14"/>
      <c r="AM357" s="5" t="s">
        <v>1569</v>
      </c>
    </row>
    <row r="358" spans="1:39" ht="12.75" customHeight="1" x14ac:dyDescent="0.25">
      <c r="A358" s="5" t="s">
        <v>1320</v>
      </c>
      <c r="B358" s="5" t="s">
        <v>1319</v>
      </c>
      <c r="C358" s="5" t="s">
        <v>1318</v>
      </c>
      <c r="D358" s="5" t="s">
        <v>1038</v>
      </c>
      <c r="E358" s="5" t="s">
        <v>1322</v>
      </c>
      <c r="F358" s="5" t="s">
        <v>1321</v>
      </c>
      <c r="G358" s="5">
        <v>1</v>
      </c>
      <c r="H358" s="15">
        <v>1</v>
      </c>
      <c r="I358" s="4"/>
      <c r="J358" s="4">
        <f>INDEX('08_Data_level_analysis'!$M$3:$M$256,MATCH(C358,'08_Data_level_analysis'!$B$3:$B$256,0))</f>
        <v>1</v>
      </c>
      <c r="K358" s="5" t="str">
        <f t="shared" si="6"/>
        <v>N</v>
      </c>
      <c r="M358" s="13">
        <v>1.0836427735475573</v>
      </c>
      <c r="N358" s="5">
        <v>2012</v>
      </c>
      <c r="O358" s="5" t="s">
        <v>1320</v>
      </c>
      <c r="P358" s="12">
        <v>40</v>
      </c>
      <c r="Q358" s="5">
        <v>2012</v>
      </c>
      <c r="R358" s="5" t="s">
        <v>1320</v>
      </c>
      <c r="S358" s="12">
        <v>13.4</v>
      </c>
      <c r="T358" s="5">
        <v>2012</v>
      </c>
      <c r="U358" s="5" t="s">
        <v>1320</v>
      </c>
      <c r="V358" s="12"/>
      <c r="X358" s="5" t="s">
        <v>1569</v>
      </c>
      <c r="Y358" s="12" t="s">
        <v>1569</v>
      </c>
      <c r="AA358" s="5" t="s">
        <v>1569</v>
      </c>
      <c r="AB358" s="12" t="s">
        <v>1569</v>
      </c>
      <c r="AD358" s="5" t="s">
        <v>1569</v>
      </c>
      <c r="AE358" s="12" t="s">
        <v>1569</v>
      </c>
      <c r="AG358" s="5" t="s">
        <v>1569</v>
      </c>
      <c r="AH358" s="14" t="s">
        <v>1569</v>
      </c>
      <c r="AJ358" s="5" t="s">
        <v>1569</v>
      </c>
      <c r="AK358" s="14"/>
      <c r="AM358" s="5" t="s">
        <v>1569</v>
      </c>
    </row>
    <row r="359" spans="1:39" ht="12.75" customHeight="1" x14ac:dyDescent="0.25">
      <c r="A359" s="5" t="s">
        <v>988</v>
      </c>
      <c r="B359" s="5" t="s">
        <v>5</v>
      </c>
      <c r="C359" s="5" t="s">
        <v>990</v>
      </c>
      <c r="D359" s="5" t="s">
        <v>620</v>
      </c>
      <c r="E359" s="5" t="s">
        <v>991</v>
      </c>
      <c r="F359" s="5" t="s">
        <v>989</v>
      </c>
      <c r="G359" s="5">
        <v>1</v>
      </c>
      <c r="H359" s="15">
        <v>2</v>
      </c>
      <c r="I359" s="4" t="s">
        <v>3208</v>
      </c>
      <c r="J359" s="4">
        <f>INDEX('08_Data_level_analysis'!$M$3:$M$256,MATCH(C359,'08_Data_level_analysis'!$B$3:$B$256,0))</f>
        <v>1</v>
      </c>
      <c r="K359" s="5" t="str">
        <f t="shared" si="6"/>
        <v>N</v>
      </c>
      <c r="M359" s="13">
        <v>0.70319634703196332</v>
      </c>
      <c r="N359" s="5">
        <v>2013</v>
      </c>
      <c r="O359" s="5" t="s">
        <v>988</v>
      </c>
      <c r="P359" s="12" t="s">
        <v>1569</v>
      </c>
      <c r="R359" s="5" t="s">
        <v>1569</v>
      </c>
      <c r="S359" s="12">
        <v>11</v>
      </c>
      <c r="T359" s="5">
        <v>2013</v>
      </c>
      <c r="U359" s="5" t="s">
        <v>988</v>
      </c>
      <c r="V359" s="12"/>
      <c r="X359" s="5" t="s">
        <v>1569</v>
      </c>
      <c r="Y359" s="12" t="s">
        <v>1569</v>
      </c>
      <c r="AA359" s="5" t="s">
        <v>1569</v>
      </c>
      <c r="AB359" s="12" t="s">
        <v>1569</v>
      </c>
      <c r="AD359" s="5" t="s">
        <v>1569</v>
      </c>
      <c r="AE359" s="12" t="s">
        <v>1569</v>
      </c>
      <c r="AG359" s="5" t="s">
        <v>1569</v>
      </c>
      <c r="AH359" s="14">
        <v>100</v>
      </c>
      <c r="AI359" s="5">
        <v>2013</v>
      </c>
      <c r="AJ359" s="5" t="s">
        <v>988</v>
      </c>
      <c r="AK359" s="14"/>
      <c r="AM359" s="5" t="s">
        <v>1569</v>
      </c>
    </row>
    <row r="360" spans="1:39" ht="12.75" customHeight="1" x14ac:dyDescent="0.25">
      <c r="A360" s="5" t="s">
        <v>992</v>
      </c>
      <c r="B360" s="5" t="s">
        <v>5</v>
      </c>
      <c r="C360" s="5" t="s">
        <v>990</v>
      </c>
      <c r="D360" s="5" t="s">
        <v>620</v>
      </c>
      <c r="E360" s="5" t="s">
        <v>994</v>
      </c>
      <c r="F360" s="5" t="s">
        <v>993</v>
      </c>
      <c r="G360" s="5">
        <v>1</v>
      </c>
      <c r="H360" s="15">
        <v>2</v>
      </c>
      <c r="I360" s="4" t="s">
        <v>3208</v>
      </c>
      <c r="J360" s="4">
        <f>INDEX('08_Data_level_analysis'!$M$3:$M$256,MATCH(C360,'08_Data_level_analysis'!$B$3:$B$256,0))</f>
        <v>1</v>
      </c>
      <c r="K360" s="5" t="str">
        <f t="shared" si="6"/>
        <v>N</v>
      </c>
      <c r="M360" s="13">
        <v>0.86105675146771032</v>
      </c>
      <c r="N360" s="5">
        <v>2012</v>
      </c>
      <c r="O360" s="5" t="s">
        <v>992</v>
      </c>
      <c r="P360" s="12">
        <v>61</v>
      </c>
      <c r="Q360" s="5">
        <v>2012</v>
      </c>
      <c r="R360" s="5" t="s">
        <v>992</v>
      </c>
      <c r="S360" s="12">
        <v>10.105535643170052</v>
      </c>
      <c r="T360" s="5">
        <v>2012</v>
      </c>
      <c r="U360" s="5" t="s">
        <v>992</v>
      </c>
      <c r="V360" s="12"/>
      <c r="X360" s="5" t="s">
        <v>1569</v>
      </c>
      <c r="Y360" s="12" t="s">
        <v>1569</v>
      </c>
      <c r="AA360" s="5" t="s">
        <v>1569</v>
      </c>
      <c r="AB360" s="12" t="s">
        <v>1569</v>
      </c>
      <c r="AD360" s="5" t="s">
        <v>1569</v>
      </c>
      <c r="AE360" s="12" t="s">
        <v>1569</v>
      </c>
      <c r="AG360" s="5" t="s">
        <v>1569</v>
      </c>
      <c r="AH360" s="14">
        <v>95.754166224392307</v>
      </c>
      <c r="AI360" s="5">
        <v>2012</v>
      </c>
      <c r="AJ360" s="5" t="s">
        <v>992</v>
      </c>
      <c r="AK360" s="14"/>
      <c r="AM360" s="5" t="s">
        <v>1569</v>
      </c>
    </row>
    <row r="361" spans="1:39" ht="12.75" customHeight="1" x14ac:dyDescent="0.25">
      <c r="A361" s="5" t="s">
        <v>1323</v>
      </c>
      <c r="B361" s="5" t="s">
        <v>1326</v>
      </c>
      <c r="C361" s="5" t="s">
        <v>1325</v>
      </c>
      <c r="D361" s="5" t="s">
        <v>1038</v>
      </c>
      <c r="E361" s="5" t="s">
        <v>1327</v>
      </c>
      <c r="F361" s="5" t="s">
        <v>1324</v>
      </c>
      <c r="G361" s="5">
        <v>1</v>
      </c>
      <c r="H361" s="15">
        <v>1</v>
      </c>
      <c r="I361" s="4" t="s">
        <v>3209</v>
      </c>
      <c r="J361" s="4">
        <f>INDEX('08_Data_level_analysis'!$M$3:$M$256,MATCH(C361,'08_Data_level_analysis'!$B$3:$B$256,0))</f>
        <v>1</v>
      </c>
      <c r="K361" s="5" t="str">
        <f t="shared" si="6"/>
        <v>N</v>
      </c>
      <c r="M361" s="13">
        <v>1.0600011016181148</v>
      </c>
      <c r="N361" s="5">
        <v>2014</v>
      </c>
      <c r="O361" s="5" t="s">
        <v>1323</v>
      </c>
      <c r="P361" s="12" t="s">
        <v>1569</v>
      </c>
      <c r="R361" s="5" t="s">
        <v>1569</v>
      </c>
      <c r="S361" s="12">
        <v>15.884115884115882</v>
      </c>
      <c r="T361" s="5">
        <v>2014</v>
      </c>
      <c r="U361" s="5" t="s">
        <v>1323</v>
      </c>
      <c r="V361" s="12"/>
      <c r="X361" s="5" t="s">
        <v>1569</v>
      </c>
      <c r="Y361" s="12" t="s">
        <v>1569</v>
      </c>
      <c r="AA361" s="5" t="s">
        <v>1569</v>
      </c>
      <c r="AB361" s="12">
        <v>2.4900000000000002</v>
      </c>
      <c r="AC361" s="5">
        <v>2014</v>
      </c>
      <c r="AD361" s="5" t="s">
        <v>1323</v>
      </c>
      <c r="AE361" s="12" t="s">
        <v>1569</v>
      </c>
      <c r="AG361" s="5" t="s">
        <v>1569</v>
      </c>
      <c r="AH361" s="14" t="s">
        <v>1569</v>
      </c>
      <c r="AJ361" s="5" t="s">
        <v>1569</v>
      </c>
      <c r="AK361" s="14"/>
      <c r="AM361" s="5" t="s">
        <v>1569</v>
      </c>
    </row>
    <row r="362" spans="1:39" ht="12.75" customHeight="1" x14ac:dyDescent="0.25">
      <c r="A362" s="5" t="s">
        <v>1328</v>
      </c>
      <c r="B362" s="5" t="s">
        <v>1326</v>
      </c>
      <c r="C362" s="5" t="s">
        <v>1325</v>
      </c>
      <c r="D362" s="5" t="s">
        <v>1038</v>
      </c>
      <c r="E362" s="5" t="s">
        <v>1593</v>
      </c>
      <c r="F362" s="5" t="s">
        <v>1329</v>
      </c>
      <c r="G362" s="5">
        <v>1</v>
      </c>
      <c r="H362" s="15">
        <v>1</v>
      </c>
      <c r="I362" s="4" t="s">
        <v>3209</v>
      </c>
      <c r="J362" s="4">
        <f>INDEX('08_Data_level_analysis'!$M$3:$M$256,MATCH(C362,'08_Data_level_analysis'!$B$3:$B$256,0))</f>
        <v>1</v>
      </c>
      <c r="K362" s="5" t="str">
        <f t="shared" si="6"/>
        <v>N</v>
      </c>
      <c r="M362" s="13">
        <v>1.0599998222286506</v>
      </c>
      <c r="N362" s="5">
        <v>2014</v>
      </c>
      <c r="O362" s="5" t="s">
        <v>1328</v>
      </c>
      <c r="P362" s="12" t="s">
        <v>1569</v>
      </c>
      <c r="R362" s="5" t="s">
        <v>1569</v>
      </c>
      <c r="S362" s="12">
        <v>15.484515484515486</v>
      </c>
      <c r="T362" s="5">
        <v>2014</v>
      </c>
      <c r="U362" s="5" t="s">
        <v>1328</v>
      </c>
      <c r="V362" s="12"/>
      <c r="X362" s="5" t="s">
        <v>1569</v>
      </c>
      <c r="Y362" s="12" t="s">
        <v>1569</v>
      </c>
      <c r="AA362" s="5" t="s">
        <v>1569</v>
      </c>
      <c r="AB362" s="12" t="s">
        <v>1569</v>
      </c>
      <c r="AD362" s="5" t="s">
        <v>1569</v>
      </c>
      <c r="AE362" s="12" t="s">
        <v>1569</v>
      </c>
      <c r="AG362" s="5" t="s">
        <v>1569</v>
      </c>
      <c r="AH362" s="14" t="s">
        <v>1569</v>
      </c>
      <c r="AJ362" s="5" t="s">
        <v>1569</v>
      </c>
      <c r="AK362" s="14"/>
      <c r="AM362" s="5" t="s">
        <v>1569</v>
      </c>
    </row>
    <row r="363" spans="1:39" ht="12.75" customHeight="1" x14ac:dyDescent="0.25">
      <c r="A363" s="5" t="s">
        <v>1330</v>
      </c>
      <c r="B363" s="5" t="s">
        <v>1333</v>
      </c>
      <c r="C363" s="5" t="s">
        <v>1332</v>
      </c>
      <c r="D363" s="5" t="s">
        <v>1038</v>
      </c>
      <c r="E363" s="5" t="s">
        <v>1334</v>
      </c>
      <c r="F363" s="5" t="s">
        <v>1331</v>
      </c>
      <c r="G363" s="5">
        <v>1</v>
      </c>
      <c r="H363" s="15">
        <v>1</v>
      </c>
      <c r="I363" s="4"/>
      <c r="J363" s="4">
        <f>INDEX('08_Data_level_analysis'!$M$3:$M$256,MATCH(C363,'08_Data_level_analysis'!$B$3:$B$256,0))</f>
        <v>1</v>
      </c>
      <c r="K363" s="5" t="str">
        <f t="shared" si="6"/>
        <v>N</v>
      </c>
      <c r="M363" s="13">
        <v>0.60229901942781594</v>
      </c>
      <c r="N363" s="5">
        <v>2012</v>
      </c>
      <c r="O363" s="5" t="s">
        <v>1330</v>
      </c>
      <c r="P363" s="12" t="s">
        <v>1569</v>
      </c>
      <c r="R363" s="5" t="s">
        <v>1569</v>
      </c>
      <c r="S363" s="12">
        <v>3</v>
      </c>
      <c r="T363" s="5">
        <v>2012</v>
      </c>
      <c r="U363" s="5" t="s">
        <v>1330</v>
      </c>
      <c r="V363" s="12"/>
      <c r="X363" s="5" t="s">
        <v>1569</v>
      </c>
      <c r="Y363" s="12" t="s">
        <v>1569</v>
      </c>
      <c r="AA363" s="5" t="s">
        <v>1569</v>
      </c>
      <c r="AB363" s="12" t="s">
        <v>1569</v>
      </c>
      <c r="AD363" s="5" t="s">
        <v>1569</v>
      </c>
      <c r="AE363" s="12" t="s">
        <v>1569</v>
      </c>
      <c r="AG363" s="5" t="s">
        <v>1569</v>
      </c>
      <c r="AH363" s="14" t="s">
        <v>1569</v>
      </c>
      <c r="AJ363" s="5" t="s">
        <v>1569</v>
      </c>
      <c r="AK363" s="14"/>
      <c r="AM363" s="5" t="s">
        <v>1569</v>
      </c>
    </row>
    <row r="364" spans="1:39" ht="12.75" customHeight="1" x14ac:dyDescent="0.25">
      <c r="A364" s="5" t="s">
        <v>1335</v>
      </c>
      <c r="B364" s="5" t="s">
        <v>1338</v>
      </c>
      <c r="C364" s="5" t="s">
        <v>1337</v>
      </c>
      <c r="D364" s="5" t="s">
        <v>1038</v>
      </c>
      <c r="E364" s="5" t="s">
        <v>1339</v>
      </c>
      <c r="F364" s="5" t="s">
        <v>1336</v>
      </c>
      <c r="G364" s="5">
        <v>1</v>
      </c>
      <c r="H364" s="15">
        <v>1</v>
      </c>
      <c r="I364" s="4"/>
      <c r="J364" s="4">
        <f>INDEX('08_Data_level_analysis'!$M$3:$M$256,MATCH(C364,'08_Data_level_analysis'!$B$3:$B$256,0))</f>
        <v>1</v>
      </c>
      <c r="K364" s="5" t="str">
        <f t="shared" si="6"/>
        <v>N</v>
      </c>
      <c r="M364" s="13" t="s">
        <v>1569</v>
      </c>
      <c r="O364" s="5" t="s">
        <v>1569</v>
      </c>
      <c r="P364" s="12">
        <v>80</v>
      </c>
      <c r="R364" s="5" t="s">
        <v>1335</v>
      </c>
      <c r="S364" s="12">
        <v>9.3093093093093096</v>
      </c>
      <c r="U364" s="5" t="s">
        <v>1335</v>
      </c>
      <c r="V364" s="12"/>
      <c r="X364" s="5" t="s">
        <v>1569</v>
      </c>
      <c r="Y364" s="12" t="s">
        <v>1569</v>
      </c>
      <c r="AA364" s="5" t="s">
        <v>1569</v>
      </c>
      <c r="AB364" s="12" t="s">
        <v>1569</v>
      </c>
      <c r="AD364" s="5" t="s">
        <v>1569</v>
      </c>
      <c r="AE364" s="12" t="s">
        <v>1569</v>
      </c>
      <c r="AG364" s="5" t="s">
        <v>1569</v>
      </c>
      <c r="AH364" s="14" t="s">
        <v>1569</v>
      </c>
      <c r="AJ364" s="5" t="s">
        <v>1569</v>
      </c>
      <c r="AK364" s="14"/>
      <c r="AM364" s="5" t="s">
        <v>1569</v>
      </c>
    </row>
    <row r="365" spans="1:39" ht="12.75" customHeight="1" x14ac:dyDescent="0.25">
      <c r="A365" s="5" t="s">
        <v>1002</v>
      </c>
      <c r="B365" s="5" t="s">
        <v>1000</v>
      </c>
      <c r="C365" s="5" t="s">
        <v>999</v>
      </c>
      <c r="D365" s="5" t="s">
        <v>620</v>
      </c>
      <c r="E365" s="5" t="s">
        <v>1004</v>
      </c>
      <c r="F365" s="5" t="s">
        <v>1003</v>
      </c>
      <c r="G365" s="5">
        <v>2</v>
      </c>
      <c r="H365" s="15">
        <v>1</v>
      </c>
      <c r="I365" s="4"/>
      <c r="J365" s="4">
        <f>INDEX('08_Data_level_analysis'!$M$3:$M$256,MATCH(C365,'08_Data_level_analysis'!$B$3:$B$256,0))</f>
        <v>2</v>
      </c>
      <c r="K365" s="5" t="str">
        <f t="shared" si="6"/>
        <v>N</v>
      </c>
      <c r="M365" s="13">
        <v>2.1093035620676908</v>
      </c>
      <c r="N365" s="5">
        <v>2012</v>
      </c>
      <c r="O365" s="5" t="s">
        <v>1002</v>
      </c>
      <c r="P365" s="12">
        <v>100</v>
      </c>
      <c r="Q365" s="5">
        <v>2012</v>
      </c>
      <c r="R365" s="5" t="s">
        <v>1002</v>
      </c>
      <c r="S365" s="12">
        <v>12.587412587412588</v>
      </c>
      <c r="T365" s="5">
        <v>2012</v>
      </c>
      <c r="U365" s="5" t="s">
        <v>1002</v>
      </c>
      <c r="V365" s="12"/>
      <c r="X365" s="5" t="s">
        <v>1569</v>
      </c>
      <c r="Y365" s="12" t="s">
        <v>1569</v>
      </c>
      <c r="AA365" s="5" t="s">
        <v>1569</v>
      </c>
      <c r="AB365" s="12" t="s">
        <v>1569</v>
      </c>
      <c r="AD365" s="5" t="s">
        <v>1569</v>
      </c>
      <c r="AE365" s="12" t="s">
        <v>1569</v>
      </c>
      <c r="AG365" s="5" t="s">
        <v>1569</v>
      </c>
      <c r="AH365" s="14" t="s">
        <v>1569</v>
      </c>
      <c r="AJ365" s="5" t="s">
        <v>1569</v>
      </c>
      <c r="AK365" s="14"/>
      <c r="AM365" s="5" t="s">
        <v>1569</v>
      </c>
    </row>
    <row r="366" spans="1:39" ht="12.75" customHeight="1" x14ac:dyDescent="0.25">
      <c r="A366" s="5" t="s">
        <v>324</v>
      </c>
      <c r="B366" s="5" t="s">
        <v>327</v>
      </c>
      <c r="C366" s="5" t="s">
        <v>326</v>
      </c>
      <c r="D366" s="5" t="s">
        <v>35</v>
      </c>
      <c r="E366" s="5" t="s">
        <v>328</v>
      </c>
      <c r="F366" s="5" t="s">
        <v>325</v>
      </c>
      <c r="G366" s="5">
        <v>1</v>
      </c>
      <c r="H366" s="15">
        <v>2</v>
      </c>
      <c r="I366" s="4" t="s">
        <v>1962</v>
      </c>
      <c r="J366" s="4">
        <f>INDEX('08_Data_level_analysis'!$M$3:$M$256,MATCH(C366,'08_Data_level_analysis'!$B$3:$B$256,0))</f>
        <v>1</v>
      </c>
      <c r="K366" s="5" t="str">
        <f t="shared" si="6"/>
        <v>N</v>
      </c>
      <c r="M366" s="13">
        <v>2.4730346354010888</v>
      </c>
      <c r="N366" s="5">
        <v>2015</v>
      </c>
      <c r="O366" s="5" t="s">
        <v>324</v>
      </c>
      <c r="P366" s="12">
        <v>100</v>
      </c>
      <c r="Q366" s="5">
        <v>2015</v>
      </c>
      <c r="R366" s="5" t="s">
        <v>324</v>
      </c>
      <c r="S366" s="12">
        <v>19</v>
      </c>
      <c r="T366" s="5">
        <v>2015</v>
      </c>
      <c r="U366" s="5" t="s">
        <v>324</v>
      </c>
      <c r="V366" s="12"/>
      <c r="X366" s="5" t="s">
        <v>1569</v>
      </c>
      <c r="Y366" s="12">
        <v>9</v>
      </c>
      <c r="Z366" s="5">
        <v>2015</v>
      </c>
      <c r="AA366" s="5" t="s">
        <v>324</v>
      </c>
      <c r="AB366" s="12">
        <v>20</v>
      </c>
      <c r="AC366" s="5">
        <v>2015</v>
      </c>
      <c r="AD366" s="5" t="s">
        <v>324</v>
      </c>
      <c r="AE366" s="12">
        <v>0</v>
      </c>
      <c r="AF366" s="5">
        <v>2015</v>
      </c>
      <c r="AG366" s="5" t="s">
        <v>324</v>
      </c>
      <c r="AH366" s="14">
        <v>12.676056338028168</v>
      </c>
      <c r="AI366" s="5">
        <v>2015</v>
      </c>
      <c r="AJ366" s="5" t="s">
        <v>324</v>
      </c>
      <c r="AK366" s="14"/>
      <c r="AM366" s="5" t="s">
        <v>1569</v>
      </c>
    </row>
    <row r="367" spans="1:39" ht="12.75" customHeight="1" x14ac:dyDescent="0.25">
      <c r="A367" s="5" t="s">
        <v>332</v>
      </c>
      <c r="B367" s="5" t="s">
        <v>335</v>
      </c>
      <c r="C367" s="5" t="s">
        <v>334</v>
      </c>
      <c r="D367" s="5" t="s">
        <v>35</v>
      </c>
      <c r="E367" s="5" t="s">
        <v>336</v>
      </c>
      <c r="F367" s="5" t="s">
        <v>333</v>
      </c>
      <c r="G367" s="5">
        <v>2</v>
      </c>
      <c r="H367" s="15">
        <v>1</v>
      </c>
      <c r="I367" s="4" t="s">
        <v>3210</v>
      </c>
      <c r="J367" s="4">
        <f>INDEX('08_Data_level_analysis'!$M$3:$M$256,MATCH(C367,'08_Data_level_analysis'!$B$3:$B$256,0))</f>
        <v>3</v>
      </c>
      <c r="K367" s="5" t="str">
        <f t="shared" si="6"/>
        <v>Y</v>
      </c>
      <c r="L367" s="4" t="s">
        <v>3285</v>
      </c>
      <c r="M367" s="13">
        <v>1.2056220890934786</v>
      </c>
      <c r="N367" s="5">
        <v>2012</v>
      </c>
      <c r="O367" s="5" t="s">
        <v>332</v>
      </c>
      <c r="P367" s="12">
        <v>99</v>
      </c>
      <c r="Q367" s="5">
        <v>2012</v>
      </c>
      <c r="R367" s="5" t="s">
        <v>332</v>
      </c>
      <c r="S367" s="12">
        <v>6</v>
      </c>
      <c r="T367" s="5">
        <v>2012</v>
      </c>
      <c r="U367" s="5" t="s">
        <v>332</v>
      </c>
      <c r="V367" s="12"/>
      <c r="X367" s="5" t="s">
        <v>1569</v>
      </c>
      <c r="Y367" s="12">
        <v>0</v>
      </c>
      <c r="Z367" s="5">
        <v>2012</v>
      </c>
      <c r="AA367" s="5" t="s">
        <v>332</v>
      </c>
      <c r="AB367" s="12">
        <v>30</v>
      </c>
      <c r="AC367" s="5">
        <v>2012</v>
      </c>
      <c r="AD367" s="5" t="s">
        <v>332</v>
      </c>
      <c r="AE367" s="12">
        <v>46.338028169014088</v>
      </c>
      <c r="AF367" s="5">
        <v>2012</v>
      </c>
      <c r="AG367" s="5" t="s">
        <v>332</v>
      </c>
      <c r="AH367" s="14">
        <v>100</v>
      </c>
      <c r="AI367" s="5">
        <v>2012</v>
      </c>
      <c r="AJ367" s="5" t="s">
        <v>332</v>
      </c>
      <c r="AK367" s="14"/>
      <c r="AM367" s="5" t="s">
        <v>1569</v>
      </c>
    </row>
    <row r="368" spans="1:39" ht="12.75" customHeight="1" x14ac:dyDescent="0.25">
      <c r="A368" s="5" t="s">
        <v>337</v>
      </c>
      <c r="B368" s="5" t="s">
        <v>335</v>
      </c>
      <c r="C368" s="5" t="s">
        <v>334</v>
      </c>
      <c r="D368" s="5" t="s">
        <v>35</v>
      </c>
      <c r="E368" s="5" t="s">
        <v>339</v>
      </c>
      <c r="F368" s="5" t="s">
        <v>338</v>
      </c>
      <c r="G368" s="5">
        <v>3</v>
      </c>
      <c r="H368" s="15">
        <v>1</v>
      </c>
      <c r="I368" s="4"/>
      <c r="J368" s="4">
        <f>INDEX('08_Data_level_analysis'!$M$3:$M$256,MATCH(C368,'08_Data_level_analysis'!$B$3:$B$256,0))</f>
        <v>3</v>
      </c>
      <c r="K368" s="5" t="str">
        <f t="shared" si="6"/>
        <v>N</v>
      </c>
      <c r="M368" s="13">
        <v>1.0122290686577904</v>
      </c>
      <c r="N368" s="5">
        <v>2015</v>
      </c>
      <c r="O368" s="5" t="s">
        <v>337</v>
      </c>
      <c r="P368" s="12">
        <v>100</v>
      </c>
      <c r="Q368" s="5">
        <v>2015</v>
      </c>
      <c r="R368" s="5" t="s">
        <v>337</v>
      </c>
      <c r="S368" s="12">
        <v>11.111111111111111</v>
      </c>
      <c r="T368" s="5">
        <v>2015</v>
      </c>
      <c r="U368" s="5" t="s">
        <v>337</v>
      </c>
      <c r="V368" s="12"/>
      <c r="X368" s="5" t="s">
        <v>1569</v>
      </c>
      <c r="Y368" s="12">
        <v>25.3</v>
      </c>
      <c r="Z368" s="5">
        <v>2015</v>
      </c>
      <c r="AA368" s="5" t="s">
        <v>337</v>
      </c>
      <c r="AB368" s="12">
        <v>45.03</v>
      </c>
      <c r="AC368" s="5">
        <v>2015</v>
      </c>
      <c r="AD368" s="5" t="s">
        <v>337</v>
      </c>
      <c r="AE368" s="12">
        <v>0</v>
      </c>
      <c r="AF368" s="5">
        <v>2015</v>
      </c>
      <c r="AG368" s="5" t="s">
        <v>337</v>
      </c>
      <c r="AH368" s="14">
        <v>100</v>
      </c>
      <c r="AI368" s="5">
        <v>2015</v>
      </c>
      <c r="AJ368" s="5" t="s">
        <v>337</v>
      </c>
      <c r="AK368" s="14"/>
      <c r="AM368" s="5" t="s">
        <v>1569</v>
      </c>
    </row>
    <row r="369" spans="1:39" ht="12.75" customHeight="1" x14ac:dyDescent="0.25">
      <c r="A369" s="5" t="s">
        <v>340</v>
      </c>
      <c r="B369" s="5" t="s">
        <v>343</v>
      </c>
      <c r="C369" s="5" t="s">
        <v>342</v>
      </c>
      <c r="D369" s="5" t="s">
        <v>35</v>
      </c>
      <c r="E369" s="5" t="s">
        <v>344</v>
      </c>
      <c r="F369" s="5" t="s">
        <v>341</v>
      </c>
      <c r="G369" s="5">
        <v>2</v>
      </c>
      <c r="H369" s="15">
        <v>1</v>
      </c>
      <c r="I369" s="4" t="s">
        <v>1963</v>
      </c>
      <c r="J369" s="4">
        <f>INDEX('08_Data_level_analysis'!$M$3:$M$256,MATCH(C369,'08_Data_level_analysis'!$B$3:$B$256,0))</f>
        <v>2</v>
      </c>
      <c r="K369" s="5" t="str">
        <f t="shared" si="6"/>
        <v>N</v>
      </c>
      <c r="M369" s="13">
        <v>1.894714515740993</v>
      </c>
      <c r="N369" s="5">
        <v>2016</v>
      </c>
      <c r="O369" s="5" t="s">
        <v>340</v>
      </c>
      <c r="P369" s="12" t="s">
        <v>1569</v>
      </c>
      <c r="R369" s="5" t="s">
        <v>1569</v>
      </c>
      <c r="S369" s="12">
        <v>0</v>
      </c>
      <c r="T369" s="5">
        <v>2016</v>
      </c>
      <c r="U369" s="5" t="s">
        <v>340</v>
      </c>
      <c r="V369" s="12"/>
      <c r="X369" s="5" t="s">
        <v>1569</v>
      </c>
      <c r="Y369" s="12">
        <v>33</v>
      </c>
      <c r="Z369" s="5">
        <v>2016</v>
      </c>
      <c r="AA369" s="5" t="s">
        <v>340</v>
      </c>
      <c r="AB369" s="12">
        <v>11</v>
      </c>
      <c r="AC369" s="5">
        <v>2016</v>
      </c>
      <c r="AD369" s="5" t="s">
        <v>340</v>
      </c>
      <c r="AE369" s="12">
        <v>0</v>
      </c>
      <c r="AF369" s="5">
        <v>2016</v>
      </c>
      <c r="AG369" s="5" t="s">
        <v>340</v>
      </c>
      <c r="AH369" s="14">
        <v>100</v>
      </c>
      <c r="AI369" s="5">
        <v>2016</v>
      </c>
      <c r="AJ369" s="5" t="s">
        <v>340</v>
      </c>
      <c r="AK369" s="14"/>
      <c r="AM369" s="5" t="s">
        <v>1569</v>
      </c>
    </row>
    <row r="370" spans="1:39" ht="12.75" customHeight="1" x14ac:dyDescent="0.25">
      <c r="A370" s="5" t="s">
        <v>345</v>
      </c>
      <c r="B370" s="5" t="s">
        <v>343</v>
      </c>
      <c r="C370" s="5" t="s">
        <v>342</v>
      </c>
      <c r="D370" s="5" t="s">
        <v>35</v>
      </c>
      <c r="E370" s="5" t="s">
        <v>347</v>
      </c>
      <c r="F370" s="5" t="s">
        <v>346</v>
      </c>
      <c r="G370" s="5">
        <v>2</v>
      </c>
      <c r="H370" s="15">
        <v>1</v>
      </c>
      <c r="I370" s="4" t="s">
        <v>1964</v>
      </c>
      <c r="J370" s="4">
        <f>INDEX('08_Data_level_analysis'!$M$3:$M$256,MATCH(C370,'08_Data_level_analysis'!$B$3:$B$256,0))</f>
        <v>2</v>
      </c>
      <c r="K370" s="5" t="str">
        <f t="shared" si="6"/>
        <v>N</v>
      </c>
      <c r="M370" s="13">
        <v>1.7916899736736425</v>
      </c>
      <c r="N370" s="5">
        <v>2012</v>
      </c>
      <c r="O370" s="5" t="s">
        <v>345</v>
      </c>
      <c r="P370" s="12" t="s">
        <v>1569</v>
      </c>
      <c r="R370" s="5" t="s">
        <v>1569</v>
      </c>
      <c r="S370" s="12" t="s">
        <v>1569</v>
      </c>
      <c r="U370" s="5" t="s">
        <v>1569</v>
      </c>
      <c r="V370" s="12"/>
      <c r="X370" s="5" t="s">
        <v>1569</v>
      </c>
      <c r="Y370" s="12" t="s">
        <v>1569</v>
      </c>
      <c r="AA370" s="5" t="s">
        <v>1569</v>
      </c>
      <c r="AB370" s="12">
        <v>31</v>
      </c>
      <c r="AC370" s="5">
        <v>2012</v>
      </c>
      <c r="AD370" s="5" t="s">
        <v>345</v>
      </c>
      <c r="AE370" s="12" t="s">
        <v>1569</v>
      </c>
      <c r="AG370" s="5" t="s">
        <v>1569</v>
      </c>
      <c r="AH370" s="14" t="s">
        <v>1569</v>
      </c>
      <c r="AJ370" s="5" t="s">
        <v>1569</v>
      </c>
      <c r="AK370" s="14"/>
      <c r="AM370" s="5" t="s">
        <v>1569</v>
      </c>
    </row>
    <row r="371" spans="1:39" ht="12.75" customHeight="1" x14ac:dyDescent="0.25">
      <c r="A371" s="5" t="s">
        <v>348</v>
      </c>
      <c r="B371" s="5" t="s">
        <v>343</v>
      </c>
      <c r="C371" s="5" t="s">
        <v>342</v>
      </c>
      <c r="D371" s="5" t="s">
        <v>35</v>
      </c>
      <c r="E371" s="5" t="s">
        <v>350</v>
      </c>
      <c r="F371" s="5" t="s">
        <v>349</v>
      </c>
      <c r="G371" s="5">
        <v>2</v>
      </c>
      <c r="H371" s="15">
        <v>2</v>
      </c>
      <c r="I371" s="4" t="s">
        <v>1965</v>
      </c>
      <c r="J371" s="4">
        <f>INDEX('08_Data_level_analysis'!$M$3:$M$256,MATCH(C371,'08_Data_level_analysis'!$B$3:$B$256,0))</f>
        <v>2</v>
      </c>
      <c r="K371" s="5" t="str">
        <f t="shared" si="6"/>
        <v>N</v>
      </c>
      <c r="M371" s="13">
        <v>3.1283431568144362</v>
      </c>
      <c r="N371" s="5">
        <v>2015</v>
      </c>
      <c r="O371" s="5" t="s">
        <v>348</v>
      </c>
      <c r="P371" s="12">
        <v>100</v>
      </c>
      <c r="Q371" s="5">
        <v>2015</v>
      </c>
      <c r="R371" s="5" t="s">
        <v>348</v>
      </c>
      <c r="S371" s="12">
        <v>11.523046092184369</v>
      </c>
      <c r="T371" s="5">
        <v>2015</v>
      </c>
      <c r="U371" s="5" t="s">
        <v>348</v>
      </c>
      <c r="V371" s="12"/>
      <c r="X371" s="5" t="s">
        <v>1569</v>
      </c>
      <c r="Y371" s="12">
        <v>0</v>
      </c>
      <c r="Z371" s="5">
        <v>2015</v>
      </c>
      <c r="AA371" s="5" t="s">
        <v>348</v>
      </c>
      <c r="AB371" s="12">
        <v>58.04</v>
      </c>
      <c r="AC371" s="5">
        <v>2015</v>
      </c>
      <c r="AD371" s="5" t="s">
        <v>348</v>
      </c>
      <c r="AE371" s="12">
        <v>0</v>
      </c>
      <c r="AF371" s="5">
        <v>2015</v>
      </c>
      <c r="AG371" s="5" t="s">
        <v>348</v>
      </c>
      <c r="AH371" s="14">
        <v>100</v>
      </c>
      <c r="AI371" s="5">
        <v>2015</v>
      </c>
      <c r="AJ371" s="5" t="s">
        <v>348</v>
      </c>
      <c r="AK371" s="14"/>
      <c r="AM371" s="5" t="s">
        <v>1569</v>
      </c>
    </row>
    <row r="372" spans="1:39" ht="12.75" customHeight="1" x14ac:dyDescent="0.25">
      <c r="A372" s="5" t="s">
        <v>351</v>
      </c>
      <c r="B372" s="5" t="s">
        <v>354</v>
      </c>
      <c r="C372" s="5" t="s">
        <v>353</v>
      </c>
      <c r="D372" s="5" t="s">
        <v>35</v>
      </c>
      <c r="E372" s="5" t="s">
        <v>355</v>
      </c>
      <c r="F372" s="5" t="s">
        <v>352</v>
      </c>
      <c r="G372" s="5">
        <v>1</v>
      </c>
      <c r="H372" s="15">
        <v>1</v>
      </c>
      <c r="I372" s="4"/>
      <c r="J372" s="4">
        <f>INDEX('08_Data_level_analysis'!$M$3:$M$256,MATCH(C372,'08_Data_level_analysis'!$B$3:$B$256,0))</f>
        <v>1</v>
      </c>
      <c r="K372" s="5" t="str">
        <f t="shared" si="6"/>
        <v>N</v>
      </c>
      <c r="M372" s="13">
        <v>1.0006762145328509</v>
      </c>
      <c r="N372" s="5">
        <v>2012</v>
      </c>
      <c r="O372" s="5" t="s">
        <v>351</v>
      </c>
      <c r="P372" s="12">
        <v>100</v>
      </c>
      <c r="Q372" s="5">
        <v>2012</v>
      </c>
      <c r="R372" s="5" t="s">
        <v>351</v>
      </c>
      <c r="S372" s="12">
        <v>15.871587158715869</v>
      </c>
      <c r="T372" s="5">
        <v>2012</v>
      </c>
      <c r="U372" s="5" t="s">
        <v>351</v>
      </c>
      <c r="V372" s="12"/>
      <c r="X372" s="5" t="s">
        <v>1569</v>
      </c>
      <c r="Y372" s="12">
        <v>0</v>
      </c>
      <c r="Z372" s="5">
        <v>2012</v>
      </c>
      <c r="AA372" s="5" t="s">
        <v>351</v>
      </c>
      <c r="AB372" s="12">
        <v>29</v>
      </c>
      <c r="AC372" s="5">
        <v>2012</v>
      </c>
      <c r="AD372" s="5" t="s">
        <v>351</v>
      </c>
      <c r="AE372" s="12">
        <v>0</v>
      </c>
      <c r="AF372" s="5">
        <v>2012</v>
      </c>
      <c r="AG372" s="5" t="s">
        <v>351</v>
      </c>
      <c r="AH372" s="14">
        <v>100</v>
      </c>
      <c r="AI372" s="5">
        <v>2012</v>
      </c>
      <c r="AJ372" s="5" t="s">
        <v>351</v>
      </c>
      <c r="AK372" s="14"/>
      <c r="AM372" s="5" t="s">
        <v>1569</v>
      </c>
    </row>
    <row r="373" spans="1:39" ht="12.75" customHeight="1" x14ac:dyDescent="0.25">
      <c r="A373" s="5" t="s">
        <v>1009</v>
      </c>
      <c r="B373" s="5" t="s">
        <v>1007</v>
      </c>
      <c r="C373" s="5" t="s">
        <v>1006</v>
      </c>
      <c r="D373" s="5" t="s">
        <v>620</v>
      </c>
      <c r="E373" s="5" t="s">
        <v>1011</v>
      </c>
      <c r="F373" s="5" t="s">
        <v>1010</v>
      </c>
      <c r="G373" s="5">
        <v>2</v>
      </c>
      <c r="H373" s="15">
        <v>2</v>
      </c>
      <c r="I373" s="4" t="s">
        <v>1966</v>
      </c>
      <c r="J373" s="4">
        <f>INDEX('08_Data_level_analysis'!$M$3:$M$256,MATCH(C373,'08_Data_level_analysis'!$B$3:$B$256,0))</f>
        <v>2</v>
      </c>
      <c r="K373" s="5" t="str">
        <f t="shared" si="6"/>
        <v>N</v>
      </c>
      <c r="M373" s="13">
        <v>0.60855753607224794</v>
      </c>
      <c r="N373" s="5">
        <v>2012</v>
      </c>
      <c r="O373" s="5" t="s">
        <v>1009</v>
      </c>
      <c r="P373" s="12" t="s">
        <v>1569</v>
      </c>
      <c r="R373" s="5" t="s">
        <v>1569</v>
      </c>
      <c r="S373" s="12">
        <v>0</v>
      </c>
      <c r="T373" s="5">
        <v>2012</v>
      </c>
      <c r="U373" s="5" t="s">
        <v>1009</v>
      </c>
      <c r="V373" s="12"/>
      <c r="X373" s="5" t="s">
        <v>1569</v>
      </c>
      <c r="Y373" s="12" t="s">
        <v>1569</v>
      </c>
      <c r="AA373" s="5" t="s">
        <v>1569</v>
      </c>
      <c r="AB373" s="12" t="s">
        <v>1569</v>
      </c>
      <c r="AD373" s="5" t="s">
        <v>1569</v>
      </c>
      <c r="AE373" s="12" t="s">
        <v>1569</v>
      </c>
      <c r="AG373" s="5" t="s">
        <v>1569</v>
      </c>
      <c r="AH373" s="14" t="s">
        <v>1569</v>
      </c>
      <c r="AJ373" s="5" t="s">
        <v>1569</v>
      </c>
      <c r="AK373" s="14"/>
      <c r="AM373" s="5" t="s">
        <v>1569</v>
      </c>
    </row>
    <row r="374" spans="1:39" ht="12.75" customHeight="1" x14ac:dyDescent="0.25">
      <c r="A374" s="5" t="s">
        <v>1012</v>
      </c>
      <c r="B374" s="5" t="s">
        <v>1014</v>
      </c>
      <c r="C374" s="5" t="s">
        <v>1013</v>
      </c>
      <c r="D374" s="5" t="s">
        <v>620</v>
      </c>
      <c r="E374" s="5" t="s">
        <v>1015</v>
      </c>
      <c r="F374" s="5" t="s">
        <v>3212</v>
      </c>
      <c r="G374" s="5">
        <v>1</v>
      </c>
      <c r="H374" s="15">
        <v>1</v>
      </c>
      <c r="I374" s="4" t="s">
        <v>3211</v>
      </c>
      <c r="J374" s="4">
        <f>INDEX('08_Data_level_analysis'!$M$3:$M$256,MATCH(C374,'08_Data_level_analysis'!$B$3:$B$256,0))</f>
        <v>1</v>
      </c>
      <c r="K374" s="5" t="str">
        <f t="shared" si="6"/>
        <v>N</v>
      </c>
      <c r="M374" s="13">
        <v>1.6797066858858289</v>
      </c>
      <c r="N374" s="5">
        <v>2012</v>
      </c>
      <c r="O374" s="5" t="s">
        <v>1012</v>
      </c>
      <c r="P374" s="12">
        <v>60</v>
      </c>
      <c r="Q374" s="5">
        <v>2012</v>
      </c>
      <c r="R374" s="5" t="s">
        <v>1012</v>
      </c>
      <c r="S374" s="12">
        <v>7.9</v>
      </c>
      <c r="T374" s="5">
        <v>2012</v>
      </c>
      <c r="U374" s="5" t="s">
        <v>1012</v>
      </c>
      <c r="V374" s="12"/>
      <c r="X374" s="5" t="s">
        <v>1569</v>
      </c>
      <c r="Y374" s="12" t="s">
        <v>1569</v>
      </c>
      <c r="AA374" s="5" t="s">
        <v>1569</v>
      </c>
      <c r="AB374" s="12" t="s">
        <v>1569</v>
      </c>
      <c r="AD374" s="5" t="s">
        <v>1569</v>
      </c>
      <c r="AE374" s="12" t="s">
        <v>1569</v>
      </c>
      <c r="AG374" s="5" t="s">
        <v>1569</v>
      </c>
      <c r="AH374" s="14" t="s">
        <v>1569</v>
      </c>
      <c r="AJ374" s="5" t="s">
        <v>1569</v>
      </c>
      <c r="AK374" s="14"/>
      <c r="AM374" s="5" t="s">
        <v>1569</v>
      </c>
    </row>
    <row r="375" spans="1:39" ht="12.75" customHeight="1" x14ac:dyDescent="0.25">
      <c r="A375" s="5" t="s">
        <v>1340</v>
      </c>
      <c r="B375" s="5" t="s">
        <v>1535</v>
      </c>
      <c r="C375" s="5" t="s">
        <v>1342</v>
      </c>
      <c r="D375" s="5" t="s">
        <v>1038</v>
      </c>
      <c r="E375" s="5" t="s">
        <v>1343</v>
      </c>
      <c r="F375" s="5" t="s">
        <v>1341</v>
      </c>
      <c r="G375" s="5">
        <v>2</v>
      </c>
      <c r="H375" s="15">
        <v>2</v>
      </c>
      <c r="I375" s="4" t="s">
        <v>1967</v>
      </c>
      <c r="J375" s="4">
        <f>INDEX('08_Data_level_analysis'!$M$3:$M$256,MATCH(C375,'08_Data_level_analysis'!$B$3:$B$256,0))</f>
        <v>2</v>
      </c>
      <c r="K375" s="5" t="str">
        <f t="shared" si="6"/>
        <v>N</v>
      </c>
      <c r="M375" s="13">
        <v>1.5210075805376297</v>
      </c>
      <c r="N375" s="5">
        <v>2010</v>
      </c>
      <c r="O375" s="5" t="s">
        <v>1340</v>
      </c>
      <c r="P375" s="12">
        <v>100</v>
      </c>
      <c r="Q375" s="5">
        <v>2010</v>
      </c>
      <c r="R375" s="5" t="s">
        <v>1340</v>
      </c>
      <c r="S375" s="12">
        <v>0</v>
      </c>
      <c r="T375" s="5">
        <v>2010</v>
      </c>
      <c r="U375" s="5" t="s">
        <v>1340</v>
      </c>
      <c r="V375" s="12"/>
      <c r="X375" s="5" t="s">
        <v>1569</v>
      </c>
      <c r="Y375" s="12">
        <v>0</v>
      </c>
      <c r="Z375" s="5">
        <v>2010</v>
      </c>
      <c r="AA375" s="5" t="s">
        <v>1340</v>
      </c>
      <c r="AB375" s="12">
        <v>0.9</v>
      </c>
      <c r="AC375" s="5">
        <v>2010</v>
      </c>
      <c r="AD375" s="5" t="s">
        <v>1340</v>
      </c>
      <c r="AE375" s="12">
        <v>0</v>
      </c>
      <c r="AF375" s="5">
        <v>2010</v>
      </c>
      <c r="AG375" s="5" t="s">
        <v>1340</v>
      </c>
      <c r="AH375" s="14">
        <v>100</v>
      </c>
      <c r="AI375" s="5">
        <v>2010</v>
      </c>
      <c r="AJ375" s="5" t="s">
        <v>1340</v>
      </c>
      <c r="AK375" s="14"/>
      <c r="AM375" s="5" t="s">
        <v>1569</v>
      </c>
    </row>
    <row r="376" spans="1:39" ht="12.75" customHeight="1" x14ac:dyDescent="0.25">
      <c r="A376" s="5" t="s">
        <v>1016</v>
      </c>
      <c r="B376" s="5" t="s">
        <v>1019</v>
      </c>
      <c r="C376" s="5" t="s">
        <v>1018</v>
      </c>
      <c r="D376" s="5" t="s">
        <v>620</v>
      </c>
      <c r="E376" s="5" t="s">
        <v>1020</v>
      </c>
      <c r="F376" s="5" t="s">
        <v>1017</v>
      </c>
      <c r="G376" s="5">
        <v>1</v>
      </c>
      <c r="H376" s="15">
        <v>2</v>
      </c>
      <c r="I376" s="4" t="s">
        <v>1968</v>
      </c>
      <c r="J376" s="4">
        <f>INDEX('08_Data_level_analysis'!$M$3:$M$256,MATCH(C376,'08_Data_level_analysis'!$B$3:$B$256,0))</f>
        <v>2</v>
      </c>
      <c r="K376" s="5" t="str">
        <f t="shared" si="6"/>
        <v>Y</v>
      </c>
      <c r="L376" s="4" t="s">
        <v>3284</v>
      </c>
      <c r="M376" s="13">
        <v>1.8049049324882889</v>
      </c>
      <c r="N376" s="5">
        <v>2014</v>
      </c>
      <c r="O376" s="5" t="s">
        <v>1016</v>
      </c>
      <c r="P376" s="12">
        <v>92</v>
      </c>
      <c r="Q376" s="5">
        <v>2014</v>
      </c>
      <c r="R376" s="5" t="s">
        <v>1016</v>
      </c>
      <c r="S376" s="12">
        <v>8.6172344689378768</v>
      </c>
      <c r="T376" s="5">
        <v>2014</v>
      </c>
      <c r="U376" s="5" t="s">
        <v>1016</v>
      </c>
      <c r="V376" s="12"/>
      <c r="X376" s="5" t="s">
        <v>1569</v>
      </c>
      <c r="Y376" s="12">
        <v>2.4405125076266012</v>
      </c>
      <c r="Z376" s="5">
        <v>2014</v>
      </c>
      <c r="AA376" s="5" t="s">
        <v>1016</v>
      </c>
      <c r="AB376" s="12" t="s">
        <v>1569</v>
      </c>
      <c r="AD376" s="5" t="s">
        <v>1569</v>
      </c>
      <c r="AE376" s="12" t="s">
        <v>1569</v>
      </c>
      <c r="AG376" s="5" t="s">
        <v>1569</v>
      </c>
      <c r="AH376" s="14">
        <v>84.26401152030131</v>
      </c>
      <c r="AI376" s="5">
        <v>2014</v>
      </c>
      <c r="AJ376" s="5" t="s">
        <v>1016</v>
      </c>
      <c r="AK376" s="14"/>
      <c r="AM376" s="5" t="s">
        <v>1569</v>
      </c>
    </row>
    <row r="377" spans="1:39" ht="12.75" customHeight="1" x14ac:dyDescent="0.25">
      <c r="A377" s="5" t="s">
        <v>1021</v>
      </c>
      <c r="B377" s="5" t="s">
        <v>1019</v>
      </c>
      <c r="C377" s="5" t="s">
        <v>1018</v>
      </c>
      <c r="D377" s="5" t="s">
        <v>620</v>
      </c>
      <c r="E377" s="5" t="s">
        <v>1023</v>
      </c>
      <c r="F377" s="5" t="s">
        <v>1022</v>
      </c>
      <c r="G377" s="5">
        <v>1</v>
      </c>
      <c r="H377" s="15">
        <v>1</v>
      </c>
      <c r="I377" s="4"/>
      <c r="J377" s="4">
        <f>INDEX('08_Data_level_analysis'!$M$3:$M$256,MATCH(C377,'08_Data_level_analysis'!$B$3:$B$256,0))</f>
        <v>2</v>
      </c>
      <c r="K377" s="5" t="str">
        <f t="shared" si="6"/>
        <v>Y</v>
      </c>
      <c r="L377" s="4" t="s">
        <v>3284</v>
      </c>
      <c r="M377" s="13">
        <v>0.89119157867871923</v>
      </c>
      <c r="N377" s="5">
        <v>2014</v>
      </c>
      <c r="O377" s="5" t="s">
        <v>1021</v>
      </c>
      <c r="P377" s="12">
        <v>97</v>
      </c>
      <c r="Q377" s="5">
        <v>2014</v>
      </c>
      <c r="R377" s="5" t="s">
        <v>1021</v>
      </c>
      <c r="S377" s="12">
        <v>15.825914935707223</v>
      </c>
      <c r="T377" s="5">
        <v>2014</v>
      </c>
      <c r="U377" s="5" t="s">
        <v>1021</v>
      </c>
      <c r="V377" s="12"/>
      <c r="X377" s="5" t="s">
        <v>1569</v>
      </c>
      <c r="Y377" s="12">
        <v>15</v>
      </c>
      <c r="Z377" s="5">
        <v>2014</v>
      </c>
      <c r="AA377" s="5" t="s">
        <v>1021</v>
      </c>
      <c r="AB377" s="12">
        <v>0</v>
      </c>
      <c r="AC377" s="5">
        <v>2014</v>
      </c>
      <c r="AD377" s="5" t="s">
        <v>1021</v>
      </c>
      <c r="AE377" s="12">
        <v>0</v>
      </c>
      <c r="AF377" s="5">
        <v>2014</v>
      </c>
      <c r="AG377" s="5" t="s">
        <v>1021</v>
      </c>
      <c r="AH377" s="14">
        <v>100</v>
      </c>
      <c r="AI377" s="5">
        <v>2014</v>
      </c>
      <c r="AJ377" s="5" t="s">
        <v>1021</v>
      </c>
      <c r="AK377" s="14"/>
      <c r="AM377" s="5" t="s">
        <v>1569</v>
      </c>
    </row>
    <row r="378" spans="1:39" ht="12.75" customHeight="1" x14ac:dyDescent="0.25">
      <c r="A378" s="5" t="s">
        <v>588</v>
      </c>
      <c r="B378" s="5" t="s">
        <v>1536</v>
      </c>
      <c r="C378" s="5" t="s">
        <v>590</v>
      </c>
      <c r="D378" s="5" t="s">
        <v>360</v>
      </c>
      <c r="E378" s="5" t="s">
        <v>1594</v>
      </c>
      <c r="F378" s="5" t="s">
        <v>589</v>
      </c>
      <c r="G378" s="5">
        <v>1</v>
      </c>
      <c r="H378" s="15">
        <v>1</v>
      </c>
      <c r="I378" s="4" t="s">
        <v>1969</v>
      </c>
      <c r="J378" s="4">
        <f>INDEX('08_Data_level_analysis'!$M$3:$M$256,MATCH(C378,'08_Data_level_analysis'!$B$3:$B$256,0))</f>
        <v>1</v>
      </c>
      <c r="K378" s="5" t="str">
        <f t="shared" si="6"/>
        <v>N</v>
      </c>
      <c r="M378" s="13">
        <v>0.85714285546357072</v>
      </c>
      <c r="N378" s="5">
        <v>2016</v>
      </c>
      <c r="O378" s="5" t="s">
        <v>588</v>
      </c>
      <c r="P378" s="12">
        <v>70</v>
      </c>
      <c r="Q378" s="5">
        <v>2016</v>
      </c>
      <c r="R378" s="5" t="s">
        <v>588</v>
      </c>
      <c r="S378" s="12">
        <v>10</v>
      </c>
      <c r="T378" s="5">
        <v>2016</v>
      </c>
      <c r="U378" s="5" t="s">
        <v>588</v>
      </c>
      <c r="V378" s="12"/>
      <c r="X378" s="5" t="s">
        <v>1569</v>
      </c>
      <c r="Y378" s="12">
        <v>0</v>
      </c>
      <c r="Z378" s="5">
        <v>2016</v>
      </c>
      <c r="AA378" s="5" t="s">
        <v>588</v>
      </c>
      <c r="AB378" s="12">
        <v>0</v>
      </c>
      <c r="AC378" s="5">
        <v>2016</v>
      </c>
      <c r="AD378" s="5" t="s">
        <v>588</v>
      </c>
      <c r="AE378" s="12">
        <v>0</v>
      </c>
      <c r="AG378" s="5" t="s">
        <v>588</v>
      </c>
      <c r="AH378" s="14">
        <v>100</v>
      </c>
      <c r="AI378" s="5">
        <v>2016</v>
      </c>
      <c r="AJ378" s="5" t="s">
        <v>588</v>
      </c>
      <c r="AK378" s="14"/>
      <c r="AM378" s="5" t="s">
        <v>1569</v>
      </c>
    </row>
    <row r="379" spans="1:39" ht="12.75" customHeight="1" x14ac:dyDescent="0.25">
      <c r="A379" s="5" t="s">
        <v>1027</v>
      </c>
      <c r="B379" s="5" t="s">
        <v>1030</v>
      </c>
      <c r="C379" s="5" t="s">
        <v>1029</v>
      </c>
      <c r="D379" s="5" t="s">
        <v>620</v>
      </c>
      <c r="E379" s="5" t="s">
        <v>1031</v>
      </c>
      <c r="F379" s="5" t="s">
        <v>1028</v>
      </c>
      <c r="G379" s="5">
        <v>2</v>
      </c>
      <c r="H379" s="15">
        <v>1</v>
      </c>
      <c r="I379" s="4"/>
      <c r="J379" s="4">
        <f>INDEX('08_Data_level_analysis'!$M$3:$M$256,MATCH(C379,'08_Data_level_analysis'!$B$3:$B$256,0))</f>
        <v>2</v>
      </c>
      <c r="K379" s="5" t="str">
        <f t="shared" si="6"/>
        <v>N</v>
      </c>
      <c r="M379" s="13">
        <v>0.84470901368269224</v>
      </c>
      <c r="N379" s="5">
        <v>2011</v>
      </c>
      <c r="O379" s="5" t="s">
        <v>1027</v>
      </c>
      <c r="P379" s="12">
        <v>45</v>
      </c>
      <c r="Q379" s="5">
        <v>2011</v>
      </c>
      <c r="R379" s="5" t="s">
        <v>1027</v>
      </c>
      <c r="S379" s="12">
        <v>7.0000000000000009</v>
      </c>
      <c r="T379" s="5">
        <v>2011</v>
      </c>
      <c r="U379" s="5" t="s">
        <v>1027</v>
      </c>
      <c r="V379" s="12"/>
      <c r="X379" s="5" t="s">
        <v>1569</v>
      </c>
      <c r="Y379" s="12">
        <v>0</v>
      </c>
      <c r="Z379" s="5">
        <v>2011</v>
      </c>
      <c r="AA379" s="5" t="s">
        <v>1027</v>
      </c>
      <c r="AB379" s="12">
        <v>0</v>
      </c>
      <c r="AC379" s="5">
        <v>2011</v>
      </c>
      <c r="AD379" s="5" t="s">
        <v>1027</v>
      </c>
      <c r="AE379" s="12">
        <v>0</v>
      </c>
      <c r="AF379" s="5">
        <v>2011</v>
      </c>
      <c r="AG379" s="5" t="s">
        <v>1027</v>
      </c>
      <c r="AH379" s="14">
        <v>27.659574468085101</v>
      </c>
      <c r="AI379" s="5">
        <v>2011</v>
      </c>
      <c r="AJ379" s="5" t="s">
        <v>1027</v>
      </c>
      <c r="AK379" s="14"/>
      <c r="AM379" s="5" t="s">
        <v>1569</v>
      </c>
    </row>
    <row r="380" spans="1:39" ht="12.75" customHeight="1" x14ac:dyDescent="0.25">
      <c r="A380" s="5" t="s">
        <v>1032</v>
      </c>
      <c r="B380" s="5" t="s">
        <v>1030</v>
      </c>
      <c r="C380" s="5" t="s">
        <v>1029</v>
      </c>
      <c r="D380" s="5" t="s">
        <v>620</v>
      </c>
      <c r="E380" s="5" t="s">
        <v>1595</v>
      </c>
      <c r="F380" s="5" t="s">
        <v>1033</v>
      </c>
      <c r="G380" s="5">
        <v>2</v>
      </c>
      <c r="H380" s="15">
        <v>1</v>
      </c>
      <c r="I380" s="4"/>
      <c r="J380" s="4">
        <f>INDEX('08_Data_level_analysis'!$M$3:$M$256,MATCH(C380,'08_Data_level_analysis'!$B$3:$B$256,0))</f>
        <v>2</v>
      </c>
      <c r="K380" s="5" t="str">
        <f t="shared" si="6"/>
        <v>N</v>
      </c>
      <c r="M380" s="13">
        <v>0.51999999999999991</v>
      </c>
      <c r="N380" s="5">
        <v>2012</v>
      </c>
      <c r="O380" s="5" t="s">
        <v>1032</v>
      </c>
      <c r="P380" s="12" t="s">
        <v>1569</v>
      </c>
      <c r="R380" s="5" t="s">
        <v>1569</v>
      </c>
      <c r="S380" s="12">
        <v>8.3308330833083311</v>
      </c>
      <c r="T380" s="5">
        <v>2012</v>
      </c>
      <c r="U380" s="5" t="s">
        <v>1032</v>
      </c>
      <c r="V380" s="12"/>
      <c r="X380" s="5" t="s">
        <v>1569</v>
      </c>
      <c r="Y380" s="12" t="s">
        <v>1569</v>
      </c>
      <c r="AA380" s="5" t="s">
        <v>1569</v>
      </c>
      <c r="AB380" s="12" t="s">
        <v>1569</v>
      </c>
      <c r="AD380" s="5" t="s">
        <v>1569</v>
      </c>
      <c r="AE380" s="12" t="s">
        <v>1569</v>
      </c>
      <c r="AG380" s="5" t="s">
        <v>1569</v>
      </c>
      <c r="AH380" s="14" t="s">
        <v>1569</v>
      </c>
      <c r="AJ380" s="5" t="s">
        <v>1569</v>
      </c>
      <c r="AK380" s="14"/>
      <c r="AM380" s="5" t="s">
        <v>1569</v>
      </c>
    </row>
    <row r="381" spans="1:39" ht="12.75" customHeight="1" x14ac:dyDescent="0.25">
      <c r="A381" s="5" t="s">
        <v>1977</v>
      </c>
      <c r="B381" s="5" t="s">
        <v>1046</v>
      </c>
      <c r="C381" s="5" t="s">
        <v>1045</v>
      </c>
      <c r="D381" s="5" t="s">
        <v>1038</v>
      </c>
      <c r="E381" s="5" t="s">
        <v>2128</v>
      </c>
      <c r="F381" s="5" t="s">
        <v>2226</v>
      </c>
      <c r="G381" s="5">
        <v>1</v>
      </c>
      <c r="H381" s="5">
        <v>1</v>
      </c>
      <c r="I381" s="5" t="s">
        <v>2307</v>
      </c>
      <c r="J381" s="4">
        <f>INDEX('08_Data_level_analysis'!$M$3:$M$256,MATCH(C381,'08_Data_level_analysis'!$B$3:$B$256,0))</f>
        <v>1</v>
      </c>
      <c r="K381" s="5" t="str">
        <f t="shared" si="6"/>
        <v>N</v>
      </c>
      <c r="M381" s="13">
        <v>0.49959709911361805</v>
      </c>
      <c r="N381" s="5">
        <v>2017</v>
      </c>
      <c r="O381" s="5" t="s">
        <v>1977</v>
      </c>
      <c r="P381" s="12">
        <v>12</v>
      </c>
      <c r="Q381" s="5">
        <v>2015</v>
      </c>
      <c r="R381" s="5" t="s">
        <v>1977</v>
      </c>
      <c r="S381" s="12"/>
      <c r="U381" s="5" t="s">
        <v>1569</v>
      </c>
      <c r="V381" s="12"/>
      <c r="X381" s="5" t="s">
        <v>1569</v>
      </c>
      <c r="Y381" s="12">
        <v>1.0909090665253727</v>
      </c>
      <c r="Z381" s="5">
        <v>2015</v>
      </c>
      <c r="AA381" s="5" t="s">
        <v>1977</v>
      </c>
      <c r="AB381" s="12">
        <v>0</v>
      </c>
      <c r="AC381" s="5">
        <v>2015</v>
      </c>
      <c r="AD381" s="5" t="s">
        <v>1977</v>
      </c>
      <c r="AE381" s="12">
        <v>0</v>
      </c>
      <c r="AF381" s="5">
        <v>2015</v>
      </c>
      <c r="AG381" s="5" t="s">
        <v>1977</v>
      </c>
      <c r="AH381" s="14">
        <v>43.90243721926344</v>
      </c>
      <c r="AI381" s="5">
        <v>2015</v>
      </c>
      <c r="AJ381" s="5" t="s">
        <v>1977</v>
      </c>
      <c r="AK381" s="14"/>
      <c r="AM381" s="5" t="s">
        <v>1569</v>
      </c>
    </row>
    <row r="382" spans="1:39" ht="12.75" customHeight="1" x14ac:dyDescent="0.25">
      <c r="A382" s="5" t="s">
        <v>1978</v>
      </c>
      <c r="B382" s="5" t="s">
        <v>1046</v>
      </c>
      <c r="C382" s="5" t="s">
        <v>1045</v>
      </c>
      <c r="D382" s="5" t="s">
        <v>1038</v>
      </c>
      <c r="E382" s="5" t="s">
        <v>2129</v>
      </c>
      <c r="F382" s="5" t="s">
        <v>2227</v>
      </c>
      <c r="G382" s="5">
        <v>1</v>
      </c>
      <c r="H382" s="5">
        <v>1</v>
      </c>
      <c r="I382" s="5" t="s">
        <v>2308</v>
      </c>
      <c r="J382" s="4">
        <f>INDEX('08_Data_level_analysis'!$M$3:$M$256,MATCH(C382,'08_Data_level_analysis'!$B$3:$B$256,0))</f>
        <v>1</v>
      </c>
      <c r="K382" s="5" t="str">
        <f t="shared" si="6"/>
        <v>N</v>
      </c>
      <c r="M382" s="13">
        <v>0.75251141552511425</v>
      </c>
      <c r="N382" s="5">
        <v>2017</v>
      </c>
      <c r="O382" s="5" t="s">
        <v>1978</v>
      </c>
      <c r="P382" s="12">
        <v>100</v>
      </c>
      <c r="Q382" s="5">
        <v>2017</v>
      </c>
      <c r="R382" s="5" t="s">
        <v>1978</v>
      </c>
      <c r="S382" s="12"/>
      <c r="U382" s="5" t="s">
        <v>1569</v>
      </c>
      <c r="V382" s="12"/>
      <c r="X382" s="5" t="s">
        <v>1569</v>
      </c>
      <c r="Y382" s="12">
        <v>1</v>
      </c>
      <c r="Z382" s="5">
        <v>2015</v>
      </c>
      <c r="AA382" s="5" t="s">
        <v>1978</v>
      </c>
      <c r="AB382" s="12">
        <v>0</v>
      </c>
      <c r="AC382" s="5">
        <v>2015</v>
      </c>
      <c r="AD382" s="5" t="s">
        <v>1978</v>
      </c>
      <c r="AE382" s="12">
        <v>0</v>
      </c>
      <c r="AF382" s="5">
        <v>2015</v>
      </c>
      <c r="AG382" s="5" t="s">
        <v>1978</v>
      </c>
      <c r="AH382" s="14">
        <v>43.902439024390247</v>
      </c>
      <c r="AI382" s="5">
        <v>2015</v>
      </c>
      <c r="AJ382" s="5" t="s">
        <v>1978</v>
      </c>
      <c r="AK382" s="14"/>
      <c r="AM382" s="5" t="s">
        <v>1569</v>
      </c>
    </row>
    <row r="383" spans="1:39" ht="12.75" customHeight="1" x14ac:dyDescent="0.25">
      <c r="A383" s="5" t="s">
        <v>1980</v>
      </c>
      <c r="B383" s="5" t="s">
        <v>1046</v>
      </c>
      <c r="C383" s="5" t="s">
        <v>1045</v>
      </c>
      <c r="D383" s="5" t="s">
        <v>1038</v>
      </c>
      <c r="E383" s="5" t="s">
        <v>2130</v>
      </c>
      <c r="F383" s="5" t="s">
        <v>2228</v>
      </c>
      <c r="G383" s="5">
        <v>1</v>
      </c>
      <c r="H383" s="5">
        <v>1</v>
      </c>
      <c r="I383" s="5" t="s">
        <v>2308</v>
      </c>
      <c r="J383" s="4">
        <f>INDEX('08_Data_level_analysis'!$M$3:$M$256,MATCH(C383,'08_Data_level_analysis'!$B$3:$B$256,0))</f>
        <v>1</v>
      </c>
      <c r="K383" s="5" t="str">
        <f t="shared" si="6"/>
        <v>N</v>
      </c>
      <c r="M383" s="13">
        <v>0.85485440526985557</v>
      </c>
      <c r="N383" s="5">
        <v>2017</v>
      </c>
      <c r="O383" s="5" t="s">
        <v>1980</v>
      </c>
      <c r="P383" s="12">
        <v>70</v>
      </c>
      <c r="Q383" s="5">
        <v>2015</v>
      </c>
      <c r="R383" s="5" t="s">
        <v>1980</v>
      </c>
      <c r="S383" s="12"/>
      <c r="U383" s="5" t="s">
        <v>1569</v>
      </c>
      <c r="V383" s="12"/>
      <c r="X383" s="5" t="s">
        <v>1569</v>
      </c>
      <c r="Y383" s="12">
        <v>0.99999998745165275</v>
      </c>
      <c r="Z383" s="5">
        <v>2015</v>
      </c>
      <c r="AA383" s="5" t="s">
        <v>1980</v>
      </c>
      <c r="AB383" s="12">
        <v>0</v>
      </c>
      <c r="AC383" s="5">
        <v>2015</v>
      </c>
      <c r="AD383" s="5" t="s">
        <v>1980</v>
      </c>
      <c r="AE383" s="12">
        <v>0</v>
      </c>
      <c r="AF383" s="5">
        <v>2015</v>
      </c>
      <c r="AG383" s="5" t="s">
        <v>1980</v>
      </c>
      <c r="AH383" s="14">
        <v>43.910256410256409</v>
      </c>
      <c r="AI383" s="5">
        <v>2015</v>
      </c>
      <c r="AJ383" s="5" t="s">
        <v>1980</v>
      </c>
      <c r="AK383" s="14"/>
      <c r="AM383" s="5" t="s">
        <v>1569</v>
      </c>
    </row>
    <row r="384" spans="1:39" ht="12.75" customHeight="1" x14ac:dyDescent="0.25">
      <c r="A384" s="5" t="s">
        <v>1981</v>
      </c>
      <c r="B384" s="5" t="s">
        <v>1046</v>
      </c>
      <c r="C384" s="5" t="s">
        <v>1045</v>
      </c>
      <c r="D384" s="5" t="s">
        <v>1038</v>
      </c>
      <c r="E384" s="5" t="s">
        <v>2131</v>
      </c>
      <c r="F384" s="5" t="s">
        <v>2229</v>
      </c>
      <c r="G384" s="5">
        <v>1</v>
      </c>
      <c r="H384" s="5">
        <v>1</v>
      </c>
      <c r="I384" s="5" t="s">
        <v>2310</v>
      </c>
      <c r="J384" s="4">
        <f>INDEX('08_Data_level_analysis'!$M$3:$M$256,MATCH(C384,'08_Data_level_analysis'!$B$3:$B$256,0))</f>
        <v>1</v>
      </c>
      <c r="K384" s="5" t="str">
        <f t="shared" si="6"/>
        <v>N</v>
      </c>
      <c r="M384" s="13">
        <v>0.80175532230326751</v>
      </c>
      <c r="N384" s="5">
        <v>2017</v>
      </c>
      <c r="O384" s="5" t="s">
        <v>1981</v>
      </c>
      <c r="P384" s="12">
        <v>80</v>
      </c>
      <c r="Q384" s="5">
        <v>2015</v>
      </c>
      <c r="R384" s="5" t="s">
        <v>1981</v>
      </c>
      <c r="S384" s="12"/>
      <c r="U384" s="5" t="s">
        <v>1569</v>
      </c>
      <c r="V384" s="12"/>
      <c r="X384" s="5" t="s">
        <v>1569</v>
      </c>
      <c r="Y384" s="12">
        <v>0.99999997402443574</v>
      </c>
      <c r="Z384" s="5">
        <v>2015</v>
      </c>
      <c r="AA384" s="5" t="s">
        <v>1981</v>
      </c>
      <c r="AB384" s="12">
        <v>0</v>
      </c>
      <c r="AC384" s="5">
        <v>2015</v>
      </c>
      <c r="AD384" s="5" t="s">
        <v>1981</v>
      </c>
      <c r="AE384" s="12">
        <v>0</v>
      </c>
      <c r="AF384" s="5">
        <v>2015</v>
      </c>
      <c r="AG384" s="5" t="s">
        <v>1981</v>
      </c>
      <c r="AH384" s="14">
        <v>44.075829383886258</v>
      </c>
      <c r="AI384" s="5">
        <v>2015</v>
      </c>
      <c r="AJ384" s="5" t="s">
        <v>1981</v>
      </c>
      <c r="AK384" s="14"/>
      <c r="AM384" s="5" t="s">
        <v>1569</v>
      </c>
    </row>
    <row r="385" spans="1:39" ht="12.75" customHeight="1" x14ac:dyDescent="0.25">
      <c r="A385" s="5" t="s">
        <v>1982</v>
      </c>
      <c r="B385" s="5" t="s">
        <v>1058</v>
      </c>
      <c r="C385" s="5" t="s">
        <v>1057</v>
      </c>
      <c r="D385" s="5" t="s">
        <v>1038</v>
      </c>
      <c r="E385" s="5" t="s">
        <v>2132</v>
      </c>
      <c r="F385" s="5" t="s">
        <v>2230</v>
      </c>
      <c r="G385" s="5">
        <v>2</v>
      </c>
      <c r="H385" s="5">
        <v>1</v>
      </c>
      <c r="I385" s="5" t="s">
        <v>2311</v>
      </c>
      <c r="J385" s="4">
        <f>INDEX('08_Data_level_analysis'!$M$3:$M$256,MATCH(C385,'08_Data_level_analysis'!$B$3:$B$256,0))</f>
        <v>2</v>
      </c>
      <c r="K385" s="5" t="str">
        <f t="shared" si="6"/>
        <v>N</v>
      </c>
      <c r="M385" s="13" t="s">
        <v>1569</v>
      </c>
      <c r="N385" s="5" t="s">
        <v>1569</v>
      </c>
      <c r="O385" s="5" t="s">
        <v>1569</v>
      </c>
      <c r="P385" s="12">
        <v>91.900001525878906</v>
      </c>
      <c r="Q385" s="5">
        <v>2010</v>
      </c>
      <c r="R385" s="5" t="s">
        <v>1982</v>
      </c>
      <c r="S385" s="12"/>
      <c r="U385" s="5" t="s">
        <v>1569</v>
      </c>
      <c r="V385" s="12"/>
      <c r="X385" s="5" t="s">
        <v>1569</v>
      </c>
      <c r="Y385" s="12" t="s">
        <v>1569</v>
      </c>
      <c r="Z385" s="5" t="s">
        <v>1569</v>
      </c>
      <c r="AA385" s="5" t="s">
        <v>1569</v>
      </c>
      <c r="AB385" s="12" t="s">
        <v>1569</v>
      </c>
      <c r="AC385" s="5" t="s">
        <v>1569</v>
      </c>
      <c r="AD385" s="5" t="s">
        <v>1569</v>
      </c>
      <c r="AE385" s="12" t="s">
        <v>1569</v>
      </c>
      <c r="AF385" s="5" t="s">
        <v>1569</v>
      </c>
      <c r="AG385" s="5" t="s">
        <v>1569</v>
      </c>
      <c r="AH385" s="14" t="s">
        <v>1569</v>
      </c>
      <c r="AI385" s="5" t="s">
        <v>1569</v>
      </c>
      <c r="AJ385" s="5" t="s">
        <v>1569</v>
      </c>
      <c r="AK385" s="14"/>
      <c r="AM385" s="5" t="s">
        <v>1569</v>
      </c>
    </row>
    <row r="386" spans="1:39" ht="12.75" customHeight="1" x14ac:dyDescent="0.25">
      <c r="A386" s="5" t="s">
        <v>1985</v>
      </c>
      <c r="B386" s="5" t="s">
        <v>1067</v>
      </c>
      <c r="C386" s="5" t="s">
        <v>1066</v>
      </c>
      <c r="D386" s="5" t="s">
        <v>1038</v>
      </c>
      <c r="E386" s="5" t="s">
        <v>2135</v>
      </c>
      <c r="F386" s="5" t="s">
        <v>2233</v>
      </c>
      <c r="G386" s="5">
        <v>1</v>
      </c>
      <c r="H386" s="5">
        <v>2</v>
      </c>
      <c r="I386" s="5" t="s">
        <v>2314</v>
      </c>
      <c r="J386" s="4">
        <f>INDEX('08_Data_level_analysis'!$M$3:$M$256,MATCH(C386,'08_Data_level_analysis'!$B$3:$B$256,0))</f>
        <v>1</v>
      </c>
      <c r="K386" s="5" t="str">
        <f t="shared" si="6"/>
        <v>N</v>
      </c>
      <c r="M386" s="13">
        <v>0.25760698266456544</v>
      </c>
      <c r="N386" s="5">
        <v>2019</v>
      </c>
      <c r="O386" s="5" t="s">
        <v>1985</v>
      </c>
      <c r="P386" s="12">
        <v>100</v>
      </c>
      <c r="Q386" s="5">
        <v>2019</v>
      </c>
      <c r="R386" s="5" t="s">
        <v>1985</v>
      </c>
      <c r="S386" s="12"/>
      <c r="U386" s="5" t="s">
        <v>1569</v>
      </c>
      <c r="V386" s="12"/>
      <c r="X386" s="5" t="s">
        <v>1569</v>
      </c>
      <c r="Y386" s="12">
        <v>0</v>
      </c>
      <c r="Z386" s="5">
        <v>2019</v>
      </c>
      <c r="AA386" s="5" t="s">
        <v>1985</v>
      </c>
      <c r="AB386" s="12">
        <v>0</v>
      </c>
      <c r="AC386" s="5">
        <v>2019</v>
      </c>
      <c r="AD386" s="5" t="s">
        <v>1985</v>
      </c>
      <c r="AE386" s="12">
        <v>0</v>
      </c>
      <c r="AF386" s="5">
        <v>2019</v>
      </c>
      <c r="AG386" s="5" t="s">
        <v>1985</v>
      </c>
      <c r="AH386" s="14">
        <v>100</v>
      </c>
      <c r="AI386" s="5">
        <v>2019</v>
      </c>
      <c r="AJ386" s="5" t="s">
        <v>1985</v>
      </c>
      <c r="AK386" s="14"/>
      <c r="AM386" s="5" t="s">
        <v>1569</v>
      </c>
    </row>
    <row r="387" spans="1:39" ht="12.75" customHeight="1" x14ac:dyDescent="0.25">
      <c r="A387" s="5" t="s">
        <v>1986</v>
      </c>
      <c r="B387" s="5" t="s">
        <v>1067</v>
      </c>
      <c r="C387" s="5" t="s">
        <v>1066</v>
      </c>
      <c r="D387" s="5" t="s">
        <v>35</v>
      </c>
      <c r="E387" s="5" t="s">
        <v>1068</v>
      </c>
      <c r="F387" s="5" t="s">
        <v>2234</v>
      </c>
      <c r="G387" s="5">
        <v>1</v>
      </c>
      <c r="H387" s="5">
        <v>2</v>
      </c>
      <c r="I387" s="5" t="s">
        <v>2315</v>
      </c>
      <c r="J387" s="4">
        <f>INDEX('08_Data_level_analysis'!$M$3:$M$256,MATCH(C387,'08_Data_level_analysis'!$B$3:$B$256,0))</f>
        <v>1</v>
      </c>
      <c r="K387" s="5" t="str">
        <f t="shared" si="6"/>
        <v>N</v>
      </c>
      <c r="M387" s="13">
        <v>0.16198893278143675</v>
      </c>
      <c r="N387" s="5">
        <v>2019</v>
      </c>
      <c r="O387" s="5" t="s">
        <v>1986</v>
      </c>
      <c r="P387" s="12">
        <v>100</v>
      </c>
      <c r="Q387" s="5">
        <v>2019</v>
      </c>
      <c r="R387" s="5" t="s">
        <v>1986</v>
      </c>
      <c r="S387" s="12"/>
      <c r="U387" s="5" t="s">
        <v>1569</v>
      </c>
      <c r="V387" s="12"/>
      <c r="X387" s="5" t="s">
        <v>1569</v>
      </c>
      <c r="Y387" s="12">
        <v>0</v>
      </c>
      <c r="Z387" s="5">
        <v>2019</v>
      </c>
      <c r="AA387" s="5" t="s">
        <v>1986</v>
      </c>
      <c r="AB387" s="12">
        <v>0</v>
      </c>
      <c r="AC387" s="5">
        <v>2019</v>
      </c>
      <c r="AD387" s="5" t="s">
        <v>1986</v>
      </c>
      <c r="AE387" s="12">
        <v>0</v>
      </c>
      <c r="AF387" s="5">
        <v>2019</v>
      </c>
      <c r="AG387" s="5" t="s">
        <v>1986</v>
      </c>
      <c r="AH387" s="14">
        <v>100</v>
      </c>
      <c r="AI387" s="5">
        <v>2019</v>
      </c>
      <c r="AJ387" s="5" t="s">
        <v>1986</v>
      </c>
      <c r="AK387" s="14"/>
      <c r="AM387" s="5" t="s">
        <v>1569</v>
      </c>
    </row>
    <row r="388" spans="1:39" ht="12.75" customHeight="1" x14ac:dyDescent="0.25">
      <c r="A388" s="5" t="s">
        <v>1987</v>
      </c>
      <c r="B388" s="5" t="s">
        <v>1067</v>
      </c>
      <c r="C388" s="5" t="s">
        <v>1066</v>
      </c>
      <c r="D388" s="5" t="s">
        <v>35</v>
      </c>
      <c r="E388" s="5" t="s">
        <v>2136</v>
      </c>
      <c r="F388" s="5" t="s">
        <v>2235</v>
      </c>
      <c r="G388" s="5">
        <v>1</v>
      </c>
      <c r="H388" s="5">
        <v>1</v>
      </c>
      <c r="I388" s="5" t="s">
        <v>2316</v>
      </c>
      <c r="J388" s="4">
        <f>INDEX('08_Data_level_analysis'!$M$3:$M$256,MATCH(C388,'08_Data_level_analysis'!$B$3:$B$256,0))</f>
        <v>1</v>
      </c>
      <c r="K388" s="5" t="str">
        <f t="shared" si="6"/>
        <v>N</v>
      </c>
      <c r="M388" s="13">
        <v>0.81869236899024789</v>
      </c>
      <c r="N388" s="5">
        <v>2019</v>
      </c>
      <c r="O388" s="5" t="s">
        <v>1987</v>
      </c>
      <c r="P388" s="12">
        <v>100</v>
      </c>
      <c r="Q388" s="5">
        <v>2019</v>
      </c>
      <c r="R388" s="5" t="s">
        <v>1987</v>
      </c>
      <c r="S388" s="12"/>
      <c r="U388" s="5" t="s">
        <v>1569</v>
      </c>
      <c r="V388" s="12"/>
      <c r="X388" s="5" t="s">
        <v>1569</v>
      </c>
      <c r="Y388" s="12">
        <v>0</v>
      </c>
      <c r="Z388" s="5">
        <v>2019</v>
      </c>
      <c r="AA388" s="5" t="s">
        <v>1987</v>
      </c>
      <c r="AB388" s="12">
        <v>0</v>
      </c>
      <c r="AC388" s="5">
        <v>2019</v>
      </c>
      <c r="AD388" s="5" t="s">
        <v>1987</v>
      </c>
      <c r="AE388" s="12">
        <v>0</v>
      </c>
      <c r="AF388" s="5">
        <v>2019</v>
      </c>
      <c r="AG388" s="5" t="s">
        <v>1987</v>
      </c>
      <c r="AH388" s="14">
        <v>100</v>
      </c>
      <c r="AI388" s="5">
        <v>2019</v>
      </c>
      <c r="AJ388" s="5" t="s">
        <v>1987</v>
      </c>
      <c r="AK388" s="14"/>
      <c r="AM388" s="5" t="s">
        <v>1569</v>
      </c>
    </row>
    <row r="389" spans="1:39" ht="12.75" customHeight="1" x14ac:dyDescent="0.25">
      <c r="A389" s="5" t="s">
        <v>1989</v>
      </c>
      <c r="B389" s="5" t="s">
        <v>1074</v>
      </c>
      <c r="C389" s="5" t="s">
        <v>1073</v>
      </c>
      <c r="D389" s="5" t="s">
        <v>1038</v>
      </c>
      <c r="E389" s="5" t="s">
        <v>2137</v>
      </c>
      <c r="F389" s="5" t="s">
        <v>2236</v>
      </c>
      <c r="G389" s="5">
        <v>2</v>
      </c>
      <c r="H389" s="5">
        <v>1</v>
      </c>
      <c r="I389" s="5" t="s">
        <v>2318</v>
      </c>
      <c r="J389" s="4">
        <f>INDEX('08_Data_level_analysis'!$M$3:$M$256,MATCH(C389,'08_Data_level_analysis'!$B$3:$B$256,0))</f>
        <v>2</v>
      </c>
      <c r="K389" s="5" t="str">
        <f t="shared" si="6"/>
        <v>N</v>
      </c>
      <c r="M389" s="13" t="s">
        <v>1569</v>
      </c>
      <c r="N389" s="5" t="s">
        <v>1569</v>
      </c>
      <c r="O389" s="5" t="s">
        <v>1569</v>
      </c>
      <c r="P389" s="12" t="s">
        <v>1569</v>
      </c>
      <c r="Q389" s="5" t="s">
        <v>1569</v>
      </c>
      <c r="R389" s="5" t="s">
        <v>1569</v>
      </c>
      <c r="S389" s="12"/>
      <c r="U389" s="5" t="s">
        <v>1569</v>
      </c>
      <c r="V389" s="12"/>
      <c r="X389" s="5" t="s">
        <v>1569</v>
      </c>
      <c r="Y389" s="12">
        <v>0</v>
      </c>
      <c r="Z389" s="5">
        <v>2017</v>
      </c>
      <c r="AA389" s="5" t="s">
        <v>1989</v>
      </c>
      <c r="AB389" s="12">
        <v>0</v>
      </c>
      <c r="AC389" s="5">
        <v>2017</v>
      </c>
      <c r="AD389" s="5" t="s">
        <v>1989</v>
      </c>
      <c r="AE389" s="12">
        <v>0</v>
      </c>
      <c r="AF389" s="5">
        <v>2017</v>
      </c>
      <c r="AG389" s="5" t="s">
        <v>1989</v>
      </c>
      <c r="AH389" s="14">
        <v>0</v>
      </c>
      <c r="AI389" s="5">
        <v>2017</v>
      </c>
      <c r="AJ389" s="5" t="s">
        <v>1989</v>
      </c>
      <c r="AK389" s="14"/>
      <c r="AM389" s="5" t="s">
        <v>1569</v>
      </c>
    </row>
    <row r="390" spans="1:39" ht="12.75" customHeight="1" x14ac:dyDescent="0.25">
      <c r="A390" s="5" t="s">
        <v>1990</v>
      </c>
      <c r="B390" s="5" t="s">
        <v>1074</v>
      </c>
      <c r="C390" s="5" t="s">
        <v>1073</v>
      </c>
      <c r="D390" s="5" t="s">
        <v>1038</v>
      </c>
      <c r="E390" s="5" t="s">
        <v>2138</v>
      </c>
      <c r="F390" s="5" t="s">
        <v>2237</v>
      </c>
      <c r="G390" s="5">
        <v>2</v>
      </c>
      <c r="H390" s="5">
        <v>1</v>
      </c>
      <c r="I390" s="5" t="s">
        <v>2319</v>
      </c>
      <c r="J390" s="4">
        <f>INDEX('08_Data_level_analysis'!$M$3:$M$256,MATCH(C390,'08_Data_level_analysis'!$B$3:$B$256,0))</f>
        <v>2</v>
      </c>
      <c r="K390" s="5" t="str">
        <f t="shared" si="6"/>
        <v>N</v>
      </c>
      <c r="M390" s="13" t="s">
        <v>1569</v>
      </c>
      <c r="N390" s="5" t="s">
        <v>1569</v>
      </c>
      <c r="O390" s="5" t="s">
        <v>1569</v>
      </c>
      <c r="P390" s="12" t="s">
        <v>1569</v>
      </c>
      <c r="Q390" s="5" t="s">
        <v>1569</v>
      </c>
      <c r="R390" s="5" t="s">
        <v>1569</v>
      </c>
      <c r="S390" s="12"/>
      <c r="U390" s="5" t="s">
        <v>1569</v>
      </c>
      <c r="V390" s="12"/>
      <c r="X390" s="5" t="s">
        <v>1569</v>
      </c>
      <c r="Y390" s="12">
        <v>0</v>
      </c>
      <c r="Z390" s="5">
        <v>2017</v>
      </c>
      <c r="AA390" s="5" t="s">
        <v>1990</v>
      </c>
      <c r="AB390" s="12">
        <v>0</v>
      </c>
      <c r="AC390" s="5">
        <v>2017</v>
      </c>
      <c r="AD390" s="5" t="s">
        <v>1990</v>
      </c>
      <c r="AE390" s="12">
        <v>0</v>
      </c>
      <c r="AF390" s="5">
        <v>2017</v>
      </c>
      <c r="AG390" s="5" t="s">
        <v>1990</v>
      </c>
      <c r="AH390" s="14">
        <v>0</v>
      </c>
      <c r="AI390" s="5">
        <v>2017</v>
      </c>
      <c r="AJ390" s="5" t="s">
        <v>1990</v>
      </c>
      <c r="AK390" s="14"/>
      <c r="AM390" s="5" t="s">
        <v>1569</v>
      </c>
    </row>
    <row r="391" spans="1:39" ht="12.75" customHeight="1" x14ac:dyDescent="0.25">
      <c r="A391" s="5" t="s">
        <v>1993</v>
      </c>
      <c r="B391" s="5" t="s">
        <v>1095</v>
      </c>
      <c r="C391" s="5" t="s">
        <v>1094</v>
      </c>
      <c r="D391" s="5" t="s">
        <v>1038</v>
      </c>
      <c r="E391" s="5" t="s">
        <v>2139</v>
      </c>
      <c r="F391" s="5" t="s">
        <v>2239</v>
      </c>
      <c r="G391" s="5">
        <v>3</v>
      </c>
      <c r="H391" s="5">
        <v>1</v>
      </c>
      <c r="I391" s="5" t="s">
        <v>2322</v>
      </c>
      <c r="J391" s="4">
        <f>INDEX('08_Data_level_analysis'!$M$3:$M$256,MATCH(C391,'08_Data_level_analysis'!$B$3:$B$256,0))</f>
        <v>3</v>
      </c>
      <c r="K391" s="5" t="str">
        <f t="shared" si="6"/>
        <v>N</v>
      </c>
      <c r="M391" s="13">
        <v>0.69224667693296238</v>
      </c>
      <c r="N391" s="5">
        <v>2009</v>
      </c>
      <c r="O391" s="5" t="s">
        <v>1993</v>
      </c>
      <c r="P391" s="12">
        <v>85</v>
      </c>
      <c r="Q391" s="5">
        <v>2009</v>
      </c>
      <c r="R391" s="5" t="s">
        <v>1993</v>
      </c>
      <c r="S391" s="12"/>
      <c r="U391" s="5" t="s">
        <v>1569</v>
      </c>
      <c r="V391" s="12"/>
      <c r="X391" s="5" t="s">
        <v>1569</v>
      </c>
      <c r="Y391" s="12">
        <v>4.0293042292418075</v>
      </c>
      <c r="Z391" s="5">
        <v>2009</v>
      </c>
      <c r="AA391" s="5" t="s">
        <v>1993</v>
      </c>
      <c r="AB391" s="12">
        <v>0</v>
      </c>
      <c r="AC391" s="5">
        <v>2009</v>
      </c>
      <c r="AD391" s="5" t="s">
        <v>1993</v>
      </c>
      <c r="AE391" s="12">
        <v>0</v>
      </c>
      <c r="AF391" s="5">
        <v>2009</v>
      </c>
      <c r="AG391" s="5" t="s">
        <v>1993</v>
      </c>
      <c r="AH391" s="14">
        <v>100</v>
      </c>
      <c r="AI391" s="5">
        <v>2009</v>
      </c>
      <c r="AJ391" s="5" t="s">
        <v>1993</v>
      </c>
      <c r="AK391" s="14"/>
      <c r="AM391" s="5" t="s">
        <v>1569</v>
      </c>
    </row>
    <row r="392" spans="1:39" ht="12.75" customHeight="1" x14ac:dyDescent="0.25">
      <c r="A392" s="5" t="s">
        <v>1996</v>
      </c>
      <c r="B392" s="5" t="s">
        <v>1103</v>
      </c>
      <c r="C392" s="5" t="s">
        <v>1102</v>
      </c>
      <c r="D392" s="5" t="s">
        <v>1038</v>
      </c>
      <c r="E392" s="5" t="s">
        <v>2140</v>
      </c>
      <c r="F392" s="5" t="s">
        <v>2240</v>
      </c>
      <c r="G392" s="5">
        <v>1</v>
      </c>
      <c r="H392" s="5">
        <v>1</v>
      </c>
      <c r="I392" s="5" t="s">
        <v>2325</v>
      </c>
      <c r="J392" s="4">
        <f>INDEX('08_Data_level_analysis'!$M$3:$M$256,MATCH(C392,'08_Data_level_analysis'!$B$3:$B$256,0))</f>
        <v>1</v>
      </c>
      <c r="K392" s="5" t="str">
        <f t="shared" ref="K392:K454" si="7">IF(J392&lt;&gt;G392,"Y","N")</f>
        <v>N</v>
      </c>
      <c r="M392" s="13">
        <v>2.1537236918664764</v>
      </c>
      <c r="N392" s="5">
        <v>2017</v>
      </c>
      <c r="O392" s="5" t="s">
        <v>1996</v>
      </c>
      <c r="P392" s="12">
        <v>100</v>
      </c>
      <c r="Q392" s="5">
        <v>2017</v>
      </c>
      <c r="R392" s="5" t="s">
        <v>1996</v>
      </c>
      <c r="S392" s="12"/>
      <c r="U392" s="5" t="s">
        <v>1569</v>
      </c>
      <c r="V392" s="12"/>
      <c r="X392" s="5" t="s">
        <v>1569</v>
      </c>
      <c r="Y392" s="12">
        <v>0</v>
      </c>
      <c r="Z392" s="5">
        <v>2017</v>
      </c>
      <c r="AA392" s="5" t="s">
        <v>1996</v>
      </c>
      <c r="AB392" s="12">
        <v>0</v>
      </c>
      <c r="AC392" s="5">
        <v>2017</v>
      </c>
      <c r="AD392" s="5" t="s">
        <v>1996</v>
      </c>
      <c r="AE392" s="12">
        <v>0</v>
      </c>
      <c r="AF392" s="5">
        <v>2017</v>
      </c>
      <c r="AG392" s="5" t="s">
        <v>1996</v>
      </c>
      <c r="AH392" s="14">
        <v>0</v>
      </c>
      <c r="AI392" s="5">
        <v>2017</v>
      </c>
      <c r="AJ392" s="5" t="s">
        <v>1996</v>
      </c>
      <c r="AK392" s="14"/>
      <c r="AM392" s="5" t="s">
        <v>1569</v>
      </c>
    </row>
    <row r="393" spans="1:39" ht="12.75" customHeight="1" x14ac:dyDescent="0.25">
      <c r="A393" s="5" t="s">
        <v>1998</v>
      </c>
      <c r="B393" s="5" t="s">
        <v>1108</v>
      </c>
      <c r="C393" s="5" t="s">
        <v>1107</v>
      </c>
      <c r="D393" s="5" t="s">
        <v>1038</v>
      </c>
      <c r="E393" s="5" t="s">
        <v>2142</v>
      </c>
      <c r="F393" s="5" t="s">
        <v>2241</v>
      </c>
      <c r="G393" s="5">
        <v>2</v>
      </c>
      <c r="H393" s="5">
        <v>1</v>
      </c>
      <c r="I393" s="5" t="s">
        <v>2326</v>
      </c>
      <c r="J393" s="4">
        <f>INDEX('08_Data_level_analysis'!$M$3:$M$256,MATCH(C393,'08_Data_level_analysis'!$B$3:$B$256,0))</f>
        <v>2</v>
      </c>
      <c r="K393" s="5" t="str">
        <f t="shared" si="7"/>
        <v>N</v>
      </c>
      <c r="M393" s="13">
        <v>0.91417698239510647</v>
      </c>
      <c r="N393" s="5">
        <v>2012</v>
      </c>
      <c r="O393" s="5" t="s">
        <v>1998</v>
      </c>
      <c r="P393" s="12">
        <v>96.699996948242202</v>
      </c>
      <c r="Q393" s="5">
        <v>2015</v>
      </c>
      <c r="R393" s="5" t="s">
        <v>1998</v>
      </c>
      <c r="S393" s="12"/>
      <c r="U393" s="5" t="s">
        <v>1569</v>
      </c>
      <c r="V393" s="12"/>
      <c r="X393" s="5" t="s">
        <v>1569</v>
      </c>
      <c r="Y393" s="12">
        <v>1.0442565429892739E-2</v>
      </c>
      <c r="Z393" s="5">
        <v>2009</v>
      </c>
      <c r="AA393" s="5" t="s">
        <v>1998</v>
      </c>
      <c r="AB393" s="12">
        <v>0</v>
      </c>
      <c r="AC393" s="5">
        <v>2012</v>
      </c>
      <c r="AD393" s="5" t="s">
        <v>1998</v>
      </c>
      <c r="AE393" s="12">
        <v>2.2447828226552055E-3</v>
      </c>
      <c r="AF393" s="5">
        <v>2012</v>
      </c>
      <c r="AG393" s="5" t="s">
        <v>1998</v>
      </c>
      <c r="AH393" s="14">
        <v>0</v>
      </c>
      <c r="AI393" s="5">
        <v>2012</v>
      </c>
      <c r="AJ393" s="5" t="s">
        <v>1998</v>
      </c>
      <c r="AK393" s="14"/>
      <c r="AM393" s="5" t="s">
        <v>1569</v>
      </c>
    </row>
    <row r="394" spans="1:39" ht="12.75" customHeight="1" x14ac:dyDescent="0.25">
      <c r="A394" s="5" t="s">
        <v>2001</v>
      </c>
      <c r="B394" s="5" t="s">
        <v>1108</v>
      </c>
      <c r="C394" s="5" t="s">
        <v>1107</v>
      </c>
      <c r="D394" s="5" t="s">
        <v>1038</v>
      </c>
      <c r="E394" s="5" t="s">
        <v>2145</v>
      </c>
      <c r="F394" s="5" t="s">
        <v>3213</v>
      </c>
      <c r="G394" s="5">
        <v>2</v>
      </c>
      <c r="H394" s="5">
        <v>1</v>
      </c>
      <c r="I394" s="5" t="s">
        <v>2326</v>
      </c>
      <c r="J394" s="4">
        <f>INDEX('08_Data_level_analysis'!$M$3:$M$256,MATCH(C394,'08_Data_level_analysis'!$B$3:$B$256,0))</f>
        <v>2</v>
      </c>
      <c r="K394" s="5" t="str">
        <f t="shared" si="7"/>
        <v>N</v>
      </c>
      <c r="M394" s="13">
        <v>1.1189658986876023</v>
      </c>
      <c r="N394" s="5">
        <v>2014</v>
      </c>
      <c r="O394" s="5" t="s">
        <v>2001</v>
      </c>
      <c r="P394" s="12">
        <v>100</v>
      </c>
      <c r="Q394" s="5">
        <v>2015</v>
      </c>
      <c r="R394" s="5" t="s">
        <v>2001</v>
      </c>
      <c r="S394" s="12"/>
      <c r="U394" s="5" t="s">
        <v>1569</v>
      </c>
      <c r="V394" s="12"/>
      <c r="X394" s="5" t="s">
        <v>1569</v>
      </c>
      <c r="Y394" s="12">
        <v>0.26700341841890435</v>
      </c>
      <c r="Z394" s="5">
        <v>2015</v>
      </c>
      <c r="AA394" s="5" t="s">
        <v>2001</v>
      </c>
      <c r="AB394" s="12">
        <v>0</v>
      </c>
      <c r="AC394" s="5">
        <v>2015</v>
      </c>
      <c r="AD394" s="5" t="s">
        <v>2001</v>
      </c>
      <c r="AE394" s="12">
        <v>0</v>
      </c>
      <c r="AF394" s="5">
        <v>2015</v>
      </c>
      <c r="AG394" s="5" t="s">
        <v>2001</v>
      </c>
      <c r="AH394" s="14">
        <v>0</v>
      </c>
      <c r="AI394" s="5">
        <v>2015</v>
      </c>
      <c r="AJ394" s="5" t="s">
        <v>2001</v>
      </c>
      <c r="AK394" s="14"/>
      <c r="AM394" s="5" t="s">
        <v>1569</v>
      </c>
    </row>
    <row r="395" spans="1:39" ht="12.75" customHeight="1" x14ac:dyDescent="0.25">
      <c r="A395" s="5" t="s">
        <v>2004</v>
      </c>
      <c r="B395" s="5" t="s">
        <v>1516</v>
      </c>
      <c r="C395" s="5" t="s">
        <v>1687</v>
      </c>
      <c r="D395" s="5" t="s">
        <v>620</v>
      </c>
      <c r="E395" s="5" t="s">
        <v>2146</v>
      </c>
      <c r="F395" s="5" t="s">
        <v>2242</v>
      </c>
      <c r="G395" s="5">
        <v>1</v>
      </c>
      <c r="H395" s="5">
        <v>1</v>
      </c>
      <c r="I395" s="5" t="s">
        <v>2328</v>
      </c>
      <c r="J395" s="4">
        <f>INDEX('08_Data_level_analysis'!$M$3:$M$256,MATCH(C395,'08_Data_level_analysis'!$B$3:$B$256,0))</f>
        <v>1</v>
      </c>
      <c r="K395" s="5" t="str">
        <f t="shared" si="7"/>
        <v>N</v>
      </c>
      <c r="M395" s="13">
        <v>1.2711424053003417</v>
      </c>
      <c r="N395" s="5">
        <v>2015</v>
      </c>
      <c r="O395" s="5" t="s">
        <v>2004</v>
      </c>
      <c r="P395" s="12">
        <v>100</v>
      </c>
      <c r="Q395" s="5">
        <v>2015</v>
      </c>
      <c r="R395" s="5" t="s">
        <v>2004</v>
      </c>
      <c r="S395" s="12"/>
      <c r="U395" s="5" t="s">
        <v>1569</v>
      </c>
      <c r="V395" s="12"/>
      <c r="X395" s="5" t="s">
        <v>1569</v>
      </c>
      <c r="Y395" s="12">
        <v>0</v>
      </c>
      <c r="Z395" s="5">
        <v>2015</v>
      </c>
      <c r="AA395" s="5" t="s">
        <v>2004</v>
      </c>
      <c r="AB395" s="12">
        <v>0</v>
      </c>
      <c r="AC395" s="5">
        <v>2015</v>
      </c>
      <c r="AD395" s="5" t="s">
        <v>2004</v>
      </c>
      <c r="AE395" s="12">
        <v>0</v>
      </c>
      <c r="AF395" s="5">
        <v>2015</v>
      </c>
      <c r="AG395" s="5" t="s">
        <v>2004</v>
      </c>
      <c r="AH395" s="14">
        <v>0</v>
      </c>
      <c r="AI395" s="5">
        <v>2015</v>
      </c>
      <c r="AJ395" s="5" t="s">
        <v>2004</v>
      </c>
      <c r="AK395" s="14"/>
      <c r="AM395" s="5" t="s">
        <v>1569</v>
      </c>
    </row>
    <row r="396" spans="1:39" ht="12.75" customHeight="1" x14ac:dyDescent="0.25">
      <c r="A396" s="5" t="s">
        <v>2005</v>
      </c>
      <c r="B396" s="5" t="s">
        <v>1516</v>
      </c>
      <c r="C396" s="5" t="s">
        <v>1687</v>
      </c>
      <c r="D396" s="5" t="s">
        <v>620</v>
      </c>
      <c r="E396" s="5" t="s">
        <v>2147</v>
      </c>
      <c r="F396" s="5" t="s">
        <v>2243</v>
      </c>
      <c r="G396" s="5">
        <v>1</v>
      </c>
      <c r="H396" s="5">
        <v>2</v>
      </c>
      <c r="I396" s="5" t="s">
        <v>2329</v>
      </c>
      <c r="J396" s="4">
        <f>INDEX('08_Data_level_analysis'!$M$3:$M$256,MATCH(C396,'08_Data_level_analysis'!$B$3:$B$256,0))</f>
        <v>1</v>
      </c>
      <c r="K396" s="5" t="str">
        <f t="shared" si="7"/>
        <v>N</v>
      </c>
      <c r="M396" s="13">
        <v>0.98389864699733764</v>
      </c>
      <c r="N396" s="5">
        <v>2015</v>
      </c>
      <c r="O396" s="5" t="s">
        <v>2005</v>
      </c>
      <c r="P396" s="12">
        <v>99.800003051757798</v>
      </c>
      <c r="Q396" s="5">
        <v>2015</v>
      </c>
      <c r="R396" s="5" t="s">
        <v>2005</v>
      </c>
      <c r="S396" s="12"/>
      <c r="U396" s="5" t="s">
        <v>1569</v>
      </c>
      <c r="V396" s="12"/>
      <c r="X396" s="5" t="s">
        <v>1569</v>
      </c>
      <c r="Y396" s="12">
        <v>0</v>
      </c>
      <c r="Z396" s="5">
        <v>2015</v>
      </c>
      <c r="AA396" s="5" t="s">
        <v>2005</v>
      </c>
      <c r="AB396" s="12">
        <v>0</v>
      </c>
      <c r="AC396" s="5">
        <v>2015</v>
      </c>
      <c r="AD396" s="5" t="s">
        <v>2005</v>
      </c>
      <c r="AE396" s="12">
        <v>0</v>
      </c>
      <c r="AF396" s="5">
        <v>2015</v>
      </c>
      <c r="AG396" s="5" t="s">
        <v>2005</v>
      </c>
      <c r="AH396" s="14">
        <v>100</v>
      </c>
      <c r="AI396" s="5">
        <v>2015</v>
      </c>
      <c r="AJ396" s="5" t="s">
        <v>2005</v>
      </c>
      <c r="AK396" s="14"/>
      <c r="AM396" s="5" t="s">
        <v>1569</v>
      </c>
    </row>
    <row r="397" spans="1:39" ht="12.75" customHeight="1" x14ac:dyDescent="0.25">
      <c r="A397" s="5" t="s">
        <v>2006</v>
      </c>
      <c r="B397" s="5" t="s">
        <v>1516</v>
      </c>
      <c r="C397" s="5" t="s">
        <v>1687</v>
      </c>
      <c r="D397" s="5" t="s">
        <v>620</v>
      </c>
      <c r="E397" s="5" t="s">
        <v>2148</v>
      </c>
      <c r="F397" s="5" t="s">
        <v>2244</v>
      </c>
      <c r="G397" s="5">
        <v>1</v>
      </c>
      <c r="H397" s="5">
        <v>1</v>
      </c>
      <c r="J397" s="4">
        <f>INDEX('08_Data_level_analysis'!$M$3:$M$256,MATCH(C397,'08_Data_level_analysis'!$B$3:$B$256,0))</f>
        <v>1</v>
      </c>
      <c r="K397" s="5" t="str">
        <f t="shared" si="7"/>
        <v>N</v>
      </c>
      <c r="M397" s="13">
        <v>0.73445601788777026</v>
      </c>
      <c r="N397" s="5">
        <v>2019</v>
      </c>
      <c r="O397" s="5" t="s">
        <v>2006</v>
      </c>
      <c r="P397" s="12">
        <v>100</v>
      </c>
      <c r="Q397" s="5">
        <v>2019</v>
      </c>
      <c r="R397" s="5" t="s">
        <v>2006</v>
      </c>
      <c r="S397" s="12"/>
      <c r="U397" s="5" t="s">
        <v>1569</v>
      </c>
      <c r="V397" s="12"/>
      <c r="X397" s="5" t="s">
        <v>1569</v>
      </c>
      <c r="Y397" s="12">
        <v>0</v>
      </c>
      <c r="Z397" s="5">
        <v>2015</v>
      </c>
      <c r="AA397" s="5" t="s">
        <v>2006</v>
      </c>
      <c r="AB397" s="12">
        <v>0</v>
      </c>
      <c r="AC397" s="5">
        <v>2015</v>
      </c>
      <c r="AD397" s="5" t="s">
        <v>2006</v>
      </c>
      <c r="AE397" s="12">
        <v>0</v>
      </c>
      <c r="AF397" s="5">
        <v>2015</v>
      </c>
      <c r="AG397" s="5" t="s">
        <v>2006</v>
      </c>
      <c r="AH397" s="14" t="s">
        <v>1569</v>
      </c>
      <c r="AI397" s="5" t="s">
        <v>1569</v>
      </c>
      <c r="AJ397" s="5" t="s">
        <v>1569</v>
      </c>
      <c r="AK397" s="14"/>
      <c r="AM397" s="5" t="s">
        <v>1569</v>
      </c>
    </row>
    <row r="398" spans="1:39" ht="12.75" customHeight="1" x14ac:dyDescent="0.25">
      <c r="A398" s="5" t="s">
        <v>2007</v>
      </c>
      <c r="B398" s="5" t="s">
        <v>658</v>
      </c>
      <c r="C398" s="5" t="s">
        <v>657</v>
      </c>
      <c r="D398" s="5" t="s">
        <v>620</v>
      </c>
      <c r="E398" s="5" t="s">
        <v>662</v>
      </c>
      <c r="F398" s="5" t="s">
        <v>661</v>
      </c>
      <c r="G398" s="5">
        <v>2</v>
      </c>
      <c r="H398" s="5">
        <v>1</v>
      </c>
      <c r="I398" s="5" t="s">
        <v>2330</v>
      </c>
      <c r="J398" s="4">
        <f>INDEX('08_Data_level_analysis'!$M$3:$M$256,MATCH(C398,'08_Data_level_analysis'!$B$3:$B$256,0))</f>
        <v>2</v>
      </c>
      <c r="K398" s="5" t="str">
        <f t="shared" si="7"/>
        <v>N</v>
      </c>
      <c r="M398" s="13" t="s">
        <v>1569</v>
      </c>
      <c r="N398" s="5" t="s">
        <v>1569</v>
      </c>
      <c r="O398" s="5" t="s">
        <v>1569</v>
      </c>
      <c r="P398" s="12">
        <v>58.330001831054702</v>
      </c>
      <c r="Q398" s="5">
        <v>2009</v>
      </c>
      <c r="R398" s="5" t="s">
        <v>2007</v>
      </c>
      <c r="S398" s="12"/>
      <c r="U398" s="5" t="s">
        <v>1569</v>
      </c>
      <c r="V398" s="12"/>
      <c r="X398" s="5" t="s">
        <v>1569</v>
      </c>
      <c r="Y398" s="12">
        <v>0</v>
      </c>
      <c r="Z398" s="5">
        <v>2009</v>
      </c>
      <c r="AA398" s="5" t="s">
        <v>2007</v>
      </c>
      <c r="AB398" s="12">
        <v>0</v>
      </c>
      <c r="AC398" s="5">
        <v>2009</v>
      </c>
      <c r="AD398" s="5" t="s">
        <v>2007</v>
      </c>
      <c r="AE398" s="12">
        <v>0</v>
      </c>
      <c r="AF398" s="5">
        <v>2009</v>
      </c>
      <c r="AG398" s="5" t="s">
        <v>2007</v>
      </c>
      <c r="AH398" s="14">
        <v>98.363917929497063</v>
      </c>
      <c r="AI398" s="5">
        <v>2009</v>
      </c>
      <c r="AJ398" s="5" t="s">
        <v>2007</v>
      </c>
      <c r="AK398" s="14"/>
      <c r="AM398" s="5" t="s">
        <v>1569</v>
      </c>
    </row>
    <row r="399" spans="1:39" ht="12.75" customHeight="1" x14ac:dyDescent="0.25">
      <c r="A399" s="5" t="s">
        <v>2008</v>
      </c>
      <c r="B399" s="5" t="s">
        <v>1517</v>
      </c>
      <c r="C399" s="5" t="s">
        <v>1689</v>
      </c>
      <c r="D399" s="5" t="s">
        <v>360</v>
      </c>
      <c r="E399" s="5" t="s">
        <v>2149</v>
      </c>
      <c r="F399" s="5" t="s">
        <v>3332</v>
      </c>
      <c r="G399" s="5">
        <v>2</v>
      </c>
      <c r="H399" s="5">
        <v>3</v>
      </c>
      <c r="I399" s="5" t="s">
        <v>2331</v>
      </c>
      <c r="J399" s="4">
        <f>INDEX('08_Data_level_analysis'!$M$3:$M$256,MATCH(C399,'08_Data_level_analysis'!$B$3:$B$256,0))</f>
        <v>2</v>
      </c>
      <c r="K399" s="5" t="str">
        <f t="shared" si="7"/>
        <v>N</v>
      </c>
      <c r="M399" s="13">
        <v>0.3277886403750061</v>
      </c>
      <c r="N399" s="5">
        <v>2009</v>
      </c>
      <c r="O399" s="5" t="s">
        <v>2008</v>
      </c>
      <c r="P399" s="12">
        <v>32</v>
      </c>
      <c r="Q399" s="5">
        <v>2009</v>
      </c>
      <c r="R399" s="5" t="s">
        <v>2008</v>
      </c>
      <c r="S399" s="12"/>
      <c r="U399" s="5" t="s">
        <v>1569</v>
      </c>
      <c r="V399" s="12"/>
      <c r="X399" s="5" t="s">
        <v>1569</v>
      </c>
      <c r="Y399" s="12" t="s">
        <v>1569</v>
      </c>
      <c r="Z399" s="5" t="s">
        <v>1569</v>
      </c>
      <c r="AA399" s="5" t="s">
        <v>1569</v>
      </c>
      <c r="AB399" s="12" t="s">
        <v>1569</v>
      </c>
      <c r="AC399" s="5" t="s">
        <v>1569</v>
      </c>
      <c r="AD399" s="5" t="s">
        <v>1569</v>
      </c>
      <c r="AE399" s="12" t="s">
        <v>1569</v>
      </c>
      <c r="AF399" s="5" t="s">
        <v>1569</v>
      </c>
      <c r="AG399" s="5" t="s">
        <v>1569</v>
      </c>
      <c r="AH399" s="14" t="s">
        <v>1569</v>
      </c>
      <c r="AI399" s="5" t="s">
        <v>1569</v>
      </c>
      <c r="AJ399" s="5" t="s">
        <v>1569</v>
      </c>
      <c r="AK399" s="14"/>
      <c r="AM399" s="5" t="s">
        <v>1569</v>
      </c>
    </row>
    <row r="400" spans="1:39" ht="12.75" customHeight="1" x14ac:dyDescent="0.25">
      <c r="A400" s="5" t="s">
        <v>2009</v>
      </c>
      <c r="B400" s="5" t="s">
        <v>1518</v>
      </c>
      <c r="C400" s="5" t="s">
        <v>1690</v>
      </c>
      <c r="D400" s="5" t="s">
        <v>360</v>
      </c>
      <c r="E400" s="5" t="s">
        <v>2150</v>
      </c>
      <c r="F400" s="5" t="s">
        <v>3216</v>
      </c>
      <c r="G400" s="5">
        <v>1</v>
      </c>
      <c r="H400" s="5">
        <v>2</v>
      </c>
      <c r="I400" s="5" t="s">
        <v>3217</v>
      </c>
      <c r="J400" s="4">
        <f>INDEX('08_Data_level_analysis'!$M$3:$M$256,MATCH(C400,'08_Data_level_analysis'!$B$3:$B$256,0))</f>
        <v>1</v>
      </c>
      <c r="K400" s="5" t="str">
        <f t="shared" si="7"/>
        <v>N</v>
      </c>
      <c r="M400" s="13">
        <v>0.73972602739726023</v>
      </c>
      <c r="N400" s="5">
        <v>2009</v>
      </c>
      <c r="O400" s="5" t="s">
        <v>2009</v>
      </c>
      <c r="P400" s="12">
        <v>45</v>
      </c>
      <c r="Q400" s="5">
        <v>2009</v>
      </c>
      <c r="R400" s="5" t="s">
        <v>2009</v>
      </c>
      <c r="S400" s="12"/>
      <c r="U400" s="5" t="s">
        <v>1569</v>
      </c>
      <c r="V400" s="12"/>
      <c r="X400" s="5" t="s">
        <v>1569</v>
      </c>
      <c r="Y400" s="12">
        <v>0</v>
      </c>
      <c r="Z400" s="5">
        <v>2009</v>
      </c>
      <c r="AA400" s="5" t="s">
        <v>2009</v>
      </c>
      <c r="AB400" s="12">
        <v>0</v>
      </c>
      <c r="AC400" s="5">
        <v>2009</v>
      </c>
      <c r="AD400" s="5" t="s">
        <v>2009</v>
      </c>
      <c r="AE400" s="12">
        <v>0</v>
      </c>
      <c r="AF400" s="5">
        <v>2009</v>
      </c>
      <c r="AG400" s="5" t="s">
        <v>2009</v>
      </c>
      <c r="AH400" s="14">
        <v>0</v>
      </c>
      <c r="AI400" s="5">
        <v>2009</v>
      </c>
      <c r="AJ400" s="5" t="s">
        <v>2009</v>
      </c>
      <c r="AK400" s="14"/>
      <c r="AM400" s="5" t="s">
        <v>1569</v>
      </c>
    </row>
    <row r="401" spans="1:39" ht="12.75" customHeight="1" x14ac:dyDescent="0.25">
      <c r="A401" s="5" t="s">
        <v>2010</v>
      </c>
      <c r="B401" s="5" t="s">
        <v>1124</v>
      </c>
      <c r="C401" s="5" t="s">
        <v>1123</v>
      </c>
      <c r="D401" s="5" t="s">
        <v>1038</v>
      </c>
      <c r="E401" s="5" t="s">
        <v>2151</v>
      </c>
      <c r="F401" s="5" t="s">
        <v>2245</v>
      </c>
      <c r="G401" s="5">
        <v>2</v>
      </c>
      <c r="H401" s="5">
        <v>2</v>
      </c>
      <c r="I401" s="5" t="s">
        <v>2332</v>
      </c>
      <c r="J401" s="4">
        <f>INDEX('08_Data_level_analysis'!$M$3:$M$256,MATCH(C401,'08_Data_level_analysis'!$B$3:$B$256,0))</f>
        <v>3</v>
      </c>
      <c r="K401" s="5" t="str">
        <f t="shared" si="7"/>
        <v>Y</v>
      </c>
      <c r="L401" s="4" t="s">
        <v>3285</v>
      </c>
      <c r="M401" s="13" t="s">
        <v>1569</v>
      </c>
      <c r="N401" s="5" t="s">
        <v>1569</v>
      </c>
      <c r="O401" s="5" t="s">
        <v>1569</v>
      </c>
      <c r="P401" s="12" t="s">
        <v>1569</v>
      </c>
      <c r="Q401" s="5" t="s">
        <v>1569</v>
      </c>
      <c r="R401" s="5" t="s">
        <v>1569</v>
      </c>
      <c r="S401" s="12"/>
      <c r="U401" s="5" t="s">
        <v>1569</v>
      </c>
      <c r="V401" s="12"/>
      <c r="X401" s="5" t="s">
        <v>1569</v>
      </c>
      <c r="Y401" s="12">
        <v>5.7021049826805221</v>
      </c>
      <c r="Z401" s="5">
        <v>2019</v>
      </c>
      <c r="AA401" s="5" t="s">
        <v>2010</v>
      </c>
      <c r="AB401" s="12">
        <v>0</v>
      </c>
      <c r="AC401" s="5">
        <v>2019</v>
      </c>
      <c r="AD401" s="5" t="s">
        <v>2010</v>
      </c>
      <c r="AE401" s="12">
        <v>65.62749800159871</v>
      </c>
      <c r="AF401" s="5">
        <v>2019</v>
      </c>
      <c r="AG401" s="5" t="s">
        <v>2010</v>
      </c>
      <c r="AH401" s="14">
        <v>0</v>
      </c>
      <c r="AI401" s="5">
        <v>2019</v>
      </c>
      <c r="AJ401" s="5" t="s">
        <v>2010</v>
      </c>
      <c r="AK401" s="14"/>
      <c r="AM401" s="5" t="s">
        <v>1569</v>
      </c>
    </row>
    <row r="402" spans="1:39" ht="12.75" customHeight="1" x14ac:dyDescent="0.25">
      <c r="A402" s="5" t="s">
        <v>2453</v>
      </c>
      <c r="B402" s="5" t="s">
        <v>1124</v>
      </c>
      <c r="C402" s="5" t="s">
        <v>1123</v>
      </c>
      <c r="D402" s="5" t="s">
        <v>1038</v>
      </c>
      <c r="E402" s="5" t="s">
        <v>2455</v>
      </c>
      <c r="F402" s="5" t="s">
        <v>2456</v>
      </c>
      <c r="G402" s="5">
        <v>2</v>
      </c>
      <c r="H402" s="5">
        <v>2</v>
      </c>
      <c r="I402" s="5" t="s">
        <v>2458</v>
      </c>
      <c r="J402" s="4">
        <f>INDEX('08_Data_level_analysis'!$M$3:$M$256,MATCH(C402,'08_Data_level_analysis'!$B$3:$B$256,0))</f>
        <v>3</v>
      </c>
      <c r="K402" s="5" t="str">
        <f t="shared" si="7"/>
        <v>Y</v>
      </c>
      <c r="L402" s="4" t="s">
        <v>3285</v>
      </c>
      <c r="M402" s="13" t="s">
        <v>1569</v>
      </c>
      <c r="N402" s="5" t="s">
        <v>1569</v>
      </c>
      <c r="O402" s="5" t="s">
        <v>1569</v>
      </c>
      <c r="P402" s="12" t="s">
        <v>1569</v>
      </c>
      <c r="Q402" s="5" t="s">
        <v>1569</v>
      </c>
      <c r="R402" s="5" t="s">
        <v>1569</v>
      </c>
      <c r="S402" s="12"/>
      <c r="U402" s="5" t="s">
        <v>1569</v>
      </c>
      <c r="V402" s="12"/>
      <c r="X402" s="5" t="s">
        <v>1569</v>
      </c>
      <c r="Y402" s="12">
        <v>0.714523097374543</v>
      </c>
      <c r="Z402" s="5">
        <v>2019</v>
      </c>
      <c r="AA402" s="5" t="s">
        <v>2453</v>
      </c>
      <c r="AB402" s="12">
        <v>0</v>
      </c>
      <c r="AC402" s="5">
        <v>2019</v>
      </c>
      <c r="AD402" s="5" t="s">
        <v>2453</v>
      </c>
      <c r="AE402" s="12">
        <v>50.58158856763044</v>
      </c>
      <c r="AF402" s="5">
        <v>2019</v>
      </c>
      <c r="AG402" s="5" t="s">
        <v>2453</v>
      </c>
      <c r="AH402" s="14">
        <v>0</v>
      </c>
      <c r="AI402" s="5">
        <v>2019</v>
      </c>
      <c r="AJ402" s="5" t="s">
        <v>2453</v>
      </c>
      <c r="AK402" s="14"/>
      <c r="AM402" s="5" t="s">
        <v>1569</v>
      </c>
    </row>
    <row r="403" spans="1:39" ht="12.75" customHeight="1" x14ac:dyDescent="0.25">
      <c r="A403" s="5" t="s">
        <v>2012</v>
      </c>
      <c r="B403" s="5" t="s">
        <v>1520</v>
      </c>
      <c r="C403" s="5" t="s">
        <v>1519</v>
      </c>
      <c r="D403" s="5" t="s">
        <v>35</v>
      </c>
      <c r="E403" s="5" t="s">
        <v>1520</v>
      </c>
      <c r="F403" s="5" t="s">
        <v>1519</v>
      </c>
      <c r="G403" s="5">
        <v>0</v>
      </c>
      <c r="H403" s="5">
        <v>1</v>
      </c>
      <c r="I403" s="5" t="s">
        <v>2334</v>
      </c>
      <c r="J403" s="4">
        <f>INDEX('08_Data_level_analysis'!$M$3:$M$256,MATCH(C403,'08_Data_level_analysis'!$B$3:$B$256,0))</f>
        <v>0</v>
      </c>
      <c r="K403" s="5" t="str">
        <f t="shared" si="7"/>
        <v>N</v>
      </c>
      <c r="M403" s="13">
        <v>2.1311506470376473</v>
      </c>
      <c r="N403" s="5">
        <v>2014</v>
      </c>
      <c r="O403" s="5" t="s">
        <v>2012</v>
      </c>
      <c r="P403" s="12">
        <v>100</v>
      </c>
      <c r="Q403" s="5">
        <v>2015</v>
      </c>
      <c r="R403" s="5" t="s">
        <v>2012</v>
      </c>
      <c r="S403" s="12"/>
      <c r="U403" s="5" t="s">
        <v>1569</v>
      </c>
      <c r="V403" s="12"/>
      <c r="X403" s="5" t="s">
        <v>1569</v>
      </c>
      <c r="Y403" s="12">
        <v>0</v>
      </c>
      <c r="Z403" s="5">
        <v>2015</v>
      </c>
      <c r="AA403" s="5" t="s">
        <v>2012</v>
      </c>
      <c r="AB403" s="12">
        <v>35.411949137780873</v>
      </c>
      <c r="AC403" s="5">
        <v>2015</v>
      </c>
      <c r="AD403" s="5" t="s">
        <v>2012</v>
      </c>
      <c r="AE403" s="12">
        <v>0</v>
      </c>
      <c r="AF403" s="5">
        <v>2015</v>
      </c>
      <c r="AG403" s="5" t="s">
        <v>2012</v>
      </c>
      <c r="AH403" s="14">
        <v>0</v>
      </c>
      <c r="AI403" s="5">
        <v>2015</v>
      </c>
      <c r="AJ403" s="5" t="s">
        <v>2012</v>
      </c>
      <c r="AK403" s="14"/>
      <c r="AM403" s="5" t="s">
        <v>1569</v>
      </c>
    </row>
    <row r="404" spans="1:39" ht="12.75" customHeight="1" x14ac:dyDescent="0.25">
      <c r="A404" s="5" t="s">
        <v>2013</v>
      </c>
      <c r="B404" s="5" t="s">
        <v>1522</v>
      </c>
      <c r="C404" s="5" t="s">
        <v>1521</v>
      </c>
      <c r="D404" s="5" t="s">
        <v>35</v>
      </c>
      <c r="E404" s="5" t="s">
        <v>1522</v>
      </c>
      <c r="F404" s="5" t="s">
        <v>1521</v>
      </c>
      <c r="G404" s="5">
        <v>0</v>
      </c>
      <c r="H404" s="5">
        <v>1</v>
      </c>
      <c r="I404" s="5" t="s">
        <v>2335</v>
      </c>
      <c r="J404" s="4">
        <f>INDEX('08_Data_level_analysis'!$M$3:$M$256,MATCH(C404,'08_Data_level_analysis'!$B$3:$B$256,0))</f>
        <v>0</v>
      </c>
      <c r="K404" s="5" t="str">
        <f t="shared" si="7"/>
        <v>N</v>
      </c>
      <c r="M404" s="13">
        <v>2.0495723709664198</v>
      </c>
      <c r="N404" s="5">
        <v>2014</v>
      </c>
      <c r="O404" s="5" t="s">
        <v>2013</v>
      </c>
      <c r="P404" s="12">
        <v>100</v>
      </c>
      <c r="Q404" s="5">
        <v>2015</v>
      </c>
      <c r="R404" s="5" t="s">
        <v>2013</v>
      </c>
      <c r="S404" s="12"/>
      <c r="U404" s="5" t="s">
        <v>1569</v>
      </c>
      <c r="V404" s="12"/>
      <c r="X404" s="5" t="s">
        <v>1569</v>
      </c>
      <c r="Y404" s="12" t="s">
        <v>1569</v>
      </c>
      <c r="Z404" s="5" t="s">
        <v>1569</v>
      </c>
      <c r="AA404" s="5" t="s">
        <v>1569</v>
      </c>
      <c r="AB404" s="12">
        <v>0.59772500437938136</v>
      </c>
      <c r="AC404" s="5">
        <v>2015</v>
      </c>
      <c r="AD404" s="5" t="s">
        <v>2013</v>
      </c>
      <c r="AE404" s="12">
        <v>77.168277111537762</v>
      </c>
      <c r="AF404" s="5">
        <v>2015</v>
      </c>
      <c r="AG404" s="5" t="s">
        <v>2013</v>
      </c>
      <c r="AH404" s="14">
        <v>100</v>
      </c>
      <c r="AI404" s="5">
        <v>2017</v>
      </c>
      <c r="AJ404" s="5" t="s">
        <v>2013</v>
      </c>
      <c r="AK404" s="14"/>
      <c r="AM404" s="5" t="s">
        <v>1569</v>
      </c>
    </row>
    <row r="405" spans="1:39" ht="12.75" customHeight="1" x14ac:dyDescent="0.25">
      <c r="A405" s="5" t="s">
        <v>2015</v>
      </c>
      <c r="B405" s="5" t="s">
        <v>75</v>
      </c>
      <c r="C405" s="5" t="s">
        <v>74</v>
      </c>
      <c r="D405" s="5" t="s">
        <v>35</v>
      </c>
      <c r="E405" s="5" t="s">
        <v>2154</v>
      </c>
      <c r="F405" s="5" t="s">
        <v>2246</v>
      </c>
      <c r="G405" s="5">
        <v>2</v>
      </c>
      <c r="H405" s="5">
        <v>1</v>
      </c>
      <c r="I405" s="5" t="s">
        <v>2337</v>
      </c>
      <c r="J405" s="4">
        <f>INDEX('08_Data_level_analysis'!$M$3:$M$256,MATCH(C405,'08_Data_level_analysis'!$B$3:$B$256,0))</f>
        <v>2</v>
      </c>
      <c r="K405" s="5" t="str">
        <f t="shared" si="7"/>
        <v>N</v>
      </c>
      <c r="M405" s="13">
        <v>0.59024552665111008</v>
      </c>
      <c r="N405" s="5">
        <v>2012</v>
      </c>
      <c r="O405" s="5" t="s">
        <v>2015</v>
      </c>
      <c r="P405" s="12">
        <v>100</v>
      </c>
      <c r="Q405" s="5">
        <v>2012</v>
      </c>
      <c r="R405" s="5" t="s">
        <v>2015</v>
      </c>
      <c r="S405" s="12"/>
      <c r="U405" s="5" t="s">
        <v>1569</v>
      </c>
      <c r="V405" s="12"/>
      <c r="X405" s="5" t="s">
        <v>1569</v>
      </c>
      <c r="Y405" s="12">
        <v>0</v>
      </c>
      <c r="Z405" s="5">
        <v>2012</v>
      </c>
      <c r="AA405" s="5" t="s">
        <v>2015</v>
      </c>
      <c r="AB405" s="12">
        <v>23.627028286188782</v>
      </c>
      <c r="AC405" s="5">
        <v>2012</v>
      </c>
      <c r="AD405" s="5" t="s">
        <v>2015</v>
      </c>
      <c r="AE405" s="12">
        <v>0</v>
      </c>
      <c r="AF405" s="5">
        <v>2012</v>
      </c>
      <c r="AG405" s="5" t="s">
        <v>2015</v>
      </c>
      <c r="AH405" s="14">
        <v>100</v>
      </c>
      <c r="AI405" s="5">
        <v>2012</v>
      </c>
      <c r="AJ405" s="5" t="s">
        <v>2015</v>
      </c>
      <c r="AK405" s="14"/>
      <c r="AM405" s="5" t="s">
        <v>1569</v>
      </c>
    </row>
    <row r="406" spans="1:39" ht="12.75" customHeight="1" x14ac:dyDescent="0.25">
      <c r="A406" s="5" t="s">
        <v>2016</v>
      </c>
      <c r="B406" s="5" t="s">
        <v>75</v>
      </c>
      <c r="C406" s="5" t="s">
        <v>74</v>
      </c>
      <c r="D406" s="5" t="s">
        <v>35</v>
      </c>
      <c r="E406" s="5" t="s">
        <v>2155</v>
      </c>
      <c r="F406" s="5" t="s">
        <v>2247</v>
      </c>
      <c r="G406" s="5">
        <v>2</v>
      </c>
      <c r="H406" s="5">
        <v>1</v>
      </c>
      <c r="I406" s="5" t="s">
        <v>2338</v>
      </c>
      <c r="J406" s="4">
        <f>INDEX('08_Data_level_analysis'!$M$3:$M$256,MATCH(C406,'08_Data_level_analysis'!$B$3:$B$256,0))</f>
        <v>2</v>
      </c>
      <c r="K406" s="5" t="str">
        <f t="shared" si="7"/>
        <v>N</v>
      </c>
      <c r="M406" s="13">
        <v>0.89421783320600279</v>
      </c>
      <c r="N406" s="5">
        <v>2012</v>
      </c>
      <c r="O406" s="5" t="s">
        <v>2016</v>
      </c>
      <c r="P406" s="12">
        <v>100</v>
      </c>
      <c r="Q406" s="5">
        <v>2012</v>
      </c>
      <c r="R406" s="5" t="s">
        <v>2016</v>
      </c>
      <c r="S406" s="12"/>
      <c r="U406" s="5" t="s">
        <v>1569</v>
      </c>
      <c r="V406" s="12"/>
      <c r="X406" s="5" t="s">
        <v>1569</v>
      </c>
      <c r="Y406" s="12">
        <v>0</v>
      </c>
      <c r="Z406" s="5">
        <v>2012</v>
      </c>
      <c r="AA406" s="5" t="s">
        <v>2016</v>
      </c>
      <c r="AB406" s="12">
        <v>1.3084593871822638</v>
      </c>
      <c r="AC406" s="5">
        <v>2012</v>
      </c>
      <c r="AD406" s="5" t="s">
        <v>2016</v>
      </c>
      <c r="AE406" s="12">
        <v>0</v>
      </c>
      <c r="AF406" s="5">
        <v>2012</v>
      </c>
      <c r="AG406" s="5" t="s">
        <v>2016</v>
      </c>
      <c r="AH406" s="14">
        <v>100</v>
      </c>
      <c r="AI406" s="5">
        <v>2012</v>
      </c>
      <c r="AJ406" s="5" t="s">
        <v>2016</v>
      </c>
      <c r="AK406" s="14"/>
      <c r="AM406" s="5" t="s">
        <v>1569</v>
      </c>
    </row>
    <row r="407" spans="1:39" ht="12.75" customHeight="1" x14ac:dyDescent="0.25">
      <c r="A407" s="5" t="s">
        <v>2018</v>
      </c>
      <c r="B407" s="5" t="s">
        <v>1146</v>
      </c>
      <c r="C407" s="5" t="s">
        <v>1145</v>
      </c>
      <c r="D407" s="5" t="s">
        <v>1038</v>
      </c>
      <c r="E407" s="5" t="s">
        <v>2156</v>
      </c>
      <c r="F407" s="5" t="s">
        <v>2248</v>
      </c>
      <c r="G407" s="5">
        <v>2</v>
      </c>
      <c r="H407" s="5">
        <v>1</v>
      </c>
      <c r="I407" s="5" t="s">
        <v>2340</v>
      </c>
      <c r="J407" s="4">
        <f>INDEX('08_Data_level_analysis'!$M$3:$M$256,MATCH(C407,'08_Data_level_analysis'!$B$3:$B$256,0))</f>
        <v>2</v>
      </c>
      <c r="K407" s="5" t="str">
        <f t="shared" si="7"/>
        <v>N</v>
      </c>
      <c r="M407" s="13">
        <v>1.9243419932870263</v>
      </c>
      <c r="N407" s="5">
        <v>2017</v>
      </c>
      <c r="O407" s="5" t="s">
        <v>2018</v>
      </c>
      <c r="P407" s="12">
        <v>100</v>
      </c>
      <c r="Q407" s="5">
        <v>2017</v>
      </c>
      <c r="R407" s="5" t="s">
        <v>2018</v>
      </c>
      <c r="S407" s="12"/>
      <c r="U407" s="5" t="s">
        <v>1569</v>
      </c>
      <c r="V407" s="12"/>
      <c r="X407" s="5" t="s">
        <v>1569</v>
      </c>
      <c r="Y407" s="12">
        <v>0.97674414168956747</v>
      </c>
      <c r="Z407" s="5">
        <v>2017</v>
      </c>
      <c r="AA407" s="5" t="s">
        <v>2018</v>
      </c>
      <c r="AB407" s="12">
        <v>3.8604652049929578</v>
      </c>
      <c r="AC407" s="5">
        <v>2017</v>
      </c>
      <c r="AD407" s="5" t="s">
        <v>2018</v>
      </c>
      <c r="AE407" s="12">
        <v>0</v>
      </c>
      <c r="AF407" s="5">
        <v>2017</v>
      </c>
      <c r="AG407" s="5" t="s">
        <v>2018</v>
      </c>
      <c r="AH407" s="14">
        <v>100</v>
      </c>
      <c r="AI407" s="5">
        <v>2017</v>
      </c>
      <c r="AJ407" s="5" t="s">
        <v>2018</v>
      </c>
      <c r="AK407" s="14"/>
      <c r="AM407" s="5" t="s">
        <v>1569</v>
      </c>
    </row>
    <row r="408" spans="1:39" ht="12.75" customHeight="1" x14ac:dyDescent="0.25">
      <c r="A408" s="5" t="s">
        <v>2020</v>
      </c>
      <c r="B408" s="5" t="s">
        <v>1</v>
      </c>
      <c r="C408" s="5" t="s">
        <v>1150</v>
      </c>
      <c r="D408" s="5" t="s">
        <v>1038</v>
      </c>
      <c r="E408" s="5" t="s">
        <v>2158</v>
      </c>
      <c r="F408" s="5" t="s">
        <v>2249</v>
      </c>
      <c r="G408" s="5">
        <v>2</v>
      </c>
      <c r="H408" s="5">
        <v>1</v>
      </c>
      <c r="I408" s="5" t="s">
        <v>2342</v>
      </c>
      <c r="J408" s="4">
        <f>INDEX('08_Data_level_analysis'!$M$3:$M$256,MATCH(C408,'08_Data_level_analysis'!$B$3:$B$256,0))</f>
        <v>2</v>
      </c>
      <c r="K408" s="5" t="str">
        <f t="shared" si="7"/>
        <v>N</v>
      </c>
      <c r="M408" s="13">
        <v>0.49202030809525688</v>
      </c>
      <c r="N408" s="5">
        <v>2010</v>
      </c>
      <c r="O408" s="5" t="s">
        <v>2020</v>
      </c>
      <c r="P408" s="12">
        <v>72.769996643066406</v>
      </c>
      <c r="Q408" s="5">
        <v>2010</v>
      </c>
      <c r="R408" s="5" t="s">
        <v>2020</v>
      </c>
      <c r="S408" s="12"/>
      <c r="U408" s="5" t="s">
        <v>1569</v>
      </c>
      <c r="V408" s="12"/>
      <c r="X408" s="5" t="s">
        <v>1569</v>
      </c>
      <c r="Y408" s="12">
        <v>0</v>
      </c>
      <c r="Z408" s="5">
        <v>2015</v>
      </c>
      <c r="AA408" s="5" t="s">
        <v>2020</v>
      </c>
      <c r="AB408" s="12">
        <v>0</v>
      </c>
      <c r="AC408" s="5">
        <v>2015</v>
      </c>
      <c r="AD408" s="5" t="s">
        <v>2020</v>
      </c>
      <c r="AE408" s="12">
        <v>0</v>
      </c>
      <c r="AF408" s="5">
        <v>2015</v>
      </c>
      <c r="AG408" s="5" t="s">
        <v>2020</v>
      </c>
      <c r="AH408" s="14">
        <v>100</v>
      </c>
      <c r="AI408" s="5">
        <v>2015</v>
      </c>
      <c r="AJ408" s="5" t="s">
        <v>2020</v>
      </c>
      <c r="AK408" s="14"/>
      <c r="AM408" s="5" t="s">
        <v>1569</v>
      </c>
    </row>
    <row r="409" spans="1:39" ht="12.75" customHeight="1" x14ac:dyDescent="0.25">
      <c r="A409" s="5" t="s">
        <v>2021</v>
      </c>
      <c r="B409" s="5" t="s">
        <v>1</v>
      </c>
      <c r="C409" s="5" t="s">
        <v>1150</v>
      </c>
      <c r="D409" s="5" t="s">
        <v>1038</v>
      </c>
      <c r="E409" s="5" t="s">
        <v>2159</v>
      </c>
      <c r="F409" s="5" t="s">
        <v>2250</v>
      </c>
      <c r="G409" s="5">
        <v>2</v>
      </c>
      <c r="H409" s="5">
        <v>1</v>
      </c>
      <c r="I409" s="5" t="s">
        <v>2459</v>
      </c>
      <c r="J409" s="4">
        <f>INDEX('08_Data_level_analysis'!$M$3:$M$256,MATCH(C409,'08_Data_level_analysis'!$B$3:$B$256,0))</f>
        <v>2</v>
      </c>
      <c r="K409" s="5" t="str">
        <f t="shared" si="7"/>
        <v>N</v>
      </c>
      <c r="M409" s="13">
        <v>0.60979798780408268</v>
      </c>
      <c r="N409" s="5">
        <v>2010</v>
      </c>
      <c r="O409" s="5" t="s">
        <v>2021</v>
      </c>
      <c r="P409" s="12">
        <v>82</v>
      </c>
      <c r="Q409" s="5">
        <v>2010</v>
      </c>
      <c r="R409" s="5" t="s">
        <v>2021</v>
      </c>
      <c r="S409" s="12"/>
      <c r="U409" s="5" t="s">
        <v>1569</v>
      </c>
      <c r="V409" s="12"/>
      <c r="X409" s="5" t="s">
        <v>1569</v>
      </c>
      <c r="Y409" s="12">
        <v>0</v>
      </c>
      <c r="Z409" s="5">
        <v>2015</v>
      </c>
      <c r="AA409" s="5" t="s">
        <v>2021</v>
      </c>
      <c r="AB409" s="12">
        <v>0</v>
      </c>
      <c r="AC409" s="5">
        <v>2015</v>
      </c>
      <c r="AD409" s="5" t="s">
        <v>2021</v>
      </c>
      <c r="AE409" s="12">
        <v>0</v>
      </c>
      <c r="AF409" s="5">
        <v>2015</v>
      </c>
      <c r="AG409" s="5" t="s">
        <v>2021</v>
      </c>
      <c r="AH409" s="14">
        <v>100</v>
      </c>
      <c r="AI409" s="5">
        <v>2015</v>
      </c>
      <c r="AJ409" s="5" t="s">
        <v>2021</v>
      </c>
      <c r="AK409" s="14"/>
      <c r="AM409" s="5" t="s">
        <v>1569</v>
      </c>
    </row>
    <row r="410" spans="1:39" ht="12.75" customHeight="1" x14ac:dyDescent="0.25">
      <c r="A410" s="5" t="s">
        <v>2022</v>
      </c>
      <c r="B410" s="5" t="s">
        <v>1</v>
      </c>
      <c r="C410" s="5" t="s">
        <v>1150</v>
      </c>
      <c r="D410" s="5" t="s">
        <v>1038</v>
      </c>
      <c r="E410" s="5" t="s">
        <v>2160</v>
      </c>
      <c r="F410" s="5" t="s">
        <v>2251</v>
      </c>
      <c r="G410" s="5">
        <v>2</v>
      </c>
      <c r="H410" s="5">
        <v>2</v>
      </c>
      <c r="I410" s="5" t="s">
        <v>2460</v>
      </c>
      <c r="J410" s="4">
        <f>INDEX('08_Data_level_analysis'!$M$3:$M$256,MATCH(C410,'08_Data_level_analysis'!$B$3:$B$256,0))</f>
        <v>2</v>
      </c>
      <c r="K410" s="5" t="str">
        <f t="shared" si="7"/>
        <v>N</v>
      </c>
      <c r="M410" s="13">
        <v>0.98337602122927936</v>
      </c>
      <c r="N410" s="5">
        <v>2010</v>
      </c>
      <c r="O410" s="5" t="s">
        <v>2022</v>
      </c>
      <c r="P410" s="12">
        <v>91.160003662109403</v>
      </c>
      <c r="Q410" s="5">
        <v>2010</v>
      </c>
      <c r="R410" s="5" t="s">
        <v>2022</v>
      </c>
      <c r="S410" s="12"/>
      <c r="U410" s="5" t="s">
        <v>1569</v>
      </c>
      <c r="V410" s="12"/>
      <c r="X410" s="5" t="s">
        <v>1569</v>
      </c>
      <c r="Y410" s="12">
        <v>0</v>
      </c>
      <c r="Z410" s="5">
        <v>2015</v>
      </c>
      <c r="AA410" s="5" t="s">
        <v>2022</v>
      </c>
      <c r="AB410" s="12">
        <v>0</v>
      </c>
      <c r="AC410" s="5">
        <v>2015</v>
      </c>
      <c r="AD410" s="5" t="s">
        <v>2022</v>
      </c>
      <c r="AE410" s="12">
        <v>0</v>
      </c>
      <c r="AF410" s="5">
        <v>2015</v>
      </c>
      <c r="AG410" s="5" t="s">
        <v>2022</v>
      </c>
      <c r="AH410" s="14">
        <v>100</v>
      </c>
      <c r="AI410" s="5">
        <v>2015</v>
      </c>
      <c r="AJ410" s="5" t="s">
        <v>2022</v>
      </c>
      <c r="AK410" s="14"/>
      <c r="AM410" s="5" t="s">
        <v>1569</v>
      </c>
    </row>
    <row r="411" spans="1:39" ht="12.75" customHeight="1" x14ac:dyDescent="0.25">
      <c r="A411" s="5" t="s">
        <v>2023</v>
      </c>
      <c r="B411" s="5" t="s">
        <v>1</v>
      </c>
      <c r="C411" s="5" t="s">
        <v>1150</v>
      </c>
      <c r="D411" s="5" t="s">
        <v>1038</v>
      </c>
      <c r="E411" s="5" t="s">
        <v>2161</v>
      </c>
      <c r="F411" s="5" t="s">
        <v>2252</v>
      </c>
      <c r="G411" s="5">
        <v>2</v>
      </c>
      <c r="H411" s="5">
        <v>2</v>
      </c>
      <c r="I411" s="5" t="s">
        <v>2343</v>
      </c>
      <c r="J411" s="4">
        <f>INDEX('08_Data_level_analysis'!$M$3:$M$256,MATCH(C411,'08_Data_level_analysis'!$B$3:$B$256,0))</f>
        <v>2</v>
      </c>
      <c r="K411" s="5" t="str">
        <f t="shared" si="7"/>
        <v>N</v>
      </c>
      <c r="M411" s="13">
        <v>0.67774018356842469</v>
      </c>
      <c r="N411" s="5">
        <v>2010</v>
      </c>
      <c r="O411" s="5" t="s">
        <v>2023</v>
      </c>
      <c r="P411" s="12">
        <v>76.910003662109403</v>
      </c>
      <c r="Q411" s="5">
        <v>2010</v>
      </c>
      <c r="R411" s="5" t="s">
        <v>2023</v>
      </c>
      <c r="S411" s="12"/>
      <c r="U411" s="5" t="s">
        <v>1569</v>
      </c>
      <c r="V411" s="12"/>
      <c r="X411" s="5" t="s">
        <v>1569</v>
      </c>
      <c r="Y411" s="12">
        <v>0</v>
      </c>
      <c r="Z411" s="5">
        <v>2015</v>
      </c>
      <c r="AA411" s="5" t="s">
        <v>2023</v>
      </c>
      <c r="AB411" s="12">
        <v>0</v>
      </c>
      <c r="AC411" s="5">
        <v>2015</v>
      </c>
      <c r="AD411" s="5" t="s">
        <v>2023</v>
      </c>
      <c r="AE411" s="12">
        <v>0</v>
      </c>
      <c r="AF411" s="5">
        <v>2015</v>
      </c>
      <c r="AG411" s="5" t="s">
        <v>2023</v>
      </c>
      <c r="AH411" s="14">
        <v>100</v>
      </c>
      <c r="AI411" s="5">
        <v>2015</v>
      </c>
      <c r="AJ411" s="5" t="s">
        <v>2023</v>
      </c>
      <c r="AK411" s="14"/>
      <c r="AM411" s="5" t="s">
        <v>1569</v>
      </c>
    </row>
    <row r="412" spans="1:39" ht="12.75" customHeight="1" x14ac:dyDescent="0.25">
      <c r="A412" s="5" t="s">
        <v>2024</v>
      </c>
      <c r="B412" s="5" t="s">
        <v>1</v>
      </c>
      <c r="C412" s="5" t="s">
        <v>1150</v>
      </c>
      <c r="D412" s="5" t="s">
        <v>1038</v>
      </c>
      <c r="E412" s="5" t="s">
        <v>2162</v>
      </c>
      <c r="F412" s="5" t="s">
        <v>2253</v>
      </c>
      <c r="G412" s="5">
        <v>2</v>
      </c>
      <c r="H412" s="5">
        <v>2</v>
      </c>
      <c r="I412" s="5" t="s">
        <v>2344</v>
      </c>
      <c r="J412" s="4">
        <f>INDEX('08_Data_level_analysis'!$M$3:$M$256,MATCH(C412,'08_Data_level_analysis'!$B$3:$B$256,0))</f>
        <v>2</v>
      </c>
      <c r="K412" s="5" t="str">
        <f t="shared" si="7"/>
        <v>N</v>
      </c>
      <c r="M412" s="13" t="s">
        <v>1569</v>
      </c>
      <c r="N412" s="5" t="s">
        <v>1569</v>
      </c>
      <c r="O412" s="5" t="s">
        <v>1569</v>
      </c>
      <c r="P412" s="12">
        <v>87.339996337890597</v>
      </c>
      <c r="Q412" s="5">
        <v>2010</v>
      </c>
      <c r="R412" s="5" t="s">
        <v>2024</v>
      </c>
      <c r="S412" s="12"/>
      <c r="U412" s="5" t="s">
        <v>1569</v>
      </c>
      <c r="V412" s="12"/>
      <c r="X412" s="5" t="s">
        <v>1569</v>
      </c>
      <c r="Y412" s="12" t="s">
        <v>1569</v>
      </c>
      <c r="Z412" s="5" t="s">
        <v>1569</v>
      </c>
      <c r="AA412" s="5" t="s">
        <v>1569</v>
      </c>
      <c r="AB412" s="12" t="s">
        <v>1569</v>
      </c>
      <c r="AC412" s="5" t="s">
        <v>1569</v>
      </c>
      <c r="AD412" s="5" t="s">
        <v>1569</v>
      </c>
      <c r="AE412" s="12" t="s">
        <v>1569</v>
      </c>
      <c r="AF412" s="5" t="s">
        <v>1569</v>
      </c>
      <c r="AG412" s="5" t="s">
        <v>1569</v>
      </c>
      <c r="AH412" s="14" t="s">
        <v>1569</v>
      </c>
      <c r="AI412" s="5" t="s">
        <v>1569</v>
      </c>
      <c r="AJ412" s="5" t="s">
        <v>1569</v>
      </c>
      <c r="AK412" s="14"/>
      <c r="AM412" s="5" t="s">
        <v>1569</v>
      </c>
    </row>
    <row r="413" spans="1:39" ht="12.75" customHeight="1" x14ac:dyDescent="0.25">
      <c r="A413" s="5" t="s">
        <v>2025</v>
      </c>
      <c r="B413" s="5" t="s">
        <v>1</v>
      </c>
      <c r="C413" s="5" t="s">
        <v>1150</v>
      </c>
      <c r="D413" s="5" t="s">
        <v>1038</v>
      </c>
      <c r="E413" s="5" t="s">
        <v>2163</v>
      </c>
      <c r="F413" s="5" t="s">
        <v>2254</v>
      </c>
      <c r="G413" s="5">
        <v>2</v>
      </c>
      <c r="H413" s="5">
        <v>1</v>
      </c>
      <c r="I413" s="5" t="s">
        <v>2345</v>
      </c>
      <c r="J413" s="4">
        <f>INDEX('08_Data_level_analysis'!$M$3:$M$256,MATCH(C413,'08_Data_level_analysis'!$B$3:$B$256,0))</f>
        <v>2</v>
      </c>
      <c r="K413" s="5" t="str">
        <f t="shared" si="7"/>
        <v>N</v>
      </c>
      <c r="M413" s="13" t="s">
        <v>1569</v>
      </c>
      <c r="N413" s="5" t="s">
        <v>1569</v>
      </c>
      <c r="O413" s="5" t="s">
        <v>1569</v>
      </c>
      <c r="P413" s="12">
        <v>86.959999084472699</v>
      </c>
      <c r="Q413" s="5">
        <v>2010</v>
      </c>
      <c r="R413" s="5" t="s">
        <v>2025</v>
      </c>
      <c r="S413" s="12"/>
      <c r="U413" s="5" t="s">
        <v>1569</v>
      </c>
      <c r="V413" s="12"/>
      <c r="X413" s="5" t="s">
        <v>1569</v>
      </c>
      <c r="Y413" s="12" t="s">
        <v>1569</v>
      </c>
      <c r="Z413" s="5" t="s">
        <v>1569</v>
      </c>
      <c r="AA413" s="5" t="s">
        <v>1569</v>
      </c>
      <c r="AB413" s="12" t="s">
        <v>1569</v>
      </c>
      <c r="AC413" s="5" t="s">
        <v>1569</v>
      </c>
      <c r="AD413" s="5" t="s">
        <v>1569</v>
      </c>
      <c r="AE413" s="12" t="s">
        <v>1569</v>
      </c>
      <c r="AF413" s="5" t="s">
        <v>1569</v>
      </c>
      <c r="AG413" s="5" t="s">
        <v>1569</v>
      </c>
      <c r="AH413" s="14" t="s">
        <v>1569</v>
      </c>
      <c r="AI413" s="5" t="s">
        <v>1569</v>
      </c>
      <c r="AJ413" s="5" t="s">
        <v>1569</v>
      </c>
      <c r="AK413" s="14"/>
      <c r="AM413" s="5" t="s">
        <v>1569</v>
      </c>
    </row>
    <row r="414" spans="1:39" ht="12.75" customHeight="1" x14ac:dyDescent="0.25">
      <c r="A414" s="5" t="s">
        <v>2029</v>
      </c>
      <c r="B414" s="5" t="s">
        <v>1154</v>
      </c>
      <c r="C414" s="5" t="s">
        <v>1153</v>
      </c>
      <c r="D414" s="5" t="s">
        <v>1038</v>
      </c>
      <c r="E414" s="5" t="s">
        <v>2166</v>
      </c>
      <c r="F414" s="5" t="s">
        <v>3334</v>
      </c>
      <c r="G414" s="5">
        <v>2</v>
      </c>
      <c r="H414" s="5">
        <v>1</v>
      </c>
      <c r="I414" s="5" t="s">
        <v>3220</v>
      </c>
      <c r="J414" s="4">
        <f>INDEX('08_Data_level_analysis'!$M$3:$M$256,MATCH(C414,'08_Data_level_analysis'!$B$3:$B$256,0))</f>
        <v>2</v>
      </c>
      <c r="K414" s="5" t="str">
        <f t="shared" si="7"/>
        <v>N</v>
      </c>
      <c r="M414" s="13">
        <v>1.3205967155035903</v>
      </c>
      <c r="N414" s="5">
        <v>2017</v>
      </c>
      <c r="O414" s="5" t="s">
        <v>2029</v>
      </c>
      <c r="P414" s="12">
        <v>96.340751647949205</v>
      </c>
      <c r="Q414" s="5">
        <v>2017</v>
      </c>
      <c r="R414" s="5" t="s">
        <v>2029</v>
      </c>
      <c r="S414" s="12"/>
      <c r="U414" s="5" t="s">
        <v>1569</v>
      </c>
      <c r="V414" s="12"/>
      <c r="X414" s="5" t="s">
        <v>1569</v>
      </c>
      <c r="Y414" s="12" t="s">
        <v>1569</v>
      </c>
      <c r="Z414" s="5" t="s">
        <v>1569</v>
      </c>
      <c r="AA414" s="5" t="s">
        <v>1569</v>
      </c>
      <c r="AB414" s="12" t="s">
        <v>1569</v>
      </c>
      <c r="AC414" s="5" t="s">
        <v>1569</v>
      </c>
      <c r="AD414" s="5" t="s">
        <v>1569</v>
      </c>
      <c r="AE414" s="12" t="s">
        <v>1569</v>
      </c>
      <c r="AF414" s="5" t="s">
        <v>1569</v>
      </c>
      <c r="AG414" s="5" t="s">
        <v>1569</v>
      </c>
      <c r="AH414" s="14" t="s">
        <v>1569</v>
      </c>
      <c r="AI414" s="5" t="s">
        <v>1569</v>
      </c>
      <c r="AJ414" s="5" t="s">
        <v>1569</v>
      </c>
      <c r="AK414" s="14"/>
      <c r="AM414" s="5" t="s">
        <v>1569</v>
      </c>
    </row>
    <row r="415" spans="1:39" ht="12.75" customHeight="1" x14ac:dyDescent="0.25">
      <c r="A415" s="5" t="s">
        <v>2030</v>
      </c>
      <c r="B415" s="5" t="s">
        <v>1154</v>
      </c>
      <c r="C415" s="5" t="s">
        <v>1153</v>
      </c>
      <c r="D415" s="5" t="s">
        <v>1038</v>
      </c>
      <c r="E415" s="5" t="s">
        <v>2167</v>
      </c>
      <c r="F415" s="5" t="s">
        <v>3218</v>
      </c>
      <c r="G415" s="5">
        <v>2</v>
      </c>
      <c r="H415" s="5">
        <v>1</v>
      </c>
      <c r="I415" s="5" t="s">
        <v>3219</v>
      </c>
      <c r="J415" s="4">
        <f>INDEX('08_Data_level_analysis'!$M$3:$M$256,MATCH(C415,'08_Data_level_analysis'!$B$3:$B$256,0))</f>
        <v>2</v>
      </c>
      <c r="K415" s="5" t="str">
        <f t="shared" si="7"/>
        <v>N</v>
      </c>
      <c r="M415" s="13">
        <v>0.82786173361891513</v>
      </c>
      <c r="N415" s="5">
        <v>2017</v>
      </c>
      <c r="O415" s="5" t="s">
        <v>2030</v>
      </c>
      <c r="P415" s="12">
        <v>96.774635314941406</v>
      </c>
      <c r="Q415" s="5">
        <v>2017</v>
      </c>
      <c r="R415" s="5" t="s">
        <v>2030</v>
      </c>
      <c r="S415" s="12"/>
      <c r="U415" s="5" t="s">
        <v>1569</v>
      </c>
      <c r="V415" s="12"/>
      <c r="X415" s="5" t="s">
        <v>1569</v>
      </c>
      <c r="Y415" s="12" t="s">
        <v>1569</v>
      </c>
      <c r="Z415" s="5" t="s">
        <v>1569</v>
      </c>
      <c r="AA415" s="5" t="s">
        <v>1569</v>
      </c>
      <c r="AB415" s="12">
        <v>0.4969761959604746</v>
      </c>
      <c r="AC415" s="5">
        <v>2012</v>
      </c>
      <c r="AD415" s="5" t="s">
        <v>2030</v>
      </c>
      <c r="AE415" s="12" t="s">
        <v>1569</v>
      </c>
      <c r="AF415" s="5" t="s">
        <v>1569</v>
      </c>
      <c r="AG415" s="5" t="s">
        <v>1569</v>
      </c>
      <c r="AH415" s="14" t="s">
        <v>1569</v>
      </c>
      <c r="AI415" s="5" t="s">
        <v>1569</v>
      </c>
      <c r="AJ415" s="5" t="s">
        <v>1569</v>
      </c>
      <c r="AK415" s="14"/>
      <c r="AM415" s="5" t="s">
        <v>1569</v>
      </c>
    </row>
    <row r="416" spans="1:39" ht="12.75" customHeight="1" x14ac:dyDescent="0.25">
      <c r="A416" s="5" t="s">
        <v>2031</v>
      </c>
      <c r="B416" s="5" t="s">
        <v>1524</v>
      </c>
      <c r="C416" s="5" t="s">
        <v>450</v>
      </c>
      <c r="D416" s="5" t="s">
        <v>360</v>
      </c>
      <c r="E416" s="5" t="s">
        <v>451</v>
      </c>
      <c r="F416" s="5" t="s">
        <v>3335</v>
      </c>
      <c r="G416" s="5">
        <v>2</v>
      </c>
      <c r="H416" s="5">
        <v>2</v>
      </c>
      <c r="I416" s="5" t="s">
        <v>2346</v>
      </c>
      <c r="J416" s="4">
        <f>INDEX('08_Data_level_analysis'!$M$3:$M$256,MATCH(C416,'08_Data_level_analysis'!$B$3:$B$256,0))</f>
        <v>2</v>
      </c>
      <c r="K416" s="5" t="str">
        <f t="shared" si="7"/>
        <v>N</v>
      </c>
      <c r="M416" s="13" t="s">
        <v>1569</v>
      </c>
      <c r="N416" s="5" t="s">
        <v>1569</v>
      </c>
      <c r="O416" s="5" t="s">
        <v>1569</v>
      </c>
      <c r="P416" s="12" t="s">
        <v>1569</v>
      </c>
      <c r="Q416" s="5" t="s">
        <v>1569</v>
      </c>
      <c r="R416" s="5" t="s">
        <v>1569</v>
      </c>
      <c r="S416" s="12"/>
      <c r="U416" s="5" t="s">
        <v>1569</v>
      </c>
      <c r="V416" s="12"/>
      <c r="X416" s="5" t="s">
        <v>1569</v>
      </c>
      <c r="Y416" s="12">
        <v>0</v>
      </c>
      <c r="Z416" s="5">
        <v>2009</v>
      </c>
      <c r="AA416" s="5" t="s">
        <v>2031</v>
      </c>
      <c r="AB416" s="12">
        <v>0</v>
      </c>
      <c r="AC416" s="5">
        <v>2009</v>
      </c>
      <c r="AD416" s="5" t="s">
        <v>2031</v>
      </c>
      <c r="AE416" s="12">
        <v>0</v>
      </c>
      <c r="AF416" s="5">
        <v>2009</v>
      </c>
      <c r="AG416" s="5" t="s">
        <v>2031</v>
      </c>
      <c r="AH416" s="14">
        <v>0</v>
      </c>
      <c r="AI416" s="5">
        <v>2009</v>
      </c>
      <c r="AJ416" s="5" t="s">
        <v>2031</v>
      </c>
      <c r="AK416" s="14"/>
      <c r="AM416" s="5" t="s">
        <v>1569</v>
      </c>
    </row>
    <row r="417" spans="1:39" ht="12.75" customHeight="1" x14ac:dyDescent="0.25">
      <c r="A417" s="5" t="s">
        <v>2032</v>
      </c>
      <c r="B417" s="5" t="s">
        <v>689</v>
      </c>
      <c r="C417" s="5" t="s">
        <v>688</v>
      </c>
      <c r="D417" s="5" t="s">
        <v>620</v>
      </c>
      <c r="E417" s="5" t="s">
        <v>2168</v>
      </c>
      <c r="F417" s="5" t="s">
        <v>2258</v>
      </c>
      <c r="G417" s="5">
        <v>2</v>
      </c>
      <c r="H417" s="5">
        <v>3</v>
      </c>
      <c r="I417" s="5" t="s">
        <v>2347</v>
      </c>
      <c r="J417" s="4">
        <f>INDEX('08_Data_level_analysis'!$M$3:$M$256,MATCH(C417,'08_Data_level_analysis'!$B$3:$B$256,0))</f>
        <v>2</v>
      </c>
      <c r="K417" s="5" t="str">
        <f t="shared" si="7"/>
        <v>N</v>
      </c>
      <c r="M417" s="13" t="s">
        <v>1569</v>
      </c>
      <c r="N417" s="5" t="s">
        <v>1569</v>
      </c>
      <c r="O417" s="5" t="s">
        <v>1569</v>
      </c>
      <c r="P417" s="12">
        <v>95</v>
      </c>
      <c r="Q417" s="5">
        <v>2007</v>
      </c>
      <c r="R417" s="5" t="s">
        <v>2032</v>
      </c>
      <c r="S417" s="12"/>
      <c r="U417" s="5" t="s">
        <v>1569</v>
      </c>
      <c r="V417" s="12"/>
      <c r="X417" s="5" t="s">
        <v>1569</v>
      </c>
      <c r="Y417" s="12" t="s">
        <v>1569</v>
      </c>
      <c r="Z417" s="5" t="s">
        <v>1569</v>
      </c>
      <c r="AA417" s="5" t="s">
        <v>1569</v>
      </c>
      <c r="AB417" s="12" t="s">
        <v>1569</v>
      </c>
      <c r="AC417" s="5" t="s">
        <v>1569</v>
      </c>
      <c r="AD417" s="5" t="s">
        <v>1569</v>
      </c>
      <c r="AE417" s="12" t="s">
        <v>1569</v>
      </c>
      <c r="AF417" s="5" t="s">
        <v>1569</v>
      </c>
      <c r="AG417" s="5" t="s">
        <v>1569</v>
      </c>
      <c r="AH417" s="14" t="s">
        <v>1569</v>
      </c>
      <c r="AI417" s="5" t="s">
        <v>1569</v>
      </c>
      <c r="AJ417" s="5" t="s">
        <v>1569</v>
      </c>
      <c r="AK417" s="14"/>
      <c r="AM417" s="5" t="s">
        <v>1569</v>
      </c>
    </row>
    <row r="418" spans="1:39" ht="12.75" customHeight="1" x14ac:dyDescent="0.25">
      <c r="A418" s="5" t="s">
        <v>2033</v>
      </c>
      <c r="B418" s="5" t="s">
        <v>689</v>
      </c>
      <c r="C418" s="5" t="s">
        <v>688</v>
      </c>
      <c r="D418" s="5" t="s">
        <v>620</v>
      </c>
      <c r="E418" s="5" t="s">
        <v>2169</v>
      </c>
      <c r="F418" s="5" t="s">
        <v>3336</v>
      </c>
      <c r="G418" s="5">
        <v>2</v>
      </c>
      <c r="H418" s="5">
        <v>1</v>
      </c>
      <c r="I418" s="5" t="s">
        <v>2348</v>
      </c>
      <c r="J418" s="4">
        <f>INDEX('08_Data_level_analysis'!$M$3:$M$256,MATCH(C418,'08_Data_level_analysis'!$B$3:$B$256,0))</f>
        <v>2</v>
      </c>
      <c r="K418" s="5" t="str">
        <f t="shared" si="7"/>
        <v>N</v>
      </c>
      <c r="M418" s="13">
        <v>1.2895094457386189</v>
      </c>
      <c r="N418" s="5">
        <v>2017</v>
      </c>
      <c r="O418" s="5" t="s">
        <v>2033</v>
      </c>
      <c r="P418" s="12">
        <v>98.699996948242202</v>
      </c>
      <c r="Q418" s="5">
        <v>2017</v>
      </c>
      <c r="R418" s="5" t="s">
        <v>2033</v>
      </c>
      <c r="S418" s="12"/>
      <c r="U418" s="5" t="s">
        <v>1569</v>
      </c>
      <c r="V418" s="12"/>
      <c r="X418" s="5" t="s">
        <v>1569</v>
      </c>
      <c r="Y418" s="12">
        <v>0</v>
      </c>
      <c r="Z418" s="5">
        <v>2017</v>
      </c>
      <c r="AA418" s="5" t="s">
        <v>2033</v>
      </c>
      <c r="AB418" s="12">
        <v>0</v>
      </c>
      <c r="AC418" s="5">
        <v>2017</v>
      </c>
      <c r="AD418" s="5" t="s">
        <v>2033</v>
      </c>
      <c r="AE418" s="12">
        <v>0</v>
      </c>
      <c r="AF418" s="5">
        <v>2017</v>
      </c>
      <c r="AG418" s="5" t="s">
        <v>2033</v>
      </c>
      <c r="AH418" s="14">
        <v>100</v>
      </c>
      <c r="AI418" s="5">
        <v>2017</v>
      </c>
      <c r="AJ418" s="5" t="s">
        <v>2033</v>
      </c>
      <c r="AK418" s="14"/>
      <c r="AM418" s="5" t="s">
        <v>1569</v>
      </c>
    </row>
    <row r="419" spans="1:39" ht="12.75" customHeight="1" x14ac:dyDescent="0.25">
      <c r="A419" s="5" t="s">
        <v>2035</v>
      </c>
      <c r="B419" s="5" t="s">
        <v>694</v>
      </c>
      <c r="C419" s="5" t="s">
        <v>693</v>
      </c>
      <c r="D419" s="5" t="s">
        <v>620</v>
      </c>
      <c r="E419" s="5" t="s">
        <v>2170</v>
      </c>
      <c r="F419" s="5" t="s">
        <v>3337</v>
      </c>
      <c r="G419" s="5">
        <v>2</v>
      </c>
      <c r="H419" s="5">
        <v>2</v>
      </c>
      <c r="I419" s="5" t="s">
        <v>2350</v>
      </c>
      <c r="J419" s="4">
        <f>INDEX('08_Data_level_analysis'!$M$3:$M$256,MATCH(C419,'08_Data_level_analysis'!$B$3:$B$256,0))</f>
        <v>2</v>
      </c>
      <c r="K419" s="5" t="str">
        <f t="shared" si="7"/>
        <v>N</v>
      </c>
      <c r="M419" s="13">
        <v>0.50000001350687873</v>
      </c>
      <c r="N419" s="5">
        <v>2017</v>
      </c>
      <c r="O419" s="5" t="s">
        <v>2035</v>
      </c>
      <c r="P419" s="12">
        <v>69.999999999999858</v>
      </c>
      <c r="Q419" s="5">
        <v>2017</v>
      </c>
      <c r="R419" s="5" t="s">
        <v>2035</v>
      </c>
      <c r="S419" s="12"/>
      <c r="U419" s="5" t="s">
        <v>1569</v>
      </c>
      <c r="V419" s="12"/>
      <c r="X419" s="5" t="s">
        <v>1569</v>
      </c>
      <c r="Y419" s="12">
        <v>3.3346803920374986</v>
      </c>
      <c r="Z419" s="5">
        <v>2016</v>
      </c>
      <c r="AA419" s="5" t="s">
        <v>2035</v>
      </c>
      <c r="AB419" s="12">
        <v>0</v>
      </c>
      <c r="AC419" s="5">
        <v>2017</v>
      </c>
      <c r="AD419" s="5" t="s">
        <v>2035</v>
      </c>
      <c r="AE419" s="12">
        <v>0</v>
      </c>
      <c r="AF419" s="5">
        <v>2017</v>
      </c>
      <c r="AG419" s="5" t="s">
        <v>2035</v>
      </c>
      <c r="AH419" s="14">
        <v>100</v>
      </c>
      <c r="AI419" s="5">
        <v>2017</v>
      </c>
      <c r="AJ419" s="5" t="s">
        <v>2035</v>
      </c>
      <c r="AK419" s="14"/>
      <c r="AM419" s="5" t="s">
        <v>1569</v>
      </c>
    </row>
    <row r="420" spans="1:39" ht="12.75" customHeight="1" x14ac:dyDescent="0.25">
      <c r="A420" s="5" t="s">
        <v>2038</v>
      </c>
      <c r="B420" s="5" t="s">
        <v>1173</v>
      </c>
      <c r="C420" s="5" t="s">
        <v>1172</v>
      </c>
      <c r="D420" s="5" t="s">
        <v>620</v>
      </c>
      <c r="E420" s="5" t="s">
        <v>2172</v>
      </c>
      <c r="F420" s="5" t="s">
        <v>2259</v>
      </c>
      <c r="G420" s="5">
        <v>2</v>
      </c>
      <c r="H420" s="5">
        <v>1</v>
      </c>
      <c r="I420" s="5" t="s">
        <v>2353</v>
      </c>
      <c r="J420" s="4">
        <f>INDEX('08_Data_level_analysis'!$M$3:$M$256,MATCH(C420,'08_Data_level_analysis'!$B$3:$B$256,0))</f>
        <v>2</v>
      </c>
      <c r="K420" s="5" t="str">
        <f t="shared" si="7"/>
        <v>N</v>
      </c>
      <c r="M420" s="13"/>
      <c r="O420" s="5" t="s">
        <v>1569</v>
      </c>
      <c r="P420" s="12">
        <v>50</v>
      </c>
      <c r="Q420" s="5">
        <v>2012</v>
      </c>
      <c r="R420" s="5" t="s">
        <v>2038</v>
      </c>
      <c r="S420" s="12"/>
      <c r="U420" s="5" t="s">
        <v>1569</v>
      </c>
      <c r="V420" s="12"/>
      <c r="X420" s="5" t="s">
        <v>1569</v>
      </c>
      <c r="Y420" s="12">
        <v>0</v>
      </c>
      <c r="Z420" s="5">
        <v>2012</v>
      </c>
      <c r="AA420" s="5" t="s">
        <v>2038</v>
      </c>
      <c r="AB420" s="12">
        <v>0</v>
      </c>
      <c r="AC420" s="5">
        <v>2012</v>
      </c>
      <c r="AD420" s="5" t="s">
        <v>2038</v>
      </c>
      <c r="AE420" s="12">
        <v>0</v>
      </c>
      <c r="AF420" s="5">
        <v>2012</v>
      </c>
      <c r="AG420" s="5" t="s">
        <v>2038</v>
      </c>
      <c r="AH420" s="14">
        <v>50</v>
      </c>
      <c r="AI420" s="5">
        <v>2012</v>
      </c>
      <c r="AJ420" s="5" t="s">
        <v>2038</v>
      </c>
      <c r="AK420" s="14"/>
      <c r="AM420" s="5" t="s">
        <v>1569</v>
      </c>
    </row>
    <row r="421" spans="1:39" ht="12.75" customHeight="1" x14ac:dyDescent="0.25">
      <c r="A421" s="5" t="s">
        <v>2039</v>
      </c>
      <c r="B421" s="5" t="s">
        <v>1173</v>
      </c>
      <c r="C421" s="5" t="s">
        <v>1172</v>
      </c>
      <c r="D421" s="5" t="s">
        <v>620</v>
      </c>
      <c r="E421" s="5" t="s">
        <v>2173</v>
      </c>
      <c r="F421" s="5" t="s">
        <v>2260</v>
      </c>
      <c r="G421" s="5">
        <v>2</v>
      </c>
      <c r="H421" s="5">
        <v>3</v>
      </c>
      <c r="I421" s="5" t="s">
        <v>2354</v>
      </c>
      <c r="J421" s="4">
        <f>INDEX('08_Data_level_analysis'!$M$3:$M$256,MATCH(C421,'08_Data_level_analysis'!$B$3:$B$256,0))</f>
        <v>2</v>
      </c>
      <c r="K421" s="5" t="str">
        <f t="shared" si="7"/>
        <v>N</v>
      </c>
      <c r="M421" s="13"/>
      <c r="O421" s="5" t="s">
        <v>1569</v>
      </c>
      <c r="P421" s="12">
        <v>19.5100002288818</v>
      </c>
      <c r="Q421" s="5">
        <v>2012</v>
      </c>
      <c r="R421" s="5" t="s">
        <v>2039</v>
      </c>
      <c r="S421" s="12"/>
      <c r="U421" s="5" t="s">
        <v>1569</v>
      </c>
      <c r="V421" s="12"/>
      <c r="X421" s="5" t="s">
        <v>1569</v>
      </c>
      <c r="Y421" s="12">
        <v>0</v>
      </c>
      <c r="Z421" s="5">
        <v>2012</v>
      </c>
      <c r="AA421" s="5" t="s">
        <v>2039</v>
      </c>
      <c r="AB421" s="12">
        <v>0</v>
      </c>
      <c r="AC421" s="5">
        <v>2012</v>
      </c>
      <c r="AD421" s="5" t="s">
        <v>2039</v>
      </c>
      <c r="AE421" s="12">
        <v>0</v>
      </c>
      <c r="AF421" s="5">
        <v>2012</v>
      </c>
      <c r="AG421" s="5" t="s">
        <v>2039</v>
      </c>
      <c r="AH421" s="14">
        <v>83.333333333333343</v>
      </c>
      <c r="AI421" s="5">
        <v>2012</v>
      </c>
      <c r="AJ421" s="5" t="s">
        <v>2039</v>
      </c>
      <c r="AK421" s="14"/>
      <c r="AM421" s="5" t="s">
        <v>1569</v>
      </c>
    </row>
    <row r="422" spans="1:39" ht="12.75" customHeight="1" x14ac:dyDescent="0.25">
      <c r="A422" s="5" t="s">
        <v>2042</v>
      </c>
      <c r="B422" s="5" t="s">
        <v>1173</v>
      </c>
      <c r="C422" s="5" t="s">
        <v>1172</v>
      </c>
      <c r="D422" s="5" t="s">
        <v>620</v>
      </c>
      <c r="E422" s="5" t="s">
        <v>2176</v>
      </c>
      <c r="F422" s="5" t="s">
        <v>2457</v>
      </c>
      <c r="G422" s="5">
        <v>2</v>
      </c>
      <c r="H422" s="5">
        <v>2</v>
      </c>
      <c r="I422" s="5" t="s">
        <v>2462</v>
      </c>
      <c r="J422" s="4">
        <f>INDEX('08_Data_level_analysis'!$M$3:$M$256,MATCH(C422,'08_Data_level_analysis'!$B$3:$B$256,0))</f>
        <v>2</v>
      </c>
      <c r="K422" s="5" t="str">
        <f t="shared" si="7"/>
        <v>N</v>
      </c>
      <c r="M422" s="13"/>
      <c r="O422" s="5" t="s">
        <v>1569</v>
      </c>
      <c r="P422" s="12">
        <v>35</v>
      </c>
      <c r="Q422" s="5">
        <v>2009</v>
      </c>
      <c r="R422" s="5" t="s">
        <v>2042</v>
      </c>
      <c r="S422" s="12"/>
      <c r="U422" s="5" t="s">
        <v>1569</v>
      </c>
      <c r="V422" s="12"/>
      <c r="X422" s="5" t="s">
        <v>1569</v>
      </c>
      <c r="Y422" s="12">
        <v>0</v>
      </c>
      <c r="Z422" s="5">
        <v>2009</v>
      </c>
      <c r="AA422" s="5" t="s">
        <v>2042</v>
      </c>
      <c r="AB422" s="12">
        <v>0</v>
      </c>
      <c r="AC422" s="5">
        <v>2009</v>
      </c>
      <c r="AD422" s="5" t="s">
        <v>2042</v>
      </c>
      <c r="AE422" s="12">
        <v>0</v>
      </c>
      <c r="AF422" s="5">
        <v>2009</v>
      </c>
      <c r="AG422" s="5" t="s">
        <v>2042</v>
      </c>
      <c r="AH422" s="14">
        <v>100</v>
      </c>
      <c r="AI422" s="5">
        <v>2009</v>
      </c>
      <c r="AJ422" s="5" t="s">
        <v>2042</v>
      </c>
      <c r="AK422" s="14"/>
      <c r="AM422" s="5" t="s">
        <v>1569</v>
      </c>
    </row>
    <row r="423" spans="1:39" ht="12.75" customHeight="1" x14ac:dyDescent="0.25">
      <c r="A423" s="5" t="s">
        <v>2043</v>
      </c>
      <c r="B423" s="5" t="s">
        <v>1173</v>
      </c>
      <c r="C423" s="5" t="s">
        <v>1172</v>
      </c>
      <c r="D423" s="5" t="s">
        <v>620</v>
      </c>
      <c r="E423" s="5" t="s">
        <v>2177</v>
      </c>
      <c r="F423" s="5" t="s">
        <v>2263</v>
      </c>
      <c r="G423" s="5">
        <v>2</v>
      </c>
      <c r="H423" s="5">
        <v>1</v>
      </c>
      <c r="J423" s="4">
        <f>INDEX('08_Data_level_analysis'!$M$3:$M$256,MATCH(C423,'08_Data_level_analysis'!$B$3:$B$256,0))</f>
        <v>2</v>
      </c>
      <c r="K423" s="5" t="str">
        <f t="shared" si="7"/>
        <v>N</v>
      </c>
      <c r="M423" s="13">
        <v>1.1950438072179577</v>
      </c>
      <c r="N423" s="5">
        <v>2012</v>
      </c>
      <c r="O423" s="5" t="s">
        <v>2043</v>
      </c>
      <c r="P423" s="12">
        <v>95</v>
      </c>
      <c r="Q423" s="5">
        <v>2012</v>
      </c>
      <c r="R423" s="5" t="s">
        <v>2043</v>
      </c>
      <c r="S423" s="12"/>
      <c r="U423" s="5" t="s">
        <v>1569</v>
      </c>
      <c r="V423" s="12"/>
      <c r="X423" s="5" t="s">
        <v>1569</v>
      </c>
      <c r="Y423" s="12">
        <v>0</v>
      </c>
      <c r="Z423" s="5">
        <v>2012</v>
      </c>
      <c r="AA423" s="5" t="s">
        <v>2043</v>
      </c>
      <c r="AB423" s="12">
        <v>0</v>
      </c>
      <c r="AC423" s="5">
        <v>2012</v>
      </c>
      <c r="AD423" s="5" t="s">
        <v>2043</v>
      </c>
      <c r="AE423" s="12">
        <v>0</v>
      </c>
      <c r="AF423" s="5">
        <v>2012</v>
      </c>
      <c r="AG423" s="5" t="s">
        <v>2043</v>
      </c>
      <c r="AH423" s="14">
        <v>0</v>
      </c>
      <c r="AI423" s="5">
        <v>2012</v>
      </c>
      <c r="AJ423" s="5" t="s">
        <v>2043</v>
      </c>
      <c r="AK423" s="14"/>
      <c r="AM423" s="5" t="s">
        <v>1569</v>
      </c>
    </row>
    <row r="424" spans="1:39" ht="12.75" customHeight="1" x14ac:dyDescent="0.25">
      <c r="A424" s="5" t="s">
        <v>2046</v>
      </c>
      <c r="B424" s="5" t="s">
        <v>1525</v>
      </c>
      <c r="C424" s="5" t="s">
        <v>1710</v>
      </c>
      <c r="D424" s="5" t="s">
        <v>620</v>
      </c>
      <c r="E424" s="5" t="s">
        <v>2178</v>
      </c>
      <c r="F424" s="5" t="s">
        <v>3222</v>
      </c>
      <c r="G424" s="5">
        <v>1</v>
      </c>
      <c r="H424" s="5">
        <v>2</v>
      </c>
      <c r="I424" s="5" t="s">
        <v>3221</v>
      </c>
      <c r="J424" s="4">
        <f>INDEX('08_Data_level_analysis'!$M$3:$M$256,MATCH(C424,'08_Data_level_analysis'!$B$3:$B$256,0))</f>
        <v>1</v>
      </c>
      <c r="K424" s="5" t="str">
        <f t="shared" si="7"/>
        <v>N</v>
      </c>
      <c r="M424" s="13" t="s">
        <v>1569</v>
      </c>
      <c r="N424" s="5" t="s">
        <v>1569</v>
      </c>
      <c r="O424" s="5" t="s">
        <v>1569</v>
      </c>
      <c r="P424" s="12">
        <v>95</v>
      </c>
      <c r="Q424" s="5">
        <v>2009</v>
      </c>
      <c r="R424" s="5" t="s">
        <v>2046</v>
      </c>
      <c r="S424" s="12"/>
      <c r="U424" s="5" t="s">
        <v>1569</v>
      </c>
      <c r="V424" s="12"/>
      <c r="X424" s="5" t="s">
        <v>1569</v>
      </c>
      <c r="Y424" s="12">
        <v>0</v>
      </c>
      <c r="Z424" s="5">
        <v>2009</v>
      </c>
      <c r="AA424" s="5" t="s">
        <v>2046</v>
      </c>
      <c r="AB424" s="12">
        <v>0</v>
      </c>
      <c r="AC424" s="5">
        <v>2009</v>
      </c>
      <c r="AD424" s="5" t="s">
        <v>2046</v>
      </c>
      <c r="AE424" s="12">
        <v>0</v>
      </c>
      <c r="AF424" s="5">
        <v>2009</v>
      </c>
      <c r="AG424" s="5" t="s">
        <v>2046</v>
      </c>
      <c r="AH424" s="14">
        <v>100</v>
      </c>
      <c r="AI424" s="5">
        <v>2009</v>
      </c>
      <c r="AJ424" s="5" t="s">
        <v>2046</v>
      </c>
      <c r="AK424" s="14"/>
      <c r="AM424" s="5" t="s">
        <v>1569</v>
      </c>
    </row>
    <row r="425" spans="1:39" ht="12.75" customHeight="1" x14ac:dyDescent="0.25">
      <c r="A425" s="5" t="s">
        <v>2047</v>
      </c>
      <c r="B425" s="5" t="s">
        <v>1629</v>
      </c>
      <c r="C425" s="5" t="s">
        <v>1183</v>
      </c>
      <c r="D425" s="5" t="s">
        <v>1038</v>
      </c>
      <c r="E425" s="5" t="s">
        <v>2179</v>
      </c>
      <c r="F425" s="5" t="s">
        <v>2264</v>
      </c>
      <c r="G425" s="5">
        <v>2</v>
      </c>
      <c r="H425" s="5">
        <v>2</v>
      </c>
      <c r="I425" s="5" t="s">
        <v>2358</v>
      </c>
      <c r="J425" s="4">
        <f>INDEX('08_Data_level_analysis'!$M$3:$M$256,MATCH(C425,'08_Data_level_analysis'!$B$3:$B$256,0))</f>
        <v>2</v>
      </c>
      <c r="K425" s="5" t="str">
        <f t="shared" si="7"/>
        <v>N</v>
      </c>
      <c r="M425" s="13">
        <v>0.72071527926984735</v>
      </c>
      <c r="N425" s="5">
        <v>2017</v>
      </c>
      <c r="O425" s="5" t="s">
        <v>2047</v>
      </c>
      <c r="P425" s="12">
        <v>100</v>
      </c>
      <c r="Q425" s="5">
        <v>2017</v>
      </c>
      <c r="R425" s="5" t="s">
        <v>2047</v>
      </c>
      <c r="S425" s="12"/>
      <c r="U425" s="5" t="s">
        <v>1569</v>
      </c>
      <c r="V425" s="12"/>
      <c r="X425" s="5" t="s">
        <v>1569</v>
      </c>
      <c r="Y425" s="12">
        <v>0</v>
      </c>
      <c r="Z425" s="5">
        <v>2017</v>
      </c>
      <c r="AA425" s="5" t="s">
        <v>2047</v>
      </c>
      <c r="AB425" s="12" t="s">
        <v>1569</v>
      </c>
      <c r="AC425" s="5" t="s">
        <v>1569</v>
      </c>
      <c r="AD425" s="5" t="s">
        <v>1569</v>
      </c>
      <c r="AE425" s="12">
        <v>0</v>
      </c>
      <c r="AF425" s="5">
        <v>2017</v>
      </c>
      <c r="AG425" s="5" t="s">
        <v>2047</v>
      </c>
      <c r="AH425" s="14" t="s">
        <v>1569</v>
      </c>
      <c r="AI425" s="5" t="s">
        <v>1569</v>
      </c>
      <c r="AJ425" s="5" t="s">
        <v>1569</v>
      </c>
      <c r="AK425" s="14"/>
      <c r="AM425" s="5" t="s">
        <v>1569</v>
      </c>
    </row>
    <row r="426" spans="1:39" ht="12.75" customHeight="1" x14ac:dyDescent="0.25">
      <c r="A426" s="5" t="s">
        <v>2049</v>
      </c>
      <c r="B426" s="5" t="s">
        <v>1629</v>
      </c>
      <c r="C426" s="5" t="s">
        <v>1183</v>
      </c>
      <c r="D426" s="5" t="s">
        <v>1038</v>
      </c>
      <c r="E426" s="5" t="s">
        <v>2180</v>
      </c>
      <c r="F426" s="5" t="s">
        <v>2265</v>
      </c>
      <c r="G426" s="5">
        <v>2</v>
      </c>
      <c r="H426" s="5">
        <v>1</v>
      </c>
      <c r="I426" s="5" t="s">
        <v>2360</v>
      </c>
      <c r="J426" s="4">
        <f>INDEX('08_Data_level_analysis'!$M$3:$M$256,MATCH(C426,'08_Data_level_analysis'!$B$3:$B$256,0))</f>
        <v>2</v>
      </c>
      <c r="K426" s="5" t="str">
        <f t="shared" si="7"/>
        <v>N</v>
      </c>
      <c r="M426" s="13">
        <v>0.78805602585808843</v>
      </c>
      <c r="N426" s="5">
        <v>2017</v>
      </c>
      <c r="O426" s="5" t="s">
        <v>2049</v>
      </c>
      <c r="P426" s="12">
        <v>100</v>
      </c>
      <c r="Q426" s="5">
        <v>2017</v>
      </c>
      <c r="R426" s="5" t="s">
        <v>2049</v>
      </c>
      <c r="S426" s="12"/>
      <c r="U426" s="5" t="s">
        <v>1569</v>
      </c>
      <c r="V426" s="12"/>
      <c r="X426" s="5" t="s">
        <v>1569</v>
      </c>
      <c r="Y426" s="12">
        <v>13.444108761329304</v>
      </c>
      <c r="Z426" s="5">
        <v>2017</v>
      </c>
      <c r="AA426" s="5" t="s">
        <v>2049</v>
      </c>
      <c r="AB426" s="12">
        <v>0</v>
      </c>
      <c r="AC426" s="5">
        <v>2017</v>
      </c>
      <c r="AD426" s="5" t="s">
        <v>2049</v>
      </c>
      <c r="AE426" s="12">
        <v>0</v>
      </c>
      <c r="AF426" s="5">
        <v>2017</v>
      </c>
      <c r="AG426" s="5" t="s">
        <v>2049</v>
      </c>
      <c r="AH426" s="14">
        <v>100</v>
      </c>
      <c r="AI426" s="5">
        <v>2017</v>
      </c>
      <c r="AJ426" s="5" t="s">
        <v>2049</v>
      </c>
      <c r="AK426" s="14"/>
      <c r="AM426" s="5" t="s">
        <v>1569</v>
      </c>
    </row>
    <row r="427" spans="1:39" ht="12.75" customHeight="1" x14ac:dyDescent="0.25">
      <c r="A427" s="5" t="s">
        <v>2050</v>
      </c>
      <c r="B427" s="5" t="s">
        <v>1629</v>
      </c>
      <c r="C427" s="5" t="s">
        <v>1183</v>
      </c>
      <c r="D427" s="5" t="s">
        <v>1038</v>
      </c>
      <c r="E427" s="5" t="s">
        <v>2181</v>
      </c>
      <c r="F427" s="5" t="s">
        <v>2266</v>
      </c>
      <c r="G427" s="5">
        <v>2</v>
      </c>
      <c r="H427" s="5">
        <v>2</v>
      </c>
      <c r="I427" s="5" t="s">
        <v>2361</v>
      </c>
      <c r="J427" s="4">
        <f>INDEX('08_Data_level_analysis'!$M$3:$M$256,MATCH(C427,'08_Data_level_analysis'!$B$3:$B$256,0))</f>
        <v>2</v>
      </c>
      <c r="K427" s="5" t="str">
        <f t="shared" si="7"/>
        <v>N</v>
      </c>
      <c r="M427" s="13">
        <v>0.63337036864550555</v>
      </c>
      <c r="N427" s="5">
        <v>2017</v>
      </c>
      <c r="O427" s="5" t="s">
        <v>2050</v>
      </c>
      <c r="P427" s="12">
        <v>100</v>
      </c>
      <c r="Q427" s="5">
        <v>2017</v>
      </c>
      <c r="R427" s="5" t="s">
        <v>2050</v>
      </c>
      <c r="S427" s="12"/>
      <c r="U427" s="5" t="s">
        <v>1569</v>
      </c>
      <c r="V427" s="12"/>
      <c r="X427" s="5" t="s">
        <v>1569</v>
      </c>
      <c r="Y427" s="12">
        <v>30.882352941176471</v>
      </c>
      <c r="Z427" s="5">
        <v>2017</v>
      </c>
      <c r="AA427" s="5" t="s">
        <v>2050</v>
      </c>
      <c r="AB427" s="12">
        <v>6.7226890756302522</v>
      </c>
      <c r="AC427" s="5">
        <v>2017</v>
      </c>
      <c r="AD427" s="5" t="s">
        <v>2050</v>
      </c>
      <c r="AE427" s="12">
        <v>0</v>
      </c>
      <c r="AF427" s="5">
        <v>2017</v>
      </c>
      <c r="AG427" s="5" t="s">
        <v>2050</v>
      </c>
      <c r="AH427" s="14">
        <v>60.159362549800797</v>
      </c>
      <c r="AI427" s="5">
        <v>2017</v>
      </c>
      <c r="AJ427" s="5" t="s">
        <v>2050</v>
      </c>
      <c r="AK427" s="14"/>
      <c r="AM427" s="5" t="s">
        <v>1569</v>
      </c>
    </row>
    <row r="428" spans="1:39" ht="12.75" customHeight="1" x14ac:dyDescent="0.25">
      <c r="A428" s="5" t="s">
        <v>2051</v>
      </c>
      <c r="B428" s="5" t="s">
        <v>1187</v>
      </c>
      <c r="C428" s="5" t="s">
        <v>1186</v>
      </c>
      <c r="D428" s="5" t="s">
        <v>1038</v>
      </c>
      <c r="E428" s="5" t="s">
        <v>2182</v>
      </c>
      <c r="F428" s="5" t="s">
        <v>2267</v>
      </c>
      <c r="G428" s="5">
        <v>2</v>
      </c>
      <c r="H428" s="5">
        <v>2</v>
      </c>
      <c r="I428" s="5" t="s">
        <v>2362</v>
      </c>
      <c r="J428" s="4">
        <f>INDEX('08_Data_level_analysis'!$M$3:$M$256,MATCH(C428,'08_Data_level_analysis'!$B$3:$B$256,0))</f>
        <v>2</v>
      </c>
      <c r="K428" s="5" t="str">
        <f t="shared" si="7"/>
        <v>N</v>
      </c>
      <c r="M428" s="13">
        <v>1.1467424099742216</v>
      </c>
      <c r="N428" s="5">
        <v>2019</v>
      </c>
      <c r="O428" s="5" t="s">
        <v>2051</v>
      </c>
      <c r="P428" s="12">
        <v>53.299999237060497</v>
      </c>
      <c r="Q428" s="5">
        <v>2019</v>
      </c>
      <c r="R428" s="5" t="s">
        <v>2051</v>
      </c>
      <c r="S428" s="12"/>
      <c r="U428" s="5" t="s">
        <v>1569</v>
      </c>
      <c r="V428" s="12"/>
      <c r="X428" s="5" t="s">
        <v>1569</v>
      </c>
      <c r="Y428" s="12" t="s">
        <v>1569</v>
      </c>
      <c r="Z428" s="5" t="s">
        <v>1569</v>
      </c>
      <c r="AA428" s="5" t="s">
        <v>1569</v>
      </c>
      <c r="AB428" s="12" t="s">
        <v>1569</v>
      </c>
      <c r="AC428" s="5" t="s">
        <v>1569</v>
      </c>
      <c r="AD428" s="5" t="s">
        <v>1569</v>
      </c>
      <c r="AE428" s="12" t="s">
        <v>1569</v>
      </c>
      <c r="AF428" s="5" t="s">
        <v>1569</v>
      </c>
      <c r="AG428" s="5" t="s">
        <v>1569</v>
      </c>
      <c r="AH428" s="14" t="s">
        <v>1569</v>
      </c>
      <c r="AI428" s="5" t="s">
        <v>1569</v>
      </c>
      <c r="AJ428" s="5" t="s">
        <v>1569</v>
      </c>
      <c r="AK428" s="14"/>
      <c r="AM428" s="5" t="s">
        <v>1569</v>
      </c>
    </row>
    <row r="429" spans="1:39" ht="12.75" customHeight="1" x14ac:dyDescent="0.25">
      <c r="A429" s="5" t="s">
        <v>2053</v>
      </c>
      <c r="B429" s="5" t="s">
        <v>163</v>
      </c>
      <c r="C429" s="5" t="s">
        <v>162</v>
      </c>
      <c r="D429" s="5" t="s">
        <v>35</v>
      </c>
      <c r="E429" s="5" t="s">
        <v>164</v>
      </c>
      <c r="F429" s="5" t="s">
        <v>161</v>
      </c>
      <c r="G429" s="5">
        <v>1</v>
      </c>
      <c r="H429" s="5">
        <v>2</v>
      </c>
      <c r="I429" s="5" t="s">
        <v>2364</v>
      </c>
      <c r="J429" s="4">
        <f>INDEX('08_Data_level_analysis'!$M$3:$M$256,MATCH(C429,'08_Data_level_analysis'!$B$3:$B$256,0))</f>
        <v>1</v>
      </c>
      <c r="K429" s="5" t="str">
        <f t="shared" si="7"/>
        <v>N</v>
      </c>
      <c r="M429" s="13" t="s">
        <v>1569</v>
      </c>
      <c r="N429" s="5" t="s">
        <v>1569</v>
      </c>
      <c r="O429" s="5" t="s">
        <v>1569</v>
      </c>
      <c r="P429" s="12" t="s">
        <v>1569</v>
      </c>
      <c r="Q429" s="5" t="s">
        <v>1569</v>
      </c>
      <c r="R429" s="5" t="s">
        <v>1569</v>
      </c>
      <c r="S429" s="12"/>
      <c r="U429" s="5" t="s">
        <v>1569</v>
      </c>
      <c r="V429" s="12"/>
      <c r="X429" s="5" t="s">
        <v>1569</v>
      </c>
      <c r="Y429" s="12">
        <v>0</v>
      </c>
      <c r="Z429" s="5">
        <v>2009</v>
      </c>
      <c r="AA429" s="5" t="s">
        <v>2053</v>
      </c>
      <c r="AB429" s="12">
        <v>4.9989443332898267</v>
      </c>
      <c r="AC429" s="5">
        <v>2009</v>
      </c>
      <c r="AD429" s="5" t="s">
        <v>2053</v>
      </c>
      <c r="AE429" s="12">
        <v>0</v>
      </c>
      <c r="AF429" s="5">
        <v>2009</v>
      </c>
      <c r="AG429" s="5" t="s">
        <v>2053</v>
      </c>
      <c r="AH429" s="14">
        <v>100</v>
      </c>
      <c r="AI429" s="5">
        <v>2009</v>
      </c>
      <c r="AJ429" s="5" t="s">
        <v>2053</v>
      </c>
      <c r="AK429" s="14"/>
      <c r="AM429" s="5" t="s">
        <v>1569</v>
      </c>
    </row>
    <row r="430" spans="1:39" ht="12.75" customHeight="1" x14ac:dyDescent="0.25">
      <c r="A430" s="5" t="s">
        <v>2054</v>
      </c>
      <c r="B430" s="5" t="s">
        <v>163</v>
      </c>
      <c r="C430" s="5" t="s">
        <v>162</v>
      </c>
      <c r="D430" s="5" t="s">
        <v>35</v>
      </c>
      <c r="E430" s="5" t="s">
        <v>2183</v>
      </c>
      <c r="F430" s="5" t="s">
        <v>166</v>
      </c>
      <c r="G430" s="5">
        <v>1</v>
      </c>
      <c r="H430" s="5">
        <v>3</v>
      </c>
      <c r="I430" s="5" t="s">
        <v>2365</v>
      </c>
      <c r="J430" s="4">
        <f>INDEX('08_Data_level_analysis'!$M$3:$M$256,MATCH(C430,'08_Data_level_analysis'!$B$3:$B$256,0))</f>
        <v>1</v>
      </c>
      <c r="K430" s="5" t="str">
        <f t="shared" si="7"/>
        <v>N</v>
      </c>
      <c r="M430" s="13" t="s">
        <v>1569</v>
      </c>
      <c r="N430" s="5" t="s">
        <v>1569</v>
      </c>
      <c r="O430" s="5" t="s">
        <v>1569</v>
      </c>
      <c r="P430" s="12" t="s">
        <v>1569</v>
      </c>
      <c r="Q430" s="5" t="s">
        <v>1569</v>
      </c>
      <c r="R430" s="5" t="s">
        <v>1569</v>
      </c>
      <c r="S430" s="12"/>
      <c r="U430" s="5" t="s">
        <v>1569</v>
      </c>
      <c r="V430" s="12"/>
      <c r="X430" s="5" t="s">
        <v>1569</v>
      </c>
      <c r="Y430" s="12">
        <v>0</v>
      </c>
      <c r="Z430" s="5">
        <v>2009</v>
      </c>
      <c r="AA430" s="5" t="s">
        <v>2054</v>
      </c>
      <c r="AB430" s="12">
        <v>10.620543394405793</v>
      </c>
      <c r="AC430" s="5">
        <v>2009</v>
      </c>
      <c r="AD430" s="5" t="s">
        <v>2054</v>
      </c>
      <c r="AE430" s="12">
        <v>0</v>
      </c>
      <c r="AF430" s="5">
        <v>2009</v>
      </c>
      <c r="AG430" s="5" t="s">
        <v>2054</v>
      </c>
      <c r="AH430" s="14">
        <v>100</v>
      </c>
      <c r="AI430" s="5">
        <v>2009</v>
      </c>
      <c r="AJ430" s="5" t="s">
        <v>2054</v>
      </c>
      <c r="AK430" s="14"/>
      <c r="AM430" s="5" t="s">
        <v>1569</v>
      </c>
    </row>
    <row r="431" spans="1:39" ht="12.75" customHeight="1" x14ac:dyDescent="0.25">
      <c r="A431" s="5" t="s">
        <v>2055</v>
      </c>
      <c r="B431" s="5" t="s">
        <v>1192</v>
      </c>
      <c r="C431" s="5" t="s">
        <v>1191</v>
      </c>
      <c r="D431" s="5" t="s">
        <v>1038</v>
      </c>
      <c r="E431" s="5" t="s">
        <v>2184</v>
      </c>
      <c r="F431" s="5" t="s">
        <v>2268</v>
      </c>
      <c r="G431" s="5">
        <v>1</v>
      </c>
      <c r="H431" s="5">
        <v>2</v>
      </c>
      <c r="I431" s="5" t="s">
        <v>2366</v>
      </c>
      <c r="J431" s="4">
        <f>INDEX('08_Data_level_analysis'!$M$3:$M$256,MATCH(C431,'08_Data_level_analysis'!$B$3:$B$256,0))</f>
        <v>1</v>
      </c>
      <c r="K431" s="5" t="str">
        <f t="shared" si="7"/>
        <v>N</v>
      </c>
      <c r="M431" s="13" t="s">
        <v>1569</v>
      </c>
      <c r="N431" s="5" t="s">
        <v>1569</v>
      </c>
      <c r="O431" s="5" t="s">
        <v>1569</v>
      </c>
      <c r="P431" s="12" t="s">
        <v>1569</v>
      </c>
      <c r="Q431" s="5" t="s">
        <v>1569</v>
      </c>
      <c r="R431" s="5" t="s">
        <v>1569</v>
      </c>
      <c r="S431" s="12"/>
      <c r="U431" s="5" t="s">
        <v>1569</v>
      </c>
      <c r="V431" s="12"/>
      <c r="X431" s="5" t="s">
        <v>1569</v>
      </c>
      <c r="Y431" s="12">
        <v>0</v>
      </c>
      <c r="Z431" s="5">
        <v>2017</v>
      </c>
      <c r="AA431" s="5" t="s">
        <v>2055</v>
      </c>
      <c r="AB431" s="12">
        <v>0</v>
      </c>
      <c r="AC431" s="5">
        <v>2017</v>
      </c>
      <c r="AD431" s="5" t="s">
        <v>2055</v>
      </c>
      <c r="AE431" s="12">
        <v>0</v>
      </c>
      <c r="AF431" s="5">
        <v>2017</v>
      </c>
      <c r="AG431" s="5" t="s">
        <v>2055</v>
      </c>
      <c r="AH431" s="14">
        <v>0</v>
      </c>
      <c r="AI431" s="5">
        <v>2017</v>
      </c>
      <c r="AJ431" s="5" t="s">
        <v>2055</v>
      </c>
      <c r="AK431" s="14"/>
      <c r="AM431" s="5" t="s">
        <v>1569</v>
      </c>
    </row>
    <row r="432" spans="1:39" ht="12.75" customHeight="1" x14ac:dyDescent="0.25">
      <c r="A432" s="5" t="s">
        <v>2056</v>
      </c>
      <c r="B432" s="5" t="s">
        <v>1192</v>
      </c>
      <c r="C432" s="5" t="s">
        <v>1191</v>
      </c>
      <c r="D432" s="5" t="s">
        <v>1038</v>
      </c>
      <c r="E432" s="5" t="s">
        <v>2185</v>
      </c>
      <c r="F432" s="5" t="s">
        <v>3338</v>
      </c>
      <c r="G432" s="5">
        <v>1</v>
      </c>
      <c r="H432" s="5">
        <v>2</v>
      </c>
      <c r="I432" s="5" t="s">
        <v>2367</v>
      </c>
      <c r="J432" s="4">
        <f>INDEX('08_Data_level_analysis'!$M$3:$M$256,MATCH(C432,'08_Data_level_analysis'!$B$3:$B$256,0))</f>
        <v>1</v>
      </c>
      <c r="K432" s="5" t="str">
        <f t="shared" si="7"/>
        <v>N</v>
      </c>
      <c r="M432" s="13" t="s">
        <v>1569</v>
      </c>
      <c r="N432" s="5" t="s">
        <v>1569</v>
      </c>
      <c r="O432" s="5" t="s">
        <v>1569</v>
      </c>
      <c r="P432" s="12" t="s">
        <v>1569</v>
      </c>
      <c r="Q432" s="5" t="s">
        <v>1569</v>
      </c>
      <c r="R432" s="5" t="s">
        <v>1569</v>
      </c>
      <c r="S432" s="12"/>
      <c r="U432" s="5" t="s">
        <v>1569</v>
      </c>
      <c r="V432" s="12"/>
      <c r="X432" s="5" t="s">
        <v>1569</v>
      </c>
      <c r="Y432" s="12">
        <v>0</v>
      </c>
      <c r="Z432" s="5">
        <v>2017</v>
      </c>
      <c r="AA432" s="5" t="s">
        <v>2056</v>
      </c>
      <c r="AB432" s="12">
        <v>0</v>
      </c>
      <c r="AC432" s="5">
        <v>2017</v>
      </c>
      <c r="AD432" s="5" t="s">
        <v>2056</v>
      </c>
      <c r="AE432" s="12">
        <v>0</v>
      </c>
      <c r="AF432" s="5">
        <v>2017</v>
      </c>
      <c r="AG432" s="5" t="s">
        <v>2056</v>
      </c>
      <c r="AH432" s="14">
        <v>0</v>
      </c>
      <c r="AI432" s="5">
        <v>2017</v>
      </c>
      <c r="AJ432" s="5" t="s">
        <v>2056</v>
      </c>
      <c r="AK432" s="14"/>
      <c r="AM432" s="5" t="s">
        <v>1569</v>
      </c>
    </row>
    <row r="433" spans="1:39" ht="12.75" customHeight="1" x14ac:dyDescent="0.25">
      <c r="A433" s="5" t="s">
        <v>2058</v>
      </c>
      <c r="B433" s="5" t="s">
        <v>1197</v>
      </c>
      <c r="C433" s="5" t="s">
        <v>1196</v>
      </c>
      <c r="D433" s="5" t="s">
        <v>1038</v>
      </c>
      <c r="E433" s="5" t="s">
        <v>2186</v>
      </c>
      <c r="F433" s="5" t="s">
        <v>2269</v>
      </c>
      <c r="G433" s="5">
        <v>2</v>
      </c>
      <c r="H433" s="5">
        <v>1</v>
      </c>
      <c r="I433" s="5" t="s">
        <v>2369</v>
      </c>
      <c r="J433" s="4">
        <f>INDEX('08_Data_level_analysis'!$M$3:$M$256,MATCH(C433,'08_Data_level_analysis'!$B$3:$B$256,0))</f>
        <v>2</v>
      </c>
      <c r="K433" s="5" t="str">
        <f t="shared" si="7"/>
        <v>N</v>
      </c>
      <c r="M433" s="13">
        <v>0.7644767637648755</v>
      </c>
      <c r="N433" s="5">
        <v>2019</v>
      </c>
      <c r="O433" s="5" t="s">
        <v>2058</v>
      </c>
      <c r="P433" s="12">
        <v>100</v>
      </c>
      <c r="Q433" s="5">
        <v>2019</v>
      </c>
      <c r="R433" s="5" t="s">
        <v>2058</v>
      </c>
      <c r="S433" s="12"/>
      <c r="U433" s="5" t="s">
        <v>1569</v>
      </c>
      <c r="V433" s="12"/>
      <c r="X433" s="5" t="s">
        <v>1569</v>
      </c>
      <c r="Y433" s="12">
        <v>70.821168408012952</v>
      </c>
      <c r="Z433" s="5">
        <v>2018</v>
      </c>
      <c r="AA433" s="5" t="s">
        <v>2058</v>
      </c>
      <c r="AB433" s="12">
        <v>16.409572639729099</v>
      </c>
      <c r="AC433" s="5">
        <v>2019</v>
      </c>
      <c r="AD433" s="5" t="s">
        <v>2058</v>
      </c>
      <c r="AE433" s="12">
        <v>0</v>
      </c>
      <c r="AF433" s="5">
        <v>2019</v>
      </c>
      <c r="AG433" s="5" t="s">
        <v>2058</v>
      </c>
      <c r="AH433" s="14">
        <v>11.481465115453075</v>
      </c>
      <c r="AI433" s="5">
        <v>2019</v>
      </c>
      <c r="AJ433" s="5" t="s">
        <v>2058</v>
      </c>
      <c r="AK433" s="14"/>
      <c r="AM433" s="5" t="s">
        <v>1569</v>
      </c>
    </row>
    <row r="434" spans="1:39" ht="12.75" customHeight="1" x14ac:dyDescent="0.25">
      <c r="A434" s="5" t="s">
        <v>2059</v>
      </c>
      <c r="B434" s="5" t="s">
        <v>1197</v>
      </c>
      <c r="C434" s="5" t="s">
        <v>1196</v>
      </c>
      <c r="D434" s="5" t="s">
        <v>1038</v>
      </c>
      <c r="E434" s="5" t="s">
        <v>2187</v>
      </c>
      <c r="F434" s="5" t="s">
        <v>2270</v>
      </c>
      <c r="G434" s="5">
        <v>2</v>
      </c>
      <c r="H434" s="5">
        <v>1</v>
      </c>
      <c r="I434" s="5" t="s">
        <v>2370</v>
      </c>
      <c r="J434" s="4">
        <f>INDEX('08_Data_level_analysis'!$M$3:$M$256,MATCH(C434,'08_Data_level_analysis'!$B$3:$B$256,0))</f>
        <v>2</v>
      </c>
      <c r="K434" s="5" t="str">
        <f t="shared" si="7"/>
        <v>N</v>
      </c>
      <c r="M434" s="13">
        <v>0.71175756308025173</v>
      </c>
      <c r="N434" s="5">
        <v>2019</v>
      </c>
      <c r="O434" s="5" t="s">
        <v>2059</v>
      </c>
      <c r="P434" s="12">
        <v>100</v>
      </c>
      <c r="Q434" s="5">
        <v>2019</v>
      </c>
      <c r="R434" s="5" t="s">
        <v>2059</v>
      </c>
      <c r="S434" s="12"/>
      <c r="U434" s="5" t="s">
        <v>1569</v>
      </c>
      <c r="V434" s="12"/>
      <c r="X434" s="5" t="s">
        <v>1569</v>
      </c>
      <c r="Y434" s="12">
        <v>3.74946838861133</v>
      </c>
      <c r="Z434" s="5">
        <v>2018</v>
      </c>
      <c r="AA434" s="5" t="s">
        <v>2059</v>
      </c>
      <c r="AB434" s="12">
        <v>10.206185631230534</v>
      </c>
      <c r="AC434" s="5">
        <v>2019</v>
      </c>
      <c r="AD434" s="5" t="s">
        <v>2059</v>
      </c>
      <c r="AE434" s="12">
        <v>0</v>
      </c>
      <c r="AF434" s="5">
        <v>2019</v>
      </c>
      <c r="AG434" s="5" t="s">
        <v>2059</v>
      </c>
      <c r="AH434" s="14">
        <v>0</v>
      </c>
      <c r="AI434" s="5">
        <v>2019</v>
      </c>
      <c r="AJ434" s="5" t="s">
        <v>2059</v>
      </c>
      <c r="AK434" s="14"/>
      <c r="AM434" s="5" t="s">
        <v>1569</v>
      </c>
    </row>
    <row r="435" spans="1:39" ht="12.75" customHeight="1" x14ac:dyDescent="0.25">
      <c r="A435" s="5" t="s">
        <v>2062</v>
      </c>
      <c r="B435" s="5" t="s">
        <v>1205</v>
      </c>
      <c r="C435" s="5" t="s">
        <v>1204</v>
      </c>
      <c r="D435" s="5" t="s">
        <v>1038</v>
      </c>
      <c r="E435" s="5" t="s">
        <v>1213</v>
      </c>
      <c r="F435" s="5" t="s">
        <v>2272</v>
      </c>
      <c r="G435" s="5">
        <v>2</v>
      </c>
      <c r="H435" s="5">
        <v>1</v>
      </c>
      <c r="I435" s="5" t="s">
        <v>2372</v>
      </c>
      <c r="J435" s="4">
        <f>INDEX('08_Data_level_analysis'!$M$3:$M$256,MATCH(C435,'08_Data_level_analysis'!$B$3:$B$256,0))</f>
        <v>2</v>
      </c>
      <c r="K435" s="5" t="str">
        <f t="shared" si="7"/>
        <v>N</v>
      </c>
      <c r="M435" s="13">
        <v>0.94779711218067375</v>
      </c>
      <c r="N435" s="5">
        <v>2012</v>
      </c>
      <c r="O435" s="5" t="s">
        <v>2062</v>
      </c>
      <c r="P435" s="12">
        <v>100</v>
      </c>
      <c r="Q435" s="5">
        <v>2012</v>
      </c>
      <c r="R435" s="5" t="s">
        <v>2062</v>
      </c>
      <c r="S435" s="12"/>
      <c r="U435" s="5" t="s">
        <v>1569</v>
      </c>
      <c r="V435" s="12"/>
      <c r="X435" s="5" t="s">
        <v>1569</v>
      </c>
      <c r="Y435" s="12">
        <v>0</v>
      </c>
      <c r="Z435" s="5">
        <v>2012</v>
      </c>
      <c r="AA435" s="5" t="s">
        <v>2062</v>
      </c>
      <c r="AB435" s="12">
        <v>0</v>
      </c>
      <c r="AC435" s="5">
        <v>2012</v>
      </c>
      <c r="AD435" s="5" t="s">
        <v>2062</v>
      </c>
      <c r="AE435" s="12">
        <v>0</v>
      </c>
      <c r="AF435" s="5">
        <v>2012</v>
      </c>
      <c r="AG435" s="5" t="s">
        <v>2062</v>
      </c>
      <c r="AH435" s="14">
        <v>100</v>
      </c>
      <c r="AI435" s="5">
        <v>2012</v>
      </c>
      <c r="AJ435" s="5" t="s">
        <v>2062</v>
      </c>
      <c r="AK435" s="14"/>
      <c r="AM435" s="5" t="s">
        <v>1569</v>
      </c>
    </row>
    <row r="436" spans="1:39" ht="12.75" customHeight="1" x14ac:dyDescent="0.25">
      <c r="A436" s="5" t="s">
        <v>2064</v>
      </c>
      <c r="B436" s="5" t="s">
        <v>1527</v>
      </c>
      <c r="C436" s="5" t="s">
        <v>1716</v>
      </c>
      <c r="D436" s="5" t="s">
        <v>620</v>
      </c>
      <c r="E436" s="5" t="s">
        <v>2188</v>
      </c>
      <c r="F436" s="5" t="s">
        <v>2273</v>
      </c>
      <c r="G436" s="5">
        <v>1</v>
      </c>
      <c r="H436" s="5">
        <v>2</v>
      </c>
      <c r="I436" s="5" t="s">
        <v>2374</v>
      </c>
      <c r="J436" s="4">
        <f>INDEX('08_Data_level_analysis'!$M$3:$M$256,MATCH(C436,'08_Data_level_analysis'!$B$3:$B$256,0))</f>
        <v>1</v>
      </c>
      <c r="K436" s="5" t="str">
        <f t="shared" si="7"/>
        <v>N</v>
      </c>
      <c r="M436" s="13" t="s">
        <v>1569</v>
      </c>
      <c r="N436" s="5" t="s">
        <v>1569</v>
      </c>
      <c r="O436" s="5" t="s">
        <v>1569</v>
      </c>
      <c r="P436" s="12">
        <v>30</v>
      </c>
      <c r="Q436" s="5">
        <v>2012</v>
      </c>
      <c r="R436" s="5" t="s">
        <v>2064</v>
      </c>
      <c r="S436" s="12"/>
      <c r="U436" s="5" t="s">
        <v>1569</v>
      </c>
      <c r="V436" s="12"/>
      <c r="X436" s="5" t="s">
        <v>1569</v>
      </c>
      <c r="Y436" s="12" t="s">
        <v>1569</v>
      </c>
      <c r="Z436" s="5" t="s">
        <v>1569</v>
      </c>
      <c r="AA436" s="5" t="s">
        <v>1569</v>
      </c>
      <c r="AB436" s="12" t="s">
        <v>1569</v>
      </c>
      <c r="AC436" s="5" t="s">
        <v>1569</v>
      </c>
      <c r="AD436" s="5" t="s">
        <v>1569</v>
      </c>
      <c r="AE436" s="12" t="s">
        <v>1569</v>
      </c>
      <c r="AF436" s="5" t="s">
        <v>1569</v>
      </c>
      <c r="AG436" s="5" t="s">
        <v>1569</v>
      </c>
      <c r="AH436" s="14" t="s">
        <v>1569</v>
      </c>
      <c r="AI436" s="5" t="s">
        <v>1569</v>
      </c>
      <c r="AJ436" s="5" t="s">
        <v>1569</v>
      </c>
      <c r="AK436" s="14"/>
      <c r="AM436" s="5" t="s">
        <v>1569</v>
      </c>
    </row>
    <row r="437" spans="1:39" ht="12.75" customHeight="1" x14ac:dyDescent="0.25">
      <c r="A437" s="5" t="s">
        <v>2065</v>
      </c>
      <c r="B437" s="5" t="s">
        <v>1528</v>
      </c>
      <c r="C437" s="5" t="s">
        <v>1717</v>
      </c>
      <c r="D437" s="5" t="s">
        <v>35</v>
      </c>
      <c r="E437" s="5" t="s">
        <v>2189</v>
      </c>
      <c r="F437" s="5" t="s">
        <v>2274</v>
      </c>
      <c r="G437" s="5">
        <v>1</v>
      </c>
      <c r="H437" s="5">
        <v>1</v>
      </c>
      <c r="I437" s="5" t="s">
        <v>2375</v>
      </c>
      <c r="J437" s="4">
        <f>INDEX('08_Data_level_analysis'!$M$3:$M$256,MATCH(C437,'08_Data_level_analysis'!$B$3:$B$256,0))</f>
        <v>1</v>
      </c>
      <c r="K437" s="5" t="str">
        <f t="shared" si="7"/>
        <v>N</v>
      </c>
      <c r="M437" s="13">
        <v>1.1962011856177615</v>
      </c>
      <c r="N437" s="5">
        <v>2019</v>
      </c>
      <c r="O437" s="5" t="s">
        <v>2065</v>
      </c>
      <c r="P437" s="12">
        <v>100</v>
      </c>
      <c r="Q437" s="5">
        <v>2019</v>
      </c>
      <c r="R437" s="5" t="s">
        <v>2065</v>
      </c>
      <c r="S437" s="12"/>
      <c r="U437" s="5" t="s">
        <v>1569</v>
      </c>
      <c r="V437" s="12"/>
      <c r="X437" s="5" t="s">
        <v>1569</v>
      </c>
      <c r="Y437" s="12">
        <v>33.840591296666176</v>
      </c>
      <c r="Z437" s="5">
        <v>2019</v>
      </c>
      <c r="AA437" s="5" t="s">
        <v>2065</v>
      </c>
      <c r="AB437" s="12">
        <v>19.030738082606966</v>
      </c>
      <c r="AC437" s="5">
        <v>2019</v>
      </c>
      <c r="AD437" s="5" t="s">
        <v>2065</v>
      </c>
      <c r="AE437" s="12">
        <v>47.128672881671513</v>
      </c>
      <c r="AF437" s="5">
        <v>2019</v>
      </c>
      <c r="AG437" s="5" t="s">
        <v>2065</v>
      </c>
      <c r="AH437" s="14" t="s">
        <v>1569</v>
      </c>
      <c r="AI437" s="5" t="s">
        <v>1569</v>
      </c>
      <c r="AJ437" s="5" t="s">
        <v>1569</v>
      </c>
      <c r="AK437" s="14"/>
      <c r="AM437" s="5" t="s">
        <v>1569</v>
      </c>
    </row>
    <row r="438" spans="1:39" ht="12.75" customHeight="1" x14ac:dyDescent="0.25">
      <c r="A438" s="5" t="s">
        <v>2974</v>
      </c>
      <c r="B438" s="5" t="s">
        <v>1224</v>
      </c>
      <c r="C438" s="5" t="s">
        <v>1223</v>
      </c>
      <c r="D438" s="5" t="s">
        <v>1038</v>
      </c>
      <c r="E438" s="5" t="s">
        <v>2980</v>
      </c>
      <c r="F438" s="5" t="s">
        <v>2987</v>
      </c>
      <c r="G438" s="5">
        <v>2</v>
      </c>
      <c r="H438" s="5">
        <v>3</v>
      </c>
      <c r="I438" s="5" t="s">
        <v>2993</v>
      </c>
      <c r="J438" s="4">
        <f>INDEX('08_Data_level_analysis'!$M$3:$M$256,MATCH(C438,'08_Data_level_analysis'!$B$3:$B$256,0))</f>
        <v>2</v>
      </c>
      <c r="K438" s="5" t="str">
        <f t="shared" si="7"/>
        <v>N</v>
      </c>
      <c r="M438" s="13" t="s">
        <v>1569</v>
      </c>
      <c r="N438" s="5" t="s">
        <v>1569</v>
      </c>
      <c r="O438" s="5" t="s">
        <v>1569</v>
      </c>
      <c r="P438" s="12" t="s">
        <v>1569</v>
      </c>
      <c r="Q438" s="5" t="s">
        <v>1569</v>
      </c>
      <c r="R438" s="5" t="s">
        <v>1569</v>
      </c>
      <c r="S438" s="12"/>
      <c r="U438" s="5" t="s">
        <v>1569</v>
      </c>
      <c r="V438" s="12"/>
      <c r="X438" s="5" t="s">
        <v>1569</v>
      </c>
      <c r="Y438" s="12">
        <v>0</v>
      </c>
      <c r="Z438" s="5">
        <v>2019</v>
      </c>
      <c r="AA438" s="5" t="s">
        <v>2974</v>
      </c>
      <c r="AB438" s="12">
        <v>0</v>
      </c>
      <c r="AC438" s="5">
        <v>2019</v>
      </c>
      <c r="AD438" s="5" t="s">
        <v>2974</v>
      </c>
      <c r="AE438" s="12">
        <v>0</v>
      </c>
      <c r="AF438" s="5">
        <v>2019</v>
      </c>
      <c r="AG438" s="5" t="s">
        <v>2974</v>
      </c>
      <c r="AH438" s="14">
        <v>0</v>
      </c>
      <c r="AI438" s="5">
        <v>2019</v>
      </c>
      <c r="AJ438" s="5" t="s">
        <v>2974</v>
      </c>
      <c r="AK438" s="14"/>
      <c r="AM438" s="5" t="s">
        <v>1569</v>
      </c>
    </row>
    <row r="439" spans="1:39" ht="12.75" customHeight="1" x14ac:dyDescent="0.25">
      <c r="A439" s="5" t="s">
        <v>2067</v>
      </c>
      <c r="B439" s="5" t="s">
        <v>1477</v>
      </c>
      <c r="C439" s="5" t="s">
        <v>1479</v>
      </c>
      <c r="D439" s="5" t="s">
        <v>1038</v>
      </c>
      <c r="E439" s="5" t="s">
        <v>2190</v>
      </c>
      <c r="F439" s="5" t="s">
        <v>2275</v>
      </c>
      <c r="G439" s="5">
        <v>1</v>
      </c>
      <c r="H439" s="5">
        <v>2</v>
      </c>
      <c r="I439" s="5" t="s">
        <v>2377</v>
      </c>
      <c r="J439" s="4">
        <f>INDEX('08_Data_level_analysis'!$M$3:$M$256,MATCH(C439,'08_Data_level_analysis'!$B$3:$B$256,0))</f>
        <v>1</v>
      </c>
      <c r="K439" s="5" t="str">
        <f t="shared" si="7"/>
        <v>N</v>
      </c>
      <c r="M439" s="13" t="s">
        <v>1569</v>
      </c>
      <c r="N439" s="5" t="s">
        <v>1569</v>
      </c>
      <c r="O439" s="5" t="s">
        <v>1569</v>
      </c>
      <c r="P439" s="12" t="s">
        <v>1569</v>
      </c>
      <c r="Q439" s="5" t="s">
        <v>1569</v>
      </c>
      <c r="R439" s="5" t="s">
        <v>1569</v>
      </c>
      <c r="S439" s="12"/>
      <c r="U439" s="5" t="s">
        <v>1569</v>
      </c>
      <c r="V439" s="12"/>
      <c r="X439" s="5" t="s">
        <v>1569</v>
      </c>
      <c r="Y439" s="12">
        <v>0</v>
      </c>
      <c r="Z439" s="5">
        <v>2012</v>
      </c>
      <c r="AA439" s="5" t="s">
        <v>2067</v>
      </c>
      <c r="AB439" s="12">
        <v>0</v>
      </c>
      <c r="AC439" s="5">
        <v>2012</v>
      </c>
      <c r="AD439" s="5" t="s">
        <v>2067</v>
      </c>
      <c r="AE439" s="12">
        <v>0</v>
      </c>
      <c r="AF439" s="5">
        <v>2012</v>
      </c>
      <c r="AG439" s="5" t="s">
        <v>2067</v>
      </c>
      <c r="AH439" s="14">
        <v>0</v>
      </c>
      <c r="AI439" s="5">
        <v>2012</v>
      </c>
      <c r="AJ439" s="5" t="s">
        <v>2067</v>
      </c>
      <c r="AK439" s="14"/>
      <c r="AM439" s="5" t="s">
        <v>1569</v>
      </c>
    </row>
    <row r="440" spans="1:39" ht="12.75" customHeight="1" x14ac:dyDescent="0.25">
      <c r="A440" s="5" t="s">
        <v>2068</v>
      </c>
      <c r="B440" s="5" t="s">
        <v>1530</v>
      </c>
      <c r="C440" s="5" t="s">
        <v>1529</v>
      </c>
      <c r="D440" s="5" t="s">
        <v>35</v>
      </c>
      <c r="E440" s="5" t="s">
        <v>1530</v>
      </c>
      <c r="F440" s="5" t="s">
        <v>1529</v>
      </c>
      <c r="G440" s="5">
        <v>0</v>
      </c>
      <c r="H440" s="5">
        <v>2</v>
      </c>
      <c r="I440" s="5" t="s">
        <v>2378</v>
      </c>
      <c r="J440" s="4">
        <f>INDEX('08_Data_level_analysis'!$M$3:$M$256,MATCH(C440,'08_Data_level_analysis'!$B$3:$B$256,0))</f>
        <v>0</v>
      </c>
      <c r="K440" s="5" t="str">
        <f t="shared" si="7"/>
        <v>N</v>
      </c>
      <c r="M440" s="13">
        <v>2.2163167794856684</v>
      </c>
      <c r="N440" s="5">
        <v>2017</v>
      </c>
      <c r="O440" s="5" t="s">
        <v>2068</v>
      </c>
      <c r="P440" s="12">
        <v>100</v>
      </c>
      <c r="Q440" s="5">
        <v>2017</v>
      </c>
      <c r="R440" s="5" t="s">
        <v>2068</v>
      </c>
      <c r="S440" s="12"/>
      <c r="U440" s="5" t="s">
        <v>1569</v>
      </c>
      <c r="V440" s="12"/>
      <c r="X440" s="5" t="s">
        <v>1569</v>
      </c>
      <c r="Y440" s="12">
        <v>0</v>
      </c>
      <c r="Z440" s="5">
        <v>2017</v>
      </c>
      <c r="AA440" s="5" t="s">
        <v>2068</v>
      </c>
      <c r="AB440" s="12">
        <v>10.115224745852549</v>
      </c>
      <c r="AC440" s="5">
        <v>2017</v>
      </c>
      <c r="AD440" s="5" t="s">
        <v>2068</v>
      </c>
      <c r="AE440" s="12">
        <v>89.9</v>
      </c>
      <c r="AF440" s="5">
        <v>2017</v>
      </c>
      <c r="AG440" s="5" t="s">
        <v>2068</v>
      </c>
      <c r="AH440" s="14" t="s">
        <v>1569</v>
      </c>
      <c r="AI440" s="5" t="s">
        <v>1569</v>
      </c>
      <c r="AJ440" s="5" t="s">
        <v>1569</v>
      </c>
      <c r="AK440" s="14"/>
      <c r="AM440" s="5" t="s">
        <v>1569</v>
      </c>
    </row>
    <row r="441" spans="1:39" ht="12.75" customHeight="1" x14ac:dyDescent="0.25">
      <c r="A441" s="5" t="s">
        <v>2069</v>
      </c>
      <c r="B441" s="5" t="s">
        <v>1245</v>
      </c>
      <c r="C441" s="5" t="s">
        <v>1244</v>
      </c>
      <c r="D441" s="5" t="s">
        <v>1038</v>
      </c>
      <c r="E441" s="5" t="s">
        <v>2191</v>
      </c>
      <c r="F441" s="5" t="s">
        <v>2276</v>
      </c>
      <c r="G441" s="5">
        <v>1</v>
      </c>
      <c r="H441" s="5">
        <v>1</v>
      </c>
      <c r="I441" s="5" t="s">
        <v>2379</v>
      </c>
      <c r="J441" s="4">
        <f>INDEX('08_Data_level_analysis'!$M$3:$M$256,MATCH(C441,'08_Data_level_analysis'!$B$3:$B$256,0))</f>
        <v>1</v>
      </c>
      <c r="K441" s="5" t="str">
        <f t="shared" si="7"/>
        <v>N</v>
      </c>
      <c r="M441" s="13">
        <v>2.2309533127525656</v>
      </c>
      <c r="N441" s="5">
        <v>2012</v>
      </c>
      <c r="O441" s="5" t="s">
        <v>2069</v>
      </c>
      <c r="P441" s="12">
        <v>89</v>
      </c>
      <c r="Q441" s="5">
        <v>2012</v>
      </c>
      <c r="R441" s="5" t="s">
        <v>2069</v>
      </c>
      <c r="S441" s="12"/>
      <c r="U441" s="5" t="s">
        <v>1569</v>
      </c>
      <c r="V441" s="12"/>
      <c r="X441" s="5" t="s">
        <v>1569</v>
      </c>
      <c r="Y441" s="12" t="s">
        <v>1569</v>
      </c>
      <c r="Z441" s="5" t="s">
        <v>1569</v>
      </c>
      <c r="AA441" s="5" t="s">
        <v>1569</v>
      </c>
      <c r="AB441" s="12" t="s">
        <v>1569</v>
      </c>
      <c r="AC441" s="5" t="s">
        <v>1569</v>
      </c>
      <c r="AD441" s="5" t="s">
        <v>1569</v>
      </c>
      <c r="AE441" s="12" t="s">
        <v>1569</v>
      </c>
      <c r="AF441" s="5" t="s">
        <v>1569</v>
      </c>
      <c r="AG441" s="5" t="s">
        <v>1569</v>
      </c>
      <c r="AH441" s="14" t="s">
        <v>1569</v>
      </c>
      <c r="AI441" s="5" t="s">
        <v>1569</v>
      </c>
      <c r="AJ441" s="5" t="s">
        <v>1569</v>
      </c>
      <c r="AK441" s="14"/>
      <c r="AM441" s="5" t="s">
        <v>1569</v>
      </c>
    </row>
    <row r="442" spans="1:39" ht="12.75" customHeight="1" x14ac:dyDescent="0.25">
      <c r="A442" s="5" t="s">
        <v>2071</v>
      </c>
      <c r="B442" s="5" t="s">
        <v>901</v>
      </c>
      <c r="C442" s="5" t="s">
        <v>900</v>
      </c>
      <c r="D442" s="5" t="s">
        <v>620</v>
      </c>
      <c r="E442" s="5" t="s">
        <v>2192</v>
      </c>
      <c r="F442" s="5" t="s">
        <v>2277</v>
      </c>
      <c r="G442" s="5">
        <v>2</v>
      </c>
      <c r="H442" s="5">
        <v>2</v>
      </c>
      <c r="I442" s="5" t="s">
        <v>2381</v>
      </c>
      <c r="J442" s="4">
        <f>INDEX('08_Data_level_analysis'!$M$3:$M$256,MATCH(C442,'08_Data_level_analysis'!$B$3:$B$256,0))</f>
        <v>2</v>
      </c>
      <c r="K442" s="5" t="str">
        <f t="shared" si="7"/>
        <v>N</v>
      </c>
      <c r="M442" s="13">
        <v>0.87838160663378417</v>
      </c>
      <c r="N442" s="5">
        <v>2014</v>
      </c>
      <c r="O442" s="5" t="s">
        <v>2071</v>
      </c>
      <c r="P442" s="12">
        <v>93</v>
      </c>
      <c r="Q442" s="5">
        <v>2014</v>
      </c>
      <c r="R442" s="5" t="s">
        <v>2071</v>
      </c>
      <c r="S442" s="12"/>
      <c r="U442" s="5" t="s">
        <v>1569</v>
      </c>
      <c r="V442" s="12"/>
      <c r="X442" s="5" t="s">
        <v>1569</v>
      </c>
      <c r="Y442" s="12">
        <v>0</v>
      </c>
      <c r="Z442" s="5">
        <v>2014</v>
      </c>
      <c r="AA442" s="5" t="s">
        <v>2071</v>
      </c>
      <c r="AB442" s="12">
        <v>0</v>
      </c>
      <c r="AC442" s="5">
        <v>2014</v>
      </c>
      <c r="AD442" s="5" t="s">
        <v>2071</v>
      </c>
      <c r="AE442" s="12">
        <v>0</v>
      </c>
      <c r="AF442" s="5">
        <v>2014</v>
      </c>
      <c r="AG442" s="5" t="s">
        <v>2071</v>
      </c>
      <c r="AH442" s="14">
        <v>0</v>
      </c>
      <c r="AI442" s="5">
        <v>2014</v>
      </c>
      <c r="AJ442" s="5" t="s">
        <v>2071</v>
      </c>
      <c r="AK442" s="14"/>
      <c r="AM442" s="5" t="s">
        <v>1569</v>
      </c>
    </row>
    <row r="443" spans="1:39" ht="12.75" customHeight="1" x14ac:dyDescent="0.25">
      <c r="A443" s="5" t="s">
        <v>2072</v>
      </c>
      <c r="B443" s="5" t="s">
        <v>901</v>
      </c>
      <c r="C443" s="5" t="s">
        <v>900</v>
      </c>
      <c r="D443" s="5" t="s">
        <v>620</v>
      </c>
      <c r="E443" s="5" t="s">
        <v>2193</v>
      </c>
      <c r="F443" s="5" t="s">
        <v>2278</v>
      </c>
      <c r="G443" s="5">
        <v>2</v>
      </c>
      <c r="H443" s="5">
        <v>1</v>
      </c>
      <c r="I443" s="5" t="s">
        <v>2382</v>
      </c>
      <c r="J443" s="4">
        <f>INDEX('08_Data_level_analysis'!$M$3:$M$256,MATCH(C443,'08_Data_level_analysis'!$B$3:$B$256,0))</f>
        <v>2</v>
      </c>
      <c r="K443" s="5" t="str">
        <f t="shared" si="7"/>
        <v>N</v>
      </c>
      <c r="M443" s="13">
        <v>1.166583041553749</v>
      </c>
      <c r="N443" s="5">
        <v>2014</v>
      </c>
      <c r="O443" s="5" t="s">
        <v>2072</v>
      </c>
      <c r="P443" s="12">
        <v>100</v>
      </c>
      <c r="Q443" s="5">
        <v>2015</v>
      </c>
      <c r="R443" s="5" t="s">
        <v>2072</v>
      </c>
      <c r="S443" s="12"/>
      <c r="U443" s="5" t="s">
        <v>1569</v>
      </c>
      <c r="V443" s="12"/>
      <c r="X443" s="5" t="s">
        <v>1569</v>
      </c>
      <c r="Y443" s="12" t="s">
        <v>1569</v>
      </c>
      <c r="Z443" s="5" t="s">
        <v>1569</v>
      </c>
      <c r="AA443" s="5" t="s">
        <v>1569</v>
      </c>
      <c r="AB443" s="12">
        <v>0</v>
      </c>
      <c r="AC443" s="5">
        <v>2015</v>
      </c>
      <c r="AD443" s="5" t="s">
        <v>2072</v>
      </c>
      <c r="AE443" s="12" t="s">
        <v>1569</v>
      </c>
      <c r="AF443" s="5" t="s">
        <v>1569</v>
      </c>
      <c r="AG443" s="5" t="s">
        <v>1569</v>
      </c>
      <c r="AH443" s="14" t="s">
        <v>1569</v>
      </c>
      <c r="AI443" s="5" t="s">
        <v>1569</v>
      </c>
      <c r="AJ443" s="5" t="s">
        <v>1569</v>
      </c>
      <c r="AK443" s="14"/>
      <c r="AM443" s="5" t="s">
        <v>1569</v>
      </c>
    </row>
    <row r="444" spans="1:39" ht="12.75" customHeight="1" x14ac:dyDescent="0.25">
      <c r="A444" s="5" t="s">
        <v>2078</v>
      </c>
      <c r="B444" s="5" t="s">
        <v>531</v>
      </c>
      <c r="C444" s="5" t="s">
        <v>530</v>
      </c>
      <c r="D444" s="5" t="s">
        <v>360</v>
      </c>
      <c r="E444" s="5" t="s">
        <v>2194</v>
      </c>
      <c r="F444" s="5" t="s">
        <v>2283</v>
      </c>
      <c r="G444" s="5">
        <v>3</v>
      </c>
      <c r="H444" s="5">
        <v>2</v>
      </c>
      <c r="I444" s="5" t="s">
        <v>2386</v>
      </c>
      <c r="J444" s="4">
        <f>INDEX('08_Data_level_analysis'!$M$3:$M$256,MATCH(C444,'08_Data_level_analysis'!$B$3:$B$256,0))</f>
        <v>3</v>
      </c>
      <c r="K444" s="5" t="str">
        <f t="shared" si="7"/>
        <v>N</v>
      </c>
      <c r="M444" s="13">
        <v>0.29659129595957606</v>
      </c>
      <c r="N444" s="5">
        <v>2006</v>
      </c>
      <c r="O444" s="5" t="s">
        <v>2078</v>
      </c>
      <c r="P444" s="12">
        <v>76.599998474121094</v>
      </c>
      <c r="Q444" s="5">
        <v>2007</v>
      </c>
      <c r="R444" s="5" t="s">
        <v>2078</v>
      </c>
      <c r="S444" s="12"/>
      <c r="U444" s="5" t="s">
        <v>1569</v>
      </c>
      <c r="V444" s="12"/>
      <c r="X444" s="5" t="s">
        <v>1569</v>
      </c>
      <c r="Y444" s="12">
        <v>2.0605811120901166E-2</v>
      </c>
      <c r="Z444" s="5">
        <v>2006</v>
      </c>
      <c r="AA444" s="5" t="s">
        <v>2078</v>
      </c>
      <c r="AB444" s="12">
        <v>0</v>
      </c>
      <c r="AC444" s="5">
        <v>2006</v>
      </c>
      <c r="AD444" s="5" t="s">
        <v>2078</v>
      </c>
      <c r="AE444" s="12">
        <v>0</v>
      </c>
      <c r="AF444" s="5">
        <v>2006</v>
      </c>
      <c r="AG444" s="5" t="s">
        <v>2078</v>
      </c>
      <c r="AH444" s="14">
        <v>100</v>
      </c>
      <c r="AI444" s="5">
        <v>2006</v>
      </c>
      <c r="AJ444" s="5" t="s">
        <v>2078</v>
      </c>
      <c r="AK444" s="14"/>
      <c r="AM444" s="5" t="s">
        <v>1569</v>
      </c>
    </row>
    <row r="445" spans="1:39" ht="12.75" customHeight="1" x14ac:dyDescent="0.25">
      <c r="A445" s="5" t="s">
        <v>2082</v>
      </c>
      <c r="B445" s="5" t="s">
        <v>1257</v>
      </c>
      <c r="C445" s="5" t="s">
        <v>1256</v>
      </c>
      <c r="D445" s="5" t="s">
        <v>620</v>
      </c>
      <c r="E445" s="5" t="s">
        <v>2196</v>
      </c>
      <c r="F445" s="5" t="s">
        <v>2285</v>
      </c>
      <c r="G445" s="5">
        <v>2</v>
      </c>
      <c r="H445" s="5">
        <v>1</v>
      </c>
      <c r="I445" s="5" t="s">
        <v>2390</v>
      </c>
      <c r="J445" s="4">
        <f>INDEX('08_Data_level_analysis'!$M$3:$M$256,MATCH(C445,'08_Data_level_analysis'!$B$3:$B$256,0))</f>
        <v>2</v>
      </c>
      <c r="K445" s="5" t="str">
        <f t="shared" si="7"/>
        <v>N</v>
      </c>
      <c r="M445" s="13" t="s">
        <v>1569</v>
      </c>
      <c r="N445" s="5" t="s">
        <v>1569</v>
      </c>
      <c r="O445" s="5" t="s">
        <v>1569</v>
      </c>
      <c r="P445" s="12">
        <v>59.191116333007798</v>
      </c>
      <c r="Q445" s="5">
        <v>2012</v>
      </c>
      <c r="R445" s="5" t="s">
        <v>2082</v>
      </c>
      <c r="S445" s="12"/>
      <c r="U445" s="5" t="s">
        <v>1569</v>
      </c>
      <c r="V445" s="12"/>
      <c r="X445" s="5" t="s">
        <v>1569</v>
      </c>
      <c r="Y445" s="12" t="s">
        <v>1569</v>
      </c>
      <c r="Z445" s="5" t="s">
        <v>1569</v>
      </c>
      <c r="AA445" s="5" t="s">
        <v>1569</v>
      </c>
      <c r="AB445" s="12" t="s">
        <v>1569</v>
      </c>
      <c r="AC445" s="5" t="s">
        <v>1569</v>
      </c>
      <c r="AD445" s="5" t="s">
        <v>1569</v>
      </c>
      <c r="AE445" s="12" t="s">
        <v>1569</v>
      </c>
      <c r="AF445" s="5" t="s">
        <v>1569</v>
      </c>
      <c r="AG445" s="5" t="s">
        <v>1569</v>
      </c>
      <c r="AH445" s="14" t="s">
        <v>1569</v>
      </c>
      <c r="AI445" s="5" t="s">
        <v>1569</v>
      </c>
      <c r="AJ445" s="5" t="s">
        <v>1569</v>
      </c>
      <c r="AK445" s="14"/>
      <c r="AM445" s="5" t="s">
        <v>1569</v>
      </c>
    </row>
    <row r="446" spans="1:39" ht="12.75" customHeight="1" x14ac:dyDescent="0.25">
      <c r="A446" s="5" t="s">
        <v>2084</v>
      </c>
      <c r="B446" s="5" t="s">
        <v>1257</v>
      </c>
      <c r="C446" s="5" t="s">
        <v>1256</v>
      </c>
      <c r="D446" s="5" t="s">
        <v>620</v>
      </c>
      <c r="E446" s="5" t="s">
        <v>2197</v>
      </c>
      <c r="F446" s="5" t="s">
        <v>2286</v>
      </c>
      <c r="G446" s="5">
        <v>2</v>
      </c>
      <c r="H446" s="5">
        <v>1</v>
      </c>
      <c r="I446" s="5" t="s">
        <v>2392</v>
      </c>
      <c r="J446" s="4">
        <f>INDEX('08_Data_level_analysis'!$M$3:$M$256,MATCH(C446,'08_Data_level_analysis'!$B$3:$B$256,0))</f>
        <v>2</v>
      </c>
      <c r="K446" s="5" t="str">
        <f t="shared" si="7"/>
        <v>N</v>
      </c>
      <c r="M446" s="13" t="s">
        <v>1569</v>
      </c>
      <c r="N446" s="5" t="s">
        <v>1569</v>
      </c>
      <c r="O446" s="5" t="s">
        <v>1569</v>
      </c>
      <c r="P446" s="12">
        <v>40.662208557128899</v>
      </c>
      <c r="Q446" s="5">
        <v>2012</v>
      </c>
      <c r="R446" s="5" t="s">
        <v>2084</v>
      </c>
      <c r="S446" s="12"/>
      <c r="U446" s="5" t="s">
        <v>1569</v>
      </c>
      <c r="V446" s="12"/>
      <c r="X446" s="5" t="s">
        <v>1569</v>
      </c>
      <c r="Y446" s="12" t="s">
        <v>1569</v>
      </c>
      <c r="Z446" s="5" t="s">
        <v>1569</v>
      </c>
      <c r="AA446" s="5" t="s">
        <v>1569</v>
      </c>
      <c r="AB446" s="12" t="s">
        <v>1569</v>
      </c>
      <c r="AC446" s="5" t="s">
        <v>1569</v>
      </c>
      <c r="AD446" s="5" t="s">
        <v>1569</v>
      </c>
      <c r="AE446" s="12" t="s">
        <v>1569</v>
      </c>
      <c r="AF446" s="5" t="s">
        <v>1569</v>
      </c>
      <c r="AG446" s="5" t="s">
        <v>1569</v>
      </c>
      <c r="AH446" s="14" t="s">
        <v>1569</v>
      </c>
      <c r="AI446" s="5" t="s">
        <v>1569</v>
      </c>
      <c r="AJ446" s="5" t="s">
        <v>1569</v>
      </c>
      <c r="AK446" s="14"/>
      <c r="AM446" s="5" t="s">
        <v>1569</v>
      </c>
    </row>
    <row r="447" spans="1:39" ht="12.75" customHeight="1" x14ac:dyDescent="0.25">
      <c r="A447" s="5" t="s">
        <v>2087</v>
      </c>
      <c r="B447" s="5" t="s">
        <v>1266</v>
      </c>
      <c r="C447" s="5" t="s">
        <v>1265</v>
      </c>
      <c r="D447" s="5" t="s">
        <v>1038</v>
      </c>
      <c r="E447" s="5" t="s">
        <v>2200</v>
      </c>
      <c r="F447" s="5" t="s">
        <v>2287</v>
      </c>
      <c r="G447" s="5">
        <v>2</v>
      </c>
      <c r="H447" s="5">
        <v>2</v>
      </c>
      <c r="I447" s="5" t="s">
        <v>2395</v>
      </c>
      <c r="J447" s="4">
        <f>INDEX('08_Data_level_analysis'!$M$3:$M$256,MATCH(C447,'08_Data_level_analysis'!$B$3:$B$256,0))</f>
        <v>2</v>
      </c>
      <c r="K447" s="5" t="str">
        <f t="shared" si="7"/>
        <v>N</v>
      </c>
      <c r="M447" s="13">
        <v>0.81422141222389233</v>
      </c>
      <c r="N447" s="5">
        <v>2019</v>
      </c>
      <c r="O447" s="5" t="s">
        <v>2087</v>
      </c>
      <c r="P447" s="12">
        <v>99.641525268554702</v>
      </c>
      <c r="Q447" s="5">
        <v>2019</v>
      </c>
      <c r="R447" s="5" t="s">
        <v>2087</v>
      </c>
      <c r="S447" s="12"/>
      <c r="U447" s="5" t="s">
        <v>1569</v>
      </c>
      <c r="V447" s="12"/>
      <c r="X447" s="5" t="s">
        <v>1569</v>
      </c>
      <c r="Y447" s="12">
        <v>0.12907787956717248</v>
      </c>
      <c r="Z447" s="5">
        <v>2019</v>
      </c>
      <c r="AA447" s="5" t="s">
        <v>2087</v>
      </c>
      <c r="AB447" s="12" t="s">
        <v>1569</v>
      </c>
      <c r="AC447" s="5" t="s">
        <v>1569</v>
      </c>
      <c r="AD447" s="5" t="s">
        <v>1569</v>
      </c>
      <c r="AE447" s="12" t="s">
        <v>1569</v>
      </c>
      <c r="AF447" s="5" t="s">
        <v>1569</v>
      </c>
      <c r="AG447" s="5" t="s">
        <v>1569</v>
      </c>
      <c r="AH447" s="14" t="s">
        <v>1569</v>
      </c>
      <c r="AI447" s="5" t="s">
        <v>1569</v>
      </c>
      <c r="AJ447" s="5" t="s">
        <v>1569</v>
      </c>
      <c r="AK447" s="14"/>
      <c r="AM447" s="5" t="s">
        <v>1569</v>
      </c>
    </row>
    <row r="448" spans="1:39" ht="12.75" customHeight="1" x14ac:dyDescent="0.25">
      <c r="A448" s="5" t="s">
        <v>2088</v>
      </c>
      <c r="B448" s="5" t="s">
        <v>1266</v>
      </c>
      <c r="C448" s="5" t="s">
        <v>1265</v>
      </c>
      <c r="D448" s="5" t="s">
        <v>1038</v>
      </c>
      <c r="E448" s="5" t="s">
        <v>2201</v>
      </c>
      <c r="F448" s="5" t="s">
        <v>3224</v>
      </c>
      <c r="G448" s="5">
        <v>2</v>
      </c>
      <c r="H448" s="5">
        <v>2</v>
      </c>
      <c r="I448" s="5" t="s">
        <v>3225</v>
      </c>
      <c r="J448" s="4">
        <f>INDEX('08_Data_level_analysis'!$M$3:$M$256,MATCH(C448,'08_Data_level_analysis'!$B$3:$B$256,0))</f>
        <v>2</v>
      </c>
      <c r="K448" s="5" t="str">
        <f t="shared" si="7"/>
        <v>N</v>
      </c>
      <c r="M448" s="13" t="s">
        <v>1569</v>
      </c>
      <c r="N448" s="5" t="s">
        <v>1569</v>
      </c>
      <c r="O448" s="5" t="s">
        <v>1569</v>
      </c>
      <c r="P448" s="12">
        <v>88.116287231445298</v>
      </c>
      <c r="Q448" s="5">
        <v>2019</v>
      </c>
      <c r="R448" s="5" t="s">
        <v>2088</v>
      </c>
      <c r="S448" s="12"/>
      <c r="U448" s="5" t="s">
        <v>1569</v>
      </c>
      <c r="V448" s="12"/>
      <c r="X448" s="5" t="s">
        <v>1569</v>
      </c>
      <c r="Y448" s="12">
        <v>14.889462259165406</v>
      </c>
      <c r="Z448" s="5">
        <v>2019</v>
      </c>
      <c r="AA448" s="5" t="s">
        <v>2088</v>
      </c>
      <c r="AB448" s="12" t="s">
        <v>1569</v>
      </c>
      <c r="AC448" s="5" t="s">
        <v>1569</v>
      </c>
      <c r="AD448" s="5" t="s">
        <v>1569</v>
      </c>
      <c r="AE448" s="12" t="s">
        <v>1569</v>
      </c>
      <c r="AF448" s="5" t="s">
        <v>1569</v>
      </c>
      <c r="AG448" s="5" t="s">
        <v>1569</v>
      </c>
      <c r="AH448" s="14" t="s">
        <v>1569</v>
      </c>
      <c r="AI448" s="5" t="s">
        <v>1569</v>
      </c>
      <c r="AJ448" s="5" t="s">
        <v>1569</v>
      </c>
      <c r="AK448" s="14"/>
      <c r="AM448" s="5" t="s">
        <v>1569</v>
      </c>
    </row>
    <row r="449" spans="1:39" ht="12.75" customHeight="1" x14ac:dyDescent="0.25">
      <c r="A449" s="5" t="s">
        <v>2089</v>
      </c>
      <c r="B449" s="5" t="s">
        <v>1266</v>
      </c>
      <c r="C449" s="5" t="s">
        <v>1265</v>
      </c>
      <c r="D449" s="5" t="s">
        <v>1038</v>
      </c>
      <c r="E449" s="5" t="s">
        <v>2202</v>
      </c>
      <c r="F449" s="5" t="s">
        <v>2288</v>
      </c>
      <c r="G449" s="5">
        <v>2</v>
      </c>
      <c r="H449" s="5">
        <v>1</v>
      </c>
      <c r="I449" s="5" t="s">
        <v>2396</v>
      </c>
      <c r="J449" s="4">
        <f>INDEX('08_Data_level_analysis'!$M$3:$M$256,MATCH(C449,'08_Data_level_analysis'!$B$3:$B$256,0))</f>
        <v>2</v>
      </c>
      <c r="K449" s="5" t="str">
        <f t="shared" si="7"/>
        <v>N</v>
      </c>
      <c r="M449" s="13">
        <v>0.91140868776604567</v>
      </c>
      <c r="N449" s="5">
        <v>2019</v>
      </c>
      <c r="O449" s="5" t="s">
        <v>2089</v>
      </c>
      <c r="P449" s="12">
        <v>89.720664978027301</v>
      </c>
      <c r="Q449" s="5">
        <v>2019</v>
      </c>
      <c r="R449" s="5" t="s">
        <v>2089</v>
      </c>
      <c r="S449" s="12"/>
      <c r="U449" s="5" t="s">
        <v>1569</v>
      </c>
      <c r="V449" s="12"/>
      <c r="X449" s="5" t="s">
        <v>1569</v>
      </c>
      <c r="Y449" s="12">
        <v>9.1314093956396142E-2</v>
      </c>
      <c r="Z449" s="5">
        <v>2019</v>
      </c>
      <c r="AA449" s="5" t="s">
        <v>2089</v>
      </c>
      <c r="AB449" s="12">
        <v>0.64318242319186569</v>
      </c>
      <c r="AC449" s="5">
        <v>2019</v>
      </c>
      <c r="AD449" s="5" t="s">
        <v>2089</v>
      </c>
      <c r="AE449" s="12">
        <v>0</v>
      </c>
      <c r="AF449" s="5">
        <v>2019</v>
      </c>
      <c r="AG449" s="5" t="s">
        <v>2089</v>
      </c>
      <c r="AH449" s="14">
        <v>100</v>
      </c>
      <c r="AI449" s="5">
        <v>2019</v>
      </c>
      <c r="AJ449" s="5" t="s">
        <v>2089</v>
      </c>
      <c r="AK449" s="14"/>
      <c r="AM449" s="5" t="s">
        <v>1569</v>
      </c>
    </row>
    <row r="450" spans="1:39" ht="12.75" customHeight="1" x14ac:dyDescent="0.25">
      <c r="A450" s="5" t="s">
        <v>2090</v>
      </c>
      <c r="B450" s="5" t="s">
        <v>954</v>
      </c>
      <c r="C450" s="5" t="s">
        <v>953</v>
      </c>
      <c r="D450" s="5" t="s">
        <v>620</v>
      </c>
      <c r="E450" s="5" t="s">
        <v>2203</v>
      </c>
      <c r="F450" s="5" t="s">
        <v>2289</v>
      </c>
      <c r="G450" s="5">
        <v>2</v>
      </c>
      <c r="H450" s="5">
        <v>1</v>
      </c>
      <c r="I450" s="5" t="s">
        <v>2397</v>
      </c>
      <c r="J450" s="4">
        <f>INDEX('08_Data_level_analysis'!$M$3:$M$256,MATCH(C450,'08_Data_level_analysis'!$B$3:$B$256,0))</f>
        <v>2</v>
      </c>
      <c r="K450" s="5" t="str">
        <f t="shared" si="7"/>
        <v>N</v>
      </c>
      <c r="M450" s="13">
        <v>2.9955583643574157</v>
      </c>
      <c r="N450" s="5">
        <v>2007</v>
      </c>
      <c r="O450" s="5" t="s">
        <v>2090</v>
      </c>
      <c r="P450" s="12">
        <v>95</v>
      </c>
      <c r="Q450" s="5">
        <v>2007</v>
      </c>
      <c r="R450" s="5" t="s">
        <v>2090</v>
      </c>
      <c r="S450" s="12"/>
      <c r="U450" s="5" t="s">
        <v>1569</v>
      </c>
      <c r="V450" s="12"/>
      <c r="X450" s="5" t="s">
        <v>1569</v>
      </c>
      <c r="Y450" s="12" t="s">
        <v>1569</v>
      </c>
      <c r="Z450" s="5" t="s">
        <v>1569</v>
      </c>
      <c r="AA450" s="5" t="s">
        <v>1569</v>
      </c>
      <c r="AB450" s="12">
        <v>0</v>
      </c>
      <c r="AC450" s="5">
        <v>2007</v>
      </c>
      <c r="AD450" s="5" t="s">
        <v>2090</v>
      </c>
      <c r="AE450" s="12" t="s">
        <v>1569</v>
      </c>
      <c r="AF450" s="5" t="s">
        <v>1569</v>
      </c>
      <c r="AG450" s="5" t="s">
        <v>1569</v>
      </c>
      <c r="AH450" s="14" t="s">
        <v>1569</v>
      </c>
      <c r="AI450" s="5" t="s">
        <v>1569</v>
      </c>
      <c r="AJ450" s="5" t="s">
        <v>1569</v>
      </c>
      <c r="AK450" s="14"/>
      <c r="AM450" s="5" t="s">
        <v>1569</v>
      </c>
    </row>
    <row r="451" spans="1:39" ht="12.75" customHeight="1" x14ac:dyDescent="0.25">
      <c r="A451" s="5" t="s">
        <v>2975</v>
      </c>
      <c r="B451" s="5" t="s">
        <v>282</v>
      </c>
      <c r="C451" s="5" t="s">
        <v>281</v>
      </c>
      <c r="D451" s="5" t="s">
        <v>35</v>
      </c>
      <c r="E451" s="5" t="s">
        <v>2981</v>
      </c>
      <c r="F451" s="5" t="s">
        <v>2988</v>
      </c>
      <c r="G451" s="5">
        <v>1</v>
      </c>
      <c r="H451" s="5">
        <v>3</v>
      </c>
      <c r="I451" s="5" t="s">
        <v>2993</v>
      </c>
      <c r="J451" s="4">
        <f>INDEX('08_Data_level_analysis'!$M$3:$M$256,MATCH(C451,'08_Data_level_analysis'!$B$3:$B$256,0))</f>
        <v>1</v>
      </c>
      <c r="K451" s="5" t="str">
        <f t="shared" si="7"/>
        <v>N</v>
      </c>
      <c r="M451" s="13" t="s">
        <v>1569</v>
      </c>
      <c r="N451" s="5" t="s">
        <v>1569</v>
      </c>
      <c r="O451" s="5" t="s">
        <v>1569</v>
      </c>
      <c r="P451" s="12">
        <v>100</v>
      </c>
      <c r="Q451" s="5">
        <v>2019</v>
      </c>
      <c r="R451" s="5" t="s">
        <v>2975</v>
      </c>
      <c r="S451" s="12"/>
      <c r="U451" s="5" t="s">
        <v>1569</v>
      </c>
      <c r="V451" s="12"/>
      <c r="X451" s="5" t="s">
        <v>1569</v>
      </c>
      <c r="Y451" s="12" t="s">
        <v>1569</v>
      </c>
      <c r="Z451" s="5" t="s">
        <v>1569</v>
      </c>
      <c r="AA451" s="5" t="s">
        <v>1569</v>
      </c>
      <c r="AB451" s="12" t="s">
        <v>1569</v>
      </c>
      <c r="AC451" s="5" t="s">
        <v>1569</v>
      </c>
      <c r="AD451" s="5" t="s">
        <v>1569</v>
      </c>
      <c r="AE451" s="12" t="s">
        <v>1569</v>
      </c>
      <c r="AF451" s="5" t="s">
        <v>1569</v>
      </c>
      <c r="AG451" s="5" t="s">
        <v>1569</v>
      </c>
      <c r="AH451" s="14" t="s">
        <v>1569</v>
      </c>
      <c r="AI451" s="5" t="s">
        <v>1569</v>
      </c>
      <c r="AJ451" s="5" t="s">
        <v>1569</v>
      </c>
      <c r="AK451" s="14"/>
      <c r="AM451" s="5" t="s">
        <v>1569</v>
      </c>
    </row>
    <row r="452" spans="1:39" ht="12.75" customHeight="1" x14ac:dyDescent="0.25">
      <c r="A452" s="5" t="s">
        <v>2091</v>
      </c>
      <c r="B452" s="5" t="s">
        <v>888</v>
      </c>
      <c r="C452" s="5" t="s">
        <v>887</v>
      </c>
      <c r="D452" s="5" t="s">
        <v>620</v>
      </c>
      <c r="E452" s="5" t="s">
        <v>2204</v>
      </c>
      <c r="F452" s="5" t="s">
        <v>2290</v>
      </c>
      <c r="G452" s="5">
        <v>1</v>
      </c>
      <c r="H452" s="5">
        <v>2</v>
      </c>
      <c r="I452" s="5" t="s">
        <v>2398</v>
      </c>
      <c r="J452" s="4">
        <f>INDEX('08_Data_level_analysis'!$M$3:$M$256,MATCH(C452,'08_Data_level_analysis'!$B$3:$B$256,0))</f>
        <v>1</v>
      </c>
      <c r="K452" s="5" t="str">
        <f t="shared" si="7"/>
        <v>N</v>
      </c>
      <c r="M452" s="13">
        <v>7.1138027456360584</v>
      </c>
      <c r="N452" s="5">
        <v>2014</v>
      </c>
      <c r="O452" s="5" t="s">
        <v>2091</v>
      </c>
      <c r="P452" s="12">
        <v>100</v>
      </c>
      <c r="Q452" s="5">
        <v>2015</v>
      </c>
      <c r="R452" s="5" t="s">
        <v>2091</v>
      </c>
      <c r="S452" s="12"/>
      <c r="U452" s="5" t="s">
        <v>1569</v>
      </c>
      <c r="V452" s="12"/>
      <c r="X452" s="5" t="s">
        <v>1569</v>
      </c>
      <c r="Y452" s="12">
        <v>0</v>
      </c>
      <c r="Z452" s="5">
        <v>2019</v>
      </c>
      <c r="AA452" s="5" t="s">
        <v>2091</v>
      </c>
      <c r="AB452" s="12">
        <v>0</v>
      </c>
      <c r="AC452" s="5">
        <v>2019</v>
      </c>
      <c r="AD452" s="5" t="s">
        <v>2091</v>
      </c>
      <c r="AE452" s="12">
        <v>0</v>
      </c>
      <c r="AF452" s="5">
        <v>2019</v>
      </c>
      <c r="AG452" s="5" t="s">
        <v>2091</v>
      </c>
      <c r="AH452" s="14">
        <v>100</v>
      </c>
      <c r="AI452" s="5">
        <v>2019</v>
      </c>
      <c r="AJ452" s="5" t="s">
        <v>2091</v>
      </c>
      <c r="AK452" s="14"/>
      <c r="AM452" s="5" t="s">
        <v>1569</v>
      </c>
    </row>
    <row r="453" spans="1:39" ht="12.75" customHeight="1" x14ac:dyDescent="0.25">
      <c r="A453" s="5" t="s">
        <v>2093</v>
      </c>
      <c r="B453" s="5" t="s">
        <v>1292</v>
      </c>
      <c r="C453" s="5" t="s">
        <v>1291</v>
      </c>
      <c r="D453" s="5" t="s">
        <v>1038</v>
      </c>
      <c r="E453" s="5" t="s">
        <v>2206</v>
      </c>
      <c r="F453" s="5" t="s">
        <v>2291</v>
      </c>
      <c r="G453" s="5">
        <v>2</v>
      </c>
      <c r="H453" s="5">
        <v>1</v>
      </c>
      <c r="I453" s="5" t="s">
        <v>2399</v>
      </c>
      <c r="J453" s="4">
        <f>INDEX('08_Data_level_analysis'!$M$3:$M$256,MATCH(C453,'08_Data_level_analysis'!$B$3:$B$256,0))</f>
        <v>2</v>
      </c>
      <c r="K453" s="5" t="str">
        <f t="shared" si="7"/>
        <v>N</v>
      </c>
      <c r="M453" s="13" t="s">
        <v>1569</v>
      </c>
      <c r="N453" s="5" t="s">
        <v>1569</v>
      </c>
      <c r="O453" s="5" t="s">
        <v>1569</v>
      </c>
      <c r="P453" s="12" t="s">
        <v>1569</v>
      </c>
      <c r="Q453" s="5" t="s">
        <v>1569</v>
      </c>
      <c r="R453" s="5" t="s">
        <v>1569</v>
      </c>
      <c r="S453" s="12"/>
      <c r="U453" s="5" t="s">
        <v>1569</v>
      </c>
      <c r="V453" s="12"/>
      <c r="X453" s="5" t="s">
        <v>1569</v>
      </c>
      <c r="Y453" s="12">
        <v>0</v>
      </c>
      <c r="Z453" s="5">
        <v>2012</v>
      </c>
      <c r="AA453" s="5" t="s">
        <v>2093</v>
      </c>
      <c r="AB453" s="12">
        <v>0</v>
      </c>
      <c r="AC453" s="5">
        <v>2012</v>
      </c>
      <c r="AD453" s="5" t="s">
        <v>2093</v>
      </c>
      <c r="AE453" s="12">
        <v>0</v>
      </c>
      <c r="AF453" s="5">
        <v>2012</v>
      </c>
      <c r="AG453" s="5" t="s">
        <v>2093</v>
      </c>
      <c r="AH453" s="14">
        <v>0</v>
      </c>
      <c r="AI453" s="5">
        <v>2012</v>
      </c>
      <c r="AJ453" s="5" t="s">
        <v>2093</v>
      </c>
      <c r="AK453" s="14"/>
      <c r="AM453" s="5" t="s">
        <v>1569</v>
      </c>
    </row>
    <row r="454" spans="1:39" ht="12.75" customHeight="1" x14ac:dyDescent="0.25">
      <c r="A454" s="5" t="s">
        <v>2097</v>
      </c>
      <c r="B454" s="5" t="s">
        <v>1300</v>
      </c>
      <c r="C454" s="5" t="s">
        <v>1299</v>
      </c>
      <c r="D454" s="5" t="s">
        <v>1038</v>
      </c>
      <c r="E454" s="5" t="s">
        <v>2207</v>
      </c>
      <c r="F454" s="5" t="s">
        <v>2990</v>
      </c>
      <c r="G454" s="5" t="s">
        <v>1790</v>
      </c>
      <c r="H454" s="5">
        <v>3</v>
      </c>
      <c r="I454" s="5" t="s">
        <v>2403</v>
      </c>
      <c r="J454" s="4">
        <f>INDEX('08_Data_level_analysis'!$M$3:$M$256,MATCH(C454,'08_Data_level_analysis'!$B$3:$B$256,0))</f>
        <v>3</v>
      </c>
      <c r="K454" s="5" t="str">
        <f t="shared" si="7"/>
        <v>Y</v>
      </c>
      <c r="L454" s="4" t="s">
        <v>3286</v>
      </c>
      <c r="M454" s="13">
        <v>2.6496528429348847</v>
      </c>
      <c r="N454" s="5">
        <v>2017</v>
      </c>
      <c r="O454" s="5" t="s">
        <v>2097</v>
      </c>
      <c r="P454" s="12">
        <v>70</v>
      </c>
      <c r="Q454" s="5">
        <v>2017</v>
      </c>
      <c r="R454" s="5" t="s">
        <v>2097</v>
      </c>
      <c r="S454" s="12"/>
      <c r="U454" s="5" t="s">
        <v>1569</v>
      </c>
      <c r="V454" s="12"/>
      <c r="X454" s="5" t="s">
        <v>1569</v>
      </c>
      <c r="Y454" s="12">
        <v>0</v>
      </c>
      <c r="Z454" s="5">
        <v>2017</v>
      </c>
      <c r="AA454" s="5" t="s">
        <v>2097</v>
      </c>
      <c r="AB454" s="12">
        <v>0</v>
      </c>
      <c r="AC454" s="5">
        <v>2017</v>
      </c>
      <c r="AD454" s="5" t="s">
        <v>2097</v>
      </c>
      <c r="AE454" s="12">
        <v>0</v>
      </c>
      <c r="AF454" s="5">
        <v>2017</v>
      </c>
      <c r="AG454" s="5" t="s">
        <v>2097</v>
      </c>
      <c r="AH454" s="14" t="s">
        <v>1569</v>
      </c>
      <c r="AI454" s="5" t="s">
        <v>1569</v>
      </c>
      <c r="AJ454" s="5" t="s">
        <v>1569</v>
      </c>
      <c r="AK454" s="14"/>
      <c r="AM454" s="5" t="s">
        <v>1569</v>
      </c>
    </row>
    <row r="455" spans="1:39" ht="12.75" customHeight="1" x14ac:dyDescent="0.25">
      <c r="A455" s="5" t="s">
        <v>2102</v>
      </c>
      <c r="B455" s="5" t="s">
        <v>1533</v>
      </c>
      <c r="C455" s="5" t="s">
        <v>1745</v>
      </c>
      <c r="D455" s="5" t="s">
        <v>1038</v>
      </c>
      <c r="E455" s="5" t="s">
        <v>2209</v>
      </c>
      <c r="F455" s="5" t="s">
        <v>2295</v>
      </c>
      <c r="G455" s="5">
        <v>1</v>
      </c>
      <c r="H455" s="5">
        <v>2</v>
      </c>
      <c r="I455" s="5" t="s">
        <v>2408</v>
      </c>
      <c r="J455" s="4">
        <f>INDEX('08_Data_level_analysis'!$M$3:$M$256,MATCH(C455,'08_Data_level_analysis'!$B$3:$B$256,0))</f>
        <v>1</v>
      </c>
      <c r="K455" s="5" t="str">
        <f t="shared" ref="K455:K518" si="8">IF(J455&lt;&gt;G455,"Y","N")</f>
        <v>N</v>
      </c>
      <c r="M455" s="13" t="s">
        <v>1569</v>
      </c>
      <c r="N455" s="5" t="s">
        <v>1569</v>
      </c>
      <c r="O455" s="5" t="s">
        <v>1569</v>
      </c>
      <c r="P455" s="12">
        <v>44.4799995422363</v>
      </c>
      <c r="Q455" s="5">
        <v>2012</v>
      </c>
      <c r="R455" s="5" t="s">
        <v>2102</v>
      </c>
      <c r="S455" s="12"/>
      <c r="U455" s="5" t="s">
        <v>1569</v>
      </c>
      <c r="V455" s="12"/>
      <c r="X455" s="5" t="s">
        <v>1569</v>
      </c>
      <c r="Y455" s="12" t="s">
        <v>1569</v>
      </c>
      <c r="Z455" s="5" t="s">
        <v>1569</v>
      </c>
      <c r="AA455" s="5" t="s">
        <v>1569</v>
      </c>
      <c r="AB455" s="12" t="s">
        <v>1569</v>
      </c>
      <c r="AC455" s="5" t="s">
        <v>1569</v>
      </c>
      <c r="AD455" s="5" t="s">
        <v>1569</v>
      </c>
      <c r="AE455" s="12" t="s">
        <v>1569</v>
      </c>
      <c r="AF455" s="5" t="s">
        <v>1569</v>
      </c>
      <c r="AG455" s="5" t="s">
        <v>1569</v>
      </c>
      <c r="AH455" s="14" t="s">
        <v>1569</v>
      </c>
      <c r="AI455" s="5" t="s">
        <v>1569</v>
      </c>
      <c r="AJ455" s="5" t="s">
        <v>1569</v>
      </c>
      <c r="AK455" s="14"/>
      <c r="AM455" s="5" t="s">
        <v>1569</v>
      </c>
    </row>
    <row r="456" spans="1:39" ht="12.75" customHeight="1" x14ac:dyDescent="0.25">
      <c r="A456" s="5" t="s">
        <v>2978</v>
      </c>
      <c r="B456" s="5" t="s">
        <v>327</v>
      </c>
      <c r="C456" s="5" t="s">
        <v>326</v>
      </c>
      <c r="D456" s="5" t="s">
        <v>35</v>
      </c>
      <c r="E456" s="5" t="s">
        <v>2984</v>
      </c>
      <c r="F456" s="5" t="s">
        <v>2991</v>
      </c>
      <c r="G456" s="5">
        <v>1</v>
      </c>
      <c r="H456" s="5">
        <v>2</v>
      </c>
      <c r="I456" s="5" t="s">
        <v>2412</v>
      </c>
      <c r="J456" s="4">
        <f>INDEX('08_Data_level_analysis'!$M$3:$M$256,MATCH(C456,'08_Data_level_analysis'!$B$3:$B$256,0))</f>
        <v>1</v>
      </c>
      <c r="K456" s="5" t="str">
        <f t="shared" si="8"/>
        <v>N</v>
      </c>
      <c r="M456" s="13" t="s">
        <v>1569</v>
      </c>
      <c r="N456" s="5" t="s">
        <v>1569</v>
      </c>
      <c r="O456" s="5" t="s">
        <v>1569</v>
      </c>
      <c r="P456" s="12" t="s">
        <v>1569</v>
      </c>
      <c r="Q456" s="5" t="s">
        <v>1569</v>
      </c>
      <c r="R456" s="5" t="s">
        <v>1569</v>
      </c>
      <c r="S456" s="12"/>
      <c r="U456" s="5" t="s">
        <v>1569</v>
      </c>
      <c r="V456" s="12"/>
      <c r="X456" s="5" t="s">
        <v>1569</v>
      </c>
      <c r="Y456" s="12">
        <v>1.9995837280321922</v>
      </c>
      <c r="Z456" s="5">
        <v>2017</v>
      </c>
      <c r="AA456" s="5" t="s">
        <v>2978</v>
      </c>
      <c r="AB456" s="12">
        <v>61.022528358865912</v>
      </c>
      <c r="AC456" s="5">
        <v>2017</v>
      </c>
      <c r="AD456" s="5" t="s">
        <v>2978</v>
      </c>
      <c r="AE456" s="12">
        <v>0</v>
      </c>
      <c r="AF456" s="5">
        <v>2017</v>
      </c>
      <c r="AG456" s="5" t="s">
        <v>2978</v>
      </c>
      <c r="AH456" s="14">
        <v>0</v>
      </c>
      <c r="AI456" s="5">
        <v>2017</v>
      </c>
      <c r="AJ456" s="5" t="s">
        <v>2978</v>
      </c>
      <c r="AK456" s="14"/>
      <c r="AM456" s="5" t="s">
        <v>1569</v>
      </c>
    </row>
    <row r="457" spans="1:39" ht="12.75" customHeight="1" x14ac:dyDescent="0.25">
      <c r="A457" s="5" t="s">
        <v>2107</v>
      </c>
      <c r="B457" s="5" t="s">
        <v>11</v>
      </c>
      <c r="C457" s="5" t="s">
        <v>570</v>
      </c>
      <c r="D457" s="5" t="s">
        <v>360</v>
      </c>
      <c r="E457" s="5" t="s">
        <v>2210</v>
      </c>
      <c r="F457" s="5" t="s">
        <v>2297</v>
      </c>
      <c r="G457" s="5">
        <v>2</v>
      </c>
      <c r="H457" s="5">
        <v>2</v>
      </c>
      <c r="I457" s="5" t="s">
        <v>2413</v>
      </c>
      <c r="J457" s="4">
        <f>INDEX('08_Data_level_analysis'!$M$3:$M$256,MATCH(C457,'08_Data_level_analysis'!$B$3:$B$256,0))</f>
        <v>2</v>
      </c>
      <c r="K457" s="5" t="str">
        <f t="shared" si="8"/>
        <v>N</v>
      </c>
      <c r="M457" s="13">
        <v>1.7510052185986456</v>
      </c>
      <c r="N457" s="5">
        <v>2014</v>
      </c>
      <c r="O457" s="5" t="s">
        <v>2107</v>
      </c>
      <c r="P457" s="12">
        <v>46.939998626708999</v>
      </c>
      <c r="Q457" s="5">
        <v>2015</v>
      </c>
      <c r="R457" s="5" t="s">
        <v>2107</v>
      </c>
      <c r="S457" s="12"/>
      <c r="U457" s="5" t="s">
        <v>1569</v>
      </c>
      <c r="V457" s="12"/>
      <c r="X457" s="5" t="s">
        <v>1569</v>
      </c>
      <c r="Y457" s="12">
        <v>14.275970535285973</v>
      </c>
      <c r="Z457" s="5">
        <v>2015</v>
      </c>
      <c r="AA457" s="5" t="s">
        <v>2107</v>
      </c>
      <c r="AB457" s="12">
        <v>0</v>
      </c>
      <c r="AC457" s="5">
        <v>2015</v>
      </c>
      <c r="AD457" s="5" t="s">
        <v>2107</v>
      </c>
      <c r="AE457" s="12">
        <v>0</v>
      </c>
      <c r="AF457" s="5">
        <v>2015</v>
      </c>
      <c r="AG457" s="5" t="s">
        <v>2107</v>
      </c>
      <c r="AH457" s="14">
        <v>1.0841753754914256</v>
      </c>
      <c r="AI457" s="5">
        <v>2015</v>
      </c>
      <c r="AJ457" s="5" t="s">
        <v>2107</v>
      </c>
      <c r="AK457" s="14"/>
      <c r="AM457" s="5" t="s">
        <v>1569</v>
      </c>
    </row>
    <row r="458" spans="1:39" ht="12.75" customHeight="1" x14ac:dyDescent="0.25">
      <c r="A458" s="5" t="s">
        <v>2108</v>
      </c>
      <c r="B458" s="5" t="s">
        <v>11</v>
      </c>
      <c r="C458" s="5" t="s">
        <v>570</v>
      </c>
      <c r="D458" s="5" t="s">
        <v>360</v>
      </c>
      <c r="E458" s="5" t="s">
        <v>2211</v>
      </c>
      <c r="F458" s="5" t="s">
        <v>3339</v>
      </c>
      <c r="G458" s="5">
        <v>2</v>
      </c>
      <c r="H458" s="5">
        <v>3</v>
      </c>
      <c r="I458" s="5" t="s">
        <v>2414</v>
      </c>
      <c r="J458" s="4">
        <f>INDEX('08_Data_level_analysis'!$M$3:$M$256,MATCH(C458,'08_Data_level_analysis'!$B$3:$B$256,0))</f>
        <v>2</v>
      </c>
      <c r="K458" s="5" t="str">
        <f t="shared" si="8"/>
        <v>N</v>
      </c>
      <c r="M458" s="13">
        <v>1.6447866019520736</v>
      </c>
      <c r="N458" s="5">
        <v>2014</v>
      </c>
      <c r="O458" s="5" t="s">
        <v>2108</v>
      </c>
      <c r="P458" s="12">
        <v>59.200000762939503</v>
      </c>
      <c r="Q458" s="5">
        <v>2015</v>
      </c>
      <c r="R458" s="5" t="s">
        <v>2108</v>
      </c>
      <c r="S458" s="12"/>
      <c r="U458" s="5" t="s">
        <v>1569</v>
      </c>
      <c r="V458" s="12"/>
      <c r="X458" s="5" t="s">
        <v>1569</v>
      </c>
      <c r="Y458" s="12" t="s">
        <v>1569</v>
      </c>
      <c r="Z458" s="5" t="s">
        <v>1569</v>
      </c>
      <c r="AA458" s="5" t="s">
        <v>1569</v>
      </c>
      <c r="AB458" s="12" t="s">
        <v>1569</v>
      </c>
      <c r="AC458" s="5" t="s">
        <v>1569</v>
      </c>
      <c r="AD458" s="5" t="s">
        <v>1569</v>
      </c>
      <c r="AE458" s="12" t="s">
        <v>1569</v>
      </c>
      <c r="AF458" s="5" t="s">
        <v>1569</v>
      </c>
      <c r="AG458" s="5" t="s">
        <v>1569</v>
      </c>
      <c r="AH458" s="14" t="s">
        <v>1569</v>
      </c>
      <c r="AI458" s="5" t="s">
        <v>1569</v>
      </c>
      <c r="AJ458" s="5" t="s">
        <v>1569</v>
      </c>
      <c r="AK458" s="14"/>
      <c r="AM458" s="5" t="s">
        <v>1569</v>
      </c>
    </row>
    <row r="459" spans="1:39" ht="12.75" customHeight="1" x14ac:dyDescent="0.25">
      <c r="A459" s="5" t="s">
        <v>2979</v>
      </c>
      <c r="B459" s="5" t="s">
        <v>11</v>
      </c>
      <c r="C459" s="5" t="s">
        <v>570</v>
      </c>
      <c r="D459" s="5" t="s">
        <v>360</v>
      </c>
      <c r="E459" s="5" t="s">
        <v>2985</v>
      </c>
      <c r="F459" s="5" t="s">
        <v>2992</v>
      </c>
      <c r="G459" s="5">
        <v>2</v>
      </c>
      <c r="H459" s="5">
        <v>3</v>
      </c>
      <c r="I459" s="5" t="s">
        <v>2993</v>
      </c>
      <c r="J459" s="4">
        <f>INDEX('08_Data_level_analysis'!$M$3:$M$256,MATCH(C459,'08_Data_level_analysis'!$B$3:$B$256,0))</f>
        <v>2</v>
      </c>
      <c r="K459" s="5" t="str">
        <f t="shared" si="8"/>
        <v>N</v>
      </c>
      <c r="M459" s="13" t="s">
        <v>1569</v>
      </c>
      <c r="N459" s="5" t="s">
        <v>1569</v>
      </c>
      <c r="O459" s="5" t="s">
        <v>1569</v>
      </c>
      <c r="P459" s="12" t="s">
        <v>1569</v>
      </c>
      <c r="Q459" s="5" t="s">
        <v>1569</v>
      </c>
      <c r="R459" s="5" t="s">
        <v>1569</v>
      </c>
      <c r="S459" s="12"/>
      <c r="U459" s="5" t="s">
        <v>1569</v>
      </c>
      <c r="V459" s="12"/>
      <c r="X459" s="5" t="s">
        <v>1569</v>
      </c>
      <c r="Y459" s="12">
        <v>0</v>
      </c>
      <c r="Z459" s="5">
        <v>2011</v>
      </c>
      <c r="AA459" s="5" t="s">
        <v>2979</v>
      </c>
      <c r="AB459" s="12">
        <v>0</v>
      </c>
      <c r="AC459" s="5">
        <v>2011</v>
      </c>
      <c r="AD459" s="5" t="s">
        <v>2979</v>
      </c>
      <c r="AE459" s="12">
        <v>0</v>
      </c>
      <c r="AF459" s="5">
        <v>2011</v>
      </c>
      <c r="AG459" s="5" t="s">
        <v>2979</v>
      </c>
      <c r="AH459" s="14">
        <v>0</v>
      </c>
      <c r="AI459" s="5">
        <v>2011</v>
      </c>
      <c r="AJ459" s="5" t="s">
        <v>2979</v>
      </c>
      <c r="AK459" s="14"/>
      <c r="AM459" s="5" t="s">
        <v>1569</v>
      </c>
    </row>
    <row r="460" spans="1:39" ht="12.75" customHeight="1" x14ac:dyDescent="0.25">
      <c r="A460" s="5" t="s">
        <v>2110</v>
      </c>
      <c r="B460" s="5" t="s">
        <v>1536</v>
      </c>
      <c r="C460" s="5" t="s">
        <v>590</v>
      </c>
      <c r="D460" s="5" t="s">
        <v>620</v>
      </c>
      <c r="E460" s="5" t="s">
        <v>2212</v>
      </c>
      <c r="F460" s="5" t="s">
        <v>2298</v>
      </c>
      <c r="G460" s="5">
        <v>1</v>
      </c>
      <c r="H460" s="5">
        <v>2</v>
      </c>
      <c r="I460" s="5" t="s">
        <v>2416</v>
      </c>
      <c r="J460" s="4">
        <f>INDEX('08_Data_level_analysis'!$M$3:$M$256,MATCH(C460,'08_Data_level_analysis'!$B$3:$B$256,0))</f>
        <v>1</v>
      </c>
      <c r="K460" s="5" t="str">
        <f t="shared" si="8"/>
        <v>N</v>
      </c>
      <c r="M460" s="13">
        <v>0.83326110723371005</v>
      </c>
      <c r="N460" s="5">
        <v>2012</v>
      </c>
      <c r="O460" s="5" t="s">
        <v>2110</v>
      </c>
      <c r="P460" s="12">
        <v>91</v>
      </c>
      <c r="Q460" s="5">
        <v>2013</v>
      </c>
      <c r="R460" s="5" t="s">
        <v>2110</v>
      </c>
      <c r="S460" s="12"/>
      <c r="U460" s="5" t="s">
        <v>1569</v>
      </c>
      <c r="V460" s="12"/>
      <c r="X460" s="5" t="s">
        <v>1569</v>
      </c>
      <c r="Y460" s="12">
        <v>0</v>
      </c>
      <c r="Z460" s="5">
        <v>2013</v>
      </c>
      <c r="AA460" s="5" t="s">
        <v>2110</v>
      </c>
      <c r="AB460" s="12">
        <v>0</v>
      </c>
      <c r="AC460" s="5">
        <v>2013</v>
      </c>
      <c r="AD460" s="5" t="s">
        <v>2110</v>
      </c>
      <c r="AE460" s="12">
        <v>0</v>
      </c>
      <c r="AF460" s="5">
        <v>2013</v>
      </c>
      <c r="AG460" s="5" t="s">
        <v>2110</v>
      </c>
      <c r="AH460" s="14">
        <v>100</v>
      </c>
      <c r="AI460" s="5">
        <v>2013</v>
      </c>
      <c r="AJ460" s="5" t="s">
        <v>2110</v>
      </c>
      <c r="AK460" s="14"/>
      <c r="AM460" s="5" t="s">
        <v>1569</v>
      </c>
    </row>
    <row r="461" spans="1:39" ht="12.75" customHeight="1" x14ac:dyDescent="0.25">
      <c r="A461" s="5" t="s">
        <v>2111</v>
      </c>
      <c r="B461" s="5" t="s">
        <v>1536</v>
      </c>
      <c r="C461" s="5" t="s">
        <v>590</v>
      </c>
      <c r="D461" s="5" t="s">
        <v>620</v>
      </c>
      <c r="E461" s="5" t="s">
        <v>2213</v>
      </c>
      <c r="F461" s="5" t="s">
        <v>2299</v>
      </c>
      <c r="G461" s="5">
        <v>1</v>
      </c>
      <c r="H461" s="5">
        <v>1</v>
      </c>
      <c r="I461" s="5" t="s">
        <v>2417</v>
      </c>
      <c r="J461" s="4">
        <f>INDEX('08_Data_level_analysis'!$M$3:$M$256,MATCH(C461,'08_Data_level_analysis'!$B$3:$B$256,0))</f>
        <v>1</v>
      </c>
      <c r="K461" s="5" t="str">
        <f t="shared" si="8"/>
        <v>N</v>
      </c>
      <c r="M461" s="13">
        <v>0.65263176524724786</v>
      </c>
      <c r="N461" s="5">
        <v>2013</v>
      </c>
      <c r="O461" s="5" t="s">
        <v>2111</v>
      </c>
      <c r="P461" s="12">
        <v>96</v>
      </c>
      <c r="Q461" s="5">
        <v>2013</v>
      </c>
      <c r="R461" s="5" t="s">
        <v>2111</v>
      </c>
      <c r="S461" s="12"/>
      <c r="U461" s="5" t="s">
        <v>1569</v>
      </c>
      <c r="V461" s="12"/>
      <c r="X461" s="5" t="s">
        <v>1569</v>
      </c>
      <c r="Y461" s="12">
        <v>0</v>
      </c>
      <c r="Z461" s="5">
        <v>2013</v>
      </c>
      <c r="AA461" s="5" t="s">
        <v>2111</v>
      </c>
      <c r="AB461" s="12">
        <v>0</v>
      </c>
      <c r="AC461" s="5">
        <v>2013</v>
      </c>
      <c r="AD461" s="5" t="s">
        <v>2111</v>
      </c>
      <c r="AE461" s="12">
        <v>0</v>
      </c>
      <c r="AF461" s="5">
        <v>2013</v>
      </c>
      <c r="AG461" s="5" t="s">
        <v>2111</v>
      </c>
      <c r="AH461" s="14">
        <v>100</v>
      </c>
      <c r="AI461" s="5">
        <v>2013</v>
      </c>
      <c r="AJ461" s="5" t="s">
        <v>2111</v>
      </c>
      <c r="AK461" s="14"/>
      <c r="AM461" s="5" t="s">
        <v>1569</v>
      </c>
    </row>
    <row r="462" spans="1:39" ht="12.75" customHeight="1" x14ac:dyDescent="0.25">
      <c r="A462" s="5" t="s">
        <v>2112</v>
      </c>
      <c r="B462" s="5" t="s">
        <v>1536</v>
      </c>
      <c r="C462" s="5" t="s">
        <v>590</v>
      </c>
      <c r="D462" s="5" t="s">
        <v>620</v>
      </c>
      <c r="E462" s="5" t="s">
        <v>2214</v>
      </c>
      <c r="F462" s="5" t="s">
        <v>2300</v>
      </c>
      <c r="G462" s="5">
        <v>1</v>
      </c>
      <c r="H462" s="5">
        <v>2</v>
      </c>
      <c r="I462" s="5" t="s">
        <v>2418</v>
      </c>
      <c r="J462" s="4">
        <f>INDEX('08_Data_level_analysis'!$M$3:$M$256,MATCH(C462,'08_Data_level_analysis'!$B$3:$B$256,0))</f>
        <v>1</v>
      </c>
      <c r="K462" s="5" t="str">
        <f t="shared" si="8"/>
        <v>N</v>
      </c>
      <c r="M462" s="13">
        <v>0.6412932113990818</v>
      </c>
      <c r="N462" s="5">
        <v>2013</v>
      </c>
      <c r="O462" s="5" t="s">
        <v>2112</v>
      </c>
      <c r="P462" s="12">
        <v>95</v>
      </c>
      <c r="Q462" s="5">
        <v>2013</v>
      </c>
      <c r="R462" s="5" t="s">
        <v>2112</v>
      </c>
      <c r="S462" s="12"/>
      <c r="U462" s="5" t="s">
        <v>1569</v>
      </c>
      <c r="V462" s="12"/>
      <c r="X462" s="5" t="s">
        <v>1569</v>
      </c>
      <c r="Y462" s="12">
        <v>0</v>
      </c>
      <c r="Z462" s="5">
        <v>2013</v>
      </c>
      <c r="AA462" s="5" t="s">
        <v>2112</v>
      </c>
      <c r="AB462" s="12">
        <v>0</v>
      </c>
      <c r="AC462" s="5">
        <v>2013</v>
      </c>
      <c r="AD462" s="5" t="s">
        <v>2112</v>
      </c>
      <c r="AE462" s="12">
        <v>0</v>
      </c>
      <c r="AF462" s="5">
        <v>2013</v>
      </c>
      <c r="AG462" s="5" t="s">
        <v>2112</v>
      </c>
      <c r="AH462" s="14">
        <v>100</v>
      </c>
      <c r="AI462" s="5">
        <v>2013</v>
      </c>
      <c r="AJ462" s="5" t="s">
        <v>2112</v>
      </c>
      <c r="AK462" s="14"/>
      <c r="AM462" s="5" t="s">
        <v>1569</v>
      </c>
    </row>
    <row r="463" spans="1:39" ht="12.75" customHeight="1" x14ac:dyDescent="0.25">
      <c r="A463" s="5" t="s">
        <v>2113</v>
      </c>
      <c r="B463" s="5" t="s">
        <v>9</v>
      </c>
      <c r="C463" s="5" t="s">
        <v>593</v>
      </c>
      <c r="D463" s="5" t="s">
        <v>360</v>
      </c>
      <c r="E463" s="5" t="s">
        <v>2215</v>
      </c>
      <c r="F463" s="5" t="s">
        <v>3340</v>
      </c>
      <c r="G463" s="5">
        <v>2</v>
      </c>
      <c r="H463" s="5">
        <v>2</v>
      </c>
      <c r="I463" s="5" t="s">
        <v>2419</v>
      </c>
      <c r="J463" s="4">
        <f>INDEX('08_Data_level_analysis'!$M$3:$M$256,MATCH(C463,'08_Data_level_analysis'!$B$3:$B$256,0))</f>
        <v>2</v>
      </c>
      <c r="K463" s="5" t="str">
        <f t="shared" si="8"/>
        <v>N</v>
      </c>
      <c r="M463" s="13"/>
      <c r="O463" s="5" t="s">
        <v>1569</v>
      </c>
      <c r="P463" s="12">
        <v>97</v>
      </c>
      <c r="Q463" s="5">
        <v>2015</v>
      </c>
      <c r="R463" s="5" t="s">
        <v>2113</v>
      </c>
      <c r="S463" s="12"/>
      <c r="U463" s="5" t="s">
        <v>1569</v>
      </c>
      <c r="V463" s="12"/>
      <c r="X463" s="5" t="s">
        <v>1569</v>
      </c>
      <c r="Y463" s="12">
        <v>0</v>
      </c>
      <c r="Z463" s="5">
        <v>2015</v>
      </c>
      <c r="AA463" s="5" t="s">
        <v>2113</v>
      </c>
      <c r="AB463" s="12">
        <v>0</v>
      </c>
      <c r="AC463" s="5">
        <v>2015</v>
      </c>
      <c r="AD463" s="5" t="s">
        <v>2113</v>
      </c>
      <c r="AE463" s="12">
        <v>0</v>
      </c>
      <c r="AF463" s="5">
        <v>2015</v>
      </c>
      <c r="AG463" s="5" t="s">
        <v>2113</v>
      </c>
      <c r="AH463" s="14">
        <v>0</v>
      </c>
      <c r="AI463" s="5">
        <v>2015</v>
      </c>
      <c r="AJ463" s="5" t="s">
        <v>2113</v>
      </c>
      <c r="AK463" s="14"/>
      <c r="AM463" s="5" t="s">
        <v>1569</v>
      </c>
    </row>
    <row r="464" spans="1:39" ht="12.75" customHeight="1" x14ac:dyDescent="0.25">
      <c r="A464" s="5" t="s">
        <v>2114</v>
      </c>
      <c r="B464" s="5" t="s">
        <v>9</v>
      </c>
      <c r="C464" s="5" t="s">
        <v>593</v>
      </c>
      <c r="D464" s="5" t="s">
        <v>360</v>
      </c>
      <c r="E464" s="5" t="s">
        <v>2216</v>
      </c>
      <c r="F464" s="5" t="s">
        <v>2301</v>
      </c>
      <c r="G464" s="5">
        <v>2</v>
      </c>
      <c r="H464" s="5">
        <v>2</v>
      </c>
      <c r="I464" s="5" t="s">
        <v>2420</v>
      </c>
      <c r="J464" s="4">
        <f>INDEX('08_Data_level_analysis'!$M$3:$M$256,MATCH(C464,'08_Data_level_analysis'!$B$3:$B$256,0))</f>
        <v>2</v>
      </c>
      <c r="K464" s="5" t="str">
        <f t="shared" si="8"/>
        <v>N</v>
      </c>
      <c r="M464" s="13">
        <v>0.26005993808511341</v>
      </c>
      <c r="N464" s="5">
        <v>2014</v>
      </c>
      <c r="O464" s="5" t="s">
        <v>2114</v>
      </c>
      <c r="P464" s="12">
        <v>100</v>
      </c>
      <c r="Q464" s="5">
        <v>2015</v>
      </c>
      <c r="R464" s="5" t="s">
        <v>2114</v>
      </c>
      <c r="S464" s="12"/>
      <c r="U464" s="5" t="s">
        <v>1569</v>
      </c>
      <c r="V464" s="12"/>
      <c r="X464" s="5" t="s">
        <v>1569</v>
      </c>
      <c r="Y464" s="12">
        <v>0</v>
      </c>
      <c r="Z464" s="5">
        <v>2015</v>
      </c>
      <c r="AA464" s="5" t="s">
        <v>2114</v>
      </c>
      <c r="AB464" s="12">
        <v>0</v>
      </c>
      <c r="AC464" s="5">
        <v>2015</v>
      </c>
      <c r="AD464" s="5" t="s">
        <v>2114</v>
      </c>
      <c r="AE464" s="12">
        <v>0</v>
      </c>
      <c r="AF464" s="5">
        <v>2015</v>
      </c>
      <c r="AG464" s="5" t="s">
        <v>2114</v>
      </c>
      <c r="AH464" s="14">
        <v>0</v>
      </c>
      <c r="AI464" s="5">
        <v>2015</v>
      </c>
      <c r="AJ464" s="5" t="s">
        <v>2114</v>
      </c>
      <c r="AK464" s="14"/>
      <c r="AM464" s="5" t="s">
        <v>1569</v>
      </c>
    </row>
    <row r="465" spans="1:39" ht="12.75" customHeight="1" x14ac:dyDescent="0.25">
      <c r="A465" s="5" t="s">
        <v>2115</v>
      </c>
      <c r="B465" s="5" t="s">
        <v>9</v>
      </c>
      <c r="C465" s="5" t="s">
        <v>593</v>
      </c>
      <c r="D465" s="5" t="s">
        <v>360</v>
      </c>
      <c r="E465" s="5" t="s">
        <v>2217</v>
      </c>
      <c r="F465" s="5" t="s">
        <v>2302</v>
      </c>
      <c r="G465" s="5">
        <v>2</v>
      </c>
      <c r="H465" s="5">
        <v>2</v>
      </c>
      <c r="I465" s="5" t="s">
        <v>2421</v>
      </c>
      <c r="J465" s="4">
        <f>INDEX('08_Data_level_analysis'!$M$3:$M$256,MATCH(C465,'08_Data_level_analysis'!$B$3:$B$256,0))</f>
        <v>2</v>
      </c>
      <c r="K465" s="5" t="str">
        <f t="shared" si="8"/>
        <v>N</v>
      </c>
      <c r="M465" s="13" t="s">
        <v>1569</v>
      </c>
      <c r="N465" s="5" t="s">
        <v>1569</v>
      </c>
      <c r="O465" s="5" t="s">
        <v>1569</v>
      </c>
      <c r="P465" s="12" t="s">
        <v>1569</v>
      </c>
      <c r="Q465" s="5" t="s">
        <v>1569</v>
      </c>
      <c r="R465" s="5" t="s">
        <v>1569</v>
      </c>
      <c r="S465" s="12"/>
      <c r="U465" s="5" t="s">
        <v>1569</v>
      </c>
      <c r="V465" s="12"/>
      <c r="X465" s="5" t="s">
        <v>1569</v>
      </c>
      <c r="Y465" s="12">
        <v>0</v>
      </c>
      <c r="Z465" s="5">
        <v>2015</v>
      </c>
      <c r="AA465" s="5" t="s">
        <v>2115</v>
      </c>
      <c r="AB465" s="12">
        <v>0</v>
      </c>
      <c r="AC465" s="5">
        <v>2015</v>
      </c>
      <c r="AD465" s="5" t="s">
        <v>2115</v>
      </c>
      <c r="AE465" s="12">
        <v>0</v>
      </c>
      <c r="AF465" s="5">
        <v>2015</v>
      </c>
      <c r="AG465" s="5" t="s">
        <v>2115</v>
      </c>
      <c r="AH465" s="14">
        <v>0</v>
      </c>
      <c r="AI465" s="5">
        <v>2015</v>
      </c>
      <c r="AJ465" s="5" t="s">
        <v>2115</v>
      </c>
      <c r="AK465" s="14"/>
      <c r="AM465" s="5" t="s">
        <v>1569</v>
      </c>
    </row>
    <row r="466" spans="1:39" ht="12.75" customHeight="1" x14ac:dyDescent="0.25">
      <c r="A466" s="5" t="s">
        <v>2117</v>
      </c>
      <c r="B466" s="5" t="s">
        <v>9</v>
      </c>
      <c r="C466" s="5" t="s">
        <v>593</v>
      </c>
      <c r="D466" s="5" t="s">
        <v>360</v>
      </c>
      <c r="E466" s="5" t="s">
        <v>2218</v>
      </c>
      <c r="F466" s="5" t="s">
        <v>2303</v>
      </c>
      <c r="G466" s="5">
        <v>2</v>
      </c>
      <c r="H466" s="5">
        <v>1</v>
      </c>
      <c r="I466" s="5" t="s">
        <v>2423</v>
      </c>
      <c r="J466" s="4">
        <f>INDEX('08_Data_level_analysis'!$M$3:$M$256,MATCH(C466,'08_Data_level_analysis'!$B$3:$B$256,0))</f>
        <v>2</v>
      </c>
      <c r="K466" s="5" t="str">
        <f t="shared" si="8"/>
        <v>N</v>
      </c>
      <c r="M466" s="13">
        <v>0.24614866034257121</v>
      </c>
      <c r="N466" s="5">
        <v>2014</v>
      </c>
      <c r="O466" s="5" t="s">
        <v>2117</v>
      </c>
      <c r="P466" s="12">
        <v>97.300003051757798</v>
      </c>
      <c r="Q466" s="5">
        <v>2015</v>
      </c>
      <c r="R466" s="5" t="s">
        <v>2117</v>
      </c>
      <c r="S466" s="12"/>
      <c r="U466" s="5" t="s">
        <v>1569</v>
      </c>
      <c r="V466" s="12"/>
      <c r="X466" s="5" t="s">
        <v>1569</v>
      </c>
      <c r="Y466" s="12">
        <v>0</v>
      </c>
      <c r="Z466" s="5">
        <v>2015</v>
      </c>
      <c r="AA466" s="5" t="s">
        <v>2117</v>
      </c>
      <c r="AB466" s="12">
        <v>0</v>
      </c>
      <c r="AC466" s="5">
        <v>2015</v>
      </c>
      <c r="AD466" s="5" t="s">
        <v>2117</v>
      </c>
      <c r="AE466" s="12">
        <v>0</v>
      </c>
      <c r="AF466" s="5">
        <v>2015</v>
      </c>
      <c r="AG466" s="5" t="s">
        <v>2117</v>
      </c>
      <c r="AH466" s="14">
        <v>0</v>
      </c>
      <c r="AI466" s="5">
        <v>2015</v>
      </c>
      <c r="AJ466" s="5" t="s">
        <v>2117</v>
      </c>
      <c r="AK466" s="14"/>
      <c r="AM466" s="5" t="s">
        <v>1569</v>
      </c>
    </row>
    <row r="467" spans="1:39" ht="12.75" customHeight="1" x14ac:dyDescent="0.25">
      <c r="A467" s="5" t="s">
        <v>2118</v>
      </c>
      <c r="B467" s="5" t="s">
        <v>9</v>
      </c>
      <c r="C467" s="5" t="s">
        <v>593</v>
      </c>
      <c r="D467" s="5" t="s">
        <v>360</v>
      </c>
      <c r="E467" s="5" t="s">
        <v>2219</v>
      </c>
      <c r="F467" s="5" t="s">
        <v>2304</v>
      </c>
      <c r="G467" s="5">
        <v>2</v>
      </c>
      <c r="H467" s="5">
        <v>2</v>
      </c>
      <c r="I467" s="5" t="s">
        <v>2424</v>
      </c>
      <c r="J467" s="4">
        <f>INDEX('08_Data_level_analysis'!$M$3:$M$256,MATCH(C467,'08_Data_level_analysis'!$B$3:$B$256,0))</f>
        <v>2</v>
      </c>
      <c r="K467" s="5" t="str">
        <f t="shared" si="8"/>
        <v>N</v>
      </c>
      <c r="M467" s="13">
        <v>0.27505679203396138</v>
      </c>
      <c r="N467" s="5">
        <v>2014</v>
      </c>
      <c r="O467" s="5" t="s">
        <v>2118</v>
      </c>
      <c r="P467" s="12">
        <v>87</v>
      </c>
      <c r="Q467" s="5">
        <v>2015</v>
      </c>
      <c r="R467" s="5" t="s">
        <v>2118</v>
      </c>
      <c r="S467" s="12"/>
      <c r="U467" s="5" t="s">
        <v>1569</v>
      </c>
      <c r="V467" s="12"/>
      <c r="X467" s="5" t="s">
        <v>1569</v>
      </c>
      <c r="Y467" s="12">
        <v>0</v>
      </c>
      <c r="Z467" s="5">
        <v>2015</v>
      </c>
      <c r="AA467" s="5" t="s">
        <v>2118</v>
      </c>
      <c r="AB467" s="12">
        <v>0</v>
      </c>
      <c r="AC467" s="5">
        <v>2015</v>
      </c>
      <c r="AD467" s="5" t="s">
        <v>2118</v>
      </c>
      <c r="AE467" s="12">
        <v>0</v>
      </c>
      <c r="AF467" s="5">
        <v>2015</v>
      </c>
      <c r="AG467" s="5" t="s">
        <v>2118</v>
      </c>
      <c r="AH467" s="14">
        <v>0</v>
      </c>
      <c r="AI467" s="5">
        <v>2015</v>
      </c>
      <c r="AJ467" s="5" t="s">
        <v>2118</v>
      </c>
      <c r="AK467" s="14"/>
      <c r="AM467" s="5" t="s">
        <v>1569</v>
      </c>
    </row>
    <row r="468" spans="1:39" ht="12.75" customHeight="1" x14ac:dyDescent="0.25">
      <c r="A468" s="5" t="s">
        <v>2119</v>
      </c>
      <c r="B468" s="5" t="s">
        <v>9</v>
      </c>
      <c r="C468" s="5" t="s">
        <v>593</v>
      </c>
      <c r="D468" s="5" t="s">
        <v>360</v>
      </c>
      <c r="E468" s="5" t="s">
        <v>2220</v>
      </c>
      <c r="F468" s="5" t="s">
        <v>2305</v>
      </c>
      <c r="G468" s="5">
        <v>2</v>
      </c>
      <c r="H468" s="5">
        <v>2</v>
      </c>
      <c r="I468" s="5" t="s">
        <v>2425</v>
      </c>
      <c r="J468" s="4">
        <f>INDEX('08_Data_level_analysis'!$M$3:$M$256,MATCH(C468,'08_Data_level_analysis'!$B$3:$B$256,0))</f>
        <v>2</v>
      </c>
      <c r="K468" s="5" t="str">
        <f t="shared" si="8"/>
        <v>N</v>
      </c>
      <c r="M468" s="13" t="s">
        <v>1569</v>
      </c>
      <c r="N468" s="5" t="s">
        <v>1569</v>
      </c>
      <c r="O468" s="5" t="s">
        <v>1569</v>
      </c>
      <c r="P468" s="12" t="s">
        <v>1569</v>
      </c>
      <c r="Q468" s="5" t="s">
        <v>1569</v>
      </c>
      <c r="R468" s="5" t="s">
        <v>1569</v>
      </c>
      <c r="S468" s="12"/>
      <c r="U468" s="5" t="s">
        <v>1569</v>
      </c>
      <c r="V468" s="12"/>
      <c r="X468" s="5" t="s">
        <v>1569</v>
      </c>
      <c r="Y468" s="12">
        <v>0</v>
      </c>
      <c r="Z468" s="5">
        <v>2015</v>
      </c>
      <c r="AA468" s="5" t="s">
        <v>2119</v>
      </c>
      <c r="AB468" s="12">
        <v>0</v>
      </c>
      <c r="AC468" s="5">
        <v>2015</v>
      </c>
      <c r="AD468" s="5" t="s">
        <v>2119</v>
      </c>
      <c r="AE468" s="12">
        <v>0</v>
      </c>
      <c r="AF468" s="5">
        <v>2015</v>
      </c>
      <c r="AG468" s="5" t="s">
        <v>2119</v>
      </c>
      <c r="AH468" s="14">
        <v>0</v>
      </c>
      <c r="AI468" s="5">
        <v>2015</v>
      </c>
      <c r="AJ468" s="5" t="s">
        <v>2119</v>
      </c>
      <c r="AK468" s="14"/>
      <c r="AM468" s="5" t="s">
        <v>1569</v>
      </c>
    </row>
    <row r="469" spans="1:39" ht="12.75" customHeight="1" x14ac:dyDescent="0.25">
      <c r="A469" s="5" t="s">
        <v>2123</v>
      </c>
      <c r="B469" s="5" t="s">
        <v>9</v>
      </c>
      <c r="C469" s="5" t="s">
        <v>593</v>
      </c>
      <c r="D469" s="5" t="s">
        <v>360</v>
      </c>
      <c r="E469" s="5" t="s">
        <v>2223</v>
      </c>
      <c r="F469" s="5" t="s">
        <v>2306</v>
      </c>
      <c r="G469" s="5">
        <v>2</v>
      </c>
      <c r="H469" s="5">
        <v>2</v>
      </c>
      <c r="I469" s="5" t="s">
        <v>2429</v>
      </c>
      <c r="J469" s="4">
        <f>INDEX('08_Data_level_analysis'!$M$3:$M$256,MATCH(C469,'08_Data_level_analysis'!$B$3:$B$256,0))</f>
        <v>2</v>
      </c>
      <c r="K469" s="5" t="str">
        <f t="shared" si="8"/>
        <v>N</v>
      </c>
      <c r="M469" s="13">
        <v>1.0001683107897477</v>
      </c>
      <c r="N469" s="5">
        <v>2014</v>
      </c>
      <c r="O469" s="5" t="s">
        <v>2123</v>
      </c>
      <c r="P469" s="12">
        <v>91</v>
      </c>
      <c r="Q469" s="5">
        <v>2015</v>
      </c>
      <c r="R469" s="5" t="s">
        <v>2123</v>
      </c>
      <c r="S469" s="12"/>
      <c r="U469" s="5" t="s">
        <v>1569</v>
      </c>
      <c r="V469" s="12"/>
      <c r="X469" s="5" t="s">
        <v>1569</v>
      </c>
      <c r="Y469" s="12">
        <v>0</v>
      </c>
      <c r="Z469" s="5">
        <v>2015</v>
      </c>
      <c r="AA469" s="5" t="s">
        <v>2123</v>
      </c>
      <c r="AB469" s="12">
        <v>0</v>
      </c>
      <c r="AC469" s="5">
        <v>2015</v>
      </c>
      <c r="AD469" s="5" t="s">
        <v>2123</v>
      </c>
      <c r="AE469" s="12">
        <v>0</v>
      </c>
      <c r="AF469" s="5">
        <v>2015</v>
      </c>
      <c r="AG469" s="5" t="s">
        <v>2123</v>
      </c>
      <c r="AH469" s="14">
        <v>10.50583644953519</v>
      </c>
      <c r="AI469" s="5">
        <v>2015</v>
      </c>
      <c r="AJ469" s="5" t="s">
        <v>2123</v>
      </c>
      <c r="AK469" s="14"/>
      <c r="AM469" s="5" t="s">
        <v>1569</v>
      </c>
    </row>
    <row r="470" spans="1:39" ht="12.75" customHeight="1" x14ac:dyDescent="0.25">
      <c r="A470" s="5" t="s">
        <v>2770</v>
      </c>
      <c r="B470" s="5" t="s">
        <v>847</v>
      </c>
      <c r="C470" s="5" t="s">
        <v>846</v>
      </c>
      <c r="D470" s="5" t="s">
        <v>620</v>
      </c>
      <c r="E470" s="5" t="s">
        <v>2781</v>
      </c>
      <c r="F470" s="5" t="s">
        <v>2780</v>
      </c>
      <c r="G470" s="5">
        <v>2</v>
      </c>
      <c r="H470" s="5">
        <v>1</v>
      </c>
      <c r="I470" s="13"/>
      <c r="J470" s="4">
        <f>INDEX('08_Data_level_analysis'!$M$3:$M$256,MATCH(C470,'08_Data_level_analysis'!$B$3:$B$256,0))</f>
        <v>2</v>
      </c>
      <c r="K470" s="5" t="str">
        <f t="shared" si="8"/>
        <v>N</v>
      </c>
      <c r="L470" s="20"/>
      <c r="M470" s="13">
        <v>0.63742536931561122</v>
      </c>
      <c r="N470" s="5">
        <v>2020</v>
      </c>
      <c r="O470" s="5" t="s">
        <v>2770</v>
      </c>
      <c r="P470" s="14">
        <v>67.381448351917655</v>
      </c>
      <c r="Q470" s="5">
        <v>2020</v>
      </c>
      <c r="R470" s="5" t="s">
        <v>2770</v>
      </c>
      <c r="U470" s="5" t="s">
        <v>1569</v>
      </c>
      <c r="X470" s="5" t="s">
        <v>1569</v>
      </c>
      <c r="Y470" s="14">
        <v>1.1193204835341823E-2</v>
      </c>
      <c r="Z470" s="5">
        <v>2020</v>
      </c>
      <c r="AA470" s="5" t="s">
        <v>2770</v>
      </c>
      <c r="AB470" s="14">
        <v>0.41969918185339233</v>
      </c>
      <c r="AC470" s="5">
        <v>2020</v>
      </c>
      <c r="AD470" s="5" t="s">
        <v>2770</v>
      </c>
      <c r="AG470" s="5" t="s">
        <v>1569</v>
      </c>
      <c r="AH470" s="14">
        <v>100</v>
      </c>
      <c r="AI470" s="5">
        <v>2020</v>
      </c>
      <c r="AJ470" s="5" t="s">
        <v>2770</v>
      </c>
      <c r="AM470" s="5" t="s">
        <v>1569</v>
      </c>
    </row>
    <row r="471" spans="1:39" ht="12.75" customHeight="1" x14ac:dyDescent="0.25">
      <c r="A471" s="5" t="s">
        <v>2771</v>
      </c>
      <c r="B471" s="5" t="s">
        <v>847</v>
      </c>
      <c r="C471" s="5" t="s">
        <v>846</v>
      </c>
      <c r="D471" s="5" t="s">
        <v>620</v>
      </c>
      <c r="E471" s="5" t="s">
        <v>2782</v>
      </c>
      <c r="F471" s="5" t="s">
        <v>2783</v>
      </c>
      <c r="G471" s="5">
        <v>2</v>
      </c>
      <c r="H471" s="5">
        <v>1</v>
      </c>
      <c r="I471" s="13"/>
      <c r="J471" s="4">
        <f>INDEX('08_Data_level_analysis'!$M$3:$M$256,MATCH(C471,'08_Data_level_analysis'!$B$3:$B$256,0))</f>
        <v>2</v>
      </c>
      <c r="K471" s="5" t="str">
        <f t="shared" si="8"/>
        <v>N</v>
      </c>
      <c r="L471" s="20"/>
      <c r="M471" s="13">
        <v>0.9657470994881675</v>
      </c>
      <c r="N471" s="5">
        <v>2020</v>
      </c>
      <c r="O471" s="5" t="s">
        <v>2771</v>
      </c>
      <c r="P471" s="14">
        <v>69.246072155010964</v>
      </c>
      <c r="Q471" s="5">
        <v>2020</v>
      </c>
      <c r="R471" s="5" t="s">
        <v>2771</v>
      </c>
      <c r="U471" s="5" t="s">
        <v>1569</v>
      </c>
      <c r="X471" s="5" t="s">
        <v>1569</v>
      </c>
      <c r="Y471" s="14">
        <v>0.35612598097766368</v>
      </c>
      <c r="Z471" s="5">
        <v>2020</v>
      </c>
      <c r="AA471" s="5" t="s">
        <v>2771</v>
      </c>
      <c r="AB471" s="14">
        <v>3.1253550293651781E-3</v>
      </c>
      <c r="AC471" s="5">
        <v>2020</v>
      </c>
      <c r="AD471" s="5" t="s">
        <v>2771</v>
      </c>
      <c r="AG471" s="5" t="s">
        <v>1569</v>
      </c>
      <c r="AH471" s="14">
        <v>0</v>
      </c>
      <c r="AI471" s="5">
        <v>2020</v>
      </c>
      <c r="AJ471" s="5" t="s">
        <v>2771</v>
      </c>
      <c r="AM471" s="5" t="s">
        <v>1569</v>
      </c>
    </row>
    <row r="472" spans="1:39" ht="12.75" customHeight="1" x14ac:dyDescent="0.25">
      <c r="A472" s="5" t="s">
        <v>2772</v>
      </c>
      <c r="B472" s="5" t="s">
        <v>847</v>
      </c>
      <c r="C472" s="5" t="s">
        <v>846</v>
      </c>
      <c r="D472" s="5" t="s">
        <v>620</v>
      </c>
      <c r="E472" s="5" t="s">
        <v>2784</v>
      </c>
      <c r="F472" s="5" t="s">
        <v>2785</v>
      </c>
      <c r="G472" s="5">
        <v>2</v>
      </c>
      <c r="H472" s="5">
        <v>1</v>
      </c>
      <c r="I472" s="13"/>
      <c r="J472" s="4">
        <f>INDEX('08_Data_level_analysis'!$M$3:$M$256,MATCH(C472,'08_Data_level_analysis'!$B$3:$B$256,0))</f>
        <v>2</v>
      </c>
      <c r="K472" s="5" t="str">
        <f t="shared" si="8"/>
        <v>N</v>
      </c>
      <c r="L472" s="20"/>
      <c r="M472" s="13">
        <v>0.48095774729353241</v>
      </c>
      <c r="N472" s="5">
        <v>2020</v>
      </c>
      <c r="O472" s="5" t="s">
        <v>2772</v>
      </c>
      <c r="P472" s="14">
        <v>84.43369460620201</v>
      </c>
      <c r="Q472" s="5">
        <v>2020</v>
      </c>
      <c r="R472" s="5" t="s">
        <v>2772</v>
      </c>
      <c r="U472" s="5" t="s">
        <v>1569</v>
      </c>
      <c r="X472" s="5" t="s">
        <v>1569</v>
      </c>
      <c r="Y472" s="14">
        <v>0.60283715301908192</v>
      </c>
      <c r="Z472" s="5">
        <v>2020</v>
      </c>
      <c r="AA472" s="5" t="s">
        <v>2772</v>
      </c>
      <c r="AB472" s="14">
        <v>0.23840963703836024</v>
      </c>
      <c r="AC472" s="5">
        <v>2020</v>
      </c>
      <c r="AD472" s="5" t="s">
        <v>2772</v>
      </c>
      <c r="AG472" s="5" t="s">
        <v>1569</v>
      </c>
      <c r="AH472" s="14">
        <v>0</v>
      </c>
      <c r="AI472" s="5">
        <v>2020</v>
      </c>
      <c r="AJ472" s="5" t="s">
        <v>2772</v>
      </c>
      <c r="AM472" s="5" t="s">
        <v>1569</v>
      </c>
    </row>
    <row r="473" spans="1:39" ht="12.75" customHeight="1" x14ac:dyDescent="0.25">
      <c r="A473" s="5" t="s">
        <v>2773</v>
      </c>
      <c r="B473" s="5" t="s">
        <v>847</v>
      </c>
      <c r="C473" s="5" t="s">
        <v>846</v>
      </c>
      <c r="D473" s="5" t="s">
        <v>620</v>
      </c>
      <c r="E473" s="5" t="s">
        <v>2786</v>
      </c>
      <c r="F473" s="5" t="s">
        <v>2787</v>
      </c>
      <c r="G473" s="5">
        <v>2</v>
      </c>
      <c r="H473" s="5">
        <v>1</v>
      </c>
      <c r="I473" s="13"/>
      <c r="J473" s="4">
        <f>INDEX('08_Data_level_analysis'!$M$3:$M$256,MATCH(C473,'08_Data_level_analysis'!$B$3:$B$256,0))</f>
        <v>2</v>
      </c>
      <c r="K473" s="5" t="str">
        <f t="shared" si="8"/>
        <v>N</v>
      </c>
      <c r="L473" s="20"/>
      <c r="M473" s="13">
        <v>0.70000000450011091</v>
      </c>
      <c r="N473" s="5">
        <v>2020</v>
      </c>
      <c r="O473" s="5" t="s">
        <v>2773</v>
      </c>
      <c r="P473" s="14">
        <v>50.761540104449821</v>
      </c>
      <c r="Q473" s="5">
        <v>2020</v>
      </c>
      <c r="R473" s="5" t="s">
        <v>2773</v>
      </c>
      <c r="U473" s="5" t="s">
        <v>1569</v>
      </c>
      <c r="X473" s="5" t="s">
        <v>1569</v>
      </c>
      <c r="Y473" s="14">
        <v>28.914158923866317</v>
      </c>
      <c r="Z473" s="5">
        <v>2020</v>
      </c>
      <c r="AA473" s="5" t="s">
        <v>2773</v>
      </c>
      <c r="AB473" s="14">
        <v>1.3867702121758425E-2</v>
      </c>
      <c r="AC473" s="5">
        <v>2020</v>
      </c>
      <c r="AD473" s="5" t="s">
        <v>2773</v>
      </c>
      <c r="AG473" s="5" t="s">
        <v>1569</v>
      </c>
      <c r="AH473" s="14">
        <v>0</v>
      </c>
      <c r="AI473" s="5">
        <v>2020</v>
      </c>
      <c r="AJ473" s="5" t="s">
        <v>2773</v>
      </c>
      <c r="AM473" s="5" t="s">
        <v>1569</v>
      </c>
    </row>
    <row r="474" spans="1:39" ht="12.75" customHeight="1" x14ac:dyDescent="0.25">
      <c r="A474" s="5" t="s">
        <v>2774</v>
      </c>
      <c r="B474" s="5" t="s">
        <v>847</v>
      </c>
      <c r="C474" s="5" t="s">
        <v>846</v>
      </c>
      <c r="D474" s="5" t="s">
        <v>620</v>
      </c>
      <c r="E474" s="5" t="s">
        <v>2788</v>
      </c>
      <c r="F474" s="5" t="s">
        <v>2789</v>
      </c>
      <c r="G474" s="5">
        <v>2</v>
      </c>
      <c r="H474" s="5">
        <v>1</v>
      </c>
      <c r="I474" s="13"/>
      <c r="J474" s="4">
        <f>INDEX('08_Data_level_analysis'!$M$3:$M$256,MATCH(C474,'08_Data_level_analysis'!$B$3:$B$256,0))</f>
        <v>2</v>
      </c>
      <c r="K474" s="5" t="str">
        <f t="shared" si="8"/>
        <v>N</v>
      </c>
      <c r="L474" s="20"/>
      <c r="M474" s="13">
        <v>0.73221167234680207</v>
      </c>
      <c r="N474" s="5">
        <v>2020</v>
      </c>
      <c r="O474" s="5" t="s">
        <v>2774</v>
      </c>
      <c r="P474" s="14">
        <v>67.60718795506223</v>
      </c>
      <c r="Q474" s="5">
        <v>2020</v>
      </c>
      <c r="R474" s="5" t="s">
        <v>2774</v>
      </c>
      <c r="U474" s="5" t="s">
        <v>1569</v>
      </c>
      <c r="X474" s="5" t="s">
        <v>1569</v>
      </c>
      <c r="Y474" s="14">
        <v>0.22222222222222221</v>
      </c>
      <c r="Z474" s="5">
        <v>2020</v>
      </c>
      <c r="AA474" s="5" t="s">
        <v>2774</v>
      </c>
      <c r="AB474" s="14">
        <v>0</v>
      </c>
      <c r="AC474" s="5">
        <v>2020</v>
      </c>
      <c r="AD474" s="5" t="s">
        <v>2774</v>
      </c>
      <c r="AG474" s="5" t="s">
        <v>1569</v>
      </c>
      <c r="AH474" s="14">
        <v>0</v>
      </c>
      <c r="AI474" s="5">
        <v>2020</v>
      </c>
      <c r="AJ474" s="5" t="s">
        <v>2774</v>
      </c>
      <c r="AM474" s="5" t="s">
        <v>1569</v>
      </c>
    </row>
    <row r="475" spans="1:39" ht="12.75" customHeight="1" x14ac:dyDescent="0.25">
      <c r="A475" s="5" t="s">
        <v>2775</v>
      </c>
      <c r="B475" s="5" t="s">
        <v>847</v>
      </c>
      <c r="C475" s="5" t="s">
        <v>846</v>
      </c>
      <c r="D475" s="5" t="s">
        <v>620</v>
      </c>
      <c r="E475" s="5" t="s">
        <v>2791</v>
      </c>
      <c r="F475" s="5" t="s">
        <v>2790</v>
      </c>
      <c r="G475" s="5">
        <v>2</v>
      </c>
      <c r="H475" s="5">
        <v>1</v>
      </c>
      <c r="I475" s="13"/>
      <c r="J475" s="4">
        <f>INDEX('08_Data_level_analysis'!$M$3:$M$256,MATCH(C475,'08_Data_level_analysis'!$B$3:$B$256,0))</f>
        <v>2</v>
      </c>
      <c r="K475" s="5" t="str">
        <f t="shared" si="8"/>
        <v>N</v>
      </c>
      <c r="L475" s="20"/>
      <c r="M475" s="13">
        <v>0.57594995532095961</v>
      </c>
      <c r="N475" s="5">
        <v>2020</v>
      </c>
      <c r="O475" s="5" t="s">
        <v>2775</v>
      </c>
      <c r="P475" s="14">
        <v>46.903638886914159</v>
      </c>
      <c r="Q475" s="5">
        <v>2020</v>
      </c>
      <c r="R475" s="5" t="s">
        <v>2775</v>
      </c>
      <c r="U475" s="5" t="s">
        <v>1569</v>
      </c>
      <c r="X475" s="5" t="s">
        <v>1569</v>
      </c>
      <c r="Y475" s="14">
        <v>1.7638805371818</v>
      </c>
      <c r="Z475" s="5">
        <v>2020</v>
      </c>
      <c r="AA475" s="5" t="s">
        <v>2775</v>
      </c>
      <c r="AB475" s="14">
        <v>4.4297454399679292</v>
      </c>
      <c r="AC475" s="5">
        <v>2020</v>
      </c>
      <c r="AD475" s="5" t="s">
        <v>2775</v>
      </c>
      <c r="AG475" s="5" t="s">
        <v>1569</v>
      </c>
      <c r="AH475" s="14">
        <v>100</v>
      </c>
      <c r="AI475" s="5">
        <v>2020</v>
      </c>
      <c r="AJ475" s="5" t="s">
        <v>2775</v>
      </c>
      <c r="AM475" s="5" t="s">
        <v>1569</v>
      </c>
    </row>
    <row r="476" spans="1:39" ht="12.75" customHeight="1" x14ac:dyDescent="0.25">
      <c r="A476" s="5" t="s">
        <v>2776</v>
      </c>
      <c r="B476" s="5" t="s">
        <v>847</v>
      </c>
      <c r="C476" s="5" t="s">
        <v>846</v>
      </c>
      <c r="D476" s="5" t="s">
        <v>620</v>
      </c>
      <c r="E476" s="5" t="s">
        <v>2792</v>
      </c>
      <c r="F476" s="5" t="s">
        <v>2793</v>
      </c>
      <c r="G476" s="5">
        <v>2</v>
      </c>
      <c r="H476" s="5">
        <v>1</v>
      </c>
      <c r="I476" s="13"/>
      <c r="J476" s="4">
        <f>INDEX('08_Data_level_analysis'!$M$3:$M$256,MATCH(C476,'08_Data_level_analysis'!$B$3:$B$256,0))</f>
        <v>2</v>
      </c>
      <c r="K476" s="5" t="str">
        <f t="shared" si="8"/>
        <v>N</v>
      </c>
      <c r="L476" s="20"/>
      <c r="M476" s="13">
        <v>0.70551041068773357</v>
      </c>
      <c r="N476" s="5">
        <v>2020</v>
      </c>
      <c r="O476" s="5" t="s">
        <v>2776</v>
      </c>
      <c r="P476" s="14">
        <v>74.164968272621948</v>
      </c>
      <c r="Q476" s="5">
        <v>2020</v>
      </c>
      <c r="R476" s="5" t="s">
        <v>2776</v>
      </c>
      <c r="U476" s="5" t="s">
        <v>1569</v>
      </c>
      <c r="X476" s="5" t="s">
        <v>1569</v>
      </c>
      <c r="Y476" s="14">
        <v>1.5303263254271251</v>
      </c>
      <c r="Z476" s="5">
        <v>2020</v>
      </c>
      <c r="AA476" s="5" t="s">
        <v>2776</v>
      </c>
      <c r="AB476" s="14">
        <v>0.65419696995871246</v>
      </c>
      <c r="AC476" s="5">
        <v>2020</v>
      </c>
      <c r="AD476" s="5" t="s">
        <v>2776</v>
      </c>
      <c r="AG476" s="5" t="s">
        <v>1569</v>
      </c>
      <c r="AH476" s="14">
        <v>0</v>
      </c>
      <c r="AI476" s="5">
        <v>2020</v>
      </c>
      <c r="AJ476" s="5" t="s">
        <v>2776</v>
      </c>
      <c r="AM476" s="5" t="s">
        <v>1569</v>
      </c>
    </row>
    <row r="477" spans="1:39" ht="12.75" customHeight="1" x14ac:dyDescent="0.25">
      <c r="A477" s="5" t="s">
        <v>2777</v>
      </c>
      <c r="B477" s="5" t="s">
        <v>847</v>
      </c>
      <c r="C477" s="5" t="s">
        <v>846</v>
      </c>
      <c r="D477" s="5" t="s">
        <v>620</v>
      </c>
      <c r="E477" s="5" t="s">
        <v>2794</v>
      </c>
      <c r="F477" s="5" t="s">
        <v>2795</v>
      </c>
      <c r="G477" s="5">
        <v>2</v>
      </c>
      <c r="H477" s="5">
        <v>1</v>
      </c>
      <c r="I477" s="13"/>
      <c r="J477" s="4">
        <f>INDEX('08_Data_level_analysis'!$M$3:$M$256,MATCH(C477,'08_Data_level_analysis'!$B$3:$B$256,0))</f>
        <v>2</v>
      </c>
      <c r="K477" s="5" t="str">
        <f t="shared" si="8"/>
        <v>N</v>
      </c>
      <c r="L477" s="20"/>
      <c r="M477" s="13">
        <v>0.5804982210406574</v>
      </c>
      <c r="N477" s="5">
        <v>2020</v>
      </c>
      <c r="O477" s="5" t="s">
        <v>2777</v>
      </c>
      <c r="P477" s="14">
        <v>78.59908498659955</v>
      </c>
      <c r="Q477" s="5">
        <v>2020</v>
      </c>
      <c r="R477" s="5" t="s">
        <v>2777</v>
      </c>
      <c r="U477" s="5" t="s">
        <v>1569</v>
      </c>
      <c r="X477" s="5" t="s">
        <v>1569</v>
      </c>
      <c r="Y477" s="14">
        <v>2.0665037888982818</v>
      </c>
      <c r="Z477" s="5">
        <v>2020</v>
      </c>
      <c r="AA477" s="5" t="s">
        <v>2777</v>
      </c>
      <c r="AB477" s="14">
        <v>0.30042039901894263</v>
      </c>
      <c r="AC477" s="5">
        <v>2020</v>
      </c>
      <c r="AD477" s="5" t="s">
        <v>2777</v>
      </c>
      <c r="AG477" s="5" t="s">
        <v>1569</v>
      </c>
      <c r="AH477" s="14">
        <v>100</v>
      </c>
      <c r="AI477" s="5">
        <v>2020</v>
      </c>
      <c r="AJ477" s="5" t="s">
        <v>2777</v>
      </c>
      <c r="AM477" s="5" t="s">
        <v>1569</v>
      </c>
    </row>
    <row r="478" spans="1:39" ht="12.75" customHeight="1" x14ac:dyDescent="0.25">
      <c r="A478" s="5" t="s">
        <v>2778</v>
      </c>
      <c r="B478" s="5" t="s">
        <v>847</v>
      </c>
      <c r="C478" s="5" t="s">
        <v>846</v>
      </c>
      <c r="D478" s="5" t="s">
        <v>620</v>
      </c>
      <c r="E478" s="5" t="s">
        <v>2797</v>
      </c>
      <c r="F478" s="5" t="s">
        <v>2796</v>
      </c>
      <c r="G478" s="5">
        <v>2</v>
      </c>
      <c r="H478" s="5">
        <v>1</v>
      </c>
      <c r="I478" s="13"/>
      <c r="J478" s="4">
        <f>INDEX('08_Data_level_analysis'!$M$3:$M$256,MATCH(C478,'08_Data_level_analysis'!$B$3:$B$256,0))</f>
        <v>2</v>
      </c>
      <c r="K478" s="5" t="str">
        <f t="shared" si="8"/>
        <v>N</v>
      </c>
      <c r="L478" s="20"/>
      <c r="M478" s="13">
        <v>0.70000003650793774</v>
      </c>
      <c r="N478" s="5">
        <v>2020</v>
      </c>
      <c r="O478" s="5" t="s">
        <v>2778</v>
      </c>
      <c r="P478" s="14">
        <v>44.635576044813668</v>
      </c>
      <c r="Q478" s="5">
        <v>2020</v>
      </c>
      <c r="R478" s="5" t="s">
        <v>2778</v>
      </c>
      <c r="U478" s="5" t="s">
        <v>1569</v>
      </c>
      <c r="X478" s="5" t="s">
        <v>1569</v>
      </c>
      <c r="Y478" s="14">
        <v>2.8716471484500969</v>
      </c>
      <c r="Z478" s="5">
        <v>2020</v>
      </c>
      <c r="AA478" s="5" t="s">
        <v>2778</v>
      </c>
      <c r="AB478" s="14">
        <v>6.099280393968335E-2</v>
      </c>
      <c r="AC478" s="5">
        <v>2020</v>
      </c>
      <c r="AD478" s="5" t="s">
        <v>2778</v>
      </c>
      <c r="AG478" s="5" t="s">
        <v>1569</v>
      </c>
      <c r="AH478" s="14">
        <v>100</v>
      </c>
      <c r="AI478" s="5">
        <v>2020</v>
      </c>
      <c r="AJ478" s="5" t="s">
        <v>2778</v>
      </c>
      <c r="AM478" s="5" t="s">
        <v>1569</v>
      </c>
    </row>
    <row r="479" spans="1:39" ht="12.75" customHeight="1" x14ac:dyDescent="0.25">
      <c r="A479" s="5" t="s">
        <v>2779</v>
      </c>
      <c r="B479" s="5" t="s">
        <v>847</v>
      </c>
      <c r="C479" s="5" t="s">
        <v>846</v>
      </c>
      <c r="D479" s="5" t="s">
        <v>620</v>
      </c>
      <c r="E479" s="5" t="s">
        <v>2799</v>
      </c>
      <c r="F479" s="5" t="s">
        <v>2798</v>
      </c>
      <c r="G479" s="5">
        <v>2</v>
      </c>
      <c r="H479" s="5">
        <v>1</v>
      </c>
      <c r="I479" s="13"/>
      <c r="J479" s="4">
        <f>INDEX('08_Data_level_analysis'!$M$3:$M$256,MATCH(C479,'08_Data_level_analysis'!$B$3:$B$256,0))</f>
        <v>2</v>
      </c>
      <c r="K479" s="5" t="str">
        <f t="shared" si="8"/>
        <v>N</v>
      </c>
      <c r="L479" s="20"/>
      <c r="M479" s="13">
        <v>0.77905858719603616</v>
      </c>
      <c r="N479" s="5">
        <v>2020</v>
      </c>
      <c r="O479" s="5" t="s">
        <v>2779</v>
      </c>
      <c r="P479" s="14">
        <v>60.241129534975755</v>
      </c>
      <c r="Q479" s="5">
        <v>2020</v>
      </c>
      <c r="R479" s="5" t="s">
        <v>2779</v>
      </c>
      <c r="U479" s="5" t="s">
        <v>1569</v>
      </c>
      <c r="X479" s="5" t="s">
        <v>1569</v>
      </c>
      <c r="Y479" s="14">
        <v>0.64176892150076326</v>
      </c>
      <c r="Z479" s="5">
        <v>2020</v>
      </c>
      <c r="AA479" s="5" t="s">
        <v>2779</v>
      </c>
      <c r="AB479" s="14">
        <v>7.4247448237745137E-2</v>
      </c>
      <c r="AC479" s="5">
        <v>2020</v>
      </c>
      <c r="AD479" s="5" t="s">
        <v>2779</v>
      </c>
      <c r="AG479" s="5" t="s">
        <v>1569</v>
      </c>
      <c r="AH479" s="14">
        <v>100</v>
      </c>
      <c r="AI479" s="5">
        <v>2020</v>
      </c>
      <c r="AJ479" s="5" t="s">
        <v>2779</v>
      </c>
      <c r="AM479" s="5" t="s">
        <v>1569</v>
      </c>
    </row>
    <row r="480" spans="1:39" ht="12.75" customHeight="1" x14ac:dyDescent="0.25">
      <c r="A480" s="5" t="s">
        <v>2800</v>
      </c>
      <c r="B480" s="5" t="s">
        <v>1124</v>
      </c>
      <c r="C480" s="5" t="s">
        <v>1123</v>
      </c>
      <c r="D480" s="5" t="s">
        <v>1038</v>
      </c>
      <c r="E480" s="5" t="s">
        <v>2847</v>
      </c>
      <c r="F480" s="5" t="s">
        <v>2848</v>
      </c>
      <c r="G480" s="5">
        <v>3</v>
      </c>
      <c r="H480" s="5">
        <v>1</v>
      </c>
      <c r="I480" s="5" t="s">
        <v>2849</v>
      </c>
      <c r="J480" s="4">
        <f>INDEX('08_Data_level_analysis'!$M$3:$M$256,MATCH(C480,'08_Data_level_analysis'!$B$3:$B$256,0))</f>
        <v>3</v>
      </c>
      <c r="K480" s="5" t="str">
        <f t="shared" si="8"/>
        <v>N</v>
      </c>
      <c r="M480" s="13">
        <v>0.61186535594803981</v>
      </c>
      <c r="N480" s="5">
        <v>2019</v>
      </c>
      <c r="O480" s="5" t="s">
        <v>2800</v>
      </c>
      <c r="R480" s="5" t="s">
        <v>1569</v>
      </c>
      <c r="U480" s="5" t="s">
        <v>1569</v>
      </c>
      <c r="X480" s="5" t="s">
        <v>1569</v>
      </c>
      <c r="AA480" s="5" t="s">
        <v>1569</v>
      </c>
      <c r="AD480" s="5" t="s">
        <v>1569</v>
      </c>
      <c r="AG480" s="5" t="s">
        <v>1569</v>
      </c>
      <c r="AJ480" s="5" t="s">
        <v>1569</v>
      </c>
      <c r="AM480" s="5" t="s">
        <v>1569</v>
      </c>
    </row>
    <row r="481" spans="1:39" ht="12.75" customHeight="1" x14ac:dyDescent="0.25">
      <c r="A481" s="5" t="s">
        <v>2801</v>
      </c>
      <c r="B481" s="5" t="s">
        <v>1124</v>
      </c>
      <c r="C481" s="5" t="s">
        <v>1123</v>
      </c>
      <c r="D481" s="5" t="s">
        <v>1038</v>
      </c>
      <c r="E481" s="5" t="s">
        <v>2850</v>
      </c>
      <c r="F481" s="5" t="s">
        <v>2896</v>
      </c>
      <c r="G481" s="5">
        <v>3</v>
      </c>
      <c r="H481" s="5">
        <v>2</v>
      </c>
      <c r="I481" s="5" t="s">
        <v>2941</v>
      </c>
      <c r="J481" s="4">
        <f>INDEX('08_Data_level_analysis'!$M$3:$M$256,MATCH(C481,'08_Data_level_analysis'!$B$3:$B$256,0))</f>
        <v>3</v>
      </c>
      <c r="K481" s="5" t="str">
        <f t="shared" si="8"/>
        <v>N</v>
      </c>
      <c r="M481" s="13">
        <v>0.47241086014591205</v>
      </c>
      <c r="N481" s="5">
        <v>2019</v>
      </c>
      <c r="O481" s="5" t="s">
        <v>2801</v>
      </c>
      <c r="R481" s="5" t="s">
        <v>1569</v>
      </c>
      <c r="U481" s="5" t="s">
        <v>1569</v>
      </c>
      <c r="X481" s="5" t="s">
        <v>1569</v>
      </c>
      <c r="AA481" s="5" t="s">
        <v>1569</v>
      </c>
      <c r="AD481" s="5" t="s">
        <v>1569</v>
      </c>
      <c r="AG481" s="5" t="s">
        <v>1569</v>
      </c>
      <c r="AJ481" s="5" t="s">
        <v>1569</v>
      </c>
      <c r="AM481" s="5" t="s">
        <v>1569</v>
      </c>
    </row>
    <row r="482" spans="1:39" ht="12.75" customHeight="1" x14ac:dyDescent="0.25">
      <c r="A482" s="5" t="s">
        <v>2802</v>
      </c>
      <c r="B482" s="5" t="s">
        <v>1124</v>
      </c>
      <c r="C482" s="5" t="s">
        <v>1123</v>
      </c>
      <c r="D482" s="5" t="s">
        <v>1038</v>
      </c>
      <c r="E482" s="5" t="s">
        <v>2851</v>
      </c>
      <c r="F482" s="5" t="s">
        <v>2897</v>
      </c>
      <c r="G482" s="5">
        <v>3</v>
      </c>
      <c r="H482" s="5">
        <v>2</v>
      </c>
      <c r="I482" s="5" t="s">
        <v>2942</v>
      </c>
      <c r="J482" s="4">
        <f>INDEX('08_Data_level_analysis'!$M$3:$M$256,MATCH(C482,'08_Data_level_analysis'!$B$3:$B$256,0))</f>
        <v>3</v>
      </c>
      <c r="K482" s="5" t="str">
        <f t="shared" si="8"/>
        <v>N</v>
      </c>
      <c r="M482" s="13">
        <v>0.69501316464862339</v>
      </c>
      <c r="N482" s="5">
        <v>2019</v>
      </c>
      <c r="O482" s="5" t="s">
        <v>2802</v>
      </c>
      <c r="R482" s="5" t="s">
        <v>1569</v>
      </c>
      <c r="U482" s="5" t="s">
        <v>1569</v>
      </c>
      <c r="X482" s="5" t="s">
        <v>1569</v>
      </c>
      <c r="AA482" s="5" t="s">
        <v>1569</v>
      </c>
      <c r="AD482" s="5" t="s">
        <v>1569</v>
      </c>
      <c r="AG482" s="5" t="s">
        <v>1569</v>
      </c>
      <c r="AJ482" s="5" t="s">
        <v>1569</v>
      </c>
      <c r="AM482" s="5" t="s">
        <v>1569</v>
      </c>
    </row>
    <row r="483" spans="1:39" ht="12.75" customHeight="1" x14ac:dyDescent="0.25">
      <c r="A483" s="5" t="s">
        <v>2803</v>
      </c>
      <c r="B483" s="5" t="s">
        <v>1124</v>
      </c>
      <c r="C483" s="5" t="s">
        <v>1123</v>
      </c>
      <c r="D483" s="5" t="s">
        <v>1038</v>
      </c>
      <c r="E483" s="5" t="s">
        <v>2852</v>
      </c>
      <c r="F483" s="5" t="s">
        <v>2898</v>
      </c>
      <c r="G483" s="5">
        <v>3</v>
      </c>
      <c r="H483" s="5">
        <v>1</v>
      </c>
      <c r="I483" s="5" t="s">
        <v>2943</v>
      </c>
      <c r="J483" s="4">
        <f>INDEX('08_Data_level_analysis'!$M$3:$M$256,MATCH(C483,'08_Data_level_analysis'!$B$3:$B$256,0))</f>
        <v>3</v>
      </c>
      <c r="K483" s="5" t="str">
        <f t="shared" si="8"/>
        <v>N</v>
      </c>
      <c r="M483" s="13">
        <v>0.55903797109087372</v>
      </c>
      <c r="N483" s="5">
        <v>2019</v>
      </c>
      <c r="O483" s="5" t="s">
        <v>2803</v>
      </c>
      <c r="R483" s="5" t="s">
        <v>1569</v>
      </c>
      <c r="U483" s="5" t="s">
        <v>1569</v>
      </c>
      <c r="X483" s="5" t="s">
        <v>1569</v>
      </c>
      <c r="AA483" s="5" t="s">
        <v>1569</v>
      </c>
      <c r="AD483" s="5" t="s">
        <v>1569</v>
      </c>
      <c r="AG483" s="5" t="s">
        <v>1569</v>
      </c>
      <c r="AJ483" s="5" t="s">
        <v>1569</v>
      </c>
      <c r="AM483" s="5" t="s">
        <v>1569</v>
      </c>
    </row>
    <row r="484" spans="1:39" ht="12.75" customHeight="1" x14ac:dyDescent="0.25">
      <c r="A484" s="5" t="s">
        <v>2804</v>
      </c>
      <c r="B484" s="5" t="s">
        <v>1124</v>
      </c>
      <c r="C484" s="5" t="s">
        <v>1123</v>
      </c>
      <c r="D484" s="5" t="s">
        <v>1038</v>
      </c>
      <c r="E484" s="5" t="s">
        <v>2853</v>
      </c>
      <c r="F484" s="5" t="s">
        <v>2899</v>
      </c>
      <c r="G484" s="5">
        <v>3</v>
      </c>
      <c r="H484" s="5">
        <v>2</v>
      </c>
      <c r="I484" s="5" t="s">
        <v>2944</v>
      </c>
      <c r="J484" s="4">
        <f>INDEX('08_Data_level_analysis'!$M$3:$M$256,MATCH(C484,'08_Data_level_analysis'!$B$3:$B$256,0))</f>
        <v>3</v>
      </c>
      <c r="K484" s="5" t="str">
        <f t="shared" si="8"/>
        <v>N</v>
      </c>
      <c r="M484" s="13">
        <v>0.47069610360637315</v>
      </c>
      <c r="N484" s="5">
        <v>2019</v>
      </c>
      <c r="O484" s="5" t="s">
        <v>2804</v>
      </c>
      <c r="R484" s="5" t="s">
        <v>1569</v>
      </c>
      <c r="U484" s="5" t="s">
        <v>1569</v>
      </c>
      <c r="X484" s="5" t="s">
        <v>1569</v>
      </c>
      <c r="AA484" s="5" t="s">
        <v>1569</v>
      </c>
      <c r="AD484" s="5" t="s">
        <v>1569</v>
      </c>
      <c r="AG484" s="5" t="s">
        <v>1569</v>
      </c>
      <c r="AJ484" s="5" t="s">
        <v>1569</v>
      </c>
      <c r="AM484" s="5" t="s">
        <v>1569</v>
      </c>
    </row>
    <row r="485" spans="1:39" ht="12.75" customHeight="1" x14ac:dyDescent="0.25">
      <c r="A485" s="5" t="s">
        <v>2805</v>
      </c>
      <c r="B485" s="5" t="s">
        <v>1124</v>
      </c>
      <c r="C485" s="5" t="s">
        <v>1123</v>
      </c>
      <c r="D485" s="5" t="s">
        <v>1038</v>
      </c>
      <c r="E485" s="5" t="s">
        <v>2854</v>
      </c>
      <c r="F485" s="5" t="s">
        <v>2900</v>
      </c>
      <c r="G485" s="5">
        <v>3</v>
      </c>
      <c r="H485" s="5">
        <v>2</v>
      </c>
      <c r="I485" s="5" t="s">
        <v>2945</v>
      </c>
      <c r="J485" s="4">
        <f>INDEX('08_Data_level_analysis'!$M$3:$M$256,MATCH(C485,'08_Data_level_analysis'!$B$3:$B$256,0))</f>
        <v>3</v>
      </c>
      <c r="K485" s="5" t="str">
        <f t="shared" si="8"/>
        <v>N</v>
      </c>
      <c r="M485" s="13">
        <v>0.60063528255041376</v>
      </c>
      <c r="N485" s="5">
        <v>2019</v>
      </c>
      <c r="O485" s="5" t="s">
        <v>2805</v>
      </c>
      <c r="R485" s="5" t="s">
        <v>1569</v>
      </c>
      <c r="U485" s="5" t="s">
        <v>1569</v>
      </c>
      <c r="X485" s="5" t="s">
        <v>1569</v>
      </c>
      <c r="AA485" s="5" t="s">
        <v>1569</v>
      </c>
      <c r="AD485" s="5" t="s">
        <v>1569</v>
      </c>
      <c r="AG485" s="5" t="s">
        <v>1569</v>
      </c>
      <c r="AJ485" s="5" t="s">
        <v>1569</v>
      </c>
      <c r="AM485" s="5" t="s">
        <v>1569</v>
      </c>
    </row>
    <row r="486" spans="1:39" ht="12.75" customHeight="1" x14ac:dyDescent="0.25">
      <c r="A486" s="5" t="s">
        <v>2806</v>
      </c>
      <c r="B486" s="5" t="s">
        <v>1124</v>
      </c>
      <c r="C486" s="5" t="s">
        <v>1123</v>
      </c>
      <c r="D486" s="5" t="s">
        <v>1038</v>
      </c>
      <c r="E486" s="5" t="s">
        <v>2855</v>
      </c>
      <c r="F486" s="5" t="s">
        <v>2901</v>
      </c>
      <c r="G486" s="5">
        <v>3</v>
      </c>
      <c r="H486" s="5">
        <v>2</v>
      </c>
      <c r="I486" s="5" t="s">
        <v>2946</v>
      </c>
      <c r="J486" s="4">
        <f>INDEX('08_Data_level_analysis'!$M$3:$M$256,MATCH(C486,'08_Data_level_analysis'!$B$3:$B$256,0))</f>
        <v>3</v>
      </c>
      <c r="K486" s="5" t="str">
        <f t="shared" si="8"/>
        <v>N</v>
      </c>
      <c r="M486" s="13">
        <v>0.43984901944734467</v>
      </c>
      <c r="N486" s="5">
        <v>2019</v>
      </c>
      <c r="O486" s="5" t="s">
        <v>2806</v>
      </c>
      <c r="R486" s="5" t="s">
        <v>1569</v>
      </c>
      <c r="U486" s="5" t="s">
        <v>1569</v>
      </c>
      <c r="X486" s="5" t="s">
        <v>1569</v>
      </c>
      <c r="AA486" s="5" t="s">
        <v>1569</v>
      </c>
      <c r="AD486" s="5" t="s">
        <v>1569</v>
      </c>
      <c r="AG486" s="5" t="s">
        <v>1569</v>
      </c>
      <c r="AJ486" s="5" t="s">
        <v>1569</v>
      </c>
      <c r="AM486" s="5" t="s">
        <v>1569</v>
      </c>
    </row>
    <row r="487" spans="1:39" ht="12.75" customHeight="1" x14ac:dyDescent="0.25">
      <c r="A487" s="5" t="s">
        <v>2807</v>
      </c>
      <c r="B487" s="5" t="s">
        <v>1124</v>
      </c>
      <c r="C487" s="5" t="s">
        <v>1123</v>
      </c>
      <c r="D487" s="5" t="s">
        <v>1038</v>
      </c>
      <c r="E487" s="5" t="s">
        <v>2856</v>
      </c>
      <c r="F487" s="5" t="s">
        <v>2902</v>
      </c>
      <c r="G487" s="5">
        <v>3</v>
      </c>
      <c r="H487" s="5">
        <v>2</v>
      </c>
      <c r="I487" s="5" t="s">
        <v>2947</v>
      </c>
      <c r="J487" s="4">
        <f>INDEX('08_Data_level_analysis'!$M$3:$M$256,MATCH(C487,'08_Data_level_analysis'!$B$3:$B$256,0))</f>
        <v>3</v>
      </c>
      <c r="K487" s="5" t="str">
        <f t="shared" si="8"/>
        <v>N</v>
      </c>
      <c r="M487" s="13">
        <v>0.37628806817621596</v>
      </c>
      <c r="N487" s="5">
        <v>2019</v>
      </c>
      <c r="O487" s="5" t="s">
        <v>2807</v>
      </c>
      <c r="R487" s="5" t="s">
        <v>1569</v>
      </c>
      <c r="U487" s="5" t="s">
        <v>1569</v>
      </c>
      <c r="X487" s="5" t="s">
        <v>1569</v>
      </c>
      <c r="AA487" s="5" t="s">
        <v>1569</v>
      </c>
      <c r="AD487" s="5" t="s">
        <v>1569</v>
      </c>
      <c r="AG487" s="5" t="s">
        <v>1569</v>
      </c>
      <c r="AJ487" s="5" t="s">
        <v>1569</v>
      </c>
      <c r="AM487" s="5" t="s">
        <v>1569</v>
      </c>
    </row>
    <row r="488" spans="1:39" ht="12.75" customHeight="1" x14ac:dyDescent="0.25">
      <c r="A488" s="5" t="s">
        <v>2808</v>
      </c>
      <c r="B488" s="5" t="s">
        <v>1124</v>
      </c>
      <c r="C488" s="5" t="s">
        <v>1123</v>
      </c>
      <c r="D488" s="5" t="s">
        <v>1038</v>
      </c>
      <c r="E488" s="5" t="s">
        <v>2857</v>
      </c>
      <c r="F488" s="5" t="s">
        <v>2903</v>
      </c>
      <c r="G488" s="5">
        <v>3</v>
      </c>
      <c r="H488" s="5">
        <v>1</v>
      </c>
      <c r="I488" s="5" t="s">
        <v>2948</v>
      </c>
      <c r="J488" s="4">
        <f>INDEX('08_Data_level_analysis'!$M$3:$M$256,MATCH(C488,'08_Data_level_analysis'!$B$3:$B$256,0))</f>
        <v>3</v>
      </c>
      <c r="K488" s="5" t="str">
        <f t="shared" si="8"/>
        <v>N</v>
      </c>
      <c r="M488" s="13">
        <v>0.4556123738412885</v>
      </c>
      <c r="N488" s="5">
        <v>2019</v>
      </c>
      <c r="O488" s="5" t="s">
        <v>2808</v>
      </c>
      <c r="R488" s="5" t="s">
        <v>1569</v>
      </c>
      <c r="U488" s="5" t="s">
        <v>1569</v>
      </c>
      <c r="X488" s="5" t="s">
        <v>1569</v>
      </c>
      <c r="AA488" s="5" t="s">
        <v>1569</v>
      </c>
      <c r="AD488" s="5" t="s">
        <v>1569</v>
      </c>
      <c r="AG488" s="5" t="s">
        <v>1569</v>
      </c>
      <c r="AJ488" s="5" t="s">
        <v>1569</v>
      </c>
      <c r="AM488" s="5" t="s">
        <v>1569</v>
      </c>
    </row>
    <row r="489" spans="1:39" ht="12.75" customHeight="1" x14ac:dyDescent="0.25">
      <c r="A489" s="5" t="s">
        <v>2809</v>
      </c>
      <c r="B489" s="5" t="s">
        <v>1124</v>
      </c>
      <c r="C489" s="5" t="s">
        <v>1123</v>
      </c>
      <c r="D489" s="5" t="s">
        <v>1038</v>
      </c>
      <c r="E489" s="5" t="s">
        <v>2858</v>
      </c>
      <c r="F489" s="5" t="s">
        <v>2904</v>
      </c>
      <c r="G489" s="5">
        <v>3</v>
      </c>
      <c r="H489" s="5">
        <v>2</v>
      </c>
      <c r="I489" s="5" t="s">
        <v>2949</v>
      </c>
      <c r="J489" s="4">
        <f>INDEX('08_Data_level_analysis'!$M$3:$M$256,MATCH(C489,'08_Data_level_analysis'!$B$3:$B$256,0))</f>
        <v>3</v>
      </c>
      <c r="K489" s="5" t="str">
        <f t="shared" si="8"/>
        <v>N</v>
      </c>
      <c r="M489" s="13">
        <v>0.40318107945551634</v>
      </c>
      <c r="N489" s="5">
        <v>2019</v>
      </c>
      <c r="O489" s="5" t="s">
        <v>2809</v>
      </c>
      <c r="R489" s="5" t="s">
        <v>1569</v>
      </c>
      <c r="U489" s="5" t="s">
        <v>1569</v>
      </c>
      <c r="X489" s="5" t="s">
        <v>1569</v>
      </c>
      <c r="AA489" s="5" t="s">
        <v>1569</v>
      </c>
      <c r="AD489" s="5" t="s">
        <v>1569</v>
      </c>
      <c r="AG489" s="5" t="s">
        <v>1569</v>
      </c>
      <c r="AJ489" s="5" t="s">
        <v>1569</v>
      </c>
      <c r="AM489" s="5" t="s">
        <v>1569</v>
      </c>
    </row>
    <row r="490" spans="1:39" ht="12.75" customHeight="1" x14ac:dyDescent="0.25">
      <c r="A490" s="5" t="s">
        <v>2810</v>
      </c>
      <c r="B490" s="5" t="s">
        <v>1124</v>
      </c>
      <c r="C490" s="5" t="s">
        <v>1123</v>
      </c>
      <c r="D490" s="5" t="s">
        <v>1038</v>
      </c>
      <c r="E490" s="5" t="s">
        <v>2859</v>
      </c>
      <c r="F490" s="5" t="s">
        <v>2905</v>
      </c>
      <c r="G490" s="5">
        <v>3</v>
      </c>
      <c r="H490" s="5">
        <v>2</v>
      </c>
      <c r="I490" s="5" t="s">
        <v>2950</v>
      </c>
      <c r="J490" s="4">
        <f>INDEX('08_Data_level_analysis'!$M$3:$M$256,MATCH(C490,'08_Data_level_analysis'!$B$3:$B$256,0))</f>
        <v>3</v>
      </c>
      <c r="K490" s="5" t="str">
        <f t="shared" si="8"/>
        <v>N</v>
      </c>
      <c r="M490" s="13">
        <v>0.5255237220104817</v>
      </c>
      <c r="N490" s="5">
        <v>2019</v>
      </c>
      <c r="O490" s="5" t="s">
        <v>2810</v>
      </c>
      <c r="R490" s="5" t="s">
        <v>1569</v>
      </c>
      <c r="U490" s="5" t="s">
        <v>1569</v>
      </c>
      <c r="X490" s="5" t="s">
        <v>1569</v>
      </c>
      <c r="AA490" s="5" t="s">
        <v>1569</v>
      </c>
      <c r="AD490" s="5" t="s">
        <v>1569</v>
      </c>
      <c r="AG490" s="5" t="s">
        <v>1569</v>
      </c>
      <c r="AJ490" s="5" t="s">
        <v>1569</v>
      </c>
      <c r="AM490" s="5" t="s">
        <v>1569</v>
      </c>
    </row>
    <row r="491" spans="1:39" ht="12.75" customHeight="1" x14ac:dyDescent="0.25">
      <c r="A491" s="5" t="s">
        <v>2811</v>
      </c>
      <c r="B491" s="5" t="s">
        <v>1124</v>
      </c>
      <c r="C491" s="5" t="s">
        <v>1123</v>
      </c>
      <c r="D491" s="5" t="s">
        <v>1038</v>
      </c>
      <c r="E491" s="5" t="s">
        <v>2860</v>
      </c>
      <c r="F491" s="5" t="s">
        <v>2906</v>
      </c>
      <c r="G491" s="5">
        <v>3</v>
      </c>
      <c r="H491" s="5">
        <v>2</v>
      </c>
      <c r="I491" s="5" t="s">
        <v>2951</v>
      </c>
      <c r="J491" s="4">
        <f>INDEX('08_Data_level_analysis'!$M$3:$M$256,MATCH(C491,'08_Data_level_analysis'!$B$3:$B$256,0))</f>
        <v>3</v>
      </c>
      <c r="K491" s="5" t="str">
        <f t="shared" si="8"/>
        <v>N</v>
      </c>
      <c r="M491" s="13">
        <v>0.74788512976730515</v>
      </c>
      <c r="N491" s="5">
        <v>2019</v>
      </c>
      <c r="O491" s="5" t="s">
        <v>2811</v>
      </c>
      <c r="R491" s="5" t="s">
        <v>1569</v>
      </c>
      <c r="U491" s="5" t="s">
        <v>1569</v>
      </c>
      <c r="X491" s="5" t="s">
        <v>1569</v>
      </c>
      <c r="AA491" s="5" t="s">
        <v>1569</v>
      </c>
      <c r="AD491" s="5" t="s">
        <v>1569</v>
      </c>
      <c r="AG491" s="5" t="s">
        <v>1569</v>
      </c>
      <c r="AJ491" s="5" t="s">
        <v>1569</v>
      </c>
      <c r="AM491" s="5" t="s">
        <v>1569</v>
      </c>
    </row>
    <row r="492" spans="1:39" ht="12.75" customHeight="1" x14ac:dyDescent="0.25">
      <c r="A492" s="5" t="s">
        <v>2812</v>
      </c>
      <c r="B492" s="5" t="s">
        <v>1124</v>
      </c>
      <c r="C492" s="5" t="s">
        <v>1123</v>
      </c>
      <c r="D492" s="5" t="s">
        <v>1038</v>
      </c>
      <c r="E492" s="5" t="s">
        <v>2861</v>
      </c>
      <c r="F492" s="5" t="s">
        <v>2907</v>
      </c>
      <c r="G492" s="5">
        <v>3</v>
      </c>
      <c r="H492" s="5">
        <v>2</v>
      </c>
      <c r="I492" s="5" t="s">
        <v>2952</v>
      </c>
      <c r="J492" s="4">
        <f>INDEX('08_Data_level_analysis'!$M$3:$M$256,MATCH(C492,'08_Data_level_analysis'!$B$3:$B$256,0))</f>
        <v>3</v>
      </c>
      <c r="K492" s="5" t="str">
        <f t="shared" si="8"/>
        <v>N</v>
      </c>
      <c r="M492" s="13">
        <v>0.40989643810712334</v>
      </c>
      <c r="N492" s="5">
        <v>2019</v>
      </c>
      <c r="O492" s="5" t="s">
        <v>2812</v>
      </c>
      <c r="R492" s="5" t="s">
        <v>1569</v>
      </c>
      <c r="U492" s="5" t="s">
        <v>1569</v>
      </c>
      <c r="X492" s="5" t="s">
        <v>1569</v>
      </c>
      <c r="AA492" s="5" t="s">
        <v>1569</v>
      </c>
      <c r="AD492" s="5" t="s">
        <v>1569</v>
      </c>
      <c r="AG492" s="5" t="s">
        <v>1569</v>
      </c>
      <c r="AJ492" s="5" t="s">
        <v>1569</v>
      </c>
      <c r="AM492" s="5" t="s">
        <v>1569</v>
      </c>
    </row>
    <row r="493" spans="1:39" ht="12.75" customHeight="1" x14ac:dyDescent="0.25">
      <c r="A493" s="5" t="s">
        <v>2813</v>
      </c>
      <c r="B493" s="5" t="s">
        <v>1124</v>
      </c>
      <c r="C493" s="5" t="s">
        <v>1123</v>
      </c>
      <c r="D493" s="5" t="s">
        <v>1038</v>
      </c>
      <c r="E493" s="5" t="s">
        <v>2862</v>
      </c>
      <c r="F493" s="5" t="s">
        <v>2908</v>
      </c>
      <c r="G493" s="5">
        <v>3</v>
      </c>
      <c r="H493" s="5">
        <v>2</v>
      </c>
      <c r="I493" s="5" t="s">
        <v>2942</v>
      </c>
      <c r="J493" s="4">
        <f>INDEX('08_Data_level_analysis'!$M$3:$M$256,MATCH(C493,'08_Data_level_analysis'!$B$3:$B$256,0))</f>
        <v>3</v>
      </c>
      <c r="K493" s="5" t="str">
        <f t="shared" si="8"/>
        <v>N</v>
      </c>
      <c r="M493" s="13">
        <v>0.93806388690010123</v>
      </c>
      <c r="N493" s="5">
        <v>2019</v>
      </c>
      <c r="O493" s="5" t="s">
        <v>2813</v>
      </c>
      <c r="R493" s="5" t="s">
        <v>1569</v>
      </c>
      <c r="U493" s="5" t="s">
        <v>1569</v>
      </c>
      <c r="X493" s="5" t="s">
        <v>1569</v>
      </c>
      <c r="AA493" s="5" t="s">
        <v>1569</v>
      </c>
      <c r="AD493" s="5" t="s">
        <v>1569</v>
      </c>
      <c r="AG493" s="5" t="s">
        <v>1569</v>
      </c>
      <c r="AJ493" s="5" t="s">
        <v>1569</v>
      </c>
      <c r="AM493" s="5" t="s">
        <v>1569</v>
      </c>
    </row>
    <row r="494" spans="1:39" ht="12.75" customHeight="1" x14ac:dyDescent="0.25">
      <c r="A494" s="5" t="s">
        <v>2814</v>
      </c>
      <c r="B494" s="5" t="s">
        <v>1124</v>
      </c>
      <c r="C494" s="5" t="s">
        <v>1123</v>
      </c>
      <c r="D494" s="5" t="s">
        <v>1038</v>
      </c>
      <c r="E494" s="5" t="s">
        <v>2863</v>
      </c>
      <c r="F494" s="5" t="s">
        <v>2909</v>
      </c>
      <c r="G494" s="5">
        <v>3</v>
      </c>
      <c r="H494" s="5">
        <v>1</v>
      </c>
      <c r="I494" s="5" t="s">
        <v>2953</v>
      </c>
      <c r="J494" s="4">
        <f>INDEX('08_Data_level_analysis'!$M$3:$M$256,MATCH(C494,'08_Data_level_analysis'!$B$3:$B$256,0))</f>
        <v>3</v>
      </c>
      <c r="K494" s="5" t="str">
        <f t="shared" si="8"/>
        <v>N</v>
      </c>
      <c r="M494" s="13">
        <v>0.54963028207046205</v>
      </c>
      <c r="N494" s="5">
        <v>2019</v>
      </c>
      <c r="O494" s="5" t="s">
        <v>2814</v>
      </c>
      <c r="R494" s="5" t="s">
        <v>1569</v>
      </c>
      <c r="U494" s="5" t="s">
        <v>1569</v>
      </c>
      <c r="X494" s="5" t="s">
        <v>1569</v>
      </c>
      <c r="AA494" s="5" t="s">
        <v>1569</v>
      </c>
      <c r="AD494" s="5" t="s">
        <v>1569</v>
      </c>
      <c r="AG494" s="5" t="s">
        <v>1569</v>
      </c>
      <c r="AJ494" s="5" t="s">
        <v>1569</v>
      </c>
      <c r="AM494" s="5" t="s">
        <v>1569</v>
      </c>
    </row>
    <row r="495" spans="1:39" ht="12.75" customHeight="1" x14ac:dyDescent="0.25">
      <c r="A495" s="5" t="s">
        <v>2815</v>
      </c>
      <c r="B495" s="5" t="s">
        <v>1124</v>
      </c>
      <c r="C495" s="5" t="s">
        <v>1123</v>
      </c>
      <c r="D495" s="5" t="s">
        <v>1038</v>
      </c>
      <c r="E495" s="5" t="s">
        <v>2864</v>
      </c>
      <c r="F495" s="5" t="s">
        <v>2910</v>
      </c>
      <c r="G495" s="5">
        <v>3</v>
      </c>
      <c r="H495" s="5">
        <v>2</v>
      </c>
      <c r="I495" s="5" t="s">
        <v>2947</v>
      </c>
      <c r="J495" s="4">
        <f>INDEX('08_Data_level_analysis'!$M$3:$M$256,MATCH(C495,'08_Data_level_analysis'!$B$3:$B$256,0))</f>
        <v>3</v>
      </c>
      <c r="K495" s="5" t="str">
        <f t="shared" si="8"/>
        <v>N</v>
      </c>
      <c r="M495" s="13">
        <v>0.9153197311460991</v>
      </c>
      <c r="N495" s="5">
        <v>2019</v>
      </c>
      <c r="O495" s="5" t="s">
        <v>2815</v>
      </c>
      <c r="R495" s="5" t="s">
        <v>1569</v>
      </c>
      <c r="U495" s="5" t="s">
        <v>1569</v>
      </c>
      <c r="X495" s="5" t="s">
        <v>1569</v>
      </c>
      <c r="AA495" s="5" t="s">
        <v>1569</v>
      </c>
      <c r="AD495" s="5" t="s">
        <v>1569</v>
      </c>
      <c r="AG495" s="5" t="s">
        <v>1569</v>
      </c>
      <c r="AJ495" s="5" t="s">
        <v>1569</v>
      </c>
      <c r="AM495" s="5" t="s">
        <v>1569</v>
      </c>
    </row>
    <row r="496" spans="1:39" ht="12.75" customHeight="1" x14ac:dyDescent="0.25">
      <c r="A496" s="5" t="s">
        <v>2816</v>
      </c>
      <c r="B496" s="5" t="s">
        <v>1124</v>
      </c>
      <c r="C496" s="5" t="s">
        <v>1123</v>
      </c>
      <c r="D496" s="5" t="s">
        <v>1038</v>
      </c>
      <c r="E496" s="5" t="s">
        <v>2865</v>
      </c>
      <c r="F496" s="5" t="s">
        <v>2911</v>
      </c>
      <c r="G496" s="5">
        <v>3</v>
      </c>
      <c r="H496" s="5">
        <v>2</v>
      </c>
      <c r="I496" s="5" t="s">
        <v>2954</v>
      </c>
      <c r="J496" s="4">
        <f>INDEX('08_Data_level_analysis'!$M$3:$M$256,MATCH(C496,'08_Data_level_analysis'!$B$3:$B$256,0))</f>
        <v>3</v>
      </c>
      <c r="K496" s="5" t="str">
        <f t="shared" si="8"/>
        <v>N</v>
      </c>
      <c r="M496" s="13">
        <v>0.68475792943366676</v>
      </c>
      <c r="N496" s="5">
        <v>2019</v>
      </c>
      <c r="O496" s="5" t="s">
        <v>2816</v>
      </c>
      <c r="R496" s="5" t="s">
        <v>1569</v>
      </c>
      <c r="U496" s="5" t="s">
        <v>1569</v>
      </c>
      <c r="X496" s="5" t="s">
        <v>1569</v>
      </c>
      <c r="AA496" s="5" t="s">
        <v>1569</v>
      </c>
      <c r="AD496" s="5" t="s">
        <v>1569</v>
      </c>
      <c r="AG496" s="5" t="s">
        <v>1569</v>
      </c>
      <c r="AJ496" s="5" t="s">
        <v>1569</v>
      </c>
      <c r="AM496" s="5" t="s">
        <v>1569</v>
      </c>
    </row>
    <row r="497" spans="1:39" ht="12.75" customHeight="1" x14ac:dyDescent="0.25">
      <c r="A497" s="5" t="s">
        <v>2817</v>
      </c>
      <c r="B497" s="5" t="s">
        <v>1124</v>
      </c>
      <c r="C497" s="5" t="s">
        <v>1123</v>
      </c>
      <c r="D497" s="5" t="s">
        <v>1038</v>
      </c>
      <c r="E497" s="5" t="s">
        <v>2866</v>
      </c>
      <c r="F497" s="5" t="s">
        <v>2912</v>
      </c>
      <c r="G497" s="5">
        <v>3</v>
      </c>
      <c r="H497" s="5">
        <v>2</v>
      </c>
      <c r="I497" s="5" t="s">
        <v>2955</v>
      </c>
      <c r="J497" s="4">
        <f>INDEX('08_Data_level_analysis'!$M$3:$M$256,MATCH(C497,'08_Data_level_analysis'!$B$3:$B$256,0))</f>
        <v>3</v>
      </c>
      <c r="K497" s="5" t="str">
        <f t="shared" si="8"/>
        <v>N</v>
      </c>
      <c r="M497" s="13">
        <v>0.77816908056319378</v>
      </c>
      <c r="N497" s="5">
        <v>2019</v>
      </c>
      <c r="O497" s="5" t="s">
        <v>2817</v>
      </c>
      <c r="R497" s="5" t="s">
        <v>1569</v>
      </c>
      <c r="U497" s="5" t="s">
        <v>1569</v>
      </c>
      <c r="X497" s="5" t="s">
        <v>1569</v>
      </c>
      <c r="AA497" s="5" t="s">
        <v>1569</v>
      </c>
      <c r="AD497" s="5" t="s">
        <v>1569</v>
      </c>
      <c r="AG497" s="5" t="s">
        <v>1569</v>
      </c>
      <c r="AJ497" s="5" t="s">
        <v>1569</v>
      </c>
      <c r="AM497" s="5" t="s">
        <v>1569</v>
      </c>
    </row>
    <row r="498" spans="1:39" ht="12.75" customHeight="1" x14ac:dyDescent="0.25">
      <c r="A498" s="5" t="s">
        <v>2818</v>
      </c>
      <c r="B498" s="5" t="s">
        <v>1124</v>
      </c>
      <c r="C498" s="5" t="s">
        <v>1123</v>
      </c>
      <c r="D498" s="5" t="s">
        <v>1038</v>
      </c>
      <c r="E498" s="5" t="s">
        <v>2867</v>
      </c>
      <c r="F498" s="5" t="s">
        <v>2913</v>
      </c>
      <c r="G498" s="5">
        <v>3</v>
      </c>
      <c r="H498" s="5">
        <v>2</v>
      </c>
      <c r="I498" s="5" t="s">
        <v>2956</v>
      </c>
      <c r="J498" s="4">
        <f>INDEX('08_Data_level_analysis'!$M$3:$M$256,MATCH(C498,'08_Data_level_analysis'!$B$3:$B$256,0))</f>
        <v>3</v>
      </c>
      <c r="K498" s="5" t="str">
        <f t="shared" si="8"/>
        <v>N</v>
      </c>
      <c r="M498" s="13">
        <v>0.51434665600068397</v>
      </c>
      <c r="N498" s="5">
        <v>2019</v>
      </c>
      <c r="O498" s="5" t="s">
        <v>2818</v>
      </c>
      <c r="R498" s="5" t="s">
        <v>1569</v>
      </c>
      <c r="U498" s="5" t="s">
        <v>1569</v>
      </c>
      <c r="X498" s="5" t="s">
        <v>1569</v>
      </c>
      <c r="AA498" s="5" t="s">
        <v>1569</v>
      </c>
      <c r="AD498" s="5" t="s">
        <v>1569</v>
      </c>
      <c r="AG498" s="5" t="s">
        <v>1569</v>
      </c>
      <c r="AJ498" s="5" t="s">
        <v>1569</v>
      </c>
      <c r="AM498" s="5" t="s">
        <v>1569</v>
      </c>
    </row>
    <row r="499" spans="1:39" ht="12.75" customHeight="1" x14ac:dyDescent="0.25">
      <c r="A499" s="5" t="s">
        <v>2819</v>
      </c>
      <c r="B499" s="5" t="s">
        <v>1124</v>
      </c>
      <c r="C499" s="5" t="s">
        <v>1123</v>
      </c>
      <c r="D499" s="5" t="s">
        <v>1038</v>
      </c>
      <c r="E499" s="5" t="s">
        <v>2868</v>
      </c>
      <c r="F499" s="5" t="s">
        <v>2914</v>
      </c>
      <c r="G499" s="5">
        <v>3</v>
      </c>
      <c r="H499" s="5">
        <v>1</v>
      </c>
      <c r="I499" s="5" t="s">
        <v>2957</v>
      </c>
      <c r="J499" s="4">
        <f>INDEX('08_Data_level_analysis'!$M$3:$M$256,MATCH(C499,'08_Data_level_analysis'!$B$3:$B$256,0))</f>
        <v>3</v>
      </c>
      <c r="K499" s="5" t="str">
        <f t="shared" si="8"/>
        <v>N</v>
      </c>
      <c r="M499" s="13">
        <v>0.56345937331414242</v>
      </c>
      <c r="N499" s="5">
        <v>2019</v>
      </c>
      <c r="O499" s="5" t="s">
        <v>2819</v>
      </c>
      <c r="R499" s="5" t="s">
        <v>1569</v>
      </c>
      <c r="U499" s="5" t="s">
        <v>1569</v>
      </c>
      <c r="X499" s="5" t="s">
        <v>1569</v>
      </c>
      <c r="AA499" s="5" t="s">
        <v>1569</v>
      </c>
      <c r="AD499" s="5" t="s">
        <v>1569</v>
      </c>
      <c r="AG499" s="5" t="s">
        <v>1569</v>
      </c>
      <c r="AJ499" s="5" t="s">
        <v>1569</v>
      </c>
      <c r="AM499" s="5" t="s">
        <v>1569</v>
      </c>
    </row>
    <row r="500" spans="1:39" ht="12.75" customHeight="1" x14ac:dyDescent="0.25">
      <c r="A500" s="5" t="s">
        <v>2820</v>
      </c>
      <c r="B500" s="5" t="s">
        <v>1124</v>
      </c>
      <c r="C500" s="5" t="s">
        <v>1123</v>
      </c>
      <c r="D500" s="5" t="s">
        <v>1038</v>
      </c>
      <c r="E500" s="5" t="s">
        <v>2869</v>
      </c>
      <c r="F500" s="5" t="s">
        <v>2915</v>
      </c>
      <c r="G500" s="5">
        <v>3</v>
      </c>
      <c r="H500" s="5">
        <v>1</v>
      </c>
      <c r="I500" s="5" t="s">
        <v>2958</v>
      </c>
      <c r="J500" s="4">
        <f>INDEX('08_Data_level_analysis'!$M$3:$M$256,MATCH(C500,'08_Data_level_analysis'!$B$3:$B$256,0))</f>
        <v>3</v>
      </c>
      <c r="K500" s="5" t="str">
        <f t="shared" si="8"/>
        <v>N</v>
      </c>
      <c r="M500" s="13">
        <v>0.48090797421962966</v>
      </c>
      <c r="N500" s="5">
        <v>2019</v>
      </c>
      <c r="O500" s="5" t="s">
        <v>2820</v>
      </c>
      <c r="R500" s="5" t="s">
        <v>1569</v>
      </c>
      <c r="U500" s="5" t="s">
        <v>1569</v>
      </c>
      <c r="X500" s="5" t="s">
        <v>1569</v>
      </c>
      <c r="AA500" s="5" t="s">
        <v>1569</v>
      </c>
      <c r="AD500" s="5" t="s">
        <v>1569</v>
      </c>
      <c r="AG500" s="5" t="s">
        <v>1569</v>
      </c>
      <c r="AJ500" s="5" t="s">
        <v>1569</v>
      </c>
      <c r="AM500" s="5" t="s">
        <v>1569</v>
      </c>
    </row>
    <row r="501" spans="1:39" ht="12.75" customHeight="1" x14ac:dyDescent="0.25">
      <c r="A501" s="5" t="s">
        <v>2821</v>
      </c>
      <c r="B501" s="5" t="s">
        <v>1124</v>
      </c>
      <c r="C501" s="5" t="s">
        <v>1123</v>
      </c>
      <c r="D501" s="5" t="s">
        <v>1038</v>
      </c>
      <c r="E501" s="5" t="s">
        <v>2870</v>
      </c>
      <c r="F501" s="5" t="s">
        <v>2916</v>
      </c>
      <c r="G501" s="5">
        <v>3</v>
      </c>
      <c r="H501" s="5">
        <v>2</v>
      </c>
      <c r="I501" s="5" t="s">
        <v>2959</v>
      </c>
      <c r="J501" s="4">
        <f>INDEX('08_Data_level_analysis'!$M$3:$M$256,MATCH(C501,'08_Data_level_analysis'!$B$3:$B$256,0))</f>
        <v>3</v>
      </c>
      <c r="K501" s="5" t="str">
        <f t="shared" si="8"/>
        <v>N</v>
      </c>
      <c r="M501" s="13">
        <v>0.81231152378523674</v>
      </c>
      <c r="N501" s="5">
        <v>2019</v>
      </c>
      <c r="O501" s="5" t="s">
        <v>2821</v>
      </c>
      <c r="R501" s="5" t="s">
        <v>1569</v>
      </c>
      <c r="U501" s="5" t="s">
        <v>1569</v>
      </c>
      <c r="X501" s="5" t="s">
        <v>1569</v>
      </c>
      <c r="AA501" s="5" t="s">
        <v>1569</v>
      </c>
      <c r="AD501" s="5" t="s">
        <v>1569</v>
      </c>
      <c r="AG501" s="5" t="s">
        <v>1569</v>
      </c>
      <c r="AJ501" s="5" t="s">
        <v>1569</v>
      </c>
      <c r="AM501" s="5" t="s">
        <v>1569</v>
      </c>
    </row>
    <row r="502" spans="1:39" ht="12.75" customHeight="1" x14ac:dyDescent="0.25">
      <c r="A502" s="5" t="s">
        <v>2822</v>
      </c>
      <c r="B502" s="5" t="s">
        <v>1124</v>
      </c>
      <c r="C502" s="5" t="s">
        <v>1123</v>
      </c>
      <c r="D502" s="5" t="s">
        <v>1038</v>
      </c>
      <c r="E502" s="5" t="s">
        <v>2871</v>
      </c>
      <c r="F502" s="5" t="s">
        <v>2917</v>
      </c>
      <c r="G502" s="5">
        <v>3</v>
      </c>
      <c r="H502" s="5">
        <v>2</v>
      </c>
      <c r="I502" s="5" t="s">
        <v>2960</v>
      </c>
      <c r="J502" s="4">
        <f>INDEX('08_Data_level_analysis'!$M$3:$M$256,MATCH(C502,'08_Data_level_analysis'!$B$3:$B$256,0))</f>
        <v>3</v>
      </c>
      <c r="K502" s="5" t="str">
        <f t="shared" si="8"/>
        <v>N</v>
      </c>
      <c r="M502" s="13">
        <v>0.64214530649452439</v>
      </c>
      <c r="N502" s="5">
        <v>2019</v>
      </c>
      <c r="O502" s="5" t="s">
        <v>2822</v>
      </c>
      <c r="R502" s="5" t="s">
        <v>1569</v>
      </c>
      <c r="U502" s="5" t="s">
        <v>1569</v>
      </c>
      <c r="X502" s="5" t="s">
        <v>1569</v>
      </c>
      <c r="AA502" s="5" t="s">
        <v>1569</v>
      </c>
      <c r="AD502" s="5" t="s">
        <v>1569</v>
      </c>
      <c r="AG502" s="5" t="s">
        <v>1569</v>
      </c>
      <c r="AJ502" s="5" t="s">
        <v>1569</v>
      </c>
      <c r="AM502" s="5" t="s">
        <v>1569</v>
      </c>
    </row>
    <row r="503" spans="1:39" ht="12.75" customHeight="1" x14ac:dyDescent="0.25">
      <c r="A503" s="5" t="s">
        <v>2823</v>
      </c>
      <c r="B503" s="5" t="s">
        <v>1124</v>
      </c>
      <c r="C503" s="5" t="s">
        <v>1123</v>
      </c>
      <c r="D503" s="5" t="s">
        <v>1038</v>
      </c>
      <c r="E503" s="5" t="s">
        <v>2872</v>
      </c>
      <c r="F503" s="5" t="s">
        <v>2918</v>
      </c>
      <c r="G503" s="5">
        <v>3</v>
      </c>
      <c r="H503" s="5">
        <v>1</v>
      </c>
      <c r="I503" s="5" t="s">
        <v>2961</v>
      </c>
      <c r="J503" s="4">
        <f>INDEX('08_Data_level_analysis'!$M$3:$M$256,MATCH(C503,'08_Data_level_analysis'!$B$3:$B$256,0))</f>
        <v>3</v>
      </c>
      <c r="K503" s="5" t="str">
        <f t="shared" si="8"/>
        <v>N</v>
      </c>
      <c r="M503" s="13">
        <v>0.50611297878924544</v>
      </c>
      <c r="N503" s="5">
        <v>2019</v>
      </c>
      <c r="O503" s="5" t="s">
        <v>2823</v>
      </c>
      <c r="R503" s="5" t="s">
        <v>1569</v>
      </c>
      <c r="U503" s="5" t="s">
        <v>1569</v>
      </c>
      <c r="X503" s="5" t="s">
        <v>1569</v>
      </c>
      <c r="AA503" s="5" t="s">
        <v>1569</v>
      </c>
      <c r="AD503" s="5" t="s">
        <v>1569</v>
      </c>
      <c r="AG503" s="5" t="s">
        <v>1569</v>
      </c>
      <c r="AJ503" s="5" t="s">
        <v>1569</v>
      </c>
      <c r="AM503" s="5" t="s">
        <v>1569</v>
      </c>
    </row>
    <row r="504" spans="1:39" ht="12.75" customHeight="1" x14ac:dyDescent="0.25">
      <c r="A504" s="5" t="s">
        <v>2824</v>
      </c>
      <c r="B504" s="5" t="s">
        <v>1124</v>
      </c>
      <c r="C504" s="5" t="s">
        <v>1123</v>
      </c>
      <c r="D504" s="5" t="s">
        <v>1038</v>
      </c>
      <c r="E504" s="5" t="s">
        <v>2873</v>
      </c>
      <c r="F504" s="5" t="s">
        <v>2919</v>
      </c>
      <c r="G504" s="5">
        <v>3</v>
      </c>
      <c r="H504" s="5">
        <v>2</v>
      </c>
      <c r="I504" s="5" t="s">
        <v>2962</v>
      </c>
      <c r="J504" s="4">
        <f>INDEX('08_Data_level_analysis'!$M$3:$M$256,MATCH(C504,'08_Data_level_analysis'!$B$3:$B$256,0))</f>
        <v>3</v>
      </c>
      <c r="K504" s="5" t="str">
        <f t="shared" si="8"/>
        <v>N</v>
      </c>
      <c r="M504" s="13">
        <v>0.54854402254359635</v>
      </c>
      <c r="N504" s="5">
        <v>2019</v>
      </c>
      <c r="O504" s="5" t="s">
        <v>2824</v>
      </c>
      <c r="R504" s="5" t="s">
        <v>1569</v>
      </c>
      <c r="U504" s="5" t="s">
        <v>1569</v>
      </c>
      <c r="X504" s="5" t="s">
        <v>1569</v>
      </c>
      <c r="AA504" s="5" t="s">
        <v>1569</v>
      </c>
      <c r="AD504" s="5" t="s">
        <v>1569</v>
      </c>
      <c r="AG504" s="5" t="s">
        <v>1569</v>
      </c>
      <c r="AJ504" s="5" t="s">
        <v>1569</v>
      </c>
      <c r="AM504" s="5" t="s">
        <v>1569</v>
      </c>
    </row>
    <row r="505" spans="1:39" ht="12.75" customHeight="1" x14ac:dyDescent="0.25">
      <c r="A505" s="5" t="s">
        <v>2826</v>
      </c>
      <c r="B505" s="5" t="s">
        <v>1124</v>
      </c>
      <c r="C505" s="5" t="s">
        <v>1123</v>
      </c>
      <c r="D505" s="5" t="s">
        <v>1038</v>
      </c>
      <c r="E505" s="5" t="s">
        <v>2875</v>
      </c>
      <c r="F505" s="5" t="s">
        <v>2920</v>
      </c>
      <c r="G505" s="5">
        <v>3</v>
      </c>
      <c r="H505" s="5">
        <v>2</v>
      </c>
      <c r="I505" s="5" t="s">
        <v>2951</v>
      </c>
      <c r="J505" s="4">
        <f>INDEX('08_Data_level_analysis'!$M$3:$M$256,MATCH(C505,'08_Data_level_analysis'!$B$3:$B$256,0))</f>
        <v>3</v>
      </c>
      <c r="K505" s="5" t="str">
        <f t="shared" si="8"/>
        <v>N</v>
      </c>
      <c r="M505" s="13">
        <v>0.40315766798770952</v>
      </c>
      <c r="N505" s="5">
        <v>2019</v>
      </c>
      <c r="O505" s="5" t="s">
        <v>2826</v>
      </c>
      <c r="R505" s="5" t="s">
        <v>1569</v>
      </c>
      <c r="U505" s="5" t="s">
        <v>1569</v>
      </c>
      <c r="X505" s="5" t="s">
        <v>1569</v>
      </c>
      <c r="AA505" s="5" t="s">
        <v>1569</v>
      </c>
      <c r="AD505" s="5" t="s">
        <v>1569</v>
      </c>
      <c r="AG505" s="5" t="s">
        <v>1569</v>
      </c>
      <c r="AJ505" s="5" t="s">
        <v>1569</v>
      </c>
      <c r="AM505" s="5" t="s">
        <v>1569</v>
      </c>
    </row>
    <row r="506" spans="1:39" ht="12.75" customHeight="1" x14ac:dyDescent="0.25">
      <c r="A506" s="5" t="s">
        <v>2827</v>
      </c>
      <c r="B506" s="5" t="s">
        <v>1124</v>
      </c>
      <c r="C506" s="5" t="s">
        <v>1123</v>
      </c>
      <c r="D506" s="5" t="s">
        <v>1038</v>
      </c>
      <c r="E506" s="5" t="s">
        <v>2876</v>
      </c>
      <c r="F506" s="5" t="s">
        <v>2921</v>
      </c>
      <c r="G506" s="5">
        <v>3</v>
      </c>
      <c r="H506" s="5">
        <v>2</v>
      </c>
      <c r="I506" s="5" t="s">
        <v>2945</v>
      </c>
      <c r="J506" s="4">
        <f>INDEX('08_Data_level_analysis'!$M$3:$M$256,MATCH(C506,'08_Data_level_analysis'!$B$3:$B$256,0))</f>
        <v>3</v>
      </c>
      <c r="K506" s="5" t="str">
        <f t="shared" si="8"/>
        <v>N</v>
      </c>
      <c r="M506" s="13">
        <v>0.39074081215342354</v>
      </c>
      <c r="N506" s="5">
        <v>2019</v>
      </c>
      <c r="O506" s="5" t="s">
        <v>2827</v>
      </c>
      <c r="R506" s="5" t="s">
        <v>1569</v>
      </c>
      <c r="U506" s="5" t="s">
        <v>1569</v>
      </c>
      <c r="X506" s="5" t="s">
        <v>1569</v>
      </c>
      <c r="AA506" s="5" t="s">
        <v>1569</v>
      </c>
      <c r="AD506" s="5" t="s">
        <v>1569</v>
      </c>
      <c r="AG506" s="5" t="s">
        <v>1569</v>
      </c>
      <c r="AJ506" s="5" t="s">
        <v>1569</v>
      </c>
      <c r="AM506" s="5" t="s">
        <v>1569</v>
      </c>
    </row>
    <row r="507" spans="1:39" ht="12.75" customHeight="1" x14ac:dyDescent="0.25">
      <c r="A507" s="5" t="s">
        <v>2828</v>
      </c>
      <c r="B507" s="5" t="s">
        <v>1124</v>
      </c>
      <c r="C507" s="5" t="s">
        <v>1123</v>
      </c>
      <c r="D507" s="5" t="s">
        <v>1038</v>
      </c>
      <c r="E507" s="5" t="s">
        <v>2877</v>
      </c>
      <c r="F507" s="5" t="s">
        <v>2922</v>
      </c>
      <c r="G507" s="5">
        <v>3</v>
      </c>
      <c r="H507" s="5">
        <v>2</v>
      </c>
      <c r="I507" s="5" t="s">
        <v>2963</v>
      </c>
      <c r="J507" s="4">
        <f>INDEX('08_Data_level_analysis'!$M$3:$M$256,MATCH(C507,'08_Data_level_analysis'!$B$3:$B$256,0))</f>
        <v>3</v>
      </c>
      <c r="K507" s="5" t="str">
        <f t="shared" si="8"/>
        <v>N</v>
      </c>
      <c r="M507" s="13">
        <v>0.60607623750802886</v>
      </c>
      <c r="N507" s="5">
        <v>2019</v>
      </c>
      <c r="O507" s="5" t="s">
        <v>2828</v>
      </c>
      <c r="R507" s="5" t="s">
        <v>1569</v>
      </c>
      <c r="U507" s="5" t="s">
        <v>1569</v>
      </c>
      <c r="X507" s="5" t="s">
        <v>1569</v>
      </c>
      <c r="AA507" s="5" t="s">
        <v>1569</v>
      </c>
      <c r="AD507" s="5" t="s">
        <v>1569</v>
      </c>
      <c r="AG507" s="5" t="s">
        <v>1569</v>
      </c>
      <c r="AJ507" s="5" t="s">
        <v>1569</v>
      </c>
      <c r="AM507" s="5" t="s">
        <v>1569</v>
      </c>
    </row>
    <row r="508" spans="1:39" ht="12.75" customHeight="1" x14ac:dyDescent="0.25">
      <c r="A508" s="5" t="s">
        <v>2829</v>
      </c>
      <c r="B508" s="5" t="s">
        <v>1124</v>
      </c>
      <c r="C508" s="5" t="s">
        <v>1123</v>
      </c>
      <c r="D508" s="5" t="s">
        <v>1038</v>
      </c>
      <c r="E508" s="5" t="s">
        <v>2878</v>
      </c>
      <c r="F508" s="5" t="s">
        <v>2923</v>
      </c>
      <c r="G508" s="5">
        <v>3</v>
      </c>
      <c r="H508" s="5">
        <v>1</v>
      </c>
      <c r="I508" s="5" t="s">
        <v>2964</v>
      </c>
      <c r="J508" s="4">
        <f>INDEX('08_Data_level_analysis'!$M$3:$M$256,MATCH(C508,'08_Data_level_analysis'!$B$3:$B$256,0))</f>
        <v>3</v>
      </c>
      <c r="K508" s="5" t="str">
        <f t="shared" si="8"/>
        <v>N</v>
      </c>
      <c r="M508" s="13">
        <v>0.47593932309095621</v>
      </c>
      <c r="N508" s="5">
        <v>2019</v>
      </c>
      <c r="O508" s="5" t="s">
        <v>2829</v>
      </c>
      <c r="R508" s="5" t="s">
        <v>1569</v>
      </c>
      <c r="U508" s="5" t="s">
        <v>1569</v>
      </c>
      <c r="X508" s="5" t="s">
        <v>1569</v>
      </c>
      <c r="AA508" s="5" t="s">
        <v>1569</v>
      </c>
      <c r="AD508" s="5" t="s">
        <v>1569</v>
      </c>
      <c r="AG508" s="5" t="s">
        <v>1569</v>
      </c>
      <c r="AJ508" s="5" t="s">
        <v>1569</v>
      </c>
      <c r="AM508" s="5" t="s">
        <v>1569</v>
      </c>
    </row>
    <row r="509" spans="1:39" ht="12.75" customHeight="1" x14ac:dyDescent="0.25">
      <c r="A509" s="5" t="s">
        <v>2830</v>
      </c>
      <c r="B509" s="5" t="s">
        <v>1124</v>
      </c>
      <c r="C509" s="5" t="s">
        <v>1123</v>
      </c>
      <c r="D509" s="5" t="s">
        <v>1038</v>
      </c>
      <c r="E509" s="5" t="s">
        <v>2879</v>
      </c>
      <c r="F509" s="5" t="s">
        <v>2924</v>
      </c>
      <c r="G509" s="5">
        <v>3</v>
      </c>
      <c r="H509" s="5">
        <v>2</v>
      </c>
      <c r="I509" s="5" t="s">
        <v>2965</v>
      </c>
      <c r="J509" s="4">
        <f>INDEX('08_Data_level_analysis'!$M$3:$M$256,MATCH(C509,'08_Data_level_analysis'!$B$3:$B$256,0))</f>
        <v>3</v>
      </c>
      <c r="K509" s="5" t="str">
        <f t="shared" si="8"/>
        <v>N</v>
      </c>
      <c r="M509" s="13">
        <v>0.50135524687389466</v>
      </c>
      <c r="N509" s="5">
        <v>2019</v>
      </c>
      <c r="O509" s="5" t="s">
        <v>2830</v>
      </c>
      <c r="R509" s="5" t="s">
        <v>1569</v>
      </c>
      <c r="U509" s="5" t="s">
        <v>1569</v>
      </c>
      <c r="X509" s="5" t="s">
        <v>1569</v>
      </c>
      <c r="AA509" s="5" t="s">
        <v>1569</v>
      </c>
      <c r="AD509" s="5" t="s">
        <v>1569</v>
      </c>
      <c r="AG509" s="5" t="s">
        <v>1569</v>
      </c>
      <c r="AJ509" s="5" t="s">
        <v>1569</v>
      </c>
      <c r="AM509" s="5" t="s">
        <v>1569</v>
      </c>
    </row>
    <row r="510" spans="1:39" ht="12.75" customHeight="1" x14ac:dyDescent="0.25">
      <c r="A510" s="5" t="s">
        <v>2831</v>
      </c>
      <c r="B510" s="5" t="s">
        <v>1124</v>
      </c>
      <c r="C510" s="5" t="s">
        <v>1123</v>
      </c>
      <c r="D510" s="5" t="s">
        <v>1038</v>
      </c>
      <c r="E510" s="5" t="s">
        <v>2880</v>
      </c>
      <c r="F510" s="5" t="s">
        <v>2925</v>
      </c>
      <c r="G510" s="5">
        <v>3</v>
      </c>
      <c r="H510" s="5">
        <v>2</v>
      </c>
      <c r="I510" s="5" t="s">
        <v>2960</v>
      </c>
      <c r="J510" s="4">
        <f>INDEX('08_Data_level_analysis'!$M$3:$M$256,MATCH(C510,'08_Data_level_analysis'!$B$3:$B$256,0))</f>
        <v>3</v>
      </c>
      <c r="K510" s="5" t="str">
        <f t="shared" si="8"/>
        <v>N</v>
      </c>
      <c r="M510" s="13">
        <v>0.62992400851051245</v>
      </c>
      <c r="N510" s="5">
        <v>2019</v>
      </c>
      <c r="O510" s="5" t="s">
        <v>2831</v>
      </c>
      <c r="R510" s="5" t="s">
        <v>1569</v>
      </c>
      <c r="U510" s="5" t="s">
        <v>1569</v>
      </c>
      <c r="X510" s="5" t="s">
        <v>1569</v>
      </c>
      <c r="AA510" s="5" t="s">
        <v>1569</v>
      </c>
      <c r="AD510" s="5" t="s">
        <v>1569</v>
      </c>
      <c r="AG510" s="5" t="s">
        <v>1569</v>
      </c>
      <c r="AJ510" s="5" t="s">
        <v>1569</v>
      </c>
      <c r="AM510" s="5" t="s">
        <v>1569</v>
      </c>
    </row>
    <row r="511" spans="1:39" ht="12.75" customHeight="1" x14ac:dyDescent="0.25">
      <c r="A511" s="5" t="s">
        <v>2832</v>
      </c>
      <c r="B511" s="5" t="s">
        <v>1124</v>
      </c>
      <c r="C511" s="5" t="s">
        <v>1123</v>
      </c>
      <c r="D511" s="5" t="s">
        <v>1038</v>
      </c>
      <c r="E511" s="5" t="s">
        <v>2881</v>
      </c>
      <c r="F511" s="5" t="s">
        <v>2926</v>
      </c>
      <c r="G511" s="5">
        <v>3</v>
      </c>
      <c r="H511" s="5">
        <v>1</v>
      </c>
      <c r="I511" s="5" t="s">
        <v>2961</v>
      </c>
      <c r="J511" s="4">
        <f>INDEX('08_Data_level_analysis'!$M$3:$M$256,MATCH(C511,'08_Data_level_analysis'!$B$3:$B$256,0))</f>
        <v>3</v>
      </c>
      <c r="K511" s="5" t="str">
        <f t="shared" si="8"/>
        <v>N</v>
      </c>
      <c r="M511" s="13">
        <v>0.65517027491220847</v>
      </c>
      <c r="N511" s="5">
        <v>2019</v>
      </c>
      <c r="O511" s="5" t="s">
        <v>2832</v>
      </c>
      <c r="R511" s="5" t="s">
        <v>1569</v>
      </c>
      <c r="U511" s="5" t="s">
        <v>1569</v>
      </c>
      <c r="X511" s="5" t="s">
        <v>1569</v>
      </c>
      <c r="AA511" s="5" t="s">
        <v>1569</v>
      </c>
      <c r="AD511" s="5" t="s">
        <v>1569</v>
      </c>
      <c r="AG511" s="5" t="s">
        <v>1569</v>
      </c>
      <c r="AJ511" s="5" t="s">
        <v>1569</v>
      </c>
      <c r="AM511" s="5" t="s">
        <v>1569</v>
      </c>
    </row>
    <row r="512" spans="1:39" ht="12.75" customHeight="1" x14ac:dyDescent="0.25">
      <c r="A512" s="5" t="s">
        <v>2833</v>
      </c>
      <c r="B512" s="5" t="s">
        <v>1124</v>
      </c>
      <c r="C512" s="5" t="s">
        <v>1123</v>
      </c>
      <c r="D512" s="5" t="s">
        <v>1038</v>
      </c>
      <c r="E512" s="5" t="s">
        <v>2882</v>
      </c>
      <c r="F512" s="5" t="s">
        <v>2927</v>
      </c>
      <c r="G512" s="5">
        <v>3</v>
      </c>
      <c r="H512" s="5">
        <v>2</v>
      </c>
      <c r="I512" s="5" t="s">
        <v>2955</v>
      </c>
      <c r="J512" s="4">
        <f>INDEX('08_Data_level_analysis'!$M$3:$M$256,MATCH(C512,'08_Data_level_analysis'!$B$3:$B$256,0))</f>
        <v>3</v>
      </c>
      <c r="K512" s="5" t="str">
        <f t="shared" si="8"/>
        <v>N</v>
      </c>
      <c r="M512" s="13">
        <v>0.51402932169936733</v>
      </c>
      <c r="N512" s="5">
        <v>2019</v>
      </c>
      <c r="O512" s="5" t="s">
        <v>2833</v>
      </c>
      <c r="R512" s="5" t="s">
        <v>1569</v>
      </c>
      <c r="U512" s="5" t="s">
        <v>1569</v>
      </c>
      <c r="X512" s="5" t="s">
        <v>1569</v>
      </c>
      <c r="AA512" s="5" t="s">
        <v>1569</v>
      </c>
      <c r="AD512" s="5" t="s">
        <v>1569</v>
      </c>
      <c r="AG512" s="5" t="s">
        <v>1569</v>
      </c>
      <c r="AJ512" s="5" t="s">
        <v>1569</v>
      </c>
      <c r="AM512" s="5" t="s">
        <v>1569</v>
      </c>
    </row>
    <row r="513" spans="1:43" ht="12.75" customHeight="1" x14ac:dyDescent="0.25">
      <c r="A513" s="5" t="s">
        <v>2834</v>
      </c>
      <c r="B513" s="5" t="s">
        <v>1124</v>
      </c>
      <c r="C513" s="5" t="s">
        <v>1123</v>
      </c>
      <c r="D513" s="5" t="s">
        <v>1038</v>
      </c>
      <c r="E513" s="5" t="s">
        <v>2883</v>
      </c>
      <c r="F513" s="5" t="s">
        <v>2928</v>
      </c>
      <c r="G513" s="5">
        <v>3</v>
      </c>
      <c r="H513" s="5">
        <v>2</v>
      </c>
      <c r="I513" s="5" t="s">
        <v>2963</v>
      </c>
      <c r="J513" s="4">
        <f>INDEX('08_Data_level_analysis'!$M$3:$M$256,MATCH(C513,'08_Data_level_analysis'!$B$3:$B$256,0))</f>
        <v>3</v>
      </c>
      <c r="K513" s="5" t="str">
        <f t="shared" si="8"/>
        <v>N</v>
      </c>
      <c r="M513" s="13">
        <v>0.40770132189708519</v>
      </c>
      <c r="N513" s="5">
        <v>2019</v>
      </c>
      <c r="O513" s="5" t="s">
        <v>2834</v>
      </c>
      <c r="R513" s="5" t="s">
        <v>1569</v>
      </c>
      <c r="U513" s="5" t="s">
        <v>1569</v>
      </c>
      <c r="X513" s="5" t="s">
        <v>1569</v>
      </c>
      <c r="AA513" s="5" t="s">
        <v>1569</v>
      </c>
      <c r="AD513" s="5" t="s">
        <v>1569</v>
      </c>
      <c r="AG513" s="5" t="s">
        <v>1569</v>
      </c>
      <c r="AJ513" s="5" t="s">
        <v>1569</v>
      </c>
      <c r="AM513" s="5" t="s">
        <v>1569</v>
      </c>
    </row>
    <row r="514" spans="1:43" ht="12.75" customHeight="1" x14ac:dyDescent="0.25">
      <c r="A514" s="5" t="s">
        <v>2835</v>
      </c>
      <c r="B514" s="5" t="s">
        <v>1124</v>
      </c>
      <c r="C514" s="5" t="s">
        <v>1123</v>
      </c>
      <c r="D514" s="5" t="s">
        <v>1038</v>
      </c>
      <c r="E514" s="5" t="s">
        <v>2884</v>
      </c>
      <c r="F514" s="5" t="s">
        <v>2929</v>
      </c>
      <c r="G514" s="5">
        <v>3</v>
      </c>
      <c r="H514" s="5">
        <v>1</v>
      </c>
      <c r="I514" s="5" t="s">
        <v>2966</v>
      </c>
      <c r="J514" s="4">
        <f>INDEX('08_Data_level_analysis'!$M$3:$M$256,MATCH(C514,'08_Data_level_analysis'!$B$3:$B$256,0))</f>
        <v>3</v>
      </c>
      <c r="K514" s="5" t="str">
        <f t="shared" si="8"/>
        <v>N</v>
      </c>
      <c r="M514" s="13">
        <v>0.43240912295547107</v>
      </c>
      <c r="N514" s="5">
        <v>2019</v>
      </c>
      <c r="O514" s="5" t="s">
        <v>2835</v>
      </c>
      <c r="R514" s="5" t="s">
        <v>1569</v>
      </c>
      <c r="U514" s="5" t="s">
        <v>1569</v>
      </c>
      <c r="X514" s="5" t="s">
        <v>1569</v>
      </c>
      <c r="AA514" s="5" t="s">
        <v>1569</v>
      </c>
      <c r="AD514" s="5" t="s">
        <v>1569</v>
      </c>
      <c r="AG514" s="5" t="s">
        <v>1569</v>
      </c>
      <c r="AJ514" s="5" t="s">
        <v>1569</v>
      </c>
      <c r="AM514" s="5" t="s">
        <v>1569</v>
      </c>
    </row>
    <row r="515" spans="1:43" ht="12.75" customHeight="1" x14ac:dyDescent="0.25">
      <c r="A515" s="5" t="s">
        <v>2836</v>
      </c>
      <c r="B515" s="5" t="s">
        <v>1124</v>
      </c>
      <c r="C515" s="5" t="s">
        <v>1123</v>
      </c>
      <c r="D515" s="5" t="s">
        <v>1038</v>
      </c>
      <c r="E515" s="5" t="s">
        <v>2885</v>
      </c>
      <c r="F515" s="5" t="s">
        <v>2930</v>
      </c>
      <c r="G515" s="5">
        <v>3</v>
      </c>
      <c r="H515" s="5">
        <v>2</v>
      </c>
      <c r="I515" s="5" t="s">
        <v>2963</v>
      </c>
      <c r="J515" s="4">
        <f>INDEX('08_Data_level_analysis'!$M$3:$M$256,MATCH(C515,'08_Data_level_analysis'!$B$3:$B$256,0))</f>
        <v>3</v>
      </c>
      <c r="K515" s="5" t="str">
        <f t="shared" si="8"/>
        <v>N</v>
      </c>
      <c r="M515" s="13">
        <v>0.4694798912702095</v>
      </c>
      <c r="N515" s="5">
        <v>2019</v>
      </c>
      <c r="O515" s="5" t="s">
        <v>2836</v>
      </c>
      <c r="R515" s="5" t="s">
        <v>1569</v>
      </c>
      <c r="U515" s="5" t="s">
        <v>1569</v>
      </c>
      <c r="X515" s="5" t="s">
        <v>1569</v>
      </c>
      <c r="AA515" s="5" t="s">
        <v>1569</v>
      </c>
      <c r="AD515" s="5" t="s">
        <v>1569</v>
      </c>
      <c r="AG515" s="5" t="s">
        <v>1569</v>
      </c>
      <c r="AJ515" s="5" t="s">
        <v>1569</v>
      </c>
      <c r="AM515" s="5" t="s">
        <v>1569</v>
      </c>
    </row>
    <row r="516" spans="1:43" ht="12.75" customHeight="1" x14ac:dyDescent="0.25">
      <c r="A516" s="5" t="s">
        <v>2837</v>
      </c>
      <c r="B516" s="5" t="s">
        <v>1124</v>
      </c>
      <c r="C516" s="5" t="s">
        <v>1123</v>
      </c>
      <c r="D516" s="5" t="s">
        <v>1038</v>
      </c>
      <c r="E516" s="5" t="s">
        <v>2886</v>
      </c>
      <c r="F516" s="5" t="s">
        <v>2931</v>
      </c>
      <c r="G516" s="5">
        <v>3</v>
      </c>
      <c r="H516" s="5">
        <v>2</v>
      </c>
      <c r="I516" s="5" t="s">
        <v>2950</v>
      </c>
      <c r="J516" s="4">
        <f>INDEX('08_Data_level_analysis'!$M$3:$M$256,MATCH(C516,'08_Data_level_analysis'!$B$3:$B$256,0))</f>
        <v>3</v>
      </c>
      <c r="K516" s="5" t="str">
        <f t="shared" si="8"/>
        <v>N</v>
      </c>
      <c r="M516" s="13">
        <v>0.49602580036242316</v>
      </c>
      <c r="N516" s="5">
        <v>2019</v>
      </c>
      <c r="O516" s="5" t="s">
        <v>2837</v>
      </c>
      <c r="R516" s="5" t="s">
        <v>1569</v>
      </c>
      <c r="U516" s="5" t="s">
        <v>1569</v>
      </c>
      <c r="X516" s="5" t="s">
        <v>1569</v>
      </c>
      <c r="AA516" s="5" t="s">
        <v>1569</v>
      </c>
      <c r="AD516" s="5" t="s">
        <v>1569</v>
      </c>
      <c r="AG516" s="5" t="s">
        <v>1569</v>
      </c>
      <c r="AJ516" s="5" t="s">
        <v>1569</v>
      </c>
      <c r="AM516" s="5" t="s">
        <v>1569</v>
      </c>
    </row>
    <row r="517" spans="1:43" ht="12.75" customHeight="1" x14ac:dyDescent="0.25">
      <c r="A517" s="5" t="s">
        <v>2838</v>
      </c>
      <c r="B517" s="5" t="s">
        <v>1124</v>
      </c>
      <c r="C517" s="5" t="s">
        <v>1123</v>
      </c>
      <c r="D517" s="5" t="s">
        <v>1038</v>
      </c>
      <c r="E517" s="5" t="s">
        <v>2887</v>
      </c>
      <c r="F517" s="5" t="s">
        <v>2932</v>
      </c>
      <c r="G517" s="5">
        <v>3</v>
      </c>
      <c r="H517" s="5">
        <v>2</v>
      </c>
      <c r="I517" s="5" t="s">
        <v>2967</v>
      </c>
      <c r="J517" s="4">
        <f>INDEX('08_Data_level_analysis'!$M$3:$M$256,MATCH(C517,'08_Data_level_analysis'!$B$3:$B$256,0))</f>
        <v>3</v>
      </c>
      <c r="K517" s="5" t="str">
        <f t="shared" si="8"/>
        <v>N</v>
      </c>
      <c r="M517" s="13">
        <v>0.59195994917824157</v>
      </c>
      <c r="N517" s="5">
        <v>2019</v>
      </c>
      <c r="O517" s="5" t="s">
        <v>2838</v>
      </c>
      <c r="R517" s="5" t="s">
        <v>1569</v>
      </c>
      <c r="U517" s="5" t="s">
        <v>1569</v>
      </c>
      <c r="X517" s="5" t="s">
        <v>1569</v>
      </c>
      <c r="AA517" s="5" t="s">
        <v>1569</v>
      </c>
      <c r="AD517" s="5" t="s">
        <v>1569</v>
      </c>
      <c r="AG517" s="5" t="s">
        <v>1569</v>
      </c>
      <c r="AJ517" s="5" t="s">
        <v>1569</v>
      </c>
      <c r="AM517" s="5" t="s">
        <v>1569</v>
      </c>
    </row>
    <row r="518" spans="1:43" ht="12.75" customHeight="1" x14ac:dyDescent="0.25">
      <c r="A518" s="5" t="s">
        <v>2839</v>
      </c>
      <c r="B518" s="5" t="s">
        <v>1124</v>
      </c>
      <c r="C518" s="5" t="s">
        <v>1123</v>
      </c>
      <c r="D518" s="5" t="s">
        <v>1038</v>
      </c>
      <c r="E518" s="5" t="s">
        <v>2888</v>
      </c>
      <c r="F518" s="5" t="s">
        <v>2933</v>
      </c>
      <c r="G518" s="5">
        <v>3</v>
      </c>
      <c r="H518" s="5">
        <v>1</v>
      </c>
      <c r="I518" s="5" t="s">
        <v>2961</v>
      </c>
      <c r="J518" s="4">
        <f>INDEX('08_Data_level_analysis'!$M$3:$M$256,MATCH(C518,'08_Data_level_analysis'!$B$3:$B$256,0))</f>
        <v>3</v>
      </c>
      <c r="K518" s="5" t="str">
        <f t="shared" si="8"/>
        <v>N</v>
      </c>
      <c r="M518" s="13">
        <v>0.38088809496863801</v>
      </c>
      <c r="N518" s="5">
        <v>2019</v>
      </c>
      <c r="O518" s="5" t="s">
        <v>2839</v>
      </c>
      <c r="R518" s="5" t="s">
        <v>1569</v>
      </c>
      <c r="U518" s="5" t="s">
        <v>1569</v>
      </c>
      <c r="X518" s="5" t="s">
        <v>1569</v>
      </c>
      <c r="AA518" s="5" t="s">
        <v>1569</v>
      </c>
      <c r="AD518" s="5" t="s">
        <v>1569</v>
      </c>
      <c r="AG518" s="5" t="s">
        <v>1569</v>
      </c>
      <c r="AJ518" s="5" t="s">
        <v>1569</v>
      </c>
      <c r="AM518" s="5" t="s">
        <v>1569</v>
      </c>
    </row>
    <row r="519" spans="1:43" ht="12.75" customHeight="1" x14ac:dyDescent="0.25">
      <c r="A519" s="5" t="s">
        <v>2840</v>
      </c>
      <c r="B519" s="5" t="s">
        <v>1124</v>
      </c>
      <c r="C519" s="5" t="s">
        <v>1123</v>
      </c>
      <c r="D519" s="5" t="s">
        <v>1038</v>
      </c>
      <c r="E519" s="5" t="s">
        <v>2889</v>
      </c>
      <c r="F519" s="5" t="s">
        <v>2934</v>
      </c>
      <c r="G519" s="5">
        <v>3</v>
      </c>
      <c r="H519" s="5">
        <v>2</v>
      </c>
      <c r="I519" s="5" t="s">
        <v>2960</v>
      </c>
      <c r="J519" s="4">
        <f>INDEX('08_Data_level_analysis'!$M$3:$M$256,MATCH(C519,'08_Data_level_analysis'!$B$3:$B$256,0))</f>
        <v>3</v>
      </c>
      <c r="K519" s="5" t="str">
        <f t="shared" ref="K519:K571" si="9">IF(J519&lt;&gt;G519,"Y","N")</f>
        <v>N</v>
      </c>
      <c r="M519" s="13">
        <v>0.54555202344090881</v>
      </c>
      <c r="N519" s="5">
        <v>2019</v>
      </c>
      <c r="O519" s="5" t="s">
        <v>2840</v>
      </c>
      <c r="R519" s="5" t="s">
        <v>1569</v>
      </c>
      <c r="U519" s="5" t="s">
        <v>1569</v>
      </c>
      <c r="X519" s="5" t="s">
        <v>1569</v>
      </c>
      <c r="AA519" s="5" t="s">
        <v>1569</v>
      </c>
      <c r="AD519" s="5" t="s">
        <v>1569</v>
      </c>
      <c r="AG519" s="5" t="s">
        <v>1569</v>
      </c>
      <c r="AJ519" s="5" t="s">
        <v>1569</v>
      </c>
      <c r="AM519" s="5" t="s">
        <v>1569</v>
      </c>
    </row>
    <row r="520" spans="1:43" ht="12.75" customHeight="1" x14ac:dyDescent="0.25">
      <c r="A520" s="5" t="s">
        <v>2841</v>
      </c>
      <c r="B520" s="5" t="s">
        <v>1124</v>
      </c>
      <c r="C520" s="5" t="s">
        <v>1123</v>
      </c>
      <c r="D520" s="5" t="s">
        <v>1038</v>
      </c>
      <c r="E520" s="5" t="s">
        <v>2890</v>
      </c>
      <c r="F520" s="5" t="s">
        <v>2935</v>
      </c>
      <c r="G520" s="5">
        <v>3</v>
      </c>
      <c r="H520" s="5">
        <v>2</v>
      </c>
      <c r="I520" s="5" t="s">
        <v>2968</v>
      </c>
      <c r="J520" s="4">
        <f>INDEX('08_Data_level_analysis'!$M$3:$M$256,MATCH(C520,'08_Data_level_analysis'!$B$3:$B$256,0))</f>
        <v>3</v>
      </c>
      <c r="K520" s="5" t="str">
        <f t="shared" si="9"/>
        <v>N</v>
      </c>
      <c r="M520" s="13">
        <v>0.50248290107130322</v>
      </c>
      <c r="N520" s="5">
        <v>2019</v>
      </c>
      <c r="O520" s="5" t="s">
        <v>2841</v>
      </c>
      <c r="R520" s="5" t="s">
        <v>1569</v>
      </c>
      <c r="U520" s="5" t="s">
        <v>1569</v>
      </c>
      <c r="X520" s="5" t="s">
        <v>1569</v>
      </c>
      <c r="AA520" s="5" t="s">
        <v>1569</v>
      </c>
      <c r="AD520" s="5" t="s">
        <v>1569</v>
      </c>
      <c r="AG520" s="5" t="s">
        <v>1569</v>
      </c>
      <c r="AJ520" s="5" t="s">
        <v>1569</v>
      </c>
      <c r="AM520" s="5" t="s">
        <v>1569</v>
      </c>
    </row>
    <row r="521" spans="1:43" ht="12.75" customHeight="1" x14ac:dyDescent="0.25">
      <c r="A521" s="5" t="s">
        <v>2842</v>
      </c>
      <c r="B521" s="5" t="s">
        <v>1124</v>
      </c>
      <c r="C521" s="5" t="s">
        <v>1123</v>
      </c>
      <c r="D521" s="5" t="s">
        <v>1038</v>
      </c>
      <c r="E521" s="5" t="s">
        <v>2891</v>
      </c>
      <c r="F521" s="5" t="s">
        <v>2936</v>
      </c>
      <c r="G521" s="5">
        <v>3</v>
      </c>
      <c r="H521" s="5">
        <v>2</v>
      </c>
      <c r="I521" s="5" t="s">
        <v>2965</v>
      </c>
      <c r="J521" s="4">
        <f>INDEX('08_Data_level_analysis'!$M$3:$M$256,MATCH(C521,'08_Data_level_analysis'!$B$3:$B$256,0))</f>
        <v>3</v>
      </c>
      <c r="K521" s="5" t="str">
        <f t="shared" si="9"/>
        <v>N</v>
      </c>
      <c r="M521" s="13">
        <v>0.46036623506431584</v>
      </c>
      <c r="N521" s="5">
        <v>2019</v>
      </c>
      <c r="O521" s="5" t="s">
        <v>2842</v>
      </c>
      <c r="R521" s="5" t="s">
        <v>1569</v>
      </c>
      <c r="U521" s="5" t="s">
        <v>1569</v>
      </c>
      <c r="X521" s="5" t="s">
        <v>1569</v>
      </c>
      <c r="AA521" s="5" t="s">
        <v>1569</v>
      </c>
      <c r="AD521" s="5" t="s">
        <v>1569</v>
      </c>
      <c r="AG521" s="5" t="s">
        <v>1569</v>
      </c>
      <c r="AJ521" s="5" t="s">
        <v>1569</v>
      </c>
      <c r="AM521" s="5" t="s">
        <v>1569</v>
      </c>
    </row>
    <row r="522" spans="1:43" ht="12.75" customHeight="1" x14ac:dyDescent="0.25">
      <c r="A522" s="5" t="s">
        <v>2843</v>
      </c>
      <c r="B522" s="5" t="s">
        <v>1124</v>
      </c>
      <c r="C522" s="5" t="s">
        <v>1123</v>
      </c>
      <c r="D522" s="5" t="s">
        <v>1038</v>
      </c>
      <c r="E522" s="5" t="s">
        <v>2892</v>
      </c>
      <c r="F522" s="5" t="s">
        <v>2937</v>
      </c>
      <c r="G522" s="5">
        <v>3</v>
      </c>
      <c r="H522" s="5">
        <v>2</v>
      </c>
      <c r="I522" s="5" t="s">
        <v>2941</v>
      </c>
      <c r="J522" s="4">
        <f>INDEX('08_Data_level_analysis'!$M$3:$M$256,MATCH(C522,'08_Data_level_analysis'!$B$3:$B$256,0))</f>
        <v>3</v>
      </c>
      <c r="K522" s="5" t="str">
        <f t="shared" si="9"/>
        <v>N</v>
      </c>
      <c r="M522" s="13">
        <v>0.39257201194642971</v>
      </c>
      <c r="N522" s="5">
        <v>2019</v>
      </c>
      <c r="O522" s="5" t="s">
        <v>2843</v>
      </c>
      <c r="R522" s="5" t="s">
        <v>1569</v>
      </c>
      <c r="U522" s="5" t="s">
        <v>1569</v>
      </c>
      <c r="X522" s="5" t="s">
        <v>1569</v>
      </c>
      <c r="AA522" s="5" t="s">
        <v>1569</v>
      </c>
      <c r="AD522" s="5" t="s">
        <v>1569</v>
      </c>
      <c r="AG522" s="5" t="s">
        <v>1569</v>
      </c>
      <c r="AJ522" s="5" t="s">
        <v>1569</v>
      </c>
      <c r="AM522" s="5" t="s">
        <v>1569</v>
      </c>
    </row>
    <row r="523" spans="1:43" ht="12.75" customHeight="1" x14ac:dyDescent="0.25">
      <c r="A523" s="5" t="s">
        <v>2844</v>
      </c>
      <c r="B523" s="5" t="s">
        <v>1124</v>
      </c>
      <c r="C523" s="5" t="s">
        <v>1123</v>
      </c>
      <c r="D523" s="5" t="s">
        <v>1038</v>
      </c>
      <c r="E523" s="5" t="s">
        <v>2893</v>
      </c>
      <c r="F523" s="5" t="s">
        <v>2938</v>
      </c>
      <c r="G523" s="5">
        <v>3</v>
      </c>
      <c r="H523" s="5">
        <v>1</v>
      </c>
      <c r="I523" s="5" t="s">
        <v>2969</v>
      </c>
      <c r="J523" s="4">
        <f>INDEX('08_Data_level_analysis'!$M$3:$M$256,MATCH(C523,'08_Data_level_analysis'!$B$3:$B$256,0))</f>
        <v>3</v>
      </c>
      <c r="K523" s="5" t="str">
        <f t="shared" si="9"/>
        <v>N</v>
      </c>
      <c r="M523" s="13">
        <v>0.39235975988580613</v>
      </c>
      <c r="N523" s="5">
        <v>2019</v>
      </c>
      <c r="O523" s="5" t="s">
        <v>2844</v>
      </c>
      <c r="R523" s="5" t="s">
        <v>1569</v>
      </c>
      <c r="U523" s="5" t="s">
        <v>1569</v>
      </c>
      <c r="X523" s="5" t="s">
        <v>1569</v>
      </c>
      <c r="AA523" s="5" t="s">
        <v>1569</v>
      </c>
      <c r="AD523" s="5" t="s">
        <v>1569</v>
      </c>
      <c r="AG523" s="5" t="s">
        <v>1569</v>
      </c>
      <c r="AJ523" s="5" t="s">
        <v>1569</v>
      </c>
      <c r="AM523" s="5" t="s">
        <v>1569</v>
      </c>
    </row>
    <row r="524" spans="1:43" ht="12.75" customHeight="1" x14ac:dyDescent="0.25">
      <c r="A524" s="5" t="s">
        <v>2845</v>
      </c>
      <c r="B524" s="5" t="s">
        <v>1124</v>
      </c>
      <c r="C524" s="5" t="s">
        <v>1123</v>
      </c>
      <c r="D524" s="5" t="s">
        <v>1038</v>
      </c>
      <c r="E524" s="5" t="s">
        <v>2894</v>
      </c>
      <c r="F524" s="5" t="s">
        <v>2939</v>
      </c>
      <c r="G524" s="5">
        <v>3</v>
      </c>
      <c r="H524" s="5">
        <v>2</v>
      </c>
      <c r="I524" s="5" t="s">
        <v>2956</v>
      </c>
      <c r="J524" s="4">
        <f>INDEX('08_Data_level_analysis'!$M$3:$M$256,MATCH(C524,'08_Data_level_analysis'!$B$3:$B$256,0))</f>
        <v>3</v>
      </c>
      <c r="K524" s="5" t="str">
        <f t="shared" si="9"/>
        <v>N</v>
      </c>
      <c r="M524" s="13">
        <v>0.44405973038202978</v>
      </c>
      <c r="N524" s="5">
        <v>2019</v>
      </c>
      <c r="O524" s="5" t="s">
        <v>2845</v>
      </c>
      <c r="R524" s="5" t="s">
        <v>1569</v>
      </c>
      <c r="U524" s="5" t="s">
        <v>1569</v>
      </c>
      <c r="X524" s="5" t="s">
        <v>1569</v>
      </c>
      <c r="AA524" s="5" t="s">
        <v>1569</v>
      </c>
      <c r="AD524" s="5" t="s">
        <v>1569</v>
      </c>
      <c r="AG524" s="5" t="s">
        <v>1569</v>
      </c>
      <c r="AJ524" s="5" t="s">
        <v>1569</v>
      </c>
      <c r="AM524" s="5" t="s">
        <v>1569</v>
      </c>
    </row>
    <row r="525" spans="1:43" ht="12.75" customHeight="1" x14ac:dyDescent="0.25">
      <c r="A525" s="5" t="s">
        <v>2846</v>
      </c>
      <c r="B525" s="5" t="s">
        <v>1124</v>
      </c>
      <c r="C525" s="5" t="s">
        <v>1123</v>
      </c>
      <c r="D525" s="5" t="s">
        <v>1038</v>
      </c>
      <c r="E525" s="5" t="s">
        <v>2895</v>
      </c>
      <c r="F525" s="5" t="s">
        <v>2940</v>
      </c>
      <c r="G525" s="5">
        <v>3</v>
      </c>
      <c r="H525" s="5">
        <v>2</v>
      </c>
      <c r="I525" s="5" t="s">
        <v>2967</v>
      </c>
      <c r="J525" s="4">
        <f>INDEX('08_Data_level_analysis'!$M$3:$M$256,MATCH(C525,'08_Data_level_analysis'!$B$3:$B$256,0))</f>
        <v>3</v>
      </c>
      <c r="K525" s="5" t="str">
        <f t="shared" si="9"/>
        <v>N</v>
      </c>
      <c r="M525" s="13">
        <v>0.45192019496737895</v>
      </c>
      <c r="N525" s="5">
        <v>2019</v>
      </c>
      <c r="O525" s="5" t="s">
        <v>2846</v>
      </c>
      <c r="R525" s="5" t="s">
        <v>1569</v>
      </c>
      <c r="U525" s="5" t="s">
        <v>1569</v>
      </c>
      <c r="X525" s="5" t="s">
        <v>1569</v>
      </c>
      <c r="AA525" s="5" t="s">
        <v>1569</v>
      </c>
      <c r="AD525" s="5" t="s">
        <v>1569</v>
      </c>
      <c r="AG525" s="5" t="s">
        <v>1569</v>
      </c>
      <c r="AJ525" s="5" t="s">
        <v>1569</v>
      </c>
      <c r="AM525" s="5" t="s">
        <v>1569</v>
      </c>
    </row>
    <row r="526" spans="1:43" x14ac:dyDescent="0.25">
      <c r="A526" s="5" t="s">
        <v>2998</v>
      </c>
      <c r="B526" s="5" t="s">
        <v>1046</v>
      </c>
      <c r="C526" s="5" t="s">
        <v>1045</v>
      </c>
      <c r="D526" s="5" t="s">
        <v>1038</v>
      </c>
      <c r="E526" s="5" t="s">
        <v>1047</v>
      </c>
      <c r="F526" s="5" t="s">
        <v>1044</v>
      </c>
      <c r="G526" s="5">
        <v>1</v>
      </c>
      <c r="H526" s="5">
        <v>1</v>
      </c>
      <c r="I526" s="5" t="s">
        <v>2701</v>
      </c>
      <c r="J526" s="4">
        <f>INDEX('08_Data_level_analysis'!$M$3:$M$256,MATCH(C526,'08_Data_level_analysis'!$B$3:$B$256,0))</f>
        <v>1</v>
      </c>
      <c r="K526" s="5" t="str">
        <f t="shared" si="9"/>
        <v>N</v>
      </c>
      <c r="M526" s="13">
        <v>1.30741542653753</v>
      </c>
      <c r="N526" s="8">
        <v>2016</v>
      </c>
      <c r="O526" s="5" t="s">
        <v>1043</v>
      </c>
      <c r="P526" s="14">
        <v>100</v>
      </c>
      <c r="Q526" s="8">
        <v>2016</v>
      </c>
      <c r="R526" s="12" t="s">
        <v>1043</v>
      </c>
      <c r="S526" s="14">
        <v>16.88</v>
      </c>
      <c r="T526" s="8">
        <v>2016</v>
      </c>
      <c r="U526" s="5" t="s">
        <v>1043</v>
      </c>
      <c r="V526" s="14"/>
      <c r="W526" s="8"/>
      <c r="X526" s="5" t="s">
        <v>1569</v>
      </c>
      <c r="Y526" s="14">
        <v>1.1111111111111112</v>
      </c>
      <c r="Z526" s="8">
        <v>2016</v>
      </c>
      <c r="AA526" s="8" t="s">
        <v>1043</v>
      </c>
      <c r="AB526" s="14">
        <v>0</v>
      </c>
      <c r="AC526" s="8">
        <v>2015</v>
      </c>
      <c r="AD526" s="5" t="s">
        <v>1979</v>
      </c>
      <c r="AE526" s="14">
        <v>0</v>
      </c>
      <c r="AF526" s="8">
        <v>2015</v>
      </c>
      <c r="AG526" s="15" t="s">
        <v>1979</v>
      </c>
      <c r="AH526" s="14">
        <v>91.336633663366342</v>
      </c>
      <c r="AI526" s="8">
        <v>2016</v>
      </c>
      <c r="AJ526" s="12" t="s">
        <v>1043</v>
      </c>
      <c r="AK526" s="14"/>
      <c r="AL526" s="8"/>
      <c r="AM526" s="5" t="s">
        <v>1569</v>
      </c>
      <c r="AN526" s="12"/>
      <c r="AO526" s="15"/>
      <c r="AQ526" s="14"/>
    </row>
    <row r="527" spans="1:43" x14ac:dyDescent="0.25">
      <c r="A527" s="5" t="s">
        <v>2999</v>
      </c>
      <c r="B527" s="5" t="s">
        <v>1074</v>
      </c>
      <c r="C527" s="5" t="s">
        <v>1073</v>
      </c>
      <c r="D527" s="5" t="s">
        <v>1038</v>
      </c>
      <c r="E527" s="5" t="s">
        <v>1075</v>
      </c>
      <c r="F527" s="5" t="s">
        <v>1072</v>
      </c>
      <c r="G527" s="5">
        <v>2</v>
      </c>
      <c r="H527" s="5">
        <v>1</v>
      </c>
      <c r="I527" s="5" t="s">
        <v>2702</v>
      </c>
      <c r="J527" s="4">
        <f>INDEX('08_Data_level_analysis'!$M$3:$M$256,MATCH(C527,'08_Data_level_analysis'!$B$3:$B$256,0))</f>
        <v>2</v>
      </c>
      <c r="K527" s="5" t="str">
        <f t="shared" si="9"/>
        <v>N</v>
      </c>
      <c r="M527" s="13">
        <v>2.2687816643777916</v>
      </c>
      <c r="N527" s="5">
        <v>2013</v>
      </c>
      <c r="O527" s="5" t="s">
        <v>1071</v>
      </c>
      <c r="P527" s="14">
        <v>50.77</v>
      </c>
      <c r="Q527" s="5">
        <v>2013</v>
      </c>
      <c r="R527" s="5" t="s">
        <v>1071</v>
      </c>
      <c r="S527" s="14">
        <v>10.389610389610388</v>
      </c>
      <c r="T527" s="5">
        <v>2013</v>
      </c>
      <c r="U527" s="5" t="s">
        <v>1071</v>
      </c>
      <c r="Y527" s="14">
        <v>6.2758051197357574</v>
      </c>
      <c r="Z527" s="5">
        <v>2019</v>
      </c>
      <c r="AA527" s="5" t="s">
        <v>1988</v>
      </c>
      <c r="AB527" s="14">
        <v>0</v>
      </c>
      <c r="AC527" s="5">
        <v>2019</v>
      </c>
      <c r="AD527" s="5" t="s">
        <v>1988</v>
      </c>
      <c r="AE527" s="14">
        <v>44.756399669694467</v>
      </c>
      <c r="AF527" s="5">
        <v>2019</v>
      </c>
      <c r="AG527" s="5" t="s">
        <v>1988</v>
      </c>
      <c r="AH527" s="14">
        <v>42.158516020236085</v>
      </c>
      <c r="AI527" s="5">
        <v>2019</v>
      </c>
      <c r="AJ527" s="5" t="s">
        <v>1988</v>
      </c>
    </row>
    <row r="528" spans="1:43" x14ac:dyDescent="0.25">
      <c r="A528" s="5" t="s">
        <v>3000</v>
      </c>
      <c r="B528" s="5" t="s">
        <v>25</v>
      </c>
      <c r="C528" s="5" t="s">
        <v>3229</v>
      </c>
      <c r="D528" s="5" t="s">
        <v>3230</v>
      </c>
      <c r="E528" s="5" t="s">
        <v>636</v>
      </c>
      <c r="F528" s="5" t="s">
        <v>3231</v>
      </c>
      <c r="G528" s="5">
        <v>3</v>
      </c>
      <c r="H528" s="15">
        <v>2</v>
      </c>
      <c r="I528" s="5" t="s">
        <v>3232</v>
      </c>
      <c r="J528" s="4">
        <f>INDEX('08_Data_level_analysis'!$M$3:$M$256,MATCH(C528,'08_Data_level_analysis'!$B$3:$B$256,0))</f>
        <v>3</v>
      </c>
      <c r="K528" s="5" t="str">
        <f t="shared" si="9"/>
        <v>N</v>
      </c>
      <c r="M528" s="13">
        <v>0.54328235596555519</v>
      </c>
      <c r="N528" s="5">
        <f>2010-3</f>
        <v>2007</v>
      </c>
      <c r="O528" s="5" t="s">
        <v>1347</v>
      </c>
      <c r="P528" s="14">
        <v>44</v>
      </c>
      <c r="Q528" s="5">
        <v>2005</v>
      </c>
      <c r="R528" s="5" t="s">
        <v>634</v>
      </c>
      <c r="S528" s="5">
        <v>4.1000000000000005</v>
      </c>
      <c r="T528" s="5">
        <v>2005</v>
      </c>
      <c r="U528" s="5" t="s">
        <v>634</v>
      </c>
      <c r="Y528" s="14">
        <v>0</v>
      </c>
      <c r="Z528" s="8">
        <v>2005</v>
      </c>
      <c r="AA528" s="5" t="s">
        <v>634</v>
      </c>
      <c r="AB528" s="14">
        <v>0</v>
      </c>
      <c r="AC528" s="5">
        <v>2005</v>
      </c>
      <c r="AD528" s="5" t="s">
        <v>634</v>
      </c>
      <c r="AE528" s="14">
        <v>0</v>
      </c>
      <c r="AF528" s="5">
        <v>2005</v>
      </c>
      <c r="AG528" s="5" t="s">
        <v>634</v>
      </c>
      <c r="AH528" s="14">
        <v>0</v>
      </c>
      <c r="AI528" s="5">
        <v>2005</v>
      </c>
      <c r="AJ528" s="5" t="s">
        <v>634</v>
      </c>
    </row>
    <row r="529" spans="1:43" x14ac:dyDescent="0.25">
      <c r="A529" s="5" t="s">
        <v>3001</v>
      </c>
      <c r="B529" s="5" t="s">
        <v>1095</v>
      </c>
      <c r="C529" s="5" t="s">
        <v>1094</v>
      </c>
      <c r="D529" s="5" t="s">
        <v>1038</v>
      </c>
      <c r="E529" s="5" t="s">
        <v>1099</v>
      </c>
      <c r="F529" s="5" t="s">
        <v>1098</v>
      </c>
      <c r="G529" s="5">
        <v>2</v>
      </c>
      <c r="H529" s="5">
        <v>1</v>
      </c>
      <c r="I529" s="5" t="s">
        <v>3234</v>
      </c>
      <c r="J529" s="4">
        <f>INDEX('08_Data_level_analysis'!$M$3:$M$256,MATCH(C529,'08_Data_level_analysis'!$B$3:$B$256,0))</f>
        <v>3</v>
      </c>
      <c r="K529" s="5" t="str">
        <f t="shared" si="9"/>
        <v>Y</v>
      </c>
      <c r="L529" s="4" t="s">
        <v>3285</v>
      </c>
      <c r="M529" s="13">
        <v>1.3266041816870946</v>
      </c>
      <c r="N529" s="8">
        <v>2014</v>
      </c>
      <c r="O529" s="5" t="s">
        <v>1097</v>
      </c>
      <c r="P529" s="14">
        <v>95</v>
      </c>
      <c r="Q529" s="8">
        <v>2014</v>
      </c>
      <c r="R529" s="12" t="s">
        <v>1097</v>
      </c>
      <c r="S529" s="14">
        <v>2.512562814070352</v>
      </c>
      <c r="T529" s="8">
        <v>2014</v>
      </c>
      <c r="U529" s="5" t="s">
        <v>1097</v>
      </c>
      <c r="Y529" s="12">
        <v>0</v>
      </c>
      <c r="Z529" s="5">
        <v>2015</v>
      </c>
      <c r="AA529" s="5" t="s">
        <v>1994</v>
      </c>
      <c r="AB529" s="12">
        <v>0</v>
      </c>
      <c r="AC529" s="5">
        <v>2015</v>
      </c>
      <c r="AD529" s="5" t="s">
        <v>1994</v>
      </c>
      <c r="AE529" s="12">
        <v>0</v>
      </c>
      <c r="AF529" s="5">
        <v>2015</v>
      </c>
      <c r="AG529" s="5" t="s">
        <v>1994</v>
      </c>
      <c r="AH529" s="14">
        <v>100</v>
      </c>
      <c r="AI529" s="5">
        <v>2015</v>
      </c>
      <c r="AJ529" s="5" t="s">
        <v>1994</v>
      </c>
    </row>
    <row r="530" spans="1:43" x14ac:dyDescent="0.25">
      <c r="A530" s="5" t="s">
        <v>3002</v>
      </c>
      <c r="B530" s="5" t="s">
        <v>1103</v>
      </c>
      <c r="C530" s="5" t="s">
        <v>1102</v>
      </c>
      <c r="D530" s="5" t="s">
        <v>1038</v>
      </c>
      <c r="E530" s="5" t="s">
        <v>1104</v>
      </c>
      <c r="F530" s="5" t="s">
        <v>1101</v>
      </c>
      <c r="G530" s="5">
        <v>1</v>
      </c>
      <c r="H530" s="5">
        <v>2</v>
      </c>
      <c r="I530" s="5" t="s">
        <v>2700</v>
      </c>
      <c r="J530" s="4">
        <f>INDEX('08_Data_level_analysis'!$M$3:$M$256,MATCH(C530,'08_Data_level_analysis'!$B$3:$B$256,0))</f>
        <v>1</v>
      </c>
      <c r="K530" s="5" t="str">
        <f t="shared" si="9"/>
        <v>N</v>
      </c>
      <c r="M530" s="13">
        <v>0.80711797084059123</v>
      </c>
      <c r="N530" s="8">
        <v>2017</v>
      </c>
      <c r="O530" s="5" t="s">
        <v>1995</v>
      </c>
      <c r="P530" s="14">
        <v>100</v>
      </c>
      <c r="Q530" s="8">
        <v>2017</v>
      </c>
      <c r="R530" s="12" t="s">
        <v>1995</v>
      </c>
      <c r="S530" s="14">
        <v>4.4999999999999991</v>
      </c>
      <c r="T530" s="8">
        <v>2011</v>
      </c>
      <c r="U530" s="5" t="s">
        <v>1100</v>
      </c>
      <c r="V530" s="14"/>
      <c r="W530" s="8"/>
      <c r="Y530" s="14">
        <v>0</v>
      </c>
      <c r="Z530" s="8">
        <v>2017</v>
      </c>
      <c r="AA530" s="5" t="s">
        <v>1995</v>
      </c>
      <c r="AB530" s="14">
        <v>0</v>
      </c>
      <c r="AC530" s="8">
        <v>2017</v>
      </c>
      <c r="AD530" s="5" t="s">
        <v>1995</v>
      </c>
      <c r="AE530" s="14">
        <v>0</v>
      </c>
      <c r="AF530" s="8">
        <v>2017</v>
      </c>
      <c r="AG530" s="15" t="s">
        <v>1995</v>
      </c>
      <c r="AH530" s="14">
        <v>0</v>
      </c>
      <c r="AI530" s="8">
        <v>2017</v>
      </c>
      <c r="AJ530" s="12" t="s">
        <v>1995</v>
      </c>
      <c r="AK530" s="14"/>
      <c r="AL530" s="8"/>
      <c r="AN530" s="12"/>
      <c r="AO530" s="15"/>
      <c r="AQ530" s="14"/>
    </row>
    <row r="531" spans="1:43" x14ac:dyDescent="0.25">
      <c r="A531" s="5" t="s">
        <v>3003</v>
      </c>
      <c r="B531" s="5" t="s">
        <v>392</v>
      </c>
      <c r="C531" s="5" t="s">
        <v>391</v>
      </c>
      <c r="D531" s="5" t="s">
        <v>360</v>
      </c>
      <c r="E531" s="5" t="s">
        <v>402</v>
      </c>
      <c r="F531" s="5" t="s">
        <v>401</v>
      </c>
      <c r="G531" s="5">
        <v>1</v>
      </c>
      <c r="H531" s="5">
        <v>3</v>
      </c>
      <c r="I531" s="5" t="s">
        <v>3236</v>
      </c>
      <c r="J531" s="4">
        <f>INDEX('08_Data_level_analysis'!$M$3:$M$256,MATCH(C531,'08_Data_level_analysis'!$B$3:$B$256,0))</f>
        <v>2</v>
      </c>
      <c r="K531" s="5" t="str">
        <f t="shared" si="9"/>
        <v>Y</v>
      </c>
      <c r="L531" s="4" t="s">
        <v>3284</v>
      </c>
      <c r="M531" s="13">
        <v>1.4</v>
      </c>
      <c r="N531" s="4">
        <v>2013</v>
      </c>
      <c r="O531" s="4" t="s">
        <v>400</v>
      </c>
      <c r="P531" s="12">
        <v>14</v>
      </c>
      <c r="Q531" s="5">
        <v>2013</v>
      </c>
      <c r="R531" s="4" t="s">
        <v>400</v>
      </c>
      <c r="Y531" s="12">
        <v>0</v>
      </c>
      <c r="Z531" s="5">
        <v>2017</v>
      </c>
      <c r="AA531" s="5" t="s">
        <v>2003</v>
      </c>
      <c r="AB531" s="12">
        <v>0</v>
      </c>
      <c r="AC531" s="5">
        <v>2017</v>
      </c>
      <c r="AD531" s="5" t="s">
        <v>2003</v>
      </c>
      <c r="AE531" s="12">
        <v>0</v>
      </c>
      <c r="AF531" s="5">
        <v>2017</v>
      </c>
      <c r="AG531" s="5" t="s">
        <v>2003</v>
      </c>
      <c r="AH531" s="14">
        <v>0</v>
      </c>
      <c r="AI531" s="5">
        <v>2017</v>
      </c>
      <c r="AJ531" s="5" t="s">
        <v>2003</v>
      </c>
    </row>
    <row r="532" spans="1:43" x14ac:dyDescent="0.25">
      <c r="A532" s="5" t="s">
        <v>3004</v>
      </c>
      <c r="B532" s="5" t="s">
        <v>1124</v>
      </c>
      <c r="C532" s="5" t="s">
        <v>1123</v>
      </c>
      <c r="D532" s="5" t="s">
        <v>1038</v>
      </c>
      <c r="E532" s="5" t="s">
        <v>1125</v>
      </c>
      <c r="F532" s="5" t="s">
        <v>1122</v>
      </c>
      <c r="G532" s="5">
        <v>2</v>
      </c>
      <c r="H532" s="5">
        <v>2</v>
      </c>
      <c r="I532" s="5" t="s">
        <v>3237</v>
      </c>
      <c r="J532" s="4">
        <f>INDEX('08_Data_level_analysis'!$M$3:$M$256,MATCH(C532,'08_Data_level_analysis'!$B$3:$B$256,0))</f>
        <v>3</v>
      </c>
      <c r="K532" s="5" t="str">
        <f t="shared" si="9"/>
        <v>Y</v>
      </c>
      <c r="L532" s="4" t="s">
        <v>3285</v>
      </c>
      <c r="M532" s="13">
        <v>1.0622083396055999</v>
      </c>
      <c r="N532" s="5">
        <v>2015</v>
      </c>
      <c r="O532" s="5" t="s">
        <v>1121</v>
      </c>
      <c r="S532" s="5">
        <v>12.7</v>
      </c>
      <c r="T532" s="5">
        <v>2015</v>
      </c>
      <c r="U532" s="5" t="s">
        <v>1121</v>
      </c>
      <c r="Y532" s="14">
        <v>16.811708860759488</v>
      </c>
      <c r="Z532" s="5">
        <v>2019</v>
      </c>
      <c r="AA532" s="5" t="s">
        <v>2011</v>
      </c>
      <c r="AB532" s="14">
        <v>0</v>
      </c>
      <c r="AC532" s="5">
        <v>2019</v>
      </c>
      <c r="AD532" s="5" t="s">
        <v>2011</v>
      </c>
      <c r="AE532" s="14">
        <v>48.941851265822784</v>
      </c>
      <c r="AF532" s="5">
        <v>2019</v>
      </c>
      <c r="AG532" s="5" t="s">
        <v>2011</v>
      </c>
      <c r="AH532" s="14">
        <v>100</v>
      </c>
      <c r="AI532" s="5">
        <v>2015</v>
      </c>
      <c r="AJ532" s="5" t="s">
        <v>1121</v>
      </c>
    </row>
    <row r="533" spans="1:43" x14ac:dyDescent="0.25">
      <c r="A533" s="5" t="s">
        <v>3005</v>
      </c>
      <c r="B533" s="5" t="s">
        <v>1124</v>
      </c>
      <c r="C533" s="5" t="s">
        <v>1123</v>
      </c>
      <c r="D533" s="5" t="s">
        <v>1038</v>
      </c>
      <c r="E533" s="5" t="s">
        <v>2874</v>
      </c>
      <c r="F533" s="5" t="s">
        <v>1367</v>
      </c>
      <c r="G533" s="5">
        <v>3</v>
      </c>
      <c r="H533" s="5">
        <v>2</v>
      </c>
      <c r="I533" s="5" t="s">
        <v>2971</v>
      </c>
      <c r="J533" s="4">
        <f>INDEX('08_Data_level_analysis'!$M$3:$M$256,MATCH(C533,'08_Data_level_analysis'!$B$3:$B$256,0))</f>
        <v>3</v>
      </c>
      <c r="K533" s="5" t="str">
        <f t="shared" si="9"/>
        <v>N</v>
      </c>
      <c r="M533" s="13">
        <v>0.4362470072071723</v>
      </c>
      <c r="N533" s="8">
        <v>2019</v>
      </c>
      <c r="O533" s="5" t="s">
        <v>2825</v>
      </c>
      <c r="P533" s="14">
        <v>100</v>
      </c>
      <c r="Q533" s="8">
        <v>2018</v>
      </c>
      <c r="R533" s="12" t="s">
        <v>1366</v>
      </c>
      <c r="S533" s="14">
        <v>16</v>
      </c>
      <c r="T533" s="8">
        <v>2018</v>
      </c>
      <c r="U533" s="5" t="s">
        <v>1366</v>
      </c>
      <c r="V533" s="14"/>
      <c r="W533" s="8"/>
      <c r="X533" s="5" t="s">
        <v>1569</v>
      </c>
      <c r="Y533" s="14" t="s">
        <v>1569</v>
      </c>
      <c r="Z533" s="8"/>
      <c r="AA533" s="12" t="s">
        <v>1569</v>
      </c>
      <c r="AB533" s="14" t="s">
        <v>1569</v>
      </c>
      <c r="AC533" s="8"/>
      <c r="AD533" s="5" t="s">
        <v>1569</v>
      </c>
      <c r="AE533" s="14">
        <v>64</v>
      </c>
      <c r="AF533" s="8">
        <v>2018</v>
      </c>
      <c r="AG533" s="15" t="s">
        <v>1366</v>
      </c>
      <c r="AH533" s="14">
        <v>100</v>
      </c>
      <c r="AI533" s="8">
        <v>2018</v>
      </c>
      <c r="AJ533" s="12" t="s">
        <v>1366</v>
      </c>
      <c r="AK533" s="14"/>
      <c r="AL533" s="8"/>
      <c r="AN533" s="12"/>
      <c r="AO533" s="15"/>
      <c r="AQ533" s="14"/>
    </row>
    <row r="534" spans="1:43" x14ac:dyDescent="0.25">
      <c r="A534" s="5" t="s">
        <v>3006</v>
      </c>
      <c r="B534" s="5" t="s">
        <v>75</v>
      </c>
      <c r="C534" s="5" t="s">
        <v>74</v>
      </c>
      <c r="D534" s="5" t="s">
        <v>35</v>
      </c>
      <c r="E534" s="5" t="s">
        <v>76</v>
      </c>
      <c r="F534" s="5" t="s">
        <v>73</v>
      </c>
      <c r="G534" s="5">
        <v>2</v>
      </c>
      <c r="H534" s="5">
        <v>1</v>
      </c>
      <c r="I534" s="5" t="s">
        <v>2704</v>
      </c>
      <c r="J534" s="4">
        <f>INDEX('08_Data_level_analysis'!$M$3:$M$256,MATCH(C534,'08_Data_level_analysis'!$B$3:$B$256,0))</f>
        <v>2</v>
      </c>
      <c r="K534" s="5" t="str">
        <f t="shared" si="9"/>
        <v>N</v>
      </c>
      <c r="M534" s="13">
        <v>1.0201336762975812</v>
      </c>
      <c r="N534" s="8">
        <v>2015</v>
      </c>
      <c r="O534" s="5" t="s">
        <v>72</v>
      </c>
      <c r="P534" s="14">
        <v>100</v>
      </c>
      <c r="Q534" s="8">
        <v>2015</v>
      </c>
      <c r="R534" s="12" t="s">
        <v>72</v>
      </c>
      <c r="S534" s="14">
        <v>21.900000000000002</v>
      </c>
      <c r="T534" s="8">
        <v>2015</v>
      </c>
      <c r="U534" s="5" t="s">
        <v>72</v>
      </c>
      <c r="V534" s="14"/>
      <c r="W534" s="8"/>
      <c r="Y534" s="14">
        <v>6.0797239215015031</v>
      </c>
      <c r="Z534" s="8">
        <v>2012</v>
      </c>
      <c r="AA534" s="5" t="s">
        <v>2017</v>
      </c>
      <c r="AB534" s="14">
        <v>2.3315826131871953</v>
      </c>
      <c r="AC534" s="8">
        <v>2012</v>
      </c>
      <c r="AD534" s="5" t="s">
        <v>2017</v>
      </c>
      <c r="AE534" s="14">
        <v>0</v>
      </c>
      <c r="AF534" s="8">
        <v>2012</v>
      </c>
      <c r="AG534" s="15" t="s">
        <v>2017</v>
      </c>
      <c r="AH534" s="14">
        <v>100</v>
      </c>
      <c r="AI534" s="8">
        <v>2012</v>
      </c>
      <c r="AJ534" s="12" t="s">
        <v>2017</v>
      </c>
      <c r="AK534" s="14"/>
      <c r="AL534" s="8"/>
      <c r="AN534" s="12"/>
      <c r="AO534" s="15"/>
      <c r="AQ534" s="14"/>
    </row>
    <row r="535" spans="1:43" x14ac:dyDescent="0.25">
      <c r="A535" s="5" t="s">
        <v>3008</v>
      </c>
      <c r="B535" s="5" t="s">
        <v>1154</v>
      </c>
      <c r="C535" s="5" t="s">
        <v>1153</v>
      </c>
      <c r="D535" s="5" t="s">
        <v>1038</v>
      </c>
      <c r="E535" s="5" t="s">
        <v>1155</v>
      </c>
      <c r="F535" s="5" t="s">
        <v>2257</v>
      </c>
      <c r="G535" s="5" t="s">
        <v>1790</v>
      </c>
      <c r="H535" s="5">
        <v>1</v>
      </c>
      <c r="I535" s="5" t="s">
        <v>3239</v>
      </c>
      <c r="J535" s="4">
        <f>INDEX('08_Data_level_analysis'!$M$3:$M$256,MATCH(C535,'08_Data_level_analysis'!$B$3:$B$256,0))</f>
        <v>2</v>
      </c>
      <c r="K535" s="5" t="str">
        <f t="shared" si="9"/>
        <v>Y</v>
      </c>
      <c r="L535" s="4" t="s">
        <v>3287</v>
      </c>
      <c r="M535" s="13">
        <v>1.2058285540828328</v>
      </c>
      <c r="N535" s="8">
        <v>2017</v>
      </c>
      <c r="O535" s="5" t="s">
        <v>2028</v>
      </c>
      <c r="P535" s="14">
        <v>95.805648803710895</v>
      </c>
      <c r="Q535" s="8">
        <v>2017</v>
      </c>
      <c r="R535" s="12" t="s">
        <v>2028</v>
      </c>
      <c r="S535" s="14">
        <v>14.210000000000003</v>
      </c>
      <c r="T535" s="8">
        <v>2012</v>
      </c>
      <c r="U535" s="5" t="s">
        <v>1151</v>
      </c>
      <c r="V535" s="14"/>
      <c r="W535" s="8"/>
      <c r="Y535" s="14"/>
      <c r="Z535" s="8"/>
      <c r="AB535" s="14">
        <v>0.85750663869311716</v>
      </c>
      <c r="AC535" s="8">
        <v>2012</v>
      </c>
      <c r="AD535" s="5" t="s">
        <v>2028</v>
      </c>
      <c r="AE535" s="14"/>
      <c r="AF535" s="8"/>
      <c r="AG535" s="15"/>
      <c r="AH535" s="14">
        <v>100</v>
      </c>
      <c r="AI535" s="8">
        <v>2012</v>
      </c>
      <c r="AJ535" s="12" t="s">
        <v>1151</v>
      </c>
      <c r="AK535" s="14"/>
      <c r="AL535" s="8"/>
      <c r="AN535" s="12"/>
      <c r="AO535" s="15"/>
      <c r="AQ535" s="14"/>
    </row>
    <row r="536" spans="1:43" x14ac:dyDescent="0.25">
      <c r="A536" s="5" t="s">
        <v>3009</v>
      </c>
      <c r="B536" s="5" t="s">
        <v>17</v>
      </c>
      <c r="C536" s="5" t="s">
        <v>414</v>
      </c>
      <c r="D536" s="5" t="s">
        <v>360</v>
      </c>
      <c r="E536" s="5" t="s">
        <v>432</v>
      </c>
      <c r="F536" s="5" t="s">
        <v>431</v>
      </c>
      <c r="G536" s="5">
        <v>3</v>
      </c>
      <c r="H536" s="5">
        <v>2</v>
      </c>
      <c r="I536" s="5" t="s">
        <v>2705</v>
      </c>
      <c r="J536" s="4">
        <f>INDEX('08_Data_level_analysis'!$M$3:$M$256,MATCH(C536,'08_Data_level_analysis'!$B$3:$B$256,0))</f>
        <v>3</v>
      </c>
      <c r="K536" s="5" t="str">
        <f t="shared" si="9"/>
        <v>N</v>
      </c>
      <c r="M536" s="13">
        <v>0.25079030558482612</v>
      </c>
      <c r="N536" s="8">
        <v>2013</v>
      </c>
      <c r="O536" s="5" t="s">
        <v>1428</v>
      </c>
      <c r="P536" s="14">
        <v>10</v>
      </c>
      <c r="Q536" s="8">
        <v>2013</v>
      </c>
      <c r="R536" s="12" t="s">
        <v>1428</v>
      </c>
      <c r="S536" s="14">
        <v>7.5376884422110502</v>
      </c>
      <c r="T536" s="8">
        <v>2015</v>
      </c>
      <c r="U536" s="5" t="s">
        <v>430</v>
      </c>
      <c r="V536" s="14"/>
      <c r="W536" s="8"/>
      <c r="Y536" s="14">
        <v>0</v>
      </c>
      <c r="Z536" s="8">
        <v>2013</v>
      </c>
      <c r="AA536" s="5" t="s">
        <v>1428</v>
      </c>
      <c r="AB536" s="14">
        <v>0</v>
      </c>
      <c r="AC536" s="8">
        <v>2013</v>
      </c>
      <c r="AD536" s="5" t="s">
        <v>1428</v>
      </c>
      <c r="AE536" s="14">
        <v>0</v>
      </c>
      <c r="AF536" s="8">
        <v>2013</v>
      </c>
      <c r="AG536" s="15" t="s">
        <v>1428</v>
      </c>
      <c r="AH536" s="14">
        <v>0</v>
      </c>
      <c r="AI536" s="8">
        <v>2013</v>
      </c>
      <c r="AJ536" s="12" t="s">
        <v>1428</v>
      </c>
      <c r="AK536" s="14"/>
      <c r="AL536" s="8"/>
      <c r="AN536" s="12"/>
      <c r="AO536" s="15"/>
      <c r="AQ536" s="14"/>
    </row>
    <row r="537" spans="1:43" x14ac:dyDescent="0.25">
      <c r="A537" s="5" t="s">
        <v>3010</v>
      </c>
      <c r="B537" s="5" t="s">
        <v>689</v>
      </c>
      <c r="C537" s="5" t="s">
        <v>688</v>
      </c>
      <c r="D537" s="5" t="s">
        <v>620</v>
      </c>
      <c r="E537" s="5" t="s">
        <v>690</v>
      </c>
      <c r="F537" s="5" t="s">
        <v>687</v>
      </c>
      <c r="G537" s="5">
        <v>2</v>
      </c>
      <c r="H537" s="5">
        <v>1</v>
      </c>
      <c r="I537" s="5" t="s">
        <v>2706</v>
      </c>
      <c r="J537" s="4">
        <f>INDEX('08_Data_level_analysis'!$M$3:$M$256,MATCH(C537,'08_Data_level_analysis'!$B$3:$B$256,0))</f>
        <v>2</v>
      </c>
      <c r="K537" s="5" t="str">
        <f t="shared" si="9"/>
        <v>N</v>
      </c>
      <c r="M537" s="13">
        <v>0.95074597542066286</v>
      </c>
      <c r="N537" s="8">
        <v>2017</v>
      </c>
      <c r="O537" s="5" t="s">
        <v>2034</v>
      </c>
      <c r="P537" s="14">
        <v>100</v>
      </c>
      <c r="Q537" s="8">
        <v>2017</v>
      </c>
      <c r="R537" s="12" t="s">
        <v>2034</v>
      </c>
      <c r="S537" s="14">
        <v>12.961116650049851</v>
      </c>
      <c r="T537" s="8"/>
      <c r="U537" s="5" t="s">
        <v>686</v>
      </c>
      <c r="V537" s="14"/>
      <c r="W537" s="8"/>
      <c r="Y537" s="14">
        <v>0</v>
      </c>
      <c r="Z537" s="8">
        <v>2017</v>
      </c>
      <c r="AA537" s="5" t="s">
        <v>2034</v>
      </c>
      <c r="AB537" s="14">
        <v>0</v>
      </c>
      <c r="AC537" s="8">
        <v>2017</v>
      </c>
      <c r="AD537" s="5" t="s">
        <v>2034</v>
      </c>
      <c r="AE537" s="14">
        <v>0</v>
      </c>
      <c r="AF537" s="8">
        <v>2017</v>
      </c>
      <c r="AG537" s="15" t="s">
        <v>2034</v>
      </c>
      <c r="AH537" s="14">
        <v>100</v>
      </c>
      <c r="AI537" s="8">
        <v>2017</v>
      </c>
      <c r="AJ537" s="12" t="s">
        <v>2034</v>
      </c>
      <c r="AK537" s="14"/>
      <c r="AL537" s="8"/>
      <c r="AN537" s="12"/>
      <c r="AO537" s="15"/>
      <c r="AQ537" s="14"/>
    </row>
    <row r="538" spans="1:43" x14ac:dyDescent="0.25">
      <c r="A538" s="5" t="s">
        <v>3011</v>
      </c>
      <c r="B538" s="5" t="s">
        <v>694</v>
      </c>
      <c r="C538" s="5" t="s">
        <v>693</v>
      </c>
      <c r="D538" s="5" t="s">
        <v>620</v>
      </c>
      <c r="E538" s="5" t="s">
        <v>698</v>
      </c>
      <c r="F538" s="5" t="s">
        <v>697</v>
      </c>
      <c r="G538" s="5">
        <v>2</v>
      </c>
      <c r="H538" s="5">
        <v>2</v>
      </c>
      <c r="I538" s="5" t="s">
        <v>2707</v>
      </c>
      <c r="J538" s="4">
        <f>INDEX('08_Data_level_analysis'!$M$3:$M$256,MATCH(C538,'08_Data_level_analysis'!$B$3:$B$256,0))</f>
        <v>2</v>
      </c>
      <c r="K538" s="5" t="str">
        <f t="shared" si="9"/>
        <v>N</v>
      </c>
      <c r="M538" s="13">
        <v>0.7400000000000001</v>
      </c>
      <c r="N538" s="8">
        <v>2015</v>
      </c>
      <c r="O538" s="5" t="s">
        <v>696</v>
      </c>
      <c r="P538" s="14">
        <v>85.000004438227919</v>
      </c>
      <c r="Q538" s="8">
        <v>2017</v>
      </c>
      <c r="R538" s="12" t="s">
        <v>2036</v>
      </c>
      <c r="S538" s="14">
        <v>17.582417582417584</v>
      </c>
      <c r="T538" s="8">
        <v>2015</v>
      </c>
      <c r="U538" s="5" t="s">
        <v>696</v>
      </c>
      <c r="V538" s="14"/>
      <c r="W538" s="8"/>
      <c r="Y538" s="14">
        <v>0</v>
      </c>
      <c r="Z538" s="8">
        <v>2017</v>
      </c>
      <c r="AA538" s="5" t="s">
        <v>2036</v>
      </c>
      <c r="AB538" s="14">
        <v>0</v>
      </c>
      <c r="AC538" s="8">
        <v>2017</v>
      </c>
      <c r="AD538" s="5" t="s">
        <v>2036</v>
      </c>
      <c r="AE538" s="14">
        <v>0</v>
      </c>
      <c r="AF538" s="8">
        <v>2017</v>
      </c>
      <c r="AG538" s="15" t="s">
        <v>2036</v>
      </c>
      <c r="AH538" s="14">
        <v>84.999997715618065</v>
      </c>
      <c r="AI538" s="8">
        <v>2017</v>
      </c>
      <c r="AJ538" s="12" t="s">
        <v>2036</v>
      </c>
      <c r="AK538" s="14"/>
      <c r="AL538" s="8"/>
      <c r="AN538" s="12"/>
      <c r="AO538" s="15"/>
      <c r="AQ538" s="14"/>
    </row>
    <row r="539" spans="1:43" x14ac:dyDescent="0.25">
      <c r="A539" s="5" t="s">
        <v>3012</v>
      </c>
      <c r="B539" s="5" t="s">
        <v>694</v>
      </c>
      <c r="C539" s="5" t="s">
        <v>693</v>
      </c>
      <c r="D539" s="5" t="s">
        <v>620</v>
      </c>
      <c r="E539" s="5" t="s">
        <v>695</v>
      </c>
      <c r="F539" s="5" t="s">
        <v>692</v>
      </c>
      <c r="G539" s="5">
        <v>2</v>
      </c>
      <c r="H539" s="5">
        <v>2</v>
      </c>
      <c r="I539" s="5" t="s">
        <v>2751</v>
      </c>
      <c r="J539" s="4">
        <f>INDEX('08_Data_level_analysis'!$M$3:$M$256,MATCH(C539,'08_Data_level_analysis'!$B$3:$B$256,0))</f>
        <v>2</v>
      </c>
      <c r="K539" s="5" t="str">
        <f t="shared" si="9"/>
        <v>N</v>
      </c>
      <c r="M539" s="13">
        <v>0.70000002584160692</v>
      </c>
      <c r="N539" s="8">
        <v>2017</v>
      </c>
      <c r="O539" s="5" t="s">
        <v>2037</v>
      </c>
      <c r="P539" s="14">
        <v>80</v>
      </c>
      <c r="Q539" s="8">
        <v>2017</v>
      </c>
      <c r="R539" s="12" t="s">
        <v>2037</v>
      </c>
      <c r="S539" s="14">
        <v>10.31746031746032</v>
      </c>
      <c r="T539" s="8">
        <v>2013</v>
      </c>
      <c r="U539" s="5" t="s">
        <v>691</v>
      </c>
      <c r="V539" s="14"/>
      <c r="W539" s="8"/>
      <c r="Y539" s="14">
        <v>8.2704943148968901</v>
      </c>
      <c r="Z539" s="8">
        <v>2016</v>
      </c>
      <c r="AA539" s="5" t="s">
        <v>2037</v>
      </c>
      <c r="AB539" s="14">
        <v>0</v>
      </c>
      <c r="AC539" s="8">
        <v>2017</v>
      </c>
      <c r="AD539" s="5" t="s">
        <v>2037</v>
      </c>
      <c r="AE539" s="14">
        <v>0</v>
      </c>
      <c r="AF539" s="8">
        <v>2017</v>
      </c>
      <c r="AG539" s="15" t="s">
        <v>2037</v>
      </c>
      <c r="AH539" s="14">
        <v>0</v>
      </c>
      <c r="AI539" s="8">
        <v>2017</v>
      </c>
      <c r="AJ539" s="12" t="s">
        <v>2037</v>
      </c>
      <c r="AK539" s="14"/>
      <c r="AL539" s="8"/>
      <c r="AN539" s="12"/>
      <c r="AO539" s="15"/>
      <c r="AQ539" s="14"/>
    </row>
    <row r="540" spans="1:43" x14ac:dyDescent="0.25">
      <c r="A540" s="5" t="s">
        <v>3013</v>
      </c>
      <c r="B540" s="5" t="s">
        <v>138</v>
      </c>
      <c r="C540" s="5" t="s">
        <v>137</v>
      </c>
      <c r="D540" s="5" t="s">
        <v>35</v>
      </c>
      <c r="E540" s="5" t="s">
        <v>1456</v>
      </c>
      <c r="F540" s="4" t="s">
        <v>1455</v>
      </c>
      <c r="G540" s="4" t="s">
        <v>1791</v>
      </c>
      <c r="H540" s="5">
        <v>1</v>
      </c>
      <c r="I540" s="5" t="s">
        <v>3241</v>
      </c>
      <c r="J540" s="4">
        <f>INDEX('08_Data_level_analysis'!$M$3:$M$256,MATCH(C540,'08_Data_level_analysis'!$B$3:$B$256,0))</f>
        <v>3</v>
      </c>
      <c r="K540" s="5" t="str">
        <f t="shared" si="9"/>
        <v>Y</v>
      </c>
      <c r="L540" s="4" t="s">
        <v>3285</v>
      </c>
      <c r="M540" s="13">
        <v>1.2808129854347854</v>
      </c>
      <c r="N540" s="5">
        <v>2012</v>
      </c>
      <c r="O540" s="5" t="s">
        <v>135</v>
      </c>
      <c r="P540" s="12">
        <v>100</v>
      </c>
      <c r="Q540" s="5">
        <v>2008</v>
      </c>
      <c r="R540" s="5" t="s">
        <v>1454</v>
      </c>
      <c r="S540" s="12">
        <v>13</v>
      </c>
      <c r="T540" s="5">
        <v>2008</v>
      </c>
      <c r="U540" s="5" t="s">
        <v>1454</v>
      </c>
      <c r="Y540" s="12">
        <v>4.0000000000000563E-2</v>
      </c>
      <c r="Z540" s="5">
        <v>2008</v>
      </c>
      <c r="AA540" s="5" t="s">
        <v>1454</v>
      </c>
      <c r="AB540" s="12">
        <v>9.9600000000000009</v>
      </c>
      <c r="AC540" s="5">
        <v>2008</v>
      </c>
      <c r="AD540" s="5" t="s">
        <v>1454</v>
      </c>
      <c r="AE540" s="12">
        <v>0</v>
      </c>
      <c r="AF540" s="5">
        <v>2008</v>
      </c>
      <c r="AG540" s="5" t="s">
        <v>1454</v>
      </c>
      <c r="AH540" s="14">
        <v>100</v>
      </c>
      <c r="AI540" s="5">
        <v>2008</v>
      </c>
      <c r="AJ540" s="5" t="s">
        <v>1454</v>
      </c>
    </row>
    <row r="541" spans="1:43" x14ac:dyDescent="0.25">
      <c r="A541" s="5" t="s">
        <v>3014</v>
      </c>
      <c r="B541" s="5" t="s">
        <v>455</v>
      </c>
      <c r="C541" s="5" t="s">
        <v>454</v>
      </c>
      <c r="D541" s="5" t="s">
        <v>360</v>
      </c>
      <c r="E541" s="5" t="s">
        <v>456</v>
      </c>
      <c r="F541" s="5" t="s">
        <v>453</v>
      </c>
      <c r="G541" s="5">
        <v>2</v>
      </c>
      <c r="H541" s="15">
        <v>1</v>
      </c>
      <c r="I541" s="5" t="s">
        <v>3343</v>
      </c>
      <c r="J541" s="4">
        <f>INDEX('08_Data_level_analysis'!$M$3:$M$256,MATCH(C541,'08_Data_level_analysis'!$B$3:$B$256,0))</f>
        <v>2</v>
      </c>
      <c r="K541" s="5" t="str">
        <f t="shared" si="9"/>
        <v>N</v>
      </c>
      <c r="M541" s="13">
        <v>0.24175798397343784</v>
      </c>
      <c r="N541" s="5">
        <v>2007</v>
      </c>
      <c r="O541" s="5" t="s">
        <v>2045</v>
      </c>
      <c r="P541" s="12">
        <v>76</v>
      </c>
      <c r="Q541" s="5">
        <v>2007</v>
      </c>
      <c r="R541" s="5" t="s">
        <v>2045</v>
      </c>
      <c r="S541" s="12">
        <v>5.3053053053053052</v>
      </c>
      <c r="T541" s="5">
        <v>1996</v>
      </c>
      <c r="U541" s="5" t="s">
        <v>452</v>
      </c>
      <c r="Y541" s="12">
        <v>0</v>
      </c>
      <c r="Z541" s="5">
        <v>2007</v>
      </c>
      <c r="AA541" s="5" t="s">
        <v>2045</v>
      </c>
      <c r="AB541" s="12">
        <v>0</v>
      </c>
      <c r="AC541" s="5">
        <v>2007</v>
      </c>
      <c r="AD541" s="5" t="s">
        <v>2045</v>
      </c>
      <c r="AE541" s="12">
        <v>0</v>
      </c>
      <c r="AF541" s="5">
        <v>2007</v>
      </c>
      <c r="AG541" s="5" t="s">
        <v>2045</v>
      </c>
      <c r="AH541" s="14">
        <v>0</v>
      </c>
      <c r="AI541" s="5">
        <v>2007</v>
      </c>
      <c r="AJ541" s="5" t="s">
        <v>2045</v>
      </c>
    </row>
    <row r="542" spans="1:43" x14ac:dyDescent="0.25">
      <c r="A542" s="5" t="s">
        <v>3015</v>
      </c>
      <c r="B542" s="5" t="s">
        <v>23</v>
      </c>
      <c r="C542" s="5" t="s">
        <v>708</v>
      </c>
      <c r="D542" s="5" t="s">
        <v>620</v>
      </c>
      <c r="E542" s="5" t="s">
        <v>711</v>
      </c>
      <c r="F542" s="5" t="s">
        <v>1462</v>
      </c>
      <c r="G542" s="5" t="s">
        <v>2708</v>
      </c>
      <c r="H542" s="5">
        <v>1</v>
      </c>
      <c r="I542" s="5" t="s">
        <v>3242</v>
      </c>
      <c r="J542" s="4">
        <f>INDEX('08_Data_level_analysis'!$M$3:$M$256,MATCH(C542,'08_Data_level_analysis'!$B$3:$B$256,0))</f>
        <v>3</v>
      </c>
      <c r="K542" s="5" t="str">
        <f t="shared" si="9"/>
        <v>Y</v>
      </c>
      <c r="L542" s="4" t="s">
        <v>3286</v>
      </c>
      <c r="M542" s="13">
        <v>0.99390689170862878</v>
      </c>
      <c r="N542" s="8">
        <v>2014</v>
      </c>
      <c r="O542" s="5" t="s">
        <v>710</v>
      </c>
      <c r="P542" s="14">
        <v>76.5</v>
      </c>
      <c r="Q542" s="8">
        <v>2014</v>
      </c>
      <c r="R542" s="12" t="s">
        <v>710</v>
      </c>
      <c r="S542" s="14">
        <v>0</v>
      </c>
      <c r="T542" s="8">
        <v>2014</v>
      </c>
      <c r="U542" s="5" t="s">
        <v>710</v>
      </c>
      <c r="V542" s="14"/>
      <c r="W542" s="8"/>
      <c r="Y542" s="14">
        <v>12.72430668841762</v>
      </c>
      <c r="Z542" s="8">
        <v>2014</v>
      </c>
      <c r="AA542" s="5" t="s">
        <v>710</v>
      </c>
      <c r="AB542" s="14">
        <v>0</v>
      </c>
      <c r="AC542" s="8">
        <v>2014</v>
      </c>
      <c r="AD542" s="5" t="s">
        <v>710</v>
      </c>
      <c r="AE542" s="14">
        <v>0</v>
      </c>
      <c r="AF542" s="8">
        <v>2007</v>
      </c>
      <c r="AG542" s="15" t="s">
        <v>1461</v>
      </c>
      <c r="AH542" s="14">
        <v>0</v>
      </c>
      <c r="AI542" s="8">
        <v>2014</v>
      </c>
      <c r="AJ542" s="12" t="s">
        <v>710</v>
      </c>
      <c r="AK542" s="14"/>
      <c r="AL542" s="8"/>
      <c r="AN542" s="12"/>
      <c r="AO542" s="15"/>
      <c r="AQ542" s="14"/>
    </row>
    <row r="543" spans="1:43" x14ac:dyDescent="0.25">
      <c r="A543" s="5" t="s">
        <v>3016</v>
      </c>
      <c r="B543" s="5" t="s">
        <v>23</v>
      </c>
      <c r="C543" s="5" t="s">
        <v>708</v>
      </c>
      <c r="D543" s="5" t="s">
        <v>620</v>
      </c>
      <c r="E543" s="5" t="s">
        <v>725</v>
      </c>
      <c r="F543" s="5" t="s">
        <v>724</v>
      </c>
      <c r="G543" s="5">
        <v>3</v>
      </c>
      <c r="H543" s="5">
        <v>2</v>
      </c>
      <c r="I543" s="5" t="s">
        <v>2709</v>
      </c>
      <c r="J543" s="4">
        <f>INDEX('08_Data_level_analysis'!$M$3:$M$256,MATCH(C543,'08_Data_level_analysis'!$B$3:$B$256,0))</f>
        <v>3</v>
      </c>
      <c r="K543" s="5" t="str">
        <f t="shared" si="9"/>
        <v>N</v>
      </c>
      <c r="M543" s="13">
        <v>0.31865042174320524</v>
      </c>
      <c r="N543" s="8">
        <v>2016</v>
      </c>
      <c r="O543" s="5" t="s">
        <v>723</v>
      </c>
      <c r="P543" s="14">
        <v>97</v>
      </c>
      <c r="Q543" s="8">
        <v>2016</v>
      </c>
      <c r="R543" s="12" t="s">
        <v>723</v>
      </c>
      <c r="S543" s="14">
        <v>10</v>
      </c>
      <c r="T543" s="8">
        <v>2010</v>
      </c>
      <c r="U543" s="5" t="s">
        <v>1458</v>
      </c>
      <c r="V543" s="14"/>
      <c r="W543" s="8"/>
      <c r="Y543" s="14">
        <v>23.618090452261306</v>
      </c>
      <c r="Z543" s="8">
        <v>2016</v>
      </c>
      <c r="AA543" s="5" t="s">
        <v>723</v>
      </c>
      <c r="AB543" s="14">
        <v>0</v>
      </c>
      <c r="AC543" s="8">
        <v>2016</v>
      </c>
      <c r="AD543" s="5" t="s">
        <v>723</v>
      </c>
      <c r="AE543" s="14">
        <v>0</v>
      </c>
      <c r="AF543" s="8">
        <v>2016</v>
      </c>
      <c r="AG543" s="15" t="s">
        <v>723</v>
      </c>
      <c r="AH543" s="14">
        <v>0</v>
      </c>
      <c r="AI543" s="8">
        <v>2016</v>
      </c>
      <c r="AJ543" s="12" t="s">
        <v>723</v>
      </c>
      <c r="AK543" s="14"/>
      <c r="AL543" s="8"/>
      <c r="AN543" s="12"/>
      <c r="AO543" s="15"/>
      <c r="AQ543" s="14"/>
    </row>
    <row r="544" spans="1:43" x14ac:dyDescent="0.25">
      <c r="A544" s="5" t="s">
        <v>3017</v>
      </c>
      <c r="B544" s="5" t="s">
        <v>1629</v>
      </c>
      <c r="C544" s="5" t="s">
        <v>1183</v>
      </c>
      <c r="D544" s="5" t="s">
        <v>1038</v>
      </c>
      <c r="E544" s="5" t="s">
        <v>1184</v>
      </c>
      <c r="F544" s="5" t="s">
        <v>1182</v>
      </c>
      <c r="G544" s="5">
        <v>2</v>
      </c>
      <c r="H544" s="5">
        <v>1</v>
      </c>
      <c r="I544" s="5" t="s">
        <v>2710</v>
      </c>
      <c r="J544" s="4">
        <f>INDEX('08_Data_level_analysis'!$M$3:$M$256,MATCH(C544,'08_Data_level_analysis'!$B$3:$B$256,0))</f>
        <v>2</v>
      </c>
      <c r="K544" s="5" t="str">
        <f t="shared" si="9"/>
        <v>N</v>
      </c>
      <c r="M544" s="13">
        <v>0.93192599620493355</v>
      </c>
      <c r="N544" s="8">
        <v>2014</v>
      </c>
      <c r="O544" s="5" t="s">
        <v>1181</v>
      </c>
      <c r="P544" s="14">
        <v>100</v>
      </c>
      <c r="Q544" s="8">
        <v>2014</v>
      </c>
      <c r="R544" s="12" t="s">
        <v>1181</v>
      </c>
      <c r="S544" s="14">
        <v>6.9999999999999991</v>
      </c>
      <c r="T544" s="8">
        <v>2014</v>
      </c>
      <c r="U544" s="5" t="s">
        <v>1181</v>
      </c>
      <c r="V544" s="14"/>
      <c r="W544" s="8"/>
      <c r="Y544" s="14">
        <v>4.5506257110352673</v>
      </c>
      <c r="Z544" s="8">
        <v>2017</v>
      </c>
      <c r="AA544" s="5" t="s">
        <v>2048</v>
      </c>
      <c r="AB544" s="14">
        <v>4</v>
      </c>
      <c r="AC544" s="8">
        <v>2014</v>
      </c>
      <c r="AD544" s="5" t="s">
        <v>1181</v>
      </c>
      <c r="AE544" s="14">
        <v>0</v>
      </c>
      <c r="AF544" s="8">
        <v>2017</v>
      </c>
      <c r="AG544" s="15" t="s">
        <v>2048</v>
      </c>
      <c r="AH544" s="14">
        <v>0</v>
      </c>
      <c r="AI544" s="8">
        <v>2014</v>
      </c>
      <c r="AJ544" s="12" t="s">
        <v>1181</v>
      </c>
      <c r="AK544" s="14"/>
      <c r="AL544" s="8"/>
      <c r="AN544" s="12"/>
      <c r="AO544" s="15"/>
      <c r="AQ544" s="14"/>
    </row>
    <row r="545" spans="1:46" x14ac:dyDescent="0.25">
      <c r="A545" s="5" t="s">
        <v>3018</v>
      </c>
      <c r="B545" s="5" t="s">
        <v>1187</v>
      </c>
      <c r="C545" s="5" t="s">
        <v>1186</v>
      </c>
      <c r="D545" s="5" t="s">
        <v>1038</v>
      </c>
      <c r="E545" s="5" t="s">
        <v>1188</v>
      </c>
      <c r="F545" s="5" t="s">
        <v>2749</v>
      </c>
      <c r="G545" s="5">
        <v>2</v>
      </c>
      <c r="H545" s="5">
        <v>2</v>
      </c>
      <c r="I545" s="5" t="s">
        <v>2711</v>
      </c>
      <c r="J545" s="4">
        <f>INDEX('08_Data_level_analysis'!$M$3:$M$256,MATCH(C545,'08_Data_level_analysis'!$B$3:$B$256,0))</f>
        <v>2</v>
      </c>
      <c r="K545" s="5" t="str">
        <f t="shared" si="9"/>
        <v>N</v>
      </c>
      <c r="M545" s="13">
        <v>1.2368820701762515</v>
      </c>
      <c r="N545" s="8">
        <v>2019</v>
      </c>
      <c r="O545" s="5" t="s">
        <v>2052</v>
      </c>
      <c r="P545" s="14">
        <v>81.5</v>
      </c>
      <c r="Q545" s="8">
        <v>2019</v>
      </c>
      <c r="R545" s="12" t="s">
        <v>2052</v>
      </c>
      <c r="S545" s="14"/>
      <c r="T545" s="8"/>
      <c r="V545" s="14"/>
      <c r="W545" s="8"/>
      <c r="Y545" s="14">
        <v>0</v>
      </c>
      <c r="Z545" s="8">
        <v>2015</v>
      </c>
      <c r="AA545" s="5" t="s">
        <v>1185</v>
      </c>
      <c r="AB545" s="14">
        <v>0</v>
      </c>
      <c r="AC545" s="8">
        <v>2015</v>
      </c>
      <c r="AD545" s="5" t="s">
        <v>1185</v>
      </c>
      <c r="AE545" s="14">
        <v>0</v>
      </c>
      <c r="AF545" s="8">
        <v>2015</v>
      </c>
      <c r="AG545" s="15" t="s">
        <v>1185</v>
      </c>
      <c r="AH545" s="14">
        <v>0</v>
      </c>
      <c r="AI545" s="8">
        <v>2015</v>
      </c>
      <c r="AJ545" s="12" t="s">
        <v>1185</v>
      </c>
      <c r="AK545" s="14"/>
      <c r="AL545" s="8"/>
      <c r="AN545" s="12"/>
      <c r="AO545" s="15"/>
      <c r="AQ545" s="14"/>
    </row>
    <row r="546" spans="1:46" x14ac:dyDescent="0.25">
      <c r="A546" s="5" t="s">
        <v>3019</v>
      </c>
      <c r="B546" s="5" t="s">
        <v>13</v>
      </c>
      <c r="C546" s="5" t="s">
        <v>851</v>
      </c>
      <c r="D546" s="5" t="s">
        <v>620</v>
      </c>
      <c r="E546" s="5" t="s">
        <v>16</v>
      </c>
      <c r="F546" s="5" t="s">
        <v>850</v>
      </c>
      <c r="G546" s="5">
        <v>1</v>
      </c>
      <c r="H546" s="5">
        <v>1</v>
      </c>
      <c r="I546" s="5" t="s">
        <v>3243</v>
      </c>
      <c r="J546" s="4">
        <f>INDEX('08_Data_level_analysis'!$M$3:$M$256,MATCH(C546,'08_Data_level_analysis'!$B$3:$B$256,0))</f>
        <v>1</v>
      </c>
      <c r="K546" s="5" t="str">
        <f t="shared" si="9"/>
        <v>N</v>
      </c>
      <c r="M546" s="13">
        <v>0.7</v>
      </c>
      <c r="N546" s="5">
        <v>2019</v>
      </c>
      <c r="O546" s="5" t="s">
        <v>1538</v>
      </c>
      <c r="P546" s="12">
        <v>65.25</v>
      </c>
      <c r="Q546" s="5">
        <v>2019</v>
      </c>
      <c r="R546" s="5" t="s">
        <v>1538</v>
      </c>
      <c r="S546" s="12">
        <v>9.6</v>
      </c>
      <c r="T546" s="5">
        <v>2019</v>
      </c>
      <c r="U546" s="5" t="s">
        <v>1538</v>
      </c>
      <c r="V546" s="12">
        <v>60.104166666666671</v>
      </c>
      <c r="W546" s="5">
        <v>2019</v>
      </c>
      <c r="X546" s="5" t="s">
        <v>1538</v>
      </c>
      <c r="Y546" s="14">
        <v>0</v>
      </c>
      <c r="Z546" s="8">
        <v>2017</v>
      </c>
      <c r="AA546" s="12" t="s">
        <v>2060</v>
      </c>
      <c r="AB546" s="14">
        <v>0</v>
      </c>
      <c r="AC546" s="8">
        <v>2017</v>
      </c>
      <c r="AD546" s="5" t="s">
        <v>2060</v>
      </c>
      <c r="AE546" s="12">
        <v>0</v>
      </c>
      <c r="AF546" s="5">
        <v>2019</v>
      </c>
      <c r="AG546" s="5" t="s">
        <v>1538</v>
      </c>
      <c r="AH546" s="14">
        <v>0</v>
      </c>
      <c r="AI546" s="5">
        <v>2019</v>
      </c>
      <c r="AJ546" s="5" t="s">
        <v>1538</v>
      </c>
      <c r="AK546" s="14">
        <v>14.66</v>
      </c>
      <c r="AL546" s="5">
        <v>2019</v>
      </c>
      <c r="AM546" s="5" t="s">
        <v>1538</v>
      </c>
      <c r="AN546" s="12"/>
      <c r="AO546" s="15"/>
      <c r="AQ546" s="14"/>
      <c r="AT546" s="14"/>
    </row>
    <row r="547" spans="1:46" x14ac:dyDescent="0.25">
      <c r="A547" s="5" t="s">
        <v>3020</v>
      </c>
      <c r="B547" s="5" t="s">
        <v>1466</v>
      </c>
      <c r="C547" s="5" t="s">
        <v>867</v>
      </c>
      <c r="D547" s="5" t="s">
        <v>620</v>
      </c>
      <c r="E547" s="5" t="s">
        <v>868</v>
      </c>
      <c r="F547" s="5" t="s">
        <v>866</v>
      </c>
      <c r="G547" s="5" t="s">
        <v>1791</v>
      </c>
      <c r="H547" s="5">
        <v>1</v>
      </c>
      <c r="I547" s="5" t="s">
        <v>3244</v>
      </c>
      <c r="J547" s="4">
        <f>INDEX('08_Data_level_analysis'!$M$3:$M$256,MATCH(C547,'08_Data_level_analysis'!$B$3:$B$256,0))</f>
        <v>1</v>
      </c>
      <c r="K547" s="5" t="str">
        <f t="shared" si="9"/>
        <v>Y</v>
      </c>
      <c r="L547" s="4" t="s">
        <v>3290</v>
      </c>
      <c r="M547" s="13">
        <v>1.7252355689286563</v>
      </c>
      <c r="N547" s="8">
        <v>2015</v>
      </c>
      <c r="O547" s="5" t="s">
        <v>865</v>
      </c>
      <c r="P547" s="14">
        <v>100</v>
      </c>
      <c r="Q547" s="8">
        <v>2015</v>
      </c>
      <c r="R547" s="12" t="s">
        <v>865</v>
      </c>
      <c r="S547" s="14">
        <v>7.0000000000000009</v>
      </c>
      <c r="T547" s="8">
        <v>2015</v>
      </c>
      <c r="U547" s="5" t="s">
        <v>865</v>
      </c>
      <c r="V547" s="14"/>
      <c r="W547" s="8"/>
      <c r="Y547" s="14">
        <v>0</v>
      </c>
      <c r="Z547" s="8">
        <v>2017</v>
      </c>
      <c r="AA547" s="5" t="s">
        <v>2061</v>
      </c>
      <c r="AB547" s="14">
        <v>0</v>
      </c>
      <c r="AC547" s="8">
        <v>2017</v>
      </c>
      <c r="AD547" s="5" t="s">
        <v>2061</v>
      </c>
      <c r="AE547" s="14">
        <v>0</v>
      </c>
      <c r="AF547" s="8">
        <v>2017</v>
      </c>
      <c r="AG547" s="15" t="s">
        <v>2061</v>
      </c>
      <c r="AH547" s="14">
        <v>100</v>
      </c>
      <c r="AI547" s="8">
        <v>2017</v>
      </c>
      <c r="AJ547" s="12" t="s">
        <v>2061</v>
      </c>
      <c r="AK547" s="14"/>
      <c r="AL547" s="8"/>
      <c r="AN547" s="12"/>
      <c r="AO547" s="15"/>
      <c r="AQ547" s="14"/>
    </row>
    <row r="548" spans="1:46" x14ac:dyDescent="0.25">
      <c r="A548" s="5" t="s">
        <v>3021</v>
      </c>
      <c r="B548" s="5" t="s">
        <v>1205</v>
      </c>
      <c r="C548" s="5" t="s">
        <v>1204</v>
      </c>
      <c r="D548" s="5" t="s">
        <v>1038</v>
      </c>
      <c r="E548" s="5" t="s">
        <v>1206</v>
      </c>
      <c r="F548" s="5" t="s">
        <v>1203</v>
      </c>
      <c r="G548" s="5">
        <v>2</v>
      </c>
      <c r="H548" s="5">
        <v>1</v>
      </c>
      <c r="I548" s="5" t="s">
        <v>3245</v>
      </c>
      <c r="J548" s="4">
        <f>INDEX('08_Data_level_analysis'!$M$3:$M$256,MATCH(C548,'08_Data_level_analysis'!$B$3:$B$256,0))</f>
        <v>2</v>
      </c>
      <c r="K548" s="5" t="str">
        <f t="shared" si="9"/>
        <v>N</v>
      </c>
      <c r="M548" s="13">
        <v>1.01159114857745</v>
      </c>
      <c r="N548" s="8">
        <v>2015</v>
      </c>
      <c r="O548" s="5" t="s">
        <v>1202</v>
      </c>
      <c r="P548" s="14">
        <v>100</v>
      </c>
      <c r="Q548" s="8">
        <v>2015</v>
      </c>
      <c r="R548" s="12" t="s">
        <v>1202</v>
      </c>
      <c r="S548" s="14">
        <v>13</v>
      </c>
      <c r="T548" s="8">
        <v>2015</v>
      </c>
      <c r="U548" s="5" t="s">
        <v>1202</v>
      </c>
      <c r="V548" s="14"/>
      <c r="W548" s="8"/>
      <c r="Y548" s="14">
        <v>10.526315789473683</v>
      </c>
      <c r="Z548" s="8">
        <v>2015</v>
      </c>
      <c r="AA548" s="5" t="s">
        <v>1202</v>
      </c>
      <c r="AB548" s="14">
        <v>0</v>
      </c>
      <c r="AC548" s="8">
        <v>2012</v>
      </c>
      <c r="AD548" s="5" t="s">
        <v>2063</v>
      </c>
      <c r="AE548" s="14">
        <v>0</v>
      </c>
      <c r="AF548" s="8">
        <v>2012</v>
      </c>
      <c r="AG548" s="15" t="s">
        <v>2063</v>
      </c>
      <c r="AH548" s="14">
        <v>97.526283240568958</v>
      </c>
      <c r="AI548" s="8">
        <v>2015</v>
      </c>
      <c r="AJ548" s="12" t="s">
        <v>1202</v>
      </c>
      <c r="AK548" s="14"/>
      <c r="AL548" s="8"/>
      <c r="AN548" s="12"/>
      <c r="AO548" s="15"/>
      <c r="AQ548" s="14"/>
    </row>
    <row r="549" spans="1:46" x14ac:dyDescent="0.25">
      <c r="A549" s="5" t="s">
        <v>3022</v>
      </c>
      <c r="B549" s="5" t="s">
        <v>470</v>
      </c>
      <c r="C549" s="5" t="s">
        <v>469</v>
      </c>
      <c r="D549" s="5" t="s">
        <v>360</v>
      </c>
      <c r="E549" s="5" t="s">
        <v>471</v>
      </c>
      <c r="F549" s="5" t="s">
        <v>3175</v>
      </c>
      <c r="G549" s="5">
        <v>3</v>
      </c>
      <c r="H549" s="5">
        <v>2</v>
      </c>
      <c r="I549" s="5" t="s">
        <v>3246</v>
      </c>
      <c r="J549" s="4">
        <f>INDEX('08_Data_level_analysis'!$M$3:$M$256,MATCH(C549,'08_Data_level_analysis'!$B$3:$B$256,0))</f>
        <v>3</v>
      </c>
      <c r="K549" s="5" t="str">
        <f t="shared" si="9"/>
        <v>N</v>
      </c>
      <c r="M549" s="13">
        <v>0.47622139965798643</v>
      </c>
      <c r="N549" s="8">
        <v>2016</v>
      </c>
      <c r="O549" s="5" t="s">
        <v>467</v>
      </c>
      <c r="P549" s="14">
        <v>88.5</v>
      </c>
      <c r="Q549" s="8">
        <v>2016</v>
      </c>
      <c r="R549" s="12" t="s">
        <v>467</v>
      </c>
      <c r="S549" s="14">
        <v>11.092235435195363</v>
      </c>
      <c r="T549" s="8">
        <v>2016</v>
      </c>
      <c r="U549" s="5" t="s">
        <v>467</v>
      </c>
      <c r="V549" s="14"/>
      <c r="W549" s="8"/>
      <c r="Y549" s="14">
        <v>8.2770196624124903</v>
      </c>
      <c r="Z549" s="8">
        <v>2007</v>
      </c>
      <c r="AA549" s="5" t="s">
        <v>2066</v>
      </c>
      <c r="AB549" s="14">
        <v>0</v>
      </c>
      <c r="AC549" s="8">
        <v>2009</v>
      </c>
      <c r="AD549" s="5" t="s">
        <v>2066</v>
      </c>
      <c r="AE549" s="14">
        <v>0</v>
      </c>
      <c r="AF549" s="8">
        <v>2007</v>
      </c>
      <c r="AG549" s="15" t="s">
        <v>2066</v>
      </c>
      <c r="AH549" s="14">
        <v>0</v>
      </c>
      <c r="AI549" s="8">
        <v>2009</v>
      </c>
      <c r="AJ549" s="12" t="s">
        <v>2066</v>
      </c>
      <c r="AK549" s="14"/>
      <c r="AL549" s="8"/>
      <c r="AN549" s="12"/>
      <c r="AO549" s="15"/>
      <c r="AQ549" s="14"/>
    </row>
    <row r="550" spans="1:46" x14ac:dyDescent="0.25">
      <c r="A550" s="5" t="s">
        <v>3023</v>
      </c>
      <c r="B550" s="5" t="s">
        <v>531</v>
      </c>
      <c r="C550" s="5" t="s">
        <v>530</v>
      </c>
      <c r="D550" s="5" t="s">
        <v>360</v>
      </c>
      <c r="E550" s="5" t="s">
        <v>532</v>
      </c>
      <c r="F550" s="5" t="s">
        <v>2750</v>
      </c>
      <c r="G550" s="5">
        <v>3</v>
      </c>
      <c r="H550" s="5">
        <v>1</v>
      </c>
      <c r="I550" s="5" t="s">
        <v>3247</v>
      </c>
      <c r="J550" s="4">
        <f>INDEX('08_Data_level_analysis'!$M$3:$M$256,MATCH(C550,'08_Data_level_analysis'!$B$3:$B$256,0))</f>
        <v>3</v>
      </c>
      <c r="K550" s="5" t="str">
        <f t="shared" si="9"/>
        <v>N</v>
      </c>
      <c r="P550" s="12">
        <v>60</v>
      </c>
      <c r="Q550" s="5">
        <v>2019</v>
      </c>
      <c r="R550" s="5" t="s">
        <v>2079</v>
      </c>
      <c r="S550" s="12">
        <v>2</v>
      </c>
      <c r="T550" s="5">
        <v>2003</v>
      </c>
      <c r="U550" s="5" t="s">
        <v>529</v>
      </c>
      <c r="Y550" s="12">
        <v>0</v>
      </c>
      <c r="Z550" s="5">
        <v>2003</v>
      </c>
      <c r="AA550" s="5" t="s">
        <v>529</v>
      </c>
      <c r="AB550" s="12">
        <v>0</v>
      </c>
      <c r="AC550" s="5">
        <v>2019</v>
      </c>
      <c r="AD550" s="5" t="s">
        <v>2079</v>
      </c>
      <c r="AE550" s="12">
        <v>0</v>
      </c>
      <c r="AF550" s="5">
        <v>2019</v>
      </c>
      <c r="AG550" s="5" t="s">
        <v>2079</v>
      </c>
      <c r="AH550" s="14">
        <v>0</v>
      </c>
      <c r="AI550" s="5">
        <v>2003</v>
      </c>
      <c r="AJ550" s="5" t="s">
        <v>529</v>
      </c>
    </row>
    <row r="551" spans="1:46" x14ac:dyDescent="0.25">
      <c r="A551" s="5" t="s">
        <v>3024</v>
      </c>
      <c r="B551" s="5" t="s">
        <v>21</v>
      </c>
      <c r="C551" s="5" t="s">
        <v>939</v>
      </c>
      <c r="D551" s="5" t="s">
        <v>620</v>
      </c>
      <c r="E551" s="5" t="s">
        <v>22</v>
      </c>
      <c r="F551" s="5" t="s">
        <v>938</v>
      </c>
      <c r="G551" s="5">
        <v>2</v>
      </c>
      <c r="H551" s="15">
        <v>2</v>
      </c>
      <c r="I551" s="5" t="s">
        <v>3249</v>
      </c>
      <c r="J551" s="4">
        <f>INDEX('08_Data_level_analysis'!$M$3:$M$256,MATCH(C551,'08_Data_level_analysis'!$B$3:$B$256,0))</f>
        <v>3</v>
      </c>
      <c r="K551" s="5" t="str">
        <f t="shared" si="9"/>
        <v>Y</v>
      </c>
      <c r="L551" s="4" t="s">
        <v>3285</v>
      </c>
      <c r="M551" s="13">
        <v>0.49</v>
      </c>
      <c r="N551" s="5">
        <v>2021</v>
      </c>
      <c r="O551" s="5" t="s">
        <v>1551</v>
      </c>
      <c r="P551" s="12">
        <v>81.17</v>
      </c>
      <c r="Q551" s="5">
        <v>2021</v>
      </c>
      <c r="R551" s="5" t="s">
        <v>1551</v>
      </c>
      <c r="S551" s="12">
        <v>13.08</v>
      </c>
      <c r="T551" s="5">
        <v>2021</v>
      </c>
      <c r="U551" s="5" t="s">
        <v>1551</v>
      </c>
      <c r="V551" s="12">
        <v>22.706422018348626</v>
      </c>
      <c r="W551" s="5">
        <v>2021</v>
      </c>
      <c r="X551" s="5" t="s">
        <v>1551</v>
      </c>
      <c r="Y551" s="12">
        <v>0</v>
      </c>
      <c r="Z551" s="5">
        <v>2016</v>
      </c>
      <c r="AA551" s="5" t="s">
        <v>937</v>
      </c>
      <c r="AB551" s="12">
        <v>0</v>
      </c>
      <c r="AC551" s="5">
        <v>2016</v>
      </c>
      <c r="AD551" s="5" t="s">
        <v>937</v>
      </c>
      <c r="AE551" s="12">
        <v>0</v>
      </c>
      <c r="AF551" s="5">
        <v>2021</v>
      </c>
      <c r="AG551" s="5" t="s">
        <v>1551</v>
      </c>
      <c r="AH551" s="14">
        <v>0</v>
      </c>
      <c r="AI551" s="5">
        <v>2021</v>
      </c>
      <c r="AJ551" s="5" t="s">
        <v>1551</v>
      </c>
      <c r="AK551" s="14">
        <v>0.06</v>
      </c>
      <c r="AL551" s="5">
        <v>2021</v>
      </c>
      <c r="AM551" s="5" t="s">
        <v>1551</v>
      </c>
    </row>
    <row r="552" spans="1:46" x14ac:dyDescent="0.25">
      <c r="A552" s="5" t="s">
        <v>3025</v>
      </c>
      <c r="B552" s="5" t="s">
        <v>260</v>
      </c>
      <c r="C552" s="5" t="s">
        <v>259</v>
      </c>
      <c r="D552" s="5" t="s">
        <v>1038</v>
      </c>
      <c r="E552" s="5" t="s">
        <v>263</v>
      </c>
      <c r="F552" s="5" t="s">
        <v>262</v>
      </c>
      <c r="G552" s="5">
        <v>2</v>
      </c>
      <c r="H552" s="5">
        <v>1</v>
      </c>
      <c r="I552" s="5" t="s">
        <v>2712</v>
      </c>
      <c r="J552" s="4">
        <f>INDEX('08_Data_level_analysis'!$M$3:$M$256,MATCH(C552,'08_Data_level_analysis'!$B$3:$B$256,0))</f>
        <v>2</v>
      </c>
      <c r="K552" s="5" t="str">
        <f t="shared" si="9"/>
        <v>N</v>
      </c>
      <c r="M552" s="13">
        <v>1.0002235583859223</v>
      </c>
      <c r="N552" s="8">
        <v>2010</v>
      </c>
      <c r="O552" s="5" t="s">
        <v>261</v>
      </c>
      <c r="P552" s="14">
        <v>97.5</v>
      </c>
      <c r="Q552" s="8">
        <v>2010</v>
      </c>
      <c r="R552" s="12" t="s">
        <v>261</v>
      </c>
      <c r="S552" s="14"/>
      <c r="T552" s="8"/>
      <c r="V552" s="14"/>
      <c r="W552" s="8"/>
      <c r="Y552" s="14">
        <v>0</v>
      </c>
      <c r="Z552" s="8">
        <v>2015</v>
      </c>
      <c r="AA552" s="5" t="s">
        <v>2081</v>
      </c>
      <c r="AB552" s="14">
        <v>0</v>
      </c>
      <c r="AC552" s="8">
        <v>2015</v>
      </c>
      <c r="AD552" s="5" t="s">
        <v>2081</v>
      </c>
      <c r="AE552" s="14">
        <v>0</v>
      </c>
      <c r="AF552" s="8">
        <v>2015</v>
      </c>
      <c r="AG552" s="15" t="s">
        <v>2081</v>
      </c>
      <c r="AH552" s="14">
        <v>100</v>
      </c>
      <c r="AI552" s="8">
        <v>2015</v>
      </c>
      <c r="AJ552" s="12" t="s">
        <v>2081</v>
      </c>
      <c r="AK552" s="14"/>
      <c r="AL552" s="8"/>
      <c r="AN552" s="12"/>
      <c r="AO552" s="15"/>
      <c r="AQ552" s="14"/>
    </row>
    <row r="553" spans="1:46" x14ac:dyDescent="0.25">
      <c r="A553" s="5" t="s">
        <v>3026</v>
      </c>
      <c r="B553" s="5" t="s">
        <v>1257</v>
      </c>
      <c r="C553" s="5" t="s">
        <v>1256</v>
      </c>
      <c r="D553" s="5" t="s">
        <v>1038</v>
      </c>
      <c r="E553" s="5" t="s">
        <v>1583</v>
      </c>
      <c r="F553" s="5" t="s">
        <v>1255</v>
      </c>
      <c r="G553" s="5">
        <v>2</v>
      </c>
      <c r="H553" s="5">
        <v>1</v>
      </c>
      <c r="I553" s="5" t="s">
        <v>2752</v>
      </c>
      <c r="J553" s="4">
        <f>INDEX('08_Data_level_analysis'!$M$3:$M$256,MATCH(C553,'08_Data_level_analysis'!$B$3:$B$256,0))</f>
        <v>2</v>
      </c>
      <c r="K553" s="5" t="str">
        <f t="shared" si="9"/>
        <v>N</v>
      </c>
      <c r="M553" s="13">
        <v>1.5986991211817605</v>
      </c>
      <c r="N553" s="8">
        <v>2010</v>
      </c>
      <c r="O553" s="5" t="s">
        <v>1254</v>
      </c>
      <c r="P553" s="14">
        <v>82.300003051757798</v>
      </c>
      <c r="Q553" s="8">
        <v>2017</v>
      </c>
      <c r="R553" s="12" t="s">
        <v>2086</v>
      </c>
      <c r="S553" s="14">
        <v>4.2</v>
      </c>
      <c r="T553" s="8">
        <v>2010</v>
      </c>
      <c r="U553" s="5" t="s">
        <v>1254</v>
      </c>
      <c r="V553" s="14"/>
      <c r="W553" s="8"/>
      <c r="Y553" s="14">
        <v>0</v>
      </c>
      <c r="Z553" s="8">
        <v>2010</v>
      </c>
      <c r="AA553" s="5" t="s">
        <v>1254</v>
      </c>
      <c r="AB553" s="14">
        <v>0</v>
      </c>
      <c r="AC553" s="8">
        <v>2010</v>
      </c>
      <c r="AD553" s="5" t="s">
        <v>1254</v>
      </c>
      <c r="AE553" s="14">
        <v>0</v>
      </c>
      <c r="AF553" s="8">
        <v>2010</v>
      </c>
      <c r="AG553" s="15" t="s">
        <v>1254</v>
      </c>
      <c r="AH553" s="14">
        <v>0</v>
      </c>
      <c r="AI553" s="8">
        <v>2010</v>
      </c>
      <c r="AJ553" s="12" t="s">
        <v>1254</v>
      </c>
      <c r="AK553" s="14"/>
      <c r="AL553" s="8"/>
      <c r="AN553" s="12"/>
      <c r="AO553" s="15"/>
      <c r="AQ553" s="14"/>
    </row>
    <row r="554" spans="1:46" x14ac:dyDescent="0.25">
      <c r="A554" s="5" t="s">
        <v>3027</v>
      </c>
      <c r="B554" s="5" t="s">
        <v>1287</v>
      </c>
      <c r="C554" s="5" t="s">
        <v>1286</v>
      </c>
      <c r="D554" s="5" t="s">
        <v>620</v>
      </c>
      <c r="E554" s="5" t="s">
        <v>2205</v>
      </c>
      <c r="F554" s="5" t="s">
        <v>1285</v>
      </c>
      <c r="G554" s="5">
        <v>1</v>
      </c>
      <c r="H554" s="5">
        <v>2</v>
      </c>
      <c r="I554" s="5" t="s">
        <v>3250</v>
      </c>
      <c r="J554" s="4">
        <f>INDEX('08_Data_level_analysis'!$M$3:$M$256,MATCH(C554,'08_Data_level_analysis'!$B$3:$B$256,0))</f>
        <v>1</v>
      </c>
      <c r="K554" s="5" t="str">
        <f t="shared" si="9"/>
        <v>N</v>
      </c>
      <c r="M554" s="13"/>
      <c r="N554" s="8"/>
      <c r="P554" s="14">
        <v>97.800003051757798</v>
      </c>
      <c r="Q554" s="8">
        <v>2015</v>
      </c>
      <c r="R554" s="12" t="s">
        <v>2092</v>
      </c>
      <c r="S554" s="14">
        <v>13.045218087234892</v>
      </c>
      <c r="T554" s="8"/>
      <c r="U554" s="5" t="s">
        <v>1284</v>
      </c>
      <c r="V554" s="14"/>
      <c r="W554" s="8"/>
      <c r="Y554" s="14"/>
      <c r="Z554" s="8"/>
      <c r="AB554" s="14"/>
      <c r="AC554" s="8"/>
      <c r="AE554" s="14"/>
      <c r="AF554" s="8"/>
      <c r="AH554" s="14"/>
      <c r="AI554" s="8"/>
      <c r="AK554" s="14"/>
      <c r="AL554" s="8"/>
    </row>
    <row r="555" spans="1:46" x14ac:dyDescent="0.25">
      <c r="A555" s="5" t="s">
        <v>3028</v>
      </c>
      <c r="B555" s="5" t="s">
        <v>542</v>
      </c>
      <c r="C555" s="5" t="s">
        <v>541</v>
      </c>
      <c r="D555" s="5" t="s">
        <v>620</v>
      </c>
      <c r="E555" s="4" t="s">
        <v>2982</v>
      </c>
      <c r="F555" s="5" t="s">
        <v>3073</v>
      </c>
      <c r="G555" s="5">
        <v>2</v>
      </c>
      <c r="H555" s="5">
        <v>1</v>
      </c>
      <c r="I555" s="5" t="s">
        <v>3251</v>
      </c>
      <c r="J555" s="4">
        <f>INDEX('08_Data_level_analysis'!$M$3:$M$256,MATCH(C555,'08_Data_level_analysis'!$B$3:$B$256,0))</f>
        <v>3</v>
      </c>
      <c r="K555" s="5" t="str">
        <f t="shared" si="9"/>
        <v>Y</v>
      </c>
      <c r="L555" s="4" t="s">
        <v>3285</v>
      </c>
      <c r="M555" s="13">
        <v>0.97</v>
      </c>
      <c r="N555" s="5">
        <v>2022</v>
      </c>
      <c r="O555" s="5" t="s">
        <v>3050</v>
      </c>
      <c r="P555" s="12">
        <v>95.22</v>
      </c>
      <c r="Q555" s="5">
        <v>2022</v>
      </c>
      <c r="R555" s="5" t="s">
        <v>3050</v>
      </c>
      <c r="S555" s="12">
        <v>9.129999999999999</v>
      </c>
      <c r="T555" s="5">
        <v>2022</v>
      </c>
      <c r="U555" s="5" t="s">
        <v>3050</v>
      </c>
      <c r="V555" s="12">
        <v>39.649507119386648</v>
      </c>
      <c r="W555" s="5">
        <v>2022</v>
      </c>
      <c r="X555" s="5" t="s">
        <v>3050</v>
      </c>
      <c r="Y555" s="12">
        <v>0</v>
      </c>
      <c r="Z555" s="5">
        <v>2015</v>
      </c>
      <c r="AA555" s="5" t="s">
        <v>2976</v>
      </c>
      <c r="AB555" s="12">
        <v>0</v>
      </c>
      <c r="AC555" s="5">
        <v>2015</v>
      </c>
      <c r="AD555" s="5" t="s">
        <v>2976</v>
      </c>
      <c r="AE555" s="12">
        <v>0</v>
      </c>
      <c r="AF555" s="5">
        <v>2022</v>
      </c>
      <c r="AG555" s="5" t="s">
        <v>3050</v>
      </c>
      <c r="AH555" s="14">
        <v>0</v>
      </c>
      <c r="AI555" s="5">
        <v>2022</v>
      </c>
      <c r="AJ555" s="5" t="s">
        <v>3050</v>
      </c>
      <c r="AK555" s="14">
        <v>1.33</v>
      </c>
      <c r="AL555" s="5">
        <v>2022</v>
      </c>
      <c r="AM555" s="5" t="s">
        <v>3050</v>
      </c>
    </row>
    <row r="556" spans="1:46" x14ac:dyDescent="0.25">
      <c r="A556" s="5" t="s">
        <v>3029</v>
      </c>
      <c r="B556" s="5" t="s">
        <v>1292</v>
      </c>
      <c r="C556" s="5" t="s">
        <v>1291</v>
      </c>
      <c r="D556" s="5" t="s">
        <v>1038</v>
      </c>
      <c r="E556" s="5" t="s">
        <v>1296</v>
      </c>
      <c r="F556" s="5" t="s">
        <v>1295</v>
      </c>
      <c r="G556" s="5">
        <v>1</v>
      </c>
      <c r="H556" s="5">
        <v>1</v>
      </c>
      <c r="I556" s="5" t="s">
        <v>3252</v>
      </c>
      <c r="J556" s="4">
        <f>INDEX('08_Data_level_analysis'!$M$3:$M$256,MATCH(C556,'08_Data_level_analysis'!$B$3:$B$256,0))</f>
        <v>2</v>
      </c>
      <c r="K556" s="5" t="str">
        <f t="shared" si="9"/>
        <v>Y</v>
      </c>
      <c r="L556" s="5" t="s">
        <v>3284</v>
      </c>
      <c r="M556" s="13">
        <v>1.8091272201956028</v>
      </c>
      <c r="N556" s="8">
        <v>2012</v>
      </c>
      <c r="O556" s="5" t="s">
        <v>1294</v>
      </c>
      <c r="P556" s="14">
        <v>85</v>
      </c>
      <c r="Q556" s="8">
        <v>2012</v>
      </c>
      <c r="R556" s="12" t="s">
        <v>1294</v>
      </c>
      <c r="S556" s="14">
        <v>14.918508149185083</v>
      </c>
      <c r="T556" s="8">
        <v>2012</v>
      </c>
      <c r="U556" s="5" t="s">
        <v>1294</v>
      </c>
      <c r="V556" s="14"/>
      <c r="W556" s="8"/>
      <c r="Y556" s="14">
        <v>0</v>
      </c>
      <c r="Z556" s="8">
        <v>2012</v>
      </c>
      <c r="AA556" s="5" t="s">
        <v>2095</v>
      </c>
      <c r="AB556" s="14">
        <v>0</v>
      </c>
      <c r="AC556" s="8">
        <v>2012</v>
      </c>
      <c r="AD556" s="5" t="s">
        <v>2095</v>
      </c>
      <c r="AE556" s="14">
        <v>0</v>
      </c>
      <c r="AF556" s="8">
        <v>2012</v>
      </c>
      <c r="AG556" s="15" t="s">
        <v>2095</v>
      </c>
      <c r="AH556" s="14">
        <v>0</v>
      </c>
      <c r="AI556" s="8">
        <v>2012</v>
      </c>
      <c r="AJ556" s="12" t="s">
        <v>2095</v>
      </c>
      <c r="AK556" s="14"/>
      <c r="AL556" s="8"/>
      <c r="AN556" s="12"/>
      <c r="AO556" s="15"/>
      <c r="AQ556" s="14"/>
    </row>
    <row r="557" spans="1:46" x14ac:dyDescent="0.25">
      <c r="A557" s="5" t="s">
        <v>3030</v>
      </c>
      <c r="B557" s="5" t="s">
        <v>1300</v>
      </c>
      <c r="C557" s="5" t="s">
        <v>1299</v>
      </c>
      <c r="D557" s="5" t="s">
        <v>1038</v>
      </c>
      <c r="E557" s="5" t="s">
        <v>1303</v>
      </c>
      <c r="F557" s="5" t="s">
        <v>1302</v>
      </c>
      <c r="G557" s="5" t="s">
        <v>1790</v>
      </c>
      <c r="H557" s="5">
        <v>1</v>
      </c>
      <c r="I557" s="5" t="s">
        <v>3253</v>
      </c>
      <c r="J557" s="4">
        <f>INDEX('08_Data_level_analysis'!$M$3:$M$256,MATCH(C557,'08_Data_level_analysis'!$B$3:$B$256,0))</f>
        <v>3</v>
      </c>
      <c r="K557" s="5" t="str">
        <f t="shared" si="9"/>
        <v>Y</v>
      </c>
      <c r="L557" s="5" t="s">
        <v>3286</v>
      </c>
      <c r="M557" s="13">
        <v>0.85132358829282384</v>
      </c>
      <c r="N557" s="8">
        <v>2017</v>
      </c>
      <c r="O557" s="5" t="s">
        <v>2098</v>
      </c>
      <c r="P557" s="14">
        <v>100</v>
      </c>
      <c r="Q557" s="8">
        <v>2017</v>
      </c>
      <c r="R557" s="12" t="s">
        <v>2098</v>
      </c>
      <c r="S557" s="14">
        <v>6</v>
      </c>
      <c r="T557" s="8">
        <v>2012</v>
      </c>
      <c r="U557" s="5" t="s">
        <v>1301</v>
      </c>
      <c r="V557" s="14"/>
      <c r="W557" s="8"/>
      <c r="Y557" s="14">
        <v>0.6168080185042405</v>
      </c>
      <c r="Z557" s="8">
        <v>2017</v>
      </c>
      <c r="AA557" s="5" t="s">
        <v>2098</v>
      </c>
      <c r="AB557" s="14">
        <v>8.5776407093292288</v>
      </c>
      <c r="AC557" s="8">
        <v>2017</v>
      </c>
      <c r="AD557" s="5" t="s">
        <v>2098</v>
      </c>
      <c r="AE557" s="14">
        <v>0</v>
      </c>
      <c r="AF557" s="8">
        <v>2017</v>
      </c>
      <c r="AG557" s="15" t="s">
        <v>2098</v>
      </c>
      <c r="AH557" s="14">
        <v>100</v>
      </c>
      <c r="AI557" s="8">
        <v>2017</v>
      </c>
      <c r="AJ557" s="12" t="s">
        <v>2098</v>
      </c>
      <c r="AK557" s="14"/>
      <c r="AL557" s="8"/>
      <c r="AN557" s="12"/>
      <c r="AO557" s="15"/>
      <c r="AQ557" s="14"/>
    </row>
    <row r="558" spans="1:46" x14ac:dyDescent="0.25">
      <c r="A558" s="5" t="s">
        <v>3031</v>
      </c>
      <c r="B558" s="5" t="s">
        <v>11</v>
      </c>
      <c r="C558" s="5" t="s">
        <v>570</v>
      </c>
      <c r="D558" s="5" t="s">
        <v>620</v>
      </c>
      <c r="E558" s="4" t="s">
        <v>12</v>
      </c>
      <c r="F558" s="4" t="s">
        <v>569</v>
      </c>
      <c r="G558" s="5">
        <v>1</v>
      </c>
      <c r="H558" s="5">
        <v>1</v>
      </c>
      <c r="I558" s="5" t="s">
        <v>3254</v>
      </c>
      <c r="J558" s="4">
        <f>INDEX('08_Data_level_analysis'!$M$3:$M$256,MATCH(C558,'08_Data_level_analysis'!$B$3:$B$256,0))</f>
        <v>2</v>
      </c>
      <c r="K558" s="5" t="str">
        <f t="shared" si="9"/>
        <v>Y</v>
      </c>
      <c r="L558" s="5" t="s">
        <v>3284</v>
      </c>
      <c r="M558" s="13">
        <v>0.84</v>
      </c>
      <c r="N558" s="5">
        <v>2021</v>
      </c>
      <c r="O558" s="5" t="s">
        <v>1552</v>
      </c>
      <c r="P558" s="12">
        <v>35.61</v>
      </c>
      <c r="Q558" s="5">
        <v>2021</v>
      </c>
      <c r="R558" s="5" t="s">
        <v>1552</v>
      </c>
      <c r="S558" s="12">
        <v>4.71</v>
      </c>
      <c r="T558" s="5">
        <v>2021</v>
      </c>
      <c r="U558" s="5" t="s">
        <v>1552</v>
      </c>
      <c r="V558" s="12">
        <v>57.537154989384284</v>
      </c>
      <c r="W558" s="5">
        <v>2021</v>
      </c>
      <c r="X558" s="5" t="s">
        <v>1552</v>
      </c>
      <c r="Y558" s="12">
        <v>0</v>
      </c>
      <c r="Z558" s="5">
        <v>2013</v>
      </c>
      <c r="AA558" s="5" t="s">
        <v>1495</v>
      </c>
      <c r="AB558" s="12">
        <v>0</v>
      </c>
      <c r="AC558" s="5">
        <v>2013</v>
      </c>
      <c r="AD558" s="5" t="s">
        <v>1495</v>
      </c>
      <c r="AE558" s="12">
        <v>0</v>
      </c>
      <c r="AF558" s="5">
        <v>2021</v>
      </c>
      <c r="AG558" s="5" t="s">
        <v>1552</v>
      </c>
      <c r="AH558" s="14">
        <v>0</v>
      </c>
      <c r="AI558" s="5">
        <v>2021</v>
      </c>
      <c r="AJ558" s="5" t="s">
        <v>1552</v>
      </c>
      <c r="AK558" s="14">
        <v>0.97</v>
      </c>
      <c r="AL558" s="5">
        <v>2021</v>
      </c>
      <c r="AM558" s="5" t="s">
        <v>1552</v>
      </c>
    </row>
    <row r="559" spans="1:46" x14ac:dyDescent="0.25">
      <c r="A559" s="5" t="s">
        <v>3032</v>
      </c>
      <c r="B559" s="5" t="s">
        <v>11</v>
      </c>
      <c r="C559" s="5" t="s">
        <v>570</v>
      </c>
      <c r="D559" s="5" t="s">
        <v>360</v>
      </c>
      <c r="E559" s="5" t="s">
        <v>574</v>
      </c>
      <c r="F559" s="5" t="s">
        <v>573</v>
      </c>
      <c r="G559" s="5">
        <v>2</v>
      </c>
      <c r="H559" s="5">
        <v>1</v>
      </c>
      <c r="I559" s="5" t="s">
        <v>2713</v>
      </c>
      <c r="J559" s="4">
        <f>INDEX('08_Data_level_analysis'!$M$3:$M$256,MATCH(C559,'08_Data_level_analysis'!$B$3:$B$256,0))</f>
        <v>2</v>
      </c>
      <c r="K559" s="5" t="str">
        <f t="shared" si="9"/>
        <v>N</v>
      </c>
      <c r="M559" s="13">
        <v>0.70929821735803233</v>
      </c>
      <c r="N559" s="8">
        <v>2014</v>
      </c>
      <c r="O559" s="5" t="s">
        <v>2109</v>
      </c>
      <c r="P559" s="14">
        <v>85</v>
      </c>
      <c r="Q559" s="8">
        <v>2015</v>
      </c>
      <c r="R559" s="12" t="s">
        <v>2109</v>
      </c>
      <c r="S559" s="14">
        <v>9</v>
      </c>
      <c r="T559" s="8">
        <v>2008</v>
      </c>
      <c r="U559" s="5" t="s">
        <v>572</v>
      </c>
      <c r="V559" s="14"/>
      <c r="W559" s="8"/>
      <c r="Y559" s="14">
        <v>0</v>
      </c>
      <c r="Z559" s="8">
        <v>2015</v>
      </c>
      <c r="AA559" s="5" t="s">
        <v>2109</v>
      </c>
      <c r="AB559" s="14">
        <v>0</v>
      </c>
      <c r="AC559" s="8">
        <v>2015</v>
      </c>
      <c r="AD559" s="5" t="s">
        <v>2109</v>
      </c>
      <c r="AE559" s="14">
        <v>0</v>
      </c>
      <c r="AF559" s="8">
        <v>2015</v>
      </c>
      <c r="AG559" s="15" t="s">
        <v>2109</v>
      </c>
      <c r="AH559" s="14">
        <v>0</v>
      </c>
      <c r="AI559" s="8">
        <v>2015</v>
      </c>
      <c r="AJ559" s="12" t="s">
        <v>2109</v>
      </c>
      <c r="AK559" s="14"/>
      <c r="AL559" s="8"/>
      <c r="AN559" s="12"/>
      <c r="AO559" s="15"/>
      <c r="AQ559" s="14"/>
    </row>
    <row r="560" spans="1:46" x14ac:dyDescent="0.25">
      <c r="A560" s="5" t="s">
        <v>3033</v>
      </c>
      <c r="B560" s="5" t="s">
        <v>5</v>
      </c>
      <c r="C560" s="5" t="s">
        <v>990</v>
      </c>
      <c r="D560" s="5" t="s">
        <v>620</v>
      </c>
      <c r="E560" s="4" t="s">
        <v>6</v>
      </c>
      <c r="F560" s="4" t="s">
        <v>996</v>
      </c>
      <c r="G560" s="5">
        <v>1</v>
      </c>
      <c r="H560" s="5">
        <v>3</v>
      </c>
      <c r="I560" s="5" t="s">
        <v>3255</v>
      </c>
      <c r="J560" s="4">
        <f>INDEX('08_Data_level_analysis'!$M$3:$M$256,MATCH(C560,'08_Data_level_analysis'!$B$3:$B$256,0))</f>
        <v>1</v>
      </c>
      <c r="K560" s="5" t="str">
        <f t="shared" si="9"/>
        <v>N</v>
      </c>
      <c r="M560" s="13">
        <v>1.18</v>
      </c>
      <c r="N560" s="5">
        <v>2021</v>
      </c>
      <c r="O560" s="5" t="s">
        <v>1553</v>
      </c>
      <c r="P560" s="12">
        <v>90.2</v>
      </c>
      <c r="Q560" s="5">
        <v>2021</v>
      </c>
      <c r="R560" s="5" t="s">
        <v>1553</v>
      </c>
      <c r="S560" s="12">
        <v>15.280000000000001</v>
      </c>
      <c r="T560" s="5">
        <v>2021</v>
      </c>
      <c r="U560" s="5" t="s">
        <v>1553</v>
      </c>
      <c r="V560" s="12">
        <v>49.869109947643977</v>
      </c>
      <c r="W560" s="5">
        <v>2021</v>
      </c>
      <c r="X560" s="5" t="s">
        <v>1553</v>
      </c>
      <c r="Y560" s="12">
        <v>0</v>
      </c>
      <c r="Z560" s="5">
        <f>2010-3</f>
        <v>2007</v>
      </c>
      <c r="AA560" s="5" t="s">
        <v>1494</v>
      </c>
      <c r="AB560" s="12">
        <v>0</v>
      </c>
      <c r="AC560" s="5">
        <f>2010-3</f>
        <v>2007</v>
      </c>
      <c r="AD560" s="5" t="s">
        <v>1494</v>
      </c>
      <c r="AE560" s="12">
        <v>0</v>
      </c>
      <c r="AF560" s="5">
        <v>2021</v>
      </c>
      <c r="AG560" s="5" t="s">
        <v>1553</v>
      </c>
      <c r="AH560" s="14">
        <v>100</v>
      </c>
      <c r="AI560" s="5">
        <v>2021</v>
      </c>
      <c r="AJ560" s="5" t="s">
        <v>1553</v>
      </c>
      <c r="AK560" s="14">
        <v>90.2</v>
      </c>
      <c r="AL560" s="5">
        <v>2021</v>
      </c>
      <c r="AM560" s="5" t="s">
        <v>1553</v>
      </c>
    </row>
    <row r="561" spans="1:43" x14ac:dyDescent="0.25">
      <c r="A561" s="5" t="s">
        <v>3034</v>
      </c>
      <c r="B561" s="5" t="s">
        <v>586</v>
      </c>
      <c r="C561" s="5" t="s">
        <v>585</v>
      </c>
      <c r="D561" s="5" t="s">
        <v>360</v>
      </c>
      <c r="E561" s="6" t="s">
        <v>3062</v>
      </c>
      <c r="F561" s="4" t="s">
        <v>3316</v>
      </c>
      <c r="G561" s="5">
        <v>2</v>
      </c>
      <c r="H561" s="5">
        <v>2</v>
      </c>
      <c r="I561" s="5" t="s">
        <v>3317</v>
      </c>
      <c r="J561" s="4">
        <f>INDEX('08_Data_level_analysis'!$M$3:$M$256,MATCH(C561,'08_Data_level_analysis'!$B$3:$B$256,0))</f>
        <v>2</v>
      </c>
      <c r="K561" s="5" t="str">
        <f t="shared" si="9"/>
        <v>N</v>
      </c>
      <c r="M561" s="13">
        <v>0.97</v>
      </c>
      <c r="N561" s="5">
        <v>2021</v>
      </c>
      <c r="O561" s="5" t="s">
        <v>3055</v>
      </c>
      <c r="P561" s="12">
        <v>34.82</v>
      </c>
      <c r="Q561" s="5">
        <v>2021</v>
      </c>
      <c r="R561" s="5" t="s">
        <v>3055</v>
      </c>
      <c r="S561" s="12">
        <v>8.07</v>
      </c>
      <c r="T561" s="5">
        <v>2021</v>
      </c>
      <c r="U561" s="5" t="s">
        <v>3055</v>
      </c>
      <c r="V561" s="12"/>
      <c r="Y561" s="12">
        <v>0</v>
      </c>
      <c r="Z561" s="5">
        <v>2014</v>
      </c>
      <c r="AA561" s="5" t="s">
        <v>583</v>
      </c>
      <c r="AB561" s="12">
        <v>0</v>
      </c>
      <c r="AC561" s="5">
        <v>2014</v>
      </c>
      <c r="AD561" s="5" t="s">
        <v>583</v>
      </c>
      <c r="AE561" s="12">
        <v>0</v>
      </c>
      <c r="AF561" s="5">
        <v>2021</v>
      </c>
      <c r="AG561" s="5" t="s">
        <v>3055</v>
      </c>
      <c r="AH561" s="14">
        <v>0</v>
      </c>
      <c r="AI561" s="5">
        <v>2021</v>
      </c>
      <c r="AJ561" s="5" t="s">
        <v>3055</v>
      </c>
      <c r="AK561" s="14">
        <v>1.96</v>
      </c>
      <c r="AL561" s="5">
        <v>2021</v>
      </c>
      <c r="AM561" s="5" t="s">
        <v>3055</v>
      </c>
    </row>
    <row r="562" spans="1:43" x14ac:dyDescent="0.25">
      <c r="A562" s="5" t="s">
        <v>3035</v>
      </c>
      <c r="B562" s="5" t="s">
        <v>1000</v>
      </c>
      <c r="C562" s="5" t="s">
        <v>999</v>
      </c>
      <c r="D562" s="5" t="s">
        <v>620</v>
      </c>
      <c r="E562" s="5" t="s">
        <v>1001</v>
      </c>
      <c r="F562" s="5" t="s">
        <v>998</v>
      </c>
      <c r="G562" s="5">
        <v>1</v>
      </c>
      <c r="H562" s="5">
        <v>1</v>
      </c>
      <c r="I562" s="5" t="s">
        <v>3257</v>
      </c>
      <c r="J562" s="4">
        <f>INDEX('08_Data_level_analysis'!$M$3:$M$256,MATCH(C562,'08_Data_level_analysis'!$B$3:$B$256,0))</f>
        <v>2</v>
      </c>
      <c r="K562" s="5" t="str">
        <f t="shared" si="9"/>
        <v>Y</v>
      </c>
      <c r="L562" s="5" t="s">
        <v>3284</v>
      </c>
      <c r="M562" s="13">
        <v>1.02437071044765</v>
      </c>
      <c r="N562" s="8">
        <v>2016</v>
      </c>
      <c r="O562" s="5" t="s">
        <v>997</v>
      </c>
      <c r="P562" s="14">
        <v>100</v>
      </c>
      <c r="Q562" s="8">
        <v>2019</v>
      </c>
      <c r="R562" s="12" t="s">
        <v>2104</v>
      </c>
      <c r="S562" s="14">
        <v>7.0000000000000009</v>
      </c>
      <c r="T562" s="8">
        <v>2016</v>
      </c>
      <c r="U562" s="5" t="s">
        <v>997</v>
      </c>
      <c r="V562" s="14"/>
      <c r="W562" s="8"/>
      <c r="Y562" s="14">
        <v>0</v>
      </c>
      <c r="Z562" s="8">
        <v>2016</v>
      </c>
      <c r="AA562" s="5" t="s">
        <v>997</v>
      </c>
      <c r="AB562" s="14">
        <v>0</v>
      </c>
      <c r="AC562" s="8">
        <v>2016</v>
      </c>
      <c r="AD562" s="5" t="s">
        <v>997</v>
      </c>
      <c r="AE562" s="14">
        <v>24.572649572649574</v>
      </c>
      <c r="AF562" s="8">
        <v>2016</v>
      </c>
      <c r="AG562" s="15" t="s">
        <v>997</v>
      </c>
      <c r="AH562" s="14">
        <v>0</v>
      </c>
      <c r="AI562" s="8">
        <v>2016</v>
      </c>
      <c r="AJ562" s="12" t="s">
        <v>997</v>
      </c>
      <c r="AK562" s="14"/>
      <c r="AL562" s="8"/>
      <c r="AN562" s="12"/>
      <c r="AO562" s="15"/>
      <c r="AQ562" s="14"/>
    </row>
    <row r="563" spans="1:43" x14ac:dyDescent="0.25">
      <c r="A563" s="5" t="s">
        <v>3036</v>
      </c>
      <c r="B563" s="5" t="s">
        <v>327</v>
      </c>
      <c r="C563" s="5" t="s">
        <v>326</v>
      </c>
      <c r="D563" s="5" t="s">
        <v>35</v>
      </c>
      <c r="E563" s="5" t="s">
        <v>331</v>
      </c>
      <c r="F563" s="5" t="s">
        <v>330</v>
      </c>
      <c r="G563" s="5">
        <v>1</v>
      </c>
      <c r="H563" s="5">
        <v>2</v>
      </c>
      <c r="I563" s="5" t="s">
        <v>2714</v>
      </c>
      <c r="J563" s="4">
        <f>INDEX('08_Data_level_analysis'!$M$3:$M$256,MATCH(C563,'08_Data_level_analysis'!$B$3:$B$256,0))</f>
        <v>1</v>
      </c>
      <c r="K563" s="5" t="str">
        <f t="shared" si="9"/>
        <v>N</v>
      </c>
      <c r="M563" s="13">
        <v>3.0514852945347291</v>
      </c>
      <c r="N563" s="8">
        <v>2011</v>
      </c>
      <c r="O563" s="5" t="s">
        <v>329</v>
      </c>
      <c r="P563" s="14">
        <v>100</v>
      </c>
      <c r="Q563" s="8">
        <v>2015</v>
      </c>
      <c r="R563" s="12" t="s">
        <v>2105</v>
      </c>
      <c r="S563" s="14">
        <v>24.24697288101671</v>
      </c>
      <c r="T563" s="8">
        <v>2011</v>
      </c>
      <c r="U563" s="5" t="s">
        <v>329</v>
      </c>
      <c r="V563" s="14"/>
      <c r="W563" s="8"/>
      <c r="Y563" s="14">
        <v>0</v>
      </c>
      <c r="Z563" s="8">
        <v>2017</v>
      </c>
      <c r="AA563" s="5" t="s">
        <v>2105</v>
      </c>
      <c r="AB563" s="14">
        <v>24.58056871308683</v>
      </c>
      <c r="AC563" s="8">
        <v>2017</v>
      </c>
      <c r="AD563" s="5" t="s">
        <v>2105</v>
      </c>
      <c r="AE563" s="14">
        <v>0</v>
      </c>
      <c r="AF563" s="8">
        <v>2017</v>
      </c>
      <c r="AG563" s="15" t="s">
        <v>2105</v>
      </c>
      <c r="AH563" s="14">
        <v>0</v>
      </c>
      <c r="AI563" s="8">
        <v>2017</v>
      </c>
      <c r="AJ563" s="12" t="s">
        <v>2105</v>
      </c>
      <c r="AK563" s="14"/>
      <c r="AL563" s="8"/>
      <c r="AN563" s="12"/>
      <c r="AO563" s="15"/>
      <c r="AQ563" s="14"/>
    </row>
    <row r="564" spans="1:43" x14ac:dyDescent="0.25">
      <c r="A564" s="5" t="s">
        <v>3037</v>
      </c>
      <c r="B564" s="5" t="s">
        <v>9</v>
      </c>
      <c r="C564" s="5" t="s">
        <v>593</v>
      </c>
      <c r="D564" s="5" t="s">
        <v>620</v>
      </c>
      <c r="E564" s="4" t="s">
        <v>10</v>
      </c>
      <c r="F564" s="4" t="s">
        <v>592</v>
      </c>
      <c r="G564" s="5" t="s">
        <v>1791</v>
      </c>
      <c r="I564" s="5" t="s">
        <v>3258</v>
      </c>
      <c r="J564" s="4">
        <f>INDEX('08_Data_level_analysis'!$M$3:$M$256,MATCH(C564,'08_Data_level_analysis'!$B$3:$B$256,0))</f>
        <v>2</v>
      </c>
      <c r="K564" s="5" t="str">
        <f t="shared" si="9"/>
        <v>Y</v>
      </c>
      <c r="L564" s="5" t="s">
        <v>3287</v>
      </c>
      <c r="M564" s="13">
        <v>0.56000000000000005</v>
      </c>
      <c r="N564" s="5">
        <v>2021</v>
      </c>
      <c r="O564" s="5" t="s">
        <v>1554</v>
      </c>
      <c r="P564" s="12">
        <v>25.39</v>
      </c>
      <c r="Q564" s="5">
        <v>2021</v>
      </c>
      <c r="R564" s="5" t="s">
        <v>1554</v>
      </c>
      <c r="S564" s="12">
        <v>15.11</v>
      </c>
      <c r="T564" s="5">
        <v>2021</v>
      </c>
      <c r="U564" s="5" t="s">
        <v>1554</v>
      </c>
      <c r="V564" s="12">
        <v>48.378557246856388</v>
      </c>
      <c r="W564" s="5">
        <v>2021</v>
      </c>
      <c r="X564" s="5" t="s">
        <v>1554</v>
      </c>
      <c r="Y564" s="12">
        <v>1.7684280076592562</v>
      </c>
      <c r="Z564" s="5">
        <v>2015</v>
      </c>
      <c r="AA564" s="5" t="s">
        <v>2126</v>
      </c>
      <c r="AB564" s="12">
        <v>0</v>
      </c>
      <c r="AC564" s="5">
        <v>2015</v>
      </c>
      <c r="AD564" s="5" t="s">
        <v>2126</v>
      </c>
      <c r="AE564" s="12">
        <v>0</v>
      </c>
      <c r="AF564" s="5">
        <v>2021</v>
      </c>
      <c r="AG564" s="5" t="s">
        <v>1554</v>
      </c>
      <c r="AH564" s="14">
        <v>0</v>
      </c>
      <c r="AI564" s="5">
        <v>2021</v>
      </c>
      <c r="AJ564" s="5" t="s">
        <v>1554</v>
      </c>
      <c r="AK564" s="14">
        <v>1.77</v>
      </c>
      <c r="AL564" s="5">
        <v>2021</v>
      </c>
      <c r="AM564" s="5" t="s">
        <v>1554</v>
      </c>
    </row>
    <row r="565" spans="1:43" x14ac:dyDescent="0.25">
      <c r="A565" s="5" t="s">
        <v>3038</v>
      </c>
      <c r="B565" s="5" t="s">
        <v>9</v>
      </c>
      <c r="C565" s="5" t="s">
        <v>593</v>
      </c>
      <c r="D565" s="5" t="s">
        <v>360</v>
      </c>
      <c r="E565" s="5" t="s">
        <v>599</v>
      </c>
      <c r="F565" s="5" t="s">
        <v>598</v>
      </c>
      <c r="G565" s="5">
        <v>2</v>
      </c>
      <c r="H565" s="5">
        <v>2</v>
      </c>
      <c r="I565" s="5" t="s">
        <v>2715</v>
      </c>
      <c r="J565" s="4">
        <f>INDEX('08_Data_level_analysis'!$M$3:$M$256,MATCH(C565,'08_Data_level_analysis'!$B$3:$B$256,0))</f>
        <v>2</v>
      </c>
      <c r="K565" s="5" t="str">
        <f t="shared" si="9"/>
        <v>N</v>
      </c>
      <c r="M565" s="13">
        <v>0.71232876712328763</v>
      </c>
      <c r="N565" s="8">
        <v>2012</v>
      </c>
      <c r="O565" s="5" t="s">
        <v>597</v>
      </c>
      <c r="P565" s="14">
        <v>50</v>
      </c>
      <c r="Q565" s="8">
        <v>2012</v>
      </c>
      <c r="R565" s="12" t="s">
        <v>597</v>
      </c>
      <c r="S565" s="14">
        <v>8.6</v>
      </c>
      <c r="T565" s="8">
        <v>2012</v>
      </c>
      <c r="U565" s="5" t="s">
        <v>597</v>
      </c>
      <c r="V565" s="14"/>
      <c r="W565" s="8"/>
      <c r="Y565" s="14">
        <v>0</v>
      </c>
      <c r="Z565" s="8">
        <v>2015</v>
      </c>
      <c r="AA565" s="5" t="s">
        <v>2116</v>
      </c>
      <c r="AB565" s="14">
        <v>0</v>
      </c>
      <c r="AC565" s="8">
        <v>2015</v>
      </c>
      <c r="AD565" s="5" t="s">
        <v>2116</v>
      </c>
      <c r="AE565" s="14">
        <v>0</v>
      </c>
      <c r="AF565" s="8">
        <v>2015</v>
      </c>
      <c r="AG565" s="15" t="s">
        <v>2116</v>
      </c>
      <c r="AH565" s="14">
        <v>0</v>
      </c>
      <c r="AI565" s="8">
        <v>2015</v>
      </c>
      <c r="AJ565" s="12" t="s">
        <v>2116</v>
      </c>
      <c r="AK565" s="14"/>
      <c r="AL565" s="8"/>
      <c r="AN565" s="12"/>
      <c r="AO565" s="15"/>
      <c r="AQ565" s="14"/>
    </row>
    <row r="566" spans="1:43" x14ac:dyDescent="0.25">
      <c r="A566" s="5" t="s">
        <v>3259</v>
      </c>
      <c r="B566" s="5" t="s">
        <v>9</v>
      </c>
      <c r="C566" s="5" t="s">
        <v>593</v>
      </c>
      <c r="D566" s="5" t="s">
        <v>360</v>
      </c>
      <c r="E566" s="5" t="s">
        <v>596</v>
      </c>
      <c r="F566" s="5" t="s">
        <v>595</v>
      </c>
      <c r="G566" s="5">
        <v>2</v>
      </c>
      <c r="H566" s="5">
        <v>2</v>
      </c>
      <c r="I566" s="5" t="s">
        <v>2716</v>
      </c>
      <c r="J566" s="4">
        <f>INDEX('08_Data_level_analysis'!$M$3:$M$256,MATCH(C566,'08_Data_level_analysis'!$B$3:$B$256,0))</f>
        <v>2</v>
      </c>
      <c r="K566" s="5" t="str">
        <f t="shared" si="9"/>
        <v>N</v>
      </c>
      <c r="M566" s="13">
        <v>0.66417600664175835</v>
      </c>
      <c r="N566" s="8">
        <v>2014</v>
      </c>
      <c r="O566" s="5" t="s">
        <v>594</v>
      </c>
      <c r="P566" s="14">
        <v>99</v>
      </c>
      <c r="Q566" s="8">
        <v>2014</v>
      </c>
      <c r="R566" s="12" t="s">
        <v>594</v>
      </c>
      <c r="S566" s="14">
        <v>10.199999999999998</v>
      </c>
      <c r="T566" s="8">
        <v>2014</v>
      </c>
      <c r="U566" s="5" t="s">
        <v>594</v>
      </c>
      <c r="V566" s="14"/>
      <c r="W566" s="8"/>
      <c r="Y566" s="14">
        <v>5.7603684610685564</v>
      </c>
      <c r="Z566" s="8">
        <v>2015</v>
      </c>
      <c r="AA566" s="5" t="s">
        <v>2127</v>
      </c>
      <c r="AB566" s="14">
        <v>0</v>
      </c>
      <c r="AC566" s="8">
        <v>2015</v>
      </c>
      <c r="AD566" s="5" t="s">
        <v>2127</v>
      </c>
      <c r="AE566" s="14">
        <v>0</v>
      </c>
      <c r="AF566" s="8">
        <v>2015</v>
      </c>
      <c r="AG566" s="15" t="s">
        <v>2127</v>
      </c>
      <c r="AH566" s="14">
        <v>0</v>
      </c>
      <c r="AI566" s="8">
        <v>2015</v>
      </c>
      <c r="AJ566" s="12" t="s">
        <v>2127</v>
      </c>
      <c r="AK566" s="14"/>
      <c r="AL566" s="8"/>
      <c r="AN566" s="12"/>
      <c r="AO566" s="15"/>
      <c r="AQ566" s="14"/>
    </row>
    <row r="567" spans="1:43" x14ac:dyDescent="0.25">
      <c r="A567" s="5" t="s">
        <v>3260</v>
      </c>
      <c r="B567" s="5" t="s">
        <v>9</v>
      </c>
      <c r="C567" s="5" t="s">
        <v>593</v>
      </c>
      <c r="D567" s="5" t="s">
        <v>360</v>
      </c>
      <c r="E567" s="5" t="s">
        <v>2225</v>
      </c>
      <c r="F567" s="5" t="s">
        <v>607</v>
      </c>
      <c r="G567" s="5">
        <v>2</v>
      </c>
      <c r="H567" s="5">
        <v>3</v>
      </c>
      <c r="I567" s="5" t="s">
        <v>2717</v>
      </c>
      <c r="J567" s="4">
        <f>INDEX('08_Data_level_analysis'!$M$3:$M$256,MATCH(C567,'08_Data_level_analysis'!$B$3:$B$256,0))</f>
        <v>2</v>
      </c>
      <c r="K567" s="5" t="str">
        <f t="shared" si="9"/>
        <v>N</v>
      </c>
      <c r="M567" s="13"/>
      <c r="N567" s="8"/>
      <c r="P567" s="14">
        <v>92</v>
      </c>
      <c r="Q567" s="8">
        <v>2015</v>
      </c>
      <c r="R567" s="12" t="s">
        <v>2125</v>
      </c>
      <c r="S567" s="14">
        <v>7.0000000000000009</v>
      </c>
      <c r="T567" s="8"/>
      <c r="U567" s="5" t="s">
        <v>606</v>
      </c>
      <c r="V567" s="14"/>
      <c r="W567" s="8"/>
      <c r="Y567" s="14">
        <v>7.8362573303254566</v>
      </c>
      <c r="Z567" s="8">
        <v>2015</v>
      </c>
      <c r="AA567" s="5" t="s">
        <v>2125</v>
      </c>
      <c r="AB567" s="14">
        <v>0</v>
      </c>
      <c r="AC567" s="8">
        <v>2015</v>
      </c>
      <c r="AD567" s="5" t="s">
        <v>2125</v>
      </c>
      <c r="AE567" s="14">
        <v>0</v>
      </c>
      <c r="AF567" s="8">
        <v>2015</v>
      </c>
      <c r="AG567" s="15" t="s">
        <v>2125</v>
      </c>
      <c r="AH567" s="14">
        <v>0</v>
      </c>
      <c r="AI567" s="8">
        <v>2015</v>
      </c>
      <c r="AJ567" s="12" t="s">
        <v>2125</v>
      </c>
      <c r="AK567" s="14"/>
      <c r="AL567" s="8"/>
      <c r="AN567" s="12"/>
      <c r="AO567" s="15"/>
      <c r="AQ567" s="14"/>
    </row>
    <row r="568" spans="1:43" x14ac:dyDescent="0.25">
      <c r="A568" s="5" t="s">
        <v>3261</v>
      </c>
      <c r="B568" s="5" t="s">
        <v>9</v>
      </c>
      <c r="C568" s="5" t="s">
        <v>593</v>
      </c>
      <c r="D568" s="5" t="s">
        <v>360</v>
      </c>
      <c r="E568" s="5" t="s">
        <v>2224</v>
      </c>
      <c r="F568" s="5" t="s">
        <v>604</v>
      </c>
      <c r="G568" s="5">
        <v>2</v>
      </c>
      <c r="H568" s="5">
        <v>3</v>
      </c>
      <c r="I568" s="5" t="s">
        <v>2718</v>
      </c>
      <c r="J568" s="4">
        <f>INDEX('08_Data_level_analysis'!$M$3:$M$256,MATCH(C568,'08_Data_level_analysis'!$B$3:$B$256,0))</f>
        <v>2</v>
      </c>
      <c r="K568" s="5" t="str">
        <f t="shared" si="9"/>
        <v>N</v>
      </c>
      <c r="M568" s="13">
        <v>0.76712328767123272</v>
      </c>
      <c r="N568" s="8">
        <v>2012</v>
      </c>
      <c r="O568" s="5" t="s">
        <v>603</v>
      </c>
      <c r="P568" s="14">
        <v>100</v>
      </c>
      <c r="Q568" s="8">
        <v>2015</v>
      </c>
      <c r="R568" s="12" t="s">
        <v>2124</v>
      </c>
      <c r="S568" s="14">
        <v>11</v>
      </c>
      <c r="T568" s="8">
        <v>2012</v>
      </c>
      <c r="U568" s="5" t="s">
        <v>603</v>
      </c>
      <c r="V568" s="14"/>
      <c r="W568" s="8"/>
      <c r="Y568" s="14">
        <v>0</v>
      </c>
      <c r="Z568" s="8">
        <v>2015</v>
      </c>
      <c r="AA568" s="5" t="s">
        <v>2124</v>
      </c>
      <c r="AB568" s="14">
        <v>0</v>
      </c>
      <c r="AC568" s="8">
        <v>2015</v>
      </c>
      <c r="AD568" s="5" t="s">
        <v>2124</v>
      </c>
      <c r="AE568" s="14">
        <v>0</v>
      </c>
      <c r="AF568" s="8">
        <v>2015</v>
      </c>
      <c r="AG568" s="15" t="s">
        <v>2124</v>
      </c>
      <c r="AH568" s="14">
        <v>0</v>
      </c>
      <c r="AI568" s="8">
        <v>2015</v>
      </c>
      <c r="AJ568" s="12" t="s">
        <v>2124</v>
      </c>
      <c r="AK568" s="14"/>
      <c r="AL568" s="8"/>
      <c r="AN568" s="12"/>
      <c r="AO568" s="15"/>
      <c r="AQ568" s="14"/>
    </row>
    <row r="569" spans="1:43" x14ac:dyDescent="0.25">
      <c r="A569" s="5" t="s">
        <v>3262</v>
      </c>
      <c r="B569" s="5" t="s">
        <v>9</v>
      </c>
      <c r="C569" s="5" t="s">
        <v>593</v>
      </c>
      <c r="D569" s="5" t="s">
        <v>360</v>
      </c>
      <c r="E569" s="5" t="s">
        <v>602</v>
      </c>
      <c r="F569" s="5" t="s">
        <v>601</v>
      </c>
      <c r="G569" s="5">
        <v>2</v>
      </c>
      <c r="H569" s="5">
        <v>2</v>
      </c>
      <c r="I569" s="5" t="s">
        <v>2719</v>
      </c>
      <c r="J569" s="4">
        <f>INDEX('08_Data_level_analysis'!$M$3:$M$256,MATCH(C569,'08_Data_level_analysis'!$B$3:$B$256,0))</f>
        <v>2</v>
      </c>
      <c r="K569" s="5" t="str">
        <f t="shared" si="9"/>
        <v>N</v>
      </c>
      <c r="M569" s="13">
        <v>0.65753424657533777</v>
      </c>
      <c r="N569" s="8">
        <v>2012</v>
      </c>
      <c r="O569" s="5" t="s">
        <v>600</v>
      </c>
      <c r="P569" s="14">
        <v>95</v>
      </c>
      <c r="Q569" s="8">
        <v>2015</v>
      </c>
      <c r="R569" s="12" t="s">
        <v>2120</v>
      </c>
      <c r="S569" s="14">
        <v>9.1</v>
      </c>
      <c r="T569" s="8">
        <v>2012</v>
      </c>
      <c r="U569" s="5" t="s">
        <v>600</v>
      </c>
      <c r="V569" s="14"/>
      <c r="W569" s="8"/>
      <c r="Y569" s="14">
        <v>0</v>
      </c>
      <c r="Z569" s="8">
        <v>2015</v>
      </c>
      <c r="AA569" s="5" t="s">
        <v>2120</v>
      </c>
      <c r="AB569" s="14">
        <v>0</v>
      </c>
      <c r="AC569" s="8">
        <v>2015</v>
      </c>
      <c r="AD569" s="5" t="s">
        <v>2120</v>
      </c>
      <c r="AE569" s="14">
        <v>0</v>
      </c>
      <c r="AF569" s="8">
        <v>2015</v>
      </c>
      <c r="AG569" s="15" t="s">
        <v>2120</v>
      </c>
      <c r="AH569" s="14">
        <v>0</v>
      </c>
      <c r="AI569" s="8">
        <v>2015</v>
      </c>
      <c r="AJ569" s="12" t="s">
        <v>2120</v>
      </c>
      <c r="AK569" s="14"/>
      <c r="AL569" s="8"/>
      <c r="AN569" s="12"/>
      <c r="AO569" s="15"/>
      <c r="AQ569" s="14"/>
    </row>
    <row r="570" spans="1:43" x14ac:dyDescent="0.25">
      <c r="A570" s="5" t="s">
        <v>3263</v>
      </c>
      <c r="B570" s="5" t="s">
        <v>9</v>
      </c>
      <c r="C570" s="5" t="s">
        <v>593</v>
      </c>
      <c r="D570" s="5" t="s">
        <v>360</v>
      </c>
      <c r="E570" s="5" t="s">
        <v>613</v>
      </c>
      <c r="F570" s="5" t="s">
        <v>612</v>
      </c>
      <c r="G570" s="5">
        <v>2</v>
      </c>
      <c r="H570" s="15">
        <v>3</v>
      </c>
      <c r="I570" s="5" t="s">
        <v>2753</v>
      </c>
      <c r="J570" s="4">
        <f>INDEX('08_Data_level_analysis'!$M$3:$M$256,MATCH(C570,'08_Data_level_analysis'!$B$3:$B$256,0))</f>
        <v>2</v>
      </c>
      <c r="K570" s="5" t="str">
        <f t="shared" si="9"/>
        <v>N</v>
      </c>
      <c r="M570" s="13"/>
      <c r="N570" s="8"/>
      <c r="P570" s="14">
        <v>95</v>
      </c>
      <c r="Q570" s="8">
        <v>2015</v>
      </c>
      <c r="R570" s="12" t="s">
        <v>2122</v>
      </c>
      <c r="S570" s="14">
        <v>40</v>
      </c>
      <c r="T570" s="8"/>
      <c r="U570" s="5" t="s">
        <v>611</v>
      </c>
      <c r="V570" s="14"/>
      <c r="W570" s="8"/>
      <c r="Y570" s="14">
        <v>0</v>
      </c>
      <c r="Z570" s="8">
        <v>2015</v>
      </c>
      <c r="AA570" s="5" t="s">
        <v>2122</v>
      </c>
      <c r="AB570" s="14">
        <v>0</v>
      </c>
      <c r="AC570" s="8">
        <v>2015</v>
      </c>
      <c r="AD570" s="5" t="s">
        <v>2122</v>
      </c>
      <c r="AE570" s="14">
        <v>0</v>
      </c>
      <c r="AF570" s="8">
        <v>2015</v>
      </c>
      <c r="AG570" s="15" t="s">
        <v>2122</v>
      </c>
      <c r="AH570" s="14">
        <v>0</v>
      </c>
      <c r="AI570" s="8">
        <v>2015</v>
      </c>
      <c r="AJ570" s="12" t="s">
        <v>2122</v>
      </c>
      <c r="AK570" s="14"/>
      <c r="AL570" s="8"/>
      <c r="AN570" s="12"/>
      <c r="AO570" s="15"/>
      <c r="AQ570" s="14"/>
    </row>
    <row r="571" spans="1:43" x14ac:dyDescent="0.25">
      <c r="A571" s="5" t="s">
        <v>3264</v>
      </c>
      <c r="B571" s="5" t="s">
        <v>9</v>
      </c>
      <c r="C571" s="5" t="s">
        <v>593</v>
      </c>
      <c r="D571" s="5" t="s">
        <v>360</v>
      </c>
      <c r="E571" s="5" t="s">
        <v>2221</v>
      </c>
      <c r="F571" s="5" t="s">
        <v>615</v>
      </c>
      <c r="G571" s="5">
        <v>2</v>
      </c>
      <c r="H571" s="5">
        <v>2</v>
      </c>
      <c r="I571" s="5" t="s">
        <v>2754</v>
      </c>
      <c r="J571" s="4">
        <f>INDEX('08_Data_level_analysis'!$M$3:$M$256,MATCH(C571,'08_Data_level_analysis'!$B$3:$B$256,0))</f>
        <v>2</v>
      </c>
      <c r="K571" s="5" t="str">
        <f t="shared" si="9"/>
        <v>N</v>
      </c>
      <c r="M571" s="13"/>
      <c r="N571" s="8"/>
      <c r="P571" s="14"/>
      <c r="Q571" s="8"/>
      <c r="S571" s="14">
        <v>23</v>
      </c>
      <c r="T571" s="8"/>
      <c r="U571" s="5" t="s">
        <v>614</v>
      </c>
      <c r="V571" s="14"/>
      <c r="W571" s="8"/>
      <c r="Y571" s="14">
        <v>0</v>
      </c>
      <c r="Z571" s="8">
        <v>2015</v>
      </c>
      <c r="AA571" s="5" t="s">
        <v>2121</v>
      </c>
      <c r="AB571" s="14">
        <v>0</v>
      </c>
      <c r="AC571" s="8">
        <v>2015</v>
      </c>
      <c r="AD571" s="5" t="s">
        <v>2121</v>
      </c>
      <c r="AE571" s="14">
        <v>0</v>
      </c>
      <c r="AF571" s="8">
        <v>2015</v>
      </c>
      <c r="AG571" s="15" t="s">
        <v>2121</v>
      </c>
      <c r="AH571" s="14">
        <v>0</v>
      </c>
      <c r="AI571" s="8">
        <v>2015</v>
      </c>
      <c r="AJ571" s="12" t="s">
        <v>2121</v>
      </c>
      <c r="AK571" s="14"/>
      <c r="AL571" s="8"/>
      <c r="AN571" s="12"/>
      <c r="AO571" s="15"/>
      <c r="AQ571" s="14"/>
    </row>
  </sheetData>
  <autoFilter ref="A4:AL571"/>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67"/>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85546875" style="5" customWidth="1"/>
    <col min="5" max="5" width="36.28515625" style="5" bestFit="1" customWidth="1"/>
    <col min="6" max="6" width="26.28515625" style="5" bestFit="1" customWidth="1"/>
    <col min="7" max="7" width="16.5703125" style="5" bestFit="1" customWidth="1"/>
    <col min="8" max="8" width="19.5703125" style="5" bestFit="1" customWidth="1"/>
    <col min="9" max="33" width="20.7109375" style="5" customWidth="1"/>
    <col min="34" max="36" width="36.42578125" style="5" customWidth="1"/>
    <col min="37" max="16384" width="9.140625" style="5"/>
  </cols>
  <sheetData>
    <row r="1" spans="1:36" s="17" customFormat="1" x14ac:dyDescent="0.25">
      <c r="A1" s="9"/>
      <c r="B1" s="9"/>
      <c r="C1" s="9"/>
      <c r="D1" s="9"/>
      <c r="E1" s="9"/>
      <c r="F1" s="9"/>
      <c r="G1" s="9"/>
      <c r="H1" s="9"/>
      <c r="I1" s="10" t="s">
        <v>1803</v>
      </c>
      <c r="J1" s="9" t="s">
        <v>1557</v>
      </c>
      <c r="K1" s="9" t="s">
        <v>2435</v>
      </c>
      <c r="L1" s="9" t="s">
        <v>2699</v>
      </c>
      <c r="M1" s="9" t="s">
        <v>1560</v>
      </c>
      <c r="N1" s="9" t="s">
        <v>2437</v>
      </c>
      <c r="O1" s="9" t="s">
        <v>2698</v>
      </c>
      <c r="P1" s="9" t="s">
        <v>1565</v>
      </c>
      <c r="Q1" s="9" t="s">
        <v>2439</v>
      </c>
      <c r="R1" s="9" t="s">
        <v>1802</v>
      </c>
      <c r="S1" s="9" t="s">
        <v>2441</v>
      </c>
      <c r="T1" s="9" t="s">
        <v>2441</v>
      </c>
      <c r="U1" s="9" t="s">
        <v>2696</v>
      </c>
      <c r="V1" s="9" t="s">
        <v>1567</v>
      </c>
      <c r="W1" s="9" t="s">
        <v>2443</v>
      </c>
      <c r="X1" s="9" t="s">
        <v>2695</v>
      </c>
      <c r="Y1" s="9" t="s">
        <v>1563</v>
      </c>
      <c r="Z1" s="9" t="s">
        <v>2445</v>
      </c>
      <c r="AA1" s="9" t="s">
        <v>2694</v>
      </c>
      <c r="AB1" s="9" t="s">
        <v>1566</v>
      </c>
      <c r="AC1" s="9" t="s">
        <v>2447</v>
      </c>
      <c r="AD1" s="9" t="s">
        <v>2693</v>
      </c>
      <c r="AE1" s="9" t="s">
        <v>1561</v>
      </c>
      <c r="AF1" s="9" t="s">
        <v>2449</v>
      </c>
      <c r="AG1" s="9" t="s">
        <v>2692</v>
      </c>
      <c r="AH1" s="9" t="s">
        <v>1807</v>
      </c>
      <c r="AI1" s="9" t="s">
        <v>2452</v>
      </c>
      <c r="AJ1" s="9" t="s">
        <v>2691</v>
      </c>
    </row>
    <row r="2" spans="1:36" s="17" customFormat="1" ht="18" x14ac:dyDescent="0.35">
      <c r="A2" s="9"/>
      <c r="B2" s="9"/>
      <c r="C2" s="9"/>
      <c r="D2" s="9"/>
      <c r="E2" s="9"/>
      <c r="F2" s="9"/>
      <c r="G2" s="9"/>
      <c r="H2" s="9"/>
      <c r="I2" s="10" t="s">
        <v>1804</v>
      </c>
      <c r="J2" s="9" t="s">
        <v>3387</v>
      </c>
      <c r="K2" s="9"/>
      <c r="L2" s="9"/>
      <c r="M2" s="9" t="s">
        <v>1764</v>
      </c>
      <c r="N2" s="9"/>
      <c r="O2" s="9"/>
      <c r="P2" s="9" t="s">
        <v>3352</v>
      </c>
      <c r="Q2" s="9"/>
      <c r="R2" s="9" t="s">
        <v>3353</v>
      </c>
      <c r="S2" s="9"/>
      <c r="T2" s="9"/>
      <c r="U2" s="9"/>
      <c r="V2" s="9" t="s">
        <v>3354</v>
      </c>
      <c r="W2" s="9"/>
      <c r="X2" s="9"/>
      <c r="Y2" s="9" t="s">
        <v>3355</v>
      </c>
      <c r="Z2" s="9"/>
      <c r="AA2" s="9"/>
      <c r="AB2" s="9" t="s">
        <v>3356</v>
      </c>
      <c r="AC2" s="9"/>
      <c r="AD2" s="9"/>
      <c r="AE2" s="9" t="s">
        <v>1765</v>
      </c>
      <c r="AF2" s="9"/>
      <c r="AG2" s="9"/>
      <c r="AH2" s="9"/>
      <c r="AI2" s="9"/>
      <c r="AJ2" s="9"/>
    </row>
    <row r="3" spans="1:36" s="17" customFormat="1" ht="17.25" x14ac:dyDescent="0.25">
      <c r="A3" s="9"/>
      <c r="B3" s="9"/>
      <c r="C3" s="9"/>
      <c r="D3" s="9"/>
      <c r="E3" s="9"/>
      <c r="F3" s="9"/>
      <c r="G3" s="9"/>
      <c r="H3" s="9"/>
      <c r="I3" s="10" t="s">
        <v>1805</v>
      </c>
      <c r="J3" s="9" t="s">
        <v>3400</v>
      </c>
      <c r="K3" s="9" t="s">
        <v>1558</v>
      </c>
      <c r="L3" s="9"/>
      <c r="M3" s="9" t="s">
        <v>3401</v>
      </c>
      <c r="N3" s="9" t="s">
        <v>1558</v>
      </c>
      <c r="O3" s="9"/>
      <c r="P3" s="9" t="s">
        <v>3402</v>
      </c>
      <c r="Q3" s="9" t="s">
        <v>1558</v>
      </c>
      <c r="R3" s="9" t="s">
        <v>3403</v>
      </c>
      <c r="S3" s="9" t="s">
        <v>1558</v>
      </c>
      <c r="T3" s="9" t="s">
        <v>1558</v>
      </c>
      <c r="U3" s="9"/>
      <c r="V3" s="9" t="s">
        <v>3404</v>
      </c>
      <c r="W3" s="9" t="s">
        <v>1558</v>
      </c>
      <c r="X3" s="9"/>
      <c r="Y3" s="9" t="s">
        <v>3404</v>
      </c>
      <c r="Z3" s="9" t="s">
        <v>1558</v>
      </c>
      <c r="AA3" s="9"/>
      <c r="AB3" s="9" t="s">
        <v>3404</v>
      </c>
      <c r="AC3" s="9" t="s">
        <v>1558</v>
      </c>
      <c r="AD3" s="9"/>
      <c r="AE3" s="9" t="s">
        <v>3405</v>
      </c>
      <c r="AF3" s="9" t="s">
        <v>1558</v>
      </c>
      <c r="AG3" s="9"/>
      <c r="AH3" s="9" t="s">
        <v>3402</v>
      </c>
      <c r="AI3" s="9" t="s">
        <v>1558</v>
      </c>
      <c r="AJ3" s="9"/>
    </row>
    <row r="4" spans="1:36"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29" t="s">
        <v>1559</v>
      </c>
      <c r="N4" s="30" t="s">
        <v>2436</v>
      </c>
      <c r="O4" s="30" t="s">
        <v>2683</v>
      </c>
      <c r="P4" s="29" t="s">
        <v>1564</v>
      </c>
      <c r="Q4" s="30" t="s">
        <v>2438</v>
      </c>
      <c r="R4" s="30" t="s">
        <v>2684</v>
      </c>
      <c r="S4" s="29" t="s">
        <v>1801</v>
      </c>
      <c r="T4" s="30" t="s">
        <v>2440</v>
      </c>
      <c r="U4" s="30" t="s">
        <v>2685</v>
      </c>
      <c r="V4" s="29" t="s">
        <v>29</v>
      </c>
      <c r="W4" s="30" t="s">
        <v>2442</v>
      </c>
      <c r="X4" s="30" t="s">
        <v>2686</v>
      </c>
      <c r="Y4" s="29" t="s">
        <v>1562</v>
      </c>
      <c r="Z4" s="30" t="s">
        <v>2444</v>
      </c>
      <c r="AA4" s="30" t="s">
        <v>2687</v>
      </c>
      <c r="AB4" s="29" t="s">
        <v>28</v>
      </c>
      <c r="AC4" s="30" t="s">
        <v>2446</v>
      </c>
      <c r="AD4" s="30" t="s">
        <v>2688</v>
      </c>
      <c r="AE4" s="29" t="s">
        <v>1344</v>
      </c>
      <c r="AF4" s="30" t="s">
        <v>2448</v>
      </c>
      <c r="AG4" s="30" t="s">
        <v>2689</v>
      </c>
      <c r="AH4" s="31" t="s">
        <v>2450</v>
      </c>
      <c r="AI4" s="32" t="s">
        <v>2451</v>
      </c>
      <c r="AJ4" s="32" t="s">
        <v>2690</v>
      </c>
    </row>
    <row r="5" spans="1:36" ht="12.75" customHeight="1" x14ac:dyDescent="0.25">
      <c r="A5" s="5" t="s">
        <v>1539</v>
      </c>
      <c r="B5" s="5" t="s">
        <v>20</v>
      </c>
      <c r="C5" s="5" t="s">
        <v>1570</v>
      </c>
      <c r="D5" s="5" t="s">
        <v>35</v>
      </c>
      <c r="E5" s="4" t="s">
        <v>3344</v>
      </c>
      <c r="F5" s="4" t="s">
        <v>1570</v>
      </c>
      <c r="G5" s="5">
        <v>0</v>
      </c>
      <c r="H5" s="5">
        <v>2</v>
      </c>
      <c r="I5" s="4" t="s">
        <v>1792</v>
      </c>
      <c r="J5" s="13">
        <v>2.34</v>
      </c>
      <c r="K5" s="5">
        <v>2019</v>
      </c>
      <c r="L5" s="5" t="s">
        <v>1539</v>
      </c>
      <c r="M5" s="12">
        <v>97.77</v>
      </c>
      <c r="N5" s="5">
        <v>2019</v>
      </c>
      <c r="O5" s="5" t="s">
        <v>1539</v>
      </c>
      <c r="P5" s="12">
        <v>11.9</v>
      </c>
      <c r="Q5" s="5">
        <v>2019</v>
      </c>
      <c r="R5" s="5" t="s">
        <v>1539</v>
      </c>
      <c r="S5" s="12">
        <v>45.462184873949582</v>
      </c>
      <c r="T5" s="5">
        <v>2019</v>
      </c>
      <c r="U5" s="5" t="s">
        <v>1539</v>
      </c>
      <c r="V5" s="12"/>
      <c r="Y5" s="12"/>
      <c r="AB5" s="12">
        <v>0</v>
      </c>
      <c r="AC5" s="5">
        <v>2019</v>
      </c>
      <c r="AD5" s="5" t="s">
        <v>1539</v>
      </c>
      <c r="AE5" s="14">
        <v>100</v>
      </c>
      <c r="AF5" s="5">
        <v>2019</v>
      </c>
      <c r="AG5" s="5" t="s">
        <v>1539</v>
      </c>
      <c r="AH5" s="14">
        <v>97.77</v>
      </c>
      <c r="AI5" s="5">
        <v>2019</v>
      </c>
      <c r="AJ5" s="5" t="s">
        <v>1539</v>
      </c>
    </row>
    <row r="6" spans="1:36" ht="12.75" customHeight="1" x14ac:dyDescent="0.25">
      <c r="A6" s="5" t="s">
        <v>1540</v>
      </c>
      <c r="B6" s="5" t="s">
        <v>13</v>
      </c>
      <c r="C6" s="5" t="s">
        <v>851</v>
      </c>
      <c r="D6" s="5" t="s">
        <v>620</v>
      </c>
      <c r="E6" s="4" t="s">
        <v>14</v>
      </c>
      <c r="F6" s="4" t="s">
        <v>1776</v>
      </c>
      <c r="G6" s="5">
        <v>1</v>
      </c>
      <c r="H6" s="5">
        <v>2</v>
      </c>
      <c r="I6" s="5" t="s">
        <v>1793</v>
      </c>
      <c r="J6" s="13">
        <v>0.53</v>
      </c>
      <c r="K6" s="5">
        <v>2020</v>
      </c>
      <c r="L6" s="5" t="s">
        <v>1540</v>
      </c>
      <c r="M6" s="12">
        <v>51.68</v>
      </c>
      <c r="N6" s="5">
        <v>2020</v>
      </c>
      <c r="O6" s="5" t="s">
        <v>1540</v>
      </c>
      <c r="P6" s="12">
        <v>6.77</v>
      </c>
      <c r="Q6" s="5">
        <v>2020</v>
      </c>
      <c r="R6" s="5" t="s">
        <v>1540</v>
      </c>
      <c r="S6" s="12">
        <v>39.438700147710485</v>
      </c>
      <c r="T6" s="5">
        <v>2020</v>
      </c>
      <c r="U6" s="5" t="s">
        <v>1540</v>
      </c>
      <c r="V6" s="12"/>
      <c r="Y6" s="12"/>
      <c r="AB6" s="12">
        <v>0</v>
      </c>
      <c r="AC6" s="5">
        <v>2020</v>
      </c>
      <c r="AD6" s="5" t="s">
        <v>1540</v>
      </c>
      <c r="AE6" s="14">
        <v>0</v>
      </c>
      <c r="AF6" s="5">
        <v>2020</v>
      </c>
      <c r="AG6" s="5" t="s">
        <v>1540</v>
      </c>
      <c r="AH6" s="14">
        <v>3</v>
      </c>
      <c r="AI6" s="5">
        <v>2020</v>
      </c>
      <c r="AJ6" s="5" t="s">
        <v>1540</v>
      </c>
    </row>
    <row r="7" spans="1:36" ht="12.75" customHeight="1" x14ac:dyDescent="0.25">
      <c r="A7" s="5" t="s">
        <v>1541</v>
      </c>
      <c r="B7" s="5" t="s">
        <v>13</v>
      </c>
      <c r="C7" s="5" t="s">
        <v>851</v>
      </c>
      <c r="D7" s="5" t="s">
        <v>620</v>
      </c>
      <c r="E7" s="4" t="s">
        <v>15</v>
      </c>
      <c r="F7" s="4" t="s">
        <v>1777</v>
      </c>
      <c r="G7" s="5">
        <v>1</v>
      </c>
      <c r="H7" s="5">
        <v>1</v>
      </c>
      <c r="I7" s="5" t="s">
        <v>3078</v>
      </c>
      <c r="J7" s="13">
        <v>0.59</v>
      </c>
      <c r="K7" s="5">
        <v>2020</v>
      </c>
      <c r="L7" s="5" t="s">
        <v>1541</v>
      </c>
      <c r="M7" s="12">
        <v>56.4</v>
      </c>
      <c r="N7" s="5">
        <v>2020</v>
      </c>
      <c r="O7" s="5" t="s">
        <v>1541</v>
      </c>
      <c r="P7" s="12">
        <v>8.4699999999999989</v>
      </c>
      <c r="Q7" s="5">
        <v>2020</v>
      </c>
      <c r="R7" s="5" t="s">
        <v>1541</v>
      </c>
      <c r="S7" s="12">
        <v>48.406139315230227</v>
      </c>
      <c r="T7" s="5">
        <v>2020</v>
      </c>
      <c r="U7" s="5" t="s">
        <v>1541</v>
      </c>
      <c r="V7" s="12"/>
      <c r="Y7" s="12"/>
      <c r="AB7" s="12">
        <v>0</v>
      </c>
      <c r="AC7" s="5">
        <v>2020</v>
      </c>
      <c r="AD7" s="5" t="s">
        <v>1541</v>
      </c>
      <c r="AE7" s="14">
        <v>0</v>
      </c>
      <c r="AF7" s="5">
        <v>2020</v>
      </c>
      <c r="AG7" s="5" t="s">
        <v>1541</v>
      </c>
      <c r="AH7" s="14">
        <v>5.15</v>
      </c>
      <c r="AI7" s="5">
        <v>2020</v>
      </c>
      <c r="AJ7" s="5" t="s">
        <v>1541</v>
      </c>
    </row>
    <row r="8" spans="1:36" ht="12.75" customHeight="1" x14ac:dyDescent="0.25">
      <c r="A8" s="5" t="s">
        <v>1542</v>
      </c>
      <c r="B8" s="5" t="s">
        <v>25</v>
      </c>
      <c r="C8" s="5" t="s">
        <v>624</v>
      </c>
      <c r="D8" s="4" t="s">
        <v>620</v>
      </c>
      <c r="E8" s="4" t="s">
        <v>26</v>
      </c>
      <c r="F8" s="4" t="s">
        <v>1778</v>
      </c>
      <c r="G8" s="5">
        <v>3</v>
      </c>
      <c r="H8" s="5">
        <v>3</v>
      </c>
      <c r="I8" s="5" t="s">
        <v>1794</v>
      </c>
      <c r="J8" s="13">
        <v>0.6</v>
      </c>
      <c r="K8" s="5">
        <v>2021</v>
      </c>
      <c r="L8" s="5" t="s">
        <v>1542</v>
      </c>
      <c r="M8" s="12">
        <v>62.89</v>
      </c>
      <c r="N8" s="5">
        <v>2021</v>
      </c>
      <c r="O8" s="5" t="s">
        <v>1542</v>
      </c>
      <c r="P8" s="12">
        <v>4.9800000000000004</v>
      </c>
      <c r="Q8" s="5">
        <v>2021</v>
      </c>
      <c r="R8" s="5" t="s">
        <v>1542</v>
      </c>
      <c r="S8" s="12">
        <v>29.718875502008029</v>
      </c>
      <c r="T8" s="5">
        <v>2021</v>
      </c>
      <c r="U8" s="5" t="s">
        <v>1542</v>
      </c>
      <c r="V8" s="12"/>
      <c r="Y8" s="12"/>
      <c r="AB8" s="12">
        <v>0</v>
      </c>
      <c r="AC8" s="5">
        <v>2021</v>
      </c>
      <c r="AD8" s="5" t="s">
        <v>1542</v>
      </c>
      <c r="AE8" s="14">
        <v>0</v>
      </c>
      <c r="AF8" s="5">
        <v>2021</v>
      </c>
      <c r="AG8" s="5" t="s">
        <v>1542</v>
      </c>
      <c r="AH8" s="14">
        <v>0.26</v>
      </c>
      <c r="AI8" s="5">
        <v>2021</v>
      </c>
      <c r="AJ8" s="5" t="s">
        <v>1542</v>
      </c>
    </row>
    <row r="9" spans="1:36" ht="12.75" customHeight="1" x14ac:dyDescent="0.25">
      <c r="A9" s="5" t="s">
        <v>1543</v>
      </c>
      <c r="B9" s="5" t="s">
        <v>27</v>
      </c>
      <c r="C9" s="5" t="s">
        <v>654</v>
      </c>
      <c r="D9" s="4" t="s">
        <v>620</v>
      </c>
      <c r="E9" s="4" t="s">
        <v>3345</v>
      </c>
      <c r="F9" s="4" t="s">
        <v>2726</v>
      </c>
      <c r="G9" s="5">
        <v>2</v>
      </c>
      <c r="H9" s="5">
        <v>1</v>
      </c>
      <c r="I9" s="4" t="s">
        <v>2727</v>
      </c>
      <c r="J9" s="13">
        <v>1.2</v>
      </c>
      <c r="K9" s="5">
        <v>2021</v>
      </c>
      <c r="L9" s="5" t="s">
        <v>1543</v>
      </c>
      <c r="M9" s="12">
        <v>58.15</v>
      </c>
      <c r="N9" s="5">
        <v>2021</v>
      </c>
      <c r="O9" s="5" t="s">
        <v>1543</v>
      </c>
      <c r="P9" s="12">
        <v>18.899999999999999</v>
      </c>
      <c r="Q9" s="5">
        <v>2021</v>
      </c>
      <c r="R9" s="5" t="s">
        <v>1543</v>
      </c>
      <c r="S9" s="12">
        <v>48.201058201058203</v>
      </c>
      <c r="T9" s="5">
        <v>2021</v>
      </c>
      <c r="U9" s="5" t="s">
        <v>1543</v>
      </c>
      <c r="V9" s="12"/>
      <c r="Y9" s="12"/>
      <c r="AB9" s="12">
        <v>0</v>
      </c>
      <c r="AC9" s="5">
        <v>2021</v>
      </c>
      <c r="AD9" s="5" t="s">
        <v>1543</v>
      </c>
      <c r="AE9" s="14">
        <v>0</v>
      </c>
      <c r="AF9" s="5">
        <v>2021</v>
      </c>
      <c r="AG9" s="5" t="s">
        <v>1543</v>
      </c>
      <c r="AH9" s="14">
        <v>0.05</v>
      </c>
      <c r="AI9" s="5">
        <v>2021</v>
      </c>
      <c r="AJ9" s="5" t="s">
        <v>1543</v>
      </c>
    </row>
    <row r="10" spans="1:36" ht="12.75" customHeight="1" x14ac:dyDescent="0.25">
      <c r="A10" s="5" t="s">
        <v>1544</v>
      </c>
      <c r="B10" s="5" t="s">
        <v>27</v>
      </c>
      <c r="C10" s="5" t="s">
        <v>654</v>
      </c>
      <c r="D10" s="4" t="s">
        <v>620</v>
      </c>
      <c r="E10" s="4" t="s">
        <v>3346</v>
      </c>
      <c r="F10" s="4" t="s">
        <v>1779</v>
      </c>
      <c r="G10" s="5">
        <v>1</v>
      </c>
      <c r="H10" s="5">
        <v>2</v>
      </c>
      <c r="I10" s="4" t="s">
        <v>1795</v>
      </c>
      <c r="J10" s="13">
        <v>1.75</v>
      </c>
      <c r="K10" s="5">
        <v>2021</v>
      </c>
      <c r="L10" s="5" t="s">
        <v>1544</v>
      </c>
      <c r="M10" s="12">
        <v>89.59</v>
      </c>
      <c r="N10" s="5">
        <v>2021</v>
      </c>
      <c r="O10" s="5" t="s">
        <v>1544</v>
      </c>
      <c r="P10" s="12">
        <v>22.65</v>
      </c>
      <c r="Q10" s="5">
        <v>2021</v>
      </c>
      <c r="R10" s="5" t="s">
        <v>1544</v>
      </c>
      <c r="S10" s="12">
        <v>35.894039735099341</v>
      </c>
      <c r="T10" s="5">
        <v>2021</v>
      </c>
      <c r="U10" s="5" t="s">
        <v>1544</v>
      </c>
      <c r="V10" s="12"/>
      <c r="Y10" s="12"/>
      <c r="AB10" s="12">
        <v>0</v>
      </c>
      <c r="AC10" s="5">
        <v>2021</v>
      </c>
      <c r="AD10" s="5" t="s">
        <v>1544</v>
      </c>
      <c r="AE10" s="14">
        <v>0</v>
      </c>
      <c r="AF10" s="5">
        <v>2021</v>
      </c>
      <c r="AG10" s="5" t="s">
        <v>1544</v>
      </c>
      <c r="AH10" s="14">
        <v>0</v>
      </c>
      <c r="AI10" s="5">
        <v>2021</v>
      </c>
      <c r="AJ10" s="5" t="s">
        <v>1544</v>
      </c>
    </row>
    <row r="11" spans="1:36" ht="12.75" customHeight="1" x14ac:dyDescent="0.25">
      <c r="A11" s="5" t="s">
        <v>1545</v>
      </c>
      <c r="B11" s="5" t="s">
        <v>7</v>
      </c>
      <c r="C11" s="5" t="s">
        <v>410</v>
      </c>
      <c r="D11" s="4" t="s">
        <v>360</v>
      </c>
      <c r="E11" s="4" t="s">
        <v>8</v>
      </c>
      <c r="F11" s="4" t="s">
        <v>1780</v>
      </c>
      <c r="G11" s="5">
        <v>2</v>
      </c>
      <c r="H11" s="5">
        <v>1</v>
      </c>
      <c r="I11" s="5" t="s">
        <v>3079</v>
      </c>
      <c r="J11" s="13">
        <v>0.69</v>
      </c>
      <c r="K11" s="5">
        <v>2021</v>
      </c>
      <c r="L11" s="5" t="s">
        <v>1545</v>
      </c>
      <c r="M11" s="12">
        <v>7.02</v>
      </c>
      <c r="N11" s="5">
        <v>2021</v>
      </c>
      <c r="O11" s="5" t="s">
        <v>1545</v>
      </c>
      <c r="P11" s="12">
        <v>6.37</v>
      </c>
      <c r="Q11" s="5">
        <v>2021</v>
      </c>
      <c r="R11" s="5" t="s">
        <v>1545</v>
      </c>
      <c r="S11" s="12">
        <v>37.833594976452126</v>
      </c>
      <c r="T11" s="5">
        <v>2021</v>
      </c>
      <c r="U11" s="5" t="s">
        <v>1545</v>
      </c>
      <c r="V11" s="12"/>
      <c r="Y11" s="12"/>
      <c r="AB11" s="12">
        <v>0</v>
      </c>
      <c r="AC11" s="5">
        <v>2021</v>
      </c>
      <c r="AD11" s="5" t="s">
        <v>1545</v>
      </c>
      <c r="AE11" s="14">
        <v>0</v>
      </c>
      <c r="AF11" s="5">
        <v>2021</v>
      </c>
      <c r="AG11" s="5" t="s">
        <v>1545</v>
      </c>
      <c r="AH11" s="14">
        <v>0.1</v>
      </c>
      <c r="AI11" s="5">
        <v>2021</v>
      </c>
      <c r="AJ11" s="5" t="s">
        <v>1545</v>
      </c>
    </row>
    <row r="12" spans="1:36" ht="12.75" customHeight="1" x14ac:dyDescent="0.25">
      <c r="A12" s="5" t="s">
        <v>1546</v>
      </c>
      <c r="B12" s="5" t="s">
        <v>1</v>
      </c>
      <c r="C12" s="5" t="s">
        <v>1150</v>
      </c>
      <c r="D12" s="5" t="s">
        <v>1038</v>
      </c>
      <c r="E12" s="4" t="s">
        <v>3056</v>
      </c>
      <c r="F12" s="5" t="s">
        <v>3063</v>
      </c>
      <c r="G12" s="5">
        <v>2</v>
      </c>
      <c r="H12" s="5">
        <v>2</v>
      </c>
      <c r="I12" s="5" t="s">
        <v>3080</v>
      </c>
      <c r="J12" s="13">
        <v>1.04</v>
      </c>
      <c r="K12" s="5">
        <v>2021</v>
      </c>
      <c r="L12" s="5" t="s">
        <v>1546</v>
      </c>
      <c r="M12" s="12">
        <v>82.78</v>
      </c>
      <c r="N12" s="5">
        <v>2021</v>
      </c>
      <c r="O12" s="5" t="s">
        <v>1546</v>
      </c>
      <c r="P12" s="12">
        <v>12.85</v>
      </c>
      <c r="Q12" s="5">
        <v>2021</v>
      </c>
      <c r="R12" s="5" t="s">
        <v>1546</v>
      </c>
      <c r="S12" s="12">
        <v>45.836575875486382</v>
      </c>
      <c r="T12" s="5">
        <v>2021</v>
      </c>
      <c r="U12" s="5" t="s">
        <v>1546</v>
      </c>
      <c r="V12" s="12"/>
      <c r="Y12" s="12"/>
      <c r="AB12" s="12">
        <v>0</v>
      </c>
      <c r="AC12" s="5">
        <v>2021</v>
      </c>
      <c r="AD12" s="5" t="s">
        <v>1546</v>
      </c>
      <c r="AE12" s="14">
        <v>6.6677339310013615</v>
      </c>
      <c r="AF12" s="5">
        <v>2021</v>
      </c>
      <c r="AG12" s="5" t="s">
        <v>1546</v>
      </c>
      <c r="AH12" s="14">
        <v>5.63</v>
      </c>
      <c r="AI12" s="5">
        <v>2021</v>
      </c>
      <c r="AJ12" s="5" t="s">
        <v>1546</v>
      </c>
    </row>
    <row r="13" spans="1:36" ht="12.75" customHeight="1" x14ac:dyDescent="0.25">
      <c r="A13" s="5" t="s">
        <v>1547</v>
      </c>
      <c r="B13" s="5" t="s">
        <v>17</v>
      </c>
      <c r="C13" s="5" t="s">
        <v>414</v>
      </c>
      <c r="D13" s="5" t="s">
        <v>360</v>
      </c>
      <c r="E13" s="4" t="s">
        <v>18</v>
      </c>
      <c r="F13" s="4" t="s">
        <v>2996</v>
      </c>
      <c r="G13" s="5">
        <v>2</v>
      </c>
      <c r="H13" s="5">
        <v>2</v>
      </c>
      <c r="I13" s="5" t="s">
        <v>1796</v>
      </c>
      <c r="J13" s="13">
        <v>0.44</v>
      </c>
      <c r="K13" s="5">
        <v>2021</v>
      </c>
      <c r="L13" s="5" t="s">
        <v>1547</v>
      </c>
      <c r="M13" s="12">
        <v>98.19</v>
      </c>
      <c r="N13" s="5">
        <v>2021</v>
      </c>
      <c r="O13" s="5" t="s">
        <v>1547</v>
      </c>
      <c r="P13" s="12">
        <v>8.1900000000000013</v>
      </c>
      <c r="Q13" s="5">
        <v>2021</v>
      </c>
      <c r="R13" s="5" t="s">
        <v>1547</v>
      </c>
      <c r="S13" s="12">
        <v>49.206349206349202</v>
      </c>
      <c r="T13" s="5">
        <v>2021</v>
      </c>
      <c r="U13" s="5" t="s">
        <v>1547</v>
      </c>
      <c r="V13" s="12"/>
      <c r="Y13" s="12"/>
      <c r="AB13" s="12">
        <v>20.798309419671511</v>
      </c>
      <c r="AC13" s="5">
        <v>2021</v>
      </c>
      <c r="AD13" s="5" t="s">
        <v>1547</v>
      </c>
      <c r="AE13" s="14">
        <v>0</v>
      </c>
      <c r="AF13" s="5">
        <v>2021</v>
      </c>
      <c r="AG13" s="5" t="s">
        <v>1547</v>
      </c>
      <c r="AH13" s="14">
        <v>23.14</v>
      </c>
      <c r="AI13" s="5">
        <v>2021</v>
      </c>
      <c r="AJ13" s="5" t="s">
        <v>1547</v>
      </c>
    </row>
    <row r="14" spans="1:36" ht="12.75" customHeight="1" x14ac:dyDescent="0.25">
      <c r="A14" s="5" t="s">
        <v>1548</v>
      </c>
      <c r="B14" s="5" t="s">
        <v>17</v>
      </c>
      <c r="C14" s="5" t="s">
        <v>414</v>
      </c>
      <c r="D14" s="5" t="s">
        <v>360</v>
      </c>
      <c r="E14" s="4" t="s">
        <v>19</v>
      </c>
      <c r="F14" s="4" t="s">
        <v>1781</v>
      </c>
      <c r="G14" s="5">
        <v>3</v>
      </c>
      <c r="H14" s="5">
        <v>2</v>
      </c>
      <c r="I14" s="5" t="s">
        <v>1797</v>
      </c>
      <c r="J14" s="13">
        <v>0.56000000000000005</v>
      </c>
      <c r="K14" s="5">
        <v>2021</v>
      </c>
      <c r="L14" s="5" t="s">
        <v>1548</v>
      </c>
      <c r="M14" s="12">
        <v>85.53</v>
      </c>
      <c r="N14" s="5">
        <v>2021</v>
      </c>
      <c r="O14" s="5" t="s">
        <v>1548</v>
      </c>
      <c r="P14" s="12">
        <v>11.690000000000001</v>
      </c>
      <c r="Q14" s="5">
        <v>2021</v>
      </c>
      <c r="R14" s="5" t="s">
        <v>1548</v>
      </c>
      <c r="S14" s="12">
        <v>55.603079555175363</v>
      </c>
      <c r="T14" s="5">
        <v>2021</v>
      </c>
      <c r="U14" s="5" t="s">
        <v>1548</v>
      </c>
      <c r="V14" s="12"/>
      <c r="Y14" s="12"/>
      <c r="AB14" s="12">
        <v>0</v>
      </c>
      <c r="AC14" s="5">
        <v>2021</v>
      </c>
      <c r="AD14" s="5" t="s">
        <v>1548</v>
      </c>
      <c r="AE14" s="14">
        <v>0</v>
      </c>
      <c r="AF14" s="5">
        <v>2021</v>
      </c>
      <c r="AG14" s="5" t="s">
        <v>1548</v>
      </c>
      <c r="AH14" s="14">
        <v>0.37</v>
      </c>
      <c r="AI14" s="5">
        <v>2021</v>
      </c>
      <c r="AJ14" s="5" t="s">
        <v>1548</v>
      </c>
    </row>
    <row r="15" spans="1:36" ht="12.75" customHeight="1" x14ac:dyDescent="0.25">
      <c r="A15" s="5" t="s">
        <v>1549</v>
      </c>
      <c r="B15" s="5" t="s">
        <v>23</v>
      </c>
      <c r="C15" s="5" t="s">
        <v>708</v>
      </c>
      <c r="D15" s="5" t="s">
        <v>620</v>
      </c>
      <c r="E15" s="4" t="s">
        <v>24</v>
      </c>
      <c r="F15" s="4" t="s">
        <v>1782</v>
      </c>
      <c r="G15" s="5">
        <v>3</v>
      </c>
      <c r="H15" s="5">
        <v>2</v>
      </c>
      <c r="I15" s="5" t="s">
        <v>1798</v>
      </c>
      <c r="J15" s="13">
        <v>0.67</v>
      </c>
      <c r="K15" s="5">
        <v>2021</v>
      </c>
      <c r="L15" s="5" t="s">
        <v>1549</v>
      </c>
      <c r="M15" s="12">
        <v>89.83</v>
      </c>
      <c r="N15" s="5">
        <v>2021</v>
      </c>
      <c r="O15" s="5" t="s">
        <v>1549</v>
      </c>
      <c r="P15" s="12">
        <v>9.24</v>
      </c>
      <c r="Q15" s="5">
        <v>2021</v>
      </c>
      <c r="R15" s="5" t="s">
        <v>1549</v>
      </c>
      <c r="S15" s="12">
        <v>26.948051948051948</v>
      </c>
      <c r="T15" s="5">
        <v>2021</v>
      </c>
      <c r="U15" s="5" t="s">
        <v>1549</v>
      </c>
      <c r="V15" s="12"/>
      <c r="Y15" s="12"/>
      <c r="AB15" s="12">
        <v>0</v>
      </c>
      <c r="AC15" s="5">
        <v>2021</v>
      </c>
      <c r="AD15" s="5" t="s">
        <v>1549</v>
      </c>
      <c r="AE15" s="14">
        <v>0</v>
      </c>
      <c r="AF15" s="5">
        <v>2021</v>
      </c>
      <c r="AG15" s="5" t="s">
        <v>1549</v>
      </c>
      <c r="AH15" s="14">
        <v>12.87</v>
      </c>
      <c r="AI15" s="5">
        <v>2021</v>
      </c>
      <c r="AJ15" s="5" t="s">
        <v>1549</v>
      </c>
    </row>
    <row r="16" spans="1:36" ht="12.75" customHeight="1" x14ac:dyDescent="0.25">
      <c r="A16" s="5" t="s">
        <v>1550</v>
      </c>
      <c r="B16" s="5" t="s">
        <v>3</v>
      </c>
      <c r="C16" s="5" t="s">
        <v>924</v>
      </c>
      <c r="D16" s="5" t="s">
        <v>620</v>
      </c>
      <c r="E16" s="4" t="s">
        <v>4</v>
      </c>
      <c r="F16" s="4" t="s">
        <v>927</v>
      </c>
      <c r="G16" s="5">
        <v>1</v>
      </c>
      <c r="H16" s="5">
        <v>2</v>
      </c>
      <c r="I16" s="5" t="s">
        <v>3081</v>
      </c>
      <c r="J16" s="13">
        <v>0.79</v>
      </c>
      <c r="K16" s="5">
        <v>2021</v>
      </c>
      <c r="L16" s="5" t="s">
        <v>1550</v>
      </c>
      <c r="M16" s="12">
        <v>47.98</v>
      </c>
      <c r="N16" s="5">
        <v>2021</v>
      </c>
      <c r="O16" s="5" t="s">
        <v>1550</v>
      </c>
      <c r="P16" s="12">
        <v>31.830000000000002</v>
      </c>
      <c r="Q16" s="5">
        <v>2021</v>
      </c>
      <c r="R16" s="5" t="s">
        <v>1550</v>
      </c>
      <c r="S16" s="12">
        <v>32.642161482877789</v>
      </c>
      <c r="T16" s="5">
        <v>2021</v>
      </c>
      <c r="U16" s="5" t="s">
        <v>1550</v>
      </c>
      <c r="V16" s="12"/>
      <c r="Y16" s="12"/>
      <c r="AB16" s="12">
        <v>0</v>
      </c>
      <c r="AC16" s="5">
        <v>2021</v>
      </c>
      <c r="AD16" s="5" t="s">
        <v>1550</v>
      </c>
      <c r="AE16" s="14">
        <v>0</v>
      </c>
      <c r="AF16" s="5">
        <v>2021</v>
      </c>
      <c r="AG16" s="5" t="s">
        <v>1550</v>
      </c>
      <c r="AH16" s="14">
        <v>7.82</v>
      </c>
      <c r="AI16" s="5">
        <v>2021</v>
      </c>
      <c r="AJ16" s="5" t="s">
        <v>1550</v>
      </c>
    </row>
    <row r="17" spans="1:36" ht="12.75" customHeight="1" x14ac:dyDescent="0.25">
      <c r="A17" s="5" t="s">
        <v>1767</v>
      </c>
      <c r="B17" s="5" t="s">
        <v>1224</v>
      </c>
      <c r="C17" s="5" t="s">
        <v>1223</v>
      </c>
      <c r="D17" s="5" t="s">
        <v>1038</v>
      </c>
      <c r="E17" s="4" t="s">
        <v>3347</v>
      </c>
      <c r="F17" s="4" t="s">
        <v>1783</v>
      </c>
      <c r="G17" s="5">
        <v>2</v>
      </c>
      <c r="H17" s="5">
        <v>1</v>
      </c>
      <c r="I17" s="4" t="s">
        <v>3084</v>
      </c>
      <c r="J17" s="13">
        <v>0.88</v>
      </c>
      <c r="K17" s="5">
        <v>2021</v>
      </c>
      <c r="L17" s="5" t="s">
        <v>1767</v>
      </c>
      <c r="M17" s="12">
        <v>96.25</v>
      </c>
      <c r="N17" s="5">
        <v>2021</v>
      </c>
      <c r="O17" s="5" t="s">
        <v>1767</v>
      </c>
      <c r="P17" s="12">
        <v>15.83</v>
      </c>
      <c r="Q17" s="5">
        <v>2021</v>
      </c>
      <c r="R17" s="5" t="s">
        <v>1767</v>
      </c>
      <c r="S17" s="12">
        <v>42.135186355022107</v>
      </c>
      <c r="T17" s="5">
        <v>2021</v>
      </c>
      <c r="U17" s="5" t="s">
        <v>1767</v>
      </c>
      <c r="V17" s="12"/>
      <c r="Y17" s="12"/>
      <c r="AB17" s="12">
        <v>0</v>
      </c>
      <c r="AC17" s="5">
        <v>2021</v>
      </c>
      <c r="AD17" s="5" t="s">
        <v>1767</v>
      </c>
      <c r="AE17" s="14">
        <v>100</v>
      </c>
      <c r="AF17" s="5">
        <v>2021</v>
      </c>
      <c r="AG17" s="5" t="s">
        <v>1767</v>
      </c>
      <c r="AH17" s="14">
        <v>96.25</v>
      </c>
      <c r="AI17" s="5">
        <v>2021</v>
      </c>
      <c r="AJ17" s="5" t="s">
        <v>1767</v>
      </c>
    </row>
    <row r="18" spans="1:36" ht="12.75" customHeight="1" x14ac:dyDescent="0.25">
      <c r="A18" s="5" t="s">
        <v>1768</v>
      </c>
      <c r="B18" s="5" t="s">
        <v>1314</v>
      </c>
      <c r="C18" s="5" t="s">
        <v>1313</v>
      </c>
      <c r="D18" s="5" t="s">
        <v>1038</v>
      </c>
      <c r="E18" s="4" t="s">
        <v>3348</v>
      </c>
      <c r="F18" s="4" t="s">
        <v>3064</v>
      </c>
      <c r="G18" s="4">
        <v>1</v>
      </c>
      <c r="H18" s="4">
        <v>2</v>
      </c>
      <c r="I18" s="4" t="s">
        <v>3085</v>
      </c>
      <c r="J18" s="13">
        <v>1.23</v>
      </c>
      <c r="K18" s="5">
        <v>2021</v>
      </c>
      <c r="L18" s="5" t="s">
        <v>1768</v>
      </c>
      <c r="M18" s="12">
        <v>98.18</v>
      </c>
      <c r="N18" s="5">
        <v>2021</v>
      </c>
      <c r="O18" s="5" t="s">
        <v>1768</v>
      </c>
      <c r="P18" s="12">
        <v>15.07</v>
      </c>
      <c r="Q18" s="5">
        <v>2021</v>
      </c>
      <c r="R18" s="5" t="s">
        <v>1768</v>
      </c>
      <c r="S18" s="12">
        <v>49.369608493696084</v>
      </c>
      <c r="T18" s="5">
        <v>2021</v>
      </c>
      <c r="U18" s="5" t="s">
        <v>1768</v>
      </c>
      <c r="V18" s="12"/>
      <c r="Y18" s="12"/>
      <c r="AB18" s="12">
        <v>0</v>
      </c>
      <c r="AC18" s="5">
        <v>2021</v>
      </c>
      <c r="AD18" s="5" t="s">
        <v>1768</v>
      </c>
      <c r="AE18" s="14">
        <v>22.785389586194416</v>
      </c>
      <c r="AF18" s="5">
        <v>2021</v>
      </c>
      <c r="AG18" s="5" t="s">
        <v>1768</v>
      </c>
      <c r="AH18" s="14">
        <v>36.979999999999997</v>
      </c>
      <c r="AI18" s="5">
        <v>2021</v>
      </c>
      <c r="AJ18" s="5" t="s">
        <v>1768</v>
      </c>
    </row>
    <row r="19" spans="1:36" ht="12.75" customHeight="1" x14ac:dyDescent="0.25">
      <c r="A19" s="5" t="s">
        <v>1769</v>
      </c>
      <c r="B19" s="5" t="s">
        <v>1019</v>
      </c>
      <c r="C19" s="5" t="s">
        <v>1018</v>
      </c>
      <c r="D19" s="5" t="s">
        <v>620</v>
      </c>
      <c r="E19" s="4" t="s">
        <v>3349</v>
      </c>
      <c r="F19" s="4" t="s">
        <v>3065</v>
      </c>
      <c r="G19" s="4">
        <v>2</v>
      </c>
      <c r="H19" s="4">
        <v>1</v>
      </c>
      <c r="I19" s="4" t="s">
        <v>3086</v>
      </c>
      <c r="J19" s="13">
        <v>0.92</v>
      </c>
      <c r="K19" s="5">
        <v>2021</v>
      </c>
      <c r="L19" s="5" t="s">
        <v>1769</v>
      </c>
      <c r="M19" s="12">
        <v>93.86</v>
      </c>
      <c r="N19" s="5">
        <v>2021</v>
      </c>
      <c r="O19" s="5" t="s">
        <v>1769</v>
      </c>
      <c r="P19" s="12">
        <v>20.509999999999998</v>
      </c>
      <c r="Q19" s="5">
        <v>2021</v>
      </c>
      <c r="R19" s="5" t="s">
        <v>1769</v>
      </c>
      <c r="S19" s="12">
        <v>45.246221355436376</v>
      </c>
      <c r="T19" s="5">
        <v>2021</v>
      </c>
      <c r="U19" s="5" t="s">
        <v>1769</v>
      </c>
      <c r="V19" s="12"/>
      <c r="Y19" s="12"/>
      <c r="AB19" s="12">
        <v>0</v>
      </c>
      <c r="AC19" s="5">
        <v>2021</v>
      </c>
      <c r="AD19" s="5" t="s">
        <v>1769</v>
      </c>
      <c r="AE19" s="14">
        <v>0</v>
      </c>
      <c r="AF19" s="5">
        <v>2021</v>
      </c>
      <c r="AG19" s="5" t="s">
        <v>1769</v>
      </c>
      <c r="AH19" s="14">
        <v>0</v>
      </c>
      <c r="AI19" s="5">
        <v>2021</v>
      </c>
      <c r="AJ19" s="5" t="s">
        <v>1769</v>
      </c>
    </row>
    <row r="20" spans="1:36" ht="12.75" customHeight="1" x14ac:dyDescent="0.25">
      <c r="A20" s="5" t="s">
        <v>1770</v>
      </c>
      <c r="B20" s="5" t="s">
        <v>1019</v>
      </c>
      <c r="C20" s="5" t="s">
        <v>1018</v>
      </c>
      <c r="D20" s="5" t="s">
        <v>620</v>
      </c>
      <c r="E20" s="4" t="s">
        <v>3350</v>
      </c>
      <c r="F20" s="4" t="s">
        <v>1784</v>
      </c>
      <c r="G20" s="4">
        <v>2</v>
      </c>
      <c r="H20" s="4">
        <v>1</v>
      </c>
      <c r="I20" s="4" t="s">
        <v>3086</v>
      </c>
      <c r="J20" s="13">
        <v>0.64</v>
      </c>
      <c r="K20" s="5">
        <v>2021</v>
      </c>
      <c r="L20" s="5" t="s">
        <v>1770</v>
      </c>
      <c r="M20" s="12">
        <v>99.23</v>
      </c>
      <c r="N20" s="5">
        <v>2021</v>
      </c>
      <c r="O20" s="5" t="s">
        <v>1770</v>
      </c>
      <c r="P20" s="12">
        <v>16.75</v>
      </c>
      <c r="Q20" s="5">
        <v>2021</v>
      </c>
      <c r="R20" s="5" t="s">
        <v>1770</v>
      </c>
      <c r="S20" s="12">
        <v>31.343283582089555</v>
      </c>
      <c r="T20" s="5">
        <v>2021</v>
      </c>
      <c r="U20" s="5" t="s">
        <v>1770</v>
      </c>
      <c r="V20" s="12"/>
      <c r="Y20" s="12"/>
      <c r="AB20" s="12">
        <v>0</v>
      </c>
      <c r="AC20" s="5">
        <v>2021</v>
      </c>
      <c r="AD20" s="5" t="s">
        <v>1770</v>
      </c>
      <c r="AE20" s="14">
        <v>100</v>
      </c>
      <c r="AF20" s="5">
        <v>2021</v>
      </c>
      <c r="AG20" s="5" t="s">
        <v>1770</v>
      </c>
      <c r="AH20" s="14">
        <v>97.64</v>
      </c>
      <c r="AI20" s="5">
        <v>2021</v>
      </c>
      <c r="AJ20" s="5" t="s">
        <v>1770</v>
      </c>
    </row>
    <row r="21" spans="1:36" ht="12.75" customHeight="1" x14ac:dyDescent="0.25">
      <c r="A21" s="5" t="s">
        <v>1771</v>
      </c>
      <c r="B21" s="5" t="s">
        <v>1019</v>
      </c>
      <c r="C21" s="5" t="s">
        <v>1018</v>
      </c>
      <c r="D21" s="5" t="s">
        <v>620</v>
      </c>
      <c r="E21" s="6" t="s">
        <v>3062</v>
      </c>
      <c r="F21" s="4" t="s">
        <v>1785</v>
      </c>
      <c r="G21" s="4">
        <v>2</v>
      </c>
      <c r="H21" s="4">
        <v>2</v>
      </c>
      <c r="I21" s="4" t="s">
        <v>3087</v>
      </c>
      <c r="J21" s="13">
        <v>0.83</v>
      </c>
      <c r="K21" s="5">
        <v>2021</v>
      </c>
      <c r="L21" s="5" t="s">
        <v>1771</v>
      </c>
      <c r="M21" s="12">
        <v>97.33</v>
      </c>
      <c r="N21" s="5">
        <v>2021</v>
      </c>
      <c r="O21" s="5" t="s">
        <v>1771</v>
      </c>
      <c r="P21" s="12">
        <v>13.67</v>
      </c>
      <c r="Q21" s="5">
        <v>2021</v>
      </c>
      <c r="R21" s="5" t="s">
        <v>1771</v>
      </c>
      <c r="S21" s="12">
        <v>41.477688368690565</v>
      </c>
      <c r="T21" s="5">
        <v>2021</v>
      </c>
      <c r="U21" s="5" t="s">
        <v>1771</v>
      </c>
      <c r="V21" s="12"/>
      <c r="Y21" s="12"/>
      <c r="AB21" s="12">
        <v>0</v>
      </c>
      <c r="AC21" s="5">
        <v>2021</v>
      </c>
      <c r="AD21" s="5" t="s">
        <v>1771</v>
      </c>
      <c r="AE21" s="14">
        <v>100</v>
      </c>
      <c r="AF21" s="5">
        <v>2021</v>
      </c>
      <c r="AG21" s="5" t="s">
        <v>1771</v>
      </c>
      <c r="AH21" s="14">
        <v>76.56</v>
      </c>
      <c r="AI21" s="5">
        <v>2021</v>
      </c>
      <c r="AJ21" s="5" t="s">
        <v>1771</v>
      </c>
    </row>
    <row r="22" spans="1:36" ht="12.75" customHeight="1" x14ac:dyDescent="0.25">
      <c r="A22" s="5" t="s">
        <v>1772</v>
      </c>
      <c r="B22" s="5" t="s">
        <v>847</v>
      </c>
      <c r="C22" s="5" t="s">
        <v>846</v>
      </c>
      <c r="D22" s="5" t="s">
        <v>620</v>
      </c>
      <c r="E22" s="6" t="s">
        <v>3062</v>
      </c>
      <c r="F22" s="4" t="s">
        <v>1786</v>
      </c>
      <c r="G22" s="4">
        <v>2</v>
      </c>
      <c r="H22" s="4">
        <v>2</v>
      </c>
      <c r="I22" s="4" t="s">
        <v>3088</v>
      </c>
      <c r="J22" s="13">
        <v>0.48</v>
      </c>
      <c r="K22" s="5">
        <v>2021</v>
      </c>
      <c r="L22" s="5" t="s">
        <v>1772</v>
      </c>
      <c r="M22" s="12">
        <v>94.37</v>
      </c>
      <c r="N22" s="5">
        <v>2021</v>
      </c>
      <c r="O22" s="5" t="s">
        <v>1772</v>
      </c>
      <c r="P22" s="12">
        <v>17.72</v>
      </c>
      <c r="Q22" s="5">
        <v>2021</v>
      </c>
      <c r="R22" s="5" t="s">
        <v>1772</v>
      </c>
      <c r="S22" s="12">
        <v>27.539503386004515</v>
      </c>
      <c r="T22" s="5">
        <v>2021</v>
      </c>
      <c r="U22" s="5" t="s">
        <v>1772</v>
      </c>
      <c r="V22" s="12"/>
      <c r="Y22" s="12"/>
      <c r="AB22" s="12">
        <v>0</v>
      </c>
      <c r="AC22" s="5">
        <v>2021</v>
      </c>
      <c r="AD22" s="5" t="s">
        <v>1772</v>
      </c>
      <c r="AE22" s="14">
        <v>0</v>
      </c>
      <c r="AF22" s="5">
        <v>2021</v>
      </c>
      <c r="AG22" s="5" t="s">
        <v>1772</v>
      </c>
      <c r="AH22" s="14">
        <v>2.4900000000000002</v>
      </c>
      <c r="AI22" s="5">
        <v>2021</v>
      </c>
      <c r="AJ22" s="5" t="s">
        <v>1772</v>
      </c>
    </row>
    <row r="23" spans="1:36" ht="12.75" customHeight="1" x14ac:dyDescent="0.25">
      <c r="A23" s="5" t="s">
        <v>1773</v>
      </c>
      <c r="B23" s="5" t="s">
        <v>847</v>
      </c>
      <c r="C23" s="5" t="s">
        <v>846</v>
      </c>
      <c r="D23" s="5" t="s">
        <v>620</v>
      </c>
      <c r="E23" s="6" t="s">
        <v>3062</v>
      </c>
      <c r="F23" s="4" t="s">
        <v>1787</v>
      </c>
      <c r="G23" s="4">
        <v>2</v>
      </c>
      <c r="H23" s="4">
        <v>1</v>
      </c>
      <c r="I23" s="4" t="s">
        <v>3078</v>
      </c>
      <c r="J23" s="13">
        <v>0.51</v>
      </c>
      <c r="K23" s="5">
        <v>2021</v>
      </c>
      <c r="L23" s="5" t="s">
        <v>1773</v>
      </c>
      <c r="M23" s="12">
        <v>88.04</v>
      </c>
      <c r="N23" s="5">
        <v>2021</v>
      </c>
      <c r="O23" s="5" t="s">
        <v>1773</v>
      </c>
      <c r="P23" s="12">
        <v>19.14</v>
      </c>
      <c r="Q23" s="5">
        <v>2021</v>
      </c>
      <c r="R23" s="5" t="s">
        <v>1773</v>
      </c>
      <c r="S23" s="12">
        <v>31.713688610240336</v>
      </c>
      <c r="T23" s="5">
        <v>2021</v>
      </c>
      <c r="U23" s="5" t="s">
        <v>1773</v>
      </c>
      <c r="V23" s="12"/>
      <c r="Y23" s="12"/>
      <c r="AB23" s="12">
        <v>0</v>
      </c>
      <c r="AC23" s="5">
        <v>2021</v>
      </c>
      <c r="AD23" s="5" t="s">
        <v>1773</v>
      </c>
      <c r="AE23" s="14">
        <v>0</v>
      </c>
      <c r="AF23" s="5">
        <v>2021</v>
      </c>
      <c r="AG23" s="5" t="s">
        <v>1773</v>
      </c>
      <c r="AH23" s="14">
        <v>0.82</v>
      </c>
      <c r="AI23" s="5">
        <v>2021</v>
      </c>
      <c r="AJ23" s="5" t="s">
        <v>1773</v>
      </c>
    </row>
    <row r="24" spans="1:36" ht="12.75" customHeight="1" x14ac:dyDescent="0.25">
      <c r="A24" s="5" t="s">
        <v>1774</v>
      </c>
      <c r="B24" s="5" t="s">
        <v>694</v>
      </c>
      <c r="C24" s="5" t="s">
        <v>693</v>
      </c>
      <c r="D24" s="5" t="s">
        <v>620</v>
      </c>
      <c r="E24" s="4" t="s">
        <v>1775</v>
      </c>
      <c r="F24" s="5" t="s">
        <v>1788</v>
      </c>
      <c r="G24" s="5">
        <v>2</v>
      </c>
      <c r="H24" s="5">
        <v>1</v>
      </c>
      <c r="I24" s="5" t="s">
        <v>3086</v>
      </c>
      <c r="J24" s="13">
        <v>0.73</v>
      </c>
      <c r="K24" s="5">
        <v>2021</v>
      </c>
      <c r="L24" s="5" t="s">
        <v>1774</v>
      </c>
      <c r="M24" s="12">
        <v>62.59</v>
      </c>
      <c r="N24" s="5">
        <v>2021</v>
      </c>
      <c r="O24" s="5" t="s">
        <v>1774</v>
      </c>
      <c r="P24" s="12">
        <v>20.260000000000002</v>
      </c>
      <c r="Q24" s="5">
        <v>2021</v>
      </c>
      <c r="R24" s="5" t="s">
        <v>1774</v>
      </c>
      <c r="S24" s="12">
        <v>20.335636722606122</v>
      </c>
      <c r="T24" s="5">
        <v>2021</v>
      </c>
      <c r="U24" s="5" t="s">
        <v>1774</v>
      </c>
      <c r="V24" s="12"/>
      <c r="Y24" s="12"/>
      <c r="AB24" s="12">
        <v>0</v>
      </c>
      <c r="AC24" s="5">
        <v>2021</v>
      </c>
      <c r="AD24" s="5" t="s">
        <v>1774</v>
      </c>
      <c r="AE24" s="14">
        <v>0</v>
      </c>
      <c r="AF24" s="5">
        <v>2021</v>
      </c>
      <c r="AG24" s="5" t="s">
        <v>1774</v>
      </c>
      <c r="AH24" s="14">
        <v>0</v>
      </c>
      <c r="AI24" s="5">
        <v>2021</v>
      </c>
      <c r="AJ24" s="5" t="s">
        <v>1774</v>
      </c>
    </row>
    <row r="25" spans="1:36" ht="12.75" customHeight="1" x14ac:dyDescent="0.25">
      <c r="A25" s="5" t="s">
        <v>3043</v>
      </c>
      <c r="B25" s="5" t="s">
        <v>1377</v>
      </c>
      <c r="C25" s="5" t="s">
        <v>679</v>
      </c>
      <c r="D25" s="5" t="s">
        <v>620</v>
      </c>
      <c r="E25" s="4" t="s">
        <v>3057</v>
      </c>
      <c r="F25" s="5" t="s">
        <v>3066</v>
      </c>
      <c r="G25" s="5">
        <v>1</v>
      </c>
      <c r="H25" s="5">
        <v>2</v>
      </c>
      <c r="I25" s="5" t="s">
        <v>3089</v>
      </c>
      <c r="J25" s="13">
        <v>0.93</v>
      </c>
      <c r="K25" s="5">
        <v>2022</v>
      </c>
      <c r="L25" s="5" t="s">
        <v>3043</v>
      </c>
      <c r="M25" s="12">
        <v>83.76</v>
      </c>
      <c r="N25" s="5">
        <v>2022</v>
      </c>
      <c r="O25" s="5" t="s">
        <v>3043</v>
      </c>
      <c r="P25" s="12">
        <v>15.98</v>
      </c>
      <c r="Q25" s="5">
        <v>2022</v>
      </c>
      <c r="R25" s="5" t="s">
        <v>3043</v>
      </c>
      <c r="S25" s="12">
        <v>27.158948685857322</v>
      </c>
      <c r="T25" s="5">
        <v>2022</v>
      </c>
      <c r="U25" s="5" t="s">
        <v>3043</v>
      </c>
      <c r="V25" s="12"/>
      <c r="Y25" s="12"/>
      <c r="AB25" s="12">
        <v>0</v>
      </c>
      <c r="AC25" s="5">
        <v>2022</v>
      </c>
      <c r="AD25" s="5" t="s">
        <v>3043</v>
      </c>
      <c r="AE25" s="14">
        <v>100</v>
      </c>
      <c r="AF25" s="5">
        <v>2022</v>
      </c>
      <c r="AG25" s="5" t="s">
        <v>3043</v>
      </c>
      <c r="AH25" s="14">
        <v>80.8</v>
      </c>
      <c r="AI25" s="5">
        <v>2022</v>
      </c>
      <c r="AJ25" s="5" t="s">
        <v>3043</v>
      </c>
    </row>
    <row r="26" spans="1:36" ht="12.75" customHeight="1" x14ac:dyDescent="0.25">
      <c r="A26" s="5" t="s">
        <v>3044</v>
      </c>
      <c r="B26" s="5" t="s">
        <v>1377</v>
      </c>
      <c r="C26" s="5" t="s">
        <v>679</v>
      </c>
      <c r="D26" s="5" t="s">
        <v>620</v>
      </c>
      <c r="E26" s="6" t="s">
        <v>3062</v>
      </c>
      <c r="F26" s="4" t="s">
        <v>3067</v>
      </c>
      <c r="G26" s="4">
        <v>1</v>
      </c>
      <c r="H26" s="4">
        <v>1</v>
      </c>
      <c r="I26" s="4" t="s">
        <v>3090</v>
      </c>
      <c r="J26" s="13">
        <v>0.7</v>
      </c>
      <c r="K26" s="5">
        <v>2022</v>
      </c>
      <c r="L26" s="5" t="s">
        <v>3044</v>
      </c>
      <c r="M26" s="12">
        <v>59.93</v>
      </c>
      <c r="N26" s="5">
        <v>2022</v>
      </c>
      <c r="O26" s="5" t="s">
        <v>3044</v>
      </c>
      <c r="P26" s="12">
        <v>10.96</v>
      </c>
      <c r="Q26" s="5">
        <v>2022</v>
      </c>
      <c r="R26" s="5" t="s">
        <v>3044</v>
      </c>
      <c r="S26" s="12">
        <v>36.313868613138681</v>
      </c>
      <c r="T26" s="5">
        <v>2022</v>
      </c>
      <c r="U26" s="5" t="s">
        <v>3044</v>
      </c>
      <c r="V26" s="12"/>
      <c r="Y26" s="12"/>
      <c r="AB26" s="12">
        <v>0</v>
      </c>
      <c r="AC26" s="5">
        <v>2022</v>
      </c>
      <c r="AD26" s="5" t="s">
        <v>3044</v>
      </c>
      <c r="AE26" s="14">
        <v>55.732484076433117</v>
      </c>
      <c r="AF26" s="5">
        <v>2022</v>
      </c>
      <c r="AG26" s="5" t="s">
        <v>3044</v>
      </c>
      <c r="AH26" s="14">
        <v>48.07</v>
      </c>
      <c r="AI26" s="5">
        <v>2022</v>
      </c>
      <c r="AJ26" s="5" t="s">
        <v>3044</v>
      </c>
    </row>
    <row r="27" spans="1:36" ht="12.75" customHeight="1" x14ac:dyDescent="0.25">
      <c r="A27" s="5" t="s">
        <v>3045</v>
      </c>
      <c r="B27" s="5" t="s">
        <v>23</v>
      </c>
      <c r="C27" s="5" t="s">
        <v>708</v>
      </c>
      <c r="D27" s="5" t="s">
        <v>620</v>
      </c>
      <c r="E27" s="4" t="s">
        <v>3058</v>
      </c>
      <c r="F27" s="5" t="s">
        <v>3068</v>
      </c>
      <c r="G27" s="5">
        <v>3</v>
      </c>
      <c r="H27" s="5">
        <v>1</v>
      </c>
      <c r="I27" s="5" t="s">
        <v>3091</v>
      </c>
      <c r="J27" s="13">
        <v>0.44</v>
      </c>
      <c r="K27" s="5">
        <v>2021</v>
      </c>
      <c r="L27" s="5" t="s">
        <v>3045</v>
      </c>
      <c r="M27" s="12">
        <v>68.02</v>
      </c>
      <c r="N27" s="5">
        <v>2021</v>
      </c>
      <c r="O27" s="5" t="s">
        <v>3045</v>
      </c>
      <c r="P27" s="12">
        <v>10.73</v>
      </c>
      <c r="Q27" s="5">
        <v>2021</v>
      </c>
      <c r="R27" s="5" t="s">
        <v>3045</v>
      </c>
      <c r="S27" s="12">
        <v>54.426840633737186</v>
      </c>
      <c r="T27" s="5">
        <v>2021</v>
      </c>
      <c r="U27" s="5" t="s">
        <v>3045</v>
      </c>
      <c r="V27" s="12"/>
      <c r="Y27" s="12"/>
      <c r="AB27" s="12">
        <v>0</v>
      </c>
      <c r="AC27" s="5">
        <v>2021</v>
      </c>
      <c r="AD27" s="5" t="s">
        <v>3045</v>
      </c>
      <c r="AE27" s="14">
        <v>0</v>
      </c>
      <c r="AF27" s="5">
        <v>2021</v>
      </c>
      <c r="AG27" s="5" t="s">
        <v>3045</v>
      </c>
      <c r="AH27" s="14">
        <v>49.47</v>
      </c>
      <c r="AI27" s="5">
        <v>2021</v>
      </c>
      <c r="AJ27" s="5" t="s">
        <v>3045</v>
      </c>
    </row>
    <row r="28" spans="1:36" ht="12.75" customHeight="1" x14ac:dyDescent="0.25">
      <c r="A28" s="5" t="s">
        <v>3046</v>
      </c>
      <c r="B28" s="5" t="s">
        <v>13</v>
      </c>
      <c r="C28" s="5" t="s">
        <v>851</v>
      </c>
      <c r="D28" s="5" t="s">
        <v>620</v>
      </c>
      <c r="E28" s="4" t="s">
        <v>3059</v>
      </c>
      <c r="F28" s="5" t="s">
        <v>3069</v>
      </c>
      <c r="G28" s="5">
        <v>1</v>
      </c>
      <c r="H28" s="5">
        <v>1</v>
      </c>
      <c r="I28" s="5" t="s">
        <v>3084</v>
      </c>
      <c r="J28" s="13">
        <v>0.54</v>
      </c>
      <c r="K28" s="5">
        <v>2022</v>
      </c>
      <c r="L28" s="5" t="s">
        <v>3046</v>
      </c>
      <c r="M28" s="12">
        <v>30.06</v>
      </c>
      <c r="N28" s="5">
        <v>2022</v>
      </c>
      <c r="O28" s="5" t="s">
        <v>3046</v>
      </c>
      <c r="P28" s="12">
        <v>4.7699999999999996</v>
      </c>
      <c r="Q28" s="5">
        <v>2022</v>
      </c>
      <c r="R28" s="5" t="s">
        <v>3046</v>
      </c>
      <c r="S28" s="12">
        <v>61.635220125786169</v>
      </c>
      <c r="T28" s="5">
        <v>2022</v>
      </c>
      <c r="U28" s="5" t="s">
        <v>3046</v>
      </c>
      <c r="V28" s="12"/>
      <c r="Y28" s="12"/>
      <c r="AB28" s="12">
        <v>0</v>
      </c>
      <c r="AC28" s="5">
        <v>2022</v>
      </c>
      <c r="AD28" s="5" t="s">
        <v>3046</v>
      </c>
      <c r="AE28" s="14">
        <v>0</v>
      </c>
      <c r="AF28" s="5">
        <v>2022</v>
      </c>
      <c r="AG28" s="5" t="s">
        <v>3046</v>
      </c>
      <c r="AH28" s="14">
        <v>1.32</v>
      </c>
      <c r="AI28" s="5">
        <v>2022</v>
      </c>
      <c r="AJ28" s="5" t="s">
        <v>3046</v>
      </c>
    </row>
    <row r="29" spans="1:36" ht="12.75" customHeight="1" x14ac:dyDescent="0.25">
      <c r="A29" s="5" t="s">
        <v>3047</v>
      </c>
      <c r="B29" s="5" t="s">
        <v>954</v>
      </c>
      <c r="C29" s="5" t="s">
        <v>953</v>
      </c>
      <c r="D29" s="5" t="s">
        <v>620</v>
      </c>
      <c r="E29" s="4" t="s">
        <v>3351</v>
      </c>
      <c r="F29" s="4" t="s">
        <v>3070</v>
      </c>
      <c r="G29" s="5">
        <v>2</v>
      </c>
      <c r="H29" s="5">
        <v>1</v>
      </c>
      <c r="I29" s="4" t="s">
        <v>3091</v>
      </c>
      <c r="J29" s="13">
        <v>0.38</v>
      </c>
      <c r="K29" s="5">
        <v>2021</v>
      </c>
      <c r="L29" s="5" t="s">
        <v>3047</v>
      </c>
      <c r="M29" s="12">
        <v>92.3</v>
      </c>
      <c r="N29" s="5">
        <v>2021</v>
      </c>
      <c r="O29" s="5" t="s">
        <v>3047</v>
      </c>
      <c r="P29" s="12">
        <v>15.52</v>
      </c>
      <c r="Q29" s="5">
        <v>2021</v>
      </c>
      <c r="R29" s="5" t="s">
        <v>3047</v>
      </c>
      <c r="S29" s="12">
        <v>34.085051546391753</v>
      </c>
      <c r="T29" s="5">
        <v>2021</v>
      </c>
      <c r="U29" s="5" t="s">
        <v>3047</v>
      </c>
      <c r="V29" s="12"/>
      <c r="Y29" s="12"/>
      <c r="AB29" s="12">
        <v>0</v>
      </c>
      <c r="AC29" s="5">
        <v>2021</v>
      </c>
      <c r="AD29" s="5" t="s">
        <v>3047</v>
      </c>
      <c r="AE29" s="14">
        <v>100</v>
      </c>
      <c r="AF29" s="5">
        <v>2021</v>
      </c>
      <c r="AG29" s="5" t="s">
        <v>3047</v>
      </c>
      <c r="AH29" s="14">
        <v>91.33</v>
      </c>
      <c r="AI29" s="5">
        <v>2021</v>
      </c>
      <c r="AJ29" s="5" t="s">
        <v>3047</v>
      </c>
    </row>
    <row r="30" spans="1:36" ht="12.75" customHeight="1" x14ac:dyDescent="0.25">
      <c r="A30" s="5" t="s">
        <v>3048</v>
      </c>
      <c r="B30" s="5" t="s">
        <v>954</v>
      </c>
      <c r="C30" s="5" t="s">
        <v>953</v>
      </c>
      <c r="D30" s="5" t="s">
        <v>620</v>
      </c>
      <c r="E30" s="4" t="s">
        <v>3060</v>
      </c>
      <c r="F30" s="5" t="s">
        <v>3071</v>
      </c>
      <c r="G30" s="5">
        <v>2</v>
      </c>
      <c r="H30" s="5">
        <v>1</v>
      </c>
      <c r="I30" s="5" t="s">
        <v>3092</v>
      </c>
      <c r="J30" s="13">
        <v>0.37</v>
      </c>
      <c r="K30" s="5">
        <v>2021</v>
      </c>
      <c r="L30" s="5" t="s">
        <v>3048</v>
      </c>
      <c r="M30" s="12">
        <v>61.7</v>
      </c>
      <c r="N30" s="5">
        <v>2021</v>
      </c>
      <c r="O30" s="5" t="s">
        <v>3048</v>
      </c>
      <c r="P30" s="12">
        <v>11.77</v>
      </c>
      <c r="Q30" s="5">
        <v>2021</v>
      </c>
      <c r="R30" s="5" t="s">
        <v>3048</v>
      </c>
      <c r="S30" s="12">
        <v>49.617672047578594</v>
      </c>
      <c r="T30" s="5">
        <v>2021</v>
      </c>
      <c r="U30" s="5" t="s">
        <v>3048</v>
      </c>
      <c r="V30" s="12"/>
      <c r="Y30" s="12"/>
      <c r="AB30" s="12">
        <v>0</v>
      </c>
      <c r="AC30" s="5">
        <v>2021</v>
      </c>
      <c r="AD30" s="5" t="s">
        <v>3048</v>
      </c>
      <c r="AE30" s="14">
        <v>100</v>
      </c>
      <c r="AF30" s="5">
        <v>2021</v>
      </c>
      <c r="AG30" s="5" t="s">
        <v>3048</v>
      </c>
      <c r="AH30" s="14">
        <v>56.46</v>
      </c>
      <c r="AI30" s="5">
        <v>2021</v>
      </c>
      <c r="AJ30" s="5" t="s">
        <v>3048</v>
      </c>
    </row>
    <row r="31" spans="1:36" ht="12.75" customHeight="1" x14ac:dyDescent="0.25">
      <c r="A31" s="5" t="s">
        <v>3049</v>
      </c>
      <c r="B31" s="5" t="s">
        <v>954</v>
      </c>
      <c r="C31" s="5" t="s">
        <v>953</v>
      </c>
      <c r="D31" s="5" t="s">
        <v>620</v>
      </c>
      <c r="E31" s="4" t="s">
        <v>3061</v>
      </c>
      <c r="F31" s="5" t="s">
        <v>3072</v>
      </c>
      <c r="G31" s="5">
        <v>2</v>
      </c>
      <c r="H31" s="5">
        <v>1</v>
      </c>
      <c r="I31" s="5" t="s">
        <v>3092</v>
      </c>
      <c r="J31" s="13">
        <v>0.31</v>
      </c>
      <c r="K31" s="5">
        <v>2021</v>
      </c>
      <c r="L31" s="5" t="s">
        <v>3049</v>
      </c>
      <c r="M31" s="12">
        <v>58.36</v>
      </c>
      <c r="N31" s="5">
        <v>2021</v>
      </c>
      <c r="O31" s="5" t="s">
        <v>3049</v>
      </c>
      <c r="P31" s="12">
        <v>19.189999999999998</v>
      </c>
      <c r="Q31" s="5">
        <v>2021</v>
      </c>
      <c r="R31" s="5" t="s">
        <v>3049</v>
      </c>
      <c r="S31" s="12">
        <v>63.15789473684211</v>
      </c>
      <c r="T31" s="5">
        <v>2021</v>
      </c>
      <c r="U31" s="5" t="s">
        <v>3049</v>
      </c>
      <c r="V31" s="12"/>
      <c r="Y31" s="12"/>
      <c r="AB31" s="12">
        <v>0</v>
      </c>
      <c r="AC31" s="5">
        <v>2021</v>
      </c>
      <c r="AD31" s="5" t="s">
        <v>3049</v>
      </c>
      <c r="AE31" s="14">
        <v>0</v>
      </c>
      <c r="AF31" s="5">
        <v>2021</v>
      </c>
      <c r="AG31" s="5" t="s">
        <v>3049</v>
      </c>
      <c r="AH31" s="14">
        <v>12.5</v>
      </c>
      <c r="AI31" s="5">
        <v>2021</v>
      </c>
      <c r="AJ31" s="5" t="s">
        <v>3049</v>
      </c>
    </row>
    <row r="32" spans="1:36" ht="12.75" customHeight="1" x14ac:dyDescent="0.25">
      <c r="A32" s="5" t="s">
        <v>3051</v>
      </c>
      <c r="B32" s="5" t="s">
        <v>1314</v>
      </c>
      <c r="C32" s="5" t="s">
        <v>1313</v>
      </c>
      <c r="D32" s="5" t="s">
        <v>1038</v>
      </c>
      <c r="E32" s="6" t="s">
        <v>3062</v>
      </c>
      <c r="F32" s="4" t="s">
        <v>3074</v>
      </c>
      <c r="G32" s="4">
        <v>2</v>
      </c>
      <c r="H32" s="4">
        <v>3</v>
      </c>
      <c r="I32" s="4" t="s">
        <v>3094</v>
      </c>
      <c r="J32" s="13">
        <v>1.05</v>
      </c>
      <c r="K32" s="5">
        <v>2021</v>
      </c>
      <c r="L32" s="5" t="s">
        <v>3051</v>
      </c>
      <c r="M32" s="12">
        <v>97.97</v>
      </c>
      <c r="N32" s="5">
        <v>2021</v>
      </c>
      <c r="O32" s="5" t="s">
        <v>3051</v>
      </c>
      <c r="P32" s="12">
        <v>17.23</v>
      </c>
      <c r="Q32" s="5">
        <v>2021</v>
      </c>
      <c r="R32" s="5" t="s">
        <v>3051</v>
      </c>
      <c r="S32" s="12">
        <v>41.091120139291931</v>
      </c>
      <c r="T32" s="5">
        <v>2021</v>
      </c>
      <c r="U32" s="5" t="s">
        <v>3051</v>
      </c>
      <c r="V32" s="12"/>
      <c r="Y32" s="12"/>
      <c r="AB32" s="12">
        <v>93.384372716891832</v>
      </c>
      <c r="AC32" s="5">
        <v>2021</v>
      </c>
      <c r="AD32" s="5" t="s">
        <v>3051</v>
      </c>
      <c r="AE32" s="14">
        <v>0</v>
      </c>
      <c r="AF32" s="5">
        <v>2021</v>
      </c>
      <c r="AG32" s="5" t="s">
        <v>3051</v>
      </c>
      <c r="AH32" s="14">
        <v>93.04</v>
      </c>
      <c r="AI32" s="5">
        <v>2021</v>
      </c>
      <c r="AJ32" s="5" t="s">
        <v>3051</v>
      </c>
    </row>
    <row r="33" spans="1:36" ht="12.75" customHeight="1" x14ac:dyDescent="0.25">
      <c r="A33" s="5" t="s">
        <v>3052</v>
      </c>
      <c r="B33" s="5" t="s">
        <v>1314</v>
      </c>
      <c r="C33" s="5" t="s">
        <v>1313</v>
      </c>
      <c r="D33" s="5" t="s">
        <v>1038</v>
      </c>
      <c r="E33" s="6" t="s">
        <v>3062</v>
      </c>
      <c r="F33" s="4" t="s">
        <v>3075</v>
      </c>
      <c r="G33" s="4">
        <v>2</v>
      </c>
      <c r="H33" s="4">
        <v>2</v>
      </c>
      <c r="I33" s="4" t="s">
        <v>3095</v>
      </c>
      <c r="J33" s="13">
        <v>1.41</v>
      </c>
      <c r="K33" s="5">
        <v>2021</v>
      </c>
      <c r="L33" s="5" t="s">
        <v>3052</v>
      </c>
      <c r="M33" s="12">
        <v>94.46</v>
      </c>
      <c r="N33" s="5">
        <v>2021</v>
      </c>
      <c r="O33" s="5" t="s">
        <v>3052</v>
      </c>
      <c r="P33" s="12">
        <v>17.43</v>
      </c>
      <c r="Q33" s="5">
        <v>2021</v>
      </c>
      <c r="R33" s="5" t="s">
        <v>3052</v>
      </c>
      <c r="S33" s="12">
        <v>44.922547332185886</v>
      </c>
      <c r="T33" s="5">
        <v>2021</v>
      </c>
      <c r="U33" s="5" t="s">
        <v>3052</v>
      </c>
      <c r="V33" s="12"/>
      <c r="Y33" s="12"/>
      <c r="AB33" s="12">
        <v>0</v>
      </c>
      <c r="AC33" s="5">
        <v>2021</v>
      </c>
      <c r="AD33" s="5" t="s">
        <v>3052</v>
      </c>
      <c r="AE33" s="14">
        <v>0</v>
      </c>
      <c r="AF33" s="5">
        <v>2021</v>
      </c>
      <c r="AG33" s="5" t="s">
        <v>3052</v>
      </c>
      <c r="AH33" s="14">
        <v>25.84</v>
      </c>
      <c r="AI33" s="5">
        <v>2021</v>
      </c>
      <c r="AJ33" s="5" t="s">
        <v>3052</v>
      </c>
    </row>
    <row r="34" spans="1:36" ht="12.75" customHeight="1" x14ac:dyDescent="0.25">
      <c r="A34" s="5" t="s">
        <v>3053</v>
      </c>
      <c r="B34" s="5" t="s">
        <v>1314</v>
      </c>
      <c r="C34" s="5" t="s">
        <v>1313</v>
      </c>
      <c r="D34" s="5" t="s">
        <v>1038</v>
      </c>
      <c r="E34" s="6" t="s">
        <v>3062</v>
      </c>
      <c r="F34" s="4" t="s">
        <v>3076</v>
      </c>
      <c r="G34" s="4">
        <v>2</v>
      </c>
      <c r="H34" s="4">
        <v>3</v>
      </c>
      <c r="I34" s="4" t="s">
        <v>3096</v>
      </c>
      <c r="J34" s="13">
        <v>1.28</v>
      </c>
      <c r="K34" s="5">
        <v>2021</v>
      </c>
      <c r="L34" s="5" t="s">
        <v>3053</v>
      </c>
      <c r="M34" s="12">
        <v>95.24</v>
      </c>
      <c r="N34" s="5">
        <v>2021</v>
      </c>
      <c r="O34" s="5" t="s">
        <v>3053</v>
      </c>
      <c r="P34" s="12">
        <v>16.510000000000002</v>
      </c>
      <c r="Q34" s="5">
        <v>2021</v>
      </c>
      <c r="R34" s="5" t="s">
        <v>3053</v>
      </c>
      <c r="S34" s="12">
        <v>38.098122350090854</v>
      </c>
      <c r="T34" s="5">
        <v>2021</v>
      </c>
      <c r="U34" s="5" t="s">
        <v>3053</v>
      </c>
      <c r="V34" s="12"/>
      <c r="Y34" s="12"/>
      <c r="AB34" s="12">
        <v>0</v>
      </c>
      <c r="AC34" s="5">
        <v>2021</v>
      </c>
      <c r="AD34" s="5" t="s">
        <v>3053</v>
      </c>
      <c r="AE34" s="14">
        <v>0</v>
      </c>
      <c r="AF34" s="5">
        <v>2021</v>
      </c>
      <c r="AG34" s="5" t="s">
        <v>3053</v>
      </c>
      <c r="AH34" s="14">
        <v>10.6</v>
      </c>
      <c r="AI34" s="5">
        <v>2021</v>
      </c>
      <c r="AJ34" s="5" t="s">
        <v>3053</v>
      </c>
    </row>
    <row r="35" spans="1:36" ht="12.75" customHeight="1" x14ac:dyDescent="0.25">
      <c r="A35" s="5" t="s">
        <v>3054</v>
      </c>
      <c r="B35" s="5" t="s">
        <v>1314</v>
      </c>
      <c r="C35" s="5" t="s">
        <v>1313</v>
      </c>
      <c r="D35" s="5" t="s">
        <v>1038</v>
      </c>
      <c r="E35" s="6" t="s">
        <v>3062</v>
      </c>
      <c r="F35" s="4" t="s">
        <v>3077</v>
      </c>
      <c r="G35" s="4">
        <v>2</v>
      </c>
      <c r="H35" s="4">
        <v>1</v>
      </c>
      <c r="I35" s="4" t="s">
        <v>3091</v>
      </c>
      <c r="J35" s="13">
        <v>1.22</v>
      </c>
      <c r="K35" s="5">
        <v>2021</v>
      </c>
      <c r="L35" s="5" t="s">
        <v>3054</v>
      </c>
      <c r="M35" s="12">
        <v>97.82</v>
      </c>
      <c r="N35" s="5">
        <v>2021</v>
      </c>
      <c r="O35" s="5" t="s">
        <v>3054</v>
      </c>
      <c r="P35" s="12">
        <v>24.5</v>
      </c>
      <c r="Q35" s="5">
        <v>2021</v>
      </c>
      <c r="R35" s="5" t="s">
        <v>3054</v>
      </c>
      <c r="S35" s="12">
        <v>49.346938775510203</v>
      </c>
      <c r="T35" s="5">
        <v>2021</v>
      </c>
      <c r="U35" s="5" t="s">
        <v>3054</v>
      </c>
      <c r="V35" s="12"/>
      <c r="Y35" s="12"/>
      <c r="AB35" s="12">
        <v>0</v>
      </c>
      <c r="AC35" s="5">
        <v>2021</v>
      </c>
      <c r="AD35" s="5" t="s">
        <v>3054</v>
      </c>
      <c r="AE35" s="14">
        <v>0</v>
      </c>
      <c r="AF35" s="5">
        <v>2021</v>
      </c>
      <c r="AG35" s="5" t="s">
        <v>3054</v>
      </c>
      <c r="AH35" s="14">
        <v>12.29</v>
      </c>
      <c r="AI35" s="5">
        <v>2021</v>
      </c>
      <c r="AJ35" s="5" t="s">
        <v>3054</v>
      </c>
    </row>
    <row r="36" spans="1:36" ht="12.75" customHeight="1" x14ac:dyDescent="0.25">
      <c r="A36" s="5" t="s">
        <v>1345</v>
      </c>
      <c r="B36" s="5" t="s">
        <v>34</v>
      </c>
      <c r="C36" s="5" t="s">
        <v>33</v>
      </c>
      <c r="D36" s="5" t="s">
        <v>35</v>
      </c>
      <c r="E36" s="5" t="s">
        <v>1346</v>
      </c>
      <c r="F36" s="4" t="s">
        <v>3315</v>
      </c>
      <c r="G36" s="5">
        <v>2</v>
      </c>
      <c r="H36" s="5">
        <v>2</v>
      </c>
      <c r="I36" s="5" t="s">
        <v>3101</v>
      </c>
      <c r="J36" s="13">
        <v>1.1440026729034414</v>
      </c>
      <c r="K36" s="5">
        <f>2010-3</f>
        <v>2007</v>
      </c>
      <c r="L36" s="5" t="s">
        <v>1345</v>
      </c>
      <c r="M36" s="12">
        <v>100</v>
      </c>
      <c r="N36" s="5">
        <f>2010-3</f>
        <v>2007</v>
      </c>
      <c r="O36" s="5" t="s">
        <v>1345</v>
      </c>
      <c r="P36" s="12">
        <v>5</v>
      </c>
      <c r="Q36" s="5">
        <f>2010-3</f>
        <v>2007</v>
      </c>
      <c r="R36" s="5" t="s">
        <v>1345</v>
      </c>
      <c r="S36" s="12"/>
      <c r="U36" s="5" t="s">
        <v>1569</v>
      </c>
      <c r="V36" s="12">
        <v>12.15</v>
      </c>
      <c r="W36" s="5">
        <f>2010-3</f>
        <v>2007</v>
      </c>
      <c r="X36" s="5" t="s">
        <v>1345</v>
      </c>
      <c r="Y36" s="12">
        <v>41.85</v>
      </c>
      <c r="Z36" s="5">
        <f>2010-3</f>
        <v>2007</v>
      </c>
      <c r="AA36" s="5" t="s">
        <v>1345</v>
      </c>
      <c r="AB36" s="12">
        <v>0</v>
      </c>
      <c r="AC36" s="5">
        <f>2010-3</f>
        <v>2007</v>
      </c>
      <c r="AD36" s="5" t="s">
        <v>1345</v>
      </c>
      <c r="AE36" s="14">
        <v>100</v>
      </c>
      <c r="AF36" s="5">
        <f>2010-3</f>
        <v>2007</v>
      </c>
      <c r="AG36" s="5" t="s">
        <v>1345</v>
      </c>
      <c r="AH36" s="14"/>
      <c r="AJ36" s="5" t="s">
        <v>1569</v>
      </c>
    </row>
    <row r="37" spans="1:36" ht="12.75" customHeight="1" x14ac:dyDescent="0.25">
      <c r="A37" s="5" t="s">
        <v>1354</v>
      </c>
      <c r="B37" s="5" t="s">
        <v>49</v>
      </c>
      <c r="C37" s="5" t="s">
        <v>48</v>
      </c>
      <c r="D37" s="5" t="s">
        <v>35</v>
      </c>
      <c r="E37" s="5" t="s">
        <v>49</v>
      </c>
      <c r="F37" s="5" t="s">
        <v>48</v>
      </c>
      <c r="G37" s="5">
        <v>0</v>
      </c>
      <c r="H37" s="5">
        <v>1</v>
      </c>
      <c r="I37" s="5" t="s">
        <v>3103</v>
      </c>
      <c r="J37" s="13">
        <v>1.0999990999707991</v>
      </c>
      <c r="K37" s="5">
        <v>2009</v>
      </c>
      <c r="L37" s="5" t="s">
        <v>1354</v>
      </c>
      <c r="M37" s="12">
        <v>100</v>
      </c>
      <c r="N37" s="5">
        <v>2009</v>
      </c>
      <c r="O37" s="5" t="s">
        <v>1354</v>
      </c>
      <c r="P37" s="12">
        <v>13.4</v>
      </c>
      <c r="Q37" s="5">
        <v>2009</v>
      </c>
      <c r="R37" s="5" t="s">
        <v>1354</v>
      </c>
      <c r="S37" s="12"/>
      <c r="U37" s="5" t="s">
        <v>1569</v>
      </c>
      <c r="V37" s="12">
        <v>0</v>
      </c>
      <c r="W37" s="5">
        <v>2009</v>
      </c>
      <c r="X37" s="5" t="s">
        <v>1354</v>
      </c>
      <c r="Y37" s="12">
        <v>5</v>
      </c>
      <c r="Z37" s="5">
        <v>2009</v>
      </c>
      <c r="AA37" s="5" t="s">
        <v>1354</v>
      </c>
      <c r="AB37" s="12">
        <v>0</v>
      </c>
      <c r="AC37" s="5">
        <v>2009</v>
      </c>
      <c r="AD37" s="5" t="s">
        <v>1354</v>
      </c>
      <c r="AE37" s="14">
        <v>100</v>
      </c>
      <c r="AF37" s="5">
        <v>2009</v>
      </c>
      <c r="AG37" s="5" t="s">
        <v>1354</v>
      </c>
      <c r="AH37" s="14"/>
      <c r="AJ37" s="5" t="s">
        <v>1569</v>
      </c>
    </row>
    <row r="38" spans="1:36" ht="12.75" customHeight="1" x14ac:dyDescent="0.25">
      <c r="A38" s="5" t="s">
        <v>1473</v>
      </c>
      <c r="B38" s="5" t="s">
        <v>483</v>
      </c>
      <c r="C38" s="5" t="s">
        <v>482</v>
      </c>
      <c r="D38" s="5" t="s">
        <v>360</v>
      </c>
      <c r="E38" s="5" t="s">
        <v>484</v>
      </c>
      <c r="F38" s="5" t="s">
        <v>3292</v>
      </c>
      <c r="G38" s="5">
        <v>2</v>
      </c>
      <c r="H38" s="5">
        <v>1</v>
      </c>
      <c r="I38" s="5" t="s">
        <v>3293</v>
      </c>
      <c r="J38" s="13">
        <v>0.70000063150846514</v>
      </c>
      <c r="K38" s="5">
        <f>2010-3</f>
        <v>2007</v>
      </c>
      <c r="L38" s="5" t="s">
        <v>1473</v>
      </c>
      <c r="M38" s="12">
        <v>57</v>
      </c>
      <c r="N38" s="5">
        <f>2010-3</f>
        <v>2007</v>
      </c>
      <c r="O38" s="5" t="s">
        <v>1473</v>
      </c>
      <c r="P38" s="12">
        <v>2</v>
      </c>
      <c r="Q38" s="5">
        <f>2010-3</f>
        <v>2007</v>
      </c>
      <c r="R38" s="5" t="s">
        <v>1473</v>
      </c>
      <c r="S38" s="12"/>
      <c r="U38" s="5" t="s">
        <v>1569</v>
      </c>
      <c r="V38" s="12">
        <v>0</v>
      </c>
      <c r="W38" s="5">
        <f>2010-3</f>
        <v>2007</v>
      </c>
      <c r="X38" s="5" t="s">
        <v>1473</v>
      </c>
      <c r="Y38" s="12">
        <v>0</v>
      </c>
      <c r="Z38" s="5">
        <f>2010-3</f>
        <v>2007</v>
      </c>
      <c r="AA38" s="5" t="s">
        <v>1473</v>
      </c>
      <c r="AB38" s="12">
        <v>0</v>
      </c>
      <c r="AC38" s="5">
        <f>2010-3</f>
        <v>2007</v>
      </c>
      <c r="AD38" s="5" t="s">
        <v>1473</v>
      </c>
      <c r="AE38" s="14">
        <v>0</v>
      </c>
      <c r="AF38" s="5">
        <f>2010-3</f>
        <v>2007</v>
      </c>
      <c r="AG38" s="5" t="s">
        <v>1473</v>
      </c>
      <c r="AH38" s="14"/>
      <c r="AJ38" s="5" t="s">
        <v>1569</v>
      </c>
    </row>
    <row r="39" spans="1:36" ht="12.75" customHeight="1" x14ac:dyDescent="0.25">
      <c r="A39" s="5" t="s">
        <v>1451</v>
      </c>
      <c r="B39" s="5" t="s">
        <v>335</v>
      </c>
      <c r="C39" s="5" t="s">
        <v>334</v>
      </c>
      <c r="D39" s="5" t="s">
        <v>35</v>
      </c>
      <c r="E39" s="5" t="s">
        <v>1453</v>
      </c>
      <c r="F39" s="5" t="s">
        <v>1452</v>
      </c>
      <c r="G39" s="5">
        <v>3</v>
      </c>
      <c r="H39" s="5">
        <v>1</v>
      </c>
      <c r="I39" s="5" t="s">
        <v>3294</v>
      </c>
      <c r="J39" s="13">
        <v>1.8708809852959658</v>
      </c>
      <c r="K39" s="5">
        <v>2013</v>
      </c>
      <c r="L39" s="5" t="s">
        <v>1451</v>
      </c>
      <c r="M39" s="12">
        <v>100</v>
      </c>
      <c r="N39" s="5">
        <v>2013</v>
      </c>
      <c r="O39" s="5" t="s">
        <v>1451</v>
      </c>
      <c r="P39" s="12">
        <v>6</v>
      </c>
      <c r="Q39" s="5">
        <v>2013</v>
      </c>
      <c r="R39" s="5" t="s">
        <v>1451</v>
      </c>
      <c r="S39" s="12"/>
      <c r="U39" s="5" t="s">
        <v>1569</v>
      </c>
      <c r="V39" s="12">
        <v>14.315</v>
      </c>
      <c r="W39" s="5">
        <v>2013</v>
      </c>
      <c r="X39" s="5" t="s">
        <v>1451</v>
      </c>
      <c r="Y39" s="12">
        <v>20.684999999999999</v>
      </c>
      <c r="Z39" s="5">
        <v>2013</v>
      </c>
      <c r="AA39" s="5" t="s">
        <v>1451</v>
      </c>
      <c r="AB39" s="12">
        <v>0</v>
      </c>
      <c r="AC39" s="5">
        <v>2013</v>
      </c>
      <c r="AD39" s="5" t="s">
        <v>1451</v>
      </c>
      <c r="AE39" s="14">
        <v>98</v>
      </c>
      <c r="AF39" s="5">
        <v>2013</v>
      </c>
      <c r="AG39" s="5" t="s">
        <v>1451</v>
      </c>
      <c r="AH39" s="14"/>
      <c r="AJ39" s="5" t="s">
        <v>1569</v>
      </c>
    </row>
    <row r="40" spans="1:36" ht="12.75" customHeight="1" x14ac:dyDescent="0.25">
      <c r="A40" s="5" t="s">
        <v>1355</v>
      </c>
      <c r="B40" s="5" t="s">
        <v>1108</v>
      </c>
      <c r="C40" s="5" t="s">
        <v>1107</v>
      </c>
      <c r="D40" s="5" t="s">
        <v>1038</v>
      </c>
      <c r="E40" s="5" t="s">
        <v>1357</v>
      </c>
      <c r="F40" s="5" t="s">
        <v>1356</v>
      </c>
      <c r="G40" s="5">
        <v>2</v>
      </c>
      <c r="H40" s="5">
        <v>1</v>
      </c>
      <c r="I40" s="5" t="s">
        <v>1809</v>
      </c>
      <c r="J40" s="13">
        <v>1.0877462712204893</v>
      </c>
      <c r="K40" s="5">
        <f>2010-3</f>
        <v>2007</v>
      </c>
      <c r="L40" s="5" t="s">
        <v>1355</v>
      </c>
      <c r="M40" s="12">
        <v>82</v>
      </c>
      <c r="N40" s="5">
        <f>2010-3</f>
        <v>2007</v>
      </c>
      <c r="O40" s="5" t="s">
        <v>1355</v>
      </c>
      <c r="P40" s="12">
        <v>11</v>
      </c>
      <c r="Q40" s="5">
        <f>2010-3</f>
        <v>2007</v>
      </c>
      <c r="R40" s="5" t="s">
        <v>1355</v>
      </c>
      <c r="S40" s="12"/>
      <c r="U40" s="5" t="s">
        <v>1569</v>
      </c>
      <c r="V40" s="12">
        <v>0</v>
      </c>
      <c r="W40" s="5">
        <f>2010-3</f>
        <v>2007</v>
      </c>
      <c r="X40" s="5" t="s">
        <v>1355</v>
      </c>
      <c r="Y40" s="12">
        <v>0.6097560975609756</v>
      </c>
      <c r="Z40" s="5">
        <f>2010-3</f>
        <v>2007</v>
      </c>
      <c r="AA40" s="5" t="s">
        <v>1355</v>
      </c>
      <c r="AB40" s="12">
        <v>0</v>
      </c>
      <c r="AC40" s="5">
        <f>2010-3</f>
        <v>2007</v>
      </c>
      <c r="AD40" s="5" t="s">
        <v>1355</v>
      </c>
      <c r="AE40" s="14">
        <v>100</v>
      </c>
      <c r="AF40" s="5">
        <f>2010-3</f>
        <v>2007</v>
      </c>
      <c r="AG40" s="5" t="s">
        <v>1355</v>
      </c>
      <c r="AH40" s="14"/>
      <c r="AJ40" s="5" t="s">
        <v>1569</v>
      </c>
    </row>
    <row r="41" spans="1:36" ht="12.75" customHeight="1" x14ac:dyDescent="0.25">
      <c r="A41" s="5" t="s">
        <v>1468</v>
      </c>
      <c r="B41" s="5" t="s">
        <v>1654</v>
      </c>
      <c r="C41" s="5" t="s">
        <v>1471</v>
      </c>
      <c r="D41" s="5" t="s">
        <v>1038</v>
      </c>
      <c r="E41" s="5" t="s">
        <v>1470</v>
      </c>
      <c r="F41" s="5" t="s">
        <v>1469</v>
      </c>
      <c r="G41" s="5">
        <v>1</v>
      </c>
      <c r="H41" s="5">
        <v>1</v>
      </c>
      <c r="I41" s="5" t="s">
        <v>3103</v>
      </c>
      <c r="J41" s="13">
        <v>0.59655324790101638</v>
      </c>
      <c r="K41" s="5">
        <f>2010-3</f>
        <v>2007</v>
      </c>
      <c r="L41" s="5" t="s">
        <v>1468</v>
      </c>
      <c r="M41" s="12">
        <v>100</v>
      </c>
      <c r="N41" s="5">
        <f>2010-3</f>
        <v>2007</v>
      </c>
      <c r="O41" s="5" t="s">
        <v>1468</v>
      </c>
      <c r="P41" s="12">
        <v>26</v>
      </c>
      <c r="Q41" s="5">
        <f>2010-3</f>
        <v>2007</v>
      </c>
      <c r="R41" s="5" t="s">
        <v>1468</v>
      </c>
      <c r="S41" s="12"/>
      <c r="U41" s="5" t="s">
        <v>1569</v>
      </c>
      <c r="V41" s="12">
        <v>0</v>
      </c>
      <c r="W41" s="5">
        <f>2010-3</f>
        <v>2007</v>
      </c>
      <c r="X41" s="5" t="s">
        <v>1468</v>
      </c>
      <c r="Y41" s="12">
        <v>2.5</v>
      </c>
      <c r="Z41" s="5">
        <f>2010-3</f>
        <v>2007</v>
      </c>
      <c r="AA41" s="5" t="s">
        <v>1468</v>
      </c>
      <c r="AB41" s="12">
        <v>0</v>
      </c>
      <c r="AC41" s="5">
        <f>2010-3</f>
        <v>2007</v>
      </c>
      <c r="AD41" s="5" t="s">
        <v>1468</v>
      </c>
      <c r="AE41" s="14">
        <v>100</v>
      </c>
      <c r="AF41" s="5">
        <f>2010-3</f>
        <v>2007</v>
      </c>
      <c r="AG41" s="5" t="s">
        <v>1468</v>
      </c>
      <c r="AH41" s="14"/>
      <c r="AJ41" s="5" t="s">
        <v>1569</v>
      </c>
    </row>
    <row r="42" spans="1:36" ht="12.75" customHeight="1" x14ac:dyDescent="0.25">
      <c r="A42" s="5" t="s">
        <v>1475</v>
      </c>
      <c r="B42" s="5" t="s">
        <v>1477</v>
      </c>
      <c r="C42" s="5" t="s">
        <v>1479</v>
      </c>
      <c r="D42" s="5" t="s">
        <v>1038</v>
      </c>
      <c r="E42" s="5" t="s">
        <v>1478</v>
      </c>
      <c r="F42" s="5" t="s">
        <v>1476</v>
      </c>
      <c r="G42" s="5">
        <v>1</v>
      </c>
      <c r="H42" s="5">
        <v>3</v>
      </c>
      <c r="I42" s="5" t="s">
        <v>3110</v>
      </c>
      <c r="J42" s="13">
        <v>0.77726436311592717</v>
      </c>
      <c r="K42" s="5">
        <v>2009</v>
      </c>
      <c r="L42" s="5" t="s">
        <v>1475</v>
      </c>
      <c r="M42" s="12">
        <v>100</v>
      </c>
      <c r="N42" s="5">
        <v>2009</v>
      </c>
      <c r="O42" s="5" t="s">
        <v>1475</v>
      </c>
      <c r="P42" s="12">
        <v>16</v>
      </c>
      <c r="Q42" s="5">
        <v>2009</v>
      </c>
      <c r="R42" s="5" t="s">
        <v>1475</v>
      </c>
      <c r="S42" s="12"/>
      <c r="U42" s="5" t="s">
        <v>1569</v>
      </c>
      <c r="V42" s="12">
        <v>0</v>
      </c>
      <c r="W42" s="5">
        <v>2009</v>
      </c>
      <c r="X42" s="5" t="s">
        <v>1475</v>
      </c>
      <c r="Y42" s="12">
        <v>0</v>
      </c>
      <c r="Z42" s="5">
        <v>2009</v>
      </c>
      <c r="AA42" s="5" t="s">
        <v>1475</v>
      </c>
      <c r="AB42" s="12">
        <v>0</v>
      </c>
      <c r="AC42" s="5">
        <v>2009</v>
      </c>
      <c r="AD42" s="5" t="s">
        <v>1475</v>
      </c>
      <c r="AE42" s="14">
        <v>100</v>
      </c>
      <c r="AF42" s="5">
        <v>2009</v>
      </c>
      <c r="AG42" s="5" t="s">
        <v>1475</v>
      </c>
      <c r="AH42" s="14"/>
      <c r="AJ42" s="5" t="s">
        <v>1569</v>
      </c>
    </row>
    <row r="43" spans="1:36" ht="12.75" customHeight="1" x14ac:dyDescent="0.25">
      <c r="A43" s="5" t="s">
        <v>1484</v>
      </c>
      <c r="B43" s="5" t="s">
        <v>494</v>
      </c>
      <c r="C43" s="5" t="s">
        <v>493</v>
      </c>
      <c r="D43" s="5" t="s">
        <v>360</v>
      </c>
      <c r="E43" s="5" t="s">
        <v>1485</v>
      </c>
      <c r="F43" s="5" t="s">
        <v>3328</v>
      </c>
      <c r="G43" s="5">
        <v>4</v>
      </c>
      <c r="H43" s="5">
        <v>2</v>
      </c>
      <c r="I43" s="5" t="s">
        <v>1811</v>
      </c>
      <c r="J43" s="13">
        <v>0.32490974729241878</v>
      </c>
      <c r="K43" s="5">
        <f>2010-3</f>
        <v>2007</v>
      </c>
      <c r="L43" s="5" t="s">
        <v>1484</v>
      </c>
      <c r="M43" s="12">
        <v>83</v>
      </c>
      <c r="N43" s="5">
        <f>2010-3</f>
        <v>2007</v>
      </c>
      <c r="O43" s="5" t="s">
        <v>1484</v>
      </c>
      <c r="P43" s="12">
        <v>5</v>
      </c>
      <c r="Q43" s="5">
        <f>2010-3</f>
        <v>2007</v>
      </c>
      <c r="R43" s="5" t="s">
        <v>1484</v>
      </c>
      <c r="S43" s="12"/>
      <c r="U43" s="5" t="s">
        <v>1569</v>
      </c>
      <c r="V43" s="12">
        <v>0</v>
      </c>
      <c r="W43" s="5">
        <f>2010-3</f>
        <v>2007</v>
      </c>
      <c r="X43" s="5" t="s">
        <v>1484</v>
      </c>
      <c r="Y43" s="12">
        <v>2.4096385542168677</v>
      </c>
      <c r="Z43" s="5">
        <f>2010-3</f>
        <v>2007</v>
      </c>
      <c r="AA43" s="5" t="s">
        <v>1484</v>
      </c>
      <c r="AB43" s="12">
        <v>0</v>
      </c>
      <c r="AC43" s="5">
        <f>2010-3</f>
        <v>2007</v>
      </c>
      <c r="AD43" s="5" t="s">
        <v>1484</v>
      </c>
      <c r="AE43" s="14">
        <v>88</v>
      </c>
      <c r="AF43" s="5">
        <f>2010-3</f>
        <v>2007</v>
      </c>
      <c r="AG43" s="5" t="s">
        <v>1484</v>
      </c>
      <c r="AH43" s="14"/>
      <c r="AJ43" s="5" t="s">
        <v>1569</v>
      </c>
    </row>
    <row r="44" spans="1:36" ht="12.75" customHeight="1" x14ac:dyDescent="0.25">
      <c r="A44" s="5" t="s">
        <v>1472</v>
      </c>
      <c r="B44" s="5" t="s">
        <v>1235</v>
      </c>
      <c r="C44" s="5" t="s">
        <v>1234</v>
      </c>
      <c r="D44" s="5" t="s">
        <v>1038</v>
      </c>
      <c r="E44" s="5" t="s">
        <v>1236</v>
      </c>
      <c r="F44" s="5" t="s">
        <v>1233</v>
      </c>
      <c r="G44" s="5">
        <v>2</v>
      </c>
      <c r="H44" s="5">
        <v>2</v>
      </c>
      <c r="I44" s="5" t="s">
        <v>3113</v>
      </c>
      <c r="J44" s="13">
        <v>1.1746069292435461</v>
      </c>
      <c r="K44" s="5">
        <v>2010</v>
      </c>
      <c r="L44" s="5" t="s">
        <v>1472</v>
      </c>
      <c r="M44" s="12">
        <v>95</v>
      </c>
      <c r="N44" s="5">
        <v>2010</v>
      </c>
      <c r="O44" s="5" t="s">
        <v>1472</v>
      </c>
      <c r="P44" s="12">
        <v>10</v>
      </c>
      <c r="Q44" s="5">
        <v>2010</v>
      </c>
      <c r="R44" s="5" t="s">
        <v>1472</v>
      </c>
      <c r="S44" s="12"/>
      <c r="U44" s="5" t="s">
        <v>1569</v>
      </c>
      <c r="V44" s="12">
        <v>0</v>
      </c>
      <c r="W44" s="5">
        <v>2010</v>
      </c>
      <c r="X44" s="5" t="s">
        <v>1472</v>
      </c>
      <c r="Y44" s="12">
        <v>0</v>
      </c>
      <c r="Z44" s="5">
        <v>2010</v>
      </c>
      <c r="AA44" s="5" t="s">
        <v>1472</v>
      </c>
      <c r="AB44" s="12">
        <v>0</v>
      </c>
      <c r="AC44" s="5">
        <v>2010</v>
      </c>
      <c r="AD44" s="5" t="s">
        <v>1472</v>
      </c>
      <c r="AE44" s="14">
        <v>100</v>
      </c>
      <c r="AF44" s="5">
        <v>2010</v>
      </c>
      <c r="AG44" s="5" t="s">
        <v>1472</v>
      </c>
      <c r="AH44" s="14"/>
      <c r="AJ44" s="5" t="s">
        <v>1569</v>
      </c>
    </row>
    <row r="45" spans="1:36" ht="12.75" customHeight="1" x14ac:dyDescent="0.25">
      <c r="A45" s="5" t="s">
        <v>1457</v>
      </c>
      <c r="B45" s="5" t="s">
        <v>847</v>
      </c>
      <c r="C45" s="5" t="s">
        <v>846</v>
      </c>
      <c r="D45" s="5" t="s">
        <v>620</v>
      </c>
      <c r="E45" s="5" t="s">
        <v>848</v>
      </c>
      <c r="F45" s="5" t="s">
        <v>845</v>
      </c>
      <c r="G45" s="5">
        <v>1</v>
      </c>
      <c r="H45" s="5">
        <v>1</v>
      </c>
      <c r="I45" s="5" t="s">
        <v>3114</v>
      </c>
      <c r="J45" s="13">
        <v>0.69198122772880277</v>
      </c>
      <c r="K45" s="5">
        <v>2010</v>
      </c>
      <c r="L45" s="5" t="s">
        <v>1457</v>
      </c>
      <c r="M45" s="12">
        <v>95</v>
      </c>
      <c r="N45" s="5">
        <v>2010</v>
      </c>
      <c r="O45" s="5" t="s">
        <v>1457</v>
      </c>
      <c r="P45" s="12">
        <v>14.27</v>
      </c>
      <c r="Q45" s="5">
        <v>2010</v>
      </c>
      <c r="R45" s="5" t="s">
        <v>1457</v>
      </c>
      <c r="S45" s="12"/>
      <c r="U45" s="5" t="s">
        <v>1569</v>
      </c>
      <c r="V45" s="12">
        <v>5</v>
      </c>
      <c r="W45" s="5">
        <v>2010</v>
      </c>
      <c r="X45" s="5" t="s">
        <v>1457</v>
      </c>
      <c r="Y45" s="12">
        <v>0</v>
      </c>
      <c r="Z45" s="5">
        <v>2010</v>
      </c>
      <c r="AA45" s="5" t="s">
        <v>1457</v>
      </c>
      <c r="AB45" s="12">
        <v>0</v>
      </c>
      <c r="AC45" s="5">
        <v>2010</v>
      </c>
      <c r="AD45" s="5" t="s">
        <v>1457</v>
      </c>
      <c r="AE45" s="14">
        <v>84</v>
      </c>
      <c r="AF45" s="5">
        <v>2010</v>
      </c>
      <c r="AG45" s="5" t="s">
        <v>1457</v>
      </c>
      <c r="AH45" s="14"/>
      <c r="AJ45" s="5" t="s">
        <v>1569</v>
      </c>
    </row>
    <row r="46" spans="1:36" ht="12.75" customHeight="1" x14ac:dyDescent="0.25">
      <c r="A46" s="5" t="s">
        <v>1369</v>
      </c>
      <c r="B46" s="5" t="s">
        <v>1124</v>
      </c>
      <c r="C46" s="5" t="s">
        <v>1123</v>
      </c>
      <c r="D46" s="5" t="s">
        <v>620</v>
      </c>
      <c r="E46" s="5" t="s">
        <v>1371</v>
      </c>
      <c r="F46" s="5" t="s">
        <v>1370</v>
      </c>
      <c r="G46" s="5">
        <v>3</v>
      </c>
      <c r="H46" s="5">
        <v>1</v>
      </c>
      <c r="I46" s="5" t="s">
        <v>3116</v>
      </c>
      <c r="J46" s="13">
        <v>0.73392046970910063</v>
      </c>
      <c r="K46" s="5">
        <f>2010-3</f>
        <v>2007</v>
      </c>
      <c r="L46" s="5" t="s">
        <v>1369</v>
      </c>
      <c r="M46" s="12">
        <v>100</v>
      </c>
      <c r="N46" s="5">
        <f>2010-3</f>
        <v>2007</v>
      </c>
      <c r="O46" s="5" t="s">
        <v>1369</v>
      </c>
      <c r="P46" s="12">
        <v>7</v>
      </c>
      <c r="Q46" s="5">
        <f>2010-3</f>
        <v>2007</v>
      </c>
      <c r="R46" s="5" t="s">
        <v>1369</v>
      </c>
      <c r="S46" s="12"/>
      <c r="U46" s="5" t="s">
        <v>1569</v>
      </c>
      <c r="V46" s="12">
        <v>0</v>
      </c>
      <c r="W46" s="5">
        <f>2010-3</f>
        <v>2007</v>
      </c>
      <c r="X46" s="5" t="s">
        <v>1369</v>
      </c>
      <c r="Y46" s="12">
        <v>0</v>
      </c>
      <c r="Z46" s="5">
        <f>2010-3</f>
        <v>2007</v>
      </c>
      <c r="AA46" s="5" t="s">
        <v>1369</v>
      </c>
      <c r="AB46" s="12">
        <v>0</v>
      </c>
      <c r="AC46" s="5">
        <f>2010-3</f>
        <v>2007</v>
      </c>
      <c r="AD46" s="5" t="s">
        <v>1369</v>
      </c>
      <c r="AE46" s="14">
        <v>100</v>
      </c>
      <c r="AF46" s="5">
        <f>2010-3</f>
        <v>2007</v>
      </c>
      <c r="AG46" s="5" t="s">
        <v>1369</v>
      </c>
      <c r="AH46" s="14"/>
      <c r="AJ46" s="5" t="s">
        <v>1569</v>
      </c>
    </row>
    <row r="47" spans="1:36" ht="12.75" customHeight="1" x14ac:dyDescent="0.25">
      <c r="A47" s="5" t="s">
        <v>1486</v>
      </c>
      <c r="B47" s="5" t="s">
        <v>21</v>
      </c>
      <c r="C47" s="5" t="s">
        <v>939</v>
      </c>
      <c r="D47" s="5" t="s">
        <v>620</v>
      </c>
      <c r="E47" s="5" t="s">
        <v>942</v>
      </c>
      <c r="F47" s="5" t="s">
        <v>941</v>
      </c>
      <c r="G47" s="5">
        <v>3</v>
      </c>
      <c r="H47" s="5">
        <v>1</v>
      </c>
      <c r="I47" s="5" t="s">
        <v>3117</v>
      </c>
      <c r="J47" s="13">
        <v>0.64975247524752477</v>
      </c>
      <c r="K47" s="5">
        <v>2011</v>
      </c>
      <c r="L47" s="5" t="s">
        <v>1486</v>
      </c>
      <c r="M47" s="12">
        <v>77</v>
      </c>
      <c r="N47" s="5">
        <v>2011</v>
      </c>
      <c r="O47" s="5" t="s">
        <v>1486</v>
      </c>
      <c r="P47" s="12">
        <v>12.25</v>
      </c>
      <c r="Q47" s="5">
        <v>2011</v>
      </c>
      <c r="R47" s="5" t="s">
        <v>1486</v>
      </c>
      <c r="S47" s="12"/>
      <c r="U47" s="5" t="s">
        <v>1569</v>
      </c>
      <c r="V47" s="12">
        <v>8</v>
      </c>
      <c r="W47" s="5">
        <v>2011</v>
      </c>
      <c r="X47" s="5" t="s">
        <v>1486</v>
      </c>
      <c r="Y47" s="12">
        <v>0</v>
      </c>
      <c r="Z47" s="5">
        <v>2011</v>
      </c>
      <c r="AA47" s="5" t="s">
        <v>1486</v>
      </c>
      <c r="AB47" s="12">
        <v>0</v>
      </c>
      <c r="AC47" s="5">
        <v>2011</v>
      </c>
      <c r="AD47" s="5" t="s">
        <v>1486</v>
      </c>
      <c r="AE47" s="14">
        <v>18</v>
      </c>
      <c r="AF47" s="5">
        <v>2011</v>
      </c>
      <c r="AG47" s="5" t="s">
        <v>1486</v>
      </c>
      <c r="AH47" s="14"/>
      <c r="AJ47" s="5" t="s">
        <v>1569</v>
      </c>
    </row>
    <row r="48" spans="1:36" ht="12.75" customHeight="1" x14ac:dyDescent="0.25">
      <c r="A48" s="5" t="s">
        <v>1467</v>
      </c>
      <c r="B48" s="5" t="s">
        <v>465</v>
      </c>
      <c r="C48" s="5" t="s">
        <v>464</v>
      </c>
      <c r="D48" s="5" t="s">
        <v>360</v>
      </c>
      <c r="E48" s="5" t="s">
        <v>466</v>
      </c>
      <c r="F48" s="5" t="s">
        <v>3173</v>
      </c>
      <c r="G48" s="5">
        <v>2</v>
      </c>
      <c r="H48" s="5">
        <v>1</v>
      </c>
      <c r="I48" s="5" t="s">
        <v>3295</v>
      </c>
      <c r="J48" s="13">
        <v>0.61705541157595956</v>
      </c>
      <c r="K48" s="5">
        <v>2013</v>
      </c>
      <c r="L48" s="5" t="s">
        <v>1467</v>
      </c>
      <c r="M48" s="12">
        <v>37</v>
      </c>
      <c r="N48" s="5">
        <v>2013</v>
      </c>
      <c r="O48" s="5" t="s">
        <v>1467</v>
      </c>
      <c r="P48" s="12">
        <v>13</v>
      </c>
      <c r="Q48" s="5">
        <v>2013</v>
      </c>
      <c r="R48" s="5" t="s">
        <v>1467</v>
      </c>
      <c r="S48" s="12"/>
      <c r="U48" s="5" t="s">
        <v>1569</v>
      </c>
      <c r="V48" s="12">
        <v>0</v>
      </c>
      <c r="W48" s="5">
        <v>2013</v>
      </c>
      <c r="X48" s="5" t="s">
        <v>1467</v>
      </c>
      <c r="Y48" s="12">
        <v>0</v>
      </c>
      <c r="Z48" s="5">
        <v>2013</v>
      </c>
      <c r="AA48" s="5" t="s">
        <v>1467</v>
      </c>
      <c r="AB48" s="12">
        <v>0</v>
      </c>
      <c r="AC48" s="5">
        <v>2013</v>
      </c>
      <c r="AD48" s="5" t="s">
        <v>1467</v>
      </c>
      <c r="AE48" s="14">
        <v>70</v>
      </c>
      <c r="AF48" s="5">
        <v>2013</v>
      </c>
      <c r="AG48" s="5" t="s">
        <v>1467</v>
      </c>
      <c r="AH48" s="14"/>
      <c r="AJ48" s="5" t="s">
        <v>1569</v>
      </c>
    </row>
    <row r="49" spans="1:36" ht="12.75" customHeight="1" x14ac:dyDescent="0.25">
      <c r="A49" s="5" t="s">
        <v>1401</v>
      </c>
      <c r="B49" s="5" t="s">
        <v>1377</v>
      </c>
      <c r="C49" s="5" t="s">
        <v>679</v>
      </c>
      <c r="D49" s="5" t="s">
        <v>620</v>
      </c>
      <c r="E49" s="5" t="s">
        <v>1403</v>
      </c>
      <c r="F49" s="5" t="s">
        <v>1402</v>
      </c>
      <c r="G49" s="5">
        <v>2</v>
      </c>
      <c r="H49" s="5">
        <v>2</v>
      </c>
      <c r="I49" s="5" t="s">
        <v>3122</v>
      </c>
      <c r="J49" s="13">
        <v>0.49575994781474231</v>
      </c>
      <c r="K49" s="5">
        <v>2009</v>
      </c>
      <c r="L49" s="5" t="s">
        <v>1401</v>
      </c>
      <c r="M49" s="12">
        <v>100</v>
      </c>
      <c r="N49" s="5">
        <v>2009</v>
      </c>
      <c r="O49" s="5" t="s">
        <v>1401</v>
      </c>
      <c r="P49" s="12">
        <v>12.5</v>
      </c>
      <c r="Q49" s="5">
        <v>2009</v>
      </c>
      <c r="R49" s="5" t="s">
        <v>1401</v>
      </c>
      <c r="S49" s="12"/>
      <c r="U49" s="5" t="s">
        <v>1569</v>
      </c>
      <c r="V49" s="12">
        <v>0</v>
      </c>
      <c r="W49" s="5">
        <v>2009</v>
      </c>
      <c r="X49" s="5" t="s">
        <v>1401</v>
      </c>
      <c r="Y49" s="12">
        <v>0</v>
      </c>
      <c r="Z49" s="5">
        <v>2009</v>
      </c>
      <c r="AA49" s="5" t="s">
        <v>1401</v>
      </c>
      <c r="AB49" s="12">
        <v>0</v>
      </c>
      <c r="AC49" s="5">
        <v>2009</v>
      </c>
      <c r="AD49" s="5" t="s">
        <v>1401</v>
      </c>
      <c r="AE49" s="14">
        <v>0</v>
      </c>
      <c r="AF49" s="5">
        <v>2009</v>
      </c>
      <c r="AG49" s="5" t="s">
        <v>1401</v>
      </c>
      <c r="AH49" s="14"/>
      <c r="AJ49" s="5" t="s">
        <v>1569</v>
      </c>
    </row>
    <row r="50" spans="1:36" ht="12.75" customHeight="1" x14ac:dyDescent="0.25">
      <c r="A50" s="5" t="s">
        <v>1481</v>
      </c>
      <c r="B50" s="5" t="s">
        <v>221</v>
      </c>
      <c r="C50" s="5" t="s">
        <v>220</v>
      </c>
      <c r="D50" s="5" t="s">
        <v>35</v>
      </c>
      <c r="E50" s="5" t="s">
        <v>1483</v>
      </c>
      <c r="F50" s="5" t="s">
        <v>1482</v>
      </c>
      <c r="G50" s="5">
        <v>2</v>
      </c>
      <c r="H50" s="5">
        <v>1</v>
      </c>
      <c r="I50" s="5" t="s">
        <v>1814</v>
      </c>
      <c r="J50" s="13">
        <v>1.5097146602712259</v>
      </c>
      <c r="K50" s="5">
        <f>2010-3</f>
        <v>2007</v>
      </c>
      <c r="L50" s="5" t="s">
        <v>1481</v>
      </c>
      <c r="M50" s="12">
        <v>100</v>
      </c>
      <c r="N50" s="5">
        <f>2010-3</f>
        <v>2007</v>
      </c>
      <c r="O50" s="5" t="s">
        <v>1481</v>
      </c>
      <c r="P50" s="12">
        <v>6.8</v>
      </c>
      <c r="Q50" s="5">
        <f>2010-3</f>
        <v>2007</v>
      </c>
      <c r="R50" s="5" t="s">
        <v>1481</v>
      </c>
      <c r="S50" s="12"/>
      <c r="U50" s="5" t="s">
        <v>1569</v>
      </c>
      <c r="V50" s="12">
        <v>9.7289999999999992</v>
      </c>
      <c r="W50" s="5">
        <f>2010-3</f>
        <v>2007</v>
      </c>
      <c r="X50" s="5" t="s">
        <v>1481</v>
      </c>
      <c r="Y50" s="12">
        <v>13.270999999999999</v>
      </c>
      <c r="Z50" s="5">
        <f>2010-3</f>
        <v>2007</v>
      </c>
      <c r="AA50" s="5" t="s">
        <v>1481</v>
      </c>
      <c r="AB50" s="12">
        <v>76.23</v>
      </c>
      <c r="AC50" s="5">
        <f>2010-3</f>
        <v>2007</v>
      </c>
      <c r="AD50" s="5" t="s">
        <v>1481</v>
      </c>
      <c r="AE50" s="14">
        <v>100</v>
      </c>
      <c r="AF50" s="5">
        <f>2010-3</f>
        <v>2007</v>
      </c>
      <c r="AG50" s="5" t="s">
        <v>1481</v>
      </c>
      <c r="AH50" s="14"/>
      <c r="AJ50" s="5" t="s">
        <v>1569</v>
      </c>
    </row>
    <row r="51" spans="1:36" ht="12.75" customHeight="1" x14ac:dyDescent="0.25">
      <c r="A51" s="5" t="s">
        <v>1502</v>
      </c>
      <c r="B51" s="5" t="s">
        <v>343</v>
      </c>
      <c r="C51" s="5" t="s">
        <v>342</v>
      </c>
      <c r="D51" s="5" t="s">
        <v>35</v>
      </c>
      <c r="E51" s="5" t="s">
        <v>1504</v>
      </c>
      <c r="F51" s="5" t="s">
        <v>1503</v>
      </c>
      <c r="G51" s="5">
        <v>2</v>
      </c>
      <c r="H51" s="5">
        <v>1</v>
      </c>
      <c r="I51" s="5" t="s">
        <v>3123</v>
      </c>
      <c r="J51" s="13">
        <v>1.6671364260665502</v>
      </c>
      <c r="K51" s="5">
        <f>2010-3</f>
        <v>2007</v>
      </c>
      <c r="L51" s="5" t="s">
        <v>1502</v>
      </c>
      <c r="M51" s="12">
        <v>100</v>
      </c>
      <c r="N51" s="5">
        <f>2010-3</f>
        <v>2007</v>
      </c>
      <c r="O51" s="5" t="s">
        <v>1502</v>
      </c>
      <c r="P51" s="12">
        <v>11</v>
      </c>
      <c r="Q51" s="5">
        <f>2010-3</f>
        <v>2007</v>
      </c>
      <c r="R51" s="5" t="s">
        <v>1502</v>
      </c>
      <c r="S51" s="12"/>
      <c r="U51" s="5" t="s">
        <v>1569</v>
      </c>
      <c r="V51" s="12">
        <v>13.343999999999998</v>
      </c>
      <c r="W51" s="5">
        <f>2010-3</f>
        <v>2007</v>
      </c>
      <c r="X51" s="5" t="s">
        <v>1502</v>
      </c>
      <c r="Y51" s="12">
        <v>34.655999999999999</v>
      </c>
      <c r="Z51" s="5">
        <f>2010-3</f>
        <v>2007</v>
      </c>
      <c r="AA51" s="5" t="s">
        <v>1502</v>
      </c>
      <c r="AB51" s="12">
        <v>0</v>
      </c>
      <c r="AC51" s="5">
        <f>2010-3</f>
        <v>2007</v>
      </c>
      <c r="AD51" s="5" t="s">
        <v>1502</v>
      </c>
      <c r="AE51" s="14">
        <v>100</v>
      </c>
      <c r="AF51" s="5">
        <f>2010-3</f>
        <v>2007</v>
      </c>
      <c r="AG51" s="5" t="s">
        <v>1502</v>
      </c>
      <c r="AH51" s="14"/>
      <c r="AJ51" s="5" t="s">
        <v>1569</v>
      </c>
    </row>
    <row r="52" spans="1:36" ht="12.75" customHeight="1" x14ac:dyDescent="0.25">
      <c r="A52" s="5" t="s">
        <v>1491</v>
      </c>
      <c r="B52" s="5" t="s">
        <v>1493</v>
      </c>
      <c r="C52" s="5" t="s">
        <v>1492</v>
      </c>
      <c r="D52" s="5" t="s">
        <v>35</v>
      </c>
      <c r="E52" s="5" t="s">
        <v>1493</v>
      </c>
      <c r="F52" s="5" t="s">
        <v>1492</v>
      </c>
      <c r="G52" s="5">
        <v>0</v>
      </c>
      <c r="H52" s="5">
        <v>1</v>
      </c>
      <c r="I52" s="5" t="s">
        <v>3121</v>
      </c>
      <c r="J52" s="13">
        <v>1.3213177978071937</v>
      </c>
      <c r="K52" s="5">
        <v>2013</v>
      </c>
      <c r="L52" s="5" t="s">
        <v>1491</v>
      </c>
      <c r="M52" s="12">
        <v>100</v>
      </c>
      <c r="N52" s="5">
        <v>2013</v>
      </c>
      <c r="O52" s="5" t="s">
        <v>1491</v>
      </c>
      <c r="P52" s="12">
        <v>11</v>
      </c>
      <c r="Q52" s="5">
        <v>2013</v>
      </c>
      <c r="R52" s="5" t="s">
        <v>1491</v>
      </c>
      <c r="S52" s="12"/>
      <c r="U52" s="5" t="s">
        <v>1569</v>
      </c>
      <c r="V52" s="12">
        <v>0.92999999999999972</v>
      </c>
      <c r="W52" s="5">
        <v>2013</v>
      </c>
      <c r="X52" s="5" t="s">
        <v>1491</v>
      </c>
      <c r="Y52" s="12">
        <v>4.07</v>
      </c>
      <c r="Z52" s="5">
        <v>2013</v>
      </c>
      <c r="AA52" s="5" t="s">
        <v>1491</v>
      </c>
      <c r="AB52" s="12">
        <v>38</v>
      </c>
      <c r="AC52" s="5">
        <v>2013</v>
      </c>
      <c r="AD52" s="5" t="s">
        <v>1491</v>
      </c>
      <c r="AE52" s="14">
        <v>100</v>
      </c>
      <c r="AF52" s="5">
        <v>2013</v>
      </c>
      <c r="AG52" s="5" t="s">
        <v>1491</v>
      </c>
      <c r="AH52" s="14"/>
      <c r="AJ52" s="5" t="s">
        <v>1569</v>
      </c>
    </row>
    <row r="53" spans="1:36" ht="12.75" customHeight="1" x14ac:dyDescent="0.25">
      <c r="A53" s="5" t="s">
        <v>1351</v>
      </c>
      <c r="B53" s="5" t="s">
        <v>1117</v>
      </c>
      <c r="C53" s="5" t="s">
        <v>1116</v>
      </c>
      <c r="D53" s="5" t="s">
        <v>1038</v>
      </c>
      <c r="E53" s="5" t="s">
        <v>1353</v>
      </c>
      <c r="F53" s="5" t="s">
        <v>1352</v>
      </c>
      <c r="G53" s="5">
        <v>2</v>
      </c>
      <c r="H53" s="5">
        <v>1</v>
      </c>
      <c r="I53" s="5" t="s">
        <v>3296</v>
      </c>
      <c r="J53" s="13">
        <v>1.01159114857745</v>
      </c>
      <c r="K53" s="5">
        <v>2011</v>
      </c>
      <c r="L53" s="5" t="s">
        <v>1351</v>
      </c>
      <c r="M53" s="12">
        <v>100</v>
      </c>
      <c r="N53" s="5">
        <v>2011</v>
      </c>
      <c r="O53" s="5" t="s">
        <v>1351</v>
      </c>
      <c r="P53" s="12">
        <v>15.6</v>
      </c>
      <c r="Q53" s="5">
        <v>2011</v>
      </c>
      <c r="R53" s="5" t="s">
        <v>1351</v>
      </c>
      <c r="S53" s="12"/>
      <c r="U53" s="5" t="s">
        <v>1569</v>
      </c>
      <c r="V53" s="12">
        <v>0</v>
      </c>
      <c r="W53" s="5">
        <v>2011</v>
      </c>
      <c r="X53" s="5" t="s">
        <v>1351</v>
      </c>
      <c r="Y53" s="12">
        <v>0</v>
      </c>
      <c r="Z53" s="5">
        <v>2011</v>
      </c>
      <c r="AA53" s="5" t="s">
        <v>1351</v>
      </c>
      <c r="AB53" s="12">
        <v>0</v>
      </c>
      <c r="AC53" s="5">
        <v>2011</v>
      </c>
      <c r="AD53" s="5" t="s">
        <v>1351</v>
      </c>
      <c r="AE53" s="14">
        <v>100</v>
      </c>
      <c r="AF53" s="5">
        <v>2011</v>
      </c>
      <c r="AG53" s="5" t="s">
        <v>1351</v>
      </c>
      <c r="AH53" s="14"/>
      <c r="AJ53" s="5" t="s">
        <v>1569</v>
      </c>
    </row>
    <row r="54" spans="1:36" ht="12.75" customHeight="1" x14ac:dyDescent="0.25">
      <c r="A54" s="5" t="s">
        <v>1499</v>
      </c>
      <c r="B54" s="5" t="s">
        <v>343</v>
      </c>
      <c r="C54" s="5" t="s">
        <v>342</v>
      </c>
      <c r="D54" s="5" t="s">
        <v>35</v>
      </c>
      <c r="E54" s="5" t="s">
        <v>1501</v>
      </c>
      <c r="F54" s="5" t="s">
        <v>1500</v>
      </c>
      <c r="G54" s="5">
        <v>2</v>
      </c>
      <c r="H54" s="5">
        <v>1</v>
      </c>
      <c r="I54" s="5" t="s">
        <v>3121</v>
      </c>
      <c r="J54" s="13">
        <v>2.7263167133690049</v>
      </c>
      <c r="K54" s="5">
        <f>2010-3</f>
        <v>2007</v>
      </c>
      <c r="L54" s="5" t="s">
        <v>1499</v>
      </c>
      <c r="M54" s="12">
        <v>100</v>
      </c>
      <c r="N54" s="5">
        <f>2010-3</f>
        <v>2007</v>
      </c>
      <c r="O54" s="5" t="s">
        <v>1499</v>
      </c>
      <c r="P54" s="12">
        <v>11</v>
      </c>
      <c r="Q54" s="5">
        <f>2010-3</f>
        <v>2007</v>
      </c>
      <c r="R54" s="5" t="s">
        <v>1499</v>
      </c>
      <c r="S54" s="12"/>
      <c r="U54" s="5" t="s">
        <v>1569</v>
      </c>
      <c r="V54" s="12">
        <v>0</v>
      </c>
      <c r="W54" s="5">
        <f>2010-3</f>
        <v>2007</v>
      </c>
      <c r="X54" s="5" t="s">
        <v>1499</v>
      </c>
      <c r="Y54" s="12">
        <v>37</v>
      </c>
      <c r="Z54" s="5">
        <f>2010-3</f>
        <v>2007</v>
      </c>
      <c r="AA54" s="5" t="s">
        <v>1499</v>
      </c>
      <c r="AB54" s="12">
        <v>0</v>
      </c>
      <c r="AC54" s="5">
        <f>2010-3</f>
        <v>2007</v>
      </c>
      <c r="AD54" s="5" t="s">
        <v>1499</v>
      </c>
      <c r="AE54" s="14">
        <v>100</v>
      </c>
      <c r="AF54" s="5">
        <f>2010-3</f>
        <v>2007</v>
      </c>
      <c r="AG54" s="5" t="s">
        <v>1499</v>
      </c>
      <c r="AH54" s="14"/>
      <c r="AJ54" s="5" t="s">
        <v>1569</v>
      </c>
    </row>
    <row r="55" spans="1:36" ht="12.75" customHeight="1" x14ac:dyDescent="0.25">
      <c r="A55" s="5" t="s">
        <v>1348</v>
      </c>
      <c r="B55" s="5" t="s">
        <v>1117</v>
      </c>
      <c r="C55" s="5" t="s">
        <v>1116</v>
      </c>
      <c r="D55" s="5" t="s">
        <v>1038</v>
      </c>
      <c r="E55" s="5" t="s">
        <v>1350</v>
      </c>
      <c r="F55" s="5" t="s">
        <v>1349</v>
      </c>
      <c r="G55" s="5">
        <v>2</v>
      </c>
      <c r="H55" s="5">
        <v>1</v>
      </c>
      <c r="I55" s="5" t="s">
        <v>3121</v>
      </c>
      <c r="J55" s="13">
        <v>1.139468843206944</v>
      </c>
      <c r="K55" s="5">
        <f>2010-3</f>
        <v>2007</v>
      </c>
      <c r="L55" s="5" t="s">
        <v>1348</v>
      </c>
      <c r="M55" s="12">
        <v>100</v>
      </c>
      <c r="N55" s="5">
        <f>2010-3</f>
        <v>2007</v>
      </c>
      <c r="O55" s="5" t="s">
        <v>1348</v>
      </c>
      <c r="P55" s="12">
        <v>15</v>
      </c>
      <c r="Q55" s="5">
        <f>2010-3</f>
        <v>2007</v>
      </c>
      <c r="R55" s="5" t="s">
        <v>1348</v>
      </c>
      <c r="S55" s="12"/>
      <c r="U55" s="5" t="s">
        <v>1569</v>
      </c>
      <c r="V55" s="12">
        <v>0</v>
      </c>
      <c r="W55" s="5">
        <f>2010-3</f>
        <v>2007</v>
      </c>
      <c r="X55" s="5" t="s">
        <v>1348</v>
      </c>
      <c r="Y55" s="12">
        <v>2</v>
      </c>
      <c r="Z55" s="5">
        <f>2010-3</f>
        <v>2007</v>
      </c>
      <c r="AA55" s="5" t="s">
        <v>1348</v>
      </c>
      <c r="AB55" s="12">
        <v>0</v>
      </c>
      <c r="AC55" s="5">
        <f>2010-3</f>
        <v>2007</v>
      </c>
      <c r="AD55" s="5" t="s">
        <v>1348</v>
      </c>
      <c r="AE55" s="14">
        <v>99</v>
      </c>
      <c r="AF55" s="5">
        <f>2010-3</f>
        <v>2007</v>
      </c>
      <c r="AG55" s="5" t="s">
        <v>1348</v>
      </c>
      <c r="AH55" s="14"/>
      <c r="AJ55" s="5" t="s">
        <v>1569</v>
      </c>
    </row>
    <row r="56" spans="1:36" ht="12.75" customHeight="1" x14ac:dyDescent="0.25">
      <c r="A56" s="5" t="s">
        <v>1390</v>
      </c>
      <c r="B56" s="5" t="s">
        <v>1377</v>
      </c>
      <c r="C56" s="5" t="s">
        <v>679</v>
      </c>
      <c r="D56" s="5" t="s">
        <v>620</v>
      </c>
      <c r="E56" s="5" t="s">
        <v>1392</v>
      </c>
      <c r="F56" s="5" t="s">
        <v>1391</v>
      </c>
      <c r="G56" s="5">
        <v>2</v>
      </c>
      <c r="H56" s="5">
        <v>1</v>
      </c>
      <c r="I56" s="5" t="s">
        <v>3128</v>
      </c>
      <c r="J56" s="13">
        <v>0.24882533705465446</v>
      </c>
      <c r="K56" s="5">
        <v>2012</v>
      </c>
      <c r="L56" s="5" t="s">
        <v>1390</v>
      </c>
      <c r="M56" s="12">
        <v>100</v>
      </c>
      <c r="N56" s="5">
        <v>2012</v>
      </c>
      <c r="O56" s="5" t="s">
        <v>1390</v>
      </c>
      <c r="P56" s="12">
        <v>10.029999999999999</v>
      </c>
      <c r="Q56" s="5">
        <v>2012</v>
      </c>
      <c r="R56" s="5" t="s">
        <v>1390</v>
      </c>
      <c r="S56" s="12"/>
      <c r="U56" s="5" t="s">
        <v>1569</v>
      </c>
      <c r="V56" s="12">
        <v>0</v>
      </c>
      <c r="W56" s="5">
        <v>2012</v>
      </c>
      <c r="X56" s="5" t="s">
        <v>1390</v>
      </c>
      <c r="Y56" s="12">
        <v>0</v>
      </c>
      <c r="Z56" s="5">
        <v>2012</v>
      </c>
      <c r="AA56" s="5" t="s">
        <v>1390</v>
      </c>
      <c r="AB56" s="12">
        <v>0</v>
      </c>
      <c r="AC56" s="5">
        <v>2012</v>
      </c>
      <c r="AD56" s="5" t="s">
        <v>1390</v>
      </c>
      <c r="AE56" s="14">
        <v>0</v>
      </c>
      <c r="AF56" s="5">
        <v>2012</v>
      </c>
      <c r="AG56" s="5" t="s">
        <v>1390</v>
      </c>
      <c r="AH56" s="14"/>
      <c r="AJ56" s="5" t="s">
        <v>1569</v>
      </c>
    </row>
    <row r="57" spans="1:36" ht="12.75" customHeight="1" x14ac:dyDescent="0.25">
      <c r="A57" s="5" t="s">
        <v>1434</v>
      </c>
      <c r="B57" s="5" t="s">
        <v>17</v>
      </c>
      <c r="C57" s="5" t="s">
        <v>414</v>
      </c>
      <c r="D57" s="5" t="s">
        <v>360</v>
      </c>
      <c r="E57" s="5" t="s">
        <v>1435</v>
      </c>
      <c r="F57" s="5" t="s">
        <v>3329</v>
      </c>
      <c r="G57" s="5">
        <v>3</v>
      </c>
      <c r="H57" s="5">
        <v>2</v>
      </c>
      <c r="I57" s="5" t="s">
        <v>3129</v>
      </c>
      <c r="J57" s="13">
        <v>0.8499377334993774</v>
      </c>
      <c r="K57" s="5">
        <v>2013</v>
      </c>
      <c r="L57" s="5" t="s">
        <v>1434</v>
      </c>
      <c r="M57" s="12">
        <v>29</v>
      </c>
      <c r="N57" s="5">
        <v>2013</v>
      </c>
      <c r="O57" s="5" t="s">
        <v>1434</v>
      </c>
      <c r="P57" s="12">
        <v>3.3</v>
      </c>
      <c r="Q57" s="5">
        <v>2013</v>
      </c>
      <c r="R57" s="5" t="s">
        <v>1434</v>
      </c>
      <c r="S57" s="12"/>
      <c r="U57" s="5" t="s">
        <v>1569</v>
      </c>
      <c r="V57" s="12">
        <v>0</v>
      </c>
      <c r="W57" s="5">
        <v>2013</v>
      </c>
      <c r="X57" s="5" t="s">
        <v>1434</v>
      </c>
      <c r="Y57" s="12">
        <v>0</v>
      </c>
      <c r="Z57" s="5">
        <v>2013</v>
      </c>
      <c r="AA57" s="5" t="s">
        <v>1434</v>
      </c>
      <c r="AB57" s="12">
        <v>0</v>
      </c>
      <c r="AC57" s="5">
        <v>2013</v>
      </c>
      <c r="AD57" s="5" t="s">
        <v>1434</v>
      </c>
      <c r="AE57" s="14">
        <v>0</v>
      </c>
      <c r="AF57" s="5">
        <v>2013</v>
      </c>
      <c r="AG57" s="5" t="s">
        <v>1434</v>
      </c>
      <c r="AH57" s="14"/>
      <c r="AJ57" s="5" t="s">
        <v>1569</v>
      </c>
    </row>
    <row r="58" spans="1:36" ht="12.75" customHeight="1" x14ac:dyDescent="0.25">
      <c r="A58" s="5" t="s">
        <v>1439</v>
      </c>
      <c r="B58" s="5" t="s">
        <v>17</v>
      </c>
      <c r="C58" s="5" t="s">
        <v>414</v>
      </c>
      <c r="D58" s="5" t="s">
        <v>360</v>
      </c>
      <c r="E58" s="5" t="s">
        <v>1441</v>
      </c>
      <c r="F58" s="5" t="s">
        <v>1440</v>
      </c>
      <c r="G58" s="5">
        <v>3</v>
      </c>
      <c r="H58" s="5">
        <v>2</v>
      </c>
      <c r="I58" s="5" t="s">
        <v>3130</v>
      </c>
      <c r="J58" s="13">
        <v>0.33134791400665337</v>
      </c>
      <c r="K58" s="5">
        <v>2013</v>
      </c>
      <c r="L58" s="5" t="s">
        <v>1439</v>
      </c>
      <c r="M58" s="12">
        <v>30</v>
      </c>
      <c r="N58" s="5">
        <v>2013</v>
      </c>
      <c r="O58" s="5" t="s">
        <v>1439</v>
      </c>
      <c r="P58" s="12">
        <v>4</v>
      </c>
      <c r="Q58" s="5">
        <v>2013</v>
      </c>
      <c r="R58" s="5" t="s">
        <v>1439</v>
      </c>
      <c r="S58" s="12"/>
      <c r="U58" s="5" t="s">
        <v>1569</v>
      </c>
      <c r="V58" s="12">
        <v>0</v>
      </c>
      <c r="W58" s="5">
        <v>2013</v>
      </c>
      <c r="X58" s="5" t="s">
        <v>1439</v>
      </c>
      <c r="Y58" s="12">
        <v>0</v>
      </c>
      <c r="Z58" s="5">
        <v>2013</v>
      </c>
      <c r="AA58" s="5" t="s">
        <v>1439</v>
      </c>
      <c r="AB58" s="12">
        <v>0</v>
      </c>
      <c r="AC58" s="5">
        <v>2013</v>
      </c>
      <c r="AD58" s="5" t="s">
        <v>1439</v>
      </c>
      <c r="AE58" s="14">
        <v>0</v>
      </c>
      <c r="AF58" s="5">
        <v>2013</v>
      </c>
      <c r="AG58" s="5" t="s">
        <v>1439</v>
      </c>
      <c r="AH58" s="14"/>
      <c r="AJ58" s="5" t="s">
        <v>1569</v>
      </c>
    </row>
    <row r="59" spans="1:36" ht="12.75" customHeight="1" x14ac:dyDescent="0.25">
      <c r="A59" s="5" t="s">
        <v>1375</v>
      </c>
      <c r="B59" s="5" t="s">
        <v>1377</v>
      </c>
      <c r="C59" s="5" t="s">
        <v>679</v>
      </c>
      <c r="D59" s="5" t="s">
        <v>620</v>
      </c>
      <c r="E59" s="5" t="s">
        <v>1378</v>
      </c>
      <c r="F59" s="5" t="s">
        <v>1376</v>
      </c>
      <c r="G59" s="5">
        <v>2</v>
      </c>
      <c r="H59" s="5">
        <v>2</v>
      </c>
      <c r="I59" s="5" t="s">
        <v>3131</v>
      </c>
      <c r="J59" s="13">
        <v>0.67161332265915896</v>
      </c>
      <c r="K59" s="5">
        <v>2012</v>
      </c>
      <c r="L59" s="5" t="s">
        <v>1375</v>
      </c>
      <c r="M59" s="12">
        <v>100</v>
      </c>
      <c r="N59" s="5">
        <v>2012</v>
      </c>
      <c r="O59" s="5" t="s">
        <v>1375</v>
      </c>
      <c r="P59" s="12">
        <v>13.5</v>
      </c>
      <c r="Q59" s="5">
        <v>2012</v>
      </c>
      <c r="R59" s="5" t="s">
        <v>1375</v>
      </c>
      <c r="S59" s="12"/>
      <c r="U59" s="5" t="s">
        <v>1569</v>
      </c>
      <c r="V59" s="12">
        <v>0</v>
      </c>
      <c r="W59" s="5">
        <v>2012</v>
      </c>
      <c r="X59" s="5" t="s">
        <v>1375</v>
      </c>
      <c r="Y59" s="12">
        <v>0</v>
      </c>
      <c r="Z59" s="5">
        <v>2012</v>
      </c>
      <c r="AA59" s="5" t="s">
        <v>1375</v>
      </c>
      <c r="AB59" s="12">
        <v>0</v>
      </c>
      <c r="AC59" s="5">
        <v>2012</v>
      </c>
      <c r="AD59" s="5" t="s">
        <v>1375</v>
      </c>
      <c r="AE59" s="14">
        <v>0</v>
      </c>
      <c r="AF59" s="5">
        <v>2012</v>
      </c>
      <c r="AG59" s="5" t="s">
        <v>1375</v>
      </c>
      <c r="AH59" s="14"/>
      <c r="AJ59" s="5" t="s">
        <v>1569</v>
      </c>
    </row>
    <row r="60" spans="1:36" ht="12.75" customHeight="1" x14ac:dyDescent="0.25">
      <c r="A60" s="5" t="s">
        <v>1396</v>
      </c>
      <c r="B60" s="5" t="s">
        <v>1377</v>
      </c>
      <c r="C60" s="5" t="s">
        <v>679</v>
      </c>
      <c r="D60" s="5" t="s">
        <v>620</v>
      </c>
      <c r="E60" s="5" t="s">
        <v>1397</v>
      </c>
      <c r="F60" s="5" t="s">
        <v>1394</v>
      </c>
      <c r="G60" s="5">
        <v>2</v>
      </c>
      <c r="H60" s="5">
        <v>2</v>
      </c>
      <c r="I60" s="5" t="s">
        <v>3132</v>
      </c>
      <c r="J60" s="13">
        <v>0.79666463074594362</v>
      </c>
      <c r="K60" s="5">
        <v>2012</v>
      </c>
      <c r="L60" s="5" t="s">
        <v>1396</v>
      </c>
      <c r="M60" s="12">
        <v>100</v>
      </c>
      <c r="N60" s="5">
        <v>2012</v>
      </c>
      <c r="O60" s="5" t="s">
        <v>1396</v>
      </c>
      <c r="P60" s="12">
        <v>5</v>
      </c>
      <c r="Q60" s="5">
        <v>2012</v>
      </c>
      <c r="R60" s="5" t="s">
        <v>1396</v>
      </c>
      <c r="S60" s="12"/>
      <c r="U60" s="5" t="s">
        <v>1569</v>
      </c>
      <c r="V60" s="12">
        <v>0</v>
      </c>
      <c r="W60" s="5">
        <v>2012</v>
      </c>
      <c r="X60" s="5" t="s">
        <v>1396</v>
      </c>
      <c r="Y60" s="12">
        <v>0</v>
      </c>
      <c r="Z60" s="5">
        <v>2012</v>
      </c>
      <c r="AA60" s="5" t="s">
        <v>1396</v>
      </c>
      <c r="AB60" s="12">
        <v>0</v>
      </c>
      <c r="AC60" s="5">
        <v>2012</v>
      </c>
      <c r="AD60" s="5" t="s">
        <v>1396</v>
      </c>
      <c r="AE60" s="14">
        <v>0</v>
      </c>
      <c r="AF60" s="5">
        <v>2012</v>
      </c>
      <c r="AG60" s="5" t="s">
        <v>1396</v>
      </c>
      <c r="AH60" s="14"/>
      <c r="AJ60" s="5" t="s">
        <v>1569</v>
      </c>
    </row>
    <row r="61" spans="1:36" ht="12.75" customHeight="1" x14ac:dyDescent="0.25">
      <c r="A61" s="5" t="s">
        <v>1360</v>
      </c>
      <c r="B61" s="5" t="s">
        <v>1124</v>
      </c>
      <c r="C61" s="5" t="s">
        <v>1123</v>
      </c>
      <c r="D61" s="5" t="s">
        <v>1038</v>
      </c>
      <c r="E61" s="5" t="s">
        <v>1362</v>
      </c>
      <c r="F61" s="5" t="s">
        <v>1361</v>
      </c>
      <c r="G61" s="5">
        <v>3</v>
      </c>
      <c r="H61" s="5">
        <v>2</v>
      </c>
      <c r="I61" s="5" t="s">
        <v>3133</v>
      </c>
      <c r="J61" s="13">
        <v>0.72398554721356123</v>
      </c>
      <c r="K61" s="5">
        <v>2018</v>
      </c>
      <c r="L61" s="5" t="s">
        <v>1360</v>
      </c>
      <c r="M61" s="12">
        <v>100</v>
      </c>
      <c r="N61" s="5">
        <v>2018</v>
      </c>
      <c r="O61" s="5" t="s">
        <v>1360</v>
      </c>
      <c r="P61" s="12">
        <v>22</v>
      </c>
      <c r="Q61" s="5">
        <v>2018</v>
      </c>
      <c r="R61" s="5" t="s">
        <v>1360</v>
      </c>
      <c r="S61" s="12"/>
      <c r="U61" s="5" t="s">
        <v>1569</v>
      </c>
      <c r="V61" s="12" t="s">
        <v>1569</v>
      </c>
      <c r="X61" s="5" t="s">
        <v>1569</v>
      </c>
      <c r="Y61" s="12" t="s">
        <v>1569</v>
      </c>
      <c r="AA61" s="5" t="s">
        <v>1569</v>
      </c>
      <c r="AB61" s="12">
        <v>73</v>
      </c>
      <c r="AC61" s="5">
        <v>2018</v>
      </c>
      <c r="AD61" s="5" t="s">
        <v>1360</v>
      </c>
      <c r="AE61" s="14">
        <v>100</v>
      </c>
      <c r="AF61" s="5">
        <v>2018</v>
      </c>
      <c r="AG61" s="5" t="s">
        <v>1360</v>
      </c>
      <c r="AH61" s="14"/>
      <c r="AJ61" s="5" t="s">
        <v>1569</v>
      </c>
    </row>
    <row r="62" spans="1:36" ht="12.75" customHeight="1" x14ac:dyDescent="0.25">
      <c r="A62" s="5" t="s">
        <v>1436</v>
      </c>
      <c r="B62" s="5" t="s">
        <v>17</v>
      </c>
      <c r="C62" s="5" t="s">
        <v>414</v>
      </c>
      <c r="D62" s="5" t="s">
        <v>360</v>
      </c>
      <c r="E62" s="5" t="s">
        <v>1438</v>
      </c>
      <c r="F62" s="5" t="s">
        <v>1437</v>
      </c>
      <c r="G62" s="5">
        <v>3</v>
      </c>
      <c r="H62" s="5">
        <v>2</v>
      </c>
      <c r="I62" s="5" t="s">
        <v>1817</v>
      </c>
      <c r="J62" s="13">
        <v>0.34999599455259156</v>
      </c>
      <c r="K62" s="5">
        <v>2013</v>
      </c>
      <c r="L62" s="5" t="s">
        <v>1436</v>
      </c>
      <c r="M62" s="12">
        <v>80</v>
      </c>
      <c r="N62" s="5">
        <v>2013</v>
      </c>
      <c r="O62" s="5" t="s">
        <v>1436</v>
      </c>
      <c r="P62" s="12">
        <v>7.8</v>
      </c>
      <c r="Q62" s="5">
        <v>2013</v>
      </c>
      <c r="R62" s="5" t="s">
        <v>1436</v>
      </c>
      <c r="S62" s="12"/>
      <c r="U62" s="5" t="s">
        <v>1569</v>
      </c>
      <c r="V62" s="12">
        <v>0</v>
      </c>
      <c r="W62" s="5">
        <v>2013</v>
      </c>
      <c r="X62" s="5" t="s">
        <v>1436</v>
      </c>
      <c r="Y62" s="12">
        <v>0</v>
      </c>
      <c r="Z62" s="5">
        <v>2013</v>
      </c>
      <c r="AA62" s="5" t="s">
        <v>1436</v>
      </c>
      <c r="AB62" s="12">
        <v>0</v>
      </c>
      <c r="AC62" s="5">
        <v>2013</v>
      </c>
      <c r="AD62" s="5" t="s">
        <v>1436</v>
      </c>
      <c r="AE62" s="14">
        <v>0</v>
      </c>
      <c r="AF62" s="5">
        <v>2013</v>
      </c>
      <c r="AG62" s="5" t="s">
        <v>1436</v>
      </c>
      <c r="AH62" s="14"/>
      <c r="AJ62" s="5" t="s">
        <v>1569</v>
      </c>
    </row>
    <row r="63" spans="1:36" ht="12.75" customHeight="1" x14ac:dyDescent="0.25">
      <c r="A63" s="5" t="s">
        <v>1430</v>
      </c>
      <c r="B63" s="5" t="s">
        <v>17</v>
      </c>
      <c r="C63" s="5" t="s">
        <v>414</v>
      </c>
      <c r="D63" s="5" t="s">
        <v>360</v>
      </c>
      <c r="E63" s="5" t="s">
        <v>1432</v>
      </c>
      <c r="F63" s="5" t="s">
        <v>1431</v>
      </c>
      <c r="G63" s="5">
        <v>3</v>
      </c>
      <c r="H63" s="5">
        <v>2</v>
      </c>
      <c r="I63" s="5" t="s">
        <v>1818</v>
      </c>
      <c r="J63" s="13">
        <v>0.24906600249066002</v>
      </c>
      <c r="K63" s="5">
        <v>2013</v>
      </c>
      <c r="L63" s="5" t="s">
        <v>1430</v>
      </c>
      <c r="M63" s="12">
        <v>10</v>
      </c>
      <c r="N63" s="5">
        <v>2013</v>
      </c>
      <c r="O63" s="5" t="s">
        <v>1430</v>
      </c>
      <c r="P63" s="12">
        <v>13</v>
      </c>
      <c r="Q63" s="5">
        <v>2013</v>
      </c>
      <c r="R63" s="5" t="s">
        <v>1430</v>
      </c>
      <c r="S63" s="12"/>
      <c r="U63" s="5" t="s">
        <v>1569</v>
      </c>
      <c r="V63" s="12">
        <v>0</v>
      </c>
      <c r="W63" s="5">
        <v>2013</v>
      </c>
      <c r="X63" s="5" t="s">
        <v>1430</v>
      </c>
      <c r="Y63" s="12">
        <v>0</v>
      </c>
      <c r="Z63" s="5">
        <v>2013</v>
      </c>
      <c r="AA63" s="5" t="s">
        <v>1430</v>
      </c>
      <c r="AB63" s="12">
        <v>0</v>
      </c>
      <c r="AC63" s="5">
        <v>2013</v>
      </c>
      <c r="AD63" s="5" t="s">
        <v>1430</v>
      </c>
      <c r="AE63" s="14">
        <v>0</v>
      </c>
      <c r="AF63" s="5">
        <v>2013</v>
      </c>
      <c r="AG63" s="5" t="s">
        <v>1430</v>
      </c>
      <c r="AH63" s="14"/>
      <c r="AJ63" s="5" t="s">
        <v>1569</v>
      </c>
    </row>
    <row r="64" spans="1:36" ht="12.75" customHeight="1" x14ac:dyDescent="0.25">
      <c r="A64" s="5" t="s">
        <v>1419</v>
      </c>
      <c r="B64" s="5" t="s">
        <v>17</v>
      </c>
      <c r="C64" s="5" t="s">
        <v>414</v>
      </c>
      <c r="D64" s="5" t="s">
        <v>360</v>
      </c>
      <c r="E64" s="5" t="s">
        <v>1421</v>
      </c>
      <c r="F64" s="5" t="s">
        <v>1420</v>
      </c>
      <c r="G64" s="5">
        <v>3</v>
      </c>
      <c r="H64" s="5">
        <v>3</v>
      </c>
      <c r="I64" s="5" t="s">
        <v>1819</v>
      </c>
      <c r="J64" s="13">
        <v>0.25007964319847087</v>
      </c>
      <c r="K64" s="5">
        <v>2013</v>
      </c>
      <c r="L64" s="5" t="s">
        <v>1419</v>
      </c>
      <c r="M64" s="12">
        <v>30</v>
      </c>
      <c r="N64" s="5">
        <v>2013</v>
      </c>
      <c r="O64" s="5" t="s">
        <v>1419</v>
      </c>
      <c r="P64" s="12">
        <v>6</v>
      </c>
      <c r="Q64" s="5">
        <v>2013</v>
      </c>
      <c r="R64" s="5" t="s">
        <v>1419</v>
      </c>
      <c r="S64" s="12"/>
      <c r="U64" s="5" t="s">
        <v>1569</v>
      </c>
      <c r="V64" s="12">
        <v>0</v>
      </c>
      <c r="W64" s="5">
        <v>2013</v>
      </c>
      <c r="X64" s="5" t="s">
        <v>1419</v>
      </c>
      <c r="Y64" s="12">
        <v>0</v>
      </c>
      <c r="Z64" s="5">
        <v>2013</v>
      </c>
      <c r="AA64" s="5" t="s">
        <v>1419</v>
      </c>
      <c r="AB64" s="12">
        <v>0</v>
      </c>
      <c r="AC64" s="5">
        <v>2013</v>
      </c>
      <c r="AD64" s="5" t="s">
        <v>1419</v>
      </c>
      <c r="AE64" s="14">
        <v>0</v>
      </c>
      <c r="AF64" s="5">
        <v>2013</v>
      </c>
      <c r="AG64" s="5" t="s">
        <v>1419</v>
      </c>
      <c r="AH64" s="14"/>
      <c r="AJ64" s="5" t="s">
        <v>1569</v>
      </c>
    </row>
    <row r="65" spans="1:36" ht="12.75" customHeight="1" x14ac:dyDescent="0.25">
      <c r="A65" s="5" t="s">
        <v>1388</v>
      </c>
      <c r="B65" s="5" t="s">
        <v>1377</v>
      </c>
      <c r="C65" s="5" t="s">
        <v>679</v>
      </c>
      <c r="D65" s="5" t="s">
        <v>620</v>
      </c>
      <c r="E65" s="5" t="s">
        <v>1389</v>
      </c>
      <c r="F65" s="5" t="s">
        <v>3331</v>
      </c>
      <c r="G65" s="5">
        <v>2</v>
      </c>
      <c r="H65" s="5">
        <v>3</v>
      </c>
      <c r="I65" s="5" t="s">
        <v>1821</v>
      </c>
      <c r="J65" s="13">
        <v>0.83599031180116434</v>
      </c>
      <c r="K65" s="5">
        <v>2012</v>
      </c>
      <c r="L65" s="5" t="s">
        <v>1388</v>
      </c>
      <c r="M65" s="12">
        <v>100</v>
      </c>
      <c r="N65" s="5">
        <v>2012</v>
      </c>
      <c r="O65" s="5" t="s">
        <v>1388</v>
      </c>
      <c r="P65" s="12">
        <v>10.029999999999999</v>
      </c>
      <c r="Q65" s="5">
        <v>2012</v>
      </c>
      <c r="R65" s="5" t="s">
        <v>1388</v>
      </c>
      <c r="S65" s="12"/>
      <c r="U65" s="5" t="s">
        <v>1569</v>
      </c>
      <c r="V65" s="12">
        <v>0</v>
      </c>
      <c r="W65" s="5">
        <v>2012</v>
      </c>
      <c r="X65" s="5" t="s">
        <v>1388</v>
      </c>
      <c r="Y65" s="12">
        <v>0</v>
      </c>
      <c r="Z65" s="5">
        <v>2012</v>
      </c>
      <c r="AA65" s="5" t="s">
        <v>1388</v>
      </c>
      <c r="AB65" s="12">
        <v>0</v>
      </c>
      <c r="AC65" s="5">
        <v>2012</v>
      </c>
      <c r="AD65" s="5" t="s">
        <v>1388</v>
      </c>
      <c r="AE65" s="14">
        <v>0</v>
      </c>
      <c r="AF65" s="5">
        <v>2012</v>
      </c>
      <c r="AG65" s="5" t="s">
        <v>1388</v>
      </c>
      <c r="AH65" s="14"/>
      <c r="AJ65" s="5" t="s">
        <v>1569</v>
      </c>
    </row>
    <row r="66" spans="1:36" ht="12.75" customHeight="1" x14ac:dyDescent="0.25">
      <c r="A66" s="5" t="s">
        <v>1385</v>
      </c>
      <c r="B66" s="5" t="s">
        <v>1377</v>
      </c>
      <c r="C66" s="5" t="s">
        <v>679</v>
      </c>
      <c r="D66" s="5" t="s">
        <v>620</v>
      </c>
      <c r="E66" s="5" t="s">
        <v>1387</v>
      </c>
      <c r="F66" s="5" t="s">
        <v>1386</v>
      </c>
      <c r="G66" s="5">
        <v>2</v>
      </c>
      <c r="H66" s="5">
        <v>2</v>
      </c>
      <c r="I66" s="5" t="s">
        <v>1822</v>
      </c>
      <c r="J66" s="13">
        <v>0.43404238609718065</v>
      </c>
      <c r="K66" s="5">
        <v>2012</v>
      </c>
      <c r="L66" s="5" t="s">
        <v>1385</v>
      </c>
      <c r="M66" s="12">
        <v>100</v>
      </c>
      <c r="N66" s="5">
        <v>2012</v>
      </c>
      <c r="O66" s="5" t="s">
        <v>1385</v>
      </c>
      <c r="P66" s="12">
        <v>10.029999999999999</v>
      </c>
      <c r="Q66" s="5">
        <v>2012</v>
      </c>
      <c r="R66" s="5" t="s">
        <v>1385</v>
      </c>
      <c r="S66" s="12"/>
      <c r="U66" s="5" t="s">
        <v>1569</v>
      </c>
      <c r="V66" s="12">
        <v>0</v>
      </c>
      <c r="W66" s="5">
        <v>2012</v>
      </c>
      <c r="X66" s="5" t="s">
        <v>1385</v>
      </c>
      <c r="Y66" s="12">
        <v>0</v>
      </c>
      <c r="Z66" s="5">
        <v>2012</v>
      </c>
      <c r="AA66" s="5" t="s">
        <v>1385</v>
      </c>
      <c r="AB66" s="12">
        <v>0</v>
      </c>
      <c r="AC66" s="5">
        <v>2012</v>
      </c>
      <c r="AD66" s="5" t="s">
        <v>1385</v>
      </c>
      <c r="AE66" s="14">
        <v>40</v>
      </c>
      <c r="AF66" s="5">
        <v>2012</v>
      </c>
      <c r="AG66" s="5" t="s">
        <v>1385</v>
      </c>
      <c r="AH66" s="14"/>
      <c r="AJ66" s="5" t="s">
        <v>1569</v>
      </c>
    </row>
    <row r="67" spans="1:36" ht="12.75" customHeight="1" x14ac:dyDescent="0.25">
      <c r="A67" s="5" t="s">
        <v>1404</v>
      </c>
      <c r="B67" s="5" t="s">
        <v>1377</v>
      </c>
      <c r="C67" s="5" t="s">
        <v>679</v>
      </c>
      <c r="D67" s="5" t="s">
        <v>620</v>
      </c>
      <c r="E67" s="5" t="s">
        <v>1406</v>
      </c>
      <c r="F67" s="5" t="s">
        <v>1405</v>
      </c>
      <c r="G67" s="5">
        <v>2</v>
      </c>
      <c r="H67" s="5">
        <v>3</v>
      </c>
      <c r="I67" s="5" t="s">
        <v>1823</v>
      </c>
      <c r="J67" s="13">
        <v>0.68610258056902607</v>
      </c>
      <c r="K67" s="5">
        <v>2012</v>
      </c>
      <c r="L67" s="5" t="s">
        <v>1404</v>
      </c>
      <c r="M67" s="12">
        <v>100</v>
      </c>
      <c r="N67" s="5">
        <v>2012</v>
      </c>
      <c r="O67" s="5" t="s">
        <v>1404</v>
      </c>
      <c r="P67" s="12">
        <v>6</v>
      </c>
      <c r="Q67" s="5">
        <v>2012</v>
      </c>
      <c r="R67" s="5" t="s">
        <v>1404</v>
      </c>
      <c r="S67" s="12"/>
      <c r="U67" s="5" t="s">
        <v>1569</v>
      </c>
      <c r="V67" s="12">
        <v>0</v>
      </c>
      <c r="W67" s="5">
        <v>2012</v>
      </c>
      <c r="X67" s="5" t="s">
        <v>1404</v>
      </c>
      <c r="Y67" s="12">
        <v>0</v>
      </c>
      <c r="Z67" s="5">
        <v>2012</v>
      </c>
      <c r="AA67" s="5" t="s">
        <v>1404</v>
      </c>
      <c r="AB67" s="12">
        <v>0</v>
      </c>
      <c r="AC67" s="5">
        <v>2012</v>
      </c>
      <c r="AD67" s="5" t="s">
        <v>1404</v>
      </c>
      <c r="AE67" s="14">
        <v>0</v>
      </c>
      <c r="AF67" s="5">
        <v>2012</v>
      </c>
      <c r="AG67" s="5" t="s">
        <v>1404</v>
      </c>
      <c r="AH67" s="14"/>
      <c r="AJ67" s="5" t="s">
        <v>1569</v>
      </c>
    </row>
    <row r="68" spans="1:36" ht="12.75" customHeight="1" x14ac:dyDescent="0.25">
      <c r="A68" s="5" t="s">
        <v>1448</v>
      </c>
      <c r="B68" s="5" t="s">
        <v>17</v>
      </c>
      <c r="C68" s="5" t="s">
        <v>414</v>
      </c>
      <c r="D68" s="5" t="s">
        <v>360</v>
      </c>
      <c r="E68" s="5" t="s">
        <v>1450</v>
      </c>
      <c r="F68" s="5" t="s">
        <v>1449</v>
      </c>
      <c r="G68" s="5">
        <v>3</v>
      </c>
      <c r="H68" s="5">
        <v>2</v>
      </c>
      <c r="I68" s="5" t="s">
        <v>1824</v>
      </c>
      <c r="J68" s="13">
        <v>0.56978088777350289</v>
      </c>
      <c r="K68" s="5">
        <v>2013</v>
      </c>
      <c r="L68" s="5" t="s">
        <v>1448</v>
      </c>
      <c r="M68" s="12">
        <v>52</v>
      </c>
      <c r="N68" s="5">
        <v>2013</v>
      </c>
      <c r="O68" s="5" t="s">
        <v>1448</v>
      </c>
      <c r="P68" s="12">
        <v>20</v>
      </c>
      <c r="Q68" s="5">
        <v>2013</v>
      </c>
      <c r="R68" s="5" t="s">
        <v>1448</v>
      </c>
      <c r="S68" s="12"/>
      <c r="U68" s="5" t="s">
        <v>1569</v>
      </c>
      <c r="V68" s="12">
        <v>0</v>
      </c>
      <c r="W68" s="5">
        <v>2013</v>
      </c>
      <c r="X68" s="5" t="s">
        <v>1448</v>
      </c>
      <c r="Y68" s="12">
        <v>0</v>
      </c>
      <c r="Z68" s="5">
        <v>2013</v>
      </c>
      <c r="AA68" s="5" t="s">
        <v>1448</v>
      </c>
      <c r="AB68" s="12">
        <v>0</v>
      </c>
      <c r="AC68" s="5">
        <v>2013</v>
      </c>
      <c r="AD68" s="5" t="s">
        <v>1448</v>
      </c>
      <c r="AE68" s="14">
        <v>0</v>
      </c>
      <c r="AF68" s="5">
        <v>2013</v>
      </c>
      <c r="AG68" s="5" t="s">
        <v>1448</v>
      </c>
      <c r="AH68" s="14"/>
      <c r="AJ68" s="5" t="s">
        <v>1569</v>
      </c>
    </row>
    <row r="69" spans="1:36" ht="12.75" customHeight="1" x14ac:dyDescent="0.25">
      <c r="A69" s="5" t="s">
        <v>1445</v>
      </c>
      <c r="B69" s="5" t="s">
        <v>17</v>
      </c>
      <c r="C69" s="5" t="s">
        <v>414</v>
      </c>
      <c r="D69" s="5" t="s">
        <v>360</v>
      </c>
      <c r="E69" s="5" t="s">
        <v>1447</v>
      </c>
      <c r="F69" s="5" t="s">
        <v>1446</v>
      </c>
      <c r="G69" s="5">
        <v>3</v>
      </c>
      <c r="H69" s="5">
        <v>2</v>
      </c>
      <c r="I69" s="5" t="s">
        <v>1825</v>
      </c>
      <c r="J69" s="13">
        <v>0.24848677922905385</v>
      </c>
      <c r="K69" s="5">
        <v>2013</v>
      </c>
      <c r="L69" s="5" t="s">
        <v>1445</v>
      </c>
      <c r="M69" s="12">
        <v>40</v>
      </c>
      <c r="N69" s="5">
        <v>2013</v>
      </c>
      <c r="O69" s="5" t="s">
        <v>1445</v>
      </c>
      <c r="P69" s="12">
        <v>7</v>
      </c>
      <c r="Q69" s="5">
        <v>2013</v>
      </c>
      <c r="R69" s="5" t="s">
        <v>1445</v>
      </c>
      <c r="S69" s="12"/>
      <c r="U69" s="5" t="s">
        <v>1569</v>
      </c>
      <c r="V69" s="12">
        <v>0</v>
      </c>
      <c r="W69" s="5">
        <v>2013</v>
      </c>
      <c r="X69" s="5" t="s">
        <v>1445</v>
      </c>
      <c r="Y69" s="12">
        <v>0</v>
      </c>
      <c r="Z69" s="5">
        <v>2013</v>
      </c>
      <c r="AA69" s="5" t="s">
        <v>1445</v>
      </c>
      <c r="AB69" s="12">
        <v>0</v>
      </c>
      <c r="AC69" s="5">
        <v>2013</v>
      </c>
      <c r="AD69" s="5" t="s">
        <v>1445</v>
      </c>
      <c r="AE69" s="14">
        <v>0</v>
      </c>
      <c r="AF69" s="5">
        <v>2013</v>
      </c>
      <c r="AG69" s="5" t="s">
        <v>1445</v>
      </c>
      <c r="AH69" s="14"/>
      <c r="AJ69" s="5" t="s">
        <v>1569</v>
      </c>
    </row>
    <row r="70" spans="1:36" ht="12.75" customHeight="1" x14ac:dyDescent="0.25">
      <c r="A70" s="5" t="s">
        <v>1398</v>
      </c>
      <c r="B70" s="5" t="s">
        <v>1377</v>
      </c>
      <c r="C70" s="5" t="s">
        <v>679</v>
      </c>
      <c r="D70" s="5" t="s">
        <v>620</v>
      </c>
      <c r="E70" s="5" t="s">
        <v>1400</v>
      </c>
      <c r="F70" s="5" t="s">
        <v>1399</v>
      </c>
      <c r="G70" s="5">
        <v>2</v>
      </c>
      <c r="H70" s="5">
        <v>2</v>
      </c>
      <c r="I70" s="5" t="s">
        <v>1826</v>
      </c>
      <c r="J70" s="13">
        <v>0.99739141247313168</v>
      </c>
      <c r="K70" s="5">
        <v>2012</v>
      </c>
      <c r="L70" s="5" t="s">
        <v>1398</v>
      </c>
      <c r="M70" s="12">
        <v>100</v>
      </c>
      <c r="N70" s="5">
        <v>2012</v>
      </c>
      <c r="O70" s="5" t="s">
        <v>1398</v>
      </c>
      <c r="P70" s="12">
        <v>5</v>
      </c>
      <c r="Q70" s="5">
        <v>2012</v>
      </c>
      <c r="R70" s="5" t="s">
        <v>1398</v>
      </c>
      <c r="S70" s="12"/>
      <c r="U70" s="5" t="s">
        <v>1569</v>
      </c>
      <c r="V70" s="12">
        <v>0</v>
      </c>
      <c r="W70" s="5">
        <v>2012</v>
      </c>
      <c r="X70" s="5" t="s">
        <v>1398</v>
      </c>
      <c r="Y70" s="12">
        <v>0</v>
      </c>
      <c r="Z70" s="5">
        <v>2012</v>
      </c>
      <c r="AA70" s="5" t="s">
        <v>1398</v>
      </c>
      <c r="AB70" s="12">
        <v>0</v>
      </c>
      <c r="AC70" s="5">
        <v>2012</v>
      </c>
      <c r="AD70" s="5" t="s">
        <v>1398</v>
      </c>
      <c r="AE70" s="14">
        <v>0</v>
      </c>
      <c r="AF70" s="5">
        <v>2012</v>
      </c>
      <c r="AG70" s="5" t="s">
        <v>1398</v>
      </c>
      <c r="AH70" s="14"/>
      <c r="AJ70" s="5" t="s">
        <v>1569</v>
      </c>
    </row>
    <row r="71" spans="1:36" ht="12.75" customHeight="1" x14ac:dyDescent="0.25">
      <c r="A71" s="5" t="s">
        <v>1372</v>
      </c>
      <c r="B71" s="5" t="s">
        <v>1124</v>
      </c>
      <c r="C71" s="5" t="s">
        <v>1123</v>
      </c>
      <c r="D71" s="5" t="s">
        <v>1038</v>
      </c>
      <c r="E71" s="5" t="s">
        <v>1374</v>
      </c>
      <c r="F71" s="5" t="s">
        <v>1373</v>
      </c>
      <c r="G71" s="5">
        <v>2</v>
      </c>
      <c r="H71" s="5">
        <v>2</v>
      </c>
      <c r="I71" s="5" t="s">
        <v>1827</v>
      </c>
      <c r="J71" s="13">
        <v>1.0493362794171064</v>
      </c>
      <c r="K71" s="5">
        <v>2018</v>
      </c>
      <c r="L71" s="5" t="s">
        <v>1372</v>
      </c>
      <c r="M71" s="12">
        <v>100</v>
      </c>
      <c r="N71" s="5">
        <v>2018</v>
      </c>
      <c r="O71" s="5" t="s">
        <v>1372</v>
      </c>
      <c r="P71" s="12">
        <v>12</v>
      </c>
      <c r="Q71" s="5">
        <v>2018</v>
      </c>
      <c r="R71" s="5" t="s">
        <v>1372</v>
      </c>
      <c r="S71" s="12"/>
      <c r="U71" s="5" t="s">
        <v>1569</v>
      </c>
      <c r="V71" s="12" t="s">
        <v>1569</v>
      </c>
      <c r="X71" s="5" t="s">
        <v>1569</v>
      </c>
      <c r="Y71" s="12" t="s">
        <v>1569</v>
      </c>
      <c r="AA71" s="5" t="s">
        <v>1569</v>
      </c>
      <c r="AB71" s="12">
        <v>100</v>
      </c>
      <c r="AC71" s="5">
        <v>2018</v>
      </c>
      <c r="AD71" s="5" t="s">
        <v>1372</v>
      </c>
      <c r="AE71" s="14">
        <v>100</v>
      </c>
      <c r="AF71" s="5">
        <v>2018</v>
      </c>
      <c r="AG71" s="5" t="s">
        <v>1372</v>
      </c>
      <c r="AH71" s="14"/>
      <c r="AJ71" s="5" t="s">
        <v>1569</v>
      </c>
    </row>
    <row r="72" spans="1:36" ht="12.75" customHeight="1" x14ac:dyDescent="0.25">
      <c r="A72" s="5" t="s">
        <v>1505</v>
      </c>
      <c r="B72" s="5" t="s">
        <v>1300</v>
      </c>
      <c r="C72" s="5" t="s">
        <v>1299</v>
      </c>
      <c r="D72" s="5" t="s">
        <v>1038</v>
      </c>
      <c r="E72" s="5" t="s">
        <v>1506</v>
      </c>
      <c r="F72" s="5" t="s">
        <v>1307</v>
      </c>
      <c r="G72" s="5">
        <v>3</v>
      </c>
      <c r="H72" s="5">
        <v>1</v>
      </c>
      <c r="I72" s="5" t="s">
        <v>1828</v>
      </c>
      <c r="J72" s="13">
        <v>0.80643554909173765</v>
      </c>
      <c r="K72" s="5">
        <v>2015</v>
      </c>
      <c r="L72" s="5" t="s">
        <v>1505</v>
      </c>
      <c r="M72" s="12">
        <v>90</v>
      </c>
      <c r="N72" s="5">
        <v>2015</v>
      </c>
      <c r="O72" s="5" t="s">
        <v>1505</v>
      </c>
      <c r="P72" s="12">
        <v>11.5</v>
      </c>
      <c r="Q72" s="5">
        <v>2015</v>
      </c>
      <c r="R72" s="5" t="s">
        <v>1505</v>
      </c>
      <c r="S72" s="12"/>
      <c r="U72" s="5" t="s">
        <v>1569</v>
      </c>
      <c r="V72" s="12">
        <v>0</v>
      </c>
      <c r="W72" s="5">
        <v>2015</v>
      </c>
      <c r="X72" s="5" t="s">
        <v>1505</v>
      </c>
      <c r="Y72" s="12">
        <v>0</v>
      </c>
      <c r="Z72" s="5">
        <v>2015</v>
      </c>
      <c r="AA72" s="5" t="s">
        <v>1505</v>
      </c>
      <c r="AB72" s="12">
        <v>0</v>
      </c>
      <c r="AC72" s="5">
        <v>2015</v>
      </c>
      <c r="AD72" s="5" t="s">
        <v>1505</v>
      </c>
      <c r="AE72" s="14">
        <v>92</v>
      </c>
      <c r="AF72" s="5">
        <v>2015</v>
      </c>
      <c r="AG72" s="5" t="s">
        <v>1505</v>
      </c>
      <c r="AH72" s="14"/>
      <c r="AJ72" s="5" t="s">
        <v>1569</v>
      </c>
    </row>
    <row r="73" spans="1:36" ht="12.75" customHeight="1" x14ac:dyDescent="0.25">
      <c r="A73" s="5" t="s">
        <v>1510</v>
      </c>
      <c r="B73" s="5" t="s">
        <v>1300</v>
      </c>
      <c r="C73" s="5" t="s">
        <v>1299</v>
      </c>
      <c r="D73" s="5" t="s">
        <v>1038</v>
      </c>
      <c r="E73" s="5" t="s">
        <v>1512</v>
      </c>
      <c r="F73" s="5" t="s">
        <v>1511</v>
      </c>
      <c r="G73" s="5">
        <v>3</v>
      </c>
      <c r="H73" s="5">
        <v>1</v>
      </c>
      <c r="I73" s="5" t="s">
        <v>1829</v>
      </c>
      <c r="J73" s="13">
        <v>0.59999978076311067</v>
      </c>
      <c r="K73" s="5">
        <v>2015</v>
      </c>
      <c r="L73" s="5" t="s">
        <v>1510</v>
      </c>
      <c r="M73" s="12">
        <v>30</v>
      </c>
      <c r="N73" s="5">
        <v>2015</v>
      </c>
      <c r="O73" s="5" t="s">
        <v>1510</v>
      </c>
      <c r="P73" s="12">
        <v>16</v>
      </c>
      <c r="Q73" s="5">
        <v>2015</v>
      </c>
      <c r="R73" s="5" t="s">
        <v>1510</v>
      </c>
      <c r="S73" s="12"/>
      <c r="U73" s="5" t="s">
        <v>1569</v>
      </c>
      <c r="V73" s="12">
        <v>0</v>
      </c>
      <c r="W73" s="5">
        <v>2015</v>
      </c>
      <c r="X73" s="5" t="s">
        <v>1510</v>
      </c>
      <c r="Y73" s="12">
        <v>0</v>
      </c>
      <c r="Z73" s="5">
        <v>2015</v>
      </c>
      <c r="AA73" s="5" t="s">
        <v>1510</v>
      </c>
      <c r="AB73" s="12">
        <v>0</v>
      </c>
      <c r="AC73" s="5">
        <v>2015</v>
      </c>
      <c r="AD73" s="5" t="s">
        <v>1510</v>
      </c>
      <c r="AE73" s="14">
        <v>60</v>
      </c>
      <c r="AF73" s="5">
        <v>2015</v>
      </c>
      <c r="AG73" s="5" t="s">
        <v>1510</v>
      </c>
      <c r="AH73" s="14"/>
      <c r="AJ73" s="5" t="s">
        <v>1569</v>
      </c>
    </row>
    <row r="74" spans="1:36" ht="12.75" customHeight="1" x14ac:dyDescent="0.25">
      <c r="A74" s="5" t="s">
        <v>1507</v>
      </c>
      <c r="B74" s="5" t="s">
        <v>1300</v>
      </c>
      <c r="C74" s="5" t="s">
        <v>1299</v>
      </c>
      <c r="D74" s="5" t="s">
        <v>1038</v>
      </c>
      <c r="E74" s="5" t="s">
        <v>1509</v>
      </c>
      <c r="F74" s="5" t="s">
        <v>1508</v>
      </c>
      <c r="G74" s="5">
        <v>3</v>
      </c>
      <c r="H74" s="5">
        <v>1</v>
      </c>
      <c r="I74" s="5" t="s">
        <v>1830</v>
      </c>
      <c r="J74" s="13">
        <v>0.44478104782240357</v>
      </c>
      <c r="K74" s="5">
        <v>2015</v>
      </c>
      <c r="L74" s="5" t="s">
        <v>1507</v>
      </c>
      <c r="M74" s="12">
        <v>77</v>
      </c>
      <c r="N74" s="5">
        <v>2015</v>
      </c>
      <c r="O74" s="5" t="s">
        <v>1507</v>
      </c>
      <c r="P74" s="12">
        <v>10</v>
      </c>
      <c r="Q74" s="5">
        <v>2015</v>
      </c>
      <c r="R74" s="5" t="s">
        <v>1507</v>
      </c>
      <c r="S74" s="12"/>
      <c r="U74" s="5" t="s">
        <v>1569</v>
      </c>
      <c r="V74" s="12">
        <v>0</v>
      </c>
      <c r="W74" s="5">
        <v>2015</v>
      </c>
      <c r="X74" s="5" t="s">
        <v>1507</v>
      </c>
      <c r="Y74" s="12">
        <v>0</v>
      </c>
      <c r="Z74" s="5">
        <v>2015</v>
      </c>
      <c r="AA74" s="5" t="s">
        <v>1507</v>
      </c>
      <c r="AB74" s="12">
        <v>0</v>
      </c>
      <c r="AC74" s="5">
        <v>2015</v>
      </c>
      <c r="AD74" s="5" t="s">
        <v>1507</v>
      </c>
      <c r="AE74" s="14">
        <v>76</v>
      </c>
      <c r="AF74" s="5">
        <v>2015</v>
      </c>
      <c r="AG74" s="5" t="s">
        <v>1507</v>
      </c>
      <c r="AH74" s="14"/>
      <c r="AJ74" s="5" t="s">
        <v>1569</v>
      </c>
    </row>
    <row r="75" spans="1:36" ht="12.75" customHeight="1" x14ac:dyDescent="0.25">
      <c r="A75" s="5" t="s">
        <v>1410</v>
      </c>
      <c r="B75" s="5" t="s">
        <v>1377</v>
      </c>
      <c r="C75" s="5" t="s">
        <v>679</v>
      </c>
      <c r="D75" s="5" t="s">
        <v>620</v>
      </c>
      <c r="E75" s="5" t="s">
        <v>1412</v>
      </c>
      <c r="F75" s="5" t="s">
        <v>1411</v>
      </c>
      <c r="G75" s="5">
        <v>2</v>
      </c>
      <c r="H75" s="5">
        <v>2</v>
      </c>
      <c r="I75" s="5" t="s">
        <v>1831</v>
      </c>
      <c r="J75" s="13">
        <v>0.85693582432815607</v>
      </c>
      <c r="K75" s="5">
        <v>2012</v>
      </c>
      <c r="L75" s="5" t="s">
        <v>1410</v>
      </c>
      <c r="M75" s="12">
        <v>100</v>
      </c>
      <c r="N75" s="5">
        <v>2012</v>
      </c>
      <c r="O75" s="5" t="s">
        <v>1410</v>
      </c>
      <c r="P75" s="12">
        <v>6</v>
      </c>
      <c r="Q75" s="5">
        <v>2012</v>
      </c>
      <c r="R75" s="5" t="s">
        <v>1410</v>
      </c>
      <c r="S75" s="12"/>
      <c r="U75" s="5" t="s">
        <v>1569</v>
      </c>
      <c r="V75" s="12">
        <v>0</v>
      </c>
      <c r="W75" s="5">
        <v>2012</v>
      </c>
      <c r="X75" s="5" t="s">
        <v>1410</v>
      </c>
      <c r="Y75" s="12">
        <v>0</v>
      </c>
      <c r="Z75" s="5">
        <v>2012</v>
      </c>
      <c r="AA75" s="5" t="s">
        <v>1410</v>
      </c>
      <c r="AB75" s="12">
        <v>0</v>
      </c>
      <c r="AC75" s="5">
        <v>2012</v>
      </c>
      <c r="AD75" s="5" t="s">
        <v>1410</v>
      </c>
      <c r="AE75" s="14">
        <v>0</v>
      </c>
      <c r="AF75" s="5">
        <v>2012</v>
      </c>
      <c r="AG75" s="5" t="s">
        <v>1410</v>
      </c>
      <c r="AH75" s="14"/>
      <c r="AJ75" s="5" t="s">
        <v>1569</v>
      </c>
    </row>
    <row r="76" spans="1:36" ht="12.75" customHeight="1" x14ac:dyDescent="0.25">
      <c r="A76" s="5" t="s">
        <v>1407</v>
      </c>
      <c r="B76" s="5" t="s">
        <v>1377</v>
      </c>
      <c r="C76" s="5" t="s">
        <v>679</v>
      </c>
      <c r="D76" s="5" t="s">
        <v>620</v>
      </c>
      <c r="E76" s="5" t="s">
        <v>1409</v>
      </c>
      <c r="F76" s="5" t="s">
        <v>1408</v>
      </c>
      <c r="G76" s="5">
        <v>2</v>
      </c>
      <c r="H76" s="5">
        <v>2</v>
      </c>
      <c r="I76" s="5" t="s">
        <v>1832</v>
      </c>
      <c r="J76" s="13">
        <v>0.69147338742643782</v>
      </c>
      <c r="K76" s="5">
        <v>2012</v>
      </c>
      <c r="L76" s="5" t="s">
        <v>1407</v>
      </c>
      <c r="M76" s="12">
        <v>100</v>
      </c>
      <c r="N76" s="5">
        <v>2012</v>
      </c>
      <c r="O76" s="5" t="s">
        <v>1407</v>
      </c>
      <c r="P76" s="12">
        <v>5</v>
      </c>
      <c r="Q76" s="5">
        <v>2012</v>
      </c>
      <c r="R76" s="5" t="s">
        <v>1407</v>
      </c>
      <c r="S76" s="12"/>
      <c r="U76" s="5" t="s">
        <v>1569</v>
      </c>
      <c r="V76" s="12">
        <v>0</v>
      </c>
      <c r="W76" s="5">
        <v>2012</v>
      </c>
      <c r="X76" s="5" t="s">
        <v>1407</v>
      </c>
      <c r="Y76" s="12">
        <v>0</v>
      </c>
      <c r="Z76" s="5">
        <v>2012</v>
      </c>
      <c r="AA76" s="5" t="s">
        <v>1407</v>
      </c>
      <c r="AB76" s="12">
        <v>0</v>
      </c>
      <c r="AC76" s="5">
        <v>2012</v>
      </c>
      <c r="AD76" s="5" t="s">
        <v>1407</v>
      </c>
      <c r="AE76" s="14">
        <v>10</v>
      </c>
      <c r="AF76" s="5">
        <v>2012</v>
      </c>
      <c r="AG76" s="5" t="s">
        <v>1407</v>
      </c>
      <c r="AH76" s="14"/>
      <c r="AJ76" s="5" t="s">
        <v>1569</v>
      </c>
    </row>
    <row r="77" spans="1:36" ht="12.75" customHeight="1" x14ac:dyDescent="0.25">
      <c r="A77" s="5" t="s">
        <v>1379</v>
      </c>
      <c r="B77" s="5" t="s">
        <v>1377</v>
      </c>
      <c r="C77" s="5" t="s">
        <v>679</v>
      </c>
      <c r="D77" s="5" t="s">
        <v>620</v>
      </c>
      <c r="E77" s="5" t="s">
        <v>1381</v>
      </c>
      <c r="F77" s="5" t="s">
        <v>1380</v>
      </c>
      <c r="G77" s="5">
        <v>2</v>
      </c>
      <c r="H77" s="5">
        <v>2</v>
      </c>
      <c r="I77" s="5" t="s">
        <v>1833</v>
      </c>
      <c r="J77" s="13">
        <v>0.68677949472651467</v>
      </c>
      <c r="K77" s="5">
        <v>2012</v>
      </c>
      <c r="L77" s="5" t="s">
        <v>1379</v>
      </c>
      <c r="M77" s="12">
        <v>100</v>
      </c>
      <c r="N77" s="5">
        <v>2012</v>
      </c>
      <c r="O77" s="5" t="s">
        <v>1379</v>
      </c>
      <c r="P77" s="12">
        <v>13.5</v>
      </c>
      <c r="Q77" s="5">
        <v>2012</v>
      </c>
      <c r="R77" s="5" t="s">
        <v>1379</v>
      </c>
      <c r="S77" s="12"/>
      <c r="U77" s="5" t="s">
        <v>1569</v>
      </c>
      <c r="V77" s="12">
        <v>0</v>
      </c>
      <c r="W77" s="5">
        <v>2012</v>
      </c>
      <c r="X77" s="5" t="s">
        <v>1379</v>
      </c>
      <c r="Y77" s="12">
        <v>0</v>
      </c>
      <c r="Z77" s="5">
        <v>2012</v>
      </c>
      <c r="AA77" s="5" t="s">
        <v>1379</v>
      </c>
      <c r="AB77" s="12">
        <v>0</v>
      </c>
      <c r="AC77" s="5">
        <v>2012</v>
      </c>
      <c r="AD77" s="5" t="s">
        <v>1379</v>
      </c>
      <c r="AE77" s="14">
        <v>0</v>
      </c>
      <c r="AF77" s="5">
        <v>2012</v>
      </c>
      <c r="AG77" s="5" t="s">
        <v>1379</v>
      </c>
      <c r="AH77" s="14"/>
      <c r="AJ77" s="5" t="s">
        <v>1569</v>
      </c>
    </row>
    <row r="78" spans="1:36" ht="12.75" customHeight="1" x14ac:dyDescent="0.25">
      <c r="A78" s="5" t="s">
        <v>1382</v>
      </c>
      <c r="B78" s="5" t="s">
        <v>1377</v>
      </c>
      <c r="C78" s="5" t="s">
        <v>679</v>
      </c>
      <c r="D78" s="5" t="s">
        <v>620</v>
      </c>
      <c r="E78" s="5" t="s">
        <v>1384</v>
      </c>
      <c r="F78" s="5" t="s">
        <v>1383</v>
      </c>
      <c r="G78" s="5">
        <v>1</v>
      </c>
      <c r="H78" s="5">
        <v>1</v>
      </c>
      <c r="I78" s="5" t="s">
        <v>1834</v>
      </c>
      <c r="J78" s="13">
        <v>0.60734470629677639</v>
      </c>
      <c r="K78" s="5">
        <v>2012</v>
      </c>
      <c r="L78" s="5" t="s">
        <v>1382</v>
      </c>
      <c r="M78" s="12">
        <v>100</v>
      </c>
      <c r="N78" s="5">
        <v>2012</v>
      </c>
      <c r="O78" s="5" t="s">
        <v>1382</v>
      </c>
      <c r="P78" s="12">
        <v>0</v>
      </c>
      <c r="Q78" s="5">
        <v>2012</v>
      </c>
      <c r="R78" s="5" t="s">
        <v>1382</v>
      </c>
      <c r="S78" s="12"/>
      <c r="U78" s="5" t="s">
        <v>1569</v>
      </c>
      <c r="V78" s="12">
        <v>0</v>
      </c>
      <c r="W78" s="5">
        <v>2012</v>
      </c>
      <c r="X78" s="5" t="s">
        <v>1382</v>
      </c>
      <c r="Y78" s="12">
        <v>0</v>
      </c>
      <c r="Z78" s="5">
        <v>2012</v>
      </c>
      <c r="AA78" s="5" t="s">
        <v>1382</v>
      </c>
      <c r="AB78" s="12">
        <v>0</v>
      </c>
      <c r="AC78" s="5">
        <v>2012</v>
      </c>
      <c r="AD78" s="5" t="s">
        <v>1382</v>
      </c>
      <c r="AE78" s="14">
        <v>0</v>
      </c>
      <c r="AF78" s="5">
        <v>2012</v>
      </c>
      <c r="AG78" s="5" t="s">
        <v>1382</v>
      </c>
      <c r="AH78" s="14"/>
      <c r="AJ78" s="5" t="s">
        <v>1569</v>
      </c>
    </row>
    <row r="79" spans="1:36" ht="12.75" customHeight="1" x14ac:dyDescent="0.25">
      <c r="A79" s="5" t="s">
        <v>1358</v>
      </c>
      <c r="B79" s="5" t="s">
        <v>1124</v>
      </c>
      <c r="C79" s="5" t="s">
        <v>1123</v>
      </c>
      <c r="D79" s="5" t="s">
        <v>1038</v>
      </c>
      <c r="E79" s="5" t="s">
        <v>1359</v>
      </c>
      <c r="F79" s="5" t="s">
        <v>2748</v>
      </c>
      <c r="G79" s="5">
        <v>2</v>
      </c>
      <c r="H79" s="5">
        <v>1</v>
      </c>
      <c r="I79" s="5" t="s">
        <v>1835</v>
      </c>
      <c r="J79" s="13">
        <v>1.5362408109070891</v>
      </c>
      <c r="K79" s="5">
        <v>2018</v>
      </c>
      <c r="L79" s="5" t="s">
        <v>1358</v>
      </c>
      <c r="M79" s="12">
        <v>100</v>
      </c>
      <c r="N79" s="5">
        <v>2018</v>
      </c>
      <c r="O79" s="5" t="s">
        <v>1358</v>
      </c>
      <c r="P79" s="12">
        <v>20</v>
      </c>
      <c r="Q79" s="5">
        <v>2018</v>
      </c>
      <c r="R79" s="5" t="s">
        <v>1358</v>
      </c>
      <c r="S79" s="12"/>
      <c r="U79" s="5" t="s">
        <v>1569</v>
      </c>
      <c r="V79" s="12" t="s">
        <v>1569</v>
      </c>
      <c r="X79" s="5" t="s">
        <v>1569</v>
      </c>
      <c r="Y79" s="12" t="s">
        <v>1569</v>
      </c>
      <c r="AA79" s="5" t="s">
        <v>1569</v>
      </c>
      <c r="AB79" s="12">
        <v>73</v>
      </c>
      <c r="AC79" s="5">
        <v>2018</v>
      </c>
      <c r="AD79" s="5" t="s">
        <v>1358</v>
      </c>
      <c r="AE79" s="14">
        <v>100</v>
      </c>
      <c r="AF79" s="5">
        <v>2018</v>
      </c>
      <c r="AG79" s="5" t="s">
        <v>1358</v>
      </c>
      <c r="AH79" s="14"/>
      <c r="AJ79" s="5" t="s">
        <v>1569</v>
      </c>
    </row>
    <row r="80" spans="1:36" ht="12.75" customHeight="1" x14ac:dyDescent="0.25">
      <c r="A80" s="5" t="s">
        <v>1413</v>
      </c>
      <c r="B80" s="5" t="s">
        <v>1377</v>
      </c>
      <c r="C80" s="5" t="s">
        <v>679</v>
      </c>
      <c r="D80" s="5" t="s">
        <v>620</v>
      </c>
      <c r="E80" s="5" t="s">
        <v>1415</v>
      </c>
      <c r="F80" s="5" t="s">
        <v>1414</v>
      </c>
      <c r="G80" s="5">
        <v>2</v>
      </c>
      <c r="H80" s="5">
        <v>2</v>
      </c>
      <c r="I80" s="5" t="s">
        <v>1837</v>
      </c>
      <c r="J80" s="13">
        <v>0.93914751019188492</v>
      </c>
      <c r="K80" s="5">
        <v>2012</v>
      </c>
      <c r="L80" s="5" t="s">
        <v>1413</v>
      </c>
      <c r="M80" s="12">
        <v>100</v>
      </c>
      <c r="N80" s="5">
        <v>2012</v>
      </c>
      <c r="O80" s="5" t="s">
        <v>1413</v>
      </c>
      <c r="P80" s="12">
        <v>6</v>
      </c>
      <c r="Q80" s="5">
        <v>2012</v>
      </c>
      <c r="R80" s="5" t="s">
        <v>1413</v>
      </c>
      <c r="S80" s="12"/>
      <c r="U80" s="5" t="s">
        <v>1569</v>
      </c>
      <c r="V80" s="12">
        <v>0</v>
      </c>
      <c r="W80" s="5">
        <v>2012</v>
      </c>
      <c r="X80" s="5" t="s">
        <v>1413</v>
      </c>
      <c r="Y80" s="12">
        <v>0</v>
      </c>
      <c r="Z80" s="5">
        <v>2012</v>
      </c>
      <c r="AA80" s="5" t="s">
        <v>1413</v>
      </c>
      <c r="AB80" s="12">
        <v>0</v>
      </c>
      <c r="AC80" s="5">
        <v>2012</v>
      </c>
      <c r="AD80" s="5" t="s">
        <v>1413</v>
      </c>
      <c r="AE80" s="14">
        <v>50</v>
      </c>
      <c r="AF80" s="5">
        <v>2012</v>
      </c>
      <c r="AG80" s="5" t="s">
        <v>1413</v>
      </c>
      <c r="AH80" s="14"/>
      <c r="AJ80" s="5" t="s">
        <v>1569</v>
      </c>
    </row>
    <row r="81" spans="1:36" ht="12.75" customHeight="1" x14ac:dyDescent="0.25">
      <c r="A81" s="5" t="s">
        <v>1442</v>
      </c>
      <c r="B81" s="5" t="s">
        <v>17</v>
      </c>
      <c r="C81" s="5" t="s">
        <v>414</v>
      </c>
      <c r="D81" s="5" t="s">
        <v>360</v>
      </c>
      <c r="E81" s="5" t="s">
        <v>1444</v>
      </c>
      <c r="F81" s="5" t="s">
        <v>1443</v>
      </c>
      <c r="G81" s="5">
        <v>3</v>
      </c>
      <c r="H81" s="5">
        <v>2</v>
      </c>
      <c r="I81" s="5" t="s">
        <v>1839</v>
      </c>
      <c r="J81" s="13">
        <v>0.25022831050228311</v>
      </c>
      <c r="K81" s="5">
        <v>2013</v>
      </c>
      <c r="L81" s="5" t="s">
        <v>1442</v>
      </c>
      <c r="M81" s="12">
        <v>30</v>
      </c>
      <c r="N81" s="5">
        <v>2013</v>
      </c>
      <c r="O81" s="5" t="s">
        <v>1442</v>
      </c>
      <c r="P81" s="12">
        <v>5</v>
      </c>
      <c r="Q81" s="5">
        <v>2013</v>
      </c>
      <c r="R81" s="5" t="s">
        <v>1442</v>
      </c>
      <c r="S81" s="12"/>
      <c r="U81" s="5" t="s">
        <v>1569</v>
      </c>
      <c r="V81" s="12">
        <v>0</v>
      </c>
      <c r="W81" s="5">
        <v>2013</v>
      </c>
      <c r="X81" s="5" t="s">
        <v>1442</v>
      </c>
      <c r="Y81" s="12">
        <v>0</v>
      </c>
      <c r="Z81" s="5">
        <v>2013</v>
      </c>
      <c r="AA81" s="5" t="s">
        <v>1442</v>
      </c>
      <c r="AB81" s="12">
        <v>0</v>
      </c>
      <c r="AC81" s="5">
        <v>2013</v>
      </c>
      <c r="AD81" s="5" t="s">
        <v>1442</v>
      </c>
      <c r="AE81" s="14">
        <v>0</v>
      </c>
      <c r="AF81" s="5">
        <v>2013</v>
      </c>
      <c r="AG81" s="5" t="s">
        <v>1442</v>
      </c>
      <c r="AH81" s="14"/>
      <c r="AJ81" s="5" t="s">
        <v>1569</v>
      </c>
    </row>
    <row r="82" spans="1:36" ht="12.75" customHeight="1" x14ac:dyDescent="0.25">
      <c r="A82" s="5" t="s">
        <v>1422</v>
      </c>
      <c r="B82" s="5" t="s">
        <v>17</v>
      </c>
      <c r="C82" s="5" t="s">
        <v>414</v>
      </c>
      <c r="D82" s="5" t="s">
        <v>360</v>
      </c>
      <c r="E82" s="5" t="s">
        <v>1424</v>
      </c>
      <c r="F82" s="5" t="s">
        <v>1423</v>
      </c>
      <c r="G82" s="5">
        <v>3</v>
      </c>
      <c r="H82" s="5">
        <v>2</v>
      </c>
      <c r="I82" s="5" t="s">
        <v>1840</v>
      </c>
      <c r="J82" s="13">
        <v>0.24906600249066002</v>
      </c>
      <c r="K82" s="5">
        <v>2013</v>
      </c>
      <c r="L82" s="5" t="s">
        <v>1422</v>
      </c>
      <c r="M82" s="12">
        <v>40</v>
      </c>
      <c r="N82" s="5">
        <v>2013</v>
      </c>
      <c r="O82" s="5" t="s">
        <v>1422</v>
      </c>
      <c r="P82" s="12">
        <v>7</v>
      </c>
      <c r="Q82" s="5">
        <v>2013</v>
      </c>
      <c r="R82" s="5" t="s">
        <v>1422</v>
      </c>
      <c r="S82" s="12"/>
      <c r="U82" s="5" t="s">
        <v>1569</v>
      </c>
      <c r="V82" s="12">
        <v>0</v>
      </c>
      <c r="W82" s="5">
        <v>2013</v>
      </c>
      <c r="X82" s="5" t="s">
        <v>1422</v>
      </c>
      <c r="Y82" s="12">
        <v>0</v>
      </c>
      <c r="Z82" s="5">
        <v>2013</v>
      </c>
      <c r="AA82" s="5" t="s">
        <v>1422</v>
      </c>
      <c r="AB82" s="12">
        <v>0</v>
      </c>
      <c r="AC82" s="5">
        <v>2013</v>
      </c>
      <c r="AD82" s="5" t="s">
        <v>1422</v>
      </c>
      <c r="AE82" s="14">
        <v>0</v>
      </c>
      <c r="AF82" s="5">
        <v>2013</v>
      </c>
      <c r="AG82" s="5" t="s">
        <v>1422</v>
      </c>
      <c r="AH82" s="14"/>
      <c r="AJ82" s="5" t="s">
        <v>1569</v>
      </c>
    </row>
    <row r="83" spans="1:36" ht="12.75" customHeight="1" x14ac:dyDescent="0.25">
      <c r="A83" s="5" t="s">
        <v>1425</v>
      </c>
      <c r="B83" s="5" t="s">
        <v>17</v>
      </c>
      <c r="C83" s="5" t="s">
        <v>414</v>
      </c>
      <c r="D83" s="5" t="s">
        <v>360</v>
      </c>
      <c r="E83" s="5" t="s">
        <v>1427</v>
      </c>
      <c r="F83" s="5" t="s">
        <v>1426</v>
      </c>
      <c r="G83" s="5">
        <v>3</v>
      </c>
      <c r="H83" s="5">
        <v>2</v>
      </c>
      <c r="I83" s="5" t="s">
        <v>1841</v>
      </c>
      <c r="J83" s="13">
        <v>0.24961948249619481</v>
      </c>
      <c r="K83" s="5">
        <v>2013</v>
      </c>
      <c r="L83" s="5" t="s">
        <v>1425</v>
      </c>
      <c r="M83" s="12">
        <v>50</v>
      </c>
      <c r="N83" s="5">
        <v>2013</v>
      </c>
      <c r="O83" s="5" t="s">
        <v>1425</v>
      </c>
      <c r="P83" s="12">
        <v>5</v>
      </c>
      <c r="Q83" s="5">
        <v>2013</v>
      </c>
      <c r="R83" s="5" t="s">
        <v>1425</v>
      </c>
      <c r="S83" s="12"/>
      <c r="U83" s="5" t="s">
        <v>1569</v>
      </c>
      <c r="V83" s="12">
        <v>0</v>
      </c>
      <c r="W83" s="5">
        <v>2013</v>
      </c>
      <c r="X83" s="5" t="s">
        <v>1425</v>
      </c>
      <c r="Y83" s="12">
        <v>0</v>
      </c>
      <c r="Z83" s="5">
        <v>2013</v>
      </c>
      <c r="AA83" s="5" t="s">
        <v>1425</v>
      </c>
      <c r="AB83" s="12">
        <v>0</v>
      </c>
      <c r="AC83" s="5">
        <v>2013</v>
      </c>
      <c r="AD83" s="5" t="s">
        <v>1425</v>
      </c>
      <c r="AE83" s="14">
        <v>0</v>
      </c>
      <c r="AF83" s="5">
        <v>2013</v>
      </c>
      <c r="AG83" s="5" t="s">
        <v>1425</v>
      </c>
      <c r="AH83" s="14"/>
      <c r="AJ83" s="5" t="s">
        <v>1569</v>
      </c>
    </row>
    <row r="84" spans="1:36" ht="12.75" customHeight="1" x14ac:dyDescent="0.25">
      <c r="A84" s="5" t="s">
        <v>1363</v>
      </c>
      <c r="B84" s="5" t="s">
        <v>1124</v>
      </c>
      <c r="C84" s="5" t="s">
        <v>1123</v>
      </c>
      <c r="D84" s="5" t="s">
        <v>1038</v>
      </c>
      <c r="E84" s="5" t="s">
        <v>1365</v>
      </c>
      <c r="F84" s="5" t="s">
        <v>1364</v>
      </c>
      <c r="G84" s="5">
        <v>3</v>
      </c>
      <c r="H84" s="5">
        <v>1</v>
      </c>
      <c r="I84" s="5" t="s">
        <v>1842</v>
      </c>
      <c r="J84" s="13">
        <v>1.7078872317546403</v>
      </c>
      <c r="K84" s="5">
        <v>2018</v>
      </c>
      <c r="L84" s="5" t="s">
        <v>1363</v>
      </c>
      <c r="M84" s="12">
        <v>100</v>
      </c>
      <c r="N84" s="5">
        <v>2018</v>
      </c>
      <c r="O84" s="5" t="s">
        <v>1363</v>
      </c>
      <c r="P84" s="12">
        <v>13</v>
      </c>
      <c r="Q84" s="5">
        <v>2018</v>
      </c>
      <c r="R84" s="5" t="s">
        <v>1363</v>
      </c>
      <c r="S84" s="12"/>
      <c r="U84" s="5" t="s">
        <v>1569</v>
      </c>
      <c r="V84" s="12" t="s">
        <v>1569</v>
      </c>
      <c r="X84" s="5" t="s">
        <v>1569</v>
      </c>
      <c r="Y84" s="12" t="s">
        <v>1569</v>
      </c>
      <c r="AA84" s="5" t="s">
        <v>1569</v>
      </c>
      <c r="AB84" s="12">
        <v>94</v>
      </c>
      <c r="AC84" s="5">
        <v>2018</v>
      </c>
      <c r="AD84" s="5" t="s">
        <v>1363</v>
      </c>
      <c r="AE84" s="14">
        <v>100</v>
      </c>
      <c r="AF84" s="5">
        <v>2018</v>
      </c>
      <c r="AG84" s="5" t="s">
        <v>1363</v>
      </c>
      <c r="AH84" s="14"/>
      <c r="AJ84" s="5" t="s">
        <v>1569</v>
      </c>
    </row>
    <row r="85" spans="1:36" ht="12.75" customHeight="1" x14ac:dyDescent="0.25">
      <c r="A85" s="4" t="s">
        <v>356</v>
      </c>
      <c r="B85" s="5" t="s">
        <v>359</v>
      </c>
      <c r="C85" s="5" t="s">
        <v>358</v>
      </c>
      <c r="D85" s="5" t="s">
        <v>360</v>
      </c>
      <c r="E85" s="5" t="s">
        <v>361</v>
      </c>
      <c r="F85" s="5" t="s">
        <v>357</v>
      </c>
      <c r="G85" s="5">
        <v>2</v>
      </c>
      <c r="H85" s="15">
        <v>1</v>
      </c>
      <c r="I85" s="4"/>
      <c r="J85" s="13">
        <v>0.52024644846967216</v>
      </c>
      <c r="K85" s="5">
        <v>2017</v>
      </c>
      <c r="L85" s="5" t="s">
        <v>356</v>
      </c>
      <c r="M85" s="12">
        <v>95</v>
      </c>
      <c r="N85" s="5">
        <v>2017</v>
      </c>
      <c r="O85" s="5" t="s">
        <v>356</v>
      </c>
      <c r="P85" s="12">
        <v>5.6456129122582457</v>
      </c>
      <c r="Q85" s="5">
        <v>2017</v>
      </c>
      <c r="R85" s="5" t="s">
        <v>356</v>
      </c>
      <c r="S85" s="12"/>
      <c r="U85" s="5" t="s">
        <v>1569</v>
      </c>
      <c r="V85" s="12">
        <v>0</v>
      </c>
      <c r="W85" s="5">
        <v>2017</v>
      </c>
      <c r="X85" s="5" t="s">
        <v>356</v>
      </c>
      <c r="Y85" s="12">
        <v>0</v>
      </c>
      <c r="Z85" s="5">
        <v>2017</v>
      </c>
      <c r="AA85" s="5" t="s">
        <v>356</v>
      </c>
      <c r="AB85" s="12">
        <v>0</v>
      </c>
      <c r="AC85" s="5">
        <v>2017</v>
      </c>
      <c r="AD85" s="5" t="s">
        <v>356</v>
      </c>
      <c r="AE85" s="14">
        <v>0</v>
      </c>
      <c r="AF85" s="5">
        <v>2017</v>
      </c>
      <c r="AG85" s="5" t="s">
        <v>356</v>
      </c>
      <c r="AH85" s="14"/>
      <c r="AJ85" s="5" t="s">
        <v>1569</v>
      </c>
    </row>
    <row r="86" spans="1:36" ht="12.75" customHeight="1" x14ac:dyDescent="0.25">
      <c r="A86" s="4" t="s">
        <v>362</v>
      </c>
      <c r="B86" s="5" t="s">
        <v>359</v>
      </c>
      <c r="C86" s="5" t="s">
        <v>358</v>
      </c>
      <c r="D86" s="5" t="s">
        <v>360</v>
      </c>
      <c r="E86" s="5" t="s">
        <v>364</v>
      </c>
      <c r="F86" s="5" t="s">
        <v>363</v>
      </c>
      <c r="G86" s="5">
        <v>2</v>
      </c>
      <c r="H86" s="15">
        <v>1</v>
      </c>
      <c r="I86" s="4"/>
      <c r="J86" s="13">
        <v>0.81321898481235178</v>
      </c>
      <c r="K86" s="5">
        <v>2017</v>
      </c>
      <c r="L86" s="5" t="s">
        <v>362</v>
      </c>
      <c r="M86" s="12">
        <v>95</v>
      </c>
      <c r="N86" s="5">
        <v>2017</v>
      </c>
      <c r="O86" s="5" t="s">
        <v>362</v>
      </c>
      <c r="P86" s="12">
        <v>9.6425178741062965</v>
      </c>
      <c r="Q86" s="5">
        <v>2017</v>
      </c>
      <c r="R86" s="5" t="s">
        <v>362</v>
      </c>
      <c r="S86" s="12"/>
      <c r="U86" s="5" t="s">
        <v>1569</v>
      </c>
      <c r="V86" s="12">
        <v>0</v>
      </c>
      <c r="W86" s="5">
        <v>2017</v>
      </c>
      <c r="X86" s="5" t="s">
        <v>362</v>
      </c>
      <c r="Y86" s="12">
        <v>0</v>
      </c>
      <c r="Z86" s="5">
        <v>2017</v>
      </c>
      <c r="AA86" s="5" t="s">
        <v>362</v>
      </c>
      <c r="AB86" s="12">
        <v>0</v>
      </c>
      <c r="AC86" s="5">
        <v>2017</v>
      </c>
      <c r="AD86" s="5" t="s">
        <v>362</v>
      </c>
      <c r="AE86" s="14">
        <v>0</v>
      </c>
      <c r="AF86" s="5">
        <v>2017</v>
      </c>
      <c r="AG86" s="5" t="s">
        <v>362</v>
      </c>
      <c r="AH86" s="14"/>
      <c r="AJ86" s="5" t="s">
        <v>1569</v>
      </c>
    </row>
    <row r="87" spans="1:36" ht="12.75" customHeight="1" x14ac:dyDescent="0.25">
      <c r="A87" s="4" t="s">
        <v>365</v>
      </c>
      <c r="B87" s="5" t="s">
        <v>359</v>
      </c>
      <c r="C87" s="5" t="s">
        <v>358</v>
      </c>
      <c r="D87" s="5" t="s">
        <v>360</v>
      </c>
      <c r="E87" s="5" t="s">
        <v>367</v>
      </c>
      <c r="F87" s="5" t="s">
        <v>366</v>
      </c>
      <c r="G87" s="5">
        <v>2</v>
      </c>
      <c r="H87" s="15">
        <v>2</v>
      </c>
      <c r="I87" s="4" t="s">
        <v>1843</v>
      </c>
      <c r="J87" s="13">
        <v>0.23774323162145145</v>
      </c>
      <c r="K87" s="5">
        <v>2017</v>
      </c>
      <c r="L87" s="5" t="s">
        <v>365</v>
      </c>
      <c r="M87" s="12">
        <v>95</v>
      </c>
      <c r="N87" s="5">
        <v>2017</v>
      </c>
      <c r="O87" s="5" t="s">
        <v>365</v>
      </c>
      <c r="P87" s="12">
        <v>10.66132264529058</v>
      </c>
      <c r="Q87" s="5">
        <v>2017</v>
      </c>
      <c r="R87" s="5" t="s">
        <v>365</v>
      </c>
      <c r="S87" s="12"/>
      <c r="U87" s="5" t="s">
        <v>1569</v>
      </c>
      <c r="V87" s="12">
        <v>0</v>
      </c>
      <c r="W87" s="5">
        <v>2017</v>
      </c>
      <c r="X87" s="5" t="s">
        <v>365</v>
      </c>
      <c r="Y87" s="12">
        <v>0</v>
      </c>
      <c r="Z87" s="5">
        <v>2017</v>
      </c>
      <c r="AA87" s="5" t="s">
        <v>365</v>
      </c>
      <c r="AB87" s="12">
        <v>0</v>
      </c>
      <c r="AC87" s="5">
        <v>2017</v>
      </c>
      <c r="AD87" s="5" t="s">
        <v>365</v>
      </c>
      <c r="AE87" s="14">
        <v>0</v>
      </c>
      <c r="AF87" s="5">
        <v>2017</v>
      </c>
      <c r="AG87" s="5" t="s">
        <v>365</v>
      </c>
      <c r="AH87" s="14"/>
      <c r="AJ87" s="5" t="s">
        <v>1569</v>
      </c>
    </row>
    <row r="88" spans="1:36" ht="12.75" customHeight="1" x14ac:dyDescent="0.25">
      <c r="A88" s="4" t="s">
        <v>368</v>
      </c>
      <c r="B88" s="5" t="s">
        <v>359</v>
      </c>
      <c r="C88" s="5" t="s">
        <v>358</v>
      </c>
      <c r="D88" s="5" t="s">
        <v>360</v>
      </c>
      <c r="E88" s="5" t="s">
        <v>370</v>
      </c>
      <c r="F88" s="5" t="s">
        <v>369</v>
      </c>
      <c r="G88" s="5">
        <v>2</v>
      </c>
      <c r="H88" s="15">
        <v>2</v>
      </c>
      <c r="I88" s="4" t="s">
        <v>1843</v>
      </c>
      <c r="J88" s="13">
        <v>1.4729729729729732</v>
      </c>
      <c r="K88" s="5">
        <v>2016</v>
      </c>
      <c r="L88" s="5" t="s">
        <v>368</v>
      </c>
      <c r="M88" s="12">
        <v>75</v>
      </c>
      <c r="N88" s="5">
        <v>2016</v>
      </c>
      <c r="O88" s="5" t="s">
        <v>368</v>
      </c>
      <c r="P88" s="12">
        <v>11.111111111111111</v>
      </c>
      <c r="Q88" s="5">
        <v>2016</v>
      </c>
      <c r="R88" s="5" t="s">
        <v>368</v>
      </c>
      <c r="S88" s="12"/>
      <c r="U88" s="5" t="s">
        <v>1569</v>
      </c>
      <c r="V88" s="12">
        <v>0</v>
      </c>
      <c r="W88" s="5">
        <v>2016</v>
      </c>
      <c r="X88" s="5" t="s">
        <v>368</v>
      </c>
      <c r="Y88" s="12">
        <v>0</v>
      </c>
      <c r="Z88" s="5">
        <v>2016</v>
      </c>
      <c r="AA88" s="5" t="s">
        <v>368</v>
      </c>
      <c r="AB88" s="12">
        <v>0</v>
      </c>
      <c r="AC88" s="5">
        <v>2016</v>
      </c>
      <c r="AD88" s="5" t="s">
        <v>368</v>
      </c>
      <c r="AE88" s="14">
        <v>0</v>
      </c>
      <c r="AF88" s="5">
        <v>2016</v>
      </c>
      <c r="AG88" s="5" t="s">
        <v>368</v>
      </c>
      <c r="AH88" s="14"/>
      <c r="AJ88" s="5" t="s">
        <v>1569</v>
      </c>
    </row>
    <row r="89" spans="1:36" ht="12.75" customHeight="1" x14ac:dyDescent="0.25">
      <c r="A89" s="4" t="s">
        <v>371</v>
      </c>
      <c r="B89" s="5" t="s">
        <v>359</v>
      </c>
      <c r="C89" s="5" t="s">
        <v>358</v>
      </c>
      <c r="D89" s="5" t="s">
        <v>360</v>
      </c>
      <c r="E89" s="5" t="s">
        <v>1571</v>
      </c>
      <c r="F89" s="5" t="s">
        <v>372</v>
      </c>
      <c r="G89" s="5">
        <v>2</v>
      </c>
      <c r="H89" s="15">
        <v>2</v>
      </c>
      <c r="I89" s="4" t="s">
        <v>1844</v>
      </c>
      <c r="J89" s="13">
        <v>0.78426165816965077</v>
      </c>
      <c r="K89" s="5">
        <v>2017</v>
      </c>
      <c r="L89" s="5" t="s">
        <v>371</v>
      </c>
      <c r="M89" s="12">
        <v>95</v>
      </c>
      <c r="N89" s="5">
        <v>2017</v>
      </c>
      <c r="O89" s="5" t="s">
        <v>371</v>
      </c>
      <c r="P89" s="12">
        <v>12.061206120612059</v>
      </c>
      <c r="Q89" s="5">
        <v>2017</v>
      </c>
      <c r="R89" s="5" t="s">
        <v>371</v>
      </c>
      <c r="S89" s="12"/>
      <c r="U89" s="5" t="s">
        <v>1569</v>
      </c>
      <c r="V89" s="12">
        <v>0</v>
      </c>
      <c r="W89" s="5">
        <v>2017</v>
      </c>
      <c r="X89" s="5" t="s">
        <v>371</v>
      </c>
      <c r="Y89" s="12">
        <v>0</v>
      </c>
      <c r="Z89" s="5">
        <v>2017</v>
      </c>
      <c r="AA89" s="5" t="s">
        <v>371</v>
      </c>
      <c r="AB89" s="12">
        <v>0</v>
      </c>
      <c r="AC89" s="5">
        <v>2017</v>
      </c>
      <c r="AD89" s="5" t="s">
        <v>371</v>
      </c>
      <c r="AE89" s="14">
        <v>0</v>
      </c>
      <c r="AF89" s="5">
        <v>2017</v>
      </c>
      <c r="AG89" s="5" t="s">
        <v>371</v>
      </c>
      <c r="AH89" s="14"/>
      <c r="AJ89" s="5" t="s">
        <v>1569</v>
      </c>
    </row>
    <row r="90" spans="1:36" ht="12.75" customHeight="1" x14ac:dyDescent="0.25">
      <c r="A90" s="4" t="s">
        <v>1034</v>
      </c>
      <c r="B90" s="5" t="s">
        <v>1037</v>
      </c>
      <c r="C90" s="5" t="s">
        <v>1036</v>
      </c>
      <c r="D90" s="5" t="s">
        <v>1038</v>
      </c>
      <c r="E90" s="5" t="s">
        <v>1039</v>
      </c>
      <c r="F90" s="5" t="s">
        <v>1035</v>
      </c>
      <c r="G90" s="5">
        <v>3</v>
      </c>
      <c r="H90" s="15">
        <v>1</v>
      </c>
      <c r="I90" s="4"/>
      <c r="J90" s="13">
        <v>1.5385763980860401</v>
      </c>
      <c r="K90" s="5">
        <v>2014</v>
      </c>
      <c r="L90" s="5" t="s">
        <v>1034</v>
      </c>
      <c r="M90" s="12">
        <v>85</v>
      </c>
      <c r="N90" s="5">
        <v>2014</v>
      </c>
      <c r="O90" s="5" t="s">
        <v>1034</v>
      </c>
      <c r="P90" s="12">
        <v>11.1</v>
      </c>
      <c r="Q90" s="5">
        <v>2014</v>
      </c>
      <c r="R90" s="5" t="s">
        <v>1034</v>
      </c>
      <c r="S90" s="12"/>
      <c r="U90" s="5" t="s">
        <v>1569</v>
      </c>
      <c r="V90" s="12">
        <v>0</v>
      </c>
      <c r="W90" s="5">
        <v>2014</v>
      </c>
      <c r="X90" s="5" t="s">
        <v>1034</v>
      </c>
      <c r="Y90" s="12">
        <v>0</v>
      </c>
      <c r="Z90" s="5">
        <v>2014</v>
      </c>
      <c r="AA90" s="5" t="s">
        <v>1034</v>
      </c>
      <c r="AB90" s="12">
        <v>0</v>
      </c>
      <c r="AC90" s="5">
        <v>2014</v>
      </c>
      <c r="AD90" s="5" t="s">
        <v>1034</v>
      </c>
      <c r="AE90" s="14">
        <v>0</v>
      </c>
      <c r="AF90" s="5">
        <v>2014</v>
      </c>
      <c r="AG90" s="5" t="s">
        <v>1034</v>
      </c>
      <c r="AH90" s="14"/>
      <c r="AJ90" s="5" t="s">
        <v>1569</v>
      </c>
    </row>
    <row r="91" spans="1:36" ht="12.75" customHeight="1" x14ac:dyDescent="0.25">
      <c r="A91" s="4" t="s">
        <v>1040</v>
      </c>
      <c r="B91" s="5" t="s">
        <v>1037</v>
      </c>
      <c r="C91" s="5" t="s">
        <v>1036</v>
      </c>
      <c r="D91" s="5" t="s">
        <v>1038</v>
      </c>
      <c r="E91" s="5" t="s">
        <v>1042</v>
      </c>
      <c r="F91" s="5" t="s">
        <v>1041</v>
      </c>
      <c r="G91" s="5">
        <v>3</v>
      </c>
      <c r="H91" s="15">
        <v>1</v>
      </c>
      <c r="I91" s="4"/>
      <c r="J91" s="13">
        <v>1.1247702255110741</v>
      </c>
      <c r="K91" s="5">
        <v>2017</v>
      </c>
      <c r="L91" s="5" t="s">
        <v>1040</v>
      </c>
      <c r="M91" s="12">
        <v>100</v>
      </c>
      <c r="N91" s="5">
        <v>2017</v>
      </c>
      <c r="O91" s="5" t="s">
        <v>1040</v>
      </c>
      <c r="P91" s="12">
        <v>11</v>
      </c>
      <c r="Q91" s="5">
        <v>2017</v>
      </c>
      <c r="R91" s="5" t="s">
        <v>1040</v>
      </c>
      <c r="S91" s="12"/>
      <c r="U91" s="5" t="s">
        <v>1569</v>
      </c>
      <c r="V91" s="12">
        <v>0</v>
      </c>
      <c r="W91" s="5">
        <v>2017</v>
      </c>
      <c r="X91" s="5" t="s">
        <v>1040</v>
      </c>
      <c r="Y91" s="12">
        <v>0</v>
      </c>
      <c r="Z91" s="5">
        <v>2017</v>
      </c>
      <c r="AA91" s="5" t="s">
        <v>1040</v>
      </c>
      <c r="AB91" s="12">
        <v>0</v>
      </c>
      <c r="AC91" s="5">
        <v>2017</v>
      </c>
      <c r="AD91" s="5" t="s">
        <v>1040</v>
      </c>
      <c r="AE91" s="14">
        <v>100</v>
      </c>
      <c r="AF91" s="5">
        <v>2017</v>
      </c>
      <c r="AG91" s="5" t="s">
        <v>1040</v>
      </c>
      <c r="AH91" s="14"/>
      <c r="AJ91" s="5" t="s">
        <v>1569</v>
      </c>
    </row>
    <row r="92" spans="1:36" ht="12.75" customHeight="1" x14ac:dyDescent="0.25">
      <c r="A92" s="4" t="s">
        <v>1051</v>
      </c>
      <c r="B92" s="5" t="s">
        <v>1053</v>
      </c>
      <c r="C92" s="5" t="s">
        <v>1052</v>
      </c>
      <c r="D92" s="5" t="s">
        <v>1038</v>
      </c>
      <c r="E92" s="5" t="s">
        <v>1054</v>
      </c>
      <c r="F92" s="5" t="s">
        <v>3135</v>
      </c>
      <c r="G92" s="5">
        <v>1</v>
      </c>
      <c r="H92" s="15">
        <v>3</v>
      </c>
      <c r="I92" s="4" t="s">
        <v>3136</v>
      </c>
      <c r="J92" s="13" t="s">
        <v>1569</v>
      </c>
      <c r="L92" s="5" t="s">
        <v>1569</v>
      </c>
      <c r="M92" s="12" t="s">
        <v>1569</v>
      </c>
      <c r="O92" s="5" t="s">
        <v>1569</v>
      </c>
      <c r="P92" s="12">
        <v>12.8</v>
      </c>
      <c r="R92" s="5" t="s">
        <v>1051</v>
      </c>
      <c r="S92" s="12"/>
      <c r="U92" s="5" t="s">
        <v>1569</v>
      </c>
      <c r="V92" s="12" t="s">
        <v>1569</v>
      </c>
      <c r="X92" s="5" t="s">
        <v>1569</v>
      </c>
      <c r="Y92" s="12" t="s">
        <v>1569</v>
      </c>
      <c r="AA92" s="5" t="s">
        <v>1569</v>
      </c>
      <c r="AB92" s="12" t="s">
        <v>1569</v>
      </c>
      <c r="AD92" s="5" t="s">
        <v>1569</v>
      </c>
      <c r="AE92" s="14" t="s">
        <v>1569</v>
      </c>
      <c r="AG92" s="5" t="s">
        <v>1569</v>
      </c>
      <c r="AH92" s="14"/>
      <c r="AJ92" s="5" t="s">
        <v>1569</v>
      </c>
    </row>
    <row r="93" spans="1:36" ht="12.75" customHeight="1" x14ac:dyDescent="0.25">
      <c r="A93" s="4" t="s">
        <v>616</v>
      </c>
      <c r="B93" s="5" t="s">
        <v>619</v>
      </c>
      <c r="C93" s="5" t="s">
        <v>618</v>
      </c>
      <c r="D93" s="5" t="s">
        <v>620</v>
      </c>
      <c r="E93" s="5" t="s">
        <v>621</v>
      </c>
      <c r="F93" s="5" t="s">
        <v>617</v>
      </c>
      <c r="G93" s="5">
        <v>1</v>
      </c>
      <c r="H93" s="15">
        <v>1</v>
      </c>
      <c r="I93" s="4" t="s">
        <v>3137</v>
      </c>
      <c r="J93" s="13">
        <v>0.8</v>
      </c>
      <c r="K93" s="5">
        <v>2009</v>
      </c>
      <c r="L93" s="5" t="s">
        <v>616</v>
      </c>
      <c r="M93" s="12" t="s">
        <v>1569</v>
      </c>
      <c r="O93" s="5" t="s">
        <v>1569</v>
      </c>
      <c r="P93" s="12">
        <v>12</v>
      </c>
      <c r="Q93" s="5">
        <v>2009</v>
      </c>
      <c r="R93" s="5" t="s">
        <v>616</v>
      </c>
      <c r="S93" s="12"/>
      <c r="U93" s="5" t="s">
        <v>1569</v>
      </c>
      <c r="V93" s="12" t="s">
        <v>1569</v>
      </c>
      <c r="X93" s="5" t="s">
        <v>1569</v>
      </c>
      <c r="Y93" s="12" t="s">
        <v>1569</v>
      </c>
      <c r="AA93" s="5" t="s">
        <v>1569</v>
      </c>
      <c r="AB93" s="12" t="s">
        <v>1569</v>
      </c>
      <c r="AD93" s="5" t="s">
        <v>1569</v>
      </c>
      <c r="AE93" s="14" t="s">
        <v>1569</v>
      </c>
      <c r="AG93" s="5" t="s">
        <v>1569</v>
      </c>
      <c r="AH93" s="14"/>
      <c r="AJ93" s="5" t="s">
        <v>1569</v>
      </c>
    </row>
    <row r="94" spans="1:36" ht="12.75" customHeight="1" x14ac:dyDescent="0.25">
      <c r="A94" s="4" t="s">
        <v>1055</v>
      </c>
      <c r="B94" s="5" t="s">
        <v>1058</v>
      </c>
      <c r="C94" s="5" t="s">
        <v>1057</v>
      </c>
      <c r="D94" s="5" t="s">
        <v>1038</v>
      </c>
      <c r="E94" s="5" t="s">
        <v>1572</v>
      </c>
      <c r="F94" s="5" t="s">
        <v>1056</v>
      </c>
      <c r="G94" s="5">
        <v>2</v>
      </c>
      <c r="H94" s="15">
        <v>1</v>
      </c>
      <c r="I94" s="4"/>
      <c r="J94" s="13">
        <v>1.0770767548061875</v>
      </c>
      <c r="K94" s="5">
        <v>2010</v>
      </c>
      <c r="L94" s="5" t="s">
        <v>1055</v>
      </c>
      <c r="M94" s="12">
        <v>93.5</v>
      </c>
      <c r="N94" s="5">
        <v>2010</v>
      </c>
      <c r="O94" s="5" t="s">
        <v>1055</v>
      </c>
      <c r="P94" s="12">
        <v>14.000000000000002</v>
      </c>
      <c r="Q94" s="5">
        <v>2010</v>
      </c>
      <c r="R94" s="5" t="s">
        <v>1055</v>
      </c>
      <c r="S94" s="12"/>
      <c r="U94" s="5" t="s">
        <v>1569</v>
      </c>
      <c r="V94" s="12">
        <v>0</v>
      </c>
      <c r="W94" s="5">
        <v>2010</v>
      </c>
      <c r="X94" s="5" t="s">
        <v>1055</v>
      </c>
      <c r="Y94" s="12">
        <v>0.68</v>
      </c>
      <c r="Z94" s="5">
        <v>2010</v>
      </c>
      <c r="AA94" s="5" t="s">
        <v>1055</v>
      </c>
      <c r="AB94" s="12">
        <v>0</v>
      </c>
      <c r="AC94" s="5">
        <v>2010</v>
      </c>
      <c r="AD94" s="5" t="s">
        <v>1055</v>
      </c>
      <c r="AE94" s="14">
        <v>69.794603302456707</v>
      </c>
      <c r="AF94" s="5">
        <v>2010</v>
      </c>
      <c r="AG94" s="5" t="s">
        <v>1055</v>
      </c>
      <c r="AH94" s="14"/>
      <c r="AJ94" s="5" t="s">
        <v>1569</v>
      </c>
    </row>
    <row r="95" spans="1:36" ht="12.75" customHeight="1" x14ac:dyDescent="0.25">
      <c r="A95" s="4" t="s">
        <v>1059</v>
      </c>
      <c r="B95" s="5" t="s">
        <v>1058</v>
      </c>
      <c r="C95" s="5" t="s">
        <v>1057</v>
      </c>
      <c r="D95" s="5" t="s">
        <v>1038</v>
      </c>
      <c r="E95" s="5" t="s">
        <v>1061</v>
      </c>
      <c r="F95" s="5" t="s">
        <v>1060</v>
      </c>
      <c r="G95" s="5">
        <v>2</v>
      </c>
      <c r="H95" s="15">
        <v>1</v>
      </c>
      <c r="I95" s="4" t="s">
        <v>3297</v>
      </c>
      <c r="J95" s="13">
        <v>2.3715208324921093</v>
      </c>
      <c r="K95" s="5">
        <v>2010</v>
      </c>
      <c r="L95" s="5" t="s">
        <v>1059</v>
      </c>
      <c r="M95" s="12">
        <v>98.1</v>
      </c>
      <c r="N95" s="5">
        <v>2010</v>
      </c>
      <c r="O95" s="5" t="s">
        <v>1059</v>
      </c>
      <c r="P95" s="12">
        <v>16</v>
      </c>
      <c r="Q95" s="5">
        <v>2010</v>
      </c>
      <c r="R95" s="5" t="s">
        <v>1059</v>
      </c>
      <c r="S95" s="12"/>
      <c r="U95" s="5" t="s">
        <v>1569</v>
      </c>
      <c r="V95" s="12" t="s">
        <v>1569</v>
      </c>
      <c r="X95" s="5" t="s">
        <v>1569</v>
      </c>
      <c r="Y95" s="12" t="s">
        <v>1569</v>
      </c>
      <c r="AA95" s="5" t="s">
        <v>1569</v>
      </c>
      <c r="AB95" s="12" t="s">
        <v>1569</v>
      </c>
      <c r="AD95" s="5" t="s">
        <v>1569</v>
      </c>
      <c r="AE95" s="14">
        <v>64.581541664780701</v>
      </c>
      <c r="AF95" s="5">
        <v>2010</v>
      </c>
      <c r="AG95" s="5" t="s">
        <v>1059</v>
      </c>
      <c r="AH95" s="14"/>
      <c r="AJ95" s="5" t="s">
        <v>1569</v>
      </c>
    </row>
    <row r="96" spans="1:36" ht="12.75" customHeight="1" x14ac:dyDescent="0.25">
      <c r="A96" s="4" t="s">
        <v>1062</v>
      </c>
      <c r="B96" s="5" t="s">
        <v>1058</v>
      </c>
      <c r="C96" s="5" t="s">
        <v>1057</v>
      </c>
      <c r="D96" s="5" t="s">
        <v>1038</v>
      </c>
      <c r="E96" s="5" t="s">
        <v>1064</v>
      </c>
      <c r="F96" s="5" t="s">
        <v>1063</v>
      </c>
      <c r="G96" s="5">
        <v>2</v>
      </c>
      <c r="H96" s="15">
        <v>1</v>
      </c>
      <c r="I96" s="4"/>
      <c r="J96" s="13">
        <v>1.535111760733854</v>
      </c>
      <c r="K96" s="5">
        <v>2010</v>
      </c>
      <c r="L96" s="5" t="s">
        <v>1062</v>
      </c>
      <c r="M96" s="12">
        <v>65.599999999999994</v>
      </c>
      <c r="N96" s="5">
        <v>2010</v>
      </c>
      <c r="O96" s="5" t="s">
        <v>1062</v>
      </c>
      <c r="P96" s="12">
        <v>11.535802469135801</v>
      </c>
      <c r="Q96" s="5">
        <v>2010</v>
      </c>
      <c r="R96" s="5" t="s">
        <v>1062</v>
      </c>
      <c r="S96" s="12"/>
      <c r="U96" s="5" t="s">
        <v>1569</v>
      </c>
      <c r="V96" s="12">
        <v>14.560781684069354</v>
      </c>
      <c r="W96" s="5">
        <v>2010</v>
      </c>
      <c r="X96" s="5" t="s">
        <v>1062</v>
      </c>
      <c r="Y96" s="12">
        <v>0</v>
      </c>
      <c r="Z96" s="5">
        <v>2010</v>
      </c>
      <c r="AA96" s="5" t="s">
        <v>1062</v>
      </c>
      <c r="AB96" s="12">
        <v>0</v>
      </c>
      <c r="AC96" s="5">
        <v>2010</v>
      </c>
      <c r="AD96" s="5" t="s">
        <v>1062</v>
      </c>
      <c r="AE96" s="14">
        <v>100</v>
      </c>
      <c r="AF96" s="5">
        <v>2010</v>
      </c>
      <c r="AG96" s="5" t="s">
        <v>1062</v>
      </c>
      <c r="AH96" s="14"/>
      <c r="AJ96" s="5" t="s">
        <v>1569</v>
      </c>
    </row>
    <row r="97" spans="1:36" ht="12.75" customHeight="1" x14ac:dyDescent="0.25">
      <c r="A97" s="5" t="s">
        <v>31</v>
      </c>
      <c r="B97" s="5" t="s">
        <v>34</v>
      </c>
      <c r="C97" s="5" t="s">
        <v>33</v>
      </c>
      <c r="D97" s="5" t="s">
        <v>35</v>
      </c>
      <c r="E97" s="5" t="s">
        <v>36</v>
      </c>
      <c r="F97" s="5" t="s">
        <v>32</v>
      </c>
      <c r="G97" s="5">
        <v>2</v>
      </c>
      <c r="H97" s="15">
        <v>1</v>
      </c>
      <c r="I97" s="4"/>
      <c r="J97" s="13" t="s">
        <v>1569</v>
      </c>
      <c r="L97" s="5" t="s">
        <v>1569</v>
      </c>
      <c r="M97" s="12" t="s">
        <v>1569</v>
      </c>
      <c r="O97" s="5" t="s">
        <v>1569</v>
      </c>
      <c r="P97" s="12">
        <v>8.1754735792622117</v>
      </c>
      <c r="R97" s="5" t="s">
        <v>31</v>
      </c>
      <c r="S97" s="12"/>
      <c r="U97" s="5" t="s">
        <v>1569</v>
      </c>
      <c r="V97" s="12" t="s">
        <v>1569</v>
      </c>
      <c r="X97" s="5" t="s">
        <v>1569</v>
      </c>
      <c r="Y97" s="12">
        <v>18</v>
      </c>
      <c r="AA97" s="5" t="s">
        <v>31</v>
      </c>
      <c r="AB97" s="12" t="s">
        <v>1569</v>
      </c>
      <c r="AD97" s="5" t="s">
        <v>1569</v>
      </c>
      <c r="AE97" s="14" t="s">
        <v>1569</v>
      </c>
      <c r="AG97" s="5" t="s">
        <v>1569</v>
      </c>
      <c r="AH97" s="14"/>
      <c r="AJ97" s="5" t="s">
        <v>1569</v>
      </c>
    </row>
    <row r="98" spans="1:36" ht="12.75" customHeight="1" x14ac:dyDescent="0.25">
      <c r="A98" s="5" t="s">
        <v>37</v>
      </c>
      <c r="B98" s="5" t="s">
        <v>34</v>
      </c>
      <c r="C98" s="5" t="s">
        <v>33</v>
      </c>
      <c r="D98" s="5" t="s">
        <v>35</v>
      </c>
      <c r="E98" s="5" t="s">
        <v>38</v>
      </c>
      <c r="F98" s="5" t="s">
        <v>3138</v>
      </c>
      <c r="G98" s="5">
        <v>2</v>
      </c>
      <c r="H98" s="15">
        <v>2</v>
      </c>
      <c r="I98" s="4" t="s">
        <v>3139</v>
      </c>
      <c r="J98" s="13" t="s">
        <v>1569</v>
      </c>
      <c r="L98" s="5" t="s">
        <v>1569</v>
      </c>
      <c r="M98" s="12" t="s">
        <v>1569</v>
      </c>
      <c r="O98" s="5" t="s">
        <v>1569</v>
      </c>
      <c r="P98" s="12">
        <v>15.328467153284672</v>
      </c>
      <c r="R98" s="5" t="s">
        <v>37</v>
      </c>
      <c r="S98" s="12"/>
      <c r="U98" s="5" t="s">
        <v>1569</v>
      </c>
      <c r="V98" s="12">
        <v>0</v>
      </c>
      <c r="X98" s="5" t="s">
        <v>37</v>
      </c>
      <c r="Y98" s="12">
        <v>25.81</v>
      </c>
      <c r="AA98" s="5" t="s">
        <v>37</v>
      </c>
      <c r="AB98" s="12">
        <v>0</v>
      </c>
      <c r="AD98" s="5" t="s">
        <v>37</v>
      </c>
      <c r="AE98" s="14">
        <v>100</v>
      </c>
      <c r="AG98" s="5" t="s">
        <v>37</v>
      </c>
      <c r="AH98" s="14"/>
      <c r="AJ98" s="5" t="s">
        <v>1569</v>
      </c>
    </row>
    <row r="99" spans="1:36" ht="12.75" customHeight="1" x14ac:dyDescent="0.25">
      <c r="A99" s="5" t="s">
        <v>39</v>
      </c>
      <c r="B99" s="5" t="s">
        <v>34</v>
      </c>
      <c r="C99" s="5" t="s">
        <v>33</v>
      </c>
      <c r="D99" s="5" t="s">
        <v>35</v>
      </c>
      <c r="E99" s="5" t="s">
        <v>41</v>
      </c>
      <c r="F99" s="5" t="s">
        <v>40</v>
      </c>
      <c r="G99" s="5">
        <v>2</v>
      </c>
      <c r="H99" s="15">
        <v>1</v>
      </c>
      <c r="I99" s="4" t="s">
        <v>1848</v>
      </c>
      <c r="J99" s="13">
        <v>2.711633504292787</v>
      </c>
      <c r="K99" s="5">
        <v>2010</v>
      </c>
      <c r="L99" s="5" t="s">
        <v>39</v>
      </c>
      <c r="M99" s="12" t="s">
        <v>1569</v>
      </c>
      <c r="O99" s="5" t="s">
        <v>1569</v>
      </c>
      <c r="P99" s="12">
        <v>4</v>
      </c>
      <c r="Q99" s="5">
        <v>2010</v>
      </c>
      <c r="R99" s="5" t="s">
        <v>39</v>
      </c>
      <c r="S99" s="12"/>
      <c r="U99" s="5" t="s">
        <v>1569</v>
      </c>
      <c r="V99" s="12">
        <v>0</v>
      </c>
      <c r="W99" s="5">
        <v>2010</v>
      </c>
      <c r="X99" s="5" t="s">
        <v>39</v>
      </c>
      <c r="Y99" s="12">
        <v>70</v>
      </c>
      <c r="Z99" s="5">
        <v>2010</v>
      </c>
      <c r="AA99" s="5" t="s">
        <v>39</v>
      </c>
      <c r="AB99" s="12">
        <v>0</v>
      </c>
      <c r="AC99" s="5">
        <v>2010</v>
      </c>
      <c r="AD99" s="5" t="s">
        <v>39</v>
      </c>
      <c r="AE99" s="14">
        <v>93.333333333333329</v>
      </c>
      <c r="AF99" s="5">
        <v>2010</v>
      </c>
      <c r="AG99" s="5" t="s">
        <v>39</v>
      </c>
      <c r="AH99" s="14"/>
      <c r="AJ99" s="5" t="s">
        <v>1569</v>
      </c>
    </row>
    <row r="100" spans="1:36" ht="12.75" customHeight="1" x14ac:dyDescent="0.25">
      <c r="A100" s="5" t="s">
        <v>42</v>
      </c>
      <c r="B100" s="5" t="s">
        <v>45</v>
      </c>
      <c r="C100" s="5" t="s">
        <v>44</v>
      </c>
      <c r="D100" s="5" t="s">
        <v>35</v>
      </c>
      <c r="E100" s="5" t="s">
        <v>46</v>
      </c>
      <c r="F100" s="5" t="s">
        <v>43</v>
      </c>
      <c r="G100" s="5">
        <v>1</v>
      </c>
      <c r="H100" s="15">
        <v>1</v>
      </c>
      <c r="I100" s="4"/>
      <c r="J100" s="13">
        <v>1.631454937189601</v>
      </c>
      <c r="K100" s="5">
        <v>2013</v>
      </c>
      <c r="L100" s="5" t="s">
        <v>42</v>
      </c>
      <c r="M100" s="12">
        <v>100</v>
      </c>
      <c r="N100" s="5">
        <v>2013</v>
      </c>
      <c r="O100" s="5" t="s">
        <v>42</v>
      </c>
      <c r="P100" s="12">
        <v>2.8999999999999995</v>
      </c>
      <c r="Q100" s="5">
        <v>2013</v>
      </c>
      <c r="R100" s="5" t="s">
        <v>42</v>
      </c>
      <c r="S100" s="12"/>
      <c r="U100" s="5" t="s">
        <v>1569</v>
      </c>
      <c r="V100" s="12" t="s">
        <v>1569</v>
      </c>
      <c r="X100" s="5" t="s">
        <v>1569</v>
      </c>
      <c r="Y100" s="12" t="s">
        <v>1569</v>
      </c>
      <c r="AA100" s="5" t="s">
        <v>1569</v>
      </c>
      <c r="AB100" s="12" t="s">
        <v>1569</v>
      </c>
      <c r="AD100" s="5" t="s">
        <v>1569</v>
      </c>
      <c r="AE100" s="14" t="s">
        <v>1569</v>
      </c>
      <c r="AG100" s="5" t="s">
        <v>1569</v>
      </c>
      <c r="AH100" s="14"/>
      <c r="AJ100" s="5" t="s">
        <v>1569</v>
      </c>
    </row>
    <row r="101" spans="1:36" ht="12.75" customHeight="1" x14ac:dyDescent="0.25">
      <c r="A101" s="5" t="s">
        <v>622</v>
      </c>
      <c r="B101" s="5" t="s">
        <v>25</v>
      </c>
      <c r="C101" s="5" t="s">
        <v>624</v>
      </c>
      <c r="D101" s="5" t="s">
        <v>620</v>
      </c>
      <c r="E101" s="5" t="s">
        <v>625</v>
      </c>
      <c r="F101" s="5" t="s">
        <v>623</v>
      </c>
      <c r="G101" s="5">
        <v>3</v>
      </c>
      <c r="H101" s="15">
        <v>2</v>
      </c>
      <c r="I101" s="4" t="s">
        <v>1850</v>
      </c>
      <c r="J101" s="13">
        <v>0.36670179135932557</v>
      </c>
      <c r="K101" s="5">
        <v>2012</v>
      </c>
      <c r="L101" s="5" t="s">
        <v>622</v>
      </c>
      <c r="M101" s="12">
        <v>60</v>
      </c>
      <c r="N101" s="5">
        <v>2012</v>
      </c>
      <c r="O101" s="5" t="s">
        <v>622</v>
      </c>
      <c r="P101" s="12">
        <v>2.8897110288971106</v>
      </c>
      <c r="Q101" s="5">
        <v>2012</v>
      </c>
      <c r="R101" s="5" t="s">
        <v>622</v>
      </c>
      <c r="S101" s="12"/>
      <c r="U101" s="5" t="s">
        <v>1569</v>
      </c>
      <c r="V101" s="12">
        <v>0</v>
      </c>
      <c r="W101" s="5">
        <v>2012</v>
      </c>
      <c r="X101" s="5" t="s">
        <v>622</v>
      </c>
      <c r="Y101" s="12">
        <v>0</v>
      </c>
      <c r="Z101" s="5">
        <v>2012</v>
      </c>
      <c r="AA101" s="5" t="s">
        <v>622</v>
      </c>
      <c r="AB101" s="12">
        <v>0</v>
      </c>
      <c r="AC101" s="5">
        <v>2012</v>
      </c>
      <c r="AD101" s="5" t="s">
        <v>622</v>
      </c>
      <c r="AE101" s="14">
        <v>0</v>
      </c>
      <c r="AF101" s="5">
        <v>2012</v>
      </c>
      <c r="AG101" s="5" t="s">
        <v>622</v>
      </c>
      <c r="AH101" s="14"/>
      <c r="AJ101" s="5" t="s">
        <v>1569</v>
      </c>
    </row>
    <row r="102" spans="1:36" ht="12.75" customHeight="1" x14ac:dyDescent="0.25">
      <c r="A102" s="5" t="s">
        <v>626</v>
      </c>
      <c r="B102" s="5" t="s">
        <v>25</v>
      </c>
      <c r="C102" s="5" t="s">
        <v>624</v>
      </c>
      <c r="D102" s="5" t="s">
        <v>620</v>
      </c>
      <c r="E102" s="5" t="s">
        <v>628</v>
      </c>
      <c r="F102" s="5" t="s">
        <v>627</v>
      </c>
      <c r="G102" s="5">
        <v>3</v>
      </c>
      <c r="H102" s="15">
        <v>2</v>
      </c>
      <c r="I102" s="4" t="s">
        <v>1851</v>
      </c>
      <c r="J102" s="13">
        <v>0.34027370180840294</v>
      </c>
      <c r="K102" s="5">
        <v>2012</v>
      </c>
      <c r="L102" s="5" t="s">
        <v>626</v>
      </c>
      <c r="M102" s="12">
        <v>72</v>
      </c>
      <c r="N102" s="5">
        <v>2012</v>
      </c>
      <c r="O102" s="5" t="s">
        <v>626</v>
      </c>
      <c r="P102" s="12">
        <v>4.0508101620324064</v>
      </c>
      <c r="Q102" s="5">
        <v>2012</v>
      </c>
      <c r="R102" s="5" t="s">
        <v>626</v>
      </c>
      <c r="S102" s="12"/>
      <c r="U102" s="5" t="s">
        <v>1569</v>
      </c>
      <c r="V102" s="12">
        <v>0</v>
      </c>
      <c r="W102" s="5">
        <v>2012</v>
      </c>
      <c r="X102" s="5" t="s">
        <v>626</v>
      </c>
      <c r="Y102" s="12">
        <v>0</v>
      </c>
      <c r="Z102" s="5">
        <v>2012</v>
      </c>
      <c r="AA102" s="5" t="s">
        <v>626</v>
      </c>
      <c r="AB102" s="12">
        <v>0</v>
      </c>
      <c r="AC102" s="5">
        <v>2012</v>
      </c>
      <c r="AD102" s="5" t="s">
        <v>626</v>
      </c>
      <c r="AE102" s="14">
        <v>0</v>
      </c>
      <c r="AF102" s="5">
        <v>2012</v>
      </c>
      <c r="AG102" s="5" t="s">
        <v>626</v>
      </c>
      <c r="AH102" s="14"/>
      <c r="AJ102" s="5" t="s">
        <v>1569</v>
      </c>
    </row>
    <row r="103" spans="1:36" ht="12.75" customHeight="1" x14ac:dyDescent="0.25">
      <c r="A103" s="5" t="s">
        <v>629</v>
      </c>
      <c r="B103" s="5" t="s">
        <v>25</v>
      </c>
      <c r="C103" s="5" t="s">
        <v>624</v>
      </c>
      <c r="D103" s="5" t="s">
        <v>620</v>
      </c>
      <c r="E103" s="5" t="s">
        <v>631</v>
      </c>
      <c r="F103" s="5" t="s">
        <v>630</v>
      </c>
      <c r="G103" s="5">
        <v>3</v>
      </c>
      <c r="H103" s="15">
        <v>2</v>
      </c>
      <c r="I103" s="4" t="s">
        <v>1850</v>
      </c>
      <c r="J103" s="13">
        <v>0.75623756333693248</v>
      </c>
      <c r="K103" s="5">
        <v>2012</v>
      </c>
      <c r="L103" s="5" t="s">
        <v>629</v>
      </c>
      <c r="M103" s="12">
        <v>32</v>
      </c>
      <c r="N103" s="5">
        <v>2012</v>
      </c>
      <c r="O103" s="5" t="s">
        <v>629</v>
      </c>
      <c r="P103" s="12">
        <v>4.5490901819636074</v>
      </c>
      <c r="Q103" s="5">
        <v>2012</v>
      </c>
      <c r="R103" s="5" t="s">
        <v>629</v>
      </c>
      <c r="S103" s="12"/>
      <c r="U103" s="5" t="s">
        <v>1569</v>
      </c>
      <c r="V103" s="12">
        <v>0</v>
      </c>
      <c r="W103" s="5">
        <v>2012</v>
      </c>
      <c r="X103" s="5" t="s">
        <v>629</v>
      </c>
      <c r="Y103" s="12">
        <v>0</v>
      </c>
      <c r="Z103" s="5">
        <v>2012</v>
      </c>
      <c r="AA103" s="5" t="s">
        <v>629</v>
      </c>
      <c r="AB103" s="12">
        <v>0</v>
      </c>
      <c r="AC103" s="5">
        <v>2012</v>
      </c>
      <c r="AD103" s="5" t="s">
        <v>629</v>
      </c>
      <c r="AE103" s="14">
        <v>0</v>
      </c>
      <c r="AF103" s="5">
        <v>2012</v>
      </c>
      <c r="AG103" s="5" t="s">
        <v>629</v>
      </c>
      <c r="AH103" s="14"/>
      <c r="AJ103" s="5" t="s">
        <v>1569</v>
      </c>
    </row>
    <row r="104" spans="1:36" ht="12.75" customHeight="1" x14ac:dyDescent="0.25">
      <c r="A104" s="5" t="s">
        <v>632</v>
      </c>
      <c r="B104" s="5" t="s">
        <v>25</v>
      </c>
      <c r="C104" s="5" t="s">
        <v>624</v>
      </c>
      <c r="D104" s="5" t="s">
        <v>620</v>
      </c>
      <c r="E104" s="5" t="s">
        <v>633</v>
      </c>
      <c r="F104" s="5" t="s">
        <v>3140</v>
      </c>
      <c r="G104" s="5">
        <v>3</v>
      </c>
      <c r="H104" s="15">
        <v>2</v>
      </c>
      <c r="I104" s="4" t="s">
        <v>3142</v>
      </c>
      <c r="J104" s="13">
        <v>0.80951901805457327</v>
      </c>
      <c r="K104" s="5">
        <v>2012</v>
      </c>
      <c r="L104" s="5" t="s">
        <v>632</v>
      </c>
      <c r="M104" s="12">
        <v>42</v>
      </c>
      <c r="N104" s="5">
        <v>2012</v>
      </c>
      <c r="O104" s="5" t="s">
        <v>632</v>
      </c>
      <c r="P104" s="12">
        <v>7.2107210721072112</v>
      </c>
      <c r="Q104" s="5">
        <v>2012</v>
      </c>
      <c r="R104" s="5" t="s">
        <v>632</v>
      </c>
      <c r="S104" s="12"/>
      <c r="U104" s="5" t="s">
        <v>1569</v>
      </c>
      <c r="V104" s="12">
        <v>1.4193984454207502</v>
      </c>
      <c r="W104" s="5">
        <v>2012</v>
      </c>
      <c r="X104" s="5" t="s">
        <v>632</v>
      </c>
      <c r="Y104" s="12">
        <v>0</v>
      </c>
      <c r="Z104" s="5">
        <v>2012</v>
      </c>
      <c r="AA104" s="5" t="s">
        <v>632</v>
      </c>
      <c r="AB104" s="12">
        <v>0</v>
      </c>
      <c r="AC104" s="5">
        <v>2012</v>
      </c>
      <c r="AD104" s="5" t="s">
        <v>632</v>
      </c>
      <c r="AE104" s="14">
        <v>0</v>
      </c>
      <c r="AF104" s="5">
        <v>2012</v>
      </c>
      <c r="AG104" s="5" t="s">
        <v>632</v>
      </c>
      <c r="AH104" s="14"/>
      <c r="AJ104" s="5" t="s">
        <v>1569</v>
      </c>
    </row>
    <row r="105" spans="1:36" ht="12.75" customHeight="1" x14ac:dyDescent="0.25">
      <c r="A105" s="5" t="s">
        <v>1076</v>
      </c>
      <c r="B105" s="5" t="s">
        <v>1079</v>
      </c>
      <c r="C105" s="5" t="s">
        <v>1078</v>
      </c>
      <c r="D105" s="5" t="s">
        <v>1038</v>
      </c>
      <c r="E105" s="5" t="s">
        <v>1080</v>
      </c>
      <c r="F105" s="5" t="s">
        <v>1077</v>
      </c>
      <c r="G105" s="5">
        <v>2</v>
      </c>
      <c r="H105" s="15">
        <v>1</v>
      </c>
      <c r="I105" s="4" t="s">
        <v>1852</v>
      </c>
      <c r="J105" s="13">
        <v>1.2005632472997503</v>
      </c>
      <c r="K105" s="5">
        <v>2016</v>
      </c>
      <c r="L105" s="5" t="s">
        <v>1076</v>
      </c>
      <c r="M105" s="12">
        <v>99</v>
      </c>
      <c r="N105" s="5">
        <v>2016</v>
      </c>
      <c r="O105" s="5" t="s">
        <v>1076</v>
      </c>
      <c r="P105" s="12">
        <v>8.6000000000000014</v>
      </c>
      <c r="Q105" s="5">
        <v>2016</v>
      </c>
      <c r="R105" s="5" t="s">
        <v>1076</v>
      </c>
      <c r="S105" s="12"/>
      <c r="U105" s="5" t="s">
        <v>1569</v>
      </c>
      <c r="V105" s="12">
        <v>0</v>
      </c>
      <c r="W105" s="5">
        <v>2016</v>
      </c>
      <c r="X105" s="5" t="s">
        <v>1076</v>
      </c>
      <c r="Y105" s="12">
        <v>0.6</v>
      </c>
      <c r="Z105" s="5">
        <v>2016</v>
      </c>
      <c r="AA105" s="5" t="s">
        <v>1076</v>
      </c>
      <c r="AB105" s="12">
        <v>0</v>
      </c>
      <c r="AC105" s="5">
        <v>2016</v>
      </c>
      <c r="AD105" s="5" t="s">
        <v>1076</v>
      </c>
      <c r="AE105" s="14">
        <v>100</v>
      </c>
      <c r="AF105" s="5">
        <v>2016</v>
      </c>
      <c r="AG105" s="5" t="s">
        <v>1076</v>
      </c>
      <c r="AH105" s="14"/>
      <c r="AJ105" s="5" t="s">
        <v>1569</v>
      </c>
    </row>
    <row r="106" spans="1:36" ht="12.75" customHeight="1" x14ac:dyDescent="0.25">
      <c r="A106" s="5" t="s">
        <v>1081</v>
      </c>
      <c r="B106" s="5" t="s">
        <v>1079</v>
      </c>
      <c r="C106" s="5" t="s">
        <v>1078</v>
      </c>
      <c r="D106" s="5" t="s">
        <v>1038</v>
      </c>
      <c r="E106" s="5" t="s">
        <v>1083</v>
      </c>
      <c r="F106" s="5" t="s">
        <v>1082</v>
      </c>
      <c r="G106" s="5">
        <v>2</v>
      </c>
      <c r="H106" s="15">
        <v>1</v>
      </c>
      <c r="I106" s="4"/>
      <c r="J106" s="13">
        <v>1.6244085983046603</v>
      </c>
      <c r="K106" s="5">
        <v>2016</v>
      </c>
      <c r="L106" s="5" t="s">
        <v>1081</v>
      </c>
      <c r="M106" s="12">
        <v>100</v>
      </c>
      <c r="N106" s="5">
        <v>2016</v>
      </c>
      <c r="O106" s="5" t="s">
        <v>1081</v>
      </c>
      <c r="P106" s="12">
        <v>10.095770151636071</v>
      </c>
      <c r="Q106" s="5">
        <v>2016</v>
      </c>
      <c r="R106" s="5" t="s">
        <v>1081</v>
      </c>
      <c r="S106" s="12"/>
      <c r="U106" s="5" t="s">
        <v>1569</v>
      </c>
      <c r="V106" s="12">
        <v>0</v>
      </c>
      <c r="W106" s="5">
        <v>2016</v>
      </c>
      <c r="X106" s="5" t="s">
        <v>1081</v>
      </c>
      <c r="Y106" s="12">
        <v>0</v>
      </c>
      <c r="Z106" s="5">
        <v>2016</v>
      </c>
      <c r="AA106" s="5" t="s">
        <v>1081</v>
      </c>
      <c r="AB106" s="12">
        <v>0</v>
      </c>
      <c r="AC106" s="5">
        <v>2016</v>
      </c>
      <c r="AD106" s="5" t="s">
        <v>1081</v>
      </c>
      <c r="AE106" s="14">
        <v>97</v>
      </c>
      <c r="AF106" s="5">
        <v>2016</v>
      </c>
      <c r="AG106" s="5" t="s">
        <v>1081</v>
      </c>
      <c r="AH106" s="14"/>
      <c r="AJ106" s="5" t="s">
        <v>1569</v>
      </c>
    </row>
    <row r="107" spans="1:36" ht="12.75" customHeight="1" x14ac:dyDescent="0.25">
      <c r="A107" s="5" t="s">
        <v>51</v>
      </c>
      <c r="B107" s="5" t="s">
        <v>54</v>
      </c>
      <c r="C107" s="5" t="s">
        <v>53</v>
      </c>
      <c r="D107" s="5" t="s">
        <v>35</v>
      </c>
      <c r="E107" s="5" t="s">
        <v>55</v>
      </c>
      <c r="F107" s="5" t="s">
        <v>52</v>
      </c>
      <c r="G107" s="5">
        <v>3</v>
      </c>
      <c r="H107" s="15">
        <v>2</v>
      </c>
      <c r="I107" s="4" t="s">
        <v>1853</v>
      </c>
      <c r="J107" s="13">
        <v>1.4101584318232894</v>
      </c>
      <c r="K107" s="5">
        <v>2014</v>
      </c>
      <c r="L107" s="5" t="s">
        <v>51</v>
      </c>
      <c r="M107" s="12">
        <v>100</v>
      </c>
      <c r="N107" s="5">
        <v>2014</v>
      </c>
      <c r="O107" s="5" t="s">
        <v>51</v>
      </c>
      <c r="P107" s="12" t="s">
        <v>1569</v>
      </c>
      <c r="R107" s="5" t="s">
        <v>1569</v>
      </c>
      <c r="S107" s="12"/>
      <c r="U107" s="5" t="s">
        <v>1569</v>
      </c>
      <c r="V107" s="12">
        <v>17</v>
      </c>
      <c r="W107" s="5">
        <v>2014</v>
      </c>
      <c r="X107" s="5" t="s">
        <v>51</v>
      </c>
      <c r="Y107" s="12">
        <v>53</v>
      </c>
      <c r="Z107" s="5">
        <v>2014</v>
      </c>
      <c r="AA107" s="5" t="s">
        <v>51</v>
      </c>
      <c r="AB107" s="12">
        <v>26</v>
      </c>
      <c r="AC107" s="5">
        <v>2014</v>
      </c>
      <c r="AD107" s="5" t="s">
        <v>51</v>
      </c>
      <c r="AE107" s="14">
        <v>100</v>
      </c>
      <c r="AF107" s="5">
        <v>2014</v>
      </c>
      <c r="AG107" s="5" t="s">
        <v>51</v>
      </c>
      <c r="AH107" s="14"/>
      <c r="AJ107" s="5" t="s">
        <v>1569</v>
      </c>
    </row>
    <row r="108" spans="1:36" ht="12.75" customHeight="1" x14ac:dyDescent="0.25">
      <c r="A108" s="5" t="s">
        <v>56</v>
      </c>
      <c r="B108" s="5" t="s">
        <v>54</v>
      </c>
      <c r="C108" s="5" t="s">
        <v>53</v>
      </c>
      <c r="D108" s="5" t="s">
        <v>35</v>
      </c>
      <c r="E108" s="5" t="s">
        <v>58</v>
      </c>
      <c r="F108" s="5" t="s">
        <v>57</v>
      </c>
      <c r="G108" s="5">
        <v>3</v>
      </c>
      <c r="H108" s="15">
        <v>1</v>
      </c>
      <c r="I108" s="4"/>
      <c r="J108" s="13">
        <v>1.1141728890070284</v>
      </c>
      <c r="K108" s="5">
        <v>2013</v>
      </c>
      <c r="L108" s="5" t="s">
        <v>56</v>
      </c>
      <c r="M108" s="12">
        <v>100</v>
      </c>
      <c r="N108" s="5">
        <v>2013</v>
      </c>
      <c r="O108" s="5" t="s">
        <v>56</v>
      </c>
      <c r="P108" s="12">
        <v>11</v>
      </c>
      <c r="Q108" s="5">
        <v>2013</v>
      </c>
      <c r="R108" s="5" t="s">
        <v>56</v>
      </c>
      <c r="S108" s="12"/>
      <c r="U108" s="5" t="s">
        <v>1569</v>
      </c>
      <c r="V108" s="12" t="s">
        <v>1569</v>
      </c>
      <c r="X108" s="5" t="s">
        <v>1569</v>
      </c>
      <c r="Y108" s="12" t="s">
        <v>1569</v>
      </c>
      <c r="AA108" s="5" t="s">
        <v>1569</v>
      </c>
      <c r="AB108" s="12" t="s">
        <v>1569</v>
      </c>
      <c r="AD108" s="5" t="s">
        <v>1569</v>
      </c>
      <c r="AE108" s="14" t="s">
        <v>1569</v>
      </c>
      <c r="AG108" s="5" t="s">
        <v>1569</v>
      </c>
      <c r="AH108" s="14"/>
      <c r="AJ108" s="5" t="s">
        <v>1569</v>
      </c>
    </row>
    <row r="109" spans="1:36" ht="12.75" customHeight="1" x14ac:dyDescent="0.25">
      <c r="A109" s="5" t="s">
        <v>1084</v>
      </c>
      <c r="B109" s="5" t="s">
        <v>1087</v>
      </c>
      <c r="C109" s="5" t="s">
        <v>1086</v>
      </c>
      <c r="D109" s="5" t="s">
        <v>1038</v>
      </c>
      <c r="E109" s="5" t="s">
        <v>1088</v>
      </c>
      <c r="F109" s="5" t="s">
        <v>1085</v>
      </c>
      <c r="G109" s="5">
        <v>1</v>
      </c>
      <c r="H109" s="15">
        <v>2</v>
      </c>
      <c r="I109" s="4" t="s">
        <v>1854</v>
      </c>
      <c r="J109" s="13">
        <v>1.9593425813943404</v>
      </c>
      <c r="K109" s="5">
        <v>2015</v>
      </c>
      <c r="L109" s="5" t="s">
        <v>1084</v>
      </c>
      <c r="M109" s="12">
        <v>57.6</v>
      </c>
      <c r="N109" s="5">
        <v>2015</v>
      </c>
      <c r="O109" s="5" t="s">
        <v>1084</v>
      </c>
      <c r="P109" s="12">
        <v>13</v>
      </c>
      <c r="Q109" s="5">
        <v>2015</v>
      </c>
      <c r="R109" s="5" t="s">
        <v>1084</v>
      </c>
      <c r="S109" s="12"/>
      <c r="U109" s="5" t="s">
        <v>1569</v>
      </c>
      <c r="V109" s="12">
        <v>0</v>
      </c>
      <c r="W109" s="5">
        <v>2015</v>
      </c>
      <c r="X109" s="5" t="s">
        <v>1084</v>
      </c>
      <c r="Y109" s="12">
        <v>0</v>
      </c>
      <c r="Z109" s="5">
        <v>2015</v>
      </c>
      <c r="AA109" s="5" t="s">
        <v>1084</v>
      </c>
      <c r="AB109" s="12">
        <v>0</v>
      </c>
      <c r="AC109" s="5">
        <v>2015</v>
      </c>
      <c r="AD109" s="5" t="s">
        <v>1084</v>
      </c>
      <c r="AE109" s="14">
        <v>100</v>
      </c>
      <c r="AF109" s="5">
        <v>2015</v>
      </c>
      <c r="AG109" s="5" t="s">
        <v>1084</v>
      </c>
      <c r="AH109" s="14"/>
      <c r="AJ109" s="5" t="s">
        <v>1569</v>
      </c>
    </row>
    <row r="110" spans="1:36" ht="12.75" customHeight="1" x14ac:dyDescent="0.25">
      <c r="A110" s="5" t="s">
        <v>1089</v>
      </c>
      <c r="B110" s="5" t="s">
        <v>1087</v>
      </c>
      <c r="C110" s="5" t="s">
        <v>1086</v>
      </c>
      <c r="D110" s="5" t="s">
        <v>1038</v>
      </c>
      <c r="E110" s="5" t="s">
        <v>1091</v>
      </c>
      <c r="F110" s="5" t="s">
        <v>1090</v>
      </c>
      <c r="G110" s="5">
        <v>1</v>
      </c>
      <c r="H110" s="15">
        <v>2</v>
      </c>
      <c r="I110" s="4" t="s">
        <v>1854</v>
      </c>
      <c r="J110" s="13">
        <v>1.9857978211060374</v>
      </c>
      <c r="K110" s="5">
        <v>2015</v>
      </c>
      <c r="L110" s="5" t="s">
        <v>1089</v>
      </c>
      <c r="M110" s="12">
        <v>66</v>
      </c>
      <c r="N110" s="5">
        <v>2015</v>
      </c>
      <c r="O110" s="5" t="s">
        <v>1089</v>
      </c>
      <c r="P110" s="12">
        <v>21</v>
      </c>
      <c r="Q110" s="5">
        <v>2015</v>
      </c>
      <c r="R110" s="5" t="s">
        <v>1089</v>
      </c>
      <c r="S110" s="12"/>
      <c r="U110" s="5" t="s">
        <v>1569</v>
      </c>
      <c r="V110" s="12">
        <v>0</v>
      </c>
      <c r="W110" s="5">
        <v>2015</v>
      </c>
      <c r="X110" s="5" t="s">
        <v>1089</v>
      </c>
      <c r="Y110" s="12">
        <v>0</v>
      </c>
      <c r="Z110" s="5">
        <v>2015</v>
      </c>
      <c r="AA110" s="5" t="s">
        <v>1089</v>
      </c>
      <c r="AB110" s="12">
        <v>0</v>
      </c>
      <c r="AC110" s="5">
        <v>2015</v>
      </c>
      <c r="AD110" s="5" t="s">
        <v>1089</v>
      </c>
      <c r="AE110" s="14">
        <v>100</v>
      </c>
      <c r="AF110" s="5">
        <v>2015</v>
      </c>
      <c r="AG110" s="5" t="s">
        <v>1089</v>
      </c>
      <c r="AH110" s="14"/>
      <c r="AJ110" s="5" t="s">
        <v>1569</v>
      </c>
    </row>
    <row r="111" spans="1:36" ht="12.75" customHeight="1" x14ac:dyDescent="0.25">
      <c r="A111" s="5" t="s">
        <v>373</v>
      </c>
      <c r="B111" s="5" t="s">
        <v>376</v>
      </c>
      <c r="C111" s="5" t="s">
        <v>375</v>
      </c>
      <c r="D111" s="5" t="s">
        <v>360</v>
      </c>
      <c r="E111" s="5" t="s">
        <v>377</v>
      </c>
      <c r="F111" s="5" t="s">
        <v>374</v>
      </c>
      <c r="G111" s="5">
        <v>1</v>
      </c>
      <c r="H111" s="15">
        <v>2</v>
      </c>
      <c r="I111" s="4" t="s">
        <v>3143</v>
      </c>
      <c r="J111" s="13"/>
      <c r="L111" s="5" t="s">
        <v>1569</v>
      </c>
      <c r="M111" s="12">
        <v>25</v>
      </c>
      <c r="N111" s="5">
        <v>2000</v>
      </c>
      <c r="O111" s="5" t="s">
        <v>373</v>
      </c>
      <c r="P111" s="12" t="s">
        <v>1569</v>
      </c>
      <c r="R111" s="5" t="s">
        <v>1569</v>
      </c>
      <c r="S111" s="12"/>
      <c r="U111" s="5" t="s">
        <v>1569</v>
      </c>
      <c r="V111" s="12" t="s">
        <v>1569</v>
      </c>
      <c r="X111" s="5" t="s">
        <v>1569</v>
      </c>
      <c r="Y111" s="12" t="s">
        <v>1569</v>
      </c>
      <c r="AA111" s="5" t="s">
        <v>1569</v>
      </c>
      <c r="AB111" s="12" t="s">
        <v>1569</v>
      </c>
      <c r="AD111" s="5" t="s">
        <v>1569</v>
      </c>
      <c r="AE111" s="14" t="s">
        <v>1569</v>
      </c>
      <c r="AG111" s="5" t="s">
        <v>1569</v>
      </c>
      <c r="AH111" s="14"/>
      <c r="AJ111" s="5" t="s">
        <v>1569</v>
      </c>
    </row>
    <row r="112" spans="1:36" ht="12.75" customHeight="1" x14ac:dyDescent="0.25">
      <c r="A112" s="5" t="s">
        <v>378</v>
      </c>
      <c r="B112" s="5" t="s">
        <v>376</v>
      </c>
      <c r="C112" s="5" t="s">
        <v>375</v>
      </c>
      <c r="D112" s="5" t="s">
        <v>360</v>
      </c>
      <c r="E112" s="5" t="s">
        <v>380</v>
      </c>
      <c r="F112" s="5" t="s">
        <v>379</v>
      </c>
      <c r="G112" s="5">
        <v>2</v>
      </c>
      <c r="H112" s="15">
        <v>1</v>
      </c>
      <c r="I112" s="4"/>
      <c r="J112" s="13"/>
      <c r="L112" s="5" t="s">
        <v>1569</v>
      </c>
      <c r="M112" s="12">
        <v>50</v>
      </c>
      <c r="N112" s="5">
        <v>2000</v>
      </c>
      <c r="O112" s="5" t="s">
        <v>378</v>
      </c>
      <c r="P112" s="12">
        <v>4.4299999999999988</v>
      </c>
      <c r="Q112" s="5">
        <v>2000</v>
      </c>
      <c r="R112" s="5" t="s">
        <v>378</v>
      </c>
      <c r="S112" s="12"/>
      <c r="U112" s="5" t="s">
        <v>1569</v>
      </c>
      <c r="V112" s="12" t="s">
        <v>1569</v>
      </c>
      <c r="X112" s="5" t="s">
        <v>1569</v>
      </c>
      <c r="Y112" s="12" t="s">
        <v>1569</v>
      </c>
      <c r="AA112" s="5" t="s">
        <v>1569</v>
      </c>
      <c r="AB112" s="12" t="s">
        <v>1569</v>
      </c>
      <c r="AD112" s="5" t="s">
        <v>1569</v>
      </c>
      <c r="AE112" s="14" t="s">
        <v>1569</v>
      </c>
      <c r="AG112" s="5" t="s">
        <v>1569</v>
      </c>
      <c r="AH112" s="14"/>
      <c r="AJ112" s="5" t="s">
        <v>1569</v>
      </c>
    </row>
    <row r="113" spans="1:36" ht="12.75" customHeight="1" x14ac:dyDescent="0.25">
      <c r="A113" s="5" t="s">
        <v>637</v>
      </c>
      <c r="B113" s="5" t="s">
        <v>640</v>
      </c>
      <c r="C113" s="5" t="s">
        <v>639</v>
      </c>
      <c r="D113" s="5" t="s">
        <v>620</v>
      </c>
      <c r="E113" s="5" t="s">
        <v>641</v>
      </c>
      <c r="F113" s="5" t="s">
        <v>638</v>
      </c>
      <c r="G113" s="5">
        <v>2</v>
      </c>
      <c r="H113" s="15">
        <v>2</v>
      </c>
      <c r="I113" s="4" t="s">
        <v>1855</v>
      </c>
      <c r="J113" s="13">
        <v>0.51604646482369276</v>
      </c>
      <c r="K113" s="5">
        <v>2016</v>
      </c>
      <c r="L113" s="5" t="s">
        <v>637</v>
      </c>
      <c r="M113" s="12">
        <v>95</v>
      </c>
      <c r="N113" s="5">
        <v>2016</v>
      </c>
      <c r="O113" s="5" t="s">
        <v>637</v>
      </c>
      <c r="P113" s="12">
        <v>13.486513486513488</v>
      </c>
      <c r="Q113" s="5">
        <v>2016</v>
      </c>
      <c r="R113" s="5" t="s">
        <v>637</v>
      </c>
      <c r="S113" s="12"/>
      <c r="U113" s="5" t="s">
        <v>1569</v>
      </c>
      <c r="V113" s="12">
        <v>8.8888888888888893</v>
      </c>
      <c r="W113" s="5">
        <v>2016</v>
      </c>
      <c r="X113" s="5" t="s">
        <v>637</v>
      </c>
      <c r="Y113" s="12">
        <v>0</v>
      </c>
      <c r="Z113" s="5">
        <v>2016</v>
      </c>
      <c r="AA113" s="5" t="s">
        <v>637</v>
      </c>
      <c r="AB113" s="12">
        <v>0</v>
      </c>
      <c r="AC113" s="5">
        <v>2016</v>
      </c>
      <c r="AD113" s="5" t="s">
        <v>637</v>
      </c>
      <c r="AE113" s="14">
        <v>0</v>
      </c>
      <c r="AF113" s="5">
        <v>2016</v>
      </c>
      <c r="AG113" s="5" t="s">
        <v>637</v>
      </c>
      <c r="AH113" s="14"/>
      <c r="AJ113" s="5" t="s">
        <v>1569</v>
      </c>
    </row>
    <row r="114" spans="1:36" ht="12.75" customHeight="1" x14ac:dyDescent="0.25">
      <c r="A114" s="5" t="s">
        <v>642</v>
      </c>
      <c r="B114" s="5" t="s">
        <v>640</v>
      </c>
      <c r="C114" s="5" t="s">
        <v>639</v>
      </c>
      <c r="D114" s="5" t="s">
        <v>620</v>
      </c>
      <c r="E114" s="5" t="s">
        <v>1573</v>
      </c>
      <c r="F114" s="5" t="s">
        <v>643</v>
      </c>
      <c r="G114" s="5">
        <v>2</v>
      </c>
      <c r="H114" s="15">
        <v>1</v>
      </c>
      <c r="I114" s="4"/>
      <c r="J114" s="13">
        <v>0.44736842105263158</v>
      </c>
      <c r="K114" s="5">
        <v>2014</v>
      </c>
      <c r="L114" s="5" t="s">
        <v>642</v>
      </c>
      <c r="M114" s="12">
        <v>95</v>
      </c>
      <c r="N114" s="5">
        <v>2014</v>
      </c>
      <c r="O114" s="5" t="s">
        <v>642</v>
      </c>
      <c r="P114" s="12">
        <v>12.087912087912088</v>
      </c>
      <c r="Q114" s="5">
        <v>2014</v>
      </c>
      <c r="R114" s="5" t="s">
        <v>642</v>
      </c>
      <c r="S114" s="12"/>
      <c r="U114" s="5" t="s">
        <v>1569</v>
      </c>
      <c r="V114" s="12">
        <v>0</v>
      </c>
      <c r="W114" s="5">
        <v>2014</v>
      </c>
      <c r="X114" s="5" t="s">
        <v>642</v>
      </c>
      <c r="Y114" s="12">
        <v>0</v>
      </c>
      <c r="Z114" s="5">
        <v>2014</v>
      </c>
      <c r="AA114" s="5" t="s">
        <v>642</v>
      </c>
      <c r="AB114" s="12">
        <v>0</v>
      </c>
      <c r="AC114" s="5">
        <v>2014</v>
      </c>
      <c r="AD114" s="5" t="s">
        <v>642</v>
      </c>
      <c r="AE114" s="14">
        <v>100</v>
      </c>
      <c r="AF114" s="5">
        <v>2014</v>
      </c>
      <c r="AG114" s="5" t="s">
        <v>642</v>
      </c>
      <c r="AH114" s="14"/>
      <c r="AJ114" s="5" t="s">
        <v>1569</v>
      </c>
    </row>
    <row r="115" spans="1:36" ht="12.75" customHeight="1" x14ac:dyDescent="0.25">
      <c r="A115" s="5" t="s">
        <v>644</v>
      </c>
      <c r="B115" s="5" t="s">
        <v>647</v>
      </c>
      <c r="C115" s="5" t="s">
        <v>646</v>
      </c>
      <c r="D115" s="5" t="s">
        <v>620</v>
      </c>
      <c r="E115" s="5" t="s">
        <v>648</v>
      </c>
      <c r="F115" s="5" t="s">
        <v>645</v>
      </c>
      <c r="G115" s="5">
        <v>3</v>
      </c>
      <c r="H115" s="15">
        <v>1</v>
      </c>
      <c r="I115" s="4" t="s">
        <v>3144</v>
      </c>
      <c r="J115" s="13">
        <v>0.73351347949479995</v>
      </c>
      <c r="K115" s="5">
        <v>2010</v>
      </c>
      <c r="L115" s="5" t="s">
        <v>644</v>
      </c>
      <c r="M115" s="12">
        <v>90</v>
      </c>
      <c r="N115" s="5">
        <v>2010</v>
      </c>
      <c r="O115" s="5" t="s">
        <v>644</v>
      </c>
      <c r="P115" s="12">
        <v>15.2</v>
      </c>
      <c r="Q115" s="5">
        <v>2010</v>
      </c>
      <c r="R115" s="5" t="s">
        <v>644</v>
      </c>
      <c r="S115" s="12"/>
      <c r="U115" s="5" t="s">
        <v>1569</v>
      </c>
      <c r="V115" s="12">
        <v>1.1111111111111112</v>
      </c>
      <c r="W115" s="5">
        <v>2010</v>
      </c>
      <c r="X115" s="5" t="s">
        <v>644</v>
      </c>
      <c r="Y115" s="12" t="s">
        <v>1569</v>
      </c>
      <c r="AA115" s="5" t="s">
        <v>1569</v>
      </c>
      <c r="AB115" s="12" t="s">
        <v>1569</v>
      </c>
      <c r="AD115" s="5" t="s">
        <v>1569</v>
      </c>
      <c r="AE115" s="14">
        <v>100</v>
      </c>
      <c r="AF115" s="5">
        <v>2010</v>
      </c>
      <c r="AG115" s="5" t="s">
        <v>644</v>
      </c>
      <c r="AH115" s="14"/>
      <c r="AJ115" s="5" t="s">
        <v>1569</v>
      </c>
    </row>
    <row r="116" spans="1:36" ht="12.75" customHeight="1" x14ac:dyDescent="0.25">
      <c r="A116" s="5" t="s">
        <v>1092</v>
      </c>
      <c r="B116" s="5" t="s">
        <v>1095</v>
      </c>
      <c r="C116" s="5" t="s">
        <v>1094</v>
      </c>
      <c r="D116" s="5" t="s">
        <v>1038</v>
      </c>
      <c r="E116" s="5" t="s">
        <v>1096</v>
      </c>
      <c r="F116" s="5" t="s">
        <v>1093</v>
      </c>
      <c r="G116" s="5">
        <v>3</v>
      </c>
      <c r="H116" s="15">
        <v>1</v>
      </c>
      <c r="I116" s="4"/>
      <c r="J116" s="13">
        <v>1.2288704852472538</v>
      </c>
      <c r="K116" s="5">
        <v>2015</v>
      </c>
      <c r="L116" s="5" t="s">
        <v>1092</v>
      </c>
      <c r="M116" s="12">
        <v>81.650000000000006</v>
      </c>
      <c r="N116" s="5">
        <v>2015</v>
      </c>
      <c r="O116" s="5" t="s">
        <v>1092</v>
      </c>
      <c r="P116" s="12">
        <v>22.27772227772228</v>
      </c>
      <c r="Q116" s="5">
        <v>2015</v>
      </c>
      <c r="R116" s="5" t="s">
        <v>1092</v>
      </c>
      <c r="S116" s="12"/>
      <c r="U116" s="5" t="s">
        <v>1569</v>
      </c>
      <c r="V116" s="12">
        <v>0</v>
      </c>
      <c r="W116" s="5">
        <v>2015</v>
      </c>
      <c r="X116" s="5" t="s">
        <v>1092</v>
      </c>
      <c r="Y116" s="12">
        <v>0</v>
      </c>
      <c r="Z116" s="5">
        <v>2015</v>
      </c>
      <c r="AA116" s="5" t="s">
        <v>1092</v>
      </c>
      <c r="AB116" s="12">
        <v>0</v>
      </c>
      <c r="AC116" s="5">
        <v>2015</v>
      </c>
      <c r="AD116" s="5" t="s">
        <v>1092</v>
      </c>
      <c r="AE116" s="14">
        <v>100</v>
      </c>
      <c r="AF116" s="5">
        <v>2015</v>
      </c>
      <c r="AG116" s="5" t="s">
        <v>1092</v>
      </c>
      <c r="AH116" s="14"/>
      <c r="AJ116" s="5" t="s">
        <v>1569</v>
      </c>
    </row>
    <row r="117" spans="1:36" ht="12.75" customHeight="1" x14ac:dyDescent="0.25">
      <c r="A117" s="5" t="s">
        <v>1105</v>
      </c>
      <c r="B117" s="5" t="s">
        <v>1108</v>
      </c>
      <c r="C117" s="5" t="s">
        <v>1107</v>
      </c>
      <c r="D117" s="5" t="s">
        <v>1038</v>
      </c>
      <c r="E117" s="5" t="s">
        <v>1109</v>
      </c>
      <c r="F117" s="5" t="s">
        <v>1106</v>
      </c>
      <c r="G117" s="5">
        <v>2</v>
      </c>
      <c r="H117" s="15">
        <v>1</v>
      </c>
      <c r="I117" s="4"/>
      <c r="J117" s="13">
        <v>1.4299998641956086</v>
      </c>
      <c r="K117" s="5">
        <v>2014</v>
      </c>
      <c r="L117" s="5" t="s">
        <v>1105</v>
      </c>
      <c r="M117" s="12">
        <v>100</v>
      </c>
      <c r="N117" s="5">
        <v>2014</v>
      </c>
      <c r="O117" s="5" t="s">
        <v>1105</v>
      </c>
      <c r="P117" s="12">
        <v>21.237071995180237</v>
      </c>
      <c r="Q117" s="5">
        <v>2014</v>
      </c>
      <c r="R117" s="5" t="s">
        <v>1105</v>
      </c>
      <c r="S117" s="12"/>
      <c r="U117" s="5" t="s">
        <v>1569</v>
      </c>
      <c r="V117" s="12">
        <v>0</v>
      </c>
      <c r="W117" s="5">
        <v>2014</v>
      </c>
      <c r="X117" s="5" t="s">
        <v>1105</v>
      </c>
      <c r="Y117" s="12">
        <v>0.5</v>
      </c>
      <c r="Z117" s="5">
        <v>2014</v>
      </c>
      <c r="AA117" s="5" t="s">
        <v>1105</v>
      </c>
      <c r="AB117" s="12">
        <v>0</v>
      </c>
      <c r="AC117" s="5">
        <v>2014</v>
      </c>
      <c r="AD117" s="5" t="s">
        <v>1105</v>
      </c>
      <c r="AE117" s="14">
        <v>100</v>
      </c>
      <c r="AF117" s="5">
        <v>2014</v>
      </c>
      <c r="AG117" s="5" t="s">
        <v>1105</v>
      </c>
      <c r="AH117" s="14"/>
      <c r="AJ117" s="5" t="s">
        <v>1569</v>
      </c>
    </row>
    <row r="118" spans="1:36" ht="12.75" customHeight="1" x14ac:dyDescent="0.25">
      <c r="A118" s="5" t="s">
        <v>1110</v>
      </c>
      <c r="B118" s="5" t="s">
        <v>1108</v>
      </c>
      <c r="C118" s="5" t="s">
        <v>1107</v>
      </c>
      <c r="D118" s="5" t="s">
        <v>1038</v>
      </c>
      <c r="E118" s="5" t="s">
        <v>1574</v>
      </c>
      <c r="F118" s="5" t="s">
        <v>1111</v>
      </c>
      <c r="G118" s="5">
        <v>2</v>
      </c>
      <c r="H118" s="15">
        <v>1</v>
      </c>
      <c r="I118" s="4"/>
      <c r="J118" s="13">
        <v>0.78452497484907668</v>
      </c>
      <c r="K118" s="5">
        <v>2016</v>
      </c>
      <c r="L118" s="5" t="s">
        <v>1110</v>
      </c>
      <c r="M118" s="12">
        <v>98</v>
      </c>
      <c r="N118" s="5">
        <v>2016</v>
      </c>
      <c r="O118" s="5" t="s">
        <v>1110</v>
      </c>
      <c r="P118" s="12">
        <v>14.67065868263473</v>
      </c>
      <c r="Q118" s="5">
        <v>2016</v>
      </c>
      <c r="R118" s="5" t="s">
        <v>1110</v>
      </c>
      <c r="S118" s="12"/>
      <c r="U118" s="5" t="s">
        <v>1569</v>
      </c>
      <c r="V118" s="12">
        <v>0</v>
      </c>
      <c r="W118" s="5">
        <v>2016</v>
      </c>
      <c r="X118" s="5" t="s">
        <v>1110</v>
      </c>
      <c r="Y118" s="12">
        <v>0</v>
      </c>
      <c r="Z118" s="5">
        <v>2016</v>
      </c>
      <c r="AA118" s="5" t="s">
        <v>1110</v>
      </c>
      <c r="AB118" s="12">
        <v>0</v>
      </c>
      <c r="AC118" s="5">
        <v>2016</v>
      </c>
      <c r="AD118" s="5" t="s">
        <v>1110</v>
      </c>
      <c r="AE118" s="14">
        <v>100</v>
      </c>
      <c r="AF118" s="5">
        <v>2016</v>
      </c>
      <c r="AG118" s="5" t="s">
        <v>1110</v>
      </c>
      <c r="AH118" s="14"/>
      <c r="AJ118" s="5" t="s">
        <v>1569</v>
      </c>
    </row>
    <row r="119" spans="1:36" ht="12.75" customHeight="1" x14ac:dyDescent="0.25">
      <c r="A119" s="5" t="s">
        <v>1112</v>
      </c>
      <c r="B119" s="5" t="s">
        <v>1108</v>
      </c>
      <c r="C119" s="5" t="s">
        <v>1107</v>
      </c>
      <c r="D119" s="5" t="s">
        <v>1038</v>
      </c>
      <c r="E119" s="5" t="s">
        <v>1114</v>
      </c>
      <c r="F119" s="5" t="s">
        <v>1113</v>
      </c>
      <c r="G119" s="5">
        <v>2</v>
      </c>
      <c r="H119" s="15">
        <v>1</v>
      </c>
      <c r="I119" s="4"/>
      <c r="J119" s="13">
        <v>1.1067998446440095</v>
      </c>
      <c r="K119" s="4">
        <v>2014</v>
      </c>
      <c r="L119" s="4" t="s">
        <v>1112</v>
      </c>
      <c r="M119" s="12">
        <v>97.8</v>
      </c>
      <c r="N119" s="5">
        <v>2014</v>
      </c>
      <c r="O119" s="4" t="s">
        <v>1112</v>
      </c>
      <c r="P119" s="12">
        <v>10.1010101010101</v>
      </c>
      <c r="Q119" s="5">
        <v>2014</v>
      </c>
      <c r="R119" s="4" t="s">
        <v>1112</v>
      </c>
      <c r="S119" s="12"/>
      <c r="U119" s="4" t="s">
        <v>1569</v>
      </c>
      <c r="V119" s="12">
        <v>3</v>
      </c>
      <c r="W119" s="5">
        <v>2014</v>
      </c>
      <c r="X119" s="4" t="s">
        <v>1112</v>
      </c>
      <c r="Y119" s="12">
        <v>0</v>
      </c>
      <c r="Z119" s="5">
        <v>2014</v>
      </c>
      <c r="AA119" s="4" t="s">
        <v>1112</v>
      </c>
      <c r="AB119" s="12">
        <v>0</v>
      </c>
      <c r="AC119" s="5">
        <v>2014</v>
      </c>
      <c r="AD119" s="4" t="s">
        <v>1112</v>
      </c>
      <c r="AE119" s="14">
        <v>81.44329896907216</v>
      </c>
      <c r="AF119" s="5">
        <v>2014</v>
      </c>
      <c r="AG119" s="4" t="s">
        <v>1112</v>
      </c>
      <c r="AH119" s="14"/>
      <c r="AJ119" s="4" t="s">
        <v>1569</v>
      </c>
    </row>
    <row r="120" spans="1:36" ht="12.75" customHeight="1" x14ac:dyDescent="0.25">
      <c r="A120" s="5" t="s">
        <v>381</v>
      </c>
      <c r="B120" s="5" t="s">
        <v>384</v>
      </c>
      <c r="C120" s="5" t="s">
        <v>383</v>
      </c>
      <c r="D120" s="5" t="s">
        <v>360</v>
      </c>
      <c r="E120" s="5" t="s">
        <v>385</v>
      </c>
      <c r="F120" s="5" t="s">
        <v>382</v>
      </c>
      <c r="G120" s="5">
        <v>3</v>
      </c>
      <c r="H120" s="15">
        <v>2</v>
      </c>
      <c r="I120" s="4" t="s">
        <v>1857</v>
      </c>
      <c r="J120" s="13"/>
      <c r="K120" s="4"/>
      <c r="L120" s="4" t="s">
        <v>1569</v>
      </c>
      <c r="M120" s="12" t="s">
        <v>1569</v>
      </c>
      <c r="O120" s="4" t="s">
        <v>1569</v>
      </c>
      <c r="P120" s="12" t="s">
        <v>1569</v>
      </c>
      <c r="R120" s="4" t="s">
        <v>1569</v>
      </c>
      <c r="S120" s="12"/>
      <c r="U120" s="4" t="s">
        <v>1569</v>
      </c>
      <c r="V120" s="12" t="s">
        <v>1569</v>
      </c>
      <c r="X120" s="4" t="s">
        <v>1569</v>
      </c>
      <c r="Y120" s="12" t="s">
        <v>1569</v>
      </c>
      <c r="AA120" s="4" t="s">
        <v>1569</v>
      </c>
      <c r="AB120" s="12" t="s">
        <v>1569</v>
      </c>
      <c r="AD120" s="4" t="s">
        <v>1569</v>
      </c>
      <c r="AE120" s="14" t="s">
        <v>1569</v>
      </c>
      <c r="AG120" s="4" t="s">
        <v>1569</v>
      </c>
      <c r="AH120" s="14"/>
      <c r="AJ120" s="4" t="s">
        <v>1569</v>
      </c>
    </row>
    <row r="121" spans="1:36" ht="12.75" customHeight="1" x14ac:dyDescent="0.25">
      <c r="A121" s="5" t="s">
        <v>386</v>
      </c>
      <c r="B121" s="5" t="s">
        <v>384</v>
      </c>
      <c r="C121" s="5" t="s">
        <v>383</v>
      </c>
      <c r="D121" s="5" t="s">
        <v>360</v>
      </c>
      <c r="E121" s="5" t="s">
        <v>388</v>
      </c>
      <c r="F121" s="5" t="s">
        <v>387</v>
      </c>
      <c r="G121" s="5">
        <v>3</v>
      </c>
      <c r="H121" s="15">
        <v>2</v>
      </c>
      <c r="I121" s="4" t="s">
        <v>1857</v>
      </c>
      <c r="J121" s="13"/>
      <c r="K121" s="4"/>
      <c r="L121" s="4" t="s">
        <v>1569</v>
      </c>
      <c r="M121" s="12">
        <v>47.1</v>
      </c>
      <c r="N121" s="5">
        <v>2003</v>
      </c>
      <c r="O121" s="4" t="s">
        <v>386</v>
      </c>
      <c r="P121" s="12">
        <v>10</v>
      </c>
      <c r="Q121" s="5">
        <v>2003</v>
      </c>
      <c r="R121" s="4" t="s">
        <v>386</v>
      </c>
      <c r="S121" s="12"/>
      <c r="U121" s="4" t="s">
        <v>1569</v>
      </c>
      <c r="V121" s="12" t="s">
        <v>1569</v>
      </c>
      <c r="X121" s="4" t="s">
        <v>1569</v>
      </c>
      <c r="Y121" s="12" t="s">
        <v>1569</v>
      </c>
      <c r="AA121" s="4" t="s">
        <v>1569</v>
      </c>
      <c r="AB121" s="12" t="s">
        <v>1569</v>
      </c>
      <c r="AD121" s="4" t="s">
        <v>1569</v>
      </c>
      <c r="AE121" s="14" t="s">
        <v>1569</v>
      </c>
      <c r="AG121" s="4" t="s">
        <v>1569</v>
      </c>
      <c r="AH121" s="14"/>
      <c r="AJ121" s="4" t="s">
        <v>1569</v>
      </c>
    </row>
    <row r="122" spans="1:36" ht="12.75" customHeight="1" x14ac:dyDescent="0.25">
      <c r="A122" s="5" t="s">
        <v>389</v>
      </c>
      <c r="B122" s="5" t="s">
        <v>392</v>
      </c>
      <c r="C122" s="5" t="s">
        <v>391</v>
      </c>
      <c r="D122" s="5" t="s">
        <v>360</v>
      </c>
      <c r="E122" s="5" t="s">
        <v>393</v>
      </c>
      <c r="F122" s="5" t="s">
        <v>390</v>
      </c>
      <c r="G122" s="5">
        <v>2</v>
      </c>
      <c r="H122" s="15">
        <v>2</v>
      </c>
      <c r="I122" s="4" t="s">
        <v>1858</v>
      </c>
      <c r="J122" s="13">
        <v>0.11213438763772635</v>
      </c>
      <c r="K122" s="4">
        <v>2013</v>
      </c>
      <c r="L122" s="4" t="s">
        <v>389</v>
      </c>
      <c r="M122" s="12" t="s">
        <v>1569</v>
      </c>
      <c r="O122" s="4" t="s">
        <v>1569</v>
      </c>
      <c r="P122" s="12" t="s">
        <v>1569</v>
      </c>
      <c r="R122" s="4" t="s">
        <v>1569</v>
      </c>
      <c r="S122" s="12"/>
      <c r="U122" s="4" t="s">
        <v>1569</v>
      </c>
      <c r="V122" s="12">
        <v>0</v>
      </c>
      <c r="W122" s="5">
        <v>2013</v>
      </c>
      <c r="X122" s="4" t="s">
        <v>389</v>
      </c>
      <c r="Y122" s="12">
        <v>0</v>
      </c>
      <c r="Z122" s="5">
        <v>2013</v>
      </c>
      <c r="AA122" s="4" t="s">
        <v>389</v>
      </c>
      <c r="AB122" s="12">
        <v>0</v>
      </c>
      <c r="AC122" s="5">
        <v>2013</v>
      </c>
      <c r="AD122" s="4" t="s">
        <v>389</v>
      </c>
      <c r="AE122" s="14">
        <v>0</v>
      </c>
      <c r="AF122" s="5">
        <v>2013</v>
      </c>
      <c r="AG122" s="4" t="s">
        <v>389</v>
      </c>
      <c r="AH122" s="14"/>
      <c r="AJ122" s="4" t="s">
        <v>1569</v>
      </c>
    </row>
    <row r="123" spans="1:36" ht="12.75" customHeight="1" x14ac:dyDescent="0.25">
      <c r="A123" s="5" t="s">
        <v>394</v>
      </c>
      <c r="B123" s="5" t="s">
        <v>392</v>
      </c>
      <c r="C123" s="5" t="s">
        <v>391</v>
      </c>
      <c r="D123" s="5" t="s">
        <v>360</v>
      </c>
      <c r="E123" s="5" t="s">
        <v>396</v>
      </c>
      <c r="F123" s="5" t="s">
        <v>395</v>
      </c>
      <c r="G123" s="5">
        <v>2</v>
      </c>
      <c r="H123" s="15">
        <v>2</v>
      </c>
      <c r="I123" s="4" t="s">
        <v>1858</v>
      </c>
      <c r="J123" s="13">
        <v>0.11310821371282853</v>
      </c>
      <c r="K123" s="4">
        <v>2013</v>
      </c>
      <c r="L123" s="4" t="s">
        <v>394</v>
      </c>
      <c r="M123" s="12" t="s">
        <v>1569</v>
      </c>
      <c r="O123" s="4" t="s">
        <v>1569</v>
      </c>
      <c r="P123" s="12" t="s">
        <v>1569</v>
      </c>
      <c r="R123" s="4" t="s">
        <v>1569</v>
      </c>
      <c r="S123" s="12"/>
      <c r="U123" s="4" t="s">
        <v>1569</v>
      </c>
      <c r="V123" s="12" t="s">
        <v>1569</v>
      </c>
      <c r="X123" s="4" t="s">
        <v>1569</v>
      </c>
      <c r="Y123" s="12" t="s">
        <v>1569</v>
      </c>
      <c r="AA123" s="4" t="s">
        <v>1569</v>
      </c>
      <c r="AB123" s="12" t="s">
        <v>1569</v>
      </c>
      <c r="AD123" s="4" t="s">
        <v>1569</v>
      </c>
      <c r="AE123" s="14" t="s">
        <v>1569</v>
      </c>
      <c r="AG123" s="4" t="s">
        <v>1569</v>
      </c>
      <c r="AH123" s="14"/>
      <c r="AJ123" s="4" t="s">
        <v>1569</v>
      </c>
    </row>
    <row r="124" spans="1:36" ht="12.75" customHeight="1" x14ac:dyDescent="0.25">
      <c r="A124" s="5" t="s">
        <v>397</v>
      </c>
      <c r="B124" s="5" t="s">
        <v>392</v>
      </c>
      <c r="C124" s="5" t="s">
        <v>391</v>
      </c>
      <c r="D124" s="5" t="s">
        <v>360</v>
      </c>
      <c r="E124" s="5" t="s">
        <v>399</v>
      </c>
      <c r="F124" s="5" t="s">
        <v>398</v>
      </c>
      <c r="G124" s="5">
        <v>2</v>
      </c>
      <c r="H124" s="15">
        <v>2</v>
      </c>
      <c r="I124" s="4" t="s">
        <v>1859</v>
      </c>
      <c r="J124" s="13">
        <v>0.46384515093771944</v>
      </c>
      <c r="K124" s="4">
        <v>2013</v>
      </c>
      <c r="L124" s="4" t="s">
        <v>397</v>
      </c>
      <c r="M124" s="12" t="s">
        <v>1569</v>
      </c>
      <c r="O124" s="4" t="s">
        <v>1569</v>
      </c>
      <c r="P124" s="12" t="s">
        <v>1569</v>
      </c>
      <c r="R124" s="4" t="s">
        <v>1569</v>
      </c>
      <c r="S124" s="12"/>
      <c r="U124" s="4" t="s">
        <v>1569</v>
      </c>
      <c r="V124" s="12">
        <v>0</v>
      </c>
      <c r="W124" s="5">
        <v>2013</v>
      </c>
      <c r="X124" s="4" t="s">
        <v>397</v>
      </c>
      <c r="Y124" s="12">
        <v>0</v>
      </c>
      <c r="Z124" s="5">
        <v>2013</v>
      </c>
      <c r="AA124" s="4" t="s">
        <v>397</v>
      </c>
      <c r="AB124" s="12">
        <v>0</v>
      </c>
      <c r="AC124" s="5">
        <v>2013</v>
      </c>
      <c r="AD124" s="4" t="s">
        <v>397</v>
      </c>
      <c r="AE124" s="14">
        <v>0</v>
      </c>
      <c r="AF124" s="5">
        <v>2013</v>
      </c>
      <c r="AG124" s="4" t="s">
        <v>397</v>
      </c>
      <c r="AH124" s="14"/>
      <c r="AJ124" s="4" t="s">
        <v>1569</v>
      </c>
    </row>
    <row r="125" spans="1:36" ht="12.75" customHeight="1" x14ac:dyDescent="0.25">
      <c r="A125" s="5" t="s">
        <v>649</v>
      </c>
      <c r="B125" s="5" t="s">
        <v>1759</v>
      </c>
      <c r="C125" s="5" t="s">
        <v>650</v>
      </c>
      <c r="D125" s="5" t="s">
        <v>620</v>
      </c>
      <c r="E125" s="5" t="s">
        <v>651</v>
      </c>
      <c r="F125" s="5" t="s">
        <v>3146</v>
      </c>
      <c r="G125" s="5">
        <v>3</v>
      </c>
      <c r="H125" s="15">
        <v>1</v>
      </c>
      <c r="I125" s="4" t="s">
        <v>3148</v>
      </c>
      <c r="J125" s="13">
        <v>0.79220993563294273</v>
      </c>
      <c r="K125" s="4">
        <v>2010</v>
      </c>
      <c r="L125" s="4" t="s">
        <v>649</v>
      </c>
      <c r="M125" s="12">
        <v>48</v>
      </c>
      <c r="N125" s="5">
        <v>2010</v>
      </c>
      <c r="O125" s="4" t="s">
        <v>649</v>
      </c>
      <c r="P125" s="12">
        <v>7.8431372549019605</v>
      </c>
      <c r="Q125" s="5">
        <v>2010</v>
      </c>
      <c r="R125" s="4" t="s">
        <v>649</v>
      </c>
      <c r="S125" s="12"/>
      <c r="U125" s="4" t="s">
        <v>1569</v>
      </c>
      <c r="V125" s="12" t="s">
        <v>1569</v>
      </c>
      <c r="X125" s="4" t="s">
        <v>1569</v>
      </c>
      <c r="Y125" s="12" t="s">
        <v>1569</v>
      </c>
      <c r="AA125" s="4" t="s">
        <v>1569</v>
      </c>
      <c r="AB125" s="12" t="s">
        <v>1569</v>
      </c>
      <c r="AD125" s="4" t="s">
        <v>1569</v>
      </c>
      <c r="AE125" s="14" t="s">
        <v>1569</v>
      </c>
      <c r="AG125" s="4" t="s">
        <v>1569</v>
      </c>
      <c r="AH125" s="14"/>
      <c r="AJ125" s="4" t="s">
        <v>1569</v>
      </c>
    </row>
    <row r="126" spans="1:36" ht="12.75" customHeight="1" x14ac:dyDescent="0.25">
      <c r="A126" s="5" t="s">
        <v>652</v>
      </c>
      <c r="B126" s="5" t="s">
        <v>27</v>
      </c>
      <c r="C126" s="5" t="s">
        <v>654</v>
      </c>
      <c r="D126" s="5" t="s">
        <v>620</v>
      </c>
      <c r="E126" s="5" t="s">
        <v>655</v>
      </c>
      <c r="F126" s="5" t="s">
        <v>653</v>
      </c>
      <c r="G126" s="5">
        <v>1</v>
      </c>
      <c r="H126" s="15">
        <v>1</v>
      </c>
      <c r="I126" s="4" t="s">
        <v>3149</v>
      </c>
      <c r="J126" s="13">
        <v>1.1265164644714039</v>
      </c>
      <c r="K126" s="4">
        <v>2015</v>
      </c>
      <c r="L126" s="4" t="s">
        <v>652</v>
      </c>
      <c r="M126" s="12">
        <v>84</v>
      </c>
      <c r="N126" s="5">
        <v>2015</v>
      </c>
      <c r="O126" s="4" t="s">
        <v>652</v>
      </c>
      <c r="P126" s="12">
        <v>6</v>
      </c>
      <c r="Q126" s="5">
        <v>2015</v>
      </c>
      <c r="R126" s="4" t="s">
        <v>652</v>
      </c>
      <c r="S126" s="12"/>
      <c r="U126" s="4" t="s">
        <v>1569</v>
      </c>
      <c r="V126" s="12">
        <v>0.15</v>
      </c>
      <c r="W126" s="5">
        <v>2015</v>
      </c>
      <c r="X126" s="4" t="s">
        <v>652</v>
      </c>
      <c r="Y126" s="12">
        <v>0</v>
      </c>
      <c r="Z126" s="5">
        <v>2015</v>
      </c>
      <c r="AA126" s="4" t="s">
        <v>652</v>
      </c>
      <c r="AB126" s="12">
        <v>0</v>
      </c>
      <c r="AC126" s="5">
        <v>2015</v>
      </c>
      <c r="AD126" s="4" t="s">
        <v>652</v>
      </c>
      <c r="AE126" s="14">
        <v>0</v>
      </c>
      <c r="AF126" s="5">
        <v>2015</v>
      </c>
      <c r="AG126" s="4" t="s">
        <v>652</v>
      </c>
      <c r="AH126" s="14"/>
      <c r="AJ126" s="4" t="s">
        <v>1569</v>
      </c>
    </row>
    <row r="127" spans="1:36" ht="12.75" customHeight="1" x14ac:dyDescent="0.25">
      <c r="A127" s="5" t="s">
        <v>656</v>
      </c>
      <c r="B127" s="5" t="s">
        <v>658</v>
      </c>
      <c r="C127" s="5" t="s">
        <v>657</v>
      </c>
      <c r="D127" s="5" t="s">
        <v>620</v>
      </c>
      <c r="E127" s="5" t="s">
        <v>659</v>
      </c>
      <c r="F127" s="5" t="s">
        <v>3151</v>
      </c>
      <c r="G127" s="5">
        <v>2</v>
      </c>
      <c r="H127" s="15">
        <v>2</v>
      </c>
      <c r="I127" s="4" t="s">
        <v>3150</v>
      </c>
      <c r="J127" s="13" t="s">
        <v>1569</v>
      </c>
      <c r="K127" s="4"/>
      <c r="L127" s="4" t="s">
        <v>1569</v>
      </c>
      <c r="M127" s="12" t="s">
        <v>1569</v>
      </c>
      <c r="O127" s="4" t="s">
        <v>1569</v>
      </c>
      <c r="P127" s="12">
        <v>12.4</v>
      </c>
      <c r="R127" s="4" t="s">
        <v>656</v>
      </c>
      <c r="S127" s="12"/>
      <c r="U127" s="4" t="s">
        <v>1569</v>
      </c>
      <c r="V127" s="12" t="s">
        <v>1569</v>
      </c>
      <c r="X127" s="4" t="s">
        <v>1569</v>
      </c>
      <c r="Y127" s="12" t="s">
        <v>1569</v>
      </c>
      <c r="AA127" s="4" t="s">
        <v>1569</v>
      </c>
      <c r="AB127" s="12" t="s">
        <v>1569</v>
      </c>
      <c r="AD127" s="4" t="s">
        <v>1569</v>
      </c>
      <c r="AE127" s="14" t="s">
        <v>1569</v>
      </c>
      <c r="AG127" s="4" t="s">
        <v>1569</v>
      </c>
      <c r="AH127" s="14"/>
      <c r="AJ127" s="4" t="s">
        <v>1569</v>
      </c>
    </row>
    <row r="128" spans="1:36" ht="12.75" customHeight="1" x14ac:dyDescent="0.25">
      <c r="A128" s="5" t="s">
        <v>663</v>
      </c>
      <c r="B128" s="5" t="s">
        <v>658</v>
      </c>
      <c r="C128" s="5" t="s">
        <v>657</v>
      </c>
      <c r="D128" s="5" t="s">
        <v>620</v>
      </c>
      <c r="E128" s="5" t="s">
        <v>665</v>
      </c>
      <c r="F128" s="5" t="s">
        <v>664</v>
      </c>
      <c r="G128" s="5">
        <v>2</v>
      </c>
      <c r="H128" s="15">
        <v>2</v>
      </c>
      <c r="I128" s="4" t="s">
        <v>1861</v>
      </c>
      <c r="J128" s="13">
        <v>1.0179789519538252</v>
      </c>
      <c r="K128" s="4">
        <v>2012</v>
      </c>
      <c r="L128" s="4" t="s">
        <v>663</v>
      </c>
      <c r="M128" s="12">
        <v>43</v>
      </c>
      <c r="N128" s="5">
        <v>2012</v>
      </c>
      <c r="O128" s="4" t="s">
        <v>663</v>
      </c>
      <c r="P128" s="12" t="s">
        <v>1569</v>
      </c>
      <c r="R128" s="4" t="s">
        <v>1569</v>
      </c>
      <c r="S128" s="12"/>
      <c r="U128" s="4" t="s">
        <v>1569</v>
      </c>
      <c r="V128" s="12" t="s">
        <v>1569</v>
      </c>
      <c r="X128" s="4" t="s">
        <v>1569</v>
      </c>
      <c r="Y128" s="12" t="s">
        <v>1569</v>
      </c>
      <c r="AA128" s="4" t="s">
        <v>1569</v>
      </c>
      <c r="AB128" s="12" t="s">
        <v>1569</v>
      </c>
      <c r="AD128" s="4" t="s">
        <v>1569</v>
      </c>
      <c r="AE128" s="14" t="s">
        <v>1569</v>
      </c>
      <c r="AG128" s="4" t="s">
        <v>1569</v>
      </c>
      <c r="AH128" s="14"/>
      <c r="AJ128" s="4" t="s">
        <v>1569</v>
      </c>
    </row>
    <row r="129" spans="1:36" ht="12.75" customHeight="1" x14ac:dyDescent="0.25">
      <c r="A129" s="5" t="s">
        <v>666</v>
      </c>
      <c r="B129" s="5" t="s">
        <v>658</v>
      </c>
      <c r="C129" s="5" t="s">
        <v>657</v>
      </c>
      <c r="D129" s="5" t="s">
        <v>620</v>
      </c>
      <c r="E129" s="5" t="s">
        <v>667</v>
      </c>
      <c r="F129" s="5" t="s">
        <v>3152</v>
      </c>
      <c r="G129" s="5">
        <v>2</v>
      </c>
      <c r="H129" s="15">
        <v>1</v>
      </c>
      <c r="I129" s="4" t="s">
        <v>3155</v>
      </c>
      <c r="J129" s="13"/>
      <c r="L129" s="5" t="s">
        <v>1569</v>
      </c>
      <c r="M129" s="12" t="s">
        <v>1569</v>
      </c>
      <c r="O129" s="5" t="s">
        <v>1569</v>
      </c>
      <c r="P129" s="12" t="s">
        <v>1569</v>
      </c>
      <c r="R129" s="5" t="s">
        <v>1569</v>
      </c>
      <c r="S129" s="12"/>
      <c r="U129" s="5" t="s">
        <v>1569</v>
      </c>
      <c r="V129" s="12" t="s">
        <v>1569</v>
      </c>
      <c r="X129" s="5" t="s">
        <v>1569</v>
      </c>
      <c r="Y129" s="12" t="s">
        <v>1569</v>
      </c>
      <c r="AA129" s="5" t="s">
        <v>1569</v>
      </c>
      <c r="AB129" s="12" t="s">
        <v>1569</v>
      </c>
      <c r="AD129" s="5" t="s">
        <v>1569</v>
      </c>
      <c r="AE129" s="14" t="s">
        <v>1569</v>
      </c>
      <c r="AG129" s="5" t="s">
        <v>1569</v>
      </c>
      <c r="AH129" s="14"/>
      <c r="AJ129" s="5" t="s">
        <v>1569</v>
      </c>
    </row>
    <row r="130" spans="1:36" ht="12.75" customHeight="1" x14ac:dyDescent="0.25">
      <c r="A130" s="5" t="s">
        <v>59</v>
      </c>
      <c r="B130" s="5" t="s">
        <v>61</v>
      </c>
      <c r="C130" s="5" t="s">
        <v>60</v>
      </c>
      <c r="D130" s="5" t="s">
        <v>35</v>
      </c>
      <c r="E130" s="5" t="s">
        <v>62</v>
      </c>
      <c r="F130" s="5" t="s">
        <v>3153</v>
      </c>
      <c r="G130" s="5">
        <v>2</v>
      </c>
      <c r="H130" s="15">
        <v>1</v>
      </c>
      <c r="I130" s="4"/>
      <c r="J130" s="13">
        <v>0.95308282631404206</v>
      </c>
      <c r="K130" s="5">
        <v>2013</v>
      </c>
      <c r="L130" s="5" t="s">
        <v>59</v>
      </c>
      <c r="M130" s="12" t="s">
        <v>1569</v>
      </c>
      <c r="O130" s="5" t="s">
        <v>1569</v>
      </c>
      <c r="P130" s="12">
        <v>7.3</v>
      </c>
      <c r="Q130" s="5">
        <v>2013</v>
      </c>
      <c r="R130" s="5" t="s">
        <v>59</v>
      </c>
      <c r="S130" s="12"/>
      <c r="U130" s="5" t="s">
        <v>1569</v>
      </c>
      <c r="V130" s="12" t="s">
        <v>1569</v>
      </c>
      <c r="X130" s="5" t="s">
        <v>1569</v>
      </c>
      <c r="Y130" s="12">
        <v>42.5</v>
      </c>
      <c r="Z130" s="5">
        <v>2013</v>
      </c>
      <c r="AA130" s="5" t="s">
        <v>59</v>
      </c>
      <c r="AB130" s="12" t="s">
        <v>1569</v>
      </c>
      <c r="AD130" s="5" t="s">
        <v>1569</v>
      </c>
      <c r="AE130" s="14" t="s">
        <v>1569</v>
      </c>
      <c r="AG130" s="5" t="s">
        <v>1569</v>
      </c>
      <c r="AH130" s="14"/>
      <c r="AJ130" s="5" t="s">
        <v>1569</v>
      </c>
    </row>
    <row r="131" spans="1:36" ht="12.75" customHeight="1" x14ac:dyDescent="0.25">
      <c r="A131" s="5" t="s">
        <v>63</v>
      </c>
      <c r="B131" s="5" t="s">
        <v>61</v>
      </c>
      <c r="C131" s="5" t="s">
        <v>60</v>
      </c>
      <c r="D131" s="5" t="s">
        <v>35</v>
      </c>
      <c r="E131" s="5" t="s">
        <v>64</v>
      </c>
      <c r="F131" s="5" t="s">
        <v>3154</v>
      </c>
      <c r="G131" s="5">
        <v>2</v>
      </c>
      <c r="H131" s="15">
        <v>1</v>
      </c>
      <c r="I131" s="4"/>
      <c r="J131" s="13">
        <v>0.92240704500978477</v>
      </c>
      <c r="K131" s="5">
        <v>2016</v>
      </c>
      <c r="L131" s="5" t="s">
        <v>63</v>
      </c>
      <c r="M131" s="12" t="s">
        <v>1569</v>
      </c>
      <c r="O131" s="5" t="s">
        <v>1569</v>
      </c>
      <c r="P131" s="12">
        <v>10.967098703888336</v>
      </c>
      <c r="Q131" s="5">
        <v>2016</v>
      </c>
      <c r="R131" s="5" t="s">
        <v>63</v>
      </c>
      <c r="S131" s="12"/>
      <c r="U131" s="5" t="s">
        <v>1569</v>
      </c>
      <c r="V131" s="12">
        <v>3.4900859906843431</v>
      </c>
      <c r="W131" s="5">
        <v>2016</v>
      </c>
      <c r="X131" s="5" t="s">
        <v>63</v>
      </c>
      <c r="Y131" s="12">
        <v>47.91</v>
      </c>
      <c r="Z131" s="5">
        <v>2016</v>
      </c>
      <c r="AA131" s="5" t="s">
        <v>63</v>
      </c>
      <c r="AB131" s="12">
        <v>0</v>
      </c>
      <c r="AC131" s="5">
        <v>2016</v>
      </c>
      <c r="AD131" s="5" t="s">
        <v>63</v>
      </c>
      <c r="AE131" s="14">
        <v>100</v>
      </c>
      <c r="AF131" s="5">
        <v>2016</v>
      </c>
      <c r="AG131" s="5" t="s">
        <v>63</v>
      </c>
      <c r="AH131" s="14"/>
      <c r="AJ131" s="5" t="s">
        <v>1569</v>
      </c>
    </row>
    <row r="132" spans="1:36" ht="12.75" customHeight="1" x14ac:dyDescent="0.25">
      <c r="A132" s="5" t="s">
        <v>65</v>
      </c>
      <c r="B132" s="5" t="s">
        <v>61</v>
      </c>
      <c r="C132" s="5" t="s">
        <v>60</v>
      </c>
      <c r="D132" s="5" t="s">
        <v>35</v>
      </c>
      <c r="E132" s="5" t="s">
        <v>67</v>
      </c>
      <c r="F132" s="5" t="s">
        <v>66</v>
      </c>
      <c r="G132" s="5">
        <v>2</v>
      </c>
      <c r="H132" s="15">
        <v>1</v>
      </c>
      <c r="I132" s="4"/>
      <c r="J132" s="13">
        <v>1.0108728355596051</v>
      </c>
      <c r="K132" s="5">
        <v>2014</v>
      </c>
      <c r="L132" s="5" t="s">
        <v>65</v>
      </c>
      <c r="M132" s="12" t="s">
        <v>1569</v>
      </c>
      <c r="O132" s="5" t="s">
        <v>1569</v>
      </c>
      <c r="P132" s="12">
        <v>17</v>
      </c>
      <c r="Q132" s="5">
        <v>2014</v>
      </c>
      <c r="R132" s="5" t="s">
        <v>65</v>
      </c>
      <c r="S132" s="12"/>
      <c r="U132" s="5" t="s">
        <v>1569</v>
      </c>
      <c r="V132" s="12" t="s">
        <v>1569</v>
      </c>
      <c r="X132" s="5" t="s">
        <v>1569</v>
      </c>
      <c r="Y132" s="12" t="s">
        <v>1569</v>
      </c>
      <c r="AA132" s="5" t="s">
        <v>1569</v>
      </c>
      <c r="AB132" s="12" t="s">
        <v>1569</v>
      </c>
      <c r="AD132" s="5" t="s">
        <v>1569</v>
      </c>
      <c r="AE132" s="14" t="s">
        <v>1569</v>
      </c>
      <c r="AG132" s="5" t="s">
        <v>1569</v>
      </c>
      <c r="AH132" s="14"/>
      <c r="AJ132" s="5" t="s">
        <v>1569</v>
      </c>
    </row>
    <row r="133" spans="1:36" ht="12.75" customHeight="1" x14ac:dyDescent="0.25">
      <c r="A133" s="5" t="s">
        <v>68</v>
      </c>
      <c r="B133" s="5" t="s">
        <v>70</v>
      </c>
      <c r="C133" s="5" t="s">
        <v>69</v>
      </c>
      <c r="D133" s="5" t="s">
        <v>35</v>
      </c>
      <c r="E133" s="5" t="s">
        <v>71</v>
      </c>
      <c r="F133" s="5" t="s">
        <v>3330</v>
      </c>
      <c r="G133" s="5">
        <v>3</v>
      </c>
      <c r="H133" s="15">
        <v>3</v>
      </c>
      <c r="I133" s="4" t="s">
        <v>3157</v>
      </c>
      <c r="J133" s="13">
        <v>1.2256110004241503</v>
      </c>
      <c r="K133" s="5">
        <v>2013</v>
      </c>
      <c r="L133" s="5" t="s">
        <v>68</v>
      </c>
      <c r="M133" s="12">
        <v>98</v>
      </c>
      <c r="N133" s="5">
        <v>2013</v>
      </c>
      <c r="O133" s="5" t="s">
        <v>68</v>
      </c>
      <c r="P133" s="12">
        <v>9.5238095238095237</v>
      </c>
      <c r="Q133" s="5">
        <v>2013</v>
      </c>
      <c r="R133" s="5" t="s">
        <v>68</v>
      </c>
      <c r="S133" s="12"/>
      <c r="U133" s="5" t="s">
        <v>1569</v>
      </c>
      <c r="V133" s="12">
        <v>0</v>
      </c>
      <c r="W133" s="5">
        <v>2013</v>
      </c>
      <c r="X133" s="5" t="s">
        <v>68</v>
      </c>
      <c r="Y133" s="12">
        <v>0</v>
      </c>
      <c r="Z133" s="5">
        <v>2013</v>
      </c>
      <c r="AA133" s="5" t="s">
        <v>68</v>
      </c>
      <c r="AB133" s="12">
        <v>0</v>
      </c>
      <c r="AC133" s="5">
        <v>2013</v>
      </c>
      <c r="AD133" s="5" t="s">
        <v>68</v>
      </c>
      <c r="AE133" s="14">
        <v>100</v>
      </c>
      <c r="AF133" s="5">
        <v>2013</v>
      </c>
      <c r="AG133" s="5" t="s">
        <v>68</v>
      </c>
      <c r="AH133" s="14"/>
      <c r="AJ133" s="5" t="s">
        <v>1569</v>
      </c>
    </row>
    <row r="134" spans="1:36" ht="12.75" customHeight="1" x14ac:dyDescent="0.25">
      <c r="A134" s="5" t="s">
        <v>1126</v>
      </c>
      <c r="B134" s="5" t="s">
        <v>1129</v>
      </c>
      <c r="C134" s="5" t="s">
        <v>1128</v>
      </c>
      <c r="D134" s="5" t="s">
        <v>1038</v>
      </c>
      <c r="E134" s="5" t="s">
        <v>1130</v>
      </c>
      <c r="F134" s="5" t="s">
        <v>1127</v>
      </c>
      <c r="G134" s="5">
        <v>2</v>
      </c>
      <c r="H134" s="15">
        <v>1</v>
      </c>
      <c r="I134" s="4"/>
      <c r="J134" s="13">
        <v>0.83291081502539499</v>
      </c>
      <c r="K134" s="5">
        <v>2009</v>
      </c>
      <c r="L134" s="5" t="s">
        <v>1126</v>
      </c>
      <c r="M134" s="12">
        <v>99</v>
      </c>
      <c r="N134" s="5">
        <v>2015</v>
      </c>
      <c r="O134" s="5" t="s">
        <v>1126</v>
      </c>
      <c r="P134" s="12">
        <v>3.2099999999999995</v>
      </c>
      <c r="Q134" s="5">
        <v>2015</v>
      </c>
      <c r="R134" s="5" t="s">
        <v>1126</v>
      </c>
      <c r="S134" s="12"/>
      <c r="U134" s="5" t="s">
        <v>1569</v>
      </c>
      <c r="V134" s="12">
        <v>0</v>
      </c>
      <c r="W134" s="5">
        <v>2015</v>
      </c>
      <c r="X134" s="5" t="s">
        <v>1126</v>
      </c>
      <c r="Y134" s="12">
        <v>15</v>
      </c>
      <c r="Z134" s="5">
        <v>2015</v>
      </c>
      <c r="AA134" s="5" t="s">
        <v>1126</v>
      </c>
      <c r="AB134" s="12">
        <v>0</v>
      </c>
      <c r="AC134" s="5">
        <v>2015</v>
      </c>
      <c r="AD134" s="5" t="s">
        <v>1126</v>
      </c>
      <c r="AE134" s="14">
        <v>100</v>
      </c>
      <c r="AF134" s="5">
        <v>2015</v>
      </c>
      <c r="AG134" s="5" t="s">
        <v>1126</v>
      </c>
      <c r="AH134" s="14"/>
      <c r="AJ134" s="5" t="s">
        <v>1569</v>
      </c>
    </row>
    <row r="135" spans="1:36" ht="12.75" customHeight="1" x14ac:dyDescent="0.25">
      <c r="A135" s="5" t="s">
        <v>1131</v>
      </c>
      <c r="B135" s="5" t="s">
        <v>1129</v>
      </c>
      <c r="C135" s="5" t="s">
        <v>1128</v>
      </c>
      <c r="D135" s="5" t="s">
        <v>1038</v>
      </c>
      <c r="E135" s="5" t="s">
        <v>1133</v>
      </c>
      <c r="F135" s="5" t="s">
        <v>1132</v>
      </c>
      <c r="G135" s="5">
        <v>2</v>
      </c>
      <c r="H135" s="15">
        <v>1</v>
      </c>
      <c r="I135" s="4"/>
      <c r="J135" s="13">
        <v>0.53559347643733768</v>
      </c>
      <c r="K135" s="5">
        <v>2015</v>
      </c>
      <c r="L135" s="5" t="s">
        <v>1131</v>
      </c>
      <c r="M135" s="12">
        <v>98.9</v>
      </c>
      <c r="N135" s="5">
        <v>2013</v>
      </c>
      <c r="O135" s="5" t="s">
        <v>1131</v>
      </c>
      <c r="P135" s="12">
        <v>9.3699999999999974</v>
      </c>
      <c r="Q135" s="5">
        <v>2013</v>
      </c>
      <c r="R135" s="5" t="s">
        <v>1131</v>
      </c>
      <c r="S135" s="12"/>
      <c r="U135" s="5" t="s">
        <v>1569</v>
      </c>
      <c r="V135" s="12">
        <v>0</v>
      </c>
      <c r="W135" s="5">
        <v>2013</v>
      </c>
      <c r="X135" s="5" t="s">
        <v>1131</v>
      </c>
      <c r="Y135" s="12">
        <v>16</v>
      </c>
      <c r="Z135" s="5">
        <v>2013</v>
      </c>
      <c r="AA135" s="5" t="s">
        <v>1131</v>
      </c>
      <c r="AB135" s="12">
        <v>0</v>
      </c>
      <c r="AC135" s="5">
        <v>2013</v>
      </c>
      <c r="AD135" s="5" t="s">
        <v>1131</v>
      </c>
      <c r="AE135" s="14">
        <v>100</v>
      </c>
      <c r="AF135" s="5">
        <v>2013</v>
      </c>
      <c r="AG135" s="5" t="s">
        <v>1131</v>
      </c>
      <c r="AH135" s="14"/>
      <c r="AJ135" s="5" t="s">
        <v>1569</v>
      </c>
    </row>
    <row r="136" spans="1:36" ht="12.75" customHeight="1" x14ac:dyDescent="0.25">
      <c r="A136" s="5" t="s">
        <v>1134</v>
      </c>
      <c r="B136" s="5" t="s">
        <v>1129</v>
      </c>
      <c r="C136" s="5" t="s">
        <v>1128</v>
      </c>
      <c r="D136" s="5" t="s">
        <v>1038</v>
      </c>
      <c r="E136" s="5" t="s">
        <v>1575</v>
      </c>
      <c r="F136" s="5" t="s">
        <v>1135</v>
      </c>
      <c r="G136" s="5">
        <v>2</v>
      </c>
      <c r="H136" s="15">
        <v>1</v>
      </c>
      <c r="I136" s="4"/>
      <c r="J136" s="13">
        <v>0.69969573615418224</v>
      </c>
      <c r="K136" s="5">
        <v>2011</v>
      </c>
      <c r="L136" s="5" t="s">
        <v>1134</v>
      </c>
      <c r="M136" s="12">
        <v>100</v>
      </c>
      <c r="N136" s="5">
        <v>2013</v>
      </c>
      <c r="O136" s="5" t="s">
        <v>1134</v>
      </c>
      <c r="P136" s="12">
        <v>19.03</v>
      </c>
      <c r="Q136" s="5">
        <v>2013</v>
      </c>
      <c r="R136" s="5" t="s">
        <v>1134</v>
      </c>
      <c r="S136" s="12"/>
      <c r="U136" s="5" t="s">
        <v>1569</v>
      </c>
      <c r="V136" s="12">
        <v>0</v>
      </c>
      <c r="W136" s="5">
        <v>2013</v>
      </c>
      <c r="X136" s="5" t="s">
        <v>1134</v>
      </c>
      <c r="Y136" s="12">
        <v>17</v>
      </c>
      <c r="Z136" s="5">
        <v>2013</v>
      </c>
      <c r="AA136" s="5" t="s">
        <v>1134</v>
      </c>
      <c r="AB136" s="12">
        <v>0</v>
      </c>
      <c r="AC136" s="5">
        <v>2013</v>
      </c>
      <c r="AD136" s="5" t="s">
        <v>1134</v>
      </c>
      <c r="AE136" s="14">
        <v>100</v>
      </c>
      <c r="AF136" s="5">
        <v>2013</v>
      </c>
      <c r="AG136" s="5" t="s">
        <v>1134</v>
      </c>
      <c r="AH136" s="14"/>
      <c r="AJ136" s="5" t="s">
        <v>1569</v>
      </c>
    </row>
    <row r="137" spans="1:36" ht="12.75" customHeight="1" x14ac:dyDescent="0.25">
      <c r="A137" s="5" t="s">
        <v>403</v>
      </c>
      <c r="B137" s="5" t="s">
        <v>406</v>
      </c>
      <c r="C137" s="5" t="s">
        <v>405</v>
      </c>
      <c r="D137" s="5" t="s">
        <v>360</v>
      </c>
      <c r="E137" s="5" t="s">
        <v>407</v>
      </c>
      <c r="F137" s="5" t="s">
        <v>404</v>
      </c>
      <c r="G137" s="5">
        <v>1</v>
      </c>
      <c r="H137" s="15">
        <v>3</v>
      </c>
      <c r="I137" s="4" t="s">
        <v>1862</v>
      </c>
      <c r="J137" s="13" t="s">
        <v>1569</v>
      </c>
      <c r="L137" s="5" t="s">
        <v>1569</v>
      </c>
      <c r="M137" s="12">
        <v>60</v>
      </c>
      <c r="O137" s="5" t="s">
        <v>403</v>
      </c>
      <c r="P137" s="12" t="s">
        <v>1569</v>
      </c>
      <c r="R137" s="5" t="s">
        <v>1569</v>
      </c>
      <c r="S137" s="12"/>
      <c r="U137" s="5" t="s">
        <v>1569</v>
      </c>
      <c r="V137" s="12">
        <v>0</v>
      </c>
      <c r="X137" s="5" t="s">
        <v>403</v>
      </c>
      <c r="Y137" s="12">
        <v>0</v>
      </c>
      <c r="AA137" s="5" t="s">
        <v>403</v>
      </c>
      <c r="AB137" s="12">
        <v>0</v>
      </c>
      <c r="AD137" s="5" t="s">
        <v>403</v>
      </c>
      <c r="AE137" s="14">
        <v>40</v>
      </c>
      <c r="AG137" s="5" t="s">
        <v>403</v>
      </c>
      <c r="AH137" s="14"/>
      <c r="AJ137" s="5" t="s">
        <v>1569</v>
      </c>
    </row>
    <row r="138" spans="1:36" ht="12.75" customHeight="1" x14ac:dyDescent="0.25">
      <c r="A138" s="5" t="s">
        <v>408</v>
      </c>
      <c r="B138" s="5" t="s">
        <v>7</v>
      </c>
      <c r="C138" s="5" t="s">
        <v>410</v>
      </c>
      <c r="D138" s="5" t="s">
        <v>360</v>
      </c>
      <c r="E138" s="5" t="s">
        <v>411</v>
      </c>
      <c r="F138" s="5" t="s">
        <v>409</v>
      </c>
      <c r="G138" s="5">
        <v>2</v>
      </c>
      <c r="H138" s="15">
        <v>2</v>
      </c>
      <c r="I138" s="4" t="s">
        <v>1863</v>
      </c>
      <c r="J138" s="13">
        <v>0.60412531285060844</v>
      </c>
      <c r="K138" s="5">
        <v>2016</v>
      </c>
      <c r="L138" s="5" t="s">
        <v>408</v>
      </c>
      <c r="M138" s="12" t="s">
        <v>1569</v>
      </c>
      <c r="O138" s="5" t="s">
        <v>1569</v>
      </c>
      <c r="P138" s="12" t="s">
        <v>1569</v>
      </c>
      <c r="R138" s="5" t="s">
        <v>1569</v>
      </c>
      <c r="S138" s="12"/>
      <c r="U138" s="5" t="s">
        <v>1569</v>
      </c>
      <c r="V138" s="12">
        <v>0</v>
      </c>
      <c r="W138" s="5">
        <v>2016</v>
      </c>
      <c r="X138" s="5" t="s">
        <v>408</v>
      </c>
      <c r="Y138" s="12">
        <v>0</v>
      </c>
      <c r="Z138" s="5">
        <v>2016</v>
      </c>
      <c r="AA138" s="5" t="s">
        <v>408</v>
      </c>
      <c r="AB138" s="12">
        <v>0</v>
      </c>
      <c r="AC138" s="5">
        <v>2016</v>
      </c>
      <c r="AD138" s="5" t="s">
        <v>408</v>
      </c>
      <c r="AE138" s="14">
        <v>0</v>
      </c>
      <c r="AF138" s="5">
        <v>2016</v>
      </c>
      <c r="AG138" s="5" t="s">
        <v>408</v>
      </c>
      <c r="AH138" s="14"/>
      <c r="AJ138" s="5" t="s">
        <v>1569</v>
      </c>
    </row>
    <row r="139" spans="1:36" ht="12.75" customHeight="1" x14ac:dyDescent="0.25">
      <c r="A139" s="5" t="s">
        <v>668</v>
      </c>
      <c r="B139" s="5" t="s">
        <v>1649</v>
      </c>
      <c r="C139" s="5" t="s">
        <v>670</v>
      </c>
      <c r="D139" s="5" t="s">
        <v>620</v>
      </c>
      <c r="E139" s="5" t="s">
        <v>671</v>
      </c>
      <c r="F139" s="5" t="s">
        <v>669</v>
      </c>
      <c r="G139" s="5">
        <v>2</v>
      </c>
      <c r="H139" s="15">
        <v>2</v>
      </c>
      <c r="I139" s="4" t="s">
        <v>1864</v>
      </c>
      <c r="J139" s="13">
        <v>0.50612833453496764</v>
      </c>
      <c r="K139" s="5">
        <v>2012</v>
      </c>
      <c r="L139" s="5" t="s">
        <v>668</v>
      </c>
      <c r="M139" s="12" t="s">
        <v>1569</v>
      </c>
      <c r="O139" s="5" t="s">
        <v>1569</v>
      </c>
      <c r="P139" s="12">
        <v>6.1999999999999993</v>
      </c>
      <c r="Q139" s="5">
        <v>2012</v>
      </c>
      <c r="R139" s="5" t="s">
        <v>668</v>
      </c>
      <c r="S139" s="12"/>
      <c r="U139" s="5" t="s">
        <v>1569</v>
      </c>
      <c r="V139" s="12" t="s">
        <v>1569</v>
      </c>
      <c r="X139" s="5" t="s">
        <v>1569</v>
      </c>
      <c r="Y139" s="12" t="s">
        <v>1569</v>
      </c>
      <c r="AA139" s="5" t="s">
        <v>1569</v>
      </c>
      <c r="AB139" s="12" t="s">
        <v>1569</v>
      </c>
      <c r="AD139" s="5" t="s">
        <v>1569</v>
      </c>
      <c r="AE139" s="14" t="s">
        <v>1569</v>
      </c>
      <c r="AG139" s="5" t="s">
        <v>1569</v>
      </c>
      <c r="AH139" s="14"/>
      <c r="AJ139" s="5" t="s">
        <v>1569</v>
      </c>
    </row>
    <row r="140" spans="1:36" ht="12.75" customHeight="1" x14ac:dyDescent="0.25">
      <c r="A140" s="5" t="s">
        <v>1136</v>
      </c>
      <c r="B140" s="5" t="s">
        <v>1139</v>
      </c>
      <c r="C140" s="5" t="s">
        <v>1138</v>
      </c>
      <c r="D140" s="5" t="s">
        <v>1038</v>
      </c>
      <c r="E140" s="5" t="s">
        <v>1140</v>
      </c>
      <c r="F140" s="5" t="s">
        <v>1137</v>
      </c>
      <c r="G140" s="5">
        <v>2</v>
      </c>
      <c r="H140" s="15">
        <v>2</v>
      </c>
      <c r="I140" s="4" t="s">
        <v>1865</v>
      </c>
      <c r="J140" s="13">
        <v>0.86959574406565221</v>
      </c>
      <c r="K140" s="5">
        <v>2016</v>
      </c>
      <c r="L140" s="5" t="s">
        <v>1136</v>
      </c>
      <c r="M140" s="12">
        <v>100</v>
      </c>
      <c r="N140" s="5">
        <v>2016</v>
      </c>
      <c r="O140" s="5" t="s">
        <v>1136</v>
      </c>
      <c r="P140" s="12">
        <v>12.6</v>
      </c>
      <c r="Q140" s="5">
        <v>2016</v>
      </c>
      <c r="R140" s="5" t="s">
        <v>1136</v>
      </c>
      <c r="S140" s="12"/>
      <c r="U140" s="5" t="s">
        <v>1569</v>
      </c>
      <c r="V140" s="12">
        <v>0</v>
      </c>
      <c r="W140" s="5">
        <v>2016</v>
      </c>
      <c r="X140" s="5" t="s">
        <v>1136</v>
      </c>
      <c r="Y140" s="12">
        <v>0.42</v>
      </c>
      <c r="Z140" s="5">
        <v>2016</v>
      </c>
      <c r="AA140" s="5" t="s">
        <v>1136</v>
      </c>
      <c r="AB140" s="12">
        <v>0</v>
      </c>
      <c r="AC140" s="5">
        <v>2016</v>
      </c>
      <c r="AD140" s="5" t="s">
        <v>1136</v>
      </c>
      <c r="AE140" s="14">
        <v>100</v>
      </c>
      <c r="AF140" s="5">
        <v>2016</v>
      </c>
      <c r="AG140" s="5" t="s">
        <v>1136</v>
      </c>
      <c r="AH140" s="14"/>
      <c r="AJ140" s="5" t="s">
        <v>1569</v>
      </c>
    </row>
    <row r="141" spans="1:36" ht="12.75" customHeight="1" x14ac:dyDescent="0.25">
      <c r="A141" s="5" t="s">
        <v>1141</v>
      </c>
      <c r="B141" s="5" t="s">
        <v>1139</v>
      </c>
      <c r="C141" s="5" t="s">
        <v>1138</v>
      </c>
      <c r="D141" s="5" t="s">
        <v>1038</v>
      </c>
      <c r="E141" s="5" t="s">
        <v>1576</v>
      </c>
      <c r="F141" s="5" t="s">
        <v>1142</v>
      </c>
      <c r="G141" s="5">
        <v>2</v>
      </c>
      <c r="H141" s="15">
        <v>2</v>
      </c>
      <c r="I141" s="4" t="s">
        <v>1865</v>
      </c>
      <c r="J141" s="13">
        <v>1.171407984091394</v>
      </c>
      <c r="K141" s="5">
        <v>2010</v>
      </c>
      <c r="L141" s="5" t="s">
        <v>1141</v>
      </c>
      <c r="M141" s="12">
        <v>100</v>
      </c>
      <c r="N141" s="5">
        <v>2016</v>
      </c>
      <c r="O141" s="5" t="s">
        <v>1141</v>
      </c>
      <c r="P141" s="12">
        <v>10</v>
      </c>
      <c r="Q141" s="5">
        <v>2016</v>
      </c>
      <c r="R141" s="5" t="s">
        <v>1141</v>
      </c>
      <c r="S141" s="12"/>
      <c r="U141" s="5" t="s">
        <v>1569</v>
      </c>
      <c r="V141" s="12">
        <v>0</v>
      </c>
      <c r="W141" s="5">
        <v>2016</v>
      </c>
      <c r="X141" s="5" t="s">
        <v>1141</v>
      </c>
      <c r="Y141" s="12">
        <v>5.2</v>
      </c>
      <c r="Z141" s="5">
        <v>2016</v>
      </c>
      <c r="AA141" s="5" t="s">
        <v>1141</v>
      </c>
      <c r="AB141" s="12">
        <v>0</v>
      </c>
      <c r="AC141" s="5">
        <v>2016</v>
      </c>
      <c r="AD141" s="5" t="s">
        <v>1141</v>
      </c>
      <c r="AE141" s="14">
        <v>99.599156118143455</v>
      </c>
      <c r="AF141" s="5">
        <v>2016</v>
      </c>
      <c r="AG141" s="5" t="s">
        <v>1141</v>
      </c>
      <c r="AH141" s="14"/>
      <c r="AJ141" s="5" t="s">
        <v>1569</v>
      </c>
    </row>
    <row r="142" spans="1:36" ht="12.75" customHeight="1" x14ac:dyDescent="0.25">
      <c r="A142" s="5" t="s">
        <v>77</v>
      </c>
      <c r="B142" s="5" t="s">
        <v>75</v>
      </c>
      <c r="C142" s="5" t="s">
        <v>74</v>
      </c>
      <c r="D142" s="5" t="s">
        <v>35</v>
      </c>
      <c r="E142" s="5" t="s">
        <v>79</v>
      </c>
      <c r="F142" s="5" t="s">
        <v>78</v>
      </c>
      <c r="G142" s="5">
        <v>2</v>
      </c>
      <c r="H142" s="15">
        <v>1</v>
      </c>
      <c r="I142" s="4"/>
      <c r="J142" s="13">
        <v>1.5096146118721456</v>
      </c>
      <c r="K142" s="5">
        <v>2015</v>
      </c>
      <c r="L142" s="5" t="s">
        <v>77</v>
      </c>
      <c r="M142" s="12" t="s">
        <v>1569</v>
      </c>
      <c r="O142" s="5" t="s">
        <v>1569</v>
      </c>
      <c r="P142" s="12" t="s">
        <v>1569</v>
      </c>
      <c r="R142" s="5" t="s">
        <v>1569</v>
      </c>
      <c r="S142" s="12"/>
      <c r="U142" s="5" t="s">
        <v>1569</v>
      </c>
      <c r="V142" s="12" t="s">
        <v>1569</v>
      </c>
      <c r="X142" s="5" t="s">
        <v>1569</v>
      </c>
      <c r="Y142" s="12" t="s">
        <v>1569</v>
      </c>
      <c r="AA142" s="5" t="s">
        <v>1569</v>
      </c>
      <c r="AB142" s="12" t="s">
        <v>1569</v>
      </c>
      <c r="AD142" s="5" t="s">
        <v>1569</v>
      </c>
      <c r="AE142" s="14" t="s">
        <v>1569</v>
      </c>
      <c r="AG142" s="5" t="s">
        <v>1569</v>
      </c>
      <c r="AH142" s="14"/>
      <c r="AJ142" s="5" t="s">
        <v>1569</v>
      </c>
    </row>
    <row r="143" spans="1:36" ht="12.75" customHeight="1" x14ac:dyDescent="0.25">
      <c r="A143" s="5" t="s">
        <v>1143</v>
      </c>
      <c r="B143" s="5" t="s">
        <v>1146</v>
      </c>
      <c r="C143" s="5" t="s">
        <v>1145</v>
      </c>
      <c r="D143" s="5" t="s">
        <v>1038</v>
      </c>
      <c r="E143" s="5" t="s">
        <v>1147</v>
      </c>
      <c r="F143" s="5" t="s">
        <v>1144</v>
      </c>
      <c r="G143" s="5">
        <v>1</v>
      </c>
      <c r="H143" s="15">
        <v>1</v>
      </c>
      <c r="I143" s="4" t="s">
        <v>3159</v>
      </c>
      <c r="J143" s="13">
        <v>0.70000000192419276</v>
      </c>
      <c r="K143" s="5">
        <v>2015</v>
      </c>
      <c r="L143" s="5" t="s">
        <v>1143</v>
      </c>
      <c r="M143" s="12">
        <v>100</v>
      </c>
      <c r="N143" s="5">
        <v>2015</v>
      </c>
      <c r="O143" s="5" t="s">
        <v>1143</v>
      </c>
      <c r="P143" s="12">
        <v>8</v>
      </c>
      <c r="Q143" s="5">
        <v>2015</v>
      </c>
      <c r="R143" s="5" t="s">
        <v>1143</v>
      </c>
      <c r="S143" s="12"/>
      <c r="U143" s="5" t="s">
        <v>1569</v>
      </c>
      <c r="V143" s="12">
        <v>0</v>
      </c>
      <c r="W143" s="5">
        <v>2015</v>
      </c>
      <c r="X143" s="5" t="s">
        <v>1143</v>
      </c>
      <c r="Y143" s="12">
        <v>0</v>
      </c>
      <c r="Z143" s="5">
        <v>2015</v>
      </c>
      <c r="AA143" s="5" t="s">
        <v>1143</v>
      </c>
      <c r="AB143" s="12">
        <v>0</v>
      </c>
      <c r="AC143" s="5">
        <v>2015</v>
      </c>
      <c r="AD143" s="5" t="s">
        <v>1143</v>
      </c>
      <c r="AE143" s="14">
        <v>97</v>
      </c>
      <c r="AF143" s="5">
        <v>2015</v>
      </c>
      <c r="AG143" s="5" t="s">
        <v>1143</v>
      </c>
      <c r="AH143" s="14"/>
      <c r="AJ143" s="5" t="s">
        <v>1569</v>
      </c>
    </row>
    <row r="144" spans="1:36" ht="12.75" customHeight="1" x14ac:dyDescent="0.25">
      <c r="A144" s="5" t="s">
        <v>84</v>
      </c>
      <c r="B144" s="5" t="s">
        <v>82</v>
      </c>
      <c r="C144" s="5" t="s">
        <v>81</v>
      </c>
      <c r="D144" s="5" t="s">
        <v>35</v>
      </c>
      <c r="E144" s="5" t="s">
        <v>86</v>
      </c>
      <c r="F144" s="5" t="s">
        <v>85</v>
      </c>
      <c r="G144" s="5">
        <v>1</v>
      </c>
      <c r="H144" s="15">
        <v>2</v>
      </c>
      <c r="I144" s="4" t="s">
        <v>1867</v>
      </c>
      <c r="J144" s="13" t="s">
        <v>1569</v>
      </c>
      <c r="L144" s="5" t="s">
        <v>1569</v>
      </c>
      <c r="M144" s="12" t="s">
        <v>1569</v>
      </c>
      <c r="O144" s="5" t="s">
        <v>1569</v>
      </c>
      <c r="P144" s="12">
        <v>17</v>
      </c>
      <c r="R144" s="5" t="s">
        <v>84</v>
      </c>
      <c r="S144" s="12"/>
      <c r="U144" s="5" t="s">
        <v>1569</v>
      </c>
      <c r="V144" s="12" t="s">
        <v>1569</v>
      </c>
      <c r="X144" s="5" t="s">
        <v>1569</v>
      </c>
      <c r="Y144" s="12" t="s">
        <v>1569</v>
      </c>
      <c r="AA144" s="5" t="s">
        <v>1569</v>
      </c>
      <c r="AB144" s="12" t="s">
        <v>1569</v>
      </c>
      <c r="AD144" s="5" t="s">
        <v>1569</v>
      </c>
      <c r="AE144" s="14" t="s">
        <v>1569</v>
      </c>
      <c r="AG144" s="5" t="s">
        <v>1569</v>
      </c>
      <c r="AH144" s="14"/>
      <c r="AJ144" s="5" t="s">
        <v>1569</v>
      </c>
    </row>
    <row r="145" spans="1:36" ht="12.75" customHeight="1" x14ac:dyDescent="0.25">
      <c r="A145" s="5" t="s">
        <v>87</v>
      </c>
      <c r="B145" s="5" t="s">
        <v>90</v>
      </c>
      <c r="C145" s="5" t="s">
        <v>89</v>
      </c>
      <c r="D145" s="5" t="s">
        <v>35</v>
      </c>
      <c r="E145" s="5" t="s">
        <v>91</v>
      </c>
      <c r="F145" s="5" t="s">
        <v>88</v>
      </c>
      <c r="G145" s="5">
        <v>2</v>
      </c>
      <c r="H145" s="15">
        <v>2</v>
      </c>
      <c r="I145" s="4" t="s">
        <v>1868</v>
      </c>
      <c r="J145" s="13">
        <v>1.2041095570021112</v>
      </c>
      <c r="K145" s="5">
        <v>2014</v>
      </c>
      <c r="L145" s="5" t="s">
        <v>87</v>
      </c>
      <c r="M145" s="12" t="s">
        <v>1569</v>
      </c>
      <c r="O145" s="5" t="s">
        <v>1569</v>
      </c>
      <c r="P145" s="12" t="s">
        <v>1569</v>
      </c>
      <c r="R145" s="5" t="s">
        <v>1569</v>
      </c>
      <c r="S145" s="12"/>
      <c r="U145" s="5" t="s">
        <v>1569</v>
      </c>
      <c r="V145" s="12" t="s">
        <v>1569</v>
      </c>
      <c r="X145" s="5" t="s">
        <v>1569</v>
      </c>
      <c r="Y145" s="12" t="s">
        <v>1569</v>
      </c>
      <c r="AA145" s="5" t="s">
        <v>1569</v>
      </c>
      <c r="AB145" s="12" t="s">
        <v>1569</v>
      </c>
      <c r="AD145" s="5" t="s">
        <v>1569</v>
      </c>
      <c r="AE145" s="14" t="s">
        <v>1569</v>
      </c>
      <c r="AG145" s="5" t="s">
        <v>1569</v>
      </c>
      <c r="AH145" s="14"/>
      <c r="AJ145" s="5" t="s">
        <v>1569</v>
      </c>
    </row>
    <row r="146" spans="1:36" ht="12.75" customHeight="1" x14ac:dyDescent="0.25">
      <c r="A146" s="5" t="s">
        <v>92</v>
      </c>
      <c r="B146" s="5" t="s">
        <v>90</v>
      </c>
      <c r="C146" s="5" t="s">
        <v>89</v>
      </c>
      <c r="D146" s="5" t="s">
        <v>35</v>
      </c>
      <c r="E146" s="5" t="s">
        <v>94</v>
      </c>
      <c r="F146" s="5" t="s">
        <v>93</v>
      </c>
      <c r="G146" s="5">
        <v>1</v>
      </c>
      <c r="H146" s="15">
        <v>1</v>
      </c>
      <c r="I146" s="4" t="s">
        <v>1869</v>
      </c>
      <c r="J146" s="13">
        <v>0.88349041255883931</v>
      </c>
      <c r="K146" s="5">
        <v>2013</v>
      </c>
      <c r="L146" s="5" t="s">
        <v>92</v>
      </c>
      <c r="M146" s="12" t="s">
        <v>1569</v>
      </c>
      <c r="O146" s="5" t="s">
        <v>1569</v>
      </c>
      <c r="P146" s="12" t="s">
        <v>1569</v>
      </c>
      <c r="R146" s="5" t="s">
        <v>1569</v>
      </c>
      <c r="S146" s="12"/>
      <c r="U146" s="5" t="s">
        <v>1569</v>
      </c>
      <c r="V146" s="12" t="s">
        <v>1569</v>
      </c>
      <c r="X146" s="5" t="s">
        <v>1569</v>
      </c>
      <c r="Y146" s="12" t="s">
        <v>1569</v>
      </c>
      <c r="AA146" s="5" t="s">
        <v>1569</v>
      </c>
      <c r="AB146" s="12" t="s">
        <v>1569</v>
      </c>
      <c r="AD146" s="5" t="s">
        <v>1569</v>
      </c>
      <c r="AE146" s="14" t="s">
        <v>1569</v>
      </c>
      <c r="AG146" s="5" t="s">
        <v>1569</v>
      </c>
      <c r="AH146" s="14"/>
      <c r="AJ146" s="5" t="s">
        <v>1569</v>
      </c>
    </row>
    <row r="147" spans="1:36" ht="12.75" customHeight="1" x14ac:dyDescent="0.25">
      <c r="A147" s="5" t="s">
        <v>95</v>
      </c>
      <c r="B147" s="5" t="s">
        <v>98</v>
      </c>
      <c r="C147" s="5" t="s">
        <v>97</v>
      </c>
      <c r="D147" s="5" t="s">
        <v>35</v>
      </c>
      <c r="E147" s="5" t="s">
        <v>99</v>
      </c>
      <c r="F147" s="5" t="s">
        <v>96</v>
      </c>
      <c r="G147" s="5">
        <v>2</v>
      </c>
      <c r="H147" s="15">
        <v>1</v>
      </c>
      <c r="I147" s="4"/>
      <c r="J147" s="13">
        <v>1.123455321010042</v>
      </c>
      <c r="K147" s="5">
        <v>2014</v>
      </c>
      <c r="L147" s="5" t="s">
        <v>95</v>
      </c>
      <c r="M147" s="12">
        <v>100</v>
      </c>
      <c r="N147" s="5">
        <v>2014</v>
      </c>
      <c r="O147" s="5" t="s">
        <v>95</v>
      </c>
      <c r="P147" s="12" t="s">
        <v>1569</v>
      </c>
      <c r="R147" s="5" t="s">
        <v>1569</v>
      </c>
      <c r="S147" s="12"/>
      <c r="U147" s="5" t="s">
        <v>1569</v>
      </c>
      <c r="V147" s="12" t="s">
        <v>1569</v>
      </c>
      <c r="X147" s="5" t="s">
        <v>1569</v>
      </c>
      <c r="Y147" s="12" t="s">
        <v>1569</v>
      </c>
      <c r="AA147" s="5" t="s">
        <v>1569</v>
      </c>
      <c r="AB147" s="12" t="s">
        <v>1569</v>
      </c>
      <c r="AD147" s="5" t="s">
        <v>1569</v>
      </c>
      <c r="AE147" s="14" t="s">
        <v>1569</v>
      </c>
      <c r="AG147" s="5" t="s">
        <v>1569</v>
      </c>
      <c r="AH147" s="14"/>
      <c r="AJ147" s="5" t="s">
        <v>1569</v>
      </c>
    </row>
    <row r="148" spans="1:36" ht="12.75" customHeight="1" x14ac:dyDescent="0.25">
      <c r="A148" s="5" t="s">
        <v>672</v>
      </c>
      <c r="B148" s="5" t="s">
        <v>675</v>
      </c>
      <c r="C148" s="5" t="s">
        <v>674</v>
      </c>
      <c r="D148" s="5" t="s">
        <v>620</v>
      </c>
      <c r="E148" s="5" t="s">
        <v>676</v>
      </c>
      <c r="F148" s="5" t="s">
        <v>673</v>
      </c>
      <c r="G148" s="5">
        <v>2</v>
      </c>
      <c r="H148" s="15">
        <v>1</v>
      </c>
      <c r="I148" s="4"/>
      <c r="J148" s="13"/>
      <c r="L148" s="5" t="s">
        <v>1569</v>
      </c>
      <c r="M148" s="12" t="s">
        <v>1569</v>
      </c>
      <c r="O148" s="5" t="s">
        <v>1569</v>
      </c>
      <c r="P148" s="12" t="s">
        <v>1569</v>
      </c>
      <c r="R148" s="5" t="s">
        <v>1569</v>
      </c>
      <c r="S148" s="12"/>
      <c r="U148" s="5" t="s">
        <v>1569</v>
      </c>
      <c r="V148" s="12">
        <v>0</v>
      </c>
      <c r="W148" s="5">
        <v>2002</v>
      </c>
      <c r="X148" s="5" t="s">
        <v>672</v>
      </c>
      <c r="Y148" s="12">
        <v>0</v>
      </c>
      <c r="Z148" s="5">
        <v>2002</v>
      </c>
      <c r="AA148" s="5" t="s">
        <v>672</v>
      </c>
      <c r="AB148" s="12">
        <v>0</v>
      </c>
      <c r="AC148" s="5">
        <v>2002</v>
      </c>
      <c r="AD148" s="5" t="s">
        <v>672</v>
      </c>
      <c r="AE148" s="14">
        <v>0</v>
      </c>
      <c r="AF148" s="5">
        <v>2002</v>
      </c>
      <c r="AG148" s="5" t="s">
        <v>672</v>
      </c>
      <c r="AH148" s="14"/>
      <c r="AJ148" s="5" t="s">
        <v>1569</v>
      </c>
    </row>
    <row r="149" spans="1:36" ht="12.75" customHeight="1" x14ac:dyDescent="0.25">
      <c r="A149" s="5" t="s">
        <v>1148</v>
      </c>
      <c r="B149" s="5" t="s">
        <v>1</v>
      </c>
      <c r="C149" s="5" t="s">
        <v>1150</v>
      </c>
      <c r="D149" s="5" t="s">
        <v>1038</v>
      </c>
      <c r="E149" s="5" t="s">
        <v>2</v>
      </c>
      <c r="F149" s="5" t="s">
        <v>1149</v>
      </c>
      <c r="G149" s="5">
        <v>2</v>
      </c>
      <c r="H149" s="15">
        <v>2</v>
      </c>
      <c r="I149" s="4" t="s">
        <v>1870</v>
      </c>
      <c r="J149" s="13">
        <v>1.4745065967212947</v>
      </c>
      <c r="K149" s="5">
        <v>2013</v>
      </c>
      <c r="L149" s="5" t="s">
        <v>1148</v>
      </c>
      <c r="M149" s="12">
        <v>85</v>
      </c>
      <c r="N149" s="5">
        <v>2013</v>
      </c>
      <c r="O149" s="5" t="s">
        <v>1148</v>
      </c>
      <c r="P149" s="12">
        <v>8.8845014807502469</v>
      </c>
      <c r="Q149" s="5">
        <v>2013</v>
      </c>
      <c r="R149" s="5" t="s">
        <v>1148</v>
      </c>
      <c r="S149" s="12"/>
      <c r="U149" s="5" t="s">
        <v>1569</v>
      </c>
      <c r="V149" s="12">
        <v>0</v>
      </c>
      <c r="W149" s="5">
        <v>2013</v>
      </c>
      <c r="X149" s="5" t="s">
        <v>1148</v>
      </c>
      <c r="Y149" s="12">
        <v>0</v>
      </c>
      <c r="Z149" s="5">
        <v>2013</v>
      </c>
      <c r="AA149" s="5" t="s">
        <v>1148</v>
      </c>
      <c r="AB149" s="12">
        <v>0</v>
      </c>
      <c r="AC149" s="5">
        <v>2013</v>
      </c>
      <c r="AD149" s="5" t="s">
        <v>1148</v>
      </c>
      <c r="AE149" s="14">
        <v>72</v>
      </c>
      <c r="AF149" s="5">
        <v>2013</v>
      </c>
      <c r="AG149" s="5" t="s">
        <v>1148</v>
      </c>
    </row>
    <row r="150" spans="1:36" ht="12.75" customHeight="1" x14ac:dyDescent="0.25">
      <c r="A150" s="5" t="s">
        <v>677</v>
      </c>
      <c r="B150" s="5" t="s">
        <v>1377</v>
      </c>
      <c r="C150" s="5" t="s">
        <v>679</v>
      </c>
      <c r="D150" s="5" t="s">
        <v>620</v>
      </c>
      <c r="E150" s="5" t="s">
        <v>680</v>
      </c>
      <c r="F150" s="5" t="s">
        <v>678</v>
      </c>
      <c r="G150" s="5">
        <v>1</v>
      </c>
      <c r="H150" s="15">
        <v>1</v>
      </c>
      <c r="I150" s="4" t="s">
        <v>3160</v>
      </c>
      <c r="J150" s="13">
        <v>1.6666666666666665</v>
      </c>
      <c r="K150" s="5">
        <v>2012</v>
      </c>
      <c r="L150" s="5" t="s">
        <v>677</v>
      </c>
      <c r="M150" s="12">
        <v>65</v>
      </c>
      <c r="N150" s="5">
        <v>2012</v>
      </c>
      <c r="O150" s="5" t="s">
        <v>677</v>
      </c>
      <c r="P150" s="12">
        <v>3.8</v>
      </c>
      <c r="Q150" s="5">
        <v>2012</v>
      </c>
      <c r="R150" s="5" t="s">
        <v>677</v>
      </c>
      <c r="S150" s="12"/>
      <c r="U150" s="5" t="s">
        <v>1569</v>
      </c>
      <c r="V150" s="12" t="s">
        <v>1569</v>
      </c>
      <c r="X150" s="5" t="s">
        <v>1569</v>
      </c>
      <c r="Y150" s="12" t="s">
        <v>1569</v>
      </c>
      <c r="AA150" s="5" t="s">
        <v>1569</v>
      </c>
      <c r="AB150" s="12" t="s">
        <v>1569</v>
      </c>
      <c r="AD150" s="5" t="s">
        <v>1569</v>
      </c>
      <c r="AE150" s="14" t="s">
        <v>1569</v>
      </c>
      <c r="AG150" s="5" t="s">
        <v>1569</v>
      </c>
      <c r="AH150" s="14"/>
      <c r="AJ150" s="5" t="s">
        <v>1569</v>
      </c>
    </row>
    <row r="151" spans="1:36" ht="12.75" customHeight="1" x14ac:dyDescent="0.25">
      <c r="A151" s="5" t="s">
        <v>681</v>
      </c>
      <c r="B151" s="5" t="s">
        <v>684</v>
      </c>
      <c r="C151" s="5" t="s">
        <v>683</v>
      </c>
      <c r="D151" s="5" t="s">
        <v>620</v>
      </c>
      <c r="E151" s="5" t="s">
        <v>685</v>
      </c>
      <c r="F151" s="5" t="s">
        <v>682</v>
      </c>
      <c r="G151" s="5">
        <v>2</v>
      </c>
      <c r="H151" s="15">
        <v>2</v>
      </c>
      <c r="I151" s="4" t="s">
        <v>1871</v>
      </c>
      <c r="J151" s="13">
        <v>0.73362470498620158</v>
      </c>
      <c r="K151" s="5">
        <v>2013</v>
      </c>
      <c r="L151" s="5" t="s">
        <v>681</v>
      </c>
      <c r="M151" s="12">
        <v>65.38</v>
      </c>
      <c r="N151" s="5">
        <v>2013</v>
      </c>
      <c r="O151" s="5" t="s">
        <v>681</v>
      </c>
      <c r="P151" s="12">
        <v>11</v>
      </c>
      <c r="Q151" s="5">
        <v>2013</v>
      </c>
      <c r="R151" s="5" t="s">
        <v>681</v>
      </c>
      <c r="S151" s="12"/>
      <c r="U151" s="5" t="s">
        <v>1569</v>
      </c>
      <c r="V151" s="12">
        <v>0</v>
      </c>
      <c r="W151" s="5">
        <v>2013</v>
      </c>
      <c r="X151" s="5" t="s">
        <v>681</v>
      </c>
      <c r="Y151" s="12">
        <v>0</v>
      </c>
      <c r="Z151" s="5">
        <v>2013</v>
      </c>
      <c r="AA151" s="5" t="s">
        <v>681</v>
      </c>
      <c r="AB151" s="12">
        <v>0</v>
      </c>
      <c r="AC151" s="5">
        <v>2013</v>
      </c>
      <c r="AD151" s="5" t="s">
        <v>681</v>
      </c>
      <c r="AE151" s="14">
        <v>100</v>
      </c>
      <c r="AF151" s="5">
        <v>2013</v>
      </c>
      <c r="AG151" s="5" t="s">
        <v>681</v>
      </c>
      <c r="AH151" s="14"/>
      <c r="AJ151" s="5" t="s">
        <v>1569</v>
      </c>
    </row>
    <row r="152" spans="1:36" ht="12.75" customHeight="1" x14ac:dyDescent="0.25">
      <c r="A152" s="5" t="s">
        <v>100</v>
      </c>
      <c r="B152" s="5" t="s">
        <v>103</v>
      </c>
      <c r="C152" s="5" t="s">
        <v>102</v>
      </c>
      <c r="D152" s="5" t="s">
        <v>35</v>
      </c>
      <c r="E152" s="5" t="s">
        <v>104</v>
      </c>
      <c r="F152" s="5" t="s">
        <v>101</v>
      </c>
      <c r="G152" s="5">
        <v>2</v>
      </c>
      <c r="H152" s="15">
        <v>1</v>
      </c>
      <c r="I152" s="4"/>
      <c r="J152" s="13">
        <v>1.4154854079809411</v>
      </c>
      <c r="K152" s="5">
        <v>2012</v>
      </c>
      <c r="L152" s="5" t="s">
        <v>100</v>
      </c>
      <c r="M152" s="12" t="s">
        <v>1569</v>
      </c>
      <c r="O152" s="5" t="s">
        <v>1569</v>
      </c>
      <c r="P152" s="12">
        <v>14.000000000000002</v>
      </c>
      <c r="Q152" s="5">
        <v>2012</v>
      </c>
      <c r="R152" s="5" t="s">
        <v>100</v>
      </c>
      <c r="S152" s="12"/>
      <c r="U152" s="5" t="s">
        <v>1569</v>
      </c>
      <c r="V152" s="12" t="s">
        <v>1569</v>
      </c>
      <c r="X152" s="5" t="s">
        <v>1569</v>
      </c>
      <c r="Y152" s="12" t="s">
        <v>1569</v>
      </c>
      <c r="AA152" s="5" t="s">
        <v>1569</v>
      </c>
      <c r="AB152" s="12" t="s">
        <v>1569</v>
      </c>
      <c r="AD152" s="5" t="s">
        <v>1569</v>
      </c>
      <c r="AE152" s="14" t="s">
        <v>1569</v>
      </c>
      <c r="AG152" s="5" t="s">
        <v>1569</v>
      </c>
      <c r="AH152" s="14"/>
      <c r="AJ152" s="5" t="s">
        <v>1569</v>
      </c>
    </row>
    <row r="153" spans="1:36" ht="12.75" customHeight="1" x14ac:dyDescent="0.25">
      <c r="A153" s="5" t="s">
        <v>105</v>
      </c>
      <c r="B153" s="5" t="s">
        <v>103</v>
      </c>
      <c r="C153" s="5" t="s">
        <v>102</v>
      </c>
      <c r="D153" s="5" t="s">
        <v>35</v>
      </c>
      <c r="E153" s="5" t="s">
        <v>107</v>
      </c>
      <c r="F153" s="5" t="s">
        <v>106</v>
      </c>
      <c r="G153" s="5">
        <v>2</v>
      </c>
      <c r="H153" s="15">
        <v>2</v>
      </c>
      <c r="I153" s="4" t="s">
        <v>1873</v>
      </c>
      <c r="J153" s="13" t="s">
        <v>1569</v>
      </c>
      <c r="L153" s="5" t="s">
        <v>1569</v>
      </c>
      <c r="M153" s="12" t="s">
        <v>1569</v>
      </c>
      <c r="O153" s="5" t="s">
        <v>1569</v>
      </c>
      <c r="P153" s="12">
        <v>6.9930069930069935E-2</v>
      </c>
      <c r="R153" s="5" t="s">
        <v>105</v>
      </c>
      <c r="S153" s="12"/>
      <c r="U153" s="5" t="s">
        <v>1569</v>
      </c>
      <c r="V153" s="12" t="s">
        <v>1569</v>
      </c>
      <c r="X153" s="5" t="s">
        <v>1569</v>
      </c>
      <c r="Y153" s="12" t="s">
        <v>1569</v>
      </c>
      <c r="AA153" s="5" t="s">
        <v>1569</v>
      </c>
      <c r="AB153" s="12" t="s">
        <v>1569</v>
      </c>
      <c r="AD153" s="5" t="s">
        <v>1569</v>
      </c>
      <c r="AE153" s="14" t="s">
        <v>1569</v>
      </c>
      <c r="AG153" s="5" t="s">
        <v>1569</v>
      </c>
      <c r="AH153" s="14"/>
      <c r="AJ153" s="5" t="s">
        <v>1569</v>
      </c>
    </row>
    <row r="154" spans="1:36" ht="12.75" customHeight="1" x14ac:dyDescent="0.25">
      <c r="A154" s="5" t="s">
        <v>412</v>
      </c>
      <c r="B154" s="5" t="s">
        <v>17</v>
      </c>
      <c r="C154" s="5" t="s">
        <v>414</v>
      </c>
      <c r="D154" s="5" t="s">
        <v>360</v>
      </c>
      <c r="E154" s="5" t="s">
        <v>415</v>
      </c>
      <c r="F154" s="5" t="s">
        <v>413</v>
      </c>
      <c r="G154" s="5">
        <v>3</v>
      </c>
      <c r="H154" s="15">
        <v>2</v>
      </c>
      <c r="I154" s="4" t="s">
        <v>1874</v>
      </c>
      <c r="J154" s="13">
        <v>0.27001704576881108</v>
      </c>
      <c r="K154" s="5">
        <v>2015</v>
      </c>
      <c r="L154" s="5" t="s">
        <v>412</v>
      </c>
      <c r="M154" s="12" t="s">
        <v>1569</v>
      </c>
      <c r="O154" s="5" t="s">
        <v>1569</v>
      </c>
      <c r="P154" s="12">
        <v>6.3094641962944422</v>
      </c>
      <c r="Q154" s="5">
        <v>2015</v>
      </c>
      <c r="R154" s="5" t="s">
        <v>412</v>
      </c>
      <c r="S154" s="12"/>
      <c r="U154" s="5" t="s">
        <v>1569</v>
      </c>
      <c r="V154" s="12" t="s">
        <v>1569</v>
      </c>
      <c r="X154" s="5" t="s">
        <v>1569</v>
      </c>
      <c r="Y154" s="12" t="s">
        <v>1569</v>
      </c>
      <c r="AA154" s="5" t="s">
        <v>1569</v>
      </c>
      <c r="AB154" s="12" t="s">
        <v>1569</v>
      </c>
      <c r="AD154" s="5" t="s">
        <v>1569</v>
      </c>
      <c r="AE154" s="14" t="s">
        <v>1569</v>
      </c>
      <c r="AG154" s="5" t="s">
        <v>1569</v>
      </c>
      <c r="AH154" s="14"/>
      <c r="AJ154" s="5" t="s">
        <v>1569</v>
      </c>
    </row>
    <row r="155" spans="1:36" ht="12.75" customHeight="1" x14ac:dyDescent="0.25">
      <c r="A155" s="5" t="s">
        <v>416</v>
      </c>
      <c r="B155" s="5" t="s">
        <v>17</v>
      </c>
      <c r="C155" s="5" t="s">
        <v>414</v>
      </c>
      <c r="D155" s="5" t="s">
        <v>360</v>
      </c>
      <c r="E155" s="5" t="s">
        <v>418</v>
      </c>
      <c r="F155" s="5" t="s">
        <v>417</v>
      </c>
      <c r="G155" s="5">
        <v>3</v>
      </c>
      <c r="H155" s="15">
        <v>2</v>
      </c>
      <c r="I155" s="4" t="s">
        <v>1875</v>
      </c>
      <c r="J155" s="13">
        <v>0.57002369778934814</v>
      </c>
      <c r="K155" s="5">
        <v>2015</v>
      </c>
      <c r="L155" s="5" t="s">
        <v>416</v>
      </c>
      <c r="M155" s="12" t="s">
        <v>1569</v>
      </c>
      <c r="O155" s="5" t="s">
        <v>1569</v>
      </c>
      <c r="P155" s="12">
        <v>5.3999999999999995</v>
      </c>
      <c r="Q155" s="5">
        <v>2015</v>
      </c>
      <c r="R155" s="5" t="s">
        <v>416</v>
      </c>
      <c r="S155" s="12"/>
      <c r="U155" s="5" t="s">
        <v>1569</v>
      </c>
      <c r="V155" s="12" t="s">
        <v>1569</v>
      </c>
      <c r="X155" s="5" t="s">
        <v>1569</v>
      </c>
      <c r="Y155" s="12" t="s">
        <v>1569</v>
      </c>
      <c r="AA155" s="5" t="s">
        <v>1569</v>
      </c>
      <c r="AB155" s="12" t="s">
        <v>1569</v>
      </c>
      <c r="AD155" s="5" t="s">
        <v>1569</v>
      </c>
      <c r="AE155" s="14" t="s">
        <v>1569</v>
      </c>
      <c r="AG155" s="5" t="s">
        <v>1569</v>
      </c>
      <c r="AH155" s="14"/>
      <c r="AJ155" s="5" t="s">
        <v>1569</v>
      </c>
    </row>
    <row r="156" spans="1:36" ht="12.75" customHeight="1" x14ac:dyDescent="0.25">
      <c r="A156" s="5" t="s">
        <v>421</v>
      </c>
      <c r="B156" s="5" t="s">
        <v>17</v>
      </c>
      <c r="C156" s="5" t="s">
        <v>414</v>
      </c>
      <c r="D156" s="5" t="s">
        <v>360</v>
      </c>
      <c r="E156" s="5" t="s">
        <v>423</v>
      </c>
      <c r="F156" s="5" t="s">
        <v>422</v>
      </c>
      <c r="G156" s="5">
        <v>3</v>
      </c>
      <c r="H156" s="15">
        <v>2</v>
      </c>
      <c r="I156" s="4" t="s">
        <v>1876</v>
      </c>
      <c r="J156" s="13">
        <v>0.40059104935751955</v>
      </c>
      <c r="K156" s="5">
        <v>2015</v>
      </c>
      <c r="L156" s="5" t="s">
        <v>421</v>
      </c>
      <c r="M156" s="12" t="s">
        <v>1569</v>
      </c>
      <c r="O156" s="5" t="s">
        <v>1569</v>
      </c>
      <c r="P156" s="12">
        <v>5.5583628094997479</v>
      </c>
      <c r="Q156" s="5">
        <v>2015</v>
      </c>
      <c r="R156" s="5" t="s">
        <v>421</v>
      </c>
      <c r="S156" s="12"/>
      <c r="U156" s="5" t="s">
        <v>1569</v>
      </c>
      <c r="V156" s="12" t="s">
        <v>1569</v>
      </c>
      <c r="X156" s="5" t="s">
        <v>1569</v>
      </c>
      <c r="Y156" s="12" t="s">
        <v>1569</v>
      </c>
      <c r="AA156" s="5" t="s">
        <v>1569</v>
      </c>
      <c r="AB156" s="12" t="s">
        <v>1569</v>
      </c>
      <c r="AD156" s="5" t="s">
        <v>1569</v>
      </c>
      <c r="AE156" s="14" t="s">
        <v>1569</v>
      </c>
      <c r="AG156" s="5" t="s">
        <v>1569</v>
      </c>
      <c r="AH156" s="14"/>
      <c r="AJ156" s="5" t="s">
        <v>1569</v>
      </c>
    </row>
    <row r="157" spans="1:36" ht="12.75" customHeight="1" x14ac:dyDescent="0.25">
      <c r="A157" s="5" t="s">
        <v>424</v>
      </c>
      <c r="B157" s="5" t="s">
        <v>17</v>
      </c>
      <c r="C157" s="5" t="s">
        <v>414</v>
      </c>
      <c r="D157" s="5" t="s">
        <v>360</v>
      </c>
      <c r="E157" s="5" t="s">
        <v>426</v>
      </c>
      <c r="F157" s="5" t="s">
        <v>425</v>
      </c>
      <c r="G157" s="5">
        <v>3</v>
      </c>
      <c r="H157" s="15">
        <v>2</v>
      </c>
      <c r="I157" s="4" t="s">
        <v>1877</v>
      </c>
      <c r="J157" s="13">
        <v>0.3562599342368678</v>
      </c>
      <c r="K157" s="5">
        <v>2015</v>
      </c>
      <c r="L157" s="5" t="s">
        <v>424</v>
      </c>
      <c r="M157" s="12" t="s">
        <v>1569</v>
      </c>
      <c r="O157" s="5" t="s">
        <v>1569</v>
      </c>
      <c r="P157" s="12">
        <v>1.0050251256281406</v>
      </c>
      <c r="Q157" s="5">
        <v>2015</v>
      </c>
      <c r="R157" s="5" t="s">
        <v>424</v>
      </c>
      <c r="S157" s="12"/>
      <c r="U157" s="5" t="s">
        <v>1569</v>
      </c>
      <c r="V157" s="12" t="s">
        <v>1569</v>
      </c>
      <c r="X157" s="5" t="s">
        <v>1569</v>
      </c>
      <c r="Y157" s="12" t="s">
        <v>1569</v>
      </c>
      <c r="AA157" s="5" t="s">
        <v>1569</v>
      </c>
      <c r="AB157" s="12" t="s">
        <v>1569</v>
      </c>
      <c r="AD157" s="5" t="s">
        <v>1569</v>
      </c>
      <c r="AE157" s="14" t="s">
        <v>1569</v>
      </c>
      <c r="AG157" s="5" t="s">
        <v>1569</v>
      </c>
      <c r="AH157" s="14"/>
      <c r="AJ157" s="5" t="s">
        <v>1569</v>
      </c>
    </row>
    <row r="158" spans="1:36" ht="12.75" customHeight="1" x14ac:dyDescent="0.25">
      <c r="A158" s="5" t="s">
        <v>427</v>
      </c>
      <c r="B158" s="5" t="s">
        <v>17</v>
      </c>
      <c r="C158" s="5" t="s">
        <v>414</v>
      </c>
      <c r="D158" s="5" t="s">
        <v>360</v>
      </c>
      <c r="E158" s="5" t="s">
        <v>429</v>
      </c>
      <c r="F158" s="5" t="s">
        <v>428</v>
      </c>
      <c r="G158" s="5">
        <v>3</v>
      </c>
      <c r="H158" s="15">
        <v>2</v>
      </c>
      <c r="I158" s="4" t="s">
        <v>1878</v>
      </c>
      <c r="J158" s="13">
        <v>0.34893655284309882</v>
      </c>
      <c r="K158" s="5">
        <v>2015</v>
      </c>
      <c r="L158" s="5" t="s">
        <v>427</v>
      </c>
      <c r="M158" s="12" t="s">
        <v>1569</v>
      </c>
      <c r="O158" s="5" t="s">
        <v>1569</v>
      </c>
      <c r="P158" s="12">
        <v>4.254413954477771</v>
      </c>
      <c r="Q158" s="5">
        <v>2015</v>
      </c>
      <c r="R158" s="5" t="s">
        <v>427</v>
      </c>
      <c r="S158" s="12"/>
      <c r="U158" s="5" t="s">
        <v>1569</v>
      </c>
      <c r="V158" s="12" t="s">
        <v>1569</v>
      </c>
      <c r="X158" s="5" t="s">
        <v>1569</v>
      </c>
      <c r="Y158" s="12" t="s">
        <v>1569</v>
      </c>
      <c r="AA158" s="5" t="s">
        <v>1569</v>
      </c>
      <c r="AB158" s="12" t="s">
        <v>1569</v>
      </c>
      <c r="AD158" s="5" t="s">
        <v>1569</v>
      </c>
      <c r="AE158" s="14" t="s">
        <v>1569</v>
      </c>
      <c r="AG158" s="5" t="s">
        <v>1569</v>
      </c>
      <c r="AH158" s="14"/>
      <c r="AJ158" s="5" t="s">
        <v>1569</v>
      </c>
    </row>
    <row r="159" spans="1:36" ht="12.75" customHeight="1" x14ac:dyDescent="0.25">
      <c r="A159" s="5" t="s">
        <v>433</v>
      </c>
      <c r="B159" s="5" t="s">
        <v>17</v>
      </c>
      <c r="C159" s="5" t="s">
        <v>414</v>
      </c>
      <c r="D159" s="5" t="s">
        <v>360</v>
      </c>
      <c r="E159" s="5" t="s">
        <v>435</v>
      </c>
      <c r="F159" s="5" t="s">
        <v>434</v>
      </c>
      <c r="G159" s="5">
        <v>3</v>
      </c>
      <c r="H159" s="15">
        <v>2</v>
      </c>
      <c r="I159" s="4" t="s">
        <v>1880</v>
      </c>
      <c r="J159" s="13">
        <v>0.22869920971717531</v>
      </c>
      <c r="K159" s="5">
        <v>2015</v>
      </c>
      <c r="L159" s="5" t="s">
        <v>433</v>
      </c>
      <c r="M159" s="12" t="s">
        <v>1569</v>
      </c>
      <c r="O159" s="5" t="s">
        <v>1569</v>
      </c>
      <c r="P159" s="12">
        <v>1.0204081632653061</v>
      </c>
      <c r="Q159" s="5">
        <v>2015</v>
      </c>
      <c r="R159" s="5" t="s">
        <v>433</v>
      </c>
      <c r="S159" s="12"/>
      <c r="U159" s="5" t="s">
        <v>1569</v>
      </c>
      <c r="V159" s="12" t="s">
        <v>1569</v>
      </c>
      <c r="X159" s="5" t="s">
        <v>1569</v>
      </c>
      <c r="Y159" s="12" t="s">
        <v>1569</v>
      </c>
      <c r="AA159" s="5" t="s">
        <v>1569</v>
      </c>
      <c r="AB159" s="12" t="s">
        <v>1569</v>
      </c>
      <c r="AD159" s="5" t="s">
        <v>1569</v>
      </c>
      <c r="AE159" s="14" t="s">
        <v>1569</v>
      </c>
      <c r="AG159" s="5" t="s">
        <v>1569</v>
      </c>
      <c r="AH159" s="14"/>
      <c r="AJ159" s="5" t="s">
        <v>1569</v>
      </c>
    </row>
    <row r="160" spans="1:36" ht="12.75" customHeight="1" x14ac:dyDescent="0.25">
      <c r="A160" s="5" t="s">
        <v>436</v>
      </c>
      <c r="B160" s="5" t="s">
        <v>17</v>
      </c>
      <c r="C160" s="5" t="s">
        <v>414</v>
      </c>
      <c r="D160" s="5" t="s">
        <v>360</v>
      </c>
      <c r="E160" s="5" t="s">
        <v>438</v>
      </c>
      <c r="F160" s="5" t="s">
        <v>437</v>
      </c>
      <c r="G160" s="5">
        <v>3</v>
      </c>
      <c r="H160" s="15">
        <v>2</v>
      </c>
      <c r="I160" s="4" t="s">
        <v>1881</v>
      </c>
      <c r="J160" s="13">
        <v>0.19598059672022672</v>
      </c>
      <c r="K160" s="5">
        <v>2015</v>
      </c>
      <c r="L160" s="5" t="s">
        <v>436</v>
      </c>
      <c r="M160" s="12" t="s">
        <v>1569</v>
      </c>
      <c r="O160" s="5" t="s">
        <v>1569</v>
      </c>
      <c r="P160" s="12">
        <v>6.9534767383691838</v>
      </c>
      <c r="Q160" s="5">
        <v>2015</v>
      </c>
      <c r="R160" s="5" t="s">
        <v>436</v>
      </c>
      <c r="S160" s="12"/>
      <c r="U160" s="5" t="s">
        <v>1569</v>
      </c>
      <c r="V160" s="12" t="s">
        <v>1569</v>
      </c>
      <c r="X160" s="5" t="s">
        <v>1569</v>
      </c>
      <c r="Y160" s="12" t="s">
        <v>1569</v>
      </c>
      <c r="AA160" s="5" t="s">
        <v>1569</v>
      </c>
      <c r="AB160" s="12" t="s">
        <v>1569</v>
      </c>
      <c r="AD160" s="5" t="s">
        <v>1569</v>
      </c>
      <c r="AE160" s="14" t="s">
        <v>1569</v>
      </c>
      <c r="AG160" s="5" t="s">
        <v>1569</v>
      </c>
      <c r="AH160" s="14"/>
      <c r="AJ160" s="5" t="s">
        <v>1569</v>
      </c>
    </row>
    <row r="161" spans="1:36" ht="12.75" customHeight="1" x14ac:dyDescent="0.25">
      <c r="A161" s="5" t="s">
        <v>439</v>
      </c>
      <c r="B161" s="5" t="s">
        <v>17</v>
      </c>
      <c r="C161" s="5" t="s">
        <v>414</v>
      </c>
      <c r="D161" s="5" t="s">
        <v>360</v>
      </c>
      <c r="E161" s="5" t="s">
        <v>441</v>
      </c>
      <c r="F161" s="5" t="s">
        <v>440</v>
      </c>
      <c r="G161" s="5">
        <v>3</v>
      </c>
      <c r="H161" s="15">
        <v>2</v>
      </c>
      <c r="I161" s="4" t="s">
        <v>1882</v>
      </c>
      <c r="J161" s="13">
        <v>0.7246376811594204</v>
      </c>
      <c r="K161" s="5">
        <v>2015</v>
      </c>
      <c r="L161" s="5" t="s">
        <v>439</v>
      </c>
      <c r="M161" s="12">
        <v>69</v>
      </c>
      <c r="N161" s="5">
        <v>2015</v>
      </c>
      <c r="O161" s="5" t="s">
        <v>439</v>
      </c>
      <c r="P161" s="12">
        <v>9.9502487562189064</v>
      </c>
      <c r="Q161" s="5">
        <v>2015</v>
      </c>
      <c r="R161" s="5" t="s">
        <v>439</v>
      </c>
      <c r="S161" s="12"/>
      <c r="U161" s="5" t="s">
        <v>1569</v>
      </c>
      <c r="V161" s="12">
        <v>0</v>
      </c>
      <c r="W161" s="5">
        <v>2015</v>
      </c>
      <c r="X161" s="5" t="s">
        <v>439</v>
      </c>
      <c r="Y161" s="12">
        <v>0</v>
      </c>
      <c r="Z161" s="5">
        <v>2015</v>
      </c>
      <c r="AA161" s="5" t="s">
        <v>439</v>
      </c>
      <c r="AB161" s="12">
        <v>0</v>
      </c>
      <c r="AC161" s="5">
        <v>2015</v>
      </c>
      <c r="AD161" s="5" t="s">
        <v>439</v>
      </c>
      <c r="AE161" s="14">
        <v>0</v>
      </c>
      <c r="AF161" s="5">
        <v>2015</v>
      </c>
      <c r="AG161" s="5" t="s">
        <v>439</v>
      </c>
      <c r="AH161" s="14"/>
      <c r="AJ161" s="5" t="s">
        <v>1569</v>
      </c>
    </row>
    <row r="162" spans="1:36" ht="12.75" customHeight="1" x14ac:dyDescent="0.25">
      <c r="A162" s="5" t="s">
        <v>442</v>
      </c>
      <c r="B162" s="5" t="s">
        <v>17</v>
      </c>
      <c r="C162" s="5" t="s">
        <v>414</v>
      </c>
      <c r="D162" s="5" t="s">
        <v>360</v>
      </c>
      <c r="E162" s="5" t="s">
        <v>444</v>
      </c>
      <c r="F162" s="5" t="s">
        <v>443</v>
      </c>
      <c r="G162" s="5">
        <v>3</v>
      </c>
      <c r="H162" s="15">
        <v>2</v>
      </c>
      <c r="I162" s="4" t="s">
        <v>1883</v>
      </c>
      <c r="J162" s="13" t="s">
        <v>1569</v>
      </c>
      <c r="L162" s="5" t="s">
        <v>1569</v>
      </c>
      <c r="M162" s="12" t="s">
        <v>1569</v>
      </c>
      <c r="O162" s="5" t="s">
        <v>1569</v>
      </c>
      <c r="P162" s="12">
        <v>3.6963036963036959</v>
      </c>
      <c r="R162" s="5" t="s">
        <v>442</v>
      </c>
      <c r="S162" s="12"/>
      <c r="U162" s="5" t="s">
        <v>1569</v>
      </c>
      <c r="V162" s="12" t="s">
        <v>1569</v>
      </c>
      <c r="X162" s="5" t="s">
        <v>1569</v>
      </c>
      <c r="Y162" s="12" t="s">
        <v>1569</v>
      </c>
      <c r="AA162" s="5" t="s">
        <v>1569</v>
      </c>
      <c r="AB162" s="12" t="s">
        <v>1569</v>
      </c>
      <c r="AD162" s="5" t="s">
        <v>1569</v>
      </c>
      <c r="AE162" s="14" t="s">
        <v>1569</v>
      </c>
      <c r="AG162" s="5" t="s">
        <v>1569</v>
      </c>
      <c r="AH162" s="14"/>
      <c r="AJ162" s="5" t="s">
        <v>1569</v>
      </c>
    </row>
    <row r="163" spans="1:36" ht="12.75" customHeight="1" x14ac:dyDescent="0.25">
      <c r="A163" s="5" t="s">
        <v>445</v>
      </c>
      <c r="B163" s="5" t="s">
        <v>17</v>
      </c>
      <c r="C163" s="5" t="s">
        <v>414</v>
      </c>
      <c r="D163" s="5" t="s">
        <v>360</v>
      </c>
      <c r="E163" s="5" t="s">
        <v>447</v>
      </c>
      <c r="F163" s="5" t="s">
        <v>446</v>
      </c>
      <c r="G163" s="5">
        <v>3</v>
      </c>
      <c r="H163" s="15">
        <v>2</v>
      </c>
      <c r="I163" s="4" t="s">
        <v>1884</v>
      </c>
      <c r="J163" s="13">
        <v>0.22001406888143044</v>
      </c>
      <c r="K163" s="5">
        <v>2015</v>
      </c>
      <c r="L163" s="5" t="s">
        <v>445</v>
      </c>
      <c r="M163" s="12" t="s">
        <v>1569</v>
      </c>
      <c r="O163" s="5" t="s">
        <v>1569</v>
      </c>
      <c r="P163" s="12">
        <v>2.2896963663514183</v>
      </c>
      <c r="Q163" s="5">
        <v>2015</v>
      </c>
      <c r="R163" s="5" t="s">
        <v>445</v>
      </c>
      <c r="S163" s="12"/>
      <c r="U163" s="5" t="s">
        <v>1569</v>
      </c>
      <c r="V163" s="12" t="s">
        <v>1569</v>
      </c>
      <c r="X163" s="5" t="s">
        <v>1569</v>
      </c>
      <c r="Y163" s="12" t="s">
        <v>1569</v>
      </c>
      <c r="AA163" s="5" t="s">
        <v>1569</v>
      </c>
      <c r="AB163" s="12" t="s">
        <v>1569</v>
      </c>
      <c r="AD163" s="5" t="s">
        <v>1569</v>
      </c>
      <c r="AE163" s="14" t="s">
        <v>1569</v>
      </c>
      <c r="AG163" s="5" t="s">
        <v>1569</v>
      </c>
      <c r="AH163" s="14"/>
      <c r="AJ163" s="5" t="s">
        <v>1569</v>
      </c>
    </row>
    <row r="164" spans="1:36" ht="12.75" customHeight="1" x14ac:dyDescent="0.25">
      <c r="A164" s="5" t="s">
        <v>1160</v>
      </c>
      <c r="B164" s="5" t="s">
        <v>1163</v>
      </c>
      <c r="C164" s="5" t="s">
        <v>1162</v>
      </c>
      <c r="D164" s="5" t="s">
        <v>1038</v>
      </c>
      <c r="E164" s="5" t="s">
        <v>1164</v>
      </c>
      <c r="F164" s="5" t="s">
        <v>1161</v>
      </c>
      <c r="G164" s="5">
        <v>2</v>
      </c>
      <c r="H164" s="15">
        <v>2</v>
      </c>
      <c r="I164" s="4" t="s">
        <v>1885</v>
      </c>
      <c r="J164" s="13">
        <v>0.77325581395348841</v>
      </c>
      <c r="K164" s="5">
        <v>2012</v>
      </c>
      <c r="L164" s="5" t="s">
        <v>1160</v>
      </c>
      <c r="M164" s="12">
        <v>100</v>
      </c>
      <c r="N164" s="5">
        <v>2012</v>
      </c>
      <c r="O164" s="5" t="s">
        <v>1160</v>
      </c>
      <c r="P164" s="12">
        <v>8.0321285140562253</v>
      </c>
      <c r="Q164" s="5">
        <v>2012</v>
      </c>
      <c r="R164" s="5" t="s">
        <v>1160</v>
      </c>
      <c r="S164" s="12"/>
      <c r="U164" s="5" t="s">
        <v>1569</v>
      </c>
      <c r="V164" s="12" t="s">
        <v>1569</v>
      </c>
      <c r="X164" s="5" t="s">
        <v>1569</v>
      </c>
      <c r="Y164" s="12" t="s">
        <v>1569</v>
      </c>
      <c r="AA164" s="5" t="s">
        <v>1569</v>
      </c>
      <c r="AB164" s="12" t="s">
        <v>1569</v>
      </c>
      <c r="AD164" s="5" t="s">
        <v>1569</v>
      </c>
      <c r="AE164" s="14" t="s">
        <v>1569</v>
      </c>
      <c r="AG164" s="5" t="s">
        <v>1569</v>
      </c>
      <c r="AH164" s="14"/>
      <c r="AJ164" s="5" t="s">
        <v>1569</v>
      </c>
    </row>
    <row r="165" spans="1:36" ht="12.75" customHeight="1" x14ac:dyDescent="0.25">
      <c r="A165" s="5" t="s">
        <v>108</v>
      </c>
      <c r="B165" s="5" t="s">
        <v>111</v>
      </c>
      <c r="C165" s="5" t="s">
        <v>110</v>
      </c>
      <c r="D165" s="5" t="s">
        <v>35</v>
      </c>
      <c r="E165" s="5" t="s">
        <v>112</v>
      </c>
      <c r="F165" s="5" t="s">
        <v>109</v>
      </c>
      <c r="G165" s="5">
        <v>4</v>
      </c>
      <c r="H165" s="15">
        <v>2</v>
      </c>
      <c r="I165" s="4" t="s">
        <v>1886</v>
      </c>
      <c r="J165" s="13" t="s">
        <v>1569</v>
      </c>
      <c r="L165" s="5" t="s">
        <v>1569</v>
      </c>
      <c r="M165" s="12" t="s">
        <v>1569</v>
      </c>
      <c r="O165" s="5" t="s">
        <v>1569</v>
      </c>
      <c r="P165" s="12" t="s">
        <v>1569</v>
      </c>
      <c r="R165" s="5" t="s">
        <v>1569</v>
      </c>
      <c r="S165" s="12"/>
      <c r="U165" s="5" t="s">
        <v>1569</v>
      </c>
      <c r="V165" s="12">
        <v>0</v>
      </c>
      <c r="X165" s="5" t="s">
        <v>108</v>
      </c>
      <c r="Y165" s="12">
        <v>0</v>
      </c>
      <c r="AA165" s="5" t="s">
        <v>108</v>
      </c>
      <c r="AB165" s="12">
        <v>0</v>
      </c>
      <c r="AD165" s="5" t="s">
        <v>108</v>
      </c>
      <c r="AE165" s="14">
        <v>100</v>
      </c>
      <c r="AG165" s="5" t="s">
        <v>108</v>
      </c>
      <c r="AH165" s="14"/>
      <c r="AJ165" s="5" t="s">
        <v>1569</v>
      </c>
    </row>
    <row r="166" spans="1:36" ht="12.75" customHeight="1" x14ac:dyDescent="0.25">
      <c r="A166" s="5" t="s">
        <v>113</v>
      </c>
      <c r="B166" s="5" t="s">
        <v>111</v>
      </c>
      <c r="C166" s="5" t="s">
        <v>110</v>
      </c>
      <c r="D166" s="5" t="s">
        <v>35</v>
      </c>
      <c r="E166" s="5" t="s">
        <v>115</v>
      </c>
      <c r="F166" s="5" t="s">
        <v>114</v>
      </c>
      <c r="G166" s="5">
        <v>4</v>
      </c>
      <c r="H166" s="15">
        <v>1</v>
      </c>
      <c r="I166" s="4"/>
      <c r="J166" s="13" t="s">
        <v>1569</v>
      </c>
      <c r="L166" s="5" t="s">
        <v>1569</v>
      </c>
      <c r="M166" s="12" t="s">
        <v>1569</v>
      </c>
      <c r="O166" s="5" t="s">
        <v>1569</v>
      </c>
      <c r="P166" s="12">
        <v>15.784215784215782</v>
      </c>
      <c r="R166" s="5" t="s">
        <v>113</v>
      </c>
      <c r="S166" s="12"/>
      <c r="U166" s="5" t="s">
        <v>1569</v>
      </c>
      <c r="V166" s="12" t="s">
        <v>1569</v>
      </c>
      <c r="X166" s="5" t="s">
        <v>1569</v>
      </c>
      <c r="Y166" s="12" t="s">
        <v>1569</v>
      </c>
      <c r="AA166" s="5" t="s">
        <v>1569</v>
      </c>
      <c r="AB166" s="12" t="s">
        <v>1569</v>
      </c>
      <c r="AD166" s="5" t="s">
        <v>1569</v>
      </c>
      <c r="AE166" s="14" t="s">
        <v>1569</v>
      </c>
      <c r="AG166" s="5" t="s">
        <v>1569</v>
      </c>
      <c r="AH166" s="14"/>
      <c r="AJ166" s="5" t="s">
        <v>1569</v>
      </c>
    </row>
    <row r="167" spans="1:36" ht="12.75" customHeight="1" x14ac:dyDescent="0.25">
      <c r="A167" s="5" t="s">
        <v>116</v>
      </c>
      <c r="B167" s="5" t="s">
        <v>111</v>
      </c>
      <c r="C167" s="5" t="s">
        <v>110</v>
      </c>
      <c r="D167" s="5" t="s">
        <v>35</v>
      </c>
      <c r="E167" s="5" t="s">
        <v>118</v>
      </c>
      <c r="F167" s="5" t="s">
        <v>117</v>
      </c>
      <c r="G167" s="5">
        <v>4</v>
      </c>
      <c r="H167" s="15">
        <v>1</v>
      </c>
      <c r="I167" s="4"/>
      <c r="J167" s="13" t="s">
        <v>1569</v>
      </c>
      <c r="L167" s="5" t="s">
        <v>1569</v>
      </c>
      <c r="M167" s="12" t="s">
        <v>1569</v>
      </c>
      <c r="O167" s="5" t="s">
        <v>1569</v>
      </c>
      <c r="P167" s="12">
        <v>17.617617617617618</v>
      </c>
      <c r="R167" s="5" t="s">
        <v>116</v>
      </c>
      <c r="S167" s="12"/>
      <c r="U167" s="5" t="s">
        <v>1569</v>
      </c>
      <c r="V167" s="12" t="s">
        <v>1569</v>
      </c>
      <c r="X167" s="5" t="s">
        <v>1569</v>
      </c>
      <c r="Y167" s="12" t="s">
        <v>1569</v>
      </c>
      <c r="AA167" s="5" t="s">
        <v>1569</v>
      </c>
      <c r="AB167" s="12" t="s">
        <v>1569</v>
      </c>
      <c r="AD167" s="5" t="s">
        <v>1569</v>
      </c>
      <c r="AE167" s="14" t="s">
        <v>1569</v>
      </c>
      <c r="AG167" s="5" t="s">
        <v>1569</v>
      </c>
      <c r="AH167" s="14"/>
      <c r="AJ167" s="5" t="s">
        <v>1569</v>
      </c>
    </row>
    <row r="168" spans="1:36" ht="12.75" customHeight="1" x14ac:dyDescent="0.25">
      <c r="A168" s="5" t="s">
        <v>119</v>
      </c>
      <c r="B168" s="5" t="s">
        <v>122</v>
      </c>
      <c r="C168" s="5" t="s">
        <v>121</v>
      </c>
      <c r="D168" s="5" t="s">
        <v>35</v>
      </c>
      <c r="E168" s="5" t="s">
        <v>123</v>
      </c>
      <c r="F168" s="5" t="s">
        <v>120</v>
      </c>
      <c r="G168" s="5">
        <v>2</v>
      </c>
      <c r="H168" s="15">
        <v>1</v>
      </c>
      <c r="I168" s="4" t="s">
        <v>3162</v>
      </c>
      <c r="J168" s="13">
        <v>1.3277838169386371</v>
      </c>
      <c r="K168" s="5">
        <v>2015</v>
      </c>
      <c r="L168" s="5" t="s">
        <v>119</v>
      </c>
      <c r="M168" s="12">
        <v>100</v>
      </c>
      <c r="N168" s="5">
        <v>2015</v>
      </c>
      <c r="O168" s="5" t="s">
        <v>119</v>
      </c>
      <c r="P168" s="12">
        <v>16.7</v>
      </c>
      <c r="Q168" s="5">
        <v>2015</v>
      </c>
      <c r="R168" s="5" t="s">
        <v>119</v>
      </c>
      <c r="S168" s="12"/>
      <c r="U168" s="5" t="s">
        <v>1569</v>
      </c>
      <c r="V168" s="12">
        <v>0</v>
      </c>
      <c r="W168" s="5">
        <v>2015</v>
      </c>
      <c r="X168" s="5" t="s">
        <v>119</v>
      </c>
      <c r="Y168" s="12">
        <v>17.100000000000001</v>
      </c>
      <c r="Z168" s="5">
        <v>2015</v>
      </c>
      <c r="AA168" s="5" t="s">
        <v>119</v>
      </c>
      <c r="AB168" s="12">
        <v>77.5</v>
      </c>
      <c r="AC168" s="5">
        <v>2015</v>
      </c>
      <c r="AD168" s="5" t="s">
        <v>119</v>
      </c>
      <c r="AE168" s="14">
        <v>100</v>
      </c>
      <c r="AF168" s="5">
        <v>2015</v>
      </c>
      <c r="AG168" s="5" t="s">
        <v>119</v>
      </c>
      <c r="AH168" s="14"/>
      <c r="AJ168" s="5" t="s">
        <v>1569</v>
      </c>
    </row>
    <row r="169" spans="1:36" ht="12.75" customHeight="1" x14ac:dyDescent="0.25">
      <c r="A169" s="5" t="s">
        <v>124</v>
      </c>
      <c r="B169" s="5" t="s">
        <v>122</v>
      </c>
      <c r="C169" s="5" t="s">
        <v>121</v>
      </c>
      <c r="D169" s="5" t="s">
        <v>35</v>
      </c>
      <c r="E169" s="5" t="s">
        <v>126</v>
      </c>
      <c r="F169" s="5" t="s">
        <v>125</v>
      </c>
      <c r="G169" s="5">
        <v>3</v>
      </c>
      <c r="H169" s="15">
        <v>2</v>
      </c>
      <c r="I169" s="4" t="s">
        <v>1887</v>
      </c>
      <c r="J169" s="13">
        <v>1.3466819772081444</v>
      </c>
      <c r="K169" s="5">
        <v>2015</v>
      </c>
      <c r="L169" s="5" t="s">
        <v>124</v>
      </c>
      <c r="M169" s="12">
        <v>100</v>
      </c>
      <c r="N169" s="5">
        <v>2015</v>
      </c>
      <c r="O169" s="5" t="s">
        <v>124</v>
      </c>
      <c r="P169" s="12" t="s">
        <v>1569</v>
      </c>
      <c r="R169" s="5" t="s">
        <v>1569</v>
      </c>
      <c r="S169" s="12"/>
      <c r="U169" s="5" t="s">
        <v>1569</v>
      </c>
      <c r="V169" s="12">
        <v>22.936352553943689</v>
      </c>
      <c r="W169" s="5">
        <v>2015</v>
      </c>
      <c r="X169" s="5" t="s">
        <v>124</v>
      </c>
      <c r="Y169" s="12">
        <v>17.66</v>
      </c>
      <c r="Z169" s="5">
        <v>2015</v>
      </c>
      <c r="AA169" s="5" t="s">
        <v>124</v>
      </c>
      <c r="AB169" s="12">
        <v>0.23086919419724494</v>
      </c>
      <c r="AC169" s="5">
        <v>2015</v>
      </c>
      <c r="AD169" s="5" t="s">
        <v>124</v>
      </c>
      <c r="AE169" s="14">
        <v>91.518235793044951</v>
      </c>
      <c r="AF169" s="5">
        <v>2015</v>
      </c>
      <c r="AG169" s="5" t="s">
        <v>124</v>
      </c>
      <c r="AH169" s="14"/>
      <c r="AJ169" s="5" t="s">
        <v>1569</v>
      </c>
    </row>
    <row r="170" spans="1:36" ht="12.75" customHeight="1" x14ac:dyDescent="0.25">
      <c r="A170" s="5" t="s">
        <v>1165</v>
      </c>
      <c r="B170" s="5" t="s">
        <v>1168</v>
      </c>
      <c r="C170" s="5" t="s">
        <v>1167</v>
      </c>
      <c r="D170" s="5" t="s">
        <v>1038</v>
      </c>
      <c r="E170" s="5" t="s">
        <v>1169</v>
      </c>
      <c r="F170" s="5" t="s">
        <v>1166</v>
      </c>
      <c r="G170" s="5">
        <v>2</v>
      </c>
      <c r="H170" s="15">
        <v>2</v>
      </c>
      <c r="I170" s="4" t="s">
        <v>1888</v>
      </c>
      <c r="J170" s="13"/>
      <c r="L170" s="5" t="s">
        <v>1569</v>
      </c>
      <c r="M170" s="12"/>
      <c r="O170" s="5" t="s">
        <v>1569</v>
      </c>
      <c r="P170" s="12" t="s">
        <v>1569</v>
      </c>
      <c r="R170" s="5" t="s">
        <v>1569</v>
      </c>
      <c r="S170" s="12"/>
      <c r="U170" s="5" t="s">
        <v>1569</v>
      </c>
      <c r="V170" s="12"/>
      <c r="X170" s="5" t="s">
        <v>1569</v>
      </c>
      <c r="Y170" s="12"/>
      <c r="AA170" s="5" t="s">
        <v>1569</v>
      </c>
      <c r="AB170" s="12"/>
      <c r="AD170" s="5" t="s">
        <v>1569</v>
      </c>
      <c r="AE170" s="14"/>
      <c r="AG170" s="5" t="s">
        <v>1569</v>
      </c>
      <c r="AH170" s="14"/>
      <c r="AJ170" s="5" t="s">
        <v>1569</v>
      </c>
    </row>
    <row r="171" spans="1:36" ht="12.75" customHeight="1" x14ac:dyDescent="0.25">
      <c r="A171" s="5" t="s">
        <v>127</v>
      </c>
      <c r="B171" s="5" t="s">
        <v>130</v>
      </c>
      <c r="C171" s="5" t="s">
        <v>129</v>
      </c>
      <c r="D171" s="5" t="s">
        <v>35</v>
      </c>
      <c r="E171" s="5" t="s">
        <v>131</v>
      </c>
      <c r="F171" s="5" t="s">
        <v>3298</v>
      </c>
      <c r="G171" s="5">
        <v>2</v>
      </c>
      <c r="H171" s="15">
        <v>1</v>
      </c>
      <c r="I171" s="4" t="s">
        <v>3297</v>
      </c>
      <c r="J171" s="13">
        <v>1.0384176794220661</v>
      </c>
      <c r="K171" s="5">
        <v>2015</v>
      </c>
      <c r="L171" s="5" t="s">
        <v>127</v>
      </c>
      <c r="M171" s="12" t="s">
        <v>1569</v>
      </c>
      <c r="O171" s="5" t="s">
        <v>1569</v>
      </c>
      <c r="P171" s="12">
        <v>8</v>
      </c>
      <c r="Q171" s="5">
        <v>2015</v>
      </c>
      <c r="R171" s="5" t="s">
        <v>127</v>
      </c>
      <c r="S171" s="12"/>
      <c r="U171" s="5" t="s">
        <v>1569</v>
      </c>
      <c r="V171" s="12">
        <v>0</v>
      </c>
      <c r="W171" s="5">
        <v>2015</v>
      </c>
      <c r="X171" s="5" t="s">
        <v>127</v>
      </c>
      <c r="Y171" s="12">
        <v>28</v>
      </c>
      <c r="Z171" s="5">
        <v>2015</v>
      </c>
      <c r="AA171" s="5" t="s">
        <v>127</v>
      </c>
      <c r="AB171" s="12">
        <v>65</v>
      </c>
      <c r="AC171" s="5">
        <v>2015</v>
      </c>
      <c r="AD171" s="5" t="s">
        <v>127</v>
      </c>
      <c r="AE171" s="14">
        <v>100</v>
      </c>
      <c r="AF171" s="5">
        <v>2015</v>
      </c>
      <c r="AG171" s="5" t="s">
        <v>127</v>
      </c>
      <c r="AH171" s="14"/>
      <c r="AJ171" s="5" t="s">
        <v>1569</v>
      </c>
    </row>
    <row r="172" spans="1:36" ht="12.75" customHeight="1" x14ac:dyDescent="0.25">
      <c r="A172" s="5" t="s">
        <v>132</v>
      </c>
      <c r="B172" s="5" t="s">
        <v>130</v>
      </c>
      <c r="C172" s="5" t="s">
        <v>129</v>
      </c>
      <c r="D172" s="5" t="s">
        <v>35</v>
      </c>
      <c r="E172" s="5" t="s">
        <v>134</v>
      </c>
      <c r="F172" s="5" t="s">
        <v>3300</v>
      </c>
      <c r="G172" s="5">
        <v>2</v>
      </c>
      <c r="H172" s="15">
        <v>1</v>
      </c>
      <c r="I172" s="4" t="s">
        <v>3297</v>
      </c>
      <c r="J172" s="13" t="s">
        <v>1569</v>
      </c>
      <c r="L172" s="5" t="s">
        <v>1569</v>
      </c>
      <c r="M172" s="12" t="s">
        <v>1569</v>
      </c>
      <c r="O172" s="5" t="s">
        <v>1569</v>
      </c>
      <c r="P172" s="12">
        <v>1.600480144043213</v>
      </c>
      <c r="R172" s="5" t="s">
        <v>132</v>
      </c>
      <c r="S172" s="12"/>
      <c r="U172" s="5" t="s">
        <v>1569</v>
      </c>
      <c r="V172" s="12" t="s">
        <v>1569</v>
      </c>
      <c r="X172" s="5" t="s">
        <v>1569</v>
      </c>
      <c r="Y172" s="12" t="s">
        <v>1569</v>
      </c>
      <c r="AA172" s="5" t="s">
        <v>1569</v>
      </c>
      <c r="AB172" s="12" t="s">
        <v>1569</v>
      </c>
      <c r="AD172" s="5" t="s">
        <v>1569</v>
      </c>
      <c r="AE172" s="14" t="s">
        <v>1569</v>
      </c>
      <c r="AG172" s="5" t="s">
        <v>1569</v>
      </c>
      <c r="AH172" s="14"/>
      <c r="AJ172" s="5" t="s">
        <v>1569</v>
      </c>
    </row>
    <row r="173" spans="1:36" ht="12.75" customHeight="1" x14ac:dyDescent="0.25">
      <c r="A173" s="5" t="s">
        <v>140</v>
      </c>
      <c r="B173" s="5" t="s">
        <v>138</v>
      </c>
      <c r="C173" s="5" t="s">
        <v>137</v>
      </c>
      <c r="D173" s="5" t="s">
        <v>35</v>
      </c>
      <c r="E173" s="5" t="s">
        <v>142</v>
      </c>
      <c r="F173" s="5" t="s">
        <v>141</v>
      </c>
      <c r="G173" s="5">
        <v>3</v>
      </c>
      <c r="H173" s="15">
        <v>2</v>
      </c>
      <c r="I173" s="4" t="s">
        <v>1890</v>
      </c>
      <c r="J173" s="13">
        <v>1.0101545943517365</v>
      </c>
      <c r="K173" s="5">
        <v>2015</v>
      </c>
      <c r="L173" s="5" t="s">
        <v>140</v>
      </c>
      <c r="M173" s="12" t="s">
        <v>1569</v>
      </c>
      <c r="O173" s="5" t="s">
        <v>1569</v>
      </c>
      <c r="P173" s="12">
        <v>13.900000000000002</v>
      </c>
      <c r="Q173" s="5">
        <v>2015</v>
      </c>
      <c r="R173" s="5" t="s">
        <v>140</v>
      </c>
      <c r="S173" s="12"/>
      <c r="U173" s="5" t="s">
        <v>1569</v>
      </c>
      <c r="V173" s="12" t="s">
        <v>1569</v>
      </c>
      <c r="X173" s="5" t="s">
        <v>1569</v>
      </c>
      <c r="Y173" s="12" t="s">
        <v>1569</v>
      </c>
      <c r="AA173" s="5" t="s">
        <v>1569</v>
      </c>
      <c r="AB173" s="12" t="s">
        <v>1569</v>
      </c>
      <c r="AD173" s="5" t="s">
        <v>1569</v>
      </c>
      <c r="AE173" s="14" t="s">
        <v>1569</v>
      </c>
      <c r="AG173" s="5" t="s">
        <v>1569</v>
      </c>
      <c r="AH173" s="14"/>
      <c r="AJ173" s="5" t="s">
        <v>1569</v>
      </c>
    </row>
    <row r="174" spans="1:36" ht="12.75" customHeight="1" x14ac:dyDescent="0.25">
      <c r="A174" s="5" t="s">
        <v>1170</v>
      </c>
      <c r="B174" s="5" t="s">
        <v>1173</v>
      </c>
      <c r="C174" s="5" t="s">
        <v>1172</v>
      </c>
      <c r="D174" s="5" t="s">
        <v>1038</v>
      </c>
      <c r="E174" s="5" t="s">
        <v>1174</v>
      </c>
      <c r="F174" s="5" t="s">
        <v>1171</v>
      </c>
      <c r="G174" s="5">
        <v>1</v>
      </c>
      <c r="H174" s="15">
        <v>1</v>
      </c>
      <c r="I174" s="4" t="s">
        <v>3163</v>
      </c>
      <c r="J174" s="13">
        <v>0.62945784471130228</v>
      </c>
      <c r="K174" s="5">
        <v>2013</v>
      </c>
      <c r="L174" s="5" t="s">
        <v>1170</v>
      </c>
      <c r="M174" s="12">
        <v>72</v>
      </c>
      <c r="N174" s="5">
        <v>2013</v>
      </c>
      <c r="O174" s="5" t="s">
        <v>1170</v>
      </c>
      <c r="P174" s="12">
        <v>17</v>
      </c>
      <c r="Q174" s="5">
        <v>2013</v>
      </c>
      <c r="R174" s="5" t="s">
        <v>1170</v>
      </c>
      <c r="S174" s="12"/>
      <c r="U174" s="5" t="s">
        <v>1569</v>
      </c>
      <c r="V174" s="12">
        <v>0</v>
      </c>
      <c r="W174" s="5">
        <v>2013</v>
      </c>
      <c r="X174" s="5" t="s">
        <v>1170</v>
      </c>
      <c r="Y174" s="12">
        <v>0</v>
      </c>
      <c r="Z174" s="5">
        <v>2013</v>
      </c>
      <c r="AA174" s="5" t="s">
        <v>1170</v>
      </c>
      <c r="AB174" s="12">
        <v>0</v>
      </c>
      <c r="AC174" s="5">
        <v>2013</v>
      </c>
      <c r="AD174" s="5" t="s">
        <v>1170</v>
      </c>
      <c r="AE174" s="14">
        <v>0</v>
      </c>
      <c r="AF174" s="5">
        <v>2013</v>
      </c>
      <c r="AG174" s="5" t="s">
        <v>1170</v>
      </c>
      <c r="AH174" s="14"/>
      <c r="AJ174" s="5" t="s">
        <v>1569</v>
      </c>
    </row>
    <row r="175" spans="1:36" ht="12.75" customHeight="1" x14ac:dyDescent="0.25">
      <c r="A175" s="5" t="s">
        <v>1175</v>
      </c>
      <c r="B175" s="5" t="s">
        <v>1173</v>
      </c>
      <c r="C175" s="5" t="s">
        <v>1172</v>
      </c>
      <c r="D175" s="5" t="s">
        <v>1038</v>
      </c>
      <c r="E175" s="5" t="s">
        <v>1177</v>
      </c>
      <c r="F175" s="5" t="s">
        <v>1176</v>
      </c>
      <c r="G175" s="5">
        <v>2</v>
      </c>
      <c r="H175" s="15">
        <v>1</v>
      </c>
      <c r="I175" s="4"/>
      <c r="J175" s="13">
        <v>0.56002640699785444</v>
      </c>
      <c r="K175" s="5">
        <v>2011</v>
      </c>
      <c r="L175" s="5" t="s">
        <v>1175</v>
      </c>
      <c r="M175" s="12" t="s">
        <v>1569</v>
      </c>
      <c r="O175" s="5" t="s">
        <v>1569</v>
      </c>
      <c r="P175" s="12">
        <v>12.000000000000002</v>
      </c>
      <c r="Q175" s="5">
        <v>2011</v>
      </c>
      <c r="R175" s="5" t="s">
        <v>1175</v>
      </c>
      <c r="S175" s="12"/>
      <c r="U175" s="5" t="s">
        <v>1569</v>
      </c>
      <c r="V175" s="12" t="s">
        <v>1569</v>
      </c>
      <c r="X175" s="5" t="s">
        <v>1569</v>
      </c>
      <c r="Y175" s="12" t="s">
        <v>1569</v>
      </c>
      <c r="AA175" s="5" t="s">
        <v>1569</v>
      </c>
      <c r="AB175" s="12" t="s">
        <v>1569</v>
      </c>
      <c r="AD175" s="5" t="s">
        <v>1569</v>
      </c>
      <c r="AE175" s="14" t="s">
        <v>1569</v>
      </c>
      <c r="AG175" s="5" t="s">
        <v>1569</v>
      </c>
      <c r="AH175" s="14"/>
      <c r="AJ175" s="5" t="s">
        <v>1569</v>
      </c>
    </row>
    <row r="176" spans="1:36" ht="12.75" customHeight="1" x14ac:dyDescent="0.25">
      <c r="A176" s="5" t="s">
        <v>1178</v>
      </c>
      <c r="B176" s="5" t="s">
        <v>1173</v>
      </c>
      <c r="C176" s="5" t="s">
        <v>1172</v>
      </c>
      <c r="D176" s="5" t="s">
        <v>1038</v>
      </c>
      <c r="E176" s="5" t="s">
        <v>1180</v>
      </c>
      <c r="F176" s="5" t="s">
        <v>1179</v>
      </c>
      <c r="G176" s="5">
        <v>2</v>
      </c>
      <c r="H176" s="15">
        <v>2</v>
      </c>
      <c r="I176" s="4" t="s">
        <v>1891</v>
      </c>
      <c r="J176" s="13">
        <v>0.35714353698461537</v>
      </c>
      <c r="K176" s="5">
        <v>2014</v>
      </c>
      <c r="L176" s="5" t="s">
        <v>1178</v>
      </c>
      <c r="M176" s="12">
        <v>12.5</v>
      </c>
      <c r="N176" s="5">
        <v>2014</v>
      </c>
      <c r="O176" s="5" t="s">
        <v>1178</v>
      </c>
      <c r="P176" s="12">
        <v>11.811811811811811</v>
      </c>
      <c r="Q176" s="5">
        <v>2014</v>
      </c>
      <c r="R176" s="5" t="s">
        <v>1178</v>
      </c>
      <c r="S176" s="12"/>
      <c r="U176" s="5" t="s">
        <v>1569</v>
      </c>
      <c r="V176" s="12">
        <v>0</v>
      </c>
      <c r="W176" s="5">
        <v>2014</v>
      </c>
      <c r="X176" s="5" t="s">
        <v>1178</v>
      </c>
      <c r="Y176" s="12">
        <v>0</v>
      </c>
      <c r="Z176" s="5">
        <v>2014</v>
      </c>
      <c r="AA176" s="5" t="s">
        <v>1178</v>
      </c>
      <c r="AB176" s="12">
        <v>0</v>
      </c>
      <c r="AC176" s="5">
        <v>2014</v>
      </c>
      <c r="AD176" s="5" t="s">
        <v>1178</v>
      </c>
      <c r="AE176" s="14">
        <v>0</v>
      </c>
      <c r="AF176" s="5">
        <v>2014</v>
      </c>
      <c r="AG176" s="5" t="s">
        <v>1178</v>
      </c>
      <c r="AH176" s="14"/>
      <c r="AJ176" s="5" t="s">
        <v>1569</v>
      </c>
    </row>
    <row r="177" spans="1:36" ht="12.75" customHeight="1" x14ac:dyDescent="0.25">
      <c r="A177" s="5" t="s">
        <v>457</v>
      </c>
      <c r="B177" s="5" t="s">
        <v>460</v>
      </c>
      <c r="C177" s="5" t="s">
        <v>459</v>
      </c>
      <c r="D177" s="5" t="s">
        <v>360</v>
      </c>
      <c r="E177" s="5" t="s">
        <v>461</v>
      </c>
      <c r="F177" s="5" t="s">
        <v>458</v>
      </c>
      <c r="G177" s="5">
        <v>2</v>
      </c>
      <c r="H177" s="15">
        <v>1</v>
      </c>
      <c r="I177" s="4" t="s">
        <v>3164</v>
      </c>
      <c r="J177" s="13">
        <v>0.70000000313841571</v>
      </c>
      <c r="K177" s="5">
        <v>2015</v>
      </c>
      <c r="L177" s="5" t="s">
        <v>457</v>
      </c>
      <c r="M177" s="12">
        <v>12.4</v>
      </c>
      <c r="N177" s="5">
        <v>2015</v>
      </c>
      <c r="O177" s="5" t="s">
        <v>457</v>
      </c>
      <c r="P177" s="12">
        <v>15.4</v>
      </c>
      <c r="Q177" s="5">
        <v>2015</v>
      </c>
      <c r="R177" s="5" t="s">
        <v>457</v>
      </c>
      <c r="S177" s="12"/>
      <c r="U177" s="5" t="s">
        <v>1569</v>
      </c>
      <c r="V177" s="12">
        <v>0</v>
      </c>
      <c r="W177" s="5">
        <v>2015</v>
      </c>
      <c r="X177" s="5" t="s">
        <v>457</v>
      </c>
      <c r="Y177" s="12">
        <v>0</v>
      </c>
      <c r="Z177" s="5">
        <v>2015</v>
      </c>
      <c r="AA177" s="5" t="s">
        <v>457</v>
      </c>
      <c r="AB177" s="12">
        <v>0</v>
      </c>
      <c r="AC177" s="5">
        <v>2015</v>
      </c>
      <c r="AD177" s="5" t="s">
        <v>457</v>
      </c>
      <c r="AE177" s="14">
        <v>100</v>
      </c>
      <c r="AF177" s="5">
        <v>2015</v>
      </c>
      <c r="AG177" s="5" t="s">
        <v>457</v>
      </c>
      <c r="AH177" s="14"/>
      <c r="AJ177" s="5" t="s">
        <v>1569</v>
      </c>
    </row>
    <row r="178" spans="1:36" ht="12.75" customHeight="1" x14ac:dyDescent="0.25">
      <c r="A178" s="5" t="s">
        <v>699</v>
      </c>
      <c r="B178" s="5" t="s">
        <v>702</v>
      </c>
      <c r="C178" s="5" t="s">
        <v>701</v>
      </c>
      <c r="D178" s="5" t="s">
        <v>620</v>
      </c>
      <c r="E178" s="5" t="s">
        <v>703</v>
      </c>
      <c r="F178" s="5" t="s">
        <v>700</v>
      </c>
      <c r="G178" s="5">
        <v>2</v>
      </c>
      <c r="H178" s="15">
        <v>1</v>
      </c>
      <c r="I178" s="4"/>
      <c r="J178" s="13">
        <v>0.75429553264604809</v>
      </c>
      <c r="K178" s="5">
        <v>2015</v>
      </c>
      <c r="L178" s="5" t="s">
        <v>699</v>
      </c>
      <c r="M178" s="12">
        <v>97</v>
      </c>
      <c r="N178" s="5">
        <v>2015</v>
      </c>
      <c r="O178" s="5" t="s">
        <v>699</v>
      </c>
      <c r="P178" s="12">
        <v>8.1632653061224492</v>
      </c>
      <c r="Q178" s="5">
        <v>2015</v>
      </c>
      <c r="R178" s="5" t="s">
        <v>699</v>
      </c>
      <c r="S178" s="12"/>
      <c r="U178" s="5" t="s">
        <v>1569</v>
      </c>
      <c r="V178" s="12" t="s">
        <v>1569</v>
      </c>
      <c r="X178" s="5" t="s">
        <v>1569</v>
      </c>
      <c r="Y178" s="12" t="s">
        <v>1569</v>
      </c>
      <c r="AA178" s="5" t="s">
        <v>1569</v>
      </c>
      <c r="AB178" s="12" t="s">
        <v>1569</v>
      </c>
      <c r="AD178" s="5" t="s">
        <v>1569</v>
      </c>
      <c r="AE178" s="14">
        <v>92.499732133290465</v>
      </c>
      <c r="AF178" s="5">
        <v>2015</v>
      </c>
      <c r="AG178" s="5" t="s">
        <v>699</v>
      </c>
      <c r="AH178" s="14"/>
      <c r="AJ178" s="5" t="s">
        <v>1569</v>
      </c>
    </row>
    <row r="179" spans="1:36" ht="12.75" customHeight="1" x14ac:dyDescent="0.25">
      <c r="A179" s="5" t="s">
        <v>704</v>
      </c>
      <c r="B179" s="5" t="s">
        <v>702</v>
      </c>
      <c r="C179" s="5" t="s">
        <v>701</v>
      </c>
      <c r="D179" s="5" t="s">
        <v>620</v>
      </c>
      <c r="E179" s="5" t="s">
        <v>706</v>
      </c>
      <c r="F179" s="5" t="s">
        <v>705</v>
      </c>
      <c r="G179" s="5">
        <v>2</v>
      </c>
      <c r="H179" s="15">
        <v>1</v>
      </c>
      <c r="I179" s="4"/>
      <c r="J179" s="13">
        <v>0.93152582159624409</v>
      </c>
      <c r="K179" s="5">
        <v>2016</v>
      </c>
      <c r="L179" s="5" t="s">
        <v>704</v>
      </c>
      <c r="M179" s="12">
        <v>59</v>
      </c>
      <c r="N179" s="5">
        <v>2016</v>
      </c>
      <c r="O179" s="5" t="s">
        <v>704</v>
      </c>
      <c r="P179" s="12">
        <v>11.261126112611262</v>
      </c>
      <c r="Q179" s="5">
        <v>2016</v>
      </c>
      <c r="R179" s="5" t="s">
        <v>704</v>
      </c>
      <c r="S179" s="12"/>
      <c r="U179" s="5" t="s">
        <v>1569</v>
      </c>
      <c r="V179" s="12" t="s">
        <v>1569</v>
      </c>
      <c r="X179" s="5" t="s">
        <v>1569</v>
      </c>
      <c r="Y179" s="12" t="s">
        <v>1569</v>
      </c>
      <c r="AA179" s="5" t="s">
        <v>1569</v>
      </c>
      <c r="AB179" s="12" t="s">
        <v>1569</v>
      </c>
      <c r="AD179" s="5" t="s">
        <v>1569</v>
      </c>
      <c r="AE179" s="14" t="s">
        <v>1569</v>
      </c>
      <c r="AG179" s="5" t="s">
        <v>1569</v>
      </c>
      <c r="AH179" s="14"/>
      <c r="AJ179" s="5" t="s">
        <v>1569</v>
      </c>
    </row>
    <row r="180" spans="1:36" ht="12.75" customHeight="1" x14ac:dyDescent="0.25">
      <c r="A180" s="5" t="s">
        <v>143</v>
      </c>
      <c r="B180" s="5" t="s">
        <v>146</v>
      </c>
      <c r="C180" s="5" t="s">
        <v>145</v>
      </c>
      <c r="D180" s="5" t="s">
        <v>35</v>
      </c>
      <c r="E180" s="5" t="s">
        <v>147</v>
      </c>
      <c r="F180" s="5" t="s">
        <v>144</v>
      </c>
      <c r="G180" s="5">
        <v>2</v>
      </c>
      <c r="H180" s="15">
        <v>1</v>
      </c>
      <c r="I180" s="4"/>
      <c r="J180" s="13" t="s">
        <v>1569</v>
      </c>
      <c r="L180" s="5" t="s">
        <v>1569</v>
      </c>
      <c r="M180" s="12" t="s">
        <v>1569</v>
      </c>
      <c r="O180" s="5" t="s">
        <v>1569</v>
      </c>
      <c r="P180" s="12">
        <v>15.427713856928463</v>
      </c>
      <c r="R180" s="5" t="s">
        <v>143</v>
      </c>
      <c r="S180" s="12"/>
      <c r="U180" s="5" t="s">
        <v>1569</v>
      </c>
      <c r="V180" s="12" t="s">
        <v>1569</v>
      </c>
      <c r="X180" s="5" t="s">
        <v>1569</v>
      </c>
      <c r="Y180" s="12" t="s">
        <v>1569</v>
      </c>
      <c r="AA180" s="5" t="s">
        <v>1569</v>
      </c>
      <c r="AB180" s="12" t="s">
        <v>1569</v>
      </c>
      <c r="AD180" s="5" t="s">
        <v>1569</v>
      </c>
      <c r="AE180" s="14" t="s">
        <v>1569</v>
      </c>
      <c r="AG180" s="5" t="s">
        <v>1569</v>
      </c>
      <c r="AH180" s="14"/>
      <c r="AJ180" s="5" t="s">
        <v>1569</v>
      </c>
    </row>
    <row r="181" spans="1:36" ht="12.75" customHeight="1" x14ac:dyDescent="0.25">
      <c r="A181" s="5" t="s">
        <v>148</v>
      </c>
      <c r="B181" s="5" t="s">
        <v>146</v>
      </c>
      <c r="C181" s="5" t="s">
        <v>145</v>
      </c>
      <c r="D181" s="5" t="s">
        <v>35</v>
      </c>
      <c r="E181" s="5" t="s">
        <v>150</v>
      </c>
      <c r="F181" s="5" t="s">
        <v>149</v>
      </c>
      <c r="G181" s="5">
        <v>2</v>
      </c>
      <c r="H181" s="15">
        <v>1</v>
      </c>
      <c r="I181" s="4"/>
      <c r="J181" s="13">
        <v>1.5703450389600642</v>
      </c>
      <c r="K181" s="5">
        <v>2014</v>
      </c>
      <c r="L181" s="5" t="s">
        <v>148</v>
      </c>
      <c r="M181" s="12" t="s">
        <v>1569</v>
      </c>
      <c r="O181" s="5" t="s">
        <v>1569</v>
      </c>
      <c r="P181" s="12">
        <v>21.157684630738522</v>
      </c>
      <c r="Q181" s="5">
        <v>2014</v>
      </c>
      <c r="R181" s="5" t="s">
        <v>148</v>
      </c>
      <c r="S181" s="12"/>
      <c r="U181" s="5" t="s">
        <v>1569</v>
      </c>
      <c r="V181" s="12">
        <v>0</v>
      </c>
      <c r="W181" s="5">
        <v>2014</v>
      </c>
      <c r="X181" s="5" t="s">
        <v>148</v>
      </c>
      <c r="Y181" s="12">
        <v>0</v>
      </c>
      <c r="Z181" s="5">
        <v>2014</v>
      </c>
      <c r="AA181" s="5" t="s">
        <v>148</v>
      </c>
      <c r="AB181" s="12">
        <v>52</v>
      </c>
      <c r="AC181" s="5">
        <v>2014</v>
      </c>
      <c r="AD181" s="5" t="s">
        <v>148</v>
      </c>
      <c r="AE181" s="14">
        <v>0</v>
      </c>
      <c r="AF181" s="5">
        <v>2014</v>
      </c>
      <c r="AG181" s="5" t="s">
        <v>148</v>
      </c>
      <c r="AH181" s="14"/>
      <c r="AJ181" s="5" t="s">
        <v>1569</v>
      </c>
    </row>
    <row r="182" spans="1:36" ht="12.75" customHeight="1" x14ac:dyDescent="0.25">
      <c r="A182" s="5" t="s">
        <v>707</v>
      </c>
      <c r="B182" s="5" t="s">
        <v>23</v>
      </c>
      <c r="C182" s="5" t="s">
        <v>708</v>
      </c>
      <c r="D182" s="5" t="s">
        <v>620</v>
      </c>
      <c r="E182" s="5" t="s">
        <v>709</v>
      </c>
      <c r="F182" s="5" t="s">
        <v>3165</v>
      </c>
      <c r="G182" s="5">
        <v>2</v>
      </c>
      <c r="H182" s="15">
        <v>2</v>
      </c>
      <c r="I182" s="4" t="s">
        <v>3166</v>
      </c>
      <c r="J182" s="13">
        <v>0.54840958975103238</v>
      </c>
      <c r="K182" s="5">
        <v>2016</v>
      </c>
      <c r="L182" s="5" t="s">
        <v>707</v>
      </c>
      <c r="M182" s="12">
        <v>100</v>
      </c>
      <c r="N182" s="5">
        <v>2016</v>
      </c>
      <c r="O182" s="5" t="s">
        <v>707</v>
      </c>
      <c r="P182" s="12">
        <v>0</v>
      </c>
      <c r="Q182" s="5">
        <v>2016</v>
      </c>
      <c r="R182" s="5" t="s">
        <v>707</v>
      </c>
      <c r="S182" s="12"/>
      <c r="U182" s="5" t="s">
        <v>1569</v>
      </c>
      <c r="V182" s="12">
        <v>0</v>
      </c>
      <c r="W182" s="5">
        <v>2016</v>
      </c>
      <c r="X182" s="5" t="s">
        <v>707</v>
      </c>
      <c r="Y182" s="12">
        <v>0</v>
      </c>
      <c r="Z182" s="5">
        <v>2016</v>
      </c>
      <c r="AA182" s="5" t="s">
        <v>707</v>
      </c>
      <c r="AB182" s="12">
        <v>0</v>
      </c>
      <c r="AC182" s="5">
        <v>2016</v>
      </c>
      <c r="AD182" s="5" t="s">
        <v>707</v>
      </c>
      <c r="AE182" s="14">
        <v>0</v>
      </c>
      <c r="AF182" s="5">
        <v>2016</v>
      </c>
      <c r="AG182" s="5" t="s">
        <v>707</v>
      </c>
      <c r="AH182" s="14"/>
      <c r="AJ182" s="5" t="s">
        <v>1569</v>
      </c>
    </row>
    <row r="183" spans="1:36" ht="12.75" customHeight="1" x14ac:dyDescent="0.25">
      <c r="A183" s="5" t="s">
        <v>712</v>
      </c>
      <c r="B183" s="5" t="s">
        <v>23</v>
      </c>
      <c r="C183" s="5" t="s">
        <v>708</v>
      </c>
      <c r="D183" s="5" t="s">
        <v>620</v>
      </c>
      <c r="E183" s="5" t="s">
        <v>714</v>
      </c>
      <c r="F183" s="5" t="s">
        <v>713</v>
      </c>
      <c r="G183" s="5">
        <v>3</v>
      </c>
      <c r="H183" s="15">
        <v>2</v>
      </c>
      <c r="I183" s="4" t="s">
        <v>1892</v>
      </c>
      <c r="J183" s="13">
        <v>0.48766053392906872</v>
      </c>
      <c r="K183" s="5">
        <v>2016</v>
      </c>
      <c r="L183" s="5" t="s">
        <v>712</v>
      </c>
      <c r="M183" s="12">
        <v>85</v>
      </c>
      <c r="N183" s="5">
        <v>2016</v>
      </c>
      <c r="O183" s="5" t="s">
        <v>712</v>
      </c>
      <c r="P183" s="12">
        <v>12</v>
      </c>
      <c r="Q183" s="5">
        <v>2016</v>
      </c>
      <c r="R183" s="5" t="s">
        <v>712</v>
      </c>
      <c r="S183" s="12"/>
      <c r="U183" s="5" t="s">
        <v>1569</v>
      </c>
      <c r="V183" s="12">
        <v>17.501473187978789</v>
      </c>
      <c r="W183" s="5">
        <v>2016</v>
      </c>
      <c r="X183" s="5" t="s">
        <v>712</v>
      </c>
      <c r="Y183" s="12">
        <v>0</v>
      </c>
      <c r="Z183" s="5">
        <v>2016</v>
      </c>
      <c r="AA183" s="5" t="s">
        <v>712</v>
      </c>
      <c r="AB183" s="12">
        <v>0</v>
      </c>
      <c r="AC183" s="5">
        <v>2016</v>
      </c>
      <c r="AD183" s="5" t="s">
        <v>712</v>
      </c>
      <c r="AE183" s="14">
        <v>0</v>
      </c>
      <c r="AF183" s="5">
        <v>2016</v>
      </c>
      <c r="AG183" s="5" t="s">
        <v>712</v>
      </c>
      <c r="AH183" s="14"/>
      <c r="AJ183" s="5" t="s">
        <v>1569</v>
      </c>
    </row>
    <row r="184" spans="1:36" ht="12.75" customHeight="1" x14ac:dyDescent="0.25">
      <c r="A184" s="5" t="s">
        <v>715</v>
      </c>
      <c r="B184" s="5" t="s">
        <v>23</v>
      </c>
      <c r="C184" s="5" t="s">
        <v>708</v>
      </c>
      <c r="D184" s="5" t="s">
        <v>620</v>
      </c>
      <c r="E184" s="5" t="s">
        <v>1577</v>
      </c>
      <c r="F184" s="5" t="s">
        <v>716</v>
      </c>
      <c r="G184" s="5">
        <v>3</v>
      </c>
      <c r="H184" s="15">
        <v>3</v>
      </c>
      <c r="I184" s="4" t="s">
        <v>1893</v>
      </c>
      <c r="J184" s="13">
        <v>0.75108994417248598</v>
      </c>
      <c r="K184" s="5">
        <v>2016</v>
      </c>
      <c r="L184" s="5" t="s">
        <v>715</v>
      </c>
      <c r="M184" s="12">
        <v>89</v>
      </c>
      <c r="N184" s="5">
        <v>2016</v>
      </c>
      <c r="O184" s="5" t="s">
        <v>715</v>
      </c>
      <c r="P184" s="12">
        <v>8.6048370977413544</v>
      </c>
      <c r="Q184" s="5">
        <v>2016</v>
      </c>
      <c r="R184" s="5" t="s">
        <v>715</v>
      </c>
      <c r="S184" s="12"/>
      <c r="U184" s="5" t="s">
        <v>1569</v>
      </c>
      <c r="V184" s="12">
        <v>48.888888888888886</v>
      </c>
      <c r="W184" s="5">
        <v>2016</v>
      </c>
      <c r="X184" s="5" t="s">
        <v>715</v>
      </c>
      <c r="Y184" s="12">
        <v>0</v>
      </c>
      <c r="Z184" s="5">
        <v>2016</v>
      </c>
      <c r="AA184" s="5" t="s">
        <v>715</v>
      </c>
      <c r="AB184" s="12">
        <v>0</v>
      </c>
      <c r="AC184" s="5">
        <v>2016</v>
      </c>
      <c r="AD184" s="5" t="s">
        <v>715</v>
      </c>
      <c r="AE184" s="14">
        <v>21.739130434782606</v>
      </c>
      <c r="AF184" s="5">
        <v>2016</v>
      </c>
      <c r="AG184" s="5" t="s">
        <v>715</v>
      </c>
      <c r="AH184" s="14"/>
      <c r="AJ184" s="5" t="s">
        <v>1569</v>
      </c>
    </row>
    <row r="185" spans="1:36" ht="12.75" customHeight="1" x14ac:dyDescent="0.25">
      <c r="A185" s="5" t="s">
        <v>717</v>
      </c>
      <c r="B185" s="5" t="s">
        <v>23</v>
      </c>
      <c r="C185" s="5" t="s">
        <v>708</v>
      </c>
      <c r="D185" s="5" t="s">
        <v>620</v>
      </c>
      <c r="E185" s="5" t="s">
        <v>719</v>
      </c>
      <c r="F185" s="5" t="s">
        <v>718</v>
      </c>
      <c r="G185" s="5">
        <v>2</v>
      </c>
      <c r="H185" s="15">
        <v>2</v>
      </c>
      <c r="I185" s="4" t="s">
        <v>1894</v>
      </c>
      <c r="J185" s="13">
        <v>0.83275344547157915</v>
      </c>
      <c r="K185" s="5">
        <v>2016</v>
      </c>
      <c r="L185" s="5" t="s">
        <v>717</v>
      </c>
      <c r="M185" s="12">
        <v>90</v>
      </c>
      <c r="N185" s="5">
        <v>2016</v>
      </c>
      <c r="O185" s="5" t="s">
        <v>717</v>
      </c>
      <c r="P185" s="12">
        <v>7.0498698177448427</v>
      </c>
      <c r="Q185" s="5">
        <v>2016</v>
      </c>
      <c r="R185" s="5" t="s">
        <v>717</v>
      </c>
      <c r="S185" s="12"/>
      <c r="U185" s="5" t="s">
        <v>1569</v>
      </c>
      <c r="V185" s="12">
        <v>1</v>
      </c>
      <c r="W185" s="5">
        <v>2016</v>
      </c>
      <c r="X185" s="5" t="s">
        <v>717</v>
      </c>
      <c r="Y185" s="12">
        <v>0</v>
      </c>
      <c r="Z185" s="5">
        <v>2016</v>
      </c>
      <c r="AA185" s="5" t="s">
        <v>717</v>
      </c>
      <c r="AB185" s="12">
        <v>0</v>
      </c>
      <c r="AC185" s="5">
        <v>2016</v>
      </c>
      <c r="AD185" s="5" t="s">
        <v>717</v>
      </c>
      <c r="AE185" s="14">
        <v>100</v>
      </c>
      <c r="AF185" s="5">
        <v>2016</v>
      </c>
      <c r="AG185" s="5" t="s">
        <v>717</v>
      </c>
      <c r="AH185" s="14"/>
      <c r="AJ185" s="5" t="s">
        <v>1569</v>
      </c>
    </row>
    <row r="186" spans="1:36" ht="12.75" customHeight="1" x14ac:dyDescent="0.25">
      <c r="A186" s="5" t="s">
        <v>720</v>
      </c>
      <c r="B186" s="5" t="s">
        <v>23</v>
      </c>
      <c r="C186" s="5" t="s">
        <v>708</v>
      </c>
      <c r="D186" s="5" t="s">
        <v>620</v>
      </c>
      <c r="E186" s="5" t="s">
        <v>722</v>
      </c>
      <c r="F186" s="5" t="s">
        <v>721</v>
      </c>
      <c r="G186" s="5">
        <v>3</v>
      </c>
      <c r="H186" s="15">
        <v>2</v>
      </c>
      <c r="I186" s="4" t="s">
        <v>1895</v>
      </c>
      <c r="J186" s="13">
        <v>0.51851629058612025</v>
      </c>
      <c r="K186" s="5">
        <v>2016</v>
      </c>
      <c r="L186" s="5" t="s">
        <v>720</v>
      </c>
      <c r="M186" s="12">
        <v>98</v>
      </c>
      <c r="N186" s="5">
        <v>2016</v>
      </c>
      <c r="O186" s="5" t="s">
        <v>720</v>
      </c>
      <c r="P186" s="12">
        <v>10</v>
      </c>
      <c r="Q186" s="5">
        <v>2016</v>
      </c>
      <c r="R186" s="5" t="s">
        <v>720</v>
      </c>
      <c r="S186" s="12"/>
      <c r="U186" s="5" t="s">
        <v>1569</v>
      </c>
      <c r="V186" s="12">
        <v>42.622950819672127</v>
      </c>
      <c r="W186" s="5">
        <v>2016</v>
      </c>
      <c r="X186" s="5" t="s">
        <v>720</v>
      </c>
      <c r="Y186" s="12" t="s">
        <v>1569</v>
      </c>
      <c r="AA186" s="5" t="s">
        <v>1569</v>
      </c>
      <c r="AB186" s="12" t="s">
        <v>1569</v>
      </c>
      <c r="AD186" s="5" t="s">
        <v>1569</v>
      </c>
      <c r="AE186" s="14">
        <v>100</v>
      </c>
      <c r="AF186" s="5">
        <v>2016</v>
      </c>
      <c r="AG186" s="5" t="s">
        <v>720</v>
      </c>
      <c r="AH186" s="14"/>
      <c r="AJ186" s="5" t="s">
        <v>1569</v>
      </c>
    </row>
    <row r="187" spans="1:36" ht="12.75" customHeight="1" x14ac:dyDescent="0.25">
      <c r="A187" s="5" t="s">
        <v>726</v>
      </c>
      <c r="B187" s="5" t="s">
        <v>23</v>
      </c>
      <c r="C187" s="5" t="s">
        <v>708</v>
      </c>
      <c r="D187" s="5" t="s">
        <v>620</v>
      </c>
      <c r="E187" s="5" t="s">
        <v>728</v>
      </c>
      <c r="F187" s="5" t="s">
        <v>727</v>
      </c>
      <c r="G187" s="5">
        <v>3</v>
      </c>
      <c r="H187" s="15">
        <v>1</v>
      </c>
      <c r="I187" s="4" t="s">
        <v>1897</v>
      </c>
      <c r="J187" s="13">
        <v>0.56092202858467899</v>
      </c>
      <c r="K187" s="5">
        <v>2016</v>
      </c>
      <c r="L187" s="5" t="s">
        <v>726</v>
      </c>
      <c r="M187" s="12">
        <v>97</v>
      </c>
      <c r="N187" s="5">
        <v>2016</v>
      </c>
      <c r="O187" s="5" t="s">
        <v>726</v>
      </c>
      <c r="P187" s="12">
        <v>5</v>
      </c>
      <c r="Q187" s="5">
        <v>2016</v>
      </c>
      <c r="R187" s="5" t="s">
        <v>726</v>
      </c>
      <c r="S187" s="12"/>
      <c r="U187" s="5" t="s">
        <v>1569</v>
      </c>
      <c r="V187" s="12">
        <v>30.971545176283872</v>
      </c>
      <c r="W187" s="5">
        <v>2016</v>
      </c>
      <c r="X187" s="5" t="s">
        <v>726</v>
      </c>
      <c r="Y187" s="12">
        <v>0</v>
      </c>
      <c r="Z187" s="5">
        <v>2016</v>
      </c>
      <c r="AA187" s="5" t="s">
        <v>726</v>
      </c>
      <c r="AB187" s="12">
        <v>0</v>
      </c>
      <c r="AC187" s="5">
        <v>2016</v>
      </c>
      <c r="AD187" s="5" t="s">
        <v>726</v>
      </c>
      <c r="AE187" s="14">
        <v>0</v>
      </c>
      <c r="AF187" s="5">
        <v>2016</v>
      </c>
      <c r="AG187" s="5" t="s">
        <v>726</v>
      </c>
      <c r="AH187" s="14"/>
      <c r="AJ187" s="5" t="s">
        <v>1569</v>
      </c>
    </row>
    <row r="188" spans="1:36" ht="12.75" customHeight="1" x14ac:dyDescent="0.25">
      <c r="A188" s="5" t="s">
        <v>729</v>
      </c>
      <c r="B188" s="5" t="s">
        <v>23</v>
      </c>
      <c r="C188" s="5" t="s">
        <v>708</v>
      </c>
      <c r="D188" s="5" t="s">
        <v>620</v>
      </c>
      <c r="E188" s="5" t="s">
        <v>731</v>
      </c>
      <c r="F188" s="5" t="s">
        <v>730</v>
      </c>
      <c r="G188" s="5">
        <v>3</v>
      </c>
      <c r="H188" s="15">
        <v>1</v>
      </c>
      <c r="I188" s="4"/>
      <c r="J188" s="13">
        <v>0.50291424421037145</v>
      </c>
      <c r="K188" s="5">
        <v>2016</v>
      </c>
      <c r="L188" s="5" t="s">
        <v>729</v>
      </c>
      <c r="M188" s="12">
        <v>97</v>
      </c>
      <c r="N188" s="5">
        <v>2016</v>
      </c>
      <c r="O188" s="5" t="s">
        <v>729</v>
      </c>
      <c r="P188" s="12" t="s">
        <v>1569</v>
      </c>
      <c r="R188" s="5" t="s">
        <v>1569</v>
      </c>
      <c r="S188" s="12"/>
      <c r="U188" s="5" t="s">
        <v>1569</v>
      </c>
      <c r="V188" s="12">
        <v>16.733067729083665</v>
      </c>
      <c r="W188" s="5">
        <v>2016</v>
      </c>
      <c r="X188" s="5" t="s">
        <v>729</v>
      </c>
      <c r="Y188" s="12">
        <v>0</v>
      </c>
      <c r="Z188" s="5">
        <v>2016</v>
      </c>
      <c r="AA188" s="5" t="s">
        <v>729</v>
      </c>
      <c r="AB188" s="12">
        <v>0</v>
      </c>
      <c r="AC188" s="5">
        <v>2016</v>
      </c>
      <c r="AD188" s="5" t="s">
        <v>729</v>
      </c>
      <c r="AE188" s="14">
        <v>0</v>
      </c>
      <c r="AF188" s="5">
        <v>2016</v>
      </c>
      <c r="AG188" s="5" t="s">
        <v>729</v>
      </c>
      <c r="AH188" s="14"/>
      <c r="AJ188" s="5" t="s">
        <v>1569</v>
      </c>
    </row>
    <row r="189" spans="1:36" ht="12.75" customHeight="1" x14ac:dyDescent="0.25">
      <c r="A189" s="5" t="s">
        <v>732</v>
      </c>
      <c r="B189" s="5" t="s">
        <v>23</v>
      </c>
      <c r="C189" s="5" t="s">
        <v>708</v>
      </c>
      <c r="D189" s="5" t="s">
        <v>620</v>
      </c>
      <c r="E189" s="5" t="s">
        <v>734</v>
      </c>
      <c r="F189" s="5" t="s">
        <v>733</v>
      </c>
      <c r="G189" s="5">
        <v>3</v>
      </c>
      <c r="H189" s="15">
        <v>1</v>
      </c>
      <c r="I189" s="4"/>
      <c r="J189" s="13">
        <v>0.50684463117340695</v>
      </c>
      <c r="K189" s="5">
        <v>2016</v>
      </c>
      <c r="L189" s="5" t="s">
        <v>732</v>
      </c>
      <c r="M189" s="12">
        <v>97</v>
      </c>
      <c r="N189" s="5">
        <v>2016</v>
      </c>
      <c r="O189" s="5" t="s">
        <v>732</v>
      </c>
      <c r="P189" s="12">
        <v>0</v>
      </c>
      <c r="Q189" s="5">
        <v>2016</v>
      </c>
      <c r="R189" s="5" t="s">
        <v>732</v>
      </c>
      <c r="S189" s="12"/>
      <c r="U189" s="5" t="s">
        <v>1569</v>
      </c>
      <c r="V189" s="12">
        <v>23.469387755102041</v>
      </c>
      <c r="W189" s="5">
        <v>2016</v>
      </c>
      <c r="X189" s="5" t="s">
        <v>732</v>
      </c>
      <c r="Y189" s="12">
        <v>0</v>
      </c>
      <c r="Z189" s="5">
        <v>2016</v>
      </c>
      <c r="AA189" s="5" t="s">
        <v>732</v>
      </c>
      <c r="AB189" s="12">
        <v>0</v>
      </c>
      <c r="AC189" s="5">
        <v>2016</v>
      </c>
      <c r="AD189" s="5" t="s">
        <v>732</v>
      </c>
      <c r="AE189" s="14">
        <v>0</v>
      </c>
      <c r="AF189" s="5">
        <v>2016</v>
      </c>
      <c r="AG189" s="5" t="s">
        <v>732</v>
      </c>
      <c r="AH189" s="14"/>
      <c r="AJ189" s="5" t="s">
        <v>1569</v>
      </c>
    </row>
    <row r="190" spans="1:36" ht="12.75" customHeight="1" x14ac:dyDescent="0.25">
      <c r="A190" s="5" t="s">
        <v>735</v>
      </c>
      <c r="B190" s="5" t="s">
        <v>23</v>
      </c>
      <c r="C190" s="5" t="s">
        <v>708</v>
      </c>
      <c r="D190" s="5" t="s">
        <v>620</v>
      </c>
      <c r="E190" s="5" t="s">
        <v>737</v>
      </c>
      <c r="F190" s="5" t="s">
        <v>736</v>
      </c>
      <c r="G190" s="5">
        <v>3</v>
      </c>
      <c r="H190" s="15">
        <v>1</v>
      </c>
      <c r="I190" s="4"/>
      <c r="J190" s="13">
        <v>0.59702344457095913</v>
      </c>
      <c r="K190" s="5">
        <v>2016</v>
      </c>
      <c r="L190" s="5" t="s">
        <v>735</v>
      </c>
      <c r="M190" s="12">
        <v>90.8</v>
      </c>
      <c r="N190" s="5">
        <v>2016</v>
      </c>
      <c r="O190" s="5" t="s">
        <v>735</v>
      </c>
      <c r="P190" s="12">
        <v>2.2533800701051576</v>
      </c>
      <c r="Q190" s="5">
        <v>2016</v>
      </c>
      <c r="R190" s="5" t="s">
        <v>735</v>
      </c>
      <c r="S190" s="12"/>
      <c r="U190" s="5" t="s">
        <v>1569</v>
      </c>
      <c r="V190" s="12">
        <v>57.139358314964483</v>
      </c>
      <c r="W190" s="5">
        <v>2016</v>
      </c>
      <c r="X190" s="5" t="s">
        <v>735</v>
      </c>
      <c r="Y190" s="12">
        <v>0</v>
      </c>
      <c r="Z190" s="5">
        <v>2016</v>
      </c>
      <c r="AA190" s="5" t="s">
        <v>735</v>
      </c>
      <c r="AB190" s="12" t="s">
        <v>1569</v>
      </c>
      <c r="AD190" s="5" t="s">
        <v>1569</v>
      </c>
      <c r="AE190" s="14" t="s">
        <v>1569</v>
      </c>
      <c r="AG190" s="5" t="s">
        <v>1569</v>
      </c>
      <c r="AH190" s="14"/>
      <c r="AJ190" s="5" t="s">
        <v>1569</v>
      </c>
    </row>
    <row r="191" spans="1:36" ht="12.75" customHeight="1" x14ac:dyDescent="0.25">
      <c r="A191" s="5" t="s">
        <v>738</v>
      </c>
      <c r="B191" s="5" t="s">
        <v>23</v>
      </c>
      <c r="C191" s="5" t="s">
        <v>708</v>
      </c>
      <c r="D191" s="5" t="s">
        <v>620</v>
      </c>
      <c r="E191" s="5" t="s">
        <v>740</v>
      </c>
      <c r="F191" s="5" t="s">
        <v>739</v>
      </c>
      <c r="G191" s="5">
        <v>3</v>
      </c>
      <c r="H191" s="15">
        <v>2</v>
      </c>
      <c r="I191" s="4" t="s">
        <v>1898</v>
      </c>
      <c r="J191" s="13">
        <v>0.45465598909241317</v>
      </c>
      <c r="K191" s="5">
        <v>2016</v>
      </c>
      <c r="L191" s="5" t="s">
        <v>738</v>
      </c>
      <c r="M191" s="12">
        <v>96</v>
      </c>
      <c r="N191" s="5">
        <v>2016</v>
      </c>
      <c r="O191" s="5" t="s">
        <v>738</v>
      </c>
      <c r="P191" s="12">
        <v>12</v>
      </c>
      <c r="Q191" s="5">
        <v>2016</v>
      </c>
      <c r="R191" s="5" t="s">
        <v>738</v>
      </c>
      <c r="S191" s="12"/>
      <c r="U191" s="5" t="s">
        <v>1569</v>
      </c>
      <c r="V191" s="12">
        <v>15.625</v>
      </c>
      <c r="W191" s="5">
        <v>2016</v>
      </c>
      <c r="X191" s="5" t="s">
        <v>738</v>
      </c>
      <c r="Y191" s="12">
        <v>0</v>
      </c>
      <c r="Z191" s="5">
        <v>2016</v>
      </c>
      <c r="AA191" s="5" t="s">
        <v>738</v>
      </c>
      <c r="AB191" s="12">
        <v>0</v>
      </c>
      <c r="AC191" s="5">
        <v>2016</v>
      </c>
      <c r="AD191" s="5" t="s">
        <v>738</v>
      </c>
      <c r="AE191" s="14">
        <v>0</v>
      </c>
      <c r="AF191" s="5">
        <v>2016</v>
      </c>
      <c r="AG191" s="5" t="s">
        <v>738</v>
      </c>
      <c r="AH191" s="14"/>
      <c r="AJ191" s="5" t="s">
        <v>1569</v>
      </c>
    </row>
    <row r="192" spans="1:36" ht="12.75" customHeight="1" x14ac:dyDescent="0.25">
      <c r="A192" s="5" t="s">
        <v>741</v>
      </c>
      <c r="B192" s="5" t="s">
        <v>23</v>
      </c>
      <c r="C192" s="5" t="s">
        <v>708</v>
      </c>
      <c r="D192" s="5" t="s">
        <v>620</v>
      </c>
      <c r="E192" s="5" t="s">
        <v>743</v>
      </c>
      <c r="F192" s="5" t="s">
        <v>742</v>
      </c>
      <c r="G192" s="5">
        <v>3</v>
      </c>
      <c r="H192" s="15">
        <v>1</v>
      </c>
      <c r="I192" s="4"/>
      <c r="J192" s="13">
        <v>0.45126421670309375</v>
      </c>
      <c r="K192" s="5">
        <v>2016</v>
      </c>
      <c r="L192" s="5" t="s">
        <v>741</v>
      </c>
      <c r="M192" s="12">
        <v>100</v>
      </c>
      <c r="N192" s="5">
        <v>2016</v>
      </c>
      <c r="O192" s="5" t="s">
        <v>741</v>
      </c>
      <c r="P192" s="12">
        <v>3.5000000000000004</v>
      </c>
      <c r="Q192" s="5">
        <v>2016</v>
      </c>
      <c r="R192" s="5" t="s">
        <v>741</v>
      </c>
      <c r="S192" s="12"/>
      <c r="U192" s="5" t="s">
        <v>1569</v>
      </c>
      <c r="V192" s="12">
        <v>50</v>
      </c>
      <c r="W192" s="5">
        <v>2016</v>
      </c>
      <c r="X192" s="5" t="s">
        <v>741</v>
      </c>
      <c r="Y192" s="12">
        <v>0</v>
      </c>
      <c r="Z192" s="5">
        <v>2016</v>
      </c>
      <c r="AA192" s="5" t="s">
        <v>741</v>
      </c>
      <c r="AB192" s="12">
        <v>0</v>
      </c>
      <c r="AC192" s="5">
        <v>2016</v>
      </c>
      <c r="AD192" s="5" t="s">
        <v>741</v>
      </c>
      <c r="AE192" s="14">
        <v>0</v>
      </c>
      <c r="AF192" s="5">
        <v>2016</v>
      </c>
      <c r="AG192" s="5" t="s">
        <v>741</v>
      </c>
      <c r="AH192" s="14"/>
      <c r="AJ192" s="5" t="s">
        <v>1569</v>
      </c>
    </row>
    <row r="193" spans="1:36" ht="12.75" customHeight="1" x14ac:dyDescent="0.25">
      <c r="A193" s="5" t="s">
        <v>744</v>
      </c>
      <c r="B193" s="5" t="s">
        <v>23</v>
      </c>
      <c r="C193" s="5" t="s">
        <v>708</v>
      </c>
      <c r="D193" s="5" t="s">
        <v>620</v>
      </c>
      <c r="E193" s="5" t="s">
        <v>746</v>
      </c>
      <c r="F193" s="5" t="s">
        <v>745</v>
      </c>
      <c r="G193" s="5">
        <v>3</v>
      </c>
      <c r="H193" s="15">
        <v>1</v>
      </c>
      <c r="I193" s="4"/>
      <c r="J193" s="13">
        <v>0.59782608695652173</v>
      </c>
      <c r="K193" s="5">
        <v>2016</v>
      </c>
      <c r="L193" s="5" t="s">
        <v>744</v>
      </c>
      <c r="M193" s="12">
        <v>29.3</v>
      </c>
      <c r="N193" s="5">
        <v>2016</v>
      </c>
      <c r="O193" s="5" t="s">
        <v>744</v>
      </c>
      <c r="P193" s="12">
        <v>16.0481444332999</v>
      </c>
      <c r="Q193" s="5">
        <v>2016</v>
      </c>
      <c r="R193" s="5" t="s">
        <v>744</v>
      </c>
      <c r="S193" s="12"/>
      <c r="U193" s="5" t="s">
        <v>1569</v>
      </c>
      <c r="V193" s="12">
        <v>0</v>
      </c>
      <c r="W193" s="5">
        <v>2016</v>
      </c>
      <c r="X193" s="5" t="s">
        <v>744</v>
      </c>
      <c r="Y193" s="12">
        <v>0</v>
      </c>
      <c r="Z193" s="5">
        <v>2016</v>
      </c>
      <c r="AA193" s="5" t="s">
        <v>744</v>
      </c>
      <c r="AB193" s="12">
        <v>0</v>
      </c>
      <c r="AC193" s="5">
        <v>2016</v>
      </c>
      <c r="AD193" s="5" t="s">
        <v>744</v>
      </c>
      <c r="AE193" s="14">
        <v>0</v>
      </c>
      <c r="AF193" s="5">
        <v>2016</v>
      </c>
      <c r="AG193" s="5" t="s">
        <v>744</v>
      </c>
      <c r="AH193" s="14"/>
      <c r="AJ193" s="5" t="s">
        <v>1569</v>
      </c>
    </row>
    <row r="194" spans="1:36" ht="12.75" customHeight="1" x14ac:dyDescent="0.25">
      <c r="A194" s="5" t="s">
        <v>747</v>
      </c>
      <c r="B194" s="5" t="s">
        <v>23</v>
      </c>
      <c r="C194" s="5" t="s">
        <v>708</v>
      </c>
      <c r="D194" s="5" t="s">
        <v>620</v>
      </c>
      <c r="E194" s="5" t="s">
        <v>749</v>
      </c>
      <c r="F194" s="5" t="s">
        <v>748</v>
      </c>
      <c r="G194" s="5">
        <v>3</v>
      </c>
      <c r="H194" s="15">
        <v>1</v>
      </c>
      <c r="I194" s="4"/>
      <c r="J194" s="13">
        <v>0.50843986340127523</v>
      </c>
      <c r="K194" s="5">
        <v>2016</v>
      </c>
      <c r="L194" s="5" t="s">
        <v>747</v>
      </c>
      <c r="M194" s="12">
        <v>87.5</v>
      </c>
      <c r="N194" s="5">
        <v>2016</v>
      </c>
      <c r="O194" s="5" t="s">
        <v>747</v>
      </c>
      <c r="P194" s="12" t="s">
        <v>1569</v>
      </c>
      <c r="R194" s="5" t="s">
        <v>1569</v>
      </c>
      <c r="S194" s="12"/>
      <c r="U194" s="5" t="s">
        <v>1569</v>
      </c>
      <c r="V194" s="12">
        <v>21.85</v>
      </c>
      <c r="W194" s="5">
        <v>2016</v>
      </c>
      <c r="X194" s="5" t="s">
        <v>747</v>
      </c>
      <c r="Y194" s="12">
        <v>0</v>
      </c>
      <c r="Z194" s="5">
        <v>2016</v>
      </c>
      <c r="AA194" s="5" t="s">
        <v>747</v>
      </c>
      <c r="AB194" s="12">
        <v>0</v>
      </c>
      <c r="AC194" s="5">
        <v>2016</v>
      </c>
      <c r="AD194" s="5" t="s">
        <v>747</v>
      </c>
      <c r="AE194" s="14">
        <v>0</v>
      </c>
      <c r="AF194" s="5">
        <v>2016</v>
      </c>
      <c r="AG194" s="5" t="s">
        <v>747</v>
      </c>
      <c r="AH194" s="14"/>
      <c r="AJ194" s="5" t="s">
        <v>1569</v>
      </c>
    </row>
    <row r="195" spans="1:36" ht="12.75" customHeight="1" x14ac:dyDescent="0.25">
      <c r="A195" s="5" t="s">
        <v>750</v>
      </c>
      <c r="B195" s="5" t="s">
        <v>23</v>
      </c>
      <c r="C195" s="5" t="s">
        <v>708</v>
      </c>
      <c r="D195" s="5" t="s">
        <v>620</v>
      </c>
      <c r="E195" s="5" t="s">
        <v>752</v>
      </c>
      <c r="F195" s="5" t="s">
        <v>751</v>
      </c>
      <c r="G195" s="5">
        <v>3</v>
      </c>
      <c r="H195" s="15">
        <v>1</v>
      </c>
      <c r="I195" s="4"/>
      <c r="J195" s="13">
        <v>0.56130101473964888</v>
      </c>
      <c r="K195" s="5">
        <v>2016</v>
      </c>
      <c r="L195" s="5" t="s">
        <v>750</v>
      </c>
      <c r="M195" s="12">
        <v>100</v>
      </c>
      <c r="N195" s="5">
        <v>2016</v>
      </c>
      <c r="O195" s="5" t="s">
        <v>750</v>
      </c>
      <c r="P195" s="12">
        <v>0</v>
      </c>
      <c r="Q195" s="5">
        <v>2016</v>
      </c>
      <c r="R195" s="5" t="s">
        <v>750</v>
      </c>
      <c r="S195" s="12"/>
      <c r="U195" s="5" t="s">
        <v>1569</v>
      </c>
      <c r="V195" s="12">
        <v>0</v>
      </c>
      <c r="W195" s="5">
        <v>2016</v>
      </c>
      <c r="X195" s="5" t="s">
        <v>750</v>
      </c>
      <c r="Y195" s="12">
        <v>0</v>
      </c>
      <c r="Z195" s="5">
        <v>2016</v>
      </c>
      <c r="AA195" s="5" t="s">
        <v>750</v>
      </c>
      <c r="AB195" s="12">
        <v>0</v>
      </c>
      <c r="AC195" s="5">
        <v>2016</v>
      </c>
      <c r="AD195" s="5" t="s">
        <v>750</v>
      </c>
      <c r="AE195" s="14">
        <v>0</v>
      </c>
      <c r="AF195" s="5">
        <v>2016</v>
      </c>
      <c r="AG195" s="5" t="s">
        <v>750</v>
      </c>
      <c r="AH195" s="14"/>
      <c r="AJ195" s="5" t="s">
        <v>1569</v>
      </c>
    </row>
    <row r="196" spans="1:36" ht="12.75" customHeight="1" x14ac:dyDescent="0.25">
      <c r="A196" s="5" t="s">
        <v>755</v>
      </c>
      <c r="B196" s="5" t="s">
        <v>23</v>
      </c>
      <c r="C196" s="5" t="s">
        <v>708</v>
      </c>
      <c r="D196" s="5" t="s">
        <v>620</v>
      </c>
      <c r="E196" s="5" t="s">
        <v>757</v>
      </c>
      <c r="F196" s="5" t="s">
        <v>756</v>
      </c>
      <c r="G196" s="5">
        <v>3</v>
      </c>
      <c r="H196" s="15">
        <v>2</v>
      </c>
      <c r="I196" s="4" t="s">
        <v>1900</v>
      </c>
      <c r="J196" s="13">
        <v>0.84615192789768334</v>
      </c>
      <c r="K196" s="5">
        <v>2016</v>
      </c>
      <c r="L196" s="5" t="s">
        <v>755</v>
      </c>
      <c r="M196" s="12">
        <v>65</v>
      </c>
      <c r="N196" s="5">
        <v>2016</v>
      </c>
      <c r="O196" s="5" t="s">
        <v>755</v>
      </c>
      <c r="P196" s="12" t="s">
        <v>1569</v>
      </c>
      <c r="R196" s="5" t="s">
        <v>1569</v>
      </c>
      <c r="S196" s="12"/>
      <c r="U196" s="5" t="s">
        <v>1569</v>
      </c>
      <c r="V196" s="12">
        <v>0</v>
      </c>
      <c r="W196" s="5">
        <v>2016</v>
      </c>
      <c r="X196" s="5" t="s">
        <v>755</v>
      </c>
      <c r="Y196" s="12">
        <v>0</v>
      </c>
      <c r="Z196" s="5">
        <v>2016</v>
      </c>
      <c r="AA196" s="5" t="s">
        <v>755</v>
      </c>
      <c r="AB196" s="12">
        <v>0</v>
      </c>
      <c r="AC196" s="5">
        <v>2016</v>
      </c>
      <c r="AD196" s="5" t="s">
        <v>755</v>
      </c>
      <c r="AE196" s="14">
        <v>0</v>
      </c>
      <c r="AF196" s="5">
        <v>2016</v>
      </c>
      <c r="AG196" s="5" t="s">
        <v>755</v>
      </c>
      <c r="AH196" s="14"/>
      <c r="AJ196" s="5" t="s">
        <v>1569</v>
      </c>
    </row>
    <row r="197" spans="1:36" ht="12.75" customHeight="1" x14ac:dyDescent="0.25">
      <c r="A197" s="5" t="s">
        <v>758</v>
      </c>
      <c r="B197" s="5" t="s">
        <v>23</v>
      </c>
      <c r="C197" s="5" t="s">
        <v>708</v>
      </c>
      <c r="D197" s="5" t="s">
        <v>620</v>
      </c>
      <c r="E197" s="5" t="s">
        <v>760</v>
      </c>
      <c r="F197" s="5" t="s">
        <v>759</v>
      </c>
      <c r="G197" s="5">
        <v>3</v>
      </c>
      <c r="H197" s="15">
        <v>2</v>
      </c>
      <c r="I197" s="4" t="s">
        <v>1901</v>
      </c>
      <c r="J197" s="13">
        <v>0.45188679416950794</v>
      </c>
      <c r="K197" s="5">
        <v>2016</v>
      </c>
      <c r="L197" s="5" t="s">
        <v>758</v>
      </c>
      <c r="M197" s="12">
        <v>100</v>
      </c>
      <c r="N197" s="5">
        <v>2016</v>
      </c>
      <c r="O197" s="5" t="s">
        <v>758</v>
      </c>
      <c r="P197" s="12">
        <v>9.1199999999999974</v>
      </c>
      <c r="Q197" s="5">
        <v>2016</v>
      </c>
      <c r="R197" s="5" t="s">
        <v>758</v>
      </c>
      <c r="S197" s="12"/>
      <c r="U197" s="5" t="s">
        <v>1569</v>
      </c>
      <c r="V197" s="12">
        <v>40</v>
      </c>
      <c r="W197" s="5">
        <v>2016</v>
      </c>
      <c r="X197" s="5" t="s">
        <v>758</v>
      </c>
      <c r="Y197" s="12">
        <v>0</v>
      </c>
      <c r="Z197" s="5">
        <v>2016</v>
      </c>
      <c r="AA197" s="5" t="s">
        <v>758</v>
      </c>
      <c r="AB197" s="12">
        <v>0</v>
      </c>
      <c r="AC197" s="5">
        <v>2016</v>
      </c>
      <c r="AD197" s="5" t="s">
        <v>758</v>
      </c>
      <c r="AE197" s="14">
        <v>0</v>
      </c>
      <c r="AF197" s="5">
        <v>2016</v>
      </c>
      <c r="AG197" s="5" t="s">
        <v>758</v>
      </c>
      <c r="AH197" s="14"/>
      <c r="AJ197" s="5" t="s">
        <v>1569</v>
      </c>
    </row>
    <row r="198" spans="1:36" ht="12.75" customHeight="1" x14ac:dyDescent="0.25">
      <c r="A198" s="5" t="s">
        <v>761</v>
      </c>
      <c r="B198" s="5" t="s">
        <v>23</v>
      </c>
      <c r="C198" s="5" t="s">
        <v>708</v>
      </c>
      <c r="D198" s="5" t="s">
        <v>620</v>
      </c>
      <c r="E198" s="5" t="s">
        <v>763</v>
      </c>
      <c r="F198" s="5" t="s">
        <v>762</v>
      </c>
      <c r="G198" s="5">
        <v>3</v>
      </c>
      <c r="H198" s="15">
        <v>1</v>
      </c>
      <c r="I198" s="4"/>
      <c r="J198" s="13">
        <v>0.27390678528962292</v>
      </c>
      <c r="K198" s="5">
        <v>2016</v>
      </c>
      <c r="L198" s="5" t="s">
        <v>761</v>
      </c>
      <c r="M198" s="12">
        <v>100</v>
      </c>
      <c r="N198" s="5">
        <v>2016</v>
      </c>
      <c r="O198" s="5" t="s">
        <v>761</v>
      </c>
      <c r="P198" s="12" t="s">
        <v>1569</v>
      </c>
      <c r="R198" s="5" t="s">
        <v>1569</v>
      </c>
      <c r="S198" s="12"/>
      <c r="U198" s="5" t="s">
        <v>1569</v>
      </c>
      <c r="V198" s="12">
        <v>0</v>
      </c>
      <c r="W198" s="5">
        <v>2016</v>
      </c>
      <c r="X198" s="5" t="s">
        <v>761</v>
      </c>
      <c r="Y198" s="12">
        <v>0</v>
      </c>
      <c r="Z198" s="5">
        <v>2016</v>
      </c>
      <c r="AA198" s="5" t="s">
        <v>761</v>
      </c>
      <c r="AB198" s="12">
        <v>0</v>
      </c>
      <c r="AC198" s="5">
        <v>2016</v>
      </c>
      <c r="AD198" s="5" t="s">
        <v>761</v>
      </c>
      <c r="AE198" s="14">
        <v>36.363636363636367</v>
      </c>
      <c r="AF198" s="5">
        <v>2016</v>
      </c>
      <c r="AG198" s="5" t="s">
        <v>761</v>
      </c>
      <c r="AH198" s="14"/>
      <c r="AJ198" s="5" t="s">
        <v>1569</v>
      </c>
    </row>
    <row r="199" spans="1:36" ht="12.75" customHeight="1" x14ac:dyDescent="0.25">
      <c r="A199" s="5" t="s">
        <v>764</v>
      </c>
      <c r="B199" s="5" t="s">
        <v>23</v>
      </c>
      <c r="C199" s="5" t="s">
        <v>708</v>
      </c>
      <c r="D199" s="5" t="s">
        <v>620</v>
      </c>
      <c r="E199" s="5" t="s">
        <v>766</v>
      </c>
      <c r="F199" s="5" t="s">
        <v>765</v>
      </c>
      <c r="G199" s="5">
        <v>3</v>
      </c>
      <c r="H199" s="15">
        <v>1</v>
      </c>
      <c r="I199" s="4"/>
      <c r="J199" s="13">
        <v>0.37365870800409245</v>
      </c>
      <c r="K199" s="5">
        <v>2016</v>
      </c>
      <c r="L199" s="5" t="s">
        <v>764</v>
      </c>
      <c r="M199" s="12">
        <v>99</v>
      </c>
      <c r="N199" s="5">
        <v>2016</v>
      </c>
      <c r="O199" s="5" t="s">
        <v>764</v>
      </c>
      <c r="P199" s="12">
        <v>2.11</v>
      </c>
      <c r="Q199" s="5">
        <v>2016</v>
      </c>
      <c r="R199" s="5" t="s">
        <v>764</v>
      </c>
      <c r="S199" s="12"/>
      <c r="U199" s="5" t="s">
        <v>1569</v>
      </c>
      <c r="V199" s="12">
        <v>0</v>
      </c>
      <c r="W199" s="5">
        <v>2016</v>
      </c>
      <c r="X199" s="5" t="s">
        <v>764</v>
      </c>
      <c r="Y199" s="12">
        <v>0</v>
      </c>
      <c r="Z199" s="5">
        <v>2016</v>
      </c>
      <c r="AA199" s="5" t="s">
        <v>764</v>
      </c>
      <c r="AB199" s="12">
        <v>0</v>
      </c>
      <c r="AC199" s="5">
        <v>2016</v>
      </c>
      <c r="AD199" s="5" t="s">
        <v>764</v>
      </c>
      <c r="AE199" s="14">
        <v>0</v>
      </c>
      <c r="AF199" s="5">
        <v>2016</v>
      </c>
      <c r="AG199" s="5" t="s">
        <v>764</v>
      </c>
      <c r="AH199" s="14"/>
      <c r="AJ199" s="5" t="s">
        <v>1569</v>
      </c>
    </row>
    <row r="200" spans="1:36" ht="12.75" customHeight="1" x14ac:dyDescent="0.25">
      <c r="A200" s="5" t="s">
        <v>767</v>
      </c>
      <c r="B200" s="5" t="s">
        <v>23</v>
      </c>
      <c r="C200" s="5" t="s">
        <v>708</v>
      </c>
      <c r="D200" s="5" t="s">
        <v>620</v>
      </c>
      <c r="E200" s="5" t="s">
        <v>769</v>
      </c>
      <c r="F200" s="5" t="s">
        <v>768</v>
      </c>
      <c r="G200" s="5">
        <v>3</v>
      </c>
      <c r="H200" s="15">
        <v>2</v>
      </c>
      <c r="I200" s="4" t="s">
        <v>1900</v>
      </c>
      <c r="J200" s="13">
        <v>0.46957321169689897</v>
      </c>
      <c r="K200" s="5">
        <v>2016</v>
      </c>
      <c r="L200" s="5" t="s">
        <v>767</v>
      </c>
      <c r="M200" s="12" t="s">
        <v>1569</v>
      </c>
      <c r="O200" s="5" t="s">
        <v>1569</v>
      </c>
      <c r="P200" s="12">
        <v>16.079999999999998</v>
      </c>
      <c r="Q200" s="5">
        <v>2016</v>
      </c>
      <c r="R200" s="5" t="s">
        <v>767</v>
      </c>
      <c r="S200" s="12"/>
      <c r="U200" s="5" t="s">
        <v>1569</v>
      </c>
      <c r="V200" s="12">
        <v>46.396965865992421</v>
      </c>
      <c r="W200" s="5">
        <v>2016</v>
      </c>
      <c r="X200" s="5" t="s">
        <v>767</v>
      </c>
      <c r="Y200" s="12">
        <v>0</v>
      </c>
      <c r="Z200" s="5">
        <v>2016</v>
      </c>
      <c r="AA200" s="5" t="s">
        <v>767</v>
      </c>
      <c r="AB200" s="12">
        <v>0</v>
      </c>
      <c r="AC200" s="5">
        <v>2016</v>
      </c>
      <c r="AD200" s="5" t="s">
        <v>767</v>
      </c>
      <c r="AE200" s="14">
        <v>0</v>
      </c>
      <c r="AF200" s="5">
        <v>2016</v>
      </c>
      <c r="AG200" s="5" t="s">
        <v>767</v>
      </c>
      <c r="AH200" s="14"/>
      <c r="AJ200" s="5" t="s">
        <v>1569</v>
      </c>
    </row>
    <row r="201" spans="1:36" ht="12.75" customHeight="1" x14ac:dyDescent="0.25">
      <c r="A201" s="5" t="s">
        <v>770</v>
      </c>
      <c r="B201" s="5" t="s">
        <v>23</v>
      </c>
      <c r="C201" s="5" t="s">
        <v>708</v>
      </c>
      <c r="D201" s="5" t="s">
        <v>620</v>
      </c>
      <c r="E201" s="5" t="s">
        <v>772</v>
      </c>
      <c r="F201" s="5" t="s">
        <v>771</v>
      </c>
      <c r="G201" s="5">
        <v>3</v>
      </c>
      <c r="H201" s="15">
        <v>2</v>
      </c>
      <c r="I201" s="4" t="s">
        <v>1902</v>
      </c>
      <c r="J201" s="13">
        <v>0.85368168240551334</v>
      </c>
      <c r="K201" s="5">
        <v>2016</v>
      </c>
      <c r="L201" s="5" t="s">
        <v>770</v>
      </c>
      <c r="M201" s="12">
        <v>65</v>
      </c>
      <c r="N201" s="5">
        <v>2016</v>
      </c>
      <c r="O201" s="5" t="s">
        <v>770</v>
      </c>
      <c r="P201" s="12" t="s">
        <v>1569</v>
      </c>
      <c r="R201" s="5" t="s">
        <v>1569</v>
      </c>
      <c r="S201" s="12"/>
      <c r="U201" s="5" t="s">
        <v>1569</v>
      </c>
      <c r="V201" s="12">
        <v>28.000000000000004</v>
      </c>
      <c r="W201" s="5">
        <v>2016</v>
      </c>
      <c r="X201" s="5" t="s">
        <v>770</v>
      </c>
      <c r="Y201" s="12">
        <v>0</v>
      </c>
      <c r="Z201" s="5">
        <v>2016</v>
      </c>
      <c r="AA201" s="5" t="s">
        <v>770</v>
      </c>
      <c r="AB201" s="12">
        <v>0</v>
      </c>
      <c r="AC201" s="5">
        <v>2016</v>
      </c>
      <c r="AD201" s="5" t="s">
        <v>770</v>
      </c>
      <c r="AE201" s="14">
        <v>0</v>
      </c>
      <c r="AF201" s="5">
        <v>2016</v>
      </c>
      <c r="AG201" s="5" t="s">
        <v>770</v>
      </c>
      <c r="AH201" s="14"/>
      <c r="AJ201" s="5" t="s">
        <v>1569</v>
      </c>
    </row>
    <row r="202" spans="1:36" ht="12.75" customHeight="1" x14ac:dyDescent="0.25">
      <c r="A202" s="5" t="s">
        <v>773</v>
      </c>
      <c r="B202" s="5" t="s">
        <v>23</v>
      </c>
      <c r="C202" s="5" t="s">
        <v>708</v>
      </c>
      <c r="D202" s="5" t="s">
        <v>620</v>
      </c>
      <c r="E202" s="5" t="s">
        <v>775</v>
      </c>
      <c r="F202" s="5" t="s">
        <v>774</v>
      </c>
      <c r="G202" s="5">
        <v>3</v>
      </c>
      <c r="H202" s="15">
        <v>2</v>
      </c>
      <c r="I202" s="4" t="s">
        <v>1901</v>
      </c>
      <c r="J202" s="13">
        <v>0.54254870174817504</v>
      </c>
      <c r="K202" s="5">
        <v>2016</v>
      </c>
      <c r="L202" s="5" t="s">
        <v>773</v>
      </c>
      <c r="M202" s="12">
        <v>86</v>
      </c>
      <c r="N202" s="5">
        <v>2016</v>
      </c>
      <c r="O202" s="5" t="s">
        <v>773</v>
      </c>
      <c r="P202" s="12" t="s">
        <v>1569</v>
      </c>
      <c r="R202" s="5" t="s">
        <v>1569</v>
      </c>
      <c r="S202" s="12"/>
      <c r="U202" s="5" t="s">
        <v>1569</v>
      </c>
      <c r="V202" s="12" t="s">
        <v>1569</v>
      </c>
      <c r="X202" s="5" t="s">
        <v>1569</v>
      </c>
      <c r="Y202" s="12" t="s">
        <v>1569</v>
      </c>
      <c r="AA202" s="5" t="s">
        <v>1569</v>
      </c>
      <c r="AB202" s="12" t="s">
        <v>1569</v>
      </c>
      <c r="AD202" s="5" t="s">
        <v>1569</v>
      </c>
      <c r="AE202" s="14" t="s">
        <v>1569</v>
      </c>
      <c r="AG202" s="5" t="s">
        <v>1569</v>
      </c>
      <c r="AH202" s="14"/>
      <c r="AJ202" s="5" t="s">
        <v>1569</v>
      </c>
    </row>
    <row r="203" spans="1:36" ht="12.75" customHeight="1" x14ac:dyDescent="0.25">
      <c r="A203" s="5" t="s">
        <v>776</v>
      </c>
      <c r="B203" s="5" t="s">
        <v>23</v>
      </c>
      <c r="C203" s="5" t="s">
        <v>708</v>
      </c>
      <c r="D203" s="5" t="s">
        <v>620</v>
      </c>
      <c r="E203" s="5" t="s">
        <v>778</v>
      </c>
      <c r="F203" s="5" t="s">
        <v>777</v>
      </c>
      <c r="G203" s="5">
        <v>3</v>
      </c>
      <c r="H203" s="15">
        <v>3</v>
      </c>
      <c r="I203" s="4" t="s">
        <v>1903</v>
      </c>
      <c r="J203" s="13">
        <v>0.42331343405834543</v>
      </c>
      <c r="K203" s="5">
        <v>2016</v>
      </c>
      <c r="L203" s="5" t="s">
        <v>776</v>
      </c>
      <c r="M203" s="12">
        <v>60</v>
      </c>
      <c r="N203" s="5">
        <v>2016</v>
      </c>
      <c r="O203" s="5" t="s">
        <v>776</v>
      </c>
      <c r="P203" s="12" t="s">
        <v>1569</v>
      </c>
      <c r="R203" s="5" t="s">
        <v>1569</v>
      </c>
      <c r="S203" s="12"/>
      <c r="U203" s="5" t="s">
        <v>1569</v>
      </c>
      <c r="V203" s="12">
        <v>0</v>
      </c>
      <c r="W203" s="5">
        <v>2016</v>
      </c>
      <c r="X203" s="5" t="s">
        <v>776</v>
      </c>
      <c r="Y203" s="12">
        <v>0</v>
      </c>
      <c r="Z203" s="5">
        <v>2016</v>
      </c>
      <c r="AA203" s="5" t="s">
        <v>776</v>
      </c>
      <c r="AB203" s="12">
        <v>0</v>
      </c>
      <c r="AC203" s="5">
        <v>2016</v>
      </c>
      <c r="AD203" s="5" t="s">
        <v>776</v>
      </c>
      <c r="AE203" s="14">
        <v>0</v>
      </c>
      <c r="AF203" s="5">
        <v>2016</v>
      </c>
      <c r="AG203" s="5" t="s">
        <v>776</v>
      </c>
      <c r="AH203" s="14"/>
      <c r="AJ203" s="5" t="s">
        <v>1569</v>
      </c>
    </row>
    <row r="204" spans="1:36" ht="12.75" customHeight="1" x14ac:dyDescent="0.25">
      <c r="A204" s="5" t="s">
        <v>779</v>
      </c>
      <c r="B204" s="5" t="s">
        <v>23</v>
      </c>
      <c r="C204" s="5" t="s">
        <v>708</v>
      </c>
      <c r="D204" s="5" t="s">
        <v>620</v>
      </c>
      <c r="E204" s="5" t="s">
        <v>781</v>
      </c>
      <c r="F204" s="5" t="s">
        <v>780</v>
      </c>
      <c r="G204" s="5">
        <v>3</v>
      </c>
      <c r="H204" s="15">
        <v>2</v>
      </c>
      <c r="I204" s="4" t="s">
        <v>1904</v>
      </c>
      <c r="J204" s="13">
        <v>0.49921207108850202</v>
      </c>
      <c r="K204" s="5">
        <v>2016</v>
      </c>
      <c r="L204" s="5" t="s">
        <v>779</v>
      </c>
      <c r="M204" s="12">
        <v>100</v>
      </c>
      <c r="N204" s="5">
        <v>2016</v>
      </c>
      <c r="O204" s="5" t="s">
        <v>779</v>
      </c>
      <c r="P204" s="12" t="s">
        <v>1569</v>
      </c>
      <c r="R204" s="5" t="s">
        <v>1569</v>
      </c>
      <c r="S204" s="12"/>
      <c r="U204" s="5" t="s">
        <v>1569</v>
      </c>
      <c r="V204" s="12">
        <v>25.5</v>
      </c>
      <c r="W204" s="5">
        <v>2016</v>
      </c>
      <c r="X204" s="5" t="s">
        <v>779</v>
      </c>
      <c r="Y204" s="12">
        <v>0</v>
      </c>
      <c r="Z204" s="5">
        <v>2016</v>
      </c>
      <c r="AA204" s="5" t="s">
        <v>779</v>
      </c>
      <c r="AB204" s="12">
        <v>0</v>
      </c>
      <c r="AC204" s="5">
        <v>2016</v>
      </c>
      <c r="AD204" s="5" t="s">
        <v>779</v>
      </c>
      <c r="AE204" s="14">
        <v>0</v>
      </c>
      <c r="AF204" s="5">
        <v>2016</v>
      </c>
      <c r="AG204" s="5" t="s">
        <v>779</v>
      </c>
      <c r="AH204" s="14"/>
      <c r="AJ204" s="5" t="s">
        <v>1569</v>
      </c>
    </row>
    <row r="205" spans="1:36" ht="12.75" customHeight="1" x14ac:dyDescent="0.25">
      <c r="A205" s="5" t="s">
        <v>782</v>
      </c>
      <c r="B205" s="5" t="s">
        <v>23</v>
      </c>
      <c r="C205" s="5" t="s">
        <v>708</v>
      </c>
      <c r="D205" s="5" t="s">
        <v>620</v>
      </c>
      <c r="E205" s="5" t="s">
        <v>784</v>
      </c>
      <c r="F205" s="5" t="s">
        <v>783</v>
      </c>
      <c r="G205" s="5">
        <v>3</v>
      </c>
      <c r="H205" s="15">
        <v>1</v>
      </c>
      <c r="I205" s="4" t="s">
        <v>1905</v>
      </c>
      <c r="J205" s="13">
        <v>0.55016721374305333</v>
      </c>
      <c r="K205" s="5">
        <v>2016</v>
      </c>
      <c r="L205" s="5" t="s">
        <v>782</v>
      </c>
      <c r="M205" s="12">
        <v>48.15</v>
      </c>
      <c r="N205" s="5">
        <v>2016</v>
      </c>
      <c r="O205" s="5" t="s">
        <v>782</v>
      </c>
      <c r="P205" s="12">
        <v>1</v>
      </c>
      <c r="Q205" s="5">
        <v>2016</v>
      </c>
      <c r="R205" s="5" t="s">
        <v>782</v>
      </c>
      <c r="S205" s="12"/>
      <c r="U205" s="5" t="s">
        <v>1569</v>
      </c>
      <c r="V205" s="12">
        <v>0</v>
      </c>
      <c r="W205" s="5">
        <v>2016</v>
      </c>
      <c r="X205" s="5" t="s">
        <v>782</v>
      </c>
      <c r="Y205" s="12">
        <v>0</v>
      </c>
      <c r="Z205" s="5">
        <v>2016</v>
      </c>
      <c r="AA205" s="5" t="s">
        <v>782</v>
      </c>
      <c r="AB205" s="12">
        <v>0</v>
      </c>
      <c r="AC205" s="5">
        <v>2016</v>
      </c>
      <c r="AD205" s="5" t="s">
        <v>782</v>
      </c>
      <c r="AE205" s="14">
        <v>0</v>
      </c>
      <c r="AF205" s="5">
        <v>2016</v>
      </c>
      <c r="AG205" s="5" t="s">
        <v>782</v>
      </c>
      <c r="AH205" s="14"/>
      <c r="AJ205" s="5" t="s">
        <v>1569</v>
      </c>
    </row>
    <row r="206" spans="1:36" ht="12.75" customHeight="1" x14ac:dyDescent="0.25">
      <c r="A206" s="5" t="s">
        <v>785</v>
      </c>
      <c r="B206" s="5" t="s">
        <v>23</v>
      </c>
      <c r="C206" s="5" t="s">
        <v>708</v>
      </c>
      <c r="D206" s="5" t="s">
        <v>620</v>
      </c>
      <c r="E206" s="5" t="s">
        <v>787</v>
      </c>
      <c r="F206" s="5" t="s">
        <v>786</v>
      </c>
      <c r="G206" s="5">
        <v>3</v>
      </c>
      <c r="H206" s="15">
        <v>2</v>
      </c>
      <c r="I206" s="4" t="s">
        <v>1906</v>
      </c>
      <c r="J206" s="13">
        <v>0.59189781854875179</v>
      </c>
      <c r="K206" s="5">
        <v>2016</v>
      </c>
      <c r="L206" s="5" t="s">
        <v>785</v>
      </c>
      <c r="M206" s="12">
        <v>98</v>
      </c>
      <c r="N206" s="5">
        <v>2016</v>
      </c>
      <c r="O206" s="5" t="s">
        <v>785</v>
      </c>
      <c r="P206" s="12">
        <v>0</v>
      </c>
      <c r="Q206" s="5">
        <v>2016</v>
      </c>
      <c r="R206" s="5" t="s">
        <v>785</v>
      </c>
      <c r="S206" s="12"/>
      <c r="U206" s="5" t="s">
        <v>1569</v>
      </c>
      <c r="V206" s="12">
        <v>82</v>
      </c>
      <c r="W206" s="5">
        <v>2016</v>
      </c>
      <c r="X206" s="5" t="s">
        <v>785</v>
      </c>
      <c r="Y206" s="12">
        <v>0</v>
      </c>
      <c r="Z206" s="5">
        <v>2016</v>
      </c>
      <c r="AA206" s="5" t="s">
        <v>785</v>
      </c>
      <c r="AB206" s="12">
        <v>0</v>
      </c>
      <c r="AC206" s="5">
        <v>2016</v>
      </c>
      <c r="AD206" s="5" t="s">
        <v>785</v>
      </c>
      <c r="AE206" s="14">
        <v>100</v>
      </c>
      <c r="AF206" s="5">
        <v>2016</v>
      </c>
      <c r="AG206" s="5" t="s">
        <v>785</v>
      </c>
      <c r="AH206" s="14"/>
      <c r="AJ206" s="5" t="s">
        <v>1569</v>
      </c>
    </row>
    <row r="207" spans="1:36" ht="12.75" customHeight="1" x14ac:dyDescent="0.25">
      <c r="A207" s="5" t="s">
        <v>788</v>
      </c>
      <c r="B207" s="5" t="s">
        <v>23</v>
      </c>
      <c r="C207" s="5" t="s">
        <v>708</v>
      </c>
      <c r="D207" s="5" t="s">
        <v>620</v>
      </c>
      <c r="E207" s="5" t="s">
        <v>1578</v>
      </c>
      <c r="F207" s="5" t="s">
        <v>789</v>
      </c>
      <c r="G207" s="5">
        <v>3</v>
      </c>
      <c r="H207" s="15">
        <v>2</v>
      </c>
      <c r="I207" s="4" t="s">
        <v>1900</v>
      </c>
      <c r="J207" s="13">
        <v>0.50073370692998587</v>
      </c>
      <c r="K207" s="5">
        <v>2016</v>
      </c>
      <c r="L207" s="5" t="s">
        <v>788</v>
      </c>
      <c r="M207" s="12">
        <v>71</v>
      </c>
      <c r="N207" s="5">
        <v>2016</v>
      </c>
      <c r="O207" s="5" t="s">
        <v>788</v>
      </c>
      <c r="P207" s="12">
        <v>11.253376012803841</v>
      </c>
      <c r="Q207" s="5">
        <v>2016</v>
      </c>
      <c r="R207" s="5" t="s">
        <v>788</v>
      </c>
      <c r="S207" s="12"/>
      <c r="U207" s="5" t="s">
        <v>1569</v>
      </c>
      <c r="V207" s="12">
        <v>39.5</v>
      </c>
      <c r="W207" s="5">
        <v>2016</v>
      </c>
      <c r="X207" s="5" t="s">
        <v>788</v>
      </c>
      <c r="Y207" s="12">
        <v>0</v>
      </c>
      <c r="Z207" s="5">
        <v>2016</v>
      </c>
      <c r="AA207" s="5" t="s">
        <v>788</v>
      </c>
      <c r="AB207" s="12">
        <v>0</v>
      </c>
      <c r="AC207" s="5">
        <v>2016</v>
      </c>
      <c r="AD207" s="5" t="s">
        <v>788</v>
      </c>
      <c r="AE207" s="14">
        <v>0</v>
      </c>
      <c r="AF207" s="5">
        <v>2016</v>
      </c>
      <c r="AG207" s="5" t="s">
        <v>788</v>
      </c>
      <c r="AH207" s="14"/>
      <c r="AJ207" s="5" t="s">
        <v>1569</v>
      </c>
    </row>
    <row r="208" spans="1:36" ht="12.75" customHeight="1" x14ac:dyDescent="0.25">
      <c r="A208" s="5" t="s">
        <v>790</v>
      </c>
      <c r="B208" s="5" t="s">
        <v>23</v>
      </c>
      <c r="C208" s="5" t="s">
        <v>708</v>
      </c>
      <c r="D208" s="5" t="s">
        <v>620</v>
      </c>
      <c r="E208" s="5" t="s">
        <v>792</v>
      </c>
      <c r="F208" s="5" t="s">
        <v>791</v>
      </c>
      <c r="G208" s="5">
        <v>3</v>
      </c>
      <c r="H208" s="15">
        <v>1</v>
      </c>
      <c r="I208" s="4"/>
      <c r="J208" s="13">
        <v>0.43139540081379152</v>
      </c>
      <c r="K208" s="5">
        <v>2016</v>
      </c>
      <c r="L208" s="5" t="s">
        <v>790</v>
      </c>
      <c r="M208" s="12">
        <v>88.06</v>
      </c>
      <c r="N208" s="5">
        <v>2016</v>
      </c>
      <c r="O208" s="5" t="s">
        <v>790</v>
      </c>
      <c r="P208" s="12">
        <v>13</v>
      </c>
      <c r="Q208" s="5">
        <v>2016</v>
      </c>
      <c r="R208" s="5" t="s">
        <v>790</v>
      </c>
      <c r="S208" s="12"/>
      <c r="U208" s="5" t="s">
        <v>1569</v>
      </c>
      <c r="V208" s="12">
        <v>61.728395061728392</v>
      </c>
      <c r="W208" s="5">
        <v>2016</v>
      </c>
      <c r="X208" s="5" t="s">
        <v>790</v>
      </c>
      <c r="Y208" s="12">
        <v>0</v>
      </c>
      <c r="Z208" s="5">
        <v>2016</v>
      </c>
      <c r="AA208" s="5" t="s">
        <v>790</v>
      </c>
      <c r="AB208" s="12">
        <v>0</v>
      </c>
      <c r="AC208" s="5">
        <v>2016</v>
      </c>
      <c r="AD208" s="5" t="s">
        <v>790</v>
      </c>
      <c r="AE208" s="14">
        <v>100</v>
      </c>
      <c r="AF208" s="5">
        <v>2016</v>
      </c>
      <c r="AG208" s="5" t="s">
        <v>790</v>
      </c>
      <c r="AH208" s="14"/>
      <c r="AJ208" s="5" t="s">
        <v>1569</v>
      </c>
    </row>
    <row r="209" spans="1:36" ht="12.75" customHeight="1" x14ac:dyDescent="0.25">
      <c r="A209" s="5" t="s">
        <v>793</v>
      </c>
      <c r="B209" s="5" t="s">
        <v>23</v>
      </c>
      <c r="C209" s="5" t="s">
        <v>708</v>
      </c>
      <c r="D209" s="5" t="s">
        <v>620</v>
      </c>
      <c r="E209" s="5" t="s">
        <v>795</v>
      </c>
      <c r="F209" s="5" t="s">
        <v>794</v>
      </c>
      <c r="G209" s="5">
        <v>3</v>
      </c>
      <c r="H209" s="15">
        <v>2</v>
      </c>
      <c r="I209" s="4" t="s">
        <v>1901</v>
      </c>
      <c r="J209" s="13">
        <v>0.88695017304771584</v>
      </c>
      <c r="K209" s="5">
        <v>2016</v>
      </c>
      <c r="L209" s="5" t="s">
        <v>793</v>
      </c>
      <c r="M209" s="12">
        <v>95.5</v>
      </c>
      <c r="N209" s="5">
        <v>2016</v>
      </c>
      <c r="O209" s="5" t="s">
        <v>793</v>
      </c>
      <c r="P209" s="12">
        <v>0</v>
      </c>
      <c r="Q209" s="5">
        <v>2016</v>
      </c>
      <c r="R209" s="5" t="s">
        <v>793</v>
      </c>
      <c r="S209" s="12"/>
      <c r="U209" s="5" t="s">
        <v>1569</v>
      </c>
      <c r="V209" s="12">
        <v>69.032258064516114</v>
      </c>
      <c r="W209" s="5">
        <v>2016</v>
      </c>
      <c r="X209" s="5" t="s">
        <v>793</v>
      </c>
      <c r="Y209" s="12" t="s">
        <v>1569</v>
      </c>
      <c r="AA209" s="5" t="s">
        <v>1569</v>
      </c>
      <c r="AB209" s="12" t="s">
        <v>1569</v>
      </c>
      <c r="AD209" s="5" t="s">
        <v>1569</v>
      </c>
      <c r="AE209" s="14">
        <v>100</v>
      </c>
      <c r="AF209" s="5">
        <v>2016</v>
      </c>
      <c r="AG209" s="5" t="s">
        <v>793</v>
      </c>
      <c r="AH209" s="14"/>
      <c r="AJ209" s="5" t="s">
        <v>1569</v>
      </c>
    </row>
    <row r="210" spans="1:36" ht="12.75" customHeight="1" x14ac:dyDescent="0.25">
      <c r="A210" s="5" t="s">
        <v>796</v>
      </c>
      <c r="B210" s="5" t="s">
        <v>23</v>
      </c>
      <c r="C210" s="5" t="s">
        <v>708</v>
      </c>
      <c r="D210" s="5" t="s">
        <v>620</v>
      </c>
      <c r="E210" s="5" t="s">
        <v>798</v>
      </c>
      <c r="F210" s="5" t="s">
        <v>797</v>
      </c>
      <c r="G210" s="5">
        <v>3</v>
      </c>
      <c r="H210" s="15">
        <v>2</v>
      </c>
      <c r="I210" s="4" t="s">
        <v>1907</v>
      </c>
      <c r="J210" s="13">
        <v>0.41779562505776519</v>
      </c>
      <c r="K210" s="5">
        <v>2016</v>
      </c>
      <c r="L210" s="5" t="s">
        <v>796</v>
      </c>
      <c r="M210" s="12">
        <v>79</v>
      </c>
      <c r="N210" s="5">
        <v>2016</v>
      </c>
      <c r="O210" s="5" t="s">
        <v>796</v>
      </c>
      <c r="P210" s="12">
        <v>15.344603381014307</v>
      </c>
      <c r="Q210" s="5">
        <v>2016</v>
      </c>
      <c r="R210" s="5" t="s">
        <v>796</v>
      </c>
      <c r="S210" s="12"/>
      <c r="U210" s="5" t="s">
        <v>1569</v>
      </c>
      <c r="V210" s="12">
        <v>31.385006353240151</v>
      </c>
      <c r="W210" s="5">
        <v>2016</v>
      </c>
      <c r="X210" s="5" t="s">
        <v>796</v>
      </c>
      <c r="Y210" s="12">
        <v>0</v>
      </c>
      <c r="Z210" s="5">
        <v>2016</v>
      </c>
      <c r="AA210" s="5" t="s">
        <v>796</v>
      </c>
      <c r="AB210" s="12">
        <v>0</v>
      </c>
      <c r="AC210" s="5">
        <v>2016</v>
      </c>
      <c r="AD210" s="5" t="s">
        <v>796</v>
      </c>
      <c r="AE210" s="14">
        <v>0</v>
      </c>
      <c r="AF210" s="5">
        <v>2016</v>
      </c>
      <c r="AG210" s="5" t="s">
        <v>796</v>
      </c>
      <c r="AH210" s="14"/>
      <c r="AJ210" s="5" t="s">
        <v>1569</v>
      </c>
    </row>
    <row r="211" spans="1:36" ht="12.75" customHeight="1" x14ac:dyDescent="0.25">
      <c r="A211" s="5" t="s">
        <v>799</v>
      </c>
      <c r="B211" s="5" t="s">
        <v>23</v>
      </c>
      <c r="C211" s="5" t="s">
        <v>708</v>
      </c>
      <c r="D211" s="5" t="s">
        <v>620</v>
      </c>
      <c r="E211" s="5" t="s">
        <v>801</v>
      </c>
      <c r="F211" s="5" t="s">
        <v>800</v>
      </c>
      <c r="G211" s="5">
        <v>3</v>
      </c>
      <c r="H211" s="15">
        <v>1</v>
      </c>
      <c r="I211" s="4" t="s">
        <v>1908</v>
      </c>
      <c r="J211" s="13">
        <v>0.91101311890828696</v>
      </c>
      <c r="K211" s="5">
        <v>2016</v>
      </c>
      <c r="L211" s="5" t="s">
        <v>799</v>
      </c>
      <c r="M211" s="12">
        <v>65</v>
      </c>
      <c r="N211" s="5">
        <v>2016</v>
      </c>
      <c r="O211" s="5" t="s">
        <v>799</v>
      </c>
      <c r="P211" s="12">
        <v>15</v>
      </c>
      <c r="Q211" s="5">
        <v>2016</v>
      </c>
      <c r="R211" s="5" t="s">
        <v>799</v>
      </c>
      <c r="S211" s="12"/>
      <c r="U211" s="5" t="s">
        <v>1569</v>
      </c>
      <c r="V211" s="12">
        <v>0</v>
      </c>
      <c r="W211" s="5">
        <v>2016</v>
      </c>
      <c r="X211" s="5" t="s">
        <v>799</v>
      </c>
      <c r="Y211" s="12">
        <v>0</v>
      </c>
      <c r="Z211" s="5">
        <v>2016</v>
      </c>
      <c r="AA211" s="5" t="s">
        <v>799</v>
      </c>
      <c r="AB211" s="12">
        <v>0</v>
      </c>
      <c r="AC211" s="5">
        <v>2016</v>
      </c>
      <c r="AD211" s="5" t="s">
        <v>799</v>
      </c>
      <c r="AE211" s="14">
        <v>0</v>
      </c>
      <c r="AF211" s="5">
        <v>2016</v>
      </c>
      <c r="AG211" s="5" t="s">
        <v>799</v>
      </c>
      <c r="AH211" s="14"/>
      <c r="AJ211" s="5" t="s">
        <v>1569</v>
      </c>
    </row>
    <row r="212" spans="1:36" ht="12.75" customHeight="1" x14ac:dyDescent="0.25">
      <c r="A212" s="5" t="s">
        <v>802</v>
      </c>
      <c r="B212" s="5" t="s">
        <v>23</v>
      </c>
      <c r="C212" s="5" t="s">
        <v>708</v>
      </c>
      <c r="D212" s="5" t="s">
        <v>620</v>
      </c>
      <c r="E212" s="5" t="s">
        <v>804</v>
      </c>
      <c r="F212" s="5" t="s">
        <v>803</v>
      </c>
      <c r="G212" s="5">
        <v>3</v>
      </c>
      <c r="H212" s="15">
        <v>1</v>
      </c>
      <c r="I212" s="4" t="s">
        <v>1909</v>
      </c>
      <c r="J212" s="13">
        <v>0.75084559222915348</v>
      </c>
      <c r="K212" s="5">
        <v>2016</v>
      </c>
      <c r="L212" s="5" t="s">
        <v>802</v>
      </c>
      <c r="M212" s="12">
        <v>85</v>
      </c>
      <c r="N212" s="5">
        <v>2016</v>
      </c>
      <c r="O212" s="5" t="s">
        <v>802</v>
      </c>
      <c r="P212" s="12" t="s">
        <v>1569</v>
      </c>
      <c r="R212" s="5" t="s">
        <v>1569</v>
      </c>
      <c r="S212" s="12"/>
      <c r="U212" s="5" t="s">
        <v>1569</v>
      </c>
      <c r="V212" s="12">
        <v>9.8557692307692299</v>
      </c>
      <c r="W212" s="5">
        <v>2016</v>
      </c>
      <c r="X212" s="5" t="s">
        <v>802</v>
      </c>
      <c r="Y212" s="12">
        <v>0</v>
      </c>
      <c r="Z212" s="5">
        <v>2016</v>
      </c>
      <c r="AA212" s="5" t="s">
        <v>802</v>
      </c>
      <c r="AB212" s="12">
        <v>0</v>
      </c>
      <c r="AC212" s="5">
        <v>2016</v>
      </c>
      <c r="AD212" s="5" t="s">
        <v>802</v>
      </c>
      <c r="AE212" s="14">
        <v>0</v>
      </c>
      <c r="AF212" s="5">
        <v>2016</v>
      </c>
      <c r="AG212" s="5" t="s">
        <v>802</v>
      </c>
      <c r="AH212" s="14"/>
      <c r="AJ212" s="5" t="s">
        <v>1569</v>
      </c>
    </row>
    <row r="213" spans="1:36" ht="12.75" customHeight="1" x14ac:dyDescent="0.25">
      <c r="A213" s="5" t="s">
        <v>805</v>
      </c>
      <c r="B213" s="5" t="s">
        <v>23</v>
      </c>
      <c r="C213" s="5" t="s">
        <v>708</v>
      </c>
      <c r="D213" s="5" t="s">
        <v>620</v>
      </c>
      <c r="E213" s="5" t="s">
        <v>807</v>
      </c>
      <c r="F213" s="5" t="s">
        <v>806</v>
      </c>
      <c r="G213" s="5">
        <v>3</v>
      </c>
      <c r="H213" s="15">
        <v>1</v>
      </c>
      <c r="I213" s="4"/>
      <c r="J213" s="13">
        <v>0.62071986792991118</v>
      </c>
      <c r="K213" s="5">
        <v>2016</v>
      </c>
      <c r="L213" s="5" t="s">
        <v>805</v>
      </c>
      <c r="M213" s="12">
        <v>100</v>
      </c>
      <c r="N213" s="5">
        <v>2016</v>
      </c>
      <c r="O213" s="5" t="s">
        <v>805</v>
      </c>
      <c r="P213" s="12" t="s">
        <v>1569</v>
      </c>
      <c r="R213" s="5" t="s">
        <v>1569</v>
      </c>
      <c r="S213" s="12"/>
      <c r="U213" s="5" t="s">
        <v>1569</v>
      </c>
      <c r="V213" s="12">
        <v>0</v>
      </c>
      <c r="W213" s="5">
        <v>2016</v>
      </c>
      <c r="X213" s="5" t="s">
        <v>805</v>
      </c>
      <c r="Y213" s="12">
        <v>0</v>
      </c>
      <c r="Z213" s="5">
        <v>2016</v>
      </c>
      <c r="AA213" s="5" t="s">
        <v>805</v>
      </c>
      <c r="AB213" s="12">
        <v>0</v>
      </c>
      <c r="AC213" s="5">
        <v>2016</v>
      </c>
      <c r="AD213" s="5" t="s">
        <v>805</v>
      </c>
      <c r="AE213" s="14">
        <v>0</v>
      </c>
      <c r="AF213" s="5">
        <v>2016</v>
      </c>
      <c r="AG213" s="5" t="s">
        <v>805</v>
      </c>
      <c r="AH213" s="14"/>
      <c r="AJ213" s="5" t="s">
        <v>1569</v>
      </c>
    </row>
    <row r="214" spans="1:36" ht="12.75" customHeight="1" x14ac:dyDescent="0.25">
      <c r="A214" s="5" t="s">
        <v>808</v>
      </c>
      <c r="B214" s="5" t="s">
        <v>23</v>
      </c>
      <c r="C214" s="5" t="s">
        <v>708</v>
      </c>
      <c r="D214" s="5" t="s">
        <v>620</v>
      </c>
      <c r="E214" s="5" t="s">
        <v>810</v>
      </c>
      <c r="F214" s="5" t="s">
        <v>809</v>
      </c>
      <c r="G214" s="5">
        <v>3</v>
      </c>
      <c r="H214" s="15">
        <v>1</v>
      </c>
      <c r="I214" s="4"/>
      <c r="J214" s="13">
        <v>0.48701456822911765</v>
      </c>
      <c r="K214" s="5">
        <v>2016</v>
      </c>
      <c r="L214" s="5" t="s">
        <v>808</v>
      </c>
      <c r="M214" s="12">
        <v>100</v>
      </c>
      <c r="N214" s="5">
        <v>2016</v>
      </c>
      <c r="O214" s="5" t="s">
        <v>808</v>
      </c>
      <c r="P214" s="12">
        <v>13.74</v>
      </c>
      <c r="Q214" s="5">
        <v>2016</v>
      </c>
      <c r="R214" s="5" t="s">
        <v>808</v>
      </c>
      <c r="S214" s="12"/>
      <c r="U214" s="5" t="s">
        <v>1569</v>
      </c>
      <c r="V214" s="12">
        <v>5.7368741131157517</v>
      </c>
      <c r="W214" s="5">
        <v>2016</v>
      </c>
      <c r="X214" s="5" t="s">
        <v>808</v>
      </c>
      <c r="Y214" s="12">
        <v>0</v>
      </c>
      <c r="Z214" s="5">
        <v>2016</v>
      </c>
      <c r="AA214" s="5" t="s">
        <v>808</v>
      </c>
      <c r="AB214" s="12">
        <v>0</v>
      </c>
      <c r="AC214" s="5">
        <v>2016</v>
      </c>
      <c r="AD214" s="5" t="s">
        <v>808</v>
      </c>
      <c r="AE214" s="14">
        <v>0</v>
      </c>
      <c r="AF214" s="5">
        <v>2016</v>
      </c>
      <c r="AG214" s="5" t="s">
        <v>808</v>
      </c>
      <c r="AH214" s="14"/>
      <c r="AJ214" s="5" t="s">
        <v>1569</v>
      </c>
    </row>
    <row r="215" spans="1:36" ht="12.75" customHeight="1" x14ac:dyDescent="0.25">
      <c r="A215" s="5" t="s">
        <v>811</v>
      </c>
      <c r="B215" s="5" t="s">
        <v>23</v>
      </c>
      <c r="C215" s="5" t="s">
        <v>708</v>
      </c>
      <c r="D215" s="5" t="s">
        <v>620</v>
      </c>
      <c r="E215" s="5" t="s">
        <v>813</v>
      </c>
      <c r="F215" s="5" t="s">
        <v>812</v>
      </c>
      <c r="G215" s="5">
        <v>3</v>
      </c>
      <c r="H215" s="15">
        <v>2</v>
      </c>
      <c r="I215" s="4" t="s">
        <v>1901</v>
      </c>
      <c r="J215" s="13">
        <v>0.35714448475444133</v>
      </c>
      <c r="K215" s="5">
        <v>2016</v>
      </c>
      <c r="L215" s="5" t="s">
        <v>811</v>
      </c>
      <c r="M215" s="12">
        <v>84</v>
      </c>
      <c r="N215" s="5">
        <v>2016</v>
      </c>
      <c r="O215" s="5" t="s">
        <v>811</v>
      </c>
      <c r="P215" s="12" t="s">
        <v>1569</v>
      </c>
      <c r="R215" s="5" t="s">
        <v>1569</v>
      </c>
      <c r="S215" s="12"/>
      <c r="U215" s="5" t="s">
        <v>1569</v>
      </c>
      <c r="V215" s="12">
        <v>0</v>
      </c>
      <c r="W215" s="5">
        <v>2016</v>
      </c>
      <c r="X215" s="5" t="s">
        <v>811</v>
      </c>
      <c r="Y215" s="12">
        <v>0</v>
      </c>
      <c r="Z215" s="5">
        <v>2016</v>
      </c>
      <c r="AA215" s="5" t="s">
        <v>811</v>
      </c>
      <c r="AB215" s="12">
        <v>0</v>
      </c>
      <c r="AC215" s="5">
        <v>2016</v>
      </c>
      <c r="AD215" s="5" t="s">
        <v>811</v>
      </c>
      <c r="AE215" s="14">
        <v>0</v>
      </c>
      <c r="AF215" s="5">
        <v>2016</v>
      </c>
      <c r="AG215" s="5" t="s">
        <v>811</v>
      </c>
      <c r="AH215" s="14"/>
      <c r="AJ215" s="5" t="s">
        <v>1569</v>
      </c>
    </row>
    <row r="216" spans="1:36" ht="12.75" customHeight="1" x14ac:dyDescent="0.25">
      <c r="A216" s="5" t="s">
        <v>814</v>
      </c>
      <c r="B216" s="5" t="s">
        <v>23</v>
      </c>
      <c r="C216" s="5" t="s">
        <v>708</v>
      </c>
      <c r="D216" s="5" t="s">
        <v>620</v>
      </c>
      <c r="E216" s="5" t="s">
        <v>816</v>
      </c>
      <c r="F216" s="5" t="s">
        <v>815</v>
      </c>
      <c r="G216" s="5">
        <v>3</v>
      </c>
      <c r="H216" s="15">
        <v>2</v>
      </c>
      <c r="I216" s="4" t="s">
        <v>1910</v>
      </c>
      <c r="J216" s="13">
        <v>0.32764983734233388</v>
      </c>
      <c r="K216" s="5">
        <v>2016</v>
      </c>
      <c r="L216" s="5" t="s">
        <v>814</v>
      </c>
      <c r="M216" s="12">
        <v>100</v>
      </c>
      <c r="N216" s="5">
        <v>2016</v>
      </c>
      <c r="O216" s="5" t="s">
        <v>814</v>
      </c>
      <c r="P216" s="12">
        <v>21.6</v>
      </c>
      <c r="Q216" s="5">
        <v>2016</v>
      </c>
      <c r="R216" s="5" t="s">
        <v>814</v>
      </c>
      <c r="S216" s="12"/>
      <c r="U216" s="5" t="s">
        <v>1569</v>
      </c>
      <c r="V216" s="12">
        <v>51.403061224489804</v>
      </c>
      <c r="W216" s="5">
        <v>2016</v>
      </c>
      <c r="X216" s="5" t="s">
        <v>814</v>
      </c>
      <c r="Y216" s="12">
        <v>0</v>
      </c>
      <c r="Z216" s="5">
        <v>2016</v>
      </c>
      <c r="AA216" s="5" t="s">
        <v>814</v>
      </c>
      <c r="AB216" s="12">
        <v>0</v>
      </c>
      <c r="AC216" s="5">
        <v>2016</v>
      </c>
      <c r="AD216" s="5" t="s">
        <v>814</v>
      </c>
      <c r="AE216" s="14">
        <v>99.737532808398953</v>
      </c>
      <c r="AF216" s="5">
        <v>2016</v>
      </c>
      <c r="AG216" s="5" t="s">
        <v>814</v>
      </c>
      <c r="AH216" s="14"/>
      <c r="AJ216" s="5" t="s">
        <v>1569</v>
      </c>
    </row>
    <row r="217" spans="1:36" ht="12.75" customHeight="1" x14ac:dyDescent="0.25">
      <c r="A217" s="5" t="s">
        <v>817</v>
      </c>
      <c r="B217" s="5" t="s">
        <v>23</v>
      </c>
      <c r="C217" s="5" t="s">
        <v>708</v>
      </c>
      <c r="D217" s="5" t="s">
        <v>620</v>
      </c>
      <c r="E217" s="5" t="s">
        <v>819</v>
      </c>
      <c r="F217" s="5" t="s">
        <v>818</v>
      </c>
      <c r="G217" s="5">
        <v>3</v>
      </c>
      <c r="H217" s="15">
        <v>1</v>
      </c>
      <c r="I217" s="4"/>
      <c r="J217" s="13">
        <v>0.4443462156668414</v>
      </c>
      <c r="K217" s="5">
        <v>2016</v>
      </c>
      <c r="L217" s="5" t="s">
        <v>817</v>
      </c>
      <c r="M217" s="12">
        <v>90</v>
      </c>
      <c r="N217" s="5">
        <v>2016</v>
      </c>
      <c r="O217" s="5" t="s">
        <v>817</v>
      </c>
      <c r="P217" s="12" t="s">
        <v>1569</v>
      </c>
      <c r="R217" s="5" t="s">
        <v>1569</v>
      </c>
      <c r="S217" s="12"/>
      <c r="U217" s="5" t="s">
        <v>1569</v>
      </c>
      <c r="V217" s="12">
        <v>0</v>
      </c>
      <c r="W217" s="5">
        <v>2016</v>
      </c>
      <c r="X217" s="5" t="s">
        <v>817</v>
      </c>
      <c r="Y217" s="12">
        <v>0</v>
      </c>
      <c r="Z217" s="5">
        <v>2016</v>
      </c>
      <c r="AA217" s="5" t="s">
        <v>817</v>
      </c>
      <c r="AB217" s="12">
        <v>0</v>
      </c>
      <c r="AC217" s="5">
        <v>2016</v>
      </c>
      <c r="AD217" s="5" t="s">
        <v>817</v>
      </c>
      <c r="AE217" s="14">
        <v>0</v>
      </c>
      <c r="AF217" s="5">
        <v>2016</v>
      </c>
      <c r="AG217" s="5" t="s">
        <v>817</v>
      </c>
      <c r="AH217" s="14"/>
      <c r="AJ217" s="5" t="s">
        <v>1569</v>
      </c>
    </row>
    <row r="218" spans="1:36" ht="12.75" customHeight="1" x14ac:dyDescent="0.25">
      <c r="A218" s="5" t="s">
        <v>820</v>
      </c>
      <c r="B218" s="5" t="s">
        <v>23</v>
      </c>
      <c r="C218" s="5" t="s">
        <v>708</v>
      </c>
      <c r="D218" s="5" t="s">
        <v>620</v>
      </c>
      <c r="E218" s="5" t="s">
        <v>822</v>
      </c>
      <c r="F218" s="5" t="s">
        <v>821</v>
      </c>
      <c r="G218" s="5">
        <v>3</v>
      </c>
      <c r="H218" s="15">
        <v>2</v>
      </c>
      <c r="I218" s="4" t="s">
        <v>1911</v>
      </c>
      <c r="J218" s="13">
        <v>0.81782643542169853</v>
      </c>
      <c r="K218" s="5">
        <v>2016</v>
      </c>
      <c r="L218" s="5" t="s">
        <v>820</v>
      </c>
      <c r="M218" s="12">
        <v>85</v>
      </c>
      <c r="N218" s="5">
        <v>2016</v>
      </c>
      <c r="O218" s="5" t="s">
        <v>820</v>
      </c>
      <c r="P218" s="12" t="s">
        <v>1569</v>
      </c>
      <c r="R218" s="5" t="s">
        <v>1569</v>
      </c>
      <c r="S218" s="12"/>
      <c r="U218" s="5" t="s">
        <v>1569</v>
      </c>
      <c r="V218" s="12">
        <v>29.411764705882355</v>
      </c>
      <c r="W218" s="5">
        <v>2016</v>
      </c>
      <c r="X218" s="5" t="s">
        <v>820</v>
      </c>
      <c r="Y218" s="12">
        <v>0</v>
      </c>
      <c r="Z218" s="5">
        <v>2016</v>
      </c>
      <c r="AA218" s="5" t="s">
        <v>820</v>
      </c>
      <c r="AB218" s="12">
        <v>0</v>
      </c>
      <c r="AC218" s="5">
        <v>2016</v>
      </c>
      <c r="AD218" s="5" t="s">
        <v>820</v>
      </c>
      <c r="AE218" s="14">
        <v>0</v>
      </c>
      <c r="AF218" s="5">
        <v>2016</v>
      </c>
      <c r="AG218" s="5" t="s">
        <v>820</v>
      </c>
      <c r="AH218" s="14"/>
      <c r="AJ218" s="5" t="s">
        <v>1569</v>
      </c>
    </row>
    <row r="219" spans="1:36" ht="12.75" customHeight="1" x14ac:dyDescent="0.25">
      <c r="A219" s="5" t="s">
        <v>823</v>
      </c>
      <c r="B219" s="5" t="s">
        <v>23</v>
      </c>
      <c r="C219" s="5" t="s">
        <v>708</v>
      </c>
      <c r="D219" s="5" t="s">
        <v>620</v>
      </c>
      <c r="E219" s="5" t="s">
        <v>825</v>
      </c>
      <c r="F219" s="5" t="s">
        <v>824</v>
      </c>
      <c r="G219" s="5">
        <v>3</v>
      </c>
      <c r="H219" s="15">
        <v>2</v>
      </c>
      <c r="I219" s="4" t="s">
        <v>1912</v>
      </c>
      <c r="J219" s="13">
        <v>0.29823704626029379</v>
      </c>
      <c r="K219" s="5">
        <v>2016</v>
      </c>
      <c r="L219" s="5" t="s">
        <v>823</v>
      </c>
      <c r="M219" s="12">
        <v>100</v>
      </c>
      <c r="N219" s="5">
        <v>2016</v>
      </c>
      <c r="O219" s="5" t="s">
        <v>823</v>
      </c>
      <c r="P219" s="12">
        <v>5</v>
      </c>
      <c r="Q219" s="5">
        <v>2016</v>
      </c>
      <c r="R219" s="5" t="s">
        <v>823</v>
      </c>
      <c r="S219" s="12"/>
      <c r="U219" s="5" t="s">
        <v>1569</v>
      </c>
      <c r="V219" s="12" t="s">
        <v>1569</v>
      </c>
      <c r="X219" s="5" t="s">
        <v>1569</v>
      </c>
      <c r="Y219" s="12" t="s">
        <v>1569</v>
      </c>
      <c r="AA219" s="5" t="s">
        <v>1569</v>
      </c>
      <c r="AB219" s="12" t="s">
        <v>1569</v>
      </c>
      <c r="AD219" s="5" t="s">
        <v>1569</v>
      </c>
      <c r="AE219" s="14" t="s">
        <v>1569</v>
      </c>
      <c r="AG219" s="5" t="s">
        <v>1569</v>
      </c>
      <c r="AH219" s="14"/>
      <c r="AJ219" s="5" t="s">
        <v>1569</v>
      </c>
    </row>
    <row r="220" spans="1:36" ht="12.75" customHeight="1" x14ac:dyDescent="0.25">
      <c r="A220" s="5" t="s">
        <v>826</v>
      </c>
      <c r="B220" s="5" t="s">
        <v>23</v>
      </c>
      <c r="C220" s="5" t="s">
        <v>708</v>
      </c>
      <c r="D220" s="5" t="s">
        <v>620</v>
      </c>
      <c r="E220" s="5" t="s">
        <v>828</v>
      </c>
      <c r="F220" s="5" t="s">
        <v>827</v>
      </c>
      <c r="G220" s="5">
        <v>3</v>
      </c>
      <c r="H220" s="15">
        <v>2</v>
      </c>
      <c r="I220" s="4" t="s">
        <v>1898</v>
      </c>
      <c r="J220" s="13">
        <v>0.61105934863143929</v>
      </c>
      <c r="K220" s="5">
        <v>2016</v>
      </c>
      <c r="L220" s="5" t="s">
        <v>826</v>
      </c>
      <c r="M220" s="12">
        <v>90</v>
      </c>
      <c r="N220" s="5">
        <v>2016</v>
      </c>
      <c r="O220" s="5" t="s">
        <v>826</v>
      </c>
      <c r="P220" s="12" t="s">
        <v>1569</v>
      </c>
      <c r="R220" s="5" t="s">
        <v>1569</v>
      </c>
      <c r="S220" s="12"/>
      <c r="U220" s="5" t="s">
        <v>1569</v>
      </c>
      <c r="V220" s="12">
        <v>0</v>
      </c>
      <c r="W220" s="5">
        <v>2016</v>
      </c>
      <c r="X220" s="5" t="s">
        <v>826</v>
      </c>
      <c r="Y220" s="12">
        <v>0</v>
      </c>
      <c r="Z220" s="5">
        <v>2016</v>
      </c>
      <c r="AA220" s="5" t="s">
        <v>826</v>
      </c>
      <c r="AB220" s="12">
        <v>0</v>
      </c>
      <c r="AC220" s="5">
        <v>2016</v>
      </c>
      <c r="AD220" s="5" t="s">
        <v>826</v>
      </c>
      <c r="AE220" s="14">
        <v>0</v>
      </c>
      <c r="AF220" s="5">
        <v>2016</v>
      </c>
      <c r="AG220" s="5" t="s">
        <v>826</v>
      </c>
      <c r="AH220" s="14"/>
      <c r="AJ220" s="5" t="s">
        <v>1569</v>
      </c>
    </row>
    <row r="221" spans="1:36" ht="12.75" customHeight="1" x14ac:dyDescent="0.25">
      <c r="A221" s="5" t="s">
        <v>829</v>
      </c>
      <c r="B221" s="5" t="s">
        <v>23</v>
      </c>
      <c r="C221" s="5" t="s">
        <v>708</v>
      </c>
      <c r="D221" s="5" t="s">
        <v>620</v>
      </c>
      <c r="E221" s="5" t="s">
        <v>831</v>
      </c>
      <c r="F221" s="5" t="s">
        <v>830</v>
      </c>
      <c r="G221" s="5">
        <v>3</v>
      </c>
      <c r="H221" s="15">
        <v>2</v>
      </c>
      <c r="I221" s="4" t="s">
        <v>1900</v>
      </c>
      <c r="J221" s="13">
        <v>0.59379123137862877</v>
      </c>
      <c r="K221" s="5">
        <v>2016</v>
      </c>
      <c r="L221" s="5" t="s">
        <v>829</v>
      </c>
      <c r="M221" s="12">
        <v>97</v>
      </c>
      <c r="N221" s="5">
        <v>2016</v>
      </c>
      <c r="O221" s="5" t="s">
        <v>829</v>
      </c>
      <c r="P221" s="12">
        <v>0</v>
      </c>
      <c r="Q221" s="5">
        <v>2016</v>
      </c>
      <c r="R221" s="5" t="s">
        <v>829</v>
      </c>
      <c r="S221" s="12"/>
      <c r="U221" s="5" t="s">
        <v>1569</v>
      </c>
      <c r="V221" s="12">
        <v>3.3816425120772946</v>
      </c>
      <c r="W221" s="5">
        <v>2016</v>
      </c>
      <c r="X221" s="5" t="s">
        <v>829</v>
      </c>
      <c r="Y221" s="12">
        <v>0</v>
      </c>
      <c r="Z221" s="5">
        <v>2016</v>
      </c>
      <c r="AA221" s="5" t="s">
        <v>829</v>
      </c>
      <c r="AB221" s="12">
        <v>0</v>
      </c>
      <c r="AC221" s="5">
        <v>2016</v>
      </c>
      <c r="AD221" s="5" t="s">
        <v>829</v>
      </c>
      <c r="AE221" s="14">
        <v>0</v>
      </c>
      <c r="AF221" s="5">
        <v>2016</v>
      </c>
      <c r="AG221" s="5" t="s">
        <v>829</v>
      </c>
      <c r="AH221" s="14"/>
      <c r="AJ221" s="5" t="s">
        <v>1569</v>
      </c>
    </row>
    <row r="222" spans="1:36" ht="12.75" customHeight="1" x14ac:dyDescent="0.25">
      <c r="A222" s="5" t="s">
        <v>832</v>
      </c>
      <c r="B222" s="5" t="s">
        <v>23</v>
      </c>
      <c r="C222" s="5" t="s">
        <v>708</v>
      </c>
      <c r="D222" s="5" t="s">
        <v>620</v>
      </c>
      <c r="E222" s="5" t="s">
        <v>834</v>
      </c>
      <c r="F222" s="5" t="s">
        <v>833</v>
      </c>
      <c r="G222" s="5">
        <v>3</v>
      </c>
      <c r="H222" s="15">
        <v>2</v>
      </c>
      <c r="I222" s="4" t="s">
        <v>1913</v>
      </c>
      <c r="J222" s="13">
        <v>0.45713584839631116</v>
      </c>
      <c r="K222" s="5">
        <v>2016</v>
      </c>
      <c r="L222" s="5" t="s">
        <v>832</v>
      </c>
      <c r="M222" s="12">
        <v>92</v>
      </c>
      <c r="N222" s="5">
        <v>2016</v>
      </c>
      <c r="O222" s="5" t="s">
        <v>832</v>
      </c>
      <c r="P222" s="12" t="s">
        <v>1569</v>
      </c>
      <c r="R222" s="5" t="s">
        <v>1569</v>
      </c>
      <c r="S222" s="12"/>
      <c r="U222" s="5" t="s">
        <v>1569</v>
      </c>
      <c r="V222" s="12">
        <v>0</v>
      </c>
      <c r="W222" s="5">
        <v>2016</v>
      </c>
      <c r="X222" s="5" t="s">
        <v>832</v>
      </c>
      <c r="Y222" s="12">
        <v>0</v>
      </c>
      <c r="Z222" s="5">
        <v>2016</v>
      </c>
      <c r="AA222" s="5" t="s">
        <v>832</v>
      </c>
      <c r="AB222" s="12">
        <v>0</v>
      </c>
      <c r="AC222" s="5">
        <v>2016</v>
      </c>
      <c r="AD222" s="5" t="s">
        <v>832</v>
      </c>
      <c r="AE222" s="14">
        <v>0</v>
      </c>
      <c r="AF222" s="5">
        <v>2016</v>
      </c>
      <c r="AG222" s="5" t="s">
        <v>832</v>
      </c>
      <c r="AH222" s="14"/>
      <c r="AJ222" s="5" t="s">
        <v>1569</v>
      </c>
    </row>
    <row r="223" spans="1:36" ht="12.75" customHeight="1" x14ac:dyDescent="0.25">
      <c r="A223" s="5" t="s">
        <v>835</v>
      </c>
      <c r="B223" s="5" t="s">
        <v>23</v>
      </c>
      <c r="C223" s="5" t="s">
        <v>708</v>
      </c>
      <c r="D223" s="5" t="s">
        <v>620</v>
      </c>
      <c r="E223" s="5" t="s">
        <v>837</v>
      </c>
      <c r="F223" s="5" t="s">
        <v>836</v>
      </c>
      <c r="G223" s="5">
        <v>3</v>
      </c>
      <c r="H223" s="15">
        <v>2</v>
      </c>
      <c r="I223" s="4" t="s">
        <v>1914</v>
      </c>
      <c r="J223" s="13">
        <v>0.36951842511247218</v>
      </c>
      <c r="K223" s="5">
        <v>2016</v>
      </c>
      <c r="L223" s="5" t="s">
        <v>835</v>
      </c>
      <c r="M223" s="12">
        <v>100</v>
      </c>
      <c r="N223" s="5">
        <v>2016</v>
      </c>
      <c r="O223" s="5" t="s">
        <v>835</v>
      </c>
      <c r="P223" s="12">
        <v>12.5</v>
      </c>
      <c r="Q223" s="5">
        <v>2016</v>
      </c>
      <c r="R223" s="5" t="s">
        <v>835</v>
      </c>
      <c r="S223" s="12"/>
      <c r="U223" s="5" t="s">
        <v>1569</v>
      </c>
      <c r="V223" s="12">
        <v>70</v>
      </c>
      <c r="W223" s="5">
        <v>2016</v>
      </c>
      <c r="X223" s="5" t="s">
        <v>835</v>
      </c>
      <c r="Y223" s="12">
        <v>0</v>
      </c>
      <c r="Z223" s="5">
        <v>2016</v>
      </c>
      <c r="AA223" s="5" t="s">
        <v>835</v>
      </c>
      <c r="AB223" s="12">
        <v>0</v>
      </c>
      <c r="AC223" s="5">
        <v>2016</v>
      </c>
      <c r="AD223" s="5" t="s">
        <v>835</v>
      </c>
      <c r="AE223" s="14">
        <v>0</v>
      </c>
      <c r="AF223" s="5">
        <v>2016</v>
      </c>
      <c r="AG223" s="5" t="s">
        <v>835</v>
      </c>
      <c r="AH223" s="14"/>
      <c r="AJ223" s="5" t="s">
        <v>1569</v>
      </c>
    </row>
    <row r="224" spans="1:36" ht="12.75" customHeight="1" x14ac:dyDescent="0.25">
      <c r="A224" s="5" t="s">
        <v>838</v>
      </c>
      <c r="B224" s="5" t="s">
        <v>23</v>
      </c>
      <c r="C224" s="5" t="s">
        <v>708</v>
      </c>
      <c r="D224" s="5" t="s">
        <v>620</v>
      </c>
      <c r="E224" s="5" t="s">
        <v>840</v>
      </c>
      <c r="F224" s="5" t="s">
        <v>839</v>
      </c>
      <c r="G224" s="5">
        <v>3</v>
      </c>
      <c r="H224" s="15">
        <v>2</v>
      </c>
      <c r="I224" s="4" t="s">
        <v>1915</v>
      </c>
      <c r="J224" s="13">
        <v>1.3445378151260503</v>
      </c>
      <c r="K224" s="5">
        <v>2016</v>
      </c>
      <c r="L224" s="5" t="s">
        <v>838</v>
      </c>
      <c r="M224" s="12">
        <v>75</v>
      </c>
      <c r="N224" s="5">
        <v>2016</v>
      </c>
      <c r="O224" s="5" t="s">
        <v>838</v>
      </c>
      <c r="P224" s="12">
        <v>7.0000000000000009</v>
      </c>
      <c r="Q224" s="5">
        <v>2016</v>
      </c>
      <c r="R224" s="5" t="s">
        <v>838</v>
      </c>
      <c r="S224" s="12"/>
      <c r="U224" s="5" t="s">
        <v>1569</v>
      </c>
      <c r="V224" s="12">
        <v>83.892617449664428</v>
      </c>
      <c r="W224" s="5">
        <v>2016</v>
      </c>
      <c r="X224" s="5" t="s">
        <v>838</v>
      </c>
      <c r="Y224" s="12">
        <v>0</v>
      </c>
      <c r="Z224" s="5">
        <v>2016</v>
      </c>
      <c r="AA224" s="5" t="s">
        <v>838</v>
      </c>
      <c r="AB224" s="12">
        <v>0</v>
      </c>
      <c r="AC224" s="5">
        <v>2016</v>
      </c>
      <c r="AD224" s="5" t="s">
        <v>838</v>
      </c>
      <c r="AE224" s="14">
        <v>0</v>
      </c>
      <c r="AF224" s="5">
        <v>2016</v>
      </c>
      <c r="AG224" s="5" t="s">
        <v>838</v>
      </c>
      <c r="AH224" s="14"/>
      <c r="AJ224" s="5" t="s">
        <v>1569</v>
      </c>
    </row>
    <row r="225" spans="1:36" ht="12.75" customHeight="1" x14ac:dyDescent="0.25">
      <c r="A225" s="5" t="s">
        <v>841</v>
      </c>
      <c r="B225" s="5" t="s">
        <v>23</v>
      </c>
      <c r="C225" s="5" t="s">
        <v>708</v>
      </c>
      <c r="D225" s="5" t="s">
        <v>620</v>
      </c>
      <c r="E225" s="5" t="s">
        <v>843</v>
      </c>
      <c r="F225" s="5" t="s">
        <v>842</v>
      </c>
      <c r="G225" s="5">
        <v>3</v>
      </c>
      <c r="H225" s="15">
        <v>2</v>
      </c>
      <c r="I225" s="4" t="s">
        <v>1916</v>
      </c>
      <c r="J225" s="13">
        <v>1.9016884688526479</v>
      </c>
      <c r="K225" s="5">
        <v>2016</v>
      </c>
      <c r="L225" s="5" t="s">
        <v>841</v>
      </c>
      <c r="M225" s="12">
        <v>100</v>
      </c>
      <c r="N225" s="5">
        <v>2016</v>
      </c>
      <c r="O225" s="5" t="s">
        <v>841</v>
      </c>
      <c r="P225" s="12" t="s">
        <v>1569</v>
      </c>
      <c r="R225" s="5" t="s">
        <v>1569</v>
      </c>
      <c r="S225" s="12"/>
      <c r="U225" s="5" t="s">
        <v>1569</v>
      </c>
      <c r="V225" s="12">
        <v>0</v>
      </c>
      <c r="W225" s="5">
        <v>2016</v>
      </c>
      <c r="X225" s="5" t="s">
        <v>841</v>
      </c>
      <c r="Y225" s="12">
        <v>0</v>
      </c>
      <c r="Z225" s="5">
        <v>2016</v>
      </c>
      <c r="AA225" s="5" t="s">
        <v>841</v>
      </c>
      <c r="AB225" s="12">
        <v>0</v>
      </c>
      <c r="AC225" s="5">
        <v>2016</v>
      </c>
      <c r="AD225" s="5" t="s">
        <v>841</v>
      </c>
      <c r="AE225" s="14">
        <v>0</v>
      </c>
      <c r="AF225" s="5">
        <v>2016</v>
      </c>
      <c r="AG225" s="5" t="s">
        <v>841</v>
      </c>
      <c r="AH225" s="14"/>
      <c r="AJ225" s="5" t="s">
        <v>1569</v>
      </c>
    </row>
    <row r="226" spans="1:36" ht="12.75" customHeight="1" x14ac:dyDescent="0.25">
      <c r="A226" s="5" t="s">
        <v>151</v>
      </c>
      <c r="B226" s="5" t="s">
        <v>154</v>
      </c>
      <c r="C226" s="5" t="s">
        <v>153</v>
      </c>
      <c r="D226" s="5" t="s">
        <v>35</v>
      </c>
      <c r="E226" s="5" t="s">
        <v>155</v>
      </c>
      <c r="F226" s="5" t="s">
        <v>152</v>
      </c>
      <c r="G226" s="5">
        <v>1</v>
      </c>
      <c r="H226" s="15">
        <v>2</v>
      </c>
      <c r="I226" s="4" t="s">
        <v>1919</v>
      </c>
      <c r="J226" s="13">
        <v>0.74197840899897494</v>
      </c>
      <c r="K226" s="5">
        <v>2012</v>
      </c>
      <c r="L226" s="5" t="s">
        <v>151</v>
      </c>
      <c r="M226" s="12">
        <v>100</v>
      </c>
      <c r="N226" s="5">
        <v>2012</v>
      </c>
      <c r="O226" s="5" t="s">
        <v>151</v>
      </c>
      <c r="P226" s="12">
        <v>8</v>
      </c>
      <c r="Q226" s="5">
        <v>2012</v>
      </c>
      <c r="R226" s="5" t="s">
        <v>151</v>
      </c>
      <c r="S226" s="12"/>
      <c r="U226" s="5" t="s">
        <v>1569</v>
      </c>
      <c r="V226" s="12">
        <v>0</v>
      </c>
      <c r="W226" s="5">
        <v>2012</v>
      </c>
      <c r="X226" s="5" t="s">
        <v>151</v>
      </c>
      <c r="Y226" s="12">
        <v>49</v>
      </c>
      <c r="Z226" s="5">
        <v>2012</v>
      </c>
      <c r="AA226" s="5" t="s">
        <v>151</v>
      </c>
      <c r="AB226" s="12">
        <v>0</v>
      </c>
      <c r="AC226" s="5">
        <v>2012</v>
      </c>
      <c r="AD226" s="5" t="s">
        <v>151</v>
      </c>
      <c r="AE226" s="14">
        <v>0</v>
      </c>
      <c r="AF226" s="5">
        <v>2012</v>
      </c>
      <c r="AG226" s="5" t="s">
        <v>151</v>
      </c>
      <c r="AH226" s="14"/>
      <c r="AJ226" s="5" t="s">
        <v>1569</v>
      </c>
    </row>
    <row r="227" spans="1:36" ht="12.75" customHeight="1" x14ac:dyDescent="0.25">
      <c r="A227" s="5" t="s">
        <v>168</v>
      </c>
      <c r="B227" s="5" t="s">
        <v>170</v>
      </c>
      <c r="C227" s="5" t="s">
        <v>169</v>
      </c>
      <c r="D227" s="5" t="s">
        <v>35</v>
      </c>
      <c r="E227" s="5" t="s">
        <v>171</v>
      </c>
      <c r="F227" s="5" t="s">
        <v>3167</v>
      </c>
      <c r="G227" s="5">
        <v>2</v>
      </c>
      <c r="H227" s="15">
        <v>1</v>
      </c>
      <c r="I227" s="4" t="s">
        <v>3169</v>
      </c>
      <c r="J227" s="13">
        <v>1.4800413175007689</v>
      </c>
      <c r="K227" s="5">
        <v>2015</v>
      </c>
      <c r="L227" s="5" t="s">
        <v>168</v>
      </c>
      <c r="M227" s="12">
        <v>100</v>
      </c>
      <c r="N227" s="5">
        <v>2015</v>
      </c>
      <c r="O227" s="5" t="s">
        <v>168</v>
      </c>
      <c r="P227" s="12">
        <v>12.6</v>
      </c>
      <c r="Q227" s="5">
        <v>2015</v>
      </c>
      <c r="R227" s="5" t="s">
        <v>168</v>
      </c>
      <c r="S227" s="12"/>
      <c r="U227" s="5" t="s">
        <v>1569</v>
      </c>
      <c r="V227" s="12">
        <v>0</v>
      </c>
      <c r="W227" s="5">
        <v>2015</v>
      </c>
      <c r="X227" s="5" t="s">
        <v>168</v>
      </c>
      <c r="Y227" s="12">
        <v>49.9</v>
      </c>
      <c r="Z227" s="5">
        <v>2015</v>
      </c>
      <c r="AA227" s="5" t="s">
        <v>168</v>
      </c>
      <c r="AB227" s="12">
        <v>43.471984435797665</v>
      </c>
      <c r="AC227" s="5">
        <v>2015</v>
      </c>
      <c r="AD227" s="5" t="s">
        <v>168</v>
      </c>
      <c r="AE227" s="14">
        <v>100</v>
      </c>
      <c r="AF227" s="5">
        <v>2015</v>
      </c>
      <c r="AG227" s="5" t="s">
        <v>168</v>
      </c>
      <c r="AH227" s="14"/>
      <c r="AJ227" s="5" t="s">
        <v>1569</v>
      </c>
    </row>
    <row r="228" spans="1:36" ht="12.75" customHeight="1" x14ac:dyDescent="0.25">
      <c r="A228" s="5" t="s">
        <v>172</v>
      </c>
      <c r="B228" s="5" t="s">
        <v>170</v>
      </c>
      <c r="C228" s="5" t="s">
        <v>169</v>
      </c>
      <c r="D228" s="5" t="s">
        <v>35</v>
      </c>
      <c r="E228" s="5" t="s">
        <v>173</v>
      </c>
      <c r="F228" s="5" t="s">
        <v>3168</v>
      </c>
      <c r="G228" s="5">
        <v>2</v>
      </c>
      <c r="H228" s="15">
        <v>1</v>
      </c>
      <c r="I228" s="4" t="s">
        <v>3169</v>
      </c>
      <c r="J228" s="13">
        <v>1.3801555271467814</v>
      </c>
      <c r="K228" s="5">
        <v>2014</v>
      </c>
      <c r="L228" s="5" t="s">
        <v>172</v>
      </c>
      <c r="M228" s="12">
        <v>100</v>
      </c>
      <c r="N228" s="5">
        <v>2014</v>
      </c>
      <c r="O228" s="5" t="s">
        <v>172</v>
      </c>
      <c r="P228" s="12">
        <v>26.400000000000002</v>
      </c>
      <c r="Q228" s="5">
        <v>2014</v>
      </c>
      <c r="R228" s="5" t="s">
        <v>172</v>
      </c>
      <c r="S228" s="12"/>
      <c r="U228" s="5" t="s">
        <v>1569</v>
      </c>
      <c r="V228" s="12">
        <v>0</v>
      </c>
      <c r="W228" s="5">
        <v>2014</v>
      </c>
      <c r="X228" s="5" t="s">
        <v>172</v>
      </c>
      <c r="Y228" s="12">
        <v>72</v>
      </c>
      <c r="Z228" s="5">
        <v>2014</v>
      </c>
      <c r="AA228" s="5" t="s">
        <v>172</v>
      </c>
      <c r="AB228" s="12">
        <v>0</v>
      </c>
      <c r="AC228" s="5">
        <v>2014</v>
      </c>
      <c r="AD228" s="5" t="s">
        <v>172</v>
      </c>
      <c r="AE228" s="14">
        <v>0</v>
      </c>
      <c r="AF228" s="5">
        <v>2014</v>
      </c>
      <c r="AG228" s="5" t="s">
        <v>172</v>
      </c>
      <c r="AH228" s="14"/>
      <c r="AJ228" s="5" t="s">
        <v>1569</v>
      </c>
    </row>
    <row r="229" spans="1:36" ht="12.75" customHeight="1" x14ac:dyDescent="0.25">
      <c r="A229" s="5" t="s">
        <v>174</v>
      </c>
      <c r="B229" s="5" t="s">
        <v>177</v>
      </c>
      <c r="C229" s="5" t="s">
        <v>176</v>
      </c>
      <c r="D229" s="5" t="s">
        <v>35</v>
      </c>
      <c r="E229" s="5" t="s">
        <v>178</v>
      </c>
      <c r="F229" s="5" t="s">
        <v>175</v>
      </c>
      <c r="G229" s="5">
        <v>2</v>
      </c>
      <c r="H229" s="15">
        <v>1</v>
      </c>
      <c r="I229" s="4"/>
      <c r="J229" s="13">
        <v>1.0440323867605852</v>
      </c>
      <c r="K229" s="5">
        <v>2015</v>
      </c>
      <c r="L229" s="5" t="s">
        <v>174</v>
      </c>
      <c r="M229" s="12">
        <v>100</v>
      </c>
      <c r="N229" s="5">
        <v>2015</v>
      </c>
      <c r="O229" s="5" t="s">
        <v>174</v>
      </c>
      <c r="P229" s="12">
        <v>19.900000000000002</v>
      </c>
      <c r="Q229" s="5">
        <v>2015</v>
      </c>
      <c r="R229" s="5" t="s">
        <v>174</v>
      </c>
      <c r="S229" s="12"/>
      <c r="U229" s="5" t="s">
        <v>1569</v>
      </c>
      <c r="V229" s="12">
        <v>0</v>
      </c>
      <c r="W229" s="5">
        <v>2015</v>
      </c>
      <c r="X229" s="5" t="s">
        <v>174</v>
      </c>
      <c r="Y229" s="12">
        <v>9.67</v>
      </c>
      <c r="Z229" s="5">
        <v>2015</v>
      </c>
      <c r="AA229" s="5" t="s">
        <v>174</v>
      </c>
      <c r="AB229" s="12">
        <v>78.066483926521244</v>
      </c>
      <c r="AC229" s="5">
        <v>2015</v>
      </c>
      <c r="AD229" s="5" t="s">
        <v>174</v>
      </c>
      <c r="AE229" s="14">
        <v>100</v>
      </c>
      <c r="AF229" s="5">
        <v>2015</v>
      </c>
      <c r="AG229" s="5" t="s">
        <v>174</v>
      </c>
      <c r="AH229" s="14"/>
      <c r="AJ229" s="5" t="s">
        <v>1569</v>
      </c>
    </row>
    <row r="230" spans="1:36" ht="12.75" customHeight="1" x14ac:dyDescent="0.25">
      <c r="A230" s="5" t="s">
        <v>179</v>
      </c>
      <c r="B230" s="5" t="s">
        <v>177</v>
      </c>
      <c r="C230" s="5" t="s">
        <v>176</v>
      </c>
      <c r="D230" s="5" t="s">
        <v>35</v>
      </c>
      <c r="E230" s="5" t="s">
        <v>181</v>
      </c>
      <c r="F230" s="5" t="s">
        <v>180</v>
      </c>
      <c r="G230" s="5">
        <v>2</v>
      </c>
      <c r="H230" s="15">
        <v>1</v>
      </c>
      <c r="I230" s="4"/>
      <c r="J230" s="13">
        <v>0.9903789478033872</v>
      </c>
      <c r="K230" s="5">
        <v>2015</v>
      </c>
      <c r="L230" s="5" t="s">
        <v>179</v>
      </c>
      <c r="M230" s="12">
        <v>100</v>
      </c>
      <c r="N230" s="5">
        <v>2015</v>
      </c>
      <c r="O230" s="5" t="s">
        <v>179</v>
      </c>
      <c r="P230" s="12">
        <v>13.399999999999999</v>
      </c>
      <c r="Q230" s="5">
        <v>2015</v>
      </c>
      <c r="R230" s="5" t="s">
        <v>179</v>
      </c>
      <c r="S230" s="12"/>
      <c r="U230" s="5" t="s">
        <v>1569</v>
      </c>
      <c r="V230" s="12">
        <v>0</v>
      </c>
      <c r="W230" s="5">
        <v>2015</v>
      </c>
      <c r="X230" s="5" t="s">
        <v>179</v>
      </c>
      <c r="Y230" s="12">
        <v>14.89</v>
      </c>
      <c r="Z230" s="5">
        <v>2015</v>
      </c>
      <c r="AA230" s="5" t="s">
        <v>179</v>
      </c>
      <c r="AB230" s="12">
        <v>72.602795698924737</v>
      </c>
      <c r="AC230" s="5">
        <v>2015</v>
      </c>
      <c r="AD230" s="5" t="s">
        <v>179</v>
      </c>
      <c r="AE230" s="14">
        <v>100</v>
      </c>
      <c r="AF230" s="5">
        <v>2015</v>
      </c>
      <c r="AG230" s="5" t="s">
        <v>179</v>
      </c>
      <c r="AH230" s="14"/>
      <c r="AJ230" s="5" t="s">
        <v>1569</v>
      </c>
    </row>
    <row r="231" spans="1:36" ht="12.75" customHeight="1" x14ac:dyDescent="0.25">
      <c r="A231" s="5" t="s">
        <v>182</v>
      </c>
      <c r="B231" s="5" t="s">
        <v>177</v>
      </c>
      <c r="C231" s="5" t="s">
        <v>176</v>
      </c>
      <c r="D231" s="5" t="s">
        <v>35</v>
      </c>
      <c r="E231" s="5" t="s">
        <v>184</v>
      </c>
      <c r="F231" s="5" t="s">
        <v>183</v>
      </c>
      <c r="G231" s="5">
        <v>2</v>
      </c>
      <c r="H231" s="15">
        <v>1</v>
      </c>
      <c r="I231" s="4"/>
      <c r="J231" s="13">
        <v>0.84992489754541689</v>
      </c>
      <c r="K231" s="5">
        <v>2015</v>
      </c>
      <c r="L231" s="5" t="s">
        <v>182</v>
      </c>
      <c r="M231" s="12">
        <v>100</v>
      </c>
      <c r="N231" s="5">
        <v>2015</v>
      </c>
      <c r="O231" s="5" t="s">
        <v>182</v>
      </c>
      <c r="P231" s="12">
        <v>31.5</v>
      </c>
      <c r="Q231" s="5">
        <v>2015</v>
      </c>
      <c r="R231" s="5" t="s">
        <v>182</v>
      </c>
      <c r="S231" s="12"/>
      <c r="U231" s="5" t="s">
        <v>1569</v>
      </c>
      <c r="V231" s="12">
        <v>0</v>
      </c>
      <c r="W231" s="5">
        <v>2015</v>
      </c>
      <c r="X231" s="5" t="s">
        <v>182</v>
      </c>
      <c r="Y231" s="12">
        <v>15.01</v>
      </c>
      <c r="Z231" s="5">
        <v>2015</v>
      </c>
      <c r="AA231" s="5" t="s">
        <v>182</v>
      </c>
      <c r="AB231" s="12">
        <v>81.495631256054239</v>
      </c>
      <c r="AC231" s="5">
        <v>2015</v>
      </c>
      <c r="AD231" s="5" t="s">
        <v>182</v>
      </c>
      <c r="AE231" s="14">
        <v>100</v>
      </c>
      <c r="AF231" s="5">
        <v>2015</v>
      </c>
      <c r="AG231" s="5" t="s">
        <v>182</v>
      </c>
      <c r="AH231" s="14"/>
      <c r="AJ231" s="5" t="s">
        <v>1569</v>
      </c>
    </row>
    <row r="232" spans="1:36" ht="12.75" customHeight="1" x14ac:dyDescent="0.25">
      <c r="A232" s="5" t="s">
        <v>185</v>
      </c>
      <c r="B232" s="5" t="s">
        <v>177</v>
      </c>
      <c r="C232" s="5" t="s">
        <v>176</v>
      </c>
      <c r="D232" s="5" t="s">
        <v>35</v>
      </c>
      <c r="E232" s="5" t="s">
        <v>187</v>
      </c>
      <c r="F232" s="5" t="s">
        <v>186</v>
      </c>
      <c r="G232" s="5">
        <v>2</v>
      </c>
      <c r="H232" s="15">
        <v>1</v>
      </c>
      <c r="I232" s="4"/>
      <c r="J232" s="13">
        <v>1.0698283330008198</v>
      </c>
      <c r="K232" s="5">
        <v>2015</v>
      </c>
      <c r="L232" s="5" t="s">
        <v>185</v>
      </c>
      <c r="M232" s="12">
        <v>100</v>
      </c>
      <c r="N232" s="5">
        <v>2015</v>
      </c>
      <c r="O232" s="5" t="s">
        <v>185</v>
      </c>
      <c r="P232" s="12">
        <v>15.1</v>
      </c>
      <c r="Q232" s="5">
        <v>2015</v>
      </c>
      <c r="R232" s="5" t="s">
        <v>185</v>
      </c>
      <c r="S232" s="12"/>
      <c r="U232" s="5" t="s">
        <v>1569</v>
      </c>
      <c r="V232" s="12">
        <v>0.39409510290986521</v>
      </c>
      <c r="W232" s="5">
        <v>2015</v>
      </c>
      <c r="X232" s="5" t="s">
        <v>185</v>
      </c>
      <c r="Y232" s="12">
        <v>24.28</v>
      </c>
      <c r="Z232" s="5">
        <v>2015</v>
      </c>
      <c r="AA232" s="5" t="s">
        <v>185</v>
      </c>
      <c r="AB232" s="12">
        <v>68.214279630943935</v>
      </c>
      <c r="AC232" s="5">
        <v>2015</v>
      </c>
      <c r="AD232" s="5" t="s">
        <v>185</v>
      </c>
      <c r="AE232" s="14">
        <v>100</v>
      </c>
      <c r="AF232" s="5">
        <v>2015</v>
      </c>
      <c r="AG232" s="5" t="s">
        <v>185</v>
      </c>
      <c r="AH232" s="14"/>
      <c r="AJ232" s="5" t="s">
        <v>1569</v>
      </c>
    </row>
    <row r="233" spans="1:36" ht="12.75" customHeight="1" x14ac:dyDescent="0.25">
      <c r="A233" s="5" t="s">
        <v>188</v>
      </c>
      <c r="B233" s="5" t="s">
        <v>177</v>
      </c>
      <c r="C233" s="5" t="s">
        <v>176</v>
      </c>
      <c r="D233" s="5" t="s">
        <v>35</v>
      </c>
      <c r="E233" s="5" t="s">
        <v>190</v>
      </c>
      <c r="F233" s="5" t="s">
        <v>189</v>
      </c>
      <c r="G233" s="5">
        <v>2</v>
      </c>
      <c r="H233" s="15">
        <v>1</v>
      </c>
      <c r="I233" s="4"/>
      <c r="J233" s="13">
        <v>1.1535350365427564</v>
      </c>
      <c r="K233" s="5">
        <v>2015</v>
      </c>
      <c r="L233" s="5" t="s">
        <v>188</v>
      </c>
      <c r="M233" s="12">
        <v>100</v>
      </c>
      <c r="N233" s="5">
        <v>2015</v>
      </c>
      <c r="O233" s="5" t="s">
        <v>188</v>
      </c>
      <c r="P233" s="12">
        <v>8.7087087087087074</v>
      </c>
      <c r="Q233" s="5">
        <v>2015</v>
      </c>
      <c r="R233" s="5" t="s">
        <v>188</v>
      </c>
      <c r="S233" s="12"/>
      <c r="U233" s="5" t="s">
        <v>1569</v>
      </c>
      <c r="V233" s="12">
        <v>0</v>
      </c>
      <c r="W233" s="5">
        <v>2015</v>
      </c>
      <c r="X233" s="5" t="s">
        <v>188</v>
      </c>
      <c r="Y233" s="12">
        <v>25.38</v>
      </c>
      <c r="Z233" s="5">
        <v>2015</v>
      </c>
      <c r="AA233" s="5" t="s">
        <v>188</v>
      </c>
      <c r="AB233" s="12">
        <v>64.916322181484887</v>
      </c>
      <c r="AC233" s="5">
        <v>2015</v>
      </c>
      <c r="AD233" s="5" t="s">
        <v>188</v>
      </c>
      <c r="AE233" s="14">
        <v>100</v>
      </c>
      <c r="AF233" s="5">
        <v>2015</v>
      </c>
      <c r="AG233" s="5" t="s">
        <v>188</v>
      </c>
      <c r="AH233" s="14"/>
      <c r="AJ233" s="5" t="s">
        <v>1569</v>
      </c>
    </row>
    <row r="234" spans="1:36" ht="12.75" customHeight="1" x14ac:dyDescent="0.25">
      <c r="A234" s="5" t="s">
        <v>191</v>
      </c>
      <c r="B234" s="5" t="s">
        <v>177</v>
      </c>
      <c r="C234" s="5" t="s">
        <v>176</v>
      </c>
      <c r="D234" s="5" t="s">
        <v>35</v>
      </c>
      <c r="E234" s="5" t="s">
        <v>193</v>
      </c>
      <c r="F234" s="5" t="s">
        <v>192</v>
      </c>
      <c r="G234" s="5">
        <v>2</v>
      </c>
      <c r="H234" s="15">
        <v>1</v>
      </c>
      <c r="I234" s="4"/>
      <c r="J234" s="13">
        <v>0.86876682987766551</v>
      </c>
      <c r="K234" s="5">
        <v>2015</v>
      </c>
      <c r="L234" s="5" t="s">
        <v>191</v>
      </c>
      <c r="M234" s="12">
        <v>100</v>
      </c>
      <c r="N234" s="5">
        <v>2015</v>
      </c>
      <c r="O234" s="5" t="s">
        <v>191</v>
      </c>
      <c r="P234" s="12">
        <v>11.88</v>
      </c>
      <c r="Q234" s="5">
        <v>2015</v>
      </c>
      <c r="R234" s="5" t="s">
        <v>191</v>
      </c>
      <c r="S234" s="12"/>
      <c r="U234" s="5" t="s">
        <v>1569</v>
      </c>
      <c r="V234" s="12">
        <v>0</v>
      </c>
      <c r="W234" s="5">
        <v>2015</v>
      </c>
      <c r="X234" s="5" t="s">
        <v>191</v>
      </c>
      <c r="Y234" s="12">
        <v>25.542999999999999</v>
      </c>
      <c r="Z234" s="5">
        <v>2015</v>
      </c>
      <c r="AA234" s="5" t="s">
        <v>191</v>
      </c>
      <c r="AB234" s="12">
        <v>65.553296722659468</v>
      </c>
      <c r="AC234" s="5">
        <v>2015</v>
      </c>
      <c r="AD234" s="5" t="s">
        <v>191</v>
      </c>
      <c r="AE234" s="14">
        <v>100</v>
      </c>
      <c r="AF234" s="5">
        <v>2015</v>
      </c>
      <c r="AG234" s="5" t="s">
        <v>191</v>
      </c>
      <c r="AH234" s="14"/>
      <c r="AJ234" s="5" t="s">
        <v>1569</v>
      </c>
    </row>
    <row r="235" spans="1:36" ht="12.75" customHeight="1" x14ac:dyDescent="0.25">
      <c r="A235" s="5" t="s">
        <v>1189</v>
      </c>
      <c r="B235" s="5" t="s">
        <v>1192</v>
      </c>
      <c r="C235" s="5" t="s">
        <v>1191</v>
      </c>
      <c r="D235" s="5" t="s">
        <v>1038</v>
      </c>
      <c r="E235" s="5" t="s">
        <v>1193</v>
      </c>
      <c r="F235" s="5" t="s">
        <v>1190</v>
      </c>
      <c r="G235" s="5">
        <v>1</v>
      </c>
      <c r="H235" s="15">
        <v>1</v>
      </c>
      <c r="I235" s="4" t="s">
        <v>3170</v>
      </c>
      <c r="J235" s="13">
        <v>1.1379166666666667</v>
      </c>
      <c r="K235" s="5">
        <v>2015</v>
      </c>
      <c r="L235" s="5" t="s">
        <v>1189</v>
      </c>
      <c r="M235" s="12">
        <v>100</v>
      </c>
      <c r="N235" s="5">
        <v>2015</v>
      </c>
      <c r="O235" s="5" t="s">
        <v>1189</v>
      </c>
      <c r="P235" s="12">
        <v>16</v>
      </c>
      <c r="Q235" s="5">
        <v>2015</v>
      </c>
      <c r="R235" s="5" t="s">
        <v>1189</v>
      </c>
      <c r="S235" s="12"/>
      <c r="U235" s="5" t="s">
        <v>1569</v>
      </c>
      <c r="V235" s="12">
        <v>0</v>
      </c>
      <c r="W235" s="5">
        <v>2015</v>
      </c>
      <c r="X235" s="5" t="s">
        <v>1189</v>
      </c>
      <c r="Y235" s="12">
        <v>0</v>
      </c>
      <c r="Z235" s="5">
        <v>2015</v>
      </c>
      <c r="AA235" s="5" t="s">
        <v>1189</v>
      </c>
      <c r="AB235" s="12">
        <v>0</v>
      </c>
      <c r="AC235" s="5">
        <v>2015</v>
      </c>
      <c r="AD235" s="5" t="s">
        <v>1189</v>
      </c>
      <c r="AE235" s="14">
        <v>90</v>
      </c>
      <c r="AF235" s="5">
        <v>2015</v>
      </c>
      <c r="AG235" s="5" t="s">
        <v>1189</v>
      </c>
      <c r="AH235" s="14"/>
      <c r="AJ235" s="5" t="s">
        <v>1569</v>
      </c>
    </row>
    <row r="236" spans="1:36" ht="12.75" customHeight="1" x14ac:dyDescent="0.25">
      <c r="A236" s="5" t="s">
        <v>1194</v>
      </c>
      <c r="B236" s="5" t="s">
        <v>1197</v>
      </c>
      <c r="C236" s="5" t="s">
        <v>1196</v>
      </c>
      <c r="D236" s="5" t="s">
        <v>1038</v>
      </c>
      <c r="E236" s="5" t="s">
        <v>1198</v>
      </c>
      <c r="F236" s="5" t="s">
        <v>1195</v>
      </c>
      <c r="G236" s="5">
        <v>2</v>
      </c>
      <c r="H236" s="15">
        <v>1</v>
      </c>
      <c r="I236" s="4"/>
      <c r="J236" s="13">
        <v>0.9930285424207892</v>
      </c>
      <c r="K236" s="5">
        <v>2015</v>
      </c>
      <c r="L236" s="5" t="s">
        <v>1194</v>
      </c>
      <c r="M236" s="12">
        <v>100</v>
      </c>
      <c r="N236" s="5">
        <v>2015</v>
      </c>
      <c r="O236" s="5" t="s">
        <v>1194</v>
      </c>
      <c r="P236" s="12">
        <v>8.3000000000000007</v>
      </c>
      <c r="Q236" s="5">
        <v>2015</v>
      </c>
      <c r="R236" s="5" t="s">
        <v>1194</v>
      </c>
      <c r="S236" s="12"/>
      <c r="U236" s="5" t="s">
        <v>1569</v>
      </c>
      <c r="V236" s="12">
        <v>0</v>
      </c>
      <c r="W236" s="5">
        <v>2015</v>
      </c>
      <c r="X236" s="5" t="s">
        <v>1194</v>
      </c>
      <c r="Y236" s="12">
        <v>0</v>
      </c>
      <c r="Z236" s="5">
        <v>2015</v>
      </c>
      <c r="AA236" s="5" t="s">
        <v>1194</v>
      </c>
      <c r="AB236" s="12">
        <v>0</v>
      </c>
      <c r="AC236" s="5">
        <v>2015</v>
      </c>
      <c r="AD236" s="5" t="s">
        <v>1194</v>
      </c>
      <c r="AE236" s="14">
        <v>0</v>
      </c>
      <c r="AF236" s="5">
        <v>2015</v>
      </c>
      <c r="AG236" s="5" t="s">
        <v>1194</v>
      </c>
      <c r="AH236" s="14"/>
      <c r="AJ236" s="5" t="s">
        <v>1569</v>
      </c>
    </row>
    <row r="237" spans="1:36" ht="12.75" customHeight="1" x14ac:dyDescent="0.25">
      <c r="A237" s="5" t="s">
        <v>1199</v>
      </c>
      <c r="B237" s="5" t="s">
        <v>1197</v>
      </c>
      <c r="C237" s="5" t="s">
        <v>1196</v>
      </c>
      <c r="D237" s="5" t="s">
        <v>1038</v>
      </c>
      <c r="E237" s="5" t="s">
        <v>1201</v>
      </c>
      <c r="F237" s="5" t="s">
        <v>1200</v>
      </c>
      <c r="G237" s="5">
        <v>2</v>
      </c>
      <c r="H237" s="15">
        <v>2</v>
      </c>
      <c r="I237" s="4" t="s">
        <v>1921</v>
      </c>
      <c r="J237" s="13" t="s">
        <v>1569</v>
      </c>
      <c r="L237" s="5" t="s">
        <v>1569</v>
      </c>
      <c r="M237" s="12">
        <v>77</v>
      </c>
      <c r="O237" s="5" t="s">
        <v>1199</v>
      </c>
      <c r="P237" s="12" t="s">
        <v>1569</v>
      </c>
      <c r="R237" s="5" t="s">
        <v>1569</v>
      </c>
      <c r="S237" s="12"/>
      <c r="U237" s="5" t="s">
        <v>1569</v>
      </c>
      <c r="V237" s="12" t="s">
        <v>1569</v>
      </c>
      <c r="X237" s="5" t="s">
        <v>1569</v>
      </c>
      <c r="Y237" s="12" t="s">
        <v>1569</v>
      </c>
      <c r="AA237" s="5" t="s">
        <v>1569</v>
      </c>
      <c r="AB237" s="12" t="s">
        <v>1569</v>
      </c>
      <c r="AD237" s="5" t="s">
        <v>1569</v>
      </c>
      <c r="AE237" s="14" t="s">
        <v>1569</v>
      </c>
      <c r="AG237" s="5" t="s">
        <v>1569</v>
      </c>
      <c r="AH237" s="14"/>
      <c r="AJ237" s="5" t="s">
        <v>1569</v>
      </c>
    </row>
    <row r="238" spans="1:36" ht="12.75" customHeight="1" x14ac:dyDescent="0.25">
      <c r="A238" s="5" t="s">
        <v>852</v>
      </c>
      <c r="B238" s="5" t="s">
        <v>13</v>
      </c>
      <c r="C238" s="5" t="s">
        <v>851</v>
      </c>
      <c r="D238" s="5" t="s">
        <v>620</v>
      </c>
      <c r="E238" s="5" t="s">
        <v>1579</v>
      </c>
      <c r="F238" s="5" t="s">
        <v>853</v>
      </c>
      <c r="G238" s="5">
        <v>1</v>
      </c>
      <c r="H238" s="15">
        <v>3</v>
      </c>
      <c r="I238" s="4" t="s">
        <v>3171</v>
      </c>
      <c r="J238" s="13"/>
      <c r="L238" s="5" t="s">
        <v>1569</v>
      </c>
      <c r="M238" s="12">
        <v>45</v>
      </c>
      <c r="N238" s="5">
        <v>2005</v>
      </c>
      <c r="O238" s="5" t="s">
        <v>852</v>
      </c>
      <c r="P238" s="12" t="s">
        <v>1569</v>
      </c>
      <c r="R238" s="5" t="s">
        <v>1569</v>
      </c>
      <c r="S238" s="12"/>
      <c r="U238" s="5" t="s">
        <v>1569</v>
      </c>
      <c r="V238" s="12">
        <v>0</v>
      </c>
      <c r="W238" s="5">
        <v>2005</v>
      </c>
      <c r="X238" s="5" t="s">
        <v>852</v>
      </c>
      <c r="Y238" s="12">
        <v>0</v>
      </c>
      <c r="Z238" s="5">
        <v>2005</v>
      </c>
      <c r="AA238" s="5" t="s">
        <v>852</v>
      </c>
      <c r="AB238" s="12">
        <v>0</v>
      </c>
      <c r="AC238" s="5">
        <v>2005</v>
      </c>
      <c r="AD238" s="5" t="s">
        <v>852</v>
      </c>
      <c r="AE238" s="14">
        <v>0</v>
      </c>
      <c r="AF238" s="5">
        <v>2005</v>
      </c>
      <c r="AG238" s="5" t="s">
        <v>852</v>
      </c>
      <c r="AH238" s="14"/>
      <c r="AJ238" s="5" t="s">
        <v>1569</v>
      </c>
    </row>
    <row r="239" spans="1:36" ht="12.75" customHeight="1" x14ac:dyDescent="0.25">
      <c r="A239" s="5" t="s">
        <v>854</v>
      </c>
      <c r="B239" s="5" t="s">
        <v>856</v>
      </c>
      <c r="C239" s="5" t="s">
        <v>855</v>
      </c>
      <c r="D239" s="5" t="s">
        <v>620</v>
      </c>
      <c r="E239" s="5" t="s">
        <v>857</v>
      </c>
      <c r="F239" s="5" t="s">
        <v>855</v>
      </c>
      <c r="G239" s="5">
        <v>0</v>
      </c>
      <c r="H239" s="15">
        <v>1</v>
      </c>
      <c r="I239" s="4"/>
      <c r="J239" s="13">
        <v>0.5</v>
      </c>
      <c r="K239" s="5">
        <v>2015</v>
      </c>
      <c r="L239" s="5" t="s">
        <v>854</v>
      </c>
      <c r="M239" s="12">
        <v>38</v>
      </c>
      <c r="N239" s="5">
        <v>2015</v>
      </c>
      <c r="O239" s="5" t="s">
        <v>854</v>
      </c>
      <c r="P239" s="12">
        <v>6.593406593406594</v>
      </c>
      <c r="Q239" s="5">
        <v>2015</v>
      </c>
      <c r="R239" s="5" t="s">
        <v>854</v>
      </c>
      <c r="S239" s="12"/>
      <c r="U239" s="5" t="s">
        <v>1569</v>
      </c>
      <c r="V239" s="12">
        <v>0</v>
      </c>
      <c r="W239" s="5">
        <v>2015</v>
      </c>
      <c r="X239" s="5" t="s">
        <v>854</v>
      </c>
      <c r="Y239" s="12">
        <v>0</v>
      </c>
      <c r="Z239" s="5">
        <v>2015</v>
      </c>
      <c r="AA239" s="5" t="s">
        <v>854</v>
      </c>
      <c r="AB239" s="12">
        <v>0</v>
      </c>
      <c r="AC239" s="5">
        <v>2015</v>
      </c>
      <c r="AD239" s="5" t="s">
        <v>854</v>
      </c>
      <c r="AE239" s="14">
        <v>0</v>
      </c>
      <c r="AF239" s="5">
        <v>2015</v>
      </c>
      <c r="AG239" s="5" t="s">
        <v>854</v>
      </c>
      <c r="AH239" s="14"/>
      <c r="AJ239" s="5" t="s">
        <v>1569</v>
      </c>
    </row>
    <row r="240" spans="1:36" ht="12.75" customHeight="1" x14ac:dyDescent="0.25">
      <c r="A240" s="5" t="s">
        <v>194</v>
      </c>
      <c r="B240" s="5" t="s">
        <v>1661</v>
      </c>
      <c r="C240" s="5" t="s">
        <v>196</v>
      </c>
      <c r="D240" s="5" t="s">
        <v>35</v>
      </c>
      <c r="E240" s="5" t="s">
        <v>197</v>
      </c>
      <c r="F240" s="5" t="s">
        <v>195</v>
      </c>
      <c r="G240" s="5">
        <v>1</v>
      </c>
      <c r="H240" s="15">
        <v>1</v>
      </c>
      <c r="I240" s="4" t="s">
        <v>3172</v>
      </c>
      <c r="J240" s="13">
        <v>0.90052920423363381</v>
      </c>
      <c r="K240" s="5">
        <v>2012</v>
      </c>
      <c r="L240" s="5" t="s">
        <v>194</v>
      </c>
      <c r="M240" s="12" t="s">
        <v>1569</v>
      </c>
      <c r="O240" s="5" t="s">
        <v>1569</v>
      </c>
      <c r="P240" s="12">
        <v>5.8999999999999995</v>
      </c>
      <c r="Q240" s="5">
        <v>2012</v>
      </c>
      <c r="R240" s="5" t="s">
        <v>194</v>
      </c>
      <c r="S240" s="12"/>
      <c r="U240" s="5" t="s">
        <v>1569</v>
      </c>
      <c r="V240" s="12">
        <v>29</v>
      </c>
      <c r="W240" s="5">
        <v>2012</v>
      </c>
      <c r="X240" s="5" t="s">
        <v>194</v>
      </c>
      <c r="Y240" s="12">
        <v>36</v>
      </c>
      <c r="Z240" s="5">
        <v>2012</v>
      </c>
      <c r="AA240" s="5" t="s">
        <v>194</v>
      </c>
      <c r="AB240" s="12">
        <v>8</v>
      </c>
      <c r="AC240" s="5">
        <v>2012</v>
      </c>
      <c r="AD240" s="5" t="s">
        <v>194</v>
      </c>
      <c r="AE240" s="14">
        <v>100</v>
      </c>
      <c r="AF240" s="5">
        <v>2012</v>
      </c>
      <c r="AG240" s="5" t="s">
        <v>194</v>
      </c>
      <c r="AH240" s="14"/>
      <c r="AJ240" s="5" t="s">
        <v>1569</v>
      </c>
    </row>
    <row r="241" spans="1:36" ht="12.75" customHeight="1" x14ac:dyDescent="0.25">
      <c r="A241" s="5" t="s">
        <v>858</v>
      </c>
      <c r="B241" s="5" t="s">
        <v>860</v>
      </c>
      <c r="C241" s="5" t="s">
        <v>1715</v>
      </c>
      <c r="D241" s="5" t="s">
        <v>620</v>
      </c>
      <c r="E241" s="5" t="s">
        <v>861</v>
      </c>
      <c r="F241" s="5" t="s">
        <v>859</v>
      </c>
      <c r="G241" s="5">
        <v>2</v>
      </c>
      <c r="H241" s="15">
        <v>1</v>
      </c>
      <c r="I241" s="4"/>
      <c r="J241" s="13">
        <v>0.82178084474505386</v>
      </c>
      <c r="K241" s="5">
        <v>2011</v>
      </c>
      <c r="L241" s="5" t="s">
        <v>858</v>
      </c>
      <c r="M241" s="12" t="s">
        <v>1569</v>
      </c>
      <c r="O241" s="5" t="s">
        <v>1569</v>
      </c>
      <c r="P241" s="12" t="s">
        <v>1569</v>
      </c>
      <c r="R241" s="5" t="s">
        <v>1569</v>
      </c>
      <c r="S241" s="12"/>
      <c r="U241" s="5" t="s">
        <v>1569</v>
      </c>
      <c r="V241" s="12">
        <v>0</v>
      </c>
      <c r="W241" s="5">
        <v>2011</v>
      </c>
      <c r="X241" s="5" t="s">
        <v>858</v>
      </c>
      <c r="Y241" s="12">
        <v>0</v>
      </c>
      <c r="Z241" s="5">
        <v>2011</v>
      </c>
      <c r="AA241" s="5" t="s">
        <v>858</v>
      </c>
      <c r="AB241" s="12">
        <v>0</v>
      </c>
      <c r="AC241" s="5">
        <v>2011</v>
      </c>
      <c r="AD241" s="5" t="s">
        <v>858</v>
      </c>
      <c r="AE241" s="14">
        <v>0</v>
      </c>
      <c r="AF241" s="5">
        <v>2011</v>
      </c>
      <c r="AG241" s="5" t="s">
        <v>858</v>
      </c>
      <c r="AH241" s="14"/>
      <c r="AJ241" s="5" t="s">
        <v>1569</v>
      </c>
    </row>
    <row r="242" spans="1:36" ht="12.75" customHeight="1" x14ac:dyDescent="0.25">
      <c r="A242" s="5" t="s">
        <v>862</v>
      </c>
      <c r="B242" s="5" t="s">
        <v>860</v>
      </c>
      <c r="C242" s="5" t="s">
        <v>1715</v>
      </c>
      <c r="D242" s="5" t="s">
        <v>620</v>
      </c>
      <c r="E242" s="5" t="s">
        <v>864</v>
      </c>
      <c r="F242" s="5" t="s">
        <v>863</v>
      </c>
      <c r="G242" s="5">
        <v>2</v>
      </c>
      <c r="H242" s="15">
        <v>1</v>
      </c>
      <c r="I242" s="4"/>
      <c r="J242" s="13">
        <v>1.7081278538812783</v>
      </c>
      <c r="K242" s="5">
        <v>2015</v>
      </c>
      <c r="L242" s="5" t="s">
        <v>862</v>
      </c>
      <c r="M242" s="12">
        <v>100</v>
      </c>
      <c r="N242" s="5">
        <v>2015</v>
      </c>
      <c r="O242" s="5" t="s">
        <v>862</v>
      </c>
      <c r="P242" s="12">
        <v>14.78</v>
      </c>
      <c r="Q242" s="5">
        <v>2015</v>
      </c>
      <c r="R242" s="5" t="s">
        <v>862</v>
      </c>
      <c r="S242" s="12"/>
      <c r="U242" s="5" t="s">
        <v>1569</v>
      </c>
      <c r="V242" s="12">
        <v>0</v>
      </c>
      <c r="W242" s="5">
        <v>2015</v>
      </c>
      <c r="X242" s="5" t="s">
        <v>862</v>
      </c>
      <c r="Y242" s="12">
        <v>0</v>
      </c>
      <c r="Z242" s="5">
        <v>2015</v>
      </c>
      <c r="AA242" s="5" t="s">
        <v>862</v>
      </c>
      <c r="AB242" s="12">
        <v>0</v>
      </c>
      <c r="AC242" s="5">
        <v>2015</v>
      </c>
      <c r="AD242" s="5" t="s">
        <v>862</v>
      </c>
      <c r="AE242" s="14">
        <v>88.888888888888886</v>
      </c>
      <c r="AF242" s="5">
        <v>2015</v>
      </c>
      <c r="AG242" s="5" t="s">
        <v>862</v>
      </c>
      <c r="AH242" s="14"/>
      <c r="AJ242" s="5" t="s">
        <v>1569</v>
      </c>
    </row>
    <row r="243" spans="1:36" ht="12.75" customHeight="1" x14ac:dyDescent="0.25">
      <c r="A243" s="5" t="s">
        <v>198</v>
      </c>
      <c r="B243" s="5" t="s">
        <v>200</v>
      </c>
      <c r="C243" s="5" t="s">
        <v>199</v>
      </c>
      <c r="D243" s="5" t="s">
        <v>35</v>
      </c>
      <c r="E243" s="5" t="s">
        <v>201</v>
      </c>
      <c r="F243" s="5" t="s">
        <v>199</v>
      </c>
      <c r="G243" s="5">
        <v>0</v>
      </c>
      <c r="H243" s="15">
        <v>2</v>
      </c>
      <c r="I243" s="4" t="s">
        <v>1922</v>
      </c>
      <c r="J243" s="13" t="s">
        <v>1569</v>
      </c>
      <c r="L243" s="5" t="s">
        <v>1569</v>
      </c>
      <c r="M243" s="12">
        <v>100</v>
      </c>
      <c r="O243" s="5" t="s">
        <v>198</v>
      </c>
      <c r="P243" s="12" t="s">
        <v>1569</v>
      </c>
      <c r="R243" s="5" t="s">
        <v>1569</v>
      </c>
      <c r="S243" s="12"/>
      <c r="U243" s="5" t="s">
        <v>1569</v>
      </c>
      <c r="V243" s="12">
        <v>0</v>
      </c>
      <c r="X243" s="5" t="s">
        <v>198</v>
      </c>
      <c r="Y243" s="12">
        <v>0</v>
      </c>
      <c r="AA243" s="5" t="s">
        <v>198</v>
      </c>
      <c r="AB243" s="12">
        <v>0</v>
      </c>
      <c r="AD243" s="5" t="s">
        <v>198</v>
      </c>
      <c r="AE243" s="14">
        <v>0</v>
      </c>
      <c r="AG243" s="5" t="s">
        <v>198</v>
      </c>
      <c r="AH243" s="14"/>
      <c r="AJ243" s="5" t="s">
        <v>1569</v>
      </c>
    </row>
    <row r="244" spans="1:36" ht="12.75" customHeight="1" x14ac:dyDescent="0.25">
      <c r="A244" s="5" t="s">
        <v>869</v>
      </c>
      <c r="B244" s="5" t="s">
        <v>1466</v>
      </c>
      <c r="C244" s="5" t="s">
        <v>867</v>
      </c>
      <c r="D244" s="5" t="s">
        <v>620</v>
      </c>
      <c r="E244" s="5" t="s">
        <v>871</v>
      </c>
      <c r="F244" s="5" t="s">
        <v>870</v>
      </c>
      <c r="G244" s="5">
        <v>1</v>
      </c>
      <c r="H244" s="15">
        <v>2</v>
      </c>
      <c r="I244" s="4" t="s">
        <v>1923</v>
      </c>
      <c r="J244" s="13">
        <v>3.0390646639486465</v>
      </c>
      <c r="K244" s="5">
        <v>2015</v>
      </c>
      <c r="L244" s="5" t="s">
        <v>869</v>
      </c>
      <c r="M244" s="12">
        <v>80</v>
      </c>
      <c r="N244" s="5">
        <v>2015</v>
      </c>
      <c r="O244" s="5" t="s">
        <v>869</v>
      </c>
      <c r="P244" s="12">
        <v>13.111311131113112</v>
      </c>
      <c r="Q244" s="5">
        <v>2015</v>
      </c>
      <c r="R244" s="5" t="s">
        <v>869</v>
      </c>
      <c r="S244" s="12"/>
      <c r="U244" s="5" t="s">
        <v>1569</v>
      </c>
      <c r="V244" s="12">
        <v>0</v>
      </c>
      <c r="W244" s="5">
        <v>2015</v>
      </c>
      <c r="X244" s="5" t="s">
        <v>869</v>
      </c>
      <c r="Y244" s="12">
        <v>0</v>
      </c>
      <c r="Z244" s="5">
        <v>2015</v>
      </c>
      <c r="AA244" s="5" t="s">
        <v>869</v>
      </c>
      <c r="AB244" s="12">
        <v>0</v>
      </c>
      <c r="AC244" s="5">
        <v>2015</v>
      </c>
      <c r="AD244" s="5" t="s">
        <v>869</v>
      </c>
      <c r="AE244" s="14">
        <v>0</v>
      </c>
      <c r="AF244" s="5">
        <v>2015</v>
      </c>
      <c r="AG244" s="5" t="s">
        <v>869</v>
      </c>
      <c r="AH244" s="14"/>
      <c r="AJ244" s="5" t="s">
        <v>1569</v>
      </c>
    </row>
    <row r="245" spans="1:36" ht="12.75" customHeight="1" x14ac:dyDescent="0.25">
      <c r="A245" s="5" t="s">
        <v>872</v>
      </c>
      <c r="B245" s="5" t="s">
        <v>1631</v>
      </c>
      <c r="C245" s="5" t="s">
        <v>874</v>
      </c>
      <c r="D245" s="5" t="s">
        <v>620</v>
      </c>
      <c r="E245" s="5" t="s">
        <v>875</v>
      </c>
      <c r="F245" s="5" t="s">
        <v>873</v>
      </c>
      <c r="G245" s="5">
        <v>1</v>
      </c>
      <c r="H245" s="15">
        <v>1</v>
      </c>
      <c r="I245" s="4"/>
      <c r="J245" s="13">
        <v>0.63891675025075223</v>
      </c>
      <c r="K245" s="5">
        <v>2011</v>
      </c>
      <c r="L245" s="5" t="s">
        <v>872</v>
      </c>
      <c r="M245" s="12">
        <v>48</v>
      </c>
      <c r="N245" s="5">
        <v>2011</v>
      </c>
      <c r="O245" s="5" t="s">
        <v>872</v>
      </c>
      <c r="P245" s="12">
        <v>12</v>
      </c>
      <c r="Q245" s="5">
        <v>2011</v>
      </c>
      <c r="R245" s="5" t="s">
        <v>872</v>
      </c>
      <c r="S245" s="12"/>
      <c r="U245" s="5" t="s">
        <v>1569</v>
      </c>
      <c r="V245" s="12">
        <v>0</v>
      </c>
      <c r="W245" s="5">
        <v>2011</v>
      </c>
      <c r="X245" s="5" t="s">
        <v>872</v>
      </c>
      <c r="Y245" s="12">
        <v>0</v>
      </c>
      <c r="Z245" s="5">
        <v>2011</v>
      </c>
      <c r="AA245" s="5" t="s">
        <v>872</v>
      </c>
      <c r="AB245" s="12">
        <v>0</v>
      </c>
      <c r="AC245" s="5">
        <v>2011</v>
      </c>
      <c r="AD245" s="5" t="s">
        <v>872</v>
      </c>
      <c r="AE245" s="14">
        <v>55.555555555555557</v>
      </c>
      <c r="AF245" s="5">
        <v>2011</v>
      </c>
      <c r="AG245" s="5" t="s">
        <v>872</v>
      </c>
      <c r="AH245" s="14"/>
      <c r="AJ245" s="5" t="s">
        <v>1569</v>
      </c>
    </row>
    <row r="246" spans="1:36" ht="12.75" customHeight="1" x14ac:dyDescent="0.25">
      <c r="A246" s="5" t="s">
        <v>202</v>
      </c>
      <c r="B246" s="5" t="s">
        <v>205</v>
      </c>
      <c r="C246" s="5" t="s">
        <v>204</v>
      </c>
      <c r="D246" s="5" t="s">
        <v>35</v>
      </c>
      <c r="E246" s="5" t="s">
        <v>206</v>
      </c>
      <c r="F246" s="5" t="s">
        <v>203</v>
      </c>
      <c r="G246" s="5">
        <v>2</v>
      </c>
      <c r="H246" s="15">
        <v>2</v>
      </c>
      <c r="I246" s="4" t="s">
        <v>1900</v>
      </c>
      <c r="J246" s="13" t="s">
        <v>1569</v>
      </c>
      <c r="L246" s="5" t="s">
        <v>1569</v>
      </c>
      <c r="M246" s="12">
        <v>95</v>
      </c>
      <c r="O246" s="5" t="s">
        <v>202</v>
      </c>
      <c r="P246" s="12">
        <v>9.0909090909090917</v>
      </c>
      <c r="R246" s="5" t="s">
        <v>202</v>
      </c>
      <c r="S246" s="12"/>
      <c r="U246" s="5" t="s">
        <v>1569</v>
      </c>
      <c r="V246" s="12" t="s">
        <v>1569</v>
      </c>
      <c r="X246" s="5" t="s">
        <v>1569</v>
      </c>
      <c r="Y246" s="12" t="s">
        <v>1569</v>
      </c>
      <c r="AA246" s="5" t="s">
        <v>1569</v>
      </c>
      <c r="AB246" s="12" t="s">
        <v>1569</v>
      </c>
      <c r="AD246" s="5" t="s">
        <v>1569</v>
      </c>
      <c r="AE246" s="14" t="s">
        <v>1569</v>
      </c>
      <c r="AG246" s="5" t="s">
        <v>1569</v>
      </c>
      <c r="AH246" s="14"/>
      <c r="AJ246" s="5" t="s">
        <v>1569</v>
      </c>
    </row>
    <row r="247" spans="1:36" ht="12.75" customHeight="1" x14ac:dyDescent="0.25">
      <c r="A247" s="5" t="s">
        <v>207</v>
      </c>
      <c r="B247" s="5" t="s">
        <v>205</v>
      </c>
      <c r="C247" s="5" t="s">
        <v>204</v>
      </c>
      <c r="D247" s="5" t="s">
        <v>35</v>
      </c>
      <c r="E247" s="5" t="s">
        <v>209</v>
      </c>
      <c r="F247" s="5" t="s">
        <v>208</v>
      </c>
      <c r="G247" s="5">
        <v>2</v>
      </c>
      <c r="H247" s="15">
        <v>2</v>
      </c>
      <c r="I247" s="4" t="s">
        <v>1900</v>
      </c>
      <c r="J247" s="13">
        <v>1.3300979622135771</v>
      </c>
      <c r="K247" s="5">
        <v>2014</v>
      </c>
      <c r="L247" s="5" t="s">
        <v>207</v>
      </c>
      <c r="M247" s="12" t="s">
        <v>1569</v>
      </c>
      <c r="O247" s="5" t="s">
        <v>1569</v>
      </c>
      <c r="P247" s="12" t="s">
        <v>1569</v>
      </c>
      <c r="R247" s="5" t="s">
        <v>1569</v>
      </c>
      <c r="S247" s="12"/>
      <c r="U247" s="5" t="s">
        <v>1569</v>
      </c>
      <c r="V247" s="12" t="s">
        <v>1569</v>
      </c>
      <c r="X247" s="5" t="s">
        <v>1569</v>
      </c>
      <c r="Y247" s="12" t="s">
        <v>1569</v>
      </c>
      <c r="AA247" s="5" t="s">
        <v>1569</v>
      </c>
      <c r="AB247" s="12" t="s">
        <v>1569</v>
      </c>
      <c r="AD247" s="5" t="s">
        <v>1569</v>
      </c>
      <c r="AE247" s="14" t="s">
        <v>1569</v>
      </c>
      <c r="AG247" s="5" t="s">
        <v>1569</v>
      </c>
      <c r="AH247" s="14"/>
      <c r="AJ247" s="5" t="s">
        <v>1569</v>
      </c>
    </row>
    <row r="248" spans="1:36" ht="12.75" customHeight="1" x14ac:dyDescent="0.25">
      <c r="A248" s="5" t="s">
        <v>1207</v>
      </c>
      <c r="B248" s="5" t="s">
        <v>1205</v>
      </c>
      <c r="C248" s="5" t="s">
        <v>1204</v>
      </c>
      <c r="D248" s="5" t="s">
        <v>1038</v>
      </c>
      <c r="E248" s="5" t="s">
        <v>1208</v>
      </c>
      <c r="F248" s="5" t="s">
        <v>3313</v>
      </c>
      <c r="G248" s="5">
        <v>2</v>
      </c>
      <c r="H248" s="15">
        <v>2</v>
      </c>
      <c r="I248" s="4" t="s">
        <v>3314</v>
      </c>
      <c r="J248" s="13">
        <v>0.66666666666666674</v>
      </c>
      <c r="K248" s="5">
        <v>2016</v>
      </c>
      <c r="L248" s="5" t="s">
        <v>1207</v>
      </c>
      <c r="M248" s="12">
        <v>100</v>
      </c>
      <c r="N248" s="5">
        <v>2016</v>
      </c>
      <c r="O248" s="5" t="s">
        <v>1207</v>
      </c>
      <c r="P248" s="12">
        <v>17</v>
      </c>
      <c r="Q248" s="5">
        <v>2016</v>
      </c>
      <c r="R248" s="5" t="s">
        <v>1207</v>
      </c>
      <c r="S248" s="12"/>
      <c r="U248" s="5" t="s">
        <v>1569</v>
      </c>
      <c r="V248" s="12">
        <v>60</v>
      </c>
      <c r="W248" s="5">
        <v>2016</v>
      </c>
      <c r="X248" s="5" t="s">
        <v>1207</v>
      </c>
      <c r="Y248" s="12">
        <v>20</v>
      </c>
      <c r="Z248" s="5">
        <v>2016</v>
      </c>
      <c r="AA248" s="5" t="s">
        <v>1207</v>
      </c>
      <c r="AB248" s="12">
        <v>0</v>
      </c>
      <c r="AC248" s="5">
        <v>2016</v>
      </c>
      <c r="AD248" s="5" t="s">
        <v>1207</v>
      </c>
      <c r="AE248" s="14">
        <v>0</v>
      </c>
      <c r="AF248" s="5">
        <v>2016</v>
      </c>
      <c r="AG248" s="5" t="s">
        <v>1207</v>
      </c>
      <c r="AH248" s="14"/>
      <c r="AJ248" s="5" t="s">
        <v>1569</v>
      </c>
    </row>
    <row r="249" spans="1:36" ht="12.75" customHeight="1" x14ac:dyDescent="0.25">
      <c r="A249" s="5" t="s">
        <v>1209</v>
      </c>
      <c r="B249" s="5" t="s">
        <v>1212</v>
      </c>
      <c r="C249" s="5" t="s">
        <v>1211</v>
      </c>
      <c r="D249" s="5" t="s">
        <v>1038</v>
      </c>
      <c r="E249" s="5" t="s">
        <v>1213</v>
      </c>
      <c r="F249" s="5" t="s">
        <v>1210</v>
      </c>
      <c r="G249" s="5">
        <v>1</v>
      </c>
      <c r="H249" s="15">
        <v>1</v>
      </c>
      <c r="I249" s="4"/>
      <c r="J249" s="13">
        <v>0.63999999999999757</v>
      </c>
      <c r="K249" s="5">
        <v>2015</v>
      </c>
      <c r="L249" s="5" t="s">
        <v>1209</v>
      </c>
      <c r="M249" s="12">
        <v>100</v>
      </c>
      <c r="N249" s="5">
        <v>2015</v>
      </c>
      <c r="O249" s="5" t="s">
        <v>1209</v>
      </c>
      <c r="P249" s="12">
        <v>18.618618618618619</v>
      </c>
      <c r="Q249" s="5">
        <v>2015</v>
      </c>
      <c r="R249" s="5" t="s">
        <v>1209</v>
      </c>
      <c r="S249" s="12"/>
      <c r="U249" s="5" t="s">
        <v>1569</v>
      </c>
      <c r="V249" s="12" t="s">
        <v>1569</v>
      </c>
      <c r="X249" s="5" t="s">
        <v>1569</v>
      </c>
      <c r="Y249" s="12" t="s">
        <v>1569</v>
      </c>
      <c r="AA249" s="5" t="s">
        <v>1569</v>
      </c>
      <c r="AB249" s="12" t="s">
        <v>1569</v>
      </c>
      <c r="AD249" s="5" t="s">
        <v>1569</v>
      </c>
      <c r="AE249" s="14" t="s">
        <v>1569</v>
      </c>
      <c r="AG249" s="5" t="s">
        <v>1569</v>
      </c>
      <c r="AH249" s="14"/>
      <c r="AJ249" s="5" t="s">
        <v>1569</v>
      </c>
    </row>
    <row r="250" spans="1:36" ht="12.75" customHeight="1" x14ac:dyDescent="0.25">
      <c r="A250" s="5" t="s">
        <v>210</v>
      </c>
      <c r="B250" s="5" t="s">
        <v>213</v>
      </c>
      <c r="C250" s="5" t="s">
        <v>212</v>
      </c>
      <c r="D250" s="5" t="s">
        <v>35</v>
      </c>
      <c r="E250" s="5" t="s">
        <v>214</v>
      </c>
      <c r="F250" s="5" t="s">
        <v>211</v>
      </c>
      <c r="G250" s="5">
        <v>2</v>
      </c>
      <c r="H250" s="15">
        <v>1</v>
      </c>
      <c r="I250" s="4"/>
      <c r="J250" s="13">
        <v>1.2230674052765826</v>
      </c>
      <c r="K250" s="5">
        <v>2013</v>
      </c>
      <c r="L250" s="5" t="s">
        <v>210</v>
      </c>
      <c r="M250" s="12">
        <v>100</v>
      </c>
      <c r="N250" s="5">
        <v>2013</v>
      </c>
      <c r="O250" s="5" t="s">
        <v>210</v>
      </c>
      <c r="P250" s="12">
        <v>19.607060935474223</v>
      </c>
      <c r="Q250" s="5">
        <v>2013</v>
      </c>
      <c r="R250" s="5" t="s">
        <v>210</v>
      </c>
      <c r="S250" s="12"/>
      <c r="U250" s="5" t="s">
        <v>1569</v>
      </c>
      <c r="V250" s="12">
        <v>0</v>
      </c>
      <c r="W250" s="5">
        <v>2013</v>
      </c>
      <c r="X250" s="5" t="s">
        <v>210</v>
      </c>
      <c r="Y250" s="12">
        <v>13</v>
      </c>
      <c r="Z250" s="5">
        <v>2013</v>
      </c>
      <c r="AA250" s="5" t="s">
        <v>210</v>
      </c>
      <c r="AB250" s="12">
        <v>0</v>
      </c>
      <c r="AC250" s="5">
        <v>2013</v>
      </c>
      <c r="AD250" s="5" t="s">
        <v>210</v>
      </c>
      <c r="AE250" s="14">
        <v>100</v>
      </c>
      <c r="AF250" s="5">
        <v>2013</v>
      </c>
      <c r="AG250" s="5" t="s">
        <v>210</v>
      </c>
      <c r="AH250" s="14"/>
      <c r="AJ250" s="5" t="s">
        <v>1569</v>
      </c>
    </row>
    <row r="251" spans="1:36" ht="12.75" customHeight="1" x14ac:dyDescent="0.25">
      <c r="A251" s="5" t="s">
        <v>215</v>
      </c>
      <c r="B251" s="5" t="s">
        <v>213</v>
      </c>
      <c r="C251" s="5" t="s">
        <v>212</v>
      </c>
      <c r="D251" s="5" t="s">
        <v>35</v>
      </c>
      <c r="E251" s="5" t="s">
        <v>217</v>
      </c>
      <c r="F251" s="5" t="s">
        <v>216</v>
      </c>
      <c r="G251" s="5">
        <v>2</v>
      </c>
      <c r="H251" s="15">
        <v>1</v>
      </c>
      <c r="I251" s="4"/>
      <c r="J251" s="13">
        <v>1.5643680964079016</v>
      </c>
      <c r="K251" s="5">
        <v>2013</v>
      </c>
      <c r="L251" s="5" t="s">
        <v>215</v>
      </c>
      <c r="M251" s="12">
        <v>98</v>
      </c>
      <c r="N251" s="5">
        <v>2013</v>
      </c>
      <c r="O251" s="5" t="s">
        <v>215</v>
      </c>
      <c r="P251" s="12">
        <v>9.9198396793587165</v>
      </c>
      <c r="Q251" s="5">
        <v>2013</v>
      </c>
      <c r="R251" s="5" t="s">
        <v>215</v>
      </c>
      <c r="S251" s="12"/>
      <c r="U251" s="5" t="s">
        <v>1569</v>
      </c>
      <c r="V251" s="12">
        <v>0</v>
      </c>
      <c r="W251" s="5">
        <v>2013</v>
      </c>
      <c r="X251" s="5" t="s">
        <v>215</v>
      </c>
      <c r="Y251" s="12">
        <v>36</v>
      </c>
      <c r="Z251" s="5">
        <v>2013</v>
      </c>
      <c r="AA251" s="5" t="s">
        <v>215</v>
      </c>
      <c r="AB251" s="12">
        <v>0</v>
      </c>
      <c r="AC251" s="5">
        <v>2013</v>
      </c>
      <c r="AD251" s="5" t="s">
        <v>215</v>
      </c>
      <c r="AE251" s="14">
        <v>100</v>
      </c>
      <c r="AF251" s="5">
        <v>2013</v>
      </c>
      <c r="AG251" s="5" t="s">
        <v>215</v>
      </c>
      <c r="AH251" s="14"/>
      <c r="AJ251" s="5" t="s">
        <v>1569</v>
      </c>
    </row>
    <row r="252" spans="1:36" ht="12.75" customHeight="1" x14ac:dyDescent="0.25">
      <c r="A252" s="5" t="s">
        <v>1214</v>
      </c>
      <c r="B252" s="5" t="s">
        <v>1633</v>
      </c>
      <c r="C252" s="5" t="s">
        <v>1216</v>
      </c>
      <c r="D252" s="5" t="s">
        <v>1038</v>
      </c>
      <c r="E252" s="5" t="s">
        <v>1217</v>
      </c>
      <c r="F252" s="5" t="s">
        <v>1215</v>
      </c>
      <c r="G252" s="5">
        <v>1</v>
      </c>
      <c r="H252" s="15">
        <v>2</v>
      </c>
      <c r="I252" s="4" t="s">
        <v>1924</v>
      </c>
      <c r="J252" s="13">
        <v>1.1317042819111716</v>
      </c>
      <c r="K252" s="5">
        <v>2016</v>
      </c>
      <c r="L252" s="5" t="s">
        <v>1214</v>
      </c>
      <c r="M252" s="12">
        <v>87.83</v>
      </c>
      <c r="N252" s="5">
        <v>2016</v>
      </c>
      <c r="O252" s="5" t="s">
        <v>1214</v>
      </c>
      <c r="P252" s="12">
        <v>12.4</v>
      </c>
      <c r="Q252" s="5">
        <v>2016</v>
      </c>
      <c r="R252" s="5" t="s">
        <v>1214</v>
      </c>
      <c r="S252" s="12"/>
      <c r="U252" s="5" t="s">
        <v>1569</v>
      </c>
      <c r="V252" s="12">
        <v>0</v>
      </c>
      <c r="W252" s="5">
        <v>2016</v>
      </c>
      <c r="X252" s="5" t="s">
        <v>1214</v>
      </c>
      <c r="Y252" s="12">
        <v>0</v>
      </c>
      <c r="Z252" s="5">
        <v>2016</v>
      </c>
      <c r="AA252" s="5" t="s">
        <v>1214</v>
      </c>
      <c r="AB252" s="12">
        <v>0</v>
      </c>
      <c r="AC252" s="5">
        <v>2016</v>
      </c>
      <c r="AD252" s="5" t="s">
        <v>1214</v>
      </c>
      <c r="AE252" s="14">
        <v>97.9381443298969</v>
      </c>
      <c r="AF252" s="5">
        <v>2016</v>
      </c>
      <c r="AG252" s="5" t="s">
        <v>1214</v>
      </c>
      <c r="AH252" s="14"/>
      <c r="AJ252" s="5" t="s">
        <v>1569</v>
      </c>
    </row>
    <row r="253" spans="1:36" ht="12.75" customHeight="1" x14ac:dyDescent="0.25">
      <c r="A253" s="5" t="s">
        <v>1218</v>
      </c>
      <c r="B253" s="5" t="s">
        <v>1633</v>
      </c>
      <c r="C253" s="5" t="s">
        <v>1216</v>
      </c>
      <c r="D253" s="5" t="s">
        <v>1038</v>
      </c>
      <c r="E253" s="5" t="s">
        <v>1220</v>
      </c>
      <c r="F253" s="5" t="s">
        <v>1219</v>
      </c>
      <c r="G253" s="5">
        <v>1</v>
      </c>
      <c r="H253" s="15">
        <v>1</v>
      </c>
      <c r="I253" s="4"/>
      <c r="J253" s="13">
        <v>0.43612668934448834</v>
      </c>
      <c r="K253" s="5">
        <v>2015</v>
      </c>
      <c r="L253" s="5" t="s">
        <v>1218</v>
      </c>
      <c r="M253" s="12" t="s">
        <v>1569</v>
      </c>
      <c r="O253" s="5" t="s">
        <v>1569</v>
      </c>
      <c r="P253" s="12">
        <v>4.5999999999999996</v>
      </c>
      <c r="Q253" s="5">
        <v>2015</v>
      </c>
      <c r="R253" s="5" t="s">
        <v>1218</v>
      </c>
      <c r="S253" s="12"/>
      <c r="U253" s="5" t="s">
        <v>1569</v>
      </c>
      <c r="V253" s="12" t="s">
        <v>1569</v>
      </c>
      <c r="X253" s="5" t="s">
        <v>1569</v>
      </c>
      <c r="Y253" s="12" t="s">
        <v>1569</v>
      </c>
      <c r="AA253" s="5" t="s">
        <v>1569</v>
      </c>
      <c r="AB253" s="12" t="s">
        <v>1569</v>
      </c>
      <c r="AD253" s="5" t="s">
        <v>1569</v>
      </c>
      <c r="AE253" s="14" t="s">
        <v>1569</v>
      </c>
      <c r="AG253" s="5" t="s">
        <v>1569</v>
      </c>
      <c r="AH253" s="14"/>
      <c r="AJ253" s="5" t="s">
        <v>1569</v>
      </c>
    </row>
    <row r="254" spans="1:36" ht="12.75" customHeight="1" x14ac:dyDescent="0.25">
      <c r="A254" s="5" t="s">
        <v>472</v>
      </c>
      <c r="B254" s="5" t="s">
        <v>475</v>
      </c>
      <c r="C254" s="5" t="s">
        <v>474</v>
      </c>
      <c r="D254" s="5" t="s">
        <v>360</v>
      </c>
      <c r="E254" s="5" t="s">
        <v>476</v>
      </c>
      <c r="F254" s="5" t="s">
        <v>473</v>
      </c>
      <c r="G254" s="5">
        <v>2</v>
      </c>
      <c r="H254" s="15">
        <v>1</v>
      </c>
      <c r="I254" s="4"/>
      <c r="J254" s="13">
        <v>0.39083110233912416</v>
      </c>
      <c r="K254" s="5">
        <v>2013</v>
      </c>
      <c r="L254" s="5" t="s">
        <v>472</v>
      </c>
      <c r="M254" s="12">
        <v>30</v>
      </c>
      <c r="N254" s="5">
        <v>2013</v>
      </c>
      <c r="O254" s="5" t="s">
        <v>472</v>
      </c>
      <c r="P254" s="12" t="s">
        <v>1569</v>
      </c>
      <c r="R254" s="5" t="s">
        <v>1569</v>
      </c>
      <c r="S254" s="12"/>
      <c r="U254" s="5" t="s">
        <v>1569</v>
      </c>
      <c r="V254" s="12" t="s">
        <v>1569</v>
      </c>
      <c r="X254" s="5" t="s">
        <v>1569</v>
      </c>
      <c r="Y254" s="12" t="s">
        <v>1569</v>
      </c>
      <c r="AA254" s="5" t="s">
        <v>1569</v>
      </c>
      <c r="AB254" s="12" t="s">
        <v>1569</v>
      </c>
      <c r="AD254" s="5" t="s">
        <v>1569</v>
      </c>
      <c r="AE254" s="14" t="s">
        <v>1569</v>
      </c>
      <c r="AG254" s="5" t="s">
        <v>1569</v>
      </c>
      <c r="AH254" s="14"/>
      <c r="AJ254" s="5" t="s">
        <v>1569</v>
      </c>
    </row>
    <row r="255" spans="1:36" ht="12.75" customHeight="1" x14ac:dyDescent="0.25">
      <c r="A255" s="5" t="s">
        <v>477</v>
      </c>
      <c r="B255" s="5" t="s">
        <v>475</v>
      </c>
      <c r="C255" s="5" t="s">
        <v>474</v>
      </c>
      <c r="D255" s="5" t="s">
        <v>360</v>
      </c>
      <c r="E255" s="5" t="s">
        <v>479</v>
      </c>
      <c r="F255" s="5" t="s">
        <v>478</v>
      </c>
      <c r="G255" s="5">
        <v>2</v>
      </c>
      <c r="H255" s="15">
        <v>1</v>
      </c>
      <c r="I255" s="4"/>
      <c r="J255" s="13">
        <v>0.35605194610497909</v>
      </c>
      <c r="K255" s="5">
        <v>2013</v>
      </c>
      <c r="L255" s="5" t="s">
        <v>477</v>
      </c>
      <c r="M255" s="12">
        <v>30</v>
      </c>
      <c r="N255" s="5">
        <v>2013</v>
      </c>
      <c r="O255" s="5" t="s">
        <v>477</v>
      </c>
      <c r="P255" s="12" t="s">
        <v>1569</v>
      </c>
      <c r="R255" s="5" t="s">
        <v>1569</v>
      </c>
      <c r="S255" s="12"/>
      <c r="U255" s="5" t="s">
        <v>1569</v>
      </c>
      <c r="V255" s="12" t="s">
        <v>1569</v>
      </c>
      <c r="X255" s="5" t="s">
        <v>1569</v>
      </c>
      <c r="Y255" s="12" t="s">
        <v>1569</v>
      </c>
      <c r="AA255" s="5" t="s">
        <v>1569</v>
      </c>
      <c r="AB255" s="12" t="s">
        <v>1569</v>
      </c>
      <c r="AD255" s="5" t="s">
        <v>1569</v>
      </c>
      <c r="AE255" s="14" t="s">
        <v>1569</v>
      </c>
      <c r="AG255" s="5" t="s">
        <v>1569</v>
      </c>
      <c r="AH255" s="14"/>
      <c r="AJ255" s="5" t="s">
        <v>1569</v>
      </c>
    </row>
    <row r="256" spans="1:36" ht="12.75" customHeight="1" x14ac:dyDescent="0.25">
      <c r="A256" s="5" t="s">
        <v>1221</v>
      </c>
      <c r="B256" s="5" t="s">
        <v>1224</v>
      </c>
      <c r="C256" s="5" t="s">
        <v>1223</v>
      </c>
      <c r="D256" s="5" t="s">
        <v>1038</v>
      </c>
      <c r="E256" s="5" t="s">
        <v>1225</v>
      </c>
      <c r="F256" s="5" t="s">
        <v>1222</v>
      </c>
      <c r="G256" s="5">
        <v>2</v>
      </c>
      <c r="H256" s="15">
        <v>2</v>
      </c>
      <c r="I256" s="4" t="s">
        <v>1925</v>
      </c>
      <c r="J256" s="13">
        <v>0.80144099090164111</v>
      </c>
      <c r="K256" s="5">
        <v>2016</v>
      </c>
      <c r="L256" s="5" t="s">
        <v>1221</v>
      </c>
      <c r="M256" s="12">
        <v>80</v>
      </c>
      <c r="N256" s="5">
        <v>2016</v>
      </c>
      <c r="O256" s="5" t="s">
        <v>1221</v>
      </c>
      <c r="P256" s="12">
        <v>24.74</v>
      </c>
      <c r="Q256" s="5">
        <v>2016</v>
      </c>
      <c r="R256" s="5" t="s">
        <v>1221</v>
      </c>
      <c r="S256" s="12"/>
      <c r="U256" s="5" t="s">
        <v>1569</v>
      </c>
      <c r="V256" s="12">
        <v>0</v>
      </c>
      <c r="W256" s="5">
        <v>2016</v>
      </c>
      <c r="X256" s="5" t="s">
        <v>1221</v>
      </c>
      <c r="Y256" s="12">
        <v>10.4</v>
      </c>
      <c r="Z256" s="5">
        <v>2016</v>
      </c>
      <c r="AA256" s="5" t="s">
        <v>1221</v>
      </c>
      <c r="AB256" s="12">
        <v>0</v>
      </c>
      <c r="AC256" s="5">
        <v>2016</v>
      </c>
      <c r="AD256" s="5" t="s">
        <v>1221</v>
      </c>
      <c r="AE256" s="14">
        <v>0</v>
      </c>
      <c r="AF256" s="5">
        <v>2016</v>
      </c>
      <c r="AG256" s="5" t="s">
        <v>1221</v>
      </c>
      <c r="AH256" s="14"/>
      <c r="AJ256" s="5" t="s">
        <v>1569</v>
      </c>
    </row>
    <row r="257" spans="1:36" ht="12.75" customHeight="1" x14ac:dyDescent="0.25">
      <c r="A257" s="5" t="s">
        <v>2972</v>
      </c>
      <c r="B257" s="5" t="s">
        <v>1227</v>
      </c>
      <c r="C257" s="5" t="s">
        <v>1226</v>
      </c>
      <c r="D257" s="5" t="s">
        <v>1038</v>
      </c>
      <c r="E257" s="5" t="s">
        <v>1227</v>
      </c>
      <c r="F257" s="5" t="s">
        <v>1226</v>
      </c>
      <c r="G257" s="5">
        <v>0</v>
      </c>
      <c r="H257" s="15">
        <v>3</v>
      </c>
      <c r="J257" s="13">
        <v>1.4507254183422142</v>
      </c>
      <c r="K257" s="5">
        <v>2017</v>
      </c>
      <c r="L257" s="5" t="s">
        <v>2972</v>
      </c>
      <c r="M257" s="12">
        <v>100</v>
      </c>
      <c r="N257" s="5">
        <v>2017</v>
      </c>
      <c r="O257" s="5" t="s">
        <v>2972</v>
      </c>
      <c r="P257" s="12">
        <v>9.2786682926032604</v>
      </c>
      <c r="Q257" s="5">
        <v>2017</v>
      </c>
      <c r="R257" s="5" t="s">
        <v>2972</v>
      </c>
      <c r="S257" s="12"/>
      <c r="U257" s="5" t="s">
        <v>1569</v>
      </c>
      <c r="V257" s="12">
        <v>0</v>
      </c>
      <c r="W257" s="5">
        <v>2017</v>
      </c>
      <c r="X257" s="5" t="s">
        <v>2972</v>
      </c>
      <c r="Y257" s="12">
        <v>0</v>
      </c>
      <c r="Z257" s="5">
        <v>2017</v>
      </c>
      <c r="AA257" s="5" t="s">
        <v>2972</v>
      </c>
      <c r="AB257" s="12">
        <v>0</v>
      </c>
      <c r="AC257" s="5">
        <v>2017</v>
      </c>
      <c r="AD257" s="5" t="s">
        <v>2972</v>
      </c>
      <c r="AE257" s="14">
        <v>0</v>
      </c>
      <c r="AF257" s="5">
        <v>2017</v>
      </c>
      <c r="AG257" s="5" t="s">
        <v>2972</v>
      </c>
      <c r="AH257" s="14"/>
      <c r="AJ257" s="5" t="s">
        <v>1569</v>
      </c>
    </row>
    <row r="258" spans="1:36" ht="12.75" customHeight="1" x14ac:dyDescent="0.25">
      <c r="A258" s="5" t="s">
        <v>485</v>
      </c>
      <c r="B258" s="5" t="s">
        <v>483</v>
      </c>
      <c r="C258" s="5" t="s">
        <v>482</v>
      </c>
      <c r="D258" s="5" t="s">
        <v>360</v>
      </c>
      <c r="E258" s="5" t="s">
        <v>486</v>
      </c>
      <c r="F258" s="5" t="s">
        <v>3178</v>
      </c>
      <c r="G258" s="5">
        <v>2</v>
      </c>
      <c r="H258" s="15">
        <v>1</v>
      </c>
      <c r="I258" s="4" t="s">
        <v>3177</v>
      </c>
      <c r="J258" s="13">
        <v>0.56949771689497719</v>
      </c>
      <c r="K258" s="5">
        <v>2012</v>
      </c>
      <c r="L258" s="5" t="s">
        <v>485</v>
      </c>
      <c r="M258" s="12">
        <v>25</v>
      </c>
      <c r="N258" s="5">
        <v>2012</v>
      </c>
      <c r="O258" s="5" t="s">
        <v>485</v>
      </c>
      <c r="P258" s="12" t="s">
        <v>1569</v>
      </c>
      <c r="R258" s="5" t="s">
        <v>1569</v>
      </c>
      <c r="S258" s="12"/>
      <c r="U258" s="5" t="s">
        <v>1569</v>
      </c>
      <c r="V258" s="12">
        <v>0</v>
      </c>
      <c r="W258" s="5">
        <v>2012</v>
      </c>
      <c r="X258" s="5" t="s">
        <v>485</v>
      </c>
      <c r="Y258" s="12">
        <v>0</v>
      </c>
      <c r="Z258" s="5">
        <v>2012</v>
      </c>
      <c r="AA258" s="5" t="s">
        <v>485</v>
      </c>
      <c r="AB258" s="12">
        <v>0</v>
      </c>
      <c r="AC258" s="5">
        <v>2012</v>
      </c>
      <c r="AD258" s="5" t="s">
        <v>485</v>
      </c>
      <c r="AE258" s="14">
        <v>0</v>
      </c>
      <c r="AF258" s="5">
        <v>2012</v>
      </c>
      <c r="AG258" s="5" t="s">
        <v>485</v>
      </c>
      <c r="AH258" s="14"/>
      <c r="AJ258" s="5" t="s">
        <v>1569</v>
      </c>
    </row>
    <row r="259" spans="1:36" ht="12.75" customHeight="1" x14ac:dyDescent="0.25">
      <c r="A259" s="5" t="s">
        <v>1228</v>
      </c>
      <c r="B259" s="5" t="s">
        <v>1230</v>
      </c>
      <c r="C259" s="5" t="s">
        <v>1229</v>
      </c>
      <c r="D259" s="5" t="s">
        <v>1038</v>
      </c>
      <c r="E259" s="5" t="s">
        <v>1231</v>
      </c>
      <c r="F259" s="5" t="s">
        <v>1229</v>
      </c>
      <c r="G259" s="5">
        <v>0</v>
      </c>
      <c r="H259" s="15">
        <v>1</v>
      </c>
      <c r="I259" s="4"/>
      <c r="J259" s="13">
        <v>0.89153225684590998</v>
      </c>
      <c r="K259" s="5">
        <v>2013</v>
      </c>
      <c r="L259" s="5" t="s">
        <v>1228</v>
      </c>
      <c r="M259" s="12">
        <v>66</v>
      </c>
      <c r="N259" s="5">
        <v>2013</v>
      </c>
      <c r="O259" s="5" t="s">
        <v>1228</v>
      </c>
      <c r="P259" s="12">
        <v>12.5</v>
      </c>
      <c r="Q259" s="5">
        <v>2013</v>
      </c>
      <c r="R259" s="5" t="s">
        <v>1228</v>
      </c>
      <c r="S259" s="12"/>
      <c r="U259" s="5" t="s">
        <v>1569</v>
      </c>
      <c r="V259" s="12" t="s">
        <v>1569</v>
      </c>
      <c r="X259" s="5" t="s">
        <v>1569</v>
      </c>
      <c r="Y259" s="12" t="s">
        <v>1569</v>
      </c>
      <c r="AA259" s="5" t="s">
        <v>1569</v>
      </c>
      <c r="AB259" s="12" t="s">
        <v>1569</v>
      </c>
      <c r="AD259" s="5" t="s">
        <v>1569</v>
      </c>
      <c r="AE259" s="14" t="s">
        <v>1569</v>
      </c>
      <c r="AG259" s="5" t="s">
        <v>1569</v>
      </c>
      <c r="AH259" s="14"/>
      <c r="AJ259" s="5" t="s">
        <v>1569</v>
      </c>
    </row>
    <row r="260" spans="1:36" ht="12.75" customHeight="1" x14ac:dyDescent="0.25">
      <c r="A260" s="5" t="s">
        <v>876</v>
      </c>
      <c r="B260" s="5" t="s">
        <v>879</v>
      </c>
      <c r="C260" s="5" t="s">
        <v>878</v>
      </c>
      <c r="D260" s="5" t="s">
        <v>620</v>
      </c>
      <c r="E260" s="5" t="s">
        <v>880</v>
      </c>
      <c r="F260" s="5" t="s">
        <v>877</v>
      </c>
      <c r="G260" s="5">
        <v>2</v>
      </c>
      <c r="H260" s="15">
        <v>1</v>
      </c>
      <c r="I260" s="4"/>
      <c r="J260" s="13" t="s">
        <v>1569</v>
      </c>
      <c r="L260" s="5" t="s">
        <v>1569</v>
      </c>
      <c r="M260" s="12">
        <v>15</v>
      </c>
      <c r="O260" s="5" t="s">
        <v>876</v>
      </c>
      <c r="P260" s="12">
        <v>21</v>
      </c>
      <c r="R260" s="5" t="s">
        <v>876</v>
      </c>
      <c r="S260" s="12"/>
      <c r="U260" s="5" t="s">
        <v>1569</v>
      </c>
      <c r="V260" s="12" t="s">
        <v>1569</v>
      </c>
      <c r="X260" s="5" t="s">
        <v>1569</v>
      </c>
      <c r="Y260" s="12" t="s">
        <v>1569</v>
      </c>
      <c r="AA260" s="5" t="s">
        <v>1569</v>
      </c>
      <c r="AB260" s="12" t="s">
        <v>1569</v>
      </c>
      <c r="AD260" s="5" t="s">
        <v>1569</v>
      </c>
      <c r="AE260" s="14" t="s">
        <v>1569</v>
      </c>
      <c r="AG260" s="5" t="s">
        <v>1569</v>
      </c>
      <c r="AH260" s="14"/>
      <c r="AJ260" s="5" t="s">
        <v>1569</v>
      </c>
    </row>
    <row r="261" spans="1:36" ht="12.75" customHeight="1" x14ac:dyDescent="0.25">
      <c r="A261" s="5" t="s">
        <v>1237</v>
      </c>
      <c r="B261" s="5" t="s">
        <v>1235</v>
      </c>
      <c r="C261" s="5" t="s">
        <v>1234</v>
      </c>
      <c r="D261" s="5" t="s">
        <v>1038</v>
      </c>
      <c r="E261" s="5" t="s">
        <v>1580</v>
      </c>
      <c r="F261" s="5" t="s">
        <v>1238</v>
      </c>
      <c r="G261" s="5">
        <v>1</v>
      </c>
      <c r="H261" s="15">
        <v>1</v>
      </c>
      <c r="I261" s="16" t="s">
        <v>3179</v>
      </c>
      <c r="J261" s="13">
        <v>1.478240710868143</v>
      </c>
      <c r="K261" s="5">
        <v>2015</v>
      </c>
      <c r="L261" s="5" t="s">
        <v>1237</v>
      </c>
      <c r="M261" s="12">
        <v>98.54</v>
      </c>
      <c r="N261" s="5">
        <v>2015</v>
      </c>
      <c r="O261" s="5" t="s">
        <v>1237</v>
      </c>
      <c r="P261" s="12">
        <v>13.16</v>
      </c>
      <c r="Q261" s="5">
        <v>2015</v>
      </c>
      <c r="R261" s="5" t="s">
        <v>1237</v>
      </c>
      <c r="S261" s="12"/>
      <c r="U261" s="5" t="s">
        <v>1569</v>
      </c>
      <c r="V261" s="12">
        <v>12.76185889718276</v>
      </c>
      <c r="W261" s="5">
        <v>2015</v>
      </c>
      <c r="X261" s="5" t="s">
        <v>1237</v>
      </c>
      <c r="Y261" s="12">
        <v>14.19</v>
      </c>
      <c r="Z261" s="5">
        <v>2015</v>
      </c>
      <c r="AA261" s="5" t="s">
        <v>1237</v>
      </c>
      <c r="AB261" s="12" t="s">
        <v>1569</v>
      </c>
      <c r="AD261" s="5" t="s">
        <v>1569</v>
      </c>
      <c r="AE261" s="14">
        <v>94.185936733356925</v>
      </c>
      <c r="AF261" s="5">
        <v>2015</v>
      </c>
      <c r="AG261" s="5" t="s">
        <v>1237</v>
      </c>
      <c r="AH261" s="14"/>
      <c r="AJ261" s="5" t="s">
        <v>1569</v>
      </c>
    </row>
    <row r="262" spans="1:36" ht="12.75" customHeight="1" x14ac:dyDescent="0.25">
      <c r="A262" s="5" t="s">
        <v>1239</v>
      </c>
      <c r="B262" s="5" t="s">
        <v>1235</v>
      </c>
      <c r="C262" s="5" t="s">
        <v>1234</v>
      </c>
      <c r="D262" s="5" t="s">
        <v>1038</v>
      </c>
      <c r="E262" s="5" t="s">
        <v>1241</v>
      </c>
      <c r="F262" s="5" t="s">
        <v>1240</v>
      </c>
      <c r="G262" s="5">
        <v>2</v>
      </c>
      <c r="H262" s="15">
        <v>2</v>
      </c>
      <c r="I262" s="4" t="s">
        <v>1926</v>
      </c>
      <c r="J262" s="13">
        <v>1.145202442083967</v>
      </c>
      <c r="K262" s="5">
        <v>2016</v>
      </c>
      <c r="L262" s="5" t="s">
        <v>1239</v>
      </c>
      <c r="M262" s="12">
        <v>92.78</v>
      </c>
      <c r="N262" s="5">
        <v>2016</v>
      </c>
      <c r="O262" s="5" t="s">
        <v>1239</v>
      </c>
      <c r="P262" s="12">
        <v>16.183236647329462</v>
      </c>
      <c r="Q262" s="5">
        <v>2016</v>
      </c>
      <c r="R262" s="5" t="s">
        <v>1239</v>
      </c>
      <c r="S262" s="12"/>
      <c r="U262" s="5" t="s">
        <v>1569</v>
      </c>
      <c r="V262" s="12">
        <v>0</v>
      </c>
      <c r="W262" s="5">
        <v>2016</v>
      </c>
      <c r="X262" s="5" t="s">
        <v>1239</v>
      </c>
      <c r="Y262" s="12">
        <v>0</v>
      </c>
      <c r="Z262" s="5">
        <v>2016</v>
      </c>
      <c r="AA262" s="5" t="s">
        <v>1239</v>
      </c>
      <c r="AB262" s="12">
        <v>0</v>
      </c>
      <c r="AC262" s="5">
        <v>2016</v>
      </c>
      <c r="AD262" s="5" t="s">
        <v>1239</v>
      </c>
      <c r="AE262" s="14">
        <v>100</v>
      </c>
      <c r="AF262" s="5">
        <v>2016</v>
      </c>
      <c r="AG262" s="5" t="s">
        <v>1239</v>
      </c>
      <c r="AH262" s="14"/>
      <c r="AJ262" s="5" t="s">
        <v>1569</v>
      </c>
    </row>
    <row r="263" spans="1:36" ht="12.75" customHeight="1" x14ac:dyDescent="0.25">
      <c r="A263" s="5" t="s">
        <v>881</v>
      </c>
      <c r="B263" s="5" t="s">
        <v>1637</v>
      </c>
      <c r="C263" s="5" t="s">
        <v>883</v>
      </c>
      <c r="D263" s="5" t="s">
        <v>620</v>
      </c>
      <c r="E263" s="5" t="s">
        <v>884</v>
      </c>
      <c r="F263" s="5" t="s">
        <v>882</v>
      </c>
      <c r="G263" s="5">
        <v>1</v>
      </c>
      <c r="H263" s="15">
        <v>1</v>
      </c>
      <c r="I263" s="4"/>
      <c r="J263" s="13">
        <v>0.45192919534910631</v>
      </c>
      <c r="K263" s="5">
        <v>2012</v>
      </c>
      <c r="L263" s="5" t="s">
        <v>881</v>
      </c>
      <c r="M263" s="12">
        <v>80</v>
      </c>
      <c r="N263" s="5">
        <v>2012</v>
      </c>
      <c r="O263" s="5" t="s">
        <v>881</v>
      </c>
      <c r="P263" s="12">
        <v>25</v>
      </c>
      <c r="Q263" s="5">
        <v>2012</v>
      </c>
      <c r="R263" s="5" t="s">
        <v>881</v>
      </c>
      <c r="S263" s="12"/>
      <c r="U263" s="5" t="s">
        <v>1569</v>
      </c>
      <c r="V263" s="12" t="s">
        <v>1569</v>
      </c>
      <c r="X263" s="5" t="s">
        <v>1569</v>
      </c>
      <c r="Y263" s="12" t="s">
        <v>1569</v>
      </c>
      <c r="AA263" s="5" t="s">
        <v>1569</v>
      </c>
      <c r="AB263" s="12" t="s">
        <v>1569</v>
      </c>
      <c r="AD263" s="5" t="s">
        <v>1569</v>
      </c>
      <c r="AE263" s="14" t="s">
        <v>1569</v>
      </c>
      <c r="AG263" s="5" t="s">
        <v>1569</v>
      </c>
      <c r="AH263" s="14"/>
      <c r="AJ263" s="5" t="s">
        <v>1569</v>
      </c>
    </row>
    <row r="264" spans="1:36" ht="12.75" customHeight="1" x14ac:dyDescent="0.25">
      <c r="A264" s="5" t="s">
        <v>885</v>
      </c>
      <c r="B264" s="5" t="s">
        <v>888</v>
      </c>
      <c r="C264" s="5" t="s">
        <v>887</v>
      </c>
      <c r="D264" s="5" t="s">
        <v>620</v>
      </c>
      <c r="E264" s="5" t="s">
        <v>889</v>
      </c>
      <c r="F264" s="5" t="s">
        <v>886</v>
      </c>
      <c r="G264" s="5">
        <v>1</v>
      </c>
      <c r="H264" s="15">
        <v>2</v>
      </c>
      <c r="I264" s="4" t="s">
        <v>1901</v>
      </c>
      <c r="J264" s="13">
        <v>0.75948187494175734</v>
      </c>
      <c r="K264" s="5">
        <v>2013</v>
      </c>
      <c r="L264" s="5" t="s">
        <v>885</v>
      </c>
      <c r="M264" s="12">
        <v>98</v>
      </c>
      <c r="N264" s="5">
        <v>2013</v>
      </c>
      <c r="O264" s="5" t="s">
        <v>885</v>
      </c>
      <c r="P264" s="12">
        <v>9.1091091091091094</v>
      </c>
      <c r="Q264" s="5">
        <v>2013</v>
      </c>
      <c r="R264" s="5" t="s">
        <v>885</v>
      </c>
      <c r="S264" s="12"/>
      <c r="U264" s="5" t="s">
        <v>1569</v>
      </c>
      <c r="V264" s="12" t="s">
        <v>1569</v>
      </c>
      <c r="X264" s="5" t="s">
        <v>1569</v>
      </c>
      <c r="Y264" s="12" t="s">
        <v>1569</v>
      </c>
      <c r="AA264" s="5" t="s">
        <v>1569</v>
      </c>
      <c r="AB264" s="12" t="s">
        <v>1569</v>
      </c>
      <c r="AD264" s="5" t="s">
        <v>1569</v>
      </c>
      <c r="AE264" s="14" t="s">
        <v>1569</v>
      </c>
      <c r="AG264" s="5" t="s">
        <v>1569</v>
      </c>
      <c r="AH264" s="14"/>
      <c r="AJ264" s="5" t="s">
        <v>1569</v>
      </c>
    </row>
    <row r="265" spans="1:36" ht="12.75" customHeight="1" x14ac:dyDescent="0.25">
      <c r="A265" s="5" t="s">
        <v>890</v>
      </c>
      <c r="B265" s="5" t="s">
        <v>888</v>
      </c>
      <c r="C265" s="5" t="s">
        <v>887</v>
      </c>
      <c r="D265" s="5" t="s">
        <v>620</v>
      </c>
      <c r="E265" s="5" t="s">
        <v>892</v>
      </c>
      <c r="F265" s="5" t="s">
        <v>891</v>
      </c>
      <c r="G265" s="5">
        <v>1</v>
      </c>
      <c r="H265" s="15">
        <v>1</v>
      </c>
      <c r="I265" s="4"/>
      <c r="J265" s="13">
        <v>0.98167842442590814</v>
      </c>
      <c r="K265" s="5">
        <v>2015</v>
      </c>
      <c r="L265" s="5" t="s">
        <v>890</v>
      </c>
      <c r="M265" s="12">
        <v>100</v>
      </c>
      <c r="N265" s="5">
        <v>2015</v>
      </c>
      <c r="O265" s="5" t="s">
        <v>890</v>
      </c>
      <c r="P265" s="12">
        <v>5</v>
      </c>
      <c r="Q265" s="5">
        <v>2015</v>
      </c>
      <c r="R265" s="5" t="s">
        <v>890</v>
      </c>
      <c r="S265" s="12"/>
      <c r="U265" s="5" t="s">
        <v>1569</v>
      </c>
      <c r="V265" s="12" t="s">
        <v>1569</v>
      </c>
      <c r="X265" s="5" t="s">
        <v>1569</v>
      </c>
      <c r="Y265" s="12" t="s">
        <v>1569</v>
      </c>
      <c r="AA265" s="5" t="s">
        <v>1569</v>
      </c>
      <c r="AB265" s="12" t="s">
        <v>1569</v>
      </c>
      <c r="AD265" s="5" t="s">
        <v>1569</v>
      </c>
      <c r="AE265" s="14" t="s">
        <v>1569</v>
      </c>
      <c r="AG265" s="5" t="s">
        <v>1569</v>
      </c>
      <c r="AH265" s="14"/>
      <c r="AJ265" s="5" t="s">
        <v>1569</v>
      </c>
    </row>
    <row r="266" spans="1:36" ht="12.75" customHeight="1" x14ac:dyDescent="0.25">
      <c r="A266" s="5" t="s">
        <v>893</v>
      </c>
      <c r="B266" s="5" t="s">
        <v>896</v>
      </c>
      <c r="C266" s="5" t="s">
        <v>895</v>
      </c>
      <c r="D266" s="5" t="s">
        <v>620</v>
      </c>
      <c r="E266" s="5" t="s">
        <v>897</v>
      </c>
      <c r="F266" s="5" t="s">
        <v>894</v>
      </c>
      <c r="G266" s="5">
        <v>2</v>
      </c>
      <c r="H266" s="15">
        <v>1</v>
      </c>
      <c r="I266" s="4"/>
      <c r="J266" s="13">
        <v>2.1885974075068892</v>
      </c>
      <c r="K266" s="5">
        <v>2015</v>
      </c>
      <c r="L266" s="5" t="s">
        <v>893</v>
      </c>
      <c r="M266" s="12">
        <v>100</v>
      </c>
      <c r="N266" s="5">
        <v>2015</v>
      </c>
      <c r="O266" s="5" t="s">
        <v>893</v>
      </c>
      <c r="P266" s="12">
        <v>18</v>
      </c>
      <c r="Q266" s="5">
        <v>2015</v>
      </c>
      <c r="R266" s="5" t="s">
        <v>893</v>
      </c>
      <c r="S266" s="12"/>
      <c r="U266" s="5" t="s">
        <v>1569</v>
      </c>
      <c r="V266" s="12">
        <v>0</v>
      </c>
      <c r="W266" s="5">
        <v>2015</v>
      </c>
      <c r="X266" s="5" t="s">
        <v>893</v>
      </c>
      <c r="Y266" s="12">
        <v>0</v>
      </c>
      <c r="Z266" s="5">
        <v>2015</v>
      </c>
      <c r="AA266" s="5" t="s">
        <v>893</v>
      </c>
      <c r="AB266" s="12">
        <v>0</v>
      </c>
      <c r="AC266" s="5">
        <v>2015</v>
      </c>
      <c r="AD266" s="5" t="s">
        <v>893</v>
      </c>
      <c r="AE266" s="14">
        <v>0</v>
      </c>
      <c r="AF266" s="5">
        <v>2015</v>
      </c>
      <c r="AG266" s="5" t="s">
        <v>893</v>
      </c>
      <c r="AH266" s="14"/>
      <c r="AJ266" s="5" t="s">
        <v>1569</v>
      </c>
    </row>
    <row r="267" spans="1:36" ht="12.75" customHeight="1" x14ac:dyDescent="0.25">
      <c r="A267" s="5" t="s">
        <v>1242</v>
      </c>
      <c r="B267" s="5" t="s">
        <v>1245</v>
      </c>
      <c r="C267" s="5" t="s">
        <v>1244</v>
      </c>
      <c r="D267" s="5" t="s">
        <v>1038</v>
      </c>
      <c r="E267" s="5" t="s">
        <v>1246</v>
      </c>
      <c r="F267" s="5" t="s">
        <v>1243</v>
      </c>
      <c r="G267" s="5">
        <v>1</v>
      </c>
      <c r="H267" s="15">
        <v>1</v>
      </c>
      <c r="I267" s="4"/>
      <c r="J267" s="13">
        <v>1.8128411334882006</v>
      </c>
      <c r="K267" s="5">
        <v>2013</v>
      </c>
      <c r="L267" s="5" t="s">
        <v>1242</v>
      </c>
      <c r="M267" s="12">
        <v>69.7</v>
      </c>
      <c r="N267" s="5">
        <v>2013</v>
      </c>
      <c r="O267" s="5" t="s">
        <v>1242</v>
      </c>
      <c r="P267" s="12">
        <v>15.61</v>
      </c>
      <c r="Q267" s="5">
        <v>2013</v>
      </c>
      <c r="R267" s="5" t="s">
        <v>1242</v>
      </c>
      <c r="S267" s="12"/>
      <c r="U267" s="5" t="s">
        <v>1569</v>
      </c>
      <c r="V267" s="12">
        <v>0</v>
      </c>
      <c r="W267" s="5">
        <v>2013</v>
      </c>
      <c r="X267" s="5" t="s">
        <v>1242</v>
      </c>
      <c r="Y267" s="12">
        <v>0</v>
      </c>
      <c r="Z267" s="5">
        <v>2013</v>
      </c>
      <c r="AA267" s="5" t="s">
        <v>1242</v>
      </c>
      <c r="AB267" s="12">
        <v>0</v>
      </c>
      <c r="AC267" s="5">
        <v>2013</v>
      </c>
      <c r="AD267" s="5" t="s">
        <v>1242</v>
      </c>
      <c r="AE267" s="14">
        <v>100</v>
      </c>
      <c r="AF267" s="5">
        <v>2013</v>
      </c>
      <c r="AG267" s="5" t="s">
        <v>1242</v>
      </c>
      <c r="AH267" s="14"/>
      <c r="AJ267" s="5" t="s">
        <v>1569</v>
      </c>
    </row>
    <row r="268" spans="1:36" ht="12.75" customHeight="1" x14ac:dyDescent="0.25">
      <c r="A268" s="5" t="s">
        <v>1247</v>
      </c>
      <c r="B268" s="5" t="s">
        <v>1245</v>
      </c>
      <c r="C268" s="5" t="s">
        <v>1244</v>
      </c>
      <c r="D268" s="5" t="s">
        <v>1038</v>
      </c>
      <c r="E268" s="5" t="s">
        <v>1249</v>
      </c>
      <c r="F268" s="5" t="s">
        <v>1248</v>
      </c>
      <c r="G268" s="5">
        <v>1</v>
      </c>
      <c r="H268" s="15">
        <v>1</v>
      </c>
      <c r="I268" s="4"/>
      <c r="J268" s="13">
        <v>1.2315686041877714</v>
      </c>
      <c r="K268" s="5">
        <v>2013</v>
      </c>
      <c r="L268" s="5" t="s">
        <v>1247</v>
      </c>
      <c r="M268" s="12" t="s">
        <v>1569</v>
      </c>
      <c r="O268" s="5" t="s">
        <v>1569</v>
      </c>
      <c r="P268" s="12" t="s">
        <v>1569</v>
      </c>
      <c r="R268" s="5" t="s">
        <v>1569</v>
      </c>
      <c r="S268" s="12"/>
      <c r="U268" s="5" t="s">
        <v>1569</v>
      </c>
      <c r="V268" s="12">
        <v>0</v>
      </c>
      <c r="W268" s="5">
        <v>2013</v>
      </c>
      <c r="X268" s="5" t="s">
        <v>1247</v>
      </c>
      <c r="Y268" s="12">
        <v>0</v>
      </c>
      <c r="Z268" s="5">
        <v>2013</v>
      </c>
      <c r="AA268" s="5" t="s">
        <v>1247</v>
      </c>
      <c r="AB268" s="12">
        <v>0</v>
      </c>
      <c r="AC268" s="5">
        <v>2013</v>
      </c>
      <c r="AD268" s="5" t="s">
        <v>1247</v>
      </c>
      <c r="AE268" s="14">
        <v>59.98</v>
      </c>
      <c r="AF268" s="5">
        <v>2013</v>
      </c>
      <c r="AG268" s="5" t="s">
        <v>1247</v>
      </c>
      <c r="AH268" s="14"/>
      <c r="AJ268" s="5" t="s">
        <v>1569</v>
      </c>
    </row>
    <row r="269" spans="1:36" ht="12.75" customHeight="1" x14ac:dyDescent="0.25">
      <c r="A269" s="5" t="s">
        <v>898</v>
      </c>
      <c r="B269" s="5" t="s">
        <v>901</v>
      </c>
      <c r="C269" s="5" t="s">
        <v>900</v>
      </c>
      <c r="D269" s="5" t="s">
        <v>620</v>
      </c>
      <c r="E269" s="5" t="s">
        <v>902</v>
      </c>
      <c r="F269" s="5" t="s">
        <v>899</v>
      </c>
      <c r="G269" s="5">
        <v>2</v>
      </c>
      <c r="H269" s="15">
        <v>1</v>
      </c>
      <c r="I269" s="4" t="s">
        <v>3182</v>
      </c>
      <c r="J269" s="13">
        <v>1</v>
      </c>
      <c r="K269" s="5">
        <v>2014</v>
      </c>
      <c r="L269" s="5" t="s">
        <v>898</v>
      </c>
      <c r="M269" s="12">
        <v>90</v>
      </c>
      <c r="N269" s="5">
        <v>2014</v>
      </c>
      <c r="O269" s="5" t="s">
        <v>898</v>
      </c>
      <c r="P269" s="12" t="s">
        <v>1569</v>
      </c>
      <c r="R269" s="5" t="s">
        <v>1569</v>
      </c>
      <c r="S269" s="12"/>
      <c r="U269" s="5" t="s">
        <v>1569</v>
      </c>
      <c r="V269" s="12" t="s">
        <v>1569</v>
      </c>
      <c r="X269" s="5" t="s">
        <v>1569</v>
      </c>
      <c r="Y269" s="12" t="s">
        <v>1569</v>
      </c>
      <c r="AA269" s="5" t="s">
        <v>1569</v>
      </c>
      <c r="AB269" s="12" t="s">
        <v>1569</v>
      </c>
      <c r="AD269" s="5" t="s">
        <v>1569</v>
      </c>
      <c r="AE269" s="14">
        <v>100</v>
      </c>
      <c r="AF269" s="5">
        <v>2014</v>
      </c>
      <c r="AG269" s="5" t="s">
        <v>898</v>
      </c>
      <c r="AH269" s="14"/>
      <c r="AJ269" s="5" t="s">
        <v>1569</v>
      </c>
    </row>
    <row r="270" spans="1:36" ht="12.75" customHeight="1" x14ac:dyDescent="0.25">
      <c r="A270" s="5" t="s">
        <v>903</v>
      </c>
      <c r="B270" s="5" t="s">
        <v>901</v>
      </c>
      <c r="C270" s="5" t="s">
        <v>900</v>
      </c>
      <c r="D270" s="5" t="s">
        <v>620</v>
      </c>
      <c r="E270" s="5" t="s">
        <v>904</v>
      </c>
      <c r="F270" s="5" t="s">
        <v>3180</v>
      </c>
      <c r="G270" s="5">
        <v>2</v>
      </c>
      <c r="H270" s="15">
        <v>3</v>
      </c>
      <c r="I270" s="4" t="s">
        <v>3183</v>
      </c>
      <c r="J270" s="13">
        <v>0.87173100871731013</v>
      </c>
      <c r="K270" s="5">
        <v>2017</v>
      </c>
      <c r="L270" s="5" t="s">
        <v>903</v>
      </c>
      <c r="M270" s="12">
        <v>31</v>
      </c>
      <c r="N270" s="5">
        <v>2017</v>
      </c>
      <c r="O270" s="5" t="s">
        <v>903</v>
      </c>
      <c r="P270" s="12">
        <v>11</v>
      </c>
      <c r="Q270" s="5">
        <v>2017</v>
      </c>
      <c r="R270" s="5" t="s">
        <v>903</v>
      </c>
      <c r="S270" s="12"/>
      <c r="U270" s="5" t="s">
        <v>1569</v>
      </c>
      <c r="V270" s="12">
        <v>0</v>
      </c>
      <c r="W270" s="5">
        <v>2017</v>
      </c>
      <c r="X270" s="5" t="s">
        <v>903</v>
      </c>
      <c r="Y270" s="12">
        <v>0</v>
      </c>
      <c r="Z270" s="5">
        <v>2017</v>
      </c>
      <c r="AA270" s="5" t="s">
        <v>903</v>
      </c>
      <c r="AB270" s="12">
        <v>0</v>
      </c>
      <c r="AC270" s="5">
        <v>2017</v>
      </c>
      <c r="AD270" s="5" t="s">
        <v>903</v>
      </c>
      <c r="AE270" s="14">
        <v>0</v>
      </c>
      <c r="AF270" s="5">
        <v>2017</v>
      </c>
      <c r="AG270" s="5" t="s">
        <v>903</v>
      </c>
      <c r="AH270" s="14"/>
      <c r="AJ270" s="5" t="s">
        <v>1569</v>
      </c>
    </row>
    <row r="271" spans="1:36" ht="12.75" customHeight="1" x14ac:dyDescent="0.25">
      <c r="A271" s="5" t="s">
        <v>487</v>
      </c>
      <c r="B271" s="5" t="s">
        <v>490</v>
      </c>
      <c r="C271" s="5" t="s">
        <v>489</v>
      </c>
      <c r="D271" s="5" t="s">
        <v>360</v>
      </c>
      <c r="E271" s="5" t="s">
        <v>491</v>
      </c>
      <c r="F271" s="5" t="s">
        <v>488</v>
      </c>
      <c r="G271" s="5">
        <v>2</v>
      </c>
      <c r="H271" s="15">
        <v>1</v>
      </c>
      <c r="I271" s="4"/>
      <c r="J271" s="13">
        <v>1</v>
      </c>
      <c r="K271" s="5">
        <v>2016</v>
      </c>
      <c r="L271" s="5" t="s">
        <v>487</v>
      </c>
      <c r="M271" s="12">
        <v>75</v>
      </c>
      <c r="N271" s="5">
        <v>2016</v>
      </c>
      <c r="O271" s="5" t="s">
        <v>487</v>
      </c>
      <c r="P271" s="12">
        <v>10</v>
      </c>
      <c r="Q271" s="5">
        <v>2016</v>
      </c>
      <c r="R271" s="5" t="s">
        <v>487</v>
      </c>
      <c r="S271" s="12"/>
      <c r="U271" s="5" t="s">
        <v>1569</v>
      </c>
      <c r="V271" s="12">
        <v>0</v>
      </c>
      <c r="W271" s="5">
        <v>2016</v>
      </c>
      <c r="X271" s="5" t="s">
        <v>487</v>
      </c>
      <c r="Y271" s="12">
        <v>0</v>
      </c>
      <c r="Z271" s="5">
        <v>2016</v>
      </c>
      <c r="AA271" s="5" t="s">
        <v>487</v>
      </c>
      <c r="AB271" s="12">
        <v>0</v>
      </c>
      <c r="AC271" s="5">
        <v>2016</v>
      </c>
      <c r="AD271" s="5" t="s">
        <v>487</v>
      </c>
      <c r="AE271" s="14">
        <v>0</v>
      </c>
      <c r="AF271" s="5">
        <v>2016</v>
      </c>
      <c r="AG271" s="5" t="s">
        <v>487</v>
      </c>
      <c r="AH271" s="14"/>
      <c r="AJ271" s="5" t="s">
        <v>1569</v>
      </c>
    </row>
    <row r="272" spans="1:36" ht="12.75" customHeight="1" x14ac:dyDescent="0.25">
      <c r="A272" s="5" t="s">
        <v>907</v>
      </c>
      <c r="B272" s="5" t="s">
        <v>910</v>
      </c>
      <c r="C272" s="5" t="s">
        <v>909</v>
      </c>
      <c r="D272" s="5" t="s">
        <v>620</v>
      </c>
      <c r="E272" s="5" t="s">
        <v>911</v>
      </c>
      <c r="F272" s="5" t="s">
        <v>3186</v>
      </c>
      <c r="G272" s="5">
        <v>2</v>
      </c>
      <c r="H272" s="15">
        <v>2</v>
      </c>
      <c r="I272" s="4" t="s">
        <v>3185</v>
      </c>
      <c r="J272" s="13">
        <v>0.41253644314868804</v>
      </c>
      <c r="K272" s="5">
        <v>2016</v>
      </c>
      <c r="L272" s="5" t="s">
        <v>907</v>
      </c>
      <c r="M272" s="12" t="s">
        <v>1569</v>
      </c>
      <c r="O272" s="5" t="s">
        <v>1569</v>
      </c>
      <c r="P272" s="12">
        <v>8</v>
      </c>
      <c r="Q272" s="5">
        <v>2016</v>
      </c>
      <c r="R272" s="5" t="s">
        <v>907</v>
      </c>
      <c r="S272" s="12"/>
      <c r="U272" s="5" t="s">
        <v>1569</v>
      </c>
      <c r="V272" s="12">
        <v>0</v>
      </c>
      <c r="W272" s="5">
        <v>2016</v>
      </c>
      <c r="X272" s="5" t="s">
        <v>907</v>
      </c>
      <c r="Y272" s="12">
        <v>0</v>
      </c>
      <c r="Z272" s="5">
        <v>2016</v>
      </c>
      <c r="AA272" s="5" t="s">
        <v>907</v>
      </c>
      <c r="AB272" s="12">
        <v>0</v>
      </c>
      <c r="AC272" s="5">
        <v>2016</v>
      </c>
      <c r="AD272" s="5" t="s">
        <v>907</v>
      </c>
      <c r="AE272" s="14">
        <v>0</v>
      </c>
      <c r="AF272" s="5">
        <v>2016</v>
      </c>
      <c r="AG272" s="5" t="s">
        <v>907</v>
      </c>
      <c r="AH272" s="14"/>
      <c r="AJ272" s="5" t="s">
        <v>1569</v>
      </c>
    </row>
    <row r="273" spans="1:36" ht="12.75" customHeight="1" x14ac:dyDescent="0.25">
      <c r="A273" s="5" t="s">
        <v>912</v>
      </c>
      <c r="B273" s="5" t="s">
        <v>910</v>
      </c>
      <c r="C273" s="5" t="s">
        <v>909</v>
      </c>
      <c r="D273" s="5" t="s">
        <v>620</v>
      </c>
      <c r="E273" s="5" t="s">
        <v>914</v>
      </c>
      <c r="F273" s="5" t="s">
        <v>913</v>
      </c>
      <c r="G273" s="5">
        <v>2</v>
      </c>
      <c r="H273" s="15">
        <v>2</v>
      </c>
      <c r="I273" s="4" t="s">
        <v>1901</v>
      </c>
      <c r="J273" s="13">
        <v>0.94000000000000006</v>
      </c>
      <c r="K273" s="5">
        <v>2017</v>
      </c>
      <c r="L273" s="5" t="s">
        <v>912</v>
      </c>
      <c r="M273" s="12">
        <v>80</v>
      </c>
      <c r="N273" s="5">
        <v>2017</v>
      </c>
      <c r="O273" s="5" t="s">
        <v>912</v>
      </c>
      <c r="P273" s="12">
        <v>15</v>
      </c>
      <c r="Q273" s="5">
        <v>2017</v>
      </c>
      <c r="R273" s="5" t="s">
        <v>912</v>
      </c>
      <c r="S273" s="12"/>
      <c r="U273" s="5" t="s">
        <v>1569</v>
      </c>
      <c r="V273" s="12" t="s">
        <v>1569</v>
      </c>
      <c r="X273" s="5" t="s">
        <v>1569</v>
      </c>
      <c r="Y273" s="12" t="s">
        <v>1569</v>
      </c>
      <c r="AA273" s="5" t="s">
        <v>1569</v>
      </c>
      <c r="AB273" s="12" t="s">
        <v>1569</v>
      </c>
      <c r="AD273" s="5" t="s">
        <v>1569</v>
      </c>
      <c r="AE273" s="14" t="s">
        <v>1569</v>
      </c>
      <c r="AG273" s="5" t="s">
        <v>1569</v>
      </c>
      <c r="AH273" s="14"/>
      <c r="AJ273" s="5" t="s">
        <v>1569</v>
      </c>
    </row>
    <row r="274" spans="1:36" ht="12.75" customHeight="1" x14ac:dyDescent="0.25">
      <c r="A274" s="5" t="s">
        <v>1250</v>
      </c>
      <c r="B274" s="5" t="s">
        <v>1252</v>
      </c>
      <c r="C274" s="5" t="s">
        <v>1251</v>
      </c>
      <c r="D274" s="5" t="s">
        <v>1038</v>
      </c>
      <c r="E274" s="5" t="s">
        <v>1253</v>
      </c>
      <c r="F274" s="5" t="s">
        <v>3187</v>
      </c>
      <c r="G274" s="5">
        <v>2</v>
      </c>
      <c r="H274" s="15">
        <v>1</v>
      </c>
      <c r="I274" s="4" t="s">
        <v>3189</v>
      </c>
      <c r="J274" s="13"/>
      <c r="L274" s="5" t="s">
        <v>1569</v>
      </c>
      <c r="M274" s="12">
        <v>93</v>
      </c>
      <c r="N274" s="5">
        <v>2000</v>
      </c>
      <c r="O274" s="5" t="s">
        <v>1250</v>
      </c>
      <c r="P274" s="12">
        <v>16</v>
      </c>
      <c r="Q274" s="5">
        <v>2000</v>
      </c>
      <c r="R274" s="5" t="s">
        <v>1250</v>
      </c>
      <c r="S274" s="12"/>
      <c r="U274" s="5" t="s">
        <v>1569</v>
      </c>
      <c r="V274" s="12" t="s">
        <v>1569</v>
      </c>
      <c r="X274" s="5" t="s">
        <v>1569</v>
      </c>
      <c r="Y274" s="12" t="s">
        <v>1569</v>
      </c>
      <c r="AA274" s="5" t="s">
        <v>1569</v>
      </c>
      <c r="AB274" s="12" t="s">
        <v>1569</v>
      </c>
      <c r="AD274" s="5" t="s">
        <v>1569</v>
      </c>
      <c r="AE274" s="14" t="s">
        <v>1569</v>
      </c>
      <c r="AG274" s="5" t="s">
        <v>1569</v>
      </c>
      <c r="AH274" s="14"/>
      <c r="AJ274" s="5" t="s">
        <v>1569</v>
      </c>
    </row>
    <row r="275" spans="1:36" ht="12.75" customHeight="1" x14ac:dyDescent="0.25">
      <c r="A275" s="5" t="s">
        <v>492</v>
      </c>
      <c r="B275" s="5" t="s">
        <v>494</v>
      </c>
      <c r="C275" s="5" t="s">
        <v>493</v>
      </c>
      <c r="D275" s="5" t="s">
        <v>360</v>
      </c>
      <c r="E275" s="5" t="s">
        <v>495</v>
      </c>
      <c r="F275" s="5" t="s">
        <v>3188</v>
      </c>
      <c r="G275" s="5">
        <v>3</v>
      </c>
      <c r="H275" s="15">
        <v>1</v>
      </c>
      <c r="I275" s="4"/>
      <c r="J275" s="13">
        <v>0.53465333009372606</v>
      </c>
      <c r="K275" s="5">
        <v>2012</v>
      </c>
      <c r="L275" s="5" t="s">
        <v>492</v>
      </c>
      <c r="M275" s="12">
        <v>86.9</v>
      </c>
      <c r="N275" s="5">
        <v>2012</v>
      </c>
      <c r="O275" s="5" t="s">
        <v>492</v>
      </c>
      <c r="P275" s="12">
        <v>20.14</v>
      </c>
      <c r="Q275" s="5">
        <v>2012</v>
      </c>
      <c r="R275" s="5" t="s">
        <v>492</v>
      </c>
      <c r="S275" s="12"/>
      <c r="U275" s="5" t="s">
        <v>1569</v>
      </c>
      <c r="V275" s="12">
        <v>0</v>
      </c>
      <c r="W275" s="5">
        <v>2012</v>
      </c>
      <c r="X275" s="5" t="s">
        <v>492</v>
      </c>
      <c r="Y275" s="12">
        <v>0</v>
      </c>
      <c r="Z275" s="5">
        <v>2012</v>
      </c>
      <c r="AA275" s="5" t="s">
        <v>492</v>
      </c>
      <c r="AB275" s="12">
        <v>0</v>
      </c>
      <c r="AC275" s="5">
        <v>2012</v>
      </c>
      <c r="AD275" s="5" t="s">
        <v>492</v>
      </c>
      <c r="AE275" s="14">
        <v>100</v>
      </c>
      <c r="AF275" s="5">
        <v>2012</v>
      </c>
      <c r="AG275" s="5" t="s">
        <v>492</v>
      </c>
      <c r="AH275" s="14"/>
      <c r="AJ275" s="5" t="s">
        <v>1569</v>
      </c>
    </row>
    <row r="276" spans="1:36" ht="12.75" customHeight="1" x14ac:dyDescent="0.25">
      <c r="A276" s="5" t="s">
        <v>496</v>
      </c>
      <c r="B276" s="5" t="s">
        <v>494</v>
      </c>
      <c r="C276" s="5" t="s">
        <v>493</v>
      </c>
      <c r="D276" s="5" t="s">
        <v>360</v>
      </c>
      <c r="E276" s="5" t="s">
        <v>498</v>
      </c>
      <c r="F276" s="5" t="s">
        <v>497</v>
      </c>
      <c r="G276" s="5">
        <v>4</v>
      </c>
      <c r="H276" s="15">
        <v>1</v>
      </c>
      <c r="I276" s="4" t="s">
        <v>1927</v>
      </c>
      <c r="J276" s="13">
        <v>0.44193953756920046</v>
      </c>
      <c r="K276" s="5">
        <v>2012</v>
      </c>
      <c r="L276" s="5" t="s">
        <v>496</v>
      </c>
      <c r="M276" s="12">
        <v>42.7</v>
      </c>
      <c r="N276" s="5">
        <v>2012</v>
      </c>
      <c r="O276" s="5" t="s">
        <v>496</v>
      </c>
      <c r="P276" s="12">
        <v>9.9209920992099221</v>
      </c>
      <c r="Q276" s="5">
        <v>2012</v>
      </c>
      <c r="R276" s="5" t="s">
        <v>496</v>
      </c>
      <c r="S276" s="12"/>
      <c r="U276" s="5" t="s">
        <v>1569</v>
      </c>
      <c r="V276" s="12">
        <v>0</v>
      </c>
      <c r="W276" s="5">
        <v>2012</v>
      </c>
      <c r="X276" s="5" t="s">
        <v>496</v>
      </c>
      <c r="Y276" s="12">
        <v>0</v>
      </c>
      <c r="Z276" s="5">
        <v>2012</v>
      </c>
      <c r="AA276" s="5" t="s">
        <v>496</v>
      </c>
      <c r="AB276" s="12">
        <v>0</v>
      </c>
      <c r="AC276" s="5">
        <v>2012</v>
      </c>
      <c r="AD276" s="5" t="s">
        <v>496</v>
      </c>
      <c r="AE276" s="14">
        <v>100</v>
      </c>
      <c r="AF276" s="5">
        <v>2012</v>
      </c>
      <c r="AG276" s="5" t="s">
        <v>496</v>
      </c>
      <c r="AH276" s="14"/>
      <c r="AJ276" s="5" t="s">
        <v>1569</v>
      </c>
    </row>
    <row r="277" spans="1:36" ht="12.75" customHeight="1" x14ac:dyDescent="0.25">
      <c r="A277" s="5" t="s">
        <v>499</v>
      </c>
      <c r="B277" s="5" t="s">
        <v>494</v>
      </c>
      <c r="C277" s="5" t="s">
        <v>493</v>
      </c>
      <c r="D277" s="5" t="s">
        <v>360</v>
      </c>
      <c r="E277" s="5" t="s">
        <v>501</v>
      </c>
      <c r="F277" s="5" t="s">
        <v>500</v>
      </c>
      <c r="G277" s="5">
        <v>4</v>
      </c>
      <c r="H277" s="15">
        <v>1</v>
      </c>
      <c r="I277" s="4"/>
      <c r="J277" s="13">
        <v>0.52220668115316315</v>
      </c>
      <c r="K277" s="5">
        <v>2012</v>
      </c>
      <c r="L277" s="5" t="s">
        <v>499</v>
      </c>
      <c r="M277" s="12">
        <v>71.2</v>
      </c>
      <c r="N277" s="5">
        <v>2012</v>
      </c>
      <c r="O277" s="5" t="s">
        <v>499</v>
      </c>
      <c r="P277" s="12">
        <v>15.561556155615563</v>
      </c>
      <c r="Q277" s="5">
        <v>2012</v>
      </c>
      <c r="R277" s="5" t="s">
        <v>499</v>
      </c>
      <c r="S277" s="12"/>
      <c r="U277" s="5" t="s">
        <v>1569</v>
      </c>
      <c r="V277" s="12">
        <v>0</v>
      </c>
      <c r="W277" s="5">
        <v>2012</v>
      </c>
      <c r="X277" s="5" t="s">
        <v>499</v>
      </c>
      <c r="Y277" s="12">
        <v>0</v>
      </c>
      <c r="Z277" s="5">
        <v>2012</v>
      </c>
      <c r="AA277" s="5" t="s">
        <v>499</v>
      </c>
      <c r="AB277" s="12">
        <v>0</v>
      </c>
      <c r="AC277" s="5">
        <v>2012</v>
      </c>
      <c r="AD277" s="5" t="s">
        <v>499</v>
      </c>
      <c r="AE277" s="14">
        <v>100</v>
      </c>
      <c r="AF277" s="5">
        <v>2012</v>
      </c>
      <c r="AG277" s="5" t="s">
        <v>499</v>
      </c>
      <c r="AH277" s="14"/>
      <c r="AJ277" s="5" t="s">
        <v>1569</v>
      </c>
    </row>
    <row r="278" spans="1:36" ht="12.75" customHeight="1" x14ac:dyDescent="0.25">
      <c r="A278" s="5" t="s">
        <v>502</v>
      </c>
      <c r="B278" s="5" t="s">
        <v>494</v>
      </c>
      <c r="C278" s="5" t="s">
        <v>493</v>
      </c>
      <c r="D278" s="5" t="s">
        <v>360</v>
      </c>
      <c r="E278" s="5" t="s">
        <v>504</v>
      </c>
      <c r="F278" s="5" t="s">
        <v>503</v>
      </c>
      <c r="G278" s="5">
        <v>4</v>
      </c>
      <c r="H278" s="15">
        <v>1</v>
      </c>
      <c r="I278" s="4" t="s">
        <v>1928</v>
      </c>
      <c r="J278" s="13">
        <v>0.3323250415834732</v>
      </c>
      <c r="K278" s="5">
        <v>2012</v>
      </c>
      <c r="L278" s="5" t="s">
        <v>502</v>
      </c>
      <c r="M278" s="12">
        <v>85.7</v>
      </c>
      <c r="N278" s="5">
        <v>2012</v>
      </c>
      <c r="O278" s="5" t="s">
        <v>502</v>
      </c>
      <c r="P278" s="12">
        <v>11.990000000000004</v>
      </c>
      <c r="Q278" s="5">
        <v>2012</v>
      </c>
      <c r="R278" s="5" t="s">
        <v>502</v>
      </c>
      <c r="S278" s="12"/>
      <c r="U278" s="5" t="s">
        <v>1569</v>
      </c>
      <c r="V278" s="12">
        <v>0</v>
      </c>
      <c r="W278" s="5">
        <v>2012</v>
      </c>
      <c r="X278" s="5" t="s">
        <v>502</v>
      </c>
      <c r="Y278" s="12">
        <v>0</v>
      </c>
      <c r="Z278" s="5">
        <v>2012</v>
      </c>
      <c r="AA278" s="5" t="s">
        <v>502</v>
      </c>
      <c r="AB278" s="12">
        <v>0</v>
      </c>
      <c r="AC278" s="5">
        <v>2012</v>
      </c>
      <c r="AD278" s="5" t="s">
        <v>502</v>
      </c>
      <c r="AE278" s="14">
        <v>0</v>
      </c>
      <c r="AF278" s="5">
        <v>2012</v>
      </c>
      <c r="AG278" s="5" t="s">
        <v>502</v>
      </c>
      <c r="AH278" s="14"/>
      <c r="AJ278" s="5" t="s">
        <v>1569</v>
      </c>
    </row>
    <row r="279" spans="1:36" ht="12.75" customHeight="1" x14ac:dyDescent="0.25">
      <c r="A279" s="5" t="s">
        <v>505</v>
      </c>
      <c r="B279" s="5" t="s">
        <v>494</v>
      </c>
      <c r="C279" s="5" t="s">
        <v>493</v>
      </c>
      <c r="D279" s="5" t="s">
        <v>360</v>
      </c>
      <c r="E279" s="5" t="s">
        <v>507</v>
      </c>
      <c r="F279" s="5" t="s">
        <v>506</v>
      </c>
      <c r="G279" s="5">
        <v>4</v>
      </c>
      <c r="H279" s="15">
        <v>1</v>
      </c>
      <c r="I279" s="4" t="s">
        <v>1929</v>
      </c>
      <c r="J279" s="13">
        <v>0.40006225596675887</v>
      </c>
      <c r="K279" s="5">
        <v>2012</v>
      </c>
      <c r="L279" s="5" t="s">
        <v>505</v>
      </c>
      <c r="M279" s="12">
        <v>25.4</v>
      </c>
      <c r="N279" s="5">
        <v>2012</v>
      </c>
      <c r="O279" s="5" t="s">
        <v>505</v>
      </c>
      <c r="P279" s="12">
        <v>5.61</v>
      </c>
      <c r="Q279" s="5">
        <v>2012</v>
      </c>
      <c r="R279" s="5" t="s">
        <v>505</v>
      </c>
      <c r="S279" s="12"/>
      <c r="U279" s="5" t="s">
        <v>1569</v>
      </c>
      <c r="V279" s="12">
        <v>0</v>
      </c>
      <c r="W279" s="5">
        <v>2012</v>
      </c>
      <c r="X279" s="5" t="s">
        <v>505</v>
      </c>
      <c r="Y279" s="12">
        <v>0</v>
      </c>
      <c r="Z279" s="5">
        <v>2012</v>
      </c>
      <c r="AA279" s="5" t="s">
        <v>505</v>
      </c>
      <c r="AB279" s="12">
        <v>0</v>
      </c>
      <c r="AC279" s="5">
        <v>2012</v>
      </c>
      <c r="AD279" s="5" t="s">
        <v>505</v>
      </c>
      <c r="AE279" s="14">
        <v>0</v>
      </c>
      <c r="AF279" s="5">
        <v>2012</v>
      </c>
      <c r="AG279" s="5" t="s">
        <v>505</v>
      </c>
      <c r="AH279" s="14"/>
      <c r="AJ279" s="5" t="s">
        <v>1569</v>
      </c>
    </row>
    <row r="280" spans="1:36" ht="12.75" customHeight="1" x14ac:dyDescent="0.25">
      <c r="A280" s="5" t="s">
        <v>508</v>
      </c>
      <c r="B280" s="5" t="s">
        <v>494</v>
      </c>
      <c r="C280" s="5" t="s">
        <v>493</v>
      </c>
      <c r="D280" s="5" t="s">
        <v>360</v>
      </c>
      <c r="E280" s="5" t="s">
        <v>510</v>
      </c>
      <c r="F280" s="5" t="s">
        <v>509</v>
      </c>
      <c r="G280" s="5">
        <v>4</v>
      </c>
      <c r="H280" s="15">
        <v>1</v>
      </c>
      <c r="I280" s="4"/>
      <c r="J280" s="13">
        <v>0.69839705707885524</v>
      </c>
      <c r="K280" s="5">
        <v>2012</v>
      </c>
      <c r="L280" s="5" t="s">
        <v>508</v>
      </c>
      <c r="M280" s="12">
        <v>39.299999999999997</v>
      </c>
      <c r="N280" s="5">
        <v>2012</v>
      </c>
      <c r="O280" s="5" t="s">
        <v>508</v>
      </c>
      <c r="P280" s="12">
        <v>14.462892578515705</v>
      </c>
      <c r="Q280" s="5">
        <v>2012</v>
      </c>
      <c r="R280" s="5" t="s">
        <v>508</v>
      </c>
      <c r="S280" s="12"/>
      <c r="U280" s="5" t="s">
        <v>1569</v>
      </c>
      <c r="V280" s="12">
        <v>0</v>
      </c>
      <c r="W280" s="5">
        <v>2012</v>
      </c>
      <c r="X280" s="5" t="s">
        <v>508</v>
      </c>
      <c r="Y280" s="12">
        <v>0</v>
      </c>
      <c r="Z280" s="5">
        <v>2012</v>
      </c>
      <c r="AA280" s="5" t="s">
        <v>508</v>
      </c>
      <c r="AB280" s="12">
        <v>0</v>
      </c>
      <c r="AC280" s="5">
        <v>2012</v>
      </c>
      <c r="AD280" s="5" t="s">
        <v>508</v>
      </c>
      <c r="AE280" s="14">
        <v>0</v>
      </c>
      <c r="AF280" s="5">
        <v>2012</v>
      </c>
      <c r="AG280" s="5" t="s">
        <v>508</v>
      </c>
      <c r="AH280" s="14"/>
      <c r="AJ280" s="5" t="s">
        <v>1569</v>
      </c>
    </row>
    <row r="281" spans="1:36" ht="12.75" customHeight="1" x14ac:dyDescent="0.25">
      <c r="A281" s="5" t="s">
        <v>511</v>
      </c>
      <c r="B281" s="5" t="s">
        <v>494</v>
      </c>
      <c r="C281" s="5" t="s">
        <v>493</v>
      </c>
      <c r="D281" s="5" t="s">
        <v>360</v>
      </c>
      <c r="E281" s="5" t="s">
        <v>513</v>
      </c>
      <c r="F281" s="5" t="s">
        <v>512</v>
      </c>
      <c r="G281" s="5">
        <v>4</v>
      </c>
      <c r="H281" s="15">
        <v>2</v>
      </c>
      <c r="I281" s="4" t="s">
        <v>1930</v>
      </c>
      <c r="J281" s="13">
        <v>0.35765268783838755</v>
      </c>
      <c r="K281" s="5">
        <v>2012</v>
      </c>
      <c r="L281" s="5" t="s">
        <v>511</v>
      </c>
      <c r="M281" s="12">
        <v>62.7</v>
      </c>
      <c r="N281" s="5">
        <v>2012</v>
      </c>
      <c r="O281" s="5" t="s">
        <v>511</v>
      </c>
      <c r="P281" s="12">
        <v>13.459999999999999</v>
      </c>
      <c r="Q281" s="5">
        <v>2012</v>
      </c>
      <c r="R281" s="5" t="s">
        <v>511</v>
      </c>
      <c r="S281" s="12"/>
      <c r="U281" s="5" t="s">
        <v>1569</v>
      </c>
      <c r="V281" s="12">
        <v>0</v>
      </c>
      <c r="W281" s="5">
        <v>2012</v>
      </c>
      <c r="X281" s="5" t="s">
        <v>511</v>
      </c>
      <c r="Y281" s="12">
        <v>0</v>
      </c>
      <c r="Z281" s="5">
        <v>2012</v>
      </c>
      <c r="AA281" s="5" t="s">
        <v>511</v>
      </c>
      <c r="AB281" s="12">
        <v>0</v>
      </c>
      <c r="AC281" s="5">
        <v>2012</v>
      </c>
      <c r="AD281" s="5" t="s">
        <v>511</v>
      </c>
      <c r="AE281" s="14">
        <v>0</v>
      </c>
      <c r="AF281" s="5">
        <v>2012</v>
      </c>
      <c r="AG281" s="5" t="s">
        <v>511</v>
      </c>
      <c r="AH281" s="14"/>
      <c r="AJ281" s="5" t="s">
        <v>1569</v>
      </c>
    </row>
    <row r="282" spans="1:36" ht="12.75" customHeight="1" x14ac:dyDescent="0.25">
      <c r="A282" s="5" t="s">
        <v>514</v>
      </c>
      <c r="B282" s="5" t="s">
        <v>494</v>
      </c>
      <c r="C282" s="5" t="s">
        <v>493</v>
      </c>
      <c r="D282" s="5" t="s">
        <v>360</v>
      </c>
      <c r="E282" s="5" t="s">
        <v>516</v>
      </c>
      <c r="F282" s="5" t="s">
        <v>515</v>
      </c>
      <c r="G282" s="5">
        <v>4</v>
      </c>
      <c r="H282" s="15">
        <v>2</v>
      </c>
      <c r="I282" s="4" t="s">
        <v>1931</v>
      </c>
      <c r="J282" s="13">
        <v>0.61809914968274782</v>
      </c>
      <c r="K282" s="5">
        <v>2012</v>
      </c>
      <c r="L282" s="5" t="s">
        <v>514</v>
      </c>
      <c r="M282" s="12">
        <v>68.7</v>
      </c>
      <c r="N282" s="5">
        <v>2012</v>
      </c>
      <c r="O282" s="5" t="s">
        <v>514</v>
      </c>
      <c r="P282" s="12">
        <v>16.189999999999998</v>
      </c>
      <c r="Q282" s="5">
        <v>2012</v>
      </c>
      <c r="R282" s="5" t="s">
        <v>514</v>
      </c>
      <c r="S282" s="12"/>
      <c r="U282" s="5" t="s">
        <v>1569</v>
      </c>
      <c r="V282" s="12">
        <v>0</v>
      </c>
      <c r="W282" s="5">
        <v>2012</v>
      </c>
      <c r="X282" s="5" t="s">
        <v>514</v>
      </c>
      <c r="Y282" s="12">
        <v>0</v>
      </c>
      <c r="Z282" s="5">
        <v>2012</v>
      </c>
      <c r="AA282" s="5" t="s">
        <v>514</v>
      </c>
      <c r="AB282" s="12">
        <v>0</v>
      </c>
      <c r="AC282" s="5">
        <v>2012</v>
      </c>
      <c r="AD282" s="5" t="s">
        <v>514</v>
      </c>
      <c r="AE282" s="14">
        <v>0</v>
      </c>
      <c r="AF282" s="5">
        <v>2012</v>
      </c>
      <c r="AG282" s="5" t="s">
        <v>514</v>
      </c>
      <c r="AH282" s="14"/>
      <c r="AJ282" s="5" t="s">
        <v>1569</v>
      </c>
    </row>
    <row r="283" spans="1:36" ht="12.75" customHeight="1" x14ac:dyDescent="0.25">
      <c r="A283" s="5" t="s">
        <v>517</v>
      </c>
      <c r="B283" s="5" t="s">
        <v>494</v>
      </c>
      <c r="C283" s="5" t="s">
        <v>493</v>
      </c>
      <c r="D283" s="5" t="s">
        <v>360</v>
      </c>
      <c r="E283" s="5" t="s">
        <v>519</v>
      </c>
      <c r="F283" s="5" t="s">
        <v>518</v>
      </c>
      <c r="G283" s="5">
        <v>4</v>
      </c>
      <c r="H283" s="15">
        <v>1</v>
      </c>
      <c r="I283" s="4"/>
      <c r="J283" s="13">
        <v>0.39936891420160003</v>
      </c>
      <c r="K283" s="5">
        <v>2012</v>
      </c>
      <c r="L283" s="5" t="s">
        <v>517</v>
      </c>
      <c r="M283" s="12">
        <v>86.5</v>
      </c>
      <c r="N283" s="5">
        <v>2012</v>
      </c>
      <c r="O283" s="5" t="s">
        <v>517</v>
      </c>
      <c r="P283" s="12">
        <v>13.238676132386761</v>
      </c>
      <c r="Q283" s="5">
        <v>2012</v>
      </c>
      <c r="R283" s="5" t="s">
        <v>517</v>
      </c>
      <c r="S283" s="12"/>
      <c r="U283" s="5" t="s">
        <v>1569</v>
      </c>
      <c r="V283" s="12">
        <v>0</v>
      </c>
      <c r="W283" s="5">
        <v>2012</v>
      </c>
      <c r="X283" s="5" t="s">
        <v>517</v>
      </c>
      <c r="Y283" s="12">
        <v>0</v>
      </c>
      <c r="Z283" s="5">
        <v>2012</v>
      </c>
      <c r="AA283" s="5" t="s">
        <v>517</v>
      </c>
      <c r="AB283" s="12">
        <v>0</v>
      </c>
      <c r="AC283" s="5">
        <v>2012</v>
      </c>
      <c r="AD283" s="5" t="s">
        <v>517</v>
      </c>
      <c r="AE283" s="14">
        <v>0</v>
      </c>
      <c r="AF283" s="5">
        <v>2012</v>
      </c>
      <c r="AG283" s="5" t="s">
        <v>517</v>
      </c>
      <c r="AH283" s="14"/>
      <c r="AJ283" s="5" t="s">
        <v>1569</v>
      </c>
    </row>
    <row r="284" spans="1:36" ht="12.75" customHeight="1" x14ac:dyDescent="0.25">
      <c r="A284" s="5" t="s">
        <v>520</v>
      </c>
      <c r="B284" s="5" t="s">
        <v>494</v>
      </c>
      <c r="C284" s="5" t="s">
        <v>493</v>
      </c>
      <c r="D284" s="5" t="s">
        <v>360</v>
      </c>
      <c r="E284" s="5" t="s">
        <v>522</v>
      </c>
      <c r="F284" s="5" t="s">
        <v>521</v>
      </c>
      <c r="G284" s="5">
        <v>4</v>
      </c>
      <c r="H284" s="15">
        <v>1</v>
      </c>
      <c r="I284" s="4" t="s">
        <v>1932</v>
      </c>
      <c r="J284" s="13">
        <v>0.32169431701775114</v>
      </c>
      <c r="K284" s="5">
        <v>2012</v>
      </c>
      <c r="L284" s="5" t="s">
        <v>520</v>
      </c>
      <c r="M284" s="12">
        <v>81.099999999999994</v>
      </c>
      <c r="N284" s="5">
        <v>2012</v>
      </c>
      <c r="O284" s="5" t="s">
        <v>520</v>
      </c>
      <c r="P284" s="12">
        <v>17.850000000000001</v>
      </c>
      <c r="Q284" s="5">
        <v>2012</v>
      </c>
      <c r="R284" s="5" t="s">
        <v>520</v>
      </c>
      <c r="S284" s="12"/>
      <c r="U284" s="5" t="s">
        <v>1569</v>
      </c>
      <c r="V284" s="12">
        <v>0</v>
      </c>
      <c r="W284" s="5">
        <v>2012</v>
      </c>
      <c r="X284" s="5" t="s">
        <v>520</v>
      </c>
      <c r="Y284" s="12">
        <v>0</v>
      </c>
      <c r="Z284" s="5">
        <v>2012</v>
      </c>
      <c r="AA284" s="5" t="s">
        <v>520</v>
      </c>
      <c r="AB284" s="12">
        <v>0</v>
      </c>
      <c r="AC284" s="5">
        <v>2012</v>
      </c>
      <c r="AD284" s="5" t="s">
        <v>520</v>
      </c>
      <c r="AE284" s="14">
        <v>100</v>
      </c>
      <c r="AF284" s="5">
        <v>2012</v>
      </c>
      <c r="AG284" s="5" t="s">
        <v>520</v>
      </c>
      <c r="AH284" s="14"/>
      <c r="AJ284" s="5" t="s">
        <v>1569</v>
      </c>
    </row>
    <row r="285" spans="1:36" ht="12.75" customHeight="1" x14ac:dyDescent="0.25">
      <c r="A285" s="5" t="s">
        <v>523</v>
      </c>
      <c r="B285" s="5" t="s">
        <v>494</v>
      </c>
      <c r="C285" s="5" t="s">
        <v>493</v>
      </c>
      <c r="D285" s="5" t="s">
        <v>360</v>
      </c>
      <c r="E285" s="5" t="s">
        <v>525</v>
      </c>
      <c r="F285" s="5" t="s">
        <v>524</v>
      </c>
      <c r="G285" s="5">
        <v>4</v>
      </c>
      <c r="H285" s="15">
        <v>1</v>
      </c>
      <c r="I285" s="4" t="s">
        <v>1933</v>
      </c>
      <c r="J285" s="13">
        <v>0.12169516218879772</v>
      </c>
      <c r="K285" s="5">
        <v>2012</v>
      </c>
      <c r="L285" s="5" t="s">
        <v>523</v>
      </c>
      <c r="M285" s="12" t="s">
        <v>1569</v>
      </c>
      <c r="O285" s="5" t="s">
        <v>1569</v>
      </c>
      <c r="P285" s="12">
        <v>8.17</v>
      </c>
      <c r="Q285" s="5">
        <v>2012</v>
      </c>
      <c r="R285" s="5" t="s">
        <v>523</v>
      </c>
      <c r="S285" s="12"/>
      <c r="U285" s="5" t="s">
        <v>1569</v>
      </c>
      <c r="V285" s="12" t="s">
        <v>1569</v>
      </c>
      <c r="X285" s="5" t="s">
        <v>1569</v>
      </c>
      <c r="Y285" s="12" t="s">
        <v>1569</v>
      </c>
      <c r="AA285" s="5" t="s">
        <v>1569</v>
      </c>
      <c r="AB285" s="12" t="s">
        <v>1569</v>
      </c>
      <c r="AD285" s="5" t="s">
        <v>1569</v>
      </c>
      <c r="AE285" s="14" t="s">
        <v>1569</v>
      </c>
      <c r="AG285" s="5" t="s">
        <v>1569</v>
      </c>
      <c r="AH285" s="14"/>
      <c r="AJ285" s="5" t="s">
        <v>1569</v>
      </c>
    </row>
    <row r="286" spans="1:36" ht="12.75" customHeight="1" x14ac:dyDescent="0.25">
      <c r="A286" s="5" t="s">
        <v>526</v>
      </c>
      <c r="B286" s="5" t="s">
        <v>494</v>
      </c>
      <c r="C286" s="5" t="s">
        <v>493</v>
      </c>
      <c r="D286" s="5" t="s">
        <v>360</v>
      </c>
      <c r="E286" s="5" t="s">
        <v>528</v>
      </c>
      <c r="F286" s="5" t="s">
        <v>527</v>
      </c>
      <c r="G286" s="5">
        <v>4</v>
      </c>
      <c r="H286" s="15">
        <v>1</v>
      </c>
      <c r="I286" s="4" t="s">
        <v>1934</v>
      </c>
      <c r="J286" s="13">
        <v>0.13126819355193059</v>
      </c>
      <c r="K286" s="5">
        <v>2016</v>
      </c>
      <c r="L286" s="5" t="s">
        <v>526</v>
      </c>
      <c r="M286" s="12" t="s">
        <v>1569</v>
      </c>
      <c r="O286" s="5" t="s">
        <v>1569</v>
      </c>
      <c r="P286" s="12">
        <v>6.8706870687068697</v>
      </c>
      <c r="Q286" s="5">
        <v>2016</v>
      </c>
      <c r="R286" s="5" t="s">
        <v>526</v>
      </c>
      <c r="S286" s="12"/>
      <c r="U286" s="5" t="s">
        <v>1569</v>
      </c>
      <c r="V286" s="12">
        <v>0</v>
      </c>
      <c r="W286" s="5">
        <v>2016</v>
      </c>
      <c r="X286" s="5" t="s">
        <v>526</v>
      </c>
      <c r="Y286" s="12">
        <v>0</v>
      </c>
      <c r="Z286" s="5">
        <v>2016</v>
      </c>
      <c r="AA286" s="5" t="s">
        <v>526</v>
      </c>
      <c r="AB286" s="12">
        <v>0</v>
      </c>
      <c r="AC286" s="5">
        <v>2016</v>
      </c>
      <c r="AD286" s="5" t="s">
        <v>526</v>
      </c>
      <c r="AE286" s="14">
        <v>0</v>
      </c>
      <c r="AF286" s="5">
        <v>2016</v>
      </c>
      <c r="AG286" s="5" t="s">
        <v>526</v>
      </c>
      <c r="AH286" s="14"/>
      <c r="AJ286" s="5" t="s">
        <v>1569</v>
      </c>
    </row>
    <row r="287" spans="1:36" ht="12.75" customHeight="1" x14ac:dyDescent="0.25">
      <c r="A287" s="5" t="s">
        <v>218</v>
      </c>
      <c r="B287" s="5" t="s">
        <v>221</v>
      </c>
      <c r="C287" s="5" t="s">
        <v>220</v>
      </c>
      <c r="D287" s="5" t="s">
        <v>35</v>
      </c>
      <c r="E287" s="5" t="s">
        <v>222</v>
      </c>
      <c r="F287" s="5" t="s">
        <v>219</v>
      </c>
      <c r="G287" s="5">
        <v>2</v>
      </c>
      <c r="H287" s="15">
        <v>1</v>
      </c>
      <c r="I287" s="4"/>
      <c r="J287" s="13">
        <v>1.1115333556061353</v>
      </c>
      <c r="K287" s="5">
        <v>2013</v>
      </c>
      <c r="L287" s="5" t="s">
        <v>218</v>
      </c>
      <c r="M287" s="12" t="s">
        <v>1569</v>
      </c>
      <c r="O287" s="5" t="s">
        <v>1569</v>
      </c>
      <c r="P287" s="12">
        <v>6.4</v>
      </c>
      <c r="Q287" s="5">
        <v>2013</v>
      </c>
      <c r="R287" s="5" t="s">
        <v>218</v>
      </c>
      <c r="S287" s="12"/>
      <c r="U287" s="5" t="s">
        <v>1569</v>
      </c>
      <c r="V287" s="12">
        <v>0</v>
      </c>
      <c r="W287" s="5">
        <v>2013</v>
      </c>
      <c r="X287" s="5" t="s">
        <v>218</v>
      </c>
      <c r="Y287" s="12">
        <v>14</v>
      </c>
      <c r="Z287" s="5">
        <v>2013</v>
      </c>
      <c r="AA287" s="5" t="s">
        <v>218</v>
      </c>
      <c r="AB287" s="12">
        <v>0</v>
      </c>
      <c r="AC287" s="5">
        <v>2013</v>
      </c>
      <c r="AD287" s="5" t="s">
        <v>218</v>
      </c>
      <c r="AE287" s="14">
        <v>0</v>
      </c>
      <c r="AF287" s="5">
        <v>2013</v>
      </c>
      <c r="AG287" s="5" t="s">
        <v>218</v>
      </c>
      <c r="AH287" s="14"/>
      <c r="AJ287" s="5" t="s">
        <v>1569</v>
      </c>
    </row>
    <row r="288" spans="1:36" ht="12.75" customHeight="1" x14ac:dyDescent="0.25">
      <c r="A288" s="5" t="s">
        <v>223</v>
      </c>
      <c r="B288" s="5" t="s">
        <v>221</v>
      </c>
      <c r="C288" s="5" t="s">
        <v>220</v>
      </c>
      <c r="D288" s="5" t="s">
        <v>35</v>
      </c>
      <c r="E288" s="5" t="s">
        <v>225</v>
      </c>
      <c r="F288" s="5" t="s">
        <v>224</v>
      </c>
      <c r="G288" s="5">
        <v>2</v>
      </c>
      <c r="H288" s="15">
        <v>1</v>
      </c>
      <c r="I288" s="4"/>
      <c r="J288" s="13" t="s">
        <v>1569</v>
      </c>
      <c r="L288" s="5" t="s">
        <v>1569</v>
      </c>
      <c r="M288" s="12" t="s">
        <v>1569</v>
      </c>
      <c r="O288" s="5" t="s">
        <v>1569</v>
      </c>
      <c r="P288" s="12">
        <v>13.592233009708737</v>
      </c>
      <c r="R288" s="5" t="s">
        <v>223</v>
      </c>
      <c r="S288" s="12"/>
      <c r="U288" s="5" t="s">
        <v>1569</v>
      </c>
      <c r="V288" s="12" t="s">
        <v>1569</v>
      </c>
      <c r="X288" s="5" t="s">
        <v>1569</v>
      </c>
      <c r="Y288" s="12" t="s">
        <v>1569</v>
      </c>
      <c r="AA288" s="5" t="s">
        <v>1569</v>
      </c>
      <c r="AB288" s="12" t="s">
        <v>1569</v>
      </c>
      <c r="AD288" s="5" t="s">
        <v>1569</v>
      </c>
      <c r="AE288" s="14" t="s">
        <v>1569</v>
      </c>
      <c r="AG288" s="5" t="s">
        <v>1569</v>
      </c>
      <c r="AH288" s="14"/>
      <c r="AJ288" s="5" t="s">
        <v>1569</v>
      </c>
    </row>
    <row r="289" spans="1:36" ht="12.75" customHeight="1" x14ac:dyDescent="0.25">
      <c r="A289" s="5" t="s">
        <v>226</v>
      </c>
      <c r="B289" s="5" t="s">
        <v>229</v>
      </c>
      <c r="C289" s="5" t="s">
        <v>228</v>
      </c>
      <c r="D289" s="5" t="s">
        <v>35</v>
      </c>
      <c r="E289" s="5" t="s">
        <v>230</v>
      </c>
      <c r="F289" s="5" t="s">
        <v>227</v>
      </c>
      <c r="G289" s="5">
        <v>2</v>
      </c>
      <c r="H289" s="15">
        <v>2</v>
      </c>
      <c r="I289" s="4" t="s">
        <v>1935</v>
      </c>
      <c r="J289" s="13">
        <v>2.1638828284273401</v>
      </c>
      <c r="K289" s="5">
        <v>2010</v>
      </c>
      <c r="L289" s="5" t="s">
        <v>226</v>
      </c>
      <c r="M289" s="12">
        <v>40</v>
      </c>
      <c r="N289" s="5">
        <v>2010</v>
      </c>
      <c r="O289" s="5" t="s">
        <v>226</v>
      </c>
      <c r="P289" s="12">
        <v>38</v>
      </c>
      <c r="Q289" s="5">
        <v>2010</v>
      </c>
      <c r="R289" s="5" t="s">
        <v>226</v>
      </c>
      <c r="S289" s="12"/>
      <c r="U289" s="5" t="s">
        <v>1569</v>
      </c>
      <c r="V289" s="12">
        <v>1</v>
      </c>
      <c r="W289" s="5">
        <v>2010</v>
      </c>
      <c r="X289" s="5" t="s">
        <v>226</v>
      </c>
      <c r="Y289" s="12">
        <v>10</v>
      </c>
      <c r="Z289" s="5">
        <v>2010</v>
      </c>
      <c r="AA289" s="5" t="s">
        <v>226</v>
      </c>
      <c r="AB289" s="12">
        <v>0</v>
      </c>
      <c r="AC289" s="5">
        <v>2010</v>
      </c>
      <c r="AD289" s="5" t="s">
        <v>226</v>
      </c>
      <c r="AE289" s="14">
        <v>98.876404494382015</v>
      </c>
      <c r="AF289" s="5">
        <v>2010</v>
      </c>
      <c r="AG289" s="5" t="s">
        <v>226</v>
      </c>
      <c r="AH289" s="14"/>
      <c r="AJ289" s="5" t="s">
        <v>1569</v>
      </c>
    </row>
    <row r="290" spans="1:36" ht="12.75" customHeight="1" x14ac:dyDescent="0.25">
      <c r="A290" s="5" t="s">
        <v>231</v>
      </c>
      <c r="B290" s="5" t="s">
        <v>229</v>
      </c>
      <c r="C290" s="5" t="s">
        <v>228</v>
      </c>
      <c r="D290" s="5" t="s">
        <v>35</v>
      </c>
      <c r="E290" s="5" t="s">
        <v>233</v>
      </c>
      <c r="F290" s="5" t="s">
        <v>232</v>
      </c>
      <c r="G290" s="5">
        <v>2</v>
      </c>
      <c r="H290" s="15">
        <v>1</v>
      </c>
      <c r="I290" s="4"/>
      <c r="J290" s="13">
        <v>0.43835616438356162</v>
      </c>
      <c r="K290" s="5">
        <v>2011</v>
      </c>
      <c r="L290" s="5" t="s">
        <v>231</v>
      </c>
      <c r="M290" s="12" t="s">
        <v>1569</v>
      </c>
      <c r="O290" s="5" t="s">
        <v>1569</v>
      </c>
      <c r="P290" s="12">
        <v>11.2</v>
      </c>
      <c r="Q290" s="5">
        <v>2011</v>
      </c>
      <c r="R290" s="5" t="s">
        <v>231</v>
      </c>
      <c r="S290" s="12"/>
      <c r="U290" s="5" t="s">
        <v>1569</v>
      </c>
      <c r="V290" s="12">
        <v>0</v>
      </c>
      <c r="W290" s="5">
        <v>2011</v>
      </c>
      <c r="X290" s="5" t="s">
        <v>231</v>
      </c>
      <c r="Y290" s="12">
        <v>0</v>
      </c>
      <c r="Z290" s="5">
        <v>2011</v>
      </c>
      <c r="AA290" s="5" t="s">
        <v>231</v>
      </c>
      <c r="AB290" s="12">
        <v>0</v>
      </c>
      <c r="AC290" s="5">
        <v>2011</v>
      </c>
      <c r="AD290" s="5" t="s">
        <v>231</v>
      </c>
      <c r="AE290" s="14">
        <v>0</v>
      </c>
      <c r="AF290" s="5">
        <v>2011</v>
      </c>
      <c r="AG290" s="5" t="s">
        <v>231</v>
      </c>
      <c r="AH290" s="14"/>
      <c r="AJ290" s="5" t="s">
        <v>1569</v>
      </c>
    </row>
    <row r="291" spans="1:36" ht="12.75" customHeight="1" x14ac:dyDescent="0.25">
      <c r="A291" s="5" t="s">
        <v>915</v>
      </c>
      <c r="B291" s="5" t="s">
        <v>918</v>
      </c>
      <c r="C291" s="5" t="s">
        <v>917</v>
      </c>
      <c r="D291" s="5" t="s">
        <v>620</v>
      </c>
      <c r="E291" s="5" t="s">
        <v>919</v>
      </c>
      <c r="F291" s="5" t="s">
        <v>916</v>
      </c>
      <c r="G291" s="5">
        <v>2</v>
      </c>
      <c r="H291" s="15">
        <v>1</v>
      </c>
      <c r="I291" s="4"/>
      <c r="J291" s="13">
        <v>1.2803101461587703</v>
      </c>
      <c r="K291" s="5">
        <v>2012</v>
      </c>
      <c r="L291" s="5" t="s">
        <v>915</v>
      </c>
      <c r="M291" s="12">
        <v>82</v>
      </c>
      <c r="N291" s="5">
        <v>2012</v>
      </c>
      <c r="O291" s="5" t="s">
        <v>915</v>
      </c>
      <c r="P291" s="12">
        <v>8.3699999999999992</v>
      </c>
      <c r="Q291" s="5">
        <v>2012</v>
      </c>
      <c r="R291" s="5" t="s">
        <v>915</v>
      </c>
      <c r="S291" s="12"/>
      <c r="U291" s="5" t="s">
        <v>1569</v>
      </c>
      <c r="V291" s="12">
        <v>0</v>
      </c>
      <c r="W291" s="5">
        <v>2012</v>
      </c>
      <c r="X291" s="5" t="s">
        <v>915</v>
      </c>
      <c r="Y291" s="12">
        <v>0</v>
      </c>
      <c r="Z291" s="5">
        <v>2012</v>
      </c>
      <c r="AA291" s="5" t="s">
        <v>915</v>
      </c>
      <c r="AB291" s="12">
        <v>0</v>
      </c>
      <c r="AC291" s="5">
        <v>2012</v>
      </c>
      <c r="AD291" s="5" t="s">
        <v>915</v>
      </c>
      <c r="AE291" s="14">
        <v>0</v>
      </c>
      <c r="AF291" s="5">
        <v>2012</v>
      </c>
      <c r="AG291" s="5" t="s">
        <v>915</v>
      </c>
      <c r="AH291" s="14"/>
      <c r="AJ291" s="5" t="s">
        <v>1569</v>
      </c>
    </row>
    <row r="292" spans="1:36" ht="12.75" customHeight="1" x14ac:dyDescent="0.25">
      <c r="A292" s="5" t="s">
        <v>920</v>
      </c>
      <c r="B292" s="5" t="s">
        <v>918</v>
      </c>
      <c r="C292" s="5" t="s">
        <v>917</v>
      </c>
      <c r="D292" s="5" t="s">
        <v>620</v>
      </c>
      <c r="E292" s="5" t="s">
        <v>922</v>
      </c>
      <c r="F292" s="5" t="s">
        <v>921</v>
      </c>
      <c r="G292" s="5">
        <v>2</v>
      </c>
      <c r="H292" s="15">
        <v>1</v>
      </c>
      <c r="I292" s="4"/>
      <c r="J292" s="13">
        <v>0.58788858831174717</v>
      </c>
      <c r="K292" s="5">
        <v>2012</v>
      </c>
      <c r="L292" s="5" t="s">
        <v>920</v>
      </c>
      <c r="M292" s="12">
        <v>23.65</v>
      </c>
      <c r="N292" s="5">
        <v>2012</v>
      </c>
      <c r="O292" s="5" t="s">
        <v>920</v>
      </c>
      <c r="P292" s="12">
        <v>6.6666666666666679</v>
      </c>
      <c r="Q292" s="5">
        <v>2012</v>
      </c>
      <c r="R292" s="5" t="s">
        <v>920</v>
      </c>
      <c r="S292" s="12"/>
      <c r="U292" s="5" t="s">
        <v>1569</v>
      </c>
      <c r="V292" s="12">
        <v>0</v>
      </c>
      <c r="W292" s="5">
        <v>2012</v>
      </c>
      <c r="X292" s="5" t="s">
        <v>920</v>
      </c>
      <c r="Y292" s="12">
        <v>0</v>
      </c>
      <c r="Z292" s="5">
        <v>2012</v>
      </c>
      <c r="AA292" s="5" t="s">
        <v>920</v>
      </c>
      <c r="AB292" s="12">
        <v>0</v>
      </c>
      <c r="AC292" s="5">
        <v>2012</v>
      </c>
      <c r="AD292" s="5" t="s">
        <v>920</v>
      </c>
      <c r="AE292" s="14">
        <v>0</v>
      </c>
      <c r="AF292" s="5">
        <v>2012</v>
      </c>
      <c r="AG292" s="5" t="s">
        <v>920</v>
      </c>
      <c r="AH292" s="14"/>
      <c r="AJ292" s="5" t="s">
        <v>1569</v>
      </c>
    </row>
    <row r="293" spans="1:36" ht="12.75" customHeight="1" x14ac:dyDescent="0.25">
      <c r="A293" s="5" t="s">
        <v>928</v>
      </c>
      <c r="B293" s="5" t="s">
        <v>3</v>
      </c>
      <c r="C293" s="5" t="s">
        <v>924</v>
      </c>
      <c r="D293" s="5" t="s">
        <v>620</v>
      </c>
      <c r="E293" s="5" t="s">
        <v>930</v>
      </c>
      <c r="F293" s="5" t="s">
        <v>929</v>
      </c>
      <c r="G293" s="5">
        <v>2</v>
      </c>
      <c r="H293" s="15">
        <v>3</v>
      </c>
      <c r="I293" s="4" t="s">
        <v>1937</v>
      </c>
      <c r="J293" s="13" t="s">
        <v>1569</v>
      </c>
      <c r="L293" s="5" t="s">
        <v>1569</v>
      </c>
      <c r="M293" s="12" t="s">
        <v>1569</v>
      </c>
      <c r="O293" s="5" t="s">
        <v>1569</v>
      </c>
      <c r="P293" s="12">
        <v>4</v>
      </c>
      <c r="R293" s="5" t="s">
        <v>928</v>
      </c>
      <c r="S293" s="12"/>
      <c r="U293" s="5" t="s">
        <v>1569</v>
      </c>
      <c r="V293" s="12" t="s">
        <v>1569</v>
      </c>
      <c r="X293" s="5" t="s">
        <v>1569</v>
      </c>
      <c r="Y293" s="12" t="s">
        <v>1569</v>
      </c>
      <c r="AA293" s="5" t="s">
        <v>1569</v>
      </c>
      <c r="AB293" s="12" t="s">
        <v>1569</v>
      </c>
      <c r="AD293" s="5" t="s">
        <v>1569</v>
      </c>
      <c r="AE293" s="14" t="s">
        <v>1569</v>
      </c>
      <c r="AG293" s="5" t="s">
        <v>1569</v>
      </c>
      <c r="AH293" s="14"/>
      <c r="AJ293" s="5" t="s">
        <v>1569</v>
      </c>
    </row>
    <row r="294" spans="1:36" ht="12.75" customHeight="1" x14ac:dyDescent="0.25">
      <c r="A294" s="5" t="s">
        <v>931</v>
      </c>
      <c r="B294" s="5" t="s">
        <v>3</v>
      </c>
      <c r="C294" s="5" t="s">
        <v>924</v>
      </c>
      <c r="D294" s="5" t="s">
        <v>620</v>
      </c>
      <c r="E294" s="5" t="s">
        <v>933</v>
      </c>
      <c r="F294" s="5" t="s">
        <v>932</v>
      </c>
      <c r="G294" s="5">
        <v>2</v>
      </c>
      <c r="H294" s="15">
        <v>2</v>
      </c>
      <c r="I294" s="4" t="s">
        <v>1938</v>
      </c>
      <c r="J294" s="13">
        <v>0.17016931847187952</v>
      </c>
      <c r="K294" s="5">
        <v>2008</v>
      </c>
      <c r="L294" s="5" t="s">
        <v>931</v>
      </c>
      <c r="M294" s="12" t="s">
        <v>1569</v>
      </c>
      <c r="O294" s="5" t="s">
        <v>1569</v>
      </c>
      <c r="P294" s="12">
        <v>18.8</v>
      </c>
      <c r="Q294" s="5">
        <v>2008</v>
      </c>
      <c r="R294" s="5" t="s">
        <v>931</v>
      </c>
      <c r="S294" s="12"/>
      <c r="U294" s="5" t="s">
        <v>1569</v>
      </c>
      <c r="V294" s="12" t="s">
        <v>1569</v>
      </c>
      <c r="X294" s="5" t="s">
        <v>1569</v>
      </c>
      <c r="Y294" s="12" t="s">
        <v>1569</v>
      </c>
      <c r="AA294" s="5" t="s">
        <v>1569</v>
      </c>
      <c r="AB294" s="12" t="s">
        <v>1569</v>
      </c>
      <c r="AD294" s="5" t="s">
        <v>1569</v>
      </c>
      <c r="AE294" s="14" t="s">
        <v>1569</v>
      </c>
      <c r="AG294" s="5" t="s">
        <v>1569</v>
      </c>
      <c r="AH294" s="14"/>
      <c r="AJ294" s="5" t="s">
        <v>1569</v>
      </c>
    </row>
    <row r="295" spans="1:36" ht="12.75" customHeight="1" x14ac:dyDescent="0.25">
      <c r="A295" s="5" t="s">
        <v>934</v>
      </c>
      <c r="B295" s="5" t="s">
        <v>3</v>
      </c>
      <c r="C295" s="5" t="s">
        <v>924</v>
      </c>
      <c r="D295" s="5" t="s">
        <v>620</v>
      </c>
      <c r="E295" s="5" t="s">
        <v>936</v>
      </c>
      <c r="F295" s="5" t="s">
        <v>935</v>
      </c>
      <c r="G295" s="5">
        <v>2</v>
      </c>
      <c r="H295" s="15">
        <v>2</v>
      </c>
      <c r="I295" s="4" t="s">
        <v>1939</v>
      </c>
      <c r="J295" s="13">
        <v>0.55054621120166458</v>
      </c>
      <c r="K295" s="5">
        <v>2012</v>
      </c>
      <c r="L295" s="5" t="s">
        <v>934</v>
      </c>
      <c r="M295" s="12">
        <v>40</v>
      </c>
      <c r="N295" s="5">
        <v>2012</v>
      </c>
      <c r="O295" s="5" t="s">
        <v>934</v>
      </c>
      <c r="P295" s="12">
        <v>9</v>
      </c>
      <c r="Q295" s="5">
        <v>2012</v>
      </c>
      <c r="R295" s="5" t="s">
        <v>934</v>
      </c>
      <c r="S295" s="12"/>
      <c r="U295" s="5" t="s">
        <v>1569</v>
      </c>
      <c r="V295" s="12">
        <v>0</v>
      </c>
      <c r="W295" s="5">
        <v>2012</v>
      </c>
      <c r="X295" s="5" t="s">
        <v>934</v>
      </c>
      <c r="Y295" s="12">
        <v>0</v>
      </c>
      <c r="Z295" s="5">
        <v>2012</v>
      </c>
      <c r="AA295" s="5" t="s">
        <v>934</v>
      </c>
      <c r="AB295" s="12">
        <v>0</v>
      </c>
      <c r="AC295" s="5">
        <v>2012</v>
      </c>
      <c r="AD295" s="5" t="s">
        <v>934</v>
      </c>
      <c r="AE295" s="14">
        <v>0</v>
      </c>
      <c r="AF295" s="5">
        <v>2012</v>
      </c>
      <c r="AG295" s="5" t="s">
        <v>934</v>
      </c>
      <c r="AH295" s="14"/>
      <c r="AJ295" s="5" t="s">
        <v>1569</v>
      </c>
    </row>
    <row r="296" spans="1:36" ht="12.75" customHeight="1" x14ac:dyDescent="0.25">
      <c r="A296" s="5" t="s">
        <v>234</v>
      </c>
      <c r="B296" s="5" t="s">
        <v>237</v>
      </c>
      <c r="C296" s="5" t="s">
        <v>236</v>
      </c>
      <c r="D296" s="5" t="s">
        <v>35</v>
      </c>
      <c r="E296" s="5" t="s">
        <v>238</v>
      </c>
      <c r="F296" s="5" t="s">
        <v>235</v>
      </c>
      <c r="G296" s="5">
        <v>1</v>
      </c>
      <c r="H296" s="15">
        <v>1</v>
      </c>
      <c r="I296" s="4"/>
      <c r="J296" s="13">
        <v>1.8099999999999998</v>
      </c>
      <c r="K296" s="5">
        <v>2009</v>
      </c>
      <c r="L296" s="5" t="s">
        <v>234</v>
      </c>
      <c r="M296" s="12" t="s">
        <v>1569</v>
      </c>
      <c r="O296" s="5" t="s">
        <v>1569</v>
      </c>
      <c r="P296" s="12" t="s">
        <v>1569</v>
      </c>
      <c r="R296" s="5" t="s">
        <v>1569</v>
      </c>
      <c r="S296" s="12"/>
      <c r="U296" s="5" t="s">
        <v>1569</v>
      </c>
      <c r="V296" s="12" t="s">
        <v>1569</v>
      </c>
      <c r="X296" s="5" t="s">
        <v>1569</v>
      </c>
      <c r="Y296" s="12" t="s">
        <v>1569</v>
      </c>
      <c r="AA296" s="5" t="s">
        <v>1569</v>
      </c>
      <c r="AB296" s="12" t="s">
        <v>1569</v>
      </c>
      <c r="AD296" s="5" t="s">
        <v>1569</v>
      </c>
      <c r="AE296" s="14" t="s">
        <v>1569</v>
      </c>
      <c r="AG296" s="5" t="s">
        <v>1569</v>
      </c>
      <c r="AH296" s="14"/>
      <c r="AJ296" s="5" t="s">
        <v>1569</v>
      </c>
    </row>
    <row r="297" spans="1:36" ht="12.75" customHeight="1" x14ac:dyDescent="0.25">
      <c r="A297" s="5" t="s">
        <v>239</v>
      </c>
      <c r="B297" s="5" t="s">
        <v>242</v>
      </c>
      <c r="C297" s="5" t="s">
        <v>241</v>
      </c>
      <c r="D297" s="5" t="s">
        <v>35</v>
      </c>
      <c r="E297" s="5" t="s">
        <v>243</v>
      </c>
      <c r="F297" s="5" t="s">
        <v>240</v>
      </c>
      <c r="G297" s="5">
        <v>2</v>
      </c>
      <c r="H297" s="15">
        <v>2</v>
      </c>
      <c r="I297" s="4" t="s">
        <v>1940</v>
      </c>
      <c r="J297" s="13">
        <v>1.0027397260273974</v>
      </c>
      <c r="K297" s="5">
        <v>2013</v>
      </c>
      <c r="L297" s="5" t="s">
        <v>239</v>
      </c>
      <c r="M297" s="12">
        <v>100</v>
      </c>
      <c r="N297" s="5">
        <v>2013</v>
      </c>
      <c r="O297" s="5" t="s">
        <v>239</v>
      </c>
      <c r="P297" s="12">
        <v>5</v>
      </c>
      <c r="Q297" s="5">
        <v>2013</v>
      </c>
      <c r="R297" s="5" t="s">
        <v>239</v>
      </c>
      <c r="S297" s="12"/>
      <c r="U297" s="5" t="s">
        <v>1569</v>
      </c>
      <c r="V297" s="12">
        <v>0</v>
      </c>
      <c r="W297" s="5">
        <v>2013</v>
      </c>
      <c r="X297" s="5" t="s">
        <v>239</v>
      </c>
      <c r="Y297" s="12">
        <v>37.197000000000003</v>
      </c>
      <c r="Z297" s="5">
        <v>2013</v>
      </c>
      <c r="AA297" s="5" t="s">
        <v>239</v>
      </c>
      <c r="AB297" s="12">
        <v>57.85</v>
      </c>
      <c r="AC297" s="5">
        <v>2013</v>
      </c>
      <c r="AD297" s="5" t="s">
        <v>239</v>
      </c>
      <c r="AE297" s="14">
        <v>99.878861296184127</v>
      </c>
      <c r="AF297" s="5">
        <v>2013</v>
      </c>
      <c r="AG297" s="5" t="s">
        <v>239</v>
      </c>
      <c r="AH297" s="14"/>
      <c r="AJ297" s="5" t="s">
        <v>1569</v>
      </c>
    </row>
    <row r="298" spans="1:36" ht="12.75" customHeight="1" x14ac:dyDescent="0.25">
      <c r="A298" s="5" t="s">
        <v>244</v>
      </c>
      <c r="B298" s="5" t="s">
        <v>242</v>
      </c>
      <c r="C298" s="5" t="s">
        <v>241</v>
      </c>
      <c r="D298" s="5" t="s">
        <v>35</v>
      </c>
      <c r="E298" s="5" t="s">
        <v>246</v>
      </c>
      <c r="F298" s="5" t="s">
        <v>245</v>
      </c>
      <c r="G298" s="5">
        <v>2</v>
      </c>
      <c r="H298" s="15">
        <v>1</v>
      </c>
      <c r="I298" s="4"/>
      <c r="J298" s="13">
        <v>0.71052806688119463</v>
      </c>
      <c r="K298" s="5">
        <v>2014</v>
      </c>
      <c r="L298" s="5" t="s">
        <v>244</v>
      </c>
      <c r="M298" s="12" t="s">
        <v>1569</v>
      </c>
      <c r="O298" s="5" t="s">
        <v>1569</v>
      </c>
      <c r="P298" s="12">
        <v>8</v>
      </c>
      <c r="Q298" s="5">
        <v>2014</v>
      </c>
      <c r="R298" s="5" t="s">
        <v>244</v>
      </c>
      <c r="S298" s="12"/>
      <c r="U298" s="5" t="s">
        <v>1569</v>
      </c>
      <c r="V298" s="12">
        <v>0</v>
      </c>
      <c r="W298" s="5">
        <v>2014</v>
      </c>
      <c r="X298" s="5" t="s">
        <v>244</v>
      </c>
      <c r="Y298" s="12">
        <v>46.4</v>
      </c>
      <c r="Z298" s="5">
        <v>2014</v>
      </c>
      <c r="AA298" s="5" t="s">
        <v>244</v>
      </c>
      <c r="AB298" s="12">
        <v>39.1</v>
      </c>
      <c r="AC298" s="5">
        <v>2014</v>
      </c>
      <c r="AD298" s="5" t="s">
        <v>244</v>
      </c>
      <c r="AE298" s="14">
        <v>100</v>
      </c>
      <c r="AF298" s="5">
        <v>2014</v>
      </c>
      <c r="AG298" s="5" t="s">
        <v>244</v>
      </c>
      <c r="AH298" s="14"/>
      <c r="AJ298" s="5" t="s">
        <v>1569</v>
      </c>
    </row>
    <row r="299" spans="1:36" ht="12.75" customHeight="1" x14ac:dyDescent="0.25">
      <c r="A299" s="5" t="s">
        <v>247</v>
      </c>
      <c r="B299" s="5" t="s">
        <v>250</v>
      </c>
      <c r="C299" s="5" t="s">
        <v>249</v>
      </c>
      <c r="D299" s="5" t="s">
        <v>35</v>
      </c>
      <c r="E299" s="5" t="s">
        <v>251</v>
      </c>
      <c r="F299" s="5" t="s">
        <v>248</v>
      </c>
      <c r="G299" s="5">
        <v>1</v>
      </c>
      <c r="H299" s="15">
        <v>2</v>
      </c>
      <c r="I299" s="4" t="s">
        <v>1941</v>
      </c>
      <c r="J299" s="13">
        <v>0.71599045346062051</v>
      </c>
      <c r="K299" s="5">
        <v>2017</v>
      </c>
      <c r="L299" s="5" t="s">
        <v>247</v>
      </c>
      <c r="M299" s="12" t="s">
        <v>1569</v>
      </c>
      <c r="O299" s="5" t="s">
        <v>1569</v>
      </c>
      <c r="P299" s="12" t="s">
        <v>1569</v>
      </c>
      <c r="R299" s="5" t="s">
        <v>1569</v>
      </c>
      <c r="S299" s="12"/>
      <c r="U299" s="5" t="s">
        <v>1569</v>
      </c>
      <c r="V299" s="12" t="s">
        <v>1569</v>
      </c>
      <c r="X299" s="5" t="s">
        <v>1569</v>
      </c>
      <c r="Y299" s="12" t="s">
        <v>1569</v>
      </c>
      <c r="AA299" s="5" t="s">
        <v>1569</v>
      </c>
      <c r="AB299" s="12" t="s">
        <v>1569</v>
      </c>
      <c r="AD299" s="5" t="s">
        <v>1569</v>
      </c>
      <c r="AE299" s="14" t="s">
        <v>1569</v>
      </c>
      <c r="AG299" s="5" t="s">
        <v>1569</v>
      </c>
      <c r="AH299" s="14"/>
      <c r="AJ299" s="5" t="s">
        <v>1569</v>
      </c>
    </row>
    <row r="300" spans="1:36" ht="12.75" customHeight="1" x14ac:dyDescent="0.25">
      <c r="A300" s="5" t="s">
        <v>943</v>
      </c>
      <c r="B300" s="5" t="s">
        <v>21</v>
      </c>
      <c r="C300" s="5" t="s">
        <v>939</v>
      </c>
      <c r="D300" s="5" t="s">
        <v>620</v>
      </c>
      <c r="E300" s="5" t="s">
        <v>945</v>
      </c>
      <c r="F300" s="5" t="s">
        <v>944</v>
      </c>
      <c r="G300" s="5">
        <v>3</v>
      </c>
      <c r="H300" s="15">
        <v>3</v>
      </c>
      <c r="I300" s="4" t="s">
        <v>1944</v>
      </c>
      <c r="J300" s="13">
        <v>0.42331984354098584</v>
      </c>
      <c r="K300" s="5">
        <v>2010</v>
      </c>
      <c r="L300" s="5" t="s">
        <v>943</v>
      </c>
      <c r="M300" s="12">
        <v>25</v>
      </c>
      <c r="N300" s="5">
        <v>2010</v>
      </c>
      <c r="O300" s="5" t="s">
        <v>943</v>
      </c>
      <c r="P300" s="12">
        <v>12.8</v>
      </c>
      <c r="Q300" s="5">
        <v>2010</v>
      </c>
      <c r="R300" s="5" t="s">
        <v>943</v>
      </c>
      <c r="S300" s="12"/>
      <c r="U300" s="5" t="s">
        <v>1569</v>
      </c>
      <c r="V300" s="12">
        <v>0</v>
      </c>
      <c r="W300" s="5">
        <v>2010</v>
      </c>
      <c r="X300" s="5" t="s">
        <v>943</v>
      </c>
      <c r="Y300" s="12">
        <v>0</v>
      </c>
      <c r="Z300" s="5">
        <v>2010</v>
      </c>
      <c r="AA300" s="5" t="s">
        <v>943</v>
      </c>
      <c r="AB300" s="12">
        <v>0</v>
      </c>
      <c r="AC300" s="5">
        <v>2010</v>
      </c>
      <c r="AD300" s="5" t="s">
        <v>943</v>
      </c>
      <c r="AE300" s="14">
        <v>0</v>
      </c>
      <c r="AF300" s="5">
        <v>2010</v>
      </c>
      <c r="AG300" s="5" t="s">
        <v>943</v>
      </c>
      <c r="AH300" s="14"/>
      <c r="AJ300" s="5" t="s">
        <v>1569</v>
      </c>
    </row>
    <row r="301" spans="1:36" ht="12.75" customHeight="1" x14ac:dyDescent="0.25">
      <c r="A301" s="5" t="s">
        <v>252</v>
      </c>
      <c r="B301" s="5" t="s">
        <v>255</v>
      </c>
      <c r="C301" s="5" t="s">
        <v>254</v>
      </c>
      <c r="D301" s="5" t="s">
        <v>35</v>
      </c>
      <c r="E301" s="5" t="s">
        <v>256</v>
      </c>
      <c r="F301" s="5" t="s">
        <v>253</v>
      </c>
      <c r="G301" s="5">
        <v>1</v>
      </c>
      <c r="H301" s="15">
        <v>1</v>
      </c>
      <c r="I301" s="4" t="s">
        <v>1945</v>
      </c>
      <c r="J301" s="13">
        <v>0.31909859890308401</v>
      </c>
      <c r="K301" s="5">
        <v>2010</v>
      </c>
      <c r="L301" s="5" t="s">
        <v>252</v>
      </c>
      <c r="M301" s="12" t="s">
        <v>1569</v>
      </c>
      <c r="O301" s="5" t="s">
        <v>1569</v>
      </c>
      <c r="P301" s="12">
        <v>48</v>
      </c>
      <c r="Q301" s="5">
        <v>2010</v>
      </c>
      <c r="R301" s="5" t="s">
        <v>252</v>
      </c>
      <c r="S301" s="12"/>
      <c r="U301" s="5" t="s">
        <v>1569</v>
      </c>
      <c r="V301" s="12" t="s">
        <v>1569</v>
      </c>
      <c r="X301" s="5" t="s">
        <v>1569</v>
      </c>
      <c r="Y301" s="12" t="s">
        <v>1569</v>
      </c>
      <c r="AA301" s="5" t="s">
        <v>1569</v>
      </c>
      <c r="AB301" s="12" t="s">
        <v>1569</v>
      </c>
      <c r="AD301" s="5" t="s">
        <v>1569</v>
      </c>
      <c r="AE301" s="14" t="s">
        <v>1569</v>
      </c>
      <c r="AG301" s="5" t="s">
        <v>1569</v>
      </c>
      <c r="AH301" s="14"/>
      <c r="AJ301" s="5" t="s">
        <v>1569</v>
      </c>
    </row>
    <row r="302" spans="1:36" ht="12.75" customHeight="1" x14ac:dyDescent="0.25">
      <c r="A302" s="5" t="s">
        <v>257</v>
      </c>
      <c r="B302" s="5" t="s">
        <v>260</v>
      </c>
      <c r="C302" s="5" t="s">
        <v>259</v>
      </c>
      <c r="D302" s="5" t="s">
        <v>35</v>
      </c>
      <c r="E302" s="5" t="s">
        <v>1581</v>
      </c>
      <c r="F302" s="5" t="s">
        <v>258</v>
      </c>
      <c r="G302" s="5">
        <v>2</v>
      </c>
      <c r="H302" s="15">
        <v>1</v>
      </c>
      <c r="I302" s="4"/>
      <c r="J302" s="13">
        <v>1.1736526806099068</v>
      </c>
      <c r="K302" s="5">
        <v>2010</v>
      </c>
      <c r="L302" s="5" t="s">
        <v>257</v>
      </c>
      <c r="M302" s="12">
        <v>83.5</v>
      </c>
      <c r="N302" s="5">
        <v>2010</v>
      </c>
      <c r="O302" s="5" t="s">
        <v>257</v>
      </c>
      <c r="P302" s="12">
        <v>12</v>
      </c>
      <c r="Q302" s="5">
        <v>2010</v>
      </c>
      <c r="R302" s="5" t="s">
        <v>257</v>
      </c>
      <c r="S302" s="12"/>
      <c r="U302" s="5" t="s">
        <v>1569</v>
      </c>
      <c r="V302" s="12">
        <v>0</v>
      </c>
      <c r="W302" s="5">
        <v>2010</v>
      </c>
      <c r="X302" s="5" t="s">
        <v>257</v>
      </c>
      <c r="Y302" s="12">
        <v>2</v>
      </c>
      <c r="Z302" s="5">
        <v>2010</v>
      </c>
      <c r="AA302" s="5" t="s">
        <v>257</v>
      </c>
      <c r="AB302" s="12">
        <v>0</v>
      </c>
      <c r="AC302" s="5">
        <v>2010</v>
      </c>
      <c r="AD302" s="5" t="s">
        <v>257</v>
      </c>
      <c r="AE302" s="14">
        <v>66.326530612244895</v>
      </c>
      <c r="AF302" s="5">
        <v>2010</v>
      </c>
      <c r="AG302" s="5" t="s">
        <v>257</v>
      </c>
      <c r="AH302" s="14"/>
      <c r="AJ302" s="5" t="s">
        <v>1569</v>
      </c>
    </row>
    <row r="303" spans="1:36" ht="12.75" customHeight="1" x14ac:dyDescent="0.25">
      <c r="A303" s="5" t="s">
        <v>264</v>
      </c>
      <c r="B303" s="5" t="s">
        <v>260</v>
      </c>
      <c r="C303" s="5" t="s">
        <v>259</v>
      </c>
      <c r="D303" s="5" t="s">
        <v>35</v>
      </c>
      <c r="E303" s="5" t="s">
        <v>1582</v>
      </c>
      <c r="F303" s="5" t="s">
        <v>265</v>
      </c>
      <c r="G303" s="5">
        <v>2</v>
      </c>
      <c r="H303" s="15">
        <v>1</v>
      </c>
      <c r="I303" s="4"/>
      <c r="J303" s="13">
        <v>0.8742009110708675</v>
      </c>
      <c r="K303" s="5">
        <v>2010</v>
      </c>
      <c r="L303" s="5" t="s">
        <v>264</v>
      </c>
      <c r="M303" s="12">
        <v>74.8</v>
      </c>
      <c r="N303" s="5">
        <v>2010</v>
      </c>
      <c r="O303" s="5" t="s">
        <v>264</v>
      </c>
      <c r="P303" s="12" t="s">
        <v>1569</v>
      </c>
      <c r="R303" s="5" t="s">
        <v>1569</v>
      </c>
      <c r="S303" s="12"/>
      <c r="U303" s="5" t="s">
        <v>1569</v>
      </c>
      <c r="V303" s="12">
        <v>0</v>
      </c>
      <c r="W303" s="5">
        <v>2010</v>
      </c>
      <c r="X303" s="5" t="s">
        <v>264</v>
      </c>
      <c r="Y303" s="12">
        <v>0</v>
      </c>
      <c r="Z303" s="5">
        <v>2010</v>
      </c>
      <c r="AA303" s="5" t="s">
        <v>264</v>
      </c>
      <c r="AB303" s="12">
        <v>0</v>
      </c>
      <c r="AC303" s="5">
        <v>2010</v>
      </c>
      <c r="AD303" s="5" t="s">
        <v>264</v>
      </c>
      <c r="AE303" s="14">
        <v>0</v>
      </c>
      <c r="AF303" s="5">
        <v>2010</v>
      </c>
      <c r="AG303" s="5" t="s">
        <v>264</v>
      </c>
      <c r="AH303" s="14"/>
      <c r="AJ303" s="5" t="s">
        <v>1569</v>
      </c>
    </row>
    <row r="304" spans="1:36" ht="12.75" customHeight="1" x14ac:dyDescent="0.25">
      <c r="A304" s="5" t="s">
        <v>946</v>
      </c>
      <c r="B304" s="5" t="s">
        <v>949</v>
      </c>
      <c r="C304" s="5" t="s">
        <v>948</v>
      </c>
      <c r="D304" s="5" t="s">
        <v>620</v>
      </c>
      <c r="E304" s="5" t="s">
        <v>950</v>
      </c>
      <c r="F304" s="5" t="s">
        <v>947</v>
      </c>
      <c r="G304" s="5">
        <v>2</v>
      </c>
      <c r="H304" s="15">
        <v>1</v>
      </c>
      <c r="I304" s="4"/>
      <c r="J304" s="13">
        <v>0.85217391304347823</v>
      </c>
      <c r="K304" s="5">
        <v>2016</v>
      </c>
      <c r="L304" s="5" t="s">
        <v>946</v>
      </c>
      <c r="M304" s="12">
        <v>63.26</v>
      </c>
      <c r="N304" s="5">
        <v>2016</v>
      </c>
      <c r="O304" s="5" t="s">
        <v>946</v>
      </c>
      <c r="P304" s="12">
        <v>18.5</v>
      </c>
      <c r="Q304" s="5">
        <v>2016</v>
      </c>
      <c r="R304" s="5" t="s">
        <v>946</v>
      </c>
      <c r="S304" s="12"/>
      <c r="U304" s="5" t="s">
        <v>1569</v>
      </c>
      <c r="V304" s="12">
        <v>0</v>
      </c>
      <c r="W304" s="5">
        <v>2016</v>
      </c>
      <c r="X304" s="5" t="s">
        <v>946</v>
      </c>
      <c r="Y304" s="12">
        <v>0</v>
      </c>
      <c r="Z304" s="5">
        <v>2016</v>
      </c>
      <c r="AA304" s="5" t="s">
        <v>946</v>
      </c>
      <c r="AB304" s="12">
        <v>0</v>
      </c>
      <c r="AC304" s="5">
        <v>2016</v>
      </c>
      <c r="AD304" s="5" t="s">
        <v>946</v>
      </c>
      <c r="AE304" s="14">
        <v>62.624618514750765</v>
      </c>
      <c r="AF304" s="5">
        <v>2016</v>
      </c>
      <c r="AG304" s="5" t="s">
        <v>946</v>
      </c>
      <c r="AH304" s="14"/>
      <c r="AJ304" s="5" t="s">
        <v>1569</v>
      </c>
    </row>
    <row r="305" spans="1:36" ht="12.75" customHeight="1" x14ac:dyDescent="0.25">
      <c r="A305" s="5" t="s">
        <v>1258</v>
      </c>
      <c r="B305" s="5" t="s">
        <v>1257</v>
      </c>
      <c r="C305" s="5" t="s">
        <v>1256</v>
      </c>
      <c r="D305" s="5" t="s">
        <v>1038</v>
      </c>
      <c r="E305" s="5" t="s">
        <v>1260</v>
      </c>
      <c r="F305" s="5" t="s">
        <v>1259</v>
      </c>
      <c r="G305" s="5">
        <v>2</v>
      </c>
      <c r="H305" s="15">
        <v>1</v>
      </c>
      <c r="I305" s="4"/>
      <c r="J305" s="13">
        <v>1.4223860575026206</v>
      </c>
      <c r="K305" s="5">
        <v>2010</v>
      </c>
      <c r="L305" s="5" t="s">
        <v>1258</v>
      </c>
      <c r="M305" s="12">
        <v>89.99</v>
      </c>
      <c r="N305" s="5">
        <v>2010</v>
      </c>
      <c r="O305" s="5" t="s">
        <v>1258</v>
      </c>
      <c r="P305" s="12">
        <v>10.289710289710291</v>
      </c>
      <c r="Q305" s="5">
        <v>2010</v>
      </c>
      <c r="R305" s="5" t="s">
        <v>1258</v>
      </c>
      <c r="S305" s="12"/>
      <c r="U305" s="5" t="s">
        <v>1569</v>
      </c>
      <c r="V305" s="12">
        <v>0</v>
      </c>
      <c r="W305" s="5">
        <v>2010</v>
      </c>
      <c r="X305" s="5" t="s">
        <v>1258</v>
      </c>
      <c r="Y305" s="12">
        <v>0</v>
      </c>
      <c r="Z305" s="5">
        <v>2010</v>
      </c>
      <c r="AA305" s="5" t="s">
        <v>1258</v>
      </c>
      <c r="AB305" s="12">
        <v>0</v>
      </c>
      <c r="AC305" s="5">
        <v>2010</v>
      </c>
      <c r="AD305" s="5" t="s">
        <v>1258</v>
      </c>
      <c r="AE305" s="14">
        <v>48.8</v>
      </c>
      <c r="AF305" s="5">
        <v>2010</v>
      </c>
      <c r="AG305" s="5" t="s">
        <v>1258</v>
      </c>
      <c r="AH305" s="14"/>
      <c r="AJ305" s="5" t="s">
        <v>1569</v>
      </c>
    </row>
    <row r="306" spans="1:36" ht="12.75" customHeight="1" x14ac:dyDescent="0.25">
      <c r="A306" s="5" t="s">
        <v>1261</v>
      </c>
      <c r="B306" s="5" t="s">
        <v>1257</v>
      </c>
      <c r="C306" s="5" t="s">
        <v>1256</v>
      </c>
      <c r="D306" s="5" t="s">
        <v>1038</v>
      </c>
      <c r="E306" s="5" t="s">
        <v>1263</v>
      </c>
      <c r="F306" s="5" t="s">
        <v>1262</v>
      </c>
      <c r="G306" s="5">
        <v>2</v>
      </c>
      <c r="H306" s="15">
        <v>1</v>
      </c>
      <c r="I306" s="4"/>
      <c r="J306" s="13">
        <v>1.7525857798663462</v>
      </c>
      <c r="K306" s="5">
        <v>2010</v>
      </c>
      <c r="L306" s="5" t="s">
        <v>1261</v>
      </c>
      <c r="M306" s="12">
        <v>58.2</v>
      </c>
      <c r="N306" s="5">
        <v>2010</v>
      </c>
      <c r="O306" s="5" t="s">
        <v>1261</v>
      </c>
      <c r="P306" s="12">
        <v>12</v>
      </c>
      <c r="Q306" s="5">
        <v>2010</v>
      </c>
      <c r="R306" s="5" t="s">
        <v>1261</v>
      </c>
      <c r="S306" s="12"/>
      <c r="U306" s="5" t="s">
        <v>1569</v>
      </c>
      <c r="V306" s="12">
        <v>0</v>
      </c>
      <c r="W306" s="5">
        <v>2010</v>
      </c>
      <c r="X306" s="5" t="s">
        <v>1261</v>
      </c>
      <c r="Y306" s="12">
        <v>0</v>
      </c>
      <c r="Z306" s="5">
        <v>2010</v>
      </c>
      <c r="AA306" s="5" t="s">
        <v>1261</v>
      </c>
      <c r="AB306" s="12">
        <v>0</v>
      </c>
      <c r="AC306" s="5">
        <v>2010</v>
      </c>
      <c r="AD306" s="5" t="s">
        <v>1261</v>
      </c>
      <c r="AE306" s="14">
        <v>0</v>
      </c>
      <c r="AF306" s="5">
        <v>2010</v>
      </c>
      <c r="AG306" s="5" t="s">
        <v>1261</v>
      </c>
      <c r="AH306" s="14"/>
      <c r="AJ306" s="5" t="s">
        <v>1569</v>
      </c>
    </row>
    <row r="307" spans="1:36" ht="12.75" customHeight="1" x14ac:dyDescent="0.25">
      <c r="A307" s="5" t="s">
        <v>1264</v>
      </c>
      <c r="B307" s="5" t="s">
        <v>1266</v>
      </c>
      <c r="C307" s="5" t="s">
        <v>1265</v>
      </c>
      <c r="D307" s="5" t="s">
        <v>1038</v>
      </c>
      <c r="E307" s="5" t="s">
        <v>1267</v>
      </c>
      <c r="F307" s="5" t="s">
        <v>3190</v>
      </c>
      <c r="G307" s="5">
        <v>2</v>
      </c>
      <c r="H307" s="15">
        <v>1</v>
      </c>
      <c r="I307" s="4" t="s">
        <v>3191</v>
      </c>
      <c r="J307" s="13">
        <v>1.1949821723414151</v>
      </c>
      <c r="K307" s="5">
        <v>2011</v>
      </c>
      <c r="L307" s="5" t="s">
        <v>1264</v>
      </c>
      <c r="M307" s="12" t="s">
        <v>1569</v>
      </c>
      <c r="O307" s="5" t="s">
        <v>1569</v>
      </c>
      <c r="P307" s="12">
        <v>11.63</v>
      </c>
      <c r="Q307" s="5">
        <v>2011</v>
      </c>
      <c r="R307" s="5" t="s">
        <v>1264</v>
      </c>
      <c r="S307" s="12"/>
      <c r="U307" s="5" t="s">
        <v>1569</v>
      </c>
      <c r="V307" s="12">
        <v>0</v>
      </c>
      <c r="W307" s="5">
        <v>2011</v>
      </c>
      <c r="X307" s="5" t="s">
        <v>1264</v>
      </c>
      <c r="Y307" s="12">
        <v>0.3</v>
      </c>
      <c r="Z307" s="5">
        <v>2011</v>
      </c>
      <c r="AA307" s="5" t="s">
        <v>1264</v>
      </c>
      <c r="AB307" s="12">
        <v>0</v>
      </c>
      <c r="AC307" s="5">
        <v>2011</v>
      </c>
      <c r="AD307" s="5" t="s">
        <v>1264</v>
      </c>
      <c r="AE307" s="14">
        <v>0</v>
      </c>
      <c r="AF307" s="5">
        <v>2011</v>
      </c>
      <c r="AG307" s="5" t="s">
        <v>1264</v>
      </c>
      <c r="AH307" s="14"/>
      <c r="AJ307" s="5" t="s">
        <v>1569</v>
      </c>
    </row>
    <row r="308" spans="1:36" ht="12.75" customHeight="1" x14ac:dyDescent="0.25">
      <c r="A308" s="5" t="s">
        <v>951</v>
      </c>
      <c r="B308" s="5" t="s">
        <v>954</v>
      </c>
      <c r="C308" s="5" t="s">
        <v>953</v>
      </c>
      <c r="D308" s="5" t="s">
        <v>620</v>
      </c>
      <c r="E308" s="5" t="s">
        <v>955</v>
      </c>
      <c r="F308" s="5" t="s">
        <v>952</v>
      </c>
      <c r="G308" s="5">
        <v>2</v>
      </c>
      <c r="H308" s="15">
        <v>1</v>
      </c>
      <c r="I308" s="4"/>
      <c r="J308" s="13">
        <v>0.92631578947368409</v>
      </c>
      <c r="K308" s="5">
        <v>2014</v>
      </c>
      <c r="L308" s="5" t="s">
        <v>951</v>
      </c>
      <c r="M308" s="12">
        <v>95</v>
      </c>
      <c r="N308" s="5">
        <v>2014</v>
      </c>
      <c r="O308" s="5" t="s">
        <v>951</v>
      </c>
      <c r="P308" s="12">
        <v>9.6390360963903596</v>
      </c>
      <c r="Q308" s="5">
        <v>2014</v>
      </c>
      <c r="R308" s="5" t="s">
        <v>951</v>
      </c>
      <c r="S308" s="12"/>
      <c r="U308" s="5" t="s">
        <v>1569</v>
      </c>
      <c r="V308" s="12">
        <v>0</v>
      </c>
      <c r="W308" s="5">
        <v>2014</v>
      </c>
      <c r="X308" s="5" t="s">
        <v>951</v>
      </c>
      <c r="Y308" s="12">
        <v>0</v>
      </c>
      <c r="Z308" s="5">
        <v>2014</v>
      </c>
      <c r="AA308" s="5" t="s">
        <v>951</v>
      </c>
      <c r="AB308" s="12">
        <v>0</v>
      </c>
      <c r="AC308" s="5">
        <v>2014</v>
      </c>
      <c r="AD308" s="5" t="s">
        <v>951</v>
      </c>
      <c r="AE308" s="14">
        <v>100</v>
      </c>
      <c r="AF308" s="5">
        <v>2014</v>
      </c>
      <c r="AG308" s="5" t="s">
        <v>951</v>
      </c>
      <c r="AH308" s="14"/>
      <c r="AJ308" s="5" t="s">
        <v>1569</v>
      </c>
    </row>
    <row r="309" spans="1:36" ht="12.75" customHeight="1" x14ac:dyDescent="0.25">
      <c r="A309" s="5" t="s">
        <v>956</v>
      </c>
      <c r="B309" s="5" t="s">
        <v>954</v>
      </c>
      <c r="C309" s="5" t="s">
        <v>953</v>
      </c>
      <c r="D309" s="5" t="s">
        <v>620</v>
      </c>
      <c r="E309" s="5" t="s">
        <v>958</v>
      </c>
      <c r="F309" s="5" t="s">
        <v>957</v>
      </c>
      <c r="G309" s="5">
        <v>2</v>
      </c>
      <c r="H309" s="15">
        <v>1</v>
      </c>
      <c r="I309" s="4"/>
      <c r="J309" s="13">
        <v>0.68255687973997836</v>
      </c>
      <c r="K309" s="5">
        <v>2016</v>
      </c>
      <c r="L309" s="5" t="s">
        <v>956</v>
      </c>
      <c r="M309" s="12">
        <v>100</v>
      </c>
      <c r="N309" s="5">
        <v>2016</v>
      </c>
      <c r="O309" s="5" t="s">
        <v>956</v>
      </c>
      <c r="P309" s="12">
        <v>15</v>
      </c>
      <c r="Q309" s="5">
        <v>2016</v>
      </c>
      <c r="R309" s="5" t="s">
        <v>956</v>
      </c>
      <c r="S309" s="12"/>
      <c r="U309" s="5" t="s">
        <v>1569</v>
      </c>
      <c r="V309" s="12">
        <v>0</v>
      </c>
      <c r="W309" s="5">
        <v>2016</v>
      </c>
      <c r="X309" s="5" t="s">
        <v>956</v>
      </c>
      <c r="Y309" s="12">
        <v>0</v>
      </c>
      <c r="Z309" s="5">
        <v>2016</v>
      </c>
      <c r="AA309" s="5" t="s">
        <v>956</v>
      </c>
      <c r="AB309" s="12">
        <v>0</v>
      </c>
      <c r="AC309" s="5">
        <v>2016</v>
      </c>
      <c r="AD309" s="5" t="s">
        <v>956</v>
      </c>
      <c r="AE309" s="14">
        <v>40</v>
      </c>
      <c r="AF309" s="5">
        <v>2016</v>
      </c>
      <c r="AG309" s="5" t="s">
        <v>956</v>
      </c>
      <c r="AH309" s="14"/>
      <c r="AJ309" s="5" t="s">
        <v>1569</v>
      </c>
    </row>
    <row r="310" spans="1:36" ht="12.75" customHeight="1" x14ac:dyDescent="0.25">
      <c r="A310" s="5" t="s">
        <v>266</v>
      </c>
      <c r="B310" s="5" t="s">
        <v>268</v>
      </c>
      <c r="C310" s="5" t="s">
        <v>267</v>
      </c>
      <c r="D310" s="5" t="s">
        <v>35</v>
      </c>
      <c r="E310" s="5" t="s">
        <v>1584</v>
      </c>
      <c r="F310" s="5" t="s">
        <v>3192</v>
      </c>
      <c r="G310" s="5">
        <v>2</v>
      </c>
      <c r="H310" s="15">
        <v>1</v>
      </c>
      <c r="I310" s="4"/>
      <c r="J310" s="13">
        <v>1.1846636730591438</v>
      </c>
      <c r="K310" s="5">
        <v>2016</v>
      </c>
      <c r="L310" s="5" t="s">
        <v>266</v>
      </c>
      <c r="M310" s="12" t="s">
        <v>1569</v>
      </c>
      <c r="O310" s="5" t="s">
        <v>1569</v>
      </c>
      <c r="P310" s="12">
        <v>14.589999999999998</v>
      </c>
      <c r="Q310" s="5">
        <v>2016</v>
      </c>
      <c r="R310" s="5" t="s">
        <v>266</v>
      </c>
      <c r="S310" s="12"/>
      <c r="U310" s="5" t="s">
        <v>1569</v>
      </c>
      <c r="V310" s="12">
        <v>0</v>
      </c>
      <c r="W310" s="5">
        <v>2016</v>
      </c>
      <c r="X310" s="5" t="s">
        <v>266</v>
      </c>
      <c r="Y310" s="12">
        <v>33</v>
      </c>
      <c r="Z310" s="5">
        <v>2016</v>
      </c>
      <c r="AA310" s="5" t="s">
        <v>266</v>
      </c>
      <c r="AB310" s="12">
        <v>0</v>
      </c>
      <c r="AC310" s="5">
        <v>2016</v>
      </c>
      <c r="AD310" s="5" t="s">
        <v>266</v>
      </c>
      <c r="AE310" s="14">
        <v>0</v>
      </c>
      <c r="AF310" s="5">
        <v>2016</v>
      </c>
      <c r="AG310" s="5" t="s">
        <v>266</v>
      </c>
      <c r="AH310" s="14"/>
      <c r="AJ310" s="5" t="s">
        <v>1569</v>
      </c>
    </row>
    <row r="311" spans="1:36" ht="12.75" customHeight="1" x14ac:dyDescent="0.25">
      <c r="A311" s="5" t="s">
        <v>269</v>
      </c>
      <c r="B311" s="5" t="s">
        <v>268</v>
      </c>
      <c r="C311" s="5" t="s">
        <v>267</v>
      </c>
      <c r="D311" s="5" t="s">
        <v>35</v>
      </c>
      <c r="E311" s="5" t="s">
        <v>270</v>
      </c>
      <c r="F311" s="5" t="s">
        <v>3193</v>
      </c>
      <c r="G311" s="5">
        <v>2</v>
      </c>
      <c r="H311" s="15">
        <v>1</v>
      </c>
      <c r="I311" s="4" t="s">
        <v>1946</v>
      </c>
      <c r="J311" s="13">
        <v>0.59038333236233242</v>
      </c>
      <c r="K311" s="5">
        <v>2015</v>
      </c>
      <c r="L311" s="5" t="s">
        <v>269</v>
      </c>
      <c r="M311" s="12" t="s">
        <v>1569</v>
      </c>
      <c r="O311" s="5" t="s">
        <v>1569</v>
      </c>
      <c r="P311" s="12" t="s">
        <v>1569</v>
      </c>
      <c r="R311" s="5" t="s">
        <v>1569</v>
      </c>
      <c r="S311" s="12"/>
      <c r="U311" s="5" t="s">
        <v>1569</v>
      </c>
      <c r="V311" s="12" t="s">
        <v>1569</v>
      </c>
      <c r="X311" s="5" t="s">
        <v>1569</v>
      </c>
      <c r="Y311" s="12" t="s">
        <v>1569</v>
      </c>
      <c r="AA311" s="5" t="s">
        <v>1569</v>
      </c>
      <c r="AB311" s="12" t="s">
        <v>1569</v>
      </c>
      <c r="AD311" s="5" t="s">
        <v>1569</v>
      </c>
      <c r="AE311" s="14" t="s">
        <v>1569</v>
      </c>
      <c r="AG311" s="5" t="s">
        <v>1569</v>
      </c>
      <c r="AH311" s="14"/>
      <c r="AJ311" s="5" t="s">
        <v>1569</v>
      </c>
    </row>
    <row r="312" spans="1:36" ht="12.75" customHeight="1" x14ac:dyDescent="0.25">
      <c r="A312" s="5" t="s">
        <v>271</v>
      </c>
      <c r="B312" s="5" t="s">
        <v>274</v>
      </c>
      <c r="C312" s="5" t="s">
        <v>273</v>
      </c>
      <c r="D312" s="5" t="s">
        <v>35</v>
      </c>
      <c r="E312" s="5" t="s">
        <v>275</v>
      </c>
      <c r="F312" s="5" t="s">
        <v>272</v>
      </c>
      <c r="G312" s="5">
        <v>2</v>
      </c>
      <c r="H312" s="15">
        <v>1</v>
      </c>
      <c r="I312" s="4" t="s">
        <v>1947</v>
      </c>
      <c r="J312" s="13">
        <v>1.5619304089873736</v>
      </c>
      <c r="K312" s="5">
        <v>2014</v>
      </c>
      <c r="L312" s="5" t="s">
        <v>271</v>
      </c>
      <c r="M312" s="12" t="s">
        <v>1569</v>
      </c>
      <c r="O312" s="5" t="s">
        <v>1569</v>
      </c>
      <c r="P312" s="12">
        <v>13</v>
      </c>
      <c r="Q312" s="5">
        <v>2014</v>
      </c>
      <c r="R312" s="5" t="s">
        <v>271</v>
      </c>
      <c r="S312" s="12"/>
      <c r="U312" s="5" t="s">
        <v>1569</v>
      </c>
      <c r="V312" s="12">
        <v>0</v>
      </c>
      <c r="W312" s="5">
        <v>2014</v>
      </c>
      <c r="X312" s="5" t="s">
        <v>271</v>
      </c>
      <c r="Y312" s="12">
        <v>21.8</v>
      </c>
      <c r="Z312" s="5">
        <v>2014</v>
      </c>
      <c r="AA312" s="5" t="s">
        <v>271</v>
      </c>
      <c r="AB312" s="12">
        <v>0</v>
      </c>
      <c r="AC312" s="5">
        <v>2014</v>
      </c>
      <c r="AD312" s="5" t="s">
        <v>271</v>
      </c>
      <c r="AE312" s="14">
        <v>0</v>
      </c>
      <c r="AF312" s="5">
        <v>2014</v>
      </c>
      <c r="AG312" s="5" t="s">
        <v>271</v>
      </c>
      <c r="AH312" s="14"/>
      <c r="AJ312" s="5" t="s">
        <v>1569</v>
      </c>
    </row>
    <row r="313" spans="1:36" ht="12.75" customHeight="1" x14ac:dyDescent="0.25">
      <c r="A313" s="5" t="s">
        <v>276</v>
      </c>
      <c r="B313" s="5" t="s">
        <v>274</v>
      </c>
      <c r="C313" s="5" t="s">
        <v>273</v>
      </c>
      <c r="D313" s="5" t="s">
        <v>35</v>
      </c>
      <c r="E313" s="5" t="s">
        <v>278</v>
      </c>
      <c r="F313" s="5" t="s">
        <v>277</v>
      </c>
      <c r="G313" s="5">
        <v>2</v>
      </c>
      <c r="H313" s="15">
        <v>1</v>
      </c>
      <c r="I313" s="4"/>
      <c r="J313" s="13">
        <v>0.97042794139308397</v>
      </c>
      <c r="K313" s="5">
        <v>2015</v>
      </c>
      <c r="L313" s="5" t="s">
        <v>276</v>
      </c>
      <c r="M313" s="12">
        <v>100</v>
      </c>
      <c r="N313" s="5">
        <v>2015</v>
      </c>
      <c r="O313" s="5" t="s">
        <v>276</v>
      </c>
      <c r="P313" s="12">
        <v>13.302405869025785</v>
      </c>
      <c r="Q313" s="5">
        <v>2015</v>
      </c>
      <c r="R313" s="5" t="s">
        <v>276</v>
      </c>
      <c r="S313" s="12"/>
      <c r="U313" s="5" t="s">
        <v>1569</v>
      </c>
      <c r="V313" s="12" t="s">
        <v>1569</v>
      </c>
      <c r="X313" s="5" t="s">
        <v>1569</v>
      </c>
      <c r="Y313" s="12" t="s">
        <v>1569</v>
      </c>
      <c r="AA313" s="5" t="s">
        <v>1569</v>
      </c>
      <c r="AB313" s="12" t="s">
        <v>1569</v>
      </c>
      <c r="AD313" s="5" t="s">
        <v>1569</v>
      </c>
      <c r="AE313" s="14" t="s">
        <v>1569</v>
      </c>
      <c r="AG313" s="5" t="s">
        <v>1569</v>
      </c>
      <c r="AH313" s="14"/>
      <c r="AJ313" s="5" t="s">
        <v>1569</v>
      </c>
    </row>
    <row r="314" spans="1:36" ht="12.75" customHeight="1" x14ac:dyDescent="0.25">
      <c r="A314" s="5" t="s">
        <v>279</v>
      </c>
      <c r="B314" s="5" t="s">
        <v>282</v>
      </c>
      <c r="C314" s="5" t="s">
        <v>281</v>
      </c>
      <c r="D314" s="5" t="s">
        <v>35</v>
      </c>
      <c r="E314" s="5" t="s">
        <v>283</v>
      </c>
      <c r="F314" s="5" t="s">
        <v>280</v>
      </c>
      <c r="G314" s="5">
        <v>1</v>
      </c>
      <c r="H314" s="15">
        <v>1</v>
      </c>
      <c r="I314" s="4" t="s">
        <v>1948</v>
      </c>
      <c r="J314" s="13">
        <v>1.37</v>
      </c>
      <c r="K314" s="5">
        <v>2015</v>
      </c>
      <c r="L314" s="5" t="s">
        <v>279</v>
      </c>
      <c r="M314" s="12">
        <v>100</v>
      </c>
      <c r="N314" s="5">
        <v>2015</v>
      </c>
      <c r="O314" s="5" t="s">
        <v>279</v>
      </c>
      <c r="P314" s="12" t="s">
        <v>1569</v>
      </c>
      <c r="R314" s="5" t="s">
        <v>1569</v>
      </c>
      <c r="S314" s="12"/>
      <c r="U314" s="5" t="s">
        <v>1569</v>
      </c>
      <c r="V314" s="12" t="s">
        <v>1569</v>
      </c>
      <c r="X314" s="5" t="s">
        <v>1569</v>
      </c>
      <c r="Y314" s="12" t="s">
        <v>1569</v>
      </c>
      <c r="AA314" s="5" t="s">
        <v>1569</v>
      </c>
      <c r="AB314" s="12" t="s">
        <v>1569</v>
      </c>
      <c r="AD314" s="5" t="s">
        <v>1569</v>
      </c>
      <c r="AE314" s="14" t="s">
        <v>1569</v>
      </c>
      <c r="AG314" s="5" t="s">
        <v>1569</v>
      </c>
      <c r="AH314" s="14"/>
      <c r="AJ314" s="5" t="s">
        <v>1569</v>
      </c>
    </row>
    <row r="315" spans="1:36" ht="12.75" customHeight="1" x14ac:dyDescent="0.25">
      <c r="A315" s="5" t="s">
        <v>1268</v>
      </c>
      <c r="B315" s="5" t="s">
        <v>1271</v>
      </c>
      <c r="C315" s="5" t="s">
        <v>1270</v>
      </c>
      <c r="D315" s="5" t="s">
        <v>1038</v>
      </c>
      <c r="E315" s="5" t="s">
        <v>1272</v>
      </c>
      <c r="F315" s="5" t="s">
        <v>3301</v>
      </c>
      <c r="G315" s="5">
        <v>1</v>
      </c>
      <c r="H315" s="15">
        <v>1</v>
      </c>
      <c r="I315" s="4" t="s">
        <v>3302</v>
      </c>
      <c r="J315" s="13">
        <v>0.92820190079493126</v>
      </c>
      <c r="K315" s="5">
        <v>2014</v>
      </c>
      <c r="L315" s="5" t="s">
        <v>1268</v>
      </c>
      <c r="M315" s="12">
        <v>100</v>
      </c>
      <c r="N315" s="5">
        <v>2014</v>
      </c>
      <c r="O315" s="5" t="s">
        <v>1268</v>
      </c>
      <c r="P315" s="12">
        <v>9.42</v>
      </c>
      <c r="Q315" s="5">
        <v>2014</v>
      </c>
      <c r="R315" s="5" t="s">
        <v>1268</v>
      </c>
      <c r="S315" s="12"/>
      <c r="U315" s="5" t="s">
        <v>1569</v>
      </c>
      <c r="V315" s="12" t="s">
        <v>1569</v>
      </c>
      <c r="X315" s="5" t="s">
        <v>1569</v>
      </c>
      <c r="Y315" s="12">
        <v>9.44</v>
      </c>
      <c r="Z315" s="5">
        <v>2014</v>
      </c>
      <c r="AA315" s="5" t="s">
        <v>1268</v>
      </c>
      <c r="AB315" s="12" t="s">
        <v>1569</v>
      </c>
      <c r="AD315" s="5" t="s">
        <v>1569</v>
      </c>
      <c r="AE315" s="14" t="s">
        <v>1569</v>
      </c>
      <c r="AG315" s="5" t="s">
        <v>1569</v>
      </c>
      <c r="AH315" s="14"/>
      <c r="AJ315" s="5" t="s">
        <v>1569</v>
      </c>
    </row>
    <row r="316" spans="1:36" ht="12.75" customHeight="1" x14ac:dyDescent="0.25">
      <c r="A316" s="5" t="s">
        <v>1273</v>
      </c>
      <c r="B316" s="5" t="s">
        <v>1271</v>
      </c>
      <c r="C316" s="5" t="s">
        <v>1270</v>
      </c>
      <c r="D316" s="5" t="s">
        <v>1038</v>
      </c>
      <c r="E316" s="5" t="s">
        <v>1274</v>
      </c>
      <c r="F316" s="5" t="s">
        <v>3194</v>
      </c>
      <c r="G316" s="5">
        <v>1</v>
      </c>
      <c r="H316" s="15">
        <v>1</v>
      </c>
      <c r="I316" s="4" t="s">
        <v>3195</v>
      </c>
      <c r="J316" s="13">
        <v>0.94000251351011688</v>
      </c>
      <c r="K316" s="5">
        <v>2016</v>
      </c>
      <c r="L316" s="5" t="s">
        <v>1273</v>
      </c>
      <c r="M316" s="12">
        <v>100</v>
      </c>
      <c r="N316" s="5">
        <v>2016</v>
      </c>
      <c r="O316" s="5" t="s">
        <v>1273</v>
      </c>
      <c r="P316" s="12">
        <v>9</v>
      </c>
      <c r="Q316" s="5">
        <v>2016</v>
      </c>
      <c r="R316" s="5" t="s">
        <v>1273</v>
      </c>
      <c r="S316" s="12"/>
      <c r="U316" s="5" t="s">
        <v>1569</v>
      </c>
      <c r="V316" s="12" t="s">
        <v>1569</v>
      </c>
      <c r="X316" s="5" t="s">
        <v>1569</v>
      </c>
      <c r="Y316" s="12" t="s">
        <v>1569</v>
      </c>
      <c r="AA316" s="5" t="s">
        <v>1569</v>
      </c>
      <c r="AB316" s="12" t="s">
        <v>1569</v>
      </c>
      <c r="AD316" s="5" t="s">
        <v>1569</v>
      </c>
      <c r="AE316" s="14" t="s">
        <v>1569</v>
      </c>
      <c r="AG316" s="5" t="s">
        <v>1569</v>
      </c>
      <c r="AH316" s="14"/>
      <c r="AJ316" s="5" t="s">
        <v>1569</v>
      </c>
    </row>
    <row r="317" spans="1:36" ht="12.75" customHeight="1" x14ac:dyDescent="0.25">
      <c r="A317" s="5" t="s">
        <v>1275</v>
      </c>
      <c r="B317" s="5" t="s">
        <v>1651</v>
      </c>
      <c r="C317" s="5" t="s">
        <v>1277</v>
      </c>
      <c r="D317" s="5" t="s">
        <v>1038</v>
      </c>
      <c r="E317" s="5" t="s">
        <v>1278</v>
      </c>
      <c r="F317" s="5" t="s">
        <v>1276</v>
      </c>
      <c r="G317" s="5">
        <v>2</v>
      </c>
      <c r="H317" s="15">
        <v>1</v>
      </c>
      <c r="I317" s="4"/>
      <c r="J317" s="13">
        <v>0.97280320748412963</v>
      </c>
      <c r="K317" s="5">
        <v>2016</v>
      </c>
      <c r="L317" s="5" t="s">
        <v>1275</v>
      </c>
      <c r="M317" s="12" t="s">
        <v>1569</v>
      </c>
      <c r="O317" s="5" t="s">
        <v>1569</v>
      </c>
      <c r="P317" s="12">
        <v>13</v>
      </c>
      <c r="Q317" s="5">
        <v>2016</v>
      </c>
      <c r="R317" s="5" t="s">
        <v>1275</v>
      </c>
      <c r="S317" s="12"/>
      <c r="U317" s="5" t="s">
        <v>1569</v>
      </c>
      <c r="V317" s="12">
        <v>0</v>
      </c>
      <c r="W317" s="5">
        <v>2016</v>
      </c>
      <c r="X317" s="5" t="s">
        <v>1275</v>
      </c>
      <c r="Y317" s="12">
        <v>1.9</v>
      </c>
      <c r="Z317" s="5">
        <v>2016</v>
      </c>
      <c r="AA317" s="5" t="s">
        <v>1275</v>
      </c>
      <c r="AB317" s="12">
        <v>0</v>
      </c>
      <c r="AC317" s="5">
        <v>2016</v>
      </c>
      <c r="AD317" s="5" t="s">
        <v>1275</v>
      </c>
      <c r="AE317" s="14">
        <v>0</v>
      </c>
      <c r="AF317" s="5">
        <v>2016</v>
      </c>
      <c r="AG317" s="5" t="s">
        <v>1275</v>
      </c>
      <c r="AH317" s="14"/>
      <c r="AJ317" s="5" t="s">
        <v>1569</v>
      </c>
    </row>
    <row r="318" spans="1:36" ht="12.75" customHeight="1" x14ac:dyDescent="0.25">
      <c r="A318" s="5" t="s">
        <v>1279</v>
      </c>
      <c r="B318" s="5" t="s">
        <v>1651</v>
      </c>
      <c r="C318" s="5" t="s">
        <v>1277</v>
      </c>
      <c r="D318" s="5" t="s">
        <v>1038</v>
      </c>
      <c r="E318" s="5" t="s">
        <v>1281</v>
      </c>
      <c r="F318" s="5" t="s">
        <v>1280</v>
      </c>
      <c r="G318" s="5">
        <v>1</v>
      </c>
      <c r="H318" s="15">
        <v>1</v>
      </c>
      <c r="I318" s="4" t="s">
        <v>3196</v>
      </c>
      <c r="J318" s="13">
        <v>1.3147625120569699</v>
      </c>
      <c r="K318" s="5">
        <v>2011</v>
      </c>
      <c r="L318" s="5" t="s">
        <v>1279</v>
      </c>
      <c r="M318" s="12" t="s">
        <v>1569</v>
      </c>
      <c r="O318" s="5" t="s">
        <v>1569</v>
      </c>
      <c r="P318" s="12">
        <v>13</v>
      </c>
      <c r="Q318" s="5">
        <v>2011</v>
      </c>
      <c r="R318" s="5" t="s">
        <v>1279</v>
      </c>
      <c r="S318" s="12"/>
      <c r="U318" s="5" t="s">
        <v>1569</v>
      </c>
      <c r="V318" s="12">
        <v>0</v>
      </c>
      <c r="W318" s="5">
        <v>2011</v>
      </c>
      <c r="X318" s="5" t="s">
        <v>1279</v>
      </c>
      <c r="Y318" s="12">
        <v>0</v>
      </c>
      <c r="Z318" s="5">
        <v>2011</v>
      </c>
      <c r="AA318" s="5" t="s">
        <v>1279</v>
      </c>
      <c r="AB318" s="12">
        <v>0</v>
      </c>
      <c r="AC318" s="5">
        <v>2011</v>
      </c>
      <c r="AD318" s="5" t="s">
        <v>1279</v>
      </c>
      <c r="AE318" s="14">
        <v>0</v>
      </c>
      <c r="AF318" s="5">
        <v>2011</v>
      </c>
      <c r="AG318" s="5" t="s">
        <v>1279</v>
      </c>
      <c r="AH318" s="14"/>
      <c r="AJ318" s="5" t="s">
        <v>1569</v>
      </c>
    </row>
    <row r="319" spans="1:36" ht="12.75" customHeight="1" x14ac:dyDescent="0.25">
      <c r="A319" s="5" t="s">
        <v>1282</v>
      </c>
      <c r="B319" s="5" t="s">
        <v>1651</v>
      </c>
      <c r="C319" s="5" t="s">
        <v>1277</v>
      </c>
      <c r="D319" s="5" t="s">
        <v>1038</v>
      </c>
      <c r="E319" s="5" t="s">
        <v>1585</v>
      </c>
      <c r="F319" s="5" t="s">
        <v>1283</v>
      </c>
      <c r="G319" s="5">
        <v>2</v>
      </c>
      <c r="H319" s="15">
        <v>1</v>
      </c>
      <c r="I319" s="4"/>
      <c r="J319" s="13">
        <v>1.2620408297644099</v>
      </c>
      <c r="K319" s="5">
        <v>2013</v>
      </c>
      <c r="L319" s="5" t="s">
        <v>1282</v>
      </c>
      <c r="M319" s="12" t="s">
        <v>1569</v>
      </c>
      <c r="O319" s="5" t="s">
        <v>1569</v>
      </c>
      <c r="P319" s="12">
        <v>5.8</v>
      </c>
      <c r="Q319" s="5">
        <v>2013</v>
      </c>
      <c r="R319" s="5" t="s">
        <v>1282</v>
      </c>
      <c r="S319" s="12"/>
      <c r="U319" s="5" t="s">
        <v>1569</v>
      </c>
      <c r="V319" s="12">
        <v>0</v>
      </c>
      <c r="W319" s="5">
        <v>2013</v>
      </c>
      <c r="X319" s="5" t="s">
        <v>1282</v>
      </c>
      <c r="Y319" s="12">
        <v>0</v>
      </c>
      <c r="Z319" s="5">
        <v>2013</v>
      </c>
      <c r="AA319" s="5" t="s">
        <v>1282</v>
      </c>
      <c r="AB319" s="12">
        <v>0</v>
      </c>
      <c r="AC319" s="5">
        <v>2013</v>
      </c>
      <c r="AD319" s="5" t="s">
        <v>1282</v>
      </c>
      <c r="AE319" s="14">
        <v>0</v>
      </c>
      <c r="AF319" s="5">
        <v>2013</v>
      </c>
      <c r="AG319" s="5" t="s">
        <v>1282</v>
      </c>
      <c r="AH319" s="14"/>
      <c r="AJ319" s="5" t="s">
        <v>1569</v>
      </c>
    </row>
    <row r="320" spans="1:36" ht="12.75" customHeight="1" x14ac:dyDescent="0.25">
      <c r="A320" s="5" t="s">
        <v>533</v>
      </c>
      <c r="B320" s="5" t="s">
        <v>536</v>
      </c>
      <c r="C320" s="5" t="s">
        <v>535</v>
      </c>
      <c r="D320" s="5" t="s">
        <v>360</v>
      </c>
      <c r="E320" s="5" t="s">
        <v>1586</v>
      </c>
      <c r="F320" s="5" t="s">
        <v>534</v>
      </c>
      <c r="G320" s="5">
        <v>1</v>
      </c>
      <c r="H320" s="15">
        <v>1</v>
      </c>
      <c r="I320" s="4" t="s">
        <v>3197</v>
      </c>
      <c r="J320" s="13">
        <v>1.9</v>
      </c>
      <c r="K320" s="5">
        <v>2012</v>
      </c>
      <c r="L320" s="5" t="s">
        <v>533</v>
      </c>
      <c r="M320" s="12">
        <v>42</v>
      </c>
      <c r="N320" s="5">
        <v>2012</v>
      </c>
      <c r="O320" s="5" t="s">
        <v>533</v>
      </c>
      <c r="P320" s="12">
        <v>1.5004501350405122</v>
      </c>
      <c r="Q320" s="5">
        <v>2012</v>
      </c>
      <c r="R320" s="5" t="s">
        <v>533</v>
      </c>
      <c r="S320" s="12"/>
      <c r="U320" s="5" t="s">
        <v>1569</v>
      </c>
      <c r="V320" s="12">
        <v>0</v>
      </c>
      <c r="W320" s="5">
        <v>2012</v>
      </c>
      <c r="X320" s="5" t="s">
        <v>533</v>
      </c>
      <c r="Y320" s="12">
        <v>0</v>
      </c>
      <c r="Z320" s="5">
        <v>2012</v>
      </c>
      <c r="AA320" s="5" t="s">
        <v>533</v>
      </c>
      <c r="AB320" s="12">
        <v>0</v>
      </c>
      <c r="AC320" s="5">
        <v>2012</v>
      </c>
      <c r="AD320" s="5" t="s">
        <v>533</v>
      </c>
      <c r="AE320" s="14">
        <v>25</v>
      </c>
      <c r="AF320" s="5">
        <v>2012</v>
      </c>
      <c r="AG320" s="5" t="s">
        <v>533</v>
      </c>
      <c r="AH320" s="14"/>
      <c r="AJ320" s="5" t="s">
        <v>1569</v>
      </c>
    </row>
    <row r="321" spans="1:36" ht="12.75" customHeight="1" x14ac:dyDescent="0.25">
      <c r="A321" s="5" t="s">
        <v>537</v>
      </c>
      <c r="B321" s="5" t="s">
        <v>536</v>
      </c>
      <c r="C321" s="5" t="s">
        <v>535</v>
      </c>
      <c r="D321" s="5" t="s">
        <v>360</v>
      </c>
      <c r="E321" s="5" t="s">
        <v>539</v>
      </c>
      <c r="F321" s="5" t="s">
        <v>538</v>
      </c>
      <c r="G321" s="5">
        <v>2</v>
      </c>
      <c r="H321" s="15">
        <v>1</v>
      </c>
      <c r="I321" s="4"/>
      <c r="J321" s="13" t="s">
        <v>1569</v>
      </c>
      <c r="L321" s="5" t="s">
        <v>1569</v>
      </c>
      <c r="M321" s="12">
        <v>29</v>
      </c>
      <c r="O321" s="5" t="s">
        <v>537</v>
      </c>
      <c r="P321" s="12" t="s">
        <v>1569</v>
      </c>
      <c r="R321" s="5" t="s">
        <v>1569</v>
      </c>
      <c r="S321" s="12"/>
      <c r="U321" s="5" t="s">
        <v>1569</v>
      </c>
      <c r="V321" s="12" t="s">
        <v>1569</v>
      </c>
      <c r="X321" s="5" t="s">
        <v>1569</v>
      </c>
      <c r="Y321" s="12" t="s">
        <v>1569</v>
      </c>
      <c r="AA321" s="5" t="s">
        <v>1569</v>
      </c>
      <c r="AB321" s="12" t="s">
        <v>1569</v>
      </c>
      <c r="AD321" s="5" t="s">
        <v>1569</v>
      </c>
      <c r="AE321" s="14" t="s">
        <v>1569</v>
      </c>
      <c r="AG321" s="5" t="s">
        <v>1569</v>
      </c>
      <c r="AH321" s="14"/>
      <c r="AJ321" s="5" t="s">
        <v>1569</v>
      </c>
    </row>
    <row r="322" spans="1:36" ht="12.75" customHeight="1" x14ac:dyDescent="0.25">
      <c r="A322" s="5" t="s">
        <v>284</v>
      </c>
      <c r="B322" s="5" t="s">
        <v>287</v>
      </c>
      <c r="C322" s="5" t="s">
        <v>286</v>
      </c>
      <c r="D322" s="5" t="s">
        <v>35</v>
      </c>
      <c r="E322" s="5" t="s">
        <v>288</v>
      </c>
      <c r="F322" s="5" t="s">
        <v>285</v>
      </c>
      <c r="G322" s="5">
        <v>1</v>
      </c>
      <c r="H322" s="15">
        <v>2</v>
      </c>
      <c r="I322" s="4" t="s">
        <v>1951</v>
      </c>
      <c r="J322" s="13">
        <v>1.4787530079180504</v>
      </c>
      <c r="K322" s="5">
        <v>2015</v>
      </c>
      <c r="L322" s="5" t="s">
        <v>284</v>
      </c>
      <c r="M322" s="12">
        <v>100</v>
      </c>
      <c r="N322" s="5">
        <v>2015</v>
      </c>
      <c r="O322" s="5" t="s">
        <v>284</v>
      </c>
      <c r="P322" s="12">
        <v>16</v>
      </c>
      <c r="Q322" s="5">
        <v>2015</v>
      </c>
      <c r="R322" s="5" t="s">
        <v>284</v>
      </c>
      <c r="S322" s="12"/>
      <c r="U322" s="5" t="s">
        <v>1569</v>
      </c>
      <c r="V322" s="12" t="s">
        <v>1569</v>
      </c>
      <c r="X322" s="5" t="s">
        <v>1569</v>
      </c>
      <c r="Y322" s="12" t="s">
        <v>1569</v>
      </c>
      <c r="AA322" s="5" t="s">
        <v>1569</v>
      </c>
      <c r="AB322" s="12" t="s">
        <v>1569</v>
      </c>
      <c r="AD322" s="5" t="s">
        <v>1569</v>
      </c>
      <c r="AE322" s="14" t="s">
        <v>1569</v>
      </c>
      <c r="AG322" s="5" t="s">
        <v>1569</v>
      </c>
      <c r="AH322" s="14"/>
      <c r="AJ322" s="5" t="s">
        <v>1569</v>
      </c>
    </row>
    <row r="323" spans="1:36" ht="12.75" customHeight="1" x14ac:dyDescent="0.25">
      <c r="A323" s="5" t="s">
        <v>289</v>
      </c>
      <c r="B323" s="5" t="s">
        <v>287</v>
      </c>
      <c r="C323" s="5" t="s">
        <v>286</v>
      </c>
      <c r="D323" s="5" t="s">
        <v>35</v>
      </c>
      <c r="E323" s="5" t="s">
        <v>291</v>
      </c>
      <c r="F323" s="5" t="s">
        <v>290</v>
      </c>
      <c r="G323" s="5">
        <v>1</v>
      </c>
      <c r="H323" s="15">
        <v>1</v>
      </c>
      <c r="I323" s="4"/>
      <c r="J323" s="13">
        <v>1.8838304552590266</v>
      </c>
      <c r="K323" s="5">
        <v>2015</v>
      </c>
      <c r="L323" s="5" t="s">
        <v>289</v>
      </c>
      <c r="M323" s="12" t="s">
        <v>1569</v>
      </c>
      <c r="O323" s="5" t="s">
        <v>1569</v>
      </c>
      <c r="P323" s="12">
        <v>13.3</v>
      </c>
      <c r="Q323" s="5">
        <v>2015</v>
      </c>
      <c r="R323" s="5" t="s">
        <v>289</v>
      </c>
      <c r="S323" s="12"/>
      <c r="U323" s="5" t="s">
        <v>1569</v>
      </c>
      <c r="V323" s="12">
        <v>0</v>
      </c>
      <c r="W323" s="5">
        <v>2015</v>
      </c>
      <c r="X323" s="5" t="s">
        <v>289</v>
      </c>
      <c r="Y323" s="12">
        <v>0</v>
      </c>
      <c r="Z323" s="5">
        <v>2015</v>
      </c>
      <c r="AA323" s="5" t="s">
        <v>289</v>
      </c>
      <c r="AB323" s="12">
        <v>0</v>
      </c>
      <c r="AC323" s="5">
        <v>2015</v>
      </c>
      <c r="AD323" s="5" t="s">
        <v>289</v>
      </c>
      <c r="AE323" s="14">
        <v>85</v>
      </c>
      <c r="AF323" s="5">
        <v>2015</v>
      </c>
      <c r="AG323" s="5" t="s">
        <v>289</v>
      </c>
      <c r="AH323" s="14"/>
      <c r="AJ323" s="5" t="s">
        <v>1569</v>
      </c>
    </row>
    <row r="324" spans="1:36" ht="12.75" customHeight="1" x14ac:dyDescent="0.25">
      <c r="A324" s="5" t="s">
        <v>540</v>
      </c>
      <c r="B324" s="5" t="s">
        <v>542</v>
      </c>
      <c r="C324" s="5" t="s">
        <v>541</v>
      </c>
      <c r="D324" s="5" t="s">
        <v>360</v>
      </c>
      <c r="E324" s="5" t="s">
        <v>543</v>
      </c>
      <c r="F324" s="5" t="s">
        <v>3198</v>
      </c>
      <c r="G324" s="5">
        <v>3</v>
      </c>
      <c r="H324" s="15">
        <v>2</v>
      </c>
      <c r="I324" s="4" t="s">
        <v>1952</v>
      </c>
      <c r="J324" s="13"/>
      <c r="L324" s="5" t="s">
        <v>1569</v>
      </c>
      <c r="M324" s="12">
        <v>36</v>
      </c>
      <c r="N324" s="5">
        <v>2004</v>
      </c>
      <c r="O324" s="5" t="s">
        <v>540</v>
      </c>
      <c r="P324" s="12" t="s">
        <v>1569</v>
      </c>
      <c r="R324" s="5" t="s">
        <v>1569</v>
      </c>
      <c r="S324" s="12"/>
      <c r="U324" s="5" t="s">
        <v>1569</v>
      </c>
      <c r="V324" s="12" t="s">
        <v>1569</v>
      </c>
      <c r="X324" s="5" t="s">
        <v>1569</v>
      </c>
      <c r="Y324" s="12" t="s">
        <v>1569</v>
      </c>
      <c r="AA324" s="5" t="s">
        <v>1569</v>
      </c>
      <c r="AB324" s="12" t="s">
        <v>1569</v>
      </c>
      <c r="AD324" s="5" t="s">
        <v>1569</v>
      </c>
      <c r="AE324" s="14" t="s">
        <v>1569</v>
      </c>
      <c r="AG324" s="5" t="s">
        <v>1569</v>
      </c>
      <c r="AH324" s="14"/>
      <c r="AJ324" s="5" t="s">
        <v>1569</v>
      </c>
    </row>
    <row r="325" spans="1:36" ht="12.75" customHeight="1" x14ac:dyDescent="0.25">
      <c r="A325" s="5" t="s">
        <v>1289</v>
      </c>
      <c r="B325" s="5" t="s">
        <v>1292</v>
      </c>
      <c r="C325" s="5" t="s">
        <v>1291</v>
      </c>
      <c r="D325" s="5" t="s">
        <v>1038</v>
      </c>
      <c r="E325" s="5" t="s">
        <v>1293</v>
      </c>
      <c r="F325" s="5" t="s">
        <v>1290</v>
      </c>
      <c r="G325" s="5">
        <v>2</v>
      </c>
      <c r="H325" s="15">
        <v>1</v>
      </c>
      <c r="I325" s="4"/>
      <c r="J325" s="13">
        <v>1.0531297152914438</v>
      </c>
      <c r="K325" s="5">
        <v>2012</v>
      </c>
      <c r="L325" s="5" t="s">
        <v>1289</v>
      </c>
      <c r="M325" s="12">
        <v>100</v>
      </c>
      <c r="N325" s="5">
        <v>2012</v>
      </c>
      <c r="O325" s="5" t="s">
        <v>1289</v>
      </c>
      <c r="P325" s="12">
        <v>12.082416483296662</v>
      </c>
      <c r="Q325" s="5">
        <v>2012</v>
      </c>
      <c r="R325" s="5" t="s">
        <v>1289</v>
      </c>
      <c r="S325" s="12"/>
      <c r="U325" s="5" t="s">
        <v>1569</v>
      </c>
      <c r="V325" s="12">
        <v>0</v>
      </c>
      <c r="W325" s="5">
        <v>2012</v>
      </c>
      <c r="X325" s="5" t="s">
        <v>1289</v>
      </c>
      <c r="Y325" s="12">
        <v>0</v>
      </c>
      <c r="Z325" s="5">
        <v>2012</v>
      </c>
      <c r="AA325" s="5" t="s">
        <v>1289</v>
      </c>
      <c r="AB325" s="12">
        <v>0</v>
      </c>
      <c r="AC325" s="5">
        <v>2012</v>
      </c>
      <c r="AD325" s="5" t="s">
        <v>1289</v>
      </c>
      <c r="AE325" s="14">
        <v>0</v>
      </c>
      <c r="AF325" s="5">
        <v>2012</v>
      </c>
      <c r="AG325" s="5" t="s">
        <v>1289</v>
      </c>
      <c r="AH325" s="14"/>
      <c r="AJ325" s="5" t="s">
        <v>1569</v>
      </c>
    </row>
    <row r="326" spans="1:36" ht="12.75" customHeight="1" x14ac:dyDescent="0.25">
      <c r="A326" s="5" t="s">
        <v>544</v>
      </c>
      <c r="B326" s="5" t="s">
        <v>547</v>
      </c>
      <c r="C326" s="5" t="s">
        <v>546</v>
      </c>
      <c r="D326" s="5" t="s">
        <v>360</v>
      </c>
      <c r="E326" s="5" t="s">
        <v>548</v>
      </c>
      <c r="F326" s="5" t="s">
        <v>545</v>
      </c>
      <c r="G326" s="5">
        <v>3</v>
      </c>
      <c r="H326" s="15">
        <v>1</v>
      </c>
      <c r="I326" s="4" t="s">
        <v>3299</v>
      </c>
      <c r="J326" s="13">
        <v>0.56000000000000005</v>
      </c>
      <c r="K326" s="5">
        <v>2012</v>
      </c>
      <c r="L326" s="5" t="s">
        <v>544</v>
      </c>
      <c r="M326" s="12">
        <v>45</v>
      </c>
      <c r="N326" s="5">
        <v>2012</v>
      </c>
      <c r="O326" s="5" t="s">
        <v>544</v>
      </c>
      <c r="P326" s="12">
        <v>9.2402464065708418</v>
      </c>
      <c r="Q326" s="5">
        <v>2012</v>
      </c>
      <c r="R326" s="5" t="s">
        <v>544</v>
      </c>
      <c r="S326" s="12"/>
      <c r="U326" s="5" t="s">
        <v>1569</v>
      </c>
      <c r="V326" s="12" t="s">
        <v>1569</v>
      </c>
      <c r="X326" s="5" t="s">
        <v>1569</v>
      </c>
      <c r="Y326" s="12" t="s">
        <v>1569</v>
      </c>
      <c r="AA326" s="5" t="s">
        <v>1569</v>
      </c>
      <c r="AB326" s="12" t="s">
        <v>1569</v>
      </c>
      <c r="AD326" s="5" t="s">
        <v>1569</v>
      </c>
      <c r="AE326" s="14" t="s">
        <v>1569</v>
      </c>
      <c r="AG326" s="5" t="s">
        <v>1569</v>
      </c>
      <c r="AH326" s="14"/>
      <c r="AJ326" s="5" t="s">
        <v>1569</v>
      </c>
    </row>
    <row r="327" spans="1:36" ht="12.75" customHeight="1" x14ac:dyDescent="0.25">
      <c r="A327" s="5" t="s">
        <v>292</v>
      </c>
      <c r="B327" s="5" t="s">
        <v>1659</v>
      </c>
      <c r="C327" s="5" t="s">
        <v>294</v>
      </c>
      <c r="D327" s="5" t="s">
        <v>35</v>
      </c>
      <c r="E327" s="5" t="s">
        <v>295</v>
      </c>
      <c r="F327" s="5" t="s">
        <v>293</v>
      </c>
      <c r="G327" s="5">
        <v>2</v>
      </c>
      <c r="H327" s="15">
        <v>2</v>
      </c>
      <c r="I327" s="4" t="s">
        <v>1953</v>
      </c>
      <c r="J327" s="13">
        <v>2.5424068921232879</v>
      </c>
      <c r="K327" s="5">
        <v>2010</v>
      </c>
      <c r="L327" s="5" t="s">
        <v>292</v>
      </c>
      <c r="M327" s="12" t="s">
        <v>1569</v>
      </c>
      <c r="O327" s="5" t="s">
        <v>1569</v>
      </c>
      <c r="P327" s="12">
        <v>5.7794220577942212</v>
      </c>
      <c r="Q327" s="5">
        <v>2010</v>
      </c>
      <c r="R327" s="5" t="s">
        <v>292</v>
      </c>
      <c r="S327" s="12"/>
      <c r="U327" s="5" t="s">
        <v>1569</v>
      </c>
      <c r="V327" s="12">
        <v>0</v>
      </c>
      <c r="W327" s="5">
        <v>2010</v>
      </c>
      <c r="X327" s="5" t="s">
        <v>292</v>
      </c>
      <c r="Y327" s="12">
        <v>9.7899999999999991</v>
      </c>
      <c r="Z327" s="5">
        <v>2010</v>
      </c>
      <c r="AA327" s="5" t="s">
        <v>292</v>
      </c>
      <c r="AB327" s="12">
        <v>0.33996231434271773</v>
      </c>
      <c r="AC327" s="5">
        <v>2010</v>
      </c>
      <c r="AD327" s="5" t="s">
        <v>292</v>
      </c>
      <c r="AE327" s="14">
        <v>99.376947040498436</v>
      </c>
      <c r="AF327" s="5">
        <v>2010</v>
      </c>
      <c r="AG327" s="5" t="s">
        <v>292</v>
      </c>
      <c r="AH327" s="14"/>
      <c r="AJ327" s="5" t="s">
        <v>1569</v>
      </c>
    </row>
    <row r="328" spans="1:36" ht="12.75" customHeight="1" x14ac:dyDescent="0.25">
      <c r="A328" s="5" t="s">
        <v>296</v>
      </c>
      <c r="B328" s="5" t="s">
        <v>1659</v>
      </c>
      <c r="C328" s="5" t="s">
        <v>294</v>
      </c>
      <c r="D328" s="5" t="s">
        <v>35</v>
      </c>
      <c r="E328" s="5" t="s">
        <v>298</v>
      </c>
      <c r="F328" s="5" t="s">
        <v>297</v>
      </c>
      <c r="G328" s="5">
        <v>1</v>
      </c>
      <c r="H328" s="15">
        <v>1</v>
      </c>
      <c r="I328" s="4" t="s">
        <v>3199</v>
      </c>
      <c r="J328" s="13">
        <v>0.92685090581293161</v>
      </c>
      <c r="K328" s="5">
        <v>2013</v>
      </c>
      <c r="L328" s="5" t="s">
        <v>296</v>
      </c>
      <c r="M328" s="12" t="s">
        <v>1569</v>
      </c>
      <c r="O328" s="5" t="s">
        <v>1569</v>
      </c>
      <c r="P328" s="12">
        <v>8.8088479984339827</v>
      </c>
      <c r="Q328" s="5">
        <v>2013</v>
      </c>
      <c r="R328" s="5" t="s">
        <v>296</v>
      </c>
      <c r="S328" s="12"/>
      <c r="U328" s="5" t="s">
        <v>1569</v>
      </c>
      <c r="V328" s="12">
        <v>0</v>
      </c>
      <c r="W328" s="5">
        <v>2013</v>
      </c>
      <c r="X328" s="5" t="s">
        <v>296</v>
      </c>
      <c r="Y328" s="12">
        <v>9.81</v>
      </c>
      <c r="Z328" s="5">
        <v>2013</v>
      </c>
      <c r="AA328" s="5" t="s">
        <v>296</v>
      </c>
      <c r="AB328" s="12">
        <v>41.019999999999996</v>
      </c>
      <c r="AC328" s="5">
        <v>2013</v>
      </c>
      <c r="AD328" s="5" t="s">
        <v>296</v>
      </c>
      <c r="AE328" s="14">
        <v>99.125483018100468</v>
      </c>
      <c r="AF328" s="5">
        <v>2013</v>
      </c>
      <c r="AG328" s="5" t="s">
        <v>296</v>
      </c>
      <c r="AH328" s="14"/>
      <c r="AJ328" s="5" t="s">
        <v>1569</v>
      </c>
    </row>
    <row r="329" spans="1:36" ht="12.75" customHeight="1" x14ac:dyDescent="0.25">
      <c r="A329" s="5" t="s">
        <v>299</v>
      </c>
      <c r="B329" s="5" t="s">
        <v>302</v>
      </c>
      <c r="C329" s="5" t="s">
        <v>301</v>
      </c>
      <c r="D329" s="5" t="s">
        <v>35</v>
      </c>
      <c r="E329" s="5" t="s">
        <v>303</v>
      </c>
      <c r="F329" s="5" t="s">
        <v>300</v>
      </c>
      <c r="G329" s="5">
        <v>2</v>
      </c>
      <c r="H329" s="15">
        <v>1</v>
      </c>
      <c r="I329" s="4"/>
      <c r="J329" s="13">
        <v>0.88061487456678478</v>
      </c>
      <c r="K329" s="5">
        <v>2014</v>
      </c>
      <c r="L329" s="5" t="s">
        <v>299</v>
      </c>
      <c r="M329" s="12">
        <v>99</v>
      </c>
      <c r="N329" s="5">
        <v>2014</v>
      </c>
      <c r="O329" s="5" t="s">
        <v>299</v>
      </c>
      <c r="P329" s="12" t="s">
        <v>1569</v>
      </c>
      <c r="R329" s="5" t="s">
        <v>1569</v>
      </c>
      <c r="S329" s="12"/>
      <c r="U329" s="5" t="s">
        <v>1569</v>
      </c>
      <c r="V329" s="12">
        <v>0</v>
      </c>
      <c r="W329" s="5">
        <v>2014</v>
      </c>
      <c r="X329" s="5" t="s">
        <v>299</v>
      </c>
      <c r="Y329" s="12">
        <v>61</v>
      </c>
      <c r="Z329" s="5">
        <v>2014</v>
      </c>
      <c r="AA329" s="5" t="s">
        <v>299</v>
      </c>
      <c r="AB329" s="12">
        <v>0</v>
      </c>
      <c r="AC329" s="5">
        <v>2014</v>
      </c>
      <c r="AD329" s="5" t="s">
        <v>299</v>
      </c>
      <c r="AE329" s="14">
        <v>100</v>
      </c>
      <c r="AF329" s="5">
        <v>2014</v>
      </c>
      <c r="AG329" s="5" t="s">
        <v>299</v>
      </c>
      <c r="AH329" s="14"/>
      <c r="AJ329" s="5" t="s">
        <v>1569</v>
      </c>
    </row>
    <row r="330" spans="1:36" ht="12.75" customHeight="1" x14ac:dyDescent="0.25">
      <c r="A330" s="5" t="s">
        <v>959</v>
      </c>
      <c r="B330" s="5" t="s">
        <v>962</v>
      </c>
      <c r="C330" s="5" t="s">
        <v>961</v>
      </c>
      <c r="D330" s="5" t="s">
        <v>620</v>
      </c>
      <c r="E330" s="5" t="s">
        <v>963</v>
      </c>
      <c r="F330" s="5" t="s">
        <v>960</v>
      </c>
      <c r="G330" s="5">
        <v>1</v>
      </c>
      <c r="H330" s="15">
        <v>1</v>
      </c>
      <c r="I330" s="4"/>
      <c r="J330" s="13">
        <v>1.0186160871092378</v>
      </c>
      <c r="K330" s="5">
        <v>2014</v>
      </c>
      <c r="L330" s="5" t="s">
        <v>959</v>
      </c>
      <c r="M330" s="12">
        <v>60</v>
      </c>
      <c r="N330" s="5">
        <v>2014</v>
      </c>
      <c r="O330" s="5" t="s">
        <v>959</v>
      </c>
      <c r="P330" s="12">
        <v>19.5</v>
      </c>
      <c r="Q330" s="5">
        <v>2014</v>
      </c>
      <c r="R330" s="5" t="s">
        <v>959</v>
      </c>
      <c r="S330" s="12"/>
      <c r="U330" s="5" t="s">
        <v>1569</v>
      </c>
      <c r="V330" s="12" t="s">
        <v>1569</v>
      </c>
      <c r="X330" s="5" t="s">
        <v>1569</v>
      </c>
      <c r="Y330" s="12" t="s">
        <v>1569</v>
      </c>
      <c r="AA330" s="5" t="s">
        <v>1569</v>
      </c>
      <c r="AB330" s="12" t="s">
        <v>1569</v>
      </c>
      <c r="AD330" s="5" t="s">
        <v>1569</v>
      </c>
      <c r="AE330" s="14" t="s">
        <v>1569</v>
      </c>
      <c r="AG330" s="5" t="s">
        <v>1569</v>
      </c>
      <c r="AH330" s="14"/>
      <c r="AJ330" s="5" t="s">
        <v>1569</v>
      </c>
    </row>
    <row r="331" spans="1:36" ht="12.75" customHeight="1" x14ac:dyDescent="0.25">
      <c r="A331" s="5" t="s">
        <v>549</v>
      </c>
      <c r="B331" s="5" t="s">
        <v>552</v>
      </c>
      <c r="C331" s="5" t="s">
        <v>551</v>
      </c>
      <c r="D331" s="5" t="s">
        <v>360</v>
      </c>
      <c r="E331" s="5" t="s">
        <v>553</v>
      </c>
      <c r="F331" s="5" t="s">
        <v>550</v>
      </c>
      <c r="G331" s="5">
        <v>2</v>
      </c>
      <c r="H331" s="15">
        <v>1</v>
      </c>
      <c r="I331" s="4"/>
      <c r="J331" s="13">
        <v>0.36108415517591569</v>
      </c>
      <c r="K331" s="5">
        <v>2008</v>
      </c>
      <c r="L331" s="5" t="s">
        <v>549</v>
      </c>
      <c r="M331" s="12" t="s">
        <v>1569</v>
      </c>
      <c r="O331" s="5" t="s">
        <v>1569</v>
      </c>
      <c r="P331" s="12">
        <v>16</v>
      </c>
      <c r="Q331" s="5">
        <v>2008</v>
      </c>
      <c r="R331" s="5" t="s">
        <v>549</v>
      </c>
      <c r="S331" s="12"/>
      <c r="U331" s="5" t="s">
        <v>1569</v>
      </c>
      <c r="V331" s="12" t="s">
        <v>1569</v>
      </c>
      <c r="X331" s="5" t="s">
        <v>1569</v>
      </c>
      <c r="Y331" s="12" t="s">
        <v>1569</v>
      </c>
      <c r="AA331" s="5" t="s">
        <v>1569</v>
      </c>
      <c r="AB331" s="12" t="s">
        <v>1569</v>
      </c>
      <c r="AD331" s="5" t="s">
        <v>1569</v>
      </c>
      <c r="AE331" s="14" t="s">
        <v>1569</v>
      </c>
      <c r="AG331" s="5" t="s">
        <v>1569</v>
      </c>
      <c r="AH331" s="14"/>
      <c r="AJ331" s="5" t="s">
        <v>1569</v>
      </c>
    </row>
    <row r="332" spans="1:36" ht="12.75" customHeight="1" x14ac:dyDescent="0.25">
      <c r="A332" s="5" t="s">
        <v>1297</v>
      </c>
      <c r="B332" s="5" t="s">
        <v>1300</v>
      </c>
      <c r="C332" s="5" t="s">
        <v>1299</v>
      </c>
      <c r="D332" s="5" t="s">
        <v>1038</v>
      </c>
      <c r="E332" s="5" t="s">
        <v>1587</v>
      </c>
      <c r="F332" s="5" t="s">
        <v>1298</v>
      </c>
      <c r="G332" s="5">
        <v>3</v>
      </c>
      <c r="H332" s="15">
        <v>1</v>
      </c>
      <c r="I332" s="4" t="s">
        <v>3299</v>
      </c>
      <c r="J332" s="13">
        <v>1.681321067499888</v>
      </c>
      <c r="K332" s="5">
        <v>2017</v>
      </c>
      <c r="L332" s="5" t="s">
        <v>1297</v>
      </c>
      <c r="M332" s="12">
        <v>68.599999999999994</v>
      </c>
      <c r="N332" s="5">
        <v>2017</v>
      </c>
      <c r="O332" s="5" t="s">
        <v>1297</v>
      </c>
      <c r="P332" s="12" t="s">
        <v>1569</v>
      </c>
      <c r="R332" s="5" t="s">
        <v>1569</v>
      </c>
      <c r="S332" s="12"/>
      <c r="U332" s="5" t="s">
        <v>1569</v>
      </c>
      <c r="V332" s="12">
        <v>5</v>
      </c>
      <c r="W332" s="5">
        <v>2017</v>
      </c>
      <c r="X332" s="5" t="s">
        <v>1297</v>
      </c>
      <c r="Y332" s="12">
        <v>0</v>
      </c>
      <c r="Z332" s="5">
        <v>2017</v>
      </c>
      <c r="AA332" s="5" t="s">
        <v>1297</v>
      </c>
      <c r="AB332" s="12">
        <v>0</v>
      </c>
      <c r="AC332" s="5">
        <v>2017</v>
      </c>
      <c r="AD332" s="5" t="s">
        <v>1297</v>
      </c>
      <c r="AE332" s="14">
        <v>0</v>
      </c>
      <c r="AF332" s="5">
        <v>2017</v>
      </c>
      <c r="AG332" s="5" t="s">
        <v>1297</v>
      </c>
      <c r="AH332" s="14"/>
      <c r="AJ332" s="5" t="s">
        <v>1569</v>
      </c>
    </row>
    <row r="333" spans="1:36" ht="12.75" customHeight="1" x14ac:dyDescent="0.25">
      <c r="A333" s="5" t="s">
        <v>1308</v>
      </c>
      <c r="B333" s="5" t="s">
        <v>1300</v>
      </c>
      <c r="C333" s="5" t="s">
        <v>1299</v>
      </c>
      <c r="D333" s="5" t="s">
        <v>1038</v>
      </c>
      <c r="E333" s="5" t="s">
        <v>1310</v>
      </c>
      <c r="F333" s="5" t="s">
        <v>1309</v>
      </c>
      <c r="G333" s="5">
        <v>3</v>
      </c>
      <c r="H333" s="15">
        <v>1</v>
      </c>
      <c r="I333" s="4" t="s">
        <v>3303</v>
      </c>
      <c r="J333" s="13">
        <v>1.4219178082191781</v>
      </c>
      <c r="K333" s="5">
        <v>2007</v>
      </c>
      <c r="L333" s="5" t="s">
        <v>1308</v>
      </c>
      <c r="M333" s="12" t="s">
        <v>1569</v>
      </c>
      <c r="O333" s="5" t="s">
        <v>1569</v>
      </c>
      <c r="P333" s="12">
        <v>17.399999999999999</v>
      </c>
      <c r="Q333" s="5">
        <v>2007</v>
      </c>
      <c r="R333" s="5" t="s">
        <v>1308</v>
      </c>
      <c r="S333" s="12"/>
      <c r="U333" s="5" t="s">
        <v>1569</v>
      </c>
      <c r="V333" s="12" t="s">
        <v>1569</v>
      </c>
      <c r="X333" s="5" t="s">
        <v>1569</v>
      </c>
      <c r="Y333" s="12" t="s">
        <v>1569</v>
      </c>
      <c r="AA333" s="5" t="s">
        <v>1569</v>
      </c>
      <c r="AB333" s="12" t="s">
        <v>1569</v>
      </c>
      <c r="AD333" s="5" t="s">
        <v>1569</v>
      </c>
      <c r="AE333" s="14" t="s">
        <v>1569</v>
      </c>
      <c r="AG333" s="5" t="s">
        <v>1569</v>
      </c>
      <c r="AH333" s="14"/>
      <c r="AJ333" s="5" t="s">
        <v>1569</v>
      </c>
    </row>
    <row r="334" spans="1:36" ht="12.75" customHeight="1" x14ac:dyDescent="0.25">
      <c r="A334" s="5" t="s">
        <v>554</v>
      </c>
      <c r="B334" s="5" t="s">
        <v>557</v>
      </c>
      <c r="C334" s="5" t="s">
        <v>556</v>
      </c>
      <c r="D334" s="5" t="s">
        <v>360</v>
      </c>
      <c r="E334" s="5" t="s">
        <v>558</v>
      </c>
      <c r="F334" s="5" t="s">
        <v>3304</v>
      </c>
      <c r="G334" s="5">
        <v>2</v>
      </c>
      <c r="H334" s="15">
        <v>1</v>
      </c>
      <c r="I334" s="4" t="s">
        <v>3297</v>
      </c>
      <c r="J334" s="13">
        <v>1.1099999999999999</v>
      </c>
      <c r="K334" s="5">
        <v>2013</v>
      </c>
      <c r="L334" s="5" t="s">
        <v>554</v>
      </c>
      <c r="M334" s="12" t="s">
        <v>1569</v>
      </c>
      <c r="O334" s="5" t="s">
        <v>1569</v>
      </c>
      <c r="P334" s="12">
        <v>20</v>
      </c>
      <c r="Q334" s="5">
        <v>2013</v>
      </c>
      <c r="R334" s="5" t="s">
        <v>554</v>
      </c>
      <c r="S334" s="12"/>
      <c r="U334" s="5" t="s">
        <v>1569</v>
      </c>
      <c r="V334" s="12" t="s">
        <v>1569</v>
      </c>
      <c r="X334" s="5" t="s">
        <v>1569</v>
      </c>
      <c r="Y334" s="12" t="s">
        <v>1569</v>
      </c>
      <c r="AA334" s="5" t="s">
        <v>1569</v>
      </c>
      <c r="AB334" s="12" t="s">
        <v>1569</v>
      </c>
      <c r="AD334" s="5" t="s">
        <v>1569</v>
      </c>
      <c r="AE334" s="14" t="s">
        <v>1569</v>
      </c>
      <c r="AG334" s="5" t="s">
        <v>1569</v>
      </c>
      <c r="AH334" s="14"/>
      <c r="AJ334" s="5" t="s">
        <v>1569</v>
      </c>
    </row>
    <row r="335" spans="1:36" ht="12.75" customHeight="1" x14ac:dyDescent="0.25">
      <c r="A335" s="5" t="s">
        <v>304</v>
      </c>
      <c r="B335" s="5" t="s">
        <v>306</v>
      </c>
      <c r="C335" s="5" t="s">
        <v>305</v>
      </c>
      <c r="D335" s="5" t="s">
        <v>35</v>
      </c>
      <c r="E335" s="5" t="s">
        <v>307</v>
      </c>
      <c r="F335" s="5" t="s">
        <v>3200</v>
      </c>
      <c r="G335" s="5">
        <v>3</v>
      </c>
      <c r="H335" s="15">
        <v>1</v>
      </c>
      <c r="I335" s="4" t="s">
        <v>3202</v>
      </c>
      <c r="J335" s="13">
        <v>2.2958939338205342</v>
      </c>
      <c r="K335" s="5">
        <v>2014</v>
      </c>
      <c r="L335" s="5" t="s">
        <v>304</v>
      </c>
      <c r="M335" s="12" t="s">
        <v>1569</v>
      </c>
      <c r="O335" s="5" t="s">
        <v>1569</v>
      </c>
      <c r="P335" s="12">
        <v>10.402080416083216</v>
      </c>
      <c r="Q335" s="5">
        <v>2014</v>
      </c>
      <c r="R335" s="5" t="s">
        <v>304</v>
      </c>
      <c r="S335" s="12"/>
      <c r="U335" s="5" t="s">
        <v>1569</v>
      </c>
      <c r="V335" s="12">
        <v>15</v>
      </c>
      <c r="W335" s="5">
        <v>2014</v>
      </c>
      <c r="X335" s="5" t="s">
        <v>304</v>
      </c>
      <c r="Y335" s="12">
        <v>10</v>
      </c>
      <c r="Z335" s="5">
        <v>2014</v>
      </c>
      <c r="AA335" s="5" t="s">
        <v>304</v>
      </c>
      <c r="AB335" s="12">
        <v>10</v>
      </c>
      <c r="AC335" s="5">
        <v>2014</v>
      </c>
      <c r="AD335" s="5" t="s">
        <v>304</v>
      </c>
      <c r="AE335" s="14">
        <v>100</v>
      </c>
      <c r="AF335" s="5">
        <v>2014</v>
      </c>
      <c r="AG335" s="5" t="s">
        <v>304</v>
      </c>
      <c r="AH335" s="14"/>
      <c r="AJ335" s="5" t="s">
        <v>1569</v>
      </c>
    </row>
    <row r="336" spans="1:36" ht="12.75" customHeight="1" x14ac:dyDescent="0.25">
      <c r="A336" s="5" t="s">
        <v>308</v>
      </c>
      <c r="B336" s="5" t="s">
        <v>306</v>
      </c>
      <c r="C336" s="5" t="s">
        <v>305</v>
      </c>
      <c r="D336" s="5" t="s">
        <v>35</v>
      </c>
      <c r="E336" s="5" t="s">
        <v>309</v>
      </c>
      <c r="F336" s="5" t="s">
        <v>3201</v>
      </c>
      <c r="G336" s="5">
        <v>3</v>
      </c>
      <c r="H336" s="15">
        <v>1</v>
      </c>
      <c r="I336" s="4" t="s">
        <v>3202</v>
      </c>
      <c r="J336" s="13">
        <v>1.9785961092109545</v>
      </c>
      <c r="K336" s="5">
        <v>2014</v>
      </c>
      <c r="L336" s="5" t="s">
        <v>308</v>
      </c>
      <c r="M336" s="12" t="s">
        <v>1569</v>
      </c>
      <c r="O336" s="5" t="s">
        <v>1569</v>
      </c>
      <c r="P336" s="12">
        <v>8.1918081918081906</v>
      </c>
      <c r="Q336" s="5">
        <v>2014</v>
      </c>
      <c r="R336" s="5" t="s">
        <v>308</v>
      </c>
      <c r="S336" s="12"/>
      <c r="U336" s="5" t="s">
        <v>1569</v>
      </c>
      <c r="V336" s="12">
        <v>0</v>
      </c>
      <c r="W336" s="5">
        <v>2014</v>
      </c>
      <c r="X336" s="5" t="s">
        <v>308</v>
      </c>
      <c r="Y336" s="12">
        <v>32</v>
      </c>
      <c r="Z336" s="5">
        <v>2014</v>
      </c>
      <c r="AA336" s="5" t="s">
        <v>308</v>
      </c>
      <c r="AB336" s="12">
        <v>0</v>
      </c>
      <c r="AC336" s="5">
        <v>2014</v>
      </c>
      <c r="AD336" s="5" t="s">
        <v>308</v>
      </c>
      <c r="AE336" s="14">
        <v>100</v>
      </c>
      <c r="AF336" s="5">
        <v>2014</v>
      </c>
      <c r="AG336" s="5" t="s">
        <v>308</v>
      </c>
      <c r="AH336" s="14"/>
      <c r="AJ336" s="5" t="s">
        <v>1569</v>
      </c>
    </row>
    <row r="337" spans="1:36" ht="12.75" customHeight="1" x14ac:dyDescent="0.25">
      <c r="A337" s="5" t="s">
        <v>964</v>
      </c>
      <c r="B337" s="5" t="s">
        <v>967</v>
      </c>
      <c r="C337" s="5" t="s">
        <v>966</v>
      </c>
      <c r="D337" s="5" t="s">
        <v>620</v>
      </c>
      <c r="E337" s="5" t="s">
        <v>968</v>
      </c>
      <c r="F337" s="5" t="s">
        <v>965</v>
      </c>
      <c r="G337" s="5">
        <v>2</v>
      </c>
      <c r="H337" s="15">
        <v>1</v>
      </c>
      <c r="I337" s="4"/>
      <c r="J337" s="13">
        <v>2.4367391085622296</v>
      </c>
      <c r="K337" s="5">
        <v>2016</v>
      </c>
      <c r="L337" s="5" t="s">
        <v>964</v>
      </c>
      <c r="M337" s="12">
        <v>93</v>
      </c>
      <c r="N337" s="5">
        <v>2016</v>
      </c>
      <c r="O337" s="5" t="s">
        <v>964</v>
      </c>
      <c r="P337" s="12">
        <v>9.1816367265469054</v>
      </c>
      <c r="Q337" s="5">
        <v>2016</v>
      </c>
      <c r="R337" s="5" t="s">
        <v>964</v>
      </c>
      <c r="S337" s="12"/>
      <c r="U337" s="5" t="s">
        <v>1569</v>
      </c>
      <c r="V337" s="12">
        <v>0.97029108732619784</v>
      </c>
      <c r="W337" s="5">
        <v>2016</v>
      </c>
      <c r="X337" s="5" t="s">
        <v>964</v>
      </c>
      <c r="Y337" s="12">
        <v>0</v>
      </c>
      <c r="Z337" s="5">
        <v>2016</v>
      </c>
      <c r="AA337" s="5" t="s">
        <v>964</v>
      </c>
      <c r="AB337" s="12">
        <v>0</v>
      </c>
      <c r="AC337" s="5">
        <v>2016</v>
      </c>
      <c r="AD337" s="5" t="s">
        <v>964</v>
      </c>
      <c r="AE337" s="14">
        <v>0</v>
      </c>
      <c r="AF337" s="5">
        <v>2016</v>
      </c>
      <c r="AG337" s="5" t="s">
        <v>964</v>
      </c>
      <c r="AH337" s="14"/>
      <c r="AJ337" s="5" t="s">
        <v>1569</v>
      </c>
    </row>
    <row r="338" spans="1:36" ht="12.75" customHeight="1" x14ac:dyDescent="0.25">
      <c r="A338" s="5" t="s">
        <v>969</v>
      </c>
      <c r="B338" s="5" t="s">
        <v>967</v>
      </c>
      <c r="C338" s="5" t="s">
        <v>966</v>
      </c>
      <c r="D338" s="5" t="s">
        <v>620</v>
      </c>
      <c r="E338" s="5" t="s">
        <v>1589</v>
      </c>
      <c r="F338" s="5" t="s">
        <v>970</v>
      </c>
      <c r="G338" s="5">
        <v>2</v>
      </c>
      <c r="H338" s="15">
        <v>1</v>
      </c>
      <c r="I338" s="4"/>
      <c r="J338" s="13">
        <v>0.97849469716192294</v>
      </c>
      <c r="K338" s="5">
        <v>2016</v>
      </c>
      <c r="L338" s="5" t="s">
        <v>969</v>
      </c>
      <c r="M338" s="12">
        <v>95.4</v>
      </c>
      <c r="N338" s="5">
        <v>2016</v>
      </c>
      <c r="O338" s="5" t="s">
        <v>969</v>
      </c>
      <c r="P338" s="12">
        <v>10.51051051051051</v>
      </c>
      <c r="Q338" s="5">
        <v>2016</v>
      </c>
      <c r="R338" s="5" t="s">
        <v>969</v>
      </c>
      <c r="S338" s="12"/>
      <c r="U338" s="5" t="s">
        <v>1569</v>
      </c>
      <c r="V338" s="12">
        <v>0.53937432578209277</v>
      </c>
      <c r="W338" s="5">
        <v>2016</v>
      </c>
      <c r="X338" s="5" t="s">
        <v>969</v>
      </c>
      <c r="Y338" s="12">
        <v>0</v>
      </c>
      <c r="Z338" s="5">
        <v>2016</v>
      </c>
      <c r="AA338" s="5" t="s">
        <v>969</v>
      </c>
      <c r="AB338" s="12">
        <v>0</v>
      </c>
      <c r="AC338" s="5">
        <v>2016</v>
      </c>
      <c r="AD338" s="5" t="s">
        <v>969</v>
      </c>
      <c r="AE338" s="14">
        <v>0</v>
      </c>
      <c r="AF338" s="5">
        <v>2016</v>
      </c>
      <c r="AG338" s="5" t="s">
        <v>969</v>
      </c>
      <c r="AH338" s="14"/>
      <c r="AJ338" s="5" t="s">
        <v>1569</v>
      </c>
    </row>
    <row r="339" spans="1:36" ht="12.75" customHeight="1" x14ac:dyDescent="0.25">
      <c r="A339" s="5" t="s">
        <v>971</v>
      </c>
      <c r="B339" s="5" t="s">
        <v>967</v>
      </c>
      <c r="C339" s="5" t="s">
        <v>966</v>
      </c>
      <c r="D339" s="5" t="s">
        <v>620</v>
      </c>
      <c r="E339" s="5" t="s">
        <v>973</v>
      </c>
      <c r="F339" s="5" t="s">
        <v>972</v>
      </c>
      <c r="G339" s="5">
        <v>2</v>
      </c>
      <c r="H339" s="15">
        <v>1</v>
      </c>
      <c r="I339" s="4"/>
      <c r="J339" s="13">
        <v>0.72716016213627388</v>
      </c>
      <c r="K339" s="5">
        <v>2016</v>
      </c>
      <c r="L339" s="5" t="s">
        <v>971</v>
      </c>
      <c r="M339" s="12">
        <v>71</v>
      </c>
      <c r="N339" s="5">
        <v>2016</v>
      </c>
      <c r="O339" s="5" t="s">
        <v>971</v>
      </c>
      <c r="P339" s="12">
        <v>10.51051051051051</v>
      </c>
      <c r="Q339" s="5">
        <v>2016</v>
      </c>
      <c r="R339" s="5" t="s">
        <v>971</v>
      </c>
      <c r="S339" s="12"/>
      <c r="U339" s="5" t="s">
        <v>1569</v>
      </c>
      <c r="V339" s="12">
        <v>18.758256274768822</v>
      </c>
      <c r="W339" s="5">
        <v>2016</v>
      </c>
      <c r="X339" s="5" t="s">
        <v>971</v>
      </c>
      <c r="Y339" s="12">
        <v>0</v>
      </c>
      <c r="Z339" s="5">
        <v>2016</v>
      </c>
      <c r="AA339" s="5" t="s">
        <v>971</v>
      </c>
      <c r="AB339" s="12">
        <v>0</v>
      </c>
      <c r="AC339" s="5">
        <v>2016</v>
      </c>
      <c r="AD339" s="5" t="s">
        <v>971</v>
      </c>
      <c r="AE339" s="14">
        <v>79.024390243902445</v>
      </c>
      <c r="AF339" s="5">
        <v>2016</v>
      </c>
      <c r="AG339" s="5" t="s">
        <v>971</v>
      </c>
      <c r="AH339" s="14"/>
      <c r="AJ339" s="5" t="s">
        <v>1569</v>
      </c>
    </row>
    <row r="340" spans="1:36" ht="12.75" customHeight="1" x14ac:dyDescent="0.25">
      <c r="A340" s="5" t="s">
        <v>974</v>
      </c>
      <c r="B340" s="5" t="s">
        <v>967</v>
      </c>
      <c r="C340" s="5" t="s">
        <v>966</v>
      </c>
      <c r="D340" s="5" t="s">
        <v>620</v>
      </c>
      <c r="E340" s="5" t="s">
        <v>976</v>
      </c>
      <c r="F340" s="5" t="s">
        <v>975</v>
      </c>
      <c r="G340" s="5">
        <v>2</v>
      </c>
      <c r="H340" s="15">
        <v>1</v>
      </c>
      <c r="I340" s="4"/>
      <c r="J340" s="13">
        <v>1.2712743248119516</v>
      </c>
      <c r="K340" s="5">
        <v>2016</v>
      </c>
      <c r="L340" s="5" t="s">
        <v>974</v>
      </c>
      <c r="M340" s="12">
        <v>80.7</v>
      </c>
      <c r="N340" s="5">
        <v>2016</v>
      </c>
      <c r="O340" s="5" t="s">
        <v>974</v>
      </c>
      <c r="P340" s="12">
        <v>3.9999999999999996</v>
      </c>
      <c r="Q340" s="5">
        <v>2016</v>
      </c>
      <c r="R340" s="5" t="s">
        <v>974</v>
      </c>
      <c r="S340" s="12"/>
      <c r="U340" s="5" t="s">
        <v>1569</v>
      </c>
      <c r="V340" s="12">
        <v>6.5701559020044558</v>
      </c>
      <c r="W340" s="5">
        <v>2016</v>
      </c>
      <c r="X340" s="5" t="s">
        <v>974</v>
      </c>
      <c r="Y340" s="12">
        <v>0</v>
      </c>
      <c r="Z340" s="5">
        <v>2016</v>
      </c>
      <c r="AA340" s="5" t="s">
        <v>974</v>
      </c>
      <c r="AB340" s="12">
        <v>0</v>
      </c>
      <c r="AC340" s="5">
        <v>2016</v>
      </c>
      <c r="AD340" s="5" t="s">
        <v>974</v>
      </c>
      <c r="AE340" s="14">
        <v>0</v>
      </c>
      <c r="AF340" s="5">
        <v>2016</v>
      </c>
      <c r="AG340" s="5" t="s">
        <v>974</v>
      </c>
      <c r="AH340" s="14"/>
      <c r="AJ340" s="5" t="s">
        <v>1569</v>
      </c>
    </row>
    <row r="341" spans="1:36" ht="12.75" customHeight="1" x14ac:dyDescent="0.25">
      <c r="A341" s="5" t="s">
        <v>977</v>
      </c>
      <c r="B341" s="5" t="s">
        <v>967</v>
      </c>
      <c r="C341" s="5" t="s">
        <v>966</v>
      </c>
      <c r="D341" s="5" t="s">
        <v>620</v>
      </c>
      <c r="E341" s="5" t="s">
        <v>979</v>
      </c>
      <c r="F341" s="5" t="s">
        <v>978</v>
      </c>
      <c r="G341" s="5">
        <v>2</v>
      </c>
      <c r="H341" s="15">
        <v>1</v>
      </c>
      <c r="I341" s="4"/>
      <c r="J341" s="13">
        <v>1.235179438211188</v>
      </c>
      <c r="K341" s="5">
        <v>2016</v>
      </c>
      <c r="L341" s="5" t="s">
        <v>977</v>
      </c>
      <c r="M341" s="12">
        <v>65.599999999999994</v>
      </c>
      <c r="N341" s="5">
        <v>2016</v>
      </c>
      <c r="O341" s="5" t="s">
        <v>977</v>
      </c>
      <c r="P341" s="12">
        <v>3</v>
      </c>
      <c r="Q341" s="5">
        <v>2016</v>
      </c>
      <c r="R341" s="5" t="s">
        <v>977</v>
      </c>
      <c r="S341" s="12"/>
      <c r="U341" s="5" t="s">
        <v>1569</v>
      </c>
      <c r="V341" s="12">
        <v>5.8394160583941614</v>
      </c>
      <c r="W341" s="5">
        <v>2016</v>
      </c>
      <c r="X341" s="5" t="s">
        <v>977</v>
      </c>
      <c r="Y341" s="12">
        <v>0</v>
      </c>
      <c r="Z341" s="5">
        <v>2016</v>
      </c>
      <c r="AA341" s="5" t="s">
        <v>977</v>
      </c>
      <c r="AB341" s="12">
        <v>0</v>
      </c>
      <c r="AC341" s="5">
        <v>2016</v>
      </c>
      <c r="AD341" s="5" t="s">
        <v>977</v>
      </c>
      <c r="AE341" s="14">
        <v>0</v>
      </c>
      <c r="AF341" s="5">
        <v>2016</v>
      </c>
      <c r="AG341" s="5" t="s">
        <v>977</v>
      </c>
      <c r="AH341" s="14"/>
      <c r="AJ341" s="5" t="s">
        <v>1569</v>
      </c>
    </row>
    <row r="342" spans="1:36" ht="12.75" customHeight="1" x14ac:dyDescent="0.25">
      <c r="A342" s="5" t="s">
        <v>980</v>
      </c>
      <c r="B342" s="5" t="s">
        <v>967</v>
      </c>
      <c r="C342" s="5" t="s">
        <v>966</v>
      </c>
      <c r="D342" s="5" t="s">
        <v>620</v>
      </c>
      <c r="E342" s="5" t="s">
        <v>982</v>
      </c>
      <c r="F342" s="5" t="s">
        <v>981</v>
      </c>
      <c r="G342" s="5">
        <v>2</v>
      </c>
      <c r="H342" s="15">
        <v>1</v>
      </c>
      <c r="I342" s="4"/>
      <c r="J342" s="13">
        <v>1.8987241774301848</v>
      </c>
      <c r="K342" s="5">
        <v>2016</v>
      </c>
      <c r="L342" s="5" t="s">
        <v>980</v>
      </c>
      <c r="M342" s="12">
        <v>93.2</v>
      </c>
      <c r="N342" s="5">
        <v>2016</v>
      </c>
      <c r="O342" s="5" t="s">
        <v>980</v>
      </c>
      <c r="P342" s="12">
        <v>6.1938061938061946</v>
      </c>
      <c r="Q342" s="5">
        <v>2016</v>
      </c>
      <c r="R342" s="5" t="s">
        <v>980</v>
      </c>
      <c r="S342" s="12"/>
      <c r="U342" s="5" t="s">
        <v>1569</v>
      </c>
      <c r="V342" s="12">
        <v>3.1468531468531467</v>
      </c>
      <c r="W342" s="5">
        <v>2016</v>
      </c>
      <c r="X342" s="5" t="s">
        <v>980</v>
      </c>
      <c r="Y342" s="12">
        <v>0</v>
      </c>
      <c r="Z342" s="5">
        <v>2016</v>
      </c>
      <c r="AA342" s="5" t="s">
        <v>980</v>
      </c>
      <c r="AB342" s="12">
        <v>0</v>
      </c>
      <c r="AC342" s="5">
        <v>2016</v>
      </c>
      <c r="AD342" s="5" t="s">
        <v>980</v>
      </c>
      <c r="AE342" s="14">
        <v>0</v>
      </c>
      <c r="AF342" s="5">
        <v>2016</v>
      </c>
      <c r="AG342" s="5" t="s">
        <v>980</v>
      </c>
      <c r="AH342" s="14"/>
      <c r="AJ342" s="5" t="s">
        <v>1569</v>
      </c>
    </row>
    <row r="343" spans="1:36" ht="12.75" customHeight="1" x14ac:dyDescent="0.25">
      <c r="A343" s="5" t="s">
        <v>310</v>
      </c>
      <c r="B343" s="5" t="s">
        <v>313</v>
      </c>
      <c r="C343" s="5" t="s">
        <v>312</v>
      </c>
      <c r="D343" s="5" t="s">
        <v>35</v>
      </c>
      <c r="E343" s="5" t="s">
        <v>314</v>
      </c>
      <c r="F343" s="5" t="s">
        <v>311</v>
      </c>
      <c r="G343" s="5">
        <v>2</v>
      </c>
      <c r="H343" s="15">
        <v>1</v>
      </c>
      <c r="I343" s="4"/>
      <c r="J343" s="13">
        <v>1.2181297409971601</v>
      </c>
      <c r="K343" s="5">
        <v>2013</v>
      </c>
      <c r="L343" s="5" t="s">
        <v>310</v>
      </c>
      <c r="M343" s="12">
        <v>100</v>
      </c>
      <c r="N343" s="5">
        <v>2013</v>
      </c>
      <c r="O343" s="5" t="s">
        <v>310</v>
      </c>
      <c r="P343" s="12">
        <v>10.189810189810187</v>
      </c>
      <c r="Q343" s="5">
        <v>2013</v>
      </c>
      <c r="R343" s="5" t="s">
        <v>310</v>
      </c>
      <c r="S343" s="12"/>
      <c r="U343" s="5" t="s">
        <v>1569</v>
      </c>
      <c r="V343" s="12">
        <v>0</v>
      </c>
      <c r="W343" s="5">
        <v>2013</v>
      </c>
      <c r="X343" s="5" t="s">
        <v>310</v>
      </c>
      <c r="Y343" s="12">
        <v>21</v>
      </c>
      <c r="Z343" s="5">
        <v>2013</v>
      </c>
      <c r="AA343" s="5" t="s">
        <v>310</v>
      </c>
      <c r="AB343" s="12">
        <v>71.010113780025293</v>
      </c>
      <c r="AC343" s="5">
        <v>2013</v>
      </c>
      <c r="AD343" s="5" t="s">
        <v>310</v>
      </c>
      <c r="AE343" s="14">
        <v>100</v>
      </c>
      <c r="AF343" s="5">
        <v>2013</v>
      </c>
      <c r="AG343" s="5" t="s">
        <v>310</v>
      </c>
      <c r="AH343" s="14"/>
      <c r="AJ343" s="5" t="s">
        <v>1569</v>
      </c>
    </row>
    <row r="344" spans="1:36" ht="12.75" customHeight="1" x14ac:dyDescent="0.25">
      <c r="A344" s="5" t="s">
        <v>315</v>
      </c>
      <c r="B344" s="5" t="s">
        <v>313</v>
      </c>
      <c r="C344" s="5" t="s">
        <v>312</v>
      </c>
      <c r="D344" s="5" t="s">
        <v>35</v>
      </c>
      <c r="E344" s="5" t="s">
        <v>1590</v>
      </c>
      <c r="F344" s="5" t="s">
        <v>316</v>
      </c>
      <c r="G344" s="5">
        <v>2</v>
      </c>
      <c r="H344" s="15">
        <v>1</v>
      </c>
      <c r="I344" s="4"/>
      <c r="J344" s="13">
        <v>0.65908503489273718</v>
      </c>
      <c r="K344" s="5">
        <v>2012</v>
      </c>
      <c r="L344" s="5" t="s">
        <v>315</v>
      </c>
      <c r="M344" s="12">
        <v>100</v>
      </c>
      <c r="N344" s="5">
        <v>2012</v>
      </c>
      <c r="O344" s="5" t="s">
        <v>315</v>
      </c>
      <c r="P344" s="12">
        <v>7.0422535211267592</v>
      </c>
      <c r="Q344" s="5">
        <v>2012</v>
      </c>
      <c r="R344" s="5" t="s">
        <v>315</v>
      </c>
      <c r="S344" s="12"/>
      <c r="U344" s="5" t="s">
        <v>1569</v>
      </c>
      <c r="V344" s="12">
        <v>0</v>
      </c>
      <c r="W344" s="5">
        <v>2012</v>
      </c>
      <c r="X344" s="5" t="s">
        <v>315</v>
      </c>
      <c r="Y344" s="12">
        <v>29</v>
      </c>
      <c r="Z344" s="5">
        <v>2012</v>
      </c>
      <c r="AA344" s="5" t="s">
        <v>315</v>
      </c>
      <c r="AB344" s="12">
        <v>54.61538461538462</v>
      </c>
      <c r="AC344" s="5">
        <v>2012</v>
      </c>
      <c r="AD344" s="5" t="s">
        <v>315</v>
      </c>
      <c r="AE344" s="14">
        <v>100</v>
      </c>
      <c r="AF344" s="5">
        <v>2012</v>
      </c>
      <c r="AG344" s="5" t="s">
        <v>315</v>
      </c>
      <c r="AH344" s="14"/>
      <c r="AJ344" s="5" t="s">
        <v>1569</v>
      </c>
    </row>
    <row r="345" spans="1:36" ht="12.75" customHeight="1" x14ac:dyDescent="0.25">
      <c r="A345" s="5" t="s">
        <v>317</v>
      </c>
      <c r="B345" s="5" t="s">
        <v>320</v>
      </c>
      <c r="C345" s="5" t="s">
        <v>319</v>
      </c>
      <c r="D345" s="5" t="s">
        <v>35</v>
      </c>
      <c r="E345" s="5" t="s">
        <v>321</v>
      </c>
      <c r="F345" s="5" t="s">
        <v>318</v>
      </c>
      <c r="G345" s="5">
        <v>2</v>
      </c>
      <c r="H345" s="15">
        <v>2</v>
      </c>
      <c r="I345" s="4" t="s">
        <v>1856</v>
      </c>
      <c r="J345" s="13">
        <v>0.45151909390066575</v>
      </c>
      <c r="K345" s="5">
        <v>2016</v>
      </c>
      <c r="L345" s="5" t="s">
        <v>317</v>
      </c>
      <c r="M345" s="12" t="s">
        <v>1569</v>
      </c>
      <c r="O345" s="5" t="s">
        <v>1569</v>
      </c>
      <c r="P345" s="12" t="s">
        <v>1569</v>
      </c>
      <c r="R345" s="5" t="s">
        <v>1569</v>
      </c>
      <c r="S345" s="12"/>
      <c r="U345" s="5" t="s">
        <v>1569</v>
      </c>
      <c r="V345" s="12" t="s">
        <v>1569</v>
      </c>
      <c r="X345" s="5" t="s">
        <v>1569</v>
      </c>
      <c r="Y345" s="12">
        <v>43.22</v>
      </c>
      <c r="Z345" s="5">
        <v>2016</v>
      </c>
      <c r="AA345" s="5" t="s">
        <v>317</v>
      </c>
      <c r="AB345" s="12" t="s">
        <v>1569</v>
      </c>
      <c r="AD345" s="5" t="s">
        <v>1569</v>
      </c>
      <c r="AE345" s="14" t="s">
        <v>1569</v>
      </c>
      <c r="AG345" s="5" t="s">
        <v>1569</v>
      </c>
      <c r="AH345" s="14"/>
      <c r="AJ345" s="5" t="s">
        <v>1569</v>
      </c>
    </row>
    <row r="346" spans="1:36" ht="12.75" customHeight="1" x14ac:dyDescent="0.25">
      <c r="A346" s="5" t="s">
        <v>559</v>
      </c>
      <c r="B346" s="5" t="s">
        <v>1665</v>
      </c>
      <c r="C346" s="5" t="s">
        <v>560</v>
      </c>
      <c r="D346" s="5" t="s">
        <v>360</v>
      </c>
      <c r="E346" s="5" t="s">
        <v>561</v>
      </c>
      <c r="F346" s="5" t="s">
        <v>3203</v>
      </c>
      <c r="G346" s="5">
        <v>2</v>
      </c>
      <c r="H346" s="15">
        <v>2</v>
      </c>
      <c r="I346" s="4" t="s">
        <v>3204</v>
      </c>
      <c r="J346" s="13">
        <v>1.1691348402182384</v>
      </c>
      <c r="K346" s="5">
        <v>2016</v>
      </c>
      <c r="L346" s="5" t="s">
        <v>559</v>
      </c>
      <c r="M346" s="12" t="s">
        <v>1569</v>
      </c>
      <c r="O346" s="5" t="s">
        <v>1569</v>
      </c>
      <c r="P346" s="12">
        <v>6.9000000000000021</v>
      </c>
      <c r="Q346" s="5">
        <v>2016</v>
      </c>
      <c r="R346" s="5" t="s">
        <v>559</v>
      </c>
      <c r="S346" s="12"/>
      <c r="U346" s="5" t="s">
        <v>1569</v>
      </c>
      <c r="V346" s="12" t="s">
        <v>1569</v>
      </c>
      <c r="X346" s="5" t="s">
        <v>1569</v>
      </c>
      <c r="Y346" s="12" t="s">
        <v>1569</v>
      </c>
      <c r="AA346" s="5" t="s">
        <v>1569</v>
      </c>
      <c r="AB346" s="12" t="s">
        <v>1569</v>
      </c>
      <c r="AD346" s="5" t="s">
        <v>1569</v>
      </c>
      <c r="AE346" s="14" t="s">
        <v>1569</v>
      </c>
      <c r="AG346" s="5" t="s">
        <v>1569</v>
      </c>
      <c r="AH346" s="14"/>
      <c r="AJ346" s="5" t="s">
        <v>1569</v>
      </c>
    </row>
    <row r="347" spans="1:36" ht="12.75" customHeight="1" x14ac:dyDescent="0.25">
      <c r="A347" s="5" t="s">
        <v>562</v>
      </c>
      <c r="B347" s="5" t="s">
        <v>565</v>
      </c>
      <c r="C347" s="5" t="s">
        <v>564</v>
      </c>
      <c r="D347" s="5" t="s">
        <v>360</v>
      </c>
      <c r="E347" s="5" t="s">
        <v>1591</v>
      </c>
      <c r="F347" s="5" t="s">
        <v>563</v>
      </c>
      <c r="G347" s="5">
        <v>2</v>
      </c>
      <c r="H347" s="15">
        <v>1</v>
      </c>
      <c r="I347" s="4" t="s">
        <v>3205</v>
      </c>
      <c r="J347" s="13">
        <v>1.0363697218738532</v>
      </c>
      <c r="K347" s="5">
        <v>2014</v>
      </c>
      <c r="L347" s="5" t="s">
        <v>562</v>
      </c>
      <c r="M347" s="12">
        <v>94.58</v>
      </c>
      <c r="N347" s="5">
        <v>2014</v>
      </c>
      <c r="O347" s="5" t="s">
        <v>562</v>
      </c>
      <c r="P347" s="12" t="s">
        <v>1569</v>
      </c>
      <c r="R347" s="5" t="s">
        <v>1569</v>
      </c>
      <c r="S347" s="12"/>
      <c r="U347" s="5" t="s">
        <v>1569</v>
      </c>
      <c r="V347" s="12" t="s">
        <v>1569</v>
      </c>
      <c r="X347" s="5" t="s">
        <v>1569</v>
      </c>
      <c r="Y347" s="12" t="s">
        <v>1569</v>
      </c>
      <c r="AA347" s="5" t="s">
        <v>1569</v>
      </c>
      <c r="AB347" s="12" t="s">
        <v>1569</v>
      </c>
      <c r="AD347" s="5" t="s">
        <v>1569</v>
      </c>
      <c r="AE347" s="14" t="s">
        <v>1569</v>
      </c>
      <c r="AG347" s="5" t="s">
        <v>1569</v>
      </c>
      <c r="AH347" s="14"/>
      <c r="AJ347" s="5" t="s">
        <v>1569</v>
      </c>
    </row>
    <row r="348" spans="1:36" ht="12.75" customHeight="1" x14ac:dyDescent="0.25">
      <c r="A348" s="5" t="s">
        <v>566</v>
      </c>
      <c r="B348" s="5" t="s">
        <v>565</v>
      </c>
      <c r="C348" s="5" t="s">
        <v>564</v>
      </c>
      <c r="D348" s="5" t="s">
        <v>360</v>
      </c>
      <c r="E348" s="5" t="s">
        <v>567</v>
      </c>
      <c r="F348" s="5" t="s">
        <v>3207</v>
      </c>
      <c r="G348" s="5">
        <v>2</v>
      </c>
      <c r="H348" s="15">
        <v>1</v>
      </c>
      <c r="I348" s="4" t="s">
        <v>3206</v>
      </c>
      <c r="J348" s="13">
        <v>0.98294633312356461</v>
      </c>
      <c r="K348" s="5">
        <v>2010</v>
      </c>
      <c r="L348" s="5" t="s">
        <v>566</v>
      </c>
      <c r="M348" s="12">
        <v>31.57</v>
      </c>
      <c r="N348" s="5">
        <v>2010</v>
      </c>
      <c r="O348" s="5" t="s">
        <v>566</v>
      </c>
      <c r="P348" s="12">
        <v>10</v>
      </c>
      <c r="Q348" s="5">
        <v>2010</v>
      </c>
      <c r="R348" s="5" t="s">
        <v>566</v>
      </c>
      <c r="S348" s="12"/>
      <c r="U348" s="5" t="s">
        <v>1569</v>
      </c>
      <c r="V348" s="12" t="s">
        <v>1569</v>
      </c>
      <c r="X348" s="5" t="s">
        <v>1569</v>
      </c>
      <c r="Y348" s="12" t="s">
        <v>1569</v>
      </c>
      <c r="AA348" s="5" t="s">
        <v>1569</v>
      </c>
      <c r="AB348" s="12" t="s">
        <v>1569</v>
      </c>
      <c r="AD348" s="5" t="s">
        <v>1569</v>
      </c>
      <c r="AE348" s="14" t="s">
        <v>1569</v>
      </c>
      <c r="AG348" s="5" t="s">
        <v>1569</v>
      </c>
      <c r="AH348" s="14"/>
      <c r="AJ348" s="5" t="s">
        <v>1569</v>
      </c>
    </row>
    <row r="349" spans="1:36" ht="12.75" customHeight="1" x14ac:dyDescent="0.25">
      <c r="A349" s="5" t="s">
        <v>575</v>
      </c>
      <c r="B349" s="5" t="s">
        <v>11</v>
      </c>
      <c r="C349" s="5" t="s">
        <v>570</v>
      </c>
      <c r="D349" s="5" t="s">
        <v>360</v>
      </c>
      <c r="E349" s="5" t="s">
        <v>577</v>
      </c>
      <c r="F349" s="5" t="s">
        <v>576</v>
      </c>
      <c r="G349" s="5">
        <v>2</v>
      </c>
      <c r="H349" s="15">
        <v>2</v>
      </c>
      <c r="I349" s="4" t="s">
        <v>1958</v>
      </c>
      <c r="J349" s="13">
        <v>0.65231572080887146</v>
      </c>
      <c r="K349" s="5">
        <v>2006</v>
      </c>
      <c r="L349" s="5" t="s">
        <v>575</v>
      </c>
      <c r="M349" s="12" t="s">
        <v>1569</v>
      </c>
      <c r="O349" s="5" t="s">
        <v>1569</v>
      </c>
      <c r="P349" s="12">
        <v>24</v>
      </c>
      <c r="Q349" s="5">
        <v>2006</v>
      </c>
      <c r="R349" s="5" t="s">
        <v>575</v>
      </c>
      <c r="S349" s="12"/>
      <c r="U349" s="5" t="s">
        <v>1569</v>
      </c>
      <c r="V349" s="12" t="s">
        <v>1569</v>
      </c>
      <c r="X349" s="5" t="s">
        <v>1569</v>
      </c>
      <c r="Y349" s="12" t="s">
        <v>1569</v>
      </c>
      <c r="AA349" s="5" t="s">
        <v>1569</v>
      </c>
      <c r="AB349" s="12" t="s">
        <v>1569</v>
      </c>
      <c r="AD349" s="5" t="s">
        <v>1569</v>
      </c>
      <c r="AE349" s="14" t="s">
        <v>1569</v>
      </c>
      <c r="AG349" s="5" t="s">
        <v>1569</v>
      </c>
      <c r="AH349" s="14"/>
      <c r="AJ349" s="5" t="s">
        <v>1569</v>
      </c>
    </row>
    <row r="350" spans="1:36" ht="12.75" customHeight="1" x14ac:dyDescent="0.25">
      <c r="A350" s="5" t="s">
        <v>1311</v>
      </c>
      <c r="B350" s="5" t="s">
        <v>1314</v>
      </c>
      <c r="C350" s="5" t="s">
        <v>1313</v>
      </c>
      <c r="D350" s="5" t="s">
        <v>1038</v>
      </c>
      <c r="E350" s="5" t="s">
        <v>1315</v>
      </c>
      <c r="F350" s="5" t="s">
        <v>1312</v>
      </c>
      <c r="G350" s="5">
        <v>1</v>
      </c>
      <c r="H350" s="15">
        <v>1</v>
      </c>
      <c r="I350" s="4" t="s">
        <v>1959</v>
      </c>
      <c r="J350" s="13">
        <v>1.2383443424805307</v>
      </c>
      <c r="K350" s="5">
        <v>2015</v>
      </c>
      <c r="L350" s="5" t="s">
        <v>1311</v>
      </c>
      <c r="M350" s="12">
        <v>100</v>
      </c>
      <c r="N350" s="5">
        <v>2015</v>
      </c>
      <c r="O350" s="5" t="s">
        <v>1311</v>
      </c>
      <c r="P350" s="12">
        <v>25.012501250125013</v>
      </c>
      <c r="Q350" s="5">
        <v>2015</v>
      </c>
      <c r="R350" s="5" t="s">
        <v>1311</v>
      </c>
      <c r="S350" s="12"/>
      <c r="U350" s="5" t="s">
        <v>1569</v>
      </c>
      <c r="V350" s="12">
        <v>55.246738513896766</v>
      </c>
      <c r="W350" s="5">
        <v>2015</v>
      </c>
      <c r="X350" s="5" t="s">
        <v>1311</v>
      </c>
      <c r="Y350" s="12" t="s">
        <v>1569</v>
      </c>
      <c r="AA350" s="5" t="s">
        <v>1569</v>
      </c>
      <c r="AB350" s="12" t="s">
        <v>1569</v>
      </c>
      <c r="AD350" s="5" t="s">
        <v>1569</v>
      </c>
      <c r="AE350" s="14">
        <v>100</v>
      </c>
      <c r="AF350" s="5">
        <v>2015</v>
      </c>
      <c r="AG350" s="5" t="s">
        <v>1311</v>
      </c>
      <c r="AH350" s="14"/>
      <c r="AJ350" s="5" t="s">
        <v>1569</v>
      </c>
    </row>
    <row r="351" spans="1:36" ht="12.75" customHeight="1" x14ac:dyDescent="0.25">
      <c r="A351" s="5" t="s">
        <v>983</v>
      </c>
      <c r="B351" s="5" t="s">
        <v>986</v>
      </c>
      <c r="C351" s="5" t="s">
        <v>985</v>
      </c>
      <c r="D351" s="5" t="s">
        <v>620</v>
      </c>
      <c r="E351" s="5" t="s">
        <v>987</v>
      </c>
      <c r="F351" s="5" t="s">
        <v>984</v>
      </c>
      <c r="G351" s="5">
        <v>1</v>
      </c>
      <c r="H351" s="15">
        <v>1</v>
      </c>
      <c r="I351" s="4"/>
      <c r="J351" s="13">
        <v>0.64012017189360348</v>
      </c>
      <c r="K351" s="5">
        <v>2016</v>
      </c>
      <c r="L351" s="5" t="s">
        <v>983</v>
      </c>
      <c r="M351" s="12" t="s">
        <v>1569</v>
      </c>
      <c r="O351" s="5" t="s">
        <v>1569</v>
      </c>
      <c r="P351" s="12">
        <v>17.82178217821782</v>
      </c>
      <c r="Q351" s="5">
        <v>2016</v>
      </c>
      <c r="R351" s="5" t="s">
        <v>983</v>
      </c>
      <c r="S351" s="12"/>
      <c r="U351" s="5" t="s">
        <v>1569</v>
      </c>
      <c r="V351" s="12" t="s">
        <v>1569</v>
      </c>
      <c r="X351" s="5" t="s">
        <v>1569</v>
      </c>
      <c r="Y351" s="12" t="s">
        <v>1569</v>
      </c>
      <c r="AA351" s="5" t="s">
        <v>1569</v>
      </c>
      <c r="AB351" s="12" t="s">
        <v>1569</v>
      </c>
      <c r="AD351" s="5" t="s">
        <v>1569</v>
      </c>
      <c r="AE351" s="14" t="s">
        <v>1569</v>
      </c>
      <c r="AG351" s="5" t="s">
        <v>1569</v>
      </c>
      <c r="AH351" s="14"/>
      <c r="AJ351" s="5" t="s">
        <v>1569</v>
      </c>
    </row>
    <row r="352" spans="1:36" ht="12.75" customHeight="1" x14ac:dyDescent="0.25">
      <c r="A352" s="5" t="s">
        <v>578</v>
      </c>
      <c r="B352" s="5" t="s">
        <v>581</v>
      </c>
      <c r="C352" s="5" t="s">
        <v>580</v>
      </c>
      <c r="D352" s="5" t="s">
        <v>360</v>
      </c>
      <c r="E352" s="5" t="s">
        <v>582</v>
      </c>
      <c r="F352" s="5" t="s">
        <v>579</v>
      </c>
      <c r="G352" s="5">
        <v>2</v>
      </c>
      <c r="H352" s="15">
        <v>2</v>
      </c>
      <c r="I352" s="4" t="s">
        <v>1960</v>
      </c>
      <c r="J352" s="13">
        <v>0.89127070556542676</v>
      </c>
      <c r="K352" s="5">
        <v>2014</v>
      </c>
      <c r="L352" s="5" t="s">
        <v>578</v>
      </c>
      <c r="M352" s="12">
        <v>64</v>
      </c>
      <c r="N352" s="5">
        <v>2014</v>
      </c>
      <c r="O352" s="5" t="s">
        <v>578</v>
      </c>
      <c r="P352" s="12">
        <v>0</v>
      </c>
      <c r="Q352" s="5">
        <v>2014</v>
      </c>
      <c r="R352" s="5" t="s">
        <v>578</v>
      </c>
      <c r="S352" s="12"/>
      <c r="U352" s="5" t="s">
        <v>1569</v>
      </c>
      <c r="V352" s="12" t="s">
        <v>1569</v>
      </c>
      <c r="X352" s="5" t="s">
        <v>1569</v>
      </c>
      <c r="Y352" s="12" t="s">
        <v>1569</v>
      </c>
      <c r="AA352" s="5" t="s">
        <v>1569</v>
      </c>
      <c r="AB352" s="12" t="s">
        <v>1569</v>
      </c>
      <c r="AD352" s="5" t="s">
        <v>1569</v>
      </c>
      <c r="AE352" s="14" t="s">
        <v>1569</v>
      </c>
      <c r="AG352" s="5" t="s">
        <v>1569</v>
      </c>
      <c r="AH352" s="14"/>
      <c r="AJ352" s="5" t="s">
        <v>1569</v>
      </c>
    </row>
    <row r="353" spans="1:36" ht="12.75" customHeight="1" x14ac:dyDescent="0.25">
      <c r="A353" s="5" t="s">
        <v>1316</v>
      </c>
      <c r="B353" s="5" t="s">
        <v>1319</v>
      </c>
      <c r="C353" s="5" t="s">
        <v>1318</v>
      </c>
      <c r="D353" s="5" t="s">
        <v>1038</v>
      </c>
      <c r="E353" s="5" t="s">
        <v>1592</v>
      </c>
      <c r="F353" s="5" t="s">
        <v>1317</v>
      </c>
      <c r="G353" s="5">
        <v>1</v>
      </c>
      <c r="H353" s="15">
        <v>1</v>
      </c>
      <c r="I353" s="4"/>
      <c r="J353" s="13">
        <v>1.011622190753608</v>
      </c>
      <c r="K353" s="5">
        <v>2012</v>
      </c>
      <c r="L353" s="5" t="s">
        <v>1316</v>
      </c>
      <c r="M353" s="12" t="s">
        <v>1569</v>
      </c>
      <c r="O353" s="5" t="s">
        <v>1569</v>
      </c>
      <c r="P353" s="12">
        <v>13.4</v>
      </c>
      <c r="Q353" s="5">
        <v>2012</v>
      </c>
      <c r="R353" s="5" t="s">
        <v>1316</v>
      </c>
      <c r="S353" s="12"/>
      <c r="U353" s="5" t="s">
        <v>1569</v>
      </c>
      <c r="V353" s="12">
        <v>1.4999999999999996</v>
      </c>
      <c r="W353" s="5">
        <v>2012</v>
      </c>
      <c r="X353" s="5" t="s">
        <v>1316</v>
      </c>
      <c r="Y353" s="12">
        <v>5.0999999999999996</v>
      </c>
      <c r="Z353" s="5">
        <v>2012</v>
      </c>
      <c r="AA353" s="5" t="s">
        <v>1316</v>
      </c>
      <c r="AB353" s="12">
        <v>0</v>
      </c>
      <c r="AC353" s="5">
        <v>2012</v>
      </c>
      <c r="AD353" s="5" t="s">
        <v>1316</v>
      </c>
      <c r="AE353" s="14">
        <v>29.336188436830835</v>
      </c>
      <c r="AF353" s="5">
        <v>2012</v>
      </c>
      <c r="AG353" s="5" t="s">
        <v>1316</v>
      </c>
      <c r="AH353" s="14"/>
      <c r="AJ353" s="5" t="s">
        <v>1569</v>
      </c>
    </row>
    <row r="354" spans="1:36" ht="12.75" customHeight="1" x14ac:dyDescent="0.25">
      <c r="A354" s="5" t="s">
        <v>1320</v>
      </c>
      <c r="B354" s="5" t="s">
        <v>1319</v>
      </c>
      <c r="C354" s="5" t="s">
        <v>1318</v>
      </c>
      <c r="D354" s="5" t="s">
        <v>1038</v>
      </c>
      <c r="E354" s="5" t="s">
        <v>1322</v>
      </c>
      <c r="F354" s="5" t="s">
        <v>1321</v>
      </c>
      <c r="G354" s="5">
        <v>1</v>
      </c>
      <c r="H354" s="15">
        <v>1</v>
      </c>
      <c r="I354" s="4"/>
      <c r="J354" s="13">
        <v>1.0836427735475573</v>
      </c>
      <c r="K354" s="5">
        <v>2012</v>
      </c>
      <c r="L354" s="5" t="s">
        <v>1320</v>
      </c>
      <c r="M354" s="12">
        <v>40</v>
      </c>
      <c r="N354" s="5">
        <v>2012</v>
      </c>
      <c r="O354" s="5" t="s">
        <v>1320</v>
      </c>
      <c r="P354" s="12">
        <v>13.4</v>
      </c>
      <c r="Q354" s="5">
        <v>2012</v>
      </c>
      <c r="R354" s="5" t="s">
        <v>1320</v>
      </c>
      <c r="S354" s="12"/>
      <c r="U354" s="5" t="s">
        <v>1569</v>
      </c>
      <c r="V354" s="12" t="s">
        <v>1569</v>
      </c>
      <c r="X354" s="5" t="s">
        <v>1569</v>
      </c>
      <c r="Y354" s="12" t="s">
        <v>1569</v>
      </c>
      <c r="AA354" s="5" t="s">
        <v>1569</v>
      </c>
      <c r="AB354" s="12" t="s">
        <v>1569</v>
      </c>
      <c r="AD354" s="5" t="s">
        <v>1569</v>
      </c>
      <c r="AE354" s="14" t="s">
        <v>1569</v>
      </c>
      <c r="AG354" s="5" t="s">
        <v>1569</v>
      </c>
      <c r="AH354" s="14"/>
      <c r="AJ354" s="5" t="s">
        <v>1569</v>
      </c>
    </row>
    <row r="355" spans="1:36" ht="12.75" customHeight="1" x14ac:dyDescent="0.25">
      <c r="A355" s="5" t="s">
        <v>988</v>
      </c>
      <c r="B355" s="5" t="s">
        <v>5</v>
      </c>
      <c r="C355" s="5" t="s">
        <v>990</v>
      </c>
      <c r="D355" s="5" t="s">
        <v>620</v>
      </c>
      <c r="E355" s="5" t="s">
        <v>991</v>
      </c>
      <c r="F355" s="5" t="s">
        <v>989</v>
      </c>
      <c r="G355" s="5">
        <v>1</v>
      </c>
      <c r="H355" s="15">
        <v>2</v>
      </c>
      <c r="I355" s="4" t="s">
        <v>3208</v>
      </c>
      <c r="J355" s="13">
        <v>0.70319634703196332</v>
      </c>
      <c r="K355" s="5">
        <v>2013</v>
      </c>
      <c r="L355" s="5" t="s">
        <v>988</v>
      </c>
      <c r="M355" s="12" t="s">
        <v>1569</v>
      </c>
      <c r="O355" s="5" t="s">
        <v>1569</v>
      </c>
      <c r="P355" s="12">
        <v>11</v>
      </c>
      <c r="Q355" s="5">
        <v>2013</v>
      </c>
      <c r="R355" s="5" t="s">
        <v>988</v>
      </c>
      <c r="S355" s="12"/>
      <c r="U355" s="5" t="s">
        <v>1569</v>
      </c>
      <c r="V355" s="12" t="s">
        <v>1569</v>
      </c>
      <c r="X355" s="5" t="s">
        <v>1569</v>
      </c>
      <c r="Y355" s="12" t="s">
        <v>1569</v>
      </c>
      <c r="AA355" s="5" t="s">
        <v>1569</v>
      </c>
      <c r="AB355" s="12" t="s">
        <v>1569</v>
      </c>
      <c r="AD355" s="5" t="s">
        <v>1569</v>
      </c>
      <c r="AE355" s="14">
        <v>100</v>
      </c>
      <c r="AF355" s="5">
        <v>2013</v>
      </c>
      <c r="AG355" s="5" t="s">
        <v>988</v>
      </c>
      <c r="AH355" s="14"/>
      <c r="AJ355" s="5" t="s">
        <v>1569</v>
      </c>
    </row>
    <row r="356" spans="1:36" ht="12.75" customHeight="1" x14ac:dyDescent="0.25">
      <c r="A356" s="5" t="s">
        <v>992</v>
      </c>
      <c r="B356" s="5" t="s">
        <v>5</v>
      </c>
      <c r="C356" s="5" t="s">
        <v>990</v>
      </c>
      <c r="D356" s="5" t="s">
        <v>620</v>
      </c>
      <c r="E356" s="5" t="s">
        <v>994</v>
      </c>
      <c r="F356" s="5" t="s">
        <v>993</v>
      </c>
      <c r="G356" s="5">
        <v>1</v>
      </c>
      <c r="H356" s="15">
        <v>2</v>
      </c>
      <c r="I356" s="4" t="s">
        <v>3208</v>
      </c>
      <c r="J356" s="13">
        <v>0.86105675146771032</v>
      </c>
      <c r="K356" s="5">
        <v>2012</v>
      </c>
      <c r="L356" s="5" t="s">
        <v>992</v>
      </c>
      <c r="M356" s="12">
        <v>61</v>
      </c>
      <c r="N356" s="5">
        <v>2012</v>
      </c>
      <c r="O356" s="5" t="s">
        <v>992</v>
      </c>
      <c r="P356" s="12">
        <v>10.105535643170052</v>
      </c>
      <c r="Q356" s="5">
        <v>2012</v>
      </c>
      <c r="R356" s="5" t="s">
        <v>992</v>
      </c>
      <c r="S356" s="12"/>
      <c r="U356" s="5" t="s">
        <v>1569</v>
      </c>
      <c r="V356" s="12" t="s">
        <v>1569</v>
      </c>
      <c r="X356" s="5" t="s">
        <v>1569</v>
      </c>
      <c r="Y356" s="12" t="s">
        <v>1569</v>
      </c>
      <c r="AA356" s="5" t="s">
        <v>1569</v>
      </c>
      <c r="AB356" s="12" t="s">
        <v>1569</v>
      </c>
      <c r="AD356" s="5" t="s">
        <v>1569</v>
      </c>
      <c r="AE356" s="14">
        <v>95.754166224392307</v>
      </c>
      <c r="AF356" s="5">
        <v>2012</v>
      </c>
      <c r="AG356" s="5" t="s">
        <v>992</v>
      </c>
      <c r="AH356" s="14"/>
      <c r="AJ356" s="5" t="s">
        <v>1569</v>
      </c>
    </row>
    <row r="357" spans="1:36" ht="12.75" customHeight="1" x14ac:dyDescent="0.25">
      <c r="A357" s="5" t="s">
        <v>1323</v>
      </c>
      <c r="B357" s="5" t="s">
        <v>1326</v>
      </c>
      <c r="C357" s="5" t="s">
        <v>1325</v>
      </c>
      <c r="D357" s="5" t="s">
        <v>1038</v>
      </c>
      <c r="E357" s="5" t="s">
        <v>1327</v>
      </c>
      <c r="F357" s="5" t="s">
        <v>1324</v>
      </c>
      <c r="G357" s="5">
        <v>1</v>
      </c>
      <c r="H357" s="15">
        <v>1</v>
      </c>
      <c r="I357" s="4" t="s">
        <v>3209</v>
      </c>
      <c r="J357" s="13">
        <v>1.0600011016181148</v>
      </c>
      <c r="K357" s="5">
        <v>2014</v>
      </c>
      <c r="L357" s="5" t="s">
        <v>1323</v>
      </c>
      <c r="M357" s="12" t="s">
        <v>1569</v>
      </c>
      <c r="O357" s="5" t="s">
        <v>1569</v>
      </c>
      <c r="P357" s="12">
        <v>15.884115884115882</v>
      </c>
      <c r="Q357" s="5">
        <v>2014</v>
      </c>
      <c r="R357" s="5" t="s">
        <v>1323</v>
      </c>
      <c r="S357" s="12"/>
      <c r="U357" s="5" t="s">
        <v>1569</v>
      </c>
      <c r="V357" s="12" t="s">
        <v>1569</v>
      </c>
      <c r="X357" s="5" t="s">
        <v>1569</v>
      </c>
      <c r="Y357" s="12">
        <v>2.4900000000000002</v>
      </c>
      <c r="Z357" s="5">
        <v>2014</v>
      </c>
      <c r="AA357" s="5" t="s">
        <v>1323</v>
      </c>
      <c r="AB357" s="12" t="s">
        <v>1569</v>
      </c>
      <c r="AD357" s="5" t="s">
        <v>1569</v>
      </c>
      <c r="AE357" s="14" t="s">
        <v>1569</v>
      </c>
      <c r="AG357" s="5" t="s">
        <v>1569</v>
      </c>
      <c r="AH357" s="14"/>
      <c r="AJ357" s="5" t="s">
        <v>1569</v>
      </c>
    </row>
    <row r="358" spans="1:36" ht="12.75" customHeight="1" x14ac:dyDescent="0.25">
      <c r="A358" s="5" t="s">
        <v>1328</v>
      </c>
      <c r="B358" s="5" t="s">
        <v>1326</v>
      </c>
      <c r="C358" s="5" t="s">
        <v>1325</v>
      </c>
      <c r="D358" s="5" t="s">
        <v>1038</v>
      </c>
      <c r="E358" s="5" t="s">
        <v>1593</v>
      </c>
      <c r="F358" s="5" t="s">
        <v>1329</v>
      </c>
      <c r="G358" s="5">
        <v>1</v>
      </c>
      <c r="H358" s="15">
        <v>1</v>
      </c>
      <c r="I358" s="4" t="s">
        <v>3209</v>
      </c>
      <c r="J358" s="13">
        <v>1.0599998222286506</v>
      </c>
      <c r="K358" s="5">
        <v>2014</v>
      </c>
      <c r="L358" s="5" t="s">
        <v>1328</v>
      </c>
      <c r="M358" s="12" t="s">
        <v>1569</v>
      </c>
      <c r="O358" s="5" t="s">
        <v>1569</v>
      </c>
      <c r="P358" s="12">
        <v>15.484515484515486</v>
      </c>
      <c r="Q358" s="5">
        <v>2014</v>
      </c>
      <c r="R358" s="5" t="s">
        <v>1328</v>
      </c>
      <c r="S358" s="12"/>
      <c r="U358" s="5" t="s">
        <v>1569</v>
      </c>
      <c r="V358" s="12" t="s">
        <v>1569</v>
      </c>
      <c r="X358" s="5" t="s">
        <v>1569</v>
      </c>
      <c r="Y358" s="12" t="s">
        <v>1569</v>
      </c>
      <c r="AA358" s="5" t="s">
        <v>1569</v>
      </c>
      <c r="AB358" s="12" t="s">
        <v>1569</v>
      </c>
      <c r="AD358" s="5" t="s">
        <v>1569</v>
      </c>
      <c r="AE358" s="14" t="s">
        <v>1569</v>
      </c>
      <c r="AG358" s="5" t="s">
        <v>1569</v>
      </c>
      <c r="AH358" s="14"/>
      <c r="AJ358" s="5" t="s">
        <v>1569</v>
      </c>
    </row>
    <row r="359" spans="1:36" ht="12.75" customHeight="1" x14ac:dyDescent="0.25">
      <c r="A359" s="5" t="s">
        <v>1330</v>
      </c>
      <c r="B359" s="5" t="s">
        <v>1333</v>
      </c>
      <c r="C359" s="5" t="s">
        <v>1332</v>
      </c>
      <c r="D359" s="5" t="s">
        <v>1038</v>
      </c>
      <c r="E359" s="5" t="s">
        <v>1334</v>
      </c>
      <c r="F359" s="5" t="s">
        <v>1331</v>
      </c>
      <c r="G359" s="5">
        <v>1</v>
      </c>
      <c r="H359" s="15">
        <v>1</v>
      </c>
      <c r="I359" s="4"/>
      <c r="J359" s="13">
        <v>0.60229901942781594</v>
      </c>
      <c r="K359" s="5">
        <v>2012</v>
      </c>
      <c r="L359" s="5" t="s">
        <v>1330</v>
      </c>
      <c r="M359" s="12" t="s">
        <v>1569</v>
      </c>
      <c r="O359" s="5" t="s">
        <v>1569</v>
      </c>
      <c r="P359" s="12">
        <v>3</v>
      </c>
      <c r="Q359" s="5">
        <v>2012</v>
      </c>
      <c r="R359" s="5" t="s">
        <v>1330</v>
      </c>
      <c r="S359" s="12"/>
      <c r="U359" s="5" t="s">
        <v>1569</v>
      </c>
      <c r="V359" s="12" t="s">
        <v>1569</v>
      </c>
      <c r="X359" s="5" t="s">
        <v>1569</v>
      </c>
      <c r="Y359" s="12" t="s">
        <v>1569</v>
      </c>
      <c r="AA359" s="5" t="s">
        <v>1569</v>
      </c>
      <c r="AB359" s="12" t="s">
        <v>1569</v>
      </c>
      <c r="AD359" s="5" t="s">
        <v>1569</v>
      </c>
      <c r="AE359" s="14" t="s">
        <v>1569</v>
      </c>
      <c r="AG359" s="5" t="s">
        <v>1569</v>
      </c>
      <c r="AH359" s="14"/>
      <c r="AJ359" s="5" t="s">
        <v>1569</v>
      </c>
    </row>
    <row r="360" spans="1:36" ht="12.75" customHeight="1" x14ac:dyDescent="0.25">
      <c r="A360" s="5" t="s">
        <v>1335</v>
      </c>
      <c r="B360" s="5" t="s">
        <v>1338</v>
      </c>
      <c r="C360" s="5" t="s">
        <v>1337</v>
      </c>
      <c r="D360" s="5" t="s">
        <v>1038</v>
      </c>
      <c r="E360" s="5" t="s">
        <v>1339</v>
      </c>
      <c r="F360" s="5" t="s">
        <v>1336</v>
      </c>
      <c r="G360" s="5">
        <v>1</v>
      </c>
      <c r="H360" s="15">
        <v>1</v>
      </c>
      <c r="I360" s="4"/>
      <c r="J360" s="13" t="s">
        <v>1569</v>
      </c>
      <c r="L360" s="5" t="s">
        <v>1569</v>
      </c>
      <c r="M360" s="12">
        <v>80</v>
      </c>
      <c r="O360" s="5" t="s">
        <v>1335</v>
      </c>
      <c r="P360" s="12">
        <v>9.3093093093093096</v>
      </c>
      <c r="R360" s="5" t="s">
        <v>1335</v>
      </c>
      <c r="S360" s="12"/>
      <c r="U360" s="5" t="s">
        <v>1569</v>
      </c>
      <c r="V360" s="12" t="s">
        <v>1569</v>
      </c>
      <c r="X360" s="5" t="s">
        <v>1569</v>
      </c>
      <c r="Y360" s="12" t="s">
        <v>1569</v>
      </c>
      <c r="AA360" s="5" t="s">
        <v>1569</v>
      </c>
      <c r="AB360" s="12" t="s">
        <v>1569</v>
      </c>
      <c r="AD360" s="5" t="s">
        <v>1569</v>
      </c>
      <c r="AE360" s="14" t="s">
        <v>1569</v>
      </c>
      <c r="AG360" s="5" t="s">
        <v>1569</v>
      </c>
      <c r="AH360" s="14"/>
      <c r="AJ360" s="5" t="s">
        <v>1569</v>
      </c>
    </row>
    <row r="361" spans="1:36" ht="12.75" customHeight="1" x14ac:dyDescent="0.25">
      <c r="A361" s="5" t="s">
        <v>1002</v>
      </c>
      <c r="B361" s="5" t="s">
        <v>1000</v>
      </c>
      <c r="C361" s="5" t="s">
        <v>999</v>
      </c>
      <c r="D361" s="5" t="s">
        <v>620</v>
      </c>
      <c r="E361" s="5" t="s">
        <v>1004</v>
      </c>
      <c r="F361" s="5" t="s">
        <v>1003</v>
      </c>
      <c r="G361" s="5">
        <v>2</v>
      </c>
      <c r="H361" s="15">
        <v>1</v>
      </c>
      <c r="I361" s="4"/>
      <c r="J361" s="13">
        <v>2.1093035620676908</v>
      </c>
      <c r="K361" s="5">
        <v>2012</v>
      </c>
      <c r="L361" s="5" t="s">
        <v>1002</v>
      </c>
      <c r="M361" s="12">
        <v>100</v>
      </c>
      <c r="N361" s="5">
        <v>2012</v>
      </c>
      <c r="O361" s="5" t="s">
        <v>1002</v>
      </c>
      <c r="P361" s="12">
        <v>12.587412587412588</v>
      </c>
      <c r="Q361" s="5">
        <v>2012</v>
      </c>
      <c r="R361" s="5" t="s">
        <v>1002</v>
      </c>
      <c r="S361" s="12"/>
      <c r="U361" s="5" t="s">
        <v>1569</v>
      </c>
      <c r="V361" s="12" t="s">
        <v>1569</v>
      </c>
      <c r="X361" s="5" t="s">
        <v>1569</v>
      </c>
      <c r="Y361" s="12" t="s">
        <v>1569</v>
      </c>
      <c r="AA361" s="5" t="s">
        <v>1569</v>
      </c>
      <c r="AB361" s="12" t="s">
        <v>1569</v>
      </c>
      <c r="AD361" s="5" t="s">
        <v>1569</v>
      </c>
      <c r="AE361" s="14" t="s">
        <v>1569</v>
      </c>
      <c r="AG361" s="5" t="s">
        <v>1569</v>
      </c>
      <c r="AH361" s="14"/>
      <c r="AJ361" s="5" t="s">
        <v>1569</v>
      </c>
    </row>
    <row r="362" spans="1:36" ht="12.75" customHeight="1" x14ac:dyDescent="0.25">
      <c r="A362" s="5" t="s">
        <v>324</v>
      </c>
      <c r="B362" s="5" t="s">
        <v>327</v>
      </c>
      <c r="C362" s="5" t="s">
        <v>326</v>
      </c>
      <c r="D362" s="5" t="s">
        <v>35</v>
      </c>
      <c r="E362" s="5" t="s">
        <v>328</v>
      </c>
      <c r="F362" s="5" t="s">
        <v>325</v>
      </c>
      <c r="G362" s="5">
        <v>1</v>
      </c>
      <c r="H362" s="15">
        <v>2</v>
      </c>
      <c r="I362" s="4" t="s">
        <v>1962</v>
      </c>
      <c r="J362" s="13">
        <v>2.4730346354010888</v>
      </c>
      <c r="K362" s="5">
        <v>2015</v>
      </c>
      <c r="L362" s="5" t="s">
        <v>324</v>
      </c>
      <c r="M362" s="12">
        <v>100</v>
      </c>
      <c r="N362" s="5">
        <v>2015</v>
      </c>
      <c r="O362" s="5" t="s">
        <v>324</v>
      </c>
      <c r="P362" s="12">
        <v>19</v>
      </c>
      <c r="Q362" s="5">
        <v>2015</v>
      </c>
      <c r="R362" s="5" t="s">
        <v>324</v>
      </c>
      <c r="S362" s="12"/>
      <c r="U362" s="5" t="s">
        <v>1569</v>
      </c>
      <c r="V362" s="12">
        <v>9</v>
      </c>
      <c r="W362" s="5">
        <v>2015</v>
      </c>
      <c r="X362" s="5" t="s">
        <v>324</v>
      </c>
      <c r="Y362" s="12">
        <v>20</v>
      </c>
      <c r="Z362" s="5">
        <v>2015</v>
      </c>
      <c r="AA362" s="5" t="s">
        <v>324</v>
      </c>
      <c r="AB362" s="12">
        <v>0</v>
      </c>
      <c r="AC362" s="5">
        <v>2015</v>
      </c>
      <c r="AD362" s="5" t="s">
        <v>324</v>
      </c>
      <c r="AE362" s="14">
        <v>12.676056338028168</v>
      </c>
      <c r="AF362" s="5">
        <v>2015</v>
      </c>
      <c r="AG362" s="5" t="s">
        <v>324</v>
      </c>
      <c r="AH362" s="14"/>
      <c r="AJ362" s="5" t="s">
        <v>1569</v>
      </c>
    </row>
    <row r="363" spans="1:36" ht="12.75" customHeight="1" x14ac:dyDescent="0.25">
      <c r="A363" s="5" t="s">
        <v>332</v>
      </c>
      <c r="B363" s="5" t="s">
        <v>335</v>
      </c>
      <c r="C363" s="5" t="s">
        <v>334</v>
      </c>
      <c r="D363" s="5" t="s">
        <v>35</v>
      </c>
      <c r="E363" s="5" t="s">
        <v>336</v>
      </c>
      <c r="F363" s="5" t="s">
        <v>333</v>
      </c>
      <c r="G363" s="5">
        <v>2</v>
      </c>
      <c r="H363" s="15">
        <v>1</v>
      </c>
      <c r="I363" s="4" t="s">
        <v>3210</v>
      </c>
      <c r="J363" s="13">
        <v>1.2056220890934786</v>
      </c>
      <c r="K363" s="5">
        <v>2012</v>
      </c>
      <c r="L363" s="5" t="s">
        <v>332</v>
      </c>
      <c r="M363" s="12">
        <v>99</v>
      </c>
      <c r="N363" s="5">
        <v>2012</v>
      </c>
      <c r="O363" s="5" t="s">
        <v>332</v>
      </c>
      <c r="P363" s="12">
        <v>6</v>
      </c>
      <c r="Q363" s="5">
        <v>2012</v>
      </c>
      <c r="R363" s="5" t="s">
        <v>332</v>
      </c>
      <c r="S363" s="12"/>
      <c r="U363" s="5" t="s">
        <v>1569</v>
      </c>
      <c r="V363" s="12">
        <v>0</v>
      </c>
      <c r="W363" s="5">
        <v>2012</v>
      </c>
      <c r="X363" s="5" t="s">
        <v>332</v>
      </c>
      <c r="Y363" s="12">
        <v>30</v>
      </c>
      <c r="Z363" s="5">
        <v>2012</v>
      </c>
      <c r="AA363" s="5" t="s">
        <v>332</v>
      </c>
      <c r="AB363" s="12">
        <v>46.338028169014088</v>
      </c>
      <c r="AC363" s="5">
        <v>2012</v>
      </c>
      <c r="AD363" s="5" t="s">
        <v>332</v>
      </c>
      <c r="AE363" s="14">
        <v>100</v>
      </c>
      <c r="AF363" s="5">
        <v>2012</v>
      </c>
      <c r="AG363" s="5" t="s">
        <v>332</v>
      </c>
      <c r="AH363" s="14"/>
      <c r="AJ363" s="5" t="s">
        <v>1569</v>
      </c>
    </row>
    <row r="364" spans="1:36" ht="12.75" customHeight="1" x14ac:dyDescent="0.25">
      <c r="A364" s="5" t="s">
        <v>337</v>
      </c>
      <c r="B364" s="5" t="s">
        <v>335</v>
      </c>
      <c r="C364" s="5" t="s">
        <v>334</v>
      </c>
      <c r="D364" s="5" t="s">
        <v>35</v>
      </c>
      <c r="E364" s="5" t="s">
        <v>339</v>
      </c>
      <c r="F364" s="5" t="s">
        <v>338</v>
      </c>
      <c r="G364" s="5">
        <v>3</v>
      </c>
      <c r="H364" s="15">
        <v>1</v>
      </c>
      <c r="I364" s="4"/>
      <c r="J364" s="13">
        <v>1.0122290686577904</v>
      </c>
      <c r="K364" s="5">
        <v>2015</v>
      </c>
      <c r="L364" s="5" t="s">
        <v>337</v>
      </c>
      <c r="M364" s="12">
        <v>100</v>
      </c>
      <c r="N364" s="5">
        <v>2015</v>
      </c>
      <c r="O364" s="5" t="s">
        <v>337</v>
      </c>
      <c r="P364" s="12">
        <v>11.111111111111111</v>
      </c>
      <c r="Q364" s="5">
        <v>2015</v>
      </c>
      <c r="R364" s="5" t="s">
        <v>337</v>
      </c>
      <c r="S364" s="12"/>
      <c r="U364" s="5" t="s">
        <v>1569</v>
      </c>
      <c r="V364" s="12">
        <v>25.3</v>
      </c>
      <c r="W364" s="5">
        <v>2015</v>
      </c>
      <c r="X364" s="5" t="s">
        <v>337</v>
      </c>
      <c r="Y364" s="12">
        <v>45.03</v>
      </c>
      <c r="Z364" s="5">
        <v>2015</v>
      </c>
      <c r="AA364" s="5" t="s">
        <v>337</v>
      </c>
      <c r="AB364" s="12">
        <v>0</v>
      </c>
      <c r="AC364" s="5">
        <v>2015</v>
      </c>
      <c r="AD364" s="5" t="s">
        <v>337</v>
      </c>
      <c r="AE364" s="14">
        <v>100</v>
      </c>
      <c r="AF364" s="5">
        <v>2015</v>
      </c>
      <c r="AG364" s="5" t="s">
        <v>337</v>
      </c>
      <c r="AH364" s="14"/>
      <c r="AJ364" s="5" t="s">
        <v>1569</v>
      </c>
    </row>
    <row r="365" spans="1:36" ht="12.75" customHeight="1" x14ac:dyDescent="0.25">
      <c r="A365" s="5" t="s">
        <v>340</v>
      </c>
      <c r="B365" s="5" t="s">
        <v>343</v>
      </c>
      <c r="C365" s="5" t="s">
        <v>342</v>
      </c>
      <c r="D365" s="5" t="s">
        <v>35</v>
      </c>
      <c r="E365" s="5" t="s">
        <v>344</v>
      </c>
      <c r="F365" s="5" t="s">
        <v>341</v>
      </c>
      <c r="G365" s="5">
        <v>2</v>
      </c>
      <c r="H365" s="15">
        <v>1</v>
      </c>
      <c r="I365" s="4" t="s">
        <v>1963</v>
      </c>
      <c r="J365" s="13">
        <v>1.894714515740993</v>
      </c>
      <c r="K365" s="5">
        <v>2016</v>
      </c>
      <c r="L365" s="5" t="s">
        <v>340</v>
      </c>
      <c r="M365" s="12" t="s">
        <v>1569</v>
      </c>
      <c r="O365" s="5" t="s">
        <v>1569</v>
      </c>
      <c r="P365" s="12">
        <v>0</v>
      </c>
      <c r="Q365" s="5">
        <v>2016</v>
      </c>
      <c r="R365" s="5" t="s">
        <v>340</v>
      </c>
      <c r="S365" s="12"/>
      <c r="U365" s="5" t="s">
        <v>1569</v>
      </c>
      <c r="V365" s="12">
        <v>33</v>
      </c>
      <c r="W365" s="5">
        <v>2016</v>
      </c>
      <c r="X365" s="5" t="s">
        <v>340</v>
      </c>
      <c r="Y365" s="12">
        <v>11</v>
      </c>
      <c r="Z365" s="5">
        <v>2016</v>
      </c>
      <c r="AA365" s="5" t="s">
        <v>340</v>
      </c>
      <c r="AB365" s="12">
        <v>0</v>
      </c>
      <c r="AC365" s="5">
        <v>2016</v>
      </c>
      <c r="AD365" s="5" t="s">
        <v>340</v>
      </c>
      <c r="AE365" s="14">
        <v>100</v>
      </c>
      <c r="AF365" s="5">
        <v>2016</v>
      </c>
      <c r="AG365" s="5" t="s">
        <v>340</v>
      </c>
      <c r="AH365" s="14"/>
      <c r="AJ365" s="5" t="s">
        <v>1569</v>
      </c>
    </row>
    <row r="366" spans="1:36" ht="12.75" customHeight="1" x14ac:dyDescent="0.25">
      <c r="A366" s="5" t="s">
        <v>345</v>
      </c>
      <c r="B366" s="5" t="s">
        <v>343</v>
      </c>
      <c r="C366" s="5" t="s">
        <v>342</v>
      </c>
      <c r="D366" s="5" t="s">
        <v>35</v>
      </c>
      <c r="E366" s="5" t="s">
        <v>347</v>
      </c>
      <c r="F366" s="5" t="s">
        <v>346</v>
      </c>
      <c r="G366" s="5">
        <v>2</v>
      </c>
      <c r="H366" s="15">
        <v>1</v>
      </c>
      <c r="I366" s="4" t="s">
        <v>1964</v>
      </c>
      <c r="J366" s="13">
        <v>1.7916899736736425</v>
      </c>
      <c r="K366" s="5">
        <v>2012</v>
      </c>
      <c r="L366" s="5" t="s">
        <v>345</v>
      </c>
      <c r="M366" s="12" t="s">
        <v>1569</v>
      </c>
      <c r="O366" s="5" t="s">
        <v>1569</v>
      </c>
      <c r="P366" s="12" t="s">
        <v>1569</v>
      </c>
      <c r="R366" s="5" t="s">
        <v>1569</v>
      </c>
      <c r="S366" s="12"/>
      <c r="U366" s="5" t="s">
        <v>1569</v>
      </c>
      <c r="V366" s="12" t="s">
        <v>1569</v>
      </c>
      <c r="X366" s="5" t="s">
        <v>1569</v>
      </c>
      <c r="Y366" s="12">
        <v>31</v>
      </c>
      <c r="Z366" s="5">
        <v>2012</v>
      </c>
      <c r="AA366" s="5" t="s">
        <v>345</v>
      </c>
      <c r="AB366" s="12" t="s">
        <v>1569</v>
      </c>
      <c r="AD366" s="5" t="s">
        <v>1569</v>
      </c>
      <c r="AE366" s="14" t="s">
        <v>1569</v>
      </c>
      <c r="AG366" s="5" t="s">
        <v>1569</v>
      </c>
      <c r="AH366" s="14"/>
      <c r="AJ366" s="5" t="s">
        <v>1569</v>
      </c>
    </row>
    <row r="367" spans="1:36" ht="12.75" customHeight="1" x14ac:dyDescent="0.25">
      <c r="A367" s="5" t="s">
        <v>348</v>
      </c>
      <c r="B367" s="5" t="s">
        <v>343</v>
      </c>
      <c r="C367" s="5" t="s">
        <v>342</v>
      </c>
      <c r="D367" s="5" t="s">
        <v>35</v>
      </c>
      <c r="E367" s="5" t="s">
        <v>350</v>
      </c>
      <c r="F367" s="5" t="s">
        <v>349</v>
      </c>
      <c r="G367" s="5">
        <v>2</v>
      </c>
      <c r="H367" s="15">
        <v>2</v>
      </c>
      <c r="I367" s="4" t="s">
        <v>1965</v>
      </c>
      <c r="J367" s="13">
        <v>3.1283431568144362</v>
      </c>
      <c r="K367" s="5">
        <v>2015</v>
      </c>
      <c r="L367" s="5" t="s">
        <v>348</v>
      </c>
      <c r="M367" s="12">
        <v>100</v>
      </c>
      <c r="N367" s="5">
        <v>2015</v>
      </c>
      <c r="O367" s="5" t="s">
        <v>348</v>
      </c>
      <c r="P367" s="12">
        <v>11.523046092184369</v>
      </c>
      <c r="Q367" s="5">
        <v>2015</v>
      </c>
      <c r="R367" s="5" t="s">
        <v>348</v>
      </c>
      <c r="S367" s="12"/>
      <c r="U367" s="5" t="s">
        <v>1569</v>
      </c>
      <c r="V367" s="12">
        <v>0</v>
      </c>
      <c r="W367" s="5">
        <v>2015</v>
      </c>
      <c r="X367" s="5" t="s">
        <v>348</v>
      </c>
      <c r="Y367" s="12">
        <v>58.04</v>
      </c>
      <c r="Z367" s="5">
        <v>2015</v>
      </c>
      <c r="AA367" s="5" t="s">
        <v>348</v>
      </c>
      <c r="AB367" s="12">
        <v>0</v>
      </c>
      <c r="AC367" s="5">
        <v>2015</v>
      </c>
      <c r="AD367" s="5" t="s">
        <v>348</v>
      </c>
      <c r="AE367" s="14">
        <v>100</v>
      </c>
      <c r="AF367" s="5">
        <v>2015</v>
      </c>
      <c r="AG367" s="5" t="s">
        <v>348</v>
      </c>
      <c r="AH367" s="14"/>
      <c r="AJ367" s="5" t="s">
        <v>1569</v>
      </c>
    </row>
    <row r="368" spans="1:36" ht="12.75" customHeight="1" x14ac:dyDescent="0.25">
      <c r="A368" s="5" t="s">
        <v>351</v>
      </c>
      <c r="B368" s="5" t="s">
        <v>354</v>
      </c>
      <c r="C368" s="5" t="s">
        <v>353</v>
      </c>
      <c r="D368" s="5" t="s">
        <v>35</v>
      </c>
      <c r="E368" s="5" t="s">
        <v>355</v>
      </c>
      <c r="F368" s="5" t="s">
        <v>352</v>
      </c>
      <c r="G368" s="5">
        <v>1</v>
      </c>
      <c r="H368" s="15">
        <v>1</v>
      </c>
      <c r="I368" s="4"/>
      <c r="J368" s="13">
        <v>1.0006762145328509</v>
      </c>
      <c r="K368" s="5">
        <v>2012</v>
      </c>
      <c r="L368" s="5" t="s">
        <v>351</v>
      </c>
      <c r="M368" s="12">
        <v>100</v>
      </c>
      <c r="N368" s="5">
        <v>2012</v>
      </c>
      <c r="O368" s="5" t="s">
        <v>351</v>
      </c>
      <c r="P368" s="12">
        <v>15.871587158715869</v>
      </c>
      <c r="Q368" s="5">
        <v>2012</v>
      </c>
      <c r="R368" s="5" t="s">
        <v>351</v>
      </c>
      <c r="S368" s="12"/>
      <c r="U368" s="5" t="s">
        <v>1569</v>
      </c>
      <c r="V368" s="12">
        <v>0</v>
      </c>
      <c r="W368" s="5">
        <v>2012</v>
      </c>
      <c r="X368" s="5" t="s">
        <v>351</v>
      </c>
      <c r="Y368" s="12">
        <v>29</v>
      </c>
      <c r="Z368" s="5">
        <v>2012</v>
      </c>
      <c r="AA368" s="5" t="s">
        <v>351</v>
      </c>
      <c r="AB368" s="12">
        <v>0</v>
      </c>
      <c r="AC368" s="5">
        <v>2012</v>
      </c>
      <c r="AD368" s="5" t="s">
        <v>351</v>
      </c>
      <c r="AE368" s="14">
        <v>100</v>
      </c>
      <c r="AF368" s="5">
        <v>2012</v>
      </c>
      <c r="AG368" s="5" t="s">
        <v>351</v>
      </c>
      <c r="AH368" s="14"/>
      <c r="AJ368" s="5" t="s">
        <v>1569</v>
      </c>
    </row>
    <row r="369" spans="1:36" ht="12.75" customHeight="1" x14ac:dyDescent="0.25">
      <c r="A369" s="5" t="s">
        <v>1009</v>
      </c>
      <c r="B369" s="5" t="s">
        <v>1007</v>
      </c>
      <c r="C369" s="5" t="s">
        <v>1006</v>
      </c>
      <c r="D369" s="5" t="s">
        <v>620</v>
      </c>
      <c r="E369" s="5" t="s">
        <v>1011</v>
      </c>
      <c r="F369" s="5" t="s">
        <v>1010</v>
      </c>
      <c r="G369" s="5">
        <v>2</v>
      </c>
      <c r="H369" s="15">
        <v>2</v>
      </c>
      <c r="I369" s="4" t="s">
        <v>1966</v>
      </c>
      <c r="J369" s="13">
        <v>0.60855753607224794</v>
      </c>
      <c r="K369" s="5">
        <v>2012</v>
      </c>
      <c r="L369" s="5" t="s">
        <v>1009</v>
      </c>
      <c r="M369" s="12" t="s">
        <v>1569</v>
      </c>
      <c r="O369" s="5" t="s">
        <v>1569</v>
      </c>
      <c r="P369" s="12">
        <v>0</v>
      </c>
      <c r="Q369" s="5">
        <v>2012</v>
      </c>
      <c r="R369" s="5" t="s">
        <v>1009</v>
      </c>
      <c r="S369" s="12"/>
      <c r="U369" s="5" t="s">
        <v>1569</v>
      </c>
      <c r="V369" s="12" t="s">
        <v>1569</v>
      </c>
      <c r="X369" s="5" t="s">
        <v>1569</v>
      </c>
      <c r="Y369" s="12" t="s">
        <v>1569</v>
      </c>
      <c r="AA369" s="5" t="s">
        <v>1569</v>
      </c>
      <c r="AB369" s="12" t="s">
        <v>1569</v>
      </c>
      <c r="AD369" s="5" t="s">
        <v>1569</v>
      </c>
      <c r="AE369" s="14" t="s">
        <v>1569</v>
      </c>
      <c r="AG369" s="5" t="s">
        <v>1569</v>
      </c>
      <c r="AH369" s="14"/>
      <c r="AJ369" s="5" t="s">
        <v>1569</v>
      </c>
    </row>
    <row r="370" spans="1:36" ht="12.75" customHeight="1" x14ac:dyDescent="0.25">
      <c r="A370" s="5" t="s">
        <v>1012</v>
      </c>
      <c r="B370" s="5" t="s">
        <v>1014</v>
      </c>
      <c r="C370" s="5" t="s">
        <v>1013</v>
      </c>
      <c r="D370" s="5" t="s">
        <v>620</v>
      </c>
      <c r="E370" s="5" t="s">
        <v>1015</v>
      </c>
      <c r="F370" s="5" t="s">
        <v>3212</v>
      </c>
      <c r="G370" s="5">
        <v>1</v>
      </c>
      <c r="H370" s="15">
        <v>1</v>
      </c>
      <c r="I370" s="4" t="s">
        <v>3211</v>
      </c>
      <c r="J370" s="13">
        <v>1.6797066858858289</v>
      </c>
      <c r="K370" s="5">
        <v>2012</v>
      </c>
      <c r="L370" s="5" t="s">
        <v>1012</v>
      </c>
      <c r="M370" s="12">
        <v>60</v>
      </c>
      <c r="N370" s="5">
        <v>2012</v>
      </c>
      <c r="O370" s="5" t="s">
        <v>1012</v>
      </c>
      <c r="P370" s="12">
        <v>7.9</v>
      </c>
      <c r="Q370" s="5">
        <v>2012</v>
      </c>
      <c r="R370" s="5" t="s">
        <v>1012</v>
      </c>
      <c r="S370" s="12"/>
      <c r="U370" s="5" t="s">
        <v>1569</v>
      </c>
      <c r="V370" s="12" t="s">
        <v>1569</v>
      </c>
      <c r="X370" s="5" t="s">
        <v>1569</v>
      </c>
      <c r="Y370" s="12" t="s">
        <v>1569</v>
      </c>
      <c r="AA370" s="5" t="s">
        <v>1569</v>
      </c>
      <c r="AB370" s="12" t="s">
        <v>1569</v>
      </c>
      <c r="AD370" s="5" t="s">
        <v>1569</v>
      </c>
      <c r="AE370" s="14" t="s">
        <v>1569</v>
      </c>
      <c r="AG370" s="5" t="s">
        <v>1569</v>
      </c>
      <c r="AH370" s="14"/>
      <c r="AJ370" s="5" t="s">
        <v>1569</v>
      </c>
    </row>
    <row r="371" spans="1:36" ht="12.75" customHeight="1" x14ac:dyDescent="0.25">
      <c r="A371" s="5" t="s">
        <v>1340</v>
      </c>
      <c r="B371" s="5" t="s">
        <v>1535</v>
      </c>
      <c r="C371" s="5" t="s">
        <v>1342</v>
      </c>
      <c r="D371" s="5" t="s">
        <v>1038</v>
      </c>
      <c r="E371" s="5" t="s">
        <v>1343</v>
      </c>
      <c r="F371" s="5" t="s">
        <v>1341</v>
      </c>
      <c r="G371" s="5">
        <v>2</v>
      </c>
      <c r="H371" s="15">
        <v>2</v>
      </c>
      <c r="I371" s="4" t="s">
        <v>1967</v>
      </c>
      <c r="J371" s="13">
        <v>1.5210075805376297</v>
      </c>
      <c r="K371" s="5">
        <v>2010</v>
      </c>
      <c r="L371" s="5" t="s">
        <v>1340</v>
      </c>
      <c r="M371" s="12">
        <v>100</v>
      </c>
      <c r="N371" s="5">
        <v>2010</v>
      </c>
      <c r="O371" s="5" t="s">
        <v>1340</v>
      </c>
      <c r="P371" s="12">
        <v>0</v>
      </c>
      <c r="Q371" s="5">
        <v>2010</v>
      </c>
      <c r="R371" s="5" t="s">
        <v>1340</v>
      </c>
      <c r="S371" s="12"/>
      <c r="U371" s="5" t="s">
        <v>1569</v>
      </c>
      <c r="V371" s="12">
        <v>0</v>
      </c>
      <c r="W371" s="5">
        <v>2010</v>
      </c>
      <c r="X371" s="5" t="s">
        <v>1340</v>
      </c>
      <c r="Y371" s="12">
        <v>0.9</v>
      </c>
      <c r="Z371" s="5">
        <v>2010</v>
      </c>
      <c r="AA371" s="5" t="s">
        <v>1340</v>
      </c>
      <c r="AB371" s="12">
        <v>0</v>
      </c>
      <c r="AC371" s="5">
        <v>2010</v>
      </c>
      <c r="AD371" s="5" t="s">
        <v>1340</v>
      </c>
      <c r="AE371" s="14">
        <v>100</v>
      </c>
      <c r="AF371" s="5">
        <v>2010</v>
      </c>
      <c r="AG371" s="5" t="s">
        <v>1340</v>
      </c>
      <c r="AH371" s="14"/>
      <c r="AJ371" s="5" t="s">
        <v>1569</v>
      </c>
    </row>
    <row r="372" spans="1:36" ht="12.75" customHeight="1" x14ac:dyDescent="0.25">
      <c r="A372" s="5" t="s">
        <v>1016</v>
      </c>
      <c r="B372" s="5" t="s">
        <v>1019</v>
      </c>
      <c r="C372" s="5" t="s">
        <v>1018</v>
      </c>
      <c r="D372" s="5" t="s">
        <v>620</v>
      </c>
      <c r="E372" s="5" t="s">
        <v>1020</v>
      </c>
      <c r="F372" s="5" t="s">
        <v>1017</v>
      </c>
      <c r="G372" s="5">
        <v>1</v>
      </c>
      <c r="H372" s="15">
        <v>2</v>
      </c>
      <c r="I372" s="4" t="s">
        <v>1968</v>
      </c>
      <c r="J372" s="13">
        <v>1.8049049324882889</v>
      </c>
      <c r="K372" s="5">
        <v>2014</v>
      </c>
      <c r="L372" s="5" t="s">
        <v>1016</v>
      </c>
      <c r="M372" s="12">
        <v>92</v>
      </c>
      <c r="N372" s="5">
        <v>2014</v>
      </c>
      <c r="O372" s="5" t="s">
        <v>1016</v>
      </c>
      <c r="P372" s="12">
        <v>8.6172344689378768</v>
      </c>
      <c r="Q372" s="5">
        <v>2014</v>
      </c>
      <c r="R372" s="5" t="s">
        <v>1016</v>
      </c>
      <c r="S372" s="12"/>
      <c r="U372" s="5" t="s">
        <v>1569</v>
      </c>
      <c r="V372" s="12">
        <v>2.4405125076266012</v>
      </c>
      <c r="W372" s="5">
        <v>2014</v>
      </c>
      <c r="X372" s="5" t="s">
        <v>1016</v>
      </c>
      <c r="Y372" s="12" t="s">
        <v>1569</v>
      </c>
      <c r="AA372" s="5" t="s">
        <v>1569</v>
      </c>
      <c r="AB372" s="12" t="s">
        <v>1569</v>
      </c>
      <c r="AD372" s="5" t="s">
        <v>1569</v>
      </c>
      <c r="AE372" s="14">
        <v>84.26401152030131</v>
      </c>
      <c r="AF372" s="5">
        <v>2014</v>
      </c>
      <c r="AG372" s="5" t="s">
        <v>1016</v>
      </c>
      <c r="AH372" s="14"/>
      <c r="AJ372" s="5" t="s">
        <v>1569</v>
      </c>
    </row>
    <row r="373" spans="1:36" ht="12.75" customHeight="1" x14ac:dyDescent="0.25">
      <c r="A373" s="5" t="s">
        <v>1021</v>
      </c>
      <c r="B373" s="5" t="s">
        <v>1019</v>
      </c>
      <c r="C373" s="5" t="s">
        <v>1018</v>
      </c>
      <c r="D373" s="5" t="s">
        <v>620</v>
      </c>
      <c r="E373" s="5" t="s">
        <v>1023</v>
      </c>
      <c r="F373" s="5" t="s">
        <v>1022</v>
      </c>
      <c r="G373" s="5">
        <v>1</v>
      </c>
      <c r="H373" s="15">
        <v>1</v>
      </c>
      <c r="I373" s="4"/>
      <c r="J373" s="13">
        <v>0.89119157867871923</v>
      </c>
      <c r="K373" s="5">
        <v>2014</v>
      </c>
      <c r="L373" s="5" t="s">
        <v>1021</v>
      </c>
      <c r="M373" s="12">
        <v>97</v>
      </c>
      <c r="N373" s="5">
        <v>2014</v>
      </c>
      <c r="O373" s="5" t="s">
        <v>1021</v>
      </c>
      <c r="P373" s="12">
        <v>15.825914935707223</v>
      </c>
      <c r="Q373" s="5">
        <v>2014</v>
      </c>
      <c r="R373" s="5" t="s">
        <v>1021</v>
      </c>
      <c r="S373" s="12"/>
      <c r="U373" s="5" t="s">
        <v>1569</v>
      </c>
      <c r="V373" s="12">
        <v>15</v>
      </c>
      <c r="W373" s="5">
        <v>2014</v>
      </c>
      <c r="X373" s="5" t="s">
        <v>1021</v>
      </c>
      <c r="Y373" s="12">
        <v>0</v>
      </c>
      <c r="Z373" s="5">
        <v>2014</v>
      </c>
      <c r="AA373" s="5" t="s">
        <v>1021</v>
      </c>
      <c r="AB373" s="12">
        <v>0</v>
      </c>
      <c r="AC373" s="5">
        <v>2014</v>
      </c>
      <c r="AD373" s="5" t="s">
        <v>1021</v>
      </c>
      <c r="AE373" s="14">
        <v>100</v>
      </c>
      <c r="AF373" s="5">
        <v>2014</v>
      </c>
      <c r="AG373" s="5" t="s">
        <v>1021</v>
      </c>
      <c r="AH373" s="14"/>
      <c r="AJ373" s="5" t="s">
        <v>1569</v>
      </c>
    </row>
    <row r="374" spans="1:36" ht="12.75" customHeight="1" x14ac:dyDescent="0.25">
      <c r="A374" s="5" t="s">
        <v>588</v>
      </c>
      <c r="B374" s="5" t="s">
        <v>1536</v>
      </c>
      <c r="C374" s="5" t="s">
        <v>590</v>
      </c>
      <c r="D374" s="5" t="s">
        <v>360</v>
      </c>
      <c r="E374" s="5" t="s">
        <v>1594</v>
      </c>
      <c r="F374" s="5" t="s">
        <v>589</v>
      </c>
      <c r="G374" s="5">
        <v>1</v>
      </c>
      <c r="H374" s="15">
        <v>1</v>
      </c>
      <c r="I374" s="4" t="s">
        <v>1969</v>
      </c>
      <c r="J374" s="13">
        <v>0.85714285546357072</v>
      </c>
      <c r="K374" s="5">
        <v>2016</v>
      </c>
      <c r="L374" s="5" t="s">
        <v>588</v>
      </c>
      <c r="M374" s="12">
        <v>70</v>
      </c>
      <c r="N374" s="5">
        <v>2016</v>
      </c>
      <c r="O374" s="5" t="s">
        <v>588</v>
      </c>
      <c r="P374" s="12">
        <v>10</v>
      </c>
      <c r="Q374" s="5">
        <v>2016</v>
      </c>
      <c r="R374" s="5" t="s">
        <v>588</v>
      </c>
      <c r="S374" s="12"/>
      <c r="U374" s="5" t="s">
        <v>1569</v>
      </c>
      <c r="V374" s="12">
        <v>0</v>
      </c>
      <c r="W374" s="5">
        <v>2016</v>
      </c>
      <c r="X374" s="5" t="s">
        <v>588</v>
      </c>
      <c r="Y374" s="12">
        <v>0</v>
      </c>
      <c r="Z374" s="5">
        <v>2016</v>
      </c>
      <c r="AA374" s="5" t="s">
        <v>588</v>
      </c>
      <c r="AB374" s="12">
        <v>0</v>
      </c>
      <c r="AC374" s="5">
        <v>2016</v>
      </c>
      <c r="AD374" s="5" t="s">
        <v>588</v>
      </c>
      <c r="AE374" s="14">
        <v>100</v>
      </c>
      <c r="AF374" s="5">
        <v>2016</v>
      </c>
      <c r="AG374" s="5" t="s">
        <v>588</v>
      </c>
      <c r="AH374" s="14"/>
      <c r="AJ374" s="5" t="s">
        <v>1569</v>
      </c>
    </row>
    <row r="375" spans="1:36" ht="12.75" customHeight="1" x14ac:dyDescent="0.25">
      <c r="A375" s="5" t="s">
        <v>1027</v>
      </c>
      <c r="B375" s="5" t="s">
        <v>1030</v>
      </c>
      <c r="C375" s="5" t="s">
        <v>1029</v>
      </c>
      <c r="D375" s="5" t="s">
        <v>620</v>
      </c>
      <c r="E375" s="5" t="s">
        <v>1031</v>
      </c>
      <c r="F375" s="5" t="s">
        <v>1028</v>
      </c>
      <c r="G375" s="5">
        <v>2</v>
      </c>
      <c r="H375" s="15">
        <v>1</v>
      </c>
      <c r="I375" s="4"/>
      <c r="J375" s="13">
        <v>0.84470901368269224</v>
      </c>
      <c r="K375" s="5">
        <v>2011</v>
      </c>
      <c r="L375" s="5" t="s">
        <v>1027</v>
      </c>
      <c r="M375" s="12">
        <v>45</v>
      </c>
      <c r="N375" s="5">
        <v>2011</v>
      </c>
      <c r="O375" s="5" t="s">
        <v>1027</v>
      </c>
      <c r="P375" s="12">
        <v>7.0000000000000009</v>
      </c>
      <c r="Q375" s="5">
        <v>2011</v>
      </c>
      <c r="R375" s="5" t="s">
        <v>1027</v>
      </c>
      <c r="S375" s="12"/>
      <c r="U375" s="5" t="s">
        <v>1569</v>
      </c>
      <c r="V375" s="12">
        <v>0</v>
      </c>
      <c r="W375" s="5">
        <v>2011</v>
      </c>
      <c r="X375" s="5" t="s">
        <v>1027</v>
      </c>
      <c r="Y375" s="12">
        <v>0</v>
      </c>
      <c r="Z375" s="5">
        <v>2011</v>
      </c>
      <c r="AA375" s="5" t="s">
        <v>1027</v>
      </c>
      <c r="AB375" s="12">
        <v>0</v>
      </c>
      <c r="AC375" s="5">
        <v>2011</v>
      </c>
      <c r="AD375" s="5" t="s">
        <v>1027</v>
      </c>
      <c r="AE375" s="14">
        <v>27.659574468085101</v>
      </c>
      <c r="AF375" s="5">
        <v>2011</v>
      </c>
      <c r="AG375" s="5" t="s">
        <v>1027</v>
      </c>
      <c r="AH375" s="14"/>
      <c r="AJ375" s="5" t="s">
        <v>1569</v>
      </c>
    </row>
    <row r="376" spans="1:36" ht="12.75" customHeight="1" x14ac:dyDescent="0.25">
      <c r="A376" s="5" t="s">
        <v>1032</v>
      </c>
      <c r="B376" s="5" t="s">
        <v>1030</v>
      </c>
      <c r="C376" s="5" t="s">
        <v>1029</v>
      </c>
      <c r="D376" s="5" t="s">
        <v>620</v>
      </c>
      <c r="E376" s="5" t="s">
        <v>1595</v>
      </c>
      <c r="F376" s="5" t="s">
        <v>1033</v>
      </c>
      <c r="G376" s="5">
        <v>2</v>
      </c>
      <c r="H376" s="15">
        <v>1</v>
      </c>
      <c r="I376" s="4"/>
      <c r="J376" s="13">
        <v>0.51999999999999991</v>
      </c>
      <c r="K376" s="5">
        <v>2012</v>
      </c>
      <c r="L376" s="5" t="s">
        <v>1032</v>
      </c>
      <c r="M376" s="12" t="s">
        <v>1569</v>
      </c>
      <c r="O376" s="5" t="s">
        <v>1569</v>
      </c>
      <c r="P376" s="12">
        <v>8.3308330833083311</v>
      </c>
      <c r="Q376" s="5">
        <v>2012</v>
      </c>
      <c r="R376" s="5" t="s">
        <v>1032</v>
      </c>
      <c r="S376" s="12"/>
      <c r="U376" s="5" t="s">
        <v>1569</v>
      </c>
      <c r="V376" s="12" t="s">
        <v>1569</v>
      </c>
      <c r="X376" s="5" t="s">
        <v>1569</v>
      </c>
      <c r="Y376" s="12" t="s">
        <v>1569</v>
      </c>
      <c r="AA376" s="5" t="s">
        <v>1569</v>
      </c>
      <c r="AB376" s="12" t="s">
        <v>1569</v>
      </c>
      <c r="AD376" s="5" t="s">
        <v>1569</v>
      </c>
      <c r="AE376" s="14" t="s">
        <v>1569</v>
      </c>
      <c r="AG376" s="5" t="s">
        <v>1569</v>
      </c>
      <c r="AH376" s="14"/>
      <c r="AJ376" s="5" t="s">
        <v>1569</v>
      </c>
    </row>
    <row r="377" spans="1:36" ht="12.75" customHeight="1" x14ac:dyDescent="0.25">
      <c r="A377" s="5" t="s">
        <v>1977</v>
      </c>
      <c r="B377" s="5" t="s">
        <v>1046</v>
      </c>
      <c r="C377" s="5" t="s">
        <v>1045</v>
      </c>
      <c r="D377" s="5" t="s">
        <v>1038</v>
      </c>
      <c r="E377" s="5" t="s">
        <v>2128</v>
      </c>
      <c r="F377" s="5" t="s">
        <v>2226</v>
      </c>
      <c r="G377" s="5">
        <v>1</v>
      </c>
      <c r="H377" s="5">
        <v>1</v>
      </c>
      <c r="I377" s="5" t="s">
        <v>2307</v>
      </c>
      <c r="J377" s="13">
        <v>0.49959709911361805</v>
      </c>
      <c r="K377" s="5">
        <v>2017</v>
      </c>
      <c r="L377" s="5" t="s">
        <v>1977</v>
      </c>
      <c r="M377" s="12">
        <v>12</v>
      </c>
      <c r="N377" s="5">
        <v>2015</v>
      </c>
      <c r="O377" s="5" t="s">
        <v>1977</v>
      </c>
      <c r="P377" s="12"/>
      <c r="R377" s="5" t="s">
        <v>1569</v>
      </c>
      <c r="S377" s="12"/>
      <c r="U377" s="5" t="s">
        <v>1569</v>
      </c>
      <c r="V377" s="12">
        <v>1.0909090665253727</v>
      </c>
      <c r="W377" s="5">
        <v>2015</v>
      </c>
      <c r="X377" s="5" t="s">
        <v>1977</v>
      </c>
      <c r="Y377" s="12">
        <v>0</v>
      </c>
      <c r="Z377" s="5">
        <v>2015</v>
      </c>
      <c r="AA377" s="5" t="s">
        <v>1977</v>
      </c>
      <c r="AB377" s="12">
        <v>0</v>
      </c>
      <c r="AC377" s="5">
        <v>2015</v>
      </c>
      <c r="AD377" s="5" t="s">
        <v>1977</v>
      </c>
      <c r="AE377" s="14">
        <v>43.90243721926344</v>
      </c>
      <c r="AF377" s="5">
        <v>2015</v>
      </c>
      <c r="AG377" s="5" t="s">
        <v>1977</v>
      </c>
      <c r="AH377" s="14"/>
      <c r="AJ377" s="5" t="s">
        <v>1569</v>
      </c>
    </row>
    <row r="378" spans="1:36" ht="12.75" customHeight="1" x14ac:dyDescent="0.25">
      <c r="A378" s="5" t="s">
        <v>1978</v>
      </c>
      <c r="B378" s="5" t="s">
        <v>1046</v>
      </c>
      <c r="C378" s="5" t="s">
        <v>1045</v>
      </c>
      <c r="D378" s="5" t="s">
        <v>1038</v>
      </c>
      <c r="E378" s="5" t="s">
        <v>2129</v>
      </c>
      <c r="F378" s="5" t="s">
        <v>2227</v>
      </c>
      <c r="G378" s="5">
        <v>1</v>
      </c>
      <c r="H378" s="5">
        <v>1</v>
      </c>
      <c r="I378" s="5" t="s">
        <v>2308</v>
      </c>
      <c r="J378" s="13">
        <v>0.75251141552511425</v>
      </c>
      <c r="K378" s="5">
        <v>2017</v>
      </c>
      <c r="L378" s="5" t="s">
        <v>1978</v>
      </c>
      <c r="M378" s="12">
        <v>100</v>
      </c>
      <c r="N378" s="5">
        <v>2017</v>
      </c>
      <c r="O378" s="5" t="s">
        <v>1978</v>
      </c>
      <c r="P378" s="12"/>
      <c r="R378" s="5" t="s">
        <v>1569</v>
      </c>
      <c r="S378" s="12"/>
      <c r="U378" s="5" t="s">
        <v>1569</v>
      </c>
      <c r="V378" s="12">
        <v>1</v>
      </c>
      <c r="W378" s="5">
        <v>2015</v>
      </c>
      <c r="X378" s="5" t="s">
        <v>1978</v>
      </c>
      <c r="Y378" s="12">
        <v>0</v>
      </c>
      <c r="Z378" s="5">
        <v>2015</v>
      </c>
      <c r="AA378" s="5" t="s">
        <v>1978</v>
      </c>
      <c r="AB378" s="12">
        <v>0</v>
      </c>
      <c r="AC378" s="5">
        <v>2015</v>
      </c>
      <c r="AD378" s="5" t="s">
        <v>1978</v>
      </c>
      <c r="AE378" s="14">
        <v>43.902439024390247</v>
      </c>
      <c r="AF378" s="5">
        <v>2015</v>
      </c>
      <c r="AG378" s="5" t="s">
        <v>1978</v>
      </c>
      <c r="AH378" s="14"/>
      <c r="AJ378" s="5" t="s">
        <v>1569</v>
      </c>
    </row>
    <row r="379" spans="1:36" ht="12.75" customHeight="1" x14ac:dyDescent="0.25">
      <c r="A379" s="5" t="s">
        <v>1980</v>
      </c>
      <c r="B379" s="5" t="s">
        <v>1046</v>
      </c>
      <c r="C379" s="5" t="s">
        <v>1045</v>
      </c>
      <c r="D379" s="5" t="s">
        <v>1038</v>
      </c>
      <c r="E379" s="5" t="s">
        <v>2130</v>
      </c>
      <c r="F379" s="5" t="s">
        <v>2228</v>
      </c>
      <c r="G379" s="5">
        <v>1</v>
      </c>
      <c r="H379" s="5">
        <v>1</v>
      </c>
      <c r="I379" s="5" t="s">
        <v>2308</v>
      </c>
      <c r="J379" s="13">
        <v>0.85485440526985557</v>
      </c>
      <c r="K379" s="5">
        <v>2017</v>
      </c>
      <c r="L379" s="5" t="s">
        <v>1980</v>
      </c>
      <c r="M379" s="12">
        <v>70</v>
      </c>
      <c r="N379" s="5">
        <v>2015</v>
      </c>
      <c r="O379" s="5" t="s">
        <v>1980</v>
      </c>
      <c r="P379" s="12"/>
      <c r="R379" s="5" t="s">
        <v>1569</v>
      </c>
      <c r="S379" s="12"/>
      <c r="U379" s="5" t="s">
        <v>1569</v>
      </c>
      <c r="V379" s="12">
        <v>0.99999998745165275</v>
      </c>
      <c r="W379" s="5">
        <v>2015</v>
      </c>
      <c r="X379" s="5" t="s">
        <v>1980</v>
      </c>
      <c r="Y379" s="12">
        <v>0</v>
      </c>
      <c r="Z379" s="5">
        <v>2015</v>
      </c>
      <c r="AA379" s="5" t="s">
        <v>1980</v>
      </c>
      <c r="AB379" s="12">
        <v>0</v>
      </c>
      <c r="AC379" s="5">
        <v>2015</v>
      </c>
      <c r="AD379" s="5" t="s">
        <v>1980</v>
      </c>
      <c r="AE379" s="14">
        <v>43.910256410256409</v>
      </c>
      <c r="AF379" s="5">
        <v>2015</v>
      </c>
      <c r="AG379" s="5" t="s">
        <v>1980</v>
      </c>
      <c r="AH379" s="14"/>
      <c r="AJ379" s="5" t="s">
        <v>1569</v>
      </c>
    </row>
    <row r="380" spans="1:36" ht="12.75" customHeight="1" x14ac:dyDescent="0.25">
      <c r="A380" s="5" t="s">
        <v>1981</v>
      </c>
      <c r="B380" s="5" t="s">
        <v>1046</v>
      </c>
      <c r="C380" s="5" t="s">
        <v>1045</v>
      </c>
      <c r="D380" s="5" t="s">
        <v>1038</v>
      </c>
      <c r="E380" s="5" t="s">
        <v>2131</v>
      </c>
      <c r="F380" s="5" t="s">
        <v>2229</v>
      </c>
      <c r="G380" s="5">
        <v>1</v>
      </c>
      <c r="H380" s="5">
        <v>1</v>
      </c>
      <c r="I380" s="5" t="s">
        <v>2310</v>
      </c>
      <c r="J380" s="13">
        <v>0.80175532230326751</v>
      </c>
      <c r="K380" s="5">
        <v>2017</v>
      </c>
      <c r="L380" s="5" t="s">
        <v>1981</v>
      </c>
      <c r="M380" s="12">
        <v>80</v>
      </c>
      <c r="N380" s="5">
        <v>2015</v>
      </c>
      <c r="O380" s="5" t="s">
        <v>1981</v>
      </c>
      <c r="P380" s="12"/>
      <c r="R380" s="5" t="s">
        <v>1569</v>
      </c>
      <c r="S380" s="12"/>
      <c r="U380" s="5" t="s">
        <v>1569</v>
      </c>
      <c r="V380" s="12">
        <v>0.99999997402443574</v>
      </c>
      <c r="W380" s="5">
        <v>2015</v>
      </c>
      <c r="X380" s="5" t="s">
        <v>1981</v>
      </c>
      <c r="Y380" s="12">
        <v>0</v>
      </c>
      <c r="Z380" s="5">
        <v>2015</v>
      </c>
      <c r="AA380" s="5" t="s">
        <v>1981</v>
      </c>
      <c r="AB380" s="12">
        <v>0</v>
      </c>
      <c r="AC380" s="5">
        <v>2015</v>
      </c>
      <c r="AD380" s="5" t="s">
        <v>1981</v>
      </c>
      <c r="AE380" s="14">
        <v>44.075829383886258</v>
      </c>
      <c r="AF380" s="5">
        <v>2015</v>
      </c>
      <c r="AG380" s="5" t="s">
        <v>1981</v>
      </c>
      <c r="AH380" s="14"/>
      <c r="AJ380" s="5" t="s">
        <v>1569</v>
      </c>
    </row>
    <row r="381" spans="1:36" ht="12.75" customHeight="1" x14ac:dyDescent="0.25">
      <c r="A381" s="5" t="s">
        <v>1982</v>
      </c>
      <c r="B381" s="5" t="s">
        <v>1058</v>
      </c>
      <c r="C381" s="5" t="s">
        <v>1057</v>
      </c>
      <c r="D381" s="5" t="s">
        <v>1038</v>
      </c>
      <c r="E381" s="5" t="s">
        <v>2132</v>
      </c>
      <c r="F381" s="5" t="s">
        <v>2230</v>
      </c>
      <c r="G381" s="5">
        <v>2</v>
      </c>
      <c r="H381" s="5">
        <v>1</v>
      </c>
      <c r="I381" s="5" t="s">
        <v>2311</v>
      </c>
      <c r="J381" s="13" t="s">
        <v>1569</v>
      </c>
      <c r="K381" s="5" t="s">
        <v>1569</v>
      </c>
      <c r="L381" s="5" t="s">
        <v>1569</v>
      </c>
      <c r="M381" s="12">
        <v>91.900001525878906</v>
      </c>
      <c r="N381" s="5">
        <v>2010</v>
      </c>
      <c r="O381" s="5" t="s">
        <v>1982</v>
      </c>
      <c r="P381" s="12"/>
      <c r="R381" s="5" t="s">
        <v>1569</v>
      </c>
      <c r="S381" s="12"/>
      <c r="U381" s="5" t="s">
        <v>1569</v>
      </c>
      <c r="V381" s="12" t="s">
        <v>1569</v>
      </c>
      <c r="W381" s="5" t="s">
        <v>1569</v>
      </c>
      <c r="X381" s="5" t="s">
        <v>1569</v>
      </c>
      <c r="Y381" s="12" t="s">
        <v>1569</v>
      </c>
      <c r="Z381" s="5" t="s">
        <v>1569</v>
      </c>
      <c r="AA381" s="5" t="s">
        <v>1569</v>
      </c>
      <c r="AB381" s="12" t="s">
        <v>1569</v>
      </c>
      <c r="AC381" s="5" t="s">
        <v>1569</v>
      </c>
      <c r="AD381" s="5" t="s">
        <v>1569</v>
      </c>
      <c r="AE381" s="14" t="s">
        <v>1569</v>
      </c>
      <c r="AF381" s="5" t="s">
        <v>1569</v>
      </c>
      <c r="AG381" s="5" t="s">
        <v>1569</v>
      </c>
      <c r="AH381" s="14"/>
      <c r="AJ381" s="5" t="s">
        <v>1569</v>
      </c>
    </row>
    <row r="382" spans="1:36" ht="12.75" customHeight="1" x14ac:dyDescent="0.25">
      <c r="A382" s="5" t="s">
        <v>1985</v>
      </c>
      <c r="B382" s="5" t="s">
        <v>1067</v>
      </c>
      <c r="C382" s="5" t="s">
        <v>1066</v>
      </c>
      <c r="D382" s="5" t="s">
        <v>1038</v>
      </c>
      <c r="E382" s="5" t="s">
        <v>2135</v>
      </c>
      <c r="F382" s="5" t="s">
        <v>2233</v>
      </c>
      <c r="G382" s="5">
        <v>1</v>
      </c>
      <c r="H382" s="5">
        <v>2</v>
      </c>
      <c r="I382" s="5" t="s">
        <v>2314</v>
      </c>
      <c r="J382" s="13">
        <v>0.25760698266456544</v>
      </c>
      <c r="K382" s="5">
        <v>2019</v>
      </c>
      <c r="L382" s="5" t="s">
        <v>1985</v>
      </c>
      <c r="M382" s="12">
        <v>100</v>
      </c>
      <c r="N382" s="5">
        <v>2019</v>
      </c>
      <c r="O382" s="5" t="s">
        <v>1985</v>
      </c>
      <c r="P382" s="12"/>
      <c r="R382" s="5" t="s">
        <v>1569</v>
      </c>
      <c r="S382" s="12"/>
      <c r="U382" s="5" t="s">
        <v>1569</v>
      </c>
      <c r="V382" s="12">
        <v>0</v>
      </c>
      <c r="W382" s="5">
        <v>2019</v>
      </c>
      <c r="X382" s="5" t="s">
        <v>1985</v>
      </c>
      <c r="Y382" s="12">
        <v>0</v>
      </c>
      <c r="Z382" s="5">
        <v>2019</v>
      </c>
      <c r="AA382" s="5" t="s">
        <v>1985</v>
      </c>
      <c r="AB382" s="12">
        <v>0</v>
      </c>
      <c r="AC382" s="5">
        <v>2019</v>
      </c>
      <c r="AD382" s="5" t="s">
        <v>1985</v>
      </c>
      <c r="AE382" s="14">
        <v>100</v>
      </c>
      <c r="AF382" s="5">
        <v>2019</v>
      </c>
      <c r="AG382" s="5" t="s">
        <v>1985</v>
      </c>
      <c r="AH382" s="14"/>
      <c r="AJ382" s="5" t="s">
        <v>1569</v>
      </c>
    </row>
    <row r="383" spans="1:36" ht="12.75" customHeight="1" x14ac:dyDescent="0.25">
      <c r="A383" s="5" t="s">
        <v>1986</v>
      </c>
      <c r="B383" s="5" t="s">
        <v>1067</v>
      </c>
      <c r="C383" s="5" t="s">
        <v>1066</v>
      </c>
      <c r="D383" s="5" t="s">
        <v>35</v>
      </c>
      <c r="E383" s="5" t="s">
        <v>1068</v>
      </c>
      <c r="F383" s="5" t="s">
        <v>2234</v>
      </c>
      <c r="G383" s="5">
        <v>1</v>
      </c>
      <c r="H383" s="5">
        <v>2</v>
      </c>
      <c r="I383" s="5" t="s">
        <v>2315</v>
      </c>
      <c r="J383" s="13">
        <v>0.16198893278143675</v>
      </c>
      <c r="K383" s="5">
        <v>2019</v>
      </c>
      <c r="L383" s="5" t="s">
        <v>1986</v>
      </c>
      <c r="M383" s="12">
        <v>100</v>
      </c>
      <c r="N383" s="5">
        <v>2019</v>
      </c>
      <c r="O383" s="5" t="s">
        <v>1986</v>
      </c>
      <c r="P383" s="12"/>
      <c r="R383" s="5" t="s">
        <v>1569</v>
      </c>
      <c r="S383" s="12"/>
      <c r="U383" s="5" t="s">
        <v>1569</v>
      </c>
      <c r="V383" s="12">
        <v>0</v>
      </c>
      <c r="W383" s="5">
        <v>2019</v>
      </c>
      <c r="X383" s="5" t="s">
        <v>1986</v>
      </c>
      <c r="Y383" s="12">
        <v>0</v>
      </c>
      <c r="Z383" s="5">
        <v>2019</v>
      </c>
      <c r="AA383" s="5" t="s">
        <v>1986</v>
      </c>
      <c r="AB383" s="12">
        <v>0</v>
      </c>
      <c r="AC383" s="5">
        <v>2019</v>
      </c>
      <c r="AD383" s="5" t="s">
        <v>1986</v>
      </c>
      <c r="AE383" s="14">
        <v>100</v>
      </c>
      <c r="AF383" s="5">
        <v>2019</v>
      </c>
      <c r="AG383" s="5" t="s">
        <v>1986</v>
      </c>
      <c r="AH383" s="14"/>
      <c r="AJ383" s="5" t="s">
        <v>1569</v>
      </c>
    </row>
    <row r="384" spans="1:36" ht="12.75" customHeight="1" x14ac:dyDescent="0.25">
      <c r="A384" s="5" t="s">
        <v>1987</v>
      </c>
      <c r="B384" s="5" t="s">
        <v>1067</v>
      </c>
      <c r="C384" s="5" t="s">
        <v>1066</v>
      </c>
      <c r="D384" s="5" t="s">
        <v>35</v>
      </c>
      <c r="E384" s="5" t="s">
        <v>2136</v>
      </c>
      <c r="F384" s="5" t="s">
        <v>2235</v>
      </c>
      <c r="G384" s="5">
        <v>1</v>
      </c>
      <c r="H384" s="5">
        <v>1</v>
      </c>
      <c r="I384" s="5" t="s">
        <v>2316</v>
      </c>
      <c r="J384" s="13">
        <v>0.81869236899024789</v>
      </c>
      <c r="K384" s="5">
        <v>2019</v>
      </c>
      <c r="L384" s="5" t="s">
        <v>1987</v>
      </c>
      <c r="M384" s="12">
        <v>100</v>
      </c>
      <c r="N384" s="5">
        <v>2019</v>
      </c>
      <c r="O384" s="5" t="s">
        <v>1987</v>
      </c>
      <c r="P384" s="12"/>
      <c r="R384" s="5" t="s">
        <v>1569</v>
      </c>
      <c r="S384" s="12"/>
      <c r="U384" s="5" t="s">
        <v>1569</v>
      </c>
      <c r="V384" s="12">
        <v>0</v>
      </c>
      <c r="W384" s="5">
        <v>2019</v>
      </c>
      <c r="X384" s="5" t="s">
        <v>1987</v>
      </c>
      <c r="Y384" s="12">
        <v>0</v>
      </c>
      <c r="Z384" s="5">
        <v>2019</v>
      </c>
      <c r="AA384" s="5" t="s">
        <v>1987</v>
      </c>
      <c r="AB384" s="12">
        <v>0</v>
      </c>
      <c r="AC384" s="5">
        <v>2019</v>
      </c>
      <c r="AD384" s="5" t="s">
        <v>1987</v>
      </c>
      <c r="AE384" s="14">
        <v>100</v>
      </c>
      <c r="AF384" s="5">
        <v>2019</v>
      </c>
      <c r="AG384" s="5" t="s">
        <v>1987</v>
      </c>
      <c r="AH384" s="14"/>
      <c r="AJ384" s="5" t="s">
        <v>1569</v>
      </c>
    </row>
    <row r="385" spans="1:36" ht="12.75" customHeight="1" x14ac:dyDescent="0.25">
      <c r="A385" s="5" t="s">
        <v>1989</v>
      </c>
      <c r="B385" s="5" t="s">
        <v>1074</v>
      </c>
      <c r="C385" s="5" t="s">
        <v>1073</v>
      </c>
      <c r="D385" s="5" t="s">
        <v>1038</v>
      </c>
      <c r="E385" s="5" t="s">
        <v>2137</v>
      </c>
      <c r="F385" s="5" t="s">
        <v>2236</v>
      </c>
      <c r="G385" s="5">
        <v>2</v>
      </c>
      <c r="H385" s="5">
        <v>1</v>
      </c>
      <c r="I385" s="5" t="s">
        <v>2318</v>
      </c>
      <c r="J385" s="13" t="s">
        <v>1569</v>
      </c>
      <c r="K385" s="5" t="s">
        <v>1569</v>
      </c>
      <c r="L385" s="5" t="s">
        <v>1569</v>
      </c>
      <c r="M385" s="12" t="s">
        <v>1569</v>
      </c>
      <c r="N385" s="5" t="s">
        <v>1569</v>
      </c>
      <c r="O385" s="5" t="s">
        <v>1569</v>
      </c>
      <c r="P385" s="12"/>
      <c r="R385" s="5" t="s">
        <v>1569</v>
      </c>
      <c r="S385" s="12"/>
      <c r="U385" s="5" t="s">
        <v>1569</v>
      </c>
      <c r="V385" s="12">
        <v>0</v>
      </c>
      <c r="W385" s="5">
        <v>2017</v>
      </c>
      <c r="X385" s="5" t="s">
        <v>1989</v>
      </c>
      <c r="Y385" s="12">
        <v>0</v>
      </c>
      <c r="Z385" s="5">
        <v>2017</v>
      </c>
      <c r="AA385" s="5" t="s">
        <v>1989</v>
      </c>
      <c r="AB385" s="12">
        <v>0</v>
      </c>
      <c r="AC385" s="5">
        <v>2017</v>
      </c>
      <c r="AD385" s="5" t="s">
        <v>1989</v>
      </c>
      <c r="AE385" s="14">
        <v>0</v>
      </c>
      <c r="AF385" s="5">
        <v>2017</v>
      </c>
      <c r="AG385" s="5" t="s">
        <v>1989</v>
      </c>
      <c r="AH385" s="14"/>
      <c r="AJ385" s="5" t="s">
        <v>1569</v>
      </c>
    </row>
    <row r="386" spans="1:36" ht="12.75" customHeight="1" x14ac:dyDescent="0.25">
      <c r="A386" s="5" t="s">
        <v>1990</v>
      </c>
      <c r="B386" s="5" t="s">
        <v>1074</v>
      </c>
      <c r="C386" s="5" t="s">
        <v>1073</v>
      </c>
      <c r="D386" s="5" t="s">
        <v>1038</v>
      </c>
      <c r="E386" s="5" t="s">
        <v>2138</v>
      </c>
      <c r="F386" s="5" t="s">
        <v>2237</v>
      </c>
      <c r="G386" s="5">
        <v>2</v>
      </c>
      <c r="H386" s="5">
        <v>1</v>
      </c>
      <c r="I386" s="5" t="s">
        <v>2319</v>
      </c>
      <c r="J386" s="13" t="s">
        <v>1569</v>
      </c>
      <c r="K386" s="5" t="s">
        <v>1569</v>
      </c>
      <c r="L386" s="5" t="s">
        <v>1569</v>
      </c>
      <c r="M386" s="12" t="s">
        <v>1569</v>
      </c>
      <c r="N386" s="5" t="s">
        <v>1569</v>
      </c>
      <c r="O386" s="5" t="s">
        <v>1569</v>
      </c>
      <c r="P386" s="12"/>
      <c r="R386" s="5" t="s">
        <v>1569</v>
      </c>
      <c r="S386" s="12"/>
      <c r="U386" s="5" t="s">
        <v>1569</v>
      </c>
      <c r="V386" s="12">
        <v>0</v>
      </c>
      <c r="W386" s="5">
        <v>2017</v>
      </c>
      <c r="X386" s="5" t="s">
        <v>1990</v>
      </c>
      <c r="Y386" s="12">
        <v>0</v>
      </c>
      <c r="Z386" s="5">
        <v>2017</v>
      </c>
      <c r="AA386" s="5" t="s">
        <v>1990</v>
      </c>
      <c r="AB386" s="12">
        <v>0</v>
      </c>
      <c r="AC386" s="5">
        <v>2017</v>
      </c>
      <c r="AD386" s="5" t="s">
        <v>1990</v>
      </c>
      <c r="AE386" s="14">
        <v>0</v>
      </c>
      <c r="AF386" s="5">
        <v>2017</v>
      </c>
      <c r="AG386" s="5" t="s">
        <v>1990</v>
      </c>
      <c r="AH386" s="14"/>
      <c r="AJ386" s="5" t="s">
        <v>1569</v>
      </c>
    </row>
    <row r="387" spans="1:36" ht="12.75" customHeight="1" x14ac:dyDescent="0.25">
      <c r="A387" s="5" t="s">
        <v>1993</v>
      </c>
      <c r="B387" s="5" t="s">
        <v>1095</v>
      </c>
      <c r="C387" s="5" t="s">
        <v>1094</v>
      </c>
      <c r="D387" s="5" t="s">
        <v>1038</v>
      </c>
      <c r="E387" s="5" t="s">
        <v>2139</v>
      </c>
      <c r="F387" s="5" t="s">
        <v>2239</v>
      </c>
      <c r="G387" s="5">
        <v>3</v>
      </c>
      <c r="H387" s="5">
        <v>1</v>
      </c>
      <c r="I387" s="5" t="s">
        <v>2322</v>
      </c>
      <c r="J387" s="13">
        <v>0.69224667693296238</v>
      </c>
      <c r="K387" s="5">
        <v>2009</v>
      </c>
      <c r="L387" s="5" t="s">
        <v>1993</v>
      </c>
      <c r="M387" s="12">
        <v>85</v>
      </c>
      <c r="N387" s="5">
        <v>2009</v>
      </c>
      <c r="O387" s="5" t="s">
        <v>1993</v>
      </c>
      <c r="P387" s="12"/>
      <c r="R387" s="5" t="s">
        <v>1569</v>
      </c>
      <c r="S387" s="12"/>
      <c r="U387" s="5" t="s">
        <v>1569</v>
      </c>
      <c r="V387" s="12">
        <v>4.0293042292418075</v>
      </c>
      <c r="W387" s="5">
        <v>2009</v>
      </c>
      <c r="X387" s="5" t="s">
        <v>1993</v>
      </c>
      <c r="Y387" s="12">
        <v>0</v>
      </c>
      <c r="Z387" s="5">
        <v>2009</v>
      </c>
      <c r="AA387" s="5" t="s">
        <v>1993</v>
      </c>
      <c r="AB387" s="12">
        <v>0</v>
      </c>
      <c r="AC387" s="5">
        <v>2009</v>
      </c>
      <c r="AD387" s="5" t="s">
        <v>1993</v>
      </c>
      <c r="AE387" s="14">
        <v>100</v>
      </c>
      <c r="AF387" s="5">
        <v>2009</v>
      </c>
      <c r="AG387" s="5" t="s">
        <v>1993</v>
      </c>
      <c r="AH387" s="14"/>
      <c r="AJ387" s="5" t="s">
        <v>1569</v>
      </c>
    </row>
    <row r="388" spans="1:36" ht="12.75" customHeight="1" x14ac:dyDescent="0.25">
      <c r="A388" s="5" t="s">
        <v>1996</v>
      </c>
      <c r="B388" s="5" t="s">
        <v>1103</v>
      </c>
      <c r="C388" s="5" t="s">
        <v>1102</v>
      </c>
      <c r="D388" s="5" t="s">
        <v>1038</v>
      </c>
      <c r="E388" s="5" t="s">
        <v>2140</v>
      </c>
      <c r="F388" s="5" t="s">
        <v>2240</v>
      </c>
      <c r="G388" s="5">
        <v>1</v>
      </c>
      <c r="H388" s="5">
        <v>1</v>
      </c>
      <c r="I388" s="5" t="s">
        <v>2325</v>
      </c>
      <c r="J388" s="13">
        <v>2.1537236918664764</v>
      </c>
      <c r="K388" s="5">
        <v>2017</v>
      </c>
      <c r="L388" s="5" t="s">
        <v>1996</v>
      </c>
      <c r="M388" s="12">
        <v>100</v>
      </c>
      <c r="N388" s="5">
        <v>2017</v>
      </c>
      <c r="O388" s="5" t="s">
        <v>1996</v>
      </c>
      <c r="P388" s="12"/>
      <c r="R388" s="5" t="s">
        <v>1569</v>
      </c>
      <c r="S388" s="12"/>
      <c r="U388" s="5" t="s">
        <v>1569</v>
      </c>
      <c r="V388" s="12">
        <v>0</v>
      </c>
      <c r="W388" s="5">
        <v>2017</v>
      </c>
      <c r="X388" s="5" t="s">
        <v>1996</v>
      </c>
      <c r="Y388" s="12">
        <v>0</v>
      </c>
      <c r="Z388" s="5">
        <v>2017</v>
      </c>
      <c r="AA388" s="5" t="s">
        <v>1996</v>
      </c>
      <c r="AB388" s="12">
        <v>0</v>
      </c>
      <c r="AC388" s="5">
        <v>2017</v>
      </c>
      <c r="AD388" s="5" t="s">
        <v>1996</v>
      </c>
      <c r="AE388" s="14">
        <v>0</v>
      </c>
      <c r="AF388" s="5">
        <v>2017</v>
      </c>
      <c r="AG388" s="5" t="s">
        <v>1996</v>
      </c>
      <c r="AH388" s="14"/>
      <c r="AJ388" s="5" t="s">
        <v>1569</v>
      </c>
    </row>
    <row r="389" spans="1:36" ht="12.75" customHeight="1" x14ac:dyDescent="0.25">
      <c r="A389" s="5" t="s">
        <v>1998</v>
      </c>
      <c r="B389" s="5" t="s">
        <v>1108</v>
      </c>
      <c r="C389" s="5" t="s">
        <v>1107</v>
      </c>
      <c r="D389" s="5" t="s">
        <v>1038</v>
      </c>
      <c r="E389" s="5" t="s">
        <v>2142</v>
      </c>
      <c r="F389" s="5" t="s">
        <v>2241</v>
      </c>
      <c r="G389" s="5">
        <v>2</v>
      </c>
      <c r="H389" s="5">
        <v>1</v>
      </c>
      <c r="I389" s="5" t="s">
        <v>2326</v>
      </c>
      <c r="J389" s="13">
        <v>0.91417698239510647</v>
      </c>
      <c r="K389" s="5">
        <v>2012</v>
      </c>
      <c r="L389" s="5" t="s">
        <v>1998</v>
      </c>
      <c r="M389" s="12">
        <v>96.699996948242202</v>
      </c>
      <c r="N389" s="5">
        <v>2015</v>
      </c>
      <c r="O389" s="5" t="s">
        <v>1998</v>
      </c>
      <c r="P389" s="12"/>
      <c r="R389" s="5" t="s">
        <v>1569</v>
      </c>
      <c r="S389" s="12"/>
      <c r="U389" s="5" t="s">
        <v>1569</v>
      </c>
      <c r="V389" s="12">
        <v>1.0442565429892739E-2</v>
      </c>
      <c r="W389" s="5">
        <v>2009</v>
      </c>
      <c r="X389" s="5" t="s">
        <v>1998</v>
      </c>
      <c r="Y389" s="12">
        <v>0</v>
      </c>
      <c r="Z389" s="5">
        <v>2012</v>
      </c>
      <c r="AA389" s="5" t="s">
        <v>1998</v>
      </c>
      <c r="AB389" s="12">
        <v>2.2447828226552055E-3</v>
      </c>
      <c r="AC389" s="5">
        <v>2012</v>
      </c>
      <c r="AD389" s="5" t="s">
        <v>1998</v>
      </c>
      <c r="AE389" s="14">
        <v>0</v>
      </c>
      <c r="AF389" s="5">
        <v>2012</v>
      </c>
      <c r="AG389" s="5" t="s">
        <v>1998</v>
      </c>
      <c r="AH389" s="14"/>
      <c r="AJ389" s="5" t="s">
        <v>1569</v>
      </c>
    </row>
    <row r="390" spans="1:36" ht="12.75" customHeight="1" x14ac:dyDescent="0.25">
      <c r="A390" s="5" t="s">
        <v>2001</v>
      </c>
      <c r="B390" s="5" t="s">
        <v>1108</v>
      </c>
      <c r="C390" s="5" t="s">
        <v>1107</v>
      </c>
      <c r="D390" s="5" t="s">
        <v>1038</v>
      </c>
      <c r="E390" s="5" t="s">
        <v>2145</v>
      </c>
      <c r="F390" s="5" t="s">
        <v>3213</v>
      </c>
      <c r="G390" s="5">
        <v>2</v>
      </c>
      <c r="H390" s="5">
        <v>1</v>
      </c>
      <c r="I390" s="5" t="s">
        <v>2326</v>
      </c>
      <c r="J390" s="13">
        <v>1.1189658986876023</v>
      </c>
      <c r="K390" s="5">
        <v>2014</v>
      </c>
      <c r="L390" s="5" t="s">
        <v>2001</v>
      </c>
      <c r="M390" s="12">
        <v>100</v>
      </c>
      <c r="N390" s="5">
        <v>2015</v>
      </c>
      <c r="O390" s="5" t="s">
        <v>2001</v>
      </c>
      <c r="P390" s="12"/>
      <c r="R390" s="5" t="s">
        <v>1569</v>
      </c>
      <c r="S390" s="12"/>
      <c r="U390" s="5" t="s">
        <v>1569</v>
      </c>
      <c r="V390" s="12">
        <v>0.26700341841890435</v>
      </c>
      <c r="W390" s="5">
        <v>2015</v>
      </c>
      <c r="X390" s="5" t="s">
        <v>2001</v>
      </c>
      <c r="Y390" s="12">
        <v>0</v>
      </c>
      <c r="Z390" s="5">
        <v>2015</v>
      </c>
      <c r="AA390" s="5" t="s">
        <v>2001</v>
      </c>
      <c r="AB390" s="12">
        <v>0</v>
      </c>
      <c r="AC390" s="5">
        <v>2015</v>
      </c>
      <c r="AD390" s="5" t="s">
        <v>2001</v>
      </c>
      <c r="AE390" s="14">
        <v>0</v>
      </c>
      <c r="AF390" s="5">
        <v>2015</v>
      </c>
      <c r="AG390" s="5" t="s">
        <v>2001</v>
      </c>
      <c r="AH390" s="14"/>
      <c r="AJ390" s="5" t="s">
        <v>1569</v>
      </c>
    </row>
    <row r="391" spans="1:36" ht="12.75" customHeight="1" x14ac:dyDescent="0.25">
      <c r="A391" s="5" t="s">
        <v>2004</v>
      </c>
      <c r="B391" s="5" t="s">
        <v>1516</v>
      </c>
      <c r="C391" s="5" t="s">
        <v>1687</v>
      </c>
      <c r="D391" s="5" t="s">
        <v>620</v>
      </c>
      <c r="E391" s="5" t="s">
        <v>2146</v>
      </c>
      <c r="F391" s="5" t="s">
        <v>2242</v>
      </c>
      <c r="G391" s="5">
        <v>1</v>
      </c>
      <c r="H391" s="5">
        <v>1</v>
      </c>
      <c r="I391" s="5" t="s">
        <v>2328</v>
      </c>
      <c r="J391" s="13">
        <v>1.2711424053003417</v>
      </c>
      <c r="K391" s="5">
        <v>2015</v>
      </c>
      <c r="L391" s="5" t="s">
        <v>2004</v>
      </c>
      <c r="M391" s="12">
        <v>100</v>
      </c>
      <c r="N391" s="5">
        <v>2015</v>
      </c>
      <c r="O391" s="5" t="s">
        <v>2004</v>
      </c>
      <c r="P391" s="12"/>
      <c r="R391" s="5" t="s">
        <v>1569</v>
      </c>
      <c r="S391" s="12"/>
      <c r="U391" s="5" t="s">
        <v>1569</v>
      </c>
      <c r="V391" s="12">
        <v>0</v>
      </c>
      <c r="W391" s="5">
        <v>2015</v>
      </c>
      <c r="X391" s="5" t="s">
        <v>2004</v>
      </c>
      <c r="Y391" s="12">
        <v>0</v>
      </c>
      <c r="Z391" s="5">
        <v>2015</v>
      </c>
      <c r="AA391" s="5" t="s">
        <v>2004</v>
      </c>
      <c r="AB391" s="12">
        <v>0</v>
      </c>
      <c r="AC391" s="5">
        <v>2015</v>
      </c>
      <c r="AD391" s="5" t="s">
        <v>2004</v>
      </c>
      <c r="AE391" s="14">
        <v>0</v>
      </c>
      <c r="AF391" s="5">
        <v>2015</v>
      </c>
      <c r="AG391" s="5" t="s">
        <v>2004</v>
      </c>
      <c r="AH391" s="14"/>
      <c r="AJ391" s="5" t="s">
        <v>1569</v>
      </c>
    </row>
    <row r="392" spans="1:36" ht="12.75" customHeight="1" x14ac:dyDescent="0.25">
      <c r="A392" s="5" t="s">
        <v>2005</v>
      </c>
      <c r="B392" s="5" t="s">
        <v>1516</v>
      </c>
      <c r="C392" s="5" t="s">
        <v>1687</v>
      </c>
      <c r="D392" s="5" t="s">
        <v>620</v>
      </c>
      <c r="E392" s="5" t="s">
        <v>2147</v>
      </c>
      <c r="F392" s="5" t="s">
        <v>2243</v>
      </c>
      <c r="G392" s="5">
        <v>1</v>
      </c>
      <c r="H392" s="5">
        <v>2</v>
      </c>
      <c r="I392" s="5" t="s">
        <v>2329</v>
      </c>
      <c r="J392" s="13">
        <v>0.98389864699733764</v>
      </c>
      <c r="K392" s="5">
        <v>2015</v>
      </c>
      <c r="L392" s="5" t="s">
        <v>2005</v>
      </c>
      <c r="M392" s="12">
        <v>99.800003051757798</v>
      </c>
      <c r="N392" s="5">
        <v>2015</v>
      </c>
      <c r="O392" s="5" t="s">
        <v>2005</v>
      </c>
      <c r="P392" s="12"/>
      <c r="R392" s="5" t="s">
        <v>1569</v>
      </c>
      <c r="S392" s="12"/>
      <c r="U392" s="5" t="s">
        <v>1569</v>
      </c>
      <c r="V392" s="12">
        <v>0</v>
      </c>
      <c r="W392" s="5">
        <v>2015</v>
      </c>
      <c r="X392" s="5" t="s">
        <v>2005</v>
      </c>
      <c r="Y392" s="12">
        <v>0</v>
      </c>
      <c r="Z392" s="5">
        <v>2015</v>
      </c>
      <c r="AA392" s="5" t="s">
        <v>2005</v>
      </c>
      <c r="AB392" s="12">
        <v>0</v>
      </c>
      <c r="AC392" s="5">
        <v>2015</v>
      </c>
      <c r="AD392" s="5" t="s">
        <v>2005</v>
      </c>
      <c r="AE392" s="14">
        <v>100</v>
      </c>
      <c r="AF392" s="5">
        <v>2015</v>
      </c>
      <c r="AG392" s="5" t="s">
        <v>2005</v>
      </c>
      <c r="AH392" s="14"/>
      <c r="AJ392" s="5" t="s">
        <v>1569</v>
      </c>
    </row>
    <row r="393" spans="1:36" ht="12.75" customHeight="1" x14ac:dyDescent="0.25">
      <c r="A393" s="5" t="s">
        <v>2006</v>
      </c>
      <c r="B393" s="5" t="s">
        <v>1516</v>
      </c>
      <c r="C393" s="5" t="s">
        <v>1687</v>
      </c>
      <c r="D393" s="5" t="s">
        <v>620</v>
      </c>
      <c r="E393" s="5" t="s">
        <v>2148</v>
      </c>
      <c r="F393" s="5" t="s">
        <v>2244</v>
      </c>
      <c r="G393" s="5">
        <v>1</v>
      </c>
      <c r="H393" s="5">
        <v>1</v>
      </c>
      <c r="J393" s="13">
        <v>0.73445601788777026</v>
      </c>
      <c r="K393" s="5">
        <v>2019</v>
      </c>
      <c r="L393" s="5" t="s">
        <v>2006</v>
      </c>
      <c r="M393" s="12">
        <v>100</v>
      </c>
      <c r="N393" s="5">
        <v>2019</v>
      </c>
      <c r="O393" s="5" t="s">
        <v>2006</v>
      </c>
      <c r="P393" s="12"/>
      <c r="R393" s="5" t="s">
        <v>1569</v>
      </c>
      <c r="S393" s="12"/>
      <c r="U393" s="5" t="s">
        <v>1569</v>
      </c>
      <c r="V393" s="12">
        <v>0</v>
      </c>
      <c r="W393" s="5">
        <v>2015</v>
      </c>
      <c r="X393" s="5" t="s">
        <v>2006</v>
      </c>
      <c r="Y393" s="12">
        <v>0</v>
      </c>
      <c r="Z393" s="5">
        <v>2015</v>
      </c>
      <c r="AA393" s="5" t="s">
        <v>2006</v>
      </c>
      <c r="AB393" s="12">
        <v>0</v>
      </c>
      <c r="AC393" s="5">
        <v>2015</v>
      </c>
      <c r="AD393" s="5" t="s">
        <v>2006</v>
      </c>
      <c r="AE393" s="14" t="s">
        <v>1569</v>
      </c>
      <c r="AF393" s="5" t="s">
        <v>1569</v>
      </c>
      <c r="AG393" s="5" t="s">
        <v>1569</v>
      </c>
      <c r="AH393" s="14"/>
      <c r="AJ393" s="5" t="s">
        <v>1569</v>
      </c>
    </row>
    <row r="394" spans="1:36" ht="12.75" customHeight="1" x14ac:dyDescent="0.25">
      <c r="A394" s="5" t="s">
        <v>2007</v>
      </c>
      <c r="B394" s="5" t="s">
        <v>658</v>
      </c>
      <c r="C394" s="5" t="s">
        <v>657</v>
      </c>
      <c r="D394" s="5" t="s">
        <v>620</v>
      </c>
      <c r="E394" s="5" t="s">
        <v>662</v>
      </c>
      <c r="F394" s="5" t="s">
        <v>661</v>
      </c>
      <c r="G394" s="5">
        <v>2</v>
      </c>
      <c r="H394" s="5">
        <v>1</v>
      </c>
      <c r="I394" s="5" t="s">
        <v>2330</v>
      </c>
      <c r="J394" s="13" t="s">
        <v>1569</v>
      </c>
      <c r="K394" s="5" t="s">
        <v>1569</v>
      </c>
      <c r="L394" s="5" t="s">
        <v>1569</v>
      </c>
      <c r="M394" s="12">
        <v>58.330001831054702</v>
      </c>
      <c r="N394" s="5">
        <v>2009</v>
      </c>
      <c r="O394" s="5" t="s">
        <v>2007</v>
      </c>
      <c r="P394" s="12"/>
      <c r="R394" s="5" t="s">
        <v>1569</v>
      </c>
      <c r="S394" s="12"/>
      <c r="U394" s="5" t="s">
        <v>1569</v>
      </c>
      <c r="V394" s="12">
        <v>0</v>
      </c>
      <c r="W394" s="5">
        <v>2009</v>
      </c>
      <c r="X394" s="5" t="s">
        <v>2007</v>
      </c>
      <c r="Y394" s="12">
        <v>0</v>
      </c>
      <c r="Z394" s="5">
        <v>2009</v>
      </c>
      <c r="AA394" s="5" t="s">
        <v>2007</v>
      </c>
      <c r="AB394" s="12">
        <v>0</v>
      </c>
      <c r="AC394" s="5">
        <v>2009</v>
      </c>
      <c r="AD394" s="5" t="s">
        <v>2007</v>
      </c>
      <c r="AE394" s="14">
        <v>98.363917929497063</v>
      </c>
      <c r="AF394" s="5">
        <v>2009</v>
      </c>
      <c r="AG394" s="5" t="s">
        <v>2007</v>
      </c>
      <c r="AH394" s="14"/>
      <c r="AJ394" s="5" t="s">
        <v>1569</v>
      </c>
    </row>
    <row r="395" spans="1:36" ht="12.75" customHeight="1" x14ac:dyDescent="0.25">
      <c r="A395" s="5" t="s">
        <v>2008</v>
      </c>
      <c r="B395" s="5" t="s">
        <v>1517</v>
      </c>
      <c r="C395" s="5" t="s">
        <v>1689</v>
      </c>
      <c r="D395" s="5" t="s">
        <v>360</v>
      </c>
      <c r="E395" s="5" t="s">
        <v>2149</v>
      </c>
      <c r="F395" s="5" t="s">
        <v>3332</v>
      </c>
      <c r="G395" s="5">
        <v>2</v>
      </c>
      <c r="H395" s="5">
        <v>3</v>
      </c>
      <c r="I395" s="5" t="s">
        <v>2331</v>
      </c>
      <c r="J395" s="13">
        <v>0.3277886403750061</v>
      </c>
      <c r="K395" s="5">
        <v>2009</v>
      </c>
      <c r="L395" s="5" t="s">
        <v>2008</v>
      </c>
      <c r="M395" s="12">
        <v>32</v>
      </c>
      <c r="N395" s="5">
        <v>2009</v>
      </c>
      <c r="O395" s="5" t="s">
        <v>2008</v>
      </c>
      <c r="P395" s="12"/>
      <c r="R395" s="5" t="s">
        <v>1569</v>
      </c>
      <c r="S395" s="12"/>
      <c r="U395" s="5" t="s">
        <v>1569</v>
      </c>
      <c r="V395" s="12" t="s">
        <v>1569</v>
      </c>
      <c r="W395" s="5" t="s">
        <v>1569</v>
      </c>
      <c r="X395" s="5" t="s">
        <v>1569</v>
      </c>
      <c r="Y395" s="12" t="s">
        <v>1569</v>
      </c>
      <c r="Z395" s="5" t="s">
        <v>1569</v>
      </c>
      <c r="AA395" s="5" t="s">
        <v>1569</v>
      </c>
      <c r="AB395" s="12" t="s">
        <v>1569</v>
      </c>
      <c r="AC395" s="5" t="s">
        <v>1569</v>
      </c>
      <c r="AD395" s="5" t="s">
        <v>1569</v>
      </c>
      <c r="AE395" s="14" t="s">
        <v>1569</v>
      </c>
      <c r="AF395" s="5" t="s">
        <v>1569</v>
      </c>
      <c r="AG395" s="5" t="s">
        <v>1569</v>
      </c>
      <c r="AH395" s="14"/>
      <c r="AJ395" s="5" t="s">
        <v>1569</v>
      </c>
    </row>
    <row r="396" spans="1:36" ht="12.75" customHeight="1" x14ac:dyDescent="0.25">
      <c r="A396" s="5" t="s">
        <v>2009</v>
      </c>
      <c r="B396" s="5" t="s">
        <v>1518</v>
      </c>
      <c r="C396" s="5" t="s">
        <v>1690</v>
      </c>
      <c r="D396" s="5" t="s">
        <v>360</v>
      </c>
      <c r="E396" s="5" t="s">
        <v>2150</v>
      </c>
      <c r="F396" s="5" t="s">
        <v>3216</v>
      </c>
      <c r="G396" s="5">
        <v>1</v>
      </c>
      <c r="H396" s="5">
        <v>2</v>
      </c>
      <c r="I396" s="5" t="s">
        <v>3217</v>
      </c>
      <c r="J396" s="13">
        <v>0.73972602739726023</v>
      </c>
      <c r="K396" s="5">
        <v>2009</v>
      </c>
      <c r="L396" s="5" t="s">
        <v>2009</v>
      </c>
      <c r="M396" s="12">
        <v>45</v>
      </c>
      <c r="N396" s="5">
        <v>2009</v>
      </c>
      <c r="O396" s="5" t="s">
        <v>2009</v>
      </c>
      <c r="P396" s="12"/>
      <c r="R396" s="5" t="s">
        <v>1569</v>
      </c>
      <c r="S396" s="12"/>
      <c r="U396" s="5" t="s">
        <v>1569</v>
      </c>
      <c r="V396" s="12">
        <v>0</v>
      </c>
      <c r="W396" s="5">
        <v>2009</v>
      </c>
      <c r="X396" s="5" t="s">
        <v>2009</v>
      </c>
      <c r="Y396" s="12">
        <v>0</v>
      </c>
      <c r="Z396" s="5">
        <v>2009</v>
      </c>
      <c r="AA396" s="5" t="s">
        <v>2009</v>
      </c>
      <c r="AB396" s="12">
        <v>0</v>
      </c>
      <c r="AC396" s="5">
        <v>2009</v>
      </c>
      <c r="AD396" s="5" t="s">
        <v>2009</v>
      </c>
      <c r="AE396" s="14">
        <v>0</v>
      </c>
      <c r="AF396" s="5">
        <v>2009</v>
      </c>
      <c r="AG396" s="5" t="s">
        <v>2009</v>
      </c>
      <c r="AH396" s="14"/>
      <c r="AJ396" s="5" t="s">
        <v>1569</v>
      </c>
    </row>
    <row r="397" spans="1:36" ht="12.75" customHeight="1" x14ac:dyDescent="0.25">
      <c r="A397" s="5" t="s">
        <v>2010</v>
      </c>
      <c r="B397" s="5" t="s">
        <v>1124</v>
      </c>
      <c r="C397" s="5" t="s">
        <v>1123</v>
      </c>
      <c r="D397" s="5" t="s">
        <v>1038</v>
      </c>
      <c r="E397" s="5" t="s">
        <v>2151</v>
      </c>
      <c r="F397" s="5" t="s">
        <v>2245</v>
      </c>
      <c r="G397" s="5">
        <v>2</v>
      </c>
      <c r="H397" s="5">
        <v>2</v>
      </c>
      <c r="I397" s="5" t="s">
        <v>2332</v>
      </c>
      <c r="J397" s="13" t="s">
        <v>1569</v>
      </c>
      <c r="K397" s="5" t="s">
        <v>1569</v>
      </c>
      <c r="L397" s="5" t="s">
        <v>1569</v>
      </c>
      <c r="M397" s="12" t="s">
        <v>1569</v>
      </c>
      <c r="N397" s="5" t="s">
        <v>1569</v>
      </c>
      <c r="O397" s="5" t="s">
        <v>1569</v>
      </c>
      <c r="P397" s="12"/>
      <c r="R397" s="5" t="s">
        <v>1569</v>
      </c>
      <c r="S397" s="12"/>
      <c r="U397" s="5" t="s">
        <v>1569</v>
      </c>
      <c r="V397" s="12">
        <v>5.7021049826805221</v>
      </c>
      <c r="W397" s="5">
        <v>2019</v>
      </c>
      <c r="X397" s="5" t="s">
        <v>2010</v>
      </c>
      <c r="Y397" s="12">
        <v>0</v>
      </c>
      <c r="Z397" s="5">
        <v>2019</v>
      </c>
      <c r="AA397" s="5" t="s">
        <v>2010</v>
      </c>
      <c r="AB397" s="12">
        <v>65.62749800159871</v>
      </c>
      <c r="AC397" s="5">
        <v>2019</v>
      </c>
      <c r="AD397" s="5" t="s">
        <v>2010</v>
      </c>
      <c r="AE397" s="14">
        <v>0</v>
      </c>
      <c r="AF397" s="5">
        <v>2019</v>
      </c>
      <c r="AG397" s="5" t="s">
        <v>2010</v>
      </c>
      <c r="AH397" s="14"/>
      <c r="AJ397" s="5" t="s">
        <v>1569</v>
      </c>
    </row>
    <row r="398" spans="1:36" ht="12.75" customHeight="1" x14ac:dyDescent="0.25">
      <c r="A398" s="5" t="s">
        <v>2453</v>
      </c>
      <c r="B398" s="5" t="s">
        <v>1124</v>
      </c>
      <c r="C398" s="5" t="s">
        <v>1123</v>
      </c>
      <c r="D398" s="5" t="s">
        <v>1038</v>
      </c>
      <c r="E398" s="5" t="s">
        <v>2455</v>
      </c>
      <c r="F398" s="5" t="s">
        <v>2456</v>
      </c>
      <c r="G398" s="5">
        <v>2</v>
      </c>
      <c r="H398" s="5">
        <v>2</v>
      </c>
      <c r="I398" s="5" t="s">
        <v>2458</v>
      </c>
      <c r="J398" s="13" t="s">
        <v>1569</v>
      </c>
      <c r="K398" s="5" t="s">
        <v>1569</v>
      </c>
      <c r="L398" s="5" t="s">
        <v>1569</v>
      </c>
      <c r="M398" s="12" t="s">
        <v>1569</v>
      </c>
      <c r="N398" s="5" t="s">
        <v>1569</v>
      </c>
      <c r="O398" s="5" t="s">
        <v>1569</v>
      </c>
      <c r="P398" s="12"/>
      <c r="R398" s="5" t="s">
        <v>1569</v>
      </c>
      <c r="S398" s="12"/>
      <c r="U398" s="5" t="s">
        <v>1569</v>
      </c>
      <c r="V398" s="12">
        <v>0.714523097374543</v>
      </c>
      <c r="W398" s="5">
        <v>2019</v>
      </c>
      <c r="X398" s="5" t="s">
        <v>2453</v>
      </c>
      <c r="Y398" s="12">
        <v>0</v>
      </c>
      <c r="Z398" s="5">
        <v>2019</v>
      </c>
      <c r="AA398" s="5" t="s">
        <v>2453</v>
      </c>
      <c r="AB398" s="12">
        <v>50.58158856763044</v>
      </c>
      <c r="AC398" s="5">
        <v>2019</v>
      </c>
      <c r="AD398" s="5" t="s">
        <v>2453</v>
      </c>
      <c r="AE398" s="14">
        <v>0</v>
      </c>
      <c r="AF398" s="5">
        <v>2019</v>
      </c>
      <c r="AG398" s="5" t="s">
        <v>2453</v>
      </c>
      <c r="AH398" s="14"/>
      <c r="AJ398" s="5" t="s">
        <v>1569</v>
      </c>
    </row>
    <row r="399" spans="1:36" ht="12.75" customHeight="1" x14ac:dyDescent="0.25">
      <c r="A399" s="5" t="s">
        <v>2012</v>
      </c>
      <c r="B399" s="5" t="s">
        <v>1520</v>
      </c>
      <c r="C399" s="5" t="s">
        <v>1519</v>
      </c>
      <c r="D399" s="5" t="s">
        <v>35</v>
      </c>
      <c r="E399" s="5" t="s">
        <v>1520</v>
      </c>
      <c r="F399" s="5" t="s">
        <v>1519</v>
      </c>
      <c r="G399" s="5">
        <v>0</v>
      </c>
      <c r="H399" s="5">
        <v>1</v>
      </c>
      <c r="I399" s="5" t="s">
        <v>2334</v>
      </c>
      <c r="J399" s="13">
        <v>2.1311506470376473</v>
      </c>
      <c r="K399" s="5">
        <v>2014</v>
      </c>
      <c r="L399" s="5" t="s">
        <v>2012</v>
      </c>
      <c r="M399" s="12">
        <v>100</v>
      </c>
      <c r="N399" s="5">
        <v>2015</v>
      </c>
      <c r="O399" s="5" t="s">
        <v>2012</v>
      </c>
      <c r="P399" s="12"/>
      <c r="R399" s="5" t="s">
        <v>1569</v>
      </c>
      <c r="S399" s="12"/>
      <c r="U399" s="5" t="s">
        <v>1569</v>
      </c>
      <c r="V399" s="12">
        <v>0</v>
      </c>
      <c r="W399" s="5">
        <v>2015</v>
      </c>
      <c r="X399" s="5" t="s">
        <v>2012</v>
      </c>
      <c r="Y399" s="12">
        <v>35.411949137780873</v>
      </c>
      <c r="Z399" s="5">
        <v>2015</v>
      </c>
      <c r="AA399" s="5" t="s">
        <v>2012</v>
      </c>
      <c r="AB399" s="12">
        <v>0</v>
      </c>
      <c r="AC399" s="5">
        <v>2015</v>
      </c>
      <c r="AD399" s="5" t="s">
        <v>2012</v>
      </c>
      <c r="AE399" s="14">
        <v>0</v>
      </c>
      <c r="AF399" s="5">
        <v>2015</v>
      </c>
      <c r="AG399" s="5" t="s">
        <v>2012</v>
      </c>
      <c r="AH399" s="14"/>
      <c r="AJ399" s="5" t="s">
        <v>1569</v>
      </c>
    </row>
    <row r="400" spans="1:36" ht="12.75" customHeight="1" x14ac:dyDescent="0.25">
      <c r="A400" s="5" t="s">
        <v>2013</v>
      </c>
      <c r="B400" s="5" t="s">
        <v>1522</v>
      </c>
      <c r="C400" s="5" t="s">
        <v>1521</v>
      </c>
      <c r="D400" s="5" t="s">
        <v>35</v>
      </c>
      <c r="E400" s="5" t="s">
        <v>1522</v>
      </c>
      <c r="F400" s="5" t="s">
        <v>1521</v>
      </c>
      <c r="G400" s="5">
        <v>0</v>
      </c>
      <c r="H400" s="5">
        <v>1</v>
      </c>
      <c r="I400" s="5" t="s">
        <v>2335</v>
      </c>
      <c r="J400" s="13">
        <v>2.0495723709664198</v>
      </c>
      <c r="K400" s="5">
        <v>2014</v>
      </c>
      <c r="L400" s="5" t="s">
        <v>2013</v>
      </c>
      <c r="M400" s="12">
        <v>100</v>
      </c>
      <c r="N400" s="5">
        <v>2015</v>
      </c>
      <c r="O400" s="5" t="s">
        <v>2013</v>
      </c>
      <c r="P400" s="12"/>
      <c r="R400" s="5" t="s">
        <v>1569</v>
      </c>
      <c r="S400" s="12"/>
      <c r="U400" s="5" t="s">
        <v>1569</v>
      </c>
      <c r="V400" s="12" t="s">
        <v>1569</v>
      </c>
      <c r="W400" s="5" t="s">
        <v>1569</v>
      </c>
      <c r="X400" s="5" t="s">
        <v>1569</v>
      </c>
      <c r="Y400" s="12">
        <v>0.59772500437938136</v>
      </c>
      <c r="Z400" s="5">
        <v>2015</v>
      </c>
      <c r="AA400" s="5" t="s">
        <v>2013</v>
      </c>
      <c r="AB400" s="12">
        <v>77.168277111537762</v>
      </c>
      <c r="AC400" s="5">
        <v>2015</v>
      </c>
      <c r="AD400" s="5" t="s">
        <v>2013</v>
      </c>
      <c r="AE400" s="14">
        <v>100</v>
      </c>
      <c r="AF400" s="5">
        <v>2017</v>
      </c>
      <c r="AG400" s="5" t="s">
        <v>2013</v>
      </c>
      <c r="AH400" s="14"/>
      <c r="AJ400" s="5" t="s">
        <v>1569</v>
      </c>
    </row>
    <row r="401" spans="1:36" ht="12.75" customHeight="1" x14ac:dyDescent="0.25">
      <c r="A401" s="5" t="s">
        <v>2015</v>
      </c>
      <c r="B401" s="5" t="s">
        <v>75</v>
      </c>
      <c r="C401" s="5" t="s">
        <v>74</v>
      </c>
      <c r="D401" s="5" t="s">
        <v>35</v>
      </c>
      <c r="E401" s="5" t="s">
        <v>2154</v>
      </c>
      <c r="F401" s="5" t="s">
        <v>2246</v>
      </c>
      <c r="G401" s="5">
        <v>2</v>
      </c>
      <c r="H401" s="5">
        <v>1</v>
      </c>
      <c r="I401" s="5" t="s">
        <v>2337</v>
      </c>
      <c r="J401" s="13">
        <v>0.59024552665111008</v>
      </c>
      <c r="K401" s="5">
        <v>2012</v>
      </c>
      <c r="L401" s="5" t="s">
        <v>2015</v>
      </c>
      <c r="M401" s="12">
        <v>100</v>
      </c>
      <c r="N401" s="5">
        <v>2012</v>
      </c>
      <c r="O401" s="5" t="s">
        <v>2015</v>
      </c>
      <c r="P401" s="12"/>
      <c r="R401" s="5" t="s">
        <v>1569</v>
      </c>
      <c r="S401" s="12"/>
      <c r="U401" s="5" t="s">
        <v>1569</v>
      </c>
      <c r="V401" s="12">
        <v>0</v>
      </c>
      <c r="W401" s="5">
        <v>2012</v>
      </c>
      <c r="X401" s="5" t="s">
        <v>2015</v>
      </c>
      <c r="Y401" s="12">
        <v>23.627028286188782</v>
      </c>
      <c r="Z401" s="5">
        <v>2012</v>
      </c>
      <c r="AA401" s="5" t="s">
        <v>2015</v>
      </c>
      <c r="AB401" s="12">
        <v>0</v>
      </c>
      <c r="AC401" s="5">
        <v>2012</v>
      </c>
      <c r="AD401" s="5" t="s">
        <v>2015</v>
      </c>
      <c r="AE401" s="14">
        <v>100</v>
      </c>
      <c r="AF401" s="5">
        <v>2012</v>
      </c>
      <c r="AG401" s="5" t="s">
        <v>2015</v>
      </c>
      <c r="AH401" s="14"/>
      <c r="AJ401" s="5" t="s">
        <v>1569</v>
      </c>
    </row>
    <row r="402" spans="1:36" ht="12.75" customHeight="1" x14ac:dyDescent="0.25">
      <c r="A402" s="5" t="s">
        <v>2016</v>
      </c>
      <c r="B402" s="5" t="s">
        <v>75</v>
      </c>
      <c r="C402" s="5" t="s">
        <v>74</v>
      </c>
      <c r="D402" s="5" t="s">
        <v>35</v>
      </c>
      <c r="E402" s="5" t="s">
        <v>2155</v>
      </c>
      <c r="F402" s="5" t="s">
        <v>2247</v>
      </c>
      <c r="G402" s="5">
        <v>2</v>
      </c>
      <c r="H402" s="5">
        <v>1</v>
      </c>
      <c r="I402" s="5" t="s">
        <v>2338</v>
      </c>
      <c r="J402" s="13">
        <v>0.89421783320600279</v>
      </c>
      <c r="K402" s="5">
        <v>2012</v>
      </c>
      <c r="L402" s="5" t="s">
        <v>2016</v>
      </c>
      <c r="M402" s="12">
        <v>100</v>
      </c>
      <c r="N402" s="5">
        <v>2012</v>
      </c>
      <c r="O402" s="5" t="s">
        <v>2016</v>
      </c>
      <c r="P402" s="12"/>
      <c r="R402" s="5" t="s">
        <v>1569</v>
      </c>
      <c r="S402" s="12"/>
      <c r="U402" s="5" t="s">
        <v>1569</v>
      </c>
      <c r="V402" s="12">
        <v>0</v>
      </c>
      <c r="W402" s="5">
        <v>2012</v>
      </c>
      <c r="X402" s="5" t="s">
        <v>2016</v>
      </c>
      <c r="Y402" s="12">
        <v>1.3084593871822638</v>
      </c>
      <c r="Z402" s="5">
        <v>2012</v>
      </c>
      <c r="AA402" s="5" t="s">
        <v>2016</v>
      </c>
      <c r="AB402" s="12">
        <v>0</v>
      </c>
      <c r="AC402" s="5">
        <v>2012</v>
      </c>
      <c r="AD402" s="5" t="s">
        <v>2016</v>
      </c>
      <c r="AE402" s="14">
        <v>100</v>
      </c>
      <c r="AF402" s="5">
        <v>2012</v>
      </c>
      <c r="AG402" s="5" t="s">
        <v>2016</v>
      </c>
      <c r="AH402" s="14"/>
      <c r="AJ402" s="5" t="s">
        <v>1569</v>
      </c>
    </row>
    <row r="403" spans="1:36" ht="12.75" customHeight="1" x14ac:dyDescent="0.25">
      <c r="A403" s="5" t="s">
        <v>2018</v>
      </c>
      <c r="B403" s="5" t="s">
        <v>1146</v>
      </c>
      <c r="C403" s="5" t="s">
        <v>1145</v>
      </c>
      <c r="D403" s="5" t="s">
        <v>1038</v>
      </c>
      <c r="E403" s="5" t="s">
        <v>2156</v>
      </c>
      <c r="F403" s="5" t="s">
        <v>2248</v>
      </c>
      <c r="G403" s="5">
        <v>2</v>
      </c>
      <c r="H403" s="5">
        <v>1</v>
      </c>
      <c r="I403" s="5" t="s">
        <v>2340</v>
      </c>
      <c r="J403" s="13">
        <v>1.9243419932870263</v>
      </c>
      <c r="K403" s="5">
        <v>2017</v>
      </c>
      <c r="L403" s="5" t="s">
        <v>2018</v>
      </c>
      <c r="M403" s="12">
        <v>100</v>
      </c>
      <c r="N403" s="5">
        <v>2017</v>
      </c>
      <c r="O403" s="5" t="s">
        <v>2018</v>
      </c>
      <c r="P403" s="12"/>
      <c r="R403" s="5" t="s">
        <v>1569</v>
      </c>
      <c r="S403" s="12"/>
      <c r="U403" s="5" t="s">
        <v>1569</v>
      </c>
      <c r="V403" s="12">
        <v>0.97674414168956747</v>
      </c>
      <c r="W403" s="5">
        <v>2017</v>
      </c>
      <c r="X403" s="5" t="s">
        <v>2018</v>
      </c>
      <c r="Y403" s="12">
        <v>3.8604652049929578</v>
      </c>
      <c r="Z403" s="5">
        <v>2017</v>
      </c>
      <c r="AA403" s="5" t="s">
        <v>2018</v>
      </c>
      <c r="AB403" s="12">
        <v>0</v>
      </c>
      <c r="AC403" s="5">
        <v>2017</v>
      </c>
      <c r="AD403" s="5" t="s">
        <v>2018</v>
      </c>
      <c r="AE403" s="14">
        <v>100</v>
      </c>
      <c r="AF403" s="5">
        <v>2017</v>
      </c>
      <c r="AG403" s="5" t="s">
        <v>2018</v>
      </c>
      <c r="AH403" s="14"/>
      <c r="AJ403" s="5" t="s">
        <v>1569</v>
      </c>
    </row>
    <row r="404" spans="1:36" ht="12.75" customHeight="1" x14ac:dyDescent="0.25">
      <c r="A404" s="5" t="s">
        <v>2020</v>
      </c>
      <c r="B404" s="5" t="s">
        <v>1</v>
      </c>
      <c r="C404" s="5" t="s">
        <v>1150</v>
      </c>
      <c r="D404" s="5" t="s">
        <v>1038</v>
      </c>
      <c r="E404" s="5" t="s">
        <v>2158</v>
      </c>
      <c r="F404" s="5" t="s">
        <v>2249</v>
      </c>
      <c r="G404" s="5">
        <v>2</v>
      </c>
      <c r="H404" s="5">
        <v>1</v>
      </c>
      <c r="I404" s="5" t="s">
        <v>2342</v>
      </c>
      <c r="J404" s="13">
        <v>0.49202030809525688</v>
      </c>
      <c r="K404" s="5">
        <v>2010</v>
      </c>
      <c r="L404" s="5" t="s">
        <v>2020</v>
      </c>
      <c r="M404" s="12">
        <v>72.769996643066406</v>
      </c>
      <c r="N404" s="5">
        <v>2010</v>
      </c>
      <c r="O404" s="5" t="s">
        <v>2020</v>
      </c>
      <c r="P404" s="12"/>
      <c r="R404" s="5" t="s">
        <v>1569</v>
      </c>
      <c r="S404" s="12"/>
      <c r="U404" s="5" t="s">
        <v>1569</v>
      </c>
      <c r="V404" s="12">
        <v>0</v>
      </c>
      <c r="W404" s="5">
        <v>2015</v>
      </c>
      <c r="X404" s="5" t="s">
        <v>2020</v>
      </c>
      <c r="Y404" s="12">
        <v>0</v>
      </c>
      <c r="Z404" s="5">
        <v>2015</v>
      </c>
      <c r="AA404" s="5" t="s">
        <v>2020</v>
      </c>
      <c r="AB404" s="12">
        <v>0</v>
      </c>
      <c r="AC404" s="5">
        <v>2015</v>
      </c>
      <c r="AD404" s="5" t="s">
        <v>2020</v>
      </c>
      <c r="AE404" s="14">
        <v>100</v>
      </c>
      <c r="AF404" s="5">
        <v>2015</v>
      </c>
      <c r="AG404" s="5" t="s">
        <v>2020</v>
      </c>
      <c r="AH404" s="14"/>
      <c r="AJ404" s="5" t="s">
        <v>1569</v>
      </c>
    </row>
    <row r="405" spans="1:36" ht="12.75" customHeight="1" x14ac:dyDescent="0.25">
      <c r="A405" s="5" t="s">
        <v>2021</v>
      </c>
      <c r="B405" s="5" t="s">
        <v>1</v>
      </c>
      <c r="C405" s="5" t="s">
        <v>1150</v>
      </c>
      <c r="D405" s="5" t="s">
        <v>1038</v>
      </c>
      <c r="E405" s="5" t="s">
        <v>2159</v>
      </c>
      <c r="F405" s="5" t="s">
        <v>2250</v>
      </c>
      <c r="G405" s="5">
        <v>2</v>
      </c>
      <c r="H405" s="5">
        <v>1</v>
      </c>
      <c r="I405" s="5" t="s">
        <v>2459</v>
      </c>
      <c r="J405" s="13">
        <v>0.60979798780408268</v>
      </c>
      <c r="K405" s="5">
        <v>2010</v>
      </c>
      <c r="L405" s="5" t="s">
        <v>2021</v>
      </c>
      <c r="M405" s="12">
        <v>82</v>
      </c>
      <c r="N405" s="5">
        <v>2010</v>
      </c>
      <c r="O405" s="5" t="s">
        <v>2021</v>
      </c>
      <c r="P405" s="12"/>
      <c r="R405" s="5" t="s">
        <v>1569</v>
      </c>
      <c r="S405" s="12"/>
      <c r="U405" s="5" t="s">
        <v>1569</v>
      </c>
      <c r="V405" s="12">
        <v>0</v>
      </c>
      <c r="W405" s="5">
        <v>2015</v>
      </c>
      <c r="X405" s="5" t="s">
        <v>2021</v>
      </c>
      <c r="Y405" s="12">
        <v>0</v>
      </c>
      <c r="Z405" s="5">
        <v>2015</v>
      </c>
      <c r="AA405" s="5" t="s">
        <v>2021</v>
      </c>
      <c r="AB405" s="12">
        <v>0</v>
      </c>
      <c r="AC405" s="5">
        <v>2015</v>
      </c>
      <c r="AD405" s="5" t="s">
        <v>2021</v>
      </c>
      <c r="AE405" s="14">
        <v>100</v>
      </c>
      <c r="AF405" s="5">
        <v>2015</v>
      </c>
      <c r="AG405" s="5" t="s">
        <v>2021</v>
      </c>
      <c r="AH405" s="14"/>
      <c r="AJ405" s="5" t="s">
        <v>1569</v>
      </c>
    </row>
    <row r="406" spans="1:36" ht="12.75" customHeight="1" x14ac:dyDescent="0.25">
      <c r="A406" s="5" t="s">
        <v>2022</v>
      </c>
      <c r="B406" s="5" t="s">
        <v>1</v>
      </c>
      <c r="C406" s="5" t="s">
        <v>1150</v>
      </c>
      <c r="D406" s="5" t="s">
        <v>1038</v>
      </c>
      <c r="E406" s="5" t="s">
        <v>2160</v>
      </c>
      <c r="F406" s="5" t="s">
        <v>2251</v>
      </c>
      <c r="G406" s="5">
        <v>2</v>
      </c>
      <c r="H406" s="5">
        <v>2</v>
      </c>
      <c r="I406" s="5" t="s">
        <v>2460</v>
      </c>
      <c r="J406" s="13">
        <v>0.98337602122927936</v>
      </c>
      <c r="K406" s="5">
        <v>2010</v>
      </c>
      <c r="L406" s="5" t="s">
        <v>2022</v>
      </c>
      <c r="M406" s="12">
        <v>91.160003662109403</v>
      </c>
      <c r="N406" s="5">
        <v>2010</v>
      </c>
      <c r="O406" s="5" t="s">
        <v>2022</v>
      </c>
      <c r="P406" s="12"/>
      <c r="R406" s="5" t="s">
        <v>1569</v>
      </c>
      <c r="S406" s="12"/>
      <c r="U406" s="5" t="s">
        <v>1569</v>
      </c>
      <c r="V406" s="12">
        <v>0</v>
      </c>
      <c r="W406" s="5">
        <v>2015</v>
      </c>
      <c r="X406" s="5" t="s">
        <v>2022</v>
      </c>
      <c r="Y406" s="12">
        <v>0</v>
      </c>
      <c r="Z406" s="5">
        <v>2015</v>
      </c>
      <c r="AA406" s="5" t="s">
        <v>2022</v>
      </c>
      <c r="AB406" s="12">
        <v>0</v>
      </c>
      <c r="AC406" s="5">
        <v>2015</v>
      </c>
      <c r="AD406" s="5" t="s">
        <v>2022</v>
      </c>
      <c r="AE406" s="14">
        <v>100</v>
      </c>
      <c r="AF406" s="5">
        <v>2015</v>
      </c>
      <c r="AG406" s="5" t="s">
        <v>2022</v>
      </c>
      <c r="AH406" s="14"/>
      <c r="AJ406" s="5" t="s">
        <v>1569</v>
      </c>
    </row>
    <row r="407" spans="1:36" ht="12.75" customHeight="1" x14ac:dyDescent="0.25">
      <c r="A407" s="5" t="s">
        <v>2023</v>
      </c>
      <c r="B407" s="5" t="s">
        <v>1</v>
      </c>
      <c r="C407" s="5" t="s">
        <v>1150</v>
      </c>
      <c r="D407" s="5" t="s">
        <v>1038</v>
      </c>
      <c r="E407" s="5" t="s">
        <v>2161</v>
      </c>
      <c r="F407" s="5" t="s">
        <v>2252</v>
      </c>
      <c r="G407" s="5">
        <v>2</v>
      </c>
      <c r="H407" s="5">
        <v>2</v>
      </c>
      <c r="I407" s="5" t="s">
        <v>2343</v>
      </c>
      <c r="J407" s="13">
        <v>0.67774018356842469</v>
      </c>
      <c r="K407" s="5">
        <v>2010</v>
      </c>
      <c r="L407" s="5" t="s">
        <v>2023</v>
      </c>
      <c r="M407" s="12">
        <v>76.910003662109403</v>
      </c>
      <c r="N407" s="5">
        <v>2010</v>
      </c>
      <c r="O407" s="5" t="s">
        <v>2023</v>
      </c>
      <c r="P407" s="12"/>
      <c r="R407" s="5" t="s">
        <v>1569</v>
      </c>
      <c r="S407" s="12"/>
      <c r="U407" s="5" t="s">
        <v>1569</v>
      </c>
      <c r="V407" s="12">
        <v>0</v>
      </c>
      <c r="W407" s="5">
        <v>2015</v>
      </c>
      <c r="X407" s="5" t="s">
        <v>2023</v>
      </c>
      <c r="Y407" s="12">
        <v>0</v>
      </c>
      <c r="Z407" s="5">
        <v>2015</v>
      </c>
      <c r="AA407" s="5" t="s">
        <v>2023</v>
      </c>
      <c r="AB407" s="12">
        <v>0</v>
      </c>
      <c r="AC407" s="5">
        <v>2015</v>
      </c>
      <c r="AD407" s="5" t="s">
        <v>2023</v>
      </c>
      <c r="AE407" s="14">
        <v>100</v>
      </c>
      <c r="AF407" s="5">
        <v>2015</v>
      </c>
      <c r="AG407" s="5" t="s">
        <v>2023</v>
      </c>
      <c r="AH407" s="14"/>
      <c r="AJ407" s="5" t="s">
        <v>1569</v>
      </c>
    </row>
    <row r="408" spans="1:36" ht="12.75" customHeight="1" x14ac:dyDescent="0.25">
      <c r="A408" s="5" t="s">
        <v>2024</v>
      </c>
      <c r="B408" s="5" t="s">
        <v>1</v>
      </c>
      <c r="C408" s="5" t="s">
        <v>1150</v>
      </c>
      <c r="D408" s="5" t="s">
        <v>1038</v>
      </c>
      <c r="E408" s="5" t="s">
        <v>2162</v>
      </c>
      <c r="F408" s="5" t="s">
        <v>2253</v>
      </c>
      <c r="G408" s="5">
        <v>2</v>
      </c>
      <c r="H408" s="5">
        <v>2</v>
      </c>
      <c r="I408" s="5" t="s">
        <v>2344</v>
      </c>
      <c r="J408" s="13" t="s">
        <v>1569</v>
      </c>
      <c r="K408" s="5" t="s">
        <v>1569</v>
      </c>
      <c r="L408" s="5" t="s">
        <v>1569</v>
      </c>
      <c r="M408" s="12">
        <v>87.339996337890597</v>
      </c>
      <c r="N408" s="5">
        <v>2010</v>
      </c>
      <c r="O408" s="5" t="s">
        <v>2024</v>
      </c>
      <c r="P408" s="12"/>
      <c r="R408" s="5" t="s">
        <v>1569</v>
      </c>
      <c r="S408" s="12"/>
      <c r="U408" s="5" t="s">
        <v>1569</v>
      </c>
      <c r="V408" s="12" t="s">
        <v>1569</v>
      </c>
      <c r="W408" s="5" t="s">
        <v>1569</v>
      </c>
      <c r="X408" s="5" t="s">
        <v>1569</v>
      </c>
      <c r="Y408" s="12" t="s">
        <v>1569</v>
      </c>
      <c r="Z408" s="5" t="s">
        <v>1569</v>
      </c>
      <c r="AA408" s="5" t="s">
        <v>1569</v>
      </c>
      <c r="AB408" s="12" t="s">
        <v>1569</v>
      </c>
      <c r="AC408" s="5" t="s">
        <v>1569</v>
      </c>
      <c r="AD408" s="5" t="s">
        <v>1569</v>
      </c>
      <c r="AE408" s="14" t="s">
        <v>1569</v>
      </c>
      <c r="AF408" s="5" t="s">
        <v>1569</v>
      </c>
      <c r="AG408" s="5" t="s">
        <v>1569</v>
      </c>
      <c r="AH408" s="14"/>
      <c r="AJ408" s="5" t="s">
        <v>1569</v>
      </c>
    </row>
    <row r="409" spans="1:36" ht="12.75" customHeight="1" x14ac:dyDescent="0.25">
      <c r="A409" s="5" t="s">
        <v>2025</v>
      </c>
      <c r="B409" s="5" t="s">
        <v>1</v>
      </c>
      <c r="C409" s="5" t="s">
        <v>1150</v>
      </c>
      <c r="D409" s="5" t="s">
        <v>1038</v>
      </c>
      <c r="E409" s="5" t="s">
        <v>2163</v>
      </c>
      <c r="F409" s="5" t="s">
        <v>2254</v>
      </c>
      <c r="G409" s="5">
        <v>2</v>
      </c>
      <c r="H409" s="5">
        <v>1</v>
      </c>
      <c r="I409" s="5" t="s">
        <v>2345</v>
      </c>
      <c r="J409" s="13" t="s">
        <v>1569</v>
      </c>
      <c r="K409" s="5" t="s">
        <v>1569</v>
      </c>
      <c r="L409" s="5" t="s">
        <v>1569</v>
      </c>
      <c r="M409" s="12">
        <v>86.959999084472699</v>
      </c>
      <c r="N409" s="5">
        <v>2010</v>
      </c>
      <c r="O409" s="5" t="s">
        <v>2025</v>
      </c>
      <c r="P409" s="12"/>
      <c r="R409" s="5" t="s">
        <v>1569</v>
      </c>
      <c r="S409" s="12"/>
      <c r="U409" s="5" t="s">
        <v>1569</v>
      </c>
      <c r="V409" s="12" t="s">
        <v>1569</v>
      </c>
      <c r="W409" s="5" t="s">
        <v>1569</v>
      </c>
      <c r="X409" s="5" t="s">
        <v>1569</v>
      </c>
      <c r="Y409" s="12" t="s">
        <v>1569</v>
      </c>
      <c r="Z409" s="5" t="s">
        <v>1569</v>
      </c>
      <c r="AA409" s="5" t="s">
        <v>1569</v>
      </c>
      <c r="AB409" s="12" t="s">
        <v>1569</v>
      </c>
      <c r="AC409" s="5" t="s">
        <v>1569</v>
      </c>
      <c r="AD409" s="5" t="s">
        <v>1569</v>
      </c>
      <c r="AE409" s="14" t="s">
        <v>1569</v>
      </c>
      <c r="AF409" s="5" t="s">
        <v>1569</v>
      </c>
      <c r="AG409" s="5" t="s">
        <v>1569</v>
      </c>
      <c r="AH409" s="14"/>
      <c r="AJ409" s="5" t="s">
        <v>1569</v>
      </c>
    </row>
    <row r="410" spans="1:36" ht="12.75" customHeight="1" x14ac:dyDescent="0.25">
      <c r="A410" s="5" t="s">
        <v>2029</v>
      </c>
      <c r="B410" s="5" t="s">
        <v>1154</v>
      </c>
      <c r="C410" s="5" t="s">
        <v>1153</v>
      </c>
      <c r="D410" s="5" t="s">
        <v>1038</v>
      </c>
      <c r="E410" s="5" t="s">
        <v>2166</v>
      </c>
      <c r="F410" s="5" t="s">
        <v>3334</v>
      </c>
      <c r="G410" s="5">
        <v>2</v>
      </c>
      <c r="H410" s="5">
        <v>1</v>
      </c>
      <c r="I410" s="5" t="s">
        <v>3220</v>
      </c>
      <c r="J410" s="13">
        <v>1.3205967155035903</v>
      </c>
      <c r="K410" s="5">
        <v>2017</v>
      </c>
      <c r="L410" s="5" t="s">
        <v>2029</v>
      </c>
      <c r="M410" s="12">
        <v>96.340751647949205</v>
      </c>
      <c r="N410" s="5">
        <v>2017</v>
      </c>
      <c r="O410" s="5" t="s">
        <v>2029</v>
      </c>
      <c r="P410" s="12"/>
      <c r="R410" s="5" t="s">
        <v>1569</v>
      </c>
      <c r="S410" s="12"/>
      <c r="U410" s="5" t="s">
        <v>1569</v>
      </c>
      <c r="V410" s="12" t="s">
        <v>1569</v>
      </c>
      <c r="W410" s="5" t="s">
        <v>1569</v>
      </c>
      <c r="X410" s="5" t="s">
        <v>1569</v>
      </c>
      <c r="Y410" s="12" t="s">
        <v>1569</v>
      </c>
      <c r="Z410" s="5" t="s">
        <v>1569</v>
      </c>
      <c r="AA410" s="5" t="s">
        <v>1569</v>
      </c>
      <c r="AB410" s="12" t="s">
        <v>1569</v>
      </c>
      <c r="AC410" s="5" t="s">
        <v>1569</v>
      </c>
      <c r="AD410" s="5" t="s">
        <v>1569</v>
      </c>
      <c r="AE410" s="14" t="s">
        <v>1569</v>
      </c>
      <c r="AF410" s="5" t="s">
        <v>1569</v>
      </c>
      <c r="AG410" s="5" t="s">
        <v>1569</v>
      </c>
      <c r="AH410" s="14"/>
      <c r="AJ410" s="5" t="s">
        <v>1569</v>
      </c>
    </row>
    <row r="411" spans="1:36" ht="12.75" customHeight="1" x14ac:dyDescent="0.25">
      <c r="A411" s="5" t="s">
        <v>2030</v>
      </c>
      <c r="B411" s="5" t="s">
        <v>1154</v>
      </c>
      <c r="C411" s="5" t="s">
        <v>1153</v>
      </c>
      <c r="D411" s="5" t="s">
        <v>1038</v>
      </c>
      <c r="E411" s="5" t="s">
        <v>2167</v>
      </c>
      <c r="F411" s="5" t="s">
        <v>3218</v>
      </c>
      <c r="G411" s="5">
        <v>2</v>
      </c>
      <c r="H411" s="5">
        <v>1</v>
      </c>
      <c r="I411" s="5" t="s">
        <v>3219</v>
      </c>
      <c r="J411" s="13">
        <v>0.82786173361891513</v>
      </c>
      <c r="K411" s="5">
        <v>2017</v>
      </c>
      <c r="L411" s="5" t="s">
        <v>2030</v>
      </c>
      <c r="M411" s="12">
        <v>96.774635314941406</v>
      </c>
      <c r="N411" s="5">
        <v>2017</v>
      </c>
      <c r="O411" s="5" t="s">
        <v>2030</v>
      </c>
      <c r="P411" s="12"/>
      <c r="R411" s="5" t="s">
        <v>1569</v>
      </c>
      <c r="S411" s="12"/>
      <c r="U411" s="5" t="s">
        <v>1569</v>
      </c>
      <c r="V411" s="12" t="s">
        <v>1569</v>
      </c>
      <c r="W411" s="5" t="s">
        <v>1569</v>
      </c>
      <c r="X411" s="5" t="s">
        <v>1569</v>
      </c>
      <c r="Y411" s="12">
        <v>0.4969761959604746</v>
      </c>
      <c r="Z411" s="5">
        <v>2012</v>
      </c>
      <c r="AA411" s="5" t="s">
        <v>2030</v>
      </c>
      <c r="AB411" s="12" t="s">
        <v>1569</v>
      </c>
      <c r="AC411" s="5" t="s">
        <v>1569</v>
      </c>
      <c r="AD411" s="5" t="s">
        <v>1569</v>
      </c>
      <c r="AE411" s="14" t="s">
        <v>1569</v>
      </c>
      <c r="AF411" s="5" t="s">
        <v>1569</v>
      </c>
      <c r="AG411" s="5" t="s">
        <v>1569</v>
      </c>
      <c r="AH411" s="14"/>
      <c r="AJ411" s="5" t="s">
        <v>1569</v>
      </c>
    </row>
    <row r="412" spans="1:36" ht="12.75" customHeight="1" x14ac:dyDescent="0.25">
      <c r="A412" s="5" t="s">
        <v>2031</v>
      </c>
      <c r="B412" s="5" t="s">
        <v>1524</v>
      </c>
      <c r="C412" s="5" t="s">
        <v>450</v>
      </c>
      <c r="D412" s="5" t="s">
        <v>360</v>
      </c>
      <c r="E412" s="5" t="s">
        <v>451</v>
      </c>
      <c r="F412" s="5" t="s">
        <v>3335</v>
      </c>
      <c r="G412" s="5">
        <v>2</v>
      </c>
      <c r="H412" s="5">
        <v>2</v>
      </c>
      <c r="I412" s="5" t="s">
        <v>2346</v>
      </c>
      <c r="J412" s="13" t="s">
        <v>1569</v>
      </c>
      <c r="K412" s="5" t="s">
        <v>1569</v>
      </c>
      <c r="L412" s="5" t="s">
        <v>1569</v>
      </c>
      <c r="M412" s="12" t="s">
        <v>1569</v>
      </c>
      <c r="N412" s="5" t="s">
        <v>1569</v>
      </c>
      <c r="O412" s="5" t="s">
        <v>1569</v>
      </c>
      <c r="P412" s="12"/>
      <c r="R412" s="5" t="s">
        <v>1569</v>
      </c>
      <c r="S412" s="12"/>
      <c r="U412" s="5" t="s">
        <v>1569</v>
      </c>
      <c r="V412" s="12">
        <v>0</v>
      </c>
      <c r="W412" s="5">
        <v>2009</v>
      </c>
      <c r="X412" s="5" t="s">
        <v>2031</v>
      </c>
      <c r="Y412" s="12">
        <v>0</v>
      </c>
      <c r="Z412" s="5">
        <v>2009</v>
      </c>
      <c r="AA412" s="5" t="s">
        <v>2031</v>
      </c>
      <c r="AB412" s="12">
        <v>0</v>
      </c>
      <c r="AC412" s="5">
        <v>2009</v>
      </c>
      <c r="AD412" s="5" t="s">
        <v>2031</v>
      </c>
      <c r="AE412" s="14">
        <v>0</v>
      </c>
      <c r="AF412" s="5">
        <v>2009</v>
      </c>
      <c r="AG412" s="5" t="s">
        <v>2031</v>
      </c>
      <c r="AH412" s="14"/>
      <c r="AJ412" s="5" t="s">
        <v>1569</v>
      </c>
    </row>
    <row r="413" spans="1:36" ht="12.75" customHeight="1" x14ac:dyDescent="0.25">
      <c r="A413" s="5" t="s">
        <v>2032</v>
      </c>
      <c r="B413" s="5" t="s">
        <v>689</v>
      </c>
      <c r="C413" s="5" t="s">
        <v>688</v>
      </c>
      <c r="D413" s="5" t="s">
        <v>620</v>
      </c>
      <c r="E413" s="5" t="s">
        <v>2168</v>
      </c>
      <c r="F413" s="5" t="s">
        <v>2258</v>
      </c>
      <c r="G413" s="5">
        <v>2</v>
      </c>
      <c r="H413" s="5">
        <v>3</v>
      </c>
      <c r="I413" s="5" t="s">
        <v>2347</v>
      </c>
      <c r="J413" s="13" t="s">
        <v>1569</v>
      </c>
      <c r="K413" s="5" t="s">
        <v>1569</v>
      </c>
      <c r="L413" s="5" t="s">
        <v>1569</v>
      </c>
      <c r="M413" s="12">
        <v>95</v>
      </c>
      <c r="N413" s="5">
        <v>2007</v>
      </c>
      <c r="O413" s="5" t="s">
        <v>2032</v>
      </c>
      <c r="P413" s="12"/>
      <c r="R413" s="5" t="s">
        <v>1569</v>
      </c>
      <c r="S413" s="12"/>
      <c r="U413" s="5" t="s">
        <v>1569</v>
      </c>
      <c r="V413" s="12" t="s">
        <v>1569</v>
      </c>
      <c r="W413" s="5" t="s">
        <v>1569</v>
      </c>
      <c r="X413" s="5" t="s">
        <v>1569</v>
      </c>
      <c r="Y413" s="12" t="s">
        <v>1569</v>
      </c>
      <c r="Z413" s="5" t="s">
        <v>1569</v>
      </c>
      <c r="AA413" s="5" t="s">
        <v>1569</v>
      </c>
      <c r="AB413" s="12" t="s">
        <v>1569</v>
      </c>
      <c r="AC413" s="5" t="s">
        <v>1569</v>
      </c>
      <c r="AD413" s="5" t="s">
        <v>1569</v>
      </c>
      <c r="AE413" s="14" t="s">
        <v>1569</v>
      </c>
      <c r="AF413" s="5" t="s">
        <v>1569</v>
      </c>
      <c r="AG413" s="5" t="s">
        <v>1569</v>
      </c>
      <c r="AH413" s="14"/>
      <c r="AJ413" s="5" t="s">
        <v>1569</v>
      </c>
    </row>
    <row r="414" spans="1:36" ht="12.75" customHeight="1" x14ac:dyDescent="0.25">
      <c r="A414" s="5" t="s">
        <v>2033</v>
      </c>
      <c r="B414" s="5" t="s">
        <v>689</v>
      </c>
      <c r="C414" s="5" t="s">
        <v>688</v>
      </c>
      <c r="D414" s="5" t="s">
        <v>620</v>
      </c>
      <c r="E414" s="5" t="s">
        <v>2169</v>
      </c>
      <c r="F414" s="5" t="s">
        <v>3336</v>
      </c>
      <c r="G414" s="5">
        <v>2</v>
      </c>
      <c r="H414" s="5">
        <v>1</v>
      </c>
      <c r="I414" s="5" t="s">
        <v>2348</v>
      </c>
      <c r="J414" s="13">
        <v>1.2895094457386189</v>
      </c>
      <c r="K414" s="5">
        <v>2017</v>
      </c>
      <c r="L414" s="5" t="s">
        <v>2033</v>
      </c>
      <c r="M414" s="12">
        <v>98.699996948242202</v>
      </c>
      <c r="N414" s="5">
        <v>2017</v>
      </c>
      <c r="O414" s="5" t="s">
        <v>2033</v>
      </c>
      <c r="P414" s="12"/>
      <c r="R414" s="5" t="s">
        <v>1569</v>
      </c>
      <c r="S414" s="12"/>
      <c r="U414" s="5" t="s">
        <v>1569</v>
      </c>
      <c r="V414" s="12">
        <v>0</v>
      </c>
      <c r="W414" s="5">
        <v>2017</v>
      </c>
      <c r="X414" s="5" t="s">
        <v>2033</v>
      </c>
      <c r="Y414" s="12">
        <v>0</v>
      </c>
      <c r="Z414" s="5">
        <v>2017</v>
      </c>
      <c r="AA414" s="5" t="s">
        <v>2033</v>
      </c>
      <c r="AB414" s="12">
        <v>0</v>
      </c>
      <c r="AC414" s="5">
        <v>2017</v>
      </c>
      <c r="AD414" s="5" t="s">
        <v>2033</v>
      </c>
      <c r="AE414" s="14">
        <v>100</v>
      </c>
      <c r="AF414" s="5">
        <v>2017</v>
      </c>
      <c r="AG414" s="5" t="s">
        <v>2033</v>
      </c>
      <c r="AH414" s="14"/>
      <c r="AJ414" s="5" t="s">
        <v>1569</v>
      </c>
    </row>
    <row r="415" spans="1:36" ht="12.75" customHeight="1" x14ac:dyDescent="0.25">
      <c r="A415" s="5" t="s">
        <v>2035</v>
      </c>
      <c r="B415" s="5" t="s">
        <v>694</v>
      </c>
      <c r="C415" s="5" t="s">
        <v>693</v>
      </c>
      <c r="D415" s="5" t="s">
        <v>620</v>
      </c>
      <c r="E415" s="5" t="s">
        <v>2170</v>
      </c>
      <c r="F415" s="5" t="s">
        <v>3337</v>
      </c>
      <c r="G415" s="5">
        <v>2</v>
      </c>
      <c r="H415" s="5">
        <v>2</v>
      </c>
      <c r="I415" s="5" t="s">
        <v>2350</v>
      </c>
      <c r="J415" s="13">
        <v>0.50000001350687873</v>
      </c>
      <c r="K415" s="5">
        <v>2017</v>
      </c>
      <c r="L415" s="5" t="s">
        <v>2035</v>
      </c>
      <c r="M415" s="12">
        <v>69.999999999999858</v>
      </c>
      <c r="N415" s="5">
        <v>2017</v>
      </c>
      <c r="O415" s="5" t="s">
        <v>2035</v>
      </c>
      <c r="P415" s="12"/>
      <c r="R415" s="5" t="s">
        <v>1569</v>
      </c>
      <c r="S415" s="12"/>
      <c r="U415" s="5" t="s">
        <v>1569</v>
      </c>
      <c r="V415" s="12">
        <v>3.3346803920374986</v>
      </c>
      <c r="W415" s="5">
        <v>2016</v>
      </c>
      <c r="X415" s="5" t="s">
        <v>2035</v>
      </c>
      <c r="Y415" s="12">
        <v>0</v>
      </c>
      <c r="Z415" s="5">
        <v>2017</v>
      </c>
      <c r="AA415" s="5" t="s">
        <v>2035</v>
      </c>
      <c r="AB415" s="12">
        <v>0</v>
      </c>
      <c r="AC415" s="5">
        <v>2017</v>
      </c>
      <c r="AD415" s="5" t="s">
        <v>2035</v>
      </c>
      <c r="AE415" s="14">
        <v>100</v>
      </c>
      <c r="AF415" s="5">
        <v>2017</v>
      </c>
      <c r="AG415" s="5" t="s">
        <v>2035</v>
      </c>
      <c r="AH415" s="14"/>
      <c r="AJ415" s="5" t="s">
        <v>1569</v>
      </c>
    </row>
    <row r="416" spans="1:36" ht="12.75" customHeight="1" x14ac:dyDescent="0.25">
      <c r="A416" s="5" t="s">
        <v>2038</v>
      </c>
      <c r="B416" s="5" t="s">
        <v>1173</v>
      </c>
      <c r="C416" s="5" t="s">
        <v>1172</v>
      </c>
      <c r="D416" s="5" t="s">
        <v>620</v>
      </c>
      <c r="E416" s="5" t="s">
        <v>2172</v>
      </c>
      <c r="F416" s="5" t="s">
        <v>2259</v>
      </c>
      <c r="G416" s="5">
        <v>2</v>
      </c>
      <c r="H416" s="5">
        <v>1</v>
      </c>
      <c r="I416" s="5" t="s">
        <v>2353</v>
      </c>
      <c r="J416" s="13"/>
      <c r="L416" s="5" t="s">
        <v>1569</v>
      </c>
      <c r="M416" s="12">
        <v>50</v>
      </c>
      <c r="N416" s="5">
        <v>2012</v>
      </c>
      <c r="O416" s="5" t="s">
        <v>2038</v>
      </c>
      <c r="P416" s="12"/>
      <c r="R416" s="5" t="s">
        <v>1569</v>
      </c>
      <c r="S416" s="12"/>
      <c r="U416" s="5" t="s">
        <v>1569</v>
      </c>
      <c r="V416" s="12">
        <v>0</v>
      </c>
      <c r="W416" s="5">
        <v>2012</v>
      </c>
      <c r="X416" s="5" t="s">
        <v>2038</v>
      </c>
      <c r="Y416" s="12">
        <v>0</v>
      </c>
      <c r="Z416" s="5">
        <v>2012</v>
      </c>
      <c r="AA416" s="5" t="s">
        <v>2038</v>
      </c>
      <c r="AB416" s="12">
        <v>0</v>
      </c>
      <c r="AC416" s="5">
        <v>2012</v>
      </c>
      <c r="AD416" s="5" t="s">
        <v>2038</v>
      </c>
      <c r="AE416" s="14">
        <v>50</v>
      </c>
      <c r="AF416" s="5">
        <v>2012</v>
      </c>
      <c r="AG416" s="5" t="s">
        <v>2038</v>
      </c>
      <c r="AH416" s="14"/>
      <c r="AJ416" s="5" t="s">
        <v>1569</v>
      </c>
    </row>
    <row r="417" spans="1:36" ht="12.75" customHeight="1" x14ac:dyDescent="0.25">
      <c r="A417" s="5" t="s">
        <v>2039</v>
      </c>
      <c r="B417" s="5" t="s">
        <v>1173</v>
      </c>
      <c r="C417" s="5" t="s">
        <v>1172</v>
      </c>
      <c r="D417" s="5" t="s">
        <v>620</v>
      </c>
      <c r="E417" s="5" t="s">
        <v>2173</v>
      </c>
      <c r="F417" s="5" t="s">
        <v>2260</v>
      </c>
      <c r="G417" s="5">
        <v>2</v>
      </c>
      <c r="H417" s="5">
        <v>3</v>
      </c>
      <c r="I417" s="5" t="s">
        <v>2354</v>
      </c>
      <c r="J417" s="13"/>
      <c r="L417" s="5" t="s">
        <v>1569</v>
      </c>
      <c r="M417" s="12">
        <v>19.5100002288818</v>
      </c>
      <c r="N417" s="5">
        <v>2012</v>
      </c>
      <c r="O417" s="5" t="s">
        <v>2039</v>
      </c>
      <c r="P417" s="12"/>
      <c r="R417" s="5" t="s">
        <v>1569</v>
      </c>
      <c r="S417" s="12"/>
      <c r="U417" s="5" t="s">
        <v>1569</v>
      </c>
      <c r="V417" s="12">
        <v>0</v>
      </c>
      <c r="W417" s="5">
        <v>2012</v>
      </c>
      <c r="X417" s="5" t="s">
        <v>2039</v>
      </c>
      <c r="Y417" s="12">
        <v>0</v>
      </c>
      <c r="Z417" s="5">
        <v>2012</v>
      </c>
      <c r="AA417" s="5" t="s">
        <v>2039</v>
      </c>
      <c r="AB417" s="12">
        <v>0</v>
      </c>
      <c r="AC417" s="5">
        <v>2012</v>
      </c>
      <c r="AD417" s="5" t="s">
        <v>2039</v>
      </c>
      <c r="AE417" s="14">
        <v>83.333333333333343</v>
      </c>
      <c r="AF417" s="5">
        <v>2012</v>
      </c>
      <c r="AG417" s="5" t="s">
        <v>2039</v>
      </c>
      <c r="AH417" s="14"/>
      <c r="AJ417" s="5" t="s">
        <v>1569</v>
      </c>
    </row>
    <row r="418" spans="1:36" ht="12.75" customHeight="1" x14ac:dyDescent="0.25">
      <c r="A418" s="5" t="s">
        <v>2042</v>
      </c>
      <c r="B418" s="5" t="s">
        <v>1173</v>
      </c>
      <c r="C418" s="5" t="s">
        <v>1172</v>
      </c>
      <c r="D418" s="5" t="s">
        <v>620</v>
      </c>
      <c r="E418" s="5" t="s">
        <v>2176</v>
      </c>
      <c r="F418" s="5" t="s">
        <v>2457</v>
      </c>
      <c r="G418" s="5">
        <v>2</v>
      </c>
      <c r="H418" s="5">
        <v>2</v>
      </c>
      <c r="I418" s="5" t="s">
        <v>2462</v>
      </c>
      <c r="J418" s="13"/>
      <c r="L418" s="5" t="s">
        <v>1569</v>
      </c>
      <c r="M418" s="12">
        <v>35</v>
      </c>
      <c r="N418" s="5">
        <v>2009</v>
      </c>
      <c r="O418" s="5" t="s">
        <v>2042</v>
      </c>
      <c r="P418" s="12"/>
      <c r="R418" s="5" t="s">
        <v>1569</v>
      </c>
      <c r="S418" s="12"/>
      <c r="U418" s="5" t="s">
        <v>1569</v>
      </c>
      <c r="V418" s="12">
        <v>0</v>
      </c>
      <c r="W418" s="5">
        <v>2009</v>
      </c>
      <c r="X418" s="5" t="s">
        <v>2042</v>
      </c>
      <c r="Y418" s="12">
        <v>0</v>
      </c>
      <c r="Z418" s="5">
        <v>2009</v>
      </c>
      <c r="AA418" s="5" t="s">
        <v>2042</v>
      </c>
      <c r="AB418" s="12">
        <v>0</v>
      </c>
      <c r="AC418" s="5">
        <v>2009</v>
      </c>
      <c r="AD418" s="5" t="s">
        <v>2042</v>
      </c>
      <c r="AE418" s="14">
        <v>100</v>
      </c>
      <c r="AF418" s="5">
        <v>2009</v>
      </c>
      <c r="AG418" s="5" t="s">
        <v>2042</v>
      </c>
      <c r="AH418" s="14"/>
      <c r="AJ418" s="5" t="s">
        <v>1569</v>
      </c>
    </row>
    <row r="419" spans="1:36" ht="12.75" customHeight="1" x14ac:dyDescent="0.25">
      <c r="A419" s="5" t="s">
        <v>2043</v>
      </c>
      <c r="B419" s="5" t="s">
        <v>1173</v>
      </c>
      <c r="C419" s="5" t="s">
        <v>1172</v>
      </c>
      <c r="D419" s="5" t="s">
        <v>620</v>
      </c>
      <c r="E419" s="5" t="s">
        <v>2177</v>
      </c>
      <c r="F419" s="5" t="s">
        <v>2263</v>
      </c>
      <c r="G419" s="5">
        <v>2</v>
      </c>
      <c r="H419" s="5">
        <v>1</v>
      </c>
      <c r="J419" s="13">
        <v>1.1950438072179577</v>
      </c>
      <c r="K419" s="5">
        <v>2012</v>
      </c>
      <c r="L419" s="5" t="s">
        <v>2043</v>
      </c>
      <c r="M419" s="12">
        <v>95</v>
      </c>
      <c r="N419" s="5">
        <v>2012</v>
      </c>
      <c r="O419" s="5" t="s">
        <v>2043</v>
      </c>
      <c r="P419" s="12"/>
      <c r="R419" s="5" t="s">
        <v>1569</v>
      </c>
      <c r="S419" s="12"/>
      <c r="U419" s="5" t="s">
        <v>1569</v>
      </c>
      <c r="V419" s="12">
        <v>0</v>
      </c>
      <c r="W419" s="5">
        <v>2012</v>
      </c>
      <c r="X419" s="5" t="s">
        <v>2043</v>
      </c>
      <c r="Y419" s="12">
        <v>0</v>
      </c>
      <c r="Z419" s="5">
        <v>2012</v>
      </c>
      <c r="AA419" s="5" t="s">
        <v>2043</v>
      </c>
      <c r="AB419" s="12">
        <v>0</v>
      </c>
      <c r="AC419" s="5">
        <v>2012</v>
      </c>
      <c r="AD419" s="5" t="s">
        <v>2043</v>
      </c>
      <c r="AE419" s="14">
        <v>0</v>
      </c>
      <c r="AF419" s="5">
        <v>2012</v>
      </c>
      <c r="AG419" s="5" t="s">
        <v>2043</v>
      </c>
      <c r="AH419" s="14"/>
      <c r="AJ419" s="5" t="s">
        <v>1569</v>
      </c>
    </row>
    <row r="420" spans="1:36" ht="12.75" customHeight="1" x14ac:dyDescent="0.25">
      <c r="A420" s="5" t="s">
        <v>2046</v>
      </c>
      <c r="B420" s="5" t="s">
        <v>1525</v>
      </c>
      <c r="C420" s="5" t="s">
        <v>1710</v>
      </c>
      <c r="D420" s="5" t="s">
        <v>620</v>
      </c>
      <c r="E420" s="5" t="s">
        <v>2178</v>
      </c>
      <c r="F420" s="5" t="s">
        <v>3222</v>
      </c>
      <c r="G420" s="5">
        <v>1</v>
      </c>
      <c r="H420" s="5">
        <v>2</v>
      </c>
      <c r="I420" s="5" t="s">
        <v>3221</v>
      </c>
      <c r="J420" s="13" t="s">
        <v>1569</v>
      </c>
      <c r="K420" s="5" t="s">
        <v>1569</v>
      </c>
      <c r="L420" s="5" t="s">
        <v>1569</v>
      </c>
      <c r="M420" s="12">
        <v>95</v>
      </c>
      <c r="N420" s="5">
        <v>2009</v>
      </c>
      <c r="O420" s="5" t="s">
        <v>2046</v>
      </c>
      <c r="P420" s="12"/>
      <c r="R420" s="5" t="s">
        <v>1569</v>
      </c>
      <c r="S420" s="12"/>
      <c r="U420" s="5" t="s">
        <v>1569</v>
      </c>
      <c r="V420" s="12">
        <v>0</v>
      </c>
      <c r="W420" s="5">
        <v>2009</v>
      </c>
      <c r="X420" s="5" t="s">
        <v>2046</v>
      </c>
      <c r="Y420" s="12">
        <v>0</v>
      </c>
      <c r="Z420" s="5">
        <v>2009</v>
      </c>
      <c r="AA420" s="5" t="s">
        <v>2046</v>
      </c>
      <c r="AB420" s="12">
        <v>0</v>
      </c>
      <c r="AC420" s="5">
        <v>2009</v>
      </c>
      <c r="AD420" s="5" t="s">
        <v>2046</v>
      </c>
      <c r="AE420" s="14">
        <v>100</v>
      </c>
      <c r="AF420" s="5">
        <v>2009</v>
      </c>
      <c r="AG420" s="5" t="s">
        <v>2046</v>
      </c>
      <c r="AH420" s="14"/>
      <c r="AJ420" s="5" t="s">
        <v>1569</v>
      </c>
    </row>
    <row r="421" spans="1:36" ht="12.75" customHeight="1" x14ac:dyDescent="0.25">
      <c r="A421" s="5" t="s">
        <v>2047</v>
      </c>
      <c r="B421" s="5" t="s">
        <v>1629</v>
      </c>
      <c r="C421" s="5" t="s">
        <v>1183</v>
      </c>
      <c r="D421" s="5" t="s">
        <v>1038</v>
      </c>
      <c r="E421" s="5" t="s">
        <v>2179</v>
      </c>
      <c r="F421" s="5" t="s">
        <v>2264</v>
      </c>
      <c r="G421" s="5">
        <v>2</v>
      </c>
      <c r="H421" s="5">
        <v>2</v>
      </c>
      <c r="I421" s="5" t="s">
        <v>2358</v>
      </c>
      <c r="J421" s="13">
        <v>0.72071527926984735</v>
      </c>
      <c r="K421" s="5">
        <v>2017</v>
      </c>
      <c r="L421" s="5" t="s">
        <v>2047</v>
      </c>
      <c r="M421" s="12">
        <v>100</v>
      </c>
      <c r="N421" s="5">
        <v>2017</v>
      </c>
      <c r="O421" s="5" t="s">
        <v>2047</v>
      </c>
      <c r="P421" s="12"/>
      <c r="R421" s="5" t="s">
        <v>1569</v>
      </c>
      <c r="S421" s="12"/>
      <c r="U421" s="5" t="s">
        <v>1569</v>
      </c>
      <c r="V421" s="12">
        <v>0</v>
      </c>
      <c r="W421" s="5">
        <v>2017</v>
      </c>
      <c r="X421" s="5" t="s">
        <v>2047</v>
      </c>
      <c r="Y421" s="12" t="s">
        <v>1569</v>
      </c>
      <c r="Z421" s="5" t="s">
        <v>1569</v>
      </c>
      <c r="AA421" s="5" t="s">
        <v>1569</v>
      </c>
      <c r="AB421" s="12">
        <v>0</v>
      </c>
      <c r="AC421" s="5">
        <v>2017</v>
      </c>
      <c r="AD421" s="5" t="s">
        <v>2047</v>
      </c>
      <c r="AE421" s="14" t="s">
        <v>1569</v>
      </c>
      <c r="AF421" s="5" t="s">
        <v>1569</v>
      </c>
      <c r="AG421" s="5" t="s">
        <v>1569</v>
      </c>
      <c r="AH421" s="14"/>
      <c r="AJ421" s="5" t="s">
        <v>1569</v>
      </c>
    </row>
    <row r="422" spans="1:36" ht="12.75" customHeight="1" x14ac:dyDescent="0.25">
      <c r="A422" s="5" t="s">
        <v>2049</v>
      </c>
      <c r="B422" s="5" t="s">
        <v>1629</v>
      </c>
      <c r="C422" s="5" t="s">
        <v>1183</v>
      </c>
      <c r="D422" s="5" t="s">
        <v>1038</v>
      </c>
      <c r="E422" s="5" t="s">
        <v>2180</v>
      </c>
      <c r="F422" s="5" t="s">
        <v>2265</v>
      </c>
      <c r="G422" s="5">
        <v>2</v>
      </c>
      <c r="H422" s="5">
        <v>1</v>
      </c>
      <c r="I422" s="5" t="s">
        <v>2360</v>
      </c>
      <c r="J422" s="13">
        <v>0.78805602585808843</v>
      </c>
      <c r="K422" s="5">
        <v>2017</v>
      </c>
      <c r="L422" s="5" t="s">
        <v>2049</v>
      </c>
      <c r="M422" s="12">
        <v>100</v>
      </c>
      <c r="N422" s="5">
        <v>2017</v>
      </c>
      <c r="O422" s="5" t="s">
        <v>2049</v>
      </c>
      <c r="P422" s="12"/>
      <c r="R422" s="5" t="s">
        <v>1569</v>
      </c>
      <c r="S422" s="12"/>
      <c r="U422" s="5" t="s">
        <v>1569</v>
      </c>
      <c r="V422" s="12">
        <v>13.444108761329304</v>
      </c>
      <c r="W422" s="5">
        <v>2017</v>
      </c>
      <c r="X422" s="5" t="s">
        <v>2049</v>
      </c>
      <c r="Y422" s="12">
        <v>0</v>
      </c>
      <c r="Z422" s="5">
        <v>2017</v>
      </c>
      <c r="AA422" s="5" t="s">
        <v>2049</v>
      </c>
      <c r="AB422" s="12">
        <v>0</v>
      </c>
      <c r="AC422" s="5">
        <v>2017</v>
      </c>
      <c r="AD422" s="5" t="s">
        <v>2049</v>
      </c>
      <c r="AE422" s="14">
        <v>100</v>
      </c>
      <c r="AF422" s="5">
        <v>2017</v>
      </c>
      <c r="AG422" s="5" t="s">
        <v>2049</v>
      </c>
      <c r="AH422" s="14"/>
      <c r="AJ422" s="5" t="s">
        <v>1569</v>
      </c>
    </row>
    <row r="423" spans="1:36" ht="12.75" customHeight="1" x14ac:dyDescent="0.25">
      <c r="A423" s="5" t="s">
        <v>2050</v>
      </c>
      <c r="B423" s="5" t="s">
        <v>1629</v>
      </c>
      <c r="C423" s="5" t="s">
        <v>1183</v>
      </c>
      <c r="D423" s="5" t="s">
        <v>1038</v>
      </c>
      <c r="E423" s="5" t="s">
        <v>2181</v>
      </c>
      <c r="F423" s="5" t="s">
        <v>2266</v>
      </c>
      <c r="G423" s="5">
        <v>2</v>
      </c>
      <c r="H423" s="5">
        <v>2</v>
      </c>
      <c r="I423" s="5" t="s">
        <v>2361</v>
      </c>
      <c r="J423" s="13">
        <v>0.63337036864550555</v>
      </c>
      <c r="K423" s="5">
        <v>2017</v>
      </c>
      <c r="L423" s="5" t="s">
        <v>2050</v>
      </c>
      <c r="M423" s="12">
        <v>100</v>
      </c>
      <c r="N423" s="5">
        <v>2017</v>
      </c>
      <c r="O423" s="5" t="s">
        <v>2050</v>
      </c>
      <c r="P423" s="12"/>
      <c r="R423" s="5" t="s">
        <v>1569</v>
      </c>
      <c r="S423" s="12"/>
      <c r="U423" s="5" t="s">
        <v>1569</v>
      </c>
      <c r="V423" s="12">
        <v>30.882352941176471</v>
      </c>
      <c r="W423" s="5">
        <v>2017</v>
      </c>
      <c r="X423" s="5" t="s">
        <v>2050</v>
      </c>
      <c r="Y423" s="12">
        <v>6.7226890756302522</v>
      </c>
      <c r="Z423" s="5">
        <v>2017</v>
      </c>
      <c r="AA423" s="5" t="s">
        <v>2050</v>
      </c>
      <c r="AB423" s="12">
        <v>0</v>
      </c>
      <c r="AC423" s="5">
        <v>2017</v>
      </c>
      <c r="AD423" s="5" t="s">
        <v>2050</v>
      </c>
      <c r="AE423" s="14">
        <v>60.159362549800797</v>
      </c>
      <c r="AF423" s="5">
        <v>2017</v>
      </c>
      <c r="AG423" s="5" t="s">
        <v>2050</v>
      </c>
      <c r="AH423" s="14"/>
      <c r="AJ423" s="5" t="s">
        <v>1569</v>
      </c>
    </row>
    <row r="424" spans="1:36" ht="12.75" customHeight="1" x14ac:dyDescent="0.25">
      <c r="A424" s="5" t="s">
        <v>2051</v>
      </c>
      <c r="B424" s="5" t="s">
        <v>1187</v>
      </c>
      <c r="C424" s="5" t="s">
        <v>1186</v>
      </c>
      <c r="D424" s="5" t="s">
        <v>1038</v>
      </c>
      <c r="E424" s="5" t="s">
        <v>2182</v>
      </c>
      <c r="F424" s="5" t="s">
        <v>2267</v>
      </c>
      <c r="G424" s="5">
        <v>2</v>
      </c>
      <c r="H424" s="5">
        <v>2</v>
      </c>
      <c r="I424" s="5" t="s">
        <v>2362</v>
      </c>
      <c r="J424" s="13">
        <v>1.1467424099742216</v>
      </c>
      <c r="K424" s="5">
        <v>2019</v>
      </c>
      <c r="L424" s="5" t="s">
        <v>2051</v>
      </c>
      <c r="M424" s="12">
        <v>53.299999237060497</v>
      </c>
      <c r="N424" s="5">
        <v>2019</v>
      </c>
      <c r="O424" s="5" t="s">
        <v>2051</v>
      </c>
      <c r="P424" s="12"/>
      <c r="R424" s="5" t="s">
        <v>1569</v>
      </c>
      <c r="S424" s="12"/>
      <c r="U424" s="5" t="s">
        <v>1569</v>
      </c>
      <c r="V424" s="12" t="s">
        <v>1569</v>
      </c>
      <c r="W424" s="5" t="s">
        <v>1569</v>
      </c>
      <c r="X424" s="5" t="s">
        <v>1569</v>
      </c>
      <c r="Y424" s="12" t="s">
        <v>1569</v>
      </c>
      <c r="Z424" s="5" t="s">
        <v>1569</v>
      </c>
      <c r="AA424" s="5" t="s">
        <v>1569</v>
      </c>
      <c r="AB424" s="12" t="s">
        <v>1569</v>
      </c>
      <c r="AC424" s="5" t="s">
        <v>1569</v>
      </c>
      <c r="AD424" s="5" t="s">
        <v>1569</v>
      </c>
      <c r="AE424" s="14" t="s">
        <v>1569</v>
      </c>
      <c r="AF424" s="5" t="s">
        <v>1569</v>
      </c>
      <c r="AG424" s="5" t="s">
        <v>1569</v>
      </c>
      <c r="AH424" s="14"/>
      <c r="AJ424" s="5" t="s">
        <v>1569</v>
      </c>
    </row>
    <row r="425" spans="1:36" ht="12.75" customHeight="1" x14ac:dyDescent="0.25">
      <c r="A425" s="5" t="s">
        <v>2053</v>
      </c>
      <c r="B425" s="5" t="s">
        <v>163</v>
      </c>
      <c r="C425" s="5" t="s">
        <v>162</v>
      </c>
      <c r="D425" s="5" t="s">
        <v>35</v>
      </c>
      <c r="E425" s="5" t="s">
        <v>164</v>
      </c>
      <c r="F425" s="5" t="s">
        <v>161</v>
      </c>
      <c r="G425" s="5">
        <v>1</v>
      </c>
      <c r="H425" s="5">
        <v>2</v>
      </c>
      <c r="I425" s="5" t="s">
        <v>2364</v>
      </c>
      <c r="J425" s="13" t="s">
        <v>1569</v>
      </c>
      <c r="K425" s="5" t="s">
        <v>1569</v>
      </c>
      <c r="L425" s="5" t="s">
        <v>1569</v>
      </c>
      <c r="M425" s="12" t="s">
        <v>1569</v>
      </c>
      <c r="N425" s="5" t="s">
        <v>1569</v>
      </c>
      <c r="O425" s="5" t="s">
        <v>1569</v>
      </c>
      <c r="P425" s="12"/>
      <c r="R425" s="5" t="s">
        <v>1569</v>
      </c>
      <c r="S425" s="12"/>
      <c r="U425" s="5" t="s">
        <v>1569</v>
      </c>
      <c r="V425" s="12">
        <v>0</v>
      </c>
      <c r="W425" s="5">
        <v>2009</v>
      </c>
      <c r="X425" s="5" t="s">
        <v>2053</v>
      </c>
      <c r="Y425" s="12">
        <v>4.9989443332898267</v>
      </c>
      <c r="Z425" s="5">
        <v>2009</v>
      </c>
      <c r="AA425" s="5" t="s">
        <v>2053</v>
      </c>
      <c r="AB425" s="12">
        <v>0</v>
      </c>
      <c r="AC425" s="5">
        <v>2009</v>
      </c>
      <c r="AD425" s="5" t="s">
        <v>2053</v>
      </c>
      <c r="AE425" s="14">
        <v>100</v>
      </c>
      <c r="AF425" s="5">
        <v>2009</v>
      </c>
      <c r="AG425" s="5" t="s">
        <v>2053</v>
      </c>
      <c r="AH425" s="14"/>
      <c r="AJ425" s="5" t="s">
        <v>1569</v>
      </c>
    </row>
    <row r="426" spans="1:36" ht="12.75" customHeight="1" x14ac:dyDescent="0.25">
      <c r="A426" s="5" t="s">
        <v>2054</v>
      </c>
      <c r="B426" s="5" t="s">
        <v>163</v>
      </c>
      <c r="C426" s="5" t="s">
        <v>162</v>
      </c>
      <c r="D426" s="5" t="s">
        <v>35</v>
      </c>
      <c r="E426" s="5" t="s">
        <v>2183</v>
      </c>
      <c r="F426" s="5" t="s">
        <v>166</v>
      </c>
      <c r="G426" s="5">
        <v>1</v>
      </c>
      <c r="H426" s="5">
        <v>3</v>
      </c>
      <c r="I426" s="5" t="s">
        <v>2365</v>
      </c>
      <c r="J426" s="13" t="s">
        <v>1569</v>
      </c>
      <c r="K426" s="5" t="s">
        <v>1569</v>
      </c>
      <c r="L426" s="5" t="s">
        <v>1569</v>
      </c>
      <c r="M426" s="12" t="s">
        <v>1569</v>
      </c>
      <c r="N426" s="5" t="s">
        <v>1569</v>
      </c>
      <c r="O426" s="5" t="s">
        <v>1569</v>
      </c>
      <c r="P426" s="12"/>
      <c r="R426" s="5" t="s">
        <v>1569</v>
      </c>
      <c r="S426" s="12"/>
      <c r="U426" s="5" t="s">
        <v>1569</v>
      </c>
      <c r="V426" s="12">
        <v>0</v>
      </c>
      <c r="W426" s="5">
        <v>2009</v>
      </c>
      <c r="X426" s="5" t="s">
        <v>2054</v>
      </c>
      <c r="Y426" s="12">
        <v>10.620543394405793</v>
      </c>
      <c r="Z426" s="5">
        <v>2009</v>
      </c>
      <c r="AA426" s="5" t="s">
        <v>2054</v>
      </c>
      <c r="AB426" s="12">
        <v>0</v>
      </c>
      <c r="AC426" s="5">
        <v>2009</v>
      </c>
      <c r="AD426" s="5" t="s">
        <v>2054</v>
      </c>
      <c r="AE426" s="14">
        <v>100</v>
      </c>
      <c r="AF426" s="5">
        <v>2009</v>
      </c>
      <c r="AG426" s="5" t="s">
        <v>2054</v>
      </c>
      <c r="AH426" s="14"/>
      <c r="AJ426" s="5" t="s">
        <v>1569</v>
      </c>
    </row>
    <row r="427" spans="1:36" ht="12.75" customHeight="1" x14ac:dyDescent="0.25">
      <c r="A427" s="5" t="s">
        <v>2055</v>
      </c>
      <c r="B427" s="5" t="s">
        <v>1192</v>
      </c>
      <c r="C427" s="5" t="s">
        <v>1191</v>
      </c>
      <c r="D427" s="5" t="s">
        <v>1038</v>
      </c>
      <c r="E427" s="5" t="s">
        <v>2184</v>
      </c>
      <c r="F427" s="5" t="s">
        <v>2268</v>
      </c>
      <c r="G427" s="5">
        <v>1</v>
      </c>
      <c r="H427" s="5">
        <v>2</v>
      </c>
      <c r="I427" s="5" t="s">
        <v>2366</v>
      </c>
      <c r="J427" s="13" t="s">
        <v>1569</v>
      </c>
      <c r="K427" s="5" t="s">
        <v>1569</v>
      </c>
      <c r="L427" s="5" t="s">
        <v>1569</v>
      </c>
      <c r="M427" s="12" t="s">
        <v>1569</v>
      </c>
      <c r="N427" s="5" t="s">
        <v>1569</v>
      </c>
      <c r="O427" s="5" t="s">
        <v>1569</v>
      </c>
      <c r="P427" s="12"/>
      <c r="R427" s="5" t="s">
        <v>1569</v>
      </c>
      <c r="S427" s="12"/>
      <c r="U427" s="5" t="s">
        <v>1569</v>
      </c>
      <c r="V427" s="12">
        <v>0</v>
      </c>
      <c r="W427" s="5">
        <v>2017</v>
      </c>
      <c r="X427" s="5" t="s">
        <v>2055</v>
      </c>
      <c r="Y427" s="12">
        <v>0</v>
      </c>
      <c r="Z427" s="5">
        <v>2017</v>
      </c>
      <c r="AA427" s="5" t="s">
        <v>2055</v>
      </c>
      <c r="AB427" s="12">
        <v>0</v>
      </c>
      <c r="AC427" s="5">
        <v>2017</v>
      </c>
      <c r="AD427" s="5" t="s">
        <v>2055</v>
      </c>
      <c r="AE427" s="14">
        <v>0</v>
      </c>
      <c r="AF427" s="5">
        <v>2017</v>
      </c>
      <c r="AG427" s="5" t="s">
        <v>2055</v>
      </c>
      <c r="AH427" s="14"/>
      <c r="AJ427" s="5" t="s">
        <v>1569</v>
      </c>
    </row>
    <row r="428" spans="1:36" ht="12.75" customHeight="1" x14ac:dyDescent="0.25">
      <c r="A428" s="5" t="s">
        <v>2056</v>
      </c>
      <c r="B428" s="5" t="s">
        <v>1192</v>
      </c>
      <c r="C428" s="5" t="s">
        <v>1191</v>
      </c>
      <c r="D428" s="5" t="s">
        <v>1038</v>
      </c>
      <c r="E428" s="5" t="s">
        <v>2185</v>
      </c>
      <c r="F428" s="5" t="s">
        <v>3338</v>
      </c>
      <c r="G428" s="5">
        <v>1</v>
      </c>
      <c r="H428" s="5">
        <v>2</v>
      </c>
      <c r="I428" s="5" t="s">
        <v>2367</v>
      </c>
      <c r="J428" s="13" t="s">
        <v>1569</v>
      </c>
      <c r="K428" s="5" t="s">
        <v>1569</v>
      </c>
      <c r="L428" s="5" t="s">
        <v>1569</v>
      </c>
      <c r="M428" s="12" t="s">
        <v>1569</v>
      </c>
      <c r="N428" s="5" t="s">
        <v>1569</v>
      </c>
      <c r="O428" s="5" t="s">
        <v>1569</v>
      </c>
      <c r="P428" s="12"/>
      <c r="R428" s="5" t="s">
        <v>1569</v>
      </c>
      <c r="S428" s="12"/>
      <c r="U428" s="5" t="s">
        <v>1569</v>
      </c>
      <c r="V428" s="12">
        <v>0</v>
      </c>
      <c r="W428" s="5">
        <v>2017</v>
      </c>
      <c r="X428" s="5" t="s">
        <v>2056</v>
      </c>
      <c r="Y428" s="12">
        <v>0</v>
      </c>
      <c r="Z428" s="5">
        <v>2017</v>
      </c>
      <c r="AA428" s="5" t="s">
        <v>2056</v>
      </c>
      <c r="AB428" s="12">
        <v>0</v>
      </c>
      <c r="AC428" s="5">
        <v>2017</v>
      </c>
      <c r="AD428" s="5" t="s">
        <v>2056</v>
      </c>
      <c r="AE428" s="14">
        <v>0</v>
      </c>
      <c r="AF428" s="5">
        <v>2017</v>
      </c>
      <c r="AG428" s="5" t="s">
        <v>2056</v>
      </c>
      <c r="AH428" s="14"/>
      <c r="AJ428" s="5" t="s">
        <v>1569</v>
      </c>
    </row>
    <row r="429" spans="1:36" ht="12.75" customHeight="1" x14ac:dyDescent="0.25">
      <c r="A429" s="5" t="s">
        <v>2058</v>
      </c>
      <c r="B429" s="5" t="s">
        <v>1197</v>
      </c>
      <c r="C429" s="5" t="s">
        <v>1196</v>
      </c>
      <c r="D429" s="5" t="s">
        <v>1038</v>
      </c>
      <c r="E429" s="5" t="s">
        <v>2186</v>
      </c>
      <c r="F429" s="5" t="s">
        <v>2269</v>
      </c>
      <c r="G429" s="5">
        <v>2</v>
      </c>
      <c r="H429" s="5">
        <v>1</v>
      </c>
      <c r="I429" s="5" t="s">
        <v>2369</v>
      </c>
      <c r="J429" s="13">
        <v>0.7644767637648755</v>
      </c>
      <c r="K429" s="5">
        <v>2019</v>
      </c>
      <c r="L429" s="5" t="s">
        <v>2058</v>
      </c>
      <c r="M429" s="12">
        <v>100</v>
      </c>
      <c r="N429" s="5">
        <v>2019</v>
      </c>
      <c r="O429" s="5" t="s">
        <v>2058</v>
      </c>
      <c r="P429" s="12"/>
      <c r="R429" s="5" t="s">
        <v>1569</v>
      </c>
      <c r="S429" s="12"/>
      <c r="U429" s="5" t="s">
        <v>1569</v>
      </c>
      <c r="V429" s="12">
        <v>70.821168408012952</v>
      </c>
      <c r="W429" s="5">
        <v>2018</v>
      </c>
      <c r="X429" s="5" t="s">
        <v>2058</v>
      </c>
      <c r="Y429" s="12">
        <v>16.409572639729099</v>
      </c>
      <c r="Z429" s="5">
        <v>2019</v>
      </c>
      <c r="AA429" s="5" t="s">
        <v>2058</v>
      </c>
      <c r="AB429" s="12">
        <v>0</v>
      </c>
      <c r="AC429" s="5">
        <v>2019</v>
      </c>
      <c r="AD429" s="5" t="s">
        <v>2058</v>
      </c>
      <c r="AE429" s="14">
        <v>11.481465115453075</v>
      </c>
      <c r="AF429" s="5">
        <v>2019</v>
      </c>
      <c r="AG429" s="5" t="s">
        <v>2058</v>
      </c>
      <c r="AH429" s="14"/>
      <c r="AJ429" s="5" t="s">
        <v>1569</v>
      </c>
    </row>
    <row r="430" spans="1:36" ht="12.75" customHeight="1" x14ac:dyDescent="0.25">
      <c r="A430" s="5" t="s">
        <v>2059</v>
      </c>
      <c r="B430" s="5" t="s">
        <v>1197</v>
      </c>
      <c r="C430" s="5" t="s">
        <v>1196</v>
      </c>
      <c r="D430" s="5" t="s">
        <v>1038</v>
      </c>
      <c r="E430" s="5" t="s">
        <v>2187</v>
      </c>
      <c r="F430" s="5" t="s">
        <v>2270</v>
      </c>
      <c r="G430" s="5">
        <v>2</v>
      </c>
      <c r="H430" s="5">
        <v>1</v>
      </c>
      <c r="I430" s="5" t="s">
        <v>2370</v>
      </c>
      <c r="J430" s="13">
        <v>0.71175756308025173</v>
      </c>
      <c r="K430" s="5">
        <v>2019</v>
      </c>
      <c r="L430" s="5" t="s">
        <v>2059</v>
      </c>
      <c r="M430" s="12">
        <v>100</v>
      </c>
      <c r="N430" s="5">
        <v>2019</v>
      </c>
      <c r="O430" s="5" t="s">
        <v>2059</v>
      </c>
      <c r="P430" s="12"/>
      <c r="R430" s="5" t="s">
        <v>1569</v>
      </c>
      <c r="S430" s="12"/>
      <c r="U430" s="5" t="s">
        <v>1569</v>
      </c>
      <c r="V430" s="12">
        <v>3.74946838861133</v>
      </c>
      <c r="W430" s="5">
        <v>2018</v>
      </c>
      <c r="X430" s="5" t="s">
        <v>2059</v>
      </c>
      <c r="Y430" s="12">
        <v>10.206185631230534</v>
      </c>
      <c r="Z430" s="5">
        <v>2019</v>
      </c>
      <c r="AA430" s="5" t="s">
        <v>2059</v>
      </c>
      <c r="AB430" s="12">
        <v>0</v>
      </c>
      <c r="AC430" s="5">
        <v>2019</v>
      </c>
      <c r="AD430" s="5" t="s">
        <v>2059</v>
      </c>
      <c r="AE430" s="14">
        <v>0</v>
      </c>
      <c r="AF430" s="5">
        <v>2019</v>
      </c>
      <c r="AG430" s="5" t="s">
        <v>2059</v>
      </c>
      <c r="AH430" s="14"/>
      <c r="AJ430" s="5" t="s">
        <v>1569</v>
      </c>
    </row>
    <row r="431" spans="1:36" ht="12.75" customHeight="1" x14ac:dyDescent="0.25">
      <c r="A431" s="5" t="s">
        <v>2062</v>
      </c>
      <c r="B431" s="5" t="s">
        <v>1205</v>
      </c>
      <c r="C431" s="5" t="s">
        <v>1204</v>
      </c>
      <c r="D431" s="5" t="s">
        <v>1038</v>
      </c>
      <c r="E431" s="5" t="s">
        <v>1213</v>
      </c>
      <c r="F431" s="5" t="s">
        <v>2272</v>
      </c>
      <c r="G431" s="5">
        <v>2</v>
      </c>
      <c r="H431" s="5">
        <v>1</v>
      </c>
      <c r="I431" s="5" t="s">
        <v>2372</v>
      </c>
      <c r="J431" s="13">
        <v>0.94779711218067375</v>
      </c>
      <c r="K431" s="5">
        <v>2012</v>
      </c>
      <c r="L431" s="5" t="s">
        <v>2062</v>
      </c>
      <c r="M431" s="12">
        <v>100</v>
      </c>
      <c r="N431" s="5">
        <v>2012</v>
      </c>
      <c r="O431" s="5" t="s">
        <v>2062</v>
      </c>
      <c r="P431" s="12"/>
      <c r="R431" s="5" t="s">
        <v>1569</v>
      </c>
      <c r="S431" s="12"/>
      <c r="U431" s="5" t="s">
        <v>1569</v>
      </c>
      <c r="V431" s="12">
        <v>0</v>
      </c>
      <c r="W431" s="5">
        <v>2012</v>
      </c>
      <c r="X431" s="5" t="s">
        <v>2062</v>
      </c>
      <c r="Y431" s="12">
        <v>0</v>
      </c>
      <c r="Z431" s="5">
        <v>2012</v>
      </c>
      <c r="AA431" s="5" t="s">
        <v>2062</v>
      </c>
      <c r="AB431" s="12">
        <v>0</v>
      </c>
      <c r="AC431" s="5">
        <v>2012</v>
      </c>
      <c r="AD431" s="5" t="s">
        <v>2062</v>
      </c>
      <c r="AE431" s="14">
        <v>100</v>
      </c>
      <c r="AF431" s="5">
        <v>2012</v>
      </c>
      <c r="AG431" s="5" t="s">
        <v>2062</v>
      </c>
      <c r="AH431" s="14"/>
      <c r="AJ431" s="5" t="s">
        <v>1569</v>
      </c>
    </row>
    <row r="432" spans="1:36" ht="12.75" customHeight="1" x14ac:dyDescent="0.25">
      <c r="A432" s="5" t="s">
        <v>2064</v>
      </c>
      <c r="B432" s="5" t="s">
        <v>1527</v>
      </c>
      <c r="C432" s="5" t="s">
        <v>1716</v>
      </c>
      <c r="D432" s="5" t="s">
        <v>620</v>
      </c>
      <c r="E432" s="5" t="s">
        <v>2188</v>
      </c>
      <c r="F432" s="5" t="s">
        <v>2273</v>
      </c>
      <c r="G432" s="5">
        <v>1</v>
      </c>
      <c r="H432" s="5">
        <v>2</v>
      </c>
      <c r="I432" s="5" t="s">
        <v>2374</v>
      </c>
      <c r="J432" s="13" t="s">
        <v>1569</v>
      </c>
      <c r="K432" s="5" t="s">
        <v>1569</v>
      </c>
      <c r="L432" s="5" t="s">
        <v>1569</v>
      </c>
      <c r="M432" s="12">
        <v>30</v>
      </c>
      <c r="N432" s="5">
        <v>2012</v>
      </c>
      <c r="O432" s="5" t="s">
        <v>2064</v>
      </c>
      <c r="P432" s="12"/>
      <c r="R432" s="5" t="s">
        <v>1569</v>
      </c>
      <c r="S432" s="12"/>
      <c r="U432" s="5" t="s">
        <v>1569</v>
      </c>
      <c r="V432" s="12" t="s">
        <v>1569</v>
      </c>
      <c r="W432" s="5" t="s">
        <v>1569</v>
      </c>
      <c r="X432" s="5" t="s">
        <v>1569</v>
      </c>
      <c r="Y432" s="12" t="s">
        <v>1569</v>
      </c>
      <c r="Z432" s="5" t="s">
        <v>1569</v>
      </c>
      <c r="AA432" s="5" t="s">
        <v>1569</v>
      </c>
      <c r="AB432" s="12" t="s">
        <v>1569</v>
      </c>
      <c r="AC432" s="5" t="s">
        <v>1569</v>
      </c>
      <c r="AD432" s="5" t="s">
        <v>1569</v>
      </c>
      <c r="AE432" s="14" t="s">
        <v>1569</v>
      </c>
      <c r="AF432" s="5" t="s">
        <v>1569</v>
      </c>
      <c r="AG432" s="5" t="s">
        <v>1569</v>
      </c>
      <c r="AH432" s="14"/>
      <c r="AJ432" s="5" t="s">
        <v>1569</v>
      </c>
    </row>
    <row r="433" spans="1:36" ht="12.75" customHeight="1" x14ac:dyDescent="0.25">
      <c r="A433" s="5" t="s">
        <v>2065</v>
      </c>
      <c r="B433" s="5" t="s">
        <v>1528</v>
      </c>
      <c r="C433" s="5" t="s">
        <v>1717</v>
      </c>
      <c r="D433" s="5" t="s">
        <v>35</v>
      </c>
      <c r="E433" s="5" t="s">
        <v>2189</v>
      </c>
      <c r="F433" s="5" t="s">
        <v>2274</v>
      </c>
      <c r="G433" s="5">
        <v>1</v>
      </c>
      <c r="H433" s="5">
        <v>1</v>
      </c>
      <c r="I433" s="5" t="s">
        <v>2375</v>
      </c>
      <c r="J433" s="13">
        <v>1.1962011856177615</v>
      </c>
      <c r="K433" s="5">
        <v>2019</v>
      </c>
      <c r="L433" s="5" t="s">
        <v>2065</v>
      </c>
      <c r="M433" s="12">
        <v>100</v>
      </c>
      <c r="N433" s="5">
        <v>2019</v>
      </c>
      <c r="O433" s="5" t="s">
        <v>2065</v>
      </c>
      <c r="P433" s="12"/>
      <c r="R433" s="5" t="s">
        <v>1569</v>
      </c>
      <c r="S433" s="12"/>
      <c r="U433" s="5" t="s">
        <v>1569</v>
      </c>
      <c r="V433" s="12">
        <v>33.840591296666176</v>
      </c>
      <c r="W433" s="5">
        <v>2019</v>
      </c>
      <c r="X433" s="5" t="s">
        <v>2065</v>
      </c>
      <c r="Y433" s="12">
        <v>19.030738082606966</v>
      </c>
      <c r="Z433" s="5">
        <v>2019</v>
      </c>
      <c r="AA433" s="5" t="s">
        <v>2065</v>
      </c>
      <c r="AB433" s="12">
        <v>47.128672881671513</v>
      </c>
      <c r="AC433" s="5">
        <v>2019</v>
      </c>
      <c r="AD433" s="5" t="s">
        <v>2065</v>
      </c>
      <c r="AE433" s="14" t="s">
        <v>1569</v>
      </c>
      <c r="AF433" s="5" t="s">
        <v>1569</v>
      </c>
      <c r="AG433" s="5" t="s">
        <v>1569</v>
      </c>
      <c r="AH433" s="14"/>
      <c r="AJ433" s="5" t="s">
        <v>1569</v>
      </c>
    </row>
    <row r="434" spans="1:36" ht="12.75" customHeight="1" x14ac:dyDescent="0.25">
      <c r="A434" s="5" t="s">
        <v>2974</v>
      </c>
      <c r="B434" s="5" t="s">
        <v>1224</v>
      </c>
      <c r="C434" s="5" t="s">
        <v>1223</v>
      </c>
      <c r="D434" s="5" t="s">
        <v>1038</v>
      </c>
      <c r="E434" s="5" t="s">
        <v>2980</v>
      </c>
      <c r="F434" s="5" t="s">
        <v>2987</v>
      </c>
      <c r="G434" s="5">
        <v>2</v>
      </c>
      <c r="H434" s="5">
        <v>3</v>
      </c>
      <c r="I434" s="5" t="s">
        <v>2993</v>
      </c>
      <c r="J434" s="13" t="s">
        <v>1569</v>
      </c>
      <c r="K434" s="5" t="s">
        <v>1569</v>
      </c>
      <c r="L434" s="5" t="s">
        <v>1569</v>
      </c>
      <c r="M434" s="12" t="s">
        <v>1569</v>
      </c>
      <c r="N434" s="5" t="s">
        <v>1569</v>
      </c>
      <c r="O434" s="5" t="s">
        <v>1569</v>
      </c>
      <c r="P434" s="12"/>
      <c r="R434" s="5" t="s">
        <v>1569</v>
      </c>
      <c r="S434" s="12"/>
      <c r="U434" s="5" t="s">
        <v>1569</v>
      </c>
      <c r="V434" s="12">
        <v>0</v>
      </c>
      <c r="W434" s="5">
        <v>2019</v>
      </c>
      <c r="X434" s="5" t="s">
        <v>2974</v>
      </c>
      <c r="Y434" s="12">
        <v>0</v>
      </c>
      <c r="Z434" s="5">
        <v>2019</v>
      </c>
      <c r="AA434" s="5" t="s">
        <v>2974</v>
      </c>
      <c r="AB434" s="12">
        <v>0</v>
      </c>
      <c r="AC434" s="5">
        <v>2019</v>
      </c>
      <c r="AD434" s="5" t="s">
        <v>2974</v>
      </c>
      <c r="AE434" s="14">
        <v>0</v>
      </c>
      <c r="AF434" s="5">
        <v>2019</v>
      </c>
      <c r="AG434" s="5" t="s">
        <v>2974</v>
      </c>
      <c r="AH434" s="14"/>
      <c r="AJ434" s="5" t="s">
        <v>1569</v>
      </c>
    </row>
    <row r="435" spans="1:36" ht="12.75" customHeight="1" x14ac:dyDescent="0.25">
      <c r="A435" s="5" t="s">
        <v>2067</v>
      </c>
      <c r="B435" s="5" t="s">
        <v>1477</v>
      </c>
      <c r="C435" s="5" t="s">
        <v>1479</v>
      </c>
      <c r="D435" s="5" t="s">
        <v>1038</v>
      </c>
      <c r="E435" s="5" t="s">
        <v>2190</v>
      </c>
      <c r="F435" s="5" t="s">
        <v>2275</v>
      </c>
      <c r="G435" s="5">
        <v>1</v>
      </c>
      <c r="H435" s="5">
        <v>2</v>
      </c>
      <c r="I435" s="5" t="s">
        <v>2377</v>
      </c>
      <c r="J435" s="13" t="s">
        <v>1569</v>
      </c>
      <c r="K435" s="5" t="s">
        <v>1569</v>
      </c>
      <c r="L435" s="5" t="s">
        <v>1569</v>
      </c>
      <c r="M435" s="12" t="s">
        <v>1569</v>
      </c>
      <c r="N435" s="5" t="s">
        <v>1569</v>
      </c>
      <c r="O435" s="5" t="s">
        <v>1569</v>
      </c>
      <c r="P435" s="12"/>
      <c r="R435" s="5" t="s">
        <v>1569</v>
      </c>
      <c r="S435" s="12"/>
      <c r="U435" s="5" t="s">
        <v>1569</v>
      </c>
      <c r="V435" s="12">
        <v>0</v>
      </c>
      <c r="W435" s="5">
        <v>2012</v>
      </c>
      <c r="X435" s="5" t="s">
        <v>2067</v>
      </c>
      <c r="Y435" s="12">
        <v>0</v>
      </c>
      <c r="Z435" s="5">
        <v>2012</v>
      </c>
      <c r="AA435" s="5" t="s">
        <v>2067</v>
      </c>
      <c r="AB435" s="12">
        <v>0</v>
      </c>
      <c r="AC435" s="5">
        <v>2012</v>
      </c>
      <c r="AD435" s="5" t="s">
        <v>2067</v>
      </c>
      <c r="AE435" s="14">
        <v>0</v>
      </c>
      <c r="AF435" s="5">
        <v>2012</v>
      </c>
      <c r="AG435" s="5" t="s">
        <v>2067</v>
      </c>
      <c r="AH435" s="14"/>
      <c r="AJ435" s="5" t="s">
        <v>1569</v>
      </c>
    </row>
    <row r="436" spans="1:36" ht="12.75" customHeight="1" x14ac:dyDescent="0.25">
      <c r="A436" s="5" t="s">
        <v>2068</v>
      </c>
      <c r="B436" s="5" t="s">
        <v>1530</v>
      </c>
      <c r="C436" s="5" t="s">
        <v>1529</v>
      </c>
      <c r="D436" s="5" t="s">
        <v>35</v>
      </c>
      <c r="E436" s="5" t="s">
        <v>1530</v>
      </c>
      <c r="F436" s="5" t="s">
        <v>1529</v>
      </c>
      <c r="G436" s="5">
        <v>0</v>
      </c>
      <c r="H436" s="5">
        <v>2</v>
      </c>
      <c r="I436" s="5" t="s">
        <v>2378</v>
      </c>
      <c r="J436" s="13">
        <v>2.2163167794856684</v>
      </c>
      <c r="K436" s="5">
        <v>2017</v>
      </c>
      <c r="L436" s="5" t="s">
        <v>2068</v>
      </c>
      <c r="M436" s="12">
        <v>100</v>
      </c>
      <c r="N436" s="5">
        <v>2017</v>
      </c>
      <c r="O436" s="5" t="s">
        <v>2068</v>
      </c>
      <c r="P436" s="12"/>
      <c r="R436" s="5" t="s">
        <v>1569</v>
      </c>
      <c r="S436" s="12"/>
      <c r="U436" s="5" t="s">
        <v>1569</v>
      </c>
      <c r="V436" s="12">
        <v>0</v>
      </c>
      <c r="W436" s="5">
        <v>2017</v>
      </c>
      <c r="X436" s="5" t="s">
        <v>2068</v>
      </c>
      <c r="Y436" s="12">
        <v>10.115224745852549</v>
      </c>
      <c r="Z436" s="5">
        <v>2017</v>
      </c>
      <c r="AA436" s="5" t="s">
        <v>2068</v>
      </c>
      <c r="AB436" s="12">
        <v>89.9</v>
      </c>
      <c r="AC436" s="5">
        <v>2017</v>
      </c>
      <c r="AD436" s="5" t="s">
        <v>2068</v>
      </c>
      <c r="AE436" s="14" t="s">
        <v>1569</v>
      </c>
      <c r="AF436" s="5" t="s">
        <v>1569</v>
      </c>
      <c r="AG436" s="5" t="s">
        <v>1569</v>
      </c>
      <c r="AH436" s="14"/>
      <c r="AJ436" s="5" t="s">
        <v>1569</v>
      </c>
    </row>
    <row r="437" spans="1:36" ht="12.75" customHeight="1" x14ac:dyDescent="0.25">
      <c r="A437" s="5" t="s">
        <v>2069</v>
      </c>
      <c r="B437" s="5" t="s">
        <v>1245</v>
      </c>
      <c r="C437" s="5" t="s">
        <v>1244</v>
      </c>
      <c r="D437" s="5" t="s">
        <v>1038</v>
      </c>
      <c r="E437" s="5" t="s">
        <v>2191</v>
      </c>
      <c r="F437" s="5" t="s">
        <v>2276</v>
      </c>
      <c r="G437" s="5">
        <v>1</v>
      </c>
      <c r="H437" s="5">
        <v>1</v>
      </c>
      <c r="I437" s="5" t="s">
        <v>2379</v>
      </c>
      <c r="J437" s="13">
        <v>2.2309533127525656</v>
      </c>
      <c r="K437" s="5">
        <v>2012</v>
      </c>
      <c r="L437" s="5" t="s">
        <v>2069</v>
      </c>
      <c r="M437" s="12">
        <v>89</v>
      </c>
      <c r="N437" s="5">
        <v>2012</v>
      </c>
      <c r="O437" s="5" t="s">
        <v>2069</v>
      </c>
      <c r="P437" s="12"/>
      <c r="R437" s="5" t="s">
        <v>1569</v>
      </c>
      <c r="S437" s="12"/>
      <c r="U437" s="5" t="s">
        <v>1569</v>
      </c>
      <c r="V437" s="12" t="s">
        <v>1569</v>
      </c>
      <c r="W437" s="5" t="s">
        <v>1569</v>
      </c>
      <c r="X437" s="5" t="s">
        <v>1569</v>
      </c>
      <c r="Y437" s="12" t="s">
        <v>1569</v>
      </c>
      <c r="Z437" s="5" t="s">
        <v>1569</v>
      </c>
      <c r="AA437" s="5" t="s">
        <v>1569</v>
      </c>
      <c r="AB437" s="12" t="s">
        <v>1569</v>
      </c>
      <c r="AC437" s="5" t="s">
        <v>1569</v>
      </c>
      <c r="AD437" s="5" t="s">
        <v>1569</v>
      </c>
      <c r="AE437" s="14" t="s">
        <v>1569</v>
      </c>
      <c r="AF437" s="5" t="s">
        <v>1569</v>
      </c>
      <c r="AG437" s="5" t="s">
        <v>1569</v>
      </c>
      <c r="AH437" s="14"/>
      <c r="AJ437" s="5" t="s">
        <v>1569</v>
      </c>
    </row>
    <row r="438" spans="1:36" ht="12.75" customHeight="1" x14ac:dyDescent="0.25">
      <c r="A438" s="5" t="s">
        <v>2071</v>
      </c>
      <c r="B438" s="5" t="s">
        <v>901</v>
      </c>
      <c r="C438" s="5" t="s">
        <v>900</v>
      </c>
      <c r="D438" s="5" t="s">
        <v>620</v>
      </c>
      <c r="E438" s="5" t="s">
        <v>2192</v>
      </c>
      <c r="F438" s="5" t="s">
        <v>2277</v>
      </c>
      <c r="G438" s="5">
        <v>2</v>
      </c>
      <c r="H438" s="5">
        <v>2</v>
      </c>
      <c r="I438" s="5" t="s">
        <v>2381</v>
      </c>
      <c r="J438" s="13">
        <v>0.87838160663378417</v>
      </c>
      <c r="K438" s="5">
        <v>2014</v>
      </c>
      <c r="L438" s="5" t="s">
        <v>2071</v>
      </c>
      <c r="M438" s="12">
        <v>93</v>
      </c>
      <c r="N438" s="5">
        <v>2014</v>
      </c>
      <c r="O438" s="5" t="s">
        <v>2071</v>
      </c>
      <c r="P438" s="12"/>
      <c r="R438" s="5" t="s">
        <v>1569</v>
      </c>
      <c r="S438" s="12"/>
      <c r="U438" s="5" t="s">
        <v>1569</v>
      </c>
      <c r="V438" s="12">
        <v>0</v>
      </c>
      <c r="W438" s="5">
        <v>2014</v>
      </c>
      <c r="X438" s="5" t="s">
        <v>2071</v>
      </c>
      <c r="Y438" s="12">
        <v>0</v>
      </c>
      <c r="Z438" s="5">
        <v>2014</v>
      </c>
      <c r="AA438" s="5" t="s">
        <v>2071</v>
      </c>
      <c r="AB438" s="12">
        <v>0</v>
      </c>
      <c r="AC438" s="5">
        <v>2014</v>
      </c>
      <c r="AD438" s="5" t="s">
        <v>2071</v>
      </c>
      <c r="AE438" s="14">
        <v>0</v>
      </c>
      <c r="AF438" s="5">
        <v>2014</v>
      </c>
      <c r="AG438" s="5" t="s">
        <v>2071</v>
      </c>
      <c r="AH438" s="14"/>
      <c r="AJ438" s="5" t="s">
        <v>1569</v>
      </c>
    </row>
    <row r="439" spans="1:36" ht="12.75" customHeight="1" x14ac:dyDescent="0.25">
      <c r="A439" s="5" t="s">
        <v>2072</v>
      </c>
      <c r="B439" s="5" t="s">
        <v>901</v>
      </c>
      <c r="C439" s="5" t="s">
        <v>900</v>
      </c>
      <c r="D439" s="5" t="s">
        <v>620</v>
      </c>
      <c r="E439" s="5" t="s">
        <v>2193</v>
      </c>
      <c r="F439" s="5" t="s">
        <v>2278</v>
      </c>
      <c r="G439" s="5">
        <v>2</v>
      </c>
      <c r="H439" s="5">
        <v>1</v>
      </c>
      <c r="I439" s="5" t="s">
        <v>2382</v>
      </c>
      <c r="J439" s="13">
        <v>1.166583041553749</v>
      </c>
      <c r="K439" s="5">
        <v>2014</v>
      </c>
      <c r="L439" s="5" t="s">
        <v>2072</v>
      </c>
      <c r="M439" s="12">
        <v>100</v>
      </c>
      <c r="N439" s="5">
        <v>2015</v>
      </c>
      <c r="O439" s="5" t="s">
        <v>2072</v>
      </c>
      <c r="P439" s="12"/>
      <c r="R439" s="5" t="s">
        <v>1569</v>
      </c>
      <c r="S439" s="12"/>
      <c r="U439" s="5" t="s">
        <v>1569</v>
      </c>
      <c r="V439" s="12" t="s">
        <v>1569</v>
      </c>
      <c r="W439" s="5" t="s">
        <v>1569</v>
      </c>
      <c r="X439" s="5" t="s">
        <v>1569</v>
      </c>
      <c r="Y439" s="12">
        <v>0</v>
      </c>
      <c r="Z439" s="5">
        <v>2015</v>
      </c>
      <c r="AA439" s="5" t="s">
        <v>2072</v>
      </c>
      <c r="AB439" s="12" t="s">
        <v>1569</v>
      </c>
      <c r="AC439" s="5" t="s">
        <v>1569</v>
      </c>
      <c r="AD439" s="5" t="s">
        <v>1569</v>
      </c>
      <c r="AE439" s="14" t="s">
        <v>1569</v>
      </c>
      <c r="AF439" s="5" t="s">
        <v>1569</v>
      </c>
      <c r="AG439" s="5" t="s">
        <v>1569</v>
      </c>
      <c r="AH439" s="14"/>
      <c r="AJ439" s="5" t="s">
        <v>1569</v>
      </c>
    </row>
    <row r="440" spans="1:36" ht="12.75" customHeight="1" x14ac:dyDescent="0.25">
      <c r="A440" s="5" t="s">
        <v>2078</v>
      </c>
      <c r="B440" s="5" t="s">
        <v>531</v>
      </c>
      <c r="C440" s="5" t="s">
        <v>530</v>
      </c>
      <c r="D440" s="5" t="s">
        <v>360</v>
      </c>
      <c r="E440" s="5" t="s">
        <v>2194</v>
      </c>
      <c r="F440" s="5" t="s">
        <v>2283</v>
      </c>
      <c r="G440" s="5">
        <v>3</v>
      </c>
      <c r="H440" s="5">
        <v>2</v>
      </c>
      <c r="I440" s="5" t="s">
        <v>2386</v>
      </c>
      <c r="J440" s="13">
        <v>0.29659129595957606</v>
      </c>
      <c r="K440" s="5">
        <v>2006</v>
      </c>
      <c r="L440" s="5" t="s">
        <v>2078</v>
      </c>
      <c r="M440" s="12">
        <v>76.599998474121094</v>
      </c>
      <c r="N440" s="5">
        <v>2007</v>
      </c>
      <c r="O440" s="5" t="s">
        <v>2078</v>
      </c>
      <c r="P440" s="12"/>
      <c r="R440" s="5" t="s">
        <v>1569</v>
      </c>
      <c r="S440" s="12"/>
      <c r="U440" s="5" t="s">
        <v>1569</v>
      </c>
      <c r="V440" s="12">
        <v>2.0605811120901166E-2</v>
      </c>
      <c r="W440" s="5">
        <v>2006</v>
      </c>
      <c r="X440" s="5" t="s">
        <v>2078</v>
      </c>
      <c r="Y440" s="12">
        <v>0</v>
      </c>
      <c r="Z440" s="5">
        <v>2006</v>
      </c>
      <c r="AA440" s="5" t="s">
        <v>2078</v>
      </c>
      <c r="AB440" s="12">
        <v>0</v>
      </c>
      <c r="AC440" s="5">
        <v>2006</v>
      </c>
      <c r="AD440" s="5" t="s">
        <v>2078</v>
      </c>
      <c r="AE440" s="14">
        <v>100</v>
      </c>
      <c r="AF440" s="5">
        <v>2006</v>
      </c>
      <c r="AG440" s="5" t="s">
        <v>2078</v>
      </c>
      <c r="AH440" s="14"/>
      <c r="AJ440" s="5" t="s">
        <v>1569</v>
      </c>
    </row>
    <row r="441" spans="1:36" ht="12.75" customHeight="1" x14ac:dyDescent="0.25">
      <c r="A441" s="5" t="s">
        <v>2082</v>
      </c>
      <c r="B441" s="5" t="s">
        <v>1257</v>
      </c>
      <c r="C441" s="5" t="s">
        <v>1256</v>
      </c>
      <c r="D441" s="5" t="s">
        <v>620</v>
      </c>
      <c r="E441" s="5" t="s">
        <v>2196</v>
      </c>
      <c r="F441" s="5" t="s">
        <v>2285</v>
      </c>
      <c r="G441" s="5">
        <v>2</v>
      </c>
      <c r="H441" s="5">
        <v>1</v>
      </c>
      <c r="I441" s="5" t="s">
        <v>2390</v>
      </c>
      <c r="J441" s="13" t="s">
        <v>1569</v>
      </c>
      <c r="K441" s="5" t="s">
        <v>1569</v>
      </c>
      <c r="L441" s="5" t="s">
        <v>1569</v>
      </c>
      <c r="M441" s="12">
        <v>59.191116333007798</v>
      </c>
      <c r="N441" s="5">
        <v>2012</v>
      </c>
      <c r="O441" s="5" t="s">
        <v>2082</v>
      </c>
      <c r="P441" s="12"/>
      <c r="R441" s="5" t="s">
        <v>1569</v>
      </c>
      <c r="S441" s="12"/>
      <c r="U441" s="5" t="s">
        <v>1569</v>
      </c>
      <c r="V441" s="12" t="s">
        <v>1569</v>
      </c>
      <c r="W441" s="5" t="s">
        <v>1569</v>
      </c>
      <c r="X441" s="5" t="s">
        <v>1569</v>
      </c>
      <c r="Y441" s="12" t="s">
        <v>1569</v>
      </c>
      <c r="Z441" s="5" t="s">
        <v>1569</v>
      </c>
      <c r="AA441" s="5" t="s">
        <v>1569</v>
      </c>
      <c r="AB441" s="12" t="s">
        <v>1569</v>
      </c>
      <c r="AC441" s="5" t="s">
        <v>1569</v>
      </c>
      <c r="AD441" s="5" t="s">
        <v>1569</v>
      </c>
      <c r="AE441" s="14" t="s">
        <v>1569</v>
      </c>
      <c r="AF441" s="5" t="s">
        <v>1569</v>
      </c>
      <c r="AG441" s="5" t="s">
        <v>1569</v>
      </c>
      <c r="AH441" s="14"/>
      <c r="AJ441" s="5" t="s">
        <v>1569</v>
      </c>
    </row>
    <row r="442" spans="1:36" ht="12.75" customHeight="1" x14ac:dyDescent="0.25">
      <c r="A442" s="5" t="s">
        <v>2084</v>
      </c>
      <c r="B442" s="5" t="s">
        <v>1257</v>
      </c>
      <c r="C442" s="5" t="s">
        <v>1256</v>
      </c>
      <c r="D442" s="5" t="s">
        <v>620</v>
      </c>
      <c r="E442" s="5" t="s">
        <v>2197</v>
      </c>
      <c r="F442" s="5" t="s">
        <v>2286</v>
      </c>
      <c r="G442" s="5">
        <v>2</v>
      </c>
      <c r="H442" s="5">
        <v>1</v>
      </c>
      <c r="I442" s="5" t="s">
        <v>2392</v>
      </c>
      <c r="J442" s="13" t="s">
        <v>1569</v>
      </c>
      <c r="K442" s="5" t="s">
        <v>1569</v>
      </c>
      <c r="L442" s="5" t="s">
        <v>1569</v>
      </c>
      <c r="M442" s="12">
        <v>40.662208557128899</v>
      </c>
      <c r="N442" s="5">
        <v>2012</v>
      </c>
      <c r="O442" s="5" t="s">
        <v>2084</v>
      </c>
      <c r="P442" s="12"/>
      <c r="R442" s="5" t="s">
        <v>1569</v>
      </c>
      <c r="S442" s="12"/>
      <c r="U442" s="5" t="s">
        <v>1569</v>
      </c>
      <c r="V442" s="12" t="s">
        <v>1569</v>
      </c>
      <c r="W442" s="5" t="s">
        <v>1569</v>
      </c>
      <c r="X442" s="5" t="s">
        <v>1569</v>
      </c>
      <c r="Y442" s="12" t="s">
        <v>1569</v>
      </c>
      <c r="Z442" s="5" t="s">
        <v>1569</v>
      </c>
      <c r="AA442" s="5" t="s">
        <v>1569</v>
      </c>
      <c r="AB442" s="12" t="s">
        <v>1569</v>
      </c>
      <c r="AC442" s="5" t="s">
        <v>1569</v>
      </c>
      <c r="AD442" s="5" t="s">
        <v>1569</v>
      </c>
      <c r="AE442" s="14" t="s">
        <v>1569</v>
      </c>
      <c r="AF442" s="5" t="s">
        <v>1569</v>
      </c>
      <c r="AG442" s="5" t="s">
        <v>1569</v>
      </c>
      <c r="AH442" s="14"/>
      <c r="AJ442" s="5" t="s">
        <v>1569</v>
      </c>
    </row>
    <row r="443" spans="1:36" ht="12.75" customHeight="1" x14ac:dyDescent="0.25">
      <c r="A443" s="5" t="s">
        <v>2087</v>
      </c>
      <c r="B443" s="5" t="s">
        <v>1266</v>
      </c>
      <c r="C443" s="5" t="s">
        <v>1265</v>
      </c>
      <c r="D443" s="5" t="s">
        <v>1038</v>
      </c>
      <c r="E443" s="5" t="s">
        <v>2200</v>
      </c>
      <c r="F443" s="5" t="s">
        <v>2287</v>
      </c>
      <c r="G443" s="5">
        <v>2</v>
      </c>
      <c r="H443" s="5">
        <v>2</v>
      </c>
      <c r="I443" s="5" t="s">
        <v>2395</v>
      </c>
      <c r="J443" s="13">
        <v>0.81422141222389233</v>
      </c>
      <c r="K443" s="5">
        <v>2019</v>
      </c>
      <c r="L443" s="5" t="s">
        <v>2087</v>
      </c>
      <c r="M443" s="12">
        <v>99.641525268554702</v>
      </c>
      <c r="N443" s="5">
        <v>2019</v>
      </c>
      <c r="O443" s="5" t="s">
        <v>2087</v>
      </c>
      <c r="P443" s="12"/>
      <c r="R443" s="5" t="s">
        <v>1569</v>
      </c>
      <c r="S443" s="12"/>
      <c r="U443" s="5" t="s">
        <v>1569</v>
      </c>
      <c r="V443" s="12">
        <v>0.12907787956717248</v>
      </c>
      <c r="W443" s="5">
        <v>2019</v>
      </c>
      <c r="X443" s="5" t="s">
        <v>2087</v>
      </c>
      <c r="Y443" s="12" t="s">
        <v>1569</v>
      </c>
      <c r="Z443" s="5" t="s">
        <v>1569</v>
      </c>
      <c r="AA443" s="5" t="s">
        <v>1569</v>
      </c>
      <c r="AB443" s="12" t="s">
        <v>1569</v>
      </c>
      <c r="AC443" s="5" t="s">
        <v>1569</v>
      </c>
      <c r="AD443" s="5" t="s">
        <v>1569</v>
      </c>
      <c r="AE443" s="14" t="s">
        <v>1569</v>
      </c>
      <c r="AF443" s="5" t="s">
        <v>1569</v>
      </c>
      <c r="AG443" s="5" t="s">
        <v>1569</v>
      </c>
      <c r="AH443" s="14"/>
      <c r="AJ443" s="5" t="s">
        <v>1569</v>
      </c>
    </row>
    <row r="444" spans="1:36" ht="12.75" customHeight="1" x14ac:dyDescent="0.25">
      <c r="A444" s="5" t="s">
        <v>2088</v>
      </c>
      <c r="B444" s="5" t="s">
        <v>1266</v>
      </c>
      <c r="C444" s="5" t="s">
        <v>1265</v>
      </c>
      <c r="D444" s="5" t="s">
        <v>1038</v>
      </c>
      <c r="E444" s="5" t="s">
        <v>2201</v>
      </c>
      <c r="F444" s="5" t="s">
        <v>3224</v>
      </c>
      <c r="G444" s="5">
        <v>2</v>
      </c>
      <c r="H444" s="5">
        <v>2</v>
      </c>
      <c r="I444" s="5" t="s">
        <v>3225</v>
      </c>
      <c r="J444" s="13" t="s">
        <v>1569</v>
      </c>
      <c r="K444" s="5" t="s">
        <v>1569</v>
      </c>
      <c r="L444" s="5" t="s">
        <v>1569</v>
      </c>
      <c r="M444" s="12">
        <v>88.116287231445298</v>
      </c>
      <c r="N444" s="5">
        <v>2019</v>
      </c>
      <c r="O444" s="5" t="s">
        <v>2088</v>
      </c>
      <c r="P444" s="12"/>
      <c r="R444" s="5" t="s">
        <v>1569</v>
      </c>
      <c r="S444" s="12"/>
      <c r="U444" s="5" t="s">
        <v>1569</v>
      </c>
      <c r="V444" s="12">
        <v>14.889462259165406</v>
      </c>
      <c r="W444" s="5">
        <v>2019</v>
      </c>
      <c r="X444" s="5" t="s">
        <v>2088</v>
      </c>
      <c r="Y444" s="12" t="s">
        <v>1569</v>
      </c>
      <c r="Z444" s="5" t="s">
        <v>1569</v>
      </c>
      <c r="AA444" s="5" t="s">
        <v>1569</v>
      </c>
      <c r="AB444" s="12" t="s">
        <v>1569</v>
      </c>
      <c r="AC444" s="5" t="s">
        <v>1569</v>
      </c>
      <c r="AD444" s="5" t="s">
        <v>1569</v>
      </c>
      <c r="AE444" s="14" t="s">
        <v>1569</v>
      </c>
      <c r="AF444" s="5" t="s">
        <v>1569</v>
      </c>
      <c r="AG444" s="5" t="s">
        <v>1569</v>
      </c>
      <c r="AH444" s="14"/>
      <c r="AJ444" s="5" t="s">
        <v>1569</v>
      </c>
    </row>
    <row r="445" spans="1:36" ht="12.75" customHeight="1" x14ac:dyDescent="0.25">
      <c r="A445" s="5" t="s">
        <v>2089</v>
      </c>
      <c r="B445" s="5" t="s">
        <v>1266</v>
      </c>
      <c r="C445" s="5" t="s">
        <v>1265</v>
      </c>
      <c r="D445" s="5" t="s">
        <v>1038</v>
      </c>
      <c r="E445" s="5" t="s">
        <v>2202</v>
      </c>
      <c r="F445" s="5" t="s">
        <v>2288</v>
      </c>
      <c r="G445" s="5">
        <v>2</v>
      </c>
      <c r="H445" s="5">
        <v>1</v>
      </c>
      <c r="I445" s="5" t="s">
        <v>2396</v>
      </c>
      <c r="J445" s="13">
        <v>0.91140868776604567</v>
      </c>
      <c r="K445" s="5">
        <v>2019</v>
      </c>
      <c r="L445" s="5" t="s">
        <v>2089</v>
      </c>
      <c r="M445" s="12">
        <v>89.720664978027301</v>
      </c>
      <c r="N445" s="5">
        <v>2019</v>
      </c>
      <c r="O445" s="5" t="s">
        <v>2089</v>
      </c>
      <c r="P445" s="12"/>
      <c r="R445" s="5" t="s">
        <v>1569</v>
      </c>
      <c r="S445" s="12"/>
      <c r="U445" s="5" t="s">
        <v>1569</v>
      </c>
      <c r="V445" s="12">
        <v>9.1314093956396142E-2</v>
      </c>
      <c r="W445" s="5">
        <v>2019</v>
      </c>
      <c r="X445" s="5" t="s">
        <v>2089</v>
      </c>
      <c r="Y445" s="12">
        <v>0.64318242319186569</v>
      </c>
      <c r="Z445" s="5">
        <v>2019</v>
      </c>
      <c r="AA445" s="5" t="s">
        <v>2089</v>
      </c>
      <c r="AB445" s="12">
        <v>0</v>
      </c>
      <c r="AC445" s="5">
        <v>2019</v>
      </c>
      <c r="AD445" s="5" t="s">
        <v>2089</v>
      </c>
      <c r="AE445" s="14">
        <v>100</v>
      </c>
      <c r="AF445" s="5">
        <v>2019</v>
      </c>
      <c r="AG445" s="5" t="s">
        <v>2089</v>
      </c>
      <c r="AH445" s="14"/>
      <c r="AJ445" s="5" t="s">
        <v>1569</v>
      </c>
    </row>
    <row r="446" spans="1:36" ht="12.75" customHeight="1" x14ac:dyDescent="0.25">
      <c r="A446" s="5" t="s">
        <v>2090</v>
      </c>
      <c r="B446" s="5" t="s">
        <v>954</v>
      </c>
      <c r="C446" s="5" t="s">
        <v>953</v>
      </c>
      <c r="D446" s="5" t="s">
        <v>620</v>
      </c>
      <c r="E446" s="5" t="s">
        <v>2203</v>
      </c>
      <c r="F446" s="5" t="s">
        <v>2289</v>
      </c>
      <c r="G446" s="5">
        <v>2</v>
      </c>
      <c r="H446" s="5">
        <v>1</v>
      </c>
      <c r="I446" s="5" t="s">
        <v>2397</v>
      </c>
      <c r="J446" s="13">
        <v>2.9955583643574157</v>
      </c>
      <c r="K446" s="5">
        <v>2007</v>
      </c>
      <c r="L446" s="5" t="s">
        <v>2090</v>
      </c>
      <c r="M446" s="12">
        <v>95</v>
      </c>
      <c r="N446" s="5">
        <v>2007</v>
      </c>
      <c r="O446" s="5" t="s">
        <v>2090</v>
      </c>
      <c r="P446" s="12"/>
      <c r="R446" s="5" t="s">
        <v>1569</v>
      </c>
      <c r="S446" s="12"/>
      <c r="U446" s="5" t="s">
        <v>1569</v>
      </c>
      <c r="V446" s="12" t="s">
        <v>1569</v>
      </c>
      <c r="W446" s="5" t="s">
        <v>1569</v>
      </c>
      <c r="X446" s="5" t="s">
        <v>1569</v>
      </c>
      <c r="Y446" s="12">
        <v>0</v>
      </c>
      <c r="Z446" s="5">
        <v>2007</v>
      </c>
      <c r="AA446" s="5" t="s">
        <v>2090</v>
      </c>
      <c r="AB446" s="12" t="s">
        <v>1569</v>
      </c>
      <c r="AC446" s="5" t="s">
        <v>1569</v>
      </c>
      <c r="AD446" s="5" t="s">
        <v>1569</v>
      </c>
      <c r="AE446" s="14" t="s">
        <v>1569</v>
      </c>
      <c r="AF446" s="5" t="s">
        <v>1569</v>
      </c>
      <c r="AG446" s="5" t="s">
        <v>1569</v>
      </c>
      <c r="AH446" s="14"/>
      <c r="AJ446" s="5" t="s">
        <v>1569</v>
      </c>
    </row>
    <row r="447" spans="1:36" ht="12.75" customHeight="1" x14ac:dyDescent="0.25">
      <c r="A447" s="5" t="s">
        <v>2975</v>
      </c>
      <c r="B447" s="5" t="s">
        <v>282</v>
      </c>
      <c r="C447" s="5" t="s">
        <v>281</v>
      </c>
      <c r="D447" s="5" t="s">
        <v>35</v>
      </c>
      <c r="E447" s="5" t="s">
        <v>2981</v>
      </c>
      <c r="F447" s="5" t="s">
        <v>2988</v>
      </c>
      <c r="G447" s="5">
        <v>1</v>
      </c>
      <c r="H447" s="5">
        <v>3</v>
      </c>
      <c r="I447" s="5" t="s">
        <v>2993</v>
      </c>
      <c r="J447" s="13" t="s">
        <v>1569</v>
      </c>
      <c r="K447" s="5" t="s">
        <v>1569</v>
      </c>
      <c r="L447" s="5" t="s">
        <v>1569</v>
      </c>
      <c r="M447" s="12">
        <v>100</v>
      </c>
      <c r="N447" s="5">
        <v>2019</v>
      </c>
      <c r="O447" s="5" t="s">
        <v>2975</v>
      </c>
      <c r="P447" s="12"/>
      <c r="R447" s="5" t="s">
        <v>1569</v>
      </c>
      <c r="S447" s="12"/>
      <c r="U447" s="5" t="s">
        <v>1569</v>
      </c>
      <c r="V447" s="12" t="s">
        <v>1569</v>
      </c>
      <c r="W447" s="5" t="s">
        <v>1569</v>
      </c>
      <c r="X447" s="5" t="s">
        <v>1569</v>
      </c>
      <c r="Y447" s="12" t="s">
        <v>1569</v>
      </c>
      <c r="Z447" s="5" t="s">
        <v>1569</v>
      </c>
      <c r="AA447" s="5" t="s">
        <v>1569</v>
      </c>
      <c r="AB447" s="12" t="s">
        <v>1569</v>
      </c>
      <c r="AC447" s="5" t="s">
        <v>1569</v>
      </c>
      <c r="AD447" s="5" t="s">
        <v>1569</v>
      </c>
      <c r="AE447" s="14" t="s">
        <v>1569</v>
      </c>
      <c r="AF447" s="5" t="s">
        <v>1569</v>
      </c>
      <c r="AG447" s="5" t="s">
        <v>1569</v>
      </c>
      <c r="AH447" s="14"/>
      <c r="AJ447" s="5" t="s">
        <v>1569</v>
      </c>
    </row>
    <row r="448" spans="1:36" ht="12.75" customHeight="1" x14ac:dyDescent="0.25">
      <c r="A448" s="5" t="s">
        <v>2091</v>
      </c>
      <c r="B448" s="5" t="s">
        <v>888</v>
      </c>
      <c r="C448" s="5" t="s">
        <v>887</v>
      </c>
      <c r="D448" s="5" t="s">
        <v>620</v>
      </c>
      <c r="E448" s="5" t="s">
        <v>2204</v>
      </c>
      <c r="F448" s="5" t="s">
        <v>2290</v>
      </c>
      <c r="G448" s="5">
        <v>1</v>
      </c>
      <c r="H448" s="5">
        <v>2</v>
      </c>
      <c r="I448" s="5" t="s">
        <v>2398</v>
      </c>
      <c r="J448" s="13">
        <v>7.1138027456360584</v>
      </c>
      <c r="K448" s="5">
        <v>2014</v>
      </c>
      <c r="L448" s="5" t="s">
        <v>2091</v>
      </c>
      <c r="M448" s="12">
        <v>100</v>
      </c>
      <c r="N448" s="5">
        <v>2015</v>
      </c>
      <c r="O448" s="5" t="s">
        <v>2091</v>
      </c>
      <c r="P448" s="12"/>
      <c r="R448" s="5" t="s">
        <v>1569</v>
      </c>
      <c r="S448" s="12"/>
      <c r="U448" s="5" t="s">
        <v>1569</v>
      </c>
      <c r="V448" s="12">
        <v>0</v>
      </c>
      <c r="W448" s="5">
        <v>2019</v>
      </c>
      <c r="X448" s="5" t="s">
        <v>2091</v>
      </c>
      <c r="Y448" s="12">
        <v>0</v>
      </c>
      <c r="Z448" s="5">
        <v>2019</v>
      </c>
      <c r="AA448" s="5" t="s">
        <v>2091</v>
      </c>
      <c r="AB448" s="12">
        <v>0</v>
      </c>
      <c r="AC448" s="5">
        <v>2019</v>
      </c>
      <c r="AD448" s="5" t="s">
        <v>2091</v>
      </c>
      <c r="AE448" s="14">
        <v>100</v>
      </c>
      <c r="AF448" s="5">
        <v>2019</v>
      </c>
      <c r="AG448" s="5" t="s">
        <v>2091</v>
      </c>
      <c r="AH448" s="14"/>
      <c r="AJ448" s="5" t="s">
        <v>1569</v>
      </c>
    </row>
    <row r="449" spans="1:36" ht="12.75" customHeight="1" x14ac:dyDescent="0.25">
      <c r="A449" s="5" t="s">
        <v>2093</v>
      </c>
      <c r="B449" s="5" t="s">
        <v>1292</v>
      </c>
      <c r="C449" s="5" t="s">
        <v>1291</v>
      </c>
      <c r="D449" s="5" t="s">
        <v>1038</v>
      </c>
      <c r="E449" s="5" t="s">
        <v>2206</v>
      </c>
      <c r="F449" s="5" t="s">
        <v>2291</v>
      </c>
      <c r="G449" s="5">
        <v>2</v>
      </c>
      <c r="H449" s="5">
        <v>1</v>
      </c>
      <c r="I449" s="5" t="s">
        <v>2399</v>
      </c>
      <c r="J449" s="13" t="s">
        <v>1569</v>
      </c>
      <c r="K449" s="5" t="s">
        <v>1569</v>
      </c>
      <c r="L449" s="5" t="s">
        <v>1569</v>
      </c>
      <c r="M449" s="12" t="s">
        <v>1569</v>
      </c>
      <c r="N449" s="5" t="s">
        <v>1569</v>
      </c>
      <c r="O449" s="5" t="s">
        <v>1569</v>
      </c>
      <c r="P449" s="12"/>
      <c r="R449" s="5" t="s">
        <v>1569</v>
      </c>
      <c r="S449" s="12"/>
      <c r="U449" s="5" t="s">
        <v>1569</v>
      </c>
      <c r="V449" s="12">
        <v>0</v>
      </c>
      <c r="W449" s="5">
        <v>2012</v>
      </c>
      <c r="X449" s="5" t="s">
        <v>2093</v>
      </c>
      <c r="Y449" s="12">
        <v>0</v>
      </c>
      <c r="Z449" s="5">
        <v>2012</v>
      </c>
      <c r="AA449" s="5" t="s">
        <v>2093</v>
      </c>
      <c r="AB449" s="12">
        <v>0</v>
      </c>
      <c r="AC449" s="5">
        <v>2012</v>
      </c>
      <c r="AD449" s="5" t="s">
        <v>2093</v>
      </c>
      <c r="AE449" s="14">
        <v>0</v>
      </c>
      <c r="AF449" s="5">
        <v>2012</v>
      </c>
      <c r="AG449" s="5" t="s">
        <v>2093</v>
      </c>
      <c r="AH449" s="14"/>
      <c r="AJ449" s="5" t="s">
        <v>1569</v>
      </c>
    </row>
    <row r="450" spans="1:36" ht="12.75" customHeight="1" x14ac:dyDescent="0.25">
      <c r="A450" s="5" t="s">
        <v>2097</v>
      </c>
      <c r="B450" s="5" t="s">
        <v>1300</v>
      </c>
      <c r="C450" s="5" t="s">
        <v>1299</v>
      </c>
      <c r="D450" s="5" t="s">
        <v>1038</v>
      </c>
      <c r="E450" s="5" t="s">
        <v>2207</v>
      </c>
      <c r="F450" s="5" t="s">
        <v>3341</v>
      </c>
      <c r="G450" s="5">
        <v>3</v>
      </c>
      <c r="H450" s="5">
        <v>3</v>
      </c>
      <c r="I450" s="5" t="s">
        <v>2403</v>
      </c>
      <c r="J450" s="13">
        <v>2.6496528429348847</v>
      </c>
      <c r="K450" s="5">
        <v>2017</v>
      </c>
      <c r="L450" s="5" t="s">
        <v>2097</v>
      </c>
      <c r="M450" s="12">
        <v>70</v>
      </c>
      <c r="N450" s="5">
        <v>2017</v>
      </c>
      <c r="O450" s="5" t="s">
        <v>2097</v>
      </c>
      <c r="P450" s="12"/>
      <c r="R450" s="5" t="s">
        <v>1569</v>
      </c>
      <c r="S450" s="12"/>
      <c r="U450" s="5" t="s">
        <v>1569</v>
      </c>
      <c r="V450" s="12">
        <v>0</v>
      </c>
      <c r="W450" s="5">
        <v>2017</v>
      </c>
      <c r="X450" s="5" t="s">
        <v>2097</v>
      </c>
      <c r="Y450" s="12">
        <v>0</v>
      </c>
      <c r="Z450" s="5">
        <v>2017</v>
      </c>
      <c r="AA450" s="5" t="s">
        <v>2097</v>
      </c>
      <c r="AB450" s="12">
        <v>0</v>
      </c>
      <c r="AC450" s="5">
        <v>2017</v>
      </c>
      <c r="AD450" s="5" t="s">
        <v>2097</v>
      </c>
      <c r="AE450" s="14" t="s">
        <v>1569</v>
      </c>
      <c r="AF450" s="5" t="s">
        <v>1569</v>
      </c>
      <c r="AG450" s="5" t="s">
        <v>1569</v>
      </c>
      <c r="AH450" s="14"/>
      <c r="AJ450" s="5" t="s">
        <v>1569</v>
      </c>
    </row>
    <row r="451" spans="1:36" ht="12.75" customHeight="1" x14ac:dyDescent="0.25">
      <c r="A451" s="5" t="s">
        <v>2102</v>
      </c>
      <c r="B451" s="5" t="s">
        <v>1533</v>
      </c>
      <c r="C451" s="5" t="s">
        <v>1745</v>
      </c>
      <c r="D451" s="5" t="s">
        <v>1038</v>
      </c>
      <c r="E451" s="5" t="s">
        <v>2209</v>
      </c>
      <c r="F451" s="5" t="s">
        <v>2295</v>
      </c>
      <c r="G451" s="5">
        <v>1</v>
      </c>
      <c r="H451" s="5">
        <v>2</v>
      </c>
      <c r="I451" s="5" t="s">
        <v>2408</v>
      </c>
      <c r="J451" s="13" t="s">
        <v>1569</v>
      </c>
      <c r="K451" s="5" t="s">
        <v>1569</v>
      </c>
      <c r="L451" s="5" t="s">
        <v>1569</v>
      </c>
      <c r="M451" s="12">
        <v>44.4799995422363</v>
      </c>
      <c r="N451" s="5">
        <v>2012</v>
      </c>
      <c r="O451" s="5" t="s">
        <v>2102</v>
      </c>
      <c r="P451" s="12"/>
      <c r="R451" s="5" t="s">
        <v>1569</v>
      </c>
      <c r="S451" s="12"/>
      <c r="U451" s="5" t="s">
        <v>1569</v>
      </c>
      <c r="V451" s="12" t="s">
        <v>1569</v>
      </c>
      <c r="W451" s="5" t="s">
        <v>1569</v>
      </c>
      <c r="X451" s="5" t="s">
        <v>1569</v>
      </c>
      <c r="Y451" s="12" t="s">
        <v>1569</v>
      </c>
      <c r="Z451" s="5" t="s">
        <v>1569</v>
      </c>
      <c r="AA451" s="5" t="s">
        <v>1569</v>
      </c>
      <c r="AB451" s="12" t="s">
        <v>1569</v>
      </c>
      <c r="AC451" s="5" t="s">
        <v>1569</v>
      </c>
      <c r="AD451" s="5" t="s">
        <v>1569</v>
      </c>
      <c r="AE451" s="14" t="s">
        <v>1569</v>
      </c>
      <c r="AF451" s="5" t="s">
        <v>1569</v>
      </c>
      <c r="AG451" s="5" t="s">
        <v>1569</v>
      </c>
      <c r="AH451" s="14"/>
      <c r="AJ451" s="5" t="s">
        <v>1569</v>
      </c>
    </row>
    <row r="452" spans="1:36" ht="12.75" customHeight="1" x14ac:dyDescent="0.25">
      <c r="A452" s="5" t="s">
        <v>2978</v>
      </c>
      <c r="B452" s="5" t="s">
        <v>327</v>
      </c>
      <c r="C452" s="5" t="s">
        <v>326</v>
      </c>
      <c r="D452" s="5" t="s">
        <v>35</v>
      </c>
      <c r="E452" s="5" t="s">
        <v>2984</v>
      </c>
      <c r="F452" s="5" t="s">
        <v>2991</v>
      </c>
      <c r="G452" s="5">
        <v>1</v>
      </c>
      <c r="H452" s="5">
        <v>2</v>
      </c>
      <c r="I452" s="5" t="s">
        <v>2412</v>
      </c>
      <c r="J452" s="13" t="s">
        <v>1569</v>
      </c>
      <c r="K452" s="5" t="s">
        <v>1569</v>
      </c>
      <c r="L452" s="5" t="s">
        <v>1569</v>
      </c>
      <c r="M452" s="12" t="s">
        <v>1569</v>
      </c>
      <c r="N452" s="5" t="s">
        <v>1569</v>
      </c>
      <c r="O452" s="5" t="s">
        <v>1569</v>
      </c>
      <c r="P452" s="12"/>
      <c r="R452" s="5" t="s">
        <v>1569</v>
      </c>
      <c r="S452" s="12"/>
      <c r="U452" s="5" t="s">
        <v>1569</v>
      </c>
      <c r="V452" s="12">
        <v>1.9995837280321922</v>
      </c>
      <c r="W452" s="5">
        <v>2017</v>
      </c>
      <c r="X452" s="5" t="s">
        <v>2978</v>
      </c>
      <c r="Y452" s="12">
        <v>61.022528358865912</v>
      </c>
      <c r="Z452" s="5">
        <v>2017</v>
      </c>
      <c r="AA452" s="5" t="s">
        <v>2978</v>
      </c>
      <c r="AB452" s="12">
        <v>0</v>
      </c>
      <c r="AC452" s="5">
        <v>2017</v>
      </c>
      <c r="AD452" s="5" t="s">
        <v>2978</v>
      </c>
      <c r="AE452" s="14">
        <v>0</v>
      </c>
      <c r="AF452" s="5">
        <v>2017</v>
      </c>
      <c r="AG452" s="5" t="s">
        <v>2978</v>
      </c>
      <c r="AH452" s="14"/>
      <c r="AJ452" s="5" t="s">
        <v>1569</v>
      </c>
    </row>
    <row r="453" spans="1:36" ht="12.75" customHeight="1" x14ac:dyDescent="0.25">
      <c r="A453" s="5" t="s">
        <v>2107</v>
      </c>
      <c r="B453" s="5" t="s">
        <v>11</v>
      </c>
      <c r="C453" s="5" t="s">
        <v>570</v>
      </c>
      <c r="D453" s="5" t="s">
        <v>360</v>
      </c>
      <c r="E453" s="5" t="s">
        <v>2210</v>
      </c>
      <c r="F453" s="5" t="s">
        <v>2297</v>
      </c>
      <c r="G453" s="5">
        <v>2</v>
      </c>
      <c r="H453" s="5">
        <v>2</v>
      </c>
      <c r="I453" s="5" t="s">
        <v>2413</v>
      </c>
      <c r="J453" s="13">
        <v>1.7510052185986456</v>
      </c>
      <c r="K453" s="5">
        <v>2014</v>
      </c>
      <c r="L453" s="5" t="s">
        <v>2107</v>
      </c>
      <c r="M453" s="12">
        <v>46.939998626708999</v>
      </c>
      <c r="N453" s="5">
        <v>2015</v>
      </c>
      <c r="O453" s="5" t="s">
        <v>2107</v>
      </c>
      <c r="P453" s="12"/>
      <c r="R453" s="5" t="s">
        <v>1569</v>
      </c>
      <c r="S453" s="12"/>
      <c r="U453" s="5" t="s">
        <v>1569</v>
      </c>
      <c r="V453" s="12">
        <v>14.275970535285973</v>
      </c>
      <c r="W453" s="5">
        <v>2015</v>
      </c>
      <c r="X453" s="5" t="s">
        <v>2107</v>
      </c>
      <c r="Y453" s="12">
        <v>0</v>
      </c>
      <c r="Z453" s="5">
        <v>2015</v>
      </c>
      <c r="AA453" s="5" t="s">
        <v>2107</v>
      </c>
      <c r="AB453" s="12">
        <v>0</v>
      </c>
      <c r="AC453" s="5">
        <v>2015</v>
      </c>
      <c r="AD453" s="5" t="s">
        <v>2107</v>
      </c>
      <c r="AE453" s="14">
        <v>1.0841753754914256</v>
      </c>
      <c r="AF453" s="5">
        <v>2015</v>
      </c>
      <c r="AG453" s="5" t="s">
        <v>2107</v>
      </c>
      <c r="AH453" s="14"/>
      <c r="AJ453" s="5" t="s">
        <v>1569</v>
      </c>
    </row>
    <row r="454" spans="1:36" ht="12.75" customHeight="1" x14ac:dyDescent="0.25">
      <c r="A454" s="5" t="s">
        <v>2108</v>
      </c>
      <c r="B454" s="5" t="s">
        <v>11</v>
      </c>
      <c r="C454" s="5" t="s">
        <v>570</v>
      </c>
      <c r="D454" s="5" t="s">
        <v>360</v>
      </c>
      <c r="E454" s="5" t="s">
        <v>2211</v>
      </c>
      <c r="F454" s="5" t="s">
        <v>3339</v>
      </c>
      <c r="G454" s="5">
        <v>2</v>
      </c>
      <c r="H454" s="5">
        <v>3</v>
      </c>
      <c r="I454" s="5" t="s">
        <v>2414</v>
      </c>
      <c r="J454" s="13">
        <v>1.6447866019520736</v>
      </c>
      <c r="K454" s="5">
        <v>2014</v>
      </c>
      <c r="L454" s="5" t="s">
        <v>2108</v>
      </c>
      <c r="M454" s="12">
        <v>59.200000762939503</v>
      </c>
      <c r="N454" s="5">
        <v>2015</v>
      </c>
      <c r="O454" s="5" t="s">
        <v>2108</v>
      </c>
      <c r="P454" s="12"/>
      <c r="R454" s="5" t="s">
        <v>1569</v>
      </c>
      <c r="S454" s="12"/>
      <c r="U454" s="5" t="s">
        <v>1569</v>
      </c>
      <c r="V454" s="12" t="s">
        <v>1569</v>
      </c>
      <c r="W454" s="5" t="s">
        <v>1569</v>
      </c>
      <c r="X454" s="5" t="s">
        <v>1569</v>
      </c>
      <c r="Y454" s="12" t="s">
        <v>1569</v>
      </c>
      <c r="Z454" s="5" t="s">
        <v>1569</v>
      </c>
      <c r="AA454" s="5" t="s">
        <v>1569</v>
      </c>
      <c r="AB454" s="12" t="s">
        <v>1569</v>
      </c>
      <c r="AC454" s="5" t="s">
        <v>1569</v>
      </c>
      <c r="AD454" s="5" t="s">
        <v>1569</v>
      </c>
      <c r="AE454" s="14" t="s">
        <v>1569</v>
      </c>
      <c r="AF454" s="5" t="s">
        <v>1569</v>
      </c>
      <c r="AG454" s="5" t="s">
        <v>1569</v>
      </c>
      <c r="AH454" s="14"/>
      <c r="AJ454" s="5" t="s">
        <v>1569</v>
      </c>
    </row>
    <row r="455" spans="1:36" ht="12.75" customHeight="1" x14ac:dyDescent="0.25">
      <c r="A455" s="5" t="s">
        <v>2979</v>
      </c>
      <c r="B455" s="5" t="s">
        <v>11</v>
      </c>
      <c r="C455" s="5" t="s">
        <v>570</v>
      </c>
      <c r="D455" s="5" t="s">
        <v>360</v>
      </c>
      <c r="E455" s="5" t="s">
        <v>2985</v>
      </c>
      <c r="F455" s="5" t="s">
        <v>2992</v>
      </c>
      <c r="G455" s="5">
        <v>2</v>
      </c>
      <c r="H455" s="5">
        <v>3</v>
      </c>
      <c r="I455" s="5" t="s">
        <v>2993</v>
      </c>
      <c r="J455" s="13" t="s">
        <v>1569</v>
      </c>
      <c r="K455" s="5" t="s">
        <v>1569</v>
      </c>
      <c r="L455" s="5" t="s">
        <v>1569</v>
      </c>
      <c r="M455" s="12" t="s">
        <v>1569</v>
      </c>
      <c r="N455" s="5" t="s">
        <v>1569</v>
      </c>
      <c r="O455" s="5" t="s">
        <v>1569</v>
      </c>
      <c r="P455" s="12"/>
      <c r="R455" s="5" t="s">
        <v>1569</v>
      </c>
      <c r="S455" s="12"/>
      <c r="U455" s="5" t="s">
        <v>1569</v>
      </c>
      <c r="V455" s="12">
        <v>0</v>
      </c>
      <c r="W455" s="5">
        <v>2011</v>
      </c>
      <c r="X455" s="5" t="s">
        <v>2979</v>
      </c>
      <c r="Y455" s="12">
        <v>0</v>
      </c>
      <c r="Z455" s="5">
        <v>2011</v>
      </c>
      <c r="AA455" s="5" t="s">
        <v>2979</v>
      </c>
      <c r="AB455" s="12">
        <v>0</v>
      </c>
      <c r="AC455" s="5">
        <v>2011</v>
      </c>
      <c r="AD455" s="5" t="s">
        <v>2979</v>
      </c>
      <c r="AE455" s="14">
        <v>0</v>
      </c>
      <c r="AF455" s="5">
        <v>2011</v>
      </c>
      <c r="AG455" s="5" t="s">
        <v>2979</v>
      </c>
      <c r="AH455" s="14"/>
      <c r="AJ455" s="5" t="s">
        <v>1569</v>
      </c>
    </row>
    <row r="456" spans="1:36" ht="12.75" customHeight="1" x14ac:dyDescent="0.25">
      <c r="A456" s="5" t="s">
        <v>2110</v>
      </c>
      <c r="B456" s="5" t="s">
        <v>1536</v>
      </c>
      <c r="C456" s="5" t="s">
        <v>590</v>
      </c>
      <c r="D456" s="5" t="s">
        <v>620</v>
      </c>
      <c r="E456" s="5" t="s">
        <v>2212</v>
      </c>
      <c r="F456" s="5" t="s">
        <v>2298</v>
      </c>
      <c r="G456" s="5">
        <v>1</v>
      </c>
      <c r="H456" s="5">
        <v>2</v>
      </c>
      <c r="I456" s="5" t="s">
        <v>2416</v>
      </c>
      <c r="J456" s="13">
        <v>0.83326110723371005</v>
      </c>
      <c r="K456" s="5">
        <v>2012</v>
      </c>
      <c r="L456" s="5" t="s">
        <v>2110</v>
      </c>
      <c r="M456" s="12">
        <v>91</v>
      </c>
      <c r="N456" s="5">
        <v>2013</v>
      </c>
      <c r="O456" s="5" t="s">
        <v>2110</v>
      </c>
      <c r="P456" s="12"/>
      <c r="R456" s="5" t="s">
        <v>1569</v>
      </c>
      <c r="S456" s="12"/>
      <c r="U456" s="5" t="s">
        <v>1569</v>
      </c>
      <c r="V456" s="12">
        <v>0</v>
      </c>
      <c r="W456" s="5">
        <v>2013</v>
      </c>
      <c r="X456" s="5" t="s">
        <v>2110</v>
      </c>
      <c r="Y456" s="12">
        <v>0</v>
      </c>
      <c r="Z456" s="5">
        <v>2013</v>
      </c>
      <c r="AA456" s="5" t="s">
        <v>2110</v>
      </c>
      <c r="AB456" s="12">
        <v>0</v>
      </c>
      <c r="AC456" s="5">
        <v>2013</v>
      </c>
      <c r="AD456" s="5" t="s">
        <v>2110</v>
      </c>
      <c r="AE456" s="14">
        <v>100</v>
      </c>
      <c r="AF456" s="5">
        <v>2013</v>
      </c>
      <c r="AG456" s="5" t="s">
        <v>2110</v>
      </c>
      <c r="AH456" s="14"/>
      <c r="AJ456" s="5" t="s">
        <v>1569</v>
      </c>
    </row>
    <row r="457" spans="1:36" ht="12.75" customHeight="1" x14ac:dyDescent="0.25">
      <c r="A457" s="5" t="s">
        <v>2111</v>
      </c>
      <c r="B457" s="5" t="s">
        <v>1536</v>
      </c>
      <c r="C457" s="5" t="s">
        <v>590</v>
      </c>
      <c r="D457" s="5" t="s">
        <v>620</v>
      </c>
      <c r="E457" s="5" t="s">
        <v>2213</v>
      </c>
      <c r="F457" s="5" t="s">
        <v>2299</v>
      </c>
      <c r="G457" s="5">
        <v>1</v>
      </c>
      <c r="H457" s="5">
        <v>1</v>
      </c>
      <c r="I457" s="5" t="s">
        <v>2417</v>
      </c>
      <c r="J457" s="13">
        <v>0.65263176524724786</v>
      </c>
      <c r="K457" s="5">
        <v>2013</v>
      </c>
      <c r="L457" s="5" t="s">
        <v>2111</v>
      </c>
      <c r="M457" s="12">
        <v>96</v>
      </c>
      <c r="N457" s="5">
        <v>2013</v>
      </c>
      <c r="O457" s="5" t="s">
        <v>2111</v>
      </c>
      <c r="P457" s="12"/>
      <c r="R457" s="5" t="s">
        <v>1569</v>
      </c>
      <c r="S457" s="12"/>
      <c r="U457" s="5" t="s">
        <v>1569</v>
      </c>
      <c r="V457" s="12">
        <v>0</v>
      </c>
      <c r="W457" s="5">
        <v>2013</v>
      </c>
      <c r="X457" s="5" t="s">
        <v>2111</v>
      </c>
      <c r="Y457" s="12">
        <v>0</v>
      </c>
      <c r="Z457" s="5">
        <v>2013</v>
      </c>
      <c r="AA457" s="5" t="s">
        <v>2111</v>
      </c>
      <c r="AB457" s="12">
        <v>0</v>
      </c>
      <c r="AC457" s="5">
        <v>2013</v>
      </c>
      <c r="AD457" s="5" t="s">
        <v>2111</v>
      </c>
      <c r="AE457" s="14">
        <v>100</v>
      </c>
      <c r="AF457" s="5">
        <v>2013</v>
      </c>
      <c r="AG457" s="5" t="s">
        <v>2111</v>
      </c>
      <c r="AH457" s="14"/>
      <c r="AJ457" s="5" t="s">
        <v>1569</v>
      </c>
    </row>
    <row r="458" spans="1:36" ht="12.75" customHeight="1" x14ac:dyDescent="0.25">
      <c r="A458" s="5" t="s">
        <v>2112</v>
      </c>
      <c r="B458" s="5" t="s">
        <v>1536</v>
      </c>
      <c r="C458" s="5" t="s">
        <v>590</v>
      </c>
      <c r="D458" s="5" t="s">
        <v>620</v>
      </c>
      <c r="E458" s="5" t="s">
        <v>2214</v>
      </c>
      <c r="F458" s="5" t="s">
        <v>2300</v>
      </c>
      <c r="G458" s="5">
        <v>1</v>
      </c>
      <c r="H458" s="5">
        <v>2</v>
      </c>
      <c r="I458" s="5" t="s">
        <v>2418</v>
      </c>
      <c r="J458" s="13">
        <v>0.6412932113990818</v>
      </c>
      <c r="K458" s="5">
        <v>2013</v>
      </c>
      <c r="L458" s="5" t="s">
        <v>2112</v>
      </c>
      <c r="M458" s="12">
        <v>95</v>
      </c>
      <c r="N458" s="5">
        <v>2013</v>
      </c>
      <c r="O458" s="5" t="s">
        <v>2112</v>
      </c>
      <c r="P458" s="12"/>
      <c r="R458" s="5" t="s">
        <v>1569</v>
      </c>
      <c r="S458" s="12"/>
      <c r="U458" s="5" t="s">
        <v>1569</v>
      </c>
      <c r="V458" s="12">
        <v>0</v>
      </c>
      <c r="W458" s="5">
        <v>2013</v>
      </c>
      <c r="X458" s="5" t="s">
        <v>2112</v>
      </c>
      <c r="Y458" s="12">
        <v>0</v>
      </c>
      <c r="Z458" s="5">
        <v>2013</v>
      </c>
      <c r="AA458" s="5" t="s">
        <v>2112</v>
      </c>
      <c r="AB458" s="12">
        <v>0</v>
      </c>
      <c r="AC458" s="5">
        <v>2013</v>
      </c>
      <c r="AD458" s="5" t="s">
        <v>2112</v>
      </c>
      <c r="AE458" s="14">
        <v>100</v>
      </c>
      <c r="AF458" s="5">
        <v>2013</v>
      </c>
      <c r="AG458" s="5" t="s">
        <v>2112</v>
      </c>
      <c r="AH458" s="14"/>
      <c r="AJ458" s="5" t="s">
        <v>1569</v>
      </c>
    </row>
    <row r="459" spans="1:36" ht="12.75" customHeight="1" x14ac:dyDescent="0.25">
      <c r="A459" s="5" t="s">
        <v>2113</v>
      </c>
      <c r="B459" s="5" t="s">
        <v>9</v>
      </c>
      <c r="C459" s="5" t="s">
        <v>593</v>
      </c>
      <c r="D459" s="5" t="s">
        <v>360</v>
      </c>
      <c r="E459" s="5" t="s">
        <v>2215</v>
      </c>
      <c r="F459" s="5" t="s">
        <v>3340</v>
      </c>
      <c r="G459" s="5">
        <v>2</v>
      </c>
      <c r="H459" s="5">
        <v>2</v>
      </c>
      <c r="I459" s="5" t="s">
        <v>2419</v>
      </c>
      <c r="J459" s="13"/>
      <c r="L459" s="5" t="s">
        <v>1569</v>
      </c>
      <c r="M459" s="12">
        <v>97</v>
      </c>
      <c r="N459" s="5">
        <v>2015</v>
      </c>
      <c r="O459" s="5" t="s">
        <v>2113</v>
      </c>
      <c r="P459" s="12"/>
      <c r="R459" s="5" t="s">
        <v>1569</v>
      </c>
      <c r="S459" s="12"/>
      <c r="U459" s="5" t="s">
        <v>1569</v>
      </c>
      <c r="V459" s="12">
        <v>0</v>
      </c>
      <c r="W459" s="5">
        <v>2015</v>
      </c>
      <c r="X459" s="5" t="s">
        <v>2113</v>
      </c>
      <c r="Y459" s="12">
        <v>0</v>
      </c>
      <c r="Z459" s="5">
        <v>2015</v>
      </c>
      <c r="AA459" s="5" t="s">
        <v>2113</v>
      </c>
      <c r="AB459" s="12">
        <v>0</v>
      </c>
      <c r="AC459" s="5">
        <v>2015</v>
      </c>
      <c r="AD459" s="5" t="s">
        <v>2113</v>
      </c>
      <c r="AE459" s="14">
        <v>0</v>
      </c>
      <c r="AF459" s="5">
        <v>2015</v>
      </c>
      <c r="AG459" s="5" t="s">
        <v>2113</v>
      </c>
      <c r="AH459" s="14"/>
      <c r="AJ459" s="5" t="s">
        <v>1569</v>
      </c>
    </row>
    <row r="460" spans="1:36" ht="12.75" customHeight="1" x14ac:dyDescent="0.25">
      <c r="A460" s="5" t="s">
        <v>2114</v>
      </c>
      <c r="B460" s="5" t="s">
        <v>9</v>
      </c>
      <c r="C460" s="5" t="s">
        <v>593</v>
      </c>
      <c r="D460" s="5" t="s">
        <v>360</v>
      </c>
      <c r="E460" s="5" t="s">
        <v>2216</v>
      </c>
      <c r="F460" s="5" t="s">
        <v>2301</v>
      </c>
      <c r="G460" s="5">
        <v>2</v>
      </c>
      <c r="H460" s="5">
        <v>2</v>
      </c>
      <c r="I460" s="5" t="s">
        <v>2420</v>
      </c>
      <c r="J460" s="13">
        <v>0.26005993808511341</v>
      </c>
      <c r="K460" s="5">
        <v>2014</v>
      </c>
      <c r="L460" s="5" t="s">
        <v>2114</v>
      </c>
      <c r="M460" s="12">
        <v>100</v>
      </c>
      <c r="N460" s="5">
        <v>2015</v>
      </c>
      <c r="O460" s="5" t="s">
        <v>2114</v>
      </c>
      <c r="P460" s="12"/>
      <c r="R460" s="5" t="s">
        <v>1569</v>
      </c>
      <c r="S460" s="12"/>
      <c r="U460" s="5" t="s">
        <v>1569</v>
      </c>
      <c r="V460" s="12">
        <v>0</v>
      </c>
      <c r="W460" s="5">
        <v>2015</v>
      </c>
      <c r="X460" s="5" t="s">
        <v>2114</v>
      </c>
      <c r="Y460" s="12">
        <v>0</v>
      </c>
      <c r="Z460" s="5">
        <v>2015</v>
      </c>
      <c r="AA460" s="5" t="s">
        <v>2114</v>
      </c>
      <c r="AB460" s="12">
        <v>0</v>
      </c>
      <c r="AC460" s="5">
        <v>2015</v>
      </c>
      <c r="AD460" s="5" t="s">
        <v>2114</v>
      </c>
      <c r="AE460" s="14">
        <v>0</v>
      </c>
      <c r="AF460" s="5">
        <v>2015</v>
      </c>
      <c r="AG460" s="5" t="s">
        <v>2114</v>
      </c>
      <c r="AH460" s="14"/>
      <c r="AJ460" s="5" t="s">
        <v>1569</v>
      </c>
    </row>
    <row r="461" spans="1:36" ht="12.75" customHeight="1" x14ac:dyDescent="0.25">
      <c r="A461" s="5" t="s">
        <v>2115</v>
      </c>
      <c r="B461" s="5" t="s">
        <v>9</v>
      </c>
      <c r="C461" s="5" t="s">
        <v>593</v>
      </c>
      <c r="D461" s="5" t="s">
        <v>360</v>
      </c>
      <c r="E461" s="5" t="s">
        <v>2217</v>
      </c>
      <c r="F461" s="5" t="s">
        <v>2302</v>
      </c>
      <c r="G461" s="5">
        <v>2</v>
      </c>
      <c r="H461" s="5">
        <v>2</v>
      </c>
      <c r="I461" s="5" t="s">
        <v>2421</v>
      </c>
      <c r="J461" s="13" t="s">
        <v>1569</v>
      </c>
      <c r="K461" s="5" t="s">
        <v>1569</v>
      </c>
      <c r="L461" s="5" t="s">
        <v>1569</v>
      </c>
      <c r="M461" s="12" t="s">
        <v>1569</v>
      </c>
      <c r="N461" s="5" t="s">
        <v>1569</v>
      </c>
      <c r="O461" s="5" t="s">
        <v>1569</v>
      </c>
      <c r="P461" s="12"/>
      <c r="R461" s="5" t="s">
        <v>1569</v>
      </c>
      <c r="S461" s="12"/>
      <c r="U461" s="5" t="s">
        <v>1569</v>
      </c>
      <c r="V461" s="12">
        <v>0</v>
      </c>
      <c r="W461" s="5">
        <v>2015</v>
      </c>
      <c r="X461" s="5" t="s">
        <v>2115</v>
      </c>
      <c r="Y461" s="12">
        <v>0</v>
      </c>
      <c r="Z461" s="5">
        <v>2015</v>
      </c>
      <c r="AA461" s="5" t="s">
        <v>2115</v>
      </c>
      <c r="AB461" s="12">
        <v>0</v>
      </c>
      <c r="AC461" s="5">
        <v>2015</v>
      </c>
      <c r="AD461" s="5" t="s">
        <v>2115</v>
      </c>
      <c r="AE461" s="14">
        <v>0</v>
      </c>
      <c r="AF461" s="5">
        <v>2015</v>
      </c>
      <c r="AG461" s="5" t="s">
        <v>2115</v>
      </c>
      <c r="AH461" s="14"/>
      <c r="AJ461" s="5" t="s">
        <v>1569</v>
      </c>
    </row>
    <row r="462" spans="1:36" ht="12.75" customHeight="1" x14ac:dyDescent="0.25">
      <c r="A462" s="5" t="s">
        <v>2117</v>
      </c>
      <c r="B462" s="5" t="s">
        <v>9</v>
      </c>
      <c r="C462" s="5" t="s">
        <v>593</v>
      </c>
      <c r="D462" s="5" t="s">
        <v>360</v>
      </c>
      <c r="E462" s="5" t="s">
        <v>2218</v>
      </c>
      <c r="F462" s="5" t="s">
        <v>2303</v>
      </c>
      <c r="G462" s="5">
        <v>2</v>
      </c>
      <c r="H462" s="5">
        <v>1</v>
      </c>
      <c r="I462" s="5" t="s">
        <v>2423</v>
      </c>
      <c r="J462" s="13">
        <v>0.24614866034257121</v>
      </c>
      <c r="K462" s="5">
        <v>2014</v>
      </c>
      <c r="L462" s="5" t="s">
        <v>2117</v>
      </c>
      <c r="M462" s="12">
        <v>97.300003051757798</v>
      </c>
      <c r="N462" s="5">
        <v>2015</v>
      </c>
      <c r="O462" s="5" t="s">
        <v>2117</v>
      </c>
      <c r="P462" s="12"/>
      <c r="R462" s="5" t="s">
        <v>1569</v>
      </c>
      <c r="S462" s="12"/>
      <c r="U462" s="5" t="s">
        <v>1569</v>
      </c>
      <c r="V462" s="12">
        <v>0</v>
      </c>
      <c r="W462" s="5">
        <v>2015</v>
      </c>
      <c r="X462" s="5" t="s">
        <v>2117</v>
      </c>
      <c r="Y462" s="12">
        <v>0</v>
      </c>
      <c r="Z462" s="5">
        <v>2015</v>
      </c>
      <c r="AA462" s="5" t="s">
        <v>2117</v>
      </c>
      <c r="AB462" s="12">
        <v>0</v>
      </c>
      <c r="AC462" s="5">
        <v>2015</v>
      </c>
      <c r="AD462" s="5" t="s">
        <v>2117</v>
      </c>
      <c r="AE462" s="14">
        <v>0</v>
      </c>
      <c r="AF462" s="5">
        <v>2015</v>
      </c>
      <c r="AG462" s="5" t="s">
        <v>2117</v>
      </c>
      <c r="AH462" s="14"/>
      <c r="AJ462" s="5" t="s">
        <v>1569</v>
      </c>
    </row>
    <row r="463" spans="1:36" ht="12.75" customHeight="1" x14ac:dyDescent="0.25">
      <c r="A463" s="5" t="s">
        <v>2118</v>
      </c>
      <c r="B463" s="5" t="s">
        <v>9</v>
      </c>
      <c r="C463" s="5" t="s">
        <v>593</v>
      </c>
      <c r="D463" s="5" t="s">
        <v>360</v>
      </c>
      <c r="E463" s="5" t="s">
        <v>2219</v>
      </c>
      <c r="F463" s="5" t="s">
        <v>2304</v>
      </c>
      <c r="G463" s="5">
        <v>2</v>
      </c>
      <c r="H463" s="5">
        <v>2</v>
      </c>
      <c r="I463" s="5" t="s">
        <v>2424</v>
      </c>
      <c r="J463" s="13">
        <v>0.27505679203396138</v>
      </c>
      <c r="K463" s="5">
        <v>2014</v>
      </c>
      <c r="L463" s="5" t="s">
        <v>2118</v>
      </c>
      <c r="M463" s="12">
        <v>87</v>
      </c>
      <c r="N463" s="5">
        <v>2015</v>
      </c>
      <c r="O463" s="5" t="s">
        <v>2118</v>
      </c>
      <c r="P463" s="12"/>
      <c r="R463" s="5" t="s">
        <v>1569</v>
      </c>
      <c r="S463" s="12"/>
      <c r="U463" s="5" t="s">
        <v>1569</v>
      </c>
      <c r="V463" s="12">
        <v>0</v>
      </c>
      <c r="W463" s="5">
        <v>2015</v>
      </c>
      <c r="X463" s="5" t="s">
        <v>2118</v>
      </c>
      <c r="Y463" s="12">
        <v>0</v>
      </c>
      <c r="Z463" s="5">
        <v>2015</v>
      </c>
      <c r="AA463" s="5" t="s">
        <v>2118</v>
      </c>
      <c r="AB463" s="12">
        <v>0</v>
      </c>
      <c r="AC463" s="5">
        <v>2015</v>
      </c>
      <c r="AD463" s="5" t="s">
        <v>2118</v>
      </c>
      <c r="AE463" s="14">
        <v>0</v>
      </c>
      <c r="AF463" s="5">
        <v>2015</v>
      </c>
      <c r="AG463" s="5" t="s">
        <v>2118</v>
      </c>
      <c r="AH463" s="14"/>
      <c r="AJ463" s="5" t="s">
        <v>1569</v>
      </c>
    </row>
    <row r="464" spans="1:36" ht="12.75" customHeight="1" x14ac:dyDescent="0.25">
      <c r="A464" s="5" t="s">
        <v>2119</v>
      </c>
      <c r="B464" s="5" t="s">
        <v>9</v>
      </c>
      <c r="C464" s="5" t="s">
        <v>593</v>
      </c>
      <c r="D464" s="5" t="s">
        <v>360</v>
      </c>
      <c r="E464" s="5" t="s">
        <v>2220</v>
      </c>
      <c r="F464" s="5" t="s">
        <v>2305</v>
      </c>
      <c r="G464" s="5">
        <v>2</v>
      </c>
      <c r="H464" s="5">
        <v>2</v>
      </c>
      <c r="I464" s="5" t="s">
        <v>2425</v>
      </c>
      <c r="J464" s="13" t="s">
        <v>1569</v>
      </c>
      <c r="K464" s="5" t="s">
        <v>1569</v>
      </c>
      <c r="L464" s="5" t="s">
        <v>1569</v>
      </c>
      <c r="M464" s="12" t="s">
        <v>1569</v>
      </c>
      <c r="N464" s="5" t="s">
        <v>1569</v>
      </c>
      <c r="O464" s="5" t="s">
        <v>1569</v>
      </c>
      <c r="P464" s="12"/>
      <c r="R464" s="5" t="s">
        <v>1569</v>
      </c>
      <c r="S464" s="12"/>
      <c r="U464" s="5" t="s">
        <v>1569</v>
      </c>
      <c r="V464" s="12">
        <v>0</v>
      </c>
      <c r="W464" s="5">
        <v>2015</v>
      </c>
      <c r="X464" s="5" t="s">
        <v>2119</v>
      </c>
      <c r="Y464" s="12">
        <v>0</v>
      </c>
      <c r="Z464" s="5">
        <v>2015</v>
      </c>
      <c r="AA464" s="5" t="s">
        <v>2119</v>
      </c>
      <c r="AB464" s="12">
        <v>0</v>
      </c>
      <c r="AC464" s="5">
        <v>2015</v>
      </c>
      <c r="AD464" s="5" t="s">
        <v>2119</v>
      </c>
      <c r="AE464" s="14">
        <v>0</v>
      </c>
      <c r="AF464" s="5">
        <v>2015</v>
      </c>
      <c r="AG464" s="5" t="s">
        <v>2119</v>
      </c>
      <c r="AH464" s="14"/>
      <c r="AJ464" s="5" t="s">
        <v>1569</v>
      </c>
    </row>
    <row r="465" spans="1:36" ht="12.75" customHeight="1" x14ac:dyDescent="0.25">
      <c r="A465" s="5" t="s">
        <v>2123</v>
      </c>
      <c r="B465" s="5" t="s">
        <v>9</v>
      </c>
      <c r="C465" s="5" t="s">
        <v>593</v>
      </c>
      <c r="D465" s="5" t="s">
        <v>360</v>
      </c>
      <c r="E465" s="5" t="s">
        <v>2223</v>
      </c>
      <c r="F465" s="5" t="s">
        <v>2306</v>
      </c>
      <c r="G465" s="5">
        <v>2</v>
      </c>
      <c r="H465" s="5">
        <v>2</v>
      </c>
      <c r="I465" s="5" t="s">
        <v>2429</v>
      </c>
      <c r="J465" s="13">
        <v>1.0001683107897477</v>
      </c>
      <c r="K465" s="5">
        <v>2014</v>
      </c>
      <c r="L465" s="5" t="s">
        <v>2123</v>
      </c>
      <c r="M465" s="12">
        <v>91</v>
      </c>
      <c r="N465" s="5">
        <v>2015</v>
      </c>
      <c r="O465" s="5" t="s">
        <v>2123</v>
      </c>
      <c r="P465" s="12"/>
      <c r="R465" s="5" t="s">
        <v>1569</v>
      </c>
      <c r="S465" s="12"/>
      <c r="U465" s="5" t="s">
        <v>1569</v>
      </c>
      <c r="V465" s="12">
        <v>0</v>
      </c>
      <c r="W465" s="5">
        <v>2015</v>
      </c>
      <c r="X465" s="5" t="s">
        <v>2123</v>
      </c>
      <c r="Y465" s="12">
        <v>0</v>
      </c>
      <c r="Z465" s="5">
        <v>2015</v>
      </c>
      <c r="AA465" s="5" t="s">
        <v>2123</v>
      </c>
      <c r="AB465" s="12">
        <v>0</v>
      </c>
      <c r="AC465" s="5">
        <v>2015</v>
      </c>
      <c r="AD465" s="5" t="s">
        <v>2123</v>
      </c>
      <c r="AE465" s="14">
        <v>10.50583644953519</v>
      </c>
      <c r="AF465" s="5">
        <v>2015</v>
      </c>
      <c r="AG465" s="5" t="s">
        <v>2123</v>
      </c>
      <c r="AH465" s="14"/>
      <c r="AJ465" s="5" t="s">
        <v>1569</v>
      </c>
    </row>
    <row r="466" spans="1:36" ht="12.75" customHeight="1" x14ac:dyDescent="0.25">
      <c r="A466" s="5" t="s">
        <v>2770</v>
      </c>
      <c r="B466" s="5" t="s">
        <v>847</v>
      </c>
      <c r="C466" s="5" t="s">
        <v>846</v>
      </c>
      <c r="D466" s="5" t="s">
        <v>620</v>
      </c>
      <c r="E466" s="5" t="s">
        <v>2781</v>
      </c>
      <c r="F466" s="5" t="s">
        <v>2780</v>
      </c>
      <c r="G466" s="5">
        <v>2</v>
      </c>
      <c r="H466" s="5">
        <v>1</v>
      </c>
      <c r="I466" s="13"/>
      <c r="J466" s="13">
        <v>0.63742536931561122</v>
      </c>
      <c r="K466" s="5">
        <v>2020</v>
      </c>
      <c r="L466" s="5" t="s">
        <v>2770</v>
      </c>
      <c r="M466" s="14">
        <v>67.381448351917655</v>
      </c>
      <c r="N466" s="5">
        <v>2020</v>
      </c>
      <c r="O466" s="5" t="s">
        <v>2770</v>
      </c>
      <c r="R466" s="5" t="s">
        <v>1569</v>
      </c>
      <c r="U466" s="5" t="s">
        <v>1569</v>
      </c>
      <c r="V466" s="14">
        <v>1.1193204835341823E-2</v>
      </c>
      <c r="W466" s="5">
        <v>2020</v>
      </c>
      <c r="X466" s="5" t="s">
        <v>2770</v>
      </c>
      <c r="Y466" s="14">
        <v>0.41969918185339233</v>
      </c>
      <c r="Z466" s="5">
        <v>2020</v>
      </c>
      <c r="AA466" s="5" t="s">
        <v>2770</v>
      </c>
      <c r="AD466" s="5" t="s">
        <v>1569</v>
      </c>
      <c r="AE466" s="14">
        <v>100</v>
      </c>
      <c r="AF466" s="5">
        <v>2020</v>
      </c>
      <c r="AG466" s="5" t="s">
        <v>2770</v>
      </c>
      <c r="AJ466" s="5" t="s">
        <v>1569</v>
      </c>
    </row>
    <row r="467" spans="1:36" ht="12.75" customHeight="1" x14ac:dyDescent="0.25">
      <c r="A467" s="5" t="s">
        <v>2771</v>
      </c>
      <c r="B467" s="5" t="s">
        <v>847</v>
      </c>
      <c r="C467" s="5" t="s">
        <v>846</v>
      </c>
      <c r="D467" s="5" t="s">
        <v>620</v>
      </c>
      <c r="E467" s="5" t="s">
        <v>2782</v>
      </c>
      <c r="F467" s="5" t="s">
        <v>2783</v>
      </c>
      <c r="G467" s="5">
        <v>2</v>
      </c>
      <c r="H467" s="5">
        <v>1</v>
      </c>
      <c r="I467" s="13"/>
      <c r="J467" s="13">
        <v>0.9657470994881675</v>
      </c>
      <c r="K467" s="5">
        <v>2020</v>
      </c>
      <c r="L467" s="5" t="s">
        <v>2771</v>
      </c>
      <c r="M467" s="14">
        <v>69.246072155010964</v>
      </c>
      <c r="N467" s="5">
        <v>2020</v>
      </c>
      <c r="O467" s="5" t="s">
        <v>2771</v>
      </c>
      <c r="R467" s="5" t="s">
        <v>1569</v>
      </c>
      <c r="U467" s="5" t="s">
        <v>1569</v>
      </c>
      <c r="V467" s="14">
        <v>0.35612598097766368</v>
      </c>
      <c r="W467" s="5">
        <v>2020</v>
      </c>
      <c r="X467" s="5" t="s">
        <v>2771</v>
      </c>
      <c r="Y467" s="14">
        <v>3.1253550293651781E-3</v>
      </c>
      <c r="Z467" s="5">
        <v>2020</v>
      </c>
      <c r="AA467" s="5" t="s">
        <v>2771</v>
      </c>
      <c r="AD467" s="5" t="s">
        <v>1569</v>
      </c>
      <c r="AE467" s="14">
        <v>0</v>
      </c>
      <c r="AF467" s="5">
        <v>2020</v>
      </c>
      <c r="AG467" s="5" t="s">
        <v>2771</v>
      </c>
      <c r="AJ467" s="5" t="s">
        <v>1569</v>
      </c>
    </row>
    <row r="468" spans="1:36" ht="12.75" customHeight="1" x14ac:dyDescent="0.25">
      <c r="A468" s="5" t="s">
        <v>2772</v>
      </c>
      <c r="B468" s="5" t="s">
        <v>847</v>
      </c>
      <c r="C468" s="5" t="s">
        <v>846</v>
      </c>
      <c r="D468" s="5" t="s">
        <v>620</v>
      </c>
      <c r="E468" s="5" t="s">
        <v>2784</v>
      </c>
      <c r="F468" s="5" t="s">
        <v>2785</v>
      </c>
      <c r="G468" s="5">
        <v>2</v>
      </c>
      <c r="H468" s="5">
        <v>1</v>
      </c>
      <c r="I468" s="13"/>
      <c r="J468" s="13">
        <v>0.48095774729353241</v>
      </c>
      <c r="K468" s="5">
        <v>2020</v>
      </c>
      <c r="L468" s="5" t="s">
        <v>2772</v>
      </c>
      <c r="M468" s="14">
        <v>84.43369460620201</v>
      </c>
      <c r="N468" s="5">
        <v>2020</v>
      </c>
      <c r="O468" s="5" t="s">
        <v>2772</v>
      </c>
      <c r="R468" s="5" t="s">
        <v>1569</v>
      </c>
      <c r="U468" s="5" t="s">
        <v>1569</v>
      </c>
      <c r="V468" s="14">
        <v>0.60283715301908192</v>
      </c>
      <c r="W468" s="5">
        <v>2020</v>
      </c>
      <c r="X468" s="5" t="s">
        <v>2772</v>
      </c>
      <c r="Y468" s="14">
        <v>0.23840963703836024</v>
      </c>
      <c r="Z468" s="5">
        <v>2020</v>
      </c>
      <c r="AA468" s="5" t="s">
        <v>2772</v>
      </c>
      <c r="AD468" s="5" t="s">
        <v>1569</v>
      </c>
      <c r="AE468" s="14">
        <v>0</v>
      </c>
      <c r="AF468" s="5">
        <v>2020</v>
      </c>
      <c r="AG468" s="5" t="s">
        <v>2772</v>
      </c>
      <c r="AJ468" s="5" t="s">
        <v>1569</v>
      </c>
    </row>
    <row r="469" spans="1:36" ht="12.75" customHeight="1" x14ac:dyDescent="0.25">
      <c r="A469" s="5" t="s">
        <v>2773</v>
      </c>
      <c r="B469" s="5" t="s">
        <v>847</v>
      </c>
      <c r="C469" s="5" t="s">
        <v>846</v>
      </c>
      <c r="D469" s="5" t="s">
        <v>620</v>
      </c>
      <c r="E469" s="5" t="s">
        <v>2786</v>
      </c>
      <c r="F469" s="5" t="s">
        <v>2787</v>
      </c>
      <c r="G469" s="5">
        <v>2</v>
      </c>
      <c r="H469" s="5">
        <v>1</v>
      </c>
      <c r="I469" s="13"/>
      <c r="J469" s="13">
        <v>0.70000000450011091</v>
      </c>
      <c r="K469" s="5">
        <v>2020</v>
      </c>
      <c r="L469" s="5" t="s">
        <v>2773</v>
      </c>
      <c r="M469" s="14">
        <v>50.761540104449821</v>
      </c>
      <c r="N469" s="5">
        <v>2020</v>
      </c>
      <c r="O469" s="5" t="s">
        <v>2773</v>
      </c>
      <c r="R469" s="5" t="s">
        <v>1569</v>
      </c>
      <c r="U469" s="5" t="s">
        <v>1569</v>
      </c>
      <c r="V469" s="14">
        <v>28.914158923866317</v>
      </c>
      <c r="W469" s="5">
        <v>2020</v>
      </c>
      <c r="X469" s="5" t="s">
        <v>2773</v>
      </c>
      <c r="Y469" s="14">
        <v>1.3867702121758425E-2</v>
      </c>
      <c r="Z469" s="5">
        <v>2020</v>
      </c>
      <c r="AA469" s="5" t="s">
        <v>2773</v>
      </c>
      <c r="AD469" s="5" t="s">
        <v>1569</v>
      </c>
      <c r="AE469" s="14">
        <v>0</v>
      </c>
      <c r="AF469" s="5">
        <v>2020</v>
      </c>
      <c r="AG469" s="5" t="s">
        <v>2773</v>
      </c>
      <c r="AJ469" s="5" t="s">
        <v>1569</v>
      </c>
    </row>
    <row r="470" spans="1:36" ht="12.75" customHeight="1" x14ac:dyDescent="0.25">
      <c r="A470" s="5" t="s">
        <v>2774</v>
      </c>
      <c r="B470" s="5" t="s">
        <v>847</v>
      </c>
      <c r="C470" s="5" t="s">
        <v>846</v>
      </c>
      <c r="D470" s="5" t="s">
        <v>620</v>
      </c>
      <c r="E470" s="5" t="s">
        <v>2788</v>
      </c>
      <c r="F470" s="5" t="s">
        <v>2789</v>
      </c>
      <c r="G470" s="5">
        <v>2</v>
      </c>
      <c r="H470" s="5">
        <v>1</v>
      </c>
      <c r="I470" s="13"/>
      <c r="J470" s="13">
        <v>0.73221167234680207</v>
      </c>
      <c r="K470" s="5">
        <v>2020</v>
      </c>
      <c r="L470" s="5" t="s">
        <v>2774</v>
      </c>
      <c r="M470" s="14">
        <v>67.60718795506223</v>
      </c>
      <c r="N470" s="5">
        <v>2020</v>
      </c>
      <c r="O470" s="5" t="s">
        <v>2774</v>
      </c>
      <c r="R470" s="5" t="s">
        <v>1569</v>
      </c>
      <c r="U470" s="5" t="s">
        <v>1569</v>
      </c>
      <c r="V470" s="14">
        <v>0.22222222222222221</v>
      </c>
      <c r="W470" s="5">
        <v>2020</v>
      </c>
      <c r="X470" s="5" t="s">
        <v>2774</v>
      </c>
      <c r="Y470" s="14">
        <v>0</v>
      </c>
      <c r="Z470" s="5">
        <v>2020</v>
      </c>
      <c r="AA470" s="5" t="s">
        <v>2774</v>
      </c>
      <c r="AD470" s="5" t="s">
        <v>1569</v>
      </c>
      <c r="AE470" s="14">
        <v>0</v>
      </c>
      <c r="AF470" s="5">
        <v>2020</v>
      </c>
      <c r="AG470" s="5" t="s">
        <v>2774</v>
      </c>
      <c r="AJ470" s="5" t="s">
        <v>1569</v>
      </c>
    </row>
    <row r="471" spans="1:36" ht="12.75" customHeight="1" x14ac:dyDescent="0.25">
      <c r="A471" s="5" t="s">
        <v>2775</v>
      </c>
      <c r="B471" s="5" t="s">
        <v>847</v>
      </c>
      <c r="C471" s="5" t="s">
        <v>846</v>
      </c>
      <c r="D471" s="5" t="s">
        <v>620</v>
      </c>
      <c r="E471" s="5" t="s">
        <v>2791</v>
      </c>
      <c r="F471" s="5" t="s">
        <v>2790</v>
      </c>
      <c r="G471" s="5">
        <v>2</v>
      </c>
      <c r="H471" s="5">
        <v>1</v>
      </c>
      <c r="I471" s="13"/>
      <c r="J471" s="13">
        <v>0.57594995532095961</v>
      </c>
      <c r="K471" s="5">
        <v>2020</v>
      </c>
      <c r="L471" s="5" t="s">
        <v>2775</v>
      </c>
      <c r="M471" s="14">
        <v>46.903638886914159</v>
      </c>
      <c r="N471" s="5">
        <v>2020</v>
      </c>
      <c r="O471" s="5" t="s">
        <v>2775</v>
      </c>
      <c r="R471" s="5" t="s">
        <v>1569</v>
      </c>
      <c r="U471" s="5" t="s">
        <v>1569</v>
      </c>
      <c r="V471" s="14">
        <v>1.7638805371818</v>
      </c>
      <c r="W471" s="5">
        <v>2020</v>
      </c>
      <c r="X471" s="5" t="s">
        <v>2775</v>
      </c>
      <c r="Y471" s="14">
        <v>4.4297454399679292</v>
      </c>
      <c r="Z471" s="5">
        <v>2020</v>
      </c>
      <c r="AA471" s="5" t="s">
        <v>2775</v>
      </c>
      <c r="AD471" s="5" t="s">
        <v>1569</v>
      </c>
      <c r="AE471" s="14">
        <v>100</v>
      </c>
      <c r="AF471" s="5">
        <v>2020</v>
      </c>
      <c r="AG471" s="5" t="s">
        <v>2775</v>
      </c>
      <c r="AJ471" s="5" t="s">
        <v>1569</v>
      </c>
    </row>
    <row r="472" spans="1:36" ht="12.75" customHeight="1" x14ac:dyDescent="0.25">
      <c r="A472" s="5" t="s">
        <v>2776</v>
      </c>
      <c r="B472" s="5" t="s">
        <v>847</v>
      </c>
      <c r="C472" s="5" t="s">
        <v>846</v>
      </c>
      <c r="D472" s="5" t="s">
        <v>620</v>
      </c>
      <c r="E472" s="5" t="s">
        <v>2792</v>
      </c>
      <c r="F472" s="5" t="s">
        <v>2793</v>
      </c>
      <c r="G472" s="5">
        <v>2</v>
      </c>
      <c r="H472" s="5">
        <v>1</v>
      </c>
      <c r="I472" s="13"/>
      <c r="J472" s="13">
        <v>0.70551041068773357</v>
      </c>
      <c r="K472" s="5">
        <v>2020</v>
      </c>
      <c r="L472" s="5" t="s">
        <v>2776</v>
      </c>
      <c r="M472" s="14">
        <v>74.164968272621948</v>
      </c>
      <c r="N472" s="5">
        <v>2020</v>
      </c>
      <c r="O472" s="5" t="s">
        <v>2776</v>
      </c>
      <c r="R472" s="5" t="s">
        <v>1569</v>
      </c>
      <c r="U472" s="5" t="s">
        <v>1569</v>
      </c>
      <c r="V472" s="14">
        <v>1.5303263254271251</v>
      </c>
      <c r="W472" s="5">
        <v>2020</v>
      </c>
      <c r="X472" s="5" t="s">
        <v>2776</v>
      </c>
      <c r="Y472" s="14">
        <v>0.65419696995871246</v>
      </c>
      <c r="Z472" s="5">
        <v>2020</v>
      </c>
      <c r="AA472" s="5" t="s">
        <v>2776</v>
      </c>
      <c r="AD472" s="5" t="s">
        <v>1569</v>
      </c>
      <c r="AE472" s="14">
        <v>0</v>
      </c>
      <c r="AF472" s="5">
        <v>2020</v>
      </c>
      <c r="AG472" s="5" t="s">
        <v>2776</v>
      </c>
      <c r="AJ472" s="5" t="s">
        <v>1569</v>
      </c>
    </row>
    <row r="473" spans="1:36" ht="12.75" customHeight="1" x14ac:dyDescent="0.25">
      <c r="A473" s="5" t="s">
        <v>2777</v>
      </c>
      <c r="B473" s="5" t="s">
        <v>847</v>
      </c>
      <c r="C473" s="5" t="s">
        <v>846</v>
      </c>
      <c r="D473" s="5" t="s">
        <v>620</v>
      </c>
      <c r="E473" s="5" t="s">
        <v>2794</v>
      </c>
      <c r="F473" s="5" t="s">
        <v>2795</v>
      </c>
      <c r="G473" s="5">
        <v>2</v>
      </c>
      <c r="H473" s="5">
        <v>1</v>
      </c>
      <c r="I473" s="13"/>
      <c r="J473" s="13">
        <v>0.5804982210406574</v>
      </c>
      <c r="K473" s="5">
        <v>2020</v>
      </c>
      <c r="L473" s="5" t="s">
        <v>2777</v>
      </c>
      <c r="M473" s="14">
        <v>78.59908498659955</v>
      </c>
      <c r="N473" s="5">
        <v>2020</v>
      </c>
      <c r="O473" s="5" t="s">
        <v>2777</v>
      </c>
      <c r="R473" s="5" t="s">
        <v>1569</v>
      </c>
      <c r="U473" s="5" t="s">
        <v>1569</v>
      </c>
      <c r="V473" s="14">
        <v>2.0665037888982818</v>
      </c>
      <c r="W473" s="5">
        <v>2020</v>
      </c>
      <c r="X473" s="5" t="s">
        <v>2777</v>
      </c>
      <c r="Y473" s="14">
        <v>0.30042039901894263</v>
      </c>
      <c r="Z473" s="5">
        <v>2020</v>
      </c>
      <c r="AA473" s="5" t="s">
        <v>2777</v>
      </c>
      <c r="AD473" s="5" t="s">
        <v>1569</v>
      </c>
      <c r="AE473" s="14">
        <v>100</v>
      </c>
      <c r="AF473" s="5">
        <v>2020</v>
      </c>
      <c r="AG473" s="5" t="s">
        <v>2777</v>
      </c>
      <c r="AJ473" s="5" t="s">
        <v>1569</v>
      </c>
    </row>
    <row r="474" spans="1:36" ht="12.75" customHeight="1" x14ac:dyDescent="0.25">
      <c r="A474" s="5" t="s">
        <v>2778</v>
      </c>
      <c r="B474" s="5" t="s">
        <v>847</v>
      </c>
      <c r="C474" s="5" t="s">
        <v>846</v>
      </c>
      <c r="D474" s="5" t="s">
        <v>620</v>
      </c>
      <c r="E474" s="5" t="s">
        <v>2797</v>
      </c>
      <c r="F474" s="5" t="s">
        <v>2796</v>
      </c>
      <c r="G474" s="5">
        <v>2</v>
      </c>
      <c r="H474" s="5">
        <v>1</v>
      </c>
      <c r="I474" s="13"/>
      <c r="J474" s="13">
        <v>0.70000003650793774</v>
      </c>
      <c r="K474" s="5">
        <v>2020</v>
      </c>
      <c r="L474" s="5" t="s">
        <v>2778</v>
      </c>
      <c r="M474" s="14">
        <v>44.635576044813668</v>
      </c>
      <c r="N474" s="5">
        <v>2020</v>
      </c>
      <c r="O474" s="5" t="s">
        <v>2778</v>
      </c>
      <c r="R474" s="5" t="s">
        <v>1569</v>
      </c>
      <c r="U474" s="5" t="s">
        <v>1569</v>
      </c>
      <c r="V474" s="14">
        <v>2.8716471484500969</v>
      </c>
      <c r="W474" s="5">
        <v>2020</v>
      </c>
      <c r="X474" s="5" t="s">
        <v>2778</v>
      </c>
      <c r="Y474" s="14">
        <v>6.099280393968335E-2</v>
      </c>
      <c r="Z474" s="5">
        <v>2020</v>
      </c>
      <c r="AA474" s="5" t="s">
        <v>2778</v>
      </c>
      <c r="AD474" s="5" t="s">
        <v>1569</v>
      </c>
      <c r="AE474" s="14">
        <v>100</v>
      </c>
      <c r="AF474" s="5">
        <v>2020</v>
      </c>
      <c r="AG474" s="5" t="s">
        <v>2778</v>
      </c>
      <c r="AJ474" s="5" t="s">
        <v>1569</v>
      </c>
    </row>
    <row r="475" spans="1:36" ht="12.75" customHeight="1" x14ac:dyDescent="0.25">
      <c r="A475" s="5" t="s">
        <v>2779</v>
      </c>
      <c r="B475" s="5" t="s">
        <v>847</v>
      </c>
      <c r="C475" s="5" t="s">
        <v>846</v>
      </c>
      <c r="D475" s="5" t="s">
        <v>620</v>
      </c>
      <c r="E475" s="5" t="s">
        <v>2799</v>
      </c>
      <c r="F475" s="5" t="s">
        <v>2798</v>
      </c>
      <c r="G475" s="5">
        <v>2</v>
      </c>
      <c r="H475" s="5">
        <v>1</v>
      </c>
      <c r="I475" s="13"/>
      <c r="J475" s="13">
        <v>0.77905858719603616</v>
      </c>
      <c r="K475" s="5">
        <v>2020</v>
      </c>
      <c r="L475" s="5" t="s">
        <v>2779</v>
      </c>
      <c r="M475" s="14">
        <v>60.241129534975755</v>
      </c>
      <c r="N475" s="5">
        <v>2020</v>
      </c>
      <c r="O475" s="5" t="s">
        <v>2779</v>
      </c>
      <c r="R475" s="5" t="s">
        <v>1569</v>
      </c>
      <c r="U475" s="5" t="s">
        <v>1569</v>
      </c>
      <c r="V475" s="14">
        <v>0.64176892150076326</v>
      </c>
      <c r="W475" s="5">
        <v>2020</v>
      </c>
      <c r="X475" s="5" t="s">
        <v>2779</v>
      </c>
      <c r="Y475" s="14">
        <v>7.4247448237745137E-2</v>
      </c>
      <c r="Z475" s="5">
        <v>2020</v>
      </c>
      <c r="AA475" s="5" t="s">
        <v>2779</v>
      </c>
      <c r="AD475" s="5" t="s">
        <v>1569</v>
      </c>
      <c r="AE475" s="14">
        <v>100</v>
      </c>
      <c r="AF475" s="5">
        <v>2020</v>
      </c>
      <c r="AG475" s="5" t="s">
        <v>2779</v>
      </c>
      <c r="AJ475" s="5" t="s">
        <v>1569</v>
      </c>
    </row>
    <row r="476" spans="1:36" ht="12.75" customHeight="1" x14ac:dyDescent="0.25">
      <c r="A476" s="5" t="s">
        <v>2800</v>
      </c>
      <c r="B476" s="5" t="s">
        <v>1124</v>
      </c>
      <c r="C476" s="5" t="s">
        <v>1123</v>
      </c>
      <c r="D476" s="5" t="s">
        <v>1038</v>
      </c>
      <c r="E476" s="5" t="s">
        <v>2847</v>
      </c>
      <c r="F476" s="5" t="s">
        <v>2848</v>
      </c>
      <c r="G476" s="5">
        <v>3</v>
      </c>
      <c r="H476" s="5">
        <v>1</v>
      </c>
      <c r="I476" s="5" t="s">
        <v>2849</v>
      </c>
      <c r="J476" s="13">
        <v>0.61186535594803981</v>
      </c>
      <c r="K476" s="5">
        <v>2019</v>
      </c>
      <c r="L476" s="5" t="s">
        <v>2800</v>
      </c>
      <c r="O476" s="5" t="s">
        <v>1569</v>
      </c>
      <c r="R476" s="5" t="s">
        <v>1569</v>
      </c>
      <c r="U476" s="5" t="s">
        <v>1569</v>
      </c>
      <c r="X476" s="5" t="s">
        <v>1569</v>
      </c>
      <c r="AA476" s="5" t="s">
        <v>1569</v>
      </c>
      <c r="AD476" s="5" t="s">
        <v>1569</v>
      </c>
      <c r="AG476" s="5" t="s">
        <v>1569</v>
      </c>
      <c r="AJ476" s="5" t="s">
        <v>1569</v>
      </c>
    </row>
    <row r="477" spans="1:36" ht="12.75" customHeight="1" x14ac:dyDescent="0.25">
      <c r="A477" s="5" t="s">
        <v>2801</v>
      </c>
      <c r="B477" s="5" t="s">
        <v>1124</v>
      </c>
      <c r="C477" s="5" t="s">
        <v>1123</v>
      </c>
      <c r="D477" s="5" t="s">
        <v>1038</v>
      </c>
      <c r="E477" s="5" t="s">
        <v>2850</v>
      </c>
      <c r="F477" s="5" t="s">
        <v>2896</v>
      </c>
      <c r="G477" s="5">
        <v>3</v>
      </c>
      <c r="H477" s="5">
        <v>2</v>
      </c>
      <c r="I477" s="5" t="s">
        <v>2941</v>
      </c>
      <c r="J477" s="13">
        <v>0.47241086014591205</v>
      </c>
      <c r="K477" s="5">
        <v>2019</v>
      </c>
      <c r="L477" s="5" t="s">
        <v>2801</v>
      </c>
      <c r="O477" s="5" t="s">
        <v>1569</v>
      </c>
      <c r="R477" s="5" t="s">
        <v>1569</v>
      </c>
      <c r="U477" s="5" t="s">
        <v>1569</v>
      </c>
      <c r="X477" s="5" t="s">
        <v>1569</v>
      </c>
      <c r="AA477" s="5" t="s">
        <v>1569</v>
      </c>
      <c r="AD477" s="5" t="s">
        <v>1569</v>
      </c>
      <c r="AG477" s="5" t="s">
        <v>1569</v>
      </c>
      <c r="AJ477" s="5" t="s">
        <v>1569</v>
      </c>
    </row>
    <row r="478" spans="1:36" ht="12.75" customHeight="1" x14ac:dyDescent="0.25">
      <c r="A478" s="5" t="s">
        <v>2802</v>
      </c>
      <c r="B478" s="5" t="s">
        <v>1124</v>
      </c>
      <c r="C478" s="5" t="s">
        <v>1123</v>
      </c>
      <c r="D478" s="5" t="s">
        <v>1038</v>
      </c>
      <c r="E478" s="5" t="s">
        <v>2851</v>
      </c>
      <c r="F478" s="5" t="s">
        <v>2897</v>
      </c>
      <c r="G478" s="5">
        <v>3</v>
      </c>
      <c r="H478" s="5">
        <v>2</v>
      </c>
      <c r="I478" s="5" t="s">
        <v>2942</v>
      </c>
      <c r="J478" s="13">
        <v>0.69501316464862339</v>
      </c>
      <c r="K478" s="5">
        <v>2019</v>
      </c>
      <c r="L478" s="5" t="s">
        <v>2802</v>
      </c>
      <c r="O478" s="5" t="s">
        <v>1569</v>
      </c>
      <c r="R478" s="5" t="s">
        <v>1569</v>
      </c>
      <c r="U478" s="5" t="s">
        <v>1569</v>
      </c>
      <c r="X478" s="5" t="s">
        <v>1569</v>
      </c>
      <c r="AA478" s="5" t="s">
        <v>1569</v>
      </c>
      <c r="AD478" s="5" t="s">
        <v>1569</v>
      </c>
      <c r="AG478" s="5" t="s">
        <v>1569</v>
      </c>
      <c r="AJ478" s="5" t="s">
        <v>1569</v>
      </c>
    </row>
    <row r="479" spans="1:36" ht="12.75" customHeight="1" x14ac:dyDescent="0.25">
      <c r="A479" s="5" t="s">
        <v>2803</v>
      </c>
      <c r="B479" s="5" t="s">
        <v>1124</v>
      </c>
      <c r="C479" s="5" t="s">
        <v>1123</v>
      </c>
      <c r="D479" s="5" t="s">
        <v>1038</v>
      </c>
      <c r="E479" s="5" t="s">
        <v>2852</v>
      </c>
      <c r="F479" s="5" t="s">
        <v>2898</v>
      </c>
      <c r="G479" s="5">
        <v>3</v>
      </c>
      <c r="H479" s="5">
        <v>1</v>
      </c>
      <c r="I479" s="5" t="s">
        <v>2943</v>
      </c>
      <c r="J479" s="13">
        <v>0.55903797109087372</v>
      </c>
      <c r="K479" s="5">
        <v>2019</v>
      </c>
      <c r="L479" s="5" t="s">
        <v>2803</v>
      </c>
      <c r="O479" s="5" t="s">
        <v>1569</v>
      </c>
      <c r="R479" s="5" t="s">
        <v>1569</v>
      </c>
      <c r="U479" s="5" t="s">
        <v>1569</v>
      </c>
      <c r="X479" s="5" t="s">
        <v>1569</v>
      </c>
      <c r="AA479" s="5" t="s">
        <v>1569</v>
      </c>
      <c r="AD479" s="5" t="s">
        <v>1569</v>
      </c>
      <c r="AG479" s="5" t="s">
        <v>1569</v>
      </c>
      <c r="AJ479" s="5" t="s">
        <v>1569</v>
      </c>
    </row>
    <row r="480" spans="1:36" ht="12.75" customHeight="1" x14ac:dyDescent="0.25">
      <c r="A480" s="5" t="s">
        <v>2804</v>
      </c>
      <c r="B480" s="5" t="s">
        <v>1124</v>
      </c>
      <c r="C480" s="5" t="s">
        <v>1123</v>
      </c>
      <c r="D480" s="5" t="s">
        <v>1038</v>
      </c>
      <c r="E480" s="5" t="s">
        <v>2853</v>
      </c>
      <c r="F480" s="5" t="s">
        <v>2899</v>
      </c>
      <c r="G480" s="5">
        <v>3</v>
      </c>
      <c r="H480" s="5">
        <v>2</v>
      </c>
      <c r="I480" s="5" t="s">
        <v>2944</v>
      </c>
      <c r="J480" s="13">
        <v>0.47069610360637315</v>
      </c>
      <c r="K480" s="5">
        <v>2019</v>
      </c>
      <c r="L480" s="5" t="s">
        <v>2804</v>
      </c>
      <c r="O480" s="5" t="s">
        <v>1569</v>
      </c>
      <c r="R480" s="5" t="s">
        <v>1569</v>
      </c>
      <c r="U480" s="5" t="s">
        <v>1569</v>
      </c>
      <c r="X480" s="5" t="s">
        <v>1569</v>
      </c>
      <c r="AA480" s="5" t="s">
        <v>1569</v>
      </c>
      <c r="AD480" s="5" t="s">
        <v>1569</v>
      </c>
      <c r="AG480" s="5" t="s">
        <v>1569</v>
      </c>
      <c r="AJ480" s="5" t="s">
        <v>1569</v>
      </c>
    </row>
    <row r="481" spans="1:36" ht="12.75" customHeight="1" x14ac:dyDescent="0.25">
      <c r="A481" s="5" t="s">
        <v>2805</v>
      </c>
      <c r="B481" s="5" t="s">
        <v>1124</v>
      </c>
      <c r="C481" s="5" t="s">
        <v>1123</v>
      </c>
      <c r="D481" s="5" t="s">
        <v>1038</v>
      </c>
      <c r="E481" s="5" t="s">
        <v>2854</v>
      </c>
      <c r="F481" s="5" t="s">
        <v>2900</v>
      </c>
      <c r="G481" s="5">
        <v>3</v>
      </c>
      <c r="H481" s="5">
        <v>2</v>
      </c>
      <c r="I481" s="5" t="s">
        <v>2945</v>
      </c>
      <c r="J481" s="13">
        <v>0.60063528255041376</v>
      </c>
      <c r="K481" s="5">
        <v>2019</v>
      </c>
      <c r="L481" s="5" t="s">
        <v>2805</v>
      </c>
      <c r="O481" s="5" t="s">
        <v>1569</v>
      </c>
      <c r="R481" s="5" t="s">
        <v>1569</v>
      </c>
      <c r="U481" s="5" t="s">
        <v>1569</v>
      </c>
      <c r="X481" s="5" t="s">
        <v>1569</v>
      </c>
      <c r="AA481" s="5" t="s">
        <v>1569</v>
      </c>
      <c r="AD481" s="5" t="s">
        <v>1569</v>
      </c>
      <c r="AG481" s="5" t="s">
        <v>1569</v>
      </c>
      <c r="AJ481" s="5" t="s">
        <v>1569</v>
      </c>
    </row>
    <row r="482" spans="1:36" ht="12.75" customHeight="1" x14ac:dyDescent="0.25">
      <c r="A482" s="5" t="s">
        <v>2806</v>
      </c>
      <c r="B482" s="5" t="s">
        <v>1124</v>
      </c>
      <c r="C482" s="5" t="s">
        <v>1123</v>
      </c>
      <c r="D482" s="5" t="s">
        <v>1038</v>
      </c>
      <c r="E482" s="5" t="s">
        <v>2855</v>
      </c>
      <c r="F482" s="5" t="s">
        <v>2901</v>
      </c>
      <c r="G482" s="5">
        <v>3</v>
      </c>
      <c r="H482" s="5">
        <v>2</v>
      </c>
      <c r="I482" s="5" t="s">
        <v>2946</v>
      </c>
      <c r="J482" s="13">
        <v>0.43984901944734467</v>
      </c>
      <c r="K482" s="5">
        <v>2019</v>
      </c>
      <c r="L482" s="5" t="s">
        <v>2806</v>
      </c>
      <c r="O482" s="5" t="s">
        <v>1569</v>
      </c>
      <c r="R482" s="5" t="s">
        <v>1569</v>
      </c>
      <c r="U482" s="5" t="s">
        <v>1569</v>
      </c>
      <c r="X482" s="5" t="s">
        <v>1569</v>
      </c>
      <c r="AA482" s="5" t="s">
        <v>1569</v>
      </c>
      <c r="AD482" s="5" t="s">
        <v>1569</v>
      </c>
      <c r="AG482" s="5" t="s">
        <v>1569</v>
      </c>
      <c r="AJ482" s="5" t="s">
        <v>1569</v>
      </c>
    </row>
    <row r="483" spans="1:36" ht="12.75" customHeight="1" x14ac:dyDescent="0.25">
      <c r="A483" s="5" t="s">
        <v>2807</v>
      </c>
      <c r="B483" s="5" t="s">
        <v>1124</v>
      </c>
      <c r="C483" s="5" t="s">
        <v>1123</v>
      </c>
      <c r="D483" s="5" t="s">
        <v>1038</v>
      </c>
      <c r="E483" s="5" t="s">
        <v>2856</v>
      </c>
      <c r="F483" s="5" t="s">
        <v>2902</v>
      </c>
      <c r="G483" s="5">
        <v>3</v>
      </c>
      <c r="H483" s="5">
        <v>2</v>
      </c>
      <c r="I483" s="5" t="s">
        <v>2947</v>
      </c>
      <c r="J483" s="13">
        <v>0.37628806817621596</v>
      </c>
      <c r="K483" s="5">
        <v>2019</v>
      </c>
      <c r="L483" s="5" t="s">
        <v>2807</v>
      </c>
      <c r="O483" s="5" t="s">
        <v>1569</v>
      </c>
      <c r="R483" s="5" t="s">
        <v>1569</v>
      </c>
      <c r="U483" s="5" t="s">
        <v>1569</v>
      </c>
      <c r="X483" s="5" t="s">
        <v>1569</v>
      </c>
      <c r="AA483" s="5" t="s">
        <v>1569</v>
      </c>
      <c r="AD483" s="5" t="s">
        <v>1569</v>
      </c>
      <c r="AG483" s="5" t="s">
        <v>1569</v>
      </c>
      <c r="AJ483" s="5" t="s">
        <v>1569</v>
      </c>
    </row>
    <row r="484" spans="1:36" ht="12.75" customHeight="1" x14ac:dyDescent="0.25">
      <c r="A484" s="5" t="s">
        <v>2808</v>
      </c>
      <c r="B484" s="5" t="s">
        <v>1124</v>
      </c>
      <c r="C484" s="5" t="s">
        <v>1123</v>
      </c>
      <c r="D484" s="5" t="s">
        <v>1038</v>
      </c>
      <c r="E484" s="5" t="s">
        <v>2857</v>
      </c>
      <c r="F484" s="5" t="s">
        <v>2903</v>
      </c>
      <c r="G484" s="5">
        <v>3</v>
      </c>
      <c r="H484" s="5">
        <v>1</v>
      </c>
      <c r="I484" s="5" t="s">
        <v>2948</v>
      </c>
      <c r="J484" s="13">
        <v>0.4556123738412885</v>
      </c>
      <c r="K484" s="5">
        <v>2019</v>
      </c>
      <c r="L484" s="5" t="s">
        <v>2808</v>
      </c>
      <c r="O484" s="5" t="s">
        <v>1569</v>
      </c>
      <c r="R484" s="5" t="s">
        <v>1569</v>
      </c>
      <c r="U484" s="5" t="s">
        <v>1569</v>
      </c>
      <c r="X484" s="5" t="s">
        <v>1569</v>
      </c>
      <c r="AA484" s="5" t="s">
        <v>1569</v>
      </c>
      <c r="AD484" s="5" t="s">
        <v>1569</v>
      </c>
      <c r="AG484" s="5" t="s">
        <v>1569</v>
      </c>
      <c r="AJ484" s="5" t="s">
        <v>1569</v>
      </c>
    </row>
    <row r="485" spans="1:36" ht="12.75" customHeight="1" x14ac:dyDescent="0.25">
      <c r="A485" s="5" t="s">
        <v>2809</v>
      </c>
      <c r="B485" s="5" t="s">
        <v>1124</v>
      </c>
      <c r="C485" s="5" t="s">
        <v>1123</v>
      </c>
      <c r="D485" s="5" t="s">
        <v>1038</v>
      </c>
      <c r="E485" s="5" t="s">
        <v>2858</v>
      </c>
      <c r="F485" s="5" t="s">
        <v>2904</v>
      </c>
      <c r="G485" s="5">
        <v>3</v>
      </c>
      <c r="H485" s="5">
        <v>2</v>
      </c>
      <c r="I485" s="5" t="s">
        <v>2949</v>
      </c>
      <c r="J485" s="13">
        <v>0.40318107945551634</v>
      </c>
      <c r="K485" s="5">
        <v>2019</v>
      </c>
      <c r="L485" s="5" t="s">
        <v>2809</v>
      </c>
      <c r="O485" s="5" t="s">
        <v>1569</v>
      </c>
      <c r="R485" s="5" t="s">
        <v>1569</v>
      </c>
      <c r="U485" s="5" t="s">
        <v>1569</v>
      </c>
      <c r="X485" s="5" t="s">
        <v>1569</v>
      </c>
      <c r="AA485" s="5" t="s">
        <v>1569</v>
      </c>
      <c r="AD485" s="5" t="s">
        <v>1569</v>
      </c>
      <c r="AG485" s="5" t="s">
        <v>1569</v>
      </c>
      <c r="AJ485" s="5" t="s">
        <v>1569</v>
      </c>
    </row>
    <row r="486" spans="1:36" ht="12.75" customHeight="1" x14ac:dyDescent="0.25">
      <c r="A486" s="5" t="s">
        <v>2810</v>
      </c>
      <c r="B486" s="5" t="s">
        <v>1124</v>
      </c>
      <c r="C486" s="5" t="s">
        <v>1123</v>
      </c>
      <c r="D486" s="5" t="s">
        <v>1038</v>
      </c>
      <c r="E486" s="5" t="s">
        <v>2859</v>
      </c>
      <c r="F486" s="5" t="s">
        <v>2905</v>
      </c>
      <c r="G486" s="5">
        <v>3</v>
      </c>
      <c r="H486" s="5">
        <v>2</v>
      </c>
      <c r="I486" s="5" t="s">
        <v>2950</v>
      </c>
      <c r="J486" s="13">
        <v>0.5255237220104817</v>
      </c>
      <c r="K486" s="5">
        <v>2019</v>
      </c>
      <c r="L486" s="5" t="s">
        <v>2810</v>
      </c>
      <c r="O486" s="5" t="s">
        <v>1569</v>
      </c>
      <c r="R486" s="5" t="s">
        <v>1569</v>
      </c>
      <c r="U486" s="5" t="s">
        <v>1569</v>
      </c>
      <c r="X486" s="5" t="s">
        <v>1569</v>
      </c>
      <c r="AA486" s="5" t="s">
        <v>1569</v>
      </c>
      <c r="AD486" s="5" t="s">
        <v>1569</v>
      </c>
      <c r="AG486" s="5" t="s">
        <v>1569</v>
      </c>
      <c r="AJ486" s="5" t="s">
        <v>1569</v>
      </c>
    </row>
    <row r="487" spans="1:36" ht="12.75" customHeight="1" x14ac:dyDescent="0.25">
      <c r="A487" s="5" t="s">
        <v>2811</v>
      </c>
      <c r="B487" s="5" t="s">
        <v>1124</v>
      </c>
      <c r="C487" s="5" t="s">
        <v>1123</v>
      </c>
      <c r="D487" s="5" t="s">
        <v>1038</v>
      </c>
      <c r="E487" s="5" t="s">
        <v>2860</v>
      </c>
      <c r="F487" s="5" t="s">
        <v>2906</v>
      </c>
      <c r="G487" s="5">
        <v>3</v>
      </c>
      <c r="H487" s="5">
        <v>2</v>
      </c>
      <c r="I487" s="5" t="s">
        <v>2951</v>
      </c>
      <c r="J487" s="13">
        <v>0.74788512976730515</v>
      </c>
      <c r="K487" s="5">
        <v>2019</v>
      </c>
      <c r="L487" s="5" t="s">
        <v>2811</v>
      </c>
      <c r="O487" s="5" t="s">
        <v>1569</v>
      </c>
      <c r="R487" s="5" t="s">
        <v>1569</v>
      </c>
      <c r="U487" s="5" t="s">
        <v>1569</v>
      </c>
      <c r="X487" s="5" t="s">
        <v>1569</v>
      </c>
      <c r="AA487" s="5" t="s">
        <v>1569</v>
      </c>
      <c r="AD487" s="5" t="s">
        <v>1569</v>
      </c>
      <c r="AG487" s="5" t="s">
        <v>1569</v>
      </c>
      <c r="AJ487" s="5" t="s">
        <v>1569</v>
      </c>
    </row>
    <row r="488" spans="1:36" ht="12.75" customHeight="1" x14ac:dyDescent="0.25">
      <c r="A488" s="5" t="s">
        <v>2812</v>
      </c>
      <c r="B488" s="5" t="s">
        <v>1124</v>
      </c>
      <c r="C488" s="5" t="s">
        <v>1123</v>
      </c>
      <c r="D488" s="5" t="s">
        <v>1038</v>
      </c>
      <c r="E488" s="5" t="s">
        <v>2861</v>
      </c>
      <c r="F488" s="5" t="s">
        <v>2907</v>
      </c>
      <c r="G488" s="5">
        <v>3</v>
      </c>
      <c r="H488" s="5">
        <v>2</v>
      </c>
      <c r="I488" s="5" t="s">
        <v>2952</v>
      </c>
      <c r="J488" s="13">
        <v>0.40989643810712334</v>
      </c>
      <c r="K488" s="5">
        <v>2019</v>
      </c>
      <c r="L488" s="5" t="s">
        <v>2812</v>
      </c>
      <c r="O488" s="5" t="s">
        <v>1569</v>
      </c>
      <c r="R488" s="5" t="s">
        <v>1569</v>
      </c>
      <c r="U488" s="5" t="s">
        <v>1569</v>
      </c>
      <c r="X488" s="5" t="s">
        <v>1569</v>
      </c>
      <c r="AA488" s="5" t="s">
        <v>1569</v>
      </c>
      <c r="AD488" s="5" t="s">
        <v>1569</v>
      </c>
      <c r="AG488" s="5" t="s">
        <v>1569</v>
      </c>
      <c r="AJ488" s="5" t="s">
        <v>1569</v>
      </c>
    </row>
    <row r="489" spans="1:36" ht="12.75" customHeight="1" x14ac:dyDescent="0.25">
      <c r="A489" s="5" t="s">
        <v>2813</v>
      </c>
      <c r="B489" s="5" t="s">
        <v>1124</v>
      </c>
      <c r="C489" s="5" t="s">
        <v>1123</v>
      </c>
      <c r="D489" s="5" t="s">
        <v>1038</v>
      </c>
      <c r="E489" s="5" t="s">
        <v>2862</v>
      </c>
      <c r="F489" s="5" t="s">
        <v>2908</v>
      </c>
      <c r="G489" s="5">
        <v>3</v>
      </c>
      <c r="H489" s="5">
        <v>2</v>
      </c>
      <c r="I489" s="5" t="s">
        <v>2942</v>
      </c>
      <c r="J489" s="13">
        <v>0.93806388690010123</v>
      </c>
      <c r="K489" s="5">
        <v>2019</v>
      </c>
      <c r="L489" s="5" t="s">
        <v>2813</v>
      </c>
      <c r="O489" s="5" t="s">
        <v>1569</v>
      </c>
      <c r="R489" s="5" t="s">
        <v>1569</v>
      </c>
      <c r="U489" s="5" t="s">
        <v>1569</v>
      </c>
      <c r="X489" s="5" t="s">
        <v>1569</v>
      </c>
      <c r="AA489" s="5" t="s">
        <v>1569</v>
      </c>
      <c r="AD489" s="5" t="s">
        <v>1569</v>
      </c>
      <c r="AG489" s="5" t="s">
        <v>1569</v>
      </c>
      <c r="AJ489" s="5" t="s">
        <v>1569</v>
      </c>
    </row>
    <row r="490" spans="1:36" ht="12.75" customHeight="1" x14ac:dyDescent="0.25">
      <c r="A490" s="5" t="s">
        <v>2814</v>
      </c>
      <c r="B490" s="5" t="s">
        <v>1124</v>
      </c>
      <c r="C490" s="5" t="s">
        <v>1123</v>
      </c>
      <c r="D490" s="5" t="s">
        <v>1038</v>
      </c>
      <c r="E490" s="5" t="s">
        <v>2863</v>
      </c>
      <c r="F490" s="5" t="s">
        <v>2909</v>
      </c>
      <c r="G490" s="5">
        <v>3</v>
      </c>
      <c r="H490" s="5">
        <v>1</v>
      </c>
      <c r="I490" s="5" t="s">
        <v>2953</v>
      </c>
      <c r="J490" s="13">
        <v>0.54963028207046205</v>
      </c>
      <c r="K490" s="5">
        <v>2019</v>
      </c>
      <c r="L490" s="5" t="s">
        <v>2814</v>
      </c>
      <c r="O490" s="5" t="s">
        <v>1569</v>
      </c>
      <c r="R490" s="5" t="s">
        <v>1569</v>
      </c>
      <c r="U490" s="5" t="s">
        <v>1569</v>
      </c>
      <c r="X490" s="5" t="s">
        <v>1569</v>
      </c>
      <c r="AA490" s="5" t="s">
        <v>1569</v>
      </c>
      <c r="AD490" s="5" t="s">
        <v>1569</v>
      </c>
      <c r="AG490" s="5" t="s">
        <v>1569</v>
      </c>
      <c r="AJ490" s="5" t="s">
        <v>1569</v>
      </c>
    </row>
    <row r="491" spans="1:36" ht="12.75" customHeight="1" x14ac:dyDescent="0.25">
      <c r="A491" s="5" t="s">
        <v>2815</v>
      </c>
      <c r="B491" s="5" t="s">
        <v>1124</v>
      </c>
      <c r="C491" s="5" t="s">
        <v>1123</v>
      </c>
      <c r="D491" s="5" t="s">
        <v>1038</v>
      </c>
      <c r="E491" s="5" t="s">
        <v>2864</v>
      </c>
      <c r="F491" s="5" t="s">
        <v>2910</v>
      </c>
      <c r="G491" s="5">
        <v>3</v>
      </c>
      <c r="H491" s="5">
        <v>2</v>
      </c>
      <c r="I491" s="5" t="s">
        <v>2947</v>
      </c>
      <c r="J491" s="13">
        <v>0.9153197311460991</v>
      </c>
      <c r="K491" s="5">
        <v>2019</v>
      </c>
      <c r="L491" s="5" t="s">
        <v>2815</v>
      </c>
      <c r="O491" s="5" t="s">
        <v>1569</v>
      </c>
      <c r="R491" s="5" t="s">
        <v>1569</v>
      </c>
      <c r="U491" s="5" t="s">
        <v>1569</v>
      </c>
      <c r="X491" s="5" t="s">
        <v>1569</v>
      </c>
      <c r="AA491" s="5" t="s">
        <v>1569</v>
      </c>
      <c r="AD491" s="5" t="s">
        <v>1569</v>
      </c>
      <c r="AG491" s="5" t="s">
        <v>1569</v>
      </c>
      <c r="AJ491" s="5" t="s">
        <v>1569</v>
      </c>
    </row>
    <row r="492" spans="1:36" ht="12.75" customHeight="1" x14ac:dyDescent="0.25">
      <c r="A492" s="5" t="s">
        <v>2816</v>
      </c>
      <c r="B492" s="5" t="s">
        <v>1124</v>
      </c>
      <c r="C492" s="5" t="s">
        <v>1123</v>
      </c>
      <c r="D492" s="5" t="s">
        <v>1038</v>
      </c>
      <c r="E492" s="5" t="s">
        <v>2865</v>
      </c>
      <c r="F492" s="5" t="s">
        <v>2911</v>
      </c>
      <c r="G492" s="5">
        <v>3</v>
      </c>
      <c r="H492" s="5">
        <v>2</v>
      </c>
      <c r="I492" s="5" t="s">
        <v>2954</v>
      </c>
      <c r="J492" s="13">
        <v>0.68475792943366676</v>
      </c>
      <c r="K492" s="5">
        <v>2019</v>
      </c>
      <c r="L492" s="5" t="s">
        <v>2816</v>
      </c>
      <c r="O492" s="5" t="s">
        <v>1569</v>
      </c>
      <c r="R492" s="5" t="s">
        <v>1569</v>
      </c>
      <c r="U492" s="5" t="s">
        <v>1569</v>
      </c>
      <c r="X492" s="5" t="s">
        <v>1569</v>
      </c>
      <c r="AA492" s="5" t="s">
        <v>1569</v>
      </c>
      <c r="AD492" s="5" t="s">
        <v>1569</v>
      </c>
      <c r="AG492" s="5" t="s">
        <v>1569</v>
      </c>
      <c r="AJ492" s="5" t="s">
        <v>1569</v>
      </c>
    </row>
    <row r="493" spans="1:36" ht="12.75" customHeight="1" x14ac:dyDescent="0.25">
      <c r="A493" s="5" t="s">
        <v>2817</v>
      </c>
      <c r="B493" s="5" t="s">
        <v>1124</v>
      </c>
      <c r="C493" s="5" t="s">
        <v>1123</v>
      </c>
      <c r="D493" s="5" t="s">
        <v>1038</v>
      </c>
      <c r="E493" s="5" t="s">
        <v>2866</v>
      </c>
      <c r="F493" s="5" t="s">
        <v>2912</v>
      </c>
      <c r="G493" s="5">
        <v>3</v>
      </c>
      <c r="H493" s="5">
        <v>2</v>
      </c>
      <c r="I493" s="5" t="s">
        <v>2955</v>
      </c>
      <c r="J493" s="13">
        <v>0.77816908056319378</v>
      </c>
      <c r="K493" s="5">
        <v>2019</v>
      </c>
      <c r="L493" s="5" t="s">
        <v>2817</v>
      </c>
      <c r="O493" s="5" t="s">
        <v>1569</v>
      </c>
      <c r="R493" s="5" t="s">
        <v>1569</v>
      </c>
      <c r="U493" s="5" t="s">
        <v>1569</v>
      </c>
      <c r="X493" s="5" t="s">
        <v>1569</v>
      </c>
      <c r="AA493" s="5" t="s">
        <v>1569</v>
      </c>
      <c r="AD493" s="5" t="s">
        <v>1569</v>
      </c>
      <c r="AG493" s="5" t="s">
        <v>1569</v>
      </c>
      <c r="AJ493" s="5" t="s">
        <v>1569</v>
      </c>
    </row>
    <row r="494" spans="1:36" ht="12.75" customHeight="1" x14ac:dyDescent="0.25">
      <c r="A494" s="5" t="s">
        <v>2818</v>
      </c>
      <c r="B494" s="5" t="s">
        <v>1124</v>
      </c>
      <c r="C494" s="5" t="s">
        <v>1123</v>
      </c>
      <c r="D494" s="5" t="s">
        <v>1038</v>
      </c>
      <c r="E494" s="5" t="s">
        <v>2867</v>
      </c>
      <c r="F494" s="5" t="s">
        <v>2913</v>
      </c>
      <c r="G494" s="5">
        <v>3</v>
      </c>
      <c r="H494" s="5">
        <v>2</v>
      </c>
      <c r="I494" s="5" t="s">
        <v>2956</v>
      </c>
      <c r="J494" s="13">
        <v>0.51434665600068397</v>
      </c>
      <c r="K494" s="5">
        <v>2019</v>
      </c>
      <c r="L494" s="5" t="s">
        <v>2818</v>
      </c>
      <c r="O494" s="5" t="s">
        <v>1569</v>
      </c>
      <c r="R494" s="5" t="s">
        <v>1569</v>
      </c>
      <c r="U494" s="5" t="s">
        <v>1569</v>
      </c>
      <c r="X494" s="5" t="s">
        <v>1569</v>
      </c>
      <c r="AA494" s="5" t="s">
        <v>1569</v>
      </c>
      <c r="AD494" s="5" t="s">
        <v>1569</v>
      </c>
      <c r="AG494" s="5" t="s">
        <v>1569</v>
      </c>
      <c r="AJ494" s="5" t="s">
        <v>1569</v>
      </c>
    </row>
    <row r="495" spans="1:36" ht="12.75" customHeight="1" x14ac:dyDescent="0.25">
      <c r="A495" s="5" t="s">
        <v>2819</v>
      </c>
      <c r="B495" s="5" t="s">
        <v>1124</v>
      </c>
      <c r="C495" s="5" t="s">
        <v>1123</v>
      </c>
      <c r="D495" s="5" t="s">
        <v>1038</v>
      </c>
      <c r="E495" s="5" t="s">
        <v>2868</v>
      </c>
      <c r="F495" s="5" t="s">
        <v>2914</v>
      </c>
      <c r="G495" s="5">
        <v>3</v>
      </c>
      <c r="H495" s="5">
        <v>1</v>
      </c>
      <c r="I495" s="5" t="s">
        <v>2957</v>
      </c>
      <c r="J495" s="13">
        <v>0.56345937331414242</v>
      </c>
      <c r="K495" s="5">
        <v>2019</v>
      </c>
      <c r="L495" s="5" t="s">
        <v>2819</v>
      </c>
      <c r="O495" s="5" t="s">
        <v>1569</v>
      </c>
      <c r="R495" s="5" t="s">
        <v>1569</v>
      </c>
      <c r="U495" s="5" t="s">
        <v>1569</v>
      </c>
      <c r="X495" s="5" t="s">
        <v>1569</v>
      </c>
      <c r="AA495" s="5" t="s">
        <v>1569</v>
      </c>
      <c r="AD495" s="5" t="s">
        <v>1569</v>
      </c>
      <c r="AG495" s="5" t="s">
        <v>1569</v>
      </c>
      <c r="AJ495" s="5" t="s">
        <v>1569</v>
      </c>
    </row>
    <row r="496" spans="1:36" ht="12.75" customHeight="1" x14ac:dyDescent="0.25">
      <c r="A496" s="5" t="s">
        <v>2820</v>
      </c>
      <c r="B496" s="5" t="s">
        <v>1124</v>
      </c>
      <c r="C496" s="5" t="s">
        <v>1123</v>
      </c>
      <c r="D496" s="5" t="s">
        <v>1038</v>
      </c>
      <c r="E496" s="5" t="s">
        <v>2869</v>
      </c>
      <c r="F496" s="5" t="s">
        <v>2915</v>
      </c>
      <c r="G496" s="5">
        <v>3</v>
      </c>
      <c r="H496" s="5">
        <v>1</v>
      </c>
      <c r="I496" s="5" t="s">
        <v>2958</v>
      </c>
      <c r="J496" s="13">
        <v>0.48090797421962966</v>
      </c>
      <c r="K496" s="5">
        <v>2019</v>
      </c>
      <c r="L496" s="5" t="s">
        <v>2820</v>
      </c>
      <c r="O496" s="5" t="s">
        <v>1569</v>
      </c>
      <c r="R496" s="5" t="s">
        <v>1569</v>
      </c>
      <c r="U496" s="5" t="s">
        <v>1569</v>
      </c>
      <c r="X496" s="5" t="s">
        <v>1569</v>
      </c>
      <c r="AA496" s="5" t="s">
        <v>1569</v>
      </c>
      <c r="AD496" s="5" t="s">
        <v>1569</v>
      </c>
      <c r="AG496" s="5" t="s">
        <v>1569</v>
      </c>
      <c r="AJ496" s="5" t="s">
        <v>1569</v>
      </c>
    </row>
    <row r="497" spans="1:36" ht="12.75" customHeight="1" x14ac:dyDescent="0.25">
      <c r="A497" s="5" t="s">
        <v>2821</v>
      </c>
      <c r="B497" s="5" t="s">
        <v>1124</v>
      </c>
      <c r="C497" s="5" t="s">
        <v>1123</v>
      </c>
      <c r="D497" s="5" t="s">
        <v>1038</v>
      </c>
      <c r="E497" s="5" t="s">
        <v>2870</v>
      </c>
      <c r="F497" s="5" t="s">
        <v>2916</v>
      </c>
      <c r="G497" s="5">
        <v>3</v>
      </c>
      <c r="H497" s="5">
        <v>2</v>
      </c>
      <c r="I497" s="5" t="s">
        <v>2959</v>
      </c>
      <c r="J497" s="13">
        <v>0.81231152378523674</v>
      </c>
      <c r="K497" s="5">
        <v>2019</v>
      </c>
      <c r="L497" s="5" t="s">
        <v>2821</v>
      </c>
      <c r="O497" s="5" t="s">
        <v>1569</v>
      </c>
      <c r="R497" s="5" t="s">
        <v>1569</v>
      </c>
      <c r="U497" s="5" t="s">
        <v>1569</v>
      </c>
      <c r="X497" s="5" t="s">
        <v>1569</v>
      </c>
      <c r="AA497" s="5" t="s">
        <v>1569</v>
      </c>
      <c r="AD497" s="5" t="s">
        <v>1569</v>
      </c>
      <c r="AG497" s="5" t="s">
        <v>1569</v>
      </c>
      <c r="AJ497" s="5" t="s">
        <v>1569</v>
      </c>
    </row>
    <row r="498" spans="1:36" ht="12.75" customHeight="1" x14ac:dyDescent="0.25">
      <c r="A498" s="5" t="s">
        <v>2822</v>
      </c>
      <c r="B498" s="5" t="s">
        <v>1124</v>
      </c>
      <c r="C498" s="5" t="s">
        <v>1123</v>
      </c>
      <c r="D498" s="5" t="s">
        <v>1038</v>
      </c>
      <c r="E498" s="5" t="s">
        <v>2871</v>
      </c>
      <c r="F498" s="5" t="s">
        <v>2917</v>
      </c>
      <c r="G498" s="5">
        <v>3</v>
      </c>
      <c r="H498" s="5">
        <v>2</v>
      </c>
      <c r="I498" s="5" t="s">
        <v>2960</v>
      </c>
      <c r="J498" s="13">
        <v>0.64214530649452439</v>
      </c>
      <c r="K498" s="5">
        <v>2019</v>
      </c>
      <c r="L498" s="5" t="s">
        <v>2822</v>
      </c>
      <c r="O498" s="5" t="s">
        <v>1569</v>
      </c>
      <c r="R498" s="5" t="s">
        <v>1569</v>
      </c>
      <c r="U498" s="5" t="s">
        <v>1569</v>
      </c>
      <c r="X498" s="5" t="s">
        <v>1569</v>
      </c>
      <c r="AA498" s="5" t="s">
        <v>1569</v>
      </c>
      <c r="AD498" s="5" t="s">
        <v>1569</v>
      </c>
      <c r="AG498" s="5" t="s">
        <v>1569</v>
      </c>
      <c r="AJ498" s="5" t="s">
        <v>1569</v>
      </c>
    </row>
    <row r="499" spans="1:36" ht="12.75" customHeight="1" x14ac:dyDescent="0.25">
      <c r="A499" s="5" t="s">
        <v>2823</v>
      </c>
      <c r="B499" s="5" t="s">
        <v>1124</v>
      </c>
      <c r="C499" s="5" t="s">
        <v>1123</v>
      </c>
      <c r="D499" s="5" t="s">
        <v>1038</v>
      </c>
      <c r="E499" s="5" t="s">
        <v>2872</v>
      </c>
      <c r="F499" s="5" t="s">
        <v>2918</v>
      </c>
      <c r="G499" s="5">
        <v>3</v>
      </c>
      <c r="H499" s="5">
        <v>1</v>
      </c>
      <c r="I499" s="5" t="s">
        <v>2961</v>
      </c>
      <c r="J499" s="13">
        <v>0.50611297878924544</v>
      </c>
      <c r="K499" s="5">
        <v>2019</v>
      </c>
      <c r="L499" s="5" t="s">
        <v>2823</v>
      </c>
      <c r="O499" s="5" t="s">
        <v>1569</v>
      </c>
      <c r="R499" s="5" t="s">
        <v>1569</v>
      </c>
      <c r="U499" s="5" t="s">
        <v>1569</v>
      </c>
      <c r="X499" s="5" t="s">
        <v>1569</v>
      </c>
      <c r="AA499" s="5" t="s">
        <v>1569</v>
      </c>
      <c r="AD499" s="5" t="s">
        <v>1569</v>
      </c>
      <c r="AG499" s="5" t="s">
        <v>1569</v>
      </c>
      <c r="AJ499" s="5" t="s">
        <v>1569</v>
      </c>
    </row>
    <row r="500" spans="1:36" ht="12.75" customHeight="1" x14ac:dyDescent="0.25">
      <c r="A500" s="5" t="s">
        <v>2824</v>
      </c>
      <c r="B500" s="5" t="s">
        <v>1124</v>
      </c>
      <c r="C500" s="5" t="s">
        <v>1123</v>
      </c>
      <c r="D500" s="5" t="s">
        <v>1038</v>
      </c>
      <c r="E500" s="5" t="s">
        <v>2873</v>
      </c>
      <c r="F500" s="5" t="s">
        <v>2919</v>
      </c>
      <c r="G500" s="5">
        <v>3</v>
      </c>
      <c r="H500" s="5">
        <v>2</v>
      </c>
      <c r="I500" s="5" t="s">
        <v>2962</v>
      </c>
      <c r="J500" s="13">
        <v>0.54854402254359635</v>
      </c>
      <c r="K500" s="5">
        <v>2019</v>
      </c>
      <c r="L500" s="5" t="s">
        <v>2824</v>
      </c>
      <c r="O500" s="5" t="s">
        <v>1569</v>
      </c>
      <c r="R500" s="5" t="s">
        <v>1569</v>
      </c>
      <c r="U500" s="5" t="s">
        <v>1569</v>
      </c>
      <c r="X500" s="5" t="s">
        <v>1569</v>
      </c>
      <c r="AA500" s="5" t="s">
        <v>1569</v>
      </c>
      <c r="AD500" s="5" t="s">
        <v>1569</v>
      </c>
      <c r="AG500" s="5" t="s">
        <v>1569</v>
      </c>
      <c r="AJ500" s="5" t="s">
        <v>1569</v>
      </c>
    </row>
    <row r="501" spans="1:36" ht="12.75" customHeight="1" x14ac:dyDescent="0.25">
      <c r="A501" s="5" t="s">
        <v>2826</v>
      </c>
      <c r="B501" s="5" t="s">
        <v>1124</v>
      </c>
      <c r="C501" s="5" t="s">
        <v>1123</v>
      </c>
      <c r="D501" s="5" t="s">
        <v>1038</v>
      </c>
      <c r="E501" s="5" t="s">
        <v>2875</v>
      </c>
      <c r="F501" s="5" t="s">
        <v>2920</v>
      </c>
      <c r="G501" s="5">
        <v>3</v>
      </c>
      <c r="H501" s="5">
        <v>2</v>
      </c>
      <c r="I501" s="5" t="s">
        <v>2951</v>
      </c>
      <c r="J501" s="13">
        <v>0.40315766798770952</v>
      </c>
      <c r="K501" s="5">
        <v>2019</v>
      </c>
      <c r="L501" s="5" t="s">
        <v>2826</v>
      </c>
      <c r="O501" s="5" t="s">
        <v>1569</v>
      </c>
      <c r="R501" s="5" t="s">
        <v>1569</v>
      </c>
      <c r="U501" s="5" t="s">
        <v>1569</v>
      </c>
      <c r="X501" s="5" t="s">
        <v>1569</v>
      </c>
      <c r="AA501" s="5" t="s">
        <v>1569</v>
      </c>
      <c r="AD501" s="5" t="s">
        <v>1569</v>
      </c>
      <c r="AG501" s="5" t="s">
        <v>1569</v>
      </c>
      <c r="AJ501" s="5" t="s">
        <v>1569</v>
      </c>
    </row>
    <row r="502" spans="1:36" ht="12.75" customHeight="1" x14ac:dyDescent="0.25">
      <c r="A502" s="5" t="s">
        <v>2827</v>
      </c>
      <c r="B502" s="5" t="s">
        <v>1124</v>
      </c>
      <c r="C502" s="5" t="s">
        <v>1123</v>
      </c>
      <c r="D502" s="5" t="s">
        <v>1038</v>
      </c>
      <c r="E502" s="5" t="s">
        <v>2876</v>
      </c>
      <c r="F502" s="5" t="s">
        <v>2921</v>
      </c>
      <c r="G502" s="5">
        <v>3</v>
      </c>
      <c r="H502" s="5">
        <v>2</v>
      </c>
      <c r="I502" s="5" t="s">
        <v>2945</v>
      </c>
      <c r="J502" s="13">
        <v>0.39074081215342354</v>
      </c>
      <c r="K502" s="5">
        <v>2019</v>
      </c>
      <c r="L502" s="5" t="s">
        <v>2827</v>
      </c>
      <c r="O502" s="5" t="s">
        <v>1569</v>
      </c>
      <c r="R502" s="5" t="s">
        <v>1569</v>
      </c>
      <c r="U502" s="5" t="s">
        <v>1569</v>
      </c>
      <c r="X502" s="5" t="s">
        <v>1569</v>
      </c>
      <c r="AA502" s="5" t="s">
        <v>1569</v>
      </c>
      <c r="AD502" s="5" t="s">
        <v>1569</v>
      </c>
      <c r="AG502" s="5" t="s">
        <v>1569</v>
      </c>
      <c r="AJ502" s="5" t="s">
        <v>1569</v>
      </c>
    </row>
    <row r="503" spans="1:36" ht="12.75" customHeight="1" x14ac:dyDescent="0.25">
      <c r="A503" s="5" t="s">
        <v>2828</v>
      </c>
      <c r="B503" s="5" t="s">
        <v>1124</v>
      </c>
      <c r="C503" s="5" t="s">
        <v>1123</v>
      </c>
      <c r="D503" s="5" t="s">
        <v>1038</v>
      </c>
      <c r="E503" s="5" t="s">
        <v>2877</v>
      </c>
      <c r="F503" s="5" t="s">
        <v>2922</v>
      </c>
      <c r="G503" s="5">
        <v>3</v>
      </c>
      <c r="H503" s="5">
        <v>2</v>
      </c>
      <c r="I503" s="5" t="s">
        <v>2963</v>
      </c>
      <c r="J503" s="13">
        <v>0.60607623750802886</v>
      </c>
      <c r="K503" s="5">
        <v>2019</v>
      </c>
      <c r="L503" s="5" t="s">
        <v>2828</v>
      </c>
      <c r="O503" s="5" t="s">
        <v>1569</v>
      </c>
      <c r="R503" s="5" t="s">
        <v>1569</v>
      </c>
      <c r="U503" s="5" t="s">
        <v>1569</v>
      </c>
      <c r="X503" s="5" t="s">
        <v>1569</v>
      </c>
      <c r="AA503" s="5" t="s">
        <v>1569</v>
      </c>
      <c r="AD503" s="5" t="s">
        <v>1569</v>
      </c>
      <c r="AG503" s="5" t="s">
        <v>1569</v>
      </c>
      <c r="AJ503" s="5" t="s">
        <v>1569</v>
      </c>
    </row>
    <row r="504" spans="1:36" ht="12.75" customHeight="1" x14ac:dyDescent="0.25">
      <c r="A504" s="5" t="s">
        <v>2829</v>
      </c>
      <c r="B504" s="5" t="s">
        <v>1124</v>
      </c>
      <c r="C504" s="5" t="s">
        <v>1123</v>
      </c>
      <c r="D504" s="5" t="s">
        <v>1038</v>
      </c>
      <c r="E504" s="5" t="s">
        <v>2878</v>
      </c>
      <c r="F504" s="5" t="s">
        <v>2923</v>
      </c>
      <c r="G504" s="5">
        <v>3</v>
      </c>
      <c r="H504" s="5">
        <v>1</v>
      </c>
      <c r="I504" s="5" t="s">
        <v>2964</v>
      </c>
      <c r="J504" s="13">
        <v>0.47593932309095621</v>
      </c>
      <c r="K504" s="5">
        <v>2019</v>
      </c>
      <c r="L504" s="5" t="s">
        <v>2829</v>
      </c>
      <c r="O504" s="5" t="s">
        <v>1569</v>
      </c>
      <c r="R504" s="5" t="s">
        <v>1569</v>
      </c>
      <c r="U504" s="5" t="s">
        <v>1569</v>
      </c>
      <c r="X504" s="5" t="s">
        <v>1569</v>
      </c>
      <c r="AA504" s="5" t="s">
        <v>1569</v>
      </c>
      <c r="AD504" s="5" t="s">
        <v>1569</v>
      </c>
      <c r="AG504" s="5" t="s">
        <v>1569</v>
      </c>
      <c r="AJ504" s="5" t="s">
        <v>1569</v>
      </c>
    </row>
    <row r="505" spans="1:36" ht="12.75" customHeight="1" x14ac:dyDescent="0.25">
      <c r="A505" s="5" t="s">
        <v>2830</v>
      </c>
      <c r="B505" s="5" t="s">
        <v>1124</v>
      </c>
      <c r="C505" s="5" t="s">
        <v>1123</v>
      </c>
      <c r="D505" s="5" t="s">
        <v>1038</v>
      </c>
      <c r="E505" s="5" t="s">
        <v>2879</v>
      </c>
      <c r="F505" s="5" t="s">
        <v>2924</v>
      </c>
      <c r="G505" s="5">
        <v>3</v>
      </c>
      <c r="H505" s="5">
        <v>2</v>
      </c>
      <c r="I505" s="5" t="s">
        <v>2965</v>
      </c>
      <c r="J505" s="13">
        <v>0.50135524687389466</v>
      </c>
      <c r="K505" s="5">
        <v>2019</v>
      </c>
      <c r="L505" s="5" t="s">
        <v>2830</v>
      </c>
      <c r="O505" s="5" t="s">
        <v>1569</v>
      </c>
      <c r="R505" s="5" t="s">
        <v>1569</v>
      </c>
      <c r="U505" s="5" t="s">
        <v>1569</v>
      </c>
      <c r="X505" s="5" t="s">
        <v>1569</v>
      </c>
      <c r="AA505" s="5" t="s">
        <v>1569</v>
      </c>
      <c r="AD505" s="5" t="s">
        <v>1569</v>
      </c>
      <c r="AG505" s="5" t="s">
        <v>1569</v>
      </c>
      <c r="AJ505" s="5" t="s">
        <v>1569</v>
      </c>
    </row>
    <row r="506" spans="1:36" ht="12.75" customHeight="1" x14ac:dyDescent="0.25">
      <c r="A506" s="5" t="s">
        <v>2831</v>
      </c>
      <c r="B506" s="5" t="s">
        <v>1124</v>
      </c>
      <c r="C506" s="5" t="s">
        <v>1123</v>
      </c>
      <c r="D506" s="5" t="s">
        <v>1038</v>
      </c>
      <c r="E506" s="5" t="s">
        <v>2880</v>
      </c>
      <c r="F506" s="5" t="s">
        <v>2925</v>
      </c>
      <c r="G506" s="5">
        <v>3</v>
      </c>
      <c r="H506" s="5">
        <v>2</v>
      </c>
      <c r="I506" s="5" t="s">
        <v>2960</v>
      </c>
      <c r="J506" s="13">
        <v>0.62992400851051245</v>
      </c>
      <c r="K506" s="5">
        <v>2019</v>
      </c>
      <c r="L506" s="5" t="s">
        <v>2831</v>
      </c>
      <c r="O506" s="5" t="s">
        <v>1569</v>
      </c>
      <c r="R506" s="5" t="s">
        <v>1569</v>
      </c>
      <c r="U506" s="5" t="s">
        <v>1569</v>
      </c>
      <c r="X506" s="5" t="s">
        <v>1569</v>
      </c>
      <c r="AA506" s="5" t="s">
        <v>1569</v>
      </c>
      <c r="AD506" s="5" t="s">
        <v>1569</v>
      </c>
      <c r="AG506" s="5" t="s">
        <v>1569</v>
      </c>
      <c r="AJ506" s="5" t="s">
        <v>1569</v>
      </c>
    </row>
    <row r="507" spans="1:36" ht="12.75" customHeight="1" x14ac:dyDescent="0.25">
      <c r="A507" s="5" t="s">
        <v>2832</v>
      </c>
      <c r="B507" s="5" t="s">
        <v>1124</v>
      </c>
      <c r="C507" s="5" t="s">
        <v>1123</v>
      </c>
      <c r="D507" s="5" t="s">
        <v>1038</v>
      </c>
      <c r="E507" s="5" t="s">
        <v>2881</v>
      </c>
      <c r="F507" s="5" t="s">
        <v>2926</v>
      </c>
      <c r="G507" s="5">
        <v>3</v>
      </c>
      <c r="H507" s="5">
        <v>1</v>
      </c>
      <c r="I507" s="5" t="s">
        <v>2961</v>
      </c>
      <c r="J507" s="13">
        <v>0.65517027491220847</v>
      </c>
      <c r="K507" s="5">
        <v>2019</v>
      </c>
      <c r="L507" s="5" t="s">
        <v>2832</v>
      </c>
      <c r="O507" s="5" t="s">
        <v>1569</v>
      </c>
      <c r="R507" s="5" t="s">
        <v>1569</v>
      </c>
      <c r="U507" s="5" t="s">
        <v>1569</v>
      </c>
      <c r="X507" s="5" t="s">
        <v>1569</v>
      </c>
      <c r="AA507" s="5" t="s">
        <v>1569</v>
      </c>
      <c r="AD507" s="5" t="s">
        <v>1569</v>
      </c>
      <c r="AG507" s="5" t="s">
        <v>1569</v>
      </c>
      <c r="AJ507" s="5" t="s">
        <v>1569</v>
      </c>
    </row>
    <row r="508" spans="1:36" ht="12.75" customHeight="1" x14ac:dyDescent="0.25">
      <c r="A508" s="5" t="s">
        <v>2833</v>
      </c>
      <c r="B508" s="5" t="s">
        <v>1124</v>
      </c>
      <c r="C508" s="5" t="s">
        <v>1123</v>
      </c>
      <c r="D508" s="5" t="s">
        <v>1038</v>
      </c>
      <c r="E508" s="5" t="s">
        <v>2882</v>
      </c>
      <c r="F508" s="5" t="s">
        <v>2927</v>
      </c>
      <c r="G508" s="5">
        <v>3</v>
      </c>
      <c r="H508" s="5">
        <v>2</v>
      </c>
      <c r="I508" s="5" t="s">
        <v>2955</v>
      </c>
      <c r="J508" s="13">
        <v>0.51402932169936733</v>
      </c>
      <c r="K508" s="5">
        <v>2019</v>
      </c>
      <c r="L508" s="5" t="s">
        <v>2833</v>
      </c>
      <c r="O508" s="5" t="s">
        <v>1569</v>
      </c>
      <c r="R508" s="5" t="s">
        <v>1569</v>
      </c>
      <c r="U508" s="5" t="s">
        <v>1569</v>
      </c>
      <c r="X508" s="5" t="s">
        <v>1569</v>
      </c>
      <c r="AA508" s="5" t="s">
        <v>1569</v>
      </c>
      <c r="AD508" s="5" t="s">
        <v>1569</v>
      </c>
      <c r="AG508" s="5" t="s">
        <v>1569</v>
      </c>
      <c r="AJ508" s="5" t="s">
        <v>1569</v>
      </c>
    </row>
    <row r="509" spans="1:36" ht="12.75" customHeight="1" x14ac:dyDescent="0.25">
      <c r="A509" s="5" t="s">
        <v>2834</v>
      </c>
      <c r="B509" s="5" t="s">
        <v>1124</v>
      </c>
      <c r="C509" s="5" t="s">
        <v>1123</v>
      </c>
      <c r="D509" s="5" t="s">
        <v>1038</v>
      </c>
      <c r="E509" s="5" t="s">
        <v>2883</v>
      </c>
      <c r="F509" s="5" t="s">
        <v>2928</v>
      </c>
      <c r="G509" s="5">
        <v>3</v>
      </c>
      <c r="H509" s="5">
        <v>2</v>
      </c>
      <c r="I509" s="5" t="s">
        <v>2963</v>
      </c>
      <c r="J509" s="13">
        <v>0.40770132189708519</v>
      </c>
      <c r="K509" s="5">
        <v>2019</v>
      </c>
      <c r="L509" s="5" t="s">
        <v>2834</v>
      </c>
      <c r="O509" s="5" t="s">
        <v>1569</v>
      </c>
      <c r="R509" s="5" t="s">
        <v>1569</v>
      </c>
      <c r="U509" s="5" t="s">
        <v>1569</v>
      </c>
      <c r="X509" s="5" t="s">
        <v>1569</v>
      </c>
      <c r="AA509" s="5" t="s">
        <v>1569</v>
      </c>
      <c r="AD509" s="5" t="s">
        <v>1569</v>
      </c>
      <c r="AG509" s="5" t="s">
        <v>1569</v>
      </c>
      <c r="AJ509" s="5" t="s">
        <v>1569</v>
      </c>
    </row>
    <row r="510" spans="1:36" ht="12.75" customHeight="1" x14ac:dyDescent="0.25">
      <c r="A510" s="5" t="s">
        <v>2835</v>
      </c>
      <c r="B510" s="5" t="s">
        <v>1124</v>
      </c>
      <c r="C510" s="5" t="s">
        <v>1123</v>
      </c>
      <c r="D510" s="5" t="s">
        <v>1038</v>
      </c>
      <c r="E510" s="5" t="s">
        <v>2884</v>
      </c>
      <c r="F510" s="5" t="s">
        <v>2929</v>
      </c>
      <c r="G510" s="5">
        <v>3</v>
      </c>
      <c r="H510" s="5">
        <v>1</v>
      </c>
      <c r="I510" s="5" t="s">
        <v>2966</v>
      </c>
      <c r="J510" s="13">
        <v>0.43240912295547107</v>
      </c>
      <c r="K510" s="5">
        <v>2019</v>
      </c>
      <c r="L510" s="5" t="s">
        <v>2835</v>
      </c>
      <c r="O510" s="5" t="s">
        <v>1569</v>
      </c>
      <c r="R510" s="5" t="s">
        <v>1569</v>
      </c>
      <c r="U510" s="5" t="s">
        <v>1569</v>
      </c>
      <c r="X510" s="5" t="s">
        <v>1569</v>
      </c>
      <c r="AA510" s="5" t="s">
        <v>1569</v>
      </c>
      <c r="AD510" s="5" t="s">
        <v>1569</v>
      </c>
      <c r="AG510" s="5" t="s">
        <v>1569</v>
      </c>
      <c r="AJ510" s="5" t="s">
        <v>1569</v>
      </c>
    </row>
    <row r="511" spans="1:36" ht="12.75" customHeight="1" x14ac:dyDescent="0.25">
      <c r="A511" s="5" t="s">
        <v>2836</v>
      </c>
      <c r="B511" s="5" t="s">
        <v>1124</v>
      </c>
      <c r="C511" s="5" t="s">
        <v>1123</v>
      </c>
      <c r="D511" s="5" t="s">
        <v>1038</v>
      </c>
      <c r="E511" s="5" t="s">
        <v>2885</v>
      </c>
      <c r="F511" s="5" t="s">
        <v>2930</v>
      </c>
      <c r="G511" s="5">
        <v>3</v>
      </c>
      <c r="H511" s="5">
        <v>2</v>
      </c>
      <c r="I511" s="5" t="s">
        <v>2963</v>
      </c>
      <c r="J511" s="13">
        <v>0.4694798912702095</v>
      </c>
      <c r="K511" s="5">
        <v>2019</v>
      </c>
      <c r="L511" s="5" t="s">
        <v>2836</v>
      </c>
      <c r="O511" s="5" t="s">
        <v>1569</v>
      </c>
      <c r="R511" s="5" t="s">
        <v>1569</v>
      </c>
      <c r="U511" s="5" t="s">
        <v>1569</v>
      </c>
      <c r="X511" s="5" t="s">
        <v>1569</v>
      </c>
      <c r="AA511" s="5" t="s">
        <v>1569</v>
      </c>
      <c r="AD511" s="5" t="s">
        <v>1569</v>
      </c>
      <c r="AG511" s="5" t="s">
        <v>1569</v>
      </c>
      <c r="AJ511" s="5" t="s">
        <v>1569</v>
      </c>
    </row>
    <row r="512" spans="1:36" ht="12.75" customHeight="1" x14ac:dyDescent="0.25">
      <c r="A512" s="5" t="s">
        <v>2837</v>
      </c>
      <c r="B512" s="5" t="s">
        <v>1124</v>
      </c>
      <c r="C512" s="5" t="s">
        <v>1123</v>
      </c>
      <c r="D512" s="5" t="s">
        <v>1038</v>
      </c>
      <c r="E512" s="5" t="s">
        <v>2886</v>
      </c>
      <c r="F512" s="5" t="s">
        <v>2931</v>
      </c>
      <c r="G512" s="5">
        <v>3</v>
      </c>
      <c r="H512" s="5">
        <v>2</v>
      </c>
      <c r="I512" s="5" t="s">
        <v>2950</v>
      </c>
      <c r="J512" s="13">
        <v>0.49602580036242316</v>
      </c>
      <c r="K512" s="5">
        <v>2019</v>
      </c>
      <c r="L512" s="5" t="s">
        <v>2837</v>
      </c>
      <c r="O512" s="5" t="s">
        <v>1569</v>
      </c>
      <c r="R512" s="5" t="s">
        <v>1569</v>
      </c>
      <c r="U512" s="5" t="s">
        <v>1569</v>
      </c>
      <c r="X512" s="5" t="s">
        <v>1569</v>
      </c>
      <c r="AA512" s="5" t="s">
        <v>1569</v>
      </c>
      <c r="AD512" s="5" t="s">
        <v>1569</v>
      </c>
      <c r="AG512" s="5" t="s">
        <v>1569</v>
      </c>
      <c r="AJ512" s="5" t="s">
        <v>1569</v>
      </c>
    </row>
    <row r="513" spans="1:40" ht="12.75" customHeight="1" x14ac:dyDescent="0.25">
      <c r="A513" s="5" t="s">
        <v>2838</v>
      </c>
      <c r="B513" s="5" t="s">
        <v>1124</v>
      </c>
      <c r="C513" s="5" t="s">
        <v>1123</v>
      </c>
      <c r="D513" s="5" t="s">
        <v>1038</v>
      </c>
      <c r="E513" s="5" t="s">
        <v>2887</v>
      </c>
      <c r="F513" s="5" t="s">
        <v>2932</v>
      </c>
      <c r="G513" s="5">
        <v>3</v>
      </c>
      <c r="H513" s="5">
        <v>2</v>
      </c>
      <c r="I513" s="5" t="s">
        <v>2967</v>
      </c>
      <c r="J513" s="13">
        <v>0.59195994917824157</v>
      </c>
      <c r="K513" s="5">
        <v>2019</v>
      </c>
      <c r="L513" s="5" t="s">
        <v>2838</v>
      </c>
      <c r="O513" s="5" t="s">
        <v>1569</v>
      </c>
      <c r="R513" s="5" t="s">
        <v>1569</v>
      </c>
      <c r="U513" s="5" t="s">
        <v>1569</v>
      </c>
      <c r="X513" s="5" t="s">
        <v>1569</v>
      </c>
      <c r="AA513" s="5" t="s">
        <v>1569</v>
      </c>
      <c r="AD513" s="5" t="s">
        <v>1569</v>
      </c>
      <c r="AG513" s="5" t="s">
        <v>1569</v>
      </c>
      <c r="AJ513" s="5" t="s">
        <v>1569</v>
      </c>
    </row>
    <row r="514" spans="1:40" ht="12.75" customHeight="1" x14ac:dyDescent="0.25">
      <c r="A514" s="5" t="s">
        <v>2839</v>
      </c>
      <c r="B514" s="5" t="s">
        <v>1124</v>
      </c>
      <c r="C514" s="5" t="s">
        <v>1123</v>
      </c>
      <c r="D514" s="5" t="s">
        <v>1038</v>
      </c>
      <c r="E514" s="5" t="s">
        <v>2888</v>
      </c>
      <c r="F514" s="5" t="s">
        <v>2933</v>
      </c>
      <c r="G514" s="5">
        <v>3</v>
      </c>
      <c r="H514" s="5">
        <v>1</v>
      </c>
      <c r="I514" s="5" t="s">
        <v>2961</v>
      </c>
      <c r="J514" s="13">
        <v>0.38088809496863801</v>
      </c>
      <c r="K514" s="5">
        <v>2019</v>
      </c>
      <c r="L514" s="5" t="s">
        <v>2839</v>
      </c>
      <c r="O514" s="5" t="s">
        <v>1569</v>
      </c>
      <c r="R514" s="5" t="s">
        <v>1569</v>
      </c>
      <c r="U514" s="5" t="s">
        <v>1569</v>
      </c>
      <c r="X514" s="5" t="s">
        <v>1569</v>
      </c>
      <c r="AA514" s="5" t="s">
        <v>1569</v>
      </c>
      <c r="AD514" s="5" t="s">
        <v>1569</v>
      </c>
      <c r="AG514" s="5" t="s">
        <v>1569</v>
      </c>
      <c r="AJ514" s="5" t="s">
        <v>1569</v>
      </c>
    </row>
    <row r="515" spans="1:40" ht="12.75" customHeight="1" x14ac:dyDescent="0.25">
      <c r="A515" s="5" t="s">
        <v>2840</v>
      </c>
      <c r="B515" s="5" t="s">
        <v>1124</v>
      </c>
      <c r="C515" s="5" t="s">
        <v>1123</v>
      </c>
      <c r="D515" s="5" t="s">
        <v>1038</v>
      </c>
      <c r="E515" s="5" t="s">
        <v>2889</v>
      </c>
      <c r="F515" s="5" t="s">
        <v>2934</v>
      </c>
      <c r="G515" s="5">
        <v>3</v>
      </c>
      <c r="H515" s="5">
        <v>2</v>
      </c>
      <c r="I515" s="5" t="s">
        <v>2960</v>
      </c>
      <c r="J515" s="13">
        <v>0.54555202344090881</v>
      </c>
      <c r="K515" s="5">
        <v>2019</v>
      </c>
      <c r="L515" s="5" t="s">
        <v>2840</v>
      </c>
      <c r="O515" s="5" t="s">
        <v>1569</v>
      </c>
      <c r="R515" s="5" t="s">
        <v>1569</v>
      </c>
      <c r="U515" s="5" t="s">
        <v>1569</v>
      </c>
      <c r="X515" s="5" t="s">
        <v>1569</v>
      </c>
      <c r="AA515" s="5" t="s">
        <v>1569</v>
      </c>
      <c r="AD515" s="5" t="s">
        <v>1569</v>
      </c>
      <c r="AG515" s="5" t="s">
        <v>1569</v>
      </c>
      <c r="AJ515" s="5" t="s">
        <v>1569</v>
      </c>
    </row>
    <row r="516" spans="1:40" ht="12.75" customHeight="1" x14ac:dyDescent="0.25">
      <c r="A516" s="5" t="s">
        <v>2841</v>
      </c>
      <c r="B516" s="5" t="s">
        <v>1124</v>
      </c>
      <c r="C516" s="5" t="s">
        <v>1123</v>
      </c>
      <c r="D516" s="5" t="s">
        <v>1038</v>
      </c>
      <c r="E516" s="5" t="s">
        <v>2890</v>
      </c>
      <c r="F516" s="5" t="s">
        <v>2935</v>
      </c>
      <c r="G516" s="5">
        <v>3</v>
      </c>
      <c r="H516" s="5">
        <v>2</v>
      </c>
      <c r="I516" s="5" t="s">
        <v>2968</v>
      </c>
      <c r="J516" s="13">
        <v>0.50248290107130322</v>
      </c>
      <c r="K516" s="5">
        <v>2019</v>
      </c>
      <c r="L516" s="5" t="s">
        <v>2841</v>
      </c>
      <c r="O516" s="5" t="s">
        <v>1569</v>
      </c>
      <c r="R516" s="5" t="s">
        <v>1569</v>
      </c>
      <c r="U516" s="5" t="s">
        <v>1569</v>
      </c>
      <c r="X516" s="5" t="s">
        <v>1569</v>
      </c>
      <c r="AA516" s="5" t="s">
        <v>1569</v>
      </c>
      <c r="AD516" s="5" t="s">
        <v>1569</v>
      </c>
      <c r="AG516" s="5" t="s">
        <v>1569</v>
      </c>
      <c r="AJ516" s="5" t="s">
        <v>1569</v>
      </c>
    </row>
    <row r="517" spans="1:40" ht="12.75" customHeight="1" x14ac:dyDescent="0.25">
      <c r="A517" s="5" t="s">
        <v>2842</v>
      </c>
      <c r="B517" s="5" t="s">
        <v>1124</v>
      </c>
      <c r="C517" s="5" t="s">
        <v>1123</v>
      </c>
      <c r="D517" s="5" t="s">
        <v>1038</v>
      </c>
      <c r="E517" s="5" t="s">
        <v>2891</v>
      </c>
      <c r="F517" s="5" t="s">
        <v>2936</v>
      </c>
      <c r="G517" s="5">
        <v>3</v>
      </c>
      <c r="H517" s="5">
        <v>2</v>
      </c>
      <c r="I517" s="5" t="s">
        <v>2965</v>
      </c>
      <c r="J517" s="13">
        <v>0.46036623506431584</v>
      </c>
      <c r="K517" s="5">
        <v>2019</v>
      </c>
      <c r="L517" s="5" t="s">
        <v>2842</v>
      </c>
      <c r="O517" s="5" t="s">
        <v>1569</v>
      </c>
      <c r="R517" s="5" t="s">
        <v>1569</v>
      </c>
      <c r="U517" s="5" t="s">
        <v>1569</v>
      </c>
      <c r="X517" s="5" t="s">
        <v>1569</v>
      </c>
      <c r="AA517" s="5" t="s">
        <v>1569</v>
      </c>
      <c r="AD517" s="5" t="s">
        <v>1569</v>
      </c>
      <c r="AG517" s="5" t="s">
        <v>1569</v>
      </c>
      <c r="AJ517" s="5" t="s">
        <v>1569</v>
      </c>
    </row>
    <row r="518" spans="1:40" ht="12.75" customHeight="1" x14ac:dyDescent="0.25">
      <c r="A518" s="5" t="s">
        <v>2843</v>
      </c>
      <c r="B518" s="5" t="s">
        <v>1124</v>
      </c>
      <c r="C518" s="5" t="s">
        <v>1123</v>
      </c>
      <c r="D518" s="5" t="s">
        <v>1038</v>
      </c>
      <c r="E518" s="5" t="s">
        <v>2892</v>
      </c>
      <c r="F518" s="5" t="s">
        <v>2937</v>
      </c>
      <c r="G518" s="5">
        <v>3</v>
      </c>
      <c r="H518" s="5">
        <v>2</v>
      </c>
      <c r="I518" s="5" t="s">
        <v>2941</v>
      </c>
      <c r="J518" s="13">
        <v>0.39257201194642971</v>
      </c>
      <c r="K518" s="5">
        <v>2019</v>
      </c>
      <c r="L518" s="5" t="s">
        <v>2843</v>
      </c>
      <c r="O518" s="5" t="s">
        <v>1569</v>
      </c>
      <c r="R518" s="5" t="s">
        <v>1569</v>
      </c>
      <c r="U518" s="5" t="s">
        <v>1569</v>
      </c>
      <c r="X518" s="5" t="s">
        <v>1569</v>
      </c>
      <c r="AA518" s="5" t="s">
        <v>1569</v>
      </c>
      <c r="AD518" s="5" t="s">
        <v>1569</v>
      </c>
      <c r="AG518" s="5" t="s">
        <v>1569</v>
      </c>
      <c r="AJ518" s="5" t="s">
        <v>1569</v>
      </c>
    </row>
    <row r="519" spans="1:40" ht="12.75" customHeight="1" x14ac:dyDescent="0.25">
      <c r="A519" s="5" t="s">
        <v>2844</v>
      </c>
      <c r="B519" s="5" t="s">
        <v>1124</v>
      </c>
      <c r="C519" s="5" t="s">
        <v>1123</v>
      </c>
      <c r="D519" s="5" t="s">
        <v>1038</v>
      </c>
      <c r="E519" s="5" t="s">
        <v>2893</v>
      </c>
      <c r="F519" s="5" t="s">
        <v>2938</v>
      </c>
      <c r="G519" s="5">
        <v>3</v>
      </c>
      <c r="H519" s="5">
        <v>1</v>
      </c>
      <c r="I519" s="5" t="s">
        <v>2969</v>
      </c>
      <c r="J519" s="13">
        <v>0.39235975988580613</v>
      </c>
      <c r="K519" s="5">
        <v>2019</v>
      </c>
      <c r="L519" s="5" t="s">
        <v>2844</v>
      </c>
      <c r="O519" s="5" t="s">
        <v>1569</v>
      </c>
      <c r="R519" s="5" t="s">
        <v>1569</v>
      </c>
      <c r="U519" s="5" t="s">
        <v>1569</v>
      </c>
      <c r="X519" s="5" t="s">
        <v>1569</v>
      </c>
      <c r="AA519" s="5" t="s">
        <v>1569</v>
      </c>
      <c r="AD519" s="5" t="s">
        <v>1569</v>
      </c>
      <c r="AG519" s="5" t="s">
        <v>1569</v>
      </c>
      <c r="AJ519" s="5" t="s">
        <v>1569</v>
      </c>
    </row>
    <row r="520" spans="1:40" ht="12.75" customHeight="1" x14ac:dyDescent="0.25">
      <c r="A520" s="5" t="s">
        <v>2845</v>
      </c>
      <c r="B520" s="5" t="s">
        <v>1124</v>
      </c>
      <c r="C520" s="5" t="s">
        <v>1123</v>
      </c>
      <c r="D520" s="5" t="s">
        <v>1038</v>
      </c>
      <c r="E520" s="5" t="s">
        <v>2894</v>
      </c>
      <c r="F520" s="5" t="s">
        <v>2939</v>
      </c>
      <c r="G520" s="5">
        <v>3</v>
      </c>
      <c r="H520" s="5">
        <v>2</v>
      </c>
      <c r="I520" s="5" t="s">
        <v>2956</v>
      </c>
      <c r="J520" s="13">
        <v>0.44405973038202978</v>
      </c>
      <c r="K520" s="5">
        <v>2019</v>
      </c>
      <c r="L520" s="5" t="s">
        <v>2845</v>
      </c>
      <c r="O520" s="5" t="s">
        <v>1569</v>
      </c>
      <c r="R520" s="5" t="s">
        <v>1569</v>
      </c>
      <c r="U520" s="5" t="s">
        <v>1569</v>
      </c>
      <c r="X520" s="5" t="s">
        <v>1569</v>
      </c>
      <c r="AA520" s="5" t="s">
        <v>1569</v>
      </c>
      <c r="AD520" s="5" t="s">
        <v>1569</v>
      </c>
      <c r="AG520" s="5" t="s">
        <v>1569</v>
      </c>
      <c r="AJ520" s="5" t="s">
        <v>1569</v>
      </c>
    </row>
    <row r="521" spans="1:40" ht="12.75" customHeight="1" x14ac:dyDescent="0.25">
      <c r="A521" s="5" t="s">
        <v>2846</v>
      </c>
      <c r="B521" s="5" t="s">
        <v>1124</v>
      </c>
      <c r="C521" s="5" t="s">
        <v>1123</v>
      </c>
      <c r="D521" s="5" t="s">
        <v>1038</v>
      </c>
      <c r="E521" s="5" t="s">
        <v>2895</v>
      </c>
      <c r="F521" s="5" t="s">
        <v>2940</v>
      </c>
      <c r="G521" s="5">
        <v>3</v>
      </c>
      <c r="H521" s="5">
        <v>2</v>
      </c>
      <c r="I521" s="5" t="s">
        <v>2967</v>
      </c>
      <c r="J521" s="13">
        <v>0.45192019496737895</v>
      </c>
      <c r="K521" s="5">
        <v>2019</v>
      </c>
      <c r="L521" s="5" t="s">
        <v>2846</v>
      </c>
      <c r="O521" s="5" t="s">
        <v>1569</v>
      </c>
      <c r="R521" s="5" t="s">
        <v>1569</v>
      </c>
      <c r="U521" s="5" t="s">
        <v>1569</v>
      </c>
      <c r="X521" s="5" t="s">
        <v>1569</v>
      </c>
      <c r="AA521" s="5" t="s">
        <v>1569</v>
      </c>
      <c r="AD521" s="5" t="s">
        <v>1569</v>
      </c>
      <c r="AG521" s="5" t="s">
        <v>1569</v>
      </c>
      <c r="AJ521" s="5" t="s">
        <v>1569</v>
      </c>
    </row>
    <row r="522" spans="1:40" x14ac:dyDescent="0.25">
      <c r="A522" s="5" t="s">
        <v>2998</v>
      </c>
      <c r="B522" s="5" t="s">
        <v>1046</v>
      </c>
      <c r="C522" s="5" t="s">
        <v>1045</v>
      </c>
      <c r="D522" s="5" t="s">
        <v>1038</v>
      </c>
      <c r="E522" s="5" t="s">
        <v>1047</v>
      </c>
      <c r="F522" s="5" t="s">
        <v>1044</v>
      </c>
      <c r="G522" s="5">
        <v>1</v>
      </c>
      <c r="H522" s="5">
        <v>1</v>
      </c>
      <c r="I522" s="5" t="s">
        <v>2701</v>
      </c>
      <c r="J522" s="13">
        <v>1.30741542653753</v>
      </c>
      <c r="K522" s="8">
        <v>2016</v>
      </c>
      <c r="L522" s="5" t="s">
        <v>1043</v>
      </c>
      <c r="M522" s="14">
        <v>100</v>
      </c>
      <c r="N522" s="8">
        <v>2016</v>
      </c>
      <c r="O522" s="12" t="s">
        <v>1043</v>
      </c>
      <c r="P522" s="14">
        <v>16.88</v>
      </c>
      <c r="Q522" s="8">
        <v>2016</v>
      </c>
      <c r="R522" s="5" t="s">
        <v>1043</v>
      </c>
      <c r="S522" s="14"/>
      <c r="T522" s="8"/>
      <c r="U522" s="5" t="s">
        <v>1569</v>
      </c>
      <c r="V522" s="14">
        <v>1.1111111111111112</v>
      </c>
      <c r="W522" s="8">
        <v>2016</v>
      </c>
      <c r="X522" s="8" t="s">
        <v>1043</v>
      </c>
      <c r="Y522" s="14">
        <v>0</v>
      </c>
      <c r="Z522" s="8">
        <v>2015</v>
      </c>
      <c r="AA522" s="5" t="s">
        <v>1979</v>
      </c>
      <c r="AB522" s="14">
        <v>0</v>
      </c>
      <c r="AC522" s="8">
        <v>2015</v>
      </c>
      <c r="AD522" s="15" t="s">
        <v>1979</v>
      </c>
      <c r="AE522" s="14">
        <v>91.336633663366342</v>
      </c>
      <c r="AF522" s="8">
        <v>2016</v>
      </c>
      <c r="AG522" s="12" t="s">
        <v>1043</v>
      </c>
      <c r="AH522" s="14"/>
      <c r="AI522" s="8"/>
      <c r="AJ522" s="5" t="s">
        <v>1569</v>
      </c>
      <c r="AK522" s="12"/>
      <c r="AL522" s="15"/>
      <c r="AN522" s="14"/>
    </row>
    <row r="523" spans="1:40" x14ac:dyDescent="0.25">
      <c r="A523" s="5" t="s">
        <v>2999</v>
      </c>
      <c r="B523" s="5" t="s">
        <v>1074</v>
      </c>
      <c r="C523" s="5" t="s">
        <v>1073</v>
      </c>
      <c r="D523" s="5" t="s">
        <v>1038</v>
      </c>
      <c r="E523" s="5" t="s">
        <v>1075</v>
      </c>
      <c r="F523" s="5" t="s">
        <v>1072</v>
      </c>
      <c r="G523" s="5">
        <v>2</v>
      </c>
      <c r="H523" s="5">
        <v>1</v>
      </c>
      <c r="I523" s="5" t="s">
        <v>2702</v>
      </c>
      <c r="J523" s="13">
        <v>2.2687816643777916</v>
      </c>
      <c r="K523" s="5">
        <v>2013</v>
      </c>
      <c r="L523" s="5" t="s">
        <v>1071</v>
      </c>
      <c r="M523" s="14">
        <v>50.77</v>
      </c>
      <c r="N523" s="5">
        <v>2013</v>
      </c>
      <c r="O523" s="5" t="s">
        <v>1071</v>
      </c>
      <c r="P523" s="14">
        <v>10.389610389610388</v>
      </c>
      <c r="Q523" s="5">
        <v>2013</v>
      </c>
      <c r="R523" s="5" t="s">
        <v>1071</v>
      </c>
      <c r="V523" s="14">
        <v>6.2758051197357574</v>
      </c>
      <c r="W523" s="5">
        <v>2019</v>
      </c>
      <c r="X523" s="5" t="s">
        <v>1988</v>
      </c>
      <c r="Y523" s="14">
        <v>0</v>
      </c>
      <c r="Z523" s="5">
        <v>2019</v>
      </c>
      <c r="AA523" s="5" t="s">
        <v>1988</v>
      </c>
      <c r="AB523" s="14">
        <v>44.756399669694467</v>
      </c>
      <c r="AC523" s="5">
        <v>2019</v>
      </c>
      <c r="AD523" s="5" t="s">
        <v>1988</v>
      </c>
      <c r="AE523" s="14">
        <v>42.158516020236085</v>
      </c>
      <c r="AF523" s="5">
        <v>2019</v>
      </c>
      <c r="AG523" s="5" t="s">
        <v>1988</v>
      </c>
    </row>
    <row r="524" spans="1:40" x14ac:dyDescent="0.25">
      <c r="A524" s="5" t="s">
        <v>3000</v>
      </c>
      <c r="B524" s="5" t="s">
        <v>25</v>
      </c>
      <c r="C524" s="5" t="s">
        <v>3229</v>
      </c>
      <c r="D524" s="5" t="s">
        <v>3230</v>
      </c>
      <c r="E524" s="5" t="s">
        <v>636</v>
      </c>
      <c r="F524" s="5" t="s">
        <v>3231</v>
      </c>
      <c r="G524" s="5">
        <v>3</v>
      </c>
      <c r="H524" s="15">
        <v>2</v>
      </c>
      <c r="I524" s="5" t="s">
        <v>3232</v>
      </c>
      <c r="J524" s="13">
        <v>0.54328235596555519</v>
      </c>
      <c r="K524" s="5">
        <f>2010-3</f>
        <v>2007</v>
      </c>
      <c r="L524" s="5" t="s">
        <v>1347</v>
      </c>
      <c r="M524" s="14">
        <v>44</v>
      </c>
      <c r="N524" s="5">
        <v>2005</v>
      </c>
      <c r="O524" s="5" t="s">
        <v>634</v>
      </c>
      <c r="P524" s="5">
        <v>4.1000000000000005</v>
      </c>
      <c r="Q524" s="5">
        <v>2005</v>
      </c>
      <c r="R524" s="5" t="s">
        <v>634</v>
      </c>
      <c r="V524" s="14">
        <v>0</v>
      </c>
      <c r="W524" s="8">
        <v>2005</v>
      </c>
      <c r="X524" s="5" t="s">
        <v>634</v>
      </c>
      <c r="Y524" s="14">
        <v>0</v>
      </c>
      <c r="Z524" s="5">
        <v>2005</v>
      </c>
      <c r="AA524" s="5" t="s">
        <v>634</v>
      </c>
      <c r="AB524" s="14">
        <v>0</v>
      </c>
      <c r="AC524" s="5">
        <v>2005</v>
      </c>
      <c r="AD524" s="5" t="s">
        <v>634</v>
      </c>
      <c r="AE524" s="14">
        <v>0</v>
      </c>
      <c r="AF524" s="5">
        <v>2005</v>
      </c>
      <c r="AG524" s="5" t="s">
        <v>634</v>
      </c>
    </row>
    <row r="525" spans="1:40" x14ac:dyDescent="0.25">
      <c r="A525" s="5" t="s">
        <v>3001</v>
      </c>
      <c r="B525" s="5" t="s">
        <v>1095</v>
      </c>
      <c r="C525" s="5" t="s">
        <v>1094</v>
      </c>
      <c r="D525" s="5" t="s">
        <v>1038</v>
      </c>
      <c r="E525" s="5" t="s">
        <v>1099</v>
      </c>
      <c r="F525" s="5" t="s">
        <v>1098</v>
      </c>
      <c r="G525" s="5">
        <v>2</v>
      </c>
      <c r="H525" s="5">
        <v>1</v>
      </c>
      <c r="I525" s="5" t="s">
        <v>3234</v>
      </c>
      <c r="J525" s="13">
        <v>1.3266041816870946</v>
      </c>
      <c r="K525" s="8">
        <v>2014</v>
      </c>
      <c r="L525" s="5" t="s">
        <v>1097</v>
      </c>
      <c r="M525" s="14">
        <v>95</v>
      </c>
      <c r="N525" s="8">
        <v>2014</v>
      </c>
      <c r="O525" s="12" t="s">
        <v>1097</v>
      </c>
      <c r="P525" s="14">
        <v>2.512562814070352</v>
      </c>
      <c r="Q525" s="8">
        <v>2014</v>
      </c>
      <c r="R525" s="5" t="s">
        <v>1097</v>
      </c>
      <c r="V525" s="12">
        <v>0</v>
      </c>
      <c r="W525" s="5">
        <v>2015</v>
      </c>
      <c r="X525" s="5" t="s">
        <v>1994</v>
      </c>
      <c r="Y525" s="12">
        <v>0</v>
      </c>
      <c r="Z525" s="5">
        <v>2015</v>
      </c>
      <c r="AA525" s="5" t="s">
        <v>1994</v>
      </c>
      <c r="AB525" s="12">
        <v>0</v>
      </c>
      <c r="AC525" s="5">
        <v>2015</v>
      </c>
      <c r="AD525" s="5" t="s">
        <v>1994</v>
      </c>
      <c r="AE525" s="14">
        <v>100</v>
      </c>
      <c r="AF525" s="5">
        <v>2015</v>
      </c>
      <c r="AG525" s="5" t="s">
        <v>1994</v>
      </c>
    </row>
    <row r="526" spans="1:40" x14ac:dyDescent="0.25">
      <c r="A526" s="5" t="s">
        <v>3002</v>
      </c>
      <c r="B526" s="5" t="s">
        <v>1103</v>
      </c>
      <c r="C526" s="5" t="s">
        <v>1102</v>
      </c>
      <c r="D526" s="5" t="s">
        <v>1038</v>
      </c>
      <c r="E526" s="5" t="s">
        <v>1104</v>
      </c>
      <c r="F526" s="5" t="s">
        <v>1101</v>
      </c>
      <c r="G526" s="5">
        <v>1</v>
      </c>
      <c r="H526" s="5">
        <v>2</v>
      </c>
      <c r="I526" s="5" t="s">
        <v>2700</v>
      </c>
      <c r="J526" s="13">
        <v>0.80711797084059123</v>
      </c>
      <c r="K526" s="8">
        <v>2017</v>
      </c>
      <c r="L526" s="5" t="s">
        <v>1995</v>
      </c>
      <c r="M526" s="14">
        <v>100</v>
      </c>
      <c r="N526" s="8">
        <v>2017</v>
      </c>
      <c r="O526" s="12" t="s">
        <v>1995</v>
      </c>
      <c r="P526" s="14">
        <v>4.4999999999999991</v>
      </c>
      <c r="Q526" s="8">
        <v>2011</v>
      </c>
      <c r="R526" s="5" t="s">
        <v>1100</v>
      </c>
      <c r="S526" s="14"/>
      <c r="T526" s="8"/>
      <c r="V526" s="14">
        <v>0</v>
      </c>
      <c r="W526" s="8">
        <v>2017</v>
      </c>
      <c r="X526" s="5" t="s">
        <v>1995</v>
      </c>
      <c r="Y526" s="14">
        <v>0</v>
      </c>
      <c r="Z526" s="8">
        <v>2017</v>
      </c>
      <c r="AA526" s="5" t="s">
        <v>1995</v>
      </c>
      <c r="AB526" s="14">
        <v>0</v>
      </c>
      <c r="AC526" s="8">
        <v>2017</v>
      </c>
      <c r="AD526" s="15" t="s">
        <v>1995</v>
      </c>
      <c r="AE526" s="14">
        <v>0</v>
      </c>
      <c r="AF526" s="8">
        <v>2017</v>
      </c>
      <c r="AG526" s="12" t="s">
        <v>1995</v>
      </c>
      <c r="AH526" s="14"/>
      <c r="AI526" s="8"/>
      <c r="AK526" s="12"/>
      <c r="AL526" s="15"/>
      <c r="AN526" s="14"/>
    </row>
    <row r="527" spans="1:40" x14ac:dyDescent="0.25">
      <c r="A527" s="5" t="s">
        <v>3003</v>
      </c>
      <c r="B527" s="5" t="s">
        <v>392</v>
      </c>
      <c r="C527" s="5" t="s">
        <v>391</v>
      </c>
      <c r="D527" s="5" t="s">
        <v>360</v>
      </c>
      <c r="E527" s="5" t="s">
        <v>402</v>
      </c>
      <c r="F527" s="5" t="s">
        <v>401</v>
      </c>
      <c r="G527" s="5">
        <v>1</v>
      </c>
      <c r="H527" s="5">
        <v>3</v>
      </c>
      <c r="I527" s="5" t="s">
        <v>3236</v>
      </c>
      <c r="J527" s="13">
        <v>1.4</v>
      </c>
      <c r="K527" s="4">
        <v>2013</v>
      </c>
      <c r="L527" s="4" t="s">
        <v>400</v>
      </c>
      <c r="M527" s="12">
        <v>14</v>
      </c>
      <c r="N527" s="5">
        <v>2013</v>
      </c>
      <c r="O527" s="4" t="s">
        <v>400</v>
      </c>
      <c r="V527" s="12">
        <v>0</v>
      </c>
      <c r="W527" s="5">
        <v>2017</v>
      </c>
      <c r="X527" s="5" t="s">
        <v>2003</v>
      </c>
      <c r="Y527" s="12">
        <v>0</v>
      </c>
      <c r="Z527" s="5">
        <v>2017</v>
      </c>
      <c r="AA527" s="5" t="s">
        <v>2003</v>
      </c>
      <c r="AB527" s="12">
        <v>0</v>
      </c>
      <c r="AC527" s="5">
        <v>2017</v>
      </c>
      <c r="AD527" s="5" t="s">
        <v>2003</v>
      </c>
      <c r="AE527" s="14">
        <v>0</v>
      </c>
      <c r="AF527" s="5">
        <v>2017</v>
      </c>
      <c r="AG527" s="5" t="s">
        <v>2003</v>
      </c>
    </row>
    <row r="528" spans="1:40" x14ac:dyDescent="0.25">
      <c r="A528" s="5" t="s">
        <v>3004</v>
      </c>
      <c r="B528" s="5" t="s">
        <v>1124</v>
      </c>
      <c r="C528" s="5" t="s">
        <v>1123</v>
      </c>
      <c r="D528" s="5" t="s">
        <v>1038</v>
      </c>
      <c r="E528" s="5" t="s">
        <v>1125</v>
      </c>
      <c r="F528" s="5" t="s">
        <v>1122</v>
      </c>
      <c r="G528" s="5">
        <v>2</v>
      </c>
      <c r="H528" s="5">
        <v>2</v>
      </c>
      <c r="I528" s="5" t="s">
        <v>3237</v>
      </c>
      <c r="J528" s="13">
        <v>1.0622083396055999</v>
      </c>
      <c r="K528" s="5">
        <v>2015</v>
      </c>
      <c r="L528" s="5" t="s">
        <v>1121</v>
      </c>
      <c r="P528" s="5">
        <v>12.7</v>
      </c>
      <c r="Q528" s="5">
        <v>2015</v>
      </c>
      <c r="R528" s="5" t="s">
        <v>1121</v>
      </c>
      <c r="V528" s="14">
        <v>16.811708860759488</v>
      </c>
      <c r="W528" s="5">
        <v>2019</v>
      </c>
      <c r="X528" s="5" t="s">
        <v>2011</v>
      </c>
      <c r="Y528" s="14">
        <v>0</v>
      </c>
      <c r="Z528" s="5">
        <v>2019</v>
      </c>
      <c r="AA528" s="5" t="s">
        <v>2011</v>
      </c>
      <c r="AB528" s="14">
        <v>48.941851265822784</v>
      </c>
      <c r="AC528" s="5">
        <v>2019</v>
      </c>
      <c r="AD528" s="5" t="s">
        <v>2011</v>
      </c>
      <c r="AE528" s="14">
        <v>100</v>
      </c>
      <c r="AF528" s="5">
        <v>2015</v>
      </c>
      <c r="AG528" s="5" t="s">
        <v>1121</v>
      </c>
    </row>
    <row r="529" spans="1:43" x14ac:dyDescent="0.25">
      <c r="A529" s="5" t="s">
        <v>3005</v>
      </c>
      <c r="B529" s="5" t="s">
        <v>1124</v>
      </c>
      <c r="C529" s="5" t="s">
        <v>1123</v>
      </c>
      <c r="D529" s="5" t="s">
        <v>1038</v>
      </c>
      <c r="E529" s="5" t="s">
        <v>2874</v>
      </c>
      <c r="F529" s="5" t="s">
        <v>1367</v>
      </c>
      <c r="G529" s="5">
        <v>3</v>
      </c>
      <c r="H529" s="5">
        <v>2</v>
      </c>
      <c r="I529" s="5" t="s">
        <v>2971</v>
      </c>
      <c r="J529" s="13">
        <v>0.4362470072071723</v>
      </c>
      <c r="K529" s="8">
        <v>2019</v>
      </c>
      <c r="L529" s="5" t="s">
        <v>2825</v>
      </c>
      <c r="M529" s="14">
        <v>100</v>
      </c>
      <c r="N529" s="8">
        <v>2018</v>
      </c>
      <c r="O529" s="12" t="s">
        <v>1366</v>
      </c>
      <c r="P529" s="14">
        <v>16</v>
      </c>
      <c r="Q529" s="8">
        <v>2018</v>
      </c>
      <c r="R529" s="5" t="s">
        <v>1366</v>
      </c>
      <c r="S529" s="14"/>
      <c r="T529" s="8"/>
      <c r="U529" s="5" t="s">
        <v>1569</v>
      </c>
      <c r="V529" s="14" t="s">
        <v>1569</v>
      </c>
      <c r="W529" s="8"/>
      <c r="X529" s="12" t="s">
        <v>1569</v>
      </c>
      <c r="Y529" s="14" t="s">
        <v>1569</v>
      </c>
      <c r="Z529" s="8"/>
      <c r="AA529" s="5" t="s">
        <v>1569</v>
      </c>
      <c r="AB529" s="14">
        <v>64</v>
      </c>
      <c r="AC529" s="8">
        <v>2018</v>
      </c>
      <c r="AD529" s="15" t="s">
        <v>1366</v>
      </c>
      <c r="AE529" s="14">
        <v>100</v>
      </c>
      <c r="AF529" s="8">
        <v>2018</v>
      </c>
      <c r="AG529" s="12" t="s">
        <v>1366</v>
      </c>
      <c r="AH529" s="14"/>
      <c r="AI529" s="8"/>
      <c r="AK529" s="12"/>
      <c r="AL529" s="15"/>
      <c r="AN529" s="14"/>
    </row>
    <row r="530" spans="1:43" x14ac:dyDescent="0.25">
      <c r="A530" s="5" t="s">
        <v>3006</v>
      </c>
      <c r="B530" s="5" t="s">
        <v>75</v>
      </c>
      <c r="C530" s="5" t="s">
        <v>74</v>
      </c>
      <c r="D530" s="5" t="s">
        <v>35</v>
      </c>
      <c r="E530" s="5" t="s">
        <v>76</v>
      </c>
      <c r="F530" s="5" t="s">
        <v>73</v>
      </c>
      <c r="G530" s="5">
        <v>2</v>
      </c>
      <c r="H530" s="5">
        <v>1</v>
      </c>
      <c r="I530" s="5" t="s">
        <v>2704</v>
      </c>
      <c r="J530" s="13">
        <v>1.0201336762975812</v>
      </c>
      <c r="K530" s="8">
        <v>2015</v>
      </c>
      <c r="L530" s="5" t="s">
        <v>72</v>
      </c>
      <c r="M530" s="14">
        <v>100</v>
      </c>
      <c r="N530" s="8">
        <v>2015</v>
      </c>
      <c r="O530" s="12" t="s">
        <v>72</v>
      </c>
      <c r="P530" s="14">
        <v>21.900000000000002</v>
      </c>
      <c r="Q530" s="8">
        <v>2015</v>
      </c>
      <c r="R530" s="5" t="s">
        <v>72</v>
      </c>
      <c r="S530" s="14"/>
      <c r="T530" s="8"/>
      <c r="V530" s="14">
        <v>6.0797239215015031</v>
      </c>
      <c r="W530" s="8">
        <v>2012</v>
      </c>
      <c r="X530" s="5" t="s">
        <v>2017</v>
      </c>
      <c r="Y530" s="14">
        <v>2.3315826131871953</v>
      </c>
      <c r="Z530" s="8">
        <v>2012</v>
      </c>
      <c r="AA530" s="5" t="s">
        <v>2017</v>
      </c>
      <c r="AB530" s="14">
        <v>0</v>
      </c>
      <c r="AC530" s="8">
        <v>2012</v>
      </c>
      <c r="AD530" s="15" t="s">
        <v>2017</v>
      </c>
      <c r="AE530" s="14">
        <v>100</v>
      </c>
      <c r="AF530" s="8">
        <v>2012</v>
      </c>
      <c r="AG530" s="12" t="s">
        <v>2017</v>
      </c>
      <c r="AH530" s="14"/>
      <c r="AI530" s="8"/>
      <c r="AK530" s="12"/>
      <c r="AL530" s="15"/>
      <c r="AN530" s="14"/>
    </row>
    <row r="531" spans="1:43" x14ac:dyDescent="0.25">
      <c r="A531" s="5" t="s">
        <v>3008</v>
      </c>
      <c r="B531" s="5" t="s">
        <v>1154</v>
      </c>
      <c r="C531" s="5" t="s">
        <v>1153</v>
      </c>
      <c r="D531" s="5" t="s">
        <v>1038</v>
      </c>
      <c r="E531" s="5" t="s">
        <v>1155</v>
      </c>
      <c r="F531" s="5" t="s">
        <v>1152</v>
      </c>
      <c r="G531" s="5">
        <v>2</v>
      </c>
      <c r="H531" s="5">
        <v>1</v>
      </c>
      <c r="I531" s="5" t="s">
        <v>3305</v>
      </c>
      <c r="J531" s="13">
        <v>1.2058285540828328</v>
      </c>
      <c r="K531" s="8">
        <v>2017</v>
      </c>
      <c r="L531" s="5" t="s">
        <v>2028</v>
      </c>
      <c r="M531" s="14">
        <v>95.805648803710895</v>
      </c>
      <c r="N531" s="8">
        <v>2017</v>
      </c>
      <c r="O531" s="12" t="s">
        <v>2028</v>
      </c>
      <c r="P531" s="14">
        <v>14.210000000000003</v>
      </c>
      <c r="Q531" s="8">
        <v>2012</v>
      </c>
      <c r="R531" s="5" t="s">
        <v>1151</v>
      </c>
      <c r="S531" s="14"/>
      <c r="T531" s="8"/>
      <c r="V531" s="14"/>
      <c r="W531" s="8"/>
      <c r="Y531" s="14">
        <v>0.85750663869311716</v>
      </c>
      <c r="Z531" s="8">
        <v>2012</v>
      </c>
      <c r="AA531" s="5" t="s">
        <v>2028</v>
      </c>
      <c r="AB531" s="14"/>
      <c r="AC531" s="8"/>
      <c r="AD531" s="15"/>
      <c r="AE531" s="14">
        <v>100</v>
      </c>
      <c r="AF531" s="8">
        <v>2012</v>
      </c>
      <c r="AG531" s="12" t="s">
        <v>1151</v>
      </c>
      <c r="AH531" s="14"/>
      <c r="AI531" s="8"/>
      <c r="AK531" s="12"/>
      <c r="AL531" s="15"/>
      <c r="AN531" s="14"/>
    </row>
    <row r="532" spans="1:43" x14ac:dyDescent="0.25">
      <c r="A532" s="5" t="s">
        <v>3009</v>
      </c>
      <c r="B532" s="5" t="s">
        <v>17</v>
      </c>
      <c r="C532" s="5" t="s">
        <v>414</v>
      </c>
      <c r="D532" s="5" t="s">
        <v>360</v>
      </c>
      <c r="E532" s="5" t="s">
        <v>432</v>
      </c>
      <c r="F532" s="5" t="s">
        <v>431</v>
      </c>
      <c r="G532" s="5">
        <v>3</v>
      </c>
      <c r="H532" s="5">
        <v>2</v>
      </c>
      <c r="I532" s="5" t="s">
        <v>2705</v>
      </c>
      <c r="J532" s="13">
        <v>0.25079030558482612</v>
      </c>
      <c r="K532" s="8">
        <v>2013</v>
      </c>
      <c r="L532" s="5" t="s">
        <v>1428</v>
      </c>
      <c r="M532" s="14">
        <v>10</v>
      </c>
      <c r="N532" s="8">
        <v>2013</v>
      </c>
      <c r="O532" s="12" t="s">
        <v>1428</v>
      </c>
      <c r="P532" s="14">
        <v>7.5376884422110502</v>
      </c>
      <c r="Q532" s="8">
        <v>2015</v>
      </c>
      <c r="R532" s="5" t="s">
        <v>430</v>
      </c>
      <c r="S532" s="14"/>
      <c r="T532" s="8"/>
      <c r="V532" s="14">
        <v>0</v>
      </c>
      <c r="W532" s="8">
        <v>2013</v>
      </c>
      <c r="X532" s="5" t="s">
        <v>1428</v>
      </c>
      <c r="Y532" s="14">
        <v>0</v>
      </c>
      <c r="Z532" s="8">
        <v>2013</v>
      </c>
      <c r="AA532" s="5" t="s">
        <v>1428</v>
      </c>
      <c r="AB532" s="14">
        <v>0</v>
      </c>
      <c r="AC532" s="8">
        <v>2013</v>
      </c>
      <c r="AD532" s="15" t="s">
        <v>1428</v>
      </c>
      <c r="AE532" s="14">
        <v>0</v>
      </c>
      <c r="AF532" s="8">
        <v>2013</v>
      </c>
      <c r="AG532" s="12" t="s">
        <v>1428</v>
      </c>
      <c r="AH532" s="14"/>
      <c r="AI532" s="8"/>
      <c r="AK532" s="12"/>
      <c r="AL532" s="15"/>
      <c r="AN532" s="14"/>
    </row>
    <row r="533" spans="1:43" x14ac:dyDescent="0.25">
      <c r="A533" s="5" t="s">
        <v>3010</v>
      </c>
      <c r="B533" s="5" t="s">
        <v>689</v>
      </c>
      <c r="C533" s="5" t="s">
        <v>688</v>
      </c>
      <c r="D533" s="5" t="s">
        <v>620</v>
      </c>
      <c r="E533" s="5" t="s">
        <v>690</v>
      </c>
      <c r="F533" s="5" t="s">
        <v>687</v>
      </c>
      <c r="G533" s="5">
        <v>2</v>
      </c>
      <c r="H533" s="5">
        <v>1</v>
      </c>
      <c r="I533" s="5" t="s">
        <v>2706</v>
      </c>
      <c r="J533" s="13">
        <v>0.95074597542066286</v>
      </c>
      <c r="K533" s="8">
        <v>2017</v>
      </c>
      <c r="L533" s="5" t="s">
        <v>2034</v>
      </c>
      <c r="M533" s="14">
        <v>100</v>
      </c>
      <c r="N533" s="8">
        <v>2017</v>
      </c>
      <c r="O533" s="12" t="s">
        <v>2034</v>
      </c>
      <c r="P533" s="14">
        <v>12.961116650049851</v>
      </c>
      <c r="Q533" s="8"/>
      <c r="R533" s="5" t="s">
        <v>686</v>
      </c>
      <c r="S533" s="14"/>
      <c r="T533" s="8"/>
      <c r="V533" s="14">
        <v>0</v>
      </c>
      <c r="W533" s="8">
        <v>2017</v>
      </c>
      <c r="X533" s="5" t="s">
        <v>2034</v>
      </c>
      <c r="Y533" s="14">
        <v>0</v>
      </c>
      <c r="Z533" s="8">
        <v>2017</v>
      </c>
      <c r="AA533" s="5" t="s">
        <v>2034</v>
      </c>
      <c r="AB533" s="14">
        <v>0</v>
      </c>
      <c r="AC533" s="8">
        <v>2017</v>
      </c>
      <c r="AD533" s="15" t="s">
        <v>2034</v>
      </c>
      <c r="AE533" s="14">
        <v>100</v>
      </c>
      <c r="AF533" s="8">
        <v>2017</v>
      </c>
      <c r="AG533" s="12" t="s">
        <v>2034</v>
      </c>
      <c r="AH533" s="14"/>
      <c r="AI533" s="8"/>
      <c r="AK533" s="12"/>
      <c r="AL533" s="15"/>
      <c r="AN533" s="14"/>
    </row>
    <row r="534" spans="1:43" x14ac:dyDescent="0.25">
      <c r="A534" s="5" t="s">
        <v>3011</v>
      </c>
      <c r="B534" s="5" t="s">
        <v>694</v>
      </c>
      <c r="C534" s="5" t="s">
        <v>693</v>
      </c>
      <c r="D534" s="5" t="s">
        <v>620</v>
      </c>
      <c r="E534" s="5" t="s">
        <v>698</v>
      </c>
      <c r="F534" s="5" t="s">
        <v>697</v>
      </c>
      <c r="G534" s="5">
        <v>2</v>
      </c>
      <c r="H534" s="5">
        <v>2</v>
      </c>
      <c r="I534" s="5" t="s">
        <v>2707</v>
      </c>
      <c r="J534" s="13">
        <v>0.7400000000000001</v>
      </c>
      <c r="K534" s="8">
        <v>2015</v>
      </c>
      <c r="L534" s="5" t="s">
        <v>696</v>
      </c>
      <c r="M534" s="14">
        <v>85.000004438227919</v>
      </c>
      <c r="N534" s="8">
        <v>2017</v>
      </c>
      <c r="O534" s="12" t="s">
        <v>2036</v>
      </c>
      <c r="P534" s="14">
        <v>17.582417582417584</v>
      </c>
      <c r="Q534" s="8">
        <v>2015</v>
      </c>
      <c r="R534" s="5" t="s">
        <v>696</v>
      </c>
      <c r="S534" s="14"/>
      <c r="T534" s="8"/>
      <c r="V534" s="14">
        <v>0</v>
      </c>
      <c r="W534" s="8">
        <v>2017</v>
      </c>
      <c r="X534" s="5" t="s">
        <v>2036</v>
      </c>
      <c r="Y534" s="14">
        <v>0</v>
      </c>
      <c r="Z534" s="8">
        <v>2017</v>
      </c>
      <c r="AA534" s="5" t="s">
        <v>2036</v>
      </c>
      <c r="AB534" s="14">
        <v>0</v>
      </c>
      <c r="AC534" s="8">
        <v>2017</v>
      </c>
      <c r="AD534" s="15" t="s">
        <v>2036</v>
      </c>
      <c r="AE534" s="14">
        <v>84.999997715618065</v>
      </c>
      <c r="AF534" s="8">
        <v>2017</v>
      </c>
      <c r="AG534" s="12" t="s">
        <v>2036</v>
      </c>
      <c r="AH534" s="14"/>
      <c r="AI534" s="8"/>
      <c r="AK534" s="12"/>
      <c r="AL534" s="15"/>
      <c r="AN534" s="14"/>
    </row>
    <row r="535" spans="1:43" x14ac:dyDescent="0.25">
      <c r="A535" s="5" t="s">
        <v>3012</v>
      </c>
      <c r="B535" s="5" t="s">
        <v>694</v>
      </c>
      <c r="C535" s="5" t="s">
        <v>693</v>
      </c>
      <c r="D535" s="5" t="s">
        <v>620</v>
      </c>
      <c r="E535" s="5" t="s">
        <v>695</v>
      </c>
      <c r="F535" s="5" t="s">
        <v>692</v>
      </c>
      <c r="G535" s="5">
        <v>2</v>
      </c>
      <c r="H535" s="5">
        <v>2</v>
      </c>
      <c r="I535" s="5" t="s">
        <v>2751</v>
      </c>
      <c r="J535" s="13">
        <v>0.70000002584160692</v>
      </c>
      <c r="K535" s="8">
        <v>2017</v>
      </c>
      <c r="L535" s="5" t="s">
        <v>2037</v>
      </c>
      <c r="M535" s="14">
        <v>80</v>
      </c>
      <c r="N535" s="8">
        <v>2017</v>
      </c>
      <c r="O535" s="12" t="s">
        <v>2037</v>
      </c>
      <c r="P535" s="14">
        <v>10.31746031746032</v>
      </c>
      <c r="Q535" s="8">
        <v>2013</v>
      </c>
      <c r="R535" s="5" t="s">
        <v>691</v>
      </c>
      <c r="S535" s="14"/>
      <c r="T535" s="8"/>
      <c r="V535" s="14">
        <v>8.2704943148968901</v>
      </c>
      <c r="W535" s="8">
        <v>2016</v>
      </c>
      <c r="X535" s="5" t="s">
        <v>2037</v>
      </c>
      <c r="Y535" s="14">
        <v>0</v>
      </c>
      <c r="Z535" s="8">
        <v>2017</v>
      </c>
      <c r="AA535" s="5" t="s">
        <v>2037</v>
      </c>
      <c r="AB535" s="14">
        <v>0</v>
      </c>
      <c r="AC535" s="8">
        <v>2017</v>
      </c>
      <c r="AD535" s="15" t="s">
        <v>2037</v>
      </c>
      <c r="AE535" s="14">
        <v>0</v>
      </c>
      <c r="AF535" s="8">
        <v>2017</v>
      </c>
      <c r="AG535" s="12" t="s">
        <v>2037</v>
      </c>
      <c r="AH535" s="14"/>
      <c r="AI535" s="8"/>
      <c r="AK535" s="12"/>
      <c r="AL535" s="15"/>
      <c r="AN535" s="14"/>
    </row>
    <row r="536" spans="1:43" x14ac:dyDescent="0.25">
      <c r="A536" s="5" t="s">
        <v>3013</v>
      </c>
      <c r="B536" s="5" t="s">
        <v>138</v>
      </c>
      <c r="C536" s="5" t="s">
        <v>137</v>
      </c>
      <c r="D536" s="5" t="s">
        <v>35</v>
      </c>
      <c r="E536" s="5" t="s">
        <v>1456</v>
      </c>
      <c r="F536" s="4" t="s">
        <v>1455</v>
      </c>
      <c r="G536" s="4">
        <v>2</v>
      </c>
      <c r="H536" s="5">
        <v>1</v>
      </c>
      <c r="I536" s="5" t="s">
        <v>3241</v>
      </c>
      <c r="J536" s="13">
        <v>1.2808129854347854</v>
      </c>
      <c r="K536" s="5">
        <v>2012</v>
      </c>
      <c r="L536" s="5" t="s">
        <v>135</v>
      </c>
      <c r="M536" s="12">
        <v>100</v>
      </c>
      <c r="N536" s="5">
        <v>2008</v>
      </c>
      <c r="O536" s="5" t="s">
        <v>1454</v>
      </c>
      <c r="P536" s="12">
        <v>13</v>
      </c>
      <c r="Q536" s="5">
        <v>2008</v>
      </c>
      <c r="R536" s="5" t="s">
        <v>1454</v>
      </c>
      <c r="V536" s="12">
        <v>4.0000000000000563E-2</v>
      </c>
      <c r="W536" s="5">
        <v>2008</v>
      </c>
      <c r="X536" s="5" t="s">
        <v>1454</v>
      </c>
      <c r="Y536" s="12">
        <v>9.9600000000000009</v>
      </c>
      <c r="Z536" s="5">
        <v>2008</v>
      </c>
      <c r="AA536" s="5" t="s">
        <v>1454</v>
      </c>
      <c r="AB536" s="12">
        <v>0</v>
      </c>
      <c r="AC536" s="5">
        <v>2008</v>
      </c>
      <c r="AD536" s="5" t="s">
        <v>1454</v>
      </c>
      <c r="AE536" s="14">
        <v>100</v>
      </c>
      <c r="AF536" s="5">
        <v>2008</v>
      </c>
      <c r="AG536" s="5" t="s">
        <v>1454</v>
      </c>
    </row>
    <row r="537" spans="1:43" x14ac:dyDescent="0.25">
      <c r="A537" s="5" t="s">
        <v>3014</v>
      </c>
      <c r="B537" s="5" t="s">
        <v>455</v>
      </c>
      <c r="C537" s="5" t="s">
        <v>454</v>
      </c>
      <c r="D537" s="5" t="s">
        <v>360</v>
      </c>
      <c r="E537" s="5" t="s">
        <v>456</v>
      </c>
      <c r="F537" s="5" t="s">
        <v>453</v>
      </c>
      <c r="G537" s="5">
        <v>2</v>
      </c>
      <c r="H537" s="15">
        <v>1</v>
      </c>
      <c r="I537" s="5" t="s">
        <v>3343</v>
      </c>
      <c r="J537" s="13">
        <v>0.24175798397343784</v>
      </c>
      <c r="K537" s="5">
        <v>2007</v>
      </c>
      <c r="L537" s="5" t="s">
        <v>2045</v>
      </c>
      <c r="M537" s="12">
        <v>76</v>
      </c>
      <c r="N537" s="5">
        <v>2007</v>
      </c>
      <c r="O537" s="5" t="s">
        <v>2045</v>
      </c>
      <c r="P537" s="12">
        <v>5.3053053053053052</v>
      </c>
      <c r="Q537" s="5">
        <v>1996</v>
      </c>
      <c r="R537" s="5" t="s">
        <v>452</v>
      </c>
      <c r="V537" s="12">
        <v>0</v>
      </c>
      <c r="W537" s="5">
        <v>2007</v>
      </c>
      <c r="X537" s="5" t="s">
        <v>2045</v>
      </c>
      <c r="Y537" s="12">
        <v>0</v>
      </c>
      <c r="Z537" s="5">
        <v>2007</v>
      </c>
      <c r="AA537" s="5" t="s">
        <v>2045</v>
      </c>
      <c r="AB537" s="12">
        <v>0</v>
      </c>
      <c r="AC537" s="5">
        <v>2007</v>
      </c>
      <c r="AD537" s="5" t="s">
        <v>2045</v>
      </c>
      <c r="AE537" s="14">
        <v>0</v>
      </c>
      <c r="AF537" s="5">
        <v>2007</v>
      </c>
      <c r="AG537" s="5" t="s">
        <v>2045</v>
      </c>
    </row>
    <row r="538" spans="1:43" x14ac:dyDescent="0.25">
      <c r="A538" s="5" t="s">
        <v>3015</v>
      </c>
      <c r="B538" s="5" t="s">
        <v>23</v>
      </c>
      <c r="C538" s="5" t="s">
        <v>708</v>
      </c>
      <c r="D538" s="5" t="s">
        <v>620</v>
      </c>
      <c r="E538" s="5" t="s">
        <v>711</v>
      </c>
      <c r="F538" s="5" t="s">
        <v>1462</v>
      </c>
      <c r="G538" s="5">
        <v>3</v>
      </c>
      <c r="H538" s="5">
        <v>1</v>
      </c>
      <c r="I538" s="5" t="s">
        <v>3306</v>
      </c>
      <c r="J538" s="13">
        <v>0.99390689170862878</v>
      </c>
      <c r="K538" s="8">
        <v>2014</v>
      </c>
      <c r="L538" s="5" t="s">
        <v>710</v>
      </c>
      <c r="M538" s="14">
        <v>76.5</v>
      </c>
      <c r="N538" s="8">
        <v>2014</v>
      </c>
      <c r="O538" s="12" t="s">
        <v>710</v>
      </c>
      <c r="P538" s="14">
        <v>0</v>
      </c>
      <c r="Q538" s="8">
        <v>2014</v>
      </c>
      <c r="R538" s="5" t="s">
        <v>710</v>
      </c>
      <c r="S538" s="14"/>
      <c r="T538" s="8"/>
      <c r="V538" s="14">
        <v>12.72430668841762</v>
      </c>
      <c r="W538" s="8">
        <v>2014</v>
      </c>
      <c r="X538" s="5" t="s">
        <v>710</v>
      </c>
      <c r="Y538" s="14">
        <v>0</v>
      </c>
      <c r="Z538" s="8">
        <v>2014</v>
      </c>
      <c r="AA538" s="5" t="s">
        <v>710</v>
      </c>
      <c r="AB538" s="14">
        <v>0</v>
      </c>
      <c r="AC538" s="8">
        <v>2007</v>
      </c>
      <c r="AD538" s="15" t="s">
        <v>1461</v>
      </c>
      <c r="AE538" s="14">
        <v>0</v>
      </c>
      <c r="AF538" s="8">
        <v>2014</v>
      </c>
      <c r="AG538" s="12" t="s">
        <v>710</v>
      </c>
      <c r="AH538" s="14"/>
      <c r="AI538" s="8"/>
      <c r="AK538" s="12"/>
      <c r="AL538" s="15"/>
      <c r="AN538" s="14"/>
    </row>
    <row r="539" spans="1:43" x14ac:dyDescent="0.25">
      <c r="A539" s="5" t="s">
        <v>3016</v>
      </c>
      <c r="B539" s="5" t="s">
        <v>23</v>
      </c>
      <c r="C539" s="5" t="s">
        <v>708</v>
      </c>
      <c r="D539" s="5" t="s">
        <v>620</v>
      </c>
      <c r="E539" s="5" t="s">
        <v>725</v>
      </c>
      <c r="F539" s="5" t="s">
        <v>724</v>
      </c>
      <c r="G539" s="5">
        <v>3</v>
      </c>
      <c r="H539" s="5">
        <v>2</v>
      </c>
      <c r="I539" s="5" t="s">
        <v>2709</v>
      </c>
      <c r="J539" s="13">
        <v>0.31865042174320524</v>
      </c>
      <c r="K539" s="8">
        <v>2016</v>
      </c>
      <c r="L539" s="5" t="s">
        <v>723</v>
      </c>
      <c r="M539" s="14">
        <v>97</v>
      </c>
      <c r="N539" s="8">
        <v>2016</v>
      </c>
      <c r="O539" s="12" t="s">
        <v>723</v>
      </c>
      <c r="P539" s="14">
        <v>10</v>
      </c>
      <c r="Q539" s="8">
        <v>2010</v>
      </c>
      <c r="R539" s="5" t="s">
        <v>1458</v>
      </c>
      <c r="S539" s="14"/>
      <c r="T539" s="8"/>
      <c r="V539" s="14">
        <v>23.618090452261306</v>
      </c>
      <c r="W539" s="8">
        <v>2016</v>
      </c>
      <c r="X539" s="5" t="s">
        <v>723</v>
      </c>
      <c r="Y539" s="14">
        <v>0</v>
      </c>
      <c r="Z539" s="8">
        <v>2016</v>
      </c>
      <c r="AA539" s="5" t="s">
        <v>723</v>
      </c>
      <c r="AB539" s="14">
        <v>0</v>
      </c>
      <c r="AC539" s="8">
        <v>2016</v>
      </c>
      <c r="AD539" s="15" t="s">
        <v>723</v>
      </c>
      <c r="AE539" s="14">
        <v>0</v>
      </c>
      <c r="AF539" s="8">
        <v>2016</v>
      </c>
      <c r="AG539" s="12" t="s">
        <v>723</v>
      </c>
      <c r="AH539" s="14"/>
      <c r="AI539" s="8"/>
      <c r="AK539" s="12"/>
      <c r="AL539" s="15"/>
      <c r="AN539" s="14"/>
    </row>
    <row r="540" spans="1:43" x14ac:dyDescent="0.25">
      <c r="A540" s="5" t="s">
        <v>3017</v>
      </c>
      <c r="B540" s="5" t="s">
        <v>1629</v>
      </c>
      <c r="C540" s="5" t="s">
        <v>1183</v>
      </c>
      <c r="D540" s="5" t="s">
        <v>1038</v>
      </c>
      <c r="E540" s="5" t="s">
        <v>1184</v>
      </c>
      <c r="F540" s="5" t="s">
        <v>1182</v>
      </c>
      <c r="G540" s="5">
        <v>2</v>
      </c>
      <c r="H540" s="5">
        <v>1</v>
      </c>
      <c r="I540" s="5" t="s">
        <v>2710</v>
      </c>
      <c r="J540" s="13">
        <v>0.93192599620493355</v>
      </c>
      <c r="K540" s="8">
        <v>2014</v>
      </c>
      <c r="L540" s="5" t="s">
        <v>1181</v>
      </c>
      <c r="M540" s="14">
        <v>100</v>
      </c>
      <c r="N540" s="8">
        <v>2014</v>
      </c>
      <c r="O540" s="12" t="s">
        <v>1181</v>
      </c>
      <c r="P540" s="14">
        <v>6.9999999999999991</v>
      </c>
      <c r="Q540" s="8">
        <v>2014</v>
      </c>
      <c r="R540" s="5" t="s">
        <v>1181</v>
      </c>
      <c r="S540" s="14"/>
      <c r="T540" s="8"/>
      <c r="V540" s="14">
        <v>4.5506257110352673</v>
      </c>
      <c r="W540" s="8">
        <v>2017</v>
      </c>
      <c r="X540" s="5" t="s">
        <v>2048</v>
      </c>
      <c r="Y540" s="14">
        <v>4</v>
      </c>
      <c r="Z540" s="8">
        <v>2014</v>
      </c>
      <c r="AA540" s="5" t="s">
        <v>1181</v>
      </c>
      <c r="AB540" s="14">
        <v>0</v>
      </c>
      <c r="AC540" s="8">
        <v>2017</v>
      </c>
      <c r="AD540" s="15" t="s">
        <v>2048</v>
      </c>
      <c r="AE540" s="14">
        <v>0</v>
      </c>
      <c r="AF540" s="8">
        <v>2014</v>
      </c>
      <c r="AG540" s="12" t="s">
        <v>1181</v>
      </c>
      <c r="AH540" s="14"/>
      <c r="AI540" s="8"/>
      <c r="AK540" s="12"/>
      <c r="AL540" s="15"/>
      <c r="AN540" s="14"/>
    </row>
    <row r="541" spans="1:43" x14ac:dyDescent="0.25">
      <c r="A541" s="5" t="s">
        <v>3018</v>
      </c>
      <c r="B541" s="5" t="s">
        <v>1187</v>
      </c>
      <c r="C541" s="5" t="s">
        <v>1186</v>
      </c>
      <c r="D541" s="5" t="s">
        <v>1038</v>
      </c>
      <c r="E541" s="5" t="s">
        <v>1188</v>
      </c>
      <c r="F541" s="5" t="s">
        <v>2749</v>
      </c>
      <c r="G541" s="5">
        <v>2</v>
      </c>
      <c r="H541" s="5">
        <v>2</v>
      </c>
      <c r="I541" s="5" t="s">
        <v>2711</v>
      </c>
      <c r="J541" s="13">
        <v>1.2368820701762515</v>
      </c>
      <c r="K541" s="8">
        <v>2019</v>
      </c>
      <c r="L541" s="5" t="s">
        <v>2052</v>
      </c>
      <c r="M541" s="14">
        <v>81.5</v>
      </c>
      <c r="N541" s="8">
        <v>2019</v>
      </c>
      <c r="O541" s="12" t="s">
        <v>2052</v>
      </c>
      <c r="P541" s="14"/>
      <c r="Q541" s="8"/>
      <c r="S541" s="14"/>
      <c r="T541" s="8"/>
      <c r="V541" s="14">
        <v>0</v>
      </c>
      <c r="W541" s="8">
        <v>2015</v>
      </c>
      <c r="X541" s="5" t="s">
        <v>1185</v>
      </c>
      <c r="Y541" s="14">
        <v>0</v>
      </c>
      <c r="Z541" s="8">
        <v>2015</v>
      </c>
      <c r="AA541" s="5" t="s">
        <v>1185</v>
      </c>
      <c r="AB541" s="14">
        <v>0</v>
      </c>
      <c r="AC541" s="8">
        <v>2015</v>
      </c>
      <c r="AD541" s="15" t="s">
        <v>1185</v>
      </c>
      <c r="AE541" s="14">
        <v>0</v>
      </c>
      <c r="AF541" s="8">
        <v>2015</v>
      </c>
      <c r="AG541" s="12" t="s">
        <v>1185</v>
      </c>
      <c r="AH541" s="14"/>
      <c r="AI541" s="8"/>
      <c r="AK541" s="12"/>
      <c r="AL541" s="15"/>
      <c r="AN541" s="14"/>
    </row>
    <row r="542" spans="1:43" x14ac:dyDescent="0.25">
      <c r="A542" s="5" t="s">
        <v>3019</v>
      </c>
      <c r="B542" s="5" t="s">
        <v>13</v>
      </c>
      <c r="C542" s="5" t="s">
        <v>851</v>
      </c>
      <c r="D542" s="5" t="s">
        <v>620</v>
      </c>
      <c r="E542" s="5" t="s">
        <v>16</v>
      </c>
      <c r="F542" s="5" t="s">
        <v>850</v>
      </c>
      <c r="G542" s="5">
        <v>1</v>
      </c>
      <c r="H542" s="5">
        <v>1</v>
      </c>
      <c r="I542" s="5" t="s">
        <v>3243</v>
      </c>
      <c r="J542" s="13">
        <v>0.7</v>
      </c>
      <c r="K542" s="5">
        <v>2019</v>
      </c>
      <c r="L542" s="5" t="s">
        <v>1538</v>
      </c>
      <c r="M542" s="12">
        <v>65.25</v>
      </c>
      <c r="N542" s="5">
        <v>2019</v>
      </c>
      <c r="O542" s="5" t="s">
        <v>1538</v>
      </c>
      <c r="P542" s="12">
        <v>9.6</v>
      </c>
      <c r="Q542" s="5">
        <v>2019</v>
      </c>
      <c r="R542" s="5" t="s">
        <v>1538</v>
      </c>
      <c r="S542" s="12">
        <v>60.104166666666671</v>
      </c>
      <c r="T542" s="5">
        <v>2019</v>
      </c>
      <c r="U542" s="5" t="s">
        <v>1538</v>
      </c>
      <c r="V542" s="14">
        <v>0</v>
      </c>
      <c r="W542" s="8">
        <v>2017</v>
      </c>
      <c r="X542" s="12" t="s">
        <v>2060</v>
      </c>
      <c r="Y542" s="14">
        <v>0</v>
      </c>
      <c r="Z542" s="8">
        <v>2017</v>
      </c>
      <c r="AA542" s="5" t="s">
        <v>2060</v>
      </c>
      <c r="AB542" s="12">
        <v>0</v>
      </c>
      <c r="AC542" s="5">
        <v>2019</v>
      </c>
      <c r="AD542" s="5" t="s">
        <v>1538</v>
      </c>
      <c r="AE542" s="14">
        <v>0</v>
      </c>
      <c r="AF542" s="5">
        <v>2019</v>
      </c>
      <c r="AG542" s="5" t="s">
        <v>1538</v>
      </c>
      <c r="AH542" s="14">
        <v>14.66</v>
      </c>
      <c r="AI542" s="5">
        <v>2019</v>
      </c>
      <c r="AJ542" s="5" t="s">
        <v>1538</v>
      </c>
      <c r="AK542" s="12"/>
      <c r="AL542" s="15"/>
      <c r="AN542" s="14"/>
      <c r="AQ542" s="14"/>
    </row>
    <row r="543" spans="1:43" x14ac:dyDescent="0.25">
      <c r="A543" s="5" t="s">
        <v>3020</v>
      </c>
      <c r="B543" s="5" t="s">
        <v>1466</v>
      </c>
      <c r="C543" s="5" t="s">
        <v>867</v>
      </c>
      <c r="D543" s="5" t="s">
        <v>620</v>
      </c>
      <c r="E543" s="5" t="s">
        <v>868</v>
      </c>
      <c r="F543" s="5" t="s">
        <v>866</v>
      </c>
      <c r="G543" s="5">
        <v>1</v>
      </c>
      <c r="H543" s="5">
        <v>1</v>
      </c>
      <c r="I543" s="5" t="s">
        <v>3307</v>
      </c>
      <c r="J543" s="13">
        <v>1.7252355689286563</v>
      </c>
      <c r="K543" s="8">
        <v>2015</v>
      </c>
      <c r="L543" s="5" t="s">
        <v>865</v>
      </c>
      <c r="M543" s="14">
        <v>100</v>
      </c>
      <c r="N543" s="8">
        <v>2015</v>
      </c>
      <c r="O543" s="12" t="s">
        <v>865</v>
      </c>
      <c r="P543" s="14">
        <v>7.0000000000000009</v>
      </c>
      <c r="Q543" s="8">
        <v>2015</v>
      </c>
      <c r="R543" s="5" t="s">
        <v>865</v>
      </c>
      <c r="S543" s="14"/>
      <c r="T543" s="8"/>
      <c r="V543" s="14">
        <v>0</v>
      </c>
      <c r="W543" s="8">
        <v>2017</v>
      </c>
      <c r="X543" s="5" t="s">
        <v>2061</v>
      </c>
      <c r="Y543" s="14">
        <v>0</v>
      </c>
      <c r="Z543" s="8">
        <v>2017</v>
      </c>
      <c r="AA543" s="5" t="s">
        <v>2061</v>
      </c>
      <c r="AB543" s="14">
        <v>0</v>
      </c>
      <c r="AC543" s="8">
        <v>2017</v>
      </c>
      <c r="AD543" s="15" t="s">
        <v>2061</v>
      </c>
      <c r="AE543" s="14">
        <v>100</v>
      </c>
      <c r="AF543" s="8">
        <v>2017</v>
      </c>
      <c r="AG543" s="12" t="s">
        <v>2061</v>
      </c>
      <c r="AH543" s="14"/>
      <c r="AI543" s="8"/>
      <c r="AK543" s="12"/>
      <c r="AL543" s="15"/>
      <c r="AN543" s="14"/>
    </row>
    <row r="544" spans="1:43" x14ac:dyDescent="0.25">
      <c r="A544" s="5" t="s">
        <v>3021</v>
      </c>
      <c r="B544" s="5" t="s">
        <v>1205</v>
      </c>
      <c r="C544" s="5" t="s">
        <v>1204</v>
      </c>
      <c r="D544" s="5" t="s">
        <v>1038</v>
      </c>
      <c r="E544" s="5" t="s">
        <v>1206</v>
      </c>
      <c r="F544" s="5" t="s">
        <v>1203</v>
      </c>
      <c r="G544" s="5">
        <v>2</v>
      </c>
      <c r="H544" s="5">
        <v>1</v>
      </c>
      <c r="I544" s="5" t="s">
        <v>3245</v>
      </c>
      <c r="J544" s="13">
        <v>1.01159114857745</v>
      </c>
      <c r="K544" s="8">
        <v>2015</v>
      </c>
      <c r="L544" s="5" t="s">
        <v>1202</v>
      </c>
      <c r="M544" s="14">
        <v>100</v>
      </c>
      <c r="N544" s="8">
        <v>2015</v>
      </c>
      <c r="O544" s="12" t="s">
        <v>1202</v>
      </c>
      <c r="P544" s="14">
        <v>13</v>
      </c>
      <c r="Q544" s="8">
        <v>2015</v>
      </c>
      <c r="R544" s="5" t="s">
        <v>1202</v>
      </c>
      <c r="S544" s="14"/>
      <c r="T544" s="8"/>
      <c r="V544" s="14">
        <v>10.526315789473683</v>
      </c>
      <c r="W544" s="8">
        <v>2015</v>
      </c>
      <c r="X544" s="5" t="s">
        <v>1202</v>
      </c>
      <c r="Y544" s="14">
        <v>0</v>
      </c>
      <c r="Z544" s="8">
        <v>2012</v>
      </c>
      <c r="AA544" s="5" t="s">
        <v>2063</v>
      </c>
      <c r="AB544" s="14">
        <v>0</v>
      </c>
      <c r="AC544" s="8">
        <v>2012</v>
      </c>
      <c r="AD544" s="15" t="s">
        <v>2063</v>
      </c>
      <c r="AE544" s="14">
        <v>97.526283240568958</v>
      </c>
      <c r="AF544" s="8">
        <v>2015</v>
      </c>
      <c r="AG544" s="12" t="s">
        <v>1202</v>
      </c>
      <c r="AH544" s="14"/>
      <c r="AI544" s="8"/>
      <c r="AK544" s="12"/>
      <c r="AL544" s="15"/>
      <c r="AN544" s="14"/>
    </row>
    <row r="545" spans="1:40" x14ac:dyDescent="0.25">
      <c r="A545" s="5" t="s">
        <v>3022</v>
      </c>
      <c r="B545" s="5" t="s">
        <v>470</v>
      </c>
      <c r="C545" s="5" t="s">
        <v>469</v>
      </c>
      <c r="D545" s="5" t="s">
        <v>360</v>
      </c>
      <c r="E545" s="5" t="s">
        <v>471</v>
      </c>
      <c r="F545" s="5" t="s">
        <v>3175</v>
      </c>
      <c r="G545" s="5">
        <v>3</v>
      </c>
      <c r="H545" s="5">
        <v>2</v>
      </c>
      <c r="I545" s="5" t="s">
        <v>3246</v>
      </c>
      <c r="J545" s="13">
        <v>0.47622139965798643</v>
      </c>
      <c r="K545" s="8">
        <v>2016</v>
      </c>
      <c r="L545" s="5" t="s">
        <v>467</v>
      </c>
      <c r="M545" s="14">
        <v>88.5</v>
      </c>
      <c r="N545" s="8">
        <v>2016</v>
      </c>
      <c r="O545" s="12" t="s">
        <v>467</v>
      </c>
      <c r="P545" s="14">
        <v>11.092235435195363</v>
      </c>
      <c r="Q545" s="8">
        <v>2016</v>
      </c>
      <c r="R545" s="5" t="s">
        <v>467</v>
      </c>
      <c r="S545" s="14"/>
      <c r="T545" s="8"/>
      <c r="V545" s="14">
        <v>8.2770196624124903</v>
      </c>
      <c r="W545" s="8">
        <v>2007</v>
      </c>
      <c r="X545" s="5" t="s">
        <v>2066</v>
      </c>
      <c r="Y545" s="14">
        <v>0</v>
      </c>
      <c r="Z545" s="8">
        <v>2009</v>
      </c>
      <c r="AA545" s="5" t="s">
        <v>2066</v>
      </c>
      <c r="AB545" s="14">
        <v>0</v>
      </c>
      <c r="AC545" s="8">
        <v>2007</v>
      </c>
      <c r="AD545" s="15" t="s">
        <v>2066</v>
      </c>
      <c r="AE545" s="14">
        <v>0</v>
      </c>
      <c r="AF545" s="8">
        <v>2009</v>
      </c>
      <c r="AG545" s="12" t="s">
        <v>2066</v>
      </c>
      <c r="AH545" s="14"/>
      <c r="AI545" s="8"/>
      <c r="AK545" s="12"/>
      <c r="AL545" s="15"/>
      <c r="AN545" s="14"/>
    </row>
    <row r="546" spans="1:40" x14ac:dyDescent="0.25">
      <c r="A546" s="5" t="s">
        <v>3023</v>
      </c>
      <c r="B546" s="5" t="s">
        <v>531</v>
      </c>
      <c r="C546" s="5" t="s">
        <v>530</v>
      </c>
      <c r="D546" s="5" t="s">
        <v>360</v>
      </c>
      <c r="E546" s="5" t="s">
        <v>532</v>
      </c>
      <c r="F546" s="5" t="s">
        <v>2750</v>
      </c>
      <c r="G546" s="5">
        <v>3</v>
      </c>
      <c r="H546" s="5">
        <v>1</v>
      </c>
      <c r="I546" s="5" t="s">
        <v>3247</v>
      </c>
      <c r="M546" s="12">
        <v>60</v>
      </c>
      <c r="N546" s="5">
        <v>2019</v>
      </c>
      <c r="O546" s="5" t="s">
        <v>2079</v>
      </c>
      <c r="P546" s="12">
        <v>2</v>
      </c>
      <c r="Q546" s="5">
        <v>2003</v>
      </c>
      <c r="R546" s="5" t="s">
        <v>529</v>
      </c>
      <c r="V546" s="12">
        <v>0</v>
      </c>
      <c r="W546" s="5">
        <v>2003</v>
      </c>
      <c r="X546" s="5" t="s">
        <v>529</v>
      </c>
      <c r="Y546" s="12">
        <v>0</v>
      </c>
      <c r="Z546" s="5">
        <v>2019</v>
      </c>
      <c r="AA546" s="5" t="s">
        <v>2079</v>
      </c>
      <c r="AB546" s="12">
        <v>0</v>
      </c>
      <c r="AC546" s="5">
        <v>2019</v>
      </c>
      <c r="AD546" s="5" t="s">
        <v>2079</v>
      </c>
      <c r="AE546" s="14">
        <v>0</v>
      </c>
      <c r="AF546" s="5">
        <v>2003</v>
      </c>
      <c r="AG546" s="5" t="s">
        <v>529</v>
      </c>
    </row>
    <row r="547" spans="1:40" x14ac:dyDescent="0.25">
      <c r="A547" s="5" t="s">
        <v>3024</v>
      </c>
      <c r="B547" s="5" t="s">
        <v>21</v>
      </c>
      <c r="C547" s="5" t="s">
        <v>939</v>
      </c>
      <c r="D547" s="5" t="s">
        <v>620</v>
      </c>
      <c r="E547" s="5" t="s">
        <v>22</v>
      </c>
      <c r="F547" s="5" t="s">
        <v>938</v>
      </c>
      <c r="G547" s="5">
        <v>2</v>
      </c>
      <c r="H547" s="15">
        <v>2</v>
      </c>
      <c r="I547" s="5" t="s">
        <v>3249</v>
      </c>
      <c r="J547" s="13">
        <v>0.49</v>
      </c>
      <c r="K547" s="5">
        <v>2021</v>
      </c>
      <c r="L547" s="5" t="s">
        <v>1551</v>
      </c>
      <c r="M547" s="12">
        <v>81.17</v>
      </c>
      <c r="N547" s="5">
        <v>2021</v>
      </c>
      <c r="O547" s="5" t="s">
        <v>1551</v>
      </c>
      <c r="P547" s="12">
        <v>13.08</v>
      </c>
      <c r="Q547" s="5">
        <v>2021</v>
      </c>
      <c r="R547" s="5" t="s">
        <v>1551</v>
      </c>
      <c r="S547" s="12">
        <v>22.706422018348626</v>
      </c>
      <c r="T547" s="5">
        <v>2021</v>
      </c>
      <c r="U547" s="5" t="s">
        <v>1551</v>
      </c>
      <c r="V547" s="12">
        <v>0</v>
      </c>
      <c r="W547" s="5">
        <v>2016</v>
      </c>
      <c r="X547" s="5" t="s">
        <v>937</v>
      </c>
      <c r="Y547" s="12">
        <v>0</v>
      </c>
      <c r="Z547" s="5">
        <v>2016</v>
      </c>
      <c r="AA547" s="5" t="s">
        <v>937</v>
      </c>
      <c r="AB547" s="12">
        <v>0</v>
      </c>
      <c r="AC547" s="5">
        <v>2021</v>
      </c>
      <c r="AD547" s="5" t="s">
        <v>1551</v>
      </c>
      <c r="AE547" s="14">
        <v>0</v>
      </c>
      <c r="AF547" s="5">
        <v>2021</v>
      </c>
      <c r="AG547" s="5" t="s">
        <v>1551</v>
      </c>
      <c r="AH547" s="14">
        <v>0.06</v>
      </c>
      <c r="AI547" s="5">
        <v>2021</v>
      </c>
      <c r="AJ547" s="5" t="s">
        <v>1551</v>
      </c>
    </row>
    <row r="548" spans="1:40" x14ac:dyDescent="0.25">
      <c r="A548" s="5" t="s">
        <v>3025</v>
      </c>
      <c r="B548" s="5" t="s">
        <v>260</v>
      </c>
      <c r="C548" s="5" t="s">
        <v>259</v>
      </c>
      <c r="D548" s="5" t="s">
        <v>1038</v>
      </c>
      <c r="E548" s="5" t="s">
        <v>263</v>
      </c>
      <c r="F548" s="5" t="s">
        <v>262</v>
      </c>
      <c r="G548" s="5">
        <v>2</v>
      </c>
      <c r="H548" s="5">
        <v>1</v>
      </c>
      <c r="I548" s="5" t="s">
        <v>2712</v>
      </c>
      <c r="J548" s="13">
        <v>1.0002235583859223</v>
      </c>
      <c r="K548" s="8">
        <v>2010</v>
      </c>
      <c r="L548" s="5" t="s">
        <v>261</v>
      </c>
      <c r="M548" s="14">
        <v>97.5</v>
      </c>
      <c r="N548" s="8">
        <v>2010</v>
      </c>
      <c r="O548" s="12" t="s">
        <v>261</v>
      </c>
      <c r="P548" s="14"/>
      <c r="Q548" s="8"/>
      <c r="S548" s="14"/>
      <c r="T548" s="8"/>
      <c r="V548" s="14">
        <v>0</v>
      </c>
      <c r="W548" s="8">
        <v>2015</v>
      </c>
      <c r="X548" s="5" t="s">
        <v>2081</v>
      </c>
      <c r="Y548" s="14">
        <v>0</v>
      </c>
      <c r="Z548" s="8">
        <v>2015</v>
      </c>
      <c r="AA548" s="5" t="s">
        <v>2081</v>
      </c>
      <c r="AB548" s="14">
        <v>0</v>
      </c>
      <c r="AC548" s="8">
        <v>2015</v>
      </c>
      <c r="AD548" s="15" t="s">
        <v>2081</v>
      </c>
      <c r="AE548" s="14">
        <v>100</v>
      </c>
      <c r="AF548" s="8">
        <v>2015</v>
      </c>
      <c r="AG548" s="12" t="s">
        <v>2081</v>
      </c>
      <c r="AH548" s="14"/>
      <c r="AI548" s="8"/>
      <c r="AK548" s="12"/>
      <c r="AL548" s="15"/>
      <c r="AN548" s="14"/>
    </row>
    <row r="549" spans="1:40" x14ac:dyDescent="0.25">
      <c r="A549" s="5" t="s">
        <v>3026</v>
      </c>
      <c r="B549" s="5" t="s">
        <v>1257</v>
      </c>
      <c r="C549" s="5" t="s">
        <v>1256</v>
      </c>
      <c r="D549" s="5" t="s">
        <v>1038</v>
      </c>
      <c r="E549" s="5" t="s">
        <v>1583</v>
      </c>
      <c r="F549" s="5" t="s">
        <v>1255</v>
      </c>
      <c r="G549" s="5">
        <v>2</v>
      </c>
      <c r="H549" s="5">
        <v>1</v>
      </c>
      <c r="I549" s="5" t="s">
        <v>2752</v>
      </c>
      <c r="J549" s="13">
        <v>1.5986991211817605</v>
      </c>
      <c r="K549" s="8">
        <v>2010</v>
      </c>
      <c r="L549" s="5" t="s">
        <v>1254</v>
      </c>
      <c r="M549" s="14">
        <v>82.300003051757798</v>
      </c>
      <c r="N549" s="8">
        <v>2017</v>
      </c>
      <c r="O549" s="12" t="s">
        <v>2086</v>
      </c>
      <c r="P549" s="14">
        <v>4.2</v>
      </c>
      <c r="Q549" s="8">
        <v>2010</v>
      </c>
      <c r="R549" s="5" t="s">
        <v>1254</v>
      </c>
      <c r="S549" s="14"/>
      <c r="T549" s="8"/>
      <c r="V549" s="14">
        <v>0</v>
      </c>
      <c r="W549" s="8">
        <v>2010</v>
      </c>
      <c r="X549" s="5" t="s">
        <v>1254</v>
      </c>
      <c r="Y549" s="14">
        <v>0</v>
      </c>
      <c r="Z549" s="8">
        <v>2010</v>
      </c>
      <c r="AA549" s="5" t="s">
        <v>1254</v>
      </c>
      <c r="AB549" s="14">
        <v>0</v>
      </c>
      <c r="AC549" s="8">
        <v>2010</v>
      </c>
      <c r="AD549" s="15" t="s">
        <v>1254</v>
      </c>
      <c r="AE549" s="14">
        <v>0</v>
      </c>
      <c r="AF549" s="8">
        <v>2010</v>
      </c>
      <c r="AG549" s="12" t="s">
        <v>1254</v>
      </c>
      <c r="AH549" s="14"/>
      <c r="AI549" s="8"/>
      <c r="AK549" s="12"/>
      <c r="AL549" s="15"/>
      <c r="AN549" s="14"/>
    </row>
    <row r="550" spans="1:40" x14ac:dyDescent="0.25">
      <c r="A550" s="5" t="s">
        <v>3027</v>
      </c>
      <c r="B550" s="5" t="s">
        <v>1287</v>
      </c>
      <c r="C550" s="5" t="s">
        <v>1286</v>
      </c>
      <c r="D550" s="5" t="s">
        <v>620</v>
      </c>
      <c r="E550" s="5" t="s">
        <v>2205</v>
      </c>
      <c r="F550" s="5" t="s">
        <v>1285</v>
      </c>
      <c r="G550" s="5">
        <v>1</v>
      </c>
      <c r="H550" s="5">
        <v>2</v>
      </c>
      <c r="I550" s="5" t="s">
        <v>3250</v>
      </c>
      <c r="J550" s="13"/>
      <c r="K550" s="8"/>
      <c r="M550" s="14">
        <v>97.800003051757798</v>
      </c>
      <c r="N550" s="8">
        <v>2015</v>
      </c>
      <c r="O550" s="12" t="s">
        <v>2092</v>
      </c>
      <c r="P550" s="14">
        <v>13.045218087234892</v>
      </c>
      <c r="Q550" s="8"/>
      <c r="R550" s="5" t="s">
        <v>1284</v>
      </c>
      <c r="S550" s="14"/>
      <c r="T550" s="8"/>
      <c r="V550" s="14"/>
      <c r="W550" s="8"/>
      <c r="Y550" s="14"/>
      <c r="Z550" s="8"/>
      <c r="AB550" s="14"/>
      <c r="AC550" s="8"/>
      <c r="AE550" s="14"/>
      <c r="AF550" s="8"/>
      <c r="AH550" s="14"/>
      <c r="AI550" s="8"/>
    </row>
    <row r="551" spans="1:40" x14ac:dyDescent="0.25">
      <c r="A551" s="5" t="s">
        <v>3028</v>
      </c>
      <c r="B551" s="5" t="s">
        <v>542</v>
      </c>
      <c r="C551" s="5" t="s">
        <v>541</v>
      </c>
      <c r="D551" s="5" t="s">
        <v>620</v>
      </c>
      <c r="E551" s="4" t="s">
        <v>2982</v>
      </c>
      <c r="F551" s="5" t="s">
        <v>3073</v>
      </c>
      <c r="G551" s="5">
        <v>2</v>
      </c>
      <c r="H551" s="5">
        <v>1</v>
      </c>
      <c r="I551" s="5" t="s">
        <v>3251</v>
      </c>
      <c r="J551" s="13">
        <v>0.97</v>
      </c>
      <c r="K551" s="5">
        <v>2022</v>
      </c>
      <c r="L551" s="5" t="s">
        <v>3050</v>
      </c>
      <c r="M551" s="12">
        <v>95.22</v>
      </c>
      <c r="N551" s="5">
        <v>2022</v>
      </c>
      <c r="O551" s="5" t="s">
        <v>3050</v>
      </c>
      <c r="P551" s="12">
        <v>9.129999999999999</v>
      </c>
      <c r="Q551" s="5">
        <v>2022</v>
      </c>
      <c r="R551" s="5" t="s">
        <v>3050</v>
      </c>
      <c r="S551" s="12">
        <v>39.649507119386648</v>
      </c>
      <c r="T551" s="5">
        <v>2022</v>
      </c>
      <c r="U551" s="5" t="s">
        <v>3050</v>
      </c>
      <c r="V551" s="12">
        <v>0</v>
      </c>
      <c r="W551" s="5">
        <v>2015</v>
      </c>
      <c r="X551" s="5" t="s">
        <v>2976</v>
      </c>
      <c r="Y551" s="12">
        <v>0</v>
      </c>
      <c r="Z551" s="5">
        <v>2015</v>
      </c>
      <c r="AA551" s="5" t="s">
        <v>2976</v>
      </c>
      <c r="AB551" s="12">
        <v>0</v>
      </c>
      <c r="AC551" s="5">
        <v>2022</v>
      </c>
      <c r="AD551" s="5" t="s">
        <v>3050</v>
      </c>
      <c r="AE551" s="14">
        <v>0</v>
      </c>
      <c r="AF551" s="5">
        <v>2022</v>
      </c>
      <c r="AG551" s="5" t="s">
        <v>3050</v>
      </c>
      <c r="AH551" s="14">
        <v>1.33</v>
      </c>
      <c r="AI551" s="5">
        <v>2022</v>
      </c>
      <c r="AJ551" s="5" t="s">
        <v>3050</v>
      </c>
    </row>
    <row r="552" spans="1:40" x14ac:dyDescent="0.25">
      <c r="A552" s="5" t="s">
        <v>3029</v>
      </c>
      <c r="B552" s="5" t="s">
        <v>1292</v>
      </c>
      <c r="C552" s="5" t="s">
        <v>1291</v>
      </c>
      <c r="D552" s="5" t="s">
        <v>1038</v>
      </c>
      <c r="E552" s="5" t="s">
        <v>1296</v>
      </c>
      <c r="F552" s="5" t="s">
        <v>1295</v>
      </c>
      <c r="G552" s="5">
        <v>1</v>
      </c>
      <c r="H552" s="5">
        <v>1</v>
      </c>
      <c r="I552" s="5" t="s">
        <v>3252</v>
      </c>
      <c r="J552" s="13">
        <v>1.8091272201956028</v>
      </c>
      <c r="K552" s="8">
        <v>2012</v>
      </c>
      <c r="L552" s="5" t="s">
        <v>1294</v>
      </c>
      <c r="M552" s="14">
        <v>85</v>
      </c>
      <c r="N552" s="8">
        <v>2012</v>
      </c>
      <c r="O552" s="12" t="s">
        <v>1294</v>
      </c>
      <c r="P552" s="14">
        <v>14.918508149185083</v>
      </c>
      <c r="Q552" s="8">
        <v>2012</v>
      </c>
      <c r="R552" s="5" t="s">
        <v>1294</v>
      </c>
      <c r="S552" s="14"/>
      <c r="T552" s="8"/>
      <c r="V552" s="14">
        <v>0</v>
      </c>
      <c r="W552" s="8">
        <v>2012</v>
      </c>
      <c r="X552" s="5" t="s">
        <v>2095</v>
      </c>
      <c r="Y552" s="14">
        <v>0</v>
      </c>
      <c r="Z552" s="8">
        <v>2012</v>
      </c>
      <c r="AA552" s="5" t="s">
        <v>2095</v>
      </c>
      <c r="AB552" s="14">
        <v>0</v>
      </c>
      <c r="AC552" s="8">
        <v>2012</v>
      </c>
      <c r="AD552" s="15" t="s">
        <v>2095</v>
      </c>
      <c r="AE552" s="14">
        <v>0</v>
      </c>
      <c r="AF552" s="8">
        <v>2012</v>
      </c>
      <c r="AG552" s="12" t="s">
        <v>2095</v>
      </c>
      <c r="AH552" s="14"/>
      <c r="AI552" s="8"/>
      <c r="AK552" s="12"/>
      <c r="AL552" s="15"/>
      <c r="AN552" s="14"/>
    </row>
    <row r="553" spans="1:40" x14ac:dyDescent="0.25">
      <c r="A553" s="5" t="s">
        <v>3030</v>
      </c>
      <c r="B553" s="5" t="s">
        <v>1300</v>
      </c>
      <c r="C553" s="5" t="s">
        <v>1299</v>
      </c>
      <c r="D553" s="5" t="s">
        <v>1038</v>
      </c>
      <c r="E553" s="5" t="s">
        <v>1303</v>
      </c>
      <c r="F553" s="5" t="s">
        <v>1302</v>
      </c>
      <c r="G553" s="5">
        <v>3</v>
      </c>
      <c r="H553" s="5">
        <v>1</v>
      </c>
      <c r="I553" s="5" t="s">
        <v>3308</v>
      </c>
      <c r="J553" s="13">
        <v>0.85132358829282384</v>
      </c>
      <c r="K553" s="8">
        <v>2017</v>
      </c>
      <c r="L553" s="5" t="s">
        <v>2098</v>
      </c>
      <c r="M553" s="14">
        <v>100</v>
      </c>
      <c r="N553" s="8">
        <v>2017</v>
      </c>
      <c r="O553" s="12" t="s">
        <v>2098</v>
      </c>
      <c r="P553" s="14">
        <v>6</v>
      </c>
      <c r="Q553" s="8">
        <v>2012</v>
      </c>
      <c r="R553" s="5" t="s">
        <v>1301</v>
      </c>
      <c r="S553" s="14"/>
      <c r="T553" s="8"/>
      <c r="V553" s="14">
        <v>0.6168080185042405</v>
      </c>
      <c r="W553" s="8">
        <v>2017</v>
      </c>
      <c r="X553" s="5" t="s">
        <v>2098</v>
      </c>
      <c r="Y553" s="14">
        <v>8.5776407093292288</v>
      </c>
      <c r="Z553" s="8">
        <v>2017</v>
      </c>
      <c r="AA553" s="5" t="s">
        <v>2098</v>
      </c>
      <c r="AB553" s="14">
        <v>0</v>
      </c>
      <c r="AC553" s="8">
        <v>2017</v>
      </c>
      <c r="AD553" s="15" t="s">
        <v>2098</v>
      </c>
      <c r="AE553" s="14">
        <v>100</v>
      </c>
      <c r="AF553" s="8">
        <v>2017</v>
      </c>
      <c r="AG553" s="12" t="s">
        <v>2098</v>
      </c>
      <c r="AH553" s="14"/>
      <c r="AI553" s="8"/>
      <c r="AK553" s="12"/>
      <c r="AL553" s="15"/>
      <c r="AN553" s="14"/>
    </row>
    <row r="554" spans="1:40" x14ac:dyDescent="0.25">
      <c r="A554" s="5" t="s">
        <v>3031</v>
      </c>
      <c r="B554" s="5" t="s">
        <v>11</v>
      </c>
      <c r="C554" s="5" t="s">
        <v>570</v>
      </c>
      <c r="D554" s="5" t="s">
        <v>620</v>
      </c>
      <c r="E554" s="4" t="s">
        <v>12</v>
      </c>
      <c r="F554" s="4" t="s">
        <v>569</v>
      </c>
      <c r="G554" s="5">
        <v>1</v>
      </c>
      <c r="H554" s="5">
        <v>1</v>
      </c>
      <c r="I554" s="5" t="s">
        <v>3254</v>
      </c>
      <c r="J554" s="13">
        <v>0.84</v>
      </c>
      <c r="K554" s="5">
        <v>2021</v>
      </c>
      <c r="L554" s="5" t="s">
        <v>1552</v>
      </c>
      <c r="M554" s="12">
        <v>35.61</v>
      </c>
      <c r="N554" s="5">
        <v>2021</v>
      </c>
      <c r="O554" s="5" t="s">
        <v>1552</v>
      </c>
      <c r="P554" s="12">
        <v>4.71</v>
      </c>
      <c r="Q554" s="5">
        <v>2021</v>
      </c>
      <c r="R554" s="5" t="s">
        <v>1552</v>
      </c>
      <c r="S554" s="12">
        <v>57.537154989384284</v>
      </c>
      <c r="T554" s="5">
        <v>2021</v>
      </c>
      <c r="U554" s="5" t="s">
        <v>1552</v>
      </c>
      <c r="V554" s="12">
        <v>0</v>
      </c>
      <c r="W554" s="5">
        <v>2013</v>
      </c>
      <c r="X554" s="5" t="s">
        <v>1495</v>
      </c>
      <c r="Y554" s="12">
        <v>0</v>
      </c>
      <c r="Z554" s="5">
        <v>2013</v>
      </c>
      <c r="AA554" s="5" t="s">
        <v>1495</v>
      </c>
      <c r="AB554" s="12">
        <v>0</v>
      </c>
      <c r="AC554" s="5">
        <v>2021</v>
      </c>
      <c r="AD554" s="5" t="s">
        <v>1552</v>
      </c>
      <c r="AE554" s="14">
        <v>0</v>
      </c>
      <c r="AF554" s="5">
        <v>2021</v>
      </c>
      <c r="AG554" s="5" t="s">
        <v>1552</v>
      </c>
      <c r="AH554" s="14">
        <v>0.97</v>
      </c>
      <c r="AI554" s="5">
        <v>2021</v>
      </c>
      <c r="AJ554" s="5" t="s">
        <v>1552</v>
      </c>
    </row>
    <row r="555" spans="1:40" x14ac:dyDescent="0.25">
      <c r="A555" s="5" t="s">
        <v>3032</v>
      </c>
      <c r="B555" s="5" t="s">
        <v>11</v>
      </c>
      <c r="C555" s="5" t="s">
        <v>570</v>
      </c>
      <c r="D555" s="5" t="s">
        <v>360</v>
      </c>
      <c r="E555" s="5" t="s">
        <v>574</v>
      </c>
      <c r="F555" s="5" t="s">
        <v>573</v>
      </c>
      <c r="G555" s="5">
        <v>2</v>
      </c>
      <c r="H555" s="5">
        <v>1</v>
      </c>
      <c r="I555" s="5" t="s">
        <v>2713</v>
      </c>
      <c r="J555" s="13">
        <v>0.70929821735803233</v>
      </c>
      <c r="K555" s="8">
        <v>2014</v>
      </c>
      <c r="L555" s="5" t="s">
        <v>2109</v>
      </c>
      <c r="M555" s="14">
        <v>85</v>
      </c>
      <c r="N555" s="8">
        <v>2015</v>
      </c>
      <c r="O555" s="12" t="s">
        <v>2109</v>
      </c>
      <c r="P555" s="14">
        <v>9</v>
      </c>
      <c r="Q555" s="8">
        <v>2008</v>
      </c>
      <c r="R555" s="5" t="s">
        <v>572</v>
      </c>
      <c r="S555" s="14"/>
      <c r="T555" s="8"/>
      <c r="V555" s="14">
        <v>0</v>
      </c>
      <c r="W555" s="8">
        <v>2015</v>
      </c>
      <c r="X555" s="5" t="s">
        <v>2109</v>
      </c>
      <c r="Y555" s="14">
        <v>0</v>
      </c>
      <c r="Z555" s="8">
        <v>2015</v>
      </c>
      <c r="AA555" s="5" t="s">
        <v>2109</v>
      </c>
      <c r="AB555" s="14">
        <v>0</v>
      </c>
      <c r="AC555" s="8">
        <v>2015</v>
      </c>
      <c r="AD555" s="15" t="s">
        <v>2109</v>
      </c>
      <c r="AE555" s="14">
        <v>0</v>
      </c>
      <c r="AF555" s="8">
        <v>2015</v>
      </c>
      <c r="AG555" s="12" t="s">
        <v>2109</v>
      </c>
      <c r="AH555" s="14"/>
      <c r="AI555" s="8"/>
      <c r="AK555" s="12"/>
      <c r="AL555" s="15"/>
      <c r="AN555" s="14"/>
    </row>
    <row r="556" spans="1:40" x14ac:dyDescent="0.25">
      <c r="A556" s="5" t="s">
        <v>3033</v>
      </c>
      <c r="B556" s="5" t="s">
        <v>5</v>
      </c>
      <c r="C556" s="5" t="s">
        <v>990</v>
      </c>
      <c r="D556" s="5" t="s">
        <v>620</v>
      </c>
      <c r="E556" s="4" t="s">
        <v>6</v>
      </c>
      <c r="F556" s="4" t="s">
        <v>996</v>
      </c>
      <c r="G556" s="5">
        <v>1</v>
      </c>
      <c r="H556" s="5">
        <v>3</v>
      </c>
      <c r="I556" s="5" t="s">
        <v>3255</v>
      </c>
      <c r="J556" s="13">
        <v>1.18</v>
      </c>
      <c r="K556" s="5">
        <v>2021</v>
      </c>
      <c r="L556" s="5" t="s">
        <v>1553</v>
      </c>
      <c r="M556" s="12">
        <v>90.2</v>
      </c>
      <c r="N556" s="5">
        <v>2021</v>
      </c>
      <c r="O556" s="5" t="s">
        <v>1553</v>
      </c>
      <c r="P556" s="12">
        <v>15.280000000000001</v>
      </c>
      <c r="Q556" s="5">
        <v>2021</v>
      </c>
      <c r="R556" s="5" t="s">
        <v>1553</v>
      </c>
      <c r="S556" s="12">
        <v>49.869109947643977</v>
      </c>
      <c r="T556" s="5">
        <v>2021</v>
      </c>
      <c r="U556" s="5" t="s">
        <v>1553</v>
      </c>
      <c r="V556" s="12">
        <v>0</v>
      </c>
      <c r="W556" s="5">
        <f>2010-3</f>
        <v>2007</v>
      </c>
      <c r="X556" s="5" t="s">
        <v>1494</v>
      </c>
      <c r="Y556" s="12">
        <v>0</v>
      </c>
      <c r="Z556" s="5">
        <f>2010-3</f>
        <v>2007</v>
      </c>
      <c r="AA556" s="5" t="s">
        <v>1494</v>
      </c>
      <c r="AB556" s="12">
        <v>0</v>
      </c>
      <c r="AC556" s="5">
        <v>2021</v>
      </c>
      <c r="AD556" s="5" t="s">
        <v>1553</v>
      </c>
      <c r="AE556" s="14">
        <v>100</v>
      </c>
      <c r="AF556" s="5">
        <v>2021</v>
      </c>
      <c r="AG556" s="5" t="s">
        <v>1553</v>
      </c>
      <c r="AH556" s="14">
        <v>90.2</v>
      </c>
      <c r="AI556" s="5">
        <v>2021</v>
      </c>
      <c r="AJ556" s="5" t="s">
        <v>1553</v>
      </c>
    </row>
    <row r="557" spans="1:40" x14ac:dyDescent="0.25">
      <c r="A557" s="5" t="s">
        <v>3034</v>
      </c>
      <c r="B557" s="5" t="s">
        <v>586</v>
      </c>
      <c r="C557" s="5" t="s">
        <v>585</v>
      </c>
      <c r="D557" s="5" t="s">
        <v>360</v>
      </c>
      <c r="E557" s="6" t="s">
        <v>3062</v>
      </c>
      <c r="F557" s="4" t="s">
        <v>3316</v>
      </c>
      <c r="G557" s="5">
        <v>2</v>
      </c>
      <c r="H557" s="5">
        <v>2</v>
      </c>
      <c r="I557" s="5" t="s">
        <v>3317</v>
      </c>
      <c r="J557" s="13">
        <v>0.97</v>
      </c>
      <c r="K557" s="5">
        <v>2021</v>
      </c>
      <c r="L557" s="5" t="s">
        <v>3055</v>
      </c>
      <c r="M557" s="12">
        <v>34.82</v>
      </c>
      <c r="N557" s="5">
        <v>2021</v>
      </c>
      <c r="O557" s="5" t="s">
        <v>3055</v>
      </c>
      <c r="P557" s="12">
        <v>8.07</v>
      </c>
      <c r="Q557" s="5">
        <v>2021</v>
      </c>
      <c r="R557" s="5" t="s">
        <v>3055</v>
      </c>
      <c r="S557" s="12"/>
      <c r="V557" s="12">
        <v>0</v>
      </c>
      <c r="W557" s="5">
        <v>2014</v>
      </c>
      <c r="X557" s="5" t="s">
        <v>583</v>
      </c>
      <c r="Y557" s="12">
        <v>0</v>
      </c>
      <c r="Z557" s="5">
        <v>2014</v>
      </c>
      <c r="AA557" s="5" t="s">
        <v>583</v>
      </c>
      <c r="AB557" s="12">
        <v>0</v>
      </c>
      <c r="AC557" s="5">
        <v>2021</v>
      </c>
      <c r="AD557" s="5" t="s">
        <v>3055</v>
      </c>
      <c r="AE557" s="14">
        <v>0</v>
      </c>
      <c r="AF557" s="5">
        <v>2021</v>
      </c>
      <c r="AG557" s="5" t="s">
        <v>3055</v>
      </c>
      <c r="AH557" s="14">
        <v>1.96</v>
      </c>
      <c r="AI557" s="5">
        <v>2021</v>
      </c>
      <c r="AJ557" s="5" t="s">
        <v>3055</v>
      </c>
    </row>
    <row r="558" spans="1:40" x14ac:dyDescent="0.25">
      <c r="A558" s="5" t="s">
        <v>3035</v>
      </c>
      <c r="B558" s="5" t="s">
        <v>1000</v>
      </c>
      <c r="C558" s="5" t="s">
        <v>999</v>
      </c>
      <c r="D558" s="5" t="s">
        <v>620</v>
      </c>
      <c r="E558" s="5" t="s">
        <v>1001</v>
      </c>
      <c r="F558" s="5" t="s">
        <v>998</v>
      </c>
      <c r="G558" s="5">
        <v>1</v>
      </c>
      <c r="H558" s="5">
        <v>1</v>
      </c>
      <c r="I558" s="5" t="s">
        <v>3257</v>
      </c>
      <c r="J558" s="13">
        <v>1.02437071044765</v>
      </c>
      <c r="K558" s="8">
        <v>2016</v>
      </c>
      <c r="L558" s="5" t="s">
        <v>997</v>
      </c>
      <c r="M558" s="14">
        <v>100</v>
      </c>
      <c r="N558" s="8">
        <v>2019</v>
      </c>
      <c r="O558" s="12" t="s">
        <v>2104</v>
      </c>
      <c r="P558" s="14">
        <v>7.0000000000000009</v>
      </c>
      <c r="Q558" s="8">
        <v>2016</v>
      </c>
      <c r="R558" s="5" t="s">
        <v>997</v>
      </c>
      <c r="S558" s="14"/>
      <c r="T558" s="8"/>
      <c r="V558" s="14">
        <v>0</v>
      </c>
      <c r="W558" s="8">
        <v>2016</v>
      </c>
      <c r="X558" s="5" t="s">
        <v>997</v>
      </c>
      <c r="Y558" s="14">
        <v>0</v>
      </c>
      <c r="Z558" s="8">
        <v>2016</v>
      </c>
      <c r="AA558" s="5" t="s">
        <v>997</v>
      </c>
      <c r="AB558" s="14">
        <v>24.572649572649574</v>
      </c>
      <c r="AC558" s="8">
        <v>2016</v>
      </c>
      <c r="AD558" s="15" t="s">
        <v>997</v>
      </c>
      <c r="AE558" s="14">
        <v>0</v>
      </c>
      <c r="AF558" s="8">
        <v>2016</v>
      </c>
      <c r="AG558" s="12" t="s">
        <v>997</v>
      </c>
      <c r="AH558" s="14"/>
      <c r="AI558" s="8"/>
      <c r="AK558" s="12"/>
      <c r="AL558" s="15"/>
      <c r="AN558" s="14"/>
    </row>
    <row r="559" spans="1:40" x14ac:dyDescent="0.25">
      <c r="A559" s="5" t="s">
        <v>3036</v>
      </c>
      <c r="B559" s="5" t="s">
        <v>327</v>
      </c>
      <c r="C559" s="5" t="s">
        <v>326</v>
      </c>
      <c r="D559" s="5" t="s">
        <v>35</v>
      </c>
      <c r="E559" s="5" t="s">
        <v>331</v>
      </c>
      <c r="F559" s="5" t="s">
        <v>330</v>
      </c>
      <c r="G559" s="5">
        <v>1</v>
      </c>
      <c r="H559" s="5">
        <v>2</v>
      </c>
      <c r="I559" s="5" t="s">
        <v>2714</v>
      </c>
      <c r="J559" s="13">
        <v>3.0514852945347291</v>
      </c>
      <c r="K559" s="8">
        <v>2011</v>
      </c>
      <c r="L559" s="5" t="s">
        <v>329</v>
      </c>
      <c r="M559" s="14">
        <v>100</v>
      </c>
      <c r="N559" s="8">
        <v>2015</v>
      </c>
      <c r="O559" s="12" t="s">
        <v>2105</v>
      </c>
      <c r="P559" s="14">
        <v>24.24697288101671</v>
      </c>
      <c r="Q559" s="8">
        <v>2011</v>
      </c>
      <c r="R559" s="5" t="s">
        <v>329</v>
      </c>
      <c r="S559" s="14"/>
      <c r="T559" s="8"/>
      <c r="V559" s="14">
        <v>0</v>
      </c>
      <c r="W559" s="8">
        <v>2017</v>
      </c>
      <c r="X559" s="5" t="s">
        <v>2105</v>
      </c>
      <c r="Y559" s="14">
        <v>24.58056871308683</v>
      </c>
      <c r="Z559" s="8">
        <v>2017</v>
      </c>
      <c r="AA559" s="5" t="s">
        <v>2105</v>
      </c>
      <c r="AB559" s="14">
        <v>0</v>
      </c>
      <c r="AC559" s="8">
        <v>2017</v>
      </c>
      <c r="AD559" s="15" t="s">
        <v>2105</v>
      </c>
      <c r="AE559" s="14">
        <v>0</v>
      </c>
      <c r="AF559" s="8">
        <v>2017</v>
      </c>
      <c r="AG559" s="12" t="s">
        <v>2105</v>
      </c>
      <c r="AH559" s="14"/>
      <c r="AI559" s="8"/>
      <c r="AK559" s="12"/>
      <c r="AL559" s="15"/>
      <c r="AN559" s="14"/>
    </row>
    <row r="560" spans="1:40" x14ac:dyDescent="0.25">
      <c r="A560" s="5" t="s">
        <v>3037</v>
      </c>
      <c r="B560" s="5" t="s">
        <v>9</v>
      </c>
      <c r="C560" s="5" t="s">
        <v>593</v>
      </c>
      <c r="D560" s="5" t="s">
        <v>620</v>
      </c>
      <c r="E560" s="4" t="s">
        <v>10</v>
      </c>
      <c r="F560" s="4" t="s">
        <v>592</v>
      </c>
      <c r="G560" s="5">
        <v>2</v>
      </c>
      <c r="I560" s="5" t="s">
        <v>3309</v>
      </c>
      <c r="J560" s="13">
        <v>0.56000000000000005</v>
      </c>
      <c r="K560" s="5">
        <v>2021</v>
      </c>
      <c r="L560" s="5" t="s">
        <v>1554</v>
      </c>
      <c r="M560" s="12">
        <v>25.39</v>
      </c>
      <c r="N560" s="5">
        <v>2021</v>
      </c>
      <c r="O560" s="5" t="s">
        <v>1554</v>
      </c>
      <c r="P560" s="12">
        <v>15.11</v>
      </c>
      <c r="Q560" s="5">
        <v>2021</v>
      </c>
      <c r="R560" s="5" t="s">
        <v>1554</v>
      </c>
      <c r="S560" s="12">
        <v>48.378557246856388</v>
      </c>
      <c r="T560" s="5">
        <v>2021</v>
      </c>
      <c r="U560" s="5" t="s">
        <v>1554</v>
      </c>
      <c r="V560" s="12">
        <v>1.7684280076592562</v>
      </c>
      <c r="W560" s="5">
        <v>2015</v>
      </c>
      <c r="X560" s="5" t="s">
        <v>2126</v>
      </c>
      <c r="Y560" s="12">
        <v>0</v>
      </c>
      <c r="Z560" s="5">
        <v>2015</v>
      </c>
      <c r="AA560" s="5" t="s">
        <v>2126</v>
      </c>
      <c r="AB560" s="12">
        <v>0</v>
      </c>
      <c r="AC560" s="5">
        <v>2021</v>
      </c>
      <c r="AD560" s="5" t="s">
        <v>1554</v>
      </c>
      <c r="AE560" s="14">
        <v>0</v>
      </c>
      <c r="AF560" s="5">
        <v>2021</v>
      </c>
      <c r="AG560" s="5" t="s">
        <v>1554</v>
      </c>
      <c r="AH560" s="14">
        <v>1.77</v>
      </c>
      <c r="AI560" s="5">
        <v>2021</v>
      </c>
      <c r="AJ560" s="5" t="s">
        <v>1554</v>
      </c>
    </row>
    <row r="561" spans="1:40" x14ac:dyDescent="0.25">
      <c r="A561" s="5" t="s">
        <v>3038</v>
      </c>
      <c r="B561" s="5" t="s">
        <v>9</v>
      </c>
      <c r="C561" s="5" t="s">
        <v>593</v>
      </c>
      <c r="D561" s="5" t="s">
        <v>360</v>
      </c>
      <c r="E561" s="5" t="s">
        <v>599</v>
      </c>
      <c r="F561" s="5" t="s">
        <v>598</v>
      </c>
      <c r="G561" s="5">
        <v>2</v>
      </c>
      <c r="H561" s="5">
        <v>2</v>
      </c>
      <c r="I561" s="5" t="s">
        <v>2715</v>
      </c>
      <c r="J561" s="13">
        <v>0.71232876712328763</v>
      </c>
      <c r="K561" s="8">
        <v>2012</v>
      </c>
      <c r="L561" s="5" t="s">
        <v>597</v>
      </c>
      <c r="M561" s="14">
        <v>50</v>
      </c>
      <c r="N561" s="8">
        <v>2012</v>
      </c>
      <c r="O561" s="12" t="s">
        <v>597</v>
      </c>
      <c r="P561" s="14">
        <v>8.6</v>
      </c>
      <c r="Q561" s="8">
        <v>2012</v>
      </c>
      <c r="R561" s="5" t="s">
        <v>597</v>
      </c>
      <c r="S561" s="14"/>
      <c r="T561" s="8"/>
      <c r="V561" s="14">
        <v>0</v>
      </c>
      <c r="W561" s="8">
        <v>2015</v>
      </c>
      <c r="X561" s="5" t="s">
        <v>2116</v>
      </c>
      <c r="Y561" s="14">
        <v>0</v>
      </c>
      <c r="Z561" s="8">
        <v>2015</v>
      </c>
      <c r="AA561" s="5" t="s">
        <v>2116</v>
      </c>
      <c r="AB561" s="14">
        <v>0</v>
      </c>
      <c r="AC561" s="8">
        <v>2015</v>
      </c>
      <c r="AD561" s="15" t="s">
        <v>2116</v>
      </c>
      <c r="AE561" s="14">
        <v>0</v>
      </c>
      <c r="AF561" s="8">
        <v>2015</v>
      </c>
      <c r="AG561" s="12" t="s">
        <v>2116</v>
      </c>
      <c r="AH561" s="14"/>
      <c r="AI561" s="8"/>
      <c r="AK561" s="12"/>
      <c r="AL561" s="15"/>
      <c r="AN561" s="14"/>
    </row>
    <row r="562" spans="1:40" x14ac:dyDescent="0.25">
      <c r="A562" s="5" t="s">
        <v>3259</v>
      </c>
      <c r="B562" s="5" t="s">
        <v>9</v>
      </c>
      <c r="C562" s="5" t="s">
        <v>593</v>
      </c>
      <c r="D562" s="5" t="s">
        <v>360</v>
      </c>
      <c r="E562" s="5" t="s">
        <v>596</v>
      </c>
      <c r="F562" s="5" t="s">
        <v>595</v>
      </c>
      <c r="G562" s="5">
        <v>2</v>
      </c>
      <c r="H562" s="5">
        <v>2</v>
      </c>
      <c r="I562" s="5" t="s">
        <v>2716</v>
      </c>
      <c r="J562" s="13">
        <v>0.66417600664175835</v>
      </c>
      <c r="K562" s="8">
        <v>2014</v>
      </c>
      <c r="L562" s="5" t="s">
        <v>594</v>
      </c>
      <c r="M562" s="14">
        <v>99</v>
      </c>
      <c r="N562" s="8">
        <v>2014</v>
      </c>
      <c r="O562" s="12" t="s">
        <v>594</v>
      </c>
      <c r="P562" s="14">
        <v>10.199999999999998</v>
      </c>
      <c r="Q562" s="8">
        <v>2014</v>
      </c>
      <c r="R562" s="5" t="s">
        <v>594</v>
      </c>
      <c r="S562" s="14"/>
      <c r="T562" s="8"/>
      <c r="V562" s="14">
        <v>5.7603684610685564</v>
      </c>
      <c r="W562" s="8">
        <v>2015</v>
      </c>
      <c r="X562" s="5" t="s">
        <v>2127</v>
      </c>
      <c r="Y562" s="14">
        <v>0</v>
      </c>
      <c r="Z562" s="8">
        <v>2015</v>
      </c>
      <c r="AA562" s="5" t="s">
        <v>2127</v>
      </c>
      <c r="AB562" s="14">
        <v>0</v>
      </c>
      <c r="AC562" s="8">
        <v>2015</v>
      </c>
      <c r="AD562" s="15" t="s">
        <v>2127</v>
      </c>
      <c r="AE562" s="14">
        <v>0</v>
      </c>
      <c r="AF562" s="8">
        <v>2015</v>
      </c>
      <c r="AG562" s="12" t="s">
        <v>2127</v>
      </c>
      <c r="AH562" s="14"/>
      <c r="AI562" s="8"/>
      <c r="AK562" s="12"/>
      <c r="AL562" s="15"/>
      <c r="AN562" s="14"/>
    </row>
    <row r="563" spans="1:40" x14ac:dyDescent="0.25">
      <c r="A563" s="5" t="s">
        <v>3260</v>
      </c>
      <c r="B563" s="5" t="s">
        <v>9</v>
      </c>
      <c r="C563" s="5" t="s">
        <v>593</v>
      </c>
      <c r="D563" s="5" t="s">
        <v>360</v>
      </c>
      <c r="E563" s="5" t="s">
        <v>2225</v>
      </c>
      <c r="F563" s="5" t="s">
        <v>607</v>
      </c>
      <c r="G563" s="5">
        <v>2</v>
      </c>
      <c r="H563" s="5">
        <v>3</v>
      </c>
      <c r="I563" s="5" t="s">
        <v>2717</v>
      </c>
      <c r="J563" s="13"/>
      <c r="K563" s="8"/>
      <c r="M563" s="14">
        <v>92</v>
      </c>
      <c r="N563" s="8">
        <v>2015</v>
      </c>
      <c r="O563" s="12" t="s">
        <v>2125</v>
      </c>
      <c r="P563" s="14">
        <v>7.0000000000000009</v>
      </c>
      <c r="Q563" s="8"/>
      <c r="R563" s="5" t="s">
        <v>606</v>
      </c>
      <c r="S563" s="14"/>
      <c r="T563" s="8"/>
      <c r="V563" s="14">
        <v>7.8362573303254566</v>
      </c>
      <c r="W563" s="8">
        <v>2015</v>
      </c>
      <c r="X563" s="5" t="s">
        <v>2125</v>
      </c>
      <c r="Y563" s="14">
        <v>0</v>
      </c>
      <c r="Z563" s="8">
        <v>2015</v>
      </c>
      <c r="AA563" s="5" t="s">
        <v>2125</v>
      </c>
      <c r="AB563" s="14">
        <v>0</v>
      </c>
      <c r="AC563" s="8">
        <v>2015</v>
      </c>
      <c r="AD563" s="15" t="s">
        <v>2125</v>
      </c>
      <c r="AE563" s="14">
        <v>0</v>
      </c>
      <c r="AF563" s="8">
        <v>2015</v>
      </c>
      <c r="AG563" s="12" t="s">
        <v>2125</v>
      </c>
      <c r="AH563" s="14"/>
      <c r="AI563" s="8"/>
      <c r="AK563" s="12"/>
      <c r="AL563" s="15"/>
      <c r="AN563" s="14"/>
    </row>
    <row r="564" spans="1:40" x14ac:dyDescent="0.25">
      <c r="A564" s="5" t="s">
        <v>3261</v>
      </c>
      <c r="B564" s="5" t="s">
        <v>9</v>
      </c>
      <c r="C564" s="5" t="s">
        <v>593</v>
      </c>
      <c r="D564" s="5" t="s">
        <v>360</v>
      </c>
      <c r="E564" s="5" t="s">
        <v>2224</v>
      </c>
      <c r="F564" s="5" t="s">
        <v>604</v>
      </c>
      <c r="G564" s="5">
        <v>2</v>
      </c>
      <c r="H564" s="5">
        <v>3</v>
      </c>
      <c r="I564" s="5" t="s">
        <v>2718</v>
      </c>
      <c r="J564" s="13">
        <v>0.76712328767123272</v>
      </c>
      <c r="K564" s="8">
        <v>2012</v>
      </c>
      <c r="L564" s="5" t="s">
        <v>603</v>
      </c>
      <c r="M564" s="14">
        <v>100</v>
      </c>
      <c r="N564" s="8">
        <v>2015</v>
      </c>
      <c r="O564" s="12" t="s">
        <v>2124</v>
      </c>
      <c r="P564" s="14">
        <v>11</v>
      </c>
      <c r="Q564" s="8">
        <v>2012</v>
      </c>
      <c r="R564" s="5" t="s">
        <v>603</v>
      </c>
      <c r="S564" s="14"/>
      <c r="T564" s="8"/>
      <c r="V564" s="14">
        <v>0</v>
      </c>
      <c r="W564" s="8">
        <v>2015</v>
      </c>
      <c r="X564" s="5" t="s">
        <v>2124</v>
      </c>
      <c r="Y564" s="14">
        <v>0</v>
      </c>
      <c r="Z564" s="8">
        <v>2015</v>
      </c>
      <c r="AA564" s="5" t="s">
        <v>2124</v>
      </c>
      <c r="AB564" s="14">
        <v>0</v>
      </c>
      <c r="AC564" s="8">
        <v>2015</v>
      </c>
      <c r="AD564" s="15" t="s">
        <v>2124</v>
      </c>
      <c r="AE564" s="14">
        <v>0</v>
      </c>
      <c r="AF564" s="8">
        <v>2015</v>
      </c>
      <c r="AG564" s="12" t="s">
        <v>2124</v>
      </c>
      <c r="AH564" s="14"/>
      <c r="AI564" s="8"/>
      <c r="AK564" s="12"/>
      <c r="AL564" s="15"/>
      <c r="AN564" s="14"/>
    </row>
    <row r="565" spans="1:40" x14ac:dyDescent="0.25">
      <c r="A565" s="5" t="s">
        <v>3262</v>
      </c>
      <c r="B565" s="5" t="s">
        <v>9</v>
      </c>
      <c r="C565" s="5" t="s">
        <v>593</v>
      </c>
      <c r="D565" s="5" t="s">
        <v>360</v>
      </c>
      <c r="E565" s="5" t="s">
        <v>602</v>
      </c>
      <c r="F565" s="5" t="s">
        <v>601</v>
      </c>
      <c r="G565" s="5">
        <v>2</v>
      </c>
      <c r="H565" s="5">
        <v>2</v>
      </c>
      <c r="I565" s="5" t="s">
        <v>2719</v>
      </c>
      <c r="J565" s="13">
        <v>0.65753424657533777</v>
      </c>
      <c r="K565" s="8">
        <v>2012</v>
      </c>
      <c r="L565" s="5" t="s">
        <v>600</v>
      </c>
      <c r="M565" s="14">
        <v>95</v>
      </c>
      <c r="N565" s="8">
        <v>2015</v>
      </c>
      <c r="O565" s="12" t="s">
        <v>2120</v>
      </c>
      <c r="P565" s="14">
        <v>9.1</v>
      </c>
      <c r="Q565" s="8">
        <v>2012</v>
      </c>
      <c r="R565" s="5" t="s">
        <v>600</v>
      </c>
      <c r="S565" s="14"/>
      <c r="T565" s="8"/>
      <c r="V565" s="14">
        <v>0</v>
      </c>
      <c r="W565" s="8">
        <v>2015</v>
      </c>
      <c r="X565" s="5" t="s">
        <v>2120</v>
      </c>
      <c r="Y565" s="14">
        <v>0</v>
      </c>
      <c r="Z565" s="8">
        <v>2015</v>
      </c>
      <c r="AA565" s="5" t="s">
        <v>2120</v>
      </c>
      <c r="AB565" s="14">
        <v>0</v>
      </c>
      <c r="AC565" s="8">
        <v>2015</v>
      </c>
      <c r="AD565" s="15" t="s">
        <v>2120</v>
      </c>
      <c r="AE565" s="14">
        <v>0</v>
      </c>
      <c r="AF565" s="8">
        <v>2015</v>
      </c>
      <c r="AG565" s="12" t="s">
        <v>2120</v>
      </c>
      <c r="AH565" s="14"/>
      <c r="AI565" s="8"/>
      <c r="AK565" s="12"/>
      <c r="AL565" s="15"/>
      <c r="AN565" s="14"/>
    </row>
    <row r="566" spans="1:40" x14ac:dyDescent="0.25">
      <c r="A566" s="5" t="s">
        <v>3263</v>
      </c>
      <c r="B566" s="5" t="s">
        <v>9</v>
      </c>
      <c r="C566" s="5" t="s">
        <v>593</v>
      </c>
      <c r="D566" s="5" t="s">
        <v>360</v>
      </c>
      <c r="E566" s="5" t="s">
        <v>613</v>
      </c>
      <c r="F566" s="5" t="s">
        <v>612</v>
      </c>
      <c r="G566" s="5">
        <v>2</v>
      </c>
      <c r="H566" s="15">
        <v>3</v>
      </c>
      <c r="I566" s="5" t="s">
        <v>2753</v>
      </c>
      <c r="J566" s="13"/>
      <c r="K566" s="8"/>
      <c r="M566" s="14">
        <v>95</v>
      </c>
      <c r="N566" s="8">
        <v>2015</v>
      </c>
      <c r="O566" s="12" t="s">
        <v>2122</v>
      </c>
      <c r="P566" s="14">
        <v>40</v>
      </c>
      <c r="Q566" s="8"/>
      <c r="R566" s="5" t="s">
        <v>611</v>
      </c>
      <c r="S566" s="14"/>
      <c r="T566" s="8"/>
      <c r="V566" s="14">
        <v>0</v>
      </c>
      <c r="W566" s="8">
        <v>2015</v>
      </c>
      <c r="X566" s="5" t="s">
        <v>2122</v>
      </c>
      <c r="Y566" s="14">
        <v>0</v>
      </c>
      <c r="Z566" s="8">
        <v>2015</v>
      </c>
      <c r="AA566" s="5" t="s">
        <v>2122</v>
      </c>
      <c r="AB566" s="14">
        <v>0</v>
      </c>
      <c r="AC566" s="8">
        <v>2015</v>
      </c>
      <c r="AD566" s="15" t="s">
        <v>2122</v>
      </c>
      <c r="AE566" s="14">
        <v>0</v>
      </c>
      <c r="AF566" s="8">
        <v>2015</v>
      </c>
      <c r="AG566" s="12" t="s">
        <v>2122</v>
      </c>
      <c r="AH566" s="14"/>
      <c r="AI566" s="8"/>
      <c r="AK566" s="12"/>
      <c r="AL566" s="15"/>
      <c r="AN566" s="14"/>
    </row>
    <row r="567" spans="1:40" x14ac:dyDescent="0.25">
      <c r="A567" s="5" t="s">
        <v>3264</v>
      </c>
      <c r="B567" s="5" t="s">
        <v>9</v>
      </c>
      <c r="C567" s="5" t="s">
        <v>593</v>
      </c>
      <c r="D567" s="5" t="s">
        <v>360</v>
      </c>
      <c r="E567" s="5" t="s">
        <v>2221</v>
      </c>
      <c r="F567" s="5" t="s">
        <v>615</v>
      </c>
      <c r="G567" s="5">
        <v>2</v>
      </c>
      <c r="H567" s="5">
        <v>2</v>
      </c>
      <c r="I567" s="5" t="s">
        <v>2754</v>
      </c>
      <c r="J567" s="13"/>
      <c r="K567" s="8"/>
      <c r="M567" s="14"/>
      <c r="N567" s="8"/>
      <c r="P567" s="14">
        <v>23</v>
      </c>
      <c r="Q567" s="8"/>
      <c r="R567" s="5" t="s">
        <v>614</v>
      </c>
      <c r="S567" s="14"/>
      <c r="T567" s="8"/>
      <c r="V567" s="14">
        <v>0</v>
      </c>
      <c r="W567" s="8">
        <v>2015</v>
      </c>
      <c r="X567" s="5" t="s">
        <v>2121</v>
      </c>
      <c r="Y567" s="14">
        <v>0</v>
      </c>
      <c r="Z567" s="8">
        <v>2015</v>
      </c>
      <c r="AA567" s="5" t="s">
        <v>2121</v>
      </c>
      <c r="AB567" s="14">
        <v>0</v>
      </c>
      <c r="AC567" s="8">
        <v>2015</v>
      </c>
      <c r="AD567" s="15" t="s">
        <v>2121</v>
      </c>
      <c r="AE567" s="14">
        <v>0</v>
      </c>
      <c r="AF567" s="8">
        <v>2015</v>
      </c>
      <c r="AG567" s="12" t="s">
        <v>2121</v>
      </c>
      <c r="AH567" s="14"/>
      <c r="AI567" s="8"/>
      <c r="AK567" s="12"/>
      <c r="AL567" s="15"/>
      <c r="AN567" s="14"/>
    </row>
  </sheetData>
  <autoFilter ref="A4:AI567"/>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99"/>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570312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15" width="15.7109375" style="4" customWidth="1"/>
    <col min="16" max="19" width="10.7109375" style="4" customWidth="1"/>
    <col min="20" max="21" width="9.140625" style="5"/>
    <col min="22" max="22" width="37.7109375" style="5" bestFit="1" customWidth="1"/>
    <col min="23" max="16384" width="9.140625" style="5"/>
  </cols>
  <sheetData>
    <row r="1" spans="1:26" s="17" customFormat="1" ht="13.5" customHeight="1" x14ac:dyDescent="0.25">
      <c r="A1" s="9"/>
      <c r="B1" s="9"/>
      <c r="C1" s="9"/>
      <c r="D1" s="9"/>
      <c r="E1" s="9"/>
      <c r="F1" s="9"/>
      <c r="G1" s="9"/>
      <c r="H1" s="9"/>
      <c r="I1" s="10" t="s">
        <v>1803</v>
      </c>
      <c r="J1" s="9" t="s">
        <v>1557</v>
      </c>
      <c r="K1" s="9" t="s">
        <v>2435</v>
      </c>
      <c r="L1" s="9" t="s">
        <v>2699</v>
      </c>
      <c r="M1" s="9"/>
      <c r="N1" s="9"/>
      <c r="O1" s="11"/>
      <c r="P1" s="11"/>
      <c r="Q1" s="11"/>
      <c r="R1" s="11"/>
      <c r="S1" s="11"/>
      <c r="T1" s="17" t="s">
        <v>2768</v>
      </c>
    </row>
    <row r="2" spans="1:26" s="17" customFormat="1" ht="18" x14ac:dyDescent="0.35">
      <c r="A2" s="9"/>
      <c r="B2" s="9"/>
      <c r="C2" s="9"/>
      <c r="D2" s="9"/>
      <c r="E2" s="9"/>
      <c r="F2" s="9"/>
      <c r="G2" s="9"/>
      <c r="H2" s="9"/>
      <c r="I2" s="10" t="s">
        <v>1804</v>
      </c>
      <c r="J2" s="9" t="s">
        <v>3387</v>
      </c>
      <c r="K2" s="9"/>
      <c r="L2" s="9"/>
      <c r="M2" s="9"/>
      <c r="N2" s="9"/>
      <c r="O2" s="11" t="s">
        <v>3310</v>
      </c>
      <c r="P2" s="11">
        <f>COUNT(P5:P1000)</f>
        <v>80</v>
      </c>
      <c r="Q2" s="11">
        <f>COUNT(Q5:Q1000)</f>
        <v>171</v>
      </c>
      <c r="R2" s="11">
        <f>COUNT(R5:R1000)</f>
        <v>162</v>
      </c>
      <c r="S2" s="11">
        <f>COUNT(S5:S1000)</f>
        <v>82</v>
      </c>
      <c r="T2" s="17">
        <f>SUM(P2:S2)</f>
        <v>495</v>
      </c>
    </row>
    <row r="3" spans="1:26" s="17" customFormat="1" ht="17.25" x14ac:dyDescent="0.25">
      <c r="A3" s="9"/>
      <c r="B3" s="9"/>
      <c r="C3" s="9"/>
      <c r="D3" s="9"/>
      <c r="E3" s="9"/>
      <c r="F3" s="9"/>
      <c r="G3" s="9"/>
      <c r="H3" s="9"/>
      <c r="I3" s="10" t="s">
        <v>1805</v>
      </c>
      <c r="J3" s="9" t="s">
        <v>3400</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33" t="s">
        <v>2755</v>
      </c>
      <c r="N4" s="33" t="s">
        <v>2756</v>
      </c>
      <c r="O4" s="18"/>
      <c r="P4" s="18" t="s">
        <v>360</v>
      </c>
      <c r="Q4" s="18" t="s">
        <v>620</v>
      </c>
      <c r="R4" s="18" t="s">
        <v>1038</v>
      </c>
      <c r="S4" s="18" t="s">
        <v>35</v>
      </c>
    </row>
    <row r="5" spans="1:26" ht="12.75" customHeight="1" x14ac:dyDescent="0.25">
      <c r="A5" s="5" t="s">
        <v>1539</v>
      </c>
      <c r="B5" s="5" t="s">
        <v>20</v>
      </c>
      <c r="C5" s="5" t="s">
        <v>1570</v>
      </c>
      <c r="D5" s="5" t="s">
        <v>35</v>
      </c>
      <c r="E5" s="4" t="s">
        <v>3344</v>
      </c>
      <c r="F5" s="4" t="s">
        <v>1570</v>
      </c>
      <c r="G5" s="5">
        <v>0</v>
      </c>
      <c r="H5" s="5">
        <v>2</v>
      </c>
      <c r="I5" s="4" t="s">
        <v>1792</v>
      </c>
      <c r="J5" s="13">
        <v>2.34</v>
      </c>
      <c r="K5" s="5">
        <v>2019</v>
      </c>
      <c r="L5" s="5" t="s">
        <v>1539</v>
      </c>
      <c r="M5" s="5" t="str">
        <f>IF(OR(AND(D5=$W$15,OR(J5&lt;$W$16,J5&gt;$W$17)),AND(D5=$X$15,OR(J5&lt;$X$16,J5&gt;$X$17)),AND(D5=$Y$15,OR(J5&lt;$Y$16,J5&gt;$Y$17)),AND(D5=$Z$15,OR(J5&lt;$Z$16,J5&gt;$Z$17))),"Y","N")</f>
        <v>N</v>
      </c>
      <c r="P5" s="20">
        <v>0.69</v>
      </c>
      <c r="Q5" s="20">
        <v>0.53</v>
      </c>
      <c r="R5" s="20">
        <v>1.04</v>
      </c>
      <c r="S5" s="20">
        <v>2.34</v>
      </c>
      <c r="V5" s="17" t="s">
        <v>3311</v>
      </c>
    </row>
    <row r="6" spans="1:26" ht="12.75" customHeight="1" x14ac:dyDescent="0.25">
      <c r="A6" s="5" t="s">
        <v>1540</v>
      </c>
      <c r="B6" s="5" t="s">
        <v>13</v>
      </c>
      <c r="C6" s="5" t="s">
        <v>851</v>
      </c>
      <c r="D6" s="5" t="s">
        <v>620</v>
      </c>
      <c r="E6" s="4" t="s">
        <v>14</v>
      </c>
      <c r="F6" s="4" t="s">
        <v>1776</v>
      </c>
      <c r="G6" s="5">
        <v>1</v>
      </c>
      <c r="H6" s="5">
        <v>2</v>
      </c>
      <c r="I6" s="5" t="s">
        <v>1793</v>
      </c>
      <c r="J6" s="13">
        <v>0.53</v>
      </c>
      <c r="K6" s="5">
        <v>2020</v>
      </c>
      <c r="L6" s="5" t="s">
        <v>1540</v>
      </c>
      <c r="M6" s="5" t="str">
        <f t="shared" ref="M6:M10" si="0">IF(OR(AND(D6=$W$15,OR(J6&lt;$W$16,J6&gt;$W$17)),AND(D6=$X$15,OR(J6&lt;$X$16,J6&gt;$X$17)),AND(D6=$Y$15,OR(J6&lt;$Y$16,J6&gt;$Y$17)),AND(D6=$Z$15,OR(J6&lt;$Z$16,J6&gt;$Z$17))),"Y","N")</f>
        <v>N</v>
      </c>
      <c r="P6" s="20">
        <v>0.44</v>
      </c>
      <c r="Q6" s="20">
        <v>0.59</v>
      </c>
      <c r="R6" s="20">
        <v>0.88</v>
      </c>
      <c r="S6" s="20">
        <v>1.1440026729034414</v>
      </c>
      <c r="W6" s="17" t="s">
        <v>360</v>
      </c>
      <c r="X6" s="17" t="s">
        <v>620</v>
      </c>
      <c r="Y6" s="17" t="s">
        <v>1038</v>
      </c>
      <c r="Z6" s="17" t="s">
        <v>35</v>
      </c>
    </row>
    <row r="7" spans="1:26" ht="12.75" customHeight="1" x14ac:dyDescent="0.25">
      <c r="A7" s="5" t="s">
        <v>1541</v>
      </c>
      <c r="B7" s="5" t="s">
        <v>13</v>
      </c>
      <c r="C7" s="5" t="s">
        <v>851</v>
      </c>
      <c r="D7" s="5" t="s">
        <v>620</v>
      </c>
      <c r="E7" s="4" t="s">
        <v>15</v>
      </c>
      <c r="F7" s="4" t="s">
        <v>1777</v>
      </c>
      <c r="G7" s="5">
        <v>1</v>
      </c>
      <c r="H7" s="5">
        <v>1</v>
      </c>
      <c r="I7" s="5" t="s">
        <v>3078</v>
      </c>
      <c r="J7" s="13">
        <v>0.59</v>
      </c>
      <c r="K7" s="5">
        <v>2020</v>
      </c>
      <c r="L7" s="5" t="s">
        <v>1541</v>
      </c>
      <c r="M7" s="5" t="str">
        <f t="shared" si="0"/>
        <v>N</v>
      </c>
      <c r="P7" s="20">
        <v>0.56000000000000005</v>
      </c>
      <c r="Q7" s="20">
        <v>0.6</v>
      </c>
      <c r="R7" s="20">
        <v>1.23</v>
      </c>
      <c r="S7" s="20">
        <v>1.0999990999707991</v>
      </c>
      <c r="V7" s="17" t="s">
        <v>2757</v>
      </c>
      <c r="W7" s="13">
        <f>W8-1.5*(W10-W8)</f>
        <v>-0.34508981850305032</v>
      </c>
      <c r="X7" s="13">
        <f>X8-1.5*(X10-X8)</f>
        <v>-0.10021000992962126</v>
      </c>
      <c r="Y7" s="13">
        <f>Y8-1.5*(Y10-Y8)</f>
        <v>-0.35837124915000362</v>
      </c>
      <c r="Z7" s="13">
        <f>Z8-1.5*(Z10-Z8)</f>
        <v>4.0271557726471285E-2</v>
      </c>
    </row>
    <row r="8" spans="1:26" ht="12.75" customHeight="1" x14ac:dyDescent="0.25">
      <c r="A8" s="5" t="s">
        <v>1542</v>
      </c>
      <c r="B8" s="5" t="s">
        <v>25</v>
      </c>
      <c r="C8" s="5" t="s">
        <v>624</v>
      </c>
      <c r="D8" s="4" t="s">
        <v>620</v>
      </c>
      <c r="E8" s="4" t="s">
        <v>26</v>
      </c>
      <c r="F8" s="4" t="s">
        <v>1778</v>
      </c>
      <c r="G8" s="5">
        <v>3</v>
      </c>
      <c r="H8" s="5">
        <v>3</v>
      </c>
      <c r="I8" s="5" t="s">
        <v>1794</v>
      </c>
      <c r="J8" s="13">
        <v>0.6</v>
      </c>
      <c r="K8" s="5">
        <v>2021</v>
      </c>
      <c r="L8" s="5" t="s">
        <v>1542</v>
      </c>
      <c r="M8" s="5" t="str">
        <f t="shared" si="0"/>
        <v>N</v>
      </c>
      <c r="P8" s="20">
        <v>0.70000063150846514</v>
      </c>
      <c r="Q8" s="20">
        <v>1.2</v>
      </c>
      <c r="R8" s="20">
        <v>1.05</v>
      </c>
      <c r="S8" s="20">
        <v>1.8708809852959658</v>
      </c>
      <c r="V8" s="17" t="s">
        <v>2758</v>
      </c>
      <c r="W8" s="13">
        <f>_xlfn.QUARTILE.INC($P$5:$P$84,1)</f>
        <v>0.29120766997817238</v>
      </c>
      <c r="X8" s="13">
        <f>_xlfn.QUARTILE.INC($Q$5:$Q$175,1)</f>
        <v>0.50921993170063762</v>
      </c>
      <c r="Y8" s="13">
        <f>_xlfn.QUARTILE.INC($R$5:$R$166,1)</f>
        <v>0.57058451728016724</v>
      </c>
      <c r="Z8" s="13">
        <f>_xlfn.QUARTILE.INC($S$5:$S$86,1)</f>
        <v>0.95741910508380257</v>
      </c>
    </row>
    <row r="9" spans="1:26" ht="12.75" customHeight="1" x14ac:dyDescent="0.25">
      <c r="A9" s="5" t="s">
        <v>1543</v>
      </c>
      <c r="B9" s="5" t="s">
        <v>27</v>
      </c>
      <c r="C9" s="5" t="s">
        <v>654</v>
      </c>
      <c r="D9" s="4" t="s">
        <v>620</v>
      </c>
      <c r="E9" s="4" t="s">
        <v>3345</v>
      </c>
      <c r="F9" s="4" t="s">
        <v>2726</v>
      </c>
      <c r="G9" s="5">
        <v>2</v>
      </c>
      <c r="H9" s="5">
        <v>1</v>
      </c>
      <c r="I9" s="4" t="s">
        <v>2727</v>
      </c>
      <c r="J9" s="13">
        <v>1.2</v>
      </c>
      <c r="K9" s="5">
        <v>2021</v>
      </c>
      <c r="L9" s="5" t="s">
        <v>1543</v>
      </c>
      <c r="M9" s="5" t="str">
        <f t="shared" si="0"/>
        <v>N</v>
      </c>
      <c r="P9" s="20">
        <v>0.32490974729241878</v>
      </c>
      <c r="Q9" s="20">
        <v>1.75</v>
      </c>
      <c r="R9" s="20">
        <v>1.41</v>
      </c>
      <c r="S9" s="20">
        <v>1.5097146602712259</v>
      </c>
      <c r="V9" s="17" t="s">
        <v>2759</v>
      </c>
      <c r="W9" s="13">
        <f>_xlfn.QUARTILE.INC($P$5:$P$84,2)</f>
        <v>0.49823392406382927</v>
      </c>
      <c r="X9" s="13">
        <f>_xlfn.QUARTILE.INC($Q$5:$Q$175,2)</f>
        <v>0.7</v>
      </c>
      <c r="Y9" s="13">
        <f>_xlfn.QUARTILE.INC($R$5:$R$166,2)</f>
        <v>0.84211720165910942</v>
      </c>
      <c r="Z9" s="13">
        <f>_xlfn.QUARTILE.INC($S$5:$S$86,2)</f>
        <v>1.2001553713099362</v>
      </c>
    </row>
    <row r="10" spans="1:26" ht="12.75" customHeight="1" x14ac:dyDescent="0.25">
      <c r="A10" s="5" t="s">
        <v>1544</v>
      </c>
      <c r="B10" s="5" t="s">
        <v>27</v>
      </c>
      <c r="C10" s="5" t="s">
        <v>654</v>
      </c>
      <c r="D10" s="4" t="s">
        <v>620</v>
      </c>
      <c r="E10" s="4" t="s">
        <v>3346</v>
      </c>
      <c r="F10" s="4" t="s">
        <v>1779</v>
      </c>
      <c r="G10" s="5">
        <v>1</v>
      </c>
      <c r="H10" s="5">
        <v>2</v>
      </c>
      <c r="I10" s="4" t="s">
        <v>1795</v>
      </c>
      <c r="J10" s="13">
        <v>1.75</v>
      </c>
      <c r="K10" s="5">
        <v>2021</v>
      </c>
      <c r="L10" s="5" t="s">
        <v>1544</v>
      </c>
      <c r="M10" s="5" t="str">
        <f t="shared" si="0"/>
        <v>Y</v>
      </c>
      <c r="N10" s="5" t="s">
        <v>2678</v>
      </c>
      <c r="P10" s="20">
        <v>0.61705541157595956</v>
      </c>
      <c r="Q10" s="20">
        <v>0.67</v>
      </c>
      <c r="R10" s="20">
        <v>1.28</v>
      </c>
      <c r="S10" s="20">
        <v>1.6671364260665502</v>
      </c>
      <c r="V10" s="17" t="s">
        <v>2760</v>
      </c>
      <c r="W10" s="13">
        <f>_xlfn.QUARTILE.INC($P$5:$P$84,3)</f>
        <v>0.71540599563232088</v>
      </c>
      <c r="X10" s="13">
        <f>_xlfn.QUARTILE.INC($Q$5:$Q$175,3)</f>
        <v>0.9155065594541435</v>
      </c>
      <c r="Y10" s="13">
        <f>_xlfn.QUARTILE.INC($R$5:$R$166,3)</f>
        <v>1.1898883615669478</v>
      </c>
      <c r="Z10" s="13">
        <f>_xlfn.QUARTILE.INC($S$5:$S$86,3)</f>
        <v>1.5688508033220234</v>
      </c>
    </row>
    <row r="11" spans="1:26" ht="12.75" customHeight="1" x14ac:dyDescent="0.25">
      <c r="A11" s="5" t="s">
        <v>1545</v>
      </c>
      <c r="B11" s="5" t="s">
        <v>7</v>
      </c>
      <c r="C11" s="5" t="s">
        <v>410</v>
      </c>
      <c r="D11" s="4" t="s">
        <v>360</v>
      </c>
      <c r="E11" s="4" t="s">
        <v>8</v>
      </c>
      <c r="F11" s="4" t="s">
        <v>1780</v>
      </c>
      <c r="G11" s="5">
        <v>2</v>
      </c>
      <c r="H11" s="5">
        <v>1</v>
      </c>
      <c r="I11" s="5" t="s">
        <v>3079</v>
      </c>
      <c r="J11" s="13">
        <v>0.69</v>
      </c>
      <c r="K11" s="5">
        <v>2021</v>
      </c>
      <c r="L11" s="5" t="s">
        <v>1545</v>
      </c>
      <c r="M11" s="5" t="str">
        <f>IF(OR(AND(D11=$W$15,OR(J11&lt;$W$16,J11&gt;$W$17)),AND(D11=$X$15,OR(J11&lt;$X$16,J11&gt;$X$17)),AND(D11=$Y$15,OR(J11&lt;$Y$16,J11&gt;$Y$17)),AND(D11=$Z$15,OR(J11&lt;$Z$16,J11&gt;$Z$17))),"Y","N")</f>
        <v>N</v>
      </c>
      <c r="P11" s="20">
        <v>0.8499377334993774</v>
      </c>
      <c r="Q11" s="20">
        <v>0.79</v>
      </c>
      <c r="R11" s="20">
        <v>1.22</v>
      </c>
      <c r="S11" s="20">
        <v>1.3213177978071937</v>
      </c>
      <c r="V11" s="17" t="s">
        <v>2761</v>
      </c>
      <c r="W11" s="13">
        <f>W10+1.5*(W10-W8)</f>
        <v>1.3517034841135436</v>
      </c>
      <c r="X11" s="13">
        <f>X10+1.5*(X10-X8)</f>
        <v>1.5249365010844023</v>
      </c>
      <c r="Y11" s="13">
        <v>2.0699999999999998</v>
      </c>
      <c r="Z11" s="13">
        <f>Z10+1.5*(Z10-Z8)</f>
        <v>2.4859983506793548</v>
      </c>
    </row>
    <row r="12" spans="1:26" ht="12.75" customHeight="1" x14ac:dyDescent="0.25">
      <c r="A12" s="5" t="s">
        <v>1546</v>
      </c>
      <c r="B12" s="5" t="s">
        <v>1</v>
      </c>
      <c r="C12" s="5" t="s">
        <v>1150</v>
      </c>
      <c r="D12" s="5" t="s">
        <v>1038</v>
      </c>
      <c r="E12" s="4" t="s">
        <v>3056</v>
      </c>
      <c r="F12" s="5" t="s">
        <v>3063</v>
      </c>
      <c r="G12" s="5">
        <v>2</v>
      </c>
      <c r="H12" s="5">
        <v>2</v>
      </c>
      <c r="I12" s="5" t="s">
        <v>3080</v>
      </c>
      <c r="J12" s="13">
        <v>1.04</v>
      </c>
      <c r="K12" s="5">
        <v>2021</v>
      </c>
      <c r="L12" s="5" t="s">
        <v>1546</v>
      </c>
      <c r="M12" s="5" t="str">
        <f>IF(OR(AND(D12=$W$15,OR(J12&lt;$W$16,J12&gt;$W$17)),AND(D12=$X$15,OR(J12&lt;$X$16,J12&gt;$X$17)),AND(D12=$Y$15,OR(J12&lt;$Y$16,J12&gt;$Y$17)),AND(D12=$Z$15,OR(J12&lt;$Z$16,J12&gt;$Z$17))),"Y","N")</f>
        <v>N</v>
      </c>
      <c r="P12" s="20">
        <v>0.33134791400665337</v>
      </c>
      <c r="Q12" s="20">
        <v>0.92</v>
      </c>
      <c r="R12" s="20">
        <v>1.0877462712204893</v>
      </c>
      <c r="S12" s="20">
        <v>2.7263167133690049</v>
      </c>
      <c r="V12" s="17"/>
      <c r="W12" s="13"/>
      <c r="X12" s="13"/>
      <c r="Y12" s="13"/>
      <c r="Z12" s="13"/>
    </row>
    <row r="13" spans="1:26" ht="12.75" customHeight="1" x14ac:dyDescent="0.25">
      <c r="A13" s="5" t="s">
        <v>1547</v>
      </c>
      <c r="B13" s="5" t="s">
        <v>17</v>
      </c>
      <c r="C13" s="5" t="s">
        <v>414</v>
      </c>
      <c r="D13" s="5" t="s">
        <v>360</v>
      </c>
      <c r="E13" s="4" t="s">
        <v>18</v>
      </c>
      <c r="F13" s="4" t="s">
        <v>2996</v>
      </c>
      <c r="G13" s="5">
        <v>2</v>
      </c>
      <c r="H13" s="5">
        <v>2</v>
      </c>
      <c r="I13" s="5" t="s">
        <v>1796</v>
      </c>
      <c r="J13" s="13">
        <v>0.44</v>
      </c>
      <c r="K13" s="5">
        <v>2021</v>
      </c>
      <c r="L13" s="5" t="s">
        <v>1547</v>
      </c>
      <c r="M13" s="5" t="str">
        <f t="shared" ref="M13:M76" si="1">IF(OR(AND(D13=$W$15,OR(J13&lt;$W$16,J13&gt;$W$17)),AND(D13=$X$15,OR(J13&lt;$X$16,J13&gt;$X$17)),AND(D13=$Y$15,OR(J13&lt;$Y$16,J13&gt;$Y$17)),AND(D13=$Z$15,OR(J13&lt;$Z$16,J13&gt;$Z$17))),"Y","N")</f>
        <v>N</v>
      </c>
      <c r="P13" s="20">
        <v>0.34999599455259156</v>
      </c>
      <c r="Q13" s="20">
        <v>0.64</v>
      </c>
      <c r="R13" s="20">
        <v>0.59655324790101638</v>
      </c>
      <c r="S13" s="20">
        <v>2.711633504292787</v>
      </c>
    </row>
    <row r="14" spans="1:26" ht="12.75" customHeight="1" x14ac:dyDescent="0.25">
      <c r="A14" s="5" t="s">
        <v>1548</v>
      </c>
      <c r="B14" s="5" t="s">
        <v>17</v>
      </c>
      <c r="C14" s="5" t="s">
        <v>414</v>
      </c>
      <c r="D14" s="5" t="s">
        <v>360</v>
      </c>
      <c r="E14" s="4" t="s">
        <v>19</v>
      </c>
      <c r="F14" s="4" t="s">
        <v>1781</v>
      </c>
      <c r="G14" s="5">
        <v>3</v>
      </c>
      <c r="H14" s="5">
        <v>2</v>
      </c>
      <c r="I14" s="5" t="s">
        <v>1797</v>
      </c>
      <c r="J14" s="13">
        <v>0.56000000000000005</v>
      </c>
      <c r="K14" s="5">
        <v>2021</v>
      </c>
      <c r="L14" s="5" t="s">
        <v>1548</v>
      </c>
      <c r="M14" s="5" t="str">
        <f t="shared" si="1"/>
        <v>N</v>
      </c>
      <c r="P14" s="20">
        <v>0.24906600249066002</v>
      </c>
      <c r="Q14" s="20">
        <v>0.83</v>
      </c>
      <c r="R14" s="20">
        <v>0.77726436311592717</v>
      </c>
      <c r="S14" s="20">
        <v>1.631454937189601</v>
      </c>
      <c r="V14" s="17" t="s">
        <v>2764</v>
      </c>
    </row>
    <row r="15" spans="1:26" ht="12.75" customHeight="1" x14ac:dyDescent="0.25">
      <c r="A15" s="5" t="s">
        <v>1549</v>
      </c>
      <c r="B15" s="5" t="s">
        <v>23</v>
      </c>
      <c r="C15" s="5" t="s">
        <v>708</v>
      </c>
      <c r="D15" s="5" t="s">
        <v>620</v>
      </c>
      <c r="E15" s="4" t="s">
        <v>24</v>
      </c>
      <c r="F15" s="4" t="s">
        <v>1782</v>
      </c>
      <c r="G15" s="5">
        <v>3</v>
      </c>
      <c r="H15" s="5">
        <v>2</v>
      </c>
      <c r="I15" s="5" t="s">
        <v>1798</v>
      </c>
      <c r="J15" s="13">
        <v>0.67</v>
      </c>
      <c r="K15" s="5">
        <v>2021</v>
      </c>
      <c r="L15" s="5" t="s">
        <v>1549</v>
      </c>
      <c r="M15" s="5" t="str">
        <f t="shared" si="1"/>
        <v>N</v>
      </c>
      <c r="P15" s="20">
        <v>0.25007964319847087</v>
      </c>
      <c r="Q15" s="20">
        <v>0.48</v>
      </c>
      <c r="R15" s="20">
        <v>1.1746069292435461</v>
      </c>
      <c r="S15" s="20">
        <v>1.4101584318232894</v>
      </c>
      <c r="W15" s="17" t="s">
        <v>360</v>
      </c>
      <c r="X15" s="17" t="s">
        <v>620</v>
      </c>
      <c r="Y15" s="17" t="s">
        <v>1038</v>
      </c>
      <c r="Z15" s="17" t="s">
        <v>35</v>
      </c>
    </row>
    <row r="16" spans="1:26" ht="12.75" customHeight="1" x14ac:dyDescent="0.25">
      <c r="A16" s="5" t="s">
        <v>1550</v>
      </c>
      <c r="B16" s="5" t="s">
        <v>3</v>
      </c>
      <c r="C16" s="5" t="s">
        <v>924</v>
      </c>
      <c r="D16" s="5" t="s">
        <v>620</v>
      </c>
      <c r="E16" s="4" t="s">
        <v>4</v>
      </c>
      <c r="F16" s="4" t="s">
        <v>927</v>
      </c>
      <c r="G16" s="5">
        <v>1</v>
      </c>
      <c r="H16" s="5">
        <v>2</v>
      </c>
      <c r="I16" s="5" t="s">
        <v>3081</v>
      </c>
      <c r="J16" s="13">
        <v>0.79</v>
      </c>
      <c r="K16" s="5">
        <v>2021</v>
      </c>
      <c r="L16" s="5" t="s">
        <v>1550</v>
      </c>
      <c r="M16" s="5" t="str">
        <f t="shared" si="1"/>
        <v>N</v>
      </c>
      <c r="P16" s="20">
        <v>0.56978088777350289</v>
      </c>
      <c r="Q16" s="20">
        <v>0.51</v>
      </c>
      <c r="R16" s="20">
        <v>1.01159114857745</v>
      </c>
      <c r="S16" s="20">
        <v>1.1141728890070284</v>
      </c>
      <c r="V16" s="17" t="s">
        <v>2757</v>
      </c>
      <c r="W16" s="7">
        <v>0.2</v>
      </c>
      <c r="X16" s="7">
        <v>0.3</v>
      </c>
      <c r="Y16" s="7">
        <v>0.4</v>
      </c>
      <c r="Z16" s="7">
        <v>0.7</v>
      </c>
    </row>
    <row r="17" spans="1:30" ht="12.75" customHeight="1" x14ac:dyDescent="0.25">
      <c r="A17" s="5" t="s">
        <v>1767</v>
      </c>
      <c r="B17" s="5" t="s">
        <v>1224</v>
      </c>
      <c r="C17" s="5" t="s">
        <v>1223</v>
      </c>
      <c r="D17" s="5" t="s">
        <v>1038</v>
      </c>
      <c r="E17" s="4" t="s">
        <v>3347</v>
      </c>
      <c r="F17" s="4" t="s">
        <v>1783</v>
      </c>
      <c r="G17" s="5">
        <v>2</v>
      </c>
      <c r="H17" s="5">
        <v>1</v>
      </c>
      <c r="I17" s="4" t="s">
        <v>3084</v>
      </c>
      <c r="J17" s="13">
        <v>0.88</v>
      </c>
      <c r="K17" s="5">
        <v>2021</v>
      </c>
      <c r="L17" s="5" t="s">
        <v>1767</v>
      </c>
      <c r="M17" s="5" t="str">
        <f t="shared" si="1"/>
        <v>N</v>
      </c>
      <c r="P17" s="20">
        <v>0.24848677922905385</v>
      </c>
      <c r="Q17" s="20">
        <v>0.73</v>
      </c>
      <c r="R17" s="20">
        <v>1.139468843206944</v>
      </c>
      <c r="S17" s="20">
        <v>0.95308282631404206</v>
      </c>
      <c r="V17" s="17" t="s">
        <v>2761</v>
      </c>
      <c r="W17" s="7">
        <v>1.35</v>
      </c>
      <c r="X17" s="7">
        <v>1.52</v>
      </c>
      <c r="Y17" s="7">
        <v>2.0699999999999998</v>
      </c>
      <c r="Z17" s="7">
        <v>2.4900000000000002</v>
      </c>
    </row>
    <row r="18" spans="1:30" ht="12.75" customHeight="1" x14ac:dyDescent="0.25">
      <c r="A18" s="5" t="s">
        <v>1768</v>
      </c>
      <c r="B18" s="5" t="s">
        <v>1314</v>
      </c>
      <c r="C18" s="5" t="s">
        <v>1313</v>
      </c>
      <c r="D18" s="5" t="s">
        <v>1038</v>
      </c>
      <c r="E18" s="4" t="s">
        <v>3348</v>
      </c>
      <c r="F18" s="4" t="s">
        <v>3064</v>
      </c>
      <c r="G18" s="4">
        <v>1</v>
      </c>
      <c r="H18" s="4">
        <v>2</v>
      </c>
      <c r="I18" s="4" t="s">
        <v>3085</v>
      </c>
      <c r="J18" s="13">
        <v>1.23</v>
      </c>
      <c r="K18" s="5">
        <v>2021</v>
      </c>
      <c r="L18" s="5" t="s">
        <v>1768</v>
      </c>
      <c r="M18" s="5" t="str">
        <f t="shared" si="1"/>
        <v>N</v>
      </c>
      <c r="P18" s="20">
        <v>0.25022831050228311</v>
      </c>
      <c r="Q18" s="20">
        <v>0.93</v>
      </c>
      <c r="R18" s="20">
        <v>0.72398554721356123</v>
      </c>
      <c r="S18" s="20">
        <v>0.92240704500978477</v>
      </c>
      <c r="V18" s="17" t="s">
        <v>2762</v>
      </c>
      <c r="W18" s="8">
        <f>COUNTIFS($D$5:$D$1000,W$15,$J$5:$J$1000,"&lt;"&amp;W$16)</f>
        <v>5</v>
      </c>
      <c r="X18" s="8">
        <f>COUNTIFS($D$5:$D$1000,X$15,$J$5:$J$1000,"&lt;"&amp;X$16)</f>
        <v>4</v>
      </c>
      <c r="Y18" s="8">
        <f>COUNTIFS($D$5:$D$1000,Y$15,$J$5:$J$1000,"&lt;"&amp;Y$16)</f>
        <v>7</v>
      </c>
      <c r="Z18" s="8">
        <f>COUNTIFS($D$5:$D$1000,Z$15,$J$5:$J$1000,"&lt;"&amp;Z$16)</f>
        <v>7</v>
      </c>
    </row>
    <row r="19" spans="1:30" ht="12.75" customHeight="1" x14ac:dyDescent="0.25">
      <c r="A19" s="5" t="s">
        <v>1769</v>
      </c>
      <c r="B19" s="5" t="s">
        <v>1019</v>
      </c>
      <c r="C19" s="5" t="s">
        <v>1018</v>
      </c>
      <c r="D19" s="5" t="s">
        <v>620</v>
      </c>
      <c r="E19" s="4" t="s">
        <v>3349</v>
      </c>
      <c r="F19" s="4" t="s">
        <v>3065</v>
      </c>
      <c r="G19" s="4">
        <v>2</v>
      </c>
      <c r="H19" s="4">
        <v>1</v>
      </c>
      <c r="I19" s="4" t="s">
        <v>3086</v>
      </c>
      <c r="J19" s="13">
        <v>0.92</v>
      </c>
      <c r="K19" s="5">
        <v>2021</v>
      </c>
      <c r="L19" s="5" t="s">
        <v>1769</v>
      </c>
      <c r="M19" s="5" t="str">
        <f t="shared" si="1"/>
        <v>N</v>
      </c>
      <c r="P19" s="20">
        <v>0.24906600249066002</v>
      </c>
      <c r="Q19" s="20">
        <v>0.7</v>
      </c>
      <c r="R19" s="20">
        <v>1.0493362794171064</v>
      </c>
      <c r="S19" s="20">
        <v>1.0108728355596051</v>
      </c>
      <c r="V19" s="17" t="s">
        <v>2763</v>
      </c>
      <c r="W19" s="8">
        <f>COUNTIFS($D$5:$D$1000,W$15,$J$5:$J$1000,"&gt;"&amp;W$17)</f>
        <v>5</v>
      </c>
      <c r="X19" s="8">
        <f>COUNTIFS($D$5:$D$1000,X$15,$J$5:$J$1000,"&gt;"&amp;X$17)</f>
        <v>14</v>
      </c>
      <c r="Y19" s="8">
        <f>COUNTIFS($D$5:$D$1000,Y$15,$J$5:$J$1000,"&gt;"&amp;Y$17)</f>
        <v>5</v>
      </c>
      <c r="Z19" s="8">
        <f>COUNTIFS($D$5:$D$1000,Z$15,$J$5:$J$1000,"&gt;"&amp;Z$17)</f>
        <v>5</v>
      </c>
      <c r="AA19" s="17" t="s">
        <v>2768</v>
      </c>
    </row>
    <row r="20" spans="1:30" ht="12.75" customHeight="1" x14ac:dyDescent="0.25">
      <c r="A20" s="5" t="s">
        <v>1770</v>
      </c>
      <c r="B20" s="5" t="s">
        <v>1019</v>
      </c>
      <c r="C20" s="5" t="s">
        <v>1018</v>
      </c>
      <c r="D20" s="5" t="s">
        <v>620</v>
      </c>
      <c r="E20" s="4" t="s">
        <v>3350</v>
      </c>
      <c r="F20" s="4" t="s">
        <v>1784</v>
      </c>
      <c r="G20" s="4">
        <v>2</v>
      </c>
      <c r="H20" s="4">
        <v>1</v>
      </c>
      <c r="I20" s="4" t="s">
        <v>3086</v>
      </c>
      <c r="J20" s="13">
        <v>0.64</v>
      </c>
      <c r="K20" s="5">
        <v>2021</v>
      </c>
      <c r="L20" s="5" t="s">
        <v>1770</v>
      </c>
      <c r="M20" s="5" t="str">
        <f t="shared" si="1"/>
        <v>N</v>
      </c>
      <c r="P20" s="20">
        <v>0.24961948249619481</v>
      </c>
      <c r="Q20" s="20">
        <v>0.44</v>
      </c>
      <c r="R20" s="20">
        <v>0.80643554909173765</v>
      </c>
      <c r="S20" s="20">
        <v>1.2256110004241503</v>
      </c>
      <c r="V20" s="17" t="s">
        <v>2765</v>
      </c>
      <c r="W20" s="8">
        <f>W18+W19</f>
        <v>10</v>
      </c>
      <c r="X20" s="8">
        <f>X18+X19</f>
        <v>18</v>
      </c>
      <c r="Y20" s="8">
        <f>Y18+Y19</f>
        <v>12</v>
      </c>
      <c r="Z20" s="8">
        <f>Z18+Z19</f>
        <v>12</v>
      </c>
      <c r="AA20" s="23">
        <f>SUM(W20:Z20)</f>
        <v>52</v>
      </c>
    </row>
    <row r="21" spans="1:30" ht="12.75" customHeight="1" x14ac:dyDescent="0.25">
      <c r="A21" s="5" t="s">
        <v>1771</v>
      </c>
      <c r="B21" s="5" t="s">
        <v>1019</v>
      </c>
      <c r="C21" s="5" t="s">
        <v>1018</v>
      </c>
      <c r="D21" s="5" t="s">
        <v>620</v>
      </c>
      <c r="E21" s="6" t="s">
        <v>3062</v>
      </c>
      <c r="F21" s="4" t="s">
        <v>1785</v>
      </c>
      <c r="G21" s="4">
        <v>2</v>
      </c>
      <c r="H21" s="4">
        <v>2</v>
      </c>
      <c r="I21" s="4" t="s">
        <v>3087</v>
      </c>
      <c r="J21" s="13">
        <v>0.83</v>
      </c>
      <c r="K21" s="5">
        <v>2021</v>
      </c>
      <c r="L21" s="5" t="s">
        <v>1771</v>
      </c>
      <c r="M21" s="5" t="str">
        <f t="shared" si="1"/>
        <v>N</v>
      </c>
      <c r="P21" s="20">
        <v>0.52024644846967216</v>
      </c>
      <c r="Q21" s="20">
        <v>0.54</v>
      </c>
      <c r="R21" s="20">
        <v>0.59999978076311067</v>
      </c>
      <c r="S21" s="20">
        <v>1.5096146118721456</v>
      </c>
      <c r="V21" s="17" t="s">
        <v>2766</v>
      </c>
      <c r="W21" s="5">
        <f>COUNTIFS($D$5:$D$1000,W$15,$N$5:$N$1000,"N")</f>
        <v>9</v>
      </c>
      <c r="X21" s="5">
        <f>COUNTIFS($D$5:$D$1000,X$15,$N$5:$N$1000,"N")</f>
        <v>9</v>
      </c>
      <c r="Y21" s="5">
        <f>COUNTIFS($D$5:$D$1000,Y$15,$N$5:$N$1000,"N")</f>
        <v>5</v>
      </c>
      <c r="Z21" s="5">
        <f>COUNTIFS($D$5:$D$1000,Z$15,$N$5:$N$1000,"N")</f>
        <v>4</v>
      </c>
      <c r="AA21" s="23">
        <f>SUM(W21:Z21)</f>
        <v>27</v>
      </c>
      <c r="AB21" s="17" t="s">
        <v>3312</v>
      </c>
      <c r="AC21" s="17"/>
      <c r="AD21" s="24">
        <f>AA21/T2</f>
        <v>5.4545454545454543E-2</v>
      </c>
    </row>
    <row r="22" spans="1:30" ht="12.75" customHeight="1" x14ac:dyDescent="0.25">
      <c r="A22" s="5" t="s">
        <v>1772</v>
      </c>
      <c r="B22" s="5" t="s">
        <v>847</v>
      </c>
      <c r="C22" s="5" t="s">
        <v>846</v>
      </c>
      <c r="D22" s="5" t="s">
        <v>620</v>
      </c>
      <c r="E22" s="6" t="s">
        <v>3062</v>
      </c>
      <c r="F22" s="4" t="s">
        <v>1786</v>
      </c>
      <c r="G22" s="4">
        <v>2</v>
      </c>
      <c r="H22" s="4">
        <v>2</v>
      </c>
      <c r="I22" s="4" t="s">
        <v>3088</v>
      </c>
      <c r="J22" s="13">
        <v>0.48</v>
      </c>
      <c r="K22" s="5">
        <v>2021</v>
      </c>
      <c r="L22" s="5" t="s">
        <v>1772</v>
      </c>
      <c r="M22" s="5" t="str">
        <f t="shared" si="1"/>
        <v>N</v>
      </c>
      <c r="P22" s="20">
        <v>0.81321898481235178</v>
      </c>
      <c r="Q22" s="20">
        <v>0.38</v>
      </c>
      <c r="R22" s="20">
        <v>0.44478104782240357</v>
      </c>
      <c r="S22" s="20">
        <v>1.2041095570021112</v>
      </c>
      <c r="V22" s="17" t="s">
        <v>2767</v>
      </c>
      <c r="W22" s="5">
        <f>COUNTIFS($D$5:$D$1000,W$15,$N$5:$N$1000,"")+COUNTIFS($D$5:$D$1000,W$15,$N$5:$N$1000,"Y")</f>
        <v>71</v>
      </c>
      <c r="X22" s="5">
        <f>COUNTIFS($D$5:$D$1000,X$15,$N$5:$N$1000,"")+COUNTIFS($D$5:$D$1000,X$15,$N$5:$N$1000,"Y")</f>
        <v>162</v>
      </c>
      <c r="Y22" s="5">
        <f>COUNTIFS($D$5:$D$1000,Y$15,$N$5:$N$1000,"")+COUNTIFS($D$5:$D$1000,Y$15,$N$5:$N$1000,"Y")</f>
        <v>157</v>
      </c>
      <c r="Z22" s="5">
        <f>COUNTIFS($D$5:$D$1000,Z$15,$N$5:$N$1000,"")+COUNTIFS($D$5:$D$1000,Z$15,$N$5:$N$1000,"Y")</f>
        <v>78</v>
      </c>
      <c r="AA22" s="23">
        <f>SUM(W22:Z22)</f>
        <v>468</v>
      </c>
    </row>
    <row r="23" spans="1:30" ht="12.75" customHeight="1" x14ac:dyDescent="0.25">
      <c r="A23" s="5" t="s">
        <v>1773</v>
      </c>
      <c r="B23" s="5" t="s">
        <v>847</v>
      </c>
      <c r="C23" s="5" t="s">
        <v>846</v>
      </c>
      <c r="D23" s="5" t="s">
        <v>620</v>
      </c>
      <c r="E23" s="6" t="s">
        <v>3062</v>
      </c>
      <c r="F23" s="4" t="s">
        <v>1787</v>
      </c>
      <c r="G23" s="4">
        <v>2</v>
      </c>
      <c r="H23" s="4">
        <v>1</v>
      </c>
      <c r="I23" s="4" t="s">
        <v>3078</v>
      </c>
      <c r="J23" s="13">
        <v>0.51</v>
      </c>
      <c r="K23" s="5">
        <v>2021</v>
      </c>
      <c r="L23" s="5" t="s">
        <v>1773</v>
      </c>
      <c r="M23" s="5" t="str">
        <f t="shared" si="1"/>
        <v>N</v>
      </c>
      <c r="P23" s="20">
        <v>0.23774323162145145</v>
      </c>
      <c r="Q23" s="20">
        <v>0.37</v>
      </c>
      <c r="R23" s="20">
        <v>1.5362408109070891</v>
      </c>
      <c r="S23" s="20">
        <v>0.88349041255883931</v>
      </c>
    </row>
    <row r="24" spans="1:30" ht="12.75" customHeight="1" x14ac:dyDescent="0.25">
      <c r="A24" s="5" t="s">
        <v>1774</v>
      </c>
      <c r="B24" s="5" t="s">
        <v>694</v>
      </c>
      <c r="C24" s="5" t="s">
        <v>693</v>
      </c>
      <c r="D24" s="5" t="s">
        <v>620</v>
      </c>
      <c r="E24" s="4" t="s">
        <v>1775</v>
      </c>
      <c r="F24" s="5" t="s">
        <v>1788</v>
      </c>
      <c r="G24" s="5">
        <v>2</v>
      </c>
      <c r="H24" s="5">
        <v>1</v>
      </c>
      <c r="I24" s="5" t="s">
        <v>3086</v>
      </c>
      <c r="J24" s="13">
        <v>0.73</v>
      </c>
      <c r="K24" s="5">
        <v>2021</v>
      </c>
      <c r="L24" s="5" t="s">
        <v>1774</v>
      </c>
      <c r="M24" s="5" t="str">
        <f t="shared" si="1"/>
        <v>N</v>
      </c>
      <c r="P24" s="20">
        <v>1.4729729729729732</v>
      </c>
      <c r="Q24" s="20">
        <v>0.31</v>
      </c>
      <c r="R24" s="20">
        <v>1.7078872317546403</v>
      </c>
      <c r="S24" s="20">
        <v>1.123455321010042</v>
      </c>
    </row>
    <row r="25" spans="1:30" ht="12.75" customHeight="1" x14ac:dyDescent="0.25">
      <c r="A25" s="5" t="s">
        <v>3043</v>
      </c>
      <c r="B25" s="5" t="s">
        <v>1377</v>
      </c>
      <c r="C25" s="5" t="s">
        <v>679</v>
      </c>
      <c r="D25" s="5" t="s">
        <v>620</v>
      </c>
      <c r="E25" s="4" t="s">
        <v>3057</v>
      </c>
      <c r="F25" s="5" t="s">
        <v>3066</v>
      </c>
      <c r="G25" s="5">
        <v>1</v>
      </c>
      <c r="H25" s="5">
        <v>2</v>
      </c>
      <c r="I25" s="5" t="s">
        <v>3089</v>
      </c>
      <c r="J25" s="13">
        <v>0.93</v>
      </c>
      <c r="K25" s="5">
        <v>2022</v>
      </c>
      <c r="L25" s="5" t="s">
        <v>3043</v>
      </c>
      <c r="M25" s="5" t="str">
        <f t="shared" si="1"/>
        <v>N</v>
      </c>
      <c r="P25" s="20">
        <v>0.78426165816965077</v>
      </c>
      <c r="Q25" s="20">
        <v>0.69198122772880277</v>
      </c>
      <c r="R25" s="20">
        <v>1.5385763980860401</v>
      </c>
      <c r="S25" s="20">
        <v>1.4154854079809411</v>
      </c>
    </row>
    <row r="26" spans="1:30" ht="12.75" customHeight="1" x14ac:dyDescent="0.25">
      <c r="A26" s="5" t="s">
        <v>3044</v>
      </c>
      <c r="B26" s="5" t="s">
        <v>1377</v>
      </c>
      <c r="C26" s="5" t="s">
        <v>679</v>
      </c>
      <c r="D26" s="5" t="s">
        <v>620</v>
      </c>
      <c r="E26" s="6" t="s">
        <v>3062</v>
      </c>
      <c r="F26" s="4" t="s">
        <v>3067</v>
      </c>
      <c r="G26" s="4">
        <v>1</v>
      </c>
      <c r="H26" s="4">
        <v>1</v>
      </c>
      <c r="I26" s="4" t="s">
        <v>3090</v>
      </c>
      <c r="J26" s="13">
        <v>0.7</v>
      </c>
      <c r="K26" s="5">
        <v>2022</v>
      </c>
      <c r="L26" s="5" t="s">
        <v>3044</v>
      </c>
      <c r="M26" s="5" t="str">
        <f t="shared" si="1"/>
        <v>N</v>
      </c>
      <c r="P26" s="20">
        <v>0.11213438763772635</v>
      </c>
      <c r="Q26" s="20">
        <v>0.73392046970910063</v>
      </c>
      <c r="R26" s="20">
        <v>1.1247702255110741</v>
      </c>
      <c r="S26" s="20">
        <v>1.3277838169386371</v>
      </c>
    </row>
    <row r="27" spans="1:30" ht="12.75" customHeight="1" x14ac:dyDescent="0.25">
      <c r="A27" s="5" t="s">
        <v>3045</v>
      </c>
      <c r="B27" s="5" t="s">
        <v>23</v>
      </c>
      <c r="C27" s="5" t="s">
        <v>708</v>
      </c>
      <c r="D27" s="5" t="s">
        <v>620</v>
      </c>
      <c r="E27" s="4" t="s">
        <v>3058</v>
      </c>
      <c r="F27" s="5" t="s">
        <v>3068</v>
      </c>
      <c r="G27" s="5">
        <v>3</v>
      </c>
      <c r="H27" s="5">
        <v>1</v>
      </c>
      <c r="I27" s="5" t="s">
        <v>3091</v>
      </c>
      <c r="J27" s="13">
        <v>0.44</v>
      </c>
      <c r="K27" s="5">
        <v>2021</v>
      </c>
      <c r="L27" s="5" t="s">
        <v>3045</v>
      </c>
      <c r="M27" s="5" t="str">
        <f t="shared" si="1"/>
        <v>N</v>
      </c>
      <c r="P27" s="20">
        <v>0.11310821371282853</v>
      </c>
      <c r="Q27" s="20">
        <v>0.64975247524752477</v>
      </c>
      <c r="R27" s="20">
        <v>1.0770767548061875</v>
      </c>
      <c r="S27" s="20">
        <v>1.3466819772081444</v>
      </c>
    </row>
    <row r="28" spans="1:30" ht="12.75" customHeight="1" x14ac:dyDescent="0.25">
      <c r="A28" s="5" t="s">
        <v>3046</v>
      </c>
      <c r="B28" s="5" t="s">
        <v>13</v>
      </c>
      <c r="C28" s="5" t="s">
        <v>851</v>
      </c>
      <c r="D28" s="5" t="s">
        <v>620</v>
      </c>
      <c r="E28" s="4" t="s">
        <v>3059</v>
      </c>
      <c r="F28" s="5" t="s">
        <v>3069</v>
      </c>
      <c r="G28" s="5">
        <v>1</v>
      </c>
      <c r="H28" s="5">
        <v>1</v>
      </c>
      <c r="I28" s="5" t="s">
        <v>3084</v>
      </c>
      <c r="J28" s="13">
        <v>0.54</v>
      </c>
      <c r="K28" s="5">
        <v>2022</v>
      </c>
      <c r="L28" s="5" t="s">
        <v>3046</v>
      </c>
      <c r="M28" s="5" t="str">
        <f t="shared" si="1"/>
        <v>N</v>
      </c>
      <c r="P28" s="20">
        <v>0.46384515093771944</v>
      </c>
      <c r="Q28" s="20">
        <v>0.49575994781474231</v>
      </c>
      <c r="R28" s="20">
        <v>2.3715208324921093</v>
      </c>
      <c r="S28" s="20">
        <v>1.0384176794220661</v>
      </c>
    </row>
    <row r="29" spans="1:30" ht="12.75" customHeight="1" x14ac:dyDescent="0.25">
      <c r="A29" s="5" t="s">
        <v>3047</v>
      </c>
      <c r="B29" s="5" t="s">
        <v>954</v>
      </c>
      <c r="C29" s="5" t="s">
        <v>953</v>
      </c>
      <c r="D29" s="5" t="s">
        <v>620</v>
      </c>
      <c r="E29" s="4" t="s">
        <v>3351</v>
      </c>
      <c r="F29" s="4" t="s">
        <v>3070</v>
      </c>
      <c r="G29" s="5">
        <v>2</v>
      </c>
      <c r="H29" s="5">
        <v>1</v>
      </c>
      <c r="I29" s="4" t="s">
        <v>3091</v>
      </c>
      <c r="J29" s="13">
        <v>0.38</v>
      </c>
      <c r="K29" s="5">
        <v>2021</v>
      </c>
      <c r="L29" s="5" t="s">
        <v>3047</v>
      </c>
      <c r="M29" s="5" t="str">
        <f t="shared" si="1"/>
        <v>N</v>
      </c>
      <c r="P29" s="20">
        <v>0.60412531285060844</v>
      </c>
      <c r="Q29" s="20">
        <v>0.24882533705465446</v>
      </c>
      <c r="R29" s="20">
        <v>1.535111760733854</v>
      </c>
      <c r="S29" s="20">
        <v>1.0101545943517365</v>
      </c>
    </row>
    <row r="30" spans="1:30" ht="12.75" customHeight="1" x14ac:dyDescent="0.25">
      <c r="A30" s="5" t="s">
        <v>3048</v>
      </c>
      <c r="B30" s="5" t="s">
        <v>954</v>
      </c>
      <c r="C30" s="5" t="s">
        <v>953</v>
      </c>
      <c r="D30" s="5" t="s">
        <v>620</v>
      </c>
      <c r="E30" s="4" t="s">
        <v>3060</v>
      </c>
      <c r="F30" s="5" t="s">
        <v>3071</v>
      </c>
      <c r="G30" s="5">
        <v>2</v>
      </c>
      <c r="H30" s="5">
        <v>1</v>
      </c>
      <c r="I30" s="5" t="s">
        <v>3092</v>
      </c>
      <c r="J30" s="13">
        <v>0.37</v>
      </c>
      <c r="K30" s="5">
        <v>2021</v>
      </c>
      <c r="L30" s="5" t="s">
        <v>3048</v>
      </c>
      <c r="M30" s="5" t="str">
        <f t="shared" si="1"/>
        <v>N</v>
      </c>
      <c r="P30" s="20">
        <v>0.27001704576881108</v>
      </c>
      <c r="Q30" s="20">
        <v>0.67161332265915896</v>
      </c>
      <c r="R30" s="20">
        <v>1.2005632472997503</v>
      </c>
      <c r="S30" s="20">
        <v>1.5703450389600642</v>
      </c>
    </row>
    <row r="31" spans="1:30" ht="12.75" customHeight="1" x14ac:dyDescent="0.25">
      <c r="A31" s="5" t="s">
        <v>3049</v>
      </c>
      <c r="B31" s="5" t="s">
        <v>954</v>
      </c>
      <c r="C31" s="5" t="s">
        <v>953</v>
      </c>
      <c r="D31" s="5" t="s">
        <v>620</v>
      </c>
      <c r="E31" s="4" t="s">
        <v>3061</v>
      </c>
      <c r="F31" s="5" t="s">
        <v>3072</v>
      </c>
      <c r="G31" s="5">
        <v>2</v>
      </c>
      <c r="H31" s="5">
        <v>1</v>
      </c>
      <c r="I31" s="5" t="s">
        <v>3092</v>
      </c>
      <c r="J31" s="13">
        <v>0.31</v>
      </c>
      <c r="K31" s="5">
        <v>2021</v>
      </c>
      <c r="L31" s="5" t="s">
        <v>3049</v>
      </c>
      <c r="M31" s="5" t="str">
        <f t="shared" si="1"/>
        <v>N</v>
      </c>
      <c r="P31" s="20">
        <v>0.57002369778934814</v>
      </c>
      <c r="Q31" s="20">
        <v>0.79666463074594362</v>
      </c>
      <c r="R31" s="20">
        <v>1.6244085983046603</v>
      </c>
      <c r="S31" s="20">
        <v>0.74197840899897494</v>
      </c>
    </row>
    <row r="32" spans="1:30" ht="12.75" customHeight="1" x14ac:dyDescent="0.25">
      <c r="A32" s="5" t="s">
        <v>3051</v>
      </c>
      <c r="B32" s="5" t="s">
        <v>1314</v>
      </c>
      <c r="C32" s="5" t="s">
        <v>1313</v>
      </c>
      <c r="D32" s="5" t="s">
        <v>1038</v>
      </c>
      <c r="E32" s="6" t="s">
        <v>3062</v>
      </c>
      <c r="F32" s="4" t="s">
        <v>3074</v>
      </c>
      <c r="G32" s="4">
        <v>2</v>
      </c>
      <c r="H32" s="4">
        <v>3</v>
      </c>
      <c r="I32" s="4" t="s">
        <v>3094</v>
      </c>
      <c r="J32" s="13">
        <v>1.05</v>
      </c>
      <c r="K32" s="5">
        <v>2021</v>
      </c>
      <c r="L32" s="5" t="s">
        <v>3051</v>
      </c>
      <c r="M32" s="5" t="str">
        <f t="shared" si="1"/>
        <v>N</v>
      </c>
      <c r="P32" s="20">
        <v>0.40059104935751955</v>
      </c>
      <c r="Q32" s="20">
        <v>0.83599031180116434</v>
      </c>
      <c r="R32" s="20">
        <v>1.9593425813943404</v>
      </c>
      <c r="S32" s="20">
        <v>1.4800413175007689</v>
      </c>
    </row>
    <row r="33" spans="1:19" ht="12.75" customHeight="1" x14ac:dyDescent="0.25">
      <c r="A33" s="5" t="s">
        <v>3052</v>
      </c>
      <c r="B33" s="5" t="s">
        <v>1314</v>
      </c>
      <c r="C33" s="5" t="s">
        <v>1313</v>
      </c>
      <c r="D33" s="5" t="s">
        <v>1038</v>
      </c>
      <c r="E33" s="6" t="s">
        <v>3062</v>
      </c>
      <c r="F33" s="4" t="s">
        <v>3075</v>
      </c>
      <c r="G33" s="4">
        <v>2</v>
      </c>
      <c r="H33" s="4">
        <v>2</v>
      </c>
      <c r="I33" s="4" t="s">
        <v>3095</v>
      </c>
      <c r="J33" s="13">
        <v>1.41</v>
      </c>
      <c r="K33" s="5">
        <v>2021</v>
      </c>
      <c r="L33" s="5" t="s">
        <v>3052</v>
      </c>
      <c r="M33" s="5" t="str">
        <f t="shared" si="1"/>
        <v>N</v>
      </c>
      <c r="P33" s="20">
        <v>0.3562599342368678</v>
      </c>
      <c r="Q33" s="20">
        <v>0.43404238609718065</v>
      </c>
      <c r="R33" s="20">
        <v>1.9857978211060374</v>
      </c>
      <c r="S33" s="20">
        <v>1.3801555271467814</v>
      </c>
    </row>
    <row r="34" spans="1:19" ht="12.75" customHeight="1" x14ac:dyDescent="0.25">
      <c r="A34" s="5" t="s">
        <v>3053</v>
      </c>
      <c r="B34" s="5" t="s">
        <v>1314</v>
      </c>
      <c r="C34" s="5" t="s">
        <v>1313</v>
      </c>
      <c r="D34" s="5" t="s">
        <v>1038</v>
      </c>
      <c r="E34" s="6" t="s">
        <v>3062</v>
      </c>
      <c r="F34" s="4" t="s">
        <v>3076</v>
      </c>
      <c r="G34" s="4">
        <v>2</v>
      </c>
      <c r="H34" s="4">
        <v>3</v>
      </c>
      <c r="I34" s="4" t="s">
        <v>3096</v>
      </c>
      <c r="J34" s="13">
        <v>1.28</v>
      </c>
      <c r="K34" s="5">
        <v>2021</v>
      </c>
      <c r="L34" s="5" t="s">
        <v>3053</v>
      </c>
      <c r="M34" s="5" t="str">
        <f t="shared" si="1"/>
        <v>N</v>
      </c>
      <c r="P34" s="20">
        <v>0.34893655284309882</v>
      </c>
      <c r="Q34" s="20">
        <v>0.68610258056902607</v>
      </c>
      <c r="R34" s="20">
        <v>1.2288704852472538</v>
      </c>
      <c r="S34" s="20">
        <v>1.0440323867605852</v>
      </c>
    </row>
    <row r="35" spans="1:19" ht="12.75" customHeight="1" x14ac:dyDescent="0.25">
      <c r="A35" s="5" t="s">
        <v>3054</v>
      </c>
      <c r="B35" s="5" t="s">
        <v>1314</v>
      </c>
      <c r="C35" s="5" t="s">
        <v>1313</v>
      </c>
      <c r="D35" s="5" t="s">
        <v>1038</v>
      </c>
      <c r="E35" s="6" t="s">
        <v>3062</v>
      </c>
      <c r="F35" s="4" t="s">
        <v>3077</v>
      </c>
      <c r="G35" s="4">
        <v>2</v>
      </c>
      <c r="H35" s="4">
        <v>1</v>
      </c>
      <c r="I35" s="4" t="s">
        <v>3091</v>
      </c>
      <c r="J35" s="13">
        <v>1.22</v>
      </c>
      <c r="K35" s="5">
        <v>2021</v>
      </c>
      <c r="L35" s="5" t="s">
        <v>3054</v>
      </c>
      <c r="M35" s="5" t="str">
        <f t="shared" si="1"/>
        <v>N</v>
      </c>
      <c r="P35" s="20">
        <v>0.22869920971717531</v>
      </c>
      <c r="Q35" s="20">
        <v>0.99739141247313168</v>
      </c>
      <c r="R35" s="20">
        <v>1.4299998641956086</v>
      </c>
      <c r="S35" s="20">
        <v>0.9903789478033872</v>
      </c>
    </row>
    <row r="36" spans="1:19" ht="12.75" customHeight="1" x14ac:dyDescent="0.25">
      <c r="A36" s="5" t="s">
        <v>1345</v>
      </c>
      <c r="B36" s="5" t="s">
        <v>34</v>
      </c>
      <c r="C36" s="5" t="s">
        <v>33</v>
      </c>
      <c r="D36" s="5" t="s">
        <v>35</v>
      </c>
      <c r="E36" s="5" t="s">
        <v>1346</v>
      </c>
      <c r="F36" s="4" t="s">
        <v>3315</v>
      </c>
      <c r="G36" s="5">
        <v>2</v>
      </c>
      <c r="H36" s="5">
        <v>2</v>
      </c>
      <c r="I36" s="5" t="s">
        <v>3101</v>
      </c>
      <c r="J36" s="13">
        <v>1.1440026729034414</v>
      </c>
      <c r="K36" s="5">
        <v>2007</v>
      </c>
      <c r="L36" s="5" t="s">
        <v>1345</v>
      </c>
      <c r="M36" s="5" t="str">
        <f t="shared" si="1"/>
        <v>N</v>
      </c>
      <c r="P36" s="20">
        <v>0.19598059672022672</v>
      </c>
      <c r="Q36" s="20">
        <v>0.85693582432815607</v>
      </c>
      <c r="R36" s="20">
        <v>0.78452497484907668</v>
      </c>
      <c r="S36" s="20">
        <v>0.84992489754541689</v>
      </c>
    </row>
    <row r="37" spans="1:19" ht="12.75" customHeight="1" x14ac:dyDescent="0.25">
      <c r="A37" s="5" t="s">
        <v>1354</v>
      </c>
      <c r="B37" s="5" t="s">
        <v>49</v>
      </c>
      <c r="C37" s="5" t="s">
        <v>48</v>
      </c>
      <c r="D37" s="5" t="s">
        <v>35</v>
      </c>
      <c r="E37" s="5" t="s">
        <v>49</v>
      </c>
      <c r="F37" s="5" t="s">
        <v>48</v>
      </c>
      <c r="G37" s="5">
        <v>0</v>
      </c>
      <c r="H37" s="5">
        <v>1</v>
      </c>
      <c r="I37" s="5" t="s">
        <v>3103</v>
      </c>
      <c r="J37" s="13">
        <v>1.0999990999707991</v>
      </c>
      <c r="K37" s="5">
        <v>2009</v>
      </c>
      <c r="L37" s="5" t="s">
        <v>1354</v>
      </c>
      <c r="M37" s="5" t="str">
        <f t="shared" si="1"/>
        <v>N</v>
      </c>
      <c r="P37" s="20">
        <v>0.7246376811594204</v>
      </c>
      <c r="Q37" s="20">
        <v>0.69147338742643782</v>
      </c>
      <c r="R37" s="20">
        <v>1.1067998446440095</v>
      </c>
      <c r="S37" s="20">
        <v>1.0698283330008198</v>
      </c>
    </row>
    <row r="38" spans="1:19" ht="12.75" customHeight="1" x14ac:dyDescent="0.25">
      <c r="A38" s="5" t="s">
        <v>1473</v>
      </c>
      <c r="B38" s="5" t="s">
        <v>483</v>
      </c>
      <c r="C38" s="5" t="s">
        <v>482</v>
      </c>
      <c r="D38" s="5" t="s">
        <v>360</v>
      </c>
      <c r="E38" s="5" t="s">
        <v>484</v>
      </c>
      <c r="F38" s="5" t="s">
        <v>3292</v>
      </c>
      <c r="G38" s="5">
        <v>2</v>
      </c>
      <c r="H38" s="5">
        <v>1</v>
      </c>
      <c r="I38" s="5" t="s">
        <v>3293</v>
      </c>
      <c r="J38" s="13">
        <v>0.70000063150846514</v>
      </c>
      <c r="K38" s="5">
        <v>2007</v>
      </c>
      <c r="L38" s="5" t="s">
        <v>1473</v>
      </c>
      <c r="M38" s="5" t="str">
        <f t="shared" si="1"/>
        <v>N</v>
      </c>
      <c r="P38" s="20">
        <v>0.22001406888143044</v>
      </c>
      <c r="Q38" s="20">
        <v>0.68677949472651467</v>
      </c>
      <c r="R38" s="20">
        <v>0.83291081502539499</v>
      </c>
      <c r="S38" s="20">
        <v>1.1535350365427564</v>
      </c>
    </row>
    <row r="39" spans="1:19" ht="12.75" customHeight="1" x14ac:dyDescent="0.25">
      <c r="A39" s="5" t="s">
        <v>1451</v>
      </c>
      <c r="B39" s="5" t="s">
        <v>335</v>
      </c>
      <c r="C39" s="5" t="s">
        <v>334</v>
      </c>
      <c r="D39" s="5" t="s">
        <v>35</v>
      </c>
      <c r="E39" s="5" t="s">
        <v>1453</v>
      </c>
      <c r="F39" s="5" t="s">
        <v>1452</v>
      </c>
      <c r="G39" s="5">
        <v>3</v>
      </c>
      <c r="H39" s="5">
        <v>1</v>
      </c>
      <c r="I39" s="5" t="s">
        <v>3294</v>
      </c>
      <c r="J39" s="13">
        <v>1.8708809852959658</v>
      </c>
      <c r="K39" s="5">
        <v>2013</v>
      </c>
      <c r="L39" s="5" t="s">
        <v>1451</v>
      </c>
      <c r="M39" s="5" t="str">
        <f t="shared" si="1"/>
        <v>N</v>
      </c>
      <c r="P39" s="20">
        <v>0.70000000313841571</v>
      </c>
      <c r="Q39" s="20">
        <v>0.60734470629677639</v>
      </c>
      <c r="R39" s="20">
        <v>0.53559347643733768</v>
      </c>
      <c r="S39" s="20">
        <v>0.86876682987766551</v>
      </c>
    </row>
    <row r="40" spans="1:19" ht="12.75" customHeight="1" x14ac:dyDescent="0.25">
      <c r="A40" s="5" t="s">
        <v>1355</v>
      </c>
      <c r="B40" s="5" t="s">
        <v>1108</v>
      </c>
      <c r="C40" s="5" t="s">
        <v>1107</v>
      </c>
      <c r="D40" s="5" t="s">
        <v>1038</v>
      </c>
      <c r="E40" s="5" t="s">
        <v>1357</v>
      </c>
      <c r="F40" s="5" t="s">
        <v>1356</v>
      </c>
      <c r="G40" s="5">
        <v>2</v>
      </c>
      <c r="H40" s="5">
        <v>1</v>
      </c>
      <c r="I40" s="5" t="s">
        <v>1809</v>
      </c>
      <c r="J40" s="13">
        <v>1.0877462712204893</v>
      </c>
      <c r="K40" s="5">
        <v>2007</v>
      </c>
      <c r="L40" s="5" t="s">
        <v>1355</v>
      </c>
      <c r="M40" s="5" t="str">
        <f t="shared" si="1"/>
        <v>N</v>
      </c>
      <c r="P40" s="20">
        <v>0.39083110233912416</v>
      </c>
      <c r="Q40" s="20">
        <v>0.93914751019188492</v>
      </c>
      <c r="R40" s="20">
        <v>0.69969573615418224</v>
      </c>
      <c r="S40" s="20">
        <v>0.90052920423363381</v>
      </c>
    </row>
    <row r="41" spans="1:19" ht="12.75" customHeight="1" x14ac:dyDescent="0.25">
      <c r="A41" s="5" t="s">
        <v>1468</v>
      </c>
      <c r="B41" s="5" t="s">
        <v>1654</v>
      </c>
      <c r="C41" s="5" t="s">
        <v>1471</v>
      </c>
      <c r="D41" s="5" t="s">
        <v>1038</v>
      </c>
      <c r="E41" s="5" t="s">
        <v>1470</v>
      </c>
      <c r="F41" s="5" t="s">
        <v>1469</v>
      </c>
      <c r="G41" s="5">
        <v>1</v>
      </c>
      <c r="H41" s="5">
        <v>1</v>
      </c>
      <c r="I41" s="5" t="s">
        <v>3103</v>
      </c>
      <c r="J41" s="13">
        <v>0.59655324790101638</v>
      </c>
      <c r="K41" s="5">
        <v>2007</v>
      </c>
      <c r="L41" s="5" t="s">
        <v>1468</v>
      </c>
      <c r="M41" s="5" t="str">
        <f t="shared" si="1"/>
        <v>N</v>
      </c>
      <c r="P41" s="20">
        <v>0.35605194610497909</v>
      </c>
      <c r="Q41" s="20">
        <v>0.8</v>
      </c>
      <c r="R41" s="20">
        <v>0.86959574406565221</v>
      </c>
      <c r="S41" s="20">
        <v>1.3300979622135771</v>
      </c>
    </row>
    <row r="42" spans="1:19" ht="12.75" customHeight="1" x14ac:dyDescent="0.25">
      <c r="A42" s="5" t="s">
        <v>1475</v>
      </c>
      <c r="B42" s="5" t="s">
        <v>1477</v>
      </c>
      <c r="C42" s="5" t="s">
        <v>1479</v>
      </c>
      <c r="D42" s="5" t="s">
        <v>1038</v>
      </c>
      <c r="E42" s="5" t="s">
        <v>1478</v>
      </c>
      <c r="F42" s="5" t="s">
        <v>1476</v>
      </c>
      <c r="G42" s="5">
        <v>1</v>
      </c>
      <c r="H42" s="5">
        <v>3</v>
      </c>
      <c r="I42" s="5" t="s">
        <v>3110</v>
      </c>
      <c r="J42" s="13">
        <v>0.77726436311592717</v>
      </c>
      <c r="K42" s="5">
        <v>2009</v>
      </c>
      <c r="L42" s="5" t="s">
        <v>1475</v>
      </c>
      <c r="M42" s="5" t="str">
        <f t="shared" si="1"/>
        <v>N</v>
      </c>
      <c r="P42" s="20">
        <v>0.56949771689497719</v>
      </c>
      <c r="Q42" s="20">
        <v>0.36670179135932557</v>
      </c>
      <c r="R42" s="20">
        <v>1.171407984091394</v>
      </c>
      <c r="S42" s="20">
        <v>1.2230674052765826</v>
      </c>
    </row>
    <row r="43" spans="1:19" ht="12.75" customHeight="1" x14ac:dyDescent="0.25">
      <c r="A43" s="5" t="s">
        <v>1484</v>
      </c>
      <c r="B43" s="5" t="s">
        <v>494</v>
      </c>
      <c r="C43" s="5" t="s">
        <v>493</v>
      </c>
      <c r="D43" s="5" t="s">
        <v>360</v>
      </c>
      <c r="E43" s="5" t="s">
        <v>1485</v>
      </c>
      <c r="F43" s="5" t="s">
        <v>3328</v>
      </c>
      <c r="G43" s="5">
        <v>4</v>
      </c>
      <c r="H43" s="5">
        <v>2</v>
      </c>
      <c r="I43" s="5" t="s">
        <v>1811</v>
      </c>
      <c r="J43" s="13">
        <v>0.32490974729241878</v>
      </c>
      <c r="K43" s="5">
        <v>2007</v>
      </c>
      <c r="L43" s="5" t="s">
        <v>1484</v>
      </c>
      <c r="M43" s="5" t="str">
        <f t="shared" si="1"/>
        <v>N</v>
      </c>
      <c r="P43" s="20">
        <v>1</v>
      </c>
      <c r="Q43" s="20">
        <v>0.34027370180840294</v>
      </c>
      <c r="R43" s="20">
        <v>0.70000000192419276</v>
      </c>
      <c r="S43" s="20">
        <v>1.5643680964079016</v>
      </c>
    </row>
    <row r="44" spans="1:19" ht="12.75" customHeight="1" x14ac:dyDescent="0.25">
      <c r="A44" s="5" t="s">
        <v>1472</v>
      </c>
      <c r="B44" s="5" t="s">
        <v>1235</v>
      </c>
      <c r="C44" s="5" t="s">
        <v>1234</v>
      </c>
      <c r="D44" s="5" t="s">
        <v>1038</v>
      </c>
      <c r="E44" s="5" t="s">
        <v>1236</v>
      </c>
      <c r="F44" s="5" t="s">
        <v>1233</v>
      </c>
      <c r="G44" s="5">
        <v>2</v>
      </c>
      <c r="H44" s="5">
        <v>2</v>
      </c>
      <c r="I44" s="5" t="s">
        <v>3113</v>
      </c>
      <c r="J44" s="13">
        <v>1.1746069292435461</v>
      </c>
      <c r="K44" s="5">
        <v>2010</v>
      </c>
      <c r="L44" s="5" t="s">
        <v>1472</v>
      </c>
      <c r="M44" s="5" t="str">
        <f t="shared" si="1"/>
        <v>N</v>
      </c>
      <c r="P44" s="20">
        <v>0.53465333009372606</v>
      </c>
      <c r="Q44" s="20">
        <v>0.75623756333693248</v>
      </c>
      <c r="R44" s="20">
        <v>1.4745065967212947</v>
      </c>
      <c r="S44" s="20">
        <v>1.1115333556061353</v>
      </c>
    </row>
    <row r="45" spans="1:19" ht="12.75" customHeight="1" x14ac:dyDescent="0.25">
      <c r="A45" s="5" t="s">
        <v>1457</v>
      </c>
      <c r="B45" s="5" t="s">
        <v>847</v>
      </c>
      <c r="C45" s="5" t="s">
        <v>846</v>
      </c>
      <c r="D45" s="5" t="s">
        <v>620</v>
      </c>
      <c r="E45" s="5" t="s">
        <v>848</v>
      </c>
      <c r="F45" s="5" t="s">
        <v>845</v>
      </c>
      <c r="G45" s="5">
        <v>1</v>
      </c>
      <c r="H45" s="5">
        <v>1</v>
      </c>
      <c r="I45" s="5" t="s">
        <v>3114</v>
      </c>
      <c r="J45" s="13">
        <v>0.69198122772880277</v>
      </c>
      <c r="K45" s="5">
        <v>2010</v>
      </c>
      <c r="L45" s="5" t="s">
        <v>1457</v>
      </c>
      <c r="M45" s="5" t="str">
        <f t="shared" si="1"/>
        <v>N</v>
      </c>
      <c r="P45" s="20">
        <v>0.44193953756920046</v>
      </c>
      <c r="Q45" s="20">
        <v>0.80951901805457327</v>
      </c>
      <c r="R45" s="20">
        <v>0.77325581395348841</v>
      </c>
      <c r="S45" s="20">
        <v>2.1638828284273401</v>
      </c>
    </row>
    <row r="46" spans="1:19" ht="12.75" customHeight="1" x14ac:dyDescent="0.25">
      <c r="A46" s="5" t="s">
        <v>1369</v>
      </c>
      <c r="B46" s="5" t="s">
        <v>1124</v>
      </c>
      <c r="C46" s="5" t="s">
        <v>1123</v>
      </c>
      <c r="D46" s="5" t="s">
        <v>620</v>
      </c>
      <c r="E46" s="5" t="s">
        <v>1371</v>
      </c>
      <c r="F46" s="5" t="s">
        <v>1370</v>
      </c>
      <c r="G46" s="5">
        <v>3</v>
      </c>
      <c r="H46" s="5">
        <v>1</v>
      </c>
      <c r="I46" s="5" t="s">
        <v>3116</v>
      </c>
      <c r="J46" s="13">
        <v>0.73392046970910063</v>
      </c>
      <c r="K46" s="5">
        <v>2007</v>
      </c>
      <c r="L46" s="5" t="s">
        <v>1369</v>
      </c>
      <c r="M46" s="5" t="str">
        <f t="shared" si="1"/>
        <v>N</v>
      </c>
      <c r="P46" s="20">
        <v>0.52220668115316315</v>
      </c>
      <c r="Q46" s="20">
        <v>0.51604646482369276</v>
      </c>
      <c r="R46" s="20">
        <v>0.62945784471130228</v>
      </c>
      <c r="S46" s="20">
        <v>0.43835616438356162</v>
      </c>
    </row>
    <row r="47" spans="1:19" ht="12.75" customHeight="1" x14ac:dyDescent="0.25">
      <c r="A47" s="5" t="s">
        <v>1486</v>
      </c>
      <c r="B47" s="5" t="s">
        <v>21</v>
      </c>
      <c r="C47" s="5" t="s">
        <v>939</v>
      </c>
      <c r="D47" s="5" t="s">
        <v>620</v>
      </c>
      <c r="E47" s="5" t="s">
        <v>942</v>
      </c>
      <c r="F47" s="5" t="s">
        <v>941</v>
      </c>
      <c r="G47" s="5">
        <v>3</v>
      </c>
      <c r="H47" s="5">
        <v>1</v>
      </c>
      <c r="I47" s="5" t="s">
        <v>3117</v>
      </c>
      <c r="J47" s="13">
        <v>0.64975247524752477</v>
      </c>
      <c r="K47" s="5">
        <v>2011</v>
      </c>
      <c r="L47" s="5" t="s">
        <v>1486</v>
      </c>
      <c r="M47" s="5" t="str">
        <f t="shared" si="1"/>
        <v>N</v>
      </c>
      <c r="P47" s="20">
        <v>0.3323250415834732</v>
      </c>
      <c r="Q47" s="20">
        <v>0.44736842105263158</v>
      </c>
      <c r="R47" s="20">
        <v>0.56002640699785444</v>
      </c>
      <c r="S47" s="20">
        <v>1.8099999999999998</v>
      </c>
    </row>
    <row r="48" spans="1:19" ht="12.75" customHeight="1" x14ac:dyDescent="0.25">
      <c r="A48" s="5" t="s">
        <v>1467</v>
      </c>
      <c r="B48" s="5" t="s">
        <v>465</v>
      </c>
      <c r="C48" s="5" t="s">
        <v>464</v>
      </c>
      <c r="D48" s="5" t="s">
        <v>360</v>
      </c>
      <c r="E48" s="5" t="s">
        <v>466</v>
      </c>
      <c r="F48" s="5" t="s">
        <v>3173</v>
      </c>
      <c r="G48" s="5">
        <v>2</v>
      </c>
      <c r="H48" s="5">
        <v>1</v>
      </c>
      <c r="I48" s="5" t="s">
        <v>3295</v>
      </c>
      <c r="J48" s="13">
        <v>0.61705541157595956</v>
      </c>
      <c r="K48" s="5">
        <v>2013</v>
      </c>
      <c r="L48" s="5" t="s">
        <v>1467</v>
      </c>
      <c r="M48" s="5" t="str">
        <f t="shared" si="1"/>
        <v>N</v>
      </c>
      <c r="P48" s="20">
        <v>0.40006225596675887</v>
      </c>
      <c r="Q48" s="20">
        <v>0.73351347949479995</v>
      </c>
      <c r="R48" s="20">
        <v>0.35714353698461537</v>
      </c>
      <c r="S48" s="20">
        <v>1.0027397260273974</v>
      </c>
    </row>
    <row r="49" spans="1:19" ht="12.75" customHeight="1" x14ac:dyDescent="0.25">
      <c r="A49" s="5" t="s">
        <v>1401</v>
      </c>
      <c r="B49" s="5" t="s">
        <v>1377</v>
      </c>
      <c r="C49" s="5" t="s">
        <v>679</v>
      </c>
      <c r="D49" s="5" t="s">
        <v>620</v>
      </c>
      <c r="E49" s="5" t="s">
        <v>1403</v>
      </c>
      <c r="F49" s="5" t="s">
        <v>1402</v>
      </c>
      <c r="G49" s="5">
        <v>2</v>
      </c>
      <c r="H49" s="5">
        <v>2</v>
      </c>
      <c r="I49" s="5" t="s">
        <v>3122</v>
      </c>
      <c r="J49" s="13">
        <v>0.49575994781474231</v>
      </c>
      <c r="K49" s="5">
        <v>2009</v>
      </c>
      <c r="L49" s="5" t="s">
        <v>1401</v>
      </c>
      <c r="M49" s="5" t="str">
        <f t="shared" si="1"/>
        <v>N</v>
      </c>
      <c r="P49" s="20">
        <v>0.69839705707885524</v>
      </c>
      <c r="Q49" s="20">
        <v>0.79220993563294273</v>
      </c>
      <c r="R49" s="20">
        <v>1.1379166666666667</v>
      </c>
      <c r="S49" s="20">
        <v>0.71052806688119463</v>
      </c>
    </row>
    <row r="50" spans="1:19" ht="12.75" customHeight="1" x14ac:dyDescent="0.25">
      <c r="A50" s="5" t="s">
        <v>1481</v>
      </c>
      <c r="B50" s="5" t="s">
        <v>221</v>
      </c>
      <c r="C50" s="5" t="s">
        <v>220</v>
      </c>
      <c r="D50" s="5" t="s">
        <v>35</v>
      </c>
      <c r="E50" s="5" t="s">
        <v>1483</v>
      </c>
      <c r="F50" s="5" t="s">
        <v>1482</v>
      </c>
      <c r="G50" s="5">
        <v>2</v>
      </c>
      <c r="H50" s="5">
        <v>1</v>
      </c>
      <c r="I50" s="5" t="s">
        <v>1814</v>
      </c>
      <c r="J50" s="13">
        <v>1.5097146602712259</v>
      </c>
      <c r="K50" s="5">
        <v>2007</v>
      </c>
      <c r="L50" s="5" t="s">
        <v>1481</v>
      </c>
      <c r="M50" s="5" t="str">
        <f t="shared" si="1"/>
        <v>N</v>
      </c>
      <c r="P50" s="20">
        <v>0.35765268783838755</v>
      </c>
      <c r="Q50" s="20">
        <v>1.1265164644714039</v>
      </c>
      <c r="R50" s="20">
        <v>0.9930285424207892</v>
      </c>
      <c r="S50" s="20">
        <v>0.71599045346062051</v>
      </c>
    </row>
    <row r="51" spans="1:19" ht="12.75" customHeight="1" x14ac:dyDescent="0.25">
      <c r="A51" s="5" t="s">
        <v>1502</v>
      </c>
      <c r="B51" s="5" t="s">
        <v>343</v>
      </c>
      <c r="C51" s="5" t="s">
        <v>342</v>
      </c>
      <c r="D51" s="5" t="s">
        <v>35</v>
      </c>
      <c r="E51" s="5" t="s">
        <v>1504</v>
      </c>
      <c r="F51" s="5" t="s">
        <v>1503</v>
      </c>
      <c r="G51" s="5">
        <v>2</v>
      </c>
      <c r="H51" s="5">
        <v>1</v>
      </c>
      <c r="I51" s="5" t="s">
        <v>3123</v>
      </c>
      <c r="J51" s="13">
        <v>1.6671364260665502</v>
      </c>
      <c r="K51" s="5">
        <v>2007</v>
      </c>
      <c r="L51" s="5" t="s">
        <v>1502</v>
      </c>
      <c r="M51" s="5" t="str">
        <f t="shared" si="1"/>
        <v>N</v>
      </c>
      <c r="P51" s="20">
        <v>0.61809914968274782</v>
      </c>
      <c r="Q51" s="20">
        <v>1.0179789519538252</v>
      </c>
      <c r="R51" s="20">
        <v>0.66666666666666674</v>
      </c>
      <c r="S51" s="20">
        <v>0.31909859890308401</v>
      </c>
    </row>
    <row r="52" spans="1:19" ht="12.75" customHeight="1" x14ac:dyDescent="0.25">
      <c r="A52" s="5" t="s">
        <v>1491</v>
      </c>
      <c r="B52" s="5" t="s">
        <v>1493</v>
      </c>
      <c r="C52" s="5" t="s">
        <v>1492</v>
      </c>
      <c r="D52" s="5" t="s">
        <v>35</v>
      </c>
      <c r="E52" s="5" t="s">
        <v>1493</v>
      </c>
      <c r="F52" s="5" t="s">
        <v>1492</v>
      </c>
      <c r="G52" s="5">
        <v>0</v>
      </c>
      <c r="H52" s="5">
        <v>1</v>
      </c>
      <c r="I52" s="5" t="s">
        <v>3121</v>
      </c>
      <c r="J52" s="13">
        <v>1.3213177978071937</v>
      </c>
      <c r="K52" s="5">
        <v>2013</v>
      </c>
      <c r="L52" s="5" t="s">
        <v>1491</v>
      </c>
      <c r="M52" s="5" t="str">
        <f t="shared" si="1"/>
        <v>N</v>
      </c>
      <c r="P52" s="20">
        <v>0.39936891420160003</v>
      </c>
      <c r="Q52" s="20">
        <v>0.50612833453496764</v>
      </c>
      <c r="R52" s="20">
        <v>0.63999999999999757</v>
      </c>
      <c r="S52" s="20">
        <v>1.1736526806099068</v>
      </c>
    </row>
    <row r="53" spans="1:19" ht="12.75" customHeight="1" x14ac:dyDescent="0.25">
      <c r="A53" s="5" t="s">
        <v>1351</v>
      </c>
      <c r="B53" s="5" t="s">
        <v>1117</v>
      </c>
      <c r="C53" s="5" t="s">
        <v>1116</v>
      </c>
      <c r="D53" s="5" t="s">
        <v>1038</v>
      </c>
      <c r="E53" s="5" t="s">
        <v>1353</v>
      </c>
      <c r="F53" s="5" t="s">
        <v>1352</v>
      </c>
      <c r="G53" s="5">
        <v>2</v>
      </c>
      <c r="H53" s="5">
        <v>1</v>
      </c>
      <c r="I53" s="5" t="s">
        <v>3296</v>
      </c>
      <c r="J53" s="13">
        <v>1.01159114857745</v>
      </c>
      <c r="K53" s="5">
        <v>2011</v>
      </c>
      <c r="L53" s="5" t="s">
        <v>1351</v>
      </c>
      <c r="M53" s="5" t="str">
        <f t="shared" si="1"/>
        <v>N</v>
      </c>
      <c r="P53" s="20">
        <v>0.32169431701775114</v>
      </c>
      <c r="Q53" s="20">
        <v>1.6666666666666665</v>
      </c>
      <c r="R53" s="20">
        <v>1.1317042819111716</v>
      </c>
      <c r="S53" s="20">
        <v>0.8742009110708675</v>
      </c>
    </row>
    <row r="54" spans="1:19" ht="12.75" customHeight="1" x14ac:dyDescent="0.25">
      <c r="A54" s="5" t="s">
        <v>1499</v>
      </c>
      <c r="B54" s="5" t="s">
        <v>343</v>
      </c>
      <c r="C54" s="5" t="s">
        <v>342</v>
      </c>
      <c r="D54" s="5" t="s">
        <v>35</v>
      </c>
      <c r="E54" s="5" t="s">
        <v>1501</v>
      </c>
      <c r="F54" s="5" t="s">
        <v>1500</v>
      </c>
      <c r="G54" s="5">
        <v>2</v>
      </c>
      <c r="H54" s="5">
        <v>1</v>
      </c>
      <c r="I54" s="5" t="s">
        <v>3121</v>
      </c>
      <c r="J54" s="13">
        <v>2.7263167133690049</v>
      </c>
      <c r="K54" s="5">
        <v>2007</v>
      </c>
      <c r="L54" s="5" t="s">
        <v>1499</v>
      </c>
      <c r="M54" s="5" t="str">
        <f t="shared" si="1"/>
        <v>Y</v>
      </c>
      <c r="N54" s="5" t="s">
        <v>2678</v>
      </c>
      <c r="P54" s="20">
        <v>0.12169516218879772</v>
      </c>
      <c r="Q54" s="20">
        <v>0.73362470498620158</v>
      </c>
      <c r="R54" s="20">
        <v>0.43612668934448834</v>
      </c>
      <c r="S54" s="20">
        <v>1.1846636730591438</v>
      </c>
    </row>
    <row r="55" spans="1:19" ht="12.75" customHeight="1" x14ac:dyDescent="0.25">
      <c r="A55" s="5" t="s">
        <v>1348</v>
      </c>
      <c r="B55" s="5" t="s">
        <v>1117</v>
      </c>
      <c r="C55" s="5" t="s">
        <v>1116</v>
      </c>
      <c r="D55" s="5" t="s">
        <v>1038</v>
      </c>
      <c r="E55" s="5" t="s">
        <v>1350</v>
      </c>
      <c r="F55" s="5" t="s">
        <v>1349</v>
      </c>
      <c r="G55" s="5">
        <v>2</v>
      </c>
      <c r="H55" s="5">
        <v>1</v>
      </c>
      <c r="I55" s="5" t="s">
        <v>3121</v>
      </c>
      <c r="J55" s="13">
        <v>1.139468843206944</v>
      </c>
      <c r="K55" s="5">
        <v>2007</v>
      </c>
      <c r="L55" s="5" t="s">
        <v>1348</v>
      </c>
      <c r="M55" s="5" t="str">
        <f t="shared" si="1"/>
        <v>N</v>
      </c>
      <c r="P55" s="20">
        <v>0.13126819355193059</v>
      </c>
      <c r="Q55" s="20">
        <v>0.75429553264604809</v>
      </c>
      <c r="R55" s="20">
        <v>0.80144099090164111</v>
      </c>
      <c r="S55" s="20">
        <v>0.59038333236233242</v>
      </c>
    </row>
    <row r="56" spans="1:19" ht="12.75" customHeight="1" x14ac:dyDescent="0.25">
      <c r="A56" s="5" t="s">
        <v>1390</v>
      </c>
      <c r="B56" s="5" t="s">
        <v>1377</v>
      </c>
      <c r="C56" s="5" t="s">
        <v>679</v>
      </c>
      <c r="D56" s="5" t="s">
        <v>620</v>
      </c>
      <c r="E56" s="5" t="s">
        <v>1392</v>
      </c>
      <c r="F56" s="5" t="s">
        <v>1391</v>
      </c>
      <c r="G56" s="5">
        <v>2</v>
      </c>
      <c r="H56" s="5">
        <v>1</v>
      </c>
      <c r="I56" s="5" t="s">
        <v>3128</v>
      </c>
      <c r="J56" s="13">
        <v>0.24882533705465446</v>
      </c>
      <c r="K56" s="5">
        <v>2012</v>
      </c>
      <c r="L56" s="5" t="s">
        <v>1390</v>
      </c>
      <c r="M56" s="5" t="str">
        <f t="shared" si="1"/>
        <v>Y</v>
      </c>
      <c r="N56" s="5" t="s">
        <v>2678</v>
      </c>
      <c r="P56" s="20">
        <v>1.9</v>
      </c>
      <c r="Q56" s="20">
        <v>0.93152582159624409</v>
      </c>
      <c r="R56" s="20">
        <v>1.4507254183422142</v>
      </c>
      <c r="S56" s="20">
        <v>1.5619304089873736</v>
      </c>
    </row>
    <row r="57" spans="1:19" ht="12.75" customHeight="1" x14ac:dyDescent="0.25">
      <c r="A57" s="5" t="s">
        <v>1434</v>
      </c>
      <c r="B57" s="5" t="s">
        <v>17</v>
      </c>
      <c r="C57" s="5" t="s">
        <v>414</v>
      </c>
      <c r="D57" s="5" t="s">
        <v>360</v>
      </c>
      <c r="E57" s="5" t="s">
        <v>1435</v>
      </c>
      <c r="F57" s="5" t="s">
        <v>3329</v>
      </c>
      <c r="G57" s="5">
        <v>3</v>
      </c>
      <c r="H57" s="5">
        <v>2</v>
      </c>
      <c r="I57" s="5" t="s">
        <v>3129</v>
      </c>
      <c r="J57" s="13">
        <v>0.8499377334993774</v>
      </c>
      <c r="K57" s="5">
        <v>2013</v>
      </c>
      <c r="L57" s="5" t="s">
        <v>1434</v>
      </c>
      <c r="M57" s="5" t="str">
        <f t="shared" si="1"/>
        <v>N</v>
      </c>
      <c r="P57" s="20">
        <v>0.56000000000000005</v>
      </c>
      <c r="Q57" s="20">
        <v>0.54840958975103238</v>
      </c>
      <c r="R57" s="20">
        <v>0.89153225684590998</v>
      </c>
      <c r="S57" s="20">
        <v>0.97042794139308397</v>
      </c>
    </row>
    <row r="58" spans="1:19" ht="12.75" customHeight="1" x14ac:dyDescent="0.25">
      <c r="A58" s="5" t="s">
        <v>1439</v>
      </c>
      <c r="B58" s="5" t="s">
        <v>17</v>
      </c>
      <c r="C58" s="5" t="s">
        <v>414</v>
      </c>
      <c r="D58" s="5" t="s">
        <v>360</v>
      </c>
      <c r="E58" s="5" t="s">
        <v>1441</v>
      </c>
      <c r="F58" s="5" t="s">
        <v>1440</v>
      </c>
      <c r="G58" s="5">
        <v>3</v>
      </c>
      <c r="H58" s="5">
        <v>2</v>
      </c>
      <c r="I58" s="5" t="s">
        <v>3130</v>
      </c>
      <c r="J58" s="13">
        <v>0.33134791400665337</v>
      </c>
      <c r="K58" s="5">
        <v>2013</v>
      </c>
      <c r="L58" s="5" t="s">
        <v>1439</v>
      </c>
      <c r="M58" s="5" t="str">
        <f t="shared" si="1"/>
        <v>N</v>
      </c>
      <c r="P58" s="20">
        <v>0.36108415517591569</v>
      </c>
      <c r="Q58" s="20">
        <v>0.48766053392906872</v>
      </c>
      <c r="R58" s="20">
        <v>1.478240710868143</v>
      </c>
      <c r="S58" s="20">
        <v>1.37</v>
      </c>
    </row>
    <row r="59" spans="1:19" ht="12.75" customHeight="1" x14ac:dyDescent="0.25">
      <c r="A59" s="5" t="s">
        <v>1375</v>
      </c>
      <c r="B59" s="5" t="s">
        <v>1377</v>
      </c>
      <c r="C59" s="5" t="s">
        <v>679</v>
      </c>
      <c r="D59" s="5" t="s">
        <v>620</v>
      </c>
      <c r="E59" s="5" t="s">
        <v>1378</v>
      </c>
      <c r="F59" s="5" t="s">
        <v>1376</v>
      </c>
      <c r="G59" s="5">
        <v>2</v>
      </c>
      <c r="H59" s="5">
        <v>2</v>
      </c>
      <c r="I59" s="5" t="s">
        <v>3131</v>
      </c>
      <c r="J59" s="13">
        <v>0.67161332265915896</v>
      </c>
      <c r="K59" s="5">
        <v>2012</v>
      </c>
      <c r="L59" s="5" t="s">
        <v>1375</v>
      </c>
      <c r="M59" s="5" t="str">
        <f t="shared" si="1"/>
        <v>N</v>
      </c>
      <c r="P59" s="20">
        <v>1.1099999999999999</v>
      </c>
      <c r="Q59" s="20">
        <v>0.75108994417248598</v>
      </c>
      <c r="R59" s="20">
        <v>1.145202442083967</v>
      </c>
      <c r="S59" s="20">
        <v>1.4787530079180504</v>
      </c>
    </row>
    <row r="60" spans="1:19" ht="12.75" customHeight="1" x14ac:dyDescent="0.25">
      <c r="A60" s="5" t="s">
        <v>1396</v>
      </c>
      <c r="B60" s="5" t="s">
        <v>1377</v>
      </c>
      <c r="C60" s="5" t="s">
        <v>679</v>
      </c>
      <c r="D60" s="5" t="s">
        <v>620</v>
      </c>
      <c r="E60" s="5" t="s">
        <v>1397</v>
      </c>
      <c r="F60" s="5" t="s">
        <v>1394</v>
      </c>
      <c r="G60" s="5">
        <v>2</v>
      </c>
      <c r="H60" s="5">
        <v>2</v>
      </c>
      <c r="I60" s="5" t="s">
        <v>3132</v>
      </c>
      <c r="J60" s="13">
        <v>0.79666463074594362</v>
      </c>
      <c r="K60" s="5">
        <v>2012</v>
      </c>
      <c r="L60" s="5" t="s">
        <v>1396</v>
      </c>
      <c r="M60" s="5" t="str">
        <f t="shared" si="1"/>
        <v>N</v>
      </c>
      <c r="P60" s="20">
        <v>1.1691348402182384</v>
      </c>
      <c r="Q60" s="20">
        <v>0.83275344547157915</v>
      </c>
      <c r="R60" s="20">
        <v>1.8128411334882006</v>
      </c>
      <c r="S60" s="20">
        <v>1.8838304552590266</v>
      </c>
    </row>
    <row r="61" spans="1:19" ht="12.75" customHeight="1" x14ac:dyDescent="0.25">
      <c r="A61" s="5" t="s">
        <v>1360</v>
      </c>
      <c r="B61" s="5" t="s">
        <v>1124</v>
      </c>
      <c r="C61" s="5" t="s">
        <v>1123</v>
      </c>
      <c r="D61" s="5" t="s">
        <v>1038</v>
      </c>
      <c r="E61" s="5" t="s">
        <v>1362</v>
      </c>
      <c r="F61" s="5" t="s">
        <v>1361</v>
      </c>
      <c r="G61" s="5">
        <v>3</v>
      </c>
      <c r="H61" s="5">
        <v>2</v>
      </c>
      <c r="I61" s="5" t="s">
        <v>3133</v>
      </c>
      <c r="J61" s="13">
        <v>0.72398554721356123</v>
      </c>
      <c r="K61" s="5">
        <v>2018</v>
      </c>
      <c r="L61" s="5" t="s">
        <v>1360</v>
      </c>
      <c r="M61" s="5" t="str">
        <f t="shared" si="1"/>
        <v>N</v>
      </c>
      <c r="P61" s="20">
        <v>1.0363697218738532</v>
      </c>
      <c r="Q61" s="20">
        <v>0.51851629058612025</v>
      </c>
      <c r="R61" s="20">
        <v>1.2315686041877714</v>
      </c>
      <c r="S61" s="20">
        <v>2.5424068921232879</v>
      </c>
    </row>
    <row r="62" spans="1:19" ht="12.75" customHeight="1" x14ac:dyDescent="0.25">
      <c r="A62" s="5" t="s">
        <v>1436</v>
      </c>
      <c r="B62" s="5" t="s">
        <v>17</v>
      </c>
      <c r="C62" s="5" t="s">
        <v>414</v>
      </c>
      <c r="D62" s="5" t="s">
        <v>360</v>
      </c>
      <c r="E62" s="5" t="s">
        <v>1438</v>
      </c>
      <c r="F62" s="5" t="s">
        <v>1437</v>
      </c>
      <c r="G62" s="5">
        <v>3</v>
      </c>
      <c r="H62" s="5">
        <v>2</v>
      </c>
      <c r="I62" s="5" t="s">
        <v>1817</v>
      </c>
      <c r="J62" s="13">
        <v>0.34999599455259156</v>
      </c>
      <c r="K62" s="5">
        <v>2013</v>
      </c>
      <c r="L62" s="5" t="s">
        <v>1436</v>
      </c>
      <c r="M62" s="5" t="str">
        <f t="shared" si="1"/>
        <v>N</v>
      </c>
      <c r="P62" s="20">
        <v>0.98294633312356461</v>
      </c>
      <c r="Q62" s="20">
        <v>0.56092202858467899</v>
      </c>
      <c r="R62" s="20">
        <v>1.4223860575026206</v>
      </c>
      <c r="S62" s="20">
        <v>0.92685090581293161</v>
      </c>
    </row>
    <row r="63" spans="1:19" ht="12.75" customHeight="1" x14ac:dyDescent="0.25">
      <c r="A63" s="5" t="s">
        <v>1430</v>
      </c>
      <c r="B63" s="5" t="s">
        <v>17</v>
      </c>
      <c r="C63" s="5" t="s">
        <v>414</v>
      </c>
      <c r="D63" s="5" t="s">
        <v>360</v>
      </c>
      <c r="E63" s="5" t="s">
        <v>1432</v>
      </c>
      <c r="F63" s="5" t="s">
        <v>1431</v>
      </c>
      <c r="G63" s="5">
        <v>3</v>
      </c>
      <c r="H63" s="5">
        <v>2</v>
      </c>
      <c r="I63" s="5" t="s">
        <v>1818</v>
      </c>
      <c r="J63" s="13">
        <v>0.24906600249066002</v>
      </c>
      <c r="K63" s="5">
        <v>2013</v>
      </c>
      <c r="L63" s="5" t="s">
        <v>1430</v>
      </c>
      <c r="M63" s="5" t="str">
        <f t="shared" si="1"/>
        <v>N</v>
      </c>
      <c r="P63" s="20">
        <v>0.65231572080887146</v>
      </c>
      <c r="Q63" s="20">
        <v>0.50291424421037145</v>
      </c>
      <c r="R63" s="20">
        <v>1.7525857798663462</v>
      </c>
      <c r="S63" s="20">
        <v>0.88061487456678478</v>
      </c>
    </row>
    <row r="64" spans="1:19" ht="12.75" customHeight="1" x14ac:dyDescent="0.25">
      <c r="A64" s="5" t="s">
        <v>1419</v>
      </c>
      <c r="B64" s="5" t="s">
        <v>17</v>
      </c>
      <c r="C64" s="5" t="s">
        <v>414</v>
      </c>
      <c r="D64" s="5" t="s">
        <v>360</v>
      </c>
      <c r="E64" s="5" t="s">
        <v>1421</v>
      </c>
      <c r="F64" s="5" t="s">
        <v>1420</v>
      </c>
      <c r="G64" s="5">
        <v>3</v>
      </c>
      <c r="H64" s="5">
        <v>3</v>
      </c>
      <c r="I64" s="5" t="s">
        <v>1819</v>
      </c>
      <c r="J64" s="13">
        <v>0.25007964319847087</v>
      </c>
      <c r="K64" s="5">
        <v>2013</v>
      </c>
      <c r="L64" s="5" t="s">
        <v>1419</v>
      </c>
      <c r="M64" s="5" t="str">
        <f t="shared" si="1"/>
        <v>N</v>
      </c>
      <c r="P64" s="20">
        <v>0.89127070556542676</v>
      </c>
      <c r="Q64" s="20">
        <v>0.50684463117340695</v>
      </c>
      <c r="R64" s="20">
        <v>1.1949821723414151</v>
      </c>
      <c r="S64" s="20">
        <v>2.2958939338205342</v>
      </c>
    </row>
    <row r="65" spans="1:19" ht="12.75" customHeight="1" x14ac:dyDescent="0.25">
      <c r="A65" s="5" t="s">
        <v>1388</v>
      </c>
      <c r="B65" s="5" t="s">
        <v>1377</v>
      </c>
      <c r="C65" s="5" t="s">
        <v>679</v>
      </c>
      <c r="D65" s="5" t="s">
        <v>620</v>
      </c>
      <c r="E65" s="5" t="s">
        <v>1389</v>
      </c>
      <c r="F65" s="5" t="s">
        <v>3331</v>
      </c>
      <c r="G65" s="5">
        <v>2</v>
      </c>
      <c r="H65" s="5">
        <v>3</v>
      </c>
      <c r="I65" s="5" t="s">
        <v>1821</v>
      </c>
      <c r="J65" s="13">
        <v>0.83599031180116434</v>
      </c>
      <c r="K65" s="5">
        <v>2012</v>
      </c>
      <c r="L65" s="5" t="s">
        <v>1388</v>
      </c>
      <c r="M65" s="5" t="str">
        <f t="shared" si="1"/>
        <v>N</v>
      </c>
      <c r="P65" s="20">
        <v>0.85714285546357072</v>
      </c>
      <c r="Q65" s="20">
        <v>0.59702344457095913</v>
      </c>
      <c r="R65" s="20">
        <v>0.92820190079493126</v>
      </c>
      <c r="S65" s="20">
        <v>1.9785961092109545</v>
      </c>
    </row>
    <row r="66" spans="1:19" ht="12.75" customHeight="1" x14ac:dyDescent="0.25">
      <c r="A66" s="5" t="s">
        <v>1385</v>
      </c>
      <c r="B66" s="5" t="s">
        <v>1377</v>
      </c>
      <c r="C66" s="5" t="s">
        <v>679</v>
      </c>
      <c r="D66" s="5" t="s">
        <v>620</v>
      </c>
      <c r="E66" s="5" t="s">
        <v>1387</v>
      </c>
      <c r="F66" s="5" t="s">
        <v>1386</v>
      </c>
      <c r="G66" s="5">
        <v>2</v>
      </c>
      <c r="H66" s="5">
        <v>2</v>
      </c>
      <c r="I66" s="5" t="s">
        <v>1822</v>
      </c>
      <c r="J66" s="13">
        <v>0.43404238609718065</v>
      </c>
      <c r="K66" s="5">
        <v>2012</v>
      </c>
      <c r="L66" s="5" t="s">
        <v>1385</v>
      </c>
      <c r="M66" s="5" t="str">
        <f t="shared" si="1"/>
        <v>N</v>
      </c>
      <c r="P66" s="20">
        <v>0.3277886403750061</v>
      </c>
      <c r="Q66" s="20">
        <v>0.45465598909241317</v>
      </c>
      <c r="R66" s="20">
        <v>0.94000251351011688</v>
      </c>
      <c r="S66" s="20">
        <v>1.2181297409971601</v>
      </c>
    </row>
    <row r="67" spans="1:19" ht="12.75" customHeight="1" x14ac:dyDescent="0.25">
      <c r="A67" s="5" t="s">
        <v>1404</v>
      </c>
      <c r="B67" s="5" t="s">
        <v>1377</v>
      </c>
      <c r="C67" s="5" t="s">
        <v>679</v>
      </c>
      <c r="D67" s="5" t="s">
        <v>620</v>
      </c>
      <c r="E67" s="5" t="s">
        <v>1406</v>
      </c>
      <c r="F67" s="5" t="s">
        <v>1405</v>
      </c>
      <c r="G67" s="5">
        <v>2</v>
      </c>
      <c r="H67" s="5">
        <v>3</v>
      </c>
      <c r="I67" s="5" t="s">
        <v>1823</v>
      </c>
      <c r="J67" s="13">
        <v>0.68610258056902607</v>
      </c>
      <c r="K67" s="5">
        <v>2012</v>
      </c>
      <c r="L67" s="5" t="s">
        <v>1404</v>
      </c>
      <c r="M67" s="5" t="str">
        <f t="shared" si="1"/>
        <v>N</v>
      </c>
      <c r="P67" s="20">
        <v>0.73972602739726023</v>
      </c>
      <c r="Q67" s="20">
        <v>0.45126421670309375</v>
      </c>
      <c r="R67" s="20">
        <v>0.97280320748412963</v>
      </c>
      <c r="S67" s="20">
        <v>0.65908503489273718</v>
      </c>
    </row>
    <row r="68" spans="1:19" ht="12.75" customHeight="1" x14ac:dyDescent="0.25">
      <c r="A68" s="5" t="s">
        <v>1448</v>
      </c>
      <c r="B68" s="5" t="s">
        <v>17</v>
      </c>
      <c r="C68" s="5" t="s">
        <v>414</v>
      </c>
      <c r="D68" s="5" t="s">
        <v>360</v>
      </c>
      <c r="E68" s="5" t="s">
        <v>1450</v>
      </c>
      <c r="F68" s="5" t="s">
        <v>1449</v>
      </c>
      <c r="G68" s="5">
        <v>3</v>
      </c>
      <c r="H68" s="5">
        <v>2</v>
      </c>
      <c r="I68" s="5" t="s">
        <v>1824</v>
      </c>
      <c r="J68" s="13">
        <v>0.56978088777350289</v>
      </c>
      <c r="K68" s="5">
        <v>2013</v>
      </c>
      <c r="L68" s="5" t="s">
        <v>1448</v>
      </c>
      <c r="M68" s="5" t="str">
        <f t="shared" si="1"/>
        <v>N</v>
      </c>
      <c r="P68" s="20">
        <v>0.29659129595957606</v>
      </c>
      <c r="Q68" s="20">
        <v>0.59782608695652173</v>
      </c>
      <c r="R68" s="20">
        <v>1.3147625120569699</v>
      </c>
      <c r="S68" s="20">
        <v>0.45151909390066575</v>
      </c>
    </row>
    <row r="69" spans="1:19" ht="12.75" customHeight="1" x14ac:dyDescent="0.25">
      <c r="A69" s="5" t="s">
        <v>1445</v>
      </c>
      <c r="B69" s="5" t="s">
        <v>17</v>
      </c>
      <c r="C69" s="5" t="s">
        <v>414</v>
      </c>
      <c r="D69" s="5" t="s">
        <v>360</v>
      </c>
      <c r="E69" s="5" t="s">
        <v>1447</v>
      </c>
      <c r="F69" s="5" t="s">
        <v>1446</v>
      </c>
      <c r="G69" s="5">
        <v>3</v>
      </c>
      <c r="H69" s="5">
        <v>2</v>
      </c>
      <c r="I69" s="5" t="s">
        <v>1825</v>
      </c>
      <c r="J69" s="13">
        <v>0.24848677922905385</v>
      </c>
      <c r="K69" s="5">
        <v>2013</v>
      </c>
      <c r="L69" s="5" t="s">
        <v>1445</v>
      </c>
      <c r="M69" s="5" t="str">
        <f t="shared" si="1"/>
        <v>N</v>
      </c>
      <c r="P69" s="20">
        <v>1.7510052185986456</v>
      </c>
      <c r="Q69" s="20">
        <v>0.50843986340127523</v>
      </c>
      <c r="R69" s="20">
        <v>1.2620408297644099</v>
      </c>
      <c r="S69" s="20">
        <v>2.4730346354010888</v>
      </c>
    </row>
    <row r="70" spans="1:19" ht="12.75" customHeight="1" x14ac:dyDescent="0.25">
      <c r="A70" s="5" t="s">
        <v>1398</v>
      </c>
      <c r="B70" s="5" t="s">
        <v>1377</v>
      </c>
      <c r="C70" s="5" t="s">
        <v>679</v>
      </c>
      <c r="D70" s="5" t="s">
        <v>620</v>
      </c>
      <c r="E70" s="5" t="s">
        <v>1400</v>
      </c>
      <c r="F70" s="5" t="s">
        <v>1399</v>
      </c>
      <c r="G70" s="5">
        <v>2</v>
      </c>
      <c r="H70" s="5">
        <v>2</v>
      </c>
      <c r="I70" s="5" t="s">
        <v>1826</v>
      </c>
      <c r="J70" s="13">
        <v>0.99739141247313168</v>
      </c>
      <c r="K70" s="5">
        <v>2012</v>
      </c>
      <c r="L70" s="5" t="s">
        <v>1398</v>
      </c>
      <c r="M70" s="5" t="str">
        <f t="shared" si="1"/>
        <v>N</v>
      </c>
      <c r="P70" s="20">
        <v>1.6447866019520736</v>
      </c>
      <c r="Q70" s="20">
        <v>0.56130101473964888</v>
      </c>
      <c r="R70" s="20">
        <v>1.0531297152914438</v>
      </c>
      <c r="S70" s="20">
        <v>1.2056220890934786</v>
      </c>
    </row>
    <row r="71" spans="1:19" ht="12.75" customHeight="1" x14ac:dyDescent="0.25">
      <c r="A71" s="5" t="s">
        <v>1372</v>
      </c>
      <c r="B71" s="5" t="s">
        <v>1124</v>
      </c>
      <c r="C71" s="5" t="s">
        <v>1123</v>
      </c>
      <c r="D71" s="5" t="s">
        <v>1038</v>
      </c>
      <c r="E71" s="5" t="s">
        <v>1374</v>
      </c>
      <c r="F71" s="5" t="s">
        <v>1373</v>
      </c>
      <c r="G71" s="5">
        <v>2</v>
      </c>
      <c r="H71" s="5">
        <v>2</v>
      </c>
      <c r="I71" s="5" t="s">
        <v>1827</v>
      </c>
      <c r="J71" s="13">
        <v>1.0493362794171064</v>
      </c>
      <c r="K71" s="5">
        <v>2018</v>
      </c>
      <c r="L71" s="5" t="s">
        <v>1372</v>
      </c>
      <c r="M71" s="5" t="str">
        <f t="shared" si="1"/>
        <v>N</v>
      </c>
      <c r="P71" s="20">
        <v>0.26005993808511341</v>
      </c>
      <c r="Q71" s="20">
        <v>0.84615192789768334</v>
      </c>
      <c r="R71" s="20">
        <v>1.681321067499888</v>
      </c>
      <c r="S71" s="20">
        <v>1.0122290686577904</v>
      </c>
    </row>
    <row r="72" spans="1:19" ht="12.75" customHeight="1" x14ac:dyDescent="0.25">
      <c r="A72" s="5" t="s">
        <v>1505</v>
      </c>
      <c r="B72" s="5" t="s">
        <v>1300</v>
      </c>
      <c r="C72" s="5" t="s">
        <v>1299</v>
      </c>
      <c r="D72" s="5" t="s">
        <v>1038</v>
      </c>
      <c r="E72" s="5" t="s">
        <v>1506</v>
      </c>
      <c r="F72" s="5" t="s">
        <v>1307</v>
      </c>
      <c r="G72" s="5">
        <v>3</v>
      </c>
      <c r="H72" s="5">
        <v>1</v>
      </c>
      <c r="I72" s="5" t="s">
        <v>1828</v>
      </c>
      <c r="J72" s="13">
        <v>0.80643554909173765</v>
      </c>
      <c r="K72" s="5">
        <v>2015</v>
      </c>
      <c r="L72" s="5" t="s">
        <v>1505</v>
      </c>
      <c r="M72" s="5" t="str">
        <f t="shared" si="1"/>
        <v>N</v>
      </c>
      <c r="P72" s="20">
        <v>0.24614866034257121</v>
      </c>
      <c r="Q72" s="20">
        <v>0.45188679416950794</v>
      </c>
      <c r="R72" s="20">
        <v>1.4219178082191781</v>
      </c>
      <c r="S72" s="20">
        <v>1.894714515740993</v>
      </c>
    </row>
    <row r="73" spans="1:19" ht="12.75" customHeight="1" x14ac:dyDescent="0.25">
      <c r="A73" s="5" t="s">
        <v>1510</v>
      </c>
      <c r="B73" s="5" t="s">
        <v>1300</v>
      </c>
      <c r="C73" s="5" t="s">
        <v>1299</v>
      </c>
      <c r="D73" s="5" t="s">
        <v>1038</v>
      </c>
      <c r="E73" s="5" t="s">
        <v>1512</v>
      </c>
      <c r="F73" s="5" t="s">
        <v>1511</v>
      </c>
      <c r="G73" s="5">
        <v>3</v>
      </c>
      <c r="H73" s="5">
        <v>1</v>
      </c>
      <c r="I73" s="5" t="s">
        <v>1829</v>
      </c>
      <c r="J73" s="13">
        <v>0.59999978076311067</v>
      </c>
      <c r="K73" s="5">
        <v>2015</v>
      </c>
      <c r="L73" s="5" t="s">
        <v>1510</v>
      </c>
      <c r="M73" s="5" t="str">
        <f t="shared" si="1"/>
        <v>N</v>
      </c>
      <c r="P73" s="20">
        <v>0.27505679203396138</v>
      </c>
      <c r="Q73" s="20">
        <v>0.27390678528962292</v>
      </c>
      <c r="R73" s="20">
        <v>1.2383443424805307</v>
      </c>
      <c r="S73" s="20">
        <v>1.7916899736736425</v>
      </c>
    </row>
    <row r="74" spans="1:19" ht="12.75" customHeight="1" x14ac:dyDescent="0.25">
      <c r="A74" s="5" t="s">
        <v>1507</v>
      </c>
      <c r="B74" s="5" t="s">
        <v>1300</v>
      </c>
      <c r="C74" s="5" t="s">
        <v>1299</v>
      </c>
      <c r="D74" s="5" t="s">
        <v>1038</v>
      </c>
      <c r="E74" s="5" t="s">
        <v>1509</v>
      </c>
      <c r="F74" s="5" t="s">
        <v>1508</v>
      </c>
      <c r="G74" s="5">
        <v>3</v>
      </c>
      <c r="H74" s="5">
        <v>1</v>
      </c>
      <c r="I74" s="5" t="s">
        <v>1830</v>
      </c>
      <c r="J74" s="13">
        <v>0.44478104782240357</v>
      </c>
      <c r="K74" s="5">
        <v>2015</v>
      </c>
      <c r="L74" s="5" t="s">
        <v>1507</v>
      </c>
      <c r="M74" s="5" t="str">
        <f t="shared" si="1"/>
        <v>N</v>
      </c>
      <c r="P74" s="20">
        <v>1.0001683107897477</v>
      </c>
      <c r="Q74" s="20">
        <v>0.37365870800409245</v>
      </c>
      <c r="R74" s="20">
        <v>1.011622190753608</v>
      </c>
      <c r="S74" s="20">
        <v>3.1283431568144362</v>
      </c>
    </row>
    <row r="75" spans="1:19" ht="12.75" customHeight="1" x14ac:dyDescent="0.25">
      <c r="A75" s="5" t="s">
        <v>1410</v>
      </c>
      <c r="B75" s="5" t="s">
        <v>1377</v>
      </c>
      <c r="C75" s="5" t="s">
        <v>679</v>
      </c>
      <c r="D75" s="5" t="s">
        <v>620</v>
      </c>
      <c r="E75" s="5" t="s">
        <v>1412</v>
      </c>
      <c r="F75" s="5" t="s">
        <v>1411</v>
      </c>
      <c r="G75" s="5">
        <v>2</v>
      </c>
      <c r="H75" s="5">
        <v>2</v>
      </c>
      <c r="I75" s="5" t="s">
        <v>1831</v>
      </c>
      <c r="J75" s="13">
        <v>0.85693582432815607</v>
      </c>
      <c r="K75" s="5">
        <v>2012</v>
      </c>
      <c r="L75" s="5" t="s">
        <v>1410</v>
      </c>
      <c r="M75" s="5" t="str">
        <f t="shared" si="1"/>
        <v>N</v>
      </c>
      <c r="P75" s="20">
        <v>1.4</v>
      </c>
      <c r="Q75" s="20">
        <v>0.46957321169689897</v>
      </c>
      <c r="R75" s="20">
        <v>1.0836427735475573</v>
      </c>
      <c r="S75" s="20">
        <v>1.0006762145328509</v>
      </c>
    </row>
    <row r="76" spans="1:19" ht="12.75" customHeight="1" x14ac:dyDescent="0.25">
      <c r="A76" s="5" t="s">
        <v>1407</v>
      </c>
      <c r="B76" s="5" t="s">
        <v>1377</v>
      </c>
      <c r="C76" s="5" t="s">
        <v>679</v>
      </c>
      <c r="D76" s="5" t="s">
        <v>620</v>
      </c>
      <c r="E76" s="5" t="s">
        <v>1409</v>
      </c>
      <c r="F76" s="5" t="s">
        <v>1408</v>
      </c>
      <c r="G76" s="5">
        <v>2</v>
      </c>
      <c r="H76" s="5">
        <v>2</v>
      </c>
      <c r="I76" s="5" t="s">
        <v>1832</v>
      </c>
      <c r="J76" s="13">
        <v>0.69147338742643782</v>
      </c>
      <c r="K76" s="5">
        <v>2012</v>
      </c>
      <c r="L76" s="5" t="s">
        <v>1407</v>
      </c>
      <c r="M76" s="5" t="str">
        <f t="shared" si="1"/>
        <v>N</v>
      </c>
      <c r="P76" s="20">
        <v>0.25079030558482612</v>
      </c>
      <c r="Q76" s="20">
        <v>0.85368168240551334</v>
      </c>
      <c r="R76" s="20">
        <v>1.0600011016181148</v>
      </c>
      <c r="S76" s="20">
        <v>0.16198893278143675</v>
      </c>
    </row>
    <row r="77" spans="1:19" ht="12.75" customHeight="1" x14ac:dyDescent="0.25">
      <c r="A77" s="5" t="s">
        <v>1379</v>
      </c>
      <c r="B77" s="5" t="s">
        <v>1377</v>
      </c>
      <c r="C77" s="5" t="s">
        <v>679</v>
      </c>
      <c r="D77" s="5" t="s">
        <v>620</v>
      </c>
      <c r="E77" s="5" t="s">
        <v>1381</v>
      </c>
      <c r="F77" s="5" t="s">
        <v>1380</v>
      </c>
      <c r="G77" s="5">
        <v>2</v>
      </c>
      <c r="H77" s="5">
        <v>2</v>
      </c>
      <c r="I77" s="5" t="s">
        <v>1833</v>
      </c>
      <c r="J77" s="13">
        <v>0.68677949472651467</v>
      </c>
      <c r="K77" s="5">
        <v>2012</v>
      </c>
      <c r="L77" s="5" t="s">
        <v>1379</v>
      </c>
      <c r="M77" s="5" t="str">
        <f t="shared" ref="M77:M141" si="2">IF(OR(AND(D77=$W$15,OR(J77&lt;$W$16,J77&gt;$W$17)),AND(D77=$X$15,OR(J77&lt;$X$16,J77&gt;$X$17)),AND(D77=$Y$15,OR(J77&lt;$Y$16,J77&gt;$Y$17)),AND(D77=$Z$15,OR(J77&lt;$Z$16,J77&gt;$Z$17))),"Y","N")</f>
        <v>N</v>
      </c>
      <c r="P77" s="20">
        <v>0.24175798397343784</v>
      </c>
      <c r="Q77" s="20">
        <v>0.54254870174817504</v>
      </c>
      <c r="R77" s="20">
        <v>1.0599998222286506</v>
      </c>
      <c r="S77" s="20">
        <v>0.81869236899024789</v>
      </c>
    </row>
    <row r="78" spans="1:19" ht="12.75" customHeight="1" x14ac:dyDescent="0.25">
      <c r="A78" s="5" t="s">
        <v>1382</v>
      </c>
      <c r="B78" s="5" t="s">
        <v>1377</v>
      </c>
      <c r="C78" s="5" t="s">
        <v>679</v>
      </c>
      <c r="D78" s="5" t="s">
        <v>620</v>
      </c>
      <c r="E78" s="5" t="s">
        <v>1384</v>
      </c>
      <c r="F78" s="5" t="s">
        <v>1383</v>
      </c>
      <c r="G78" s="5">
        <v>1</v>
      </c>
      <c r="H78" s="5">
        <v>1</v>
      </c>
      <c r="I78" s="5" t="s">
        <v>1834</v>
      </c>
      <c r="J78" s="13">
        <v>0.60734470629677639</v>
      </c>
      <c r="K78" s="5">
        <v>2012</v>
      </c>
      <c r="L78" s="5" t="s">
        <v>1382</v>
      </c>
      <c r="M78" s="5" t="str">
        <f t="shared" si="2"/>
        <v>N</v>
      </c>
      <c r="P78" s="20">
        <v>0.47622139965798643</v>
      </c>
      <c r="Q78" s="20">
        <v>0.42331343405834543</v>
      </c>
      <c r="R78" s="20">
        <v>0.60229901942781594</v>
      </c>
      <c r="S78" s="20">
        <v>2.1311506470376473</v>
      </c>
    </row>
    <row r="79" spans="1:19" ht="12.75" customHeight="1" x14ac:dyDescent="0.25">
      <c r="A79" s="5" t="s">
        <v>1358</v>
      </c>
      <c r="B79" s="5" t="s">
        <v>1124</v>
      </c>
      <c r="C79" s="5" t="s">
        <v>1123</v>
      </c>
      <c r="D79" s="5" t="s">
        <v>1038</v>
      </c>
      <c r="E79" s="5" t="s">
        <v>1359</v>
      </c>
      <c r="F79" s="5" t="s">
        <v>2748</v>
      </c>
      <c r="G79" s="5">
        <v>2</v>
      </c>
      <c r="H79" s="5">
        <v>1</v>
      </c>
      <c r="I79" s="5" t="s">
        <v>1835</v>
      </c>
      <c r="J79" s="13">
        <v>1.5362408109070891</v>
      </c>
      <c r="K79" s="5">
        <v>2018</v>
      </c>
      <c r="L79" s="5" t="s">
        <v>1358</v>
      </c>
      <c r="M79" s="5" t="str">
        <f t="shared" si="2"/>
        <v>N</v>
      </c>
      <c r="P79" s="20">
        <v>0.70929821735803233</v>
      </c>
      <c r="Q79" s="20">
        <v>0.49921207108850202</v>
      </c>
      <c r="R79" s="20">
        <v>1.5210075805376297</v>
      </c>
      <c r="S79" s="20">
        <v>2.0495723709664198</v>
      </c>
    </row>
    <row r="80" spans="1:19" ht="12.75" customHeight="1" x14ac:dyDescent="0.25">
      <c r="A80" s="5" t="s">
        <v>1413</v>
      </c>
      <c r="B80" s="5" t="s">
        <v>1377</v>
      </c>
      <c r="C80" s="5" t="s">
        <v>679</v>
      </c>
      <c r="D80" s="5" t="s">
        <v>620</v>
      </c>
      <c r="E80" s="5" t="s">
        <v>1415</v>
      </c>
      <c r="F80" s="5" t="s">
        <v>1414</v>
      </c>
      <c r="G80" s="5">
        <v>2</v>
      </c>
      <c r="H80" s="5">
        <v>2</v>
      </c>
      <c r="I80" s="5" t="s">
        <v>1837</v>
      </c>
      <c r="J80" s="13">
        <v>0.93914751019188492</v>
      </c>
      <c r="K80" s="5">
        <v>2012</v>
      </c>
      <c r="L80" s="5" t="s">
        <v>1413</v>
      </c>
      <c r="M80" s="5" t="str">
        <f t="shared" si="2"/>
        <v>N</v>
      </c>
      <c r="P80" s="20">
        <v>0.97</v>
      </c>
      <c r="Q80" s="20">
        <v>0.55016721374305333</v>
      </c>
      <c r="R80" s="20">
        <v>0.49959709911361805</v>
      </c>
      <c r="S80" s="20">
        <v>0.59024552665111008</v>
      </c>
    </row>
    <row r="81" spans="1:19" ht="12.75" customHeight="1" x14ac:dyDescent="0.25">
      <c r="A81" s="5" t="s">
        <v>1442</v>
      </c>
      <c r="B81" s="5" t="s">
        <v>17</v>
      </c>
      <c r="C81" s="5" t="s">
        <v>414</v>
      </c>
      <c r="D81" s="5" t="s">
        <v>360</v>
      </c>
      <c r="E81" s="5" t="s">
        <v>1444</v>
      </c>
      <c r="F81" s="5" t="s">
        <v>1443</v>
      </c>
      <c r="G81" s="5">
        <v>3</v>
      </c>
      <c r="H81" s="5">
        <v>2</v>
      </c>
      <c r="I81" s="5" t="s">
        <v>1839</v>
      </c>
      <c r="J81" s="13">
        <v>0.25022831050228311</v>
      </c>
      <c r="K81" s="5">
        <v>2013</v>
      </c>
      <c r="L81" s="5" t="s">
        <v>1442</v>
      </c>
      <c r="M81" s="5" t="str">
        <f t="shared" si="2"/>
        <v>N</v>
      </c>
      <c r="P81" s="20">
        <v>0.71232876712328763</v>
      </c>
      <c r="Q81" s="20">
        <v>0.59189781854875179</v>
      </c>
      <c r="R81" s="20">
        <v>0.75251141552511425</v>
      </c>
      <c r="S81" s="20">
        <v>0.89421783320600279</v>
      </c>
    </row>
    <row r="82" spans="1:19" ht="12.75" customHeight="1" x14ac:dyDescent="0.25">
      <c r="A82" s="5" t="s">
        <v>1422</v>
      </c>
      <c r="B82" s="5" t="s">
        <v>17</v>
      </c>
      <c r="C82" s="5" t="s">
        <v>414</v>
      </c>
      <c r="D82" s="5" t="s">
        <v>360</v>
      </c>
      <c r="E82" s="5" t="s">
        <v>1424</v>
      </c>
      <c r="F82" s="5" t="s">
        <v>1423</v>
      </c>
      <c r="G82" s="5">
        <v>3</v>
      </c>
      <c r="H82" s="5">
        <v>2</v>
      </c>
      <c r="I82" s="5" t="s">
        <v>1840</v>
      </c>
      <c r="J82" s="13">
        <v>0.24906600249066002</v>
      </c>
      <c r="K82" s="5">
        <v>2013</v>
      </c>
      <c r="L82" s="5" t="s">
        <v>1422</v>
      </c>
      <c r="M82" s="5" t="str">
        <f t="shared" si="2"/>
        <v>N</v>
      </c>
      <c r="P82" s="20">
        <v>0.66417600664175835</v>
      </c>
      <c r="Q82" s="20">
        <v>0.50073370692998587</v>
      </c>
      <c r="R82" s="20">
        <v>0.85485440526985557</v>
      </c>
      <c r="S82" s="20">
        <v>1.1962011856177615</v>
      </c>
    </row>
    <row r="83" spans="1:19" ht="12.75" customHeight="1" x14ac:dyDescent="0.25">
      <c r="A83" s="5" t="s">
        <v>1425</v>
      </c>
      <c r="B83" s="5" t="s">
        <v>17</v>
      </c>
      <c r="C83" s="5" t="s">
        <v>414</v>
      </c>
      <c r="D83" s="5" t="s">
        <v>360</v>
      </c>
      <c r="E83" s="5" t="s">
        <v>1427</v>
      </c>
      <c r="F83" s="5" t="s">
        <v>1426</v>
      </c>
      <c r="G83" s="5">
        <v>3</v>
      </c>
      <c r="H83" s="5">
        <v>2</v>
      </c>
      <c r="I83" s="5" t="s">
        <v>1841</v>
      </c>
      <c r="J83" s="13">
        <v>0.24961948249619481</v>
      </c>
      <c r="K83" s="5">
        <v>2013</v>
      </c>
      <c r="L83" s="5" t="s">
        <v>1425</v>
      </c>
      <c r="M83" s="5" t="str">
        <f t="shared" si="2"/>
        <v>N</v>
      </c>
      <c r="P83" s="20">
        <v>0.76712328767123272</v>
      </c>
      <c r="Q83" s="20">
        <v>0.43139540081379152</v>
      </c>
      <c r="R83" s="20">
        <v>0.80175532230326751</v>
      </c>
      <c r="S83" s="20">
        <v>2.2163167794856684</v>
      </c>
    </row>
    <row r="84" spans="1:19" ht="12.75" customHeight="1" x14ac:dyDescent="0.25">
      <c r="A84" s="5" t="s">
        <v>1363</v>
      </c>
      <c r="B84" s="5" t="s">
        <v>1124</v>
      </c>
      <c r="C84" s="5" t="s">
        <v>1123</v>
      </c>
      <c r="D84" s="5" t="s">
        <v>1038</v>
      </c>
      <c r="E84" s="5" t="s">
        <v>1365</v>
      </c>
      <c r="F84" s="5" t="s">
        <v>1364</v>
      </c>
      <c r="G84" s="5">
        <v>3</v>
      </c>
      <c r="H84" s="5">
        <v>1</v>
      </c>
      <c r="I84" s="5" t="s">
        <v>1842</v>
      </c>
      <c r="J84" s="13">
        <v>1.7078872317546403</v>
      </c>
      <c r="K84" s="5">
        <v>2018</v>
      </c>
      <c r="L84" s="5" t="s">
        <v>1363</v>
      </c>
      <c r="M84" s="5" t="str">
        <f t="shared" si="2"/>
        <v>N</v>
      </c>
      <c r="P84" s="20">
        <v>0.65753424657533777</v>
      </c>
      <c r="Q84" s="20">
        <v>0.88695017304771584</v>
      </c>
      <c r="R84" s="20">
        <v>0.25760698266456544</v>
      </c>
      <c r="S84" s="20">
        <v>1.0201336762975812</v>
      </c>
    </row>
    <row r="85" spans="1:19" ht="12.75" customHeight="1" x14ac:dyDescent="0.25">
      <c r="A85" s="4" t="s">
        <v>356</v>
      </c>
      <c r="B85" s="5" t="s">
        <v>359</v>
      </c>
      <c r="C85" s="5" t="s">
        <v>358</v>
      </c>
      <c r="D85" s="5" t="s">
        <v>360</v>
      </c>
      <c r="E85" s="5" t="s">
        <v>361</v>
      </c>
      <c r="F85" s="5" t="s">
        <v>357</v>
      </c>
      <c r="G85" s="5">
        <v>2</v>
      </c>
      <c r="H85" s="15">
        <v>1</v>
      </c>
      <c r="I85" s="4"/>
      <c r="J85" s="13">
        <v>0.52024644846967216</v>
      </c>
      <c r="K85" s="5">
        <v>2017</v>
      </c>
      <c r="L85" s="5" t="s">
        <v>356</v>
      </c>
      <c r="M85" s="5" t="str">
        <f t="shared" si="2"/>
        <v>N</v>
      </c>
      <c r="Q85" s="20">
        <v>0.41779562505776519</v>
      </c>
      <c r="R85" s="20">
        <v>0.69224667693296238</v>
      </c>
      <c r="S85" s="20">
        <v>1.2808129854347854</v>
      </c>
    </row>
    <row r="86" spans="1:19" ht="12.75" customHeight="1" x14ac:dyDescent="0.25">
      <c r="A86" s="4" t="s">
        <v>362</v>
      </c>
      <c r="B86" s="5" t="s">
        <v>359</v>
      </c>
      <c r="C86" s="5" t="s">
        <v>358</v>
      </c>
      <c r="D86" s="5" t="s">
        <v>360</v>
      </c>
      <c r="E86" s="5" t="s">
        <v>364</v>
      </c>
      <c r="F86" s="5" t="s">
        <v>363</v>
      </c>
      <c r="G86" s="5">
        <v>2</v>
      </c>
      <c r="H86" s="15">
        <v>1</v>
      </c>
      <c r="I86" s="4"/>
      <c r="J86" s="13">
        <v>0.81321898481235178</v>
      </c>
      <c r="K86" s="5">
        <v>2017</v>
      </c>
      <c r="L86" s="5" t="s">
        <v>362</v>
      </c>
      <c r="M86" s="5" t="str">
        <f t="shared" si="2"/>
        <v>N</v>
      </c>
      <c r="Q86" s="20">
        <v>0.91101311890828696</v>
      </c>
      <c r="R86" s="20">
        <v>2.1537236918664764</v>
      </c>
      <c r="S86" s="20">
        <v>3.0514852945347291</v>
      </c>
    </row>
    <row r="87" spans="1:19" ht="12.75" customHeight="1" x14ac:dyDescent="0.25">
      <c r="A87" s="4" t="s">
        <v>365</v>
      </c>
      <c r="B87" s="5" t="s">
        <v>359</v>
      </c>
      <c r="C87" s="5" t="s">
        <v>358</v>
      </c>
      <c r="D87" s="5" t="s">
        <v>360</v>
      </c>
      <c r="E87" s="5" t="s">
        <v>367</v>
      </c>
      <c r="F87" s="5" t="s">
        <v>366</v>
      </c>
      <c r="G87" s="5">
        <v>2</v>
      </c>
      <c r="H87" s="15">
        <v>2</v>
      </c>
      <c r="I87" s="4" t="s">
        <v>1843</v>
      </c>
      <c r="J87" s="13">
        <v>0.23774323162145145</v>
      </c>
      <c r="K87" s="5">
        <v>2017</v>
      </c>
      <c r="L87" s="5" t="s">
        <v>365</v>
      </c>
      <c r="M87" s="5" t="str">
        <f t="shared" si="2"/>
        <v>N</v>
      </c>
      <c r="Q87" s="20">
        <v>0.75084559222915348</v>
      </c>
      <c r="R87" s="20">
        <v>0.91417698239510647</v>
      </c>
    </row>
    <row r="88" spans="1:19" ht="12.75" customHeight="1" x14ac:dyDescent="0.25">
      <c r="A88" s="4" t="s">
        <v>368</v>
      </c>
      <c r="B88" s="5" t="s">
        <v>359</v>
      </c>
      <c r="C88" s="5" t="s">
        <v>358</v>
      </c>
      <c r="D88" s="5" t="s">
        <v>360</v>
      </c>
      <c r="E88" s="5" t="s">
        <v>370</v>
      </c>
      <c r="F88" s="5" t="s">
        <v>369</v>
      </c>
      <c r="G88" s="5">
        <v>2</v>
      </c>
      <c r="H88" s="15">
        <v>2</v>
      </c>
      <c r="I88" s="4" t="s">
        <v>1843</v>
      </c>
      <c r="J88" s="13">
        <v>1.4729729729729732</v>
      </c>
      <c r="K88" s="5">
        <v>2016</v>
      </c>
      <c r="L88" s="5" t="s">
        <v>368</v>
      </c>
      <c r="M88" s="5" t="str">
        <f t="shared" si="2"/>
        <v>Y</v>
      </c>
      <c r="N88" s="5" t="s">
        <v>2703</v>
      </c>
      <c r="Q88" s="20">
        <v>0.62071986792991118</v>
      </c>
      <c r="R88" s="20">
        <v>1.1189658986876023</v>
      </c>
    </row>
    <row r="89" spans="1:19" ht="12.75" customHeight="1" x14ac:dyDescent="0.25">
      <c r="A89" s="4" t="s">
        <v>371</v>
      </c>
      <c r="B89" s="5" t="s">
        <v>359</v>
      </c>
      <c r="C89" s="5" t="s">
        <v>358</v>
      </c>
      <c r="D89" s="5" t="s">
        <v>360</v>
      </c>
      <c r="E89" s="5" t="s">
        <v>1571</v>
      </c>
      <c r="F89" s="5" t="s">
        <v>372</v>
      </c>
      <c r="G89" s="5">
        <v>2</v>
      </c>
      <c r="H89" s="15">
        <v>2</v>
      </c>
      <c r="I89" s="4" t="s">
        <v>1844</v>
      </c>
      <c r="J89" s="13">
        <v>0.78426165816965077</v>
      </c>
      <c r="K89" s="5">
        <v>2017</v>
      </c>
      <c r="L89" s="5" t="s">
        <v>371</v>
      </c>
      <c r="M89" s="5" t="str">
        <f t="shared" si="2"/>
        <v>N</v>
      </c>
      <c r="Q89" s="20">
        <v>0.48701456822911765</v>
      </c>
      <c r="R89" s="20">
        <v>1.9243419932870263</v>
      </c>
    </row>
    <row r="90" spans="1:19" ht="12.75" customHeight="1" x14ac:dyDescent="0.25">
      <c r="A90" s="4" t="s">
        <v>1034</v>
      </c>
      <c r="B90" s="5" t="s">
        <v>1037</v>
      </c>
      <c r="C90" s="5" t="s">
        <v>1036</v>
      </c>
      <c r="D90" s="5" t="s">
        <v>1038</v>
      </c>
      <c r="E90" s="5" t="s">
        <v>1039</v>
      </c>
      <c r="F90" s="5" t="s">
        <v>1035</v>
      </c>
      <c r="G90" s="5">
        <v>3</v>
      </c>
      <c r="H90" s="15">
        <v>1</v>
      </c>
      <c r="I90" s="4"/>
      <c r="J90" s="13">
        <v>1.5385763980860401</v>
      </c>
      <c r="K90" s="5">
        <v>2014</v>
      </c>
      <c r="L90" s="5" t="s">
        <v>1034</v>
      </c>
      <c r="M90" s="5" t="str">
        <f t="shared" si="2"/>
        <v>N</v>
      </c>
      <c r="Q90" s="20">
        <v>0.35714448475444133</v>
      </c>
      <c r="R90" s="20">
        <v>0.49202030809525688</v>
      </c>
    </row>
    <row r="91" spans="1:19" ht="12.75" customHeight="1" x14ac:dyDescent="0.25">
      <c r="A91" s="4" t="s">
        <v>1040</v>
      </c>
      <c r="B91" s="5" t="s">
        <v>1037</v>
      </c>
      <c r="C91" s="5" t="s">
        <v>1036</v>
      </c>
      <c r="D91" s="5" t="s">
        <v>1038</v>
      </c>
      <c r="E91" s="5" t="s">
        <v>1042</v>
      </c>
      <c r="F91" s="5" t="s">
        <v>1041</v>
      </c>
      <c r="G91" s="5">
        <v>3</v>
      </c>
      <c r="H91" s="15">
        <v>1</v>
      </c>
      <c r="I91" s="4"/>
      <c r="J91" s="13">
        <v>1.1247702255110741</v>
      </c>
      <c r="K91" s="5">
        <v>2017</v>
      </c>
      <c r="L91" s="5" t="s">
        <v>1040</v>
      </c>
      <c r="M91" s="5" t="str">
        <f t="shared" si="2"/>
        <v>N</v>
      </c>
      <c r="Q91" s="20">
        <v>0.32764983734233388</v>
      </c>
      <c r="R91" s="20">
        <v>0.60979798780408268</v>
      </c>
    </row>
    <row r="92" spans="1:19" ht="12.75" customHeight="1" x14ac:dyDescent="0.25">
      <c r="A92" s="4" t="s">
        <v>616</v>
      </c>
      <c r="B92" s="5" t="s">
        <v>619</v>
      </c>
      <c r="C92" s="5" t="s">
        <v>618</v>
      </c>
      <c r="D92" s="5" t="s">
        <v>620</v>
      </c>
      <c r="E92" s="5" t="s">
        <v>621</v>
      </c>
      <c r="F92" s="5" t="s">
        <v>617</v>
      </c>
      <c r="G92" s="5">
        <v>1</v>
      </c>
      <c r="H92" s="15">
        <v>1</v>
      </c>
      <c r="I92" s="4" t="s">
        <v>3137</v>
      </c>
      <c r="J92" s="13">
        <v>0.8</v>
      </c>
      <c r="K92" s="5">
        <v>2009</v>
      </c>
      <c r="L92" s="5" t="s">
        <v>616</v>
      </c>
      <c r="M92" s="5" t="str">
        <f t="shared" si="2"/>
        <v>N</v>
      </c>
      <c r="Q92" s="20">
        <v>0.4443462156668414</v>
      </c>
      <c r="R92" s="20">
        <v>0.98337602122927936</v>
      </c>
    </row>
    <row r="93" spans="1:19" ht="12.75" customHeight="1" x14ac:dyDescent="0.25">
      <c r="A93" s="4" t="s">
        <v>1055</v>
      </c>
      <c r="B93" s="5" t="s">
        <v>1058</v>
      </c>
      <c r="C93" s="5" t="s">
        <v>1057</v>
      </c>
      <c r="D93" s="5" t="s">
        <v>1038</v>
      </c>
      <c r="E93" s="5" t="s">
        <v>1572</v>
      </c>
      <c r="F93" s="5" t="s">
        <v>1056</v>
      </c>
      <c r="G93" s="5">
        <v>2</v>
      </c>
      <c r="H93" s="15">
        <v>1</v>
      </c>
      <c r="I93" s="4"/>
      <c r="J93" s="13">
        <v>1.0770767548061875</v>
      </c>
      <c r="K93" s="5">
        <v>2010</v>
      </c>
      <c r="L93" s="5" t="s">
        <v>1055</v>
      </c>
      <c r="M93" s="5" t="str">
        <f t="shared" si="2"/>
        <v>N</v>
      </c>
      <c r="Q93" s="20">
        <v>0.81782643542169853</v>
      </c>
      <c r="R93" s="20">
        <v>0.67774018356842469</v>
      </c>
    </row>
    <row r="94" spans="1:19" ht="12.75" customHeight="1" x14ac:dyDescent="0.25">
      <c r="A94" s="4" t="s">
        <v>1059</v>
      </c>
      <c r="B94" s="5" t="s">
        <v>1058</v>
      </c>
      <c r="C94" s="5" t="s">
        <v>1057</v>
      </c>
      <c r="D94" s="5" t="s">
        <v>1038</v>
      </c>
      <c r="E94" s="5" t="s">
        <v>1061</v>
      </c>
      <c r="F94" s="5" t="s">
        <v>1060</v>
      </c>
      <c r="G94" s="5">
        <v>2</v>
      </c>
      <c r="H94" s="15">
        <v>1</v>
      </c>
      <c r="I94" s="4" t="s">
        <v>3297</v>
      </c>
      <c r="J94" s="13">
        <v>2.3715208324921093</v>
      </c>
      <c r="K94" s="5">
        <v>2010</v>
      </c>
      <c r="L94" s="5" t="s">
        <v>1059</v>
      </c>
      <c r="M94" s="5" t="str">
        <f t="shared" si="2"/>
        <v>Y</v>
      </c>
      <c r="N94" s="5" t="s">
        <v>2678</v>
      </c>
      <c r="Q94" s="20">
        <v>0.29823704626029379</v>
      </c>
      <c r="R94" s="20">
        <v>1.3205967155035903</v>
      </c>
    </row>
    <row r="95" spans="1:19" ht="12.75" customHeight="1" x14ac:dyDescent="0.25">
      <c r="A95" s="4" t="s">
        <v>1062</v>
      </c>
      <c r="B95" s="5" t="s">
        <v>1058</v>
      </c>
      <c r="C95" s="5" t="s">
        <v>1057</v>
      </c>
      <c r="D95" s="5" t="s">
        <v>1038</v>
      </c>
      <c r="E95" s="5" t="s">
        <v>1064</v>
      </c>
      <c r="F95" s="5" t="s">
        <v>1063</v>
      </c>
      <c r="G95" s="5">
        <v>2</v>
      </c>
      <c r="H95" s="15">
        <v>1</v>
      </c>
      <c r="I95" s="4"/>
      <c r="J95" s="13">
        <v>1.535111760733854</v>
      </c>
      <c r="K95" s="5">
        <v>2010</v>
      </c>
      <c r="L95" s="5" t="s">
        <v>1062</v>
      </c>
      <c r="M95" s="5" t="str">
        <f t="shared" si="2"/>
        <v>N</v>
      </c>
      <c r="Q95" s="20">
        <v>0.61105934863143929</v>
      </c>
      <c r="R95" s="20">
        <v>0.82786173361891513</v>
      </c>
    </row>
    <row r="96" spans="1:19" ht="12.75" customHeight="1" x14ac:dyDescent="0.25">
      <c r="A96" s="5" t="s">
        <v>39</v>
      </c>
      <c r="B96" s="5" t="s">
        <v>34</v>
      </c>
      <c r="C96" s="5" t="s">
        <v>33</v>
      </c>
      <c r="D96" s="5" t="s">
        <v>35</v>
      </c>
      <c r="E96" s="5" t="s">
        <v>41</v>
      </c>
      <c r="F96" s="5" t="s">
        <v>40</v>
      </c>
      <c r="G96" s="5">
        <v>2</v>
      </c>
      <c r="H96" s="15">
        <v>1</v>
      </c>
      <c r="I96" s="4" t="s">
        <v>1848</v>
      </c>
      <c r="J96" s="13">
        <v>2.711633504292787</v>
      </c>
      <c r="K96" s="5">
        <v>2010</v>
      </c>
      <c r="L96" s="5" t="s">
        <v>39</v>
      </c>
      <c r="M96" s="5" t="str">
        <f t="shared" si="2"/>
        <v>Y</v>
      </c>
      <c r="N96" s="5" t="s">
        <v>2678</v>
      </c>
      <c r="Q96" s="20">
        <v>0.59379123137862877</v>
      </c>
      <c r="R96" s="20">
        <v>0.72071527926984735</v>
      </c>
    </row>
    <row r="97" spans="1:18" ht="12.75" customHeight="1" x14ac:dyDescent="0.25">
      <c r="A97" s="5" t="s">
        <v>42</v>
      </c>
      <c r="B97" s="5" t="s">
        <v>45</v>
      </c>
      <c r="C97" s="5" t="s">
        <v>44</v>
      </c>
      <c r="D97" s="5" t="s">
        <v>35</v>
      </c>
      <c r="E97" s="5" t="s">
        <v>46</v>
      </c>
      <c r="F97" s="5" t="s">
        <v>43</v>
      </c>
      <c r="G97" s="5">
        <v>1</v>
      </c>
      <c r="H97" s="15">
        <v>1</v>
      </c>
      <c r="I97" s="4"/>
      <c r="J97" s="13">
        <v>1.631454937189601</v>
      </c>
      <c r="K97" s="5">
        <v>2013</v>
      </c>
      <c r="L97" s="5" t="s">
        <v>42</v>
      </c>
      <c r="M97" s="5" t="str">
        <f t="shared" si="2"/>
        <v>N</v>
      </c>
      <c r="Q97" s="20">
        <v>0.45713584839631116</v>
      </c>
      <c r="R97" s="20">
        <v>0.78805602585808843</v>
      </c>
    </row>
    <row r="98" spans="1:18" ht="12.75" customHeight="1" x14ac:dyDescent="0.25">
      <c r="A98" s="5" t="s">
        <v>622</v>
      </c>
      <c r="B98" s="5" t="s">
        <v>25</v>
      </c>
      <c r="C98" s="5" t="s">
        <v>624</v>
      </c>
      <c r="D98" s="5" t="s">
        <v>620</v>
      </c>
      <c r="E98" s="5" t="s">
        <v>625</v>
      </c>
      <c r="F98" s="5" t="s">
        <v>623</v>
      </c>
      <c r="G98" s="5">
        <v>3</v>
      </c>
      <c r="H98" s="15">
        <v>2</v>
      </c>
      <c r="I98" s="4" t="s">
        <v>1850</v>
      </c>
      <c r="J98" s="13">
        <v>0.36670179135932557</v>
      </c>
      <c r="K98" s="5">
        <v>2012</v>
      </c>
      <c r="L98" s="5" t="s">
        <v>622</v>
      </c>
      <c r="M98" s="5" t="str">
        <f t="shared" si="2"/>
        <v>N</v>
      </c>
      <c r="Q98" s="20">
        <v>0.36951842511247218</v>
      </c>
      <c r="R98" s="20">
        <v>0.63337036864550555</v>
      </c>
    </row>
    <row r="99" spans="1:18" ht="12.75" customHeight="1" x14ac:dyDescent="0.25">
      <c r="A99" s="5" t="s">
        <v>626</v>
      </c>
      <c r="B99" s="5" t="s">
        <v>25</v>
      </c>
      <c r="C99" s="5" t="s">
        <v>624</v>
      </c>
      <c r="D99" s="5" t="s">
        <v>620</v>
      </c>
      <c r="E99" s="5" t="s">
        <v>628</v>
      </c>
      <c r="F99" s="5" t="s">
        <v>627</v>
      </c>
      <c r="G99" s="5">
        <v>3</v>
      </c>
      <c r="H99" s="15">
        <v>2</v>
      </c>
      <c r="I99" s="4" t="s">
        <v>1851</v>
      </c>
      <c r="J99" s="13">
        <v>0.34027370180840294</v>
      </c>
      <c r="K99" s="5">
        <v>2012</v>
      </c>
      <c r="L99" s="5" t="s">
        <v>626</v>
      </c>
      <c r="M99" s="5" t="str">
        <f t="shared" si="2"/>
        <v>N</v>
      </c>
      <c r="Q99" s="20">
        <v>1.3445378151260503</v>
      </c>
      <c r="R99" s="20">
        <v>1.1467424099742216</v>
      </c>
    </row>
    <row r="100" spans="1:18" ht="12.75" customHeight="1" x14ac:dyDescent="0.25">
      <c r="A100" s="5" t="s">
        <v>629</v>
      </c>
      <c r="B100" s="5" t="s">
        <v>25</v>
      </c>
      <c r="C100" s="5" t="s">
        <v>624</v>
      </c>
      <c r="D100" s="5" t="s">
        <v>620</v>
      </c>
      <c r="E100" s="5" t="s">
        <v>631</v>
      </c>
      <c r="F100" s="5" t="s">
        <v>630</v>
      </c>
      <c r="G100" s="5">
        <v>3</v>
      </c>
      <c r="H100" s="15">
        <v>2</v>
      </c>
      <c r="I100" s="4" t="s">
        <v>1850</v>
      </c>
      <c r="J100" s="13">
        <v>0.75623756333693248</v>
      </c>
      <c r="K100" s="5">
        <v>2012</v>
      </c>
      <c r="L100" s="5" t="s">
        <v>629</v>
      </c>
      <c r="M100" s="5" t="str">
        <f t="shared" si="2"/>
        <v>N</v>
      </c>
      <c r="Q100" s="20">
        <v>1.9016884688526479</v>
      </c>
      <c r="R100" s="20">
        <v>0.7644767637648755</v>
      </c>
    </row>
    <row r="101" spans="1:18" ht="12.75" customHeight="1" x14ac:dyDescent="0.25">
      <c r="A101" s="5" t="s">
        <v>632</v>
      </c>
      <c r="B101" s="5" t="s">
        <v>25</v>
      </c>
      <c r="C101" s="5" t="s">
        <v>624</v>
      </c>
      <c r="D101" s="5" t="s">
        <v>620</v>
      </c>
      <c r="E101" s="5" t="s">
        <v>633</v>
      </c>
      <c r="F101" s="5" t="s">
        <v>3140</v>
      </c>
      <c r="G101" s="5">
        <v>3</v>
      </c>
      <c r="H101" s="15">
        <v>2</v>
      </c>
      <c r="I101" s="4" t="s">
        <v>3142</v>
      </c>
      <c r="J101" s="13">
        <v>0.80951901805457327</v>
      </c>
      <c r="K101" s="5">
        <v>2012</v>
      </c>
      <c r="L101" s="5" t="s">
        <v>632</v>
      </c>
      <c r="M101" s="5" t="str">
        <f t="shared" si="2"/>
        <v>N</v>
      </c>
      <c r="Q101" s="20">
        <v>0.5</v>
      </c>
      <c r="R101" s="20">
        <v>0.71175756308025173</v>
      </c>
    </row>
    <row r="102" spans="1:18" ht="12.75" customHeight="1" x14ac:dyDescent="0.25">
      <c r="A102" s="5" t="s">
        <v>1076</v>
      </c>
      <c r="B102" s="5" t="s">
        <v>1079</v>
      </c>
      <c r="C102" s="5" t="s">
        <v>1078</v>
      </c>
      <c r="D102" s="5" t="s">
        <v>1038</v>
      </c>
      <c r="E102" s="5" t="s">
        <v>1080</v>
      </c>
      <c r="F102" s="5" t="s">
        <v>1077</v>
      </c>
      <c r="G102" s="5">
        <v>2</v>
      </c>
      <c r="H102" s="15">
        <v>1</v>
      </c>
      <c r="I102" s="4" t="s">
        <v>1852</v>
      </c>
      <c r="J102" s="13">
        <v>1.2005632472997503</v>
      </c>
      <c r="K102" s="5">
        <v>2016</v>
      </c>
      <c r="L102" s="5" t="s">
        <v>1076</v>
      </c>
      <c r="M102" s="5" t="str">
        <f t="shared" si="2"/>
        <v>N</v>
      </c>
      <c r="Q102" s="20">
        <v>0.82178084474505386</v>
      </c>
      <c r="R102" s="20">
        <v>0.94779711218067375</v>
      </c>
    </row>
    <row r="103" spans="1:18" ht="12.75" customHeight="1" x14ac:dyDescent="0.25">
      <c r="A103" s="5" t="s">
        <v>1081</v>
      </c>
      <c r="B103" s="5" t="s">
        <v>1079</v>
      </c>
      <c r="C103" s="5" t="s">
        <v>1078</v>
      </c>
      <c r="D103" s="5" t="s">
        <v>1038</v>
      </c>
      <c r="E103" s="5" t="s">
        <v>1083</v>
      </c>
      <c r="F103" s="5" t="s">
        <v>1082</v>
      </c>
      <c r="G103" s="5">
        <v>2</v>
      </c>
      <c r="H103" s="15">
        <v>1</v>
      </c>
      <c r="I103" s="4"/>
      <c r="J103" s="13">
        <v>1.6244085983046603</v>
      </c>
      <c r="K103" s="5">
        <v>2016</v>
      </c>
      <c r="L103" s="5" t="s">
        <v>1081</v>
      </c>
      <c r="M103" s="5" t="str">
        <f t="shared" si="2"/>
        <v>N</v>
      </c>
      <c r="Q103" s="20">
        <v>1.7081278538812783</v>
      </c>
      <c r="R103" s="20">
        <v>2.2309533127525656</v>
      </c>
    </row>
    <row r="104" spans="1:18" ht="12.75" customHeight="1" x14ac:dyDescent="0.25">
      <c r="A104" s="5" t="s">
        <v>51</v>
      </c>
      <c r="B104" s="5" t="s">
        <v>54</v>
      </c>
      <c r="C104" s="5" t="s">
        <v>53</v>
      </c>
      <c r="D104" s="5" t="s">
        <v>35</v>
      </c>
      <c r="E104" s="5" t="s">
        <v>55</v>
      </c>
      <c r="F104" s="5" t="s">
        <v>52</v>
      </c>
      <c r="G104" s="5">
        <v>3</v>
      </c>
      <c r="H104" s="15">
        <v>2</v>
      </c>
      <c r="I104" s="4" t="s">
        <v>1853</v>
      </c>
      <c r="J104" s="13">
        <v>1.4101584318232894</v>
      </c>
      <c r="K104" s="5">
        <v>2014</v>
      </c>
      <c r="L104" s="5" t="s">
        <v>51</v>
      </c>
      <c r="M104" s="5" t="str">
        <f t="shared" si="2"/>
        <v>N</v>
      </c>
      <c r="Q104" s="20">
        <v>3.0390646639486465</v>
      </c>
      <c r="R104" s="20">
        <v>0.81422141222389233</v>
      </c>
    </row>
    <row r="105" spans="1:18" ht="12" customHeight="1" x14ac:dyDescent="0.25">
      <c r="A105" s="5" t="s">
        <v>56</v>
      </c>
      <c r="B105" s="5" t="s">
        <v>54</v>
      </c>
      <c r="C105" s="5" t="s">
        <v>53</v>
      </c>
      <c r="D105" s="5" t="s">
        <v>35</v>
      </c>
      <c r="E105" s="5" t="s">
        <v>58</v>
      </c>
      <c r="F105" s="5" t="s">
        <v>57</v>
      </c>
      <c r="G105" s="5">
        <v>3</v>
      </c>
      <c r="H105" s="15">
        <v>1</v>
      </c>
      <c r="I105" s="4"/>
      <c r="J105" s="13">
        <v>1.1141728890070284</v>
      </c>
      <c r="K105" s="5">
        <v>2013</v>
      </c>
      <c r="L105" s="5" t="s">
        <v>56</v>
      </c>
      <c r="M105" s="5" t="str">
        <f t="shared" si="2"/>
        <v>N</v>
      </c>
      <c r="Q105" s="20">
        <v>0.63891675025075223</v>
      </c>
      <c r="R105" s="20">
        <v>0.91140868776604567</v>
      </c>
    </row>
    <row r="106" spans="1:18" ht="12.75" customHeight="1" x14ac:dyDescent="0.25">
      <c r="A106" s="5" t="s">
        <v>1084</v>
      </c>
      <c r="B106" s="5" t="s">
        <v>1087</v>
      </c>
      <c r="C106" s="5" t="s">
        <v>1086</v>
      </c>
      <c r="D106" s="5" t="s">
        <v>1038</v>
      </c>
      <c r="E106" s="5" t="s">
        <v>1088</v>
      </c>
      <c r="F106" s="5" t="s">
        <v>1085</v>
      </c>
      <c r="G106" s="5">
        <v>1</v>
      </c>
      <c r="H106" s="15">
        <v>2</v>
      </c>
      <c r="I106" s="4" t="s">
        <v>1854</v>
      </c>
      <c r="J106" s="13">
        <v>1.9593425813943404</v>
      </c>
      <c r="K106" s="5">
        <v>2015</v>
      </c>
      <c r="L106" s="5" t="s">
        <v>1084</v>
      </c>
      <c r="M106" s="5" t="str">
        <f t="shared" si="2"/>
        <v>N</v>
      </c>
      <c r="Q106" s="20">
        <v>0.45192919534910631</v>
      </c>
      <c r="R106" s="20">
        <v>2.6496528429348847</v>
      </c>
    </row>
    <row r="107" spans="1:18" ht="12.75" customHeight="1" x14ac:dyDescent="0.25">
      <c r="A107" s="5" t="s">
        <v>1089</v>
      </c>
      <c r="B107" s="5" t="s">
        <v>1087</v>
      </c>
      <c r="C107" s="5" t="s">
        <v>1086</v>
      </c>
      <c r="D107" s="5" t="s">
        <v>1038</v>
      </c>
      <c r="E107" s="5" t="s">
        <v>1091</v>
      </c>
      <c r="F107" s="5" t="s">
        <v>1090</v>
      </c>
      <c r="G107" s="5">
        <v>1</v>
      </c>
      <c r="H107" s="15">
        <v>2</v>
      </c>
      <c r="I107" s="4" t="s">
        <v>1854</v>
      </c>
      <c r="J107" s="13">
        <v>1.9857978211060374</v>
      </c>
      <c r="K107" s="5">
        <v>2015</v>
      </c>
      <c r="L107" s="5" t="s">
        <v>1089</v>
      </c>
      <c r="M107" s="5" t="str">
        <f t="shared" si="2"/>
        <v>N</v>
      </c>
      <c r="Q107" s="20">
        <v>0.75948187494175734</v>
      </c>
      <c r="R107" s="20">
        <v>0.61186535594803981</v>
      </c>
    </row>
    <row r="108" spans="1:18" ht="12.75" customHeight="1" x14ac:dyDescent="0.25">
      <c r="A108" s="5" t="s">
        <v>637</v>
      </c>
      <c r="B108" s="5" t="s">
        <v>640</v>
      </c>
      <c r="C108" s="5" t="s">
        <v>639</v>
      </c>
      <c r="D108" s="5" t="s">
        <v>620</v>
      </c>
      <c r="E108" s="5" t="s">
        <v>641</v>
      </c>
      <c r="F108" s="5" t="s">
        <v>638</v>
      </c>
      <c r="G108" s="5">
        <v>2</v>
      </c>
      <c r="H108" s="15">
        <v>2</v>
      </c>
      <c r="I108" s="4" t="s">
        <v>1855</v>
      </c>
      <c r="J108" s="13">
        <v>0.51604646482369276</v>
      </c>
      <c r="K108" s="5">
        <v>2016</v>
      </c>
      <c r="L108" s="5" t="s">
        <v>637</v>
      </c>
      <c r="M108" s="5" t="str">
        <f t="shared" si="2"/>
        <v>N</v>
      </c>
      <c r="Q108" s="20">
        <v>0.98167842442590814</v>
      </c>
      <c r="R108" s="20">
        <v>0.47241086014591205</v>
      </c>
    </row>
    <row r="109" spans="1:18" ht="12.75" customHeight="1" x14ac:dyDescent="0.25">
      <c r="A109" s="5" t="s">
        <v>642</v>
      </c>
      <c r="B109" s="5" t="s">
        <v>640</v>
      </c>
      <c r="C109" s="5" t="s">
        <v>639</v>
      </c>
      <c r="D109" s="5" t="s">
        <v>620</v>
      </c>
      <c r="E109" s="5" t="s">
        <v>1573</v>
      </c>
      <c r="F109" s="5" t="s">
        <v>643</v>
      </c>
      <c r="G109" s="5">
        <v>2</v>
      </c>
      <c r="H109" s="15">
        <v>1</v>
      </c>
      <c r="I109" s="4"/>
      <c r="J109" s="13">
        <v>0.44736842105263158</v>
      </c>
      <c r="K109" s="5">
        <v>2014</v>
      </c>
      <c r="L109" s="5" t="s">
        <v>642</v>
      </c>
      <c r="M109" s="5" t="str">
        <f t="shared" si="2"/>
        <v>N</v>
      </c>
      <c r="Q109" s="20">
        <v>2.1885974075068892</v>
      </c>
      <c r="R109" s="20">
        <v>0.69501316464862339</v>
      </c>
    </row>
    <row r="110" spans="1:18" ht="12.75" customHeight="1" x14ac:dyDescent="0.25">
      <c r="A110" s="5" t="s">
        <v>644</v>
      </c>
      <c r="B110" s="5" t="s">
        <v>647</v>
      </c>
      <c r="C110" s="5" t="s">
        <v>646</v>
      </c>
      <c r="D110" s="5" t="s">
        <v>620</v>
      </c>
      <c r="E110" s="5" t="s">
        <v>648</v>
      </c>
      <c r="F110" s="5" t="s">
        <v>645</v>
      </c>
      <c r="G110" s="5">
        <v>3</v>
      </c>
      <c r="H110" s="15">
        <v>1</v>
      </c>
      <c r="I110" s="4" t="s">
        <v>3144</v>
      </c>
      <c r="J110" s="13">
        <v>0.73351347949479995</v>
      </c>
      <c r="K110" s="5">
        <v>2010</v>
      </c>
      <c r="L110" s="5" t="s">
        <v>644</v>
      </c>
      <c r="M110" s="5" t="str">
        <f t="shared" si="2"/>
        <v>N</v>
      </c>
      <c r="Q110" s="20">
        <v>1</v>
      </c>
      <c r="R110" s="20">
        <v>0.55903797109087372</v>
      </c>
    </row>
    <row r="111" spans="1:18" ht="12.75" customHeight="1" x14ac:dyDescent="0.25">
      <c r="A111" s="5" t="s">
        <v>1092</v>
      </c>
      <c r="B111" s="5" t="s">
        <v>1095</v>
      </c>
      <c r="C111" s="5" t="s">
        <v>1094</v>
      </c>
      <c r="D111" s="5" t="s">
        <v>1038</v>
      </c>
      <c r="E111" s="5" t="s">
        <v>1096</v>
      </c>
      <c r="F111" s="5" t="s">
        <v>1093</v>
      </c>
      <c r="G111" s="5">
        <v>3</v>
      </c>
      <c r="H111" s="15">
        <v>1</v>
      </c>
      <c r="I111" s="4"/>
      <c r="J111" s="13">
        <v>1.2288704852472538</v>
      </c>
      <c r="K111" s="5">
        <v>2015</v>
      </c>
      <c r="L111" s="5" t="s">
        <v>1092</v>
      </c>
      <c r="M111" s="5" t="str">
        <f t="shared" si="2"/>
        <v>N</v>
      </c>
      <c r="Q111" s="20">
        <v>0.87173100871731013</v>
      </c>
      <c r="R111" s="20">
        <v>0.47069610360637315</v>
      </c>
    </row>
    <row r="112" spans="1:18" ht="12.75" customHeight="1" x14ac:dyDescent="0.25">
      <c r="A112" s="5" t="s">
        <v>1105</v>
      </c>
      <c r="B112" s="5" t="s">
        <v>1108</v>
      </c>
      <c r="C112" s="5" t="s">
        <v>1107</v>
      </c>
      <c r="D112" s="5" t="s">
        <v>1038</v>
      </c>
      <c r="E112" s="5" t="s">
        <v>1109</v>
      </c>
      <c r="F112" s="5" t="s">
        <v>1106</v>
      </c>
      <c r="G112" s="5">
        <v>2</v>
      </c>
      <c r="H112" s="15">
        <v>1</v>
      </c>
      <c r="I112" s="4"/>
      <c r="J112" s="13">
        <v>1.4299998641956086</v>
      </c>
      <c r="K112" s="5">
        <v>2014</v>
      </c>
      <c r="L112" s="5" t="s">
        <v>1105</v>
      </c>
      <c r="M112" s="5" t="str">
        <f t="shared" si="2"/>
        <v>N</v>
      </c>
      <c r="Q112" s="20">
        <v>0.41253644314868804</v>
      </c>
      <c r="R112" s="20">
        <v>0.60063528255041376</v>
      </c>
    </row>
    <row r="113" spans="1:18" ht="12.75" customHeight="1" x14ac:dyDescent="0.25">
      <c r="A113" s="5" t="s">
        <v>1110</v>
      </c>
      <c r="B113" s="5" t="s">
        <v>1108</v>
      </c>
      <c r="C113" s="5" t="s">
        <v>1107</v>
      </c>
      <c r="D113" s="5" t="s">
        <v>1038</v>
      </c>
      <c r="E113" s="5" t="s">
        <v>1574</v>
      </c>
      <c r="F113" s="5" t="s">
        <v>1111</v>
      </c>
      <c r="G113" s="5">
        <v>2</v>
      </c>
      <c r="H113" s="15">
        <v>1</v>
      </c>
      <c r="I113" s="4"/>
      <c r="J113" s="13">
        <v>0.78452497484907668</v>
      </c>
      <c r="K113" s="5">
        <v>2016</v>
      </c>
      <c r="L113" s="5" t="s">
        <v>1110</v>
      </c>
      <c r="M113" s="5" t="str">
        <f t="shared" si="2"/>
        <v>N</v>
      </c>
      <c r="Q113" s="20">
        <v>0.94000000000000006</v>
      </c>
      <c r="R113" s="20">
        <v>0.43984901944734467</v>
      </c>
    </row>
    <row r="114" spans="1:18" ht="12.75" customHeight="1" x14ac:dyDescent="0.25">
      <c r="A114" s="5" t="s">
        <v>1112</v>
      </c>
      <c r="B114" s="5" t="s">
        <v>1108</v>
      </c>
      <c r="C114" s="5" t="s">
        <v>1107</v>
      </c>
      <c r="D114" s="5" t="s">
        <v>1038</v>
      </c>
      <c r="E114" s="5" t="s">
        <v>1114</v>
      </c>
      <c r="F114" s="5" t="s">
        <v>1113</v>
      </c>
      <c r="G114" s="5">
        <v>2</v>
      </c>
      <c r="H114" s="15">
        <v>1</v>
      </c>
      <c r="I114" s="4"/>
      <c r="J114" s="13">
        <v>1.1067998446440095</v>
      </c>
      <c r="K114" s="4">
        <v>2014</v>
      </c>
      <c r="L114" s="4" t="s">
        <v>1112</v>
      </c>
      <c r="M114" s="5" t="str">
        <f t="shared" si="2"/>
        <v>N</v>
      </c>
      <c r="Q114" s="20">
        <v>1.2803101461587703</v>
      </c>
      <c r="R114" s="20">
        <v>0.37628806817621596</v>
      </c>
    </row>
    <row r="115" spans="1:18" ht="12.75" customHeight="1" x14ac:dyDescent="0.25">
      <c r="A115" s="5" t="s">
        <v>389</v>
      </c>
      <c r="B115" s="5" t="s">
        <v>392</v>
      </c>
      <c r="C115" s="5" t="s">
        <v>391</v>
      </c>
      <c r="D115" s="5" t="s">
        <v>360</v>
      </c>
      <c r="E115" s="5" t="s">
        <v>393</v>
      </c>
      <c r="F115" s="5" t="s">
        <v>390</v>
      </c>
      <c r="G115" s="5">
        <v>2</v>
      </c>
      <c r="H115" s="15">
        <v>2</v>
      </c>
      <c r="I115" s="4" t="s">
        <v>1858</v>
      </c>
      <c r="J115" s="13">
        <v>0.11213438763772635</v>
      </c>
      <c r="K115" s="4">
        <v>2013</v>
      </c>
      <c r="L115" s="4" t="s">
        <v>389</v>
      </c>
      <c r="M115" s="5" t="str">
        <f t="shared" si="2"/>
        <v>Y</v>
      </c>
      <c r="N115" s="5" t="s">
        <v>2703</v>
      </c>
      <c r="Q115" s="20">
        <v>0.58788858831174717</v>
      </c>
      <c r="R115" s="20">
        <v>0.4556123738412885</v>
      </c>
    </row>
    <row r="116" spans="1:18" ht="12.75" customHeight="1" x14ac:dyDescent="0.25">
      <c r="A116" s="5" t="s">
        <v>394</v>
      </c>
      <c r="B116" s="5" t="s">
        <v>392</v>
      </c>
      <c r="C116" s="5" t="s">
        <v>391</v>
      </c>
      <c r="D116" s="5" t="s">
        <v>360</v>
      </c>
      <c r="E116" s="5" t="s">
        <v>396</v>
      </c>
      <c r="F116" s="5" t="s">
        <v>395</v>
      </c>
      <c r="G116" s="5">
        <v>2</v>
      </c>
      <c r="H116" s="15">
        <v>2</v>
      </c>
      <c r="I116" s="4" t="s">
        <v>1858</v>
      </c>
      <c r="J116" s="13">
        <v>0.11310821371282853</v>
      </c>
      <c r="K116" s="4">
        <v>2013</v>
      </c>
      <c r="L116" s="4" t="s">
        <v>394</v>
      </c>
      <c r="M116" s="5" t="str">
        <f t="shared" si="2"/>
        <v>Y</v>
      </c>
      <c r="N116" s="5" t="s">
        <v>2703</v>
      </c>
      <c r="Q116" s="20">
        <v>0.17016931847187952</v>
      </c>
      <c r="R116" s="20">
        <v>0.40318107945551634</v>
      </c>
    </row>
    <row r="117" spans="1:18" ht="12.75" customHeight="1" x14ac:dyDescent="0.25">
      <c r="A117" s="5" t="s">
        <v>397</v>
      </c>
      <c r="B117" s="5" t="s">
        <v>392</v>
      </c>
      <c r="C117" s="5" t="s">
        <v>391</v>
      </c>
      <c r="D117" s="5" t="s">
        <v>360</v>
      </c>
      <c r="E117" s="5" t="s">
        <v>399</v>
      </c>
      <c r="F117" s="5" t="s">
        <v>398</v>
      </c>
      <c r="G117" s="5">
        <v>2</v>
      </c>
      <c r="H117" s="15">
        <v>2</v>
      </c>
      <c r="I117" s="4" t="s">
        <v>1859</v>
      </c>
      <c r="J117" s="13">
        <v>0.46384515093771944</v>
      </c>
      <c r="K117" s="4">
        <v>2013</v>
      </c>
      <c r="L117" s="4" t="s">
        <v>397</v>
      </c>
      <c r="M117" s="5" t="str">
        <f t="shared" si="2"/>
        <v>N</v>
      </c>
      <c r="Q117" s="20">
        <v>0.55054621120166458</v>
      </c>
      <c r="R117" s="20">
        <v>0.5255237220104817</v>
      </c>
    </row>
    <row r="118" spans="1:18" ht="12.75" customHeight="1" x14ac:dyDescent="0.25">
      <c r="A118" s="5" t="s">
        <v>649</v>
      </c>
      <c r="B118" s="5" t="s">
        <v>1759</v>
      </c>
      <c r="C118" s="5" t="s">
        <v>650</v>
      </c>
      <c r="D118" s="5" t="s">
        <v>620</v>
      </c>
      <c r="E118" s="5" t="s">
        <v>651</v>
      </c>
      <c r="F118" s="5" t="s">
        <v>3146</v>
      </c>
      <c r="G118" s="5">
        <v>3</v>
      </c>
      <c r="H118" s="15">
        <v>1</v>
      </c>
      <c r="I118" s="4" t="s">
        <v>3148</v>
      </c>
      <c r="J118" s="13">
        <v>0.79220993563294273</v>
      </c>
      <c r="K118" s="4">
        <v>2010</v>
      </c>
      <c r="L118" s="4" t="s">
        <v>649</v>
      </c>
      <c r="M118" s="5" t="str">
        <f t="shared" si="2"/>
        <v>N</v>
      </c>
      <c r="Q118" s="20">
        <v>0.42331984354098584</v>
      </c>
      <c r="R118" s="20">
        <v>0.74788512976730515</v>
      </c>
    </row>
    <row r="119" spans="1:18" ht="12.75" customHeight="1" x14ac:dyDescent="0.25">
      <c r="A119" s="5" t="s">
        <v>652</v>
      </c>
      <c r="B119" s="5" t="s">
        <v>27</v>
      </c>
      <c r="C119" s="5" t="s">
        <v>654</v>
      </c>
      <c r="D119" s="5" t="s">
        <v>620</v>
      </c>
      <c r="E119" s="5" t="s">
        <v>655</v>
      </c>
      <c r="F119" s="5" t="s">
        <v>653</v>
      </c>
      <c r="G119" s="5">
        <v>1</v>
      </c>
      <c r="H119" s="15">
        <v>1</v>
      </c>
      <c r="I119" s="4" t="s">
        <v>3149</v>
      </c>
      <c r="J119" s="13">
        <v>1.1265164644714039</v>
      </c>
      <c r="K119" s="4">
        <v>2015</v>
      </c>
      <c r="L119" s="4" t="s">
        <v>652</v>
      </c>
      <c r="M119" s="5" t="str">
        <f t="shared" si="2"/>
        <v>N</v>
      </c>
      <c r="Q119" s="20">
        <v>0.85217391304347823</v>
      </c>
      <c r="R119" s="20">
        <v>0.40989643810712334</v>
      </c>
    </row>
    <row r="120" spans="1:18" ht="12.75" customHeight="1" x14ac:dyDescent="0.25">
      <c r="A120" s="5" t="s">
        <v>663</v>
      </c>
      <c r="B120" s="5" t="s">
        <v>658</v>
      </c>
      <c r="C120" s="5" t="s">
        <v>657</v>
      </c>
      <c r="D120" s="5" t="s">
        <v>620</v>
      </c>
      <c r="E120" s="5" t="s">
        <v>665</v>
      </c>
      <c r="F120" s="5" t="s">
        <v>664</v>
      </c>
      <c r="G120" s="5">
        <v>2</v>
      </c>
      <c r="H120" s="15">
        <v>2</v>
      </c>
      <c r="I120" s="4" t="s">
        <v>1861</v>
      </c>
      <c r="J120" s="13">
        <v>1.0179789519538252</v>
      </c>
      <c r="K120" s="4">
        <v>2012</v>
      </c>
      <c r="L120" s="4" t="s">
        <v>663</v>
      </c>
      <c r="M120" s="5" t="str">
        <f t="shared" si="2"/>
        <v>N</v>
      </c>
      <c r="Q120" s="20">
        <v>0.92631578947368409</v>
      </c>
      <c r="R120" s="20">
        <v>0.93806388690010123</v>
      </c>
    </row>
    <row r="121" spans="1:18" ht="12.75" customHeight="1" x14ac:dyDescent="0.25">
      <c r="A121" s="5" t="s">
        <v>59</v>
      </c>
      <c r="B121" s="5" t="s">
        <v>61</v>
      </c>
      <c r="C121" s="5" t="s">
        <v>60</v>
      </c>
      <c r="D121" s="5" t="s">
        <v>35</v>
      </c>
      <c r="E121" s="5" t="s">
        <v>62</v>
      </c>
      <c r="F121" s="5" t="s">
        <v>3153</v>
      </c>
      <c r="G121" s="5">
        <v>2</v>
      </c>
      <c r="H121" s="15">
        <v>1</v>
      </c>
      <c r="I121" s="4"/>
      <c r="J121" s="13">
        <v>0.95308282631404206</v>
      </c>
      <c r="K121" s="5">
        <v>2013</v>
      </c>
      <c r="L121" s="5" t="s">
        <v>59</v>
      </c>
      <c r="M121" s="5" t="str">
        <f t="shared" si="2"/>
        <v>N</v>
      </c>
      <c r="Q121" s="20">
        <v>0.68255687973997836</v>
      </c>
      <c r="R121" s="20">
        <v>0.54963028207046205</v>
      </c>
    </row>
    <row r="122" spans="1:18" ht="12.75" customHeight="1" x14ac:dyDescent="0.25">
      <c r="A122" s="5" t="s">
        <v>63</v>
      </c>
      <c r="B122" s="5" t="s">
        <v>61</v>
      </c>
      <c r="C122" s="5" t="s">
        <v>60</v>
      </c>
      <c r="D122" s="5" t="s">
        <v>35</v>
      </c>
      <c r="E122" s="5" t="s">
        <v>64</v>
      </c>
      <c r="F122" s="5" t="s">
        <v>3154</v>
      </c>
      <c r="G122" s="5">
        <v>2</v>
      </c>
      <c r="H122" s="15">
        <v>1</v>
      </c>
      <c r="I122" s="4"/>
      <c r="J122" s="13">
        <v>0.92240704500978477</v>
      </c>
      <c r="K122" s="5">
        <v>2016</v>
      </c>
      <c r="L122" s="5" t="s">
        <v>63</v>
      </c>
      <c r="M122" s="5" t="str">
        <f t="shared" si="2"/>
        <v>N</v>
      </c>
      <c r="Q122" s="20">
        <v>1.0186160871092378</v>
      </c>
      <c r="R122" s="20">
        <v>0.9153197311460991</v>
      </c>
    </row>
    <row r="123" spans="1:18" ht="12.75" customHeight="1" x14ac:dyDescent="0.25">
      <c r="A123" s="5" t="s">
        <v>65</v>
      </c>
      <c r="B123" s="5" t="s">
        <v>61</v>
      </c>
      <c r="C123" s="5" t="s">
        <v>60</v>
      </c>
      <c r="D123" s="5" t="s">
        <v>35</v>
      </c>
      <c r="E123" s="5" t="s">
        <v>67</v>
      </c>
      <c r="F123" s="5" t="s">
        <v>66</v>
      </c>
      <c r="G123" s="5">
        <v>2</v>
      </c>
      <c r="H123" s="15">
        <v>1</v>
      </c>
      <c r="I123" s="4"/>
      <c r="J123" s="13">
        <v>1.0108728355596051</v>
      </c>
      <c r="K123" s="5">
        <v>2014</v>
      </c>
      <c r="L123" s="5" t="s">
        <v>65</v>
      </c>
      <c r="M123" s="5" t="str">
        <f t="shared" si="2"/>
        <v>N</v>
      </c>
      <c r="Q123" s="20">
        <v>2.4367391085622296</v>
      </c>
      <c r="R123" s="20">
        <v>0.68475792943366676</v>
      </c>
    </row>
    <row r="124" spans="1:18" ht="12.75" customHeight="1" x14ac:dyDescent="0.25">
      <c r="A124" s="5" t="s">
        <v>68</v>
      </c>
      <c r="B124" s="5" t="s">
        <v>70</v>
      </c>
      <c r="C124" s="5" t="s">
        <v>69</v>
      </c>
      <c r="D124" s="5" t="s">
        <v>35</v>
      </c>
      <c r="E124" s="5" t="s">
        <v>71</v>
      </c>
      <c r="F124" s="5" t="s">
        <v>3330</v>
      </c>
      <c r="G124" s="5">
        <v>3</v>
      </c>
      <c r="H124" s="15">
        <v>3</v>
      </c>
      <c r="I124" s="4" t="s">
        <v>3157</v>
      </c>
      <c r="J124" s="13">
        <v>1.2256110004241503</v>
      </c>
      <c r="K124" s="5">
        <v>2013</v>
      </c>
      <c r="L124" s="5" t="s">
        <v>68</v>
      </c>
      <c r="M124" s="5" t="str">
        <f t="shared" si="2"/>
        <v>N</v>
      </c>
      <c r="Q124" s="20">
        <v>0.97849469716192294</v>
      </c>
      <c r="R124" s="20">
        <v>0.77816908056319378</v>
      </c>
    </row>
    <row r="125" spans="1:18" ht="12.75" customHeight="1" x14ac:dyDescent="0.25">
      <c r="A125" s="5" t="s">
        <v>1126</v>
      </c>
      <c r="B125" s="5" t="s">
        <v>1129</v>
      </c>
      <c r="C125" s="5" t="s">
        <v>1128</v>
      </c>
      <c r="D125" s="5" t="s">
        <v>1038</v>
      </c>
      <c r="E125" s="5" t="s">
        <v>1130</v>
      </c>
      <c r="F125" s="5" t="s">
        <v>1127</v>
      </c>
      <c r="G125" s="5">
        <v>2</v>
      </c>
      <c r="H125" s="15">
        <v>1</v>
      </c>
      <c r="I125" s="4"/>
      <c r="J125" s="13">
        <v>0.83291081502539499</v>
      </c>
      <c r="K125" s="5">
        <v>2009</v>
      </c>
      <c r="L125" s="5" t="s">
        <v>1126</v>
      </c>
      <c r="M125" s="5" t="str">
        <f t="shared" si="2"/>
        <v>N</v>
      </c>
      <c r="Q125" s="20">
        <v>0.72716016213627388</v>
      </c>
      <c r="R125" s="20">
        <v>0.51434665600068397</v>
      </c>
    </row>
    <row r="126" spans="1:18" ht="12.75" customHeight="1" x14ac:dyDescent="0.25">
      <c r="A126" s="5" t="s">
        <v>1131</v>
      </c>
      <c r="B126" s="5" t="s">
        <v>1129</v>
      </c>
      <c r="C126" s="5" t="s">
        <v>1128</v>
      </c>
      <c r="D126" s="5" t="s">
        <v>1038</v>
      </c>
      <c r="E126" s="5" t="s">
        <v>1133</v>
      </c>
      <c r="F126" s="5" t="s">
        <v>1132</v>
      </c>
      <c r="G126" s="5">
        <v>2</v>
      </c>
      <c r="H126" s="15">
        <v>1</v>
      </c>
      <c r="I126" s="4"/>
      <c r="J126" s="13">
        <v>0.53559347643733768</v>
      </c>
      <c r="K126" s="5">
        <v>2015</v>
      </c>
      <c r="L126" s="5" t="s">
        <v>1131</v>
      </c>
      <c r="M126" s="5" t="str">
        <f t="shared" si="2"/>
        <v>N</v>
      </c>
      <c r="Q126" s="20">
        <v>1.2712743248119516</v>
      </c>
      <c r="R126" s="20">
        <v>0.56345937331414242</v>
      </c>
    </row>
    <row r="127" spans="1:18" ht="12.75" customHeight="1" x14ac:dyDescent="0.25">
      <c r="A127" s="5" t="s">
        <v>1134</v>
      </c>
      <c r="B127" s="5" t="s">
        <v>1129</v>
      </c>
      <c r="C127" s="5" t="s">
        <v>1128</v>
      </c>
      <c r="D127" s="5" t="s">
        <v>1038</v>
      </c>
      <c r="E127" s="5" t="s">
        <v>1575</v>
      </c>
      <c r="F127" s="5" t="s">
        <v>1135</v>
      </c>
      <c r="G127" s="5">
        <v>2</v>
      </c>
      <c r="H127" s="15">
        <v>1</v>
      </c>
      <c r="I127" s="4"/>
      <c r="J127" s="13">
        <v>0.69969573615418224</v>
      </c>
      <c r="K127" s="5">
        <v>2011</v>
      </c>
      <c r="L127" s="5" t="s">
        <v>1134</v>
      </c>
      <c r="M127" s="5" t="str">
        <f t="shared" si="2"/>
        <v>N</v>
      </c>
      <c r="Q127" s="20">
        <v>1.235179438211188</v>
      </c>
      <c r="R127" s="20">
        <v>0.48090797421962966</v>
      </c>
    </row>
    <row r="128" spans="1:18" ht="12.75" customHeight="1" x14ac:dyDescent="0.25">
      <c r="A128" s="5" t="s">
        <v>408</v>
      </c>
      <c r="B128" s="5" t="s">
        <v>7</v>
      </c>
      <c r="C128" s="5" t="s">
        <v>410</v>
      </c>
      <c r="D128" s="5" t="s">
        <v>360</v>
      </c>
      <c r="E128" s="5" t="s">
        <v>411</v>
      </c>
      <c r="F128" s="5" t="s">
        <v>409</v>
      </c>
      <c r="G128" s="5">
        <v>2</v>
      </c>
      <c r="H128" s="15">
        <v>2</v>
      </c>
      <c r="I128" s="4" t="s">
        <v>1863</v>
      </c>
      <c r="J128" s="13">
        <v>0.60412531285060844</v>
      </c>
      <c r="K128" s="5">
        <v>2016</v>
      </c>
      <c r="L128" s="5" t="s">
        <v>408</v>
      </c>
      <c r="M128" s="5" t="str">
        <f t="shared" si="2"/>
        <v>N</v>
      </c>
      <c r="Q128" s="20">
        <v>1.8987241774301848</v>
      </c>
      <c r="R128" s="20">
        <v>0.81231152378523674</v>
      </c>
    </row>
    <row r="129" spans="1:18" ht="12.75" customHeight="1" x14ac:dyDescent="0.25">
      <c r="A129" s="5" t="s">
        <v>668</v>
      </c>
      <c r="B129" s="5" t="s">
        <v>1649</v>
      </c>
      <c r="C129" s="5" t="s">
        <v>670</v>
      </c>
      <c r="D129" s="5" t="s">
        <v>620</v>
      </c>
      <c r="E129" s="5" t="s">
        <v>671</v>
      </c>
      <c r="F129" s="5" t="s">
        <v>669</v>
      </c>
      <c r="G129" s="5">
        <v>2</v>
      </c>
      <c r="H129" s="15">
        <v>2</v>
      </c>
      <c r="I129" s="4" t="s">
        <v>1864</v>
      </c>
      <c r="J129" s="13">
        <v>0.50612833453496764</v>
      </c>
      <c r="K129" s="5">
        <v>2012</v>
      </c>
      <c r="L129" s="5" t="s">
        <v>668</v>
      </c>
      <c r="M129" s="5" t="str">
        <f t="shared" si="2"/>
        <v>N</v>
      </c>
      <c r="Q129" s="20">
        <v>0.64012017189360348</v>
      </c>
      <c r="R129" s="20">
        <v>0.64214530649452439</v>
      </c>
    </row>
    <row r="130" spans="1:18" ht="12.75" customHeight="1" x14ac:dyDescent="0.25">
      <c r="A130" s="5" t="s">
        <v>1136</v>
      </c>
      <c r="B130" s="5" t="s">
        <v>1139</v>
      </c>
      <c r="C130" s="5" t="s">
        <v>1138</v>
      </c>
      <c r="D130" s="5" t="s">
        <v>1038</v>
      </c>
      <c r="E130" s="5" t="s">
        <v>1140</v>
      </c>
      <c r="F130" s="5" t="s">
        <v>1137</v>
      </c>
      <c r="G130" s="5">
        <v>2</v>
      </c>
      <c r="H130" s="15">
        <v>2</v>
      </c>
      <c r="I130" s="4" t="s">
        <v>1865</v>
      </c>
      <c r="J130" s="13">
        <v>0.86959574406565221</v>
      </c>
      <c r="K130" s="5">
        <v>2016</v>
      </c>
      <c r="L130" s="5" t="s">
        <v>1136</v>
      </c>
      <c r="M130" s="5" t="str">
        <f t="shared" si="2"/>
        <v>N</v>
      </c>
      <c r="Q130" s="20">
        <v>0.70319634703196332</v>
      </c>
      <c r="R130" s="20">
        <v>0.50611297878924544</v>
      </c>
    </row>
    <row r="131" spans="1:18" ht="12.75" customHeight="1" x14ac:dyDescent="0.25">
      <c r="A131" s="5" t="s">
        <v>1141</v>
      </c>
      <c r="B131" s="5" t="s">
        <v>1139</v>
      </c>
      <c r="C131" s="5" t="s">
        <v>1138</v>
      </c>
      <c r="D131" s="5" t="s">
        <v>1038</v>
      </c>
      <c r="E131" s="5" t="s">
        <v>1576</v>
      </c>
      <c r="F131" s="5" t="s">
        <v>1142</v>
      </c>
      <c r="G131" s="5">
        <v>2</v>
      </c>
      <c r="H131" s="15">
        <v>2</v>
      </c>
      <c r="I131" s="4" t="s">
        <v>1865</v>
      </c>
      <c r="J131" s="13">
        <v>1.171407984091394</v>
      </c>
      <c r="K131" s="5">
        <v>2010</v>
      </c>
      <c r="L131" s="5" t="s">
        <v>1141</v>
      </c>
      <c r="M131" s="5" t="str">
        <f t="shared" si="2"/>
        <v>N</v>
      </c>
      <c r="Q131" s="20">
        <v>0.86105675146771032</v>
      </c>
      <c r="R131" s="20">
        <v>0.54854402254359635</v>
      </c>
    </row>
    <row r="132" spans="1:18" ht="12.75" customHeight="1" x14ac:dyDescent="0.25">
      <c r="A132" s="5" t="s">
        <v>77</v>
      </c>
      <c r="B132" s="5" t="s">
        <v>75</v>
      </c>
      <c r="C132" s="5" t="s">
        <v>74</v>
      </c>
      <c r="D132" s="5" t="s">
        <v>35</v>
      </c>
      <c r="E132" s="5" t="s">
        <v>79</v>
      </c>
      <c r="F132" s="5" t="s">
        <v>78</v>
      </c>
      <c r="G132" s="5">
        <v>2</v>
      </c>
      <c r="H132" s="15">
        <v>1</v>
      </c>
      <c r="I132" s="4"/>
      <c r="J132" s="13">
        <v>1.5096146118721456</v>
      </c>
      <c r="K132" s="5">
        <v>2015</v>
      </c>
      <c r="L132" s="5" t="s">
        <v>77</v>
      </c>
      <c r="M132" s="5" t="str">
        <f t="shared" si="2"/>
        <v>N</v>
      </c>
      <c r="Q132" s="20">
        <v>2.1093035620676908</v>
      </c>
      <c r="R132" s="20">
        <v>0.40315766798770952</v>
      </c>
    </row>
    <row r="133" spans="1:18" ht="12.75" customHeight="1" x14ac:dyDescent="0.25">
      <c r="A133" s="5" t="s">
        <v>1143</v>
      </c>
      <c r="B133" s="5" t="s">
        <v>1146</v>
      </c>
      <c r="C133" s="5" t="s">
        <v>1145</v>
      </c>
      <c r="D133" s="5" t="s">
        <v>1038</v>
      </c>
      <c r="E133" s="5" t="s">
        <v>1147</v>
      </c>
      <c r="F133" s="5" t="s">
        <v>1144</v>
      </c>
      <c r="G133" s="5">
        <v>1</v>
      </c>
      <c r="H133" s="15">
        <v>1</v>
      </c>
      <c r="I133" s="4" t="s">
        <v>3159</v>
      </c>
      <c r="J133" s="13">
        <v>0.70000000192419276</v>
      </c>
      <c r="K133" s="5">
        <v>2015</v>
      </c>
      <c r="L133" s="5" t="s">
        <v>1143</v>
      </c>
      <c r="M133" s="5" t="str">
        <f t="shared" si="2"/>
        <v>N</v>
      </c>
      <c r="Q133" s="20">
        <v>0.60855753607224794</v>
      </c>
      <c r="R133" s="20">
        <v>0.39074081215342354</v>
      </c>
    </row>
    <row r="134" spans="1:18" ht="12.75" customHeight="1" x14ac:dyDescent="0.25">
      <c r="A134" s="5" t="s">
        <v>87</v>
      </c>
      <c r="B134" s="5" t="s">
        <v>90</v>
      </c>
      <c r="C134" s="5" t="s">
        <v>89</v>
      </c>
      <c r="D134" s="5" t="s">
        <v>35</v>
      </c>
      <c r="E134" s="5" t="s">
        <v>91</v>
      </c>
      <c r="F134" s="5" t="s">
        <v>88</v>
      </c>
      <c r="G134" s="5">
        <v>2</v>
      </c>
      <c r="H134" s="15">
        <v>2</v>
      </c>
      <c r="I134" s="4" t="s">
        <v>1868</v>
      </c>
      <c r="J134" s="13">
        <v>1.2041095570021112</v>
      </c>
      <c r="K134" s="5">
        <v>2014</v>
      </c>
      <c r="L134" s="5" t="s">
        <v>87</v>
      </c>
      <c r="M134" s="5" t="str">
        <f t="shared" si="2"/>
        <v>N</v>
      </c>
      <c r="Q134" s="20">
        <v>1.6797066858858289</v>
      </c>
      <c r="R134" s="20">
        <v>0.60607623750802886</v>
      </c>
    </row>
    <row r="135" spans="1:18" ht="12.75" customHeight="1" x14ac:dyDescent="0.25">
      <c r="A135" s="5" t="s">
        <v>92</v>
      </c>
      <c r="B135" s="5" t="s">
        <v>90</v>
      </c>
      <c r="C135" s="5" t="s">
        <v>89</v>
      </c>
      <c r="D135" s="5" t="s">
        <v>35</v>
      </c>
      <c r="E135" s="5" t="s">
        <v>94</v>
      </c>
      <c r="F135" s="5" t="s">
        <v>93</v>
      </c>
      <c r="G135" s="5">
        <v>1</v>
      </c>
      <c r="H135" s="15">
        <v>1</v>
      </c>
      <c r="I135" s="4" t="s">
        <v>1869</v>
      </c>
      <c r="J135" s="13">
        <v>0.88349041255883931</v>
      </c>
      <c r="K135" s="5">
        <v>2013</v>
      </c>
      <c r="L135" s="5" t="s">
        <v>92</v>
      </c>
      <c r="M135" s="5" t="str">
        <f t="shared" si="2"/>
        <v>N</v>
      </c>
      <c r="Q135" s="20">
        <v>1.8049049324882889</v>
      </c>
      <c r="R135" s="20">
        <v>0.47593932309095621</v>
      </c>
    </row>
    <row r="136" spans="1:18" ht="12.75" customHeight="1" x14ac:dyDescent="0.25">
      <c r="A136" s="5" t="s">
        <v>95</v>
      </c>
      <c r="B136" s="5" t="s">
        <v>98</v>
      </c>
      <c r="C136" s="5" t="s">
        <v>97</v>
      </c>
      <c r="D136" s="5" t="s">
        <v>35</v>
      </c>
      <c r="E136" s="5" t="s">
        <v>99</v>
      </c>
      <c r="F136" s="5" t="s">
        <v>96</v>
      </c>
      <c r="G136" s="5">
        <v>2</v>
      </c>
      <c r="H136" s="15">
        <v>1</v>
      </c>
      <c r="I136" s="4"/>
      <c r="J136" s="13">
        <v>1.123455321010042</v>
      </c>
      <c r="K136" s="5">
        <v>2014</v>
      </c>
      <c r="L136" s="5" t="s">
        <v>95</v>
      </c>
      <c r="M136" s="5" t="str">
        <f t="shared" si="2"/>
        <v>N</v>
      </c>
      <c r="Q136" s="20">
        <v>0.89119157867871923</v>
      </c>
      <c r="R136" s="20">
        <v>0.50135524687389466</v>
      </c>
    </row>
    <row r="137" spans="1:18" ht="12.75" customHeight="1" x14ac:dyDescent="0.25">
      <c r="A137" s="5" t="s">
        <v>1148</v>
      </c>
      <c r="B137" s="5" t="s">
        <v>1</v>
      </c>
      <c r="C137" s="5" t="s">
        <v>1150</v>
      </c>
      <c r="D137" s="5" t="s">
        <v>1038</v>
      </c>
      <c r="E137" s="5" t="s">
        <v>2</v>
      </c>
      <c r="F137" s="5" t="s">
        <v>1149</v>
      </c>
      <c r="G137" s="5">
        <v>2</v>
      </c>
      <c r="H137" s="15">
        <v>2</v>
      </c>
      <c r="I137" s="4" t="s">
        <v>1870</v>
      </c>
      <c r="J137" s="13">
        <v>1.4745065967212947</v>
      </c>
      <c r="K137" s="5">
        <v>2013</v>
      </c>
      <c r="L137" s="5" t="s">
        <v>1148</v>
      </c>
      <c r="M137" s="5" t="str">
        <f t="shared" si="2"/>
        <v>N</v>
      </c>
      <c r="Q137" s="20">
        <v>0.84470901368269224</v>
      </c>
      <c r="R137" s="20">
        <v>0.62992400851051245</v>
      </c>
    </row>
    <row r="138" spans="1:18" ht="12.75" customHeight="1" x14ac:dyDescent="0.25">
      <c r="A138" s="5" t="s">
        <v>677</v>
      </c>
      <c r="B138" s="5" t="s">
        <v>1377</v>
      </c>
      <c r="C138" s="5" t="s">
        <v>679</v>
      </c>
      <c r="D138" s="5" t="s">
        <v>620</v>
      </c>
      <c r="E138" s="5" t="s">
        <v>680</v>
      </c>
      <c r="F138" s="5" t="s">
        <v>678</v>
      </c>
      <c r="G138" s="5">
        <v>1</v>
      </c>
      <c r="H138" s="15">
        <v>1</v>
      </c>
      <c r="I138" s="4" t="s">
        <v>3160</v>
      </c>
      <c r="J138" s="13">
        <v>1.6666666666666665</v>
      </c>
      <c r="K138" s="5">
        <v>2012</v>
      </c>
      <c r="L138" s="5" t="s">
        <v>677</v>
      </c>
      <c r="M138" s="5" t="str">
        <f t="shared" si="2"/>
        <v>Y</v>
      </c>
      <c r="N138" s="5" t="s">
        <v>2678</v>
      </c>
      <c r="Q138" s="20">
        <v>0.51999999999999991</v>
      </c>
      <c r="R138" s="20">
        <v>0.65517027491220847</v>
      </c>
    </row>
    <row r="139" spans="1:18" ht="12.75" customHeight="1" x14ac:dyDescent="0.25">
      <c r="A139" s="5" t="s">
        <v>681</v>
      </c>
      <c r="B139" s="5" t="s">
        <v>684</v>
      </c>
      <c r="C139" s="5" t="s">
        <v>683</v>
      </c>
      <c r="D139" s="5" t="s">
        <v>620</v>
      </c>
      <c r="E139" s="5" t="s">
        <v>685</v>
      </c>
      <c r="F139" s="5" t="s">
        <v>682</v>
      </c>
      <c r="G139" s="5">
        <v>2</v>
      </c>
      <c r="H139" s="15">
        <v>2</v>
      </c>
      <c r="I139" s="4" t="s">
        <v>1871</v>
      </c>
      <c r="J139" s="13">
        <v>0.73362470498620158</v>
      </c>
      <c r="K139" s="5">
        <v>2013</v>
      </c>
      <c r="L139" s="5" t="s">
        <v>681</v>
      </c>
      <c r="M139" s="5" t="str">
        <f t="shared" si="2"/>
        <v>N</v>
      </c>
      <c r="Q139" s="20">
        <v>1.2711424053003417</v>
      </c>
      <c r="R139" s="20">
        <v>0.51402932169936733</v>
      </c>
    </row>
    <row r="140" spans="1:18" ht="12.75" customHeight="1" x14ac:dyDescent="0.25">
      <c r="A140" s="5" t="s">
        <v>100</v>
      </c>
      <c r="B140" s="5" t="s">
        <v>103</v>
      </c>
      <c r="C140" s="5" t="s">
        <v>102</v>
      </c>
      <c r="D140" s="5" t="s">
        <v>35</v>
      </c>
      <c r="E140" s="5" t="s">
        <v>104</v>
      </c>
      <c r="F140" s="5" t="s">
        <v>101</v>
      </c>
      <c r="G140" s="5">
        <v>2</v>
      </c>
      <c r="H140" s="15">
        <v>1</v>
      </c>
      <c r="I140" s="4"/>
      <c r="J140" s="13">
        <v>1.4154854079809411</v>
      </c>
      <c r="K140" s="5">
        <v>2012</v>
      </c>
      <c r="L140" s="5" t="s">
        <v>100</v>
      </c>
      <c r="M140" s="5" t="str">
        <f t="shared" si="2"/>
        <v>N</v>
      </c>
      <c r="Q140" s="20">
        <v>0.98389864699733764</v>
      </c>
      <c r="R140" s="20">
        <v>0.40770132189708519</v>
      </c>
    </row>
    <row r="141" spans="1:18" ht="12.75" customHeight="1" x14ac:dyDescent="0.25">
      <c r="A141" s="5" t="s">
        <v>412</v>
      </c>
      <c r="B141" s="5" t="s">
        <v>17</v>
      </c>
      <c r="C141" s="5" t="s">
        <v>414</v>
      </c>
      <c r="D141" s="5" t="s">
        <v>360</v>
      </c>
      <c r="E141" s="5" t="s">
        <v>415</v>
      </c>
      <c r="F141" s="5" t="s">
        <v>413</v>
      </c>
      <c r="G141" s="5">
        <v>3</v>
      </c>
      <c r="H141" s="15">
        <v>2</v>
      </c>
      <c r="I141" s="4" t="s">
        <v>1874</v>
      </c>
      <c r="J141" s="13">
        <v>0.27001704576881108</v>
      </c>
      <c r="K141" s="5">
        <v>2015</v>
      </c>
      <c r="L141" s="5" t="s">
        <v>412</v>
      </c>
      <c r="M141" s="5" t="str">
        <f t="shared" si="2"/>
        <v>N</v>
      </c>
      <c r="Q141" s="20">
        <v>0.73445601788777026</v>
      </c>
      <c r="R141" s="20">
        <v>0.43240912295547107</v>
      </c>
    </row>
    <row r="142" spans="1:18" ht="12.75" customHeight="1" x14ac:dyDescent="0.25">
      <c r="A142" s="5" t="s">
        <v>416</v>
      </c>
      <c r="B142" s="5" t="s">
        <v>17</v>
      </c>
      <c r="C142" s="5" t="s">
        <v>414</v>
      </c>
      <c r="D142" s="5" t="s">
        <v>360</v>
      </c>
      <c r="E142" s="5" t="s">
        <v>418</v>
      </c>
      <c r="F142" s="5" t="s">
        <v>417</v>
      </c>
      <c r="G142" s="5">
        <v>3</v>
      </c>
      <c r="H142" s="15">
        <v>2</v>
      </c>
      <c r="I142" s="4" t="s">
        <v>1875</v>
      </c>
      <c r="J142" s="13">
        <v>0.57002369778934814</v>
      </c>
      <c r="K142" s="5">
        <v>2015</v>
      </c>
      <c r="L142" s="5" t="s">
        <v>416</v>
      </c>
      <c r="M142" s="5" t="str">
        <f t="shared" ref="M142:M205" si="3">IF(OR(AND(D142=$W$15,OR(J142&lt;$W$16,J142&gt;$W$17)),AND(D142=$X$15,OR(J142&lt;$X$16,J142&gt;$X$17)),AND(D142=$Y$15,OR(J142&lt;$Y$16,J142&gt;$Y$17)),AND(D142=$Z$15,OR(J142&lt;$Z$16,J142&gt;$Z$17))),"Y","N")</f>
        <v>N</v>
      </c>
      <c r="Q142" s="20">
        <v>1.2895094457386189</v>
      </c>
      <c r="R142" s="20">
        <v>0.4694798912702095</v>
      </c>
    </row>
    <row r="143" spans="1:18" ht="12.75" customHeight="1" x14ac:dyDescent="0.25">
      <c r="A143" s="5" t="s">
        <v>421</v>
      </c>
      <c r="B143" s="5" t="s">
        <v>17</v>
      </c>
      <c r="C143" s="5" t="s">
        <v>414</v>
      </c>
      <c r="D143" s="5" t="s">
        <v>360</v>
      </c>
      <c r="E143" s="5" t="s">
        <v>423</v>
      </c>
      <c r="F143" s="5" t="s">
        <v>422</v>
      </c>
      <c r="G143" s="5">
        <v>3</v>
      </c>
      <c r="H143" s="15">
        <v>2</v>
      </c>
      <c r="I143" s="4" t="s">
        <v>1876</v>
      </c>
      <c r="J143" s="13">
        <v>0.40059104935751955</v>
      </c>
      <c r="K143" s="5">
        <v>2015</v>
      </c>
      <c r="L143" s="5" t="s">
        <v>421</v>
      </c>
      <c r="M143" s="5" t="str">
        <f t="shared" si="3"/>
        <v>N</v>
      </c>
      <c r="Q143" s="20">
        <v>0.50000001350687873</v>
      </c>
      <c r="R143" s="20">
        <v>0.49602580036242316</v>
      </c>
    </row>
    <row r="144" spans="1:18" ht="12.75" customHeight="1" x14ac:dyDescent="0.25">
      <c r="A144" s="5" t="s">
        <v>424</v>
      </c>
      <c r="B144" s="5" t="s">
        <v>17</v>
      </c>
      <c r="C144" s="5" t="s">
        <v>414</v>
      </c>
      <c r="D144" s="5" t="s">
        <v>360</v>
      </c>
      <c r="E144" s="5" t="s">
        <v>426</v>
      </c>
      <c r="F144" s="5" t="s">
        <v>425</v>
      </c>
      <c r="G144" s="5">
        <v>3</v>
      </c>
      <c r="H144" s="15">
        <v>2</v>
      </c>
      <c r="I144" s="4" t="s">
        <v>1877</v>
      </c>
      <c r="J144" s="13">
        <v>0.3562599342368678</v>
      </c>
      <c r="K144" s="5">
        <v>2015</v>
      </c>
      <c r="L144" s="5" t="s">
        <v>424</v>
      </c>
      <c r="M144" s="5" t="str">
        <f t="shared" si="3"/>
        <v>N</v>
      </c>
      <c r="Q144" s="20">
        <v>1.1950438072179577</v>
      </c>
      <c r="R144" s="20">
        <v>0.59195994917824157</v>
      </c>
    </row>
    <row r="145" spans="1:18" ht="12.75" customHeight="1" x14ac:dyDescent="0.25">
      <c r="A145" s="5" t="s">
        <v>427</v>
      </c>
      <c r="B145" s="5" t="s">
        <v>17</v>
      </c>
      <c r="C145" s="5" t="s">
        <v>414</v>
      </c>
      <c r="D145" s="5" t="s">
        <v>360</v>
      </c>
      <c r="E145" s="5" t="s">
        <v>429</v>
      </c>
      <c r="F145" s="5" t="s">
        <v>428</v>
      </c>
      <c r="G145" s="5">
        <v>3</v>
      </c>
      <c r="H145" s="15">
        <v>2</v>
      </c>
      <c r="I145" s="4" t="s">
        <v>1878</v>
      </c>
      <c r="J145" s="13">
        <v>0.34893655284309882</v>
      </c>
      <c r="K145" s="5">
        <v>2015</v>
      </c>
      <c r="L145" s="5" t="s">
        <v>427</v>
      </c>
      <c r="M145" s="5" t="str">
        <f t="shared" si="3"/>
        <v>N</v>
      </c>
      <c r="Q145" s="20">
        <v>0.87838160663378417</v>
      </c>
      <c r="R145" s="20">
        <v>0.38088809496863801</v>
      </c>
    </row>
    <row r="146" spans="1:18" ht="12.75" customHeight="1" x14ac:dyDescent="0.25">
      <c r="A146" s="5" t="s">
        <v>433</v>
      </c>
      <c r="B146" s="5" t="s">
        <v>17</v>
      </c>
      <c r="C146" s="5" t="s">
        <v>414</v>
      </c>
      <c r="D146" s="5" t="s">
        <v>360</v>
      </c>
      <c r="E146" s="5" t="s">
        <v>435</v>
      </c>
      <c r="F146" s="5" t="s">
        <v>434</v>
      </c>
      <c r="G146" s="5">
        <v>3</v>
      </c>
      <c r="H146" s="15">
        <v>2</v>
      </c>
      <c r="I146" s="4" t="s">
        <v>1880</v>
      </c>
      <c r="J146" s="13">
        <v>0.22869920971717531</v>
      </c>
      <c r="K146" s="5">
        <v>2015</v>
      </c>
      <c r="L146" s="5" t="s">
        <v>433</v>
      </c>
      <c r="M146" s="5" t="str">
        <f t="shared" si="3"/>
        <v>N</v>
      </c>
      <c r="Q146" s="20">
        <v>1.166583041553749</v>
      </c>
      <c r="R146" s="20">
        <v>0.54555202344090881</v>
      </c>
    </row>
    <row r="147" spans="1:18" ht="12.75" customHeight="1" x14ac:dyDescent="0.25">
      <c r="A147" s="5" t="s">
        <v>436</v>
      </c>
      <c r="B147" s="5" t="s">
        <v>17</v>
      </c>
      <c r="C147" s="5" t="s">
        <v>414</v>
      </c>
      <c r="D147" s="5" t="s">
        <v>360</v>
      </c>
      <c r="E147" s="5" t="s">
        <v>438</v>
      </c>
      <c r="F147" s="5" t="s">
        <v>437</v>
      </c>
      <c r="G147" s="5">
        <v>3</v>
      </c>
      <c r="H147" s="15">
        <v>2</v>
      </c>
      <c r="I147" s="4" t="s">
        <v>1881</v>
      </c>
      <c r="J147" s="13">
        <v>0.19598059672022672</v>
      </c>
      <c r="K147" s="5">
        <v>2015</v>
      </c>
      <c r="L147" s="5" t="s">
        <v>436</v>
      </c>
      <c r="M147" s="5" t="str">
        <f t="shared" si="3"/>
        <v>Y</v>
      </c>
      <c r="N147" s="5" t="s">
        <v>2678</v>
      </c>
      <c r="Q147" s="20">
        <v>2.9955583643574157</v>
      </c>
      <c r="R147" s="20">
        <v>0.50248290107130322</v>
      </c>
    </row>
    <row r="148" spans="1:18" ht="12.75" customHeight="1" x14ac:dyDescent="0.25">
      <c r="A148" s="5" t="s">
        <v>439</v>
      </c>
      <c r="B148" s="5" t="s">
        <v>17</v>
      </c>
      <c r="C148" s="5" t="s">
        <v>414</v>
      </c>
      <c r="D148" s="5" t="s">
        <v>360</v>
      </c>
      <c r="E148" s="5" t="s">
        <v>441</v>
      </c>
      <c r="F148" s="5" t="s">
        <v>440</v>
      </c>
      <c r="G148" s="5">
        <v>3</v>
      </c>
      <c r="H148" s="15">
        <v>2</v>
      </c>
      <c r="I148" s="4" t="s">
        <v>1882</v>
      </c>
      <c r="J148" s="13">
        <v>0.7246376811594204</v>
      </c>
      <c r="K148" s="5">
        <v>2015</v>
      </c>
      <c r="L148" s="5" t="s">
        <v>439</v>
      </c>
      <c r="M148" s="5" t="str">
        <f t="shared" si="3"/>
        <v>N</v>
      </c>
      <c r="Q148" s="20">
        <v>7.1138027456360584</v>
      </c>
      <c r="R148" s="20">
        <v>0.46036623506431584</v>
      </c>
    </row>
    <row r="149" spans="1:18" ht="12.75" customHeight="1" x14ac:dyDescent="0.25">
      <c r="A149" s="5" t="s">
        <v>445</v>
      </c>
      <c r="B149" s="5" t="s">
        <v>17</v>
      </c>
      <c r="C149" s="5" t="s">
        <v>414</v>
      </c>
      <c r="D149" s="5" t="s">
        <v>360</v>
      </c>
      <c r="E149" s="5" t="s">
        <v>447</v>
      </c>
      <c r="F149" s="5" t="s">
        <v>446</v>
      </c>
      <c r="G149" s="5">
        <v>3</v>
      </c>
      <c r="H149" s="15">
        <v>2</v>
      </c>
      <c r="I149" s="4" t="s">
        <v>1884</v>
      </c>
      <c r="J149" s="13">
        <v>0.22001406888143044</v>
      </c>
      <c r="K149" s="5">
        <v>2015</v>
      </c>
      <c r="L149" s="5" t="s">
        <v>445</v>
      </c>
      <c r="M149" s="5" t="str">
        <f t="shared" si="3"/>
        <v>N</v>
      </c>
      <c r="Q149" s="20">
        <v>0.83326110723371005</v>
      </c>
      <c r="R149" s="20">
        <v>0.39257201194642971</v>
      </c>
    </row>
    <row r="150" spans="1:18" ht="12.75" customHeight="1" x14ac:dyDescent="0.25">
      <c r="A150" s="5" t="s">
        <v>1160</v>
      </c>
      <c r="B150" s="5" t="s">
        <v>1163</v>
      </c>
      <c r="C150" s="5" t="s">
        <v>1162</v>
      </c>
      <c r="D150" s="5" t="s">
        <v>1038</v>
      </c>
      <c r="E150" s="5" t="s">
        <v>1164</v>
      </c>
      <c r="F150" s="5" t="s">
        <v>1161</v>
      </c>
      <c r="G150" s="5">
        <v>2</v>
      </c>
      <c r="H150" s="15">
        <v>2</v>
      </c>
      <c r="I150" s="4" t="s">
        <v>1885</v>
      </c>
      <c r="J150" s="13">
        <v>0.77325581395348841</v>
      </c>
      <c r="K150" s="5">
        <v>2012</v>
      </c>
      <c r="L150" s="5" t="s">
        <v>1160</v>
      </c>
      <c r="M150" s="5" t="str">
        <f t="shared" si="3"/>
        <v>N</v>
      </c>
      <c r="Q150" s="20">
        <v>0.65263176524724786</v>
      </c>
      <c r="R150" s="20">
        <v>0.39235975988580613</v>
      </c>
    </row>
    <row r="151" spans="1:18" ht="12.75" customHeight="1" x14ac:dyDescent="0.25">
      <c r="A151" s="5" t="s">
        <v>119</v>
      </c>
      <c r="B151" s="5" t="s">
        <v>122</v>
      </c>
      <c r="C151" s="5" t="s">
        <v>121</v>
      </c>
      <c r="D151" s="5" t="s">
        <v>35</v>
      </c>
      <c r="E151" s="5" t="s">
        <v>123</v>
      </c>
      <c r="F151" s="5" t="s">
        <v>120</v>
      </c>
      <c r="G151" s="5">
        <v>2</v>
      </c>
      <c r="H151" s="15">
        <v>1</v>
      </c>
      <c r="I151" s="4" t="s">
        <v>3162</v>
      </c>
      <c r="J151" s="13">
        <v>1.3277838169386371</v>
      </c>
      <c r="K151" s="5">
        <v>2015</v>
      </c>
      <c r="L151" s="5" t="s">
        <v>119</v>
      </c>
      <c r="M151" s="5" t="str">
        <f t="shared" si="3"/>
        <v>N</v>
      </c>
      <c r="Q151" s="20">
        <v>0.6412932113990818</v>
      </c>
      <c r="R151" s="20">
        <v>0.44405973038202978</v>
      </c>
    </row>
    <row r="152" spans="1:18" ht="12.75" customHeight="1" x14ac:dyDescent="0.25">
      <c r="A152" s="5" t="s">
        <v>124</v>
      </c>
      <c r="B152" s="5" t="s">
        <v>122</v>
      </c>
      <c r="C152" s="5" t="s">
        <v>121</v>
      </c>
      <c r="D152" s="5" t="s">
        <v>35</v>
      </c>
      <c r="E152" s="5" t="s">
        <v>126</v>
      </c>
      <c r="F152" s="5" t="s">
        <v>125</v>
      </c>
      <c r="G152" s="5">
        <v>3</v>
      </c>
      <c r="H152" s="15">
        <v>2</v>
      </c>
      <c r="I152" s="4" t="s">
        <v>1887</v>
      </c>
      <c r="J152" s="13">
        <v>1.3466819772081444</v>
      </c>
      <c r="K152" s="5">
        <v>2015</v>
      </c>
      <c r="L152" s="5" t="s">
        <v>124</v>
      </c>
      <c r="M152" s="5" t="str">
        <f t="shared" si="3"/>
        <v>N</v>
      </c>
      <c r="Q152" s="20">
        <v>0.63742536931561122</v>
      </c>
      <c r="R152" s="20">
        <v>0.45192019496737895</v>
      </c>
    </row>
    <row r="153" spans="1:18" ht="12.75" customHeight="1" x14ac:dyDescent="0.25">
      <c r="A153" s="5" t="s">
        <v>127</v>
      </c>
      <c r="B153" s="5" t="s">
        <v>130</v>
      </c>
      <c r="C153" s="5" t="s">
        <v>129</v>
      </c>
      <c r="D153" s="5" t="s">
        <v>35</v>
      </c>
      <c r="E153" s="5" t="s">
        <v>131</v>
      </c>
      <c r="F153" s="5" t="s">
        <v>3298</v>
      </c>
      <c r="G153" s="5">
        <v>2</v>
      </c>
      <c r="H153" s="15">
        <v>1</v>
      </c>
      <c r="I153" s="4" t="s">
        <v>3297</v>
      </c>
      <c r="J153" s="13">
        <v>1.0384176794220661</v>
      </c>
      <c r="K153" s="5">
        <v>2015</v>
      </c>
      <c r="L153" s="5" t="s">
        <v>127</v>
      </c>
      <c r="M153" s="5" t="str">
        <f t="shared" si="3"/>
        <v>N</v>
      </c>
      <c r="Q153" s="20">
        <v>0.9657470994881675</v>
      </c>
      <c r="R153" s="20">
        <v>1.30741542653753</v>
      </c>
    </row>
    <row r="154" spans="1:18" ht="12.75" customHeight="1" x14ac:dyDescent="0.25">
      <c r="A154" s="5" t="s">
        <v>140</v>
      </c>
      <c r="B154" s="5" t="s">
        <v>138</v>
      </c>
      <c r="C154" s="5" t="s">
        <v>137</v>
      </c>
      <c r="D154" s="5" t="s">
        <v>35</v>
      </c>
      <c r="E154" s="5" t="s">
        <v>142</v>
      </c>
      <c r="F154" s="5" t="s">
        <v>141</v>
      </c>
      <c r="G154" s="5">
        <v>3</v>
      </c>
      <c r="H154" s="15">
        <v>2</v>
      </c>
      <c r="I154" s="4" t="s">
        <v>1890</v>
      </c>
      <c r="J154" s="13">
        <v>1.0101545943517365</v>
      </c>
      <c r="K154" s="5">
        <v>2015</v>
      </c>
      <c r="L154" s="5" t="s">
        <v>140</v>
      </c>
      <c r="M154" s="5" t="str">
        <f t="shared" si="3"/>
        <v>N</v>
      </c>
      <c r="Q154" s="20">
        <v>0.48095774729353241</v>
      </c>
      <c r="R154" s="20">
        <v>2.2687816643777916</v>
      </c>
    </row>
    <row r="155" spans="1:18" ht="12.75" customHeight="1" x14ac:dyDescent="0.25">
      <c r="A155" s="5" t="s">
        <v>1170</v>
      </c>
      <c r="B155" s="5" t="s">
        <v>1173</v>
      </c>
      <c r="C155" s="5" t="s">
        <v>1172</v>
      </c>
      <c r="D155" s="5" t="s">
        <v>1038</v>
      </c>
      <c r="E155" s="5" t="s">
        <v>1174</v>
      </c>
      <c r="F155" s="5" t="s">
        <v>1171</v>
      </c>
      <c r="G155" s="5">
        <v>1</v>
      </c>
      <c r="H155" s="15">
        <v>1</v>
      </c>
      <c r="I155" s="4" t="s">
        <v>3163</v>
      </c>
      <c r="J155" s="13">
        <v>0.62945784471130228</v>
      </c>
      <c r="K155" s="5">
        <v>2013</v>
      </c>
      <c r="L155" s="5" t="s">
        <v>1170</v>
      </c>
      <c r="M155" s="5" t="str">
        <f t="shared" si="3"/>
        <v>N</v>
      </c>
      <c r="Q155" s="20">
        <v>0.70000000450011091</v>
      </c>
      <c r="R155" s="20">
        <v>1.3266041816870946</v>
      </c>
    </row>
    <row r="156" spans="1:18" ht="12.75" customHeight="1" x14ac:dyDescent="0.25">
      <c r="A156" s="5" t="s">
        <v>1175</v>
      </c>
      <c r="B156" s="5" t="s">
        <v>1173</v>
      </c>
      <c r="C156" s="5" t="s">
        <v>1172</v>
      </c>
      <c r="D156" s="5" t="s">
        <v>1038</v>
      </c>
      <c r="E156" s="5" t="s">
        <v>1177</v>
      </c>
      <c r="F156" s="5" t="s">
        <v>1176</v>
      </c>
      <c r="G156" s="5">
        <v>2</v>
      </c>
      <c r="H156" s="15">
        <v>1</v>
      </c>
      <c r="I156" s="4"/>
      <c r="J156" s="13">
        <v>0.56002640699785444</v>
      </c>
      <c r="K156" s="5">
        <v>2011</v>
      </c>
      <c r="L156" s="5" t="s">
        <v>1175</v>
      </c>
      <c r="M156" s="5" t="str">
        <f t="shared" si="3"/>
        <v>N</v>
      </c>
      <c r="Q156" s="20">
        <v>0.73221167234680207</v>
      </c>
      <c r="R156" s="20">
        <v>0.80711797084059123</v>
      </c>
    </row>
    <row r="157" spans="1:18" ht="12.75" customHeight="1" x14ac:dyDescent="0.25">
      <c r="A157" s="5" t="s">
        <v>1178</v>
      </c>
      <c r="B157" s="5" t="s">
        <v>1173</v>
      </c>
      <c r="C157" s="5" t="s">
        <v>1172</v>
      </c>
      <c r="D157" s="5" t="s">
        <v>1038</v>
      </c>
      <c r="E157" s="5" t="s">
        <v>1180</v>
      </c>
      <c r="F157" s="5" t="s">
        <v>1179</v>
      </c>
      <c r="G157" s="5">
        <v>2</v>
      </c>
      <c r="H157" s="15">
        <v>2</v>
      </c>
      <c r="I157" s="4" t="s">
        <v>1891</v>
      </c>
      <c r="J157" s="13">
        <v>0.35714353698461537</v>
      </c>
      <c r="K157" s="5">
        <v>2014</v>
      </c>
      <c r="L157" s="5" t="s">
        <v>1178</v>
      </c>
      <c r="M157" s="5" t="str">
        <f t="shared" si="3"/>
        <v>Y</v>
      </c>
      <c r="N157" s="5" t="s">
        <v>2703</v>
      </c>
      <c r="Q157" s="20">
        <v>0.57594995532095961</v>
      </c>
      <c r="R157" s="20">
        <v>1.0622083396055999</v>
      </c>
    </row>
    <row r="158" spans="1:18" ht="12.75" customHeight="1" x14ac:dyDescent="0.25">
      <c r="A158" s="5" t="s">
        <v>457</v>
      </c>
      <c r="B158" s="5" t="s">
        <v>460</v>
      </c>
      <c r="C158" s="5" t="s">
        <v>459</v>
      </c>
      <c r="D158" s="5" t="s">
        <v>360</v>
      </c>
      <c r="E158" s="5" t="s">
        <v>461</v>
      </c>
      <c r="F158" s="5" t="s">
        <v>458</v>
      </c>
      <c r="G158" s="5">
        <v>2</v>
      </c>
      <c r="H158" s="15">
        <v>1</v>
      </c>
      <c r="I158" s="4" t="s">
        <v>3164</v>
      </c>
      <c r="J158" s="13">
        <v>0.70000000313841571</v>
      </c>
      <c r="K158" s="5">
        <v>2015</v>
      </c>
      <c r="L158" s="5" t="s">
        <v>457</v>
      </c>
      <c r="M158" s="5" t="str">
        <f t="shared" si="3"/>
        <v>N</v>
      </c>
      <c r="Q158" s="20">
        <v>0.70551041068773357</v>
      </c>
      <c r="R158" s="20">
        <v>0.4362470072071723</v>
      </c>
    </row>
    <row r="159" spans="1:18" ht="12.75" customHeight="1" x14ac:dyDescent="0.25">
      <c r="A159" s="5" t="s">
        <v>699</v>
      </c>
      <c r="B159" s="5" t="s">
        <v>702</v>
      </c>
      <c r="C159" s="5" t="s">
        <v>701</v>
      </c>
      <c r="D159" s="5" t="s">
        <v>620</v>
      </c>
      <c r="E159" s="5" t="s">
        <v>703</v>
      </c>
      <c r="F159" s="5" t="s">
        <v>700</v>
      </c>
      <c r="G159" s="5">
        <v>2</v>
      </c>
      <c r="H159" s="15">
        <v>1</v>
      </c>
      <c r="I159" s="4"/>
      <c r="J159" s="13">
        <v>0.75429553264604809</v>
      </c>
      <c r="K159" s="5">
        <v>2015</v>
      </c>
      <c r="L159" s="5" t="s">
        <v>699</v>
      </c>
      <c r="M159" s="5" t="str">
        <f t="shared" si="3"/>
        <v>N</v>
      </c>
      <c r="Q159" s="20">
        <v>0.5804982210406574</v>
      </c>
      <c r="R159" s="20">
        <v>1.2058285540828328</v>
      </c>
    </row>
    <row r="160" spans="1:18" ht="12.75" customHeight="1" x14ac:dyDescent="0.25">
      <c r="A160" s="5" t="s">
        <v>704</v>
      </c>
      <c r="B160" s="5" t="s">
        <v>702</v>
      </c>
      <c r="C160" s="5" t="s">
        <v>701</v>
      </c>
      <c r="D160" s="5" t="s">
        <v>620</v>
      </c>
      <c r="E160" s="5" t="s">
        <v>706</v>
      </c>
      <c r="F160" s="5" t="s">
        <v>705</v>
      </c>
      <c r="G160" s="5">
        <v>2</v>
      </c>
      <c r="H160" s="15">
        <v>1</v>
      </c>
      <c r="I160" s="4"/>
      <c r="J160" s="13">
        <v>0.93152582159624409</v>
      </c>
      <c r="K160" s="5">
        <v>2016</v>
      </c>
      <c r="L160" s="5" t="s">
        <v>704</v>
      </c>
      <c r="M160" s="5" t="str">
        <f t="shared" si="3"/>
        <v>N</v>
      </c>
      <c r="Q160" s="20">
        <v>0.70000003650793774</v>
      </c>
      <c r="R160" s="20">
        <v>0.93192599620493355</v>
      </c>
    </row>
    <row r="161" spans="1:18" ht="12.75" customHeight="1" x14ac:dyDescent="0.25">
      <c r="A161" s="5" t="s">
        <v>148</v>
      </c>
      <c r="B161" s="5" t="s">
        <v>146</v>
      </c>
      <c r="C161" s="5" t="s">
        <v>145</v>
      </c>
      <c r="D161" s="5" t="s">
        <v>35</v>
      </c>
      <c r="E161" s="5" t="s">
        <v>150</v>
      </c>
      <c r="F161" s="5" t="s">
        <v>149</v>
      </c>
      <c r="G161" s="5">
        <v>2</v>
      </c>
      <c r="H161" s="15">
        <v>1</v>
      </c>
      <c r="I161" s="4"/>
      <c r="J161" s="13">
        <v>1.5703450389600642</v>
      </c>
      <c r="K161" s="5">
        <v>2014</v>
      </c>
      <c r="L161" s="5" t="s">
        <v>148</v>
      </c>
      <c r="M161" s="5" t="str">
        <f t="shared" si="3"/>
        <v>N</v>
      </c>
      <c r="Q161" s="20">
        <v>0.77905858719603616</v>
      </c>
      <c r="R161" s="20">
        <v>1.2368820701762515</v>
      </c>
    </row>
    <row r="162" spans="1:18" ht="12.75" customHeight="1" x14ac:dyDescent="0.25">
      <c r="A162" s="5" t="s">
        <v>707</v>
      </c>
      <c r="B162" s="5" t="s">
        <v>23</v>
      </c>
      <c r="C162" s="5" t="s">
        <v>708</v>
      </c>
      <c r="D162" s="5" t="s">
        <v>620</v>
      </c>
      <c r="E162" s="5" t="s">
        <v>709</v>
      </c>
      <c r="F162" s="5" t="s">
        <v>3165</v>
      </c>
      <c r="G162" s="5">
        <v>2</v>
      </c>
      <c r="H162" s="15">
        <v>2</v>
      </c>
      <c r="I162" s="4" t="s">
        <v>3166</v>
      </c>
      <c r="J162" s="13">
        <v>0.54840958975103238</v>
      </c>
      <c r="K162" s="5">
        <v>2016</v>
      </c>
      <c r="L162" s="5" t="s">
        <v>707</v>
      </c>
      <c r="M162" s="5" t="str">
        <f t="shared" si="3"/>
        <v>N</v>
      </c>
      <c r="Q162" s="20">
        <v>0.54328235596555519</v>
      </c>
      <c r="R162" s="20">
        <v>1.01159114857745</v>
      </c>
    </row>
    <row r="163" spans="1:18" ht="12.75" customHeight="1" x14ac:dyDescent="0.25">
      <c r="A163" s="5" t="s">
        <v>712</v>
      </c>
      <c r="B163" s="5" t="s">
        <v>23</v>
      </c>
      <c r="C163" s="5" t="s">
        <v>708</v>
      </c>
      <c r="D163" s="5" t="s">
        <v>620</v>
      </c>
      <c r="E163" s="5" t="s">
        <v>714</v>
      </c>
      <c r="F163" s="5" t="s">
        <v>713</v>
      </c>
      <c r="G163" s="5">
        <v>3</v>
      </c>
      <c r="H163" s="15">
        <v>2</v>
      </c>
      <c r="I163" s="4" t="s">
        <v>1892</v>
      </c>
      <c r="J163" s="13">
        <v>0.48766053392906872</v>
      </c>
      <c r="K163" s="5">
        <v>2016</v>
      </c>
      <c r="L163" s="5" t="s">
        <v>712</v>
      </c>
      <c r="M163" s="5" t="str">
        <f t="shared" si="3"/>
        <v>N</v>
      </c>
      <c r="Q163" s="20">
        <v>0.95074597542066286</v>
      </c>
      <c r="R163" s="20">
        <v>1.0002235583859223</v>
      </c>
    </row>
    <row r="164" spans="1:18" ht="12.75" customHeight="1" x14ac:dyDescent="0.25">
      <c r="A164" s="5" t="s">
        <v>715</v>
      </c>
      <c r="B164" s="5" t="s">
        <v>23</v>
      </c>
      <c r="C164" s="5" t="s">
        <v>708</v>
      </c>
      <c r="D164" s="5" t="s">
        <v>620</v>
      </c>
      <c r="E164" s="5" t="s">
        <v>1577</v>
      </c>
      <c r="F164" s="5" t="s">
        <v>716</v>
      </c>
      <c r="G164" s="5">
        <v>3</v>
      </c>
      <c r="H164" s="15">
        <v>3</v>
      </c>
      <c r="I164" s="4" t="s">
        <v>1893</v>
      </c>
      <c r="J164" s="13">
        <v>0.75108994417248598</v>
      </c>
      <c r="K164" s="5">
        <v>2016</v>
      </c>
      <c r="L164" s="5" t="s">
        <v>715</v>
      </c>
      <c r="M164" s="5" t="str">
        <f t="shared" si="3"/>
        <v>N</v>
      </c>
      <c r="Q164" s="20">
        <v>0.7400000000000001</v>
      </c>
      <c r="R164" s="20">
        <v>1.5986991211817605</v>
      </c>
    </row>
    <row r="165" spans="1:18" ht="12.75" customHeight="1" x14ac:dyDescent="0.25">
      <c r="A165" s="5" t="s">
        <v>717</v>
      </c>
      <c r="B165" s="5" t="s">
        <v>23</v>
      </c>
      <c r="C165" s="5" t="s">
        <v>708</v>
      </c>
      <c r="D165" s="5" t="s">
        <v>620</v>
      </c>
      <c r="E165" s="5" t="s">
        <v>719</v>
      </c>
      <c r="F165" s="5" t="s">
        <v>718</v>
      </c>
      <c r="G165" s="5">
        <v>2</v>
      </c>
      <c r="H165" s="15">
        <v>2</v>
      </c>
      <c r="I165" s="4" t="s">
        <v>1894</v>
      </c>
      <c r="J165" s="13">
        <v>0.83275344547157915</v>
      </c>
      <c r="K165" s="5">
        <v>2016</v>
      </c>
      <c r="L165" s="5" t="s">
        <v>717</v>
      </c>
      <c r="M165" s="5" t="str">
        <f t="shared" si="3"/>
        <v>N</v>
      </c>
      <c r="Q165" s="20">
        <v>0.70000002584160692</v>
      </c>
      <c r="R165" s="20">
        <v>1.8091272201956028</v>
      </c>
    </row>
    <row r="166" spans="1:18" ht="12.75" customHeight="1" x14ac:dyDescent="0.25">
      <c r="A166" s="5" t="s">
        <v>720</v>
      </c>
      <c r="B166" s="5" t="s">
        <v>23</v>
      </c>
      <c r="C166" s="5" t="s">
        <v>708</v>
      </c>
      <c r="D166" s="5" t="s">
        <v>620</v>
      </c>
      <c r="E166" s="5" t="s">
        <v>722</v>
      </c>
      <c r="F166" s="5" t="s">
        <v>721</v>
      </c>
      <c r="G166" s="5">
        <v>3</v>
      </c>
      <c r="H166" s="15">
        <v>2</v>
      </c>
      <c r="I166" s="4" t="s">
        <v>1895</v>
      </c>
      <c r="J166" s="13">
        <v>0.51851629058612025</v>
      </c>
      <c r="K166" s="5">
        <v>2016</v>
      </c>
      <c r="L166" s="5" t="s">
        <v>720</v>
      </c>
      <c r="M166" s="5" t="str">
        <f t="shared" si="3"/>
        <v>N</v>
      </c>
      <c r="Q166" s="20">
        <v>0.99390689170862878</v>
      </c>
      <c r="R166" s="20">
        <v>0.85132358829282384</v>
      </c>
    </row>
    <row r="167" spans="1:18" ht="12.75" customHeight="1" x14ac:dyDescent="0.25">
      <c r="A167" s="5" t="s">
        <v>726</v>
      </c>
      <c r="B167" s="5" t="s">
        <v>23</v>
      </c>
      <c r="C167" s="5" t="s">
        <v>708</v>
      </c>
      <c r="D167" s="5" t="s">
        <v>620</v>
      </c>
      <c r="E167" s="5" t="s">
        <v>728</v>
      </c>
      <c r="F167" s="5" t="s">
        <v>727</v>
      </c>
      <c r="G167" s="5">
        <v>3</v>
      </c>
      <c r="H167" s="15">
        <v>1</v>
      </c>
      <c r="I167" s="4" t="s">
        <v>1897</v>
      </c>
      <c r="J167" s="13">
        <v>0.56092202858467899</v>
      </c>
      <c r="K167" s="5">
        <v>2016</v>
      </c>
      <c r="L167" s="5" t="s">
        <v>726</v>
      </c>
      <c r="M167" s="5" t="str">
        <f t="shared" si="3"/>
        <v>N</v>
      </c>
      <c r="Q167" s="20">
        <v>0.31865042174320524</v>
      </c>
      <c r="R167" s="20"/>
    </row>
    <row r="168" spans="1:18" ht="12.75" customHeight="1" x14ac:dyDescent="0.25">
      <c r="A168" s="5" t="s">
        <v>729</v>
      </c>
      <c r="B168" s="5" t="s">
        <v>23</v>
      </c>
      <c r="C168" s="5" t="s">
        <v>708</v>
      </c>
      <c r="D168" s="5" t="s">
        <v>620</v>
      </c>
      <c r="E168" s="5" t="s">
        <v>731</v>
      </c>
      <c r="F168" s="5" t="s">
        <v>730</v>
      </c>
      <c r="G168" s="5">
        <v>3</v>
      </c>
      <c r="H168" s="15">
        <v>1</v>
      </c>
      <c r="I168" s="4"/>
      <c r="J168" s="13">
        <v>0.50291424421037145</v>
      </c>
      <c r="K168" s="5">
        <v>2016</v>
      </c>
      <c r="L168" s="5" t="s">
        <v>729</v>
      </c>
      <c r="M168" s="5" t="str">
        <f t="shared" si="3"/>
        <v>N</v>
      </c>
      <c r="Q168" s="20">
        <v>0.7</v>
      </c>
    </row>
    <row r="169" spans="1:18" ht="12.75" customHeight="1" x14ac:dyDescent="0.25">
      <c r="A169" s="5" t="s">
        <v>732</v>
      </c>
      <c r="B169" s="5" t="s">
        <v>23</v>
      </c>
      <c r="C169" s="5" t="s">
        <v>708</v>
      </c>
      <c r="D169" s="5" t="s">
        <v>620</v>
      </c>
      <c r="E169" s="5" t="s">
        <v>734</v>
      </c>
      <c r="F169" s="5" t="s">
        <v>733</v>
      </c>
      <c r="G169" s="5">
        <v>3</v>
      </c>
      <c r="H169" s="15">
        <v>1</v>
      </c>
      <c r="I169" s="4"/>
      <c r="J169" s="13">
        <v>0.50684463117340695</v>
      </c>
      <c r="K169" s="5">
        <v>2016</v>
      </c>
      <c r="L169" s="5" t="s">
        <v>732</v>
      </c>
      <c r="M169" s="5" t="str">
        <f t="shared" si="3"/>
        <v>N</v>
      </c>
      <c r="Q169" s="20">
        <v>1.7252355689286563</v>
      </c>
    </row>
    <row r="170" spans="1:18" ht="12.75" customHeight="1" x14ac:dyDescent="0.25">
      <c r="A170" s="5" t="s">
        <v>735</v>
      </c>
      <c r="B170" s="5" t="s">
        <v>23</v>
      </c>
      <c r="C170" s="5" t="s">
        <v>708</v>
      </c>
      <c r="D170" s="5" t="s">
        <v>620</v>
      </c>
      <c r="E170" s="5" t="s">
        <v>737</v>
      </c>
      <c r="F170" s="5" t="s">
        <v>736</v>
      </c>
      <c r="G170" s="5">
        <v>3</v>
      </c>
      <c r="H170" s="15">
        <v>1</v>
      </c>
      <c r="I170" s="4"/>
      <c r="J170" s="13">
        <v>0.59702344457095913</v>
      </c>
      <c r="K170" s="5">
        <v>2016</v>
      </c>
      <c r="L170" s="5" t="s">
        <v>735</v>
      </c>
      <c r="M170" s="5" t="str">
        <f t="shared" si="3"/>
        <v>N</v>
      </c>
      <c r="Q170" s="20">
        <v>0.49</v>
      </c>
    </row>
    <row r="171" spans="1:18" ht="12.75" customHeight="1" x14ac:dyDescent="0.25">
      <c r="A171" s="5" t="s">
        <v>738</v>
      </c>
      <c r="B171" s="5" t="s">
        <v>23</v>
      </c>
      <c r="C171" s="5" t="s">
        <v>708</v>
      </c>
      <c r="D171" s="5" t="s">
        <v>620</v>
      </c>
      <c r="E171" s="5" t="s">
        <v>740</v>
      </c>
      <c r="F171" s="5" t="s">
        <v>739</v>
      </c>
      <c r="G171" s="5">
        <v>3</v>
      </c>
      <c r="H171" s="15">
        <v>2</v>
      </c>
      <c r="I171" s="4" t="s">
        <v>1898</v>
      </c>
      <c r="J171" s="13">
        <v>0.45465598909241317</v>
      </c>
      <c r="K171" s="5">
        <v>2016</v>
      </c>
      <c r="L171" s="5" t="s">
        <v>738</v>
      </c>
      <c r="M171" s="5" t="str">
        <f t="shared" si="3"/>
        <v>N</v>
      </c>
      <c r="Q171" s="20">
        <v>0.97</v>
      </c>
    </row>
    <row r="172" spans="1:18" ht="12.75" customHeight="1" x14ac:dyDescent="0.25">
      <c r="A172" s="5" t="s">
        <v>741</v>
      </c>
      <c r="B172" s="5" t="s">
        <v>23</v>
      </c>
      <c r="C172" s="5" t="s">
        <v>708</v>
      </c>
      <c r="D172" s="5" t="s">
        <v>620</v>
      </c>
      <c r="E172" s="5" t="s">
        <v>743</v>
      </c>
      <c r="F172" s="5" t="s">
        <v>742</v>
      </c>
      <c r="G172" s="5">
        <v>3</v>
      </c>
      <c r="H172" s="15">
        <v>1</v>
      </c>
      <c r="I172" s="4"/>
      <c r="J172" s="13">
        <v>0.45126421670309375</v>
      </c>
      <c r="K172" s="5">
        <v>2016</v>
      </c>
      <c r="L172" s="5" t="s">
        <v>741</v>
      </c>
      <c r="M172" s="5" t="str">
        <f t="shared" si="3"/>
        <v>N</v>
      </c>
      <c r="Q172" s="20">
        <v>0.84</v>
      </c>
    </row>
    <row r="173" spans="1:18" ht="12.75" customHeight="1" x14ac:dyDescent="0.25">
      <c r="A173" s="5" t="s">
        <v>744</v>
      </c>
      <c r="B173" s="5" t="s">
        <v>23</v>
      </c>
      <c r="C173" s="5" t="s">
        <v>708</v>
      </c>
      <c r="D173" s="5" t="s">
        <v>620</v>
      </c>
      <c r="E173" s="5" t="s">
        <v>746</v>
      </c>
      <c r="F173" s="5" t="s">
        <v>745</v>
      </c>
      <c r="G173" s="5">
        <v>3</v>
      </c>
      <c r="H173" s="15">
        <v>1</v>
      </c>
      <c r="I173" s="4"/>
      <c r="J173" s="13">
        <v>0.59782608695652173</v>
      </c>
      <c r="K173" s="5">
        <v>2016</v>
      </c>
      <c r="L173" s="5" t="s">
        <v>744</v>
      </c>
      <c r="M173" s="5" t="str">
        <f t="shared" si="3"/>
        <v>N</v>
      </c>
      <c r="Q173" s="20">
        <v>1.18</v>
      </c>
    </row>
    <row r="174" spans="1:18" ht="12.75" customHeight="1" x14ac:dyDescent="0.25">
      <c r="A174" s="5" t="s">
        <v>747</v>
      </c>
      <c r="B174" s="5" t="s">
        <v>23</v>
      </c>
      <c r="C174" s="5" t="s">
        <v>708</v>
      </c>
      <c r="D174" s="5" t="s">
        <v>620</v>
      </c>
      <c r="E174" s="5" t="s">
        <v>749</v>
      </c>
      <c r="F174" s="5" t="s">
        <v>748</v>
      </c>
      <c r="G174" s="5">
        <v>3</v>
      </c>
      <c r="H174" s="15">
        <v>1</v>
      </c>
      <c r="I174" s="4"/>
      <c r="J174" s="13">
        <v>0.50843986340127523</v>
      </c>
      <c r="K174" s="5">
        <v>2016</v>
      </c>
      <c r="L174" s="5" t="s">
        <v>747</v>
      </c>
      <c r="M174" s="5" t="str">
        <f t="shared" si="3"/>
        <v>N</v>
      </c>
      <c r="Q174" s="20">
        <v>1.02437071044765</v>
      </c>
    </row>
    <row r="175" spans="1:18" ht="12.75" customHeight="1" x14ac:dyDescent="0.25">
      <c r="A175" s="5" t="s">
        <v>750</v>
      </c>
      <c r="B175" s="5" t="s">
        <v>23</v>
      </c>
      <c r="C175" s="5" t="s">
        <v>708</v>
      </c>
      <c r="D175" s="5" t="s">
        <v>620</v>
      </c>
      <c r="E175" s="5" t="s">
        <v>752</v>
      </c>
      <c r="F175" s="5" t="s">
        <v>751</v>
      </c>
      <c r="G175" s="5">
        <v>3</v>
      </c>
      <c r="H175" s="15">
        <v>1</v>
      </c>
      <c r="I175" s="4"/>
      <c r="J175" s="13">
        <v>0.56130101473964888</v>
      </c>
      <c r="K175" s="5">
        <v>2016</v>
      </c>
      <c r="L175" s="5" t="s">
        <v>750</v>
      </c>
      <c r="M175" s="5" t="str">
        <f t="shared" si="3"/>
        <v>N</v>
      </c>
      <c r="Q175" s="20">
        <v>0.56000000000000005</v>
      </c>
    </row>
    <row r="176" spans="1:18" ht="12.75" customHeight="1" x14ac:dyDescent="0.25">
      <c r="A176" s="5" t="s">
        <v>755</v>
      </c>
      <c r="B176" s="5" t="s">
        <v>23</v>
      </c>
      <c r="C176" s="5" t="s">
        <v>708</v>
      </c>
      <c r="D176" s="5" t="s">
        <v>620</v>
      </c>
      <c r="E176" s="5" t="s">
        <v>757</v>
      </c>
      <c r="F176" s="5" t="s">
        <v>756</v>
      </c>
      <c r="G176" s="5">
        <v>3</v>
      </c>
      <c r="H176" s="15">
        <v>2</v>
      </c>
      <c r="I176" s="4" t="s">
        <v>1900</v>
      </c>
      <c r="J176" s="13">
        <v>0.84615192789768334</v>
      </c>
      <c r="K176" s="5">
        <v>2016</v>
      </c>
      <c r="L176" s="5" t="s">
        <v>755</v>
      </c>
      <c r="M176" s="5" t="str">
        <f t="shared" si="3"/>
        <v>N</v>
      </c>
      <c r="Q176" s="5"/>
      <c r="R176" s="5"/>
    </row>
    <row r="177" spans="1:19" ht="12.75" customHeight="1" x14ac:dyDescent="0.25">
      <c r="A177" s="5" t="s">
        <v>758</v>
      </c>
      <c r="B177" s="5" t="s">
        <v>23</v>
      </c>
      <c r="C177" s="5" t="s">
        <v>708</v>
      </c>
      <c r="D177" s="5" t="s">
        <v>620</v>
      </c>
      <c r="E177" s="5" t="s">
        <v>760</v>
      </c>
      <c r="F177" s="5" t="s">
        <v>759</v>
      </c>
      <c r="G177" s="5">
        <v>3</v>
      </c>
      <c r="H177" s="15">
        <v>2</v>
      </c>
      <c r="I177" s="4" t="s">
        <v>1901</v>
      </c>
      <c r="J177" s="13">
        <v>0.45188679416950794</v>
      </c>
      <c r="K177" s="5">
        <v>2016</v>
      </c>
      <c r="L177" s="5" t="s">
        <v>758</v>
      </c>
      <c r="M177" s="5" t="str">
        <f t="shared" si="3"/>
        <v>N</v>
      </c>
      <c r="P177" s="5"/>
      <c r="Q177" s="5"/>
      <c r="R177" s="5"/>
      <c r="S177" s="5"/>
    </row>
    <row r="178" spans="1:19" ht="12.75" customHeight="1" x14ac:dyDescent="0.25">
      <c r="A178" s="5" t="s">
        <v>761</v>
      </c>
      <c r="B178" s="5" t="s">
        <v>23</v>
      </c>
      <c r="C178" s="5" t="s">
        <v>708</v>
      </c>
      <c r="D178" s="5" t="s">
        <v>620</v>
      </c>
      <c r="E178" s="5" t="s">
        <v>763</v>
      </c>
      <c r="F178" s="5" t="s">
        <v>762</v>
      </c>
      <c r="G178" s="5">
        <v>3</v>
      </c>
      <c r="H178" s="15">
        <v>1</v>
      </c>
      <c r="I178" s="4"/>
      <c r="J178" s="13">
        <v>0.27390678528962292</v>
      </c>
      <c r="K178" s="5">
        <v>2016</v>
      </c>
      <c r="L178" s="5" t="s">
        <v>761</v>
      </c>
      <c r="M178" s="5" t="str">
        <f t="shared" si="3"/>
        <v>Y</v>
      </c>
      <c r="N178" s="5" t="s">
        <v>2678</v>
      </c>
    </row>
    <row r="179" spans="1:19" ht="12.75" customHeight="1" x14ac:dyDescent="0.25">
      <c r="A179" s="5" t="s">
        <v>764</v>
      </c>
      <c r="B179" s="5" t="s">
        <v>23</v>
      </c>
      <c r="C179" s="5" t="s">
        <v>708</v>
      </c>
      <c r="D179" s="5" t="s">
        <v>620</v>
      </c>
      <c r="E179" s="5" t="s">
        <v>766</v>
      </c>
      <c r="F179" s="5" t="s">
        <v>765</v>
      </c>
      <c r="G179" s="5">
        <v>3</v>
      </c>
      <c r="H179" s="15">
        <v>1</v>
      </c>
      <c r="I179" s="4"/>
      <c r="J179" s="13">
        <v>0.37365870800409245</v>
      </c>
      <c r="K179" s="5">
        <v>2016</v>
      </c>
      <c r="L179" s="5" t="s">
        <v>764</v>
      </c>
      <c r="M179" s="5" t="str">
        <f t="shared" si="3"/>
        <v>N</v>
      </c>
    </row>
    <row r="180" spans="1:19" ht="12.75" customHeight="1" x14ac:dyDescent="0.25">
      <c r="A180" s="5" t="s">
        <v>767</v>
      </c>
      <c r="B180" s="5" t="s">
        <v>23</v>
      </c>
      <c r="C180" s="5" t="s">
        <v>708</v>
      </c>
      <c r="D180" s="5" t="s">
        <v>620</v>
      </c>
      <c r="E180" s="5" t="s">
        <v>769</v>
      </c>
      <c r="F180" s="5" t="s">
        <v>768</v>
      </c>
      <c r="G180" s="5">
        <v>3</v>
      </c>
      <c r="H180" s="15">
        <v>2</v>
      </c>
      <c r="I180" s="4" t="s">
        <v>1900</v>
      </c>
      <c r="J180" s="13">
        <v>0.46957321169689897</v>
      </c>
      <c r="K180" s="5">
        <v>2016</v>
      </c>
      <c r="L180" s="5" t="s">
        <v>767</v>
      </c>
      <c r="M180" s="5" t="str">
        <f t="shared" si="3"/>
        <v>N</v>
      </c>
    </row>
    <row r="181" spans="1:19" ht="12.75" customHeight="1" x14ac:dyDescent="0.25">
      <c r="A181" s="5" t="s">
        <v>770</v>
      </c>
      <c r="B181" s="5" t="s">
        <v>23</v>
      </c>
      <c r="C181" s="5" t="s">
        <v>708</v>
      </c>
      <c r="D181" s="5" t="s">
        <v>620</v>
      </c>
      <c r="E181" s="5" t="s">
        <v>772</v>
      </c>
      <c r="F181" s="5" t="s">
        <v>771</v>
      </c>
      <c r="G181" s="5">
        <v>3</v>
      </c>
      <c r="H181" s="15">
        <v>2</v>
      </c>
      <c r="I181" s="4" t="s">
        <v>1902</v>
      </c>
      <c r="J181" s="13">
        <v>0.85368168240551334</v>
      </c>
      <c r="K181" s="5">
        <v>2016</v>
      </c>
      <c r="L181" s="5" t="s">
        <v>770</v>
      </c>
      <c r="M181" s="5" t="str">
        <f t="shared" si="3"/>
        <v>N</v>
      </c>
    </row>
    <row r="182" spans="1:19" ht="12.75" customHeight="1" x14ac:dyDescent="0.25">
      <c r="A182" s="5" t="s">
        <v>773</v>
      </c>
      <c r="B182" s="5" t="s">
        <v>23</v>
      </c>
      <c r="C182" s="5" t="s">
        <v>708</v>
      </c>
      <c r="D182" s="5" t="s">
        <v>620</v>
      </c>
      <c r="E182" s="5" t="s">
        <v>775</v>
      </c>
      <c r="F182" s="5" t="s">
        <v>774</v>
      </c>
      <c r="G182" s="5">
        <v>3</v>
      </c>
      <c r="H182" s="15">
        <v>2</v>
      </c>
      <c r="I182" s="4" t="s">
        <v>1901</v>
      </c>
      <c r="J182" s="13">
        <v>0.54254870174817504</v>
      </c>
      <c r="K182" s="5">
        <v>2016</v>
      </c>
      <c r="L182" s="5" t="s">
        <v>773</v>
      </c>
      <c r="M182" s="5" t="str">
        <f t="shared" si="3"/>
        <v>N</v>
      </c>
    </row>
    <row r="183" spans="1:19" ht="12.75" customHeight="1" x14ac:dyDescent="0.25">
      <c r="A183" s="5" t="s">
        <v>776</v>
      </c>
      <c r="B183" s="5" t="s">
        <v>23</v>
      </c>
      <c r="C183" s="5" t="s">
        <v>708</v>
      </c>
      <c r="D183" s="5" t="s">
        <v>620</v>
      </c>
      <c r="E183" s="5" t="s">
        <v>778</v>
      </c>
      <c r="F183" s="5" t="s">
        <v>777</v>
      </c>
      <c r="G183" s="5">
        <v>3</v>
      </c>
      <c r="H183" s="15">
        <v>3</v>
      </c>
      <c r="I183" s="4" t="s">
        <v>1903</v>
      </c>
      <c r="J183" s="13">
        <v>0.42331343405834543</v>
      </c>
      <c r="K183" s="5">
        <v>2016</v>
      </c>
      <c r="L183" s="5" t="s">
        <v>776</v>
      </c>
      <c r="M183" s="5" t="str">
        <f t="shared" si="3"/>
        <v>N</v>
      </c>
    </row>
    <row r="184" spans="1:19" ht="12.75" customHeight="1" x14ac:dyDescent="0.25">
      <c r="A184" s="5" t="s">
        <v>779</v>
      </c>
      <c r="B184" s="5" t="s">
        <v>23</v>
      </c>
      <c r="C184" s="5" t="s">
        <v>708</v>
      </c>
      <c r="D184" s="5" t="s">
        <v>620</v>
      </c>
      <c r="E184" s="5" t="s">
        <v>781</v>
      </c>
      <c r="F184" s="5" t="s">
        <v>780</v>
      </c>
      <c r="G184" s="5">
        <v>3</v>
      </c>
      <c r="H184" s="15">
        <v>2</v>
      </c>
      <c r="I184" s="4" t="s">
        <v>1904</v>
      </c>
      <c r="J184" s="13">
        <v>0.49921207108850202</v>
      </c>
      <c r="K184" s="5">
        <v>2016</v>
      </c>
      <c r="L184" s="5" t="s">
        <v>779</v>
      </c>
      <c r="M184" s="5" t="str">
        <f t="shared" si="3"/>
        <v>N</v>
      </c>
    </row>
    <row r="185" spans="1:19" ht="12.75" customHeight="1" x14ac:dyDescent="0.25">
      <c r="A185" s="5" t="s">
        <v>782</v>
      </c>
      <c r="B185" s="5" t="s">
        <v>23</v>
      </c>
      <c r="C185" s="5" t="s">
        <v>708</v>
      </c>
      <c r="D185" s="5" t="s">
        <v>620</v>
      </c>
      <c r="E185" s="5" t="s">
        <v>784</v>
      </c>
      <c r="F185" s="5" t="s">
        <v>783</v>
      </c>
      <c r="G185" s="5">
        <v>3</v>
      </c>
      <c r="H185" s="15">
        <v>1</v>
      </c>
      <c r="I185" s="4" t="s">
        <v>1905</v>
      </c>
      <c r="J185" s="13">
        <v>0.55016721374305333</v>
      </c>
      <c r="K185" s="5">
        <v>2016</v>
      </c>
      <c r="L185" s="5" t="s">
        <v>782</v>
      </c>
      <c r="M185" s="5" t="str">
        <f t="shared" si="3"/>
        <v>N</v>
      </c>
    </row>
    <row r="186" spans="1:19" ht="12.75" customHeight="1" x14ac:dyDescent="0.25">
      <c r="A186" s="5" t="s">
        <v>785</v>
      </c>
      <c r="B186" s="5" t="s">
        <v>23</v>
      </c>
      <c r="C186" s="5" t="s">
        <v>708</v>
      </c>
      <c r="D186" s="5" t="s">
        <v>620</v>
      </c>
      <c r="E186" s="5" t="s">
        <v>787</v>
      </c>
      <c r="F186" s="5" t="s">
        <v>786</v>
      </c>
      <c r="G186" s="5">
        <v>3</v>
      </c>
      <c r="H186" s="15">
        <v>2</v>
      </c>
      <c r="I186" s="4" t="s">
        <v>1906</v>
      </c>
      <c r="J186" s="13">
        <v>0.59189781854875179</v>
      </c>
      <c r="K186" s="5">
        <v>2016</v>
      </c>
      <c r="L186" s="5" t="s">
        <v>785</v>
      </c>
      <c r="M186" s="5" t="str">
        <f t="shared" si="3"/>
        <v>N</v>
      </c>
    </row>
    <row r="187" spans="1:19" ht="12.75" customHeight="1" x14ac:dyDescent="0.25">
      <c r="A187" s="5" t="s">
        <v>788</v>
      </c>
      <c r="B187" s="5" t="s">
        <v>23</v>
      </c>
      <c r="C187" s="5" t="s">
        <v>708</v>
      </c>
      <c r="D187" s="5" t="s">
        <v>620</v>
      </c>
      <c r="E187" s="5" t="s">
        <v>1578</v>
      </c>
      <c r="F187" s="5" t="s">
        <v>789</v>
      </c>
      <c r="G187" s="5">
        <v>3</v>
      </c>
      <c r="H187" s="15">
        <v>2</v>
      </c>
      <c r="I187" s="4" t="s">
        <v>1900</v>
      </c>
      <c r="J187" s="13">
        <v>0.50073370692998587</v>
      </c>
      <c r="K187" s="5">
        <v>2016</v>
      </c>
      <c r="L187" s="5" t="s">
        <v>788</v>
      </c>
      <c r="M187" s="5" t="str">
        <f t="shared" si="3"/>
        <v>N</v>
      </c>
    </row>
    <row r="188" spans="1:19" ht="12.75" customHeight="1" x14ac:dyDescent="0.25">
      <c r="A188" s="5" t="s">
        <v>790</v>
      </c>
      <c r="B188" s="5" t="s">
        <v>23</v>
      </c>
      <c r="C188" s="5" t="s">
        <v>708</v>
      </c>
      <c r="D188" s="5" t="s">
        <v>620</v>
      </c>
      <c r="E188" s="5" t="s">
        <v>792</v>
      </c>
      <c r="F188" s="5" t="s">
        <v>791</v>
      </c>
      <c r="G188" s="5">
        <v>3</v>
      </c>
      <c r="H188" s="15">
        <v>1</v>
      </c>
      <c r="I188" s="4"/>
      <c r="J188" s="13">
        <v>0.43139540081379152</v>
      </c>
      <c r="K188" s="5">
        <v>2016</v>
      </c>
      <c r="L188" s="5" t="s">
        <v>790</v>
      </c>
      <c r="M188" s="5" t="str">
        <f t="shared" si="3"/>
        <v>N</v>
      </c>
    </row>
    <row r="189" spans="1:19" ht="12.75" customHeight="1" x14ac:dyDescent="0.25">
      <c r="A189" s="5" t="s">
        <v>793</v>
      </c>
      <c r="B189" s="5" t="s">
        <v>23</v>
      </c>
      <c r="C189" s="5" t="s">
        <v>708</v>
      </c>
      <c r="D189" s="5" t="s">
        <v>620</v>
      </c>
      <c r="E189" s="5" t="s">
        <v>795</v>
      </c>
      <c r="F189" s="5" t="s">
        <v>794</v>
      </c>
      <c r="G189" s="5">
        <v>3</v>
      </c>
      <c r="H189" s="15">
        <v>2</v>
      </c>
      <c r="I189" s="4" t="s">
        <v>1901</v>
      </c>
      <c r="J189" s="13">
        <v>0.88695017304771584</v>
      </c>
      <c r="K189" s="5">
        <v>2016</v>
      </c>
      <c r="L189" s="5" t="s">
        <v>793</v>
      </c>
      <c r="M189" s="5" t="str">
        <f t="shared" si="3"/>
        <v>N</v>
      </c>
    </row>
    <row r="190" spans="1:19" ht="12.75" customHeight="1" x14ac:dyDescent="0.25">
      <c r="A190" s="5" t="s">
        <v>796</v>
      </c>
      <c r="B190" s="5" t="s">
        <v>23</v>
      </c>
      <c r="C190" s="5" t="s">
        <v>708</v>
      </c>
      <c r="D190" s="5" t="s">
        <v>620</v>
      </c>
      <c r="E190" s="5" t="s">
        <v>798</v>
      </c>
      <c r="F190" s="5" t="s">
        <v>797</v>
      </c>
      <c r="G190" s="5">
        <v>3</v>
      </c>
      <c r="H190" s="15">
        <v>2</v>
      </c>
      <c r="I190" s="4" t="s">
        <v>1907</v>
      </c>
      <c r="J190" s="13">
        <v>0.41779562505776519</v>
      </c>
      <c r="K190" s="5">
        <v>2016</v>
      </c>
      <c r="L190" s="5" t="s">
        <v>796</v>
      </c>
      <c r="M190" s="5" t="str">
        <f t="shared" si="3"/>
        <v>N</v>
      </c>
    </row>
    <row r="191" spans="1:19" ht="12.75" customHeight="1" x14ac:dyDescent="0.25">
      <c r="A191" s="5" t="s">
        <v>799</v>
      </c>
      <c r="B191" s="5" t="s">
        <v>23</v>
      </c>
      <c r="C191" s="5" t="s">
        <v>708</v>
      </c>
      <c r="D191" s="5" t="s">
        <v>620</v>
      </c>
      <c r="E191" s="5" t="s">
        <v>801</v>
      </c>
      <c r="F191" s="5" t="s">
        <v>800</v>
      </c>
      <c r="G191" s="5">
        <v>3</v>
      </c>
      <c r="H191" s="15">
        <v>1</v>
      </c>
      <c r="I191" s="4" t="s">
        <v>1908</v>
      </c>
      <c r="J191" s="13">
        <v>0.91101311890828696</v>
      </c>
      <c r="K191" s="5">
        <v>2016</v>
      </c>
      <c r="L191" s="5" t="s">
        <v>799</v>
      </c>
      <c r="M191" s="5" t="str">
        <f t="shared" si="3"/>
        <v>N</v>
      </c>
    </row>
    <row r="192" spans="1:19" ht="12.75" customHeight="1" x14ac:dyDescent="0.25">
      <c r="A192" s="5" t="s">
        <v>802</v>
      </c>
      <c r="B192" s="5" t="s">
        <v>23</v>
      </c>
      <c r="C192" s="5" t="s">
        <v>708</v>
      </c>
      <c r="D192" s="5" t="s">
        <v>620</v>
      </c>
      <c r="E192" s="5" t="s">
        <v>804</v>
      </c>
      <c r="F192" s="5" t="s">
        <v>803</v>
      </c>
      <c r="G192" s="5">
        <v>3</v>
      </c>
      <c r="H192" s="15">
        <v>1</v>
      </c>
      <c r="I192" s="4" t="s">
        <v>1909</v>
      </c>
      <c r="J192" s="13">
        <v>0.75084559222915348</v>
      </c>
      <c r="K192" s="5">
        <v>2016</v>
      </c>
      <c r="L192" s="5" t="s">
        <v>802</v>
      </c>
      <c r="M192" s="5" t="str">
        <f t="shared" si="3"/>
        <v>N</v>
      </c>
    </row>
    <row r="193" spans="1:14" ht="12.75" customHeight="1" x14ac:dyDescent="0.25">
      <c r="A193" s="5" t="s">
        <v>805</v>
      </c>
      <c r="B193" s="5" t="s">
        <v>23</v>
      </c>
      <c r="C193" s="5" t="s">
        <v>708</v>
      </c>
      <c r="D193" s="5" t="s">
        <v>620</v>
      </c>
      <c r="E193" s="5" t="s">
        <v>807</v>
      </c>
      <c r="F193" s="5" t="s">
        <v>806</v>
      </c>
      <c r="G193" s="5">
        <v>3</v>
      </c>
      <c r="H193" s="15">
        <v>1</v>
      </c>
      <c r="I193" s="4"/>
      <c r="J193" s="13">
        <v>0.62071986792991118</v>
      </c>
      <c r="K193" s="5">
        <v>2016</v>
      </c>
      <c r="L193" s="5" t="s">
        <v>805</v>
      </c>
      <c r="M193" s="5" t="str">
        <f t="shared" si="3"/>
        <v>N</v>
      </c>
    </row>
    <row r="194" spans="1:14" ht="12.75" customHeight="1" x14ac:dyDescent="0.25">
      <c r="A194" s="5" t="s">
        <v>808</v>
      </c>
      <c r="B194" s="5" t="s">
        <v>23</v>
      </c>
      <c r="C194" s="5" t="s">
        <v>708</v>
      </c>
      <c r="D194" s="5" t="s">
        <v>620</v>
      </c>
      <c r="E194" s="5" t="s">
        <v>810</v>
      </c>
      <c r="F194" s="5" t="s">
        <v>809</v>
      </c>
      <c r="G194" s="5">
        <v>3</v>
      </c>
      <c r="H194" s="15">
        <v>1</v>
      </c>
      <c r="I194" s="4"/>
      <c r="J194" s="13">
        <v>0.48701456822911765</v>
      </c>
      <c r="K194" s="5">
        <v>2016</v>
      </c>
      <c r="L194" s="5" t="s">
        <v>808</v>
      </c>
      <c r="M194" s="5" t="str">
        <f t="shared" si="3"/>
        <v>N</v>
      </c>
    </row>
    <row r="195" spans="1:14" ht="12.75" customHeight="1" x14ac:dyDescent="0.25">
      <c r="A195" s="5" t="s">
        <v>811</v>
      </c>
      <c r="B195" s="5" t="s">
        <v>23</v>
      </c>
      <c r="C195" s="5" t="s">
        <v>708</v>
      </c>
      <c r="D195" s="5" t="s">
        <v>620</v>
      </c>
      <c r="E195" s="5" t="s">
        <v>813</v>
      </c>
      <c r="F195" s="5" t="s">
        <v>812</v>
      </c>
      <c r="G195" s="5">
        <v>3</v>
      </c>
      <c r="H195" s="15">
        <v>2</v>
      </c>
      <c r="I195" s="4" t="s">
        <v>1901</v>
      </c>
      <c r="J195" s="13">
        <v>0.35714448475444133</v>
      </c>
      <c r="K195" s="5">
        <v>2016</v>
      </c>
      <c r="L195" s="5" t="s">
        <v>811</v>
      </c>
      <c r="M195" s="5" t="str">
        <f t="shared" si="3"/>
        <v>N</v>
      </c>
    </row>
    <row r="196" spans="1:14" ht="12.75" customHeight="1" x14ac:dyDescent="0.25">
      <c r="A196" s="5" t="s">
        <v>814</v>
      </c>
      <c r="B196" s="5" t="s">
        <v>23</v>
      </c>
      <c r="C196" s="5" t="s">
        <v>708</v>
      </c>
      <c r="D196" s="5" t="s">
        <v>620</v>
      </c>
      <c r="E196" s="5" t="s">
        <v>816</v>
      </c>
      <c r="F196" s="5" t="s">
        <v>815</v>
      </c>
      <c r="G196" s="5">
        <v>3</v>
      </c>
      <c r="H196" s="15">
        <v>2</v>
      </c>
      <c r="I196" s="4" t="s">
        <v>1910</v>
      </c>
      <c r="J196" s="13">
        <v>0.32764983734233388</v>
      </c>
      <c r="K196" s="5">
        <v>2016</v>
      </c>
      <c r="L196" s="5" t="s">
        <v>814</v>
      </c>
      <c r="M196" s="5" t="str">
        <f t="shared" si="3"/>
        <v>N</v>
      </c>
    </row>
    <row r="197" spans="1:14" ht="12.75" customHeight="1" x14ac:dyDescent="0.25">
      <c r="A197" s="5" t="s">
        <v>817</v>
      </c>
      <c r="B197" s="5" t="s">
        <v>23</v>
      </c>
      <c r="C197" s="5" t="s">
        <v>708</v>
      </c>
      <c r="D197" s="5" t="s">
        <v>620</v>
      </c>
      <c r="E197" s="5" t="s">
        <v>819</v>
      </c>
      <c r="F197" s="5" t="s">
        <v>818</v>
      </c>
      <c r="G197" s="5">
        <v>3</v>
      </c>
      <c r="H197" s="15">
        <v>1</v>
      </c>
      <c r="I197" s="4"/>
      <c r="J197" s="13">
        <v>0.4443462156668414</v>
      </c>
      <c r="K197" s="5">
        <v>2016</v>
      </c>
      <c r="L197" s="5" t="s">
        <v>817</v>
      </c>
      <c r="M197" s="5" t="str">
        <f t="shared" si="3"/>
        <v>N</v>
      </c>
    </row>
    <row r="198" spans="1:14" ht="12.75" customHeight="1" x14ac:dyDescent="0.25">
      <c r="A198" s="5" t="s">
        <v>820</v>
      </c>
      <c r="B198" s="5" t="s">
        <v>23</v>
      </c>
      <c r="C198" s="5" t="s">
        <v>708</v>
      </c>
      <c r="D198" s="5" t="s">
        <v>620</v>
      </c>
      <c r="E198" s="5" t="s">
        <v>822</v>
      </c>
      <c r="F198" s="5" t="s">
        <v>821</v>
      </c>
      <c r="G198" s="5">
        <v>3</v>
      </c>
      <c r="H198" s="15">
        <v>2</v>
      </c>
      <c r="I198" s="4" t="s">
        <v>1911</v>
      </c>
      <c r="J198" s="13">
        <v>0.81782643542169853</v>
      </c>
      <c r="K198" s="5">
        <v>2016</v>
      </c>
      <c r="L198" s="5" t="s">
        <v>820</v>
      </c>
      <c r="M198" s="5" t="str">
        <f t="shared" si="3"/>
        <v>N</v>
      </c>
    </row>
    <row r="199" spans="1:14" ht="12.75" customHeight="1" x14ac:dyDescent="0.25">
      <c r="A199" s="5" t="s">
        <v>823</v>
      </c>
      <c r="B199" s="5" t="s">
        <v>23</v>
      </c>
      <c r="C199" s="5" t="s">
        <v>708</v>
      </c>
      <c r="D199" s="5" t="s">
        <v>620</v>
      </c>
      <c r="E199" s="5" t="s">
        <v>825</v>
      </c>
      <c r="F199" s="5" t="s">
        <v>824</v>
      </c>
      <c r="G199" s="5">
        <v>3</v>
      </c>
      <c r="H199" s="15">
        <v>2</v>
      </c>
      <c r="I199" s="4" t="s">
        <v>1912</v>
      </c>
      <c r="J199" s="13">
        <v>0.29823704626029379</v>
      </c>
      <c r="K199" s="5">
        <v>2016</v>
      </c>
      <c r="L199" s="5" t="s">
        <v>823</v>
      </c>
      <c r="M199" s="5" t="str">
        <f t="shared" si="3"/>
        <v>Y</v>
      </c>
      <c r="N199" s="5" t="s">
        <v>2678</v>
      </c>
    </row>
    <row r="200" spans="1:14" ht="12.75" customHeight="1" x14ac:dyDescent="0.25">
      <c r="A200" s="5" t="s">
        <v>826</v>
      </c>
      <c r="B200" s="5" t="s">
        <v>23</v>
      </c>
      <c r="C200" s="5" t="s">
        <v>708</v>
      </c>
      <c r="D200" s="5" t="s">
        <v>620</v>
      </c>
      <c r="E200" s="5" t="s">
        <v>828</v>
      </c>
      <c r="F200" s="5" t="s">
        <v>827</v>
      </c>
      <c r="G200" s="5">
        <v>3</v>
      </c>
      <c r="H200" s="15">
        <v>2</v>
      </c>
      <c r="I200" s="4" t="s">
        <v>1898</v>
      </c>
      <c r="J200" s="13">
        <v>0.61105934863143929</v>
      </c>
      <c r="K200" s="5">
        <v>2016</v>
      </c>
      <c r="L200" s="5" t="s">
        <v>826</v>
      </c>
      <c r="M200" s="5" t="str">
        <f t="shared" si="3"/>
        <v>N</v>
      </c>
    </row>
    <row r="201" spans="1:14" ht="12.75" customHeight="1" x14ac:dyDescent="0.25">
      <c r="A201" s="5" t="s">
        <v>829</v>
      </c>
      <c r="B201" s="5" t="s">
        <v>23</v>
      </c>
      <c r="C201" s="5" t="s">
        <v>708</v>
      </c>
      <c r="D201" s="5" t="s">
        <v>620</v>
      </c>
      <c r="E201" s="5" t="s">
        <v>831</v>
      </c>
      <c r="F201" s="5" t="s">
        <v>830</v>
      </c>
      <c r="G201" s="5">
        <v>3</v>
      </c>
      <c r="H201" s="15">
        <v>2</v>
      </c>
      <c r="I201" s="4" t="s">
        <v>1900</v>
      </c>
      <c r="J201" s="13">
        <v>0.59379123137862877</v>
      </c>
      <c r="K201" s="5">
        <v>2016</v>
      </c>
      <c r="L201" s="5" t="s">
        <v>829</v>
      </c>
      <c r="M201" s="5" t="str">
        <f t="shared" si="3"/>
        <v>N</v>
      </c>
    </row>
    <row r="202" spans="1:14" ht="12.75" customHeight="1" x14ac:dyDescent="0.25">
      <c r="A202" s="5" t="s">
        <v>832</v>
      </c>
      <c r="B202" s="5" t="s">
        <v>23</v>
      </c>
      <c r="C202" s="5" t="s">
        <v>708</v>
      </c>
      <c r="D202" s="5" t="s">
        <v>620</v>
      </c>
      <c r="E202" s="5" t="s">
        <v>834</v>
      </c>
      <c r="F202" s="5" t="s">
        <v>833</v>
      </c>
      <c r="G202" s="5">
        <v>3</v>
      </c>
      <c r="H202" s="15">
        <v>2</v>
      </c>
      <c r="I202" s="4" t="s">
        <v>1913</v>
      </c>
      <c r="J202" s="13">
        <v>0.45713584839631116</v>
      </c>
      <c r="K202" s="5">
        <v>2016</v>
      </c>
      <c r="L202" s="5" t="s">
        <v>832</v>
      </c>
      <c r="M202" s="5" t="str">
        <f t="shared" si="3"/>
        <v>N</v>
      </c>
    </row>
    <row r="203" spans="1:14" ht="12.75" customHeight="1" x14ac:dyDescent="0.25">
      <c r="A203" s="5" t="s">
        <v>835</v>
      </c>
      <c r="B203" s="5" t="s">
        <v>23</v>
      </c>
      <c r="C203" s="5" t="s">
        <v>708</v>
      </c>
      <c r="D203" s="5" t="s">
        <v>620</v>
      </c>
      <c r="E203" s="5" t="s">
        <v>837</v>
      </c>
      <c r="F203" s="5" t="s">
        <v>836</v>
      </c>
      <c r="G203" s="5">
        <v>3</v>
      </c>
      <c r="H203" s="15">
        <v>2</v>
      </c>
      <c r="I203" s="4" t="s">
        <v>1914</v>
      </c>
      <c r="J203" s="13">
        <v>0.36951842511247218</v>
      </c>
      <c r="K203" s="5">
        <v>2016</v>
      </c>
      <c r="L203" s="5" t="s">
        <v>835</v>
      </c>
      <c r="M203" s="5" t="str">
        <f t="shared" si="3"/>
        <v>N</v>
      </c>
    </row>
    <row r="204" spans="1:14" ht="12.75" customHeight="1" x14ac:dyDescent="0.25">
      <c r="A204" s="5" t="s">
        <v>838</v>
      </c>
      <c r="B204" s="5" t="s">
        <v>23</v>
      </c>
      <c r="C204" s="5" t="s">
        <v>708</v>
      </c>
      <c r="D204" s="5" t="s">
        <v>620</v>
      </c>
      <c r="E204" s="5" t="s">
        <v>840</v>
      </c>
      <c r="F204" s="5" t="s">
        <v>839</v>
      </c>
      <c r="G204" s="5">
        <v>3</v>
      </c>
      <c r="H204" s="15">
        <v>2</v>
      </c>
      <c r="I204" s="4" t="s">
        <v>1915</v>
      </c>
      <c r="J204" s="13">
        <v>1.3445378151260503</v>
      </c>
      <c r="K204" s="5">
        <v>2016</v>
      </c>
      <c r="L204" s="5" t="s">
        <v>838</v>
      </c>
      <c r="M204" s="5" t="str">
        <f t="shared" si="3"/>
        <v>N</v>
      </c>
    </row>
    <row r="205" spans="1:14" ht="12.75" customHeight="1" x14ac:dyDescent="0.25">
      <c r="A205" s="5" t="s">
        <v>841</v>
      </c>
      <c r="B205" s="5" t="s">
        <v>23</v>
      </c>
      <c r="C205" s="5" t="s">
        <v>708</v>
      </c>
      <c r="D205" s="5" t="s">
        <v>620</v>
      </c>
      <c r="E205" s="5" t="s">
        <v>843</v>
      </c>
      <c r="F205" s="5" t="s">
        <v>842</v>
      </c>
      <c r="G205" s="5">
        <v>3</v>
      </c>
      <c r="H205" s="15">
        <v>2</v>
      </c>
      <c r="I205" s="4" t="s">
        <v>1916</v>
      </c>
      <c r="J205" s="13">
        <v>1.9016884688526479</v>
      </c>
      <c r="K205" s="5">
        <v>2016</v>
      </c>
      <c r="L205" s="5" t="s">
        <v>841</v>
      </c>
      <c r="M205" s="5" t="str">
        <f t="shared" si="3"/>
        <v>Y</v>
      </c>
      <c r="N205" s="5" t="s">
        <v>2703</v>
      </c>
    </row>
    <row r="206" spans="1:14" ht="12.75" customHeight="1" x14ac:dyDescent="0.25">
      <c r="A206" s="5" t="s">
        <v>151</v>
      </c>
      <c r="B206" s="5" t="s">
        <v>154</v>
      </c>
      <c r="C206" s="5" t="s">
        <v>153</v>
      </c>
      <c r="D206" s="5" t="s">
        <v>35</v>
      </c>
      <c r="E206" s="5" t="s">
        <v>155</v>
      </c>
      <c r="F206" s="5" t="s">
        <v>152</v>
      </c>
      <c r="G206" s="5">
        <v>1</v>
      </c>
      <c r="H206" s="15">
        <v>2</v>
      </c>
      <c r="I206" s="4" t="s">
        <v>1919</v>
      </c>
      <c r="J206" s="13">
        <v>0.74197840899897494</v>
      </c>
      <c r="K206" s="5">
        <v>2012</v>
      </c>
      <c r="L206" s="5" t="s">
        <v>151</v>
      </c>
      <c r="M206" s="5" t="str">
        <f t="shared" ref="M206:M269" si="4">IF(OR(AND(D206=$W$15,OR(J206&lt;$W$16,J206&gt;$W$17)),AND(D206=$X$15,OR(J206&lt;$X$16,J206&gt;$X$17)),AND(D206=$Y$15,OR(J206&lt;$Y$16,J206&gt;$Y$17)),AND(D206=$Z$15,OR(J206&lt;$Z$16,J206&gt;$Z$17))),"Y","N")</f>
        <v>N</v>
      </c>
    </row>
    <row r="207" spans="1:14" ht="12.75" customHeight="1" x14ac:dyDescent="0.25">
      <c r="A207" s="5" t="s">
        <v>168</v>
      </c>
      <c r="B207" s="5" t="s">
        <v>170</v>
      </c>
      <c r="C207" s="5" t="s">
        <v>169</v>
      </c>
      <c r="D207" s="5" t="s">
        <v>35</v>
      </c>
      <c r="E207" s="5" t="s">
        <v>171</v>
      </c>
      <c r="F207" s="5" t="s">
        <v>3167</v>
      </c>
      <c r="G207" s="5">
        <v>2</v>
      </c>
      <c r="H207" s="15">
        <v>1</v>
      </c>
      <c r="I207" s="4" t="s">
        <v>3169</v>
      </c>
      <c r="J207" s="13">
        <v>1.4800413175007689</v>
      </c>
      <c r="K207" s="5">
        <v>2015</v>
      </c>
      <c r="L207" s="5" t="s">
        <v>168</v>
      </c>
      <c r="M207" s="5" t="str">
        <f t="shared" si="4"/>
        <v>N</v>
      </c>
    </row>
    <row r="208" spans="1:14" ht="12.75" customHeight="1" x14ac:dyDescent="0.25">
      <c r="A208" s="5" t="s">
        <v>172</v>
      </c>
      <c r="B208" s="5" t="s">
        <v>170</v>
      </c>
      <c r="C208" s="5" t="s">
        <v>169</v>
      </c>
      <c r="D208" s="5" t="s">
        <v>35</v>
      </c>
      <c r="E208" s="5" t="s">
        <v>173</v>
      </c>
      <c r="F208" s="5" t="s">
        <v>3168</v>
      </c>
      <c r="G208" s="5">
        <v>2</v>
      </c>
      <c r="H208" s="15">
        <v>1</v>
      </c>
      <c r="I208" s="4" t="s">
        <v>3169</v>
      </c>
      <c r="J208" s="13">
        <v>1.3801555271467814</v>
      </c>
      <c r="K208" s="5">
        <v>2014</v>
      </c>
      <c r="L208" s="5" t="s">
        <v>172</v>
      </c>
      <c r="M208" s="5" t="str">
        <f t="shared" si="4"/>
        <v>N</v>
      </c>
    </row>
    <row r="209" spans="1:14" ht="12.75" customHeight="1" x14ac:dyDescent="0.25">
      <c r="A209" s="5" t="s">
        <v>174</v>
      </c>
      <c r="B209" s="5" t="s">
        <v>177</v>
      </c>
      <c r="C209" s="5" t="s">
        <v>176</v>
      </c>
      <c r="D209" s="5" t="s">
        <v>35</v>
      </c>
      <c r="E209" s="5" t="s">
        <v>178</v>
      </c>
      <c r="F209" s="5" t="s">
        <v>175</v>
      </c>
      <c r="G209" s="5">
        <v>2</v>
      </c>
      <c r="H209" s="15">
        <v>1</v>
      </c>
      <c r="I209" s="4"/>
      <c r="J209" s="13">
        <v>1.0440323867605852</v>
      </c>
      <c r="K209" s="5">
        <v>2015</v>
      </c>
      <c r="L209" s="5" t="s">
        <v>174</v>
      </c>
      <c r="M209" s="5" t="str">
        <f t="shared" si="4"/>
        <v>N</v>
      </c>
    </row>
    <row r="210" spans="1:14" ht="12.75" customHeight="1" x14ac:dyDescent="0.25">
      <c r="A210" s="5" t="s">
        <v>179</v>
      </c>
      <c r="B210" s="5" t="s">
        <v>177</v>
      </c>
      <c r="C210" s="5" t="s">
        <v>176</v>
      </c>
      <c r="D210" s="5" t="s">
        <v>35</v>
      </c>
      <c r="E210" s="5" t="s">
        <v>181</v>
      </c>
      <c r="F210" s="5" t="s">
        <v>180</v>
      </c>
      <c r="G210" s="5">
        <v>2</v>
      </c>
      <c r="H210" s="15">
        <v>1</v>
      </c>
      <c r="I210" s="4"/>
      <c r="J210" s="13">
        <v>0.9903789478033872</v>
      </c>
      <c r="K210" s="5">
        <v>2015</v>
      </c>
      <c r="L210" s="5" t="s">
        <v>179</v>
      </c>
      <c r="M210" s="5" t="str">
        <f t="shared" si="4"/>
        <v>N</v>
      </c>
    </row>
    <row r="211" spans="1:14" ht="12.75" customHeight="1" x14ac:dyDescent="0.25">
      <c r="A211" s="5" t="s">
        <v>182</v>
      </c>
      <c r="B211" s="5" t="s">
        <v>177</v>
      </c>
      <c r="C211" s="5" t="s">
        <v>176</v>
      </c>
      <c r="D211" s="5" t="s">
        <v>35</v>
      </c>
      <c r="E211" s="5" t="s">
        <v>184</v>
      </c>
      <c r="F211" s="5" t="s">
        <v>183</v>
      </c>
      <c r="G211" s="5">
        <v>2</v>
      </c>
      <c r="H211" s="15">
        <v>1</v>
      </c>
      <c r="I211" s="4"/>
      <c r="J211" s="13">
        <v>0.84992489754541689</v>
      </c>
      <c r="K211" s="5">
        <v>2015</v>
      </c>
      <c r="L211" s="5" t="s">
        <v>182</v>
      </c>
      <c r="M211" s="5" t="str">
        <f t="shared" si="4"/>
        <v>N</v>
      </c>
    </row>
    <row r="212" spans="1:14" ht="12.75" customHeight="1" x14ac:dyDescent="0.25">
      <c r="A212" s="5" t="s">
        <v>185</v>
      </c>
      <c r="B212" s="5" t="s">
        <v>177</v>
      </c>
      <c r="C212" s="5" t="s">
        <v>176</v>
      </c>
      <c r="D212" s="5" t="s">
        <v>35</v>
      </c>
      <c r="E212" s="5" t="s">
        <v>187</v>
      </c>
      <c r="F212" s="5" t="s">
        <v>186</v>
      </c>
      <c r="G212" s="5">
        <v>2</v>
      </c>
      <c r="H212" s="15">
        <v>1</v>
      </c>
      <c r="I212" s="4"/>
      <c r="J212" s="13">
        <v>1.0698283330008198</v>
      </c>
      <c r="K212" s="5">
        <v>2015</v>
      </c>
      <c r="L212" s="5" t="s">
        <v>185</v>
      </c>
      <c r="M212" s="5" t="str">
        <f t="shared" si="4"/>
        <v>N</v>
      </c>
    </row>
    <row r="213" spans="1:14" ht="12.75" customHeight="1" x14ac:dyDescent="0.25">
      <c r="A213" s="5" t="s">
        <v>188</v>
      </c>
      <c r="B213" s="5" t="s">
        <v>177</v>
      </c>
      <c r="C213" s="5" t="s">
        <v>176</v>
      </c>
      <c r="D213" s="5" t="s">
        <v>35</v>
      </c>
      <c r="E213" s="5" t="s">
        <v>190</v>
      </c>
      <c r="F213" s="5" t="s">
        <v>189</v>
      </c>
      <c r="G213" s="5">
        <v>2</v>
      </c>
      <c r="H213" s="15">
        <v>1</v>
      </c>
      <c r="I213" s="4"/>
      <c r="J213" s="13">
        <v>1.1535350365427564</v>
      </c>
      <c r="K213" s="5">
        <v>2015</v>
      </c>
      <c r="L213" s="5" t="s">
        <v>188</v>
      </c>
      <c r="M213" s="5" t="str">
        <f t="shared" si="4"/>
        <v>N</v>
      </c>
    </row>
    <row r="214" spans="1:14" ht="12.75" customHeight="1" x14ac:dyDescent="0.25">
      <c r="A214" s="5" t="s">
        <v>191</v>
      </c>
      <c r="B214" s="5" t="s">
        <v>177</v>
      </c>
      <c r="C214" s="5" t="s">
        <v>176</v>
      </c>
      <c r="D214" s="5" t="s">
        <v>35</v>
      </c>
      <c r="E214" s="5" t="s">
        <v>193</v>
      </c>
      <c r="F214" s="5" t="s">
        <v>192</v>
      </c>
      <c r="G214" s="5">
        <v>2</v>
      </c>
      <c r="H214" s="15">
        <v>1</v>
      </c>
      <c r="I214" s="4"/>
      <c r="J214" s="13">
        <v>0.86876682987766551</v>
      </c>
      <c r="K214" s="5">
        <v>2015</v>
      </c>
      <c r="L214" s="5" t="s">
        <v>191</v>
      </c>
      <c r="M214" s="5" t="str">
        <f t="shared" si="4"/>
        <v>N</v>
      </c>
    </row>
    <row r="215" spans="1:14" ht="12.75" customHeight="1" x14ac:dyDescent="0.25">
      <c r="A215" s="5" t="s">
        <v>1189</v>
      </c>
      <c r="B215" s="5" t="s">
        <v>1192</v>
      </c>
      <c r="C215" s="5" t="s">
        <v>1191</v>
      </c>
      <c r="D215" s="5" t="s">
        <v>1038</v>
      </c>
      <c r="E215" s="5" t="s">
        <v>1193</v>
      </c>
      <c r="F215" s="5" t="s">
        <v>1190</v>
      </c>
      <c r="G215" s="5">
        <v>1</v>
      </c>
      <c r="H215" s="15">
        <v>1</v>
      </c>
      <c r="I215" s="4" t="s">
        <v>3170</v>
      </c>
      <c r="J215" s="13">
        <v>1.1379166666666667</v>
      </c>
      <c r="K215" s="5">
        <v>2015</v>
      </c>
      <c r="L215" s="5" t="s">
        <v>1189</v>
      </c>
      <c r="M215" s="5" t="str">
        <f t="shared" si="4"/>
        <v>N</v>
      </c>
    </row>
    <row r="216" spans="1:14" ht="12.75" customHeight="1" x14ac:dyDescent="0.25">
      <c r="A216" s="5" t="s">
        <v>1194</v>
      </c>
      <c r="B216" s="5" t="s">
        <v>1197</v>
      </c>
      <c r="C216" s="5" t="s">
        <v>1196</v>
      </c>
      <c r="D216" s="5" t="s">
        <v>1038</v>
      </c>
      <c r="E216" s="5" t="s">
        <v>1198</v>
      </c>
      <c r="F216" s="5" t="s">
        <v>1195</v>
      </c>
      <c r="G216" s="5">
        <v>2</v>
      </c>
      <c r="H216" s="15">
        <v>1</v>
      </c>
      <c r="I216" s="4"/>
      <c r="J216" s="13">
        <v>0.9930285424207892</v>
      </c>
      <c r="K216" s="5">
        <v>2015</v>
      </c>
      <c r="L216" s="5" t="s">
        <v>1194</v>
      </c>
      <c r="M216" s="5" t="str">
        <f t="shared" si="4"/>
        <v>N</v>
      </c>
    </row>
    <row r="217" spans="1:14" ht="12.75" customHeight="1" x14ac:dyDescent="0.25">
      <c r="A217" s="5" t="s">
        <v>854</v>
      </c>
      <c r="B217" s="5" t="s">
        <v>856</v>
      </c>
      <c r="C217" s="5" t="s">
        <v>855</v>
      </c>
      <c r="D217" s="5" t="s">
        <v>620</v>
      </c>
      <c r="E217" s="5" t="s">
        <v>857</v>
      </c>
      <c r="F217" s="5" t="s">
        <v>855</v>
      </c>
      <c r="G217" s="5">
        <v>0</v>
      </c>
      <c r="H217" s="15">
        <v>1</v>
      </c>
      <c r="I217" s="4"/>
      <c r="J217" s="13">
        <v>0.5</v>
      </c>
      <c r="K217" s="5">
        <v>2015</v>
      </c>
      <c r="L217" s="5" t="s">
        <v>854</v>
      </c>
      <c r="M217" s="5" t="str">
        <f t="shared" si="4"/>
        <v>N</v>
      </c>
    </row>
    <row r="218" spans="1:14" ht="12.75" customHeight="1" x14ac:dyDescent="0.25">
      <c r="A218" s="5" t="s">
        <v>194</v>
      </c>
      <c r="B218" s="5" t="s">
        <v>1661</v>
      </c>
      <c r="C218" s="5" t="s">
        <v>196</v>
      </c>
      <c r="D218" s="5" t="s">
        <v>35</v>
      </c>
      <c r="E218" s="5" t="s">
        <v>197</v>
      </c>
      <c r="F218" s="5" t="s">
        <v>195</v>
      </c>
      <c r="G218" s="5">
        <v>1</v>
      </c>
      <c r="H218" s="15">
        <v>1</v>
      </c>
      <c r="I218" s="4" t="s">
        <v>3172</v>
      </c>
      <c r="J218" s="13">
        <v>0.90052920423363381</v>
      </c>
      <c r="K218" s="5">
        <v>2012</v>
      </c>
      <c r="L218" s="5" t="s">
        <v>194</v>
      </c>
      <c r="M218" s="5" t="str">
        <f t="shared" si="4"/>
        <v>N</v>
      </c>
    </row>
    <row r="219" spans="1:14" ht="12.75" customHeight="1" x14ac:dyDescent="0.25">
      <c r="A219" s="5" t="s">
        <v>858</v>
      </c>
      <c r="B219" s="5" t="s">
        <v>860</v>
      </c>
      <c r="C219" s="5" t="s">
        <v>1715</v>
      </c>
      <c r="D219" s="5" t="s">
        <v>620</v>
      </c>
      <c r="E219" s="5" t="s">
        <v>861</v>
      </c>
      <c r="F219" s="5" t="s">
        <v>859</v>
      </c>
      <c r="G219" s="5">
        <v>2</v>
      </c>
      <c r="H219" s="15">
        <v>1</v>
      </c>
      <c r="I219" s="4"/>
      <c r="J219" s="13">
        <v>0.82178084474505386</v>
      </c>
      <c r="K219" s="5">
        <v>2011</v>
      </c>
      <c r="L219" s="5" t="s">
        <v>858</v>
      </c>
      <c r="M219" s="5" t="str">
        <f t="shared" si="4"/>
        <v>N</v>
      </c>
    </row>
    <row r="220" spans="1:14" ht="12.75" customHeight="1" x14ac:dyDescent="0.25">
      <c r="A220" s="5" t="s">
        <v>862</v>
      </c>
      <c r="B220" s="5" t="s">
        <v>860</v>
      </c>
      <c r="C220" s="5" t="s">
        <v>1715</v>
      </c>
      <c r="D220" s="5" t="s">
        <v>620</v>
      </c>
      <c r="E220" s="5" t="s">
        <v>864</v>
      </c>
      <c r="F220" s="5" t="s">
        <v>863</v>
      </c>
      <c r="G220" s="5">
        <v>2</v>
      </c>
      <c r="H220" s="15">
        <v>1</v>
      </c>
      <c r="I220" s="4"/>
      <c r="J220" s="13">
        <v>1.7081278538812783</v>
      </c>
      <c r="K220" s="5">
        <v>2015</v>
      </c>
      <c r="L220" s="5" t="s">
        <v>862</v>
      </c>
      <c r="M220" s="5" t="str">
        <f t="shared" si="4"/>
        <v>Y</v>
      </c>
      <c r="N220" s="5" t="s">
        <v>2678</v>
      </c>
    </row>
    <row r="221" spans="1:14" ht="12.75" customHeight="1" x14ac:dyDescent="0.25">
      <c r="A221" s="5" t="s">
        <v>869</v>
      </c>
      <c r="B221" s="5" t="s">
        <v>1466</v>
      </c>
      <c r="C221" s="5" t="s">
        <v>867</v>
      </c>
      <c r="D221" s="5" t="s">
        <v>620</v>
      </c>
      <c r="E221" s="5" t="s">
        <v>871</v>
      </c>
      <c r="F221" s="5" t="s">
        <v>870</v>
      </c>
      <c r="G221" s="5">
        <v>1</v>
      </c>
      <c r="H221" s="15">
        <v>2</v>
      </c>
      <c r="I221" s="4" t="s">
        <v>1923</v>
      </c>
      <c r="J221" s="13">
        <v>3.0390646639486465</v>
      </c>
      <c r="K221" s="5">
        <v>2015</v>
      </c>
      <c r="L221" s="5" t="s">
        <v>869</v>
      </c>
      <c r="M221" s="5" t="str">
        <f t="shared" si="4"/>
        <v>Y</v>
      </c>
      <c r="N221" s="5" t="s">
        <v>2703</v>
      </c>
    </row>
    <row r="222" spans="1:14" ht="12.75" customHeight="1" x14ac:dyDescent="0.25">
      <c r="A222" s="5" t="s">
        <v>872</v>
      </c>
      <c r="B222" s="5" t="s">
        <v>1631</v>
      </c>
      <c r="C222" s="5" t="s">
        <v>874</v>
      </c>
      <c r="D222" s="5" t="s">
        <v>620</v>
      </c>
      <c r="E222" s="5" t="s">
        <v>875</v>
      </c>
      <c r="F222" s="5" t="s">
        <v>873</v>
      </c>
      <c r="G222" s="5">
        <v>1</v>
      </c>
      <c r="H222" s="15">
        <v>1</v>
      </c>
      <c r="I222" s="4"/>
      <c r="J222" s="13">
        <v>0.63891675025075223</v>
      </c>
      <c r="K222" s="5">
        <v>2011</v>
      </c>
      <c r="L222" s="5" t="s">
        <v>872</v>
      </c>
      <c r="M222" s="5" t="str">
        <f t="shared" si="4"/>
        <v>N</v>
      </c>
    </row>
    <row r="223" spans="1:14" ht="12.75" customHeight="1" x14ac:dyDescent="0.25">
      <c r="A223" s="5" t="s">
        <v>207</v>
      </c>
      <c r="B223" s="5" t="s">
        <v>205</v>
      </c>
      <c r="C223" s="5" t="s">
        <v>204</v>
      </c>
      <c r="D223" s="5" t="s">
        <v>35</v>
      </c>
      <c r="E223" s="5" t="s">
        <v>209</v>
      </c>
      <c r="F223" s="5" t="s">
        <v>208</v>
      </c>
      <c r="G223" s="5">
        <v>2</v>
      </c>
      <c r="H223" s="15">
        <v>2</v>
      </c>
      <c r="I223" s="4" t="s">
        <v>1900</v>
      </c>
      <c r="J223" s="13">
        <v>1.3300979622135771</v>
      </c>
      <c r="K223" s="5">
        <v>2014</v>
      </c>
      <c r="L223" s="5" t="s">
        <v>207</v>
      </c>
      <c r="M223" s="5" t="str">
        <f t="shared" si="4"/>
        <v>N</v>
      </c>
    </row>
    <row r="224" spans="1:14" ht="12.75" customHeight="1" x14ac:dyDescent="0.25">
      <c r="A224" s="5" t="s">
        <v>1207</v>
      </c>
      <c r="B224" s="5" t="s">
        <v>1205</v>
      </c>
      <c r="C224" s="5" t="s">
        <v>1204</v>
      </c>
      <c r="D224" s="5" t="s">
        <v>1038</v>
      </c>
      <c r="E224" s="5" t="s">
        <v>1208</v>
      </c>
      <c r="F224" s="5" t="s">
        <v>3313</v>
      </c>
      <c r="G224" s="5">
        <v>2</v>
      </c>
      <c r="H224" s="15">
        <v>2</v>
      </c>
      <c r="I224" s="4" t="s">
        <v>3314</v>
      </c>
      <c r="J224" s="13">
        <v>0.66666666666666674</v>
      </c>
      <c r="K224" s="5">
        <v>2016</v>
      </c>
      <c r="L224" s="5" t="s">
        <v>1207</v>
      </c>
      <c r="M224" s="5" t="str">
        <f t="shared" si="4"/>
        <v>N</v>
      </c>
    </row>
    <row r="225" spans="1:13" ht="12.75" customHeight="1" x14ac:dyDescent="0.25">
      <c r="A225" s="5" t="s">
        <v>1209</v>
      </c>
      <c r="B225" s="5" t="s">
        <v>1212</v>
      </c>
      <c r="C225" s="5" t="s">
        <v>1211</v>
      </c>
      <c r="D225" s="5" t="s">
        <v>1038</v>
      </c>
      <c r="E225" s="5" t="s">
        <v>1213</v>
      </c>
      <c r="F225" s="5" t="s">
        <v>1210</v>
      </c>
      <c r="G225" s="5">
        <v>1</v>
      </c>
      <c r="H225" s="15">
        <v>1</v>
      </c>
      <c r="I225" s="4"/>
      <c r="J225" s="13">
        <v>0.63999999999999757</v>
      </c>
      <c r="K225" s="5">
        <v>2015</v>
      </c>
      <c r="L225" s="5" t="s">
        <v>1209</v>
      </c>
      <c r="M225" s="5" t="str">
        <f t="shared" si="4"/>
        <v>N</v>
      </c>
    </row>
    <row r="226" spans="1:13" ht="12.75" customHeight="1" x14ac:dyDescent="0.25">
      <c r="A226" s="5" t="s">
        <v>210</v>
      </c>
      <c r="B226" s="5" t="s">
        <v>213</v>
      </c>
      <c r="C226" s="5" t="s">
        <v>212</v>
      </c>
      <c r="D226" s="5" t="s">
        <v>35</v>
      </c>
      <c r="E226" s="5" t="s">
        <v>214</v>
      </c>
      <c r="F226" s="5" t="s">
        <v>211</v>
      </c>
      <c r="G226" s="5">
        <v>2</v>
      </c>
      <c r="H226" s="15">
        <v>1</v>
      </c>
      <c r="I226" s="4"/>
      <c r="J226" s="13">
        <v>1.2230674052765826</v>
      </c>
      <c r="K226" s="5">
        <v>2013</v>
      </c>
      <c r="L226" s="5" t="s">
        <v>210</v>
      </c>
      <c r="M226" s="5" t="str">
        <f t="shared" si="4"/>
        <v>N</v>
      </c>
    </row>
    <row r="227" spans="1:13" ht="12.75" customHeight="1" x14ac:dyDescent="0.25">
      <c r="A227" s="5" t="s">
        <v>215</v>
      </c>
      <c r="B227" s="5" t="s">
        <v>213</v>
      </c>
      <c r="C227" s="5" t="s">
        <v>212</v>
      </c>
      <c r="D227" s="5" t="s">
        <v>35</v>
      </c>
      <c r="E227" s="5" t="s">
        <v>217</v>
      </c>
      <c r="F227" s="5" t="s">
        <v>216</v>
      </c>
      <c r="G227" s="5">
        <v>2</v>
      </c>
      <c r="H227" s="15">
        <v>1</v>
      </c>
      <c r="I227" s="4"/>
      <c r="J227" s="13">
        <v>1.5643680964079016</v>
      </c>
      <c r="K227" s="5">
        <v>2013</v>
      </c>
      <c r="L227" s="5" t="s">
        <v>215</v>
      </c>
      <c r="M227" s="5" t="str">
        <f t="shared" si="4"/>
        <v>N</v>
      </c>
    </row>
    <row r="228" spans="1:13" ht="12.75" customHeight="1" x14ac:dyDescent="0.25">
      <c r="A228" s="5" t="s">
        <v>1214</v>
      </c>
      <c r="B228" s="5" t="s">
        <v>1633</v>
      </c>
      <c r="C228" s="5" t="s">
        <v>1216</v>
      </c>
      <c r="D228" s="5" t="s">
        <v>1038</v>
      </c>
      <c r="E228" s="5" t="s">
        <v>1217</v>
      </c>
      <c r="F228" s="5" t="s">
        <v>1215</v>
      </c>
      <c r="G228" s="5">
        <v>1</v>
      </c>
      <c r="H228" s="15">
        <v>2</v>
      </c>
      <c r="I228" s="4" t="s">
        <v>1924</v>
      </c>
      <c r="J228" s="13">
        <v>1.1317042819111716</v>
      </c>
      <c r="K228" s="5">
        <v>2016</v>
      </c>
      <c r="L228" s="5" t="s">
        <v>1214</v>
      </c>
      <c r="M228" s="5" t="str">
        <f t="shared" si="4"/>
        <v>N</v>
      </c>
    </row>
    <row r="229" spans="1:13" ht="12.75" customHeight="1" x14ac:dyDescent="0.25">
      <c r="A229" s="5" t="s">
        <v>1218</v>
      </c>
      <c r="B229" s="5" t="s">
        <v>1633</v>
      </c>
      <c r="C229" s="5" t="s">
        <v>1216</v>
      </c>
      <c r="D229" s="5" t="s">
        <v>1038</v>
      </c>
      <c r="E229" s="5" t="s">
        <v>1220</v>
      </c>
      <c r="F229" s="5" t="s">
        <v>1219</v>
      </c>
      <c r="G229" s="5">
        <v>1</v>
      </c>
      <c r="H229" s="15">
        <v>1</v>
      </c>
      <c r="I229" s="4"/>
      <c r="J229" s="13">
        <v>0.43612668934448834</v>
      </c>
      <c r="K229" s="5">
        <v>2015</v>
      </c>
      <c r="L229" s="5" t="s">
        <v>1218</v>
      </c>
      <c r="M229" s="5" t="str">
        <f t="shared" si="4"/>
        <v>N</v>
      </c>
    </row>
    <row r="230" spans="1:13" ht="12.75" customHeight="1" x14ac:dyDescent="0.25">
      <c r="A230" s="5" t="s">
        <v>472</v>
      </c>
      <c r="B230" s="5" t="s">
        <v>475</v>
      </c>
      <c r="C230" s="5" t="s">
        <v>474</v>
      </c>
      <c r="D230" s="5" t="s">
        <v>360</v>
      </c>
      <c r="E230" s="5" t="s">
        <v>476</v>
      </c>
      <c r="F230" s="5" t="s">
        <v>473</v>
      </c>
      <c r="G230" s="5">
        <v>2</v>
      </c>
      <c r="H230" s="15">
        <v>1</v>
      </c>
      <c r="I230" s="4"/>
      <c r="J230" s="13">
        <v>0.39083110233912416</v>
      </c>
      <c r="K230" s="5">
        <v>2013</v>
      </c>
      <c r="L230" s="5" t="s">
        <v>472</v>
      </c>
      <c r="M230" s="5" t="str">
        <f t="shared" si="4"/>
        <v>N</v>
      </c>
    </row>
    <row r="231" spans="1:13" ht="12.75" customHeight="1" x14ac:dyDescent="0.25">
      <c r="A231" s="5" t="s">
        <v>477</v>
      </c>
      <c r="B231" s="5" t="s">
        <v>475</v>
      </c>
      <c r="C231" s="5" t="s">
        <v>474</v>
      </c>
      <c r="D231" s="5" t="s">
        <v>360</v>
      </c>
      <c r="E231" s="5" t="s">
        <v>479</v>
      </c>
      <c r="F231" s="5" t="s">
        <v>478</v>
      </c>
      <c r="G231" s="5">
        <v>2</v>
      </c>
      <c r="H231" s="15">
        <v>1</v>
      </c>
      <c r="I231" s="4"/>
      <c r="J231" s="13">
        <v>0.35605194610497909</v>
      </c>
      <c r="K231" s="5">
        <v>2013</v>
      </c>
      <c r="L231" s="5" t="s">
        <v>477</v>
      </c>
      <c r="M231" s="5" t="str">
        <f t="shared" si="4"/>
        <v>N</v>
      </c>
    </row>
    <row r="232" spans="1:13" ht="12.75" customHeight="1" x14ac:dyDescent="0.25">
      <c r="A232" s="5" t="s">
        <v>1221</v>
      </c>
      <c r="B232" s="5" t="s">
        <v>1224</v>
      </c>
      <c r="C232" s="5" t="s">
        <v>1223</v>
      </c>
      <c r="D232" s="5" t="s">
        <v>1038</v>
      </c>
      <c r="E232" s="5" t="s">
        <v>1225</v>
      </c>
      <c r="F232" s="5" t="s">
        <v>1222</v>
      </c>
      <c r="G232" s="5">
        <v>2</v>
      </c>
      <c r="H232" s="15">
        <v>2</v>
      </c>
      <c r="I232" s="4" t="s">
        <v>1925</v>
      </c>
      <c r="J232" s="13">
        <v>0.80144099090164111</v>
      </c>
      <c r="K232" s="5">
        <v>2016</v>
      </c>
      <c r="L232" s="5" t="s">
        <v>1221</v>
      </c>
      <c r="M232" s="5" t="str">
        <f t="shared" si="4"/>
        <v>N</v>
      </c>
    </row>
    <row r="233" spans="1:13" ht="12.75" customHeight="1" x14ac:dyDescent="0.25">
      <c r="A233" s="5" t="s">
        <v>2972</v>
      </c>
      <c r="B233" s="5" t="s">
        <v>1227</v>
      </c>
      <c r="C233" s="5" t="s">
        <v>1226</v>
      </c>
      <c r="D233" s="5" t="s">
        <v>1038</v>
      </c>
      <c r="E233" s="5" t="s">
        <v>1227</v>
      </c>
      <c r="F233" s="5" t="s">
        <v>1226</v>
      </c>
      <c r="G233" s="5">
        <v>0</v>
      </c>
      <c r="H233" s="15">
        <v>3</v>
      </c>
      <c r="J233" s="13">
        <v>1.4507254183422142</v>
      </c>
      <c r="K233" s="5">
        <v>2017</v>
      </c>
      <c r="L233" s="5" t="s">
        <v>2972</v>
      </c>
      <c r="M233" s="5" t="str">
        <f t="shared" si="4"/>
        <v>N</v>
      </c>
    </row>
    <row r="234" spans="1:13" ht="12.75" customHeight="1" x14ac:dyDescent="0.25">
      <c r="A234" s="5" t="s">
        <v>485</v>
      </c>
      <c r="B234" s="5" t="s">
        <v>483</v>
      </c>
      <c r="C234" s="5" t="s">
        <v>482</v>
      </c>
      <c r="D234" s="5" t="s">
        <v>360</v>
      </c>
      <c r="E234" s="5" t="s">
        <v>486</v>
      </c>
      <c r="F234" s="5" t="s">
        <v>3178</v>
      </c>
      <c r="G234" s="5">
        <v>2</v>
      </c>
      <c r="H234" s="15">
        <v>1</v>
      </c>
      <c r="I234" s="4" t="s">
        <v>3177</v>
      </c>
      <c r="J234" s="13">
        <v>0.56949771689497719</v>
      </c>
      <c r="K234" s="5">
        <v>2012</v>
      </c>
      <c r="L234" s="5" t="s">
        <v>485</v>
      </c>
      <c r="M234" s="5" t="str">
        <f t="shared" si="4"/>
        <v>N</v>
      </c>
    </row>
    <row r="235" spans="1:13" ht="12.75" customHeight="1" x14ac:dyDescent="0.25">
      <c r="A235" s="5" t="s">
        <v>1228</v>
      </c>
      <c r="B235" s="5" t="s">
        <v>1230</v>
      </c>
      <c r="C235" s="5" t="s">
        <v>1229</v>
      </c>
      <c r="D235" s="5" t="s">
        <v>1038</v>
      </c>
      <c r="E235" s="5" t="s">
        <v>1231</v>
      </c>
      <c r="F235" s="5" t="s">
        <v>1229</v>
      </c>
      <c r="G235" s="5">
        <v>0</v>
      </c>
      <c r="H235" s="15">
        <v>1</v>
      </c>
      <c r="I235" s="4"/>
      <c r="J235" s="13">
        <v>0.89153225684590998</v>
      </c>
      <c r="K235" s="5">
        <v>2013</v>
      </c>
      <c r="L235" s="5" t="s">
        <v>1228</v>
      </c>
      <c r="M235" s="5" t="str">
        <f t="shared" si="4"/>
        <v>N</v>
      </c>
    </row>
    <row r="236" spans="1:13" ht="12.75" customHeight="1" x14ac:dyDescent="0.25">
      <c r="A236" s="5" t="s">
        <v>1237</v>
      </c>
      <c r="B236" s="5" t="s">
        <v>1235</v>
      </c>
      <c r="C236" s="5" t="s">
        <v>1234</v>
      </c>
      <c r="D236" s="5" t="s">
        <v>1038</v>
      </c>
      <c r="E236" s="5" t="s">
        <v>1580</v>
      </c>
      <c r="F236" s="5" t="s">
        <v>1238</v>
      </c>
      <c r="G236" s="5">
        <v>1</v>
      </c>
      <c r="H236" s="15">
        <v>1</v>
      </c>
      <c r="I236" s="16" t="s">
        <v>3179</v>
      </c>
      <c r="J236" s="13">
        <v>1.478240710868143</v>
      </c>
      <c r="K236" s="5">
        <v>2015</v>
      </c>
      <c r="L236" s="5" t="s">
        <v>1237</v>
      </c>
      <c r="M236" s="5" t="str">
        <f t="shared" si="4"/>
        <v>N</v>
      </c>
    </row>
    <row r="237" spans="1:13" ht="12.75" customHeight="1" x14ac:dyDescent="0.25">
      <c r="A237" s="5" t="s">
        <v>1239</v>
      </c>
      <c r="B237" s="5" t="s">
        <v>1235</v>
      </c>
      <c r="C237" s="5" t="s">
        <v>1234</v>
      </c>
      <c r="D237" s="5" t="s">
        <v>1038</v>
      </c>
      <c r="E237" s="5" t="s">
        <v>1241</v>
      </c>
      <c r="F237" s="5" t="s">
        <v>1240</v>
      </c>
      <c r="G237" s="5">
        <v>2</v>
      </c>
      <c r="H237" s="15">
        <v>2</v>
      </c>
      <c r="I237" s="4" t="s">
        <v>1926</v>
      </c>
      <c r="J237" s="13">
        <v>1.145202442083967</v>
      </c>
      <c r="K237" s="5">
        <v>2016</v>
      </c>
      <c r="L237" s="5" t="s">
        <v>1239</v>
      </c>
      <c r="M237" s="5" t="str">
        <f t="shared" si="4"/>
        <v>N</v>
      </c>
    </row>
    <row r="238" spans="1:13" ht="12.75" customHeight="1" x14ac:dyDescent="0.25">
      <c r="A238" s="5" t="s">
        <v>881</v>
      </c>
      <c r="B238" s="5" t="s">
        <v>1637</v>
      </c>
      <c r="C238" s="5" t="s">
        <v>883</v>
      </c>
      <c r="D238" s="5" t="s">
        <v>620</v>
      </c>
      <c r="E238" s="5" t="s">
        <v>884</v>
      </c>
      <c r="F238" s="5" t="s">
        <v>882</v>
      </c>
      <c r="G238" s="5">
        <v>1</v>
      </c>
      <c r="H238" s="15">
        <v>1</v>
      </c>
      <c r="I238" s="4"/>
      <c r="J238" s="13">
        <v>0.45192919534910631</v>
      </c>
      <c r="K238" s="5">
        <v>2012</v>
      </c>
      <c r="L238" s="5" t="s">
        <v>881</v>
      </c>
      <c r="M238" s="5" t="str">
        <f t="shared" si="4"/>
        <v>N</v>
      </c>
    </row>
    <row r="239" spans="1:13" ht="12.75" customHeight="1" x14ac:dyDescent="0.25">
      <c r="A239" s="5" t="s">
        <v>885</v>
      </c>
      <c r="B239" s="5" t="s">
        <v>888</v>
      </c>
      <c r="C239" s="5" t="s">
        <v>887</v>
      </c>
      <c r="D239" s="5" t="s">
        <v>620</v>
      </c>
      <c r="E239" s="5" t="s">
        <v>889</v>
      </c>
      <c r="F239" s="5" t="s">
        <v>886</v>
      </c>
      <c r="G239" s="5">
        <v>1</v>
      </c>
      <c r="H239" s="15">
        <v>2</v>
      </c>
      <c r="I239" s="4" t="s">
        <v>1901</v>
      </c>
      <c r="J239" s="13">
        <v>0.75948187494175734</v>
      </c>
      <c r="K239" s="5">
        <v>2013</v>
      </c>
      <c r="L239" s="5" t="s">
        <v>885</v>
      </c>
      <c r="M239" s="5" t="str">
        <f t="shared" si="4"/>
        <v>N</v>
      </c>
    </row>
    <row r="240" spans="1:13" ht="12.75" customHeight="1" x14ac:dyDescent="0.25">
      <c r="A240" s="5" t="s">
        <v>890</v>
      </c>
      <c r="B240" s="5" t="s">
        <v>888</v>
      </c>
      <c r="C240" s="5" t="s">
        <v>887</v>
      </c>
      <c r="D240" s="5" t="s">
        <v>620</v>
      </c>
      <c r="E240" s="5" t="s">
        <v>892</v>
      </c>
      <c r="F240" s="5" t="s">
        <v>891</v>
      </c>
      <c r="G240" s="5">
        <v>1</v>
      </c>
      <c r="H240" s="15">
        <v>1</v>
      </c>
      <c r="I240" s="4"/>
      <c r="J240" s="13">
        <v>0.98167842442590814</v>
      </c>
      <c r="K240" s="5">
        <v>2015</v>
      </c>
      <c r="L240" s="5" t="s">
        <v>890</v>
      </c>
      <c r="M240" s="5" t="str">
        <f t="shared" si="4"/>
        <v>N</v>
      </c>
    </row>
    <row r="241" spans="1:14" ht="12.75" customHeight="1" x14ac:dyDescent="0.25">
      <c r="A241" s="5" t="s">
        <v>893</v>
      </c>
      <c r="B241" s="5" t="s">
        <v>896</v>
      </c>
      <c r="C241" s="5" t="s">
        <v>895</v>
      </c>
      <c r="D241" s="5" t="s">
        <v>620</v>
      </c>
      <c r="E241" s="5" t="s">
        <v>897</v>
      </c>
      <c r="F241" s="5" t="s">
        <v>894</v>
      </c>
      <c r="G241" s="5">
        <v>2</v>
      </c>
      <c r="H241" s="15">
        <v>1</v>
      </c>
      <c r="I241" s="4"/>
      <c r="J241" s="13">
        <v>2.1885974075068892</v>
      </c>
      <c r="K241" s="5">
        <v>2015</v>
      </c>
      <c r="L241" s="5" t="s">
        <v>893</v>
      </c>
      <c r="M241" s="5" t="str">
        <f t="shared" si="4"/>
        <v>Y</v>
      </c>
      <c r="N241" s="5" t="s">
        <v>2703</v>
      </c>
    </row>
    <row r="242" spans="1:14" ht="12.75" customHeight="1" x14ac:dyDescent="0.25">
      <c r="A242" s="5" t="s">
        <v>1242</v>
      </c>
      <c r="B242" s="5" t="s">
        <v>1245</v>
      </c>
      <c r="C242" s="5" t="s">
        <v>1244</v>
      </c>
      <c r="D242" s="5" t="s">
        <v>1038</v>
      </c>
      <c r="E242" s="5" t="s">
        <v>1246</v>
      </c>
      <c r="F242" s="5" t="s">
        <v>1243</v>
      </c>
      <c r="G242" s="5">
        <v>1</v>
      </c>
      <c r="H242" s="15">
        <v>1</v>
      </c>
      <c r="I242" s="4"/>
      <c r="J242" s="13">
        <v>1.8128411334882006</v>
      </c>
      <c r="K242" s="5">
        <v>2013</v>
      </c>
      <c r="L242" s="5" t="s">
        <v>1242</v>
      </c>
      <c r="M242" s="5" t="str">
        <f t="shared" si="4"/>
        <v>N</v>
      </c>
    </row>
    <row r="243" spans="1:14" ht="12.75" customHeight="1" x14ac:dyDescent="0.25">
      <c r="A243" s="5" t="s">
        <v>1247</v>
      </c>
      <c r="B243" s="5" t="s">
        <v>1245</v>
      </c>
      <c r="C243" s="5" t="s">
        <v>1244</v>
      </c>
      <c r="D243" s="5" t="s">
        <v>1038</v>
      </c>
      <c r="E243" s="5" t="s">
        <v>1249</v>
      </c>
      <c r="F243" s="5" t="s">
        <v>1248</v>
      </c>
      <c r="G243" s="5">
        <v>1</v>
      </c>
      <c r="H243" s="15">
        <v>1</v>
      </c>
      <c r="I243" s="4"/>
      <c r="J243" s="13">
        <v>1.2315686041877714</v>
      </c>
      <c r="K243" s="5">
        <v>2013</v>
      </c>
      <c r="L243" s="5" t="s">
        <v>1247</v>
      </c>
      <c r="M243" s="5" t="str">
        <f t="shared" si="4"/>
        <v>N</v>
      </c>
    </row>
    <row r="244" spans="1:14" ht="12.75" customHeight="1" x14ac:dyDescent="0.25">
      <c r="A244" s="5" t="s">
        <v>898</v>
      </c>
      <c r="B244" s="5" t="s">
        <v>901</v>
      </c>
      <c r="C244" s="5" t="s">
        <v>900</v>
      </c>
      <c r="D244" s="5" t="s">
        <v>620</v>
      </c>
      <c r="E244" s="5" t="s">
        <v>902</v>
      </c>
      <c r="F244" s="5" t="s">
        <v>899</v>
      </c>
      <c r="G244" s="5">
        <v>2</v>
      </c>
      <c r="H244" s="15">
        <v>1</v>
      </c>
      <c r="I244" s="4" t="s">
        <v>3182</v>
      </c>
      <c r="J244" s="13">
        <v>1</v>
      </c>
      <c r="K244" s="5">
        <v>2014</v>
      </c>
      <c r="L244" s="5" t="s">
        <v>898</v>
      </c>
      <c r="M244" s="5" t="str">
        <f t="shared" si="4"/>
        <v>N</v>
      </c>
    </row>
    <row r="245" spans="1:14" ht="12.75" customHeight="1" x14ac:dyDescent="0.25">
      <c r="A245" s="5" t="s">
        <v>903</v>
      </c>
      <c r="B245" s="5" t="s">
        <v>901</v>
      </c>
      <c r="C245" s="5" t="s">
        <v>900</v>
      </c>
      <c r="D245" s="5" t="s">
        <v>620</v>
      </c>
      <c r="E245" s="5" t="s">
        <v>904</v>
      </c>
      <c r="F245" s="5" t="s">
        <v>3180</v>
      </c>
      <c r="G245" s="5">
        <v>2</v>
      </c>
      <c r="H245" s="15">
        <v>3</v>
      </c>
      <c r="I245" s="4" t="s">
        <v>3183</v>
      </c>
      <c r="J245" s="13">
        <v>0.87173100871731013</v>
      </c>
      <c r="K245" s="5">
        <v>2017</v>
      </c>
      <c r="L245" s="5" t="s">
        <v>903</v>
      </c>
      <c r="M245" s="5" t="str">
        <f t="shared" si="4"/>
        <v>N</v>
      </c>
    </row>
    <row r="246" spans="1:14" ht="12.75" customHeight="1" x14ac:dyDescent="0.25">
      <c r="A246" s="5" t="s">
        <v>487</v>
      </c>
      <c r="B246" s="5" t="s">
        <v>490</v>
      </c>
      <c r="C246" s="5" t="s">
        <v>489</v>
      </c>
      <c r="D246" s="5" t="s">
        <v>360</v>
      </c>
      <c r="E246" s="5" t="s">
        <v>491</v>
      </c>
      <c r="F246" s="5" t="s">
        <v>488</v>
      </c>
      <c r="G246" s="5">
        <v>2</v>
      </c>
      <c r="H246" s="15">
        <v>1</v>
      </c>
      <c r="I246" s="4"/>
      <c r="J246" s="13">
        <v>1</v>
      </c>
      <c r="K246" s="5">
        <v>2016</v>
      </c>
      <c r="L246" s="5" t="s">
        <v>487</v>
      </c>
      <c r="M246" s="5" t="str">
        <f t="shared" si="4"/>
        <v>N</v>
      </c>
    </row>
    <row r="247" spans="1:14" ht="12.75" customHeight="1" x14ac:dyDescent="0.25">
      <c r="A247" s="5" t="s">
        <v>907</v>
      </c>
      <c r="B247" s="5" t="s">
        <v>910</v>
      </c>
      <c r="C247" s="5" t="s">
        <v>909</v>
      </c>
      <c r="D247" s="5" t="s">
        <v>620</v>
      </c>
      <c r="E247" s="5" t="s">
        <v>911</v>
      </c>
      <c r="F247" s="5" t="s">
        <v>3186</v>
      </c>
      <c r="G247" s="5">
        <v>2</v>
      </c>
      <c r="H247" s="15">
        <v>2</v>
      </c>
      <c r="I247" s="4" t="s">
        <v>3185</v>
      </c>
      <c r="J247" s="13">
        <v>0.41253644314868804</v>
      </c>
      <c r="K247" s="5">
        <v>2016</v>
      </c>
      <c r="L247" s="5" t="s">
        <v>907</v>
      </c>
      <c r="M247" s="5" t="str">
        <f t="shared" si="4"/>
        <v>N</v>
      </c>
    </row>
    <row r="248" spans="1:14" ht="12.75" customHeight="1" x14ac:dyDescent="0.25">
      <c r="A248" s="5" t="s">
        <v>912</v>
      </c>
      <c r="B248" s="5" t="s">
        <v>910</v>
      </c>
      <c r="C248" s="5" t="s">
        <v>909</v>
      </c>
      <c r="D248" s="5" t="s">
        <v>620</v>
      </c>
      <c r="E248" s="5" t="s">
        <v>914</v>
      </c>
      <c r="F248" s="5" t="s">
        <v>913</v>
      </c>
      <c r="G248" s="5">
        <v>2</v>
      </c>
      <c r="H248" s="15">
        <v>2</v>
      </c>
      <c r="I248" s="4" t="s">
        <v>1901</v>
      </c>
      <c r="J248" s="13">
        <v>0.94000000000000006</v>
      </c>
      <c r="K248" s="5">
        <v>2017</v>
      </c>
      <c r="L248" s="5" t="s">
        <v>912</v>
      </c>
      <c r="M248" s="5" t="str">
        <f t="shared" si="4"/>
        <v>N</v>
      </c>
    </row>
    <row r="249" spans="1:14" ht="12.75" customHeight="1" x14ac:dyDescent="0.25">
      <c r="A249" s="5" t="s">
        <v>492</v>
      </c>
      <c r="B249" s="5" t="s">
        <v>494</v>
      </c>
      <c r="C249" s="5" t="s">
        <v>493</v>
      </c>
      <c r="D249" s="5" t="s">
        <v>360</v>
      </c>
      <c r="E249" s="5" t="s">
        <v>495</v>
      </c>
      <c r="F249" s="5" t="s">
        <v>3188</v>
      </c>
      <c r="G249" s="5">
        <v>3</v>
      </c>
      <c r="H249" s="15">
        <v>1</v>
      </c>
      <c r="I249" s="4"/>
      <c r="J249" s="13">
        <v>0.53465333009372606</v>
      </c>
      <c r="K249" s="5">
        <v>2012</v>
      </c>
      <c r="L249" s="5" t="s">
        <v>492</v>
      </c>
      <c r="M249" s="5" t="str">
        <f t="shared" si="4"/>
        <v>N</v>
      </c>
    </row>
    <row r="250" spans="1:14" ht="12.75" customHeight="1" x14ac:dyDescent="0.25">
      <c r="A250" s="5" t="s">
        <v>496</v>
      </c>
      <c r="B250" s="5" t="s">
        <v>494</v>
      </c>
      <c r="C250" s="5" t="s">
        <v>493</v>
      </c>
      <c r="D250" s="5" t="s">
        <v>360</v>
      </c>
      <c r="E250" s="5" t="s">
        <v>498</v>
      </c>
      <c r="F250" s="5" t="s">
        <v>497</v>
      </c>
      <c r="G250" s="5">
        <v>4</v>
      </c>
      <c r="H250" s="15">
        <v>1</v>
      </c>
      <c r="I250" s="4" t="s">
        <v>1927</v>
      </c>
      <c r="J250" s="13">
        <v>0.44193953756920046</v>
      </c>
      <c r="K250" s="5">
        <v>2012</v>
      </c>
      <c r="L250" s="5" t="s">
        <v>496</v>
      </c>
      <c r="M250" s="5" t="str">
        <f t="shared" si="4"/>
        <v>N</v>
      </c>
    </row>
    <row r="251" spans="1:14" ht="12.75" customHeight="1" x14ac:dyDescent="0.25">
      <c r="A251" s="5" t="s">
        <v>499</v>
      </c>
      <c r="B251" s="5" t="s">
        <v>494</v>
      </c>
      <c r="C251" s="5" t="s">
        <v>493</v>
      </c>
      <c r="D251" s="5" t="s">
        <v>360</v>
      </c>
      <c r="E251" s="5" t="s">
        <v>501</v>
      </c>
      <c r="F251" s="5" t="s">
        <v>500</v>
      </c>
      <c r="G251" s="5">
        <v>4</v>
      </c>
      <c r="H251" s="15">
        <v>1</v>
      </c>
      <c r="I251" s="4"/>
      <c r="J251" s="13">
        <v>0.52220668115316315</v>
      </c>
      <c r="K251" s="5">
        <v>2012</v>
      </c>
      <c r="L251" s="5" t="s">
        <v>499</v>
      </c>
      <c r="M251" s="5" t="str">
        <f t="shared" si="4"/>
        <v>N</v>
      </c>
    </row>
    <row r="252" spans="1:14" ht="12.75" customHeight="1" x14ac:dyDescent="0.25">
      <c r="A252" s="5" t="s">
        <v>502</v>
      </c>
      <c r="B252" s="5" t="s">
        <v>494</v>
      </c>
      <c r="C252" s="5" t="s">
        <v>493</v>
      </c>
      <c r="D252" s="5" t="s">
        <v>360</v>
      </c>
      <c r="E252" s="5" t="s">
        <v>504</v>
      </c>
      <c r="F252" s="5" t="s">
        <v>503</v>
      </c>
      <c r="G252" s="5">
        <v>4</v>
      </c>
      <c r="H252" s="15">
        <v>1</v>
      </c>
      <c r="I252" s="4" t="s">
        <v>1928</v>
      </c>
      <c r="J252" s="13">
        <v>0.3323250415834732</v>
      </c>
      <c r="K252" s="5">
        <v>2012</v>
      </c>
      <c r="L252" s="5" t="s">
        <v>502</v>
      </c>
      <c r="M252" s="5" t="str">
        <f t="shared" si="4"/>
        <v>N</v>
      </c>
    </row>
    <row r="253" spans="1:14" ht="12.75" customHeight="1" x14ac:dyDescent="0.25">
      <c r="A253" s="5" t="s">
        <v>505</v>
      </c>
      <c r="B253" s="5" t="s">
        <v>494</v>
      </c>
      <c r="C253" s="5" t="s">
        <v>493</v>
      </c>
      <c r="D253" s="5" t="s">
        <v>360</v>
      </c>
      <c r="E253" s="5" t="s">
        <v>507</v>
      </c>
      <c r="F253" s="5" t="s">
        <v>506</v>
      </c>
      <c r="G253" s="5">
        <v>4</v>
      </c>
      <c r="H253" s="15">
        <v>1</v>
      </c>
      <c r="I253" s="4" t="s">
        <v>1929</v>
      </c>
      <c r="J253" s="13">
        <v>0.40006225596675887</v>
      </c>
      <c r="K253" s="5">
        <v>2012</v>
      </c>
      <c r="L253" s="5" t="s">
        <v>505</v>
      </c>
      <c r="M253" s="5" t="str">
        <f t="shared" si="4"/>
        <v>N</v>
      </c>
    </row>
    <row r="254" spans="1:14" ht="12.75" customHeight="1" x14ac:dyDescent="0.25">
      <c r="A254" s="5" t="s">
        <v>508</v>
      </c>
      <c r="B254" s="5" t="s">
        <v>494</v>
      </c>
      <c r="C254" s="5" t="s">
        <v>493</v>
      </c>
      <c r="D254" s="5" t="s">
        <v>360</v>
      </c>
      <c r="E254" s="5" t="s">
        <v>510</v>
      </c>
      <c r="F254" s="5" t="s">
        <v>509</v>
      </c>
      <c r="G254" s="5">
        <v>4</v>
      </c>
      <c r="H254" s="15">
        <v>1</v>
      </c>
      <c r="I254" s="4"/>
      <c r="J254" s="13">
        <v>0.69839705707885524</v>
      </c>
      <c r="K254" s="5">
        <v>2012</v>
      </c>
      <c r="L254" s="5" t="s">
        <v>508</v>
      </c>
      <c r="M254" s="5" t="str">
        <f t="shared" si="4"/>
        <v>N</v>
      </c>
    </row>
    <row r="255" spans="1:14" ht="12.75" customHeight="1" x14ac:dyDescent="0.25">
      <c r="A255" s="5" t="s">
        <v>511</v>
      </c>
      <c r="B255" s="5" t="s">
        <v>494</v>
      </c>
      <c r="C255" s="5" t="s">
        <v>493</v>
      </c>
      <c r="D255" s="5" t="s">
        <v>360</v>
      </c>
      <c r="E255" s="5" t="s">
        <v>513</v>
      </c>
      <c r="F255" s="5" t="s">
        <v>512</v>
      </c>
      <c r="G255" s="5">
        <v>4</v>
      </c>
      <c r="H255" s="15">
        <v>2</v>
      </c>
      <c r="I255" s="4" t="s">
        <v>1930</v>
      </c>
      <c r="J255" s="13">
        <v>0.35765268783838755</v>
      </c>
      <c r="K255" s="5">
        <v>2012</v>
      </c>
      <c r="L255" s="5" t="s">
        <v>511</v>
      </c>
      <c r="M255" s="5" t="str">
        <f t="shared" si="4"/>
        <v>N</v>
      </c>
    </row>
    <row r="256" spans="1:14" ht="12.75" customHeight="1" x14ac:dyDescent="0.25">
      <c r="A256" s="5" t="s">
        <v>514</v>
      </c>
      <c r="B256" s="5" t="s">
        <v>494</v>
      </c>
      <c r="C256" s="5" t="s">
        <v>493</v>
      </c>
      <c r="D256" s="5" t="s">
        <v>360</v>
      </c>
      <c r="E256" s="5" t="s">
        <v>516</v>
      </c>
      <c r="F256" s="5" t="s">
        <v>515</v>
      </c>
      <c r="G256" s="5">
        <v>4</v>
      </c>
      <c r="H256" s="15">
        <v>2</v>
      </c>
      <c r="I256" s="4" t="s">
        <v>1931</v>
      </c>
      <c r="J256" s="13">
        <v>0.61809914968274782</v>
      </c>
      <c r="K256" s="5">
        <v>2012</v>
      </c>
      <c r="L256" s="5" t="s">
        <v>514</v>
      </c>
      <c r="M256" s="5" t="str">
        <f t="shared" si="4"/>
        <v>N</v>
      </c>
    </row>
    <row r="257" spans="1:14" ht="12.75" customHeight="1" x14ac:dyDescent="0.25">
      <c r="A257" s="5" t="s">
        <v>517</v>
      </c>
      <c r="B257" s="5" t="s">
        <v>494</v>
      </c>
      <c r="C257" s="5" t="s">
        <v>493</v>
      </c>
      <c r="D257" s="5" t="s">
        <v>360</v>
      </c>
      <c r="E257" s="5" t="s">
        <v>519</v>
      </c>
      <c r="F257" s="5" t="s">
        <v>518</v>
      </c>
      <c r="G257" s="5">
        <v>4</v>
      </c>
      <c r="H257" s="15">
        <v>1</v>
      </c>
      <c r="I257" s="4"/>
      <c r="J257" s="13">
        <v>0.39936891420160003</v>
      </c>
      <c r="K257" s="5">
        <v>2012</v>
      </c>
      <c r="L257" s="5" t="s">
        <v>517</v>
      </c>
      <c r="M257" s="5" t="str">
        <f t="shared" si="4"/>
        <v>N</v>
      </c>
    </row>
    <row r="258" spans="1:14" ht="12.75" customHeight="1" x14ac:dyDescent="0.25">
      <c r="A258" s="5" t="s">
        <v>520</v>
      </c>
      <c r="B258" s="5" t="s">
        <v>494</v>
      </c>
      <c r="C258" s="5" t="s">
        <v>493</v>
      </c>
      <c r="D258" s="5" t="s">
        <v>360</v>
      </c>
      <c r="E258" s="5" t="s">
        <v>522</v>
      </c>
      <c r="F258" s="5" t="s">
        <v>521</v>
      </c>
      <c r="G258" s="5">
        <v>4</v>
      </c>
      <c r="H258" s="15">
        <v>1</v>
      </c>
      <c r="I258" s="4" t="s">
        <v>1932</v>
      </c>
      <c r="J258" s="13">
        <v>0.32169431701775114</v>
      </c>
      <c r="K258" s="5">
        <v>2012</v>
      </c>
      <c r="L258" s="5" t="s">
        <v>520</v>
      </c>
      <c r="M258" s="5" t="str">
        <f t="shared" si="4"/>
        <v>N</v>
      </c>
    </row>
    <row r="259" spans="1:14" ht="12.75" customHeight="1" x14ac:dyDescent="0.25">
      <c r="A259" s="5" t="s">
        <v>523</v>
      </c>
      <c r="B259" s="5" t="s">
        <v>494</v>
      </c>
      <c r="C259" s="5" t="s">
        <v>493</v>
      </c>
      <c r="D259" s="5" t="s">
        <v>360</v>
      </c>
      <c r="E259" s="5" t="s">
        <v>525</v>
      </c>
      <c r="F259" s="5" t="s">
        <v>524</v>
      </c>
      <c r="G259" s="5">
        <v>4</v>
      </c>
      <c r="H259" s="15">
        <v>1</v>
      </c>
      <c r="I259" s="4" t="s">
        <v>1933</v>
      </c>
      <c r="J259" s="13">
        <v>0.12169516218879772</v>
      </c>
      <c r="K259" s="5">
        <v>2012</v>
      </c>
      <c r="L259" s="5" t="s">
        <v>523</v>
      </c>
      <c r="M259" s="5" t="str">
        <f t="shared" si="4"/>
        <v>Y</v>
      </c>
      <c r="N259" s="5" t="s">
        <v>2703</v>
      </c>
    </row>
    <row r="260" spans="1:14" ht="12.75" customHeight="1" x14ac:dyDescent="0.25">
      <c r="A260" s="5" t="s">
        <v>526</v>
      </c>
      <c r="B260" s="5" t="s">
        <v>494</v>
      </c>
      <c r="C260" s="5" t="s">
        <v>493</v>
      </c>
      <c r="D260" s="5" t="s">
        <v>360</v>
      </c>
      <c r="E260" s="5" t="s">
        <v>528</v>
      </c>
      <c r="F260" s="5" t="s">
        <v>527</v>
      </c>
      <c r="G260" s="5">
        <v>4</v>
      </c>
      <c r="H260" s="15">
        <v>1</v>
      </c>
      <c r="I260" s="4" t="s">
        <v>1934</v>
      </c>
      <c r="J260" s="13">
        <v>0.13126819355193059</v>
      </c>
      <c r="K260" s="5">
        <v>2016</v>
      </c>
      <c r="L260" s="5" t="s">
        <v>526</v>
      </c>
      <c r="M260" s="5" t="str">
        <f t="shared" si="4"/>
        <v>Y</v>
      </c>
      <c r="N260" s="5" t="s">
        <v>2703</v>
      </c>
    </row>
    <row r="261" spans="1:14" ht="12.75" customHeight="1" x14ac:dyDescent="0.25">
      <c r="A261" s="5" t="s">
        <v>218</v>
      </c>
      <c r="B261" s="5" t="s">
        <v>221</v>
      </c>
      <c r="C261" s="5" t="s">
        <v>220</v>
      </c>
      <c r="D261" s="5" t="s">
        <v>35</v>
      </c>
      <c r="E261" s="5" t="s">
        <v>222</v>
      </c>
      <c r="F261" s="5" t="s">
        <v>219</v>
      </c>
      <c r="G261" s="5">
        <v>2</v>
      </c>
      <c r="H261" s="15">
        <v>1</v>
      </c>
      <c r="I261" s="4"/>
      <c r="J261" s="13">
        <v>1.1115333556061353</v>
      </c>
      <c r="K261" s="5">
        <v>2013</v>
      </c>
      <c r="L261" s="5" t="s">
        <v>218</v>
      </c>
      <c r="M261" s="5" t="str">
        <f t="shared" si="4"/>
        <v>N</v>
      </c>
    </row>
    <row r="262" spans="1:14" ht="12.75" customHeight="1" x14ac:dyDescent="0.25">
      <c r="A262" s="5" t="s">
        <v>226</v>
      </c>
      <c r="B262" s="5" t="s">
        <v>229</v>
      </c>
      <c r="C262" s="5" t="s">
        <v>228</v>
      </c>
      <c r="D262" s="5" t="s">
        <v>35</v>
      </c>
      <c r="E262" s="5" t="s">
        <v>230</v>
      </c>
      <c r="F262" s="5" t="s">
        <v>227</v>
      </c>
      <c r="G262" s="5">
        <v>2</v>
      </c>
      <c r="H262" s="15">
        <v>2</v>
      </c>
      <c r="I262" s="4" t="s">
        <v>1935</v>
      </c>
      <c r="J262" s="13">
        <v>2.1638828284273401</v>
      </c>
      <c r="K262" s="5">
        <v>2010</v>
      </c>
      <c r="L262" s="5" t="s">
        <v>226</v>
      </c>
      <c r="M262" s="5" t="str">
        <f t="shared" si="4"/>
        <v>N</v>
      </c>
    </row>
    <row r="263" spans="1:14" ht="12.75" customHeight="1" x14ac:dyDescent="0.25">
      <c r="A263" s="5" t="s">
        <v>231</v>
      </c>
      <c r="B263" s="5" t="s">
        <v>229</v>
      </c>
      <c r="C263" s="5" t="s">
        <v>228</v>
      </c>
      <c r="D263" s="5" t="s">
        <v>35</v>
      </c>
      <c r="E263" s="5" t="s">
        <v>233</v>
      </c>
      <c r="F263" s="5" t="s">
        <v>232</v>
      </c>
      <c r="G263" s="5">
        <v>2</v>
      </c>
      <c r="H263" s="15">
        <v>1</v>
      </c>
      <c r="I263" s="4"/>
      <c r="J263" s="13">
        <v>0.43835616438356162</v>
      </c>
      <c r="K263" s="5">
        <v>2011</v>
      </c>
      <c r="L263" s="5" t="s">
        <v>231</v>
      </c>
      <c r="M263" s="5" t="str">
        <f t="shared" si="4"/>
        <v>Y</v>
      </c>
      <c r="N263" s="5" t="s">
        <v>2703</v>
      </c>
    </row>
    <row r="264" spans="1:14" ht="12.75" customHeight="1" x14ac:dyDescent="0.25">
      <c r="A264" s="5" t="s">
        <v>915</v>
      </c>
      <c r="B264" s="5" t="s">
        <v>918</v>
      </c>
      <c r="C264" s="5" t="s">
        <v>917</v>
      </c>
      <c r="D264" s="5" t="s">
        <v>620</v>
      </c>
      <c r="E264" s="5" t="s">
        <v>919</v>
      </c>
      <c r="F264" s="5" t="s">
        <v>916</v>
      </c>
      <c r="G264" s="5">
        <v>2</v>
      </c>
      <c r="H264" s="15">
        <v>1</v>
      </c>
      <c r="I264" s="4"/>
      <c r="J264" s="13">
        <v>1.2803101461587703</v>
      </c>
      <c r="K264" s="5">
        <v>2012</v>
      </c>
      <c r="L264" s="5" t="s">
        <v>915</v>
      </c>
      <c r="M264" s="5" t="str">
        <f t="shared" si="4"/>
        <v>N</v>
      </c>
    </row>
    <row r="265" spans="1:14" ht="12.75" customHeight="1" x14ac:dyDescent="0.25">
      <c r="A265" s="5" t="s">
        <v>920</v>
      </c>
      <c r="B265" s="5" t="s">
        <v>918</v>
      </c>
      <c r="C265" s="5" t="s">
        <v>917</v>
      </c>
      <c r="D265" s="5" t="s">
        <v>620</v>
      </c>
      <c r="E265" s="5" t="s">
        <v>922</v>
      </c>
      <c r="F265" s="5" t="s">
        <v>921</v>
      </c>
      <c r="G265" s="5">
        <v>2</v>
      </c>
      <c r="H265" s="15">
        <v>1</v>
      </c>
      <c r="I265" s="4"/>
      <c r="J265" s="13">
        <v>0.58788858831174717</v>
      </c>
      <c r="K265" s="5">
        <v>2012</v>
      </c>
      <c r="L265" s="5" t="s">
        <v>920</v>
      </c>
      <c r="M265" s="5" t="str">
        <f t="shared" si="4"/>
        <v>N</v>
      </c>
    </row>
    <row r="266" spans="1:14" ht="12.75" customHeight="1" x14ac:dyDescent="0.25">
      <c r="A266" s="5" t="s">
        <v>931</v>
      </c>
      <c r="B266" s="5" t="s">
        <v>3</v>
      </c>
      <c r="C266" s="5" t="s">
        <v>924</v>
      </c>
      <c r="D266" s="5" t="s">
        <v>620</v>
      </c>
      <c r="E266" s="5" t="s">
        <v>933</v>
      </c>
      <c r="F266" s="5" t="s">
        <v>932</v>
      </c>
      <c r="G266" s="5">
        <v>2</v>
      </c>
      <c r="H266" s="15">
        <v>2</v>
      </c>
      <c r="I266" s="4" t="s">
        <v>1938</v>
      </c>
      <c r="J266" s="13">
        <v>0.17016931847187952</v>
      </c>
      <c r="K266" s="5">
        <v>2008</v>
      </c>
      <c r="L266" s="5" t="s">
        <v>931</v>
      </c>
      <c r="M266" s="5" t="str">
        <f t="shared" si="4"/>
        <v>Y</v>
      </c>
      <c r="N266" s="5" t="s">
        <v>2703</v>
      </c>
    </row>
    <row r="267" spans="1:14" ht="12.75" customHeight="1" x14ac:dyDescent="0.25">
      <c r="A267" s="5" t="s">
        <v>934</v>
      </c>
      <c r="B267" s="5" t="s">
        <v>3</v>
      </c>
      <c r="C267" s="5" t="s">
        <v>924</v>
      </c>
      <c r="D267" s="5" t="s">
        <v>620</v>
      </c>
      <c r="E267" s="5" t="s">
        <v>936</v>
      </c>
      <c r="F267" s="5" t="s">
        <v>935</v>
      </c>
      <c r="G267" s="5">
        <v>2</v>
      </c>
      <c r="H267" s="15">
        <v>2</v>
      </c>
      <c r="I267" s="4" t="s">
        <v>1939</v>
      </c>
      <c r="J267" s="13">
        <v>0.55054621120166458</v>
      </c>
      <c r="K267" s="5">
        <v>2012</v>
      </c>
      <c r="L267" s="5" t="s">
        <v>934</v>
      </c>
      <c r="M267" s="5" t="str">
        <f t="shared" si="4"/>
        <v>N</v>
      </c>
    </row>
    <row r="268" spans="1:14" ht="12.75" customHeight="1" x14ac:dyDescent="0.25">
      <c r="A268" s="5" t="s">
        <v>234</v>
      </c>
      <c r="B268" s="5" t="s">
        <v>237</v>
      </c>
      <c r="C268" s="5" t="s">
        <v>236</v>
      </c>
      <c r="D268" s="5" t="s">
        <v>35</v>
      </c>
      <c r="E268" s="5" t="s">
        <v>238</v>
      </c>
      <c r="F268" s="5" t="s">
        <v>235</v>
      </c>
      <c r="G268" s="5">
        <v>1</v>
      </c>
      <c r="H268" s="15">
        <v>1</v>
      </c>
      <c r="I268" s="4"/>
      <c r="J268" s="13">
        <v>1.8099999999999998</v>
      </c>
      <c r="K268" s="5">
        <v>2009</v>
      </c>
      <c r="L268" s="5" t="s">
        <v>234</v>
      </c>
      <c r="M268" s="5" t="str">
        <f t="shared" si="4"/>
        <v>N</v>
      </c>
    </row>
    <row r="269" spans="1:14" ht="12.75" customHeight="1" x14ac:dyDescent="0.25">
      <c r="A269" s="5" t="s">
        <v>239</v>
      </c>
      <c r="B269" s="5" t="s">
        <v>242</v>
      </c>
      <c r="C269" s="5" t="s">
        <v>241</v>
      </c>
      <c r="D269" s="5" t="s">
        <v>35</v>
      </c>
      <c r="E269" s="5" t="s">
        <v>243</v>
      </c>
      <c r="F269" s="5" t="s">
        <v>240</v>
      </c>
      <c r="G269" s="5">
        <v>2</v>
      </c>
      <c r="H269" s="15">
        <v>2</v>
      </c>
      <c r="I269" s="4" t="s">
        <v>1940</v>
      </c>
      <c r="J269" s="13">
        <v>1.0027397260273974</v>
      </c>
      <c r="K269" s="5">
        <v>2013</v>
      </c>
      <c r="L269" s="5" t="s">
        <v>239</v>
      </c>
      <c r="M269" s="5" t="str">
        <f t="shared" si="4"/>
        <v>N</v>
      </c>
    </row>
    <row r="270" spans="1:14" ht="12.75" customHeight="1" x14ac:dyDescent="0.25">
      <c r="A270" s="5" t="s">
        <v>244</v>
      </c>
      <c r="B270" s="5" t="s">
        <v>242</v>
      </c>
      <c r="C270" s="5" t="s">
        <v>241</v>
      </c>
      <c r="D270" s="5" t="s">
        <v>35</v>
      </c>
      <c r="E270" s="5" t="s">
        <v>246</v>
      </c>
      <c r="F270" s="5" t="s">
        <v>245</v>
      </c>
      <c r="G270" s="5">
        <v>2</v>
      </c>
      <c r="H270" s="15">
        <v>1</v>
      </c>
      <c r="I270" s="4"/>
      <c r="J270" s="13">
        <v>0.71052806688119463</v>
      </c>
      <c r="K270" s="5">
        <v>2014</v>
      </c>
      <c r="L270" s="5" t="s">
        <v>244</v>
      </c>
      <c r="M270" s="5" t="str">
        <f t="shared" ref="M270:M333" si="5">IF(OR(AND(D270=$W$15,OR(J270&lt;$W$16,J270&gt;$W$17)),AND(D270=$X$15,OR(J270&lt;$X$16,J270&gt;$X$17)),AND(D270=$Y$15,OR(J270&lt;$Y$16,J270&gt;$Y$17)),AND(D270=$Z$15,OR(J270&lt;$Z$16,J270&gt;$Z$17))),"Y","N")</f>
        <v>N</v>
      </c>
    </row>
    <row r="271" spans="1:14" ht="12.75" customHeight="1" x14ac:dyDescent="0.25">
      <c r="A271" s="5" t="s">
        <v>247</v>
      </c>
      <c r="B271" s="5" t="s">
        <v>250</v>
      </c>
      <c r="C271" s="5" t="s">
        <v>249</v>
      </c>
      <c r="D271" s="5" t="s">
        <v>35</v>
      </c>
      <c r="E271" s="5" t="s">
        <v>251</v>
      </c>
      <c r="F271" s="5" t="s">
        <v>248</v>
      </c>
      <c r="G271" s="5">
        <v>1</v>
      </c>
      <c r="H271" s="15">
        <v>2</v>
      </c>
      <c r="I271" s="4" t="s">
        <v>1941</v>
      </c>
      <c r="J271" s="13">
        <v>0.71599045346062051</v>
      </c>
      <c r="K271" s="5">
        <v>2017</v>
      </c>
      <c r="L271" s="5" t="s">
        <v>247</v>
      </c>
      <c r="M271" s="5" t="str">
        <f t="shared" si="5"/>
        <v>N</v>
      </c>
    </row>
    <row r="272" spans="1:14" ht="12.75" customHeight="1" x14ac:dyDescent="0.25">
      <c r="A272" s="5" t="s">
        <v>943</v>
      </c>
      <c r="B272" s="5" t="s">
        <v>21</v>
      </c>
      <c r="C272" s="5" t="s">
        <v>939</v>
      </c>
      <c r="D272" s="5" t="s">
        <v>620</v>
      </c>
      <c r="E272" s="5" t="s">
        <v>945</v>
      </c>
      <c r="F272" s="5" t="s">
        <v>944</v>
      </c>
      <c r="G272" s="5">
        <v>3</v>
      </c>
      <c r="H272" s="15">
        <v>3</v>
      </c>
      <c r="I272" s="4" t="s">
        <v>1944</v>
      </c>
      <c r="J272" s="13">
        <v>0.42331984354098584</v>
      </c>
      <c r="K272" s="5">
        <v>2010</v>
      </c>
      <c r="L272" s="5" t="s">
        <v>943</v>
      </c>
      <c r="M272" s="5" t="str">
        <f t="shared" si="5"/>
        <v>N</v>
      </c>
    </row>
    <row r="273" spans="1:14" ht="12.75" customHeight="1" x14ac:dyDescent="0.25">
      <c r="A273" s="5" t="s">
        <v>252</v>
      </c>
      <c r="B273" s="5" t="s">
        <v>255</v>
      </c>
      <c r="C273" s="5" t="s">
        <v>254</v>
      </c>
      <c r="D273" s="5" t="s">
        <v>35</v>
      </c>
      <c r="E273" s="5" t="s">
        <v>256</v>
      </c>
      <c r="F273" s="5" t="s">
        <v>253</v>
      </c>
      <c r="G273" s="5">
        <v>1</v>
      </c>
      <c r="H273" s="15">
        <v>1</v>
      </c>
      <c r="I273" s="4" t="s">
        <v>1945</v>
      </c>
      <c r="J273" s="13">
        <v>0.31909859890308401</v>
      </c>
      <c r="K273" s="5">
        <v>2010</v>
      </c>
      <c r="L273" s="5" t="s">
        <v>252</v>
      </c>
      <c r="M273" s="5" t="str">
        <f t="shared" si="5"/>
        <v>Y</v>
      </c>
      <c r="N273" s="5" t="s">
        <v>2703</v>
      </c>
    </row>
    <row r="274" spans="1:14" ht="12.75" customHeight="1" x14ac:dyDescent="0.25">
      <c r="A274" s="5" t="s">
        <v>257</v>
      </c>
      <c r="B274" s="5" t="s">
        <v>260</v>
      </c>
      <c r="C274" s="5" t="s">
        <v>259</v>
      </c>
      <c r="D274" s="5" t="s">
        <v>35</v>
      </c>
      <c r="E274" s="5" t="s">
        <v>1581</v>
      </c>
      <c r="F274" s="5" t="s">
        <v>258</v>
      </c>
      <c r="G274" s="5">
        <v>2</v>
      </c>
      <c r="H274" s="15">
        <v>1</v>
      </c>
      <c r="I274" s="4"/>
      <c r="J274" s="13">
        <v>1.1736526806099068</v>
      </c>
      <c r="K274" s="5">
        <v>2010</v>
      </c>
      <c r="L274" s="5" t="s">
        <v>257</v>
      </c>
      <c r="M274" s="5" t="str">
        <f t="shared" si="5"/>
        <v>N</v>
      </c>
    </row>
    <row r="275" spans="1:14" ht="12.75" customHeight="1" x14ac:dyDescent="0.25">
      <c r="A275" s="5" t="s">
        <v>264</v>
      </c>
      <c r="B275" s="5" t="s">
        <v>260</v>
      </c>
      <c r="C275" s="5" t="s">
        <v>259</v>
      </c>
      <c r="D275" s="5" t="s">
        <v>35</v>
      </c>
      <c r="E275" s="5" t="s">
        <v>1582</v>
      </c>
      <c r="F275" s="5" t="s">
        <v>265</v>
      </c>
      <c r="G275" s="5">
        <v>2</v>
      </c>
      <c r="H275" s="15">
        <v>1</v>
      </c>
      <c r="I275" s="4"/>
      <c r="J275" s="13">
        <v>0.8742009110708675</v>
      </c>
      <c r="K275" s="5">
        <v>2010</v>
      </c>
      <c r="L275" s="5" t="s">
        <v>264</v>
      </c>
      <c r="M275" s="5" t="str">
        <f t="shared" si="5"/>
        <v>N</v>
      </c>
    </row>
    <row r="276" spans="1:14" ht="12.75" customHeight="1" x14ac:dyDescent="0.25">
      <c r="A276" s="5" t="s">
        <v>946</v>
      </c>
      <c r="B276" s="5" t="s">
        <v>949</v>
      </c>
      <c r="C276" s="5" t="s">
        <v>948</v>
      </c>
      <c r="D276" s="5" t="s">
        <v>620</v>
      </c>
      <c r="E276" s="5" t="s">
        <v>950</v>
      </c>
      <c r="F276" s="5" t="s">
        <v>947</v>
      </c>
      <c r="G276" s="5">
        <v>2</v>
      </c>
      <c r="H276" s="15">
        <v>1</v>
      </c>
      <c r="I276" s="4"/>
      <c r="J276" s="13">
        <v>0.85217391304347823</v>
      </c>
      <c r="K276" s="5">
        <v>2016</v>
      </c>
      <c r="L276" s="5" t="s">
        <v>946</v>
      </c>
      <c r="M276" s="5" t="str">
        <f t="shared" si="5"/>
        <v>N</v>
      </c>
    </row>
    <row r="277" spans="1:14" ht="12.75" customHeight="1" x14ac:dyDescent="0.25">
      <c r="A277" s="5" t="s">
        <v>1258</v>
      </c>
      <c r="B277" s="5" t="s">
        <v>1257</v>
      </c>
      <c r="C277" s="5" t="s">
        <v>1256</v>
      </c>
      <c r="D277" s="5" t="s">
        <v>1038</v>
      </c>
      <c r="E277" s="5" t="s">
        <v>1260</v>
      </c>
      <c r="F277" s="5" t="s">
        <v>1259</v>
      </c>
      <c r="G277" s="5">
        <v>2</v>
      </c>
      <c r="H277" s="15">
        <v>1</v>
      </c>
      <c r="I277" s="4"/>
      <c r="J277" s="13">
        <v>1.4223860575026206</v>
      </c>
      <c r="K277" s="5">
        <v>2010</v>
      </c>
      <c r="L277" s="5" t="s">
        <v>1258</v>
      </c>
      <c r="M277" s="5" t="str">
        <f t="shared" si="5"/>
        <v>N</v>
      </c>
    </row>
    <row r="278" spans="1:14" ht="12.75" customHeight="1" x14ac:dyDescent="0.25">
      <c r="A278" s="5" t="s">
        <v>1261</v>
      </c>
      <c r="B278" s="5" t="s">
        <v>1257</v>
      </c>
      <c r="C278" s="5" t="s">
        <v>1256</v>
      </c>
      <c r="D278" s="5" t="s">
        <v>1038</v>
      </c>
      <c r="E278" s="5" t="s">
        <v>1263</v>
      </c>
      <c r="F278" s="5" t="s">
        <v>1262</v>
      </c>
      <c r="G278" s="5">
        <v>2</v>
      </c>
      <c r="H278" s="15">
        <v>1</v>
      </c>
      <c r="I278" s="4"/>
      <c r="J278" s="13">
        <v>1.7525857798663462</v>
      </c>
      <c r="K278" s="5">
        <v>2010</v>
      </c>
      <c r="L278" s="5" t="s">
        <v>1261</v>
      </c>
      <c r="M278" s="5" t="str">
        <f t="shared" si="5"/>
        <v>N</v>
      </c>
    </row>
    <row r="279" spans="1:14" ht="12.75" customHeight="1" x14ac:dyDescent="0.25">
      <c r="A279" s="5" t="s">
        <v>1264</v>
      </c>
      <c r="B279" s="5" t="s">
        <v>1266</v>
      </c>
      <c r="C279" s="5" t="s">
        <v>1265</v>
      </c>
      <c r="D279" s="5" t="s">
        <v>1038</v>
      </c>
      <c r="E279" s="5" t="s">
        <v>1267</v>
      </c>
      <c r="F279" s="5" t="s">
        <v>3190</v>
      </c>
      <c r="G279" s="5">
        <v>2</v>
      </c>
      <c r="H279" s="15">
        <v>1</v>
      </c>
      <c r="I279" s="4" t="s">
        <v>3191</v>
      </c>
      <c r="J279" s="13">
        <v>1.1949821723414151</v>
      </c>
      <c r="K279" s="5">
        <v>2011</v>
      </c>
      <c r="L279" s="5" t="s">
        <v>1264</v>
      </c>
      <c r="M279" s="5" t="str">
        <f t="shared" si="5"/>
        <v>N</v>
      </c>
    </row>
    <row r="280" spans="1:14" ht="12.75" customHeight="1" x14ac:dyDescent="0.25">
      <c r="A280" s="5" t="s">
        <v>951</v>
      </c>
      <c r="B280" s="5" t="s">
        <v>954</v>
      </c>
      <c r="C280" s="5" t="s">
        <v>953</v>
      </c>
      <c r="D280" s="5" t="s">
        <v>620</v>
      </c>
      <c r="E280" s="5" t="s">
        <v>955</v>
      </c>
      <c r="F280" s="5" t="s">
        <v>952</v>
      </c>
      <c r="G280" s="5">
        <v>2</v>
      </c>
      <c r="H280" s="15">
        <v>1</v>
      </c>
      <c r="I280" s="4"/>
      <c r="J280" s="13">
        <v>0.92631578947368409</v>
      </c>
      <c r="K280" s="5">
        <v>2014</v>
      </c>
      <c r="L280" s="5" t="s">
        <v>951</v>
      </c>
      <c r="M280" s="5" t="str">
        <f t="shared" si="5"/>
        <v>N</v>
      </c>
    </row>
    <row r="281" spans="1:14" ht="12.75" customHeight="1" x14ac:dyDescent="0.25">
      <c r="A281" s="5" t="s">
        <v>956</v>
      </c>
      <c r="B281" s="5" t="s">
        <v>954</v>
      </c>
      <c r="C281" s="5" t="s">
        <v>953</v>
      </c>
      <c r="D281" s="5" t="s">
        <v>620</v>
      </c>
      <c r="E281" s="5" t="s">
        <v>958</v>
      </c>
      <c r="F281" s="5" t="s">
        <v>957</v>
      </c>
      <c r="G281" s="5">
        <v>2</v>
      </c>
      <c r="H281" s="15">
        <v>1</v>
      </c>
      <c r="I281" s="4"/>
      <c r="J281" s="13">
        <v>0.68255687973997836</v>
      </c>
      <c r="K281" s="5">
        <v>2016</v>
      </c>
      <c r="L281" s="5" t="s">
        <v>956</v>
      </c>
      <c r="M281" s="5" t="str">
        <f t="shared" si="5"/>
        <v>N</v>
      </c>
    </row>
    <row r="282" spans="1:14" ht="12.75" customHeight="1" x14ac:dyDescent="0.25">
      <c r="A282" s="5" t="s">
        <v>266</v>
      </c>
      <c r="B282" s="5" t="s">
        <v>268</v>
      </c>
      <c r="C282" s="5" t="s">
        <v>267</v>
      </c>
      <c r="D282" s="5" t="s">
        <v>35</v>
      </c>
      <c r="E282" s="5" t="s">
        <v>1584</v>
      </c>
      <c r="F282" s="5" t="s">
        <v>3192</v>
      </c>
      <c r="G282" s="5">
        <v>2</v>
      </c>
      <c r="H282" s="15">
        <v>1</v>
      </c>
      <c r="I282" s="4"/>
      <c r="J282" s="13">
        <v>1.1846636730591438</v>
      </c>
      <c r="K282" s="5">
        <v>2016</v>
      </c>
      <c r="L282" s="5" t="s">
        <v>266</v>
      </c>
      <c r="M282" s="5" t="str">
        <f t="shared" si="5"/>
        <v>N</v>
      </c>
    </row>
    <row r="283" spans="1:14" ht="12.75" customHeight="1" x14ac:dyDescent="0.25">
      <c r="A283" s="5" t="s">
        <v>269</v>
      </c>
      <c r="B283" s="5" t="s">
        <v>268</v>
      </c>
      <c r="C283" s="5" t="s">
        <v>267</v>
      </c>
      <c r="D283" s="5" t="s">
        <v>35</v>
      </c>
      <c r="E283" s="5" t="s">
        <v>270</v>
      </c>
      <c r="F283" s="5" t="s">
        <v>3193</v>
      </c>
      <c r="G283" s="5">
        <v>2</v>
      </c>
      <c r="H283" s="15">
        <v>1</v>
      </c>
      <c r="I283" s="4" t="s">
        <v>1946</v>
      </c>
      <c r="J283" s="13">
        <v>0.59038333236233242</v>
      </c>
      <c r="K283" s="5">
        <v>2015</v>
      </c>
      <c r="L283" s="5" t="s">
        <v>269</v>
      </c>
      <c r="M283" s="5" t="str">
        <f t="shared" si="5"/>
        <v>Y</v>
      </c>
      <c r="N283" s="5" t="s">
        <v>2678</v>
      </c>
    </row>
    <row r="284" spans="1:14" ht="12.75" customHeight="1" x14ac:dyDescent="0.25">
      <c r="A284" s="5" t="s">
        <v>271</v>
      </c>
      <c r="B284" s="5" t="s">
        <v>274</v>
      </c>
      <c r="C284" s="5" t="s">
        <v>273</v>
      </c>
      <c r="D284" s="5" t="s">
        <v>35</v>
      </c>
      <c r="E284" s="5" t="s">
        <v>275</v>
      </c>
      <c r="F284" s="5" t="s">
        <v>272</v>
      </c>
      <c r="G284" s="5">
        <v>2</v>
      </c>
      <c r="H284" s="15">
        <v>1</v>
      </c>
      <c r="I284" s="4" t="s">
        <v>1947</v>
      </c>
      <c r="J284" s="13">
        <v>1.5619304089873736</v>
      </c>
      <c r="K284" s="5">
        <v>2014</v>
      </c>
      <c r="L284" s="5" t="s">
        <v>271</v>
      </c>
      <c r="M284" s="5" t="str">
        <f t="shared" si="5"/>
        <v>N</v>
      </c>
    </row>
    <row r="285" spans="1:14" ht="12.75" customHeight="1" x14ac:dyDescent="0.25">
      <c r="A285" s="5" t="s">
        <v>276</v>
      </c>
      <c r="B285" s="5" t="s">
        <v>274</v>
      </c>
      <c r="C285" s="5" t="s">
        <v>273</v>
      </c>
      <c r="D285" s="5" t="s">
        <v>35</v>
      </c>
      <c r="E285" s="5" t="s">
        <v>278</v>
      </c>
      <c r="F285" s="5" t="s">
        <v>277</v>
      </c>
      <c r="G285" s="5">
        <v>2</v>
      </c>
      <c r="H285" s="15">
        <v>1</v>
      </c>
      <c r="I285" s="4"/>
      <c r="J285" s="13">
        <v>0.97042794139308397</v>
      </c>
      <c r="K285" s="5">
        <v>2015</v>
      </c>
      <c r="L285" s="5" t="s">
        <v>276</v>
      </c>
      <c r="M285" s="5" t="str">
        <f t="shared" si="5"/>
        <v>N</v>
      </c>
    </row>
    <row r="286" spans="1:14" ht="12.75" customHeight="1" x14ac:dyDescent="0.25">
      <c r="A286" s="5" t="s">
        <v>279</v>
      </c>
      <c r="B286" s="5" t="s">
        <v>282</v>
      </c>
      <c r="C286" s="5" t="s">
        <v>281</v>
      </c>
      <c r="D286" s="5" t="s">
        <v>35</v>
      </c>
      <c r="E286" s="5" t="s">
        <v>283</v>
      </c>
      <c r="F286" s="5" t="s">
        <v>280</v>
      </c>
      <c r="G286" s="5">
        <v>1</v>
      </c>
      <c r="H286" s="15">
        <v>1</v>
      </c>
      <c r="I286" s="4" t="s">
        <v>1948</v>
      </c>
      <c r="J286" s="13">
        <v>1.37</v>
      </c>
      <c r="K286" s="5">
        <v>2015</v>
      </c>
      <c r="L286" s="5" t="s">
        <v>279</v>
      </c>
      <c r="M286" s="5" t="str">
        <f t="shared" si="5"/>
        <v>N</v>
      </c>
    </row>
    <row r="287" spans="1:14" ht="12.75" customHeight="1" x14ac:dyDescent="0.25">
      <c r="A287" s="5" t="s">
        <v>1268</v>
      </c>
      <c r="B287" s="5" t="s">
        <v>1271</v>
      </c>
      <c r="C287" s="5" t="s">
        <v>1270</v>
      </c>
      <c r="D287" s="5" t="s">
        <v>1038</v>
      </c>
      <c r="E287" s="5" t="s">
        <v>1272</v>
      </c>
      <c r="F287" s="5" t="s">
        <v>3301</v>
      </c>
      <c r="G287" s="5">
        <v>1</v>
      </c>
      <c r="H287" s="15">
        <v>1</v>
      </c>
      <c r="I287" s="4" t="s">
        <v>3302</v>
      </c>
      <c r="J287" s="13">
        <v>0.92820190079493126</v>
      </c>
      <c r="K287" s="5">
        <v>2014</v>
      </c>
      <c r="L287" s="5" t="s">
        <v>1268</v>
      </c>
      <c r="M287" s="5" t="str">
        <f t="shared" si="5"/>
        <v>N</v>
      </c>
    </row>
    <row r="288" spans="1:14" ht="12.75" customHeight="1" x14ac:dyDescent="0.25">
      <c r="A288" s="5" t="s">
        <v>1273</v>
      </c>
      <c r="B288" s="5" t="s">
        <v>1271</v>
      </c>
      <c r="C288" s="5" t="s">
        <v>1270</v>
      </c>
      <c r="D288" s="5" t="s">
        <v>1038</v>
      </c>
      <c r="E288" s="5" t="s">
        <v>1274</v>
      </c>
      <c r="F288" s="5" t="s">
        <v>3194</v>
      </c>
      <c r="G288" s="5">
        <v>1</v>
      </c>
      <c r="H288" s="15">
        <v>1</v>
      </c>
      <c r="I288" s="4" t="s">
        <v>3195</v>
      </c>
      <c r="J288" s="13">
        <v>0.94000251351011688</v>
      </c>
      <c r="K288" s="5">
        <v>2016</v>
      </c>
      <c r="L288" s="5" t="s">
        <v>1273</v>
      </c>
      <c r="M288" s="5" t="str">
        <f t="shared" si="5"/>
        <v>N</v>
      </c>
    </row>
    <row r="289" spans="1:14" ht="12.75" customHeight="1" x14ac:dyDescent="0.25">
      <c r="A289" s="5" t="s">
        <v>1275</v>
      </c>
      <c r="B289" s="5" t="s">
        <v>1651</v>
      </c>
      <c r="C289" s="5" t="s">
        <v>1277</v>
      </c>
      <c r="D289" s="5" t="s">
        <v>1038</v>
      </c>
      <c r="E289" s="5" t="s">
        <v>1278</v>
      </c>
      <c r="F289" s="5" t="s">
        <v>1276</v>
      </c>
      <c r="G289" s="5">
        <v>2</v>
      </c>
      <c r="H289" s="15">
        <v>1</v>
      </c>
      <c r="I289" s="4"/>
      <c r="J289" s="13">
        <v>0.97280320748412963</v>
      </c>
      <c r="K289" s="5">
        <v>2016</v>
      </c>
      <c r="L289" s="5" t="s">
        <v>1275</v>
      </c>
      <c r="M289" s="5" t="str">
        <f t="shared" si="5"/>
        <v>N</v>
      </c>
    </row>
    <row r="290" spans="1:14" ht="12.75" customHeight="1" x14ac:dyDescent="0.25">
      <c r="A290" s="5" t="s">
        <v>1279</v>
      </c>
      <c r="B290" s="5" t="s">
        <v>1651</v>
      </c>
      <c r="C290" s="5" t="s">
        <v>1277</v>
      </c>
      <c r="D290" s="5" t="s">
        <v>1038</v>
      </c>
      <c r="E290" s="5" t="s">
        <v>1281</v>
      </c>
      <c r="F290" s="5" t="s">
        <v>1280</v>
      </c>
      <c r="G290" s="5">
        <v>1</v>
      </c>
      <c r="H290" s="15">
        <v>1</v>
      </c>
      <c r="I290" s="4" t="s">
        <v>3196</v>
      </c>
      <c r="J290" s="13">
        <v>1.3147625120569699</v>
      </c>
      <c r="K290" s="5">
        <v>2011</v>
      </c>
      <c r="L290" s="5" t="s">
        <v>1279</v>
      </c>
      <c r="M290" s="5" t="str">
        <f t="shared" si="5"/>
        <v>N</v>
      </c>
    </row>
    <row r="291" spans="1:14" ht="12.75" customHeight="1" x14ac:dyDescent="0.25">
      <c r="A291" s="5" t="s">
        <v>1282</v>
      </c>
      <c r="B291" s="5" t="s">
        <v>1651</v>
      </c>
      <c r="C291" s="5" t="s">
        <v>1277</v>
      </c>
      <c r="D291" s="5" t="s">
        <v>1038</v>
      </c>
      <c r="E291" s="5" t="s">
        <v>1585</v>
      </c>
      <c r="F291" s="5" t="s">
        <v>1283</v>
      </c>
      <c r="G291" s="5">
        <v>2</v>
      </c>
      <c r="H291" s="15">
        <v>1</v>
      </c>
      <c r="I291" s="4"/>
      <c r="J291" s="13">
        <v>1.2620408297644099</v>
      </c>
      <c r="K291" s="5">
        <v>2013</v>
      </c>
      <c r="L291" s="5" t="s">
        <v>1282</v>
      </c>
      <c r="M291" s="5" t="str">
        <f t="shared" si="5"/>
        <v>N</v>
      </c>
    </row>
    <row r="292" spans="1:14" ht="12.75" customHeight="1" x14ac:dyDescent="0.25">
      <c r="A292" s="5" t="s">
        <v>533</v>
      </c>
      <c r="B292" s="5" t="s">
        <v>536</v>
      </c>
      <c r="C292" s="5" t="s">
        <v>535</v>
      </c>
      <c r="D292" s="5" t="s">
        <v>360</v>
      </c>
      <c r="E292" s="5" t="s">
        <v>1586</v>
      </c>
      <c r="F292" s="5" t="s">
        <v>534</v>
      </c>
      <c r="G292" s="5">
        <v>1</v>
      </c>
      <c r="H292" s="15">
        <v>1</v>
      </c>
      <c r="I292" s="4" t="s">
        <v>3197</v>
      </c>
      <c r="J292" s="13">
        <v>1.9</v>
      </c>
      <c r="K292" s="5">
        <v>2012</v>
      </c>
      <c r="L292" s="5" t="s">
        <v>533</v>
      </c>
      <c r="M292" s="5" t="str">
        <f t="shared" si="5"/>
        <v>Y</v>
      </c>
      <c r="N292" s="5" t="s">
        <v>2703</v>
      </c>
    </row>
    <row r="293" spans="1:14" ht="12.75" customHeight="1" x14ac:dyDescent="0.25">
      <c r="A293" s="5" t="s">
        <v>284</v>
      </c>
      <c r="B293" s="5" t="s">
        <v>287</v>
      </c>
      <c r="C293" s="5" t="s">
        <v>286</v>
      </c>
      <c r="D293" s="5" t="s">
        <v>35</v>
      </c>
      <c r="E293" s="5" t="s">
        <v>288</v>
      </c>
      <c r="F293" s="5" t="s">
        <v>285</v>
      </c>
      <c r="G293" s="5">
        <v>1</v>
      </c>
      <c r="H293" s="15">
        <v>2</v>
      </c>
      <c r="I293" s="4" t="s">
        <v>1951</v>
      </c>
      <c r="J293" s="13">
        <v>1.4787530079180504</v>
      </c>
      <c r="K293" s="5">
        <v>2015</v>
      </c>
      <c r="L293" s="5" t="s">
        <v>284</v>
      </c>
      <c r="M293" s="5" t="str">
        <f t="shared" si="5"/>
        <v>N</v>
      </c>
    </row>
    <row r="294" spans="1:14" ht="12.75" customHeight="1" x14ac:dyDescent="0.25">
      <c r="A294" s="5" t="s">
        <v>289</v>
      </c>
      <c r="B294" s="5" t="s">
        <v>287</v>
      </c>
      <c r="C294" s="5" t="s">
        <v>286</v>
      </c>
      <c r="D294" s="5" t="s">
        <v>35</v>
      </c>
      <c r="E294" s="5" t="s">
        <v>291</v>
      </c>
      <c r="F294" s="5" t="s">
        <v>290</v>
      </c>
      <c r="G294" s="5">
        <v>1</v>
      </c>
      <c r="H294" s="15">
        <v>1</v>
      </c>
      <c r="I294" s="4"/>
      <c r="J294" s="13">
        <v>1.8838304552590266</v>
      </c>
      <c r="K294" s="5">
        <v>2015</v>
      </c>
      <c r="L294" s="5" t="s">
        <v>289</v>
      </c>
      <c r="M294" s="5" t="str">
        <f t="shared" si="5"/>
        <v>N</v>
      </c>
    </row>
    <row r="295" spans="1:14" ht="12.75" customHeight="1" x14ac:dyDescent="0.25">
      <c r="A295" s="5" t="s">
        <v>1289</v>
      </c>
      <c r="B295" s="5" t="s">
        <v>1292</v>
      </c>
      <c r="C295" s="5" t="s">
        <v>1291</v>
      </c>
      <c r="D295" s="5" t="s">
        <v>1038</v>
      </c>
      <c r="E295" s="5" t="s">
        <v>1293</v>
      </c>
      <c r="F295" s="5" t="s">
        <v>1290</v>
      </c>
      <c r="G295" s="5">
        <v>2</v>
      </c>
      <c r="H295" s="15">
        <v>1</v>
      </c>
      <c r="I295" s="4"/>
      <c r="J295" s="13">
        <v>1.0531297152914438</v>
      </c>
      <c r="K295" s="5">
        <v>2012</v>
      </c>
      <c r="L295" s="5" t="s">
        <v>1289</v>
      </c>
      <c r="M295" s="5" t="str">
        <f t="shared" si="5"/>
        <v>N</v>
      </c>
    </row>
    <row r="296" spans="1:14" ht="12.75" customHeight="1" x14ac:dyDescent="0.25">
      <c r="A296" s="5" t="s">
        <v>544</v>
      </c>
      <c r="B296" s="5" t="s">
        <v>547</v>
      </c>
      <c r="C296" s="5" t="s">
        <v>546</v>
      </c>
      <c r="D296" s="5" t="s">
        <v>360</v>
      </c>
      <c r="E296" s="5" t="s">
        <v>548</v>
      </c>
      <c r="F296" s="5" t="s">
        <v>545</v>
      </c>
      <c r="G296" s="5">
        <v>3</v>
      </c>
      <c r="H296" s="15">
        <v>1</v>
      </c>
      <c r="I296" s="4" t="s">
        <v>3299</v>
      </c>
      <c r="J296" s="13">
        <v>0.56000000000000005</v>
      </c>
      <c r="K296" s="5">
        <v>2012</v>
      </c>
      <c r="L296" s="5" t="s">
        <v>544</v>
      </c>
      <c r="M296" s="5" t="str">
        <f t="shared" si="5"/>
        <v>N</v>
      </c>
    </row>
    <row r="297" spans="1:14" ht="12.75" customHeight="1" x14ac:dyDescent="0.25">
      <c r="A297" s="5" t="s">
        <v>292</v>
      </c>
      <c r="B297" s="5" t="s">
        <v>1659</v>
      </c>
      <c r="C297" s="5" t="s">
        <v>294</v>
      </c>
      <c r="D297" s="5" t="s">
        <v>35</v>
      </c>
      <c r="E297" s="5" t="s">
        <v>295</v>
      </c>
      <c r="F297" s="5" t="s">
        <v>293</v>
      </c>
      <c r="G297" s="5">
        <v>2</v>
      </c>
      <c r="H297" s="15">
        <v>2</v>
      </c>
      <c r="I297" s="4" t="s">
        <v>1953</v>
      </c>
      <c r="J297" s="13">
        <v>2.5424068921232879</v>
      </c>
      <c r="K297" s="5">
        <v>2010</v>
      </c>
      <c r="L297" s="5" t="s">
        <v>292</v>
      </c>
      <c r="M297" s="5" t="str">
        <f t="shared" si="5"/>
        <v>Y</v>
      </c>
      <c r="N297" s="5" t="s">
        <v>2678</v>
      </c>
    </row>
    <row r="298" spans="1:14" ht="12.75" customHeight="1" x14ac:dyDescent="0.25">
      <c r="A298" s="5" t="s">
        <v>296</v>
      </c>
      <c r="B298" s="5" t="s">
        <v>1659</v>
      </c>
      <c r="C298" s="5" t="s">
        <v>294</v>
      </c>
      <c r="D298" s="5" t="s">
        <v>35</v>
      </c>
      <c r="E298" s="5" t="s">
        <v>298</v>
      </c>
      <c r="F298" s="5" t="s">
        <v>297</v>
      </c>
      <c r="G298" s="5">
        <v>1</v>
      </c>
      <c r="H298" s="15">
        <v>1</v>
      </c>
      <c r="I298" s="4" t="s">
        <v>3199</v>
      </c>
      <c r="J298" s="13">
        <v>0.92685090581293161</v>
      </c>
      <c r="K298" s="5">
        <v>2013</v>
      </c>
      <c r="L298" s="5" t="s">
        <v>296</v>
      </c>
      <c r="M298" s="5" t="str">
        <f t="shared" si="5"/>
        <v>N</v>
      </c>
    </row>
    <row r="299" spans="1:14" ht="12.75" customHeight="1" x14ac:dyDescent="0.25">
      <c r="A299" s="5" t="s">
        <v>299</v>
      </c>
      <c r="B299" s="5" t="s">
        <v>302</v>
      </c>
      <c r="C299" s="5" t="s">
        <v>301</v>
      </c>
      <c r="D299" s="5" t="s">
        <v>35</v>
      </c>
      <c r="E299" s="5" t="s">
        <v>303</v>
      </c>
      <c r="F299" s="5" t="s">
        <v>300</v>
      </c>
      <c r="G299" s="5">
        <v>2</v>
      </c>
      <c r="H299" s="15">
        <v>1</v>
      </c>
      <c r="I299" s="4"/>
      <c r="J299" s="13">
        <v>0.88061487456678478</v>
      </c>
      <c r="K299" s="5">
        <v>2014</v>
      </c>
      <c r="L299" s="5" t="s">
        <v>299</v>
      </c>
      <c r="M299" s="5" t="str">
        <f t="shared" si="5"/>
        <v>N</v>
      </c>
    </row>
    <row r="300" spans="1:14" ht="12.75" customHeight="1" x14ac:dyDescent="0.25">
      <c r="A300" s="5" t="s">
        <v>959</v>
      </c>
      <c r="B300" s="5" t="s">
        <v>962</v>
      </c>
      <c r="C300" s="5" t="s">
        <v>961</v>
      </c>
      <c r="D300" s="5" t="s">
        <v>620</v>
      </c>
      <c r="E300" s="5" t="s">
        <v>963</v>
      </c>
      <c r="F300" s="5" t="s">
        <v>960</v>
      </c>
      <c r="G300" s="5">
        <v>1</v>
      </c>
      <c r="H300" s="15">
        <v>1</v>
      </c>
      <c r="I300" s="4"/>
      <c r="J300" s="13">
        <v>1.0186160871092378</v>
      </c>
      <c r="K300" s="5">
        <v>2014</v>
      </c>
      <c r="L300" s="5" t="s">
        <v>959</v>
      </c>
      <c r="M300" s="5" t="str">
        <f t="shared" si="5"/>
        <v>N</v>
      </c>
    </row>
    <row r="301" spans="1:14" ht="12.75" customHeight="1" x14ac:dyDescent="0.25">
      <c r="A301" s="5" t="s">
        <v>549</v>
      </c>
      <c r="B301" s="5" t="s">
        <v>552</v>
      </c>
      <c r="C301" s="5" t="s">
        <v>551</v>
      </c>
      <c r="D301" s="5" t="s">
        <v>360</v>
      </c>
      <c r="E301" s="5" t="s">
        <v>553</v>
      </c>
      <c r="F301" s="5" t="s">
        <v>550</v>
      </c>
      <c r="G301" s="5">
        <v>2</v>
      </c>
      <c r="H301" s="15">
        <v>1</v>
      </c>
      <c r="I301" s="4"/>
      <c r="J301" s="13">
        <v>0.36108415517591569</v>
      </c>
      <c r="K301" s="5">
        <v>2008</v>
      </c>
      <c r="L301" s="5" t="s">
        <v>549</v>
      </c>
      <c r="M301" s="5" t="str">
        <f t="shared" si="5"/>
        <v>N</v>
      </c>
    </row>
    <row r="302" spans="1:14" ht="12.75" customHeight="1" x14ac:dyDescent="0.25">
      <c r="A302" s="5" t="s">
        <v>1297</v>
      </c>
      <c r="B302" s="5" t="s">
        <v>1300</v>
      </c>
      <c r="C302" s="5" t="s">
        <v>1299</v>
      </c>
      <c r="D302" s="5" t="s">
        <v>1038</v>
      </c>
      <c r="E302" s="5" t="s">
        <v>1587</v>
      </c>
      <c r="F302" s="5" t="s">
        <v>1298</v>
      </c>
      <c r="G302" s="5">
        <v>3</v>
      </c>
      <c r="H302" s="15">
        <v>1</v>
      </c>
      <c r="I302" s="4" t="s">
        <v>3299</v>
      </c>
      <c r="J302" s="13">
        <v>1.681321067499888</v>
      </c>
      <c r="K302" s="5">
        <v>2017</v>
      </c>
      <c r="L302" s="5" t="s">
        <v>1297</v>
      </c>
      <c r="M302" s="5" t="str">
        <f t="shared" si="5"/>
        <v>N</v>
      </c>
    </row>
    <row r="303" spans="1:14" ht="12.75" customHeight="1" x14ac:dyDescent="0.25">
      <c r="A303" s="5" t="s">
        <v>1308</v>
      </c>
      <c r="B303" s="5" t="s">
        <v>1300</v>
      </c>
      <c r="C303" s="5" t="s">
        <v>1299</v>
      </c>
      <c r="D303" s="5" t="s">
        <v>1038</v>
      </c>
      <c r="E303" s="5" t="s">
        <v>1310</v>
      </c>
      <c r="F303" s="5" t="s">
        <v>1309</v>
      </c>
      <c r="G303" s="5">
        <v>3</v>
      </c>
      <c r="H303" s="15">
        <v>1</v>
      </c>
      <c r="I303" s="4" t="s">
        <v>3303</v>
      </c>
      <c r="J303" s="13">
        <v>1.4219178082191781</v>
      </c>
      <c r="K303" s="5">
        <v>2007</v>
      </c>
      <c r="L303" s="5" t="s">
        <v>1308</v>
      </c>
      <c r="M303" s="5" t="str">
        <f t="shared" si="5"/>
        <v>N</v>
      </c>
    </row>
    <row r="304" spans="1:14" ht="12.75" customHeight="1" x14ac:dyDescent="0.25">
      <c r="A304" s="5" t="s">
        <v>554</v>
      </c>
      <c r="B304" s="5" t="s">
        <v>557</v>
      </c>
      <c r="C304" s="5" t="s">
        <v>556</v>
      </c>
      <c r="D304" s="5" t="s">
        <v>360</v>
      </c>
      <c r="E304" s="5" t="s">
        <v>558</v>
      </c>
      <c r="F304" s="5" t="s">
        <v>3304</v>
      </c>
      <c r="G304" s="5">
        <v>2</v>
      </c>
      <c r="H304" s="15">
        <v>1</v>
      </c>
      <c r="I304" s="4" t="s">
        <v>3297</v>
      </c>
      <c r="J304" s="13">
        <v>1.1099999999999999</v>
      </c>
      <c r="K304" s="5">
        <v>2013</v>
      </c>
      <c r="L304" s="5" t="s">
        <v>554</v>
      </c>
      <c r="M304" s="5" t="str">
        <f t="shared" si="5"/>
        <v>N</v>
      </c>
    </row>
    <row r="305" spans="1:14" ht="12.75" customHeight="1" x14ac:dyDescent="0.25">
      <c r="A305" s="5" t="s">
        <v>304</v>
      </c>
      <c r="B305" s="5" t="s">
        <v>306</v>
      </c>
      <c r="C305" s="5" t="s">
        <v>305</v>
      </c>
      <c r="D305" s="5" t="s">
        <v>35</v>
      </c>
      <c r="E305" s="5" t="s">
        <v>307</v>
      </c>
      <c r="F305" s="5" t="s">
        <v>3200</v>
      </c>
      <c r="G305" s="5">
        <v>3</v>
      </c>
      <c r="H305" s="15">
        <v>1</v>
      </c>
      <c r="I305" s="4" t="s">
        <v>3202</v>
      </c>
      <c r="J305" s="13">
        <v>2.2958939338205342</v>
      </c>
      <c r="K305" s="5">
        <v>2014</v>
      </c>
      <c r="L305" s="5" t="s">
        <v>304</v>
      </c>
      <c r="M305" s="5" t="str">
        <f t="shared" si="5"/>
        <v>N</v>
      </c>
    </row>
    <row r="306" spans="1:14" ht="12.75" customHeight="1" x14ac:dyDescent="0.25">
      <c r="A306" s="5" t="s">
        <v>308</v>
      </c>
      <c r="B306" s="5" t="s">
        <v>306</v>
      </c>
      <c r="C306" s="5" t="s">
        <v>305</v>
      </c>
      <c r="D306" s="5" t="s">
        <v>35</v>
      </c>
      <c r="E306" s="5" t="s">
        <v>309</v>
      </c>
      <c r="F306" s="5" t="s">
        <v>3201</v>
      </c>
      <c r="G306" s="5">
        <v>3</v>
      </c>
      <c r="H306" s="15">
        <v>1</v>
      </c>
      <c r="I306" s="4" t="s">
        <v>3202</v>
      </c>
      <c r="J306" s="13">
        <v>1.9785961092109545</v>
      </c>
      <c r="K306" s="5">
        <v>2014</v>
      </c>
      <c r="L306" s="5" t="s">
        <v>308</v>
      </c>
      <c r="M306" s="5" t="str">
        <f t="shared" si="5"/>
        <v>N</v>
      </c>
    </row>
    <row r="307" spans="1:14" ht="12.75" customHeight="1" x14ac:dyDescent="0.25">
      <c r="A307" s="5" t="s">
        <v>964</v>
      </c>
      <c r="B307" s="5" t="s">
        <v>967</v>
      </c>
      <c r="C307" s="5" t="s">
        <v>966</v>
      </c>
      <c r="D307" s="5" t="s">
        <v>620</v>
      </c>
      <c r="E307" s="5" t="s">
        <v>968</v>
      </c>
      <c r="F307" s="5" t="s">
        <v>965</v>
      </c>
      <c r="G307" s="5">
        <v>2</v>
      </c>
      <c r="H307" s="15">
        <v>1</v>
      </c>
      <c r="I307" s="4"/>
      <c r="J307" s="13">
        <v>2.4367391085622296</v>
      </c>
      <c r="K307" s="5">
        <v>2016</v>
      </c>
      <c r="L307" s="5" t="s">
        <v>964</v>
      </c>
      <c r="M307" s="5" t="str">
        <f t="shared" si="5"/>
        <v>Y</v>
      </c>
      <c r="N307" s="5" t="s">
        <v>2703</v>
      </c>
    </row>
    <row r="308" spans="1:14" ht="12.75" customHeight="1" x14ac:dyDescent="0.25">
      <c r="A308" s="5" t="s">
        <v>969</v>
      </c>
      <c r="B308" s="5" t="s">
        <v>967</v>
      </c>
      <c r="C308" s="5" t="s">
        <v>966</v>
      </c>
      <c r="D308" s="5" t="s">
        <v>620</v>
      </c>
      <c r="E308" s="5" t="s">
        <v>1589</v>
      </c>
      <c r="F308" s="5" t="s">
        <v>970</v>
      </c>
      <c r="G308" s="5">
        <v>2</v>
      </c>
      <c r="H308" s="15">
        <v>1</v>
      </c>
      <c r="I308" s="4"/>
      <c r="J308" s="13">
        <v>0.97849469716192294</v>
      </c>
      <c r="K308" s="5">
        <v>2016</v>
      </c>
      <c r="L308" s="5" t="s">
        <v>969</v>
      </c>
      <c r="M308" s="5" t="str">
        <f t="shared" si="5"/>
        <v>N</v>
      </c>
    </row>
    <row r="309" spans="1:14" ht="12.75" customHeight="1" x14ac:dyDescent="0.25">
      <c r="A309" s="5" t="s">
        <v>971</v>
      </c>
      <c r="B309" s="5" t="s">
        <v>967</v>
      </c>
      <c r="C309" s="5" t="s">
        <v>966</v>
      </c>
      <c r="D309" s="5" t="s">
        <v>620</v>
      </c>
      <c r="E309" s="5" t="s">
        <v>973</v>
      </c>
      <c r="F309" s="5" t="s">
        <v>972</v>
      </c>
      <c r="G309" s="5">
        <v>2</v>
      </c>
      <c r="H309" s="15">
        <v>1</v>
      </c>
      <c r="I309" s="4"/>
      <c r="J309" s="13">
        <v>0.72716016213627388</v>
      </c>
      <c r="K309" s="5">
        <v>2016</v>
      </c>
      <c r="L309" s="5" t="s">
        <v>971</v>
      </c>
      <c r="M309" s="5" t="str">
        <f t="shared" si="5"/>
        <v>N</v>
      </c>
    </row>
    <row r="310" spans="1:14" ht="12.75" customHeight="1" x14ac:dyDescent="0.25">
      <c r="A310" s="5" t="s">
        <v>974</v>
      </c>
      <c r="B310" s="5" t="s">
        <v>967</v>
      </c>
      <c r="C310" s="5" t="s">
        <v>966</v>
      </c>
      <c r="D310" s="5" t="s">
        <v>620</v>
      </c>
      <c r="E310" s="5" t="s">
        <v>976</v>
      </c>
      <c r="F310" s="5" t="s">
        <v>975</v>
      </c>
      <c r="G310" s="5">
        <v>2</v>
      </c>
      <c r="H310" s="15">
        <v>1</v>
      </c>
      <c r="I310" s="4"/>
      <c r="J310" s="13">
        <v>1.2712743248119516</v>
      </c>
      <c r="K310" s="5">
        <v>2016</v>
      </c>
      <c r="L310" s="5" t="s">
        <v>974</v>
      </c>
      <c r="M310" s="5" t="str">
        <f t="shared" si="5"/>
        <v>N</v>
      </c>
    </row>
    <row r="311" spans="1:14" ht="12.75" customHeight="1" x14ac:dyDescent="0.25">
      <c r="A311" s="5" t="s">
        <v>977</v>
      </c>
      <c r="B311" s="5" t="s">
        <v>967</v>
      </c>
      <c r="C311" s="5" t="s">
        <v>966</v>
      </c>
      <c r="D311" s="5" t="s">
        <v>620</v>
      </c>
      <c r="E311" s="5" t="s">
        <v>979</v>
      </c>
      <c r="F311" s="5" t="s">
        <v>978</v>
      </c>
      <c r="G311" s="5">
        <v>2</v>
      </c>
      <c r="H311" s="15">
        <v>1</v>
      </c>
      <c r="I311" s="4"/>
      <c r="J311" s="13">
        <v>1.235179438211188</v>
      </c>
      <c r="K311" s="5">
        <v>2016</v>
      </c>
      <c r="L311" s="5" t="s">
        <v>977</v>
      </c>
      <c r="M311" s="5" t="str">
        <f t="shared" si="5"/>
        <v>N</v>
      </c>
    </row>
    <row r="312" spans="1:14" ht="12.75" customHeight="1" x14ac:dyDescent="0.25">
      <c r="A312" s="5" t="s">
        <v>980</v>
      </c>
      <c r="B312" s="5" t="s">
        <v>967</v>
      </c>
      <c r="C312" s="5" t="s">
        <v>966</v>
      </c>
      <c r="D312" s="5" t="s">
        <v>620</v>
      </c>
      <c r="E312" s="5" t="s">
        <v>982</v>
      </c>
      <c r="F312" s="5" t="s">
        <v>981</v>
      </c>
      <c r="G312" s="5">
        <v>2</v>
      </c>
      <c r="H312" s="15">
        <v>1</v>
      </c>
      <c r="I312" s="4"/>
      <c r="J312" s="13">
        <v>1.8987241774301848</v>
      </c>
      <c r="K312" s="5">
        <v>2016</v>
      </c>
      <c r="L312" s="5" t="s">
        <v>980</v>
      </c>
      <c r="M312" s="5" t="str">
        <f t="shared" si="5"/>
        <v>Y</v>
      </c>
      <c r="N312" s="5" t="s">
        <v>2703</v>
      </c>
    </row>
    <row r="313" spans="1:14" ht="12.75" customHeight="1" x14ac:dyDescent="0.25">
      <c r="A313" s="5" t="s">
        <v>310</v>
      </c>
      <c r="B313" s="5" t="s">
        <v>313</v>
      </c>
      <c r="C313" s="5" t="s">
        <v>312</v>
      </c>
      <c r="D313" s="5" t="s">
        <v>35</v>
      </c>
      <c r="E313" s="5" t="s">
        <v>314</v>
      </c>
      <c r="F313" s="5" t="s">
        <v>311</v>
      </c>
      <c r="G313" s="5">
        <v>2</v>
      </c>
      <c r="H313" s="15">
        <v>1</v>
      </c>
      <c r="I313" s="4"/>
      <c r="J313" s="13">
        <v>1.2181297409971601</v>
      </c>
      <c r="K313" s="5">
        <v>2013</v>
      </c>
      <c r="L313" s="5" t="s">
        <v>310</v>
      </c>
      <c r="M313" s="5" t="str">
        <f t="shared" si="5"/>
        <v>N</v>
      </c>
    </row>
    <row r="314" spans="1:14" ht="12.75" customHeight="1" x14ac:dyDescent="0.25">
      <c r="A314" s="5" t="s">
        <v>315</v>
      </c>
      <c r="B314" s="5" t="s">
        <v>313</v>
      </c>
      <c r="C314" s="5" t="s">
        <v>312</v>
      </c>
      <c r="D314" s="5" t="s">
        <v>35</v>
      </c>
      <c r="E314" s="5" t="s">
        <v>1590</v>
      </c>
      <c r="F314" s="5" t="s">
        <v>316</v>
      </c>
      <c r="G314" s="5">
        <v>2</v>
      </c>
      <c r="H314" s="15">
        <v>1</v>
      </c>
      <c r="I314" s="4"/>
      <c r="J314" s="13">
        <v>0.65908503489273718</v>
      </c>
      <c r="K314" s="5">
        <v>2012</v>
      </c>
      <c r="L314" s="5" t="s">
        <v>315</v>
      </c>
      <c r="M314" s="5" t="str">
        <f t="shared" si="5"/>
        <v>Y</v>
      </c>
      <c r="N314" s="5" t="s">
        <v>2678</v>
      </c>
    </row>
    <row r="315" spans="1:14" ht="12.75" customHeight="1" x14ac:dyDescent="0.25">
      <c r="A315" s="5" t="s">
        <v>317</v>
      </c>
      <c r="B315" s="5" t="s">
        <v>320</v>
      </c>
      <c r="C315" s="5" t="s">
        <v>319</v>
      </c>
      <c r="D315" s="5" t="s">
        <v>35</v>
      </c>
      <c r="E315" s="5" t="s">
        <v>321</v>
      </c>
      <c r="F315" s="5" t="s">
        <v>318</v>
      </c>
      <c r="G315" s="5">
        <v>2</v>
      </c>
      <c r="H315" s="15">
        <v>2</v>
      </c>
      <c r="I315" s="4" t="s">
        <v>1856</v>
      </c>
      <c r="J315" s="13">
        <v>0.45151909390066575</v>
      </c>
      <c r="K315" s="5">
        <v>2016</v>
      </c>
      <c r="L315" s="5" t="s">
        <v>317</v>
      </c>
      <c r="M315" s="5" t="str">
        <f t="shared" si="5"/>
        <v>Y</v>
      </c>
      <c r="N315" s="5" t="s">
        <v>2703</v>
      </c>
    </row>
    <row r="316" spans="1:14" ht="12.75" customHeight="1" x14ac:dyDescent="0.25">
      <c r="A316" s="5" t="s">
        <v>559</v>
      </c>
      <c r="B316" s="5" t="s">
        <v>1665</v>
      </c>
      <c r="C316" s="5" t="s">
        <v>560</v>
      </c>
      <c r="D316" s="5" t="s">
        <v>360</v>
      </c>
      <c r="E316" s="5" t="s">
        <v>561</v>
      </c>
      <c r="F316" s="5" t="s">
        <v>3203</v>
      </c>
      <c r="G316" s="5">
        <v>2</v>
      </c>
      <c r="H316" s="15">
        <v>2</v>
      </c>
      <c r="I316" s="4" t="s">
        <v>3204</v>
      </c>
      <c r="J316" s="13">
        <v>1.1691348402182384</v>
      </c>
      <c r="K316" s="5">
        <v>2016</v>
      </c>
      <c r="L316" s="5" t="s">
        <v>559</v>
      </c>
      <c r="M316" s="5" t="str">
        <f t="shared" si="5"/>
        <v>N</v>
      </c>
    </row>
    <row r="317" spans="1:14" ht="12.75" customHeight="1" x14ac:dyDescent="0.25">
      <c r="A317" s="5" t="s">
        <v>562</v>
      </c>
      <c r="B317" s="5" t="s">
        <v>565</v>
      </c>
      <c r="C317" s="5" t="s">
        <v>564</v>
      </c>
      <c r="D317" s="5" t="s">
        <v>360</v>
      </c>
      <c r="E317" s="5" t="s">
        <v>1591</v>
      </c>
      <c r="F317" s="5" t="s">
        <v>563</v>
      </c>
      <c r="G317" s="5">
        <v>2</v>
      </c>
      <c r="H317" s="15">
        <v>1</v>
      </c>
      <c r="I317" s="4" t="s">
        <v>3205</v>
      </c>
      <c r="J317" s="13">
        <v>1.0363697218738532</v>
      </c>
      <c r="K317" s="5">
        <v>2014</v>
      </c>
      <c r="L317" s="5" t="s">
        <v>562</v>
      </c>
      <c r="M317" s="5" t="str">
        <f t="shared" si="5"/>
        <v>N</v>
      </c>
    </row>
    <row r="318" spans="1:14" ht="12.75" customHeight="1" x14ac:dyDescent="0.25">
      <c r="A318" s="5" t="s">
        <v>566</v>
      </c>
      <c r="B318" s="5" t="s">
        <v>565</v>
      </c>
      <c r="C318" s="5" t="s">
        <v>564</v>
      </c>
      <c r="D318" s="5" t="s">
        <v>360</v>
      </c>
      <c r="E318" s="5" t="s">
        <v>567</v>
      </c>
      <c r="F318" s="5" t="s">
        <v>3207</v>
      </c>
      <c r="G318" s="5">
        <v>2</v>
      </c>
      <c r="H318" s="15">
        <v>1</v>
      </c>
      <c r="I318" s="4" t="s">
        <v>3206</v>
      </c>
      <c r="J318" s="13">
        <v>0.98294633312356461</v>
      </c>
      <c r="K318" s="5">
        <v>2010</v>
      </c>
      <c r="L318" s="5" t="s">
        <v>566</v>
      </c>
      <c r="M318" s="5" t="str">
        <f t="shared" si="5"/>
        <v>N</v>
      </c>
    </row>
    <row r="319" spans="1:14" ht="12.75" customHeight="1" x14ac:dyDescent="0.25">
      <c r="A319" s="5" t="s">
        <v>575</v>
      </c>
      <c r="B319" s="5" t="s">
        <v>11</v>
      </c>
      <c r="C319" s="5" t="s">
        <v>570</v>
      </c>
      <c r="D319" s="5" t="s">
        <v>360</v>
      </c>
      <c r="E319" s="5" t="s">
        <v>577</v>
      </c>
      <c r="F319" s="5" t="s">
        <v>576</v>
      </c>
      <c r="G319" s="5">
        <v>2</v>
      </c>
      <c r="H319" s="15">
        <v>2</v>
      </c>
      <c r="I319" s="4" t="s">
        <v>1958</v>
      </c>
      <c r="J319" s="13">
        <v>0.65231572080887146</v>
      </c>
      <c r="K319" s="5">
        <v>2006</v>
      </c>
      <c r="L319" s="5" t="s">
        <v>575</v>
      </c>
      <c r="M319" s="5" t="str">
        <f t="shared" si="5"/>
        <v>N</v>
      </c>
    </row>
    <row r="320" spans="1:14" ht="12.75" customHeight="1" x14ac:dyDescent="0.25">
      <c r="A320" s="5" t="s">
        <v>1311</v>
      </c>
      <c r="B320" s="5" t="s">
        <v>1314</v>
      </c>
      <c r="C320" s="5" t="s">
        <v>1313</v>
      </c>
      <c r="D320" s="5" t="s">
        <v>1038</v>
      </c>
      <c r="E320" s="5" t="s">
        <v>1315</v>
      </c>
      <c r="F320" s="5" t="s">
        <v>1312</v>
      </c>
      <c r="G320" s="5">
        <v>1</v>
      </c>
      <c r="H320" s="15">
        <v>1</v>
      </c>
      <c r="I320" s="4" t="s">
        <v>1959</v>
      </c>
      <c r="J320" s="13">
        <v>1.2383443424805307</v>
      </c>
      <c r="K320" s="5">
        <v>2015</v>
      </c>
      <c r="L320" s="5" t="s">
        <v>1311</v>
      </c>
      <c r="M320" s="5" t="str">
        <f t="shared" si="5"/>
        <v>N</v>
      </c>
    </row>
    <row r="321" spans="1:14" ht="12.75" customHeight="1" x14ac:dyDescent="0.25">
      <c r="A321" s="5" t="s">
        <v>983</v>
      </c>
      <c r="B321" s="5" t="s">
        <v>986</v>
      </c>
      <c r="C321" s="5" t="s">
        <v>985</v>
      </c>
      <c r="D321" s="5" t="s">
        <v>620</v>
      </c>
      <c r="E321" s="5" t="s">
        <v>987</v>
      </c>
      <c r="F321" s="5" t="s">
        <v>984</v>
      </c>
      <c r="G321" s="5">
        <v>1</v>
      </c>
      <c r="H321" s="15">
        <v>1</v>
      </c>
      <c r="I321" s="4"/>
      <c r="J321" s="13">
        <v>0.64012017189360348</v>
      </c>
      <c r="K321" s="5">
        <v>2016</v>
      </c>
      <c r="L321" s="5" t="s">
        <v>983</v>
      </c>
      <c r="M321" s="5" t="str">
        <f t="shared" si="5"/>
        <v>N</v>
      </c>
    </row>
    <row r="322" spans="1:14" ht="12.75" customHeight="1" x14ac:dyDescent="0.25">
      <c r="A322" s="5" t="s">
        <v>578</v>
      </c>
      <c r="B322" s="5" t="s">
        <v>581</v>
      </c>
      <c r="C322" s="5" t="s">
        <v>580</v>
      </c>
      <c r="D322" s="5" t="s">
        <v>360</v>
      </c>
      <c r="E322" s="5" t="s">
        <v>582</v>
      </c>
      <c r="F322" s="5" t="s">
        <v>579</v>
      </c>
      <c r="G322" s="5">
        <v>2</v>
      </c>
      <c r="H322" s="15">
        <v>2</v>
      </c>
      <c r="I322" s="4" t="s">
        <v>1960</v>
      </c>
      <c r="J322" s="13">
        <v>0.89127070556542676</v>
      </c>
      <c r="K322" s="5">
        <v>2014</v>
      </c>
      <c r="L322" s="5" t="s">
        <v>578</v>
      </c>
      <c r="M322" s="5" t="str">
        <f t="shared" si="5"/>
        <v>N</v>
      </c>
    </row>
    <row r="323" spans="1:14" ht="12.75" customHeight="1" x14ac:dyDescent="0.25">
      <c r="A323" s="5" t="s">
        <v>1316</v>
      </c>
      <c r="B323" s="5" t="s">
        <v>1319</v>
      </c>
      <c r="C323" s="5" t="s">
        <v>1318</v>
      </c>
      <c r="D323" s="5" t="s">
        <v>1038</v>
      </c>
      <c r="E323" s="5" t="s">
        <v>1592</v>
      </c>
      <c r="F323" s="5" t="s">
        <v>1317</v>
      </c>
      <c r="G323" s="5">
        <v>1</v>
      </c>
      <c r="H323" s="15">
        <v>1</v>
      </c>
      <c r="I323" s="4"/>
      <c r="J323" s="13">
        <v>1.011622190753608</v>
      </c>
      <c r="K323" s="5">
        <v>2012</v>
      </c>
      <c r="L323" s="5" t="s">
        <v>1316</v>
      </c>
      <c r="M323" s="5" t="str">
        <f t="shared" si="5"/>
        <v>N</v>
      </c>
    </row>
    <row r="324" spans="1:14" ht="12.75" customHeight="1" x14ac:dyDescent="0.25">
      <c r="A324" s="5" t="s">
        <v>1320</v>
      </c>
      <c r="B324" s="5" t="s">
        <v>1319</v>
      </c>
      <c r="C324" s="5" t="s">
        <v>1318</v>
      </c>
      <c r="D324" s="5" t="s">
        <v>1038</v>
      </c>
      <c r="E324" s="5" t="s">
        <v>1322</v>
      </c>
      <c r="F324" s="5" t="s">
        <v>1321</v>
      </c>
      <c r="G324" s="5">
        <v>1</v>
      </c>
      <c r="H324" s="15">
        <v>1</v>
      </c>
      <c r="I324" s="4"/>
      <c r="J324" s="13">
        <v>1.0836427735475573</v>
      </c>
      <c r="K324" s="5">
        <v>2012</v>
      </c>
      <c r="L324" s="5" t="s">
        <v>1320</v>
      </c>
      <c r="M324" s="5" t="str">
        <f t="shared" si="5"/>
        <v>N</v>
      </c>
    </row>
    <row r="325" spans="1:14" ht="12.75" customHeight="1" x14ac:dyDescent="0.25">
      <c r="A325" s="5" t="s">
        <v>988</v>
      </c>
      <c r="B325" s="5" t="s">
        <v>5</v>
      </c>
      <c r="C325" s="5" t="s">
        <v>990</v>
      </c>
      <c r="D325" s="5" t="s">
        <v>620</v>
      </c>
      <c r="E325" s="5" t="s">
        <v>991</v>
      </c>
      <c r="F325" s="5" t="s">
        <v>989</v>
      </c>
      <c r="G325" s="5">
        <v>1</v>
      </c>
      <c r="H325" s="15">
        <v>2</v>
      </c>
      <c r="I325" s="4" t="s">
        <v>3208</v>
      </c>
      <c r="J325" s="13">
        <v>0.70319634703196332</v>
      </c>
      <c r="K325" s="5">
        <v>2013</v>
      </c>
      <c r="L325" s="5" t="s">
        <v>988</v>
      </c>
      <c r="M325" s="5" t="str">
        <f t="shared" si="5"/>
        <v>N</v>
      </c>
    </row>
    <row r="326" spans="1:14" ht="12.75" customHeight="1" x14ac:dyDescent="0.25">
      <c r="A326" s="5" t="s">
        <v>992</v>
      </c>
      <c r="B326" s="5" t="s">
        <v>5</v>
      </c>
      <c r="C326" s="5" t="s">
        <v>990</v>
      </c>
      <c r="D326" s="5" t="s">
        <v>620</v>
      </c>
      <c r="E326" s="5" t="s">
        <v>994</v>
      </c>
      <c r="F326" s="5" t="s">
        <v>993</v>
      </c>
      <c r="G326" s="5">
        <v>1</v>
      </c>
      <c r="H326" s="15">
        <v>2</v>
      </c>
      <c r="I326" s="4" t="s">
        <v>3208</v>
      </c>
      <c r="J326" s="13">
        <v>0.86105675146771032</v>
      </c>
      <c r="K326" s="5">
        <v>2012</v>
      </c>
      <c r="L326" s="5" t="s">
        <v>992</v>
      </c>
      <c r="M326" s="5" t="str">
        <f t="shared" si="5"/>
        <v>N</v>
      </c>
    </row>
    <row r="327" spans="1:14" ht="12.75" customHeight="1" x14ac:dyDescent="0.25">
      <c r="A327" s="5" t="s">
        <v>1323</v>
      </c>
      <c r="B327" s="5" t="s">
        <v>1326</v>
      </c>
      <c r="C327" s="5" t="s">
        <v>1325</v>
      </c>
      <c r="D327" s="5" t="s">
        <v>1038</v>
      </c>
      <c r="E327" s="5" t="s">
        <v>1327</v>
      </c>
      <c r="F327" s="5" t="s">
        <v>1324</v>
      </c>
      <c r="G327" s="5">
        <v>1</v>
      </c>
      <c r="H327" s="15">
        <v>1</v>
      </c>
      <c r="I327" s="4" t="s">
        <v>3209</v>
      </c>
      <c r="J327" s="13">
        <v>1.0600011016181148</v>
      </c>
      <c r="K327" s="5">
        <v>2014</v>
      </c>
      <c r="L327" s="5" t="s">
        <v>1323</v>
      </c>
      <c r="M327" s="5" t="str">
        <f t="shared" si="5"/>
        <v>N</v>
      </c>
    </row>
    <row r="328" spans="1:14" ht="12.75" customHeight="1" x14ac:dyDescent="0.25">
      <c r="A328" s="5" t="s">
        <v>1328</v>
      </c>
      <c r="B328" s="5" t="s">
        <v>1326</v>
      </c>
      <c r="C328" s="5" t="s">
        <v>1325</v>
      </c>
      <c r="D328" s="5" t="s">
        <v>1038</v>
      </c>
      <c r="E328" s="5" t="s">
        <v>1593</v>
      </c>
      <c r="F328" s="5" t="s">
        <v>1329</v>
      </c>
      <c r="G328" s="5">
        <v>1</v>
      </c>
      <c r="H328" s="15">
        <v>1</v>
      </c>
      <c r="I328" s="4" t="s">
        <v>3209</v>
      </c>
      <c r="J328" s="13">
        <v>1.0599998222286506</v>
      </c>
      <c r="K328" s="5">
        <v>2014</v>
      </c>
      <c r="L328" s="5" t="s">
        <v>1328</v>
      </c>
      <c r="M328" s="5" t="str">
        <f t="shared" si="5"/>
        <v>N</v>
      </c>
    </row>
    <row r="329" spans="1:14" ht="12.75" customHeight="1" x14ac:dyDescent="0.25">
      <c r="A329" s="5" t="s">
        <v>1330</v>
      </c>
      <c r="B329" s="5" t="s">
        <v>1333</v>
      </c>
      <c r="C329" s="5" t="s">
        <v>1332</v>
      </c>
      <c r="D329" s="5" t="s">
        <v>1038</v>
      </c>
      <c r="E329" s="5" t="s">
        <v>1334</v>
      </c>
      <c r="F329" s="5" t="s">
        <v>1331</v>
      </c>
      <c r="G329" s="5">
        <v>1</v>
      </c>
      <c r="H329" s="15">
        <v>1</v>
      </c>
      <c r="I329" s="4"/>
      <c r="J329" s="13">
        <v>0.60229901942781594</v>
      </c>
      <c r="K329" s="5">
        <v>2012</v>
      </c>
      <c r="L329" s="5" t="s">
        <v>1330</v>
      </c>
      <c r="M329" s="5" t="str">
        <f t="shared" si="5"/>
        <v>N</v>
      </c>
    </row>
    <row r="330" spans="1:14" ht="12.75" customHeight="1" x14ac:dyDescent="0.25">
      <c r="A330" s="5" t="s">
        <v>1002</v>
      </c>
      <c r="B330" s="5" t="s">
        <v>1000</v>
      </c>
      <c r="C330" s="5" t="s">
        <v>999</v>
      </c>
      <c r="D330" s="5" t="s">
        <v>620</v>
      </c>
      <c r="E330" s="5" t="s">
        <v>1004</v>
      </c>
      <c r="F330" s="5" t="s">
        <v>1003</v>
      </c>
      <c r="G330" s="5">
        <v>2</v>
      </c>
      <c r="H330" s="15">
        <v>1</v>
      </c>
      <c r="I330" s="4"/>
      <c r="J330" s="13">
        <v>2.1093035620676908</v>
      </c>
      <c r="K330" s="5">
        <v>2012</v>
      </c>
      <c r="L330" s="5" t="s">
        <v>1002</v>
      </c>
      <c r="M330" s="5" t="str">
        <f t="shared" si="5"/>
        <v>Y</v>
      </c>
      <c r="N330" s="5" t="s">
        <v>2703</v>
      </c>
    </row>
    <row r="331" spans="1:14" ht="12.75" customHeight="1" x14ac:dyDescent="0.25">
      <c r="A331" s="5" t="s">
        <v>324</v>
      </c>
      <c r="B331" s="5" t="s">
        <v>327</v>
      </c>
      <c r="C331" s="5" t="s">
        <v>326</v>
      </c>
      <c r="D331" s="5" t="s">
        <v>35</v>
      </c>
      <c r="E331" s="5" t="s">
        <v>328</v>
      </c>
      <c r="F331" s="5" t="s">
        <v>325</v>
      </c>
      <c r="G331" s="5">
        <v>1</v>
      </c>
      <c r="H331" s="15">
        <v>2</v>
      </c>
      <c r="I331" s="4" t="s">
        <v>1962</v>
      </c>
      <c r="J331" s="13">
        <v>2.4730346354010888</v>
      </c>
      <c r="K331" s="5">
        <v>2015</v>
      </c>
      <c r="L331" s="5" t="s">
        <v>324</v>
      </c>
      <c r="M331" s="5" t="str">
        <f t="shared" si="5"/>
        <v>N</v>
      </c>
    </row>
    <row r="332" spans="1:14" ht="12.75" customHeight="1" x14ac:dyDescent="0.25">
      <c r="A332" s="5" t="s">
        <v>332</v>
      </c>
      <c r="B332" s="5" t="s">
        <v>335</v>
      </c>
      <c r="C332" s="5" t="s">
        <v>334</v>
      </c>
      <c r="D332" s="5" t="s">
        <v>35</v>
      </c>
      <c r="E332" s="5" t="s">
        <v>336</v>
      </c>
      <c r="F332" s="5" t="s">
        <v>333</v>
      </c>
      <c r="G332" s="5">
        <v>2</v>
      </c>
      <c r="H332" s="15">
        <v>1</v>
      </c>
      <c r="I332" s="4" t="s">
        <v>3210</v>
      </c>
      <c r="J332" s="13">
        <v>1.2056220890934786</v>
      </c>
      <c r="K332" s="5">
        <v>2012</v>
      </c>
      <c r="L332" s="5" t="s">
        <v>332</v>
      </c>
      <c r="M332" s="5" t="str">
        <f t="shared" si="5"/>
        <v>N</v>
      </c>
    </row>
    <row r="333" spans="1:14" ht="12.75" customHeight="1" x14ac:dyDescent="0.25">
      <c r="A333" s="5" t="s">
        <v>337</v>
      </c>
      <c r="B333" s="5" t="s">
        <v>335</v>
      </c>
      <c r="C333" s="5" t="s">
        <v>334</v>
      </c>
      <c r="D333" s="5" t="s">
        <v>35</v>
      </c>
      <c r="E333" s="5" t="s">
        <v>339</v>
      </c>
      <c r="F333" s="5" t="s">
        <v>338</v>
      </c>
      <c r="G333" s="5">
        <v>3</v>
      </c>
      <c r="H333" s="15">
        <v>1</v>
      </c>
      <c r="I333" s="4"/>
      <c r="J333" s="13">
        <v>1.0122290686577904</v>
      </c>
      <c r="K333" s="5">
        <v>2015</v>
      </c>
      <c r="L333" s="5" t="s">
        <v>337</v>
      </c>
      <c r="M333" s="5" t="str">
        <f t="shared" si="5"/>
        <v>N</v>
      </c>
    </row>
    <row r="334" spans="1:14" ht="12.75" customHeight="1" x14ac:dyDescent="0.25">
      <c r="A334" s="5" t="s">
        <v>340</v>
      </c>
      <c r="B334" s="5" t="s">
        <v>343</v>
      </c>
      <c r="C334" s="5" t="s">
        <v>342</v>
      </c>
      <c r="D334" s="5" t="s">
        <v>35</v>
      </c>
      <c r="E334" s="5" t="s">
        <v>344</v>
      </c>
      <c r="F334" s="5" t="s">
        <v>341</v>
      </c>
      <c r="G334" s="5">
        <v>2</v>
      </c>
      <c r="H334" s="15">
        <v>1</v>
      </c>
      <c r="I334" s="4" t="s">
        <v>1963</v>
      </c>
      <c r="J334" s="13">
        <v>1.894714515740993</v>
      </c>
      <c r="K334" s="5">
        <v>2016</v>
      </c>
      <c r="L334" s="5" t="s">
        <v>340</v>
      </c>
      <c r="M334" s="5" t="str">
        <f t="shared" ref="M334:M396" si="6">IF(OR(AND(D334=$W$15,OR(J334&lt;$W$16,J334&gt;$W$17)),AND(D334=$X$15,OR(J334&lt;$X$16,J334&gt;$X$17)),AND(D334=$Y$15,OR(J334&lt;$Y$16,J334&gt;$Y$17)),AND(D334=$Z$15,OR(J334&lt;$Z$16,J334&gt;$Z$17))),"Y","N")</f>
        <v>N</v>
      </c>
    </row>
    <row r="335" spans="1:14" ht="12.75" customHeight="1" x14ac:dyDescent="0.25">
      <c r="A335" s="5" t="s">
        <v>345</v>
      </c>
      <c r="B335" s="5" t="s">
        <v>343</v>
      </c>
      <c r="C335" s="5" t="s">
        <v>342</v>
      </c>
      <c r="D335" s="5" t="s">
        <v>35</v>
      </c>
      <c r="E335" s="5" t="s">
        <v>347</v>
      </c>
      <c r="F335" s="5" t="s">
        <v>346</v>
      </c>
      <c r="G335" s="5">
        <v>2</v>
      </c>
      <c r="H335" s="15">
        <v>1</v>
      </c>
      <c r="I335" s="4" t="s">
        <v>1964</v>
      </c>
      <c r="J335" s="13">
        <v>1.7916899736736425</v>
      </c>
      <c r="K335" s="5">
        <v>2012</v>
      </c>
      <c r="L335" s="5" t="s">
        <v>345</v>
      </c>
      <c r="M335" s="5" t="str">
        <f t="shared" si="6"/>
        <v>N</v>
      </c>
    </row>
    <row r="336" spans="1:14" ht="12.75" customHeight="1" x14ac:dyDescent="0.25">
      <c r="A336" s="5" t="s">
        <v>348</v>
      </c>
      <c r="B336" s="5" t="s">
        <v>343</v>
      </c>
      <c r="C336" s="5" t="s">
        <v>342</v>
      </c>
      <c r="D336" s="5" t="s">
        <v>35</v>
      </c>
      <c r="E336" s="5" t="s">
        <v>350</v>
      </c>
      <c r="F336" s="5" t="s">
        <v>349</v>
      </c>
      <c r="G336" s="5">
        <v>2</v>
      </c>
      <c r="H336" s="15">
        <v>2</v>
      </c>
      <c r="I336" s="4" t="s">
        <v>1965</v>
      </c>
      <c r="J336" s="13">
        <v>3.1283431568144362</v>
      </c>
      <c r="K336" s="5">
        <v>2015</v>
      </c>
      <c r="L336" s="5" t="s">
        <v>348</v>
      </c>
      <c r="M336" s="5" t="str">
        <f t="shared" si="6"/>
        <v>Y</v>
      </c>
      <c r="N336" s="5" t="s">
        <v>2678</v>
      </c>
    </row>
    <row r="337" spans="1:14" ht="12.75" customHeight="1" x14ac:dyDescent="0.25">
      <c r="A337" s="5" t="s">
        <v>351</v>
      </c>
      <c r="B337" s="5" t="s">
        <v>354</v>
      </c>
      <c r="C337" s="5" t="s">
        <v>353</v>
      </c>
      <c r="D337" s="5" t="s">
        <v>35</v>
      </c>
      <c r="E337" s="5" t="s">
        <v>355</v>
      </c>
      <c r="F337" s="5" t="s">
        <v>352</v>
      </c>
      <c r="G337" s="5">
        <v>1</v>
      </c>
      <c r="H337" s="15">
        <v>1</v>
      </c>
      <c r="I337" s="4"/>
      <c r="J337" s="13">
        <v>1.0006762145328509</v>
      </c>
      <c r="K337" s="5">
        <v>2012</v>
      </c>
      <c r="L337" s="5" t="s">
        <v>351</v>
      </c>
      <c r="M337" s="5" t="str">
        <f t="shared" si="6"/>
        <v>N</v>
      </c>
    </row>
    <row r="338" spans="1:14" ht="12.75" customHeight="1" x14ac:dyDescent="0.25">
      <c r="A338" s="5" t="s">
        <v>1009</v>
      </c>
      <c r="B338" s="5" t="s">
        <v>1007</v>
      </c>
      <c r="C338" s="5" t="s">
        <v>1006</v>
      </c>
      <c r="D338" s="5" t="s">
        <v>620</v>
      </c>
      <c r="E338" s="5" t="s">
        <v>1011</v>
      </c>
      <c r="F338" s="5" t="s">
        <v>1010</v>
      </c>
      <c r="G338" s="5">
        <v>2</v>
      </c>
      <c r="H338" s="15">
        <v>2</v>
      </c>
      <c r="I338" s="4" t="s">
        <v>1966</v>
      </c>
      <c r="J338" s="13">
        <v>0.60855753607224794</v>
      </c>
      <c r="K338" s="5">
        <v>2012</v>
      </c>
      <c r="L338" s="5" t="s">
        <v>1009</v>
      </c>
      <c r="M338" s="5" t="str">
        <f t="shared" si="6"/>
        <v>N</v>
      </c>
    </row>
    <row r="339" spans="1:14" ht="12.75" customHeight="1" x14ac:dyDescent="0.25">
      <c r="A339" s="5" t="s">
        <v>1012</v>
      </c>
      <c r="B339" s="5" t="s">
        <v>1014</v>
      </c>
      <c r="C339" s="5" t="s">
        <v>1013</v>
      </c>
      <c r="D339" s="5" t="s">
        <v>620</v>
      </c>
      <c r="E339" s="5" t="s">
        <v>1015</v>
      </c>
      <c r="F339" s="5" t="s">
        <v>3212</v>
      </c>
      <c r="G339" s="5">
        <v>1</v>
      </c>
      <c r="H339" s="15">
        <v>1</v>
      </c>
      <c r="I339" s="4" t="s">
        <v>3211</v>
      </c>
      <c r="J339" s="13">
        <v>1.6797066858858289</v>
      </c>
      <c r="K339" s="5">
        <v>2012</v>
      </c>
      <c r="L339" s="5" t="s">
        <v>1012</v>
      </c>
      <c r="M339" s="5" t="str">
        <f t="shared" si="6"/>
        <v>Y</v>
      </c>
      <c r="N339" s="5" t="s">
        <v>2678</v>
      </c>
    </row>
    <row r="340" spans="1:14" ht="12.75" customHeight="1" x14ac:dyDescent="0.25">
      <c r="A340" s="5" t="s">
        <v>1340</v>
      </c>
      <c r="B340" s="5" t="s">
        <v>1535</v>
      </c>
      <c r="C340" s="5" t="s">
        <v>1342</v>
      </c>
      <c r="D340" s="5" t="s">
        <v>1038</v>
      </c>
      <c r="E340" s="5" t="s">
        <v>1343</v>
      </c>
      <c r="F340" s="5" t="s">
        <v>1341</v>
      </c>
      <c r="G340" s="5">
        <v>2</v>
      </c>
      <c r="H340" s="15">
        <v>2</v>
      </c>
      <c r="I340" s="4" t="s">
        <v>1967</v>
      </c>
      <c r="J340" s="13">
        <v>1.5210075805376297</v>
      </c>
      <c r="K340" s="5">
        <v>2010</v>
      </c>
      <c r="L340" s="5" t="s">
        <v>1340</v>
      </c>
      <c r="M340" s="5" t="str">
        <f t="shared" si="6"/>
        <v>N</v>
      </c>
    </row>
    <row r="341" spans="1:14" ht="12.75" customHeight="1" x14ac:dyDescent="0.25">
      <c r="A341" s="5" t="s">
        <v>1016</v>
      </c>
      <c r="B341" s="5" t="s">
        <v>1019</v>
      </c>
      <c r="C341" s="5" t="s">
        <v>1018</v>
      </c>
      <c r="D341" s="5" t="s">
        <v>620</v>
      </c>
      <c r="E341" s="5" t="s">
        <v>1020</v>
      </c>
      <c r="F341" s="5" t="s">
        <v>1017</v>
      </c>
      <c r="G341" s="5">
        <v>1</v>
      </c>
      <c r="H341" s="15">
        <v>2</v>
      </c>
      <c r="I341" s="4" t="s">
        <v>1968</v>
      </c>
      <c r="J341" s="13">
        <v>1.8049049324882889</v>
      </c>
      <c r="K341" s="5">
        <v>2014</v>
      </c>
      <c r="L341" s="5" t="s">
        <v>1016</v>
      </c>
      <c r="M341" s="5" t="str">
        <f t="shared" si="6"/>
        <v>Y</v>
      </c>
      <c r="N341" s="5" t="s">
        <v>2678</v>
      </c>
    </row>
    <row r="342" spans="1:14" ht="12.75" customHeight="1" x14ac:dyDescent="0.25">
      <c r="A342" s="5" t="s">
        <v>1021</v>
      </c>
      <c r="B342" s="5" t="s">
        <v>1019</v>
      </c>
      <c r="C342" s="5" t="s">
        <v>1018</v>
      </c>
      <c r="D342" s="5" t="s">
        <v>620</v>
      </c>
      <c r="E342" s="5" t="s">
        <v>1023</v>
      </c>
      <c r="F342" s="5" t="s">
        <v>1022</v>
      </c>
      <c r="G342" s="5">
        <v>1</v>
      </c>
      <c r="H342" s="15">
        <v>1</v>
      </c>
      <c r="I342" s="4"/>
      <c r="J342" s="13">
        <v>0.89119157867871923</v>
      </c>
      <c r="K342" s="5">
        <v>2014</v>
      </c>
      <c r="L342" s="5" t="s">
        <v>1021</v>
      </c>
      <c r="M342" s="5" t="str">
        <f t="shared" si="6"/>
        <v>N</v>
      </c>
    </row>
    <row r="343" spans="1:14" ht="12.75" customHeight="1" x14ac:dyDescent="0.25">
      <c r="A343" s="5" t="s">
        <v>588</v>
      </c>
      <c r="B343" s="5" t="s">
        <v>1536</v>
      </c>
      <c r="C343" s="5" t="s">
        <v>590</v>
      </c>
      <c r="D343" s="5" t="s">
        <v>360</v>
      </c>
      <c r="E343" s="5" t="s">
        <v>1594</v>
      </c>
      <c r="F343" s="5" t="s">
        <v>589</v>
      </c>
      <c r="G343" s="5">
        <v>1</v>
      </c>
      <c r="H343" s="15">
        <v>1</v>
      </c>
      <c r="I343" s="4" t="s">
        <v>1969</v>
      </c>
      <c r="J343" s="13">
        <v>0.85714285546357072</v>
      </c>
      <c r="K343" s="5">
        <v>2016</v>
      </c>
      <c r="L343" s="5" t="s">
        <v>588</v>
      </c>
      <c r="M343" s="5" t="str">
        <f t="shared" si="6"/>
        <v>N</v>
      </c>
    </row>
    <row r="344" spans="1:14" ht="12.75" customHeight="1" x14ac:dyDescent="0.25">
      <c r="A344" s="5" t="s">
        <v>1027</v>
      </c>
      <c r="B344" s="5" t="s">
        <v>1030</v>
      </c>
      <c r="C344" s="5" t="s">
        <v>1029</v>
      </c>
      <c r="D344" s="5" t="s">
        <v>620</v>
      </c>
      <c r="E344" s="5" t="s">
        <v>1031</v>
      </c>
      <c r="F344" s="5" t="s">
        <v>1028</v>
      </c>
      <c r="G344" s="5">
        <v>2</v>
      </c>
      <c r="H344" s="15">
        <v>1</v>
      </c>
      <c r="I344" s="4"/>
      <c r="J344" s="13">
        <v>0.84470901368269224</v>
      </c>
      <c r="K344" s="5">
        <v>2011</v>
      </c>
      <c r="L344" s="5" t="s">
        <v>1027</v>
      </c>
      <c r="M344" s="5" t="str">
        <f t="shared" si="6"/>
        <v>N</v>
      </c>
    </row>
    <row r="345" spans="1:14" ht="12.75" customHeight="1" x14ac:dyDescent="0.25">
      <c r="A345" s="5" t="s">
        <v>1032</v>
      </c>
      <c r="B345" s="5" t="s">
        <v>1030</v>
      </c>
      <c r="C345" s="5" t="s">
        <v>1029</v>
      </c>
      <c r="D345" s="5" t="s">
        <v>620</v>
      </c>
      <c r="E345" s="5" t="s">
        <v>1595</v>
      </c>
      <c r="F345" s="5" t="s">
        <v>1033</v>
      </c>
      <c r="G345" s="5">
        <v>2</v>
      </c>
      <c r="H345" s="15">
        <v>1</v>
      </c>
      <c r="I345" s="4"/>
      <c r="J345" s="13">
        <v>0.51999999999999991</v>
      </c>
      <c r="K345" s="5">
        <v>2012</v>
      </c>
      <c r="L345" s="5" t="s">
        <v>1032</v>
      </c>
      <c r="M345" s="5" t="str">
        <f t="shared" si="6"/>
        <v>N</v>
      </c>
    </row>
    <row r="346" spans="1:14" ht="12.75" customHeight="1" x14ac:dyDescent="0.25">
      <c r="A346" s="5" t="s">
        <v>1977</v>
      </c>
      <c r="B346" s="5" t="s">
        <v>1046</v>
      </c>
      <c r="C346" s="5" t="s">
        <v>1045</v>
      </c>
      <c r="D346" s="5" t="s">
        <v>1038</v>
      </c>
      <c r="E346" s="5" t="s">
        <v>2128</v>
      </c>
      <c r="F346" s="5" t="s">
        <v>2226</v>
      </c>
      <c r="G346" s="5">
        <v>1</v>
      </c>
      <c r="H346" s="5">
        <v>1</v>
      </c>
      <c r="I346" s="5" t="s">
        <v>2307</v>
      </c>
      <c r="J346" s="13">
        <v>0.49959709911361805</v>
      </c>
      <c r="K346" s="5">
        <v>2017</v>
      </c>
      <c r="L346" s="5" t="s">
        <v>1977</v>
      </c>
      <c r="M346" s="5" t="str">
        <f t="shared" si="6"/>
        <v>N</v>
      </c>
    </row>
    <row r="347" spans="1:14" ht="12.75" customHeight="1" x14ac:dyDescent="0.25">
      <c r="A347" s="5" t="s">
        <v>1978</v>
      </c>
      <c r="B347" s="5" t="s">
        <v>1046</v>
      </c>
      <c r="C347" s="5" t="s">
        <v>1045</v>
      </c>
      <c r="D347" s="5" t="s">
        <v>1038</v>
      </c>
      <c r="E347" s="5" t="s">
        <v>2129</v>
      </c>
      <c r="F347" s="5" t="s">
        <v>2227</v>
      </c>
      <c r="G347" s="5">
        <v>1</v>
      </c>
      <c r="H347" s="5">
        <v>1</v>
      </c>
      <c r="I347" s="5" t="s">
        <v>2308</v>
      </c>
      <c r="J347" s="13">
        <v>0.75251141552511425</v>
      </c>
      <c r="K347" s="5">
        <v>2017</v>
      </c>
      <c r="L347" s="5" t="s">
        <v>1978</v>
      </c>
      <c r="M347" s="5" t="str">
        <f t="shared" si="6"/>
        <v>N</v>
      </c>
    </row>
    <row r="348" spans="1:14" ht="12.75" customHeight="1" x14ac:dyDescent="0.25">
      <c r="A348" s="5" t="s">
        <v>1980</v>
      </c>
      <c r="B348" s="5" t="s">
        <v>1046</v>
      </c>
      <c r="C348" s="5" t="s">
        <v>1045</v>
      </c>
      <c r="D348" s="5" t="s">
        <v>1038</v>
      </c>
      <c r="E348" s="5" t="s">
        <v>2130</v>
      </c>
      <c r="F348" s="5" t="s">
        <v>2228</v>
      </c>
      <c r="G348" s="5">
        <v>1</v>
      </c>
      <c r="H348" s="5">
        <v>1</v>
      </c>
      <c r="I348" s="5" t="s">
        <v>2308</v>
      </c>
      <c r="J348" s="13">
        <v>0.85485440526985557</v>
      </c>
      <c r="K348" s="5">
        <v>2017</v>
      </c>
      <c r="L348" s="5" t="s">
        <v>1980</v>
      </c>
      <c r="M348" s="5" t="str">
        <f t="shared" si="6"/>
        <v>N</v>
      </c>
    </row>
    <row r="349" spans="1:14" ht="12.75" customHeight="1" x14ac:dyDescent="0.25">
      <c r="A349" s="5" t="s">
        <v>1981</v>
      </c>
      <c r="B349" s="5" t="s">
        <v>1046</v>
      </c>
      <c r="C349" s="5" t="s">
        <v>1045</v>
      </c>
      <c r="D349" s="5" t="s">
        <v>1038</v>
      </c>
      <c r="E349" s="5" t="s">
        <v>2131</v>
      </c>
      <c r="F349" s="5" t="s">
        <v>2229</v>
      </c>
      <c r="G349" s="5">
        <v>1</v>
      </c>
      <c r="H349" s="5">
        <v>1</v>
      </c>
      <c r="I349" s="5" t="s">
        <v>2310</v>
      </c>
      <c r="J349" s="13">
        <v>0.80175532230326751</v>
      </c>
      <c r="K349" s="5">
        <v>2017</v>
      </c>
      <c r="L349" s="5" t="s">
        <v>1981</v>
      </c>
      <c r="M349" s="5" t="str">
        <f t="shared" si="6"/>
        <v>N</v>
      </c>
    </row>
    <row r="350" spans="1:14" ht="12.75" customHeight="1" x14ac:dyDescent="0.25">
      <c r="A350" s="5" t="s">
        <v>1985</v>
      </c>
      <c r="B350" s="5" t="s">
        <v>1067</v>
      </c>
      <c r="C350" s="5" t="s">
        <v>1066</v>
      </c>
      <c r="D350" s="5" t="s">
        <v>1038</v>
      </c>
      <c r="E350" s="5" t="s">
        <v>2135</v>
      </c>
      <c r="F350" s="5" t="s">
        <v>2233</v>
      </c>
      <c r="G350" s="5">
        <v>1</v>
      </c>
      <c r="H350" s="5">
        <v>2</v>
      </c>
      <c r="I350" s="5" t="s">
        <v>2314</v>
      </c>
      <c r="J350" s="13">
        <v>0.25760698266456544</v>
      </c>
      <c r="K350" s="5">
        <v>2019</v>
      </c>
      <c r="L350" s="5" t="s">
        <v>1985</v>
      </c>
      <c r="M350" s="5" t="str">
        <f t="shared" si="6"/>
        <v>Y</v>
      </c>
      <c r="N350" s="5" t="s">
        <v>2703</v>
      </c>
    </row>
    <row r="351" spans="1:14" ht="12.75" customHeight="1" x14ac:dyDescent="0.25">
      <c r="A351" s="5" t="s">
        <v>1986</v>
      </c>
      <c r="B351" s="5" t="s">
        <v>1067</v>
      </c>
      <c r="C351" s="5" t="s">
        <v>1066</v>
      </c>
      <c r="D351" s="5" t="s">
        <v>35</v>
      </c>
      <c r="E351" s="5" t="s">
        <v>1068</v>
      </c>
      <c r="F351" s="5" t="s">
        <v>2234</v>
      </c>
      <c r="G351" s="5">
        <v>1</v>
      </c>
      <c r="H351" s="5">
        <v>2</v>
      </c>
      <c r="I351" s="5" t="s">
        <v>2315</v>
      </c>
      <c r="J351" s="13">
        <v>0.16198893278143675</v>
      </c>
      <c r="K351" s="5">
        <v>2019</v>
      </c>
      <c r="L351" s="5" t="s">
        <v>1986</v>
      </c>
      <c r="M351" s="5" t="str">
        <f t="shared" si="6"/>
        <v>Y</v>
      </c>
      <c r="N351" s="5" t="s">
        <v>2703</v>
      </c>
    </row>
    <row r="352" spans="1:14" ht="12.75" customHeight="1" x14ac:dyDescent="0.25">
      <c r="A352" s="5" t="s">
        <v>1987</v>
      </c>
      <c r="B352" s="5" t="s">
        <v>1067</v>
      </c>
      <c r="C352" s="5" t="s">
        <v>1066</v>
      </c>
      <c r="D352" s="5" t="s">
        <v>35</v>
      </c>
      <c r="E352" s="5" t="s">
        <v>2136</v>
      </c>
      <c r="F352" s="5" t="s">
        <v>2235</v>
      </c>
      <c r="G352" s="5">
        <v>1</v>
      </c>
      <c r="H352" s="5">
        <v>1</v>
      </c>
      <c r="I352" s="5" t="s">
        <v>2316</v>
      </c>
      <c r="J352" s="13">
        <v>0.81869236899024789</v>
      </c>
      <c r="K352" s="5">
        <v>2019</v>
      </c>
      <c r="L352" s="5" t="s">
        <v>1987</v>
      </c>
      <c r="M352" s="5" t="str">
        <f t="shared" si="6"/>
        <v>N</v>
      </c>
    </row>
    <row r="353" spans="1:14" ht="12.75" customHeight="1" x14ac:dyDescent="0.25">
      <c r="A353" s="5" t="s">
        <v>1993</v>
      </c>
      <c r="B353" s="5" t="s">
        <v>1095</v>
      </c>
      <c r="C353" s="5" t="s">
        <v>1094</v>
      </c>
      <c r="D353" s="5" t="s">
        <v>1038</v>
      </c>
      <c r="E353" s="5" t="s">
        <v>2139</v>
      </c>
      <c r="F353" s="5" t="s">
        <v>2239</v>
      </c>
      <c r="G353" s="5">
        <v>3</v>
      </c>
      <c r="H353" s="5">
        <v>1</v>
      </c>
      <c r="I353" s="5" t="s">
        <v>2322</v>
      </c>
      <c r="J353" s="13">
        <v>0.69224667693296238</v>
      </c>
      <c r="K353" s="5">
        <v>2009</v>
      </c>
      <c r="L353" s="5" t="s">
        <v>1993</v>
      </c>
      <c r="M353" s="5" t="str">
        <f t="shared" si="6"/>
        <v>N</v>
      </c>
    </row>
    <row r="354" spans="1:14" ht="12.75" customHeight="1" x14ac:dyDescent="0.25">
      <c r="A354" s="5" t="s">
        <v>1996</v>
      </c>
      <c r="B354" s="5" t="s">
        <v>1103</v>
      </c>
      <c r="C354" s="5" t="s">
        <v>1102</v>
      </c>
      <c r="D354" s="5" t="s">
        <v>1038</v>
      </c>
      <c r="E354" s="5" t="s">
        <v>2140</v>
      </c>
      <c r="F354" s="5" t="s">
        <v>2240</v>
      </c>
      <c r="G354" s="5">
        <v>1</v>
      </c>
      <c r="H354" s="5">
        <v>1</v>
      </c>
      <c r="I354" s="5" t="s">
        <v>2325</v>
      </c>
      <c r="J354" s="13">
        <v>2.1537236918664764</v>
      </c>
      <c r="K354" s="5">
        <v>2017</v>
      </c>
      <c r="L354" s="5" t="s">
        <v>1996</v>
      </c>
      <c r="M354" s="5" t="str">
        <f t="shared" si="6"/>
        <v>Y</v>
      </c>
      <c r="N354" s="5" t="s">
        <v>2703</v>
      </c>
    </row>
    <row r="355" spans="1:14" ht="12.75" customHeight="1" x14ac:dyDescent="0.25">
      <c r="A355" s="5" t="s">
        <v>1998</v>
      </c>
      <c r="B355" s="5" t="s">
        <v>1108</v>
      </c>
      <c r="C355" s="5" t="s">
        <v>1107</v>
      </c>
      <c r="D355" s="5" t="s">
        <v>1038</v>
      </c>
      <c r="E355" s="5" t="s">
        <v>2142</v>
      </c>
      <c r="F355" s="5" t="s">
        <v>2241</v>
      </c>
      <c r="G355" s="5">
        <v>2</v>
      </c>
      <c r="H355" s="5">
        <v>1</v>
      </c>
      <c r="I355" s="5" t="s">
        <v>2326</v>
      </c>
      <c r="J355" s="13">
        <v>0.91417698239510647</v>
      </c>
      <c r="K355" s="5">
        <v>2012</v>
      </c>
      <c r="L355" s="5" t="s">
        <v>1998</v>
      </c>
      <c r="M355" s="5" t="str">
        <f t="shared" si="6"/>
        <v>N</v>
      </c>
    </row>
    <row r="356" spans="1:14" ht="12.75" customHeight="1" x14ac:dyDescent="0.25">
      <c r="A356" s="5" t="s">
        <v>2001</v>
      </c>
      <c r="B356" s="5" t="s">
        <v>1108</v>
      </c>
      <c r="C356" s="5" t="s">
        <v>1107</v>
      </c>
      <c r="D356" s="5" t="s">
        <v>1038</v>
      </c>
      <c r="E356" s="5" t="s">
        <v>2145</v>
      </c>
      <c r="F356" s="5" t="s">
        <v>3213</v>
      </c>
      <c r="G356" s="5">
        <v>2</v>
      </c>
      <c r="H356" s="5">
        <v>1</v>
      </c>
      <c r="I356" s="5" t="s">
        <v>2326</v>
      </c>
      <c r="J356" s="13">
        <v>1.1189658986876023</v>
      </c>
      <c r="K356" s="5">
        <v>2014</v>
      </c>
      <c r="L356" s="5" t="s">
        <v>2001</v>
      </c>
      <c r="M356" s="5" t="str">
        <f t="shared" si="6"/>
        <v>N</v>
      </c>
    </row>
    <row r="357" spans="1:14" ht="12.75" customHeight="1" x14ac:dyDescent="0.25">
      <c r="A357" s="5" t="s">
        <v>2004</v>
      </c>
      <c r="B357" s="5" t="s">
        <v>1516</v>
      </c>
      <c r="C357" s="5" t="s">
        <v>1687</v>
      </c>
      <c r="D357" s="5" t="s">
        <v>620</v>
      </c>
      <c r="E357" s="5" t="s">
        <v>2146</v>
      </c>
      <c r="F357" s="5" t="s">
        <v>2242</v>
      </c>
      <c r="G357" s="5">
        <v>1</v>
      </c>
      <c r="H357" s="5">
        <v>1</v>
      </c>
      <c r="I357" s="5" t="s">
        <v>2328</v>
      </c>
      <c r="J357" s="13">
        <v>1.2711424053003417</v>
      </c>
      <c r="K357" s="5">
        <v>2015</v>
      </c>
      <c r="L357" s="5" t="s">
        <v>2004</v>
      </c>
      <c r="M357" s="5" t="str">
        <f t="shared" si="6"/>
        <v>N</v>
      </c>
    </row>
    <row r="358" spans="1:14" ht="12.75" customHeight="1" x14ac:dyDescent="0.25">
      <c r="A358" s="5" t="s">
        <v>2005</v>
      </c>
      <c r="B358" s="5" t="s">
        <v>1516</v>
      </c>
      <c r="C358" s="5" t="s">
        <v>1687</v>
      </c>
      <c r="D358" s="5" t="s">
        <v>620</v>
      </c>
      <c r="E358" s="5" t="s">
        <v>2147</v>
      </c>
      <c r="F358" s="5" t="s">
        <v>2243</v>
      </c>
      <c r="G358" s="5">
        <v>1</v>
      </c>
      <c r="H358" s="5">
        <v>2</v>
      </c>
      <c r="I358" s="5" t="s">
        <v>2329</v>
      </c>
      <c r="J358" s="13">
        <v>0.98389864699733764</v>
      </c>
      <c r="K358" s="5">
        <v>2015</v>
      </c>
      <c r="L358" s="5" t="s">
        <v>2005</v>
      </c>
      <c r="M358" s="5" t="str">
        <f t="shared" si="6"/>
        <v>N</v>
      </c>
    </row>
    <row r="359" spans="1:14" ht="12.75" customHeight="1" x14ac:dyDescent="0.25">
      <c r="A359" s="5" t="s">
        <v>2006</v>
      </c>
      <c r="B359" s="5" t="s">
        <v>1516</v>
      </c>
      <c r="C359" s="5" t="s">
        <v>1687</v>
      </c>
      <c r="D359" s="5" t="s">
        <v>620</v>
      </c>
      <c r="E359" s="5" t="s">
        <v>2148</v>
      </c>
      <c r="F359" s="5" t="s">
        <v>2244</v>
      </c>
      <c r="G359" s="5">
        <v>1</v>
      </c>
      <c r="H359" s="5">
        <v>1</v>
      </c>
      <c r="J359" s="13">
        <v>0.73445601788777026</v>
      </c>
      <c r="K359" s="5">
        <v>2019</v>
      </c>
      <c r="L359" s="5" t="s">
        <v>2006</v>
      </c>
      <c r="M359" s="5" t="str">
        <f t="shared" si="6"/>
        <v>N</v>
      </c>
    </row>
    <row r="360" spans="1:14" ht="12.75" customHeight="1" x14ac:dyDescent="0.25">
      <c r="A360" s="5" t="s">
        <v>2008</v>
      </c>
      <c r="B360" s="5" t="s">
        <v>1517</v>
      </c>
      <c r="C360" s="5" t="s">
        <v>1689</v>
      </c>
      <c r="D360" s="5" t="s">
        <v>360</v>
      </c>
      <c r="E360" s="5" t="s">
        <v>2149</v>
      </c>
      <c r="F360" s="5" t="s">
        <v>3332</v>
      </c>
      <c r="G360" s="5">
        <v>2</v>
      </c>
      <c r="H360" s="5">
        <v>3</v>
      </c>
      <c r="I360" s="5" t="s">
        <v>2331</v>
      </c>
      <c r="J360" s="13">
        <v>0.3277886403750061</v>
      </c>
      <c r="K360" s="5">
        <v>2009</v>
      </c>
      <c r="L360" s="5" t="s">
        <v>2008</v>
      </c>
      <c r="M360" s="5" t="str">
        <f t="shared" si="6"/>
        <v>N</v>
      </c>
    </row>
    <row r="361" spans="1:14" ht="12.75" customHeight="1" x14ac:dyDescent="0.25">
      <c r="A361" s="5" t="s">
        <v>2009</v>
      </c>
      <c r="B361" s="5" t="s">
        <v>1518</v>
      </c>
      <c r="C361" s="5" t="s">
        <v>1690</v>
      </c>
      <c r="D361" s="5" t="s">
        <v>360</v>
      </c>
      <c r="E361" s="5" t="s">
        <v>2150</v>
      </c>
      <c r="F361" s="5" t="s">
        <v>3216</v>
      </c>
      <c r="G361" s="5">
        <v>1</v>
      </c>
      <c r="H361" s="5">
        <v>2</v>
      </c>
      <c r="I361" s="5" t="s">
        <v>3217</v>
      </c>
      <c r="J361" s="13">
        <v>0.73972602739726023</v>
      </c>
      <c r="K361" s="5">
        <v>2009</v>
      </c>
      <c r="L361" s="5" t="s">
        <v>2009</v>
      </c>
      <c r="M361" s="5" t="str">
        <f t="shared" si="6"/>
        <v>N</v>
      </c>
    </row>
    <row r="362" spans="1:14" ht="12.75" customHeight="1" x14ac:dyDescent="0.25">
      <c r="A362" s="5" t="s">
        <v>2012</v>
      </c>
      <c r="B362" s="5" t="s">
        <v>1520</v>
      </c>
      <c r="C362" s="5" t="s">
        <v>1519</v>
      </c>
      <c r="D362" s="5" t="s">
        <v>35</v>
      </c>
      <c r="E362" s="5" t="s">
        <v>1520</v>
      </c>
      <c r="F362" s="5" t="s">
        <v>1519</v>
      </c>
      <c r="G362" s="5">
        <v>0</v>
      </c>
      <c r="H362" s="5">
        <v>1</v>
      </c>
      <c r="I362" s="5" t="s">
        <v>2334</v>
      </c>
      <c r="J362" s="13">
        <v>2.1311506470376473</v>
      </c>
      <c r="K362" s="5">
        <v>2014</v>
      </c>
      <c r="L362" s="5" t="s">
        <v>2012</v>
      </c>
      <c r="M362" s="5" t="str">
        <f t="shared" si="6"/>
        <v>N</v>
      </c>
    </row>
    <row r="363" spans="1:14" ht="12.75" customHeight="1" x14ac:dyDescent="0.25">
      <c r="A363" s="5" t="s">
        <v>2013</v>
      </c>
      <c r="B363" s="5" t="s">
        <v>1522</v>
      </c>
      <c r="C363" s="5" t="s">
        <v>1521</v>
      </c>
      <c r="D363" s="5" t="s">
        <v>35</v>
      </c>
      <c r="E363" s="5" t="s">
        <v>1522</v>
      </c>
      <c r="F363" s="5" t="s">
        <v>1521</v>
      </c>
      <c r="G363" s="5">
        <v>0</v>
      </c>
      <c r="H363" s="5">
        <v>1</v>
      </c>
      <c r="I363" s="5" t="s">
        <v>2335</v>
      </c>
      <c r="J363" s="13">
        <v>2.0495723709664198</v>
      </c>
      <c r="K363" s="5">
        <v>2014</v>
      </c>
      <c r="L363" s="5" t="s">
        <v>2013</v>
      </c>
      <c r="M363" s="5" t="str">
        <f t="shared" si="6"/>
        <v>N</v>
      </c>
    </row>
    <row r="364" spans="1:14" ht="12.75" customHeight="1" x14ac:dyDescent="0.25">
      <c r="A364" s="5" t="s">
        <v>2015</v>
      </c>
      <c r="B364" s="5" t="s">
        <v>75</v>
      </c>
      <c r="C364" s="5" t="s">
        <v>74</v>
      </c>
      <c r="D364" s="5" t="s">
        <v>35</v>
      </c>
      <c r="E364" s="5" t="s">
        <v>2154</v>
      </c>
      <c r="F364" s="5" t="s">
        <v>2246</v>
      </c>
      <c r="G364" s="5">
        <v>2</v>
      </c>
      <c r="H364" s="5">
        <v>1</v>
      </c>
      <c r="I364" s="5" t="s">
        <v>2337</v>
      </c>
      <c r="J364" s="13">
        <v>0.59024552665111008</v>
      </c>
      <c r="K364" s="5">
        <v>2012</v>
      </c>
      <c r="L364" s="5" t="s">
        <v>2015</v>
      </c>
      <c r="M364" s="5" t="str">
        <f t="shared" si="6"/>
        <v>Y</v>
      </c>
      <c r="N364" s="5" t="s">
        <v>2678</v>
      </c>
    </row>
    <row r="365" spans="1:14" ht="12.75" customHeight="1" x14ac:dyDescent="0.25">
      <c r="A365" s="5" t="s">
        <v>2016</v>
      </c>
      <c r="B365" s="5" t="s">
        <v>75</v>
      </c>
      <c r="C365" s="5" t="s">
        <v>74</v>
      </c>
      <c r="D365" s="5" t="s">
        <v>35</v>
      </c>
      <c r="E365" s="5" t="s">
        <v>2155</v>
      </c>
      <c r="F365" s="5" t="s">
        <v>2247</v>
      </c>
      <c r="G365" s="5">
        <v>2</v>
      </c>
      <c r="H365" s="5">
        <v>1</v>
      </c>
      <c r="I365" s="5" t="s">
        <v>2338</v>
      </c>
      <c r="J365" s="13">
        <v>0.89421783320600279</v>
      </c>
      <c r="K365" s="5">
        <v>2012</v>
      </c>
      <c r="L365" s="5" t="s">
        <v>2016</v>
      </c>
      <c r="M365" s="5" t="str">
        <f t="shared" si="6"/>
        <v>N</v>
      </c>
    </row>
    <row r="366" spans="1:14" ht="12.75" customHeight="1" x14ac:dyDescent="0.25">
      <c r="A366" s="5" t="s">
        <v>2018</v>
      </c>
      <c r="B366" s="5" t="s">
        <v>1146</v>
      </c>
      <c r="C366" s="5" t="s">
        <v>1145</v>
      </c>
      <c r="D366" s="5" t="s">
        <v>1038</v>
      </c>
      <c r="E366" s="5" t="s">
        <v>2156</v>
      </c>
      <c r="F366" s="5" t="s">
        <v>2248</v>
      </c>
      <c r="G366" s="5">
        <v>2</v>
      </c>
      <c r="H366" s="5">
        <v>1</v>
      </c>
      <c r="I366" s="5" t="s">
        <v>2340</v>
      </c>
      <c r="J366" s="13">
        <v>1.9243419932870263</v>
      </c>
      <c r="K366" s="5">
        <v>2017</v>
      </c>
      <c r="L366" s="5" t="s">
        <v>2018</v>
      </c>
      <c r="M366" s="5" t="str">
        <f t="shared" si="6"/>
        <v>N</v>
      </c>
    </row>
    <row r="367" spans="1:14" ht="12.75" customHeight="1" x14ac:dyDescent="0.25">
      <c r="A367" s="5" t="s">
        <v>2020</v>
      </c>
      <c r="B367" s="5" t="s">
        <v>1</v>
      </c>
      <c r="C367" s="5" t="s">
        <v>1150</v>
      </c>
      <c r="D367" s="5" t="s">
        <v>1038</v>
      </c>
      <c r="E367" s="5" t="s">
        <v>2158</v>
      </c>
      <c r="F367" s="5" t="s">
        <v>2249</v>
      </c>
      <c r="G367" s="5">
        <v>2</v>
      </c>
      <c r="H367" s="5">
        <v>1</v>
      </c>
      <c r="I367" s="5" t="s">
        <v>2342</v>
      </c>
      <c r="J367" s="13">
        <v>0.49202030809525688</v>
      </c>
      <c r="K367" s="5">
        <v>2010</v>
      </c>
      <c r="L367" s="5" t="s">
        <v>2020</v>
      </c>
      <c r="M367" s="5" t="str">
        <f t="shared" si="6"/>
        <v>N</v>
      </c>
    </row>
    <row r="368" spans="1:14" ht="12.75" customHeight="1" x14ac:dyDescent="0.25">
      <c r="A368" s="5" t="s">
        <v>2021</v>
      </c>
      <c r="B368" s="5" t="s">
        <v>1</v>
      </c>
      <c r="C368" s="5" t="s">
        <v>1150</v>
      </c>
      <c r="D368" s="5" t="s">
        <v>1038</v>
      </c>
      <c r="E368" s="5" t="s">
        <v>2159</v>
      </c>
      <c r="F368" s="5" t="s">
        <v>2250</v>
      </c>
      <c r="G368" s="5">
        <v>2</v>
      </c>
      <c r="H368" s="5">
        <v>1</v>
      </c>
      <c r="I368" s="5" t="s">
        <v>2459</v>
      </c>
      <c r="J368" s="13">
        <v>0.60979798780408268</v>
      </c>
      <c r="K368" s="5">
        <v>2010</v>
      </c>
      <c r="L368" s="5" t="s">
        <v>2021</v>
      </c>
      <c r="M368" s="5" t="str">
        <f t="shared" si="6"/>
        <v>N</v>
      </c>
    </row>
    <row r="369" spans="1:13" ht="12.75" customHeight="1" x14ac:dyDescent="0.25">
      <c r="A369" s="5" t="s">
        <v>2022</v>
      </c>
      <c r="B369" s="5" t="s">
        <v>1</v>
      </c>
      <c r="C369" s="5" t="s">
        <v>1150</v>
      </c>
      <c r="D369" s="5" t="s">
        <v>1038</v>
      </c>
      <c r="E369" s="5" t="s">
        <v>2160</v>
      </c>
      <c r="F369" s="5" t="s">
        <v>2251</v>
      </c>
      <c r="G369" s="5">
        <v>2</v>
      </c>
      <c r="H369" s="5">
        <v>2</v>
      </c>
      <c r="I369" s="5" t="s">
        <v>2460</v>
      </c>
      <c r="J369" s="13">
        <v>0.98337602122927936</v>
      </c>
      <c r="K369" s="5">
        <v>2010</v>
      </c>
      <c r="L369" s="5" t="s">
        <v>2022</v>
      </c>
      <c r="M369" s="5" t="str">
        <f t="shared" si="6"/>
        <v>N</v>
      </c>
    </row>
    <row r="370" spans="1:13" ht="12.75" customHeight="1" x14ac:dyDescent="0.25">
      <c r="A370" s="5" t="s">
        <v>2023</v>
      </c>
      <c r="B370" s="5" t="s">
        <v>1</v>
      </c>
      <c r="C370" s="5" t="s">
        <v>1150</v>
      </c>
      <c r="D370" s="5" t="s">
        <v>1038</v>
      </c>
      <c r="E370" s="5" t="s">
        <v>2161</v>
      </c>
      <c r="F370" s="5" t="s">
        <v>2252</v>
      </c>
      <c r="G370" s="5">
        <v>2</v>
      </c>
      <c r="H370" s="5">
        <v>2</v>
      </c>
      <c r="I370" s="5" t="s">
        <v>2343</v>
      </c>
      <c r="J370" s="13">
        <v>0.67774018356842469</v>
      </c>
      <c r="K370" s="5">
        <v>2010</v>
      </c>
      <c r="L370" s="5" t="s">
        <v>2023</v>
      </c>
      <c r="M370" s="5" t="str">
        <f t="shared" si="6"/>
        <v>N</v>
      </c>
    </row>
    <row r="371" spans="1:13" ht="12.75" customHeight="1" x14ac:dyDescent="0.25">
      <c r="A371" s="5" t="s">
        <v>2029</v>
      </c>
      <c r="B371" s="5" t="s">
        <v>1154</v>
      </c>
      <c r="C371" s="5" t="s">
        <v>1153</v>
      </c>
      <c r="D371" s="5" t="s">
        <v>1038</v>
      </c>
      <c r="E371" s="5" t="s">
        <v>2166</v>
      </c>
      <c r="F371" s="5" t="s">
        <v>3334</v>
      </c>
      <c r="G371" s="5">
        <v>2</v>
      </c>
      <c r="H371" s="5">
        <v>1</v>
      </c>
      <c r="I371" s="5" t="s">
        <v>3220</v>
      </c>
      <c r="J371" s="13">
        <v>1.3205967155035903</v>
      </c>
      <c r="K371" s="5">
        <v>2017</v>
      </c>
      <c r="L371" s="5" t="s">
        <v>2029</v>
      </c>
      <c r="M371" s="5" t="str">
        <f t="shared" si="6"/>
        <v>N</v>
      </c>
    </row>
    <row r="372" spans="1:13" ht="12.75" customHeight="1" x14ac:dyDescent="0.25">
      <c r="A372" s="5" t="s">
        <v>2030</v>
      </c>
      <c r="B372" s="5" t="s">
        <v>1154</v>
      </c>
      <c r="C372" s="5" t="s">
        <v>1153</v>
      </c>
      <c r="D372" s="5" t="s">
        <v>1038</v>
      </c>
      <c r="E372" s="5" t="s">
        <v>2167</v>
      </c>
      <c r="F372" s="5" t="s">
        <v>3218</v>
      </c>
      <c r="G372" s="5">
        <v>2</v>
      </c>
      <c r="H372" s="5">
        <v>1</v>
      </c>
      <c r="I372" s="5" t="s">
        <v>3219</v>
      </c>
      <c r="J372" s="13">
        <v>0.82786173361891513</v>
      </c>
      <c r="K372" s="5">
        <v>2017</v>
      </c>
      <c r="L372" s="5" t="s">
        <v>2030</v>
      </c>
      <c r="M372" s="5" t="str">
        <f t="shared" si="6"/>
        <v>N</v>
      </c>
    </row>
    <row r="373" spans="1:13" ht="12.75" customHeight="1" x14ac:dyDescent="0.25">
      <c r="A373" s="5" t="s">
        <v>2033</v>
      </c>
      <c r="B373" s="5" t="s">
        <v>689</v>
      </c>
      <c r="C373" s="5" t="s">
        <v>688</v>
      </c>
      <c r="D373" s="5" t="s">
        <v>620</v>
      </c>
      <c r="E373" s="5" t="s">
        <v>2169</v>
      </c>
      <c r="F373" s="5" t="s">
        <v>3336</v>
      </c>
      <c r="G373" s="5">
        <v>2</v>
      </c>
      <c r="H373" s="5">
        <v>1</v>
      </c>
      <c r="I373" s="5" t="s">
        <v>2348</v>
      </c>
      <c r="J373" s="13">
        <v>1.2895094457386189</v>
      </c>
      <c r="K373" s="5">
        <v>2017</v>
      </c>
      <c r="L373" s="5" t="s">
        <v>2033</v>
      </c>
      <c r="M373" s="5" t="str">
        <f t="shared" si="6"/>
        <v>N</v>
      </c>
    </row>
    <row r="374" spans="1:13" ht="12.75" customHeight="1" x14ac:dyDescent="0.25">
      <c r="A374" s="5" t="s">
        <v>2035</v>
      </c>
      <c r="B374" s="5" t="s">
        <v>694</v>
      </c>
      <c r="C374" s="5" t="s">
        <v>693</v>
      </c>
      <c r="D374" s="5" t="s">
        <v>620</v>
      </c>
      <c r="E374" s="5" t="s">
        <v>2170</v>
      </c>
      <c r="F374" s="5" t="s">
        <v>3337</v>
      </c>
      <c r="G374" s="5">
        <v>2</v>
      </c>
      <c r="H374" s="5">
        <v>2</v>
      </c>
      <c r="I374" s="5" t="s">
        <v>2350</v>
      </c>
      <c r="J374" s="13">
        <v>0.50000001350687873</v>
      </c>
      <c r="K374" s="5">
        <v>2017</v>
      </c>
      <c r="L374" s="5" t="s">
        <v>2035</v>
      </c>
      <c r="M374" s="5" t="str">
        <f t="shared" si="6"/>
        <v>N</v>
      </c>
    </row>
    <row r="375" spans="1:13" ht="12.75" customHeight="1" x14ac:dyDescent="0.25">
      <c r="A375" s="5" t="s">
        <v>2043</v>
      </c>
      <c r="B375" s="5" t="s">
        <v>1173</v>
      </c>
      <c r="C375" s="5" t="s">
        <v>1172</v>
      </c>
      <c r="D375" s="5" t="s">
        <v>620</v>
      </c>
      <c r="E375" s="5" t="s">
        <v>2177</v>
      </c>
      <c r="F375" s="5" t="s">
        <v>2263</v>
      </c>
      <c r="G375" s="5">
        <v>2</v>
      </c>
      <c r="H375" s="5">
        <v>1</v>
      </c>
      <c r="J375" s="13">
        <v>1.1950438072179577</v>
      </c>
      <c r="K375" s="5">
        <v>2012</v>
      </c>
      <c r="L375" s="5" t="s">
        <v>2043</v>
      </c>
      <c r="M375" s="5" t="str">
        <f t="shared" si="6"/>
        <v>N</v>
      </c>
    </row>
    <row r="376" spans="1:13" ht="12.75" customHeight="1" x14ac:dyDescent="0.25">
      <c r="A376" s="5" t="s">
        <v>2047</v>
      </c>
      <c r="B376" s="5" t="s">
        <v>1629</v>
      </c>
      <c r="C376" s="5" t="s">
        <v>1183</v>
      </c>
      <c r="D376" s="5" t="s">
        <v>1038</v>
      </c>
      <c r="E376" s="5" t="s">
        <v>2179</v>
      </c>
      <c r="F376" s="5" t="s">
        <v>2264</v>
      </c>
      <c r="G376" s="5">
        <v>2</v>
      </c>
      <c r="H376" s="5">
        <v>2</v>
      </c>
      <c r="I376" s="5" t="s">
        <v>2358</v>
      </c>
      <c r="J376" s="13">
        <v>0.72071527926984735</v>
      </c>
      <c r="K376" s="5">
        <v>2017</v>
      </c>
      <c r="L376" s="5" t="s">
        <v>2047</v>
      </c>
      <c r="M376" s="5" t="str">
        <f t="shared" si="6"/>
        <v>N</v>
      </c>
    </row>
    <row r="377" spans="1:13" ht="12.75" customHeight="1" x14ac:dyDescent="0.25">
      <c r="A377" s="5" t="s">
        <v>2049</v>
      </c>
      <c r="B377" s="5" t="s">
        <v>1629</v>
      </c>
      <c r="C377" s="5" t="s">
        <v>1183</v>
      </c>
      <c r="D377" s="5" t="s">
        <v>1038</v>
      </c>
      <c r="E377" s="5" t="s">
        <v>2180</v>
      </c>
      <c r="F377" s="5" t="s">
        <v>2265</v>
      </c>
      <c r="G377" s="5">
        <v>2</v>
      </c>
      <c r="H377" s="5">
        <v>1</v>
      </c>
      <c r="I377" s="5" t="s">
        <v>2360</v>
      </c>
      <c r="J377" s="13">
        <v>0.78805602585808843</v>
      </c>
      <c r="K377" s="5">
        <v>2017</v>
      </c>
      <c r="L377" s="5" t="s">
        <v>2049</v>
      </c>
      <c r="M377" s="5" t="str">
        <f t="shared" si="6"/>
        <v>N</v>
      </c>
    </row>
    <row r="378" spans="1:13" ht="12.75" customHeight="1" x14ac:dyDescent="0.25">
      <c r="A378" s="5" t="s">
        <v>2050</v>
      </c>
      <c r="B378" s="5" t="s">
        <v>1629</v>
      </c>
      <c r="C378" s="5" t="s">
        <v>1183</v>
      </c>
      <c r="D378" s="5" t="s">
        <v>1038</v>
      </c>
      <c r="E378" s="5" t="s">
        <v>2181</v>
      </c>
      <c r="F378" s="5" t="s">
        <v>2266</v>
      </c>
      <c r="G378" s="5">
        <v>2</v>
      </c>
      <c r="H378" s="5">
        <v>2</v>
      </c>
      <c r="I378" s="5" t="s">
        <v>2361</v>
      </c>
      <c r="J378" s="13">
        <v>0.63337036864550555</v>
      </c>
      <c r="K378" s="5">
        <v>2017</v>
      </c>
      <c r="L378" s="5" t="s">
        <v>2050</v>
      </c>
      <c r="M378" s="5" t="str">
        <f t="shared" si="6"/>
        <v>N</v>
      </c>
    </row>
    <row r="379" spans="1:13" ht="12.75" customHeight="1" x14ac:dyDescent="0.25">
      <c r="A379" s="5" t="s">
        <v>2051</v>
      </c>
      <c r="B379" s="5" t="s">
        <v>1187</v>
      </c>
      <c r="C379" s="5" t="s">
        <v>1186</v>
      </c>
      <c r="D379" s="5" t="s">
        <v>1038</v>
      </c>
      <c r="E379" s="5" t="s">
        <v>2182</v>
      </c>
      <c r="F379" s="5" t="s">
        <v>2267</v>
      </c>
      <c r="G379" s="5">
        <v>2</v>
      </c>
      <c r="H379" s="5">
        <v>2</v>
      </c>
      <c r="I379" s="5" t="s">
        <v>2362</v>
      </c>
      <c r="J379" s="13">
        <v>1.1467424099742216</v>
      </c>
      <c r="K379" s="5">
        <v>2019</v>
      </c>
      <c r="L379" s="5" t="s">
        <v>2051</v>
      </c>
      <c r="M379" s="5" t="str">
        <f t="shared" si="6"/>
        <v>N</v>
      </c>
    </row>
    <row r="380" spans="1:13" ht="12.75" customHeight="1" x14ac:dyDescent="0.25">
      <c r="A380" s="5" t="s">
        <v>2058</v>
      </c>
      <c r="B380" s="5" t="s">
        <v>1197</v>
      </c>
      <c r="C380" s="5" t="s">
        <v>1196</v>
      </c>
      <c r="D380" s="5" t="s">
        <v>1038</v>
      </c>
      <c r="E380" s="5" t="s">
        <v>2186</v>
      </c>
      <c r="F380" s="5" t="s">
        <v>2269</v>
      </c>
      <c r="G380" s="5">
        <v>2</v>
      </c>
      <c r="H380" s="5">
        <v>1</v>
      </c>
      <c r="I380" s="5" t="s">
        <v>2369</v>
      </c>
      <c r="J380" s="13">
        <v>0.7644767637648755</v>
      </c>
      <c r="K380" s="5">
        <v>2019</v>
      </c>
      <c r="L380" s="5" t="s">
        <v>2058</v>
      </c>
      <c r="M380" s="5" t="str">
        <f t="shared" si="6"/>
        <v>N</v>
      </c>
    </row>
    <row r="381" spans="1:13" ht="12.75" customHeight="1" x14ac:dyDescent="0.25">
      <c r="A381" s="5" t="s">
        <v>2059</v>
      </c>
      <c r="B381" s="5" t="s">
        <v>1197</v>
      </c>
      <c r="C381" s="5" t="s">
        <v>1196</v>
      </c>
      <c r="D381" s="5" t="s">
        <v>1038</v>
      </c>
      <c r="E381" s="5" t="s">
        <v>2187</v>
      </c>
      <c r="F381" s="5" t="s">
        <v>2270</v>
      </c>
      <c r="G381" s="5">
        <v>2</v>
      </c>
      <c r="H381" s="5">
        <v>1</v>
      </c>
      <c r="I381" s="5" t="s">
        <v>2370</v>
      </c>
      <c r="J381" s="13">
        <v>0.71175756308025173</v>
      </c>
      <c r="K381" s="5">
        <v>2019</v>
      </c>
      <c r="L381" s="5" t="s">
        <v>2059</v>
      </c>
      <c r="M381" s="5" t="str">
        <f t="shared" si="6"/>
        <v>N</v>
      </c>
    </row>
    <row r="382" spans="1:13" ht="12.75" customHeight="1" x14ac:dyDescent="0.25">
      <c r="A382" s="5" t="s">
        <v>2062</v>
      </c>
      <c r="B382" s="5" t="s">
        <v>1205</v>
      </c>
      <c r="C382" s="5" t="s">
        <v>1204</v>
      </c>
      <c r="D382" s="5" t="s">
        <v>1038</v>
      </c>
      <c r="E382" s="5" t="s">
        <v>1213</v>
      </c>
      <c r="F382" s="5" t="s">
        <v>2272</v>
      </c>
      <c r="G382" s="5">
        <v>2</v>
      </c>
      <c r="H382" s="5">
        <v>1</v>
      </c>
      <c r="I382" s="5" t="s">
        <v>2372</v>
      </c>
      <c r="J382" s="13">
        <v>0.94779711218067375</v>
      </c>
      <c r="K382" s="5">
        <v>2012</v>
      </c>
      <c r="L382" s="5" t="s">
        <v>2062</v>
      </c>
      <c r="M382" s="5" t="str">
        <f t="shared" si="6"/>
        <v>N</v>
      </c>
    </row>
    <row r="383" spans="1:13" ht="12.75" customHeight="1" x14ac:dyDescent="0.25">
      <c r="A383" s="5" t="s">
        <v>2065</v>
      </c>
      <c r="B383" s="5" t="s">
        <v>1528</v>
      </c>
      <c r="C383" s="5" t="s">
        <v>1717</v>
      </c>
      <c r="D383" s="5" t="s">
        <v>35</v>
      </c>
      <c r="E383" s="5" t="s">
        <v>2189</v>
      </c>
      <c r="F383" s="5" t="s">
        <v>2274</v>
      </c>
      <c r="G383" s="5">
        <v>1</v>
      </c>
      <c r="H383" s="5">
        <v>1</v>
      </c>
      <c r="I383" s="5" t="s">
        <v>2375</v>
      </c>
      <c r="J383" s="13">
        <v>1.1962011856177615</v>
      </c>
      <c r="K383" s="5">
        <v>2019</v>
      </c>
      <c r="L383" s="5" t="s">
        <v>2065</v>
      </c>
      <c r="M383" s="5" t="str">
        <f t="shared" si="6"/>
        <v>N</v>
      </c>
    </row>
    <row r="384" spans="1:13" ht="12.75" customHeight="1" x14ac:dyDescent="0.25">
      <c r="A384" s="5" t="s">
        <v>2068</v>
      </c>
      <c r="B384" s="5" t="s">
        <v>1530</v>
      </c>
      <c r="C384" s="5" t="s">
        <v>1529</v>
      </c>
      <c r="D384" s="5" t="s">
        <v>35</v>
      </c>
      <c r="E384" s="5" t="s">
        <v>1530</v>
      </c>
      <c r="F384" s="5" t="s">
        <v>1529</v>
      </c>
      <c r="G384" s="5">
        <v>0</v>
      </c>
      <c r="H384" s="5">
        <v>2</v>
      </c>
      <c r="I384" s="5" t="s">
        <v>2378</v>
      </c>
      <c r="J384" s="13">
        <v>2.2163167794856684</v>
      </c>
      <c r="K384" s="5">
        <v>2017</v>
      </c>
      <c r="L384" s="5" t="s">
        <v>2068</v>
      </c>
      <c r="M384" s="5" t="str">
        <f t="shared" si="6"/>
        <v>N</v>
      </c>
    </row>
    <row r="385" spans="1:14" ht="12.75" customHeight="1" x14ac:dyDescent="0.25">
      <c r="A385" s="5" t="s">
        <v>2069</v>
      </c>
      <c r="B385" s="5" t="s">
        <v>1245</v>
      </c>
      <c r="C385" s="5" t="s">
        <v>1244</v>
      </c>
      <c r="D385" s="5" t="s">
        <v>1038</v>
      </c>
      <c r="E385" s="5" t="s">
        <v>2191</v>
      </c>
      <c r="F385" s="5" t="s">
        <v>2276</v>
      </c>
      <c r="G385" s="5">
        <v>1</v>
      </c>
      <c r="H385" s="5">
        <v>1</v>
      </c>
      <c r="I385" s="5" t="s">
        <v>2379</v>
      </c>
      <c r="J385" s="13">
        <v>2.2309533127525656</v>
      </c>
      <c r="K385" s="5">
        <v>2012</v>
      </c>
      <c r="L385" s="5" t="s">
        <v>2069</v>
      </c>
      <c r="M385" s="5" t="str">
        <f t="shared" si="6"/>
        <v>Y</v>
      </c>
      <c r="N385" s="5" t="s">
        <v>2678</v>
      </c>
    </row>
    <row r="386" spans="1:14" ht="12.75" customHeight="1" x14ac:dyDescent="0.25">
      <c r="A386" s="5" t="s">
        <v>2071</v>
      </c>
      <c r="B386" s="5" t="s">
        <v>901</v>
      </c>
      <c r="C386" s="5" t="s">
        <v>900</v>
      </c>
      <c r="D386" s="5" t="s">
        <v>620</v>
      </c>
      <c r="E386" s="5" t="s">
        <v>2192</v>
      </c>
      <c r="F386" s="5" t="s">
        <v>2277</v>
      </c>
      <c r="G386" s="5">
        <v>2</v>
      </c>
      <c r="H386" s="5">
        <v>2</v>
      </c>
      <c r="I386" s="5" t="s">
        <v>2381</v>
      </c>
      <c r="J386" s="13">
        <v>0.87838160663378417</v>
      </c>
      <c r="K386" s="5">
        <v>2014</v>
      </c>
      <c r="L386" s="5" t="s">
        <v>2071</v>
      </c>
      <c r="M386" s="5" t="str">
        <f t="shared" si="6"/>
        <v>N</v>
      </c>
    </row>
    <row r="387" spans="1:14" ht="12.75" customHeight="1" x14ac:dyDescent="0.25">
      <c r="A387" s="5" t="s">
        <v>2072</v>
      </c>
      <c r="B387" s="5" t="s">
        <v>901</v>
      </c>
      <c r="C387" s="5" t="s">
        <v>900</v>
      </c>
      <c r="D387" s="5" t="s">
        <v>620</v>
      </c>
      <c r="E387" s="5" t="s">
        <v>2193</v>
      </c>
      <c r="F387" s="5" t="s">
        <v>2278</v>
      </c>
      <c r="G387" s="5">
        <v>2</v>
      </c>
      <c r="H387" s="5">
        <v>1</v>
      </c>
      <c r="I387" s="5" t="s">
        <v>2382</v>
      </c>
      <c r="J387" s="13">
        <v>1.166583041553749</v>
      </c>
      <c r="K387" s="5">
        <v>2014</v>
      </c>
      <c r="L387" s="5" t="s">
        <v>2072</v>
      </c>
      <c r="M387" s="5" t="str">
        <f t="shared" si="6"/>
        <v>N</v>
      </c>
    </row>
    <row r="388" spans="1:14" ht="12.75" customHeight="1" x14ac:dyDescent="0.25">
      <c r="A388" s="5" t="s">
        <v>2078</v>
      </c>
      <c r="B388" s="5" t="s">
        <v>531</v>
      </c>
      <c r="C388" s="5" t="s">
        <v>530</v>
      </c>
      <c r="D388" s="5" t="s">
        <v>360</v>
      </c>
      <c r="E388" s="5" t="s">
        <v>2194</v>
      </c>
      <c r="F388" s="5" t="s">
        <v>2283</v>
      </c>
      <c r="G388" s="5">
        <v>3</v>
      </c>
      <c r="H388" s="5">
        <v>2</v>
      </c>
      <c r="I388" s="5" t="s">
        <v>2386</v>
      </c>
      <c r="J388" s="13">
        <v>0.29659129595957606</v>
      </c>
      <c r="K388" s="5">
        <v>2006</v>
      </c>
      <c r="L388" s="5" t="s">
        <v>2078</v>
      </c>
      <c r="M388" s="5" t="str">
        <f t="shared" si="6"/>
        <v>N</v>
      </c>
    </row>
    <row r="389" spans="1:14" ht="12.75" customHeight="1" x14ac:dyDescent="0.25">
      <c r="A389" s="5" t="s">
        <v>2087</v>
      </c>
      <c r="B389" s="5" t="s">
        <v>1266</v>
      </c>
      <c r="C389" s="5" t="s">
        <v>1265</v>
      </c>
      <c r="D389" s="5" t="s">
        <v>1038</v>
      </c>
      <c r="E389" s="5" t="s">
        <v>2200</v>
      </c>
      <c r="F389" s="5" t="s">
        <v>2287</v>
      </c>
      <c r="G389" s="5">
        <v>2</v>
      </c>
      <c r="H389" s="5">
        <v>2</v>
      </c>
      <c r="I389" s="5" t="s">
        <v>2395</v>
      </c>
      <c r="J389" s="13">
        <v>0.81422141222389233</v>
      </c>
      <c r="K389" s="5">
        <v>2019</v>
      </c>
      <c r="L389" s="5" t="s">
        <v>2087</v>
      </c>
      <c r="M389" s="5" t="str">
        <f t="shared" si="6"/>
        <v>N</v>
      </c>
    </row>
    <row r="390" spans="1:14" ht="12.75" customHeight="1" x14ac:dyDescent="0.25">
      <c r="A390" s="5" t="s">
        <v>2089</v>
      </c>
      <c r="B390" s="5" t="s">
        <v>1266</v>
      </c>
      <c r="C390" s="5" t="s">
        <v>1265</v>
      </c>
      <c r="D390" s="5" t="s">
        <v>1038</v>
      </c>
      <c r="E390" s="5" t="s">
        <v>2202</v>
      </c>
      <c r="F390" s="5" t="s">
        <v>2288</v>
      </c>
      <c r="G390" s="5">
        <v>2</v>
      </c>
      <c r="H390" s="5">
        <v>1</v>
      </c>
      <c r="I390" s="5" t="s">
        <v>2396</v>
      </c>
      <c r="J390" s="13">
        <v>0.91140868776604567</v>
      </c>
      <c r="K390" s="5">
        <v>2019</v>
      </c>
      <c r="L390" s="5" t="s">
        <v>2089</v>
      </c>
      <c r="M390" s="5" t="str">
        <f t="shared" si="6"/>
        <v>N</v>
      </c>
    </row>
    <row r="391" spans="1:14" ht="12.75" customHeight="1" x14ac:dyDescent="0.25">
      <c r="A391" s="5" t="s">
        <v>2090</v>
      </c>
      <c r="B391" s="5" t="s">
        <v>954</v>
      </c>
      <c r="C391" s="5" t="s">
        <v>953</v>
      </c>
      <c r="D391" s="5" t="s">
        <v>620</v>
      </c>
      <c r="E391" s="5" t="s">
        <v>2203</v>
      </c>
      <c r="F391" s="5" t="s">
        <v>2289</v>
      </c>
      <c r="G391" s="5">
        <v>2</v>
      </c>
      <c r="H391" s="5">
        <v>1</v>
      </c>
      <c r="I391" s="5" t="s">
        <v>2397</v>
      </c>
      <c r="J391" s="13">
        <v>2.9955583643574157</v>
      </c>
      <c r="K391" s="5">
        <v>2007</v>
      </c>
      <c r="L391" s="5" t="s">
        <v>2090</v>
      </c>
      <c r="M391" s="5" t="str">
        <f t="shared" si="6"/>
        <v>Y</v>
      </c>
      <c r="N391" s="5" t="s">
        <v>2703</v>
      </c>
    </row>
    <row r="392" spans="1:14" ht="12.75" customHeight="1" x14ac:dyDescent="0.25">
      <c r="A392" s="5" t="s">
        <v>2091</v>
      </c>
      <c r="B392" s="5" t="s">
        <v>888</v>
      </c>
      <c r="C392" s="5" t="s">
        <v>887</v>
      </c>
      <c r="D392" s="5" t="s">
        <v>620</v>
      </c>
      <c r="E392" s="5" t="s">
        <v>2204</v>
      </c>
      <c r="F392" s="5" t="s">
        <v>2290</v>
      </c>
      <c r="G392" s="5">
        <v>1</v>
      </c>
      <c r="H392" s="5">
        <v>2</v>
      </c>
      <c r="I392" s="5" t="s">
        <v>2398</v>
      </c>
      <c r="J392" s="13">
        <v>7.1138027456360584</v>
      </c>
      <c r="K392" s="5">
        <v>2014</v>
      </c>
      <c r="L392" s="5" t="s">
        <v>2091</v>
      </c>
      <c r="M392" s="5" t="str">
        <f t="shared" si="6"/>
        <v>Y</v>
      </c>
      <c r="N392" s="5" t="s">
        <v>2703</v>
      </c>
    </row>
    <row r="393" spans="1:14" ht="12.75" customHeight="1" x14ac:dyDescent="0.25">
      <c r="A393" s="5" t="s">
        <v>2097</v>
      </c>
      <c r="B393" s="5" t="s">
        <v>1300</v>
      </c>
      <c r="C393" s="5" t="s">
        <v>1299</v>
      </c>
      <c r="D393" s="5" t="s">
        <v>1038</v>
      </c>
      <c r="E393" s="5" t="s">
        <v>2207</v>
      </c>
      <c r="F393" s="5" t="s">
        <v>3341</v>
      </c>
      <c r="G393" s="5">
        <v>3</v>
      </c>
      <c r="H393" s="5">
        <v>3</v>
      </c>
      <c r="I393" s="5" t="s">
        <v>2403</v>
      </c>
      <c r="J393" s="13">
        <v>2.6496528429348847</v>
      </c>
      <c r="K393" s="5">
        <v>2017</v>
      </c>
      <c r="L393" s="5" t="s">
        <v>2097</v>
      </c>
      <c r="M393" s="5" t="str">
        <f t="shared" si="6"/>
        <v>Y</v>
      </c>
      <c r="N393" s="5" t="s">
        <v>2703</v>
      </c>
    </row>
    <row r="394" spans="1:14" ht="12.75" customHeight="1" x14ac:dyDescent="0.25">
      <c r="A394" s="5" t="s">
        <v>2107</v>
      </c>
      <c r="B394" s="5" t="s">
        <v>11</v>
      </c>
      <c r="C394" s="5" t="s">
        <v>570</v>
      </c>
      <c r="D394" s="5" t="s">
        <v>360</v>
      </c>
      <c r="E394" s="5" t="s">
        <v>2210</v>
      </c>
      <c r="F394" s="5" t="s">
        <v>2297</v>
      </c>
      <c r="G394" s="5">
        <v>2</v>
      </c>
      <c r="H394" s="5">
        <v>2</v>
      </c>
      <c r="I394" s="5" t="s">
        <v>2413</v>
      </c>
      <c r="J394" s="13">
        <v>1.7510052185986456</v>
      </c>
      <c r="K394" s="5">
        <v>2014</v>
      </c>
      <c r="L394" s="5" t="s">
        <v>2107</v>
      </c>
      <c r="M394" s="5" t="str">
        <f t="shared" si="6"/>
        <v>Y</v>
      </c>
      <c r="N394" s="5" t="s">
        <v>2703</v>
      </c>
    </row>
    <row r="395" spans="1:14" ht="12.75" customHeight="1" x14ac:dyDescent="0.25">
      <c r="A395" s="5" t="s">
        <v>2108</v>
      </c>
      <c r="B395" s="5" t="s">
        <v>11</v>
      </c>
      <c r="C395" s="5" t="s">
        <v>570</v>
      </c>
      <c r="D395" s="5" t="s">
        <v>360</v>
      </c>
      <c r="E395" s="5" t="s">
        <v>2211</v>
      </c>
      <c r="F395" s="5" t="s">
        <v>3339</v>
      </c>
      <c r="G395" s="5">
        <v>2</v>
      </c>
      <c r="H395" s="5">
        <v>3</v>
      </c>
      <c r="I395" s="5" t="s">
        <v>2414</v>
      </c>
      <c r="J395" s="13">
        <v>1.6447866019520736</v>
      </c>
      <c r="K395" s="5">
        <v>2014</v>
      </c>
      <c r="L395" s="5" t="s">
        <v>2108</v>
      </c>
      <c r="M395" s="5" t="str">
        <f t="shared" si="6"/>
        <v>Y</v>
      </c>
      <c r="N395" s="5" t="s">
        <v>2703</v>
      </c>
    </row>
    <row r="396" spans="1:14" ht="12.75" customHeight="1" x14ac:dyDescent="0.25">
      <c r="A396" s="5" t="s">
        <v>2110</v>
      </c>
      <c r="B396" s="5" t="s">
        <v>1536</v>
      </c>
      <c r="C396" s="5" t="s">
        <v>590</v>
      </c>
      <c r="D396" s="5" t="s">
        <v>620</v>
      </c>
      <c r="E396" s="5" t="s">
        <v>2212</v>
      </c>
      <c r="F396" s="5" t="s">
        <v>2298</v>
      </c>
      <c r="G396" s="5">
        <v>1</v>
      </c>
      <c r="H396" s="5">
        <v>2</v>
      </c>
      <c r="I396" s="5" t="s">
        <v>2416</v>
      </c>
      <c r="J396" s="13">
        <v>0.83326110723371005</v>
      </c>
      <c r="K396" s="5">
        <v>2012</v>
      </c>
      <c r="L396" s="5" t="s">
        <v>2110</v>
      </c>
      <c r="M396" s="5" t="str">
        <f t="shared" si="6"/>
        <v>N</v>
      </c>
    </row>
    <row r="397" spans="1:14" ht="12.75" customHeight="1" x14ac:dyDescent="0.25">
      <c r="A397" s="5" t="s">
        <v>2111</v>
      </c>
      <c r="B397" s="5" t="s">
        <v>1536</v>
      </c>
      <c r="C397" s="5" t="s">
        <v>590</v>
      </c>
      <c r="D397" s="5" t="s">
        <v>620</v>
      </c>
      <c r="E397" s="5" t="s">
        <v>2213</v>
      </c>
      <c r="F397" s="5" t="s">
        <v>2299</v>
      </c>
      <c r="G397" s="5">
        <v>1</v>
      </c>
      <c r="H397" s="5">
        <v>1</v>
      </c>
      <c r="I397" s="5" t="s">
        <v>2417</v>
      </c>
      <c r="J397" s="13">
        <v>0.65263176524724786</v>
      </c>
      <c r="K397" s="5">
        <v>2013</v>
      </c>
      <c r="L397" s="5" t="s">
        <v>2111</v>
      </c>
      <c r="M397" s="5" t="str">
        <f t="shared" ref="M397:M460" si="7">IF(OR(AND(D397=$W$15,OR(J397&lt;$W$16,J397&gt;$W$17)),AND(D397=$X$15,OR(J397&lt;$X$16,J397&gt;$X$17)),AND(D397=$Y$15,OR(J397&lt;$Y$16,J397&gt;$Y$17)),AND(D397=$Z$15,OR(J397&lt;$Z$16,J397&gt;$Z$17))),"Y","N")</f>
        <v>N</v>
      </c>
    </row>
    <row r="398" spans="1:14" ht="12.75" customHeight="1" x14ac:dyDescent="0.25">
      <c r="A398" s="5" t="s">
        <v>2112</v>
      </c>
      <c r="B398" s="5" t="s">
        <v>1536</v>
      </c>
      <c r="C398" s="5" t="s">
        <v>590</v>
      </c>
      <c r="D398" s="5" t="s">
        <v>620</v>
      </c>
      <c r="E398" s="5" t="s">
        <v>2214</v>
      </c>
      <c r="F398" s="5" t="s">
        <v>2300</v>
      </c>
      <c r="G398" s="5">
        <v>1</v>
      </c>
      <c r="H398" s="5">
        <v>2</v>
      </c>
      <c r="I398" s="5" t="s">
        <v>2418</v>
      </c>
      <c r="J398" s="13">
        <v>0.6412932113990818</v>
      </c>
      <c r="K398" s="5">
        <v>2013</v>
      </c>
      <c r="L398" s="5" t="s">
        <v>2112</v>
      </c>
      <c r="M398" s="5" t="str">
        <f t="shared" si="7"/>
        <v>N</v>
      </c>
    </row>
    <row r="399" spans="1:14" ht="12.75" customHeight="1" x14ac:dyDescent="0.25">
      <c r="A399" s="5" t="s">
        <v>2114</v>
      </c>
      <c r="B399" s="5" t="s">
        <v>9</v>
      </c>
      <c r="C399" s="5" t="s">
        <v>593</v>
      </c>
      <c r="D399" s="5" t="s">
        <v>360</v>
      </c>
      <c r="E399" s="5" t="s">
        <v>2216</v>
      </c>
      <c r="F399" s="5" t="s">
        <v>2301</v>
      </c>
      <c r="G399" s="5">
        <v>2</v>
      </c>
      <c r="H399" s="5">
        <v>2</v>
      </c>
      <c r="I399" s="5" t="s">
        <v>2420</v>
      </c>
      <c r="J399" s="13">
        <v>0.26005993808511341</v>
      </c>
      <c r="K399" s="5">
        <v>2014</v>
      </c>
      <c r="L399" s="5" t="s">
        <v>2114</v>
      </c>
      <c r="M399" s="5" t="str">
        <f t="shared" si="7"/>
        <v>N</v>
      </c>
    </row>
    <row r="400" spans="1:14" ht="12.75" customHeight="1" x14ac:dyDescent="0.25">
      <c r="A400" s="5" t="s">
        <v>2117</v>
      </c>
      <c r="B400" s="5" t="s">
        <v>9</v>
      </c>
      <c r="C400" s="5" t="s">
        <v>593</v>
      </c>
      <c r="D400" s="5" t="s">
        <v>360</v>
      </c>
      <c r="E400" s="5" t="s">
        <v>2218</v>
      </c>
      <c r="F400" s="5" t="s">
        <v>2303</v>
      </c>
      <c r="G400" s="5">
        <v>2</v>
      </c>
      <c r="H400" s="5">
        <v>1</v>
      </c>
      <c r="I400" s="5" t="s">
        <v>2423</v>
      </c>
      <c r="J400" s="13">
        <v>0.24614866034257121</v>
      </c>
      <c r="K400" s="5">
        <v>2014</v>
      </c>
      <c r="L400" s="5" t="s">
        <v>2117</v>
      </c>
      <c r="M400" s="5" t="str">
        <f t="shared" si="7"/>
        <v>N</v>
      </c>
    </row>
    <row r="401" spans="1:13" ht="12.75" customHeight="1" x14ac:dyDescent="0.25">
      <c r="A401" s="5" t="s">
        <v>2118</v>
      </c>
      <c r="B401" s="5" t="s">
        <v>9</v>
      </c>
      <c r="C401" s="5" t="s">
        <v>593</v>
      </c>
      <c r="D401" s="5" t="s">
        <v>360</v>
      </c>
      <c r="E401" s="5" t="s">
        <v>2219</v>
      </c>
      <c r="F401" s="5" t="s">
        <v>2304</v>
      </c>
      <c r="G401" s="5">
        <v>2</v>
      </c>
      <c r="H401" s="5">
        <v>2</v>
      </c>
      <c r="I401" s="5" t="s">
        <v>2424</v>
      </c>
      <c r="J401" s="13">
        <v>0.27505679203396138</v>
      </c>
      <c r="K401" s="5">
        <v>2014</v>
      </c>
      <c r="L401" s="5" t="s">
        <v>2118</v>
      </c>
      <c r="M401" s="5" t="str">
        <f t="shared" si="7"/>
        <v>N</v>
      </c>
    </row>
    <row r="402" spans="1:13" ht="12.75" customHeight="1" x14ac:dyDescent="0.25">
      <c r="A402" s="5" t="s">
        <v>2123</v>
      </c>
      <c r="B402" s="5" t="s">
        <v>9</v>
      </c>
      <c r="C402" s="5" t="s">
        <v>593</v>
      </c>
      <c r="D402" s="5" t="s">
        <v>360</v>
      </c>
      <c r="E402" s="5" t="s">
        <v>2223</v>
      </c>
      <c r="F402" s="5" t="s">
        <v>2306</v>
      </c>
      <c r="G402" s="5">
        <v>2</v>
      </c>
      <c r="H402" s="5">
        <v>2</v>
      </c>
      <c r="I402" s="5" t="s">
        <v>2429</v>
      </c>
      <c r="J402" s="13">
        <v>1.0001683107897477</v>
      </c>
      <c r="K402" s="5">
        <v>2014</v>
      </c>
      <c r="L402" s="5" t="s">
        <v>2123</v>
      </c>
      <c r="M402" s="5" t="str">
        <f t="shared" si="7"/>
        <v>N</v>
      </c>
    </row>
    <row r="403" spans="1:13" ht="12.75" customHeight="1" x14ac:dyDescent="0.25">
      <c r="A403" s="5" t="s">
        <v>2770</v>
      </c>
      <c r="B403" s="5" t="s">
        <v>847</v>
      </c>
      <c r="C403" s="5" t="s">
        <v>846</v>
      </c>
      <c r="D403" s="5" t="s">
        <v>620</v>
      </c>
      <c r="E403" s="5" t="s">
        <v>2781</v>
      </c>
      <c r="F403" s="5" t="s">
        <v>2780</v>
      </c>
      <c r="G403" s="5">
        <v>2</v>
      </c>
      <c r="H403" s="5">
        <v>1</v>
      </c>
      <c r="I403" s="13"/>
      <c r="J403" s="13">
        <v>0.63742536931561122</v>
      </c>
      <c r="K403" s="5">
        <v>2020</v>
      </c>
      <c r="L403" s="5" t="s">
        <v>2770</v>
      </c>
      <c r="M403" s="5" t="str">
        <f t="shared" si="7"/>
        <v>N</v>
      </c>
    </row>
    <row r="404" spans="1:13" ht="12.75" customHeight="1" x14ac:dyDescent="0.25">
      <c r="A404" s="5" t="s">
        <v>2771</v>
      </c>
      <c r="B404" s="5" t="s">
        <v>847</v>
      </c>
      <c r="C404" s="5" t="s">
        <v>846</v>
      </c>
      <c r="D404" s="5" t="s">
        <v>620</v>
      </c>
      <c r="E404" s="5" t="s">
        <v>2782</v>
      </c>
      <c r="F404" s="5" t="s">
        <v>2783</v>
      </c>
      <c r="G404" s="5">
        <v>2</v>
      </c>
      <c r="H404" s="5">
        <v>1</v>
      </c>
      <c r="I404" s="13"/>
      <c r="J404" s="13">
        <v>0.9657470994881675</v>
      </c>
      <c r="K404" s="5">
        <v>2020</v>
      </c>
      <c r="L404" s="5" t="s">
        <v>2771</v>
      </c>
      <c r="M404" s="5" t="str">
        <f t="shared" si="7"/>
        <v>N</v>
      </c>
    </row>
    <row r="405" spans="1:13" ht="12.75" customHeight="1" x14ac:dyDescent="0.25">
      <c r="A405" s="5" t="s">
        <v>2772</v>
      </c>
      <c r="B405" s="5" t="s">
        <v>847</v>
      </c>
      <c r="C405" s="5" t="s">
        <v>846</v>
      </c>
      <c r="D405" s="5" t="s">
        <v>620</v>
      </c>
      <c r="E405" s="5" t="s">
        <v>2784</v>
      </c>
      <c r="F405" s="5" t="s">
        <v>2785</v>
      </c>
      <c r="G405" s="5">
        <v>2</v>
      </c>
      <c r="H405" s="5">
        <v>1</v>
      </c>
      <c r="I405" s="13"/>
      <c r="J405" s="13">
        <v>0.48095774729353241</v>
      </c>
      <c r="K405" s="5">
        <v>2020</v>
      </c>
      <c r="L405" s="5" t="s">
        <v>2772</v>
      </c>
      <c r="M405" s="5" t="str">
        <f t="shared" si="7"/>
        <v>N</v>
      </c>
    </row>
    <row r="406" spans="1:13" ht="12.75" customHeight="1" x14ac:dyDescent="0.25">
      <c r="A406" s="5" t="s">
        <v>2773</v>
      </c>
      <c r="B406" s="5" t="s">
        <v>847</v>
      </c>
      <c r="C406" s="5" t="s">
        <v>846</v>
      </c>
      <c r="D406" s="5" t="s">
        <v>620</v>
      </c>
      <c r="E406" s="5" t="s">
        <v>2786</v>
      </c>
      <c r="F406" s="5" t="s">
        <v>2787</v>
      </c>
      <c r="G406" s="5">
        <v>2</v>
      </c>
      <c r="H406" s="5">
        <v>1</v>
      </c>
      <c r="I406" s="13"/>
      <c r="J406" s="13">
        <v>0.70000000450011091</v>
      </c>
      <c r="K406" s="5">
        <v>2020</v>
      </c>
      <c r="L406" s="5" t="s">
        <v>2773</v>
      </c>
      <c r="M406" s="5" t="str">
        <f t="shared" si="7"/>
        <v>N</v>
      </c>
    </row>
    <row r="407" spans="1:13" ht="12.75" customHeight="1" x14ac:dyDescent="0.25">
      <c r="A407" s="5" t="s">
        <v>2774</v>
      </c>
      <c r="B407" s="5" t="s">
        <v>847</v>
      </c>
      <c r="C407" s="5" t="s">
        <v>846</v>
      </c>
      <c r="D407" s="5" t="s">
        <v>620</v>
      </c>
      <c r="E407" s="5" t="s">
        <v>2788</v>
      </c>
      <c r="F407" s="5" t="s">
        <v>2789</v>
      </c>
      <c r="G407" s="5">
        <v>2</v>
      </c>
      <c r="H407" s="5">
        <v>1</v>
      </c>
      <c r="I407" s="13"/>
      <c r="J407" s="13">
        <v>0.73221167234680207</v>
      </c>
      <c r="K407" s="5">
        <v>2020</v>
      </c>
      <c r="L407" s="5" t="s">
        <v>2774</v>
      </c>
      <c r="M407" s="5" t="str">
        <f t="shared" si="7"/>
        <v>N</v>
      </c>
    </row>
    <row r="408" spans="1:13" ht="12.75" customHeight="1" x14ac:dyDescent="0.25">
      <c r="A408" s="5" t="s">
        <v>2775</v>
      </c>
      <c r="B408" s="5" t="s">
        <v>847</v>
      </c>
      <c r="C408" s="5" t="s">
        <v>846</v>
      </c>
      <c r="D408" s="5" t="s">
        <v>620</v>
      </c>
      <c r="E408" s="5" t="s">
        <v>2791</v>
      </c>
      <c r="F408" s="5" t="s">
        <v>2790</v>
      </c>
      <c r="G408" s="5">
        <v>2</v>
      </c>
      <c r="H408" s="5">
        <v>1</v>
      </c>
      <c r="I408" s="13"/>
      <c r="J408" s="13">
        <v>0.57594995532095961</v>
      </c>
      <c r="K408" s="5">
        <v>2020</v>
      </c>
      <c r="L408" s="5" t="s">
        <v>2775</v>
      </c>
      <c r="M408" s="5" t="str">
        <f t="shared" si="7"/>
        <v>N</v>
      </c>
    </row>
    <row r="409" spans="1:13" ht="12.75" customHeight="1" x14ac:dyDescent="0.25">
      <c r="A409" s="5" t="s">
        <v>2776</v>
      </c>
      <c r="B409" s="5" t="s">
        <v>847</v>
      </c>
      <c r="C409" s="5" t="s">
        <v>846</v>
      </c>
      <c r="D409" s="5" t="s">
        <v>620</v>
      </c>
      <c r="E409" s="5" t="s">
        <v>2792</v>
      </c>
      <c r="F409" s="5" t="s">
        <v>2793</v>
      </c>
      <c r="G409" s="5">
        <v>2</v>
      </c>
      <c r="H409" s="5">
        <v>1</v>
      </c>
      <c r="I409" s="13"/>
      <c r="J409" s="13">
        <v>0.70551041068773357</v>
      </c>
      <c r="K409" s="5">
        <v>2020</v>
      </c>
      <c r="L409" s="5" t="s">
        <v>2776</v>
      </c>
      <c r="M409" s="5" t="str">
        <f t="shared" si="7"/>
        <v>N</v>
      </c>
    </row>
    <row r="410" spans="1:13" ht="12.75" customHeight="1" x14ac:dyDescent="0.25">
      <c r="A410" s="5" t="s">
        <v>2777</v>
      </c>
      <c r="B410" s="5" t="s">
        <v>847</v>
      </c>
      <c r="C410" s="5" t="s">
        <v>846</v>
      </c>
      <c r="D410" s="5" t="s">
        <v>620</v>
      </c>
      <c r="E410" s="5" t="s">
        <v>2794</v>
      </c>
      <c r="F410" s="5" t="s">
        <v>2795</v>
      </c>
      <c r="G410" s="5">
        <v>2</v>
      </c>
      <c r="H410" s="5">
        <v>1</v>
      </c>
      <c r="I410" s="13"/>
      <c r="J410" s="13">
        <v>0.5804982210406574</v>
      </c>
      <c r="K410" s="5">
        <v>2020</v>
      </c>
      <c r="L410" s="5" t="s">
        <v>2777</v>
      </c>
      <c r="M410" s="5" t="str">
        <f t="shared" si="7"/>
        <v>N</v>
      </c>
    </row>
    <row r="411" spans="1:13" ht="12.75" customHeight="1" x14ac:dyDescent="0.25">
      <c r="A411" s="5" t="s">
        <v>2778</v>
      </c>
      <c r="B411" s="5" t="s">
        <v>847</v>
      </c>
      <c r="C411" s="5" t="s">
        <v>846</v>
      </c>
      <c r="D411" s="5" t="s">
        <v>620</v>
      </c>
      <c r="E411" s="5" t="s">
        <v>2797</v>
      </c>
      <c r="F411" s="5" t="s">
        <v>2796</v>
      </c>
      <c r="G411" s="5">
        <v>2</v>
      </c>
      <c r="H411" s="5">
        <v>1</v>
      </c>
      <c r="I411" s="13"/>
      <c r="J411" s="13">
        <v>0.70000003650793774</v>
      </c>
      <c r="K411" s="5">
        <v>2020</v>
      </c>
      <c r="L411" s="5" t="s">
        <v>2778</v>
      </c>
      <c r="M411" s="5" t="str">
        <f t="shared" si="7"/>
        <v>N</v>
      </c>
    </row>
    <row r="412" spans="1:13" ht="12.75" customHeight="1" x14ac:dyDescent="0.25">
      <c r="A412" s="5" t="s">
        <v>2779</v>
      </c>
      <c r="B412" s="5" t="s">
        <v>847</v>
      </c>
      <c r="C412" s="5" t="s">
        <v>846</v>
      </c>
      <c r="D412" s="5" t="s">
        <v>620</v>
      </c>
      <c r="E412" s="5" t="s">
        <v>2799</v>
      </c>
      <c r="F412" s="5" t="s">
        <v>2798</v>
      </c>
      <c r="G412" s="5">
        <v>2</v>
      </c>
      <c r="H412" s="5">
        <v>1</v>
      </c>
      <c r="I412" s="13"/>
      <c r="J412" s="13">
        <v>0.77905858719603616</v>
      </c>
      <c r="K412" s="5">
        <v>2020</v>
      </c>
      <c r="L412" s="5" t="s">
        <v>2779</v>
      </c>
      <c r="M412" s="5" t="str">
        <f t="shared" si="7"/>
        <v>N</v>
      </c>
    </row>
    <row r="413" spans="1:13" ht="12.75" customHeight="1" x14ac:dyDescent="0.25">
      <c r="A413" s="5" t="s">
        <v>2800</v>
      </c>
      <c r="B413" s="5" t="s">
        <v>1124</v>
      </c>
      <c r="C413" s="5" t="s">
        <v>1123</v>
      </c>
      <c r="D413" s="5" t="s">
        <v>1038</v>
      </c>
      <c r="E413" s="5" t="s">
        <v>2847</v>
      </c>
      <c r="F413" s="5" t="s">
        <v>2848</v>
      </c>
      <c r="G413" s="5">
        <v>3</v>
      </c>
      <c r="H413" s="5">
        <v>1</v>
      </c>
      <c r="I413" s="5" t="s">
        <v>2849</v>
      </c>
      <c r="J413" s="13">
        <v>0.61186535594803981</v>
      </c>
      <c r="K413" s="5">
        <v>2019</v>
      </c>
      <c r="L413" s="5" t="s">
        <v>2800</v>
      </c>
      <c r="M413" s="5" t="str">
        <f t="shared" si="7"/>
        <v>N</v>
      </c>
    </row>
    <row r="414" spans="1:13" ht="12.75" customHeight="1" x14ac:dyDescent="0.25">
      <c r="A414" s="5" t="s">
        <v>2801</v>
      </c>
      <c r="B414" s="5" t="s">
        <v>1124</v>
      </c>
      <c r="C414" s="5" t="s">
        <v>1123</v>
      </c>
      <c r="D414" s="5" t="s">
        <v>1038</v>
      </c>
      <c r="E414" s="5" t="s">
        <v>2850</v>
      </c>
      <c r="F414" s="5" t="s">
        <v>2896</v>
      </c>
      <c r="G414" s="5">
        <v>3</v>
      </c>
      <c r="H414" s="5">
        <v>2</v>
      </c>
      <c r="I414" s="5" t="s">
        <v>2941</v>
      </c>
      <c r="J414" s="13">
        <v>0.47241086014591205</v>
      </c>
      <c r="K414" s="5">
        <v>2019</v>
      </c>
      <c r="L414" s="5" t="s">
        <v>2801</v>
      </c>
      <c r="M414" s="5" t="str">
        <f t="shared" si="7"/>
        <v>N</v>
      </c>
    </row>
    <row r="415" spans="1:13" ht="12.75" customHeight="1" x14ac:dyDescent="0.25">
      <c r="A415" s="5" t="s">
        <v>2802</v>
      </c>
      <c r="B415" s="5" t="s">
        <v>1124</v>
      </c>
      <c r="C415" s="5" t="s">
        <v>1123</v>
      </c>
      <c r="D415" s="5" t="s">
        <v>1038</v>
      </c>
      <c r="E415" s="5" t="s">
        <v>2851</v>
      </c>
      <c r="F415" s="5" t="s">
        <v>2897</v>
      </c>
      <c r="G415" s="5">
        <v>3</v>
      </c>
      <c r="H415" s="5">
        <v>2</v>
      </c>
      <c r="I415" s="5" t="s">
        <v>2942</v>
      </c>
      <c r="J415" s="13">
        <v>0.69501316464862339</v>
      </c>
      <c r="K415" s="5">
        <v>2019</v>
      </c>
      <c r="L415" s="5" t="s">
        <v>2802</v>
      </c>
      <c r="M415" s="5" t="str">
        <f t="shared" si="7"/>
        <v>N</v>
      </c>
    </row>
    <row r="416" spans="1:13" ht="12.75" customHeight="1" x14ac:dyDescent="0.25">
      <c r="A416" s="5" t="s">
        <v>2803</v>
      </c>
      <c r="B416" s="5" t="s">
        <v>1124</v>
      </c>
      <c r="C416" s="5" t="s">
        <v>1123</v>
      </c>
      <c r="D416" s="5" t="s">
        <v>1038</v>
      </c>
      <c r="E416" s="5" t="s">
        <v>2852</v>
      </c>
      <c r="F416" s="5" t="s">
        <v>2898</v>
      </c>
      <c r="G416" s="5">
        <v>3</v>
      </c>
      <c r="H416" s="5">
        <v>1</v>
      </c>
      <c r="I416" s="5" t="s">
        <v>2943</v>
      </c>
      <c r="J416" s="13">
        <v>0.55903797109087372</v>
      </c>
      <c r="K416" s="5">
        <v>2019</v>
      </c>
      <c r="L416" s="5" t="s">
        <v>2803</v>
      </c>
      <c r="M416" s="5" t="str">
        <f t="shared" si="7"/>
        <v>N</v>
      </c>
    </row>
    <row r="417" spans="1:14" ht="12.75" customHeight="1" x14ac:dyDescent="0.25">
      <c r="A417" s="5" t="s">
        <v>2804</v>
      </c>
      <c r="B417" s="5" t="s">
        <v>1124</v>
      </c>
      <c r="C417" s="5" t="s">
        <v>1123</v>
      </c>
      <c r="D417" s="5" t="s">
        <v>1038</v>
      </c>
      <c r="E417" s="5" t="s">
        <v>2853</v>
      </c>
      <c r="F417" s="5" t="s">
        <v>2899</v>
      </c>
      <c r="G417" s="5">
        <v>3</v>
      </c>
      <c r="H417" s="5">
        <v>2</v>
      </c>
      <c r="I417" s="5" t="s">
        <v>2944</v>
      </c>
      <c r="J417" s="13">
        <v>0.47069610360637315</v>
      </c>
      <c r="K417" s="5">
        <v>2019</v>
      </c>
      <c r="L417" s="5" t="s">
        <v>2804</v>
      </c>
      <c r="M417" s="5" t="str">
        <f t="shared" si="7"/>
        <v>N</v>
      </c>
    </row>
    <row r="418" spans="1:14" ht="12.75" customHeight="1" x14ac:dyDescent="0.25">
      <c r="A418" s="5" t="s">
        <v>2805</v>
      </c>
      <c r="B418" s="5" t="s">
        <v>1124</v>
      </c>
      <c r="C418" s="5" t="s">
        <v>1123</v>
      </c>
      <c r="D418" s="5" t="s">
        <v>1038</v>
      </c>
      <c r="E418" s="5" t="s">
        <v>2854</v>
      </c>
      <c r="F418" s="5" t="s">
        <v>2900</v>
      </c>
      <c r="G418" s="5">
        <v>3</v>
      </c>
      <c r="H418" s="5">
        <v>2</v>
      </c>
      <c r="I418" s="5" t="s">
        <v>2945</v>
      </c>
      <c r="J418" s="13">
        <v>0.60063528255041376</v>
      </c>
      <c r="K418" s="5">
        <v>2019</v>
      </c>
      <c r="L418" s="5" t="s">
        <v>2805</v>
      </c>
      <c r="M418" s="5" t="str">
        <f t="shared" si="7"/>
        <v>N</v>
      </c>
    </row>
    <row r="419" spans="1:14" ht="12.75" customHeight="1" x14ac:dyDescent="0.25">
      <c r="A419" s="5" t="s">
        <v>2806</v>
      </c>
      <c r="B419" s="5" t="s">
        <v>1124</v>
      </c>
      <c r="C419" s="5" t="s">
        <v>1123</v>
      </c>
      <c r="D419" s="5" t="s">
        <v>1038</v>
      </c>
      <c r="E419" s="5" t="s">
        <v>2855</v>
      </c>
      <c r="F419" s="5" t="s">
        <v>2901</v>
      </c>
      <c r="G419" s="5">
        <v>3</v>
      </c>
      <c r="H419" s="5">
        <v>2</v>
      </c>
      <c r="I419" s="5" t="s">
        <v>2946</v>
      </c>
      <c r="J419" s="13">
        <v>0.43984901944734467</v>
      </c>
      <c r="K419" s="5">
        <v>2019</v>
      </c>
      <c r="L419" s="5" t="s">
        <v>2806</v>
      </c>
      <c r="M419" s="5" t="str">
        <f t="shared" si="7"/>
        <v>N</v>
      </c>
    </row>
    <row r="420" spans="1:14" ht="12.75" customHeight="1" x14ac:dyDescent="0.25">
      <c r="A420" s="5" t="s">
        <v>2807</v>
      </c>
      <c r="B420" s="5" t="s">
        <v>1124</v>
      </c>
      <c r="C420" s="5" t="s">
        <v>1123</v>
      </c>
      <c r="D420" s="5" t="s">
        <v>1038</v>
      </c>
      <c r="E420" s="5" t="s">
        <v>2856</v>
      </c>
      <c r="F420" s="5" t="s">
        <v>2902</v>
      </c>
      <c r="G420" s="5">
        <v>3</v>
      </c>
      <c r="H420" s="5">
        <v>2</v>
      </c>
      <c r="I420" s="5" t="s">
        <v>2947</v>
      </c>
      <c r="J420" s="13">
        <v>0.37628806817621596</v>
      </c>
      <c r="K420" s="5">
        <v>2019</v>
      </c>
      <c r="L420" s="5" t="s">
        <v>2807</v>
      </c>
      <c r="M420" s="5" t="str">
        <f t="shared" si="7"/>
        <v>Y</v>
      </c>
      <c r="N420" s="5" t="s">
        <v>2678</v>
      </c>
    </row>
    <row r="421" spans="1:14" ht="12.75" customHeight="1" x14ac:dyDescent="0.25">
      <c r="A421" s="5" t="s">
        <v>2808</v>
      </c>
      <c r="B421" s="5" t="s">
        <v>1124</v>
      </c>
      <c r="C421" s="5" t="s">
        <v>1123</v>
      </c>
      <c r="D421" s="5" t="s">
        <v>1038</v>
      </c>
      <c r="E421" s="5" t="s">
        <v>2857</v>
      </c>
      <c r="F421" s="5" t="s">
        <v>2903</v>
      </c>
      <c r="G421" s="5">
        <v>3</v>
      </c>
      <c r="H421" s="5">
        <v>1</v>
      </c>
      <c r="I421" s="5" t="s">
        <v>2948</v>
      </c>
      <c r="J421" s="13">
        <v>0.4556123738412885</v>
      </c>
      <c r="K421" s="5">
        <v>2019</v>
      </c>
      <c r="L421" s="5" t="s">
        <v>2808</v>
      </c>
      <c r="M421" s="5" t="str">
        <f t="shared" si="7"/>
        <v>N</v>
      </c>
    </row>
    <row r="422" spans="1:14" ht="12.75" customHeight="1" x14ac:dyDescent="0.25">
      <c r="A422" s="5" t="s">
        <v>2809</v>
      </c>
      <c r="B422" s="5" t="s">
        <v>1124</v>
      </c>
      <c r="C422" s="5" t="s">
        <v>1123</v>
      </c>
      <c r="D422" s="5" t="s">
        <v>1038</v>
      </c>
      <c r="E422" s="5" t="s">
        <v>2858</v>
      </c>
      <c r="F422" s="5" t="s">
        <v>2904</v>
      </c>
      <c r="G422" s="5">
        <v>3</v>
      </c>
      <c r="H422" s="5">
        <v>2</v>
      </c>
      <c r="I422" s="5" t="s">
        <v>2949</v>
      </c>
      <c r="J422" s="13">
        <v>0.40318107945551634</v>
      </c>
      <c r="K422" s="5">
        <v>2019</v>
      </c>
      <c r="L422" s="5" t="s">
        <v>2809</v>
      </c>
      <c r="M422" s="5" t="str">
        <f t="shared" si="7"/>
        <v>N</v>
      </c>
    </row>
    <row r="423" spans="1:14" ht="12.75" customHeight="1" x14ac:dyDescent="0.25">
      <c r="A423" s="5" t="s">
        <v>2810</v>
      </c>
      <c r="B423" s="5" t="s">
        <v>1124</v>
      </c>
      <c r="C423" s="5" t="s">
        <v>1123</v>
      </c>
      <c r="D423" s="5" t="s">
        <v>1038</v>
      </c>
      <c r="E423" s="5" t="s">
        <v>2859</v>
      </c>
      <c r="F423" s="5" t="s">
        <v>2905</v>
      </c>
      <c r="G423" s="5">
        <v>3</v>
      </c>
      <c r="H423" s="5">
        <v>2</v>
      </c>
      <c r="I423" s="5" t="s">
        <v>2950</v>
      </c>
      <c r="J423" s="13">
        <v>0.5255237220104817</v>
      </c>
      <c r="K423" s="5">
        <v>2019</v>
      </c>
      <c r="L423" s="5" t="s">
        <v>2810</v>
      </c>
      <c r="M423" s="5" t="str">
        <f t="shared" si="7"/>
        <v>N</v>
      </c>
    </row>
    <row r="424" spans="1:14" ht="12.75" customHeight="1" x14ac:dyDescent="0.25">
      <c r="A424" s="5" t="s">
        <v>2811</v>
      </c>
      <c r="B424" s="5" t="s">
        <v>1124</v>
      </c>
      <c r="C424" s="5" t="s">
        <v>1123</v>
      </c>
      <c r="D424" s="5" t="s">
        <v>1038</v>
      </c>
      <c r="E424" s="5" t="s">
        <v>2860</v>
      </c>
      <c r="F424" s="5" t="s">
        <v>2906</v>
      </c>
      <c r="G424" s="5">
        <v>3</v>
      </c>
      <c r="H424" s="5">
        <v>2</v>
      </c>
      <c r="I424" s="5" t="s">
        <v>2951</v>
      </c>
      <c r="J424" s="13">
        <v>0.74788512976730515</v>
      </c>
      <c r="K424" s="5">
        <v>2019</v>
      </c>
      <c r="L424" s="5" t="s">
        <v>2811</v>
      </c>
      <c r="M424" s="5" t="str">
        <f t="shared" si="7"/>
        <v>N</v>
      </c>
    </row>
    <row r="425" spans="1:14" ht="12.75" customHeight="1" x14ac:dyDescent="0.25">
      <c r="A425" s="5" t="s">
        <v>2812</v>
      </c>
      <c r="B425" s="5" t="s">
        <v>1124</v>
      </c>
      <c r="C425" s="5" t="s">
        <v>1123</v>
      </c>
      <c r="D425" s="5" t="s">
        <v>1038</v>
      </c>
      <c r="E425" s="5" t="s">
        <v>2861</v>
      </c>
      <c r="F425" s="5" t="s">
        <v>2907</v>
      </c>
      <c r="G425" s="5">
        <v>3</v>
      </c>
      <c r="H425" s="5">
        <v>2</v>
      </c>
      <c r="I425" s="5" t="s">
        <v>2952</v>
      </c>
      <c r="J425" s="13">
        <v>0.40989643810712334</v>
      </c>
      <c r="K425" s="5">
        <v>2019</v>
      </c>
      <c r="L425" s="5" t="s">
        <v>2812</v>
      </c>
      <c r="M425" s="5" t="str">
        <f t="shared" si="7"/>
        <v>N</v>
      </c>
    </row>
    <row r="426" spans="1:14" ht="12.75" customHeight="1" x14ac:dyDescent="0.25">
      <c r="A426" s="5" t="s">
        <v>2813</v>
      </c>
      <c r="B426" s="5" t="s">
        <v>1124</v>
      </c>
      <c r="C426" s="5" t="s">
        <v>1123</v>
      </c>
      <c r="D426" s="5" t="s">
        <v>1038</v>
      </c>
      <c r="E426" s="5" t="s">
        <v>2862</v>
      </c>
      <c r="F426" s="5" t="s">
        <v>2908</v>
      </c>
      <c r="G426" s="5">
        <v>3</v>
      </c>
      <c r="H426" s="5">
        <v>2</v>
      </c>
      <c r="I426" s="5" t="s">
        <v>2942</v>
      </c>
      <c r="J426" s="13">
        <v>0.93806388690010123</v>
      </c>
      <c r="K426" s="5">
        <v>2019</v>
      </c>
      <c r="L426" s="5" t="s">
        <v>2813</v>
      </c>
      <c r="M426" s="5" t="str">
        <f t="shared" si="7"/>
        <v>N</v>
      </c>
    </row>
    <row r="427" spans="1:14" ht="12.75" customHeight="1" x14ac:dyDescent="0.25">
      <c r="A427" s="5" t="s">
        <v>2814</v>
      </c>
      <c r="B427" s="5" t="s">
        <v>1124</v>
      </c>
      <c r="C427" s="5" t="s">
        <v>1123</v>
      </c>
      <c r="D427" s="5" t="s">
        <v>1038</v>
      </c>
      <c r="E427" s="5" t="s">
        <v>2863</v>
      </c>
      <c r="F427" s="5" t="s">
        <v>2909</v>
      </c>
      <c r="G427" s="5">
        <v>3</v>
      </c>
      <c r="H427" s="5">
        <v>1</v>
      </c>
      <c r="I427" s="5" t="s">
        <v>2953</v>
      </c>
      <c r="J427" s="13">
        <v>0.54963028207046205</v>
      </c>
      <c r="K427" s="5">
        <v>2019</v>
      </c>
      <c r="L427" s="5" t="s">
        <v>2814</v>
      </c>
      <c r="M427" s="5" t="str">
        <f t="shared" si="7"/>
        <v>N</v>
      </c>
    </row>
    <row r="428" spans="1:14" ht="12.75" customHeight="1" x14ac:dyDescent="0.25">
      <c r="A428" s="5" t="s">
        <v>2815</v>
      </c>
      <c r="B428" s="5" t="s">
        <v>1124</v>
      </c>
      <c r="C428" s="5" t="s">
        <v>1123</v>
      </c>
      <c r="D428" s="5" t="s">
        <v>1038</v>
      </c>
      <c r="E428" s="5" t="s">
        <v>2864</v>
      </c>
      <c r="F428" s="5" t="s">
        <v>2910</v>
      </c>
      <c r="G428" s="5">
        <v>3</v>
      </c>
      <c r="H428" s="5">
        <v>2</v>
      </c>
      <c r="I428" s="5" t="s">
        <v>2947</v>
      </c>
      <c r="J428" s="13">
        <v>0.9153197311460991</v>
      </c>
      <c r="K428" s="5">
        <v>2019</v>
      </c>
      <c r="L428" s="5" t="s">
        <v>2815</v>
      </c>
      <c r="M428" s="5" t="str">
        <f t="shared" si="7"/>
        <v>N</v>
      </c>
    </row>
    <row r="429" spans="1:14" ht="12.75" customHeight="1" x14ac:dyDescent="0.25">
      <c r="A429" s="5" t="s">
        <v>2816</v>
      </c>
      <c r="B429" s="5" t="s">
        <v>1124</v>
      </c>
      <c r="C429" s="5" t="s">
        <v>1123</v>
      </c>
      <c r="D429" s="5" t="s">
        <v>1038</v>
      </c>
      <c r="E429" s="5" t="s">
        <v>2865</v>
      </c>
      <c r="F429" s="5" t="s">
        <v>2911</v>
      </c>
      <c r="G429" s="5">
        <v>3</v>
      </c>
      <c r="H429" s="5">
        <v>2</v>
      </c>
      <c r="I429" s="5" t="s">
        <v>2954</v>
      </c>
      <c r="J429" s="13">
        <v>0.68475792943366676</v>
      </c>
      <c r="K429" s="5">
        <v>2019</v>
      </c>
      <c r="L429" s="5" t="s">
        <v>2816</v>
      </c>
      <c r="M429" s="5" t="str">
        <f t="shared" si="7"/>
        <v>N</v>
      </c>
    </row>
    <row r="430" spans="1:14" ht="12.75" customHeight="1" x14ac:dyDescent="0.25">
      <c r="A430" s="5" t="s">
        <v>2817</v>
      </c>
      <c r="B430" s="5" t="s">
        <v>1124</v>
      </c>
      <c r="C430" s="5" t="s">
        <v>1123</v>
      </c>
      <c r="D430" s="5" t="s">
        <v>1038</v>
      </c>
      <c r="E430" s="5" t="s">
        <v>2866</v>
      </c>
      <c r="F430" s="5" t="s">
        <v>2912</v>
      </c>
      <c r="G430" s="5">
        <v>3</v>
      </c>
      <c r="H430" s="5">
        <v>2</v>
      </c>
      <c r="I430" s="5" t="s">
        <v>2955</v>
      </c>
      <c r="J430" s="13">
        <v>0.77816908056319378</v>
      </c>
      <c r="K430" s="5">
        <v>2019</v>
      </c>
      <c r="L430" s="5" t="s">
        <v>2817</v>
      </c>
      <c r="M430" s="5" t="str">
        <f t="shared" si="7"/>
        <v>N</v>
      </c>
    </row>
    <row r="431" spans="1:14" ht="12.75" customHeight="1" x14ac:dyDescent="0.25">
      <c r="A431" s="5" t="s">
        <v>2818</v>
      </c>
      <c r="B431" s="5" t="s">
        <v>1124</v>
      </c>
      <c r="C431" s="5" t="s">
        <v>1123</v>
      </c>
      <c r="D431" s="5" t="s">
        <v>1038</v>
      </c>
      <c r="E431" s="5" t="s">
        <v>2867</v>
      </c>
      <c r="F431" s="5" t="s">
        <v>2913</v>
      </c>
      <c r="G431" s="5">
        <v>3</v>
      </c>
      <c r="H431" s="5">
        <v>2</v>
      </c>
      <c r="I431" s="5" t="s">
        <v>2956</v>
      </c>
      <c r="J431" s="13">
        <v>0.51434665600068397</v>
      </c>
      <c r="K431" s="5">
        <v>2019</v>
      </c>
      <c r="L431" s="5" t="s">
        <v>2818</v>
      </c>
      <c r="M431" s="5" t="str">
        <f t="shared" si="7"/>
        <v>N</v>
      </c>
    </row>
    <row r="432" spans="1:14" ht="12.75" customHeight="1" x14ac:dyDescent="0.25">
      <c r="A432" s="5" t="s">
        <v>2819</v>
      </c>
      <c r="B432" s="5" t="s">
        <v>1124</v>
      </c>
      <c r="C432" s="5" t="s">
        <v>1123</v>
      </c>
      <c r="D432" s="5" t="s">
        <v>1038</v>
      </c>
      <c r="E432" s="5" t="s">
        <v>2868</v>
      </c>
      <c r="F432" s="5" t="s">
        <v>2914</v>
      </c>
      <c r="G432" s="5">
        <v>3</v>
      </c>
      <c r="H432" s="5">
        <v>1</v>
      </c>
      <c r="I432" s="5" t="s">
        <v>2957</v>
      </c>
      <c r="J432" s="13">
        <v>0.56345937331414242</v>
      </c>
      <c r="K432" s="5">
        <v>2019</v>
      </c>
      <c r="L432" s="5" t="s">
        <v>2819</v>
      </c>
      <c r="M432" s="5" t="str">
        <f t="shared" si="7"/>
        <v>N</v>
      </c>
    </row>
    <row r="433" spans="1:14" ht="12.75" customHeight="1" x14ac:dyDescent="0.25">
      <c r="A433" s="5" t="s">
        <v>2820</v>
      </c>
      <c r="B433" s="5" t="s">
        <v>1124</v>
      </c>
      <c r="C433" s="5" t="s">
        <v>1123</v>
      </c>
      <c r="D433" s="5" t="s">
        <v>1038</v>
      </c>
      <c r="E433" s="5" t="s">
        <v>2869</v>
      </c>
      <c r="F433" s="5" t="s">
        <v>2915</v>
      </c>
      <c r="G433" s="5">
        <v>3</v>
      </c>
      <c r="H433" s="5">
        <v>1</v>
      </c>
      <c r="I433" s="5" t="s">
        <v>2958</v>
      </c>
      <c r="J433" s="13">
        <v>0.48090797421962966</v>
      </c>
      <c r="K433" s="5">
        <v>2019</v>
      </c>
      <c r="L433" s="5" t="s">
        <v>2820</v>
      </c>
      <c r="M433" s="5" t="str">
        <f t="shared" si="7"/>
        <v>N</v>
      </c>
    </row>
    <row r="434" spans="1:14" ht="12.75" customHeight="1" x14ac:dyDescent="0.25">
      <c r="A434" s="5" t="s">
        <v>2821</v>
      </c>
      <c r="B434" s="5" t="s">
        <v>1124</v>
      </c>
      <c r="C434" s="5" t="s">
        <v>1123</v>
      </c>
      <c r="D434" s="5" t="s">
        <v>1038</v>
      </c>
      <c r="E434" s="5" t="s">
        <v>2870</v>
      </c>
      <c r="F434" s="5" t="s">
        <v>2916</v>
      </c>
      <c r="G434" s="5">
        <v>3</v>
      </c>
      <c r="H434" s="5">
        <v>2</v>
      </c>
      <c r="I434" s="5" t="s">
        <v>2959</v>
      </c>
      <c r="J434" s="13">
        <v>0.81231152378523674</v>
      </c>
      <c r="K434" s="5">
        <v>2019</v>
      </c>
      <c r="L434" s="5" t="s">
        <v>2821</v>
      </c>
      <c r="M434" s="5" t="str">
        <f t="shared" si="7"/>
        <v>N</v>
      </c>
    </row>
    <row r="435" spans="1:14" ht="12.75" customHeight="1" x14ac:dyDescent="0.25">
      <c r="A435" s="5" t="s">
        <v>2822</v>
      </c>
      <c r="B435" s="5" t="s">
        <v>1124</v>
      </c>
      <c r="C435" s="5" t="s">
        <v>1123</v>
      </c>
      <c r="D435" s="5" t="s">
        <v>1038</v>
      </c>
      <c r="E435" s="5" t="s">
        <v>2871</v>
      </c>
      <c r="F435" s="5" t="s">
        <v>2917</v>
      </c>
      <c r="G435" s="5">
        <v>3</v>
      </c>
      <c r="H435" s="5">
        <v>2</v>
      </c>
      <c r="I435" s="5" t="s">
        <v>2960</v>
      </c>
      <c r="J435" s="13">
        <v>0.64214530649452439</v>
      </c>
      <c r="K435" s="5">
        <v>2019</v>
      </c>
      <c r="L435" s="5" t="s">
        <v>2822</v>
      </c>
      <c r="M435" s="5" t="str">
        <f t="shared" si="7"/>
        <v>N</v>
      </c>
    </row>
    <row r="436" spans="1:14" ht="12.75" customHeight="1" x14ac:dyDescent="0.25">
      <c r="A436" s="5" t="s">
        <v>2823</v>
      </c>
      <c r="B436" s="5" t="s">
        <v>1124</v>
      </c>
      <c r="C436" s="5" t="s">
        <v>1123</v>
      </c>
      <c r="D436" s="5" t="s">
        <v>1038</v>
      </c>
      <c r="E436" s="5" t="s">
        <v>2872</v>
      </c>
      <c r="F436" s="5" t="s">
        <v>2918</v>
      </c>
      <c r="G436" s="5">
        <v>3</v>
      </c>
      <c r="H436" s="5">
        <v>1</v>
      </c>
      <c r="I436" s="5" t="s">
        <v>2961</v>
      </c>
      <c r="J436" s="13">
        <v>0.50611297878924544</v>
      </c>
      <c r="K436" s="5">
        <v>2019</v>
      </c>
      <c r="L436" s="5" t="s">
        <v>2823</v>
      </c>
      <c r="M436" s="5" t="str">
        <f t="shared" si="7"/>
        <v>N</v>
      </c>
    </row>
    <row r="437" spans="1:14" ht="12.75" customHeight="1" x14ac:dyDescent="0.25">
      <c r="A437" s="5" t="s">
        <v>2824</v>
      </c>
      <c r="B437" s="5" t="s">
        <v>1124</v>
      </c>
      <c r="C437" s="5" t="s">
        <v>1123</v>
      </c>
      <c r="D437" s="5" t="s">
        <v>1038</v>
      </c>
      <c r="E437" s="5" t="s">
        <v>2873</v>
      </c>
      <c r="F437" s="5" t="s">
        <v>2919</v>
      </c>
      <c r="G437" s="5">
        <v>3</v>
      </c>
      <c r="H437" s="5">
        <v>2</v>
      </c>
      <c r="I437" s="5" t="s">
        <v>2962</v>
      </c>
      <c r="J437" s="13">
        <v>0.54854402254359635</v>
      </c>
      <c r="K437" s="5">
        <v>2019</v>
      </c>
      <c r="L437" s="5" t="s">
        <v>2824</v>
      </c>
      <c r="M437" s="5" t="str">
        <f t="shared" si="7"/>
        <v>N</v>
      </c>
    </row>
    <row r="438" spans="1:14" ht="12.75" customHeight="1" x14ac:dyDescent="0.25">
      <c r="A438" s="5" t="s">
        <v>2826</v>
      </c>
      <c r="B438" s="5" t="s">
        <v>1124</v>
      </c>
      <c r="C438" s="5" t="s">
        <v>1123</v>
      </c>
      <c r="D438" s="5" t="s">
        <v>1038</v>
      </c>
      <c r="E438" s="5" t="s">
        <v>2875</v>
      </c>
      <c r="F438" s="5" t="s">
        <v>2920</v>
      </c>
      <c r="G438" s="5">
        <v>3</v>
      </c>
      <c r="H438" s="5">
        <v>2</v>
      </c>
      <c r="I438" s="5" t="s">
        <v>2951</v>
      </c>
      <c r="J438" s="13">
        <v>0.40315766798770952</v>
      </c>
      <c r="K438" s="5">
        <v>2019</v>
      </c>
      <c r="L438" s="5" t="s">
        <v>2826</v>
      </c>
      <c r="M438" s="5" t="str">
        <f t="shared" si="7"/>
        <v>N</v>
      </c>
    </row>
    <row r="439" spans="1:14" ht="12.75" customHeight="1" x14ac:dyDescent="0.25">
      <c r="A439" s="5" t="s">
        <v>2827</v>
      </c>
      <c r="B439" s="5" t="s">
        <v>1124</v>
      </c>
      <c r="C439" s="5" t="s">
        <v>1123</v>
      </c>
      <c r="D439" s="5" t="s">
        <v>1038</v>
      </c>
      <c r="E439" s="5" t="s">
        <v>2876</v>
      </c>
      <c r="F439" s="5" t="s">
        <v>2921</v>
      </c>
      <c r="G439" s="5">
        <v>3</v>
      </c>
      <c r="H439" s="5">
        <v>2</v>
      </c>
      <c r="I439" s="5" t="s">
        <v>2945</v>
      </c>
      <c r="J439" s="13">
        <v>0.39074081215342354</v>
      </c>
      <c r="K439" s="5">
        <v>2019</v>
      </c>
      <c r="L439" s="5" t="s">
        <v>2827</v>
      </c>
      <c r="M439" s="5" t="str">
        <f t="shared" si="7"/>
        <v>Y</v>
      </c>
      <c r="N439" s="5" t="s">
        <v>2678</v>
      </c>
    </row>
    <row r="440" spans="1:14" ht="12.75" customHeight="1" x14ac:dyDescent="0.25">
      <c r="A440" s="5" t="s">
        <v>2828</v>
      </c>
      <c r="B440" s="5" t="s">
        <v>1124</v>
      </c>
      <c r="C440" s="5" t="s">
        <v>1123</v>
      </c>
      <c r="D440" s="5" t="s">
        <v>1038</v>
      </c>
      <c r="E440" s="5" t="s">
        <v>2877</v>
      </c>
      <c r="F440" s="5" t="s">
        <v>2922</v>
      </c>
      <c r="G440" s="5">
        <v>3</v>
      </c>
      <c r="H440" s="5">
        <v>2</v>
      </c>
      <c r="I440" s="5" t="s">
        <v>2963</v>
      </c>
      <c r="J440" s="13">
        <v>0.60607623750802886</v>
      </c>
      <c r="K440" s="5">
        <v>2019</v>
      </c>
      <c r="L440" s="5" t="s">
        <v>2828</v>
      </c>
      <c r="M440" s="5" t="str">
        <f t="shared" si="7"/>
        <v>N</v>
      </c>
    </row>
    <row r="441" spans="1:14" ht="12.75" customHeight="1" x14ac:dyDescent="0.25">
      <c r="A441" s="5" t="s">
        <v>2829</v>
      </c>
      <c r="B441" s="5" t="s">
        <v>1124</v>
      </c>
      <c r="C441" s="5" t="s">
        <v>1123</v>
      </c>
      <c r="D441" s="5" t="s">
        <v>1038</v>
      </c>
      <c r="E441" s="5" t="s">
        <v>2878</v>
      </c>
      <c r="F441" s="5" t="s">
        <v>2923</v>
      </c>
      <c r="G441" s="5">
        <v>3</v>
      </c>
      <c r="H441" s="5">
        <v>1</v>
      </c>
      <c r="I441" s="5" t="s">
        <v>2964</v>
      </c>
      <c r="J441" s="13">
        <v>0.47593932309095621</v>
      </c>
      <c r="K441" s="5">
        <v>2019</v>
      </c>
      <c r="L441" s="5" t="s">
        <v>2829</v>
      </c>
      <c r="M441" s="5" t="str">
        <f t="shared" si="7"/>
        <v>N</v>
      </c>
    </row>
    <row r="442" spans="1:14" ht="12.75" customHeight="1" x14ac:dyDescent="0.25">
      <c r="A442" s="5" t="s">
        <v>2830</v>
      </c>
      <c r="B442" s="5" t="s">
        <v>1124</v>
      </c>
      <c r="C442" s="5" t="s">
        <v>1123</v>
      </c>
      <c r="D442" s="5" t="s">
        <v>1038</v>
      </c>
      <c r="E442" s="5" t="s">
        <v>2879</v>
      </c>
      <c r="F442" s="5" t="s">
        <v>2924</v>
      </c>
      <c r="G442" s="5">
        <v>3</v>
      </c>
      <c r="H442" s="5">
        <v>2</v>
      </c>
      <c r="I442" s="5" t="s">
        <v>2965</v>
      </c>
      <c r="J442" s="13">
        <v>0.50135524687389466</v>
      </c>
      <c r="K442" s="5">
        <v>2019</v>
      </c>
      <c r="L442" s="5" t="s">
        <v>2830</v>
      </c>
      <c r="M442" s="5" t="str">
        <f t="shared" si="7"/>
        <v>N</v>
      </c>
    </row>
    <row r="443" spans="1:14" ht="12.75" customHeight="1" x14ac:dyDescent="0.25">
      <c r="A443" s="5" t="s">
        <v>2831</v>
      </c>
      <c r="B443" s="5" t="s">
        <v>1124</v>
      </c>
      <c r="C443" s="5" t="s">
        <v>1123</v>
      </c>
      <c r="D443" s="5" t="s">
        <v>1038</v>
      </c>
      <c r="E443" s="5" t="s">
        <v>2880</v>
      </c>
      <c r="F443" s="5" t="s">
        <v>2925</v>
      </c>
      <c r="G443" s="5">
        <v>3</v>
      </c>
      <c r="H443" s="5">
        <v>2</v>
      </c>
      <c r="I443" s="5" t="s">
        <v>2960</v>
      </c>
      <c r="J443" s="13">
        <v>0.62992400851051245</v>
      </c>
      <c r="K443" s="5">
        <v>2019</v>
      </c>
      <c r="L443" s="5" t="s">
        <v>2831</v>
      </c>
      <c r="M443" s="5" t="str">
        <f t="shared" si="7"/>
        <v>N</v>
      </c>
    </row>
    <row r="444" spans="1:14" ht="12.75" customHeight="1" x14ac:dyDescent="0.25">
      <c r="A444" s="5" t="s">
        <v>2832</v>
      </c>
      <c r="B444" s="5" t="s">
        <v>1124</v>
      </c>
      <c r="C444" s="5" t="s">
        <v>1123</v>
      </c>
      <c r="D444" s="5" t="s">
        <v>1038</v>
      </c>
      <c r="E444" s="5" t="s">
        <v>2881</v>
      </c>
      <c r="F444" s="5" t="s">
        <v>2926</v>
      </c>
      <c r="G444" s="5">
        <v>3</v>
      </c>
      <c r="H444" s="5">
        <v>1</v>
      </c>
      <c r="I444" s="5" t="s">
        <v>2961</v>
      </c>
      <c r="J444" s="13">
        <v>0.65517027491220847</v>
      </c>
      <c r="K444" s="5">
        <v>2019</v>
      </c>
      <c r="L444" s="5" t="s">
        <v>2832</v>
      </c>
      <c r="M444" s="5" t="str">
        <f t="shared" si="7"/>
        <v>N</v>
      </c>
    </row>
    <row r="445" spans="1:14" ht="12.75" customHeight="1" x14ac:dyDescent="0.25">
      <c r="A445" s="5" t="s">
        <v>2833</v>
      </c>
      <c r="B445" s="5" t="s">
        <v>1124</v>
      </c>
      <c r="C445" s="5" t="s">
        <v>1123</v>
      </c>
      <c r="D445" s="5" t="s">
        <v>1038</v>
      </c>
      <c r="E445" s="5" t="s">
        <v>2882</v>
      </c>
      <c r="F445" s="5" t="s">
        <v>2927</v>
      </c>
      <c r="G445" s="5">
        <v>3</v>
      </c>
      <c r="H445" s="5">
        <v>2</v>
      </c>
      <c r="I445" s="5" t="s">
        <v>2955</v>
      </c>
      <c r="J445" s="13">
        <v>0.51402932169936733</v>
      </c>
      <c r="K445" s="5">
        <v>2019</v>
      </c>
      <c r="L445" s="5" t="s">
        <v>2833</v>
      </c>
      <c r="M445" s="5" t="str">
        <f t="shared" si="7"/>
        <v>N</v>
      </c>
    </row>
    <row r="446" spans="1:14" ht="12.75" customHeight="1" x14ac:dyDescent="0.25">
      <c r="A446" s="5" t="s">
        <v>2834</v>
      </c>
      <c r="B446" s="5" t="s">
        <v>1124</v>
      </c>
      <c r="C446" s="5" t="s">
        <v>1123</v>
      </c>
      <c r="D446" s="5" t="s">
        <v>1038</v>
      </c>
      <c r="E446" s="5" t="s">
        <v>2883</v>
      </c>
      <c r="F446" s="5" t="s">
        <v>2928</v>
      </c>
      <c r="G446" s="5">
        <v>3</v>
      </c>
      <c r="H446" s="5">
        <v>2</v>
      </c>
      <c r="I446" s="5" t="s">
        <v>2963</v>
      </c>
      <c r="J446" s="13">
        <v>0.40770132189708519</v>
      </c>
      <c r="K446" s="5">
        <v>2019</v>
      </c>
      <c r="L446" s="5" t="s">
        <v>2834</v>
      </c>
      <c r="M446" s="5" t="str">
        <f t="shared" si="7"/>
        <v>N</v>
      </c>
    </row>
    <row r="447" spans="1:14" ht="12.75" customHeight="1" x14ac:dyDescent="0.25">
      <c r="A447" s="5" t="s">
        <v>2835</v>
      </c>
      <c r="B447" s="5" t="s">
        <v>1124</v>
      </c>
      <c r="C447" s="5" t="s">
        <v>1123</v>
      </c>
      <c r="D447" s="5" t="s">
        <v>1038</v>
      </c>
      <c r="E447" s="5" t="s">
        <v>2884</v>
      </c>
      <c r="F447" s="5" t="s">
        <v>2929</v>
      </c>
      <c r="G447" s="5">
        <v>3</v>
      </c>
      <c r="H447" s="5">
        <v>1</v>
      </c>
      <c r="I447" s="5" t="s">
        <v>2966</v>
      </c>
      <c r="J447" s="13">
        <v>0.43240912295547107</v>
      </c>
      <c r="K447" s="5">
        <v>2019</v>
      </c>
      <c r="L447" s="5" t="s">
        <v>2835</v>
      </c>
      <c r="M447" s="5" t="str">
        <f t="shared" si="7"/>
        <v>N</v>
      </c>
    </row>
    <row r="448" spans="1:14" ht="12.75" customHeight="1" x14ac:dyDescent="0.25">
      <c r="A448" s="5" t="s">
        <v>2836</v>
      </c>
      <c r="B448" s="5" t="s">
        <v>1124</v>
      </c>
      <c r="C448" s="5" t="s">
        <v>1123</v>
      </c>
      <c r="D448" s="5" t="s">
        <v>1038</v>
      </c>
      <c r="E448" s="5" t="s">
        <v>2885</v>
      </c>
      <c r="F448" s="5" t="s">
        <v>2930</v>
      </c>
      <c r="G448" s="5">
        <v>3</v>
      </c>
      <c r="H448" s="5">
        <v>2</v>
      </c>
      <c r="I448" s="5" t="s">
        <v>2963</v>
      </c>
      <c r="J448" s="13">
        <v>0.4694798912702095</v>
      </c>
      <c r="K448" s="5">
        <v>2019</v>
      </c>
      <c r="L448" s="5" t="s">
        <v>2836</v>
      </c>
      <c r="M448" s="5" t="str">
        <f t="shared" si="7"/>
        <v>N</v>
      </c>
    </row>
    <row r="449" spans="1:21" ht="12.75" customHeight="1" x14ac:dyDescent="0.25">
      <c r="A449" s="5" t="s">
        <v>2837</v>
      </c>
      <c r="B449" s="5" t="s">
        <v>1124</v>
      </c>
      <c r="C449" s="5" t="s">
        <v>1123</v>
      </c>
      <c r="D449" s="5" t="s">
        <v>1038</v>
      </c>
      <c r="E449" s="5" t="s">
        <v>2886</v>
      </c>
      <c r="F449" s="5" t="s">
        <v>2931</v>
      </c>
      <c r="G449" s="5">
        <v>3</v>
      </c>
      <c r="H449" s="5">
        <v>2</v>
      </c>
      <c r="I449" s="5" t="s">
        <v>2950</v>
      </c>
      <c r="J449" s="13">
        <v>0.49602580036242316</v>
      </c>
      <c r="K449" s="5">
        <v>2019</v>
      </c>
      <c r="L449" s="5" t="s">
        <v>2837</v>
      </c>
      <c r="M449" s="5" t="str">
        <f t="shared" si="7"/>
        <v>N</v>
      </c>
    </row>
    <row r="450" spans="1:21" ht="12.75" customHeight="1" x14ac:dyDescent="0.25">
      <c r="A450" s="5" t="s">
        <v>2838</v>
      </c>
      <c r="B450" s="5" t="s">
        <v>1124</v>
      </c>
      <c r="C450" s="5" t="s">
        <v>1123</v>
      </c>
      <c r="D450" s="5" t="s">
        <v>1038</v>
      </c>
      <c r="E450" s="5" t="s">
        <v>2887</v>
      </c>
      <c r="F450" s="5" t="s">
        <v>2932</v>
      </c>
      <c r="G450" s="5">
        <v>3</v>
      </c>
      <c r="H450" s="5">
        <v>2</v>
      </c>
      <c r="I450" s="5" t="s">
        <v>2967</v>
      </c>
      <c r="J450" s="13">
        <v>0.59195994917824157</v>
      </c>
      <c r="K450" s="5">
        <v>2019</v>
      </c>
      <c r="L450" s="5" t="s">
        <v>2838</v>
      </c>
      <c r="M450" s="5" t="str">
        <f t="shared" si="7"/>
        <v>N</v>
      </c>
    </row>
    <row r="451" spans="1:21" ht="12.75" customHeight="1" x14ac:dyDescent="0.25">
      <c r="A451" s="5" t="s">
        <v>2839</v>
      </c>
      <c r="B451" s="5" t="s">
        <v>1124</v>
      </c>
      <c r="C451" s="5" t="s">
        <v>1123</v>
      </c>
      <c r="D451" s="5" t="s">
        <v>1038</v>
      </c>
      <c r="E451" s="5" t="s">
        <v>2888</v>
      </c>
      <c r="F451" s="5" t="s">
        <v>2933</v>
      </c>
      <c r="G451" s="5">
        <v>3</v>
      </c>
      <c r="H451" s="5">
        <v>1</v>
      </c>
      <c r="I451" s="5" t="s">
        <v>2961</v>
      </c>
      <c r="J451" s="13">
        <v>0.38088809496863801</v>
      </c>
      <c r="K451" s="5">
        <v>2019</v>
      </c>
      <c r="L451" s="5" t="s">
        <v>2839</v>
      </c>
      <c r="M451" s="5" t="str">
        <f t="shared" si="7"/>
        <v>Y</v>
      </c>
      <c r="N451" s="5" t="s">
        <v>2678</v>
      </c>
    </row>
    <row r="452" spans="1:21" ht="12.75" customHeight="1" x14ac:dyDescent="0.25">
      <c r="A452" s="5" t="s">
        <v>2840</v>
      </c>
      <c r="B452" s="5" t="s">
        <v>1124</v>
      </c>
      <c r="C452" s="5" t="s">
        <v>1123</v>
      </c>
      <c r="D452" s="5" t="s">
        <v>1038</v>
      </c>
      <c r="E452" s="5" t="s">
        <v>2889</v>
      </c>
      <c r="F452" s="5" t="s">
        <v>2934</v>
      </c>
      <c r="G452" s="5">
        <v>3</v>
      </c>
      <c r="H452" s="5">
        <v>2</v>
      </c>
      <c r="I452" s="5" t="s">
        <v>2960</v>
      </c>
      <c r="J452" s="13">
        <v>0.54555202344090881</v>
      </c>
      <c r="K452" s="5">
        <v>2019</v>
      </c>
      <c r="L452" s="5" t="s">
        <v>2840</v>
      </c>
      <c r="M452" s="5" t="str">
        <f t="shared" si="7"/>
        <v>N</v>
      </c>
    </row>
    <row r="453" spans="1:21" ht="12.75" customHeight="1" x14ac:dyDescent="0.25">
      <c r="A453" s="5" t="s">
        <v>2841</v>
      </c>
      <c r="B453" s="5" t="s">
        <v>1124</v>
      </c>
      <c r="C453" s="5" t="s">
        <v>1123</v>
      </c>
      <c r="D453" s="5" t="s">
        <v>1038</v>
      </c>
      <c r="E453" s="5" t="s">
        <v>2890</v>
      </c>
      <c r="F453" s="5" t="s">
        <v>2935</v>
      </c>
      <c r="G453" s="5">
        <v>3</v>
      </c>
      <c r="H453" s="5">
        <v>2</v>
      </c>
      <c r="I453" s="5" t="s">
        <v>2968</v>
      </c>
      <c r="J453" s="13">
        <v>0.50248290107130322</v>
      </c>
      <c r="K453" s="5">
        <v>2019</v>
      </c>
      <c r="L453" s="5" t="s">
        <v>2841</v>
      </c>
      <c r="M453" s="5" t="str">
        <f t="shared" si="7"/>
        <v>N</v>
      </c>
    </row>
    <row r="454" spans="1:21" ht="12.75" customHeight="1" x14ac:dyDescent="0.25">
      <c r="A454" s="5" t="s">
        <v>2842</v>
      </c>
      <c r="B454" s="5" t="s">
        <v>1124</v>
      </c>
      <c r="C454" s="5" t="s">
        <v>1123</v>
      </c>
      <c r="D454" s="5" t="s">
        <v>1038</v>
      </c>
      <c r="E454" s="5" t="s">
        <v>2891</v>
      </c>
      <c r="F454" s="5" t="s">
        <v>2936</v>
      </c>
      <c r="G454" s="5">
        <v>3</v>
      </c>
      <c r="H454" s="5">
        <v>2</v>
      </c>
      <c r="I454" s="5" t="s">
        <v>2965</v>
      </c>
      <c r="J454" s="13">
        <v>0.46036623506431584</v>
      </c>
      <c r="K454" s="5">
        <v>2019</v>
      </c>
      <c r="L454" s="5" t="s">
        <v>2842</v>
      </c>
      <c r="M454" s="5" t="str">
        <f t="shared" si="7"/>
        <v>N</v>
      </c>
    </row>
    <row r="455" spans="1:21" ht="12.75" customHeight="1" x14ac:dyDescent="0.25">
      <c r="A455" s="5" t="s">
        <v>2843</v>
      </c>
      <c r="B455" s="5" t="s">
        <v>1124</v>
      </c>
      <c r="C455" s="5" t="s">
        <v>1123</v>
      </c>
      <c r="D455" s="5" t="s">
        <v>1038</v>
      </c>
      <c r="E455" s="5" t="s">
        <v>2892</v>
      </c>
      <c r="F455" s="5" t="s">
        <v>2937</v>
      </c>
      <c r="G455" s="5">
        <v>3</v>
      </c>
      <c r="H455" s="5">
        <v>2</v>
      </c>
      <c r="I455" s="5" t="s">
        <v>2941</v>
      </c>
      <c r="J455" s="13">
        <v>0.39257201194642971</v>
      </c>
      <c r="K455" s="5">
        <v>2019</v>
      </c>
      <c r="L455" s="5" t="s">
        <v>2843</v>
      </c>
      <c r="M455" s="5" t="str">
        <f t="shared" si="7"/>
        <v>Y</v>
      </c>
      <c r="N455" s="5" t="s">
        <v>2678</v>
      </c>
    </row>
    <row r="456" spans="1:21" ht="12.75" customHeight="1" x14ac:dyDescent="0.25">
      <c r="A456" s="5" t="s">
        <v>2844</v>
      </c>
      <c r="B456" s="5" t="s">
        <v>1124</v>
      </c>
      <c r="C456" s="5" t="s">
        <v>1123</v>
      </c>
      <c r="D456" s="5" t="s">
        <v>1038</v>
      </c>
      <c r="E456" s="5" t="s">
        <v>2893</v>
      </c>
      <c r="F456" s="5" t="s">
        <v>2938</v>
      </c>
      <c r="G456" s="5">
        <v>3</v>
      </c>
      <c r="H456" s="5">
        <v>1</v>
      </c>
      <c r="I456" s="5" t="s">
        <v>2969</v>
      </c>
      <c r="J456" s="13">
        <v>0.39235975988580613</v>
      </c>
      <c r="K456" s="5">
        <v>2019</v>
      </c>
      <c r="L456" s="5" t="s">
        <v>2844</v>
      </c>
      <c r="M456" s="5" t="str">
        <f t="shared" si="7"/>
        <v>Y</v>
      </c>
      <c r="N456" s="5" t="s">
        <v>2678</v>
      </c>
    </row>
    <row r="457" spans="1:21" ht="12.75" customHeight="1" x14ac:dyDescent="0.25">
      <c r="A457" s="5" t="s">
        <v>2845</v>
      </c>
      <c r="B457" s="5" t="s">
        <v>1124</v>
      </c>
      <c r="C457" s="5" t="s">
        <v>1123</v>
      </c>
      <c r="D457" s="5" t="s">
        <v>1038</v>
      </c>
      <c r="E457" s="5" t="s">
        <v>2894</v>
      </c>
      <c r="F457" s="5" t="s">
        <v>2939</v>
      </c>
      <c r="G457" s="5">
        <v>3</v>
      </c>
      <c r="H457" s="5">
        <v>2</v>
      </c>
      <c r="I457" s="5" t="s">
        <v>2956</v>
      </c>
      <c r="J457" s="13">
        <v>0.44405973038202978</v>
      </c>
      <c r="K457" s="5">
        <v>2019</v>
      </c>
      <c r="L457" s="5" t="s">
        <v>2845</v>
      </c>
      <c r="M457" s="5" t="str">
        <f t="shared" si="7"/>
        <v>N</v>
      </c>
    </row>
    <row r="458" spans="1:21" ht="12.75" customHeight="1" x14ac:dyDescent="0.25">
      <c r="A458" s="5" t="s">
        <v>2846</v>
      </c>
      <c r="B458" s="5" t="s">
        <v>1124</v>
      </c>
      <c r="C458" s="5" t="s">
        <v>1123</v>
      </c>
      <c r="D458" s="5" t="s">
        <v>1038</v>
      </c>
      <c r="E458" s="5" t="s">
        <v>2895</v>
      </c>
      <c r="F458" s="5" t="s">
        <v>2940</v>
      </c>
      <c r="G458" s="5">
        <v>3</v>
      </c>
      <c r="H458" s="5">
        <v>2</v>
      </c>
      <c r="I458" s="5" t="s">
        <v>2967</v>
      </c>
      <c r="J458" s="13">
        <v>0.45192019496737895</v>
      </c>
      <c r="K458" s="5">
        <v>2019</v>
      </c>
      <c r="L458" s="5" t="s">
        <v>2846</v>
      </c>
      <c r="M458" s="5" t="str">
        <f t="shared" si="7"/>
        <v>N</v>
      </c>
    </row>
    <row r="459" spans="1:21" x14ac:dyDescent="0.25">
      <c r="A459" s="5" t="s">
        <v>2998</v>
      </c>
      <c r="B459" s="5" t="s">
        <v>1046</v>
      </c>
      <c r="C459" s="5" t="s">
        <v>1045</v>
      </c>
      <c r="D459" s="5" t="s">
        <v>1038</v>
      </c>
      <c r="E459" s="5" t="s">
        <v>1047</v>
      </c>
      <c r="F459" s="5" t="s">
        <v>1044</v>
      </c>
      <c r="G459" s="5">
        <v>1</v>
      </c>
      <c r="H459" s="5">
        <v>1</v>
      </c>
      <c r="I459" s="5" t="s">
        <v>2701</v>
      </c>
      <c r="J459" s="13">
        <v>1.30741542653753</v>
      </c>
      <c r="K459" s="8">
        <v>2016</v>
      </c>
      <c r="L459" s="5" t="s">
        <v>1043</v>
      </c>
      <c r="M459" s="12" t="str">
        <f t="shared" si="7"/>
        <v>N</v>
      </c>
      <c r="N459" s="15"/>
      <c r="P459" s="15"/>
      <c r="Q459" s="15"/>
      <c r="R459" s="15"/>
      <c r="S459" s="15"/>
      <c r="U459" s="14"/>
    </row>
    <row r="460" spans="1:21" x14ac:dyDescent="0.25">
      <c r="A460" s="5" t="s">
        <v>2999</v>
      </c>
      <c r="B460" s="5" t="s">
        <v>1074</v>
      </c>
      <c r="C460" s="5" t="s">
        <v>1073</v>
      </c>
      <c r="D460" s="5" t="s">
        <v>1038</v>
      </c>
      <c r="E460" s="5" t="s">
        <v>1075</v>
      </c>
      <c r="F460" s="5" t="s">
        <v>1072</v>
      </c>
      <c r="G460" s="5">
        <v>2</v>
      </c>
      <c r="H460" s="5">
        <v>1</v>
      </c>
      <c r="I460" s="5" t="s">
        <v>2702</v>
      </c>
      <c r="J460" s="13">
        <v>2.2687816643777916</v>
      </c>
      <c r="K460" s="5">
        <v>2013</v>
      </c>
      <c r="L460" s="5" t="s">
        <v>1071</v>
      </c>
      <c r="M460" s="5" t="str">
        <f t="shared" si="7"/>
        <v>Y</v>
      </c>
      <c r="N460" s="5" t="s">
        <v>2703</v>
      </c>
    </row>
    <row r="461" spans="1:21" x14ac:dyDescent="0.25">
      <c r="A461" s="5" t="s">
        <v>3000</v>
      </c>
      <c r="B461" s="5" t="s">
        <v>25</v>
      </c>
      <c r="C461" s="5" t="s">
        <v>3229</v>
      </c>
      <c r="D461" s="5" t="s">
        <v>3230</v>
      </c>
      <c r="E461" s="5" t="s">
        <v>636</v>
      </c>
      <c r="F461" s="5" t="s">
        <v>3231</v>
      </c>
      <c r="G461" s="5">
        <v>3</v>
      </c>
      <c r="H461" s="15">
        <v>2</v>
      </c>
      <c r="I461" s="5" t="s">
        <v>3232</v>
      </c>
      <c r="J461" s="13">
        <v>0.54328235596555519</v>
      </c>
      <c r="K461" s="5">
        <v>2007</v>
      </c>
      <c r="L461" s="5" t="s">
        <v>1347</v>
      </c>
      <c r="M461" s="5" t="str">
        <f t="shared" ref="M461:M499" si="8">IF(OR(AND(D461=$W$15,OR(J461&lt;$W$16,J461&gt;$W$17)),AND(D461=$X$15,OR(J461&lt;$X$16,J461&gt;$X$17)),AND(D461=$Y$15,OR(J461&lt;$Y$16,J461&gt;$Y$17)),AND(D461=$Z$15,OR(J461&lt;$Z$16,J461&gt;$Z$17))),"Y","N")</f>
        <v>N</v>
      </c>
    </row>
    <row r="462" spans="1:21" x14ac:dyDescent="0.25">
      <c r="A462" s="5" t="s">
        <v>3001</v>
      </c>
      <c r="B462" s="5" t="s">
        <v>1095</v>
      </c>
      <c r="C462" s="5" t="s">
        <v>1094</v>
      </c>
      <c r="D462" s="5" t="s">
        <v>1038</v>
      </c>
      <c r="E462" s="5" t="s">
        <v>1099</v>
      </c>
      <c r="F462" s="5" t="s">
        <v>1098</v>
      </c>
      <c r="G462" s="5">
        <v>2</v>
      </c>
      <c r="H462" s="5">
        <v>1</v>
      </c>
      <c r="I462" s="5" t="s">
        <v>3234</v>
      </c>
      <c r="J462" s="13">
        <v>1.3266041816870946</v>
      </c>
      <c r="K462" s="8">
        <v>2014</v>
      </c>
      <c r="L462" s="5" t="s">
        <v>1097</v>
      </c>
      <c r="M462" s="5" t="str">
        <f t="shared" si="8"/>
        <v>N</v>
      </c>
    </row>
    <row r="463" spans="1:21" x14ac:dyDescent="0.25">
      <c r="A463" s="5" t="s">
        <v>3002</v>
      </c>
      <c r="B463" s="5" t="s">
        <v>1103</v>
      </c>
      <c r="C463" s="5" t="s">
        <v>1102</v>
      </c>
      <c r="D463" s="5" t="s">
        <v>1038</v>
      </c>
      <c r="E463" s="5" t="s">
        <v>1104</v>
      </c>
      <c r="F463" s="5" t="s">
        <v>1101</v>
      </c>
      <c r="G463" s="5">
        <v>1</v>
      </c>
      <c r="H463" s="5">
        <v>2</v>
      </c>
      <c r="I463" s="5" t="s">
        <v>2700</v>
      </c>
      <c r="J463" s="13">
        <v>0.80711797084059123</v>
      </c>
      <c r="K463" s="8">
        <v>2017</v>
      </c>
      <c r="L463" s="5" t="s">
        <v>1995</v>
      </c>
      <c r="M463" s="12" t="str">
        <f t="shared" si="8"/>
        <v>N</v>
      </c>
      <c r="N463" s="15"/>
      <c r="P463" s="15"/>
      <c r="Q463" s="15"/>
      <c r="R463" s="15"/>
      <c r="S463" s="15"/>
      <c r="U463" s="14"/>
    </row>
    <row r="464" spans="1:21" x14ac:dyDescent="0.25">
      <c r="A464" s="5" t="s">
        <v>3003</v>
      </c>
      <c r="B464" s="5" t="s">
        <v>392</v>
      </c>
      <c r="C464" s="5" t="s">
        <v>391</v>
      </c>
      <c r="D464" s="5" t="s">
        <v>360</v>
      </c>
      <c r="E464" s="5" t="s">
        <v>402</v>
      </c>
      <c r="F464" s="5" t="s">
        <v>401</v>
      </c>
      <c r="G464" s="5">
        <v>1</v>
      </c>
      <c r="H464" s="5">
        <v>3</v>
      </c>
      <c r="I464" s="5" t="s">
        <v>3236</v>
      </c>
      <c r="J464" s="13">
        <v>1.4</v>
      </c>
      <c r="K464" s="4">
        <v>2013</v>
      </c>
      <c r="L464" s="4" t="s">
        <v>400</v>
      </c>
      <c r="M464" s="5" t="str">
        <f t="shared" si="8"/>
        <v>Y</v>
      </c>
      <c r="N464" s="5" t="s">
        <v>2703</v>
      </c>
    </row>
    <row r="465" spans="1:24" x14ac:dyDescent="0.25">
      <c r="A465" s="5" t="s">
        <v>3004</v>
      </c>
      <c r="B465" s="5" t="s">
        <v>1124</v>
      </c>
      <c r="C465" s="5" t="s">
        <v>1123</v>
      </c>
      <c r="D465" s="5" t="s">
        <v>1038</v>
      </c>
      <c r="E465" s="5" t="s">
        <v>1125</v>
      </c>
      <c r="F465" s="5" t="s">
        <v>1122</v>
      </c>
      <c r="G465" s="5">
        <v>2</v>
      </c>
      <c r="H465" s="5">
        <v>2</v>
      </c>
      <c r="I465" s="5" t="s">
        <v>3237</v>
      </c>
      <c r="J465" s="13">
        <v>1.0622083396055999</v>
      </c>
      <c r="K465" s="5">
        <v>2015</v>
      </c>
      <c r="L465" s="5" t="s">
        <v>1121</v>
      </c>
      <c r="M465" s="5" t="str">
        <f t="shared" si="8"/>
        <v>N</v>
      </c>
    </row>
    <row r="466" spans="1:24" x14ac:dyDescent="0.25">
      <c r="A466" s="5" t="s">
        <v>3005</v>
      </c>
      <c r="B466" s="5" t="s">
        <v>1124</v>
      </c>
      <c r="C466" s="5" t="s">
        <v>1123</v>
      </c>
      <c r="D466" s="5" t="s">
        <v>1038</v>
      </c>
      <c r="E466" s="5" t="s">
        <v>2874</v>
      </c>
      <c r="F466" s="5" t="s">
        <v>1367</v>
      </c>
      <c r="G466" s="5">
        <v>3</v>
      </c>
      <c r="H466" s="5">
        <v>2</v>
      </c>
      <c r="I466" s="5" t="s">
        <v>2971</v>
      </c>
      <c r="J466" s="13">
        <v>0.4362470072071723</v>
      </c>
      <c r="K466" s="8">
        <v>2019</v>
      </c>
      <c r="L466" s="5" t="s">
        <v>2825</v>
      </c>
      <c r="M466" s="12" t="str">
        <f t="shared" si="8"/>
        <v>N</v>
      </c>
      <c r="N466" s="15"/>
      <c r="P466" s="15"/>
      <c r="Q466" s="15"/>
      <c r="R466" s="15"/>
      <c r="S466" s="15"/>
      <c r="U466" s="14"/>
    </row>
    <row r="467" spans="1:24" x14ac:dyDescent="0.25">
      <c r="A467" s="5" t="s">
        <v>3006</v>
      </c>
      <c r="B467" s="5" t="s">
        <v>75</v>
      </c>
      <c r="C467" s="5" t="s">
        <v>74</v>
      </c>
      <c r="D467" s="5" t="s">
        <v>35</v>
      </c>
      <c r="E467" s="5" t="s">
        <v>76</v>
      </c>
      <c r="F467" s="5" t="s">
        <v>73</v>
      </c>
      <c r="G467" s="5">
        <v>2</v>
      </c>
      <c r="H467" s="5">
        <v>1</v>
      </c>
      <c r="I467" s="5" t="s">
        <v>2704</v>
      </c>
      <c r="J467" s="13">
        <v>1.0201336762975812</v>
      </c>
      <c r="K467" s="8">
        <v>2015</v>
      </c>
      <c r="L467" s="5" t="s">
        <v>72</v>
      </c>
      <c r="M467" s="12" t="str">
        <f t="shared" si="8"/>
        <v>N</v>
      </c>
      <c r="N467" s="15"/>
      <c r="P467" s="15"/>
      <c r="Q467" s="15"/>
      <c r="R467" s="15"/>
      <c r="S467" s="15"/>
      <c r="U467" s="14"/>
    </row>
    <row r="468" spans="1:24" x14ac:dyDescent="0.25">
      <c r="A468" s="5" t="s">
        <v>3008</v>
      </c>
      <c r="B468" s="5" t="s">
        <v>1154</v>
      </c>
      <c r="C468" s="5" t="s">
        <v>1153</v>
      </c>
      <c r="D468" s="5" t="s">
        <v>1038</v>
      </c>
      <c r="E468" s="5" t="s">
        <v>1155</v>
      </c>
      <c r="F468" s="5" t="s">
        <v>1152</v>
      </c>
      <c r="G468" s="5">
        <v>2</v>
      </c>
      <c r="H468" s="5">
        <v>1</v>
      </c>
      <c r="I468" s="5" t="s">
        <v>3305</v>
      </c>
      <c r="J468" s="13">
        <v>1.2058285540828328</v>
      </c>
      <c r="K468" s="8">
        <v>2017</v>
      </c>
      <c r="L468" s="5" t="s">
        <v>2028</v>
      </c>
      <c r="M468" s="12" t="str">
        <f t="shared" si="8"/>
        <v>N</v>
      </c>
      <c r="N468" s="15"/>
      <c r="P468" s="15"/>
      <c r="Q468" s="15"/>
      <c r="R468" s="15"/>
      <c r="S468" s="15"/>
      <c r="U468" s="14"/>
    </row>
    <row r="469" spans="1:24" x14ac:dyDescent="0.25">
      <c r="A469" s="5" t="s">
        <v>3009</v>
      </c>
      <c r="B469" s="5" t="s">
        <v>17</v>
      </c>
      <c r="C469" s="5" t="s">
        <v>414</v>
      </c>
      <c r="D469" s="5" t="s">
        <v>360</v>
      </c>
      <c r="E469" s="5" t="s">
        <v>432</v>
      </c>
      <c r="F469" s="5" t="s">
        <v>431</v>
      </c>
      <c r="G469" s="5">
        <v>3</v>
      </c>
      <c r="H469" s="5">
        <v>2</v>
      </c>
      <c r="I469" s="5" t="s">
        <v>2705</v>
      </c>
      <c r="J469" s="13">
        <v>0.25079030558482612</v>
      </c>
      <c r="K469" s="8">
        <v>2013</v>
      </c>
      <c r="L469" s="5" t="s">
        <v>1428</v>
      </c>
      <c r="M469" s="12" t="str">
        <f t="shared" si="8"/>
        <v>N</v>
      </c>
      <c r="N469" s="15"/>
      <c r="P469" s="15"/>
      <c r="Q469" s="15"/>
      <c r="R469" s="15"/>
      <c r="S469" s="15"/>
      <c r="U469" s="14"/>
    </row>
    <row r="470" spans="1:24" x14ac:dyDescent="0.25">
      <c r="A470" s="5" t="s">
        <v>3010</v>
      </c>
      <c r="B470" s="5" t="s">
        <v>689</v>
      </c>
      <c r="C470" s="5" t="s">
        <v>688</v>
      </c>
      <c r="D470" s="5" t="s">
        <v>620</v>
      </c>
      <c r="E470" s="5" t="s">
        <v>690</v>
      </c>
      <c r="F470" s="5" t="s">
        <v>687</v>
      </c>
      <c r="G470" s="5">
        <v>2</v>
      </c>
      <c r="H470" s="5">
        <v>1</v>
      </c>
      <c r="I470" s="5" t="s">
        <v>2706</v>
      </c>
      <c r="J470" s="13">
        <v>0.95074597542066286</v>
      </c>
      <c r="K470" s="8">
        <v>2017</v>
      </c>
      <c r="L470" s="5" t="s">
        <v>2034</v>
      </c>
      <c r="M470" s="12" t="str">
        <f t="shared" si="8"/>
        <v>N</v>
      </c>
      <c r="N470" s="15"/>
      <c r="P470" s="15"/>
      <c r="Q470" s="15"/>
      <c r="R470" s="15"/>
      <c r="S470" s="15"/>
      <c r="U470" s="14"/>
    </row>
    <row r="471" spans="1:24" x14ac:dyDescent="0.25">
      <c r="A471" s="5" t="s">
        <v>3011</v>
      </c>
      <c r="B471" s="5" t="s">
        <v>694</v>
      </c>
      <c r="C471" s="5" t="s">
        <v>693</v>
      </c>
      <c r="D471" s="5" t="s">
        <v>620</v>
      </c>
      <c r="E471" s="5" t="s">
        <v>698</v>
      </c>
      <c r="F471" s="5" t="s">
        <v>697</v>
      </c>
      <c r="G471" s="5">
        <v>2</v>
      </c>
      <c r="H471" s="5">
        <v>2</v>
      </c>
      <c r="I471" s="5" t="s">
        <v>2707</v>
      </c>
      <c r="J471" s="13">
        <v>0.7400000000000001</v>
      </c>
      <c r="K471" s="8">
        <v>2015</v>
      </c>
      <c r="L471" s="5" t="s">
        <v>696</v>
      </c>
      <c r="M471" s="12" t="str">
        <f t="shared" si="8"/>
        <v>N</v>
      </c>
      <c r="N471" s="15"/>
      <c r="P471" s="15"/>
      <c r="Q471" s="15"/>
      <c r="R471" s="15"/>
      <c r="S471" s="15"/>
      <c r="U471" s="14"/>
    </row>
    <row r="472" spans="1:24" x14ac:dyDescent="0.25">
      <c r="A472" s="5" t="s">
        <v>3012</v>
      </c>
      <c r="B472" s="5" t="s">
        <v>694</v>
      </c>
      <c r="C472" s="5" t="s">
        <v>693</v>
      </c>
      <c r="D472" s="5" t="s">
        <v>620</v>
      </c>
      <c r="E472" s="5" t="s">
        <v>695</v>
      </c>
      <c r="F472" s="5" t="s">
        <v>692</v>
      </c>
      <c r="G472" s="5">
        <v>2</v>
      </c>
      <c r="H472" s="5">
        <v>2</v>
      </c>
      <c r="I472" s="5" t="s">
        <v>2751</v>
      </c>
      <c r="J472" s="13">
        <v>0.70000002584160692</v>
      </c>
      <c r="K472" s="8">
        <v>2017</v>
      </c>
      <c r="L472" s="5" t="s">
        <v>2037</v>
      </c>
      <c r="M472" s="12" t="str">
        <f t="shared" si="8"/>
        <v>N</v>
      </c>
      <c r="N472" s="15"/>
      <c r="P472" s="15"/>
      <c r="Q472" s="15"/>
      <c r="R472" s="15"/>
      <c r="S472" s="15"/>
      <c r="U472" s="14"/>
    </row>
    <row r="473" spans="1:24" x14ac:dyDescent="0.25">
      <c r="A473" s="5" t="s">
        <v>3013</v>
      </c>
      <c r="B473" s="5" t="s">
        <v>138</v>
      </c>
      <c r="C473" s="5" t="s">
        <v>137</v>
      </c>
      <c r="D473" s="5" t="s">
        <v>35</v>
      </c>
      <c r="E473" s="5" t="s">
        <v>1456</v>
      </c>
      <c r="F473" s="4" t="s">
        <v>1455</v>
      </c>
      <c r="G473" s="4">
        <v>2</v>
      </c>
      <c r="H473" s="5">
        <v>1</v>
      </c>
      <c r="I473" s="5" t="s">
        <v>3241</v>
      </c>
      <c r="J473" s="13">
        <v>1.2808129854347854</v>
      </c>
      <c r="K473" s="5">
        <v>2012</v>
      </c>
      <c r="L473" s="5" t="s">
        <v>135</v>
      </c>
      <c r="M473" s="5" t="str">
        <f t="shared" si="8"/>
        <v>N</v>
      </c>
    </row>
    <row r="474" spans="1:24" x14ac:dyDescent="0.25">
      <c r="A474" s="5" t="s">
        <v>3014</v>
      </c>
      <c r="B474" s="5" t="s">
        <v>455</v>
      </c>
      <c r="C474" s="5" t="s">
        <v>454</v>
      </c>
      <c r="D474" s="5" t="s">
        <v>360</v>
      </c>
      <c r="E474" s="5" t="s">
        <v>456</v>
      </c>
      <c r="F474" s="5" t="s">
        <v>453</v>
      </c>
      <c r="G474" s="5">
        <v>2</v>
      </c>
      <c r="H474" s="15">
        <v>1</v>
      </c>
      <c r="I474" s="5" t="s">
        <v>3343</v>
      </c>
      <c r="J474" s="13">
        <v>0.24175798397343784</v>
      </c>
      <c r="K474" s="5">
        <v>2007</v>
      </c>
      <c r="L474" s="5" t="s">
        <v>2045</v>
      </c>
      <c r="M474" s="5" t="str">
        <f t="shared" si="8"/>
        <v>N</v>
      </c>
    </row>
    <row r="475" spans="1:24" x14ac:dyDescent="0.25">
      <c r="A475" s="5" t="s">
        <v>3015</v>
      </c>
      <c r="B475" s="5" t="s">
        <v>23</v>
      </c>
      <c r="C475" s="5" t="s">
        <v>708</v>
      </c>
      <c r="D475" s="5" t="s">
        <v>620</v>
      </c>
      <c r="E475" s="5" t="s">
        <v>711</v>
      </c>
      <c r="F475" s="5" t="s">
        <v>1462</v>
      </c>
      <c r="G475" s="5">
        <v>3</v>
      </c>
      <c r="H475" s="5">
        <v>1</v>
      </c>
      <c r="I475" s="5" t="s">
        <v>3306</v>
      </c>
      <c r="J475" s="13">
        <v>0.99390689170862878</v>
      </c>
      <c r="K475" s="8">
        <v>2014</v>
      </c>
      <c r="L475" s="5" t="s">
        <v>710</v>
      </c>
      <c r="M475" s="12" t="str">
        <f t="shared" si="8"/>
        <v>N</v>
      </c>
      <c r="N475" s="15"/>
      <c r="P475" s="15"/>
      <c r="Q475" s="15"/>
      <c r="R475" s="15"/>
      <c r="S475" s="15"/>
      <c r="U475" s="14"/>
    </row>
    <row r="476" spans="1:24" x14ac:dyDescent="0.25">
      <c r="A476" s="5" t="s">
        <v>3016</v>
      </c>
      <c r="B476" s="5" t="s">
        <v>23</v>
      </c>
      <c r="C476" s="5" t="s">
        <v>708</v>
      </c>
      <c r="D476" s="5" t="s">
        <v>620</v>
      </c>
      <c r="E476" s="5" t="s">
        <v>725</v>
      </c>
      <c r="F476" s="5" t="s">
        <v>724</v>
      </c>
      <c r="G476" s="5">
        <v>3</v>
      </c>
      <c r="H476" s="5">
        <v>2</v>
      </c>
      <c r="I476" s="5" t="s">
        <v>2709</v>
      </c>
      <c r="J476" s="13">
        <v>0.31865042174320524</v>
      </c>
      <c r="K476" s="8">
        <v>2016</v>
      </c>
      <c r="L476" s="5" t="s">
        <v>723</v>
      </c>
      <c r="M476" s="12" t="str">
        <f t="shared" si="8"/>
        <v>N</v>
      </c>
      <c r="N476" s="15"/>
      <c r="P476" s="15"/>
      <c r="Q476" s="15"/>
      <c r="R476" s="15"/>
      <c r="S476" s="15"/>
      <c r="U476" s="14"/>
    </row>
    <row r="477" spans="1:24" x14ac:dyDescent="0.25">
      <c r="A477" s="5" t="s">
        <v>3017</v>
      </c>
      <c r="B477" s="5" t="s">
        <v>1629</v>
      </c>
      <c r="C477" s="5" t="s">
        <v>1183</v>
      </c>
      <c r="D477" s="5" t="s">
        <v>1038</v>
      </c>
      <c r="E477" s="5" t="s">
        <v>1184</v>
      </c>
      <c r="F477" s="5" t="s">
        <v>1182</v>
      </c>
      <c r="G477" s="5">
        <v>2</v>
      </c>
      <c r="H477" s="5">
        <v>1</v>
      </c>
      <c r="I477" s="5" t="s">
        <v>2710</v>
      </c>
      <c r="J477" s="13">
        <v>0.93192599620493355</v>
      </c>
      <c r="K477" s="8">
        <v>2014</v>
      </c>
      <c r="L477" s="5" t="s">
        <v>1181</v>
      </c>
      <c r="M477" s="12" t="str">
        <f t="shared" si="8"/>
        <v>N</v>
      </c>
      <c r="N477" s="15"/>
      <c r="P477" s="15"/>
      <c r="Q477" s="15"/>
      <c r="R477" s="15"/>
      <c r="S477" s="15"/>
      <c r="U477" s="14"/>
    </row>
    <row r="478" spans="1:24" x14ac:dyDescent="0.25">
      <c r="A478" s="5" t="s">
        <v>3018</v>
      </c>
      <c r="B478" s="5" t="s">
        <v>1187</v>
      </c>
      <c r="C478" s="5" t="s">
        <v>1186</v>
      </c>
      <c r="D478" s="5" t="s">
        <v>1038</v>
      </c>
      <c r="E478" s="5" t="s">
        <v>1188</v>
      </c>
      <c r="F478" s="5" t="s">
        <v>2749</v>
      </c>
      <c r="G478" s="5">
        <v>2</v>
      </c>
      <c r="H478" s="5">
        <v>2</v>
      </c>
      <c r="I478" s="5" t="s">
        <v>2711</v>
      </c>
      <c r="J478" s="13">
        <v>1.2368820701762515</v>
      </c>
      <c r="K478" s="8">
        <v>2019</v>
      </c>
      <c r="L478" s="5" t="s">
        <v>2052</v>
      </c>
      <c r="M478" s="12" t="str">
        <f t="shared" si="8"/>
        <v>N</v>
      </c>
      <c r="N478" s="15"/>
      <c r="P478" s="15"/>
      <c r="Q478" s="15"/>
      <c r="R478" s="15"/>
      <c r="S478" s="15"/>
      <c r="U478" s="14"/>
    </row>
    <row r="479" spans="1:24" x14ac:dyDescent="0.25">
      <c r="A479" s="5" t="s">
        <v>3019</v>
      </c>
      <c r="B479" s="5" t="s">
        <v>13</v>
      </c>
      <c r="C479" s="5" t="s">
        <v>851</v>
      </c>
      <c r="D479" s="5" t="s">
        <v>620</v>
      </c>
      <c r="E479" s="5" t="s">
        <v>16</v>
      </c>
      <c r="F479" s="5" t="s">
        <v>850</v>
      </c>
      <c r="G479" s="5">
        <v>1</v>
      </c>
      <c r="H479" s="5">
        <v>1</v>
      </c>
      <c r="I479" s="5" t="s">
        <v>3243</v>
      </c>
      <c r="J479" s="13">
        <v>0.7</v>
      </c>
      <c r="K479" s="8">
        <v>2019</v>
      </c>
      <c r="L479" s="5" t="s">
        <v>1538</v>
      </c>
      <c r="M479" s="12" t="str">
        <f t="shared" si="8"/>
        <v>N</v>
      </c>
      <c r="N479" s="15"/>
      <c r="P479" s="15"/>
      <c r="Q479" s="15"/>
      <c r="R479" s="15"/>
      <c r="S479" s="15"/>
      <c r="U479" s="14"/>
      <c r="X479" s="14"/>
    </row>
    <row r="480" spans="1:24" x14ac:dyDescent="0.25">
      <c r="A480" s="5" t="s">
        <v>3020</v>
      </c>
      <c r="B480" s="5" t="s">
        <v>1466</v>
      </c>
      <c r="C480" s="5" t="s">
        <v>867</v>
      </c>
      <c r="D480" s="5" t="s">
        <v>620</v>
      </c>
      <c r="E480" s="5" t="s">
        <v>868</v>
      </c>
      <c r="F480" s="5" t="s">
        <v>866</v>
      </c>
      <c r="G480" s="5">
        <v>1</v>
      </c>
      <c r="H480" s="5">
        <v>1</v>
      </c>
      <c r="I480" s="5" t="s">
        <v>3307</v>
      </c>
      <c r="J480" s="13">
        <v>1.7252355689286563</v>
      </c>
      <c r="K480" s="8">
        <v>2015</v>
      </c>
      <c r="L480" s="5" t="s">
        <v>865</v>
      </c>
      <c r="M480" s="12" t="str">
        <f t="shared" si="8"/>
        <v>Y</v>
      </c>
      <c r="N480" s="15" t="s">
        <v>2678</v>
      </c>
      <c r="P480" s="15"/>
      <c r="Q480" s="15"/>
      <c r="R480" s="15"/>
      <c r="S480" s="15"/>
      <c r="U480" s="14"/>
    </row>
    <row r="481" spans="1:21" x14ac:dyDescent="0.25">
      <c r="A481" s="5" t="s">
        <v>3021</v>
      </c>
      <c r="B481" s="5" t="s">
        <v>1205</v>
      </c>
      <c r="C481" s="5" t="s">
        <v>1204</v>
      </c>
      <c r="D481" s="5" t="s">
        <v>1038</v>
      </c>
      <c r="E481" s="5" t="s">
        <v>1206</v>
      </c>
      <c r="F481" s="5" t="s">
        <v>1203</v>
      </c>
      <c r="G481" s="5">
        <v>2</v>
      </c>
      <c r="H481" s="5">
        <v>1</v>
      </c>
      <c r="I481" s="5" t="s">
        <v>3245</v>
      </c>
      <c r="J481" s="13">
        <v>1.01159114857745</v>
      </c>
      <c r="K481" s="8">
        <v>2015</v>
      </c>
      <c r="L481" s="5" t="s">
        <v>1202</v>
      </c>
      <c r="M481" s="12" t="str">
        <f t="shared" si="8"/>
        <v>N</v>
      </c>
      <c r="N481" s="15"/>
      <c r="P481" s="15"/>
      <c r="Q481" s="15"/>
      <c r="R481" s="15"/>
      <c r="S481" s="15"/>
      <c r="U481" s="14"/>
    </row>
    <row r="482" spans="1:21" x14ac:dyDescent="0.25">
      <c r="A482" s="5" t="s">
        <v>3022</v>
      </c>
      <c r="B482" s="5" t="s">
        <v>470</v>
      </c>
      <c r="C482" s="5" t="s">
        <v>469</v>
      </c>
      <c r="D482" s="5" t="s">
        <v>360</v>
      </c>
      <c r="E482" s="5" t="s">
        <v>471</v>
      </c>
      <c r="F482" s="5" t="s">
        <v>3175</v>
      </c>
      <c r="G482" s="5">
        <v>3</v>
      </c>
      <c r="H482" s="5">
        <v>2</v>
      </c>
      <c r="I482" s="5" t="s">
        <v>3246</v>
      </c>
      <c r="J482" s="13">
        <v>0.47622139965798643</v>
      </c>
      <c r="K482" s="8">
        <v>2016</v>
      </c>
      <c r="L482" s="5" t="s">
        <v>467</v>
      </c>
      <c r="M482" s="12" t="str">
        <f t="shared" si="8"/>
        <v>N</v>
      </c>
      <c r="N482" s="15"/>
      <c r="P482" s="15"/>
      <c r="Q482" s="15"/>
      <c r="R482" s="15"/>
      <c r="S482" s="15"/>
      <c r="U482" s="14"/>
    </row>
    <row r="483" spans="1:21" x14ac:dyDescent="0.25">
      <c r="A483" s="5" t="s">
        <v>3024</v>
      </c>
      <c r="B483" s="5" t="s">
        <v>21</v>
      </c>
      <c r="C483" s="5" t="s">
        <v>939</v>
      </c>
      <c r="D483" s="5" t="s">
        <v>620</v>
      </c>
      <c r="E483" s="5" t="s">
        <v>22</v>
      </c>
      <c r="F483" s="5" t="s">
        <v>938</v>
      </c>
      <c r="G483" s="5">
        <v>2</v>
      </c>
      <c r="H483" s="15">
        <v>2</v>
      </c>
      <c r="I483" s="5" t="s">
        <v>3249</v>
      </c>
      <c r="J483" s="13">
        <v>0.49</v>
      </c>
      <c r="K483" s="5">
        <v>2021</v>
      </c>
      <c r="L483" s="5" t="s">
        <v>1551</v>
      </c>
      <c r="M483" s="5" t="str">
        <f t="shared" si="8"/>
        <v>N</v>
      </c>
    </row>
    <row r="484" spans="1:21" x14ac:dyDescent="0.25">
      <c r="A484" s="5" t="s">
        <v>3025</v>
      </c>
      <c r="B484" s="5" t="s">
        <v>260</v>
      </c>
      <c r="C484" s="5" t="s">
        <v>259</v>
      </c>
      <c r="D484" s="5" t="s">
        <v>1038</v>
      </c>
      <c r="E484" s="5" t="s">
        <v>263</v>
      </c>
      <c r="F484" s="5" t="s">
        <v>262</v>
      </c>
      <c r="G484" s="5">
        <v>2</v>
      </c>
      <c r="H484" s="5">
        <v>1</v>
      </c>
      <c r="I484" s="5" t="s">
        <v>2712</v>
      </c>
      <c r="J484" s="13">
        <v>1.0002235583859223</v>
      </c>
      <c r="K484" s="8">
        <v>2010</v>
      </c>
      <c r="L484" s="5" t="s">
        <v>261</v>
      </c>
      <c r="M484" s="12" t="str">
        <f t="shared" si="8"/>
        <v>N</v>
      </c>
      <c r="N484" s="15"/>
      <c r="P484" s="15"/>
      <c r="Q484" s="15"/>
      <c r="R484" s="15"/>
      <c r="S484" s="15"/>
      <c r="U484" s="14"/>
    </row>
    <row r="485" spans="1:21" x14ac:dyDescent="0.25">
      <c r="A485" s="5" t="s">
        <v>3026</v>
      </c>
      <c r="B485" s="5" t="s">
        <v>1257</v>
      </c>
      <c r="C485" s="5" t="s">
        <v>1256</v>
      </c>
      <c r="D485" s="5" t="s">
        <v>1038</v>
      </c>
      <c r="E485" s="5" t="s">
        <v>1583</v>
      </c>
      <c r="F485" s="5" t="s">
        <v>1255</v>
      </c>
      <c r="G485" s="5">
        <v>2</v>
      </c>
      <c r="H485" s="5">
        <v>1</v>
      </c>
      <c r="I485" s="5" t="s">
        <v>2752</v>
      </c>
      <c r="J485" s="13">
        <v>1.5986991211817605</v>
      </c>
      <c r="K485" s="8">
        <v>2010</v>
      </c>
      <c r="L485" s="5" t="s">
        <v>1254</v>
      </c>
      <c r="M485" s="12" t="str">
        <f t="shared" si="8"/>
        <v>N</v>
      </c>
      <c r="N485" s="15"/>
      <c r="P485" s="15"/>
      <c r="Q485" s="15"/>
      <c r="R485" s="15"/>
      <c r="S485" s="15"/>
      <c r="U485" s="14"/>
    </row>
    <row r="486" spans="1:21" x14ac:dyDescent="0.25">
      <c r="A486" s="5" t="s">
        <v>3028</v>
      </c>
      <c r="B486" s="5" t="s">
        <v>542</v>
      </c>
      <c r="C486" s="5" t="s">
        <v>541</v>
      </c>
      <c r="D486" s="5" t="s">
        <v>620</v>
      </c>
      <c r="E486" s="4" t="s">
        <v>2982</v>
      </c>
      <c r="F486" s="5" t="s">
        <v>3073</v>
      </c>
      <c r="G486" s="5">
        <v>2</v>
      </c>
      <c r="H486" s="5">
        <v>1</v>
      </c>
      <c r="I486" s="5" t="s">
        <v>3251</v>
      </c>
      <c r="J486" s="13">
        <v>0.97</v>
      </c>
      <c r="K486" s="5">
        <v>2022</v>
      </c>
      <c r="L486" s="5" t="s">
        <v>3050</v>
      </c>
      <c r="M486" s="5" t="str">
        <f t="shared" si="8"/>
        <v>N</v>
      </c>
    </row>
    <row r="487" spans="1:21" x14ac:dyDescent="0.25">
      <c r="A487" s="5" t="s">
        <v>3029</v>
      </c>
      <c r="B487" s="5" t="s">
        <v>1292</v>
      </c>
      <c r="C487" s="5" t="s">
        <v>1291</v>
      </c>
      <c r="D487" s="5" t="s">
        <v>1038</v>
      </c>
      <c r="E487" s="5" t="s">
        <v>1296</v>
      </c>
      <c r="F487" s="5" t="s">
        <v>1295</v>
      </c>
      <c r="G487" s="5">
        <v>1</v>
      </c>
      <c r="H487" s="5">
        <v>1</v>
      </c>
      <c r="I487" s="5" t="s">
        <v>3252</v>
      </c>
      <c r="J487" s="13">
        <v>1.8091272201956028</v>
      </c>
      <c r="K487" s="8">
        <v>2012</v>
      </c>
      <c r="L487" s="5" t="s">
        <v>1294</v>
      </c>
      <c r="M487" s="12" t="str">
        <f t="shared" si="8"/>
        <v>N</v>
      </c>
      <c r="N487" s="15"/>
      <c r="P487" s="15"/>
      <c r="Q487" s="15"/>
      <c r="R487" s="15"/>
      <c r="S487" s="15"/>
      <c r="U487" s="14"/>
    </row>
    <row r="488" spans="1:21" x14ac:dyDescent="0.25">
      <c r="A488" s="5" t="s">
        <v>3030</v>
      </c>
      <c r="B488" s="5" t="s">
        <v>1300</v>
      </c>
      <c r="C488" s="5" t="s">
        <v>1299</v>
      </c>
      <c r="D488" s="5" t="s">
        <v>1038</v>
      </c>
      <c r="E488" s="5" t="s">
        <v>1303</v>
      </c>
      <c r="F488" s="5" t="s">
        <v>1302</v>
      </c>
      <c r="G488" s="5">
        <v>3</v>
      </c>
      <c r="H488" s="5">
        <v>1</v>
      </c>
      <c r="I488" s="5" t="s">
        <v>3308</v>
      </c>
      <c r="J488" s="13">
        <v>0.85132358829282384</v>
      </c>
      <c r="K488" s="8">
        <v>2017</v>
      </c>
      <c r="L488" s="5" t="s">
        <v>2098</v>
      </c>
      <c r="M488" s="12" t="str">
        <f t="shared" si="8"/>
        <v>N</v>
      </c>
      <c r="N488" s="15"/>
      <c r="P488" s="15"/>
      <c r="Q488" s="15"/>
      <c r="R488" s="15"/>
      <c r="S488" s="15"/>
      <c r="U488" s="14"/>
    </row>
    <row r="489" spans="1:21" x14ac:dyDescent="0.25">
      <c r="A489" s="5" t="s">
        <v>3031</v>
      </c>
      <c r="B489" s="5" t="s">
        <v>11</v>
      </c>
      <c r="C489" s="5" t="s">
        <v>570</v>
      </c>
      <c r="D489" s="5" t="s">
        <v>620</v>
      </c>
      <c r="E489" s="4" t="s">
        <v>12</v>
      </c>
      <c r="F489" s="4" t="s">
        <v>569</v>
      </c>
      <c r="G489" s="5">
        <v>1</v>
      </c>
      <c r="H489" s="5">
        <v>1</v>
      </c>
      <c r="I489" s="5" t="s">
        <v>3254</v>
      </c>
      <c r="J489" s="13">
        <v>0.84</v>
      </c>
      <c r="K489" s="5">
        <v>2021</v>
      </c>
      <c r="L489" s="5" t="s">
        <v>1552</v>
      </c>
      <c r="M489" s="5" t="str">
        <f t="shared" si="8"/>
        <v>N</v>
      </c>
    </row>
    <row r="490" spans="1:21" x14ac:dyDescent="0.25">
      <c r="A490" s="5" t="s">
        <v>3032</v>
      </c>
      <c r="B490" s="5" t="s">
        <v>11</v>
      </c>
      <c r="C490" s="5" t="s">
        <v>570</v>
      </c>
      <c r="D490" s="5" t="s">
        <v>360</v>
      </c>
      <c r="E490" s="5" t="s">
        <v>574</v>
      </c>
      <c r="F490" s="5" t="s">
        <v>573</v>
      </c>
      <c r="G490" s="5">
        <v>2</v>
      </c>
      <c r="H490" s="5">
        <v>1</v>
      </c>
      <c r="I490" s="5" t="s">
        <v>2713</v>
      </c>
      <c r="J490" s="13">
        <v>0.70929821735803233</v>
      </c>
      <c r="K490" s="8">
        <v>2014</v>
      </c>
      <c r="L490" s="5" t="s">
        <v>2109</v>
      </c>
      <c r="M490" s="12" t="str">
        <f t="shared" si="8"/>
        <v>N</v>
      </c>
      <c r="N490" s="15"/>
      <c r="P490" s="15"/>
      <c r="Q490" s="15"/>
      <c r="R490" s="15"/>
      <c r="S490" s="15"/>
      <c r="U490" s="14"/>
    </row>
    <row r="491" spans="1:21" x14ac:dyDescent="0.25">
      <c r="A491" s="5" t="s">
        <v>3033</v>
      </c>
      <c r="B491" s="5" t="s">
        <v>5</v>
      </c>
      <c r="C491" s="5" t="s">
        <v>990</v>
      </c>
      <c r="D491" s="5" t="s">
        <v>620</v>
      </c>
      <c r="E491" s="4" t="s">
        <v>6</v>
      </c>
      <c r="F491" s="4" t="s">
        <v>996</v>
      </c>
      <c r="G491" s="5">
        <v>1</v>
      </c>
      <c r="H491" s="5">
        <v>3</v>
      </c>
      <c r="I491" s="5" t="s">
        <v>3255</v>
      </c>
      <c r="J491" s="13">
        <v>1.18</v>
      </c>
      <c r="K491" s="5">
        <v>2021</v>
      </c>
      <c r="L491" s="5" t="s">
        <v>1553</v>
      </c>
      <c r="M491" s="5" t="str">
        <f t="shared" si="8"/>
        <v>N</v>
      </c>
    </row>
    <row r="492" spans="1:21" x14ac:dyDescent="0.25">
      <c r="A492" s="5" t="s">
        <v>3034</v>
      </c>
      <c r="B492" s="5" t="s">
        <v>586</v>
      </c>
      <c r="C492" s="5" t="s">
        <v>585</v>
      </c>
      <c r="D492" s="5" t="s">
        <v>360</v>
      </c>
      <c r="E492" s="6" t="s">
        <v>3062</v>
      </c>
      <c r="F492" s="4" t="s">
        <v>3316</v>
      </c>
      <c r="G492" s="5">
        <v>2</v>
      </c>
      <c r="H492" s="5">
        <v>2</v>
      </c>
      <c r="I492" s="5" t="s">
        <v>3317</v>
      </c>
      <c r="J492" s="13">
        <v>0.97</v>
      </c>
      <c r="K492" s="5">
        <v>2021</v>
      </c>
      <c r="L492" s="5" t="s">
        <v>3055</v>
      </c>
      <c r="M492" s="5" t="str">
        <f t="shared" si="8"/>
        <v>N</v>
      </c>
    </row>
    <row r="493" spans="1:21" x14ac:dyDescent="0.25">
      <c r="A493" s="5" t="s">
        <v>3035</v>
      </c>
      <c r="B493" s="5" t="s">
        <v>1000</v>
      </c>
      <c r="C493" s="5" t="s">
        <v>999</v>
      </c>
      <c r="D493" s="5" t="s">
        <v>620</v>
      </c>
      <c r="E493" s="5" t="s">
        <v>1001</v>
      </c>
      <c r="F493" s="5" t="s">
        <v>998</v>
      </c>
      <c r="G493" s="5">
        <v>1</v>
      </c>
      <c r="H493" s="5">
        <v>1</v>
      </c>
      <c r="I493" s="5" t="s">
        <v>3257</v>
      </c>
      <c r="J493" s="13">
        <v>1.02437071044765</v>
      </c>
      <c r="K493" s="8">
        <v>2016</v>
      </c>
      <c r="L493" s="5" t="s">
        <v>997</v>
      </c>
      <c r="M493" s="12" t="str">
        <f t="shared" si="8"/>
        <v>N</v>
      </c>
      <c r="N493" s="15"/>
      <c r="P493" s="15"/>
      <c r="Q493" s="15"/>
      <c r="R493" s="15"/>
      <c r="S493" s="15"/>
      <c r="U493" s="14"/>
    </row>
    <row r="494" spans="1:21" x14ac:dyDescent="0.25">
      <c r="A494" s="5" t="s">
        <v>3036</v>
      </c>
      <c r="B494" s="5" t="s">
        <v>327</v>
      </c>
      <c r="C494" s="5" t="s">
        <v>326</v>
      </c>
      <c r="D494" s="5" t="s">
        <v>35</v>
      </c>
      <c r="E494" s="5" t="s">
        <v>331</v>
      </c>
      <c r="F494" s="5" t="s">
        <v>330</v>
      </c>
      <c r="G494" s="5">
        <v>1</v>
      </c>
      <c r="H494" s="5">
        <v>2</v>
      </c>
      <c r="I494" s="5" t="s">
        <v>2714</v>
      </c>
      <c r="J494" s="13">
        <v>3.0514852945347291</v>
      </c>
      <c r="K494" s="8">
        <v>2011</v>
      </c>
      <c r="L494" s="5" t="s">
        <v>329</v>
      </c>
      <c r="M494" s="12" t="str">
        <f t="shared" si="8"/>
        <v>Y</v>
      </c>
      <c r="N494" s="15" t="s">
        <v>2678</v>
      </c>
      <c r="P494" s="15"/>
      <c r="Q494" s="15"/>
      <c r="R494" s="15"/>
      <c r="S494" s="15"/>
      <c r="U494" s="14"/>
    </row>
    <row r="495" spans="1:21" x14ac:dyDescent="0.25">
      <c r="A495" s="5" t="s">
        <v>3037</v>
      </c>
      <c r="B495" s="5" t="s">
        <v>9</v>
      </c>
      <c r="C495" s="5" t="s">
        <v>593</v>
      </c>
      <c r="D495" s="5" t="s">
        <v>620</v>
      </c>
      <c r="E495" s="4" t="s">
        <v>10</v>
      </c>
      <c r="F495" s="4" t="s">
        <v>592</v>
      </c>
      <c r="G495" s="5">
        <v>2</v>
      </c>
      <c r="I495" s="5" t="s">
        <v>3309</v>
      </c>
      <c r="J495" s="13">
        <v>0.56000000000000005</v>
      </c>
      <c r="K495" s="5">
        <v>2021</v>
      </c>
      <c r="L495" s="5" t="s">
        <v>1554</v>
      </c>
      <c r="M495" s="5" t="str">
        <f t="shared" si="8"/>
        <v>N</v>
      </c>
    </row>
    <row r="496" spans="1:21" x14ac:dyDescent="0.25">
      <c r="A496" s="5" t="s">
        <v>3038</v>
      </c>
      <c r="B496" s="5" t="s">
        <v>9</v>
      </c>
      <c r="C496" s="5" t="s">
        <v>593</v>
      </c>
      <c r="D496" s="5" t="s">
        <v>360</v>
      </c>
      <c r="E496" s="5" t="s">
        <v>599</v>
      </c>
      <c r="F496" s="5" t="s">
        <v>598</v>
      </c>
      <c r="G496" s="5">
        <v>2</v>
      </c>
      <c r="H496" s="5">
        <v>2</v>
      </c>
      <c r="I496" s="5" t="s">
        <v>2715</v>
      </c>
      <c r="J496" s="13">
        <v>0.71232876712328763</v>
      </c>
      <c r="K496" s="8">
        <v>2012</v>
      </c>
      <c r="L496" s="5" t="s">
        <v>597</v>
      </c>
      <c r="M496" s="12" t="str">
        <f t="shared" si="8"/>
        <v>N</v>
      </c>
      <c r="N496" s="15"/>
      <c r="P496" s="15"/>
      <c r="Q496" s="15"/>
      <c r="R496" s="15"/>
      <c r="S496" s="15"/>
      <c r="U496" s="14"/>
    </row>
    <row r="497" spans="1:21" x14ac:dyDescent="0.25">
      <c r="A497" s="5" t="s">
        <v>3259</v>
      </c>
      <c r="B497" s="5" t="s">
        <v>9</v>
      </c>
      <c r="C497" s="5" t="s">
        <v>593</v>
      </c>
      <c r="D497" s="5" t="s">
        <v>360</v>
      </c>
      <c r="E497" s="5" t="s">
        <v>596</v>
      </c>
      <c r="F497" s="5" t="s">
        <v>595</v>
      </c>
      <c r="G497" s="5">
        <v>2</v>
      </c>
      <c r="H497" s="5">
        <v>2</v>
      </c>
      <c r="I497" s="5" t="s">
        <v>2716</v>
      </c>
      <c r="J497" s="13">
        <v>0.66417600664175835</v>
      </c>
      <c r="K497" s="8">
        <v>2014</v>
      </c>
      <c r="L497" s="5" t="s">
        <v>594</v>
      </c>
      <c r="M497" s="12" t="str">
        <f t="shared" si="8"/>
        <v>N</v>
      </c>
      <c r="N497" s="15"/>
      <c r="P497" s="15"/>
      <c r="Q497" s="15"/>
      <c r="R497" s="15"/>
      <c r="S497" s="15"/>
      <c r="U497" s="14"/>
    </row>
    <row r="498" spans="1:21" x14ac:dyDescent="0.25">
      <c r="A498" s="5" t="s">
        <v>3261</v>
      </c>
      <c r="B498" s="5" t="s">
        <v>9</v>
      </c>
      <c r="C498" s="5" t="s">
        <v>593</v>
      </c>
      <c r="D498" s="5" t="s">
        <v>360</v>
      </c>
      <c r="E498" s="5" t="s">
        <v>2224</v>
      </c>
      <c r="F498" s="5" t="s">
        <v>604</v>
      </c>
      <c r="G498" s="5">
        <v>2</v>
      </c>
      <c r="H498" s="5">
        <v>3</v>
      </c>
      <c r="I498" s="5" t="s">
        <v>2718</v>
      </c>
      <c r="J498" s="13">
        <v>0.76712328767123272</v>
      </c>
      <c r="K498" s="8">
        <v>2012</v>
      </c>
      <c r="L498" s="5" t="s">
        <v>603</v>
      </c>
      <c r="M498" s="12" t="str">
        <f t="shared" si="8"/>
        <v>N</v>
      </c>
      <c r="N498" s="15"/>
      <c r="P498" s="15"/>
      <c r="Q498" s="15"/>
      <c r="R498" s="15"/>
      <c r="S498" s="15"/>
      <c r="U498" s="14"/>
    </row>
    <row r="499" spans="1:21" x14ac:dyDescent="0.25">
      <c r="A499" s="5" t="s">
        <v>3262</v>
      </c>
      <c r="B499" s="5" t="s">
        <v>9</v>
      </c>
      <c r="C499" s="5" t="s">
        <v>593</v>
      </c>
      <c r="D499" s="5" t="s">
        <v>360</v>
      </c>
      <c r="E499" s="5" t="s">
        <v>602</v>
      </c>
      <c r="F499" s="5" t="s">
        <v>601</v>
      </c>
      <c r="G499" s="5">
        <v>2</v>
      </c>
      <c r="H499" s="5">
        <v>2</v>
      </c>
      <c r="I499" s="5" t="s">
        <v>2719</v>
      </c>
      <c r="J499" s="13">
        <v>0.65753424657533777</v>
      </c>
      <c r="K499" s="8">
        <v>2012</v>
      </c>
      <c r="L499" s="5" t="s">
        <v>600</v>
      </c>
      <c r="M499" s="12" t="str">
        <f t="shared" si="8"/>
        <v>N</v>
      </c>
      <c r="N499" s="15"/>
      <c r="P499" s="15"/>
      <c r="Q499" s="15"/>
      <c r="R499" s="15"/>
      <c r="S499" s="15"/>
      <c r="U499" s="14"/>
    </row>
  </sheetData>
  <autoFilter ref="A4:N499"/>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15"/>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6.4257812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21" width="9.140625" style="5"/>
    <col min="22" max="22" width="58" style="5" bestFit="1" customWidth="1"/>
    <col min="23" max="27" width="8.7109375" style="5" customWidth="1"/>
    <col min="28" max="16384" width="9.140625" style="5"/>
  </cols>
  <sheetData>
    <row r="1" spans="1:26" s="17" customFormat="1" x14ac:dyDescent="0.25">
      <c r="A1" s="9"/>
      <c r="B1" s="9"/>
      <c r="C1" s="9"/>
      <c r="D1" s="9"/>
      <c r="E1" s="9"/>
      <c r="F1" s="9"/>
      <c r="G1" s="9"/>
      <c r="H1" s="9"/>
      <c r="I1" s="10" t="s">
        <v>1803</v>
      </c>
      <c r="J1" s="9" t="s">
        <v>1560</v>
      </c>
      <c r="K1" s="9" t="s">
        <v>2437</v>
      </c>
      <c r="L1" s="9" t="s">
        <v>2698</v>
      </c>
      <c r="M1" s="9"/>
      <c r="N1" s="9"/>
      <c r="O1" s="11"/>
      <c r="P1" s="11"/>
      <c r="Q1" s="11"/>
      <c r="R1" s="11"/>
      <c r="S1" s="11"/>
      <c r="T1" s="17" t="s">
        <v>2768</v>
      </c>
    </row>
    <row r="2" spans="1:26" s="17" customFormat="1" x14ac:dyDescent="0.25">
      <c r="A2" s="9"/>
      <c r="B2" s="9"/>
      <c r="C2" s="9"/>
      <c r="D2" s="9"/>
      <c r="E2" s="9"/>
      <c r="F2" s="9"/>
      <c r="G2" s="9"/>
      <c r="H2" s="9"/>
      <c r="I2" s="10" t="s">
        <v>1804</v>
      </c>
      <c r="J2" s="9" t="s">
        <v>1764</v>
      </c>
      <c r="K2" s="9"/>
      <c r="L2" s="9"/>
      <c r="M2" s="9"/>
      <c r="N2" s="9"/>
      <c r="O2" s="11" t="s">
        <v>3310</v>
      </c>
      <c r="P2" s="11">
        <f>COUNT(P5:P1000)</f>
        <v>72</v>
      </c>
      <c r="Q2" s="11">
        <f>COUNT(Q5:Q1000)</f>
        <v>173</v>
      </c>
      <c r="R2" s="11">
        <f>COUNT(R5:R1000)</f>
        <v>111</v>
      </c>
      <c r="S2" s="11">
        <f>COUNT(S5:S1000)</f>
        <v>55</v>
      </c>
      <c r="T2" s="17">
        <f>SUM(P2:S2)</f>
        <v>411</v>
      </c>
    </row>
    <row r="3" spans="1:26" s="17" customFormat="1" x14ac:dyDescent="0.25">
      <c r="A3" s="9"/>
      <c r="B3" s="9"/>
      <c r="C3" s="9"/>
      <c r="D3" s="9"/>
      <c r="E3" s="9"/>
      <c r="F3" s="9"/>
      <c r="G3" s="9"/>
      <c r="H3" s="9"/>
      <c r="I3" s="10" t="s">
        <v>1805</v>
      </c>
      <c r="J3" s="9" t="s">
        <v>3401</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1559</v>
      </c>
      <c r="K4" s="30" t="s">
        <v>2436</v>
      </c>
      <c r="L4" s="30" t="s">
        <v>2683</v>
      </c>
      <c r="M4" s="33" t="s">
        <v>2755</v>
      </c>
      <c r="N4" s="33" t="s">
        <v>2756</v>
      </c>
      <c r="O4" s="18"/>
      <c r="P4" s="18" t="s">
        <v>360</v>
      </c>
      <c r="Q4" s="18" t="s">
        <v>620</v>
      </c>
      <c r="R4" s="18" t="s">
        <v>1038</v>
      </c>
      <c r="S4" s="18" t="s">
        <v>35</v>
      </c>
    </row>
    <row r="5" spans="1:26" ht="12.75" customHeight="1" x14ac:dyDescent="0.25">
      <c r="A5" s="5" t="s">
        <v>1539</v>
      </c>
      <c r="B5" s="5" t="s">
        <v>20</v>
      </c>
      <c r="C5" s="5" t="s">
        <v>1570</v>
      </c>
      <c r="D5" s="5" t="s">
        <v>35</v>
      </c>
      <c r="E5" s="4" t="s">
        <v>3344</v>
      </c>
      <c r="F5" s="4" t="s">
        <v>1570</v>
      </c>
      <c r="G5" s="5">
        <v>0</v>
      </c>
      <c r="H5" s="5">
        <v>2</v>
      </c>
      <c r="I5" s="4" t="s">
        <v>1792</v>
      </c>
      <c r="J5" s="12">
        <v>97.77</v>
      </c>
      <c r="K5" s="5">
        <v>2019</v>
      </c>
      <c r="L5" s="5" t="s">
        <v>1539</v>
      </c>
      <c r="M5" s="5" t="str">
        <f>IF(OR(AND(D5=$W$15,OR(J5&lt;$W$16,J5&gt;$W$17)),AND(D5=$X$15,OR(J5&lt;$X$16,J5&gt;$X$17)),AND(D5=$Y$15,OR(J5&lt;$Y$16,J5&gt;$Y$17)),AND(D5=$Z$15,OR(J5&lt;$Z$16,J5&gt;$Z$17))),"Y","N")</f>
        <v>Y</v>
      </c>
      <c r="N5" s="5" t="s">
        <v>2678</v>
      </c>
      <c r="P5" s="14">
        <v>7.02</v>
      </c>
      <c r="Q5" s="12">
        <v>51.68</v>
      </c>
      <c r="R5" s="12">
        <v>82.78</v>
      </c>
      <c r="S5" s="12">
        <v>97.77</v>
      </c>
      <c r="V5" s="17" t="s">
        <v>3311</v>
      </c>
    </row>
    <row r="6" spans="1:26" ht="12.75" customHeight="1" x14ac:dyDescent="0.25">
      <c r="A6" s="5" t="s">
        <v>1540</v>
      </c>
      <c r="B6" s="5" t="s">
        <v>13</v>
      </c>
      <c r="C6" s="5" t="s">
        <v>851</v>
      </c>
      <c r="D6" s="5" t="s">
        <v>620</v>
      </c>
      <c r="E6" s="4" t="s">
        <v>14</v>
      </c>
      <c r="F6" s="4" t="s">
        <v>1776</v>
      </c>
      <c r="G6" s="5">
        <v>1</v>
      </c>
      <c r="H6" s="5">
        <v>2</v>
      </c>
      <c r="I6" s="5" t="s">
        <v>1793</v>
      </c>
      <c r="J6" s="12">
        <v>51.68</v>
      </c>
      <c r="K6" s="5">
        <v>2020</v>
      </c>
      <c r="L6" s="5" t="s">
        <v>1540</v>
      </c>
      <c r="M6" s="5" t="str">
        <f t="shared" ref="M6:M70" si="0">IF(OR(AND(D6=$W$15,OR(J6&lt;$W$16,J6&gt;$W$17)),AND(D6=$X$15,OR(J6&lt;$X$16,J6&gt;$X$17)),AND(D6=$Y$15,OR(J6&lt;$Y$16,J6&gt;$Y$17)),AND(D6=$Z$15,OR(J6&lt;$Z$16,J6&gt;$Z$17))),"Y","N")</f>
        <v>N</v>
      </c>
      <c r="P6" s="14">
        <v>98.19</v>
      </c>
      <c r="Q6" s="12">
        <v>56.4</v>
      </c>
      <c r="R6" s="12">
        <v>96.25</v>
      </c>
      <c r="S6" s="12">
        <v>100</v>
      </c>
      <c r="W6" s="17" t="s">
        <v>360</v>
      </c>
      <c r="X6" s="17" t="s">
        <v>620</v>
      </c>
      <c r="Y6" s="17" t="s">
        <v>1038</v>
      </c>
      <c r="Z6" s="17" t="s">
        <v>35</v>
      </c>
    </row>
    <row r="7" spans="1:26" ht="12.75" customHeight="1" x14ac:dyDescent="0.25">
      <c r="A7" s="5" t="s">
        <v>1541</v>
      </c>
      <c r="B7" s="5" t="s">
        <v>13</v>
      </c>
      <c r="C7" s="5" t="s">
        <v>851</v>
      </c>
      <c r="D7" s="5" t="s">
        <v>620</v>
      </c>
      <c r="E7" s="4" t="s">
        <v>15</v>
      </c>
      <c r="F7" s="4" t="s">
        <v>1777</v>
      </c>
      <c r="G7" s="5">
        <v>1</v>
      </c>
      <c r="H7" s="5">
        <v>1</v>
      </c>
      <c r="I7" s="5" t="s">
        <v>3078</v>
      </c>
      <c r="J7" s="12">
        <v>56.4</v>
      </c>
      <c r="K7" s="5">
        <v>2020</v>
      </c>
      <c r="L7" s="5" t="s">
        <v>1541</v>
      </c>
      <c r="M7" s="5" t="str">
        <f t="shared" si="0"/>
        <v>N</v>
      </c>
      <c r="P7" s="14">
        <v>85.53</v>
      </c>
      <c r="Q7" s="12">
        <v>62.89</v>
      </c>
      <c r="R7" s="12">
        <v>98.18</v>
      </c>
      <c r="S7" s="12">
        <v>100</v>
      </c>
      <c r="V7" s="17" t="s">
        <v>2757</v>
      </c>
      <c r="W7" s="13">
        <f>W8-1.5*(W10-W8)</f>
        <v>-40.637500000000003</v>
      </c>
      <c r="X7" s="13">
        <f>X8-1.5*(X10-X8)</f>
        <v>9.4750000000000085</v>
      </c>
      <c r="Y7" s="13">
        <f>Y8-1.5*(Y10-Y8)</f>
        <v>55.375003814697266</v>
      </c>
      <c r="Z7" s="13">
        <f>Z8-1.5*(Z10-Z8)</f>
        <v>100</v>
      </c>
    </row>
    <row r="8" spans="1:26" ht="12.75" customHeight="1" x14ac:dyDescent="0.25">
      <c r="A8" s="5" t="s">
        <v>1542</v>
      </c>
      <c r="B8" s="5" t="s">
        <v>25</v>
      </c>
      <c r="C8" s="5" t="s">
        <v>624</v>
      </c>
      <c r="D8" s="4" t="s">
        <v>620</v>
      </c>
      <c r="E8" s="4" t="s">
        <v>26</v>
      </c>
      <c r="F8" s="4" t="s">
        <v>1778</v>
      </c>
      <c r="G8" s="5">
        <v>3</v>
      </c>
      <c r="H8" s="5">
        <v>3</v>
      </c>
      <c r="I8" s="5" t="s">
        <v>1794</v>
      </c>
      <c r="J8" s="12">
        <v>62.89</v>
      </c>
      <c r="K8" s="5">
        <v>2021</v>
      </c>
      <c r="L8" s="5" t="s">
        <v>1542</v>
      </c>
      <c r="M8" s="5" t="str">
        <f t="shared" si="0"/>
        <v>N</v>
      </c>
      <c r="P8" s="14">
        <v>57</v>
      </c>
      <c r="Q8" s="12">
        <v>58.15</v>
      </c>
      <c r="R8" s="12">
        <v>97.97</v>
      </c>
      <c r="S8" s="12">
        <v>100</v>
      </c>
      <c r="V8" s="17" t="s">
        <v>2758</v>
      </c>
      <c r="W8" s="13">
        <f>_xlfn.QUARTILE.INC($P$5:$P$76,1)</f>
        <v>35.704999999999998</v>
      </c>
      <c r="X8" s="13">
        <f>_xlfn.QUARTILE.INC($Q$5:$Q$177,1)</f>
        <v>62.59</v>
      </c>
      <c r="Y8" s="13">
        <f>_xlfn.QUARTILE.INC($R$5:$R$115,1)</f>
        <v>82.150001525878906</v>
      </c>
      <c r="Z8" s="13">
        <f>_xlfn.QUARTILE.INC($S$5:$S$59,1)</f>
        <v>100</v>
      </c>
    </row>
    <row r="9" spans="1:26" ht="12.75" customHeight="1" x14ac:dyDescent="0.25">
      <c r="A9" s="5" t="s">
        <v>1543</v>
      </c>
      <c r="B9" s="5" t="s">
        <v>27</v>
      </c>
      <c r="C9" s="5" t="s">
        <v>654</v>
      </c>
      <c r="D9" s="4" t="s">
        <v>620</v>
      </c>
      <c r="E9" s="4" t="s">
        <v>3345</v>
      </c>
      <c r="F9" s="4" t="s">
        <v>2726</v>
      </c>
      <c r="G9" s="5">
        <v>2</v>
      </c>
      <c r="H9" s="5">
        <v>1</v>
      </c>
      <c r="I9" s="4" t="s">
        <v>2727</v>
      </c>
      <c r="J9" s="12">
        <v>58.15</v>
      </c>
      <c r="K9" s="5">
        <v>2021</v>
      </c>
      <c r="L9" s="5" t="s">
        <v>1543</v>
      </c>
      <c r="M9" s="5" t="str">
        <f t="shared" si="0"/>
        <v>N</v>
      </c>
      <c r="P9" s="14">
        <v>83</v>
      </c>
      <c r="Q9" s="12">
        <v>89.59</v>
      </c>
      <c r="R9" s="12">
        <v>94.46</v>
      </c>
      <c r="S9" s="12">
        <v>100</v>
      </c>
      <c r="V9" s="17" t="s">
        <v>2759</v>
      </c>
      <c r="W9" s="13">
        <f>_xlfn.QUARTILE.INC($P$5:$P$76,2)</f>
        <v>60</v>
      </c>
      <c r="X9" s="13">
        <f>_xlfn.QUARTILE.INC($Q$5:$Q$177,2)</f>
        <v>89</v>
      </c>
      <c r="Y9" s="13">
        <f>_xlfn.QUARTILE.INC($R$5:$R$115,2)</f>
        <v>96.774635314941406</v>
      </c>
      <c r="Z9" s="13">
        <f>_xlfn.QUARTILE.INC($S$5:$S$59,2)</f>
        <v>100</v>
      </c>
    </row>
    <row r="10" spans="1:26" ht="12.75" customHeight="1" x14ac:dyDescent="0.25">
      <c r="A10" s="5" t="s">
        <v>1544</v>
      </c>
      <c r="B10" s="5" t="s">
        <v>27</v>
      </c>
      <c r="C10" s="5" t="s">
        <v>654</v>
      </c>
      <c r="D10" s="4" t="s">
        <v>620</v>
      </c>
      <c r="E10" s="4" t="s">
        <v>3346</v>
      </c>
      <c r="F10" s="4" t="s">
        <v>1779</v>
      </c>
      <c r="G10" s="5">
        <v>1</v>
      </c>
      <c r="H10" s="5">
        <v>2</v>
      </c>
      <c r="I10" s="4" t="s">
        <v>1795</v>
      </c>
      <c r="J10" s="12">
        <v>89.59</v>
      </c>
      <c r="K10" s="5">
        <v>2021</v>
      </c>
      <c r="L10" s="5" t="s">
        <v>1544</v>
      </c>
      <c r="M10" s="5" t="str">
        <f t="shared" si="0"/>
        <v>N</v>
      </c>
      <c r="P10" s="14">
        <v>37</v>
      </c>
      <c r="Q10" s="12">
        <v>89.83</v>
      </c>
      <c r="R10" s="12">
        <v>95.24</v>
      </c>
      <c r="S10" s="12">
        <v>100</v>
      </c>
      <c r="V10" s="17" t="s">
        <v>2760</v>
      </c>
      <c r="W10" s="13">
        <f>_xlfn.QUARTILE.INC($P$5:$P$76,3)</f>
        <v>86.6</v>
      </c>
      <c r="X10" s="13">
        <f>_xlfn.QUARTILE.INC($Q$5:$Q$177,3)</f>
        <v>98</v>
      </c>
      <c r="Y10" s="13">
        <f>_xlfn.QUARTILE.INC($R$5:$R$115,3)</f>
        <v>100</v>
      </c>
      <c r="Z10" s="13">
        <f>_xlfn.QUARTILE.INC($S$5:$S$59,3)</f>
        <v>100</v>
      </c>
    </row>
    <row r="11" spans="1:26" ht="12.75" customHeight="1" x14ac:dyDescent="0.25">
      <c r="A11" s="5" t="s">
        <v>1545</v>
      </c>
      <c r="B11" s="5" t="s">
        <v>7</v>
      </c>
      <c r="C11" s="5" t="s">
        <v>410</v>
      </c>
      <c r="D11" s="4" t="s">
        <v>360</v>
      </c>
      <c r="E11" s="4" t="s">
        <v>8</v>
      </c>
      <c r="F11" s="4" t="s">
        <v>1780</v>
      </c>
      <c r="G11" s="5">
        <v>2</v>
      </c>
      <c r="H11" s="5">
        <v>1</v>
      </c>
      <c r="I11" s="5" t="s">
        <v>3079</v>
      </c>
      <c r="J11" s="12">
        <v>7.02</v>
      </c>
      <c r="K11" s="5">
        <v>2021</v>
      </c>
      <c r="L11" s="5" t="s">
        <v>1545</v>
      </c>
      <c r="M11" s="5" t="str">
        <f t="shared" si="0"/>
        <v>Y</v>
      </c>
      <c r="N11" s="5" t="s">
        <v>2678</v>
      </c>
      <c r="P11" s="14">
        <v>29</v>
      </c>
      <c r="Q11" s="12">
        <v>47.98</v>
      </c>
      <c r="R11" s="12">
        <v>97.82</v>
      </c>
      <c r="S11" s="12">
        <v>100</v>
      </c>
      <c r="V11" s="17" t="s">
        <v>2761</v>
      </c>
      <c r="W11" s="13">
        <f>W10+1.5*(W10-W8)</f>
        <v>162.9425</v>
      </c>
      <c r="X11" s="13">
        <f>X10+1.5*(X10-X8)</f>
        <v>151.11500000000001</v>
      </c>
      <c r="Y11" s="13">
        <f>Y10+1.5*(Y10-Y8)</f>
        <v>126.77499771118164</v>
      </c>
      <c r="Z11" s="13">
        <f>Z10+1.5*(Z10-Z8)</f>
        <v>100</v>
      </c>
    </row>
    <row r="12" spans="1:26" ht="12.75" customHeight="1" x14ac:dyDescent="0.25">
      <c r="A12" s="5" t="s">
        <v>1546</v>
      </c>
      <c r="B12" s="5" t="s">
        <v>1</v>
      </c>
      <c r="C12" s="5" t="s">
        <v>1150</v>
      </c>
      <c r="D12" s="5" t="s">
        <v>1038</v>
      </c>
      <c r="E12" s="4" t="s">
        <v>3056</v>
      </c>
      <c r="F12" s="5" t="s">
        <v>3063</v>
      </c>
      <c r="G12" s="5">
        <v>2</v>
      </c>
      <c r="H12" s="5">
        <v>2</v>
      </c>
      <c r="I12" s="5" t="s">
        <v>3080</v>
      </c>
      <c r="J12" s="12">
        <v>82.78</v>
      </c>
      <c r="K12" s="5">
        <v>2021</v>
      </c>
      <c r="L12" s="5" t="s">
        <v>1546</v>
      </c>
      <c r="M12" s="5" t="str">
        <f t="shared" si="0"/>
        <v>N</v>
      </c>
      <c r="P12" s="14">
        <v>30</v>
      </c>
      <c r="Q12" s="12">
        <v>93.86</v>
      </c>
      <c r="R12" s="12">
        <v>82</v>
      </c>
      <c r="S12" s="12">
        <v>100</v>
      </c>
      <c r="V12" s="17"/>
      <c r="W12" s="13"/>
      <c r="X12" s="13"/>
      <c r="Y12" s="13"/>
      <c r="Z12" s="13"/>
    </row>
    <row r="13" spans="1:26" ht="12.75" customHeight="1" x14ac:dyDescent="0.25">
      <c r="A13" s="5" t="s">
        <v>1547</v>
      </c>
      <c r="B13" s="5" t="s">
        <v>17</v>
      </c>
      <c r="C13" s="5" t="s">
        <v>414</v>
      </c>
      <c r="D13" s="5" t="s">
        <v>360</v>
      </c>
      <c r="E13" s="4" t="s">
        <v>18</v>
      </c>
      <c r="F13" s="4" t="s">
        <v>2996</v>
      </c>
      <c r="G13" s="5">
        <v>2</v>
      </c>
      <c r="H13" s="5">
        <v>2</v>
      </c>
      <c r="I13" s="5" t="s">
        <v>1796</v>
      </c>
      <c r="J13" s="12">
        <v>98.19</v>
      </c>
      <c r="K13" s="5">
        <v>2021</v>
      </c>
      <c r="L13" s="5" t="s">
        <v>1547</v>
      </c>
      <c r="M13" s="5" t="str">
        <f t="shared" si="0"/>
        <v>Y</v>
      </c>
      <c r="N13" s="5" t="s">
        <v>2678</v>
      </c>
      <c r="P13" s="14">
        <v>80</v>
      </c>
      <c r="Q13" s="12">
        <v>99.23</v>
      </c>
      <c r="R13" s="12">
        <v>100</v>
      </c>
      <c r="S13" s="12">
        <v>100</v>
      </c>
    </row>
    <row r="14" spans="1:26" ht="12.75" customHeight="1" x14ac:dyDescent="0.25">
      <c r="A14" s="5" t="s">
        <v>1548</v>
      </c>
      <c r="B14" s="5" t="s">
        <v>17</v>
      </c>
      <c r="C14" s="5" t="s">
        <v>414</v>
      </c>
      <c r="D14" s="5" t="s">
        <v>360</v>
      </c>
      <c r="E14" s="4" t="s">
        <v>19</v>
      </c>
      <c r="F14" s="4" t="s">
        <v>1781</v>
      </c>
      <c r="G14" s="5">
        <v>3</v>
      </c>
      <c r="H14" s="5">
        <v>2</v>
      </c>
      <c r="I14" s="5" t="s">
        <v>1797</v>
      </c>
      <c r="J14" s="12">
        <v>85.53</v>
      </c>
      <c r="K14" s="5">
        <v>2021</v>
      </c>
      <c r="L14" s="5" t="s">
        <v>1548</v>
      </c>
      <c r="M14" s="5" t="str">
        <f t="shared" si="0"/>
        <v>Y</v>
      </c>
      <c r="N14" s="5" t="s">
        <v>2678</v>
      </c>
      <c r="P14" s="14">
        <v>10</v>
      </c>
      <c r="Q14" s="12">
        <v>97.33</v>
      </c>
      <c r="R14" s="12">
        <v>100</v>
      </c>
      <c r="S14" s="12">
        <v>100</v>
      </c>
      <c r="V14" s="17" t="s">
        <v>2764</v>
      </c>
    </row>
    <row r="15" spans="1:26" ht="12.75" customHeight="1" x14ac:dyDescent="0.25">
      <c r="A15" s="5" t="s">
        <v>1549</v>
      </c>
      <c r="B15" s="5" t="s">
        <v>23</v>
      </c>
      <c r="C15" s="5" t="s">
        <v>708</v>
      </c>
      <c r="D15" s="5" t="s">
        <v>620</v>
      </c>
      <c r="E15" s="4" t="s">
        <v>24</v>
      </c>
      <c r="F15" s="4" t="s">
        <v>1782</v>
      </c>
      <c r="G15" s="5">
        <v>3</v>
      </c>
      <c r="H15" s="5">
        <v>2</v>
      </c>
      <c r="I15" s="5" t="s">
        <v>1798</v>
      </c>
      <c r="J15" s="12">
        <v>89.83</v>
      </c>
      <c r="K15" s="5">
        <v>2021</v>
      </c>
      <c r="L15" s="5" t="s">
        <v>1549</v>
      </c>
      <c r="M15" s="5" t="str">
        <f t="shared" si="0"/>
        <v>N</v>
      </c>
      <c r="P15" s="14">
        <v>30</v>
      </c>
      <c r="Q15" s="12">
        <v>94.37</v>
      </c>
      <c r="R15" s="12">
        <v>95</v>
      </c>
      <c r="S15" s="12">
        <v>100</v>
      </c>
      <c r="W15" s="17" t="s">
        <v>360</v>
      </c>
      <c r="X15" s="17" t="s">
        <v>620</v>
      </c>
      <c r="Y15" s="17" t="s">
        <v>1038</v>
      </c>
      <c r="Z15" s="17" t="s">
        <v>35</v>
      </c>
    </row>
    <row r="16" spans="1:26" ht="12.75" customHeight="1" x14ac:dyDescent="0.25">
      <c r="A16" s="5" t="s">
        <v>1550</v>
      </c>
      <c r="B16" s="5" t="s">
        <v>3</v>
      </c>
      <c r="C16" s="5" t="s">
        <v>924</v>
      </c>
      <c r="D16" s="5" t="s">
        <v>620</v>
      </c>
      <c r="E16" s="4" t="s">
        <v>4</v>
      </c>
      <c r="F16" s="4" t="s">
        <v>927</v>
      </c>
      <c r="G16" s="5">
        <v>1</v>
      </c>
      <c r="H16" s="5">
        <v>2</v>
      </c>
      <c r="I16" s="5" t="s">
        <v>3081</v>
      </c>
      <c r="J16" s="12">
        <v>47.98</v>
      </c>
      <c r="K16" s="5">
        <v>2021</v>
      </c>
      <c r="L16" s="5" t="s">
        <v>1550</v>
      </c>
      <c r="M16" s="5" t="str">
        <f t="shared" si="0"/>
        <v>N</v>
      </c>
      <c r="P16" s="14">
        <v>52</v>
      </c>
      <c r="Q16" s="12">
        <v>88.04</v>
      </c>
      <c r="R16" s="12">
        <v>100</v>
      </c>
      <c r="S16" s="12">
        <v>98</v>
      </c>
      <c r="V16" s="17" t="s">
        <v>2757</v>
      </c>
      <c r="W16" s="7">
        <v>20</v>
      </c>
      <c r="X16" s="7">
        <v>40</v>
      </c>
      <c r="Y16" s="7">
        <v>70</v>
      </c>
      <c r="Z16" s="7">
        <v>100</v>
      </c>
    </row>
    <row r="17" spans="1:30" ht="12.75" customHeight="1" x14ac:dyDescent="0.25">
      <c r="A17" s="5" t="s">
        <v>1767</v>
      </c>
      <c r="B17" s="5" t="s">
        <v>1224</v>
      </c>
      <c r="C17" s="5" t="s">
        <v>1223</v>
      </c>
      <c r="D17" s="5" t="s">
        <v>1038</v>
      </c>
      <c r="E17" s="4" t="s">
        <v>3347</v>
      </c>
      <c r="F17" s="4" t="s">
        <v>1783</v>
      </c>
      <c r="G17" s="5">
        <v>2</v>
      </c>
      <c r="H17" s="5">
        <v>1</v>
      </c>
      <c r="I17" s="4" t="s">
        <v>3084</v>
      </c>
      <c r="J17" s="12">
        <v>96.25</v>
      </c>
      <c r="K17" s="5">
        <v>2021</v>
      </c>
      <c r="L17" s="5" t="s">
        <v>1767</v>
      </c>
      <c r="M17" s="5" t="str">
        <f t="shared" si="0"/>
        <v>N</v>
      </c>
      <c r="P17" s="14">
        <v>40</v>
      </c>
      <c r="Q17" s="12">
        <v>62.59</v>
      </c>
      <c r="R17" s="12">
        <v>100</v>
      </c>
      <c r="S17" s="12">
        <v>100</v>
      </c>
      <c r="V17" s="17" t="s">
        <v>2761</v>
      </c>
      <c r="W17" s="7">
        <v>80</v>
      </c>
      <c r="X17" s="7">
        <v>100</v>
      </c>
      <c r="Y17" s="7">
        <v>100</v>
      </c>
      <c r="Z17" s="7">
        <v>100</v>
      </c>
    </row>
    <row r="18" spans="1:30" ht="12.75" customHeight="1" x14ac:dyDescent="0.25">
      <c r="A18" s="5" t="s">
        <v>1768</v>
      </c>
      <c r="B18" s="5" t="s">
        <v>1314</v>
      </c>
      <c r="C18" s="5" t="s">
        <v>1313</v>
      </c>
      <c r="D18" s="5" t="s">
        <v>1038</v>
      </c>
      <c r="E18" s="4" t="s">
        <v>3348</v>
      </c>
      <c r="F18" s="4" t="s">
        <v>3064</v>
      </c>
      <c r="G18" s="4">
        <v>1</v>
      </c>
      <c r="H18" s="4">
        <v>2</v>
      </c>
      <c r="I18" s="4" t="s">
        <v>3085</v>
      </c>
      <c r="J18" s="12">
        <v>98.18</v>
      </c>
      <c r="K18" s="5">
        <v>2021</v>
      </c>
      <c r="L18" s="5" t="s">
        <v>1768</v>
      </c>
      <c r="M18" s="5" t="str">
        <f>IF(OR(AND(D18=$W$15,OR(J18&lt;$W$16,J18&gt;$W$17)),AND(D18=$X$15,OR(J18&lt;$X$16,J18&gt;$X$17)),AND(D18=$Y$15,OR(J18&lt;$Y$16,J18&gt;$Y$17)),AND(D18=$Z$15,OR(J18&lt;$Z$16,J18&gt;$Z$17))),"Y","N")</f>
        <v>N</v>
      </c>
      <c r="P18" s="14">
        <v>30</v>
      </c>
      <c r="Q18" s="12">
        <v>83.76</v>
      </c>
      <c r="R18" s="12">
        <v>100</v>
      </c>
      <c r="S18" s="12">
        <v>100</v>
      </c>
      <c r="V18" s="17" t="s">
        <v>2762</v>
      </c>
      <c r="W18" s="8">
        <f>COUNTIFS($D$5:$D$1000,W$15,$J$5:$J$1000,"&lt;"&amp;W$16)</f>
        <v>5</v>
      </c>
      <c r="X18" s="8">
        <f>COUNTIFS($D$5:$D$1000,X$15,$J$5:$J$1000,"&lt;"&amp;X$16)</f>
        <v>13</v>
      </c>
      <c r="Y18" s="8">
        <f>COUNTIFS($D$5:$D$1000,Y$15,$J$5:$J$1000,"&lt;"&amp;Y$16)</f>
        <v>14</v>
      </c>
      <c r="Z18" s="8">
        <f>COUNTIFS($D$5:$D$1000,Z$15,$J$5:$J$1000,"&lt;"&amp;Z$16)</f>
        <v>9</v>
      </c>
    </row>
    <row r="19" spans="1:30" ht="12.75" customHeight="1" x14ac:dyDescent="0.25">
      <c r="A19" s="5" t="s">
        <v>1769</v>
      </c>
      <c r="B19" s="5" t="s">
        <v>1019</v>
      </c>
      <c r="C19" s="5" t="s">
        <v>1018</v>
      </c>
      <c r="D19" s="5" t="s">
        <v>620</v>
      </c>
      <c r="E19" s="4" t="s">
        <v>3349</v>
      </c>
      <c r="F19" s="4" t="s">
        <v>3065</v>
      </c>
      <c r="G19" s="4">
        <v>2</v>
      </c>
      <c r="H19" s="4">
        <v>1</v>
      </c>
      <c r="I19" s="4" t="s">
        <v>3086</v>
      </c>
      <c r="J19" s="12">
        <v>93.86</v>
      </c>
      <c r="K19" s="5">
        <v>2021</v>
      </c>
      <c r="L19" s="5" t="s">
        <v>1769</v>
      </c>
      <c r="M19" s="5" t="str">
        <f t="shared" si="0"/>
        <v>N</v>
      </c>
      <c r="P19" s="14">
        <v>40</v>
      </c>
      <c r="Q19" s="12">
        <v>59.93</v>
      </c>
      <c r="R19" s="12">
        <v>100</v>
      </c>
      <c r="S19" s="12">
        <v>100</v>
      </c>
      <c r="V19" s="17" t="s">
        <v>2763</v>
      </c>
      <c r="W19" s="8">
        <f>COUNTIFS($D$5:$D$1000,W$15,$J$5:$J$1000,"&gt;"&amp;W$17)</f>
        <v>24</v>
      </c>
      <c r="X19" s="8">
        <f>COUNTIFS($D$5:$D$1000,X$15,$J$5:$J$1000,"&gt;"&amp;X$17)</f>
        <v>0</v>
      </c>
      <c r="Y19" s="8">
        <f>COUNTIFS($D$5:$D$1000,Y$15,$J$5:$J$1000,"&gt;"&amp;Y$17)</f>
        <v>0</v>
      </c>
      <c r="Z19" s="8">
        <f>COUNTIFS($D$5:$D$1000,Z$15,$J$5:$J$1000,"&gt;"&amp;Z$17)</f>
        <v>0</v>
      </c>
      <c r="AA19" s="17" t="s">
        <v>2768</v>
      </c>
    </row>
    <row r="20" spans="1:30" ht="12.75" customHeight="1" x14ac:dyDescent="0.25">
      <c r="A20" s="5" t="s">
        <v>1770</v>
      </c>
      <c r="B20" s="5" t="s">
        <v>1019</v>
      </c>
      <c r="C20" s="5" t="s">
        <v>1018</v>
      </c>
      <c r="D20" s="5" t="s">
        <v>620</v>
      </c>
      <c r="E20" s="4" t="s">
        <v>3350</v>
      </c>
      <c r="F20" s="4" t="s">
        <v>1784</v>
      </c>
      <c r="G20" s="4">
        <v>2</v>
      </c>
      <c r="H20" s="4">
        <v>1</v>
      </c>
      <c r="I20" s="4" t="s">
        <v>3086</v>
      </c>
      <c r="J20" s="12">
        <v>99.23</v>
      </c>
      <c r="K20" s="5">
        <v>2021</v>
      </c>
      <c r="L20" s="5" t="s">
        <v>1770</v>
      </c>
      <c r="M20" s="5" t="str">
        <f t="shared" si="0"/>
        <v>N</v>
      </c>
      <c r="P20" s="14">
        <v>50</v>
      </c>
      <c r="Q20" s="12">
        <v>68.02</v>
      </c>
      <c r="R20" s="12">
        <v>90</v>
      </c>
      <c r="S20" s="12">
        <v>100</v>
      </c>
      <c r="V20" s="17" t="s">
        <v>2765</v>
      </c>
      <c r="W20" s="8">
        <f>W18+W19</f>
        <v>29</v>
      </c>
      <c r="X20" s="8">
        <f>X18+X19</f>
        <v>13</v>
      </c>
      <c r="Y20" s="8">
        <f>Y18+Y19</f>
        <v>14</v>
      </c>
      <c r="Z20" s="8">
        <f>Z18+Z19</f>
        <v>9</v>
      </c>
      <c r="AA20" s="23">
        <f>SUM(W20:Z20)</f>
        <v>65</v>
      </c>
    </row>
    <row r="21" spans="1:30" ht="12.75" customHeight="1" x14ac:dyDescent="0.25">
      <c r="A21" s="5" t="s">
        <v>1771</v>
      </c>
      <c r="B21" s="5" t="s">
        <v>1019</v>
      </c>
      <c r="C21" s="5" t="s">
        <v>1018</v>
      </c>
      <c r="D21" s="5" t="s">
        <v>620</v>
      </c>
      <c r="E21" s="6" t="s">
        <v>3062</v>
      </c>
      <c r="F21" s="4" t="s">
        <v>1785</v>
      </c>
      <c r="G21" s="4">
        <v>2</v>
      </c>
      <c r="H21" s="4">
        <v>2</v>
      </c>
      <c r="I21" s="4" t="s">
        <v>3087</v>
      </c>
      <c r="J21" s="12">
        <v>97.33</v>
      </c>
      <c r="K21" s="5">
        <v>2021</v>
      </c>
      <c r="L21" s="5" t="s">
        <v>1771</v>
      </c>
      <c r="M21" s="5" t="str">
        <f t="shared" si="0"/>
        <v>N</v>
      </c>
      <c r="P21" s="14">
        <v>95</v>
      </c>
      <c r="Q21" s="12">
        <v>30.06</v>
      </c>
      <c r="R21" s="12">
        <v>30</v>
      </c>
      <c r="S21" s="12">
        <v>100</v>
      </c>
      <c r="V21" s="17" t="s">
        <v>2766</v>
      </c>
      <c r="W21" s="5">
        <f>COUNTIFS($D$5:$D$1000,W$15,$N$5:$N$1000,"N")</f>
        <v>14</v>
      </c>
      <c r="X21" s="5">
        <f>COUNTIFS($D$5:$D$1000,X$15,$N$5:$N$1000,"N")</f>
        <v>1</v>
      </c>
      <c r="Y21" s="5">
        <f>COUNTIFS($D$5:$D$1000,Y$15,$N$5:$N$1000,"N")</f>
        <v>11</v>
      </c>
      <c r="Z21" s="5">
        <f>COUNTIFS($D$5:$D$1000,Z$15,$N$5:$N$1000,"N")</f>
        <v>3</v>
      </c>
      <c r="AA21" s="23">
        <f>SUM(W21:Z21)</f>
        <v>29</v>
      </c>
      <c r="AB21" s="17" t="s">
        <v>3312</v>
      </c>
      <c r="AC21" s="17"/>
      <c r="AD21" s="24">
        <f>AA21/T2</f>
        <v>7.0559610705596104E-2</v>
      </c>
    </row>
    <row r="22" spans="1:30" ht="12.75" customHeight="1" x14ac:dyDescent="0.25">
      <c r="A22" s="5" t="s">
        <v>1772</v>
      </c>
      <c r="B22" s="5" t="s">
        <v>847</v>
      </c>
      <c r="C22" s="5" t="s">
        <v>846</v>
      </c>
      <c r="D22" s="5" t="s">
        <v>620</v>
      </c>
      <c r="E22" s="6" t="s">
        <v>3062</v>
      </c>
      <c r="F22" s="4" t="s">
        <v>1786</v>
      </c>
      <c r="G22" s="4">
        <v>2</v>
      </c>
      <c r="H22" s="4">
        <v>2</v>
      </c>
      <c r="I22" s="4" t="s">
        <v>3088</v>
      </c>
      <c r="J22" s="12">
        <v>94.37</v>
      </c>
      <c r="K22" s="5">
        <v>2021</v>
      </c>
      <c r="L22" s="5" t="s">
        <v>1772</v>
      </c>
      <c r="M22" s="5" t="str">
        <f t="shared" si="0"/>
        <v>N</v>
      </c>
      <c r="P22" s="14">
        <v>95</v>
      </c>
      <c r="Q22" s="12">
        <v>92.3</v>
      </c>
      <c r="R22" s="12">
        <v>77</v>
      </c>
      <c r="S22" s="12">
        <v>100</v>
      </c>
      <c r="V22" s="17" t="s">
        <v>2767</v>
      </c>
      <c r="W22" s="5">
        <f>COUNTIFS($D$5:$D$1000,W$15,$N$5:$N$1000,"")+COUNTIFS($D$5:$D$1000,W$15,$N$5:$N$1000,"Y")</f>
        <v>58</v>
      </c>
      <c r="X22" s="5">
        <f>COUNTIFS($D$5:$D$1000,X$15,$N$5:$N$1000,"")+COUNTIFS($D$5:$D$1000,X$15,$N$5:$N$1000,"Y")</f>
        <v>172</v>
      </c>
      <c r="Y22" s="5">
        <f>COUNTIFS($D$5:$D$1000,Y$15,$N$5:$N$1000,"")+COUNTIFS($D$5:$D$1000,Y$15,$N$5:$N$1000,"Y")</f>
        <v>100</v>
      </c>
      <c r="Z22" s="5">
        <f>COUNTIFS($D$5:$D$1000,Z$15,$N$5:$N$1000,"")+COUNTIFS($D$5:$D$1000,Z$15,$N$5:$N$1000,"Y")</f>
        <v>52</v>
      </c>
      <c r="AA22" s="23">
        <f>SUM(W22:Z22)</f>
        <v>382</v>
      </c>
    </row>
    <row r="23" spans="1:30" ht="12.75" customHeight="1" x14ac:dyDescent="0.25">
      <c r="A23" s="5" t="s">
        <v>1773</v>
      </c>
      <c r="B23" s="5" t="s">
        <v>847</v>
      </c>
      <c r="C23" s="5" t="s">
        <v>846</v>
      </c>
      <c r="D23" s="5" t="s">
        <v>620</v>
      </c>
      <c r="E23" s="6" t="s">
        <v>3062</v>
      </c>
      <c r="F23" s="4" t="s">
        <v>1787</v>
      </c>
      <c r="G23" s="4">
        <v>2</v>
      </c>
      <c r="H23" s="4">
        <v>1</v>
      </c>
      <c r="I23" s="4" t="s">
        <v>3078</v>
      </c>
      <c r="J23" s="12">
        <v>88.04</v>
      </c>
      <c r="K23" s="5">
        <v>2021</v>
      </c>
      <c r="L23" s="5" t="s">
        <v>1773</v>
      </c>
      <c r="M23" s="5" t="str">
        <f t="shared" si="0"/>
        <v>N</v>
      </c>
      <c r="P23" s="14">
        <v>95</v>
      </c>
      <c r="Q23" s="12">
        <v>61.7</v>
      </c>
      <c r="R23" s="12">
        <v>100</v>
      </c>
      <c r="S23" s="12">
        <v>100</v>
      </c>
    </row>
    <row r="24" spans="1:30" ht="12.75" customHeight="1" x14ac:dyDescent="0.25">
      <c r="A24" s="5" t="s">
        <v>1774</v>
      </c>
      <c r="B24" s="5" t="s">
        <v>694</v>
      </c>
      <c r="C24" s="5" t="s">
        <v>693</v>
      </c>
      <c r="D24" s="5" t="s">
        <v>620</v>
      </c>
      <c r="E24" s="4" t="s">
        <v>1775</v>
      </c>
      <c r="F24" s="5" t="s">
        <v>1788</v>
      </c>
      <c r="G24" s="5">
        <v>2</v>
      </c>
      <c r="H24" s="5">
        <v>1</v>
      </c>
      <c r="I24" s="5" t="s">
        <v>3086</v>
      </c>
      <c r="J24" s="12">
        <v>62.59</v>
      </c>
      <c r="K24" s="5">
        <v>2021</v>
      </c>
      <c r="L24" s="5" t="s">
        <v>1774</v>
      </c>
      <c r="M24" s="5" t="str">
        <f t="shared" si="0"/>
        <v>N</v>
      </c>
      <c r="P24" s="14">
        <v>75</v>
      </c>
      <c r="Q24" s="12">
        <v>58.36</v>
      </c>
      <c r="R24" s="12">
        <v>100</v>
      </c>
      <c r="S24" s="12">
        <v>100</v>
      </c>
    </row>
    <row r="25" spans="1:30" ht="12.75" customHeight="1" x14ac:dyDescent="0.25">
      <c r="A25" s="5" t="s">
        <v>3043</v>
      </c>
      <c r="B25" s="5" t="s">
        <v>1377</v>
      </c>
      <c r="C25" s="5" t="s">
        <v>679</v>
      </c>
      <c r="D25" s="5" t="s">
        <v>620</v>
      </c>
      <c r="E25" s="4" t="s">
        <v>3057</v>
      </c>
      <c r="F25" s="5" t="s">
        <v>3066</v>
      </c>
      <c r="G25" s="5">
        <v>1</v>
      </c>
      <c r="H25" s="5">
        <v>2</v>
      </c>
      <c r="I25" s="5" t="s">
        <v>3089</v>
      </c>
      <c r="J25" s="12">
        <v>83.76</v>
      </c>
      <c r="K25" s="5">
        <v>2022</v>
      </c>
      <c r="L25" s="5" t="s">
        <v>3043</v>
      </c>
      <c r="M25" s="5" t="str">
        <f t="shared" si="0"/>
        <v>N</v>
      </c>
      <c r="P25" s="14">
        <v>95</v>
      </c>
      <c r="Q25" s="12">
        <v>95</v>
      </c>
      <c r="R25" s="12">
        <v>85</v>
      </c>
      <c r="S25" s="12">
        <v>100</v>
      </c>
    </row>
    <row r="26" spans="1:30" ht="12.75" customHeight="1" x14ac:dyDescent="0.25">
      <c r="A26" s="5" t="s">
        <v>3044</v>
      </c>
      <c r="B26" s="5" t="s">
        <v>1377</v>
      </c>
      <c r="C26" s="5" t="s">
        <v>679</v>
      </c>
      <c r="D26" s="5" t="s">
        <v>620</v>
      </c>
      <c r="E26" s="6" t="s">
        <v>3062</v>
      </c>
      <c r="F26" s="4" t="s">
        <v>3067</v>
      </c>
      <c r="G26" s="4">
        <v>1</v>
      </c>
      <c r="H26" s="4">
        <v>1</v>
      </c>
      <c r="I26" s="4" t="s">
        <v>3090</v>
      </c>
      <c r="J26" s="12">
        <v>59.93</v>
      </c>
      <c r="K26" s="5">
        <v>2022</v>
      </c>
      <c r="L26" s="5" t="s">
        <v>3044</v>
      </c>
      <c r="M26" s="5" t="str">
        <f t="shared" si="0"/>
        <v>N</v>
      </c>
      <c r="P26" s="14">
        <v>25</v>
      </c>
      <c r="Q26" s="12">
        <v>100</v>
      </c>
      <c r="R26" s="12">
        <v>100</v>
      </c>
      <c r="S26" s="12">
        <v>100</v>
      </c>
    </row>
    <row r="27" spans="1:30" ht="12.75" customHeight="1" x14ac:dyDescent="0.25">
      <c r="A27" s="5" t="s">
        <v>3045</v>
      </c>
      <c r="B27" s="5" t="s">
        <v>23</v>
      </c>
      <c r="C27" s="5" t="s">
        <v>708</v>
      </c>
      <c r="D27" s="5" t="s">
        <v>620</v>
      </c>
      <c r="E27" s="4" t="s">
        <v>3058</v>
      </c>
      <c r="F27" s="5" t="s">
        <v>3068</v>
      </c>
      <c r="G27" s="5">
        <v>3</v>
      </c>
      <c r="H27" s="5">
        <v>1</v>
      </c>
      <c r="I27" s="5" t="s">
        <v>3091</v>
      </c>
      <c r="J27" s="12">
        <v>68.02</v>
      </c>
      <c r="K27" s="5">
        <v>2021</v>
      </c>
      <c r="L27" s="5" t="s">
        <v>3045</v>
      </c>
      <c r="M27" s="5" t="str">
        <f t="shared" si="0"/>
        <v>N</v>
      </c>
      <c r="P27" s="14">
        <v>50</v>
      </c>
      <c r="Q27" s="12">
        <v>77</v>
      </c>
      <c r="R27" s="12">
        <v>93.5</v>
      </c>
      <c r="S27" s="12">
        <v>100</v>
      </c>
    </row>
    <row r="28" spans="1:30" ht="12.75" customHeight="1" x14ac:dyDescent="0.25">
      <c r="A28" s="5" t="s">
        <v>3046</v>
      </c>
      <c r="B28" s="5" t="s">
        <v>13</v>
      </c>
      <c r="C28" s="5" t="s">
        <v>851</v>
      </c>
      <c r="D28" s="5" t="s">
        <v>620</v>
      </c>
      <c r="E28" s="4" t="s">
        <v>3059</v>
      </c>
      <c r="F28" s="5" t="s">
        <v>3069</v>
      </c>
      <c r="G28" s="5">
        <v>1</v>
      </c>
      <c r="H28" s="5">
        <v>1</v>
      </c>
      <c r="I28" s="5" t="s">
        <v>3084</v>
      </c>
      <c r="J28" s="12">
        <v>30.06</v>
      </c>
      <c r="K28" s="5">
        <v>2022</v>
      </c>
      <c r="L28" s="5" t="s">
        <v>3046</v>
      </c>
      <c r="M28" s="5" t="str">
        <f t="shared" si="0"/>
        <v>Y</v>
      </c>
      <c r="N28" s="5" t="s">
        <v>2678</v>
      </c>
      <c r="P28" s="14">
        <v>47.1</v>
      </c>
      <c r="Q28" s="12">
        <v>100</v>
      </c>
      <c r="R28" s="12">
        <v>98.1</v>
      </c>
      <c r="S28" s="12">
        <v>100</v>
      </c>
    </row>
    <row r="29" spans="1:30" ht="12.75" customHeight="1" x14ac:dyDescent="0.25">
      <c r="A29" s="5" t="s">
        <v>3047</v>
      </c>
      <c r="B29" s="5" t="s">
        <v>954</v>
      </c>
      <c r="C29" s="5" t="s">
        <v>953</v>
      </c>
      <c r="D29" s="5" t="s">
        <v>620</v>
      </c>
      <c r="E29" s="4" t="s">
        <v>3351</v>
      </c>
      <c r="F29" s="4" t="s">
        <v>3070</v>
      </c>
      <c r="G29" s="5">
        <v>2</v>
      </c>
      <c r="H29" s="5">
        <v>1</v>
      </c>
      <c r="I29" s="4" t="s">
        <v>3091</v>
      </c>
      <c r="J29" s="12">
        <v>92.3</v>
      </c>
      <c r="K29" s="5">
        <v>2021</v>
      </c>
      <c r="L29" s="5" t="s">
        <v>3047</v>
      </c>
      <c r="M29" s="5" t="str">
        <f t="shared" si="0"/>
        <v>N</v>
      </c>
      <c r="P29" s="14">
        <v>60</v>
      </c>
      <c r="Q29" s="12">
        <v>100</v>
      </c>
      <c r="R29" s="12">
        <v>65.599999999999994</v>
      </c>
      <c r="S29" s="12">
        <v>100</v>
      </c>
    </row>
    <row r="30" spans="1:30" ht="12.75" customHeight="1" x14ac:dyDescent="0.25">
      <c r="A30" s="5" t="s">
        <v>3048</v>
      </c>
      <c r="B30" s="5" t="s">
        <v>954</v>
      </c>
      <c r="C30" s="5" t="s">
        <v>953</v>
      </c>
      <c r="D30" s="5" t="s">
        <v>620</v>
      </c>
      <c r="E30" s="4" t="s">
        <v>3060</v>
      </c>
      <c r="F30" s="5" t="s">
        <v>3071</v>
      </c>
      <c r="G30" s="5">
        <v>2</v>
      </c>
      <c r="H30" s="5">
        <v>1</v>
      </c>
      <c r="I30" s="5" t="s">
        <v>3092</v>
      </c>
      <c r="J30" s="12">
        <v>61.7</v>
      </c>
      <c r="K30" s="5">
        <v>2021</v>
      </c>
      <c r="L30" s="5" t="s">
        <v>3048</v>
      </c>
      <c r="M30" s="5" t="str">
        <f t="shared" si="0"/>
        <v>N</v>
      </c>
      <c r="P30" s="14">
        <v>69</v>
      </c>
      <c r="Q30" s="12">
        <v>100</v>
      </c>
      <c r="R30" s="12">
        <v>99</v>
      </c>
      <c r="S30" s="12">
        <v>95</v>
      </c>
    </row>
    <row r="31" spans="1:30" ht="12.75" customHeight="1" x14ac:dyDescent="0.25">
      <c r="A31" s="5" t="s">
        <v>3049</v>
      </c>
      <c r="B31" s="5" t="s">
        <v>954</v>
      </c>
      <c r="C31" s="5" t="s">
        <v>953</v>
      </c>
      <c r="D31" s="5" t="s">
        <v>620</v>
      </c>
      <c r="E31" s="4" t="s">
        <v>3061</v>
      </c>
      <c r="F31" s="5" t="s">
        <v>3072</v>
      </c>
      <c r="G31" s="5">
        <v>2</v>
      </c>
      <c r="H31" s="5">
        <v>1</v>
      </c>
      <c r="I31" s="5" t="s">
        <v>3092</v>
      </c>
      <c r="J31" s="12">
        <v>58.36</v>
      </c>
      <c r="K31" s="5">
        <v>2021</v>
      </c>
      <c r="L31" s="5" t="s">
        <v>3049</v>
      </c>
      <c r="M31" s="5" t="str">
        <f t="shared" si="0"/>
        <v>N</v>
      </c>
      <c r="P31" s="14">
        <v>12.4</v>
      </c>
      <c r="Q31" s="12">
        <v>100</v>
      </c>
      <c r="R31" s="12">
        <v>100</v>
      </c>
      <c r="S31" s="12">
        <v>100</v>
      </c>
    </row>
    <row r="32" spans="1:30" ht="12.75" customHeight="1" x14ac:dyDescent="0.25">
      <c r="A32" s="5" t="s">
        <v>3051</v>
      </c>
      <c r="B32" s="5" t="s">
        <v>1314</v>
      </c>
      <c r="C32" s="5" t="s">
        <v>1313</v>
      </c>
      <c r="D32" s="5" t="s">
        <v>1038</v>
      </c>
      <c r="E32" s="6" t="s">
        <v>3062</v>
      </c>
      <c r="F32" s="4" t="s">
        <v>3074</v>
      </c>
      <c r="G32" s="4">
        <v>2</v>
      </c>
      <c r="H32" s="4">
        <v>3</v>
      </c>
      <c r="I32" s="4" t="s">
        <v>3094</v>
      </c>
      <c r="J32" s="12">
        <v>97.97</v>
      </c>
      <c r="K32" s="5">
        <v>2021</v>
      </c>
      <c r="L32" s="5" t="s">
        <v>3051</v>
      </c>
      <c r="M32" s="5" t="str">
        <f t="shared" si="0"/>
        <v>N</v>
      </c>
      <c r="P32" s="14">
        <v>30</v>
      </c>
      <c r="Q32" s="12">
        <v>100</v>
      </c>
      <c r="R32" s="12">
        <v>57.6</v>
      </c>
      <c r="S32" s="12">
        <v>98</v>
      </c>
    </row>
    <row r="33" spans="1:19" ht="12.75" customHeight="1" x14ac:dyDescent="0.25">
      <c r="A33" s="5" t="s">
        <v>3052</v>
      </c>
      <c r="B33" s="5" t="s">
        <v>1314</v>
      </c>
      <c r="C33" s="5" t="s">
        <v>1313</v>
      </c>
      <c r="D33" s="5" t="s">
        <v>1038</v>
      </c>
      <c r="E33" s="6" t="s">
        <v>3062</v>
      </c>
      <c r="F33" s="4" t="s">
        <v>3075</v>
      </c>
      <c r="G33" s="4">
        <v>2</v>
      </c>
      <c r="H33" s="4">
        <v>2</v>
      </c>
      <c r="I33" s="4" t="s">
        <v>3095</v>
      </c>
      <c r="J33" s="12">
        <v>94.46</v>
      </c>
      <c r="K33" s="5">
        <v>2021</v>
      </c>
      <c r="L33" s="5" t="s">
        <v>3052</v>
      </c>
      <c r="M33" s="5" t="str">
        <f t="shared" si="0"/>
        <v>N</v>
      </c>
      <c r="P33" s="14">
        <v>30</v>
      </c>
      <c r="Q33" s="12">
        <v>100</v>
      </c>
      <c r="R33" s="12">
        <v>66</v>
      </c>
      <c r="S33" s="12">
        <v>40</v>
      </c>
    </row>
    <row r="34" spans="1:19" ht="12.75" customHeight="1" x14ac:dyDescent="0.25">
      <c r="A34" s="5" t="s">
        <v>3053</v>
      </c>
      <c r="B34" s="5" t="s">
        <v>1314</v>
      </c>
      <c r="C34" s="5" t="s">
        <v>1313</v>
      </c>
      <c r="D34" s="5" t="s">
        <v>1038</v>
      </c>
      <c r="E34" s="6" t="s">
        <v>3062</v>
      </c>
      <c r="F34" s="4" t="s">
        <v>3076</v>
      </c>
      <c r="G34" s="4">
        <v>2</v>
      </c>
      <c r="H34" s="4">
        <v>3</v>
      </c>
      <c r="I34" s="4" t="s">
        <v>3096</v>
      </c>
      <c r="J34" s="12">
        <v>95.24</v>
      </c>
      <c r="K34" s="5">
        <v>2021</v>
      </c>
      <c r="L34" s="5" t="s">
        <v>3053</v>
      </c>
      <c r="M34" s="5" t="str">
        <f t="shared" si="0"/>
        <v>N</v>
      </c>
      <c r="P34" s="14">
        <v>25</v>
      </c>
      <c r="Q34" s="12">
        <v>100</v>
      </c>
      <c r="R34" s="12">
        <v>81.650000000000006</v>
      </c>
      <c r="S34" s="12">
        <v>100</v>
      </c>
    </row>
    <row r="35" spans="1:19" ht="12.75" customHeight="1" x14ac:dyDescent="0.25">
      <c r="A35" s="5" t="s">
        <v>3054</v>
      </c>
      <c r="B35" s="5" t="s">
        <v>1314</v>
      </c>
      <c r="C35" s="5" t="s">
        <v>1313</v>
      </c>
      <c r="D35" s="5" t="s">
        <v>1038</v>
      </c>
      <c r="E35" s="6" t="s">
        <v>3062</v>
      </c>
      <c r="F35" s="4" t="s">
        <v>3077</v>
      </c>
      <c r="G35" s="4">
        <v>2</v>
      </c>
      <c r="H35" s="4">
        <v>1</v>
      </c>
      <c r="I35" s="4" t="s">
        <v>3091</v>
      </c>
      <c r="J35" s="12">
        <v>97.82</v>
      </c>
      <c r="K35" s="5">
        <v>2021</v>
      </c>
      <c r="L35" s="5" t="s">
        <v>3054</v>
      </c>
      <c r="M35" s="5" t="str">
        <f t="shared" si="0"/>
        <v>N</v>
      </c>
      <c r="P35" s="14">
        <v>75</v>
      </c>
      <c r="Q35" s="12">
        <v>100</v>
      </c>
      <c r="R35" s="12">
        <v>100</v>
      </c>
      <c r="S35" s="12">
        <v>83.5</v>
      </c>
    </row>
    <row r="36" spans="1:19" ht="12.75" customHeight="1" x14ac:dyDescent="0.25">
      <c r="A36" s="5" t="s">
        <v>1345</v>
      </c>
      <c r="B36" s="5" t="s">
        <v>34</v>
      </c>
      <c r="C36" s="5" t="s">
        <v>33</v>
      </c>
      <c r="D36" s="5" t="s">
        <v>35</v>
      </c>
      <c r="E36" s="5" t="s">
        <v>1346</v>
      </c>
      <c r="F36" s="4" t="s">
        <v>3315</v>
      </c>
      <c r="G36" s="5">
        <v>2</v>
      </c>
      <c r="H36" s="5">
        <v>2</v>
      </c>
      <c r="I36" s="5" t="s">
        <v>3101</v>
      </c>
      <c r="J36" s="12">
        <v>100</v>
      </c>
      <c r="K36" s="5">
        <v>2007</v>
      </c>
      <c r="L36" s="5" t="s">
        <v>1345</v>
      </c>
      <c r="M36" s="5" t="str">
        <f t="shared" si="0"/>
        <v>N</v>
      </c>
      <c r="P36" s="14">
        <v>86.9</v>
      </c>
      <c r="Q36" s="12">
        <v>100</v>
      </c>
      <c r="R36" s="12">
        <v>98</v>
      </c>
      <c r="S36" s="12">
        <v>74.8</v>
      </c>
    </row>
    <row r="37" spans="1:19" ht="12.75" customHeight="1" x14ac:dyDescent="0.25">
      <c r="A37" s="5" t="s">
        <v>1354</v>
      </c>
      <c r="B37" s="5" t="s">
        <v>49</v>
      </c>
      <c r="C37" s="5" t="s">
        <v>48</v>
      </c>
      <c r="D37" s="5" t="s">
        <v>35</v>
      </c>
      <c r="E37" s="5" t="s">
        <v>49</v>
      </c>
      <c r="F37" s="5" t="s">
        <v>48</v>
      </c>
      <c r="G37" s="5">
        <v>0</v>
      </c>
      <c r="H37" s="5">
        <v>1</v>
      </c>
      <c r="I37" s="5" t="s">
        <v>3103</v>
      </c>
      <c r="J37" s="12">
        <v>100</v>
      </c>
      <c r="K37" s="5">
        <v>2009</v>
      </c>
      <c r="L37" s="5" t="s">
        <v>1354</v>
      </c>
      <c r="M37" s="5" t="str">
        <f t="shared" si="0"/>
        <v>N</v>
      </c>
      <c r="P37" s="14">
        <v>42.7</v>
      </c>
      <c r="Q37" s="12">
        <v>100</v>
      </c>
      <c r="R37" s="12">
        <v>97.8</v>
      </c>
      <c r="S37" s="12">
        <v>100</v>
      </c>
    </row>
    <row r="38" spans="1:19" ht="12.75" customHeight="1" x14ac:dyDescent="0.25">
      <c r="A38" s="5" t="s">
        <v>1473</v>
      </c>
      <c r="B38" s="5" t="s">
        <v>483</v>
      </c>
      <c r="C38" s="5" t="s">
        <v>482</v>
      </c>
      <c r="D38" s="5" t="s">
        <v>360</v>
      </c>
      <c r="E38" s="5" t="s">
        <v>484</v>
      </c>
      <c r="F38" s="5" t="s">
        <v>3292</v>
      </c>
      <c r="G38" s="5">
        <v>2</v>
      </c>
      <c r="H38" s="5">
        <v>1</v>
      </c>
      <c r="I38" s="5" t="s">
        <v>3293</v>
      </c>
      <c r="J38" s="12">
        <v>57</v>
      </c>
      <c r="K38" s="5">
        <v>2007</v>
      </c>
      <c r="L38" s="5" t="s">
        <v>1473</v>
      </c>
      <c r="M38" s="5" t="str">
        <f t="shared" si="0"/>
        <v>N</v>
      </c>
      <c r="P38" s="14">
        <v>71.2</v>
      </c>
      <c r="Q38" s="12">
        <v>100</v>
      </c>
      <c r="R38" s="12">
        <v>99</v>
      </c>
      <c r="S38" s="12">
        <v>100</v>
      </c>
    </row>
    <row r="39" spans="1:19" ht="12.75" customHeight="1" x14ac:dyDescent="0.25">
      <c r="A39" s="5" t="s">
        <v>1451</v>
      </c>
      <c r="B39" s="5" t="s">
        <v>335</v>
      </c>
      <c r="C39" s="5" t="s">
        <v>334</v>
      </c>
      <c r="D39" s="5" t="s">
        <v>35</v>
      </c>
      <c r="E39" s="5" t="s">
        <v>1453</v>
      </c>
      <c r="F39" s="5" t="s">
        <v>1452</v>
      </c>
      <c r="G39" s="5">
        <v>3</v>
      </c>
      <c r="H39" s="5">
        <v>1</v>
      </c>
      <c r="I39" s="5" t="s">
        <v>3294</v>
      </c>
      <c r="J39" s="12">
        <v>100</v>
      </c>
      <c r="K39" s="5">
        <v>2013</v>
      </c>
      <c r="L39" s="5" t="s">
        <v>1451</v>
      </c>
      <c r="M39" s="5" t="str">
        <f t="shared" si="0"/>
        <v>N</v>
      </c>
      <c r="P39" s="14">
        <v>85.7</v>
      </c>
      <c r="Q39" s="12">
        <v>100</v>
      </c>
      <c r="R39" s="12">
        <v>98.9</v>
      </c>
      <c r="S39" s="12">
        <v>100</v>
      </c>
    </row>
    <row r="40" spans="1:19" ht="12.75" customHeight="1" x14ac:dyDescent="0.25">
      <c r="A40" s="5" t="s">
        <v>1355</v>
      </c>
      <c r="B40" s="5" t="s">
        <v>1108</v>
      </c>
      <c r="C40" s="5" t="s">
        <v>1107</v>
      </c>
      <c r="D40" s="5" t="s">
        <v>1038</v>
      </c>
      <c r="E40" s="5" t="s">
        <v>1357</v>
      </c>
      <c r="F40" s="5" t="s">
        <v>1356</v>
      </c>
      <c r="G40" s="5">
        <v>2</v>
      </c>
      <c r="H40" s="5">
        <v>1</v>
      </c>
      <c r="I40" s="5" t="s">
        <v>1809</v>
      </c>
      <c r="J40" s="12">
        <v>82</v>
      </c>
      <c r="K40" s="5">
        <v>2007</v>
      </c>
      <c r="L40" s="5" t="s">
        <v>1355</v>
      </c>
      <c r="M40" s="5" t="str">
        <f t="shared" si="0"/>
        <v>N</v>
      </c>
      <c r="P40" s="14">
        <v>25.4</v>
      </c>
      <c r="Q40" s="12">
        <v>100</v>
      </c>
      <c r="R40" s="12">
        <v>100</v>
      </c>
      <c r="S40" s="12">
        <v>99</v>
      </c>
    </row>
    <row r="41" spans="1:19" ht="12.75" customHeight="1" x14ac:dyDescent="0.25">
      <c r="A41" s="5" t="s">
        <v>1468</v>
      </c>
      <c r="B41" s="5" t="s">
        <v>1654</v>
      </c>
      <c r="C41" s="5" t="s">
        <v>1471</v>
      </c>
      <c r="D41" s="5" t="s">
        <v>1038</v>
      </c>
      <c r="E41" s="5" t="s">
        <v>1470</v>
      </c>
      <c r="F41" s="5" t="s">
        <v>1469</v>
      </c>
      <c r="G41" s="5">
        <v>1</v>
      </c>
      <c r="H41" s="5">
        <v>1</v>
      </c>
      <c r="I41" s="5" t="s">
        <v>3103</v>
      </c>
      <c r="J41" s="12">
        <v>100</v>
      </c>
      <c r="K41" s="5">
        <v>2007</v>
      </c>
      <c r="L41" s="5" t="s">
        <v>1468</v>
      </c>
      <c r="M41" s="5" t="str">
        <f t="shared" si="0"/>
        <v>N</v>
      </c>
      <c r="P41" s="14">
        <v>39.299999999999997</v>
      </c>
      <c r="Q41" s="12">
        <v>60</v>
      </c>
      <c r="R41" s="12">
        <v>100</v>
      </c>
      <c r="S41" s="12">
        <v>100</v>
      </c>
    </row>
    <row r="42" spans="1:19" ht="12.75" customHeight="1" x14ac:dyDescent="0.25">
      <c r="A42" s="5" t="s">
        <v>1475</v>
      </c>
      <c r="B42" s="5" t="s">
        <v>1477</v>
      </c>
      <c r="C42" s="5" t="s">
        <v>1479</v>
      </c>
      <c r="D42" s="5" t="s">
        <v>1038</v>
      </c>
      <c r="E42" s="5" t="s">
        <v>1478</v>
      </c>
      <c r="F42" s="5" t="s">
        <v>1476</v>
      </c>
      <c r="G42" s="5">
        <v>1</v>
      </c>
      <c r="H42" s="5">
        <v>3</v>
      </c>
      <c r="I42" s="5" t="s">
        <v>3110</v>
      </c>
      <c r="J42" s="12">
        <v>100</v>
      </c>
      <c r="K42" s="5">
        <v>2009</v>
      </c>
      <c r="L42" s="5" t="s">
        <v>1475</v>
      </c>
      <c r="M42" s="5" t="str">
        <f t="shared" si="0"/>
        <v>N</v>
      </c>
      <c r="P42" s="14">
        <v>62.7</v>
      </c>
      <c r="Q42" s="12">
        <v>72</v>
      </c>
      <c r="R42" s="12">
        <v>100</v>
      </c>
      <c r="S42" s="12">
        <v>100</v>
      </c>
    </row>
    <row r="43" spans="1:19" ht="12.75" customHeight="1" x14ac:dyDescent="0.25">
      <c r="A43" s="5" t="s">
        <v>1484</v>
      </c>
      <c r="B43" s="5" t="s">
        <v>494</v>
      </c>
      <c r="C43" s="5" t="s">
        <v>493</v>
      </c>
      <c r="D43" s="5" t="s">
        <v>360</v>
      </c>
      <c r="E43" s="5" t="s">
        <v>1485</v>
      </c>
      <c r="F43" s="5" t="s">
        <v>3328</v>
      </c>
      <c r="G43" s="5">
        <v>4</v>
      </c>
      <c r="H43" s="5">
        <v>2</v>
      </c>
      <c r="I43" s="5" t="s">
        <v>1811</v>
      </c>
      <c r="J43" s="12">
        <v>83</v>
      </c>
      <c r="K43" s="5">
        <v>2007</v>
      </c>
      <c r="L43" s="5" t="s">
        <v>1484</v>
      </c>
      <c r="M43" s="5" t="str">
        <f t="shared" si="0"/>
        <v>Y</v>
      </c>
      <c r="N43" s="5" t="s">
        <v>2678</v>
      </c>
      <c r="P43" s="14">
        <v>68.7</v>
      </c>
      <c r="Q43" s="12">
        <v>32</v>
      </c>
      <c r="R43" s="12">
        <v>100</v>
      </c>
      <c r="S43" s="12">
        <v>100</v>
      </c>
    </row>
    <row r="44" spans="1:19" ht="12.75" customHeight="1" x14ac:dyDescent="0.25">
      <c r="A44" s="5" t="s">
        <v>1472</v>
      </c>
      <c r="B44" s="5" t="s">
        <v>1235</v>
      </c>
      <c r="C44" s="5" t="s">
        <v>1234</v>
      </c>
      <c r="D44" s="5" t="s">
        <v>1038</v>
      </c>
      <c r="E44" s="5" t="s">
        <v>1236</v>
      </c>
      <c r="F44" s="5" t="s">
        <v>1233</v>
      </c>
      <c r="G44" s="5">
        <v>2</v>
      </c>
      <c r="H44" s="5">
        <v>2</v>
      </c>
      <c r="I44" s="5" t="s">
        <v>3113</v>
      </c>
      <c r="J44" s="12">
        <v>95</v>
      </c>
      <c r="K44" s="5">
        <v>2010</v>
      </c>
      <c r="L44" s="5" t="s">
        <v>1472</v>
      </c>
      <c r="M44" s="5" t="str">
        <f t="shared" si="0"/>
        <v>N</v>
      </c>
      <c r="P44" s="14">
        <v>86.5</v>
      </c>
      <c r="Q44" s="12">
        <v>42</v>
      </c>
      <c r="R44" s="12">
        <v>85</v>
      </c>
      <c r="S44" s="12">
        <v>99</v>
      </c>
    </row>
    <row r="45" spans="1:19" ht="12.75" customHeight="1" x14ac:dyDescent="0.25">
      <c r="A45" s="5" t="s">
        <v>1457</v>
      </c>
      <c r="B45" s="5" t="s">
        <v>847</v>
      </c>
      <c r="C45" s="5" t="s">
        <v>846</v>
      </c>
      <c r="D45" s="5" t="s">
        <v>620</v>
      </c>
      <c r="E45" s="5" t="s">
        <v>848</v>
      </c>
      <c r="F45" s="5" t="s">
        <v>845</v>
      </c>
      <c r="G45" s="5">
        <v>1</v>
      </c>
      <c r="H45" s="5">
        <v>1</v>
      </c>
      <c r="I45" s="5" t="s">
        <v>3114</v>
      </c>
      <c r="J45" s="12">
        <v>95</v>
      </c>
      <c r="K45" s="5">
        <v>2010</v>
      </c>
      <c r="L45" s="5" t="s">
        <v>1457</v>
      </c>
      <c r="M45" s="5" t="str">
        <f t="shared" si="0"/>
        <v>N</v>
      </c>
      <c r="P45" s="14">
        <v>81.099999999999994</v>
      </c>
      <c r="Q45" s="12">
        <v>95</v>
      </c>
      <c r="R45" s="12">
        <v>100</v>
      </c>
      <c r="S45" s="12">
        <v>100</v>
      </c>
    </row>
    <row r="46" spans="1:19" ht="12.75" customHeight="1" x14ac:dyDescent="0.25">
      <c r="A46" s="5" t="s">
        <v>1369</v>
      </c>
      <c r="B46" s="5" t="s">
        <v>1124</v>
      </c>
      <c r="C46" s="5" t="s">
        <v>1123</v>
      </c>
      <c r="D46" s="5" t="s">
        <v>620</v>
      </c>
      <c r="E46" s="5" t="s">
        <v>1371</v>
      </c>
      <c r="F46" s="5" t="s">
        <v>1370</v>
      </c>
      <c r="G46" s="5">
        <v>3</v>
      </c>
      <c r="H46" s="5">
        <v>1</v>
      </c>
      <c r="I46" s="5" t="s">
        <v>3116</v>
      </c>
      <c r="J46" s="12">
        <v>100</v>
      </c>
      <c r="K46" s="5">
        <v>2007</v>
      </c>
      <c r="L46" s="5" t="s">
        <v>1369</v>
      </c>
      <c r="M46" s="5" t="str">
        <f t="shared" si="0"/>
        <v>N</v>
      </c>
      <c r="P46" s="14">
        <v>42</v>
      </c>
      <c r="Q46" s="12">
        <v>95</v>
      </c>
      <c r="R46" s="12">
        <v>72</v>
      </c>
      <c r="S46" s="12">
        <v>100</v>
      </c>
    </row>
    <row r="47" spans="1:19" ht="12.75" customHeight="1" x14ac:dyDescent="0.25">
      <c r="A47" s="5" t="s">
        <v>1486</v>
      </c>
      <c r="B47" s="5" t="s">
        <v>21</v>
      </c>
      <c r="C47" s="5" t="s">
        <v>939</v>
      </c>
      <c r="D47" s="5" t="s">
        <v>620</v>
      </c>
      <c r="E47" s="5" t="s">
        <v>942</v>
      </c>
      <c r="F47" s="5" t="s">
        <v>941</v>
      </c>
      <c r="G47" s="5">
        <v>3</v>
      </c>
      <c r="H47" s="5">
        <v>1</v>
      </c>
      <c r="I47" s="5" t="s">
        <v>3117</v>
      </c>
      <c r="J47" s="12">
        <v>77</v>
      </c>
      <c r="K47" s="5">
        <v>2011</v>
      </c>
      <c r="L47" s="5" t="s">
        <v>1486</v>
      </c>
      <c r="M47" s="5" t="str">
        <f t="shared" si="0"/>
        <v>N</v>
      </c>
      <c r="P47" s="14">
        <v>29</v>
      </c>
      <c r="Q47" s="12">
        <v>90</v>
      </c>
      <c r="R47" s="12">
        <v>12.5</v>
      </c>
      <c r="S47" s="12">
        <v>100</v>
      </c>
    </row>
    <row r="48" spans="1:19" ht="12.75" customHeight="1" x14ac:dyDescent="0.25">
      <c r="A48" s="5" t="s">
        <v>1467</v>
      </c>
      <c r="B48" s="5" t="s">
        <v>465</v>
      </c>
      <c r="C48" s="5" t="s">
        <v>464</v>
      </c>
      <c r="D48" s="5" t="s">
        <v>360</v>
      </c>
      <c r="E48" s="5" t="s">
        <v>466</v>
      </c>
      <c r="F48" s="5" t="s">
        <v>3173</v>
      </c>
      <c r="G48" s="5">
        <v>2</v>
      </c>
      <c r="H48" s="5">
        <v>1</v>
      </c>
      <c r="I48" s="5" t="s">
        <v>3295</v>
      </c>
      <c r="J48" s="12">
        <v>37</v>
      </c>
      <c r="K48" s="5">
        <v>2013</v>
      </c>
      <c r="L48" s="5" t="s">
        <v>1467</v>
      </c>
      <c r="M48" s="5" t="str">
        <f t="shared" si="0"/>
        <v>N</v>
      </c>
      <c r="P48" s="14">
        <v>36</v>
      </c>
      <c r="Q48" s="12">
        <v>48</v>
      </c>
      <c r="R48" s="12">
        <v>100</v>
      </c>
      <c r="S48" s="12">
        <v>100</v>
      </c>
    </row>
    <row r="49" spans="1:19" ht="12.75" customHeight="1" x14ac:dyDescent="0.25">
      <c r="A49" s="5" t="s">
        <v>1401</v>
      </c>
      <c r="B49" s="5" t="s">
        <v>1377</v>
      </c>
      <c r="C49" s="5" t="s">
        <v>679</v>
      </c>
      <c r="D49" s="5" t="s">
        <v>620</v>
      </c>
      <c r="E49" s="5" t="s">
        <v>1403</v>
      </c>
      <c r="F49" s="5" t="s">
        <v>1402</v>
      </c>
      <c r="G49" s="5">
        <v>2</v>
      </c>
      <c r="H49" s="5">
        <v>2</v>
      </c>
      <c r="I49" s="5" t="s">
        <v>3122</v>
      </c>
      <c r="J49" s="12">
        <v>100</v>
      </c>
      <c r="K49" s="5">
        <v>2009</v>
      </c>
      <c r="L49" s="5" t="s">
        <v>1401</v>
      </c>
      <c r="M49" s="5" t="str">
        <f t="shared" si="0"/>
        <v>N</v>
      </c>
      <c r="P49" s="14">
        <v>45</v>
      </c>
      <c r="Q49" s="12">
        <v>84</v>
      </c>
      <c r="R49" s="12">
        <v>100</v>
      </c>
      <c r="S49" s="12">
        <v>100</v>
      </c>
    </row>
    <row r="50" spans="1:19" ht="12.75" customHeight="1" x14ac:dyDescent="0.25">
      <c r="A50" s="5" t="s">
        <v>1481</v>
      </c>
      <c r="B50" s="5" t="s">
        <v>221</v>
      </c>
      <c r="C50" s="5" t="s">
        <v>220</v>
      </c>
      <c r="D50" s="5" t="s">
        <v>35</v>
      </c>
      <c r="E50" s="5" t="s">
        <v>1483</v>
      </c>
      <c r="F50" s="5" t="s">
        <v>1482</v>
      </c>
      <c r="G50" s="5">
        <v>2</v>
      </c>
      <c r="H50" s="5">
        <v>1</v>
      </c>
      <c r="I50" s="5" t="s">
        <v>1814</v>
      </c>
      <c r="J50" s="12">
        <v>100</v>
      </c>
      <c r="K50" s="5">
        <v>2007</v>
      </c>
      <c r="L50" s="5" t="s">
        <v>1481</v>
      </c>
      <c r="M50" s="5" t="str">
        <f t="shared" si="0"/>
        <v>N</v>
      </c>
      <c r="P50" s="14">
        <v>94.58</v>
      </c>
      <c r="Q50" s="12">
        <v>43</v>
      </c>
      <c r="R50" s="12">
        <v>77</v>
      </c>
      <c r="S50" s="12">
        <v>100</v>
      </c>
    </row>
    <row r="51" spans="1:19" ht="12.75" customHeight="1" x14ac:dyDescent="0.25">
      <c r="A51" s="5" t="s">
        <v>1502</v>
      </c>
      <c r="B51" s="5" t="s">
        <v>343</v>
      </c>
      <c r="C51" s="5" t="s">
        <v>342</v>
      </c>
      <c r="D51" s="5" t="s">
        <v>35</v>
      </c>
      <c r="E51" s="5" t="s">
        <v>1504</v>
      </c>
      <c r="F51" s="5" t="s">
        <v>1503</v>
      </c>
      <c r="G51" s="5">
        <v>2</v>
      </c>
      <c r="H51" s="5">
        <v>1</v>
      </c>
      <c r="I51" s="5" t="s">
        <v>3123</v>
      </c>
      <c r="J51" s="12">
        <v>100</v>
      </c>
      <c r="K51" s="5">
        <v>2007</v>
      </c>
      <c r="L51" s="5" t="s">
        <v>1502</v>
      </c>
      <c r="M51" s="5" t="str">
        <f t="shared" si="0"/>
        <v>N</v>
      </c>
      <c r="P51" s="14">
        <v>31.57</v>
      </c>
      <c r="Q51" s="12">
        <v>65</v>
      </c>
      <c r="R51" s="12">
        <v>100</v>
      </c>
      <c r="S51" s="12">
        <v>100</v>
      </c>
    </row>
    <row r="52" spans="1:19" ht="12.75" customHeight="1" x14ac:dyDescent="0.25">
      <c r="A52" s="5" t="s">
        <v>1491</v>
      </c>
      <c r="B52" s="5" t="s">
        <v>1493</v>
      </c>
      <c r="C52" s="5" t="s">
        <v>1492</v>
      </c>
      <c r="D52" s="5" t="s">
        <v>35</v>
      </c>
      <c r="E52" s="5" t="s">
        <v>1493</v>
      </c>
      <c r="F52" s="5" t="s">
        <v>1492</v>
      </c>
      <c r="G52" s="5">
        <v>0</v>
      </c>
      <c r="H52" s="5">
        <v>1</v>
      </c>
      <c r="I52" s="5" t="s">
        <v>3121</v>
      </c>
      <c r="J52" s="12">
        <v>100</v>
      </c>
      <c r="K52" s="5">
        <v>2013</v>
      </c>
      <c r="L52" s="5" t="s">
        <v>1491</v>
      </c>
      <c r="M52" s="5" t="str">
        <f t="shared" si="0"/>
        <v>N</v>
      </c>
      <c r="P52" s="14">
        <v>64</v>
      </c>
      <c r="Q52" s="12">
        <v>65.38</v>
      </c>
      <c r="R52" s="12">
        <v>100</v>
      </c>
      <c r="S52" s="12">
        <v>100</v>
      </c>
    </row>
    <row r="53" spans="1:19" ht="12.75" customHeight="1" x14ac:dyDescent="0.25">
      <c r="A53" s="5" t="s">
        <v>1351</v>
      </c>
      <c r="B53" s="5" t="s">
        <v>1117</v>
      </c>
      <c r="C53" s="5" t="s">
        <v>1116</v>
      </c>
      <c r="D53" s="5" t="s">
        <v>1038</v>
      </c>
      <c r="E53" s="5" t="s">
        <v>1353</v>
      </c>
      <c r="F53" s="5" t="s">
        <v>1352</v>
      </c>
      <c r="G53" s="5">
        <v>2</v>
      </c>
      <c r="H53" s="5">
        <v>1</v>
      </c>
      <c r="I53" s="5" t="s">
        <v>3296</v>
      </c>
      <c r="J53" s="12">
        <v>100</v>
      </c>
      <c r="K53" s="5">
        <v>2011</v>
      </c>
      <c r="L53" s="5" t="s">
        <v>1351</v>
      </c>
      <c r="M53" s="5" t="str">
        <f t="shared" si="0"/>
        <v>N</v>
      </c>
      <c r="P53" s="14">
        <v>70</v>
      </c>
      <c r="Q53" s="12">
        <v>97</v>
      </c>
      <c r="R53" s="12">
        <v>87.83</v>
      </c>
      <c r="S53" s="12">
        <v>100</v>
      </c>
    </row>
    <row r="54" spans="1:19" ht="12.75" customHeight="1" x14ac:dyDescent="0.25">
      <c r="A54" s="5" t="s">
        <v>1499</v>
      </c>
      <c r="B54" s="5" t="s">
        <v>343</v>
      </c>
      <c r="C54" s="5" t="s">
        <v>342</v>
      </c>
      <c r="D54" s="5" t="s">
        <v>35</v>
      </c>
      <c r="E54" s="5" t="s">
        <v>1501</v>
      </c>
      <c r="F54" s="5" t="s">
        <v>1500</v>
      </c>
      <c r="G54" s="5">
        <v>2</v>
      </c>
      <c r="H54" s="5">
        <v>1</v>
      </c>
      <c r="I54" s="5" t="s">
        <v>3121</v>
      </c>
      <c r="J54" s="12">
        <v>100</v>
      </c>
      <c r="K54" s="5">
        <v>2007</v>
      </c>
      <c r="L54" s="5" t="s">
        <v>1499</v>
      </c>
      <c r="M54" s="5" t="str">
        <f t="shared" si="0"/>
        <v>N</v>
      </c>
      <c r="P54" s="14">
        <v>32</v>
      </c>
      <c r="Q54" s="12">
        <v>59</v>
      </c>
      <c r="R54" s="12">
        <v>80</v>
      </c>
      <c r="S54" s="12">
        <v>100</v>
      </c>
    </row>
    <row r="55" spans="1:19" ht="12.75" customHeight="1" x14ac:dyDescent="0.25">
      <c r="A55" s="5" t="s">
        <v>1348</v>
      </c>
      <c r="B55" s="5" t="s">
        <v>1117</v>
      </c>
      <c r="C55" s="5" t="s">
        <v>1116</v>
      </c>
      <c r="D55" s="5" t="s">
        <v>1038</v>
      </c>
      <c r="E55" s="5" t="s">
        <v>1350</v>
      </c>
      <c r="F55" s="5" t="s">
        <v>1349</v>
      </c>
      <c r="G55" s="5">
        <v>2</v>
      </c>
      <c r="H55" s="5">
        <v>1</v>
      </c>
      <c r="I55" s="5" t="s">
        <v>3121</v>
      </c>
      <c r="J55" s="12">
        <v>100</v>
      </c>
      <c r="K55" s="5">
        <v>2007</v>
      </c>
      <c r="L55" s="5" t="s">
        <v>1348</v>
      </c>
      <c r="M55" s="5" t="str">
        <f t="shared" si="0"/>
        <v>N</v>
      </c>
      <c r="P55" s="14">
        <v>45</v>
      </c>
      <c r="Q55" s="12">
        <v>100</v>
      </c>
      <c r="R55" s="12">
        <v>100</v>
      </c>
      <c r="S55" s="12">
        <v>100</v>
      </c>
    </row>
    <row r="56" spans="1:19" ht="12.75" customHeight="1" x14ac:dyDescent="0.25">
      <c r="A56" s="5" t="s">
        <v>1390</v>
      </c>
      <c r="B56" s="5" t="s">
        <v>1377</v>
      </c>
      <c r="C56" s="5" t="s">
        <v>679</v>
      </c>
      <c r="D56" s="5" t="s">
        <v>620</v>
      </c>
      <c r="E56" s="5" t="s">
        <v>1392</v>
      </c>
      <c r="F56" s="5" t="s">
        <v>1391</v>
      </c>
      <c r="G56" s="5">
        <v>2</v>
      </c>
      <c r="H56" s="5">
        <v>1</v>
      </c>
      <c r="I56" s="5" t="s">
        <v>3128</v>
      </c>
      <c r="J56" s="12">
        <v>100</v>
      </c>
      <c r="K56" s="5">
        <v>2012</v>
      </c>
      <c r="L56" s="5" t="s">
        <v>1390</v>
      </c>
      <c r="M56" s="5" t="str">
        <f t="shared" si="0"/>
        <v>N</v>
      </c>
      <c r="P56" s="14">
        <v>76.599998474121094</v>
      </c>
      <c r="Q56" s="12">
        <v>85</v>
      </c>
      <c r="R56" s="12">
        <v>66</v>
      </c>
      <c r="S56" s="12">
        <v>100</v>
      </c>
    </row>
    <row r="57" spans="1:19" ht="12.75" customHeight="1" x14ac:dyDescent="0.25">
      <c r="A57" s="5" t="s">
        <v>1434</v>
      </c>
      <c r="B57" s="5" t="s">
        <v>17</v>
      </c>
      <c r="C57" s="5" t="s">
        <v>414</v>
      </c>
      <c r="D57" s="5" t="s">
        <v>360</v>
      </c>
      <c r="E57" s="5" t="s">
        <v>1435</v>
      </c>
      <c r="F57" s="5" t="s">
        <v>3329</v>
      </c>
      <c r="G57" s="5">
        <v>3</v>
      </c>
      <c r="H57" s="5">
        <v>2</v>
      </c>
      <c r="I57" s="5" t="s">
        <v>3129</v>
      </c>
      <c r="J57" s="12">
        <v>29</v>
      </c>
      <c r="K57" s="5">
        <v>2013</v>
      </c>
      <c r="L57" s="5" t="s">
        <v>1434</v>
      </c>
      <c r="M57" s="5" t="str">
        <f t="shared" si="0"/>
        <v>N</v>
      </c>
      <c r="P57" s="14">
        <v>46.939998626708999</v>
      </c>
      <c r="Q57" s="12">
        <v>89</v>
      </c>
      <c r="R57" s="12">
        <v>98.54</v>
      </c>
      <c r="S57" s="14">
        <v>100</v>
      </c>
    </row>
    <row r="58" spans="1:19" ht="12.75" customHeight="1" x14ac:dyDescent="0.25">
      <c r="A58" s="5" t="s">
        <v>1439</v>
      </c>
      <c r="B58" s="5" t="s">
        <v>17</v>
      </c>
      <c r="C58" s="5" t="s">
        <v>414</v>
      </c>
      <c r="D58" s="5" t="s">
        <v>360</v>
      </c>
      <c r="E58" s="5" t="s">
        <v>1441</v>
      </c>
      <c r="F58" s="5" t="s">
        <v>1440</v>
      </c>
      <c r="G58" s="5">
        <v>3</v>
      </c>
      <c r="H58" s="5">
        <v>2</v>
      </c>
      <c r="I58" s="5" t="s">
        <v>3130</v>
      </c>
      <c r="J58" s="12">
        <v>30</v>
      </c>
      <c r="K58" s="5">
        <v>2013</v>
      </c>
      <c r="L58" s="5" t="s">
        <v>1439</v>
      </c>
      <c r="M58" s="5" t="str">
        <f t="shared" si="0"/>
        <v>N</v>
      </c>
      <c r="P58" s="14">
        <v>59.200000762939503</v>
      </c>
      <c r="Q58" s="12">
        <v>90</v>
      </c>
      <c r="R58" s="12">
        <v>92.78</v>
      </c>
      <c r="S58" s="12">
        <v>100</v>
      </c>
    </row>
    <row r="59" spans="1:19" ht="12.75" customHeight="1" x14ac:dyDescent="0.25">
      <c r="A59" s="5" t="s">
        <v>1375</v>
      </c>
      <c r="B59" s="5" t="s">
        <v>1377</v>
      </c>
      <c r="C59" s="5" t="s">
        <v>679</v>
      </c>
      <c r="D59" s="5" t="s">
        <v>620</v>
      </c>
      <c r="E59" s="5" t="s">
        <v>1378</v>
      </c>
      <c r="F59" s="5" t="s">
        <v>1376</v>
      </c>
      <c r="G59" s="5">
        <v>2</v>
      </c>
      <c r="H59" s="5">
        <v>2</v>
      </c>
      <c r="I59" s="5" t="s">
        <v>3131</v>
      </c>
      <c r="J59" s="12">
        <v>100</v>
      </c>
      <c r="K59" s="5">
        <v>2012</v>
      </c>
      <c r="L59" s="5" t="s">
        <v>1375</v>
      </c>
      <c r="M59" s="5" t="str">
        <f t="shared" si="0"/>
        <v>N</v>
      </c>
      <c r="P59" s="14">
        <v>97</v>
      </c>
      <c r="Q59" s="12">
        <v>98</v>
      </c>
      <c r="R59" s="12">
        <v>69.7</v>
      </c>
      <c r="S59" s="14">
        <v>100</v>
      </c>
    </row>
    <row r="60" spans="1:19" ht="12.75" customHeight="1" x14ac:dyDescent="0.25">
      <c r="A60" s="5" t="s">
        <v>1396</v>
      </c>
      <c r="B60" s="5" t="s">
        <v>1377</v>
      </c>
      <c r="C60" s="5" t="s">
        <v>679</v>
      </c>
      <c r="D60" s="5" t="s">
        <v>620</v>
      </c>
      <c r="E60" s="5" t="s">
        <v>1397</v>
      </c>
      <c r="F60" s="5" t="s">
        <v>1394</v>
      </c>
      <c r="G60" s="5">
        <v>2</v>
      </c>
      <c r="H60" s="5">
        <v>2</v>
      </c>
      <c r="I60" s="5" t="s">
        <v>3132</v>
      </c>
      <c r="J60" s="12">
        <v>100</v>
      </c>
      <c r="K60" s="5">
        <v>2012</v>
      </c>
      <c r="L60" s="5" t="s">
        <v>1396</v>
      </c>
      <c r="M60" s="5" t="str">
        <f t="shared" si="0"/>
        <v>N</v>
      </c>
      <c r="P60" s="14">
        <v>100</v>
      </c>
      <c r="Q60" s="12">
        <v>97</v>
      </c>
      <c r="R60" s="12">
        <v>93</v>
      </c>
    </row>
    <row r="61" spans="1:19" ht="12.75" customHeight="1" x14ac:dyDescent="0.25">
      <c r="A61" s="5" t="s">
        <v>1360</v>
      </c>
      <c r="B61" s="5" t="s">
        <v>1124</v>
      </c>
      <c r="C61" s="5" t="s">
        <v>1123</v>
      </c>
      <c r="D61" s="5" t="s">
        <v>1038</v>
      </c>
      <c r="E61" s="5" t="s">
        <v>1362</v>
      </c>
      <c r="F61" s="5" t="s">
        <v>1361</v>
      </c>
      <c r="G61" s="5">
        <v>3</v>
      </c>
      <c r="H61" s="5">
        <v>2</v>
      </c>
      <c r="I61" s="5" t="s">
        <v>3133</v>
      </c>
      <c r="J61" s="12">
        <v>100</v>
      </c>
      <c r="K61" s="5">
        <v>2018</v>
      </c>
      <c r="L61" s="5" t="s">
        <v>1360</v>
      </c>
      <c r="M61" s="5" t="str">
        <f t="shared" si="0"/>
        <v>N</v>
      </c>
      <c r="P61" s="14">
        <v>97.300003051757798</v>
      </c>
      <c r="Q61" s="12">
        <v>97</v>
      </c>
      <c r="R61" s="12">
        <v>89.99</v>
      </c>
    </row>
    <row r="62" spans="1:19" ht="12.75" customHeight="1" x14ac:dyDescent="0.25">
      <c r="A62" s="5" t="s">
        <v>1436</v>
      </c>
      <c r="B62" s="5" t="s">
        <v>17</v>
      </c>
      <c r="C62" s="5" t="s">
        <v>414</v>
      </c>
      <c r="D62" s="5" t="s">
        <v>360</v>
      </c>
      <c r="E62" s="5" t="s">
        <v>1438</v>
      </c>
      <c r="F62" s="5" t="s">
        <v>1437</v>
      </c>
      <c r="G62" s="5">
        <v>3</v>
      </c>
      <c r="H62" s="5">
        <v>2</v>
      </c>
      <c r="I62" s="5" t="s">
        <v>1817</v>
      </c>
      <c r="J62" s="12">
        <v>80</v>
      </c>
      <c r="K62" s="5">
        <v>2013</v>
      </c>
      <c r="L62" s="5" t="s">
        <v>1436</v>
      </c>
      <c r="M62" s="5" t="str">
        <f t="shared" si="0"/>
        <v>N</v>
      </c>
      <c r="P62" s="14">
        <v>87</v>
      </c>
      <c r="Q62" s="12">
        <v>97</v>
      </c>
      <c r="R62" s="12">
        <v>58.2</v>
      </c>
    </row>
    <row r="63" spans="1:19" ht="12.75" customHeight="1" x14ac:dyDescent="0.25">
      <c r="A63" s="5" t="s">
        <v>1430</v>
      </c>
      <c r="B63" s="5" t="s">
        <v>17</v>
      </c>
      <c r="C63" s="5" t="s">
        <v>414</v>
      </c>
      <c r="D63" s="5" t="s">
        <v>360</v>
      </c>
      <c r="E63" s="5" t="s">
        <v>1432</v>
      </c>
      <c r="F63" s="5" t="s">
        <v>1431</v>
      </c>
      <c r="G63" s="5">
        <v>3</v>
      </c>
      <c r="H63" s="5">
        <v>2</v>
      </c>
      <c r="I63" s="5" t="s">
        <v>1818</v>
      </c>
      <c r="J63" s="12">
        <v>10</v>
      </c>
      <c r="K63" s="5">
        <v>2013</v>
      </c>
      <c r="L63" s="5" t="s">
        <v>1430</v>
      </c>
      <c r="M63" s="5" t="str">
        <f t="shared" si="0"/>
        <v>Y</v>
      </c>
      <c r="N63" s="5" t="s">
        <v>2678</v>
      </c>
      <c r="P63" s="14">
        <v>91</v>
      </c>
      <c r="Q63" s="12">
        <v>90.8</v>
      </c>
      <c r="R63" s="12">
        <v>100</v>
      </c>
    </row>
    <row r="64" spans="1:19" ht="12.75" customHeight="1" x14ac:dyDescent="0.25">
      <c r="A64" s="5" t="s">
        <v>1419</v>
      </c>
      <c r="B64" s="5" t="s">
        <v>17</v>
      </c>
      <c r="C64" s="5" t="s">
        <v>414</v>
      </c>
      <c r="D64" s="5" t="s">
        <v>360</v>
      </c>
      <c r="E64" s="5" t="s">
        <v>1421</v>
      </c>
      <c r="F64" s="5" t="s">
        <v>1420</v>
      </c>
      <c r="G64" s="5">
        <v>3</v>
      </c>
      <c r="H64" s="5">
        <v>3</v>
      </c>
      <c r="I64" s="5" t="s">
        <v>1819</v>
      </c>
      <c r="J64" s="12">
        <v>30</v>
      </c>
      <c r="K64" s="5">
        <v>2013</v>
      </c>
      <c r="L64" s="5" t="s">
        <v>1419</v>
      </c>
      <c r="M64" s="5" t="str">
        <f t="shared" si="0"/>
        <v>N</v>
      </c>
      <c r="P64" s="14">
        <v>14</v>
      </c>
      <c r="Q64" s="12">
        <v>96</v>
      </c>
      <c r="R64" s="12">
        <v>100</v>
      </c>
    </row>
    <row r="65" spans="1:18" ht="12.75" customHeight="1" x14ac:dyDescent="0.25">
      <c r="A65" s="5" t="s">
        <v>1388</v>
      </c>
      <c r="B65" s="5" t="s">
        <v>1377</v>
      </c>
      <c r="C65" s="5" t="s">
        <v>679</v>
      </c>
      <c r="D65" s="5" t="s">
        <v>620</v>
      </c>
      <c r="E65" s="5" t="s">
        <v>1389</v>
      </c>
      <c r="F65" s="5" t="s">
        <v>3331</v>
      </c>
      <c r="G65" s="5">
        <v>2</v>
      </c>
      <c r="H65" s="5">
        <v>3</v>
      </c>
      <c r="I65" s="5" t="s">
        <v>1821</v>
      </c>
      <c r="J65" s="12">
        <v>100</v>
      </c>
      <c r="K65" s="5">
        <v>2012</v>
      </c>
      <c r="L65" s="5" t="s">
        <v>1388</v>
      </c>
      <c r="M65" s="5" t="str">
        <f t="shared" si="0"/>
        <v>N</v>
      </c>
      <c r="P65" s="14">
        <v>10</v>
      </c>
      <c r="Q65" s="12">
        <v>100</v>
      </c>
      <c r="R65" s="12">
        <v>100</v>
      </c>
    </row>
    <row r="66" spans="1:18" ht="12.75" customHeight="1" x14ac:dyDescent="0.25">
      <c r="A66" s="5" t="s">
        <v>1385</v>
      </c>
      <c r="B66" s="5" t="s">
        <v>1377</v>
      </c>
      <c r="C66" s="5" t="s">
        <v>679</v>
      </c>
      <c r="D66" s="5" t="s">
        <v>620</v>
      </c>
      <c r="E66" s="5" t="s">
        <v>1387</v>
      </c>
      <c r="F66" s="5" t="s">
        <v>1386</v>
      </c>
      <c r="G66" s="5">
        <v>2</v>
      </c>
      <c r="H66" s="5">
        <v>2</v>
      </c>
      <c r="I66" s="5" t="s">
        <v>1822</v>
      </c>
      <c r="J66" s="12">
        <v>100</v>
      </c>
      <c r="K66" s="5">
        <v>2012</v>
      </c>
      <c r="L66" s="5" t="s">
        <v>1385</v>
      </c>
      <c r="M66" s="5" t="str">
        <f t="shared" si="0"/>
        <v>N</v>
      </c>
      <c r="P66" s="14">
        <v>76</v>
      </c>
      <c r="Q66" s="12">
        <v>29.3</v>
      </c>
      <c r="R66" s="12">
        <v>68.599999999999994</v>
      </c>
    </row>
    <row r="67" spans="1:18" ht="12.75" customHeight="1" x14ac:dyDescent="0.25">
      <c r="A67" s="5" t="s">
        <v>1404</v>
      </c>
      <c r="B67" s="5" t="s">
        <v>1377</v>
      </c>
      <c r="C67" s="5" t="s">
        <v>679</v>
      </c>
      <c r="D67" s="5" t="s">
        <v>620</v>
      </c>
      <c r="E67" s="5" t="s">
        <v>1406</v>
      </c>
      <c r="F67" s="5" t="s">
        <v>1405</v>
      </c>
      <c r="G67" s="5">
        <v>2</v>
      </c>
      <c r="H67" s="5">
        <v>3</v>
      </c>
      <c r="I67" s="5" t="s">
        <v>1823</v>
      </c>
      <c r="J67" s="12">
        <v>100</v>
      </c>
      <c r="K67" s="5">
        <v>2012</v>
      </c>
      <c r="L67" s="5" t="s">
        <v>1404</v>
      </c>
      <c r="M67" s="5" t="str">
        <f t="shared" si="0"/>
        <v>N</v>
      </c>
      <c r="P67" s="14">
        <v>88.5</v>
      </c>
      <c r="Q67" s="12">
        <v>87.5</v>
      </c>
      <c r="R67" s="12">
        <v>100</v>
      </c>
    </row>
    <row r="68" spans="1:18" ht="12.75" customHeight="1" x14ac:dyDescent="0.25">
      <c r="A68" s="5" t="s">
        <v>1448</v>
      </c>
      <c r="B68" s="5" t="s">
        <v>17</v>
      </c>
      <c r="C68" s="5" t="s">
        <v>414</v>
      </c>
      <c r="D68" s="5" t="s">
        <v>360</v>
      </c>
      <c r="E68" s="5" t="s">
        <v>1450</v>
      </c>
      <c r="F68" s="5" t="s">
        <v>1449</v>
      </c>
      <c r="G68" s="5">
        <v>3</v>
      </c>
      <c r="H68" s="5">
        <v>2</v>
      </c>
      <c r="I68" s="5" t="s">
        <v>1824</v>
      </c>
      <c r="J68" s="12">
        <v>52</v>
      </c>
      <c r="K68" s="5">
        <v>2013</v>
      </c>
      <c r="L68" s="5" t="s">
        <v>1448</v>
      </c>
      <c r="M68" s="5" t="str">
        <f t="shared" si="0"/>
        <v>N</v>
      </c>
      <c r="P68" s="14">
        <v>60</v>
      </c>
      <c r="Q68" s="12">
        <v>100</v>
      </c>
      <c r="R68" s="12">
        <v>40</v>
      </c>
    </row>
    <row r="69" spans="1:18" ht="12.75" customHeight="1" x14ac:dyDescent="0.25">
      <c r="A69" s="5" t="s">
        <v>1445</v>
      </c>
      <c r="B69" s="5" t="s">
        <v>17</v>
      </c>
      <c r="C69" s="5" t="s">
        <v>414</v>
      </c>
      <c r="D69" s="5" t="s">
        <v>360</v>
      </c>
      <c r="E69" s="5" t="s">
        <v>1447</v>
      </c>
      <c r="F69" s="5" t="s">
        <v>1446</v>
      </c>
      <c r="G69" s="5">
        <v>3</v>
      </c>
      <c r="H69" s="5">
        <v>2</v>
      </c>
      <c r="I69" s="5" t="s">
        <v>1825</v>
      </c>
      <c r="J69" s="12">
        <v>40</v>
      </c>
      <c r="K69" s="5">
        <v>2013</v>
      </c>
      <c r="L69" s="5" t="s">
        <v>1445</v>
      </c>
      <c r="M69" s="5" t="str">
        <f t="shared" si="0"/>
        <v>N</v>
      </c>
      <c r="P69" s="14">
        <v>85</v>
      </c>
      <c r="Q69" s="12">
        <v>65</v>
      </c>
      <c r="R69" s="12">
        <v>80</v>
      </c>
    </row>
    <row r="70" spans="1:18" ht="12.75" customHeight="1" x14ac:dyDescent="0.25">
      <c r="A70" s="5" t="s">
        <v>1398</v>
      </c>
      <c r="B70" s="5" t="s">
        <v>1377</v>
      </c>
      <c r="C70" s="5" t="s">
        <v>679</v>
      </c>
      <c r="D70" s="5" t="s">
        <v>620</v>
      </c>
      <c r="E70" s="5" t="s">
        <v>1400</v>
      </c>
      <c r="F70" s="5" t="s">
        <v>1399</v>
      </c>
      <c r="G70" s="5">
        <v>2</v>
      </c>
      <c r="H70" s="5">
        <v>2</v>
      </c>
      <c r="I70" s="5" t="s">
        <v>1826</v>
      </c>
      <c r="J70" s="12">
        <v>100</v>
      </c>
      <c r="K70" s="5">
        <v>2012</v>
      </c>
      <c r="L70" s="5" t="s">
        <v>1398</v>
      </c>
      <c r="M70" s="5" t="str">
        <f t="shared" si="0"/>
        <v>N</v>
      </c>
      <c r="P70" s="14">
        <v>34.82</v>
      </c>
      <c r="Q70" s="12">
        <v>100</v>
      </c>
      <c r="R70" s="12">
        <v>100</v>
      </c>
    </row>
    <row r="71" spans="1:18" ht="12.75" customHeight="1" x14ac:dyDescent="0.25">
      <c r="A71" s="5" t="s">
        <v>1372</v>
      </c>
      <c r="B71" s="5" t="s">
        <v>1124</v>
      </c>
      <c r="C71" s="5" t="s">
        <v>1123</v>
      </c>
      <c r="D71" s="5" t="s">
        <v>1038</v>
      </c>
      <c r="E71" s="5" t="s">
        <v>1374</v>
      </c>
      <c r="F71" s="5" t="s">
        <v>1373</v>
      </c>
      <c r="G71" s="5">
        <v>2</v>
      </c>
      <c r="H71" s="5">
        <v>2</v>
      </c>
      <c r="I71" s="5" t="s">
        <v>1827</v>
      </c>
      <c r="J71" s="12">
        <v>100</v>
      </c>
      <c r="K71" s="5">
        <v>2018</v>
      </c>
      <c r="L71" s="5" t="s">
        <v>1372</v>
      </c>
      <c r="M71" s="5" t="str">
        <f t="shared" ref="M71:M135" si="1">IF(OR(AND(D71=$W$15,OR(J71&lt;$W$16,J71&gt;$W$17)),AND(D71=$X$15,OR(J71&lt;$X$16,J71&gt;$X$17)),AND(D71=$Y$15,OR(J71&lt;$Y$16,J71&gt;$Y$17)),AND(D71=$Z$15,OR(J71&lt;$Z$16,J71&gt;$Z$17))),"Y","N")</f>
        <v>N</v>
      </c>
      <c r="P71" s="14">
        <v>50</v>
      </c>
      <c r="Q71" s="12">
        <v>100</v>
      </c>
      <c r="R71" s="12">
        <v>12</v>
      </c>
    </row>
    <row r="72" spans="1:18" ht="12.75" customHeight="1" x14ac:dyDescent="0.25">
      <c r="A72" s="5" t="s">
        <v>1505</v>
      </c>
      <c r="B72" s="5" t="s">
        <v>1300</v>
      </c>
      <c r="C72" s="5" t="s">
        <v>1299</v>
      </c>
      <c r="D72" s="5" t="s">
        <v>1038</v>
      </c>
      <c r="E72" s="5" t="s">
        <v>1506</v>
      </c>
      <c r="F72" s="5" t="s">
        <v>1307</v>
      </c>
      <c r="G72" s="5">
        <v>3</v>
      </c>
      <c r="H72" s="5">
        <v>1</v>
      </c>
      <c r="I72" s="5" t="s">
        <v>1828</v>
      </c>
      <c r="J72" s="12">
        <v>90</v>
      </c>
      <c r="K72" s="5">
        <v>2015</v>
      </c>
      <c r="L72" s="5" t="s">
        <v>1505</v>
      </c>
      <c r="M72" s="5" t="str">
        <f t="shared" si="1"/>
        <v>N</v>
      </c>
      <c r="P72" s="14">
        <v>99</v>
      </c>
      <c r="Q72" s="12">
        <v>99</v>
      </c>
      <c r="R72" s="12">
        <v>100</v>
      </c>
    </row>
    <row r="73" spans="1:18" ht="12.75" customHeight="1" x14ac:dyDescent="0.25">
      <c r="A73" s="5" t="s">
        <v>1510</v>
      </c>
      <c r="B73" s="5" t="s">
        <v>1300</v>
      </c>
      <c r="C73" s="5" t="s">
        <v>1299</v>
      </c>
      <c r="D73" s="5" t="s">
        <v>1038</v>
      </c>
      <c r="E73" s="5" t="s">
        <v>1512</v>
      </c>
      <c r="F73" s="5" t="s">
        <v>1511</v>
      </c>
      <c r="G73" s="5">
        <v>3</v>
      </c>
      <c r="H73" s="5">
        <v>1</v>
      </c>
      <c r="I73" s="5" t="s">
        <v>1829</v>
      </c>
      <c r="J73" s="12">
        <v>30</v>
      </c>
      <c r="K73" s="5">
        <v>2015</v>
      </c>
      <c r="L73" s="5" t="s">
        <v>1510</v>
      </c>
      <c r="M73" s="5" t="str">
        <f t="shared" si="1"/>
        <v>Y</v>
      </c>
      <c r="N73" s="5" t="s">
        <v>2703</v>
      </c>
      <c r="P73" s="14">
        <v>92</v>
      </c>
      <c r="Q73" s="12">
        <v>65</v>
      </c>
      <c r="R73" s="12">
        <v>70</v>
      </c>
    </row>
    <row r="74" spans="1:18" ht="12.75" customHeight="1" x14ac:dyDescent="0.25">
      <c r="A74" s="5" t="s">
        <v>1507</v>
      </c>
      <c r="B74" s="5" t="s">
        <v>1300</v>
      </c>
      <c r="C74" s="5" t="s">
        <v>1299</v>
      </c>
      <c r="D74" s="5" t="s">
        <v>1038</v>
      </c>
      <c r="E74" s="5" t="s">
        <v>1509</v>
      </c>
      <c r="F74" s="5" t="s">
        <v>1508</v>
      </c>
      <c r="G74" s="5">
        <v>3</v>
      </c>
      <c r="H74" s="5">
        <v>1</v>
      </c>
      <c r="I74" s="5" t="s">
        <v>1830</v>
      </c>
      <c r="J74" s="12">
        <v>77</v>
      </c>
      <c r="K74" s="5">
        <v>2015</v>
      </c>
      <c r="L74" s="5" t="s">
        <v>1507</v>
      </c>
      <c r="M74" s="5" t="str">
        <f t="shared" si="1"/>
        <v>N</v>
      </c>
      <c r="P74" s="14">
        <v>100</v>
      </c>
      <c r="Q74" s="12">
        <v>86</v>
      </c>
      <c r="R74" s="12">
        <v>80</v>
      </c>
    </row>
    <row r="75" spans="1:18" ht="12.75" customHeight="1" x14ac:dyDescent="0.25">
      <c r="A75" s="5" t="s">
        <v>1410</v>
      </c>
      <c r="B75" s="5" t="s">
        <v>1377</v>
      </c>
      <c r="C75" s="5" t="s">
        <v>679</v>
      </c>
      <c r="D75" s="5" t="s">
        <v>620</v>
      </c>
      <c r="E75" s="5" t="s">
        <v>1412</v>
      </c>
      <c r="F75" s="5" t="s">
        <v>1411</v>
      </c>
      <c r="G75" s="5">
        <v>2</v>
      </c>
      <c r="H75" s="5">
        <v>2</v>
      </c>
      <c r="I75" s="5" t="s">
        <v>1831</v>
      </c>
      <c r="J75" s="12">
        <v>100</v>
      </c>
      <c r="K75" s="5">
        <v>2012</v>
      </c>
      <c r="L75" s="5" t="s">
        <v>1410</v>
      </c>
      <c r="M75" s="5" t="str">
        <f t="shared" si="1"/>
        <v>N</v>
      </c>
      <c r="P75" s="14">
        <v>95</v>
      </c>
      <c r="Q75" s="12">
        <v>60</v>
      </c>
      <c r="R75" s="12">
        <v>91.900001525878906</v>
      </c>
    </row>
    <row r="76" spans="1:18" ht="12.75" customHeight="1" x14ac:dyDescent="0.25">
      <c r="A76" s="5" t="s">
        <v>1407</v>
      </c>
      <c r="B76" s="5" t="s">
        <v>1377</v>
      </c>
      <c r="C76" s="5" t="s">
        <v>679</v>
      </c>
      <c r="D76" s="5" t="s">
        <v>620</v>
      </c>
      <c r="E76" s="5" t="s">
        <v>1409</v>
      </c>
      <c r="F76" s="5" t="s">
        <v>1408</v>
      </c>
      <c r="G76" s="5">
        <v>2</v>
      </c>
      <c r="H76" s="5">
        <v>2</v>
      </c>
      <c r="I76" s="5" t="s">
        <v>1832</v>
      </c>
      <c r="J76" s="12">
        <v>100</v>
      </c>
      <c r="K76" s="5">
        <v>2012</v>
      </c>
      <c r="L76" s="5" t="s">
        <v>1407</v>
      </c>
      <c r="M76" s="5" t="str">
        <f t="shared" si="1"/>
        <v>N</v>
      </c>
      <c r="P76" s="14">
        <v>95</v>
      </c>
      <c r="Q76" s="12">
        <v>100</v>
      </c>
      <c r="R76" s="12">
        <v>100</v>
      </c>
    </row>
    <row r="77" spans="1:18" ht="12.75" customHeight="1" x14ac:dyDescent="0.25">
      <c r="A77" s="5" t="s">
        <v>1379</v>
      </c>
      <c r="B77" s="5" t="s">
        <v>1377</v>
      </c>
      <c r="C77" s="5" t="s">
        <v>679</v>
      </c>
      <c r="D77" s="5" t="s">
        <v>620</v>
      </c>
      <c r="E77" s="5" t="s">
        <v>1381</v>
      </c>
      <c r="F77" s="5" t="s">
        <v>1380</v>
      </c>
      <c r="G77" s="5">
        <v>2</v>
      </c>
      <c r="H77" s="5">
        <v>2</v>
      </c>
      <c r="I77" s="5" t="s">
        <v>1833</v>
      </c>
      <c r="J77" s="12">
        <v>100</v>
      </c>
      <c r="K77" s="5">
        <v>2012</v>
      </c>
      <c r="L77" s="5" t="s">
        <v>1379</v>
      </c>
      <c r="M77" s="5" t="str">
        <f t="shared" si="1"/>
        <v>N</v>
      </c>
      <c r="Q77" s="12">
        <v>48.15</v>
      </c>
      <c r="R77" s="12">
        <v>85</v>
      </c>
    </row>
    <row r="78" spans="1:18" ht="12.75" customHeight="1" x14ac:dyDescent="0.25">
      <c r="A78" s="5" t="s">
        <v>1382</v>
      </c>
      <c r="B78" s="5" t="s">
        <v>1377</v>
      </c>
      <c r="C78" s="5" t="s">
        <v>679</v>
      </c>
      <c r="D78" s="5" t="s">
        <v>620</v>
      </c>
      <c r="E78" s="5" t="s">
        <v>1384</v>
      </c>
      <c r="F78" s="5" t="s">
        <v>1383</v>
      </c>
      <c r="G78" s="5">
        <v>1</v>
      </c>
      <c r="H78" s="5">
        <v>1</v>
      </c>
      <c r="I78" s="5" t="s">
        <v>1834</v>
      </c>
      <c r="J78" s="12">
        <v>100</v>
      </c>
      <c r="K78" s="5">
        <v>2012</v>
      </c>
      <c r="L78" s="5" t="s">
        <v>1382</v>
      </c>
      <c r="M78" s="5" t="str">
        <f t="shared" si="1"/>
        <v>N</v>
      </c>
      <c r="Q78" s="12">
        <v>98</v>
      </c>
      <c r="R78" s="12">
        <v>100</v>
      </c>
    </row>
    <row r="79" spans="1:18" ht="12.75" customHeight="1" x14ac:dyDescent="0.25">
      <c r="A79" s="5" t="s">
        <v>1358</v>
      </c>
      <c r="B79" s="5" t="s">
        <v>1124</v>
      </c>
      <c r="C79" s="5" t="s">
        <v>1123</v>
      </c>
      <c r="D79" s="5" t="s">
        <v>1038</v>
      </c>
      <c r="E79" s="5" t="s">
        <v>1359</v>
      </c>
      <c r="F79" s="5" t="s">
        <v>2748</v>
      </c>
      <c r="G79" s="5">
        <v>2</v>
      </c>
      <c r="H79" s="5">
        <v>1</v>
      </c>
      <c r="I79" s="5" t="s">
        <v>1835</v>
      </c>
      <c r="J79" s="12">
        <v>100</v>
      </c>
      <c r="K79" s="5">
        <v>2018</v>
      </c>
      <c r="L79" s="5" t="s">
        <v>1358</v>
      </c>
      <c r="M79" s="5" t="str">
        <f t="shared" si="1"/>
        <v>N</v>
      </c>
      <c r="Q79" s="12">
        <v>71</v>
      </c>
      <c r="R79" s="12">
        <v>96.699996948242202</v>
      </c>
    </row>
    <row r="80" spans="1:18" ht="12.75" customHeight="1" x14ac:dyDescent="0.25">
      <c r="A80" s="5" t="s">
        <v>1413</v>
      </c>
      <c r="B80" s="5" t="s">
        <v>1377</v>
      </c>
      <c r="C80" s="5" t="s">
        <v>679</v>
      </c>
      <c r="D80" s="5" t="s">
        <v>620</v>
      </c>
      <c r="E80" s="5" t="s">
        <v>1415</v>
      </c>
      <c r="F80" s="5" t="s">
        <v>1414</v>
      </c>
      <c r="G80" s="5">
        <v>2</v>
      </c>
      <c r="H80" s="5">
        <v>2</v>
      </c>
      <c r="I80" s="5" t="s">
        <v>1837</v>
      </c>
      <c r="J80" s="12">
        <v>100</v>
      </c>
      <c r="K80" s="5">
        <v>2012</v>
      </c>
      <c r="L80" s="5" t="s">
        <v>1413</v>
      </c>
      <c r="M80" s="5" t="str">
        <f t="shared" si="1"/>
        <v>N</v>
      </c>
      <c r="Q80" s="12">
        <v>88.06</v>
      </c>
      <c r="R80" s="12">
        <v>100</v>
      </c>
    </row>
    <row r="81" spans="1:18" ht="12.75" customHeight="1" x14ac:dyDescent="0.25">
      <c r="A81" s="5" t="s">
        <v>1442</v>
      </c>
      <c r="B81" s="5" t="s">
        <v>17</v>
      </c>
      <c r="C81" s="5" t="s">
        <v>414</v>
      </c>
      <c r="D81" s="5" t="s">
        <v>360</v>
      </c>
      <c r="E81" s="5" t="s">
        <v>1444</v>
      </c>
      <c r="F81" s="5" t="s">
        <v>1443</v>
      </c>
      <c r="G81" s="5">
        <v>3</v>
      </c>
      <c r="H81" s="5">
        <v>2</v>
      </c>
      <c r="I81" s="5" t="s">
        <v>1839</v>
      </c>
      <c r="J81" s="12">
        <v>30</v>
      </c>
      <c r="K81" s="5">
        <v>2013</v>
      </c>
      <c r="L81" s="5" t="s">
        <v>1442</v>
      </c>
      <c r="M81" s="5" t="str">
        <f t="shared" si="1"/>
        <v>N</v>
      </c>
      <c r="Q81" s="12">
        <v>95.5</v>
      </c>
      <c r="R81" s="12">
        <v>100</v>
      </c>
    </row>
    <row r="82" spans="1:18" ht="12.75" customHeight="1" x14ac:dyDescent="0.25">
      <c r="A82" s="5" t="s">
        <v>1422</v>
      </c>
      <c r="B82" s="5" t="s">
        <v>17</v>
      </c>
      <c r="C82" s="5" t="s">
        <v>414</v>
      </c>
      <c r="D82" s="5" t="s">
        <v>360</v>
      </c>
      <c r="E82" s="5" t="s">
        <v>1424</v>
      </c>
      <c r="F82" s="5" t="s">
        <v>1423</v>
      </c>
      <c r="G82" s="5">
        <v>3</v>
      </c>
      <c r="H82" s="5">
        <v>2</v>
      </c>
      <c r="I82" s="5" t="s">
        <v>1840</v>
      </c>
      <c r="J82" s="12">
        <v>40</v>
      </c>
      <c r="K82" s="5">
        <v>2013</v>
      </c>
      <c r="L82" s="5" t="s">
        <v>1422</v>
      </c>
      <c r="M82" s="5" t="str">
        <f t="shared" si="1"/>
        <v>N</v>
      </c>
      <c r="Q82" s="12">
        <v>79</v>
      </c>
      <c r="R82" s="12">
        <v>72.769996643066406</v>
      </c>
    </row>
    <row r="83" spans="1:18" ht="12.75" customHeight="1" x14ac:dyDescent="0.25">
      <c r="A83" s="5" t="s">
        <v>1425</v>
      </c>
      <c r="B83" s="5" t="s">
        <v>17</v>
      </c>
      <c r="C83" s="5" t="s">
        <v>414</v>
      </c>
      <c r="D83" s="5" t="s">
        <v>360</v>
      </c>
      <c r="E83" s="5" t="s">
        <v>1427</v>
      </c>
      <c r="F83" s="5" t="s">
        <v>1426</v>
      </c>
      <c r="G83" s="5">
        <v>3</v>
      </c>
      <c r="H83" s="5">
        <v>2</v>
      </c>
      <c r="I83" s="5" t="s">
        <v>1841</v>
      </c>
      <c r="J83" s="12">
        <v>50</v>
      </c>
      <c r="K83" s="5">
        <v>2013</v>
      </c>
      <c r="L83" s="5" t="s">
        <v>1425</v>
      </c>
      <c r="M83" s="5" t="str">
        <f t="shared" si="1"/>
        <v>N</v>
      </c>
      <c r="Q83" s="12">
        <v>65</v>
      </c>
      <c r="R83" s="12">
        <v>82</v>
      </c>
    </row>
    <row r="84" spans="1:18" ht="12.75" customHeight="1" x14ac:dyDescent="0.25">
      <c r="A84" s="5" t="s">
        <v>1363</v>
      </c>
      <c r="B84" s="5" t="s">
        <v>1124</v>
      </c>
      <c r="C84" s="5" t="s">
        <v>1123</v>
      </c>
      <c r="D84" s="5" t="s">
        <v>1038</v>
      </c>
      <c r="E84" s="5" t="s">
        <v>1365</v>
      </c>
      <c r="F84" s="5" t="s">
        <v>1364</v>
      </c>
      <c r="G84" s="5">
        <v>3</v>
      </c>
      <c r="H84" s="5">
        <v>1</v>
      </c>
      <c r="I84" s="5" t="s">
        <v>1842</v>
      </c>
      <c r="J84" s="12">
        <v>100</v>
      </c>
      <c r="K84" s="5">
        <v>2018</v>
      </c>
      <c r="L84" s="5" t="s">
        <v>1363</v>
      </c>
      <c r="M84" s="5" t="str">
        <f t="shared" si="1"/>
        <v>N</v>
      </c>
      <c r="Q84" s="12">
        <v>85</v>
      </c>
      <c r="R84" s="12">
        <v>91.160003662109403</v>
      </c>
    </row>
    <row r="85" spans="1:18" ht="12.75" customHeight="1" x14ac:dyDescent="0.25">
      <c r="A85" s="4" t="s">
        <v>356</v>
      </c>
      <c r="B85" s="5" t="s">
        <v>359</v>
      </c>
      <c r="C85" s="5" t="s">
        <v>358</v>
      </c>
      <c r="D85" s="5" t="s">
        <v>360</v>
      </c>
      <c r="E85" s="5" t="s">
        <v>361</v>
      </c>
      <c r="F85" s="5" t="s">
        <v>357</v>
      </c>
      <c r="G85" s="5">
        <v>2</v>
      </c>
      <c r="H85" s="15">
        <v>1</v>
      </c>
      <c r="I85" s="4"/>
      <c r="J85" s="12">
        <v>95</v>
      </c>
      <c r="K85" s="5">
        <v>2017</v>
      </c>
      <c r="L85" s="5" t="s">
        <v>356</v>
      </c>
      <c r="M85" s="5" t="str">
        <f t="shared" si="1"/>
        <v>Y</v>
      </c>
      <c r="N85" s="5" t="s">
        <v>2703</v>
      </c>
      <c r="Q85" s="12">
        <v>100</v>
      </c>
      <c r="R85" s="12">
        <v>76.910003662109403</v>
      </c>
    </row>
    <row r="86" spans="1:18" ht="12.75" customHeight="1" x14ac:dyDescent="0.25">
      <c r="A86" s="4" t="s">
        <v>362</v>
      </c>
      <c r="B86" s="5" t="s">
        <v>359</v>
      </c>
      <c r="C86" s="5" t="s">
        <v>358</v>
      </c>
      <c r="D86" s="5" t="s">
        <v>360</v>
      </c>
      <c r="E86" s="5" t="s">
        <v>364</v>
      </c>
      <c r="F86" s="5" t="s">
        <v>363</v>
      </c>
      <c r="G86" s="5">
        <v>2</v>
      </c>
      <c r="H86" s="15">
        <v>1</v>
      </c>
      <c r="I86" s="4"/>
      <c r="J86" s="12">
        <v>95</v>
      </c>
      <c r="K86" s="5">
        <v>2017</v>
      </c>
      <c r="L86" s="5" t="s">
        <v>362</v>
      </c>
      <c r="M86" s="5" t="str">
        <f t="shared" si="1"/>
        <v>Y</v>
      </c>
      <c r="N86" s="5" t="s">
        <v>2703</v>
      </c>
      <c r="Q86" s="12">
        <v>100</v>
      </c>
      <c r="R86" s="12">
        <v>87.339996337890597</v>
      </c>
    </row>
    <row r="87" spans="1:18" ht="12.75" customHeight="1" x14ac:dyDescent="0.25">
      <c r="A87" s="4" t="s">
        <v>365</v>
      </c>
      <c r="B87" s="5" t="s">
        <v>359</v>
      </c>
      <c r="C87" s="5" t="s">
        <v>358</v>
      </c>
      <c r="D87" s="5" t="s">
        <v>360</v>
      </c>
      <c r="E87" s="5" t="s">
        <v>367</v>
      </c>
      <c r="F87" s="5" t="s">
        <v>366</v>
      </c>
      <c r="G87" s="5">
        <v>2</v>
      </c>
      <c r="H87" s="15">
        <v>2</v>
      </c>
      <c r="I87" s="4" t="s">
        <v>1843</v>
      </c>
      <c r="J87" s="12">
        <v>95</v>
      </c>
      <c r="K87" s="5">
        <v>2017</v>
      </c>
      <c r="L87" s="5" t="s">
        <v>365</v>
      </c>
      <c r="M87" s="5" t="str">
        <f t="shared" si="1"/>
        <v>Y</v>
      </c>
      <c r="N87" s="5" t="s">
        <v>2703</v>
      </c>
      <c r="Q87" s="12">
        <v>84</v>
      </c>
      <c r="R87" s="12">
        <v>86.959999084472699</v>
      </c>
    </row>
    <row r="88" spans="1:18" ht="12.75" customHeight="1" x14ac:dyDescent="0.25">
      <c r="A88" s="4" t="s">
        <v>368</v>
      </c>
      <c r="B88" s="5" t="s">
        <v>359</v>
      </c>
      <c r="C88" s="5" t="s">
        <v>358</v>
      </c>
      <c r="D88" s="5" t="s">
        <v>360</v>
      </c>
      <c r="E88" s="5" t="s">
        <v>370</v>
      </c>
      <c r="F88" s="5" t="s">
        <v>369</v>
      </c>
      <c r="G88" s="5">
        <v>2</v>
      </c>
      <c r="H88" s="15">
        <v>2</v>
      </c>
      <c r="I88" s="4" t="s">
        <v>1843</v>
      </c>
      <c r="J88" s="12">
        <v>75</v>
      </c>
      <c r="K88" s="5">
        <v>2016</v>
      </c>
      <c r="L88" s="5" t="s">
        <v>368</v>
      </c>
      <c r="M88" s="5" t="str">
        <f t="shared" si="1"/>
        <v>N</v>
      </c>
      <c r="Q88" s="12">
        <v>100</v>
      </c>
      <c r="R88" s="12">
        <v>96.340751647949205</v>
      </c>
    </row>
    <row r="89" spans="1:18" ht="12.75" customHeight="1" x14ac:dyDescent="0.25">
      <c r="A89" s="4" t="s">
        <v>371</v>
      </c>
      <c r="B89" s="5" t="s">
        <v>359</v>
      </c>
      <c r="C89" s="5" t="s">
        <v>358</v>
      </c>
      <c r="D89" s="5" t="s">
        <v>360</v>
      </c>
      <c r="E89" s="5" t="s">
        <v>1571</v>
      </c>
      <c r="F89" s="5" t="s">
        <v>372</v>
      </c>
      <c r="G89" s="5">
        <v>2</v>
      </c>
      <c r="H89" s="15">
        <v>2</v>
      </c>
      <c r="I89" s="4" t="s">
        <v>1844</v>
      </c>
      <c r="J89" s="12">
        <v>95</v>
      </c>
      <c r="K89" s="5">
        <v>2017</v>
      </c>
      <c r="L89" s="5" t="s">
        <v>371</v>
      </c>
      <c r="M89" s="5" t="str">
        <f t="shared" si="1"/>
        <v>Y</v>
      </c>
      <c r="N89" s="5" t="s">
        <v>2703</v>
      </c>
      <c r="Q89" s="12">
        <v>90</v>
      </c>
      <c r="R89" s="12">
        <v>96.774635314941406</v>
      </c>
    </row>
    <row r="90" spans="1:18" ht="12.75" customHeight="1" x14ac:dyDescent="0.25">
      <c r="A90" s="4" t="s">
        <v>1034</v>
      </c>
      <c r="B90" s="5" t="s">
        <v>1037</v>
      </c>
      <c r="C90" s="5" t="s">
        <v>1036</v>
      </c>
      <c r="D90" s="5" t="s">
        <v>1038</v>
      </c>
      <c r="E90" s="5" t="s">
        <v>1039</v>
      </c>
      <c r="F90" s="5" t="s">
        <v>1035</v>
      </c>
      <c r="G90" s="5">
        <v>3</v>
      </c>
      <c r="H90" s="15">
        <v>1</v>
      </c>
      <c r="I90" s="4"/>
      <c r="J90" s="12">
        <v>85</v>
      </c>
      <c r="K90" s="5">
        <v>2014</v>
      </c>
      <c r="L90" s="5" t="s">
        <v>1034</v>
      </c>
      <c r="M90" s="5" t="str">
        <f t="shared" si="1"/>
        <v>N</v>
      </c>
      <c r="Q90" s="12">
        <v>85</v>
      </c>
      <c r="R90" s="12">
        <v>100</v>
      </c>
    </row>
    <row r="91" spans="1:18" ht="12.75" customHeight="1" x14ac:dyDescent="0.25">
      <c r="A91" s="4" t="s">
        <v>1040</v>
      </c>
      <c r="B91" s="5" t="s">
        <v>1037</v>
      </c>
      <c r="C91" s="5" t="s">
        <v>1036</v>
      </c>
      <c r="D91" s="5" t="s">
        <v>1038</v>
      </c>
      <c r="E91" s="5" t="s">
        <v>1042</v>
      </c>
      <c r="F91" s="5" t="s">
        <v>1041</v>
      </c>
      <c r="G91" s="5">
        <v>3</v>
      </c>
      <c r="H91" s="15">
        <v>1</v>
      </c>
      <c r="I91" s="4"/>
      <c r="J91" s="12">
        <v>100</v>
      </c>
      <c r="K91" s="5">
        <v>2017</v>
      </c>
      <c r="L91" s="5" t="s">
        <v>1040</v>
      </c>
      <c r="M91" s="5" t="str">
        <f t="shared" si="1"/>
        <v>N</v>
      </c>
      <c r="Q91" s="12">
        <v>100</v>
      </c>
      <c r="R91" s="12">
        <v>100</v>
      </c>
    </row>
    <row r="92" spans="1:18" ht="12.75" customHeight="1" x14ac:dyDescent="0.25">
      <c r="A92" s="4" t="s">
        <v>1055</v>
      </c>
      <c r="B92" s="5" t="s">
        <v>1058</v>
      </c>
      <c r="C92" s="5" t="s">
        <v>1057</v>
      </c>
      <c r="D92" s="5" t="s">
        <v>1038</v>
      </c>
      <c r="E92" s="5" t="s">
        <v>1572</v>
      </c>
      <c r="F92" s="5" t="s">
        <v>1056</v>
      </c>
      <c r="G92" s="5">
        <v>2</v>
      </c>
      <c r="H92" s="15">
        <v>1</v>
      </c>
      <c r="I92" s="4"/>
      <c r="J92" s="12">
        <v>93.5</v>
      </c>
      <c r="K92" s="5">
        <v>2010</v>
      </c>
      <c r="L92" s="5" t="s">
        <v>1055</v>
      </c>
      <c r="M92" s="5" t="str">
        <f t="shared" si="1"/>
        <v>N</v>
      </c>
      <c r="Q92" s="12">
        <v>90</v>
      </c>
      <c r="R92" s="12">
        <v>100</v>
      </c>
    </row>
    <row r="93" spans="1:18" ht="12.75" customHeight="1" x14ac:dyDescent="0.25">
      <c r="A93" s="4" t="s">
        <v>1059</v>
      </c>
      <c r="B93" s="5" t="s">
        <v>1058</v>
      </c>
      <c r="C93" s="5" t="s">
        <v>1057</v>
      </c>
      <c r="D93" s="5" t="s">
        <v>1038</v>
      </c>
      <c r="E93" s="5" t="s">
        <v>1061</v>
      </c>
      <c r="F93" s="5" t="s">
        <v>1060</v>
      </c>
      <c r="G93" s="5">
        <v>2</v>
      </c>
      <c r="H93" s="15">
        <v>1</v>
      </c>
      <c r="I93" s="4" t="s">
        <v>3297</v>
      </c>
      <c r="J93" s="12">
        <v>98.1</v>
      </c>
      <c r="K93" s="5">
        <v>2010</v>
      </c>
      <c r="L93" s="5" t="s">
        <v>1059</v>
      </c>
      <c r="M93" s="5" t="str">
        <f t="shared" si="1"/>
        <v>N</v>
      </c>
      <c r="Q93" s="12">
        <v>97</v>
      </c>
      <c r="R93" s="12">
        <v>53.299999237060497</v>
      </c>
    </row>
    <row r="94" spans="1:18" ht="12.75" customHeight="1" x14ac:dyDescent="0.25">
      <c r="A94" s="4" t="s">
        <v>1062</v>
      </c>
      <c r="B94" s="5" t="s">
        <v>1058</v>
      </c>
      <c r="C94" s="5" t="s">
        <v>1057</v>
      </c>
      <c r="D94" s="5" t="s">
        <v>1038</v>
      </c>
      <c r="E94" s="5" t="s">
        <v>1064</v>
      </c>
      <c r="F94" s="5" t="s">
        <v>1063</v>
      </c>
      <c r="G94" s="5">
        <v>2</v>
      </c>
      <c r="H94" s="15">
        <v>1</v>
      </c>
      <c r="I94" s="4"/>
      <c r="J94" s="12">
        <v>65.599999999999994</v>
      </c>
      <c r="K94" s="5">
        <v>2010</v>
      </c>
      <c r="L94" s="5" t="s">
        <v>1062</v>
      </c>
      <c r="M94" s="5" t="str">
        <f t="shared" si="1"/>
        <v>Y</v>
      </c>
      <c r="N94" s="5" t="s">
        <v>2678</v>
      </c>
      <c r="Q94" s="12">
        <v>92</v>
      </c>
      <c r="R94" s="12">
        <v>100</v>
      </c>
    </row>
    <row r="95" spans="1:18" ht="12.75" customHeight="1" x14ac:dyDescent="0.25">
      <c r="A95" s="5" t="s">
        <v>42</v>
      </c>
      <c r="B95" s="5" t="s">
        <v>45</v>
      </c>
      <c r="C95" s="5" t="s">
        <v>44</v>
      </c>
      <c r="D95" s="5" t="s">
        <v>35</v>
      </c>
      <c r="E95" s="5" t="s">
        <v>46</v>
      </c>
      <c r="F95" s="5" t="s">
        <v>43</v>
      </c>
      <c r="G95" s="5">
        <v>1</v>
      </c>
      <c r="H95" s="15">
        <v>1</v>
      </c>
      <c r="I95" s="4"/>
      <c r="J95" s="12">
        <v>100</v>
      </c>
      <c r="K95" s="5">
        <v>2013</v>
      </c>
      <c r="L95" s="5" t="s">
        <v>42</v>
      </c>
      <c r="M95" s="5" t="str">
        <f t="shared" si="1"/>
        <v>N</v>
      </c>
      <c r="Q95" s="12">
        <v>100</v>
      </c>
      <c r="R95" s="12">
        <v>100</v>
      </c>
    </row>
    <row r="96" spans="1:18" ht="12.75" customHeight="1" x14ac:dyDescent="0.25">
      <c r="A96" s="5" t="s">
        <v>622</v>
      </c>
      <c r="B96" s="5" t="s">
        <v>25</v>
      </c>
      <c r="C96" s="5" t="s">
        <v>624</v>
      </c>
      <c r="D96" s="5" t="s">
        <v>620</v>
      </c>
      <c r="E96" s="5" t="s">
        <v>625</v>
      </c>
      <c r="F96" s="5" t="s">
        <v>623</v>
      </c>
      <c r="G96" s="5">
        <v>3</v>
      </c>
      <c r="H96" s="15">
        <v>2</v>
      </c>
      <c r="I96" s="4" t="s">
        <v>1850</v>
      </c>
      <c r="J96" s="12">
        <v>60</v>
      </c>
      <c r="K96" s="5">
        <v>2012</v>
      </c>
      <c r="L96" s="5" t="s">
        <v>622</v>
      </c>
      <c r="M96" s="5" t="str">
        <f t="shared" si="1"/>
        <v>N</v>
      </c>
      <c r="Q96" s="12">
        <v>75</v>
      </c>
      <c r="R96" s="12">
        <v>100</v>
      </c>
    </row>
    <row r="97" spans="1:18" ht="12.75" customHeight="1" x14ac:dyDescent="0.25">
      <c r="A97" s="5" t="s">
        <v>626</v>
      </c>
      <c r="B97" s="5" t="s">
        <v>25</v>
      </c>
      <c r="C97" s="5" t="s">
        <v>624</v>
      </c>
      <c r="D97" s="5" t="s">
        <v>620</v>
      </c>
      <c r="E97" s="5" t="s">
        <v>628</v>
      </c>
      <c r="F97" s="5" t="s">
        <v>627</v>
      </c>
      <c r="G97" s="5">
        <v>3</v>
      </c>
      <c r="H97" s="15">
        <v>2</v>
      </c>
      <c r="I97" s="4" t="s">
        <v>1851</v>
      </c>
      <c r="J97" s="12">
        <v>72</v>
      </c>
      <c r="K97" s="5">
        <v>2012</v>
      </c>
      <c r="L97" s="5" t="s">
        <v>626</v>
      </c>
      <c r="M97" s="5" t="str">
        <f t="shared" si="1"/>
        <v>N</v>
      </c>
      <c r="Q97" s="12">
        <v>100</v>
      </c>
      <c r="R97" s="12">
        <v>89</v>
      </c>
    </row>
    <row r="98" spans="1:18" ht="12.75" customHeight="1" x14ac:dyDescent="0.25">
      <c r="A98" s="5" t="s">
        <v>629</v>
      </c>
      <c r="B98" s="5" t="s">
        <v>25</v>
      </c>
      <c r="C98" s="5" t="s">
        <v>624</v>
      </c>
      <c r="D98" s="5" t="s">
        <v>620</v>
      </c>
      <c r="E98" s="5" t="s">
        <v>631</v>
      </c>
      <c r="F98" s="5" t="s">
        <v>630</v>
      </c>
      <c r="G98" s="5">
        <v>3</v>
      </c>
      <c r="H98" s="15">
        <v>2</v>
      </c>
      <c r="I98" s="4" t="s">
        <v>1850</v>
      </c>
      <c r="J98" s="12">
        <v>32</v>
      </c>
      <c r="K98" s="5">
        <v>2012</v>
      </c>
      <c r="L98" s="5" t="s">
        <v>629</v>
      </c>
      <c r="M98" s="5" t="str">
        <f t="shared" si="1"/>
        <v>Y</v>
      </c>
      <c r="N98" s="5" t="s">
        <v>2678</v>
      </c>
      <c r="Q98" s="12">
        <v>45</v>
      </c>
      <c r="R98" s="12">
        <v>99.641525268554702</v>
      </c>
    </row>
    <row r="99" spans="1:18" ht="12.75" customHeight="1" x14ac:dyDescent="0.25">
      <c r="A99" s="5" t="s">
        <v>632</v>
      </c>
      <c r="B99" s="5" t="s">
        <v>25</v>
      </c>
      <c r="C99" s="5" t="s">
        <v>624</v>
      </c>
      <c r="D99" s="5" t="s">
        <v>620</v>
      </c>
      <c r="E99" s="5" t="s">
        <v>633</v>
      </c>
      <c r="F99" s="5" t="s">
        <v>3140</v>
      </c>
      <c r="G99" s="5">
        <v>3</v>
      </c>
      <c r="H99" s="15">
        <v>2</v>
      </c>
      <c r="I99" s="4" t="s">
        <v>3142</v>
      </c>
      <c r="J99" s="12">
        <v>42</v>
      </c>
      <c r="K99" s="5">
        <v>2012</v>
      </c>
      <c r="L99" s="5" t="s">
        <v>632</v>
      </c>
      <c r="M99" s="5" t="str">
        <f t="shared" si="1"/>
        <v>N</v>
      </c>
      <c r="Q99" s="12">
        <v>38</v>
      </c>
      <c r="R99" s="12">
        <v>88.116287231445298</v>
      </c>
    </row>
    <row r="100" spans="1:18" ht="12.75" customHeight="1" x14ac:dyDescent="0.25">
      <c r="A100" s="5" t="s">
        <v>1076</v>
      </c>
      <c r="B100" s="5" t="s">
        <v>1079</v>
      </c>
      <c r="C100" s="5" t="s">
        <v>1078</v>
      </c>
      <c r="D100" s="5" t="s">
        <v>1038</v>
      </c>
      <c r="E100" s="5" t="s">
        <v>1080</v>
      </c>
      <c r="F100" s="5" t="s">
        <v>1077</v>
      </c>
      <c r="G100" s="5">
        <v>2</v>
      </c>
      <c r="H100" s="15">
        <v>1</v>
      </c>
      <c r="I100" s="4" t="s">
        <v>1852</v>
      </c>
      <c r="J100" s="12">
        <v>99</v>
      </c>
      <c r="K100" s="5">
        <v>2016</v>
      </c>
      <c r="L100" s="5" t="s">
        <v>1076</v>
      </c>
      <c r="M100" s="5" t="str">
        <f t="shared" si="1"/>
        <v>N</v>
      </c>
      <c r="Q100" s="12">
        <v>100</v>
      </c>
      <c r="R100" s="12">
        <v>89.720664978027301</v>
      </c>
    </row>
    <row r="101" spans="1:18" ht="12.75" customHeight="1" x14ac:dyDescent="0.25">
      <c r="A101" s="5" t="s">
        <v>1081</v>
      </c>
      <c r="B101" s="5" t="s">
        <v>1079</v>
      </c>
      <c r="C101" s="5" t="s">
        <v>1078</v>
      </c>
      <c r="D101" s="5" t="s">
        <v>1038</v>
      </c>
      <c r="E101" s="5" t="s">
        <v>1083</v>
      </c>
      <c r="F101" s="5" t="s">
        <v>1082</v>
      </c>
      <c r="G101" s="5">
        <v>2</v>
      </c>
      <c r="H101" s="15">
        <v>1</v>
      </c>
      <c r="I101" s="4"/>
      <c r="J101" s="12">
        <v>100</v>
      </c>
      <c r="K101" s="5">
        <v>2016</v>
      </c>
      <c r="L101" s="5" t="s">
        <v>1081</v>
      </c>
      <c r="M101" s="5" t="str">
        <f t="shared" si="1"/>
        <v>N</v>
      </c>
      <c r="Q101" s="12">
        <v>80</v>
      </c>
      <c r="R101" s="12">
        <v>70</v>
      </c>
    </row>
    <row r="102" spans="1:18" ht="12.75" customHeight="1" x14ac:dyDescent="0.25">
      <c r="A102" s="5" t="s">
        <v>51</v>
      </c>
      <c r="B102" s="5" t="s">
        <v>54</v>
      </c>
      <c r="C102" s="5" t="s">
        <v>53</v>
      </c>
      <c r="D102" s="5" t="s">
        <v>35</v>
      </c>
      <c r="E102" s="5" t="s">
        <v>55</v>
      </c>
      <c r="F102" s="5" t="s">
        <v>52</v>
      </c>
      <c r="G102" s="5">
        <v>3</v>
      </c>
      <c r="H102" s="15">
        <v>2</v>
      </c>
      <c r="I102" s="4" t="s">
        <v>1853</v>
      </c>
      <c r="J102" s="12">
        <v>100</v>
      </c>
      <c r="K102" s="5">
        <v>2014</v>
      </c>
      <c r="L102" s="5" t="s">
        <v>51</v>
      </c>
      <c r="M102" s="5" t="str">
        <f t="shared" si="1"/>
        <v>N</v>
      </c>
      <c r="Q102" s="12">
        <v>48</v>
      </c>
      <c r="R102" s="14">
        <v>44.4799995422363</v>
      </c>
    </row>
    <row r="103" spans="1:18" ht="12.75" customHeight="1" x14ac:dyDescent="0.25">
      <c r="A103" s="5" t="s">
        <v>56</v>
      </c>
      <c r="B103" s="5" t="s">
        <v>54</v>
      </c>
      <c r="C103" s="5" t="s">
        <v>53</v>
      </c>
      <c r="D103" s="5" t="s">
        <v>35</v>
      </c>
      <c r="E103" s="5" t="s">
        <v>58</v>
      </c>
      <c r="F103" s="5" t="s">
        <v>57</v>
      </c>
      <c r="G103" s="5">
        <v>3</v>
      </c>
      <c r="H103" s="15">
        <v>1</v>
      </c>
      <c r="I103" s="4"/>
      <c r="J103" s="12">
        <v>100</v>
      </c>
      <c r="K103" s="5">
        <v>2013</v>
      </c>
      <c r="L103" s="5" t="s">
        <v>56</v>
      </c>
      <c r="M103" s="5" t="str">
        <f t="shared" si="1"/>
        <v>N</v>
      </c>
      <c r="Q103" s="12">
        <v>15</v>
      </c>
      <c r="R103" s="14">
        <v>100</v>
      </c>
    </row>
    <row r="104" spans="1:18" ht="12.75" customHeight="1" x14ac:dyDescent="0.25">
      <c r="A104" s="5" t="s">
        <v>1084</v>
      </c>
      <c r="B104" s="5" t="s">
        <v>1087</v>
      </c>
      <c r="C104" s="5" t="s">
        <v>1086</v>
      </c>
      <c r="D104" s="5" t="s">
        <v>1038</v>
      </c>
      <c r="E104" s="5" t="s">
        <v>1088</v>
      </c>
      <c r="F104" s="5" t="s">
        <v>1085</v>
      </c>
      <c r="G104" s="5">
        <v>1</v>
      </c>
      <c r="H104" s="15">
        <v>2</v>
      </c>
      <c r="I104" s="4" t="s">
        <v>1854</v>
      </c>
      <c r="J104" s="12">
        <v>57.6</v>
      </c>
      <c r="K104" s="5">
        <v>2015</v>
      </c>
      <c r="L104" s="5" t="s">
        <v>1084</v>
      </c>
      <c r="M104" s="5" t="str">
        <f t="shared" si="1"/>
        <v>Y</v>
      </c>
      <c r="N104" s="5" t="s">
        <v>2703</v>
      </c>
      <c r="Q104" s="12">
        <v>80</v>
      </c>
      <c r="R104" s="14">
        <v>50.77</v>
      </c>
    </row>
    <row r="105" spans="1:18" ht="12.75" customHeight="1" x14ac:dyDescent="0.25">
      <c r="A105" s="5" t="s">
        <v>1089</v>
      </c>
      <c r="B105" s="5" t="s">
        <v>1087</v>
      </c>
      <c r="C105" s="5" t="s">
        <v>1086</v>
      </c>
      <c r="D105" s="5" t="s">
        <v>1038</v>
      </c>
      <c r="E105" s="5" t="s">
        <v>1091</v>
      </c>
      <c r="F105" s="5" t="s">
        <v>1090</v>
      </c>
      <c r="G105" s="5">
        <v>1</v>
      </c>
      <c r="H105" s="15">
        <v>2</v>
      </c>
      <c r="I105" s="4" t="s">
        <v>1854</v>
      </c>
      <c r="J105" s="12">
        <v>66</v>
      </c>
      <c r="K105" s="5">
        <v>2015</v>
      </c>
      <c r="L105" s="5" t="s">
        <v>1089</v>
      </c>
      <c r="M105" s="5" t="str">
        <f t="shared" si="1"/>
        <v>Y</v>
      </c>
      <c r="N105" s="5" t="s">
        <v>2703</v>
      </c>
      <c r="Q105" s="12">
        <v>98</v>
      </c>
      <c r="R105" s="14">
        <v>95</v>
      </c>
    </row>
    <row r="106" spans="1:18" ht="12.75" customHeight="1" x14ac:dyDescent="0.25">
      <c r="A106" s="5" t="s">
        <v>373</v>
      </c>
      <c r="B106" s="5" t="s">
        <v>376</v>
      </c>
      <c r="C106" s="5" t="s">
        <v>375</v>
      </c>
      <c r="D106" s="5" t="s">
        <v>360</v>
      </c>
      <c r="E106" s="5" t="s">
        <v>377</v>
      </c>
      <c r="F106" s="5" t="s">
        <v>374</v>
      </c>
      <c r="G106" s="5">
        <v>1</v>
      </c>
      <c r="H106" s="15">
        <v>2</v>
      </c>
      <c r="I106" s="4" t="s">
        <v>3143</v>
      </c>
      <c r="J106" s="12">
        <v>25</v>
      </c>
      <c r="K106" s="5">
        <v>2000</v>
      </c>
      <c r="L106" s="5" t="s">
        <v>373</v>
      </c>
      <c r="M106" s="5" t="str">
        <f t="shared" si="1"/>
        <v>N</v>
      </c>
      <c r="Q106" s="12">
        <v>100</v>
      </c>
      <c r="R106" s="14">
        <v>100</v>
      </c>
    </row>
    <row r="107" spans="1:18" ht="12.75" customHeight="1" x14ac:dyDescent="0.25">
      <c r="A107" s="5" t="s">
        <v>378</v>
      </c>
      <c r="B107" s="5" t="s">
        <v>376</v>
      </c>
      <c r="C107" s="5" t="s">
        <v>375</v>
      </c>
      <c r="D107" s="5" t="s">
        <v>360</v>
      </c>
      <c r="E107" s="5" t="s">
        <v>380</v>
      </c>
      <c r="F107" s="5" t="s">
        <v>379</v>
      </c>
      <c r="G107" s="5">
        <v>2</v>
      </c>
      <c r="H107" s="15">
        <v>1</v>
      </c>
      <c r="I107" s="4"/>
      <c r="J107" s="12">
        <v>50</v>
      </c>
      <c r="K107" s="5">
        <v>2000</v>
      </c>
      <c r="L107" s="5" t="s">
        <v>378</v>
      </c>
      <c r="M107" s="5" t="str">
        <f t="shared" si="1"/>
        <v>N</v>
      </c>
      <c r="Q107" s="12">
        <v>100</v>
      </c>
      <c r="R107" s="12">
        <v>100</v>
      </c>
    </row>
    <row r="108" spans="1:18" ht="12.75" customHeight="1" x14ac:dyDescent="0.25">
      <c r="A108" s="5" t="s">
        <v>637</v>
      </c>
      <c r="B108" s="5" t="s">
        <v>640</v>
      </c>
      <c r="C108" s="5" t="s">
        <v>639</v>
      </c>
      <c r="D108" s="5" t="s">
        <v>620</v>
      </c>
      <c r="E108" s="5" t="s">
        <v>641</v>
      </c>
      <c r="F108" s="5" t="s">
        <v>638</v>
      </c>
      <c r="G108" s="5">
        <v>2</v>
      </c>
      <c r="H108" s="15">
        <v>2</v>
      </c>
      <c r="I108" s="4" t="s">
        <v>1855</v>
      </c>
      <c r="J108" s="12">
        <v>95</v>
      </c>
      <c r="K108" s="5">
        <v>2016</v>
      </c>
      <c r="L108" s="5" t="s">
        <v>637</v>
      </c>
      <c r="M108" s="5" t="str">
        <f t="shared" si="1"/>
        <v>N</v>
      </c>
      <c r="Q108" s="12">
        <v>90</v>
      </c>
      <c r="R108" s="14">
        <v>95.805648803710895</v>
      </c>
    </row>
    <row r="109" spans="1:18" ht="12.75" customHeight="1" x14ac:dyDescent="0.25">
      <c r="A109" s="5" t="s">
        <v>642</v>
      </c>
      <c r="B109" s="5" t="s">
        <v>640</v>
      </c>
      <c r="C109" s="5" t="s">
        <v>639</v>
      </c>
      <c r="D109" s="5" t="s">
        <v>620</v>
      </c>
      <c r="E109" s="5" t="s">
        <v>1573</v>
      </c>
      <c r="F109" s="5" t="s">
        <v>643</v>
      </c>
      <c r="G109" s="5">
        <v>2</v>
      </c>
      <c r="H109" s="15">
        <v>1</v>
      </c>
      <c r="I109" s="4"/>
      <c r="J109" s="12">
        <v>95</v>
      </c>
      <c r="K109" s="5">
        <v>2014</v>
      </c>
      <c r="L109" s="5" t="s">
        <v>642</v>
      </c>
      <c r="M109" s="5" t="str">
        <f t="shared" si="1"/>
        <v>N</v>
      </c>
      <c r="Q109" s="12">
        <v>31</v>
      </c>
      <c r="R109" s="14">
        <v>100</v>
      </c>
    </row>
    <row r="110" spans="1:18" ht="12.75" customHeight="1" x14ac:dyDescent="0.25">
      <c r="A110" s="5" t="s">
        <v>644</v>
      </c>
      <c r="B110" s="5" t="s">
        <v>647</v>
      </c>
      <c r="C110" s="5" t="s">
        <v>646</v>
      </c>
      <c r="D110" s="5" t="s">
        <v>620</v>
      </c>
      <c r="E110" s="5" t="s">
        <v>648</v>
      </c>
      <c r="F110" s="5" t="s">
        <v>645</v>
      </c>
      <c r="G110" s="5">
        <v>3</v>
      </c>
      <c r="H110" s="15">
        <v>1</v>
      </c>
      <c r="I110" s="4" t="s">
        <v>3144</v>
      </c>
      <c r="J110" s="12">
        <v>90</v>
      </c>
      <c r="K110" s="5">
        <v>2010</v>
      </c>
      <c r="L110" s="5" t="s">
        <v>644</v>
      </c>
      <c r="M110" s="5" t="str">
        <f t="shared" si="1"/>
        <v>N</v>
      </c>
      <c r="Q110" s="12">
        <v>80</v>
      </c>
      <c r="R110" s="14">
        <v>81.5</v>
      </c>
    </row>
    <row r="111" spans="1:18" ht="12.75" customHeight="1" x14ac:dyDescent="0.25">
      <c r="A111" s="5" t="s">
        <v>1092</v>
      </c>
      <c r="B111" s="5" t="s">
        <v>1095</v>
      </c>
      <c r="C111" s="5" t="s">
        <v>1094</v>
      </c>
      <c r="D111" s="5" t="s">
        <v>1038</v>
      </c>
      <c r="E111" s="5" t="s">
        <v>1096</v>
      </c>
      <c r="F111" s="5" t="s">
        <v>1093</v>
      </c>
      <c r="G111" s="5">
        <v>3</v>
      </c>
      <c r="H111" s="15">
        <v>1</v>
      </c>
      <c r="I111" s="4"/>
      <c r="J111" s="12">
        <v>81.650000000000006</v>
      </c>
      <c r="K111" s="5">
        <v>2015</v>
      </c>
      <c r="L111" s="5" t="s">
        <v>1092</v>
      </c>
      <c r="M111" s="5" t="str">
        <f t="shared" si="1"/>
        <v>N</v>
      </c>
      <c r="Q111" s="12">
        <v>82</v>
      </c>
      <c r="R111" s="14">
        <v>100</v>
      </c>
    </row>
    <row r="112" spans="1:18" ht="12.75" customHeight="1" x14ac:dyDescent="0.25">
      <c r="A112" s="5" t="s">
        <v>1105</v>
      </c>
      <c r="B112" s="5" t="s">
        <v>1108</v>
      </c>
      <c r="C112" s="5" t="s">
        <v>1107</v>
      </c>
      <c r="D112" s="5" t="s">
        <v>1038</v>
      </c>
      <c r="E112" s="5" t="s">
        <v>1109</v>
      </c>
      <c r="F112" s="5" t="s">
        <v>1106</v>
      </c>
      <c r="G112" s="5">
        <v>2</v>
      </c>
      <c r="H112" s="15">
        <v>1</v>
      </c>
      <c r="I112" s="4"/>
      <c r="J112" s="12">
        <v>100</v>
      </c>
      <c r="K112" s="5">
        <v>2014</v>
      </c>
      <c r="L112" s="5" t="s">
        <v>1105</v>
      </c>
      <c r="M112" s="5" t="str">
        <f t="shared" si="1"/>
        <v>N</v>
      </c>
      <c r="Q112" s="12">
        <v>23.65</v>
      </c>
      <c r="R112" s="14">
        <v>97.5</v>
      </c>
    </row>
    <row r="113" spans="1:18" ht="12.75" customHeight="1" x14ac:dyDescent="0.25">
      <c r="A113" s="5" t="s">
        <v>1110</v>
      </c>
      <c r="B113" s="5" t="s">
        <v>1108</v>
      </c>
      <c r="C113" s="5" t="s">
        <v>1107</v>
      </c>
      <c r="D113" s="5" t="s">
        <v>1038</v>
      </c>
      <c r="E113" s="5" t="s">
        <v>1574</v>
      </c>
      <c r="F113" s="5" t="s">
        <v>1111</v>
      </c>
      <c r="G113" s="5">
        <v>2</v>
      </c>
      <c r="H113" s="15">
        <v>1</v>
      </c>
      <c r="I113" s="4"/>
      <c r="J113" s="12">
        <v>98</v>
      </c>
      <c r="K113" s="5">
        <v>2016</v>
      </c>
      <c r="L113" s="5" t="s">
        <v>1110</v>
      </c>
      <c r="M113" s="5" t="str">
        <f t="shared" si="1"/>
        <v>N</v>
      </c>
      <c r="Q113" s="12">
        <v>40</v>
      </c>
      <c r="R113" s="14">
        <v>82.300003051757798</v>
      </c>
    </row>
    <row r="114" spans="1:18" ht="12.75" customHeight="1" x14ac:dyDescent="0.25">
      <c r="A114" s="5" t="s">
        <v>1112</v>
      </c>
      <c r="B114" s="5" t="s">
        <v>1108</v>
      </c>
      <c r="C114" s="5" t="s">
        <v>1107</v>
      </c>
      <c r="D114" s="5" t="s">
        <v>1038</v>
      </c>
      <c r="E114" s="5" t="s">
        <v>1114</v>
      </c>
      <c r="F114" s="5" t="s">
        <v>1113</v>
      </c>
      <c r="G114" s="5">
        <v>2</v>
      </c>
      <c r="H114" s="15">
        <v>1</v>
      </c>
      <c r="I114" s="4"/>
      <c r="J114" s="12">
        <v>97.8</v>
      </c>
      <c r="K114" s="5">
        <v>2014</v>
      </c>
      <c r="L114" s="4" t="s">
        <v>1112</v>
      </c>
      <c r="M114" s="5" t="str">
        <f t="shared" si="1"/>
        <v>N</v>
      </c>
      <c r="Q114" s="12">
        <v>25</v>
      </c>
      <c r="R114" s="14">
        <v>85</v>
      </c>
    </row>
    <row r="115" spans="1:18" ht="12.75" customHeight="1" x14ac:dyDescent="0.25">
      <c r="A115" s="5" t="s">
        <v>386</v>
      </c>
      <c r="B115" s="5" t="s">
        <v>384</v>
      </c>
      <c r="C115" s="5" t="s">
        <v>383</v>
      </c>
      <c r="D115" s="5" t="s">
        <v>360</v>
      </c>
      <c r="E115" s="5" t="s">
        <v>388</v>
      </c>
      <c r="F115" s="5" t="s">
        <v>387</v>
      </c>
      <c r="G115" s="5">
        <v>3</v>
      </c>
      <c r="H115" s="15">
        <v>2</v>
      </c>
      <c r="I115" s="4" t="s">
        <v>1857</v>
      </c>
      <c r="J115" s="12">
        <v>47.1</v>
      </c>
      <c r="K115" s="5">
        <v>2003</v>
      </c>
      <c r="L115" s="4" t="s">
        <v>386</v>
      </c>
      <c r="M115" s="5" t="str">
        <f t="shared" si="1"/>
        <v>N</v>
      </c>
      <c r="Q115" s="12">
        <v>63.26</v>
      </c>
      <c r="R115" s="14">
        <v>100</v>
      </c>
    </row>
    <row r="116" spans="1:18" ht="12.75" customHeight="1" x14ac:dyDescent="0.25">
      <c r="A116" s="5" t="s">
        <v>649</v>
      </c>
      <c r="B116" s="5" t="s">
        <v>1759</v>
      </c>
      <c r="C116" s="5" t="s">
        <v>650</v>
      </c>
      <c r="D116" s="5" t="s">
        <v>620</v>
      </c>
      <c r="E116" s="5" t="s">
        <v>651</v>
      </c>
      <c r="F116" s="5" t="s">
        <v>3146</v>
      </c>
      <c r="G116" s="5">
        <v>3</v>
      </c>
      <c r="H116" s="15">
        <v>1</v>
      </c>
      <c r="I116" s="4" t="s">
        <v>3148</v>
      </c>
      <c r="J116" s="12">
        <v>48</v>
      </c>
      <c r="K116" s="5">
        <v>2010</v>
      </c>
      <c r="L116" s="4" t="s">
        <v>649</v>
      </c>
      <c r="M116" s="5" t="str">
        <f t="shared" si="1"/>
        <v>N</v>
      </c>
      <c r="Q116" s="12">
        <v>95</v>
      </c>
    </row>
    <row r="117" spans="1:18" ht="12.75" customHeight="1" x14ac:dyDescent="0.25">
      <c r="A117" s="5" t="s">
        <v>652</v>
      </c>
      <c r="B117" s="5" t="s">
        <v>27</v>
      </c>
      <c r="C117" s="5" t="s">
        <v>654</v>
      </c>
      <c r="D117" s="5" t="s">
        <v>620</v>
      </c>
      <c r="E117" s="5" t="s">
        <v>655</v>
      </c>
      <c r="F117" s="5" t="s">
        <v>653</v>
      </c>
      <c r="G117" s="5">
        <v>1</v>
      </c>
      <c r="H117" s="15">
        <v>1</v>
      </c>
      <c r="I117" s="4" t="s">
        <v>3149</v>
      </c>
      <c r="J117" s="12">
        <v>84</v>
      </c>
      <c r="K117" s="5">
        <v>2015</v>
      </c>
      <c r="L117" s="4" t="s">
        <v>652</v>
      </c>
      <c r="M117" s="5" t="str">
        <f t="shared" si="1"/>
        <v>N</v>
      </c>
      <c r="Q117" s="12">
        <v>100</v>
      </c>
    </row>
    <row r="118" spans="1:18" ht="12.75" customHeight="1" x14ac:dyDescent="0.25">
      <c r="A118" s="5" t="s">
        <v>663</v>
      </c>
      <c r="B118" s="5" t="s">
        <v>658</v>
      </c>
      <c r="C118" s="5" t="s">
        <v>657</v>
      </c>
      <c r="D118" s="5" t="s">
        <v>620</v>
      </c>
      <c r="E118" s="5" t="s">
        <v>665</v>
      </c>
      <c r="F118" s="5" t="s">
        <v>664</v>
      </c>
      <c r="G118" s="5">
        <v>2</v>
      </c>
      <c r="H118" s="15">
        <v>2</v>
      </c>
      <c r="I118" s="4" t="s">
        <v>1861</v>
      </c>
      <c r="J118" s="12">
        <v>43</v>
      </c>
      <c r="K118" s="5">
        <v>2012</v>
      </c>
      <c r="L118" s="4" t="s">
        <v>663</v>
      </c>
      <c r="M118" s="5" t="str">
        <f t="shared" si="1"/>
        <v>N</v>
      </c>
      <c r="Q118" s="12">
        <v>60</v>
      </c>
    </row>
    <row r="119" spans="1:18" ht="12.75" customHeight="1" x14ac:dyDescent="0.25">
      <c r="A119" s="5" t="s">
        <v>68</v>
      </c>
      <c r="B119" s="5" t="s">
        <v>70</v>
      </c>
      <c r="C119" s="5" t="s">
        <v>69</v>
      </c>
      <c r="D119" s="5" t="s">
        <v>35</v>
      </c>
      <c r="E119" s="5" t="s">
        <v>71</v>
      </c>
      <c r="F119" s="5" t="s">
        <v>3330</v>
      </c>
      <c r="G119" s="5">
        <v>3</v>
      </c>
      <c r="H119" s="15">
        <v>3</v>
      </c>
      <c r="I119" s="4" t="s">
        <v>3157</v>
      </c>
      <c r="J119" s="12">
        <v>98</v>
      </c>
      <c r="K119" s="5">
        <v>2013</v>
      </c>
      <c r="L119" s="5" t="s">
        <v>68</v>
      </c>
      <c r="M119" s="5" t="str">
        <f t="shared" si="1"/>
        <v>Y</v>
      </c>
      <c r="N119" s="5" t="s">
        <v>2678</v>
      </c>
      <c r="Q119" s="12">
        <v>93</v>
      </c>
    </row>
    <row r="120" spans="1:18" ht="12.75" customHeight="1" x14ac:dyDescent="0.25">
      <c r="A120" s="5" t="s">
        <v>1126</v>
      </c>
      <c r="B120" s="5" t="s">
        <v>1129</v>
      </c>
      <c r="C120" s="5" t="s">
        <v>1128</v>
      </c>
      <c r="D120" s="5" t="s">
        <v>1038</v>
      </c>
      <c r="E120" s="5" t="s">
        <v>1130</v>
      </c>
      <c r="F120" s="5" t="s">
        <v>1127</v>
      </c>
      <c r="G120" s="5">
        <v>2</v>
      </c>
      <c r="H120" s="15">
        <v>1</v>
      </c>
      <c r="I120" s="4"/>
      <c r="J120" s="12">
        <v>99</v>
      </c>
      <c r="K120" s="5">
        <v>2015</v>
      </c>
      <c r="L120" s="5" t="s">
        <v>1126</v>
      </c>
      <c r="M120" s="5" t="str">
        <f t="shared" si="1"/>
        <v>N</v>
      </c>
      <c r="Q120" s="12">
        <v>95.4</v>
      </c>
    </row>
    <row r="121" spans="1:18" ht="12.75" customHeight="1" x14ac:dyDescent="0.25">
      <c r="A121" s="5" t="s">
        <v>1131</v>
      </c>
      <c r="B121" s="5" t="s">
        <v>1129</v>
      </c>
      <c r="C121" s="5" t="s">
        <v>1128</v>
      </c>
      <c r="D121" s="5" t="s">
        <v>1038</v>
      </c>
      <c r="E121" s="5" t="s">
        <v>1133</v>
      </c>
      <c r="F121" s="5" t="s">
        <v>1132</v>
      </c>
      <c r="G121" s="5">
        <v>2</v>
      </c>
      <c r="H121" s="15">
        <v>1</v>
      </c>
      <c r="I121" s="4"/>
      <c r="J121" s="12">
        <v>98.9</v>
      </c>
      <c r="K121" s="5">
        <v>2013</v>
      </c>
      <c r="L121" s="5" t="s">
        <v>1131</v>
      </c>
      <c r="M121" s="5" t="str">
        <f t="shared" si="1"/>
        <v>N</v>
      </c>
      <c r="Q121" s="12">
        <v>71</v>
      </c>
    </row>
    <row r="122" spans="1:18" ht="12.75" customHeight="1" x14ac:dyDescent="0.25">
      <c r="A122" s="5" t="s">
        <v>1134</v>
      </c>
      <c r="B122" s="5" t="s">
        <v>1129</v>
      </c>
      <c r="C122" s="5" t="s">
        <v>1128</v>
      </c>
      <c r="D122" s="5" t="s">
        <v>1038</v>
      </c>
      <c r="E122" s="5" t="s">
        <v>1575</v>
      </c>
      <c r="F122" s="5" t="s">
        <v>1135</v>
      </c>
      <c r="G122" s="5">
        <v>2</v>
      </c>
      <c r="H122" s="15">
        <v>1</v>
      </c>
      <c r="I122" s="4"/>
      <c r="J122" s="12">
        <v>100</v>
      </c>
      <c r="K122" s="5">
        <v>2013</v>
      </c>
      <c r="L122" s="5" t="s">
        <v>1134</v>
      </c>
      <c r="M122" s="5" t="str">
        <f t="shared" si="1"/>
        <v>N</v>
      </c>
      <c r="Q122" s="12">
        <v>80.7</v>
      </c>
    </row>
    <row r="123" spans="1:18" ht="12.75" customHeight="1" x14ac:dyDescent="0.25">
      <c r="A123" s="5" t="s">
        <v>403</v>
      </c>
      <c r="B123" s="5" t="s">
        <v>406</v>
      </c>
      <c r="C123" s="5" t="s">
        <v>405</v>
      </c>
      <c r="D123" s="5" t="s">
        <v>360</v>
      </c>
      <c r="E123" s="5" t="s">
        <v>407</v>
      </c>
      <c r="F123" s="5" t="s">
        <v>404</v>
      </c>
      <c r="G123" s="5">
        <v>1</v>
      </c>
      <c r="H123" s="15">
        <v>3</v>
      </c>
      <c r="I123" s="4" t="s">
        <v>1862</v>
      </c>
      <c r="J123" s="12">
        <v>60</v>
      </c>
      <c r="K123" s="5" t="s">
        <v>1569</v>
      </c>
      <c r="L123" s="5" t="s">
        <v>403</v>
      </c>
      <c r="M123" s="5" t="str">
        <f t="shared" si="1"/>
        <v>N</v>
      </c>
      <c r="Q123" s="12">
        <v>65.599999999999994</v>
      </c>
    </row>
    <row r="124" spans="1:18" ht="12.75" customHeight="1" x14ac:dyDescent="0.25">
      <c r="A124" s="5" t="s">
        <v>1136</v>
      </c>
      <c r="B124" s="5" t="s">
        <v>1139</v>
      </c>
      <c r="C124" s="5" t="s">
        <v>1138</v>
      </c>
      <c r="D124" s="5" t="s">
        <v>1038</v>
      </c>
      <c r="E124" s="5" t="s">
        <v>1140</v>
      </c>
      <c r="F124" s="5" t="s">
        <v>1137</v>
      </c>
      <c r="G124" s="5">
        <v>2</v>
      </c>
      <c r="H124" s="15">
        <v>2</v>
      </c>
      <c r="I124" s="4" t="s">
        <v>1865</v>
      </c>
      <c r="J124" s="12">
        <v>100</v>
      </c>
      <c r="K124" s="5">
        <v>2016</v>
      </c>
      <c r="L124" s="5" t="s">
        <v>1136</v>
      </c>
      <c r="M124" s="5" t="str">
        <f t="shared" si="1"/>
        <v>N</v>
      </c>
      <c r="Q124" s="12">
        <v>93.2</v>
      </c>
    </row>
    <row r="125" spans="1:18" ht="12.75" customHeight="1" x14ac:dyDescent="0.25">
      <c r="A125" s="5" t="s">
        <v>1141</v>
      </c>
      <c r="B125" s="5" t="s">
        <v>1139</v>
      </c>
      <c r="C125" s="5" t="s">
        <v>1138</v>
      </c>
      <c r="D125" s="5" t="s">
        <v>1038</v>
      </c>
      <c r="E125" s="5" t="s">
        <v>1576</v>
      </c>
      <c r="F125" s="5" t="s">
        <v>1142</v>
      </c>
      <c r="G125" s="5">
        <v>2</v>
      </c>
      <c r="H125" s="15">
        <v>2</v>
      </c>
      <c r="I125" s="4" t="s">
        <v>1865</v>
      </c>
      <c r="J125" s="12">
        <v>100</v>
      </c>
      <c r="K125" s="5">
        <v>2016</v>
      </c>
      <c r="L125" s="5" t="s">
        <v>1141</v>
      </c>
      <c r="M125" s="5" t="str">
        <f t="shared" si="1"/>
        <v>N</v>
      </c>
      <c r="Q125" s="12">
        <v>61</v>
      </c>
    </row>
    <row r="126" spans="1:18" ht="12.75" customHeight="1" x14ac:dyDescent="0.25">
      <c r="A126" s="5" t="s">
        <v>1143</v>
      </c>
      <c r="B126" s="5" t="s">
        <v>1146</v>
      </c>
      <c r="C126" s="5" t="s">
        <v>1145</v>
      </c>
      <c r="D126" s="5" t="s">
        <v>1038</v>
      </c>
      <c r="E126" s="5" t="s">
        <v>1147</v>
      </c>
      <c r="F126" s="5" t="s">
        <v>1144</v>
      </c>
      <c r="G126" s="5">
        <v>1</v>
      </c>
      <c r="H126" s="15">
        <v>1</v>
      </c>
      <c r="I126" s="4" t="s">
        <v>3159</v>
      </c>
      <c r="J126" s="12">
        <v>100</v>
      </c>
      <c r="K126" s="5">
        <v>2015</v>
      </c>
      <c r="L126" s="5" t="s">
        <v>1143</v>
      </c>
      <c r="M126" s="5" t="str">
        <f t="shared" si="1"/>
        <v>N</v>
      </c>
      <c r="Q126" s="12">
        <v>100</v>
      </c>
    </row>
    <row r="127" spans="1:18" ht="12.75" customHeight="1" x14ac:dyDescent="0.25">
      <c r="A127" s="5" t="s">
        <v>95</v>
      </c>
      <c r="B127" s="5" t="s">
        <v>98</v>
      </c>
      <c r="C127" s="5" t="s">
        <v>97</v>
      </c>
      <c r="D127" s="5" t="s">
        <v>35</v>
      </c>
      <c r="E127" s="5" t="s">
        <v>99</v>
      </c>
      <c r="F127" s="5" t="s">
        <v>96</v>
      </c>
      <c r="G127" s="5">
        <v>2</v>
      </c>
      <c r="H127" s="15">
        <v>1</v>
      </c>
      <c r="I127" s="4"/>
      <c r="J127" s="12">
        <v>100</v>
      </c>
      <c r="K127" s="5">
        <v>2014</v>
      </c>
      <c r="L127" s="5" t="s">
        <v>95</v>
      </c>
      <c r="M127" s="5" t="str">
        <f t="shared" si="1"/>
        <v>N</v>
      </c>
      <c r="Q127" s="12">
        <v>60</v>
      </c>
    </row>
    <row r="128" spans="1:18" ht="12.75" customHeight="1" x14ac:dyDescent="0.25">
      <c r="A128" s="5" t="s">
        <v>1148</v>
      </c>
      <c r="B128" s="5" t="s">
        <v>1</v>
      </c>
      <c r="C128" s="5" t="s">
        <v>1150</v>
      </c>
      <c r="D128" s="5" t="s">
        <v>1038</v>
      </c>
      <c r="E128" s="5" t="s">
        <v>2</v>
      </c>
      <c r="F128" s="5" t="s">
        <v>1149</v>
      </c>
      <c r="G128" s="5">
        <v>2</v>
      </c>
      <c r="H128" s="15">
        <v>2</v>
      </c>
      <c r="I128" s="4" t="s">
        <v>1870</v>
      </c>
      <c r="J128" s="12">
        <v>85</v>
      </c>
      <c r="K128" s="5">
        <v>2013</v>
      </c>
      <c r="L128" s="5" t="s">
        <v>1148</v>
      </c>
      <c r="M128" s="5" t="str">
        <f t="shared" si="1"/>
        <v>N</v>
      </c>
      <c r="Q128" s="12">
        <v>92</v>
      </c>
    </row>
    <row r="129" spans="1:17" ht="12.75" customHeight="1" x14ac:dyDescent="0.25">
      <c r="A129" s="5" t="s">
        <v>677</v>
      </c>
      <c r="B129" s="5" t="s">
        <v>1377</v>
      </c>
      <c r="C129" s="5" t="s">
        <v>679</v>
      </c>
      <c r="D129" s="5" t="s">
        <v>620</v>
      </c>
      <c r="E129" s="5" t="s">
        <v>680</v>
      </c>
      <c r="F129" s="5" t="s">
        <v>678</v>
      </c>
      <c r="G129" s="5">
        <v>1</v>
      </c>
      <c r="H129" s="15">
        <v>1</v>
      </c>
      <c r="I129" s="4" t="s">
        <v>3160</v>
      </c>
      <c r="J129" s="12">
        <v>65</v>
      </c>
      <c r="K129" s="5">
        <v>2012</v>
      </c>
      <c r="L129" s="5" t="s">
        <v>677</v>
      </c>
      <c r="M129" s="5" t="str">
        <f t="shared" si="1"/>
        <v>N</v>
      </c>
      <c r="Q129" s="12">
        <v>97</v>
      </c>
    </row>
    <row r="130" spans="1:17" ht="12.75" customHeight="1" x14ac:dyDescent="0.25">
      <c r="A130" s="5" t="s">
        <v>681</v>
      </c>
      <c r="B130" s="5" t="s">
        <v>684</v>
      </c>
      <c r="C130" s="5" t="s">
        <v>683</v>
      </c>
      <c r="D130" s="5" t="s">
        <v>620</v>
      </c>
      <c r="E130" s="5" t="s">
        <v>685</v>
      </c>
      <c r="F130" s="5" t="s">
        <v>682</v>
      </c>
      <c r="G130" s="5">
        <v>2</v>
      </c>
      <c r="H130" s="15">
        <v>2</v>
      </c>
      <c r="I130" s="4" t="s">
        <v>1871</v>
      </c>
      <c r="J130" s="12">
        <v>65.38</v>
      </c>
      <c r="K130" s="5">
        <v>2013</v>
      </c>
      <c r="L130" s="5" t="s">
        <v>681</v>
      </c>
      <c r="M130" s="5" t="str">
        <f t="shared" si="1"/>
        <v>N</v>
      </c>
      <c r="Q130" s="12">
        <v>45</v>
      </c>
    </row>
    <row r="131" spans="1:17" ht="12.75" customHeight="1" x14ac:dyDescent="0.25">
      <c r="A131" s="5" t="s">
        <v>439</v>
      </c>
      <c r="B131" s="5" t="s">
        <v>17</v>
      </c>
      <c r="C131" s="5" t="s">
        <v>414</v>
      </c>
      <c r="D131" s="5" t="s">
        <v>360</v>
      </c>
      <c r="E131" s="5" t="s">
        <v>441</v>
      </c>
      <c r="F131" s="5" t="s">
        <v>440</v>
      </c>
      <c r="G131" s="5">
        <v>3</v>
      </c>
      <c r="H131" s="15">
        <v>2</v>
      </c>
      <c r="I131" s="4" t="s">
        <v>1882</v>
      </c>
      <c r="J131" s="12">
        <v>69</v>
      </c>
      <c r="K131" s="5">
        <v>2015</v>
      </c>
      <c r="L131" s="5" t="s">
        <v>439</v>
      </c>
      <c r="M131" s="5" t="str">
        <f t="shared" si="1"/>
        <v>N</v>
      </c>
      <c r="Q131" s="12">
        <v>100</v>
      </c>
    </row>
    <row r="132" spans="1:17" ht="12.75" customHeight="1" x14ac:dyDescent="0.25">
      <c r="A132" s="5" t="s">
        <v>1160</v>
      </c>
      <c r="B132" s="5" t="s">
        <v>1163</v>
      </c>
      <c r="C132" s="5" t="s">
        <v>1162</v>
      </c>
      <c r="D132" s="5" t="s">
        <v>1038</v>
      </c>
      <c r="E132" s="5" t="s">
        <v>1164</v>
      </c>
      <c r="F132" s="5" t="s">
        <v>1161</v>
      </c>
      <c r="G132" s="5">
        <v>2</v>
      </c>
      <c r="H132" s="15">
        <v>2</v>
      </c>
      <c r="I132" s="4" t="s">
        <v>1885</v>
      </c>
      <c r="J132" s="12">
        <v>100</v>
      </c>
      <c r="K132" s="5">
        <v>2012</v>
      </c>
      <c r="L132" s="5" t="s">
        <v>1160</v>
      </c>
      <c r="M132" s="5" t="str">
        <f t="shared" si="1"/>
        <v>N</v>
      </c>
      <c r="Q132" s="12">
        <v>99.800003051757798</v>
      </c>
    </row>
    <row r="133" spans="1:17" ht="12.75" customHeight="1" x14ac:dyDescent="0.25">
      <c r="A133" s="5" t="s">
        <v>119</v>
      </c>
      <c r="B133" s="5" t="s">
        <v>122</v>
      </c>
      <c r="C133" s="5" t="s">
        <v>121</v>
      </c>
      <c r="D133" s="5" t="s">
        <v>35</v>
      </c>
      <c r="E133" s="5" t="s">
        <v>123</v>
      </c>
      <c r="F133" s="5" t="s">
        <v>120</v>
      </c>
      <c r="G133" s="5">
        <v>2</v>
      </c>
      <c r="H133" s="15">
        <v>1</v>
      </c>
      <c r="I133" s="4" t="s">
        <v>3162</v>
      </c>
      <c r="J133" s="12">
        <v>100</v>
      </c>
      <c r="K133" s="5">
        <v>2015</v>
      </c>
      <c r="L133" s="5" t="s">
        <v>119</v>
      </c>
      <c r="M133" s="5" t="str">
        <f t="shared" si="1"/>
        <v>N</v>
      </c>
      <c r="Q133" s="12">
        <v>100</v>
      </c>
    </row>
    <row r="134" spans="1:17" ht="12.75" customHeight="1" x14ac:dyDescent="0.25">
      <c r="A134" s="5" t="s">
        <v>124</v>
      </c>
      <c r="B134" s="5" t="s">
        <v>122</v>
      </c>
      <c r="C134" s="5" t="s">
        <v>121</v>
      </c>
      <c r="D134" s="5" t="s">
        <v>35</v>
      </c>
      <c r="E134" s="5" t="s">
        <v>126</v>
      </c>
      <c r="F134" s="5" t="s">
        <v>125</v>
      </c>
      <c r="G134" s="5">
        <v>3</v>
      </c>
      <c r="H134" s="15">
        <v>2</v>
      </c>
      <c r="I134" s="4" t="s">
        <v>1887</v>
      </c>
      <c r="J134" s="12">
        <v>100</v>
      </c>
      <c r="K134" s="5">
        <v>2015</v>
      </c>
      <c r="L134" s="5" t="s">
        <v>124</v>
      </c>
      <c r="M134" s="5" t="str">
        <f t="shared" si="1"/>
        <v>N</v>
      </c>
      <c r="Q134" s="12">
        <v>58.330001831054702</v>
      </c>
    </row>
    <row r="135" spans="1:17" ht="12.75" customHeight="1" x14ac:dyDescent="0.25">
      <c r="A135" s="5" t="s">
        <v>1170</v>
      </c>
      <c r="B135" s="5" t="s">
        <v>1173</v>
      </c>
      <c r="C135" s="5" t="s">
        <v>1172</v>
      </c>
      <c r="D135" s="5" t="s">
        <v>1038</v>
      </c>
      <c r="E135" s="5" t="s">
        <v>1174</v>
      </c>
      <c r="F135" s="5" t="s">
        <v>1171</v>
      </c>
      <c r="G135" s="5">
        <v>1</v>
      </c>
      <c r="H135" s="15">
        <v>1</v>
      </c>
      <c r="I135" s="4" t="s">
        <v>3163</v>
      </c>
      <c r="J135" s="12">
        <v>72</v>
      </c>
      <c r="K135" s="5">
        <v>2013</v>
      </c>
      <c r="L135" s="5" t="s">
        <v>1170</v>
      </c>
      <c r="M135" s="5" t="str">
        <f t="shared" si="1"/>
        <v>N</v>
      </c>
      <c r="Q135" s="12">
        <v>95</v>
      </c>
    </row>
    <row r="136" spans="1:17" ht="12.75" customHeight="1" x14ac:dyDescent="0.25">
      <c r="A136" s="5" t="s">
        <v>1178</v>
      </c>
      <c r="B136" s="5" t="s">
        <v>1173</v>
      </c>
      <c r="C136" s="5" t="s">
        <v>1172</v>
      </c>
      <c r="D136" s="5" t="s">
        <v>1038</v>
      </c>
      <c r="E136" s="5" t="s">
        <v>1180</v>
      </c>
      <c r="F136" s="5" t="s">
        <v>1179</v>
      </c>
      <c r="G136" s="5">
        <v>2</v>
      </c>
      <c r="H136" s="15">
        <v>2</v>
      </c>
      <c r="I136" s="4" t="s">
        <v>1891</v>
      </c>
      <c r="J136" s="12">
        <v>12.5</v>
      </c>
      <c r="K136" s="5">
        <v>2014</v>
      </c>
      <c r="L136" s="5" t="s">
        <v>1178</v>
      </c>
      <c r="M136" s="5" t="str">
        <f t="shared" ref="M136:M199" si="2">IF(OR(AND(D136=$W$15,OR(J136&lt;$W$16,J136&gt;$W$17)),AND(D136=$X$15,OR(J136&lt;$X$16,J136&gt;$X$17)),AND(D136=$Y$15,OR(J136&lt;$Y$16,J136&gt;$Y$17)),AND(D136=$Z$15,OR(J136&lt;$Z$16,J136&gt;$Z$17))),"Y","N")</f>
        <v>Y</v>
      </c>
      <c r="N136" s="4" t="s">
        <v>2703</v>
      </c>
      <c r="Q136" s="12">
        <v>98.699996948242202</v>
      </c>
    </row>
    <row r="137" spans="1:17" ht="12.75" customHeight="1" x14ac:dyDescent="0.25">
      <c r="A137" s="5" t="s">
        <v>457</v>
      </c>
      <c r="B137" s="5" t="s">
        <v>460</v>
      </c>
      <c r="C137" s="5" t="s">
        <v>459</v>
      </c>
      <c r="D137" s="5" t="s">
        <v>360</v>
      </c>
      <c r="E137" s="5" t="s">
        <v>461</v>
      </c>
      <c r="F137" s="5" t="s">
        <v>458</v>
      </c>
      <c r="G137" s="5">
        <v>2</v>
      </c>
      <c r="H137" s="15">
        <v>1</v>
      </c>
      <c r="I137" s="4" t="s">
        <v>3164</v>
      </c>
      <c r="J137" s="12">
        <v>12.4</v>
      </c>
      <c r="K137" s="5">
        <v>2015</v>
      </c>
      <c r="L137" s="5" t="s">
        <v>457</v>
      </c>
      <c r="M137" s="5" t="str">
        <f t="shared" si="2"/>
        <v>Y</v>
      </c>
      <c r="N137" s="5" t="s">
        <v>2678</v>
      </c>
      <c r="Q137" s="12">
        <v>69.999999999999858</v>
      </c>
    </row>
    <row r="138" spans="1:17" ht="12.75" customHeight="1" x14ac:dyDescent="0.25">
      <c r="A138" s="5" t="s">
        <v>699</v>
      </c>
      <c r="B138" s="5" t="s">
        <v>702</v>
      </c>
      <c r="C138" s="5" t="s">
        <v>701</v>
      </c>
      <c r="D138" s="5" t="s">
        <v>620</v>
      </c>
      <c r="E138" s="5" t="s">
        <v>703</v>
      </c>
      <c r="F138" s="5" t="s">
        <v>700</v>
      </c>
      <c r="G138" s="5">
        <v>2</v>
      </c>
      <c r="H138" s="15">
        <v>1</v>
      </c>
      <c r="I138" s="4"/>
      <c r="J138" s="12">
        <v>97</v>
      </c>
      <c r="K138" s="5">
        <v>2015</v>
      </c>
      <c r="L138" s="5" t="s">
        <v>699</v>
      </c>
      <c r="M138" s="5" t="str">
        <f t="shared" si="2"/>
        <v>N</v>
      </c>
      <c r="Q138" s="12">
        <v>50</v>
      </c>
    </row>
    <row r="139" spans="1:17" ht="12.75" customHeight="1" x14ac:dyDescent="0.25">
      <c r="A139" s="5" t="s">
        <v>704</v>
      </c>
      <c r="B139" s="5" t="s">
        <v>702</v>
      </c>
      <c r="C139" s="5" t="s">
        <v>701</v>
      </c>
      <c r="D139" s="5" t="s">
        <v>620</v>
      </c>
      <c r="E139" s="5" t="s">
        <v>706</v>
      </c>
      <c r="F139" s="5" t="s">
        <v>705</v>
      </c>
      <c r="G139" s="5">
        <v>2</v>
      </c>
      <c r="H139" s="15">
        <v>1</v>
      </c>
      <c r="I139" s="4"/>
      <c r="J139" s="12">
        <v>59</v>
      </c>
      <c r="K139" s="5">
        <v>2016</v>
      </c>
      <c r="L139" s="5" t="s">
        <v>704</v>
      </c>
      <c r="M139" s="5" t="str">
        <f t="shared" si="2"/>
        <v>N</v>
      </c>
      <c r="Q139" s="12">
        <v>19.5100002288818</v>
      </c>
    </row>
    <row r="140" spans="1:17" ht="12.75" customHeight="1" x14ac:dyDescent="0.25">
      <c r="A140" s="5" t="s">
        <v>707</v>
      </c>
      <c r="B140" s="5" t="s">
        <v>23</v>
      </c>
      <c r="C140" s="5" t="s">
        <v>708</v>
      </c>
      <c r="D140" s="5" t="s">
        <v>620</v>
      </c>
      <c r="E140" s="5" t="s">
        <v>709</v>
      </c>
      <c r="F140" s="5" t="s">
        <v>3165</v>
      </c>
      <c r="G140" s="5">
        <v>2</v>
      </c>
      <c r="H140" s="15">
        <v>2</v>
      </c>
      <c r="I140" s="4" t="s">
        <v>3166</v>
      </c>
      <c r="J140" s="12">
        <v>100</v>
      </c>
      <c r="K140" s="5">
        <v>2016</v>
      </c>
      <c r="L140" s="5" t="s">
        <v>707</v>
      </c>
      <c r="M140" s="5" t="str">
        <f t="shared" si="2"/>
        <v>N</v>
      </c>
      <c r="Q140" s="12">
        <v>35</v>
      </c>
    </row>
    <row r="141" spans="1:17" ht="12.75" customHeight="1" x14ac:dyDescent="0.25">
      <c r="A141" s="5" t="s">
        <v>712</v>
      </c>
      <c r="B141" s="5" t="s">
        <v>23</v>
      </c>
      <c r="C141" s="5" t="s">
        <v>708</v>
      </c>
      <c r="D141" s="5" t="s">
        <v>620</v>
      </c>
      <c r="E141" s="5" t="s">
        <v>714</v>
      </c>
      <c r="F141" s="5" t="s">
        <v>713</v>
      </c>
      <c r="G141" s="5">
        <v>3</v>
      </c>
      <c r="H141" s="15">
        <v>2</v>
      </c>
      <c r="I141" s="4" t="s">
        <v>1892</v>
      </c>
      <c r="J141" s="12">
        <v>85</v>
      </c>
      <c r="K141" s="5">
        <v>2016</v>
      </c>
      <c r="L141" s="5" t="s">
        <v>712</v>
      </c>
      <c r="M141" s="5" t="str">
        <f t="shared" si="2"/>
        <v>N</v>
      </c>
      <c r="Q141" s="12">
        <v>95</v>
      </c>
    </row>
    <row r="142" spans="1:17" ht="12.75" customHeight="1" x14ac:dyDescent="0.25">
      <c r="A142" s="5" t="s">
        <v>715</v>
      </c>
      <c r="B142" s="5" t="s">
        <v>23</v>
      </c>
      <c r="C142" s="5" t="s">
        <v>708</v>
      </c>
      <c r="D142" s="5" t="s">
        <v>620</v>
      </c>
      <c r="E142" s="5" t="s">
        <v>1577</v>
      </c>
      <c r="F142" s="5" t="s">
        <v>716</v>
      </c>
      <c r="G142" s="5">
        <v>3</v>
      </c>
      <c r="H142" s="15">
        <v>3</v>
      </c>
      <c r="I142" s="4" t="s">
        <v>1893</v>
      </c>
      <c r="J142" s="12">
        <v>89</v>
      </c>
      <c r="K142" s="5">
        <v>2016</v>
      </c>
      <c r="L142" s="5" t="s">
        <v>715</v>
      </c>
      <c r="M142" s="5" t="str">
        <f t="shared" si="2"/>
        <v>N</v>
      </c>
      <c r="Q142" s="12">
        <v>95</v>
      </c>
    </row>
    <row r="143" spans="1:17" ht="12.75" customHeight="1" x14ac:dyDescent="0.25">
      <c r="A143" s="5" t="s">
        <v>717</v>
      </c>
      <c r="B143" s="5" t="s">
        <v>23</v>
      </c>
      <c r="C143" s="5" t="s">
        <v>708</v>
      </c>
      <c r="D143" s="5" t="s">
        <v>620</v>
      </c>
      <c r="E143" s="5" t="s">
        <v>719</v>
      </c>
      <c r="F143" s="5" t="s">
        <v>718</v>
      </c>
      <c r="G143" s="5">
        <v>2</v>
      </c>
      <c r="H143" s="15">
        <v>2</v>
      </c>
      <c r="I143" s="4" t="s">
        <v>1894</v>
      </c>
      <c r="J143" s="12">
        <v>90</v>
      </c>
      <c r="K143" s="5">
        <v>2016</v>
      </c>
      <c r="L143" s="5" t="s">
        <v>717</v>
      </c>
      <c r="M143" s="5" t="str">
        <f t="shared" si="2"/>
        <v>N</v>
      </c>
      <c r="Q143" s="12">
        <v>30</v>
      </c>
    </row>
    <row r="144" spans="1:17" ht="12.75" customHeight="1" x14ac:dyDescent="0.25">
      <c r="A144" s="5" t="s">
        <v>720</v>
      </c>
      <c r="B144" s="5" t="s">
        <v>23</v>
      </c>
      <c r="C144" s="5" t="s">
        <v>708</v>
      </c>
      <c r="D144" s="5" t="s">
        <v>620</v>
      </c>
      <c r="E144" s="5" t="s">
        <v>722</v>
      </c>
      <c r="F144" s="5" t="s">
        <v>721</v>
      </c>
      <c r="G144" s="5">
        <v>3</v>
      </c>
      <c r="H144" s="15">
        <v>2</v>
      </c>
      <c r="I144" s="4" t="s">
        <v>1895</v>
      </c>
      <c r="J144" s="12">
        <v>98</v>
      </c>
      <c r="K144" s="5">
        <v>2016</v>
      </c>
      <c r="L144" s="5" t="s">
        <v>720</v>
      </c>
      <c r="M144" s="5" t="str">
        <f t="shared" si="2"/>
        <v>N</v>
      </c>
      <c r="Q144" s="12">
        <v>93</v>
      </c>
    </row>
    <row r="145" spans="1:17" ht="12.75" customHeight="1" x14ac:dyDescent="0.25">
      <c r="A145" s="5" t="s">
        <v>726</v>
      </c>
      <c r="B145" s="5" t="s">
        <v>23</v>
      </c>
      <c r="C145" s="5" t="s">
        <v>708</v>
      </c>
      <c r="D145" s="5" t="s">
        <v>620</v>
      </c>
      <c r="E145" s="5" t="s">
        <v>728</v>
      </c>
      <c r="F145" s="5" t="s">
        <v>727</v>
      </c>
      <c r="G145" s="5">
        <v>3</v>
      </c>
      <c r="H145" s="15">
        <v>1</v>
      </c>
      <c r="I145" s="4" t="s">
        <v>1897</v>
      </c>
      <c r="J145" s="12">
        <v>97</v>
      </c>
      <c r="K145" s="5">
        <v>2016</v>
      </c>
      <c r="L145" s="5" t="s">
        <v>726</v>
      </c>
      <c r="M145" s="5" t="str">
        <f t="shared" si="2"/>
        <v>N</v>
      </c>
      <c r="Q145" s="12">
        <v>100</v>
      </c>
    </row>
    <row r="146" spans="1:17" ht="12.75" customHeight="1" x14ac:dyDescent="0.25">
      <c r="A146" s="5" t="s">
        <v>729</v>
      </c>
      <c r="B146" s="5" t="s">
        <v>23</v>
      </c>
      <c r="C146" s="5" t="s">
        <v>708</v>
      </c>
      <c r="D146" s="5" t="s">
        <v>620</v>
      </c>
      <c r="E146" s="5" t="s">
        <v>731</v>
      </c>
      <c r="F146" s="5" t="s">
        <v>730</v>
      </c>
      <c r="G146" s="5">
        <v>3</v>
      </c>
      <c r="H146" s="15">
        <v>1</v>
      </c>
      <c r="I146" s="4"/>
      <c r="J146" s="12">
        <v>97</v>
      </c>
      <c r="K146" s="5">
        <v>2016</v>
      </c>
      <c r="L146" s="5" t="s">
        <v>729</v>
      </c>
      <c r="M146" s="5" t="str">
        <f t="shared" si="2"/>
        <v>N</v>
      </c>
      <c r="Q146" s="12">
        <v>59.191116333007798</v>
      </c>
    </row>
    <row r="147" spans="1:17" ht="12.75" customHeight="1" x14ac:dyDescent="0.25">
      <c r="A147" s="5" t="s">
        <v>732</v>
      </c>
      <c r="B147" s="5" t="s">
        <v>23</v>
      </c>
      <c r="C147" s="5" t="s">
        <v>708</v>
      </c>
      <c r="D147" s="5" t="s">
        <v>620</v>
      </c>
      <c r="E147" s="5" t="s">
        <v>734</v>
      </c>
      <c r="F147" s="5" t="s">
        <v>733</v>
      </c>
      <c r="G147" s="5">
        <v>3</v>
      </c>
      <c r="H147" s="15">
        <v>1</v>
      </c>
      <c r="I147" s="4"/>
      <c r="J147" s="12">
        <v>97</v>
      </c>
      <c r="K147" s="5">
        <v>2016</v>
      </c>
      <c r="L147" s="5" t="s">
        <v>732</v>
      </c>
      <c r="M147" s="5" t="str">
        <f t="shared" si="2"/>
        <v>N</v>
      </c>
      <c r="Q147" s="12">
        <v>40.662208557128899</v>
      </c>
    </row>
    <row r="148" spans="1:17" ht="12.75" customHeight="1" x14ac:dyDescent="0.25">
      <c r="A148" s="5" t="s">
        <v>735</v>
      </c>
      <c r="B148" s="5" t="s">
        <v>23</v>
      </c>
      <c r="C148" s="5" t="s">
        <v>708</v>
      </c>
      <c r="D148" s="5" t="s">
        <v>620</v>
      </c>
      <c r="E148" s="5" t="s">
        <v>737</v>
      </c>
      <c r="F148" s="5" t="s">
        <v>736</v>
      </c>
      <c r="G148" s="5">
        <v>3</v>
      </c>
      <c r="H148" s="15">
        <v>1</v>
      </c>
      <c r="I148" s="4"/>
      <c r="J148" s="12">
        <v>90.8</v>
      </c>
      <c r="K148" s="5">
        <v>2016</v>
      </c>
      <c r="L148" s="5" t="s">
        <v>735</v>
      </c>
      <c r="M148" s="5" t="str">
        <f t="shared" si="2"/>
        <v>N</v>
      </c>
      <c r="Q148" s="12">
        <v>95</v>
      </c>
    </row>
    <row r="149" spans="1:17" ht="12.75" customHeight="1" x14ac:dyDescent="0.25">
      <c r="A149" s="5" t="s">
        <v>738</v>
      </c>
      <c r="B149" s="5" t="s">
        <v>23</v>
      </c>
      <c r="C149" s="5" t="s">
        <v>708</v>
      </c>
      <c r="D149" s="5" t="s">
        <v>620</v>
      </c>
      <c r="E149" s="5" t="s">
        <v>740</v>
      </c>
      <c r="F149" s="5" t="s">
        <v>739</v>
      </c>
      <c r="G149" s="5">
        <v>3</v>
      </c>
      <c r="H149" s="15">
        <v>2</v>
      </c>
      <c r="I149" s="4" t="s">
        <v>1898</v>
      </c>
      <c r="J149" s="12">
        <v>96</v>
      </c>
      <c r="K149" s="5">
        <v>2016</v>
      </c>
      <c r="L149" s="5" t="s">
        <v>738</v>
      </c>
      <c r="M149" s="5" t="str">
        <f t="shared" si="2"/>
        <v>N</v>
      </c>
      <c r="Q149" s="12">
        <v>100</v>
      </c>
    </row>
    <row r="150" spans="1:17" ht="12.75" customHeight="1" x14ac:dyDescent="0.25">
      <c r="A150" s="5" t="s">
        <v>741</v>
      </c>
      <c r="B150" s="5" t="s">
        <v>23</v>
      </c>
      <c r="C150" s="5" t="s">
        <v>708</v>
      </c>
      <c r="D150" s="5" t="s">
        <v>620</v>
      </c>
      <c r="E150" s="5" t="s">
        <v>743</v>
      </c>
      <c r="F150" s="5" t="s">
        <v>742</v>
      </c>
      <c r="G150" s="5">
        <v>3</v>
      </c>
      <c r="H150" s="15">
        <v>1</v>
      </c>
      <c r="I150" s="4"/>
      <c r="J150" s="12">
        <v>100</v>
      </c>
      <c r="K150" s="5">
        <v>2016</v>
      </c>
      <c r="L150" s="5" t="s">
        <v>741</v>
      </c>
      <c r="M150" s="5" t="str">
        <f t="shared" si="2"/>
        <v>N</v>
      </c>
      <c r="Q150" s="12">
        <v>91</v>
      </c>
    </row>
    <row r="151" spans="1:17" ht="12.75" customHeight="1" x14ac:dyDescent="0.25">
      <c r="A151" s="5" t="s">
        <v>744</v>
      </c>
      <c r="B151" s="5" t="s">
        <v>23</v>
      </c>
      <c r="C151" s="5" t="s">
        <v>708</v>
      </c>
      <c r="D151" s="5" t="s">
        <v>620</v>
      </c>
      <c r="E151" s="5" t="s">
        <v>746</v>
      </c>
      <c r="F151" s="5" t="s">
        <v>745</v>
      </c>
      <c r="G151" s="5">
        <v>3</v>
      </c>
      <c r="H151" s="15">
        <v>1</v>
      </c>
      <c r="I151" s="4"/>
      <c r="J151" s="12">
        <v>29.3</v>
      </c>
      <c r="K151" s="5">
        <v>2016</v>
      </c>
      <c r="L151" s="5" t="s">
        <v>744</v>
      </c>
      <c r="M151" s="5" t="str">
        <f t="shared" si="2"/>
        <v>Y</v>
      </c>
      <c r="N151" s="5" t="s">
        <v>2678</v>
      </c>
      <c r="Q151" s="12">
        <v>96</v>
      </c>
    </row>
    <row r="152" spans="1:17" ht="12.75" customHeight="1" x14ac:dyDescent="0.25">
      <c r="A152" s="5" t="s">
        <v>747</v>
      </c>
      <c r="B152" s="5" t="s">
        <v>23</v>
      </c>
      <c r="C152" s="5" t="s">
        <v>708</v>
      </c>
      <c r="D152" s="5" t="s">
        <v>620</v>
      </c>
      <c r="E152" s="5" t="s">
        <v>749</v>
      </c>
      <c r="F152" s="5" t="s">
        <v>748</v>
      </c>
      <c r="G152" s="5">
        <v>3</v>
      </c>
      <c r="H152" s="15">
        <v>1</v>
      </c>
      <c r="I152" s="4"/>
      <c r="J152" s="12">
        <v>87.5</v>
      </c>
      <c r="K152" s="5">
        <v>2016</v>
      </c>
      <c r="L152" s="5" t="s">
        <v>747</v>
      </c>
      <c r="M152" s="5" t="str">
        <f t="shared" si="2"/>
        <v>N</v>
      </c>
      <c r="Q152" s="12">
        <v>95</v>
      </c>
    </row>
    <row r="153" spans="1:17" ht="12.75" customHeight="1" x14ac:dyDescent="0.25">
      <c r="A153" s="5" t="s">
        <v>750</v>
      </c>
      <c r="B153" s="5" t="s">
        <v>23</v>
      </c>
      <c r="C153" s="5" t="s">
        <v>708</v>
      </c>
      <c r="D153" s="5" t="s">
        <v>620</v>
      </c>
      <c r="E153" s="5" t="s">
        <v>752</v>
      </c>
      <c r="F153" s="5" t="s">
        <v>751</v>
      </c>
      <c r="G153" s="5">
        <v>3</v>
      </c>
      <c r="H153" s="15">
        <v>1</v>
      </c>
      <c r="I153" s="4"/>
      <c r="J153" s="12">
        <v>100</v>
      </c>
      <c r="K153" s="5">
        <v>2016</v>
      </c>
      <c r="L153" s="5" t="s">
        <v>750</v>
      </c>
      <c r="M153" s="5" t="str">
        <f t="shared" si="2"/>
        <v>N</v>
      </c>
      <c r="Q153" s="14">
        <v>67.381448351917655</v>
      </c>
    </row>
    <row r="154" spans="1:17" ht="12.75" customHeight="1" x14ac:dyDescent="0.25">
      <c r="A154" s="5" t="s">
        <v>755</v>
      </c>
      <c r="B154" s="5" t="s">
        <v>23</v>
      </c>
      <c r="C154" s="5" t="s">
        <v>708</v>
      </c>
      <c r="D154" s="5" t="s">
        <v>620</v>
      </c>
      <c r="E154" s="5" t="s">
        <v>757</v>
      </c>
      <c r="F154" s="5" t="s">
        <v>756</v>
      </c>
      <c r="G154" s="5">
        <v>3</v>
      </c>
      <c r="H154" s="15">
        <v>2</v>
      </c>
      <c r="I154" s="4" t="s">
        <v>1900</v>
      </c>
      <c r="J154" s="12">
        <v>65</v>
      </c>
      <c r="K154" s="5">
        <v>2016</v>
      </c>
      <c r="L154" s="5" t="s">
        <v>755</v>
      </c>
      <c r="M154" s="5" t="str">
        <f t="shared" si="2"/>
        <v>N</v>
      </c>
      <c r="Q154" s="14">
        <v>69.246072155010964</v>
      </c>
    </row>
    <row r="155" spans="1:17" ht="12.75" customHeight="1" x14ac:dyDescent="0.25">
      <c r="A155" s="5" t="s">
        <v>758</v>
      </c>
      <c r="B155" s="5" t="s">
        <v>23</v>
      </c>
      <c r="C155" s="5" t="s">
        <v>708</v>
      </c>
      <c r="D155" s="5" t="s">
        <v>620</v>
      </c>
      <c r="E155" s="5" t="s">
        <v>760</v>
      </c>
      <c r="F155" s="5" t="s">
        <v>759</v>
      </c>
      <c r="G155" s="5">
        <v>3</v>
      </c>
      <c r="H155" s="15">
        <v>2</v>
      </c>
      <c r="I155" s="4" t="s">
        <v>1901</v>
      </c>
      <c r="J155" s="12">
        <v>100</v>
      </c>
      <c r="K155" s="5">
        <v>2016</v>
      </c>
      <c r="L155" s="5" t="s">
        <v>758</v>
      </c>
      <c r="M155" s="5" t="str">
        <f t="shared" si="2"/>
        <v>N</v>
      </c>
      <c r="Q155" s="14">
        <v>84.43369460620201</v>
      </c>
    </row>
    <row r="156" spans="1:17" ht="12.75" customHeight="1" x14ac:dyDescent="0.25">
      <c r="A156" s="5" t="s">
        <v>761</v>
      </c>
      <c r="B156" s="5" t="s">
        <v>23</v>
      </c>
      <c r="C156" s="5" t="s">
        <v>708</v>
      </c>
      <c r="D156" s="5" t="s">
        <v>620</v>
      </c>
      <c r="E156" s="5" t="s">
        <v>763</v>
      </c>
      <c r="F156" s="5" t="s">
        <v>762</v>
      </c>
      <c r="G156" s="5">
        <v>3</v>
      </c>
      <c r="H156" s="15">
        <v>1</v>
      </c>
      <c r="I156" s="4"/>
      <c r="J156" s="12">
        <v>100</v>
      </c>
      <c r="K156" s="5">
        <v>2016</v>
      </c>
      <c r="L156" s="5" t="s">
        <v>761</v>
      </c>
      <c r="M156" s="5" t="str">
        <f t="shared" si="2"/>
        <v>N</v>
      </c>
      <c r="Q156" s="14">
        <v>50.761540104449821</v>
      </c>
    </row>
    <row r="157" spans="1:17" ht="12.75" customHeight="1" x14ac:dyDescent="0.25">
      <c r="A157" s="5" t="s">
        <v>764</v>
      </c>
      <c r="B157" s="5" t="s">
        <v>23</v>
      </c>
      <c r="C157" s="5" t="s">
        <v>708</v>
      </c>
      <c r="D157" s="5" t="s">
        <v>620</v>
      </c>
      <c r="E157" s="5" t="s">
        <v>766</v>
      </c>
      <c r="F157" s="5" t="s">
        <v>765</v>
      </c>
      <c r="G157" s="5">
        <v>3</v>
      </c>
      <c r="H157" s="15">
        <v>1</v>
      </c>
      <c r="I157" s="4"/>
      <c r="J157" s="12">
        <v>99</v>
      </c>
      <c r="K157" s="5">
        <v>2016</v>
      </c>
      <c r="L157" s="5" t="s">
        <v>764</v>
      </c>
      <c r="M157" s="5" t="str">
        <f t="shared" si="2"/>
        <v>N</v>
      </c>
      <c r="Q157" s="14">
        <v>67.60718795506223</v>
      </c>
    </row>
    <row r="158" spans="1:17" ht="12.75" customHeight="1" x14ac:dyDescent="0.25">
      <c r="A158" s="5" t="s">
        <v>770</v>
      </c>
      <c r="B158" s="5" t="s">
        <v>23</v>
      </c>
      <c r="C158" s="5" t="s">
        <v>708</v>
      </c>
      <c r="D158" s="5" t="s">
        <v>620</v>
      </c>
      <c r="E158" s="5" t="s">
        <v>772</v>
      </c>
      <c r="F158" s="5" t="s">
        <v>771</v>
      </c>
      <c r="G158" s="5">
        <v>3</v>
      </c>
      <c r="H158" s="15">
        <v>2</v>
      </c>
      <c r="I158" s="4" t="s">
        <v>1902</v>
      </c>
      <c r="J158" s="12">
        <v>65</v>
      </c>
      <c r="K158" s="5">
        <v>2016</v>
      </c>
      <c r="L158" s="5" t="s">
        <v>770</v>
      </c>
      <c r="M158" s="5" t="str">
        <f t="shared" si="2"/>
        <v>N</v>
      </c>
      <c r="Q158" s="14">
        <v>46.903638886914159</v>
      </c>
    </row>
    <row r="159" spans="1:17" ht="12.75" customHeight="1" x14ac:dyDescent="0.25">
      <c r="A159" s="5" t="s">
        <v>773</v>
      </c>
      <c r="B159" s="5" t="s">
        <v>23</v>
      </c>
      <c r="C159" s="5" t="s">
        <v>708</v>
      </c>
      <c r="D159" s="5" t="s">
        <v>620</v>
      </c>
      <c r="E159" s="5" t="s">
        <v>775</v>
      </c>
      <c r="F159" s="5" t="s">
        <v>774</v>
      </c>
      <c r="G159" s="5">
        <v>3</v>
      </c>
      <c r="H159" s="15">
        <v>2</v>
      </c>
      <c r="I159" s="4" t="s">
        <v>1901</v>
      </c>
      <c r="J159" s="12">
        <v>86</v>
      </c>
      <c r="K159" s="5">
        <v>2016</v>
      </c>
      <c r="L159" s="5" t="s">
        <v>773</v>
      </c>
      <c r="M159" s="5" t="str">
        <f t="shared" si="2"/>
        <v>N</v>
      </c>
      <c r="Q159" s="14">
        <v>74.164968272621948</v>
      </c>
    </row>
    <row r="160" spans="1:17" ht="12.75" customHeight="1" x14ac:dyDescent="0.25">
      <c r="A160" s="5" t="s">
        <v>776</v>
      </c>
      <c r="B160" s="5" t="s">
        <v>23</v>
      </c>
      <c r="C160" s="5" t="s">
        <v>708</v>
      </c>
      <c r="D160" s="5" t="s">
        <v>620</v>
      </c>
      <c r="E160" s="5" t="s">
        <v>778</v>
      </c>
      <c r="F160" s="5" t="s">
        <v>777</v>
      </c>
      <c r="G160" s="5">
        <v>3</v>
      </c>
      <c r="H160" s="15">
        <v>3</v>
      </c>
      <c r="I160" s="4" t="s">
        <v>1903</v>
      </c>
      <c r="J160" s="12">
        <v>60</v>
      </c>
      <c r="K160" s="5">
        <v>2016</v>
      </c>
      <c r="L160" s="5" t="s">
        <v>776</v>
      </c>
      <c r="M160" s="5" t="str">
        <f t="shared" si="2"/>
        <v>N</v>
      </c>
      <c r="Q160" s="14">
        <v>78.59908498659955</v>
      </c>
    </row>
    <row r="161" spans="1:17" ht="12.75" customHeight="1" x14ac:dyDescent="0.25">
      <c r="A161" s="5" t="s">
        <v>779</v>
      </c>
      <c r="B161" s="5" t="s">
        <v>23</v>
      </c>
      <c r="C161" s="5" t="s">
        <v>708</v>
      </c>
      <c r="D161" s="5" t="s">
        <v>620</v>
      </c>
      <c r="E161" s="5" t="s">
        <v>781</v>
      </c>
      <c r="F161" s="5" t="s">
        <v>780</v>
      </c>
      <c r="G161" s="5">
        <v>3</v>
      </c>
      <c r="H161" s="15">
        <v>2</v>
      </c>
      <c r="I161" s="4" t="s">
        <v>1904</v>
      </c>
      <c r="J161" s="12">
        <v>100</v>
      </c>
      <c r="K161" s="5">
        <v>2016</v>
      </c>
      <c r="L161" s="5" t="s">
        <v>779</v>
      </c>
      <c r="M161" s="5" t="str">
        <f t="shared" si="2"/>
        <v>N</v>
      </c>
      <c r="Q161" s="14">
        <v>44.635576044813668</v>
      </c>
    </row>
    <row r="162" spans="1:17" ht="12.75" customHeight="1" x14ac:dyDescent="0.25">
      <c r="A162" s="5" t="s">
        <v>782</v>
      </c>
      <c r="B162" s="5" t="s">
        <v>23</v>
      </c>
      <c r="C162" s="5" t="s">
        <v>708</v>
      </c>
      <c r="D162" s="5" t="s">
        <v>620</v>
      </c>
      <c r="E162" s="5" t="s">
        <v>784</v>
      </c>
      <c r="F162" s="5" t="s">
        <v>783</v>
      </c>
      <c r="G162" s="5">
        <v>3</v>
      </c>
      <c r="H162" s="15">
        <v>1</v>
      </c>
      <c r="I162" s="4" t="s">
        <v>1905</v>
      </c>
      <c r="J162" s="12">
        <v>48.15</v>
      </c>
      <c r="K162" s="5">
        <v>2016</v>
      </c>
      <c r="L162" s="5" t="s">
        <v>782</v>
      </c>
      <c r="M162" s="5" t="str">
        <f t="shared" si="2"/>
        <v>N</v>
      </c>
      <c r="Q162" s="14">
        <v>60.241129534975755</v>
      </c>
    </row>
    <row r="163" spans="1:17" ht="12.75" customHeight="1" x14ac:dyDescent="0.25">
      <c r="A163" s="5" t="s">
        <v>785</v>
      </c>
      <c r="B163" s="5" t="s">
        <v>23</v>
      </c>
      <c r="C163" s="5" t="s">
        <v>708</v>
      </c>
      <c r="D163" s="5" t="s">
        <v>620</v>
      </c>
      <c r="E163" s="5" t="s">
        <v>787</v>
      </c>
      <c r="F163" s="5" t="s">
        <v>786</v>
      </c>
      <c r="G163" s="5">
        <v>3</v>
      </c>
      <c r="H163" s="15">
        <v>2</v>
      </c>
      <c r="I163" s="4" t="s">
        <v>1906</v>
      </c>
      <c r="J163" s="12">
        <v>98</v>
      </c>
      <c r="K163" s="5">
        <v>2016</v>
      </c>
      <c r="L163" s="5" t="s">
        <v>785</v>
      </c>
      <c r="M163" s="5" t="str">
        <f t="shared" si="2"/>
        <v>N</v>
      </c>
      <c r="Q163" s="14">
        <v>44</v>
      </c>
    </row>
    <row r="164" spans="1:17" ht="12.75" customHeight="1" x14ac:dyDescent="0.25">
      <c r="A164" s="5" t="s">
        <v>788</v>
      </c>
      <c r="B164" s="5" t="s">
        <v>23</v>
      </c>
      <c r="C164" s="5" t="s">
        <v>708</v>
      </c>
      <c r="D164" s="5" t="s">
        <v>620</v>
      </c>
      <c r="E164" s="5" t="s">
        <v>1578</v>
      </c>
      <c r="F164" s="5" t="s">
        <v>789</v>
      </c>
      <c r="G164" s="5">
        <v>3</v>
      </c>
      <c r="H164" s="15">
        <v>2</v>
      </c>
      <c r="I164" s="4" t="s">
        <v>1900</v>
      </c>
      <c r="J164" s="12">
        <v>71</v>
      </c>
      <c r="K164" s="5">
        <v>2016</v>
      </c>
      <c r="L164" s="5" t="s">
        <v>788</v>
      </c>
      <c r="M164" s="5" t="str">
        <f t="shared" si="2"/>
        <v>N</v>
      </c>
      <c r="Q164" s="14">
        <v>100</v>
      </c>
    </row>
    <row r="165" spans="1:17" ht="12.75" customHeight="1" x14ac:dyDescent="0.25">
      <c r="A165" s="5" t="s">
        <v>790</v>
      </c>
      <c r="B165" s="5" t="s">
        <v>23</v>
      </c>
      <c r="C165" s="5" t="s">
        <v>708</v>
      </c>
      <c r="D165" s="5" t="s">
        <v>620</v>
      </c>
      <c r="E165" s="5" t="s">
        <v>792</v>
      </c>
      <c r="F165" s="5" t="s">
        <v>791</v>
      </c>
      <c r="G165" s="5">
        <v>3</v>
      </c>
      <c r="H165" s="15">
        <v>1</v>
      </c>
      <c r="I165" s="4"/>
      <c r="J165" s="12">
        <v>88.06</v>
      </c>
      <c r="K165" s="5">
        <v>2016</v>
      </c>
      <c r="L165" s="5" t="s">
        <v>790</v>
      </c>
      <c r="M165" s="5" t="str">
        <f t="shared" si="2"/>
        <v>N</v>
      </c>
      <c r="Q165" s="14">
        <v>85.000004438227919</v>
      </c>
    </row>
    <row r="166" spans="1:17" ht="12.75" customHeight="1" x14ac:dyDescent="0.25">
      <c r="A166" s="5" t="s">
        <v>793</v>
      </c>
      <c r="B166" s="5" t="s">
        <v>23</v>
      </c>
      <c r="C166" s="5" t="s">
        <v>708</v>
      </c>
      <c r="D166" s="5" t="s">
        <v>620</v>
      </c>
      <c r="E166" s="5" t="s">
        <v>795</v>
      </c>
      <c r="F166" s="5" t="s">
        <v>794</v>
      </c>
      <c r="G166" s="5">
        <v>3</v>
      </c>
      <c r="H166" s="15">
        <v>2</v>
      </c>
      <c r="I166" s="4" t="s">
        <v>1901</v>
      </c>
      <c r="J166" s="12">
        <v>95.5</v>
      </c>
      <c r="K166" s="5">
        <v>2016</v>
      </c>
      <c r="L166" s="5" t="s">
        <v>793</v>
      </c>
      <c r="M166" s="5" t="str">
        <f t="shared" si="2"/>
        <v>N</v>
      </c>
      <c r="Q166" s="14">
        <v>80</v>
      </c>
    </row>
    <row r="167" spans="1:17" ht="12.75" customHeight="1" x14ac:dyDescent="0.25">
      <c r="A167" s="5" t="s">
        <v>796</v>
      </c>
      <c r="B167" s="5" t="s">
        <v>23</v>
      </c>
      <c r="C167" s="5" t="s">
        <v>708</v>
      </c>
      <c r="D167" s="5" t="s">
        <v>620</v>
      </c>
      <c r="E167" s="5" t="s">
        <v>798</v>
      </c>
      <c r="F167" s="5" t="s">
        <v>797</v>
      </c>
      <c r="G167" s="5">
        <v>3</v>
      </c>
      <c r="H167" s="15">
        <v>2</v>
      </c>
      <c r="I167" s="4" t="s">
        <v>1907</v>
      </c>
      <c r="J167" s="12">
        <v>79</v>
      </c>
      <c r="K167" s="5">
        <v>2016</v>
      </c>
      <c r="L167" s="5" t="s">
        <v>796</v>
      </c>
      <c r="M167" s="5" t="str">
        <f t="shared" si="2"/>
        <v>N</v>
      </c>
      <c r="Q167" s="14">
        <v>76.5</v>
      </c>
    </row>
    <row r="168" spans="1:17" ht="12.75" customHeight="1" x14ac:dyDescent="0.25">
      <c r="A168" s="5" t="s">
        <v>799</v>
      </c>
      <c r="B168" s="5" t="s">
        <v>23</v>
      </c>
      <c r="C168" s="5" t="s">
        <v>708</v>
      </c>
      <c r="D168" s="5" t="s">
        <v>620</v>
      </c>
      <c r="E168" s="5" t="s">
        <v>801</v>
      </c>
      <c r="F168" s="5" t="s">
        <v>800</v>
      </c>
      <c r="G168" s="5">
        <v>3</v>
      </c>
      <c r="H168" s="15">
        <v>1</v>
      </c>
      <c r="I168" s="4" t="s">
        <v>1908</v>
      </c>
      <c r="J168" s="12">
        <v>65</v>
      </c>
      <c r="K168" s="5">
        <v>2016</v>
      </c>
      <c r="L168" s="5" t="s">
        <v>799</v>
      </c>
      <c r="M168" s="5" t="str">
        <f t="shared" si="2"/>
        <v>N</v>
      </c>
      <c r="Q168" s="14">
        <v>97</v>
      </c>
    </row>
    <row r="169" spans="1:17" ht="12.75" customHeight="1" x14ac:dyDescent="0.25">
      <c r="A169" s="5" t="s">
        <v>802</v>
      </c>
      <c r="B169" s="5" t="s">
        <v>23</v>
      </c>
      <c r="C169" s="5" t="s">
        <v>708</v>
      </c>
      <c r="D169" s="5" t="s">
        <v>620</v>
      </c>
      <c r="E169" s="5" t="s">
        <v>804</v>
      </c>
      <c r="F169" s="5" t="s">
        <v>803</v>
      </c>
      <c r="G169" s="5">
        <v>3</v>
      </c>
      <c r="H169" s="15">
        <v>1</v>
      </c>
      <c r="I169" s="4" t="s">
        <v>1909</v>
      </c>
      <c r="J169" s="12">
        <v>85</v>
      </c>
      <c r="K169" s="5">
        <v>2016</v>
      </c>
      <c r="L169" s="5" t="s">
        <v>802</v>
      </c>
      <c r="M169" s="5" t="str">
        <f t="shared" si="2"/>
        <v>N</v>
      </c>
      <c r="Q169" s="12">
        <v>65.25</v>
      </c>
    </row>
    <row r="170" spans="1:17" ht="12.75" customHeight="1" x14ac:dyDescent="0.25">
      <c r="A170" s="5" t="s">
        <v>805</v>
      </c>
      <c r="B170" s="5" t="s">
        <v>23</v>
      </c>
      <c r="C170" s="5" t="s">
        <v>708</v>
      </c>
      <c r="D170" s="5" t="s">
        <v>620</v>
      </c>
      <c r="E170" s="5" t="s">
        <v>807</v>
      </c>
      <c r="F170" s="5" t="s">
        <v>806</v>
      </c>
      <c r="G170" s="5">
        <v>3</v>
      </c>
      <c r="H170" s="15">
        <v>1</v>
      </c>
      <c r="I170" s="4"/>
      <c r="J170" s="12">
        <v>100</v>
      </c>
      <c r="K170" s="5">
        <v>2016</v>
      </c>
      <c r="L170" s="5" t="s">
        <v>805</v>
      </c>
      <c r="M170" s="5" t="str">
        <f t="shared" si="2"/>
        <v>N</v>
      </c>
      <c r="Q170" s="14">
        <v>100</v>
      </c>
    </row>
    <row r="171" spans="1:17" ht="12.75" customHeight="1" x14ac:dyDescent="0.25">
      <c r="A171" s="5" t="s">
        <v>808</v>
      </c>
      <c r="B171" s="5" t="s">
        <v>23</v>
      </c>
      <c r="C171" s="5" t="s">
        <v>708</v>
      </c>
      <c r="D171" s="5" t="s">
        <v>620</v>
      </c>
      <c r="E171" s="5" t="s">
        <v>810</v>
      </c>
      <c r="F171" s="5" t="s">
        <v>809</v>
      </c>
      <c r="G171" s="5">
        <v>3</v>
      </c>
      <c r="H171" s="15">
        <v>1</v>
      </c>
      <c r="I171" s="4"/>
      <c r="J171" s="12">
        <v>100</v>
      </c>
      <c r="K171" s="5">
        <v>2016</v>
      </c>
      <c r="L171" s="5" t="s">
        <v>808</v>
      </c>
      <c r="M171" s="5" t="str">
        <f t="shared" si="2"/>
        <v>N</v>
      </c>
      <c r="Q171" s="12">
        <v>81.17</v>
      </c>
    </row>
    <row r="172" spans="1:17" ht="12.75" customHeight="1" x14ac:dyDescent="0.25">
      <c r="A172" s="5" t="s">
        <v>811</v>
      </c>
      <c r="B172" s="5" t="s">
        <v>23</v>
      </c>
      <c r="C172" s="5" t="s">
        <v>708</v>
      </c>
      <c r="D172" s="5" t="s">
        <v>620</v>
      </c>
      <c r="E172" s="5" t="s">
        <v>813</v>
      </c>
      <c r="F172" s="5" t="s">
        <v>812</v>
      </c>
      <c r="G172" s="5">
        <v>3</v>
      </c>
      <c r="H172" s="15">
        <v>2</v>
      </c>
      <c r="I172" s="4" t="s">
        <v>1901</v>
      </c>
      <c r="J172" s="12">
        <v>84</v>
      </c>
      <c r="K172" s="5">
        <v>2016</v>
      </c>
      <c r="L172" s="5" t="s">
        <v>811</v>
      </c>
      <c r="M172" s="5" t="str">
        <f t="shared" si="2"/>
        <v>N</v>
      </c>
      <c r="Q172" s="14">
        <v>97.800003051757798</v>
      </c>
    </row>
    <row r="173" spans="1:17" ht="12.75" customHeight="1" x14ac:dyDescent="0.25">
      <c r="A173" s="5" t="s">
        <v>814</v>
      </c>
      <c r="B173" s="5" t="s">
        <v>23</v>
      </c>
      <c r="C173" s="5" t="s">
        <v>708</v>
      </c>
      <c r="D173" s="5" t="s">
        <v>620</v>
      </c>
      <c r="E173" s="5" t="s">
        <v>816</v>
      </c>
      <c r="F173" s="5" t="s">
        <v>815</v>
      </c>
      <c r="G173" s="5">
        <v>3</v>
      </c>
      <c r="H173" s="15">
        <v>2</v>
      </c>
      <c r="I173" s="4" t="s">
        <v>1910</v>
      </c>
      <c r="J173" s="12">
        <v>100</v>
      </c>
      <c r="K173" s="5">
        <v>2016</v>
      </c>
      <c r="L173" s="5" t="s">
        <v>814</v>
      </c>
      <c r="M173" s="5" t="str">
        <f t="shared" si="2"/>
        <v>N</v>
      </c>
      <c r="Q173" s="12">
        <v>95.22</v>
      </c>
    </row>
    <row r="174" spans="1:17" ht="12.75" customHeight="1" x14ac:dyDescent="0.25">
      <c r="A174" s="5" t="s">
        <v>817</v>
      </c>
      <c r="B174" s="5" t="s">
        <v>23</v>
      </c>
      <c r="C174" s="5" t="s">
        <v>708</v>
      </c>
      <c r="D174" s="5" t="s">
        <v>620</v>
      </c>
      <c r="E174" s="5" t="s">
        <v>819</v>
      </c>
      <c r="F174" s="5" t="s">
        <v>818</v>
      </c>
      <c r="G174" s="5">
        <v>3</v>
      </c>
      <c r="H174" s="15">
        <v>1</v>
      </c>
      <c r="I174" s="4"/>
      <c r="J174" s="12">
        <v>90</v>
      </c>
      <c r="K174" s="5">
        <v>2016</v>
      </c>
      <c r="L174" s="5" t="s">
        <v>817</v>
      </c>
      <c r="M174" s="5" t="str">
        <f t="shared" si="2"/>
        <v>N</v>
      </c>
      <c r="Q174" s="12">
        <v>35.61</v>
      </c>
    </row>
    <row r="175" spans="1:17" ht="12.75" customHeight="1" x14ac:dyDescent="0.25">
      <c r="A175" s="5" t="s">
        <v>820</v>
      </c>
      <c r="B175" s="5" t="s">
        <v>23</v>
      </c>
      <c r="C175" s="5" t="s">
        <v>708</v>
      </c>
      <c r="D175" s="5" t="s">
        <v>620</v>
      </c>
      <c r="E175" s="5" t="s">
        <v>822</v>
      </c>
      <c r="F175" s="5" t="s">
        <v>821</v>
      </c>
      <c r="G175" s="5">
        <v>3</v>
      </c>
      <c r="H175" s="15">
        <v>2</v>
      </c>
      <c r="I175" s="4" t="s">
        <v>1911</v>
      </c>
      <c r="J175" s="12">
        <v>85</v>
      </c>
      <c r="K175" s="5">
        <v>2016</v>
      </c>
      <c r="L175" s="5" t="s">
        <v>820</v>
      </c>
      <c r="M175" s="5" t="str">
        <f t="shared" si="2"/>
        <v>N</v>
      </c>
      <c r="Q175" s="12">
        <v>90.2</v>
      </c>
    </row>
    <row r="176" spans="1:17" ht="12.75" customHeight="1" x14ac:dyDescent="0.25">
      <c r="A176" s="5" t="s">
        <v>823</v>
      </c>
      <c r="B176" s="5" t="s">
        <v>23</v>
      </c>
      <c r="C176" s="5" t="s">
        <v>708</v>
      </c>
      <c r="D176" s="5" t="s">
        <v>620</v>
      </c>
      <c r="E176" s="5" t="s">
        <v>825</v>
      </c>
      <c r="F176" s="5" t="s">
        <v>824</v>
      </c>
      <c r="G176" s="5">
        <v>3</v>
      </c>
      <c r="H176" s="15">
        <v>2</v>
      </c>
      <c r="I176" s="4" t="s">
        <v>1912</v>
      </c>
      <c r="J176" s="12">
        <v>100</v>
      </c>
      <c r="K176" s="5">
        <v>2016</v>
      </c>
      <c r="L176" s="5" t="s">
        <v>823</v>
      </c>
      <c r="M176" s="5" t="str">
        <f t="shared" si="2"/>
        <v>N</v>
      </c>
      <c r="Q176" s="14">
        <v>100</v>
      </c>
    </row>
    <row r="177" spans="1:17" ht="12.75" customHeight="1" x14ac:dyDescent="0.25">
      <c r="A177" s="5" t="s">
        <v>826</v>
      </c>
      <c r="B177" s="5" t="s">
        <v>23</v>
      </c>
      <c r="C177" s="5" t="s">
        <v>708</v>
      </c>
      <c r="D177" s="5" t="s">
        <v>620</v>
      </c>
      <c r="E177" s="5" t="s">
        <v>828</v>
      </c>
      <c r="F177" s="5" t="s">
        <v>827</v>
      </c>
      <c r="G177" s="5">
        <v>3</v>
      </c>
      <c r="H177" s="15">
        <v>2</v>
      </c>
      <c r="I177" s="4" t="s">
        <v>1898</v>
      </c>
      <c r="J177" s="12">
        <v>90</v>
      </c>
      <c r="K177" s="5">
        <v>2016</v>
      </c>
      <c r="L177" s="5" t="s">
        <v>826</v>
      </c>
      <c r="M177" s="5" t="str">
        <f t="shared" si="2"/>
        <v>N</v>
      </c>
      <c r="Q177" s="12">
        <v>25.39</v>
      </c>
    </row>
    <row r="178" spans="1:17" ht="12.75" customHeight="1" x14ac:dyDescent="0.25">
      <c r="A178" s="5" t="s">
        <v>829</v>
      </c>
      <c r="B178" s="5" t="s">
        <v>23</v>
      </c>
      <c r="C178" s="5" t="s">
        <v>708</v>
      </c>
      <c r="D178" s="5" t="s">
        <v>620</v>
      </c>
      <c r="E178" s="5" t="s">
        <v>831</v>
      </c>
      <c r="F178" s="5" t="s">
        <v>830</v>
      </c>
      <c r="G178" s="5">
        <v>3</v>
      </c>
      <c r="H178" s="15">
        <v>2</v>
      </c>
      <c r="I178" s="4" t="s">
        <v>1900</v>
      </c>
      <c r="J178" s="12">
        <v>97</v>
      </c>
      <c r="K178" s="5">
        <v>2016</v>
      </c>
      <c r="L178" s="5" t="s">
        <v>829</v>
      </c>
      <c r="M178" s="5" t="str">
        <f t="shared" si="2"/>
        <v>N</v>
      </c>
    </row>
    <row r="179" spans="1:17" ht="12.75" customHeight="1" x14ac:dyDescent="0.25">
      <c r="A179" s="5" t="s">
        <v>832</v>
      </c>
      <c r="B179" s="5" t="s">
        <v>23</v>
      </c>
      <c r="C179" s="5" t="s">
        <v>708</v>
      </c>
      <c r="D179" s="5" t="s">
        <v>620</v>
      </c>
      <c r="E179" s="5" t="s">
        <v>834</v>
      </c>
      <c r="F179" s="5" t="s">
        <v>833</v>
      </c>
      <c r="G179" s="5">
        <v>3</v>
      </c>
      <c r="H179" s="15">
        <v>2</v>
      </c>
      <c r="I179" s="4" t="s">
        <v>1913</v>
      </c>
      <c r="J179" s="12">
        <v>92</v>
      </c>
      <c r="K179" s="5">
        <v>2016</v>
      </c>
      <c r="L179" s="5" t="s">
        <v>832</v>
      </c>
      <c r="M179" s="5" t="str">
        <f t="shared" si="2"/>
        <v>N</v>
      </c>
    </row>
    <row r="180" spans="1:17" ht="12.75" customHeight="1" x14ac:dyDescent="0.25">
      <c r="A180" s="5" t="s">
        <v>835</v>
      </c>
      <c r="B180" s="5" t="s">
        <v>23</v>
      </c>
      <c r="C180" s="5" t="s">
        <v>708</v>
      </c>
      <c r="D180" s="5" t="s">
        <v>620</v>
      </c>
      <c r="E180" s="5" t="s">
        <v>837</v>
      </c>
      <c r="F180" s="5" t="s">
        <v>836</v>
      </c>
      <c r="G180" s="5">
        <v>3</v>
      </c>
      <c r="H180" s="15">
        <v>2</v>
      </c>
      <c r="I180" s="4" t="s">
        <v>1914</v>
      </c>
      <c r="J180" s="12">
        <v>100</v>
      </c>
      <c r="K180" s="5">
        <v>2016</v>
      </c>
      <c r="L180" s="5" t="s">
        <v>835</v>
      </c>
      <c r="M180" s="5" t="str">
        <f t="shared" si="2"/>
        <v>N</v>
      </c>
    </row>
    <row r="181" spans="1:17" ht="12.75" customHeight="1" x14ac:dyDescent="0.25">
      <c r="A181" s="5" t="s">
        <v>838</v>
      </c>
      <c r="B181" s="5" t="s">
        <v>23</v>
      </c>
      <c r="C181" s="5" t="s">
        <v>708</v>
      </c>
      <c r="D181" s="5" t="s">
        <v>620</v>
      </c>
      <c r="E181" s="5" t="s">
        <v>840</v>
      </c>
      <c r="F181" s="5" t="s">
        <v>839</v>
      </c>
      <c r="G181" s="5">
        <v>3</v>
      </c>
      <c r="H181" s="15">
        <v>2</v>
      </c>
      <c r="I181" s="4" t="s">
        <v>1915</v>
      </c>
      <c r="J181" s="12">
        <v>75</v>
      </c>
      <c r="K181" s="5">
        <v>2016</v>
      </c>
      <c r="L181" s="5" t="s">
        <v>838</v>
      </c>
      <c r="M181" s="5" t="str">
        <f t="shared" si="2"/>
        <v>N</v>
      </c>
    </row>
    <row r="182" spans="1:17" ht="12.75" customHeight="1" x14ac:dyDescent="0.25">
      <c r="A182" s="5" t="s">
        <v>841</v>
      </c>
      <c r="B182" s="5" t="s">
        <v>23</v>
      </c>
      <c r="C182" s="5" t="s">
        <v>708</v>
      </c>
      <c r="D182" s="5" t="s">
        <v>620</v>
      </c>
      <c r="E182" s="5" t="s">
        <v>843</v>
      </c>
      <c r="F182" s="5" t="s">
        <v>842</v>
      </c>
      <c r="G182" s="5">
        <v>3</v>
      </c>
      <c r="H182" s="15">
        <v>2</v>
      </c>
      <c r="I182" s="4" t="s">
        <v>1916</v>
      </c>
      <c r="J182" s="12">
        <v>100</v>
      </c>
      <c r="K182" s="5">
        <v>2016</v>
      </c>
      <c r="L182" s="5" t="s">
        <v>841</v>
      </c>
      <c r="M182" s="5" t="str">
        <f t="shared" si="2"/>
        <v>N</v>
      </c>
    </row>
    <row r="183" spans="1:17" ht="12.75" customHeight="1" x14ac:dyDescent="0.25">
      <c r="A183" s="5" t="s">
        <v>151</v>
      </c>
      <c r="B183" s="5" t="s">
        <v>154</v>
      </c>
      <c r="C183" s="5" t="s">
        <v>153</v>
      </c>
      <c r="D183" s="5" t="s">
        <v>35</v>
      </c>
      <c r="E183" s="5" t="s">
        <v>155</v>
      </c>
      <c r="F183" s="5" t="s">
        <v>152</v>
      </c>
      <c r="G183" s="5">
        <v>1</v>
      </c>
      <c r="H183" s="15">
        <v>2</v>
      </c>
      <c r="I183" s="4" t="s">
        <v>1919</v>
      </c>
      <c r="J183" s="12">
        <v>100</v>
      </c>
      <c r="K183" s="5">
        <v>2012</v>
      </c>
      <c r="L183" s="5" t="s">
        <v>151</v>
      </c>
      <c r="M183" s="5" t="str">
        <f t="shared" si="2"/>
        <v>N</v>
      </c>
    </row>
    <row r="184" spans="1:17" ht="12.75" customHeight="1" x14ac:dyDescent="0.25">
      <c r="A184" s="5" t="s">
        <v>168</v>
      </c>
      <c r="B184" s="5" t="s">
        <v>170</v>
      </c>
      <c r="C184" s="5" t="s">
        <v>169</v>
      </c>
      <c r="D184" s="5" t="s">
        <v>35</v>
      </c>
      <c r="E184" s="5" t="s">
        <v>171</v>
      </c>
      <c r="F184" s="5" t="s">
        <v>3167</v>
      </c>
      <c r="G184" s="5">
        <v>2</v>
      </c>
      <c r="H184" s="15">
        <v>1</v>
      </c>
      <c r="I184" s="4" t="s">
        <v>3169</v>
      </c>
      <c r="J184" s="12">
        <v>100</v>
      </c>
      <c r="K184" s="5">
        <v>2015</v>
      </c>
      <c r="L184" s="5" t="s">
        <v>168</v>
      </c>
      <c r="M184" s="5" t="str">
        <f t="shared" si="2"/>
        <v>N</v>
      </c>
    </row>
    <row r="185" spans="1:17" ht="12.75" customHeight="1" x14ac:dyDescent="0.25">
      <c r="A185" s="5" t="s">
        <v>172</v>
      </c>
      <c r="B185" s="5" t="s">
        <v>170</v>
      </c>
      <c r="C185" s="5" t="s">
        <v>169</v>
      </c>
      <c r="D185" s="5" t="s">
        <v>35</v>
      </c>
      <c r="E185" s="5" t="s">
        <v>173</v>
      </c>
      <c r="F185" s="5" t="s">
        <v>3168</v>
      </c>
      <c r="G185" s="5">
        <v>2</v>
      </c>
      <c r="H185" s="15">
        <v>1</v>
      </c>
      <c r="I185" s="4" t="s">
        <v>3169</v>
      </c>
      <c r="J185" s="12">
        <v>100</v>
      </c>
      <c r="K185" s="5">
        <v>2014</v>
      </c>
      <c r="L185" s="5" t="s">
        <v>172</v>
      </c>
      <c r="M185" s="5" t="str">
        <f t="shared" si="2"/>
        <v>N</v>
      </c>
    </row>
    <row r="186" spans="1:17" ht="12.75" customHeight="1" x14ac:dyDescent="0.25">
      <c r="A186" s="5" t="s">
        <v>174</v>
      </c>
      <c r="B186" s="5" t="s">
        <v>177</v>
      </c>
      <c r="C186" s="5" t="s">
        <v>176</v>
      </c>
      <c r="D186" s="5" t="s">
        <v>35</v>
      </c>
      <c r="E186" s="5" t="s">
        <v>178</v>
      </c>
      <c r="F186" s="5" t="s">
        <v>175</v>
      </c>
      <c r="G186" s="5">
        <v>2</v>
      </c>
      <c r="H186" s="15">
        <v>1</v>
      </c>
      <c r="I186" s="4"/>
      <c r="J186" s="12">
        <v>100</v>
      </c>
      <c r="K186" s="5">
        <v>2015</v>
      </c>
      <c r="L186" s="5" t="s">
        <v>174</v>
      </c>
      <c r="M186" s="5" t="str">
        <f t="shared" si="2"/>
        <v>N</v>
      </c>
    </row>
    <row r="187" spans="1:17" ht="12.75" customHeight="1" x14ac:dyDescent="0.25">
      <c r="A187" s="5" t="s">
        <v>179</v>
      </c>
      <c r="B187" s="5" t="s">
        <v>177</v>
      </c>
      <c r="C187" s="5" t="s">
        <v>176</v>
      </c>
      <c r="D187" s="5" t="s">
        <v>35</v>
      </c>
      <c r="E187" s="5" t="s">
        <v>181</v>
      </c>
      <c r="F187" s="5" t="s">
        <v>180</v>
      </c>
      <c r="G187" s="5">
        <v>2</v>
      </c>
      <c r="H187" s="15">
        <v>1</v>
      </c>
      <c r="I187" s="4"/>
      <c r="J187" s="12">
        <v>100</v>
      </c>
      <c r="K187" s="5">
        <v>2015</v>
      </c>
      <c r="L187" s="5" t="s">
        <v>179</v>
      </c>
      <c r="M187" s="5" t="str">
        <f t="shared" si="2"/>
        <v>N</v>
      </c>
    </row>
    <row r="188" spans="1:17" ht="12.75" customHeight="1" x14ac:dyDescent="0.25">
      <c r="A188" s="5" t="s">
        <v>182</v>
      </c>
      <c r="B188" s="5" t="s">
        <v>177</v>
      </c>
      <c r="C188" s="5" t="s">
        <v>176</v>
      </c>
      <c r="D188" s="5" t="s">
        <v>35</v>
      </c>
      <c r="E188" s="5" t="s">
        <v>184</v>
      </c>
      <c r="F188" s="5" t="s">
        <v>183</v>
      </c>
      <c r="G188" s="5">
        <v>2</v>
      </c>
      <c r="H188" s="15">
        <v>1</v>
      </c>
      <c r="I188" s="4"/>
      <c r="J188" s="12">
        <v>100</v>
      </c>
      <c r="K188" s="5">
        <v>2015</v>
      </c>
      <c r="L188" s="5" t="s">
        <v>182</v>
      </c>
      <c r="M188" s="5" t="str">
        <f t="shared" si="2"/>
        <v>N</v>
      </c>
    </row>
    <row r="189" spans="1:17" ht="12.75" customHeight="1" x14ac:dyDescent="0.25">
      <c r="A189" s="5" t="s">
        <v>185</v>
      </c>
      <c r="B189" s="5" t="s">
        <v>177</v>
      </c>
      <c r="C189" s="5" t="s">
        <v>176</v>
      </c>
      <c r="D189" s="5" t="s">
        <v>35</v>
      </c>
      <c r="E189" s="5" t="s">
        <v>187</v>
      </c>
      <c r="F189" s="5" t="s">
        <v>186</v>
      </c>
      <c r="G189" s="5">
        <v>2</v>
      </c>
      <c r="H189" s="15">
        <v>1</v>
      </c>
      <c r="I189" s="4"/>
      <c r="J189" s="12">
        <v>100</v>
      </c>
      <c r="K189" s="5">
        <v>2015</v>
      </c>
      <c r="L189" s="5" t="s">
        <v>185</v>
      </c>
      <c r="M189" s="5" t="str">
        <f t="shared" si="2"/>
        <v>N</v>
      </c>
    </row>
    <row r="190" spans="1:17" ht="12.75" customHeight="1" x14ac:dyDescent="0.25">
      <c r="A190" s="5" t="s">
        <v>188</v>
      </c>
      <c r="B190" s="5" t="s">
        <v>177</v>
      </c>
      <c r="C190" s="5" t="s">
        <v>176</v>
      </c>
      <c r="D190" s="5" t="s">
        <v>35</v>
      </c>
      <c r="E190" s="5" t="s">
        <v>190</v>
      </c>
      <c r="F190" s="5" t="s">
        <v>189</v>
      </c>
      <c r="G190" s="5">
        <v>2</v>
      </c>
      <c r="H190" s="15">
        <v>1</v>
      </c>
      <c r="I190" s="4"/>
      <c r="J190" s="12">
        <v>100</v>
      </c>
      <c r="K190" s="5">
        <v>2015</v>
      </c>
      <c r="L190" s="5" t="s">
        <v>188</v>
      </c>
      <c r="M190" s="5" t="str">
        <f t="shared" si="2"/>
        <v>N</v>
      </c>
    </row>
    <row r="191" spans="1:17" ht="12.75" customHeight="1" x14ac:dyDescent="0.25">
      <c r="A191" s="5" t="s">
        <v>191</v>
      </c>
      <c r="B191" s="5" t="s">
        <v>177</v>
      </c>
      <c r="C191" s="5" t="s">
        <v>176</v>
      </c>
      <c r="D191" s="5" t="s">
        <v>35</v>
      </c>
      <c r="E191" s="5" t="s">
        <v>193</v>
      </c>
      <c r="F191" s="5" t="s">
        <v>192</v>
      </c>
      <c r="G191" s="5">
        <v>2</v>
      </c>
      <c r="H191" s="15">
        <v>1</v>
      </c>
      <c r="I191" s="4"/>
      <c r="J191" s="12">
        <v>100</v>
      </c>
      <c r="K191" s="5">
        <v>2015</v>
      </c>
      <c r="L191" s="5" t="s">
        <v>191</v>
      </c>
      <c r="M191" s="5" t="str">
        <f t="shared" si="2"/>
        <v>N</v>
      </c>
    </row>
    <row r="192" spans="1:17" ht="12.75" customHeight="1" x14ac:dyDescent="0.25">
      <c r="A192" s="5" t="s">
        <v>1189</v>
      </c>
      <c r="B192" s="5" t="s">
        <v>1192</v>
      </c>
      <c r="C192" s="5" t="s">
        <v>1191</v>
      </c>
      <c r="D192" s="5" t="s">
        <v>1038</v>
      </c>
      <c r="E192" s="5" t="s">
        <v>1193</v>
      </c>
      <c r="F192" s="5" t="s">
        <v>1190</v>
      </c>
      <c r="G192" s="5">
        <v>1</v>
      </c>
      <c r="H192" s="15">
        <v>1</v>
      </c>
      <c r="I192" s="4" t="s">
        <v>3170</v>
      </c>
      <c r="J192" s="12">
        <v>100</v>
      </c>
      <c r="K192" s="5">
        <v>2015</v>
      </c>
      <c r="L192" s="5" t="s">
        <v>1189</v>
      </c>
      <c r="M192" s="5" t="str">
        <f t="shared" si="2"/>
        <v>N</v>
      </c>
    </row>
    <row r="193" spans="1:14" ht="12.75" customHeight="1" x14ac:dyDescent="0.25">
      <c r="A193" s="5" t="s">
        <v>1194</v>
      </c>
      <c r="B193" s="5" t="s">
        <v>1197</v>
      </c>
      <c r="C193" s="5" t="s">
        <v>1196</v>
      </c>
      <c r="D193" s="5" t="s">
        <v>1038</v>
      </c>
      <c r="E193" s="5" t="s">
        <v>1198</v>
      </c>
      <c r="F193" s="5" t="s">
        <v>1195</v>
      </c>
      <c r="G193" s="5">
        <v>2</v>
      </c>
      <c r="H193" s="15">
        <v>1</v>
      </c>
      <c r="I193" s="4"/>
      <c r="J193" s="12">
        <v>100</v>
      </c>
      <c r="K193" s="5">
        <v>2015</v>
      </c>
      <c r="L193" s="5" t="s">
        <v>1194</v>
      </c>
      <c r="M193" s="5" t="str">
        <f t="shared" si="2"/>
        <v>N</v>
      </c>
    </row>
    <row r="194" spans="1:14" ht="12.75" customHeight="1" x14ac:dyDescent="0.25">
      <c r="A194" s="5" t="s">
        <v>1199</v>
      </c>
      <c r="B194" s="5" t="s">
        <v>1197</v>
      </c>
      <c r="C194" s="5" t="s">
        <v>1196</v>
      </c>
      <c r="D194" s="5" t="s">
        <v>1038</v>
      </c>
      <c r="E194" s="5" t="s">
        <v>1201</v>
      </c>
      <c r="F194" s="5" t="s">
        <v>1200</v>
      </c>
      <c r="G194" s="5">
        <v>2</v>
      </c>
      <c r="H194" s="15">
        <v>2</v>
      </c>
      <c r="I194" s="4" t="s">
        <v>1921</v>
      </c>
      <c r="J194" s="12">
        <v>77</v>
      </c>
      <c r="K194" s="5" t="s">
        <v>1569</v>
      </c>
      <c r="L194" s="5" t="s">
        <v>1199</v>
      </c>
      <c r="M194" s="5" t="str">
        <f t="shared" si="2"/>
        <v>N</v>
      </c>
    </row>
    <row r="195" spans="1:14" ht="12.75" customHeight="1" x14ac:dyDescent="0.25">
      <c r="A195" s="5" t="s">
        <v>852</v>
      </c>
      <c r="B195" s="5" t="s">
        <v>13</v>
      </c>
      <c r="C195" s="5" t="s">
        <v>851</v>
      </c>
      <c r="D195" s="5" t="s">
        <v>620</v>
      </c>
      <c r="E195" s="5" t="s">
        <v>1579</v>
      </c>
      <c r="F195" s="5" t="s">
        <v>853</v>
      </c>
      <c r="G195" s="5">
        <v>1</v>
      </c>
      <c r="H195" s="15">
        <v>3</v>
      </c>
      <c r="I195" s="4" t="s">
        <v>3171</v>
      </c>
      <c r="J195" s="12">
        <v>45</v>
      </c>
      <c r="K195" s="5">
        <v>2005</v>
      </c>
      <c r="L195" s="5" t="s">
        <v>852</v>
      </c>
      <c r="M195" s="5" t="str">
        <f t="shared" si="2"/>
        <v>N</v>
      </c>
    </row>
    <row r="196" spans="1:14" ht="12.75" customHeight="1" x14ac:dyDescent="0.25">
      <c r="A196" s="5" t="s">
        <v>854</v>
      </c>
      <c r="B196" s="5" t="s">
        <v>856</v>
      </c>
      <c r="C196" s="5" t="s">
        <v>855</v>
      </c>
      <c r="D196" s="5" t="s">
        <v>620</v>
      </c>
      <c r="E196" s="5" t="s">
        <v>857</v>
      </c>
      <c r="F196" s="5" t="s">
        <v>855</v>
      </c>
      <c r="G196" s="5">
        <v>0</v>
      </c>
      <c r="H196" s="15">
        <v>1</v>
      </c>
      <c r="I196" s="4"/>
      <c r="J196" s="12">
        <v>38</v>
      </c>
      <c r="K196" s="5">
        <v>2015</v>
      </c>
      <c r="L196" s="5" t="s">
        <v>854</v>
      </c>
      <c r="M196" s="5" t="str">
        <f t="shared" si="2"/>
        <v>Y</v>
      </c>
      <c r="N196" s="5" t="s">
        <v>2678</v>
      </c>
    </row>
    <row r="197" spans="1:14" ht="12.75" customHeight="1" x14ac:dyDescent="0.25">
      <c r="A197" s="5" t="s">
        <v>862</v>
      </c>
      <c r="B197" s="5" t="s">
        <v>860</v>
      </c>
      <c r="C197" s="5" t="s">
        <v>1715</v>
      </c>
      <c r="D197" s="5" t="s">
        <v>620</v>
      </c>
      <c r="E197" s="5" t="s">
        <v>864</v>
      </c>
      <c r="F197" s="5" t="s">
        <v>863</v>
      </c>
      <c r="G197" s="5">
        <v>2</v>
      </c>
      <c r="H197" s="15">
        <v>1</v>
      </c>
      <c r="I197" s="4"/>
      <c r="J197" s="12">
        <v>100</v>
      </c>
      <c r="K197" s="5">
        <v>2015</v>
      </c>
      <c r="L197" s="5" t="s">
        <v>862</v>
      </c>
      <c r="M197" s="5" t="str">
        <f t="shared" si="2"/>
        <v>N</v>
      </c>
    </row>
    <row r="198" spans="1:14" ht="12.75" customHeight="1" x14ac:dyDescent="0.25">
      <c r="A198" s="5" t="s">
        <v>198</v>
      </c>
      <c r="B198" s="5" t="s">
        <v>200</v>
      </c>
      <c r="C198" s="5" t="s">
        <v>199</v>
      </c>
      <c r="D198" s="5" t="s">
        <v>35</v>
      </c>
      <c r="E198" s="5" t="s">
        <v>201</v>
      </c>
      <c r="F198" s="5" t="s">
        <v>199</v>
      </c>
      <c r="G198" s="5">
        <v>0</v>
      </c>
      <c r="H198" s="15">
        <v>2</v>
      </c>
      <c r="I198" s="4" t="s">
        <v>1922</v>
      </c>
      <c r="J198" s="12">
        <v>100</v>
      </c>
      <c r="K198" s="5" t="s">
        <v>1569</v>
      </c>
      <c r="L198" s="5" t="s">
        <v>198</v>
      </c>
      <c r="M198" s="5" t="str">
        <f t="shared" si="2"/>
        <v>N</v>
      </c>
    </row>
    <row r="199" spans="1:14" ht="12.75" customHeight="1" x14ac:dyDescent="0.25">
      <c r="A199" s="5" t="s">
        <v>869</v>
      </c>
      <c r="B199" s="5" t="s">
        <v>1466</v>
      </c>
      <c r="C199" s="5" t="s">
        <v>867</v>
      </c>
      <c r="D199" s="5" t="s">
        <v>620</v>
      </c>
      <c r="E199" s="5" t="s">
        <v>871</v>
      </c>
      <c r="F199" s="5" t="s">
        <v>870</v>
      </c>
      <c r="G199" s="5">
        <v>1</v>
      </c>
      <c r="H199" s="15">
        <v>2</v>
      </c>
      <c r="I199" s="4" t="s">
        <v>1923</v>
      </c>
      <c r="J199" s="12">
        <v>80</v>
      </c>
      <c r="K199" s="5">
        <v>2015</v>
      </c>
      <c r="L199" s="5" t="s">
        <v>869</v>
      </c>
      <c r="M199" s="5" t="str">
        <f t="shared" si="2"/>
        <v>N</v>
      </c>
    </row>
    <row r="200" spans="1:14" ht="12.75" customHeight="1" x14ac:dyDescent="0.25">
      <c r="A200" s="5" t="s">
        <v>872</v>
      </c>
      <c r="B200" s="5" t="s">
        <v>1631</v>
      </c>
      <c r="C200" s="5" t="s">
        <v>874</v>
      </c>
      <c r="D200" s="5" t="s">
        <v>620</v>
      </c>
      <c r="E200" s="5" t="s">
        <v>875</v>
      </c>
      <c r="F200" s="5" t="s">
        <v>873</v>
      </c>
      <c r="G200" s="5">
        <v>1</v>
      </c>
      <c r="H200" s="15">
        <v>1</v>
      </c>
      <c r="I200" s="4"/>
      <c r="J200" s="12">
        <v>48</v>
      </c>
      <c r="K200" s="5">
        <v>2011</v>
      </c>
      <c r="L200" s="5" t="s">
        <v>872</v>
      </c>
      <c r="M200" s="5" t="str">
        <f t="shared" ref="M200:M263" si="3">IF(OR(AND(D200=$W$15,OR(J200&lt;$W$16,J200&gt;$W$17)),AND(D200=$X$15,OR(J200&lt;$X$16,J200&gt;$X$17)),AND(D200=$Y$15,OR(J200&lt;$Y$16,J200&gt;$Y$17)),AND(D200=$Z$15,OR(J200&lt;$Z$16,J200&gt;$Z$17))),"Y","N")</f>
        <v>N</v>
      </c>
    </row>
    <row r="201" spans="1:14" ht="12.75" customHeight="1" x14ac:dyDescent="0.25">
      <c r="A201" s="5" t="s">
        <v>202</v>
      </c>
      <c r="B201" s="5" t="s">
        <v>205</v>
      </c>
      <c r="C201" s="5" t="s">
        <v>204</v>
      </c>
      <c r="D201" s="5" t="s">
        <v>35</v>
      </c>
      <c r="E201" s="5" t="s">
        <v>206</v>
      </c>
      <c r="F201" s="5" t="s">
        <v>203</v>
      </c>
      <c r="G201" s="5">
        <v>2</v>
      </c>
      <c r="H201" s="15">
        <v>2</v>
      </c>
      <c r="I201" s="4" t="s">
        <v>1900</v>
      </c>
      <c r="J201" s="12">
        <v>95</v>
      </c>
      <c r="K201" s="5" t="s">
        <v>1569</v>
      </c>
      <c r="L201" s="5" t="s">
        <v>202</v>
      </c>
      <c r="M201" s="5" t="str">
        <f t="shared" si="3"/>
        <v>Y</v>
      </c>
      <c r="N201" s="5" t="s">
        <v>2703</v>
      </c>
    </row>
    <row r="202" spans="1:14" ht="12.75" customHeight="1" x14ac:dyDescent="0.25">
      <c r="A202" s="5" t="s">
        <v>1207</v>
      </c>
      <c r="B202" s="5" t="s">
        <v>1205</v>
      </c>
      <c r="C202" s="5" t="s">
        <v>1204</v>
      </c>
      <c r="D202" s="5" t="s">
        <v>1038</v>
      </c>
      <c r="E202" s="5" t="s">
        <v>1208</v>
      </c>
      <c r="F202" s="5" t="s">
        <v>3313</v>
      </c>
      <c r="G202" s="5">
        <v>2</v>
      </c>
      <c r="H202" s="15">
        <v>2</v>
      </c>
      <c r="I202" s="4" t="s">
        <v>3314</v>
      </c>
      <c r="J202" s="12">
        <v>100</v>
      </c>
      <c r="K202" s="5">
        <v>2016</v>
      </c>
      <c r="L202" s="5" t="s">
        <v>1207</v>
      </c>
      <c r="M202" s="5" t="str">
        <f t="shared" si="3"/>
        <v>N</v>
      </c>
    </row>
    <row r="203" spans="1:14" ht="12.75" customHeight="1" x14ac:dyDescent="0.25">
      <c r="A203" s="5" t="s">
        <v>1209</v>
      </c>
      <c r="B203" s="5" t="s">
        <v>1212</v>
      </c>
      <c r="C203" s="5" t="s">
        <v>1211</v>
      </c>
      <c r="D203" s="5" t="s">
        <v>1038</v>
      </c>
      <c r="E203" s="5" t="s">
        <v>1213</v>
      </c>
      <c r="F203" s="5" t="s">
        <v>1210</v>
      </c>
      <c r="G203" s="5">
        <v>1</v>
      </c>
      <c r="H203" s="15">
        <v>1</v>
      </c>
      <c r="I203" s="4"/>
      <c r="J203" s="12">
        <v>100</v>
      </c>
      <c r="K203" s="5">
        <v>2015</v>
      </c>
      <c r="L203" s="5" t="s">
        <v>1209</v>
      </c>
      <c r="M203" s="5" t="str">
        <f t="shared" si="3"/>
        <v>N</v>
      </c>
    </row>
    <row r="204" spans="1:14" ht="12.75" customHeight="1" x14ac:dyDescent="0.25">
      <c r="A204" s="5" t="s">
        <v>210</v>
      </c>
      <c r="B204" s="5" t="s">
        <v>213</v>
      </c>
      <c r="C204" s="5" t="s">
        <v>212</v>
      </c>
      <c r="D204" s="5" t="s">
        <v>35</v>
      </c>
      <c r="E204" s="5" t="s">
        <v>214</v>
      </c>
      <c r="F204" s="5" t="s">
        <v>211</v>
      </c>
      <c r="G204" s="5">
        <v>2</v>
      </c>
      <c r="H204" s="15">
        <v>1</v>
      </c>
      <c r="I204" s="4"/>
      <c r="J204" s="12">
        <v>100</v>
      </c>
      <c r="K204" s="5">
        <v>2013</v>
      </c>
      <c r="L204" s="5" t="s">
        <v>210</v>
      </c>
      <c r="M204" s="5" t="str">
        <f t="shared" si="3"/>
        <v>N</v>
      </c>
    </row>
    <row r="205" spans="1:14" ht="12.75" customHeight="1" x14ac:dyDescent="0.25">
      <c r="A205" s="5" t="s">
        <v>215</v>
      </c>
      <c r="B205" s="5" t="s">
        <v>213</v>
      </c>
      <c r="C205" s="5" t="s">
        <v>212</v>
      </c>
      <c r="D205" s="5" t="s">
        <v>35</v>
      </c>
      <c r="E205" s="5" t="s">
        <v>217</v>
      </c>
      <c r="F205" s="5" t="s">
        <v>216</v>
      </c>
      <c r="G205" s="5">
        <v>2</v>
      </c>
      <c r="H205" s="15">
        <v>1</v>
      </c>
      <c r="I205" s="4"/>
      <c r="J205" s="12">
        <v>98</v>
      </c>
      <c r="K205" s="5">
        <v>2013</v>
      </c>
      <c r="L205" s="5" t="s">
        <v>215</v>
      </c>
      <c r="M205" s="5" t="str">
        <f t="shared" si="3"/>
        <v>Y</v>
      </c>
      <c r="N205" s="5" t="s">
        <v>2678</v>
      </c>
    </row>
    <row r="206" spans="1:14" ht="12.75" customHeight="1" x14ac:dyDescent="0.25">
      <c r="A206" s="5" t="s">
        <v>1214</v>
      </c>
      <c r="B206" s="5" t="s">
        <v>1633</v>
      </c>
      <c r="C206" s="5" t="s">
        <v>1216</v>
      </c>
      <c r="D206" s="5" t="s">
        <v>1038</v>
      </c>
      <c r="E206" s="5" t="s">
        <v>1217</v>
      </c>
      <c r="F206" s="5" t="s">
        <v>1215</v>
      </c>
      <c r="G206" s="5">
        <v>1</v>
      </c>
      <c r="H206" s="15">
        <v>2</v>
      </c>
      <c r="I206" s="4" t="s">
        <v>1924</v>
      </c>
      <c r="J206" s="12">
        <v>87.83</v>
      </c>
      <c r="K206" s="5">
        <v>2016</v>
      </c>
      <c r="L206" s="5" t="s">
        <v>1214</v>
      </c>
      <c r="M206" s="5" t="str">
        <f t="shared" si="3"/>
        <v>N</v>
      </c>
    </row>
    <row r="207" spans="1:14" ht="12.75" customHeight="1" x14ac:dyDescent="0.25">
      <c r="A207" s="5" t="s">
        <v>472</v>
      </c>
      <c r="B207" s="5" t="s">
        <v>475</v>
      </c>
      <c r="C207" s="5" t="s">
        <v>474</v>
      </c>
      <c r="D207" s="5" t="s">
        <v>360</v>
      </c>
      <c r="E207" s="5" t="s">
        <v>476</v>
      </c>
      <c r="F207" s="5" t="s">
        <v>473</v>
      </c>
      <c r="G207" s="5">
        <v>2</v>
      </c>
      <c r="H207" s="15">
        <v>1</v>
      </c>
      <c r="I207" s="4"/>
      <c r="J207" s="12">
        <v>30</v>
      </c>
      <c r="K207" s="5">
        <v>2013</v>
      </c>
      <c r="L207" s="5" t="s">
        <v>472</v>
      </c>
      <c r="M207" s="5" t="str">
        <f t="shared" si="3"/>
        <v>N</v>
      </c>
    </row>
    <row r="208" spans="1:14" ht="12.75" customHeight="1" x14ac:dyDescent="0.25">
      <c r="A208" s="5" t="s">
        <v>477</v>
      </c>
      <c r="B208" s="5" t="s">
        <v>475</v>
      </c>
      <c r="C208" s="5" t="s">
        <v>474</v>
      </c>
      <c r="D208" s="5" t="s">
        <v>360</v>
      </c>
      <c r="E208" s="5" t="s">
        <v>479</v>
      </c>
      <c r="F208" s="5" t="s">
        <v>478</v>
      </c>
      <c r="G208" s="5">
        <v>2</v>
      </c>
      <c r="H208" s="15">
        <v>1</v>
      </c>
      <c r="I208" s="4"/>
      <c r="J208" s="12">
        <v>30</v>
      </c>
      <c r="K208" s="5">
        <v>2013</v>
      </c>
      <c r="L208" s="5" t="s">
        <v>477</v>
      </c>
      <c r="M208" s="5" t="str">
        <f t="shared" si="3"/>
        <v>N</v>
      </c>
    </row>
    <row r="209" spans="1:14" ht="12.75" customHeight="1" x14ac:dyDescent="0.25">
      <c r="A209" s="5" t="s">
        <v>1221</v>
      </c>
      <c r="B209" s="5" t="s">
        <v>1224</v>
      </c>
      <c r="C209" s="5" t="s">
        <v>1223</v>
      </c>
      <c r="D209" s="5" t="s">
        <v>1038</v>
      </c>
      <c r="E209" s="5" t="s">
        <v>1225</v>
      </c>
      <c r="F209" s="5" t="s">
        <v>1222</v>
      </c>
      <c r="G209" s="5">
        <v>2</v>
      </c>
      <c r="H209" s="15">
        <v>2</v>
      </c>
      <c r="I209" s="4" t="s">
        <v>1925</v>
      </c>
      <c r="J209" s="12">
        <v>80</v>
      </c>
      <c r="K209" s="5">
        <v>2016</v>
      </c>
      <c r="L209" s="5" t="s">
        <v>1221</v>
      </c>
      <c r="M209" s="5" t="str">
        <f t="shared" si="3"/>
        <v>N</v>
      </c>
    </row>
    <row r="210" spans="1:14" ht="12.75" customHeight="1" x14ac:dyDescent="0.25">
      <c r="A210" s="5" t="s">
        <v>2972</v>
      </c>
      <c r="B210" s="5" t="s">
        <v>1227</v>
      </c>
      <c r="C210" s="5" t="s">
        <v>1226</v>
      </c>
      <c r="D210" s="5" t="s">
        <v>1038</v>
      </c>
      <c r="E210" s="5" t="s">
        <v>1227</v>
      </c>
      <c r="F210" s="5" t="s">
        <v>1226</v>
      </c>
      <c r="G210" s="5">
        <v>0</v>
      </c>
      <c r="H210" s="15">
        <v>3</v>
      </c>
      <c r="J210" s="12">
        <v>100</v>
      </c>
      <c r="K210" s="5">
        <v>2017</v>
      </c>
      <c r="L210" s="5" t="s">
        <v>2972</v>
      </c>
      <c r="M210" s="5" t="str">
        <f t="shared" si="3"/>
        <v>N</v>
      </c>
    </row>
    <row r="211" spans="1:14" ht="12.75" customHeight="1" x14ac:dyDescent="0.25">
      <c r="A211" s="5" t="s">
        <v>485</v>
      </c>
      <c r="B211" s="5" t="s">
        <v>483</v>
      </c>
      <c r="C211" s="5" t="s">
        <v>482</v>
      </c>
      <c r="D211" s="5" t="s">
        <v>360</v>
      </c>
      <c r="E211" s="5" t="s">
        <v>486</v>
      </c>
      <c r="F211" s="5" t="s">
        <v>3178</v>
      </c>
      <c r="G211" s="5">
        <v>2</v>
      </c>
      <c r="H211" s="15">
        <v>1</v>
      </c>
      <c r="I211" s="4" t="s">
        <v>3177</v>
      </c>
      <c r="J211" s="12">
        <v>25</v>
      </c>
      <c r="K211" s="5">
        <v>2012</v>
      </c>
      <c r="L211" s="5" t="s">
        <v>485</v>
      </c>
      <c r="M211" s="5" t="str">
        <f t="shared" si="3"/>
        <v>N</v>
      </c>
    </row>
    <row r="212" spans="1:14" ht="12.75" customHeight="1" x14ac:dyDescent="0.25">
      <c r="A212" s="5" t="s">
        <v>1228</v>
      </c>
      <c r="B212" s="5" t="s">
        <v>1230</v>
      </c>
      <c r="C212" s="5" t="s">
        <v>1229</v>
      </c>
      <c r="D212" s="5" t="s">
        <v>1038</v>
      </c>
      <c r="E212" s="5" t="s">
        <v>1231</v>
      </c>
      <c r="F212" s="5" t="s">
        <v>1229</v>
      </c>
      <c r="G212" s="5">
        <v>0</v>
      </c>
      <c r="H212" s="15">
        <v>1</v>
      </c>
      <c r="I212" s="4"/>
      <c r="J212" s="12">
        <v>66</v>
      </c>
      <c r="K212" s="5">
        <v>2013</v>
      </c>
      <c r="L212" s="5" t="s">
        <v>1228</v>
      </c>
      <c r="M212" s="5" t="str">
        <f t="shared" si="3"/>
        <v>Y</v>
      </c>
      <c r="N212" s="5" t="s">
        <v>2678</v>
      </c>
    </row>
    <row r="213" spans="1:14" ht="12.75" customHeight="1" x14ac:dyDescent="0.25">
      <c r="A213" s="5" t="s">
        <v>876</v>
      </c>
      <c r="B213" s="5" t="s">
        <v>879</v>
      </c>
      <c r="C213" s="5" t="s">
        <v>878</v>
      </c>
      <c r="D213" s="5" t="s">
        <v>620</v>
      </c>
      <c r="E213" s="5" t="s">
        <v>880</v>
      </c>
      <c r="F213" s="5" t="s">
        <v>877</v>
      </c>
      <c r="G213" s="5">
        <v>2</v>
      </c>
      <c r="H213" s="15">
        <v>1</v>
      </c>
      <c r="I213" s="4"/>
      <c r="J213" s="12">
        <v>15</v>
      </c>
      <c r="K213" s="5" t="s">
        <v>1569</v>
      </c>
      <c r="L213" s="5" t="s">
        <v>876</v>
      </c>
      <c r="M213" s="5" t="str">
        <f t="shared" si="3"/>
        <v>Y</v>
      </c>
      <c r="N213" s="5" t="s">
        <v>2678</v>
      </c>
    </row>
    <row r="214" spans="1:14" ht="12.75" customHeight="1" x14ac:dyDescent="0.25">
      <c r="A214" s="5" t="s">
        <v>1237</v>
      </c>
      <c r="B214" s="5" t="s">
        <v>1235</v>
      </c>
      <c r="C214" s="5" t="s">
        <v>1234</v>
      </c>
      <c r="D214" s="5" t="s">
        <v>1038</v>
      </c>
      <c r="E214" s="5" t="s">
        <v>1580</v>
      </c>
      <c r="F214" s="5" t="s">
        <v>1238</v>
      </c>
      <c r="G214" s="5">
        <v>1</v>
      </c>
      <c r="H214" s="15">
        <v>1</v>
      </c>
      <c r="I214" s="16" t="s">
        <v>3179</v>
      </c>
      <c r="J214" s="12">
        <v>98.54</v>
      </c>
      <c r="K214" s="5">
        <v>2015</v>
      </c>
      <c r="L214" s="5" t="s">
        <v>1237</v>
      </c>
      <c r="M214" s="5" t="str">
        <f t="shared" si="3"/>
        <v>N</v>
      </c>
    </row>
    <row r="215" spans="1:14" ht="12.75" customHeight="1" x14ac:dyDescent="0.25">
      <c r="A215" s="5" t="s">
        <v>1239</v>
      </c>
      <c r="B215" s="5" t="s">
        <v>1235</v>
      </c>
      <c r="C215" s="5" t="s">
        <v>1234</v>
      </c>
      <c r="D215" s="5" t="s">
        <v>1038</v>
      </c>
      <c r="E215" s="5" t="s">
        <v>1241</v>
      </c>
      <c r="F215" s="5" t="s">
        <v>1240</v>
      </c>
      <c r="G215" s="5">
        <v>2</v>
      </c>
      <c r="H215" s="15">
        <v>2</v>
      </c>
      <c r="I215" s="4" t="s">
        <v>1926</v>
      </c>
      <c r="J215" s="12">
        <v>92.78</v>
      </c>
      <c r="K215" s="5">
        <v>2016</v>
      </c>
      <c r="L215" s="5" t="s">
        <v>1239</v>
      </c>
      <c r="M215" s="5" t="str">
        <f t="shared" si="3"/>
        <v>N</v>
      </c>
    </row>
    <row r="216" spans="1:14" ht="12.75" customHeight="1" x14ac:dyDescent="0.25">
      <c r="A216" s="5" t="s">
        <v>881</v>
      </c>
      <c r="B216" s="5" t="s">
        <v>1637</v>
      </c>
      <c r="C216" s="5" t="s">
        <v>883</v>
      </c>
      <c r="D216" s="5" t="s">
        <v>620</v>
      </c>
      <c r="E216" s="5" t="s">
        <v>884</v>
      </c>
      <c r="F216" s="5" t="s">
        <v>882</v>
      </c>
      <c r="G216" s="5">
        <v>1</v>
      </c>
      <c r="H216" s="15">
        <v>1</v>
      </c>
      <c r="I216" s="4"/>
      <c r="J216" s="12">
        <v>80</v>
      </c>
      <c r="K216" s="5">
        <v>2012</v>
      </c>
      <c r="L216" s="5" t="s">
        <v>881</v>
      </c>
      <c r="M216" s="5" t="str">
        <f t="shared" si="3"/>
        <v>N</v>
      </c>
    </row>
    <row r="217" spans="1:14" ht="12.75" customHeight="1" x14ac:dyDescent="0.25">
      <c r="A217" s="5" t="s">
        <v>885</v>
      </c>
      <c r="B217" s="5" t="s">
        <v>888</v>
      </c>
      <c r="C217" s="5" t="s">
        <v>887</v>
      </c>
      <c r="D217" s="5" t="s">
        <v>620</v>
      </c>
      <c r="E217" s="5" t="s">
        <v>889</v>
      </c>
      <c r="F217" s="5" t="s">
        <v>886</v>
      </c>
      <c r="G217" s="5">
        <v>1</v>
      </c>
      <c r="H217" s="15">
        <v>2</v>
      </c>
      <c r="I217" s="4" t="s">
        <v>1901</v>
      </c>
      <c r="J217" s="12">
        <v>98</v>
      </c>
      <c r="K217" s="5">
        <v>2013</v>
      </c>
      <c r="L217" s="5" t="s">
        <v>885</v>
      </c>
      <c r="M217" s="5" t="str">
        <f t="shared" si="3"/>
        <v>N</v>
      </c>
    </row>
    <row r="218" spans="1:14" ht="12.75" customHeight="1" x14ac:dyDescent="0.25">
      <c r="A218" s="5" t="s">
        <v>890</v>
      </c>
      <c r="B218" s="5" t="s">
        <v>888</v>
      </c>
      <c r="C218" s="5" t="s">
        <v>887</v>
      </c>
      <c r="D218" s="5" t="s">
        <v>620</v>
      </c>
      <c r="E218" s="5" t="s">
        <v>892</v>
      </c>
      <c r="F218" s="5" t="s">
        <v>891</v>
      </c>
      <c r="G218" s="5">
        <v>1</v>
      </c>
      <c r="H218" s="15">
        <v>1</v>
      </c>
      <c r="I218" s="4"/>
      <c r="J218" s="12">
        <v>100</v>
      </c>
      <c r="K218" s="5">
        <v>2015</v>
      </c>
      <c r="L218" s="5" t="s">
        <v>890</v>
      </c>
      <c r="M218" s="5" t="str">
        <f t="shared" si="3"/>
        <v>N</v>
      </c>
    </row>
    <row r="219" spans="1:14" ht="12.75" customHeight="1" x14ac:dyDescent="0.25">
      <c r="A219" s="5" t="s">
        <v>893</v>
      </c>
      <c r="B219" s="5" t="s">
        <v>896</v>
      </c>
      <c r="C219" s="5" t="s">
        <v>895</v>
      </c>
      <c r="D219" s="5" t="s">
        <v>620</v>
      </c>
      <c r="E219" s="5" t="s">
        <v>897</v>
      </c>
      <c r="F219" s="5" t="s">
        <v>894</v>
      </c>
      <c r="G219" s="5">
        <v>2</v>
      </c>
      <c r="H219" s="15">
        <v>1</v>
      </c>
      <c r="I219" s="4"/>
      <c r="J219" s="12">
        <v>100</v>
      </c>
      <c r="K219" s="5">
        <v>2015</v>
      </c>
      <c r="L219" s="5" t="s">
        <v>893</v>
      </c>
      <c r="M219" s="5" t="str">
        <f t="shared" si="3"/>
        <v>N</v>
      </c>
    </row>
    <row r="220" spans="1:14" ht="12.75" customHeight="1" x14ac:dyDescent="0.25">
      <c r="A220" s="5" t="s">
        <v>1242</v>
      </c>
      <c r="B220" s="5" t="s">
        <v>1245</v>
      </c>
      <c r="C220" s="5" t="s">
        <v>1244</v>
      </c>
      <c r="D220" s="5" t="s">
        <v>1038</v>
      </c>
      <c r="E220" s="5" t="s">
        <v>1246</v>
      </c>
      <c r="F220" s="5" t="s">
        <v>1243</v>
      </c>
      <c r="G220" s="5">
        <v>1</v>
      </c>
      <c r="H220" s="15">
        <v>1</v>
      </c>
      <c r="I220" s="4"/>
      <c r="J220" s="12">
        <v>69.7</v>
      </c>
      <c r="K220" s="5">
        <v>2013</v>
      </c>
      <c r="L220" s="5" t="s">
        <v>1242</v>
      </c>
      <c r="M220" s="5" t="str">
        <f t="shared" si="3"/>
        <v>Y</v>
      </c>
      <c r="N220" s="5" t="s">
        <v>2703</v>
      </c>
    </row>
    <row r="221" spans="1:14" ht="12.75" customHeight="1" x14ac:dyDescent="0.25">
      <c r="A221" s="5" t="s">
        <v>898</v>
      </c>
      <c r="B221" s="5" t="s">
        <v>901</v>
      </c>
      <c r="C221" s="5" t="s">
        <v>900</v>
      </c>
      <c r="D221" s="5" t="s">
        <v>620</v>
      </c>
      <c r="E221" s="5" t="s">
        <v>902</v>
      </c>
      <c r="F221" s="5" t="s">
        <v>899</v>
      </c>
      <c r="G221" s="5">
        <v>2</v>
      </c>
      <c r="H221" s="15">
        <v>1</v>
      </c>
      <c r="I221" s="4" t="s">
        <v>3182</v>
      </c>
      <c r="J221" s="12">
        <v>90</v>
      </c>
      <c r="K221" s="5">
        <v>2014</v>
      </c>
      <c r="L221" s="5" t="s">
        <v>898</v>
      </c>
      <c r="M221" s="5" t="str">
        <f t="shared" si="3"/>
        <v>N</v>
      </c>
    </row>
    <row r="222" spans="1:14" ht="12.75" customHeight="1" x14ac:dyDescent="0.25">
      <c r="A222" s="5" t="s">
        <v>903</v>
      </c>
      <c r="B222" s="5" t="s">
        <v>901</v>
      </c>
      <c r="C222" s="5" t="s">
        <v>900</v>
      </c>
      <c r="D222" s="5" t="s">
        <v>620</v>
      </c>
      <c r="E222" s="5" t="s">
        <v>904</v>
      </c>
      <c r="F222" s="5" t="s">
        <v>3180</v>
      </c>
      <c r="G222" s="5">
        <v>2</v>
      </c>
      <c r="H222" s="15">
        <v>3</v>
      </c>
      <c r="I222" s="4" t="s">
        <v>3183</v>
      </c>
      <c r="J222" s="12">
        <v>31</v>
      </c>
      <c r="K222" s="5">
        <v>2017</v>
      </c>
      <c r="L222" s="5" t="s">
        <v>903</v>
      </c>
      <c r="M222" s="5" t="str">
        <f t="shared" si="3"/>
        <v>Y</v>
      </c>
      <c r="N222" s="5" t="s">
        <v>2703</v>
      </c>
    </row>
    <row r="223" spans="1:14" ht="12.75" customHeight="1" x14ac:dyDescent="0.25">
      <c r="A223" s="5" t="s">
        <v>487</v>
      </c>
      <c r="B223" s="5" t="s">
        <v>490</v>
      </c>
      <c r="C223" s="5" t="s">
        <v>489</v>
      </c>
      <c r="D223" s="5" t="s">
        <v>360</v>
      </c>
      <c r="E223" s="5" t="s">
        <v>491</v>
      </c>
      <c r="F223" s="5" t="s">
        <v>488</v>
      </c>
      <c r="G223" s="5">
        <v>2</v>
      </c>
      <c r="H223" s="15">
        <v>1</v>
      </c>
      <c r="I223" s="4"/>
      <c r="J223" s="12">
        <v>75</v>
      </c>
      <c r="K223" s="5">
        <v>2016</v>
      </c>
      <c r="L223" s="5" t="s">
        <v>487</v>
      </c>
      <c r="M223" s="5" t="str">
        <f t="shared" si="3"/>
        <v>N</v>
      </c>
    </row>
    <row r="224" spans="1:14" ht="12.75" customHeight="1" x14ac:dyDescent="0.25">
      <c r="A224" s="5" t="s">
        <v>912</v>
      </c>
      <c r="B224" s="5" t="s">
        <v>910</v>
      </c>
      <c r="C224" s="5" t="s">
        <v>909</v>
      </c>
      <c r="D224" s="5" t="s">
        <v>620</v>
      </c>
      <c r="E224" s="5" t="s">
        <v>914</v>
      </c>
      <c r="F224" s="5" t="s">
        <v>913</v>
      </c>
      <c r="G224" s="5">
        <v>2</v>
      </c>
      <c r="H224" s="15">
        <v>2</v>
      </c>
      <c r="I224" s="4" t="s">
        <v>1901</v>
      </c>
      <c r="J224" s="12">
        <v>80</v>
      </c>
      <c r="K224" s="5">
        <v>2017</v>
      </c>
      <c r="L224" s="5" t="s">
        <v>912</v>
      </c>
      <c r="M224" s="5" t="str">
        <f t="shared" si="3"/>
        <v>N</v>
      </c>
    </row>
    <row r="225" spans="1:14" ht="12.75" customHeight="1" x14ac:dyDescent="0.25">
      <c r="A225" s="5" t="s">
        <v>1250</v>
      </c>
      <c r="B225" s="5" t="s">
        <v>1252</v>
      </c>
      <c r="C225" s="5" t="s">
        <v>1251</v>
      </c>
      <c r="D225" s="5" t="s">
        <v>1038</v>
      </c>
      <c r="E225" s="5" t="s">
        <v>1253</v>
      </c>
      <c r="F225" s="4" t="s">
        <v>3187</v>
      </c>
      <c r="G225" s="5">
        <v>2</v>
      </c>
      <c r="H225" s="15">
        <v>1</v>
      </c>
      <c r="I225" s="4" t="s">
        <v>3189</v>
      </c>
      <c r="J225" s="12">
        <v>93</v>
      </c>
      <c r="K225" s="5">
        <v>2000</v>
      </c>
      <c r="L225" s="5" t="s">
        <v>1250</v>
      </c>
      <c r="M225" s="5" t="str">
        <f t="shared" si="3"/>
        <v>N</v>
      </c>
    </row>
    <row r="226" spans="1:14" ht="12.75" customHeight="1" x14ac:dyDescent="0.25">
      <c r="A226" s="5" t="s">
        <v>492</v>
      </c>
      <c r="B226" s="5" t="s">
        <v>494</v>
      </c>
      <c r="C226" s="5" t="s">
        <v>493</v>
      </c>
      <c r="D226" s="5" t="s">
        <v>360</v>
      </c>
      <c r="E226" s="5" t="s">
        <v>495</v>
      </c>
      <c r="F226" s="5" t="s">
        <v>3188</v>
      </c>
      <c r="G226" s="5">
        <v>3</v>
      </c>
      <c r="H226" s="15">
        <v>1</v>
      </c>
      <c r="I226" s="4"/>
      <c r="J226" s="12">
        <v>86.9</v>
      </c>
      <c r="K226" s="5">
        <v>2012</v>
      </c>
      <c r="L226" s="5" t="s">
        <v>492</v>
      </c>
      <c r="M226" s="5" t="str">
        <f t="shared" si="3"/>
        <v>Y</v>
      </c>
      <c r="N226" s="5" t="s">
        <v>2678</v>
      </c>
    </row>
    <row r="227" spans="1:14" ht="12.75" customHeight="1" x14ac:dyDescent="0.25">
      <c r="A227" s="5" t="s">
        <v>496</v>
      </c>
      <c r="B227" s="5" t="s">
        <v>494</v>
      </c>
      <c r="C227" s="5" t="s">
        <v>493</v>
      </c>
      <c r="D227" s="5" t="s">
        <v>360</v>
      </c>
      <c r="E227" s="5" t="s">
        <v>498</v>
      </c>
      <c r="F227" s="5" t="s">
        <v>497</v>
      </c>
      <c r="G227" s="5">
        <v>4</v>
      </c>
      <c r="H227" s="15">
        <v>1</v>
      </c>
      <c r="I227" s="4" t="s">
        <v>1927</v>
      </c>
      <c r="J227" s="12">
        <v>42.7</v>
      </c>
      <c r="K227" s="5">
        <v>2012</v>
      </c>
      <c r="L227" s="5" t="s">
        <v>496</v>
      </c>
      <c r="M227" s="5" t="str">
        <f t="shared" si="3"/>
        <v>N</v>
      </c>
    </row>
    <row r="228" spans="1:14" ht="12.75" customHeight="1" x14ac:dyDescent="0.25">
      <c r="A228" s="5" t="s">
        <v>499</v>
      </c>
      <c r="B228" s="5" t="s">
        <v>494</v>
      </c>
      <c r="C228" s="5" t="s">
        <v>493</v>
      </c>
      <c r="D228" s="5" t="s">
        <v>360</v>
      </c>
      <c r="E228" s="5" t="s">
        <v>501</v>
      </c>
      <c r="F228" s="5" t="s">
        <v>500</v>
      </c>
      <c r="G228" s="5">
        <v>4</v>
      </c>
      <c r="H228" s="15">
        <v>1</v>
      </c>
      <c r="I228" s="4"/>
      <c r="J228" s="12">
        <v>71.2</v>
      </c>
      <c r="K228" s="5">
        <v>2012</v>
      </c>
      <c r="L228" s="5" t="s">
        <v>499</v>
      </c>
      <c r="M228" s="5" t="str">
        <f t="shared" si="3"/>
        <v>N</v>
      </c>
    </row>
    <row r="229" spans="1:14" ht="12.75" customHeight="1" x14ac:dyDescent="0.25">
      <c r="A229" s="5" t="s">
        <v>502</v>
      </c>
      <c r="B229" s="5" t="s">
        <v>494</v>
      </c>
      <c r="C229" s="5" t="s">
        <v>493</v>
      </c>
      <c r="D229" s="5" t="s">
        <v>360</v>
      </c>
      <c r="E229" s="5" t="s">
        <v>504</v>
      </c>
      <c r="F229" s="5" t="s">
        <v>503</v>
      </c>
      <c r="G229" s="5">
        <v>4</v>
      </c>
      <c r="H229" s="15">
        <v>1</v>
      </c>
      <c r="I229" s="4" t="s">
        <v>1928</v>
      </c>
      <c r="J229" s="12">
        <v>85.7</v>
      </c>
      <c r="K229" s="5">
        <v>2012</v>
      </c>
      <c r="L229" s="5" t="s">
        <v>502</v>
      </c>
      <c r="M229" s="5" t="str">
        <f t="shared" si="3"/>
        <v>Y</v>
      </c>
      <c r="N229" s="5" t="s">
        <v>2678</v>
      </c>
    </row>
    <row r="230" spans="1:14" ht="12.75" customHeight="1" x14ac:dyDescent="0.25">
      <c r="A230" s="5" t="s">
        <v>505</v>
      </c>
      <c r="B230" s="5" t="s">
        <v>494</v>
      </c>
      <c r="C230" s="5" t="s">
        <v>493</v>
      </c>
      <c r="D230" s="5" t="s">
        <v>360</v>
      </c>
      <c r="E230" s="5" t="s">
        <v>507</v>
      </c>
      <c r="F230" s="5" t="s">
        <v>506</v>
      </c>
      <c r="G230" s="5">
        <v>4</v>
      </c>
      <c r="H230" s="15">
        <v>1</v>
      </c>
      <c r="I230" s="4" t="s">
        <v>1929</v>
      </c>
      <c r="J230" s="12">
        <v>25.4</v>
      </c>
      <c r="K230" s="5">
        <v>2012</v>
      </c>
      <c r="L230" s="5" t="s">
        <v>505</v>
      </c>
      <c r="M230" s="5" t="str">
        <f t="shared" si="3"/>
        <v>N</v>
      </c>
    </row>
    <row r="231" spans="1:14" ht="12.75" customHeight="1" x14ac:dyDescent="0.25">
      <c r="A231" s="5" t="s">
        <v>508</v>
      </c>
      <c r="B231" s="5" t="s">
        <v>494</v>
      </c>
      <c r="C231" s="5" t="s">
        <v>493</v>
      </c>
      <c r="D231" s="5" t="s">
        <v>360</v>
      </c>
      <c r="E231" s="5" t="s">
        <v>510</v>
      </c>
      <c r="F231" s="5" t="s">
        <v>509</v>
      </c>
      <c r="G231" s="5">
        <v>4</v>
      </c>
      <c r="H231" s="15">
        <v>1</v>
      </c>
      <c r="I231" s="4"/>
      <c r="J231" s="12">
        <v>39.299999999999997</v>
      </c>
      <c r="K231" s="5">
        <v>2012</v>
      </c>
      <c r="L231" s="5" t="s">
        <v>508</v>
      </c>
      <c r="M231" s="5" t="str">
        <f t="shared" si="3"/>
        <v>N</v>
      </c>
    </row>
    <row r="232" spans="1:14" ht="12.75" customHeight="1" x14ac:dyDescent="0.25">
      <c r="A232" s="5" t="s">
        <v>511</v>
      </c>
      <c r="B232" s="5" t="s">
        <v>494</v>
      </c>
      <c r="C232" s="5" t="s">
        <v>493</v>
      </c>
      <c r="D232" s="5" t="s">
        <v>360</v>
      </c>
      <c r="E232" s="5" t="s">
        <v>513</v>
      </c>
      <c r="F232" s="5" t="s">
        <v>512</v>
      </c>
      <c r="G232" s="5">
        <v>4</v>
      </c>
      <c r="H232" s="15">
        <v>2</v>
      </c>
      <c r="I232" s="4" t="s">
        <v>1930</v>
      </c>
      <c r="J232" s="12">
        <v>62.7</v>
      </c>
      <c r="K232" s="5">
        <v>2012</v>
      </c>
      <c r="L232" s="5" t="s">
        <v>511</v>
      </c>
      <c r="M232" s="5" t="str">
        <f t="shared" si="3"/>
        <v>N</v>
      </c>
    </row>
    <row r="233" spans="1:14" ht="12.75" customHeight="1" x14ac:dyDescent="0.25">
      <c r="A233" s="5" t="s">
        <v>514</v>
      </c>
      <c r="B233" s="5" t="s">
        <v>494</v>
      </c>
      <c r="C233" s="5" t="s">
        <v>493</v>
      </c>
      <c r="D233" s="5" t="s">
        <v>360</v>
      </c>
      <c r="E233" s="5" t="s">
        <v>516</v>
      </c>
      <c r="F233" s="5" t="s">
        <v>515</v>
      </c>
      <c r="G233" s="5">
        <v>4</v>
      </c>
      <c r="H233" s="15">
        <v>2</v>
      </c>
      <c r="I233" s="4" t="s">
        <v>1931</v>
      </c>
      <c r="J233" s="12">
        <v>68.7</v>
      </c>
      <c r="K233" s="5">
        <v>2012</v>
      </c>
      <c r="L233" s="5" t="s">
        <v>514</v>
      </c>
      <c r="M233" s="5" t="str">
        <f t="shared" si="3"/>
        <v>N</v>
      </c>
    </row>
    <row r="234" spans="1:14" ht="12.75" customHeight="1" x14ac:dyDescent="0.25">
      <c r="A234" s="5" t="s">
        <v>517</v>
      </c>
      <c r="B234" s="5" t="s">
        <v>494</v>
      </c>
      <c r="C234" s="5" t="s">
        <v>493</v>
      </c>
      <c r="D234" s="5" t="s">
        <v>360</v>
      </c>
      <c r="E234" s="5" t="s">
        <v>519</v>
      </c>
      <c r="F234" s="5" t="s">
        <v>518</v>
      </c>
      <c r="G234" s="5">
        <v>4</v>
      </c>
      <c r="H234" s="15">
        <v>1</v>
      </c>
      <c r="I234" s="4"/>
      <c r="J234" s="12">
        <v>86.5</v>
      </c>
      <c r="K234" s="5">
        <v>2012</v>
      </c>
      <c r="L234" s="5" t="s">
        <v>517</v>
      </c>
      <c r="M234" s="5" t="str">
        <f t="shared" si="3"/>
        <v>Y</v>
      </c>
      <c r="N234" s="5" t="s">
        <v>2678</v>
      </c>
    </row>
    <row r="235" spans="1:14" ht="12.75" customHeight="1" x14ac:dyDescent="0.25">
      <c r="A235" s="5" t="s">
        <v>520</v>
      </c>
      <c r="B235" s="5" t="s">
        <v>494</v>
      </c>
      <c r="C235" s="5" t="s">
        <v>493</v>
      </c>
      <c r="D235" s="5" t="s">
        <v>360</v>
      </c>
      <c r="E235" s="5" t="s">
        <v>522</v>
      </c>
      <c r="F235" s="5" t="s">
        <v>521</v>
      </c>
      <c r="G235" s="5">
        <v>4</v>
      </c>
      <c r="H235" s="15">
        <v>1</v>
      </c>
      <c r="I235" s="4" t="s">
        <v>1932</v>
      </c>
      <c r="J235" s="12">
        <v>81.099999999999994</v>
      </c>
      <c r="K235" s="5">
        <v>2012</v>
      </c>
      <c r="L235" s="5" t="s">
        <v>520</v>
      </c>
      <c r="M235" s="5" t="str">
        <f t="shared" si="3"/>
        <v>Y</v>
      </c>
      <c r="N235" s="5" t="s">
        <v>2678</v>
      </c>
    </row>
    <row r="236" spans="1:14" ht="12.75" customHeight="1" x14ac:dyDescent="0.25">
      <c r="A236" s="5" t="s">
        <v>226</v>
      </c>
      <c r="B236" s="5" t="s">
        <v>229</v>
      </c>
      <c r="C236" s="5" t="s">
        <v>228</v>
      </c>
      <c r="D236" s="5" t="s">
        <v>35</v>
      </c>
      <c r="E236" s="5" t="s">
        <v>230</v>
      </c>
      <c r="F236" s="5" t="s">
        <v>227</v>
      </c>
      <c r="G236" s="5">
        <v>2</v>
      </c>
      <c r="H236" s="15">
        <v>2</v>
      </c>
      <c r="I236" s="4" t="s">
        <v>1935</v>
      </c>
      <c r="J236" s="12">
        <v>40</v>
      </c>
      <c r="K236" s="5">
        <v>2010</v>
      </c>
      <c r="L236" s="5" t="s">
        <v>226</v>
      </c>
      <c r="M236" s="5" t="str">
        <f t="shared" si="3"/>
        <v>Y</v>
      </c>
      <c r="N236" s="5" t="s">
        <v>2703</v>
      </c>
    </row>
    <row r="237" spans="1:14" ht="12.75" customHeight="1" x14ac:dyDescent="0.25">
      <c r="A237" s="5" t="s">
        <v>915</v>
      </c>
      <c r="B237" s="5" t="s">
        <v>918</v>
      </c>
      <c r="C237" s="5" t="s">
        <v>917</v>
      </c>
      <c r="D237" s="5" t="s">
        <v>620</v>
      </c>
      <c r="E237" s="5" t="s">
        <v>919</v>
      </c>
      <c r="F237" s="5" t="s">
        <v>916</v>
      </c>
      <c r="G237" s="5">
        <v>2</v>
      </c>
      <c r="H237" s="15">
        <v>1</v>
      </c>
      <c r="I237" s="4"/>
      <c r="J237" s="12">
        <v>82</v>
      </c>
      <c r="K237" s="5">
        <v>2012</v>
      </c>
      <c r="L237" s="5" t="s">
        <v>915</v>
      </c>
      <c r="M237" s="5" t="str">
        <f t="shared" si="3"/>
        <v>N</v>
      </c>
    </row>
    <row r="238" spans="1:14" ht="12.75" customHeight="1" x14ac:dyDescent="0.25">
      <c r="A238" s="5" t="s">
        <v>920</v>
      </c>
      <c r="B238" s="5" t="s">
        <v>918</v>
      </c>
      <c r="C238" s="5" t="s">
        <v>917</v>
      </c>
      <c r="D238" s="5" t="s">
        <v>620</v>
      </c>
      <c r="E238" s="5" t="s">
        <v>922</v>
      </c>
      <c r="F238" s="5" t="s">
        <v>921</v>
      </c>
      <c r="G238" s="5">
        <v>2</v>
      </c>
      <c r="H238" s="15">
        <v>1</v>
      </c>
      <c r="I238" s="4"/>
      <c r="J238" s="12">
        <v>23.65</v>
      </c>
      <c r="K238" s="5">
        <v>2012</v>
      </c>
      <c r="L238" s="5" t="s">
        <v>920</v>
      </c>
      <c r="M238" s="5" t="str">
        <f t="shared" si="3"/>
        <v>Y</v>
      </c>
      <c r="N238" s="5" t="s">
        <v>2678</v>
      </c>
    </row>
    <row r="239" spans="1:14" ht="12.75" customHeight="1" x14ac:dyDescent="0.25">
      <c r="A239" s="5" t="s">
        <v>934</v>
      </c>
      <c r="B239" s="5" t="s">
        <v>3</v>
      </c>
      <c r="C239" s="5" t="s">
        <v>924</v>
      </c>
      <c r="D239" s="5" t="s">
        <v>620</v>
      </c>
      <c r="E239" s="5" t="s">
        <v>936</v>
      </c>
      <c r="F239" s="5" t="s">
        <v>935</v>
      </c>
      <c r="G239" s="5">
        <v>2</v>
      </c>
      <c r="H239" s="15">
        <v>2</v>
      </c>
      <c r="I239" s="4" t="s">
        <v>1939</v>
      </c>
      <c r="J239" s="12">
        <v>40</v>
      </c>
      <c r="K239" s="5">
        <v>2012</v>
      </c>
      <c r="L239" s="5" t="s">
        <v>934</v>
      </c>
      <c r="M239" s="5" t="str">
        <f t="shared" si="3"/>
        <v>N</v>
      </c>
    </row>
    <row r="240" spans="1:14" ht="12.75" customHeight="1" x14ac:dyDescent="0.25">
      <c r="A240" s="5" t="s">
        <v>239</v>
      </c>
      <c r="B240" s="5" t="s">
        <v>242</v>
      </c>
      <c r="C240" s="5" t="s">
        <v>241</v>
      </c>
      <c r="D240" s="5" t="s">
        <v>35</v>
      </c>
      <c r="E240" s="5" t="s">
        <v>243</v>
      </c>
      <c r="F240" s="5" t="s">
        <v>240</v>
      </c>
      <c r="G240" s="5">
        <v>2</v>
      </c>
      <c r="H240" s="15">
        <v>2</v>
      </c>
      <c r="I240" s="4" t="s">
        <v>1940</v>
      </c>
      <c r="J240" s="12">
        <v>100</v>
      </c>
      <c r="K240" s="5">
        <v>2013</v>
      </c>
      <c r="L240" s="5" t="s">
        <v>239</v>
      </c>
      <c r="M240" s="5" t="str">
        <f t="shared" si="3"/>
        <v>N</v>
      </c>
    </row>
    <row r="241" spans="1:14" ht="12.75" customHeight="1" x14ac:dyDescent="0.25">
      <c r="A241" s="5" t="s">
        <v>943</v>
      </c>
      <c r="B241" s="5" t="s">
        <v>21</v>
      </c>
      <c r="C241" s="5" t="s">
        <v>939</v>
      </c>
      <c r="D241" s="5" t="s">
        <v>620</v>
      </c>
      <c r="E241" s="5" t="s">
        <v>945</v>
      </c>
      <c r="F241" s="5" t="s">
        <v>944</v>
      </c>
      <c r="G241" s="5">
        <v>3</v>
      </c>
      <c r="H241" s="15">
        <v>3</v>
      </c>
      <c r="I241" s="4" t="s">
        <v>1944</v>
      </c>
      <c r="J241" s="12">
        <v>25</v>
      </c>
      <c r="K241" s="5">
        <v>2010</v>
      </c>
      <c r="L241" s="5" t="s">
        <v>943</v>
      </c>
      <c r="M241" s="5" t="str">
        <f t="shared" si="3"/>
        <v>Y</v>
      </c>
      <c r="N241" s="5" t="s">
        <v>2678</v>
      </c>
    </row>
    <row r="242" spans="1:14" ht="12.75" customHeight="1" x14ac:dyDescent="0.25">
      <c r="A242" s="5" t="s">
        <v>257</v>
      </c>
      <c r="B242" s="5" t="s">
        <v>260</v>
      </c>
      <c r="C242" s="5" t="s">
        <v>259</v>
      </c>
      <c r="D242" s="5" t="s">
        <v>35</v>
      </c>
      <c r="E242" s="5" t="s">
        <v>1581</v>
      </c>
      <c r="F242" s="5" t="s">
        <v>258</v>
      </c>
      <c r="G242" s="5">
        <v>2</v>
      </c>
      <c r="H242" s="15">
        <v>1</v>
      </c>
      <c r="I242" s="4"/>
      <c r="J242" s="12">
        <v>83.5</v>
      </c>
      <c r="K242" s="5">
        <v>2010</v>
      </c>
      <c r="L242" s="5" t="s">
        <v>257</v>
      </c>
      <c r="M242" s="5" t="str">
        <f t="shared" si="3"/>
        <v>Y</v>
      </c>
      <c r="N242" s="5" t="s">
        <v>2678</v>
      </c>
    </row>
    <row r="243" spans="1:14" ht="12.75" customHeight="1" x14ac:dyDescent="0.25">
      <c r="A243" s="5" t="s">
        <v>264</v>
      </c>
      <c r="B243" s="5" t="s">
        <v>260</v>
      </c>
      <c r="C243" s="5" t="s">
        <v>259</v>
      </c>
      <c r="D243" s="5" t="s">
        <v>35</v>
      </c>
      <c r="E243" s="5" t="s">
        <v>1582</v>
      </c>
      <c r="F243" s="5" t="s">
        <v>265</v>
      </c>
      <c r="G243" s="5">
        <v>2</v>
      </c>
      <c r="H243" s="15">
        <v>1</v>
      </c>
      <c r="I243" s="4"/>
      <c r="J243" s="12">
        <v>74.8</v>
      </c>
      <c r="K243" s="5">
        <v>2010</v>
      </c>
      <c r="L243" s="5" t="s">
        <v>264</v>
      </c>
      <c r="M243" s="5" t="str">
        <f t="shared" si="3"/>
        <v>Y</v>
      </c>
      <c r="N243" s="5" t="s">
        <v>2678</v>
      </c>
    </row>
    <row r="244" spans="1:14" ht="12.75" customHeight="1" x14ac:dyDescent="0.25">
      <c r="A244" s="5" t="s">
        <v>946</v>
      </c>
      <c r="B244" s="5" t="s">
        <v>949</v>
      </c>
      <c r="C244" s="5" t="s">
        <v>948</v>
      </c>
      <c r="D244" s="5" t="s">
        <v>620</v>
      </c>
      <c r="E244" s="5" t="s">
        <v>950</v>
      </c>
      <c r="F244" s="5" t="s">
        <v>947</v>
      </c>
      <c r="G244" s="5">
        <v>2</v>
      </c>
      <c r="H244" s="15">
        <v>1</v>
      </c>
      <c r="I244" s="4"/>
      <c r="J244" s="12">
        <v>63.26</v>
      </c>
      <c r="K244" s="5">
        <v>2016</v>
      </c>
      <c r="L244" s="5" t="s">
        <v>946</v>
      </c>
      <c r="M244" s="5" t="str">
        <f t="shared" si="3"/>
        <v>N</v>
      </c>
    </row>
    <row r="245" spans="1:14" ht="12.75" customHeight="1" x14ac:dyDescent="0.25">
      <c r="A245" s="5" t="s">
        <v>1258</v>
      </c>
      <c r="B245" s="5" t="s">
        <v>1257</v>
      </c>
      <c r="C245" s="5" t="s">
        <v>1256</v>
      </c>
      <c r="D245" s="5" t="s">
        <v>1038</v>
      </c>
      <c r="E245" s="5" t="s">
        <v>1260</v>
      </c>
      <c r="F245" s="5" t="s">
        <v>1259</v>
      </c>
      <c r="G245" s="5">
        <v>2</v>
      </c>
      <c r="H245" s="15">
        <v>1</v>
      </c>
      <c r="I245" s="4"/>
      <c r="J245" s="12">
        <v>89.99</v>
      </c>
      <c r="K245" s="5">
        <v>2010</v>
      </c>
      <c r="L245" s="5" t="s">
        <v>1258</v>
      </c>
      <c r="M245" s="5" t="str">
        <f t="shared" si="3"/>
        <v>N</v>
      </c>
    </row>
    <row r="246" spans="1:14" ht="12.75" customHeight="1" x14ac:dyDescent="0.25">
      <c r="A246" s="5" t="s">
        <v>1261</v>
      </c>
      <c r="B246" s="5" t="s">
        <v>1257</v>
      </c>
      <c r="C246" s="5" t="s">
        <v>1256</v>
      </c>
      <c r="D246" s="5" t="s">
        <v>1038</v>
      </c>
      <c r="E246" s="5" t="s">
        <v>1263</v>
      </c>
      <c r="F246" s="5" t="s">
        <v>1262</v>
      </c>
      <c r="G246" s="5">
        <v>2</v>
      </c>
      <c r="H246" s="15">
        <v>1</v>
      </c>
      <c r="I246" s="4"/>
      <c r="J246" s="12">
        <v>58.2</v>
      </c>
      <c r="K246" s="5">
        <v>2010</v>
      </c>
      <c r="L246" s="5" t="s">
        <v>1261</v>
      </c>
      <c r="M246" s="5" t="str">
        <f t="shared" si="3"/>
        <v>Y</v>
      </c>
      <c r="N246" s="5" t="s">
        <v>2703</v>
      </c>
    </row>
    <row r="247" spans="1:14" ht="12.75" customHeight="1" x14ac:dyDescent="0.25">
      <c r="A247" s="5" t="s">
        <v>951</v>
      </c>
      <c r="B247" s="5" t="s">
        <v>954</v>
      </c>
      <c r="C247" s="5" t="s">
        <v>953</v>
      </c>
      <c r="D247" s="5" t="s">
        <v>620</v>
      </c>
      <c r="E247" s="5" t="s">
        <v>955</v>
      </c>
      <c r="F247" s="5" t="s">
        <v>952</v>
      </c>
      <c r="G247" s="5">
        <v>2</v>
      </c>
      <c r="H247" s="15">
        <v>1</v>
      </c>
      <c r="I247" s="4"/>
      <c r="J247" s="12">
        <v>95</v>
      </c>
      <c r="K247" s="5">
        <v>2014</v>
      </c>
      <c r="L247" s="5" t="s">
        <v>951</v>
      </c>
      <c r="M247" s="5" t="str">
        <f t="shared" si="3"/>
        <v>N</v>
      </c>
    </row>
    <row r="248" spans="1:14" ht="12.75" customHeight="1" x14ac:dyDescent="0.25">
      <c r="A248" s="5" t="s">
        <v>956</v>
      </c>
      <c r="B248" s="5" t="s">
        <v>954</v>
      </c>
      <c r="C248" s="5" t="s">
        <v>953</v>
      </c>
      <c r="D248" s="5" t="s">
        <v>620</v>
      </c>
      <c r="E248" s="5" t="s">
        <v>958</v>
      </c>
      <c r="F248" s="5" t="s">
        <v>957</v>
      </c>
      <c r="G248" s="5">
        <v>2</v>
      </c>
      <c r="H248" s="15">
        <v>1</v>
      </c>
      <c r="I248" s="4"/>
      <c r="J248" s="12">
        <v>100</v>
      </c>
      <c r="K248" s="5">
        <v>2016</v>
      </c>
      <c r="L248" s="5" t="s">
        <v>956</v>
      </c>
      <c r="M248" s="5" t="str">
        <f t="shared" si="3"/>
        <v>N</v>
      </c>
    </row>
    <row r="249" spans="1:14" ht="12.75" customHeight="1" x14ac:dyDescent="0.25">
      <c r="A249" s="5" t="s">
        <v>276</v>
      </c>
      <c r="B249" s="5" t="s">
        <v>274</v>
      </c>
      <c r="C249" s="5" t="s">
        <v>273</v>
      </c>
      <c r="D249" s="5" t="s">
        <v>35</v>
      </c>
      <c r="E249" s="5" t="s">
        <v>278</v>
      </c>
      <c r="F249" s="5" t="s">
        <v>277</v>
      </c>
      <c r="G249" s="5">
        <v>2</v>
      </c>
      <c r="H249" s="15">
        <v>1</v>
      </c>
      <c r="I249" s="4"/>
      <c r="J249" s="12">
        <v>100</v>
      </c>
      <c r="K249" s="5">
        <v>2015</v>
      </c>
      <c r="L249" s="5" t="s">
        <v>276</v>
      </c>
      <c r="M249" s="5" t="str">
        <f t="shared" si="3"/>
        <v>N</v>
      </c>
    </row>
    <row r="250" spans="1:14" ht="12.75" customHeight="1" x14ac:dyDescent="0.25">
      <c r="A250" s="5" t="s">
        <v>279</v>
      </c>
      <c r="B250" s="5" t="s">
        <v>282</v>
      </c>
      <c r="C250" s="5" t="s">
        <v>281</v>
      </c>
      <c r="D250" s="5" t="s">
        <v>35</v>
      </c>
      <c r="E250" s="5" t="s">
        <v>283</v>
      </c>
      <c r="F250" s="5" t="s">
        <v>280</v>
      </c>
      <c r="G250" s="5">
        <v>1</v>
      </c>
      <c r="H250" s="15">
        <v>1</v>
      </c>
      <c r="I250" s="4" t="s">
        <v>1948</v>
      </c>
      <c r="J250" s="12">
        <v>100</v>
      </c>
      <c r="K250" s="5">
        <v>2015</v>
      </c>
      <c r="L250" s="5" t="s">
        <v>279</v>
      </c>
      <c r="M250" s="5" t="str">
        <f t="shared" si="3"/>
        <v>N</v>
      </c>
    </row>
    <row r="251" spans="1:14" ht="12.75" customHeight="1" x14ac:dyDescent="0.25">
      <c r="A251" s="5" t="s">
        <v>1268</v>
      </c>
      <c r="B251" s="5" t="s">
        <v>1271</v>
      </c>
      <c r="C251" s="5" t="s">
        <v>1270</v>
      </c>
      <c r="D251" s="5" t="s">
        <v>1038</v>
      </c>
      <c r="E251" s="5" t="s">
        <v>1272</v>
      </c>
      <c r="F251" s="5" t="s">
        <v>3301</v>
      </c>
      <c r="G251" s="5">
        <v>1</v>
      </c>
      <c r="H251" s="15">
        <v>1</v>
      </c>
      <c r="I251" s="4" t="s">
        <v>3302</v>
      </c>
      <c r="J251" s="12">
        <v>100</v>
      </c>
      <c r="K251" s="5">
        <v>2014</v>
      </c>
      <c r="L251" s="5" t="s">
        <v>1268</v>
      </c>
      <c r="M251" s="5" t="str">
        <f t="shared" si="3"/>
        <v>N</v>
      </c>
    </row>
    <row r="252" spans="1:14" ht="12.75" customHeight="1" x14ac:dyDescent="0.25">
      <c r="A252" s="5" t="s">
        <v>1273</v>
      </c>
      <c r="B252" s="5" t="s">
        <v>1271</v>
      </c>
      <c r="C252" s="5" t="s">
        <v>1270</v>
      </c>
      <c r="D252" s="5" t="s">
        <v>1038</v>
      </c>
      <c r="E252" s="5" t="s">
        <v>1274</v>
      </c>
      <c r="F252" s="5" t="s">
        <v>3194</v>
      </c>
      <c r="G252" s="5">
        <v>1</v>
      </c>
      <c r="H252" s="15">
        <v>1</v>
      </c>
      <c r="I252" s="4" t="s">
        <v>3195</v>
      </c>
      <c r="J252" s="12">
        <v>100</v>
      </c>
      <c r="K252" s="5">
        <v>2016</v>
      </c>
      <c r="L252" s="5" t="s">
        <v>1273</v>
      </c>
      <c r="M252" s="5" t="str">
        <f t="shared" si="3"/>
        <v>N</v>
      </c>
    </row>
    <row r="253" spans="1:14" ht="12.75" customHeight="1" x14ac:dyDescent="0.25">
      <c r="A253" s="5" t="s">
        <v>533</v>
      </c>
      <c r="B253" s="5" t="s">
        <v>536</v>
      </c>
      <c r="C253" s="5" t="s">
        <v>535</v>
      </c>
      <c r="D253" s="5" t="s">
        <v>360</v>
      </c>
      <c r="E253" s="5" t="s">
        <v>1586</v>
      </c>
      <c r="F253" s="5" t="s">
        <v>534</v>
      </c>
      <c r="G253" s="5">
        <v>1</v>
      </c>
      <c r="H253" s="15">
        <v>1</v>
      </c>
      <c r="I253" s="4" t="s">
        <v>3197</v>
      </c>
      <c r="J253" s="12">
        <v>42</v>
      </c>
      <c r="K253" s="5">
        <v>2012</v>
      </c>
      <c r="L253" s="5" t="s">
        <v>533</v>
      </c>
      <c r="M253" s="5" t="str">
        <f t="shared" si="3"/>
        <v>N</v>
      </c>
    </row>
    <row r="254" spans="1:14" ht="12.75" customHeight="1" x14ac:dyDescent="0.25">
      <c r="A254" s="5" t="s">
        <v>537</v>
      </c>
      <c r="B254" s="5" t="s">
        <v>536</v>
      </c>
      <c r="C254" s="5" t="s">
        <v>535</v>
      </c>
      <c r="D254" s="5" t="s">
        <v>360</v>
      </c>
      <c r="E254" s="5" t="s">
        <v>539</v>
      </c>
      <c r="F254" s="5" t="s">
        <v>538</v>
      </c>
      <c r="G254" s="5">
        <v>2</v>
      </c>
      <c r="H254" s="15">
        <v>1</v>
      </c>
      <c r="I254" s="4"/>
      <c r="J254" s="12">
        <v>29</v>
      </c>
      <c r="K254" s="5" t="s">
        <v>1569</v>
      </c>
      <c r="L254" s="5" t="s">
        <v>537</v>
      </c>
      <c r="M254" s="5" t="str">
        <f t="shared" si="3"/>
        <v>N</v>
      </c>
    </row>
    <row r="255" spans="1:14" ht="12.75" customHeight="1" x14ac:dyDescent="0.25">
      <c r="A255" s="5" t="s">
        <v>284</v>
      </c>
      <c r="B255" s="5" t="s">
        <v>287</v>
      </c>
      <c r="C255" s="5" t="s">
        <v>286</v>
      </c>
      <c r="D255" s="5" t="s">
        <v>35</v>
      </c>
      <c r="E255" s="5" t="s">
        <v>288</v>
      </c>
      <c r="F255" s="5" t="s">
        <v>285</v>
      </c>
      <c r="G255" s="5">
        <v>1</v>
      </c>
      <c r="H255" s="15">
        <v>2</v>
      </c>
      <c r="I255" s="4" t="s">
        <v>1951</v>
      </c>
      <c r="J255" s="12">
        <v>100</v>
      </c>
      <c r="K255" s="5">
        <v>2015</v>
      </c>
      <c r="L255" s="5" t="s">
        <v>284</v>
      </c>
      <c r="M255" s="5" t="str">
        <f t="shared" si="3"/>
        <v>N</v>
      </c>
    </row>
    <row r="256" spans="1:14" ht="12.75" customHeight="1" x14ac:dyDescent="0.25">
      <c r="A256" s="5" t="s">
        <v>540</v>
      </c>
      <c r="B256" s="5" t="s">
        <v>542</v>
      </c>
      <c r="C256" s="5" t="s">
        <v>541</v>
      </c>
      <c r="D256" s="5" t="s">
        <v>360</v>
      </c>
      <c r="E256" s="5" t="s">
        <v>543</v>
      </c>
      <c r="F256" s="5" t="s">
        <v>3198</v>
      </c>
      <c r="G256" s="5">
        <v>3</v>
      </c>
      <c r="H256" s="15">
        <v>2</v>
      </c>
      <c r="I256" s="4" t="s">
        <v>1952</v>
      </c>
      <c r="J256" s="12">
        <v>36</v>
      </c>
      <c r="K256" s="5">
        <v>2004</v>
      </c>
      <c r="L256" s="5" t="s">
        <v>540</v>
      </c>
      <c r="M256" s="5" t="str">
        <f t="shared" si="3"/>
        <v>N</v>
      </c>
    </row>
    <row r="257" spans="1:14" ht="12.75" customHeight="1" x14ac:dyDescent="0.25">
      <c r="A257" s="5" t="s">
        <v>1289</v>
      </c>
      <c r="B257" s="5" t="s">
        <v>1292</v>
      </c>
      <c r="C257" s="5" t="s">
        <v>1291</v>
      </c>
      <c r="D257" s="5" t="s">
        <v>1038</v>
      </c>
      <c r="E257" s="5" t="s">
        <v>1293</v>
      </c>
      <c r="F257" s="5" t="s">
        <v>1290</v>
      </c>
      <c r="G257" s="5">
        <v>2</v>
      </c>
      <c r="H257" s="15">
        <v>1</v>
      </c>
      <c r="I257" s="4"/>
      <c r="J257" s="12">
        <v>100</v>
      </c>
      <c r="K257" s="5">
        <v>2012</v>
      </c>
      <c r="L257" s="5" t="s">
        <v>1289</v>
      </c>
      <c r="M257" s="5" t="str">
        <f t="shared" si="3"/>
        <v>N</v>
      </c>
    </row>
    <row r="258" spans="1:14" ht="12.75" customHeight="1" x14ac:dyDescent="0.25">
      <c r="A258" s="5" t="s">
        <v>544</v>
      </c>
      <c r="B258" s="5" t="s">
        <v>547</v>
      </c>
      <c r="C258" s="5" t="s">
        <v>546</v>
      </c>
      <c r="D258" s="5" t="s">
        <v>360</v>
      </c>
      <c r="E258" s="5" t="s">
        <v>548</v>
      </c>
      <c r="F258" s="5" t="s">
        <v>545</v>
      </c>
      <c r="G258" s="5">
        <v>3</v>
      </c>
      <c r="H258" s="15">
        <v>1</v>
      </c>
      <c r="I258" s="4" t="s">
        <v>3299</v>
      </c>
      <c r="J258" s="12">
        <v>45</v>
      </c>
      <c r="K258" s="5">
        <v>2012</v>
      </c>
      <c r="L258" s="5" t="s">
        <v>544</v>
      </c>
      <c r="M258" s="5" t="str">
        <f t="shared" si="3"/>
        <v>N</v>
      </c>
    </row>
    <row r="259" spans="1:14" ht="12.75" customHeight="1" x14ac:dyDescent="0.25">
      <c r="A259" s="5" t="s">
        <v>299</v>
      </c>
      <c r="B259" s="5" t="s">
        <v>302</v>
      </c>
      <c r="C259" s="5" t="s">
        <v>301</v>
      </c>
      <c r="D259" s="5" t="s">
        <v>35</v>
      </c>
      <c r="E259" s="5" t="s">
        <v>303</v>
      </c>
      <c r="F259" s="5" t="s">
        <v>300</v>
      </c>
      <c r="G259" s="5">
        <v>2</v>
      </c>
      <c r="H259" s="15">
        <v>1</v>
      </c>
      <c r="I259" s="4"/>
      <c r="J259" s="12">
        <v>99</v>
      </c>
      <c r="K259" s="5">
        <v>2014</v>
      </c>
      <c r="L259" s="5" t="s">
        <v>299</v>
      </c>
      <c r="M259" s="5" t="str">
        <f t="shared" si="3"/>
        <v>Y</v>
      </c>
      <c r="N259" s="5" t="s">
        <v>2678</v>
      </c>
    </row>
    <row r="260" spans="1:14" ht="12.75" customHeight="1" x14ac:dyDescent="0.25">
      <c r="A260" s="5" t="s">
        <v>959</v>
      </c>
      <c r="B260" s="5" t="s">
        <v>962</v>
      </c>
      <c r="C260" s="5" t="s">
        <v>961</v>
      </c>
      <c r="D260" s="5" t="s">
        <v>620</v>
      </c>
      <c r="E260" s="5" t="s">
        <v>963</v>
      </c>
      <c r="F260" s="5" t="s">
        <v>960</v>
      </c>
      <c r="G260" s="5">
        <v>1</v>
      </c>
      <c r="H260" s="15">
        <v>1</v>
      </c>
      <c r="I260" s="4"/>
      <c r="J260" s="12">
        <v>60</v>
      </c>
      <c r="K260" s="5">
        <v>2014</v>
      </c>
      <c r="L260" s="5" t="s">
        <v>959</v>
      </c>
      <c r="M260" s="5" t="str">
        <f t="shared" si="3"/>
        <v>N</v>
      </c>
    </row>
    <row r="261" spans="1:14" ht="12.75" customHeight="1" x14ac:dyDescent="0.25">
      <c r="A261" s="5" t="s">
        <v>1297</v>
      </c>
      <c r="B261" s="5" t="s">
        <v>1300</v>
      </c>
      <c r="C261" s="5" t="s">
        <v>1299</v>
      </c>
      <c r="D261" s="5" t="s">
        <v>1038</v>
      </c>
      <c r="E261" s="5" t="s">
        <v>1587</v>
      </c>
      <c r="F261" s="5" t="s">
        <v>1298</v>
      </c>
      <c r="G261" s="5">
        <v>3</v>
      </c>
      <c r="H261" s="15">
        <v>1</v>
      </c>
      <c r="I261" s="4" t="s">
        <v>3299</v>
      </c>
      <c r="J261" s="12">
        <v>68.599999999999994</v>
      </c>
      <c r="K261" s="5">
        <v>2017</v>
      </c>
      <c r="L261" s="5" t="s">
        <v>1297</v>
      </c>
      <c r="M261" s="5" t="str">
        <f t="shared" si="3"/>
        <v>Y</v>
      </c>
      <c r="N261" s="5" t="s">
        <v>2703</v>
      </c>
    </row>
    <row r="262" spans="1:14" ht="12.75" customHeight="1" x14ac:dyDescent="0.25">
      <c r="A262" s="5" t="s">
        <v>964</v>
      </c>
      <c r="B262" s="5" t="s">
        <v>967</v>
      </c>
      <c r="C262" s="5" t="s">
        <v>966</v>
      </c>
      <c r="D262" s="5" t="s">
        <v>620</v>
      </c>
      <c r="E262" s="5" t="s">
        <v>968</v>
      </c>
      <c r="F262" s="5" t="s">
        <v>965</v>
      </c>
      <c r="G262" s="5">
        <v>2</v>
      </c>
      <c r="H262" s="15">
        <v>1</v>
      </c>
      <c r="I262" s="4"/>
      <c r="J262" s="12">
        <v>93</v>
      </c>
      <c r="K262" s="5">
        <v>2016</v>
      </c>
      <c r="L262" s="5" t="s">
        <v>964</v>
      </c>
      <c r="M262" s="5" t="str">
        <f t="shared" si="3"/>
        <v>N</v>
      </c>
    </row>
    <row r="263" spans="1:14" ht="12.75" customHeight="1" x14ac:dyDescent="0.25">
      <c r="A263" s="5" t="s">
        <v>969</v>
      </c>
      <c r="B263" s="5" t="s">
        <v>967</v>
      </c>
      <c r="C263" s="5" t="s">
        <v>966</v>
      </c>
      <c r="D263" s="5" t="s">
        <v>620</v>
      </c>
      <c r="E263" s="5" t="s">
        <v>1589</v>
      </c>
      <c r="F263" s="5" t="s">
        <v>970</v>
      </c>
      <c r="G263" s="5">
        <v>2</v>
      </c>
      <c r="H263" s="15">
        <v>1</v>
      </c>
      <c r="I263" s="4"/>
      <c r="J263" s="12">
        <v>95.4</v>
      </c>
      <c r="K263" s="5">
        <v>2016</v>
      </c>
      <c r="L263" s="5" t="s">
        <v>969</v>
      </c>
      <c r="M263" s="5" t="str">
        <f t="shared" si="3"/>
        <v>N</v>
      </c>
    </row>
    <row r="264" spans="1:14" ht="12.75" customHeight="1" x14ac:dyDescent="0.25">
      <c r="A264" s="5" t="s">
        <v>971</v>
      </c>
      <c r="B264" s="5" t="s">
        <v>967</v>
      </c>
      <c r="C264" s="5" t="s">
        <v>966</v>
      </c>
      <c r="D264" s="5" t="s">
        <v>620</v>
      </c>
      <c r="E264" s="5" t="s">
        <v>973</v>
      </c>
      <c r="F264" s="5" t="s">
        <v>972</v>
      </c>
      <c r="G264" s="5">
        <v>2</v>
      </c>
      <c r="H264" s="15">
        <v>1</v>
      </c>
      <c r="I264" s="4"/>
      <c r="J264" s="12">
        <v>71</v>
      </c>
      <c r="K264" s="5">
        <v>2016</v>
      </c>
      <c r="L264" s="5" t="s">
        <v>971</v>
      </c>
      <c r="M264" s="5" t="str">
        <f t="shared" ref="M264:M326" si="4">IF(OR(AND(D264=$W$15,OR(J264&lt;$W$16,J264&gt;$W$17)),AND(D264=$X$15,OR(J264&lt;$X$16,J264&gt;$X$17)),AND(D264=$Y$15,OR(J264&lt;$Y$16,J264&gt;$Y$17)),AND(D264=$Z$15,OR(J264&lt;$Z$16,J264&gt;$Z$17))),"Y","N")</f>
        <v>N</v>
      </c>
    </row>
    <row r="265" spans="1:14" ht="12.75" customHeight="1" x14ac:dyDescent="0.25">
      <c r="A265" s="5" t="s">
        <v>974</v>
      </c>
      <c r="B265" s="5" t="s">
        <v>967</v>
      </c>
      <c r="C265" s="5" t="s">
        <v>966</v>
      </c>
      <c r="D265" s="5" t="s">
        <v>620</v>
      </c>
      <c r="E265" s="5" t="s">
        <v>976</v>
      </c>
      <c r="F265" s="5" t="s">
        <v>975</v>
      </c>
      <c r="G265" s="5">
        <v>2</v>
      </c>
      <c r="H265" s="15">
        <v>1</v>
      </c>
      <c r="I265" s="4"/>
      <c r="J265" s="12">
        <v>80.7</v>
      </c>
      <c r="K265" s="5">
        <v>2016</v>
      </c>
      <c r="L265" s="5" t="s">
        <v>974</v>
      </c>
      <c r="M265" s="5" t="str">
        <f t="shared" si="4"/>
        <v>N</v>
      </c>
    </row>
    <row r="266" spans="1:14" ht="12.75" customHeight="1" x14ac:dyDescent="0.25">
      <c r="A266" s="5" t="s">
        <v>977</v>
      </c>
      <c r="B266" s="5" t="s">
        <v>967</v>
      </c>
      <c r="C266" s="5" t="s">
        <v>966</v>
      </c>
      <c r="D266" s="5" t="s">
        <v>620</v>
      </c>
      <c r="E266" s="5" t="s">
        <v>979</v>
      </c>
      <c r="F266" s="5" t="s">
        <v>978</v>
      </c>
      <c r="G266" s="5">
        <v>2</v>
      </c>
      <c r="H266" s="15">
        <v>1</v>
      </c>
      <c r="I266" s="4"/>
      <c r="J266" s="12">
        <v>65.599999999999994</v>
      </c>
      <c r="K266" s="5">
        <v>2016</v>
      </c>
      <c r="L266" s="5" t="s">
        <v>977</v>
      </c>
      <c r="M266" s="5" t="str">
        <f t="shared" si="4"/>
        <v>N</v>
      </c>
    </row>
    <row r="267" spans="1:14" ht="12.75" customHeight="1" x14ac:dyDescent="0.25">
      <c r="A267" s="5" t="s">
        <v>980</v>
      </c>
      <c r="B267" s="5" t="s">
        <v>967</v>
      </c>
      <c r="C267" s="5" t="s">
        <v>966</v>
      </c>
      <c r="D267" s="5" t="s">
        <v>620</v>
      </c>
      <c r="E267" s="5" t="s">
        <v>982</v>
      </c>
      <c r="F267" s="5" t="s">
        <v>981</v>
      </c>
      <c r="G267" s="5">
        <v>2</v>
      </c>
      <c r="H267" s="15">
        <v>1</v>
      </c>
      <c r="I267" s="4"/>
      <c r="J267" s="12">
        <v>93.2</v>
      </c>
      <c r="K267" s="5">
        <v>2016</v>
      </c>
      <c r="L267" s="5" t="s">
        <v>980</v>
      </c>
      <c r="M267" s="5" t="str">
        <f t="shared" si="4"/>
        <v>N</v>
      </c>
    </row>
    <row r="268" spans="1:14" ht="12.75" customHeight="1" x14ac:dyDescent="0.25">
      <c r="A268" s="5" t="s">
        <v>310</v>
      </c>
      <c r="B268" s="5" t="s">
        <v>313</v>
      </c>
      <c r="C268" s="5" t="s">
        <v>312</v>
      </c>
      <c r="D268" s="5" t="s">
        <v>35</v>
      </c>
      <c r="E268" s="5" t="s">
        <v>314</v>
      </c>
      <c r="F268" s="5" t="s">
        <v>311</v>
      </c>
      <c r="G268" s="5">
        <v>2</v>
      </c>
      <c r="H268" s="15">
        <v>1</v>
      </c>
      <c r="I268" s="4"/>
      <c r="J268" s="12">
        <v>100</v>
      </c>
      <c r="K268" s="5">
        <v>2013</v>
      </c>
      <c r="L268" s="5" t="s">
        <v>310</v>
      </c>
      <c r="M268" s="5" t="str">
        <f t="shared" si="4"/>
        <v>N</v>
      </c>
    </row>
    <row r="269" spans="1:14" ht="12.75" customHeight="1" x14ac:dyDescent="0.25">
      <c r="A269" s="5" t="s">
        <v>315</v>
      </c>
      <c r="B269" s="5" t="s">
        <v>313</v>
      </c>
      <c r="C269" s="5" t="s">
        <v>312</v>
      </c>
      <c r="D269" s="5" t="s">
        <v>35</v>
      </c>
      <c r="E269" s="5" t="s">
        <v>1590</v>
      </c>
      <c r="F269" s="5" t="s">
        <v>316</v>
      </c>
      <c r="G269" s="5">
        <v>2</v>
      </c>
      <c r="H269" s="15">
        <v>1</v>
      </c>
      <c r="I269" s="4"/>
      <c r="J269" s="12">
        <v>100</v>
      </c>
      <c r="K269" s="5">
        <v>2012</v>
      </c>
      <c r="L269" s="5" t="s">
        <v>315</v>
      </c>
      <c r="M269" s="5" t="str">
        <f t="shared" si="4"/>
        <v>N</v>
      </c>
    </row>
    <row r="270" spans="1:14" ht="12.75" customHeight="1" x14ac:dyDescent="0.25">
      <c r="A270" s="5" t="s">
        <v>562</v>
      </c>
      <c r="B270" s="5" t="s">
        <v>565</v>
      </c>
      <c r="C270" s="5" t="s">
        <v>564</v>
      </c>
      <c r="D270" s="5" t="s">
        <v>360</v>
      </c>
      <c r="E270" s="5" t="s">
        <v>1591</v>
      </c>
      <c r="F270" s="5" t="s">
        <v>563</v>
      </c>
      <c r="G270" s="5">
        <v>2</v>
      </c>
      <c r="H270" s="15">
        <v>1</v>
      </c>
      <c r="I270" s="4" t="s">
        <v>3205</v>
      </c>
      <c r="J270" s="12">
        <v>94.58</v>
      </c>
      <c r="K270" s="5">
        <v>2014</v>
      </c>
      <c r="L270" s="5" t="s">
        <v>562</v>
      </c>
      <c r="M270" s="5" t="str">
        <f t="shared" si="4"/>
        <v>Y</v>
      </c>
      <c r="N270" s="5" t="s">
        <v>2678</v>
      </c>
    </row>
    <row r="271" spans="1:14" ht="12.75" customHeight="1" x14ac:dyDescent="0.25">
      <c r="A271" s="5" t="s">
        <v>566</v>
      </c>
      <c r="B271" s="5" t="s">
        <v>565</v>
      </c>
      <c r="C271" s="5" t="s">
        <v>564</v>
      </c>
      <c r="D271" s="5" t="s">
        <v>360</v>
      </c>
      <c r="E271" s="5" t="s">
        <v>567</v>
      </c>
      <c r="F271" s="5" t="s">
        <v>3207</v>
      </c>
      <c r="G271" s="5">
        <v>2</v>
      </c>
      <c r="H271" s="15">
        <v>1</v>
      </c>
      <c r="I271" s="4" t="s">
        <v>3206</v>
      </c>
      <c r="J271" s="12">
        <v>31.57</v>
      </c>
      <c r="K271" s="5">
        <v>2010</v>
      </c>
      <c r="L271" s="5" t="s">
        <v>566</v>
      </c>
      <c r="M271" s="5" t="str">
        <f t="shared" si="4"/>
        <v>N</v>
      </c>
    </row>
    <row r="272" spans="1:14" ht="12.75" customHeight="1" x14ac:dyDescent="0.25">
      <c r="A272" s="5" t="s">
        <v>1311</v>
      </c>
      <c r="B272" s="5" t="s">
        <v>1314</v>
      </c>
      <c r="C272" s="5" t="s">
        <v>1313</v>
      </c>
      <c r="D272" s="5" t="s">
        <v>1038</v>
      </c>
      <c r="E272" s="5" t="s">
        <v>1315</v>
      </c>
      <c r="F272" s="5" t="s">
        <v>1312</v>
      </c>
      <c r="G272" s="5">
        <v>1</v>
      </c>
      <c r="H272" s="15">
        <v>1</v>
      </c>
      <c r="I272" s="4" t="s">
        <v>1959</v>
      </c>
      <c r="J272" s="12">
        <v>100</v>
      </c>
      <c r="K272" s="5">
        <v>2015</v>
      </c>
      <c r="L272" s="5" t="s">
        <v>1311</v>
      </c>
      <c r="M272" s="5" t="str">
        <f t="shared" si="4"/>
        <v>N</v>
      </c>
    </row>
    <row r="273" spans="1:14" ht="12.75" customHeight="1" x14ac:dyDescent="0.25">
      <c r="A273" s="5" t="s">
        <v>578</v>
      </c>
      <c r="B273" s="5" t="s">
        <v>581</v>
      </c>
      <c r="C273" s="5" t="s">
        <v>580</v>
      </c>
      <c r="D273" s="5" t="s">
        <v>360</v>
      </c>
      <c r="E273" s="5" t="s">
        <v>582</v>
      </c>
      <c r="F273" s="5" t="s">
        <v>579</v>
      </c>
      <c r="G273" s="5">
        <v>2</v>
      </c>
      <c r="H273" s="15">
        <v>2</v>
      </c>
      <c r="I273" s="4" t="s">
        <v>1960</v>
      </c>
      <c r="J273" s="12">
        <v>64</v>
      </c>
      <c r="K273" s="5">
        <v>2014</v>
      </c>
      <c r="L273" s="5" t="s">
        <v>578</v>
      </c>
      <c r="M273" s="5" t="str">
        <f t="shared" si="4"/>
        <v>N</v>
      </c>
    </row>
    <row r="274" spans="1:14" ht="12.75" customHeight="1" x14ac:dyDescent="0.25">
      <c r="A274" s="5" t="s">
        <v>1320</v>
      </c>
      <c r="B274" s="5" t="s">
        <v>1319</v>
      </c>
      <c r="C274" s="5" t="s">
        <v>1318</v>
      </c>
      <c r="D274" s="5" t="s">
        <v>1038</v>
      </c>
      <c r="E274" s="5" t="s">
        <v>1322</v>
      </c>
      <c r="F274" s="5" t="s">
        <v>1321</v>
      </c>
      <c r="G274" s="5">
        <v>1</v>
      </c>
      <c r="H274" s="15">
        <v>1</v>
      </c>
      <c r="I274" s="4"/>
      <c r="J274" s="12">
        <v>40</v>
      </c>
      <c r="K274" s="5">
        <v>2012</v>
      </c>
      <c r="L274" s="5" t="s">
        <v>1320</v>
      </c>
      <c r="M274" s="5" t="str">
        <f t="shared" si="4"/>
        <v>Y</v>
      </c>
      <c r="N274" s="4" t="s">
        <v>2703</v>
      </c>
    </row>
    <row r="275" spans="1:14" ht="12.75" customHeight="1" x14ac:dyDescent="0.25">
      <c r="A275" s="5" t="s">
        <v>992</v>
      </c>
      <c r="B275" s="5" t="s">
        <v>5</v>
      </c>
      <c r="C275" s="5" t="s">
        <v>990</v>
      </c>
      <c r="D275" s="5" t="s">
        <v>620</v>
      </c>
      <c r="E275" s="5" t="s">
        <v>994</v>
      </c>
      <c r="F275" s="5" t="s">
        <v>993</v>
      </c>
      <c r="G275" s="5">
        <v>1</v>
      </c>
      <c r="H275" s="15">
        <v>2</v>
      </c>
      <c r="I275" s="4" t="s">
        <v>3208</v>
      </c>
      <c r="J275" s="12">
        <v>61</v>
      </c>
      <c r="K275" s="5">
        <v>2012</v>
      </c>
      <c r="L275" s="5" t="s">
        <v>992</v>
      </c>
      <c r="M275" s="5" t="str">
        <f t="shared" si="4"/>
        <v>N</v>
      </c>
    </row>
    <row r="276" spans="1:14" ht="12.75" customHeight="1" x14ac:dyDescent="0.25">
      <c r="A276" s="5" t="s">
        <v>1335</v>
      </c>
      <c r="B276" s="5" t="s">
        <v>1338</v>
      </c>
      <c r="C276" s="5" t="s">
        <v>1337</v>
      </c>
      <c r="D276" s="5" t="s">
        <v>1038</v>
      </c>
      <c r="E276" s="5" t="s">
        <v>1339</v>
      </c>
      <c r="F276" s="5" t="s">
        <v>1336</v>
      </c>
      <c r="G276" s="5">
        <v>1</v>
      </c>
      <c r="H276" s="15">
        <v>1</v>
      </c>
      <c r="I276" s="4"/>
      <c r="J276" s="12">
        <v>80</v>
      </c>
      <c r="K276" s="5" t="s">
        <v>1569</v>
      </c>
      <c r="L276" s="5" t="s">
        <v>1335</v>
      </c>
      <c r="M276" s="5" t="str">
        <f t="shared" si="4"/>
        <v>N</v>
      </c>
    </row>
    <row r="277" spans="1:14" ht="12.75" customHeight="1" x14ac:dyDescent="0.25">
      <c r="A277" s="5" t="s">
        <v>1002</v>
      </c>
      <c r="B277" s="5" t="s">
        <v>1000</v>
      </c>
      <c r="C277" s="5" t="s">
        <v>999</v>
      </c>
      <c r="D277" s="5" t="s">
        <v>620</v>
      </c>
      <c r="E277" s="5" t="s">
        <v>1004</v>
      </c>
      <c r="F277" s="5" t="s">
        <v>1003</v>
      </c>
      <c r="G277" s="5">
        <v>2</v>
      </c>
      <c r="H277" s="15">
        <v>1</v>
      </c>
      <c r="I277" s="4"/>
      <c r="J277" s="12">
        <v>100</v>
      </c>
      <c r="K277" s="5">
        <v>2012</v>
      </c>
      <c r="L277" s="5" t="s">
        <v>1002</v>
      </c>
      <c r="M277" s="5" t="str">
        <f t="shared" si="4"/>
        <v>N</v>
      </c>
    </row>
    <row r="278" spans="1:14" ht="12.75" customHeight="1" x14ac:dyDescent="0.25">
      <c r="A278" s="5" t="s">
        <v>324</v>
      </c>
      <c r="B278" s="5" t="s">
        <v>327</v>
      </c>
      <c r="C278" s="5" t="s">
        <v>326</v>
      </c>
      <c r="D278" s="5" t="s">
        <v>35</v>
      </c>
      <c r="E278" s="5" t="s">
        <v>328</v>
      </c>
      <c r="F278" s="5" t="s">
        <v>325</v>
      </c>
      <c r="G278" s="5">
        <v>1</v>
      </c>
      <c r="H278" s="15">
        <v>2</v>
      </c>
      <c r="I278" s="4" t="s">
        <v>1962</v>
      </c>
      <c r="J278" s="12">
        <v>100</v>
      </c>
      <c r="K278" s="5">
        <v>2015</v>
      </c>
      <c r="L278" s="5" t="s">
        <v>324</v>
      </c>
      <c r="M278" s="5" t="str">
        <f t="shared" si="4"/>
        <v>N</v>
      </c>
    </row>
    <row r="279" spans="1:14" ht="12.75" customHeight="1" x14ac:dyDescent="0.25">
      <c r="A279" s="5" t="s">
        <v>332</v>
      </c>
      <c r="B279" s="5" t="s">
        <v>335</v>
      </c>
      <c r="C279" s="5" t="s">
        <v>334</v>
      </c>
      <c r="D279" s="5" t="s">
        <v>35</v>
      </c>
      <c r="E279" s="5" t="s">
        <v>336</v>
      </c>
      <c r="F279" s="5" t="s">
        <v>333</v>
      </c>
      <c r="G279" s="5">
        <v>2</v>
      </c>
      <c r="H279" s="15">
        <v>1</v>
      </c>
      <c r="I279" s="4" t="s">
        <v>3210</v>
      </c>
      <c r="J279" s="12">
        <v>99</v>
      </c>
      <c r="K279" s="5">
        <v>2012</v>
      </c>
      <c r="L279" s="5" t="s">
        <v>332</v>
      </c>
      <c r="M279" s="5" t="str">
        <f t="shared" si="4"/>
        <v>Y</v>
      </c>
      <c r="N279" s="5" t="s">
        <v>2703</v>
      </c>
    </row>
    <row r="280" spans="1:14" ht="12.75" customHeight="1" x14ac:dyDescent="0.25">
      <c r="A280" s="5" t="s">
        <v>337</v>
      </c>
      <c r="B280" s="5" t="s">
        <v>335</v>
      </c>
      <c r="C280" s="5" t="s">
        <v>334</v>
      </c>
      <c r="D280" s="5" t="s">
        <v>35</v>
      </c>
      <c r="E280" s="5" t="s">
        <v>339</v>
      </c>
      <c r="F280" s="5" t="s">
        <v>338</v>
      </c>
      <c r="G280" s="5">
        <v>3</v>
      </c>
      <c r="H280" s="15">
        <v>1</v>
      </c>
      <c r="I280" s="4"/>
      <c r="J280" s="12">
        <v>100</v>
      </c>
      <c r="K280" s="5">
        <v>2015</v>
      </c>
      <c r="L280" s="5" t="s">
        <v>337</v>
      </c>
      <c r="M280" s="5" t="str">
        <f t="shared" si="4"/>
        <v>N</v>
      </c>
    </row>
    <row r="281" spans="1:14" ht="12.75" customHeight="1" x14ac:dyDescent="0.25">
      <c r="A281" s="5" t="s">
        <v>348</v>
      </c>
      <c r="B281" s="5" t="s">
        <v>343</v>
      </c>
      <c r="C281" s="5" t="s">
        <v>342</v>
      </c>
      <c r="D281" s="5" t="s">
        <v>35</v>
      </c>
      <c r="E281" s="5" t="s">
        <v>350</v>
      </c>
      <c r="F281" s="5" t="s">
        <v>349</v>
      </c>
      <c r="G281" s="5">
        <v>2</v>
      </c>
      <c r="H281" s="15">
        <v>2</v>
      </c>
      <c r="I281" s="4" t="s">
        <v>1965</v>
      </c>
      <c r="J281" s="12">
        <v>100</v>
      </c>
      <c r="K281" s="5">
        <v>2015</v>
      </c>
      <c r="L281" s="5" t="s">
        <v>348</v>
      </c>
      <c r="M281" s="5" t="str">
        <f t="shared" si="4"/>
        <v>N</v>
      </c>
    </row>
    <row r="282" spans="1:14" ht="12.75" customHeight="1" x14ac:dyDescent="0.25">
      <c r="A282" s="5" t="s">
        <v>351</v>
      </c>
      <c r="B282" s="5" t="s">
        <v>354</v>
      </c>
      <c r="C282" s="5" t="s">
        <v>353</v>
      </c>
      <c r="D282" s="5" t="s">
        <v>35</v>
      </c>
      <c r="E282" s="5" t="s">
        <v>355</v>
      </c>
      <c r="F282" s="5" t="s">
        <v>352</v>
      </c>
      <c r="G282" s="5">
        <v>1</v>
      </c>
      <c r="H282" s="15">
        <v>1</v>
      </c>
      <c r="I282" s="4"/>
      <c r="J282" s="12">
        <v>100</v>
      </c>
      <c r="K282" s="5">
        <v>2012</v>
      </c>
      <c r="L282" s="5" t="s">
        <v>351</v>
      </c>
      <c r="M282" s="5" t="str">
        <f t="shared" si="4"/>
        <v>N</v>
      </c>
    </row>
    <row r="283" spans="1:14" ht="12.75" customHeight="1" x14ac:dyDescent="0.25">
      <c r="A283" s="5" t="s">
        <v>1012</v>
      </c>
      <c r="B283" s="5" t="s">
        <v>1014</v>
      </c>
      <c r="C283" s="5" t="s">
        <v>1013</v>
      </c>
      <c r="D283" s="5" t="s">
        <v>620</v>
      </c>
      <c r="E283" s="5" t="s">
        <v>1015</v>
      </c>
      <c r="F283" s="5" t="s">
        <v>3212</v>
      </c>
      <c r="G283" s="5">
        <v>1</v>
      </c>
      <c r="H283" s="15">
        <v>1</v>
      </c>
      <c r="I283" s="4" t="s">
        <v>3211</v>
      </c>
      <c r="J283" s="12">
        <v>60</v>
      </c>
      <c r="K283" s="5">
        <v>2012</v>
      </c>
      <c r="L283" s="5" t="s">
        <v>1012</v>
      </c>
      <c r="M283" s="5" t="str">
        <f t="shared" si="4"/>
        <v>N</v>
      </c>
    </row>
    <row r="284" spans="1:14" ht="12.75" customHeight="1" x14ac:dyDescent="0.25">
      <c r="A284" s="5" t="s">
        <v>1340</v>
      </c>
      <c r="B284" s="5" t="s">
        <v>1535</v>
      </c>
      <c r="C284" s="5" t="s">
        <v>1342</v>
      </c>
      <c r="D284" s="5" t="s">
        <v>1038</v>
      </c>
      <c r="E284" s="5" t="s">
        <v>1343</v>
      </c>
      <c r="F284" s="5" t="s">
        <v>1341</v>
      </c>
      <c r="G284" s="5">
        <v>2</v>
      </c>
      <c r="H284" s="15">
        <v>2</v>
      </c>
      <c r="I284" s="4" t="s">
        <v>1967</v>
      </c>
      <c r="J284" s="12">
        <v>100</v>
      </c>
      <c r="K284" s="5">
        <v>2010</v>
      </c>
      <c r="L284" s="5" t="s">
        <v>1340</v>
      </c>
      <c r="M284" s="5" t="str">
        <f t="shared" si="4"/>
        <v>N</v>
      </c>
    </row>
    <row r="285" spans="1:14" ht="12.75" customHeight="1" x14ac:dyDescent="0.25">
      <c r="A285" s="5" t="s">
        <v>1016</v>
      </c>
      <c r="B285" s="5" t="s">
        <v>1019</v>
      </c>
      <c r="C285" s="5" t="s">
        <v>1018</v>
      </c>
      <c r="D285" s="5" t="s">
        <v>620</v>
      </c>
      <c r="E285" s="5" t="s">
        <v>1020</v>
      </c>
      <c r="F285" s="5" t="s">
        <v>1017</v>
      </c>
      <c r="G285" s="5">
        <v>1</v>
      </c>
      <c r="H285" s="15">
        <v>2</v>
      </c>
      <c r="I285" s="4" t="s">
        <v>1968</v>
      </c>
      <c r="J285" s="12">
        <v>92</v>
      </c>
      <c r="K285" s="5">
        <v>2014</v>
      </c>
      <c r="L285" s="5" t="s">
        <v>1016</v>
      </c>
      <c r="M285" s="5" t="str">
        <f t="shared" si="4"/>
        <v>N</v>
      </c>
    </row>
    <row r="286" spans="1:14" ht="12.75" customHeight="1" x14ac:dyDescent="0.25">
      <c r="A286" s="5" t="s">
        <v>1021</v>
      </c>
      <c r="B286" s="5" t="s">
        <v>1019</v>
      </c>
      <c r="C286" s="5" t="s">
        <v>1018</v>
      </c>
      <c r="D286" s="5" t="s">
        <v>620</v>
      </c>
      <c r="E286" s="5" t="s">
        <v>1023</v>
      </c>
      <c r="F286" s="5" t="s">
        <v>1022</v>
      </c>
      <c r="G286" s="5">
        <v>1</v>
      </c>
      <c r="H286" s="15">
        <v>1</v>
      </c>
      <c r="I286" s="4"/>
      <c r="J286" s="12">
        <v>97</v>
      </c>
      <c r="K286" s="5">
        <v>2014</v>
      </c>
      <c r="L286" s="5" t="s">
        <v>1021</v>
      </c>
      <c r="M286" s="5" t="str">
        <f t="shared" si="4"/>
        <v>N</v>
      </c>
    </row>
    <row r="287" spans="1:14" ht="12.75" customHeight="1" x14ac:dyDescent="0.25">
      <c r="A287" s="5" t="s">
        <v>588</v>
      </c>
      <c r="B287" s="5" t="s">
        <v>1536</v>
      </c>
      <c r="C287" s="5" t="s">
        <v>590</v>
      </c>
      <c r="D287" s="5" t="s">
        <v>360</v>
      </c>
      <c r="E287" s="5" t="s">
        <v>1594</v>
      </c>
      <c r="F287" s="5" t="s">
        <v>589</v>
      </c>
      <c r="G287" s="5">
        <v>1</v>
      </c>
      <c r="H287" s="15">
        <v>1</v>
      </c>
      <c r="I287" s="4" t="s">
        <v>1969</v>
      </c>
      <c r="J287" s="12">
        <v>70</v>
      </c>
      <c r="K287" s="5">
        <v>2016</v>
      </c>
      <c r="L287" s="5" t="s">
        <v>588</v>
      </c>
      <c r="M287" s="5" t="str">
        <f t="shared" si="4"/>
        <v>N</v>
      </c>
    </row>
    <row r="288" spans="1:14" ht="12.75" customHeight="1" x14ac:dyDescent="0.25">
      <c r="A288" s="5" t="s">
        <v>1027</v>
      </c>
      <c r="B288" s="5" t="s">
        <v>1030</v>
      </c>
      <c r="C288" s="5" t="s">
        <v>1029</v>
      </c>
      <c r="D288" s="5" t="s">
        <v>620</v>
      </c>
      <c r="E288" s="5" t="s">
        <v>1031</v>
      </c>
      <c r="F288" s="5" t="s">
        <v>1028</v>
      </c>
      <c r="G288" s="5">
        <v>2</v>
      </c>
      <c r="H288" s="15">
        <v>1</v>
      </c>
      <c r="I288" s="4"/>
      <c r="J288" s="12">
        <v>45</v>
      </c>
      <c r="K288" s="5">
        <v>2011</v>
      </c>
      <c r="L288" s="5" t="s">
        <v>1027</v>
      </c>
      <c r="M288" s="5" t="str">
        <f t="shared" si="4"/>
        <v>N</v>
      </c>
    </row>
    <row r="289" spans="1:14" ht="12.75" customHeight="1" x14ac:dyDescent="0.25">
      <c r="A289" s="5" t="s">
        <v>1977</v>
      </c>
      <c r="B289" s="5" t="s">
        <v>1046</v>
      </c>
      <c r="C289" s="5" t="s">
        <v>1045</v>
      </c>
      <c r="D289" s="5" t="s">
        <v>1038</v>
      </c>
      <c r="E289" s="5" t="s">
        <v>2128</v>
      </c>
      <c r="F289" s="5" t="s">
        <v>2226</v>
      </c>
      <c r="G289" s="5">
        <v>1</v>
      </c>
      <c r="H289" s="5">
        <v>1</v>
      </c>
      <c r="I289" s="5" t="s">
        <v>2307</v>
      </c>
      <c r="J289" s="12">
        <v>12</v>
      </c>
      <c r="K289" s="5">
        <v>2015</v>
      </c>
      <c r="L289" s="5" t="s">
        <v>1977</v>
      </c>
      <c r="M289" s="5" t="str">
        <f t="shared" si="4"/>
        <v>Y</v>
      </c>
      <c r="N289" s="5" t="s">
        <v>2703</v>
      </c>
    </row>
    <row r="290" spans="1:14" ht="12.75" customHeight="1" x14ac:dyDescent="0.25">
      <c r="A290" s="5" t="s">
        <v>1978</v>
      </c>
      <c r="B290" s="5" t="s">
        <v>1046</v>
      </c>
      <c r="C290" s="5" t="s">
        <v>1045</v>
      </c>
      <c r="D290" s="5" t="s">
        <v>1038</v>
      </c>
      <c r="E290" s="5" t="s">
        <v>2129</v>
      </c>
      <c r="F290" s="5" t="s">
        <v>2227</v>
      </c>
      <c r="G290" s="5">
        <v>1</v>
      </c>
      <c r="H290" s="5">
        <v>1</v>
      </c>
      <c r="I290" s="5" t="s">
        <v>2308</v>
      </c>
      <c r="J290" s="12">
        <v>100</v>
      </c>
      <c r="K290" s="5">
        <v>2017</v>
      </c>
      <c r="L290" s="5" t="s">
        <v>1978</v>
      </c>
      <c r="M290" s="5" t="str">
        <f t="shared" si="4"/>
        <v>N</v>
      </c>
    </row>
    <row r="291" spans="1:14" ht="12.75" customHeight="1" x14ac:dyDescent="0.25">
      <c r="A291" s="5" t="s">
        <v>1980</v>
      </c>
      <c r="B291" s="5" t="s">
        <v>1046</v>
      </c>
      <c r="C291" s="5" t="s">
        <v>1045</v>
      </c>
      <c r="D291" s="5" t="s">
        <v>1038</v>
      </c>
      <c r="E291" s="5" t="s">
        <v>2130</v>
      </c>
      <c r="F291" s="5" t="s">
        <v>2228</v>
      </c>
      <c r="G291" s="5">
        <v>1</v>
      </c>
      <c r="H291" s="5">
        <v>1</v>
      </c>
      <c r="I291" s="5" t="s">
        <v>2308</v>
      </c>
      <c r="J291" s="12">
        <v>70</v>
      </c>
      <c r="K291" s="5">
        <v>2015</v>
      </c>
      <c r="L291" s="5" t="s">
        <v>1980</v>
      </c>
      <c r="M291" s="5" t="str">
        <f t="shared" si="4"/>
        <v>N</v>
      </c>
    </row>
    <row r="292" spans="1:14" ht="12.75" customHeight="1" x14ac:dyDescent="0.25">
      <c r="A292" s="5" t="s">
        <v>1981</v>
      </c>
      <c r="B292" s="5" t="s">
        <v>1046</v>
      </c>
      <c r="C292" s="5" t="s">
        <v>1045</v>
      </c>
      <c r="D292" s="5" t="s">
        <v>1038</v>
      </c>
      <c r="E292" s="5" t="s">
        <v>2131</v>
      </c>
      <c r="F292" s="5" t="s">
        <v>2229</v>
      </c>
      <c r="G292" s="5">
        <v>1</v>
      </c>
      <c r="H292" s="5">
        <v>1</v>
      </c>
      <c r="I292" s="5" t="s">
        <v>2310</v>
      </c>
      <c r="J292" s="12">
        <v>80</v>
      </c>
      <c r="K292" s="5">
        <v>2015</v>
      </c>
      <c r="L292" s="5" t="s">
        <v>1981</v>
      </c>
      <c r="M292" s="5" t="str">
        <f t="shared" si="4"/>
        <v>N</v>
      </c>
    </row>
    <row r="293" spans="1:14" ht="12.75" customHeight="1" x14ac:dyDescent="0.25">
      <c r="A293" s="5" t="s">
        <v>1982</v>
      </c>
      <c r="B293" s="5" t="s">
        <v>1058</v>
      </c>
      <c r="C293" s="5" t="s">
        <v>1057</v>
      </c>
      <c r="D293" s="5" t="s">
        <v>1038</v>
      </c>
      <c r="E293" s="5" t="s">
        <v>2132</v>
      </c>
      <c r="F293" s="5" t="s">
        <v>2230</v>
      </c>
      <c r="G293" s="5">
        <v>2</v>
      </c>
      <c r="H293" s="5">
        <v>1</v>
      </c>
      <c r="I293" s="5" t="s">
        <v>2311</v>
      </c>
      <c r="J293" s="12">
        <v>91.900001525878906</v>
      </c>
      <c r="K293" s="5">
        <v>2010</v>
      </c>
      <c r="L293" s="5" t="s">
        <v>1982</v>
      </c>
      <c r="M293" s="5" t="str">
        <f t="shared" si="4"/>
        <v>N</v>
      </c>
    </row>
    <row r="294" spans="1:14" ht="12.75" customHeight="1" x14ac:dyDescent="0.25">
      <c r="A294" s="5" t="s">
        <v>1985</v>
      </c>
      <c r="B294" s="5" t="s">
        <v>1067</v>
      </c>
      <c r="C294" s="5" t="s">
        <v>1066</v>
      </c>
      <c r="D294" s="5" t="s">
        <v>1038</v>
      </c>
      <c r="E294" s="5" t="s">
        <v>2135</v>
      </c>
      <c r="F294" s="5" t="s">
        <v>2233</v>
      </c>
      <c r="G294" s="5">
        <v>1</v>
      </c>
      <c r="H294" s="5">
        <v>2</v>
      </c>
      <c r="I294" s="5" t="s">
        <v>2314</v>
      </c>
      <c r="J294" s="12">
        <v>100</v>
      </c>
      <c r="K294" s="5">
        <v>2019</v>
      </c>
      <c r="L294" s="5" t="s">
        <v>1985</v>
      </c>
      <c r="M294" s="5" t="str">
        <f t="shared" si="4"/>
        <v>N</v>
      </c>
    </row>
    <row r="295" spans="1:14" ht="12.75" customHeight="1" x14ac:dyDescent="0.25">
      <c r="A295" s="5" t="s">
        <v>1986</v>
      </c>
      <c r="B295" s="5" t="s">
        <v>1067</v>
      </c>
      <c r="C295" s="5" t="s">
        <v>1066</v>
      </c>
      <c r="D295" s="5" t="s">
        <v>35</v>
      </c>
      <c r="E295" s="5" t="s">
        <v>1068</v>
      </c>
      <c r="F295" s="5" t="s">
        <v>2234</v>
      </c>
      <c r="G295" s="5">
        <v>1</v>
      </c>
      <c r="H295" s="5">
        <v>2</v>
      </c>
      <c r="I295" s="5" t="s">
        <v>2315</v>
      </c>
      <c r="J295" s="12">
        <v>100</v>
      </c>
      <c r="K295" s="5">
        <v>2019</v>
      </c>
      <c r="L295" s="5" t="s">
        <v>1986</v>
      </c>
      <c r="M295" s="5" t="str">
        <f t="shared" si="4"/>
        <v>N</v>
      </c>
    </row>
    <row r="296" spans="1:14" ht="12.75" customHeight="1" x14ac:dyDescent="0.25">
      <c r="A296" s="5" t="s">
        <v>1987</v>
      </c>
      <c r="B296" s="5" t="s">
        <v>1067</v>
      </c>
      <c r="C296" s="5" t="s">
        <v>1066</v>
      </c>
      <c r="D296" s="5" t="s">
        <v>35</v>
      </c>
      <c r="E296" s="5" t="s">
        <v>2136</v>
      </c>
      <c r="F296" s="5" t="s">
        <v>2235</v>
      </c>
      <c r="G296" s="5">
        <v>1</v>
      </c>
      <c r="H296" s="5">
        <v>1</v>
      </c>
      <c r="I296" s="5" t="s">
        <v>2316</v>
      </c>
      <c r="J296" s="12">
        <v>100</v>
      </c>
      <c r="K296" s="5">
        <v>2019</v>
      </c>
      <c r="L296" s="5" t="s">
        <v>1987</v>
      </c>
      <c r="M296" s="5" t="str">
        <f t="shared" si="4"/>
        <v>N</v>
      </c>
    </row>
    <row r="297" spans="1:14" ht="12.75" customHeight="1" x14ac:dyDescent="0.25">
      <c r="A297" s="5" t="s">
        <v>1993</v>
      </c>
      <c r="B297" s="5" t="s">
        <v>1095</v>
      </c>
      <c r="C297" s="5" t="s">
        <v>1094</v>
      </c>
      <c r="D297" s="5" t="s">
        <v>1038</v>
      </c>
      <c r="E297" s="5" t="s">
        <v>2139</v>
      </c>
      <c r="F297" s="5" t="s">
        <v>2239</v>
      </c>
      <c r="G297" s="5">
        <v>3</v>
      </c>
      <c r="H297" s="5">
        <v>1</v>
      </c>
      <c r="I297" s="5" t="s">
        <v>2322</v>
      </c>
      <c r="J297" s="12">
        <v>85</v>
      </c>
      <c r="K297" s="5">
        <v>2009</v>
      </c>
      <c r="L297" s="5" t="s">
        <v>1993</v>
      </c>
      <c r="M297" s="5" t="str">
        <f t="shared" si="4"/>
        <v>N</v>
      </c>
    </row>
    <row r="298" spans="1:14" ht="12.75" customHeight="1" x14ac:dyDescent="0.25">
      <c r="A298" s="5" t="s">
        <v>1996</v>
      </c>
      <c r="B298" s="5" t="s">
        <v>1103</v>
      </c>
      <c r="C298" s="5" t="s">
        <v>1102</v>
      </c>
      <c r="D298" s="5" t="s">
        <v>1038</v>
      </c>
      <c r="E298" s="5" t="s">
        <v>2140</v>
      </c>
      <c r="F298" s="5" t="s">
        <v>2240</v>
      </c>
      <c r="G298" s="5">
        <v>1</v>
      </c>
      <c r="H298" s="5">
        <v>1</v>
      </c>
      <c r="I298" s="5" t="s">
        <v>2325</v>
      </c>
      <c r="J298" s="12">
        <v>100</v>
      </c>
      <c r="K298" s="5">
        <v>2017</v>
      </c>
      <c r="L298" s="5" t="s">
        <v>1996</v>
      </c>
      <c r="M298" s="5" t="str">
        <f t="shared" si="4"/>
        <v>N</v>
      </c>
    </row>
    <row r="299" spans="1:14" ht="12.75" customHeight="1" x14ac:dyDescent="0.25">
      <c r="A299" s="5" t="s">
        <v>1998</v>
      </c>
      <c r="B299" s="5" t="s">
        <v>1108</v>
      </c>
      <c r="C299" s="5" t="s">
        <v>1107</v>
      </c>
      <c r="D299" s="5" t="s">
        <v>1038</v>
      </c>
      <c r="E299" s="5" t="s">
        <v>2142</v>
      </c>
      <c r="F299" s="5" t="s">
        <v>2241</v>
      </c>
      <c r="G299" s="5">
        <v>2</v>
      </c>
      <c r="H299" s="5">
        <v>1</v>
      </c>
      <c r="I299" s="5" t="s">
        <v>2326</v>
      </c>
      <c r="J299" s="12">
        <v>96.699996948242202</v>
      </c>
      <c r="K299" s="5">
        <v>2015</v>
      </c>
      <c r="L299" s="5" t="s">
        <v>1998</v>
      </c>
      <c r="M299" s="5" t="str">
        <f t="shared" si="4"/>
        <v>N</v>
      </c>
    </row>
    <row r="300" spans="1:14" ht="12.75" customHeight="1" x14ac:dyDescent="0.25">
      <c r="A300" s="5" t="s">
        <v>2001</v>
      </c>
      <c r="B300" s="5" t="s">
        <v>1108</v>
      </c>
      <c r="C300" s="5" t="s">
        <v>1107</v>
      </c>
      <c r="D300" s="5" t="s">
        <v>1038</v>
      </c>
      <c r="E300" s="5" t="s">
        <v>2145</v>
      </c>
      <c r="F300" s="5" t="s">
        <v>3213</v>
      </c>
      <c r="G300" s="5">
        <v>2</v>
      </c>
      <c r="H300" s="5">
        <v>1</v>
      </c>
      <c r="I300" s="5" t="s">
        <v>2326</v>
      </c>
      <c r="J300" s="12">
        <v>100</v>
      </c>
      <c r="K300" s="5">
        <v>2015</v>
      </c>
      <c r="L300" s="5" t="s">
        <v>2001</v>
      </c>
      <c r="M300" s="5" t="str">
        <f t="shared" si="4"/>
        <v>N</v>
      </c>
    </row>
    <row r="301" spans="1:14" ht="12.75" customHeight="1" x14ac:dyDescent="0.25">
      <c r="A301" s="5" t="s">
        <v>2004</v>
      </c>
      <c r="B301" s="5" t="s">
        <v>1516</v>
      </c>
      <c r="C301" s="5" t="s">
        <v>1687</v>
      </c>
      <c r="D301" s="5" t="s">
        <v>620</v>
      </c>
      <c r="E301" s="5" t="s">
        <v>2146</v>
      </c>
      <c r="F301" s="5" t="s">
        <v>2242</v>
      </c>
      <c r="G301" s="5">
        <v>1</v>
      </c>
      <c r="H301" s="5">
        <v>1</v>
      </c>
      <c r="I301" s="5" t="s">
        <v>2328</v>
      </c>
      <c r="J301" s="12">
        <v>100</v>
      </c>
      <c r="K301" s="5">
        <v>2015</v>
      </c>
      <c r="L301" s="5" t="s">
        <v>2004</v>
      </c>
      <c r="M301" s="5" t="str">
        <f t="shared" si="4"/>
        <v>N</v>
      </c>
    </row>
    <row r="302" spans="1:14" ht="12.75" customHeight="1" x14ac:dyDescent="0.25">
      <c r="A302" s="5" t="s">
        <v>2005</v>
      </c>
      <c r="B302" s="5" t="s">
        <v>1516</v>
      </c>
      <c r="C302" s="5" t="s">
        <v>1687</v>
      </c>
      <c r="D302" s="5" t="s">
        <v>620</v>
      </c>
      <c r="E302" s="5" t="s">
        <v>2147</v>
      </c>
      <c r="F302" s="5" t="s">
        <v>2243</v>
      </c>
      <c r="G302" s="5">
        <v>1</v>
      </c>
      <c r="H302" s="5">
        <v>2</v>
      </c>
      <c r="I302" s="5" t="s">
        <v>2329</v>
      </c>
      <c r="J302" s="12">
        <v>99.800003051757798</v>
      </c>
      <c r="K302" s="5">
        <v>2015</v>
      </c>
      <c r="L302" s="5" t="s">
        <v>2005</v>
      </c>
      <c r="M302" s="5" t="str">
        <f t="shared" si="4"/>
        <v>N</v>
      </c>
    </row>
    <row r="303" spans="1:14" ht="12.75" customHeight="1" x14ac:dyDescent="0.25">
      <c r="A303" s="5" t="s">
        <v>2006</v>
      </c>
      <c r="B303" s="5" t="s">
        <v>1516</v>
      </c>
      <c r="C303" s="5" t="s">
        <v>1687</v>
      </c>
      <c r="D303" s="5" t="s">
        <v>620</v>
      </c>
      <c r="E303" s="5" t="s">
        <v>2148</v>
      </c>
      <c r="F303" s="5" t="s">
        <v>2244</v>
      </c>
      <c r="G303" s="5">
        <v>1</v>
      </c>
      <c r="H303" s="5">
        <v>1</v>
      </c>
      <c r="J303" s="12">
        <v>100</v>
      </c>
      <c r="K303" s="5">
        <v>2019</v>
      </c>
      <c r="L303" s="5" t="s">
        <v>2006</v>
      </c>
      <c r="M303" s="5" t="str">
        <f t="shared" si="4"/>
        <v>N</v>
      </c>
    </row>
    <row r="304" spans="1:14" ht="12.75" customHeight="1" x14ac:dyDescent="0.25">
      <c r="A304" s="5" t="s">
        <v>2007</v>
      </c>
      <c r="B304" s="5" t="s">
        <v>658</v>
      </c>
      <c r="C304" s="5" t="s">
        <v>657</v>
      </c>
      <c r="D304" s="5" t="s">
        <v>620</v>
      </c>
      <c r="E304" s="5" t="s">
        <v>662</v>
      </c>
      <c r="F304" s="5" t="s">
        <v>661</v>
      </c>
      <c r="G304" s="5">
        <v>2</v>
      </c>
      <c r="H304" s="5">
        <v>1</v>
      </c>
      <c r="I304" s="5" t="s">
        <v>2330</v>
      </c>
      <c r="J304" s="12">
        <v>58.330001831054702</v>
      </c>
      <c r="K304" s="5">
        <v>2009</v>
      </c>
      <c r="L304" s="5" t="s">
        <v>2007</v>
      </c>
      <c r="M304" s="5" t="str">
        <f t="shared" si="4"/>
        <v>N</v>
      </c>
    </row>
    <row r="305" spans="1:13" ht="12.75" customHeight="1" x14ac:dyDescent="0.25">
      <c r="A305" s="5" t="s">
        <v>2008</v>
      </c>
      <c r="B305" s="5" t="s">
        <v>1517</v>
      </c>
      <c r="C305" s="5" t="s">
        <v>1689</v>
      </c>
      <c r="D305" s="5" t="s">
        <v>360</v>
      </c>
      <c r="E305" s="5" t="s">
        <v>2149</v>
      </c>
      <c r="F305" s="5" t="s">
        <v>3332</v>
      </c>
      <c r="G305" s="5">
        <v>2</v>
      </c>
      <c r="H305" s="5">
        <v>3</v>
      </c>
      <c r="I305" s="5" t="s">
        <v>2331</v>
      </c>
      <c r="J305" s="12">
        <v>32</v>
      </c>
      <c r="K305" s="5">
        <v>2009</v>
      </c>
      <c r="L305" s="5" t="s">
        <v>2008</v>
      </c>
      <c r="M305" s="5" t="str">
        <f t="shared" si="4"/>
        <v>N</v>
      </c>
    </row>
    <row r="306" spans="1:13" ht="12.75" customHeight="1" x14ac:dyDescent="0.25">
      <c r="A306" s="5" t="s">
        <v>2009</v>
      </c>
      <c r="B306" s="5" t="s">
        <v>1518</v>
      </c>
      <c r="C306" s="5" t="s">
        <v>1690</v>
      </c>
      <c r="D306" s="5" t="s">
        <v>360</v>
      </c>
      <c r="E306" s="5" t="s">
        <v>2150</v>
      </c>
      <c r="F306" s="5" t="s">
        <v>3216</v>
      </c>
      <c r="G306" s="5">
        <v>1</v>
      </c>
      <c r="H306" s="5">
        <v>2</v>
      </c>
      <c r="I306" s="5" t="s">
        <v>3217</v>
      </c>
      <c r="J306" s="12">
        <v>45</v>
      </c>
      <c r="K306" s="5">
        <v>2009</v>
      </c>
      <c r="L306" s="5" t="s">
        <v>2009</v>
      </c>
      <c r="M306" s="5" t="str">
        <f t="shared" si="4"/>
        <v>N</v>
      </c>
    </row>
    <row r="307" spans="1:13" ht="12.75" customHeight="1" x14ac:dyDescent="0.25">
      <c r="A307" s="5" t="s">
        <v>2012</v>
      </c>
      <c r="B307" s="5" t="s">
        <v>1520</v>
      </c>
      <c r="C307" s="5" t="s">
        <v>1519</v>
      </c>
      <c r="D307" s="5" t="s">
        <v>35</v>
      </c>
      <c r="E307" s="5" t="s">
        <v>1520</v>
      </c>
      <c r="F307" s="5" t="s">
        <v>1519</v>
      </c>
      <c r="G307" s="5">
        <v>0</v>
      </c>
      <c r="H307" s="5">
        <v>1</v>
      </c>
      <c r="I307" s="5" t="s">
        <v>2334</v>
      </c>
      <c r="J307" s="12">
        <v>100</v>
      </c>
      <c r="K307" s="5">
        <v>2015</v>
      </c>
      <c r="L307" s="5" t="s">
        <v>2012</v>
      </c>
      <c r="M307" s="5" t="str">
        <f t="shared" si="4"/>
        <v>N</v>
      </c>
    </row>
    <row r="308" spans="1:13" ht="12.75" customHeight="1" x14ac:dyDescent="0.25">
      <c r="A308" s="5" t="s">
        <v>2013</v>
      </c>
      <c r="B308" s="5" t="s">
        <v>1522</v>
      </c>
      <c r="C308" s="5" t="s">
        <v>1521</v>
      </c>
      <c r="D308" s="5" t="s">
        <v>35</v>
      </c>
      <c r="E308" s="5" t="s">
        <v>1522</v>
      </c>
      <c r="F308" s="5" t="s">
        <v>1521</v>
      </c>
      <c r="G308" s="5">
        <v>0</v>
      </c>
      <c r="H308" s="5">
        <v>1</v>
      </c>
      <c r="I308" s="5" t="s">
        <v>2335</v>
      </c>
      <c r="J308" s="12">
        <v>100</v>
      </c>
      <c r="K308" s="5">
        <v>2015</v>
      </c>
      <c r="L308" s="5" t="s">
        <v>2013</v>
      </c>
      <c r="M308" s="5" t="str">
        <f t="shared" si="4"/>
        <v>N</v>
      </c>
    </row>
    <row r="309" spans="1:13" ht="12.75" customHeight="1" x14ac:dyDescent="0.25">
      <c r="A309" s="5" t="s">
        <v>2015</v>
      </c>
      <c r="B309" s="5" t="s">
        <v>75</v>
      </c>
      <c r="C309" s="5" t="s">
        <v>74</v>
      </c>
      <c r="D309" s="5" t="s">
        <v>35</v>
      </c>
      <c r="E309" s="5" t="s">
        <v>2154</v>
      </c>
      <c r="F309" s="5" t="s">
        <v>2246</v>
      </c>
      <c r="G309" s="5">
        <v>2</v>
      </c>
      <c r="H309" s="5">
        <v>1</v>
      </c>
      <c r="I309" s="5" t="s">
        <v>2337</v>
      </c>
      <c r="J309" s="12">
        <v>100</v>
      </c>
      <c r="K309" s="5">
        <v>2012</v>
      </c>
      <c r="L309" s="5" t="s">
        <v>2015</v>
      </c>
      <c r="M309" s="5" t="str">
        <f t="shared" si="4"/>
        <v>N</v>
      </c>
    </row>
    <row r="310" spans="1:13" ht="12.75" customHeight="1" x14ac:dyDescent="0.25">
      <c r="A310" s="5" t="s">
        <v>2016</v>
      </c>
      <c r="B310" s="5" t="s">
        <v>75</v>
      </c>
      <c r="C310" s="5" t="s">
        <v>74</v>
      </c>
      <c r="D310" s="5" t="s">
        <v>35</v>
      </c>
      <c r="E310" s="5" t="s">
        <v>2155</v>
      </c>
      <c r="F310" s="5" t="s">
        <v>2247</v>
      </c>
      <c r="G310" s="5">
        <v>2</v>
      </c>
      <c r="H310" s="5">
        <v>1</v>
      </c>
      <c r="I310" s="5" t="s">
        <v>2338</v>
      </c>
      <c r="J310" s="12">
        <v>100</v>
      </c>
      <c r="K310" s="5">
        <v>2012</v>
      </c>
      <c r="L310" s="5" t="s">
        <v>2016</v>
      </c>
      <c r="M310" s="5" t="str">
        <f t="shared" si="4"/>
        <v>N</v>
      </c>
    </row>
    <row r="311" spans="1:13" ht="12.75" customHeight="1" x14ac:dyDescent="0.25">
      <c r="A311" s="5" t="s">
        <v>2018</v>
      </c>
      <c r="B311" s="5" t="s">
        <v>1146</v>
      </c>
      <c r="C311" s="5" t="s">
        <v>1145</v>
      </c>
      <c r="D311" s="5" t="s">
        <v>1038</v>
      </c>
      <c r="E311" s="5" t="s">
        <v>2156</v>
      </c>
      <c r="F311" s="5" t="s">
        <v>2248</v>
      </c>
      <c r="G311" s="5">
        <v>2</v>
      </c>
      <c r="H311" s="5">
        <v>1</v>
      </c>
      <c r="I311" s="5" t="s">
        <v>2340</v>
      </c>
      <c r="J311" s="12">
        <v>100</v>
      </c>
      <c r="K311" s="5">
        <v>2017</v>
      </c>
      <c r="L311" s="5" t="s">
        <v>2018</v>
      </c>
      <c r="M311" s="5" t="str">
        <f t="shared" si="4"/>
        <v>N</v>
      </c>
    </row>
    <row r="312" spans="1:13" ht="12.75" customHeight="1" x14ac:dyDescent="0.25">
      <c r="A312" s="5" t="s">
        <v>2020</v>
      </c>
      <c r="B312" s="5" t="s">
        <v>1</v>
      </c>
      <c r="C312" s="5" t="s">
        <v>1150</v>
      </c>
      <c r="D312" s="5" t="s">
        <v>1038</v>
      </c>
      <c r="E312" s="5" t="s">
        <v>2158</v>
      </c>
      <c r="F312" s="5" t="s">
        <v>2249</v>
      </c>
      <c r="G312" s="5">
        <v>2</v>
      </c>
      <c r="H312" s="5">
        <v>1</v>
      </c>
      <c r="I312" s="5" t="s">
        <v>2342</v>
      </c>
      <c r="J312" s="12">
        <v>72.769996643066406</v>
      </c>
      <c r="K312" s="5">
        <v>2010</v>
      </c>
      <c r="L312" s="5" t="s">
        <v>2020</v>
      </c>
      <c r="M312" s="5" t="str">
        <f t="shared" si="4"/>
        <v>N</v>
      </c>
    </row>
    <row r="313" spans="1:13" ht="12.75" customHeight="1" x14ac:dyDescent="0.25">
      <c r="A313" s="5" t="s">
        <v>2021</v>
      </c>
      <c r="B313" s="5" t="s">
        <v>1</v>
      </c>
      <c r="C313" s="5" t="s">
        <v>1150</v>
      </c>
      <c r="D313" s="5" t="s">
        <v>1038</v>
      </c>
      <c r="E313" s="5" t="s">
        <v>2159</v>
      </c>
      <c r="F313" s="5" t="s">
        <v>2250</v>
      </c>
      <c r="G313" s="5">
        <v>2</v>
      </c>
      <c r="H313" s="5">
        <v>1</v>
      </c>
      <c r="I313" s="5" t="s">
        <v>2459</v>
      </c>
      <c r="J313" s="12">
        <v>82</v>
      </c>
      <c r="K313" s="5">
        <v>2010</v>
      </c>
      <c r="L313" s="5" t="s">
        <v>2021</v>
      </c>
      <c r="M313" s="5" t="str">
        <f t="shared" si="4"/>
        <v>N</v>
      </c>
    </row>
    <row r="314" spans="1:13" ht="12.75" customHeight="1" x14ac:dyDescent="0.25">
      <c r="A314" s="5" t="s">
        <v>2022</v>
      </c>
      <c r="B314" s="5" t="s">
        <v>1</v>
      </c>
      <c r="C314" s="5" t="s">
        <v>1150</v>
      </c>
      <c r="D314" s="5" t="s">
        <v>1038</v>
      </c>
      <c r="E314" s="5" t="s">
        <v>2160</v>
      </c>
      <c r="F314" s="5" t="s">
        <v>2251</v>
      </c>
      <c r="G314" s="5">
        <v>2</v>
      </c>
      <c r="H314" s="5">
        <v>2</v>
      </c>
      <c r="I314" s="5" t="s">
        <v>2460</v>
      </c>
      <c r="J314" s="12">
        <v>91.160003662109403</v>
      </c>
      <c r="K314" s="5">
        <v>2010</v>
      </c>
      <c r="L314" s="5" t="s">
        <v>2022</v>
      </c>
      <c r="M314" s="5" t="str">
        <f t="shared" si="4"/>
        <v>N</v>
      </c>
    </row>
    <row r="315" spans="1:13" ht="12.75" customHeight="1" x14ac:dyDescent="0.25">
      <c r="A315" s="5" t="s">
        <v>2023</v>
      </c>
      <c r="B315" s="5" t="s">
        <v>1</v>
      </c>
      <c r="C315" s="5" t="s">
        <v>1150</v>
      </c>
      <c r="D315" s="5" t="s">
        <v>1038</v>
      </c>
      <c r="E315" s="5" t="s">
        <v>2161</v>
      </c>
      <c r="F315" s="5" t="s">
        <v>2252</v>
      </c>
      <c r="G315" s="5">
        <v>2</v>
      </c>
      <c r="H315" s="5">
        <v>2</v>
      </c>
      <c r="I315" s="5" t="s">
        <v>2343</v>
      </c>
      <c r="J315" s="12">
        <v>76.910003662109403</v>
      </c>
      <c r="K315" s="5">
        <v>2010</v>
      </c>
      <c r="L315" s="5" t="s">
        <v>2023</v>
      </c>
      <c r="M315" s="5" t="str">
        <f t="shared" si="4"/>
        <v>N</v>
      </c>
    </row>
    <row r="316" spans="1:13" ht="12.75" customHeight="1" x14ac:dyDescent="0.25">
      <c r="A316" s="5" t="s">
        <v>2024</v>
      </c>
      <c r="B316" s="5" t="s">
        <v>1</v>
      </c>
      <c r="C316" s="5" t="s">
        <v>1150</v>
      </c>
      <c r="D316" s="5" t="s">
        <v>1038</v>
      </c>
      <c r="E316" s="5" t="s">
        <v>2162</v>
      </c>
      <c r="F316" s="5" t="s">
        <v>2253</v>
      </c>
      <c r="G316" s="5">
        <v>2</v>
      </c>
      <c r="H316" s="5">
        <v>2</v>
      </c>
      <c r="I316" s="5" t="s">
        <v>2344</v>
      </c>
      <c r="J316" s="12">
        <v>87.339996337890597</v>
      </c>
      <c r="K316" s="5">
        <v>2010</v>
      </c>
      <c r="L316" s="5" t="s">
        <v>2024</v>
      </c>
      <c r="M316" s="5" t="str">
        <f t="shared" si="4"/>
        <v>N</v>
      </c>
    </row>
    <row r="317" spans="1:13" ht="12.75" customHeight="1" x14ac:dyDescent="0.25">
      <c r="A317" s="5" t="s">
        <v>2025</v>
      </c>
      <c r="B317" s="5" t="s">
        <v>1</v>
      </c>
      <c r="C317" s="5" t="s">
        <v>1150</v>
      </c>
      <c r="D317" s="5" t="s">
        <v>1038</v>
      </c>
      <c r="E317" s="5" t="s">
        <v>2163</v>
      </c>
      <c r="F317" s="5" t="s">
        <v>2254</v>
      </c>
      <c r="G317" s="5">
        <v>2</v>
      </c>
      <c r="H317" s="5">
        <v>1</v>
      </c>
      <c r="I317" s="5" t="s">
        <v>2345</v>
      </c>
      <c r="J317" s="12">
        <v>86.959999084472699</v>
      </c>
      <c r="K317" s="5">
        <v>2010</v>
      </c>
      <c r="L317" s="5" t="s">
        <v>2025</v>
      </c>
      <c r="M317" s="5" t="str">
        <f t="shared" si="4"/>
        <v>N</v>
      </c>
    </row>
    <row r="318" spans="1:13" ht="12.75" customHeight="1" x14ac:dyDescent="0.25">
      <c r="A318" s="5" t="s">
        <v>2029</v>
      </c>
      <c r="B318" s="5" t="s">
        <v>1154</v>
      </c>
      <c r="C318" s="5" t="s">
        <v>1153</v>
      </c>
      <c r="D318" s="5" t="s">
        <v>1038</v>
      </c>
      <c r="E318" s="5" t="s">
        <v>2166</v>
      </c>
      <c r="F318" s="5" t="s">
        <v>3334</v>
      </c>
      <c r="G318" s="5">
        <v>2</v>
      </c>
      <c r="H318" s="5">
        <v>1</v>
      </c>
      <c r="I318" s="5" t="s">
        <v>3220</v>
      </c>
      <c r="J318" s="12">
        <v>96.340751647949205</v>
      </c>
      <c r="K318" s="5">
        <v>2017</v>
      </c>
      <c r="L318" s="5" t="s">
        <v>2029</v>
      </c>
      <c r="M318" s="5" t="str">
        <f t="shared" si="4"/>
        <v>N</v>
      </c>
    </row>
    <row r="319" spans="1:13" ht="12.75" customHeight="1" x14ac:dyDescent="0.25">
      <c r="A319" s="5" t="s">
        <v>2030</v>
      </c>
      <c r="B319" s="5" t="s">
        <v>1154</v>
      </c>
      <c r="C319" s="5" t="s">
        <v>1153</v>
      </c>
      <c r="D319" s="5" t="s">
        <v>1038</v>
      </c>
      <c r="E319" s="5" t="s">
        <v>2167</v>
      </c>
      <c r="F319" s="5" t="s">
        <v>3218</v>
      </c>
      <c r="G319" s="5">
        <v>2</v>
      </c>
      <c r="H319" s="5">
        <v>1</v>
      </c>
      <c r="I319" s="5" t="s">
        <v>3219</v>
      </c>
      <c r="J319" s="12">
        <v>96.774635314941406</v>
      </c>
      <c r="K319" s="5">
        <v>2017</v>
      </c>
      <c r="L319" s="5" t="s">
        <v>2030</v>
      </c>
      <c r="M319" s="5" t="str">
        <f t="shared" si="4"/>
        <v>N</v>
      </c>
    </row>
    <row r="320" spans="1:13" ht="12.75" customHeight="1" x14ac:dyDescent="0.25">
      <c r="A320" s="5" t="s">
        <v>2032</v>
      </c>
      <c r="B320" s="5" t="s">
        <v>689</v>
      </c>
      <c r="C320" s="5" t="s">
        <v>688</v>
      </c>
      <c r="D320" s="5" t="s">
        <v>620</v>
      </c>
      <c r="E320" s="5" t="s">
        <v>2168</v>
      </c>
      <c r="F320" s="5" t="s">
        <v>2258</v>
      </c>
      <c r="G320" s="5">
        <v>2</v>
      </c>
      <c r="H320" s="5">
        <v>3</v>
      </c>
      <c r="I320" s="5" t="s">
        <v>2347</v>
      </c>
      <c r="J320" s="12">
        <v>95</v>
      </c>
      <c r="K320" s="5">
        <v>2007</v>
      </c>
      <c r="L320" s="5" t="s">
        <v>2032</v>
      </c>
      <c r="M320" s="5" t="str">
        <f t="shared" si="4"/>
        <v>N</v>
      </c>
    </row>
    <row r="321" spans="1:14" ht="12.75" customHeight="1" x14ac:dyDescent="0.25">
      <c r="A321" s="5" t="s">
        <v>2033</v>
      </c>
      <c r="B321" s="5" t="s">
        <v>689</v>
      </c>
      <c r="C321" s="5" t="s">
        <v>688</v>
      </c>
      <c r="D321" s="5" t="s">
        <v>620</v>
      </c>
      <c r="E321" s="5" t="s">
        <v>2169</v>
      </c>
      <c r="F321" s="5" t="s">
        <v>3336</v>
      </c>
      <c r="G321" s="5">
        <v>2</v>
      </c>
      <c r="H321" s="5">
        <v>1</v>
      </c>
      <c r="I321" s="5" t="s">
        <v>2348</v>
      </c>
      <c r="J321" s="12">
        <v>98.699996948242202</v>
      </c>
      <c r="K321" s="5">
        <v>2017</v>
      </c>
      <c r="L321" s="5" t="s">
        <v>2033</v>
      </c>
      <c r="M321" s="5" t="str">
        <f t="shared" si="4"/>
        <v>N</v>
      </c>
    </row>
    <row r="322" spans="1:14" ht="12.75" customHeight="1" x14ac:dyDescent="0.25">
      <c r="A322" s="5" t="s">
        <v>2035</v>
      </c>
      <c r="B322" s="5" t="s">
        <v>694</v>
      </c>
      <c r="C322" s="5" t="s">
        <v>693</v>
      </c>
      <c r="D322" s="5" t="s">
        <v>620</v>
      </c>
      <c r="E322" s="5" t="s">
        <v>2170</v>
      </c>
      <c r="F322" s="5" t="s">
        <v>3337</v>
      </c>
      <c r="G322" s="5">
        <v>2</v>
      </c>
      <c r="H322" s="5">
        <v>2</v>
      </c>
      <c r="I322" s="5" t="s">
        <v>2350</v>
      </c>
      <c r="J322" s="12">
        <v>69.999999999999858</v>
      </c>
      <c r="K322" s="5">
        <v>2017</v>
      </c>
      <c r="L322" s="5" t="s">
        <v>2035</v>
      </c>
      <c r="M322" s="5" t="str">
        <f t="shared" si="4"/>
        <v>N</v>
      </c>
    </row>
    <row r="323" spans="1:14" ht="12.75" customHeight="1" x14ac:dyDescent="0.25">
      <c r="A323" s="5" t="s">
        <v>2038</v>
      </c>
      <c r="B323" s="5" t="s">
        <v>1173</v>
      </c>
      <c r="C323" s="5" t="s">
        <v>1172</v>
      </c>
      <c r="D323" s="5" t="s">
        <v>620</v>
      </c>
      <c r="E323" s="5" t="s">
        <v>2172</v>
      </c>
      <c r="F323" s="5" t="s">
        <v>2259</v>
      </c>
      <c r="G323" s="5">
        <v>2</v>
      </c>
      <c r="H323" s="5">
        <v>1</v>
      </c>
      <c r="I323" s="5" t="s">
        <v>2353</v>
      </c>
      <c r="J323" s="12">
        <v>50</v>
      </c>
      <c r="K323" s="5">
        <v>2012</v>
      </c>
      <c r="L323" s="5" t="s">
        <v>2038</v>
      </c>
      <c r="M323" s="5" t="str">
        <f t="shared" si="4"/>
        <v>N</v>
      </c>
    </row>
    <row r="324" spans="1:14" ht="12.75" customHeight="1" x14ac:dyDescent="0.25">
      <c r="A324" s="5" t="s">
        <v>2039</v>
      </c>
      <c r="B324" s="5" t="s">
        <v>1173</v>
      </c>
      <c r="C324" s="5" t="s">
        <v>1172</v>
      </c>
      <c r="D324" s="5" t="s">
        <v>620</v>
      </c>
      <c r="E324" s="5" t="s">
        <v>2173</v>
      </c>
      <c r="F324" s="5" t="s">
        <v>2260</v>
      </c>
      <c r="G324" s="5">
        <v>2</v>
      </c>
      <c r="H324" s="5">
        <v>3</v>
      </c>
      <c r="I324" s="5" t="s">
        <v>2354</v>
      </c>
      <c r="J324" s="12">
        <v>19.5100002288818</v>
      </c>
      <c r="K324" s="5">
        <v>2012</v>
      </c>
      <c r="L324" s="5" t="s">
        <v>2039</v>
      </c>
      <c r="M324" s="5" t="str">
        <f t="shared" si="4"/>
        <v>Y</v>
      </c>
      <c r="N324" s="5" t="s">
        <v>2678</v>
      </c>
    </row>
    <row r="325" spans="1:14" ht="12.75" customHeight="1" x14ac:dyDescent="0.25">
      <c r="A325" s="5" t="s">
        <v>2042</v>
      </c>
      <c r="B325" s="5" t="s">
        <v>1173</v>
      </c>
      <c r="C325" s="5" t="s">
        <v>1172</v>
      </c>
      <c r="D325" s="5" t="s">
        <v>620</v>
      </c>
      <c r="E325" s="5" t="s">
        <v>2176</v>
      </c>
      <c r="F325" s="5" t="s">
        <v>2457</v>
      </c>
      <c r="G325" s="5">
        <v>2</v>
      </c>
      <c r="H325" s="5">
        <v>2</v>
      </c>
      <c r="I325" s="5" t="s">
        <v>2462</v>
      </c>
      <c r="J325" s="12">
        <v>35</v>
      </c>
      <c r="K325" s="5">
        <v>2009</v>
      </c>
      <c r="L325" s="5" t="s">
        <v>2042</v>
      </c>
      <c r="M325" s="5" t="str">
        <f t="shared" si="4"/>
        <v>Y</v>
      </c>
      <c r="N325" s="5" t="s">
        <v>2678</v>
      </c>
    </row>
    <row r="326" spans="1:14" ht="12.75" customHeight="1" x14ac:dyDescent="0.25">
      <c r="A326" s="5" t="s">
        <v>2043</v>
      </c>
      <c r="B326" s="5" t="s">
        <v>1173</v>
      </c>
      <c r="C326" s="5" t="s">
        <v>1172</v>
      </c>
      <c r="D326" s="5" t="s">
        <v>620</v>
      </c>
      <c r="E326" s="5" t="s">
        <v>2177</v>
      </c>
      <c r="F326" s="5" t="s">
        <v>2263</v>
      </c>
      <c r="G326" s="5">
        <v>2</v>
      </c>
      <c r="H326" s="5">
        <v>1</v>
      </c>
      <c r="J326" s="12">
        <v>95</v>
      </c>
      <c r="K326" s="5">
        <v>2012</v>
      </c>
      <c r="L326" s="5" t="s">
        <v>2043</v>
      </c>
      <c r="M326" s="5" t="str">
        <f t="shared" si="4"/>
        <v>N</v>
      </c>
    </row>
    <row r="327" spans="1:14" ht="12.75" customHeight="1" x14ac:dyDescent="0.25">
      <c r="A327" s="5" t="s">
        <v>2046</v>
      </c>
      <c r="B327" s="5" t="s">
        <v>1525</v>
      </c>
      <c r="C327" s="5" t="s">
        <v>1710</v>
      </c>
      <c r="D327" s="5" t="s">
        <v>620</v>
      </c>
      <c r="E327" s="5" t="s">
        <v>2178</v>
      </c>
      <c r="F327" s="5" t="s">
        <v>3222</v>
      </c>
      <c r="G327" s="5">
        <v>1</v>
      </c>
      <c r="H327" s="5">
        <v>2</v>
      </c>
      <c r="I327" s="5" t="s">
        <v>3221</v>
      </c>
      <c r="J327" s="12">
        <v>95</v>
      </c>
      <c r="K327" s="5">
        <v>2009</v>
      </c>
      <c r="L327" s="5" t="s">
        <v>2046</v>
      </c>
      <c r="M327" s="5" t="str">
        <f t="shared" ref="M327:M358" si="5">IF(OR(AND(D327=$W$15,OR(J327&lt;$W$16,J327&gt;$W$17)),AND(D327=$X$15,OR(J327&lt;$X$16,J327&gt;$X$17)),AND(D327=$Y$15,OR(J327&lt;$Y$16,J327&gt;$Y$17)),AND(D327=$Z$15,OR(J327&lt;$Z$16,J327&gt;$Z$17))),"Y","N")</f>
        <v>N</v>
      </c>
    </row>
    <row r="328" spans="1:14" ht="12.75" customHeight="1" x14ac:dyDescent="0.25">
      <c r="A328" s="5" t="s">
        <v>2047</v>
      </c>
      <c r="B328" s="5" t="s">
        <v>1629</v>
      </c>
      <c r="C328" s="5" t="s">
        <v>1183</v>
      </c>
      <c r="D328" s="5" t="s">
        <v>1038</v>
      </c>
      <c r="E328" s="5" t="s">
        <v>2179</v>
      </c>
      <c r="F328" s="5" t="s">
        <v>2264</v>
      </c>
      <c r="G328" s="5">
        <v>2</v>
      </c>
      <c r="H328" s="5">
        <v>2</v>
      </c>
      <c r="I328" s="5" t="s">
        <v>2358</v>
      </c>
      <c r="J328" s="12">
        <v>100</v>
      </c>
      <c r="K328" s="5">
        <v>2017</v>
      </c>
      <c r="L328" s="5" t="s">
        <v>2047</v>
      </c>
      <c r="M328" s="5" t="str">
        <f t="shared" si="5"/>
        <v>N</v>
      </c>
    </row>
    <row r="329" spans="1:14" ht="12.75" customHeight="1" x14ac:dyDescent="0.25">
      <c r="A329" s="5" t="s">
        <v>2049</v>
      </c>
      <c r="B329" s="5" t="s">
        <v>1629</v>
      </c>
      <c r="C329" s="5" t="s">
        <v>1183</v>
      </c>
      <c r="D329" s="5" t="s">
        <v>1038</v>
      </c>
      <c r="E329" s="5" t="s">
        <v>2180</v>
      </c>
      <c r="F329" s="5" t="s">
        <v>2265</v>
      </c>
      <c r="G329" s="5">
        <v>2</v>
      </c>
      <c r="H329" s="5">
        <v>1</v>
      </c>
      <c r="I329" s="5" t="s">
        <v>2360</v>
      </c>
      <c r="J329" s="12">
        <v>100</v>
      </c>
      <c r="K329" s="5">
        <v>2017</v>
      </c>
      <c r="L329" s="5" t="s">
        <v>2049</v>
      </c>
      <c r="M329" s="5" t="str">
        <f t="shared" si="5"/>
        <v>N</v>
      </c>
    </row>
    <row r="330" spans="1:14" ht="12.75" customHeight="1" x14ac:dyDescent="0.25">
      <c r="A330" s="5" t="s">
        <v>2050</v>
      </c>
      <c r="B330" s="5" t="s">
        <v>1629</v>
      </c>
      <c r="C330" s="5" t="s">
        <v>1183</v>
      </c>
      <c r="D330" s="5" t="s">
        <v>1038</v>
      </c>
      <c r="E330" s="5" t="s">
        <v>2181</v>
      </c>
      <c r="F330" s="5" t="s">
        <v>2266</v>
      </c>
      <c r="G330" s="5">
        <v>2</v>
      </c>
      <c r="H330" s="5">
        <v>2</v>
      </c>
      <c r="I330" s="5" t="s">
        <v>2361</v>
      </c>
      <c r="J330" s="12">
        <v>100</v>
      </c>
      <c r="K330" s="5">
        <v>2017</v>
      </c>
      <c r="L330" s="5" t="s">
        <v>2050</v>
      </c>
      <c r="M330" s="5" t="str">
        <f t="shared" si="5"/>
        <v>N</v>
      </c>
    </row>
    <row r="331" spans="1:14" ht="12.75" customHeight="1" x14ac:dyDescent="0.25">
      <c r="A331" s="5" t="s">
        <v>2051</v>
      </c>
      <c r="B331" s="5" t="s">
        <v>1187</v>
      </c>
      <c r="C331" s="5" t="s">
        <v>1186</v>
      </c>
      <c r="D331" s="5" t="s">
        <v>1038</v>
      </c>
      <c r="E331" s="5" t="s">
        <v>2182</v>
      </c>
      <c r="F331" s="5" t="s">
        <v>2267</v>
      </c>
      <c r="G331" s="5">
        <v>2</v>
      </c>
      <c r="H331" s="5">
        <v>2</v>
      </c>
      <c r="I331" s="5" t="s">
        <v>2362</v>
      </c>
      <c r="J331" s="12">
        <v>53.299999237060497</v>
      </c>
      <c r="K331" s="5">
        <v>2019</v>
      </c>
      <c r="L331" s="5" t="s">
        <v>2051</v>
      </c>
      <c r="M331" s="5" t="str">
        <f t="shared" si="5"/>
        <v>Y</v>
      </c>
      <c r="N331" s="5" t="s">
        <v>2678</v>
      </c>
    </row>
    <row r="332" spans="1:14" ht="12.75" customHeight="1" x14ac:dyDescent="0.25">
      <c r="A332" s="5" t="s">
        <v>2058</v>
      </c>
      <c r="B332" s="5" t="s">
        <v>1197</v>
      </c>
      <c r="C332" s="5" t="s">
        <v>1196</v>
      </c>
      <c r="D332" s="5" t="s">
        <v>1038</v>
      </c>
      <c r="E332" s="5" t="s">
        <v>2186</v>
      </c>
      <c r="F332" s="5" t="s">
        <v>2269</v>
      </c>
      <c r="G332" s="5">
        <v>2</v>
      </c>
      <c r="H332" s="5">
        <v>1</v>
      </c>
      <c r="I332" s="5" t="s">
        <v>2369</v>
      </c>
      <c r="J332" s="12">
        <v>100</v>
      </c>
      <c r="K332" s="5">
        <v>2019</v>
      </c>
      <c r="L332" s="5" t="s">
        <v>2058</v>
      </c>
      <c r="M332" s="5" t="str">
        <f t="shared" si="5"/>
        <v>N</v>
      </c>
    </row>
    <row r="333" spans="1:14" ht="12.75" customHeight="1" x14ac:dyDescent="0.25">
      <c r="A333" s="5" t="s">
        <v>2059</v>
      </c>
      <c r="B333" s="5" t="s">
        <v>1197</v>
      </c>
      <c r="C333" s="5" t="s">
        <v>1196</v>
      </c>
      <c r="D333" s="5" t="s">
        <v>1038</v>
      </c>
      <c r="E333" s="5" t="s">
        <v>2187</v>
      </c>
      <c r="F333" s="5" t="s">
        <v>2270</v>
      </c>
      <c r="G333" s="5">
        <v>2</v>
      </c>
      <c r="H333" s="5">
        <v>1</v>
      </c>
      <c r="I333" s="5" t="s">
        <v>2370</v>
      </c>
      <c r="J333" s="12">
        <v>100</v>
      </c>
      <c r="K333" s="5">
        <v>2019</v>
      </c>
      <c r="L333" s="5" t="s">
        <v>2059</v>
      </c>
      <c r="M333" s="5" t="str">
        <f t="shared" si="5"/>
        <v>N</v>
      </c>
    </row>
    <row r="334" spans="1:14" ht="12.75" customHeight="1" x14ac:dyDescent="0.25">
      <c r="A334" s="5" t="s">
        <v>2062</v>
      </c>
      <c r="B334" s="5" t="s">
        <v>1205</v>
      </c>
      <c r="C334" s="5" t="s">
        <v>1204</v>
      </c>
      <c r="D334" s="5" t="s">
        <v>1038</v>
      </c>
      <c r="E334" s="5" t="s">
        <v>1213</v>
      </c>
      <c r="F334" s="5" t="s">
        <v>2272</v>
      </c>
      <c r="G334" s="5">
        <v>2</v>
      </c>
      <c r="H334" s="5">
        <v>1</v>
      </c>
      <c r="I334" s="5" t="s">
        <v>2372</v>
      </c>
      <c r="J334" s="12">
        <v>100</v>
      </c>
      <c r="K334" s="5">
        <v>2012</v>
      </c>
      <c r="L334" s="5" t="s">
        <v>2062</v>
      </c>
      <c r="M334" s="5" t="str">
        <f t="shared" si="5"/>
        <v>N</v>
      </c>
    </row>
    <row r="335" spans="1:14" ht="12.75" customHeight="1" x14ac:dyDescent="0.25">
      <c r="A335" s="5" t="s">
        <v>2064</v>
      </c>
      <c r="B335" s="5" t="s">
        <v>1527</v>
      </c>
      <c r="C335" s="5" t="s">
        <v>1716</v>
      </c>
      <c r="D335" s="5" t="s">
        <v>620</v>
      </c>
      <c r="E335" s="5" t="s">
        <v>2188</v>
      </c>
      <c r="F335" s="5" t="s">
        <v>2273</v>
      </c>
      <c r="G335" s="5">
        <v>1</v>
      </c>
      <c r="H335" s="5">
        <v>2</v>
      </c>
      <c r="I335" s="5" t="s">
        <v>2374</v>
      </c>
      <c r="J335" s="12">
        <v>30</v>
      </c>
      <c r="K335" s="5">
        <v>2012</v>
      </c>
      <c r="L335" s="5" t="s">
        <v>2064</v>
      </c>
      <c r="M335" s="5" t="str">
        <f t="shared" si="5"/>
        <v>Y</v>
      </c>
      <c r="N335" s="5" t="s">
        <v>2678</v>
      </c>
    </row>
    <row r="336" spans="1:14" ht="12.75" customHeight="1" x14ac:dyDescent="0.25">
      <c r="A336" s="5" t="s">
        <v>2065</v>
      </c>
      <c r="B336" s="5" t="s">
        <v>1528</v>
      </c>
      <c r="C336" s="5" t="s">
        <v>1717</v>
      </c>
      <c r="D336" s="5" t="s">
        <v>35</v>
      </c>
      <c r="E336" s="5" t="s">
        <v>2189</v>
      </c>
      <c r="F336" s="5" t="s">
        <v>2274</v>
      </c>
      <c r="G336" s="5">
        <v>1</v>
      </c>
      <c r="H336" s="5">
        <v>1</v>
      </c>
      <c r="I336" s="5" t="s">
        <v>2375</v>
      </c>
      <c r="J336" s="12">
        <v>100</v>
      </c>
      <c r="K336" s="5">
        <v>2019</v>
      </c>
      <c r="L336" s="5" t="s">
        <v>2065</v>
      </c>
      <c r="M336" s="5" t="str">
        <f t="shared" si="5"/>
        <v>N</v>
      </c>
    </row>
    <row r="337" spans="1:14" ht="12.75" customHeight="1" x14ac:dyDescent="0.25">
      <c r="A337" s="5" t="s">
        <v>2068</v>
      </c>
      <c r="B337" s="5" t="s">
        <v>1530</v>
      </c>
      <c r="C337" s="5" t="s">
        <v>1529</v>
      </c>
      <c r="D337" s="5" t="s">
        <v>35</v>
      </c>
      <c r="E337" s="5" t="s">
        <v>1530</v>
      </c>
      <c r="F337" s="5" t="s">
        <v>1529</v>
      </c>
      <c r="G337" s="5">
        <v>0</v>
      </c>
      <c r="H337" s="5">
        <v>2</v>
      </c>
      <c r="I337" s="5" t="s">
        <v>2378</v>
      </c>
      <c r="J337" s="12">
        <v>100</v>
      </c>
      <c r="K337" s="5">
        <v>2017</v>
      </c>
      <c r="L337" s="5" t="s">
        <v>2068</v>
      </c>
      <c r="M337" s="5" t="str">
        <f t="shared" si="5"/>
        <v>N</v>
      </c>
    </row>
    <row r="338" spans="1:14" ht="12.75" customHeight="1" x14ac:dyDescent="0.25">
      <c r="A338" s="5" t="s">
        <v>2069</v>
      </c>
      <c r="B338" s="5" t="s">
        <v>1245</v>
      </c>
      <c r="C338" s="5" t="s">
        <v>1244</v>
      </c>
      <c r="D338" s="5" t="s">
        <v>1038</v>
      </c>
      <c r="E338" s="5" t="s">
        <v>2191</v>
      </c>
      <c r="F338" s="5" t="s">
        <v>2276</v>
      </c>
      <c r="G338" s="5">
        <v>1</v>
      </c>
      <c r="H338" s="5">
        <v>1</v>
      </c>
      <c r="I338" s="5" t="s">
        <v>2379</v>
      </c>
      <c r="J338" s="12">
        <v>89</v>
      </c>
      <c r="K338" s="5">
        <v>2012</v>
      </c>
      <c r="L338" s="5" t="s">
        <v>2069</v>
      </c>
      <c r="M338" s="5" t="str">
        <f t="shared" si="5"/>
        <v>N</v>
      </c>
    </row>
    <row r="339" spans="1:14" ht="12.75" customHeight="1" x14ac:dyDescent="0.25">
      <c r="A339" s="5" t="s">
        <v>2071</v>
      </c>
      <c r="B339" s="5" t="s">
        <v>901</v>
      </c>
      <c r="C339" s="5" t="s">
        <v>900</v>
      </c>
      <c r="D339" s="5" t="s">
        <v>620</v>
      </c>
      <c r="E339" s="5" t="s">
        <v>2192</v>
      </c>
      <c r="F339" s="5" t="s">
        <v>2277</v>
      </c>
      <c r="G339" s="5">
        <v>2</v>
      </c>
      <c r="H339" s="5">
        <v>2</v>
      </c>
      <c r="I339" s="5" t="s">
        <v>2381</v>
      </c>
      <c r="J339" s="12">
        <v>93</v>
      </c>
      <c r="K339" s="5">
        <v>2014</v>
      </c>
      <c r="L339" s="5" t="s">
        <v>2071</v>
      </c>
      <c r="M339" s="5" t="str">
        <f t="shared" si="5"/>
        <v>N</v>
      </c>
    </row>
    <row r="340" spans="1:14" ht="12.75" customHeight="1" x14ac:dyDescent="0.25">
      <c r="A340" s="5" t="s">
        <v>2072</v>
      </c>
      <c r="B340" s="5" t="s">
        <v>901</v>
      </c>
      <c r="C340" s="5" t="s">
        <v>900</v>
      </c>
      <c r="D340" s="5" t="s">
        <v>620</v>
      </c>
      <c r="E340" s="5" t="s">
        <v>2193</v>
      </c>
      <c r="F340" s="5" t="s">
        <v>2278</v>
      </c>
      <c r="G340" s="5">
        <v>2</v>
      </c>
      <c r="H340" s="5">
        <v>1</v>
      </c>
      <c r="I340" s="5" t="s">
        <v>2382</v>
      </c>
      <c r="J340" s="12">
        <v>100</v>
      </c>
      <c r="K340" s="5">
        <v>2015</v>
      </c>
      <c r="L340" s="5" t="s">
        <v>2072</v>
      </c>
      <c r="M340" s="5" t="str">
        <f t="shared" si="5"/>
        <v>N</v>
      </c>
    </row>
    <row r="341" spans="1:14" ht="12.75" customHeight="1" x14ac:dyDescent="0.25">
      <c r="A341" s="5" t="s">
        <v>2078</v>
      </c>
      <c r="B341" s="5" t="s">
        <v>531</v>
      </c>
      <c r="C341" s="5" t="s">
        <v>530</v>
      </c>
      <c r="D341" s="5" t="s">
        <v>360</v>
      </c>
      <c r="E341" s="5" t="s">
        <v>2194</v>
      </c>
      <c r="F341" s="5" t="s">
        <v>2283</v>
      </c>
      <c r="G341" s="5">
        <v>3</v>
      </c>
      <c r="H341" s="5">
        <v>2</v>
      </c>
      <c r="I341" s="5" t="s">
        <v>2386</v>
      </c>
      <c r="J341" s="12">
        <v>76.599998474121094</v>
      </c>
      <c r="K341" s="5">
        <v>2007</v>
      </c>
      <c r="L341" s="5" t="s">
        <v>2078</v>
      </c>
      <c r="M341" s="5" t="str">
        <f t="shared" si="5"/>
        <v>N</v>
      </c>
    </row>
    <row r="342" spans="1:14" ht="12.75" customHeight="1" x14ac:dyDescent="0.25">
      <c r="A342" s="5" t="s">
        <v>2082</v>
      </c>
      <c r="B342" s="5" t="s">
        <v>1257</v>
      </c>
      <c r="C342" s="5" t="s">
        <v>1256</v>
      </c>
      <c r="D342" s="5" t="s">
        <v>620</v>
      </c>
      <c r="E342" s="5" t="s">
        <v>2196</v>
      </c>
      <c r="F342" s="5" t="s">
        <v>2285</v>
      </c>
      <c r="G342" s="5">
        <v>2</v>
      </c>
      <c r="H342" s="5">
        <v>1</v>
      </c>
      <c r="I342" s="5" t="s">
        <v>2390</v>
      </c>
      <c r="J342" s="12">
        <v>59.191116333007798</v>
      </c>
      <c r="K342" s="5">
        <v>2012</v>
      </c>
      <c r="L342" s="5" t="s">
        <v>2082</v>
      </c>
      <c r="M342" s="5" t="str">
        <f t="shared" si="5"/>
        <v>N</v>
      </c>
    </row>
    <row r="343" spans="1:14" ht="12.75" customHeight="1" x14ac:dyDescent="0.25">
      <c r="A343" s="5" t="s">
        <v>2084</v>
      </c>
      <c r="B343" s="5" t="s">
        <v>1257</v>
      </c>
      <c r="C343" s="5" t="s">
        <v>1256</v>
      </c>
      <c r="D343" s="5" t="s">
        <v>620</v>
      </c>
      <c r="E343" s="5" t="s">
        <v>2197</v>
      </c>
      <c r="F343" s="5" t="s">
        <v>2286</v>
      </c>
      <c r="G343" s="5">
        <v>2</v>
      </c>
      <c r="H343" s="5">
        <v>1</v>
      </c>
      <c r="I343" s="5" t="s">
        <v>2392</v>
      </c>
      <c r="J343" s="12">
        <v>40.662208557128899</v>
      </c>
      <c r="K343" s="5">
        <v>2012</v>
      </c>
      <c r="L343" s="5" t="s">
        <v>2084</v>
      </c>
      <c r="M343" s="5" t="str">
        <f t="shared" si="5"/>
        <v>N</v>
      </c>
    </row>
    <row r="344" spans="1:14" ht="12.75" customHeight="1" x14ac:dyDescent="0.25">
      <c r="A344" s="5" t="s">
        <v>2087</v>
      </c>
      <c r="B344" s="5" t="s">
        <v>1266</v>
      </c>
      <c r="C344" s="5" t="s">
        <v>1265</v>
      </c>
      <c r="D344" s="5" t="s">
        <v>1038</v>
      </c>
      <c r="E344" s="5" t="s">
        <v>2200</v>
      </c>
      <c r="F344" s="5" t="s">
        <v>2287</v>
      </c>
      <c r="G344" s="5">
        <v>2</v>
      </c>
      <c r="H344" s="5">
        <v>2</v>
      </c>
      <c r="I344" s="5" t="s">
        <v>2395</v>
      </c>
      <c r="J344" s="12">
        <v>99.641525268554702</v>
      </c>
      <c r="K344" s="5">
        <v>2019</v>
      </c>
      <c r="L344" s="5" t="s">
        <v>2087</v>
      </c>
      <c r="M344" s="5" t="str">
        <f t="shared" si="5"/>
        <v>N</v>
      </c>
    </row>
    <row r="345" spans="1:14" ht="12.75" customHeight="1" x14ac:dyDescent="0.25">
      <c r="A345" s="5" t="s">
        <v>2088</v>
      </c>
      <c r="B345" s="5" t="s">
        <v>1266</v>
      </c>
      <c r="C345" s="5" t="s">
        <v>1265</v>
      </c>
      <c r="D345" s="5" t="s">
        <v>1038</v>
      </c>
      <c r="E345" s="5" t="s">
        <v>2201</v>
      </c>
      <c r="F345" s="5" t="s">
        <v>3224</v>
      </c>
      <c r="G345" s="5">
        <v>2</v>
      </c>
      <c r="H345" s="5">
        <v>2</v>
      </c>
      <c r="I345" s="5" t="s">
        <v>3225</v>
      </c>
      <c r="J345" s="12">
        <v>88.116287231445298</v>
      </c>
      <c r="K345" s="5">
        <v>2019</v>
      </c>
      <c r="L345" s="5" t="s">
        <v>2088</v>
      </c>
      <c r="M345" s="5" t="str">
        <f t="shared" si="5"/>
        <v>N</v>
      </c>
    </row>
    <row r="346" spans="1:14" ht="12.75" customHeight="1" x14ac:dyDescent="0.25">
      <c r="A346" s="5" t="s">
        <v>2089</v>
      </c>
      <c r="B346" s="5" t="s">
        <v>1266</v>
      </c>
      <c r="C346" s="5" t="s">
        <v>1265</v>
      </c>
      <c r="D346" s="5" t="s">
        <v>1038</v>
      </c>
      <c r="E346" s="5" t="s">
        <v>2202</v>
      </c>
      <c r="F346" s="5" t="s">
        <v>2288</v>
      </c>
      <c r="G346" s="5">
        <v>2</v>
      </c>
      <c r="H346" s="5">
        <v>1</v>
      </c>
      <c r="I346" s="5" t="s">
        <v>2396</v>
      </c>
      <c r="J346" s="12">
        <v>89.720664978027301</v>
      </c>
      <c r="K346" s="5">
        <v>2019</v>
      </c>
      <c r="L346" s="5" t="s">
        <v>2089</v>
      </c>
      <c r="M346" s="5" t="str">
        <f t="shared" si="5"/>
        <v>N</v>
      </c>
    </row>
    <row r="347" spans="1:14" ht="12.75" customHeight="1" x14ac:dyDescent="0.25">
      <c r="A347" s="5" t="s">
        <v>2090</v>
      </c>
      <c r="B347" s="5" t="s">
        <v>954</v>
      </c>
      <c r="C347" s="5" t="s">
        <v>953</v>
      </c>
      <c r="D347" s="5" t="s">
        <v>620</v>
      </c>
      <c r="E347" s="5" t="s">
        <v>2203</v>
      </c>
      <c r="F347" s="5" t="s">
        <v>2289</v>
      </c>
      <c r="G347" s="5">
        <v>2</v>
      </c>
      <c r="H347" s="5">
        <v>1</v>
      </c>
      <c r="I347" s="5" t="s">
        <v>2397</v>
      </c>
      <c r="J347" s="12">
        <v>95</v>
      </c>
      <c r="K347" s="5">
        <v>2007</v>
      </c>
      <c r="L347" s="5" t="s">
        <v>2090</v>
      </c>
      <c r="M347" s="5" t="str">
        <f t="shared" si="5"/>
        <v>N</v>
      </c>
    </row>
    <row r="348" spans="1:14" ht="12.75" customHeight="1" x14ac:dyDescent="0.25">
      <c r="A348" s="5" t="s">
        <v>2975</v>
      </c>
      <c r="B348" s="5" t="s">
        <v>282</v>
      </c>
      <c r="C348" s="5" t="s">
        <v>281</v>
      </c>
      <c r="D348" s="5" t="s">
        <v>35</v>
      </c>
      <c r="E348" s="5" t="s">
        <v>2981</v>
      </c>
      <c r="F348" s="5" t="s">
        <v>2988</v>
      </c>
      <c r="G348" s="5">
        <v>1</v>
      </c>
      <c r="H348" s="5">
        <v>3</v>
      </c>
      <c r="I348" s="5" t="s">
        <v>2993</v>
      </c>
      <c r="J348" s="12">
        <v>100</v>
      </c>
      <c r="K348" s="5">
        <v>2019</v>
      </c>
      <c r="L348" s="5" t="s">
        <v>2975</v>
      </c>
      <c r="M348" s="5" t="str">
        <f t="shared" si="5"/>
        <v>N</v>
      </c>
    </row>
    <row r="349" spans="1:14" ht="12.75" customHeight="1" x14ac:dyDescent="0.25">
      <c r="A349" s="5" t="s">
        <v>2091</v>
      </c>
      <c r="B349" s="5" t="s">
        <v>888</v>
      </c>
      <c r="C349" s="5" t="s">
        <v>887</v>
      </c>
      <c r="D349" s="5" t="s">
        <v>620</v>
      </c>
      <c r="E349" s="5" t="s">
        <v>2204</v>
      </c>
      <c r="F349" s="5" t="s">
        <v>2290</v>
      </c>
      <c r="G349" s="5">
        <v>1</v>
      </c>
      <c r="H349" s="5">
        <v>2</v>
      </c>
      <c r="I349" s="5" t="s">
        <v>2398</v>
      </c>
      <c r="J349" s="12">
        <v>100</v>
      </c>
      <c r="K349" s="5">
        <v>2015</v>
      </c>
      <c r="L349" s="5" t="s">
        <v>2091</v>
      </c>
      <c r="M349" s="5" t="str">
        <f t="shared" si="5"/>
        <v>N</v>
      </c>
    </row>
    <row r="350" spans="1:14" ht="12.75" customHeight="1" x14ac:dyDescent="0.25">
      <c r="A350" s="5" t="s">
        <v>2097</v>
      </c>
      <c r="B350" s="5" t="s">
        <v>1300</v>
      </c>
      <c r="C350" s="5" t="s">
        <v>1299</v>
      </c>
      <c r="D350" s="5" t="s">
        <v>1038</v>
      </c>
      <c r="E350" s="5" t="s">
        <v>2207</v>
      </c>
      <c r="F350" s="5" t="s">
        <v>3341</v>
      </c>
      <c r="G350" s="5">
        <v>3</v>
      </c>
      <c r="H350" s="5">
        <v>3</v>
      </c>
      <c r="I350" s="5" t="s">
        <v>2403</v>
      </c>
      <c r="J350" s="12">
        <v>70</v>
      </c>
      <c r="K350" s="5">
        <v>2017</v>
      </c>
      <c r="L350" s="5" t="s">
        <v>2097</v>
      </c>
      <c r="M350" s="5" t="str">
        <f t="shared" si="5"/>
        <v>N</v>
      </c>
    </row>
    <row r="351" spans="1:14" ht="12.75" customHeight="1" x14ac:dyDescent="0.25">
      <c r="A351" s="5" t="s">
        <v>2102</v>
      </c>
      <c r="B351" s="5" t="s">
        <v>1533</v>
      </c>
      <c r="C351" s="5" t="s">
        <v>1745</v>
      </c>
      <c r="D351" s="5" t="s">
        <v>1038</v>
      </c>
      <c r="E351" s="5" t="s">
        <v>2209</v>
      </c>
      <c r="F351" s="5" t="s">
        <v>2295</v>
      </c>
      <c r="G351" s="5">
        <v>1</v>
      </c>
      <c r="H351" s="5">
        <v>2</v>
      </c>
      <c r="I351" s="5" t="s">
        <v>2408</v>
      </c>
      <c r="J351" s="12">
        <v>44.4799995422363</v>
      </c>
      <c r="K351" s="5">
        <v>2012</v>
      </c>
      <c r="L351" s="5" t="s">
        <v>2102</v>
      </c>
      <c r="M351" s="5" t="str">
        <f t="shared" si="5"/>
        <v>Y</v>
      </c>
      <c r="N351" s="5" t="s">
        <v>2703</v>
      </c>
    </row>
    <row r="352" spans="1:14" ht="12.75" customHeight="1" x14ac:dyDescent="0.25">
      <c r="A352" s="5" t="s">
        <v>2107</v>
      </c>
      <c r="B352" s="5" t="s">
        <v>11</v>
      </c>
      <c r="C352" s="5" t="s">
        <v>570</v>
      </c>
      <c r="D352" s="5" t="s">
        <v>360</v>
      </c>
      <c r="E352" s="5" t="s">
        <v>2210</v>
      </c>
      <c r="F352" s="5" t="s">
        <v>2297</v>
      </c>
      <c r="G352" s="5">
        <v>2</v>
      </c>
      <c r="H352" s="5">
        <v>2</v>
      </c>
      <c r="I352" s="5" t="s">
        <v>2413</v>
      </c>
      <c r="J352" s="12">
        <v>46.939998626708999</v>
      </c>
      <c r="K352" s="5">
        <v>2015</v>
      </c>
      <c r="L352" s="5" t="s">
        <v>2107</v>
      </c>
      <c r="M352" s="5" t="str">
        <f t="shared" si="5"/>
        <v>N</v>
      </c>
    </row>
    <row r="353" spans="1:14" ht="12.75" customHeight="1" x14ac:dyDescent="0.25">
      <c r="A353" s="5" t="s">
        <v>2108</v>
      </c>
      <c r="B353" s="5" t="s">
        <v>11</v>
      </c>
      <c r="C353" s="5" t="s">
        <v>570</v>
      </c>
      <c r="D353" s="5" t="s">
        <v>360</v>
      </c>
      <c r="E353" s="5" t="s">
        <v>2211</v>
      </c>
      <c r="F353" s="5" t="s">
        <v>3339</v>
      </c>
      <c r="G353" s="5">
        <v>2</v>
      </c>
      <c r="H353" s="5">
        <v>3</v>
      </c>
      <c r="I353" s="5" t="s">
        <v>2414</v>
      </c>
      <c r="J353" s="12">
        <v>59.200000762939503</v>
      </c>
      <c r="K353" s="5">
        <v>2015</v>
      </c>
      <c r="L353" s="5" t="s">
        <v>2108</v>
      </c>
      <c r="M353" s="5" t="str">
        <f t="shared" si="5"/>
        <v>N</v>
      </c>
    </row>
    <row r="354" spans="1:14" ht="12.75" customHeight="1" x14ac:dyDescent="0.25">
      <c r="A354" s="5" t="s">
        <v>2110</v>
      </c>
      <c r="B354" s="5" t="s">
        <v>1536</v>
      </c>
      <c r="C354" s="5" t="s">
        <v>590</v>
      </c>
      <c r="D354" s="5" t="s">
        <v>620</v>
      </c>
      <c r="E354" s="5" t="s">
        <v>2212</v>
      </c>
      <c r="F354" s="5" t="s">
        <v>2298</v>
      </c>
      <c r="G354" s="5">
        <v>1</v>
      </c>
      <c r="H354" s="5">
        <v>2</v>
      </c>
      <c r="I354" s="5" t="s">
        <v>2416</v>
      </c>
      <c r="J354" s="12">
        <v>91</v>
      </c>
      <c r="K354" s="5">
        <v>2013</v>
      </c>
      <c r="L354" s="5" t="s">
        <v>2110</v>
      </c>
      <c r="M354" s="5" t="str">
        <f t="shared" si="5"/>
        <v>N</v>
      </c>
    </row>
    <row r="355" spans="1:14" ht="12.75" customHeight="1" x14ac:dyDescent="0.25">
      <c r="A355" s="5" t="s">
        <v>2111</v>
      </c>
      <c r="B355" s="5" t="s">
        <v>1536</v>
      </c>
      <c r="C355" s="5" t="s">
        <v>590</v>
      </c>
      <c r="D355" s="5" t="s">
        <v>620</v>
      </c>
      <c r="E355" s="5" t="s">
        <v>2213</v>
      </c>
      <c r="F355" s="5" t="s">
        <v>2299</v>
      </c>
      <c r="G355" s="5">
        <v>1</v>
      </c>
      <c r="H355" s="5">
        <v>1</v>
      </c>
      <c r="I355" s="5" t="s">
        <v>2417</v>
      </c>
      <c r="J355" s="12">
        <v>96</v>
      </c>
      <c r="K355" s="5">
        <v>2013</v>
      </c>
      <c r="L355" s="5" t="s">
        <v>2111</v>
      </c>
      <c r="M355" s="5" t="str">
        <f t="shared" si="5"/>
        <v>N</v>
      </c>
    </row>
    <row r="356" spans="1:14" ht="12.75" customHeight="1" x14ac:dyDescent="0.25">
      <c r="A356" s="5" t="s">
        <v>2112</v>
      </c>
      <c r="B356" s="5" t="s">
        <v>1536</v>
      </c>
      <c r="C356" s="5" t="s">
        <v>590</v>
      </c>
      <c r="D356" s="5" t="s">
        <v>620</v>
      </c>
      <c r="E356" s="5" t="s">
        <v>2214</v>
      </c>
      <c r="F356" s="5" t="s">
        <v>2300</v>
      </c>
      <c r="G356" s="5">
        <v>1</v>
      </c>
      <c r="H356" s="5">
        <v>2</v>
      </c>
      <c r="I356" s="5" t="s">
        <v>2418</v>
      </c>
      <c r="J356" s="12">
        <v>95</v>
      </c>
      <c r="K356" s="5">
        <v>2013</v>
      </c>
      <c r="L356" s="5" t="s">
        <v>2112</v>
      </c>
      <c r="M356" s="5" t="str">
        <f t="shared" si="5"/>
        <v>N</v>
      </c>
    </row>
    <row r="357" spans="1:14" ht="12.75" customHeight="1" x14ac:dyDescent="0.25">
      <c r="A357" s="5" t="s">
        <v>2113</v>
      </c>
      <c r="B357" s="5" t="s">
        <v>9</v>
      </c>
      <c r="C357" s="5" t="s">
        <v>593</v>
      </c>
      <c r="D357" s="5" t="s">
        <v>360</v>
      </c>
      <c r="E357" s="5" t="s">
        <v>2215</v>
      </c>
      <c r="F357" s="5" t="s">
        <v>3340</v>
      </c>
      <c r="G357" s="5">
        <v>2</v>
      </c>
      <c r="H357" s="5">
        <v>2</v>
      </c>
      <c r="I357" s="5" t="s">
        <v>2419</v>
      </c>
      <c r="J357" s="12">
        <v>97</v>
      </c>
      <c r="K357" s="5">
        <v>2015</v>
      </c>
      <c r="L357" s="5" t="s">
        <v>2113</v>
      </c>
      <c r="M357" s="5" t="str">
        <f t="shared" si="5"/>
        <v>Y</v>
      </c>
      <c r="N357" s="5" t="s">
        <v>2703</v>
      </c>
    </row>
    <row r="358" spans="1:14" ht="12.75" customHeight="1" x14ac:dyDescent="0.25">
      <c r="A358" s="5" t="s">
        <v>2114</v>
      </c>
      <c r="B358" s="5" t="s">
        <v>9</v>
      </c>
      <c r="C358" s="5" t="s">
        <v>593</v>
      </c>
      <c r="D358" s="5" t="s">
        <v>360</v>
      </c>
      <c r="E358" s="5" t="s">
        <v>2216</v>
      </c>
      <c r="F358" s="5" t="s">
        <v>2301</v>
      </c>
      <c r="G358" s="5">
        <v>2</v>
      </c>
      <c r="H358" s="5">
        <v>2</v>
      </c>
      <c r="I358" s="5" t="s">
        <v>2420</v>
      </c>
      <c r="J358" s="12">
        <v>100</v>
      </c>
      <c r="K358" s="5">
        <v>2015</v>
      </c>
      <c r="L358" s="5" t="s">
        <v>2114</v>
      </c>
      <c r="M358" s="5" t="str">
        <f t="shared" si="5"/>
        <v>Y</v>
      </c>
      <c r="N358" s="5" t="s">
        <v>2703</v>
      </c>
    </row>
    <row r="359" spans="1:14" ht="12.75" customHeight="1" x14ac:dyDescent="0.25">
      <c r="A359" s="5" t="s">
        <v>2117</v>
      </c>
      <c r="B359" s="5" t="s">
        <v>9</v>
      </c>
      <c r="C359" s="5" t="s">
        <v>593</v>
      </c>
      <c r="D359" s="5" t="s">
        <v>360</v>
      </c>
      <c r="E359" s="5" t="s">
        <v>2218</v>
      </c>
      <c r="F359" s="5" t="s">
        <v>2303</v>
      </c>
      <c r="G359" s="5">
        <v>2</v>
      </c>
      <c r="H359" s="5">
        <v>1</v>
      </c>
      <c r="I359" s="5" t="s">
        <v>2423</v>
      </c>
      <c r="J359" s="12">
        <v>97.300003051757798</v>
      </c>
      <c r="K359" s="5">
        <v>2015</v>
      </c>
      <c r="L359" s="5" t="s">
        <v>2117</v>
      </c>
      <c r="M359" s="5" t="str">
        <f t="shared" ref="M359:M389" si="6">IF(OR(AND(D359=$W$15,OR(J359&lt;$W$16,J359&gt;$W$17)),AND(D359=$X$15,OR(J359&lt;$X$16,J359&gt;$X$17)),AND(D359=$Y$15,OR(J359&lt;$Y$16,J359&gt;$Y$17)),AND(D359=$Z$15,OR(J359&lt;$Z$16,J359&gt;$Z$17))),"Y","N")</f>
        <v>Y</v>
      </c>
      <c r="N359" s="5" t="s">
        <v>2703</v>
      </c>
    </row>
    <row r="360" spans="1:14" ht="12.75" customHeight="1" x14ac:dyDescent="0.25">
      <c r="A360" s="5" t="s">
        <v>2118</v>
      </c>
      <c r="B360" s="5" t="s">
        <v>9</v>
      </c>
      <c r="C360" s="5" t="s">
        <v>593</v>
      </c>
      <c r="D360" s="5" t="s">
        <v>360</v>
      </c>
      <c r="E360" s="5" t="s">
        <v>2219</v>
      </c>
      <c r="F360" s="5" t="s">
        <v>2304</v>
      </c>
      <c r="G360" s="5">
        <v>2</v>
      </c>
      <c r="H360" s="5">
        <v>2</v>
      </c>
      <c r="I360" s="5" t="s">
        <v>2424</v>
      </c>
      <c r="J360" s="12">
        <v>87</v>
      </c>
      <c r="K360" s="5">
        <v>2015</v>
      </c>
      <c r="L360" s="5" t="s">
        <v>2118</v>
      </c>
      <c r="M360" s="5" t="str">
        <f t="shared" si="6"/>
        <v>Y</v>
      </c>
      <c r="N360" s="5" t="s">
        <v>2703</v>
      </c>
    </row>
    <row r="361" spans="1:14" ht="12.75" customHeight="1" x14ac:dyDescent="0.25">
      <c r="A361" s="5" t="s">
        <v>2123</v>
      </c>
      <c r="B361" s="5" t="s">
        <v>9</v>
      </c>
      <c r="C361" s="5" t="s">
        <v>593</v>
      </c>
      <c r="D361" s="5" t="s">
        <v>360</v>
      </c>
      <c r="E361" s="5" t="s">
        <v>2223</v>
      </c>
      <c r="F361" s="5" t="s">
        <v>2306</v>
      </c>
      <c r="G361" s="5">
        <v>2</v>
      </c>
      <c r="H361" s="5">
        <v>2</v>
      </c>
      <c r="I361" s="5" t="s">
        <v>2429</v>
      </c>
      <c r="J361" s="12">
        <v>91</v>
      </c>
      <c r="K361" s="5">
        <v>2015</v>
      </c>
      <c r="L361" s="5" t="s">
        <v>2123</v>
      </c>
      <c r="M361" s="5" t="str">
        <f t="shared" si="6"/>
        <v>Y</v>
      </c>
      <c r="N361" s="5" t="s">
        <v>2703</v>
      </c>
    </row>
    <row r="362" spans="1:14" ht="12.75" customHeight="1" x14ac:dyDescent="0.25">
      <c r="A362" s="5" t="s">
        <v>2770</v>
      </c>
      <c r="B362" s="5" t="s">
        <v>847</v>
      </c>
      <c r="C362" s="5" t="s">
        <v>846</v>
      </c>
      <c r="D362" s="5" t="s">
        <v>620</v>
      </c>
      <c r="E362" s="5" t="s">
        <v>2781</v>
      </c>
      <c r="F362" s="5" t="s">
        <v>2780</v>
      </c>
      <c r="G362" s="5">
        <v>2</v>
      </c>
      <c r="H362" s="5">
        <v>1</v>
      </c>
      <c r="I362" s="13"/>
      <c r="J362" s="14">
        <v>67.381448351917655</v>
      </c>
      <c r="K362" s="5">
        <v>2020</v>
      </c>
      <c r="L362" s="5" t="s">
        <v>2770</v>
      </c>
      <c r="M362" s="5" t="str">
        <f t="shared" si="6"/>
        <v>N</v>
      </c>
    </row>
    <row r="363" spans="1:14" ht="12.75" customHeight="1" x14ac:dyDescent="0.25">
      <c r="A363" s="5" t="s">
        <v>2771</v>
      </c>
      <c r="B363" s="5" t="s">
        <v>847</v>
      </c>
      <c r="C363" s="5" t="s">
        <v>846</v>
      </c>
      <c r="D363" s="5" t="s">
        <v>620</v>
      </c>
      <c r="E363" s="5" t="s">
        <v>2782</v>
      </c>
      <c r="F363" s="5" t="s">
        <v>2783</v>
      </c>
      <c r="G363" s="5">
        <v>2</v>
      </c>
      <c r="H363" s="5">
        <v>1</v>
      </c>
      <c r="I363" s="13"/>
      <c r="J363" s="14">
        <v>69.246072155010964</v>
      </c>
      <c r="K363" s="5">
        <v>2020</v>
      </c>
      <c r="L363" s="5" t="s">
        <v>2771</v>
      </c>
      <c r="M363" s="5" t="str">
        <f t="shared" si="6"/>
        <v>N</v>
      </c>
    </row>
    <row r="364" spans="1:14" ht="12.75" customHeight="1" x14ac:dyDescent="0.25">
      <c r="A364" s="5" t="s">
        <v>2772</v>
      </c>
      <c r="B364" s="5" t="s">
        <v>847</v>
      </c>
      <c r="C364" s="5" t="s">
        <v>846</v>
      </c>
      <c r="D364" s="5" t="s">
        <v>620</v>
      </c>
      <c r="E364" s="5" t="s">
        <v>2784</v>
      </c>
      <c r="F364" s="5" t="s">
        <v>2785</v>
      </c>
      <c r="G364" s="5">
        <v>2</v>
      </c>
      <c r="H364" s="5">
        <v>1</v>
      </c>
      <c r="I364" s="13"/>
      <c r="J364" s="14">
        <v>84.43369460620201</v>
      </c>
      <c r="K364" s="5">
        <v>2020</v>
      </c>
      <c r="L364" s="5" t="s">
        <v>2772</v>
      </c>
      <c r="M364" s="5" t="str">
        <f t="shared" si="6"/>
        <v>N</v>
      </c>
    </row>
    <row r="365" spans="1:14" ht="12.75" customHeight="1" x14ac:dyDescent="0.25">
      <c r="A365" s="5" t="s">
        <v>2773</v>
      </c>
      <c r="B365" s="5" t="s">
        <v>847</v>
      </c>
      <c r="C365" s="5" t="s">
        <v>846</v>
      </c>
      <c r="D365" s="5" t="s">
        <v>620</v>
      </c>
      <c r="E365" s="5" t="s">
        <v>2786</v>
      </c>
      <c r="F365" s="5" t="s">
        <v>2787</v>
      </c>
      <c r="G365" s="5">
        <v>2</v>
      </c>
      <c r="H365" s="5">
        <v>1</v>
      </c>
      <c r="I365" s="13"/>
      <c r="J365" s="14">
        <v>50.761540104449821</v>
      </c>
      <c r="K365" s="5">
        <v>2020</v>
      </c>
      <c r="L365" s="5" t="s">
        <v>2773</v>
      </c>
      <c r="M365" s="5" t="str">
        <f t="shared" si="6"/>
        <v>N</v>
      </c>
    </row>
    <row r="366" spans="1:14" ht="12.75" customHeight="1" x14ac:dyDescent="0.25">
      <c r="A366" s="5" t="s">
        <v>2774</v>
      </c>
      <c r="B366" s="5" t="s">
        <v>847</v>
      </c>
      <c r="C366" s="5" t="s">
        <v>846</v>
      </c>
      <c r="D366" s="5" t="s">
        <v>620</v>
      </c>
      <c r="E366" s="5" t="s">
        <v>2788</v>
      </c>
      <c r="F366" s="5" t="s">
        <v>2789</v>
      </c>
      <c r="G366" s="5">
        <v>2</v>
      </c>
      <c r="H366" s="5">
        <v>1</v>
      </c>
      <c r="I366" s="13"/>
      <c r="J366" s="14">
        <v>67.60718795506223</v>
      </c>
      <c r="K366" s="5">
        <v>2020</v>
      </c>
      <c r="L366" s="5" t="s">
        <v>2774</v>
      </c>
      <c r="M366" s="5" t="str">
        <f t="shared" si="6"/>
        <v>N</v>
      </c>
    </row>
    <row r="367" spans="1:14" ht="12.75" customHeight="1" x14ac:dyDescent="0.25">
      <c r="A367" s="5" t="s">
        <v>2775</v>
      </c>
      <c r="B367" s="5" t="s">
        <v>847</v>
      </c>
      <c r="C367" s="5" t="s">
        <v>846</v>
      </c>
      <c r="D367" s="5" t="s">
        <v>620</v>
      </c>
      <c r="E367" s="5" t="s">
        <v>2791</v>
      </c>
      <c r="F367" s="5" t="s">
        <v>2790</v>
      </c>
      <c r="G367" s="5">
        <v>2</v>
      </c>
      <c r="H367" s="5">
        <v>1</v>
      </c>
      <c r="I367" s="13"/>
      <c r="J367" s="14">
        <v>46.903638886914159</v>
      </c>
      <c r="K367" s="5">
        <v>2020</v>
      </c>
      <c r="L367" s="5" t="s">
        <v>2775</v>
      </c>
      <c r="M367" s="5" t="str">
        <f t="shared" si="6"/>
        <v>N</v>
      </c>
    </row>
    <row r="368" spans="1:14" ht="12.75" customHeight="1" x14ac:dyDescent="0.25">
      <c r="A368" s="5" t="s">
        <v>2776</v>
      </c>
      <c r="B368" s="5" t="s">
        <v>847</v>
      </c>
      <c r="C368" s="5" t="s">
        <v>846</v>
      </c>
      <c r="D368" s="5" t="s">
        <v>620</v>
      </c>
      <c r="E368" s="5" t="s">
        <v>2792</v>
      </c>
      <c r="F368" s="5" t="s">
        <v>2793</v>
      </c>
      <c r="G368" s="5">
        <v>2</v>
      </c>
      <c r="H368" s="5">
        <v>1</v>
      </c>
      <c r="I368" s="13"/>
      <c r="J368" s="14">
        <v>74.164968272621948</v>
      </c>
      <c r="K368" s="5">
        <v>2020</v>
      </c>
      <c r="L368" s="5" t="s">
        <v>2776</v>
      </c>
      <c r="M368" s="5" t="str">
        <f t="shared" si="6"/>
        <v>N</v>
      </c>
    </row>
    <row r="369" spans="1:16" ht="12.75" customHeight="1" x14ac:dyDescent="0.25">
      <c r="A369" s="5" t="s">
        <v>2777</v>
      </c>
      <c r="B369" s="5" t="s">
        <v>847</v>
      </c>
      <c r="C369" s="5" t="s">
        <v>846</v>
      </c>
      <c r="D369" s="5" t="s">
        <v>620</v>
      </c>
      <c r="E369" s="5" t="s">
        <v>2794</v>
      </c>
      <c r="F369" s="5" t="s">
        <v>2795</v>
      </c>
      <c r="G369" s="5">
        <v>2</v>
      </c>
      <c r="H369" s="5">
        <v>1</v>
      </c>
      <c r="I369" s="13"/>
      <c r="J369" s="14">
        <v>78.59908498659955</v>
      </c>
      <c r="K369" s="5">
        <v>2020</v>
      </c>
      <c r="L369" s="5" t="s">
        <v>2777</v>
      </c>
      <c r="M369" s="5" t="str">
        <f t="shared" si="6"/>
        <v>N</v>
      </c>
    </row>
    <row r="370" spans="1:16" ht="12.75" customHeight="1" x14ac:dyDescent="0.25">
      <c r="A370" s="5" t="s">
        <v>2778</v>
      </c>
      <c r="B370" s="5" t="s">
        <v>847</v>
      </c>
      <c r="C370" s="5" t="s">
        <v>846</v>
      </c>
      <c r="D370" s="5" t="s">
        <v>620</v>
      </c>
      <c r="E370" s="5" t="s">
        <v>2797</v>
      </c>
      <c r="F370" s="5" t="s">
        <v>2796</v>
      </c>
      <c r="G370" s="5">
        <v>2</v>
      </c>
      <c r="H370" s="5">
        <v>1</v>
      </c>
      <c r="I370" s="13"/>
      <c r="J370" s="14">
        <v>44.635576044813668</v>
      </c>
      <c r="K370" s="5">
        <v>2020</v>
      </c>
      <c r="L370" s="5" t="s">
        <v>2778</v>
      </c>
      <c r="M370" s="5" t="str">
        <f t="shared" si="6"/>
        <v>N</v>
      </c>
    </row>
    <row r="371" spans="1:16" ht="12.75" customHeight="1" x14ac:dyDescent="0.25">
      <c r="A371" s="5" t="s">
        <v>2779</v>
      </c>
      <c r="B371" s="5" t="s">
        <v>847</v>
      </c>
      <c r="C371" s="5" t="s">
        <v>846</v>
      </c>
      <c r="D371" s="5" t="s">
        <v>620</v>
      </c>
      <c r="E371" s="5" t="s">
        <v>2799</v>
      </c>
      <c r="F371" s="5" t="s">
        <v>2798</v>
      </c>
      <c r="G371" s="5">
        <v>2</v>
      </c>
      <c r="H371" s="5">
        <v>1</v>
      </c>
      <c r="I371" s="13"/>
      <c r="J371" s="14">
        <v>60.241129534975755</v>
      </c>
      <c r="K371" s="5">
        <v>2020</v>
      </c>
      <c r="L371" s="5" t="s">
        <v>2779</v>
      </c>
      <c r="M371" s="5" t="str">
        <f t="shared" si="6"/>
        <v>N</v>
      </c>
    </row>
    <row r="372" spans="1:16" x14ac:dyDescent="0.25">
      <c r="A372" s="5" t="s">
        <v>2998</v>
      </c>
      <c r="B372" s="5" t="s">
        <v>1046</v>
      </c>
      <c r="C372" s="5" t="s">
        <v>1045</v>
      </c>
      <c r="D372" s="5" t="s">
        <v>1038</v>
      </c>
      <c r="E372" s="5" t="s">
        <v>1047</v>
      </c>
      <c r="F372" s="5" t="s">
        <v>1044</v>
      </c>
      <c r="G372" s="5">
        <v>1</v>
      </c>
      <c r="H372" s="5">
        <v>1</v>
      </c>
      <c r="I372" s="5" t="s">
        <v>2701</v>
      </c>
      <c r="J372" s="14">
        <v>100</v>
      </c>
      <c r="K372" s="5">
        <v>2016</v>
      </c>
      <c r="L372" s="12" t="s">
        <v>1043</v>
      </c>
      <c r="M372" s="12" t="str">
        <f t="shared" si="6"/>
        <v>N</v>
      </c>
      <c r="N372" s="15"/>
      <c r="P372" s="14"/>
    </row>
    <row r="373" spans="1:16" x14ac:dyDescent="0.25">
      <c r="A373" s="5" t="s">
        <v>2999</v>
      </c>
      <c r="B373" s="5" t="s">
        <v>1074</v>
      </c>
      <c r="C373" s="5" t="s">
        <v>1073</v>
      </c>
      <c r="D373" s="5" t="s">
        <v>1038</v>
      </c>
      <c r="E373" s="5" t="s">
        <v>1075</v>
      </c>
      <c r="F373" s="5" t="s">
        <v>1072</v>
      </c>
      <c r="G373" s="5">
        <v>2</v>
      </c>
      <c r="H373" s="5">
        <v>1</v>
      </c>
      <c r="I373" s="5" t="s">
        <v>2702</v>
      </c>
      <c r="J373" s="14">
        <v>50.77</v>
      </c>
      <c r="K373" s="5">
        <v>2013</v>
      </c>
      <c r="L373" s="5" t="s">
        <v>1071</v>
      </c>
      <c r="M373" s="5" t="str">
        <f t="shared" si="6"/>
        <v>Y</v>
      </c>
      <c r="N373" s="5" t="s">
        <v>2703</v>
      </c>
    </row>
    <row r="374" spans="1:16" x14ac:dyDescent="0.25">
      <c r="A374" s="5" t="s">
        <v>3000</v>
      </c>
      <c r="B374" s="5" t="s">
        <v>25</v>
      </c>
      <c r="C374" s="5" t="s">
        <v>3229</v>
      </c>
      <c r="D374" s="5" t="s">
        <v>3230</v>
      </c>
      <c r="E374" s="5" t="s">
        <v>636</v>
      </c>
      <c r="F374" s="5" t="s">
        <v>3231</v>
      </c>
      <c r="G374" s="5">
        <v>3</v>
      </c>
      <c r="H374" s="15">
        <v>2</v>
      </c>
      <c r="I374" s="5" t="s">
        <v>3232</v>
      </c>
      <c r="J374" s="14">
        <v>44</v>
      </c>
      <c r="K374" s="5">
        <v>2005</v>
      </c>
      <c r="L374" s="5" t="s">
        <v>634</v>
      </c>
      <c r="M374" s="5" t="str">
        <f t="shared" si="6"/>
        <v>N</v>
      </c>
    </row>
    <row r="375" spans="1:16" x14ac:dyDescent="0.25">
      <c r="A375" s="5" t="s">
        <v>3001</v>
      </c>
      <c r="B375" s="5" t="s">
        <v>1095</v>
      </c>
      <c r="C375" s="5" t="s">
        <v>1094</v>
      </c>
      <c r="D375" s="5" t="s">
        <v>1038</v>
      </c>
      <c r="E375" s="5" t="s">
        <v>1099</v>
      </c>
      <c r="F375" s="5" t="s">
        <v>1098</v>
      </c>
      <c r="G375" s="5">
        <v>2</v>
      </c>
      <c r="H375" s="5">
        <v>1</v>
      </c>
      <c r="I375" s="5" t="s">
        <v>3234</v>
      </c>
      <c r="J375" s="14">
        <v>95</v>
      </c>
      <c r="K375" s="5">
        <v>2014</v>
      </c>
      <c r="L375" s="12" t="s">
        <v>1097</v>
      </c>
      <c r="M375" s="5" t="str">
        <f t="shared" si="6"/>
        <v>N</v>
      </c>
    </row>
    <row r="376" spans="1:16" x14ac:dyDescent="0.25">
      <c r="A376" s="5" t="s">
        <v>3002</v>
      </c>
      <c r="B376" s="5" t="s">
        <v>1103</v>
      </c>
      <c r="C376" s="5" t="s">
        <v>1102</v>
      </c>
      <c r="D376" s="5" t="s">
        <v>1038</v>
      </c>
      <c r="E376" s="5" t="s">
        <v>1104</v>
      </c>
      <c r="F376" s="5" t="s">
        <v>1101</v>
      </c>
      <c r="G376" s="5">
        <v>1</v>
      </c>
      <c r="H376" s="5">
        <v>2</v>
      </c>
      <c r="I376" s="5" t="s">
        <v>2700</v>
      </c>
      <c r="J376" s="14">
        <v>100</v>
      </c>
      <c r="K376" s="5">
        <v>2017</v>
      </c>
      <c r="L376" s="12" t="s">
        <v>1995</v>
      </c>
      <c r="M376" s="12" t="str">
        <f t="shared" si="6"/>
        <v>N</v>
      </c>
      <c r="N376" s="15"/>
      <c r="P376" s="14"/>
    </row>
    <row r="377" spans="1:16" x14ac:dyDescent="0.25">
      <c r="A377" s="5" t="s">
        <v>3003</v>
      </c>
      <c r="B377" s="5" t="s">
        <v>392</v>
      </c>
      <c r="C377" s="5" t="s">
        <v>391</v>
      </c>
      <c r="D377" s="5" t="s">
        <v>360</v>
      </c>
      <c r="E377" s="5" t="s">
        <v>402</v>
      </c>
      <c r="F377" s="5" t="s">
        <v>401</v>
      </c>
      <c r="G377" s="5">
        <v>1</v>
      </c>
      <c r="H377" s="5">
        <v>3</v>
      </c>
      <c r="I377" s="5" t="s">
        <v>3236</v>
      </c>
      <c r="J377" s="12">
        <v>14</v>
      </c>
      <c r="K377" s="5">
        <v>2013</v>
      </c>
      <c r="L377" s="4" t="s">
        <v>400</v>
      </c>
      <c r="M377" s="5" t="str">
        <f t="shared" si="6"/>
        <v>Y</v>
      </c>
      <c r="N377" s="5" t="s">
        <v>2678</v>
      </c>
    </row>
    <row r="378" spans="1:16" x14ac:dyDescent="0.25">
      <c r="A378" s="5" t="s">
        <v>3005</v>
      </c>
      <c r="B378" s="5" t="s">
        <v>1124</v>
      </c>
      <c r="C378" s="5" t="s">
        <v>1123</v>
      </c>
      <c r="D378" s="5" t="s">
        <v>1038</v>
      </c>
      <c r="E378" s="5" t="s">
        <v>2874</v>
      </c>
      <c r="F378" s="5" t="s">
        <v>1367</v>
      </c>
      <c r="G378" s="5">
        <v>3</v>
      </c>
      <c r="H378" s="5">
        <v>2</v>
      </c>
      <c r="I378" s="5" t="s">
        <v>2971</v>
      </c>
      <c r="J378" s="14">
        <v>100</v>
      </c>
      <c r="K378" s="5">
        <v>2018</v>
      </c>
      <c r="L378" s="12" t="s">
        <v>1366</v>
      </c>
      <c r="M378" s="12" t="str">
        <f t="shared" si="6"/>
        <v>N</v>
      </c>
      <c r="N378" s="15"/>
      <c r="P378" s="14"/>
    </row>
    <row r="379" spans="1:16" x14ac:dyDescent="0.25">
      <c r="A379" s="5" t="s">
        <v>3006</v>
      </c>
      <c r="B379" s="5" t="s">
        <v>75</v>
      </c>
      <c r="C379" s="5" t="s">
        <v>74</v>
      </c>
      <c r="D379" s="5" t="s">
        <v>35</v>
      </c>
      <c r="E379" s="5" t="s">
        <v>76</v>
      </c>
      <c r="F379" s="5" t="s">
        <v>73</v>
      </c>
      <c r="G379" s="5">
        <v>2</v>
      </c>
      <c r="H379" s="5">
        <v>1</v>
      </c>
      <c r="I379" s="5" t="s">
        <v>2704</v>
      </c>
      <c r="J379" s="14">
        <v>100</v>
      </c>
      <c r="K379" s="5">
        <v>2015</v>
      </c>
      <c r="L379" s="12" t="s">
        <v>72</v>
      </c>
      <c r="M379" s="12" t="str">
        <f t="shared" si="6"/>
        <v>N</v>
      </c>
      <c r="N379" s="15"/>
      <c r="P379" s="14"/>
    </row>
    <row r="380" spans="1:16" x14ac:dyDescent="0.25">
      <c r="A380" s="5" t="s">
        <v>3008</v>
      </c>
      <c r="B380" s="5" t="s">
        <v>1154</v>
      </c>
      <c r="C380" s="5" t="s">
        <v>1153</v>
      </c>
      <c r="D380" s="5" t="s">
        <v>1038</v>
      </c>
      <c r="E380" s="5" t="s">
        <v>1155</v>
      </c>
      <c r="F380" s="5" t="s">
        <v>1152</v>
      </c>
      <c r="G380" s="5">
        <v>2</v>
      </c>
      <c r="H380" s="5">
        <v>1</v>
      </c>
      <c r="I380" s="5" t="s">
        <v>3305</v>
      </c>
      <c r="J380" s="14">
        <v>95.805648803710895</v>
      </c>
      <c r="K380" s="5">
        <v>2017</v>
      </c>
      <c r="L380" s="12" t="s">
        <v>2028</v>
      </c>
      <c r="M380" s="12" t="str">
        <f t="shared" si="6"/>
        <v>N</v>
      </c>
      <c r="N380" s="15"/>
      <c r="P380" s="14"/>
    </row>
    <row r="381" spans="1:16" x14ac:dyDescent="0.25">
      <c r="A381" s="5" t="s">
        <v>3009</v>
      </c>
      <c r="B381" s="5" t="s">
        <v>17</v>
      </c>
      <c r="C381" s="5" t="s">
        <v>414</v>
      </c>
      <c r="D381" s="5" t="s">
        <v>360</v>
      </c>
      <c r="E381" s="5" t="s">
        <v>432</v>
      </c>
      <c r="F381" s="5" t="s">
        <v>431</v>
      </c>
      <c r="G381" s="5">
        <v>3</v>
      </c>
      <c r="H381" s="5">
        <v>2</v>
      </c>
      <c r="I381" s="5" t="s">
        <v>2705</v>
      </c>
      <c r="J381" s="14">
        <v>10</v>
      </c>
      <c r="K381" s="5">
        <v>2013</v>
      </c>
      <c r="L381" s="12" t="s">
        <v>1428</v>
      </c>
      <c r="M381" s="12" t="str">
        <f t="shared" si="6"/>
        <v>Y</v>
      </c>
      <c r="N381" s="15" t="s">
        <v>2678</v>
      </c>
      <c r="P381" s="14"/>
    </row>
    <row r="382" spans="1:16" x14ac:dyDescent="0.25">
      <c r="A382" s="5" t="s">
        <v>3010</v>
      </c>
      <c r="B382" s="5" t="s">
        <v>689</v>
      </c>
      <c r="C382" s="5" t="s">
        <v>688</v>
      </c>
      <c r="D382" s="5" t="s">
        <v>620</v>
      </c>
      <c r="E382" s="5" t="s">
        <v>690</v>
      </c>
      <c r="F382" s="5" t="s">
        <v>687</v>
      </c>
      <c r="G382" s="5">
        <v>2</v>
      </c>
      <c r="H382" s="5">
        <v>1</v>
      </c>
      <c r="I382" s="5" t="s">
        <v>2706</v>
      </c>
      <c r="J382" s="14">
        <v>100</v>
      </c>
      <c r="K382" s="5">
        <v>2017</v>
      </c>
      <c r="L382" s="12" t="s">
        <v>2034</v>
      </c>
      <c r="M382" s="12" t="str">
        <f t="shared" si="6"/>
        <v>N</v>
      </c>
      <c r="N382" s="15"/>
      <c r="P382" s="14"/>
    </row>
    <row r="383" spans="1:16" x14ac:dyDescent="0.25">
      <c r="A383" s="5" t="s">
        <v>3011</v>
      </c>
      <c r="B383" s="5" t="s">
        <v>694</v>
      </c>
      <c r="C383" s="5" t="s">
        <v>693</v>
      </c>
      <c r="D383" s="5" t="s">
        <v>620</v>
      </c>
      <c r="E383" s="5" t="s">
        <v>698</v>
      </c>
      <c r="F383" s="5" t="s">
        <v>697</v>
      </c>
      <c r="G383" s="5">
        <v>2</v>
      </c>
      <c r="H383" s="5">
        <v>2</v>
      </c>
      <c r="I383" s="5" t="s">
        <v>2707</v>
      </c>
      <c r="J383" s="14">
        <v>85.000004438227919</v>
      </c>
      <c r="K383" s="5">
        <v>2017</v>
      </c>
      <c r="L383" s="12" t="s">
        <v>2036</v>
      </c>
      <c r="M383" s="12" t="str">
        <f t="shared" si="6"/>
        <v>N</v>
      </c>
      <c r="N383" s="15"/>
      <c r="P383" s="14"/>
    </row>
    <row r="384" spans="1:16" x14ac:dyDescent="0.25">
      <c r="A384" s="5" t="s">
        <v>3012</v>
      </c>
      <c r="B384" s="5" t="s">
        <v>694</v>
      </c>
      <c r="C384" s="5" t="s">
        <v>693</v>
      </c>
      <c r="D384" s="5" t="s">
        <v>620</v>
      </c>
      <c r="E384" s="5" t="s">
        <v>695</v>
      </c>
      <c r="F384" s="5" t="s">
        <v>692</v>
      </c>
      <c r="G384" s="5">
        <v>2</v>
      </c>
      <c r="H384" s="5">
        <v>2</v>
      </c>
      <c r="I384" s="5" t="s">
        <v>2751</v>
      </c>
      <c r="J384" s="14">
        <v>80</v>
      </c>
      <c r="K384" s="5">
        <v>2017</v>
      </c>
      <c r="L384" s="12" t="s">
        <v>2037</v>
      </c>
      <c r="M384" s="12" t="str">
        <f t="shared" si="6"/>
        <v>N</v>
      </c>
      <c r="N384" s="15"/>
      <c r="P384" s="14"/>
    </row>
    <row r="385" spans="1:19" x14ac:dyDescent="0.25">
      <c r="A385" s="5" t="s">
        <v>3013</v>
      </c>
      <c r="B385" s="5" t="s">
        <v>138</v>
      </c>
      <c r="C385" s="5" t="s">
        <v>137</v>
      </c>
      <c r="D385" s="5" t="s">
        <v>35</v>
      </c>
      <c r="E385" s="5" t="s">
        <v>1456</v>
      </c>
      <c r="F385" s="4" t="s">
        <v>1455</v>
      </c>
      <c r="G385" s="4">
        <v>2</v>
      </c>
      <c r="H385" s="5">
        <v>1</v>
      </c>
      <c r="I385" s="5" t="s">
        <v>3241</v>
      </c>
      <c r="J385" s="12">
        <v>100</v>
      </c>
      <c r="K385" s="5">
        <v>2008</v>
      </c>
      <c r="L385" s="5" t="s">
        <v>1454</v>
      </c>
      <c r="M385" s="5" t="str">
        <f t="shared" si="6"/>
        <v>N</v>
      </c>
    </row>
    <row r="386" spans="1:19" x14ac:dyDescent="0.25">
      <c r="A386" s="5" t="s">
        <v>3014</v>
      </c>
      <c r="B386" s="5" t="s">
        <v>455</v>
      </c>
      <c r="C386" s="5" t="s">
        <v>454</v>
      </c>
      <c r="D386" s="5" t="s">
        <v>360</v>
      </c>
      <c r="E386" s="5" t="s">
        <v>456</v>
      </c>
      <c r="F386" s="5" t="s">
        <v>453</v>
      </c>
      <c r="G386" s="5">
        <v>2</v>
      </c>
      <c r="H386" s="15">
        <v>1</v>
      </c>
      <c r="I386" s="5" t="s">
        <v>3343</v>
      </c>
      <c r="J386" s="12">
        <v>76</v>
      </c>
      <c r="K386" s="5">
        <v>2007</v>
      </c>
      <c r="L386" s="5" t="s">
        <v>2045</v>
      </c>
      <c r="M386" s="5" t="str">
        <f t="shared" si="6"/>
        <v>N</v>
      </c>
    </row>
    <row r="387" spans="1:19" x14ac:dyDescent="0.25">
      <c r="A387" s="5" t="s">
        <v>3015</v>
      </c>
      <c r="B387" s="5" t="s">
        <v>23</v>
      </c>
      <c r="C387" s="5" t="s">
        <v>708</v>
      </c>
      <c r="D387" s="5" t="s">
        <v>620</v>
      </c>
      <c r="E387" s="5" t="s">
        <v>711</v>
      </c>
      <c r="F387" s="5" t="s">
        <v>1462</v>
      </c>
      <c r="G387" s="5">
        <v>3</v>
      </c>
      <c r="H387" s="5">
        <v>1</v>
      </c>
      <c r="I387" s="5" t="s">
        <v>3306</v>
      </c>
      <c r="J387" s="14">
        <v>76.5</v>
      </c>
      <c r="K387" s="5">
        <v>2014</v>
      </c>
      <c r="L387" s="12" t="s">
        <v>710</v>
      </c>
      <c r="M387" s="12" t="str">
        <f t="shared" si="6"/>
        <v>N</v>
      </c>
      <c r="N387" s="15"/>
      <c r="P387" s="14"/>
    </row>
    <row r="388" spans="1:19" x14ac:dyDescent="0.25">
      <c r="A388" s="5" t="s">
        <v>3016</v>
      </c>
      <c r="B388" s="5" t="s">
        <v>23</v>
      </c>
      <c r="C388" s="5" t="s">
        <v>708</v>
      </c>
      <c r="D388" s="5" t="s">
        <v>620</v>
      </c>
      <c r="E388" s="5" t="s">
        <v>725</v>
      </c>
      <c r="F388" s="5" t="s">
        <v>724</v>
      </c>
      <c r="G388" s="5">
        <v>3</v>
      </c>
      <c r="H388" s="5">
        <v>2</v>
      </c>
      <c r="I388" s="5" t="s">
        <v>2709</v>
      </c>
      <c r="J388" s="14">
        <v>97</v>
      </c>
      <c r="K388" s="5">
        <v>2016</v>
      </c>
      <c r="L388" s="12" t="s">
        <v>723</v>
      </c>
      <c r="M388" s="12" t="str">
        <f t="shared" si="6"/>
        <v>N</v>
      </c>
      <c r="N388" s="15"/>
      <c r="P388" s="14"/>
    </row>
    <row r="389" spans="1:19" x14ac:dyDescent="0.25">
      <c r="A389" s="5" t="s">
        <v>3017</v>
      </c>
      <c r="B389" s="5" t="s">
        <v>1629</v>
      </c>
      <c r="C389" s="5" t="s">
        <v>1183</v>
      </c>
      <c r="D389" s="5" t="s">
        <v>1038</v>
      </c>
      <c r="E389" s="5" t="s">
        <v>1184</v>
      </c>
      <c r="F389" s="5" t="s">
        <v>1182</v>
      </c>
      <c r="G389" s="5">
        <v>2</v>
      </c>
      <c r="H389" s="5">
        <v>1</v>
      </c>
      <c r="I389" s="5" t="s">
        <v>2710</v>
      </c>
      <c r="J389" s="14">
        <v>100</v>
      </c>
      <c r="K389" s="5">
        <v>2014</v>
      </c>
      <c r="L389" s="12" t="s">
        <v>1181</v>
      </c>
      <c r="M389" s="12" t="str">
        <f t="shared" si="6"/>
        <v>N</v>
      </c>
      <c r="N389" s="15"/>
      <c r="P389" s="14"/>
    </row>
    <row r="390" spans="1:19" x14ac:dyDescent="0.25">
      <c r="A390" s="5" t="s">
        <v>3018</v>
      </c>
      <c r="B390" s="5" t="s">
        <v>1187</v>
      </c>
      <c r="C390" s="5" t="s">
        <v>1186</v>
      </c>
      <c r="D390" s="5" t="s">
        <v>1038</v>
      </c>
      <c r="E390" s="5" t="s">
        <v>1188</v>
      </c>
      <c r="F390" s="5" t="s">
        <v>2749</v>
      </c>
      <c r="G390" s="5">
        <v>2</v>
      </c>
      <c r="H390" s="5">
        <v>2</v>
      </c>
      <c r="I390" s="5" t="s">
        <v>2711</v>
      </c>
      <c r="J390" s="14">
        <v>81.5</v>
      </c>
      <c r="K390" s="5">
        <v>2019</v>
      </c>
      <c r="L390" s="12" t="s">
        <v>2052</v>
      </c>
      <c r="M390" s="12" t="str">
        <f t="shared" ref="M390:M415" si="7">IF(OR(AND(D390=$W$15,OR(J390&lt;$W$16,J390&gt;$W$17)),AND(D390=$X$15,OR(J390&lt;$X$16,J390&gt;$X$17)),AND(D390=$Y$15,OR(J390&lt;$Y$16,J390&gt;$Y$17)),AND(D390=$Z$15,OR(J390&lt;$Z$16,J390&gt;$Z$17))),"Y","N")</f>
        <v>N</v>
      </c>
      <c r="N390" s="15"/>
      <c r="P390" s="14"/>
    </row>
    <row r="391" spans="1:19" x14ac:dyDescent="0.25">
      <c r="A391" s="5" t="s">
        <v>3019</v>
      </c>
      <c r="B391" s="5" t="s">
        <v>13</v>
      </c>
      <c r="C391" s="5" t="s">
        <v>851</v>
      </c>
      <c r="D391" s="5" t="s">
        <v>620</v>
      </c>
      <c r="E391" s="5" t="s">
        <v>16</v>
      </c>
      <c r="F391" s="5" t="s">
        <v>850</v>
      </c>
      <c r="G391" s="5">
        <v>1</v>
      </c>
      <c r="H391" s="5">
        <v>1</v>
      </c>
      <c r="I391" s="5" t="s">
        <v>3243</v>
      </c>
      <c r="J391" s="12">
        <v>65.25</v>
      </c>
      <c r="K391" s="5">
        <v>2019</v>
      </c>
      <c r="L391" s="5" t="s">
        <v>1538</v>
      </c>
      <c r="M391" s="12" t="str">
        <f t="shared" si="7"/>
        <v>N</v>
      </c>
      <c r="N391" s="15"/>
      <c r="P391" s="14"/>
      <c r="S391" s="14"/>
    </row>
    <row r="392" spans="1:19" x14ac:dyDescent="0.25">
      <c r="A392" s="5" t="s">
        <v>3020</v>
      </c>
      <c r="B392" s="5" t="s">
        <v>1466</v>
      </c>
      <c r="C392" s="5" t="s">
        <v>867</v>
      </c>
      <c r="D392" s="5" t="s">
        <v>620</v>
      </c>
      <c r="E392" s="5" t="s">
        <v>868</v>
      </c>
      <c r="F392" s="5" t="s">
        <v>866</v>
      </c>
      <c r="G392" s="5">
        <v>1</v>
      </c>
      <c r="H392" s="5">
        <v>1</v>
      </c>
      <c r="I392" s="5" t="s">
        <v>3307</v>
      </c>
      <c r="J392" s="14">
        <v>100</v>
      </c>
      <c r="K392" s="5">
        <v>2015</v>
      </c>
      <c r="L392" s="12" t="s">
        <v>865</v>
      </c>
      <c r="M392" s="12" t="str">
        <f t="shared" si="7"/>
        <v>N</v>
      </c>
      <c r="N392" s="15"/>
      <c r="P392" s="14"/>
    </row>
    <row r="393" spans="1:19" x14ac:dyDescent="0.25">
      <c r="A393" s="5" t="s">
        <v>3021</v>
      </c>
      <c r="B393" s="5" t="s">
        <v>1205</v>
      </c>
      <c r="C393" s="5" t="s">
        <v>1204</v>
      </c>
      <c r="D393" s="5" t="s">
        <v>1038</v>
      </c>
      <c r="E393" s="5" t="s">
        <v>1206</v>
      </c>
      <c r="F393" s="5" t="s">
        <v>1203</v>
      </c>
      <c r="G393" s="5">
        <v>2</v>
      </c>
      <c r="H393" s="5">
        <v>1</v>
      </c>
      <c r="I393" s="5" t="s">
        <v>3245</v>
      </c>
      <c r="J393" s="14">
        <v>100</v>
      </c>
      <c r="K393" s="5">
        <v>2015</v>
      </c>
      <c r="L393" s="12" t="s">
        <v>1202</v>
      </c>
      <c r="M393" s="12" t="str">
        <f t="shared" si="7"/>
        <v>N</v>
      </c>
      <c r="N393" s="15"/>
      <c r="P393" s="14"/>
    </row>
    <row r="394" spans="1:19" x14ac:dyDescent="0.25">
      <c r="A394" s="5" t="s">
        <v>3022</v>
      </c>
      <c r="B394" s="5" t="s">
        <v>470</v>
      </c>
      <c r="C394" s="5" t="s">
        <v>469</v>
      </c>
      <c r="D394" s="5" t="s">
        <v>360</v>
      </c>
      <c r="E394" s="5" t="s">
        <v>471</v>
      </c>
      <c r="F394" s="5" t="s">
        <v>3175</v>
      </c>
      <c r="G394" s="5">
        <v>3</v>
      </c>
      <c r="H394" s="5">
        <v>2</v>
      </c>
      <c r="I394" s="5" t="s">
        <v>3246</v>
      </c>
      <c r="J394" s="14">
        <v>88.5</v>
      </c>
      <c r="K394" s="5">
        <v>2016</v>
      </c>
      <c r="L394" s="12" t="s">
        <v>467</v>
      </c>
      <c r="M394" s="12" t="str">
        <f t="shared" si="7"/>
        <v>Y</v>
      </c>
      <c r="N394" s="15" t="s">
        <v>2678</v>
      </c>
      <c r="P394" s="14"/>
    </row>
    <row r="395" spans="1:19" x14ac:dyDescent="0.25">
      <c r="A395" s="5" t="s">
        <v>3023</v>
      </c>
      <c r="B395" s="5" t="s">
        <v>531</v>
      </c>
      <c r="C395" s="5" t="s">
        <v>530</v>
      </c>
      <c r="D395" s="5" t="s">
        <v>360</v>
      </c>
      <c r="E395" s="5" t="s">
        <v>532</v>
      </c>
      <c r="F395" s="5" t="s">
        <v>2750</v>
      </c>
      <c r="G395" s="5">
        <v>3</v>
      </c>
      <c r="H395" s="5">
        <v>1</v>
      </c>
      <c r="I395" s="5" t="s">
        <v>3247</v>
      </c>
      <c r="J395" s="12">
        <v>60</v>
      </c>
      <c r="K395" s="5">
        <v>2019</v>
      </c>
      <c r="L395" s="5" t="s">
        <v>2079</v>
      </c>
      <c r="M395" s="5" t="str">
        <f t="shared" si="7"/>
        <v>N</v>
      </c>
    </row>
    <row r="396" spans="1:19" x14ac:dyDescent="0.25">
      <c r="A396" s="5" t="s">
        <v>3024</v>
      </c>
      <c r="B396" s="5" t="s">
        <v>21</v>
      </c>
      <c r="C396" s="5" t="s">
        <v>939</v>
      </c>
      <c r="D396" s="5" t="s">
        <v>620</v>
      </c>
      <c r="E396" s="5" t="s">
        <v>22</v>
      </c>
      <c r="F396" s="5" t="s">
        <v>938</v>
      </c>
      <c r="G396" s="5">
        <v>2</v>
      </c>
      <c r="H396" s="15">
        <v>2</v>
      </c>
      <c r="I396" s="5" t="s">
        <v>3249</v>
      </c>
      <c r="J396" s="12">
        <v>81.17</v>
      </c>
      <c r="K396" s="5">
        <v>2021</v>
      </c>
      <c r="L396" s="5" t="s">
        <v>1551</v>
      </c>
      <c r="M396" s="5" t="str">
        <f t="shared" si="7"/>
        <v>N</v>
      </c>
    </row>
    <row r="397" spans="1:19" x14ac:dyDescent="0.25">
      <c r="A397" s="5" t="s">
        <v>3025</v>
      </c>
      <c r="B397" s="5" t="s">
        <v>260</v>
      </c>
      <c r="C397" s="5" t="s">
        <v>259</v>
      </c>
      <c r="D397" s="5" t="s">
        <v>1038</v>
      </c>
      <c r="E397" s="5" t="s">
        <v>263</v>
      </c>
      <c r="F397" s="5" t="s">
        <v>262</v>
      </c>
      <c r="G397" s="5">
        <v>2</v>
      </c>
      <c r="H397" s="5">
        <v>1</v>
      </c>
      <c r="I397" s="5" t="s">
        <v>2712</v>
      </c>
      <c r="J397" s="14">
        <v>97.5</v>
      </c>
      <c r="K397" s="5">
        <v>2010</v>
      </c>
      <c r="L397" s="12" t="s">
        <v>261</v>
      </c>
      <c r="M397" s="12" t="str">
        <f t="shared" si="7"/>
        <v>N</v>
      </c>
      <c r="N397" s="15"/>
      <c r="P397" s="14"/>
    </row>
    <row r="398" spans="1:19" x14ac:dyDescent="0.25">
      <c r="A398" s="5" t="s">
        <v>3026</v>
      </c>
      <c r="B398" s="5" t="s">
        <v>1257</v>
      </c>
      <c r="C398" s="5" t="s">
        <v>1256</v>
      </c>
      <c r="D398" s="5" t="s">
        <v>1038</v>
      </c>
      <c r="E398" s="5" t="s">
        <v>1583</v>
      </c>
      <c r="F398" s="5" t="s">
        <v>1255</v>
      </c>
      <c r="G398" s="5">
        <v>2</v>
      </c>
      <c r="H398" s="5">
        <v>1</v>
      </c>
      <c r="I398" s="5" t="s">
        <v>2752</v>
      </c>
      <c r="J398" s="14">
        <v>82.300003051757798</v>
      </c>
      <c r="K398" s="5">
        <v>2017</v>
      </c>
      <c r="L398" s="12" t="s">
        <v>2086</v>
      </c>
      <c r="M398" s="12" t="str">
        <f t="shared" si="7"/>
        <v>N</v>
      </c>
      <c r="N398" s="15"/>
      <c r="P398" s="14"/>
    </row>
    <row r="399" spans="1:19" x14ac:dyDescent="0.25">
      <c r="A399" s="5" t="s">
        <v>3027</v>
      </c>
      <c r="B399" s="5" t="s">
        <v>1287</v>
      </c>
      <c r="C399" s="5" t="s">
        <v>1286</v>
      </c>
      <c r="D399" s="5" t="s">
        <v>620</v>
      </c>
      <c r="E399" s="5" t="s">
        <v>2205</v>
      </c>
      <c r="F399" s="5" t="s">
        <v>1285</v>
      </c>
      <c r="G399" s="5">
        <v>1</v>
      </c>
      <c r="H399" s="5">
        <v>2</v>
      </c>
      <c r="I399" s="5" t="s">
        <v>3250</v>
      </c>
      <c r="J399" s="14">
        <v>97.800003051757798</v>
      </c>
      <c r="K399" s="5">
        <v>2015</v>
      </c>
      <c r="L399" s="12" t="s">
        <v>2092</v>
      </c>
      <c r="M399" s="5" t="str">
        <f t="shared" si="7"/>
        <v>N</v>
      </c>
    </row>
    <row r="400" spans="1:19" x14ac:dyDescent="0.25">
      <c r="A400" s="5" t="s">
        <v>3028</v>
      </c>
      <c r="B400" s="5" t="s">
        <v>542</v>
      </c>
      <c r="C400" s="5" t="s">
        <v>541</v>
      </c>
      <c r="D400" s="5" t="s">
        <v>620</v>
      </c>
      <c r="E400" s="4" t="s">
        <v>2982</v>
      </c>
      <c r="F400" s="5" t="s">
        <v>3073</v>
      </c>
      <c r="G400" s="5">
        <v>2</v>
      </c>
      <c r="H400" s="5">
        <v>1</v>
      </c>
      <c r="I400" s="5" t="s">
        <v>3251</v>
      </c>
      <c r="J400" s="12">
        <v>95.22</v>
      </c>
      <c r="K400" s="5">
        <v>2022</v>
      </c>
      <c r="L400" s="5" t="s">
        <v>3050</v>
      </c>
      <c r="M400" s="5" t="str">
        <f t="shared" si="7"/>
        <v>N</v>
      </c>
    </row>
    <row r="401" spans="1:16" x14ac:dyDescent="0.25">
      <c r="A401" s="5" t="s">
        <v>3029</v>
      </c>
      <c r="B401" s="5" t="s">
        <v>1292</v>
      </c>
      <c r="C401" s="5" t="s">
        <v>1291</v>
      </c>
      <c r="D401" s="5" t="s">
        <v>1038</v>
      </c>
      <c r="E401" s="5" t="s">
        <v>1296</v>
      </c>
      <c r="F401" s="5" t="s">
        <v>1295</v>
      </c>
      <c r="G401" s="5">
        <v>1</v>
      </c>
      <c r="H401" s="5">
        <v>1</v>
      </c>
      <c r="I401" s="5" t="s">
        <v>3252</v>
      </c>
      <c r="J401" s="14">
        <v>85</v>
      </c>
      <c r="K401" s="5">
        <v>2012</v>
      </c>
      <c r="L401" s="12" t="s">
        <v>1294</v>
      </c>
      <c r="M401" s="12" t="str">
        <f t="shared" si="7"/>
        <v>N</v>
      </c>
      <c r="N401" s="15"/>
      <c r="P401" s="14"/>
    </row>
    <row r="402" spans="1:16" x14ac:dyDescent="0.25">
      <c r="A402" s="5" t="s">
        <v>3030</v>
      </c>
      <c r="B402" s="5" t="s">
        <v>1300</v>
      </c>
      <c r="C402" s="5" t="s">
        <v>1299</v>
      </c>
      <c r="D402" s="5" t="s">
        <v>1038</v>
      </c>
      <c r="E402" s="5" t="s">
        <v>1303</v>
      </c>
      <c r="F402" s="5" t="s">
        <v>1302</v>
      </c>
      <c r="G402" s="5">
        <v>3</v>
      </c>
      <c r="H402" s="5">
        <v>1</v>
      </c>
      <c r="I402" s="5" t="s">
        <v>3308</v>
      </c>
      <c r="J402" s="14">
        <v>100</v>
      </c>
      <c r="K402" s="5">
        <v>2017</v>
      </c>
      <c r="L402" s="12" t="s">
        <v>2098</v>
      </c>
      <c r="M402" s="12" t="str">
        <f t="shared" si="7"/>
        <v>N</v>
      </c>
      <c r="N402" s="15"/>
      <c r="P402" s="14"/>
    </row>
    <row r="403" spans="1:16" x14ac:dyDescent="0.25">
      <c r="A403" s="5" t="s">
        <v>3031</v>
      </c>
      <c r="B403" s="5" t="s">
        <v>11</v>
      </c>
      <c r="C403" s="5" t="s">
        <v>570</v>
      </c>
      <c r="D403" s="5" t="s">
        <v>620</v>
      </c>
      <c r="E403" s="4" t="s">
        <v>12</v>
      </c>
      <c r="F403" s="4" t="s">
        <v>569</v>
      </c>
      <c r="G403" s="5">
        <v>1</v>
      </c>
      <c r="H403" s="5">
        <v>1</v>
      </c>
      <c r="I403" s="5" t="s">
        <v>3254</v>
      </c>
      <c r="J403" s="12">
        <v>35.61</v>
      </c>
      <c r="K403" s="5">
        <v>2021</v>
      </c>
      <c r="L403" s="5" t="s">
        <v>1552</v>
      </c>
      <c r="M403" s="5" t="str">
        <f t="shared" si="7"/>
        <v>Y</v>
      </c>
      <c r="N403" s="5" t="s">
        <v>2678</v>
      </c>
    </row>
    <row r="404" spans="1:16" x14ac:dyDescent="0.25">
      <c r="A404" s="5" t="s">
        <v>3032</v>
      </c>
      <c r="B404" s="5" t="s">
        <v>11</v>
      </c>
      <c r="C404" s="5" t="s">
        <v>570</v>
      </c>
      <c r="D404" s="5" t="s">
        <v>360</v>
      </c>
      <c r="E404" s="4" t="s">
        <v>574</v>
      </c>
      <c r="F404" s="4" t="s">
        <v>573</v>
      </c>
      <c r="G404" s="5">
        <v>2</v>
      </c>
      <c r="H404" s="5">
        <v>1</v>
      </c>
      <c r="I404" s="5" t="s">
        <v>2713</v>
      </c>
      <c r="J404" s="14">
        <v>85</v>
      </c>
      <c r="K404" s="5">
        <v>2015</v>
      </c>
      <c r="L404" s="12" t="s">
        <v>2109</v>
      </c>
      <c r="M404" s="12" t="str">
        <f t="shared" si="7"/>
        <v>Y</v>
      </c>
      <c r="N404" s="15" t="s">
        <v>2678</v>
      </c>
      <c r="P404" s="14"/>
    </row>
    <row r="405" spans="1:16" x14ac:dyDescent="0.25">
      <c r="A405" s="5" t="s">
        <v>3033</v>
      </c>
      <c r="B405" s="5" t="s">
        <v>5</v>
      </c>
      <c r="C405" s="5" t="s">
        <v>990</v>
      </c>
      <c r="D405" s="5" t="s">
        <v>620</v>
      </c>
      <c r="E405" s="4" t="s">
        <v>6</v>
      </c>
      <c r="F405" s="4" t="s">
        <v>996</v>
      </c>
      <c r="G405" s="5">
        <v>1</v>
      </c>
      <c r="H405" s="5">
        <v>3</v>
      </c>
      <c r="I405" s="5" t="s">
        <v>3255</v>
      </c>
      <c r="J405" s="12">
        <v>90.2</v>
      </c>
      <c r="K405" s="5">
        <v>2021</v>
      </c>
      <c r="L405" s="5" t="s">
        <v>1553</v>
      </c>
      <c r="M405" s="5" t="str">
        <f t="shared" si="7"/>
        <v>N</v>
      </c>
    </row>
    <row r="406" spans="1:16" x14ac:dyDescent="0.25">
      <c r="A406" s="5" t="s">
        <v>3034</v>
      </c>
      <c r="B406" s="5" t="s">
        <v>586</v>
      </c>
      <c r="C406" s="5" t="s">
        <v>585</v>
      </c>
      <c r="D406" s="5" t="s">
        <v>360</v>
      </c>
      <c r="E406" s="6" t="s">
        <v>3062</v>
      </c>
      <c r="F406" s="4" t="s">
        <v>3316</v>
      </c>
      <c r="G406" s="5">
        <v>2</v>
      </c>
      <c r="H406" s="5">
        <v>2</v>
      </c>
      <c r="I406" s="5" t="s">
        <v>3317</v>
      </c>
      <c r="J406" s="12">
        <v>34.82</v>
      </c>
      <c r="K406" s="5">
        <v>2021</v>
      </c>
      <c r="L406" s="5" t="s">
        <v>3055</v>
      </c>
      <c r="M406" s="5" t="str">
        <f t="shared" si="7"/>
        <v>N</v>
      </c>
    </row>
    <row r="407" spans="1:16" x14ac:dyDescent="0.25">
      <c r="A407" s="5" t="s">
        <v>3035</v>
      </c>
      <c r="B407" s="5" t="s">
        <v>1000</v>
      </c>
      <c r="C407" s="5" t="s">
        <v>999</v>
      </c>
      <c r="D407" s="5" t="s">
        <v>620</v>
      </c>
      <c r="E407" s="5" t="s">
        <v>1001</v>
      </c>
      <c r="F407" s="5" t="s">
        <v>998</v>
      </c>
      <c r="G407" s="5">
        <v>1</v>
      </c>
      <c r="H407" s="5">
        <v>1</v>
      </c>
      <c r="I407" s="5" t="s">
        <v>3257</v>
      </c>
      <c r="J407" s="14">
        <v>100</v>
      </c>
      <c r="K407" s="5">
        <v>2019</v>
      </c>
      <c r="L407" s="12" t="s">
        <v>2104</v>
      </c>
      <c r="M407" s="12" t="str">
        <f t="shared" si="7"/>
        <v>N</v>
      </c>
      <c r="N407" s="15"/>
      <c r="P407" s="14"/>
    </row>
    <row r="408" spans="1:16" x14ac:dyDescent="0.25">
      <c r="A408" s="5" t="s">
        <v>3036</v>
      </c>
      <c r="B408" s="5" t="s">
        <v>327</v>
      </c>
      <c r="C408" s="5" t="s">
        <v>326</v>
      </c>
      <c r="D408" s="5" t="s">
        <v>35</v>
      </c>
      <c r="E408" s="5" t="s">
        <v>331</v>
      </c>
      <c r="F408" s="5" t="s">
        <v>330</v>
      </c>
      <c r="G408" s="5">
        <v>1</v>
      </c>
      <c r="H408" s="5">
        <v>2</v>
      </c>
      <c r="I408" s="5" t="s">
        <v>2714</v>
      </c>
      <c r="J408" s="14">
        <v>100</v>
      </c>
      <c r="K408" s="5">
        <v>2015</v>
      </c>
      <c r="L408" s="12" t="s">
        <v>2105</v>
      </c>
      <c r="M408" s="12" t="str">
        <f t="shared" si="7"/>
        <v>N</v>
      </c>
      <c r="N408" s="15"/>
      <c r="P408" s="14"/>
    </row>
    <row r="409" spans="1:16" x14ac:dyDescent="0.25">
      <c r="A409" s="5" t="s">
        <v>3037</v>
      </c>
      <c r="B409" s="5" t="s">
        <v>9</v>
      </c>
      <c r="C409" s="5" t="s">
        <v>593</v>
      </c>
      <c r="D409" s="5" t="s">
        <v>620</v>
      </c>
      <c r="E409" s="4" t="s">
        <v>10</v>
      </c>
      <c r="F409" s="4" t="s">
        <v>592</v>
      </c>
      <c r="G409" s="5">
        <v>2</v>
      </c>
      <c r="I409" s="5" t="s">
        <v>3309</v>
      </c>
      <c r="J409" s="12">
        <v>25.39</v>
      </c>
      <c r="K409" s="5">
        <v>2021</v>
      </c>
      <c r="L409" s="5" t="s">
        <v>1554</v>
      </c>
      <c r="M409" s="5" t="str">
        <f t="shared" si="7"/>
        <v>Y</v>
      </c>
      <c r="N409" s="5" t="s">
        <v>2678</v>
      </c>
    </row>
    <row r="410" spans="1:16" x14ac:dyDescent="0.25">
      <c r="A410" s="5" t="s">
        <v>3038</v>
      </c>
      <c r="B410" s="5" t="s">
        <v>9</v>
      </c>
      <c r="C410" s="5" t="s">
        <v>593</v>
      </c>
      <c r="D410" s="5" t="s">
        <v>360</v>
      </c>
      <c r="E410" s="5" t="s">
        <v>599</v>
      </c>
      <c r="F410" s="5" t="s">
        <v>598</v>
      </c>
      <c r="G410" s="5">
        <v>2</v>
      </c>
      <c r="H410" s="5">
        <v>2</v>
      </c>
      <c r="I410" s="5" t="s">
        <v>2715</v>
      </c>
      <c r="J410" s="14">
        <v>50</v>
      </c>
      <c r="K410" s="5">
        <v>2012</v>
      </c>
      <c r="L410" s="12" t="s">
        <v>597</v>
      </c>
      <c r="M410" s="12" t="str">
        <f t="shared" si="7"/>
        <v>N</v>
      </c>
      <c r="N410" s="15"/>
      <c r="P410" s="14"/>
    </row>
    <row r="411" spans="1:16" x14ac:dyDescent="0.25">
      <c r="A411" s="5" t="s">
        <v>3259</v>
      </c>
      <c r="B411" s="5" t="s">
        <v>9</v>
      </c>
      <c r="C411" s="5" t="s">
        <v>593</v>
      </c>
      <c r="D411" s="5" t="s">
        <v>360</v>
      </c>
      <c r="E411" s="5" t="s">
        <v>596</v>
      </c>
      <c r="F411" s="5" t="s">
        <v>595</v>
      </c>
      <c r="G411" s="5">
        <v>2</v>
      </c>
      <c r="H411" s="5">
        <v>2</v>
      </c>
      <c r="I411" s="5" t="s">
        <v>2716</v>
      </c>
      <c r="J411" s="14">
        <v>99</v>
      </c>
      <c r="K411" s="5">
        <v>2014</v>
      </c>
      <c r="L411" s="12" t="s">
        <v>594</v>
      </c>
      <c r="M411" s="12" t="str">
        <f t="shared" si="7"/>
        <v>Y</v>
      </c>
      <c r="N411" s="15" t="s">
        <v>2703</v>
      </c>
      <c r="P411" s="14"/>
    </row>
    <row r="412" spans="1:16" x14ac:dyDescent="0.25">
      <c r="A412" s="5" t="s">
        <v>3260</v>
      </c>
      <c r="B412" s="5" t="s">
        <v>9</v>
      </c>
      <c r="C412" s="5" t="s">
        <v>593</v>
      </c>
      <c r="D412" s="5" t="s">
        <v>360</v>
      </c>
      <c r="E412" s="5" t="s">
        <v>2225</v>
      </c>
      <c r="F412" s="5" t="s">
        <v>607</v>
      </c>
      <c r="G412" s="5">
        <v>2</v>
      </c>
      <c r="H412" s="5">
        <v>3</v>
      </c>
      <c r="I412" s="5" t="s">
        <v>2717</v>
      </c>
      <c r="J412" s="14">
        <v>92</v>
      </c>
      <c r="K412" s="5">
        <v>2015</v>
      </c>
      <c r="L412" s="12" t="s">
        <v>2125</v>
      </c>
      <c r="M412" s="12" t="str">
        <f t="shared" si="7"/>
        <v>Y</v>
      </c>
      <c r="N412" s="15" t="s">
        <v>2703</v>
      </c>
      <c r="P412" s="14"/>
    </row>
    <row r="413" spans="1:16" x14ac:dyDescent="0.25">
      <c r="A413" s="5" t="s">
        <v>3261</v>
      </c>
      <c r="B413" s="5" t="s">
        <v>9</v>
      </c>
      <c r="C413" s="5" t="s">
        <v>593</v>
      </c>
      <c r="D413" s="5" t="s">
        <v>360</v>
      </c>
      <c r="E413" s="5" t="s">
        <v>2224</v>
      </c>
      <c r="F413" s="5" t="s">
        <v>604</v>
      </c>
      <c r="G413" s="5">
        <v>2</v>
      </c>
      <c r="H413" s="5">
        <v>3</v>
      </c>
      <c r="I413" s="5" t="s">
        <v>2718</v>
      </c>
      <c r="J413" s="14">
        <v>100</v>
      </c>
      <c r="K413" s="5">
        <v>2015</v>
      </c>
      <c r="L413" s="12" t="s">
        <v>2124</v>
      </c>
      <c r="M413" s="12" t="str">
        <f t="shared" si="7"/>
        <v>Y</v>
      </c>
      <c r="N413" s="15" t="s">
        <v>2703</v>
      </c>
      <c r="P413" s="14"/>
    </row>
    <row r="414" spans="1:16" x14ac:dyDescent="0.25">
      <c r="A414" s="5" t="s">
        <v>3262</v>
      </c>
      <c r="B414" s="5" t="s">
        <v>9</v>
      </c>
      <c r="C414" s="5" t="s">
        <v>593</v>
      </c>
      <c r="D414" s="5" t="s">
        <v>360</v>
      </c>
      <c r="E414" s="5" t="s">
        <v>602</v>
      </c>
      <c r="F414" s="5" t="s">
        <v>601</v>
      </c>
      <c r="G414" s="5">
        <v>2</v>
      </c>
      <c r="H414" s="5">
        <v>2</v>
      </c>
      <c r="I414" s="5" t="s">
        <v>2719</v>
      </c>
      <c r="J414" s="14">
        <v>95</v>
      </c>
      <c r="K414" s="5">
        <v>2015</v>
      </c>
      <c r="L414" s="12" t="s">
        <v>2120</v>
      </c>
      <c r="M414" s="12" t="str">
        <f t="shared" si="7"/>
        <v>Y</v>
      </c>
      <c r="N414" s="15" t="s">
        <v>2703</v>
      </c>
      <c r="P414" s="14"/>
    </row>
    <row r="415" spans="1:16" x14ac:dyDescent="0.25">
      <c r="A415" s="5" t="s">
        <v>3263</v>
      </c>
      <c r="B415" s="5" t="s">
        <v>9</v>
      </c>
      <c r="C415" s="5" t="s">
        <v>593</v>
      </c>
      <c r="D415" s="5" t="s">
        <v>360</v>
      </c>
      <c r="E415" s="5" t="s">
        <v>613</v>
      </c>
      <c r="F415" s="5" t="s">
        <v>612</v>
      </c>
      <c r="G415" s="5">
        <v>2</v>
      </c>
      <c r="H415" s="15">
        <v>3</v>
      </c>
      <c r="I415" s="5" t="s">
        <v>2753</v>
      </c>
      <c r="J415" s="14">
        <v>95</v>
      </c>
      <c r="K415" s="5">
        <v>2015</v>
      </c>
      <c r="L415" s="12" t="s">
        <v>2122</v>
      </c>
      <c r="M415" s="12" t="str">
        <f t="shared" si="7"/>
        <v>Y</v>
      </c>
      <c r="N415" s="15" t="s">
        <v>2703</v>
      </c>
      <c r="P415" s="14"/>
    </row>
  </sheetData>
  <autoFilter ref="A4:N415"/>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63"/>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570312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21" width="9.140625" style="5"/>
    <col min="22" max="22" width="21" style="5" customWidth="1"/>
    <col min="23" max="16384" width="9.140625" style="5"/>
  </cols>
  <sheetData>
    <row r="1" spans="1:26" s="17" customFormat="1" x14ac:dyDescent="0.25">
      <c r="A1" s="9"/>
      <c r="B1" s="9"/>
      <c r="C1" s="9"/>
      <c r="D1" s="9"/>
      <c r="E1" s="9"/>
      <c r="F1" s="9"/>
      <c r="G1" s="9"/>
      <c r="H1" s="9"/>
      <c r="I1" s="10" t="s">
        <v>1803</v>
      </c>
      <c r="J1" s="9" t="s">
        <v>1565</v>
      </c>
      <c r="K1" s="9" t="s">
        <v>2439</v>
      </c>
      <c r="L1" s="9" t="s">
        <v>2697</v>
      </c>
      <c r="M1" s="9"/>
      <c r="N1" s="9"/>
      <c r="O1" s="11"/>
      <c r="P1" s="11"/>
      <c r="Q1" s="11"/>
      <c r="R1" s="11"/>
      <c r="S1" s="11"/>
      <c r="T1" s="17" t="s">
        <v>2768</v>
      </c>
    </row>
    <row r="2" spans="1:26" s="17" customFormat="1" x14ac:dyDescent="0.25">
      <c r="A2" s="9"/>
      <c r="B2" s="9"/>
      <c r="C2" s="9"/>
      <c r="D2" s="9"/>
      <c r="E2" s="9"/>
      <c r="F2" s="9"/>
      <c r="G2" s="9"/>
      <c r="H2" s="9"/>
      <c r="I2" s="10" t="s">
        <v>1804</v>
      </c>
      <c r="J2" s="9" t="s">
        <v>3352</v>
      </c>
      <c r="K2" s="9"/>
      <c r="L2" s="9"/>
      <c r="M2" s="9"/>
      <c r="N2" s="9"/>
      <c r="O2" s="11" t="s">
        <v>3310</v>
      </c>
      <c r="P2" s="11">
        <f>COUNT(P5:P1001)</f>
        <v>69</v>
      </c>
      <c r="Q2" s="11">
        <f>COUNT(Q5:Q1001)</f>
        <v>133</v>
      </c>
      <c r="R2" s="11">
        <f>COUNT(R5:R1001)</f>
        <v>88</v>
      </c>
      <c r="S2" s="11">
        <f>COUNT(S5:S1001)</f>
        <v>69</v>
      </c>
      <c r="T2" s="17">
        <f>SUM(P2:S2)</f>
        <v>359</v>
      </c>
    </row>
    <row r="3" spans="1:26" s="17" customFormat="1" x14ac:dyDescent="0.25">
      <c r="A3" s="9"/>
      <c r="B3" s="9"/>
      <c r="C3" s="9"/>
      <c r="D3" s="9"/>
      <c r="E3" s="9"/>
      <c r="F3" s="9"/>
      <c r="G3" s="9"/>
      <c r="H3" s="9"/>
      <c r="I3" s="10" t="s">
        <v>1805</v>
      </c>
      <c r="J3" s="9" t="s">
        <v>3402</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1564</v>
      </c>
      <c r="K4" s="30" t="s">
        <v>2438</v>
      </c>
      <c r="L4" s="30" t="s">
        <v>2684</v>
      </c>
      <c r="M4" s="33" t="s">
        <v>2755</v>
      </c>
      <c r="N4" s="33" t="s">
        <v>2756</v>
      </c>
      <c r="O4" s="18"/>
      <c r="P4" s="18" t="s">
        <v>360</v>
      </c>
      <c r="Q4" s="18" t="s">
        <v>620</v>
      </c>
      <c r="R4" s="18" t="s">
        <v>1038</v>
      </c>
      <c r="S4" s="18" t="s">
        <v>35</v>
      </c>
    </row>
    <row r="5" spans="1:26" ht="12.75" customHeight="1" x14ac:dyDescent="0.25">
      <c r="A5" s="5" t="s">
        <v>1539</v>
      </c>
      <c r="B5" s="5" t="s">
        <v>20</v>
      </c>
      <c r="C5" s="5" t="s">
        <v>1570</v>
      </c>
      <c r="D5" s="5" t="s">
        <v>35</v>
      </c>
      <c r="E5" s="4" t="s">
        <v>3344</v>
      </c>
      <c r="F5" s="4" t="s">
        <v>1570</v>
      </c>
      <c r="G5" s="5">
        <v>0</v>
      </c>
      <c r="H5" s="5">
        <v>2</v>
      </c>
      <c r="I5" s="4" t="s">
        <v>1792</v>
      </c>
      <c r="J5" s="12">
        <v>11.9</v>
      </c>
      <c r="K5" s="5">
        <v>2019</v>
      </c>
      <c r="L5" s="5" t="s">
        <v>1539</v>
      </c>
      <c r="M5" s="5" t="str">
        <f>IF(OR(AND(D5=$W$15,OR(J5&lt;$W$16,J5&gt;$W$17)),AND(D5=$X$15,OR(J5&lt;$X$16,J5&gt;$X$17)),AND(D5=$Y$15,OR(J5&lt;$Y$16,J5&gt;$Y$17)),AND(D5=$Z$15,OR(J5&lt;$Z$16,J5&gt;$Z$17))),"Y","N")</f>
        <v>N</v>
      </c>
      <c r="P5" s="12">
        <v>6.37</v>
      </c>
      <c r="Q5" s="12">
        <v>6.77</v>
      </c>
      <c r="R5" s="14">
        <v>12.85</v>
      </c>
      <c r="S5" s="14">
        <v>11.9</v>
      </c>
      <c r="V5" s="17" t="s">
        <v>3311</v>
      </c>
    </row>
    <row r="6" spans="1:26" ht="12.75" customHeight="1" x14ac:dyDescent="0.25">
      <c r="A6" s="5" t="s">
        <v>1540</v>
      </c>
      <c r="B6" s="5" t="s">
        <v>13</v>
      </c>
      <c r="C6" s="5" t="s">
        <v>851</v>
      </c>
      <c r="D6" s="5" t="s">
        <v>620</v>
      </c>
      <c r="E6" s="4" t="s">
        <v>14</v>
      </c>
      <c r="F6" s="4" t="s">
        <v>1776</v>
      </c>
      <c r="G6" s="5">
        <v>1</v>
      </c>
      <c r="H6" s="5">
        <v>2</v>
      </c>
      <c r="I6" s="5" t="s">
        <v>1793</v>
      </c>
      <c r="J6" s="12">
        <v>6.77</v>
      </c>
      <c r="K6" s="5">
        <v>2020</v>
      </c>
      <c r="L6" s="5" t="s">
        <v>1540</v>
      </c>
      <c r="M6" s="5" t="str">
        <f t="shared" ref="M6:M70" si="0">IF(OR(AND(D6=$W$15,OR(J6&lt;$W$16,J6&gt;$W$17)),AND(D6=$X$15,OR(J6&lt;$X$16,J6&gt;$X$17)),AND(D6=$Y$15,OR(J6&lt;$Y$16,J6&gt;$Y$17)),AND(D6=$Z$15,OR(J6&lt;$Z$16,J6&gt;$Z$17))),"Y","N")</f>
        <v>N</v>
      </c>
      <c r="P6" s="12">
        <v>8.1900000000000013</v>
      </c>
      <c r="Q6" s="12">
        <v>8.4699999999999989</v>
      </c>
      <c r="R6" s="14">
        <v>15.83</v>
      </c>
      <c r="S6" s="14">
        <v>5</v>
      </c>
      <c r="W6" s="17" t="s">
        <v>360</v>
      </c>
      <c r="X6" s="17" t="s">
        <v>620</v>
      </c>
      <c r="Y6" s="17" t="s">
        <v>1038</v>
      </c>
      <c r="Z6" s="17" t="s">
        <v>35</v>
      </c>
    </row>
    <row r="7" spans="1:26" ht="12.75" customHeight="1" x14ac:dyDescent="0.25">
      <c r="A7" s="5" t="s">
        <v>1541</v>
      </c>
      <c r="B7" s="5" t="s">
        <v>13</v>
      </c>
      <c r="C7" s="5" t="s">
        <v>851</v>
      </c>
      <c r="D7" s="5" t="s">
        <v>620</v>
      </c>
      <c r="E7" s="4" t="s">
        <v>15</v>
      </c>
      <c r="F7" s="4" t="s">
        <v>1777</v>
      </c>
      <c r="G7" s="5">
        <v>1</v>
      </c>
      <c r="H7" s="5">
        <v>1</v>
      </c>
      <c r="I7" s="5" t="s">
        <v>3078</v>
      </c>
      <c r="J7" s="12">
        <v>8.4699999999999989</v>
      </c>
      <c r="K7" s="5">
        <v>2020</v>
      </c>
      <c r="L7" s="5" t="s">
        <v>1541</v>
      </c>
      <c r="M7" s="5" t="str">
        <f t="shared" si="0"/>
        <v>N</v>
      </c>
      <c r="P7" s="12">
        <v>11.690000000000001</v>
      </c>
      <c r="Q7" s="12">
        <v>4.9800000000000004</v>
      </c>
      <c r="R7" s="14">
        <v>15.07</v>
      </c>
      <c r="S7" s="14">
        <v>13.4</v>
      </c>
      <c r="V7" s="17" t="s">
        <v>2757</v>
      </c>
      <c r="W7" s="13">
        <f>W8-1.5*(W10-W8)</f>
        <v>-4.0890929762506367</v>
      </c>
      <c r="X7" s="13">
        <f>X8-1.5*(X10-X8)</f>
        <v>-5.504999999999999</v>
      </c>
      <c r="Y7" s="13">
        <f>Y8-1.5*(Y10-Y8)</f>
        <v>1.1197126895450875</v>
      </c>
      <c r="Z7" s="13">
        <f>Z8-1.5*(Z10-Z8)</f>
        <v>-3.1415707853926946</v>
      </c>
    </row>
    <row r="8" spans="1:26" ht="12.75" customHeight="1" x14ac:dyDescent="0.25">
      <c r="A8" s="5" t="s">
        <v>1542</v>
      </c>
      <c r="B8" s="5" t="s">
        <v>25</v>
      </c>
      <c r="C8" s="5" t="s">
        <v>624</v>
      </c>
      <c r="D8" s="4" t="s">
        <v>620</v>
      </c>
      <c r="E8" s="4" t="s">
        <v>26</v>
      </c>
      <c r="F8" s="4" t="s">
        <v>1778</v>
      </c>
      <c r="G8" s="5">
        <v>3</v>
      </c>
      <c r="H8" s="5">
        <v>3</v>
      </c>
      <c r="I8" s="5" t="s">
        <v>1794</v>
      </c>
      <c r="J8" s="12">
        <v>4.9800000000000004</v>
      </c>
      <c r="K8" s="5">
        <v>2021</v>
      </c>
      <c r="L8" s="5" t="s">
        <v>1542</v>
      </c>
      <c r="M8" s="5" t="str">
        <f t="shared" si="0"/>
        <v>N</v>
      </c>
      <c r="P8" s="12">
        <v>2</v>
      </c>
      <c r="Q8" s="12">
        <v>18.899999999999999</v>
      </c>
      <c r="R8" s="14">
        <v>17.23</v>
      </c>
      <c r="S8" s="14">
        <v>6</v>
      </c>
      <c r="V8" s="17" t="s">
        <v>2758</v>
      </c>
      <c r="W8" s="13">
        <f>_xlfn.QUARTILE.INC($P$5:$P$73,1)</f>
        <v>5.5583628094997479</v>
      </c>
      <c r="X8" s="13">
        <f>_xlfn.QUARTILE.INC($Q$5:$Q$137,1)</f>
        <v>6</v>
      </c>
      <c r="Y8" s="13">
        <f>_xlfn.QUARTILE.INC($R$5:$R$91,1)</f>
        <v>10.047885075818035</v>
      </c>
      <c r="Z8" s="13">
        <f>_xlfn.QUARTILE.INC($S$5:$S$73,1)</f>
        <v>8</v>
      </c>
    </row>
    <row r="9" spans="1:26" ht="12.75" customHeight="1" x14ac:dyDescent="0.25">
      <c r="A9" s="5" t="s">
        <v>1543</v>
      </c>
      <c r="B9" s="5" t="s">
        <v>27</v>
      </c>
      <c r="C9" s="5" t="s">
        <v>654</v>
      </c>
      <c r="D9" s="4" t="s">
        <v>620</v>
      </c>
      <c r="E9" s="4" t="s">
        <v>3345</v>
      </c>
      <c r="F9" s="4" t="s">
        <v>2726</v>
      </c>
      <c r="G9" s="5">
        <v>2</v>
      </c>
      <c r="H9" s="5">
        <v>1</v>
      </c>
      <c r="I9" s="4" t="s">
        <v>2727</v>
      </c>
      <c r="J9" s="12">
        <v>18.899999999999999</v>
      </c>
      <c r="K9" s="5">
        <v>2021</v>
      </c>
      <c r="L9" s="5" t="s">
        <v>1543</v>
      </c>
      <c r="M9" s="5" t="str">
        <f t="shared" si="0"/>
        <v>N</v>
      </c>
      <c r="P9" s="12">
        <v>5</v>
      </c>
      <c r="Q9" s="12">
        <v>22.65</v>
      </c>
      <c r="R9" s="14">
        <v>17.43</v>
      </c>
      <c r="S9" s="14">
        <v>6.8</v>
      </c>
      <c r="V9" s="17" t="s">
        <v>2759</v>
      </c>
      <c r="W9" s="13">
        <f>_xlfn.QUARTILE.INC($P$5:$P$73,2)</f>
        <v>8.6</v>
      </c>
      <c r="X9" s="13">
        <f>_xlfn.QUARTILE.INC($Q$5:$Q$137,2)</f>
        <v>10.029999999999999</v>
      </c>
      <c r="Y9" s="13">
        <f>_xlfn.QUARTILE.INC($R$5:$R$91,2)</f>
        <v>13</v>
      </c>
      <c r="Z9" s="13">
        <f>_xlfn.QUARTILE.INC($S$5:$S$73,2)</f>
        <v>11.523046092184369</v>
      </c>
    </row>
    <row r="10" spans="1:26" ht="12.75" customHeight="1" x14ac:dyDescent="0.25">
      <c r="A10" s="5" t="s">
        <v>1544</v>
      </c>
      <c r="B10" s="5" t="s">
        <v>27</v>
      </c>
      <c r="C10" s="5" t="s">
        <v>654</v>
      </c>
      <c r="D10" s="4" t="s">
        <v>620</v>
      </c>
      <c r="E10" s="4" t="s">
        <v>3346</v>
      </c>
      <c r="F10" s="4" t="s">
        <v>1779</v>
      </c>
      <c r="G10" s="5">
        <v>1</v>
      </c>
      <c r="H10" s="5">
        <v>2</v>
      </c>
      <c r="I10" s="4" t="s">
        <v>1795</v>
      </c>
      <c r="J10" s="12">
        <v>22.65</v>
      </c>
      <c r="K10" s="5">
        <v>2021</v>
      </c>
      <c r="L10" s="5" t="s">
        <v>1544</v>
      </c>
      <c r="M10" s="5" t="str">
        <f t="shared" si="0"/>
        <v>N</v>
      </c>
      <c r="P10" s="12">
        <v>13</v>
      </c>
      <c r="Q10" s="12">
        <v>9.24</v>
      </c>
      <c r="R10" s="14">
        <v>16.510000000000002</v>
      </c>
      <c r="S10" s="14">
        <v>11</v>
      </c>
      <c r="V10" s="17" t="s">
        <v>2760</v>
      </c>
      <c r="W10" s="13">
        <f>_xlfn.QUARTILE.INC($P$5:$P$73,3)</f>
        <v>11.990000000000004</v>
      </c>
      <c r="X10" s="13">
        <f>_xlfn.QUARTILE.INC($Q$5:$Q$137,3)</f>
        <v>13.67</v>
      </c>
      <c r="Y10" s="13">
        <f>_xlfn.QUARTILE.INC($R$5:$R$91,3)</f>
        <v>16</v>
      </c>
      <c r="Z10" s="13">
        <f>_xlfn.QUARTILE.INC($S$5:$S$73,3)</f>
        <v>15.427713856928463</v>
      </c>
    </row>
    <row r="11" spans="1:26" ht="12.75" customHeight="1" x14ac:dyDescent="0.25">
      <c r="A11" s="5" t="s">
        <v>1545</v>
      </c>
      <c r="B11" s="5" t="s">
        <v>7</v>
      </c>
      <c r="C11" s="5" t="s">
        <v>410</v>
      </c>
      <c r="D11" s="4" t="s">
        <v>360</v>
      </c>
      <c r="E11" s="4" t="s">
        <v>8</v>
      </c>
      <c r="F11" s="4" t="s">
        <v>1780</v>
      </c>
      <c r="G11" s="5">
        <v>2</v>
      </c>
      <c r="H11" s="5">
        <v>1</v>
      </c>
      <c r="I11" s="5" t="s">
        <v>3079</v>
      </c>
      <c r="J11" s="12">
        <v>6.37</v>
      </c>
      <c r="K11" s="5">
        <v>2021</v>
      </c>
      <c r="L11" s="5" t="s">
        <v>1545</v>
      </c>
      <c r="M11" s="5" t="str">
        <f t="shared" si="0"/>
        <v>N</v>
      </c>
      <c r="P11" s="12">
        <v>3.3</v>
      </c>
      <c r="Q11" s="12">
        <v>31.830000000000002</v>
      </c>
      <c r="R11" s="14">
        <v>24.5</v>
      </c>
      <c r="S11" s="14">
        <v>11</v>
      </c>
      <c r="V11" s="17" t="s">
        <v>2761</v>
      </c>
      <c r="W11" s="13">
        <f>W10+1.5*(W10-W8)</f>
        <v>21.63745578575039</v>
      </c>
      <c r="X11" s="13">
        <f>X10+1.5*(X10-X8)</f>
        <v>25.174999999999997</v>
      </c>
      <c r="Y11" s="13">
        <f>Y10+1.5*(Y10-Y8)</f>
        <v>24.928172386272948</v>
      </c>
      <c r="Z11" s="13">
        <f>Z10+1.5*(Z10-Z8)</f>
        <v>26.569284642321158</v>
      </c>
    </row>
    <row r="12" spans="1:26" ht="12.75" customHeight="1" x14ac:dyDescent="0.25">
      <c r="A12" s="5" t="s">
        <v>1546</v>
      </c>
      <c r="B12" s="5" t="s">
        <v>1</v>
      </c>
      <c r="C12" s="5" t="s">
        <v>1150</v>
      </c>
      <c r="D12" s="5" t="s">
        <v>1038</v>
      </c>
      <c r="E12" s="4" t="s">
        <v>3056</v>
      </c>
      <c r="F12" s="5" t="s">
        <v>3063</v>
      </c>
      <c r="G12" s="5">
        <v>2</v>
      </c>
      <c r="H12" s="5">
        <v>2</v>
      </c>
      <c r="I12" s="5" t="s">
        <v>3080</v>
      </c>
      <c r="J12" s="12">
        <v>12.85</v>
      </c>
      <c r="K12" s="5">
        <v>2021</v>
      </c>
      <c r="L12" s="5" t="s">
        <v>1546</v>
      </c>
      <c r="M12" s="5" t="str">
        <f t="shared" si="0"/>
        <v>N</v>
      </c>
      <c r="P12" s="12">
        <v>4</v>
      </c>
      <c r="Q12" s="12">
        <v>20.509999999999998</v>
      </c>
      <c r="R12" s="14">
        <v>11</v>
      </c>
      <c r="S12" s="14">
        <v>11</v>
      </c>
      <c r="V12" s="17"/>
      <c r="W12" s="13"/>
      <c r="X12" s="13"/>
      <c r="Y12" s="13"/>
      <c r="Z12" s="13"/>
    </row>
    <row r="13" spans="1:26" ht="12.75" customHeight="1" x14ac:dyDescent="0.25">
      <c r="A13" s="5" t="s">
        <v>1547</v>
      </c>
      <c r="B13" s="5" t="s">
        <v>17</v>
      </c>
      <c r="C13" s="5" t="s">
        <v>414</v>
      </c>
      <c r="D13" s="5" t="s">
        <v>360</v>
      </c>
      <c r="E13" s="4" t="s">
        <v>18</v>
      </c>
      <c r="F13" s="4" t="s">
        <v>2996</v>
      </c>
      <c r="G13" s="5">
        <v>2</v>
      </c>
      <c r="H13" s="5">
        <v>2</v>
      </c>
      <c r="I13" s="5" t="s">
        <v>1796</v>
      </c>
      <c r="J13" s="12">
        <v>8.1900000000000013</v>
      </c>
      <c r="K13" s="5">
        <v>2021</v>
      </c>
      <c r="L13" s="5" t="s">
        <v>1547</v>
      </c>
      <c r="M13" s="5" t="str">
        <f t="shared" si="0"/>
        <v>N</v>
      </c>
      <c r="P13" s="12">
        <v>7.8</v>
      </c>
      <c r="Q13" s="12">
        <v>16.75</v>
      </c>
      <c r="R13" s="14">
        <v>26</v>
      </c>
      <c r="S13" s="14">
        <v>8.1754735792622117</v>
      </c>
    </row>
    <row r="14" spans="1:26" ht="12.75" customHeight="1" x14ac:dyDescent="0.25">
      <c r="A14" s="5" t="s">
        <v>1548</v>
      </c>
      <c r="B14" s="5" t="s">
        <v>17</v>
      </c>
      <c r="C14" s="5" t="s">
        <v>414</v>
      </c>
      <c r="D14" s="5" t="s">
        <v>360</v>
      </c>
      <c r="E14" s="4" t="s">
        <v>19</v>
      </c>
      <c r="F14" s="4" t="s">
        <v>1781</v>
      </c>
      <c r="G14" s="5">
        <v>3</v>
      </c>
      <c r="H14" s="5">
        <v>2</v>
      </c>
      <c r="I14" s="5" t="s">
        <v>1797</v>
      </c>
      <c r="J14" s="12">
        <v>11.690000000000001</v>
      </c>
      <c r="K14" s="5">
        <v>2021</v>
      </c>
      <c r="L14" s="5" t="s">
        <v>1548</v>
      </c>
      <c r="M14" s="5" t="str">
        <f t="shared" si="0"/>
        <v>N</v>
      </c>
      <c r="P14" s="12">
        <v>13</v>
      </c>
      <c r="Q14" s="12">
        <v>13.67</v>
      </c>
      <c r="R14" s="14">
        <v>16</v>
      </c>
      <c r="S14" s="14">
        <v>15.328467153284672</v>
      </c>
      <c r="V14" s="17" t="s">
        <v>2764</v>
      </c>
    </row>
    <row r="15" spans="1:26" ht="12.75" customHeight="1" x14ac:dyDescent="0.25">
      <c r="A15" s="5" t="s">
        <v>1549</v>
      </c>
      <c r="B15" s="5" t="s">
        <v>23</v>
      </c>
      <c r="C15" s="5" t="s">
        <v>708</v>
      </c>
      <c r="D15" s="5" t="s">
        <v>620</v>
      </c>
      <c r="E15" s="4" t="s">
        <v>24</v>
      </c>
      <c r="F15" s="4" t="s">
        <v>1782</v>
      </c>
      <c r="G15" s="5">
        <v>3</v>
      </c>
      <c r="H15" s="5">
        <v>2</v>
      </c>
      <c r="I15" s="5" t="s">
        <v>1798</v>
      </c>
      <c r="J15" s="12">
        <v>9.24</v>
      </c>
      <c r="K15" s="5">
        <v>2021</v>
      </c>
      <c r="L15" s="5" t="s">
        <v>1549</v>
      </c>
      <c r="M15" s="5" t="str">
        <f t="shared" si="0"/>
        <v>N</v>
      </c>
      <c r="P15" s="12">
        <v>6</v>
      </c>
      <c r="Q15" s="12">
        <v>17.72</v>
      </c>
      <c r="R15" s="14">
        <v>10</v>
      </c>
      <c r="S15" s="14">
        <v>4</v>
      </c>
      <c r="W15" s="17" t="s">
        <v>360</v>
      </c>
      <c r="X15" s="17" t="s">
        <v>620</v>
      </c>
      <c r="Y15" s="17" t="s">
        <v>1038</v>
      </c>
      <c r="Z15" s="17" t="s">
        <v>35</v>
      </c>
    </row>
    <row r="16" spans="1:26" ht="12.75" customHeight="1" x14ac:dyDescent="0.25">
      <c r="A16" s="5" t="s">
        <v>1550</v>
      </c>
      <c r="B16" s="5" t="s">
        <v>3</v>
      </c>
      <c r="C16" s="5" t="s">
        <v>924</v>
      </c>
      <c r="D16" s="5" t="s">
        <v>620</v>
      </c>
      <c r="E16" s="4" t="s">
        <v>4</v>
      </c>
      <c r="F16" s="4" t="s">
        <v>927</v>
      </c>
      <c r="G16" s="5">
        <v>1</v>
      </c>
      <c r="H16" s="5">
        <v>2</v>
      </c>
      <c r="I16" s="5" t="s">
        <v>3081</v>
      </c>
      <c r="J16" s="12">
        <v>31.830000000000002</v>
      </c>
      <c r="K16" s="5">
        <v>2021</v>
      </c>
      <c r="L16" s="5" t="s">
        <v>1550</v>
      </c>
      <c r="M16" s="5" t="str">
        <f t="shared" si="0"/>
        <v>Y</v>
      </c>
      <c r="N16" s="5" t="s">
        <v>2678</v>
      </c>
      <c r="P16" s="12">
        <v>20</v>
      </c>
      <c r="Q16" s="12">
        <v>19.14</v>
      </c>
      <c r="R16" s="14">
        <v>15.6</v>
      </c>
      <c r="S16" s="14">
        <v>2.8999999999999995</v>
      </c>
      <c r="V16" s="17" t="s">
        <v>2757</v>
      </c>
      <c r="W16" s="7">
        <v>3</v>
      </c>
      <c r="X16" s="7">
        <v>3</v>
      </c>
      <c r="Y16" s="7">
        <v>5</v>
      </c>
      <c r="Z16" s="7">
        <v>5</v>
      </c>
    </row>
    <row r="17" spans="1:30" ht="12.75" customHeight="1" x14ac:dyDescent="0.25">
      <c r="A17" s="5" t="s">
        <v>1767</v>
      </c>
      <c r="B17" s="5" t="s">
        <v>1224</v>
      </c>
      <c r="C17" s="5" t="s">
        <v>1223</v>
      </c>
      <c r="D17" s="5" t="s">
        <v>1038</v>
      </c>
      <c r="E17" s="4" t="s">
        <v>3347</v>
      </c>
      <c r="F17" s="4" t="s">
        <v>1783</v>
      </c>
      <c r="G17" s="5">
        <v>2</v>
      </c>
      <c r="H17" s="5">
        <v>1</v>
      </c>
      <c r="I17" s="4" t="s">
        <v>3084</v>
      </c>
      <c r="J17" s="12">
        <v>15.83</v>
      </c>
      <c r="K17" s="5">
        <v>2021</v>
      </c>
      <c r="L17" s="5" t="s">
        <v>1767</v>
      </c>
      <c r="M17" s="5" t="str">
        <f t="shared" si="0"/>
        <v>N</v>
      </c>
      <c r="P17" s="12">
        <v>7</v>
      </c>
      <c r="Q17" s="12">
        <v>20.260000000000002</v>
      </c>
      <c r="R17" s="14">
        <v>15</v>
      </c>
      <c r="S17" s="14">
        <v>11</v>
      </c>
      <c r="V17" s="17" t="s">
        <v>2761</v>
      </c>
      <c r="W17" s="7">
        <v>20</v>
      </c>
      <c r="X17" s="7">
        <v>25</v>
      </c>
      <c r="Y17" s="7">
        <v>25</v>
      </c>
      <c r="Z17" s="7">
        <v>25</v>
      </c>
    </row>
    <row r="18" spans="1:30" ht="12.75" customHeight="1" x14ac:dyDescent="0.25">
      <c r="A18" s="5" t="s">
        <v>1768</v>
      </c>
      <c r="B18" s="5" t="s">
        <v>1314</v>
      </c>
      <c r="C18" s="5" t="s">
        <v>1313</v>
      </c>
      <c r="D18" s="5" t="s">
        <v>1038</v>
      </c>
      <c r="E18" s="4" t="s">
        <v>3348</v>
      </c>
      <c r="F18" s="4" t="s">
        <v>3064</v>
      </c>
      <c r="G18" s="4">
        <v>1</v>
      </c>
      <c r="H18" s="4">
        <v>2</v>
      </c>
      <c r="I18" s="4" t="s">
        <v>3085</v>
      </c>
      <c r="J18" s="12">
        <v>15.07</v>
      </c>
      <c r="K18" s="5">
        <v>2021</v>
      </c>
      <c r="L18" s="5" t="s">
        <v>1768</v>
      </c>
      <c r="M18" s="5" t="str">
        <f t="shared" si="0"/>
        <v>N</v>
      </c>
      <c r="P18" s="12">
        <v>5</v>
      </c>
      <c r="Q18" s="12">
        <v>15.98</v>
      </c>
      <c r="R18" s="14">
        <v>22</v>
      </c>
      <c r="S18" s="14">
        <v>7.3</v>
      </c>
      <c r="V18" s="17" t="s">
        <v>2762</v>
      </c>
      <c r="W18" s="8">
        <f>COUNTIFS($D$5:$D$1001,W$15,$J$5:$J$1001,"&lt;"&amp;W$16)</f>
        <v>7</v>
      </c>
      <c r="X18" s="8">
        <f>COUNTIFS($D$5:$D$1001,X$15,$J$5:$J$1001,"&lt;"&amp;X$16)</f>
        <v>13</v>
      </c>
      <c r="Y18" s="8">
        <f>COUNTIFS($D$5:$D$1001,Y$15,$J$5:$J$1001,"&lt;"&amp;Y$16)</f>
        <v>7</v>
      </c>
      <c r="Z18" s="8">
        <f>COUNTIFS($D$5:$D$1001,Z$15,$J$5:$J$1001,"&lt;"&amp;Z$16)</f>
        <v>5</v>
      </c>
    </row>
    <row r="19" spans="1:30" ht="12.75" customHeight="1" x14ac:dyDescent="0.25">
      <c r="A19" s="5" t="s">
        <v>1769</v>
      </c>
      <c r="B19" s="5" t="s">
        <v>1019</v>
      </c>
      <c r="C19" s="5" t="s">
        <v>1018</v>
      </c>
      <c r="D19" s="5" t="s">
        <v>620</v>
      </c>
      <c r="E19" s="4" t="s">
        <v>3349</v>
      </c>
      <c r="F19" s="4" t="s">
        <v>3065</v>
      </c>
      <c r="G19" s="4">
        <v>2</v>
      </c>
      <c r="H19" s="4">
        <v>1</v>
      </c>
      <c r="I19" s="4" t="s">
        <v>3086</v>
      </c>
      <c r="J19" s="12">
        <v>20.509999999999998</v>
      </c>
      <c r="K19" s="5">
        <v>2021</v>
      </c>
      <c r="L19" s="5" t="s">
        <v>1769</v>
      </c>
      <c r="M19" s="5" t="str">
        <f t="shared" si="0"/>
        <v>N</v>
      </c>
      <c r="P19" s="12">
        <v>7</v>
      </c>
      <c r="Q19" s="12">
        <v>10.96</v>
      </c>
      <c r="R19" s="14">
        <v>12</v>
      </c>
      <c r="S19" s="14">
        <v>10.967098703888336</v>
      </c>
      <c r="V19" s="17" t="s">
        <v>2763</v>
      </c>
      <c r="W19" s="8">
        <f>COUNTIFS($D$5:$D$1001,W$15,$J$5:$J$1001,"&gt;"&amp;W$17)</f>
        <v>4</v>
      </c>
      <c r="X19" s="8">
        <f>COUNTIFS($D$5:$D$1001,X$15,$J$5:$J$1001,"&gt;"&amp;X$17)</f>
        <v>1</v>
      </c>
      <c r="Y19" s="8">
        <f>COUNTIFS($D$5:$D$1001,Y$15,$J$5:$J$1001,"&gt;"&amp;Y$17)</f>
        <v>2</v>
      </c>
      <c r="Z19" s="8">
        <f>COUNTIFS($D$5:$D$1001,Z$15,$J$5:$J$1001,"&gt;"&amp;Z$17)</f>
        <v>4</v>
      </c>
      <c r="AA19" s="17" t="s">
        <v>2768</v>
      </c>
    </row>
    <row r="20" spans="1:30" ht="12.75" customHeight="1" x14ac:dyDescent="0.25">
      <c r="A20" s="5" t="s">
        <v>1770</v>
      </c>
      <c r="B20" s="5" t="s">
        <v>1019</v>
      </c>
      <c r="C20" s="5" t="s">
        <v>1018</v>
      </c>
      <c r="D20" s="5" t="s">
        <v>620</v>
      </c>
      <c r="E20" s="4" t="s">
        <v>3350</v>
      </c>
      <c r="F20" s="4" t="s">
        <v>1784</v>
      </c>
      <c r="G20" s="4">
        <v>2</v>
      </c>
      <c r="H20" s="4">
        <v>1</v>
      </c>
      <c r="I20" s="4" t="s">
        <v>3086</v>
      </c>
      <c r="J20" s="12">
        <v>16.75</v>
      </c>
      <c r="K20" s="5">
        <v>2021</v>
      </c>
      <c r="L20" s="5" t="s">
        <v>1770</v>
      </c>
      <c r="M20" s="5" t="str">
        <f t="shared" si="0"/>
        <v>N</v>
      </c>
      <c r="P20" s="12">
        <v>5</v>
      </c>
      <c r="Q20" s="12">
        <v>10.73</v>
      </c>
      <c r="R20" s="14">
        <v>11.5</v>
      </c>
      <c r="S20" s="14">
        <v>17</v>
      </c>
      <c r="V20" s="17" t="s">
        <v>2765</v>
      </c>
      <c r="W20" s="8">
        <f>W18+W19</f>
        <v>11</v>
      </c>
      <c r="X20" s="8">
        <f>X18+X19</f>
        <v>14</v>
      </c>
      <c r="Y20" s="8">
        <f>Y18+Y19</f>
        <v>9</v>
      </c>
      <c r="Z20" s="8">
        <f>Z18+Z19</f>
        <v>9</v>
      </c>
      <c r="AA20" s="23">
        <f>SUM(W20:Z20)</f>
        <v>43</v>
      </c>
    </row>
    <row r="21" spans="1:30" ht="12.75" customHeight="1" x14ac:dyDescent="0.25">
      <c r="A21" s="5" t="s">
        <v>1771</v>
      </c>
      <c r="B21" s="5" t="s">
        <v>1019</v>
      </c>
      <c r="C21" s="5" t="s">
        <v>1018</v>
      </c>
      <c r="D21" s="5" t="s">
        <v>620</v>
      </c>
      <c r="E21" s="6" t="s">
        <v>3062</v>
      </c>
      <c r="F21" s="4" t="s">
        <v>1785</v>
      </c>
      <c r="G21" s="4">
        <v>2</v>
      </c>
      <c r="H21" s="4">
        <v>2</v>
      </c>
      <c r="I21" s="4" t="s">
        <v>3087</v>
      </c>
      <c r="J21" s="12">
        <v>13.67</v>
      </c>
      <c r="K21" s="5">
        <v>2021</v>
      </c>
      <c r="L21" s="5" t="s">
        <v>1771</v>
      </c>
      <c r="M21" s="5" t="str">
        <f t="shared" si="0"/>
        <v>N</v>
      </c>
      <c r="P21" s="12">
        <v>5.6456129122582457</v>
      </c>
      <c r="Q21" s="12">
        <v>4.7699999999999996</v>
      </c>
      <c r="R21" s="14">
        <v>16</v>
      </c>
      <c r="S21" s="14">
        <v>9.5238095238095237</v>
      </c>
      <c r="V21" s="17" t="s">
        <v>2766</v>
      </c>
      <c r="W21" s="5">
        <f>COUNTIFS($D$5:$D$1001,W$15,$N$5:$N$1001,"N")</f>
        <v>4</v>
      </c>
      <c r="X21" s="5">
        <f>COUNTIFS($D$5:$D$1001,X$15,$N$5:$N$1001,"N")</f>
        <v>10</v>
      </c>
      <c r="Y21" s="5">
        <f>COUNTIFS($D$5:$D$1001,Y$15,$N$5:$N$1001,"N")</f>
        <v>4</v>
      </c>
      <c r="Z21" s="5">
        <f>COUNTIFS($D$5:$D$1001,Z$15,$N$5:$N$1001,"N")</f>
        <v>7</v>
      </c>
      <c r="AA21" s="23">
        <f>SUM(W21:Z21)</f>
        <v>25</v>
      </c>
      <c r="AB21" s="17" t="s">
        <v>3312</v>
      </c>
      <c r="AC21" s="17"/>
      <c r="AD21" s="24">
        <f>AA21/T2</f>
        <v>6.9637883008356549E-2</v>
      </c>
    </row>
    <row r="22" spans="1:30" ht="12.75" customHeight="1" x14ac:dyDescent="0.25">
      <c r="A22" s="5" t="s">
        <v>1772</v>
      </c>
      <c r="B22" s="5" t="s">
        <v>847</v>
      </c>
      <c r="C22" s="5" t="s">
        <v>846</v>
      </c>
      <c r="D22" s="5" t="s">
        <v>620</v>
      </c>
      <c r="E22" s="6" t="s">
        <v>3062</v>
      </c>
      <c r="F22" s="4" t="s">
        <v>1786</v>
      </c>
      <c r="G22" s="4">
        <v>2</v>
      </c>
      <c r="H22" s="4">
        <v>2</v>
      </c>
      <c r="I22" s="4" t="s">
        <v>3088</v>
      </c>
      <c r="J22" s="12">
        <v>17.72</v>
      </c>
      <c r="K22" s="5">
        <v>2021</v>
      </c>
      <c r="L22" s="5" t="s">
        <v>1772</v>
      </c>
      <c r="M22" s="5" t="str">
        <f t="shared" si="0"/>
        <v>N</v>
      </c>
      <c r="P22" s="12">
        <v>9.6425178741062965</v>
      </c>
      <c r="Q22" s="12">
        <v>15.52</v>
      </c>
      <c r="R22" s="14">
        <v>10</v>
      </c>
      <c r="S22" s="14">
        <v>17</v>
      </c>
      <c r="V22" s="17" t="s">
        <v>2767</v>
      </c>
      <c r="W22" s="5">
        <f>COUNTIFS($D$5:$D$1001,W$15,$N$5:$N$1001,"")+COUNTIFS($D$5:$D$1001,W$15,$N$5:$N$1001,"Y")</f>
        <v>65</v>
      </c>
      <c r="X22" s="5">
        <f>COUNTIFS($D$5:$D$1001,X$15,$N$5:$N$1001,"")+COUNTIFS($D$5:$D$1001,X$15,$N$5:$N$1001,"Y")</f>
        <v>123</v>
      </c>
      <c r="Y22" s="5">
        <f>COUNTIFS($D$5:$D$1001,Y$15,$N$5:$N$1001,"")+COUNTIFS($D$5:$D$1001,Y$15,$N$5:$N$1001,"Y")</f>
        <v>84</v>
      </c>
      <c r="Z22" s="5">
        <f>COUNTIFS($D$5:$D$1001,Z$15,$N$5:$N$1001,"")+COUNTIFS($D$5:$D$1001,Z$15,$N$5:$N$1001,"Y")</f>
        <v>62</v>
      </c>
      <c r="AA22" s="23">
        <f>SUM(W22:Z22)</f>
        <v>334</v>
      </c>
    </row>
    <row r="23" spans="1:30" ht="12.75" customHeight="1" x14ac:dyDescent="0.25">
      <c r="A23" s="5" t="s">
        <v>1773</v>
      </c>
      <c r="B23" s="5" t="s">
        <v>847</v>
      </c>
      <c r="C23" s="5" t="s">
        <v>846</v>
      </c>
      <c r="D23" s="5" t="s">
        <v>620</v>
      </c>
      <c r="E23" s="6" t="s">
        <v>3062</v>
      </c>
      <c r="F23" s="4" t="s">
        <v>1787</v>
      </c>
      <c r="G23" s="4">
        <v>2</v>
      </c>
      <c r="H23" s="4">
        <v>1</v>
      </c>
      <c r="I23" s="4" t="s">
        <v>3078</v>
      </c>
      <c r="J23" s="12">
        <v>19.14</v>
      </c>
      <c r="K23" s="5">
        <v>2021</v>
      </c>
      <c r="L23" s="5" t="s">
        <v>1773</v>
      </c>
      <c r="M23" s="5" t="str">
        <f t="shared" si="0"/>
        <v>N</v>
      </c>
      <c r="P23" s="12">
        <v>10.66132264529058</v>
      </c>
      <c r="Q23" s="12">
        <v>11.77</v>
      </c>
      <c r="R23" s="14">
        <v>20</v>
      </c>
      <c r="S23" s="14">
        <v>14.000000000000002</v>
      </c>
    </row>
    <row r="24" spans="1:30" ht="12.75" customHeight="1" x14ac:dyDescent="0.25">
      <c r="A24" s="5" t="s">
        <v>1774</v>
      </c>
      <c r="B24" s="5" t="s">
        <v>694</v>
      </c>
      <c r="C24" s="5" t="s">
        <v>693</v>
      </c>
      <c r="D24" s="5" t="s">
        <v>620</v>
      </c>
      <c r="E24" s="4" t="s">
        <v>1775</v>
      </c>
      <c r="F24" s="5" t="s">
        <v>1788</v>
      </c>
      <c r="G24" s="5">
        <v>2</v>
      </c>
      <c r="H24" s="5">
        <v>1</v>
      </c>
      <c r="I24" s="5" t="s">
        <v>3086</v>
      </c>
      <c r="J24" s="12">
        <v>20.260000000000002</v>
      </c>
      <c r="K24" s="5">
        <v>2021</v>
      </c>
      <c r="L24" s="5" t="s">
        <v>1774</v>
      </c>
      <c r="M24" s="5" t="str">
        <f t="shared" si="0"/>
        <v>N</v>
      </c>
      <c r="P24" s="12">
        <v>11.111111111111111</v>
      </c>
      <c r="Q24" s="12">
        <v>19.189999999999998</v>
      </c>
      <c r="R24" s="14">
        <v>13</v>
      </c>
      <c r="S24" s="14">
        <v>6.9930069930069935E-2</v>
      </c>
    </row>
    <row r="25" spans="1:30" ht="12.75" customHeight="1" x14ac:dyDescent="0.25">
      <c r="A25" s="5" t="s">
        <v>3043</v>
      </c>
      <c r="B25" s="5" t="s">
        <v>1377</v>
      </c>
      <c r="C25" s="5" t="s">
        <v>679</v>
      </c>
      <c r="D25" s="5" t="s">
        <v>620</v>
      </c>
      <c r="E25" s="4" t="s">
        <v>3057</v>
      </c>
      <c r="F25" s="5" t="s">
        <v>3066</v>
      </c>
      <c r="G25" s="5">
        <v>1</v>
      </c>
      <c r="H25" s="5">
        <v>2</v>
      </c>
      <c r="I25" s="5" t="s">
        <v>3089</v>
      </c>
      <c r="J25" s="12">
        <v>15.98</v>
      </c>
      <c r="K25" s="5">
        <v>2022</v>
      </c>
      <c r="L25" s="5" t="s">
        <v>3043</v>
      </c>
      <c r="M25" s="5" t="str">
        <f t="shared" si="0"/>
        <v>N</v>
      </c>
      <c r="P25" s="12">
        <v>12.061206120612059</v>
      </c>
      <c r="Q25" s="12">
        <v>14.27</v>
      </c>
      <c r="R25" s="14">
        <v>11.1</v>
      </c>
      <c r="S25" s="14">
        <v>15.784215784215782</v>
      </c>
    </row>
    <row r="26" spans="1:30" ht="12.75" customHeight="1" x14ac:dyDescent="0.25">
      <c r="A26" s="5" t="s">
        <v>3044</v>
      </c>
      <c r="B26" s="5" t="s">
        <v>1377</v>
      </c>
      <c r="C26" s="5" t="s">
        <v>679</v>
      </c>
      <c r="D26" s="5" t="s">
        <v>620</v>
      </c>
      <c r="E26" s="6" t="s">
        <v>3062</v>
      </c>
      <c r="F26" s="4" t="s">
        <v>3067</v>
      </c>
      <c r="G26" s="4">
        <v>1</v>
      </c>
      <c r="H26" s="4">
        <v>1</v>
      </c>
      <c r="I26" s="4" t="s">
        <v>3090</v>
      </c>
      <c r="J26" s="12">
        <v>10.96</v>
      </c>
      <c r="K26" s="5">
        <v>2022</v>
      </c>
      <c r="L26" s="5" t="s">
        <v>3044</v>
      </c>
      <c r="M26" s="5" t="str">
        <f t="shared" si="0"/>
        <v>N</v>
      </c>
      <c r="P26" s="12">
        <v>4.4299999999999988</v>
      </c>
      <c r="Q26" s="12">
        <v>7</v>
      </c>
      <c r="R26" s="14">
        <v>11</v>
      </c>
      <c r="S26" s="14">
        <v>17.617617617617618</v>
      </c>
    </row>
    <row r="27" spans="1:30" ht="12.75" customHeight="1" x14ac:dyDescent="0.25">
      <c r="A27" s="5" t="s">
        <v>3045</v>
      </c>
      <c r="B27" s="5" t="s">
        <v>23</v>
      </c>
      <c r="C27" s="5" t="s">
        <v>708</v>
      </c>
      <c r="D27" s="5" t="s">
        <v>620</v>
      </c>
      <c r="E27" s="4" t="s">
        <v>3058</v>
      </c>
      <c r="F27" s="5" t="s">
        <v>3068</v>
      </c>
      <c r="G27" s="5">
        <v>3</v>
      </c>
      <c r="H27" s="5">
        <v>1</v>
      </c>
      <c r="I27" s="5" t="s">
        <v>3091</v>
      </c>
      <c r="J27" s="12">
        <v>10.73</v>
      </c>
      <c r="K27" s="5">
        <v>2021</v>
      </c>
      <c r="L27" s="5" t="s">
        <v>3045</v>
      </c>
      <c r="M27" s="5" t="str">
        <f t="shared" si="0"/>
        <v>N</v>
      </c>
      <c r="P27" s="12">
        <v>10</v>
      </c>
      <c r="Q27" s="12">
        <v>12.25</v>
      </c>
      <c r="R27" s="14">
        <v>12.8</v>
      </c>
      <c r="S27" s="14">
        <v>16.7</v>
      </c>
    </row>
    <row r="28" spans="1:30" ht="12.75" customHeight="1" x14ac:dyDescent="0.25">
      <c r="A28" s="5" t="s">
        <v>3046</v>
      </c>
      <c r="B28" s="5" t="s">
        <v>13</v>
      </c>
      <c r="C28" s="5" t="s">
        <v>851</v>
      </c>
      <c r="D28" s="5" t="s">
        <v>620</v>
      </c>
      <c r="E28" s="4" t="s">
        <v>3059</v>
      </c>
      <c r="F28" s="5" t="s">
        <v>3069</v>
      </c>
      <c r="G28" s="5">
        <v>1</v>
      </c>
      <c r="H28" s="5">
        <v>1</v>
      </c>
      <c r="I28" s="5" t="s">
        <v>3084</v>
      </c>
      <c r="J28" s="12">
        <v>4.7699999999999996</v>
      </c>
      <c r="K28" s="5">
        <v>2022</v>
      </c>
      <c r="L28" s="5" t="s">
        <v>3046</v>
      </c>
      <c r="M28" s="5" t="str">
        <f t="shared" si="0"/>
        <v>N</v>
      </c>
      <c r="P28" s="12">
        <v>6.3094641962944422</v>
      </c>
      <c r="Q28" s="12">
        <v>12.5</v>
      </c>
      <c r="R28" s="14">
        <v>14.000000000000002</v>
      </c>
      <c r="S28" s="14">
        <v>8</v>
      </c>
    </row>
    <row r="29" spans="1:30" ht="12.75" customHeight="1" x14ac:dyDescent="0.25">
      <c r="A29" s="5" t="s">
        <v>3047</v>
      </c>
      <c r="B29" s="5" t="s">
        <v>954</v>
      </c>
      <c r="C29" s="5" t="s">
        <v>953</v>
      </c>
      <c r="D29" s="5" t="s">
        <v>620</v>
      </c>
      <c r="E29" s="4" t="s">
        <v>3351</v>
      </c>
      <c r="F29" s="4" t="s">
        <v>3070</v>
      </c>
      <c r="G29" s="5">
        <v>2</v>
      </c>
      <c r="H29" s="5">
        <v>1</v>
      </c>
      <c r="I29" s="4" t="s">
        <v>3091</v>
      </c>
      <c r="J29" s="12">
        <v>15.52</v>
      </c>
      <c r="K29" s="5">
        <v>2021</v>
      </c>
      <c r="L29" s="5" t="s">
        <v>3047</v>
      </c>
      <c r="M29" s="5" t="str">
        <f t="shared" si="0"/>
        <v>N</v>
      </c>
      <c r="P29" s="12">
        <v>5.3999999999999995</v>
      </c>
      <c r="Q29" s="12">
        <v>10.029999999999999</v>
      </c>
      <c r="R29" s="14">
        <v>16</v>
      </c>
      <c r="S29" s="14">
        <v>1.600480144043213</v>
      </c>
    </row>
    <row r="30" spans="1:30" ht="12.75" customHeight="1" x14ac:dyDescent="0.25">
      <c r="A30" s="5" t="s">
        <v>3048</v>
      </c>
      <c r="B30" s="5" t="s">
        <v>954</v>
      </c>
      <c r="C30" s="5" t="s">
        <v>953</v>
      </c>
      <c r="D30" s="5" t="s">
        <v>620</v>
      </c>
      <c r="E30" s="4" t="s">
        <v>3060</v>
      </c>
      <c r="F30" s="5" t="s">
        <v>3071</v>
      </c>
      <c r="G30" s="5">
        <v>2</v>
      </c>
      <c r="H30" s="5">
        <v>1</v>
      </c>
      <c r="I30" s="5" t="s">
        <v>3092</v>
      </c>
      <c r="J30" s="12">
        <v>11.77</v>
      </c>
      <c r="K30" s="5">
        <v>2021</v>
      </c>
      <c r="L30" s="5" t="s">
        <v>3048</v>
      </c>
      <c r="M30" s="5" t="str">
        <f t="shared" si="0"/>
        <v>N</v>
      </c>
      <c r="P30" s="12">
        <v>5.5583628094997479</v>
      </c>
      <c r="Q30" s="12">
        <v>13.5</v>
      </c>
      <c r="R30" s="14">
        <v>11.535802469135801</v>
      </c>
      <c r="S30" s="14">
        <v>13.900000000000002</v>
      </c>
    </row>
    <row r="31" spans="1:30" ht="12.75" customHeight="1" x14ac:dyDescent="0.25">
      <c r="A31" s="5" t="s">
        <v>3049</v>
      </c>
      <c r="B31" s="5" t="s">
        <v>954</v>
      </c>
      <c r="C31" s="5" t="s">
        <v>953</v>
      </c>
      <c r="D31" s="5" t="s">
        <v>620</v>
      </c>
      <c r="E31" s="4" t="s">
        <v>3061</v>
      </c>
      <c r="F31" s="5" t="s">
        <v>3072</v>
      </c>
      <c r="G31" s="5">
        <v>2</v>
      </c>
      <c r="H31" s="5">
        <v>1</v>
      </c>
      <c r="I31" s="5" t="s">
        <v>3092</v>
      </c>
      <c r="J31" s="12">
        <v>19.189999999999998</v>
      </c>
      <c r="K31" s="5">
        <v>2021</v>
      </c>
      <c r="L31" s="5" t="s">
        <v>3049</v>
      </c>
      <c r="M31" s="5" t="str">
        <f t="shared" si="0"/>
        <v>N</v>
      </c>
      <c r="P31" s="12">
        <v>1.0050251256281406</v>
      </c>
      <c r="Q31" s="12">
        <v>5</v>
      </c>
      <c r="R31" s="14">
        <v>8.6000000000000014</v>
      </c>
      <c r="S31" s="14">
        <v>15.427713856928463</v>
      </c>
    </row>
    <row r="32" spans="1:30" ht="12.75" customHeight="1" x14ac:dyDescent="0.25">
      <c r="A32" s="5" t="s">
        <v>3051</v>
      </c>
      <c r="B32" s="5" t="s">
        <v>1314</v>
      </c>
      <c r="C32" s="5" t="s">
        <v>1313</v>
      </c>
      <c r="D32" s="5" t="s">
        <v>1038</v>
      </c>
      <c r="E32" s="6" t="s">
        <v>3062</v>
      </c>
      <c r="F32" s="4" t="s">
        <v>3074</v>
      </c>
      <c r="G32" s="4">
        <v>2</v>
      </c>
      <c r="H32" s="4">
        <v>3</v>
      </c>
      <c r="I32" s="4" t="s">
        <v>3094</v>
      </c>
      <c r="J32" s="12">
        <v>17.23</v>
      </c>
      <c r="K32" s="5">
        <v>2021</v>
      </c>
      <c r="L32" s="5" t="s">
        <v>3051</v>
      </c>
      <c r="M32" s="5" t="str">
        <f t="shared" si="0"/>
        <v>N</v>
      </c>
      <c r="P32" s="12">
        <v>4.254413954477771</v>
      </c>
      <c r="Q32" s="12">
        <v>10.029999999999999</v>
      </c>
      <c r="R32" s="14">
        <v>10.095770151636071</v>
      </c>
      <c r="S32" s="14">
        <v>21.157684630738522</v>
      </c>
    </row>
    <row r="33" spans="1:19" ht="12.75" customHeight="1" x14ac:dyDescent="0.25">
      <c r="A33" s="5" t="s">
        <v>3052</v>
      </c>
      <c r="B33" s="5" t="s">
        <v>1314</v>
      </c>
      <c r="C33" s="5" t="s">
        <v>1313</v>
      </c>
      <c r="D33" s="5" t="s">
        <v>1038</v>
      </c>
      <c r="E33" s="6" t="s">
        <v>3062</v>
      </c>
      <c r="F33" s="4" t="s">
        <v>3075</v>
      </c>
      <c r="G33" s="4">
        <v>2</v>
      </c>
      <c r="H33" s="4">
        <v>2</v>
      </c>
      <c r="I33" s="4" t="s">
        <v>3095</v>
      </c>
      <c r="J33" s="12">
        <v>17.43</v>
      </c>
      <c r="K33" s="5">
        <v>2021</v>
      </c>
      <c r="L33" s="5" t="s">
        <v>3052</v>
      </c>
      <c r="M33" s="5" t="str">
        <f t="shared" si="0"/>
        <v>N</v>
      </c>
      <c r="P33" s="12">
        <v>1.0204081632653061</v>
      </c>
      <c r="Q33" s="12">
        <v>10.029999999999999</v>
      </c>
      <c r="R33" s="14">
        <v>13</v>
      </c>
      <c r="S33" s="14">
        <v>8</v>
      </c>
    </row>
    <row r="34" spans="1:19" ht="12.75" customHeight="1" x14ac:dyDescent="0.25">
      <c r="A34" s="5" t="s">
        <v>3053</v>
      </c>
      <c r="B34" s="5" t="s">
        <v>1314</v>
      </c>
      <c r="C34" s="5" t="s">
        <v>1313</v>
      </c>
      <c r="D34" s="5" t="s">
        <v>1038</v>
      </c>
      <c r="E34" s="6" t="s">
        <v>3062</v>
      </c>
      <c r="F34" s="4" t="s">
        <v>3076</v>
      </c>
      <c r="G34" s="4">
        <v>2</v>
      </c>
      <c r="H34" s="4">
        <v>3</v>
      </c>
      <c r="I34" s="4" t="s">
        <v>3096</v>
      </c>
      <c r="J34" s="12">
        <v>16.510000000000002</v>
      </c>
      <c r="K34" s="5">
        <v>2021</v>
      </c>
      <c r="L34" s="5" t="s">
        <v>3053</v>
      </c>
      <c r="M34" s="5" t="str">
        <f t="shared" si="0"/>
        <v>N</v>
      </c>
      <c r="P34" s="12">
        <v>6.9534767383691838</v>
      </c>
      <c r="Q34" s="12">
        <v>6</v>
      </c>
      <c r="R34" s="14">
        <v>21</v>
      </c>
      <c r="S34" s="14">
        <v>12.6</v>
      </c>
    </row>
    <row r="35" spans="1:19" ht="12.75" customHeight="1" x14ac:dyDescent="0.25">
      <c r="A35" s="5" t="s">
        <v>3054</v>
      </c>
      <c r="B35" s="5" t="s">
        <v>1314</v>
      </c>
      <c r="C35" s="5" t="s">
        <v>1313</v>
      </c>
      <c r="D35" s="5" t="s">
        <v>1038</v>
      </c>
      <c r="E35" s="6" t="s">
        <v>3062</v>
      </c>
      <c r="F35" s="4" t="s">
        <v>3077</v>
      </c>
      <c r="G35" s="4">
        <v>2</v>
      </c>
      <c r="H35" s="4">
        <v>1</v>
      </c>
      <c r="I35" s="4" t="s">
        <v>3091</v>
      </c>
      <c r="J35" s="12">
        <v>24.5</v>
      </c>
      <c r="K35" s="5">
        <v>2021</v>
      </c>
      <c r="L35" s="5" t="s">
        <v>3054</v>
      </c>
      <c r="M35" s="5" t="str">
        <f t="shared" si="0"/>
        <v>N</v>
      </c>
      <c r="P35" s="12">
        <v>9.9502487562189064</v>
      </c>
      <c r="Q35" s="12">
        <v>5</v>
      </c>
      <c r="R35" s="14">
        <v>22.27772227772228</v>
      </c>
      <c r="S35" s="14">
        <v>26.400000000000002</v>
      </c>
    </row>
    <row r="36" spans="1:19" ht="12.75" customHeight="1" x14ac:dyDescent="0.25">
      <c r="A36" s="5" t="s">
        <v>1345</v>
      </c>
      <c r="B36" s="5" t="s">
        <v>34</v>
      </c>
      <c r="C36" s="5" t="s">
        <v>33</v>
      </c>
      <c r="D36" s="5" t="s">
        <v>35</v>
      </c>
      <c r="E36" s="5" t="s">
        <v>1346</v>
      </c>
      <c r="F36" s="4" t="s">
        <v>3315</v>
      </c>
      <c r="G36" s="5">
        <v>2</v>
      </c>
      <c r="H36" s="5">
        <v>2</v>
      </c>
      <c r="I36" s="5" t="s">
        <v>3101</v>
      </c>
      <c r="J36" s="12">
        <v>5</v>
      </c>
      <c r="K36" s="5">
        <v>2007</v>
      </c>
      <c r="L36" s="5" t="s">
        <v>1345</v>
      </c>
      <c r="M36" s="5" t="str">
        <f t="shared" si="0"/>
        <v>N</v>
      </c>
      <c r="P36" s="12">
        <v>3.6963036963036959</v>
      </c>
      <c r="Q36" s="12">
        <v>6</v>
      </c>
      <c r="R36" s="14">
        <v>21.237071995180237</v>
      </c>
      <c r="S36" s="14">
        <v>19.900000000000002</v>
      </c>
    </row>
    <row r="37" spans="1:19" ht="12.75" customHeight="1" x14ac:dyDescent="0.25">
      <c r="A37" s="5" t="s">
        <v>1354</v>
      </c>
      <c r="B37" s="5" t="s">
        <v>49</v>
      </c>
      <c r="C37" s="5" t="s">
        <v>48</v>
      </c>
      <c r="D37" s="5" t="s">
        <v>35</v>
      </c>
      <c r="E37" s="5" t="s">
        <v>49</v>
      </c>
      <c r="F37" s="5" t="s">
        <v>48</v>
      </c>
      <c r="G37" s="5">
        <v>0</v>
      </c>
      <c r="H37" s="5">
        <v>1</v>
      </c>
      <c r="I37" s="5" t="s">
        <v>3103</v>
      </c>
      <c r="J37" s="12">
        <v>13.4</v>
      </c>
      <c r="K37" s="5">
        <v>2009</v>
      </c>
      <c r="L37" s="5" t="s">
        <v>1354</v>
      </c>
      <c r="M37" s="5" t="str">
        <f t="shared" si="0"/>
        <v>N</v>
      </c>
      <c r="P37" s="12">
        <v>2.2896963663514183</v>
      </c>
      <c r="Q37" s="12">
        <v>5</v>
      </c>
      <c r="R37" s="14">
        <v>14.67065868263473</v>
      </c>
      <c r="S37" s="14">
        <v>13.399999999999999</v>
      </c>
    </row>
    <row r="38" spans="1:19" ht="12.75" customHeight="1" x14ac:dyDescent="0.25">
      <c r="A38" s="5" t="s">
        <v>1473</v>
      </c>
      <c r="B38" s="5" t="s">
        <v>483</v>
      </c>
      <c r="C38" s="5" t="s">
        <v>482</v>
      </c>
      <c r="D38" s="5" t="s">
        <v>360</v>
      </c>
      <c r="E38" s="5" t="s">
        <v>484</v>
      </c>
      <c r="F38" s="5" t="s">
        <v>3292</v>
      </c>
      <c r="G38" s="5">
        <v>2</v>
      </c>
      <c r="H38" s="5">
        <v>1</v>
      </c>
      <c r="I38" s="5" t="s">
        <v>3293</v>
      </c>
      <c r="J38" s="12">
        <v>2</v>
      </c>
      <c r="K38" s="5">
        <v>2007</v>
      </c>
      <c r="L38" s="5" t="s">
        <v>1473</v>
      </c>
      <c r="M38" s="5" t="str">
        <f t="shared" si="0"/>
        <v>Y</v>
      </c>
      <c r="N38" s="5" t="s">
        <v>2678</v>
      </c>
      <c r="P38" s="12">
        <v>15.4</v>
      </c>
      <c r="Q38" s="12">
        <v>13.5</v>
      </c>
      <c r="R38" s="14">
        <v>10.1010101010101</v>
      </c>
      <c r="S38" s="14">
        <v>31.5</v>
      </c>
    </row>
    <row r="39" spans="1:19" ht="12.75" customHeight="1" x14ac:dyDescent="0.25">
      <c r="A39" s="5" t="s">
        <v>1451</v>
      </c>
      <c r="B39" s="5" t="s">
        <v>335</v>
      </c>
      <c r="C39" s="5" t="s">
        <v>334</v>
      </c>
      <c r="D39" s="5" t="s">
        <v>35</v>
      </c>
      <c r="E39" s="5" t="s">
        <v>1453</v>
      </c>
      <c r="F39" s="5" t="s">
        <v>1452</v>
      </c>
      <c r="G39" s="5">
        <v>3</v>
      </c>
      <c r="H39" s="5">
        <v>1</v>
      </c>
      <c r="I39" s="5" t="s">
        <v>3294</v>
      </c>
      <c r="J39" s="12">
        <v>6</v>
      </c>
      <c r="K39" s="5">
        <v>2013</v>
      </c>
      <c r="L39" s="5" t="s">
        <v>1451</v>
      </c>
      <c r="M39" s="5" t="str">
        <f t="shared" si="0"/>
        <v>N</v>
      </c>
      <c r="P39" s="12">
        <v>10</v>
      </c>
      <c r="Q39" s="12">
        <v>0</v>
      </c>
      <c r="R39" s="14">
        <v>3.2099999999999995</v>
      </c>
      <c r="S39" s="14">
        <v>15.1</v>
      </c>
    </row>
    <row r="40" spans="1:19" ht="12.75" customHeight="1" x14ac:dyDescent="0.25">
      <c r="A40" s="5" t="s">
        <v>1355</v>
      </c>
      <c r="B40" s="5" t="s">
        <v>1108</v>
      </c>
      <c r="C40" s="5" t="s">
        <v>1107</v>
      </c>
      <c r="D40" s="5" t="s">
        <v>1038</v>
      </c>
      <c r="E40" s="5" t="s">
        <v>1357</v>
      </c>
      <c r="F40" s="5" t="s">
        <v>1356</v>
      </c>
      <c r="G40" s="5">
        <v>2</v>
      </c>
      <c r="H40" s="5">
        <v>1</v>
      </c>
      <c r="I40" s="5" t="s">
        <v>1809</v>
      </c>
      <c r="J40" s="12">
        <v>11</v>
      </c>
      <c r="K40" s="5">
        <v>2007</v>
      </c>
      <c r="L40" s="5" t="s">
        <v>1355</v>
      </c>
      <c r="M40" s="5" t="str">
        <f t="shared" si="0"/>
        <v>N</v>
      </c>
      <c r="P40" s="12">
        <v>20.14</v>
      </c>
      <c r="Q40" s="12">
        <v>6</v>
      </c>
      <c r="R40" s="14">
        <v>9.3699999999999974</v>
      </c>
      <c r="S40" s="14">
        <v>8.7087087087087074</v>
      </c>
    </row>
    <row r="41" spans="1:19" ht="12.75" customHeight="1" x14ac:dyDescent="0.25">
      <c r="A41" s="5" t="s">
        <v>1468</v>
      </c>
      <c r="B41" s="5" t="s">
        <v>1654</v>
      </c>
      <c r="C41" s="5" t="s">
        <v>1471</v>
      </c>
      <c r="D41" s="5" t="s">
        <v>1038</v>
      </c>
      <c r="E41" s="5" t="s">
        <v>1470</v>
      </c>
      <c r="F41" s="5" t="s">
        <v>1469</v>
      </c>
      <c r="G41" s="5">
        <v>1</v>
      </c>
      <c r="H41" s="5">
        <v>1</v>
      </c>
      <c r="I41" s="5" t="s">
        <v>3103</v>
      </c>
      <c r="J41" s="12">
        <v>26</v>
      </c>
      <c r="K41" s="5">
        <v>2007</v>
      </c>
      <c r="L41" s="5" t="s">
        <v>1468</v>
      </c>
      <c r="M41" s="5" t="str">
        <f t="shared" si="0"/>
        <v>Y</v>
      </c>
      <c r="N41" s="5" t="s">
        <v>2678</v>
      </c>
      <c r="P41" s="12">
        <v>9.9209920992099221</v>
      </c>
      <c r="Q41" s="12">
        <v>12</v>
      </c>
      <c r="R41" s="14">
        <v>19.03</v>
      </c>
      <c r="S41" s="14">
        <v>11.88</v>
      </c>
    </row>
    <row r="42" spans="1:19" ht="12.75" customHeight="1" x14ac:dyDescent="0.25">
      <c r="A42" s="5" t="s">
        <v>1475</v>
      </c>
      <c r="B42" s="5" t="s">
        <v>1477</v>
      </c>
      <c r="C42" s="5" t="s">
        <v>1479</v>
      </c>
      <c r="D42" s="5" t="s">
        <v>1038</v>
      </c>
      <c r="E42" s="5" t="s">
        <v>1478</v>
      </c>
      <c r="F42" s="5" t="s">
        <v>1476</v>
      </c>
      <c r="G42" s="5">
        <v>1</v>
      </c>
      <c r="H42" s="5">
        <v>3</v>
      </c>
      <c r="I42" s="5" t="s">
        <v>3110</v>
      </c>
      <c r="J42" s="12">
        <v>16</v>
      </c>
      <c r="K42" s="5">
        <v>2009</v>
      </c>
      <c r="L42" s="5" t="s">
        <v>1475</v>
      </c>
      <c r="M42" s="5" t="str">
        <f t="shared" si="0"/>
        <v>N</v>
      </c>
      <c r="P42" s="12">
        <v>15.561556155615563</v>
      </c>
      <c r="Q42" s="12">
        <v>2.8897110288971106</v>
      </c>
      <c r="R42" s="14">
        <v>12.6</v>
      </c>
      <c r="S42" s="14">
        <v>5.8999999999999995</v>
      </c>
    </row>
    <row r="43" spans="1:19" ht="12.75" customHeight="1" x14ac:dyDescent="0.25">
      <c r="A43" s="5" t="s">
        <v>1484</v>
      </c>
      <c r="B43" s="5" t="s">
        <v>494</v>
      </c>
      <c r="C43" s="5" t="s">
        <v>493</v>
      </c>
      <c r="D43" s="5" t="s">
        <v>360</v>
      </c>
      <c r="E43" s="5" t="s">
        <v>1485</v>
      </c>
      <c r="F43" s="5" t="s">
        <v>3328</v>
      </c>
      <c r="G43" s="5">
        <v>4</v>
      </c>
      <c r="H43" s="5">
        <v>2</v>
      </c>
      <c r="I43" s="5" t="s">
        <v>1811</v>
      </c>
      <c r="J43" s="12">
        <v>5</v>
      </c>
      <c r="K43" s="5">
        <v>2007</v>
      </c>
      <c r="L43" s="5" t="s">
        <v>1484</v>
      </c>
      <c r="M43" s="5" t="str">
        <f t="shared" si="0"/>
        <v>N</v>
      </c>
      <c r="P43" s="12">
        <v>11.990000000000004</v>
      </c>
      <c r="Q43" s="12">
        <v>4.0508101620324064</v>
      </c>
      <c r="R43" s="14">
        <v>10</v>
      </c>
      <c r="S43" s="14">
        <v>9.0909090909090917</v>
      </c>
    </row>
    <row r="44" spans="1:19" ht="12.75" customHeight="1" x14ac:dyDescent="0.25">
      <c r="A44" s="5" t="s">
        <v>1472</v>
      </c>
      <c r="B44" s="5" t="s">
        <v>1235</v>
      </c>
      <c r="C44" s="5" t="s">
        <v>1234</v>
      </c>
      <c r="D44" s="5" t="s">
        <v>1038</v>
      </c>
      <c r="E44" s="5" t="s">
        <v>1236</v>
      </c>
      <c r="F44" s="5" t="s">
        <v>1233</v>
      </c>
      <c r="G44" s="5">
        <v>2</v>
      </c>
      <c r="H44" s="5">
        <v>2</v>
      </c>
      <c r="I44" s="5" t="s">
        <v>3113</v>
      </c>
      <c r="J44" s="12">
        <v>10</v>
      </c>
      <c r="K44" s="5">
        <v>2010</v>
      </c>
      <c r="L44" s="5" t="s">
        <v>1472</v>
      </c>
      <c r="M44" s="5" t="str">
        <f t="shared" si="0"/>
        <v>N</v>
      </c>
      <c r="P44" s="12">
        <v>5.61</v>
      </c>
      <c r="Q44" s="12">
        <v>4.5490901819636074</v>
      </c>
      <c r="R44" s="14">
        <v>8</v>
      </c>
      <c r="S44" s="14">
        <v>19.607060935474223</v>
      </c>
    </row>
    <row r="45" spans="1:19" ht="12.75" customHeight="1" x14ac:dyDescent="0.25">
      <c r="A45" s="5" t="s">
        <v>1457</v>
      </c>
      <c r="B45" s="5" t="s">
        <v>847</v>
      </c>
      <c r="C45" s="5" t="s">
        <v>846</v>
      </c>
      <c r="D45" s="5" t="s">
        <v>620</v>
      </c>
      <c r="E45" s="5" t="s">
        <v>848</v>
      </c>
      <c r="F45" s="5" t="s">
        <v>845</v>
      </c>
      <c r="G45" s="5">
        <v>1</v>
      </c>
      <c r="H45" s="5">
        <v>1</v>
      </c>
      <c r="I45" s="5" t="s">
        <v>3114</v>
      </c>
      <c r="J45" s="12">
        <v>14.27</v>
      </c>
      <c r="K45" s="5">
        <v>2010</v>
      </c>
      <c r="L45" s="5" t="s">
        <v>1457</v>
      </c>
      <c r="M45" s="5" t="str">
        <f t="shared" si="0"/>
        <v>N</v>
      </c>
      <c r="P45" s="12">
        <v>14.462892578515705</v>
      </c>
      <c r="Q45" s="12">
        <v>7.2107210721072112</v>
      </c>
      <c r="R45" s="14">
        <v>8.8845014807502469</v>
      </c>
      <c r="S45" s="14">
        <v>9.9198396793587165</v>
      </c>
    </row>
    <row r="46" spans="1:19" ht="12.75" customHeight="1" x14ac:dyDescent="0.25">
      <c r="A46" s="5" t="s">
        <v>1369</v>
      </c>
      <c r="B46" s="5" t="s">
        <v>1124</v>
      </c>
      <c r="C46" s="5" t="s">
        <v>1123</v>
      </c>
      <c r="D46" s="5" t="s">
        <v>620</v>
      </c>
      <c r="E46" s="5" t="s">
        <v>1371</v>
      </c>
      <c r="F46" s="5" t="s">
        <v>1370</v>
      </c>
      <c r="G46" s="5">
        <v>3</v>
      </c>
      <c r="H46" s="5">
        <v>1</v>
      </c>
      <c r="I46" s="5" t="s">
        <v>3116</v>
      </c>
      <c r="J46" s="12">
        <v>7</v>
      </c>
      <c r="K46" s="5">
        <v>2007</v>
      </c>
      <c r="L46" s="5" t="s">
        <v>1369</v>
      </c>
      <c r="M46" s="5" t="str">
        <f t="shared" si="0"/>
        <v>N</v>
      </c>
      <c r="P46" s="12">
        <v>13.459999999999999</v>
      </c>
      <c r="Q46" s="12">
        <v>13.486513486513488</v>
      </c>
      <c r="R46" s="14">
        <v>8.0321285140562253</v>
      </c>
      <c r="S46" s="14">
        <v>6.4</v>
      </c>
    </row>
    <row r="47" spans="1:19" ht="12.75" customHeight="1" x14ac:dyDescent="0.25">
      <c r="A47" s="5" t="s">
        <v>1486</v>
      </c>
      <c r="B47" s="5" t="s">
        <v>21</v>
      </c>
      <c r="C47" s="5" t="s">
        <v>939</v>
      </c>
      <c r="D47" s="5" t="s">
        <v>620</v>
      </c>
      <c r="E47" s="5" t="s">
        <v>942</v>
      </c>
      <c r="F47" s="5" t="s">
        <v>941</v>
      </c>
      <c r="G47" s="5">
        <v>3</v>
      </c>
      <c r="H47" s="5">
        <v>1</v>
      </c>
      <c r="I47" s="5" t="s">
        <v>3117</v>
      </c>
      <c r="J47" s="12">
        <v>12.25</v>
      </c>
      <c r="K47" s="5">
        <v>2011</v>
      </c>
      <c r="L47" s="5" t="s">
        <v>1486</v>
      </c>
      <c r="M47" s="5" t="str">
        <f t="shared" si="0"/>
        <v>N</v>
      </c>
      <c r="P47" s="12">
        <v>16.189999999999998</v>
      </c>
      <c r="Q47" s="12">
        <v>12.087912087912088</v>
      </c>
      <c r="R47" s="14">
        <v>17</v>
      </c>
      <c r="S47" s="14">
        <v>13.592233009708737</v>
      </c>
    </row>
    <row r="48" spans="1:19" ht="12.75" customHeight="1" x14ac:dyDescent="0.25">
      <c r="A48" s="5" t="s">
        <v>1467</v>
      </c>
      <c r="B48" s="5" t="s">
        <v>465</v>
      </c>
      <c r="C48" s="5" t="s">
        <v>464</v>
      </c>
      <c r="D48" s="5" t="s">
        <v>360</v>
      </c>
      <c r="E48" s="5" t="s">
        <v>466</v>
      </c>
      <c r="F48" s="5" t="s">
        <v>3173</v>
      </c>
      <c r="G48" s="5">
        <v>2</v>
      </c>
      <c r="H48" s="5">
        <v>1</v>
      </c>
      <c r="I48" s="5" t="s">
        <v>3295</v>
      </c>
      <c r="J48" s="12">
        <v>13</v>
      </c>
      <c r="K48" s="5">
        <v>2013</v>
      </c>
      <c r="L48" s="5" t="s">
        <v>1467</v>
      </c>
      <c r="M48" s="5" t="str">
        <f t="shared" si="0"/>
        <v>N</v>
      </c>
      <c r="P48" s="12">
        <v>13.238676132386761</v>
      </c>
      <c r="Q48" s="12">
        <v>15.2</v>
      </c>
      <c r="R48" s="14">
        <v>12.000000000000002</v>
      </c>
      <c r="S48" s="14">
        <v>38</v>
      </c>
    </row>
    <row r="49" spans="1:19" ht="12.75" customHeight="1" x14ac:dyDescent="0.25">
      <c r="A49" s="5" t="s">
        <v>1401</v>
      </c>
      <c r="B49" s="5" t="s">
        <v>1377</v>
      </c>
      <c r="C49" s="5" t="s">
        <v>679</v>
      </c>
      <c r="D49" s="5" t="s">
        <v>620</v>
      </c>
      <c r="E49" s="5" t="s">
        <v>1403</v>
      </c>
      <c r="F49" s="5" t="s">
        <v>1402</v>
      </c>
      <c r="G49" s="5">
        <v>2</v>
      </c>
      <c r="H49" s="5">
        <v>2</v>
      </c>
      <c r="I49" s="5" t="s">
        <v>3122</v>
      </c>
      <c r="J49" s="12">
        <v>12.5</v>
      </c>
      <c r="K49" s="5">
        <v>2009</v>
      </c>
      <c r="L49" s="5" t="s">
        <v>1401</v>
      </c>
      <c r="M49" s="5" t="str">
        <f t="shared" si="0"/>
        <v>N</v>
      </c>
      <c r="P49" s="12">
        <v>17.850000000000001</v>
      </c>
      <c r="Q49" s="12">
        <v>7.8431372549019605</v>
      </c>
      <c r="R49" s="14">
        <v>11.811811811811811</v>
      </c>
      <c r="S49" s="14">
        <v>11.2</v>
      </c>
    </row>
    <row r="50" spans="1:19" ht="12.75" customHeight="1" x14ac:dyDescent="0.25">
      <c r="A50" s="5" t="s">
        <v>1481</v>
      </c>
      <c r="B50" s="5" t="s">
        <v>221</v>
      </c>
      <c r="C50" s="5" t="s">
        <v>220</v>
      </c>
      <c r="D50" s="5" t="s">
        <v>35</v>
      </c>
      <c r="E50" s="5" t="s">
        <v>1483</v>
      </c>
      <c r="F50" s="5" t="s">
        <v>1482</v>
      </c>
      <c r="G50" s="5">
        <v>2</v>
      </c>
      <c r="H50" s="5">
        <v>1</v>
      </c>
      <c r="I50" s="5" t="s">
        <v>1814</v>
      </c>
      <c r="J50" s="12">
        <v>6.8</v>
      </c>
      <c r="K50" s="5">
        <v>2007</v>
      </c>
      <c r="L50" s="5" t="s">
        <v>1481</v>
      </c>
      <c r="M50" s="5" t="str">
        <f t="shared" si="0"/>
        <v>N</v>
      </c>
      <c r="P50" s="12">
        <v>8.17</v>
      </c>
      <c r="Q50" s="12">
        <v>6</v>
      </c>
      <c r="R50" s="14">
        <v>16</v>
      </c>
      <c r="S50" s="14">
        <v>5</v>
      </c>
    </row>
    <row r="51" spans="1:19" ht="12.75" customHeight="1" x14ac:dyDescent="0.25">
      <c r="A51" s="5" t="s">
        <v>1502</v>
      </c>
      <c r="B51" s="5" t="s">
        <v>343</v>
      </c>
      <c r="C51" s="5" t="s">
        <v>342</v>
      </c>
      <c r="D51" s="5" t="s">
        <v>35</v>
      </c>
      <c r="E51" s="5" t="s">
        <v>1504</v>
      </c>
      <c r="F51" s="5" t="s">
        <v>1503</v>
      </c>
      <c r="G51" s="5">
        <v>2</v>
      </c>
      <c r="H51" s="5">
        <v>1</v>
      </c>
      <c r="I51" s="5" t="s">
        <v>3123</v>
      </c>
      <c r="J51" s="12">
        <v>11</v>
      </c>
      <c r="K51" s="5">
        <v>2007</v>
      </c>
      <c r="L51" s="5" t="s">
        <v>1502</v>
      </c>
      <c r="M51" s="5" t="str">
        <f t="shared" si="0"/>
        <v>N</v>
      </c>
      <c r="P51" s="12">
        <v>6.8706870687068697</v>
      </c>
      <c r="Q51" s="12">
        <v>12.4</v>
      </c>
      <c r="R51" s="14">
        <v>8.3000000000000007</v>
      </c>
      <c r="S51" s="14">
        <v>8</v>
      </c>
    </row>
    <row r="52" spans="1:19" ht="12.75" customHeight="1" x14ac:dyDescent="0.25">
      <c r="A52" s="5" t="s">
        <v>1491</v>
      </c>
      <c r="B52" s="5" t="s">
        <v>1493</v>
      </c>
      <c r="C52" s="5" t="s">
        <v>1492</v>
      </c>
      <c r="D52" s="5" t="s">
        <v>35</v>
      </c>
      <c r="E52" s="5" t="s">
        <v>1493</v>
      </c>
      <c r="F52" s="5" t="s">
        <v>1492</v>
      </c>
      <c r="G52" s="5">
        <v>0</v>
      </c>
      <c r="H52" s="5">
        <v>1</v>
      </c>
      <c r="I52" s="5" t="s">
        <v>3121</v>
      </c>
      <c r="J52" s="12">
        <v>11</v>
      </c>
      <c r="K52" s="5">
        <v>2013</v>
      </c>
      <c r="L52" s="5" t="s">
        <v>1491</v>
      </c>
      <c r="M52" s="5" t="str">
        <f t="shared" si="0"/>
        <v>N</v>
      </c>
      <c r="P52" s="12">
        <v>1.5004501350405122</v>
      </c>
      <c r="Q52" s="12">
        <v>6.1999999999999993</v>
      </c>
      <c r="R52" s="14">
        <v>17</v>
      </c>
      <c r="S52" s="14">
        <v>48</v>
      </c>
    </row>
    <row r="53" spans="1:19" ht="12.75" customHeight="1" x14ac:dyDescent="0.25">
      <c r="A53" s="5" t="s">
        <v>1351</v>
      </c>
      <c r="B53" s="5" t="s">
        <v>1117</v>
      </c>
      <c r="C53" s="5" t="s">
        <v>1116</v>
      </c>
      <c r="D53" s="5" t="s">
        <v>1038</v>
      </c>
      <c r="E53" s="5" t="s">
        <v>1353</v>
      </c>
      <c r="F53" s="5" t="s">
        <v>1352</v>
      </c>
      <c r="G53" s="5">
        <v>2</v>
      </c>
      <c r="H53" s="5">
        <v>1</v>
      </c>
      <c r="I53" s="5" t="s">
        <v>3296</v>
      </c>
      <c r="J53" s="12">
        <v>15.6</v>
      </c>
      <c r="K53" s="5">
        <v>2011</v>
      </c>
      <c r="L53" s="5" t="s">
        <v>1351</v>
      </c>
      <c r="M53" s="5" t="str">
        <f t="shared" si="0"/>
        <v>N</v>
      </c>
      <c r="P53" s="12">
        <v>9.2402464065708418</v>
      </c>
      <c r="Q53" s="12">
        <v>3.8</v>
      </c>
      <c r="R53" s="14">
        <v>18.618618618618619</v>
      </c>
      <c r="S53" s="14">
        <v>12</v>
      </c>
    </row>
    <row r="54" spans="1:19" ht="12.75" customHeight="1" x14ac:dyDescent="0.25">
      <c r="A54" s="5" t="s">
        <v>1499</v>
      </c>
      <c r="B54" s="5" t="s">
        <v>343</v>
      </c>
      <c r="C54" s="5" t="s">
        <v>342</v>
      </c>
      <c r="D54" s="5" t="s">
        <v>35</v>
      </c>
      <c r="E54" s="5" t="s">
        <v>1501</v>
      </c>
      <c r="F54" s="5" t="s">
        <v>1500</v>
      </c>
      <c r="G54" s="5">
        <v>2</v>
      </c>
      <c r="H54" s="5">
        <v>1</v>
      </c>
      <c r="I54" s="5" t="s">
        <v>3121</v>
      </c>
      <c r="J54" s="12">
        <v>11</v>
      </c>
      <c r="K54" s="5">
        <v>2007</v>
      </c>
      <c r="L54" s="5" t="s">
        <v>1499</v>
      </c>
      <c r="M54" s="5" t="str">
        <f t="shared" si="0"/>
        <v>N</v>
      </c>
      <c r="P54" s="12">
        <v>16</v>
      </c>
      <c r="Q54" s="12">
        <v>11</v>
      </c>
      <c r="R54" s="14">
        <v>12.4</v>
      </c>
      <c r="S54" s="14">
        <v>14.589999999999998</v>
      </c>
    </row>
    <row r="55" spans="1:19" ht="12.75" customHeight="1" x14ac:dyDescent="0.25">
      <c r="A55" s="5" t="s">
        <v>1348</v>
      </c>
      <c r="B55" s="5" t="s">
        <v>1117</v>
      </c>
      <c r="C55" s="5" t="s">
        <v>1116</v>
      </c>
      <c r="D55" s="5" t="s">
        <v>1038</v>
      </c>
      <c r="E55" s="5" t="s">
        <v>1350</v>
      </c>
      <c r="F55" s="5" t="s">
        <v>1349</v>
      </c>
      <c r="G55" s="5">
        <v>2</v>
      </c>
      <c r="H55" s="5">
        <v>1</v>
      </c>
      <c r="I55" s="5" t="s">
        <v>3121</v>
      </c>
      <c r="J55" s="12">
        <v>15</v>
      </c>
      <c r="K55" s="5">
        <v>2007</v>
      </c>
      <c r="L55" s="5" t="s">
        <v>1348</v>
      </c>
      <c r="M55" s="5" t="str">
        <f t="shared" si="0"/>
        <v>N</v>
      </c>
      <c r="P55" s="12">
        <v>20</v>
      </c>
      <c r="Q55" s="12">
        <v>8.1632653061224492</v>
      </c>
      <c r="R55" s="14">
        <v>4.5999999999999996</v>
      </c>
      <c r="S55" s="14">
        <v>13</v>
      </c>
    </row>
    <row r="56" spans="1:19" ht="12.75" customHeight="1" x14ac:dyDescent="0.25">
      <c r="A56" s="5" t="s">
        <v>1390</v>
      </c>
      <c r="B56" s="5" t="s">
        <v>1377</v>
      </c>
      <c r="C56" s="5" t="s">
        <v>679</v>
      </c>
      <c r="D56" s="5" t="s">
        <v>620</v>
      </c>
      <c r="E56" s="5" t="s">
        <v>1392</v>
      </c>
      <c r="F56" s="5" t="s">
        <v>1391</v>
      </c>
      <c r="G56" s="5">
        <v>2</v>
      </c>
      <c r="H56" s="5">
        <v>1</v>
      </c>
      <c r="I56" s="5" t="s">
        <v>3128</v>
      </c>
      <c r="J56" s="12">
        <v>10.029999999999999</v>
      </c>
      <c r="K56" s="5">
        <v>2012</v>
      </c>
      <c r="L56" s="5" t="s">
        <v>1390</v>
      </c>
      <c r="M56" s="5" t="str">
        <f t="shared" si="0"/>
        <v>N</v>
      </c>
      <c r="P56" s="12">
        <v>6.9000000000000021</v>
      </c>
      <c r="Q56" s="12">
        <v>11.261126112611262</v>
      </c>
      <c r="R56" s="14">
        <v>24.74</v>
      </c>
      <c r="S56" s="14">
        <v>13.302405869025785</v>
      </c>
    </row>
    <row r="57" spans="1:19" ht="12.75" customHeight="1" x14ac:dyDescent="0.25">
      <c r="A57" s="5" t="s">
        <v>1434</v>
      </c>
      <c r="B57" s="5" t="s">
        <v>17</v>
      </c>
      <c r="C57" s="5" t="s">
        <v>414</v>
      </c>
      <c r="D57" s="5" t="s">
        <v>360</v>
      </c>
      <c r="E57" s="5" t="s">
        <v>1435</v>
      </c>
      <c r="F57" s="5" t="s">
        <v>3329</v>
      </c>
      <c r="G57" s="5">
        <v>3</v>
      </c>
      <c r="H57" s="5">
        <v>2</v>
      </c>
      <c r="I57" s="5" t="s">
        <v>3129</v>
      </c>
      <c r="J57" s="12">
        <v>3.3</v>
      </c>
      <c r="K57" s="5">
        <v>2013</v>
      </c>
      <c r="L57" s="5" t="s">
        <v>1434</v>
      </c>
      <c r="M57" s="5" t="str">
        <f t="shared" si="0"/>
        <v>N</v>
      </c>
      <c r="P57" s="12">
        <v>10</v>
      </c>
      <c r="Q57" s="12">
        <v>0</v>
      </c>
      <c r="R57" s="14">
        <v>9.2786682926032604</v>
      </c>
      <c r="S57" s="14">
        <v>16</v>
      </c>
    </row>
    <row r="58" spans="1:19" ht="12.75" customHeight="1" x14ac:dyDescent="0.25">
      <c r="A58" s="5" t="s">
        <v>1439</v>
      </c>
      <c r="B58" s="5" t="s">
        <v>17</v>
      </c>
      <c r="C58" s="5" t="s">
        <v>414</v>
      </c>
      <c r="D58" s="5" t="s">
        <v>360</v>
      </c>
      <c r="E58" s="5" t="s">
        <v>1441</v>
      </c>
      <c r="F58" s="5" t="s">
        <v>1440</v>
      </c>
      <c r="G58" s="5">
        <v>3</v>
      </c>
      <c r="H58" s="5">
        <v>2</v>
      </c>
      <c r="I58" s="5" t="s">
        <v>3130</v>
      </c>
      <c r="J58" s="12">
        <v>4</v>
      </c>
      <c r="K58" s="5">
        <v>2013</v>
      </c>
      <c r="L58" s="5" t="s">
        <v>1439</v>
      </c>
      <c r="M58" s="5" t="str">
        <f t="shared" si="0"/>
        <v>N</v>
      </c>
      <c r="P58" s="12">
        <v>24</v>
      </c>
      <c r="Q58" s="12">
        <v>12</v>
      </c>
      <c r="R58" s="14">
        <v>12.5</v>
      </c>
      <c r="S58" s="14">
        <v>13.3</v>
      </c>
    </row>
    <row r="59" spans="1:19" ht="12.75" customHeight="1" x14ac:dyDescent="0.25">
      <c r="A59" s="5" t="s">
        <v>1375</v>
      </c>
      <c r="B59" s="5" t="s">
        <v>1377</v>
      </c>
      <c r="C59" s="5" t="s">
        <v>679</v>
      </c>
      <c r="D59" s="5" t="s">
        <v>620</v>
      </c>
      <c r="E59" s="5" t="s">
        <v>1378</v>
      </c>
      <c r="F59" s="5" t="s">
        <v>1376</v>
      </c>
      <c r="G59" s="5">
        <v>2</v>
      </c>
      <c r="H59" s="5">
        <v>2</v>
      </c>
      <c r="I59" s="5" t="s">
        <v>3131</v>
      </c>
      <c r="J59" s="12">
        <v>13.5</v>
      </c>
      <c r="K59" s="5">
        <v>2012</v>
      </c>
      <c r="L59" s="5" t="s">
        <v>1375</v>
      </c>
      <c r="M59" s="5" t="str">
        <f t="shared" si="0"/>
        <v>N</v>
      </c>
      <c r="P59" s="12">
        <v>0</v>
      </c>
      <c r="Q59" s="12">
        <v>8.6048370977413544</v>
      </c>
      <c r="R59" s="14">
        <v>13.16</v>
      </c>
      <c r="S59" s="14">
        <v>5.7794220577942212</v>
      </c>
    </row>
    <row r="60" spans="1:19" ht="12.75" customHeight="1" x14ac:dyDescent="0.25">
      <c r="A60" s="5" t="s">
        <v>1396</v>
      </c>
      <c r="B60" s="5" t="s">
        <v>1377</v>
      </c>
      <c r="C60" s="5" t="s">
        <v>679</v>
      </c>
      <c r="D60" s="5" t="s">
        <v>620</v>
      </c>
      <c r="E60" s="5" t="s">
        <v>1397</v>
      </c>
      <c r="F60" s="5" t="s">
        <v>1394</v>
      </c>
      <c r="G60" s="5">
        <v>2</v>
      </c>
      <c r="H60" s="5">
        <v>2</v>
      </c>
      <c r="I60" s="5" t="s">
        <v>3132</v>
      </c>
      <c r="J60" s="12">
        <v>5</v>
      </c>
      <c r="K60" s="5">
        <v>2012</v>
      </c>
      <c r="L60" s="5" t="s">
        <v>1396</v>
      </c>
      <c r="M60" s="5" t="str">
        <f t="shared" si="0"/>
        <v>N</v>
      </c>
      <c r="P60" s="12">
        <v>10</v>
      </c>
      <c r="Q60" s="12">
        <v>7.0498698177448427</v>
      </c>
      <c r="R60" s="14">
        <v>16.183236647329462</v>
      </c>
      <c r="S60" s="14">
        <v>8.8088479984339827</v>
      </c>
    </row>
    <row r="61" spans="1:19" ht="12.75" customHeight="1" x14ac:dyDescent="0.25">
      <c r="A61" s="5" t="s">
        <v>1360</v>
      </c>
      <c r="B61" s="5" t="s">
        <v>1124</v>
      </c>
      <c r="C61" s="5" t="s">
        <v>1123</v>
      </c>
      <c r="D61" s="5" t="s">
        <v>1038</v>
      </c>
      <c r="E61" s="5" t="s">
        <v>1362</v>
      </c>
      <c r="F61" s="5" t="s">
        <v>1361</v>
      </c>
      <c r="G61" s="5">
        <v>3</v>
      </c>
      <c r="H61" s="5">
        <v>2</v>
      </c>
      <c r="I61" s="5" t="s">
        <v>3133</v>
      </c>
      <c r="J61" s="12">
        <v>22</v>
      </c>
      <c r="K61" s="5">
        <v>2018</v>
      </c>
      <c r="L61" s="5" t="s">
        <v>1360</v>
      </c>
      <c r="M61" s="5" t="str">
        <f t="shared" si="0"/>
        <v>N</v>
      </c>
      <c r="P61" s="14">
        <v>7.5376884422110502</v>
      </c>
      <c r="Q61" s="12">
        <v>10</v>
      </c>
      <c r="R61" s="14">
        <v>15.61</v>
      </c>
      <c r="S61" s="14">
        <v>10.402080416083216</v>
      </c>
    </row>
    <row r="62" spans="1:19" ht="12.75" customHeight="1" x14ac:dyDescent="0.25">
      <c r="A62" s="5" t="s">
        <v>1436</v>
      </c>
      <c r="B62" s="5" t="s">
        <v>17</v>
      </c>
      <c r="C62" s="5" t="s">
        <v>414</v>
      </c>
      <c r="D62" s="5" t="s">
        <v>360</v>
      </c>
      <c r="E62" s="5" t="s">
        <v>1438</v>
      </c>
      <c r="F62" s="5" t="s">
        <v>1437</v>
      </c>
      <c r="G62" s="5">
        <v>3</v>
      </c>
      <c r="H62" s="5">
        <v>2</v>
      </c>
      <c r="I62" s="5" t="s">
        <v>1817</v>
      </c>
      <c r="J62" s="12">
        <v>7.8</v>
      </c>
      <c r="K62" s="5">
        <v>2013</v>
      </c>
      <c r="L62" s="5" t="s">
        <v>1436</v>
      </c>
      <c r="M62" s="5" t="str">
        <f t="shared" si="0"/>
        <v>N</v>
      </c>
      <c r="P62" s="12">
        <v>5.3053053053053052</v>
      </c>
      <c r="Q62" s="12">
        <v>5</v>
      </c>
      <c r="R62" s="14">
        <v>16</v>
      </c>
      <c r="S62" s="14">
        <v>8.1918081918081906</v>
      </c>
    </row>
    <row r="63" spans="1:19" ht="12.75" customHeight="1" x14ac:dyDescent="0.25">
      <c r="A63" s="5" t="s">
        <v>1430</v>
      </c>
      <c r="B63" s="5" t="s">
        <v>17</v>
      </c>
      <c r="C63" s="5" t="s">
        <v>414</v>
      </c>
      <c r="D63" s="5" t="s">
        <v>360</v>
      </c>
      <c r="E63" s="5" t="s">
        <v>1432</v>
      </c>
      <c r="F63" s="5" t="s">
        <v>1431</v>
      </c>
      <c r="G63" s="5">
        <v>3</v>
      </c>
      <c r="H63" s="5">
        <v>2</v>
      </c>
      <c r="I63" s="5" t="s">
        <v>1818</v>
      </c>
      <c r="J63" s="12">
        <v>13</v>
      </c>
      <c r="K63" s="5">
        <v>2013</v>
      </c>
      <c r="L63" s="5" t="s">
        <v>1430</v>
      </c>
      <c r="M63" s="5" t="str">
        <f t="shared" si="0"/>
        <v>N</v>
      </c>
      <c r="P63" s="14">
        <v>11.092235435195363</v>
      </c>
      <c r="Q63" s="12">
        <v>0</v>
      </c>
      <c r="R63" s="14">
        <v>10.289710289710291</v>
      </c>
      <c r="S63" s="14">
        <v>10.189810189810187</v>
      </c>
    </row>
    <row r="64" spans="1:19" ht="12.75" customHeight="1" x14ac:dyDescent="0.25">
      <c r="A64" s="5" t="s">
        <v>1419</v>
      </c>
      <c r="B64" s="5" t="s">
        <v>17</v>
      </c>
      <c r="C64" s="5" t="s">
        <v>414</v>
      </c>
      <c r="D64" s="5" t="s">
        <v>360</v>
      </c>
      <c r="E64" s="5" t="s">
        <v>1421</v>
      </c>
      <c r="F64" s="5" t="s">
        <v>1420</v>
      </c>
      <c r="G64" s="5">
        <v>3</v>
      </c>
      <c r="H64" s="5">
        <v>3</v>
      </c>
      <c r="I64" s="5" t="s">
        <v>1819</v>
      </c>
      <c r="J64" s="12">
        <v>6</v>
      </c>
      <c r="K64" s="5">
        <v>2013</v>
      </c>
      <c r="L64" s="5" t="s">
        <v>1419</v>
      </c>
      <c r="M64" s="5" t="str">
        <f t="shared" si="0"/>
        <v>N</v>
      </c>
      <c r="P64" s="12">
        <v>2</v>
      </c>
      <c r="Q64" s="12">
        <v>2.2533800701051576</v>
      </c>
      <c r="R64" s="14">
        <v>12</v>
      </c>
      <c r="S64" s="14">
        <v>7.0422535211267592</v>
      </c>
    </row>
    <row r="65" spans="1:19" ht="12.75" customHeight="1" x14ac:dyDescent="0.25">
      <c r="A65" s="5" t="s">
        <v>1388</v>
      </c>
      <c r="B65" s="5" t="s">
        <v>1377</v>
      </c>
      <c r="C65" s="5" t="s">
        <v>679</v>
      </c>
      <c r="D65" s="5" t="s">
        <v>620</v>
      </c>
      <c r="E65" s="5" t="s">
        <v>1389</v>
      </c>
      <c r="F65" s="5" t="s">
        <v>3331</v>
      </c>
      <c r="G65" s="5">
        <v>2</v>
      </c>
      <c r="H65" s="5">
        <v>3</v>
      </c>
      <c r="I65" s="5" t="s">
        <v>1821</v>
      </c>
      <c r="J65" s="12">
        <v>10.029999999999999</v>
      </c>
      <c r="K65" s="5">
        <v>2012</v>
      </c>
      <c r="L65" s="5" t="s">
        <v>1388</v>
      </c>
      <c r="M65" s="5" t="str">
        <f t="shared" si="0"/>
        <v>N</v>
      </c>
      <c r="P65" s="14">
        <v>9</v>
      </c>
      <c r="Q65" s="12">
        <v>12</v>
      </c>
      <c r="R65" s="14">
        <v>11.63</v>
      </c>
      <c r="S65" s="14">
        <v>19</v>
      </c>
    </row>
    <row r="66" spans="1:19" ht="12.75" customHeight="1" x14ac:dyDescent="0.25">
      <c r="A66" s="5" t="s">
        <v>1385</v>
      </c>
      <c r="B66" s="5" t="s">
        <v>1377</v>
      </c>
      <c r="C66" s="5" t="s">
        <v>679</v>
      </c>
      <c r="D66" s="5" t="s">
        <v>620</v>
      </c>
      <c r="E66" s="5" t="s">
        <v>1387</v>
      </c>
      <c r="F66" s="5" t="s">
        <v>1386</v>
      </c>
      <c r="G66" s="5">
        <v>2</v>
      </c>
      <c r="H66" s="5">
        <v>2</v>
      </c>
      <c r="I66" s="5" t="s">
        <v>1822</v>
      </c>
      <c r="J66" s="12">
        <v>10.029999999999999</v>
      </c>
      <c r="K66" s="5">
        <v>2012</v>
      </c>
      <c r="L66" s="5" t="s">
        <v>1385</v>
      </c>
      <c r="M66" s="5" t="str">
        <f t="shared" si="0"/>
        <v>N</v>
      </c>
      <c r="P66" s="12">
        <v>8.07</v>
      </c>
      <c r="Q66" s="12">
        <v>3.5000000000000004</v>
      </c>
      <c r="R66" s="14">
        <v>9.42</v>
      </c>
      <c r="S66" s="14">
        <v>6</v>
      </c>
    </row>
    <row r="67" spans="1:19" ht="12.75" customHeight="1" x14ac:dyDescent="0.25">
      <c r="A67" s="5" t="s">
        <v>1404</v>
      </c>
      <c r="B67" s="5" t="s">
        <v>1377</v>
      </c>
      <c r="C67" s="5" t="s">
        <v>679</v>
      </c>
      <c r="D67" s="5" t="s">
        <v>620</v>
      </c>
      <c r="E67" s="5" t="s">
        <v>1406</v>
      </c>
      <c r="F67" s="5" t="s">
        <v>1405</v>
      </c>
      <c r="G67" s="5">
        <v>2</v>
      </c>
      <c r="H67" s="5">
        <v>3</v>
      </c>
      <c r="I67" s="5" t="s">
        <v>1823</v>
      </c>
      <c r="J67" s="12">
        <v>6</v>
      </c>
      <c r="K67" s="5">
        <v>2012</v>
      </c>
      <c r="L67" s="5" t="s">
        <v>1404</v>
      </c>
      <c r="M67" s="5" t="str">
        <f t="shared" si="0"/>
        <v>N</v>
      </c>
      <c r="P67" s="14">
        <v>8.6</v>
      </c>
      <c r="Q67" s="12">
        <v>16.0481444332999</v>
      </c>
      <c r="R67" s="14">
        <v>9</v>
      </c>
      <c r="S67" s="14">
        <v>11.111111111111111</v>
      </c>
    </row>
    <row r="68" spans="1:19" ht="12.75" customHeight="1" x14ac:dyDescent="0.25">
      <c r="A68" s="5" t="s">
        <v>1448</v>
      </c>
      <c r="B68" s="5" t="s">
        <v>17</v>
      </c>
      <c r="C68" s="5" t="s">
        <v>414</v>
      </c>
      <c r="D68" s="5" t="s">
        <v>360</v>
      </c>
      <c r="E68" s="5" t="s">
        <v>1450</v>
      </c>
      <c r="F68" s="5" t="s">
        <v>1449</v>
      </c>
      <c r="G68" s="5">
        <v>3</v>
      </c>
      <c r="H68" s="5">
        <v>2</v>
      </c>
      <c r="I68" s="5" t="s">
        <v>1824</v>
      </c>
      <c r="J68" s="12">
        <v>20</v>
      </c>
      <c r="K68" s="5">
        <v>2013</v>
      </c>
      <c r="L68" s="5" t="s">
        <v>1448</v>
      </c>
      <c r="M68" s="5" t="str">
        <f t="shared" si="0"/>
        <v>N</v>
      </c>
      <c r="P68" s="14">
        <v>10.199999999999998</v>
      </c>
      <c r="Q68" s="12">
        <v>0</v>
      </c>
      <c r="R68" s="14">
        <v>13</v>
      </c>
      <c r="S68" s="14">
        <v>0</v>
      </c>
    </row>
    <row r="69" spans="1:19" ht="12.75" customHeight="1" x14ac:dyDescent="0.25">
      <c r="A69" s="5" t="s">
        <v>1445</v>
      </c>
      <c r="B69" s="5" t="s">
        <v>17</v>
      </c>
      <c r="C69" s="5" t="s">
        <v>414</v>
      </c>
      <c r="D69" s="5" t="s">
        <v>360</v>
      </c>
      <c r="E69" s="5" t="s">
        <v>1447</v>
      </c>
      <c r="F69" s="5" t="s">
        <v>1446</v>
      </c>
      <c r="G69" s="5">
        <v>3</v>
      </c>
      <c r="H69" s="5">
        <v>2</v>
      </c>
      <c r="I69" s="5" t="s">
        <v>1825</v>
      </c>
      <c r="J69" s="12">
        <v>7</v>
      </c>
      <c r="K69" s="5">
        <v>2013</v>
      </c>
      <c r="L69" s="5" t="s">
        <v>1445</v>
      </c>
      <c r="M69" s="5" t="str">
        <f t="shared" si="0"/>
        <v>N</v>
      </c>
      <c r="P69" s="14">
        <v>7.0000000000000009</v>
      </c>
      <c r="Q69" s="12">
        <v>9.1199999999999974</v>
      </c>
      <c r="R69" s="14">
        <v>13</v>
      </c>
      <c r="S69" s="14">
        <v>11.523046092184369</v>
      </c>
    </row>
    <row r="70" spans="1:19" ht="12.75" customHeight="1" x14ac:dyDescent="0.25">
      <c r="A70" s="5" t="s">
        <v>1398</v>
      </c>
      <c r="B70" s="5" t="s">
        <v>1377</v>
      </c>
      <c r="C70" s="5" t="s">
        <v>679</v>
      </c>
      <c r="D70" s="5" t="s">
        <v>620</v>
      </c>
      <c r="E70" s="5" t="s">
        <v>1400</v>
      </c>
      <c r="F70" s="5" t="s">
        <v>1399</v>
      </c>
      <c r="G70" s="5">
        <v>2</v>
      </c>
      <c r="H70" s="5">
        <v>2</v>
      </c>
      <c r="I70" s="5" t="s">
        <v>1826</v>
      </c>
      <c r="J70" s="12">
        <v>5</v>
      </c>
      <c r="K70" s="5">
        <v>2012</v>
      </c>
      <c r="L70" s="5" t="s">
        <v>1398</v>
      </c>
      <c r="M70" s="5" t="str">
        <f t="shared" si="0"/>
        <v>N</v>
      </c>
      <c r="P70" s="14">
        <v>11</v>
      </c>
      <c r="Q70" s="12">
        <v>2.11</v>
      </c>
      <c r="R70" s="14">
        <v>5.8</v>
      </c>
      <c r="S70" s="14">
        <v>15.871587158715869</v>
      </c>
    </row>
    <row r="71" spans="1:19" ht="12.75" customHeight="1" x14ac:dyDescent="0.25">
      <c r="A71" s="5" t="s">
        <v>1372</v>
      </c>
      <c r="B71" s="5" t="s">
        <v>1124</v>
      </c>
      <c r="C71" s="5" t="s">
        <v>1123</v>
      </c>
      <c r="D71" s="5" t="s">
        <v>1038</v>
      </c>
      <c r="E71" s="5" t="s">
        <v>1374</v>
      </c>
      <c r="F71" s="5" t="s">
        <v>1373</v>
      </c>
      <c r="G71" s="5">
        <v>2</v>
      </c>
      <c r="H71" s="5">
        <v>2</v>
      </c>
      <c r="I71" s="5" t="s">
        <v>1827</v>
      </c>
      <c r="J71" s="12">
        <v>12</v>
      </c>
      <c r="K71" s="5">
        <v>2018</v>
      </c>
      <c r="L71" s="5" t="s">
        <v>1372</v>
      </c>
      <c r="M71" s="5" t="str">
        <f t="shared" ref="M71:M135" si="1">IF(OR(AND(D71=$W$15,OR(J71&lt;$W$16,J71&gt;$W$17)),AND(D71=$X$15,OR(J71&lt;$X$16,J71&gt;$X$17)),AND(D71=$Y$15,OR(J71&lt;$Y$16,J71&gt;$Y$17)),AND(D71=$Z$15,OR(J71&lt;$Z$16,J71&gt;$Z$17))),"Y","N")</f>
        <v>N</v>
      </c>
      <c r="P71" s="14">
        <v>9.1</v>
      </c>
      <c r="Q71" s="12">
        <v>16.079999999999998</v>
      </c>
      <c r="R71" s="14">
        <v>12.082416483296662</v>
      </c>
      <c r="S71" s="14">
        <v>21.900000000000002</v>
      </c>
    </row>
    <row r="72" spans="1:19" ht="12.75" customHeight="1" x14ac:dyDescent="0.25">
      <c r="A72" s="5" t="s">
        <v>1505</v>
      </c>
      <c r="B72" s="5" t="s">
        <v>1300</v>
      </c>
      <c r="C72" s="5" t="s">
        <v>1299</v>
      </c>
      <c r="D72" s="5" t="s">
        <v>1038</v>
      </c>
      <c r="E72" s="5" t="s">
        <v>1506</v>
      </c>
      <c r="F72" s="5" t="s">
        <v>1307</v>
      </c>
      <c r="G72" s="5">
        <v>3</v>
      </c>
      <c r="H72" s="5">
        <v>1</v>
      </c>
      <c r="I72" s="5" t="s">
        <v>1828</v>
      </c>
      <c r="J72" s="12">
        <v>11.5</v>
      </c>
      <c r="K72" s="5">
        <v>2015</v>
      </c>
      <c r="L72" s="5" t="s">
        <v>1505</v>
      </c>
      <c r="M72" s="5" t="str">
        <f t="shared" si="1"/>
        <v>N</v>
      </c>
      <c r="P72" s="14">
        <v>40</v>
      </c>
      <c r="Q72" s="12">
        <v>1</v>
      </c>
      <c r="R72" s="14">
        <v>17.399999999999999</v>
      </c>
      <c r="S72" s="14">
        <v>13</v>
      </c>
    </row>
    <row r="73" spans="1:19" ht="12.75" customHeight="1" x14ac:dyDescent="0.25">
      <c r="A73" s="5" t="s">
        <v>1510</v>
      </c>
      <c r="B73" s="5" t="s">
        <v>1300</v>
      </c>
      <c r="C73" s="5" t="s">
        <v>1299</v>
      </c>
      <c r="D73" s="5" t="s">
        <v>1038</v>
      </c>
      <c r="E73" s="5" t="s">
        <v>1512</v>
      </c>
      <c r="F73" s="5" t="s">
        <v>1511</v>
      </c>
      <c r="G73" s="5">
        <v>3</v>
      </c>
      <c r="H73" s="5">
        <v>1</v>
      </c>
      <c r="I73" s="5" t="s">
        <v>1829</v>
      </c>
      <c r="J73" s="12">
        <v>16</v>
      </c>
      <c r="K73" s="5">
        <v>2015</v>
      </c>
      <c r="L73" s="5" t="s">
        <v>1510</v>
      </c>
      <c r="M73" s="5" t="str">
        <f t="shared" si="1"/>
        <v>N</v>
      </c>
      <c r="P73" s="14">
        <v>23</v>
      </c>
      <c r="Q73" s="12">
        <v>0</v>
      </c>
      <c r="R73" s="14">
        <v>25.012501250125013</v>
      </c>
      <c r="S73" s="14">
        <v>24.24697288101671</v>
      </c>
    </row>
    <row r="74" spans="1:19" ht="12.75" customHeight="1" x14ac:dyDescent="0.25">
      <c r="A74" s="5" t="s">
        <v>1507</v>
      </c>
      <c r="B74" s="5" t="s">
        <v>1300</v>
      </c>
      <c r="C74" s="5" t="s">
        <v>1299</v>
      </c>
      <c r="D74" s="5" t="s">
        <v>1038</v>
      </c>
      <c r="E74" s="5" t="s">
        <v>1509</v>
      </c>
      <c r="F74" s="5" t="s">
        <v>1508</v>
      </c>
      <c r="G74" s="5">
        <v>3</v>
      </c>
      <c r="H74" s="5">
        <v>1</v>
      </c>
      <c r="I74" s="5" t="s">
        <v>1830</v>
      </c>
      <c r="J74" s="12">
        <v>10</v>
      </c>
      <c r="K74" s="5">
        <v>2015</v>
      </c>
      <c r="L74" s="5" t="s">
        <v>1507</v>
      </c>
      <c r="M74" s="5" t="str">
        <f t="shared" si="1"/>
        <v>N</v>
      </c>
      <c r="Q74" s="12">
        <v>11.253376012803841</v>
      </c>
      <c r="R74" s="14">
        <v>13.4</v>
      </c>
    </row>
    <row r="75" spans="1:19" ht="12.75" customHeight="1" x14ac:dyDescent="0.25">
      <c r="A75" s="5" t="s">
        <v>1410</v>
      </c>
      <c r="B75" s="5" t="s">
        <v>1377</v>
      </c>
      <c r="C75" s="5" t="s">
        <v>679</v>
      </c>
      <c r="D75" s="5" t="s">
        <v>620</v>
      </c>
      <c r="E75" s="5" t="s">
        <v>1412</v>
      </c>
      <c r="F75" s="5" t="s">
        <v>1411</v>
      </c>
      <c r="G75" s="5">
        <v>2</v>
      </c>
      <c r="H75" s="5">
        <v>2</v>
      </c>
      <c r="I75" s="5" t="s">
        <v>1831</v>
      </c>
      <c r="J75" s="12">
        <v>6</v>
      </c>
      <c r="K75" s="5">
        <v>2012</v>
      </c>
      <c r="L75" s="5" t="s">
        <v>1410</v>
      </c>
      <c r="M75" s="5" t="str">
        <f t="shared" si="1"/>
        <v>N</v>
      </c>
      <c r="Q75" s="12">
        <v>13</v>
      </c>
      <c r="R75" s="14">
        <v>13.4</v>
      </c>
    </row>
    <row r="76" spans="1:19" ht="12.75" customHeight="1" x14ac:dyDescent="0.25">
      <c r="A76" s="5" t="s">
        <v>1407</v>
      </c>
      <c r="B76" s="5" t="s">
        <v>1377</v>
      </c>
      <c r="C76" s="5" t="s">
        <v>679</v>
      </c>
      <c r="D76" s="5" t="s">
        <v>620</v>
      </c>
      <c r="E76" s="5" t="s">
        <v>1409</v>
      </c>
      <c r="F76" s="5" t="s">
        <v>1408</v>
      </c>
      <c r="G76" s="5">
        <v>2</v>
      </c>
      <c r="H76" s="5">
        <v>2</v>
      </c>
      <c r="I76" s="5" t="s">
        <v>1832</v>
      </c>
      <c r="J76" s="12">
        <v>5</v>
      </c>
      <c r="K76" s="5">
        <v>2012</v>
      </c>
      <c r="L76" s="5" t="s">
        <v>1407</v>
      </c>
      <c r="M76" s="5" t="str">
        <f t="shared" si="1"/>
        <v>N</v>
      </c>
      <c r="Q76" s="12">
        <v>0</v>
      </c>
      <c r="R76" s="14">
        <v>15.884115884115882</v>
      </c>
    </row>
    <row r="77" spans="1:19" ht="12.75" customHeight="1" x14ac:dyDescent="0.25">
      <c r="A77" s="5" t="s">
        <v>1379</v>
      </c>
      <c r="B77" s="5" t="s">
        <v>1377</v>
      </c>
      <c r="C77" s="5" t="s">
        <v>679</v>
      </c>
      <c r="D77" s="5" t="s">
        <v>620</v>
      </c>
      <c r="E77" s="5" t="s">
        <v>1381</v>
      </c>
      <c r="F77" s="5" t="s">
        <v>1380</v>
      </c>
      <c r="G77" s="5">
        <v>2</v>
      </c>
      <c r="H77" s="5">
        <v>2</v>
      </c>
      <c r="I77" s="5" t="s">
        <v>1833</v>
      </c>
      <c r="J77" s="12">
        <v>13.5</v>
      </c>
      <c r="K77" s="5">
        <v>2012</v>
      </c>
      <c r="L77" s="5" t="s">
        <v>1379</v>
      </c>
      <c r="M77" s="5" t="str">
        <f t="shared" si="1"/>
        <v>N</v>
      </c>
      <c r="Q77" s="12">
        <v>15.344603381014307</v>
      </c>
      <c r="R77" s="14">
        <v>15.484515484515486</v>
      </c>
    </row>
    <row r="78" spans="1:19" ht="12.75" customHeight="1" x14ac:dyDescent="0.25">
      <c r="A78" s="5" t="s">
        <v>1382</v>
      </c>
      <c r="B78" s="5" t="s">
        <v>1377</v>
      </c>
      <c r="C78" s="5" t="s">
        <v>679</v>
      </c>
      <c r="D78" s="5" t="s">
        <v>620</v>
      </c>
      <c r="E78" s="5" t="s">
        <v>1384</v>
      </c>
      <c r="F78" s="5" t="s">
        <v>1383</v>
      </c>
      <c r="G78" s="5">
        <v>1</v>
      </c>
      <c r="H78" s="5">
        <v>1</v>
      </c>
      <c r="I78" s="5" t="s">
        <v>1834</v>
      </c>
      <c r="J78" s="12">
        <v>0</v>
      </c>
      <c r="K78" s="5">
        <v>2012</v>
      </c>
      <c r="L78" s="5" t="s">
        <v>1382</v>
      </c>
      <c r="M78" s="5" t="str">
        <f t="shared" si="1"/>
        <v>Y</v>
      </c>
      <c r="N78" s="5" t="s">
        <v>2703</v>
      </c>
      <c r="Q78" s="12">
        <v>15</v>
      </c>
      <c r="R78" s="14">
        <v>3</v>
      </c>
    </row>
    <row r="79" spans="1:19" ht="12.75" customHeight="1" x14ac:dyDescent="0.25">
      <c r="A79" s="5" t="s">
        <v>1358</v>
      </c>
      <c r="B79" s="5" t="s">
        <v>1124</v>
      </c>
      <c r="C79" s="5" t="s">
        <v>1123</v>
      </c>
      <c r="D79" s="5" t="s">
        <v>1038</v>
      </c>
      <c r="E79" s="5" t="s">
        <v>1359</v>
      </c>
      <c r="F79" s="5" t="s">
        <v>2748</v>
      </c>
      <c r="G79" s="5">
        <v>2</v>
      </c>
      <c r="H79" s="5">
        <v>1</v>
      </c>
      <c r="I79" s="5" t="s">
        <v>1835</v>
      </c>
      <c r="J79" s="12">
        <v>20</v>
      </c>
      <c r="K79" s="5">
        <v>2018</v>
      </c>
      <c r="L79" s="5" t="s">
        <v>1358</v>
      </c>
      <c r="M79" s="5" t="str">
        <f t="shared" si="1"/>
        <v>N</v>
      </c>
      <c r="Q79" s="12">
        <v>13.74</v>
      </c>
      <c r="R79" s="14">
        <v>9.3093093093093096</v>
      </c>
    </row>
    <row r="80" spans="1:19" ht="12.75" customHeight="1" x14ac:dyDescent="0.25">
      <c r="A80" s="5" t="s">
        <v>1413</v>
      </c>
      <c r="B80" s="5" t="s">
        <v>1377</v>
      </c>
      <c r="C80" s="5" t="s">
        <v>679</v>
      </c>
      <c r="D80" s="5" t="s">
        <v>620</v>
      </c>
      <c r="E80" s="5" t="s">
        <v>1415</v>
      </c>
      <c r="F80" s="5" t="s">
        <v>1414</v>
      </c>
      <c r="G80" s="5">
        <v>2</v>
      </c>
      <c r="H80" s="5">
        <v>2</v>
      </c>
      <c r="I80" s="5" t="s">
        <v>1837</v>
      </c>
      <c r="J80" s="12">
        <v>6</v>
      </c>
      <c r="K80" s="5">
        <v>2012</v>
      </c>
      <c r="L80" s="5" t="s">
        <v>1413</v>
      </c>
      <c r="M80" s="5" t="str">
        <f t="shared" si="1"/>
        <v>N</v>
      </c>
      <c r="Q80" s="12">
        <v>21.6</v>
      </c>
      <c r="R80" s="14">
        <v>0</v>
      </c>
    </row>
    <row r="81" spans="1:18" ht="12.75" customHeight="1" x14ac:dyDescent="0.25">
      <c r="A81" s="5" t="s">
        <v>1442</v>
      </c>
      <c r="B81" s="5" t="s">
        <v>17</v>
      </c>
      <c r="C81" s="5" t="s">
        <v>414</v>
      </c>
      <c r="D81" s="5" t="s">
        <v>360</v>
      </c>
      <c r="E81" s="5" t="s">
        <v>1444</v>
      </c>
      <c r="F81" s="5" t="s">
        <v>1443</v>
      </c>
      <c r="G81" s="5">
        <v>3</v>
      </c>
      <c r="H81" s="5">
        <v>2</v>
      </c>
      <c r="I81" s="5" t="s">
        <v>1839</v>
      </c>
      <c r="J81" s="12">
        <v>5</v>
      </c>
      <c r="K81" s="5">
        <v>2013</v>
      </c>
      <c r="L81" s="5" t="s">
        <v>1442</v>
      </c>
      <c r="M81" s="5" t="str">
        <f t="shared" si="1"/>
        <v>N</v>
      </c>
      <c r="Q81" s="12">
        <v>5</v>
      </c>
      <c r="R81" s="14">
        <v>16.88</v>
      </c>
    </row>
    <row r="82" spans="1:18" ht="12.75" customHeight="1" x14ac:dyDescent="0.25">
      <c r="A82" s="5" t="s">
        <v>1422</v>
      </c>
      <c r="B82" s="5" t="s">
        <v>17</v>
      </c>
      <c r="C82" s="5" t="s">
        <v>414</v>
      </c>
      <c r="D82" s="5" t="s">
        <v>360</v>
      </c>
      <c r="E82" s="5" t="s">
        <v>1424</v>
      </c>
      <c r="F82" s="5" t="s">
        <v>1423</v>
      </c>
      <c r="G82" s="5">
        <v>3</v>
      </c>
      <c r="H82" s="5">
        <v>2</v>
      </c>
      <c r="I82" s="5" t="s">
        <v>1840</v>
      </c>
      <c r="J82" s="12">
        <v>7</v>
      </c>
      <c r="K82" s="5">
        <v>2013</v>
      </c>
      <c r="L82" s="5" t="s">
        <v>1422</v>
      </c>
      <c r="M82" s="5" t="str">
        <f t="shared" si="1"/>
        <v>N</v>
      </c>
      <c r="Q82" s="12">
        <v>0</v>
      </c>
      <c r="R82" s="14">
        <v>10.389610389610388</v>
      </c>
    </row>
    <row r="83" spans="1:18" ht="13.5" customHeight="1" x14ac:dyDescent="0.25">
      <c r="A83" s="5" t="s">
        <v>1425</v>
      </c>
      <c r="B83" s="5" t="s">
        <v>17</v>
      </c>
      <c r="C83" s="5" t="s">
        <v>414</v>
      </c>
      <c r="D83" s="5" t="s">
        <v>360</v>
      </c>
      <c r="E83" s="5" t="s">
        <v>1427</v>
      </c>
      <c r="F83" s="5" t="s">
        <v>1426</v>
      </c>
      <c r="G83" s="5">
        <v>3</v>
      </c>
      <c r="H83" s="5">
        <v>2</v>
      </c>
      <c r="I83" s="5" t="s">
        <v>1841</v>
      </c>
      <c r="J83" s="12">
        <v>5</v>
      </c>
      <c r="K83" s="5">
        <v>2013</v>
      </c>
      <c r="L83" s="5" t="s">
        <v>1425</v>
      </c>
      <c r="M83" s="5" t="str">
        <f t="shared" si="1"/>
        <v>N</v>
      </c>
      <c r="Q83" s="12">
        <v>12.5</v>
      </c>
      <c r="R83" s="14">
        <v>2.512562814070352</v>
      </c>
    </row>
    <row r="84" spans="1:18" ht="12.75" customHeight="1" x14ac:dyDescent="0.25">
      <c r="A84" s="5" t="s">
        <v>1363</v>
      </c>
      <c r="B84" s="5" t="s">
        <v>1124</v>
      </c>
      <c r="C84" s="5" t="s">
        <v>1123</v>
      </c>
      <c r="D84" s="5" t="s">
        <v>1038</v>
      </c>
      <c r="E84" s="5" t="s">
        <v>1365</v>
      </c>
      <c r="F84" s="5" t="s">
        <v>1364</v>
      </c>
      <c r="G84" s="5">
        <v>3</v>
      </c>
      <c r="H84" s="5">
        <v>1</v>
      </c>
      <c r="I84" s="5" t="s">
        <v>1842</v>
      </c>
      <c r="J84" s="12">
        <v>13</v>
      </c>
      <c r="K84" s="5">
        <v>2018</v>
      </c>
      <c r="L84" s="5" t="s">
        <v>1363</v>
      </c>
      <c r="M84" s="5" t="str">
        <f t="shared" si="1"/>
        <v>N</v>
      </c>
      <c r="Q84" s="12">
        <v>7.0000000000000009</v>
      </c>
      <c r="R84" s="14">
        <v>4.4999999999999991</v>
      </c>
    </row>
    <row r="85" spans="1:18" ht="12.75" customHeight="1" x14ac:dyDescent="0.25">
      <c r="A85" s="4" t="s">
        <v>356</v>
      </c>
      <c r="B85" s="5" t="s">
        <v>359</v>
      </c>
      <c r="C85" s="5" t="s">
        <v>358</v>
      </c>
      <c r="D85" s="5" t="s">
        <v>360</v>
      </c>
      <c r="E85" s="5" t="s">
        <v>361</v>
      </c>
      <c r="F85" s="5" t="s">
        <v>357</v>
      </c>
      <c r="G85" s="5">
        <v>2</v>
      </c>
      <c r="H85" s="15">
        <v>1</v>
      </c>
      <c r="I85" s="4"/>
      <c r="J85" s="12">
        <v>5.6456129122582457</v>
      </c>
      <c r="K85" s="5">
        <v>2017</v>
      </c>
      <c r="L85" s="5" t="s">
        <v>356</v>
      </c>
      <c r="M85" s="5" t="str">
        <f t="shared" si="1"/>
        <v>N</v>
      </c>
      <c r="Q85" s="12">
        <v>6.593406593406594</v>
      </c>
      <c r="R85" s="14">
        <v>12.7</v>
      </c>
    </row>
    <row r="86" spans="1:18" ht="12.75" customHeight="1" x14ac:dyDescent="0.25">
      <c r="A86" s="4" t="s">
        <v>362</v>
      </c>
      <c r="B86" s="5" t="s">
        <v>359</v>
      </c>
      <c r="C86" s="5" t="s">
        <v>358</v>
      </c>
      <c r="D86" s="5" t="s">
        <v>360</v>
      </c>
      <c r="E86" s="5" t="s">
        <v>364</v>
      </c>
      <c r="F86" s="5" t="s">
        <v>363</v>
      </c>
      <c r="G86" s="5">
        <v>2</v>
      </c>
      <c r="H86" s="15">
        <v>1</v>
      </c>
      <c r="I86" s="4"/>
      <c r="J86" s="12">
        <v>9.6425178741062965</v>
      </c>
      <c r="K86" s="5">
        <v>2017</v>
      </c>
      <c r="L86" s="5" t="s">
        <v>362</v>
      </c>
      <c r="M86" s="5" t="str">
        <f t="shared" si="1"/>
        <v>N</v>
      </c>
      <c r="Q86" s="12">
        <v>14.78</v>
      </c>
      <c r="R86" s="14">
        <v>16</v>
      </c>
    </row>
    <row r="87" spans="1:18" ht="12.75" customHeight="1" x14ac:dyDescent="0.25">
      <c r="A87" s="4" t="s">
        <v>365</v>
      </c>
      <c r="B87" s="5" t="s">
        <v>359</v>
      </c>
      <c r="C87" s="5" t="s">
        <v>358</v>
      </c>
      <c r="D87" s="5" t="s">
        <v>360</v>
      </c>
      <c r="E87" s="5" t="s">
        <v>367</v>
      </c>
      <c r="F87" s="5" t="s">
        <v>366</v>
      </c>
      <c r="G87" s="5">
        <v>2</v>
      </c>
      <c r="H87" s="15">
        <v>2</v>
      </c>
      <c r="I87" s="4" t="s">
        <v>1843</v>
      </c>
      <c r="J87" s="12">
        <v>10.66132264529058</v>
      </c>
      <c r="K87" s="5">
        <v>2017</v>
      </c>
      <c r="L87" s="5" t="s">
        <v>365</v>
      </c>
      <c r="M87" s="5" t="str">
        <f t="shared" si="1"/>
        <v>N</v>
      </c>
      <c r="Q87" s="12">
        <v>13.111311131113112</v>
      </c>
      <c r="R87" s="14">
        <v>14.210000000000003</v>
      </c>
    </row>
    <row r="88" spans="1:18" ht="12.75" customHeight="1" x14ac:dyDescent="0.25">
      <c r="A88" s="4" t="s">
        <v>368</v>
      </c>
      <c r="B88" s="5" t="s">
        <v>359</v>
      </c>
      <c r="C88" s="5" t="s">
        <v>358</v>
      </c>
      <c r="D88" s="5" t="s">
        <v>360</v>
      </c>
      <c r="E88" s="5" t="s">
        <v>370</v>
      </c>
      <c r="F88" s="5" t="s">
        <v>369</v>
      </c>
      <c r="G88" s="5">
        <v>2</v>
      </c>
      <c r="H88" s="15">
        <v>2</v>
      </c>
      <c r="I88" s="4" t="s">
        <v>1843</v>
      </c>
      <c r="J88" s="12">
        <v>11.111111111111111</v>
      </c>
      <c r="K88" s="5">
        <v>2016</v>
      </c>
      <c r="L88" s="5" t="s">
        <v>368</v>
      </c>
      <c r="M88" s="5" t="str">
        <f t="shared" si="1"/>
        <v>N</v>
      </c>
      <c r="Q88" s="12">
        <v>12</v>
      </c>
      <c r="R88" s="14">
        <v>6.9999999999999991</v>
      </c>
    </row>
    <row r="89" spans="1:18" ht="12.75" customHeight="1" x14ac:dyDescent="0.25">
      <c r="A89" s="4" t="s">
        <v>371</v>
      </c>
      <c r="B89" s="5" t="s">
        <v>359</v>
      </c>
      <c r="C89" s="5" t="s">
        <v>358</v>
      </c>
      <c r="D89" s="5" t="s">
        <v>360</v>
      </c>
      <c r="E89" s="5" t="s">
        <v>1571</v>
      </c>
      <c r="F89" s="5" t="s">
        <v>372</v>
      </c>
      <c r="G89" s="5">
        <v>2</v>
      </c>
      <c r="H89" s="15">
        <v>2</v>
      </c>
      <c r="I89" s="4" t="s">
        <v>1844</v>
      </c>
      <c r="J89" s="12">
        <v>12.061206120612059</v>
      </c>
      <c r="K89" s="5">
        <v>2017</v>
      </c>
      <c r="L89" s="5" t="s">
        <v>371</v>
      </c>
      <c r="M89" s="5" t="str">
        <f t="shared" si="1"/>
        <v>N</v>
      </c>
      <c r="Q89" s="12">
        <v>21</v>
      </c>
      <c r="R89" s="14">
        <v>13</v>
      </c>
    </row>
    <row r="90" spans="1:18" ht="12.75" customHeight="1" x14ac:dyDescent="0.25">
      <c r="A90" s="4" t="s">
        <v>1034</v>
      </c>
      <c r="B90" s="5" t="s">
        <v>1037</v>
      </c>
      <c r="C90" s="5" t="s">
        <v>1036</v>
      </c>
      <c r="D90" s="5" t="s">
        <v>1038</v>
      </c>
      <c r="E90" s="5" t="s">
        <v>1039</v>
      </c>
      <c r="F90" s="5" t="s">
        <v>1035</v>
      </c>
      <c r="G90" s="5">
        <v>3</v>
      </c>
      <c r="H90" s="15">
        <v>1</v>
      </c>
      <c r="I90" s="4"/>
      <c r="J90" s="12">
        <v>11.1</v>
      </c>
      <c r="K90" s="5">
        <v>2014</v>
      </c>
      <c r="L90" s="5" t="s">
        <v>1034</v>
      </c>
      <c r="M90" s="5" t="str">
        <f t="shared" si="1"/>
        <v>N</v>
      </c>
      <c r="Q90" s="12">
        <v>25</v>
      </c>
      <c r="R90" s="14">
        <v>4.2</v>
      </c>
    </row>
    <row r="91" spans="1:18" ht="12.75" customHeight="1" x14ac:dyDescent="0.25">
      <c r="A91" s="4" t="s">
        <v>1040</v>
      </c>
      <c r="B91" s="5" t="s">
        <v>1037</v>
      </c>
      <c r="C91" s="5" t="s">
        <v>1036</v>
      </c>
      <c r="D91" s="5" t="s">
        <v>1038</v>
      </c>
      <c r="E91" s="5" t="s">
        <v>1042</v>
      </c>
      <c r="F91" s="5" t="s">
        <v>1041</v>
      </c>
      <c r="G91" s="5">
        <v>3</v>
      </c>
      <c r="H91" s="15">
        <v>1</v>
      </c>
      <c r="I91" s="4"/>
      <c r="J91" s="12">
        <v>11</v>
      </c>
      <c r="K91" s="5">
        <v>2017</v>
      </c>
      <c r="L91" s="5" t="s">
        <v>1040</v>
      </c>
      <c r="M91" s="5" t="str">
        <f t="shared" si="1"/>
        <v>N</v>
      </c>
      <c r="Q91" s="12">
        <v>9.1091091091091094</v>
      </c>
      <c r="R91" s="14">
        <v>14.918508149185083</v>
      </c>
    </row>
    <row r="92" spans="1:18" ht="12.75" customHeight="1" x14ac:dyDescent="0.25">
      <c r="A92" s="4" t="s">
        <v>1051</v>
      </c>
      <c r="B92" s="5" t="s">
        <v>1053</v>
      </c>
      <c r="C92" s="5" t="s">
        <v>1052</v>
      </c>
      <c r="D92" s="5" t="s">
        <v>1038</v>
      </c>
      <c r="E92" s="5" t="s">
        <v>1054</v>
      </c>
      <c r="F92" s="5" t="s">
        <v>3135</v>
      </c>
      <c r="G92" s="5">
        <v>1</v>
      </c>
      <c r="H92" s="15">
        <v>3</v>
      </c>
      <c r="I92" s="4" t="s">
        <v>3136</v>
      </c>
      <c r="J92" s="12">
        <v>12.8</v>
      </c>
      <c r="K92" s="5" t="s">
        <v>1569</v>
      </c>
      <c r="L92" s="5" t="s">
        <v>1051</v>
      </c>
      <c r="M92" s="5" t="str">
        <f t="shared" si="1"/>
        <v>N</v>
      </c>
      <c r="Q92" s="12">
        <v>5</v>
      </c>
      <c r="R92" s="5">
        <v>6</v>
      </c>
    </row>
    <row r="93" spans="1:18" ht="12.75" customHeight="1" x14ac:dyDescent="0.25">
      <c r="A93" s="4" t="s">
        <v>616</v>
      </c>
      <c r="B93" s="5" t="s">
        <v>619</v>
      </c>
      <c r="C93" s="5" t="s">
        <v>618</v>
      </c>
      <c r="D93" s="5" t="s">
        <v>620</v>
      </c>
      <c r="E93" s="5" t="s">
        <v>621</v>
      </c>
      <c r="F93" s="5" t="s">
        <v>617</v>
      </c>
      <c r="G93" s="5">
        <v>1</v>
      </c>
      <c r="H93" s="15">
        <v>1</v>
      </c>
      <c r="I93" s="4" t="s">
        <v>3137</v>
      </c>
      <c r="J93" s="12">
        <v>12</v>
      </c>
      <c r="K93" s="5">
        <v>2009</v>
      </c>
      <c r="L93" s="5" t="s">
        <v>616</v>
      </c>
      <c r="M93" s="5" t="str">
        <f t="shared" si="1"/>
        <v>N</v>
      </c>
      <c r="Q93" s="12">
        <v>18</v>
      </c>
    </row>
    <row r="94" spans="1:18" ht="12.75" customHeight="1" x14ac:dyDescent="0.25">
      <c r="A94" s="4" t="s">
        <v>1055</v>
      </c>
      <c r="B94" s="5" t="s">
        <v>1058</v>
      </c>
      <c r="C94" s="5" t="s">
        <v>1057</v>
      </c>
      <c r="D94" s="5" t="s">
        <v>1038</v>
      </c>
      <c r="E94" s="5" t="s">
        <v>1572</v>
      </c>
      <c r="F94" s="5" t="s">
        <v>1056</v>
      </c>
      <c r="G94" s="5">
        <v>2</v>
      </c>
      <c r="H94" s="15">
        <v>1</v>
      </c>
      <c r="I94" s="4"/>
      <c r="J94" s="12">
        <v>14.000000000000002</v>
      </c>
      <c r="K94" s="5">
        <v>2010</v>
      </c>
      <c r="L94" s="5" t="s">
        <v>1055</v>
      </c>
      <c r="M94" s="5" t="str">
        <f t="shared" si="1"/>
        <v>N</v>
      </c>
      <c r="Q94" s="12">
        <v>11</v>
      </c>
    </row>
    <row r="95" spans="1:18" ht="12.75" customHeight="1" x14ac:dyDescent="0.25">
      <c r="A95" s="4" t="s">
        <v>1059</v>
      </c>
      <c r="B95" s="5" t="s">
        <v>1058</v>
      </c>
      <c r="C95" s="5" t="s">
        <v>1057</v>
      </c>
      <c r="D95" s="5" t="s">
        <v>1038</v>
      </c>
      <c r="E95" s="5" t="s">
        <v>1061</v>
      </c>
      <c r="F95" s="5" t="s">
        <v>1060</v>
      </c>
      <c r="G95" s="5">
        <v>2</v>
      </c>
      <c r="H95" s="15">
        <v>1</v>
      </c>
      <c r="I95" s="4" t="s">
        <v>3297</v>
      </c>
      <c r="J95" s="12">
        <v>16</v>
      </c>
      <c r="K95" s="5">
        <v>2010</v>
      </c>
      <c r="L95" s="5" t="s">
        <v>1059</v>
      </c>
      <c r="M95" s="5" t="str">
        <f t="shared" si="1"/>
        <v>N</v>
      </c>
      <c r="Q95" s="12">
        <v>8</v>
      </c>
    </row>
    <row r="96" spans="1:18" ht="12.75" customHeight="1" x14ac:dyDescent="0.25">
      <c r="A96" s="4" t="s">
        <v>1062</v>
      </c>
      <c r="B96" s="5" t="s">
        <v>1058</v>
      </c>
      <c r="C96" s="5" t="s">
        <v>1057</v>
      </c>
      <c r="D96" s="5" t="s">
        <v>1038</v>
      </c>
      <c r="E96" s="5" t="s">
        <v>1064</v>
      </c>
      <c r="F96" s="5" t="s">
        <v>1063</v>
      </c>
      <c r="G96" s="5">
        <v>2</v>
      </c>
      <c r="H96" s="15">
        <v>1</v>
      </c>
      <c r="I96" s="4"/>
      <c r="J96" s="12">
        <v>11.535802469135801</v>
      </c>
      <c r="K96" s="5">
        <v>2010</v>
      </c>
      <c r="L96" s="5" t="s">
        <v>1062</v>
      </c>
      <c r="M96" s="5" t="str">
        <f t="shared" si="1"/>
        <v>N</v>
      </c>
      <c r="Q96" s="12">
        <v>15</v>
      </c>
    </row>
    <row r="97" spans="1:17" ht="12.75" customHeight="1" x14ac:dyDescent="0.25">
      <c r="A97" s="5" t="s">
        <v>31</v>
      </c>
      <c r="B97" s="5" t="s">
        <v>34</v>
      </c>
      <c r="C97" s="5" t="s">
        <v>33</v>
      </c>
      <c r="D97" s="5" t="s">
        <v>35</v>
      </c>
      <c r="E97" s="5" t="s">
        <v>36</v>
      </c>
      <c r="F97" s="5" t="s">
        <v>32</v>
      </c>
      <c r="G97" s="5">
        <v>2</v>
      </c>
      <c r="H97" s="15">
        <v>1</v>
      </c>
      <c r="I97" s="4"/>
      <c r="J97" s="12">
        <v>8.1754735792622117</v>
      </c>
      <c r="K97" s="5" t="s">
        <v>1569</v>
      </c>
      <c r="L97" s="5" t="s">
        <v>31</v>
      </c>
      <c r="M97" s="5" t="str">
        <f t="shared" si="1"/>
        <v>N</v>
      </c>
      <c r="Q97" s="12">
        <v>8.3699999999999992</v>
      </c>
    </row>
    <row r="98" spans="1:17" ht="12.75" customHeight="1" x14ac:dyDescent="0.25">
      <c r="A98" s="5" t="s">
        <v>37</v>
      </c>
      <c r="B98" s="5" t="s">
        <v>34</v>
      </c>
      <c r="C98" s="5" t="s">
        <v>33</v>
      </c>
      <c r="D98" s="5" t="s">
        <v>35</v>
      </c>
      <c r="E98" s="5" t="s">
        <v>38</v>
      </c>
      <c r="F98" s="5" t="s">
        <v>3138</v>
      </c>
      <c r="G98" s="5">
        <v>2</v>
      </c>
      <c r="H98" s="15">
        <v>2</v>
      </c>
      <c r="I98" s="4" t="s">
        <v>3139</v>
      </c>
      <c r="J98" s="12">
        <v>15.328467153284672</v>
      </c>
      <c r="K98" s="5" t="s">
        <v>1569</v>
      </c>
      <c r="L98" s="5" t="s">
        <v>37</v>
      </c>
      <c r="M98" s="5" t="str">
        <f t="shared" si="1"/>
        <v>N</v>
      </c>
      <c r="Q98" s="12">
        <v>6.6666666666666679</v>
      </c>
    </row>
    <row r="99" spans="1:17" ht="12.75" customHeight="1" x14ac:dyDescent="0.25">
      <c r="A99" s="5" t="s">
        <v>39</v>
      </c>
      <c r="B99" s="5" t="s">
        <v>34</v>
      </c>
      <c r="C99" s="5" t="s">
        <v>33</v>
      </c>
      <c r="D99" s="5" t="s">
        <v>35</v>
      </c>
      <c r="E99" s="5" t="s">
        <v>41</v>
      </c>
      <c r="F99" s="5" t="s">
        <v>40</v>
      </c>
      <c r="G99" s="5">
        <v>2</v>
      </c>
      <c r="H99" s="15">
        <v>1</v>
      </c>
      <c r="I99" s="4" t="s">
        <v>1848</v>
      </c>
      <c r="J99" s="12">
        <v>4</v>
      </c>
      <c r="K99" s="5">
        <v>2010</v>
      </c>
      <c r="L99" s="5" t="s">
        <v>39</v>
      </c>
      <c r="M99" s="5" t="str">
        <f t="shared" si="1"/>
        <v>Y</v>
      </c>
      <c r="N99" s="5" t="s">
        <v>2703</v>
      </c>
      <c r="Q99" s="12">
        <v>4</v>
      </c>
    </row>
    <row r="100" spans="1:17" ht="12.75" customHeight="1" x14ac:dyDescent="0.25">
      <c r="A100" s="5" t="s">
        <v>42</v>
      </c>
      <c r="B100" s="5" t="s">
        <v>45</v>
      </c>
      <c r="C100" s="5" t="s">
        <v>44</v>
      </c>
      <c r="D100" s="5" t="s">
        <v>35</v>
      </c>
      <c r="E100" s="5" t="s">
        <v>46</v>
      </c>
      <c r="F100" s="5" t="s">
        <v>43</v>
      </c>
      <c r="G100" s="5">
        <v>1</v>
      </c>
      <c r="H100" s="15">
        <v>1</v>
      </c>
      <c r="I100" s="4"/>
      <c r="J100" s="12">
        <v>2.8999999999999995</v>
      </c>
      <c r="K100" s="5">
        <v>2013</v>
      </c>
      <c r="L100" s="5" t="s">
        <v>42</v>
      </c>
      <c r="M100" s="5" t="str">
        <f t="shared" si="1"/>
        <v>Y</v>
      </c>
      <c r="N100" s="5" t="s">
        <v>2703</v>
      </c>
      <c r="Q100" s="12">
        <v>18.8</v>
      </c>
    </row>
    <row r="101" spans="1:17" ht="12.75" customHeight="1" x14ac:dyDescent="0.25">
      <c r="A101" s="5" t="s">
        <v>622</v>
      </c>
      <c r="B101" s="5" t="s">
        <v>25</v>
      </c>
      <c r="C101" s="5" t="s">
        <v>624</v>
      </c>
      <c r="D101" s="5" t="s">
        <v>620</v>
      </c>
      <c r="E101" s="5" t="s">
        <v>625</v>
      </c>
      <c r="F101" s="5" t="s">
        <v>623</v>
      </c>
      <c r="G101" s="5">
        <v>3</v>
      </c>
      <c r="H101" s="15">
        <v>2</v>
      </c>
      <c r="I101" s="4" t="s">
        <v>1850</v>
      </c>
      <c r="J101" s="12">
        <v>2.8897110288971106</v>
      </c>
      <c r="K101" s="5">
        <v>2012</v>
      </c>
      <c r="L101" s="5" t="s">
        <v>622</v>
      </c>
      <c r="M101" s="5" t="str">
        <f t="shared" si="1"/>
        <v>Y</v>
      </c>
      <c r="N101" s="5" t="s">
        <v>2678</v>
      </c>
      <c r="Q101" s="12">
        <v>9</v>
      </c>
    </row>
    <row r="102" spans="1:17" ht="12.75" customHeight="1" x14ac:dyDescent="0.25">
      <c r="A102" s="5" t="s">
        <v>626</v>
      </c>
      <c r="B102" s="5" t="s">
        <v>25</v>
      </c>
      <c r="C102" s="5" t="s">
        <v>624</v>
      </c>
      <c r="D102" s="5" t="s">
        <v>620</v>
      </c>
      <c r="E102" s="5" t="s">
        <v>628</v>
      </c>
      <c r="F102" s="5" t="s">
        <v>627</v>
      </c>
      <c r="G102" s="5">
        <v>3</v>
      </c>
      <c r="H102" s="15">
        <v>2</v>
      </c>
      <c r="I102" s="4" t="s">
        <v>1851</v>
      </c>
      <c r="J102" s="12">
        <v>4.0508101620324064</v>
      </c>
      <c r="K102" s="5">
        <v>2012</v>
      </c>
      <c r="L102" s="5" t="s">
        <v>626</v>
      </c>
      <c r="M102" s="5" t="str">
        <f t="shared" si="1"/>
        <v>N</v>
      </c>
      <c r="Q102" s="12">
        <v>12.8</v>
      </c>
    </row>
    <row r="103" spans="1:17" ht="12.75" customHeight="1" x14ac:dyDescent="0.25">
      <c r="A103" s="5" t="s">
        <v>629</v>
      </c>
      <c r="B103" s="5" t="s">
        <v>25</v>
      </c>
      <c r="C103" s="5" t="s">
        <v>624</v>
      </c>
      <c r="D103" s="5" t="s">
        <v>620</v>
      </c>
      <c r="E103" s="5" t="s">
        <v>631</v>
      </c>
      <c r="F103" s="5" t="s">
        <v>630</v>
      </c>
      <c r="G103" s="5">
        <v>3</v>
      </c>
      <c r="H103" s="15">
        <v>2</v>
      </c>
      <c r="I103" s="4" t="s">
        <v>1850</v>
      </c>
      <c r="J103" s="12">
        <v>4.5490901819636074</v>
      </c>
      <c r="K103" s="5">
        <v>2012</v>
      </c>
      <c r="L103" s="5" t="s">
        <v>629</v>
      </c>
      <c r="M103" s="5" t="str">
        <f t="shared" si="1"/>
        <v>N</v>
      </c>
      <c r="Q103" s="12">
        <v>18.5</v>
      </c>
    </row>
    <row r="104" spans="1:17" ht="12.75" customHeight="1" x14ac:dyDescent="0.25">
      <c r="A104" s="5" t="s">
        <v>632</v>
      </c>
      <c r="B104" s="5" t="s">
        <v>25</v>
      </c>
      <c r="C104" s="5" t="s">
        <v>624</v>
      </c>
      <c r="D104" s="5" t="s">
        <v>620</v>
      </c>
      <c r="E104" s="5" t="s">
        <v>633</v>
      </c>
      <c r="F104" s="5" t="s">
        <v>3140</v>
      </c>
      <c r="G104" s="5">
        <v>3</v>
      </c>
      <c r="H104" s="15">
        <v>2</v>
      </c>
      <c r="I104" s="4" t="s">
        <v>3142</v>
      </c>
      <c r="J104" s="12">
        <v>7.2107210721072112</v>
      </c>
      <c r="K104" s="5">
        <v>2012</v>
      </c>
      <c r="L104" s="5" t="s">
        <v>632</v>
      </c>
      <c r="M104" s="5" t="str">
        <f t="shared" si="1"/>
        <v>N</v>
      </c>
      <c r="Q104" s="12">
        <v>9.6390360963903596</v>
      </c>
    </row>
    <row r="105" spans="1:17" ht="12.75" customHeight="1" x14ac:dyDescent="0.25">
      <c r="A105" s="5" t="s">
        <v>1076</v>
      </c>
      <c r="B105" s="5" t="s">
        <v>1079</v>
      </c>
      <c r="C105" s="5" t="s">
        <v>1078</v>
      </c>
      <c r="D105" s="5" t="s">
        <v>1038</v>
      </c>
      <c r="E105" s="5" t="s">
        <v>1080</v>
      </c>
      <c r="F105" s="5" t="s">
        <v>1077</v>
      </c>
      <c r="G105" s="5">
        <v>2</v>
      </c>
      <c r="H105" s="15">
        <v>1</v>
      </c>
      <c r="I105" s="4" t="s">
        <v>1852</v>
      </c>
      <c r="J105" s="12">
        <v>8.6000000000000014</v>
      </c>
      <c r="K105" s="5">
        <v>2016</v>
      </c>
      <c r="L105" s="5" t="s">
        <v>1076</v>
      </c>
      <c r="M105" s="5" t="str">
        <f t="shared" si="1"/>
        <v>N</v>
      </c>
      <c r="Q105" s="12">
        <v>15</v>
      </c>
    </row>
    <row r="106" spans="1:17" ht="12.75" customHeight="1" x14ac:dyDescent="0.25">
      <c r="A106" s="5" t="s">
        <v>1081</v>
      </c>
      <c r="B106" s="5" t="s">
        <v>1079</v>
      </c>
      <c r="C106" s="5" t="s">
        <v>1078</v>
      </c>
      <c r="D106" s="5" t="s">
        <v>1038</v>
      </c>
      <c r="E106" s="5" t="s">
        <v>1083</v>
      </c>
      <c r="F106" s="5" t="s">
        <v>1082</v>
      </c>
      <c r="G106" s="5">
        <v>2</v>
      </c>
      <c r="H106" s="15">
        <v>1</v>
      </c>
      <c r="I106" s="4"/>
      <c r="J106" s="12">
        <v>10.095770151636071</v>
      </c>
      <c r="K106" s="5">
        <v>2016</v>
      </c>
      <c r="L106" s="5" t="s">
        <v>1081</v>
      </c>
      <c r="M106" s="5" t="str">
        <f t="shared" si="1"/>
        <v>N</v>
      </c>
      <c r="Q106" s="12">
        <v>19.5</v>
      </c>
    </row>
    <row r="107" spans="1:17" ht="12.75" customHeight="1" x14ac:dyDescent="0.25">
      <c r="A107" s="5" t="s">
        <v>56</v>
      </c>
      <c r="B107" s="5" t="s">
        <v>54</v>
      </c>
      <c r="C107" s="5" t="s">
        <v>53</v>
      </c>
      <c r="D107" s="5" t="s">
        <v>35</v>
      </c>
      <c r="E107" s="5" t="s">
        <v>58</v>
      </c>
      <c r="F107" s="5" t="s">
        <v>57</v>
      </c>
      <c r="G107" s="5">
        <v>3</v>
      </c>
      <c r="H107" s="15">
        <v>1</v>
      </c>
      <c r="I107" s="4"/>
      <c r="J107" s="12">
        <v>11</v>
      </c>
      <c r="K107" s="5">
        <v>2013</v>
      </c>
      <c r="L107" s="5" t="s">
        <v>56</v>
      </c>
      <c r="M107" s="5" t="str">
        <f t="shared" si="1"/>
        <v>N</v>
      </c>
      <c r="Q107" s="12">
        <v>9.1816367265469054</v>
      </c>
    </row>
    <row r="108" spans="1:17" ht="12.75" customHeight="1" x14ac:dyDescent="0.25">
      <c r="A108" s="5" t="s">
        <v>1084</v>
      </c>
      <c r="B108" s="5" t="s">
        <v>1087</v>
      </c>
      <c r="C108" s="5" t="s">
        <v>1086</v>
      </c>
      <c r="D108" s="5" t="s">
        <v>1038</v>
      </c>
      <c r="E108" s="5" t="s">
        <v>1088</v>
      </c>
      <c r="F108" s="5" t="s">
        <v>1085</v>
      </c>
      <c r="G108" s="5">
        <v>1</v>
      </c>
      <c r="H108" s="15">
        <v>2</v>
      </c>
      <c r="I108" s="4" t="s">
        <v>1854</v>
      </c>
      <c r="J108" s="12">
        <v>13</v>
      </c>
      <c r="K108" s="5">
        <v>2015</v>
      </c>
      <c r="L108" s="5" t="s">
        <v>1084</v>
      </c>
      <c r="M108" s="5" t="str">
        <f t="shared" si="1"/>
        <v>N</v>
      </c>
      <c r="Q108" s="12">
        <v>10.51051051051051</v>
      </c>
    </row>
    <row r="109" spans="1:17" ht="12.75" customHeight="1" x14ac:dyDescent="0.25">
      <c r="A109" s="5" t="s">
        <v>1089</v>
      </c>
      <c r="B109" s="5" t="s">
        <v>1087</v>
      </c>
      <c r="C109" s="5" t="s">
        <v>1086</v>
      </c>
      <c r="D109" s="5" t="s">
        <v>1038</v>
      </c>
      <c r="E109" s="5" t="s">
        <v>1091</v>
      </c>
      <c r="F109" s="5" t="s">
        <v>1090</v>
      </c>
      <c r="G109" s="5">
        <v>1</v>
      </c>
      <c r="H109" s="15">
        <v>2</v>
      </c>
      <c r="I109" s="4" t="s">
        <v>1854</v>
      </c>
      <c r="J109" s="12">
        <v>21</v>
      </c>
      <c r="K109" s="5">
        <v>2015</v>
      </c>
      <c r="L109" s="5" t="s">
        <v>1089</v>
      </c>
      <c r="M109" s="5" t="str">
        <f t="shared" si="1"/>
        <v>N</v>
      </c>
      <c r="Q109" s="12">
        <v>10.51051051051051</v>
      </c>
    </row>
    <row r="110" spans="1:17" ht="12.75" customHeight="1" x14ac:dyDescent="0.25">
      <c r="A110" s="5" t="s">
        <v>378</v>
      </c>
      <c r="B110" s="5" t="s">
        <v>376</v>
      </c>
      <c r="C110" s="5" t="s">
        <v>375</v>
      </c>
      <c r="D110" s="5" t="s">
        <v>360</v>
      </c>
      <c r="E110" s="5" t="s">
        <v>380</v>
      </c>
      <c r="F110" s="5" t="s">
        <v>379</v>
      </c>
      <c r="G110" s="5">
        <v>2</v>
      </c>
      <c r="H110" s="15">
        <v>1</v>
      </c>
      <c r="I110" s="4"/>
      <c r="J110" s="12">
        <v>4.4299999999999988</v>
      </c>
      <c r="K110" s="5">
        <v>2000</v>
      </c>
      <c r="L110" s="5" t="s">
        <v>378</v>
      </c>
      <c r="M110" s="5" t="str">
        <f t="shared" si="1"/>
        <v>N</v>
      </c>
      <c r="Q110" s="12">
        <v>3.9999999999999996</v>
      </c>
    </row>
    <row r="111" spans="1:17" ht="12.75" customHeight="1" x14ac:dyDescent="0.25">
      <c r="A111" s="5" t="s">
        <v>637</v>
      </c>
      <c r="B111" s="5" t="s">
        <v>640</v>
      </c>
      <c r="C111" s="5" t="s">
        <v>639</v>
      </c>
      <c r="D111" s="5" t="s">
        <v>620</v>
      </c>
      <c r="E111" s="5" t="s">
        <v>641</v>
      </c>
      <c r="F111" s="5" t="s">
        <v>638</v>
      </c>
      <c r="G111" s="5">
        <v>2</v>
      </c>
      <c r="H111" s="15">
        <v>2</v>
      </c>
      <c r="I111" s="4" t="s">
        <v>1855</v>
      </c>
      <c r="J111" s="12">
        <v>13.486513486513488</v>
      </c>
      <c r="K111" s="5">
        <v>2016</v>
      </c>
      <c r="L111" s="5" t="s">
        <v>637</v>
      </c>
      <c r="M111" s="5" t="str">
        <f t="shared" si="1"/>
        <v>N</v>
      </c>
      <c r="Q111" s="12">
        <v>3</v>
      </c>
    </row>
    <row r="112" spans="1:17" ht="12.75" customHeight="1" x14ac:dyDescent="0.25">
      <c r="A112" s="5" t="s">
        <v>642</v>
      </c>
      <c r="B112" s="5" t="s">
        <v>640</v>
      </c>
      <c r="C112" s="5" t="s">
        <v>639</v>
      </c>
      <c r="D112" s="5" t="s">
        <v>620</v>
      </c>
      <c r="E112" s="5" t="s">
        <v>1573</v>
      </c>
      <c r="F112" s="5" t="s">
        <v>643</v>
      </c>
      <c r="G112" s="5">
        <v>2</v>
      </c>
      <c r="H112" s="15">
        <v>1</v>
      </c>
      <c r="I112" s="4"/>
      <c r="J112" s="12">
        <v>12.087912087912088</v>
      </c>
      <c r="K112" s="5">
        <v>2014</v>
      </c>
      <c r="L112" s="5" t="s">
        <v>642</v>
      </c>
      <c r="M112" s="5" t="str">
        <f t="shared" si="1"/>
        <v>N</v>
      </c>
      <c r="Q112" s="12">
        <v>6.1938061938061946</v>
      </c>
    </row>
    <row r="113" spans="1:17" ht="12.75" customHeight="1" x14ac:dyDescent="0.25">
      <c r="A113" s="5" t="s">
        <v>644</v>
      </c>
      <c r="B113" s="5" t="s">
        <v>647</v>
      </c>
      <c r="C113" s="5" t="s">
        <v>646</v>
      </c>
      <c r="D113" s="5" t="s">
        <v>620</v>
      </c>
      <c r="E113" s="5" t="s">
        <v>648</v>
      </c>
      <c r="F113" s="5" t="s">
        <v>645</v>
      </c>
      <c r="G113" s="5">
        <v>3</v>
      </c>
      <c r="H113" s="15">
        <v>1</v>
      </c>
      <c r="I113" s="4" t="s">
        <v>3144</v>
      </c>
      <c r="J113" s="12">
        <v>15.2</v>
      </c>
      <c r="K113" s="5">
        <v>2010</v>
      </c>
      <c r="L113" s="5" t="s">
        <v>644</v>
      </c>
      <c r="M113" s="5" t="str">
        <f t="shared" si="1"/>
        <v>N</v>
      </c>
      <c r="Q113" s="12">
        <v>17.82178217821782</v>
      </c>
    </row>
    <row r="114" spans="1:17" ht="12.75" customHeight="1" x14ac:dyDescent="0.25">
      <c r="A114" s="5" t="s">
        <v>1092</v>
      </c>
      <c r="B114" s="5" t="s">
        <v>1095</v>
      </c>
      <c r="C114" s="5" t="s">
        <v>1094</v>
      </c>
      <c r="D114" s="5" t="s">
        <v>1038</v>
      </c>
      <c r="E114" s="5" t="s">
        <v>1096</v>
      </c>
      <c r="F114" s="5" t="s">
        <v>1093</v>
      </c>
      <c r="G114" s="5">
        <v>3</v>
      </c>
      <c r="H114" s="15">
        <v>1</v>
      </c>
      <c r="I114" s="4"/>
      <c r="J114" s="12">
        <v>22.27772227772228</v>
      </c>
      <c r="K114" s="5">
        <v>2015</v>
      </c>
      <c r="L114" s="5" t="s">
        <v>1092</v>
      </c>
      <c r="M114" s="5" t="str">
        <f t="shared" si="1"/>
        <v>N</v>
      </c>
      <c r="Q114" s="12">
        <v>11</v>
      </c>
    </row>
    <row r="115" spans="1:17" ht="12.75" customHeight="1" x14ac:dyDescent="0.25">
      <c r="A115" s="5" t="s">
        <v>1105</v>
      </c>
      <c r="B115" s="5" t="s">
        <v>1108</v>
      </c>
      <c r="C115" s="5" t="s">
        <v>1107</v>
      </c>
      <c r="D115" s="5" t="s">
        <v>1038</v>
      </c>
      <c r="E115" s="5" t="s">
        <v>1109</v>
      </c>
      <c r="F115" s="5" t="s">
        <v>1106</v>
      </c>
      <c r="G115" s="5">
        <v>2</v>
      </c>
      <c r="H115" s="15">
        <v>1</v>
      </c>
      <c r="I115" s="4"/>
      <c r="J115" s="12">
        <v>21.237071995180237</v>
      </c>
      <c r="K115" s="5">
        <v>2014</v>
      </c>
      <c r="L115" s="5" t="s">
        <v>1105</v>
      </c>
      <c r="M115" s="5" t="str">
        <f t="shared" si="1"/>
        <v>N</v>
      </c>
      <c r="Q115" s="12">
        <v>10.105535643170052</v>
      </c>
    </row>
    <row r="116" spans="1:17" ht="12.75" customHeight="1" x14ac:dyDescent="0.25">
      <c r="A116" s="5" t="s">
        <v>1110</v>
      </c>
      <c r="B116" s="5" t="s">
        <v>1108</v>
      </c>
      <c r="C116" s="5" t="s">
        <v>1107</v>
      </c>
      <c r="D116" s="5" t="s">
        <v>1038</v>
      </c>
      <c r="E116" s="5" t="s">
        <v>1574</v>
      </c>
      <c r="F116" s="5" t="s">
        <v>1111</v>
      </c>
      <c r="G116" s="5">
        <v>2</v>
      </c>
      <c r="H116" s="15">
        <v>1</v>
      </c>
      <c r="I116" s="4"/>
      <c r="J116" s="12">
        <v>14.67065868263473</v>
      </c>
      <c r="K116" s="5">
        <v>2016</v>
      </c>
      <c r="L116" s="5" t="s">
        <v>1110</v>
      </c>
      <c r="M116" s="5" t="str">
        <f t="shared" si="1"/>
        <v>N</v>
      </c>
      <c r="Q116" s="12">
        <v>12.587412587412588</v>
      </c>
    </row>
    <row r="117" spans="1:17" ht="12.75" customHeight="1" x14ac:dyDescent="0.25">
      <c r="A117" s="5" t="s">
        <v>1112</v>
      </c>
      <c r="B117" s="5" t="s">
        <v>1108</v>
      </c>
      <c r="C117" s="5" t="s">
        <v>1107</v>
      </c>
      <c r="D117" s="5" t="s">
        <v>1038</v>
      </c>
      <c r="E117" s="5" t="s">
        <v>1114</v>
      </c>
      <c r="F117" s="5" t="s">
        <v>1113</v>
      </c>
      <c r="G117" s="5">
        <v>2</v>
      </c>
      <c r="H117" s="15">
        <v>1</v>
      </c>
      <c r="I117" s="4"/>
      <c r="J117" s="12">
        <v>10.1010101010101</v>
      </c>
      <c r="K117" s="5">
        <v>2014</v>
      </c>
      <c r="L117" s="4" t="s">
        <v>1112</v>
      </c>
      <c r="M117" s="5" t="str">
        <f t="shared" si="1"/>
        <v>N</v>
      </c>
      <c r="Q117" s="12">
        <v>0</v>
      </c>
    </row>
    <row r="118" spans="1:17" ht="12.75" customHeight="1" x14ac:dyDescent="0.25">
      <c r="A118" s="5" t="s">
        <v>386</v>
      </c>
      <c r="B118" s="5" t="s">
        <v>384</v>
      </c>
      <c r="C118" s="5" t="s">
        <v>383</v>
      </c>
      <c r="D118" s="5" t="s">
        <v>360</v>
      </c>
      <c r="E118" s="5" t="s">
        <v>388</v>
      </c>
      <c r="F118" s="5" t="s">
        <v>387</v>
      </c>
      <c r="G118" s="5">
        <v>3</v>
      </c>
      <c r="H118" s="15">
        <v>2</v>
      </c>
      <c r="I118" s="4" t="s">
        <v>1857</v>
      </c>
      <c r="J118" s="12">
        <v>10</v>
      </c>
      <c r="K118" s="5">
        <v>2003</v>
      </c>
      <c r="L118" s="4" t="s">
        <v>386</v>
      </c>
      <c r="M118" s="5" t="str">
        <f t="shared" si="1"/>
        <v>N</v>
      </c>
      <c r="Q118" s="12">
        <v>7.9</v>
      </c>
    </row>
    <row r="119" spans="1:17" ht="12.75" customHeight="1" x14ac:dyDescent="0.25">
      <c r="A119" s="5" t="s">
        <v>649</v>
      </c>
      <c r="B119" s="5" t="s">
        <v>1759</v>
      </c>
      <c r="C119" s="5" t="s">
        <v>650</v>
      </c>
      <c r="D119" s="5" t="s">
        <v>620</v>
      </c>
      <c r="E119" s="5" t="s">
        <v>651</v>
      </c>
      <c r="F119" s="5" t="s">
        <v>3146</v>
      </c>
      <c r="G119" s="5">
        <v>3</v>
      </c>
      <c r="H119" s="15">
        <v>1</v>
      </c>
      <c r="I119" s="4" t="s">
        <v>3148</v>
      </c>
      <c r="J119" s="12">
        <v>7.8431372549019605</v>
      </c>
      <c r="K119" s="5">
        <v>2010</v>
      </c>
      <c r="L119" s="4" t="s">
        <v>649</v>
      </c>
      <c r="M119" s="5" t="str">
        <f t="shared" si="1"/>
        <v>N</v>
      </c>
      <c r="Q119" s="12">
        <v>8.6172344689378768</v>
      </c>
    </row>
    <row r="120" spans="1:17" ht="12.75" customHeight="1" x14ac:dyDescent="0.25">
      <c r="A120" s="5" t="s">
        <v>652</v>
      </c>
      <c r="B120" s="5" t="s">
        <v>27</v>
      </c>
      <c r="C120" s="5" t="s">
        <v>654</v>
      </c>
      <c r="D120" s="5" t="s">
        <v>620</v>
      </c>
      <c r="E120" s="5" t="s">
        <v>655</v>
      </c>
      <c r="F120" s="5" t="s">
        <v>653</v>
      </c>
      <c r="G120" s="5">
        <v>1</v>
      </c>
      <c r="H120" s="15">
        <v>1</v>
      </c>
      <c r="I120" s="4" t="s">
        <v>3149</v>
      </c>
      <c r="J120" s="12">
        <v>6</v>
      </c>
      <c r="K120" s="5">
        <v>2015</v>
      </c>
      <c r="L120" s="4" t="s">
        <v>652</v>
      </c>
      <c r="M120" s="5" t="str">
        <f t="shared" si="1"/>
        <v>N</v>
      </c>
      <c r="Q120" s="12">
        <v>15.825914935707223</v>
      </c>
    </row>
    <row r="121" spans="1:17" ht="12.75" customHeight="1" x14ac:dyDescent="0.25">
      <c r="A121" s="5" t="s">
        <v>656</v>
      </c>
      <c r="B121" s="5" t="s">
        <v>658</v>
      </c>
      <c r="C121" s="5" t="s">
        <v>657</v>
      </c>
      <c r="D121" s="5" t="s">
        <v>620</v>
      </c>
      <c r="E121" s="5" t="s">
        <v>659</v>
      </c>
      <c r="F121" s="5" t="s">
        <v>3151</v>
      </c>
      <c r="G121" s="5">
        <v>2</v>
      </c>
      <c r="H121" s="15">
        <v>2</v>
      </c>
      <c r="I121" s="4" t="s">
        <v>3150</v>
      </c>
      <c r="J121" s="12">
        <v>12.4</v>
      </c>
      <c r="K121" s="5" t="s">
        <v>1569</v>
      </c>
      <c r="L121" s="4" t="s">
        <v>656</v>
      </c>
      <c r="M121" s="5" t="str">
        <f t="shared" si="1"/>
        <v>N</v>
      </c>
      <c r="Q121" s="12">
        <v>7.0000000000000009</v>
      </c>
    </row>
    <row r="122" spans="1:17" ht="12.75" customHeight="1" x14ac:dyDescent="0.25">
      <c r="A122" s="5" t="s">
        <v>59</v>
      </c>
      <c r="B122" s="5" t="s">
        <v>61</v>
      </c>
      <c r="C122" s="5" t="s">
        <v>60</v>
      </c>
      <c r="D122" s="5" t="s">
        <v>35</v>
      </c>
      <c r="E122" s="5" t="s">
        <v>62</v>
      </c>
      <c r="F122" s="5" t="s">
        <v>3153</v>
      </c>
      <c r="G122" s="5">
        <v>2</v>
      </c>
      <c r="H122" s="15">
        <v>1</v>
      </c>
      <c r="I122" s="4"/>
      <c r="J122" s="12">
        <v>7.3</v>
      </c>
      <c r="K122" s="5">
        <v>2013</v>
      </c>
      <c r="L122" s="5" t="s">
        <v>59</v>
      </c>
      <c r="M122" s="5" t="str">
        <f t="shared" si="1"/>
        <v>N</v>
      </c>
      <c r="Q122" s="12">
        <v>8.3308330833083311</v>
      </c>
    </row>
    <row r="123" spans="1:17" ht="12.75" customHeight="1" x14ac:dyDescent="0.25">
      <c r="A123" s="5" t="s">
        <v>63</v>
      </c>
      <c r="B123" s="5" t="s">
        <v>61</v>
      </c>
      <c r="C123" s="5" t="s">
        <v>60</v>
      </c>
      <c r="D123" s="5" t="s">
        <v>35</v>
      </c>
      <c r="E123" s="5" t="s">
        <v>64</v>
      </c>
      <c r="F123" s="5" t="s">
        <v>3154</v>
      </c>
      <c r="G123" s="5">
        <v>2</v>
      </c>
      <c r="H123" s="15">
        <v>1</v>
      </c>
      <c r="I123" s="4"/>
      <c r="J123" s="12">
        <v>10.967098703888336</v>
      </c>
      <c r="K123" s="5">
        <v>2016</v>
      </c>
      <c r="L123" s="5" t="s">
        <v>63</v>
      </c>
      <c r="M123" s="5" t="str">
        <f t="shared" si="1"/>
        <v>N</v>
      </c>
      <c r="Q123" s="5">
        <v>4.1000000000000005</v>
      </c>
    </row>
    <row r="124" spans="1:17" ht="12.75" customHeight="1" x14ac:dyDescent="0.25">
      <c r="A124" s="5" t="s">
        <v>65</v>
      </c>
      <c r="B124" s="5" t="s">
        <v>61</v>
      </c>
      <c r="C124" s="5" t="s">
        <v>60</v>
      </c>
      <c r="D124" s="5" t="s">
        <v>35</v>
      </c>
      <c r="E124" s="5" t="s">
        <v>67</v>
      </c>
      <c r="F124" s="5" t="s">
        <v>66</v>
      </c>
      <c r="G124" s="5">
        <v>2</v>
      </c>
      <c r="H124" s="15">
        <v>1</v>
      </c>
      <c r="I124" s="4"/>
      <c r="J124" s="12">
        <v>17</v>
      </c>
      <c r="K124" s="5">
        <v>2014</v>
      </c>
      <c r="L124" s="5" t="s">
        <v>65</v>
      </c>
      <c r="M124" s="5" t="str">
        <f t="shared" si="1"/>
        <v>N</v>
      </c>
      <c r="Q124" s="14">
        <v>12.961116650049851</v>
      </c>
    </row>
    <row r="125" spans="1:17" ht="12.75" customHeight="1" x14ac:dyDescent="0.25">
      <c r="A125" s="5" t="s">
        <v>68</v>
      </c>
      <c r="B125" s="5" t="s">
        <v>70</v>
      </c>
      <c r="C125" s="5" t="s">
        <v>69</v>
      </c>
      <c r="D125" s="5" t="s">
        <v>35</v>
      </c>
      <c r="E125" s="5" t="s">
        <v>71</v>
      </c>
      <c r="F125" s="5" t="s">
        <v>3330</v>
      </c>
      <c r="G125" s="5">
        <v>3</v>
      </c>
      <c r="H125" s="15">
        <v>3</v>
      </c>
      <c r="I125" s="4" t="s">
        <v>3157</v>
      </c>
      <c r="J125" s="12">
        <v>9.5238095238095237</v>
      </c>
      <c r="K125" s="5">
        <v>2013</v>
      </c>
      <c r="L125" s="5" t="s">
        <v>68</v>
      </c>
      <c r="M125" s="5" t="str">
        <f t="shared" si="1"/>
        <v>N</v>
      </c>
      <c r="Q125" s="14">
        <v>17.582417582417584</v>
      </c>
    </row>
    <row r="126" spans="1:17" ht="12.75" customHeight="1" x14ac:dyDescent="0.25">
      <c r="A126" s="5" t="s">
        <v>1126</v>
      </c>
      <c r="B126" s="5" t="s">
        <v>1129</v>
      </c>
      <c r="C126" s="5" t="s">
        <v>1128</v>
      </c>
      <c r="D126" s="5" t="s">
        <v>1038</v>
      </c>
      <c r="E126" s="5" t="s">
        <v>1130</v>
      </c>
      <c r="F126" s="5" t="s">
        <v>1127</v>
      </c>
      <c r="G126" s="5">
        <v>2</v>
      </c>
      <c r="H126" s="15">
        <v>1</v>
      </c>
      <c r="I126" s="4"/>
      <c r="J126" s="12">
        <v>3.2099999999999995</v>
      </c>
      <c r="K126" s="5">
        <v>2015</v>
      </c>
      <c r="L126" s="5" t="s">
        <v>1126</v>
      </c>
      <c r="M126" s="5" t="str">
        <f t="shared" si="1"/>
        <v>Y</v>
      </c>
      <c r="N126" s="5" t="s">
        <v>2703</v>
      </c>
      <c r="Q126" s="14">
        <v>10.31746031746032</v>
      </c>
    </row>
    <row r="127" spans="1:17" ht="12.75" customHeight="1" x14ac:dyDescent="0.25">
      <c r="A127" s="5" t="s">
        <v>1131</v>
      </c>
      <c r="B127" s="5" t="s">
        <v>1129</v>
      </c>
      <c r="C127" s="5" t="s">
        <v>1128</v>
      </c>
      <c r="D127" s="5" t="s">
        <v>1038</v>
      </c>
      <c r="E127" s="5" t="s">
        <v>1133</v>
      </c>
      <c r="F127" s="5" t="s">
        <v>1132</v>
      </c>
      <c r="G127" s="5">
        <v>2</v>
      </c>
      <c r="H127" s="15">
        <v>1</v>
      </c>
      <c r="I127" s="4"/>
      <c r="J127" s="12">
        <v>9.3699999999999974</v>
      </c>
      <c r="K127" s="5">
        <v>2013</v>
      </c>
      <c r="L127" s="5" t="s">
        <v>1131</v>
      </c>
      <c r="M127" s="5" t="str">
        <f t="shared" si="1"/>
        <v>N</v>
      </c>
      <c r="Q127" s="14">
        <v>0</v>
      </c>
    </row>
    <row r="128" spans="1:17" ht="12.75" customHeight="1" x14ac:dyDescent="0.25">
      <c r="A128" s="5" t="s">
        <v>1134</v>
      </c>
      <c r="B128" s="5" t="s">
        <v>1129</v>
      </c>
      <c r="C128" s="5" t="s">
        <v>1128</v>
      </c>
      <c r="D128" s="5" t="s">
        <v>1038</v>
      </c>
      <c r="E128" s="5" t="s">
        <v>1575</v>
      </c>
      <c r="F128" s="5" t="s">
        <v>1135</v>
      </c>
      <c r="G128" s="5">
        <v>2</v>
      </c>
      <c r="H128" s="15">
        <v>1</v>
      </c>
      <c r="I128" s="4"/>
      <c r="J128" s="12">
        <v>19.03</v>
      </c>
      <c r="K128" s="5">
        <v>2013</v>
      </c>
      <c r="L128" s="5" t="s">
        <v>1134</v>
      </c>
      <c r="M128" s="5" t="str">
        <f t="shared" si="1"/>
        <v>N</v>
      </c>
      <c r="Q128" s="14">
        <v>10</v>
      </c>
    </row>
    <row r="129" spans="1:17" ht="12.75" customHeight="1" x14ac:dyDescent="0.25">
      <c r="A129" s="5" t="s">
        <v>668</v>
      </c>
      <c r="B129" s="5" t="s">
        <v>1649</v>
      </c>
      <c r="C129" s="5" t="s">
        <v>670</v>
      </c>
      <c r="D129" s="5" t="s">
        <v>620</v>
      </c>
      <c r="E129" s="5" t="s">
        <v>671</v>
      </c>
      <c r="F129" s="5" t="s">
        <v>669</v>
      </c>
      <c r="G129" s="5">
        <v>2</v>
      </c>
      <c r="H129" s="15">
        <v>2</v>
      </c>
      <c r="I129" s="4" t="s">
        <v>1864</v>
      </c>
      <c r="J129" s="12">
        <v>6.1999999999999993</v>
      </c>
      <c r="K129" s="5">
        <v>2012</v>
      </c>
      <c r="L129" s="5" t="s">
        <v>668</v>
      </c>
      <c r="M129" s="5" t="str">
        <f t="shared" si="1"/>
        <v>N</v>
      </c>
      <c r="Q129" s="12">
        <v>9.6</v>
      </c>
    </row>
    <row r="130" spans="1:17" ht="12.75" customHeight="1" x14ac:dyDescent="0.25">
      <c r="A130" s="5" t="s">
        <v>1136</v>
      </c>
      <c r="B130" s="5" t="s">
        <v>1139</v>
      </c>
      <c r="C130" s="5" t="s">
        <v>1138</v>
      </c>
      <c r="D130" s="5" t="s">
        <v>1038</v>
      </c>
      <c r="E130" s="5" t="s">
        <v>1140</v>
      </c>
      <c r="F130" s="5" t="s">
        <v>1137</v>
      </c>
      <c r="G130" s="5">
        <v>2</v>
      </c>
      <c r="H130" s="15">
        <v>2</v>
      </c>
      <c r="I130" s="4" t="s">
        <v>1865</v>
      </c>
      <c r="J130" s="12">
        <v>12.6</v>
      </c>
      <c r="K130" s="5">
        <v>2016</v>
      </c>
      <c r="L130" s="5" t="s">
        <v>1136</v>
      </c>
      <c r="M130" s="5" t="str">
        <f t="shared" si="1"/>
        <v>N</v>
      </c>
      <c r="Q130" s="14">
        <v>7.0000000000000009</v>
      </c>
    </row>
    <row r="131" spans="1:17" ht="12.75" customHeight="1" x14ac:dyDescent="0.25">
      <c r="A131" s="5" t="s">
        <v>1141</v>
      </c>
      <c r="B131" s="5" t="s">
        <v>1139</v>
      </c>
      <c r="C131" s="5" t="s">
        <v>1138</v>
      </c>
      <c r="D131" s="5" t="s">
        <v>1038</v>
      </c>
      <c r="E131" s="5" t="s">
        <v>1576</v>
      </c>
      <c r="F131" s="5" t="s">
        <v>1142</v>
      </c>
      <c r="G131" s="5">
        <v>2</v>
      </c>
      <c r="H131" s="15">
        <v>2</v>
      </c>
      <c r="I131" s="4" t="s">
        <v>1865</v>
      </c>
      <c r="J131" s="12">
        <v>10</v>
      </c>
      <c r="K131" s="5">
        <v>2016</v>
      </c>
      <c r="L131" s="5" t="s">
        <v>1141</v>
      </c>
      <c r="M131" s="5" t="str">
        <f t="shared" si="1"/>
        <v>N</v>
      </c>
      <c r="Q131" s="12">
        <v>13.08</v>
      </c>
    </row>
    <row r="132" spans="1:17" ht="12.75" customHeight="1" x14ac:dyDescent="0.25">
      <c r="A132" s="5" t="s">
        <v>1143</v>
      </c>
      <c r="B132" s="5" t="s">
        <v>1146</v>
      </c>
      <c r="C132" s="5" t="s">
        <v>1145</v>
      </c>
      <c r="D132" s="5" t="s">
        <v>1038</v>
      </c>
      <c r="E132" s="5" t="s">
        <v>1147</v>
      </c>
      <c r="F132" s="5" t="s">
        <v>1144</v>
      </c>
      <c r="G132" s="5">
        <v>1</v>
      </c>
      <c r="H132" s="15">
        <v>1</v>
      </c>
      <c r="I132" s="4" t="s">
        <v>3159</v>
      </c>
      <c r="J132" s="12">
        <v>8</v>
      </c>
      <c r="K132" s="5">
        <v>2015</v>
      </c>
      <c r="L132" s="5" t="s">
        <v>1143</v>
      </c>
      <c r="M132" s="5" t="str">
        <f t="shared" si="1"/>
        <v>N</v>
      </c>
      <c r="Q132" s="14">
        <v>13.045218087234892</v>
      </c>
    </row>
    <row r="133" spans="1:17" ht="12.75" customHeight="1" x14ac:dyDescent="0.25">
      <c r="A133" s="5" t="s">
        <v>84</v>
      </c>
      <c r="B133" s="5" t="s">
        <v>82</v>
      </c>
      <c r="C133" s="5" t="s">
        <v>81</v>
      </c>
      <c r="D133" s="5" t="s">
        <v>35</v>
      </c>
      <c r="E133" s="5" t="s">
        <v>86</v>
      </c>
      <c r="F133" s="5" t="s">
        <v>85</v>
      </c>
      <c r="G133" s="5">
        <v>1</v>
      </c>
      <c r="H133" s="15">
        <v>2</v>
      </c>
      <c r="I133" s="4" t="s">
        <v>1867</v>
      </c>
      <c r="J133" s="12">
        <v>17</v>
      </c>
      <c r="K133" s="5" t="s">
        <v>1569</v>
      </c>
      <c r="L133" s="5" t="s">
        <v>84</v>
      </c>
      <c r="M133" s="5" t="str">
        <f t="shared" si="1"/>
        <v>N</v>
      </c>
      <c r="Q133" s="12">
        <v>9.129999999999999</v>
      </c>
    </row>
    <row r="134" spans="1:17" ht="12.75" customHeight="1" x14ac:dyDescent="0.25">
      <c r="A134" s="5" t="s">
        <v>1148</v>
      </c>
      <c r="B134" s="5" t="s">
        <v>1</v>
      </c>
      <c r="C134" s="5" t="s">
        <v>1150</v>
      </c>
      <c r="D134" s="5" t="s">
        <v>1038</v>
      </c>
      <c r="E134" s="5" t="s">
        <v>2</v>
      </c>
      <c r="F134" s="5" t="s">
        <v>1149</v>
      </c>
      <c r="G134" s="5">
        <v>2</v>
      </c>
      <c r="H134" s="15">
        <v>2</v>
      </c>
      <c r="I134" s="4" t="s">
        <v>1870</v>
      </c>
      <c r="J134" s="12">
        <v>8.8845014807502469</v>
      </c>
      <c r="K134" s="5">
        <v>2013</v>
      </c>
      <c r="L134" s="5" t="s">
        <v>1148</v>
      </c>
      <c r="M134" s="5" t="str">
        <f t="shared" si="1"/>
        <v>N</v>
      </c>
      <c r="Q134" s="12">
        <v>4.71</v>
      </c>
    </row>
    <row r="135" spans="1:17" ht="12.75" customHeight="1" x14ac:dyDescent="0.25">
      <c r="A135" s="5" t="s">
        <v>677</v>
      </c>
      <c r="B135" s="5" t="s">
        <v>1377</v>
      </c>
      <c r="C135" s="5" t="s">
        <v>679</v>
      </c>
      <c r="D135" s="5" t="s">
        <v>620</v>
      </c>
      <c r="E135" s="5" t="s">
        <v>680</v>
      </c>
      <c r="F135" s="5" t="s">
        <v>678</v>
      </c>
      <c r="G135" s="5">
        <v>1</v>
      </c>
      <c r="H135" s="15">
        <v>1</v>
      </c>
      <c r="I135" s="4" t="s">
        <v>3160</v>
      </c>
      <c r="J135" s="12">
        <v>3.8</v>
      </c>
      <c r="K135" s="5">
        <v>2012</v>
      </c>
      <c r="L135" s="5" t="s">
        <v>677</v>
      </c>
      <c r="M135" s="5" t="str">
        <f t="shared" si="1"/>
        <v>N</v>
      </c>
      <c r="Q135" s="12">
        <v>15.280000000000001</v>
      </c>
    </row>
    <row r="136" spans="1:17" ht="12.75" customHeight="1" x14ac:dyDescent="0.25">
      <c r="A136" s="5" t="s">
        <v>681</v>
      </c>
      <c r="B136" s="5" t="s">
        <v>684</v>
      </c>
      <c r="C136" s="5" t="s">
        <v>683</v>
      </c>
      <c r="D136" s="5" t="s">
        <v>620</v>
      </c>
      <c r="E136" s="5" t="s">
        <v>685</v>
      </c>
      <c r="F136" s="5" t="s">
        <v>682</v>
      </c>
      <c r="G136" s="5">
        <v>2</v>
      </c>
      <c r="H136" s="15">
        <v>2</v>
      </c>
      <c r="I136" s="4" t="s">
        <v>1871</v>
      </c>
      <c r="J136" s="12">
        <v>11</v>
      </c>
      <c r="K136" s="5">
        <v>2013</v>
      </c>
      <c r="L136" s="5" t="s">
        <v>681</v>
      </c>
      <c r="M136" s="5" t="str">
        <f t="shared" ref="M136:M199" si="2">IF(OR(AND(D136=$W$15,OR(J136&lt;$W$16,J136&gt;$W$17)),AND(D136=$X$15,OR(J136&lt;$X$16,J136&gt;$X$17)),AND(D136=$Y$15,OR(J136&lt;$Y$16,J136&gt;$Y$17)),AND(D136=$Z$15,OR(J136&lt;$Z$16,J136&gt;$Z$17))),"Y","N")</f>
        <v>N</v>
      </c>
      <c r="Q136" s="14">
        <v>7.0000000000000009</v>
      </c>
    </row>
    <row r="137" spans="1:17" ht="12.75" customHeight="1" x14ac:dyDescent="0.25">
      <c r="A137" s="5" t="s">
        <v>100</v>
      </c>
      <c r="B137" s="5" t="s">
        <v>103</v>
      </c>
      <c r="C137" s="5" t="s">
        <v>102</v>
      </c>
      <c r="D137" s="5" t="s">
        <v>35</v>
      </c>
      <c r="E137" s="5" t="s">
        <v>104</v>
      </c>
      <c r="F137" s="5" t="s">
        <v>101</v>
      </c>
      <c r="G137" s="5">
        <v>2</v>
      </c>
      <c r="H137" s="15">
        <v>1</v>
      </c>
      <c r="I137" s="4"/>
      <c r="J137" s="12">
        <v>14.000000000000002</v>
      </c>
      <c r="K137" s="5">
        <v>2012</v>
      </c>
      <c r="L137" s="5" t="s">
        <v>100</v>
      </c>
      <c r="M137" s="5" t="str">
        <f t="shared" si="2"/>
        <v>N</v>
      </c>
      <c r="Q137" s="12">
        <v>15.11</v>
      </c>
    </row>
    <row r="138" spans="1:17" ht="12.75" customHeight="1" x14ac:dyDescent="0.25">
      <c r="A138" s="5" t="s">
        <v>105</v>
      </c>
      <c r="B138" s="5" t="s">
        <v>103</v>
      </c>
      <c r="C138" s="5" t="s">
        <v>102</v>
      </c>
      <c r="D138" s="5" t="s">
        <v>35</v>
      </c>
      <c r="E138" s="5" t="s">
        <v>107</v>
      </c>
      <c r="F138" s="5" t="s">
        <v>106</v>
      </c>
      <c r="G138" s="5">
        <v>2</v>
      </c>
      <c r="H138" s="15">
        <v>2</v>
      </c>
      <c r="I138" s="4" t="s">
        <v>1873</v>
      </c>
      <c r="J138" s="12">
        <v>6.9930069930069935E-2</v>
      </c>
      <c r="K138" s="5" t="s">
        <v>1569</v>
      </c>
      <c r="L138" s="5" t="s">
        <v>105</v>
      </c>
      <c r="M138" s="5" t="str">
        <f t="shared" si="2"/>
        <v>Y</v>
      </c>
      <c r="N138" s="5" t="s">
        <v>2703</v>
      </c>
    </row>
    <row r="139" spans="1:17" ht="12.75" customHeight="1" x14ac:dyDescent="0.25">
      <c r="A139" s="5" t="s">
        <v>412</v>
      </c>
      <c r="B139" s="5" t="s">
        <v>17</v>
      </c>
      <c r="C139" s="5" t="s">
        <v>414</v>
      </c>
      <c r="D139" s="5" t="s">
        <v>360</v>
      </c>
      <c r="E139" s="5" t="s">
        <v>415</v>
      </c>
      <c r="F139" s="5" t="s">
        <v>413</v>
      </c>
      <c r="G139" s="5">
        <v>3</v>
      </c>
      <c r="H139" s="15">
        <v>2</v>
      </c>
      <c r="I139" s="4" t="s">
        <v>1874</v>
      </c>
      <c r="J139" s="12">
        <v>6.3094641962944422</v>
      </c>
      <c r="K139" s="5">
        <v>2015</v>
      </c>
      <c r="L139" s="5" t="s">
        <v>412</v>
      </c>
      <c r="M139" s="5" t="str">
        <f t="shared" si="2"/>
        <v>N</v>
      </c>
    </row>
    <row r="140" spans="1:17" ht="12.75" customHeight="1" x14ac:dyDescent="0.25">
      <c r="A140" s="5" t="s">
        <v>416</v>
      </c>
      <c r="B140" s="5" t="s">
        <v>17</v>
      </c>
      <c r="C140" s="5" t="s">
        <v>414</v>
      </c>
      <c r="D140" s="5" t="s">
        <v>360</v>
      </c>
      <c r="E140" s="5" t="s">
        <v>418</v>
      </c>
      <c r="F140" s="5" t="s">
        <v>417</v>
      </c>
      <c r="G140" s="5">
        <v>3</v>
      </c>
      <c r="H140" s="15">
        <v>2</v>
      </c>
      <c r="I140" s="4" t="s">
        <v>1875</v>
      </c>
      <c r="J140" s="12">
        <v>5.3999999999999995</v>
      </c>
      <c r="K140" s="5">
        <v>2015</v>
      </c>
      <c r="L140" s="5" t="s">
        <v>416</v>
      </c>
      <c r="M140" s="5" t="str">
        <f t="shared" si="2"/>
        <v>N</v>
      </c>
    </row>
    <row r="141" spans="1:17" ht="12.75" customHeight="1" x14ac:dyDescent="0.25">
      <c r="A141" s="5" t="s">
        <v>421</v>
      </c>
      <c r="B141" s="5" t="s">
        <v>17</v>
      </c>
      <c r="C141" s="5" t="s">
        <v>414</v>
      </c>
      <c r="D141" s="5" t="s">
        <v>360</v>
      </c>
      <c r="E141" s="5" t="s">
        <v>423</v>
      </c>
      <c r="F141" s="5" t="s">
        <v>422</v>
      </c>
      <c r="G141" s="5">
        <v>3</v>
      </c>
      <c r="H141" s="15">
        <v>2</v>
      </c>
      <c r="I141" s="4" t="s">
        <v>1876</v>
      </c>
      <c r="J141" s="12">
        <v>5.5583628094997479</v>
      </c>
      <c r="K141" s="5">
        <v>2015</v>
      </c>
      <c r="L141" s="5" t="s">
        <v>421</v>
      </c>
      <c r="M141" s="5" t="str">
        <f t="shared" si="2"/>
        <v>N</v>
      </c>
    </row>
    <row r="142" spans="1:17" ht="12.75" customHeight="1" x14ac:dyDescent="0.25">
      <c r="A142" s="5" t="s">
        <v>424</v>
      </c>
      <c r="B142" s="5" t="s">
        <v>17</v>
      </c>
      <c r="C142" s="5" t="s">
        <v>414</v>
      </c>
      <c r="D142" s="5" t="s">
        <v>360</v>
      </c>
      <c r="E142" s="5" t="s">
        <v>426</v>
      </c>
      <c r="F142" s="5" t="s">
        <v>425</v>
      </c>
      <c r="G142" s="5">
        <v>3</v>
      </c>
      <c r="H142" s="15">
        <v>2</v>
      </c>
      <c r="I142" s="4" t="s">
        <v>1877</v>
      </c>
      <c r="J142" s="12">
        <v>1.0050251256281406</v>
      </c>
      <c r="K142" s="5">
        <v>2015</v>
      </c>
      <c r="L142" s="5" t="s">
        <v>424</v>
      </c>
      <c r="M142" s="5" t="str">
        <f t="shared" si="2"/>
        <v>Y</v>
      </c>
      <c r="N142" s="5" t="s">
        <v>2678</v>
      </c>
    </row>
    <row r="143" spans="1:17" ht="12.75" customHeight="1" x14ac:dyDescent="0.25">
      <c r="A143" s="5" t="s">
        <v>427</v>
      </c>
      <c r="B143" s="5" t="s">
        <v>17</v>
      </c>
      <c r="C143" s="5" t="s">
        <v>414</v>
      </c>
      <c r="D143" s="5" t="s">
        <v>360</v>
      </c>
      <c r="E143" s="5" t="s">
        <v>429</v>
      </c>
      <c r="F143" s="5" t="s">
        <v>428</v>
      </c>
      <c r="G143" s="5">
        <v>3</v>
      </c>
      <c r="H143" s="15">
        <v>2</v>
      </c>
      <c r="I143" s="4" t="s">
        <v>1878</v>
      </c>
      <c r="J143" s="12">
        <v>4.254413954477771</v>
      </c>
      <c r="K143" s="5">
        <v>2015</v>
      </c>
      <c r="L143" s="5" t="s">
        <v>427</v>
      </c>
      <c r="M143" s="5" t="str">
        <f t="shared" si="2"/>
        <v>N</v>
      </c>
    </row>
    <row r="144" spans="1:17" ht="12.75" customHeight="1" x14ac:dyDescent="0.25">
      <c r="A144" s="5" t="s">
        <v>433</v>
      </c>
      <c r="B144" s="5" t="s">
        <v>17</v>
      </c>
      <c r="C144" s="5" t="s">
        <v>414</v>
      </c>
      <c r="D144" s="5" t="s">
        <v>360</v>
      </c>
      <c r="E144" s="5" t="s">
        <v>435</v>
      </c>
      <c r="F144" s="5" t="s">
        <v>434</v>
      </c>
      <c r="G144" s="5">
        <v>3</v>
      </c>
      <c r="H144" s="15">
        <v>2</v>
      </c>
      <c r="I144" s="4" t="s">
        <v>1880</v>
      </c>
      <c r="J144" s="12">
        <v>1.0204081632653061</v>
      </c>
      <c r="K144" s="5">
        <v>2015</v>
      </c>
      <c r="L144" s="5" t="s">
        <v>433</v>
      </c>
      <c r="M144" s="5" t="str">
        <f t="shared" si="2"/>
        <v>Y</v>
      </c>
      <c r="N144" s="5" t="s">
        <v>2678</v>
      </c>
    </row>
    <row r="145" spans="1:14" ht="12.75" customHeight="1" x14ac:dyDescent="0.25">
      <c r="A145" s="5" t="s">
        <v>436</v>
      </c>
      <c r="B145" s="5" t="s">
        <v>17</v>
      </c>
      <c r="C145" s="5" t="s">
        <v>414</v>
      </c>
      <c r="D145" s="5" t="s">
        <v>360</v>
      </c>
      <c r="E145" s="5" t="s">
        <v>438</v>
      </c>
      <c r="F145" s="5" t="s">
        <v>437</v>
      </c>
      <c r="G145" s="5">
        <v>3</v>
      </c>
      <c r="H145" s="15">
        <v>2</v>
      </c>
      <c r="I145" s="4" t="s">
        <v>1881</v>
      </c>
      <c r="J145" s="12">
        <v>6.9534767383691838</v>
      </c>
      <c r="K145" s="5">
        <v>2015</v>
      </c>
      <c r="L145" s="5" t="s">
        <v>436</v>
      </c>
      <c r="M145" s="5" t="str">
        <f t="shared" si="2"/>
        <v>N</v>
      </c>
    </row>
    <row r="146" spans="1:14" ht="12.75" customHeight="1" x14ac:dyDescent="0.25">
      <c r="A146" s="5" t="s">
        <v>439</v>
      </c>
      <c r="B146" s="5" t="s">
        <v>17</v>
      </c>
      <c r="C146" s="5" t="s">
        <v>414</v>
      </c>
      <c r="D146" s="5" t="s">
        <v>360</v>
      </c>
      <c r="E146" s="5" t="s">
        <v>441</v>
      </c>
      <c r="F146" s="5" t="s">
        <v>440</v>
      </c>
      <c r="G146" s="5">
        <v>3</v>
      </c>
      <c r="H146" s="15">
        <v>2</v>
      </c>
      <c r="I146" s="4" t="s">
        <v>1882</v>
      </c>
      <c r="J146" s="12">
        <v>9.9502487562189064</v>
      </c>
      <c r="K146" s="5">
        <v>2015</v>
      </c>
      <c r="L146" s="5" t="s">
        <v>439</v>
      </c>
      <c r="M146" s="5" t="str">
        <f t="shared" si="2"/>
        <v>N</v>
      </c>
    </row>
    <row r="147" spans="1:14" ht="12.75" customHeight="1" x14ac:dyDescent="0.25">
      <c r="A147" s="5" t="s">
        <v>442</v>
      </c>
      <c r="B147" s="5" t="s">
        <v>17</v>
      </c>
      <c r="C147" s="5" t="s">
        <v>414</v>
      </c>
      <c r="D147" s="5" t="s">
        <v>360</v>
      </c>
      <c r="E147" s="5" t="s">
        <v>444</v>
      </c>
      <c r="F147" s="5" t="s">
        <v>443</v>
      </c>
      <c r="G147" s="5">
        <v>3</v>
      </c>
      <c r="H147" s="15">
        <v>2</v>
      </c>
      <c r="I147" s="4" t="s">
        <v>1883</v>
      </c>
      <c r="J147" s="12">
        <v>3.6963036963036959</v>
      </c>
      <c r="K147" s="5" t="s">
        <v>1569</v>
      </c>
      <c r="L147" s="5" t="s">
        <v>442</v>
      </c>
      <c r="M147" s="5" t="str">
        <f t="shared" si="2"/>
        <v>N</v>
      </c>
    </row>
    <row r="148" spans="1:14" ht="12.75" customHeight="1" x14ac:dyDescent="0.25">
      <c r="A148" s="5" t="s">
        <v>445</v>
      </c>
      <c r="B148" s="5" t="s">
        <v>17</v>
      </c>
      <c r="C148" s="5" t="s">
        <v>414</v>
      </c>
      <c r="D148" s="5" t="s">
        <v>360</v>
      </c>
      <c r="E148" s="5" t="s">
        <v>447</v>
      </c>
      <c r="F148" s="5" t="s">
        <v>446</v>
      </c>
      <c r="G148" s="5">
        <v>3</v>
      </c>
      <c r="H148" s="15">
        <v>2</v>
      </c>
      <c r="I148" s="4" t="s">
        <v>1884</v>
      </c>
      <c r="J148" s="12">
        <v>2.2896963663514183</v>
      </c>
      <c r="K148" s="5">
        <v>2015</v>
      </c>
      <c r="L148" s="5" t="s">
        <v>445</v>
      </c>
      <c r="M148" s="5" t="str">
        <f t="shared" si="2"/>
        <v>Y</v>
      </c>
      <c r="N148" s="5" t="s">
        <v>2678</v>
      </c>
    </row>
    <row r="149" spans="1:14" ht="12.75" customHeight="1" x14ac:dyDescent="0.25">
      <c r="A149" s="5" t="s">
        <v>1160</v>
      </c>
      <c r="B149" s="5" t="s">
        <v>1163</v>
      </c>
      <c r="C149" s="5" t="s">
        <v>1162</v>
      </c>
      <c r="D149" s="5" t="s">
        <v>1038</v>
      </c>
      <c r="E149" s="5" t="s">
        <v>1164</v>
      </c>
      <c r="F149" s="5" t="s">
        <v>1161</v>
      </c>
      <c r="G149" s="5">
        <v>2</v>
      </c>
      <c r="H149" s="15">
        <v>2</v>
      </c>
      <c r="I149" s="4" t="s">
        <v>1885</v>
      </c>
      <c r="J149" s="12">
        <v>8.0321285140562253</v>
      </c>
      <c r="K149" s="5">
        <v>2012</v>
      </c>
      <c r="L149" s="5" t="s">
        <v>1160</v>
      </c>
      <c r="M149" s="5" t="str">
        <f t="shared" si="2"/>
        <v>N</v>
      </c>
    </row>
    <row r="150" spans="1:14" ht="12.75" customHeight="1" x14ac:dyDescent="0.25">
      <c r="A150" s="5" t="s">
        <v>113</v>
      </c>
      <c r="B150" s="5" t="s">
        <v>111</v>
      </c>
      <c r="C150" s="5" t="s">
        <v>110</v>
      </c>
      <c r="D150" s="5" t="s">
        <v>35</v>
      </c>
      <c r="E150" s="5" t="s">
        <v>115</v>
      </c>
      <c r="F150" s="5" t="s">
        <v>114</v>
      </c>
      <c r="G150" s="5">
        <v>4</v>
      </c>
      <c r="H150" s="15">
        <v>1</v>
      </c>
      <c r="I150" s="4"/>
      <c r="J150" s="12">
        <v>15.784215784215782</v>
      </c>
      <c r="K150" s="5" t="s">
        <v>1569</v>
      </c>
      <c r="L150" s="5" t="s">
        <v>113</v>
      </c>
      <c r="M150" s="5" t="str">
        <f t="shared" si="2"/>
        <v>N</v>
      </c>
    </row>
    <row r="151" spans="1:14" ht="12.75" customHeight="1" x14ac:dyDescent="0.25">
      <c r="A151" s="5" t="s">
        <v>116</v>
      </c>
      <c r="B151" s="5" t="s">
        <v>111</v>
      </c>
      <c r="C151" s="5" t="s">
        <v>110</v>
      </c>
      <c r="D151" s="5" t="s">
        <v>35</v>
      </c>
      <c r="E151" s="5" t="s">
        <v>118</v>
      </c>
      <c r="F151" s="5" t="s">
        <v>117</v>
      </c>
      <c r="G151" s="5">
        <v>4</v>
      </c>
      <c r="H151" s="15">
        <v>1</v>
      </c>
      <c r="I151" s="4"/>
      <c r="J151" s="12">
        <v>17.617617617617618</v>
      </c>
      <c r="K151" s="5" t="s">
        <v>1569</v>
      </c>
      <c r="L151" s="5" t="s">
        <v>116</v>
      </c>
      <c r="M151" s="5" t="str">
        <f t="shared" si="2"/>
        <v>N</v>
      </c>
    </row>
    <row r="152" spans="1:14" ht="12.75" customHeight="1" x14ac:dyDescent="0.25">
      <c r="A152" s="5" t="s">
        <v>119</v>
      </c>
      <c r="B152" s="5" t="s">
        <v>122</v>
      </c>
      <c r="C152" s="5" t="s">
        <v>121</v>
      </c>
      <c r="D152" s="5" t="s">
        <v>35</v>
      </c>
      <c r="E152" s="5" t="s">
        <v>123</v>
      </c>
      <c r="F152" s="5" t="s">
        <v>120</v>
      </c>
      <c r="G152" s="5">
        <v>2</v>
      </c>
      <c r="H152" s="15">
        <v>1</v>
      </c>
      <c r="I152" s="4" t="s">
        <v>3162</v>
      </c>
      <c r="J152" s="12">
        <v>16.7</v>
      </c>
      <c r="K152" s="5">
        <v>2015</v>
      </c>
      <c r="L152" s="5" t="s">
        <v>119</v>
      </c>
      <c r="M152" s="5" t="str">
        <f t="shared" si="2"/>
        <v>N</v>
      </c>
    </row>
    <row r="153" spans="1:14" ht="12.75" customHeight="1" x14ac:dyDescent="0.25">
      <c r="A153" s="5" t="s">
        <v>127</v>
      </c>
      <c r="B153" s="5" t="s">
        <v>130</v>
      </c>
      <c r="C153" s="5" t="s">
        <v>129</v>
      </c>
      <c r="D153" s="5" t="s">
        <v>35</v>
      </c>
      <c r="E153" s="5" t="s">
        <v>131</v>
      </c>
      <c r="F153" s="5" t="s">
        <v>3298</v>
      </c>
      <c r="G153" s="5">
        <v>2</v>
      </c>
      <c r="H153" s="15">
        <v>1</v>
      </c>
      <c r="I153" s="4" t="s">
        <v>3297</v>
      </c>
      <c r="J153" s="12">
        <v>8</v>
      </c>
      <c r="K153" s="5">
        <v>2015</v>
      </c>
      <c r="L153" s="5" t="s">
        <v>127</v>
      </c>
      <c r="M153" s="5" t="str">
        <f t="shared" si="2"/>
        <v>N</v>
      </c>
    </row>
    <row r="154" spans="1:14" ht="12.75" customHeight="1" x14ac:dyDescent="0.25">
      <c r="A154" s="5" t="s">
        <v>132</v>
      </c>
      <c r="B154" s="5" t="s">
        <v>130</v>
      </c>
      <c r="C154" s="5" t="s">
        <v>129</v>
      </c>
      <c r="D154" s="5" t="s">
        <v>35</v>
      </c>
      <c r="E154" s="5" t="s">
        <v>134</v>
      </c>
      <c r="F154" s="5" t="s">
        <v>3300</v>
      </c>
      <c r="G154" s="5">
        <v>2</v>
      </c>
      <c r="H154" s="15">
        <v>1</v>
      </c>
      <c r="I154" s="4" t="s">
        <v>3297</v>
      </c>
      <c r="J154" s="12">
        <v>1.600480144043213</v>
      </c>
      <c r="K154" s="5" t="s">
        <v>1569</v>
      </c>
      <c r="L154" s="5" t="s">
        <v>132</v>
      </c>
      <c r="M154" s="5" t="str">
        <f t="shared" si="2"/>
        <v>Y</v>
      </c>
      <c r="N154" s="5" t="s">
        <v>2703</v>
      </c>
    </row>
    <row r="155" spans="1:14" ht="12.75" customHeight="1" x14ac:dyDescent="0.25">
      <c r="A155" s="5" t="s">
        <v>140</v>
      </c>
      <c r="B155" s="5" t="s">
        <v>138</v>
      </c>
      <c r="C155" s="5" t="s">
        <v>137</v>
      </c>
      <c r="D155" s="5" t="s">
        <v>35</v>
      </c>
      <c r="E155" s="5" t="s">
        <v>142</v>
      </c>
      <c r="F155" s="5" t="s">
        <v>141</v>
      </c>
      <c r="G155" s="5">
        <v>3</v>
      </c>
      <c r="H155" s="15">
        <v>2</v>
      </c>
      <c r="I155" s="4" t="s">
        <v>1890</v>
      </c>
      <c r="J155" s="12">
        <v>13.900000000000002</v>
      </c>
      <c r="K155" s="5">
        <v>2015</v>
      </c>
      <c r="L155" s="5" t="s">
        <v>140</v>
      </c>
      <c r="M155" s="5" t="str">
        <f t="shared" si="2"/>
        <v>N</v>
      </c>
    </row>
    <row r="156" spans="1:14" ht="12.75" customHeight="1" x14ac:dyDescent="0.25">
      <c r="A156" s="5" t="s">
        <v>1170</v>
      </c>
      <c r="B156" s="5" t="s">
        <v>1173</v>
      </c>
      <c r="C156" s="5" t="s">
        <v>1172</v>
      </c>
      <c r="D156" s="5" t="s">
        <v>1038</v>
      </c>
      <c r="E156" s="5" t="s">
        <v>1174</v>
      </c>
      <c r="F156" s="5" t="s">
        <v>1171</v>
      </c>
      <c r="G156" s="5">
        <v>1</v>
      </c>
      <c r="H156" s="15">
        <v>1</v>
      </c>
      <c r="I156" s="4" t="s">
        <v>3163</v>
      </c>
      <c r="J156" s="12">
        <v>17</v>
      </c>
      <c r="K156" s="5">
        <v>2013</v>
      </c>
      <c r="L156" s="5" t="s">
        <v>1170</v>
      </c>
      <c r="M156" s="5" t="str">
        <f t="shared" si="2"/>
        <v>N</v>
      </c>
    </row>
    <row r="157" spans="1:14" ht="12.75" customHeight="1" x14ac:dyDescent="0.25">
      <c r="A157" s="5" t="s">
        <v>1175</v>
      </c>
      <c r="B157" s="5" t="s">
        <v>1173</v>
      </c>
      <c r="C157" s="5" t="s">
        <v>1172</v>
      </c>
      <c r="D157" s="5" t="s">
        <v>1038</v>
      </c>
      <c r="E157" s="5" t="s">
        <v>1177</v>
      </c>
      <c r="F157" s="5" t="s">
        <v>1176</v>
      </c>
      <c r="G157" s="5">
        <v>2</v>
      </c>
      <c r="H157" s="15">
        <v>1</v>
      </c>
      <c r="I157" s="4"/>
      <c r="J157" s="12">
        <v>12.000000000000002</v>
      </c>
      <c r="K157" s="5">
        <v>2011</v>
      </c>
      <c r="L157" s="5" t="s">
        <v>1175</v>
      </c>
      <c r="M157" s="5" t="str">
        <f t="shared" si="2"/>
        <v>N</v>
      </c>
    </row>
    <row r="158" spans="1:14" ht="12.75" customHeight="1" x14ac:dyDescent="0.25">
      <c r="A158" s="5" t="s">
        <v>1178</v>
      </c>
      <c r="B158" s="5" t="s">
        <v>1173</v>
      </c>
      <c r="C158" s="5" t="s">
        <v>1172</v>
      </c>
      <c r="D158" s="5" t="s">
        <v>1038</v>
      </c>
      <c r="E158" s="5" t="s">
        <v>1180</v>
      </c>
      <c r="F158" s="5" t="s">
        <v>1179</v>
      </c>
      <c r="G158" s="5">
        <v>2</v>
      </c>
      <c r="H158" s="15">
        <v>2</v>
      </c>
      <c r="I158" s="4" t="s">
        <v>1891</v>
      </c>
      <c r="J158" s="12">
        <v>11.811811811811811</v>
      </c>
      <c r="K158" s="5">
        <v>2014</v>
      </c>
      <c r="L158" s="5" t="s">
        <v>1178</v>
      </c>
      <c r="M158" s="5" t="str">
        <f t="shared" si="2"/>
        <v>N</v>
      </c>
    </row>
    <row r="159" spans="1:14" ht="12.75" customHeight="1" x14ac:dyDescent="0.25">
      <c r="A159" s="5" t="s">
        <v>457</v>
      </c>
      <c r="B159" s="5" t="s">
        <v>460</v>
      </c>
      <c r="C159" s="5" t="s">
        <v>459</v>
      </c>
      <c r="D159" s="5" t="s">
        <v>360</v>
      </c>
      <c r="E159" s="5" t="s">
        <v>461</v>
      </c>
      <c r="F159" s="5" t="s">
        <v>458</v>
      </c>
      <c r="G159" s="5">
        <v>2</v>
      </c>
      <c r="H159" s="15">
        <v>1</v>
      </c>
      <c r="I159" s="4" t="s">
        <v>3164</v>
      </c>
      <c r="J159" s="12">
        <v>15.4</v>
      </c>
      <c r="K159" s="5">
        <v>2015</v>
      </c>
      <c r="L159" s="5" t="s">
        <v>457</v>
      </c>
      <c r="M159" s="5" t="str">
        <f t="shared" si="2"/>
        <v>N</v>
      </c>
    </row>
    <row r="160" spans="1:14" ht="12.75" customHeight="1" x14ac:dyDescent="0.25">
      <c r="A160" s="5" t="s">
        <v>699</v>
      </c>
      <c r="B160" s="5" t="s">
        <v>702</v>
      </c>
      <c r="C160" s="5" t="s">
        <v>701</v>
      </c>
      <c r="D160" s="5" t="s">
        <v>620</v>
      </c>
      <c r="E160" s="5" t="s">
        <v>703</v>
      </c>
      <c r="F160" s="5" t="s">
        <v>700</v>
      </c>
      <c r="G160" s="5">
        <v>2</v>
      </c>
      <c r="H160" s="15">
        <v>1</v>
      </c>
      <c r="I160" s="4"/>
      <c r="J160" s="12">
        <v>8.1632653061224492</v>
      </c>
      <c r="K160" s="5">
        <v>2015</v>
      </c>
      <c r="L160" s="5" t="s">
        <v>699</v>
      </c>
      <c r="M160" s="5" t="str">
        <f t="shared" si="2"/>
        <v>N</v>
      </c>
    </row>
    <row r="161" spans="1:14" ht="12.75" customHeight="1" x14ac:dyDescent="0.25">
      <c r="A161" s="5" t="s">
        <v>704</v>
      </c>
      <c r="B161" s="5" t="s">
        <v>702</v>
      </c>
      <c r="C161" s="5" t="s">
        <v>701</v>
      </c>
      <c r="D161" s="5" t="s">
        <v>620</v>
      </c>
      <c r="E161" s="5" t="s">
        <v>706</v>
      </c>
      <c r="F161" s="5" t="s">
        <v>705</v>
      </c>
      <c r="G161" s="5">
        <v>2</v>
      </c>
      <c r="H161" s="15">
        <v>1</v>
      </c>
      <c r="I161" s="4"/>
      <c r="J161" s="12">
        <v>11.261126112611262</v>
      </c>
      <c r="K161" s="5">
        <v>2016</v>
      </c>
      <c r="L161" s="5" t="s">
        <v>704</v>
      </c>
      <c r="M161" s="5" t="str">
        <f t="shared" si="2"/>
        <v>N</v>
      </c>
    </row>
    <row r="162" spans="1:14" ht="12.75" customHeight="1" x14ac:dyDescent="0.25">
      <c r="A162" s="5" t="s">
        <v>143</v>
      </c>
      <c r="B162" s="5" t="s">
        <v>146</v>
      </c>
      <c r="C162" s="5" t="s">
        <v>145</v>
      </c>
      <c r="D162" s="5" t="s">
        <v>35</v>
      </c>
      <c r="E162" s="5" t="s">
        <v>147</v>
      </c>
      <c r="F162" s="5" t="s">
        <v>144</v>
      </c>
      <c r="G162" s="5">
        <v>2</v>
      </c>
      <c r="H162" s="15">
        <v>1</v>
      </c>
      <c r="I162" s="4"/>
      <c r="J162" s="12">
        <v>15.427713856928463</v>
      </c>
      <c r="K162" s="5" t="s">
        <v>1569</v>
      </c>
      <c r="L162" s="5" t="s">
        <v>143</v>
      </c>
      <c r="M162" s="5" t="str">
        <f t="shared" si="2"/>
        <v>N</v>
      </c>
    </row>
    <row r="163" spans="1:14" ht="12.75" customHeight="1" x14ac:dyDescent="0.25">
      <c r="A163" s="5" t="s">
        <v>148</v>
      </c>
      <c r="B163" s="5" t="s">
        <v>146</v>
      </c>
      <c r="C163" s="5" t="s">
        <v>145</v>
      </c>
      <c r="D163" s="5" t="s">
        <v>35</v>
      </c>
      <c r="E163" s="5" t="s">
        <v>150</v>
      </c>
      <c r="F163" s="5" t="s">
        <v>149</v>
      </c>
      <c r="G163" s="5">
        <v>2</v>
      </c>
      <c r="H163" s="15">
        <v>1</v>
      </c>
      <c r="I163" s="4"/>
      <c r="J163" s="12">
        <v>21.157684630738522</v>
      </c>
      <c r="K163" s="5">
        <v>2014</v>
      </c>
      <c r="L163" s="5" t="s">
        <v>148</v>
      </c>
      <c r="M163" s="5" t="str">
        <f t="shared" si="2"/>
        <v>N</v>
      </c>
    </row>
    <row r="164" spans="1:14" ht="12.75" customHeight="1" x14ac:dyDescent="0.25">
      <c r="A164" s="5" t="s">
        <v>707</v>
      </c>
      <c r="B164" s="5" t="s">
        <v>23</v>
      </c>
      <c r="C164" s="5" t="s">
        <v>708</v>
      </c>
      <c r="D164" s="5" t="s">
        <v>620</v>
      </c>
      <c r="E164" s="5" t="s">
        <v>709</v>
      </c>
      <c r="F164" s="5" t="s">
        <v>3165</v>
      </c>
      <c r="G164" s="5">
        <v>2</v>
      </c>
      <c r="H164" s="15">
        <v>2</v>
      </c>
      <c r="I164" s="4" t="s">
        <v>3166</v>
      </c>
      <c r="J164" s="12">
        <v>0</v>
      </c>
      <c r="K164" s="5">
        <v>2016</v>
      </c>
      <c r="L164" s="5" t="s">
        <v>707</v>
      </c>
      <c r="M164" s="5" t="str">
        <f t="shared" si="2"/>
        <v>Y</v>
      </c>
      <c r="N164" s="5" t="s">
        <v>2703</v>
      </c>
    </row>
    <row r="165" spans="1:14" ht="12.75" customHeight="1" x14ac:dyDescent="0.25">
      <c r="A165" s="5" t="s">
        <v>712</v>
      </c>
      <c r="B165" s="5" t="s">
        <v>23</v>
      </c>
      <c r="C165" s="5" t="s">
        <v>708</v>
      </c>
      <c r="D165" s="5" t="s">
        <v>620</v>
      </c>
      <c r="E165" s="5" t="s">
        <v>714</v>
      </c>
      <c r="F165" s="5" t="s">
        <v>713</v>
      </c>
      <c r="G165" s="5">
        <v>3</v>
      </c>
      <c r="H165" s="15">
        <v>2</v>
      </c>
      <c r="I165" s="4" t="s">
        <v>1892</v>
      </c>
      <c r="J165" s="12">
        <v>12</v>
      </c>
      <c r="K165" s="5">
        <v>2016</v>
      </c>
      <c r="L165" s="5" t="s">
        <v>712</v>
      </c>
      <c r="M165" s="5" t="str">
        <f t="shared" si="2"/>
        <v>N</v>
      </c>
    </row>
    <row r="166" spans="1:14" ht="12.75" customHeight="1" x14ac:dyDescent="0.25">
      <c r="A166" s="5" t="s">
        <v>715</v>
      </c>
      <c r="B166" s="5" t="s">
        <v>23</v>
      </c>
      <c r="C166" s="5" t="s">
        <v>708</v>
      </c>
      <c r="D166" s="5" t="s">
        <v>620</v>
      </c>
      <c r="E166" s="5" t="s">
        <v>1577</v>
      </c>
      <c r="F166" s="5" t="s">
        <v>716</v>
      </c>
      <c r="G166" s="5">
        <v>3</v>
      </c>
      <c r="H166" s="15">
        <v>3</v>
      </c>
      <c r="I166" s="4" t="s">
        <v>1893</v>
      </c>
      <c r="J166" s="12">
        <v>8.6048370977413544</v>
      </c>
      <c r="K166" s="5">
        <v>2016</v>
      </c>
      <c r="L166" s="5" t="s">
        <v>715</v>
      </c>
      <c r="M166" s="5" t="str">
        <f t="shared" si="2"/>
        <v>N</v>
      </c>
    </row>
    <row r="167" spans="1:14" ht="12.75" customHeight="1" x14ac:dyDescent="0.25">
      <c r="A167" s="5" t="s">
        <v>717</v>
      </c>
      <c r="B167" s="5" t="s">
        <v>23</v>
      </c>
      <c r="C167" s="5" t="s">
        <v>708</v>
      </c>
      <c r="D167" s="5" t="s">
        <v>620</v>
      </c>
      <c r="E167" s="5" t="s">
        <v>719</v>
      </c>
      <c r="F167" s="5" t="s">
        <v>718</v>
      </c>
      <c r="G167" s="5">
        <v>2</v>
      </c>
      <c r="H167" s="15">
        <v>2</v>
      </c>
      <c r="I167" s="4" t="s">
        <v>1894</v>
      </c>
      <c r="J167" s="12">
        <v>7.0498698177448427</v>
      </c>
      <c r="K167" s="5">
        <v>2016</v>
      </c>
      <c r="L167" s="5" t="s">
        <v>717</v>
      </c>
      <c r="M167" s="5" t="str">
        <f t="shared" si="2"/>
        <v>N</v>
      </c>
    </row>
    <row r="168" spans="1:14" ht="12.75" customHeight="1" x14ac:dyDescent="0.25">
      <c r="A168" s="5" t="s">
        <v>720</v>
      </c>
      <c r="B168" s="5" t="s">
        <v>23</v>
      </c>
      <c r="C168" s="5" t="s">
        <v>708</v>
      </c>
      <c r="D168" s="5" t="s">
        <v>620</v>
      </c>
      <c r="E168" s="5" t="s">
        <v>722</v>
      </c>
      <c r="F168" s="5" t="s">
        <v>721</v>
      </c>
      <c r="G168" s="5">
        <v>3</v>
      </c>
      <c r="H168" s="15">
        <v>2</v>
      </c>
      <c r="I168" s="4" t="s">
        <v>1895</v>
      </c>
      <c r="J168" s="12">
        <v>10</v>
      </c>
      <c r="K168" s="5">
        <v>2016</v>
      </c>
      <c r="L168" s="5" t="s">
        <v>720</v>
      </c>
      <c r="M168" s="5" t="str">
        <f t="shared" si="2"/>
        <v>N</v>
      </c>
    </row>
    <row r="169" spans="1:14" ht="12.75" customHeight="1" x14ac:dyDescent="0.25">
      <c r="A169" s="5" t="s">
        <v>726</v>
      </c>
      <c r="B169" s="5" t="s">
        <v>23</v>
      </c>
      <c r="C169" s="5" t="s">
        <v>708</v>
      </c>
      <c r="D169" s="5" t="s">
        <v>620</v>
      </c>
      <c r="E169" s="5" t="s">
        <v>728</v>
      </c>
      <c r="F169" s="5" t="s">
        <v>727</v>
      </c>
      <c r="G169" s="5">
        <v>3</v>
      </c>
      <c r="H169" s="15">
        <v>1</v>
      </c>
      <c r="I169" s="4" t="s">
        <v>1897</v>
      </c>
      <c r="J169" s="12">
        <v>5</v>
      </c>
      <c r="K169" s="5">
        <v>2016</v>
      </c>
      <c r="L169" s="5" t="s">
        <v>726</v>
      </c>
      <c r="M169" s="5" t="str">
        <f t="shared" si="2"/>
        <v>N</v>
      </c>
    </row>
    <row r="170" spans="1:14" ht="12.75" customHeight="1" x14ac:dyDescent="0.25">
      <c r="A170" s="5" t="s">
        <v>732</v>
      </c>
      <c r="B170" s="5" t="s">
        <v>23</v>
      </c>
      <c r="C170" s="5" t="s">
        <v>708</v>
      </c>
      <c r="D170" s="5" t="s">
        <v>620</v>
      </c>
      <c r="E170" s="5" t="s">
        <v>734</v>
      </c>
      <c r="F170" s="5" t="s">
        <v>733</v>
      </c>
      <c r="G170" s="5">
        <v>3</v>
      </c>
      <c r="H170" s="15">
        <v>1</v>
      </c>
      <c r="I170" s="4"/>
      <c r="J170" s="12">
        <v>0</v>
      </c>
      <c r="K170" s="5">
        <v>2016</v>
      </c>
      <c r="L170" s="5" t="s">
        <v>732</v>
      </c>
      <c r="M170" s="5" t="str">
        <f t="shared" si="2"/>
        <v>Y</v>
      </c>
      <c r="N170" s="5" t="s">
        <v>2703</v>
      </c>
    </row>
    <row r="171" spans="1:14" ht="12.75" customHeight="1" x14ac:dyDescent="0.25">
      <c r="A171" s="5" t="s">
        <v>735</v>
      </c>
      <c r="B171" s="5" t="s">
        <v>23</v>
      </c>
      <c r="C171" s="5" t="s">
        <v>708</v>
      </c>
      <c r="D171" s="5" t="s">
        <v>620</v>
      </c>
      <c r="E171" s="5" t="s">
        <v>737</v>
      </c>
      <c r="F171" s="5" t="s">
        <v>736</v>
      </c>
      <c r="G171" s="5">
        <v>3</v>
      </c>
      <c r="H171" s="15">
        <v>1</v>
      </c>
      <c r="I171" s="4"/>
      <c r="J171" s="12">
        <v>2.2533800701051576</v>
      </c>
      <c r="K171" s="5">
        <v>2016</v>
      </c>
      <c r="L171" s="5" t="s">
        <v>735</v>
      </c>
      <c r="M171" s="5" t="str">
        <f t="shared" si="2"/>
        <v>Y</v>
      </c>
      <c r="N171" s="5" t="s">
        <v>2678</v>
      </c>
    </row>
    <row r="172" spans="1:14" ht="12.75" customHeight="1" x14ac:dyDescent="0.25">
      <c r="A172" s="5" t="s">
        <v>738</v>
      </c>
      <c r="B172" s="5" t="s">
        <v>23</v>
      </c>
      <c r="C172" s="5" t="s">
        <v>708</v>
      </c>
      <c r="D172" s="5" t="s">
        <v>620</v>
      </c>
      <c r="E172" s="5" t="s">
        <v>740</v>
      </c>
      <c r="F172" s="5" t="s">
        <v>739</v>
      </c>
      <c r="G172" s="5">
        <v>3</v>
      </c>
      <c r="H172" s="15">
        <v>2</v>
      </c>
      <c r="I172" s="4" t="s">
        <v>1898</v>
      </c>
      <c r="J172" s="12">
        <v>12</v>
      </c>
      <c r="K172" s="5">
        <v>2016</v>
      </c>
      <c r="L172" s="5" t="s">
        <v>738</v>
      </c>
      <c r="M172" s="5" t="str">
        <f t="shared" si="2"/>
        <v>N</v>
      </c>
    </row>
    <row r="173" spans="1:14" ht="12.75" customHeight="1" x14ac:dyDescent="0.25">
      <c r="A173" s="5" t="s">
        <v>741</v>
      </c>
      <c r="B173" s="5" t="s">
        <v>23</v>
      </c>
      <c r="C173" s="5" t="s">
        <v>708</v>
      </c>
      <c r="D173" s="5" t="s">
        <v>620</v>
      </c>
      <c r="E173" s="5" t="s">
        <v>743</v>
      </c>
      <c r="F173" s="5" t="s">
        <v>742</v>
      </c>
      <c r="G173" s="5">
        <v>3</v>
      </c>
      <c r="H173" s="15">
        <v>1</v>
      </c>
      <c r="I173" s="4"/>
      <c r="J173" s="12">
        <v>3.5000000000000004</v>
      </c>
      <c r="K173" s="5">
        <v>2016</v>
      </c>
      <c r="L173" s="5" t="s">
        <v>741</v>
      </c>
      <c r="M173" s="5" t="str">
        <f t="shared" si="2"/>
        <v>N</v>
      </c>
    </row>
    <row r="174" spans="1:14" ht="12.75" customHeight="1" x14ac:dyDescent="0.25">
      <c r="A174" s="5" t="s">
        <v>744</v>
      </c>
      <c r="B174" s="5" t="s">
        <v>23</v>
      </c>
      <c r="C174" s="5" t="s">
        <v>708</v>
      </c>
      <c r="D174" s="5" t="s">
        <v>620</v>
      </c>
      <c r="E174" s="5" t="s">
        <v>746</v>
      </c>
      <c r="F174" s="5" t="s">
        <v>745</v>
      </c>
      <c r="G174" s="5">
        <v>3</v>
      </c>
      <c r="H174" s="15">
        <v>1</v>
      </c>
      <c r="I174" s="4"/>
      <c r="J174" s="12">
        <v>16.0481444332999</v>
      </c>
      <c r="K174" s="5">
        <v>2016</v>
      </c>
      <c r="L174" s="5" t="s">
        <v>744</v>
      </c>
      <c r="M174" s="5" t="str">
        <f t="shared" si="2"/>
        <v>N</v>
      </c>
    </row>
    <row r="175" spans="1:14" ht="12.75" customHeight="1" x14ac:dyDescent="0.25">
      <c r="A175" s="5" t="s">
        <v>750</v>
      </c>
      <c r="B175" s="5" t="s">
        <v>23</v>
      </c>
      <c r="C175" s="5" t="s">
        <v>708</v>
      </c>
      <c r="D175" s="5" t="s">
        <v>620</v>
      </c>
      <c r="E175" s="5" t="s">
        <v>752</v>
      </c>
      <c r="F175" s="5" t="s">
        <v>751</v>
      </c>
      <c r="G175" s="5">
        <v>3</v>
      </c>
      <c r="H175" s="15">
        <v>1</v>
      </c>
      <c r="I175" s="4"/>
      <c r="J175" s="12">
        <v>0</v>
      </c>
      <c r="K175" s="5">
        <v>2016</v>
      </c>
      <c r="L175" s="5" t="s">
        <v>750</v>
      </c>
      <c r="M175" s="5" t="str">
        <f t="shared" si="2"/>
        <v>Y</v>
      </c>
      <c r="N175" s="5" t="s">
        <v>2703</v>
      </c>
    </row>
    <row r="176" spans="1:14" ht="12.75" customHeight="1" x14ac:dyDescent="0.25">
      <c r="A176" s="5" t="s">
        <v>758</v>
      </c>
      <c r="B176" s="5" t="s">
        <v>23</v>
      </c>
      <c r="C176" s="5" t="s">
        <v>708</v>
      </c>
      <c r="D176" s="5" t="s">
        <v>620</v>
      </c>
      <c r="E176" s="5" t="s">
        <v>760</v>
      </c>
      <c r="F176" s="5" t="s">
        <v>759</v>
      </c>
      <c r="G176" s="5">
        <v>3</v>
      </c>
      <c r="H176" s="15">
        <v>2</v>
      </c>
      <c r="I176" s="4" t="s">
        <v>1901</v>
      </c>
      <c r="J176" s="12">
        <v>9.1199999999999974</v>
      </c>
      <c r="K176" s="5">
        <v>2016</v>
      </c>
      <c r="L176" s="5" t="s">
        <v>758</v>
      </c>
      <c r="M176" s="5" t="str">
        <f t="shared" si="2"/>
        <v>N</v>
      </c>
    </row>
    <row r="177" spans="1:14" ht="12.75" customHeight="1" x14ac:dyDescent="0.25">
      <c r="A177" s="5" t="s">
        <v>764</v>
      </c>
      <c r="B177" s="5" t="s">
        <v>23</v>
      </c>
      <c r="C177" s="5" t="s">
        <v>708</v>
      </c>
      <c r="D177" s="5" t="s">
        <v>620</v>
      </c>
      <c r="E177" s="5" t="s">
        <v>766</v>
      </c>
      <c r="F177" s="5" t="s">
        <v>765</v>
      </c>
      <c r="G177" s="5">
        <v>3</v>
      </c>
      <c r="H177" s="15">
        <v>1</v>
      </c>
      <c r="I177" s="4"/>
      <c r="J177" s="12">
        <v>2.11</v>
      </c>
      <c r="K177" s="5">
        <v>2016</v>
      </c>
      <c r="L177" s="5" t="s">
        <v>764</v>
      </c>
      <c r="M177" s="5" t="str">
        <f t="shared" si="2"/>
        <v>Y</v>
      </c>
      <c r="N177" s="5" t="s">
        <v>2678</v>
      </c>
    </row>
    <row r="178" spans="1:14" ht="12.75" customHeight="1" x14ac:dyDescent="0.25">
      <c r="A178" s="5" t="s">
        <v>767</v>
      </c>
      <c r="B178" s="5" t="s">
        <v>23</v>
      </c>
      <c r="C178" s="5" t="s">
        <v>708</v>
      </c>
      <c r="D178" s="5" t="s">
        <v>620</v>
      </c>
      <c r="E178" s="5" t="s">
        <v>769</v>
      </c>
      <c r="F178" s="5" t="s">
        <v>768</v>
      </c>
      <c r="G178" s="5">
        <v>3</v>
      </c>
      <c r="H178" s="15">
        <v>2</v>
      </c>
      <c r="I178" s="4" t="s">
        <v>1900</v>
      </c>
      <c r="J178" s="12">
        <v>16.079999999999998</v>
      </c>
      <c r="K178" s="5">
        <v>2016</v>
      </c>
      <c r="L178" s="5" t="s">
        <v>767</v>
      </c>
      <c r="M178" s="5" t="str">
        <f t="shared" si="2"/>
        <v>N</v>
      </c>
    </row>
    <row r="179" spans="1:14" ht="12.75" customHeight="1" x14ac:dyDescent="0.25">
      <c r="A179" s="5" t="s">
        <v>782</v>
      </c>
      <c r="B179" s="5" t="s">
        <v>23</v>
      </c>
      <c r="C179" s="5" t="s">
        <v>708</v>
      </c>
      <c r="D179" s="5" t="s">
        <v>620</v>
      </c>
      <c r="E179" s="5" t="s">
        <v>784</v>
      </c>
      <c r="F179" s="5" t="s">
        <v>783</v>
      </c>
      <c r="G179" s="5">
        <v>3</v>
      </c>
      <c r="H179" s="15">
        <v>1</v>
      </c>
      <c r="I179" s="4" t="s">
        <v>1905</v>
      </c>
      <c r="J179" s="12">
        <v>1</v>
      </c>
      <c r="K179" s="5">
        <v>2016</v>
      </c>
      <c r="L179" s="5" t="s">
        <v>782</v>
      </c>
      <c r="M179" s="5" t="str">
        <f t="shared" si="2"/>
        <v>Y</v>
      </c>
      <c r="N179" s="5" t="s">
        <v>2703</v>
      </c>
    </row>
    <row r="180" spans="1:14" ht="12.75" customHeight="1" x14ac:dyDescent="0.25">
      <c r="A180" s="5" t="s">
        <v>785</v>
      </c>
      <c r="B180" s="5" t="s">
        <v>23</v>
      </c>
      <c r="C180" s="5" t="s">
        <v>708</v>
      </c>
      <c r="D180" s="5" t="s">
        <v>620</v>
      </c>
      <c r="E180" s="5" t="s">
        <v>787</v>
      </c>
      <c r="F180" s="5" t="s">
        <v>786</v>
      </c>
      <c r="G180" s="5">
        <v>3</v>
      </c>
      <c r="H180" s="15">
        <v>2</v>
      </c>
      <c r="I180" s="4" t="s">
        <v>1906</v>
      </c>
      <c r="J180" s="12">
        <v>0</v>
      </c>
      <c r="K180" s="5">
        <v>2016</v>
      </c>
      <c r="L180" s="5" t="s">
        <v>785</v>
      </c>
      <c r="M180" s="5" t="str">
        <f t="shared" si="2"/>
        <v>Y</v>
      </c>
      <c r="N180" s="5" t="s">
        <v>2703</v>
      </c>
    </row>
    <row r="181" spans="1:14" ht="12.75" customHeight="1" x14ac:dyDescent="0.25">
      <c r="A181" s="5" t="s">
        <v>788</v>
      </c>
      <c r="B181" s="5" t="s">
        <v>23</v>
      </c>
      <c r="C181" s="5" t="s">
        <v>708</v>
      </c>
      <c r="D181" s="5" t="s">
        <v>620</v>
      </c>
      <c r="E181" s="5" t="s">
        <v>1578</v>
      </c>
      <c r="F181" s="5" t="s">
        <v>789</v>
      </c>
      <c r="G181" s="5">
        <v>3</v>
      </c>
      <c r="H181" s="15">
        <v>2</v>
      </c>
      <c r="I181" s="4" t="s">
        <v>1900</v>
      </c>
      <c r="J181" s="12">
        <v>11.253376012803841</v>
      </c>
      <c r="K181" s="5">
        <v>2016</v>
      </c>
      <c r="L181" s="5" t="s">
        <v>788</v>
      </c>
      <c r="M181" s="5" t="str">
        <f t="shared" si="2"/>
        <v>N</v>
      </c>
    </row>
    <row r="182" spans="1:14" ht="12.75" customHeight="1" x14ac:dyDescent="0.25">
      <c r="A182" s="5" t="s">
        <v>790</v>
      </c>
      <c r="B182" s="5" t="s">
        <v>23</v>
      </c>
      <c r="C182" s="5" t="s">
        <v>708</v>
      </c>
      <c r="D182" s="5" t="s">
        <v>620</v>
      </c>
      <c r="E182" s="5" t="s">
        <v>792</v>
      </c>
      <c r="F182" s="5" t="s">
        <v>791</v>
      </c>
      <c r="G182" s="5">
        <v>3</v>
      </c>
      <c r="H182" s="15">
        <v>1</v>
      </c>
      <c r="I182" s="4"/>
      <c r="J182" s="12">
        <v>13</v>
      </c>
      <c r="K182" s="5">
        <v>2016</v>
      </c>
      <c r="L182" s="5" t="s">
        <v>790</v>
      </c>
      <c r="M182" s="5" t="str">
        <f t="shared" si="2"/>
        <v>N</v>
      </c>
    </row>
    <row r="183" spans="1:14" ht="12.75" customHeight="1" x14ac:dyDescent="0.25">
      <c r="A183" s="5" t="s">
        <v>793</v>
      </c>
      <c r="B183" s="5" t="s">
        <v>23</v>
      </c>
      <c r="C183" s="5" t="s">
        <v>708</v>
      </c>
      <c r="D183" s="5" t="s">
        <v>620</v>
      </c>
      <c r="E183" s="5" t="s">
        <v>795</v>
      </c>
      <c r="F183" s="5" t="s">
        <v>794</v>
      </c>
      <c r="G183" s="5">
        <v>3</v>
      </c>
      <c r="H183" s="15">
        <v>2</v>
      </c>
      <c r="I183" s="4" t="s">
        <v>1901</v>
      </c>
      <c r="J183" s="12">
        <v>0</v>
      </c>
      <c r="K183" s="5">
        <v>2016</v>
      </c>
      <c r="L183" s="5" t="s">
        <v>793</v>
      </c>
      <c r="M183" s="5" t="str">
        <f t="shared" si="2"/>
        <v>Y</v>
      </c>
      <c r="N183" s="5" t="s">
        <v>2703</v>
      </c>
    </row>
    <row r="184" spans="1:14" ht="12.75" customHeight="1" x14ac:dyDescent="0.25">
      <c r="A184" s="5" t="s">
        <v>796</v>
      </c>
      <c r="B184" s="5" t="s">
        <v>23</v>
      </c>
      <c r="C184" s="5" t="s">
        <v>708</v>
      </c>
      <c r="D184" s="5" t="s">
        <v>620</v>
      </c>
      <c r="E184" s="5" t="s">
        <v>798</v>
      </c>
      <c r="F184" s="5" t="s">
        <v>797</v>
      </c>
      <c r="G184" s="5">
        <v>3</v>
      </c>
      <c r="H184" s="15">
        <v>2</v>
      </c>
      <c r="I184" s="4" t="s">
        <v>1907</v>
      </c>
      <c r="J184" s="12">
        <v>15.344603381014307</v>
      </c>
      <c r="K184" s="5">
        <v>2016</v>
      </c>
      <c r="L184" s="5" t="s">
        <v>796</v>
      </c>
      <c r="M184" s="5" t="str">
        <f t="shared" si="2"/>
        <v>N</v>
      </c>
    </row>
    <row r="185" spans="1:14" ht="12.75" customHeight="1" x14ac:dyDescent="0.25">
      <c r="A185" s="5" t="s">
        <v>799</v>
      </c>
      <c r="B185" s="5" t="s">
        <v>23</v>
      </c>
      <c r="C185" s="5" t="s">
        <v>708</v>
      </c>
      <c r="D185" s="5" t="s">
        <v>620</v>
      </c>
      <c r="E185" s="5" t="s">
        <v>801</v>
      </c>
      <c r="F185" s="5" t="s">
        <v>800</v>
      </c>
      <c r="G185" s="5">
        <v>3</v>
      </c>
      <c r="H185" s="15">
        <v>1</v>
      </c>
      <c r="I185" s="4" t="s">
        <v>1908</v>
      </c>
      <c r="J185" s="12">
        <v>15</v>
      </c>
      <c r="K185" s="5">
        <v>2016</v>
      </c>
      <c r="L185" s="5" t="s">
        <v>799</v>
      </c>
      <c r="M185" s="5" t="str">
        <f t="shared" si="2"/>
        <v>N</v>
      </c>
    </row>
    <row r="186" spans="1:14" ht="12.75" customHeight="1" x14ac:dyDescent="0.25">
      <c r="A186" s="5" t="s">
        <v>808</v>
      </c>
      <c r="B186" s="5" t="s">
        <v>23</v>
      </c>
      <c r="C186" s="5" t="s">
        <v>708</v>
      </c>
      <c r="D186" s="5" t="s">
        <v>620</v>
      </c>
      <c r="E186" s="5" t="s">
        <v>810</v>
      </c>
      <c r="F186" s="5" t="s">
        <v>809</v>
      </c>
      <c r="G186" s="5">
        <v>3</v>
      </c>
      <c r="H186" s="15">
        <v>1</v>
      </c>
      <c r="I186" s="4"/>
      <c r="J186" s="12">
        <v>13.74</v>
      </c>
      <c r="K186" s="5">
        <v>2016</v>
      </c>
      <c r="L186" s="5" t="s">
        <v>808</v>
      </c>
      <c r="M186" s="5" t="str">
        <f t="shared" si="2"/>
        <v>N</v>
      </c>
    </row>
    <row r="187" spans="1:14" ht="12.75" customHeight="1" x14ac:dyDescent="0.25">
      <c r="A187" s="5" t="s">
        <v>814</v>
      </c>
      <c r="B187" s="5" t="s">
        <v>23</v>
      </c>
      <c r="C187" s="5" t="s">
        <v>708</v>
      </c>
      <c r="D187" s="5" t="s">
        <v>620</v>
      </c>
      <c r="E187" s="5" t="s">
        <v>816</v>
      </c>
      <c r="F187" s="5" t="s">
        <v>815</v>
      </c>
      <c r="G187" s="5">
        <v>3</v>
      </c>
      <c r="H187" s="15">
        <v>2</v>
      </c>
      <c r="I187" s="4" t="s">
        <v>1910</v>
      </c>
      <c r="J187" s="12">
        <v>21.6</v>
      </c>
      <c r="K187" s="5">
        <v>2016</v>
      </c>
      <c r="L187" s="5" t="s">
        <v>814</v>
      </c>
      <c r="M187" s="5" t="str">
        <f t="shared" si="2"/>
        <v>N</v>
      </c>
    </row>
    <row r="188" spans="1:14" ht="12.75" customHeight="1" x14ac:dyDescent="0.25">
      <c r="A188" s="5" t="s">
        <v>823</v>
      </c>
      <c r="B188" s="5" t="s">
        <v>23</v>
      </c>
      <c r="C188" s="5" t="s">
        <v>708</v>
      </c>
      <c r="D188" s="5" t="s">
        <v>620</v>
      </c>
      <c r="E188" s="5" t="s">
        <v>825</v>
      </c>
      <c r="F188" s="5" t="s">
        <v>824</v>
      </c>
      <c r="G188" s="5">
        <v>3</v>
      </c>
      <c r="H188" s="15">
        <v>2</v>
      </c>
      <c r="I188" s="4" t="s">
        <v>1912</v>
      </c>
      <c r="J188" s="12">
        <v>5</v>
      </c>
      <c r="K188" s="5">
        <v>2016</v>
      </c>
      <c r="L188" s="5" t="s">
        <v>823</v>
      </c>
      <c r="M188" s="5" t="str">
        <f t="shared" si="2"/>
        <v>N</v>
      </c>
    </row>
    <row r="189" spans="1:14" ht="12.75" customHeight="1" x14ac:dyDescent="0.25">
      <c r="A189" s="5" t="s">
        <v>829</v>
      </c>
      <c r="B189" s="5" t="s">
        <v>23</v>
      </c>
      <c r="C189" s="5" t="s">
        <v>708</v>
      </c>
      <c r="D189" s="5" t="s">
        <v>620</v>
      </c>
      <c r="E189" s="5" t="s">
        <v>831</v>
      </c>
      <c r="F189" s="5" t="s">
        <v>830</v>
      </c>
      <c r="G189" s="5">
        <v>3</v>
      </c>
      <c r="H189" s="15">
        <v>2</v>
      </c>
      <c r="I189" s="4" t="s">
        <v>1900</v>
      </c>
      <c r="J189" s="12">
        <v>0</v>
      </c>
      <c r="K189" s="5">
        <v>2016</v>
      </c>
      <c r="L189" s="5" t="s">
        <v>829</v>
      </c>
      <c r="M189" s="5" t="str">
        <f t="shared" si="2"/>
        <v>Y</v>
      </c>
      <c r="N189" s="5" t="s">
        <v>2703</v>
      </c>
    </row>
    <row r="190" spans="1:14" ht="12.75" customHeight="1" x14ac:dyDescent="0.25">
      <c r="A190" s="5" t="s">
        <v>835</v>
      </c>
      <c r="B190" s="5" t="s">
        <v>23</v>
      </c>
      <c r="C190" s="5" t="s">
        <v>708</v>
      </c>
      <c r="D190" s="5" t="s">
        <v>620</v>
      </c>
      <c r="E190" s="5" t="s">
        <v>837</v>
      </c>
      <c r="F190" s="5" t="s">
        <v>836</v>
      </c>
      <c r="G190" s="5">
        <v>3</v>
      </c>
      <c r="H190" s="15">
        <v>2</v>
      </c>
      <c r="I190" s="4" t="s">
        <v>1914</v>
      </c>
      <c r="J190" s="12">
        <v>12.5</v>
      </c>
      <c r="K190" s="5">
        <v>2016</v>
      </c>
      <c r="L190" s="5" t="s">
        <v>835</v>
      </c>
      <c r="M190" s="5" t="str">
        <f t="shared" si="2"/>
        <v>N</v>
      </c>
    </row>
    <row r="191" spans="1:14" ht="12.75" customHeight="1" x14ac:dyDescent="0.25">
      <c r="A191" s="5" t="s">
        <v>838</v>
      </c>
      <c r="B191" s="5" t="s">
        <v>23</v>
      </c>
      <c r="C191" s="5" t="s">
        <v>708</v>
      </c>
      <c r="D191" s="5" t="s">
        <v>620</v>
      </c>
      <c r="E191" s="5" t="s">
        <v>840</v>
      </c>
      <c r="F191" s="5" t="s">
        <v>839</v>
      </c>
      <c r="G191" s="5">
        <v>3</v>
      </c>
      <c r="H191" s="15">
        <v>2</v>
      </c>
      <c r="I191" s="4" t="s">
        <v>1915</v>
      </c>
      <c r="J191" s="12">
        <v>7.0000000000000009</v>
      </c>
      <c r="K191" s="5">
        <v>2016</v>
      </c>
      <c r="L191" s="5" t="s">
        <v>838</v>
      </c>
      <c r="M191" s="5" t="str">
        <f t="shared" si="2"/>
        <v>N</v>
      </c>
    </row>
    <row r="192" spans="1:14" ht="12.75" customHeight="1" x14ac:dyDescent="0.25">
      <c r="A192" s="5" t="s">
        <v>151</v>
      </c>
      <c r="B192" s="5" t="s">
        <v>154</v>
      </c>
      <c r="C192" s="5" t="s">
        <v>153</v>
      </c>
      <c r="D192" s="5" t="s">
        <v>35</v>
      </c>
      <c r="E192" s="5" t="s">
        <v>155</v>
      </c>
      <c r="F192" s="5" t="s">
        <v>152</v>
      </c>
      <c r="G192" s="5">
        <v>1</v>
      </c>
      <c r="H192" s="15">
        <v>2</v>
      </c>
      <c r="I192" s="4" t="s">
        <v>1919</v>
      </c>
      <c r="J192" s="12">
        <v>8</v>
      </c>
      <c r="K192" s="5">
        <v>2012</v>
      </c>
      <c r="L192" s="5" t="s">
        <v>151</v>
      </c>
      <c r="M192" s="5" t="str">
        <f t="shared" si="2"/>
        <v>N</v>
      </c>
    </row>
    <row r="193" spans="1:14" ht="12.75" customHeight="1" x14ac:dyDescent="0.25">
      <c r="A193" s="5" t="s">
        <v>168</v>
      </c>
      <c r="B193" s="5" t="s">
        <v>170</v>
      </c>
      <c r="C193" s="5" t="s">
        <v>169</v>
      </c>
      <c r="D193" s="5" t="s">
        <v>35</v>
      </c>
      <c r="E193" s="5" t="s">
        <v>171</v>
      </c>
      <c r="F193" s="5" t="s">
        <v>3167</v>
      </c>
      <c r="G193" s="5">
        <v>2</v>
      </c>
      <c r="H193" s="15">
        <v>1</v>
      </c>
      <c r="I193" s="4" t="s">
        <v>3169</v>
      </c>
      <c r="J193" s="12">
        <v>12.6</v>
      </c>
      <c r="K193" s="5">
        <v>2015</v>
      </c>
      <c r="L193" s="5" t="s">
        <v>168</v>
      </c>
      <c r="M193" s="5" t="str">
        <f t="shared" si="2"/>
        <v>N</v>
      </c>
    </row>
    <row r="194" spans="1:14" ht="12.75" customHeight="1" x14ac:dyDescent="0.25">
      <c r="A194" s="5" t="s">
        <v>172</v>
      </c>
      <c r="B194" s="5" t="s">
        <v>170</v>
      </c>
      <c r="C194" s="5" t="s">
        <v>169</v>
      </c>
      <c r="D194" s="5" t="s">
        <v>35</v>
      </c>
      <c r="E194" s="5" t="s">
        <v>173</v>
      </c>
      <c r="F194" s="5" t="s">
        <v>3168</v>
      </c>
      <c r="G194" s="5">
        <v>2</v>
      </c>
      <c r="H194" s="15">
        <v>1</v>
      </c>
      <c r="I194" s="4" t="s">
        <v>3169</v>
      </c>
      <c r="J194" s="12">
        <v>26.400000000000002</v>
      </c>
      <c r="K194" s="5">
        <v>2014</v>
      </c>
      <c r="L194" s="5" t="s">
        <v>172</v>
      </c>
      <c r="M194" s="5" t="str">
        <f t="shared" si="2"/>
        <v>Y</v>
      </c>
      <c r="N194" s="5" t="s">
        <v>2678</v>
      </c>
    </row>
    <row r="195" spans="1:14" ht="12.75" customHeight="1" x14ac:dyDescent="0.25">
      <c r="A195" s="5" t="s">
        <v>174</v>
      </c>
      <c r="B195" s="5" t="s">
        <v>177</v>
      </c>
      <c r="C195" s="5" t="s">
        <v>176</v>
      </c>
      <c r="D195" s="5" t="s">
        <v>35</v>
      </c>
      <c r="E195" s="5" t="s">
        <v>178</v>
      </c>
      <c r="F195" s="5" t="s">
        <v>175</v>
      </c>
      <c r="G195" s="5">
        <v>2</v>
      </c>
      <c r="H195" s="15">
        <v>1</v>
      </c>
      <c r="I195" s="4"/>
      <c r="J195" s="12">
        <v>19.900000000000002</v>
      </c>
      <c r="K195" s="5">
        <v>2015</v>
      </c>
      <c r="L195" s="5" t="s">
        <v>174</v>
      </c>
      <c r="M195" s="5" t="str">
        <f t="shared" si="2"/>
        <v>N</v>
      </c>
    </row>
    <row r="196" spans="1:14" ht="12.75" customHeight="1" x14ac:dyDescent="0.25">
      <c r="A196" s="5" t="s">
        <v>179</v>
      </c>
      <c r="B196" s="5" t="s">
        <v>177</v>
      </c>
      <c r="C196" s="5" t="s">
        <v>176</v>
      </c>
      <c r="D196" s="5" t="s">
        <v>35</v>
      </c>
      <c r="E196" s="5" t="s">
        <v>181</v>
      </c>
      <c r="F196" s="5" t="s">
        <v>180</v>
      </c>
      <c r="G196" s="5">
        <v>2</v>
      </c>
      <c r="H196" s="15">
        <v>1</v>
      </c>
      <c r="I196" s="4"/>
      <c r="J196" s="12">
        <v>13.399999999999999</v>
      </c>
      <c r="K196" s="5">
        <v>2015</v>
      </c>
      <c r="L196" s="5" t="s">
        <v>179</v>
      </c>
      <c r="M196" s="5" t="str">
        <f t="shared" si="2"/>
        <v>N</v>
      </c>
    </row>
    <row r="197" spans="1:14" ht="12.75" customHeight="1" x14ac:dyDescent="0.25">
      <c r="A197" s="5" t="s">
        <v>182</v>
      </c>
      <c r="B197" s="5" t="s">
        <v>177</v>
      </c>
      <c r="C197" s="5" t="s">
        <v>176</v>
      </c>
      <c r="D197" s="5" t="s">
        <v>35</v>
      </c>
      <c r="E197" s="5" t="s">
        <v>184</v>
      </c>
      <c r="F197" s="5" t="s">
        <v>183</v>
      </c>
      <c r="G197" s="5">
        <v>2</v>
      </c>
      <c r="H197" s="15">
        <v>1</v>
      </c>
      <c r="I197" s="4"/>
      <c r="J197" s="12">
        <v>31.5</v>
      </c>
      <c r="K197" s="5">
        <v>2015</v>
      </c>
      <c r="L197" s="5" t="s">
        <v>182</v>
      </c>
      <c r="M197" s="5" t="str">
        <f t="shared" si="2"/>
        <v>Y</v>
      </c>
      <c r="N197" s="5" t="s">
        <v>2678</v>
      </c>
    </row>
    <row r="198" spans="1:14" ht="12.75" customHeight="1" x14ac:dyDescent="0.25">
      <c r="A198" s="5" t="s">
        <v>185</v>
      </c>
      <c r="B198" s="5" t="s">
        <v>177</v>
      </c>
      <c r="C198" s="5" t="s">
        <v>176</v>
      </c>
      <c r="D198" s="5" t="s">
        <v>35</v>
      </c>
      <c r="E198" s="5" t="s">
        <v>187</v>
      </c>
      <c r="F198" s="5" t="s">
        <v>186</v>
      </c>
      <c r="G198" s="5">
        <v>2</v>
      </c>
      <c r="H198" s="15">
        <v>1</v>
      </c>
      <c r="I198" s="4"/>
      <c r="J198" s="12">
        <v>15.1</v>
      </c>
      <c r="K198" s="5">
        <v>2015</v>
      </c>
      <c r="L198" s="5" t="s">
        <v>185</v>
      </c>
      <c r="M198" s="5" t="str">
        <f t="shared" si="2"/>
        <v>N</v>
      </c>
    </row>
    <row r="199" spans="1:14" ht="12.75" customHeight="1" x14ac:dyDescent="0.25">
      <c r="A199" s="5" t="s">
        <v>188</v>
      </c>
      <c r="B199" s="5" t="s">
        <v>177</v>
      </c>
      <c r="C199" s="5" t="s">
        <v>176</v>
      </c>
      <c r="D199" s="5" t="s">
        <v>35</v>
      </c>
      <c r="E199" s="5" t="s">
        <v>190</v>
      </c>
      <c r="F199" s="5" t="s">
        <v>189</v>
      </c>
      <c r="G199" s="5">
        <v>2</v>
      </c>
      <c r="H199" s="15">
        <v>1</v>
      </c>
      <c r="I199" s="4"/>
      <c r="J199" s="12">
        <v>8.7087087087087074</v>
      </c>
      <c r="K199" s="5">
        <v>2015</v>
      </c>
      <c r="L199" s="5" t="s">
        <v>188</v>
      </c>
      <c r="M199" s="5" t="str">
        <f t="shared" si="2"/>
        <v>N</v>
      </c>
    </row>
    <row r="200" spans="1:14" ht="12.75" customHeight="1" x14ac:dyDescent="0.25">
      <c r="A200" s="5" t="s">
        <v>191</v>
      </c>
      <c r="B200" s="5" t="s">
        <v>177</v>
      </c>
      <c r="C200" s="5" t="s">
        <v>176</v>
      </c>
      <c r="D200" s="5" t="s">
        <v>35</v>
      </c>
      <c r="E200" s="5" t="s">
        <v>193</v>
      </c>
      <c r="F200" s="5" t="s">
        <v>192</v>
      </c>
      <c r="G200" s="5">
        <v>2</v>
      </c>
      <c r="H200" s="15">
        <v>1</v>
      </c>
      <c r="I200" s="4"/>
      <c r="J200" s="12">
        <v>11.88</v>
      </c>
      <c r="K200" s="5">
        <v>2015</v>
      </c>
      <c r="L200" s="5" t="s">
        <v>191</v>
      </c>
      <c r="M200" s="5" t="str">
        <f t="shared" ref="M200:M263" si="3">IF(OR(AND(D200=$W$15,OR(J200&lt;$W$16,J200&gt;$W$17)),AND(D200=$X$15,OR(J200&lt;$X$16,J200&gt;$X$17)),AND(D200=$Y$15,OR(J200&lt;$Y$16,J200&gt;$Y$17)),AND(D200=$Z$15,OR(J200&lt;$Z$16,J200&gt;$Z$17))),"Y","N")</f>
        <v>N</v>
      </c>
    </row>
    <row r="201" spans="1:14" ht="12.75" customHeight="1" x14ac:dyDescent="0.25">
      <c r="A201" s="5" t="s">
        <v>1189</v>
      </c>
      <c r="B201" s="5" t="s">
        <v>1192</v>
      </c>
      <c r="C201" s="5" t="s">
        <v>1191</v>
      </c>
      <c r="D201" s="5" t="s">
        <v>1038</v>
      </c>
      <c r="E201" s="5" t="s">
        <v>1193</v>
      </c>
      <c r="F201" s="5" t="s">
        <v>1190</v>
      </c>
      <c r="G201" s="5">
        <v>1</v>
      </c>
      <c r="H201" s="15">
        <v>1</v>
      </c>
      <c r="I201" s="4" t="s">
        <v>3170</v>
      </c>
      <c r="J201" s="12">
        <v>16</v>
      </c>
      <c r="K201" s="5">
        <v>2015</v>
      </c>
      <c r="L201" s="5" t="s">
        <v>1189</v>
      </c>
      <c r="M201" s="5" t="str">
        <f t="shared" si="3"/>
        <v>N</v>
      </c>
    </row>
    <row r="202" spans="1:14" ht="12.75" customHeight="1" x14ac:dyDescent="0.25">
      <c r="A202" s="5" t="s">
        <v>1194</v>
      </c>
      <c r="B202" s="5" t="s">
        <v>1197</v>
      </c>
      <c r="C202" s="5" t="s">
        <v>1196</v>
      </c>
      <c r="D202" s="5" t="s">
        <v>1038</v>
      </c>
      <c r="E202" s="5" t="s">
        <v>1198</v>
      </c>
      <c r="F202" s="5" t="s">
        <v>1195</v>
      </c>
      <c r="G202" s="5">
        <v>2</v>
      </c>
      <c r="H202" s="15">
        <v>1</v>
      </c>
      <c r="I202" s="4"/>
      <c r="J202" s="12">
        <v>8.3000000000000007</v>
      </c>
      <c r="K202" s="5">
        <v>2015</v>
      </c>
      <c r="L202" s="5" t="s">
        <v>1194</v>
      </c>
      <c r="M202" s="5" t="str">
        <f t="shared" si="3"/>
        <v>N</v>
      </c>
    </row>
    <row r="203" spans="1:14" ht="12.75" customHeight="1" x14ac:dyDescent="0.25">
      <c r="A203" s="5" t="s">
        <v>854</v>
      </c>
      <c r="B203" s="5" t="s">
        <v>856</v>
      </c>
      <c r="C203" s="5" t="s">
        <v>855</v>
      </c>
      <c r="D203" s="5" t="s">
        <v>620</v>
      </c>
      <c r="E203" s="5" t="s">
        <v>857</v>
      </c>
      <c r="F203" s="5" t="s">
        <v>855</v>
      </c>
      <c r="G203" s="5">
        <v>0</v>
      </c>
      <c r="H203" s="15">
        <v>1</v>
      </c>
      <c r="I203" s="4"/>
      <c r="J203" s="12">
        <v>6.593406593406594</v>
      </c>
      <c r="K203" s="5">
        <v>2015</v>
      </c>
      <c r="L203" s="5" t="s">
        <v>854</v>
      </c>
      <c r="M203" s="5" t="str">
        <f t="shared" si="3"/>
        <v>N</v>
      </c>
    </row>
    <row r="204" spans="1:14" ht="12.75" customHeight="1" x14ac:dyDescent="0.25">
      <c r="A204" s="5" t="s">
        <v>194</v>
      </c>
      <c r="B204" s="5" t="s">
        <v>1661</v>
      </c>
      <c r="C204" s="5" t="s">
        <v>196</v>
      </c>
      <c r="D204" s="5" t="s">
        <v>35</v>
      </c>
      <c r="E204" s="5" t="s">
        <v>197</v>
      </c>
      <c r="F204" s="5" t="s">
        <v>195</v>
      </c>
      <c r="G204" s="5">
        <v>1</v>
      </c>
      <c r="H204" s="15">
        <v>1</v>
      </c>
      <c r="I204" s="4" t="s">
        <v>3172</v>
      </c>
      <c r="J204" s="12">
        <v>5.8999999999999995</v>
      </c>
      <c r="K204" s="5">
        <v>2012</v>
      </c>
      <c r="L204" s="5" t="s">
        <v>194</v>
      </c>
      <c r="M204" s="5" t="str">
        <f t="shared" si="3"/>
        <v>N</v>
      </c>
    </row>
    <row r="205" spans="1:14" ht="12.75" customHeight="1" x14ac:dyDescent="0.25">
      <c r="A205" s="5" t="s">
        <v>862</v>
      </c>
      <c r="B205" s="5" t="s">
        <v>860</v>
      </c>
      <c r="C205" s="5" t="s">
        <v>1715</v>
      </c>
      <c r="D205" s="5" t="s">
        <v>620</v>
      </c>
      <c r="E205" s="5" t="s">
        <v>864</v>
      </c>
      <c r="F205" s="5" t="s">
        <v>863</v>
      </c>
      <c r="G205" s="5">
        <v>2</v>
      </c>
      <c r="H205" s="15">
        <v>1</v>
      </c>
      <c r="I205" s="4"/>
      <c r="J205" s="12">
        <v>14.78</v>
      </c>
      <c r="K205" s="5">
        <v>2015</v>
      </c>
      <c r="L205" s="5" t="s">
        <v>862</v>
      </c>
      <c r="M205" s="5" t="str">
        <f t="shared" si="3"/>
        <v>N</v>
      </c>
    </row>
    <row r="206" spans="1:14" ht="12.75" customHeight="1" x14ac:dyDescent="0.25">
      <c r="A206" s="5" t="s">
        <v>869</v>
      </c>
      <c r="B206" s="5" t="s">
        <v>1466</v>
      </c>
      <c r="C206" s="5" t="s">
        <v>867</v>
      </c>
      <c r="D206" s="5" t="s">
        <v>620</v>
      </c>
      <c r="E206" s="5" t="s">
        <v>871</v>
      </c>
      <c r="F206" s="5" t="s">
        <v>870</v>
      </c>
      <c r="G206" s="5">
        <v>1</v>
      </c>
      <c r="H206" s="15">
        <v>2</v>
      </c>
      <c r="I206" s="4" t="s">
        <v>1923</v>
      </c>
      <c r="J206" s="12">
        <v>13.111311131113112</v>
      </c>
      <c r="K206" s="5">
        <v>2015</v>
      </c>
      <c r="L206" s="5" t="s">
        <v>869</v>
      </c>
      <c r="M206" s="5" t="str">
        <f t="shared" si="3"/>
        <v>N</v>
      </c>
    </row>
    <row r="207" spans="1:14" ht="12.75" customHeight="1" x14ac:dyDescent="0.25">
      <c r="A207" s="5" t="s">
        <v>872</v>
      </c>
      <c r="B207" s="5" t="s">
        <v>1631</v>
      </c>
      <c r="C207" s="5" t="s">
        <v>874</v>
      </c>
      <c r="D207" s="5" t="s">
        <v>620</v>
      </c>
      <c r="E207" s="5" t="s">
        <v>875</v>
      </c>
      <c r="F207" s="5" t="s">
        <v>873</v>
      </c>
      <c r="G207" s="5">
        <v>1</v>
      </c>
      <c r="H207" s="15">
        <v>1</v>
      </c>
      <c r="I207" s="4"/>
      <c r="J207" s="12">
        <v>12</v>
      </c>
      <c r="K207" s="5">
        <v>2011</v>
      </c>
      <c r="L207" s="5" t="s">
        <v>872</v>
      </c>
      <c r="M207" s="5" t="str">
        <f t="shared" si="3"/>
        <v>N</v>
      </c>
    </row>
    <row r="208" spans="1:14" ht="12.75" customHeight="1" x14ac:dyDescent="0.25">
      <c r="A208" s="5" t="s">
        <v>202</v>
      </c>
      <c r="B208" s="5" t="s">
        <v>205</v>
      </c>
      <c r="C208" s="5" t="s">
        <v>204</v>
      </c>
      <c r="D208" s="5" t="s">
        <v>35</v>
      </c>
      <c r="E208" s="5" t="s">
        <v>206</v>
      </c>
      <c r="F208" s="5" t="s">
        <v>203</v>
      </c>
      <c r="G208" s="5">
        <v>2</v>
      </c>
      <c r="H208" s="15">
        <v>2</v>
      </c>
      <c r="I208" s="4" t="s">
        <v>1900</v>
      </c>
      <c r="J208" s="12">
        <v>9.0909090909090917</v>
      </c>
      <c r="K208" s="5" t="s">
        <v>1569</v>
      </c>
      <c r="L208" s="5" t="s">
        <v>202</v>
      </c>
      <c r="M208" s="5" t="str">
        <f t="shared" si="3"/>
        <v>N</v>
      </c>
    </row>
    <row r="209" spans="1:14" ht="12.75" customHeight="1" x14ac:dyDescent="0.25">
      <c r="A209" s="5" t="s">
        <v>1207</v>
      </c>
      <c r="B209" s="5" t="s">
        <v>1205</v>
      </c>
      <c r="C209" s="5" t="s">
        <v>1204</v>
      </c>
      <c r="D209" s="5" t="s">
        <v>1038</v>
      </c>
      <c r="E209" s="5" t="s">
        <v>1208</v>
      </c>
      <c r="F209" s="5" t="s">
        <v>3313</v>
      </c>
      <c r="G209" s="5">
        <v>2</v>
      </c>
      <c r="H209" s="15">
        <v>2</v>
      </c>
      <c r="I209" s="4" t="s">
        <v>3314</v>
      </c>
      <c r="J209" s="12">
        <v>17</v>
      </c>
      <c r="K209" s="5">
        <v>2016</v>
      </c>
      <c r="L209" s="5" t="s">
        <v>1207</v>
      </c>
      <c r="M209" s="5" t="str">
        <f t="shared" si="3"/>
        <v>N</v>
      </c>
    </row>
    <row r="210" spans="1:14" ht="12.75" customHeight="1" x14ac:dyDescent="0.25">
      <c r="A210" s="5" t="s">
        <v>1209</v>
      </c>
      <c r="B210" s="5" t="s">
        <v>1212</v>
      </c>
      <c r="C210" s="5" t="s">
        <v>1211</v>
      </c>
      <c r="D210" s="5" t="s">
        <v>1038</v>
      </c>
      <c r="E210" s="5" t="s">
        <v>1213</v>
      </c>
      <c r="F210" s="5" t="s">
        <v>1210</v>
      </c>
      <c r="G210" s="5">
        <v>1</v>
      </c>
      <c r="H210" s="15">
        <v>1</v>
      </c>
      <c r="I210" s="4"/>
      <c r="J210" s="12">
        <v>18.618618618618619</v>
      </c>
      <c r="K210" s="5">
        <v>2015</v>
      </c>
      <c r="L210" s="5" t="s">
        <v>1209</v>
      </c>
      <c r="M210" s="5" t="str">
        <f t="shared" si="3"/>
        <v>N</v>
      </c>
    </row>
    <row r="211" spans="1:14" ht="12.75" customHeight="1" x14ac:dyDescent="0.25">
      <c r="A211" s="5" t="s">
        <v>210</v>
      </c>
      <c r="B211" s="5" t="s">
        <v>213</v>
      </c>
      <c r="C211" s="5" t="s">
        <v>212</v>
      </c>
      <c r="D211" s="5" t="s">
        <v>35</v>
      </c>
      <c r="E211" s="5" t="s">
        <v>214</v>
      </c>
      <c r="F211" s="5" t="s">
        <v>211</v>
      </c>
      <c r="G211" s="5">
        <v>2</v>
      </c>
      <c r="H211" s="15">
        <v>1</v>
      </c>
      <c r="I211" s="4"/>
      <c r="J211" s="12">
        <v>19.607060935474223</v>
      </c>
      <c r="K211" s="5">
        <v>2013</v>
      </c>
      <c r="L211" s="5" t="s">
        <v>210</v>
      </c>
      <c r="M211" s="5" t="str">
        <f t="shared" si="3"/>
        <v>N</v>
      </c>
    </row>
    <row r="212" spans="1:14" ht="12.75" customHeight="1" x14ac:dyDescent="0.25">
      <c r="A212" s="5" t="s">
        <v>215</v>
      </c>
      <c r="B212" s="5" t="s">
        <v>213</v>
      </c>
      <c r="C212" s="5" t="s">
        <v>212</v>
      </c>
      <c r="D212" s="5" t="s">
        <v>35</v>
      </c>
      <c r="E212" s="5" t="s">
        <v>217</v>
      </c>
      <c r="F212" s="5" t="s">
        <v>216</v>
      </c>
      <c r="G212" s="5">
        <v>2</v>
      </c>
      <c r="H212" s="15">
        <v>1</v>
      </c>
      <c r="I212" s="4"/>
      <c r="J212" s="12">
        <v>9.9198396793587165</v>
      </c>
      <c r="K212" s="5">
        <v>2013</v>
      </c>
      <c r="L212" s="5" t="s">
        <v>215</v>
      </c>
      <c r="M212" s="5" t="str">
        <f t="shared" si="3"/>
        <v>N</v>
      </c>
    </row>
    <row r="213" spans="1:14" ht="12.75" customHeight="1" x14ac:dyDescent="0.25">
      <c r="A213" s="5" t="s">
        <v>1214</v>
      </c>
      <c r="B213" s="5" t="s">
        <v>1633</v>
      </c>
      <c r="C213" s="5" t="s">
        <v>1216</v>
      </c>
      <c r="D213" s="5" t="s">
        <v>1038</v>
      </c>
      <c r="E213" s="5" t="s">
        <v>1217</v>
      </c>
      <c r="F213" s="5" t="s">
        <v>1215</v>
      </c>
      <c r="G213" s="5">
        <v>1</v>
      </c>
      <c r="H213" s="15">
        <v>2</v>
      </c>
      <c r="I213" s="4" t="s">
        <v>1924</v>
      </c>
      <c r="J213" s="12">
        <v>12.4</v>
      </c>
      <c r="K213" s="5">
        <v>2016</v>
      </c>
      <c r="L213" s="5" t="s">
        <v>1214</v>
      </c>
      <c r="M213" s="5" t="str">
        <f t="shared" si="3"/>
        <v>N</v>
      </c>
    </row>
    <row r="214" spans="1:14" ht="12.75" customHeight="1" x14ac:dyDescent="0.25">
      <c r="A214" s="5" t="s">
        <v>1218</v>
      </c>
      <c r="B214" s="5" t="s">
        <v>1633</v>
      </c>
      <c r="C214" s="5" t="s">
        <v>1216</v>
      </c>
      <c r="D214" s="5" t="s">
        <v>1038</v>
      </c>
      <c r="E214" s="5" t="s">
        <v>1220</v>
      </c>
      <c r="F214" s="5" t="s">
        <v>1219</v>
      </c>
      <c r="G214" s="5">
        <v>1</v>
      </c>
      <c r="H214" s="15">
        <v>1</v>
      </c>
      <c r="I214" s="4"/>
      <c r="J214" s="12">
        <v>4.5999999999999996</v>
      </c>
      <c r="K214" s="5">
        <v>2015</v>
      </c>
      <c r="L214" s="5" t="s">
        <v>1218</v>
      </c>
      <c r="M214" s="5" t="str">
        <f t="shared" si="3"/>
        <v>Y</v>
      </c>
      <c r="N214" s="5" t="s">
        <v>2678</v>
      </c>
    </row>
    <row r="215" spans="1:14" ht="12.75" customHeight="1" x14ac:dyDescent="0.25">
      <c r="A215" s="5" t="s">
        <v>1221</v>
      </c>
      <c r="B215" s="5" t="s">
        <v>1224</v>
      </c>
      <c r="C215" s="5" t="s">
        <v>1223</v>
      </c>
      <c r="D215" s="5" t="s">
        <v>1038</v>
      </c>
      <c r="E215" s="5" t="s">
        <v>1225</v>
      </c>
      <c r="F215" s="5" t="s">
        <v>1222</v>
      </c>
      <c r="G215" s="5">
        <v>2</v>
      </c>
      <c r="H215" s="15">
        <v>2</v>
      </c>
      <c r="I215" s="4" t="s">
        <v>1925</v>
      </c>
      <c r="J215" s="12">
        <v>24.74</v>
      </c>
      <c r="K215" s="5">
        <v>2016</v>
      </c>
      <c r="L215" s="5" t="s">
        <v>1221</v>
      </c>
      <c r="M215" s="5" t="str">
        <f t="shared" si="3"/>
        <v>N</v>
      </c>
    </row>
    <row r="216" spans="1:14" ht="12.75" customHeight="1" x14ac:dyDescent="0.25">
      <c r="A216" s="5" t="s">
        <v>2972</v>
      </c>
      <c r="B216" s="5" t="s">
        <v>1227</v>
      </c>
      <c r="C216" s="5" t="s">
        <v>1226</v>
      </c>
      <c r="D216" s="5" t="s">
        <v>1038</v>
      </c>
      <c r="E216" s="5" t="s">
        <v>1227</v>
      </c>
      <c r="F216" s="5" t="s">
        <v>1226</v>
      </c>
      <c r="G216" s="5">
        <v>0</v>
      </c>
      <c r="H216" s="15">
        <v>3</v>
      </c>
      <c r="J216" s="12">
        <v>9.2786682926032604</v>
      </c>
      <c r="K216" s="5">
        <v>2017</v>
      </c>
      <c r="L216" s="5" t="s">
        <v>2972</v>
      </c>
      <c r="M216" s="5" t="str">
        <f t="shared" si="3"/>
        <v>N</v>
      </c>
    </row>
    <row r="217" spans="1:14" ht="12.75" customHeight="1" x14ac:dyDescent="0.25">
      <c r="A217" s="5" t="s">
        <v>1228</v>
      </c>
      <c r="B217" s="5" t="s">
        <v>1230</v>
      </c>
      <c r="C217" s="5" t="s">
        <v>1229</v>
      </c>
      <c r="D217" s="5" t="s">
        <v>1038</v>
      </c>
      <c r="E217" s="5" t="s">
        <v>1231</v>
      </c>
      <c r="F217" s="5" t="s">
        <v>1229</v>
      </c>
      <c r="G217" s="5">
        <v>0</v>
      </c>
      <c r="H217" s="15">
        <v>1</v>
      </c>
      <c r="I217" s="4"/>
      <c r="J217" s="12">
        <v>12.5</v>
      </c>
      <c r="K217" s="5">
        <v>2013</v>
      </c>
      <c r="L217" s="5" t="s">
        <v>1228</v>
      </c>
      <c r="M217" s="5" t="str">
        <f t="shared" si="3"/>
        <v>N</v>
      </c>
    </row>
    <row r="218" spans="1:14" ht="12.75" customHeight="1" x14ac:dyDescent="0.25">
      <c r="A218" s="5" t="s">
        <v>876</v>
      </c>
      <c r="B218" s="5" t="s">
        <v>879</v>
      </c>
      <c r="C218" s="5" t="s">
        <v>878</v>
      </c>
      <c r="D218" s="5" t="s">
        <v>620</v>
      </c>
      <c r="E218" s="5" t="s">
        <v>880</v>
      </c>
      <c r="F218" s="5" t="s">
        <v>877</v>
      </c>
      <c r="G218" s="5">
        <v>2</v>
      </c>
      <c r="H218" s="15">
        <v>1</v>
      </c>
      <c r="I218" s="4"/>
      <c r="J218" s="12">
        <v>21</v>
      </c>
      <c r="K218" s="5" t="s">
        <v>1569</v>
      </c>
      <c r="L218" s="5" t="s">
        <v>876</v>
      </c>
      <c r="M218" s="5" t="str">
        <f t="shared" si="3"/>
        <v>N</v>
      </c>
    </row>
    <row r="219" spans="1:14" ht="12.75" customHeight="1" x14ac:dyDescent="0.25">
      <c r="A219" s="5" t="s">
        <v>1237</v>
      </c>
      <c r="B219" s="5" t="s">
        <v>1235</v>
      </c>
      <c r="C219" s="5" t="s">
        <v>1234</v>
      </c>
      <c r="D219" s="5" t="s">
        <v>1038</v>
      </c>
      <c r="E219" s="5" t="s">
        <v>1580</v>
      </c>
      <c r="F219" s="5" t="s">
        <v>1238</v>
      </c>
      <c r="G219" s="5">
        <v>1</v>
      </c>
      <c r="H219" s="15">
        <v>1</v>
      </c>
      <c r="I219" s="16" t="s">
        <v>3179</v>
      </c>
      <c r="J219" s="12">
        <v>13.16</v>
      </c>
      <c r="K219" s="5">
        <v>2015</v>
      </c>
      <c r="L219" s="5" t="s">
        <v>1237</v>
      </c>
      <c r="M219" s="5" t="str">
        <f t="shared" si="3"/>
        <v>N</v>
      </c>
    </row>
    <row r="220" spans="1:14" ht="12.75" customHeight="1" x14ac:dyDescent="0.25">
      <c r="A220" s="5" t="s">
        <v>1239</v>
      </c>
      <c r="B220" s="5" t="s">
        <v>1235</v>
      </c>
      <c r="C220" s="5" t="s">
        <v>1234</v>
      </c>
      <c r="D220" s="5" t="s">
        <v>1038</v>
      </c>
      <c r="E220" s="5" t="s">
        <v>1241</v>
      </c>
      <c r="F220" s="5" t="s">
        <v>1240</v>
      </c>
      <c r="G220" s="5">
        <v>2</v>
      </c>
      <c r="H220" s="15">
        <v>2</v>
      </c>
      <c r="I220" s="4" t="s">
        <v>1926</v>
      </c>
      <c r="J220" s="12">
        <v>16.183236647329462</v>
      </c>
      <c r="K220" s="5">
        <v>2016</v>
      </c>
      <c r="L220" s="5" t="s">
        <v>1239</v>
      </c>
      <c r="M220" s="5" t="str">
        <f t="shared" si="3"/>
        <v>N</v>
      </c>
    </row>
    <row r="221" spans="1:14" ht="12.75" customHeight="1" x14ac:dyDescent="0.25">
      <c r="A221" s="5" t="s">
        <v>881</v>
      </c>
      <c r="B221" s="5" t="s">
        <v>1637</v>
      </c>
      <c r="C221" s="5" t="s">
        <v>883</v>
      </c>
      <c r="D221" s="5" t="s">
        <v>620</v>
      </c>
      <c r="E221" s="5" t="s">
        <v>884</v>
      </c>
      <c r="F221" s="5" t="s">
        <v>882</v>
      </c>
      <c r="G221" s="5">
        <v>1</v>
      </c>
      <c r="H221" s="15">
        <v>1</v>
      </c>
      <c r="I221" s="4"/>
      <c r="J221" s="12">
        <v>25</v>
      </c>
      <c r="K221" s="5">
        <v>2012</v>
      </c>
      <c r="L221" s="5" t="s">
        <v>881</v>
      </c>
      <c r="M221" s="5" t="str">
        <f t="shared" si="3"/>
        <v>N</v>
      </c>
    </row>
    <row r="222" spans="1:14" ht="12.75" customHeight="1" x14ac:dyDescent="0.25">
      <c r="A222" s="5" t="s">
        <v>885</v>
      </c>
      <c r="B222" s="5" t="s">
        <v>888</v>
      </c>
      <c r="C222" s="5" t="s">
        <v>887</v>
      </c>
      <c r="D222" s="5" t="s">
        <v>620</v>
      </c>
      <c r="E222" s="5" t="s">
        <v>889</v>
      </c>
      <c r="F222" s="5" t="s">
        <v>886</v>
      </c>
      <c r="G222" s="5">
        <v>1</v>
      </c>
      <c r="H222" s="15">
        <v>2</v>
      </c>
      <c r="I222" s="4" t="s">
        <v>1901</v>
      </c>
      <c r="J222" s="12">
        <v>9.1091091091091094</v>
      </c>
      <c r="K222" s="5">
        <v>2013</v>
      </c>
      <c r="L222" s="5" t="s">
        <v>885</v>
      </c>
      <c r="M222" s="5" t="str">
        <f t="shared" si="3"/>
        <v>N</v>
      </c>
    </row>
    <row r="223" spans="1:14" ht="12.75" customHeight="1" x14ac:dyDescent="0.25">
      <c r="A223" s="5" t="s">
        <v>890</v>
      </c>
      <c r="B223" s="5" t="s">
        <v>888</v>
      </c>
      <c r="C223" s="5" t="s">
        <v>887</v>
      </c>
      <c r="D223" s="5" t="s">
        <v>620</v>
      </c>
      <c r="E223" s="5" t="s">
        <v>892</v>
      </c>
      <c r="F223" s="5" t="s">
        <v>891</v>
      </c>
      <c r="G223" s="5">
        <v>1</v>
      </c>
      <c r="H223" s="15">
        <v>1</v>
      </c>
      <c r="I223" s="4"/>
      <c r="J223" s="12">
        <v>5</v>
      </c>
      <c r="K223" s="5">
        <v>2015</v>
      </c>
      <c r="L223" s="5" t="s">
        <v>890</v>
      </c>
      <c r="M223" s="5" t="str">
        <f t="shared" si="3"/>
        <v>N</v>
      </c>
    </row>
    <row r="224" spans="1:14" ht="12.75" customHeight="1" x14ac:dyDescent="0.25">
      <c r="A224" s="5" t="s">
        <v>893</v>
      </c>
      <c r="B224" s="5" t="s">
        <v>896</v>
      </c>
      <c r="C224" s="5" t="s">
        <v>895</v>
      </c>
      <c r="D224" s="5" t="s">
        <v>620</v>
      </c>
      <c r="E224" s="5" t="s">
        <v>897</v>
      </c>
      <c r="F224" s="5" t="s">
        <v>894</v>
      </c>
      <c r="G224" s="5">
        <v>2</v>
      </c>
      <c r="H224" s="15">
        <v>1</v>
      </c>
      <c r="I224" s="4"/>
      <c r="J224" s="12">
        <v>18</v>
      </c>
      <c r="K224" s="5">
        <v>2015</v>
      </c>
      <c r="L224" s="5" t="s">
        <v>893</v>
      </c>
      <c r="M224" s="5" t="str">
        <f t="shared" si="3"/>
        <v>N</v>
      </c>
    </row>
    <row r="225" spans="1:14" ht="12.75" customHeight="1" x14ac:dyDescent="0.25">
      <c r="A225" s="5" t="s">
        <v>1242</v>
      </c>
      <c r="B225" s="5" t="s">
        <v>1245</v>
      </c>
      <c r="C225" s="5" t="s">
        <v>1244</v>
      </c>
      <c r="D225" s="5" t="s">
        <v>1038</v>
      </c>
      <c r="E225" s="5" t="s">
        <v>1246</v>
      </c>
      <c r="F225" s="5" t="s">
        <v>1243</v>
      </c>
      <c r="G225" s="5">
        <v>1</v>
      </c>
      <c r="H225" s="15">
        <v>1</v>
      </c>
      <c r="I225" s="4"/>
      <c r="J225" s="12">
        <v>15.61</v>
      </c>
      <c r="K225" s="5">
        <v>2013</v>
      </c>
      <c r="L225" s="5" t="s">
        <v>1242</v>
      </c>
      <c r="M225" s="5" t="str">
        <f t="shared" si="3"/>
        <v>N</v>
      </c>
    </row>
    <row r="226" spans="1:14" ht="12.75" customHeight="1" x14ac:dyDescent="0.25">
      <c r="A226" s="5" t="s">
        <v>903</v>
      </c>
      <c r="B226" s="5" t="s">
        <v>901</v>
      </c>
      <c r="C226" s="5" t="s">
        <v>900</v>
      </c>
      <c r="D226" s="5" t="s">
        <v>620</v>
      </c>
      <c r="E226" s="5" t="s">
        <v>904</v>
      </c>
      <c r="F226" s="5" t="s">
        <v>3180</v>
      </c>
      <c r="G226" s="5">
        <v>2</v>
      </c>
      <c r="H226" s="15">
        <v>3</v>
      </c>
      <c r="I226" s="4" t="s">
        <v>3183</v>
      </c>
      <c r="J226" s="12">
        <v>11</v>
      </c>
      <c r="K226" s="5">
        <v>2017</v>
      </c>
      <c r="L226" s="5" t="s">
        <v>903</v>
      </c>
      <c r="M226" s="5" t="str">
        <f t="shared" si="3"/>
        <v>N</v>
      </c>
    </row>
    <row r="227" spans="1:14" ht="12.75" customHeight="1" x14ac:dyDescent="0.25">
      <c r="A227" s="5" t="s">
        <v>487</v>
      </c>
      <c r="B227" s="5" t="s">
        <v>490</v>
      </c>
      <c r="C227" s="5" t="s">
        <v>489</v>
      </c>
      <c r="D227" s="5" t="s">
        <v>360</v>
      </c>
      <c r="E227" s="5" t="s">
        <v>491</v>
      </c>
      <c r="F227" s="5" t="s">
        <v>488</v>
      </c>
      <c r="G227" s="5">
        <v>2</v>
      </c>
      <c r="H227" s="15">
        <v>1</v>
      </c>
      <c r="I227" s="4"/>
      <c r="J227" s="12">
        <v>10</v>
      </c>
      <c r="K227" s="5">
        <v>2016</v>
      </c>
      <c r="L227" s="5" t="s">
        <v>487</v>
      </c>
      <c r="M227" s="5" t="str">
        <f t="shared" si="3"/>
        <v>N</v>
      </c>
    </row>
    <row r="228" spans="1:14" ht="12.75" customHeight="1" x14ac:dyDescent="0.25">
      <c r="A228" s="5" t="s">
        <v>907</v>
      </c>
      <c r="B228" s="5" t="s">
        <v>910</v>
      </c>
      <c r="C228" s="5" t="s">
        <v>909</v>
      </c>
      <c r="D228" s="5" t="s">
        <v>620</v>
      </c>
      <c r="E228" s="5" t="s">
        <v>911</v>
      </c>
      <c r="F228" s="5" t="s">
        <v>3186</v>
      </c>
      <c r="G228" s="5">
        <v>2</v>
      </c>
      <c r="H228" s="15">
        <v>2</v>
      </c>
      <c r="I228" s="4" t="s">
        <v>3185</v>
      </c>
      <c r="J228" s="12">
        <v>8</v>
      </c>
      <c r="K228" s="5">
        <v>2016</v>
      </c>
      <c r="L228" s="5" t="s">
        <v>907</v>
      </c>
      <c r="M228" s="5" t="str">
        <f t="shared" si="3"/>
        <v>N</v>
      </c>
    </row>
    <row r="229" spans="1:14" ht="12.75" customHeight="1" x14ac:dyDescent="0.25">
      <c r="A229" s="5" t="s">
        <v>912</v>
      </c>
      <c r="B229" s="5" t="s">
        <v>910</v>
      </c>
      <c r="C229" s="5" t="s">
        <v>909</v>
      </c>
      <c r="D229" s="5" t="s">
        <v>620</v>
      </c>
      <c r="E229" s="5" t="s">
        <v>914</v>
      </c>
      <c r="F229" s="5" t="s">
        <v>913</v>
      </c>
      <c r="G229" s="5">
        <v>2</v>
      </c>
      <c r="H229" s="15">
        <v>2</v>
      </c>
      <c r="I229" s="4" t="s">
        <v>1901</v>
      </c>
      <c r="J229" s="12">
        <v>15</v>
      </c>
      <c r="K229" s="5">
        <v>2017</v>
      </c>
      <c r="L229" s="5" t="s">
        <v>912</v>
      </c>
      <c r="M229" s="5" t="str">
        <f t="shared" si="3"/>
        <v>N</v>
      </c>
    </row>
    <row r="230" spans="1:14" ht="12.75" customHeight="1" x14ac:dyDescent="0.25">
      <c r="A230" s="5" t="s">
        <v>1250</v>
      </c>
      <c r="B230" s="5" t="s">
        <v>1252</v>
      </c>
      <c r="C230" s="5" t="s">
        <v>1251</v>
      </c>
      <c r="D230" s="5" t="s">
        <v>1038</v>
      </c>
      <c r="E230" s="5" t="s">
        <v>1253</v>
      </c>
      <c r="F230" s="5" t="s">
        <v>3187</v>
      </c>
      <c r="G230" s="5">
        <v>2</v>
      </c>
      <c r="H230" s="15">
        <v>1</v>
      </c>
      <c r="I230" s="4" t="s">
        <v>3189</v>
      </c>
      <c r="J230" s="12">
        <v>16</v>
      </c>
      <c r="K230" s="5">
        <v>2000</v>
      </c>
      <c r="L230" s="5" t="s">
        <v>1250</v>
      </c>
      <c r="M230" s="5" t="str">
        <f t="shared" si="3"/>
        <v>N</v>
      </c>
    </row>
    <row r="231" spans="1:14" ht="12.75" customHeight="1" x14ac:dyDescent="0.25">
      <c r="A231" s="5" t="s">
        <v>492</v>
      </c>
      <c r="B231" s="5" t="s">
        <v>494</v>
      </c>
      <c r="C231" s="5" t="s">
        <v>493</v>
      </c>
      <c r="D231" s="5" t="s">
        <v>360</v>
      </c>
      <c r="E231" s="5" t="s">
        <v>495</v>
      </c>
      <c r="F231" s="5" t="s">
        <v>3188</v>
      </c>
      <c r="G231" s="5">
        <v>3</v>
      </c>
      <c r="H231" s="15">
        <v>1</v>
      </c>
      <c r="I231" s="4"/>
      <c r="J231" s="12">
        <v>20.14</v>
      </c>
      <c r="K231" s="5">
        <v>2012</v>
      </c>
      <c r="L231" s="5" t="s">
        <v>492</v>
      </c>
      <c r="M231" s="5" t="str">
        <f t="shared" si="3"/>
        <v>Y</v>
      </c>
      <c r="N231" s="5" t="s">
        <v>2678</v>
      </c>
    </row>
    <row r="232" spans="1:14" ht="12.75" customHeight="1" x14ac:dyDescent="0.25">
      <c r="A232" s="5" t="s">
        <v>496</v>
      </c>
      <c r="B232" s="5" t="s">
        <v>494</v>
      </c>
      <c r="C232" s="5" t="s">
        <v>493</v>
      </c>
      <c r="D232" s="5" t="s">
        <v>360</v>
      </c>
      <c r="E232" s="5" t="s">
        <v>498</v>
      </c>
      <c r="F232" s="5" t="s">
        <v>497</v>
      </c>
      <c r="G232" s="5">
        <v>4</v>
      </c>
      <c r="H232" s="15">
        <v>1</v>
      </c>
      <c r="I232" s="4" t="s">
        <v>1927</v>
      </c>
      <c r="J232" s="12">
        <v>9.9209920992099221</v>
      </c>
      <c r="K232" s="5">
        <v>2012</v>
      </c>
      <c r="L232" s="5" t="s">
        <v>496</v>
      </c>
      <c r="M232" s="5" t="str">
        <f t="shared" si="3"/>
        <v>N</v>
      </c>
    </row>
    <row r="233" spans="1:14" ht="12.75" customHeight="1" x14ac:dyDescent="0.25">
      <c r="A233" s="5" t="s">
        <v>499</v>
      </c>
      <c r="B233" s="5" t="s">
        <v>494</v>
      </c>
      <c r="C233" s="5" t="s">
        <v>493</v>
      </c>
      <c r="D233" s="5" t="s">
        <v>360</v>
      </c>
      <c r="E233" s="5" t="s">
        <v>501</v>
      </c>
      <c r="F233" s="5" t="s">
        <v>500</v>
      </c>
      <c r="G233" s="5">
        <v>4</v>
      </c>
      <c r="H233" s="15">
        <v>1</v>
      </c>
      <c r="I233" s="4"/>
      <c r="J233" s="12">
        <v>15.561556155615563</v>
      </c>
      <c r="K233" s="5">
        <v>2012</v>
      </c>
      <c r="L233" s="5" t="s">
        <v>499</v>
      </c>
      <c r="M233" s="5" t="str">
        <f t="shared" si="3"/>
        <v>N</v>
      </c>
    </row>
    <row r="234" spans="1:14" ht="12.75" customHeight="1" x14ac:dyDescent="0.25">
      <c r="A234" s="5" t="s">
        <v>502</v>
      </c>
      <c r="B234" s="5" t="s">
        <v>494</v>
      </c>
      <c r="C234" s="5" t="s">
        <v>493</v>
      </c>
      <c r="D234" s="5" t="s">
        <v>360</v>
      </c>
      <c r="E234" s="5" t="s">
        <v>504</v>
      </c>
      <c r="F234" s="5" t="s">
        <v>503</v>
      </c>
      <c r="G234" s="5">
        <v>4</v>
      </c>
      <c r="H234" s="15">
        <v>1</v>
      </c>
      <c r="I234" s="4" t="s">
        <v>1928</v>
      </c>
      <c r="J234" s="12">
        <v>11.990000000000004</v>
      </c>
      <c r="K234" s="5">
        <v>2012</v>
      </c>
      <c r="L234" s="5" t="s">
        <v>502</v>
      </c>
      <c r="M234" s="5" t="str">
        <f t="shared" si="3"/>
        <v>N</v>
      </c>
    </row>
    <row r="235" spans="1:14" ht="12.75" customHeight="1" x14ac:dyDescent="0.25">
      <c r="A235" s="5" t="s">
        <v>505</v>
      </c>
      <c r="B235" s="5" t="s">
        <v>494</v>
      </c>
      <c r="C235" s="5" t="s">
        <v>493</v>
      </c>
      <c r="D235" s="5" t="s">
        <v>360</v>
      </c>
      <c r="E235" s="5" t="s">
        <v>507</v>
      </c>
      <c r="F235" s="5" t="s">
        <v>506</v>
      </c>
      <c r="G235" s="5">
        <v>4</v>
      </c>
      <c r="H235" s="15">
        <v>1</v>
      </c>
      <c r="I235" s="4" t="s">
        <v>1929</v>
      </c>
      <c r="J235" s="12">
        <v>5.61</v>
      </c>
      <c r="K235" s="5">
        <v>2012</v>
      </c>
      <c r="L235" s="5" t="s">
        <v>505</v>
      </c>
      <c r="M235" s="5" t="str">
        <f t="shared" si="3"/>
        <v>N</v>
      </c>
    </row>
    <row r="236" spans="1:14" ht="12.75" customHeight="1" x14ac:dyDescent="0.25">
      <c r="A236" s="5" t="s">
        <v>508</v>
      </c>
      <c r="B236" s="5" t="s">
        <v>494</v>
      </c>
      <c r="C236" s="5" t="s">
        <v>493</v>
      </c>
      <c r="D236" s="5" t="s">
        <v>360</v>
      </c>
      <c r="E236" s="5" t="s">
        <v>510</v>
      </c>
      <c r="F236" s="5" t="s">
        <v>509</v>
      </c>
      <c r="G236" s="5">
        <v>4</v>
      </c>
      <c r="H236" s="15">
        <v>1</v>
      </c>
      <c r="I236" s="4"/>
      <c r="J236" s="12">
        <v>14.462892578515705</v>
      </c>
      <c r="K236" s="5">
        <v>2012</v>
      </c>
      <c r="L236" s="5" t="s">
        <v>508</v>
      </c>
      <c r="M236" s="5" t="str">
        <f t="shared" si="3"/>
        <v>N</v>
      </c>
    </row>
    <row r="237" spans="1:14" ht="12.75" customHeight="1" x14ac:dyDescent="0.25">
      <c r="A237" s="5" t="s">
        <v>511</v>
      </c>
      <c r="B237" s="5" t="s">
        <v>494</v>
      </c>
      <c r="C237" s="5" t="s">
        <v>493</v>
      </c>
      <c r="D237" s="5" t="s">
        <v>360</v>
      </c>
      <c r="E237" s="5" t="s">
        <v>513</v>
      </c>
      <c r="F237" s="5" t="s">
        <v>512</v>
      </c>
      <c r="G237" s="5">
        <v>4</v>
      </c>
      <c r="H237" s="15">
        <v>2</v>
      </c>
      <c r="I237" s="4" t="s">
        <v>1930</v>
      </c>
      <c r="J237" s="12">
        <v>13.459999999999999</v>
      </c>
      <c r="K237" s="5">
        <v>2012</v>
      </c>
      <c r="L237" s="5" t="s">
        <v>511</v>
      </c>
      <c r="M237" s="5" t="str">
        <f t="shared" si="3"/>
        <v>N</v>
      </c>
    </row>
    <row r="238" spans="1:14" ht="12.75" customHeight="1" x14ac:dyDescent="0.25">
      <c r="A238" s="5" t="s">
        <v>514</v>
      </c>
      <c r="B238" s="5" t="s">
        <v>494</v>
      </c>
      <c r="C238" s="5" t="s">
        <v>493</v>
      </c>
      <c r="D238" s="5" t="s">
        <v>360</v>
      </c>
      <c r="E238" s="5" t="s">
        <v>516</v>
      </c>
      <c r="F238" s="5" t="s">
        <v>515</v>
      </c>
      <c r="G238" s="5">
        <v>4</v>
      </c>
      <c r="H238" s="15">
        <v>2</v>
      </c>
      <c r="I238" s="4" t="s">
        <v>1931</v>
      </c>
      <c r="J238" s="12">
        <v>16.189999999999998</v>
      </c>
      <c r="K238" s="5">
        <v>2012</v>
      </c>
      <c r="L238" s="5" t="s">
        <v>514</v>
      </c>
      <c r="M238" s="5" t="str">
        <f t="shared" si="3"/>
        <v>N</v>
      </c>
    </row>
    <row r="239" spans="1:14" ht="12.75" customHeight="1" x14ac:dyDescent="0.25">
      <c r="A239" s="5" t="s">
        <v>517</v>
      </c>
      <c r="B239" s="5" t="s">
        <v>494</v>
      </c>
      <c r="C239" s="5" t="s">
        <v>493</v>
      </c>
      <c r="D239" s="5" t="s">
        <v>360</v>
      </c>
      <c r="E239" s="5" t="s">
        <v>519</v>
      </c>
      <c r="F239" s="5" t="s">
        <v>518</v>
      </c>
      <c r="G239" s="5">
        <v>4</v>
      </c>
      <c r="H239" s="15">
        <v>1</v>
      </c>
      <c r="I239" s="4"/>
      <c r="J239" s="12">
        <v>13.238676132386761</v>
      </c>
      <c r="K239" s="5">
        <v>2012</v>
      </c>
      <c r="L239" s="5" t="s">
        <v>517</v>
      </c>
      <c r="M239" s="5" t="str">
        <f t="shared" si="3"/>
        <v>N</v>
      </c>
    </row>
    <row r="240" spans="1:14" ht="12.75" customHeight="1" x14ac:dyDescent="0.25">
      <c r="A240" s="5" t="s">
        <v>520</v>
      </c>
      <c r="B240" s="5" t="s">
        <v>494</v>
      </c>
      <c r="C240" s="5" t="s">
        <v>493</v>
      </c>
      <c r="D240" s="5" t="s">
        <v>360</v>
      </c>
      <c r="E240" s="5" t="s">
        <v>522</v>
      </c>
      <c r="F240" s="5" t="s">
        <v>521</v>
      </c>
      <c r="G240" s="5">
        <v>4</v>
      </c>
      <c r="H240" s="15">
        <v>1</v>
      </c>
      <c r="I240" s="4" t="s">
        <v>1932</v>
      </c>
      <c r="J240" s="12">
        <v>17.850000000000001</v>
      </c>
      <c r="K240" s="5">
        <v>2012</v>
      </c>
      <c r="L240" s="5" t="s">
        <v>520</v>
      </c>
      <c r="M240" s="5" t="str">
        <f t="shared" si="3"/>
        <v>N</v>
      </c>
    </row>
    <row r="241" spans="1:14" ht="12.75" customHeight="1" x14ac:dyDescent="0.25">
      <c r="A241" s="5" t="s">
        <v>523</v>
      </c>
      <c r="B241" s="5" t="s">
        <v>494</v>
      </c>
      <c r="C241" s="5" t="s">
        <v>493</v>
      </c>
      <c r="D241" s="5" t="s">
        <v>360</v>
      </c>
      <c r="E241" s="5" t="s">
        <v>525</v>
      </c>
      <c r="F241" s="5" t="s">
        <v>524</v>
      </c>
      <c r="G241" s="5">
        <v>4</v>
      </c>
      <c r="H241" s="15">
        <v>1</v>
      </c>
      <c r="I241" s="4" t="s">
        <v>1933</v>
      </c>
      <c r="J241" s="12">
        <v>8.17</v>
      </c>
      <c r="K241" s="5">
        <v>2012</v>
      </c>
      <c r="L241" s="5" t="s">
        <v>523</v>
      </c>
      <c r="M241" s="5" t="str">
        <f t="shared" si="3"/>
        <v>N</v>
      </c>
    </row>
    <row r="242" spans="1:14" ht="12.75" customHeight="1" x14ac:dyDescent="0.25">
      <c r="A242" s="5" t="s">
        <v>526</v>
      </c>
      <c r="B242" s="5" t="s">
        <v>494</v>
      </c>
      <c r="C242" s="5" t="s">
        <v>493</v>
      </c>
      <c r="D242" s="5" t="s">
        <v>360</v>
      </c>
      <c r="E242" s="5" t="s">
        <v>528</v>
      </c>
      <c r="F242" s="5" t="s">
        <v>527</v>
      </c>
      <c r="G242" s="5">
        <v>4</v>
      </c>
      <c r="H242" s="15">
        <v>1</v>
      </c>
      <c r="I242" s="4" t="s">
        <v>1934</v>
      </c>
      <c r="J242" s="12">
        <v>6.8706870687068697</v>
      </c>
      <c r="K242" s="5">
        <v>2016</v>
      </c>
      <c r="L242" s="5" t="s">
        <v>526</v>
      </c>
      <c r="M242" s="5" t="str">
        <f t="shared" si="3"/>
        <v>N</v>
      </c>
    </row>
    <row r="243" spans="1:14" ht="12.75" customHeight="1" x14ac:dyDescent="0.25">
      <c r="A243" s="5" t="s">
        <v>218</v>
      </c>
      <c r="B243" s="5" t="s">
        <v>221</v>
      </c>
      <c r="C243" s="5" t="s">
        <v>220</v>
      </c>
      <c r="D243" s="5" t="s">
        <v>35</v>
      </c>
      <c r="E243" s="5" t="s">
        <v>222</v>
      </c>
      <c r="F243" s="5" t="s">
        <v>219</v>
      </c>
      <c r="G243" s="5">
        <v>2</v>
      </c>
      <c r="H243" s="15">
        <v>1</v>
      </c>
      <c r="I243" s="4"/>
      <c r="J243" s="12">
        <v>6.4</v>
      </c>
      <c r="K243" s="5">
        <v>2013</v>
      </c>
      <c r="L243" s="5" t="s">
        <v>218</v>
      </c>
      <c r="M243" s="5" t="str">
        <f t="shared" si="3"/>
        <v>N</v>
      </c>
    </row>
    <row r="244" spans="1:14" ht="12.75" customHeight="1" x14ac:dyDescent="0.25">
      <c r="A244" s="5" t="s">
        <v>223</v>
      </c>
      <c r="B244" s="5" t="s">
        <v>221</v>
      </c>
      <c r="C244" s="5" t="s">
        <v>220</v>
      </c>
      <c r="D244" s="5" t="s">
        <v>35</v>
      </c>
      <c r="E244" s="5" t="s">
        <v>225</v>
      </c>
      <c r="F244" s="5" t="s">
        <v>224</v>
      </c>
      <c r="G244" s="5">
        <v>2</v>
      </c>
      <c r="H244" s="15">
        <v>1</v>
      </c>
      <c r="I244" s="4"/>
      <c r="J244" s="12">
        <v>13.592233009708737</v>
      </c>
      <c r="K244" s="5" t="s">
        <v>1569</v>
      </c>
      <c r="L244" s="5" t="s">
        <v>223</v>
      </c>
      <c r="M244" s="5" t="str">
        <f t="shared" si="3"/>
        <v>N</v>
      </c>
    </row>
    <row r="245" spans="1:14" ht="12.75" customHeight="1" x14ac:dyDescent="0.25">
      <c r="A245" s="5" t="s">
        <v>226</v>
      </c>
      <c r="B245" s="5" t="s">
        <v>229</v>
      </c>
      <c r="C245" s="5" t="s">
        <v>228</v>
      </c>
      <c r="D245" s="5" t="s">
        <v>35</v>
      </c>
      <c r="E245" s="5" t="s">
        <v>230</v>
      </c>
      <c r="F245" s="5" t="s">
        <v>227</v>
      </c>
      <c r="G245" s="5">
        <v>2</v>
      </c>
      <c r="H245" s="15">
        <v>2</v>
      </c>
      <c r="I245" s="4" t="s">
        <v>1935</v>
      </c>
      <c r="J245" s="12">
        <v>38</v>
      </c>
      <c r="K245" s="5">
        <v>2010</v>
      </c>
      <c r="L245" s="5" t="s">
        <v>226</v>
      </c>
      <c r="M245" s="5" t="str">
        <f t="shared" si="3"/>
        <v>Y</v>
      </c>
      <c r="N245" s="5" t="s">
        <v>2703</v>
      </c>
    </row>
    <row r="246" spans="1:14" ht="12.75" customHeight="1" x14ac:dyDescent="0.25">
      <c r="A246" s="5" t="s">
        <v>231</v>
      </c>
      <c r="B246" s="5" t="s">
        <v>229</v>
      </c>
      <c r="C246" s="5" t="s">
        <v>228</v>
      </c>
      <c r="D246" s="5" t="s">
        <v>35</v>
      </c>
      <c r="E246" s="5" t="s">
        <v>233</v>
      </c>
      <c r="F246" s="5" t="s">
        <v>232</v>
      </c>
      <c r="G246" s="5">
        <v>2</v>
      </c>
      <c r="H246" s="15">
        <v>1</v>
      </c>
      <c r="I246" s="4"/>
      <c r="J246" s="12">
        <v>11.2</v>
      </c>
      <c r="K246" s="5">
        <v>2011</v>
      </c>
      <c r="L246" s="5" t="s">
        <v>231</v>
      </c>
      <c r="M246" s="5" t="str">
        <f t="shared" si="3"/>
        <v>N</v>
      </c>
    </row>
    <row r="247" spans="1:14" ht="12.75" customHeight="1" x14ac:dyDescent="0.25">
      <c r="A247" s="5" t="s">
        <v>915</v>
      </c>
      <c r="B247" s="5" t="s">
        <v>918</v>
      </c>
      <c r="C247" s="5" t="s">
        <v>917</v>
      </c>
      <c r="D247" s="5" t="s">
        <v>620</v>
      </c>
      <c r="E247" s="5" t="s">
        <v>919</v>
      </c>
      <c r="F247" s="5" t="s">
        <v>916</v>
      </c>
      <c r="G247" s="5">
        <v>2</v>
      </c>
      <c r="H247" s="15">
        <v>1</v>
      </c>
      <c r="I247" s="4"/>
      <c r="J247" s="12">
        <v>8.3699999999999992</v>
      </c>
      <c r="K247" s="5">
        <v>2012</v>
      </c>
      <c r="L247" s="5" t="s">
        <v>915</v>
      </c>
      <c r="M247" s="5" t="str">
        <f t="shared" si="3"/>
        <v>N</v>
      </c>
    </row>
    <row r="248" spans="1:14" ht="12.75" customHeight="1" x14ac:dyDescent="0.25">
      <c r="A248" s="5" t="s">
        <v>920</v>
      </c>
      <c r="B248" s="5" t="s">
        <v>918</v>
      </c>
      <c r="C248" s="5" t="s">
        <v>917</v>
      </c>
      <c r="D248" s="5" t="s">
        <v>620</v>
      </c>
      <c r="E248" s="5" t="s">
        <v>922</v>
      </c>
      <c r="F248" s="5" t="s">
        <v>921</v>
      </c>
      <c r="G248" s="5">
        <v>2</v>
      </c>
      <c r="H248" s="15">
        <v>1</v>
      </c>
      <c r="I248" s="4"/>
      <c r="J248" s="12">
        <v>6.6666666666666679</v>
      </c>
      <c r="K248" s="5">
        <v>2012</v>
      </c>
      <c r="L248" s="5" t="s">
        <v>920</v>
      </c>
      <c r="M248" s="5" t="str">
        <f t="shared" si="3"/>
        <v>N</v>
      </c>
    </row>
    <row r="249" spans="1:14" ht="12.75" customHeight="1" x14ac:dyDescent="0.25">
      <c r="A249" s="5" t="s">
        <v>928</v>
      </c>
      <c r="B249" s="5" t="s">
        <v>3</v>
      </c>
      <c r="C249" s="5" t="s">
        <v>924</v>
      </c>
      <c r="D249" s="5" t="s">
        <v>620</v>
      </c>
      <c r="E249" s="5" t="s">
        <v>930</v>
      </c>
      <c r="F249" s="5" t="s">
        <v>929</v>
      </c>
      <c r="G249" s="5">
        <v>2</v>
      </c>
      <c r="H249" s="15">
        <v>3</v>
      </c>
      <c r="I249" s="4" t="s">
        <v>1937</v>
      </c>
      <c r="J249" s="12">
        <v>4</v>
      </c>
      <c r="K249" s="5" t="s">
        <v>1569</v>
      </c>
      <c r="L249" s="5" t="s">
        <v>928</v>
      </c>
      <c r="M249" s="5" t="str">
        <f t="shared" si="3"/>
        <v>N</v>
      </c>
    </row>
    <row r="250" spans="1:14" ht="12.75" customHeight="1" x14ac:dyDescent="0.25">
      <c r="A250" s="5" t="s">
        <v>931</v>
      </c>
      <c r="B250" s="5" t="s">
        <v>3</v>
      </c>
      <c r="C250" s="5" t="s">
        <v>924</v>
      </c>
      <c r="D250" s="5" t="s">
        <v>620</v>
      </c>
      <c r="E250" s="5" t="s">
        <v>933</v>
      </c>
      <c r="F250" s="5" t="s">
        <v>932</v>
      </c>
      <c r="G250" s="5">
        <v>2</v>
      </c>
      <c r="H250" s="15">
        <v>2</v>
      </c>
      <c r="I250" s="4" t="s">
        <v>1938</v>
      </c>
      <c r="J250" s="12">
        <v>18.8</v>
      </c>
      <c r="K250" s="5">
        <v>2008</v>
      </c>
      <c r="L250" s="5" t="s">
        <v>931</v>
      </c>
      <c r="M250" s="5" t="str">
        <f t="shared" si="3"/>
        <v>N</v>
      </c>
    </row>
    <row r="251" spans="1:14" ht="12.75" customHeight="1" x14ac:dyDescent="0.25">
      <c r="A251" s="5" t="s">
        <v>934</v>
      </c>
      <c r="B251" s="5" t="s">
        <v>3</v>
      </c>
      <c r="C251" s="5" t="s">
        <v>924</v>
      </c>
      <c r="D251" s="5" t="s">
        <v>620</v>
      </c>
      <c r="E251" s="5" t="s">
        <v>936</v>
      </c>
      <c r="F251" s="5" t="s">
        <v>935</v>
      </c>
      <c r="G251" s="5">
        <v>2</v>
      </c>
      <c r="H251" s="15">
        <v>2</v>
      </c>
      <c r="I251" s="4" t="s">
        <v>1939</v>
      </c>
      <c r="J251" s="12">
        <v>9</v>
      </c>
      <c r="K251" s="5">
        <v>2012</v>
      </c>
      <c r="L251" s="5" t="s">
        <v>934</v>
      </c>
      <c r="M251" s="5" t="str">
        <f t="shared" si="3"/>
        <v>N</v>
      </c>
    </row>
    <row r="252" spans="1:14" ht="12.75" customHeight="1" x14ac:dyDescent="0.25">
      <c r="A252" s="5" t="s">
        <v>239</v>
      </c>
      <c r="B252" s="5" t="s">
        <v>242</v>
      </c>
      <c r="C252" s="5" t="s">
        <v>241</v>
      </c>
      <c r="D252" s="5" t="s">
        <v>35</v>
      </c>
      <c r="E252" s="5" t="s">
        <v>243</v>
      </c>
      <c r="F252" s="5" t="s">
        <v>240</v>
      </c>
      <c r="G252" s="5">
        <v>2</v>
      </c>
      <c r="H252" s="15">
        <v>2</v>
      </c>
      <c r="I252" s="4" t="s">
        <v>1940</v>
      </c>
      <c r="J252" s="12">
        <v>5</v>
      </c>
      <c r="K252" s="5">
        <v>2013</v>
      </c>
      <c r="L252" s="5" t="s">
        <v>239</v>
      </c>
      <c r="M252" s="5" t="str">
        <f t="shared" si="3"/>
        <v>N</v>
      </c>
    </row>
    <row r="253" spans="1:14" ht="12.75" customHeight="1" x14ac:dyDescent="0.25">
      <c r="A253" s="5" t="s">
        <v>244</v>
      </c>
      <c r="B253" s="5" t="s">
        <v>242</v>
      </c>
      <c r="C253" s="5" t="s">
        <v>241</v>
      </c>
      <c r="D253" s="5" t="s">
        <v>35</v>
      </c>
      <c r="E253" s="5" t="s">
        <v>246</v>
      </c>
      <c r="F253" s="5" t="s">
        <v>245</v>
      </c>
      <c r="G253" s="5">
        <v>2</v>
      </c>
      <c r="H253" s="15">
        <v>1</v>
      </c>
      <c r="I253" s="4"/>
      <c r="J253" s="12">
        <v>8</v>
      </c>
      <c r="K253" s="5">
        <v>2014</v>
      </c>
      <c r="L253" s="5" t="s">
        <v>244</v>
      </c>
      <c r="M253" s="5" t="str">
        <f t="shared" si="3"/>
        <v>N</v>
      </c>
    </row>
    <row r="254" spans="1:14" ht="12.75" customHeight="1" x14ac:dyDescent="0.25">
      <c r="A254" s="5" t="s">
        <v>943</v>
      </c>
      <c r="B254" s="5" t="s">
        <v>21</v>
      </c>
      <c r="C254" s="5" t="s">
        <v>939</v>
      </c>
      <c r="D254" s="5" t="s">
        <v>620</v>
      </c>
      <c r="E254" s="5" t="s">
        <v>945</v>
      </c>
      <c r="F254" s="5" t="s">
        <v>944</v>
      </c>
      <c r="G254" s="5">
        <v>3</v>
      </c>
      <c r="H254" s="15">
        <v>3</v>
      </c>
      <c r="I254" s="4" t="s">
        <v>1944</v>
      </c>
      <c r="J254" s="12">
        <v>12.8</v>
      </c>
      <c r="K254" s="5">
        <v>2010</v>
      </c>
      <c r="L254" s="5" t="s">
        <v>943</v>
      </c>
      <c r="M254" s="5" t="str">
        <f t="shared" si="3"/>
        <v>N</v>
      </c>
    </row>
    <row r="255" spans="1:14" ht="12.75" customHeight="1" x14ac:dyDescent="0.25">
      <c r="A255" s="5" t="s">
        <v>252</v>
      </c>
      <c r="B255" s="5" t="s">
        <v>255</v>
      </c>
      <c r="C255" s="5" t="s">
        <v>254</v>
      </c>
      <c r="D255" s="5" t="s">
        <v>35</v>
      </c>
      <c r="E255" s="5" t="s">
        <v>256</v>
      </c>
      <c r="F255" s="5" t="s">
        <v>253</v>
      </c>
      <c r="G255" s="5">
        <v>1</v>
      </c>
      <c r="H255" s="15">
        <v>1</v>
      </c>
      <c r="I255" s="4" t="s">
        <v>1945</v>
      </c>
      <c r="J255" s="12">
        <v>48</v>
      </c>
      <c r="K255" s="5">
        <v>2010</v>
      </c>
      <c r="L255" s="5" t="s">
        <v>252</v>
      </c>
      <c r="M255" s="5" t="str">
        <f t="shared" si="3"/>
        <v>Y</v>
      </c>
      <c r="N255" s="5" t="s">
        <v>2703</v>
      </c>
    </row>
    <row r="256" spans="1:14" ht="12.75" customHeight="1" x14ac:dyDescent="0.25">
      <c r="A256" s="5" t="s">
        <v>257</v>
      </c>
      <c r="B256" s="5" t="s">
        <v>260</v>
      </c>
      <c r="C256" s="5" t="s">
        <v>259</v>
      </c>
      <c r="D256" s="5" t="s">
        <v>35</v>
      </c>
      <c r="E256" s="5" t="s">
        <v>1581</v>
      </c>
      <c r="F256" s="5" t="s">
        <v>258</v>
      </c>
      <c r="G256" s="5">
        <v>2</v>
      </c>
      <c r="H256" s="15">
        <v>1</v>
      </c>
      <c r="I256" s="4"/>
      <c r="J256" s="12">
        <v>12</v>
      </c>
      <c r="K256" s="5">
        <v>2010</v>
      </c>
      <c r="L256" s="5" t="s">
        <v>257</v>
      </c>
      <c r="M256" s="5" t="str">
        <f t="shared" si="3"/>
        <v>N</v>
      </c>
    </row>
    <row r="257" spans="1:14" ht="12.75" customHeight="1" x14ac:dyDescent="0.25">
      <c r="A257" s="5" t="s">
        <v>946</v>
      </c>
      <c r="B257" s="5" t="s">
        <v>949</v>
      </c>
      <c r="C257" s="5" t="s">
        <v>948</v>
      </c>
      <c r="D257" s="5" t="s">
        <v>620</v>
      </c>
      <c r="E257" s="5" t="s">
        <v>950</v>
      </c>
      <c r="F257" s="5" t="s">
        <v>947</v>
      </c>
      <c r="G257" s="5">
        <v>2</v>
      </c>
      <c r="H257" s="15">
        <v>1</v>
      </c>
      <c r="I257" s="4"/>
      <c r="J257" s="12">
        <v>18.5</v>
      </c>
      <c r="K257" s="5">
        <v>2016</v>
      </c>
      <c r="L257" s="5" t="s">
        <v>946</v>
      </c>
      <c r="M257" s="5" t="str">
        <f t="shared" si="3"/>
        <v>N</v>
      </c>
    </row>
    <row r="258" spans="1:14" ht="12.75" customHeight="1" x14ac:dyDescent="0.25">
      <c r="A258" s="5" t="s">
        <v>1258</v>
      </c>
      <c r="B258" s="5" t="s">
        <v>1257</v>
      </c>
      <c r="C258" s="5" t="s">
        <v>1256</v>
      </c>
      <c r="D258" s="5" t="s">
        <v>1038</v>
      </c>
      <c r="E258" s="5" t="s">
        <v>1260</v>
      </c>
      <c r="F258" s="5" t="s">
        <v>1259</v>
      </c>
      <c r="G258" s="5">
        <v>2</v>
      </c>
      <c r="H258" s="15">
        <v>1</v>
      </c>
      <c r="I258" s="4"/>
      <c r="J258" s="12">
        <v>10.289710289710291</v>
      </c>
      <c r="K258" s="5">
        <v>2010</v>
      </c>
      <c r="L258" s="5" t="s">
        <v>1258</v>
      </c>
      <c r="M258" s="5" t="str">
        <f t="shared" si="3"/>
        <v>N</v>
      </c>
    </row>
    <row r="259" spans="1:14" ht="12.75" customHeight="1" x14ac:dyDescent="0.25">
      <c r="A259" s="5" t="s">
        <v>1261</v>
      </c>
      <c r="B259" s="5" t="s">
        <v>1257</v>
      </c>
      <c r="C259" s="5" t="s">
        <v>1256</v>
      </c>
      <c r="D259" s="5" t="s">
        <v>1038</v>
      </c>
      <c r="E259" s="5" t="s">
        <v>1263</v>
      </c>
      <c r="F259" s="5" t="s">
        <v>1262</v>
      </c>
      <c r="G259" s="5">
        <v>2</v>
      </c>
      <c r="H259" s="15">
        <v>1</v>
      </c>
      <c r="I259" s="4"/>
      <c r="J259" s="12">
        <v>12</v>
      </c>
      <c r="K259" s="5">
        <v>2010</v>
      </c>
      <c r="L259" s="5" t="s">
        <v>1261</v>
      </c>
      <c r="M259" s="5" t="str">
        <f t="shared" si="3"/>
        <v>N</v>
      </c>
    </row>
    <row r="260" spans="1:14" ht="12.75" customHeight="1" x14ac:dyDescent="0.25">
      <c r="A260" s="5" t="s">
        <v>1264</v>
      </c>
      <c r="B260" s="5" t="s">
        <v>1266</v>
      </c>
      <c r="C260" s="5" t="s">
        <v>1265</v>
      </c>
      <c r="D260" s="5" t="s">
        <v>1038</v>
      </c>
      <c r="E260" s="5" t="s">
        <v>1267</v>
      </c>
      <c r="F260" s="5" t="s">
        <v>3190</v>
      </c>
      <c r="G260" s="5">
        <v>2</v>
      </c>
      <c r="H260" s="15">
        <v>1</v>
      </c>
      <c r="I260" s="4" t="s">
        <v>3191</v>
      </c>
      <c r="J260" s="12">
        <v>11.63</v>
      </c>
      <c r="K260" s="5">
        <v>2011</v>
      </c>
      <c r="L260" s="5" t="s">
        <v>1264</v>
      </c>
      <c r="M260" s="5" t="str">
        <f t="shared" si="3"/>
        <v>N</v>
      </c>
    </row>
    <row r="261" spans="1:14" ht="12.75" customHeight="1" x14ac:dyDescent="0.25">
      <c r="A261" s="5" t="s">
        <v>951</v>
      </c>
      <c r="B261" s="5" t="s">
        <v>954</v>
      </c>
      <c r="C261" s="5" t="s">
        <v>953</v>
      </c>
      <c r="D261" s="5" t="s">
        <v>620</v>
      </c>
      <c r="E261" s="5" t="s">
        <v>955</v>
      </c>
      <c r="F261" s="5" t="s">
        <v>952</v>
      </c>
      <c r="G261" s="5">
        <v>2</v>
      </c>
      <c r="H261" s="15">
        <v>1</v>
      </c>
      <c r="I261" s="4"/>
      <c r="J261" s="12">
        <v>9.6390360963903596</v>
      </c>
      <c r="K261" s="5">
        <v>2014</v>
      </c>
      <c r="L261" s="5" t="s">
        <v>951</v>
      </c>
      <c r="M261" s="5" t="str">
        <f t="shared" si="3"/>
        <v>N</v>
      </c>
    </row>
    <row r="262" spans="1:14" ht="12.75" customHeight="1" x14ac:dyDescent="0.25">
      <c r="A262" s="5" t="s">
        <v>956</v>
      </c>
      <c r="B262" s="5" t="s">
        <v>954</v>
      </c>
      <c r="C262" s="5" t="s">
        <v>953</v>
      </c>
      <c r="D262" s="5" t="s">
        <v>620</v>
      </c>
      <c r="E262" s="5" t="s">
        <v>958</v>
      </c>
      <c r="F262" s="5" t="s">
        <v>957</v>
      </c>
      <c r="G262" s="5">
        <v>2</v>
      </c>
      <c r="H262" s="15">
        <v>1</v>
      </c>
      <c r="I262" s="4"/>
      <c r="J262" s="12">
        <v>15</v>
      </c>
      <c r="K262" s="5">
        <v>2016</v>
      </c>
      <c r="L262" s="5" t="s">
        <v>956</v>
      </c>
      <c r="M262" s="5" t="str">
        <f t="shared" si="3"/>
        <v>N</v>
      </c>
    </row>
    <row r="263" spans="1:14" ht="12.75" customHeight="1" x14ac:dyDescent="0.25">
      <c r="A263" s="5" t="s">
        <v>266</v>
      </c>
      <c r="B263" s="5" t="s">
        <v>268</v>
      </c>
      <c r="C263" s="5" t="s">
        <v>267</v>
      </c>
      <c r="D263" s="5" t="s">
        <v>35</v>
      </c>
      <c r="E263" s="5" t="s">
        <v>1584</v>
      </c>
      <c r="F263" s="5" t="s">
        <v>3192</v>
      </c>
      <c r="G263" s="5">
        <v>2</v>
      </c>
      <c r="H263" s="15">
        <v>1</v>
      </c>
      <c r="I263" s="4"/>
      <c r="J263" s="12">
        <v>14.589999999999998</v>
      </c>
      <c r="K263" s="5">
        <v>2016</v>
      </c>
      <c r="L263" s="5" t="s">
        <v>266</v>
      </c>
      <c r="M263" s="5" t="str">
        <f t="shared" si="3"/>
        <v>N</v>
      </c>
    </row>
    <row r="264" spans="1:14" ht="12.75" customHeight="1" x14ac:dyDescent="0.25">
      <c r="A264" s="5" t="s">
        <v>271</v>
      </c>
      <c r="B264" s="5" t="s">
        <v>274</v>
      </c>
      <c r="C264" s="5" t="s">
        <v>273</v>
      </c>
      <c r="D264" s="5" t="s">
        <v>35</v>
      </c>
      <c r="E264" s="5" t="s">
        <v>275</v>
      </c>
      <c r="F264" s="5" t="s">
        <v>272</v>
      </c>
      <c r="G264" s="5">
        <v>2</v>
      </c>
      <c r="H264" s="15">
        <v>1</v>
      </c>
      <c r="I264" s="4" t="s">
        <v>1947</v>
      </c>
      <c r="J264" s="12">
        <v>13</v>
      </c>
      <c r="K264" s="5">
        <v>2014</v>
      </c>
      <c r="L264" s="5" t="s">
        <v>271</v>
      </c>
      <c r="M264" s="5" t="str">
        <f t="shared" ref="M264:M327" si="4">IF(OR(AND(D264=$W$15,OR(J264&lt;$W$16,J264&gt;$W$17)),AND(D264=$X$15,OR(J264&lt;$X$16,J264&gt;$X$17)),AND(D264=$Y$15,OR(J264&lt;$Y$16,J264&gt;$Y$17)),AND(D264=$Z$15,OR(J264&lt;$Z$16,J264&gt;$Z$17))),"Y","N")</f>
        <v>N</v>
      </c>
    </row>
    <row r="265" spans="1:14" ht="12.75" customHeight="1" x14ac:dyDescent="0.25">
      <c r="A265" s="5" t="s">
        <v>276</v>
      </c>
      <c r="B265" s="5" t="s">
        <v>274</v>
      </c>
      <c r="C265" s="5" t="s">
        <v>273</v>
      </c>
      <c r="D265" s="5" t="s">
        <v>35</v>
      </c>
      <c r="E265" s="5" t="s">
        <v>278</v>
      </c>
      <c r="F265" s="5" t="s">
        <v>277</v>
      </c>
      <c r="G265" s="5">
        <v>2</v>
      </c>
      <c r="H265" s="15">
        <v>1</v>
      </c>
      <c r="I265" s="4"/>
      <c r="J265" s="12">
        <v>13.302405869025785</v>
      </c>
      <c r="K265" s="5">
        <v>2015</v>
      </c>
      <c r="L265" s="5" t="s">
        <v>276</v>
      </c>
      <c r="M265" s="5" t="str">
        <f t="shared" si="4"/>
        <v>N</v>
      </c>
    </row>
    <row r="266" spans="1:14" ht="12.75" customHeight="1" x14ac:dyDescent="0.25">
      <c r="A266" s="5" t="s">
        <v>1268</v>
      </c>
      <c r="B266" s="5" t="s">
        <v>1271</v>
      </c>
      <c r="C266" s="5" t="s">
        <v>1270</v>
      </c>
      <c r="D266" s="5" t="s">
        <v>1038</v>
      </c>
      <c r="E266" s="5" t="s">
        <v>1272</v>
      </c>
      <c r="F266" s="5" t="s">
        <v>3301</v>
      </c>
      <c r="G266" s="5">
        <v>1</v>
      </c>
      <c r="H266" s="15">
        <v>1</v>
      </c>
      <c r="I266" s="4" t="s">
        <v>3302</v>
      </c>
      <c r="J266" s="12">
        <v>9.42</v>
      </c>
      <c r="K266" s="5">
        <v>2014</v>
      </c>
      <c r="L266" s="5" t="s">
        <v>1268</v>
      </c>
      <c r="M266" s="5" t="str">
        <f t="shared" si="4"/>
        <v>N</v>
      </c>
    </row>
    <row r="267" spans="1:14" ht="12.75" customHeight="1" x14ac:dyDescent="0.25">
      <c r="A267" s="5" t="s">
        <v>1273</v>
      </c>
      <c r="B267" s="5" t="s">
        <v>1271</v>
      </c>
      <c r="C267" s="5" t="s">
        <v>1270</v>
      </c>
      <c r="D267" s="5" t="s">
        <v>1038</v>
      </c>
      <c r="E267" s="5" t="s">
        <v>1274</v>
      </c>
      <c r="F267" s="5" t="s">
        <v>3194</v>
      </c>
      <c r="G267" s="5">
        <v>1</v>
      </c>
      <c r="H267" s="15">
        <v>1</v>
      </c>
      <c r="I267" s="4" t="s">
        <v>3195</v>
      </c>
      <c r="J267" s="12">
        <v>9</v>
      </c>
      <c r="K267" s="5">
        <v>2016</v>
      </c>
      <c r="L267" s="5" t="s">
        <v>1273</v>
      </c>
      <c r="M267" s="5" t="str">
        <f t="shared" si="4"/>
        <v>N</v>
      </c>
    </row>
    <row r="268" spans="1:14" ht="12.75" customHeight="1" x14ac:dyDescent="0.25">
      <c r="A268" s="5" t="s">
        <v>1275</v>
      </c>
      <c r="B268" s="5" t="s">
        <v>1651</v>
      </c>
      <c r="C268" s="5" t="s">
        <v>1277</v>
      </c>
      <c r="D268" s="5" t="s">
        <v>1038</v>
      </c>
      <c r="E268" s="5" t="s">
        <v>1278</v>
      </c>
      <c r="F268" s="5" t="s">
        <v>1276</v>
      </c>
      <c r="G268" s="5">
        <v>2</v>
      </c>
      <c r="H268" s="15">
        <v>1</v>
      </c>
      <c r="I268" s="4"/>
      <c r="J268" s="12">
        <v>13</v>
      </c>
      <c r="K268" s="5">
        <v>2016</v>
      </c>
      <c r="L268" s="5" t="s">
        <v>1275</v>
      </c>
      <c r="M268" s="5" t="str">
        <f t="shared" si="4"/>
        <v>N</v>
      </c>
    </row>
    <row r="269" spans="1:14" ht="12.75" customHeight="1" x14ac:dyDescent="0.25">
      <c r="A269" s="5" t="s">
        <v>1279</v>
      </c>
      <c r="B269" s="5" t="s">
        <v>1651</v>
      </c>
      <c r="C269" s="5" t="s">
        <v>1277</v>
      </c>
      <c r="D269" s="5" t="s">
        <v>1038</v>
      </c>
      <c r="E269" s="5" t="s">
        <v>1281</v>
      </c>
      <c r="F269" s="5" t="s">
        <v>1280</v>
      </c>
      <c r="G269" s="5">
        <v>1</v>
      </c>
      <c r="H269" s="15">
        <v>1</v>
      </c>
      <c r="I269" s="4" t="s">
        <v>3196</v>
      </c>
      <c r="J269" s="12">
        <v>13</v>
      </c>
      <c r="K269" s="5">
        <v>2011</v>
      </c>
      <c r="L269" s="5" t="s">
        <v>1279</v>
      </c>
      <c r="M269" s="5" t="str">
        <f t="shared" si="4"/>
        <v>N</v>
      </c>
    </row>
    <row r="270" spans="1:14" ht="12.75" customHeight="1" x14ac:dyDescent="0.25">
      <c r="A270" s="5" t="s">
        <v>1282</v>
      </c>
      <c r="B270" s="5" t="s">
        <v>1651</v>
      </c>
      <c r="C270" s="5" t="s">
        <v>1277</v>
      </c>
      <c r="D270" s="5" t="s">
        <v>1038</v>
      </c>
      <c r="E270" s="5" t="s">
        <v>1585</v>
      </c>
      <c r="F270" s="5" t="s">
        <v>1283</v>
      </c>
      <c r="G270" s="5">
        <v>2</v>
      </c>
      <c r="H270" s="15">
        <v>1</v>
      </c>
      <c r="I270" s="4"/>
      <c r="J270" s="12">
        <v>5.8</v>
      </c>
      <c r="K270" s="5">
        <v>2013</v>
      </c>
      <c r="L270" s="5" t="s">
        <v>1282</v>
      </c>
      <c r="M270" s="5" t="str">
        <f t="shared" si="4"/>
        <v>N</v>
      </c>
    </row>
    <row r="271" spans="1:14" ht="12.75" customHeight="1" x14ac:dyDescent="0.25">
      <c r="A271" s="5" t="s">
        <v>533</v>
      </c>
      <c r="B271" s="5" t="s">
        <v>536</v>
      </c>
      <c r="C271" s="5" t="s">
        <v>535</v>
      </c>
      <c r="D271" s="5" t="s">
        <v>360</v>
      </c>
      <c r="E271" s="5" t="s">
        <v>1586</v>
      </c>
      <c r="F271" s="5" t="s">
        <v>534</v>
      </c>
      <c r="G271" s="5">
        <v>1</v>
      </c>
      <c r="H271" s="15">
        <v>1</v>
      </c>
      <c r="I271" s="4" t="s">
        <v>3197</v>
      </c>
      <c r="J271" s="12">
        <v>1.5004501350405122</v>
      </c>
      <c r="K271" s="5">
        <v>2012</v>
      </c>
      <c r="L271" s="5" t="s">
        <v>533</v>
      </c>
      <c r="M271" s="5" t="str">
        <f t="shared" si="4"/>
        <v>Y</v>
      </c>
      <c r="N271" s="5" t="s">
        <v>2678</v>
      </c>
    </row>
    <row r="272" spans="1:14" ht="12.75" customHeight="1" x14ac:dyDescent="0.25">
      <c r="A272" s="5" t="s">
        <v>284</v>
      </c>
      <c r="B272" s="5" t="s">
        <v>287</v>
      </c>
      <c r="C272" s="5" t="s">
        <v>286</v>
      </c>
      <c r="D272" s="5" t="s">
        <v>35</v>
      </c>
      <c r="E272" s="5" t="s">
        <v>288</v>
      </c>
      <c r="F272" s="5" t="s">
        <v>285</v>
      </c>
      <c r="G272" s="5">
        <v>1</v>
      </c>
      <c r="H272" s="15">
        <v>2</v>
      </c>
      <c r="I272" s="4" t="s">
        <v>1951</v>
      </c>
      <c r="J272" s="12">
        <v>16</v>
      </c>
      <c r="K272" s="5">
        <v>2015</v>
      </c>
      <c r="L272" s="5" t="s">
        <v>284</v>
      </c>
      <c r="M272" s="5" t="str">
        <f t="shared" si="4"/>
        <v>N</v>
      </c>
    </row>
    <row r="273" spans="1:13" ht="12.75" customHeight="1" x14ac:dyDescent="0.25">
      <c r="A273" s="5" t="s">
        <v>289</v>
      </c>
      <c r="B273" s="5" t="s">
        <v>287</v>
      </c>
      <c r="C273" s="5" t="s">
        <v>286</v>
      </c>
      <c r="D273" s="5" t="s">
        <v>35</v>
      </c>
      <c r="E273" s="5" t="s">
        <v>291</v>
      </c>
      <c r="F273" s="5" t="s">
        <v>290</v>
      </c>
      <c r="G273" s="5">
        <v>1</v>
      </c>
      <c r="H273" s="15">
        <v>1</v>
      </c>
      <c r="I273" s="4"/>
      <c r="J273" s="12">
        <v>13.3</v>
      </c>
      <c r="K273" s="5">
        <v>2015</v>
      </c>
      <c r="L273" s="5" t="s">
        <v>289</v>
      </c>
      <c r="M273" s="5" t="str">
        <f t="shared" si="4"/>
        <v>N</v>
      </c>
    </row>
    <row r="274" spans="1:13" ht="12.75" customHeight="1" x14ac:dyDescent="0.25">
      <c r="A274" s="5" t="s">
        <v>1289</v>
      </c>
      <c r="B274" s="5" t="s">
        <v>1292</v>
      </c>
      <c r="C274" s="5" t="s">
        <v>1291</v>
      </c>
      <c r="D274" s="5" t="s">
        <v>1038</v>
      </c>
      <c r="E274" s="5" t="s">
        <v>1293</v>
      </c>
      <c r="F274" s="5" t="s">
        <v>1290</v>
      </c>
      <c r="G274" s="5">
        <v>2</v>
      </c>
      <c r="H274" s="15">
        <v>1</v>
      </c>
      <c r="I274" s="4"/>
      <c r="J274" s="12">
        <v>12.082416483296662</v>
      </c>
      <c r="K274" s="5">
        <v>2012</v>
      </c>
      <c r="L274" s="5" t="s">
        <v>1289</v>
      </c>
      <c r="M274" s="5" t="str">
        <f t="shared" si="4"/>
        <v>N</v>
      </c>
    </row>
    <row r="275" spans="1:13" ht="12.75" customHeight="1" x14ac:dyDescent="0.25">
      <c r="A275" s="5" t="s">
        <v>544</v>
      </c>
      <c r="B275" s="5" t="s">
        <v>547</v>
      </c>
      <c r="C275" s="5" t="s">
        <v>546</v>
      </c>
      <c r="D275" s="5" t="s">
        <v>360</v>
      </c>
      <c r="E275" s="5" t="s">
        <v>548</v>
      </c>
      <c r="F275" s="5" t="s">
        <v>545</v>
      </c>
      <c r="G275" s="5">
        <v>3</v>
      </c>
      <c r="H275" s="15">
        <v>1</v>
      </c>
      <c r="I275" s="4" t="s">
        <v>3299</v>
      </c>
      <c r="J275" s="12">
        <v>9.2402464065708418</v>
      </c>
      <c r="K275" s="5">
        <v>2012</v>
      </c>
      <c r="L275" s="5" t="s">
        <v>544</v>
      </c>
      <c r="M275" s="5" t="str">
        <f t="shared" si="4"/>
        <v>N</v>
      </c>
    </row>
    <row r="276" spans="1:13" ht="12.75" customHeight="1" x14ac:dyDescent="0.25">
      <c r="A276" s="5" t="s">
        <v>292</v>
      </c>
      <c r="B276" s="5" t="s">
        <v>1659</v>
      </c>
      <c r="C276" s="5" t="s">
        <v>294</v>
      </c>
      <c r="D276" s="5" t="s">
        <v>35</v>
      </c>
      <c r="E276" s="5" t="s">
        <v>295</v>
      </c>
      <c r="F276" s="5" t="s">
        <v>293</v>
      </c>
      <c r="G276" s="5">
        <v>2</v>
      </c>
      <c r="H276" s="15">
        <v>2</v>
      </c>
      <c r="I276" s="4" t="s">
        <v>1953</v>
      </c>
      <c r="J276" s="12">
        <v>5.7794220577942212</v>
      </c>
      <c r="K276" s="5">
        <v>2010</v>
      </c>
      <c r="L276" s="5" t="s">
        <v>292</v>
      </c>
      <c r="M276" s="5" t="str">
        <f t="shared" si="4"/>
        <v>N</v>
      </c>
    </row>
    <row r="277" spans="1:13" ht="12.75" customHeight="1" x14ac:dyDescent="0.25">
      <c r="A277" s="5" t="s">
        <v>296</v>
      </c>
      <c r="B277" s="5" t="s">
        <v>1659</v>
      </c>
      <c r="C277" s="5" t="s">
        <v>294</v>
      </c>
      <c r="D277" s="5" t="s">
        <v>35</v>
      </c>
      <c r="E277" s="5" t="s">
        <v>298</v>
      </c>
      <c r="F277" s="5" t="s">
        <v>297</v>
      </c>
      <c r="G277" s="5">
        <v>1</v>
      </c>
      <c r="H277" s="15">
        <v>1</v>
      </c>
      <c r="I277" s="4" t="s">
        <v>3199</v>
      </c>
      <c r="J277" s="12">
        <v>8.8088479984339827</v>
      </c>
      <c r="K277" s="5">
        <v>2013</v>
      </c>
      <c r="L277" s="5" t="s">
        <v>296</v>
      </c>
      <c r="M277" s="5" t="str">
        <f t="shared" si="4"/>
        <v>N</v>
      </c>
    </row>
    <row r="278" spans="1:13" ht="12.75" customHeight="1" x14ac:dyDescent="0.25">
      <c r="A278" s="5" t="s">
        <v>959</v>
      </c>
      <c r="B278" s="5" t="s">
        <v>962</v>
      </c>
      <c r="C278" s="5" t="s">
        <v>961</v>
      </c>
      <c r="D278" s="5" t="s">
        <v>620</v>
      </c>
      <c r="E278" s="5" t="s">
        <v>963</v>
      </c>
      <c r="F278" s="5" t="s">
        <v>960</v>
      </c>
      <c r="G278" s="5">
        <v>1</v>
      </c>
      <c r="H278" s="15">
        <v>1</v>
      </c>
      <c r="I278" s="4"/>
      <c r="J278" s="12">
        <v>19.5</v>
      </c>
      <c r="K278" s="5">
        <v>2014</v>
      </c>
      <c r="L278" s="5" t="s">
        <v>959</v>
      </c>
      <c r="M278" s="5" t="str">
        <f t="shared" si="4"/>
        <v>N</v>
      </c>
    </row>
    <row r="279" spans="1:13" ht="12.75" customHeight="1" x14ac:dyDescent="0.25">
      <c r="A279" s="5" t="s">
        <v>549</v>
      </c>
      <c r="B279" s="5" t="s">
        <v>552</v>
      </c>
      <c r="C279" s="5" t="s">
        <v>551</v>
      </c>
      <c r="D279" s="5" t="s">
        <v>360</v>
      </c>
      <c r="E279" s="5" t="s">
        <v>553</v>
      </c>
      <c r="F279" s="5" t="s">
        <v>550</v>
      </c>
      <c r="G279" s="5">
        <v>2</v>
      </c>
      <c r="H279" s="15">
        <v>1</v>
      </c>
      <c r="I279" s="4"/>
      <c r="J279" s="12">
        <v>16</v>
      </c>
      <c r="K279" s="5">
        <v>2008</v>
      </c>
      <c r="L279" s="5" t="s">
        <v>549</v>
      </c>
      <c r="M279" s="5" t="str">
        <f t="shared" si="4"/>
        <v>N</v>
      </c>
    </row>
    <row r="280" spans="1:13" ht="12.75" customHeight="1" x14ac:dyDescent="0.25">
      <c r="A280" s="5" t="s">
        <v>1308</v>
      </c>
      <c r="B280" s="5" t="s">
        <v>1300</v>
      </c>
      <c r="C280" s="5" t="s">
        <v>1299</v>
      </c>
      <c r="D280" s="5" t="s">
        <v>1038</v>
      </c>
      <c r="E280" s="5" t="s">
        <v>1310</v>
      </c>
      <c r="F280" s="5" t="s">
        <v>1309</v>
      </c>
      <c r="G280" s="5">
        <v>3</v>
      </c>
      <c r="H280" s="15">
        <v>1</v>
      </c>
      <c r="I280" s="4" t="s">
        <v>3303</v>
      </c>
      <c r="J280" s="12">
        <v>17.399999999999999</v>
      </c>
      <c r="K280" s="5">
        <v>2007</v>
      </c>
      <c r="L280" s="5" t="s">
        <v>1308</v>
      </c>
      <c r="M280" s="5" t="str">
        <f t="shared" si="4"/>
        <v>N</v>
      </c>
    </row>
    <row r="281" spans="1:13" ht="12.75" customHeight="1" x14ac:dyDescent="0.25">
      <c r="A281" s="5" t="s">
        <v>554</v>
      </c>
      <c r="B281" s="5" t="s">
        <v>557</v>
      </c>
      <c r="C281" s="5" t="s">
        <v>556</v>
      </c>
      <c r="D281" s="5" t="s">
        <v>360</v>
      </c>
      <c r="E281" s="5" t="s">
        <v>558</v>
      </c>
      <c r="F281" s="5" t="s">
        <v>3304</v>
      </c>
      <c r="G281" s="5">
        <v>2</v>
      </c>
      <c r="H281" s="15">
        <v>1</v>
      </c>
      <c r="I281" s="4" t="s">
        <v>3297</v>
      </c>
      <c r="J281" s="12">
        <v>20</v>
      </c>
      <c r="K281" s="5">
        <v>2013</v>
      </c>
      <c r="L281" s="5" t="s">
        <v>554</v>
      </c>
      <c r="M281" s="5" t="str">
        <f t="shared" si="4"/>
        <v>N</v>
      </c>
    </row>
    <row r="282" spans="1:13" ht="12.75" customHeight="1" x14ac:dyDescent="0.25">
      <c r="A282" s="5" t="s">
        <v>304</v>
      </c>
      <c r="B282" s="5" t="s">
        <v>306</v>
      </c>
      <c r="C282" s="5" t="s">
        <v>305</v>
      </c>
      <c r="D282" s="5" t="s">
        <v>35</v>
      </c>
      <c r="E282" s="5" t="s">
        <v>307</v>
      </c>
      <c r="F282" s="5" t="s">
        <v>3200</v>
      </c>
      <c r="G282" s="5">
        <v>3</v>
      </c>
      <c r="H282" s="15">
        <v>1</v>
      </c>
      <c r="I282" s="4" t="s">
        <v>3202</v>
      </c>
      <c r="J282" s="12">
        <v>10.402080416083216</v>
      </c>
      <c r="K282" s="5">
        <v>2014</v>
      </c>
      <c r="L282" s="5" t="s">
        <v>304</v>
      </c>
      <c r="M282" s="5" t="str">
        <f t="shared" si="4"/>
        <v>N</v>
      </c>
    </row>
    <row r="283" spans="1:13" ht="12.75" customHeight="1" x14ac:dyDescent="0.25">
      <c r="A283" s="5" t="s">
        <v>308</v>
      </c>
      <c r="B283" s="5" t="s">
        <v>306</v>
      </c>
      <c r="C283" s="5" t="s">
        <v>305</v>
      </c>
      <c r="D283" s="5" t="s">
        <v>35</v>
      </c>
      <c r="E283" s="5" t="s">
        <v>309</v>
      </c>
      <c r="F283" s="5" t="s">
        <v>3201</v>
      </c>
      <c r="G283" s="5">
        <v>3</v>
      </c>
      <c r="H283" s="15">
        <v>1</v>
      </c>
      <c r="I283" s="4" t="s">
        <v>3202</v>
      </c>
      <c r="J283" s="12">
        <v>8.1918081918081906</v>
      </c>
      <c r="K283" s="5">
        <v>2014</v>
      </c>
      <c r="L283" s="5" t="s">
        <v>308</v>
      </c>
      <c r="M283" s="5" t="str">
        <f t="shared" si="4"/>
        <v>N</v>
      </c>
    </row>
    <row r="284" spans="1:13" ht="12.75" customHeight="1" x14ac:dyDescent="0.25">
      <c r="A284" s="5" t="s">
        <v>964</v>
      </c>
      <c r="B284" s="5" t="s">
        <v>967</v>
      </c>
      <c r="C284" s="5" t="s">
        <v>966</v>
      </c>
      <c r="D284" s="5" t="s">
        <v>620</v>
      </c>
      <c r="E284" s="5" t="s">
        <v>968</v>
      </c>
      <c r="F284" s="5" t="s">
        <v>965</v>
      </c>
      <c r="G284" s="5">
        <v>2</v>
      </c>
      <c r="H284" s="15">
        <v>1</v>
      </c>
      <c r="I284" s="4"/>
      <c r="J284" s="12">
        <v>9.1816367265469054</v>
      </c>
      <c r="K284" s="5">
        <v>2016</v>
      </c>
      <c r="L284" s="5" t="s">
        <v>964</v>
      </c>
      <c r="M284" s="5" t="str">
        <f t="shared" si="4"/>
        <v>N</v>
      </c>
    </row>
    <row r="285" spans="1:13" ht="12.75" customHeight="1" x14ac:dyDescent="0.25">
      <c r="A285" s="5" t="s">
        <v>969</v>
      </c>
      <c r="B285" s="5" t="s">
        <v>967</v>
      </c>
      <c r="C285" s="5" t="s">
        <v>966</v>
      </c>
      <c r="D285" s="5" t="s">
        <v>620</v>
      </c>
      <c r="E285" s="5" t="s">
        <v>1589</v>
      </c>
      <c r="F285" s="5" t="s">
        <v>970</v>
      </c>
      <c r="G285" s="5">
        <v>2</v>
      </c>
      <c r="H285" s="15">
        <v>1</v>
      </c>
      <c r="I285" s="4"/>
      <c r="J285" s="12">
        <v>10.51051051051051</v>
      </c>
      <c r="K285" s="5">
        <v>2016</v>
      </c>
      <c r="L285" s="5" t="s">
        <v>969</v>
      </c>
      <c r="M285" s="5" t="str">
        <f t="shared" si="4"/>
        <v>N</v>
      </c>
    </row>
    <row r="286" spans="1:13" ht="12.75" customHeight="1" x14ac:dyDescent="0.25">
      <c r="A286" s="5" t="s">
        <v>971</v>
      </c>
      <c r="B286" s="5" t="s">
        <v>967</v>
      </c>
      <c r="C286" s="5" t="s">
        <v>966</v>
      </c>
      <c r="D286" s="5" t="s">
        <v>620</v>
      </c>
      <c r="E286" s="5" t="s">
        <v>973</v>
      </c>
      <c r="F286" s="5" t="s">
        <v>972</v>
      </c>
      <c r="G286" s="5">
        <v>2</v>
      </c>
      <c r="H286" s="15">
        <v>1</v>
      </c>
      <c r="I286" s="4"/>
      <c r="J286" s="12">
        <v>10.51051051051051</v>
      </c>
      <c r="K286" s="5">
        <v>2016</v>
      </c>
      <c r="L286" s="5" t="s">
        <v>971</v>
      </c>
      <c r="M286" s="5" t="str">
        <f t="shared" si="4"/>
        <v>N</v>
      </c>
    </row>
    <row r="287" spans="1:13" ht="12.75" customHeight="1" x14ac:dyDescent="0.25">
      <c r="A287" s="5" t="s">
        <v>974</v>
      </c>
      <c r="B287" s="5" t="s">
        <v>967</v>
      </c>
      <c r="C287" s="5" t="s">
        <v>966</v>
      </c>
      <c r="D287" s="5" t="s">
        <v>620</v>
      </c>
      <c r="E287" s="5" t="s">
        <v>976</v>
      </c>
      <c r="F287" s="5" t="s">
        <v>975</v>
      </c>
      <c r="G287" s="5">
        <v>2</v>
      </c>
      <c r="H287" s="15">
        <v>1</v>
      </c>
      <c r="I287" s="4"/>
      <c r="J287" s="12">
        <v>3.9999999999999996</v>
      </c>
      <c r="K287" s="5">
        <v>2016</v>
      </c>
      <c r="L287" s="5" t="s">
        <v>974</v>
      </c>
      <c r="M287" s="5" t="str">
        <f t="shared" si="4"/>
        <v>N</v>
      </c>
    </row>
    <row r="288" spans="1:13" ht="12.75" customHeight="1" x14ac:dyDescent="0.25">
      <c r="A288" s="5" t="s">
        <v>977</v>
      </c>
      <c r="B288" s="5" t="s">
        <v>967</v>
      </c>
      <c r="C288" s="5" t="s">
        <v>966</v>
      </c>
      <c r="D288" s="5" t="s">
        <v>620</v>
      </c>
      <c r="E288" s="5" t="s">
        <v>979</v>
      </c>
      <c r="F288" s="5" t="s">
        <v>978</v>
      </c>
      <c r="G288" s="5">
        <v>2</v>
      </c>
      <c r="H288" s="15">
        <v>1</v>
      </c>
      <c r="I288" s="4"/>
      <c r="J288" s="12">
        <v>3</v>
      </c>
      <c r="K288" s="5">
        <v>2016</v>
      </c>
      <c r="L288" s="5" t="s">
        <v>977</v>
      </c>
      <c r="M288" s="5" t="str">
        <f t="shared" si="4"/>
        <v>N</v>
      </c>
    </row>
    <row r="289" spans="1:14" ht="12.75" customHeight="1" x14ac:dyDescent="0.25">
      <c r="A289" s="5" t="s">
        <v>980</v>
      </c>
      <c r="B289" s="5" t="s">
        <v>967</v>
      </c>
      <c r="C289" s="5" t="s">
        <v>966</v>
      </c>
      <c r="D289" s="5" t="s">
        <v>620</v>
      </c>
      <c r="E289" s="5" t="s">
        <v>982</v>
      </c>
      <c r="F289" s="5" t="s">
        <v>981</v>
      </c>
      <c r="G289" s="5">
        <v>2</v>
      </c>
      <c r="H289" s="15">
        <v>1</v>
      </c>
      <c r="I289" s="4"/>
      <c r="J289" s="12">
        <v>6.1938061938061946</v>
      </c>
      <c r="K289" s="5">
        <v>2016</v>
      </c>
      <c r="L289" s="5" t="s">
        <v>980</v>
      </c>
      <c r="M289" s="5" t="str">
        <f t="shared" si="4"/>
        <v>N</v>
      </c>
    </row>
    <row r="290" spans="1:14" ht="12.75" customHeight="1" x14ac:dyDescent="0.25">
      <c r="A290" s="5" t="s">
        <v>310</v>
      </c>
      <c r="B290" s="5" t="s">
        <v>313</v>
      </c>
      <c r="C290" s="5" t="s">
        <v>312</v>
      </c>
      <c r="D290" s="5" t="s">
        <v>35</v>
      </c>
      <c r="E290" s="5" t="s">
        <v>314</v>
      </c>
      <c r="F290" s="5" t="s">
        <v>311</v>
      </c>
      <c r="G290" s="5">
        <v>2</v>
      </c>
      <c r="H290" s="15">
        <v>1</v>
      </c>
      <c r="I290" s="4"/>
      <c r="J290" s="12">
        <v>10.189810189810187</v>
      </c>
      <c r="K290" s="5">
        <v>2013</v>
      </c>
      <c r="L290" s="5" t="s">
        <v>310</v>
      </c>
      <c r="M290" s="5" t="str">
        <f t="shared" si="4"/>
        <v>N</v>
      </c>
    </row>
    <row r="291" spans="1:14" ht="12.75" customHeight="1" x14ac:dyDescent="0.25">
      <c r="A291" s="5" t="s">
        <v>315</v>
      </c>
      <c r="B291" s="5" t="s">
        <v>313</v>
      </c>
      <c r="C291" s="5" t="s">
        <v>312</v>
      </c>
      <c r="D291" s="5" t="s">
        <v>35</v>
      </c>
      <c r="E291" s="5" t="s">
        <v>1590</v>
      </c>
      <c r="F291" s="5" t="s">
        <v>316</v>
      </c>
      <c r="G291" s="5">
        <v>2</v>
      </c>
      <c r="H291" s="15">
        <v>1</v>
      </c>
      <c r="I291" s="4"/>
      <c r="J291" s="12">
        <v>7.0422535211267592</v>
      </c>
      <c r="K291" s="5">
        <v>2012</v>
      </c>
      <c r="L291" s="5" t="s">
        <v>315</v>
      </c>
      <c r="M291" s="5" t="str">
        <f t="shared" si="4"/>
        <v>N</v>
      </c>
    </row>
    <row r="292" spans="1:14" ht="12.75" customHeight="1" x14ac:dyDescent="0.25">
      <c r="A292" s="5" t="s">
        <v>559</v>
      </c>
      <c r="B292" s="5" t="s">
        <v>1665</v>
      </c>
      <c r="C292" s="5" t="s">
        <v>560</v>
      </c>
      <c r="D292" s="5" t="s">
        <v>360</v>
      </c>
      <c r="E292" s="5" t="s">
        <v>561</v>
      </c>
      <c r="F292" s="5" t="s">
        <v>3203</v>
      </c>
      <c r="G292" s="5">
        <v>2</v>
      </c>
      <c r="H292" s="15">
        <v>2</v>
      </c>
      <c r="I292" s="4" t="s">
        <v>3204</v>
      </c>
      <c r="J292" s="12">
        <v>6.9000000000000021</v>
      </c>
      <c r="K292" s="5">
        <v>2016</v>
      </c>
      <c r="L292" s="5" t="s">
        <v>559</v>
      </c>
      <c r="M292" s="5" t="str">
        <f t="shared" si="4"/>
        <v>N</v>
      </c>
    </row>
    <row r="293" spans="1:14" ht="12.75" customHeight="1" x14ac:dyDescent="0.25">
      <c r="A293" s="5" t="s">
        <v>566</v>
      </c>
      <c r="B293" s="5" t="s">
        <v>565</v>
      </c>
      <c r="C293" s="5" t="s">
        <v>564</v>
      </c>
      <c r="D293" s="5" t="s">
        <v>360</v>
      </c>
      <c r="E293" s="5" t="s">
        <v>567</v>
      </c>
      <c r="F293" s="5" t="s">
        <v>3207</v>
      </c>
      <c r="G293" s="5">
        <v>2</v>
      </c>
      <c r="H293" s="15">
        <v>1</v>
      </c>
      <c r="I293" s="4" t="s">
        <v>3206</v>
      </c>
      <c r="J293" s="12">
        <v>10</v>
      </c>
      <c r="K293" s="5">
        <v>2010</v>
      </c>
      <c r="L293" s="5" t="s">
        <v>566</v>
      </c>
      <c r="M293" s="5" t="str">
        <f t="shared" si="4"/>
        <v>N</v>
      </c>
    </row>
    <row r="294" spans="1:14" ht="12.75" customHeight="1" x14ac:dyDescent="0.25">
      <c r="A294" s="5" t="s">
        <v>575</v>
      </c>
      <c r="B294" s="5" t="s">
        <v>11</v>
      </c>
      <c r="C294" s="5" t="s">
        <v>570</v>
      </c>
      <c r="D294" s="5" t="s">
        <v>360</v>
      </c>
      <c r="E294" s="5" t="s">
        <v>577</v>
      </c>
      <c r="F294" s="5" t="s">
        <v>576</v>
      </c>
      <c r="G294" s="5">
        <v>2</v>
      </c>
      <c r="H294" s="15">
        <v>2</v>
      </c>
      <c r="I294" s="4" t="s">
        <v>1958</v>
      </c>
      <c r="J294" s="12">
        <v>24</v>
      </c>
      <c r="K294" s="5">
        <v>2006</v>
      </c>
      <c r="L294" s="5" t="s">
        <v>575</v>
      </c>
      <c r="M294" s="5" t="str">
        <f t="shared" si="4"/>
        <v>Y</v>
      </c>
      <c r="N294" s="5" t="s">
        <v>2678</v>
      </c>
    </row>
    <row r="295" spans="1:14" ht="12.75" customHeight="1" x14ac:dyDescent="0.25">
      <c r="A295" s="5" t="s">
        <v>1311</v>
      </c>
      <c r="B295" s="5" t="s">
        <v>1314</v>
      </c>
      <c r="C295" s="5" t="s">
        <v>1313</v>
      </c>
      <c r="D295" s="5" t="s">
        <v>1038</v>
      </c>
      <c r="E295" s="5" t="s">
        <v>1315</v>
      </c>
      <c r="F295" s="5" t="s">
        <v>1312</v>
      </c>
      <c r="G295" s="5">
        <v>1</v>
      </c>
      <c r="H295" s="15">
        <v>1</v>
      </c>
      <c r="I295" s="4" t="s">
        <v>1959</v>
      </c>
      <c r="J295" s="12">
        <v>25.012501250125013</v>
      </c>
      <c r="K295" s="5">
        <v>2015</v>
      </c>
      <c r="L295" s="5" t="s">
        <v>1311</v>
      </c>
      <c r="M295" s="5" t="str">
        <f t="shared" si="4"/>
        <v>Y</v>
      </c>
      <c r="N295" s="5" t="s">
        <v>2678</v>
      </c>
    </row>
    <row r="296" spans="1:14" ht="12.75" customHeight="1" x14ac:dyDescent="0.25">
      <c r="A296" s="5" t="s">
        <v>983</v>
      </c>
      <c r="B296" s="5" t="s">
        <v>986</v>
      </c>
      <c r="C296" s="5" t="s">
        <v>985</v>
      </c>
      <c r="D296" s="5" t="s">
        <v>620</v>
      </c>
      <c r="E296" s="5" t="s">
        <v>987</v>
      </c>
      <c r="F296" s="5" t="s">
        <v>984</v>
      </c>
      <c r="G296" s="5">
        <v>1</v>
      </c>
      <c r="H296" s="15">
        <v>1</v>
      </c>
      <c r="I296" s="4"/>
      <c r="J296" s="12">
        <v>17.82178217821782</v>
      </c>
      <c r="K296" s="5">
        <v>2016</v>
      </c>
      <c r="L296" s="5" t="s">
        <v>983</v>
      </c>
      <c r="M296" s="5" t="str">
        <f t="shared" si="4"/>
        <v>N</v>
      </c>
    </row>
    <row r="297" spans="1:14" ht="12.75" customHeight="1" x14ac:dyDescent="0.25">
      <c r="A297" s="5" t="s">
        <v>578</v>
      </c>
      <c r="B297" s="5" t="s">
        <v>581</v>
      </c>
      <c r="C297" s="5" t="s">
        <v>580</v>
      </c>
      <c r="D297" s="5" t="s">
        <v>360</v>
      </c>
      <c r="E297" s="5" t="s">
        <v>582</v>
      </c>
      <c r="F297" s="5" t="s">
        <v>579</v>
      </c>
      <c r="G297" s="5">
        <v>2</v>
      </c>
      <c r="H297" s="15">
        <v>2</v>
      </c>
      <c r="I297" s="4" t="s">
        <v>1960</v>
      </c>
      <c r="J297" s="12">
        <v>0</v>
      </c>
      <c r="K297" s="5">
        <v>2014</v>
      </c>
      <c r="L297" s="5" t="s">
        <v>578</v>
      </c>
      <c r="M297" s="5" t="str">
        <f t="shared" si="4"/>
        <v>Y</v>
      </c>
      <c r="N297" s="5" t="s">
        <v>2703</v>
      </c>
    </row>
    <row r="298" spans="1:14" ht="12.75" customHeight="1" x14ac:dyDescent="0.25">
      <c r="A298" s="5" t="s">
        <v>1316</v>
      </c>
      <c r="B298" s="5" t="s">
        <v>1319</v>
      </c>
      <c r="C298" s="5" t="s">
        <v>1318</v>
      </c>
      <c r="D298" s="5" t="s">
        <v>1038</v>
      </c>
      <c r="E298" s="5" t="s">
        <v>1592</v>
      </c>
      <c r="F298" s="5" t="s">
        <v>1317</v>
      </c>
      <c r="G298" s="5">
        <v>1</v>
      </c>
      <c r="H298" s="15">
        <v>1</v>
      </c>
      <c r="I298" s="4"/>
      <c r="J298" s="12">
        <v>13.4</v>
      </c>
      <c r="K298" s="5">
        <v>2012</v>
      </c>
      <c r="L298" s="5" t="s">
        <v>1316</v>
      </c>
      <c r="M298" s="5" t="str">
        <f t="shared" si="4"/>
        <v>N</v>
      </c>
    </row>
    <row r="299" spans="1:14" ht="12.75" customHeight="1" x14ac:dyDescent="0.25">
      <c r="A299" s="5" t="s">
        <v>1320</v>
      </c>
      <c r="B299" s="5" t="s">
        <v>1319</v>
      </c>
      <c r="C299" s="5" t="s">
        <v>1318</v>
      </c>
      <c r="D299" s="5" t="s">
        <v>1038</v>
      </c>
      <c r="E299" s="5" t="s">
        <v>1322</v>
      </c>
      <c r="F299" s="5" t="s">
        <v>1321</v>
      </c>
      <c r="G299" s="5">
        <v>1</v>
      </c>
      <c r="H299" s="15">
        <v>1</v>
      </c>
      <c r="I299" s="4"/>
      <c r="J299" s="12">
        <v>13.4</v>
      </c>
      <c r="K299" s="5">
        <v>2012</v>
      </c>
      <c r="L299" s="5" t="s">
        <v>1320</v>
      </c>
      <c r="M299" s="5" t="str">
        <f t="shared" si="4"/>
        <v>N</v>
      </c>
    </row>
    <row r="300" spans="1:14" ht="12.75" customHeight="1" x14ac:dyDescent="0.25">
      <c r="A300" s="5" t="s">
        <v>988</v>
      </c>
      <c r="B300" s="5" t="s">
        <v>5</v>
      </c>
      <c r="C300" s="5" t="s">
        <v>990</v>
      </c>
      <c r="D300" s="5" t="s">
        <v>620</v>
      </c>
      <c r="E300" s="5" t="s">
        <v>991</v>
      </c>
      <c r="F300" s="5" t="s">
        <v>989</v>
      </c>
      <c r="G300" s="5">
        <v>1</v>
      </c>
      <c r="H300" s="15">
        <v>2</v>
      </c>
      <c r="I300" s="4" t="s">
        <v>3208</v>
      </c>
      <c r="J300" s="12">
        <v>11</v>
      </c>
      <c r="K300" s="5">
        <v>2013</v>
      </c>
      <c r="L300" s="5" t="s">
        <v>988</v>
      </c>
      <c r="M300" s="5" t="str">
        <f t="shared" si="4"/>
        <v>N</v>
      </c>
    </row>
    <row r="301" spans="1:14" ht="12.75" customHeight="1" x14ac:dyDescent="0.25">
      <c r="A301" s="5" t="s">
        <v>992</v>
      </c>
      <c r="B301" s="5" t="s">
        <v>5</v>
      </c>
      <c r="C301" s="5" t="s">
        <v>990</v>
      </c>
      <c r="D301" s="5" t="s">
        <v>620</v>
      </c>
      <c r="E301" s="5" t="s">
        <v>994</v>
      </c>
      <c r="F301" s="5" t="s">
        <v>993</v>
      </c>
      <c r="G301" s="5">
        <v>1</v>
      </c>
      <c r="H301" s="15">
        <v>2</v>
      </c>
      <c r="I301" s="4" t="s">
        <v>3208</v>
      </c>
      <c r="J301" s="12">
        <v>10.105535643170052</v>
      </c>
      <c r="K301" s="5">
        <v>2012</v>
      </c>
      <c r="L301" s="5" t="s">
        <v>992</v>
      </c>
      <c r="M301" s="5" t="str">
        <f t="shared" si="4"/>
        <v>N</v>
      </c>
    </row>
    <row r="302" spans="1:14" ht="12.75" customHeight="1" x14ac:dyDescent="0.25">
      <c r="A302" s="5" t="s">
        <v>1323</v>
      </c>
      <c r="B302" s="5" t="s">
        <v>1326</v>
      </c>
      <c r="C302" s="5" t="s">
        <v>1325</v>
      </c>
      <c r="D302" s="5" t="s">
        <v>1038</v>
      </c>
      <c r="E302" s="5" t="s">
        <v>1327</v>
      </c>
      <c r="F302" s="5" t="s">
        <v>1324</v>
      </c>
      <c r="G302" s="5">
        <v>1</v>
      </c>
      <c r="H302" s="15">
        <v>1</v>
      </c>
      <c r="I302" s="4" t="s">
        <v>3209</v>
      </c>
      <c r="J302" s="12">
        <v>15.884115884115882</v>
      </c>
      <c r="K302" s="5">
        <v>2014</v>
      </c>
      <c r="L302" s="5" t="s">
        <v>1323</v>
      </c>
      <c r="M302" s="5" t="str">
        <f t="shared" si="4"/>
        <v>N</v>
      </c>
    </row>
    <row r="303" spans="1:14" ht="12.75" customHeight="1" x14ac:dyDescent="0.25">
      <c r="A303" s="5" t="s">
        <v>1328</v>
      </c>
      <c r="B303" s="5" t="s">
        <v>1326</v>
      </c>
      <c r="C303" s="5" t="s">
        <v>1325</v>
      </c>
      <c r="D303" s="5" t="s">
        <v>1038</v>
      </c>
      <c r="E303" s="5" t="s">
        <v>1593</v>
      </c>
      <c r="F303" s="5" t="s">
        <v>1329</v>
      </c>
      <c r="G303" s="5">
        <v>1</v>
      </c>
      <c r="H303" s="15">
        <v>1</v>
      </c>
      <c r="I303" s="4" t="s">
        <v>3209</v>
      </c>
      <c r="J303" s="12">
        <v>15.484515484515486</v>
      </c>
      <c r="K303" s="5">
        <v>2014</v>
      </c>
      <c r="L303" s="5" t="s">
        <v>1328</v>
      </c>
      <c r="M303" s="5" t="str">
        <f t="shared" si="4"/>
        <v>N</v>
      </c>
    </row>
    <row r="304" spans="1:14" ht="12.75" customHeight="1" x14ac:dyDescent="0.25">
      <c r="A304" s="5" t="s">
        <v>1330</v>
      </c>
      <c r="B304" s="5" t="s">
        <v>1333</v>
      </c>
      <c r="C304" s="5" t="s">
        <v>1332</v>
      </c>
      <c r="D304" s="5" t="s">
        <v>1038</v>
      </c>
      <c r="E304" s="5" t="s">
        <v>1334</v>
      </c>
      <c r="F304" s="5" t="s">
        <v>1331</v>
      </c>
      <c r="G304" s="5">
        <v>1</v>
      </c>
      <c r="H304" s="15">
        <v>1</v>
      </c>
      <c r="I304" s="4"/>
      <c r="J304" s="12">
        <v>3</v>
      </c>
      <c r="K304" s="5">
        <v>2012</v>
      </c>
      <c r="L304" s="5" t="s">
        <v>1330</v>
      </c>
      <c r="M304" s="5" t="str">
        <f t="shared" si="4"/>
        <v>Y</v>
      </c>
      <c r="N304" s="5" t="s">
        <v>2703</v>
      </c>
    </row>
    <row r="305" spans="1:14" ht="12.75" customHeight="1" x14ac:dyDescent="0.25">
      <c r="A305" s="5" t="s">
        <v>1335</v>
      </c>
      <c r="B305" s="5" t="s">
        <v>1338</v>
      </c>
      <c r="C305" s="5" t="s">
        <v>1337</v>
      </c>
      <c r="D305" s="5" t="s">
        <v>1038</v>
      </c>
      <c r="E305" s="5" t="s">
        <v>1339</v>
      </c>
      <c r="F305" s="5" t="s">
        <v>1336</v>
      </c>
      <c r="G305" s="5">
        <v>1</v>
      </c>
      <c r="H305" s="15">
        <v>1</v>
      </c>
      <c r="I305" s="4"/>
      <c r="J305" s="12">
        <v>9.3093093093093096</v>
      </c>
      <c r="K305" s="5" t="s">
        <v>1569</v>
      </c>
      <c r="L305" s="5" t="s">
        <v>1335</v>
      </c>
      <c r="M305" s="5" t="str">
        <f t="shared" si="4"/>
        <v>N</v>
      </c>
    </row>
    <row r="306" spans="1:14" ht="12.75" customHeight="1" x14ac:dyDescent="0.25">
      <c r="A306" s="5" t="s">
        <v>1002</v>
      </c>
      <c r="B306" s="5" t="s">
        <v>1000</v>
      </c>
      <c r="C306" s="5" t="s">
        <v>999</v>
      </c>
      <c r="D306" s="5" t="s">
        <v>620</v>
      </c>
      <c r="E306" s="5" t="s">
        <v>1004</v>
      </c>
      <c r="F306" s="5" t="s">
        <v>1003</v>
      </c>
      <c r="G306" s="5">
        <v>2</v>
      </c>
      <c r="H306" s="15">
        <v>1</v>
      </c>
      <c r="I306" s="4"/>
      <c r="J306" s="12">
        <v>12.587412587412588</v>
      </c>
      <c r="K306" s="5">
        <v>2012</v>
      </c>
      <c r="L306" s="5" t="s">
        <v>1002</v>
      </c>
      <c r="M306" s="5" t="str">
        <f t="shared" si="4"/>
        <v>N</v>
      </c>
    </row>
    <row r="307" spans="1:14" ht="12.75" customHeight="1" x14ac:dyDescent="0.25">
      <c r="A307" s="5" t="s">
        <v>324</v>
      </c>
      <c r="B307" s="5" t="s">
        <v>327</v>
      </c>
      <c r="C307" s="5" t="s">
        <v>326</v>
      </c>
      <c r="D307" s="5" t="s">
        <v>35</v>
      </c>
      <c r="E307" s="5" t="s">
        <v>328</v>
      </c>
      <c r="F307" s="5" t="s">
        <v>325</v>
      </c>
      <c r="G307" s="5">
        <v>1</v>
      </c>
      <c r="H307" s="15">
        <v>2</v>
      </c>
      <c r="I307" s="4" t="s">
        <v>1962</v>
      </c>
      <c r="J307" s="12">
        <v>19</v>
      </c>
      <c r="K307" s="5">
        <v>2015</v>
      </c>
      <c r="L307" s="5" t="s">
        <v>324</v>
      </c>
      <c r="M307" s="5" t="str">
        <f t="shared" si="4"/>
        <v>N</v>
      </c>
    </row>
    <row r="308" spans="1:14" ht="12.75" customHeight="1" x14ac:dyDescent="0.25">
      <c r="A308" s="5" t="s">
        <v>332</v>
      </c>
      <c r="B308" s="5" t="s">
        <v>335</v>
      </c>
      <c r="C308" s="5" t="s">
        <v>334</v>
      </c>
      <c r="D308" s="5" t="s">
        <v>35</v>
      </c>
      <c r="E308" s="5" t="s">
        <v>336</v>
      </c>
      <c r="F308" s="5" t="s">
        <v>333</v>
      </c>
      <c r="G308" s="5">
        <v>2</v>
      </c>
      <c r="H308" s="15">
        <v>1</v>
      </c>
      <c r="I308" s="4" t="s">
        <v>3210</v>
      </c>
      <c r="J308" s="12">
        <v>6</v>
      </c>
      <c r="K308" s="5">
        <v>2012</v>
      </c>
      <c r="L308" s="5" t="s">
        <v>332</v>
      </c>
      <c r="M308" s="5" t="str">
        <f t="shared" si="4"/>
        <v>N</v>
      </c>
    </row>
    <row r="309" spans="1:14" ht="12.75" customHeight="1" x14ac:dyDescent="0.25">
      <c r="A309" s="5" t="s">
        <v>337</v>
      </c>
      <c r="B309" s="5" t="s">
        <v>335</v>
      </c>
      <c r="C309" s="5" t="s">
        <v>334</v>
      </c>
      <c r="D309" s="5" t="s">
        <v>35</v>
      </c>
      <c r="E309" s="5" t="s">
        <v>339</v>
      </c>
      <c r="F309" s="5" t="s">
        <v>338</v>
      </c>
      <c r="G309" s="5">
        <v>3</v>
      </c>
      <c r="H309" s="15">
        <v>1</v>
      </c>
      <c r="I309" s="4"/>
      <c r="J309" s="12">
        <v>11.111111111111111</v>
      </c>
      <c r="K309" s="5">
        <v>2015</v>
      </c>
      <c r="L309" s="5" t="s">
        <v>337</v>
      </c>
      <c r="M309" s="5" t="str">
        <f t="shared" si="4"/>
        <v>N</v>
      </c>
    </row>
    <row r="310" spans="1:14" ht="12.75" customHeight="1" x14ac:dyDescent="0.25">
      <c r="A310" s="5" t="s">
        <v>340</v>
      </c>
      <c r="B310" s="5" t="s">
        <v>343</v>
      </c>
      <c r="C310" s="5" t="s">
        <v>342</v>
      </c>
      <c r="D310" s="5" t="s">
        <v>35</v>
      </c>
      <c r="E310" s="5" t="s">
        <v>344</v>
      </c>
      <c r="F310" s="5" t="s">
        <v>341</v>
      </c>
      <c r="G310" s="5">
        <v>2</v>
      </c>
      <c r="H310" s="15">
        <v>1</v>
      </c>
      <c r="I310" s="4" t="s">
        <v>1963</v>
      </c>
      <c r="J310" s="12">
        <v>0</v>
      </c>
      <c r="K310" s="5">
        <v>2016</v>
      </c>
      <c r="L310" s="5" t="s">
        <v>340</v>
      </c>
      <c r="M310" s="5" t="str">
        <f t="shared" si="4"/>
        <v>Y</v>
      </c>
      <c r="N310" s="5" t="s">
        <v>2703</v>
      </c>
    </row>
    <row r="311" spans="1:14" ht="12.75" customHeight="1" x14ac:dyDescent="0.25">
      <c r="A311" s="5" t="s">
        <v>348</v>
      </c>
      <c r="B311" s="5" t="s">
        <v>343</v>
      </c>
      <c r="C311" s="5" t="s">
        <v>342</v>
      </c>
      <c r="D311" s="5" t="s">
        <v>35</v>
      </c>
      <c r="E311" s="5" t="s">
        <v>350</v>
      </c>
      <c r="F311" s="5" t="s">
        <v>349</v>
      </c>
      <c r="G311" s="5">
        <v>2</v>
      </c>
      <c r="H311" s="15">
        <v>2</v>
      </c>
      <c r="I311" s="4" t="s">
        <v>1965</v>
      </c>
      <c r="J311" s="12">
        <v>11.523046092184369</v>
      </c>
      <c r="K311" s="5">
        <v>2015</v>
      </c>
      <c r="L311" s="5" t="s">
        <v>348</v>
      </c>
      <c r="M311" s="5" t="str">
        <f t="shared" si="4"/>
        <v>N</v>
      </c>
    </row>
    <row r="312" spans="1:14" ht="12.75" customHeight="1" x14ac:dyDescent="0.25">
      <c r="A312" s="5" t="s">
        <v>351</v>
      </c>
      <c r="B312" s="5" t="s">
        <v>354</v>
      </c>
      <c r="C312" s="5" t="s">
        <v>353</v>
      </c>
      <c r="D312" s="5" t="s">
        <v>35</v>
      </c>
      <c r="E312" s="5" t="s">
        <v>355</v>
      </c>
      <c r="F312" s="5" t="s">
        <v>352</v>
      </c>
      <c r="G312" s="5">
        <v>1</v>
      </c>
      <c r="H312" s="15">
        <v>1</v>
      </c>
      <c r="I312" s="4"/>
      <c r="J312" s="12">
        <v>15.871587158715869</v>
      </c>
      <c r="K312" s="5">
        <v>2012</v>
      </c>
      <c r="L312" s="5" t="s">
        <v>351</v>
      </c>
      <c r="M312" s="5" t="str">
        <f t="shared" si="4"/>
        <v>N</v>
      </c>
    </row>
    <row r="313" spans="1:14" ht="12.75" customHeight="1" x14ac:dyDescent="0.25">
      <c r="A313" s="5" t="s">
        <v>1009</v>
      </c>
      <c r="B313" s="5" t="s">
        <v>1007</v>
      </c>
      <c r="C313" s="5" t="s">
        <v>1006</v>
      </c>
      <c r="D313" s="5" t="s">
        <v>620</v>
      </c>
      <c r="E313" s="5" t="s">
        <v>1011</v>
      </c>
      <c r="F313" s="5" t="s">
        <v>1010</v>
      </c>
      <c r="G313" s="5">
        <v>2</v>
      </c>
      <c r="H313" s="15">
        <v>2</v>
      </c>
      <c r="I313" s="4" t="s">
        <v>1966</v>
      </c>
      <c r="J313" s="12">
        <v>0</v>
      </c>
      <c r="K313" s="5">
        <v>2012</v>
      </c>
      <c r="L313" s="5" t="s">
        <v>1009</v>
      </c>
      <c r="M313" s="5" t="str">
        <f t="shared" si="4"/>
        <v>Y</v>
      </c>
      <c r="N313" s="5" t="s">
        <v>2703</v>
      </c>
    </row>
    <row r="314" spans="1:14" ht="12.75" customHeight="1" x14ac:dyDescent="0.25">
      <c r="A314" s="5" t="s">
        <v>1012</v>
      </c>
      <c r="B314" s="5" t="s">
        <v>1014</v>
      </c>
      <c r="C314" s="5" t="s">
        <v>1013</v>
      </c>
      <c r="D314" s="5" t="s">
        <v>620</v>
      </c>
      <c r="E314" s="5" t="s">
        <v>1015</v>
      </c>
      <c r="F314" s="5" t="s">
        <v>3212</v>
      </c>
      <c r="G314" s="5">
        <v>1</v>
      </c>
      <c r="H314" s="15">
        <v>1</v>
      </c>
      <c r="I314" s="4" t="s">
        <v>3211</v>
      </c>
      <c r="J314" s="12">
        <v>7.9</v>
      </c>
      <c r="K314" s="5">
        <v>2012</v>
      </c>
      <c r="L314" s="5" t="s">
        <v>1012</v>
      </c>
      <c r="M314" s="5" t="str">
        <f t="shared" si="4"/>
        <v>N</v>
      </c>
    </row>
    <row r="315" spans="1:14" ht="12.75" customHeight="1" x14ac:dyDescent="0.25">
      <c r="A315" s="5" t="s">
        <v>1340</v>
      </c>
      <c r="B315" s="5" t="s">
        <v>1535</v>
      </c>
      <c r="C315" s="5" t="s">
        <v>1342</v>
      </c>
      <c r="D315" s="5" t="s">
        <v>1038</v>
      </c>
      <c r="E315" s="5" t="s">
        <v>1343</v>
      </c>
      <c r="F315" s="5" t="s">
        <v>1341</v>
      </c>
      <c r="G315" s="5">
        <v>2</v>
      </c>
      <c r="H315" s="15">
        <v>2</v>
      </c>
      <c r="I315" s="4" t="s">
        <v>1967</v>
      </c>
      <c r="J315" s="12">
        <v>0</v>
      </c>
      <c r="K315" s="5">
        <v>2010</v>
      </c>
      <c r="L315" s="5" t="s">
        <v>1340</v>
      </c>
      <c r="M315" s="5" t="str">
        <f t="shared" si="4"/>
        <v>Y</v>
      </c>
      <c r="N315" s="5" t="s">
        <v>2703</v>
      </c>
    </row>
    <row r="316" spans="1:14" ht="12.75" customHeight="1" x14ac:dyDescent="0.25">
      <c r="A316" s="5" t="s">
        <v>1016</v>
      </c>
      <c r="B316" s="5" t="s">
        <v>1019</v>
      </c>
      <c r="C316" s="5" t="s">
        <v>1018</v>
      </c>
      <c r="D316" s="5" t="s">
        <v>620</v>
      </c>
      <c r="E316" s="5" t="s">
        <v>1020</v>
      </c>
      <c r="F316" s="5" t="s">
        <v>1017</v>
      </c>
      <c r="G316" s="5">
        <v>1</v>
      </c>
      <c r="H316" s="15">
        <v>2</v>
      </c>
      <c r="I316" s="4" t="s">
        <v>1968</v>
      </c>
      <c r="J316" s="12">
        <v>8.6172344689378768</v>
      </c>
      <c r="K316" s="5">
        <v>2014</v>
      </c>
      <c r="L316" s="5" t="s">
        <v>1016</v>
      </c>
      <c r="M316" s="5" t="str">
        <f t="shared" si="4"/>
        <v>N</v>
      </c>
    </row>
    <row r="317" spans="1:14" ht="12.75" customHeight="1" x14ac:dyDescent="0.25">
      <c r="A317" s="5" t="s">
        <v>1021</v>
      </c>
      <c r="B317" s="5" t="s">
        <v>1019</v>
      </c>
      <c r="C317" s="5" t="s">
        <v>1018</v>
      </c>
      <c r="D317" s="5" t="s">
        <v>620</v>
      </c>
      <c r="E317" s="5" t="s">
        <v>1023</v>
      </c>
      <c r="F317" s="5" t="s">
        <v>1022</v>
      </c>
      <c r="G317" s="5">
        <v>1</v>
      </c>
      <c r="H317" s="15">
        <v>1</v>
      </c>
      <c r="I317" s="4"/>
      <c r="J317" s="12">
        <v>15.825914935707223</v>
      </c>
      <c r="K317" s="5">
        <v>2014</v>
      </c>
      <c r="L317" s="5" t="s">
        <v>1021</v>
      </c>
      <c r="M317" s="5" t="str">
        <f t="shared" si="4"/>
        <v>N</v>
      </c>
    </row>
    <row r="318" spans="1:14" ht="12.75" customHeight="1" x14ac:dyDescent="0.25">
      <c r="A318" s="5" t="s">
        <v>588</v>
      </c>
      <c r="B318" s="5" t="s">
        <v>1536</v>
      </c>
      <c r="C318" s="5" t="s">
        <v>590</v>
      </c>
      <c r="D318" s="5" t="s">
        <v>360</v>
      </c>
      <c r="E318" s="5" t="s">
        <v>1594</v>
      </c>
      <c r="F318" s="5" t="s">
        <v>589</v>
      </c>
      <c r="G318" s="5">
        <v>1</v>
      </c>
      <c r="H318" s="15">
        <v>1</v>
      </c>
      <c r="I318" s="4" t="s">
        <v>1969</v>
      </c>
      <c r="J318" s="12">
        <v>10</v>
      </c>
      <c r="K318" s="5">
        <v>2016</v>
      </c>
      <c r="L318" s="5" t="s">
        <v>588</v>
      </c>
      <c r="M318" s="5" t="str">
        <f t="shared" si="4"/>
        <v>N</v>
      </c>
    </row>
    <row r="319" spans="1:14" ht="12.75" customHeight="1" x14ac:dyDescent="0.25">
      <c r="A319" s="5" t="s">
        <v>1027</v>
      </c>
      <c r="B319" s="5" t="s">
        <v>1030</v>
      </c>
      <c r="C319" s="5" t="s">
        <v>1029</v>
      </c>
      <c r="D319" s="5" t="s">
        <v>620</v>
      </c>
      <c r="E319" s="5" t="s">
        <v>1031</v>
      </c>
      <c r="F319" s="5" t="s">
        <v>1028</v>
      </c>
      <c r="G319" s="5">
        <v>2</v>
      </c>
      <c r="H319" s="15">
        <v>1</v>
      </c>
      <c r="I319" s="4"/>
      <c r="J319" s="12">
        <v>7.0000000000000009</v>
      </c>
      <c r="K319" s="5">
        <v>2011</v>
      </c>
      <c r="L319" s="5" t="s">
        <v>1027</v>
      </c>
      <c r="M319" s="5" t="str">
        <f t="shared" si="4"/>
        <v>N</v>
      </c>
    </row>
    <row r="320" spans="1:14" ht="12.75" customHeight="1" x14ac:dyDescent="0.25">
      <c r="A320" s="5" t="s">
        <v>1032</v>
      </c>
      <c r="B320" s="5" t="s">
        <v>1030</v>
      </c>
      <c r="C320" s="5" t="s">
        <v>1029</v>
      </c>
      <c r="D320" s="5" t="s">
        <v>620</v>
      </c>
      <c r="E320" s="5" t="s">
        <v>1595</v>
      </c>
      <c r="F320" s="5" t="s">
        <v>1033</v>
      </c>
      <c r="G320" s="5">
        <v>2</v>
      </c>
      <c r="H320" s="15">
        <v>1</v>
      </c>
      <c r="I320" s="4"/>
      <c r="J320" s="12">
        <v>8.3308330833083311</v>
      </c>
      <c r="K320" s="5">
        <v>2012</v>
      </c>
      <c r="L320" s="5" t="s">
        <v>1032</v>
      </c>
      <c r="M320" s="5" t="str">
        <f t="shared" si="4"/>
        <v>N</v>
      </c>
    </row>
    <row r="321" spans="1:16" x14ac:dyDescent="0.25">
      <c r="A321" s="5" t="s">
        <v>2998</v>
      </c>
      <c r="B321" s="5" t="s">
        <v>1046</v>
      </c>
      <c r="C321" s="5" t="s">
        <v>1045</v>
      </c>
      <c r="D321" s="5" t="s">
        <v>1038</v>
      </c>
      <c r="E321" s="5" t="s">
        <v>1047</v>
      </c>
      <c r="F321" s="5" t="s">
        <v>1044</v>
      </c>
      <c r="G321" s="5">
        <v>1</v>
      </c>
      <c r="H321" s="5">
        <v>1</v>
      </c>
      <c r="I321" s="5" t="s">
        <v>2701</v>
      </c>
      <c r="J321" s="14">
        <v>16.88</v>
      </c>
      <c r="K321" s="8">
        <v>2016</v>
      </c>
      <c r="L321" s="5" t="s">
        <v>1043</v>
      </c>
      <c r="M321" s="12" t="str">
        <f t="shared" si="4"/>
        <v>N</v>
      </c>
      <c r="N321" s="15"/>
      <c r="P321" s="14"/>
    </row>
    <row r="322" spans="1:16" x14ac:dyDescent="0.25">
      <c r="A322" s="5" t="s">
        <v>2999</v>
      </c>
      <c r="B322" s="5" t="s">
        <v>1074</v>
      </c>
      <c r="C322" s="5" t="s">
        <v>1073</v>
      </c>
      <c r="D322" s="5" t="s">
        <v>1038</v>
      </c>
      <c r="E322" s="5" t="s">
        <v>1075</v>
      </c>
      <c r="F322" s="5" t="s">
        <v>1072</v>
      </c>
      <c r="G322" s="5">
        <v>2</v>
      </c>
      <c r="H322" s="5">
        <v>1</v>
      </c>
      <c r="I322" s="5" t="s">
        <v>2702</v>
      </c>
      <c r="J322" s="14">
        <v>10.389610389610388</v>
      </c>
      <c r="K322" s="5">
        <v>2013</v>
      </c>
      <c r="L322" s="5" t="s">
        <v>1071</v>
      </c>
      <c r="M322" s="5" t="str">
        <f t="shared" si="4"/>
        <v>N</v>
      </c>
    </row>
    <row r="323" spans="1:16" x14ac:dyDescent="0.25">
      <c r="A323" s="5" t="s">
        <v>3000</v>
      </c>
      <c r="B323" s="5" t="s">
        <v>25</v>
      </c>
      <c r="C323" s="5" t="s">
        <v>3229</v>
      </c>
      <c r="D323" s="5" t="s">
        <v>3230</v>
      </c>
      <c r="E323" s="5" t="s">
        <v>636</v>
      </c>
      <c r="F323" s="5" t="s">
        <v>3231</v>
      </c>
      <c r="G323" s="5">
        <v>3</v>
      </c>
      <c r="H323" s="15">
        <v>2</v>
      </c>
      <c r="I323" s="5" t="s">
        <v>3232</v>
      </c>
      <c r="J323" s="5">
        <v>4.1000000000000005</v>
      </c>
      <c r="K323" s="5">
        <v>2005</v>
      </c>
      <c r="L323" s="5" t="s">
        <v>634</v>
      </c>
      <c r="M323" s="5" t="str">
        <f t="shared" si="4"/>
        <v>N</v>
      </c>
    </row>
    <row r="324" spans="1:16" x14ac:dyDescent="0.25">
      <c r="A324" s="5" t="s">
        <v>3001</v>
      </c>
      <c r="B324" s="5" t="s">
        <v>1095</v>
      </c>
      <c r="C324" s="5" t="s">
        <v>1094</v>
      </c>
      <c r="D324" s="5" t="s">
        <v>1038</v>
      </c>
      <c r="E324" s="5" t="s">
        <v>1099</v>
      </c>
      <c r="F324" s="5" t="s">
        <v>1098</v>
      </c>
      <c r="G324" s="5">
        <v>2</v>
      </c>
      <c r="H324" s="5">
        <v>1</v>
      </c>
      <c r="I324" s="5" t="s">
        <v>3234</v>
      </c>
      <c r="J324" s="14">
        <v>2.512562814070352</v>
      </c>
      <c r="K324" s="8">
        <v>2014</v>
      </c>
      <c r="L324" s="5" t="s">
        <v>1097</v>
      </c>
      <c r="M324" s="5" t="str">
        <f t="shared" si="4"/>
        <v>Y</v>
      </c>
      <c r="N324" s="5" t="s">
        <v>2703</v>
      </c>
    </row>
    <row r="325" spans="1:16" x14ac:dyDescent="0.25">
      <c r="A325" s="5" t="s">
        <v>3002</v>
      </c>
      <c r="B325" s="5" t="s">
        <v>1103</v>
      </c>
      <c r="C325" s="5" t="s">
        <v>1102</v>
      </c>
      <c r="D325" s="5" t="s">
        <v>1038</v>
      </c>
      <c r="E325" s="5" t="s">
        <v>1104</v>
      </c>
      <c r="F325" s="5" t="s">
        <v>1101</v>
      </c>
      <c r="G325" s="5">
        <v>1</v>
      </c>
      <c r="H325" s="5">
        <v>2</v>
      </c>
      <c r="I325" s="5" t="s">
        <v>2700</v>
      </c>
      <c r="J325" s="14">
        <v>4.4999999999999991</v>
      </c>
      <c r="K325" s="8">
        <v>2011</v>
      </c>
      <c r="L325" s="5" t="s">
        <v>1100</v>
      </c>
      <c r="M325" s="12" t="str">
        <f t="shared" si="4"/>
        <v>Y</v>
      </c>
      <c r="N325" s="15" t="s">
        <v>2678</v>
      </c>
      <c r="P325" s="14"/>
    </row>
    <row r="326" spans="1:16" x14ac:dyDescent="0.25">
      <c r="A326" s="5" t="s">
        <v>3004</v>
      </c>
      <c r="B326" s="5" t="s">
        <v>1124</v>
      </c>
      <c r="C326" s="5" t="s">
        <v>1123</v>
      </c>
      <c r="D326" s="5" t="s">
        <v>1038</v>
      </c>
      <c r="E326" s="5" t="s">
        <v>1125</v>
      </c>
      <c r="F326" s="5" t="s">
        <v>1122</v>
      </c>
      <c r="G326" s="5">
        <v>2</v>
      </c>
      <c r="H326" s="5">
        <v>2</v>
      </c>
      <c r="I326" s="5" t="s">
        <v>3237</v>
      </c>
      <c r="J326" s="5">
        <v>12.7</v>
      </c>
      <c r="K326" s="5">
        <v>2015</v>
      </c>
      <c r="L326" s="5" t="s">
        <v>1121</v>
      </c>
      <c r="M326" s="5" t="str">
        <f t="shared" si="4"/>
        <v>N</v>
      </c>
    </row>
    <row r="327" spans="1:16" x14ac:dyDescent="0.25">
      <c r="A327" s="5" t="s">
        <v>3005</v>
      </c>
      <c r="B327" s="5" t="s">
        <v>1124</v>
      </c>
      <c r="C327" s="5" t="s">
        <v>1123</v>
      </c>
      <c r="D327" s="5" t="s">
        <v>1038</v>
      </c>
      <c r="E327" s="5" t="s">
        <v>2874</v>
      </c>
      <c r="F327" s="5" t="s">
        <v>1367</v>
      </c>
      <c r="G327" s="5">
        <v>3</v>
      </c>
      <c r="H327" s="5">
        <v>2</v>
      </c>
      <c r="I327" s="5" t="s">
        <v>2971</v>
      </c>
      <c r="J327" s="14">
        <v>16</v>
      </c>
      <c r="K327" s="8">
        <v>2018</v>
      </c>
      <c r="L327" s="5" t="s">
        <v>1366</v>
      </c>
      <c r="M327" s="12" t="str">
        <f t="shared" si="4"/>
        <v>N</v>
      </c>
      <c r="N327" s="15"/>
      <c r="P327" s="14"/>
    </row>
    <row r="328" spans="1:16" x14ac:dyDescent="0.25">
      <c r="A328" s="5" t="s">
        <v>3006</v>
      </c>
      <c r="B328" s="5" t="s">
        <v>75</v>
      </c>
      <c r="C328" s="5" t="s">
        <v>74</v>
      </c>
      <c r="D328" s="5" t="s">
        <v>35</v>
      </c>
      <c r="E328" s="5" t="s">
        <v>76</v>
      </c>
      <c r="F328" s="5" t="s">
        <v>73</v>
      </c>
      <c r="G328" s="5">
        <v>2</v>
      </c>
      <c r="H328" s="5">
        <v>1</v>
      </c>
      <c r="I328" s="5" t="s">
        <v>2704</v>
      </c>
      <c r="J328" s="14">
        <v>21.900000000000002</v>
      </c>
      <c r="K328" s="8">
        <v>2015</v>
      </c>
      <c r="L328" s="5" t="s">
        <v>72</v>
      </c>
      <c r="M328" s="12" t="str">
        <f t="shared" ref="M328:M363" si="5">IF(OR(AND(D328=$W$15,OR(J328&lt;$W$16,J328&gt;$W$17)),AND(D328=$X$15,OR(J328&lt;$X$16,J328&gt;$X$17)),AND(D328=$Y$15,OR(J328&lt;$Y$16,J328&gt;$Y$17)),AND(D328=$Z$15,OR(J328&lt;$Z$16,J328&gt;$Z$17))),"Y","N")</f>
        <v>N</v>
      </c>
      <c r="N328" s="15"/>
      <c r="P328" s="14"/>
    </row>
    <row r="329" spans="1:16" x14ac:dyDescent="0.25">
      <c r="A329" s="5" t="s">
        <v>3008</v>
      </c>
      <c r="B329" s="5" t="s">
        <v>1154</v>
      </c>
      <c r="C329" s="5" t="s">
        <v>1153</v>
      </c>
      <c r="D329" s="5" t="s">
        <v>1038</v>
      </c>
      <c r="E329" s="5" t="s">
        <v>1155</v>
      </c>
      <c r="F329" s="5" t="s">
        <v>1152</v>
      </c>
      <c r="G329" s="5">
        <v>2</v>
      </c>
      <c r="H329" s="5">
        <v>1</v>
      </c>
      <c r="I329" s="5" t="s">
        <v>3305</v>
      </c>
      <c r="J329" s="14">
        <v>14.210000000000003</v>
      </c>
      <c r="K329" s="8">
        <v>2012</v>
      </c>
      <c r="L329" s="5" t="s">
        <v>1151</v>
      </c>
      <c r="M329" s="12" t="str">
        <f t="shared" si="5"/>
        <v>N</v>
      </c>
      <c r="N329" s="15"/>
      <c r="P329" s="14"/>
    </row>
    <row r="330" spans="1:16" x14ac:dyDescent="0.25">
      <c r="A330" s="5" t="s">
        <v>3009</v>
      </c>
      <c r="B330" s="5" t="s">
        <v>17</v>
      </c>
      <c r="C330" s="5" t="s">
        <v>414</v>
      </c>
      <c r="D330" s="5" t="s">
        <v>360</v>
      </c>
      <c r="E330" s="5" t="s">
        <v>432</v>
      </c>
      <c r="F330" s="5" t="s">
        <v>431</v>
      </c>
      <c r="G330" s="5">
        <v>3</v>
      </c>
      <c r="H330" s="5">
        <v>2</v>
      </c>
      <c r="I330" s="5" t="s">
        <v>2705</v>
      </c>
      <c r="J330" s="14">
        <v>7.5376884422110502</v>
      </c>
      <c r="K330" s="8">
        <v>2015</v>
      </c>
      <c r="L330" s="5" t="s">
        <v>430</v>
      </c>
      <c r="M330" s="12" t="str">
        <f t="shared" si="5"/>
        <v>N</v>
      </c>
      <c r="N330" s="15"/>
      <c r="P330" s="14"/>
    </row>
    <row r="331" spans="1:16" x14ac:dyDescent="0.25">
      <c r="A331" s="5" t="s">
        <v>3010</v>
      </c>
      <c r="B331" s="5" t="s">
        <v>689</v>
      </c>
      <c r="C331" s="5" t="s">
        <v>688</v>
      </c>
      <c r="D331" s="5" t="s">
        <v>620</v>
      </c>
      <c r="E331" s="5" t="s">
        <v>690</v>
      </c>
      <c r="F331" s="5" t="s">
        <v>687</v>
      </c>
      <c r="G331" s="5">
        <v>2</v>
      </c>
      <c r="H331" s="5">
        <v>1</v>
      </c>
      <c r="I331" s="5" t="s">
        <v>2706</v>
      </c>
      <c r="J331" s="14">
        <v>12.961116650049851</v>
      </c>
      <c r="K331" s="8" t="s">
        <v>1569</v>
      </c>
      <c r="L331" s="5" t="s">
        <v>686</v>
      </c>
      <c r="M331" s="12" t="str">
        <f t="shared" si="5"/>
        <v>N</v>
      </c>
      <c r="N331" s="15"/>
      <c r="P331" s="14"/>
    </row>
    <row r="332" spans="1:16" x14ac:dyDescent="0.25">
      <c r="A332" s="5" t="s">
        <v>3011</v>
      </c>
      <c r="B332" s="5" t="s">
        <v>694</v>
      </c>
      <c r="C332" s="5" t="s">
        <v>693</v>
      </c>
      <c r="D332" s="5" t="s">
        <v>620</v>
      </c>
      <c r="E332" s="5" t="s">
        <v>698</v>
      </c>
      <c r="F332" s="5" t="s">
        <v>697</v>
      </c>
      <c r="G332" s="5">
        <v>2</v>
      </c>
      <c r="H332" s="5">
        <v>2</v>
      </c>
      <c r="I332" s="5" t="s">
        <v>2707</v>
      </c>
      <c r="J332" s="14">
        <v>17.582417582417584</v>
      </c>
      <c r="K332" s="8">
        <v>2015</v>
      </c>
      <c r="L332" s="5" t="s">
        <v>696</v>
      </c>
      <c r="M332" s="12" t="str">
        <f t="shared" si="5"/>
        <v>N</v>
      </c>
      <c r="N332" s="15"/>
      <c r="P332" s="14"/>
    </row>
    <row r="333" spans="1:16" x14ac:dyDescent="0.25">
      <c r="A333" s="5" t="s">
        <v>3012</v>
      </c>
      <c r="B333" s="5" t="s">
        <v>694</v>
      </c>
      <c r="C333" s="5" t="s">
        <v>693</v>
      </c>
      <c r="D333" s="5" t="s">
        <v>620</v>
      </c>
      <c r="E333" s="5" t="s">
        <v>695</v>
      </c>
      <c r="F333" s="5" t="s">
        <v>692</v>
      </c>
      <c r="G333" s="5">
        <v>2</v>
      </c>
      <c r="H333" s="5">
        <v>2</v>
      </c>
      <c r="I333" s="5" t="s">
        <v>2751</v>
      </c>
      <c r="J333" s="14">
        <v>10.31746031746032</v>
      </c>
      <c r="K333" s="8">
        <v>2013</v>
      </c>
      <c r="L333" s="5" t="s">
        <v>691</v>
      </c>
      <c r="M333" s="12" t="str">
        <f t="shared" si="5"/>
        <v>N</v>
      </c>
      <c r="N333" s="15"/>
      <c r="P333" s="14"/>
    </row>
    <row r="334" spans="1:16" x14ac:dyDescent="0.25">
      <c r="A334" s="5" t="s">
        <v>3013</v>
      </c>
      <c r="B334" s="5" t="s">
        <v>138</v>
      </c>
      <c r="C334" s="5" t="s">
        <v>137</v>
      </c>
      <c r="D334" s="5" t="s">
        <v>35</v>
      </c>
      <c r="E334" s="5" t="s">
        <v>1456</v>
      </c>
      <c r="F334" s="4" t="s">
        <v>1455</v>
      </c>
      <c r="G334" s="4">
        <v>2</v>
      </c>
      <c r="H334" s="5">
        <v>1</v>
      </c>
      <c r="I334" s="5" t="s">
        <v>3241</v>
      </c>
      <c r="J334" s="12">
        <v>13</v>
      </c>
      <c r="K334" s="5">
        <v>2008</v>
      </c>
      <c r="L334" s="5" t="s">
        <v>1454</v>
      </c>
      <c r="M334" s="5" t="str">
        <f t="shared" si="5"/>
        <v>N</v>
      </c>
    </row>
    <row r="335" spans="1:16" x14ac:dyDescent="0.25">
      <c r="A335" s="5" t="s">
        <v>3014</v>
      </c>
      <c r="B335" s="5" t="s">
        <v>455</v>
      </c>
      <c r="C335" s="5" t="s">
        <v>454</v>
      </c>
      <c r="D335" s="5" t="s">
        <v>360</v>
      </c>
      <c r="E335" s="5" t="s">
        <v>456</v>
      </c>
      <c r="F335" s="5" t="s">
        <v>453</v>
      </c>
      <c r="G335" s="5">
        <v>2</v>
      </c>
      <c r="H335" s="15">
        <v>1</v>
      </c>
      <c r="I335" s="5" t="s">
        <v>3343</v>
      </c>
      <c r="J335" s="12">
        <v>5.3053053053053052</v>
      </c>
      <c r="K335" s="5">
        <v>1996</v>
      </c>
      <c r="L335" s="5" t="s">
        <v>452</v>
      </c>
      <c r="M335" s="5" t="str">
        <f t="shared" si="5"/>
        <v>N</v>
      </c>
    </row>
    <row r="336" spans="1:16" x14ac:dyDescent="0.25">
      <c r="A336" s="5" t="s">
        <v>3015</v>
      </c>
      <c r="B336" s="5" t="s">
        <v>23</v>
      </c>
      <c r="C336" s="5" t="s">
        <v>708</v>
      </c>
      <c r="D336" s="5" t="s">
        <v>620</v>
      </c>
      <c r="E336" s="5" t="s">
        <v>711</v>
      </c>
      <c r="F336" s="5" t="s">
        <v>1462</v>
      </c>
      <c r="G336" s="5">
        <v>3</v>
      </c>
      <c r="H336" s="5">
        <v>1</v>
      </c>
      <c r="I336" s="5" t="s">
        <v>3306</v>
      </c>
      <c r="J336" s="14">
        <v>0</v>
      </c>
      <c r="K336" s="8">
        <v>2014</v>
      </c>
      <c r="L336" s="5" t="s">
        <v>710</v>
      </c>
      <c r="M336" s="12" t="str">
        <f t="shared" si="5"/>
        <v>Y</v>
      </c>
      <c r="N336" s="15" t="s">
        <v>2703</v>
      </c>
      <c r="P336" s="14"/>
    </row>
    <row r="337" spans="1:19" x14ac:dyDescent="0.25">
      <c r="A337" s="5" t="s">
        <v>3016</v>
      </c>
      <c r="B337" s="5" t="s">
        <v>23</v>
      </c>
      <c r="C337" s="5" t="s">
        <v>708</v>
      </c>
      <c r="D337" s="5" t="s">
        <v>620</v>
      </c>
      <c r="E337" s="5" t="s">
        <v>725</v>
      </c>
      <c r="F337" s="5" t="s">
        <v>724</v>
      </c>
      <c r="G337" s="5">
        <v>3</v>
      </c>
      <c r="H337" s="5">
        <v>2</v>
      </c>
      <c r="I337" s="5" t="s">
        <v>2709</v>
      </c>
      <c r="J337" s="14">
        <v>10</v>
      </c>
      <c r="K337" s="8">
        <v>2010</v>
      </c>
      <c r="L337" s="5" t="s">
        <v>1458</v>
      </c>
      <c r="M337" s="12" t="str">
        <f t="shared" si="5"/>
        <v>N</v>
      </c>
      <c r="N337" s="15"/>
      <c r="P337" s="14"/>
    </row>
    <row r="338" spans="1:19" x14ac:dyDescent="0.25">
      <c r="A338" s="5" t="s">
        <v>3017</v>
      </c>
      <c r="B338" s="5" t="s">
        <v>1629</v>
      </c>
      <c r="C338" s="5" t="s">
        <v>1183</v>
      </c>
      <c r="D338" s="5" t="s">
        <v>1038</v>
      </c>
      <c r="E338" s="5" t="s">
        <v>1184</v>
      </c>
      <c r="F338" s="5" t="s">
        <v>1182</v>
      </c>
      <c r="G338" s="5">
        <v>2</v>
      </c>
      <c r="H338" s="5">
        <v>1</v>
      </c>
      <c r="I338" s="5" t="s">
        <v>2710</v>
      </c>
      <c r="J338" s="14">
        <v>6.9999999999999991</v>
      </c>
      <c r="K338" s="8">
        <v>2014</v>
      </c>
      <c r="L338" s="5" t="s">
        <v>1181</v>
      </c>
      <c r="M338" s="12" t="str">
        <f t="shared" si="5"/>
        <v>N</v>
      </c>
      <c r="N338" s="15"/>
      <c r="P338" s="14"/>
    </row>
    <row r="339" spans="1:19" x14ac:dyDescent="0.25">
      <c r="A339" s="5" t="s">
        <v>3019</v>
      </c>
      <c r="B339" s="5" t="s">
        <v>13</v>
      </c>
      <c r="C339" s="5" t="s">
        <v>851</v>
      </c>
      <c r="D339" s="5" t="s">
        <v>620</v>
      </c>
      <c r="E339" s="5" t="s">
        <v>16</v>
      </c>
      <c r="F339" s="5" t="s">
        <v>850</v>
      </c>
      <c r="G339" s="5">
        <v>1</v>
      </c>
      <c r="H339" s="5">
        <v>1</v>
      </c>
      <c r="I339" s="5" t="s">
        <v>3243</v>
      </c>
      <c r="J339" s="12">
        <v>9.6</v>
      </c>
      <c r="K339" s="5">
        <v>2019</v>
      </c>
      <c r="L339" s="5" t="s">
        <v>1538</v>
      </c>
      <c r="M339" s="12" t="str">
        <f t="shared" si="5"/>
        <v>N</v>
      </c>
      <c r="N339" s="15"/>
      <c r="P339" s="14"/>
      <c r="S339" s="14"/>
    </row>
    <row r="340" spans="1:19" x14ac:dyDescent="0.25">
      <c r="A340" s="5" t="s">
        <v>3020</v>
      </c>
      <c r="B340" s="5" t="s">
        <v>1466</v>
      </c>
      <c r="C340" s="5" t="s">
        <v>867</v>
      </c>
      <c r="D340" s="5" t="s">
        <v>620</v>
      </c>
      <c r="E340" s="5" t="s">
        <v>868</v>
      </c>
      <c r="F340" s="5" t="s">
        <v>866</v>
      </c>
      <c r="G340" s="5">
        <v>1</v>
      </c>
      <c r="H340" s="5">
        <v>1</v>
      </c>
      <c r="I340" s="5" t="s">
        <v>3307</v>
      </c>
      <c r="J340" s="14">
        <v>7.0000000000000009</v>
      </c>
      <c r="K340" s="8">
        <v>2015</v>
      </c>
      <c r="L340" s="5" t="s">
        <v>865</v>
      </c>
      <c r="M340" s="12" t="str">
        <f t="shared" si="5"/>
        <v>N</v>
      </c>
      <c r="N340" s="15"/>
      <c r="P340" s="14"/>
    </row>
    <row r="341" spans="1:19" x14ac:dyDescent="0.25">
      <c r="A341" s="5" t="s">
        <v>3021</v>
      </c>
      <c r="B341" s="5" t="s">
        <v>1205</v>
      </c>
      <c r="C341" s="5" t="s">
        <v>1204</v>
      </c>
      <c r="D341" s="5" t="s">
        <v>1038</v>
      </c>
      <c r="E341" s="5" t="s">
        <v>1206</v>
      </c>
      <c r="F341" s="5" t="s">
        <v>1203</v>
      </c>
      <c r="G341" s="5">
        <v>2</v>
      </c>
      <c r="H341" s="5">
        <v>1</v>
      </c>
      <c r="I341" s="5" t="s">
        <v>3245</v>
      </c>
      <c r="J341" s="14">
        <v>13</v>
      </c>
      <c r="K341" s="8">
        <v>2015</v>
      </c>
      <c r="L341" s="5" t="s">
        <v>1202</v>
      </c>
      <c r="M341" s="12" t="str">
        <f t="shared" si="5"/>
        <v>N</v>
      </c>
      <c r="N341" s="15"/>
      <c r="P341" s="14"/>
    </row>
    <row r="342" spans="1:19" x14ac:dyDescent="0.25">
      <c r="A342" s="5" t="s">
        <v>3022</v>
      </c>
      <c r="B342" s="5" t="s">
        <v>470</v>
      </c>
      <c r="C342" s="5" t="s">
        <v>469</v>
      </c>
      <c r="D342" s="5" t="s">
        <v>360</v>
      </c>
      <c r="E342" s="5" t="s">
        <v>471</v>
      </c>
      <c r="F342" s="5" t="s">
        <v>3175</v>
      </c>
      <c r="G342" s="5">
        <v>3</v>
      </c>
      <c r="H342" s="5">
        <v>2</v>
      </c>
      <c r="I342" s="5" t="s">
        <v>3246</v>
      </c>
      <c r="J342" s="14">
        <v>11.092235435195363</v>
      </c>
      <c r="K342" s="8">
        <v>2016</v>
      </c>
      <c r="L342" s="5" t="s">
        <v>467</v>
      </c>
      <c r="M342" s="12" t="str">
        <f t="shared" si="5"/>
        <v>N</v>
      </c>
      <c r="N342" s="15"/>
      <c r="P342" s="14"/>
    </row>
    <row r="343" spans="1:19" x14ac:dyDescent="0.25">
      <c r="A343" s="5" t="s">
        <v>3023</v>
      </c>
      <c r="B343" s="5" t="s">
        <v>531</v>
      </c>
      <c r="C343" s="5" t="s">
        <v>530</v>
      </c>
      <c r="D343" s="5" t="s">
        <v>360</v>
      </c>
      <c r="E343" s="5" t="s">
        <v>532</v>
      </c>
      <c r="F343" s="5" t="s">
        <v>2750</v>
      </c>
      <c r="G343" s="5">
        <v>3</v>
      </c>
      <c r="H343" s="5">
        <v>1</v>
      </c>
      <c r="I343" s="5" t="s">
        <v>3247</v>
      </c>
      <c r="J343" s="12">
        <v>2</v>
      </c>
      <c r="K343" s="5">
        <v>2003</v>
      </c>
      <c r="L343" s="5" t="s">
        <v>529</v>
      </c>
      <c r="M343" s="5" t="str">
        <f t="shared" si="5"/>
        <v>Y</v>
      </c>
      <c r="N343" s="5" t="s">
        <v>2703</v>
      </c>
    </row>
    <row r="344" spans="1:19" x14ac:dyDescent="0.25">
      <c r="A344" s="5" t="s">
        <v>3024</v>
      </c>
      <c r="B344" s="5" t="s">
        <v>21</v>
      </c>
      <c r="C344" s="5" t="s">
        <v>939</v>
      </c>
      <c r="D344" s="5" t="s">
        <v>620</v>
      </c>
      <c r="E344" s="5" t="s">
        <v>22</v>
      </c>
      <c r="F344" s="5" t="s">
        <v>938</v>
      </c>
      <c r="G344" s="5">
        <v>2</v>
      </c>
      <c r="H344" s="15">
        <v>2</v>
      </c>
      <c r="I344" s="5" t="s">
        <v>3249</v>
      </c>
      <c r="J344" s="12">
        <v>13.08</v>
      </c>
      <c r="K344" s="5">
        <v>2021</v>
      </c>
      <c r="L344" s="5" t="s">
        <v>1551</v>
      </c>
      <c r="M344" s="5" t="str">
        <f t="shared" si="5"/>
        <v>N</v>
      </c>
    </row>
    <row r="345" spans="1:19" x14ac:dyDescent="0.25">
      <c r="A345" s="5" t="s">
        <v>3026</v>
      </c>
      <c r="B345" s="5" t="s">
        <v>1257</v>
      </c>
      <c r="C345" s="5" t="s">
        <v>1256</v>
      </c>
      <c r="D345" s="5" t="s">
        <v>1038</v>
      </c>
      <c r="E345" s="5" t="s">
        <v>1583</v>
      </c>
      <c r="F345" s="5" t="s">
        <v>1255</v>
      </c>
      <c r="G345" s="5">
        <v>2</v>
      </c>
      <c r="H345" s="5">
        <v>1</v>
      </c>
      <c r="I345" s="5" t="s">
        <v>2752</v>
      </c>
      <c r="J345" s="14">
        <v>4.2</v>
      </c>
      <c r="K345" s="8">
        <v>2010</v>
      </c>
      <c r="L345" s="5" t="s">
        <v>1254</v>
      </c>
      <c r="M345" s="12" t="str">
        <f t="shared" si="5"/>
        <v>Y</v>
      </c>
      <c r="N345" s="15" t="s">
        <v>2678</v>
      </c>
      <c r="P345" s="14"/>
    </row>
    <row r="346" spans="1:19" x14ac:dyDescent="0.25">
      <c r="A346" s="5" t="s">
        <v>3027</v>
      </c>
      <c r="B346" s="5" t="s">
        <v>1287</v>
      </c>
      <c r="C346" s="5" t="s">
        <v>1286</v>
      </c>
      <c r="D346" s="5" t="s">
        <v>620</v>
      </c>
      <c r="E346" s="5" t="s">
        <v>2205</v>
      </c>
      <c r="F346" s="5" t="s">
        <v>1285</v>
      </c>
      <c r="G346" s="5">
        <v>1</v>
      </c>
      <c r="H346" s="5">
        <v>2</v>
      </c>
      <c r="I346" s="5" t="s">
        <v>3250</v>
      </c>
      <c r="J346" s="14">
        <v>13.045218087234892</v>
      </c>
      <c r="K346" s="8" t="s">
        <v>1569</v>
      </c>
      <c r="L346" s="5" t="s">
        <v>1284</v>
      </c>
      <c r="M346" s="5" t="str">
        <f t="shared" si="5"/>
        <v>N</v>
      </c>
    </row>
    <row r="347" spans="1:19" x14ac:dyDescent="0.25">
      <c r="A347" s="5" t="s">
        <v>3028</v>
      </c>
      <c r="B347" s="5" t="s">
        <v>542</v>
      </c>
      <c r="C347" s="5" t="s">
        <v>541</v>
      </c>
      <c r="D347" s="5" t="s">
        <v>620</v>
      </c>
      <c r="E347" s="4" t="s">
        <v>2982</v>
      </c>
      <c r="F347" s="5" t="s">
        <v>3073</v>
      </c>
      <c r="G347" s="5">
        <v>2</v>
      </c>
      <c r="H347" s="5">
        <v>1</v>
      </c>
      <c r="I347" s="5" t="s">
        <v>3251</v>
      </c>
      <c r="J347" s="12">
        <v>9.129999999999999</v>
      </c>
      <c r="K347" s="5">
        <v>2022</v>
      </c>
      <c r="L347" s="5" t="s">
        <v>3050</v>
      </c>
      <c r="M347" s="5" t="str">
        <f t="shared" si="5"/>
        <v>N</v>
      </c>
    </row>
    <row r="348" spans="1:19" x14ac:dyDescent="0.25">
      <c r="A348" s="5" t="s">
        <v>3029</v>
      </c>
      <c r="B348" s="5" t="s">
        <v>1292</v>
      </c>
      <c r="C348" s="5" t="s">
        <v>1291</v>
      </c>
      <c r="D348" s="5" t="s">
        <v>1038</v>
      </c>
      <c r="E348" s="5" t="s">
        <v>1296</v>
      </c>
      <c r="F348" s="5" t="s">
        <v>1295</v>
      </c>
      <c r="G348" s="5">
        <v>1</v>
      </c>
      <c r="H348" s="5">
        <v>1</v>
      </c>
      <c r="I348" s="5" t="s">
        <v>3252</v>
      </c>
      <c r="J348" s="14">
        <v>14.918508149185083</v>
      </c>
      <c r="K348" s="8">
        <v>2012</v>
      </c>
      <c r="L348" s="5" t="s">
        <v>1294</v>
      </c>
      <c r="M348" s="12" t="str">
        <f t="shared" si="5"/>
        <v>N</v>
      </c>
      <c r="N348" s="15"/>
      <c r="P348" s="14"/>
    </row>
    <row r="349" spans="1:19" x14ac:dyDescent="0.25">
      <c r="A349" s="5" t="s">
        <v>3030</v>
      </c>
      <c r="B349" s="5" t="s">
        <v>1300</v>
      </c>
      <c r="C349" s="5" t="s">
        <v>1299</v>
      </c>
      <c r="D349" s="5" t="s">
        <v>1038</v>
      </c>
      <c r="E349" s="5" t="s">
        <v>1303</v>
      </c>
      <c r="F349" s="5" t="s">
        <v>1302</v>
      </c>
      <c r="G349" s="5">
        <v>3</v>
      </c>
      <c r="H349" s="5">
        <v>1</v>
      </c>
      <c r="I349" s="5" t="s">
        <v>3308</v>
      </c>
      <c r="J349" s="14">
        <v>6</v>
      </c>
      <c r="K349" s="8">
        <v>2012</v>
      </c>
      <c r="L349" s="5" t="s">
        <v>1301</v>
      </c>
      <c r="M349" s="12" t="str">
        <f t="shared" si="5"/>
        <v>N</v>
      </c>
      <c r="N349" s="15"/>
      <c r="P349" s="14"/>
    </row>
    <row r="350" spans="1:19" x14ac:dyDescent="0.25">
      <c r="A350" s="5" t="s">
        <v>3031</v>
      </c>
      <c r="B350" s="5" t="s">
        <v>11</v>
      </c>
      <c r="C350" s="5" t="s">
        <v>570</v>
      </c>
      <c r="D350" s="5" t="s">
        <v>620</v>
      </c>
      <c r="E350" s="4" t="s">
        <v>12</v>
      </c>
      <c r="F350" s="4" t="s">
        <v>569</v>
      </c>
      <c r="G350" s="5">
        <v>1</v>
      </c>
      <c r="H350" s="5">
        <v>1</v>
      </c>
      <c r="I350" s="5" t="s">
        <v>3254</v>
      </c>
      <c r="J350" s="12">
        <v>4.71</v>
      </c>
      <c r="K350" s="5">
        <v>2021</v>
      </c>
      <c r="L350" s="5" t="s">
        <v>1552</v>
      </c>
      <c r="M350" s="5" t="str">
        <f t="shared" si="5"/>
        <v>N</v>
      </c>
    </row>
    <row r="351" spans="1:19" x14ac:dyDescent="0.25">
      <c r="A351" s="5" t="s">
        <v>3032</v>
      </c>
      <c r="B351" s="5" t="s">
        <v>11</v>
      </c>
      <c r="C351" s="5" t="s">
        <v>570</v>
      </c>
      <c r="D351" s="5" t="s">
        <v>360</v>
      </c>
      <c r="E351" s="5" t="s">
        <v>574</v>
      </c>
      <c r="F351" s="5" t="s">
        <v>573</v>
      </c>
      <c r="G351" s="5">
        <v>2</v>
      </c>
      <c r="H351" s="5">
        <v>1</v>
      </c>
      <c r="I351" s="5" t="s">
        <v>2713</v>
      </c>
      <c r="J351" s="14">
        <v>9</v>
      </c>
      <c r="K351" s="8">
        <v>2008</v>
      </c>
      <c r="L351" s="5" t="s">
        <v>572</v>
      </c>
      <c r="M351" s="12" t="str">
        <f t="shared" si="5"/>
        <v>N</v>
      </c>
      <c r="N351" s="15"/>
      <c r="P351" s="14"/>
    </row>
    <row r="352" spans="1:19" x14ac:dyDescent="0.25">
      <c r="A352" s="5" t="s">
        <v>3033</v>
      </c>
      <c r="B352" s="5" t="s">
        <v>5</v>
      </c>
      <c r="C352" s="5" t="s">
        <v>990</v>
      </c>
      <c r="D352" s="5" t="s">
        <v>620</v>
      </c>
      <c r="E352" s="4" t="s">
        <v>6</v>
      </c>
      <c r="F352" s="4" t="s">
        <v>996</v>
      </c>
      <c r="G352" s="5">
        <v>1</v>
      </c>
      <c r="H352" s="5">
        <v>3</v>
      </c>
      <c r="I352" s="5" t="s">
        <v>3255</v>
      </c>
      <c r="J352" s="12">
        <v>15.280000000000001</v>
      </c>
      <c r="K352" s="5">
        <v>2021</v>
      </c>
      <c r="L352" s="5" t="s">
        <v>1553</v>
      </c>
      <c r="M352" s="5" t="str">
        <f t="shared" si="5"/>
        <v>N</v>
      </c>
    </row>
    <row r="353" spans="1:16" x14ac:dyDescent="0.25">
      <c r="A353" s="5" t="s">
        <v>3034</v>
      </c>
      <c r="B353" s="5" t="s">
        <v>586</v>
      </c>
      <c r="C353" s="5" t="s">
        <v>585</v>
      </c>
      <c r="D353" s="5" t="s">
        <v>360</v>
      </c>
      <c r="E353" s="6" t="s">
        <v>3062</v>
      </c>
      <c r="F353" s="4" t="s">
        <v>3316</v>
      </c>
      <c r="G353" s="5">
        <v>2</v>
      </c>
      <c r="H353" s="5">
        <v>2</v>
      </c>
      <c r="I353" s="5" t="s">
        <v>3317</v>
      </c>
      <c r="J353" s="12">
        <v>8.07</v>
      </c>
      <c r="K353" s="5">
        <v>2021</v>
      </c>
      <c r="L353" s="5" t="s">
        <v>3055</v>
      </c>
      <c r="M353" s="5" t="str">
        <f t="shared" si="5"/>
        <v>N</v>
      </c>
    </row>
    <row r="354" spans="1:16" x14ac:dyDescent="0.25">
      <c r="A354" s="5" t="s">
        <v>3035</v>
      </c>
      <c r="B354" s="5" t="s">
        <v>1000</v>
      </c>
      <c r="C354" s="5" t="s">
        <v>999</v>
      </c>
      <c r="D354" s="5" t="s">
        <v>620</v>
      </c>
      <c r="E354" s="5" t="s">
        <v>1001</v>
      </c>
      <c r="F354" s="5" t="s">
        <v>998</v>
      </c>
      <c r="G354" s="5">
        <v>1</v>
      </c>
      <c r="H354" s="5">
        <v>1</v>
      </c>
      <c r="I354" s="5" t="s">
        <v>3257</v>
      </c>
      <c r="J354" s="14">
        <v>7.0000000000000009</v>
      </c>
      <c r="K354" s="8">
        <v>2016</v>
      </c>
      <c r="L354" s="5" t="s">
        <v>997</v>
      </c>
      <c r="M354" s="12" t="str">
        <f t="shared" si="5"/>
        <v>N</v>
      </c>
      <c r="N354" s="15"/>
      <c r="P354" s="14"/>
    </row>
    <row r="355" spans="1:16" x14ac:dyDescent="0.25">
      <c r="A355" s="5" t="s">
        <v>3036</v>
      </c>
      <c r="B355" s="5" t="s">
        <v>327</v>
      </c>
      <c r="C355" s="5" t="s">
        <v>326</v>
      </c>
      <c r="D355" s="5" t="s">
        <v>35</v>
      </c>
      <c r="E355" s="5" t="s">
        <v>331</v>
      </c>
      <c r="F355" s="5" t="s">
        <v>330</v>
      </c>
      <c r="G355" s="5">
        <v>1</v>
      </c>
      <c r="H355" s="5">
        <v>2</v>
      </c>
      <c r="I355" s="5" t="s">
        <v>2714</v>
      </c>
      <c r="J355" s="14">
        <v>24.24697288101671</v>
      </c>
      <c r="K355" s="8">
        <v>2011</v>
      </c>
      <c r="L355" s="5" t="s">
        <v>329</v>
      </c>
      <c r="M355" s="12" t="str">
        <f t="shared" si="5"/>
        <v>N</v>
      </c>
      <c r="N355" s="15"/>
      <c r="P355" s="14"/>
    </row>
    <row r="356" spans="1:16" x14ac:dyDescent="0.25">
      <c r="A356" s="5" t="s">
        <v>3037</v>
      </c>
      <c r="B356" s="5" t="s">
        <v>9</v>
      </c>
      <c r="C356" s="5" t="s">
        <v>593</v>
      </c>
      <c r="D356" s="5" t="s">
        <v>620</v>
      </c>
      <c r="E356" s="4" t="s">
        <v>10</v>
      </c>
      <c r="F356" s="4" t="s">
        <v>592</v>
      </c>
      <c r="G356" s="5">
        <v>2</v>
      </c>
      <c r="I356" s="5" t="s">
        <v>3309</v>
      </c>
      <c r="J356" s="12">
        <v>15.11</v>
      </c>
      <c r="K356" s="5">
        <v>2021</v>
      </c>
      <c r="L356" s="5" t="s">
        <v>1554</v>
      </c>
      <c r="M356" s="5" t="str">
        <f t="shared" si="5"/>
        <v>N</v>
      </c>
    </row>
    <row r="357" spans="1:16" x14ac:dyDescent="0.25">
      <c r="A357" s="5" t="s">
        <v>3038</v>
      </c>
      <c r="B357" s="5" t="s">
        <v>9</v>
      </c>
      <c r="C357" s="5" t="s">
        <v>593</v>
      </c>
      <c r="D357" s="5" t="s">
        <v>360</v>
      </c>
      <c r="E357" s="5" t="s">
        <v>599</v>
      </c>
      <c r="F357" s="5" t="s">
        <v>598</v>
      </c>
      <c r="G357" s="5">
        <v>2</v>
      </c>
      <c r="H357" s="5">
        <v>2</v>
      </c>
      <c r="I357" s="5" t="s">
        <v>2715</v>
      </c>
      <c r="J357" s="14">
        <v>8.6</v>
      </c>
      <c r="K357" s="8">
        <v>2012</v>
      </c>
      <c r="L357" s="5" t="s">
        <v>597</v>
      </c>
      <c r="M357" s="12" t="str">
        <f t="shared" si="5"/>
        <v>N</v>
      </c>
      <c r="N357" s="15"/>
      <c r="P357" s="14"/>
    </row>
    <row r="358" spans="1:16" x14ac:dyDescent="0.25">
      <c r="A358" s="5" t="s">
        <v>3259</v>
      </c>
      <c r="B358" s="5" t="s">
        <v>9</v>
      </c>
      <c r="C358" s="5" t="s">
        <v>593</v>
      </c>
      <c r="D358" s="5" t="s">
        <v>360</v>
      </c>
      <c r="E358" s="5" t="s">
        <v>596</v>
      </c>
      <c r="F358" s="5" t="s">
        <v>595</v>
      </c>
      <c r="G358" s="5">
        <v>2</v>
      </c>
      <c r="H358" s="5">
        <v>2</v>
      </c>
      <c r="I358" s="5" t="s">
        <v>2716</v>
      </c>
      <c r="J358" s="14">
        <v>10.199999999999998</v>
      </c>
      <c r="K358" s="8">
        <v>2014</v>
      </c>
      <c r="L358" s="5" t="s">
        <v>594</v>
      </c>
      <c r="M358" s="12" t="str">
        <f t="shared" si="5"/>
        <v>N</v>
      </c>
      <c r="N358" s="15"/>
      <c r="P358" s="14"/>
    </row>
    <row r="359" spans="1:16" x14ac:dyDescent="0.25">
      <c r="A359" s="5" t="s">
        <v>3260</v>
      </c>
      <c r="B359" s="5" t="s">
        <v>9</v>
      </c>
      <c r="C359" s="5" t="s">
        <v>593</v>
      </c>
      <c r="D359" s="5" t="s">
        <v>360</v>
      </c>
      <c r="E359" s="5" t="s">
        <v>2225</v>
      </c>
      <c r="F359" s="5" t="s">
        <v>607</v>
      </c>
      <c r="G359" s="5">
        <v>2</v>
      </c>
      <c r="H359" s="5">
        <v>3</v>
      </c>
      <c r="I359" s="5" t="s">
        <v>2717</v>
      </c>
      <c r="J359" s="14">
        <v>7.0000000000000009</v>
      </c>
      <c r="K359" s="8" t="s">
        <v>1569</v>
      </c>
      <c r="L359" s="5" t="s">
        <v>606</v>
      </c>
      <c r="M359" s="12" t="str">
        <f t="shared" si="5"/>
        <v>N</v>
      </c>
      <c r="N359" s="15"/>
      <c r="P359" s="14"/>
    </row>
    <row r="360" spans="1:16" x14ac:dyDescent="0.25">
      <c r="A360" s="5" t="s">
        <v>3261</v>
      </c>
      <c r="B360" s="5" t="s">
        <v>9</v>
      </c>
      <c r="C360" s="5" t="s">
        <v>593</v>
      </c>
      <c r="D360" s="5" t="s">
        <v>360</v>
      </c>
      <c r="E360" s="5" t="s">
        <v>2224</v>
      </c>
      <c r="F360" s="5" t="s">
        <v>604</v>
      </c>
      <c r="G360" s="5">
        <v>2</v>
      </c>
      <c r="H360" s="5">
        <v>3</v>
      </c>
      <c r="I360" s="5" t="s">
        <v>2718</v>
      </c>
      <c r="J360" s="14">
        <v>11</v>
      </c>
      <c r="K360" s="8">
        <v>2012</v>
      </c>
      <c r="L360" s="5" t="s">
        <v>603</v>
      </c>
      <c r="M360" s="12" t="str">
        <f t="shared" si="5"/>
        <v>N</v>
      </c>
      <c r="N360" s="15"/>
      <c r="P360" s="14"/>
    </row>
    <row r="361" spans="1:16" x14ac:dyDescent="0.25">
      <c r="A361" s="5" t="s">
        <v>3262</v>
      </c>
      <c r="B361" s="5" t="s">
        <v>9</v>
      </c>
      <c r="C361" s="5" t="s">
        <v>593</v>
      </c>
      <c r="D361" s="5" t="s">
        <v>360</v>
      </c>
      <c r="E361" s="5" t="s">
        <v>602</v>
      </c>
      <c r="F361" s="5" t="s">
        <v>601</v>
      </c>
      <c r="G361" s="5">
        <v>2</v>
      </c>
      <c r="H361" s="5">
        <v>2</v>
      </c>
      <c r="I361" s="5" t="s">
        <v>2719</v>
      </c>
      <c r="J361" s="14">
        <v>9.1</v>
      </c>
      <c r="K361" s="8">
        <v>2012</v>
      </c>
      <c r="L361" s="5" t="s">
        <v>600</v>
      </c>
      <c r="M361" s="12" t="str">
        <f t="shared" si="5"/>
        <v>N</v>
      </c>
      <c r="N361" s="15"/>
      <c r="P361" s="14"/>
    </row>
    <row r="362" spans="1:16" x14ac:dyDescent="0.25">
      <c r="A362" s="5" t="s">
        <v>3263</v>
      </c>
      <c r="B362" s="5" t="s">
        <v>9</v>
      </c>
      <c r="C362" s="5" t="s">
        <v>593</v>
      </c>
      <c r="D362" s="5" t="s">
        <v>360</v>
      </c>
      <c r="E362" s="5" t="s">
        <v>613</v>
      </c>
      <c r="F362" s="5" t="s">
        <v>612</v>
      </c>
      <c r="G362" s="5">
        <v>2</v>
      </c>
      <c r="H362" s="15">
        <v>3</v>
      </c>
      <c r="I362" s="5" t="s">
        <v>2753</v>
      </c>
      <c r="J362" s="14">
        <v>40</v>
      </c>
      <c r="K362" s="8" t="s">
        <v>1569</v>
      </c>
      <c r="L362" s="5" t="s">
        <v>611</v>
      </c>
      <c r="M362" s="12" t="str">
        <f t="shared" si="5"/>
        <v>Y</v>
      </c>
      <c r="N362" s="15" t="s">
        <v>2703</v>
      </c>
      <c r="P362" s="14"/>
    </row>
    <row r="363" spans="1:16" x14ac:dyDescent="0.25">
      <c r="A363" s="5" t="s">
        <v>3264</v>
      </c>
      <c r="B363" s="5" t="s">
        <v>9</v>
      </c>
      <c r="C363" s="5" t="s">
        <v>593</v>
      </c>
      <c r="D363" s="5" t="s">
        <v>360</v>
      </c>
      <c r="E363" s="5" t="s">
        <v>2221</v>
      </c>
      <c r="F363" s="5" t="s">
        <v>615</v>
      </c>
      <c r="G363" s="5">
        <v>2</v>
      </c>
      <c r="H363" s="5">
        <v>2</v>
      </c>
      <c r="I363" s="5" t="s">
        <v>2754</v>
      </c>
      <c r="J363" s="14">
        <v>23</v>
      </c>
      <c r="K363" s="8" t="s">
        <v>1569</v>
      </c>
      <c r="L363" s="5" t="s">
        <v>614</v>
      </c>
      <c r="M363" s="12" t="str">
        <f t="shared" si="5"/>
        <v>Y</v>
      </c>
      <c r="N363" s="15" t="s">
        <v>2703</v>
      </c>
      <c r="P363" s="14"/>
    </row>
  </sheetData>
  <autoFilter ref="A4:N363"/>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67"/>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8554687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21" width="9.140625" style="5"/>
    <col min="22" max="22" width="19.7109375" style="5" customWidth="1"/>
    <col min="23" max="16384" width="9.140625" style="5"/>
  </cols>
  <sheetData>
    <row r="1" spans="1:26" s="17" customFormat="1" x14ac:dyDescent="0.25">
      <c r="A1" s="9"/>
      <c r="B1" s="9"/>
      <c r="C1" s="9"/>
      <c r="D1" s="9"/>
      <c r="E1" s="9"/>
      <c r="F1" s="9"/>
      <c r="G1" s="9"/>
      <c r="H1" s="9"/>
      <c r="I1" s="10" t="s">
        <v>1803</v>
      </c>
      <c r="J1" s="9" t="s">
        <v>1563</v>
      </c>
      <c r="K1" s="9" t="s">
        <v>2445</v>
      </c>
      <c r="L1" s="9" t="s">
        <v>2694</v>
      </c>
      <c r="M1" s="9"/>
      <c r="N1" s="9"/>
      <c r="O1" s="11"/>
      <c r="P1" s="11"/>
      <c r="Q1" s="11"/>
      <c r="R1" s="11"/>
      <c r="S1" s="11"/>
      <c r="T1" s="17" t="s">
        <v>2768</v>
      </c>
    </row>
    <row r="2" spans="1:26" s="17" customFormat="1" x14ac:dyDescent="0.25">
      <c r="A2" s="9"/>
      <c r="B2" s="9"/>
      <c r="C2" s="9"/>
      <c r="D2" s="9"/>
      <c r="E2" s="9"/>
      <c r="F2" s="9"/>
      <c r="G2" s="9"/>
      <c r="H2" s="9"/>
      <c r="I2" s="10" t="s">
        <v>1804</v>
      </c>
      <c r="J2" s="9" t="s">
        <v>3355</v>
      </c>
      <c r="K2" s="9"/>
      <c r="L2" s="9"/>
      <c r="M2" s="9"/>
      <c r="N2" s="9"/>
      <c r="O2" s="11" t="s">
        <v>3310</v>
      </c>
      <c r="P2" s="11">
        <f>COUNT(P5:P598)</f>
        <v>65</v>
      </c>
      <c r="Q2" s="11">
        <f>COUNT(Q5:Q598)</f>
        <v>131</v>
      </c>
      <c r="R2" s="11">
        <f>COUNT(R5:R598)</f>
        <v>96</v>
      </c>
      <c r="S2" s="11">
        <f>COUNT(S5:S598)</f>
        <v>71</v>
      </c>
      <c r="T2" s="17">
        <f>SUM(P2:S2)</f>
        <v>363</v>
      </c>
    </row>
    <row r="3" spans="1:26" s="17" customFormat="1" x14ac:dyDescent="0.25">
      <c r="A3" s="9"/>
      <c r="B3" s="9"/>
      <c r="C3" s="9"/>
      <c r="D3" s="9"/>
      <c r="E3" s="9"/>
      <c r="F3" s="9"/>
      <c r="G3" s="9"/>
      <c r="H3" s="9"/>
      <c r="I3" s="10" t="s">
        <v>1805</v>
      </c>
      <c r="J3" s="9" t="s">
        <v>3407</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1562</v>
      </c>
      <c r="K4" s="30" t="s">
        <v>2444</v>
      </c>
      <c r="L4" s="30" t="s">
        <v>2687</v>
      </c>
      <c r="M4" s="33" t="s">
        <v>2755</v>
      </c>
      <c r="N4" s="33" t="s">
        <v>2756</v>
      </c>
      <c r="O4" s="18"/>
      <c r="P4" s="18" t="s">
        <v>360</v>
      </c>
      <c r="Q4" s="18" t="s">
        <v>620</v>
      </c>
      <c r="R4" s="18" t="s">
        <v>1038</v>
      </c>
      <c r="S4" s="18" t="s">
        <v>35</v>
      </c>
    </row>
    <row r="5" spans="1:26" ht="12.75" customHeight="1" x14ac:dyDescent="0.25">
      <c r="A5" s="5" t="s">
        <v>1345</v>
      </c>
      <c r="B5" s="5" t="s">
        <v>34</v>
      </c>
      <c r="C5" s="5" t="s">
        <v>33</v>
      </c>
      <c r="D5" s="5" t="s">
        <v>35</v>
      </c>
      <c r="E5" s="5" t="s">
        <v>1346</v>
      </c>
      <c r="F5" s="4" t="s">
        <v>3315</v>
      </c>
      <c r="G5" s="5">
        <v>2</v>
      </c>
      <c r="H5" s="5">
        <v>2</v>
      </c>
      <c r="I5" s="5" t="s">
        <v>3101</v>
      </c>
      <c r="J5" s="12">
        <v>41.85</v>
      </c>
      <c r="K5" s="5">
        <v>2007</v>
      </c>
      <c r="L5" s="5" t="s">
        <v>1345</v>
      </c>
      <c r="M5" s="5" t="str">
        <f>IF(OR(AND(D5=$W$14,OR(J5&lt;$W$15,J5&gt;$W$16)),AND(D5=$X$14,OR(J5&lt;$X$15,J5&gt;$X$16)),AND(D5=$Y$14,OR(J5&lt;$Y$15,J5&gt;$Y$16)),AND(D5=$Z$14,OR(J5&lt;$Z$15,J5&gt;$Z$16))),"Y","N")</f>
        <v>N</v>
      </c>
      <c r="P5" s="14">
        <v>0</v>
      </c>
      <c r="Q5" s="14">
        <v>0</v>
      </c>
      <c r="R5" s="14">
        <v>0.6097560975609756</v>
      </c>
      <c r="S5" s="14">
        <v>41.85</v>
      </c>
      <c r="V5" s="17" t="s">
        <v>3311</v>
      </c>
    </row>
    <row r="6" spans="1:26" ht="12.75" customHeight="1" x14ac:dyDescent="0.25">
      <c r="A6" s="5" t="s">
        <v>1354</v>
      </c>
      <c r="B6" s="5" t="s">
        <v>49</v>
      </c>
      <c r="C6" s="5" t="s">
        <v>48</v>
      </c>
      <c r="D6" s="5" t="s">
        <v>35</v>
      </c>
      <c r="E6" s="5" t="s">
        <v>49</v>
      </c>
      <c r="F6" s="5" t="s">
        <v>48</v>
      </c>
      <c r="G6" s="5">
        <v>0</v>
      </c>
      <c r="H6" s="5">
        <v>1</v>
      </c>
      <c r="I6" s="5" t="s">
        <v>3103</v>
      </c>
      <c r="J6" s="12">
        <v>5</v>
      </c>
      <c r="K6" s="5">
        <v>2009</v>
      </c>
      <c r="L6" s="5" t="s">
        <v>1354</v>
      </c>
      <c r="M6" s="5" t="str">
        <f t="shared" ref="M6:M69" si="0">IF(OR(AND(D6=$W$14,OR(J6&lt;$W$15,J6&gt;$W$16)),AND(D6=$X$14,OR(J6&lt;$X$15,J6&gt;$X$16)),AND(D6=$Y$14,OR(J6&lt;$Y$15,J6&gt;$Y$16)),AND(D6=$Z$14,OR(J6&lt;$Z$15,J6&gt;$Z$16))),"Y","N")</f>
        <v>N</v>
      </c>
      <c r="P6" s="14">
        <v>2.4096385542168677</v>
      </c>
      <c r="Q6" s="14">
        <v>0</v>
      </c>
      <c r="R6" s="14">
        <v>2.5</v>
      </c>
      <c r="S6" s="14">
        <v>5</v>
      </c>
      <c r="W6" s="17" t="s">
        <v>360</v>
      </c>
      <c r="X6" s="17" t="s">
        <v>620</v>
      </c>
      <c r="Y6" s="17" t="s">
        <v>1038</v>
      </c>
      <c r="Z6" s="17" t="s">
        <v>35</v>
      </c>
    </row>
    <row r="7" spans="1:26" ht="12.75" customHeight="1" x14ac:dyDescent="0.25">
      <c r="A7" s="5" t="s">
        <v>1473</v>
      </c>
      <c r="B7" s="5" t="s">
        <v>483</v>
      </c>
      <c r="C7" s="5" t="s">
        <v>482</v>
      </c>
      <c r="D7" s="5" t="s">
        <v>360</v>
      </c>
      <c r="E7" s="5" t="s">
        <v>484</v>
      </c>
      <c r="F7" s="5" t="s">
        <v>3292</v>
      </c>
      <c r="G7" s="5">
        <v>2</v>
      </c>
      <c r="H7" s="5">
        <v>1</v>
      </c>
      <c r="I7" s="5" t="s">
        <v>3293</v>
      </c>
      <c r="J7" s="12">
        <v>0</v>
      </c>
      <c r="K7" s="5">
        <v>2007</v>
      </c>
      <c r="L7" s="5" t="s">
        <v>1473</v>
      </c>
      <c r="M7" s="5" t="str">
        <f t="shared" si="0"/>
        <v>N</v>
      </c>
      <c r="P7" s="14">
        <v>0</v>
      </c>
      <c r="Q7" s="14">
        <v>0</v>
      </c>
      <c r="R7" s="14">
        <v>0</v>
      </c>
      <c r="S7" s="14">
        <v>20.684999999999999</v>
      </c>
      <c r="V7" s="17" t="s">
        <v>2757</v>
      </c>
      <c r="W7" s="13">
        <f>W8-1.5*(W10-W8)</f>
        <v>0</v>
      </c>
      <c r="X7" s="13">
        <f>X8-1.5*(X10-X8)</f>
        <v>0</v>
      </c>
      <c r="Y7" s="13">
        <f>Y8-1.5*(Y10-Y8)</f>
        <v>-0.82500000000000007</v>
      </c>
      <c r="Z7" s="13">
        <f>Z8-1.5*(Z10-Z8)</f>
        <v>-29.524999999999999</v>
      </c>
    </row>
    <row r="8" spans="1:26" ht="12.75" customHeight="1" x14ac:dyDescent="0.25">
      <c r="A8" s="5" t="s">
        <v>1451</v>
      </c>
      <c r="B8" s="5" t="s">
        <v>335</v>
      </c>
      <c r="C8" s="5" t="s">
        <v>334</v>
      </c>
      <c r="D8" s="5" t="s">
        <v>35</v>
      </c>
      <c r="E8" s="5" t="s">
        <v>1453</v>
      </c>
      <c r="F8" s="5" t="s">
        <v>1452</v>
      </c>
      <c r="G8" s="5">
        <v>3</v>
      </c>
      <c r="H8" s="5">
        <v>1</v>
      </c>
      <c r="I8" s="5" t="s">
        <v>3294</v>
      </c>
      <c r="J8" s="12">
        <v>20.684999999999999</v>
      </c>
      <c r="K8" s="5">
        <v>2013</v>
      </c>
      <c r="L8" s="5" t="s">
        <v>1451</v>
      </c>
      <c r="M8" s="5" t="str">
        <f t="shared" si="0"/>
        <v>N</v>
      </c>
      <c r="P8" s="14">
        <v>0</v>
      </c>
      <c r="Q8" s="14">
        <v>0</v>
      </c>
      <c r="R8" s="14">
        <v>0</v>
      </c>
      <c r="S8" s="14">
        <v>13.270999999999999</v>
      </c>
      <c r="V8" s="17" t="s">
        <v>2758</v>
      </c>
      <c r="W8" s="13">
        <f>_xlfn.QUARTILE.INC($P$5:$P$73,1)</f>
        <v>0</v>
      </c>
      <c r="X8" s="13">
        <f>_xlfn.QUARTILE.INC($Q$5:$Q$138,1)</f>
        <v>0</v>
      </c>
      <c r="Y8" s="13">
        <f>_xlfn.QUARTILE.INC($R$5:$R$91,1)</f>
        <v>0</v>
      </c>
      <c r="Z8" s="13">
        <f>_xlfn.QUARTILE.INC($S$5:$S$73,1)</f>
        <v>9.7899999999999991</v>
      </c>
    </row>
    <row r="9" spans="1:26" ht="12.75" customHeight="1" x14ac:dyDescent="0.25">
      <c r="A9" s="5" t="s">
        <v>1355</v>
      </c>
      <c r="B9" s="5" t="s">
        <v>1108</v>
      </c>
      <c r="C9" s="5" t="s">
        <v>1107</v>
      </c>
      <c r="D9" s="5" t="s">
        <v>1038</v>
      </c>
      <c r="E9" s="5" t="s">
        <v>1357</v>
      </c>
      <c r="F9" s="5" t="s">
        <v>1356</v>
      </c>
      <c r="G9" s="5">
        <v>2</v>
      </c>
      <c r="H9" s="5">
        <v>1</v>
      </c>
      <c r="I9" s="5" t="s">
        <v>1809</v>
      </c>
      <c r="J9" s="12">
        <v>0.6097560975609756</v>
      </c>
      <c r="K9" s="5">
        <v>2007</v>
      </c>
      <c r="L9" s="5" t="s">
        <v>1355</v>
      </c>
      <c r="M9" s="5" t="str">
        <f t="shared" si="0"/>
        <v>N</v>
      </c>
      <c r="P9" s="14">
        <v>0</v>
      </c>
      <c r="Q9" s="14">
        <v>0</v>
      </c>
      <c r="R9" s="14">
        <v>0</v>
      </c>
      <c r="S9" s="14">
        <v>34.655999999999999</v>
      </c>
      <c r="V9" s="17" t="s">
        <v>2759</v>
      </c>
      <c r="W9" s="13">
        <f>_xlfn.QUARTILE.INC($P$5:$P$73,2)</f>
        <v>0</v>
      </c>
      <c r="X9" s="13">
        <f>_xlfn.QUARTILE.INC($Q$5:$Q$138,2)</f>
        <v>0</v>
      </c>
      <c r="Y9" s="13">
        <f>_xlfn.QUARTILE.INC($R$5:$R$91,2)</f>
        <v>0</v>
      </c>
      <c r="Z9" s="13">
        <f>_xlfn.QUARTILE.INC($S$5:$S$73,2)</f>
        <v>20.684999999999999</v>
      </c>
    </row>
    <row r="10" spans="1:26" ht="12.75" customHeight="1" x14ac:dyDescent="0.25">
      <c r="A10" s="5" t="s">
        <v>1468</v>
      </c>
      <c r="B10" s="5" t="s">
        <v>1654</v>
      </c>
      <c r="C10" s="5" t="s">
        <v>1471</v>
      </c>
      <c r="D10" s="5" t="s">
        <v>1038</v>
      </c>
      <c r="E10" s="5" t="s">
        <v>1470</v>
      </c>
      <c r="F10" s="5" t="s">
        <v>1469</v>
      </c>
      <c r="G10" s="5">
        <v>1</v>
      </c>
      <c r="H10" s="5">
        <v>1</v>
      </c>
      <c r="I10" s="5" t="s">
        <v>3103</v>
      </c>
      <c r="J10" s="12">
        <v>2.5</v>
      </c>
      <c r="K10" s="5">
        <v>2007</v>
      </c>
      <c r="L10" s="5" t="s">
        <v>1468</v>
      </c>
      <c r="M10" s="5" t="str">
        <f t="shared" si="0"/>
        <v>N</v>
      </c>
      <c r="P10" s="14">
        <v>0</v>
      </c>
      <c r="Q10" s="14">
        <v>0</v>
      </c>
      <c r="R10" s="14">
        <v>2</v>
      </c>
      <c r="S10" s="14">
        <v>4.07</v>
      </c>
      <c r="V10" s="17" t="s">
        <v>2760</v>
      </c>
      <c r="W10" s="13">
        <f>_xlfn.QUARTILE.INC($P$5:$P$73,3)</f>
        <v>0</v>
      </c>
      <c r="X10" s="13">
        <f>_xlfn.QUARTILE.INC($Q$5:$Q$138,3)</f>
        <v>0</v>
      </c>
      <c r="Y10" s="13">
        <f>_xlfn.QUARTILE.INC($R$5:$R$91,3)</f>
        <v>0.55000000000000004</v>
      </c>
      <c r="Z10" s="13">
        <f>_xlfn.QUARTILE.INC($S$5:$S$73,3)</f>
        <v>36</v>
      </c>
    </row>
    <row r="11" spans="1:26" ht="12.75" customHeight="1" x14ac:dyDescent="0.25">
      <c r="A11" s="5" t="s">
        <v>1475</v>
      </c>
      <c r="B11" s="5" t="s">
        <v>1477</v>
      </c>
      <c r="C11" s="5" t="s">
        <v>1479</v>
      </c>
      <c r="D11" s="5" t="s">
        <v>1038</v>
      </c>
      <c r="E11" s="5" t="s">
        <v>1478</v>
      </c>
      <c r="F11" s="5" t="s">
        <v>1476</v>
      </c>
      <c r="G11" s="5">
        <v>1</v>
      </c>
      <c r="H11" s="5">
        <v>3</v>
      </c>
      <c r="I11" s="5" t="s">
        <v>3110</v>
      </c>
      <c r="J11" s="12">
        <v>0</v>
      </c>
      <c r="K11" s="5">
        <v>2009</v>
      </c>
      <c r="L11" s="5" t="s">
        <v>1475</v>
      </c>
      <c r="M11" s="5" t="str">
        <f t="shared" si="0"/>
        <v>N</v>
      </c>
      <c r="P11" s="14">
        <v>0</v>
      </c>
      <c r="Q11" s="14">
        <v>0</v>
      </c>
      <c r="R11" s="14">
        <v>0</v>
      </c>
      <c r="S11" s="14">
        <v>37</v>
      </c>
      <c r="V11" s="17" t="s">
        <v>2761</v>
      </c>
      <c r="W11" s="13">
        <f>W10+1.5*(W10-W8)</f>
        <v>0</v>
      </c>
      <c r="X11" s="13">
        <f>X10+1.5*(X10-X8)</f>
        <v>0</v>
      </c>
      <c r="Y11" s="13">
        <f>Y10+1.5*(Y10-Y8)</f>
        <v>1.375</v>
      </c>
      <c r="Z11" s="13">
        <f>Z10+1.5*(Z10-Z8)</f>
        <v>75.314999999999998</v>
      </c>
    </row>
    <row r="12" spans="1:26" ht="12.75" customHeight="1" x14ac:dyDescent="0.25">
      <c r="A12" s="5" t="s">
        <v>1484</v>
      </c>
      <c r="B12" s="5" t="s">
        <v>494</v>
      </c>
      <c r="C12" s="5" t="s">
        <v>493</v>
      </c>
      <c r="D12" s="5" t="s">
        <v>360</v>
      </c>
      <c r="E12" s="5" t="s">
        <v>1485</v>
      </c>
      <c r="F12" s="5" t="s">
        <v>3328</v>
      </c>
      <c r="G12" s="5">
        <v>4</v>
      </c>
      <c r="H12" s="5">
        <v>2</v>
      </c>
      <c r="I12" s="5" t="s">
        <v>1811</v>
      </c>
      <c r="J12" s="12">
        <v>2.4096385542168677</v>
      </c>
      <c r="K12" s="5">
        <v>2007</v>
      </c>
      <c r="L12" s="5" t="s">
        <v>1484</v>
      </c>
      <c r="M12" s="5" t="str">
        <f t="shared" si="0"/>
        <v>Y</v>
      </c>
      <c r="N12" s="5" t="s">
        <v>2678</v>
      </c>
      <c r="P12" s="14">
        <v>0</v>
      </c>
      <c r="Q12" s="14">
        <v>0</v>
      </c>
      <c r="R12" s="14">
        <v>0</v>
      </c>
      <c r="S12" s="14">
        <v>18</v>
      </c>
    </row>
    <row r="13" spans="1:26" ht="12.75" customHeight="1" x14ac:dyDescent="0.25">
      <c r="A13" s="5" t="s">
        <v>1472</v>
      </c>
      <c r="B13" s="5" t="s">
        <v>1235</v>
      </c>
      <c r="C13" s="5" t="s">
        <v>1234</v>
      </c>
      <c r="D13" s="5" t="s">
        <v>1038</v>
      </c>
      <c r="E13" s="5" t="s">
        <v>1236</v>
      </c>
      <c r="F13" s="5" t="s">
        <v>1233</v>
      </c>
      <c r="G13" s="5">
        <v>2</v>
      </c>
      <c r="H13" s="5">
        <v>2</v>
      </c>
      <c r="I13" s="5" t="s">
        <v>3113</v>
      </c>
      <c r="J13" s="12">
        <v>0</v>
      </c>
      <c r="K13" s="5">
        <v>2010</v>
      </c>
      <c r="L13" s="5" t="s">
        <v>1472</v>
      </c>
      <c r="M13" s="5" t="str">
        <f t="shared" si="0"/>
        <v>N</v>
      </c>
      <c r="P13" s="14">
        <v>0</v>
      </c>
      <c r="Q13" s="14">
        <v>0</v>
      </c>
      <c r="R13" s="14">
        <v>0</v>
      </c>
      <c r="S13" s="14">
        <v>25.81</v>
      </c>
      <c r="V13" s="17" t="s">
        <v>2764</v>
      </c>
    </row>
    <row r="14" spans="1:26" ht="12.75" customHeight="1" x14ac:dyDescent="0.25">
      <c r="A14" s="5" t="s">
        <v>1457</v>
      </c>
      <c r="B14" s="5" t="s">
        <v>847</v>
      </c>
      <c r="C14" s="5" t="s">
        <v>846</v>
      </c>
      <c r="D14" s="5" t="s">
        <v>620</v>
      </c>
      <c r="E14" s="5" t="s">
        <v>848</v>
      </c>
      <c r="F14" s="5" t="s">
        <v>845</v>
      </c>
      <c r="G14" s="5">
        <v>1</v>
      </c>
      <c r="H14" s="5">
        <v>1</v>
      </c>
      <c r="I14" s="5" t="s">
        <v>3114</v>
      </c>
      <c r="J14" s="12">
        <v>0</v>
      </c>
      <c r="K14" s="5">
        <v>2010</v>
      </c>
      <c r="L14" s="5" t="s">
        <v>1457</v>
      </c>
      <c r="M14" s="5" t="str">
        <f t="shared" si="0"/>
        <v>N</v>
      </c>
      <c r="P14" s="14">
        <v>0</v>
      </c>
      <c r="Q14" s="14">
        <v>0</v>
      </c>
      <c r="R14" s="14">
        <v>0</v>
      </c>
      <c r="S14" s="14">
        <v>70</v>
      </c>
      <c r="W14" s="17" t="s">
        <v>360</v>
      </c>
      <c r="X14" s="17" t="s">
        <v>620</v>
      </c>
      <c r="Y14" s="17" t="s">
        <v>1038</v>
      </c>
      <c r="Z14" s="17" t="s">
        <v>35</v>
      </c>
    </row>
    <row r="15" spans="1:26" ht="12.75" customHeight="1" x14ac:dyDescent="0.25">
      <c r="A15" s="5" t="s">
        <v>1369</v>
      </c>
      <c r="B15" s="5" t="s">
        <v>1124</v>
      </c>
      <c r="C15" s="5" t="s">
        <v>1123</v>
      </c>
      <c r="D15" s="5" t="s">
        <v>620</v>
      </c>
      <c r="E15" s="5" t="s">
        <v>1371</v>
      </c>
      <c r="F15" s="5" t="s">
        <v>1370</v>
      </c>
      <c r="G15" s="5">
        <v>3</v>
      </c>
      <c r="H15" s="5">
        <v>1</v>
      </c>
      <c r="I15" s="5" t="s">
        <v>3116</v>
      </c>
      <c r="J15" s="12">
        <v>0</v>
      </c>
      <c r="K15" s="5">
        <v>2007</v>
      </c>
      <c r="L15" s="5" t="s">
        <v>1369</v>
      </c>
      <c r="M15" s="5" t="str">
        <f t="shared" si="0"/>
        <v>N</v>
      </c>
      <c r="P15" s="14">
        <v>0</v>
      </c>
      <c r="Q15" s="14">
        <v>0</v>
      </c>
      <c r="R15" s="14">
        <v>0</v>
      </c>
      <c r="S15" s="14">
        <v>53</v>
      </c>
      <c r="V15" s="17" t="s">
        <v>2757</v>
      </c>
      <c r="W15" s="7">
        <v>0</v>
      </c>
      <c r="X15" s="7">
        <v>0</v>
      </c>
      <c r="Y15" s="7">
        <v>0</v>
      </c>
      <c r="Z15" s="7">
        <v>0</v>
      </c>
    </row>
    <row r="16" spans="1:26" ht="12.75" customHeight="1" x14ac:dyDescent="0.25">
      <c r="A16" s="5" t="s">
        <v>1486</v>
      </c>
      <c r="B16" s="5" t="s">
        <v>21</v>
      </c>
      <c r="C16" s="5" t="s">
        <v>939</v>
      </c>
      <c r="D16" s="5" t="s">
        <v>620</v>
      </c>
      <c r="E16" s="5" t="s">
        <v>942</v>
      </c>
      <c r="F16" s="5" t="s">
        <v>941</v>
      </c>
      <c r="G16" s="5">
        <v>3</v>
      </c>
      <c r="H16" s="5">
        <v>1</v>
      </c>
      <c r="I16" s="5" t="s">
        <v>3117</v>
      </c>
      <c r="J16" s="12">
        <v>0</v>
      </c>
      <c r="K16" s="5">
        <v>2011</v>
      </c>
      <c r="L16" s="5" t="s">
        <v>1486</v>
      </c>
      <c r="M16" s="5" t="str">
        <f t="shared" si="0"/>
        <v>N</v>
      </c>
      <c r="P16" s="14">
        <v>0</v>
      </c>
      <c r="Q16" s="14">
        <v>0</v>
      </c>
      <c r="R16" s="14">
        <v>0.68</v>
      </c>
      <c r="S16" s="14">
        <v>42.5</v>
      </c>
      <c r="V16" s="17" t="s">
        <v>2761</v>
      </c>
      <c r="W16" s="7">
        <v>0</v>
      </c>
      <c r="X16" s="7">
        <v>5</v>
      </c>
      <c r="Y16" s="7">
        <v>5</v>
      </c>
      <c r="Z16" s="7">
        <v>50</v>
      </c>
    </row>
    <row r="17" spans="1:30" ht="12.75" customHeight="1" x14ac:dyDescent="0.25">
      <c r="A17" s="5" t="s">
        <v>1467</v>
      </c>
      <c r="B17" s="5" t="s">
        <v>465</v>
      </c>
      <c r="C17" s="5" t="s">
        <v>464</v>
      </c>
      <c r="D17" s="5" t="s">
        <v>360</v>
      </c>
      <c r="E17" s="5" t="s">
        <v>466</v>
      </c>
      <c r="F17" s="5" t="s">
        <v>3173</v>
      </c>
      <c r="G17" s="5">
        <v>2</v>
      </c>
      <c r="H17" s="5">
        <v>1</v>
      </c>
      <c r="I17" s="5" t="s">
        <v>3295</v>
      </c>
      <c r="J17" s="12">
        <v>0</v>
      </c>
      <c r="K17" s="5">
        <v>2013</v>
      </c>
      <c r="L17" s="5" t="s">
        <v>1467</v>
      </c>
      <c r="M17" s="5" t="str">
        <f t="shared" si="0"/>
        <v>N</v>
      </c>
      <c r="P17" s="14">
        <v>0</v>
      </c>
      <c r="Q17" s="14">
        <v>0</v>
      </c>
      <c r="R17" s="14">
        <v>0</v>
      </c>
      <c r="S17" s="14">
        <v>47.91</v>
      </c>
      <c r="V17" s="17" t="s">
        <v>2762</v>
      </c>
      <c r="W17" s="8">
        <f>COUNTIFS($D$5:$D$999,W$14,$J$5:$J$999,"&lt;"&amp;W$15)</f>
        <v>0</v>
      </c>
      <c r="X17" s="8">
        <f>COUNTIFS($D$5:$D$999,X$14,$J$5:$J$999,"&lt;"&amp;X$15)</f>
        <v>0</v>
      </c>
      <c r="Y17" s="8">
        <f>COUNTIFS($D$5:$D$999,Y$14,$J$5:$J$999,"&lt;"&amp;Y$15)</f>
        <v>0</v>
      </c>
      <c r="Z17" s="8">
        <f>COUNTIFS($D$5:$D$999,Z$14,$J$5:$J$999,"&lt;"&amp;Z$15)</f>
        <v>0</v>
      </c>
    </row>
    <row r="18" spans="1:30" ht="12.75" customHeight="1" x14ac:dyDescent="0.25">
      <c r="A18" s="5" t="s">
        <v>1401</v>
      </c>
      <c r="B18" s="5" t="s">
        <v>1377</v>
      </c>
      <c r="C18" s="5" t="s">
        <v>679</v>
      </c>
      <c r="D18" s="5" t="s">
        <v>620</v>
      </c>
      <c r="E18" s="5" t="s">
        <v>1403</v>
      </c>
      <c r="F18" s="5" t="s">
        <v>1402</v>
      </c>
      <c r="G18" s="5">
        <v>2</v>
      </c>
      <c r="H18" s="5">
        <v>2</v>
      </c>
      <c r="I18" s="5" t="s">
        <v>3122</v>
      </c>
      <c r="J18" s="12">
        <v>0</v>
      </c>
      <c r="K18" s="5">
        <v>2009</v>
      </c>
      <c r="L18" s="5" t="s">
        <v>1401</v>
      </c>
      <c r="M18" s="5" t="str">
        <f t="shared" si="0"/>
        <v>N</v>
      </c>
      <c r="P18" s="14">
        <v>0</v>
      </c>
      <c r="Q18" s="14">
        <v>0</v>
      </c>
      <c r="R18" s="14">
        <v>0.6</v>
      </c>
      <c r="S18" s="14">
        <v>0</v>
      </c>
      <c r="V18" s="17" t="s">
        <v>2763</v>
      </c>
      <c r="W18" s="8">
        <f>COUNTIFS($D$5:$D$999,W$14,$J$5:$J$999,"&gt;"&amp;W$16)</f>
        <v>1</v>
      </c>
      <c r="X18" s="8">
        <f>COUNTIFS($D$5:$D$999,X$14,$J$5:$J$999,"&gt;"&amp;X$16)</f>
        <v>0</v>
      </c>
      <c r="Y18" s="8">
        <f>COUNTIFS($D$5:$D$999,Y$14,$J$5:$J$999,"&gt;"&amp;Y$16)</f>
        <v>13</v>
      </c>
      <c r="Z18" s="8">
        <f>COUNTIFS($D$5:$D$999,Z$14,$J$5:$J$999,"&gt;"&amp;Z$16)</f>
        <v>6</v>
      </c>
      <c r="AA18" s="17" t="s">
        <v>2768</v>
      </c>
    </row>
    <row r="19" spans="1:30" ht="12.75" customHeight="1" x14ac:dyDescent="0.25">
      <c r="A19" s="5" t="s">
        <v>1481</v>
      </c>
      <c r="B19" s="5" t="s">
        <v>221</v>
      </c>
      <c r="C19" s="5" t="s">
        <v>220</v>
      </c>
      <c r="D19" s="5" t="s">
        <v>35</v>
      </c>
      <c r="E19" s="5" t="s">
        <v>1483</v>
      </c>
      <c r="F19" s="5" t="s">
        <v>1482</v>
      </c>
      <c r="G19" s="5">
        <v>2</v>
      </c>
      <c r="H19" s="5">
        <v>1</v>
      </c>
      <c r="I19" s="5" t="s">
        <v>1814</v>
      </c>
      <c r="J19" s="12">
        <v>13.270999999999999</v>
      </c>
      <c r="K19" s="5">
        <v>2007</v>
      </c>
      <c r="L19" s="5" t="s">
        <v>1481</v>
      </c>
      <c r="M19" s="5" t="str">
        <f t="shared" si="0"/>
        <v>N</v>
      </c>
      <c r="P19" s="14">
        <v>0</v>
      </c>
      <c r="Q19" s="14">
        <v>0</v>
      </c>
      <c r="R19" s="14">
        <v>0</v>
      </c>
      <c r="S19" s="14">
        <v>0</v>
      </c>
      <c r="V19" s="17" t="s">
        <v>2765</v>
      </c>
      <c r="W19" s="8">
        <f>W17+W18</f>
        <v>1</v>
      </c>
      <c r="X19" s="8">
        <f>X17+X18</f>
        <v>0</v>
      </c>
      <c r="Y19" s="8">
        <f>Y17+Y18</f>
        <v>13</v>
      </c>
      <c r="Z19" s="8">
        <f>Z17+Z18</f>
        <v>6</v>
      </c>
      <c r="AA19" s="23">
        <f>SUM(W19:Z19)</f>
        <v>20</v>
      </c>
    </row>
    <row r="20" spans="1:30" ht="12.75" customHeight="1" x14ac:dyDescent="0.25">
      <c r="A20" s="5" t="s">
        <v>1502</v>
      </c>
      <c r="B20" s="5" t="s">
        <v>343</v>
      </c>
      <c r="C20" s="5" t="s">
        <v>342</v>
      </c>
      <c r="D20" s="5" t="s">
        <v>35</v>
      </c>
      <c r="E20" s="5" t="s">
        <v>1504</v>
      </c>
      <c r="F20" s="5" t="s">
        <v>1503</v>
      </c>
      <c r="G20" s="5">
        <v>2</v>
      </c>
      <c r="H20" s="5">
        <v>1</v>
      </c>
      <c r="I20" s="5" t="s">
        <v>3123</v>
      </c>
      <c r="J20" s="12">
        <v>34.655999999999999</v>
      </c>
      <c r="K20" s="5">
        <v>2007</v>
      </c>
      <c r="L20" s="5" t="s">
        <v>1502</v>
      </c>
      <c r="M20" s="5" t="str">
        <f t="shared" si="0"/>
        <v>N</v>
      </c>
      <c r="P20" s="14">
        <v>0</v>
      </c>
      <c r="Q20" s="14">
        <v>0</v>
      </c>
      <c r="R20" s="14">
        <v>0</v>
      </c>
      <c r="S20" s="14">
        <v>17.100000000000001</v>
      </c>
      <c r="V20" s="17" t="s">
        <v>2766</v>
      </c>
      <c r="W20" s="5">
        <f>COUNTIFS($D$5:$D$999,W$14,$N$5:$N$999,"N")</f>
        <v>0</v>
      </c>
      <c r="X20" s="5">
        <f>COUNTIFS($D$5:$D$999,X$14,$N$5:$N$999,"N")</f>
        <v>0</v>
      </c>
      <c r="Y20" s="5">
        <f>COUNTIFS($D$5:$D$999,Y$14,$N$5:$N$999,"N")</f>
        <v>0</v>
      </c>
      <c r="Z20" s="5">
        <f>COUNTIFS($D$5:$D$999,Z$14,$N$5:$N$999,"N")</f>
        <v>6</v>
      </c>
      <c r="AA20" s="23">
        <f>SUM(W20:Z20)</f>
        <v>6</v>
      </c>
      <c r="AB20" s="17" t="s">
        <v>3312</v>
      </c>
      <c r="AC20" s="17"/>
      <c r="AD20" s="24">
        <f>AA20/T2</f>
        <v>1.6528925619834711E-2</v>
      </c>
    </row>
    <row r="21" spans="1:30" ht="12.75" customHeight="1" x14ac:dyDescent="0.25">
      <c r="A21" s="5" t="s">
        <v>1491</v>
      </c>
      <c r="B21" s="5" t="s">
        <v>1493</v>
      </c>
      <c r="C21" s="5" t="s">
        <v>1492</v>
      </c>
      <c r="D21" s="5" t="s">
        <v>35</v>
      </c>
      <c r="E21" s="5" t="s">
        <v>1493</v>
      </c>
      <c r="F21" s="5" t="s">
        <v>1492</v>
      </c>
      <c r="G21" s="5">
        <v>0</v>
      </c>
      <c r="H21" s="5">
        <v>1</v>
      </c>
      <c r="I21" s="5" t="s">
        <v>3121</v>
      </c>
      <c r="J21" s="12">
        <v>4.07</v>
      </c>
      <c r="K21" s="5">
        <v>2013</v>
      </c>
      <c r="L21" s="5" t="s">
        <v>1491</v>
      </c>
      <c r="M21" s="5" t="str">
        <f t="shared" si="0"/>
        <v>N</v>
      </c>
      <c r="P21" s="14">
        <v>0</v>
      </c>
      <c r="Q21" s="14">
        <v>0</v>
      </c>
      <c r="R21" s="14">
        <v>0</v>
      </c>
      <c r="S21" s="14">
        <v>17.66</v>
      </c>
      <c r="V21" s="17" t="s">
        <v>2767</v>
      </c>
      <c r="W21" s="5">
        <f>COUNTIFS($D$5:$D$999,W$14,$N$5:$N$999,"")+COUNTIFS($D$5:$D$999,W$14,$N$5:$N$999,"Y")</f>
        <v>65</v>
      </c>
      <c r="X21" s="5">
        <f>COUNTIFS($D$5:$D$999,X$14,$N$5:$N$999,"")+COUNTIFS($D$5:$D$999,X$14,$N$5:$N$999,"Y")</f>
        <v>131</v>
      </c>
      <c r="Y21" s="5">
        <f>COUNTIFS($D$5:$D$999,Y$14,$N$5:$N$999,"")+COUNTIFS($D$5:$D$999,Y$14,$N$5:$N$999,"Y")</f>
        <v>96</v>
      </c>
      <c r="Z21" s="5">
        <f>COUNTIFS($D$5:$D$999,Z$14,$N$5:$N$999,"")+COUNTIFS($D$5:$D$999,Z$14,$N$5:$N$999,"Y")</f>
        <v>65</v>
      </c>
      <c r="AA21" s="23">
        <f>SUM(W21:Z21)</f>
        <v>357</v>
      </c>
    </row>
    <row r="22" spans="1:30" ht="12.75" customHeight="1" x14ac:dyDescent="0.25">
      <c r="A22" s="5" t="s">
        <v>1351</v>
      </c>
      <c r="B22" s="5" t="s">
        <v>1117</v>
      </c>
      <c r="C22" s="5" t="s">
        <v>1116</v>
      </c>
      <c r="D22" s="5" t="s">
        <v>1038</v>
      </c>
      <c r="E22" s="5" t="s">
        <v>1353</v>
      </c>
      <c r="F22" s="5" t="s">
        <v>1352</v>
      </c>
      <c r="G22" s="5">
        <v>2</v>
      </c>
      <c r="H22" s="5">
        <v>1</v>
      </c>
      <c r="I22" s="5" t="s">
        <v>3296</v>
      </c>
      <c r="J22" s="12">
        <v>0</v>
      </c>
      <c r="K22" s="5">
        <v>2011</v>
      </c>
      <c r="L22" s="5" t="s">
        <v>1351</v>
      </c>
      <c r="M22" s="5" t="str">
        <f t="shared" si="0"/>
        <v>N</v>
      </c>
      <c r="P22" s="14">
        <v>0</v>
      </c>
      <c r="Q22" s="14">
        <v>0</v>
      </c>
      <c r="R22" s="14">
        <v>0</v>
      </c>
      <c r="S22" s="14">
        <v>28</v>
      </c>
    </row>
    <row r="23" spans="1:30" ht="12.75" customHeight="1" x14ac:dyDescent="0.25">
      <c r="A23" s="5" t="s">
        <v>1499</v>
      </c>
      <c r="B23" s="5" t="s">
        <v>343</v>
      </c>
      <c r="C23" s="5" t="s">
        <v>342</v>
      </c>
      <c r="D23" s="5" t="s">
        <v>35</v>
      </c>
      <c r="E23" s="5" t="s">
        <v>1501</v>
      </c>
      <c r="F23" s="5" t="s">
        <v>1500</v>
      </c>
      <c r="G23" s="5">
        <v>2</v>
      </c>
      <c r="H23" s="5">
        <v>1</v>
      </c>
      <c r="I23" s="5" t="s">
        <v>3121</v>
      </c>
      <c r="J23" s="12">
        <v>37</v>
      </c>
      <c r="K23" s="5">
        <v>2007</v>
      </c>
      <c r="L23" s="5" t="s">
        <v>1499</v>
      </c>
      <c r="M23" s="5" t="str">
        <f t="shared" si="0"/>
        <v>N</v>
      </c>
      <c r="P23" s="14">
        <v>0</v>
      </c>
      <c r="Q23" s="14">
        <v>0</v>
      </c>
      <c r="R23" s="14">
        <v>0.5</v>
      </c>
      <c r="S23" s="14">
        <v>0</v>
      </c>
    </row>
    <row r="24" spans="1:30" ht="12.75" customHeight="1" x14ac:dyDescent="0.25">
      <c r="A24" s="5" t="s">
        <v>1348</v>
      </c>
      <c r="B24" s="5" t="s">
        <v>1117</v>
      </c>
      <c r="C24" s="5" t="s">
        <v>1116</v>
      </c>
      <c r="D24" s="5" t="s">
        <v>1038</v>
      </c>
      <c r="E24" s="5" t="s">
        <v>1350</v>
      </c>
      <c r="F24" s="5" t="s">
        <v>1349</v>
      </c>
      <c r="G24" s="5">
        <v>2</v>
      </c>
      <c r="H24" s="5">
        <v>1</v>
      </c>
      <c r="I24" s="5" t="s">
        <v>3121</v>
      </c>
      <c r="J24" s="12">
        <v>2</v>
      </c>
      <c r="K24" s="5">
        <v>2007</v>
      </c>
      <c r="L24" s="5" t="s">
        <v>1348</v>
      </c>
      <c r="M24" s="5" t="str">
        <f t="shared" si="0"/>
        <v>N</v>
      </c>
      <c r="P24" s="14">
        <v>0</v>
      </c>
      <c r="Q24" s="14">
        <v>0</v>
      </c>
      <c r="R24" s="14">
        <v>0</v>
      </c>
      <c r="S24" s="14">
        <v>49</v>
      </c>
    </row>
    <row r="25" spans="1:30" ht="12.75" customHeight="1" x14ac:dyDescent="0.25">
      <c r="A25" s="5" t="s">
        <v>1390</v>
      </c>
      <c r="B25" s="5" t="s">
        <v>1377</v>
      </c>
      <c r="C25" s="5" t="s">
        <v>679</v>
      </c>
      <c r="D25" s="5" t="s">
        <v>620</v>
      </c>
      <c r="E25" s="5" t="s">
        <v>1392</v>
      </c>
      <c r="F25" s="5" t="s">
        <v>1391</v>
      </c>
      <c r="G25" s="5">
        <v>2</v>
      </c>
      <c r="H25" s="5">
        <v>1</v>
      </c>
      <c r="I25" s="5" t="s">
        <v>3128</v>
      </c>
      <c r="J25" s="12">
        <v>0</v>
      </c>
      <c r="K25" s="5">
        <v>2012</v>
      </c>
      <c r="L25" s="5" t="s">
        <v>1390</v>
      </c>
      <c r="M25" s="5" t="str">
        <f t="shared" si="0"/>
        <v>N</v>
      </c>
      <c r="P25" s="14">
        <v>0</v>
      </c>
      <c r="Q25" s="14">
        <v>0</v>
      </c>
      <c r="R25" s="14">
        <v>0</v>
      </c>
      <c r="S25" s="14">
        <v>49.9</v>
      </c>
    </row>
    <row r="26" spans="1:30" ht="12.75" customHeight="1" x14ac:dyDescent="0.25">
      <c r="A26" s="5" t="s">
        <v>1434</v>
      </c>
      <c r="B26" s="5" t="s">
        <v>17</v>
      </c>
      <c r="C26" s="5" t="s">
        <v>414</v>
      </c>
      <c r="D26" s="5" t="s">
        <v>360</v>
      </c>
      <c r="E26" s="5" t="s">
        <v>1435</v>
      </c>
      <c r="F26" s="5" t="s">
        <v>3329</v>
      </c>
      <c r="G26" s="5">
        <v>3</v>
      </c>
      <c r="H26" s="5">
        <v>2</v>
      </c>
      <c r="I26" s="5" t="s">
        <v>3129</v>
      </c>
      <c r="J26" s="12">
        <v>0</v>
      </c>
      <c r="K26" s="5">
        <v>2013</v>
      </c>
      <c r="L26" s="5" t="s">
        <v>1434</v>
      </c>
      <c r="M26" s="5" t="str">
        <f t="shared" si="0"/>
        <v>N</v>
      </c>
      <c r="P26" s="14">
        <v>0</v>
      </c>
      <c r="Q26" s="14">
        <v>0</v>
      </c>
      <c r="R26" s="14">
        <v>15</v>
      </c>
      <c r="S26" s="14">
        <v>72</v>
      </c>
    </row>
    <row r="27" spans="1:30" ht="12.75" customHeight="1" x14ac:dyDescent="0.25">
      <c r="A27" s="5" t="s">
        <v>1439</v>
      </c>
      <c r="B27" s="5" t="s">
        <v>17</v>
      </c>
      <c r="C27" s="5" t="s">
        <v>414</v>
      </c>
      <c r="D27" s="5" t="s">
        <v>360</v>
      </c>
      <c r="E27" s="5" t="s">
        <v>1441</v>
      </c>
      <c r="F27" s="5" t="s">
        <v>1440</v>
      </c>
      <c r="G27" s="5">
        <v>3</v>
      </c>
      <c r="H27" s="5">
        <v>2</v>
      </c>
      <c r="I27" s="5" t="s">
        <v>3130</v>
      </c>
      <c r="J27" s="12">
        <v>0</v>
      </c>
      <c r="K27" s="5">
        <v>2013</v>
      </c>
      <c r="L27" s="5" t="s">
        <v>1439</v>
      </c>
      <c r="M27" s="5" t="str">
        <f t="shared" si="0"/>
        <v>N</v>
      </c>
      <c r="P27" s="14">
        <v>0</v>
      </c>
      <c r="Q27" s="14">
        <v>0</v>
      </c>
      <c r="R27" s="14">
        <v>16</v>
      </c>
      <c r="S27" s="14">
        <v>9.67</v>
      </c>
    </row>
    <row r="28" spans="1:30" ht="12.75" customHeight="1" x14ac:dyDescent="0.25">
      <c r="A28" s="5" t="s">
        <v>1375</v>
      </c>
      <c r="B28" s="5" t="s">
        <v>1377</v>
      </c>
      <c r="C28" s="5" t="s">
        <v>679</v>
      </c>
      <c r="D28" s="5" t="s">
        <v>620</v>
      </c>
      <c r="E28" s="5" t="s">
        <v>1378</v>
      </c>
      <c r="F28" s="5" t="s">
        <v>1376</v>
      </c>
      <c r="G28" s="5">
        <v>2</v>
      </c>
      <c r="H28" s="5">
        <v>2</v>
      </c>
      <c r="I28" s="5" t="s">
        <v>3131</v>
      </c>
      <c r="J28" s="12">
        <v>0</v>
      </c>
      <c r="K28" s="5">
        <v>2012</v>
      </c>
      <c r="L28" s="5" t="s">
        <v>1375</v>
      </c>
      <c r="M28" s="5" t="str">
        <f t="shared" si="0"/>
        <v>N</v>
      </c>
      <c r="P28" s="14">
        <v>0</v>
      </c>
      <c r="Q28" s="14">
        <v>0</v>
      </c>
      <c r="R28" s="14">
        <v>17</v>
      </c>
      <c r="S28" s="14">
        <v>14.89</v>
      </c>
    </row>
    <row r="29" spans="1:30" ht="12.75" customHeight="1" x14ac:dyDescent="0.25">
      <c r="A29" s="5" t="s">
        <v>1396</v>
      </c>
      <c r="B29" s="5" t="s">
        <v>1377</v>
      </c>
      <c r="C29" s="5" t="s">
        <v>679</v>
      </c>
      <c r="D29" s="5" t="s">
        <v>620</v>
      </c>
      <c r="E29" s="5" t="s">
        <v>1397</v>
      </c>
      <c r="F29" s="5" t="s">
        <v>1394</v>
      </c>
      <c r="G29" s="5">
        <v>2</v>
      </c>
      <c r="H29" s="5">
        <v>2</v>
      </c>
      <c r="I29" s="5" t="s">
        <v>3132</v>
      </c>
      <c r="J29" s="12">
        <v>0</v>
      </c>
      <c r="K29" s="5">
        <v>2012</v>
      </c>
      <c r="L29" s="5" t="s">
        <v>1396</v>
      </c>
      <c r="M29" s="5" t="str">
        <f t="shared" si="0"/>
        <v>N</v>
      </c>
      <c r="P29" s="14">
        <v>0</v>
      </c>
      <c r="Q29" s="14">
        <v>0</v>
      </c>
      <c r="R29" s="14">
        <v>0.42</v>
      </c>
      <c r="S29" s="14">
        <v>15.01</v>
      </c>
    </row>
    <row r="30" spans="1:30" ht="12.75" customHeight="1" x14ac:dyDescent="0.25">
      <c r="A30" s="5" t="s">
        <v>1436</v>
      </c>
      <c r="B30" s="5" t="s">
        <v>17</v>
      </c>
      <c r="C30" s="5" t="s">
        <v>414</v>
      </c>
      <c r="D30" s="5" t="s">
        <v>360</v>
      </c>
      <c r="E30" s="5" t="s">
        <v>1438</v>
      </c>
      <c r="F30" s="5" t="s">
        <v>1437</v>
      </c>
      <c r="G30" s="5">
        <v>3</v>
      </c>
      <c r="H30" s="5">
        <v>2</v>
      </c>
      <c r="I30" s="5" t="s">
        <v>1817</v>
      </c>
      <c r="J30" s="12">
        <v>0</v>
      </c>
      <c r="K30" s="5">
        <v>2013</v>
      </c>
      <c r="L30" s="5" t="s">
        <v>1436</v>
      </c>
      <c r="M30" s="5" t="str">
        <f t="shared" si="0"/>
        <v>N</v>
      </c>
      <c r="P30" s="14">
        <v>0</v>
      </c>
      <c r="Q30" s="14">
        <v>0</v>
      </c>
      <c r="R30" s="14">
        <v>5.2</v>
      </c>
      <c r="S30" s="14">
        <v>24.28</v>
      </c>
    </row>
    <row r="31" spans="1:30" ht="12.75" customHeight="1" x14ac:dyDescent="0.25">
      <c r="A31" s="5" t="s">
        <v>1430</v>
      </c>
      <c r="B31" s="5" t="s">
        <v>17</v>
      </c>
      <c r="C31" s="5" t="s">
        <v>414</v>
      </c>
      <c r="D31" s="5" t="s">
        <v>360</v>
      </c>
      <c r="E31" s="5" t="s">
        <v>1432</v>
      </c>
      <c r="F31" s="5" t="s">
        <v>1431</v>
      </c>
      <c r="G31" s="5">
        <v>3</v>
      </c>
      <c r="H31" s="5">
        <v>2</v>
      </c>
      <c r="I31" s="5" t="s">
        <v>1818</v>
      </c>
      <c r="J31" s="12">
        <v>0</v>
      </c>
      <c r="K31" s="5">
        <v>2013</v>
      </c>
      <c r="L31" s="5" t="s">
        <v>1430</v>
      </c>
      <c r="M31" s="5" t="str">
        <f t="shared" si="0"/>
        <v>N</v>
      </c>
      <c r="P31" s="14">
        <v>0</v>
      </c>
      <c r="Q31" s="14">
        <v>0</v>
      </c>
      <c r="R31" s="14">
        <v>0</v>
      </c>
      <c r="S31" s="14">
        <v>25.38</v>
      </c>
    </row>
    <row r="32" spans="1:30" ht="12.75" customHeight="1" x14ac:dyDescent="0.25">
      <c r="A32" s="5" t="s">
        <v>1419</v>
      </c>
      <c r="B32" s="5" t="s">
        <v>17</v>
      </c>
      <c r="C32" s="5" t="s">
        <v>414</v>
      </c>
      <c r="D32" s="5" t="s">
        <v>360</v>
      </c>
      <c r="E32" s="5" t="s">
        <v>1421</v>
      </c>
      <c r="F32" s="5" t="s">
        <v>1420</v>
      </c>
      <c r="G32" s="5">
        <v>3</v>
      </c>
      <c r="H32" s="5">
        <v>3</v>
      </c>
      <c r="I32" s="5" t="s">
        <v>1819</v>
      </c>
      <c r="J32" s="12">
        <v>0</v>
      </c>
      <c r="K32" s="5">
        <v>2013</v>
      </c>
      <c r="L32" s="5" t="s">
        <v>1419</v>
      </c>
      <c r="M32" s="5" t="str">
        <f t="shared" si="0"/>
        <v>N</v>
      </c>
      <c r="P32" s="14">
        <v>0</v>
      </c>
      <c r="Q32" s="14">
        <v>0</v>
      </c>
      <c r="R32" s="14">
        <v>0</v>
      </c>
      <c r="S32" s="14">
        <v>25.542999999999999</v>
      </c>
    </row>
    <row r="33" spans="1:19" ht="12.75" customHeight="1" x14ac:dyDescent="0.25">
      <c r="A33" s="5" t="s">
        <v>1388</v>
      </c>
      <c r="B33" s="5" t="s">
        <v>1377</v>
      </c>
      <c r="C33" s="5" t="s">
        <v>679</v>
      </c>
      <c r="D33" s="5" t="s">
        <v>620</v>
      </c>
      <c r="E33" s="5" t="s">
        <v>1389</v>
      </c>
      <c r="F33" s="5" t="s">
        <v>3331</v>
      </c>
      <c r="G33" s="5">
        <v>2</v>
      </c>
      <c r="H33" s="5">
        <v>3</v>
      </c>
      <c r="I33" s="5" t="s">
        <v>1821</v>
      </c>
      <c r="J33" s="12">
        <v>0</v>
      </c>
      <c r="K33" s="5">
        <v>2012</v>
      </c>
      <c r="L33" s="5" t="s">
        <v>1388</v>
      </c>
      <c r="M33" s="5" t="str">
        <f t="shared" si="0"/>
        <v>N</v>
      </c>
      <c r="P33" s="14">
        <v>0</v>
      </c>
      <c r="Q33" s="14">
        <v>0</v>
      </c>
      <c r="R33" s="14">
        <v>0</v>
      </c>
      <c r="S33" s="14">
        <v>36</v>
      </c>
    </row>
    <row r="34" spans="1:19" ht="12.75" customHeight="1" x14ac:dyDescent="0.25">
      <c r="A34" s="5" t="s">
        <v>1385</v>
      </c>
      <c r="B34" s="5" t="s">
        <v>1377</v>
      </c>
      <c r="C34" s="5" t="s">
        <v>679</v>
      </c>
      <c r="D34" s="5" t="s">
        <v>620</v>
      </c>
      <c r="E34" s="5" t="s">
        <v>1387</v>
      </c>
      <c r="F34" s="5" t="s">
        <v>1386</v>
      </c>
      <c r="G34" s="5">
        <v>2</v>
      </c>
      <c r="H34" s="5">
        <v>2</v>
      </c>
      <c r="I34" s="5" t="s">
        <v>1822</v>
      </c>
      <c r="J34" s="12">
        <v>0</v>
      </c>
      <c r="K34" s="5">
        <v>2012</v>
      </c>
      <c r="L34" s="5" t="s">
        <v>1385</v>
      </c>
      <c r="M34" s="5" t="str">
        <f t="shared" si="0"/>
        <v>N</v>
      </c>
      <c r="P34" s="14">
        <v>0</v>
      </c>
      <c r="Q34" s="14">
        <v>0</v>
      </c>
      <c r="R34" s="14">
        <v>0</v>
      </c>
      <c r="S34" s="14">
        <v>0</v>
      </c>
    </row>
    <row r="35" spans="1:19" ht="12.75" customHeight="1" x14ac:dyDescent="0.25">
      <c r="A35" s="5" t="s">
        <v>1404</v>
      </c>
      <c r="B35" s="5" t="s">
        <v>1377</v>
      </c>
      <c r="C35" s="5" t="s">
        <v>679</v>
      </c>
      <c r="D35" s="5" t="s">
        <v>620</v>
      </c>
      <c r="E35" s="5" t="s">
        <v>1406</v>
      </c>
      <c r="F35" s="5" t="s">
        <v>1405</v>
      </c>
      <c r="G35" s="5">
        <v>2</v>
      </c>
      <c r="H35" s="5">
        <v>3</v>
      </c>
      <c r="I35" s="5" t="s">
        <v>1823</v>
      </c>
      <c r="J35" s="12">
        <v>0</v>
      </c>
      <c r="K35" s="5">
        <v>2012</v>
      </c>
      <c r="L35" s="5" t="s">
        <v>1404</v>
      </c>
      <c r="M35" s="5" t="str">
        <f t="shared" si="0"/>
        <v>N</v>
      </c>
      <c r="P35" s="14">
        <v>0</v>
      </c>
      <c r="Q35" s="14">
        <v>0</v>
      </c>
      <c r="R35" s="14">
        <v>0</v>
      </c>
      <c r="S35" s="14">
        <v>13</v>
      </c>
    </row>
    <row r="36" spans="1:19" ht="12.75" customHeight="1" x14ac:dyDescent="0.25">
      <c r="A36" s="5" t="s">
        <v>1448</v>
      </c>
      <c r="B36" s="5" t="s">
        <v>17</v>
      </c>
      <c r="C36" s="5" t="s">
        <v>414</v>
      </c>
      <c r="D36" s="5" t="s">
        <v>360</v>
      </c>
      <c r="E36" s="5" t="s">
        <v>1450</v>
      </c>
      <c r="F36" s="5" t="s">
        <v>1449</v>
      </c>
      <c r="G36" s="5">
        <v>3</v>
      </c>
      <c r="H36" s="5">
        <v>2</v>
      </c>
      <c r="I36" s="5" t="s">
        <v>1824</v>
      </c>
      <c r="J36" s="12">
        <v>0</v>
      </c>
      <c r="K36" s="5">
        <v>2013</v>
      </c>
      <c r="L36" s="5" t="s">
        <v>1448</v>
      </c>
      <c r="M36" s="5" t="str">
        <f t="shared" si="0"/>
        <v>N</v>
      </c>
      <c r="P36" s="14">
        <v>0</v>
      </c>
      <c r="Q36" s="14">
        <v>0</v>
      </c>
      <c r="R36" s="14">
        <v>0</v>
      </c>
      <c r="S36" s="14">
        <v>36</v>
      </c>
    </row>
    <row r="37" spans="1:19" ht="12.75" customHeight="1" x14ac:dyDescent="0.25">
      <c r="A37" s="5" t="s">
        <v>1445</v>
      </c>
      <c r="B37" s="5" t="s">
        <v>17</v>
      </c>
      <c r="C37" s="5" t="s">
        <v>414</v>
      </c>
      <c r="D37" s="5" t="s">
        <v>360</v>
      </c>
      <c r="E37" s="5" t="s">
        <v>1447</v>
      </c>
      <c r="F37" s="5" t="s">
        <v>1446</v>
      </c>
      <c r="G37" s="5">
        <v>3</v>
      </c>
      <c r="H37" s="5">
        <v>2</v>
      </c>
      <c r="I37" s="5" t="s">
        <v>1825</v>
      </c>
      <c r="J37" s="12">
        <v>0</v>
      </c>
      <c r="K37" s="5">
        <v>2013</v>
      </c>
      <c r="L37" s="5" t="s">
        <v>1445</v>
      </c>
      <c r="M37" s="5" t="str">
        <f t="shared" si="0"/>
        <v>N</v>
      </c>
      <c r="P37" s="14">
        <v>0</v>
      </c>
      <c r="Q37" s="14">
        <v>0</v>
      </c>
      <c r="R37" s="14">
        <v>20</v>
      </c>
      <c r="S37" s="14">
        <v>14</v>
      </c>
    </row>
    <row r="38" spans="1:19" ht="12.75" customHeight="1" x14ac:dyDescent="0.25">
      <c r="A38" s="5" t="s">
        <v>1398</v>
      </c>
      <c r="B38" s="5" t="s">
        <v>1377</v>
      </c>
      <c r="C38" s="5" t="s">
        <v>679</v>
      </c>
      <c r="D38" s="5" t="s">
        <v>620</v>
      </c>
      <c r="E38" s="5" t="s">
        <v>1400</v>
      </c>
      <c r="F38" s="5" t="s">
        <v>1399</v>
      </c>
      <c r="G38" s="5">
        <v>2</v>
      </c>
      <c r="H38" s="5">
        <v>2</v>
      </c>
      <c r="I38" s="5" t="s">
        <v>1826</v>
      </c>
      <c r="J38" s="12">
        <v>0</v>
      </c>
      <c r="K38" s="5">
        <v>2012</v>
      </c>
      <c r="L38" s="5" t="s">
        <v>1398</v>
      </c>
      <c r="M38" s="5" t="str">
        <f t="shared" si="0"/>
        <v>N</v>
      </c>
      <c r="P38" s="14">
        <v>0</v>
      </c>
      <c r="Q38" s="14">
        <v>0</v>
      </c>
      <c r="R38" s="14">
        <v>0</v>
      </c>
      <c r="S38" s="14">
        <v>10</v>
      </c>
    </row>
    <row r="39" spans="1:19" ht="12.75" customHeight="1" x14ac:dyDescent="0.25">
      <c r="A39" s="5" t="s">
        <v>1505</v>
      </c>
      <c r="B39" s="5" t="s">
        <v>1300</v>
      </c>
      <c r="C39" s="5" t="s">
        <v>1299</v>
      </c>
      <c r="D39" s="5" t="s">
        <v>1038</v>
      </c>
      <c r="E39" s="5" t="s">
        <v>1506</v>
      </c>
      <c r="F39" s="5" t="s">
        <v>1307</v>
      </c>
      <c r="G39" s="5">
        <v>3</v>
      </c>
      <c r="H39" s="5">
        <v>1</v>
      </c>
      <c r="I39" s="5" t="s">
        <v>1828</v>
      </c>
      <c r="J39" s="12">
        <v>0</v>
      </c>
      <c r="K39" s="5">
        <v>2015</v>
      </c>
      <c r="L39" s="5" t="s">
        <v>1505</v>
      </c>
      <c r="M39" s="5" t="str">
        <f t="shared" si="0"/>
        <v>N</v>
      </c>
      <c r="P39" s="14">
        <v>0</v>
      </c>
      <c r="Q39" s="14">
        <v>0</v>
      </c>
      <c r="R39" s="14">
        <v>10.4</v>
      </c>
      <c r="S39" s="14">
        <v>0</v>
      </c>
    </row>
    <row r="40" spans="1:19" ht="12.75" customHeight="1" x14ac:dyDescent="0.25">
      <c r="A40" s="5" t="s">
        <v>1510</v>
      </c>
      <c r="B40" s="5" t="s">
        <v>1300</v>
      </c>
      <c r="C40" s="5" t="s">
        <v>1299</v>
      </c>
      <c r="D40" s="5" t="s">
        <v>1038</v>
      </c>
      <c r="E40" s="5" t="s">
        <v>1512</v>
      </c>
      <c r="F40" s="5" t="s">
        <v>1511</v>
      </c>
      <c r="G40" s="5">
        <v>3</v>
      </c>
      <c r="H40" s="5">
        <v>1</v>
      </c>
      <c r="I40" s="5" t="s">
        <v>1829</v>
      </c>
      <c r="J40" s="12">
        <v>0</v>
      </c>
      <c r="K40" s="5">
        <v>2015</v>
      </c>
      <c r="L40" s="5" t="s">
        <v>1510</v>
      </c>
      <c r="M40" s="5" t="str">
        <f t="shared" si="0"/>
        <v>N</v>
      </c>
      <c r="P40" s="14">
        <v>0</v>
      </c>
      <c r="Q40" s="14">
        <v>0</v>
      </c>
      <c r="R40" s="14">
        <v>0</v>
      </c>
      <c r="S40" s="14">
        <v>37.197000000000003</v>
      </c>
    </row>
    <row r="41" spans="1:19" ht="12.75" customHeight="1" x14ac:dyDescent="0.25">
      <c r="A41" s="5" t="s">
        <v>1507</v>
      </c>
      <c r="B41" s="5" t="s">
        <v>1300</v>
      </c>
      <c r="C41" s="5" t="s">
        <v>1299</v>
      </c>
      <c r="D41" s="5" t="s">
        <v>1038</v>
      </c>
      <c r="E41" s="5" t="s">
        <v>1509</v>
      </c>
      <c r="F41" s="5" t="s">
        <v>1508</v>
      </c>
      <c r="G41" s="5">
        <v>3</v>
      </c>
      <c r="H41" s="5">
        <v>1</v>
      </c>
      <c r="I41" s="5" t="s">
        <v>1830</v>
      </c>
      <c r="J41" s="12">
        <v>0</v>
      </c>
      <c r="K41" s="5">
        <v>2015</v>
      </c>
      <c r="L41" s="5" t="s">
        <v>1507</v>
      </c>
      <c r="M41" s="5" t="str">
        <f t="shared" si="0"/>
        <v>N</v>
      </c>
      <c r="P41" s="14">
        <v>0</v>
      </c>
      <c r="Q41" s="14">
        <v>0</v>
      </c>
      <c r="R41" s="14">
        <v>14.19</v>
      </c>
      <c r="S41" s="14">
        <v>46.4</v>
      </c>
    </row>
    <row r="42" spans="1:19" ht="12.75" customHeight="1" x14ac:dyDescent="0.25">
      <c r="A42" s="5" t="s">
        <v>1410</v>
      </c>
      <c r="B42" s="5" t="s">
        <v>1377</v>
      </c>
      <c r="C42" s="5" t="s">
        <v>679</v>
      </c>
      <c r="D42" s="5" t="s">
        <v>620</v>
      </c>
      <c r="E42" s="5" t="s">
        <v>1412</v>
      </c>
      <c r="F42" s="5" t="s">
        <v>1411</v>
      </c>
      <c r="G42" s="5">
        <v>2</v>
      </c>
      <c r="H42" s="5">
        <v>2</v>
      </c>
      <c r="I42" s="5" t="s">
        <v>1831</v>
      </c>
      <c r="J42" s="12">
        <v>0</v>
      </c>
      <c r="K42" s="5">
        <v>2012</v>
      </c>
      <c r="L42" s="5" t="s">
        <v>1410</v>
      </c>
      <c r="M42" s="5" t="str">
        <f t="shared" si="0"/>
        <v>N</v>
      </c>
      <c r="P42" s="14">
        <v>0</v>
      </c>
      <c r="Q42" s="14">
        <v>0</v>
      </c>
      <c r="R42" s="14">
        <v>0</v>
      </c>
      <c r="S42" s="14">
        <v>2</v>
      </c>
    </row>
    <row r="43" spans="1:19" ht="12.75" customHeight="1" x14ac:dyDescent="0.25">
      <c r="A43" s="5" t="s">
        <v>1407</v>
      </c>
      <c r="B43" s="5" t="s">
        <v>1377</v>
      </c>
      <c r="C43" s="5" t="s">
        <v>679</v>
      </c>
      <c r="D43" s="5" t="s">
        <v>620</v>
      </c>
      <c r="E43" s="5" t="s">
        <v>1409</v>
      </c>
      <c r="F43" s="5" t="s">
        <v>1408</v>
      </c>
      <c r="G43" s="5">
        <v>2</v>
      </c>
      <c r="H43" s="5">
        <v>2</v>
      </c>
      <c r="I43" s="5" t="s">
        <v>1832</v>
      </c>
      <c r="J43" s="12">
        <v>0</v>
      </c>
      <c r="K43" s="5">
        <v>2012</v>
      </c>
      <c r="L43" s="5" t="s">
        <v>1407</v>
      </c>
      <c r="M43" s="5" t="str">
        <f t="shared" si="0"/>
        <v>N</v>
      </c>
      <c r="P43" s="14">
        <v>0</v>
      </c>
      <c r="Q43" s="14">
        <v>0</v>
      </c>
      <c r="R43" s="14">
        <v>0</v>
      </c>
      <c r="S43" s="14">
        <v>0</v>
      </c>
    </row>
    <row r="44" spans="1:19" ht="12.75" customHeight="1" x14ac:dyDescent="0.25">
      <c r="A44" s="5" t="s">
        <v>1379</v>
      </c>
      <c r="B44" s="5" t="s">
        <v>1377</v>
      </c>
      <c r="C44" s="5" t="s">
        <v>679</v>
      </c>
      <c r="D44" s="5" t="s">
        <v>620</v>
      </c>
      <c r="E44" s="5" t="s">
        <v>1381</v>
      </c>
      <c r="F44" s="5" t="s">
        <v>1380</v>
      </c>
      <c r="G44" s="5">
        <v>2</v>
      </c>
      <c r="H44" s="5">
        <v>2</v>
      </c>
      <c r="I44" s="5" t="s">
        <v>1833</v>
      </c>
      <c r="J44" s="12">
        <v>0</v>
      </c>
      <c r="K44" s="5">
        <v>2012</v>
      </c>
      <c r="L44" s="5" t="s">
        <v>1379</v>
      </c>
      <c r="M44" s="5" t="str">
        <f t="shared" si="0"/>
        <v>N</v>
      </c>
      <c r="P44" s="14">
        <v>0</v>
      </c>
      <c r="Q44" s="14">
        <v>0</v>
      </c>
      <c r="R44" s="14">
        <v>0</v>
      </c>
      <c r="S44" s="14">
        <v>33</v>
      </c>
    </row>
    <row r="45" spans="1:19" ht="12.75" customHeight="1" x14ac:dyDescent="0.25">
      <c r="A45" s="5" t="s">
        <v>1382</v>
      </c>
      <c r="B45" s="5" t="s">
        <v>1377</v>
      </c>
      <c r="C45" s="5" t="s">
        <v>679</v>
      </c>
      <c r="D45" s="5" t="s">
        <v>620</v>
      </c>
      <c r="E45" s="5" t="s">
        <v>1384</v>
      </c>
      <c r="F45" s="5" t="s">
        <v>1383</v>
      </c>
      <c r="G45" s="5">
        <v>1</v>
      </c>
      <c r="H45" s="5">
        <v>1</v>
      </c>
      <c r="I45" s="5" t="s">
        <v>1834</v>
      </c>
      <c r="J45" s="12">
        <v>0</v>
      </c>
      <c r="K45" s="5">
        <v>2012</v>
      </c>
      <c r="L45" s="5" t="s">
        <v>1382</v>
      </c>
      <c r="M45" s="5" t="str">
        <f t="shared" si="0"/>
        <v>N</v>
      </c>
      <c r="P45" s="14">
        <v>0</v>
      </c>
      <c r="Q45" s="14">
        <v>0</v>
      </c>
      <c r="R45" s="14">
        <v>0</v>
      </c>
      <c r="S45" s="14">
        <v>21.8</v>
      </c>
    </row>
    <row r="46" spans="1:19" ht="12.75" customHeight="1" x14ac:dyDescent="0.25">
      <c r="A46" s="5" t="s">
        <v>1413</v>
      </c>
      <c r="B46" s="5" t="s">
        <v>1377</v>
      </c>
      <c r="C46" s="5" t="s">
        <v>679</v>
      </c>
      <c r="D46" s="5" t="s">
        <v>620</v>
      </c>
      <c r="E46" s="5" t="s">
        <v>1415</v>
      </c>
      <c r="F46" s="5" t="s">
        <v>1414</v>
      </c>
      <c r="G46" s="5">
        <v>2</v>
      </c>
      <c r="H46" s="5">
        <v>2</v>
      </c>
      <c r="I46" s="5" t="s">
        <v>1837</v>
      </c>
      <c r="J46" s="12">
        <v>0</v>
      </c>
      <c r="K46" s="5">
        <v>2012</v>
      </c>
      <c r="L46" s="5" t="s">
        <v>1413</v>
      </c>
      <c r="M46" s="5" t="str">
        <f t="shared" si="0"/>
        <v>N</v>
      </c>
      <c r="P46" s="14">
        <v>0</v>
      </c>
      <c r="Q46" s="14">
        <v>0</v>
      </c>
      <c r="R46" s="14">
        <v>0</v>
      </c>
      <c r="S46" s="14">
        <v>0</v>
      </c>
    </row>
    <row r="47" spans="1:19" ht="12.75" customHeight="1" x14ac:dyDescent="0.25">
      <c r="A47" s="5" t="s">
        <v>1442</v>
      </c>
      <c r="B47" s="5" t="s">
        <v>17</v>
      </c>
      <c r="C47" s="5" t="s">
        <v>414</v>
      </c>
      <c r="D47" s="5" t="s">
        <v>360</v>
      </c>
      <c r="E47" s="5" t="s">
        <v>1444</v>
      </c>
      <c r="F47" s="5" t="s">
        <v>1443</v>
      </c>
      <c r="G47" s="5">
        <v>3</v>
      </c>
      <c r="H47" s="5">
        <v>2</v>
      </c>
      <c r="I47" s="5" t="s">
        <v>1839</v>
      </c>
      <c r="J47" s="12">
        <v>0</v>
      </c>
      <c r="K47" s="5">
        <v>2013</v>
      </c>
      <c r="L47" s="5" t="s">
        <v>1442</v>
      </c>
      <c r="M47" s="5" t="str">
        <f t="shared" si="0"/>
        <v>N</v>
      </c>
      <c r="P47" s="14">
        <v>0</v>
      </c>
      <c r="Q47" s="14">
        <v>0</v>
      </c>
      <c r="R47" s="14">
        <v>0.3</v>
      </c>
      <c r="S47" s="14">
        <v>9.7899999999999991</v>
      </c>
    </row>
    <row r="48" spans="1:19" ht="12.75" customHeight="1" x14ac:dyDescent="0.25">
      <c r="A48" s="5" t="s">
        <v>1422</v>
      </c>
      <c r="B48" s="5" t="s">
        <v>17</v>
      </c>
      <c r="C48" s="5" t="s">
        <v>414</v>
      </c>
      <c r="D48" s="5" t="s">
        <v>360</v>
      </c>
      <c r="E48" s="5" t="s">
        <v>1424</v>
      </c>
      <c r="F48" s="5" t="s">
        <v>1423</v>
      </c>
      <c r="G48" s="5">
        <v>3</v>
      </c>
      <c r="H48" s="5">
        <v>2</v>
      </c>
      <c r="I48" s="5" t="s">
        <v>1840</v>
      </c>
      <c r="J48" s="12">
        <v>0</v>
      </c>
      <c r="K48" s="5">
        <v>2013</v>
      </c>
      <c r="L48" s="5" t="s">
        <v>1422</v>
      </c>
      <c r="M48" s="5" t="str">
        <f t="shared" si="0"/>
        <v>N</v>
      </c>
      <c r="P48" s="14">
        <v>0</v>
      </c>
      <c r="Q48" s="14">
        <v>0</v>
      </c>
      <c r="R48" s="14">
        <v>9.44</v>
      </c>
      <c r="S48" s="14">
        <v>9.81</v>
      </c>
    </row>
    <row r="49" spans="1:19" ht="12.75" customHeight="1" x14ac:dyDescent="0.25">
      <c r="A49" s="5" t="s">
        <v>1425</v>
      </c>
      <c r="B49" s="5" t="s">
        <v>17</v>
      </c>
      <c r="C49" s="5" t="s">
        <v>414</v>
      </c>
      <c r="D49" s="5" t="s">
        <v>360</v>
      </c>
      <c r="E49" s="5" t="s">
        <v>1427</v>
      </c>
      <c r="F49" s="5" t="s">
        <v>1426</v>
      </c>
      <c r="G49" s="5">
        <v>3</v>
      </c>
      <c r="H49" s="5">
        <v>2</v>
      </c>
      <c r="I49" s="5" t="s">
        <v>1841</v>
      </c>
      <c r="J49" s="12">
        <v>0</v>
      </c>
      <c r="K49" s="5">
        <v>2013</v>
      </c>
      <c r="L49" s="5" t="s">
        <v>1425</v>
      </c>
      <c r="M49" s="5" t="str">
        <f t="shared" si="0"/>
        <v>N</v>
      </c>
      <c r="P49" s="14">
        <v>0</v>
      </c>
      <c r="Q49" s="14">
        <v>0</v>
      </c>
      <c r="R49" s="14">
        <v>1.9</v>
      </c>
      <c r="S49" s="14">
        <v>61</v>
      </c>
    </row>
    <row r="50" spans="1:19" ht="12.75" customHeight="1" x14ac:dyDescent="0.25">
      <c r="A50" s="4" t="s">
        <v>356</v>
      </c>
      <c r="B50" s="5" t="s">
        <v>359</v>
      </c>
      <c r="C50" s="5" t="s">
        <v>358</v>
      </c>
      <c r="D50" s="5" t="s">
        <v>360</v>
      </c>
      <c r="E50" s="5" t="s">
        <v>361</v>
      </c>
      <c r="F50" s="5" t="s">
        <v>357</v>
      </c>
      <c r="G50" s="5">
        <v>2</v>
      </c>
      <c r="H50" s="15">
        <v>1</v>
      </c>
      <c r="I50" s="4"/>
      <c r="J50" s="12">
        <v>0</v>
      </c>
      <c r="K50" s="5">
        <v>2017</v>
      </c>
      <c r="L50" s="5" t="s">
        <v>356</v>
      </c>
      <c r="M50" s="5" t="str">
        <f t="shared" si="0"/>
        <v>N</v>
      </c>
      <c r="P50" s="14">
        <v>0</v>
      </c>
      <c r="Q50" s="14">
        <v>0</v>
      </c>
      <c r="R50" s="14">
        <v>0</v>
      </c>
      <c r="S50" s="14">
        <v>10</v>
      </c>
    </row>
    <row r="51" spans="1:19" ht="12.75" customHeight="1" x14ac:dyDescent="0.25">
      <c r="A51" s="4" t="s">
        <v>362</v>
      </c>
      <c r="B51" s="5" t="s">
        <v>359</v>
      </c>
      <c r="C51" s="5" t="s">
        <v>358</v>
      </c>
      <c r="D51" s="5" t="s">
        <v>360</v>
      </c>
      <c r="E51" s="5" t="s">
        <v>364</v>
      </c>
      <c r="F51" s="5" t="s">
        <v>363</v>
      </c>
      <c r="G51" s="5">
        <v>2</v>
      </c>
      <c r="H51" s="15">
        <v>1</v>
      </c>
      <c r="I51" s="4"/>
      <c r="J51" s="12">
        <v>0</v>
      </c>
      <c r="K51" s="5">
        <v>2017</v>
      </c>
      <c r="L51" s="5" t="s">
        <v>362</v>
      </c>
      <c r="M51" s="5" t="str">
        <f t="shared" si="0"/>
        <v>N</v>
      </c>
      <c r="P51" s="14">
        <v>0</v>
      </c>
      <c r="Q51" s="14">
        <v>0</v>
      </c>
      <c r="R51" s="14">
        <v>0</v>
      </c>
      <c r="S51" s="14">
        <v>32</v>
      </c>
    </row>
    <row r="52" spans="1:19" ht="12.75" customHeight="1" x14ac:dyDescent="0.25">
      <c r="A52" s="4" t="s">
        <v>365</v>
      </c>
      <c r="B52" s="5" t="s">
        <v>359</v>
      </c>
      <c r="C52" s="5" t="s">
        <v>358</v>
      </c>
      <c r="D52" s="5" t="s">
        <v>360</v>
      </c>
      <c r="E52" s="5" t="s">
        <v>367</v>
      </c>
      <c r="F52" s="5" t="s">
        <v>366</v>
      </c>
      <c r="G52" s="5">
        <v>2</v>
      </c>
      <c r="H52" s="15">
        <v>2</v>
      </c>
      <c r="I52" s="4" t="s">
        <v>1843</v>
      </c>
      <c r="J52" s="12">
        <v>0</v>
      </c>
      <c r="K52" s="5">
        <v>2017</v>
      </c>
      <c r="L52" s="5" t="s">
        <v>365</v>
      </c>
      <c r="M52" s="5" t="str">
        <f t="shared" si="0"/>
        <v>N</v>
      </c>
      <c r="P52" s="14">
        <v>0</v>
      </c>
      <c r="Q52" s="14">
        <v>0</v>
      </c>
      <c r="R52" s="14">
        <v>0</v>
      </c>
      <c r="S52" s="14">
        <v>21</v>
      </c>
    </row>
    <row r="53" spans="1:19" ht="12.75" customHeight="1" x14ac:dyDescent="0.25">
      <c r="A53" s="4" t="s">
        <v>368</v>
      </c>
      <c r="B53" s="5" t="s">
        <v>359</v>
      </c>
      <c r="C53" s="5" t="s">
        <v>358</v>
      </c>
      <c r="D53" s="5" t="s">
        <v>360</v>
      </c>
      <c r="E53" s="5" t="s">
        <v>370</v>
      </c>
      <c r="F53" s="5" t="s">
        <v>369</v>
      </c>
      <c r="G53" s="5">
        <v>2</v>
      </c>
      <c r="H53" s="15">
        <v>2</v>
      </c>
      <c r="I53" s="4" t="s">
        <v>1843</v>
      </c>
      <c r="J53" s="12">
        <v>0</v>
      </c>
      <c r="K53" s="5">
        <v>2016</v>
      </c>
      <c r="L53" s="5" t="s">
        <v>368</v>
      </c>
      <c r="M53" s="5" t="str">
        <f t="shared" si="0"/>
        <v>N</v>
      </c>
      <c r="P53" s="14">
        <v>0</v>
      </c>
      <c r="Q53" s="14">
        <v>0</v>
      </c>
      <c r="R53" s="14">
        <v>0</v>
      </c>
      <c r="S53" s="14">
        <v>29</v>
      </c>
    </row>
    <row r="54" spans="1:19" ht="12.75" customHeight="1" x14ac:dyDescent="0.25">
      <c r="A54" s="4" t="s">
        <v>371</v>
      </c>
      <c r="B54" s="5" t="s">
        <v>359</v>
      </c>
      <c r="C54" s="5" t="s">
        <v>358</v>
      </c>
      <c r="D54" s="5" t="s">
        <v>360</v>
      </c>
      <c r="E54" s="5" t="s">
        <v>1571</v>
      </c>
      <c r="F54" s="5" t="s">
        <v>372</v>
      </c>
      <c r="G54" s="5">
        <v>2</v>
      </c>
      <c r="H54" s="15">
        <v>2</v>
      </c>
      <c r="I54" s="4" t="s">
        <v>1844</v>
      </c>
      <c r="J54" s="12">
        <v>0</v>
      </c>
      <c r="K54" s="5">
        <v>2017</v>
      </c>
      <c r="L54" s="5" t="s">
        <v>371</v>
      </c>
      <c r="M54" s="5" t="str">
        <f t="shared" si="0"/>
        <v>N</v>
      </c>
      <c r="P54" s="14">
        <v>0</v>
      </c>
      <c r="Q54" s="14">
        <v>0</v>
      </c>
      <c r="R54" s="14">
        <v>5.0999999999999996</v>
      </c>
      <c r="S54" s="14">
        <v>43.22</v>
      </c>
    </row>
    <row r="55" spans="1:19" ht="12.75" customHeight="1" x14ac:dyDescent="0.25">
      <c r="A55" s="4" t="s">
        <v>1034</v>
      </c>
      <c r="B55" s="5" t="s">
        <v>1037</v>
      </c>
      <c r="C55" s="5" t="s">
        <v>1036</v>
      </c>
      <c r="D55" s="5" t="s">
        <v>1038</v>
      </c>
      <c r="E55" s="5" t="s">
        <v>1039</v>
      </c>
      <c r="F55" s="5" t="s">
        <v>1035</v>
      </c>
      <c r="G55" s="5">
        <v>3</v>
      </c>
      <c r="H55" s="15">
        <v>1</v>
      </c>
      <c r="I55" s="4"/>
      <c r="J55" s="12">
        <v>0</v>
      </c>
      <c r="K55" s="5">
        <v>2014</v>
      </c>
      <c r="L55" s="5" t="s">
        <v>1034</v>
      </c>
      <c r="M55" s="5" t="str">
        <f t="shared" si="0"/>
        <v>N</v>
      </c>
      <c r="P55" s="14">
        <v>0</v>
      </c>
      <c r="Q55" s="14">
        <v>0</v>
      </c>
      <c r="R55" s="14">
        <v>2.4900000000000002</v>
      </c>
      <c r="S55" s="14">
        <v>20</v>
      </c>
    </row>
    <row r="56" spans="1:19" ht="12.75" customHeight="1" x14ac:dyDescent="0.25">
      <c r="A56" s="4" t="s">
        <v>1040</v>
      </c>
      <c r="B56" s="5" t="s">
        <v>1037</v>
      </c>
      <c r="C56" s="5" t="s">
        <v>1036</v>
      </c>
      <c r="D56" s="5" t="s">
        <v>1038</v>
      </c>
      <c r="E56" s="5" t="s">
        <v>1042</v>
      </c>
      <c r="F56" s="5" t="s">
        <v>1041</v>
      </c>
      <c r="G56" s="5">
        <v>3</v>
      </c>
      <c r="H56" s="15">
        <v>1</v>
      </c>
      <c r="I56" s="4"/>
      <c r="J56" s="12">
        <v>0</v>
      </c>
      <c r="K56" s="5">
        <v>2017</v>
      </c>
      <c r="L56" s="5" t="s">
        <v>1040</v>
      </c>
      <c r="M56" s="5" t="str">
        <f t="shared" si="0"/>
        <v>N</v>
      </c>
      <c r="P56" s="14">
        <v>0</v>
      </c>
      <c r="Q56" s="14">
        <v>0</v>
      </c>
      <c r="R56" s="14">
        <v>0.9</v>
      </c>
      <c r="S56" s="14">
        <v>30</v>
      </c>
    </row>
    <row r="57" spans="1:19" ht="12.75" customHeight="1" x14ac:dyDescent="0.25">
      <c r="A57" s="4" t="s">
        <v>1055</v>
      </c>
      <c r="B57" s="5" t="s">
        <v>1058</v>
      </c>
      <c r="C57" s="5" t="s">
        <v>1057</v>
      </c>
      <c r="D57" s="5" t="s">
        <v>1038</v>
      </c>
      <c r="E57" s="5" t="s">
        <v>1572</v>
      </c>
      <c r="F57" s="5" t="s">
        <v>1056</v>
      </c>
      <c r="G57" s="5">
        <v>2</v>
      </c>
      <c r="H57" s="15">
        <v>1</v>
      </c>
      <c r="I57" s="4"/>
      <c r="J57" s="12">
        <v>0.68</v>
      </c>
      <c r="K57" s="5">
        <v>2010</v>
      </c>
      <c r="L57" s="5" t="s">
        <v>1055</v>
      </c>
      <c r="M57" s="5" t="str">
        <f t="shared" si="0"/>
        <v>N</v>
      </c>
      <c r="P57" s="14">
        <v>0</v>
      </c>
      <c r="Q57" s="14">
        <v>0</v>
      </c>
      <c r="R57" s="14">
        <v>0</v>
      </c>
      <c r="S57" s="14">
        <v>45.03</v>
      </c>
    </row>
    <row r="58" spans="1:19" ht="12.75" customHeight="1" x14ac:dyDescent="0.25">
      <c r="A58" s="4" t="s">
        <v>1062</v>
      </c>
      <c r="B58" s="5" t="s">
        <v>1058</v>
      </c>
      <c r="C58" s="5" t="s">
        <v>1057</v>
      </c>
      <c r="D58" s="5" t="s">
        <v>1038</v>
      </c>
      <c r="E58" s="5" t="s">
        <v>1064</v>
      </c>
      <c r="F58" s="5" t="s">
        <v>1063</v>
      </c>
      <c r="G58" s="5">
        <v>2</v>
      </c>
      <c r="H58" s="15">
        <v>1</v>
      </c>
      <c r="I58" s="4"/>
      <c r="J58" s="12">
        <v>0</v>
      </c>
      <c r="K58" s="5">
        <v>2010</v>
      </c>
      <c r="L58" s="5" t="s">
        <v>1062</v>
      </c>
      <c r="M58" s="5" t="str">
        <f t="shared" si="0"/>
        <v>N</v>
      </c>
      <c r="P58" s="14">
        <v>0</v>
      </c>
      <c r="Q58" s="14">
        <v>0</v>
      </c>
      <c r="R58" s="14">
        <v>0</v>
      </c>
      <c r="S58" s="14">
        <v>11</v>
      </c>
    </row>
    <row r="59" spans="1:19" ht="12.75" customHeight="1" x14ac:dyDescent="0.25">
      <c r="A59" s="5" t="s">
        <v>31</v>
      </c>
      <c r="B59" s="5" t="s">
        <v>34</v>
      </c>
      <c r="C59" s="5" t="s">
        <v>33</v>
      </c>
      <c r="D59" s="5" t="s">
        <v>35</v>
      </c>
      <c r="E59" s="5" t="s">
        <v>36</v>
      </c>
      <c r="F59" s="5" t="s">
        <v>32</v>
      </c>
      <c r="G59" s="5">
        <v>2</v>
      </c>
      <c r="H59" s="15">
        <v>1</v>
      </c>
      <c r="I59" s="4"/>
      <c r="J59" s="12">
        <v>18</v>
      </c>
      <c r="K59" s="5" t="s">
        <v>1569</v>
      </c>
      <c r="L59" s="5" t="s">
        <v>31</v>
      </c>
      <c r="M59" s="5" t="str">
        <f t="shared" si="0"/>
        <v>N</v>
      </c>
      <c r="P59" s="14">
        <v>0</v>
      </c>
      <c r="Q59" s="14">
        <v>0</v>
      </c>
      <c r="R59" s="14">
        <v>0</v>
      </c>
      <c r="S59" s="14">
        <v>31</v>
      </c>
    </row>
    <row r="60" spans="1:19" ht="12.75" customHeight="1" x14ac:dyDescent="0.25">
      <c r="A60" s="5" t="s">
        <v>37</v>
      </c>
      <c r="B60" s="5" t="s">
        <v>34</v>
      </c>
      <c r="C60" s="5" t="s">
        <v>33</v>
      </c>
      <c r="D60" s="5" t="s">
        <v>35</v>
      </c>
      <c r="E60" s="5" t="s">
        <v>38</v>
      </c>
      <c r="F60" s="5" t="s">
        <v>3138</v>
      </c>
      <c r="G60" s="5">
        <v>2</v>
      </c>
      <c r="H60" s="15">
        <v>2</v>
      </c>
      <c r="I60" s="4" t="s">
        <v>3139</v>
      </c>
      <c r="J60" s="12">
        <v>25.81</v>
      </c>
      <c r="K60" s="5" t="s">
        <v>1569</v>
      </c>
      <c r="L60" s="5" t="s">
        <v>37</v>
      </c>
      <c r="M60" s="5" t="str">
        <f t="shared" si="0"/>
        <v>N</v>
      </c>
      <c r="P60" s="14">
        <v>0</v>
      </c>
      <c r="Q60" s="14">
        <v>0</v>
      </c>
      <c r="R60" s="14">
        <v>0</v>
      </c>
      <c r="S60" s="14">
        <v>58.04</v>
      </c>
    </row>
    <row r="61" spans="1:19" ht="12.75" customHeight="1" x14ac:dyDescent="0.25">
      <c r="A61" s="5" t="s">
        <v>39</v>
      </c>
      <c r="B61" s="5" t="s">
        <v>34</v>
      </c>
      <c r="C61" s="5" t="s">
        <v>33</v>
      </c>
      <c r="D61" s="5" t="s">
        <v>35</v>
      </c>
      <c r="E61" s="5" t="s">
        <v>41</v>
      </c>
      <c r="F61" s="5" t="s">
        <v>40</v>
      </c>
      <c r="G61" s="5">
        <v>2</v>
      </c>
      <c r="H61" s="15">
        <v>1</v>
      </c>
      <c r="I61" s="4" t="s">
        <v>1848</v>
      </c>
      <c r="J61" s="12">
        <v>70</v>
      </c>
      <c r="K61" s="5">
        <v>2010</v>
      </c>
      <c r="L61" s="5" t="s">
        <v>39</v>
      </c>
      <c r="M61" s="5" t="str">
        <f t="shared" si="0"/>
        <v>Y</v>
      </c>
      <c r="N61" s="5" t="s">
        <v>2703</v>
      </c>
      <c r="P61" s="14">
        <v>0</v>
      </c>
      <c r="Q61" s="14">
        <v>0</v>
      </c>
      <c r="R61" s="14">
        <v>0</v>
      </c>
      <c r="S61" s="14">
        <v>29</v>
      </c>
    </row>
    <row r="62" spans="1:19" ht="12.75" customHeight="1" x14ac:dyDescent="0.25">
      <c r="A62" s="5" t="s">
        <v>622</v>
      </c>
      <c r="B62" s="5" t="s">
        <v>25</v>
      </c>
      <c r="C62" s="5" t="s">
        <v>624</v>
      </c>
      <c r="D62" s="5" t="s">
        <v>620</v>
      </c>
      <c r="E62" s="5" t="s">
        <v>625</v>
      </c>
      <c r="F62" s="5" t="s">
        <v>623</v>
      </c>
      <c r="G62" s="5">
        <v>3</v>
      </c>
      <c r="H62" s="15">
        <v>2</v>
      </c>
      <c r="I62" s="4" t="s">
        <v>1850</v>
      </c>
      <c r="J62" s="12">
        <v>0</v>
      </c>
      <c r="K62" s="5">
        <v>2012</v>
      </c>
      <c r="L62" s="5" t="s">
        <v>622</v>
      </c>
      <c r="M62" s="5" t="str">
        <f t="shared" si="0"/>
        <v>N</v>
      </c>
      <c r="P62" s="14">
        <v>0</v>
      </c>
      <c r="Q62" s="14">
        <v>0</v>
      </c>
      <c r="R62" s="14">
        <v>0</v>
      </c>
      <c r="S62" s="14">
        <v>0</v>
      </c>
    </row>
    <row r="63" spans="1:19" ht="12.75" customHeight="1" x14ac:dyDescent="0.25">
      <c r="A63" s="5" t="s">
        <v>626</v>
      </c>
      <c r="B63" s="5" t="s">
        <v>25</v>
      </c>
      <c r="C63" s="5" t="s">
        <v>624</v>
      </c>
      <c r="D63" s="5" t="s">
        <v>620</v>
      </c>
      <c r="E63" s="5" t="s">
        <v>628</v>
      </c>
      <c r="F63" s="5" t="s">
        <v>627</v>
      </c>
      <c r="G63" s="5">
        <v>3</v>
      </c>
      <c r="H63" s="15">
        <v>2</v>
      </c>
      <c r="I63" s="4" t="s">
        <v>1851</v>
      </c>
      <c r="J63" s="12">
        <v>0</v>
      </c>
      <c r="K63" s="5">
        <v>2012</v>
      </c>
      <c r="L63" s="5" t="s">
        <v>626</v>
      </c>
      <c r="M63" s="5" t="str">
        <f t="shared" si="0"/>
        <v>N</v>
      </c>
      <c r="P63" s="14">
        <v>0</v>
      </c>
      <c r="Q63" s="14">
        <v>0</v>
      </c>
      <c r="R63" s="14">
        <v>0</v>
      </c>
      <c r="S63" s="14">
        <v>0</v>
      </c>
    </row>
    <row r="64" spans="1:19" ht="12.75" customHeight="1" x14ac:dyDescent="0.25">
      <c r="A64" s="5" t="s">
        <v>629</v>
      </c>
      <c r="B64" s="5" t="s">
        <v>25</v>
      </c>
      <c r="C64" s="5" t="s">
        <v>624</v>
      </c>
      <c r="D64" s="5" t="s">
        <v>620</v>
      </c>
      <c r="E64" s="5" t="s">
        <v>631</v>
      </c>
      <c r="F64" s="5" t="s">
        <v>630</v>
      </c>
      <c r="G64" s="5">
        <v>3</v>
      </c>
      <c r="H64" s="15">
        <v>2</v>
      </c>
      <c r="I64" s="4" t="s">
        <v>1850</v>
      </c>
      <c r="J64" s="12">
        <v>0</v>
      </c>
      <c r="K64" s="5">
        <v>2012</v>
      </c>
      <c r="L64" s="5" t="s">
        <v>629</v>
      </c>
      <c r="M64" s="5" t="str">
        <f t="shared" si="0"/>
        <v>N</v>
      </c>
      <c r="P64" s="14">
        <v>0</v>
      </c>
      <c r="Q64" s="14">
        <v>0</v>
      </c>
      <c r="R64" s="14">
        <v>0</v>
      </c>
      <c r="S64" s="14">
        <v>35.411949137780873</v>
      </c>
    </row>
    <row r="65" spans="1:19" ht="12.75" customHeight="1" x14ac:dyDescent="0.25">
      <c r="A65" s="5" t="s">
        <v>632</v>
      </c>
      <c r="B65" s="5" t="s">
        <v>25</v>
      </c>
      <c r="C65" s="5" t="s">
        <v>624</v>
      </c>
      <c r="D65" s="5" t="s">
        <v>620</v>
      </c>
      <c r="E65" s="5" t="s">
        <v>633</v>
      </c>
      <c r="F65" s="5" t="s">
        <v>3140</v>
      </c>
      <c r="G65" s="5">
        <v>3</v>
      </c>
      <c r="H65" s="15">
        <v>2</v>
      </c>
      <c r="I65" s="4" t="s">
        <v>3142</v>
      </c>
      <c r="J65" s="12">
        <v>0</v>
      </c>
      <c r="K65" s="5">
        <v>2012</v>
      </c>
      <c r="L65" s="5" t="s">
        <v>632</v>
      </c>
      <c r="M65" s="5" t="str">
        <f t="shared" si="0"/>
        <v>N</v>
      </c>
      <c r="P65" s="14">
        <v>0</v>
      </c>
      <c r="Q65" s="14">
        <v>0</v>
      </c>
      <c r="R65" s="14">
        <v>0</v>
      </c>
      <c r="S65" s="14">
        <v>0.59772500437938136</v>
      </c>
    </row>
    <row r="66" spans="1:19" ht="12.75" customHeight="1" x14ac:dyDescent="0.25">
      <c r="A66" s="5" t="s">
        <v>1076</v>
      </c>
      <c r="B66" s="5" t="s">
        <v>1079</v>
      </c>
      <c r="C66" s="5" t="s">
        <v>1078</v>
      </c>
      <c r="D66" s="5" t="s">
        <v>1038</v>
      </c>
      <c r="E66" s="5" t="s">
        <v>1080</v>
      </c>
      <c r="F66" s="5" t="s">
        <v>1077</v>
      </c>
      <c r="G66" s="5">
        <v>2</v>
      </c>
      <c r="H66" s="15">
        <v>1</v>
      </c>
      <c r="I66" s="4" t="s">
        <v>1852</v>
      </c>
      <c r="J66" s="12">
        <v>0.6</v>
      </c>
      <c r="K66" s="5">
        <v>2016</v>
      </c>
      <c r="L66" s="5" t="s">
        <v>1076</v>
      </c>
      <c r="M66" s="5" t="str">
        <f t="shared" si="0"/>
        <v>N</v>
      </c>
      <c r="P66" s="14">
        <v>0</v>
      </c>
      <c r="Q66" s="14">
        <v>0</v>
      </c>
      <c r="R66" s="14">
        <v>0</v>
      </c>
      <c r="S66" s="14">
        <v>23.627028286188782</v>
      </c>
    </row>
    <row r="67" spans="1:19" ht="12.75" customHeight="1" x14ac:dyDescent="0.25">
      <c r="A67" s="5" t="s">
        <v>1081</v>
      </c>
      <c r="B67" s="5" t="s">
        <v>1079</v>
      </c>
      <c r="C67" s="5" t="s">
        <v>1078</v>
      </c>
      <c r="D67" s="5" t="s">
        <v>1038</v>
      </c>
      <c r="E67" s="5" t="s">
        <v>1083</v>
      </c>
      <c r="F67" s="5" t="s">
        <v>1082</v>
      </c>
      <c r="G67" s="5">
        <v>2</v>
      </c>
      <c r="H67" s="15">
        <v>1</v>
      </c>
      <c r="I67" s="4"/>
      <c r="J67" s="12">
        <v>0</v>
      </c>
      <c r="K67" s="5">
        <v>2016</v>
      </c>
      <c r="L67" s="5" t="s">
        <v>1081</v>
      </c>
      <c r="M67" s="5" t="str">
        <f t="shared" si="0"/>
        <v>N</v>
      </c>
      <c r="P67" s="14">
        <v>0</v>
      </c>
      <c r="Q67" s="14">
        <v>0</v>
      </c>
      <c r="R67" s="14">
        <v>0</v>
      </c>
      <c r="S67" s="14">
        <v>1.3084593871822638</v>
      </c>
    </row>
    <row r="68" spans="1:19" ht="12.75" customHeight="1" x14ac:dyDescent="0.25">
      <c r="A68" s="5" t="s">
        <v>51</v>
      </c>
      <c r="B68" s="5" t="s">
        <v>54</v>
      </c>
      <c r="C68" s="5" t="s">
        <v>53</v>
      </c>
      <c r="D68" s="5" t="s">
        <v>35</v>
      </c>
      <c r="E68" s="5" t="s">
        <v>55</v>
      </c>
      <c r="F68" s="5" t="s">
        <v>52</v>
      </c>
      <c r="G68" s="5">
        <v>3</v>
      </c>
      <c r="H68" s="15">
        <v>2</v>
      </c>
      <c r="I68" s="4" t="s">
        <v>1853</v>
      </c>
      <c r="J68" s="12">
        <v>53</v>
      </c>
      <c r="K68" s="5">
        <v>2014</v>
      </c>
      <c r="L68" s="5" t="s">
        <v>51</v>
      </c>
      <c r="M68" s="5" t="str">
        <f t="shared" si="0"/>
        <v>Y</v>
      </c>
      <c r="N68" s="5" t="s">
        <v>2703</v>
      </c>
      <c r="P68" s="14">
        <v>0</v>
      </c>
      <c r="Q68" s="14">
        <v>0</v>
      </c>
      <c r="R68" s="14">
        <v>0</v>
      </c>
      <c r="S68" s="14">
        <v>4.9989443332898267</v>
      </c>
    </row>
    <row r="69" spans="1:19" ht="12.75" customHeight="1" x14ac:dyDescent="0.25">
      <c r="A69" s="5" t="s">
        <v>1084</v>
      </c>
      <c r="B69" s="5" t="s">
        <v>1087</v>
      </c>
      <c r="C69" s="5" t="s">
        <v>1086</v>
      </c>
      <c r="D69" s="5" t="s">
        <v>1038</v>
      </c>
      <c r="E69" s="5" t="s">
        <v>1088</v>
      </c>
      <c r="F69" s="5" t="s">
        <v>1085</v>
      </c>
      <c r="G69" s="5">
        <v>1</v>
      </c>
      <c r="H69" s="15">
        <v>2</v>
      </c>
      <c r="I69" s="4" t="s">
        <v>1854</v>
      </c>
      <c r="J69" s="12">
        <v>0</v>
      </c>
      <c r="K69" s="5">
        <v>2015</v>
      </c>
      <c r="L69" s="5" t="s">
        <v>1084</v>
      </c>
      <c r="M69" s="5" t="str">
        <f t="shared" si="0"/>
        <v>N</v>
      </c>
      <c r="P69" s="14">
        <v>0</v>
      </c>
      <c r="Q69" s="14">
        <v>0</v>
      </c>
      <c r="R69" s="14">
        <v>0</v>
      </c>
      <c r="S69" s="14">
        <v>10.620543394405793</v>
      </c>
    </row>
    <row r="70" spans="1:19" ht="12.75" customHeight="1" x14ac:dyDescent="0.25">
      <c r="A70" s="5" t="s">
        <v>1089</v>
      </c>
      <c r="B70" s="5" t="s">
        <v>1087</v>
      </c>
      <c r="C70" s="5" t="s">
        <v>1086</v>
      </c>
      <c r="D70" s="5" t="s">
        <v>1038</v>
      </c>
      <c r="E70" s="5" t="s">
        <v>1091</v>
      </c>
      <c r="F70" s="5" t="s">
        <v>1090</v>
      </c>
      <c r="G70" s="5">
        <v>1</v>
      </c>
      <c r="H70" s="15">
        <v>2</v>
      </c>
      <c r="I70" s="4" t="s">
        <v>1854</v>
      </c>
      <c r="J70" s="12">
        <v>0</v>
      </c>
      <c r="K70" s="5">
        <v>2015</v>
      </c>
      <c r="L70" s="5" t="s">
        <v>1089</v>
      </c>
      <c r="M70" s="5" t="str">
        <f t="shared" ref="M70:M134" si="1">IF(OR(AND(D70=$W$14,OR(J70&lt;$W$15,J70&gt;$W$16)),AND(D70=$X$14,OR(J70&lt;$X$15,J70&gt;$X$16)),AND(D70=$Y$14,OR(J70&lt;$Y$15,J70&gt;$Y$16)),AND(D70=$Z$14,OR(J70&lt;$Z$15,J70&gt;$Z$16))),"Y","N")</f>
        <v>N</v>
      </c>
      <c r="Q70" s="14">
        <v>0</v>
      </c>
      <c r="R70" s="14">
        <v>3.8604652049929578</v>
      </c>
      <c r="S70" s="14">
        <v>19.030738082606966</v>
      </c>
    </row>
    <row r="71" spans="1:19" ht="12.75" customHeight="1" x14ac:dyDescent="0.25">
      <c r="A71" s="5" t="s">
        <v>637</v>
      </c>
      <c r="B71" s="5" t="s">
        <v>640</v>
      </c>
      <c r="C71" s="5" t="s">
        <v>639</v>
      </c>
      <c r="D71" s="5" t="s">
        <v>620</v>
      </c>
      <c r="E71" s="5" t="s">
        <v>641</v>
      </c>
      <c r="F71" s="5" t="s">
        <v>638</v>
      </c>
      <c r="G71" s="5">
        <v>2</v>
      </c>
      <c r="H71" s="15">
        <v>2</v>
      </c>
      <c r="I71" s="4" t="s">
        <v>1855</v>
      </c>
      <c r="J71" s="12">
        <v>0</v>
      </c>
      <c r="K71" s="5">
        <v>2016</v>
      </c>
      <c r="L71" s="5" t="s">
        <v>637</v>
      </c>
      <c r="M71" s="5" t="str">
        <f t="shared" si="1"/>
        <v>N</v>
      </c>
      <c r="Q71" s="14">
        <v>0</v>
      </c>
      <c r="R71" s="14">
        <v>0</v>
      </c>
      <c r="S71" s="14">
        <v>10.115224745852549</v>
      </c>
    </row>
    <row r="72" spans="1:19" ht="12.75" customHeight="1" x14ac:dyDescent="0.25">
      <c r="A72" s="5" t="s">
        <v>642</v>
      </c>
      <c r="B72" s="5" t="s">
        <v>640</v>
      </c>
      <c r="C72" s="5" t="s">
        <v>639</v>
      </c>
      <c r="D72" s="5" t="s">
        <v>620</v>
      </c>
      <c r="E72" s="5" t="s">
        <v>1573</v>
      </c>
      <c r="F72" s="5" t="s">
        <v>643</v>
      </c>
      <c r="G72" s="5">
        <v>2</v>
      </c>
      <c r="H72" s="15">
        <v>1</v>
      </c>
      <c r="I72" s="4"/>
      <c r="J72" s="12">
        <v>0</v>
      </c>
      <c r="K72" s="5">
        <v>2014</v>
      </c>
      <c r="L72" s="5" t="s">
        <v>642</v>
      </c>
      <c r="M72" s="5" t="str">
        <f t="shared" si="1"/>
        <v>N</v>
      </c>
      <c r="Q72" s="14">
        <v>0</v>
      </c>
      <c r="R72" s="14">
        <v>0</v>
      </c>
      <c r="S72" s="14">
        <v>61.022528358865912</v>
      </c>
    </row>
    <row r="73" spans="1:19" ht="12.75" customHeight="1" x14ac:dyDescent="0.25">
      <c r="A73" s="5" t="s">
        <v>1092</v>
      </c>
      <c r="B73" s="5" t="s">
        <v>1095</v>
      </c>
      <c r="C73" s="5" t="s">
        <v>1094</v>
      </c>
      <c r="D73" s="5" t="s">
        <v>1038</v>
      </c>
      <c r="E73" s="5" t="s">
        <v>1096</v>
      </c>
      <c r="F73" s="5" t="s">
        <v>1093</v>
      </c>
      <c r="G73" s="5">
        <v>3</v>
      </c>
      <c r="H73" s="15">
        <v>1</v>
      </c>
      <c r="I73" s="4"/>
      <c r="J73" s="12">
        <v>0</v>
      </c>
      <c r="K73" s="5">
        <v>2015</v>
      </c>
      <c r="L73" s="5" t="s">
        <v>1092</v>
      </c>
      <c r="M73" s="5" t="str">
        <f t="shared" si="1"/>
        <v>N</v>
      </c>
      <c r="Q73" s="14">
        <v>0</v>
      </c>
      <c r="R73" s="14">
        <v>0</v>
      </c>
      <c r="S73" s="14">
        <v>2.3315826131871953</v>
      </c>
    </row>
    <row r="74" spans="1:19" ht="12.75" customHeight="1" x14ac:dyDescent="0.25">
      <c r="A74" s="5" t="s">
        <v>1105</v>
      </c>
      <c r="B74" s="5" t="s">
        <v>1108</v>
      </c>
      <c r="C74" s="5" t="s">
        <v>1107</v>
      </c>
      <c r="D74" s="5" t="s">
        <v>1038</v>
      </c>
      <c r="E74" s="5" t="s">
        <v>1109</v>
      </c>
      <c r="F74" s="5" t="s">
        <v>1106</v>
      </c>
      <c r="G74" s="5">
        <v>2</v>
      </c>
      <c r="H74" s="15">
        <v>1</v>
      </c>
      <c r="I74" s="4"/>
      <c r="J74" s="12">
        <v>0.5</v>
      </c>
      <c r="K74" s="5">
        <v>2014</v>
      </c>
      <c r="L74" s="5" t="s">
        <v>1105</v>
      </c>
      <c r="M74" s="5" t="str">
        <f t="shared" si="1"/>
        <v>N</v>
      </c>
      <c r="Q74" s="14">
        <v>0</v>
      </c>
      <c r="R74" s="14">
        <v>0</v>
      </c>
      <c r="S74" s="14">
        <v>9.9600000000000009</v>
      </c>
    </row>
    <row r="75" spans="1:19" ht="12.75" customHeight="1" x14ac:dyDescent="0.25">
      <c r="A75" s="5" t="s">
        <v>1110</v>
      </c>
      <c r="B75" s="5" t="s">
        <v>1108</v>
      </c>
      <c r="C75" s="5" t="s">
        <v>1107</v>
      </c>
      <c r="D75" s="5" t="s">
        <v>1038</v>
      </c>
      <c r="E75" s="5" t="s">
        <v>1574</v>
      </c>
      <c r="F75" s="5" t="s">
        <v>1111</v>
      </c>
      <c r="G75" s="5">
        <v>2</v>
      </c>
      <c r="H75" s="15">
        <v>1</v>
      </c>
      <c r="I75" s="4"/>
      <c r="J75" s="12">
        <v>0</v>
      </c>
      <c r="K75" s="5">
        <v>2016</v>
      </c>
      <c r="L75" s="5" t="s">
        <v>1110</v>
      </c>
      <c r="M75" s="5" t="str">
        <f t="shared" si="1"/>
        <v>N</v>
      </c>
      <c r="Q75" s="14">
        <v>0</v>
      </c>
      <c r="R75" s="14">
        <v>0.4969761959604746</v>
      </c>
      <c r="S75" s="14">
        <v>24.58056871308683</v>
      </c>
    </row>
    <row r="76" spans="1:19" ht="12.75" customHeight="1" x14ac:dyDescent="0.25">
      <c r="A76" s="5" t="s">
        <v>1112</v>
      </c>
      <c r="B76" s="5" t="s">
        <v>1108</v>
      </c>
      <c r="C76" s="5" t="s">
        <v>1107</v>
      </c>
      <c r="D76" s="5" t="s">
        <v>1038</v>
      </c>
      <c r="E76" s="5" t="s">
        <v>1114</v>
      </c>
      <c r="F76" s="5" t="s">
        <v>1113</v>
      </c>
      <c r="G76" s="5">
        <v>2</v>
      </c>
      <c r="H76" s="15">
        <v>1</v>
      </c>
      <c r="I76" s="4"/>
      <c r="J76" s="12">
        <v>0</v>
      </c>
      <c r="K76" s="5">
        <v>2014</v>
      </c>
      <c r="L76" s="4" t="s">
        <v>1112</v>
      </c>
      <c r="M76" s="5" t="str">
        <f t="shared" si="1"/>
        <v>N</v>
      </c>
      <c r="Q76" s="14">
        <v>0</v>
      </c>
      <c r="R76" s="14">
        <v>0</v>
      </c>
    </row>
    <row r="77" spans="1:19" ht="12.75" customHeight="1" x14ac:dyDescent="0.25">
      <c r="A77" s="5" t="s">
        <v>389</v>
      </c>
      <c r="B77" s="5" t="s">
        <v>392</v>
      </c>
      <c r="C77" s="5" t="s">
        <v>391</v>
      </c>
      <c r="D77" s="5" t="s">
        <v>360</v>
      </c>
      <c r="E77" s="5" t="s">
        <v>393</v>
      </c>
      <c r="F77" s="5" t="s">
        <v>390</v>
      </c>
      <c r="G77" s="5">
        <v>2</v>
      </c>
      <c r="H77" s="15">
        <v>2</v>
      </c>
      <c r="I77" s="4" t="s">
        <v>1858</v>
      </c>
      <c r="J77" s="12">
        <v>0</v>
      </c>
      <c r="K77" s="5">
        <v>2013</v>
      </c>
      <c r="L77" s="4" t="s">
        <v>389</v>
      </c>
      <c r="M77" s="5" t="str">
        <f t="shared" si="1"/>
        <v>N</v>
      </c>
      <c r="Q77" s="14">
        <v>0</v>
      </c>
      <c r="R77" s="14">
        <v>6.7226890756302522</v>
      </c>
    </row>
    <row r="78" spans="1:19" ht="12.75" customHeight="1" x14ac:dyDescent="0.25">
      <c r="A78" s="5" t="s">
        <v>397</v>
      </c>
      <c r="B78" s="5" t="s">
        <v>392</v>
      </c>
      <c r="C78" s="5" t="s">
        <v>391</v>
      </c>
      <c r="D78" s="5" t="s">
        <v>360</v>
      </c>
      <c r="E78" s="5" t="s">
        <v>399</v>
      </c>
      <c r="F78" s="5" t="s">
        <v>398</v>
      </c>
      <c r="G78" s="5">
        <v>2</v>
      </c>
      <c r="H78" s="15">
        <v>2</v>
      </c>
      <c r="I78" s="4" t="s">
        <v>1859</v>
      </c>
      <c r="J78" s="12">
        <v>0</v>
      </c>
      <c r="K78" s="5">
        <v>2013</v>
      </c>
      <c r="L78" s="4" t="s">
        <v>397</v>
      </c>
      <c r="M78" s="5" t="str">
        <f t="shared" si="1"/>
        <v>N</v>
      </c>
      <c r="Q78" s="14">
        <v>0</v>
      </c>
      <c r="R78" s="14">
        <v>0</v>
      </c>
    </row>
    <row r="79" spans="1:19" ht="12.75" customHeight="1" x14ac:dyDescent="0.25">
      <c r="A79" s="5" t="s">
        <v>652</v>
      </c>
      <c r="B79" s="5" t="s">
        <v>27</v>
      </c>
      <c r="C79" s="5" t="s">
        <v>654</v>
      </c>
      <c r="D79" s="5" t="s">
        <v>620</v>
      </c>
      <c r="E79" s="5" t="s">
        <v>655</v>
      </c>
      <c r="F79" s="5" t="s">
        <v>653</v>
      </c>
      <c r="G79" s="5">
        <v>1</v>
      </c>
      <c r="H79" s="15">
        <v>1</v>
      </c>
      <c r="I79" s="4" t="s">
        <v>3149</v>
      </c>
      <c r="J79" s="12">
        <v>0</v>
      </c>
      <c r="K79" s="5">
        <v>2015</v>
      </c>
      <c r="L79" s="4" t="s">
        <v>652</v>
      </c>
      <c r="M79" s="5" t="str">
        <f t="shared" si="1"/>
        <v>N</v>
      </c>
      <c r="Q79" s="14">
        <v>0</v>
      </c>
      <c r="R79" s="14">
        <v>0</v>
      </c>
    </row>
    <row r="80" spans="1:19" ht="12.75" customHeight="1" x14ac:dyDescent="0.25">
      <c r="A80" s="5" t="s">
        <v>59</v>
      </c>
      <c r="B80" s="5" t="s">
        <v>61</v>
      </c>
      <c r="C80" s="5" t="s">
        <v>60</v>
      </c>
      <c r="D80" s="5" t="s">
        <v>35</v>
      </c>
      <c r="E80" s="5" t="s">
        <v>62</v>
      </c>
      <c r="F80" s="5" t="s">
        <v>3153</v>
      </c>
      <c r="G80" s="5">
        <v>2</v>
      </c>
      <c r="H80" s="15">
        <v>1</v>
      </c>
      <c r="I80" s="4"/>
      <c r="J80" s="12">
        <v>42.5</v>
      </c>
      <c r="K80" s="5">
        <v>2013</v>
      </c>
      <c r="L80" s="5" t="s">
        <v>59</v>
      </c>
      <c r="M80" s="5" t="str">
        <f t="shared" si="1"/>
        <v>N</v>
      </c>
      <c r="Q80" s="14">
        <v>0</v>
      </c>
      <c r="R80" s="14">
        <v>16.409572639729099</v>
      </c>
    </row>
    <row r="81" spans="1:18" ht="12.75" customHeight="1" x14ac:dyDescent="0.25">
      <c r="A81" s="5" t="s">
        <v>63</v>
      </c>
      <c r="B81" s="5" t="s">
        <v>61</v>
      </c>
      <c r="C81" s="5" t="s">
        <v>60</v>
      </c>
      <c r="D81" s="5" t="s">
        <v>35</v>
      </c>
      <c r="E81" s="5" t="s">
        <v>64</v>
      </c>
      <c r="F81" s="5" t="s">
        <v>3154</v>
      </c>
      <c r="G81" s="5">
        <v>2</v>
      </c>
      <c r="H81" s="15">
        <v>1</v>
      </c>
      <c r="I81" s="4"/>
      <c r="J81" s="12">
        <v>47.91</v>
      </c>
      <c r="K81" s="5">
        <v>2016</v>
      </c>
      <c r="L81" s="5" t="s">
        <v>63</v>
      </c>
      <c r="M81" s="5" t="str">
        <f t="shared" si="1"/>
        <v>N</v>
      </c>
      <c r="Q81" s="14">
        <v>0</v>
      </c>
      <c r="R81" s="14">
        <v>10.206185631230534</v>
      </c>
    </row>
    <row r="82" spans="1:18" ht="12.75" customHeight="1" x14ac:dyDescent="0.25">
      <c r="A82" s="5" t="s">
        <v>68</v>
      </c>
      <c r="B82" s="5" t="s">
        <v>70</v>
      </c>
      <c r="C82" s="5" t="s">
        <v>69</v>
      </c>
      <c r="D82" s="5" t="s">
        <v>35</v>
      </c>
      <c r="E82" s="5" t="s">
        <v>71</v>
      </c>
      <c r="F82" s="5" t="s">
        <v>3330</v>
      </c>
      <c r="G82" s="5">
        <v>3</v>
      </c>
      <c r="H82" s="15">
        <v>3</v>
      </c>
      <c r="I82" s="4" t="s">
        <v>3157</v>
      </c>
      <c r="J82" s="12">
        <v>0</v>
      </c>
      <c r="K82" s="5">
        <v>2013</v>
      </c>
      <c r="L82" s="5" t="s">
        <v>68</v>
      </c>
      <c r="M82" s="5" t="str">
        <f t="shared" si="1"/>
        <v>N</v>
      </c>
      <c r="Q82" s="14">
        <v>0</v>
      </c>
      <c r="R82" s="14">
        <v>0</v>
      </c>
    </row>
    <row r="83" spans="1:18" ht="12.75" customHeight="1" x14ac:dyDescent="0.25">
      <c r="A83" s="5" t="s">
        <v>1126</v>
      </c>
      <c r="B83" s="5" t="s">
        <v>1129</v>
      </c>
      <c r="C83" s="5" t="s">
        <v>1128</v>
      </c>
      <c r="D83" s="5" t="s">
        <v>1038</v>
      </c>
      <c r="E83" s="5" t="s">
        <v>1130</v>
      </c>
      <c r="F83" s="5" t="s">
        <v>1127</v>
      </c>
      <c r="G83" s="5">
        <v>2</v>
      </c>
      <c r="H83" s="15">
        <v>1</v>
      </c>
      <c r="I83" s="4"/>
      <c r="J83" s="12">
        <v>15</v>
      </c>
      <c r="K83" s="5">
        <v>2015</v>
      </c>
      <c r="L83" s="5" t="s">
        <v>1126</v>
      </c>
      <c r="M83" s="5" t="str">
        <f t="shared" si="1"/>
        <v>Y</v>
      </c>
      <c r="N83" s="5" t="s">
        <v>2678</v>
      </c>
      <c r="Q83" s="14">
        <v>0</v>
      </c>
      <c r="R83" s="14">
        <v>0</v>
      </c>
    </row>
    <row r="84" spans="1:18" ht="12.75" customHeight="1" x14ac:dyDescent="0.25">
      <c r="A84" s="5" t="s">
        <v>1131</v>
      </c>
      <c r="B84" s="5" t="s">
        <v>1129</v>
      </c>
      <c r="C84" s="5" t="s">
        <v>1128</v>
      </c>
      <c r="D84" s="5" t="s">
        <v>1038</v>
      </c>
      <c r="E84" s="5" t="s">
        <v>1133</v>
      </c>
      <c r="F84" s="5" t="s">
        <v>1132</v>
      </c>
      <c r="G84" s="5">
        <v>2</v>
      </c>
      <c r="H84" s="15">
        <v>1</v>
      </c>
      <c r="I84" s="4"/>
      <c r="J84" s="12">
        <v>16</v>
      </c>
      <c r="K84" s="5">
        <v>2013</v>
      </c>
      <c r="L84" s="5" t="s">
        <v>1131</v>
      </c>
      <c r="M84" s="5" t="str">
        <f t="shared" si="1"/>
        <v>Y</v>
      </c>
      <c r="N84" s="5" t="s">
        <v>2678</v>
      </c>
      <c r="Q84" s="14">
        <v>0</v>
      </c>
      <c r="R84" s="14">
        <v>0</v>
      </c>
    </row>
    <row r="85" spans="1:18" ht="12.75" customHeight="1" x14ac:dyDescent="0.25">
      <c r="A85" s="5" t="s">
        <v>1134</v>
      </c>
      <c r="B85" s="5" t="s">
        <v>1129</v>
      </c>
      <c r="C85" s="5" t="s">
        <v>1128</v>
      </c>
      <c r="D85" s="5" t="s">
        <v>1038</v>
      </c>
      <c r="E85" s="5" t="s">
        <v>1575</v>
      </c>
      <c r="F85" s="5" t="s">
        <v>1135</v>
      </c>
      <c r="G85" s="5">
        <v>2</v>
      </c>
      <c r="H85" s="15">
        <v>1</v>
      </c>
      <c r="I85" s="4"/>
      <c r="J85" s="12">
        <v>17</v>
      </c>
      <c r="K85" s="5">
        <v>2013</v>
      </c>
      <c r="L85" s="5" t="s">
        <v>1134</v>
      </c>
      <c r="M85" s="5" t="str">
        <f t="shared" si="1"/>
        <v>Y</v>
      </c>
      <c r="N85" s="5" t="s">
        <v>2678</v>
      </c>
      <c r="Q85" s="14">
        <v>0</v>
      </c>
      <c r="R85" s="14">
        <v>0.64318242319186569</v>
      </c>
    </row>
    <row r="86" spans="1:18" ht="12.75" customHeight="1" x14ac:dyDescent="0.25">
      <c r="A86" s="5" t="s">
        <v>403</v>
      </c>
      <c r="B86" s="5" t="s">
        <v>406</v>
      </c>
      <c r="C86" s="5" t="s">
        <v>405</v>
      </c>
      <c r="D86" s="5" t="s">
        <v>360</v>
      </c>
      <c r="E86" s="5" t="s">
        <v>407</v>
      </c>
      <c r="F86" s="5" t="s">
        <v>404</v>
      </c>
      <c r="G86" s="5">
        <v>1</v>
      </c>
      <c r="H86" s="15">
        <v>3</v>
      </c>
      <c r="I86" s="4" t="s">
        <v>1862</v>
      </c>
      <c r="J86" s="12">
        <v>0</v>
      </c>
      <c r="K86" s="5" t="s">
        <v>1569</v>
      </c>
      <c r="L86" s="5" t="s">
        <v>403</v>
      </c>
      <c r="M86" s="5" t="str">
        <f t="shared" si="1"/>
        <v>N</v>
      </c>
      <c r="Q86" s="14">
        <v>0</v>
      </c>
      <c r="R86" s="14">
        <v>0</v>
      </c>
    </row>
    <row r="87" spans="1:18" ht="12.75" customHeight="1" x14ac:dyDescent="0.25">
      <c r="A87" s="5" t="s">
        <v>408</v>
      </c>
      <c r="B87" s="5" t="s">
        <v>7</v>
      </c>
      <c r="C87" s="5" t="s">
        <v>410</v>
      </c>
      <c r="D87" s="5" t="s">
        <v>360</v>
      </c>
      <c r="E87" s="5" t="s">
        <v>411</v>
      </c>
      <c r="F87" s="5" t="s">
        <v>409</v>
      </c>
      <c r="G87" s="5">
        <v>2</v>
      </c>
      <c r="H87" s="15">
        <v>2</v>
      </c>
      <c r="I87" s="4" t="s">
        <v>1863</v>
      </c>
      <c r="J87" s="12">
        <v>0</v>
      </c>
      <c r="K87" s="5">
        <v>2016</v>
      </c>
      <c r="L87" s="5" t="s">
        <v>408</v>
      </c>
      <c r="M87" s="5" t="str">
        <f t="shared" si="1"/>
        <v>N</v>
      </c>
      <c r="Q87" s="14">
        <v>0</v>
      </c>
      <c r="R87" s="14">
        <v>0</v>
      </c>
    </row>
    <row r="88" spans="1:18" ht="12.75" customHeight="1" x14ac:dyDescent="0.25">
      <c r="A88" s="5" t="s">
        <v>1136</v>
      </c>
      <c r="B88" s="5" t="s">
        <v>1139</v>
      </c>
      <c r="C88" s="5" t="s">
        <v>1138</v>
      </c>
      <c r="D88" s="5" t="s">
        <v>1038</v>
      </c>
      <c r="E88" s="5" t="s">
        <v>1140</v>
      </c>
      <c r="F88" s="5" t="s">
        <v>1137</v>
      </c>
      <c r="G88" s="5">
        <v>2</v>
      </c>
      <c r="H88" s="15">
        <v>2</v>
      </c>
      <c r="I88" s="4" t="s">
        <v>1865</v>
      </c>
      <c r="J88" s="12">
        <v>0.42</v>
      </c>
      <c r="K88" s="5">
        <v>2016</v>
      </c>
      <c r="L88" s="5" t="s">
        <v>1136</v>
      </c>
      <c r="M88" s="5" t="str">
        <f t="shared" si="1"/>
        <v>N</v>
      </c>
      <c r="Q88" s="14">
        <v>0</v>
      </c>
      <c r="R88" s="14">
        <v>0</v>
      </c>
    </row>
    <row r="89" spans="1:18" ht="12.75" customHeight="1" x14ac:dyDescent="0.25">
      <c r="A89" s="5" t="s">
        <v>1141</v>
      </c>
      <c r="B89" s="5" t="s">
        <v>1139</v>
      </c>
      <c r="C89" s="5" t="s">
        <v>1138</v>
      </c>
      <c r="D89" s="5" t="s">
        <v>1038</v>
      </c>
      <c r="E89" s="5" t="s">
        <v>1576</v>
      </c>
      <c r="F89" s="5" t="s">
        <v>1142</v>
      </c>
      <c r="G89" s="5">
        <v>2</v>
      </c>
      <c r="H89" s="15">
        <v>2</v>
      </c>
      <c r="I89" s="4" t="s">
        <v>1865</v>
      </c>
      <c r="J89" s="12">
        <v>5.2</v>
      </c>
      <c r="K89" s="5">
        <v>2016</v>
      </c>
      <c r="L89" s="5" t="s">
        <v>1141</v>
      </c>
      <c r="M89" s="5" t="str">
        <f t="shared" si="1"/>
        <v>Y</v>
      </c>
      <c r="N89" s="5" t="s">
        <v>2678</v>
      </c>
      <c r="Q89" s="14">
        <v>0</v>
      </c>
      <c r="R89" s="14">
        <v>0</v>
      </c>
    </row>
    <row r="90" spans="1:18" ht="12.75" customHeight="1" x14ac:dyDescent="0.25">
      <c r="A90" s="5" t="s">
        <v>1143</v>
      </c>
      <c r="B90" s="5" t="s">
        <v>1146</v>
      </c>
      <c r="C90" s="5" t="s">
        <v>1145</v>
      </c>
      <c r="D90" s="5" t="s">
        <v>1038</v>
      </c>
      <c r="E90" s="5" t="s">
        <v>1147</v>
      </c>
      <c r="F90" s="5" t="s">
        <v>1144</v>
      </c>
      <c r="G90" s="5">
        <v>1</v>
      </c>
      <c r="H90" s="15">
        <v>1</v>
      </c>
      <c r="I90" s="4" t="s">
        <v>3159</v>
      </c>
      <c r="J90" s="12">
        <v>0</v>
      </c>
      <c r="K90" s="5">
        <v>2015</v>
      </c>
      <c r="L90" s="5" t="s">
        <v>1143</v>
      </c>
      <c r="M90" s="5" t="str">
        <f t="shared" si="1"/>
        <v>N</v>
      </c>
      <c r="Q90" s="14">
        <v>0</v>
      </c>
      <c r="R90" s="14">
        <v>0</v>
      </c>
    </row>
    <row r="91" spans="1:18" ht="12.75" customHeight="1" x14ac:dyDescent="0.25">
      <c r="A91" s="5" t="s">
        <v>672</v>
      </c>
      <c r="B91" s="5" t="s">
        <v>675</v>
      </c>
      <c r="C91" s="5" t="s">
        <v>674</v>
      </c>
      <c r="D91" s="5" t="s">
        <v>620</v>
      </c>
      <c r="E91" s="5" t="s">
        <v>676</v>
      </c>
      <c r="F91" s="5" t="s">
        <v>673</v>
      </c>
      <c r="G91" s="5">
        <v>2</v>
      </c>
      <c r="H91" s="15">
        <v>1</v>
      </c>
      <c r="I91" s="4"/>
      <c r="J91" s="12">
        <v>0</v>
      </c>
      <c r="K91" s="5">
        <v>2002</v>
      </c>
      <c r="L91" s="5" t="s">
        <v>672</v>
      </c>
      <c r="M91" s="5" t="str">
        <f t="shared" si="1"/>
        <v>N</v>
      </c>
      <c r="Q91" s="14">
        <v>0</v>
      </c>
      <c r="R91" s="14">
        <v>0</v>
      </c>
    </row>
    <row r="92" spans="1:18" ht="12.75" customHeight="1" x14ac:dyDescent="0.25">
      <c r="A92" s="5" t="s">
        <v>1148</v>
      </c>
      <c r="B92" s="5" t="s">
        <v>1</v>
      </c>
      <c r="C92" s="5" t="s">
        <v>1150</v>
      </c>
      <c r="D92" s="5" t="s">
        <v>1038</v>
      </c>
      <c r="E92" s="5" t="s">
        <v>2</v>
      </c>
      <c r="F92" s="5" t="s">
        <v>1149</v>
      </c>
      <c r="G92" s="5">
        <v>2</v>
      </c>
      <c r="H92" s="15">
        <v>2</v>
      </c>
      <c r="I92" s="4" t="s">
        <v>1870</v>
      </c>
      <c r="J92" s="12">
        <v>0</v>
      </c>
      <c r="K92" s="5">
        <v>2013</v>
      </c>
      <c r="L92" s="5" t="s">
        <v>1148</v>
      </c>
      <c r="M92" s="5" t="str">
        <f t="shared" si="1"/>
        <v>N</v>
      </c>
      <c r="Q92" s="14">
        <v>0</v>
      </c>
      <c r="R92" s="14">
        <v>0</v>
      </c>
    </row>
    <row r="93" spans="1:18" ht="12.75" customHeight="1" x14ac:dyDescent="0.25">
      <c r="A93" s="5" t="s">
        <v>681</v>
      </c>
      <c r="B93" s="5" t="s">
        <v>684</v>
      </c>
      <c r="C93" s="5" t="s">
        <v>683</v>
      </c>
      <c r="D93" s="5" t="s">
        <v>620</v>
      </c>
      <c r="E93" s="5" t="s">
        <v>685</v>
      </c>
      <c r="F93" s="5" t="s">
        <v>682</v>
      </c>
      <c r="G93" s="5">
        <v>2</v>
      </c>
      <c r="H93" s="15">
        <v>2</v>
      </c>
      <c r="I93" s="4" t="s">
        <v>1871</v>
      </c>
      <c r="J93" s="12">
        <v>0</v>
      </c>
      <c r="K93" s="5">
        <v>2013</v>
      </c>
      <c r="L93" s="5" t="s">
        <v>681</v>
      </c>
      <c r="M93" s="5" t="str">
        <f t="shared" si="1"/>
        <v>N</v>
      </c>
      <c r="Q93" s="14">
        <v>0</v>
      </c>
      <c r="R93" s="14">
        <v>0.85750663869311716</v>
      </c>
    </row>
    <row r="94" spans="1:18" ht="12.75" customHeight="1" x14ac:dyDescent="0.25">
      <c r="A94" s="5" t="s">
        <v>439</v>
      </c>
      <c r="B94" s="5" t="s">
        <v>17</v>
      </c>
      <c r="C94" s="5" t="s">
        <v>414</v>
      </c>
      <c r="D94" s="5" t="s">
        <v>360</v>
      </c>
      <c r="E94" s="5" t="s">
        <v>441</v>
      </c>
      <c r="F94" s="5" t="s">
        <v>440</v>
      </c>
      <c r="G94" s="5">
        <v>3</v>
      </c>
      <c r="H94" s="15">
        <v>2</v>
      </c>
      <c r="I94" s="4" t="s">
        <v>1882</v>
      </c>
      <c r="J94" s="12">
        <v>0</v>
      </c>
      <c r="K94" s="5">
        <v>2015</v>
      </c>
      <c r="L94" s="5" t="s">
        <v>439</v>
      </c>
      <c r="M94" s="5" t="str">
        <f t="shared" si="1"/>
        <v>N</v>
      </c>
      <c r="Q94" s="14">
        <v>0</v>
      </c>
      <c r="R94" s="14">
        <v>4</v>
      </c>
    </row>
    <row r="95" spans="1:18" ht="12.75" customHeight="1" x14ac:dyDescent="0.25">
      <c r="A95" s="5" t="s">
        <v>108</v>
      </c>
      <c r="B95" s="5" t="s">
        <v>111</v>
      </c>
      <c r="C95" s="5" t="s">
        <v>110</v>
      </c>
      <c r="D95" s="5" t="s">
        <v>35</v>
      </c>
      <c r="E95" s="5" t="s">
        <v>112</v>
      </c>
      <c r="F95" s="5" t="s">
        <v>109</v>
      </c>
      <c r="G95" s="5">
        <v>4</v>
      </c>
      <c r="H95" s="15">
        <v>2</v>
      </c>
      <c r="I95" s="4" t="s">
        <v>1886</v>
      </c>
      <c r="J95" s="12">
        <v>0</v>
      </c>
      <c r="K95" s="5" t="s">
        <v>1569</v>
      </c>
      <c r="L95" s="5" t="s">
        <v>108</v>
      </c>
      <c r="M95" s="5" t="str">
        <f t="shared" si="1"/>
        <v>N</v>
      </c>
      <c r="Q95" s="14">
        <v>0</v>
      </c>
      <c r="R95" s="14">
        <v>0</v>
      </c>
    </row>
    <row r="96" spans="1:18" ht="12.75" customHeight="1" x14ac:dyDescent="0.25">
      <c r="A96" s="5" t="s">
        <v>119</v>
      </c>
      <c r="B96" s="5" t="s">
        <v>122</v>
      </c>
      <c r="C96" s="5" t="s">
        <v>121</v>
      </c>
      <c r="D96" s="5" t="s">
        <v>35</v>
      </c>
      <c r="E96" s="5" t="s">
        <v>123</v>
      </c>
      <c r="F96" s="5" t="s">
        <v>120</v>
      </c>
      <c r="G96" s="5">
        <v>2</v>
      </c>
      <c r="H96" s="15">
        <v>1</v>
      </c>
      <c r="I96" s="4" t="s">
        <v>3162</v>
      </c>
      <c r="J96" s="12">
        <v>17.100000000000001</v>
      </c>
      <c r="K96" s="5">
        <v>2015</v>
      </c>
      <c r="L96" s="5" t="s">
        <v>119</v>
      </c>
      <c r="M96" s="5" t="str">
        <f t="shared" si="1"/>
        <v>N</v>
      </c>
      <c r="Q96" s="14">
        <v>0</v>
      </c>
      <c r="R96" s="14">
        <v>0</v>
      </c>
    </row>
    <row r="97" spans="1:18" ht="12.75" customHeight="1" x14ac:dyDescent="0.25">
      <c r="A97" s="5" t="s">
        <v>124</v>
      </c>
      <c r="B97" s="5" t="s">
        <v>122</v>
      </c>
      <c r="C97" s="5" t="s">
        <v>121</v>
      </c>
      <c r="D97" s="5" t="s">
        <v>35</v>
      </c>
      <c r="E97" s="5" t="s">
        <v>126</v>
      </c>
      <c r="F97" s="5" t="s">
        <v>125</v>
      </c>
      <c r="G97" s="5">
        <v>3</v>
      </c>
      <c r="H97" s="15">
        <v>2</v>
      </c>
      <c r="I97" s="4" t="s">
        <v>1887</v>
      </c>
      <c r="J97" s="12">
        <v>17.66</v>
      </c>
      <c r="K97" s="5">
        <v>2015</v>
      </c>
      <c r="L97" s="5" t="s">
        <v>124</v>
      </c>
      <c r="M97" s="5" t="str">
        <f t="shared" si="1"/>
        <v>N</v>
      </c>
      <c r="Q97" s="14">
        <v>0</v>
      </c>
      <c r="R97" s="14">
        <v>0</v>
      </c>
    </row>
    <row r="98" spans="1:18" ht="12.75" customHeight="1" x14ac:dyDescent="0.25">
      <c r="A98" s="5" t="s">
        <v>127</v>
      </c>
      <c r="B98" s="5" t="s">
        <v>130</v>
      </c>
      <c r="C98" s="5" t="s">
        <v>129</v>
      </c>
      <c r="D98" s="5" t="s">
        <v>35</v>
      </c>
      <c r="E98" s="5" t="s">
        <v>131</v>
      </c>
      <c r="F98" s="5" t="s">
        <v>3298</v>
      </c>
      <c r="G98" s="5">
        <v>2</v>
      </c>
      <c r="H98" s="15">
        <v>1</v>
      </c>
      <c r="I98" s="4" t="s">
        <v>3297</v>
      </c>
      <c r="J98" s="12">
        <v>28</v>
      </c>
      <c r="K98" s="5">
        <v>2015</v>
      </c>
      <c r="L98" s="5" t="s">
        <v>127</v>
      </c>
      <c r="M98" s="5" t="str">
        <f t="shared" si="1"/>
        <v>N</v>
      </c>
      <c r="Q98" s="14">
        <v>0</v>
      </c>
      <c r="R98" s="14">
        <v>0</v>
      </c>
    </row>
    <row r="99" spans="1:18" ht="12.75" customHeight="1" x14ac:dyDescent="0.25">
      <c r="A99" s="5" t="s">
        <v>1170</v>
      </c>
      <c r="B99" s="5" t="s">
        <v>1173</v>
      </c>
      <c r="C99" s="5" t="s">
        <v>1172</v>
      </c>
      <c r="D99" s="5" t="s">
        <v>1038</v>
      </c>
      <c r="E99" s="5" t="s">
        <v>1174</v>
      </c>
      <c r="F99" s="5" t="s">
        <v>1171</v>
      </c>
      <c r="G99" s="5">
        <v>1</v>
      </c>
      <c r="H99" s="15">
        <v>1</v>
      </c>
      <c r="I99" s="4" t="s">
        <v>3163</v>
      </c>
      <c r="J99" s="12">
        <v>0</v>
      </c>
      <c r="K99" s="5">
        <v>2013</v>
      </c>
      <c r="L99" s="5" t="s">
        <v>1170</v>
      </c>
      <c r="M99" s="5" t="str">
        <f t="shared" si="1"/>
        <v>N</v>
      </c>
      <c r="Q99" s="14">
        <v>0</v>
      </c>
      <c r="R99" s="14">
        <v>0</v>
      </c>
    </row>
    <row r="100" spans="1:18" ht="12.75" customHeight="1" x14ac:dyDescent="0.25">
      <c r="A100" s="5" t="s">
        <v>1178</v>
      </c>
      <c r="B100" s="5" t="s">
        <v>1173</v>
      </c>
      <c r="C100" s="5" t="s">
        <v>1172</v>
      </c>
      <c r="D100" s="5" t="s">
        <v>1038</v>
      </c>
      <c r="E100" s="5" t="s">
        <v>1180</v>
      </c>
      <c r="F100" s="5" t="s">
        <v>1179</v>
      </c>
      <c r="G100" s="5">
        <v>2</v>
      </c>
      <c r="H100" s="15">
        <v>2</v>
      </c>
      <c r="I100" s="4" t="s">
        <v>1891</v>
      </c>
      <c r="J100" s="12">
        <v>0</v>
      </c>
      <c r="K100" s="5">
        <v>2014</v>
      </c>
      <c r="L100" s="5" t="s">
        <v>1178</v>
      </c>
      <c r="M100" s="5" t="str">
        <f t="shared" si="1"/>
        <v>N</v>
      </c>
      <c r="Q100" s="14">
        <v>0</v>
      </c>
      <c r="R100" s="14">
        <v>8.5776407093292288</v>
      </c>
    </row>
    <row r="101" spans="1:18" ht="12.75" customHeight="1" x14ac:dyDescent="0.25">
      <c r="A101" s="5" t="s">
        <v>457</v>
      </c>
      <c r="B101" s="5" t="s">
        <v>460</v>
      </c>
      <c r="C101" s="5" t="s">
        <v>459</v>
      </c>
      <c r="D101" s="5" t="s">
        <v>360</v>
      </c>
      <c r="E101" s="5" t="s">
        <v>461</v>
      </c>
      <c r="F101" s="5" t="s">
        <v>458</v>
      </c>
      <c r="G101" s="5">
        <v>2</v>
      </c>
      <c r="H101" s="15">
        <v>1</v>
      </c>
      <c r="I101" s="4" t="s">
        <v>3164</v>
      </c>
      <c r="J101" s="12">
        <v>0</v>
      </c>
      <c r="K101" s="5">
        <v>2015</v>
      </c>
      <c r="L101" s="5" t="s">
        <v>457</v>
      </c>
      <c r="M101" s="5" t="str">
        <f t="shared" si="1"/>
        <v>N</v>
      </c>
      <c r="Q101" s="14">
        <v>0</v>
      </c>
      <c r="R101" s="14"/>
    </row>
    <row r="102" spans="1:18" ht="12.75" customHeight="1" x14ac:dyDescent="0.25">
      <c r="A102" s="5" t="s">
        <v>148</v>
      </c>
      <c r="B102" s="5" t="s">
        <v>146</v>
      </c>
      <c r="C102" s="5" t="s">
        <v>145</v>
      </c>
      <c r="D102" s="5" t="s">
        <v>35</v>
      </c>
      <c r="E102" s="5" t="s">
        <v>150</v>
      </c>
      <c r="F102" s="5" t="s">
        <v>149</v>
      </c>
      <c r="G102" s="5">
        <v>2</v>
      </c>
      <c r="H102" s="15">
        <v>1</v>
      </c>
      <c r="I102" s="4"/>
      <c r="J102" s="12">
        <v>0</v>
      </c>
      <c r="K102" s="5">
        <v>2014</v>
      </c>
      <c r="L102" s="5" t="s">
        <v>148</v>
      </c>
      <c r="M102" s="5" t="str">
        <f t="shared" si="1"/>
        <v>N</v>
      </c>
      <c r="Q102" s="14">
        <v>0</v>
      </c>
      <c r="R102" s="14"/>
    </row>
    <row r="103" spans="1:18" ht="12.75" customHeight="1" x14ac:dyDescent="0.25">
      <c r="A103" s="5" t="s">
        <v>707</v>
      </c>
      <c r="B103" s="5" t="s">
        <v>23</v>
      </c>
      <c r="C103" s="5" t="s">
        <v>708</v>
      </c>
      <c r="D103" s="5" t="s">
        <v>620</v>
      </c>
      <c r="E103" s="5" t="s">
        <v>709</v>
      </c>
      <c r="F103" s="5" t="s">
        <v>3165</v>
      </c>
      <c r="G103" s="5">
        <v>2</v>
      </c>
      <c r="H103" s="15">
        <v>2</v>
      </c>
      <c r="I103" s="4" t="s">
        <v>3166</v>
      </c>
      <c r="J103" s="12">
        <v>0</v>
      </c>
      <c r="K103" s="5">
        <v>2016</v>
      </c>
      <c r="L103" s="5" t="s">
        <v>707</v>
      </c>
      <c r="M103" s="5" t="str">
        <f t="shared" si="1"/>
        <v>N</v>
      </c>
      <c r="Q103" s="14">
        <v>0</v>
      </c>
    </row>
    <row r="104" spans="1:18" ht="12.75" customHeight="1" x14ac:dyDescent="0.25">
      <c r="A104" s="5" t="s">
        <v>712</v>
      </c>
      <c r="B104" s="5" t="s">
        <v>23</v>
      </c>
      <c r="C104" s="5" t="s">
        <v>708</v>
      </c>
      <c r="D104" s="5" t="s">
        <v>620</v>
      </c>
      <c r="E104" s="5" t="s">
        <v>714</v>
      </c>
      <c r="F104" s="5" t="s">
        <v>713</v>
      </c>
      <c r="G104" s="5">
        <v>3</v>
      </c>
      <c r="H104" s="15">
        <v>2</v>
      </c>
      <c r="I104" s="4" t="s">
        <v>1892</v>
      </c>
      <c r="J104" s="12">
        <v>0</v>
      </c>
      <c r="K104" s="5">
        <v>2016</v>
      </c>
      <c r="L104" s="5" t="s">
        <v>712</v>
      </c>
      <c r="M104" s="5" t="str">
        <f t="shared" si="1"/>
        <v>N</v>
      </c>
      <c r="Q104" s="14">
        <v>0</v>
      </c>
    </row>
    <row r="105" spans="1:18" ht="12.75" customHeight="1" x14ac:dyDescent="0.25">
      <c r="A105" s="5" t="s">
        <v>715</v>
      </c>
      <c r="B105" s="5" t="s">
        <v>23</v>
      </c>
      <c r="C105" s="5" t="s">
        <v>708</v>
      </c>
      <c r="D105" s="5" t="s">
        <v>620</v>
      </c>
      <c r="E105" s="5" t="s">
        <v>1577</v>
      </c>
      <c r="F105" s="5" t="s">
        <v>716</v>
      </c>
      <c r="G105" s="5">
        <v>3</v>
      </c>
      <c r="H105" s="15">
        <v>3</v>
      </c>
      <c r="I105" s="4" t="s">
        <v>1893</v>
      </c>
      <c r="J105" s="12">
        <v>0</v>
      </c>
      <c r="K105" s="5">
        <v>2016</v>
      </c>
      <c r="L105" s="5" t="s">
        <v>715</v>
      </c>
      <c r="M105" s="5" t="str">
        <f t="shared" si="1"/>
        <v>N</v>
      </c>
      <c r="Q105" s="14">
        <v>0</v>
      </c>
    </row>
    <row r="106" spans="1:18" ht="12.75" customHeight="1" x14ac:dyDescent="0.25">
      <c r="A106" s="5" t="s">
        <v>717</v>
      </c>
      <c r="B106" s="5" t="s">
        <v>23</v>
      </c>
      <c r="C106" s="5" t="s">
        <v>708</v>
      </c>
      <c r="D106" s="5" t="s">
        <v>620</v>
      </c>
      <c r="E106" s="5" t="s">
        <v>719</v>
      </c>
      <c r="F106" s="5" t="s">
        <v>718</v>
      </c>
      <c r="G106" s="5">
        <v>2</v>
      </c>
      <c r="H106" s="15">
        <v>2</v>
      </c>
      <c r="I106" s="4" t="s">
        <v>1894</v>
      </c>
      <c r="J106" s="12">
        <v>0</v>
      </c>
      <c r="K106" s="5">
        <v>2016</v>
      </c>
      <c r="L106" s="5" t="s">
        <v>717</v>
      </c>
      <c r="M106" s="5" t="str">
        <f t="shared" si="1"/>
        <v>N</v>
      </c>
      <c r="Q106" s="14">
        <v>0</v>
      </c>
    </row>
    <row r="107" spans="1:18" ht="12.75" customHeight="1" x14ac:dyDescent="0.25">
      <c r="A107" s="5" t="s">
        <v>726</v>
      </c>
      <c r="B107" s="5" t="s">
        <v>23</v>
      </c>
      <c r="C107" s="5" t="s">
        <v>708</v>
      </c>
      <c r="D107" s="5" t="s">
        <v>620</v>
      </c>
      <c r="E107" s="5" t="s">
        <v>728</v>
      </c>
      <c r="F107" s="5" t="s">
        <v>727</v>
      </c>
      <c r="G107" s="5">
        <v>3</v>
      </c>
      <c r="H107" s="15">
        <v>1</v>
      </c>
      <c r="I107" s="4" t="s">
        <v>1897</v>
      </c>
      <c r="J107" s="12">
        <v>0</v>
      </c>
      <c r="K107" s="5">
        <v>2016</v>
      </c>
      <c r="L107" s="5" t="s">
        <v>726</v>
      </c>
      <c r="M107" s="5" t="str">
        <f t="shared" si="1"/>
        <v>N</v>
      </c>
      <c r="Q107" s="14">
        <v>0</v>
      </c>
    </row>
    <row r="108" spans="1:18" ht="12.75" customHeight="1" x14ac:dyDescent="0.25">
      <c r="A108" s="5" t="s">
        <v>729</v>
      </c>
      <c r="B108" s="5" t="s">
        <v>23</v>
      </c>
      <c r="C108" s="5" t="s">
        <v>708</v>
      </c>
      <c r="D108" s="5" t="s">
        <v>620</v>
      </c>
      <c r="E108" s="5" t="s">
        <v>731</v>
      </c>
      <c r="F108" s="5" t="s">
        <v>730</v>
      </c>
      <c r="G108" s="5">
        <v>3</v>
      </c>
      <c r="H108" s="15">
        <v>1</v>
      </c>
      <c r="I108" s="4"/>
      <c r="J108" s="12">
        <v>0</v>
      </c>
      <c r="K108" s="5">
        <v>2016</v>
      </c>
      <c r="L108" s="5" t="s">
        <v>729</v>
      </c>
      <c r="M108" s="5" t="str">
        <f t="shared" si="1"/>
        <v>N</v>
      </c>
      <c r="Q108" s="14">
        <v>0</v>
      </c>
    </row>
    <row r="109" spans="1:18" ht="12.75" customHeight="1" x14ac:dyDescent="0.25">
      <c r="A109" s="5" t="s">
        <v>732</v>
      </c>
      <c r="B109" s="5" t="s">
        <v>23</v>
      </c>
      <c r="C109" s="5" t="s">
        <v>708</v>
      </c>
      <c r="D109" s="5" t="s">
        <v>620</v>
      </c>
      <c r="E109" s="5" t="s">
        <v>734</v>
      </c>
      <c r="F109" s="5" t="s">
        <v>733</v>
      </c>
      <c r="G109" s="5">
        <v>3</v>
      </c>
      <c r="H109" s="15">
        <v>1</v>
      </c>
      <c r="I109" s="4"/>
      <c r="J109" s="12">
        <v>0</v>
      </c>
      <c r="K109" s="5">
        <v>2016</v>
      </c>
      <c r="L109" s="5" t="s">
        <v>732</v>
      </c>
      <c r="M109" s="5" t="str">
        <f t="shared" si="1"/>
        <v>N</v>
      </c>
      <c r="Q109" s="14">
        <v>0</v>
      </c>
    </row>
    <row r="110" spans="1:18" ht="12.75" customHeight="1" x14ac:dyDescent="0.25">
      <c r="A110" s="5" t="s">
        <v>735</v>
      </c>
      <c r="B110" s="5" t="s">
        <v>23</v>
      </c>
      <c r="C110" s="5" t="s">
        <v>708</v>
      </c>
      <c r="D110" s="5" t="s">
        <v>620</v>
      </c>
      <c r="E110" s="5" t="s">
        <v>737</v>
      </c>
      <c r="F110" s="5" t="s">
        <v>736</v>
      </c>
      <c r="G110" s="5">
        <v>3</v>
      </c>
      <c r="H110" s="15">
        <v>1</v>
      </c>
      <c r="I110" s="4"/>
      <c r="J110" s="12">
        <v>0</v>
      </c>
      <c r="K110" s="5">
        <v>2016</v>
      </c>
      <c r="L110" s="5" t="s">
        <v>735</v>
      </c>
      <c r="M110" s="5" t="str">
        <f t="shared" si="1"/>
        <v>N</v>
      </c>
      <c r="Q110" s="14">
        <v>0</v>
      </c>
    </row>
    <row r="111" spans="1:18" ht="12.75" customHeight="1" x14ac:dyDescent="0.25">
      <c r="A111" s="5" t="s">
        <v>738</v>
      </c>
      <c r="B111" s="5" t="s">
        <v>23</v>
      </c>
      <c r="C111" s="5" t="s">
        <v>708</v>
      </c>
      <c r="D111" s="5" t="s">
        <v>620</v>
      </c>
      <c r="E111" s="5" t="s">
        <v>740</v>
      </c>
      <c r="F111" s="5" t="s">
        <v>739</v>
      </c>
      <c r="G111" s="5">
        <v>3</v>
      </c>
      <c r="H111" s="15">
        <v>2</v>
      </c>
      <c r="I111" s="4" t="s">
        <v>1898</v>
      </c>
      <c r="J111" s="12">
        <v>0</v>
      </c>
      <c r="K111" s="5">
        <v>2016</v>
      </c>
      <c r="L111" s="5" t="s">
        <v>738</v>
      </c>
      <c r="M111" s="5" t="str">
        <f t="shared" si="1"/>
        <v>N</v>
      </c>
      <c r="Q111" s="14">
        <v>0</v>
      </c>
    </row>
    <row r="112" spans="1:18" ht="12.75" customHeight="1" x14ac:dyDescent="0.25">
      <c r="A112" s="5" t="s">
        <v>741</v>
      </c>
      <c r="B112" s="5" t="s">
        <v>23</v>
      </c>
      <c r="C112" s="5" t="s">
        <v>708</v>
      </c>
      <c r="D112" s="5" t="s">
        <v>620</v>
      </c>
      <c r="E112" s="5" t="s">
        <v>743</v>
      </c>
      <c r="F112" s="5" t="s">
        <v>742</v>
      </c>
      <c r="G112" s="5">
        <v>3</v>
      </c>
      <c r="H112" s="15">
        <v>1</v>
      </c>
      <c r="I112" s="4"/>
      <c r="J112" s="12">
        <v>0</v>
      </c>
      <c r="K112" s="5">
        <v>2016</v>
      </c>
      <c r="L112" s="5" t="s">
        <v>741</v>
      </c>
      <c r="M112" s="5" t="str">
        <f t="shared" si="1"/>
        <v>N</v>
      </c>
      <c r="Q112" s="14">
        <v>0.41969918185339233</v>
      </c>
    </row>
    <row r="113" spans="1:17" ht="12.75" customHeight="1" x14ac:dyDescent="0.25">
      <c r="A113" s="5" t="s">
        <v>744</v>
      </c>
      <c r="B113" s="5" t="s">
        <v>23</v>
      </c>
      <c r="C113" s="5" t="s">
        <v>708</v>
      </c>
      <c r="D113" s="5" t="s">
        <v>620</v>
      </c>
      <c r="E113" s="5" t="s">
        <v>746</v>
      </c>
      <c r="F113" s="5" t="s">
        <v>745</v>
      </c>
      <c r="G113" s="5">
        <v>3</v>
      </c>
      <c r="H113" s="15">
        <v>1</v>
      </c>
      <c r="I113" s="4"/>
      <c r="J113" s="12">
        <v>0</v>
      </c>
      <c r="K113" s="5">
        <v>2016</v>
      </c>
      <c r="L113" s="5" t="s">
        <v>744</v>
      </c>
      <c r="M113" s="5" t="str">
        <f t="shared" si="1"/>
        <v>N</v>
      </c>
      <c r="Q113" s="14">
        <v>3.1253550293651781E-3</v>
      </c>
    </row>
    <row r="114" spans="1:17" ht="12.75" customHeight="1" x14ac:dyDescent="0.25">
      <c r="A114" s="5" t="s">
        <v>747</v>
      </c>
      <c r="B114" s="5" t="s">
        <v>23</v>
      </c>
      <c r="C114" s="5" t="s">
        <v>708</v>
      </c>
      <c r="D114" s="5" t="s">
        <v>620</v>
      </c>
      <c r="E114" s="5" t="s">
        <v>749</v>
      </c>
      <c r="F114" s="5" t="s">
        <v>748</v>
      </c>
      <c r="G114" s="5">
        <v>3</v>
      </c>
      <c r="H114" s="15">
        <v>1</v>
      </c>
      <c r="I114" s="4"/>
      <c r="J114" s="12">
        <v>0</v>
      </c>
      <c r="K114" s="5">
        <v>2016</v>
      </c>
      <c r="L114" s="5" t="s">
        <v>747</v>
      </c>
      <c r="M114" s="5" t="str">
        <f t="shared" si="1"/>
        <v>N</v>
      </c>
      <c r="Q114" s="14">
        <v>0.23840963703836024</v>
      </c>
    </row>
    <row r="115" spans="1:17" ht="12.75" customHeight="1" x14ac:dyDescent="0.25">
      <c r="A115" s="5" t="s">
        <v>750</v>
      </c>
      <c r="B115" s="5" t="s">
        <v>23</v>
      </c>
      <c r="C115" s="5" t="s">
        <v>708</v>
      </c>
      <c r="D115" s="5" t="s">
        <v>620</v>
      </c>
      <c r="E115" s="5" t="s">
        <v>752</v>
      </c>
      <c r="F115" s="5" t="s">
        <v>751</v>
      </c>
      <c r="G115" s="5">
        <v>3</v>
      </c>
      <c r="H115" s="15">
        <v>1</v>
      </c>
      <c r="I115" s="4"/>
      <c r="J115" s="12">
        <v>0</v>
      </c>
      <c r="K115" s="5">
        <v>2016</v>
      </c>
      <c r="L115" s="5" t="s">
        <v>750</v>
      </c>
      <c r="M115" s="5" t="str">
        <f t="shared" si="1"/>
        <v>N</v>
      </c>
      <c r="Q115" s="14">
        <v>1.3867702121758425E-2</v>
      </c>
    </row>
    <row r="116" spans="1:17" ht="12.75" customHeight="1" x14ac:dyDescent="0.25">
      <c r="A116" s="5" t="s">
        <v>755</v>
      </c>
      <c r="B116" s="5" t="s">
        <v>23</v>
      </c>
      <c r="C116" s="5" t="s">
        <v>708</v>
      </c>
      <c r="D116" s="5" t="s">
        <v>620</v>
      </c>
      <c r="E116" s="5" t="s">
        <v>757</v>
      </c>
      <c r="F116" s="5" t="s">
        <v>756</v>
      </c>
      <c r="G116" s="5">
        <v>3</v>
      </c>
      <c r="H116" s="15">
        <v>2</v>
      </c>
      <c r="I116" s="4" t="s">
        <v>1900</v>
      </c>
      <c r="J116" s="12">
        <v>0</v>
      </c>
      <c r="K116" s="5">
        <v>2016</v>
      </c>
      <c r="L116" s="5" t="s">
        <v>755</v>
      </c>
      <c r="M116" s="5" t="str">
        <f t="shared" si="1"/>
        <v>N</v>
      </c>
      <c r="Q116" s="14">
        <v>0</v>
      </c>
    </row>
    <row r="117" spans="1:17" ht="12.75" customHeight="1" x14ac:dyDescent="0.25">
      <c r="A117" s="5" t="s">
        <v>758</v>
      </c>
      <c r="B117" s="5" t="s">
        <v>23</v>
      </c>
      <c r="C117" s="5" t="s">
        <v>708</v>
      </c>
      <c r="D117" s="5" t="s">
        <v>620</v>
      </c>
      <c r="E117" s="5" t="s">
        <v>760</v>
      </c>
      <c r="F117" s="5" t="s">
        <v>759</v>
      </c>
      <c r="G117" s="5">
        <v>3</v>
      </c>
      <c r="H117" s="15">
        <v>2</v>
      </c>
      <c r="I117" s="4" t="s">
        <v>1901</v>
      </c>
      <c r="J117" s="12">
        <v>0</v>
      </c>
      <c r="K117" s="5">
        <v>2016</v>
      </c>
      <c r="L117" s="5" t="s">
        <v>758</v>
      </c>
      <c r="M117" s="5" t="str">
        <f t="shared" si="1"/>
        <v>N</v>
      </c>
      <c r="Q117" s="14">
        <v>4.4297454399679292</v>
      </c>
    </row>
    <row r="118" spans="1:17" ht="12.75" customHeight="1" x14ac:dyDescent="0.25">
      <c r="A118" s="5" t="s">
        <v>761</v>
      </c>
      <c r="B118" s="5" t="s">
        <v>23</v>
      </c>
      <c r="C118" s="5" t="s">
        <v>708</v>
      </c>
      <c r="D118" s="5" t="s">
        <v>620</v>
      </c>
      <c r="E118" s="5" t="s">
        <v>763</v>
      </c>
      <c r="F118" s="5" t="s">
        <v>762</v>
      </c>
      <c r="G118" s="5">
        <v>3</v>
      </c>
      <c r="H118" s="15">
        <v>1</v>
      </c>
      <c r="I118" s="4"/>
      <c r="J118" s="12">
        <v>0</v>
      </c>
      <c r="K118" s="5">
        <v>2016</v>
      </c>
      <c r="L118" s="5" t="s">
        <v>761</v>
      </c>
      <c r="M118" s="5" t="str">
        <f t="shared" si="1"/>
        <v>N</v>
      </c>
      <c r="Q118" s="14">
        <v>0.65419696995871246</v>
      </c>
    </row>
    <row r="119" spans="1:17" ht="12.75" customHeight="1" x14ac:dyDescent="0.25">
      <c r="A119" s="5" t="s">
        <v>764</v>
      </c>
      <c r="B119" s="5" t="s">
        <v>23</v>
      </c>
      <c r="C119" s="5" t="s">
        <v>708</v>
      </c>
      <c r="D119" s="5" t="s">
        <v>620</v>
      </c>
      <c r="E119" s="5" t="s">
        <v>766</v>
      </c>
      <c r="F119" s="5" t="s">
        <v>765</v>
      </c>
      <c r="G119" s="5">
        <v>3</v>
      </c>
      <c r="H119" s="15">
        <v>1</v>
      </c>
      <c r="I119" s="4"/>
      <c r="J119" s="12">
        <v>0</v>
      </c>
      <c r="K119" s="5">
        <v>2016</v>
      </c>
      <c r="L119" s="5" t="s">
        <v>764</v>
      </c>
      <c r="M119" s="5" t="str">
        <f t="shared" si="1"/>
        <v>N</v>
      </c>
      <c r="Q119" s="14">
        <v>0.30042039901894263</v>
      </c>
    </row>
    <row r="120" spans="1:17" ht="12.75" customHeight="1" x14ac:dyDescent="0.25">
      <c r="A120" s="5" t="s">
        <v>767</v>
      </c>
      <c r="B120" s="5" t="s">
        <v>23</v>
      </c>
      <c r="C120" s="5" t="s">
        <v>708</v>
      </c>
      <c r="D120" s="5" t="s">
        <v>620</v>
      </c>
      <c r="E120" s="5" t="s">
        <v>769</v>
      </c>
      <c r="F120" s="5" t="s">
        <v>768</v>
      </c>
      <c r="G120" s="5">
        <v>3</v>
      </c>
      <c r="H120" s="15">
        <v>2</v>
      </c>
      <c r="I120" s="4" t="s">
        <v>1900</v>
      </c>
      <c r="J120" s="12">
        <v>0</v>
      </c>
      <c r="K120" s="5">
        <v>2016</v>
      </c>
      <c r="L120" s="5" t="s">
        <v>767</v>
      </c>
      <c r="M120" s="5" t="str">
        <f t="shared" si="1"/>
        <v>N</v>
      </c>
      <c r="Q120" s="14">
        <v>6.099280393968335E-2</v>
      </c>
    </row>
    <row r="121" spans="1:17" ht="12.75" customHeight="1" x14ac:dyDescent="0.25">
      <c r="A121" s="5" t="s">
        <v>770</v>
      </c>
      <c r="B121" s="5" t="s">
        <v>23</v>
      </c>
      <c r="C121" s="5" t="s">
        <v>708</v>
      </c>
      <c r="D121" s="5" t="s">
        <v>620</v>
      </c>
      <c r="E121" s="5" t="s">
        <v>772</v>
      </c>
      <c r="F121" s="5" t="s">
        <v>771</v>
      </c>
      <c r="G121" s="5">
        <v>3</v>
      </c>
      <c r="H121" s="15">
        <v>2</v>
      </c>
      <c r="I121" s="4" t="s">
        <v>1902</v>
      </c>
      <c r="J121" s="12">
        <v>0</v>
      </c>
      <c r="K121" s="5">
        <v>2016</v>
      </c>
      <c r="L121" s="5" t="s">
        <v>770</v>
      </c>
      <c r="M121" s="5" t="str">
        <f t="shared" si="1"/>
        <v>N</v>
      </c>
      <c r="Q121" s="14">
        <v>7.4247448237745137E-2</v>
      </c>
    </row>
    <row r="122" spans="1:17" ht="12.75" customHeight="1" x14ac:dyDescent="0.25">
      <c r="A122" s="5" t="s">
        <v>776</v>
      </c>
      <c r="B122" s="5" t="s">
        <v>23</v>
      </c>
      <c r="C122" s="5" t="s">
        <v>708</v>
      </c>
      <c r="D122" s="5" t="s">
        <v>620</v>
      </c>
      <c r="E122" s="5" t="s">
        <v>778</v>
      </c>
      <c r="F122" s="5" t="s">
        <v>777</v>
      </c>
      <c r="G122" s="5">
        <v>3</v>
      </c>
      <c r="H122" s="15">
        <v>3</v>
      </c>
      <c r="I122" s="4" t="s">
        <v>1903</v>
      </c>
      <c r="J122" s="12">
        <v>0</v>
      </c>
      <c r="K122" s="5">
        <v>2016</v>
      </c>
      <c r="L122" s="5" t="s">
        <v>776</v>
      </c>
      <c r="M122" s="5" t="str">
        <f t="shared" si="1"/>
        <v>N</v>
      </c>
      <c r="Q122" s="14">
        <v>0</v>
      </c>
    </row>
    <row r="123" spans="1:17" ht="12.75" customHeight="1" x14ac:dyDescent="0.25">
      <c r="A123" s="5" t="s">
        <v>779</v>
      </c>
      <c r="B123" s="5" t="s">
        <v>23</v>
      </c>
      <c r="C123" s="5" t="s">
        <v>708</v>
      </c>
      <c r="D123" s="5" t="s">
        <v>620</v>
      </c>
      <c r="E123" s="5" t="s">
        <v>781</v>
      </c>
      <c r="F123" s="5" t="s">
        <v>780</v>
      </c>
      <c r="G123" s="5">
        <v>3</v>
      </c>
      <c r="H123" s="15">
        <v>2</v>
      </c>
      <c r="I123" s="4" t="s">
        <v>1904</v>
      </c>
      <c r="J123" s="12">
        <v>0</v>
      </c>
      <c r="K123" s="5">
        <v>2016</v>
      </c>
      <c r="L123" s="5" t="s">
        <v>779</v>
      </c>
      <c r="M123" s="5" t="str">
        <f t="shared" si="1"/>
        <v>N</v>
      </c>
      <c r="Q123" s="14">
        <v>0</v>
      </c>
    </row>
    <row r="124" spans="1:17" ht="12.75" customHeight="1" x14ac:dyDescent="0.25">
      <c r="A124" s="5" t="s">
        <v>782</v>
      </c>
      <c r="B124" s="5" t="s">
        <v>23</v>
      </c>
      <c r="C124" s="5" t="s">
        <v>708</v>
      </c>
      <c r="D124" s="5" t="s">
        <v>620</v>
      </c>
      <c r="E124" s="5" t="s">
        <v>784</v>
      </c>
      <c r="F124" s="5" t="s">
        <v>783</v>
      </c>
      <c r="G124" s="5">
        <v>3</v>
      </c>
      <c r="H124" s="15">
        <v>1</v>
      </c>
      <c r="I124" s="4" t="s">
        <v>1905</v>
      </c>
      <c r="J124" s="12">
        <v>0</v>
      </c>
      <c r="K124" s="5">
        <v>2016</v>
      </c>
      <c r="L124" s="5" t="s">
        <v>782</v>
      </c>
      <c r="M124" s="5" t="str">
        <f t="shared" si="1"/>
        <v>N</v>
      </c>
      <c r="Q124" s="14">
        <v>0</v>
      </c>
    </row>
    <row r="125" spans="1:17" ht="12.75" customHeight="1" x14ac:dyDescent="0.25">
      <c r="A125" s="5" t="s">
        <v>785</v>
      </c>
      <c r="B125" s="5" t="s">
        <v>23</v>
      </c>
      <c r="C125" s="5" t="s">
        <v>708</v>
      </c>
      <c r="D125" s="5" t="s">
        <v>620</v>
      </c>
      <c r="E125" s="5" t="s">
        <v>787</v>
      </c>
      <c r="F125" s="5" t="s">
        <v>786</v>
      </c>
      <c r="G125" s="5">
        <v>3</v>
      </c>
      <c r="H125" s="15">
        <v>2</v>
      </c>
      <c r="I125" s="4" t="s">
        <v>1906</v>
      </c>
      <c r="J125" s="12">
        <v>0</v>
      </c>
      <c r="K125" s="5">
        <v>2016</v>
      </c>
      <c r="L125" s="5" t="s">
        <v>785</v>
      </c>
      <c r="M125" s="5" t="str">
        <f t="shared" si="1"/>
        <v>N</v>
      </c>
      <c r="Q125" s="14">
        <v>0</v>
      </c>
    </row>
    <row r="126" spans="1:17" ht="12.75" customHeight="1" x14ac:dyDescent="0.25">
      <c r="A126" s="5" t="s">
        <v>788</v>
      </c>
      <c r="B126" s="5" t="s">
        <v>23</v>
      </c>
      <c r="C126" s="5" t="s">
        <v>708</v>
      </c>
      <c r="D126" s="5" t="s">
        <v>620</v>
      </c>
      <c r="E126" s="5" t="s">
        <v>1578</v>
      </c>
      <c r="F126" s="5" t="s">
        <v>789</v>
      </c>
      <c r="G126" s="5">
        <v>3</v>
      </c>
      <c r="H126" s="15">
        <v>2</v>
      </c>
      <c r="I126" s="4" t="s">
        <v>1900</v>
      </c>
      <c r="J126" s="12">
        <v>0</v>
      </c>
      <c r="K126" s="5">
        <v>2016</v>
      </c>
      <c r="L126" s="5" t="s">
        <v>788</v>
      </c>
      <c r="M126" s="5" t="str">
        <f t="shared" si="1"/>
        <v>N</v>
      </c>
      <c r="Q126" s="14">
        <v>0</v>
      </c>
    </row>
    <row r="127" spans="1:17" ht="12.75" customHeight="1" x14ac:dyDescent="0.25">
      <c r="A127" s="5" t="s">
        <v>790</v>
      </c>
      <c r="B127" s="5" t="s">
        <v>23</v>
      </c>
      <c r="C127" s="5" t="s">
        <v>708</v>
      </c>
      <c r="D127" s="5" t="s">
        <v>620</v>
      </c>
      <c r="E127" s="5" t="s">
        <v>792</v>
      </c>
      <c r="F127" s="5" t="s">
        <v>791</v>
      </c>
      <c r="G127" s="5">
        <v>3</v>
      </c>
      <c r="H127" s="15">
        <v>1</v>
      </c>
      <c r="I127" s="4"/>
      <c r="J127" s="12">
        <v>0</v>
      </c>
      <c r="K127" s="5">
        <v>2016</v>
      </c>
      <c r="L127" s="5" t="s">
        <v>790</v>
      </c>
      <c r="M127" s="5" t="str">
        <f t="shared" si="1"/>
        <v>N</v>
      </c>
      <c r="Q127" s="14">
        <v>0</v>
      </c>
    </row>
    <row r="128" spans="1:17" ht="12.75" customHeight="1" x14ac:dyDescent="0.25">
      <c r="A128" s="5" t="s">
        <v>796</v>
      </c>
      <c r="B128" s="5" t="s">
        <v>23</v>
      </c>
      <c r="C128" s="5" t="s">
        <v>708</v>
      </c>
      <c r="D128" s="5" t="s">
        <v>620</v>
      </c>
      <c r="E128" s="5" t="s">
        <v>798</v>
      </c>
      <c r="F128" s="5" t="s">
        <v>797</v>
      </c>
      <c r="G128" s="5">
        <v>3</v>
      </c>
      <c r="H128" s="15">
        <v>2</v>
      </c>
      <c r="I128" s="4" t="s">
        <v>1907</v>
      </c>
      <c r="J128" s="12">
        <v>0</v>
      </c>
      <c r="K128" s="5">
        <v>2016</v>
      </c>
      <c r="L128" s="5" t="s">
        <v>796</v>
      </c>
      <c r="M128" s="5" t="str">
        <f t="shared" si="1"/>
        <v>N</v>
      </c>
      <c r="Q128" s="14">
        <v>0</v>
      </c>
    </row>
    <row r="129" spans="1:17" ht="12.75" customHeight="1" x14ac:dyDescent="0.25">
      <c r="A129" s="5" t="s">
        <v>799</v>
      </c>
      <c r="B129" s="5" t="s">
        <v>23</v>
      </c>
      <c r="C129" s="5" t="s">
        <v>708</v>
      </c>
      <c r="D129" s="5" t="s">
        <v>620</v>
      </c>
      <c r="E129" s="5" t="s">
        <v>801</v>
      </c>
      <c r="F129" s="5" t="s">
        <v>800</v>
      </c>
      <c r="G129" s="5">
        <v>3</v>
      </c>
      <c r="H129" s="15">
        <v>1</v>
      </c>
      <c r="I129" s="4" t="s">
        <v>1908</v>
      </c>
      <c r="J129" s="12">
        <v>0</v>
      </c>
      <c r="K129" s="5">
        <v>2016</v>
      </c>
      <c r="L129" s="5" t="s">
        <v>799</v>
      </c>
      <c r="M129" s="5" t="str">
        <f t="shared" si="1"/>
        <v>N</v>
      </c>
      <c r="Q129" s="14">
        <v>0</v>
      </c>
    </row>
    <row r="130" spans="1:17" ht="12.75" customHeight="1" x14ac:dyDescent="0.25">
      <c r="A130" s="5" t="s">
        <v>802</v>
      </c>
      <c r="B130" s="5" t="s">
        <v>23</v>
      </c>
      <c r="C130" s="5" t="s">
        <v>708</v>
      </c>
      <c r="D130" s="5" t="s">
        <v>620</v>
      </c>
      <c r="E130" s="5" t="s">
        <v>804</v>
      </c>
      <c r="F130" s="5" t="s">
        <v>803</v>
      </c>
      <c r="G130" s="5">
        <v>3</v>
      </c>
      <c r="H130" s="15">
        <v>1</v>
      </c>
      <c r="I130" s="4" t="s">
        <v>1909</v>
      </c>
      <c r="J130" s="12">
        <v>0</v>
      </c>
      <c r="K130" s="5">
        <v>2016</v>
      </c>
      <c r="L130" s="5" t="s">
        <v>802</v>
      </c>
      <c r="M130" s="5" t="str">
        <f t="shared" si="1"/>
        <v>N</v>
      </c>
      <c r="Q130" s="14">
        <v>0</v>
      </c>
    </row>
    <row r="131" spans="1:17" ht="12.75" customHeight="1" x14ac:dyDescent="0.25">
      <c r="A131" s="5" t="s">
        <v>805</v>
      </c>
      <c r="B131" s="5" t="s">
        <v>23</v>
      </c>
      <c r="C131" s="5" t="s">
        <v>708</v>
      </c>
      <c r="D131" s="5" t="s">
        <v>620</v>
      </c>
      <c r="E131" s="5" t="s">
        <v>807</v>
      </c>
      <c r="F131" s="5" t="s">
        <v>806</v>
      </c>
      <c r="G131" s="5">
        <v>3</v>
      </c>
      <c r="H131" s="15">
        <v>1</v>
      </c>
      <c r="I131" s="4"/>
      <c r="J131" s="12">
        <v>0</v>
      </c>
      <c r="K131" s="5">
        <v>2016</v>
      </c>
      <c r="L131" s="5" t="s">
        <v>805</v>
      </c>
      <c r="M131" s="5" t="str">
        <f t="shared" si="1"/>
        <v>N</v>
      </c>
      <c r="Q131" s="14">
        <v>0</v>
      </c>
    </row>
    <row r="132" spans="1:17" ht="12.75" customHeight="1" x14ac:dyDescent="0.25">
      <c r="A132" s="5" t="s">
        <v>808</v>
      </c>
      <c r="B132" s="5" t="s">
        <v>23</v>
      </c>
      <c r="C132" s="5" t="s">
        <v>708</v>
      </c>
      <c r="D132" s="5" t="s">
        <v>620</v>
      </c>
      <c r="E132" s="5" t="s">
        <v>810</v>
      </c>
      <c r="F132" s="5" t="s">
        <v>809</v>
      </c>
      <c r="G132" s="5">
        <v>3</v>
      </c>
      <c r="H132" s="15">
        <v>1</v>
      </c>
      <c r="I132" s="4"/>
      <c r="J132" s="12">
        <v>0</v>
      </c>
      <c r="K132" s="5">
        <v>2016</v>
      </c>
      <c r="L132" s="5" t="s">
        <v>808</v>
      </c>
      <c r="M132" s="5" t="str">
        <f t="shared" si="1"/>
        <v>N</v>
      </c>
      <c r="Q132" s="14">
        <v>0</v>
      </c>
    </row>
    <row r="133" spans="1:17" ht="12.75" customHeight="1" x14ac:dyDescent="0.25">
      <c r="A133" s="5" t="s">
        <v>811</v>
      </c>
      <c r="B133" s="5" t="s">
        <v>23</v>
      </c>
      <c r="C133" s="5" t="s">
        <v>708</v>
      </c>
      <c r="D133" s="5" t="s">
        <v>620</v>
      </c>
      <c r="E133" s="5" t="s">
        <v>813</v>
      </c>
      <c r="F133" s="5" t="s">
        <v>812</v>
      </c>
      <c r="G133" s="5">
        <v>3</v>
      </c>
      <c r="H133" s="15">
        <v>2</v>
      </c>
      <c r="I133" s="4" t="s">
        <v>1901</v>
      </c>
      <c r="J133" s="12">
        <v>0</v>
      </c>
      <c r="K133" s="5">
        <v>2016</v>
      </c>
      <c r="L133" s="5" t="s">
        <v>811</v>
      </c>
      <c r="M133" s="5" t="str">
        <f t="shared" si="1"/>
        <v>N</v>
      </c>
      <c r="Q133" s="14">
        <v>0</v>
      </c>
    </row>
    <row r="134" spans="1:17" ht="12.75" customHeight="1" x14ac:dyDescent="0.25">
      <c r="A134" s="5" t="s">
        <v>814</v>
      </c>
      <c r="B134" s="5" t="s">
        <v>23</v>
      </c>
      <c r="C134" s="5" t="s">
        <v>708</v>
      </c>
      <c r="D134" s="5" t="s">
        <v>620</v>
      </c>
      <c r="E134" s="5" t="s">
        <v>816</v>
      </c>
      <c r="F134" s="5" t="s">
        <v>815</v>
      </c>
      <c r="G134" s="5">
        <v>3</v>
      </c>
      <c r="H134" s="15">
        <v>2</v>
      </c>
      <c r="I134" s="4" t="s">
        <v>1910</v>
      </c>
      <c r="J134" s="12">
        <v>0</v>
      </c>
      <c r="K134" s="5">
        <v>2016</v>
      </c>
      <c r="L134" s="5" t="s">
        <v>814</v>
      </c>
      <c r="M134" s="5" t="str">
        <f t="shared" si="1"/>
        <v>N</v>
      </c>
      <c r="Q134" s="14">
        <v>0</v>
      </c>
    </row>
    <row r="135" spans="1:17" ht="12.75" customHeight="1" x14ac:dyDescent="0.25">
      <c r="A135" s="5" t="s">
        <v>817</v>
      </c>
      <c r="B135" s="5" t="s">
        <v>23</v>
      </c>
      <c r="C135" s="5" t="s">
        <v>708</v>
      </c>
      <c r="D135" s="5" t="s">
        <v>620</v>
      </c>
      <c r="E135" s="5" t="s">
        <v>819</v>
      </c>
      <c r="F135" s="5" t="s">
        <v>818</v>
      </c>
      <c r="G135" s="5">
        <v>3</v>
      </c>
      <c r="H135" s="15">
        <v>1</v>
      </c>
      <c r="I135" s="4"/>
      <c r="J135" s="12">
        <v>0</v>
      </c>
      <c r="K135" s="5">
        <v>2016</v>
      </c>
      <c r="L135" s="5" t="s">
        <v>817</v>
      </c>
      <c r="M135" s="5" t="str">
        <f t="shared" ref="M135:M198" si="2">IF(OR(AND(D135=$W$14,OR(J135&lt;$W$15,J135&gt;$W$16)),AND(D135=$X$14,OR(J135&lt;$X$15,J135&gt;$X$16)),AND(D135=$Y$14,OR(J135&lt;$Y$15,J135&gt;$Y$16)),AND(D135=$Z$14,OR(J135&lt;$Z$15,J135&gt;$Z$16))),"Y","N")</f>
        <v>N</v>
      </c>
      <c r="Q135" s="14">
        <v>0</v>
      </c>
    </row>
    <row r="136" spans="1:17" ht="12.75" customHeight="1" x14ac:dyDescent="0.25">
      <c r="A136" s="5" t="s">
        <v>820</v>
      </c>
      <c r="B136" s="5" t="s">
        <v>23</v>
      </c>
      <c r="C136" s="5" t="s">
        <v>708</v>
      </c>
      <c r="D136" s="5" t="s">
        <v>620</v>
      </c>
      <c r="E136" s="5" t="s">
        <v>822</v>
      </c>
      <c r="F136" s="5" t="s">
        <v>821</v>
      </c>
      <c r="G136" s="5">
        <v>3</v>
      </c>
      <c r="H136" s="15">
        <v>2</v>
      </c>
      <c r="I136" s="4" t="s">
        <v>1911</v>
      </c>
      <c r="J136" s="12">
        <v>0</v>
      </c>
      <c r="K136" s="5">
        <v>2016</v>
      </c>
      <c r="L136" s="5" t="s">
        <v>820</v>
      </c>
      <c r="M136" s="5" t="str">
        <f t="shared" si="2"/>
        <v>N</v>
      </c>
    </row>
    <row r="137" spans="1:17" ht="12.75" customHeight="1" x14ac:dyDescent="0.25">
      <c r="A137" s="5" t="s">
        <v>826</v>
      </c>
      <c r="B137" s="5" t="s">
        <v>23</v>
      </c>
      <c r="C137" s="5" t="s">
        <v>708</v>
      </c>
      <c r="D137" s="5" t="s">
        <v>620</v>
      </c>
      <c r="E137" s="5" t="s">
        <v>828</v>
      </c>
      <c r="F137" s="5" t="s">
        <v>827</v>
      </c>
      <c r="G137" s="5">
        <v>3</v>
      </c>
      <c r="H137" s="15">
        <v>2</v>
      </c>
      <c r="I137" s="4" t="s">
        <v>1898</v>
      </c>
      <c r="J137" s="12">
        <v>0</v>
      </c>
      <c r="K137" s="5">
        <v>2016</v>
      </c>
      <c r="L137" s="5" t="s">
        <v>826</v>
      </c>
      <c r="M137" s="5" t="str">
        <f t="shared" si="2"/>
        <v>N</v>
      </c>
    </row>
    <row r="138" spans="1:17" ht="12.75" customHeight="1" x14ac:dyDescent="0.25">
      <c r="A138" s="5" t="s">
        <v>829</v>
      </c>
      <c r="B138" s="5" t="s">
        <v>23</v>
      </c>
      <c r="C138" s="5" t="s">
        <v>708</v>
      </c>
      <c r="D138" s="5" t="s">
        <v>620</v>
      </c>
      <c r="E138" s="5" t="s">
        <v>831</v>
      </c>
      <c r="F138" s="5" t="s">
        <v>830</v>
      </c>
      <c r="G138" s="5">
        <v>3</v>
      </c>
      <c r="H138" s="15">
        <v>2</v>
      </c>
      <c r="I138" s="4" t="s">
        <v>1900</v>
      </c>
      <c r="J138" s="12">
        <v>0</v>
      </c>
      <c r="K138" s="5">
        <v>2016</v>
      </c>
      <c r="L138" s="5" t="s">
        <v>829</v>
      </c>
      <c r="M138" s="5" t="str">
        <f t="shared" si="2"/>
        <v>N</v>
      </c>
    </row>
    <row r="139" spans="1:17" ht="12.75" customHeight="1" x14ac:dyDescent="0.25">
      <c r="A139" s="5" t="s">
        <v>832</v>
      </c>
      <c r="B139" s="5" t="s">
        <v>23</v>
      </c>
      <c r="C139" s="5" t="s">
        <v>708</v>
      </c>
      <c r="D139" s="5" t="s">
        <v>620</v>
      </c>
      <c r="E139" s="5" t="s">
        <v>834</v>
      </c>
      <c r="F139" s="5" t="s">
        <v>833</v>
      </c>
      <c r="G139" s="5">
        <v>3</v>
      </c>
      <c r="H139" s="15">
        <v>2</v>
      </c>
      <c r="I139" s="4" t="s">
        <v>1913</v>
      </c>
      <c r="J139" s="12">
        <v>0</v>
      </c>
      <c r="K139" s="5">
        <v>2016</v>
      </c>
      <c r="L139" s="5" t="s">
        <v>832</v>
      </c>
      <c r="M139" s="5" t="str">
        <f t="shared" si="2"/>
        <v>N</v>
      </c>
    </row>
    <row r="140" spans="1:17" ht="12.75" customHeight="1" x14ac:dyDescent="0.25">
      <c r="A140" s="5" t="s">
        <v>835</v>
      </c>
      <c r="B140" s="5" t="s">
        <v>23</v>
      </c>
      <c r="C140" s="5" t="s">
        <v>708</v>
      </c>
      <c r="D140" s="5" t="s">
        <v>620</v>
      </c>
      <c r="E140" s="5" t="s">
        <v>837</v>
      </c>
      <c r="F140" s="5" t="s">
        <v>836</v>
      </c>
      <c r="G140" s="5">
        <v>3</v>
      </c>
      <c r="H140" s="15">
        <v>2</v>
      </c>
      <c r="I140" s="4" t="s">
        <v>1914</v>
      </c>
      <c r="J140" s="12">
        <v>0</v>
      </c>
      <c r="K140" s="5">
        <v>2016</v>
      </c>
      <c r="L140" s="5" t="s">
        <v>835</v>
      </c>
      <c r="M140" s="5" t="str">
        <f t="shared" si="2"/>
        <v>N</v>
      </c>
    </row>
    <row r="141" spans="1:17" ht="12.75" customHeight="1" x14ac:dyDescent="0.25">
      <c r="A141" s="5" t="s">
        <v>838</v>
      </c>
      <c r="B141" s="5" t="s">
        <v>23</v>
      </c>
      <c r="C141" s="5" t="s">
        <v>708</v>
      </c>
      <c r="D141" s="5" t="s">
        <v>620</v>
      </c>
      <c r="E141" s="5" t="s">
        <v>840</v>
      </c>
      <c r="F141" s="5" t="s">
        <v>839</v>
      </c>
      <c r="G141" s="5">
        <v>3</v>
      </c>
      <c r="H141" s="15">
        <v>2</v>
      </c>
      <c r="I141" s="4" t="s">
        <v>1915</v>
      </c>
      <c r="J141" s="12">
        <v>0</v>
      </c>
      <c r="K141" s="5">
        <v>2016</v>
      </c>
      <c r="L141" s="5" t="s">
        <v>838</v>
      </c>
      <c r="M141" s="5" t="str">
        <f t="shared" si="2"/>
        <v>N</v>
      </c>
    </row>
    <row r="142" spans="1:17" ht="12.75" customHeight="1" x14ac:dyDescent="0.25">
      <c r="A142" s="5" t="s">
        <v>841</v>
      </c>
      <c r="B142" s="5" t="s">
        <v>23</v>
      </c>
      <c r="C142" s="5" t="s">
        <v>708</v>
      </c>
      <c r="D142" s="5" t="s">
        <v>620</v>
      </c>
      <c r="E142" s="5" t="s">
        <v>843</v>
      </c>
      <c r="F142" s="5" t="s">
        <v>842</v>
      </c>
      <c r="G142" s="5">
        <v>3</v>
      </c>
      <c r="H142" s="15">
        <v>2</v>
      </c>
      <c r="I142" s="4" t="s">
        <v>1916</v>
      </c>
      <c r="J142" s="12">
        <v>0</v>
      </c>
      <c r="K142" s="5">
        <v>2016</v>
      </c>
      <c r="L142" s="5" t="s">
        <v>841</v>
      </c>
      <c r="M142" s="5" t="str">
        <f t="shared" si="2"/>
        <v>N</v>
      </c>
    </row>
    <row r="143" spans="1:17" ht="12.75" customHeight="1" x14ac:dyDescent="0.25">
      <c r="A143" s="5" t="s">
        <v>151</v>
      </c>
      <c r="B143" s="5" t="s">
        <v>154</v>
      </c>
      <c r="C143" s="5" t="s">
        <v>153</v>
      </c>
      <c r="D143" s="5" t="s">
        <v>35</v>
      </c>
      <c r="E143" s="5" t="s">
        <v>155</v>
      </c>
      <c r="F143" s="5" t="s">
        <v>152</v>
      </c>
      <c r="G143" s="5">
        <v>1</v>
      </c>
      <c r="H143" s="15">
        <v>2</v>
      </c>
      <c r="I143" s="4" t="s">
        <v>1919</v>
      </c>
      <c r="J143" s="12">
        <v>49</v>
      </c>
      <c r="K143" s="5">
        <v>2012</v>
      </c>
      <c r="L143" s="5" t="s">
        <v>151</v>
      </c>
      <c r="M143" s="5" t="str">
        <f t="shared" si="2"/>
        <v>N</v>
      </c>
    </row>
    <row r="144" spans="1:17" ht="12.75" customHeight="1" x14ac:dyDescent="0.25">
      <c r="A144" s="5" t="s">
        <v>168</v>
      </c>
      <c r="B144" s="5" t="s">
        <v>170</v>
      </c>
      <c r="C144" s="5" t="s">
        <v>169</v>
      </c>
      <c r="D144" s="5" t="s">
        <v>35</v>
      </c>
      <c r="E144" s="5" t="s">
        <v>171</v>
      </c>
      <c r="F144" s="5" t="s">
        <v>3167</v>
      </c>
      <c r="G144" s="5">
        <v>2</v>
      </c>
      <c r="H144" s="15">
        <v>1</v>
      </c>
      <c r="I144" s="4" t="s">
        <v>3169</v>
      </c>
      <c r="J144" s="12">
        <v>49.9</v>
      </c>
      <c r="K144" s="5">
        <v>2015</v>
      </c>
      <c r="L144" s="5" t="s">
        <v>168</v>
      </c>
      <c r="M144" s="5" t="str">
        <f t="shared" si="2"/>
        <v>N</v>
      </c>
    </row>
    <row r="145" spans="1:14" ht="12.75" customHeight="1" x14ac:dyDescent="0.25">
      <c r="A145" s="5" t="s">
        <v>172</v>
      </c>
      <c r="B145" s="5" t="s">
        <v>170</v>
      </c>
      <c r="C145" s="5" t="s">
        <v>169</v>
      </c>
      <c r="D145" s="5" t="s">
        <v>35</v>
      </c>
      <c r="E145" s="5" t="s">
        <v>173</v>
      </c>
      <c r="F145" s="5" t="s">
        <v>3168</v>
      </c>
      <c r="G145" s="5">
        <v>2</v>
      </c>
      <c r="H145" s="15">
        <v>1</v>
      </c>
      <c r="I145" s="4" t="s">
        <v>3169</v>
      </c>
      <c r="J145" s="12">
        <v>72</v>
      </c>
      <c r="K145" s="5">
        <v>2014</v>
      </c>
      <c r="L145" s="5" t="s">
        <v>172</v>
      </c>
      <c r="M145" s="5" t="str">
        <f t="shared" si="2"/>
        <v>Y</v>
      </c>
      <c r="N145" s="5" t="s">
        <v>2703</v>
      </c>
    </row>
    <row r="146" spans="1:14" ht="12.75" customHeight="1" x14ac:dyDescent="0.25">
      <c r="A146" s="5" t="s">
        <v>174</v>
      </c>
      <c r="B146" s="5" t="s">
        <v>177</v>
      </c>
      <c r="C146" s="5" t="s">
        <v>176</v>
      </c>
      <c r="D146" s="5" t="s">
        <v>35</v>
      </c>
      <c r="E146" s="5" t="s">
        <v>178</v>
      </c>
      <c r="F146" s="5" t="s">
        <v>175</v>
      </c>
      <c r="G146" s="5">
        <v>2</v>
      </c>
      <c r="H146" s="15">
        <v>1</v>
      </c>
      <c r="I146" s="4"/>
      <c r="J146" s="12">
        <v>9.67</v>
      </c>
      <c r="K146" s="5">
        <v>2015</v>
      </c>
      <c r="L146" s="5" t="s">
        <v>174</v>
      </c>
      <c r="M146" s="5" t="str">
        <f t="shared" si="2"/>
        <v>N</v>
      </c>
    </row>
    <row r="147" spans="1:14" ht="12.75" customHeight="1" x14ac:dyDescent="0.25">
      <c r="A147" s="5" t="s">
        <v>179</v>
      </c>
      <c r="B147" s="5" t="s">
        <v>177</v>
      </c>
      <c r="C147" s="5" t="s">
        <v>176</v>
      </c>
      <c r="D147" s="5" t="s">
        <v>35</v>
      </c>
      <c r="E147" s="5" t="s">
        <v>181</v>
      </c>
      <c r="F147" s="5" t="s">
        <v>180</v>
      </c>
      <c r="G147" s="5">
        <v>2</v>
      </c>
      <c r="H147" s="15">
        <v>1</v>
      </c>
      <c r="I147" s="4"/>
      <c r="J147" s="12">
        <v>14.89</v>
      </c>
      <c r="K147" s="5">
        <v>2015</v>
      </c>
      <c r="L147" s="5" t="s">
        <v>179</v>
      </c>
      <c r="M147" s="5" t="str">
        <f t="shared" si="2"/>
        <v>N</v>
      </c>
    </row>
    <row r="148" spans="1:14" ht="12.75" customHeight="1" x14ac:dyDescent="0.25">
      <c r="A148" s="5" t="s">
        <v>182</v>
      </c>
      <c r="B148" s="5" t="s">
        <v>177</v>
      </c>
      <c r="C148" s="5" t="s">
        <v>176</v>
      </c>
      <c r="D148" s="5" t="s">
        <v>35</v>
      </c>
      <c r="E148" s="5" t="s">
        <v>184</v>
      </c>
      <c r="F148" s="5" t="s">
        <v>183</v>
      </c>
      <c r="G148" s="5">
        <v>2</v>
      </c>
      <c r="H148" s="15">
        <v>1</v>
      </c>
      <c r="I148" s="4"/>
      <c r="J148" s="12">
        <v>15.01</v>
      </c>
      <c r="K148" s="5">
        <v>2015</v>
      </c>
      <c r="L148" s="5" t="s">
        <v>182</v>
      </c>
      <c r="M148" s="5" t="str">
        <f t="shared" si="2"/>
        <v>N</v>
      </c>
    </row>
    <row r="149" spans="1:14" ht="12.75" customHeight="1" x14ac:dyDescent="0.25">
      <c r="A149" s="5" t="s">
        <v>185</v>
      </c>
      <c r="B149" s="5" t="s">
        <v>177</v>
      </c>
      <c r="C149" s="5" t="s">
        <v>176</v>
      </c>
      <c r="D149" s="5" t="s">
        <v>35</v>
      </c>
      <c r="E149" s="5" t="s">
        <v>187</v>
      </c>
      <c r="F149" s="5" t="s">
        <v>186</v>
      </c>
      <c r="G149" s="5">
        <v>2</v>
      </c>
      <c r="H149" s="15">
        <v>1</v>
      </c>
      <c r="I149" s="4"/>
      <c r="J149" s="12">
        <v>24.28</v>
      </c>
      <c r="K149" s="5">
        <v>2015</v>
      </c>
      <c r="L149" s="5" t="s">
        <v>185</v>
      </c>
      <c r="M149" s="5" t="str">
        <f t="shared" si="2"/>
        <v>N</v>
      </c>
    </row>
    <row r="150" spans="1:14" ht="12.75" customHeight="1" x14ac:dyDescent="0.25">
      <c r="A150" s="5" t="s">
        <v>188</v>
      </c>
      <c r="B150" s="5" t="s">
        <v>177</v>
      </c>
      <c r="C150" s="5" t="s">
        <v>176</v>
      </c>
      <c r="D150" s="5" t="s">
        <v>35</v>
      </c>
      <c r="E150" s="5" t="s">
        <v>190</v>
      </c>
      <c r="F150" s="5" t="s">
        <v>189</v>
      </c>
      <c r="G150" s="5">
        <v>2</v>
      </c>
      <c r="H150" s="15">
        <v>1</v>
      </c>
      <c r="I150" s="4"/>
      <c r="J150" s="12">
        <v>25.38</v>
      </c>
      <c r="K150" s="5">
        <v>2015</v>
      </c>
      <c r="L150" s="5" t="s">
        <v>188</v>
      </c>
      <c r="M150" s="5" t="str">
        <f t="shared" si="2"/>
        <v>N</v>
      </c>
    </row>
    <row r="151" spans="1:14" ht="12.75" customHeight="1" x14ac:dyDescent="0.25">
      <c r="A151" s="5" t="s">
        <v>191</v>
      </c>
      <c r="B151" s="5" t="s">
        <v>177</v>
      </c>
      <c r="C151" s="5" t="s">
        <v>176</v>
      </c>
      <c r="D151" s="5" t="s">
        <v>35</v>
      </c>
      <c r="E151" s="5" t="s">
        <v>193</v>
      </c>
      <c r="F151" s="5" t="s">
        <v>192</v>
      </c>
      <c r="G151" s="5">
        <v>2</v>
      </c>
      <c r="H151" s="15">
        <v>1</v>
      </c>
      <c r="I151" s="4"/>
      <c r="J151" s="12">
        <v>25.542999999999999</v>
      </c>
      <c r="K151" s="5">
        <v>2015</v>
      </c>
      <c r="L151" s="5" t="s">
        <v>191</v>
      </c>
      <c r="M151" s="5" t="str">
        <f t="shared" si="2"/>
        <v>N</v>
      </c>
    </row>
    <row r="152" spans="1:14" ht="12.75" customHeight="1" x14ac:dyDescent="0.25">
      <c r="A152" s="5" t="s">
        <v>1189</v>
      </c>
      <c r="B152" s="5" t="s">
        <v>1192</v>
      </c>
      <c r="C152" s="5" t="s">
        <v>1191</v>
      </c>
      <c r="D152" s="5" t="s">
        <v>1038</v>
      </c>
      <c r="E152" s="5" t="s">
        <v>1193</v>
      </c>
      <c r="F152" s="5" t="s">
        <v>1190</v>
      </c>
      <c r="G152" s="5">
        <v>1</v>
      </c>
      <c r="H152" s="15">
        <v>1</v>
      </c>
      <c r="I152" s="4" t="s">
        <v>3170</v>
      </c>
      <c r="J152" s="12">
        <v>0</v>
      </c>
      <c r="K152" s="5">
        <v>2015</v>
      </c>
      <c r="L152" s="5" t="s">
        <v>1189</v>
      </c>
      <c r="M152" s="5" t="str">
        <f t="shared" si="2"/>
        <v>N</v>
      </c>
    </row>
    <row r="153" spans="1:14" ht="12.75" customHeight="1" x14ac:dyDescent="0.25">
      <c r="A153" s="5" t="s">
        <v>1194</v>
      </c>
      <c r="B153" s="5" t="s">
        <v>1197</v>
      </c>
      <c r="C153" s="5" t="s">
        <v>1196</v>
      </c>
      <c r="D153" s="5" t="s">
        <v>1038</v>
      </c>
      <c r="E153" s="5" t="s">
        <v>1198</v>
      </c>
      <c r="F153" s="5" t="s">
        <v>1195</v>
      </c>
      <c r="G153" s="5">
        <v>2</v>
      </c>
      <c r="H153" s="15">
        <v>1</v>
      </c>
      <c r="I153" s="4"/>
      <c r="J153" s="12">
        <v>0</v>
      </c>
      <c r="K153" s="5">
        <v>2015</v>
      </c>
      <c r="L153" s="5" t="s">
        <v>1194</v>
      </c>
      <c r="M153" s="5" t="str">
        <f t="shared" si="2"/>
        <v>N</v>
      </c>
    </row>
    <row r="154" spans="1:14" ht="12.75" customHeight="1" x14ac:dyDescent="0.25">
      <c r="A154" s="5" t="s">
        <v>852</v>
      </c>
      <c r="B154" s="5" t="s">
        <v>13</v>
      </c>
      <c r="C154" s="5" t="s">
        <v>851</v>
      </c>
      <c r="D154" s="5" t="s">
        <v>620</v>
      </c>
      <c r="E154" s="5" t="s">
        <v>1579</v>
      </c>
      <c r="F154" s="5" t="s">
        <v>853</v>
      </c>
      <c r="G154" s="5">
        <v>1</v>
      </c>
      <c r="H154" s="15">
        <v>3</v>
      </c>
      <c r="I154" s="4" t="s">
        <v>3171</v>
      </c>
      <c r="J154" s="12">
        <v>0</v>
      </c>
      <c r="K154" s="5">
        <v>2005</v>
      </c>
      <c r="L154" s="5" t="s">
        <v>852</v>
      </c>
      <c r="M154" s="5" t="str">
        <f t="shared" si="2"/>
        <v>N</v>
      </c>
    </row>
    <row r="155" spans="1:14" ht="12.75" customHeight="1" x14ac:dyDescent="0.25">
      <c r="A155" s="5" t="s">
        <v>854</v>
      </c>
      <c r="B155" s="5" t="s">
        <v>856</v>
      </c>
      <c r="C155" s="5" t="s">
        <v>855</v>
      </c>
      <c r="D155" s="5" t="s">
        <v>620</v>
      </c>
      <c r="E155" s="5" t="s">
        <v>857</v>
      </c>
      <c r="F155" s="5" t="s">
        <v>855</v>
      </c>
      <c r="G155" s="5">
        <v>0</v>
      </c>
      <c r="H155" s="15">
        <v>1</v>
      </c>
      <c r="I155" s="4"/>
      <c r="J155" s="12">
        <v>0</v>
      </c>
      <c r="K155" s="5">
        <v>2015</v>
      </c>
      <c r="L155" s="5" t="s">
        <v>854</v>
      </c>
      <c r="M155" s="5" t="str">
        <f t="shared" si="2"/>
        <v>N</v>
      </c>
    </row>
    <row r="156" spans="1:14" ht="12.75" customHeight="1" x14ac:dyDescent="0.25">
      <c r="A156" s="5" t="s">
        <v>194</v>
      </c>
      <c r="B156" s="5" t="s">
        <v>1661</v>
      </c>
      <c r="C156" s="5" t="s">
        <v>196</v>
      </c>
      <c r="D156" s="5" t="s">
        <v>35</v>
      </c>
      <c r="E156" s="5" t="s">
        <v>197</v>
      </c>
      <c r="F156" s="5" t="s">
        <v>195</v>
      </c>
      <c r="G156" s="5">
        <v>1</v>
      </c>
      <c r="H156" s="15">
        <v>1</v>
      </c>
      <c r="I156" s="4" t="s">
        <v>3172</v>
      </c>
      <c r="J156" s="12">
        <v>36</v>
      </c>
      <c r="K156" s="5">
        <v>2012</v>
      </c>
      <c r="L156" s="5" t="s">
        <v>194</v>
      </c>
      <c r="M156" s="5" t="str">
        <f t="shared" si="2"/>
        <v>N</v>
      </c>
    </row>
    <row r="157" spans="1:14" ht="12.75" customHeight="1" x14ac:dyDescent="0.25">
      <c r="A157" s="5" t="s">
        <v>858</v>
      </c>
      <c r="B157" s="5" t="s">
        <v>860</v>
      </c>
      <c r="C157" s="5" t="s">
        <v>1715</v>
      </c>
      <c r="D157" s="5" t="s">
        <v>620</v>
      </c>
      <c r="E157" s="5" t="s">
        <v>861</v>
      </c>
      <c r="F157" s="5" t="s">
        <v>859</v>
      </c>
      <c r="G157" s="5">
        <v>2</v>
      </c>
      <c r="H157" s="15">
        <v>1</v>
      </c>
      <c r="I157" s="4"/>
      <c r="J157" s="12">
        <v>0</v>
      </c>
      <c r="K157" s="5">
        <v>2011</v>
      </c>
      <c r="L157" s="5" t="s">
        <v>858</v>
      </c>
      <c r="M157" s="5" t="str">
        <f t="shared" si="2"/>
        <v>N</v>
      </c>
    </row>
    <row r="158" spans="1:14" ht="12.75" customHeight="1" x14ac:dyDescent="0.25">
      <c r="A158" s="5" t="s">
        <v>862</v>
      </c>
      <c r="B158" s="5" t="s">
        <v>860</v>
      </c>
      <c r="C158" s="5" t="s">
        <v>1715</v>
      </c>
      <c r="D158" s="5" t="s">
        <v>620</v>
      </c>
      <c r="E158" s="5" t="s">
        <v>864</v>
      </c>
      <c r="F158" s="5" t="s">
        <v>863</v>
      </c>
      <c r="G158" s="5">
        <v>2</v>
      </c>
      <c r="H158" s="15">
        <v>1</v>
      </c>
      <c r="I158" s="4"/>
      <c r="J158" s="12">
        <v>0</v>
      </c>
      <c r="K158" s="5">
        <v>2015</v>
      </c>
      <c r="L158" s="5" t="s">
        <v>862</v>
      </c>
      <c r="M158" s="5" t="str">
        <f t="shared" si="2"/>
        <v>N</v>
      </c>
    </row>
    <row r="159" spans="1:14" ht="12.75" customHeight="1" x14ac:dyDescent="0.25">
      <c r="A159" s="5" t="s">
        <v>198</v>
      </c>
      <c r="B159" s="5" t="s">
        <v>200</v>
      </c>
      <c r="C159" s="5" t="s">
        <v>199</v>
      </c>
      <c r="D159" s="5" t="s">
        <v>35</v>
      </c>
      <c r="E159" s="5" t="s">
        <v>201</v>
      </c>
      <c r="F159" s="5" t="s">
        <v>199</v>
      </c>
      <c r="G159" s="5">
        <v>0</v>
      </c>
      <c r="H159" s="15">
        <v>2</v>
      </c>
      <c r="I159" s="4" t="s">
        <v>1922</v>
      </c>
      <c r="J159" s="12">
        <v>0</v>
      </c>
      <c r="K159" s="5" t="s">
        <v>1569</v>
      </c>
      <c r="L159" s="5" t="s">
        <v>198</v>
      </c>
      <c r="M159" s="5" t="str">
        <f t="shared" si="2"/>
        <v>N</v>
      </c>
    </row>
    <row r="160" spans="1:14" ht="12.75" customHeight="1" x14ac:dyDescent="0.25">
      <c r="A160" s="5" t="s">
        <v>869</v>
      </c>
      <c r="B160" s="5" t="s">
        <v>1466</v>
      </c>
      <c r="C160" s="5" t="s">
        <v>867</v>
      </c>
      <c r="D160" s="5" t="s">
        <v>620</v>
      </c>
      <c r="E160" s="5" t="s">
        <v>871</v>
      </c>
      <c r="F160" s="5" t="s">
        <v>870</v>
      </c>
      <c r="G160" s="5">
        <v>1</v>
      </c>
      <c r="H160" s="15">
        <v>2</v>
      </c>
      <c r="I160" s="4" t="s">
        <v>1923</v>
      </c>
      <c r="J160" s="12">
        <v>0</v>
      </c>
      <c r="K160" s="5">
        <v>2015</v>
      </c>
      <c r="L160" s="5" t="s">
        <v>869</v>
      </c>
      <c r="M160" s="5" t="str">
        <f t="shared" si="2"/>
        <v>N</v>
      </c>
    </row>
    <row r="161" spans="1:14" ht="12.75" customHeight="1" x14ac:dyDescent="0.25">
      <c r="A161" s="5" t="s">
        <v>872</v>
      </c>
      <c r="B161" s="5" t="s">
        <v>1631</v>
      </c>
      <c r="C161" s="5" t="s">
        <v>874</v>
      </c>
      <c r="D161" s="5" t="s">
        <v>620</v>
      </c>
      <c r="E161" s="5" t="s">
        <v>875</v>
      </c>
      <c r="F161" s="5" t="s">
        <v>873</v>
      </c>
      <c r="G161" s="5">
        <v>1</v>
      </c>
      <c r="H161" s="15">
        <v>1</v>
      </c>
      <c r="I161" s="4"/>
      <c r="J161" s="12">
        <v>0</v>
      </c>
      <c r="K161" s="5">
        <v>2011</v>
      </c>
      <c r="L161" s="5" t="s">
        <v>872</v>
      </c>
      <c r="M161" s="5" t="str">
        <f t="shared" si="2"/>
        <v>N</v>
      </c>
    </row>
    <row r="162" spans="1:14" ht="12.75" customHeight="1" x14ac:dyDescent="0.25">
      <c r="A162" s="5" t="s">
        <v>1207</v>
      </c>
      <c r="B162" s="5" t="s">
        <v>1205</v>
      </c>
      <c r="C162" s="5" t="s">
        <v>1204</v>
      </c>
      <c r="D162" s="5" t="s">
        <v>1038</v>
      </c>
      <c r="E162" s="5" t="s">
        <v>1208</v>
      </c>
      <c r="F162" s="5" t="s">
        <v>3313</v>
      </c>
      <c r="G162" s="5">
        <v>2</v>
      </c>
      <c r="H162" s="15">
        <v>2</v>
      </c>
      <c r="I162" s="4" t="s">
        <v>3314</v>
      </c>
      <c r="J162" s="12">
        <v>20</v>
      </c>
      <c r="K162" s="5">
        <v>2016</v>
      </c>
      <c r="L162" s="5" t="s">
        <v>1207</v>
      </c>
      <c r="M162" s="5" t="str">
        <f t="shared" si="2"/>
        <v>Y</v>
      </c>
      <c r="N162" s="5" t="s">
        <v>2678</v>
      </c>
    </row>
    <row r="163" spans="1:14" ht="12.75" customHeight="1" x14ac:dyDescent="0.25">
      <c r="A163" s="5" t="s">
        <v>210</v>
      </c>
      <c r="B163" s="5" t="s">
        <v>213</v>
      </c>
      <c r="C163" s="5" t="s">
        <v>212</v>
      </c>
      <c r="D163" s="5" t="s">
        <v>35</v>
      </c>
      <c r="E163" s="5" t="s">
        <v>214</v>
      </c>
      <c r="F163" s="5" t="s">
        <v>211</v>
      </c>
      <c r="G163" s="5">
        <v>2</v>
      </c>
      <c r="H163" s="15">
        <v>1</v>
      </c>
      <c r="I163" s="4"/>
      <c r="J163" s="12">
        <v>13</v>
      </c>
      <c r="K163" s="5">
        <v>2013</v>
      </c>
      <c r="L163" s="5" t="s">
        <v>210</v>
      </c>
      <c r="M163" s="5" t="str">
        <f t="shared" si="2"/>
        <v>N</v>
      </c>
    </row>
    <row r="164" spans="1:14" ht="12.75" customHeight="1" x14ac:dyDescent="0.25">
      <c r="A164" s="5" t="s">
        <v>215</v>
      </c>
      <c r="B164" s="5" t="s">
        <v>213</v>
      </c>
      <c r="C164" s="5" t="s">
        <v>212</v>
      </c>
      <c r="D164" s="5" t="s">
        <v>35</v>
      </c>
      <c r="E164" s="5" t="s">
        <v>217</v>
      </c>
      <c r="F164" s="5" t="s">
        <v>216</v>
      </c>
      <c r="G164" s="5">
        <v>2</v>
      </c>
      <c r="H164" s="15">
        <v>1</v>
      </c>
      <c r="I164" s="4"/>
      <c r="J164" s="12">
        <v>36</v>
      </c>
      <c r="K164" s="5">
        <v>2013</v>
      </c>
      <c r="L164" s="5" t="s">
        <v>215</v>
      </c>
      <c r="M164" s="5" t="str">
        <f t="shared" si="2"/>
        <v>N</v>
      </c>
    </row>
    <row r="165" spans="1:14" ht="12.75" customHeight="1" x14ac:dyDescent="0.25">
      <c r="A165" s="5" t="s">
        <v>1214</v>
      </c>
      <c r="B165" s="5" t="s">
        <v>1633</v>
      </c>
      <c r="C165" s="5" t="s">
        <v>1216</v>
      </c>
      <c r="D165" s="5" t="s">
        <v>1038</v>
      </c>
      <c r="E165" s="5" t="s">
        <v>1217</v>
      </c>
      <c r="F165" s="5" t="s">
        <v>1215</v>
      </c>
      <c r="G165" s="5">
        <v>1</v>
      </c>
      <c r="H165" s="15">
        <v>2</v>
      </c>
      <c r="I165" s="4" t="s">
        <v>1924</v>
      </c>
      <c r="J165" s="12">
        <v>0</v>
      </c>
      <c r="K165" s="5">
        <v>2016</v>
      </c>
      <c r="L165" s="5" t="s">
        <v>1214</v>
      </c>
      <c r="M165" s="5" t="str">
        <f t="shared" si="2"/>
        <v>N</v>
      </c>
    </row>
    <row r="166" spans="1:14" ht="12.75" customHeight="1" x14ac:dyDescent="0.25">
      <c r="A166" s="5" t="s">
        <v>1221</v>
      </c>
      <c r="B166" s="5" t="s">
        <v>1224</v>
      </c>
      <c r="C166" s="5" t="s">
        <v>1223</v>
      </c>
      <c r="D166" s="5" t="s">
        <v>1038</v>
      </c>
      <c r="E166" s="5" t="s">
        <v>1225</v>
      </c>
      <c r="F166" s="5" t="s">
        <v>1222</v>
      </c>
      <c r="G166" s="5">
        <v>2</v>
      </c>
      <c r="H166" s="15">
        <v>2</v>
      </c>
      <c r="I166" s="4" t="s">
        <v>1925</v>
      </c>
      <c r="J166" s="12">
        <v>10.4</v>
      </c>
      <c r="K166" s="5">
        <v>2016</v>
      </c>
      <c r="L166" s="5" t="s">
        <v>1221</v>
      </c>
      <c r="M166" s="5" t="str">
        <f t="shared" si="2"/>
        <v>Y</v>
      </c>
      <c r="N166" s="5" t="s">
        <v>2678</v>
      </c>
    </row>
    <row r="167" spans="1:14" ht="12.75" customHeight="1" x14ac:dyDescent="0.25">
      <c r="A167" s="5" t="s">
        <v>2972</v>
      </c>
      <c r="B167" s="5" t="s">
        <v>1227</v>
      </c>
      <c r="C167" s="5" t="s">
        <v>1226</v>
      </c>
      <c r="D167" s="5" t="s">
        <v>1038</v>
      </c>
      <c r="E167" s="5" t="s">
        <v>1227</v>
      </c>
      <c r="F167" s="5" t="s">
        <v>1226</v>
      </c>
      <c r="G167" s="5">
        <v>0</v>
      </c>
      <c r="H167" s="15">
        <v>3</v>
      </c>
      <c r="J167" s="12">
        <v>0</v>
      </c>
      <c r="K167" s="5">
        <v>2017</v>
      </c>
      <c r="L167" s="5" t="s">
        <v>2972</v>
      </c>
      <c r="M167" s="5" t="str">
        <f t="shared" si="2"/>
        <v>N</v>
      </c>
    </row>
    <row r="168" spans="1:14" ht="12.75" customHeight="1" x14ac:dyDescent="0.25">
      <c r="A168" s="5" t="s">
        <v>485</v>
      </c>
      <c r="B168" s="5" t="s">
        <v>483</v>
      </c>
      <c r="C168" s="5" t="s">
        <v>482</v>
      </c>
      <c r="D168" s="5" t="s">
        <v>360</v>
      </c>
      <c r="E168" s="5" t="s">
        <v>486</v>
      </c>
      <c r="F168" s="5" t="s">
        <v>3178</v>
      </c>
      <c r="G168" s="5">
        <v>2</v>
      </c>
      <c r="H168" s="15">
        <v>1</v>
      </c>
      <c r="I168" s="4" t="s">
        <v>3177</v>
      </c>
      <c r="J168" s="12">
        <v>0</v>
      </c>
      <c r="K168" s="5">
        <v>2012</v>
      </c>
      <c r="L168" s="5" t="s">
        <v>485</v>
      </c>
      <c r="M168" s="5" t="str">
        <f t="shared" si="2"/>
        <v>N</v>
      </c>
    </row>
    <row r="169" spans="1:14" ht="12.75" customHeight="1" x14ac:dyDescent="0.25">
      <c r="A169" s="5" t="s">
        <v>1237</v>
      </c>
      <c r="B169" s="5" t="s">
        <v>1235</v>
      </c>
      <c r="C169" s="5" t="s">
        <v>1234</v>
      </c>
      <c r="D169" s="5" t="s">
        <v>1038</v>
      </c>
      <c r="E169" s="5" t="s">
        <v>1580</v>
      </c>
      <c r="F169" s="5" t="s">
        <v>1238</v>
      </c>
      <c r="G169" s="5">
        <v>1</v>
      </c>
      <c r="H169" s="15">
        <v>1</v>
      </c>
      <c r="I169" s="16" t="s">
        <v>3179</v>
      </c>
      <c r="J169" s="12">
        <v>14.19</v>
      </c>
      <c r="K169" s="5">
        <v>2015</v>
      </c>
      <c r="L169" s="5" t="s">
        <v>1237</v>
      </c>
      <c r="M169" s="5" t="str">
        <f t="shared" si="2"/>
        <v>Y</v>
      </c>
      <c r="N169" s="5" t="s">
        <v>2678</v>
      </c>
    </row>
    <row r="170" spans="1:14" ht="12.75" customHeight="1" x14ac:dyDescent="0.25">
      <c r="A170" s="5" t="s">
        <v>1239</v>
      </c>
      <c r="B170" s="5" t="s">
        <v>1235</v>
      </c>
      <c r="C170" s="5" t="s">
        <v>1234</v>
      </c>
      <c r="D170" s="5" t="s">
        <v>1038</v>
      </c>
      <c r="E170" s="5" t="s">
        <v>1241</v>
      </c>
      <c r="F170" s="5" t="s">
        <v>1240</v>
      </c>
      <c r="G170" s="5">
        <v>2</v>
      </c>
      <c r="H170" s="15">
        <v>2</v>
      </c>
      <c r="I170" s="4" t="s">
        <v>1926</v>
      </c>
      <c r="J170" s="12">
        <v>0</v>
      </c>
      <c r="K170" s="5">
        <v>2016</v>
      </c>
      <c r="L170" s="5" t="s">
        <v>1239</v>
      </c>
      <c r="M170" s="5" t="str">
        <f t="shared" si="2"/>
        <v>N</v>
      </c>
    </row>
    <row r="171" spans="1:14" ht="12.75" customHeight="1" x14ac:dyDescent="0.25">
      <c r="A171" s="5" t="s">
        <v>893</v>
      </c>
      <c r="B171" s="5" t="s">
        <v>896</v>
      </c>
      <c r="C171" s="5" t="s">
        <v>895</v>
      </c>
      <c r="D171" s="5" t="s">
        <v>620</v>
      </c>
      <c r="E171" s="5" t="s">
        <v>897</v>
      </c>
      <c r="F171" s="5" t="s">
        <v>894</v>
      </c>
      <c r="G171" s="5">
        <v>2</v>
      </c>
      <c r="H171" s="15">
        <v>1</v>
      </c>
      <c r="I171" s="4"/>
      <c r="J171" s="12">
        <v>0</v>
      </c>
      <c r="K171" s="5">
        <v>2015</v>
      </c>
      <c r="L171" s="5" t="s">
        <v>893</v>
      </c>
      <c r="M171" s="5" t="str">
        <f t="shared" si="2"/>
        <v>N</v>
      </c>
    </row>
    <row r="172" spans="1:14" ht="12.75" customHeight="1" x14ac:dyDescent="0.25">
      <c r="A172" s="5" t="s">
        <v>1242</v>
      </c>
      <c r="B172" s="5" t="s">
        <v>1245</v>
      </c>
      <c r="C172" s="5" t="s">
        <v>1244</v>
      </c>
      <c r="D172" s="5" t="s">
        <v>1038</v>
      </c>
      <c r="E172" s="5" t="s">
        <v>1246</v>
      </c>
      <c r="F172" s="5" t="s">
        <v>1243</v>
      </c>
      <c r="G172" s="5">
        <v>1</v>
      </c>
      <c r="H172" s="15">
        <v>1</v>
      </c>
      <c r="I172" s="4"/>
      <c r="J172" s="12">
        <v>0</v>
      </c>
      <c r="K172" s="5">
        <v>2013</v>
      </c>
      <c r="L172" s="5" t="s">
        <v>1242</v>
      </c>
      <c r="M172" s="5" t="str">
        <f t="shared" si="2"/>
        <v>N</v>
      </c>
    </row>
    <row r="173" spans="1:14" ht="12.75" customHeight="1" x14ac:dyDescent="0.25">
      <c r="A173" s="5" t="s">
        <v>1247</v>
      </c>
      <c r="B173" s="5" t="s">
        <v>1245</v>
      </c>
      <c r="C173" s="5" t="s">
        <v>1244</v>
      </c>
      <c r="D173" s="5" t="s">
        <v>1038</v>
      </c>
      <c r="E173" s="5" t="s">
        <v>1249</v>
      </c>
      <c r="F173" s="5" t="s">
        <v>1248</v>
      </c>
      <c r="G173" s="5">
        <v>1</v>
      </c>
      <c r="H173" s="15">
        <v>1</v>
      </c>
      <c r="I173" s="4"/>
      <c r="J173" s="12">
        <v>0</v>
      </c>
      <c r="K173" s="5">
        <v>2013</v>
      </c>
      <c r="L173" s="5" t="s">
        <v>1247</v>
      </c>
      <c r="M173" s="5" t="str">
        <f t="shared" si="2"/>
        <v>N</v>
      </c>
    </row>
    <row r="174" spans="1:14" ht="12.75" customHeight="1" x14ac:dyDescent="0.25">
      <c r="A174" s="5" t="s">
        <v>903</v>
      </c>
      <c r="B174" s="5" t="s">
        <v>901</v>
      </c>
      <c r="C174" s="5" t="s">
        <v>900</v>
      </c>
      <c r="D174" s="5" t="s">
        <v>620</v>
      </c>
      <c r="E174" s="5" t="s">
        <v>904</v>
      </c>
      <c r="F174" s="5" t="s">
        <v>3180</v>
      </c>
      <c r="G174" s="5">
        <v>2</v>
      </c>
      <c r="H174" s="15">
        <v>3</v>
      </c>
      <c r="I174" s="4" t="s">
        <v>3183</v>
      </c>
      <c r="J174" s="12">
        <v>0</v>
      </c>
      <c r="K174" s="5">
        <v>2017</v>
      </c>
      <c r="L174" s="5" t="s">
        <v>903</v>
      </c>
      <c r="M174" s="5" t="str">
        <f t="shared" si="2"/>
        <v>N</v>
      </c>
    </row>
    <row r="175" spans="1:14" ht="12.75" customHeight="1" x14ac:dyDescent="0.25">
      <c r="A175" s="5" t="s">
        <v>487</v>
      </c>
      <c r="B175" s="5" t="s">
        <v>490</v>
      </c>
      <c r="C175" s="5" t="s">
        <v>489</v>
      </c>
      <c r="D175" s="5" t="s">
        <v>360</v>
      </c>
      <c r="E175" s="5" t="s">
        <v>491</v>
      </c>
      <c r="F175" s="5" t="s">
        <v>488</v>
      </c>
      <c r="G175" s="5">
        <v>2</v>
      </c>
      <c r="H175" s="15">
        <v>1</v>
      </c>
      <c r="I175" s="4"/>
      <c r="J175" s="12">
        <v>0</v>
      </c>
      <c r="K175" s="5">
        <v>2016</v>
      </c>
      <c r="L175" s="5" t="s">
        <v>487</v>
      </c>
      <c r="M175" s="5" t="str">
        <f t="shared" si="2"/>
        <v>N</v>
      </c>
    </row>
    <row r="176" spans="1:14" ht="12.75" customHeight="1" x14ac:dyDescent="0.25">
      <c r="A176" s="5" t="s">
        <v>907</v>
      </c>
      <c r="B176" s="5" t="s">
        <v>910</v>
      </c>
      <c r="C176" s="5" t="s">
        <v>909</v>
      </c>
      <c r="D176" s="5" t="s">
        <v>620</v>
      </c>
      <c r="E176" s="5" t="s">
        <v>911</v>
      </c>
      <c r="F176" s="5" t="s">
        <v>3186</v>
      </c>
      <c r="G176" s="5">
        <v>2</v>
      </c>
      <c r="H176" s="15">
        <v>2</v>
      </c>
      <c r="I176" s="4" t="s">
        <v>3185</v>
      </c>
      <c r="J176" s="12">
        <v>0</v>
      </c>
      <c r="K176" s="5">
        <v>2016</v>
      </c>
      <c r="L176" s="5" t="s">
        <v>907</v>
      </c>
      <c r="M176" s="5" t="str">
        <f t="shared" si="2"/>
        <v>N</v>
      </c>
    </row>
    <row r="177" spans="1:13" ht="12.75" customHeight="1" x14ac:dyDescent="0.25">
      <c r="A177" s="5" t="s">
        <v>492</v>
      </c>
      <c r="B177" s="5" t="s">
        <v>494</v>
      </c>
      <c r="C177" s="5" t="s">
        <v>493</v>
      </c>
      <c r="D177" s="5" t="s">
        <v>360</v>
      </c>
      <c r="E177" s="5" t="s">
        <v>495</v>
      </c>
      <c r="F177" s="5" t="s">
        <v>3188</v>
      </c>
      <c r="G177" s="5">
        <v>3</v>
      </c>
      <c r="H177" s="15">
        <v>1</v>
      </c>
      <c r="I177" s="4"/>
      <c r="J177" s="12">
        <v>0</v>
      </c>
      <c r="K177" s="5">
        <v>2012</v>
      </c>
      <c r="L177" s="5" t="s">
        <v>492</v>
      </c>
      <c r="M177" s="5" t="str">
        <f t="shared" si="2"/>
        <v>N</v>
      </c>
    </row>
    <row r="178" spans="1:13" ht="12.75" customHeight="1" x14ac:dyDescent="0.25">
      <c r="A178" s="5" t="s">
        <v>496</v>
      </c>
      <c r="B178" s="5" t="s">
        <v>494</v>
      </c>
      <c r="C178" s="5" t="s">
        <v>493</v>
      </c>
      <c r="D178" s="5" t="s">
        <v>360</v>
      </c>
      <c r="E178" s="5" t="s">
        <v>498</v>
      </c>
      <c r="F178" s="5" t="s">
        <v>497</v>
      </c>
      <c r="G178" s="5">
        <v>4</v>
      </c>
      <c r="H178" s="15">
        <v>1</v>
      </c>
      <c r="I178" s="4" t="s">
        <v>1927</v>
      </c>
      <c r="J178" s="12">
        <v>0</v>
      </c>
      <c r="K178" s="5">
        <v>2012</v>
      </c>
      <c r="L178" s="5" t="s">
        <v>496</v>
      </c>
      <c r="M178" s="5" t="str">
        <f t="shared" si="2"/>
        <v>N</v>
      </c>
    </row>
    <row r="179" spans="1:13" ht="12.75" customHeight="1" x14ac:dyDescent="0.25">
      <c r="A179" s="5" t="s">
        <v>499</v>
      </c>
      <c r="B179" s="5" t="s">
        <v>494</v>
      </c>
      <c r="C179" s="5" t="s">
        <v>493</v>
      </c>
      <c r="D179" s="5" t="s">
        <v>360</v>
      </c>
      <c r="E179" s="5" t="s">
        <v>501</v>
      </c>
      <c r="F179" s="5" t="s">
        <v>500</v>
      </c>
      <c r="G179" s="5">
        <v>4</v>
      </c>
      <c r="H179" s="15">
        <v>1</v>
      </c>
      <c r="I179" s="4"/>
      <c r="J179" s="12">
        <v>0</v>
      </c>
      <c r="K179" s="5">
        <v>2012</v>
      </c>
      <c r="L179" s="5" t="s">
        <v>499</v>
      </c>
      <c r="M179" s="5" t="str">
        <f t="shared" si="2"/>
        <v>N</v>
      </c>
    </row>
    <row r="180" spans="1:13" ht="12.75" customHeight="1" x14ac:dyDescent="0.25">
      <c r="A180" s="5" t="s">
        <v>502</v>
      </c>
      <c r="B180" s="5" t="s">
        <v>494</v>
      </c>
      <c r="C180" s="5" t="s">
        <v>493</v>
      </c>
      <c r="D180" s="5" t="s">
        <v>360</v>
      </c>
      <c r="E180" s="5" t="s">
        <v>504</v>
      </c>
      <c r="F180" s="5" t="s">
        <v>503</v>
      </c>
      <c r="G180" s="5">
        <v>4</v>
      </c>
      <c r="H180" s="15">
        <v>1</v>
      </c>
      <c r="I180" s="4" t="s">
        <v>1928</v>
      </c>
      <c r="J180" s="12">
        <v>0</v>
      </c>
      <c r="K180" s="5">
        <v>2012</v>
      </c>
      <c r="L180" s="5" t="s">
        <v>502</v>
      </c>
      <c r="M180" s="5" t="str">
        <f t="shared" si="2"/>
        <v>N</v>
      </c>
    </row>
    <row r="181" spans="1:13" ht="12.75" customHeight="1" x14ac:dyDescent="0.25">
      <c r="A181" s="5" t="s">
        <v>505</v>
      </c>
      <c r="B181" s="5" t="s">
        <v>494</v>
      </c>
      <c r="C181" s="5" t="s">
        <v>493</v>
      </c>
      <c r="D181" s="5" t="s">
        <v>360</v>
      </c>
      <c r="E181" s="5" t="s">
        <v>507</v>
      </c>
      <c r="F181" s="5" t="s">
        <v>506</v>
      </c>
      <c r="G181" s="5">
        <v>4</v>
      </c>
      <c r="H181" s="15">
        <v>1</v>
      </c>
      <c r="I181" s="4" t="s">
        <v>1929</v>
      </c>
      <c r="J181" s="12">
        <v>0</v>
      </c>
      <c r="K181" s="5">
        <v>2012</v>
      </c>
      <c r="L181" s="5" t="s">
        <v>505</v>
      </c>
      <c r="M181" s="5" t="str">
        <f t="shared" si="2"/>
        <v>N</v>
      </c>
    </row>
    <row r="182" spans="1:13" ht="12.75" customHeight="1" x14ac:dyDescent="0.25">
      <c r="A182" s="5" t="s">
        <v>508</v>
      </c>
      <c r="B182" s="5" t="s">
        <v>494</v>
      </c>
      <c r="C182" s="5" t="s">
        <v>493</v>
      </c>
      <c r="D182" s="5" t="s">
        <v>360</v>
      </c>
      <c r="E182" s="5" t="s">
        <v>510</v>
      </c>
      <c r="F182" s="5" t="s">
        <v>509</v>
      </c>
      <c r="G182" s="5">
        <v>4</v>
      </c>
      <c r="H182" s="15">
        <v>1</v>
      </c>
      <c r="I182" s="4"/>
      <c r="J182" s="12">
        <v>0</v>
      </c>
      <c r="K182" s="5">
        <v>2012</v>
      </c>
      <c r="L182" s="5" t="s">
        <v>508</v>
      </c>
      <c r="M182" s="5" t="str">
        <f t="shared" si="2"/>
        <v>N</v>
      </c>
    </row>
    <row r="183" spans="1:13" ht="12.75" customHeight="1" x14ac:dyDescent="0.25">
      <c r="A183" s="5" t="s">
        <v>511</v>
      </c>
      <c r="B183" s="5" t="s">
        <v>494</v>
      </c>
      <c r="C183" s="5" t="s">
        <v>493</v>
      </c>
      <c r="D183" s="5" t="s">
        <v>360</v>
      </c>
      <c r="E183" s="5" t="s">
        <v>513</v>
      </c>
      <c r="F183" s="5" t="s">
        <v>512</v>
      </c>
      <c r="G183" s="5">
        <v>4</v>
      </c>
      <c r="H183" s="15">
        <v>2</v>
      </c>
      <c r="I183" s="4" t="s">
        <v>1930</v>
      </c>
      <c r="J183" s="12">
        <v>0</v>
      </c>
      <c r="K183" s="5">
        <v>2012</v>
      </c>
      <c r="L183" s="5" t="s">
        <v>511</v>
      </c>
      <c r="M183" s="5" t="str">
        <f t="shared" si="2"/>
        <v>N</v>
      </c>
    </row>
    <row r="184" spans="1:13" ht="12.75" customHeight="1" x14ac:dyDescent="0.25">
      <c r="A184" s="5" t="s">
        <v>514</v>
      </c>
      <c r="B184" s="5" t="s">
        <v>494</v>
      </c>
      <c r="C184" s="5" t="s">
        <v>493</v>
      </c>
      <c r="D184" s="5" t="s">
        <v>360</v>
      </c>
      <c r="E184" s="5" t="s">
        <v>516</v>
      </c>
      <c r="F184" s="5" t="s">
        <v>515</v>
      </c>
      <c r="G184" s="5">
        <v>4</v>
      </c>
      <c r="H184" s="15">
        <v>2</v>
      </c>
      <c r="I184" s="4" t="s">
        <v>1931</v>
      </c>
      <c r="J184" s="12">
        <v>0</v>
      </c>
      <c r="K184" s="5">
        <v>2012</v>
      </c>
      <c r="L184" s="5" t="s">
        <v>514</v>
      </c>
      <c r="M184" s="5" t="str">
        <f t="shared" si="2"/>
        <v>N</v>
      </c>
    </row>
    <row r="185" spans="1:13" ht="12.75" customHeight="1" x14ac:dyDescent="0.25">
      <c r="A185" s="5" t="s">
        <v>517</v>
      </c>
      <c r="B185" s="5" t="s">
        <v>494</v>
      </c>
      <c r="C185" s="5" t="s">
        <v>493</v>
      </c>
      <c r="D185" s="5" t="s">
        <v>360</v>
      </c>
      <c r="E185" s="5" t="s">
        <v>519</v>
      </c>
      <c r="F185" s="5" t="s">
        <v>518</v>
      </c>
      <c r="G185" s="5">
        <v>4</v>
      </c>
      <c r="H185" s="15">
        <v>1</v>
      </c>
      <c r="I185" s="4"/>
      <c r="J185" s="12">
        <v>0</v>
      </c>
      <c r="K185" s="5">
        <v>2012</v>
      </c>
      <c r="L185" s="5" t="s">
        <v>517</v>
      </c>
      <c r="M185" s="5" t="str">
        <f t="shared" si="2"/>
        <v>N</v>
      </c>
    </row>
    <row r="186" spans="1:13" ht="12.75" customHeight="1" x14ac:dyDescent="0.25">
      <c r="A186" s="5" t="s">
        <v>520</v>
      </c>
      <c r="B186" s="5" t="s">
        <v>494</v>
      </c>
      <c r="C186" s="5" t="s">
        <v>493</v>
      </c>
      <c r="D186" s="5" t="s">
        <v>360</v>
      </c>
      <c r="E186" s="5" t="s">
        <v>522</v>
      </c>
      <c r="F186" s="5" t="s">
        <v>521</v>
      </c>
      <c r="G186" s="5">
        <v>4</v>
      </c>
      <c r="H186" s="15">
        <v>1</v>
      </c>
      <c r="I186" s="4" t="s">
        <v>1932</v>
      </c>
      <c r="J186" s="12">
        <v>0</v>
      </c>
      <c r="K186" s="5">
        <v>2012</v>
      </c>
      <c r="L186" s="5" t="s">
        <v>520</v>
      </c>
      <c r="M186" s="5" t="str">
        <f t="shared" si="2"/>
        <v>N</v>
      </c>
    </row>
    <row r="187" spans="1:13" ht="12.75" customHeight="1" x14ac:dyDescent="0.25">
      <c r="A187" s="5" t="s">
        <v>526</v>
      </c>
      <c r="B187" s="5" t="s">
        <v>494</v>
      </c>
      <c r="C187" s="5" t="s">
        <v>493</v>
      </c>
      <c r="D187" s="5" t="s">
        <v>360</v>
      </c>
      <c r="E187" s="5" t="s">
        <v>528</v>
      </c>
      <c r="F187" s="5" t="s">
        <v>527</v>
      </c>
      <c r="G187" s="5">
        <v>4</v>
      </c>
      <c r="H187" s="15">
        <v>1</v>
      </c>
      <c r="I187" s="4" t="s">
        <v>1934</v>
      </c>
      <c r="J187" s="12">
        <v>0</v>
      </c>
      <c r="K187" s="5">
        <v>2016</v>
      </c>
      <c r="L187" s="5" t="s">
        <v>526</v>
      </c>
      <c r="M187" s="5" t="str">
        <f t="shared" si="2"/>
        <v>N</v>
      </c>
    </row>
    <row r="188" spans="1:13" ht="12.75" customHeight="1" x14ac:dyDescent="0.25">
      <c r="A188" s="5" t="s">
        <v>218</v>
      </c>
      <c r="B188" s="5" t="s">
        <v>221</v>
      </c>
      <c r="C188" s="5" t="s">
        <v>220</v>
      </c>
      <c r="D188" s="5" t="s">
        <v>35</v>
      </c>
      <c r="E188" s="5" t="s">
        <v>222</v>
      </c>
      <c r="F188" s="5" t="s">
        <v>219</v>
      </c>
      <c r="G188" s="5">
        <v>2</v>
      </c>
      <c r="H188" s="15">
        <v>1</v>
      </c>
      <c r="I188" s="4"/>
      <c r="J188" s="12">
        <v>14</v>
      </c>
      <c r="K188" s="5">
        <v>2013</v>
      </c>
      <c r="L188" s="5" t="s">
        <v>218</v>
      </c>
      <c r="M188" s="5" t="str">
        <f t="shared" si="2"/>
        <v>N</v>
      </c>
    </row>
    <row r="189" spans="1:13" ht="12.75" customHeight="1" x14ac:dyDescent="0.25">
      <c r="A189" s="5" t="s">
        <v>226</v>
      </c>
      <c r="B189" s="5" t="s">
        <v>229</v>
      </c>
      <c r="C189" s="5" t="s">
        <v>228</v>
      </c>
      <c r="D189" s="5" t="s">
        <v>35</v>
      </c>
      <c r="E189" s="5" t="s">
        <v>230</v>
      </c>
      <c r="F189" s="5" t="s">
        <v>227</v>
      </c>
      <c r="G189" s="5">
        <v>2</v>
      </c>
      <c r="H189" s="15">
        <v>2</v>
      </c>
      <c r="I189" s="4" t="s">
        <v>1935</v>
      </c>
      <c r="J189" s="12">
        <v>10</v>
      </c>
      <c r="K189" s="5">
        <v>2010</v>
      </c>
      <c r="L189" s="5" t="s">
        <v>226</v>
      </c>
      <c r="M189" s="5" t="str">
        <f t="shared" si="2"/>
        <v>N</v>
      </c>
    </row>
    <row r="190" spans="1:13" ht="12.75" customHeight="1" x14ac:dyDescent="0.25">
      <c r="A190" s="5" t="s">
        <v>231</v>
      </c>
      <c r="B190" s="5" t="s">
        <v>229</v>
      </c>
      <c r="C190" s="5" t="s">
        <v>228</v>
      </c>
      <c r="D190" s="5" t="s">
        <v>35</v>
      </c>
      <c r="E190" s="5" t="s">
        <v>233</v>
      </c>
      <c r="F190" s="5" t="s">
        <v>232</v>
      </c>
      <c r="G190" s="5">
        <v>2</v>
      </c>
      <c r="H190" s="15">
        <v>1</v>
      </c>
      <c r="I190" s="4"/>
      <c r="J190" s="12">
        <v>0</v>
      </c>
      <c r="K190" s="5">
        <v>2011</v>
      </c>
      <c r="L190" s="5" t="s">
        <v>231</v>
      </c>
      <c r="M190" s="5" t="str">
        <f t="shared" si="2"/>
        <v>N</v>
      </c>
    </row>
    <row r="191" spans="1:13" ht="12.75" customHeight="1" x14ac:dyDescent="0.25">
      <c r="A191" s="5" t="s">
        <v>915</v>
      </c>
      <c r="B191" s="5" t="s">
        <v>918</v>
      </c>
      <c r="C191" s="5" t="s">
        <v>917</v>
      </c>
      <c r="D191" s="5" t="s">
        <v>620</v>
      </c>
      <c r="E191" s="5" t="s">
        <v>919</v>
      </c>
      <c r="F191" s="5" t="s">
        <v>916</v>
      </c>
      <c r="G191" s="5">
        <v>2</v>
      </c>
      <c r="H191" s="15">
        <v>1</v>
      </c>
      <c r="I191" s="4"/>
      <c r="J191" s="12">
        <v>0</v>
      </c>
      <c r="K191" s="5">
        <v>2012</v>
      </c>
      <c r="L191" s="5" t="s">
        <v>915</v>
      </c>
      <c r="M191" s="5" t="str">
        <f t="shared" si="2"/>
        <v>N</v>
      </c>
    </row>
    <row r="192" spans="1:13" ht="12.75" customHeight="1" x14ac:dyDescent="0.25">
      <c r="A192" s="5" t="s">
        <v>920</v>
      </c>
      <c r="B192" s="5" t="s">
        <v>918</v>
      </c>
      <c r="C192" s="5" t="s">
        <v>917</v>
      </c>
      <c r="D192" s="5" t="s">
        <v>620</v>
      </c>
      <c r="E192" s="5" t="s">
        <v>922</v>
      </c>
      <c r="F192" s="5" t="s">
        <v>921</v>
      </c>
      <c r="G192" s="5">
        <v>2</v>
      </c>
      <c r="H192" s="15">
        <v>1</v>
      </c>
      <c r="I192" s="4"/>
      <c r="J192" s="12">
        <v>0</v>
      </c>
      <c r="K192" s="5">
        <v>2012</v>
      </c>
      <c r="L192" s="5" t="s">
        <v>920</v>
      </c>
      <c r="M192" s="5" t="str">
        <f t="shared" si="2"/>
        <v>N</v>
      </c>
    </row>
    <row r="193" spans="1:14" ht="12.75" customHeight="1" x14ac:dyDescent="0.25">
      <c r="A193" s="5" t="s">
        <v>934</v>
      </c>
      <c r="B193" s="5" t="s">
        <v>3</v>
      </c>
      <c r="C193" s="5" t="s">
        <v>924</v>
      </c>
      <c r="D193" s="5" t="s">
        <v>620</v>
      </c>
      <c r="E193" s="5" t="s">
        <v>936</v>
      </c>
      <c r="F193" s="5" t="s">
        <v>935</v>
      </c>
      <c r="G193" s="5">
        <v>2</v>
      </c>
      <c r="H193" s="15">
        <v>2</v>
      </c>
      <c r="I193" s="4" t="s">
        <v>1939</v>
      </c>
      <c r="J193" s="12">
        <v>0</v>
      </c>
      <c r="K193" s="5">
        <v>2012</v>
      </c>
      <c r="L193" s="5" t="s">
        <v>934</v>
      </c>
      <c r="M193" s="5" t="str">
        <f t="shared" si="2"/>
        <v>N</v>
      </c>
    </row>
    <row r="194" spans="1:14" ht="12.75" customHeight="1" x14ac:dyDescent="0.25">
      <c r="A194" s="5" t="s">
        <v>239</v>
      </c>
      <c r="B194" s="5" t="s">
        <v>242</v>
      </c>
      <c r="C194" s="5" t="s">
        <v>241</v>
      </c>
      <c r="D194" s="5" t="s">
        <v>35</v>
      </c>
      <c r="E194" s="5" t="s">
        <v>243</v>
      </c>
      <c r="F194" s="5" t="s">
        <v>240</v>
      </c>
      <c r="G194" s="5">
        <v>2</v>
      </c>
      <c r="H194" s="15">
        <v>2</v>
      </c>
      <c r="I194" s="4" t="s">
        <v>1940</v>
      </c>
      <c r="J194" s="12">
        <v>37.197000000000003</v>
      </c>
      <c r="K194" s="5">
        <v>2013</v>
      </c>
      <c r="L194" s="5" t="s">
        <v>239</v>
      </c>
      <c r="M194" s="5" t="str">
        <f t="shared" si="2"/>
        <v>N</v>
      </c>
    </row>
    <row r="195" spans="1:14" ht="12.75" customHeight="1" x14ac:dyDescent="0.25">
      <c r="A195" s="5" t="s">
        <v>244</v>
      </c>
      <c r="B195" s="5" t="s">
        <v>242</v>
      </c>
      <c r="C195" s="5" t="s">
        <v>241</v>
      </c>
      <c r="D195" s="5" t="s">
        <v>35</v>
      </c>
      <c r="E195" s="5" t="s">
        <v>246</v>
      </c>
      <c r="F195" s="5" t="s">
        <v>245</v>
      </c>
      <c r="G195" s="5">
        <v>2</v>
      </c>
      <c r="H195" s="15">
        <v>1</v>
      </c>
      <c r="I195" s="4"/>
      <c r="J195" s="12">
        <v>46.4</v>
      </c>
      <c r="K195" s="5">
        <v>2014</v>
      </c>
      <c r="L195" s="5" t="s">
        <v>244</v>
      </c>
      <c r="M195" s="5" t="str">
        <f t="shared" si="2"/>
        <v>N</v>
      </c>
    </row>
    <row r="196" spans="1:14" ht="12.75" customHeight="1" x14ac:dyDescent="0.25">
      <c r="A196" s="5" t="s">
        <v>943</v>
      </c>
      <c r="B196" s="5" t="s">
        <v>21</v>
      </c>
      <c r="C196" s="5" t="s">
        <v>939</v>
      </c>
      <c r="D196" s="5" t="s">
        <v>620</v>
      </c>
      <c r="E196" s="5" t="s">
        <v>945</v>
      </c>
      <c r="F196" s="5" t="s">
        <v>944</v>
      </c>
      <c r="G196" s="5">
        <v>3</v>
      </c>
      <c r="H196" s="15">
        <v>3</v>
      </c>
      <c r="I196" s="4" t="s">
        <v>1944</v>
      </c>
      <c r="J196" s="12">
        <v>0</v>
      </c>
      <c r="K196" s="5">
        <v>2010</v>
      </c>
      <c r="L196" s="5" t="s">
        <v>943</v>
      </c>
      <c r="M196" s="5" t="str">
        <f t="shared" si="2"/>
        <v>N</v>
      </c>
    </row>
    <row r="197" spans="1:14" ht="12.75" customHeight="1" x14ac:dyDescent="0.25">
      <c r="A197" s="5" t="s">
        <v>257</v>
      </c>
      <c r="B197" s="5" t="s">
        <v>260</v>
      </c>
      <c r="C197" s="5" t="s">
        <v>259</v>
      </c>
      <c r="D197" s="5" t="s">
        <v>35</v>
      </c>
      <c r="E197" s="5" t="s">
        <v>1581</v>
      </c>
      <c r="F197" s="5" t="s">
        <v>258</v>
      </c>
      <c r="G197" s="5">
        <v>2</v>
      </c>
      <c r="H197" s="15">
        <v>1</v>
      </c>
      <c r="I197" s="4"/>
      <c r="J197" s="12">
        <v>2</v>
      </c>
      <c r="K197" s="5">
        <v>2010</v>
      </c>
      <c r="L197" s="5" t="s">
        <v>257</v>
      </c>
      <c r="M197" s="5" t="str">
        <f t="shared" si="2"/>
        <v>N</v>
      </c>
    </row>
    <row r="198" spans="1:14" ht="12.75" customHeight="1" x14ac:dyDescent="0.25">
      <c r="A198" s="5" t="s">
        <v>264</v>
      </c>
      <c r="B198" s="5" t="s">
        <v>260</v>
      </c>
      <c r="C198" s="5" t="s">
        <v>259</v>
      </c>
      <c r="D198" s="5" t="s">
        <v>35</v>
      </c>
      <c r="E198" s="5" t="s">
        <v>1582</v>
      </c>
      <c r="F198" s="5" t="s">
        <v>265</v>
      </c>
      <c r="G198" s="5">
        <v>2</v>
      </c>
      <c r="H198" s="15">
        <v>1</v>
      </c>
      <c r="I198" s="4"/>
      <c r="J198" s="12">
        <v>0</v>
      </c>
      <c r="K198" s="5">
        <v>2010</v>
      </c>
      <c r="L198" s="5" t="s">
        <v>264</v>
      </c>
      <c r="M198" s="5" t="str">
        <f t="shared" si="2"/>
        <v>N</v>
      </c>
    </row>
    <row r="199" spans="1:14" ht="12.75" customHeight="1" x14ac:dyDescent="0.25">
      <c r="A199" s="5" t="s">
        <v>946</v>
      </c>
      <c r="B199" s="5" t="s">
        <v>949</v>
      </c>
      <c r="C199" s="5" t="s">
        <v>948</v>
      </c>
      <c r="D199" s="5" t="s">
        <v>620</v>
      </c>
      <c r="E199" s="5" t="s">
        <v>950</v>
      </c>
      <c r="F199" s="5" t="s">
        <v>947</v>
      </c>
      <c r="G199" s="5">
        <v>2</v>
      </c>
      <c r="H199" s="15">
        <v>1</v>
      </c>
      <c r="I199" s="4"/>
      <c r="J199" s="12">
        <v>0</v>
      </c>
      <c r="K199" s="5">
        <v>2016</v>
      </c>
      <c r="L199" s="5" t="s">
        <v>946</v>
      </c>
      <c r="M199" s="5" t="str">
        <f t="shared" ref="M199:M262" si="3">IF(OR(AND(D199=$W$14,OR(J199&lt;$W$15,J199&gt;$W$16)),AND(D199=$X$14,OR(J199&lt;$X$15,J199&gt;$X$16)),AND(D199=$Y$14,OR(J199&lt;$Y$15,J199&gt;$Y$16)),AND(D199=$Z$14,OR(J199&lt;$Z$15,J199&gt;$Z$16))),"Y","N")</f>
        <v>N</v>
      </c>
    </row>
    <row r="200" spans="1:14" ht="12.75" customHeight="1" x14ac:dyDescent="0.25">
      <c r="A200" s="5" t="s">
        <v>1258</v>
      </c>
      <c r="B200" s="5" t="s">
        <v>1257</v>
      </c>
      <c r="C200" s="5" t="s">
        <v>1256</v>
      </c>
      <c r="D200" s="5" t="s">
        <v>1038</v>
      </c>
      <c r="E200" s="5" t="s">
        <v>1260</v>
      </c>
      <c r="F200" s="5" t="s">
        <v>1259</v>
      </c>
      <c r="G200" s="5">
        <v>2</v>
      </c>
      <c r="H200" s="15">
        <v>1</v>
      </c>
      <c r="I200" s="4"/>
      <c r="J200" s="12">
        <v>0</v>
      </c>
      <c r="K200" s="5">
        <v>2010</v>
      </c>
      <c r="L200" s="5" t="s">
        <v>1258</v>
      </c>
      <c r="M200" s="5" t="str">
        <f t="shared" si="3"/>
        <v>N</v>
      </c>
    </row>
    <row r="201" spans="1:14" ht="12.75" customHeight="1" x14ac:dyDescent="0.25">
      <c r="A201" s="5" t="s">
        <v>1261</v>
      </c>
      <c r="B201" s="5" t="s">
        <v>1257</v>
      </c>
      <c r="C201" s="5" t="s">
        <v>1256</v>
      </c>
      <c r="D201" s="5" t="s">
        <v>1038</v>
      </c>
      <c r="E201" s="5" t="s">
        <v>1263</v>
      </c>
      <c r="F201" s="5" t="s">
        <v>1262</v>
      </c>
      <c r="G201" s="5">
        <v>2</v>
      </c>
      <c r="H201" s="15">
        <v>1</v>
      </c>
      <c r="I201" s="4"/>
      <c r="J201" s="12">
        <v>0</v>
      </c>
      <c r="K201" s="5">
        <v>2010</v>
      </c>
      <c r="L201" s="5" t="s">
        <v>1261</v>
      </c>
      <c r="M201" s="5" t="str">
        <f t="shared" si="3"/>
        <v>N</v>
      </c>
    </row>
    <row r="202" spans="1:14" ht="12.75" customHeight="1" x14ac:dyDescent="0.25">
      <c r="A202" s="5" t="s">
        <v>1264</v>
      </c>
      <c r="B202" s="5" t="s">
        <v>1266</v>
      </c>
      <c r="C202" s="5" t="s">
        <v>1265</v>
      </c>
      <c r="D202" s="5" t="s">
        <v>1038</v>
      </c>
      <c r="E202" s="5" t="s">
        <v>1267</v>
      </c>
      <c r="F202" s="5" t="s">
        <v>3190</v>
      </c>
      <c r="G202" s="5">
        <v>2</v>
      </c>
      <c r="H202" s="15">
        <v>1</v>
      </c>
      <c r="I202" s="4" t="s">
        <v>3191</v>
      </c>
      <c r="J202" s="12">
        <v>0.3</v>
      </c>
      <c r="K202" s="5">
        <v>2011</v>
      </c>
      <c r="L202" s="5" t="s">
        <v>1264</v>
      </c>
      <c r="M202" s="5" t="str">
        <f t="shared" si="3"/>
        <v>N</v>
      </c>
    </row>
    <row r="203" spans="1:14" ht="12.75" customHeight="1" x14ac:dyDescent="0.25">
      <c r="A203" s="5" t="s">
        <v>951</v>
      </c>
      <c r="B203" s="5" t="s">
        <v>954</v>
      </c>
      <c r="C203" s="5" t="s">
        <v>953</v>
      </c>
      <c r="D203" s="5" t="s">
        <v>620</v>
      </c>
      <c r="E203" s="5" t="s">
        <v>955</v>
      </c>
      <c r="F203" s="5" t="s">
        <v>952</v>
      </c>
      <c r="G203" s="5">
        <v>2</v>
      </c>
      <c r="H203" s="15">
        <v>1</v>
      </c>
      <c r="I203" s="4"/>
      <c r="J203" s="12">
        <v>0</v>
      </c>
      <c r="K203" s="5">
        <v>2014</v>
      </c>
      <c r="L203" s="5" t="s">
        <v>951</v>
      </c>
      <c r="M203" s="5" t="str">
        <f t="shared" si="3"/>
        <v>N</v>
      </c>
    </row>
    <row r="204" spans="1:14" ht="12.75" customHeight="1" x14ac:dyDescent="0.25">
      <c r="A204" s="5" t="s">
        <v>956</v>
      </c>
      <c r="B204" s="5" t="s">
        <v>954</v>
      </c>
      <c r="C204" s="5" t="s">
        <v>953</v>
      </c>
      <c r="D204" s="5" t="s">
        <v>620</v>
      </c>
      <c r="E204" s="5" t="s">
        <v>958</v>
      </c>
      <c r="F204" s="5" t="s">
        <v>957</v>
      </c>
      <c r="G204" s="5">
        <v>2</v>
      </c>
      <c r="H204" s="15">
        <v>1</v>
      </c>
      <c r="I204" s="4"/>
      <c r="J204" s="12">
        <v>0</v>
      </c>
      <c r="K204" s="5">
        <v>2016</v>
      </c>
      <c r="L204" s="5" t="s">
        <v>956</v>
      </c>
      <c r="M204" s="5" t="str">
        <f t="shared" si="3"/>
        <v>N</v>
      </c>
    </row>
    <row r="205" spans="1:14" ht="12.75" customHeight="1" x14ac:dyDescent="0.25">
      <c r="A205" s="5" t="s">
        <v>266</v>
      </c>
      <c r="B205" s="5" t="s">
        <v>268</v>
      </c>
      <c r="C205" s="5" t="s">
        <v>267</v>
      </c>
      <c r="D205" s="5" t="s">
        <v>35</v>
      </c>
      <c r="E205" s="5" t="s">
        <v>1584</v>
      </c>
      <c r="F205" s="5" t="s">
        <v>3192</v>
      </c>
      <c r="G205" s="5">
        <v>2</v>
      </c>
      <c r="H205" s="15">
        <v>1</v>
      </c>
      <c r="I205" s="4"/>
      <c r="J205" s="12">
        <v>33</v>
      </c>
      <c r="K205" s="5">
        <v>2016</v>
      </c>
      <c r="L205" s="5" t="s">
        <v>266</v>
      </c>
      <c r="M205" s="5" t="str">
        <f t="shared" si="3"/>
        <v>N</v>
      </c>
    </row>
    <row r="206" spans="1:14" ht="12.75" customHeight="1" x14ac:dyDescent="0.25">
      <c r="A206" s="5" t="s">
        <v>271</v>
      </c>
      <c r="B206" s="5" t="s">
        <v>274</v>
      </c>
      <c r="C206" s="5" t="s">
        <v>273</v>
      </c>
      <c r="D206" s="5" t="s">
        <v>35</v>
      </c>
      <c r="E206" s="5" t="s">
        <v>275</v>
      </c>
      <c r="F206" s="5" t="s">
        <v>272</v>
      </c>
      <c r="G206" s="5">
        <v>2</v>
      </c>
      <c r="H206" s="15">
        <v>1</v>
      </c>
      <c r="I206" s="4" t="s">
        <v>1947</v>
      </c>
      <c r="J206" s="12">
        <v>21.8</v>
      </c>
      <c r="K206" s="5">
        <v>2014</v>
      </c>
      <c r="L206" s="5" t="s">
        <v>271</v>
      </c>
      <c r="M206" s="5" t="str">
        <f t="shared" si="3"/>
        <v>N</v>
      </c>
    </row>
    <row r="207" spans="1:14" ht="12.75" customHeight="1" x14ac:dyDescent="0.25">
      <c r="A207" s="5" t="s">
        <v>1268</v>
      </c>
      <c r="B207" s="5" t="s">
        <v>1271</v>
      </c>
      <c r="C207" s="5" t="s">
        <v>1270</v>
      </c>
      <c r="D207" s="5" t="s">
        <v>1038</v>
      </c>
      <c r="E207" s="5" t="s">
        <v>1272</v>
      </c>
      <c r="F207" s="5" t="s">
        <v>3301</v>
      </c>
      <c r="G207" s="5">
        <v>1</v>
      </c>
      <c r="H207" s="15">
        <v>1</v>
      </c>
      <c r="I207" s="4" t="s">
        <v>3302</v>
      </c>
      <c r="J207" s="12">
        <v>9.44</v>
      </c>
      <c r="K207" s="5">
        <v>2014</v>
      </c>
      <c r="L207" s="5" t="s">
        <v>1268</v>
      </c>
      <c r="M207" s="5" t="str">
        <f t="shared" si="3"/>
        <v>Y</v>
      </c>
      <c r="N207" s="5" t="s">
        <v>2678</v>
      </c>
    </row>
    <row r="208" spans="1:14" ht="12.75" customHeight="1" x14ac:dyDescent="0.25">
      <c r="A208" s="5" t="s">
        <v>1275</v>
      </c>
      <c r="B208" s="5" t="s">
        <v>1651</v>
      </c>
      <c r="C208" s="5" t="s">
        <v>1277</v>
      </c>
      <c r="D208" s="5" t="s">
        <v>1038</v>
      </c>
      <c r="E208" s="5" t="s">
        <v>1278</v>
      </c>
      <c r="F208" s="5" t="s">
        <v>1276</v>
      </c>
      <c r="G208" s="5">
        <v>2</v>
      </c>
      <c r="H208" s="15">
        <v>1</v>
      </c>
      <c r="I208" s="4"/>
      <c r="J208" s="12">
        <v>1.9</v>
      </c>
      <c r="K208" s="5">
        <v>2016</v>
      </c>
      <c r="L208" s="5" t="s">
        <v>1275</v>
      </c>
      <c r="M208" s="5" t="str">
        <f t="shared" si="3"/>
        <v>N</v>
      </c>
    </row>
    <row r="209" spans="1:14" ht="12.75" customHeight="1" x14ac:dyDescent="0.25">
      <c r="A209" s="5" t="s">
        <v>1279</v>
      </c>
      <c r="B209" s="5" t="s">
        <v>1651</v>
      </c>
      <c r="C209" s="5" t="s">
        <v>1277</v>
      </c>
      <c r="D209" s="5" t="s">
        <v>1038</v>
      </c>
      <c r="E209" s="5" t="s">
        <v>1281</v>
      </c>
      <c r="F209" s="5" t="s">
        <v>1280</v>
      </c>
      <c r="G209" s="5">
        <v>1</v>
      </c>
      <c r="H209" s="15">
        <v>1</v>
      </c>
      <c r="I209" s="4" t="s">
        <v>3196</v>
      </c>
      <c r="J209" s="12">
        <v>0</v>
      </c>
      <c r="K209" s="5">
        <v>2011</v>
      </c>
      <c r="L209" s="5" t="s">
        <v>1279</v>
      </c>
      <c r="M209" s="5" t="str">
        <f t="shared" si="3"/>
        <v>N</v>
      </c>
    </row>
    <row r="210" spans="1:14" ht="12.75" customHeight="1" x14ac:dyDescent="0.25">
      <c r="A210" s="5" t="s">
        <v>1282</v>
      </c>
      <c r="B210" s="5" t="s">
        <v>1651</v>
      </c>
      <c r="C210" s="5" t="s">
        <v>1277</v>
      </c>
      <c r="D210" s="5" t="s">
        <v>1038</v>
      </c>
      <c r="E210" s="5" t="s">
        <v>1585</v>
      </c>
      <c r="F210" s="5" t="s">
        <v>1283</v>
      </c>
      <c r="G210" s="5">
        <v>2</v>
      </c>
      <c r="H210" s="15">
        <v>1</v>
      </c>
      <c r="I210" s="4"/>
      <c r="J210" s="12">
        <v>0</v>
      </c>
      <c r="K210" s="5">
        <v>2013</v>
      </c>
      <c r="L210" s="5" t="s">
        <v>1282</v>
      </c>
      <c r="M210" s="5" t="str">
        <f t="shared" si="3"/>
        <v>N</v>
      </c>
    </row>
    <row r="211" spans="1:14" ht="12.75" customHeight="1" x14ac:dyDescent="0.25">
      <c r="A211" s="5" t="s">
        <v>533</v>
      </c>
      <c r="B211" s="5" t="s">
        <v>536</v>
      </c>
      <c r="C211" s="5" t="s">
        <v>535</v>
      </c>
      <c r="D211" s="5" t="s">
        <v>360</v>
      </c>
      <c r="E211" s="5" t="s">
        <v>1586</v>
      </c>
      <c r="F211" s="5" t="s">
        <v>534</v>
      </c>
      <c r="G211" s="5">
        <v>1</v>
      </c>
      <c r="H211" s="15">
        <v>1</v>
      </c>
      <c r="I211" s="4" t="s">
        <v>3197</v>
      </c>
      <c r="J211" s="12">
        <v>0</v>
      </c>
      <c r="K211" s="5">
        <v>2012</v>
      </c>
      <c r="L211" s="5" t="s">
        <v>533</v>
      </c>
      <c r="M211" s="5" t="str">
        <f t="shared" si="3"/>
        <v>N</v>
      </c>
    </row>
    <row r="212" spans="1:14" ht="12.75" customHeight="1" x14ac:dyDescent="0.25">
      <c r="A212" s="5" t="s">
        <v>289</v>
      </c>
      <c r="B212" s="5" t="s">
        <v>287</v>
      </c>
      <c r="C212" s="5" t="s">
        <v>286</v>
      </c>
      <c r="D212" s="5" t="s">
        <v>35</v>
      </c>
      <c r="E212" s="5" t="s">
        <v>291</v>
      </c>
      <c r="F212" s="5" t="s">
        <v>290</v>
      </c>
      <c r="G212" s="5">
        <v>1</v>
      </c>
      <c r="H212" s="15">
        <v>1</v>
      </c>
      <c r="I212" s="4"/>
      <c r="J212" s="12">
        <v>0</v>
      </c>
      <c r="K212" s="5">
        <v>2015</v>
      </c>
      <c r="L212" s="5" t="s">
        <v>289</v>
      </c>
      <c r="M212" s="5" t="str">
        <f t="shared" si="3"/>
        <v>N</v>
      </c>
    </row>
    <row r="213" spans="1:14" ht="12.75" customHeight="1" x14ac:dyDescent="0.25">
      <c r="A213" s="5" t="s">
        <v>1289</v>
      </c>
      <c r="B213" s="5" t="s">
        <v>1292</v>
      </c>
      <c r="C213" s="5" t="s">
        <v>1291</v>
      </c>
      <c r="D213" s="5" t="s">
        <v>1038</v>
      </c>
      <c r="E213" s="5" t="s">
        <v>1293</v>
      </c>
      <c r="F213" s="5" t="s">
        <v>1290</v>
      </c>
      <c r="G213" s="5">
        <v>2</v>
      </c>
      <c r="H213" s="15">
        <v>1</v>
      </c>
      <c r="I213" s="4"/>
      <c r="J213" s="12">
        <v>0</v>
      </c>
      <c r="K213" s="5">
        <v>2012</v>
      </c>
      <c r="L213" s="5" t="s">
        <v>1289</v>
      </c>
      <c r="M213" s="5" t="str">
        <f t="shared" si="3"/>
        <v>N</v>
      </c>
    </row>
    <row r="214" spans="1:14" ht="12.75" customHeight="1" x14ac:dyDescent="0.25">
      <c r="A214" s="5" t="s">
        <v>292</v>
      </c>
      <c r="B214" s="5" t="s">
        <v>1659</v>
      </c>
      <c r="C214" s="5" t="s">
        <v>294</v>
      </c>
      <c r="D214" s="5" t="s">
        <v>35</v>
      </c>
      <c r="E214" s="5" t="s">
        <v>295</v>
      </c>
      <c r="F214" s="5" t="s">
        <v>293</v>
      </c>
      <c r="G214" s="5">
        <v>2</v>
      </c>
      <c r="H214" s="15">
        <v>2</v>
      </c>
      <c r="I214" s="4" t="s">
        <v>1953</v>
      </c>
      <c r="J214" s="12">
        <v>9.7899999999999991</v>
      </c>
      <c r="K214" s="5">
        <v>2010</v>
      </c>
      <c r="L214" s="5" t="s">
        <v>292</v>
      </c>
      <c r="M214" s="5" t="str">
        <f t="shared" si="3"/>
        <v>N</v>
      </c>
    </row>
    <row r="215" spans="1:14" ht="12.75" customHeight="1" x14ac:dyDescent="0.25">
      <c r="A215" s="5" t="s">
        <v>296</v>
      </c>
      <c r="B215" s="5" t="s">
        <v>1659</v>
      </c>
      <c r="C215" s="5" t="s">
        <v>294</v>
      </c>
      <c r="D215" s="5" t="s">
        <v>35</v>
      </c>
      <c r="E215" s="5" t="s">
        <v>298</v>
      </c>
      <c r="F215" s="5" t="s">
        <v>297</v>
      </c>
      <c r="G215" s="5">
        <v>1</v>
      </c>
      <c r="H215" s="15">
        <v>1</v>
      </c>
      <c r="I215" s="4" t="s">
        <v>3199</v>
      </c>
      <c r="J215" s="12">
        <v>9.81</v>
      </c>
      <c r="K215" s="5">
        <v>2013</v>
      </c>
      <c r="L215" s="5" t="s">
        <v>296</v>
      </c>
      <c r="M215" s="5" t="str">
        <f t="shared" si="3"/>
        <v>N</v>
      </c>
    </row>
    <row r="216" spans="1:14" ht="12.75" customHeight="1" x14ac:dyDescent="0.25">
      <c r="A216" s="5" t="s">
        <v>299</v>
      </c>
      <c r="B216" s="5" t="s">
        <v>302</v>
      </c>
      <c r="C216" s="5" t="s">
        <v>301</v>
      </c>
      <c r="D216" s="5" t="s">
        <v>35</v>
      </c>
      <c r="E216" s="5" t="s">
        <v>303</v>
      </c>
      <c r="F216" s="5" t="s">
        <v>300</v>
      </c>
      <c r="G216" s="5">
        <v>2</v>
      </c>
      <c r="H216" s="15">
        <v>1</v>
      </c>
      <c r="I216" s="4"/>
      <c r="J216" s="12">
        <v>61</v>
      </c>
      <c r="K216" s="5">
        <v>2014</v>
      </c>
      <c r="L216" s="5" t="s">
        <v>299</v>
      </c>
      <c r="M216" s="5" t="str">
        <f t="shared" si="3"/>
        <v>Y</v>
      </c>
      <c r="N216" s="5" t="s">
        <v>2703</v>
      </c>
    </row>
    <row r="217" spans="1:14" ht="12.75" customHeight="1" x14ac:dyDescent="0.25">
      <c r="A217" s="5" t="s">
        <v>1297</v>
      </c>
      <c r="B217" s="5" t="s">
        <v>1300</v>
      </c>
      <c r="C217" s="5" t="s">
        <v>1299</v>
      </c>
      <c r="D217" s="5" t="s">
        <v>1038</v>
      </c>
      <c r="E217" s="5" t="s">
        <v>1587</v>
      </c>
      <c r="F217" s="5" t="s">
        <v>1298</v>
      </c>
      <c r="G217" s="5">
        <v>3</v>
      </c>
      <c r="H217" s="15">
        <v>1</v>
      </c>
      <c r="I217" s="4" t="s">
        <v>3299</v>
      </c>
      <c r="J217" s="12">
        <v>0</v>
      </c>
      <c r="K217" s="5">
        <v>2017</v>
      </c>
      <c r="L217" s="5" t="s">
        <v>1297</v>
      </c>
      <c r="M217" s="5" t="str">
        <f t="shared" si="3"/>
        <v>N</v>
      </c>
    </row>
    <row r="218" spans="1:14" ht="12.75" customHeight="1" x14ac:dyDescent="0.25">
      <c r="A218" s="5" t="s">
        <v>304</v>
      </c>
      <c r="B218" s="5" t="s">
        <v>306</v>
      </c>
      <c r="C218" s="5" t="s">
        <v>305</v>
      </c>
      <c r="D218" s="5" t="s">
        <v>35</v>
      </c>
      <c r="E218" s="5" t="s">
        <v>307</v>
      </c>
      <c r="F218" s="5" t="s">
        <v>3200</v>
      </c>
      <c r="G218" s="5">
        <v>3</v>
      </c>
      <c r="H218" s="15">
        <v>1</v>
      </c>
      <c r="I218" s="4" t="s">
        <v>3202</v>
      </c>
      <c r="J218" s="12">
        <v>10</v>
      </c>
      <c r="K218" s="5">
        <v>2014</v>
      </c>
      <c r="L218" s="5" t="s">
        <v>304</v>
      </c>
      <c r="M218" s="5" t="str">
        <f t="shared" si="3"/>
        <v>N</v>
      </c>
    </row>
    <row r="219" spans="1:14" ht="12.75" customHeight="1" x14ac:dyDescent="0.25">
      <c r="A219" s="5" t="s">
        <v>308</v>
      </c>
      <c r="B219" s="5" t="s">
        <v>306</v>
      </c>
      <c r="C219" s="5" t="s">
        <v>305</v>
      </c>
      <c r="D219" s="5" t="s">
        <v>35</v>
      </c>
      <c r="E219" s="5" t="s">
        <v>309</v>
      </c>
      <c r="F219" s="5" t="s">
        <v>3201</v>
      </c>
      <c r="G219" s="5">
        <v>3</v>
      </c>
      <c r="H219" s="15">
        <v>1</v>
      </c>
      <c r="I219" s="4" t="s">
        <v>3202</v>
      </c>
      <c r="J219" s="12">
        <v>32</v>
      </c>
      <c r="K219" s="5">
        <v>2014</v>
      </c>
      <c r="L219" s="5" t="s">
        <v>308</v>
      </c>
      <c r="M219" s="5" t="str">
        <f t="shared" si="3"/>
        <v>N</v>
      </c>
    </row>
    <row r="220" spans="1:14" ht="12.75" customHeight="1" x14ac:dyDescent="0.25">
      <c r="A220" s="5" t="s">
        <v>964</v>
      </c>
      <c r="B220" s="5" t="s">
        <v>967</v>
      </c>
      <c r="C220" s="5" t="s">
        <v>966</v>
      </c>
      <c r="D220" s="5" t="s">
        <v>620</v>
      </c>
      <c r="E220" s="5" t="s">
        <v>968</v>
      </c>
      <c r="F220" s="5" t="s">
        <v>965</v>
      </c>
      <c r="G220" s="5">
        <v>2</v>
      </c>
      <c r="H220" s="15">
        <v>1</v>
      </c>
      <c r="I220" s="4"/>
      <c r="J220" s="12">
        <v>0</v>
      </c>
      <c r="K220" s="5">
        <v>2016</v>
      </c>
      <c r="L220" s="5" t="s">
        <v>964</v>
      </c>
      <c r="M220" s="5" t="str">
        <f t="shared" si="3"/>
        <v>N</v>
      </c>
    </row>
    <row r="221" spans="1:14" ht="12.75" customHeight="1" x14ac:dyDescent="0.25">
      <c r="A221" s="5" t="s">
        <v>969</v>
      </c>
      <c r="B221" s="5" t="s">
        <v>967</v>
      </c>
      <c r="C221" s="5" t="s">
        <v>966</v>
      </c>
      <c r="D221" s="5" t="s">
        <v>620</v>
      </c>
      <c r="E221" s="5" t="s">
        <v>1589</v>
      </c>
      <c r="F221" s="5" t="s">
        <v>970</v>
      </c>
      <c r="G221" s="5">
        <v>2</v>
      </c>
      <c r="H221" s="15">
        <v>1</v>
      </c>
      <c r="I221" s="4"/>
      <c r="J221" s="12">
        <v>0</v>
      </c>
      <c r="K221" s="5">
        <v>2016</v>
      </c>
      <c r="L221" s="5" t="s">
        <v>969</v>
      </c>
      <c r="M221" s="5" t="str">
        <f t="shared" si="3"/>
        <v>N</v>
      </c>
    </row>
    <row r="222" spans="1:14" ht="12.75" customHeight="1" x14ac:dyDescent="0.25">
      <c r="A222" s="5" t="s">
        <v>971</v>
      </c>
      <c r="B222" s="5" t="s">
        <v>967</v>
      </c>
      <c r="C222" s="5" t="s">
        <v>966</v>
      </c>
      <c r="D222" s="5" t="s">
        <v>620</v>
      </c>
      <c r="E222" s="5" t="s">
        <v>973</v>
      </c>
      <c r="F222" s="5" t="s">
        <v>972</v>
      </c>
      <c r="G222" s="5">
        <v>2</v>
      </c>
      <c r="H222" s="15">
        <v>1</v>
      </c>
      <c r="I222" s="4"/>
      <c r="J222" s="12">
        <v>0</v>
      </c>
      <c r="K222" s="5">
        <v>2016</v>
      </c>
      <c r="L222" s="5" t="s">
        <v>971</v>
      </c>
      <c r="M222" s="5" t="str">
        <f t="shared" si="3"/>
        <v>N</v>
      </c>
    </row>
    <row r="223" spans="1:14" ht="12.75" customHeight="1" x14ac:dyDescent="0.25">
      <c r="A223" s="5" t="s">
        <v>974</v>
      </c>
      <c r="B223" s="5" t="s">
        <v>967</v>
      </c>
      <c r="C223" s="5" t="s">
        <v>966</v>
      </c>
      <c r="D223" s="5" t="s">
        <v>620</v>
      </c>
      <c r="E223" s="5" t="s">
        <v>976</v>
      </c>
      <c r="F223" s="5" t="s">
        <v>975</v>
      </c>
      <c r="G223" s="5">
        <v>2</v>
      </c>
      <c r="H223" s="15">
        <v>1</v>
      </c>
      <c r="I223" s="4"/>
      <c r="J223" s="12">
        <v>0</v>
      </c>
      <c r="K223" s="5">
        <v>2016</v>
      </c>
      <c r="L223" s="5" t="s">
        <v>974</v>
      </c>
      <c r="M223" s="5" t="str">
        <f t="shared" si="3"/>
        <v>N</v>
      </c>
    </row>
    <row r="224" spans="1:14" ht="12.75" customHeight="1" x14ac:dyDescent="0.25">
      <c r="A224" s="5" t="s">
        <v>977</v>
      </c>
      <c r="B224" s="5" t="s">
        <v>967</v>
      </c>
      <c r="C224" s="5" t="s">
        <v>966</v>
      </c>
      <c r="D224" s="5" t="s">
        <v>620</v>
      </c>
      <c r="E224" s="5" t="s">
        <v>979</v>
      </c>
      <c r="F224" s="5" t="s">
        <v>978</v>
      </c>
      <c r="G224" s="5">
        <v>2</v>
      </c>
      <c r="H224" s="15">
        <v>1</v>
      </c>
      <c r="I224" s="4"/>
      <c r="J224" s="12">
        <v>0</v>
      </c>
      <c r="K224" s="5">
        <v>2016</v>
      </c>
      <c r="L224" s="5" t="s">
        <v>977</v>
      </c>
      <c r="M224" s="5" t="str">
        <f t="shared" si="3"/>
        <v>N</v>
      </c>
    </row>
    <row r="225" spans="1:14" ht="12.75" customHeight="1" x14ac:dyDescent="0.25">
      <c r="A225" s="5" t="s">
        <v>980</v>
      </c>
      <c r="B225" s="5" t="s">
        <v>967</v>
      </c>
      <c r="C225" s="5" t="s">
        <v>966</v>
      </c>
      <c r="D225" s="5" t="s">
        <v>620</v>
      </c>
      <c r="E225" s="5" t="s">
        <v>982</v>
      </c>
      <c r="F225" s="5" t="s">
        <v>981</v>
      </c>
      <c r="G225" s="5">
        <v>2</v>
      </c>
      <c r="H225" s="15">
        <v>1</v>
      </c>
      <c r="I225" s="4"/>
      <c r="J225" s="12">
        <v>0</v>
      </c>
      <c r="K225" s="5">
        <v>2016</v>
      </c>
      <c r="L225" s="5" t="s">
        <v>980</v>
      </c>
      <c r="M225" s="5" t="str">
        <f t="shared" si="3"/>
        <v>N</v>
      </c>
    </row>
    <row r="226" spans="1:14" ht="12.75" customHeight="1" x14ac:dyDescent="0.25">
      <c r="A226" s="5" t="s">
        <v>310</v>
      </c>
      <c r="B226" s="5" t="s">
        <v>313</v>
      </c>
      <c r="C226" s="5" t="s">
        <v>312</v>
      </c>
      <c r="D226" s="5" t="s">
        <v>35</v>
      </c>
      <c r="E226" s="5" t="s">
        <v>314</v>
      </c>
      <c r="F226" s="5" t="s">
        <v>311</v>
      </c>
      <c r="G226" s="5">
        <v>2</v>
      </c>
      <c r="H226" s="15">
        <v>1</v>
      </c>
      <c r="I226" s="4"/>
      <c r="J226" s="12">
        <v>21</v>
      </c>
      <c r="K226" s="5">
        <v>2013</v>
      </c>
      <c r="L226" s="5" t="s">
        <v>310</v>
      </c>
      <c r="M226" s="5" t="str">
        <f t="shared" si="3"/>
        <v>N</v>
      </c>
    </row>
    <row r="227" spans="1:14" ht="12.75" customHeight="1" x14ac:dyDescent="0.25">
      <c r="A227" s="5" t="s">
        <v>315</v>
      </c>
      <c r="B227" s="5" t="s">
        <v>313</v>
      </c>
      <c r="C227" s="5" t="s">
        <v>312</v>
      </c>
      <c r="D227" s="5" t="s">
        <v>35</v>
      </c>
      <c r="E227" s="5" t="s">
        <v>1590</v>
      </c>
      <c r="F227" s="5" t="s">
        <v>316</v>
      </c>
      <c r="G227" s="5">
        <v>2</v>
      </c>
      <c r="H227" s="15">
        <v>1</v>
      </c>
      <c r="I227" s="4"/>
      <c r="J227" s="12">
        <v>29</v>
      </c>
      <c r="K227" s="5">
        <v>2012</v>
      </c>
      <c r="L227" s="5" t="s">
        <v>315</v>
      </c>
      <c r="M227" s="5" t="str">
        <f t="shared" si="3"/>
        <v>N</v>
      </c>
    </row>
    <row r="228" spans="1:14" ht="12.75" customHeight="1" x14ac:dyDescent="0.25">
      <c r="A228" s="5" t="s">
        <v>317</v>
      </c>
      <c r="B228" s="5" t="s">
        <v>320</v>
      </c>
      <c r="C228" s="5" t="s">
        <v>319</v>
      </c>
      <c r="D228" s="5" t="s">
        <v>35</v>
      </c>
      <c r="E228" s="5" t="s">
        <v>321</v>
      </c>
      <c r="F228" s="5" t="s">
        <v>318</v>
      </c>
      <c r="G228" s="5">
        <v>2</v>
      </c>
      <c r="H228" s="15">
        <v>2</v>
      </c>
      <c r="I228" s="4" t="s">
        <v>1856</v>
      </c>
      <c r="J228" s="12">
        <v>43.22</v>
      </c>
      <c r="K228" s="5">
        <v>2016</v>
      </c>
      <c r="L228" s="5" t="s">
        <v>317</v>
      </c>
      <c r="M228" s="5" t="str">
        <f t="shared" si="3"/>
        <v>N</v>
      </c>
    </row>
    <row r="229" spans="1:14" ht="12.75" customHeight="1" x14ac:dyDescent="0.25">
      <c r="A229" s="5" t="s">
        <v>1316</v>
      </c>
      <c r="B229" s="5" t="s">
        <v>1319</v>
      </c>
      <c r="C229" s="5" t="s">
        <v>1318</v>
      </c>
      <c r="D229" s="5" t="s">
        <v>1038</v>
      </c>
      <c r="E229" s="5" t="s">
        <v>1592</v>
      </c>
      <c r="F229" s="5" t="s">
        <v>1317</v>
      </c>
      <c r="G229" s="5">
        <v>1</v>
      </c>
      <c r="H229" s="15">
        <v>1</v>
      </c>
      <c r="I229" s="4"/>
      <c r="J229" s="12">
        <v>5.0999999999999996</v>
      </c>
      <c r="K229" s="5">
        <v>2012</v>
      </c>
      <c r="L229" s="5" t="s">
        <v>1316</v>
      </c>
      <c r="M229" s="5" t="str">
        <f t="shared" si="3"/>
        <v>Y</v>
      </c>
      <c r="N229" s="5" t="s">
        <v>2678</v>
      </c>
    </row>
    <row r="230" spans="1:14" ht="12.75" customHeight="1" x14ac:dyDescent="0.25">
      <c r="A230" s="5" t="s">
        <v>1323</v>
      </c>
      <c r="B230" s="5" t="s">
        <v>1326</v>
      </c>
      <c r="C230" s="5" t="s">
        <v>1325</v>
      </c>
      <c r="D230" s="5" t="s">
        <v>1038</v>
      </c>
      <c r="E230" s="5" t="s">
        <v>1327</v>
      </c>
      <c r="F230" s="5" t="s">
        <v>1324</v>
      </c>
      <c r="G230" s="5">
        <v>1</v>
      </c>
      <c r="H230" s="15">
        <v>1</v>
      </c>
      <c r="I230" s="4" t="s">
        <v>3209</v>
      </c>
      <c r="J230" s="12">
        <v>2.4900000000000002</v>
      </c>
      <c r="K230" s="5">
        <v>2014</v>
      </c>
      <c r="L230" s="5" t="s">
        <v>1323</v>
      </c>
      <c r="M230" s="5" t="str">
        <f t="shared" si="3"/>
        <v>N</v>
      </c>
    </row>
    <row r="231" spans="1:14" ht="12.75" customHeight="1" x14ac:dyDescent="0.25">
      <c r="A231" s="5" t="s">
        <v>324</v>
      </c>
      <c r="B231" s="5" t="s">
        <v>327</v>
      </c>
      <c r="C231" s="5" t="s">
        <v>326</v>
      </c>
      <c r="D231" s="5" t="s">
        <v>35</v>
      </c>
      <c r="E231" s="5" t="s">
        <v>328</v>
      </c>
      <c r="F231" s="5" t="s">
        <v>325</v>
      </c>
      <c r="G231" s="5">
        <v>1</v>
      </c>
      <c r="H231" s="15">
        <v>2</v>
      </c>
      <c r="I231" s="4" t="s">
        <v>1962</v>
      </c>
      <c r="J231" s="12">
        <v>20</v>
      </c>
      <c r="K231" s="5">
        <v>2015</v>
      </c>
      <c r="L231" s="5" t="s">
        <v>324</v>
      </c>
      <c r="M231" s="5" t="str">
        <f t="shared" si="3"/>
        <v>N</v>
      </c>
    </row>
    <row r="232" spans="1:14" ht="12.75" customHeight="1" x14ac:dyDescent="0.25">
      <c r="A232" s="5" t="s">
        <v>332</v>
      </c>
      <c r="B232" s="5" t="s">
        <v>335</v>
      </c>
      <c r="C232" s="5" t="s">
        <v>334</v>
      </c>
      <c r="D232" s="5" t="s">
        <v>35</v>
      </c>
      <c r="E232" s="5" t="s">
        <v>336</v>
      </c>
      <c r="F232" s="5" t="s">
        <v>333</v>
      </c>
      <c r="G232" s="5">
        <v>2</v>
      </c>
      <c r="H232" s="15">
        <v>1</v>
      </c>
      <c r="I232" s="4" t="s">
        <v>3210</v>
      </c>
      <c r="J232" s="12">
        <v>30</v>
      </c>
      <c r="K232" s="5">
        <v>2012</v>
      </c>
      <c r="L232" s="5" t="s">
        <v>332</v>
      </c>
      <c r="M232" s="5" t="str">
        <f t="shared" si="3"/>
        <v>N</v>
      </c>
    </row>
    <row r="233" spans="1:14" ht="12.75" customHeight="1" x14ac:dyDescent="0.25">
      <c r="A233" s="5" t="s">
        <v>337</v>
      </c>
      <c r="B233" s="5" t="s">
        <v>335</v>
      </c>
      <c r="C233" s="5" t="s">
        <v>334</v>
      </c>
      <c r="D233" s="5" t="s">
        <v>35</v>
      </c>
      <c r="E233" s="5" t="s">
        <v>339</v>
      </c>
      <c r="F233" s="5" t="s">
        <v>338</v>
      </c>
      <c r="G233" s="5">
        <v>3</v>
      </c>
      <c r="H233" s="15">
        <v>1</v>
      </c>
      <c r="I233" s="4"/>
      <c r="J233" s="12">
        <v>45.03</v>
      </c>
      <c r="K233" s="5">
        <v>2015</v>
      </c>
      <c r="L233" s="5" t="s">
        <v>337</v>
      </c>
      <c r="M233" s="5" t="str">
        <f t="shared" si="3"/>
        <v>N</v>
      </c>
    </row>
    <row r="234" spans="1:14" ht="12.75" customHeight="1" x14ac:dyDescent="0.25">
      <c r="A234" s="5" t="s">
        <v>340</v>
      </c>
      <c r="B234" s="5" t="s">
        <v>343</v>
      </c>
      <c r="C234" s="5" t="s">
        <v>342</v>
      </c>
      <c r="D234" s="5" t="s">
        <v>35</v>
      </c>
      <c r="E234" s="5" t="s">
        <v>344</v>
      </c>
      <c r="F234" s="5" t="s">
        <v>341</v>
      </c>
      <c r="G234" s="5">
        <v>2</v>
      </c>
      <c r="H234" s="15">
        <v>1</v>
      </c>
      <c r="I234" s="4" t="s">
        <v>1963</v>
      </c>
      <c r="J234" s="12">
        <v>11</v>
      </c>
      <c r="K234" s="5">
        <v>2016</v>
      </c>
      <c r="L234" s="5" t="s">
        <v>340</v>
      </c>
      <c r="M234" s="5" t="str">
        <f t="shared" si="3"/>
        <v>N</v>
      </c>
    </row>
    <row r="235" spans="1:14" ht="12.75" customHeight="1" x14ac:dyDescent="0.25">
      <c r="A235" s="5" t="s">
        <v>345</v>
      </c>
      <c r="B235" s="5" t="s">
        <v>343</v>
      </c>
      <c r="C235" s="5" t="s">
        <v>342</v>
      </c>
      <c r="D235" s="5" t="s">
        <v>35</v>
      </c>
      <c r="E235" s="5" t="s">
        <v>347</v>
      </c>
      <c r="F235" s="5" t="s">
        <v>346</v>
      </c>
      <c r="G235" s="5">
        <v>2</v>
      </c>
      <c r="H235" s="15">
        <v>1</v>
      </c>
      <c r="I235" s="4" t="s">
        <v>1964</v>
      </c>
      <c r="J235" s="12">
        <v>31</v>
      </c>
      <c r="K235" s="5">
        <v>2012</v>
      </c>
      <c r="L235" s="5" t="s">
        <v>345</v>
      </c>
      <c r="M235" s="5" t="str">
        <f t="shared" si="3"/>
        <v>N</v>
      </c>
    </row>
    <row r="236" spans="1:14" ht="12.75" customHeight="1" x14ac:dyDescent="0.25">
      <c r="A236" s="5" t="s">
        <v>348</v>
      </c>
      <c r="B236" s="5" t="s">
        <v>343</v>
      </c>
      <c r="C236" s="5" t="s">
        <v>342</v>
      </c>
      <c r="D236" s="5" t="s">
        <v>35</v>
      </c>
      <c r="E236" s="5" t="s">
        <v>350</v>
      </c>
      <c r="F236" s="5" t="s">
        <v>349</v>
      </c>
      <c r="G236" s="5">
        <v>2</v>
      </c>
      <c r="H236" s="15">
        <v>2</v>
      </c>
      <c r="I236" s="4" t="s">
        <v>1965</v>
      </c>
      <c r="J236" s="12">
        <v>58.04</v>
      </c>
      <c r="K236" s="5">
        <v>2015</v>
      </c>
      <c r="L236" s="5" t="s">
        <v>348</v>
      </c>
      <c r="M236" s="5" t="str">
        <f t="shared" si="3"/>
        <v>Y</v>
      </c>
      <c r="N236" s="5" t="s">
        <v>2703</v>
      </c>
    </row>
    <row r="237" spans="1:14" ht="12.75" customHeight="1" x14ac:dyDescent="0.25">
      <c r="A237" s="5" t="s">
        <v>351</v>
      </c>
      <c r="B237" s="5" t="s">
        <v>354</v>
      </c>
      <c r="C237" s="5" t="s">
        <v>353</v>
      </c>
      <c r="D237" s="5" t="s">
        <v>35</v>
      </c>
      <c r="E237" s="5" t="s">
        <v>355</v>
      </c>
      <c r="F237" s="5" t="s">
        <v>352</v>
      </c>
      <c r="G237" s="5">
        <v>1</v>
      </c>
      <c r="H237" s="15">
        <v>1</v>
      </c>
      <c r="I237" s="4"/>
      <c r="J237" s="12">
        <v>29</v>
      </c>
      <c r="K237" s="5">
        <v>2012</v>
      </c>
      <c r="L237" s="5" t="s">
        <v>351</v>
      </c>
      <c r="M237" s="5" t="str">
        <f t="shared" si="3"/>
        <v>N</v>
      </c>
    </row>
    <row r="238" spans="1:14" ht="12.75" customHeight="1" x14ac:dyDescent="0.25">
      <c r="A238" s="5" t="s">
        <v>1340</v>
      </c>
      <c r="B238" s="5" t="s">
        <v>1535</v>
      </c>
      <c r="C238" s="5" t="s">
        <v>1342</v>
      </c>
      <c r="D238" s="5" t="s">
        <v>1038</v>
      </c>
      <c r="E238" s="5" t="s">
        <v>1343</v>
      </c>
      <c r="F238" s="5" t="s">
        <v>1341</v>
      </c>
      <c r="G238" s="5">
        <v>2</v>
      </c>
      <c r="H238" s="15">
        <v>2</v>
      </c>
      <c r="I238" s="4" t="s">
        <v>1967</v>
      </c>
      <c r="J238" s="12">
        <v>0.9</v>
      </c>
      <c r="K238" s="5">
        <v>2010</v>
      </c>
      <c r="L238" s="5" t="s">
        <v>1340</v>
      </c>
      <c r="M238" s="5" t="str">
        <f t="shared" si="3"/>
        <v>N</v>
      </c>
    </row>
    <row r="239" spans="1:14" ht="12.75" customHeight="1" x14ac:dyDescent="0.25">
      <c r="A239" s="5" t="s">
        <v>1021</v>
      </c>
      <c r="B239" s="5" t="s">
        <v>1019</v>
      </c>
      <c r="C239" s="5" t="s">
        <v>1018</v>
      </c>
      <c r="D239" s="5" t="s">
        <v>620</v>
      </c>
      <c r="E239" s="5" t="s">
        <v>1023</v>
      </c>
      <c r="F239" s="5" t="s">
        <v>1022</v>
      </c>
      <c r="G239" s="5">
        <v>1</v>
      </c>
      <c r="H239" s="15">
        <v>1</v>
      </c>
      <c r="I239" s="4"/>
      <c r="J239" s="12">
        <v>0</v>
      </c>
      <c r="K239" s="5">
        <v>2014</v>
      </c>
      <c r="L239" s="5" t="s">
        <v>1021</v>
      </c>
      <c r="M239" s="5" t="str">
        <f t="shared" si="3"/>
        <v>N</v>
      </c>
    </row>
    <row r="240" spans="1:14" ht="12.75" customHeight="1" x14ac:dyDescent="0.25">
      <c r="A240" s="5" t="s">
        <v>588</v>
      </c>
      <c r="B240" s="5" t="s">
        <v>1536</v>
      </c>
      <c r="C240" s="5" t="s">
        <v>590</v>
      </c>
      <c r="D240" s="5" t="s">
        <v>360</v>
      </c>
      <c r="E240" s="5" t="s">
        <v>1594</v>
      </c>
      <c r="F240" s="5" t="s">
        <v>589</v>
      </c>
      <c r="G240" s="5">
        <v>1</v>
      </c>
      <c r="H240" s="15">
        <v>1</v>
      </c>
      <c r="I240" s="4" t="s">
        <v>1969</v>
      </c>
      <c r="J240" s="12">
        <v>0</v>
      </c>
      <c r="K240" s="5">
        <v>2016</v>
      </c>
      <c r="L240" s="5" t="s">
        <v>588</v>
      </c>
      <c r="M240" s="5" t="str">
        <f t="shared" si="3"/>
        <v>N</v>
      </c>
    </row>
    <row r="241" spans="1:13" ht="12.75" customHeight="1" x14ac:dyDescent="0.25">
      <c r="A241" s="5" t="s">
        <v>1027</v>
      </c>
      <c r="B241" s="5" t="s">
        <v>1030</v>
      </c>
      <c r="C241" s="5" t="s">
        <v>1029</v>
      </c>
      <c r="D241" s="5" t="s">
        <v>620</v>
      </c>
      <c r="E241" s="5" t="s">
        <v>1031</v>
      </c>
      <c r="F241" s="5" t="s">
        <v>1028</v>
      </c>
      <c r="G241" s="5">
        <v>2</v>
      </c>
      <c r="H241" s="15">
        <v>1</v>
      </c>
      <c r="I241" s="4"/>
      <c r="J241" s="12">
        <v>0</v>
      </c>
      <c r="K241" s="5">
        <v>2011</v>
      </c>
      <c r="L241" s="5" t="s">
        <v>1027</v>
      </c>
      <c r="M241" s="5" t="str">
        <f t="shared" si="3"/>
        <v>N</v>
      </c>
    </row>
    <row r="242" spans="1:13" ht="12.75" customHeight="1" x14ac:dyDescent="0.25">
      <c r="A242" s="5" t="s">
        <v>1977</v>
      </c>
      <c r="B242" s="5" t="s">
        <v>1046</v>
      </c>
      <c r="C242" s="5" t="s">
        <v>1045</v>
      </c>
      <c r="D242" s="5" t="s">
        <v>1038</v>
      </c>
      <c r="E242" s="5" t="s">
        <v>2128</v>
      </c>
      <c r="F242" s="5" t="s">
        <v>2226</v>
      </c>
      <c r="G242" s="5">
        <v>1</v>
      </c>
      <c r="H242" s="5">
        <v>1</v>
      </c>
      <c r="I242" s="5" t="s">
        <v>2307</v>
      </c>
      <c r="J242" s="12">
        <v>0</v>
      </c>
      <c r="K242" s="5">
        <v>2015</v>
      </c>
      <c r="L242" s="5" t="s">
        <v>1977</v>
      </c>
      <c r="M242" s="5" t="str">
        <f t="shared" si="3"/>
        <v>N</v>
      </c>
    </row>
    <row r="243" spans="1:13" ht="12.75" customHeight="1" x14ac:dyDescent="0.25">
      <c r="A243" s="5" t="s">
        <v>1978</v>
      </c>
      <c r="B243" s="5" t="s">
        <v>1046</v>
      </c>
      <c r="C243" s="5" t="s">
        <v>1045</v>
      </c>
      <c r="D243" s="5" t="s">
        <v>1038</v>
      </c>
      <c r="E243" s="5" t="s">
        <v>2129</v>
      </c>
      <c r="F243" s="5" t="s">
        <v>2227</v>
      </c>
      <c r="G243" s="5">
        <v>1</v>
      </c>
      <c r="H243" s="5">
        <v>1</v>
      </c>
      <c r="I243" s="5" t="s">
        <v>2308</v>
      </c>
      <c r="J243" s="12">
        <v>0</v>
      </c>
      <c r="K243" s="5">
        <v>2015</v>
      </c>
      <c r="L243" s="5" t="s">
        <v>1978</v>
      </c>
      <c r="M243" s="5" t="str">
        <f t="shared" si="3"/>
        <v>N</v>
      </c>
    </row>
    <row r="244" spans="1:13" ht="12.75" customHeight="1" x14ac:dyDescent="0.25">
      <c r="A244" s="5" t="s">
        <v>1980</v>
      </c>
      <c r="B244" s="5" t="s">
        <v>1046</v>
      </c>
      <c r="C244" s="5" t="s">
        <v>1045</v>
      </c>
      <c r="D244" s="5" t="s">
        <v>1038</v>
      </c>
      <c r="E244" s="5" t="s">
        <v>2130</v>
      </c>
      <c r="F244" s="5" t="s">
        <v>2228</v>
      </c>
      <c r="G244" s="5">
        <v>1</v>
      </c>
      <c r="H244" s="5">
        <v>1</v>
      </c>
      <c r="I244" s="5" t="s">
        <v>2308</v>
      </c>
      <c r="J244" s="12">
        <v>0</v>
      </c>
      <c r="K244" s="5">
        <v>2015</v>
      </c>
      <c r="L244" s="5" t="s">
        <v>1980</v>
      </c>
      <c r="M244" s="5" t="str">
        <f t="shared" si="3"/>
        <v>N</v>
      </c>
    </row>
    <row r="245" spans="1:13" ht="12.75" customHeight="1" x14ac:dyDescent="0.25">
      <c r="A245" s="5" t="s">
        <v>1981</v>
      </c>
      <c r="B245" s="5" t="s">
        <v>1046</v>
      </c>
      <c r="C245" s="5" t="s">
        <v>1045</v>
      </c>
      <c r="D245" s="5" t="s">
        <v>1038</v>
      </c>
      <c r="E245" s="5" t="s">
        <v>2131</v>
      </c>
      <c r="F245" s="5" t="s">
        <v>2229</v>
      </c>
      <c r="G245" s="5">
        <v>1</v>
      </c>
      <c r="H245" s="5">
        <v>1</v>
      </c>
      <c r="I245" s="5" t="s">
        <v>2310</v>
      </c>
      <c r="J245" s="12">
        <v>0</v>
      </c>
      <c r="K245" s="5">
        <v>2015</v>
      </c>
      <c r="L245" s="5" t="s">
        <v>1981</v>
      </c>
      <c r="M245" s="5" t="str">
        <f t="shared" si="3"/>
        <v>N</v>
      </c>
    </row>
    <row r="246" spans="1:13" ht="12.75" customHeight="1" x14ac:dyDescent="0.25">
      <c r="A246" s="5" t="s">
        <v>1985</v>
      </c>
      <c r="B246" s="5" t="s">
        <v>1067</v>
      </c>
      <c r="C246" s="5" t="s">
        <v>1066</v>
      </c>
      <c r="D246" s="5" t="s">
        <v>1038</v>
      </c>
      <c r="E246" s="5" t="s">
        <v>2135</v>
      </c>
      <c r="F246" s="5" t="s">
        <v>2233</v>
      </c>
      <c r="G246" s="5">
        <v>1</v>
      </c>
      <c r="H246" s="5">
        <v>2</v>
      </c>
      <c r="I246" s="5" t="s">
        <v>2314</v>
      </c>
      <c r="J246" s="12">
        <v>0</v>
      </c>
      <c r="K246" s="5">
        <v>2019</v>
      </c>
      <c r="L246" s="5" t="s">
        <v>1985</v>
      </c>
      <c r="M246" s="5" t="str">
        <f t="shared" si="3"/>
        <v>N</v>
      </c>
    </row>
    <row r="247" spans="1:13" ht="12.75" customHeight="1" x14ac:dyDescent="0.25">
      <c r="A247" s="5" t="s">
        <v>1986</v>
      </c>
      <c r="B247" s="5" t="s">
        <v>1067</v>
      </c>
      <c r="C247" s="5" t="s">
        <v>1066</v>
      </c>
      <c r="D247" s="5" t="s">
        <v>35</v>
      </c>
      <c r="E247" s="5" t="s">
        <v>1068</v>
      </c>
      <c r="F247" s="5" t="s">
        <v>2234</v>
      </c>
      <c r="G247" s="5">
        <v>1</v>
      </c>
      <c r="H247" s="5">
        <v>2</v>
      </c>
      <c r="I247" s="5" t="s">
        <v>2315</v>
      </c>
      <c r="J247" s="12">
        <v>0</v>
      </c>
      <c r="K247" s="5">
        <v>2019</v>
      </c>
      <c r="L247" s="5" t="s">
        <v>1986</v>
      </c>
      <c r="M247" s="5" t="str">
        <f t="shared" si="3"/>
        <v>N</v>
      </c>
    </row>
    <row r="248" spans="1:13" ht="12.75" customHeight="1" x14ac:dyDescent="0.25">
      <c r="A248" s="5" t="s">
        <v>1987</v>
      </c>
      <c r="B248" s="5" t="s">
        <v>1067</v>
      </c>
      <c r="C248" s="5" t="s">
        <v>1066</v>
      </c>
      <c r="D248" s="5" t="s">
        <v>35</v>
      </c>
      <c r="E248" s="5" t="s">
        <v>2136</v>
      </c>
      <c r="F248" s="5" t="s">
        <v>2235</v>
      </c>
      <c r="G248" s="5">
        <v>1</v>
      </c>
      <c r="H248" s="5">
        <v>1</v>
      </c>
      <c r="I248" s="5" t="s">
        <v>2316</v>
      </c>
      <c r="J248" s="12">
        <v>0</v>
      </c>
      <c r="K248" s="5">
        <v>2019</v>
      </c>
      <c r="L248" s="5" t="s">
        <v>1987</v>
      </c>
      <c r="M248" s="5" t="str">
        <f t="shared" si="3"/>
        <v>N</v>
      </c>
    </row>
    <row r="249" spans="1:13" ht="12.75" customHeight="1" x14ac:dyDescent="0.25">
      <c r="A249" s="5" t="s">
        <v>1989</v>
      </c>
      <c r="B249" s="5" t="s">
        <v>1074</v>
      </c>
      <c r="C249" s="5" t="s">
        <v>1073</v>
      </c>
      <c r="D249" s="5" t="s">
        <v>1038</v>
      </c>
      <c r="E249" s="5" t="s">
        <v>2137</v>
      </c>
      <c r="F249" s="5" t="s">
        <v>2236</v>
      </c>
      <c r="G249" s="5">
        <v>2</v>
      </c>
      <c r="H249" s="5">
        <v>1</v>
      </c>
      <c r="I249" s="5" t="s">
        <v>2318</v>
      </c>
      <c r="J249" s="12">
        <v>0</v>
      </c>
      <c r="K249" s="5">
        <v>2017</v>
      </c>
      <c r="L249" s="5" t="s">
        <v>1989</v>
      </c>
      <c r="M249" s="5" t="str">
        <f t="shared" si="3"/>
        <v>N</v>
      </c>
    </row>
    <row r="250" spans="1:13" ht="12.75" customHeight="1" x14ac:dyDescent="0.25">
      <c r="A250" s="5" t="s">
        <v>1990</v>
      </c>
      <c r="B250" s="5" t="s">
        <v>1074</v>
      </c>
      <c r="C250" s="5" t="s">
        <v>1073</v>
      </c>
      <c r="D250" s="5" t="s">
        <v>1038</v>
      </c>
      <c r="E250" s="5" t="s">
        <v>2138</v>
      </c>
      <c r="F250" s="5" t="s">
        <v>2237</v>
      </c>
      <c r="G250" s="5">
        <v>2</v>
      </c>
      <c r="H250" s="5">
        <v>1</v>
      </c>
      <c r="I250" s="5" t="s">
        <v>2319</v>
      </c>
      <c r="J250" s="12">
        <v>0</v>
      </c>
      <c r="K250" s="5">
        <v>2017</v>
      </c>
      <c r="L250" s="5" t="s">
        <v>1990</v>
      </c>
      <c r="M250" s="5" t="str">
        <f t="shared" si="3"/>
        <v>N</v>
      </c>
    </row>
    <row r="251" spans="1:13" ht="12.75" customHeight="1" x14ac:dyDescent="0.25">
      <c r="A251" s="5" t="s">
        <v>1993</v>
      </c>
      <c r="B251" s="5" t="s">
        <v>1095</v>
      </c>
      <c r="C251" s="5" t="s">
        <v>1094</v>
      </c>
      <c r="D251" s="5" t="s">
        <v>1038</v>
      </c>
      <c r="E251" s="5" t="s">
        <v>2139</v>
      </c>
      <c r="F251" s="5" t="s">
        <v>2239</v>
      </c>
      <c r="G251" s="5">
        <v>3</v>
      </c>
      <c r="H251" s="5">
        <v>1</v>
      </c>
      <c r="I251" s="5" t="s">
        <v>2322</v>
      </c>
      <c r="J251" s="12">
        <v>0</v>
      </c>
      <c r="K251" s="5">
        <v>2009</v>
      </c>
      <c r="L251" s="5" t="s">
        <v>1993</v>
      </c>
      <c r="M251" s="5" t="str">
        <f t="shared" si="3"/>
        <v>N</v>
      </c>
    </row>
    <row r="252" spans="1:13" ht="12.75" customHeight="1" x14ac:dyDescent="0.25">
      <c r="A252" s="5" t="s">
        <v>1996</v>
      </c>
      <c r="B252" s="5" t="s">
        <v>1103</v>
      </c>
      <c r="C252" s="5" t="s">
        <v>1102</v>
      </c>
      <c r="D252" s="5" t="s">
        <v>1038</v>
      </c>
      <c r="E252" s="5" t="s">
        <v>2140</v>
      </c>
      <c r="F252" s="5" t="s">
        <v>2240</v>
      </c>
      <c r="G252" s="5">
        <v>1</v>
      </c>
      <c r="H252" s="5">
        <v>1</v>
      </c>
      <c r="I252" s="5" t="s">
        <v>2325</v>
      </c>
      <c r="J252" s="12">
        <v>0</v>
      </c>
      <c r="K252" s="5">
        <v>2017</v>
      </c>
      <c r="L252" s="5" t="s">
        <v>1996</v>
      </c>
      <c r="M252" s="5" t="str">
        <f t="shared" si="3"/>
        <v>N</v>
      </c>
    </row>
    <row r="253" spans="1:13" ht="12.75" customHeight="1" x14ac:dyDescent="0.25">
      <c r="A253" s="5" t="s">
        <v>1998</v>
      </c>
      <c r="B253" s="5" t="s">
        <v>1108</v>
      </c>
      <c r="C253" s="5" t="s">
        <v>1107</v>
      </c>
      <c r="D253" s="5" t="s">
        <v>1038</v>
      </c>
      <c r="E253" s="5" t="s">
        <v>2142</v>
      </c>
      <c r="F253" s="5" t="s">
        <v>2241</v>
      </c>
      <c r="G253" s="5">
        <v>2</v>
      </c>
      <c r="H253" s="5">
        <v>1</v>
      </c>
      <c r="I253" s="5" t="s">
        <v>2326</v>
      </c>
      <c r="J253" s="12">
        <v>0</v>
      </c>
      <c r="K253" s="5">
        <v>2012</v>
      </c>
      <c r="L253" s="5" t="s">
        <v>1998</v>
      </c>
      <c r="M253" s="5" t="str">
        <f t="shared" si="3"/>
        <v>N</v>
      </c>
    </row>
    <row r="254" spans="1:13" ht="12.75" customHeight="1" x14ac:dyDescent="0.25">
      <c r="A254" s="5" t="s">
        <v>2001</v>
      </c>
      <c r="B254" s="5" t="s">
        <v>1108</v>
      </c>
      <c r="C254" s="5" t="s">
        <v>1107</v>
      </c>
      <c r="D254" s="5" t="s">
        <v>1038</v>
      </c>
      <c r="E254" s="5" t="s">
        <v>2145</v>
      </c>
      <c r="F254" s="5" t="s">
        <v>3213</v>
      </c>
      <c r="G254" s="5">
        <v>2</v>
      </c>
      <c r="H254" s="5">
        <v>1</v>
      </c>
      <c r="I254" s="5" t="s">
        <v>2326</v>
      </c>
      <c r="J254" s="12">
        <v>0</v>
      </c>
      <c r="K254" s="5">
        <v>2015</v>
      </c>
      <c r="L254" s="5" t="s">
        <v>2001</v>
      </c>
      <c r="M254" s="5" t="str">
        <f t="shared" si="3"/>
        <v>N</v>
      </c>
    </row>
    <row r="255" spans="1:13" ht="12.75" customHeight="1" x14ac:dyDescent="0.25">
      <c r="A255" s="5" t="s">
        <v>2004</v>
      </c>
      <c r="B255" s="5" t="s">
        <v>1516</v>
      </c>
      <c r="C255" s="5" t="s">
        <v>1687</v>
      </c>
      <c r="D255" s="5" t="s">
        <v>620</v>
      </c>
      <c r="E255" s="5" t="s">
        <v>2146</v>
      </c>
      <c r="F255" s="5" t="s">
        <v>2242</v>
      </c>
      <c r="G255" s="5">
        <v>1</v>
      </c>
      <c r="H255" s="5">
        <v>1</v>
      </c>
      <c r="I255" s="5" t="s">
        <v>2328</v>
      </c>
      <c r="J255" s="12">
        <v>0</v>
      </c>
      <c r="K255" s="5">
        <v>2015</v>
      </c>
      <c r="L255" s="5" t="s">
        <v>2004</v>
      </c>
      <c r="M255" s="5" t="str">
        <f t="shared" si="3"/>
        <v>N</v>
      </c>
    </row>
    <row r="256" spans="1:13" ht="12.75" customHeight="1" x14ac:dyDescent="0.25">
      <c r="A256" s="5" t="s">
        <v>2005</v>
      </c>
      <c r="B256" s="5" t="s">
        <v>1516</v>
      </c>
      <c r="C256" s="5" t="s">
        <v>1687</v>
      </c>
      <c r="D256" s="5" t="s">
        <v>620</v>
      </c>
      <c r="E256" s="5" t="s">
        <v>2147</v>
      </c>
      <c r="F256" s="5" t="s">
        <v>2243</v>
      </c>
      <c r="G256" s="5">
        <v>1</v>
      </c>
      <c r="H256" s="5">
        <v>2</v>
      </c>
      <c r="I256" s="5" t="s">
        <v>2329</v>
      </c>
      <c r="J256" s="12">
        <v>0</v>
      </c>
      <c r="K256" s="5">
        <v>2015</v>
      </c>
      <c r="L256" s="5" t="s">
        <v>2005</v>
      </c>
      <c r="M256" s="5" t="str">
        <f t="shared" si="3"/>
        <v>N</v>
      </c>
    </row>
    <row r="257" spans="1:13" ht="12.75" customHeight="1" x14ac:dyDescent="0.25">
      <c r="A257" s="5" t="s">
        <v>2006</v>
      </c>
      <c r="B257" s="5" t="s">
        <v>1516</v>
      </c>
      <c r="C257" s="5" t="s">
        <v>1687</v>
      </c>
      <c r="D257" s="5" t="s">
        <v>620</v>
      </c>
      <c r="E257" s="5" t="s">
        <v>2148</v>
      </c>
      <c r="F257" s="5" t="s">
        <v>2244</v>
      </c>
      <c r="G257" s="5">
        <v>1</v>
      </c>
      <c r="H257" s="5">
        <v>1</v>
      </c>
      <c r="J257" s="12">
        <v>0</v>
      </c>
      <c r="K257" s="5">
        <v>2015</v>
      </c>
      <c r="L257" s="5" t="s">
        <v>2006</v>
      </c>
      <c r="M257" s="5" t="str">
        <f t="shared" si="3"/>
        <v>N</v>
      </c>
    </row>
    <row r="258" spans="1:13" ht="12.75" customHeight="1" x14ac:dyDescent="0.25">
      <c r="A258" s="5" t="s">
        <v>2007</v>
      </c>
      <c r="B258" s="5" t="s">
        <v>658</v>
      </c>
      <c r="C258" s="5" t="s">
        <v>657</v>
      </c>
      <c r="D258" s="5" t="s">
        <v>620</v>
      </c>
      <c r="E258" s="5" t="s">
        <v>662</v>
      </c>
      <c r="F258" s="5" t="s">
        <v>661</v>
      </c>
      <c r="G258" s="5">
        <v>2</v>
      </c>
      <c r="H258" s="5">
        <v>1</v>
      </c>
      <c r="I258" s="5" t="s">
        <v>2330</v>
      </c>
      <c r="J258" s="12">
        <v>0</v>
      </c>
      <c r="K258" s="5">
        <v>2009</v>
      </c>
      <c r="L258" s="5" t="s">
        <v>2007</v>
      </c>
      <c r="M258" s="5" t="str">
        <f t="shared" si="3"/>
        <v>N</v>
      </c>
    </row>
    <row r="259" spans="1:13" ht="12.75" customHeight="1" x14ac:dyDescent="0.25">
      <c r="A259" s="5" t="s">
        <v>2009</v>
      </c>
      <c r="B259" s="5" t="s">
        <v>1518</v>
      </c>
      <c r="C259" s="5" t="s">
        <v>1690</v>
      </c>
      <c r="D259" s="5" t="s">
        <v>360</v>
      </c>
      <c r="E259" s="5" t="s">
        <v>2150</v>
      </c>
      <c r="F259" s="5" t="s">
        <v>3216</v>
      </c>
      <c r="G259" s="5">
        <v>1</v>
      </c>
      <c r="H259" s="5">
        <v>2</v>
      </c>
      <c r="I259" s="5" t="s">
        <v>3217</v>
      </c>
      <c r="J259" s="12">
        <v>0</v>
      </c>
      <c r="K259" s="5">
        <v>2009</v>
      </c>
      <c r="L259" s="5" t="s">
        <v>2009</v>
      </c>
      <c r="M259" s="5" t="str">
        <f t="shared" si="3"/>
        <v>N</v>
      </c>
    </row>
    <row r="260" spans="1:13" ht="12.75" customHeight="1" x14ac:dyDescent="0.25">
      <c r="A260" s="5" t="s">
        <v>2010</v>
      </c>
      <c r="B260" s="5" t="s">
        <v>1124</v>
      </c>
      <c r="C260" s="5" t="s">
        <v>1123</v>
      </c>
      <c r="D260" s="5" t="s">
        <v>1038</v>
      </c>
      <c r="E260" s="5" t="s">
        <v>2151</v>
      </c>
      <c r="F260" s="5" t="s">
        <v>2245</v>
      </c>
      <c r="G260" s="5">
        <v>2</v>
      </c>
      <c r="H260" s="5">
        <v>2</v>
      </c>
      <c r="I260" s="5" t="s">
        <v>2332</v>
      </c>
      <c r="J260" s="12">
        <v>0</v>
      </c>
      <c r="K260" s="5">
        <v>2019</v>
      </c>
      <c r="L260" s="5" t="s">
        <v>2010</v>
      </c>
      <c r="M260" s="5" t="str">
        <f t="shared" si="3"/>
        <v>N</v>
      </c>
    </row>
    <row r="261" spans="1:13" ht="12.75" customHeight="1" x14ac:dyDescent="0.25">
      <c r="A261" s="5" t="s">
        <v>2453</v>
      </c>
      <c r="B261" s="5" t="s">
        <v>1124</v>
      </c>
      <c r="C261" s="5" t="s">
        <v>1123</v>
      </c>
      <c r="D261" s="5" t="s">
        <v>1038</v>
      </c>
      <c r="E261" s="5" t="s">
        <v>2455</v>
      </c>
      <c r="F261" s="5" t="s">
        <v>2456</v>
      </c>
      <c r="G261" s="5">
        <v>2</v>
      </c>
      <c r="H261" s="5">
        <v>2</v>
      </c>
      <c r="I261" s="5" t="s">
        <v>2458</v>
      </c>
      <c r="J261" s="12">
        <v>0</v>
      </c>
      <c r="K261" s="5">
        <v>2019</v>
      </c>
      <c r="L261" s="5" t="s">
        <v>2453</v>
      </c>
      <c r="M261" s="5" t="str">
        <f t="shared" si="3"/>
        <v>N</v>
      </c>
    </row>
    <row r="262" spans="1:13" ht="12.75" customHeight="1" x14ac:dyDescent="0.25">
      <c r="A262" s="5" t="s">
        <v>2012</v>
      </c>
      <c r="B262" s="5" t="s">
        <v>1520</v>
      </c>
      <c r="C262" s="5" t="s">
        <v>1519</v>
      </c>
      <c r="D262" s="5" t="s">
        <v>35</v>
      </c>
      <c r="E262" s="5" t="s">
        <v>1520</v>
      </c>
      <c r="F262" s="5" t="s">
        <v>1519</v>
      </c>
      <c r="G262" s="5">
        <v>0</v>
      </c>
      <c r="H262" s="5">
        <v>1</v>
      </c>
      <c r="I262" s="5" t="s">
        <v>2334</v>
      </c>
      <c r="J262" s="12">
        <v>35.411949137780873</v>
      </c>
      <c r="K262" s="5">
        <v>2015</v>
      </c>
      <c r="L262" s="5" t="s">
        <v>2012</v>
      </c>
      <c r="M262" s="5" t="str">
        <f t="shared" si="3"/>
        <v>N</v>
      </c>
    </row>
    <row r="263" spans="1:13" ht="12.75" customHeight="1" x14ac:dyDescent="0.25">
      <c r="A263" s="5" t="s">
        <v>2013</v>
      </c>
      <c r="B263" s="5" t="s">
        <v>1522</v>
      </c>
      <c r="C263" s="5" t="s">
        <v>1521</v>
      </c>
      <c r="D263" s="5" t="s">
        <v>35</v>
      </c>
      <c r="E263" s="5" t="s">
        <v>1522</v>
      </c>
      <c r="F263" s="5" t="s">
        <v>1521</v>
      </c>
      <c r="G263" s="5">
        <v>0</v>
      </c>
      <c r="H263" s="5">
        <v>1</v>
      </c>
      <c r="I263" s="5" t="s">
        <v>2335</v>
      </c>
      <c r="J263" s="12">
        <v>0.59772500437938136</v>
      </c>
      <c r="K263" s="5">
        <v>2015</v>
      </c>
      <c r="L263" s="5" t="s">
        <v>2013</v>
      </c>
      <c r="M263" s="5" t="str">
        <f t="shared" ref="M263:M325" si="4">IF(OR(AND(D263=$W$14,OR(J263&lt;$W$15,J263&gt;$W$16)),AND(D263=$X$14,OR(J263&lt;$X$15,J263&gt;$X$16)),AND(D263=$Y$14,OR(J263&lt;$Y$15,J263&gt;$Y$16)),AND(D263=$Z$14,OR(J263&lt;$Z$15,J263&gt;$Z$16))),"Y","N")</f>
        <v>N</v>
      </c>
    </row>
    <row r="264" spans="1:13" ht="12.75" customHeight="1" x14ac:dyDescent="0.25">
      <c r="A264" s="5" t="s">
        <v>2015</v>
      </c>
      <c r="B264" s="5" t="s">
        <v>75</v>
      </c>
      <c r="C264" s="5" t="s">
        <v>74</v>
      </c>
      <c r="D264" s="5" t="s">
        <v>35</v>
      </c>
      <c r="E264" s="5" t="s">
        <v>2154</v>
      </c>
      <c r="F264" s="5" t="s">
        <v>2246</v>
      </c>
      <c r="G264" s="5">
        <v>2</v>
      </c>
      <c r="H264" s="5">
        <v>1</v>
      </c>
      <c r="I264" s="5" t="s">
        <v>2337</v>
      </c>
      <c r="J264" s="12">
        <v>23.627028286188782</v>
      </c>
      <c r="K264" s="5">
        <v>2012</v>
      </c>
      <c r="L264" s="5" t="s">
        <v>2015</v>
      </c>
      <c r="M264" s="5" t="str">
        <f t="shared" si="4"/>
        <v>N</v>
      </c>
    </row>
    <row r="265" spans="1:13" ht="12.75" customHeight="1" x14ac:dyDescent="0.25">
      <c r="A265" s="5" t="s">
        <v>2016</v>
      </c>
      <c r="B265" s="5" t="s">
        <v>75</v>
      </c>
      <c r="C265" s="5" t="s">
        <v>74</v>
      </c>
      <c r="D265" s="5" t="s">
        <v>35</v>
      </c>
      <c r="E265" s="5" t="s">
        <v>2155</v>
      </c>
      <c r="F265" s="5" t="s">
        <v>2247</v>
      </c>
      <c r="G265" s="5">
        <v>2</v>
      </c>
      <c r="H265" s="5">
        <v>1</v>
      </c>
      <c r="I265" s="5" t="s">
        <v>2338</v>
      </c>
      <c r="J265" s="12">
        <v>1.3084593871822638</v>
      </c>
      <c r="K265" s="5">
        <v>2012</v>
      </c>
      <c r="L265" s="5" t="s">
        <v>2016</v>
      </c>
      <c r="M265" s="5" t="str">
        <f t="shared" si="4"/>
        <v>N</v>
      </c>
    </row>
    <row r="266" spans="1:13" ht="12.75" customHeight="1" x14ac:dyDescent="0.25">
      <c r="A266" s="5" t="s">
        <v>2018</v>
      </c>
      <c r="B266" s="5" t="s">
        <v>1146</v>
      </c>
      <c r="C266" s="5" t="s">
        <v>1145</v>
      </c>
      <c r="D266" s="5" t="s">
        <v>1038</v>
      </c>
      <c r="E266" s="5" t="s">
        <v>2156</v>
      </c>
      <c r="F266" s="5" t="s">
        <v>2248</v>
      </c>
      <c r="G266" s="5">
        <v>2</v>
      </c>
      <c r="H266" s="5">
        <v>1</v>
      </c>
      <c r="I266" s="5" t="s">
        <v>2340</v>
      </c>
      <c r="J266" s="12">
        <v>3.8604652049929578</v>
      </c>
      <c r="K266" s="5">
        <v>2017</v>
      </c>
      <c r="L266" s="5" t="s">
        <v>2018</v>
      </c>
      <c r="M266" s="5" t="str">
        <f t="shared" si="4"/>
        <v>N</v>
      </c>
    </row>
    <row r="267" spans="1:13" ht="12.75" customHeight="1" x14ac:dyDescent="0.25">
      <c r="A267" s="5" t="s">
        <v>2020</v>
      </c>
      <c r="B267" s="5" t="s">
        <v>1</v>
      </c>
      <c r="C267" s="5" t="s">
        <v>1150</v>
      </c>
      <c r="D267" s="5" t="s">
        <v>1038</v>
      </c>
      <c r="E267" s="5" t="s">
        <v>2158</v>
      </c>
      <c r="F267" s="5" t="s">
        <v>2249</v>
      </c>
      <c r="G267" s="5">
        <v>2</v>
      </c>
      <c r="H267" s="5">
        <v>1</v>
      </c>
      <c r="I267" s="5" t="s">
        <v>2342</v>
      </c>
      <c r="J267" s="12">
        <v>0</v>
      </c>
      <c r="K267" s="5">
        <v>2015</v>
      </c>
      <c r="L267" s="5" t="s">
        <v>2020</v>
      </c>
      <c r="M267" s="5" t="str">
        <f t="shared" si="4"/>
        <v>N</v>
      </c>
    </row>
    <row r="268" spans="1:13" ht="12.75" customHeight="1" x14ac:dyDescent="0.25">
      <c r="A268" s="5" t="s">
        <v>2021</v>
      </c>
      <c r="B268" s="5" t="s">
        <v>1</v>
      </c>
      <c r="C268" s="5" t="s">
        <v>1150</v>
      </c>
      <c r="D268" s="5" t="s">
        <v>1038</v>
      </c>
      <c r="E268" s="5" t="s">
        <v>2159</v>
      </c>
      <c r="F268" s="5" t="s">
        <v>2250</v>
      </c>
      <c r="G268" s="5">
        <v>2</v>
      </c>
      <c r="H268" s="5">
        <v>1</v>
      </c>
      <c r="I268" s="5" t="s">
        <v>2459</v>
      </c>
      <c r="J268" s="12">
        <v>0</v>
      </c>
      <c r="K268" s="5">
        <v>2015</v>
      </c>
      <c r="L268" s="5" t="s">
        <v>2021</v>
      </c>
      <c r="M268" s="5" t="str">
        <f t="shared" si="4"/>
        <v>N</v>
      </c>
    </row>
    <row r="269" spans="1:13" ht="12.75" customHeight="1" x14ac:dyDescent="0.25">
      <c r="A269" s="5" t="s">
        <v>2022</v>
      </c>
      <c r="B269" s="5" t="s">
        <v>1</v>
      </c>
      <c r="C269" s="5" t="s">
        <v>1150</v>
      </c>
      <c r="D269" s="5" t="s">
        <v>1038</v>
      </c>
      <c r="E269" s="5" t="s">
        <v>2160</v>
      </c>
      <c r="F269" s="5" t="s">
        <v>2251</v>
      </c>
      <c r="G269" s="5">
        <v>2</v>
      </c>
      <c r="H269" s="5">
        <v>2</v>
      </c>
      <c r="I269" s="5" t="s">
        <v>2460</v>
      </c>
      <c r="J269" s="12">
        <v>0</v>
      </c>
      <c r="K269" s="5">
        <v>2015</v>
      </c>
      <c r="L269" s="5" t="s">
        <v>2022</v>
      </c>
      <c r="M269" s="5" t="str">
        <f t="shared" si="4"/>
        <v>N</v>
      </c>
    </row>
    <row r="270" spans="1:13" ht="12.75" customHeight="1" x14ac:dyDescent="0.25">
      <c r="A270" s="5" t="s">
        <v>2023</v>
      </c>
      <c r="B270" s="5" t="s">
        <v>1</v>
      </c>
      <c r="C270" s="5" t="s">
        <v>1150</v>
      </c>
      <c r="D270" s="5" t="s">
        <v>1038</v>
      </c>
      <c r="E270" s="5" t="s">
        <v>2161</v>
      </c>
      <c r="F270" s="5" t="s">
        <v>2252</v>
      </c>
      <c r="G270" s="5">
        <v>2</v>
      </c>
      <c r="H270" s="5">
        <v>2</v>
      </c>
      <c r="I270" s="5" t="s">
        <v>2343</v>
      </c>
      <c r="J270" s="12">
        <v>0</v>
      </c>
      <c r="K270" s="5">
        <v>2015</v>
      </c>
      <c r="L270" s="5" t="s">
        <v>2023</v>
      </c>
      <c r="M270" s="5" t="str">
        <f t="shared" si="4"/>
        <v>N</v>
      </c>
    </row>
    <row r="271" spans="1:13" ht="12.75" customHeight="1" x14ac:dyDescent="0.25">
      <c r="A271" s="5" t="s">
        <v>2030</v>
      </c>
      <c r="B271" s="5" t="s">
        <v>1154</v>
      </c>
      <c r="C271" s="5" t="s">
        <v>1153</v>
      </c>
      <c r="D271" s="5" t="s">
        <v>1038</v>
      </c>
      <c r="E271" s="5" t="s">
        <v>2167</v>
      </c>
      <c r="F271" s="5" t="s">
        <v>3218</v>
      </c>
      <c r="G271" s="5">
        <v>2</v>
      </c>
      <c r="H271" s="5">
        <v>1</v>
      </c>
      <c r="I271" s="5" t="s">
        <v>3219</v>
      </c>
      <c r="J271" s="12">
        <v>0.4969761959604746</v>
      </c>
      <c r="K271" s="5">
        <v>2012</v>
      </c>
      <c r="L271" s="5" t="s">
        <v>2030</v>
      </c>
      <c r="M271" s="5" t="str">
        <f t="shared" si="4"/>
        <v>N</v>
      </c>
    </row>
    <row r="272" spans="1:13" ht="12.75" customHeight="1" x14ac:dyDescent="0.25">
      <c r="A272" s="5" t="s">
        <v>2031</v>
      </c>
      <c r="B272" s="5" t="s">
        <v>1524</v>
      </c>
      <c r="C272" s="5" t="s">
        <v>450</v>
      </c>
      <c r="D272" s="5" t="s">
        <v>360</v>
      </c>
      <c r="E272" s="5" t="s">
        <v>451</v>
      </c>
      <c r="F272" s="5" t="s">
        <v>3335</v>
      </c>
      <c r="G272" s="5">
        <v>2</v>
      </c>
      <c r="H272" s="5">
        <v>2</v>
      </c>
      <c r="I272" s="5" t="s">
        <v>2346</v>
      </c>
      <c r="J272" s="12">
        <v>0</v>
      </c>
      <c r="K272" s="5">
        <v>2009</v>
      </c>
      <c r="L272" s="5" t="s">
        <v>2031</v>
      </c>
      <c r="M272" s="5" t="str">
        <f t="shared" si="4"/>
        <v>N</v>
      </c>
    </row>
    <row r="273" spans="1:14" ht="12.75" customHeight="1" x14ac:dyDescent="0.25">
      <c r="A273" s="5" t="s">
        <v>2033</v>
      </c>
      <c r="B273" s="5" t="s">
        <v>689</v>
      </c>
      <c r="C273" s="5" t="s">
        <v>688</v>
      </c>
      <c r="D273" s="5" t="s">
        <v>620</v>
      </c>
      <c r="E273" s="5" t="s">
        <v>2169</v>
      </c>
      <c r="F273" s="5" t="s">
        <v>3336</v>
      </c>
      <c r="G273" s="5">
        <v>2</v>
      </c>
      <c r="H273" s="5">
        <v>1</v>
      </c>
      <c r="I273" s="5" t="s">
        <v>2348</v>
      </c>
      <c r="J273" s="12">
        <v>0</v>
      </c>
      <c r="K273" s="5">
        <v>2017</v>
      </c>
      <c r="L273" s="5" t="s">
        <v>2033</v>
      </c>
      <c r="M273" s="5" t="str">
        <f t="shared" si="4"/>
        <v>N</v>
      </c>
    </row>
    <row r="274" spans="1:14" ht="12.75" customHeight="1" x14ac:dyDescent="0.25">
      <c r="A274" s="5" t="s">
        <v>2035</v>
      </c>
      <c r="B274" s="5" t="s">
        <v>694</v>
      </c>
      <c r="C274" s="5" t="s">
        <v>693</v>
      </c>
      <c r="D274" s="5" t="s">
        <v>620</v>
      </c>
      <c r="E274" s="5" t="s">
        <v>2170</v>
      </c>
      <c r="F274" s="5" t="s">
        <v>3337</v>
      </c>
      <c r="G274" s="5">
        <v>2</v>
      </c>
      <c r="H274" s="5">
        <v>2</v>
      </c>
      <c r="I274" s="5" t="s">
        <v>2350</v>
      </c>
      <c r="J274" s="12">
        <v>0</v>
      </c>
      <c r="K274" s="5">
        <v>2017</v>
      </c>
      <c r="L274" s="5" t="s">
        <v>2035</v>
      </c>
      <c r="M274" s="5" t="str">
        <f t="shared" si="4"/>
        <v>N</v>
      </c>
    </row>
    <row r="275" spans="1:14" ht="12.75" customHeight="1" x14ac:dyDescent="0.25">
      <c r="A275" s="5" t="s">
        <v>2038</v>
      </c>
      <c r="B275" s="5" t="s">
        <v>1173</v>
      </c>
      <c r="C275" s="5" t="s">
        <v>1172</v>
      </c>
      <c r="D275" s="5" t="s">
        <v>620</v>
      </c>
      <c r="E275" s="5" t="s">
        <v>2172</v>
      </c>
      <c r="F275" s="5" t="s">
        <v>2259</v>
      </c>
      <c r="G275" s="5">
        <v>2</v>
      </c>
      <c r="H275" s="5">
        <v>1</v>
      </c>
      <c r="I275" s="5" t="s">
        <v>2353</v>
      </c>
      <c r="J275" s="12">
        <v>0</v>
      </c>
      <c r="K275" s="5">
        <v>2012</v>
      </c>
      <c r="L275" s="5" t="s">
        <v>2038</v>
      </c>
      <c r="M275" s="5" t="str">
        <f t="shared" si="4"/>
        <v>N</v>
      </c>
    </row>
    <row r="276" spans="1:14" ht="12.75" customHeight="1" x14ac:dyDescent="0.25">
      <c r="A276" s="5" t="s">
        <v>2039</v>
      </c>
      <c r="B276" s="5" t="s">
        <v>1173</v>
      </c>
      <c r="C276" s="5" t="s">
        <v>1172</v>
      </c>
      <c r="D276" s="5" t="s">
        <v>620</v>
      </c>
      <c r="E276" s="5" t="s">
        <v>2173</v>
      </c>
      <c r="F276" s="5" t="s">
        <v>2260</v>
      </c>
      <c r="G276" s="5">
        <v>2</v>
      </c>
      <c r="H276" s="5">
        <v>3</v>
      </c>
      <c r="I276" s="5" t="s">
        <v>2354</v>
      </c>
      <c r="J276" s="12">
        <v>0</v>
      </c>
      <c r="K276" s="5">
        <v>2012</v>
      </c>
      <c r="L276" s="5" t="s">
        <v>2039</v>
      </c>
      <c r="M276" s="5" t="str">
        <f t="shared" si="4"/>
        <v>N</v>
      </c>
    </row>
    <row r="277" spans="1:14" ht="12.75" customHeight="1" x14ac:dyDescent="0.25">
      <c r="A277" s="5" t="s">
        <v>2042</v>
      </c>
      <c r="B277" s="5" t="s">
        <v>1173</v>
      </c>
      <c r="C277" s="5" t="s">
        <v>1172</v>
      </c>
      <c r="D277" s="5" t="s">
        <v>620</v>
      </c>
      <c r="E277" s="5" t="s">
        <v>2176</v>
      </c>
      <c r="F277" s="5" t="s">
        <v>2457</v>
      </c>
      <c r="G277" s="5">
        <v>2</v>
      </c>
      <c r="H277" s="5">
        <v>2</v>
      </c>
      <c r="I277" s="5" t="s">
        <v>2462</v>
      </c>
      <c r="J277" s="12">
        <v>0</v>
      </c>
      <c r="K277" s="5">
        <v>2009</v>
      </c>
      <c r="L277" s="5" t="s">
        <v>2042</v>
      </c>
      <c r="M277" s="5" t="str">
        <f t="shared" si="4"/>
        <v>N</v>
      </c>
    </row>
    <row r="278" spans="1:14" ht="12.75" customHeight="1" x14ac:dyDescent="0.25">
      <c r="A278" s="5" t="s">
        <v>2043</v>
      </c>
      <c r="B278" s="5" t="s">
        <v>1173</v>
      </c>
      <c r="C278" s="5" t="s">
        <v>1172</v>
      </c>
      <c r="D278" s="5" t="s">
        <v>620</v>
      </c>
      <c r="E278" s="5" t="s">
        <v>2177</v>
      </c>
      <c r="F278" s="5" t="s">
        <v>2263</v>
      </c>
      <c r="G278" s="5">
        <v>2</v>
      </c>
      <c r="H278" s="5">
        <v>1</v>
      </c>
      <c r="J278" s="12">
        <v>0</v>
      </c>
      <c r="K278" s="5">
        <v>2012</v>
      </c>
      <c r="L278" s="5" t="s">
        <v>2043</v>
      </c>
      <c r="M278" s="5" t="str">
        <f t="shared" si="4"/>
        <v>N</v>
      </c>
    </row>
    <row r="279" spans="1:14" ht="12.75" customHeight="1" x14ac:dyDescent="0.25">
      <c r="A279" s="5" t="s">
        <v>2046</v>
      </c>
      <c r="B279" s="5" t="s">
        <v>1525</v>
      </c>
      <c r="C279" s="5" t="s">
        <v>1710</v>
      </c>
      <c r="D279" s="5" t="s">
        <v>620</v>
      </c>
      <c r="E279" s="5" t="s">
        <v>2178</v>
      </c>
      <c r="F279" s="5" t="s">
        <v>3222</v>
      </c>
      <c r="G279" s="5">
        <v>1</v>
      </c>
      <c r="H279" s="5">
        <v>2</v>
      </c>
      <c r="I279" s="5" t="s">
        <v>3221</v>
      </c>
      <c r="J279" s="12">
        <v>0</v>
      </c>
      <c r="K279" s="5">
        <v>2009</v>
      </c>
      <c r="L279" s="5" t="s">
        <v>2046</v>
      </c>
      <c r="M279" s="5" t="str">
        <f t="shared" si="4"/>
        <v>N</v>
      </c>
    </row>
    <row r="280" spans="1:14" ht="12.75" customHeight="1" x14ac:dyDescent="0.25">
      <c r="A280" s="5" t="s">
        <v>2049</v>
      </c>
      <c r="B280" s="5" t="s">
        <v>1629</v>
      </c>
      <c r="C280" s="5" t="s">
        <v>1183</v>
      </c>
      <c r="D280" s="5" t="s">
        <v>1038</v>
      </c>
      <c r="E280" s="5" t="s">
        <v>2180</v>
      </c>
      <c r="F280" s="5" t="s">
        <v>2265</v>
      </c>
      <c r="G280" s="5">
        <v>2</v>
      </c>
      <c r="H280" s="5">
        <v>1</v>
      </c>
      <c r="I280" s="5" t="s">
        <v>2360</v>
      </c>
      <c r="J280" s="12">
        <v>0</v>
      </c>
      <c r="K280" s="5">
        <v>2017</v>
      </c>
      <c r="L280" s="5" t="s">
        <v>2049</v>
      </c>
      <c r="M280" s="5" t="str">
        <f t="shared" si="4"/>
        <v>N</v>
      </c>
    </row>
    <row r="281" spans="1:14" ht="12.75" customHeight="1" x14ac:dyDescent="0.25">
      <c r="A281" s="5" t="s">
        <v>2050</v>
      </c>
      <c r="B281" s="5" t="s">
        <v>1629</v>
      </c>
      <c r="C281" s="5" t="s">
        <v>1183</v>
      </c>
      <c r="D281" s="5" t="s">
        <v>1038</v>
      </c>
      <c r="E281" s="5" t="s">
        <v>2181</v>
      </c>
      <c r="F281" s="5" t="s">
        <v>2266</v>
      </c>
      <c r="G281" s="5">
        <v>2</v>
      </c>
      <c r="H281" s="5">
        <v>2</v>
      </c>
      <c r="I281" s="5" t="s">
        <v>2361</v>
      </c>
      <c r="J281" s="12">
        <v>6.7226890756302522</v>
      </c>
      <c r="K281" s="5">
        <v>2017</v>
      </c>
      <c r="L281" s="5" t="s">
        <v>2050</v>
      </c>
      <c r="M281" s="5" t="str">
        <f t="shared" si="4"/>
        <v>Y</v>
      </c>
      <c r="N281" s="5" t="s">
        <v>2678</v>
      </c>
    </row>
    <row r="282" spans="1:14" ht="12.75" customHeight="1" x14ac:dyDescent="0.25">
      <c r="A282" s="5" t="s">
        <v>2053</v>
      </c>
      <c r="B282" s="5" t="s">
        <v>163</v>
      </c>
      <c r="C282" s="5" t="s">
        <v>162</v>
      </c>
      <c r="D282" s="5" t="s">
        <v>35</v>
      </c>
      <c r="E282" s="5" t="s">
        <v>164</v>
      </c>
      <c r="F282" s="5" t="s">
        <v>161</v>
      </c>
      <c r="G282" s="5">
        <v>1</v>
      </c>
      <c r="H282" s="5">
        <v>2</v>
      </c>
      <c r="I282" s="5" t="s">
        <v>2364</v>
      </c>
      <c r="J282" s="12">
        <v>4.9989443332898267</v>
      </c>
      <c r="K282" s="5">
        <v>2009</v>
      </c>
      <c r="L282" s="5" t="s">
        <v>2053</v>
      </c>
      <c r="M282" s="5" t="str">
        <f t="shared" si="4"/>
        <v>N</v>
      </c>
    </row>
    <row r="283" spans="1:14" ht="12.75" customHeight="1" x14ac:dyDescent="0.25">
      <c r="A283" s="5" t="s">
        <v>2054</v>
      </c>
      <c r="B283" s="5" t="s">
        <v>163</v>
      </c>
      <c r="C283" s="5" t="s">
        <v>162</v>
      </c>
      <c r="D283" s="5" t="s">
        <v>35</v>
      </c>
      <c r="E283" s="5" t="s">
        <v>2183</v>
      </c>
      <c r="F283" s="5" t="s">
        <v>166</v>
      </c>
      <c r="G283" s="5">
        <v>1</v>
      </c>
      <c r="H283" s="5">
        <v>3</v>
      </c>
      <c r="I283" s="5" t="s">
        <v>2365</v>
      </c>
      <c r="J283" s="12">
        <v>10.620543394405793</v>
      </c>
      <c r="K283" s="5">
        <v>2009</v>
      </c>
      <c r="L283" s="5" t="s">
        <v>2054</v>
      </c>
      <c r="M283" s="5" t="str">
        <f t="shared" si="4"/>
        <v>N</v>
      </c>
    </row>
    <row r="284" spans="1:14" ht="12.75" customHeight="1" x14ac:dyDescent="0.25">
      <c r="A284" s="5" t="s">
        <v>2055</v>
      </c>
      <c r="B284" s="5" t="s">
        <v>1192</v>
      </c>
      <c r="C284" s="5" t="s">
        <v>1191</v>
      </c>
      <c r="D284" s="5" t="s">
        <v>1038</v>
      </c>
      <c r="E284" s="5" t="s">
        <v>2184</v>
      </c>
      <c r="F284" s="5" t="s">
        <v>2268</v>
      </c>
      <c r="G284" s="5">
        <v>1</v>
      </c>
      <c r="H284" s="5">
        <v>2</v>
      </c>
      <c r="I284" s="5" t="s">
        <v>2366</v>
      </c>
      <c r="J284" s="12">
        <v>0</v>
      </c>
      <c r="K284" s="5">
        <v>2017</v>
      </c>
      <c r="L284" s="5" t="s">
        <v>2055</v>
      </c>
      <c r="M284" s="5" t="str">
        <f t="shared" si="4"/>
        <v>N</v>
      </c>
    </row>
    <row r="285" spans="1:14" ht="12.75" customHeight="1" x14ac:dyDescent="0.25">
      <c r="A285" s="5" t="s">
        <v>2056</v>
      </c>
      <c r="B285" s="5" t="s">
        <v>1192</v>
      </c>
      <c r="C285" s="5" t="s">
        <v>1191</v>
      </c>
      <c r="D285" s="5" t="s">
        <v>1038</v>
      </c>
      <c r="E285" s="5" t="s">
        <v>2185</v>
      </c>
      <c r="F285" s="5" t="s">
        <v>3338</v>
      </c>
      <c r="G285" s="5">
        <v>1</v>
      </c>
      <c r="H285" s="5">
        <v>2</v>
      </c>
      <c r="I285" s="5" t="s">
        <v>2367</v>
      </c>
      <c r="J285" s="12">
        <v>0</v>
      </c>
      <c r="K285" s="5">
        <v>2017</v>
      </c>
      <c r="L285" s="5" t="s">
        <v>2056</v>
      </c>
      <c r="M285" s="5" t="str">
        <f t="shared" si="4"/>
        <v>N</v>
      </c>
    </row>
    <row r="286" spans="1:14" ht="12.75" customHeight="1" x14ac:dyDescent="0.25">
      <c r="A286" s="5" t="s">
        <v>2058</v>
      </c>
      <c r="B286" s="5" t="s">
        <v>1197</v>
      </c>
      <c r="C286" s="5" t="s">
        <v>1196</v>
      </c>
      <c r="D286" s="5" t="s">
        <v>1038</v>
      </c>
      <c r="E286" s="5" t="s">
        <v>2186</v>
      </c>
      <c r="F286" s="5" t="s">
        <v>2269</v>
      </c>
      <c r="G286" s="5">
        <v>2</v>
      </c>
      <c r="H286" s="5">
        <v>1</v>
      </c>
      <c r="I286" s="5" t="s">
        <v>2369</v>
      </c>
      <c r="J286" s="12">
        <v>16.409572639729099</v>
      </c>
      <c r="K286" s="5">
        <v>2019</v>
      </c>
      <c r="L286" s="5" t="s">
        <v>2058</v>
      </c>
      <c r="M286" s="5" t="str">
        <f t="shared" si="4"/>
        <v>Y</v>
      </c>
      <c r="N286" s="5" t="s">
        <v>2678</v>
      </c>
    </row>
    <row r="287" spans="1:14" ht="12.75" customHeight="1" x14ac:dyDescent="0.25">
      <c r="A287" s="5" t="s">
        <v>2059</v>
      </c>
      <c r="B287" s="5" t="s">
        <v>1197</v>
      </c>
      <c r="C287" s="5" t="s">
        <v>1196</v>
      </c>
      <c r="D287" s="5" t="s">
        <v>1038</v>
      </c>
      <c r="E287" s="5" t="s">
        <v>2187</v>
      </c>
      <c r="F287" s="5" t="s">
        <v>2270</v>
      </c>
      <c r="G287" s="5">
        <v>2</v>
      </c>
      <c r="H287" s="5">
        <v>1</v>
      </c>
      <c r="I287" s="5" t="s">
        <v>2370</v>
      </c>
      <c r="J287" s="12">
        <v>10.206185631230534</v>
      </c>
      <c r="K287" s="5">
        <v>2019</v>
      </c>
      <c r="L287" s="5" t="s">
        <v>2059</v>
      </c>
      <c r="M287" s="5" t="str">
        <f t="shared" si="4"/>
        <v>Y</v>
      </c>
      <c r="N287" s="5" t="s">
        <v>2678</v>
      </c>
    </row>
    <row r="288" spans="1:14" ht="12.75" customHeight="1" x14ac:dyDescent="0.25">
      <c r="A288" s="5" t="s">
        <v>2062</v>
      </c>
      <c r="B288" s="5" t="s">
        <v>1205</v>
      </c>
      <c r="C288" s="5" t="s">
        <v>1204</v>
      </c>
      <c r="D288" s="5" t="s">
        <v>1038</v>
      </c>
      <c r="E288" s="5" t="s">
        <v>1213</v>
      </c>
      <c r="F288" s="5" t="s">
        <v>2272</v>
      </c>
      <c r="G288" s="5">
        <v>2</v>
      </c>
      <c r="H288" s="5">
        <v>1</v>
      </c>
      <c r="I288" s="5" t="s">
        <v>2372</v>
      </c>
      <c r="J288" s="12">
        <v>0</v>
      </c>
      <c r="K288" s="5">
        <v>2012</v>
      </c>
      <c r="L288" s="5" t="s">
        <v>2062</v>
      </c>
      <c r="M288" s="5" t="str">
        <f t="shared" si="4"/>
        <v>N</v>
      </c>
    </row>
    <row r="289" spans="1:14" ht="12.75" customHeight="1" x14ac:dyDescent="0.25">
      <c r="A289" s="5" t="s">
        <v>2065</v>
      </c>
      <c r="B289" s="5" t="s">
        <v>1528</v>
      </c>
      <c r="C289" s="5" t="s">
        <v>1717</v>
      </c>
      <c r="D289" s="5" t="s">
        <v>35</v>
      </c>
      <c r="E289" s="5" t="s">
        <v>2189</v>
      </c>
      <c r="F289" s="5" t="s">
        <v>2274</v>
      </c>
      <c r="G289" s="5">
        <v>1</v>
      </c>
      <c r="H289" s="5">
        <v>1</v>
      </c>
      <c r="I289" s="5" t="s">
        <v>2375</v>
      </c>
      <c r="J289" s="12">
        <v>19.030738082606966</v>
      </c>
      <c r="K289" s="5">
        <v>2019</v>
      </c>
      <c r="L289" s="5" t="s">
        <v>2065</v>
      </c>
      <c r="M289" s="5" t="str">
        <f t="shared" si="4"/>
        <v>N</v>
      </c>
    </row>
    <row r="290" spans="1:14" ht="12.75" customHeight="1" x14ac:dyDescent="0.25">
      <c r="A290" s="5" t="s">
        <v>2974</v>
      </c>
      <c r="B290" s="5" t="s">
        <v>1224</v>
      </c>
      <c r="C290" s="5" t="s">
        <v>1223</v>
      </c>
      <c r="D290" s="5" t="s">
        <v>1038</v>
      </c>
      <c r="E290" s="5" t="s">
        <v>2980</v>
      </c>
      <c r="F290" s="5" t="s">
        <v>2987</v>
      </c>
      <c r="G290" s="5">
        <v>2</v>
      </c>
      <c r="H290" s="5">
        <v>3</v>
      </c>
      <c r="I290" s="5" t="s">
        <v>2993</v>
      </c>
      <c r="J290" s="12">
        <v>0</v>
      </c>
      <c r="K290" s="5">
        <v>2019</v>
      </c>
      <c r="L290" s="5" t="s">
        <v>2974</v>
      </c>
      <c r="M290" s="5" t="str">
        <f t="shared" si="4"/>
        <v>N</v>
      </c>
    </row>
    <row r="291" spans="1:14" ht="12.75" customHeight="1" x14ac:dyDescent="0.25">
      <c r="A291" s="5" t="s">
        <v>2067</v>
      </c>
      <c r="B291" s="5" t="s">
        <v>1477</v>
      </c>
      <c r="C291" s="5" t="s">
        <v>1479</v>
      </c>
      <c r="D291" s="5" t="s">
        <v>1038</v>
      </c>
      <c r="E291" s="5" t="s">
        <v>2190</v>
      </c>
      <c r="F291" s="5" t="s">
        <v>2275</v>
      </c>
      <c r="G291" s="5">
        <v>1</v>
      </c>
      <c r="H291" s="5">
        <v>2</v>
      </c>
      <c r="I291" s="5" t="s">
        <v>2377</v>
      </c>
      <c r="J291" s="12">
        <v>0</v>
      </c>
      <c r="K291" s="5">
        <v>2012</v>
      </c>
      <c r="L291" s="5" t="s">
        <v>2067</v>
      </c>
      <c r="M291" s="5" t="str">
        <f t="shared" si="4"/>
        <v>N</v>
      </c>
    </row>
    <row r="292" spans="1:14" ht="12.75" customHeight="1" x14ac:dyDescent="0.25">
      <c r="A292" s="5" t="s">
        <v>2068</v>
      </c>
      <c r="B292" s="5" t="s">
        <v>1530</v>
      </c>
      <c r="C292" s="5" t="s">
        <v>1529</v>
      </c>
      <c r="D292" s="5" t="s">
        <v>35</v>
      </c>
      <c r="E292" s="5" t="s">
        <v>1530</v>
      </c>
      <c r="F292" s="5" t="s">
        <v>1529</v>
      </c>
      <c r="G292" s="5">
        <v>0</v>
      </c>
      <c r="H292" s="5">
        <v>2</v>
      </c>
      <c r="I292" s="5" t="s">
        <v>2378</v>
      </c>
      <c r="J292" s="12">
        <v>10.115224745852549</v>
      </c>
      <c r="K292" s="5">
        <v>2017</v>
      </c>
      <c r="L292" s="5" t="s">
        <v>2068</v>
      </c>
      <c r="M292" s="5" t="str">
        <f t="shared" si="4"/>
        <v>N</v>
      </c>
    </row>
    <row r="293" spans="1:14" ht="12.75" customHeight="1" x14ac:dyDescent="0.25">
      <c r="A293" s="5" t="s">
        <v>2071</v>
      </c>
      <c r="B293" s="5" t="s">
        <v>901</v>
      </c>
      <c r="C293" s="5" t="s">
        <v>900</v>
      </c>
      <c r="D293" s="5" t="s">
        <v>620</v>
      </c>
      <c r="E293" s="5" t="s">
        <v>2192</v>
      </c>
      <c r="F293" s="5" t="s">
        <v>2277</v>
      </c>
      <c r="G293" s="5">
        <v>2</v>
      </c>
      <c r="H293" s="5">
        <v>2</v>
      </c>
      <c r="I293" s="5" t="s">
        <v>2381</v>
      </c>
      <c r="J293" s="12">
        <v>0</v>
      </c>
      <c r="K293" s="5">
        <v>2014</v>
      </c>
      <c r="L293" s="5" t="s">
        <v>2071</v>
      </c>
      <c r="M293" s="5" t="str">
        <f t="shared" si="4"/>
        <v>N</v>
      </c>
    </row>
    <row r="294" spans="1:14" ht="12.75" customHeight="1" x14ac:dyDescent="0.25">
      <c r="A294" s="5" t="s">
        <v>2072</v>
      </c>
      <c r="B294" s="5" t="s">
        <v>901</v>
      </c>
      <c r="C294" s="5" t="s">
        <v>900</v>
      </c>
      <c r="D294" s="5" t="s">
        <v>620</v>
      </c>
      <c r="E294" s="5" t="s">
        <v>2193</v>
      </c>
      <c r="F294" s="5" t="s">
        <v>2278</v>
      </c>
      <c r="G294" s="5">
        <v>2</v>
      </c>
      <c r="H294" s="5">
        <v>1</v>
      </c>
      <c r="I294" s="5" t="s">
        <v>2382</v>
      </c>
      <c r="J294" s="12">
        <v>0</v>
      </c>
      <c r="K294" s="5">
        <v>2015</v>
      </c>
      <c r="L294" s="5" t="s">
        <v>2072</v>
      </c>
      <c r="M294" s="5" t="str">
        <f t="shared" si="4"/>
        <v>N</v>
      </c>
    </row>
    <row r="295" spans="1:14" ht="12.75" customHeight="1" x14ac:dyDescent="0.25">
      <c r="A295" s="5" t="s">
        <v>2078</v>
      </c>
      <c r="B295" s="5" t="s">
        <v>531</v>
      </c>
      <c r="C295" s="5" t="s">
        <v>530</v>
      </c>
      <c r="D295" s="5" t="s">
        <v>360</v>
      </c>
      <c r="E295" s="5" t="s">
        <v>2194</v>
      </c>
      <c r="F295" s="5" t="s">
        <v>2283</v>
      </c>
      <c r="G295" s="5">
        <v>3</v>
      </c>
      <c r="H295" s="5">
        <v>2</v>
      </c>
      <c r="I295" s="5" t="s">
        <v>2386</v>
      </c>
      <c r="J295" s="12">
        <v>0</v>
      </c>
      <c r="K295" s="5">
        <v>2006</v>
      </c>
      <c r="L295" s="5" t="s">
        <v>2078</v>
      </c>
      <c r="M295" s="5" t="str">
        <f t="shared" si="4"/>
        <v>N</v>
      </c>
    </row>
    <row r="296" spans="1:14" ht="12.75" customHeight="1" x14ac:dyDescent="0.25">
      <c r="A296" s="5" t="s">
        <v>2089</v>
      </c>
      <c r="B296" s="5" t="s">
        <v>1266</v>
      </c>
      <c r="C296" s="5" t="s">
        <v>1265</v>
      </c>
      <c r="D296" s="5" t="s">
        <v>1038</v>
      </c>
      <c r="E296" s="5" t="s">
        <v>2202</v>
      </c>
      <c r="F296" s="5" t="s">
        <v>2288</v>
      </c>
      <c r="G296" s="5">
        <v>2</v>
      </c>
      <c r="H296" s="5">
        <v>1</v>
      </c>
      <c r="I296" s="5" t="s">
        <v>2396</v>
      </c>
      <c r="J296" s="12">
        <v>0.64318242319186569</v>
      </c>
      <c r="K296" s="5">
        <v>2019</v>
      </c>
      <c r="L296" s="5" t="s">
        <v>2089</v>
      </c>
      <c r="M296" s="5" t="str">
        <f t="shared" si="4"/>
        <v>N</v>
      </c>
    </row>
    <row r="297" spans="1:14" ht="12.75" customHeight="1" x14ac:dyDescent="0.25">
      <c r="A297" s="5" t="s">
        <v>2090</v>
      </c>
      <c r="B297" s="5" t="s">
        <v>954</v>
      </c>
      <c r="C297" s="5" t="s">
        <v>953</v>
      </c>
      <c r="D297" s="5" t="s">
        <v>620</v>
      </c>
      <c r="E297" s="5" t="s">
        <v>2203</v>
      </c>
      <c r="F297" s="5" t="s">
        <v>2289</v>
      </c>
      <c r="G297" s="5">
        <v>2</v>
      </c>
      <c r="H297" s="5">
        <v>1</v>
      </c>
      <c r="I297" s="5" t="s">
        <v>2397</v>
      </c>
      <c r="J297" s="12">
        <v>0</v>
      </c>
      <c r="K297" s="5">
        <v>2007</v>
      </c>
      <c r="L297" s="5" t="s">
        <v>2090</v>
      </c>
      <c r="M297" s="5" t="str">
        <f t="shared" si="4"/>
        <v>N</v>
      </c>
    </row>
    <row r="298" spans="1:14" ht="12.75" customHeight="1" x14ac:dyDescent="0.25">
      <c r="A298" s="5" t="s">
        <v>2091</v>
      </c>
      <c r="B298" s="5" t="s">
        <v>888</v>
      </c>
      <c r="C298" s="5" t="s">
        <v>887</v>
      </c>
      <c r="D298" s="5" t="s">
        <v>620</v>
      </c>
      <c r="E298" s="5" t="s">
        <v>2204</v>
      </c>
      <c r="F298" s="5" t="s">
        <v>2290</v>
      </c>
      <c r="G298" s="5">
        <v>1</v>
      </c>
      <c r="H298" s="5">
        <v>2</v>
      </c>
      <c r="I298" s="5" t="s">
        <v>2398</v>
      </c>
      <c r="J298" s="12">
        <v>0</v>
      </c>
      <c r="K298" s="5">
        <v>2019</v>
      </c>
      <c r="L298" s="5" t="s">
        <v>2091</v>
      </c>
      <c r="M298" s="5" t="str">
        <f t="shared" si="4"/>
        <v>N</v>
      </c>
    </row>
    <row r="299" spans="1:14" ht="12.75" customHeight="1" x14ac:dyDescent="0.25">
      <c r="A299" s="5" t="s">
        <v>2093</v>
      </c>
      <c r="B299" s="5" t="s">
        <v>1292</v>
      </c>
      <c r="C299" s="5" t="s">
        <v>1291</v>
      </c>
      <c r="D299" s="5" t="s">
        <v>1038</v>
      </c>
      <c r="E299" s="5" t="s">
        <v>2206</v>
      </c>
      <c r="F299" s="5" t="s">
        <v>2291</v>
      </c>
      <c r="G299" s="5">
        <v>2</v>
      </c>
      <c r="H299" s="5">
        <v>1</v>
      </c>
      <c r="I299" s="5" t="s">
        <v>2399</v>
      </c>
      <c r="J299" s="12">
        <v>0</v>
      </c>
      <c r="K299" s="5">
        <v>2012</v>
      </c>
      <c r="L299" s="5" t="s">
        <v>2093</v>
      </c>
      <c r="M299" s="5" t="str">
        <f t="shared" si="4"/>
        <v>N</v>
      </c>
    </row>
    <row r="300" spans="1:14" ht="12.75" customHeight="1" x14ac:dyDescent="0.25">
      <c r="A300" s="5" t="s">
        <v>2097</v>
      </c>
      <c r="B300" s="5" t="s">
        <v>1300</v>
      </c>
      <c r="C300" s="5" t="s">
        <v>1299</v>
      </c>
      <c r="D300" s="5" t="s">
        <v>1038</v>
      </c>
      <c r="E300" s="5" t="s">
        <v>2207</v>
      </c>
      <c r="F300" s="5" t="s">
        <v>3341</v>
      </c>
      <c r="G300" s="5">
        <v>3</v>
      </c>
      <c r="H300" s="5">
        <v>3</v>
      </c>
      <c r="I300" s="5" t="s">
        <v>2403</v>
      </c>
      <c r="J300" s="12">
        <v>0</v>
      </c>
      <c r="K300" s="5">
        <v>2017</v>
      </c>
      <c r="L300" s="5" t="s">
        <v>2097</v>
      </c>
      <c r="M300" s="5" t="str">
        <f t="shared" si="4"/>
        <v>N</v>
      </c>
    </row>
    <row r="301" spans="1:14" ht="12.75" customHeight="1" x14ac:dyDescent="0.25">
      <c r="A301" s="5" t="s">
        <v>2978</v>
      </c>
      <c r="B301" s="5" t="s">
        <v>327</v>
      </c>
      <c r="C301" s="5" t="s">
        <v>326</v>
      </c>
      <c r="D301" s="5" t="s">
        <v>35</v>
      </c>
      <c r="E301" s="5" t="s">
        <v>2984</v>
      </c>
      <c r="F301" s="5" t="s">
        <v>2991</v>
      </c>
      <c r="G301" s="5">
        <v>1</v>
      </c>
      <c r="H301" s="5">
        <v>2</v>
      </c>
      <c r="I301" s="5" t="s">
        <v>2412</v>
      </c>
      <c r="J301" s="12">
        <v>61.022528358865912</v>
      </c>
      <c r="K301" s="5">
        <v>2017</v>
      </c>
      <c r="L301" s="5" t="s">
        <v>2978</v>
      </c>
      <c r="M301" s="5" t="str">
        <f t="shared" si="4"/>
        <v>Y</v>
      </c>
      <c r="N301" s="5" t="s">
        <v>2703</v>
      </c>
    </row>
    <row r="302" spans="1:14" ht="12.75" customHeight="1" x14ac:dyDescent="0.25">
      <c r="A302" s="5" t="s">
        <v>2107</v>
      </c>
      <c r="B302" s="5" t="s">
        <v>11</v>
      </c>
      <c r="C302" s="5" t="s">
        <v>570</v>
      </c>
      <c r="D302" s="5" t="s">
        <v>360</v>
      </c>
      <c r="E302" s="5" t="s">
        <v>2210</v>
      </c>
      <c r="F302" s="5" t="s">
        <v>2297</v>
      </c>
      <c r="G302" s="5">
        <v>2</v>
      </c>
      <c r="H302" s="5">
        <v>2</v>
      </c>
      <c r="I302" s="5" t="s">
        <v>2413</v>
      </c>
      <c r="J302" s="12">
        <v>0</v>
      </c>
      <c r="K302" s="5">
        <v>2015</v>
      </c>
      <c r="L302" s="5" t="s">
        <v>2107</v>
      </c>
      <c r="M302" s="5" t="str">
        <f t="shared" si="4"/>
        <v>N</v>
      </c>
    </row>
    <row r="303" spans="1:14" ht="12.75" customHeight="1" x14ac:dyDescent="0.25">
      <c r="A303" s="5" t="s">
        <v>2979</v>
      </c>
      <c r="B303" s="5" t="s">
        <v>11</v>
      </c>
      <c r="C303" s="5" t="s">
        <v>570</v>
      </c>
      <c r="D303" s="5" t="s">
        <v>360</v>
      </c>
      <c r="E303" s="5" t="s">
        <v>2985</v>
      </c>
      <c r="F303" s="5" t="s">
        <v>2992</v>
      </c>
      <c r="G303" s="5">
        <v>2</v>
      </c>
      <c r="H303" s="5">
        <v>3</v>
      </c>
      <c r="I303" s="5" t="s">
        <v>2993</v>
      </c>
      <c r="J303" s="12">
        <v>0</v>
      </c>
      <c r="K303" s="5">
        <v>2011</v>
      </c>
      <c r="L303" s="5" t="s">
        <v>2979</v>
      </c>
      <c r="M303" s="5" t="str">
        <f t="shared" si="4"/>
        <v>N</v>
      </c>
    </row>
    <row r="304" spans="1:14" ht="12.75" customHeight="1" x14ac:dyDescent="0.25">
      <c r="A304" s="5" t="s">
        <v>2110</v>
      </c>
      <c r="B304" s="5" t="s">
        <v>1536</v>
      </c>
      <c r="C304" s="5" t="s">
        <v>590</v>
      </c>
      <c r="D304" s="5" t="s">
        <v>620</v>
      </c>
      <c r="E304" s="5" t="s">
        <v>2212</v>
      </c>
      <c r="F304" s="5" t="s">
        <v>2298</v>
      </c>
      <c r="G304" s="5">
        <v>1</v>
      </c>
      <c r="H304" s="5">
        <v>2</v>
      </c>
      <c r="I304" s="5" t="s">
        <v>2416</v>
      </c>
      <c r="J304" s="12">
        <v>0</v>
      </c>
      <c r="K304" s="5">
        <v>2013</v>
      </c>
      <c r="L304" s="5" t="s">
        <v>2110</v>
      </c>
      <c r="M304" s="5" t="str">
        <f t="shared" si="4"/>
        <v>N</v>
      </c>
    </row>
    <row r="305" spans="1:13" ht="12.75" customHeight="1" x14ac:dyDescent="0.25">
      <c r="A305" s="5" t="s">
        <v>2111</v>
      </c>
      <c r="B305" s="5" t="s">
        <v>1536</v>
      </c>
      <c r="C305" s="5" t="s">
        <v>590</v>
      </c>
      <c r="D305" s="5" t="s">
        <v>620</v>
      </c>
      <c r="E305" s="5" t="s">
        <v>2213</v>
      </c>
      <c r="F305" s="5" t="s">
        <v>2299</v>
      </c>
      <c r="G305" s="5">
        <v>1</v>
      </c>
      <c r="H305" s="5">
        <v>1</v>
      </c>
      <c r="I305" s="5" t="s">
        <v>2417</v>
      </c>
      <c r="J305" s="12">
        <v>0</v>
      </c>
      <c r="K305" s="5">
        <v>2013</v>
      </c>
      <c r="L305" s="5" t="s">
        <v>2111</v>
      </c>
      <c r="M305" s="5" t="str">
        <f t="shared" si="4"/>
        <v>N</v>
      </c>
    </row>
    <row r="306" spans="1:13" ht="12.75" customHeight="1" x14ac:dyDescent="0.25">
      <c r="A306" s="5" t="s">
        <v>2112</v>
      </c>
      <c r="B306" s="5" t="s">
        <v>1536</v>
      </c>
      <c r="C306" s="5" t="s">
        <v>590</v>
      </c>
      <c r="D306" s="5" t="s">
        <v>620</v>
      </c>
      <c r="E306" s="5" t="s">
        <v>2214</v>
      </c>
      <c r="F306" s="5" t="s">
        <v>2300</v>
      </c>
      <c r="G306" s="5">
        <v>1</v>
      </c>
      <c r="H306" s="5">
        <v>2</v>
      </c>
      <c r="I306" s="5" t="s">
        <v>2418</v>
      </c>
      <c r="J306" s="12">
        <v>0</v>
      </c>
      <c r="K306" s="5">
        <v>2013</v>
      </c>
      <c r="L306" s="5" t="s">
        <v>2112</v>
      </c>
      <c r="M306" s="5" t="str">
        <f t="shared" si="4"/>
        <v>N</v>
      </c>
    </row>
    <row r="307" spans="1:13" ht="12.75" customHeight="1" x14ac:dyDescent="0.25">
      <c r="A307" s="5" t="s">
        <v>2113</v>
      </c>
      <c r="B307" s="5" t="s">
        <v>9</v>
      </c>
      <c r="C307" s="5" t="s">
        <v>593</v>
      </c>
      <c r="D307" s="5" t="s">
        <v>360</v>
      </c>
      <c r="E307" s="5" t="s">
        <v>2215</v>
      </c>
      <c r="F307" s="5" t="s">
        <v>3340</v>
      </c>
      <c r="G307" s="5">
        <v>2</v>
      </c>
      <c r="H307" s="5">
        <v>2</v>
      </c>
      <c r="I307" s="5" t="s">
        <v>2419</v>
      </c>
      <c r="J307" s="12">
        <v>0</v>
      </c>
      <c r="K307" s="5">
        <v>2015</v>
      </c>
      <c r="L307" s="5" t="s">
        <v>2113</v>
      </c>
      <c r="M307" s="5" t="str">
        <f t="shared" si="4"/>
        <v>N</v>
      </c>
    </row>
    <row r="308" spans="1:13" ht="12.75" customHeight="1" x14ac:dyDescent="0.25">
      <c r="A308" s="5" t="s">
        <v>2114</v>
      </c>
      <c r="B308" s="5" t="s">
        <v>9</v>
      </c>
      <c r="C308" s="5" t="s">
        <v>593</v>
      </c>
      <c r="D308" s="5" t="s">
        <v>360</v>
      </c>
      <c r="E308" s="5" t="s">
        <v>2216</v>
      </c>
      <c r="F308" s="5" t="s">
        <v>2301</v>
      </c>
      <c r="G308" s="5">
        <v>2</v>
      </c>
      <c r="H308" s="5">
        <v>2</v>
      </c>
      <c r="I308" s="5" t="s">
        <v>2420</v>
      </c>
      <c r="J308" s="12">
        <v>0</v>
      </c>
      <c r="K308" s="5">
        <v>2015</v>
      </c>
      <c r="L308" s="5" t="s">
        <v>2114</v>
      </c>
      <c r="M308" s="5" t="str">
        <f t="shared" si="4"/>
        <v>N</v>
      </c>
    </row>
    <row r="309" spans="1:13" ht="12.75" customHeight="1" x14ac:dyDescent="0.25">
      <c r="A309" s="5" t="s">
        <v>2115</v>
      </c>
      <c r="B309" s="5" t="s">
        <v>9</v>
      </c>
      <c r="C309" s="5" t="s">
        <v>593</v>
      </c>
      <c r="D309" s="5" t="s">
        <v>360</v>
      </c>
      <c r="E309" s="5" t="s">
        <v>2217</v>
      </c>
      <c r="F309" s="5" t="s">
        <v>2302</v>
      </c>
      <c r="G309" s="5">
        <v>2</v>
      </c>
      <c r="H309" s="5">
        <v>2</v>
      </c>
      <c r="I309" s="5" t="s">
        <v>2421</v>
      </c>
      <c r="J309" s="12">
        <v>0</v>
      </c>
      <c r="K309" s="5">
        <v>2015</v>
      </c>
      <c r="L309" s="5" t="s">
        <v>2115</v>
      </c>
      <c r="M309" s="5" t="str">
        <f t="shared" si="4"/>
        <v>N</v>
      </c>
    </row>
    <row r="310" spans="1:13" ht="12.75" customHeight="1" x14ac:dyDescent="0.25">
      <c r="A310" s="5" t="s">
        <v>2117</v>
      </c>
      <c r="B310" s="5" t="s">
        <v>9</v>
      </c>
      <c r="C310" s="5" t="s">
        <v>593</v>
      </c>
      <c r="D310" s="5" t="s">
        <v>360</v>
      </c>
      <c r="E310" s="5" t="s">
        <v>2218</v>
      </c>
      <c r="F310" s="5" t="s">
        <v>2303</v>
      </c>
      <c r="G310" s="5">
        <v>2</v>
      </c>
      <c r="H310" s="5">
        <v>1</v>
      </c>
      <c r="I310" s="5" t="s">
        <v>2423</v>
      </c>
      <c r="J310" s="12">
        <v>0</v>
      </c>
      <c r="K310" s="5">
        <v>2015</v>
      </c>
      <c r="L310" s="5" t="s">
        <v>2117</v>
      </c>
      <c r="M310" s="5" t="str">
        <f t="shared" si="4"/>
        <v>N</v>
      </c>
    </row>
    <row r="311" spans="1:13" ht="12.75" customHeight="1" x14ac:dyDescent="0.25">
      <c r="A311" s="5" t="s">
        <v>2118</v>
      </c>
      <c r="B311" s="5" t="s">
        <v>9</v>
      </c>
      <c r="C311" s="5" t="s">
        <v>593</v>
      </c>
      <c r="D311" s="5" t="s">
        <v>360</v>
      </c>
      <c r="E311" s="5" t="s">
        <v>2219</v>
      </c>
      <c r="F311" s="5" t="s">
        <v>2304</v>
      </c>
      <c r="G311" s="5">
        <v>2</v>
      </c>
      <c r="H311" s="5">
        <v>2</v>
      </c>
      <c r="I311" s="5" t="s">
        <v>2424</v>
      </c>
      <c r="J311" s="12">
        <v>0</v>
      </c>
      <c r="K311" s="5">
        <v>2015</v>
      </c>
      <c r="L311" s="5" t="s">
        <v>2118</v>
      </c>
      <c r="M311" s="5" t="str">
        <f t="shared" si="4"/>
        <v>N</v>
      </c>
    </row>
    <row r="312" spans="1:13" ht="12.75" customHeight="1" x14ac:dyDescent="0.25">
      <c r="A312" s="5" t="s">
        <v>2119</v>
      </c>
      <c r="B312" s="5" t="s">
        <v>9</v>
      </c>
      <c r="C312" s="5" t="s">
        <v>593</v>
      </c>
      <c r="D312" s="5" t="s">
        <v>360</v>
      </c>
      <c r="E312" s="5" t="s">
        <v>2220</v>
      </c>
      <c r="F312" s="5" t="s">
        <v>2305</v>
      </c>
      <c r="G312" s="5">
        <v>2</v>
      </c>
      <c r="H312" s="5">
        <v>2</v>
      </c>
      <c r="I312" s="5" t="s">
        <v>2425</v>
      </c>
      <c r="J312" s="12">
        <v>0</v>
      </c>
      <c r="K312" s="5">
        <v>2015</v>
      </c>
      <c r="L312" s="5" t="s">
        <v>2119</v>
      </c>
      <c r="M312" s="5" t="str">
        <f t="shared" si="4"/>
        <v>N</v>
      </c>
    </row>
    <row r="313" spans="1:13" ht="12.75" customHeight="1" x14ac:dyDescent="0.25">
      <c r="A313" s="5" t="s">
        <v>2123</v>
      </c>
      <c r="B313" s="5" t="s">
        <v>9</v>
      </c>
      <c r="C313" s="5" t="s">
        <v>593</v>
      </c>
      <c r="D313" s="5" t="s">
        <v>360</v>
      </c>
      <c r="E313" s="5" t="s">
        <v>2223</v>
      </c>
      <c r="F313" s="5" t="s">
        <v>2306</v>
      </c>
      <c r="G313" s="5">
        <v>2</v>
      </c>
      <c r="H313" s="5">
        <v>2</v>
      </c>
      <c r="I313" s="5" t="s">
        <v>2429</v>
      </c>
      <c r="J313" s="12">
        <v>0</v>
      </c>
      <c r="K313" s="5">
        <v>2015</v>
      </c>
      <c r="L313" s="5" t="s">
        <v>2123</v>
      </c>
      <c r="M313" s="5" t="str">
        <f t="shared" si="4"/>
        <v>N</v>
      </c>
    </row>
    <row r="314" spans="1:13" ht="12.75" customHeight="1" x14ac:dyDescent="0.25">
      <c r="A314" s="5" t="s">
        <v>2770</v>
      </c>
      <c r="B314" s="5" t="s">
        <v>847</v>
      </c>
      <c r="C314" s="5" t="s">
        <v>846</v>
      </c>
      <c r="D314" s="5" t="s">
        <v>620</v>
      </c>
      <c r="E314" s="5" t="s">
        <v>2781</v>
      </c>
      <c r="F314" s="5" t="s">
        <v>2780</v>
      </c>
      <c r="G314" s="5">
        <v>2</v>
      </c>
      <c r="H314" s="5">
        <v>1</v>
      </c>
      <c r="I314" s="13"/>
      <c r="J314" s="14">
        <v>0.41969918185339233</v>
      </c>
      <c r="K314" s="5">
        <v>2020</v>
      </c>
      <c r="L314" s="5" t="s">
        <v>2770</v>
      </c>
      <c r="M314" s="5" t="str">
        <f t="shared" si="4"/>
        <v>N</v>
      </c>
    </row>
    <row r="315" spans="1:13" ht="12.75" customHeight="1" x14ac:dyDescent="0.25">
      <c r="A315" s="5" t="s">
        <v>2771</v>
      </c>
      <c r="B315" s="5" t="s">
        <v>847</v>
      </c>
      <c r="C315" s="5" t="s">
        <v>846</v>
      </c>
      <c r="D315" s="5" t="s">
        <v>620</v>
      </c>
      <c r="E315" s="5" t="s">
        <v>2782</v>
      </c>
      <c r="F315" s="5" t="s">
        <v>2783</v>
      </c>
      <c r="G315" s="5">
        <v>2</v>
      </c>
      <c r="H315" s="5">
        <v>1</v>
      </c>
      <c r="I315" s="13"/>
      <c r="J315" s="14">
        <v>3.1253550293651781E-3</v>
      </c>
      <c r="K315" s="5">
        <v>2020</v>
      </c>
      <c r="L315" s="5" t="s">
        <v>2771</v>
      </c>
      <c r="M315" s="5" t="str">
        <f t="shared" si="4"/>
        <v>N</v>
      </c>
    </row>
    <row r="316" spans="1:13" ht="12.75" customHeight="1" x14ac:dyDescent="0.25">
      <c r="A316" s="5" t="s">
        <v>2772</v>
      </c>
      <c r="B316" s="5" t="s">
        <v>847</v>
      </c>
      <c r="C316" s="5" t="s">
        <v>846</v>
      </c>
      <c r="D316" s="5" t="s">
        <v>620</v>
      </c>
      <c r="E316" s="5" t="s">
        <v>2784</v>
      </c>
      <c r="F316" s="5" t="s">
        <v>2785</v>
      </c>
      <c r="G316" s="5">
        <v>2</v>
      </c>
      <c r="H316" s="5">
        <v>1</v>
      </c>
      <c r="I316" s="13"/>
      <c r="J316" s="14">
        <v>0.23840963703836024</v>
      </c>
      <c r="K316" s="5">
        <v>2020</v>
      </c>
      <c r="L316" s="5" t="s">
        <v>2772</v>
      </c>
      <c r="M316" s="5" t="str">
        <f t="shared" si="4"/>
        <v>N</v>
      </c>
    </row>
    <row r="317" spans="1:13" ht="12.75" customHeight="1" x14ac:dyDescent="0.25">
      <c r="A317" s="5" t="s">
        <v>2773</v>
      </c>
      <c r="B317" s="5" t="s">
        <v>847</v>
      </c>
      <c r="C317" s="5" t="s">
        <v>846</v>
      </c>
      <c r="D317" s="5" t="s">
        <v>620</v>
      </c>
      <c r="E317" s="5" t="s">
        <v>2786</v>
      </c>
      <c r="F317" s="5" t="s">
        <v>2787</v>
      </c>
      <c r="G317" s="5">
        <v>2</v>
      </c>
      <c r="H317" s="5">
        <v>1</v>
      </c>
      <c r="I317" s="13"/>
      <c r="J317" s="14">
        <v>1.3867702121758425E-2</v>
      </c>
      <c r="K317" s="5">
        <v>2020</v>
      </c>
      <c r="L317" s="5" t="s">
        <v>2773</v>
      </c>
      <c r="M317" s="5" t="str">
        <f t="shared" si="4"/>
        <v>N</v>
      </c>
    </row>
    <row r="318" spans="1:13" ht="12.75" customHeight="1" x14ac:dyDescent="0.25">
      <c r="A318" s="5" t="s">
        <v>2774</v>
      </c>
      <c r="B318" s="5" t="s">
        <v>847</v>
      </c>
      <c r="C318" s="5" t="s">
        <v>846</v>
      </c>
      <c r="D318" s="5" t="s">
        <v>620</v>
      </c>
      <c r="E318" s="5" t="s">
        <v>2788</v>
      </c>
      <c r="F318" s="5" t="s">
        <v>2789</v>
      </c>
      <c r="G318" s="5">
        <v>2</v>
      </c>
      <c r="H318" s="5">
        <v>1</v>
      </c>
      <c r="I318" s="13"/>
      <c r="J318" s="14">
        <v>0</v>
      </c>
      <c r="K318" s="5">
        <v>2020</v>
      </c>
      <c r="L318" s="5" t="s">
        <v>2774</v>
      </c>
      <c r="M318" s="5" t="str">
        <f t="shared" si="4"/>
        <v>N</v>
      </c>
    </row>
    <row r="319" spans="1:13" ht="12.75" customHeight="1" x14ac:dyDescent="0.25">
      <c r="A319" s="5" t="s">
        <v>2775</v>
      </c>
      <c r="B319" s="5" t="s">
        <v>847</v>
      </c>
      <c r="C319" s="5" t="s">
        <v>846</v>
      </c>
      <c r="D319" s="5" t="s">
        <v>620</v>
      </c>
      <c r="E319" s="5" t="s">
        <v>2791</v>
      </c>
      <c r="F319" s="5" t="s">
        <v>2790</v>
      </c>
      <c r="G319" s="5">
        <v>2</v>
      </c>
      <c r="H319" s="5">
        <v>1</v>
      </c>
      <c r="I319" s="13"/>
      <c r="J319" s="14">
        <v>4.4297454399679292</v>
      </c>
      <c r="K319" s="5">
        <v>2020</v>
      </c>
      <c r="L319" s="5" t="s">
        <v>2775</v>
      </c>
      <c r="M319" s="5" t="str">
        <f t="shared" si="4"/>
        <v>N</v>
      </c>
    </row>
    <row r="320" spans="1:13" ht="12.75" customHeight="1" x14ac:dyDescent="0.25">
      <c r="A320" s="5" t="s">
        <v>2776</v>
      </c>
      <c r="B320" s="5" t="s">
        <v>847</v>
      </c>
      <c r="C320" s="5" t="s">
        <v>846</v>
      </c>
      <c r="D320" s="5" t="s">
        <v>620</v>
      </c>
      <c r="E320" s="5" t="s">
        <v>2792</v>
      </c>
      <c r="F320" s="5" t="s">
        <v>2793</v>
      </c>
      <c r="G320" s="5">
        <v>2</v>
      </c>
      <c r="H320" s="5">
        <v>1</v>
      </c>
      <c r="I320" s="13"/>
      <c r="J320" s="14">
        <v>0.65419696995871246</v>
      </c>
      <c r="K320" s="5">
        <v>2020</v>
      </c>
      <c r="L320" s="5" t="s">
        <v>2776</v>
      </c>
      <c r="M320" s="5" t="str">
        <f t="shared" si="4"/>
        <v>N</v>
      </c>
    </row>
    <row r="321" spans="1:16" ht="12.75" customHeight="1" x14ac:dyDescent="0.25">
      <c r="A321" s="5" t="s">
        <v>2777</v>
      </c>
      <c r="B321" s="5" t="s">
        <v>847</v>
      </c>
      <c r="C321" s="5" t="s">
        <v>846</v>
      </c>
      <c r="D321" s="5" t="s">
        <v>620</v>
      </c>
      <c r="E321" s="5" t="s">
        <v>2794</v>
      </c>
      <c r="F321" s="5" t="s">
        <v>2795</v>
      </c>
      <c r="G321" s="5">
        <v>2</v>
      </c>
      <c r="H321" s="5">
        <v>1</v>
      </c>
      <c r="I321" s="13"/>
      <c r="J321" s="14">
        <v>0.30042039901894263</v>
      </c>
      <c r="K321" s="5">
        <v>2020</v>
      </c>
      <c r="L321" s="5" t="s">
        <v>2777</v>
      </c>
      <c r="M321" s="5" t="str">
        <f t="shared" si="4"/>
        <v>N</v>
      </c>
    </row>
    <row r="322" spans="1:16" ht="12.75" customHeight="1" x14ac:dyDescent="0.25">
      <c r="A322" s="5" t="s">
        <v>2778</v>
      </c>
      <c r="B322" s="5" t="s">
        <v>847</v>
      </c>
      <c r="C322" s="5" t="s">
        <v>846</v>
      </c>
      <c r="D322" s="5" t="s">
        <v>620</v>
      </c>
      <c r="E322" s="5" t="s">
        <v>2797</v>
      </c>
      <c r="F322" s="5" t="s">
        <v>2796</v>
      </c>
      <c r="G322" s="5">
        <v>2</v>
      </c>
      <c r="H322" s="5">
        <v>1</v>
      </c>
      <c r="I322" s="13"/>
      <c r="J322" s="14">
        <v>6.099280393968335E-2</v>
      </c>
      <c r="K322" s="5">
        <v>2020</v>
      </c>
      <c r="L322" s="5" t="s">
        <v>2778</v>
      </c>
      <c r="M322" s="5" t="str">
        <f t="shared" si="4"/>
        <v>N</v>
      </c>
    </row>
    <row r="323" spans="1:16" ht="12.75" customHeight="1" x14ac:dyDescent="0.25">
      <c r="A323" s="5" t="s">
        <v>2779</v>
      </c>
      <c r="B323" s="5" t="s">
        <v>847</v>
      </c>
      <c r="C323" s="5" t="s">
        <v>846</v>
      </c>
      <c r="D323" s="5" t="s">
        <v>620</v>
      </c>
      <c r="E323" s="5" t="s">
        <v>2799</v>
      </c>
      <c r="F323" s="5" t="s">
        <v>2798</v>
      </c>
      <c r="G323" s="5">
        <v>2</v>
      </c>
      <c r="H323" s="5">
        <v>1</v>
      </c>
      <c r="I323" s="13"/>
      <c r="J323" s="14">
        <v>7.4247448237745137E-2</v>
      </c>
      <c r="K323" s="5">
        <v>2020</v>
      </c>
      <c r="L323" s="5" t="s">
        <v>2779</v>
      </c>
      <c r="M323" s="5" t="str">
        <f t="shared" si="4"/>
        <v>N</v>
      </c>
    </row>
    <row r="324" spans="1:16" x14ac:dyDescent="0.25">
      <c r="A324" s="5" t="s">
        <v>2998</v>
      </c>
      <c r="B324" s="5" t="s">
        <v>1046</v>
      </c>
      <c r="C324" s="5" t="s">
        <v>1045</v>
      </c>
      <c r="D324" s="5" t="s">
        <v>1038</v>
      </c>
      <c r="E324" s="5" t="s">
        <v>1047</v>
      </c>
      <c r="F324" s="5" t="s">
        <v>1044</v>
      </c>
      <c r="G324" s="5">
        <v>1</v>
      </c>
      <c r="H324" s="5">
        <v>1</v>
      </c>
      <c r="I324" s="5" t="s">
        <v>2701</v>
      </c>
      <c r="J324" s="14">
        <v>0</v>
      </c>
      <c r="K324" s="8">
        <v>2015</v>
      </c>
      <c r="L324" s="5" t="s">
        <v>1979</v>
      </c>
      <c r="M324" s="12" t="str">
        <f t="shared" si="4"/>
        <v>N</v>
      </c>
      <c r="N324" s="15"/>
      <c r="P324" s="14"/>
    </row>
    <row r="325" spans="1:16" x14ac:dyDescent="0.25">
      <c r="A325" s="5" t="s">
        <v>2999</v>
      </c>
      <c r="B325" s="5" t="s">
        <v>1074</v>
      </c>
      <c r="C325" s="5" t="s">
        <v>1073</v>
      </c>
      <c r="D325" s="5" t="s">
        <v>1038</v>
      </c>
      <c r="E325" s="5" t="s">
        <v>1075</v>
      </c>
      <c r="F325" s="5" t="s">
        <v>1072</v>
      </c>
      <c r="G325" s="5">
        <v>2</v>
      </c>
      <c r="H325" s="5">
        <v>1</v>
      </c>
      <c r="I325" s="5" t="s">
        <v>2702</v>
      </c>
      <c r="J325" s="14">
        <v>0</v>
      </c>
      <c r="K325" s="5">
        <v>2019</v>
      </c>
      <c r="L325" s="5" t="s">
        <v>1988</v>
      </c>
      <c r="M325" s="5" t="str">
        <f t="shared" si="4"/>
        <v>N</v>
      </c>
    </row>
    <row r="326" spans="1:16" x14ac:dyDescent="0.25">
      <c r="A326" s="5" t="s">
        <v>3000</v>
      </c>
      <c r="B326" s="5" t="s">
        <v>25</v>
      </c>
      <c r="C326" s="5" t="s">
        <v>3229</v>
      </c>
      <c r="D326" s="5" t="s">
        <v>3230</v>
      </c>
      <c r="E326" s="5" t="s">
        <v>636</v>
      </c>
      <c r="F326" s="5" t="s">
        <v>3231</v>
      </c>
      <c r="G326" s="5">
        <v>3</v>
      </c>
      <c r="H326" s="15">
        <v>2</v>
      </c>
      <c r="I326" s="5" t="s">
        <v>3232</v>
      </c>
      <c r="J326" s="14">
        <v>0</v>
      </c>
      <c r="K326" s="5">
        <v>2005</v>
      </c>
      <c r="L326" s="5" t="s">
        <v>634</v>
      </c>
      <c r="M326" s="5" t="str">
        <f t="shared" ref="M326:M367" si="5">IF(OR(AND(D326=$W$14,OR(J326&lt;$W$15,J326&gt;$W$16)),AND(D326=$X$14,OR(J326&lt;$X$15,J326&gt;$X$16)),AND(D326=$Y$14,OR(J326&lt;$Y$15,J326&gt;$Y$16)),AND(D326=$Z$14,OR(J326&lt;$Z$15,J326&gt;$Z$16))),"Y","N")</f>
        <v>N</v>
      </c>
    </row>
    <row r="327" spans="1:16" x14ac:dyDescent="0.25">
      <c r="A327" s="5" t="s">
        <v>3001</v>
      </c>
      <c r="B327" s="5" t="s">
        <v>1095</v>
      </c>
      <c r="C327" s="5" t="s">
        <v>1094</v>
      </c>
      <c r="D327" s="5" t="s">
        <v>1038</v>
      </c>
      <c r="E327" s="5" t="s">
        <v>1099</v>
      </c>
      <c r="F327" s="5" t="s">
        <v>1098</v>
      </c>
      <c r="G327" s="5">
        <v>2</v>
      </c>
      <c r="H327" s="5">
        <v>1</v>
      </c>
      <c r="I327" s="5" t="s">
        <v>3234</v>
      </c>
      <c r="J327" s="12">
        <v>0</v>
      </c>
      <c r="K327" s="5">
        <v>2015</v>
      </c>
      <c r="L327" s="5" t="s">
        <v>1994</v>
      </c>
      <c r="M327" s="5" t="str">
        <f t="shared" si="5"/>
        <v>N</v>
      </c>
    </row>
    <row r="328" spans="1:16" x14ac:dyDescent="0.25">
      <c r="A328" s="5" t="s">
        <v>3002</v>
      </c>
      <c r="B328" s="5" t="s">
        <v>1103</v>
      </c>
      <c r="C328" s="5" t="s">
        <v>1102</v>
      </c>
      <c r="D328" s="5" t="s">
        <v>1038</v>
      </c>
      <c r="E328" s="5" t="s">
        <v>1104</v>
      </c>
      <c r="F328" s="5" t="s">
        <v>1101</v>
      </c>
      <c r="G328" s="5">
        <v>1</v>
      </c>
      <c r="H328" s="5">
        <v>2</v>
      </c>
      <c r="I328" s="5" t="s">
        <v>2700</v>
      </c>
      <c r="J328" s="14">
        <v>0</v>
      </c>
      <c r="K328" s="8">
        <v>2017</v>
      </c>
      <c r="L328" s="5" t="s">
        <v>1995</v>
      </c>
      <c r="M328" s="12" t="str">
        <f t="shared" si="5"/>
        <v>N</v>
      </c>
      <c r="N328" s="15"/>
      <c r="P328" s="14"/>
    </row>
    <row r="329" spans="1:16" x14ac:dyDescent="0.25">
      <c r="A329" s="5" t="s">
        <v>3003</v>
      </c>
      <c r="B329" s="5" t="s">
        <v>392</v>
      </c>
      <c r="C329" s="5" t="s">
        <v>391</v>
      </c>
      <c r="D329" s="5" t="s">
        <v>360</v>
      </c>
      <c r="E329" s="5" t="s">
        <v>402</v>
      </c>
      <c r="F329" s="5" t="s">
        <v>401</v>
      </c>
      <c r="G329" s="5">
        <v>1</v>
      </c>
      <c r="H329" s="5">
        <v>3</v>
      </c>
      <c r="I329" s="5" t="s">
        <v>3236</v>
      </c>
      <c r="J329" s="12">
        <v>0</v>
      </c>
      <c r="K329" s="5">
        <v>2017</v>
      </c>
      <c r="L329" s="5" t="s">
        <v>2003</v>
      </c>
      <c r="M329" s="5" t="str">
        <f t="shared" si="5"/>
        <v>N</v>
      </c>
    </row>
    <row r="330" spans="1:16" x14ac:dyDescent="0.25">
      <c r="A330" s="5" t="s">
        <v>3004</v>
      </c>
      <c r="B330" s="5" t="s">
        <v>1124</v>
      </c>
      <c r="C330" s="5" t="s">
        <v>1123</v>
      </c>
      <c r="D330" s="5" t="s">
        <v>1038</v>
      </c>
      <c r="E330" s="5" t="s">
        <v>1125</v>
      </c>
      <c r="F330" s="5" t="s">
        <v>1122</v>
      </c>
      <c r="G330" s="5">
        <v>2</v>
      </c>
      <c r="H330" s="5">
        <v>2</v>
      </c>
      <c r="I330" s="5" t="s">
        <v>3237</v>
      </c>
      <c r="J330" s="14">
        <v>0</v>
      </c>
      <c r="K330" s="5">
        <v>2019</v>
      </c>
      <c r="L330" s="5" t="s">
        <v>2011</v>
      </c>
      <c r="M330" s="5" t="str">
        <f t="shared" si="5"/>
        <v>N</v>
      </c>
    </row>
    <row r="331" spans="1:16" x14ac:dyDescent="0.25">
      <c r="A331" s="5" t="s">
        <v>3006</v>
      </c>
      <c r="B331" s="5" t="s">
        <v>75</v>
      </c>
      <c r="C331" s="5" t="s">
        <v>74</v>
      </c>
      <c r="D331" s="5" t="s">
        <v>35</v>
      </c>
      <c r="E331" s="5" t="s">
        <v>76</v>
      </c>
      <c r="F331" s="5" t="s">
        <v>73</v>
      </c>
      <c r="G331" s="5">
        <v>2</v>
      </c>
      <c r="H331" s="5">
        <v>1</v>
      </c>
      <c r="I331" s="5" t="s">
        <v>2704</v>
      </c>
      <c r="J331" s="14">
        <v>2.3315826131871953</v>
      </c>
      <c r="K331" s="8">
        <v>2012</v>
      </c>
      <c r="L331" s="5" t="s">
        <v>2017</v>
      </c>
      <c r="M331" s="12" t="str">
        <f t="shared" si="5"/>
        <v>N</v>
      </c>
      <c r="N331" s="15"/>
      <c r="P331" s="14"/>
    </row>
    <row r="332" spans="1:16" x14ac:dyDescent="0.25">
      <c r="A332" s="5" t="s">
        <v>3008</v>
      </c>
      <c r="B332" s="5" t="s">
        <v>1154</v>
      </c>
      <c r="C332" s="5" t="s">
        <v>1153</v>
      </c>
      <c r="D332" s="5" t="s">
        <v>1038</v>
      </c>
      <c r="E332" s="5" t="s">
        <v>1155</v>
      </c>
      <c r="F332" s="5" t="s">
        <v>1152</v>
      </c>
      <c r="G332" s="5">
        <v>2</v>
      </c>
      <c r="H332" s="5">
        <v>1</v>
      </c>
      <c r="I332" s="5" t="s">
        <v>3305</v>
      </c>
      <c r="J332" s="14">
        <v>0.85750663869311716</v>
      </c>
      <c r="K332" s="8">
        <v>2012</v>
      </c>
      <c r="L332" s="5" t="s">
        <v>2028</v>
      </c>
      <c r="M332" s="12" t="str">
        <f t="shared" si="5"/>
        <v>N</v>
      </c>
      <c r="N332" s="15"/>
      <c r="P332" s="14"/>
    </row>
    <row r="333" spans="1:16" x14ac:dyDescent="0.25">
      <c r="A333" s="5" t="s">
        <v>3009</v>
      </c>
      <c r="B333" s="5" t="s">
        <v>17</v>
      </c>
      <c r="C333" s="5" t="s">
        <v>414</v>
      </c>
      <c r="D333" s="5" t="s">
        <v>360</v>
      </c>
      <c r="E333" s="5" t="s">
        <v>432</v>
      </c>
      <c r="F333" s="5" t="s">
        <v>431</v>
      </c>
      <c r="G333" s="5">
        <v>3</v>
      </c>
      <c r="H333" s="5">
        <v>2</v>
      </c>
      <c r="I333" s="5" t="s">
        <v>2705</v>
      </c>
      <c r="J333" s="14">
        <v>0</v>
      </c>
      <c r="K333" s="8">
        <v>2013</v>
      </c>
      <c r="L333" s="5" t="s">
        <v>1428</v>
      </c>
      <c r="M333" s="12" t="str">
        <f t="shared" si="5"/>
        <v>N</v>
      </c>
      <c r="N333" s="15"/>
      <c r="P333" s="14"/>
    </row>
    <row r="334" spans="1:16" x14ac:dyDescent="0.25">
      <c r="A334" s="5" t="s">
        <v>3010</v>
      </c>
      <c r="B334" s="5" t="s">
        <v>689</v>
      </c>
      <c r="C334" s="5" t="s">
        <v>688</v>
      </c>
      <c r="D334" s="5" t="s">
        <v>620</v>
      </c>
      <c r="E334" s="5" t="s">
        <v>690</v>
      </c>
      <c r="F334" s="5" t="s">
        <v>687</v>
      </c>
      <c r="G334" s="5">
        <v>2</v>
      </c>
      <c r="H334" s="5">
        <v>1</v>
      </c>
      <c r="I334" s="5" t="s">
        <v>2706</v>
      </c>
      <c r="J334" s="14">
        <v>0</v>
      </c>
      <c r="K334" s="8">
        <v>2017</v>
      </c>
      <c r="L334" s="5" t="s">
        <v>2034</v>
      </c>
      <c r="M334" s="12" t="str">
        <f t="shared" si="5"/>
        <v>N</v>
      </c>
      <c r="N334" s="15"/>
      <c r="P334" s="14"/>
    </row>
    <row r="335" spans="1:16" x14ac:dyDescent="0.25">
      <c r="A335" s="5" t="s">
        <v>3011</v>
      </c>
      <c r="B335" s="5" t="s">
        <v>694</v>
      </c>
      <c r="C335" s="5" t="s">
        <v>693</v>
      </c>
      <c r="D335" s="5" t="s">
        <v>620</v>
      </c>
      <c r="E335" s="5" t="s">
        <v>698</v>
      </c>
      <c r="F335" s="5" t="s">
        <v>697</v>
      </c>
      <c r="G335" s="5">
        <v>2</v>
      </c>
      <c r="H335" s="5">
        <v>2</v>
      </c>
      <c r="I335" s="5" t="s">
        <v>2707</v>
      </c>
      <c r="J335" s="14">
        <v>0</v>
      </c>
      <c r="K335" s="8">
        <v>2017</v>
      </c>
      <c r="L335" s="5" t="s">
        <v>2036</v>
      </c>
      <c r="M335" s="12" t="str">
        <f t="shared" si="5"/>
        <v>N</v>
      </c>
      <c r="N335" s="15"/>
      <c r="P335" s="14"/>
    </row>
    <row r="336" spans="1:16" x14ac:dyDescent="0.25">
      <c r="A336" s="5" t="s">
        <v>3012</v>
      </c>
      <c r="B336" s="5" t="s">
        <v>694</v>
      </c>
      <c r="C336" s="5" t="s">
        <v>693</v>
      </c>
      <c r="D336" s="5" t="s">
        <v>620</v>
      </c>
      <c r="E336" s="5" t="s">
        <v>695</v>
      </c>
      <c r="F336" s="5" t="s">
        <v>692</v>
      </c>
      <c r="G336" s="5">
        <v>2</v>
      </c>
      <c r="H336" s="5">
        <v>2</v>
      </c>
      <c r="I336" s="5" t="s">
        <v>2751</v>
      </c>
      <c r="J336" s="14">
        <v>0</v>
      </c>
      <c r="K336" s="8">
        <v>2017</v>
      </c>
      <c r="L336" s="5" t="s">
        <v>2037</v>
      </c>
      <c r="M336" s="12" t="str">
        <f t="shared" si="5"/>
        <v>N</v>
      </c>
      <c r="N336" s="15"/>
      <c r="P336" s="14"/>
    </row>
    <row r="337" spans="1:19" x14ac:dyDescent="0.25">
      <c r="A337" s="5" t="s">
        <v>3013</v>
      </c>
      <c r="B337" s="5" t="s">
        <v>138</v>
      </c>
      <c r="C337" s="5" t="s">
        <v>137</v>
      </c>
      <c r="D337" s="5" t="s">
        <v>35</v>
      </c>
      <c r="E337" s="5" t="s">
        <v>1456</v>
      </c>
      <c r="F337" s="4" t="s">
        <v>1455</v>
      </c>
      <c r="G337" s="4">
        <v>2</v>
      </c>
      <c r="H337" s="5">
        <v>1</v>
      </c>
      <c r="I337" s="5" t="s">
        <v>3241</v>
      </c>
      <c r="J337" s="12">
        <v>9.9600000000000009</v>
      </c>
      <c r="K337" s="5">
        <v>2008</v>
      </c>
      <c r="L337" s="5" t="s">
        <v>1454</v>
      </c>
      <c r="M337" s="5" t="str">
        <f t="shared" si="5"/>
        <v>N</v>
      </c>
    </row>
    <row r="338" spans="1:19" x14ac:dyDescent="0.25">
      <c r="A338" s="5" t="s">
        <v>3014</v>
      </c>
      <c r="B338" s="5" t="s">
        <v>455</v>
      </c>
      <c r="C338" s="5" t="s">
        <v>454</v>
      </c>
      <c r="D338" s="5" t="s">
        <v>360</v>
      </c>
      <c r="E338" s="5" t="s">
        <v>456</v>
      </c>
      <c r="F338" s="5" t="s">
        <v>453</v>
      </c>
      <c r="G338" s="5">
        <v>2</v>
      </c>
      <c r="H338" s="15">
        <v>1</v>
      </c>
      <c r="I338" s="5" t="s">
        <v>3343</v>
      </c>
      <c r="J338" s="12">
        <v>0</v>
      </c>
      <c r="K338" s="5">
        <v>2007</v>
      </c>
      <c r="L338" s="5" t="s">
        <v>2045</v>
      </c>
      <c r="M338" s="5" t="str">
        <f t="shared" si="5"/>
        <v>N</v>
      </c>
    </row>
    <row r="339" spans="1:19" x14ac:dyDescent="0.25">
      <c r="A339" s="5" t="s">
        <v>3015</v>
      </c>
      <c r="B339" s="5" t="s">
        <v>23</v>
      </c>
      <c r="C339" s="5" t="s">
        <v>708</v>
      </c>
      <c r="D339" s="5" t="s">
        <v>620</v>
      </c>
      <c r="E339" s="5" t="s">
        <v>711</v>
      </c>
      <c r="F339" s="5" t="s">
        <v>1462</v>
      </c>
      <c r="G339" s="5">
        <v>3</v>
      </c>
      <c r="H339" s="5">
        <v>1</v>
      </c>
      <c r="I339" s="5" t="s">
        <v>3306</v>
      </c>
      <c r="J339" s="14">
        <v>0</v>
      </c>
      <c r="K339" s="8">
        <v>2014</v>
      </c>
      <c r="L339" s="5" t="s">
        <v>710</v>
      </c>
      <c r="M339" s="12" t="str">
        <f t="shared" si="5"/>
        <v>N</v>
      </c>
      <c r="N339" s="15"/>
      <c r="P339" s="14"/>
    </row>
    <row r="340" spans="1:19" x14ac:dyDescent="0.25">
      <c r="A340" s="5" t="s">
        <v>3016</v>
      </c>
      <c r="B340" s="5" t="s">
        <v>23</v>
      </c>
      <c r="C340" s="5" t="s">
        <v>708</v>
      </c>
      <c r="D340" s="5" t="s">
        <v>620</v>
      </c>
      <c r="E340" s="5" t="s">
        <v>725</v>
      </c>
      <c r="F340" s="5" t="s">
        <v>724</v>
      </c>
      <c r="G340" s="5">
        <v>3</v>
      </c>
      <c r="H340" s="5">
        <v>2</v>
      </c>
      <c r="I340" s="5" t="s">
        <v>2709</v>
      </c>
      <c r="J340" s="14">
        <v>0</v>
      </c>
      <c r="K340" s="8">
        <v>2016</v>
      </c>
      <c r="L340" s="5" t="s">
        <v>723</v>
      </c>
      <c r="M340" s="12" t="str">
        <f t="shared" si="5"/>
        <v>N</v>
      </c>
      <c r="N340" s="15"/>
      <c r="P340" s="14"/>
    </row>
    <row r="341" spans="1:19" x14ac:dyDescent="0.25">
      <c r="A341" s="5" t="s">
        <v>3017</v>
      </c>
      <c r="B341" s="5" t="s">
        <v>1629</v>
      </c>
      <c r="C341" s="5" t="s">
        <v>1183</v>
      </c>
      <c r="D341" s="5" t="s">
        <v>1038</v>
      </c>
      <c r="E341" s="5" t="s">
        <v>1184</v>
      </c>
      <c r="F341" s="5" t="s">
        <v>1182</v>
      </c>
      <c r="G341" s="5">
        <v>2</v>
      </c>
      <c r="H341" s="5">
        <v>1</v>
      </c>
      <c r="I341" s="5" t="s">
        <v>2710</v>
      </c>
      <c r="J341" s="14">
        <v>4</v>
      </c>
      <c r="K341" s="8">
        <v>2014</v>
      </c>
      <c r="L341" s="5" t="s">
        <v>1181</v>
      </c>
      <c r="M341" s="12" t="str">
        <f t="shared" si="5"/>
        <v>N</v>
      </c>
      <c r="N341" s="15"/>
      <c r="P341" s="14"/>
    </row>
    <row r="342" spans="1:19" x14ac:dyDescent="0.25">
      <c r="A342" s="5" t="s">
        <v>3018</v>
      </c>
      <c r="B342" s="5" t="s">
        <v>1187</v>
      </c>
      <c r="C342" s="5" t="s">
        <v>1186</v>
      </c>
      <c r="D342" s="5" t="s">
        <v>1038</v>
      </c>
      <c r="E342" s="5" t="s">
        <v>1188</v>
      </c>
      <c r="F342" s="5" t="s">
        <v>2749</v>
      </c>
      <c r="G342" s="5">
        <v>2</v>
      </c>
      <c r="H342" s="5">
        <v>2</v>
      </c>
      <c r="I342" s="5" t="s">
        <v>2711</v>
      </c>
      <c r="J342" s="14">
        <v>0</v>
      </c>
      <c r="K342" s="8">
        <v>2015</v>
      </c>
      <c r="L342" s="5" t="s">
        <v>1185</v>
      </c>
      <c r="M342" s="12" t="str">
        <f t="shared" si="5"/>
        <v>N</v>
      </c>
      <c r="N342" s="15"/>
      <c r="P342" s="14"/>
    </row>
    <row r="343" spans="1:19" x14ac:dyDescent="0.25">
      <c r="A343" s="5" t="s">
        <v>3019</v>
      </c>
      <c r="B343" s="5" t="s">
        <v>13</v>
      </c>
      <c r="C343" s="5" t="s">
        <v>851</v>
      </c>
      <c r="D343" s="5" t="s">
        <v>620</v>
      </c>
      <c r="E343" s="5" t="s">
        <v>16</v>
      </c>
      <c r="F343" s="5" t="s">
        <v>850</v>
      </c>
      <c r="G343" s="5">
        <v>1</v>
      </c>
      <c r="H343" s="5">
        <v>1</v>
      </c>
      <c r="I343" s="5" t="s">
        <v>3243</v>
      </c>
      <c r="J343" s="14">
        <v>0</v>
      </c>
      <c r="K343" s="8">
        <v>2017</v>
      </c>
      <c r="L343" s="5" t="s">
        <v>2060</v>
      </c>
      <c r="M343" s="12" t="str">
        <f t="shared" si="5"/>
        <v>N</v>
      </c>
      <c r="N343" s="15"/>
      <c r="P343" s="14"/>
      <c r="S343" s="14"/>
    </row>
    <row r="344" spans="1:19" x14ac:dyDescent="0.25">
      <c r="A344" s="5" t="s">
        <v>3020</v>
      </c>
      <c r="B344" s="5" t="s">
        <v>1466</v>
      </c>
      <c r="C344" s="5" t="s">
        <v>867</v>
      </c>
      <c r="D344" s="5" t="s">
        <v>620</v>
      </c>
      <c r="E344" s="5" t="s">
        <v>868</v>
      </c>
      <c r="F344" s="5" t="s">
        <v>866</v>
      </c>
      <c r="G344" s="5">
        <v>1</v>
      </c>
      <c r="H344" s="5">
        <v>1</v>
      </c>
      <c r="I344" s="5" t="s">
        <v>3307</v>
      </c>
      <c r="J344" s="14">
        <v>0</v>
      </c>
      <c r="K344" s="8">
        <v>2017</v>
      </c>
      <c r="L344" s="5" t="s">
        <v>2061</v>
      </c>
      <c r="M344" s="12" t="str">
        <f t="shared" si="5"/>
        <v>N</v>
      </c>
      <c r="N344" s="15"/>
      <c r="P344" s="14"/>
    </row>
    <row r="345" spans="1:19" x14ac:dyDescent="0.25">
      <c r="A345" s="5" t="s">
        <v>3021</v>
      </c>
      <c r="B345" s="5" t="s">
        <v>1205</v>
      </c>
      <c r="C345" s="5" t="s">
        <v>1204</v>
      </c>
      <c r="D345" s="5" t="s">
        <v>1038</v>
      </c>
      <c r="E345" s="5" t="s">
        <v>1206</v>
      </c>
      <c r="F345" s="5" t="s">
        <v>1203</v>
      </c>
      <c r="G345" s="5">
        <v>2</v>
      </c>
      <c r="H345" s="5">
        <v>1</v>
      </c>
      <c r="I345" s="5" t="s">
        <v>3245</v>
      </c>
      <c r="J345" s="14">
        <v>0</v>
      </c>
      <c r="K345" s="8">
        <v>2012</v>
      </c>
      <c r="L345" s="5" t="s">
        <v>2063</v>
      </c>
      <c r="M345" s="12" t="str">
        <f t="shared" si="5"/>
        <v>N</v>
      </c>
      <c r="N345" s="15"/>
      <c r="P345" s="14"/>
    </row>
    <row r="346" spans="1:19" x14ac:dyDescent="0.25">
      <c r="A346" s="5" t="s">
        <v>3022</v>
      </c>
      <c r="B346" s="5" t="s">
        <v>470</v>
      </c>
      <c r="C346" s="5" t="s">
        <v>469</v>
      </c>
      <c r="D346" s="5" t="s">
        <v>360</v>
      </c>
      <c r="E346" s="5" t="s">
        <v>471</v>
      </c>
      <c r="F346" s="5" t="s">
        <v>3175</v>
      </c>
      <c r="G346" s="5">
        <v>3</v>
      </c>
      <c r="H346" s="5">
        <v>2</v>
      </c>
      <c r="I346" s="5" t="s">
        <v>3246</v>
      </c>
      <c r="J346" s="14">
        <v>0</v>
      </c>
      <c r="K346" s="8">
        <v>2009</v>
      </c>
      <c r="L346" s="5" t="s">
        <v>2066</v>
      </c>
      <c r="M346" s="12" t="str">
        <f t="shared" si="5"/>
        <v>N</v>
      </c>
      <c r="N346" s="15"/>
      <c r="P346" s="14"/>
    </row>
    <row r="347" spans="1:19" x14ac:dyDescent="0.25">
      <c r="A347" s="5" t="s">
        <v>3023</v>
      </c>
      <c r="B347" s="5" t="s">
        <v>531</v>
      </c>
      <c r="C347" s="5" t="s">
        <v>530</v>
      </c>
      <c r="D347" s="5" t="s">
        <v>360</v>
      </c>
      <c r="E347" s="5" t="s">
        <v>532</v>
      </c>
      <c r="F347" s="5" t="s">
        <v>2750</v>
      </c>
      <c r="G347" s="5">
        <v>3</v>
      </c>
      <c r="H347" s="5">
        <v>1</v>
      </c>
      <c r="I347" s="5" t="s">
        <v>3247</v>
      </c>
      <c r="J347" s="12">
        <v>0</v>
      </c>
      <c r="K347" s="5">
        <v>2019</v>
      </c>
      <c r="L347" s="5" t="s">
        <v>2079</v>
      </c>
      <c r="M347" s="5" t="str">
        <f t="shared" si="5"/>
        <v>N</v>
      </c>
    </row>
    <row r="348" spans="1:19" x14ac:dyDescent="0.25">
      <c r="A348" s="5" t="s">
        <v>3024</v>
      </c>
      <c r="B348" s="5" t="s">
        <v>21</v>
      </c>
      <c r="C348" s="5" t="s">
        <v>939</v>
      </c>
      <c r="D348" s="5" t="s">
        <v>620</v>
      </c>
      <c r="E348" s="5" t="s">
        <v>22</v>
      </c>
      <c r="F348" s="5" t="s">
        <v>938</v>
      </c>
      <c r="G348" s="5">
        <v>2</v>
      </c>
      <c r="H348" s="15">
        <v>2</v>
      </c>
      <c r="I348" s="5" t="s">
        <v>3249</v>
      </c>
      <c r="J348" s="12">
        <v>0</v>
      </c>
      <c r="K348" s="5">
        <v>2016</v>
      </c>
      <c r="L348" s="5" t="s">
        <v>937</v>
      </c>
      <c r="M348" s="5" t="str">
        <f t="shared" si="5"/>
        <v>N</v>
      </c>
    </row>
    <row r="349" spans="1:19" x14ac:dyDescent="0.25">
      <c r="A349" s="5" t="s">
        <v>3025</v>
      </c>
      <c r="B349" s="5" t="s">
        <v>260</v>
      </c>
      <c r="C349" s="5" t="s">
        <v>259</v>
      </c>
      <c r="D349" s="5" t="s">
        <v>1038</v>
      </c>
      <c r="E349" s="5" t="s">
        <v>263</v>
      </c>
      <c r="F349" s="5" t="s">
        <v>262</v>
      </c>
      <c r="G349" s="5">
        <v>2</v>
      </c>
      <c r="H349" s="5">
        <v>1</v>
      </c>
      <c r="I349" s="5" t="s">
        <v>2712</v>
      </c>
      <c r="J349" s="14">
        <v>0</v>
      </c>
      <c r="K349" s="8">
        <v>2015</v>
      </c>
      <c r="L349" s="5" t="s">
        <v>2081</v>
      </c>
      <c r="M349" s="12" t="str">
        <f t="shared" si="5"/>
        <v>N</v>
      </c>
      <c r="N349" s="15"/>
      <c r="P349" s="14"/>
    </row>
    <row r="350" spans="1:19" x14ac:dyDescent="0.25">
      <c r="A350" s="5" t="s">
        <v>3026</v>
      </c>
      <c r="B350" s="5" t="s">
        <v>1257</v>
      </c>
      <c r="C350" s="5" t="s">
        <v>1256</v>
      </c>
      <c r="D350" s="5" t="s">
        <v>1038</v>
      </c>
      <c r="E350" s="5" t="s">
        <v>1583</v>
      </c>
      <c r="F350" s="5" t="s">
        <v>1255</v>
      </c>
      <c r="G350" s="5">
        <v>2</v>
      </c>
      <c r="H350" s="5">
        <v>1</v>
      </c>
      <c r="I350" s="5" t="s">
        <v>2752</v>
      </c>
      <c r="J350" s="14">
        <v>0</v>
      </c>
      <c r="K350" s="8">
        <v>2010</v>
      </c>
      <c r="L350" s="5" t="s">
        <v>1254</v>
      </c>
      <c r="M350" s="12" t="str">
        <f t="shared" si="5"/>
        <v>N</v>
      </c>
      <c r="N350" s="15"/>
      <c r="P350" s="14"/>
    </row>
    <row r="351" spans="1:19" x14ac:dyDescent="0.25">
      <c r="A351" s="5" t="s">
        <v>3028</v>
      </c>
      <c r="B351" s="5" t="s">
        <v>542</v>
      </c>
      <c r="C351" s="5" t="s">
        <v>541</v>
      </c>
      <c r="D351" s="5" t="s">
        <v>620</v>
      </c>
      <c r="E351" s="4" t="s">
        <v>2982</v>
      </c>
      <c r="F351" s="5" t="s">
        <v>3073</v>
      </c>
      <c r="G351" s="5">
        <v>2</v>
      </c>
      <c r="H351" s="5">
        <v>1</v>
      </c>
      <c r="I351" s="5" t="s">
        <v>3251</v>
      </c>
      <c r="J351" s="12">
        <v>0</v>
      </c>
      <c r="K351" s="5">
        <v>2015</v>
      </c>
      <c r="L351" s="5" t="s">
        <v>2976</v>
      </c>
      <c r="M351" s="5" t="str">
        <f t="shared" si="5"/>
        <v>N</v>
      </c>
    </row>
    <row r="352" spans="1:19" x14ac:dyDescent="0.25">
      <c r="A352" s="5" t="s">
        <v>3029</v>
      </c>
      <c r="B352" s="5" t="s">
        <v>1292</v>
      </c>
      <c r="C352" s="5" t="s">
        <v>1291</v>
      </c>
      <c r="D352" s="5" t="s">
        <v>1038</v>
      </c>
      <c r="E352" s="5" t="s">
        <v>1296</v>
      </c>
      <c r="F352" s="5" t="s">
        <v>1295</v>
      </c>
      <c r="G352" s="5">
        <v>1</v>
      </c>
      <c r="H352" s="5">
        <v>1</v>
      </c>
      <c r="I352" s="5" t="s">
        <v>3252</v>
      </c>
      <c r="J352" s="14">
        <v>0</v>
      </c>
      <c r="K352" s="8">
        <v>2012</v>
      </c>
      <c r="L352" s="5" t="s">
        <v>2095</v>
      </c>
      <c r="M352" s="12" t="str">
        <f t="shared" si="5"/>
        <v>N</v>
      </c>
      <c r="N352" s="15"/>
      <c r="P352" s="14"/>
    </row>
    <row r="353" spans="1:16" x14ac:dyDescent="0.25">
      <c r="A353" s="5" t="s">
        <v>3030</v>
      </c>
      <c r="B353" s="5" t="s">
        <v>1300</v>
      </c>
      <c r="C353" s="5" t="s">
        <v>1299</v>
      </c>
      <c r="D353" s="5" t="s">
        <v>1038</v>
      </c>
      <c r="E353" s="5" t="s">
        <v>1303</v>
      </c>
      <c r="F353" s="5" t="s">
        <v>1302</v>
      </c>
      <c r="G353" s="5">
        <v>3</v>
      </c>
      <c r="H353" s="5">
        <v>1</v>
      </c>
      <c r="I353" s="5" t="s">
        <v>3308</v>
      </c>
      <c r="J353" s="14">
        <v>8.5776407093292288</v>
      </c>
      <c r="K353" s="8">
        <v>2017</v>
      </c>
      <c r="L353" s="5" t="s">
        <v>2098</v>
      </c>
      <c r="M353" s="12" t="str">
        <f t="shared" si="5"/>
        <v>Y</v>
      </c>
      <c r="N353" s="15" t="s">
        <v>2678</v>
      </c>
      <c r="P353" s="14"/>
    </row>
    <row r="354" spans="1:16" x14ac:dyDescent="0.25">
      <c r="A354" s="5" t="s">
        <v>3031</v>
      </c>
      <c r="B354" s="5" t="s">
        <v>11</v>
      </c>
      <c r="C354" s="5" t="s">
        <v>570</v>
      </c>
      <c r="D354" s="5" t="s">
        <v>620</v>
      </c>
      <c r="E354" s="4" t="s">
        <v>12</v>
      </c>
      <c r="F354" s="4" t="s">
        <v>569</v>
      </c>
      <c r="G354" s="5">
        <v>1</v>
      </c>
      <c r="H354" s="5">
        <v>1</v>
      </c>
      <c r="I354" s="5" t="s">
        <v>3254</v>
      </c>
      <c r="J354" s="12">
        <v>0</v>
      </c>
      <c r="K354" s="5">
        <v>2013</v>
      </c>
      <c r="L354" s="5" t="s">
        <v>1495</v>
      </c>
      <c r="M354" s="5" t="str">
        <f t="shared" si="5"/>
        <v>N</v>
      </c>
    </row>
    <row r="355" spans="1:16" x14ac:dyDescent="0.25">
      <c r="A355" s="5" t="s">
        <v>3032</v>
      </c>
      <c r="B355" s="5" t="s">
        <v>11</v>
      </c>
      <c r="C355" s="5" t="s">
        <v>570</v>
      </c>
      <c r="D355" s="5" t="s">
        <v>360</v>
      </c>
      <c r="E355" s="5" t="s">
        <v>574</v>
      </c>
      <c r="F355" s="5" t="s">
        <v>573</v>
      </c>
      <c r="G355" s="5">
        <v>2</v>
      </c>
      <c r="H355" s="5">
        <v>1</v>
      </c>
      <c r="I355" s="5" t="s">
        <v>2713</v>
      </c>
      <c r="J355" s="14">
        <v>0</v>
      </c>
      <c r="K355" s="8">
        <v>2015</v>
      </c>
      <c r="L355" s="5" t="s">
        <v>2109</v>
      </c>
      <c r="M355" s="12" t="str">
        <f t="shared" si="5"/>
        <v>N</v>
      </c>
      <c r="N355" s="15"/>
      <c r="P355" s="14"/>
    </row>
    <row r="356" spans="1:16" x14ac:dyDescent="0.25">
      <c r="A356" s="5" t="s">
        <v>3033</v>
      </c>
      <c r="B356" s="5" t="s">
        <v>5</v>
      </c>
      <c r="C356" s="5" t="s">
        <v>990</v>
      </c>
      <c r="D356" s="5" t="s">
        <v>620</v>
      </c>
      <c r="E356" s="4" t="s">
        <v>6</v>
      </c>
      <c r="F356" s="4" t="s">
        <v>996</v>
      </c>
      <c r="G356" s="5">
        <v>1</v>
      </c>
      <c r="H356" s="5">
        <v>3</v>
      </c>
      <c r="I356" s="5" t="s">
        <v>3255</v>
      </c>
      <c r="J356" s="12">
        <v>0</v>
      </c>
      <c r="K356" s="5">
        <v>2007</v>
      </c>
      <c r="L356" s="5" t="s">
        <v>1494</v>
      </c>
      <c r="M356" s="5" t="str">
        <f t="shared" si="5"/>
        <v>N</v>
      </c>
    </row>
    <row r="357" spans="1:16" x14ac:dyDescent="0.25">
      <c r="A357" s="5" t="s">
        <v>3034</v>
      </c>
      <c r="B357" s="5" t="s">
        <v>586</v>
      </c>
      <c r="C357" s="5" t="s">
        <v>585</v>
      </c>
      <c r="D357" s="5" t="s">
        <v>360</v>
      </c>
      <c r="E357" s="6" t="s">
        <v>3062</v>
      </c>
      <c r="F357" s="4" t="s">
        <v>3316</v>
      </c>
      <c r="G357" s="5">
        <v>2</v>
      </c>
      <c r="H357" s="5">
        <v>2</v>
      </c>
      <c r="I357" s="5" t="s">
        <v>3317</v>
      </c>
      <c r="J357" s="12">
        <v>0</v>
      </c>
      <c r="K357" s="5">
        <v>2014</v>
      </c>
      <c r="L357" s="5" t="s">
        <v>583</v>
      </c>
      <c r="M357" s="5" t="str">
        <f t="shared" si="5"/>
        <v>N</v>
      </c>
    </row>
    <row r="358" spans="1:16" x14ac:dyDescent="0.25">
      <c r="A358" s="5" t="s">
        <v>3035</v>
      </c>
      <c r="B358" s="5" t="s">
        <v>1000</v>
      </c>
      <c r="C358" s="5" t="s">
        <v>999</v>
      </c>
      <c r="D358" s="5" t="s">
        <v>620</v>
      </c>
      <c r="E358" s="5" t="s">
        <v>1001</v>
      </c>
      <c r="F358" s="5" t="s">
        <v>998</v>
      </c>
      <c r="G358" s="5">
        <v>1</v>
      </c>
      <c r="H358" s="5">
        <v>1</v>
      </c>
      <c r="I358" s="5" t="s">
        <v>3257</v>
      </c>
      <c r="J358" s="14">
        <v>0</v>
      </c>
      <c r="K358" s="8">
        <v>2016</v>
      </c>
      <c r="L358" s="5" t="s">
        <v>997</v>
      </c>
      <c r="M358" s="12" t="str">
        <f t="shared" si="5"/>
        <v>N</v>
      </c>
      <c r="N358" s="15"/>
      <c r="P358" s="14"/>
    </row>
    <row r="359" spans="1:16" x14ac:dyDescent="0.25">
      <c r="A359" s="5" t="s">
        <v>3036</v>
      </c>
      <c r="B359" s="5" t="s">
        <v>327</v>
      </c>
      <c r="C359" s="5" t="s">
        <v>326</v>
      </c>
      <c r="D359" s="5" t="s">
        <v>35</v>
      </c>
      <c r="E359" s="5" t="s">
        <v>331</v>
      </c>
      <c r="F359" s="5" t="s">
        <v>330</v>
      </c>
      <c r="G359" s="5">
        <v>1</v>
      </c>
      <c r="H359" s="5">
        <v>2</v>
      </c>
      <c r="I359" s="5" t="s">
        <v>2714</v>
      </c>
      <c r="J359" s="14">
        <v>24.58056871308683</v>
      </c>
      <c r="K359" s="8">
        <v>2017</v>
      </c>
      <c r="L359" s="5" t="s">
        <v>2105</v>
      </c>
      <c r="M359" s="12" t="str">
        <f t="shared" si="5"/>
        <v>N</v>
      </c>
      <c r="N359" s="15"/>
      <c r="P359" s="14"/>
    </row>
    <row r="360" spans="1:16" x14ac:dyDescent="0.25">
      <c r="A360" s="5" t="s">
        <v>3037</v>
      </c>
      <c r="B360" s="5" t="s">
        <v>9</v>
      </c>
      <c r="C360" s="5" t="s">
        <v>593</v>
      </c>
      <c r="D360" s="5" t="s">
        <v>620</v>
      </c>
      <c r="E360" s="4" t="s">
        <v>10</v>
      </c>
      <c r="F360" s="4" t="s">
        <v>592</v>
      </c>
      <c r="G360" s="5">
        <v>2</v>
      </c>
      <c r="I360" s="5" t="s">
        <v>3309</v>
      </c>
      <c r="J360" s="12">
        <v>0</v>
      </c>
      <c r="K360" s="5">
        <v>2015</v>
      </c>
      <c r="L360" s="5" t="s">
        <v>2126</v>
      </c>
      <c r="M360" s="5" t="str">
        <f t="shared" si="5"/>
        <v>N</v>
      </c>
    </row>
    <row r="361" spans="1:16" x14ac:dyDescent="0.25">
      <c r="A361" s="5" t="s">
        <v>3038</v>
      </c>
      <c r="B361" s="5" t="s">
        <v>9</v>
      </c>
      <c r="C361" s="5" t="s">
        <v>593</v>
      </c>
      <c r="D361" s="5" t="s">
        <v>360</v>
      </c>
      <c r="E361" s="5" t="s">
        <v>599</v>
      </c>
      <c r="F361" s="5" t="s">
        <v>598</v>
      </c>
      <c r="G361" s="5">
        <v>2</v>
      </c>
      <c r="H361" s="5">
        <v>2</v>
      </c>
      <c r="I361" s="5" t="s">
        <v>2715</v>
      </c>
      <c r="J361" s="14">
        <v>0</v>
      </c>
      <c r="K361" s="8">
        <v>2015</v>
      </c>
      <c r="L361" s="5" t="s">
        <v>2116</v>
      </c>
      <c r="M361" s="12" t="str">
        <f t="shared" si="5"/>
        <v>N</v>
      </c>
      <c r="N361" s="15"/>
      <c r="P361" s="14"/>
    </row>
    <row r="362" spans="1:16" x14ac:dyDescent="0.25">
      <c r="A362" s="5" t="s">
        <v>3259</v>
      </c>
      <c r="B362" s="5" t="s">
        <v>9</v>
      </c>
      <c r="C362" s="5" t="s">
        <v>593</v>
      </c>
      <c r="D362" s="5" t="s">
        <v>360</v>
      </c>
      <c r="E362" s="5" t="s">
        <v>596</v>
      </c>
      <c r="F362" s="5" t="s">
        <v>595</v>
      </c>
      <c r="G362" s="5">
        <v>2</v>
      </c>
      <c r="H362" s="5">
        <v>2</v>
      </c>
      <c r="I362" s="5" t="s">
        <v>2716</v>
      </c>
      <c r="J362" s="14">
        <v>0</v>
      </c>
      <c r="K362" s="8">
        <v>2015</v>
      </c>
      <c r="L362" s="5" t="s">
        <v>2127</v>
      </c>
      <c r="M362" s="12" t="str">
        <f t="shared" si="5"/>
        <v>N</v>
      </c>
      <c r="N362" s="15"/>
      <c r="P362" s="14"/>
    </row>
    <row r="363" spans="1:16" x14ac:dyDescent="0.25">
      <c r="A363" s="5" t="s">
        <v>3260</v>
      </c>
      <c r="B363" s="5" t="s">
        <v>9</v>
      </c>
      <c r="C363" s="5" t="s">
        <v>593</v>
      </c>
      <c r="D363" s="5" t="s">
        <v>360</v>
      </c>
      <c r="E363" s="5" t="s">
        <v>2225</v>
      </c>
      <c r="F363" s="5" t="s">
        <v>607</v>
      </c>
      <c r="G363" s="5">
        <v>2</v>
      </c>
      <c r="H363" s="5">
        <v>3</v>
      </c>
      <c r="I363" s="5" t="s">
        <v>2717</v>
      </c>
      <c r="J363" s="14">
        <v>0</v>
      </c>
      <c r="K363" s="8">
        <v>2015</v>
      </c>
      <c r="L363" s="5" t="s">
        <v>2125</v>
      </c>
      <c r="M363" s="12" t="str">
        <f t="shared" si="5"/>
        <v>N</v>
      </c>
      <c r="N363" s="15"/>
      <c r="P363" s="14"/>
    </row>
    <row r="364" spans="1:16" x14ac:dyDescent="0.25">
      <c r="A364" s="5" t="s">
        <v>3261</v>
      </c>
      <c r="B364" s="5" t="s">
        <v>9</v>
      </c>
      <c r="C364" s="5" t="s">
        <v>593</v>
      </c>
      <c r="D364" s="5" t="s">
        <v>360</v>
      </c>
      <c r="E364" s="5" t="s">
        <v>2224</v>
      </c>
      <c r="F364" s="5" t="s">
        <v>604</v>
      </c>
      <c r="G364" s="5">
        <v>2</v>
      </c>
      <c r="H364" s="5">
        <v>3</v>
      </c>
      <c r="I364" s="5" t="s">
        <v>2718</v>
      </c>
      <c r="J364" s="14">
        <v>0</v>
      </c>
      <c r="K364" s="8">
        <v>2015</v>
      </c>
      <c r="L364" s="5" t="s">
        <v>2124</v>
      </c>
      <c r="M364" s="12" t="str">
        <f t="shared" si="5"/>
        <v>N</v>
      </c>
      <c r="N364" s="15"/>
      <c r="P364" s="14"/>
    </row>
    <row r="365" spans="1:16" x14ac:dyDescent="0.25">
      <c r="A365" s="5" t="s">
        <v>3262</v>
      </c>
      <c r="B365" s="5" t="s">
        <v>9</v>
      </c>
      <c r="C365" s="5" t="s">
        <v>593</v>
      </c>
      <c r="D365" s="5" t="s">
        <v>360</v>
      </c>
      <c r="E365" s="5" t="s">
        <v>602</v>
      </c>
      <c r="F365" s="5" t="s">
        <v>601</v>
      </c>
      <c r="G365" s="5">
        <v>2</v>
      </c>
      <c r="H365" s="5">
        <v>2</v>
      </c>
      <c r="I365" s="5" t="s">
        <v>2719</v>
      </c>
      <c r="J365" s="14">
        <v>0</v>
      </c>
      <c r="K365" s="8">
        <v>2015</v>
      </c>
      <c r="L365" s="5" t="s">
        <v>2120</v>
      </c>
      <c r="M365" s="12" t="str">
        <f t="shared" si="5"/>
        <v>N</v>
      </c>
      <c r="N365" s="15"/>
      <c r="P365" s="14"/>
    </row>
    <row r="366" spans="1:16" x14ac:dyDescent="0.25">
      <c r="A366" s="5" t="s">
        <v>3263</v>
      </c>
      <c r="B366" s="5" t="s">
        <v>9</v>
      </c>
      <c r="C366" s="5" t="s">
        <v>593</v>
      </c>
      <c r="D366" s="5" t="s">
        <v>360</v>
      </c>
      <c r="E366" s="5" t="s">
        <v>613</v>
      </c>
      <c r="F366" s="5" t="s">
        <v>612</v>
      </c>
      <c r="G366" s="5">
        <v>2</v>
      </c>
      <c r="H366" s="15">
        <v>3</v>
      </c>
      <c r="I366" s="5" t="s">
        <v>2753</v>
      </c>
      <c r="J366" s="14">
        <v>0</v>
      </c>
      <c r="K366" s="8">
        <v>2015</v>
      </c>
      <c r="L366" s="5" t="s">
        <v>2122</v>
      </c>
      <c r="M366" s="12" t="str">
        <f t="shared" si="5"/>
        <v>N</v>
      </c>
      <c r="N366" s="15"/>
      <c r="P366" s="14"/>
    </row>
    <row r="367" spans="1:16" x14ac:dyDescent="0.25">
      <c r="A367" s="5" t="s">
        <v>3264</v>
      </c>
      <c r="B367" s="5" t="s">
        <v>9</v>
      </c>
      <c r="C367" s="5" t="s">
        <v>593</v>
      </c>
      <c r="D367" s="5" t="s">
        <v>360</v>
      </c>
      <c r="E367" s="5" t="s">
        <v>2221</v>
      </c>
      <c r="F367" s="5" t="s">
        <v>615</v>
      </c>
      <c r="G367" s="5">
        <v>2</v>
      </c>
      <c r="H367" s="5">
        <v>2</v>
      </c>
      <c r="I367" s="5" t="s">
        <v>2754</v>
      </c>
      <c r="J367" s="14">
        <v>0</v>
      </c>
      <c r="K367" s="8">
        <v>2015</v>
      </c>
      <c r="L367" s="5" t="s">
        <v>2121</v>
      </c>
      <c r="M367" s="12" t="str">
        <f t="shared" si="5"/>
        <v>N</v>
      </c>
      <c r="N367" s="15"/>
      <c r="P367" s="14"/>
    </row>
  </sheetData>
  <autoFilter ref="A4:N367"/>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64"/>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8554687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21" width="9.140625" style="5"/>
    <col min="22" max="22" width="19" style="5" customWidth="1"/>
    <col min="23" max="16384" width="9.140625" style="5"/>
  </cols>
  <sheetData>
    <row r="1" spans="1:26" s="17" customFormat="1" x14ac:dyDescent="0.25">
      <c r="A1" s="9"/>
      <c r="B1" s="9"/>
      <c r="C1" s="9"/>
      <c r="D1" s="9"/>
      <c r="E1" s="9"/>
      <c r="F1" s="9"/>
      <c r="G1" s="9"/>
      <c r="H1" s="9"/>
      <c r="I1" s="10" t="s">
        <v>1803</v>
      </c>
      <c r="J1" s="9" t="s">
        <v>1567</v>
      </c>
      <c r="K1" s="9" t="s">
        <v>2443</v>
      </c>
      <c r="L1" s="9" t="s">
        <v>2695</v>
      </c>
      <c r="M1" s="9"/>
      <c r="N1" s="9"/>
      <c r="O1" s="11"/>
      <c r="P1" s="11"/>
      <c r="Q1" s="11"/>
      <c r="R1" s="11"/>
      <c r="S1" s="11"/>
      <c r="T1" s="17" t="s">
        <v>2768</v>
      </c>
    </row>
    <row r="2" spans="1:26" s="17" customFormat="1" x14ac:dyDescent="0.25">
      <c r="A2" s="9"/>
      <c r="B2" s="9"/>
      <c r="C2" s="9"/>
      <c r="D2" s="9"/>
      <c r="E2" s="9"/>
      <c r="F2" s="9"/>
      <c r="G2" s="9"/>
      <c r="H2" s="9"/>
      <c r="I2" s="10" t="s">
        <v>1804</v>
      </c>
      <c r="J2" s="9" t="s">
        <v>3354</v>
      </c>
      <c r="K2" s="9"/>
      <c r="L2" s="9"/>
      <c r="M2" s="9"/>
      <c r="N2" s="9"/>
      <c r="O2" s="11" t="s">
        <v>3310</v>
      </c>
      <c r="P2" s="11">
        <f>COUNT(P5:P797)</f>
        <v>65</v>
      </c>
      <c r="Q2" s="11">
        <f>COUNT(Q5:Q797)</f>
        <v>133</v>
      </c>
      <c r="R2" s="11">
        <f>COUNT(R5:R797)</f>
        <v>96</v>
      </c>
      <c r="S2" s="11">
        <f>COUNT(S5:S797)</f>
        <v>66</v>
      </c>
      <c r="T2" s="17">
        <f>SUM(P2:S2)</f>
        <v>360</v>
      </c>
    </row>
    <row r="3" spans="1:26" s="17" customFormat="1" x14ac:dyDescent="0.25">
      <c r="A3" s="9"/>
      <c r="B3" s="9"/>
      <c r="C3" s="9"/>
      <c r="D3" s="9"/>
      <c r="E3" s="9"/>
      <c r="F3" s="9"/>
      <c r="G3" s="9"/>
      <c r="H3" s="9"/>
      <c r="I3" s="10" t="s">
        <v>1805</v>
      </c>
      <c r="J3" s="9" t="s">
        <v>3407</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29</v>
      </c>
      <c r="K4" s="30" t="s">
        <v>2442</v>
      </c>
      <c r="L4" s="30" t="s">
        <v>2686</v>
      </c>
      <c r="M4" s="33" t="s">
        <v>2755</v>
      </c>
      <c r="N4" s="33" t="s">
        <v>2756</v>
      </c>
      <c r="O4" s="18"/>
      <c r="P4" s="18" t="s">
        <v>360</v>
      </c>
      <c r="Q4" s="18" t="s">
        <v>620</v>
      </c>
      <c r="R4" s="18" t="s">
        <v>1038</v>
      </c>
      <c r="S4" s="18" t="s">
        <v>35</v>
      </c>
    </row>
    <row r="5" spans="1:26" ht="12.75" customHeight="1" x14ac:dyDescent="0.25">
      <c r="A5" s="5" t="s">
        <v>1345</v>
      </c>
      <c r="B5" s="5" t="s">
        <v>34</v>
      </c>
      <c r="C5" s="5" t="s">
        <v>33</v>
      </c>
      <c r="D5" s="5" t="s">
        <v>35</v>
      </c>
      <c r="E5" s="5" t="s">
        <v>1346</v>
      </c>
      <c r="F5" s="4" t="s">
        <v>3315</v>
      </c>
      <c r="G5" s="5">
        <v>2</v>
      </c>
      <c r="H5" s="5">
        <v>2</v>
      </c>
      <c r="I5" s="5" t="s">
        <v>3101</v>
      </c>
      <c r="J5" s="12">
        <v>12.15</v>
      </c>
      <c r="K5" s="5">
        <v>2007</v>
      </c>
      <c r="L5" s="5" t="s">
        <v>1345</v>
      </c>
      <c r="M5" s="5" t="str">
        <f>IF(OR(AND(D5=$W$14,OR(J5&lt;$W$15,J5&gt;$W$16)),AND(D5=$X$14,OR(J5&lt;$X$15,J5&gt;$X$16)),AND(D5=$Y$14,OR(J5&lt;$Y$15,J5&gt;$Y$16)),AND(D5=$Z$14,OR(J5&lt;$Z$15,J5&gt;$Z$16))),"Y","N")</f>
        <v>N</v>
      </c>
      <c r="P5" s="12">
        <v>0</v>
      </c>
      <c r="Q5" s="12">
        <v>5</v>
      </c>
      <c r="R5" s="12">
        <v>0</v>
      </c>
      <c r="S5" s="12">
        <v>12.15</v>
      </c>
      <c r="V5" s="17" t="s">
        <v>3311</v>
      </c>
    </row>
    <row r="6" spans="1:26" s="4" customFormat="1" ht="12.75" customHeight="1" x14ac:dyDescent="0.25">
      <c r="A6" s="4" t="s">
        <v>1354</v>
      </c>
      <c r="B6" s="4" t="s">
        <v>49</v>
      </c>
      <c r="C6" s="4" t="s">
        <v>48</v>
      </c>
      <c r="D6" s="4" t="s">
        <v>35</v>
      </c>
      <c r="E6" s="4" t="s">
        <v>49</v>
      </c>
      <c r="F6" s="4" t="s">
        <v>48</v>
      </c>
      <c r="G6" s="4">
        <v>0</v>
      </c>
      <c r="H6" s="4">
        <v>1</v>
      </c>
      <c r="I6" s="4" t="s">
        <v>3103</v>
      </c>
      <c r="J6" s="12">
        <v>0</v>
      </c>
      <c r="K6" s="4">
        <v>2009</v>
      </c>
      <c r="L6" s="4" t="s">
        <v>1354</v>
      </c>
      <c r="M6" s="4" t="str">
        <f t="shared" ref="M6:M69" si="0">IF(OR(AND(D6=$W$14,OR(J6&lt;$W$15,J6&gt;$W$16)),AND(D6=$X$14,OR(J6&lt;$X$15,J6&gt;$X$16)),AND(D6=$Y$14,OR(J6&lt;$Y$15,J6&gt;$Y$16)),AND(D6=$Z$14,OR(J6&lt;$Z$15,J6&gt;$Z$16))),"Y","N")</f>
        <v>N</v>
      </c>
      <c r="P6" s="12">
        <v>0</v>
      </c>
      <c r="Q6" s="12">
        <v>0</v>
      </c>
      <c r="R6" s="12">
        <v>0</v>
      </c>
      <c r="S6" s="12">
        <v>0</v>
      </c>
      <c r="W6" s="11" t="s">
        <v>360</v>
      </c>
      <c r="X6" s="11" t="s">
        <v>620</v>
      </c>
      <c r="Y6" s="11" t="s">
        <v>1038</v>
      </c>
      <c r="Z6" s="11" t="s">
        <v>35</v>
      </c>
    </row>
    <row r="7" spans="1:26" s="4" customFormat="1" ht="12.75" customHeight="1" x14ac:dyDescent="0.25">
      <c r="A7" s="4" t="s">
        <v>1473</v>
      </c>
      <c r="B7" s="4" t="s">
        <v>483</v>
      </c>
      <c r="C7" s="4" t="s">
        <v>482</v>
      </c>
      <c r="D7" s="4" t="s">
        <v>360</v>
      </c>
      <c r="E7" s="4" t="s">
        <v>484</v>
      </c>
      <c r="F7" s="4" t="s">
        <v>3292</v>
      </c>
      <c r="G7" s="4">
        <v>2</v>
      </c>
      <c r="H7" s="4">
        <v>1</v>
      </c>
      <c r="I7" s="4" t="s">
        <v>3293</v>
      </c>
      <c r="J7" s="12">
        <v>0</v>
      </c>
      <c r="K7" s="4">
        <v>2007</v>
      </c>
      <c r="L7" s="4" t="s">
        <v>1473</v>
      </c>
      <c r="M7" s="4" t="str">
        <f t="shared" si="0"/>
        <v>N</v>
      </c>
      <c r="P7" s="12">
        <v>0</v>
      </c>
      <c r="Q7" s="12">
        <v>8</v>
      </c>
      <c r="R7" s="12">
        <v>0</v>
      </c>
      <c r="S7" s="12">
        <v>14.315</v>
      </c>
      <c r="V7" s="11" t="s">
        <v>2757</v>
      </c>
      <c r="W7" s="20">
        <f>W8-1.5*(W10-W8)</f>
        <v>0</v>
      </c>
      <c r="X7" s="20">
        <f>X8-1.5*(X10-X8)</f>
        <v>-8.7591240875912426</v>
      </c>
      <c r="Y7" s="20">
        <f>Y8-1.5*(Y10-Y8)</f>
        <v>-0.56832500723672097</v>
      </c>
      <c r="Z7" s="20">
        <f>Z8-1.5*(Z10-Z8)</f>
        <v>-1.1940356635911993</v>
      </c>
    </row>
    <row r="8" spans="1:26" s="4" customFormat="1" ht="12.75" customHeight="1" x14ac:dyDescent="0.25">
      <c r="A8" s="4" t="s">
        <v>1451</v>
      </c>
      <c r="B8" s="4" t="s">
        <v>335</v>
      </c>
      <c r="C8" s="4" t="s">
        <v>334</v>
      </c>
      <c r="D8" s="4" t="s">
        <v>35</v>
      </c>
      <c r="E8" s="4" t="s">
        <v>1453</v>
      </c>
      <c r="F8" s="4" t="s">
        <v>1452</v>
      </c>
      <c r="G8" s="4">
        <v>3</v>
      </c>
      <c r="H8" s="4">
        <v>1</v>
      </c>
      <c r="I8" s="4" t="s">
        <v>3294</v>
      </c>
      <c r="J8" s="12">
        <v>14.315</v>
      </c>
      <c r="K8" s="4">
        <v>2013</v>
      </c>
      <c r="L8" s="4" t="s">
        <v>1451</v>
      </c>
      <c r="M8" s="4" t="str">
        <f t="shared" si="0"/>
        <v>N</v>
      </c>
      <c r="P8" s="12">
        <v>0</v>
      </c>
      <c r="Q8" s="12">
        <v>0</v>
      </c>
      <c r="R8" s="12">
        <v>0</v>
      </c>
      <c r="S8" s="12">
        <v>9.7289999999999992</v>
      </c>
      <c r="V8" s="11" t="s">
        <v>2758</v>
      </c>
      <c r="W8" s="20">
        <f>_xlfn.QUARTILE.INC($P$5:$P$73,1)</f>
        <v>0</v>
      </c>
      <c r="X8" s="20">
        <f>_xlfn.QUARTILE.INC($Q$5:$Q$137,1)</f>
        <v>0</v>
      </c>
      <c r="Y8" s="20">
        <f>_xlfn.QUARTILE.INC($R$5:$R$92,1)</f>
        <v>0</v>
      </c>
      <c r="Z8" s="20">
        <f>_xlfn.QUARTILE.INC($S$5:$S$73,1)</f>
        <v>0</v>
      </c>
    </row>
    <row r="9" spans="1:26" s="4" customFormat="1" ht="12.75" customHeight="1" x14ac:dyDescent="0.25">
      <c r="A9" s="4" t="s">
        <v>1355</v>
      </c>
      <c r="B9" s="4" t="s">
        <v>1108</v>
      </c>
      <c r="C9" s="4" t="s">
        <v>1107</v>
      </c>
      <c r="D9" s="4" t="s">
        <v>1038</v>
      </c>
      <c r="E9" s="4" t="s">
        <v>1357</v>
      </c>
      <c r="F9" s="4" t="s">
        <v>1356</v>
      </c>
      <c r="G9" s="4">
        <v>2</v>
      </c>
      <c r="H9" s="4">
        <v>1</v>
      </c>
      <c r="I9" s="4" t="s">
        <v>1809</v>
      </c>
      <c r="J9" s="12">
        <v>0</v>
      </c>
      <c r="K9" s="4">
        <v>2007</v>
      </c>
      <c r="L9" s="4" t="s">
        <v>1355</v>
      </c>
      <c r="M9" s="4" t="str">
        <f t="shared" si="0"/>
        <v>N</v>
      </c>
      <c r="P9" s="12">
        <v>0</v>
      </c>
      <c r="Q9" s="12">
        <v>0</v>
      </c>
      <c r="R9" s="12">
        <v>0</v>
      </c>
      <c r="S9" s="12">
        <v>13.343999999999998</v>
      </c>
      <c r="V9" s="11" t="s">
        <v>2759</v>
      </c>
      <c r="W9" s="20">
        <f>_xlfn.QUARTILE.INC($P$5:$P$73,2)</f>
        <v>0</v>
      </c>
      <c r="X9" s="20">
        <f>_xlfn.QUARTILE.INC($Q$5:$Q$137,2)</f>
        <v>0</v>
      </c>
      <c r="Y9" s="20">
        <f>_xlfn.QUARTILE.INC($R$5:$R$92,2)</f>
        <v>0</v>
      </c>
      <c r="Z9" s="20">
        <f>_xlfn.QUARTILE.INC($S$5:$S$73,2)</f>
        <v>0</v>
      </c>
    </row>
    <row r="10" spans="1:26" s="4" customFormat="1" ht="12.75" customHeight="1" x14ac:dyDescent="0.25">
      <c r="A10" s="4" t="s">
        <v>1468</v>
      </c>
      <c r="B10" s="4" t="s">
        <v>1654</v>
      </c>
      <c r="C10" s="4" t="s">
        <v>1471</v>
      </c>
      <c r="D10" s="4" t="s">
        <v>1038</v>
      </c>
      <c r="E10" s="4" t="s">
        <v>1470</v>
      </c>
      <c r="F10" s="4" t="s">
        <v>1469</v>
      </c>
      <c r="G10" s="4">
        <v>1</v>
      </c>
      <c r="H10" s="4">
        <v>1</v>
      </c>
      <c r="I10" s="4" t="s">
        <v>3103</v>
      </c>
      <c r="J10" s="12">
        <v>0</v>
      </c>
      <c r="K10" s="4">
        <v>2007</v>
      </c>
      <c r="L10" s="4" t="s">
        <v>1468</v>
      </c>
      <c r="M10" s="4" t="str">
        <f t="shared" si="0"/>
        <v>N</v>
      </c>
      <c r="P10" s="12">
        <v>0</v>
      </c>
      <c r="Q10" s="12">
        <v>0</v>
      </c>
      <c r="R10" s="12">
        <v>0</v>
      </c>
      <c r="S10" s="12">
        <v>0.92999999999999972</v>
      </c>
      <c r="V10" s="11" t="s">
        <v>2760</v>
      </c>
      <c r="W10" s="20">
        <f>_xlfn.QUARTILE.INC($P$5:$P$73,3)</f>
        <v>0</v>
      </c>
      <c r="X10" s="20">
        <f>_xlfn.QUARTILE.INC($Q$5:$Q$137,3)</f>
        <v>5.8394160583941614</v>
      </c>
      <c r="Y10" s="20">
        <f>_xlfn.QUARTILE.INC($R$5:$R$92,3)</f>
        <v>0.378883338157814</v>
      </c>
      <c r="Z10" s="20">
        <f>_xlfn.QUARTILE.INC($S$5:$S$73,3)</f>
        <v>0.79602377572746619</v>
      </c>
    </row>
    <row r="11" spans="1:26" s="4" customFormat="1" ht="12.75" customHeight="1" x14ac:dyDescent="0.25">
      <c r="A11" s="4" t="s">
        <v>1475</v>
      </c>
      <c r="B11" s="4" t="s">
        <v>1477</v>
      </c>
      <c r="C11" s="4" t="s">
        <v>1479</v>
      </c>
      <c r="D11" s="4" t="s">
        <v>1038</v>
      </c>
      <c r="E11" s="4" t="s">
        <v>1478</v>
      </c>
      <c r="F11" s="4" t="s">
        <v>1476</v>
      </c>
      <c r="G11" s="4">
        <v>1</v>
      </c>
      <c r="H11" s="4">
        <v>3</v>
      </c>
      <c r="I11" s="4" t="s">
        <v>3110</v>
      </c>
      <c r="J11" s="12">
        <v>0</v>
      </c>
      <c r="K11" s="4">
        <v>2009</v>
      </c>
      <c r="L11" s="4" t="s">
        <v>1475</v>
      </c>
      <c r="M11" s="4" t="str">
        <f t="shared" si="0"/>
        <v>N</v>
      </c>
      <c r="P11" s="12">
        <v>0</v>
      </c>
      <c r="Q11" s="12">
        <v>0</v>
      </c>
      <c r="R11" s="12">
        <v>0</v>
      </c>
      <c r="S11" s="12">
        <v>0</v>
      </c>
      <c r="V11" s="11" t="s">
        <v>2761</v>
      </c>
      <c r="W11" s="20">
        <f>W10+1.5*(W10-W8)</f>
        <v>0</v>
      </c>
      <c r="X11" s="20">
        <f>X10+1.5*(X10-X8)</f>
        <v>14.598540145985403</v>
      </c>
      <c r="Y11" s="20">
        <f>Y10+1.5*(Y10-Y8)</f>
        <v>0.94720834539453502</v>
      </c>
      <c r="Z11" s="20">
        <f>Z10+1.5*(Z10-Z8)</f>
        <v>1.9900594393186655</v>
      </c>
    </row>
    <row r="12" spans="1:26" s="4" customFormat="1" ht="12.75" customHeight="1" x14ac:dyDescent="0.25">
      <c r="A12" s="4" t="s">
        <v>1484</v>
      </c>
      <c r="B12" s="4" t="s">
        <v>494</v>
      </c>
      <c r="C12" s="4" t="s">
        <v>493</v>
      </c>
      <c r="D12" s="4" t="s">
        <v>360</v>
      </c>
      <c r="E12" s="4" t="s">
        <v>1485</v>
      </c>
      <c r="F12" s="4" t="s">
        <v>3328</v>
      </c>
      <c r="G12" s="4">
        <v>4</v>
      </c>
      <c r="H12" s="4">
        <v>2</v>
      </c>
      <c r="I12" s="4" t="s">
        <v>1811</v>
      </c>
      <c r="J12" s="12">
        <v>0</v>
      </c>
      <c r="K12" s="4">
        <v>2007</v>
      </c>
      <c r="L12" s="4" t="s">
        <v>1484</v>
      </c>
      <c r="M12" s="4" t="str">
        <f t="shared" si="0"/>
        <v>N</v>
      </c>
      <c r="P12" s="12">
        <v>0</v>
      </c>
      <c r="Q12" s="12">
        <v>0</v>
      </c>
      <c r="R12" s="12">
        <v>0</v>
      </c>
      <c r="S12" s="12">
        <v>0</v>
      </c>
    </row>
    <row r="13" spans="1:26" s="4" customFormat="1" ht="12.75" customHeight="1" x14ac:dyDescent="0.25">
      <c r="A13" s="4" t="s">
        <v>1472</v>
      </c>
      <c r="B13" s="4" t="s">
        <v>1235</v>
      </c>
      <c r="C13" s="4" t="s">
        <v>1234</v>
      </c>
      <c r="D13" s="4" t="s">
        <v>1038</v>
      </c>
      <c r="E13" s="4" t="s">
        <v>1236</v>
      </c>
      <c r="F13" s="4" t="s">
        <v>1233</v>
      </c>
      <c r="G13" s="4">
        <v>2</v>
      </c>
      <c r="H13" s="4">
        <v>2</v>
      </c>
      <c r="I13" s="4" t="s">
        <v>3113</v>
      </c>
      <c r="J13" s="12">
        <v>0</v>
      </c>
      <c r="K13" s="4">
        <v>2010</v>
      </c>
      <c r="L13" s="4" t="s">
        <v>1472</v>
      </c>
      <c r="M13" s="4" t="str">
        <f t="shared" si="0"/>
        <v>N</v>
      </c>
      <c r="P13" s="12">
        <v>0</v>
      </c>
      <c r="Q13" s="12">
        <v>0</v>
      </c>
      <c r="R13" s="12">
        <v>0</v>
      </c>
      <c r="S13" s="12">
        <v>0</v>
      </c>
      <c r="V13" s="11" t="s">
        <v>2764</v>
      </c>
    </row>
    <row r="14" spans="1:26" s="4" customFormat="1" ht="12.75" customHeight="1" x14ac:dyDescent="0.25">
      <c r="A14" s="4" t="s">
        <v>1457</v>
      </c>
      <c r="B14" s="4" t="s">
        <v>847</v>
      </c>
      <c r="C14" s="4" t="s">
        <v>846</v>
      </c>
      <c r="D14" s="4" t="s">
        <v>620</v>
      </c>
      <c r="E14" s="4" t="s">
        <v>848</v>
      </c>
      <c r="F14" s="4" t="s">
        <v>845</v>
      </c>
      <c r="G14" s="4">
        <v>1</v>
      </c>
      <c r="H14" s="4">
        <v>1</v>
      </c>
      <c r="I14" s="4" t="s">
        <v>3114</v>
      </c>
      <c r="J14" s="12">
        <v>5</v>
      </c>
      <c r="K14" s="4">
        <v>2010</v>
      </c>
      <c r="L14" s="4" t="s">
        <v>1457</v>
      </c>
      <c r="M14" s="4" t="str">
        <f t="shared" si="0"/>
        <v>N</v>
      </c>
      <c r="P14" s="12">
        <v>0</v>
      </c>
      <c r="Q14" s="12">
        <v>0</v>
      </c>
      <c r="R14" s="12">
        <v>0</v>
      </c>
      <c r="S14" s="12">
        <v>17</v>
      </c>
      <c r="W14" s="11" t="s">
        <v>360</v>
      </c>
      <c r="X14" s="11" t="s">
        <v>620</v>
      </c>
      <c r="Y14" s="11" t="s">
        <v>1038</v>
      </c>
      <c r="Z14" s="11" t="s">
        <v>35</v>
      </c>
    </row>
    <row r="15" spans="1:26" s="4" customFormat="1" ht="12.75" customHeight="1" x14ac:dyDescent="0.25">
      <c r="A15" s="4" t="s">
        <v>1369</v>
      </c>
      <c r="B15" s="4" t="s">
        <v>1124</v>
      </c>
      <c r="C15" s="4" t="s">
        <v>1123</v>
      </c>
      <c r="D15" s="4" t="s">
        <v>620</v>
      </c>
      <c r="E15" s="4" t="s">
        <v>1371</v>
      </c>
      <c r="F15" s="4" t="s">
        <v>1370</v>
      </c>
      <c r="G15" s="4">
        <v>3</v>
      </c>
      <c r="H15" s="4">
        <v>1</v>
      </c>
      <c r="I15" s="4" t="s">
        <v>3116</v>
      </c>
      <c r="J15" s="12">
        <v>0</v>
      </c>
      <c r="K15" s="4">
        <v>2007</v>
      </c>
      <c r="L15" s="4" t="s">
        <v>1369</v>
      </c>
      <c r="M15" s="4" t="str">
        <f t="shared" si="0"/>
        <v>N</v>
      </c>
      <c r="P15" s="12">
        <v>0</v>
      </c>
      <c r="Q15" s="12">
        <v>0</v>
      </c>
      <c r="R15" s="12">
        <v>0</v>
      </c>
      <c r="S15" s="12">
        <v>3.4900859906843431</v>
      </c>
      <c r="V15" s="11" t="s">
        <v>2757</v>
      </c>
      <c r="W15" s="20">
        <v>0</v>
      </c>
      <c r="X15" s="20">
        <v>0</v>
      </c>
      <c r="Y15" s="20">
        <v>0</v>
      </c>
      <c r="Z15" s="20">
        <v>0</v>
      </c>
    </row>
    <row r="16" spans="1:26" s="4" customFormat="1" ht="12.75" customHeight="1" x14ac:dyDescent="0.25">
      <c r="A16" s="4" t="s">
        <v>1486</v>
      </c>
      <c r="B16" s="4" t="s">
        <v>21</v>
      </c>
      <c r="C16" s="4" t="s">
        <v>939</v>
      </c>
      <c r="D16" s="4" t="s">
        <v>620</v>
      </c>
      <c r="E16" s="4" t="s">
        <v>942</v>
      </c>
      <c r="F16" s="4" t="s">
        <v>941</v>
      </c>
      <c r="G16" s="4">
        <v>3</v>
      </c>
      <c r="H16" s="4">
        <v>1</v>
      </c>
      <c r="I16" s="4" t="s">
        <v>3117</v>
      </c>
      <c r="J16" s="12">
        <v>8</v>
      </c>
      <c r="K16" s="4">
        <v>2011</v>
      </c>
      <c r="L16" s="4" t="s">
        <v>1486</v>
      </c>
      <c r="M16" s="4" t="str">
        <f t="shared" si="0"/>
        <v>N</v>
      </c>
      <c r="P16" s="12">
        <v>0</v>
      </c>
      <c r="Q16" s="12">
        <v>0</v>
      </c>
      <c r="R16" s="12">
        <v>0</v>
      </c>
      <c r="S16" s="12">
        <v>0</v>
      </c>
      <c r="V16" s="11" t="s">
        <v>2761</v>
      </c>
      <c r="W16" s="20">
        <v>10</v>
      </c>
      <c r="X16" s="20">
        <v>15</v>
      </c>
      <c r="Y16" s="20">
        <v>20</v>
      </c>
      <c r="Z16" s="20">
        <v>20</v>
      </c>
    </row>
    <row r="17" spans="1:30" s="4" customFormat="1" ht="12.75" customHeight="1" x14ac:dyDescent="0.25">
      <c r="A17" s="4" t="s">
        <v>1467</v>
      </c>
      <c r="B17" s="4" t="s">
        <v>465</v>
      </c>
      <c r="C17" s="4" t="s">
        <v>464</v>
      </c>
      <c r="D17" s="4" t="s">
        <v>360</v>
      </c>
      <c r="E17" s="4" t="s">
        <v>466</v>
      </c>
      <c r="F17" s="4" t="s">
        <v>3173</v>
      </c>
      <c r="G17" s="4">
        <v>2</v>
      </c>
      <c r="H17" s="4">
        <v>1</v>
      </c>
      <c r="I17" s="4" t="s">
        <v>3295</v>
      </c>
      <c r="J17" s="12">
        <v>0</v>
      </c>
      <c r="K17" s="4">
        <v>2013</v>
      </c>
      <c r="L17" s="4" t="s">
        <v>1467</v>
      </c>
      <c r="M17" s="4" t="str">
        <f t="shared" si="0"/>
        <v>N</v>
      </c>
      <c r="P17" s="12">
        <v>0</v>
      </c>
      <c r="Q17" s="12">
        <v>0</v>
      </c>
      <c r="R17" s="12">
        <v>14.560781684069354</v>
      </c>
      <c r="S17" s="12">
        <v>0</v>
      </c>
      <c r="V17" s="11" t="s">
        <v>2762</v>
      </c>
      <c r="W17" s="15">
        <f>COUNTIFS($D$5:$D$999,W$14,$J$5:$J$999,"&lt;"&amp;W$15)</f>
        <v>0</v>
      </c>
      <c r="X17" s="15">
        <f>COUNTIFS($D$5:$D$999,X$14,$J$5:$J$999,"&lt;"&amp;X$15)</f>
        <v>0</v>
      </c>
      <c r="Y17" s="15">
        <f>COUNTIFS($D$5:$D$999,Y$14,$J$5:$J$999,"&lt;"&amp;Y$15)</f>
        <v>0</v>
      </c>
      <c r="Z17" s="15">
        <f>COUNTIFS($D$5:$D$999,Z$14,$J$5:$J$999,"&lt;"&amp;Z$15)</f>
        <v>0</v>
      </c>
    </row>
    <row r="18" spans="1:30" s="4" customFormat="1" ht="12.75" customHeight="1" x14ac:dyDescent="0.25">
      <c r="A18" s="4" t="s">
        <v>1401</v>
      </c>
      <c r="B18" s="4" t="s">
        <v>1377</v>
      </c>
      <c r="C18" s="4" t="s">
        <v>679</v>
      </c>
      <c r="D18" s="4" t="s">
        <v>620</v>
      </c>
      <c r="E18" s="4" t="s">
        <v>1403</v>
      </c>
      <c r="F18" s="4" t="s">
        <v>1402</v>
      </c>
      <c r="G18" s="4">
        <v>2</v>
      </c>
      <c r="H18" s="4">
        <v>2</v>
      </c>
      <c r="I18" s="4" t="s">
        <v>3122</v>
      </c>
      <c r="J18" s="12">
        <v>0</v>
      </c>
      <c r="K18" s="4">
        <v>2009</v>
      </c>
      <c r="L18" s="4" t="s">
        <v>1401</v>
      </c>
      <c r="M18" s="4" t="str">
        <f t="shared" si="0"/>
        <v>N</v>
      </c>
      <c r="P18" s="12">
        <v>0</v>
      </c>
      <c r="Q18" s="12">
        <v>0</v>
      </c>
      <c r="R18" s="12">
        <v>0</v>
      </c>
      <c r="S18" s="12">
        <v>0</v>
      </c>
      <c r="V18" s="11" t="s">
        <v>2763</v>
      </c>
      <c r="W18" s="15">
        <f>COUNTIFS($D$5:$D$999,W$14,$J$5:$J$999,"&gt;"&amp;W$16)</f>
        <v>1</v>
      </c>
      <c r="X18" s="15">
        <f>COUNTIFS($D$5:$D$999,X$14,$J$5:$J$999,"&gt;"&amp;X$16)</f>
        <v>26</v>
      </c>
      <c r="Y18" s="15">
        <f>COUNTIFS($D$5:$D$999,Y$14,$J$5:$J$999,"&gt;"&amp;Y$16)</f>
        <v>4</v>
      </c>
      <c r="Z18" s="15">
        <f>COUNTIFS($D$5:$D$999,Z$14,$J$5:$J$999,"&gt;"&amp;Z$16)</f>
        <v>5</v>
      </c>
      <c r="AA18" s="11" t="s">
        <v>2768</v>
      </c>
    </row>
    <row r="19" spans="1:30" s="4" customFormat="1" ht="12.75" customHeight="1" x14ac:dyDescent="0.25">
      <c r="A19" s="4" t="s">
        <v>1481</v>
      </c>
      <c r="B19" s="4" t="s">
        <v>221</v>
      </c>
      <c r="C19" s="4" t="s">
        <v>220</v>
      </c>
      <c r="D19" s="4" t="s">
        <v>35</v>
      </c>
      <c r="E19" s="4" t="s">
        <v>1483</v>
      </c>
      <c r="F19" s="4" t="s">
        <v>1482</v>
      </c>
      <c r="G19" s="4">
        <v>2</v>
      </c>
      <c r="H19" s="4">
        <v>1</v>
      </c>
      <c r="I19" s="4" t="s">
        <v>1814</v>
      </c>
      <c r="J19" s="12">
        <v>9.7289999999999992</v>
      </c>
      <c r="K19" s="4">
        <v>2007</v>
      </c>
      <c r="L19" s="4" t="s">
        <v>1481</v>
      </c>
      <c r="M19" s="4" t="str">
        <f t="shared" si="0"/>
        <v>N</v>
      </c>
      <c r="P19" s="12">
        <v>0</v>
      </c>
      <c r="Q19" s="12">
        <v>0</v>
      </c>
      <c r="R19" s="12">
        <v>0</v>
      </c>
      <c r="S19" s="12">
        <v>22.936352553943689</v>
      </c>
      <c r="V19" s="11" t="s">
        <v>2765</v>
      </c>
      <c r="W19" s="15">
        <f>W17+W18</f>
        <v>1</v>
      </c>
      <c r="X19" s="15">
        <f>X17+X18</f>
        <v>26</v>
      </c>
      <c r="Y19" s="15">
        <f>Y17+Y18</f>
        <v>4</v>
      </c>
      <c r="Z19" s="15">
        <f>Z17+Z18</f>
        <v>5</v>
      </c>
      <c r="AA19" s="21">
        <f>SUM(W19:Z19)</f>
        <v>36</v>
      </c>
    </row>
    <row r="20" spans="1:30" s="4" customFormat="1" ht="12.75" customHeight="1" x14ac:dyDescent="0.25">
      <c r="A20" s="4" t="s">
        <v>1502</v>
      </c>
      <c r="B20" s="4" t="s">
        <v>343</v>
      </c>
      <c r="C20" s="4" t="s">
        <v>342</v>
      </c>
      <c r="D20" s="4" t="s">
        <v>35</v>
      </c>
      <c r="E20" s="4" t="s">
        <v>1504</v>
      </c>
      <c r="F20" s="4" t="s">
        <v>1503</v>
      </c>
      <c r="G20" s="4">
        <v>2</v>
      </c>
      <c r="H20" s="4">
        <v>1</v>
      </c>
      <c r="I20" s="4" t="s">
        <v>3123</v>
      </c>
      <c r="J20" s="12">
        <v>13.343999999999998</v>
      </c>
      <c r="K20" s="4">
        <v>2007</v>
      </c>
      <c r="L20" s="4" t="s">
        <v>1502</v>
      </c>
      <c r="M20" s="4" t="str">
        <f t="shared" si="0"/>
        <v>N</v>
      </c>
      <c r="P20" s="12">
        <v>0</v>
      </c>
      <c r="Q20" s="12">
        <v>0</v>
      </c>
      <c r="R20" s="12">
        <v>0</v>
      </c>
      <c r="S20" s="12">
        <v>0</v>
      </c>
      <c r="V20" s="11" t="s">
        <v>2766</v>
      </c>
      <c r="W20" s="4">
        <f>COUNTIFS($D$5:$D$999,W$14,$N$5:$N$999,"N")</f>
        <v>0</v>
      </c>
      <c r="X20" s="4">
        <f>COUNTIFS($D$5:$D$999,X$14,$N$5:$N$999,"N")</f>
        <v>11</v>
      </c>
      <c r="Y20" s="4">
        <f>COUNTIFS($D$5:$D$999,Y$14,$N$5:$N$999,"N")</f>
        <v>3</v>
      </c>
      <c r="Z20" s="4">
        <f>COUNTIFS($D$5:$D$999,Z$14,$N$5:$N$999,"N")</f>
        <v>0</v>
      </c>
      <c r="AA20" s="21">
        <f>SUM(W20:Z20)</f>
        <v>14</v>
      </c>
      <c r="AB20" s="11" t="s">
        <v>3312</v>
      </c>
      <c r="AC20" s="11"/>
      <c r="AD20" s="22">
        <f>AA20/T2</f>
        <v>3.888888888888889E-2</v>
      </c>
    </row>
    <row r="21" spans="1:30" s="4" customFormat="1" ht="12.75" customHeight="1" x14ac:dyDescent="0.25">
      <c r="A21" s="4" t="s">
        <v>1491</v>
      </c>
      <c r="B21" s="4" t="s">
        <v>1493</v>
      </c>
      <c r="C21" s="4" t="s">
        <v>1492</v>
      </c>
      <c r="D21" s="4" t="s">
        <v>35</v>
      </c>
      <c r="E21" s="4" t="s">
        <v>1493</v>
      </c>
      <c r="F21" s="4" t="s">
        <v>1492</v>
      </c>
      <c r="G21" s="4">
        <v>0</v>
      </c>
      <c r="H21" s="4">
        <v>1</v>
      </c>
      <c r="I21" s="4" t="s">
        <v>3121</v>
      </c>
      <c r="J21" s="12">
        <v>0.92999999999999972</v>
      </c>
      <c r="K21" s="4">
        <v>2013</v>
      </c>
      <c r="L21" s="4" t="s">
        <v>1491</v>
      </c>
      <c r="M21" s="4" t="str">
        <f t="shared" si="0"/>
        <v>N</v>
      </c>
      <c r="P21" s="12">
        <v>0</v>
      </c>
      <c r="Q21" s="12">
        <v>0</v>
      </c>
      <c r="R21" s="12">
        <v>0</v>
      </c>
      <c r="S21" s="12">
        <v>0</v>
      </c>
      <c r="V21" s="11" t="s">
        <v>2767</v>
      </c>
      <c r="W21" s="4">
        <f>COUNTIFS($D$5:$D$999,W$14,$N$5:$N$999,"")+COUNTIFS($D$5:$D$999,W$14,$N$5:$N$999,"Y")</f>
        <v>65</v>
      </c>
      <c r="X21" s="4">
        <f>COUNTIFS($D$5:$D$999,X$14,$N$5:$N$999,"")+COUNTIFS($D$5:$D$999,X$14,$N$5:$N$999,"Y")</f>
        <v>122</v>
      </c>
      <c r="Y21" s="4">
        <f>COUNTIFS($D$5:$D$999,Y$14,$N$5:$N$999,"")+COUNTIFS($D$5:$D$999,Y$14,$N$5:$N$999,"Y")</f>
        <v>93</v>
      </c>
      <c r="Z21" s="4">
        <f>COUNTIFS($D$5:$D$999,Z$14,$N$5:$N$999,"")+COUNTIFS($D$5:$D$999,Z$14,$N$5:$N$999,"Y")</f>
        <v>66</v>
      </c>
      <c r="AA21" s="21">
        <f>SUM(W21:Z21)</f>
        <v>346</v>
      </c>
    </row>
    <row r="22" spans="1:30" s="4" customFormat="1" ht="12.75" customHeight="1" x14ac:dyDescent="0.25">
      <c r="A22" s="4" t="s">
        <v>1351</v>
      </c>
      <c r="B22" s="4" t="s">
        <v>1117</v>
      </c>
      <c r="C22" s="4" t="s">
        <v>1116</v>
      </c>
      <c r="D22" s="4" t="s">
        <v>1038</v>
      </c>
      <c r="E22" s="4" t="s">
        <v>1353</v>
      </c>
      <c r="F22" s="4" t="s">
        <v>1352</v>
      </c>
      <c r="G22" s="4">
        <v>2</v>
      </c>
      <c r="H22" s="4">
        <v>1</v>
      </c>
      <c r="I22" s="4" t="s">
        <v>3296</v>
      </c>
      <c r="J22" s="12">
        <v>0</v>
      </c>
      <c r="K22" s="4">
        <v>2011</v>
      </c>
      <c r="L22" s="4" t="s">
        <v>1351</v>
      </c>
      <c r="M22" s="4" t="str">
        <f t="shared" si="0"/>
        <v>N</v>
      </c>
      <c r="P22" s="12">
        <v>0</v>
      </c>
      <c r="Q22" s="12">
        <v>0</v>
      </c>
      <c r="R22" s="12">
        <v>0</v>
      </c>
      <c r="S22" s="12">
        <v>0</v>
      </c>
    </row>
    <row r="23" spans="1:30" s="4" customFormat="1" ht="12.75" customHeight="1" x14ac:dyDescent="0.25">
      <c r="A23" s="4" t="s">
        <v>1499</v>
      </c>
      <c r="B23" s="4" t="s">
        <v>343</v>
      </c>
      <c r="C23" s="4" t="s">
        <v>342</v>
      </c>
      <c r="D23" s="4" t="s">
        <v>35</v>
      </c>
      <c r="E23" s="4" t="s">
        <v>1501</v>
      </c>
      <c r="F23" s="4" t="s">
        <v>1500</v>
      </c>
      <c r="G23" s="4">
        <v>2</v>
      </c>
      <c r="H23" s="4">
        <v>1</v>
      </c>
      <c r="I23" s="4" t="s">
        <v>3121</v>
      </c>
      <c r="J23" s="12">
        <v>0</v>
      </c>
      <c r="K23" s="4">
        <v>2007</v>
      </c>
      <c r="L23" s="4" t="s">
        <v>1499</v>
      </c>
      <c r="M23" s="4" t="str">
        <f t="shared" si="0"/>
        <v>N</v>
      </c>
      <c r="P23" s="12">
        <v>0</v>
      </c>
      <c r="Q23" s="12">
        <v>0</v>
      </c>
      <c r="R23" s="12">
        <v>0</v>
      </c>
      <c r="S23" s="12">
        <v>0</v>
      </c>
    </row>
    <row r="24" spans="1:30" s="4" customFormat="1" ht="12.75" customHeight="1" x14ac:dyDescent="0.25">
      <c r="A24" s="4" t="s">
        <v>1348</v>
      </c>
      <c r="B24" s="4" t="s">
        <v>1117</v>
      </c>
      <c r="C24" s="4" t="s">
        <v>1116</v>
      </c>
      <c r="D24" s="4" t="s">
        <v>1038</v>
      </c>
      <c r="E24" s="4" t="s">
        <v>1350</v>
      </c>
      <c r="F24" s="4" t="s">
        <v>1349</v>
      </c>
      <c r="G24" s="4">
        <v>2</v>
      </c>
      <c r="H24" s="4">
        <v>1</v>
      </c>
      <c r="I24" s="4" t="s">
        <v>3121</v>
      </c>
      <c r="J24" s="12">
        <v>0</v>
      </c>
      <c r="K24" s="4">
        <v>2007</v>
      </c>
      <c r="L24" s="4" t="s">
        <v>1348</v>
      </c>
      <c r="M24" s="4" t="str">
        <f t="shared" si="0"/>
        <v>N</v>
      </c>
      <c r="P24" s="12">
        <v>0</v>
      </c>
      <c r="Q24" s="12">
        <v>1.4193984454207502</v>
      </c>
      <c r="R24" s="12">
        <v>0</v>
      </c>
      <c r="S24" s="12">
        <v>0</v>
      </c>
    </row>
    <row r="25" spans="1:30" s="4" customFormat="1" ht="12.75" customHeight="1" x14ac:dyDescent="0.25">
      <c r="A25" s="4" t="s">
        <v>1390</v>
      </c>
      <c r="B25" s="4" t="s">
        <v>1377</v>
      </c>
      <c r="C25" s="4" t="s">
        <v>679</v>
      </c>
      <c r="D25" s="4" t="s">
        <v>620</v>
      </c>
      <c r="E25" s="4" t="s">
        <v>1392</v>
      </c>
      <c r="F25" s="4" t="s">
        <v>1391</v>
      </c>
      <c r="G25" s="4">
        <v>2</v>
      </c>
      <c r="H25" s="4">
        <v>1</v>
      </c>
      <c r="I25" s="4" t="s">
        <v>3128</v>
      </c>
      <c r="J25" s="12">
        <v>0</v>
      </c>
      <c r="K25" s="4">
        <v>2012</v>
      </c>
      <c r="L25" s="4" t="s">
        <v>1390</v>
      </c>
      <c r="M25" s="4" t="str">
        <f t="shared" si="0"/>
        <v>N</v>
      </c>
      <c r="P25" s="12">
        <v>0</v>
      </c>
      <c r="Q25" s="12">
        <v>8.8888888888888893</v>
      </c>
      <c r="R25" s="12">
        <v>3</v>
      </c>
      <c r="S25" s="12">
        <v>0</v>
      </c>
    </row>
    <row r="26" spans="1:30" s="4" customFormat="1" ht="12.75" customHeight="1" x14ac:dyDescent="0.25">
      <c r="A26" s="4" t="s">
        <v>1434</v>
      </c>
      <c r="B26" s="4" t="s">
        <v>17</v>
      </c>
      <c r="C26" s="4" t="s">
        <v>414</v>
      </c>
      <c r="D26" s="4" t="s">
        <v>360</v>
      </c>
      <c r="E26" s="4" t="s">
        <v>1435</v>
      </c>
      <c r="F26" s="4" t="s">
        <v>3329</v>
      </c>
      <c r="G26" s="4">
        <v>3</v>
      </c>
      <c r="H26" s="4">
        <v>2</v>
      </c>
      <c r="I26" s="4" t="s">
        <v>3129</v>
      </c>
      <c r="J26" s="12">
        <v>0</v>
      </c>
      <c r="K26" s="4">
        <v>2013</v>
      </c>
      <c r="L26" s="4" t="s">
        <v>1434</v>
      </c>
      <c r="M26" s="4" t="str">
        <f t="shared" si="0"/>
        <v>N</v>
      </c>
      <c r="P26" s="12">
        <v>0</v>
      </c>
      <c r="Q26" s="12">
        <v>0</v>
      </c>
      <c r="R26" s="12">
        <v>0</v>
      </c>
      <c r="S26" s="12">
        <v>0</v>
      </c>
    </row>
    <row r="27" spans="1:30" s="4" customFormat="1" ht="12.75" customHeight="1" x14ac:dyDescent="0.25">
      <c r="A27" s="4" t="s">
        <v>1439</v>
      </c>
      <c r="B27" s="4" t="s">
        <v>17</v>
      </c>
      <c r="C27" s="4" t="s">
        <v>414</v>
      </c>
      <c r="D27" s="4" t="s">
        <v>360</v>
      </c>
      <c r="E27" s="4" t="s">
        <v>1441</v>
      </c>
      <c r="F27" s="4" t="s">
        <v>1440</v>
      </c>
      <c r="G27" s="4">
        <v>3</v>
      </c>
      <c r="H27" s="4">
        <v>2</v>
      </c>
      <c r="I27" s="4" t="s">
        <v>3130</v>
      </c>
      <c r="J27" s="12">
        <v>0</v>
      </c>
      <c r="K27" s="4">
        <v>2013</v>
      </c>
      <c r="L27" s="4" t="s">
        <v>1439</v>
      </c>
      <c r="M27" s="4" t="str">
        <f t="shared" si="0"/>
        <v>N</v>
      </c>
      <c r="P27" s="12">
        <v>0</v>
      </c>
      <c r="Q27" s="12">
        <v>1.1111111111111112</v>
      </c>
      <c r="R27" s="12">
        <v>0</v>
      </c>
      <c r="S27" s="12">
        <v>0</v>
      </c>
    </row>
    <row r="28" spans="1:30" s="4" customFormat="1" ht="12.75" customHeight="1" x14ac:dyDescent="0.25">
      <c r="A28" s="4" t="s">
        <v>1375</v>
      </c>
      <c r="B28" s="4" t="s">
        <v>1377</v>
      </c>
      <c r="C28" s="4" t="s">
        <v>679</v>
      </c>
      <c r="D28" s="4" t="s">
        <v>620</v>
      </c>
      <c r="E28" s="4" t="s">
        <v>1378</v>
      </c>
      <c r="F28" s="4" t="s">
        <v>1376</v>
      </c>
      <c r="G28" s="4">
        <v>2</v>
      </c>
      <c r="H28" s="4">
        <v>2</v>
      </c>
      <c r="I28" s="4" t="s">
        <v>3131</v>
      </c>
      <c r="J28" s="12">
        <v>0</v>
      </c>
      <c r="K28" s="4">
        <v>2012</v>
      </c>
      <c r="L28" s="4" t="s">
        <v>1375</v>
      </c>
      <c r="M28" s="4" t="str">
        <f t="shared" si="0"/>
        <v>N</v>
      </c>
      <c r="P28" s="12">
        <v>0</v>
      </c>
      <c r="Q28" s="12">
        <v>0.15</v>
      </c>
      <c r="R28" s="12">
        <v>0</v>
      </c>
      <c r="S28" s="12">
        <v>0.39409510290986521</v>
      </c>
    </row>
    <row r="29" spans="1:30" s="4" customFormat="1" ht="12.75" customHeight="1" x14ac:dyDescent="0.25">
      <c r="A29" s="4" t="s">
        <v>1396</v>
      </c>
      <c r="B29" s="4" t="s">
        <v>1377</v>
      </c>
      <c r="C29" s="4" t="s">
        <v>679</v>
      </c>
      <c r="D29" s="4" t="s">
        <v>620</v>
      </c>
      <c r="E29" s="4" t="s">
        <v>1397</v>
      </c>
      <c r="F29" s="4" t="s">
        <v>1394</v>
      </c>
      <c r="G29" s="4">
        <v>2</v>
      </c>
      <c r="H29" s="4">
        <v>2</v>
      </c>
      <c r="I29" s="4" t="s">
        <v>3132</v>
      </c>
      <c r="J29" s="12">
        <v>0</v>
      </c>
      <c r="K29" s="4">
        <v>2012</v>
      </c>
      <c r="L29" s="4" t="s">
        <v>1396</v>
      </c>
      <c r="M29" s="4" t="str">
        <f t="shared" si="0"/>
        <v>N</v>
      </c>
      <c r="P29" s="12">
        <v>0</v>
      </c>
      <c r="Q29" s="12">
        <v>0</v>
      </c>
      <c r="R29" s="12">
        <v>0</v>
      </c>
      <c r="S29" s="12">
        <v>0</v>
      </c>
    </row>
    <row r="30" spans="1:30" s="4" customFormat="1" ht="12.75" customHeight="1" x14ac:dyDescent="0.25">
      <c r="A30" s="4" t="s">
        <v>1436</v>
      </c>
      <c r="B30" s="4" t="s">
        <v>17</v>
      </c>
      <c r="C30" s="4" t="s">
        <v>414</v>
      </c>
      <c r="D30" s="4" t="s">
        <v>360</v>
      </c>
      <c r="E30" s="4" t="s">
        <v>1438</v>
      </c>
      <c r="F30" s="4" t="s">
        <v>1437</v>
      </c>
      <c r="G30" s="4">
        <v>3</v>
      </c>
      <c r="H30" s="4">
        <v>2</v>
      </c>
      <c r="I30" s="4" t="s">
        <v>1817</v>
      </c>
      <c r="J30" s="12">
        <v>0</v>
      </c>
      <c r="K30" s="4">
        <v>2013</v>
      </c>
      <c r="L30" s="4" t="s">
        <v>1436</v>
      </c>
      <c r="M30" s="4" t="str">
        <f t="shared" si="0"/>
        <v>N</v>
      </c>
      <c r="P30" s="12">
        <v>0</v>
      </c>
      <c r="Q30" s="12">
        <v>0</v>
      </c>
      <c r="R30" s="12">
        <v>0</v>
      </c>
      <c r="S30" s="12">
        <v>0</v>
      </c>
    </row>
    <row r="31" spans="1:30" s="4" customFormat="1" ht="12.75" customHeight="1" x14ac:dyDescent="0.25">
      <c r="A31" s="4" t="s">
        <v>1430</v>
      </c>
      <c r="B31" s="4" t="s">
        <v>17</v>
      </c>
      <c r="C31" s="4" t="s">
        <v>414</v>
      </c>
      <c r="D31" s="4" t="s">
        <v>360</v>
      </c>
      <c r="E31" s="4" t="s">
        <v>1432</v>
      </c>
      <c r="F31" s="4" t="s">
        <v>1431</v>
      </c>
      <c r="G31" s="4">
        <v>3</v>
      </c>
      <c r="H31" s="4">
        <v>2</v>
      </c>
      <c r="I31" s="4" t="s">
        <v>1818</v>
      </c>
      <c r="J31" s="12">
        <v>0</v>
      </c>
      <c r="K31" s="4">
        <v>2013</v>
      </c>
      <c r="L31" s="4" t="s">
        <v>1430</v>
      </c>
      <c r="M31" s="4" t="str">
        <f t="shared" si="0"/>
        <v>N</v>
      </c>
      <c r="P31" s="12">
        <v>0</v>
      </c>
      <c r="Q31" s="12">
        <v>0</v>
      </c>
      <c r="R31" s="12">
        <v>0</v>
      </c>
      <c r="S31" s="12">
        <v>29</v>
      </c>
    </row>
    <row r="32" spans="1:30" s="4" customFormat="1" ht="12.75" customHeight="1" x14ac:dyDescent="0.25">
      <c r="A32" s="4" t="s">
        <v>1419</v>
      </c>
      <c r="B32" s="4" t="s">
        <v>17</v>
      </c>
      <c r="C32" s="4" t="s">
        <v>414</v>
      </c>
      <c r="D32" s="4" t="s">
        <v>360</v>
      </c>
      <c r="E32" s="4" t="s">
        <v>1421</v>
      </c>
      <c r="F32" s="4" t="s">
        <v>1420</v>
      </c>
      <c r="G32" s="4">
        <v>3</v>
      </c>
      <c r="H32" s="4">
        <v>3</v>
      </c>
      <c r="I32" s="4" t="s">
        <v>1819</v>
      </c>
      <c r="J32" s="12">
        <v>0</v>
      </c>
      <c r="K32" s="4">
        <v>2013</v>
      </c>
      <c r="L32" s="4" t="s">
        <v>1419</v>
      </c>
      <c r="M32" s="4" t="str">
        <f t="shared" si="0"/>
        <v>N</v>
      </c>
      <c r="P32" s="12">
        <v>0</v>
      </c>
      <c r="Q32" s="12">
        <v>17.501473187978789</v>
      </c>
      <c r="R32" s="12">
        <v>0</v>
      </c>
      <c r="S32" s="12">
        <v>0</v>
      </c>
    </row>
    <row r="33" spans="1:19" s="4" customFormat="1" ht="12.75" customHeight="1" x14ac:dyDescent="0.25">
      <c r="A33" s="4" t="s">
        <v>1388</v>
      </c>
      <c r="B33" s="4" t="s">
        <v>1377</v>
      </c>
      <c r="C33" s="4" t="s">
        <v>679</v>
      </c>
      <c r="D33" s="4" t="s">
        <v>620</v>
      </c>
      <c r="E33" s="4" t="s">
        <v>1389</v>
      </c>
      <c r="F33" s="4" t="s">
        <v>3331</v>
      </c>
      <c r="G33" s="4">
        <v>2</v>
      </c>
      <c r="H33" s="4">
        <v>3</v>
      </c>
      <c r="I33" s="4" t="s">
        <v>1821</v>
      </c>
      <c r="J33" s="12">
        <v>0</v>
      </c>
      <c r="K33" s="4">
        <v>2012</v>
      </c>
      <c r="L33" s="4" t="s">
        <v>1388</v>
      </c>
      <c r="M33" s="4" t="str">
        <f t="shared" si="0"/>
        <v>N</v>
      </c>
      <c r="P33" s="12">
        <v>0</v>
      </c>
      <c r="Q33" s="12">
        <v>48.888888888888886</v>
      </c>
      <c r="R33" s="12">
        <v>0</v>
      </c>
      <c r="S33" s="12">
        <v>0</v>
      </c>
    </row>
    <row r="34" spans="1:19" s="4" customFormat="1" ht="12.75" customHeight="1" x14ac:dyDescent="0.25">
      <c r="A34" s="4" t="s">
        <v>1385</v>
      </c>
      <c r="B34" s="4" t="s">
        <v>1377</v>
      </c>
      <c r="C34" s="4" t="s">
        <v>679</v>
      </c>
      <c r="D34" s="4" t="s">
        <v>620</v>
      </c>
      <c r="E34" s="4" t="s">
        <v>1387</v>
      </c>
      <c r="F34" s="4" t="s">
        <v>1386</v>
      </c>
      <c r="G34" s="4">
        <v>2</v>
      </c>
      <c r="H34" s="4">
        <v>2</v>
      </c>
      <c r="I34" s="4" t="s">
        <v>1822</v>
      </c>
      <c r="J34" s="12">
        <v>0</v>
      </c>
      <c r="K34" s="4">
        <v>2012</v>
      </c>
      <c r="L34" s="4" t="s">
        <v>1385</v>
      </c>
      <c r="M34" s="4" t="str">
        <f t="shared" si="0"/>
        <v>N</v>
      </c>
      <c r="P34" s="12">
        <v>0</v>
      </c>
      <c r="Q34" s="12">
        <v>1</v>
      </c>
      <c r="R34" s="12">
        <v>0</v>
      </c>
      <c r="S34" s="12">
        <v>0</v>
      </c>
    </row>
    <row r="35" spans="1:19" s="4" customFormat="1" ht="12.75" customHeight="1" x14ac:dyDescent="0.25">
      <c r="A35" s="4" t="s">
        <v>1404</v>
      </c>
      <c r="B35" s="4" t="s">
        <v>1377</v>
      </c>
      <c r="C35" s="4" t="s">
        <v>679</v>
      </c>
      <c r="D35" s="4" t="s">
        <v>620</v>
      </c>
      <c r="E35" s="4" t="s">
        <v>1406</v>
      </c>
      <c r="F35" s="4" t="s">
        <v>1405</v>
      </c>
      <c r="G35" s="4">
        <v>2</v>
      </c>
      <c r="H35" s="4">
        <v>3</v>
      </c>
      <c r="I35" s="4" t="s">
        <v>1823</v>
      </c>
      <c r="J35" s="12">
        <v>0</v>
      </c>
      <c r="K35" s="4">
        <v>2012</v>
      </c>
      <c r="L35" s="4" t="s">
        <v>1404</v>
      </c>
      <c r="M35" s="4" t="str">
        <f t="shared" si="0"/>
        <v>N</v>
      </c>
      <c r="P35" s="12">
        <v>0</v>
      </c>
      <c r="Q35" s="12">
        <v>42.622950819672127</v>
      </c>
      <c r="R35" s="12">
        <v>0</v>
      </c>
      <c r="S35" s="12">
        <v>0</v>
      </c>
    </row>
    <row r="36" spans="1:19" s="4" customFormat="1" ht="12.75" customHeight="1" x14ac:dyDescent="0.25">
      <c r="A36" s="4" t="s">
        <v>1448</v>
      </c>
      <c r="B36" s="4" t="s">
        <v>17</v>
      </c>
      <c r="C36" s="4" t="s">
        <v>414</v>
      </c>
      <c r="D36" s="4" t="s">
        <v>360</v>
      </c>
      <c r="E36" s="4" t="s">
        <v>1450</v>
      </c>
      <c r="F36" s="4" t="s">
        <v>1449</v>
      </c>
      <c r="G36" s="4">
        <v>3</v>
      </c>
      <c r="H36" s="4">
        <v>2</v>
      </c>
      <c r="I36" s="4" t="s">
        <v>1824</v>
      </c>
      <c r="J36" s="12">
        <v>0</v>
      </c>
      <c r="K36" s="4">
        <v>2013</v>
      </c>
      <c r="L36" s="4" t="s">
        <v>1448</v>
      </c>
      <c r="M36" s="4" t="str">
        <f t="shared" si="0"/>
        <v>N</v>
      </c>
      <c r="P36" s="12">
        <v>0</v>
      </c>
      <c r="Q36" s="12">
        <v>30.971545176283872</v>
      </c>
      <c r="R36" s="12">
        <v>0</v>
      </c>
      <c r="S36" s="12">
        <v>1</v>
      </c>
    </row>
    <row r="37" spans="1:19" s="4" customFormat="1" ht="12.75" customHeight="1" x14ac:dyDescent="0.25">
      <c r="A37" s="4" t="s">
        <v>1445</v>
      </c>
      <c r="B37" s="4" t="s">
        <v>17</v>
      </c>
      <c r="C37" s="4" t="s">
        <v>414</v>
      </c>
      <c r="D37" s="4" t="s">
        <v>360</v>
      </c>
      <c r="E37" s="4" t="s">
        <v>1447</v>
      </c>
      <c r="F37" s="4" t="s">
        <v>1446</v>
      </c>
      <c r="G37" s="4">
        <v>3</v>
      </c>
      <c r="H37" s="4">
        <v>2</v>
      </c>
      <c r="I37" s="4" t="s">
        <v>1825</v>
      </c>
      <c r="J37" s="12">
        <v>0</v>
      </c>
      <c r="K37" s="4">
        <v>2013</v>
      </c>
      <c r="L37" s="4" t="s">
        <v>1445</v>
      </c>
      <c r="M37" s="4" t="str">
        <f t="shared" si="0"/>
        <v>N</v>
      </c>
      <c r="P37" s="12">
        <v>0</v>
      </c>
      <c r="Q37" s="12">
        <v>16.733067729083665</v>
      </c>
      <c r="R37" s="12">
        <v>60</v>
      </c>
      <c r="S37" s="12">
        <v>0</v>
      </c>
    </row>
    <row r="38" spans="1:19" s="4" customFormat="1" ht="12.75" customHeight="1" x14ac:dyDescent="0.25">
      <c r="A38" s="4" t="s">
        <v>1398</v>
      </c>
      <c r="B38" s="4" t="s">
        <v>1377</v>
      </c>
      <c r="C38" s="4" t="s">
        <v>679</v>
      </c>
      <c r="D38" s="4" t="s">
        <v>620</v>
      </c>
      <c r="E38" s="4" t="s">
        <v>1400</v>
      </c>
      <c r="F38" s="4" t="s">
        <v>1399</v>
      </c>
      <c r="G38" s="4">
        <v>2</v>
      </c>
      <c r="H38" s="4">
        <v>2</v>
      </c>
      <c r="I38" s="4" t="s">
        <v>1826</v>
      </c>
      <c r="J38" s="12">
        <v>0</v>
      </c>
      <c r="K38" s="4">
        <v>2012</v>
      </c>
      <c r="L38" s="4" t="s">
        <v>1398</v>
      </c>
      <c r="M38" s="4" t="str">
        <f t="shared" si="0"/>
        <v>N</v>
      </c>
      <c r="P38" s="12">
        <v>0</v>
      </c>
      <c r="Q38" s="12">
        <v>23.469387755102041</v>
      </c>
      <c r="R38" s="12">
        <v>0</v>
      </c>
      <c r="S38" s="12">
        <v>0</v>
      </c>
    </row>
    <row r="39" spans="1:19" s="4" customFormat="1" ht="12.75" customHeight="1" x14ac:dyDescent="0.25">
      <c r="A39" s="4" t="s">
        <v>1505</v>
      </c>
      <c r="B39" s="4" t="s">
        <v>1300</v>
      </c>
      <c r="C39" s="4" t="s">
        <v>1299</v>
      </c>
      <c r="D39" s="4" t="s">
        <v>1038</v>
      </c>
      <c r="E39" s="4" t="s">
        <v>1506</v>
      </c>
      <c r="F39" s="4" t="s">
        <v>1307</v>
      </c>
      <c r="G39" s="4">
        <v>3</v>
      </c>
      <c r="H39" s="4">
        <v>1</v>
      </c>
      <c r="I39" s="4" t="s">
        <v>1828</v>
      </c>
      <c r="J39" s="12">
        <v>0</v>
      </c>
      <c r="K39" s="4">
        <v>2015</v>
      </c>
      <c r="L39" s="4" t="s">
        <v>1505</v>
      </c>
      <c r="M39" s="4" t="str">
        <f t="shared" si="0"/>
        <v>N</v>
      </c>
      <c r="P39" s="12">
        <v>0</v>
      </c>
      <c r="Q39" s="12">
        <v>57.139358314964483</v>
      </c>
      <c r="R39" s="12">
        <v>0</v>
      </c>
      <c r="S39" s="12">
        <v>0</v>
      </c>
    </row>
    <row r="40" spans="1:19" s="4" customFormat="1" ht="12.75" customHeight="1" x14ac:dyDescent="0.25">
      <c r="A40" s="4" t="s">
        <v>1510</v>
      </c>
      <c r="B40" s="4" t="s">
        <v>1300</v>
      </c>
      <c r="C40" s="4" t="s">
        <v>1299</v>
      </c>
      <c r="D40" s="4" t="s">
        <v>1038</v>
      </c>
      <c r="E40" s="4" t="s">
        <v>1512</v>
      </c>
      <c r="F40" s="4" t="s">
        <v>1511</v>
      </c>
      <c r="G40" s="4">
        <v>3</v>
      </c>
      <c r="H40" s="4">
        <v>1</v>
      </c>
      <c r="I40" s="4" t="s">
        <v>1829</v>
      </c>
      <c r="J40" s="12">
        <v>0</v>
      </c>
      <c r="K40" s="4">
        <v>2015</v>
      </c>
      <c r="L40" s="4" t="s">
        <v>1510</v>
      </c>
      <c r="M40" s="4" t="str">
        <f t="shared" si="0"/>
        <v>N</v>
      </c>
      <c r="P40" s="12">
        <v>0</v>
      </c>
      <c r="Q40" s="12">
        <v>15.625</v>
      </c>
      <c r="R40" s="12">
        <v>0</v>
      </c>
      <c r="S40" s="12">
        <v>0</v>
      </c>
    </row>
    <row r="41" spans="1:19" s="4" customFormat="1" ht="12.75" customHeight="1" x14ac:dyDescent="0.25">
      <c r="A41" s="4" t="s">
        <v>1507</v>
      </c>
      <c r="B41" s="4" t="s">
        <v>1300</v>
      </c>
      <c r="C41" s="4" t="s">
        <v>1299</v>
      </c>
      <c r="D41" s="4" t="s">
        <v>1038</v>
      </c>
      <c r="E41" s="4" t="s">
        <v>1509</v>
      </c>
      <c r="F41" s="4" t="s">
        <v>1508</v>
      </c>
      <c r="G41" s="4">
        <v>3</v>
      </c>
      <c r="H41" s="4">
        <v>1</v>
      </c>
      <c r="I41" s="4" t="s">
        <v>1830</v>
      </c>
      <c r="J41" s="12">
        <v>0</v>
      </c>
      <c r="K41" s="4">
        <v>2015</v>
      </c>
      <c r="L41" s="4" t="s">
        <v>1507</v>
      </c>
      <c r="M41" s="4" t="str">
        <f t="shared" si="0"/>
        <v>N</v>
      </c>
      <c r="P41" s="12">
        <v>0</v>
      </c>
      <c r="Q41" s="12">
        <v>50</v>
      </c>
      <c r="R41" s="12">
        <v>12.76185889718276</v>
      </c>
      <c r="S41" s="12">
        <v>0</v>
      </c>
    </row>
    <row r="42" spans="1:19" s="4" customFormat="1" ht="12.75" customHeight="1" x14ac:dyDescent="0.25">
      <c r="A42" s="4" t="s">
        <v>1410</v>
      </c>
      <c r="B42" s="4" t="s">
        <v>1377</v>
      </c>
      <c r="C42" s="4" t="s">
        <v>679</v>
      </c>
      <c r="D42" s="4" t="s">
        <v>620</v>
      </c>
      <c r="E42" s="4" t="s">
        <v>1412</v>
      </c>
      <c r="F42" s="4" t="s">
        <v>1411</v>
      </c>
      <c r="G42" s="4">
        <v>2</v>
      </c>
      <c r="H42" s="4">
        <v>2</v>
      </c>
      <c r="I42" s="4" t="s">
        <v>1831</v>
      </c>
      <c r="J42" s="12">
        <v>0</v>
      </c>
      <c r="K42" s="4">
        <v>2012</v>
      </c>
      <c r="L42" s="4" t="s">
        <v>1410</v>
      </c>
      <c r="M42" s="4" t="str">
        <f t="shared" si="0"/>
        <v>N</v>
      </c>
      <c r="P42" s="12">
        <v>0</v>
      </c>
      <c r="Q42" s="12">
        <v>0</v>
      </c>
      <c r="R42" s="12">
        <v>0</v>
      </c>
      <c r="S42" s="12">
        <v>0</v>
      </c>
    </row>
    <row r="43" spans="1:19" s="4" customFormat="1" ht="12.75" customHeight="1" x14ac:dyDescent="0.25">
      <c r="A43" s="4" t="s">
        <v>1407</v>
      </c>
      <c r="B43" s="4" t="s">
        <v>1377</v>
      </c>
      <c r="C43" s="4" t="s">
        <v>679</v>
      </c>
      <c r="D43" s="4" t="s">
        <v>620</v>
      </c>
      <c r="E43" s="4" t="s">
        <v>1409</v>
      </c>
      <c r="F43" s="4" t="s">
        <v>1408</v>
      </c>
      <c r="G43" s="4">
        <v>2</v>
      </c>
      <c r="H43" s="4">
        <v>2</v>
      </c>
      <c r="I43" s="4" t="s">
        <v>1832</v>
      </c>
      <c r="J43" s="12">
        <v>0</v>
      </c>
      <c r="K43" s="4">
        <v>2012</v>
      </c>
      <c r="L43" s="4" t="s">
        <v>1407</v>
      </c>
      <c r="M43" s="4" t="str">
        <f t="shared" si="0"/>
        <v>N</v>
      </c>
      <c r="P43" s="12">
        <v>0</v>
      </c>
      <c r="Q43" s="12">
        <v>21.85</v>
      </c>
      <c r="R43" s="12">
        <v>0</v>
      </c>
      <c r="S43" s="12">
        <v>0</v>
      </c>
    </row>
    <row r="44" spans="1:19" s="4" customFormat="1" ht="12.75" customHeight="1" x14ac:dyDescent="0.25">
      <c r="A44" s="4" t="s">
        <v>1379</v>
      </c>
      <c r="B44" s="4" t="s">
        <v>1377</v>
      </c>
      <c r="C44" s="4" t="s">
        <v>679</v>
      </c>
      <c r="D44" s="4" t="s">
        <v>620</v>
      </c>
      <c r="E44" s="4" t="s">
        <v>1381</v>
      </c>
      <c r="F44" s="4" t="s">
        <v>1380</v>
      </c>
      <c r="G44" s="4">
        <v>2</v>
      </c>
      <c r="H44" s="4">
        <v>2</v>
      </c>
      <c r="I44" s="4" t="s">
        <v>1833</v>
      </c>
      <c r="J44" s="12">
        <v>0</v>
      </c>
      <c r="K44" s="4">
        <v>2012</v>
      </c>
      <c r="L44" s="4" t="s">
        <v>1379</v>
      </c>
      <c r="M44" s="4" t="str">
        <f t="shared" si="0"/>
        <v>N</v>
      </c>
      <c r="P44" s="12">
        <v>0</v>
      </c>
      <c r="Q44" s="12">
        <v>0</v>
      </c>
      <c r="R44" s="12">
        <v>0</v>
      </c>
      <c r="S44" s="12">
        <v>0</v>
      </c>
    </row>
    <row r="45" spans="1:19" s="4" customFormat="1" ht="12.75" customHeight="1" x14ac:dyDescent="0.25">
      <c r="A45" s="4" t="s">
        <v>1382</v>
      </c>
      <c r="B45" s="4" t="s">
        <v>1377</v>
      </c>
      <c r="C45" s="4" t="s">
        <v>679</v>
      </c>
      <c r="D45" s="4" t="s">
        <v>620</v>
      </c>
      <c r="E45" s="4" t="s">
        <v>1384</v>
      </c>
      <c r="F45" s="4" t="s">
        <v>1383</v>
      </c>
      <c r="G45" s="4">
        <v>1</v>
      </c>
      <c r="H45" s="4">
        <v>1</v>
      </c>
      <c r="I45" s="4" t="s">
        <v>1834</v>
      </c>
      <c r="J45" s="12">
        <v>0</v>
      </c>
      <c r="K45" s="4">
        <v>2012</v>
      </c>
      <c r="L45" s="4" t="s">
        <v>1382</v>
      </c>
      <c r="M45" s="4" t="str">
        <f t="shared" si="0"/>
        <v>N</v>
      </c>
      <c r="P45" s="12">
        <v>0</v>
      </c>
      <c r="Q45" s="12">
        <v>0</v>
      </c>
      <c r="R45" s="12">
        <v>0</v>
      </c>
      <c r="S45" s="12">
        <v>0</v>
      </c>
    </row>
    <row r="46" spans="1:19" s="4" customFormat="1" ht="12.75" customHeight="1" x14ac:dyDescent="0.25">
      <c r="A46" s="4" t="s">
        <v>1413</v>
      </c>
      <c r="B46" s="4" t="s">
        <v>1377</v>
      </c>
      <c r="C46" s="4" t="s">
        <v>679</v>
      </c>
      <c r="D46" s="4" t="s">
        <v>620</v>
      </c>
      <c r="E46" s="4" t="s">
        <v>1415</v>
      </c>
      <c r="F46" s="4" t="s">
        <v>1414</v>
      </c>
      <c r="G46" s="4">
        <v>2</v>
      </c>
      <c r="H46" s="4">
        <v>2</v>
      </c>
      <c r="I46" s="4" t="s">
        <v>1837</v>
      </c>
      <c r="J46" s="12">
        <v>0</v>
      </c>
      <c r="K46" s="4">
        <v>2012</v>
      </c>
      <c r="L46" s="4" t="s">
        <v>1413</v>
      </c>
      <c r="M46" s="4" t="str">
        <f t="shared" si="0"/>
        <v>N</v>
      </c>
      <c r="P46" s="12">
        <v>2.0605811120901166E-2</v>
      </c>
      <c r="Q46" s="12">
        <v>40</v>
      </c>
      <c r="R46" s="12">
        <v>0</v>
      </c>
      <c r="S46" s="12">
        <v>0</v>
      </c>
    </row>
    <row r="47" spans="1:19" s="4" customFormat="1" ht="12.75" customHeight="1" x14ac:dyDescent="0.25">
      <c r="A47" s="4" t="s">
        <v>1442</v>
      </c>
      <c r="B47" s="4" t="s">
        <v>17</v>
      </c>
      <c r="C47" s="4" t="s">
        <v>414</v>
      </c>
      <c r="D47" s="4" t="s">
        <v>360</v>
      </c>
      <c r="E47" s="4" t="s">
        <v>1444</v>
      </c>
      <c r="F47" s="4" t="s">
        <v>1443</v>
      </c>
      <c r="G47" s="4">
        <v>3</v>
      </c>
      <c r="H47" s="4">
        <v>2</v>
      </c>
      <c r="I47" s="4" t="s">
        <v>1839</v>
      </c>
      <c r="J47" s="12">
        <v>0</v>
      </c>
      <c r="K47" s="4">
        <v>2013</v>
      </c>
      <c r="L47" s="4" t="s">
        <v>1442</v>
      </c>
      <c r="M47" s="4" t="str">
        <f t="shared" si="0"/>
        <v>N</v>
      </c>
      <c r="P47" s="12">
        <v>14.275970535285973</v>
      </c>
      <c r="Q47" s="12">
        <v>0</v>
      </c>
      <c r="R47" s="12">
        <v>0</v>
      </c>
      <c r="S47" s="12">
        <v>0</v>
      </c>
    </row>
    <row r="48" spans="1:19" s="4" customFormat="1" ht="12.75" customHeight="1" x14ac:dyDescent="0.25">
      <c r="A48" s="4" t="s">
        <v>1422</v>
      </c>
      <c r="B48" s="4" t="s">
        <v>17</v>
      </c>
      <c r="C48" s="4" t="s">
        <v>414</v>
      </c>
      <c r="D48" s="4" t="s">
        <v>360</v>
      </c>
      <c r="E48" s="4" t="s">
        <v>1424</v>
      </c>
      <c r="F48" s="4" t="s">
        <v>1423</v>
      </c>
      <c r="G48" s="4">
        <v>3</v>
      </c>
      <c r="H48" s="4">
        <v>2</v>
      </c>
      <c r="I48" s="4" t="s">
        <v>1840</v>
      </c>
      <c r="J48" s="12">
        <v>0</v>
      </c>
      <c r="K48" s="4">
        <v>2013</v>
      </c>
      <c r="L48" s="4" t="s">
        <v>1422</v>
      </c>
      <c r="M48" s="4" t="str">
        <f t="shared" si="0"/>
        <v>N</v>
      </c>
      <c r="P48" s="12">
        <v>0</v>
      </c>
      <c r="Q48" s="12">
        <v>0</v>
      </c>
      <c r="R48" s="12">
        <v>0</v>
      </c>
      <c r="S48" s="12">
        <v>15</v>
      </c>
    </row>
    <row r="49" spans="1:19" s="4" customFormat="1" ht="12.75" customHeight="1" x14ac:dyDescent="0.25">
      <c r="A49" s="4" t="s">
        <v>1425</v>
      </c>
      <c r="B49" s="4" t="s">
        <v>17</v>
      </c>
      <c r="C49" s="4" t="s">
        <v>414</v>
      </c>
      <c r="D49" s="4" t="s">
        <v>360</v>
      </c>
      <c r="E49" s="4" t="s">
        <v>1427</v>
      </c>
      <c r="F49" s="4" t="s">
        <v>1426</v>
      </c>
      <c r="G49" s="4">
        <v>3</v>
      </c>
      <c r="H49" s="4">
        <v>2</v>
      </c>
      <c r="I49" s="4" t="s">
        <v>1841</v>
      </c>
      <c r="J49" s="12">
        <v>0</v>
      </c>
      <c r="K49" s="4">
        <v>2013</v>
      </c>
      <c r="L49" s="4" t="s">
        <v>1425</v>
      </c>
      <c r="M49" s="4" t="str">
        <f t="shared" si="0"/>
        <v>N</v>
      </c>
      <c r="P49" s="12">
        <v>0</v>
      </c>
      <c r="Q49" s="12">
        <v>46.396965865992421</v>
      </c>
      <c r="R49" s="12">
        <v>0</v>
      </c>
      <c r="S49" s="12">
        <v>0</v>
      </c>
    </row>
    <row r="50" spans="1:19" s="4" customFormat="1" ht="12.75" customHeight="1" x14ac:dyDescent="0.25">
      <c r="A50" s="4" t="s">
        <v>356</v>
      </c>
      <c r="B50" s="4" t="s">
        <v>359</v>
      </c>
      <c r="C50" s="4" t="s">
        <v>358</v>
      </c>
      <c r="D50" s="4" t="s">
        <v>360</v>
      </c>
      <c r="E50" s="4" t="s">
        <v>361</v>
      </c>
      <c r="F50" s="4" t="s">
        <v>357</v>
      </c>
      <c r="G50" s="4">
        <v>2</v>
      </c>
      <c r="H50" s="15">
        <v>1</v>
      </c>
      <c r="J50" s="12">
        <v>0</v>
      </c>
      <c r="K50" s="4">
        <v>2017</v>
      </c>
      <c r="L50" s="4" t="s">
        <v>356</v>
      </c>
      <c r="M50" s="4" t="str">
        <f t="shared" si="0"/>
        <v>N</v>
      </c>
      <c r="P50" s="12">
        <v>0</v>
      </c>
      <c r="Q50" s="12">
        <v>28.000000000000004</v>
      </c>
      <c r="R50" s="12">
        <v>0</v>
      </c>
      <c r="S50" s="12">
        <v>0</v>
      </c>
    </row>
    <row r="51" spans="1:19" s="4" customFormat="1" ht="12.75" customHeight="1" x14ac:dyDescent="0.25">
      <c r="A51" s="4" t="s">
        <v>362</v>
      </c>
      <c r="B51" s="4" t="s">
        <v>359</v>
      </c>
      <c r="C51" s="4" t="s">
        <v>358</v>
      </c>
      <c r="D51" s="4" t="s">
        <v>360</v>
      </c>
      <c r="E51" s="4" t="s">
        <v>364</v>
      </c>
      <c r="F51" s="4" t="s">
        <v>363</v>
      </c>
      <c r="G51" s="4">
        <v>2</v>
      </c>
      <c r="H51" s="15">
        <v>1</v>
      </c>
      <c r="J51" s="12">
        <v>0</v>
      </c>
      <c r="K51" s="4">
        <v>2017</v>
      </c>
      <c r="L51" s="4" t="s">
        <v>362</v>
      </c>
      <c r="M51" s="4" t="str">
        <f t="shared" si="0"/>
        <v>N</v>
      </c>
      <c r="P51" s="12">
        <v>0</v>
      </c>
      <c r="Q51" s="12">
        <v>0</v>
      </c>
      <c r="R51" s="12">
        <v>0</v>
      </c>
      <c r="S51" s="12">
        <v>0</v>
      </c>
    </row>
    <row r="52" spans="1:19" s="4" customFormat="1" ht="12.75" customHeight="1" x14ac:dyDescent="0.25">
      <c r="A52" s="4" t="s">
        <v>365</v>
      </c>
      <c r="B52" s="4" t="s">
        <v>359</v>
      </c>
      <c r="C52" s="4" t="s">
        <v>358</v>
      </c>
      <c r="D52" s="4" t="s">
        <v>360</v>
      </c>
      <c r="E52" s="4" t="s">
        <v>367</v>
      </c>
      <c r="F52" s="4" t="s">
        <v>366</v>
      </c>
      <c r="G52" s="4">
        <v>2</v>
      </c>
      <c r="H52" s="15">
        <v>2</v>
      </c>
      <c r="I52" s="4" t="s">
        <v>1843</v>
      </c>
      <c r="J52" s="12">
        <v>0</v>
      </c>
      <c r="K52" s="4">
        <v>2017</v>
      </c>
      <c r="L52" s="4" t="s">
        <v>365</v>
      </c>
      <c r="M52" s="4" t="str">
        <f t="shared" si="0"/>
        <v>N</v>
      </c>
      <c r="P52" s="12">
        <v>0</v>
      </c>
      <c r="Q52" s="12">
        <v>25.5</v>
      </c>
      <c r="R52" s="12">
        <v>5</v>
      </c>
      <c r="S52" s="12">
        <v>9</v>
      </c>
    </row>
    <row r="53" spans="1:19" s="4" customFormat="1" ht="12.75" customHeight="1" x14ac:dyDescent="0.25">
      <c r="A53" s="4" t="s">
        <v>368</v>
      </c>
      <c r="B53" s="4" t="s">
        <v>359</v>
      </c>
      <c r="C53" s="4" t="s">
        <v>358</v>
      </c>
      <c r="D53" s="4" t="s">
        <v>360</v>
      </c>
      <c r="E53" s="4" t="s">
        <v>370</v>
      </c>
      <c r="F53" s="4" t="s">
        <v>369</v>
      </c>
      <c r="G53" s="4">
        <v>2</v>
      </c>
      <c r="H53" s="15">
        <v>2</v>
      </c>
      <c r="I53" s="4" t="s">
        <v>1843</v>
      </c>
      <c r="J53" s="12">
        <v>0</v>
      </c>
      <c r="K53" s="4">
        <v>2016</v>
      </c>
      <c r="L53" s="4" t="s">
        <v>368</v>
      </c>
      <c r="M53" s="4" t="str">
        <f t="shared" si="0"/>
        <v>N</v>
      </c>
      <c r="P53" s="12">
        <v>0</v>
      </c>
      <c r="Q53" s="12">
        <v>0</v>
      </c>
      <c r="R53" s="12">
        <v>55.246738513896766</v>
      </c>
      <c r="S53" s="12">
        <v>0</v>
      </c>
    </row>
    <row r="54" spans="1:19" s="4" customFormat="1" ht="12.75" customHeight="1" x14ac:dyDescent="0.25">
      <c r="A54" s="4" t="s">
        <v>371</v>
      </c>
      <c r="B54" s="4" t="s">
        <v>359</v>
      </c>
      <c r="C54" s="4" t="s">
        <v>358</v>
      </c>
      <c r="D54" s="4" t="s">
        <v>360</v>
      </c>
      <c r="E54" s="4" t="s">
        <v>1571</v>
      </c>
      <c r="F54" s="4" t="s">
        <v>372</v>
      </c>
      <c r="G54" s="4">
        <v>2</v>
      </c>
      <c r="H54" s="15">
        <v>2</v>
      </c>
      <c r="I54" s="4" t="s">
        <v>1844</v>
      </c>
      <c r="J54" s="12">
        <v>0</v>
      </c>
      <c r="K54" s="4">
        <v>2017</v>
      </c>
      <c r="L54" s="4" t="s">
        <v>371</v>
      </c>
      <c r="M54" s="4" t="str">
        <f t="shared" si="0"/>
        <v>N</v>
      </c>
      <c r="P54" s="12">
        <v>0</v>
      </c>
      <c r="Q54" s="12">
        <v>82</v>
      </c>
      <c r="R54" s="12">
        <v>1.4999999999999996</v>
      </c>
      <c r="S54" s="12">
        <v>25.3</v>
      </c>
    </row>
    <row r="55" spans="1:19" s="4" customFormat="1" ht="12.75" customHeight="1" x14ac:dyDescent="0.25">
      <c r="A55" s="4" t="s">
        <v>1034</v>
      </c>
      <c r="B55" s="4" t="s">
        <v>1037</v>
      </c>
      <c r="C55" s="4" t="s">
        <v>1036</v>
      </c>
      <c r="D55" s="4" t="s">
        <v>1038</v>
      </c>
      <c r="E55" s="4" t="s">
        <v>1039</v>
      </c>
      <c r="F55" s="4" t="s">
        <v>1035</v>
      </c>
      <c r="G55" s="4">
        <v>3</v>
      </c>
      <c r="H55" s="15">
        <v>1</v>
      </c>
      <c r="J55" s="12">
        <v>0</v>
      </c>
      <c r="K55" s="4">
        <v>2014</v>
      </c>
      <c r="L55" s="4" t="s">
        <v>1034</v>
      </c>
      <c r="M55" s="4" t="str">
        <f t="shared" si="0"/>
        <v>N</v>
      </c>
      <c r="P55" s="12">
        <v>0</v>
      </c>
      <c r="Q55" s="12">
        <v>39.5</v>
      </c>
      <c r="R55" s="12">
        <v>0</v>
      </c>
      <c r="S55" s="12">
        <v>33</v>
      </c>
    </row>
    <row r="56" spans="1:19" s="4" customFormat="1" ht="12.75" customHeight="1" x14ac:dyDescent="0.25">
      <c r="A56" s="4" t="s">
        <v>1040</v>
      </c>
      <c r="B56" s="4" t="s">
        <v>1037</v>
      </c>
      <c r="C56" s="4" t="s">
        <v>1036</v>
      </c>
      <c r="D56" s="4" t="s">
        <v>1038</v>
      </c>
      <c r="E56" s="4" t="s">
        <v>1042</v>
      </c>
      <c r="F56" s="4" t="s">
        <v>1041</v>
      </c>
      <c r="G56" s="4">
        <v>3</v>
      </c>
      <c r="H56" s="15">
        <v>1</v>
      </c>
      <c r="J56" s="12">
        <v>0</v>
      </c>
      <c r="K56" s="4">
        <v>2017</v>
      </c>
      <c r="L56" s="4" t="s">
        <v>1040</v>
      </c>
      <c r="M56" s="4" t="str">
        <f t="shared" si="0"/>
        <v>N</v>
      </c>
      <c r="P56" s="12">
        <v>0</v>
      </c>
      <c r="Q56" s="12">
        <v>61.728395061728392</v>
      </c>
      <c r="R56" s="12">
        <v>1.0909090665253727</v>
      </c>
      <c r="S56" s="12">
        <v>0</v>
      </c>
    </row>
    <row r="57" spans="1:19" s="4" customFormat="1" ht="12.75" customHeight="1" x14ac:dyDescent="0.25">
      <c r="A57" s="4" t="s">
        <v>1055</v>
      </c>
      <c r="B57" s="4" t="s">
        <v>1058</v>
      </c>
      <c r="C57" s="4" t="s">
        <v>1057</v>
      </c>
      <c r="D57" s="4" t="s">
        <v>1038</v>
      </c>
      <c r="E57" s="4" t="s">
        <v>1572</v>
      </c>
      <c r="F57" s="4" t="s">
        <v>1056</v>
      </c>
      <c r="G57" s="4">
        <v>2</v>
      </c>
      <c r="H57" s="15">
        <v>1</v>
      </c>
      <c r="J57" s="12">
        <v>0</v>
      </c>
      <c r="K57" s="4">
        <v>2010</v>
      </c>
      <c r="L57" s="4" t="s">
        <v>1055</v>
      </c>
      <c r="M57" s="4" t="str">
        <f t="shared" si="0"/>
        <v>N</v>
      </c>
      <c r="P57" s="12">
        <v>0</v>
      </c>
      <c r="Q57" s="12">
        <v>69.032258064516114</v>
      </c>
      <c r="R57" s="12">
        <v>1</v>
      </c>
      <c r="S57" s="12">
        <v>0</v>
      </c>
    </row>
    <row r="58" spans="1:19" s="4" customFormat="1" ht="12.75" customHeight="1" x14ac:dyDescent="0.25">
      <c r="A58" s="4" t="s">
        <v>1062</v>
      </c>
      <c r="B58" s="4" t="s">
        <v>1058</v>
      </c>
      <c r="C58" s="4" t="s">
        <v>1057</v>
      </c>
      <c r="D58" s="4" t="s">
        <v>1038</v>
      </c>
      <c r="E58" s="4" t="s">
        <v>1064</v>
      </c>
      <c r="F58" s="4" t="s">
        <v>1063</v>
      </c>
      <c r="G58" s="4">
        <v>2</v>
      </c>
      <c r="H58" s="15">
        <v>1</v>
      </c>
      <c r="J58" s="12">
        <v>14.560781684069354</v>
      </c>
      <c r="K58" s="4">
        <v>2010</v>
      </c>
      <c r="L58" s="4" t="s">
        <v>1062</v>
      </c>
      <c r="M58" s="4" t="str">
        <f t="shared" si="0"/>
        <v>N</v>
      </c>
      <c r="P58" s="12">
        <v>0</v>
      </c>
      <c r="Q58" s="12">
        <v>31.385006353240151</v>
      </c>
      <c r="R58" s="12">
        <v>0.99999998745165275</v>
      </c>
      <c r="S58" s="12">
        <v>0</v>
      </c>
    </row>
    <row r="59" spans="1:19" s="4" customFormat="1" ht="12.75" customHeight="1" x14ac:dyDescent="0.25">
      <c r="A59" s="4" t="s">
        <v>37</v>
      </c>
      <c r="B59" s="4" t="s">
        <v>34</v>
      </c>
      <c r="C59" s="4" t="s">
        <v>33</v>
      </c>
      <c r="D59" s="4" t="s">
        <v>35</v>
      </c>
      <c r="E59" s="4" t="s">
        <v>38</v>
      </c>
      <c r="F59" s="4" t="s">
        <v>3138</v>
      </c>
      <c r="G59" s="4">
        <v>2</v>
      </c>
      <c r="H59" s="15">
        <v>2</v>
      </c>
      <c r="I59" s="4" t="s">
        <v>3139</v>
      </c>
      <c r="J59" s="12">
        <v>0</v>
      </c>
      <c r="K59" s="4" t="s">
        <v>1569</v>
      </c>
      <c r="L59" s="4" t="s">
        <v>37</v>
      </c>
      <c r="M59" s="4" t="str">
        <f t="shared" si="0"/>
        <v>N</v>
      </c>
      <c r="P59" s="12">
        <v>8.2770196624124903</v>
      </c>
      <c r="Q59" s="12">
        <v>0</v>
      </c>
      <c r="R59" s="12">
        <v>0.99999997402443574</v>
      </c>
      <c r="S59" s="12">
        <v>0</v>
      </c>
    </row>
    <row r="60" spans="1:19" s="4" customFormat="1" ht="12.75" customHeight="1" x14ac:dyDescent="0.25">
      <c r="A60" s="4" t="s">
        <v>39</v>
      </c>
      <c r="B60" s="4" t="s">
        <v>34</v>
      </c>
      <c r="C60" s="4" t="s">
        <v>33</v>
      </c>
      <c r="D60" s="4" t="s">
        <v>35</v>
      </c>
      <c r="E60" s="4" t="s">
        <v>41</v>
      </c>
      <c r="F60" s="4" t="s">
        <v>40</v>
      </c>
      <c r="G60" s="4">
        <v>2</v>
      </c>
      <c r="H60" s="15">
        <v>1</v>
      </c>
      <c r="I60" s="4" t="s">
        <v>1848</v>
      </c>
      <c r="J60" s="12">
        <v>0</v>
      </c>
      <c r="K60" s="4">
        <v>2010</v>
      </c>
      <c r="L60" s="4" t="s">
        <v>39</v>
      </c>
      <c r="M60" s="4" t="str">
        <f t="shared" si="0"/>
        <v>N</v>
      </c>
      <c r="P60" s="12">
        <v>0</v>
      </c>
      <c r="Q60" s="12">
        <v>9.8557692307692299</v>
      </c>
      <c r="R60" s="12">
        <v>0</v>
      </c>
      <c r="S60" s="12">
        <v>0</v>
      </c>
    </row>
    <row r="61" spans="1:19" s="4" customFormat="1" ht="12.75" customHeight="1" x14ac:dyDescent="0.25">
      <c r="A61" s="4" t="s">
        <v>622</v>
      </c>
      <c r="B61" s="4" t="s">
        <v>25</v>
      </c>
      <c r="C61" s="4" t="s">
        <v>624</v>
      </c>
      <c r="D61" s="4" t="s">
        <v>620</v>
      </c>
      <c r="E61" s="4" t="s">
        <v>625</v>
      </c>
      <c r="F61" s="4" t="s">
        <v>623</v>
      </c>
      <c r="G61" s="4">
        <v>3</v>
      </c>
      <c r="H61" s="15">
        <v>2</v>
      </c>
      <c r="I61" s="4" t="s">
        <v>1850</v>
      </c>
      <c r="J61" s="12">
        <v>0</v>
      </c>
      <c r="K61" s="4">
        <v>2012</v>
      </c>
      <c r="L61" s="4" t="s">
        <v>622</v>
      </c>
      <c r="M61" s="4" t="str">
        <f t="shared" si="0"/>
        <v>N</v>
      </c>
      <c r="P61" s="12">
        <v>0</v>
      </c>
      <c r="Q61" s="12">
        <v>0</v>
      </c>
      <c r="R61" s="12">
        <v>0</v>
      </c>
      <c r="S61" s="12">
        <v>0</v>
      </c>
    </row>
    <row r="62" spans="1:19" s="4" customFormat="1" ht="12.75" customHeight="1" x14ac:dyDescent="0.25">
      <c r="A62" s="4" t="s">
        <v>626</v>
      </c>
      <c r="B62" s="4" t="s">
        <v>25</v>
      </c>
      <c r="C62" s="4" t="s">
        <v>624</v>
      </c>
      <c r="D62" s="4" t="s">
        <v>620</v>
      </c>
      <c r="E62" s="4" t="s">
        <v>628</v>
      </c>
      <c r="F62" s="4" t="s">
        <v>627</v>
      </c>
      <c r="G62" s="4">
        <v>3</v>
      </c>
      <c r="H62" s="15">
        <v>2</v>
      </c>
      <c r="I62" s="4" t="s">
        <v>1851</v>
      </c>
      <c r="J62" s="12">
        <v>0</v>
      </c>
      <c r="K62" s="4">
        <v>2012</v>
      </c>
      <c r="L62" s="4" t="s">
        <v>626</v>
      </c>
      <c r="M62" s="4" t="str">
        <f t="shared" si="0"/>
        <v>N</v>
      </c>
      <c r="P62" s="12">
        <v>0</v>
      </c>
      <c r="Q62" s="12">
        <v>5.7368741131157517</v>
      </c>
      <c r="R62" s="12">
        <v>0</v>
      </c>
      <c r="S62" s="12">
        <v>0</v>
      </c>
    </row>
    <row r="63" spans="1:19" s="4" customFormat="1" ht="12.75" customHeight="1" x14ac:dyDescent="0.25">
      <c r="A63" s="4" t="s">
        <v>629</v>
      </c>
      <c r="B63" s="4" t="s">
        <v>25</v>
      </c>
      <c r="C63" s="4" t="s">
        <v>624</v>
      </c>
      <c r="D63" s="4" t="s">
        <v>620</v>
      </c>
      <c r="E63" s="4" t="s">
        <v>631</v>
      </c>
      <c r="F63" s="4" t="s">
        <v>630</v>
      </c>
      <c r="G63" s="4">
        <v>3</v>
      </c>
      <c r="H63" s="15">
        <v>2</v>
      </c>
      <c r="I63" s="4" t="s">
        <v>1850</v>
      </c>
      <c r="J63" s="12">
        <v>0</v>
      </c>
      <c r="K63" s="4">
        <v>2012</v>
      </c>
      <c r="L63" s="4" t="s">
        <v>629</v>
      </c>
      <c r="M63" s="4" t="str">
        <f t="shared" si="0"/>
        <v>N</v>
      </c>
      <c r="P63" s="12">
        <v>0</v>
      </c>
      <c r="Q63" s="12">
        <v>0</v>
      </c>
      <c r="R63" s="12">
        <v>4.0293042292418075</v>
      </c>
      <c r="S63" s="12">
        <v>0</v>
      </c>
    </row>
    <row r="64" spans="1:19" s="4" customFormat="1" ht="12.75" customHeight="1" x14ac:dyDescent="0.25">
      <c r="A64" s="4" t="s">
        <v>632</v>
      </c>
      <c r="B64" s="4" t="s">
        <v>25</v>
      </c>
      <c r="C64" s="4" t="s">
        <v>624</v>
      </c>
      <c r="D64" s="4" t="s">
        <v>620</v>
      </c>
      <c r="E64" s="4" t="s">
        <v>633</v>
      </c>
      <c r="F64" s="4" t="s">
        <v>3140</v>
      </c>
      <c r="G64" s="4">
        <v>3</v>
      </c>
      <c r="H64" s="15">
        <v>2</v>
      </c>
      <c r="I64" s="4" t="s">
        <v>3142</v>
      </c>
      <c r="J64" s="12">
        <v>1.4193984454207502</v>
      </c>
      <c r="K64" s="4">
        <v>2012</v>
      </c>
      <c r="L64" s="4" t="s">
        <v>632</v>
      </c>
      <c r="M64" s="4" t="str">
        <f t="shared" si="0"/>
        <v>N</v>
      </c>
      <c r="P64" s="12">
        <v>5.7603684610685564</v>
      </c>
      <c r="Q64" s="12">
        <v>51.403061224489804</v>
      </c>
      <c r="R64" s="12">
        <v>0</v>
      </c>
      <c r="S64" s="12">
        <v>0</v>
      </c>
    </row>
    <row r="65" spans="1:19" s="4" customFormat="1" ht="12.75" customHeight="1" x14ac:dyDescent="0.25">
      <c r="A65" s="4" t="s">
        <v>1076</v>
      </c>
      <c r="B65" s="4" t="s">
        <v>1079</v>
      </c>
      <c r="C65" s="4" t="s">
        <v>1078</v>
      </c>
      <c r="D65" s="4" t="s">
        <v>1038</v>
      </c>
      <c r="E65" s="4" t="s">
        <v>1080</v>
      </c>
      <c r="F65" s="4" t="s">
        <v>1077</v>
      </c>
      <c r="G65" s="4">
        <v>2</v>
      </c>
      <c r="H65" s="15">
        <v>1</v>
      </c>
      <c r="I65" s="4" t="s">
        <v>1852</v>
      </c>
      <c r="J65" s="12">
        <v>0</v>
      </c>
      <c r="K65" s="4">
        <v>2016</v>
      </c>
      <c r="L65" s="4" t="s">
        <v>1076</v>
      </c>
      <c r="M65" s="4" t="str">
        <f t="shared" si="0"/>
        <v>N</v>
      </c>
      <c r="P65" s="12">
        <v>7.8362573303254566</v>
      </c>
      <c r="Q65" s="12">
        <v>0</v>
      </c>
      <c r="R65" s="12">
        <v>1.0442565429892739E-2</v>
      </c>
      <c r="S65" s="12">
        <v>33.840591296666176</v>
      </c>
    </row>
    <row r="66" spans="1:19" s="4" customFormat="1" ht="12.75" customHeight="1" x14ac:dyDescent="0.25">
      <c r="A66" s="4" t="s">
        <v>1081</v>
      </c>
      <c r="B66" s="4" t="s">
        <v>1079</v>
      </c>
      <c r="C66" s="4" t="s">
        <v>1078</v>
      </c>
      <c r="D66" s="4" t="s">
        <v>1038</v>
      </c>
      <c r="E66" s="4" t="s">
        <v>1083</v>
      </c>
      <c r="F66" s="4" t="s">
        <v>1082</v>
      </c>
      <c r="G66" s="4">
        <v>2</v>
      </c>
      <c r="H66" s="15">
        <v>1</v>
      </c>
      <c r="J66" s="12">
        <v>0</v>
      </c>
      <c r="K66" s="4">
        <v>2016</v>
      </c>
      <c r="L66" s="4" t="s">
        <v>1081</v>
      </c>
      <c r="M66" s="4" t="str">
        <f t="shared" si="0"/>
        <v>N</v>
      </c>
      <c r="P66" s="12">
        <v>0</v>
      </c>
      <c r="Q66" s="12">
        <v>29.411764705882355</v>
      </c>
      <c r="R66" s="12">
        <v>0.26700341841890435</v>
      </c>
      <c r="S66" s="12">
        <v>0</v>
      </c>
    </row>
    <row r="67" spans="1:19" s="4" customFormat="1" ht="12.75" customHeight="1" x14ac:dyDescent="0.25">
      <c r="A67" s="4" t="s">
        <v>51</v>
      </c>
      <c r="B67" s="4" t="s">
        <v>54</v>
      </c>
      <c r="C67" s="4" t="s">
        <v>53</v>
      </c>
      <c r="D67" s="4" t="s">
        <v>35</v>
      </c>
      <c r="E67" s="4" t="s">
        <v>55</v>
      </c>
      <c r="F67" s="4" t="s">
        <v>52</v>
      </c>
      <c r="G67" s="4">
        <v>3</v>
      </c>
      <c r="H67" s="15">
        <v>2</v>
      </c>
      <c r="I67" s="4" t="s">
        <v>1853</v>
      </c>
      <c r="J67" s="12">
        <v>17</v>
      </c>
      <c r="K67" s="4">
        <v>2014</v>
      </c>
      <c r="L67" s="4" t="s">
        <v>51</v>
      </c>
      <c r="M67" s="4" t="str">
        <f t="shared" si="0"/>
        <v>N</v>
      </c>
      <c r="P67" s="12">
        <v>0</v>
      </c>
      <c r="Q67" s="12">
        <v>0</v>
      </c>
      <c r="R67" s="12">
        <v>5.7021049826805221</v>
      </c>
      <c r="S67" s="12">
        <v>1.9995837280321922</v>
      </c>
    </row>
    <row r="68" spans="1:19" s="4" customFormat="1" ht="12.75" customHeight="1" x14ac:dyDescent="0.25">
      <c r="A68" s="4" t="s">
        <v>1084</v>
      </c>
      <c r="B68" s="4" t="s">
        <v>1087</v>
      </c>
      <c r="C68" s="4" t="s">
        <v>1086</v>
      </c>
      <c r="D68" s="4" t="s">
        <v>1038</v>
      </c>
      <c r="E68" s="4" t="s">
        <v>1088</v>
      </c>
      <c r="F68" s="4" t="s">
        <v>1085</v>
      </c>
      <c r="G68" s="4">
        <v>1</v>
      </c>
      <c r="H68" s="15">
        <v>2</v>
      </c>
      <c r="I68" s="4" t="s">
        <v>1854</v>
      </c>
      <c r="J68" s="12">
        <v>0</v>
      </c>
      <c r="K68" s="4">
        <v>2015</v>
      </c>
      <c r="L68" s="4" t="s">
        <v>1084</v>
      </c>
      <c r="M68" s="4" t="str">
        <f t="shared" si="0"/>
        <v>N</v>
      </c>
      <c r="P68" s="12">
        <v>0</v>
      </c>
      <c r="Q68" s="12">
        <v>3.3816425120772946</v>
      </c>
      <c r="R68" s="12">
        <v>0.714523097374543</v>
      </c>
      <c r="S68" s="12">
        <v>6.0797239215015031</v>
      </c>
    </row>
    <row r="69" spans="1:19" s="4" customFormat="1" ht="12.75" customHeight="1" x14ac:dyDescent="0.25">
      <c r="A69" s="4" t="s">
        <v>1089</v>
      </c>
      <c r="B69" s="4" t="s">
        <v>1087</v>
      </c>
      <c r="C69" s="4" t="s">
        <v>1086</v>
      </c>
      <c r="D69" s="4" t="s">
        <v>1038</v>
      </c>
      <c r="E69" s="4" t="s">
        <v>1091</v>
      </c>
      <c r="F69" s="4" t="s">
        <v>1090</v>
      </c>
      <c r="G69" s="4">
        <v>1</v>
      </c>
      <c r="H69" s="15">
        <v>2</v>
      </c>
      <c r="I69" s="4" t="s">
        <v>1854</v>
      </c>
      <c r="J69" s="12">
        <v>0</v>
      </c>
      <c r="K69" s="4">
        <v>2015</v>
      </c>
      <c r="L69" s="4" t="s">
        <v>1089</v>
      </c>
      <c r="M69" s="4" t="str">
        <f t="shared" si="0"/>
        <v>N</v>
      </c>
      <c r="P69" s="12">
        <v>0</v>
      </c>
      <c r="Q69" s="12">
        <v>0</v>
      </c>
      <c r="R69" s="12">
        <v>0.97674414168956747</v>
      </c>
      <c r="S69" s="12">
        <v>4.0000000000000563E-2</v>
      </c>
    </row>
    <row r="70" spans="1:19" s="4" customFormat="1" ht="12.75" customHeight="1" x14ac:dyDescent="0.25">
      <c r="A70" s="4" t="s">
        <v>637</v>
      </c>
      <c r="B70" s="4" t="s">
        <v>640</v>
      </c>
      <c r="C70" s="4" t="s">
        <v>639</v>
      </c>
      <c r="D70" s="4" t="s">
        <v>620</v>
      </c>
      <c r="E70" s="4" t="s">
        <v>641</v>
      </c>
      <c r="F70" s="4" t="s">
        <v>638</v>
      </c>
      <c r="G70" s="4">
        <v>2</v>
      </c>
      <c r="H70" s="15">
        <v>2</v>
      </c>
      <c r="I70" s="4" t="s">
        <v>1855</v>
      </c>
      <c r="J70" s="12">
        <v>8.8888888888888893</v>
      </c>
      <c r="K70" s="4">
        <v>2016</v>
      </c>
      <c r="L70" s="4" t="s">
        <v>637</v>
      </c>
      <c r="M70" s="4" t="str">
        <f t="shared" ref="M70:M134" si="1">IF(OR(AND(D70=$W$14,OR(J70&lt;$W$15,J70&gt;$W$16)),AND(D70=$X$14,OR(J70&lt;$X$15,J70&gt;$X$16)),AND(D70=$Y$14,OR(J70&lt;$Y$15,J70&gt;$Y$16)),AND(D70=$Z$14,OR(J70&lt;$Z$15,J70&gt;$Z$16))),"Y","N")</f>
        <v>N</v>
      </c>
      <c r="Q70" s="12">
        <v>70</v>
      </c>
      <c r="R70" s="12">
        <v>0</v>
      </c>
      <c r="S70" s="12">
        <v>0</v>
      </c>
    </row>
    <row r="71" spans="1:19" s="4" customFormat="1" ht="12.75" customHeight="1" x14ac:dyDescent="0.25">
      <c r="A71" s="4" t="s">
        <v>642</v>
      </c>
      <c r="B71" s="4" t="s">
        <v>640</v>
      </c>
      <c r="C71" s="4" t="s">
        <v>639</v>
      </c>
      <c r="D71" s="4" t="s">
        <v>620</v>
      </c>
      <c r="E71" s="4" t="s">
        <v>1573</v>
      </c>
      <c r="F71" s="4" t="s">
        <v>643</v>
      </c>
      <c r="G71" s="4">
        <v>2</v>
      </c>
      <c r="H71" s="15">
        <v>1</v>
      </c>
      <c r="J71" s="12">
        <v>0</v>
      </c>
      <c r="K71" s="4">
        <v>2014</v>
      </c>
      <c r="L71" s="4" t="s">
        <v>642</v>
      </c>
      <c r="M71" s="4" t="str">
        <f t="shared" si="1"/>
        <v>N</v>
      </c>
      <c r="Q71" s="12">
        <v>83.892617449664428</v>
      </c>
      <c r="R71" s="12">
        <v>0</v>
      </c>
    </row>
    <row r="72" spans="1:19" s="4" customFormat="1" ht="12.75" customHeight="1" x14ac:dyDescent="0.25">
      <c r="A72" s="4" t="s">
        <v>644</v>
      </c>
      <c r="B72" s="4" t="s">
        <v>647</v>
      </c>
      <c r="C72" s="4" t="s">
        <v>646</v>
      </c>
      <c r="D72" s="4" t="s">
        <v>620</v>
      </c>
      <c r="E72" s="4" t="s">
        <v>648</v>
      </c>
      <c r="F72" s="4" t="s">
        <v>645</v>
      </c>
      <c r="G72" s="4">
        <v>3</v>
      </c>
      <c r="H72" s="15">
        <v>1</v>
      </c>
      <c r="I72" s="4" t="s">
        <v>3144</v>
      </c>
      <c r="J72" s="12">
        <v>1.1111111111111112</v>
      </c>
      <c r="K72" s="4">
        <v>2010</v>
      </c>
      <c r="L72" s="4" t="s">
        <v>644</v>
      </c>
      <c r="M72" s="4" t="str">
        <f t="shared" si="1"/>
        <v>N</v>
      </c>
      <c r="Q72" s="12">
        <v>0</v>
      </c>
      <c r="R72" s="12">
        <v>0</v>
      </c>
    </row>
    <row r="73" spans="1:19" s="4" customFormat="1" ht="12.75" customHeight="1" x14ac:dyDescent="0.25">
      <c r="A73" s="4" t="s">
        <v>1092</v>
      </c>
      <c r="B73" s="4" t="s">
        <v>1095</v>
      </c>
      <c r="C73" s="4" t="s">
        <v>1094</v>
      </c>
      <c r="D73" s="4" t="s">
        <v>1038</v>
      </c>
      <c r="E73" s="4" t="s">
        <v>1096</v>
      </c>
      <c r="F73" s="4" t="s">
        <v>1093</v>
      </c>
      <c r="G73" s="4">
        <v>3</v>
      </c>
      <c r="H73" s="15">
        <v>1</v>
      </c>
      <c r="J73" s="12">
        <v>0</v>
      </c>
      <c r="K73" s="4">
        <v>2015</v>
      </c>
      <c r="L73" s="4" t="s">
        <v>1092</v>
      </c>
      <c r="M73" s="4" t="str">
        <f t="shared" si="1"/>
        <v>N</v>
      </c>
      <c r="Q73" s="12">
        <v>0</v>
      </c>
      <c r="R73" s="12">
        <v>0</v>
      </c>
    </row>
    <row r="74" spans="1:19" s="4" customFormat="1" ht="12.75" customHeight="1" x14ac:dyDescent="0.25">
      <c r="A74" s="4" t="s">
        <v>1105</v>
      </c>
      <c r="B74" s="4" t="s">
        <v>1108</v>
      </c>
      <c r="C74" s="4" t="s">
        <v>1107</v>
      </c>
      <c r="D74" s="4" t="s">
        <v>1038</v>
      </c>
      <c r="E74" s="4" t="s">
        <v>1109</v>
      </c>
      <c r="F74" s="4" t="s">
        <v>1106</v>
      </c>
      <c r="G74" s="4">
        <v>2</v>
      </c>
      <c r="H74" s="15">
        <v>1</v>
      </c>
      <c r="J74" s="12">
        <v>0</v>
      </c>
      <c r="K74" s="4">
        <v>2014</v>
      </c>
      <c r="L74" s="4" t="s">
        <v>1105</v>
      </c>
      <c r="M74" s="4" t="str">
        <f t="shared" si="1"/>
        <v>N</v>
      </c>
      <c r="Q74" s="12">
        <v>0</v>
      </c>
      <c r="R74" s="12">
        <v>0</v>
      </c>
    </row>
    <row r="75" spans="1:19" s="4" customFormat="1" ht="12.75" customHeight="1" x14ac:dyDescent="0.25">
      <c r="A75" s="4" t="s">
        <v>1110</v>
      </c>
      <c r="B75" s="4" t="s">
        <v>1108</v>
      </c>
      <c r="C75" s="4" t="s">
        <v>1107</v>
      </c>
      <c r="D75" s="4" t="s">
        <v>1038</v>
      </c>
      <c r="E75" s="4" t="s">
        <v>1574</v>
      </c>
      <c r="F75" s="4" t="s">
        <v>1111</v>
      </c>
      <c r="G75" s="4">
        <v>2</v>
      </c>
      <c r="H75" s="15">
        <v>1</v>
      </c>
      <c r="J75" s="12">
        <v>0</v>
      </c>
      <c r="K75" s="4">
        <v>2016</v>
      </c>
      <c r="L75" s="4" t="s">
        <v>1110</v>
      </c>
      <c r="M75" s="4" t="str">
        <f t="shared" si="1"/>
        <v>N</v>
      </c>
      <c r="Q75" s="12">
        <v>0</v>
      </c>
      <c r="R75" s="12">
        <v>13.444108761329304</v>
      </c>
    </row>
    <row r="76" spans="1:19" s="4" customFormat="1" ht="12.75" customHeight="1" x14ac:dyDescent="0.25">
      <c r="A76" s="4" t="s">
        <v>1112</v>
      </c>
      <c r="B76" s="4" t="s">
        <v>1108</v>
      </c>
      <c r="C76" s="4" t="s">
        <v>1107</v>
      </c>
      <c r="D76" s="4" t="s">
        <v>1038</v>
      </c>
      <c r="E76" s="4" t="s">
        <v>1114</v>
      </c>
      <c r="F76" s="4" t="s">
        <v>1113</v>
      </c>
      <c r="G76" s="4">
        <v>2</v>
      </c>
      <c r="H76" s="15">
        <v>1</v>
      </c>
      <c r="J76" s="12">
        <v>3</v>
      </c>
      <c r="K76" s="4">
        <v>2014</v>
      </c>
      <c r="L76" s="4" t="s">
        <v>1112</v>
      </c>
      <c r="M76" s="4" t="str">
        <f t="shared" si="1"/>
        <v>N</v>
      </c>
      <c r="Q76" s="12">
        <v>0</v>
      </c>
      <c r="R76" s="12">
        <v>30.882352941176471</v>
      </c>
    </row>
    <row r="77" spans="1:19" s="4" customFormat="1" ht="12.75" customHeight="1" x14ac:dyDescent="0.25">
      <c r="A77" s="4" t="s">
        <v>389</v>
      </c>
      <c r="B77" s="4" t="s">
        <v>392</v>
      </c>
      <c r="C77" s="4" t="s">
        <v>391</v>
      </c>
      <c r="D77" s="4" t="s">
        <v>360</v>
      </c>
      <c r="E77" s="4" t="s">
        <v>393</v>
      </c>
      <c r="F77" s="4" t="s">
        <v>390</v>
      </c>
      <c r="G77" s="4">
        <v>2</v>
      </c>
      <c r="H77" s="15">
        <v>2</v>
      </c>
      <c r="I77" s="4" t="s">
        <v>1858</v>
      </c>
      <c r="J77" s="12">
        <v>0</v>
      </c>
      <c r="K77" s="4">
        <v>2013</v>
      </c>
      <c r="L77" s="4" t="s">
        <v>389</v>
      </c>
      <c r="M77" s="4" t="str">
        <f t="shared" si="1"/>
        <v>N</v>
      </c>
      <c r="Q77" s="12">
        <v>0</v>
      </c>
      <c r="R77" s="12">
        <v>0</v>
      </c>
    </row>
    <row r="78" spans="1:19" s="4" customFormat="1" ht="12.75" customHeight="1" x14ac:dyDescent="0.25">
      <c r="A78" s="4" t="s">
        <v>397</v>
      </c>
      <c r="B78" s="4" t="s">
        <v>392</v>
      </c>
      <c r="C78" s="4" t="s">
        <v>391</v>
      </c>
      <c r="D78" s="4" t="s">
        <v>360</v>
      </c>
      <c r="E78" s="4" t="s">
        <v>399</v>
      </c>
      <c r="F78" s="4" t="s">
        <v>398</v>
      </c>
      <c r="G78" s="4">
        <v>2</v>
      </c>
      <c r="H78" s="15">
        <v>2</v>
      </c>
      <c r="I78" s="4" t="s">
        <v>1859</v>
      </c>
      <c r="J78" s="12">
        <v>0</v>
      </c>
      <c r="K78" s="4">
        <v>2013</v>
      </c>
      <c r="L78" s="4" t="s">
        <v>397</v>
      </c>
      <c r="M78" s="4" t="str">
        <f t="shared" si="1"/>
        <v>N</v>
      </c>
      <c r="Q78" s="12">
        <v>0</v>
      </c>
      <c r="R78" s="12">
        <v>0</v>
      </c>
    </row>
    <row r="79" spans="1:19" s="4" customFormat="1" ht="12.75" customHeight="1" x14ac:dyDescent="0.25">
      <c r="A79" s="4" t="s">
        <v>652</v>
      </c>
      <c r="B79" s="4" t="s">
        <v>27</v>
      </c>
      <c r="C79" s="4" t="s">
        <v>654</v>
      </c>
      <c r="D79" s="4" t="s">
        <v>620</v>
      </c>
      <c r="E79" s="4" t="s">
        <v>655</v>
      </c>
      <c r="F79" s="4" t="s">
        <v>653</v>
      </c>
      <c r="G79" s="4">
        <v>1</v>
      </c>
      <c r="H79" s="15">
        <v>1</v>
      </c>
      <c r="I79" s="4" t="s">
        <v>3149</v>
      </c>
      <c r="J79" s="12">
        <v>0.15</v>
      </c>
      <c r="K79" s="4">
        <v>2015</v>
      </c>
      <c r="L79" s="4" t="s">
        <v>652</v>
      </c>
      <c r="M79" s="4" t="str">
        <f t="shared" si="1"/>
        <v>N</v>
      </c>
      <c r="Q79" s="12">
        <v>0</v>
      </c>
      <c r="R79" s="12">
        <v>70.821168408012952</v>
      </c>
    </row>
    <row r="80" spans="1:19" s="4" customFormat="1" ht="12.75" customHeight="1" x14ac:dyDescent="0.25">
      <c r="A80" s="4" t="s">
        <v>63</v>
      </c>
      <c r="B80" s="4" t="s">
        <v>61</v>
      </c>
      <c r="C80" s="4" t="s">
        <v>60</v>
      </c>
      <c r="D80" s="4" t="s">
        <v>35</v>
      </c>
      <c r="E80" s="4" t="s">
        <v>64</v>
      </c>
      <c r="F80" s="4" t="s">
        <v>3154</v>
      </c>
      <c r="G80" s="4">
        <v>2</v>
      </c>
      <c r="H80" s="15">
        <v>1</v>
      </c>
      <c r="J80" s="12">
        <v>3.4900859906843431</v>
      </c>
      <c r="K80" s="4">
        <v>2016</v>
      </c>
      <c r="L80" s="4" t="s">
        <v>63</v>
      </c>
      <c r="M80" s="4" t="str">
        <f t="shared" si="1"/>
        <v>N</v>
      </c>
      <c r="Q80" s="12">
        <v>0</v>
      </c>
      <c r="R80" s="12">
        <v>3.74946838861133</v>
      </c>
    </row>
    <row r="81" spans="1:18" s="4" customFormat="1" ht="12.75" customHeight="1" x14ac:dyDescent="0.25">
      <c r="A81" s="4" t="s">
        <v>68</v>
      </c>
      <c r="B81" s="4" t="s">
        <v>70</v>
      </c>
      <c r="C81" s="4" t="s">
        <v>69</v>
      </c>
      <c r="D81" s="4" t="s">
        <v>35</v>
      </c>
      <c r="E81" s="4" t="s">
        <v>71</v>
      </c>
      <c r="F81" s="4" t="s">
        <v>3330</v>
      </c>
      <c r="G81" s="4">
        <v>3</v>
      </c>
      <c r="H81" s="15">
        <v>3</v>
      </c>
      <c r="I81" s="4" t="s">
        <v>3157</v>
      </c>
      <c r="J81" s="12">
        <v>0</v>
      </c>
      <c r="K81" s="4">
        <v>2013</v>
      </c>
      <c r="L81" s="4" t="s">
        <v>68</v>
      </c>
      <c r="M81" s="4" t="str">
        <f t="shared" si="1"/>
        <v>N</v>
      </c>
      <c r="Q81" s="12">
        <v>0</v>
      </c>
      <c r="R81" s="12">
        <v>0</v>
      </c>
    </row>
    <row r="82" spans="1:18" s="4" customFormat="1" ht="12.75" customHeight="1" x14ac:dyDescent="0.25">
      <c r="A82" s="4" t="s">
        <v>1126</v>
      </c>
      <c r="B82" s="4" t="s">
        <v>1129</v>
      </c>
      <c r="C82" s="4" t="s">
        <v>1128</v>
      </c>
      <c r="D82" s="4" t="s">
        <v>1038</v>
      </c>
      <c r="E82" s="4" t="s">
        <v>1130</v>
      </c>
      <c r="F82" s="4" t="s">
        <v>1127</v>
      </c>
      <c r="G82" s="4">
        <v>2</v>
      </c>
      <c r="H82" s="15">
        <v>1</v>
      </c>
      <c r="J82" s="12">
        <v>0</v>
      </c>
      <c r="K82" s="4">
        <v>2015</v>
      </c>
      <c r="L82" s="4" t="s">
        <v>1126</v>
      </c>
      <c r="M82" s="4" t="str">
        <f t="shared" si="1"/>
        <v>N</v>
      </c>
      <c r="Q82" s="12">
        <v>0</v>
      </c>
      <c r="R82" s="12">
        <v>0</v>
      </c>
    </row>
    <row r="83" spans="1:18" s="4" customFormat="1" ht="12.75" customHeight="1" x14ac:dyDescent="0.25">
      <c r="A83" s="4" t="s">
        <v>1131</v>
      </c>
      <c r="B83" s="4" t="s">
        <v>1129</v>
      </c>
      <c r="C83" s="4" t="s">
        <v>1128</v>
      </c>
      <c r="D83" s="4" t="s">
        <v>1038</v>
      </c>
      <c r="E83" s="4" t="s">
        <v>1133</v>
      </c>
      <c r="F83" s="4" t="s">
        <v>1132</v>
      </c>
      <c r="G83" s="4">
        <v>2</v>
      </c>
      <c r="H83" s="15">
        <v>1</v>
      </c>
      <c r="J83" s="12">
        <v>0</v>
      </c>
      <c r="K83" s="4">
        <v>2013</v>
      </c>
      <c r="L83" s="4" t="s">
        <v>1131</v>
      </c>
      <c r="M83" s="4" t="str">
        <f t="shared" si="1"/>
        <v>N</v>
      </c>
      <c r="Q83" s="12">
        <v>0</v>
      </c>
      <c r="R83" s="12">
        <v>0</v>
      </c>
    </row>
    <row r="84" spans="1:18" s="4" customFormat="1" ht="12.75" customHeight="1" x14ac:dyDescent="0.25">
      <c r="A84" s="4" t="s">
        <v>1134</v>
      </c>
      <c r="B84" s="4" t="s">
        <v>1129</v>
      </c>
      <c r="C84" s="4" t="s">
        <v>1128</v>
      </c>
      <c r="D84" s="4" t="s">
        <v>1038</v>
      </c>
      <c r="E84" s="4" t="s">
        <v>1575</v>
      </c>
      <c r="F84" s="4" t="s">
        <v>1135</v>
      </c>
      <c r="G84" s="4">
        <v>2</v>
      </c>
      <c r="H84" s="15">
        <v>1</v>
      </c>
      <c r="J84" s="12">
        <v>0</v>
      </c>
      <c r="K84" s="4">
        <v>2013</v>
      </c>
      <c r="L84" s="4" t="s">
        <v>1134</v>
      </c>
      <c r="M84" s="4" t="str">
        <f t="shared" si="1"/>
        <v>N</v>
      </c>
      <c r="Q84" s="12">
        <v>0</v>
      </c>
      <c r="R84" s="12">
        <v>0.12907787956717248</v>
      </c>
    </row>
    <row r="85" spans="1:18" s="4" customFormat="1" ht="12.75" customHeight="1" x14ac:dyDescent="0.25">
      <c r="A85" s="4" t="s">
        <v>403</v>
      </c>
      <c r="B85" s="4" t="s">
        <v>406</v>
      </c>
      <c r="C85" s="4" t="s">
        <v>405</v>
      </c>
      <c r="D85" s="4" t="s">
        <v>360</v>
      </c>
      <c r="E85" s="4" t="s">
        <v>407</v>
      </c>
      <c r="F85" s="4" t="s">
        <v>404</v>
      </c>
      <c r="G85" s="4">
        <v>1</v>
      </c>
      <c r="H85" s="15">
        <v>3</v>
      </c>
      <c r="I85" s="4" t="s">
        <v>1862</v>
      </c>
      <c r="J85" s="12">
        <v>0</v>
      </c>
      <c r="K85" s="4" t="s">
        <v>1569</v>
      </c>
      <c r="L85" s="4" t="s">
        <v>403</v>
      </c>
      <c r="M85" s="4" t="str">
        <f t="shared" si="1"/>
        <v>N</v>
      </c>
      <c r="Q85" s="12">
        <v>0</v>
      </c>
      <c r="R85" s="12">
        <v>14.889462259165406</v>
      </c>
    </row>
    <row r="86" spans="1:18" s="4" customFormat="1" ht="12.75" customHeight="1" x14ac:dyDescent="0.25">
      <c r="A86" s="4" t="s">
        <v>408</v>
      </c>
      <c r="B86" s="4" t="s">
        <v>7</v>
      </c>
      <c r="C86" s="4" t="s">
        <v>410</v>
      </c>
      <c r="D86" s="4" t="s">
        <v>360</v>
      </c>
      <c r="E86" s="4" t="s">
        <v>411</v>
      </c>
      <c r="F86" s="4" t="s">
        <v>409</v>
      </c>
      <c r="G86" s="4">
        <v>2</v>
      </c>
      <c r="H86" s="15">
        <v>2</v>
      </c>
      <c r="I86" s="4" t="s">
        <v>1863</v>
      </c>
      <c r="J86" s="12">
        <v>0</v>
      </c>
      <c r="K86" s="4">
        <v>2016</v>
      </c>
      <c r="L86" s="4" t="s">
        <v>408</v>
      </c>
      <c r="M86" s="4" t="str">
        <f t="shared" si="1"/>
        <v>N</v>
      </c>
      <c r="Q86" s="12">
        <v>0</v>
      </c>
      <c r="R86" s="12">
        <v>9.1314093956396142E-2</v>
      </c>
    </row>
    <row r="87" spans="1:18" s="4" customFormat="1" ht="12.75" customHeight="1" x14ac:dyDescent="0.25">
      <c r="A87" s="4" t="s">
        <v>1136</v>
      </c>
      <c r="B87" s="4" t="s">
        <v>1139</v>
      </c>
      <c r="C87" s="4" t="s">
        <v>1138</v>
      </c>
      <c r="D87" s="4" t="s">
        <v>1038</v>
      </c>
      <c r="E87" s="4" t="s">
        <v>1140</v>
      </c>
      <c r="F87" s="4" t="s">
        <v>1137</v>
      </c>
      <c r="G87" s="4">
        <v>2</v>
      </c>
      <c r="H87" s="15">
        <v>2</v>
      </c>
      <c r="I87" s="4" t="s">
        <v>1865</v>
      </c>
      <c r="J87" s="12">
        <v>0</v>
      </c>
      <c r="K87" s="4">
        <v>2016</v>
      </c>
      <c r="L87" s="4" t="s">
        <v>1136</v>
      </c>
      <c r="M87" s="4" t="str">
        <f t="shared" si="1"/>
        <v>N</v>
      </c>
      <c r="Q87" s="12">
        <v>0</v>
      </c>
      <c r="R87" s="12">
        <v>0</v>
      </c>
    </row>
    <row r="88" spans="1:18" s="4" customFormat="1" ht="12.75" customHeight="1" x14ac:dyDescent="0.25">
      <c r="A88" s="4" t="s">
        <v>1141</v>
      </c>
      <c r="B88" s="4" t="s">
        <v>1139</v>
      </c>
      <c r="C88" s="4" t="s">
        <v>1138</v>
      </c>
      <c r="D88" s="4" t="s">
        <v>1038</v>
      </c>
      <c r="E88" s="4" t="s">
        <v>1576</v>
      </c>
      <c r="F88" s="4" t="s">
        <v>1142</v>
      </c>
      <c r="G88" s="4">
        <v>2</v>
      </c>
      <c r="H88" s="15">
        <v>2</v>
      </c>
      <c r="I88" s="4" t="s">
        <v>1865</v>
      </c>
      <c r="J88" s="12">
        <v>0</v>
      </c>
      <c r="K88" s="4">
        <v>2016</v>
      </c>
      <c r="L88" s="4" t="s">
        <v>1141</v>
      </c>
      <c r="M88" s="4" t="str">
        <f t="shared" si="1"/>
        <v>N</v>
      </c>
      <c r="Q88" s="12">
        <v>0</v>
      </c>
      <c r="R88" s="12">
        <v>0</v>
      </c>
    </row>
    <row r="89" spans="1:18" s="4" customFormat="1" ht="12.75" customHeight="1" x14ac:dyDescent="0.25">
      <c r="A89" s="4" t="s">
        <v>1143</v>
      </c>
      <c r="B89" s="4" t="s">
        <v>1146</v>
      </c>
      <c r="C89" s="4" t="s">
        <v>1145</v>
      </c>
      <c r="D89" s="4" t="s">
        <v>1038</v>
      </c>
      <c r="E89" s="4" t="s">
        <v>1147</v>
      </c>
      <c r="F89" s="4" t="s">
        <v>1144</v>
      </c>
      <c r="G89" s="4">
        <v>1</v>
      </c>
      <c r="H89" s="15">
        <v>1</v>
      </c>
      <c r="I89" s="4" t="s">
        <v>3159</v>
      </c>
      <c r="J89" s="12">
        <v>0</v>
      </c>
      <c r="K89" s="4">
        <v>2015</v>
      </c>
      <c r="L89" s="4" t="s">
        <v>1143</v>
      </c>
      <c r="M89" s="4" t="str">
        <f t="shared" si="1"/>
        <v>N</v>
      </c>
      <c r="Q89" s="12">
        <v>0.97029108732619784</v>
      </c>
      <c r="R89" s="12">
        <v>1.1111111111111112</v>
      </c>
    </row>
    <row r="90" spans="1:18" s="4" customFormat="1" ht="12.75" customHeight="1" x14ac:dyDescent="0.25">
      <c r="A90" s="4" t="s">
        <v>672</v>
      </c>
      <c r="B90" s="4" t="s">
        <v>675</v>
      </c>
      <c r="C90" s="4" t="s">
        <v>674</v>
      </c>
      <c r="D90" s="4" t="s">
        <v>620</v>
      </c>
      <c r="E90" s="4" t="s">
        <v>676</v>
      </c>
      <c r="F90" s="4" t="s">
        <v>673</v>
      </c>
      <c r="G90" s="4">
        <v>2</v>
      </c>
      <c r="H90" s="15">
        <v>1</v>
      </c>
      <c r="J90" s="12">
        <v>0</v>
      </c>
      <c r="K90" s="4">
        <v>2002</v>
      </c>
      <c r="L90" s="4" t="s">
        <v>672</v>
      </c>
      <c r="M90" s="4" t="str">
        <f t="shared" si="1"/>
        <v>N</v>
      </c>
      <c r="Q90" s="12">
        <v>0.53937432578209277</v>
      </c>
      <c r="R90" s="12">
        <v>6.2758051197357574</v>
      </c>
    </row>
    <row r="91" spans="1:18" s="4" customFormat="1" ht="12.75" customHeight="1" x14ac:dyDescent="0.25">
      <c r="A91" s="4" t="s">
        <v>1148</v>
      </c>
      <c r="B91" s="4" t="s">
        <v>1</v>
      </c>
      <c r="C91" s="4" t="s">
        <v>1150</v>
      </c>
      <c r="D91" s="4" t="s">
        <v>1038</v>
      </c>
      <c r="E91" s="4" t="s">
        <v>2</v>
      </c>
      <c r="F91" s="4" t="s">
        <v>1149</v>
      </c>
      <c r="G91" s="4">
        <v>2</v>
      </c>
      <c r="H91" s="15">
        <v>2</v>
      </c>
      <c r="I91" s="4" t="s">
        <v>1870</v>
      </c>
      <c r="J91" s="12">
        <v>0</v>
      </c>
      <c r="K91" s="4">
        <v>2013</v>
      </c>
      <c r="L91" s="4" t="s">
        <v>1148</v>
      </c>
      <c r="M91" s="4" t="str">
        <f t="shared" si="1"/>
        <v>N</v>
      </c>
      <c r="Q91" s="12">
        <v>18.758256274768822</v>
      </c>
      <c r="R91" s="12">
        <v>0</v>
      </c>
    </row>
    <row r="92" spans="1:18" s="4" customFormat="1" ht="12.75" customHeight="1" x14ac:dyDescent="0.25">
      <c r="A92" s="4" t="s">
        <v>681</v>
      </c>
      <c r="B92" s="4" t="s">
        <v>684</v>
      </c>
      <c r="C92" s="4" t="s">
        <v>683</v>
      </c>
      <c r="D92" s="4" t="s">
        <v>620</v>
      </c>
      <c r="E92" s="4" t="s">
        <v>685</v>
      </c>
      <c r="F92" s="4" t="s">
        <v>682</v>
      </c>
      <c r="G92" s="4">
        <v>2</v>
      </c>
      <c r="H92" s="15">
        <v>2</v>
      </c>
      <c r="I92" s="4" t="s">
        <v>1871</v>
      </c>
      <c r="J92" s="12">
        <v>0</v>
      </c>
      <c r="K92" s="4">
        <v>2013</v>
      </c>
      <c r="L92" s="4" t="s">
        <v>681</v>
      </c>
      <c r="M92" s="4" t="str">
        <f t="shared" si="1"/>
        <v>N</v>
      </c>
      <c r="Q92" s="12">
        <v>6.5701559020044558</v>
      </c>
      <c r="R92" s="12">
        <v>0</v>
      </c>
    </row>
    <row r="93" spans="1:18" s="4" customFormat="1" ht="12.75" customHeight="1" x14ac:dyDescent="0.25">
      <c r="A93" s="4" t="s">
        <v>439</v>
      </c>
      <c r="B93" s="4" t="s">
        <v>17</v>
      </c>
      <c r="C93" s="4" t="s">
        <v>414</v>
      </c>
      <c r="D93" s="4" t="s">
        <v>360</v>
      </c>
      <c r="E93" s="4" t="s">
        <v>441</v>
      </c>
      <c r="F93" s="4" t="s">
        <v>440</v>
      </c>
      <c r="G93" s="4">
        <v>3</v>
      </c>
      <c r="H93" s="15">
        <v>2</v>
      </c>
      <c r="I93" s="4" t="s">
        <v>1882</v>
      </c>
      <c r="J93" s="12">
        <v>0</v>
      </c>
      <c r="K93" s="4">
        <v>2015</v>
      </c>
      <c r="L93" s="4" t="s">
        <v>439</v>
      </c>
      <c r="M93" s="4" t="str">
        <f t="shared" si="1"/>
        <v>N</v>
      </c>
      <c r="Q93" s="12">
        <v>5.8394160583941614</v>
      </c>
      <c r="R93" s="12">
        <v>16.811708860759488</v>
      </c>
    </row>
    <row r="94" spans="1:18" s="4" customFormat="1" ht="12.75" customHeight="1" x14ac:dyDescent="0.25">
      <c r="A94" s="4" t="s">
        <v>108</v>
      </c>
      <c r="B94" s="4" t="s">
        <v>111</v>
      </c>
      <c r="C94" s="4" t="s">
        <v>110</v>
      </c>
      <c r="D94" s="4" t="s">
        <v>35</v>
      </c>
      <c r="E94" s="4" t="s">
        <v>112</v>
      </c>
      <c r="F94" s="4" t="s">
        <v>109</v>
      </c>
      <c r="G94" s="4">
        <v>4</v>
      </c>
      <c r="H94" s="15">
        <v>2</v>
      </c>
      <c r="I94" s="4" t="s">
        <v>1886</v>
      </c>
      <c r="J94" s="12">
        <v>0</v>
      </c>
      <c r="K94" s="4" t="s">
        <v>1569</v>
      </c>
      <c r="L94" s="4" t="s">
        <v>108</v>
      </c>
      <c r="M94" s="4" t="str">
        <f t="shared" si="1"/>
        <v>N</v>
      </c>
      <c r="Q94" s="12">
        <v>3.1468531468531467</v>
      </c>
      <c r="R94" s="12">
        <v>4.5506257110352673</v>
      </c>
    </row>
    <row r="95" spans="1:18" s="4" customFormat="1" ht="12.75" customHeight="1" x14ac:dyDescent="0.25">
      <c r="A95" s="4" t="s">
        <v>119</v>
      </c>
      <c r="B95" s="4" t="s">
        <v>122</v>
      </c>
      <c r="C95" s="4" t="s">
        <v>121</v>
      </c>
      <c r="D95" s="4" t="s">
        <v>35</v>
      </c>
      <c r="E95" s="4" t="s">
        <v>123</v>
      </c>
      <c r="F95" s="4" t="s">
        <v>120</v>
      </c>
      <c r="G95" s="4">
        <v>2</v>
      </c>
      <c r="H95" s="15">
        <v>1</v>
      </c>
      <c r="I95" s="4" t="s">
        <v>3162</v>
      </c>
      <c r="J95" s="12">
        <v>0</v>
      </c>
      <c r="K95" s="4">
        <v>2015</v>
      </c>
      <c r="L95" s="4" t="s">
        <v>119</v>
      </c>
      <c r="M95" s="4" t="str">
        <f t="shared" si="1"/>
        <v>N</v>
      </c>
      <c r="Q95" s="12">
        <v>2.4405125076266012</v>
      </c>
      <c r="R95" s="12">
        <v>0</v>
      </c>
    </row>
    <row r="96" spans="1:18" s="4" customFormat="1" ht="12.75" customHeight="1" x14ac:dyDescent="0.25">
      <c r="A96" s="4" t="s">
        <v>124</v>
      </c>
      <c r="B96" s="4" t="s">
        <v>122</v>
      </c>
      <c r="C96" s="4" t="s">
        <v>121</v>
      </c>
      <c r="D96" s="4" t="s">
        <v>35</v>
      </c>
      <c r="E96" s="4" t="s">
        <v>126</v>
      </c>
      <c r="F96" s="4" t="s">
        <v>125</v>
      </c>
      <c r="G96" s="4">
        <v>3</v>
      </c>
      <c r="H96" s="15">
        <v>2</v>
      </c>
      <c r="I96" s="4" t="s">
        <v>1887</v>
      </c>
      <c r="J96" s="12">
        <v>22.936352553943689</v>
      </c>
      <c r="K96" s="4">
        <v>2015</v>
      </c>
      <c r="L96" s="4" t="s">
        <v>124</v>
      </c>
      <c r="M96" s="4" t="str">
        <f t="shared" si="1"/>
        <v>Y</v>
      </c>
      <c r="N96" s="4" t="s">
        <v>2678</v>
      </c>
      <c r="Q96" s="12">
        <v>15</v>
      </c>
      <c r="R96" s="12">
        <v>10.526315789473683</v>
      </c>
    </row>
    <row r="97" spans="1:18" s="4" customFormat="1" ht="12.75" customHeight="1" x14ac:dyDescent="0.25">
      <c r="A97" s="4" t="s">
        <v>127</v>
      </c>
      <c r="B97" s="4" t="s">
        <v>130</v>
      </c>
      <c r="C97" s="4" t="s">
        <v>129</v>
      </c>
      <c r="D97" s="4" t="s">
        <v>35</v>
      </c>
      <c r="E97" s="4" t="s">
        <v>131</v>
      </c>
      <c r="F97" s="4" t="s">
        <v>3298</v>
      </c>
      <c r="G97" s="4">
        <v>2</v>
      </c>
      <c r="H97" s="15">
        <v>1</v>
      </c>
      <c r="I97" s="4" t="s">
        <v>3297</v>
      </c>
      <c r="J97" s="12">
        <v>0</v>
      </c>
      <c r="K97" s="4">
        <v>2015</v>
      </c>
      <c r="L97" s="4" t="s">
        <v>127</v>
      </c>
      <c r="M97" s="4" t="str">
        <f t="shared" si="1"/>
        <v>N</v>
      </c>
      <c r="Q97" s="12">
        <v>0</v>
      </c>
      <c r="R97" s="12">
        <v>0</v>
      </c>
    </row>
    <row r="98" spans="1:18" s="4" customFormat="1" ht="12.75" customHeight="1" x14ac:dyDescent="0.25">
      <c r="A98" s="4" t="s">
        <v>1170</v>
      </c>
      <c r="B98" s="4" t="s">
        <v>1173</v>
      </c>
      <c r="C98" s="4" t="s">
        <v>1172</v>
      </c>
      <c r="D98" s="4" t="s">
        <v>1038</v>
      </c>
      <c r="E98" s="4" t="s">
        <v>1174</v>
      </c>
      <c r="F98" s="4" t="s">
        <v>1171</v>
      </c>
      <c r="G98" s="4">
        <v>1</v>
      </c>
      <c r="H98" s="15">
        <v>1</v>
      </c>
      <c r="I98" s="4" t="s">
        <v>3163</v>
      </c>
      <c r="J98" s="12">
        <v>0</v>
      </c>
      <c r="K98" s="4">
        <v>2013</v>
      </c>
      <c r="L98" s="4" t="s">
        <v>1170</v>
      </c>
      <c r="M98" s="4" t="str">
        <f t="shared" si="1"/>
        <v>N</v>
      </c>
      <c r="Q98" s="12">
        <v>0</v>
      </c>
      <c r="R98" s="12">
        <v>0</v>
      </c>
    </row>
    <row r="99" spans="1:18" s="4" customFormat="1" ht="12.75" customHeight="1" x14ac:dyDescent="0.25">
      <c r="A99" s="4" t="s">
        <v>1178</v>
      </c>
      <c r="B99" s="4" t="s">
        <v>1173</v>
      </c>
      <c r="C99" s="4" t="s">
        <v>1172</v>
      </c>
      <c r="D99" s="4" t="s">
        <v>1038</v>
      </c>
      <c r="E99" s="4" t="s">
        <v>1180</v>
      </c>
      <c r="F99" s="4" t="s">
        <v>1179</v>
      </c>
      <c r="G99" s="4">
        <v>2</v>
      </c>
      <c r="H99" s="15">
        <v>2</v>
      </c>
      <c r="I99" s="4" t="s">
        <v>1891</v>
      </c>
      <c r="J99" s="12">
        <v>0</v>
      </c>
      <c r="K99" s="4">
        <v>2014</v>
      </c>
      <c r="L99" s="4" t="s">
        <v>1178</v>
      </c>
      <c r="M99" s="4" t="str">
        <f t="shared" si="1"/>
        <v>N</v>
      </c>
      <c r="Q99" s="12">
        <v>0</v>
      </c>
      <c r="R99" s="12">
        <v>0</v>
      </c>
    </row>
    <row r="100" spans="1:18" s="4" customFormat="1" ht="12.75" customHeight="1" x14ac:dyDescent="0.25">
      <c r="A100" s="4" t="s">
        <v>457</v>
      </c>
      <c r="B100" s="4" t="s">
        <v>460</v>
      </c>
      <c r="C100" s="4" t="s">
        <v>459</v>
      </c>
      <c r="D100" s="4" t="s">
        <v>360</v>
      </c>
      <c r="E100" s="4" t="s">
        <v>461</v>
      </c>
      <c r="F100" s="4" t="s">
        <v>458</v>
      </c>
      <c r="G100" s="4">
        <v>2</v>
      </c>
      <c r="H100" s="15">
        <v>1</v>
      </c>
      <c r="I100" s="4" t="s">
        <v>3164</v>
      </c>
      <c r="J100" s="12">
        <v>0</v>
      </c>
      <c r="K100" s="4">
        <v>2015</v>
      </c>
      <c r="L100" s="4" t="s">
        <v>457</v>
      </c>
      <c r="M100" s="4" t="str">
        <f t="shared" si="1"/>
        <v>N</v>
      </c>
      <c r="Q100" s="12">
        <v>0</v>
      </c>
      <c r="R100" s="12">
        <v>0.6168080185042405</v>
      </c>
    </row>
    <row r="101" spans="1:18" s="4" customFormat="1" ht="12.75" customHeight="1" x14ac:dyDescent="0.25">
      <c r="A101" s="4" t="s">
        <v>148</v>
      </c>
      <c r="B101" s="4" t="s">
        <v>146</v>
      </c>
      <c r="C101" s="4" t="s">
        <v>145</v>
      </c>
      <c r="D101" s="4" t="s">
        <v>35</v>
      </c>
      <c r="E101" s="4" t="s">
        <v>150</v>
      </c>
      <c r="F101" s="4" t="s">
        <v>149</v>
      </c>
      <c r="G101" s="4">
        <v>2</v>
      </c>
      <c r="H101" s="15">
        <v>1</v>
      </c>
      <c r="J101" s="12">
        <v>0</v>
      </c>
      <c r="K101" s="4">
        <v>2014</v>
      </c>
      <c r="L101" s="4" t="s">
        <v>148</v>
      </c>
      <c r="M101" s="4" t="str">
        <f t="shared" si="1"/>
        <v>N</v>
      </c>
      <c r="Q101" s="12">
        <v>0</v>
      </c>
      <c r="R101" s="12"/>
    </row>
    <row r="102" spans="1:18" s="4" customFormat="1" ht="12.75" customHeight="1" x14ac:dyDescent="0.25">
      <c r="A102" s="4" t="s">
        <v>707</v>
      </c>
      <c r="B102" s="4" t="s">
        <v>23</v>
      </c>
      <c r="C102" s="4" t="s">
        <v>708</v>
      </c>
      <c r="D102" s="4" t="s">
        <v>620</v>
      </c>
      <c r="E102" s="4" t="s">
        <v>709</v>
      </c>
      <c r="F102" s="4" t="s">
        <v>3165</v>
      </c>
      <c r="G102" s="4">
        <v>2</v>
      </c>
      <c r="H102" s="15">
        <v>2</v>
      </c>
      <c r="I102" s="4" t="s">
        <v>3166</v>
      </c>
      <c r="J102" s="12">
        <v>0</v>
      </c>
      <c r="K102" s="4">
        <v>2016</v>
      </c>
      <c r="L102" s="4" t="s">
        <v>707</v>
      </c>
      <c r="M102" s="4" t="str">
        <f t="shared" si="1"/>
        <v>N</v>
      </c>
      <c r="Q102" s="12">
        <v>0</v>
      </c>
      <c r="R102" s="12"/>
    </row>
    <row r="103" spans="1:18" s="4" customFormat="1" ht="12.75" customHeight="1" x14ac:dyDescent="0.25">
      <c r="A103" s="4" t="s">
        <v>712</v>
      </c>
      <c r="B103" s="4" t="s">
        <v>23</v>
      </c>
      <c r="C103" s="4" t="s">
        <v>708</v>
      </c>
      <c r="D103" s="4" t="s">
        <v>620</v>
      </c>
      <c r="E103" s="4" t="s">
        <v>714</v>
      </c>
      <c r="F103" s="4" t="s">
        <v>713</v>
      </c>
      <c r="G103" s="4">
        <v>3</v>
      </c>
      <c r="H103" s="15">
        <v>2</v>
      </c>
      <c r="I103" s="4" t="s">
        <v>1892</v>
      </c>
      <c r="J103" s="12">
        <v>17.501473187978789</v>
      </c>
      <c r="K103" s="4">
        <v>2016</v>
      </c>
      <c r="L103" s="4" t="s">
        <v>712</v>
      </c>
      <c r="M103" s="4" t="str">
        <f t="shared" si="1"/>
        <v>Y</v>
      </c>
      <c r="N103" s="4" t="s">
        <v>2678</v>
      </c>
      <c r="Q103" s="12">
        <v>3.3346803920374986</v>
      </c>
    </row>
    <row r="104" spans="1:18" s="4" customFormat="1" ht="12.75" customHeight="1" x14ac:dyDescent="0.25">
      <c r="A104" s="4" t="s">
        <v>715</v>
      </c>
      <c r="B104" s="4" t="s">
        <v>23</v>
      </c>
      <c r="C104" s="4" t="s">
        <v>708</v>
      </c>
      <c r="D104" s="4" t="s">
        <v>620</v>
      </c>
      <c r="E104" s="4" t="s">
        <v>1577</v>
      </c>
      <c r="F104" s="4" t="s">
        <v>716</v>
      </c>
      <c r="G104" s="4">
        <v>3</v>
      </c>
      <c r="H104" s="15">
        <v>3</v>
      </c>
      <c r="I104" s="4" t="s">
        <v>1893</v>
      </c>
      <c r="J104" s="12">
        <v>48.888888888888886</v>
      </c>
      <c r="K104" s="4">
        <v>2016</v>
      </c>
      <c r="L104" s="4" t="s">
        <v>715</v>
      </c>
      <c r="M104" s="4" t="str">
        <f t="shared" si="1"/>
        <v>Y</v>
      </c>
      <c r="N104" s="4" t="s">
        <v>2703</v>
      </c>
      <c r="Q104" s="12">
        <v>0</v>
      </c>
    </row>
    <row r="105" spans="1:18" s="4" customFormat="1" ht="12.75" customHeight="1" x14ac:dyDescent="0.25">
      <c r="A105" s="4" t="s">
        <v>717</v>
      </c>
      <c r="B105" s="4" t="s">
        <v>23</v>
      </c>
      <c r="C105" s="4" t="s">
        <v>708</v>
      </c>
      <c r="D105" s="4" t="s">
        <v>620</v>
      </c>
      <c r="E105" s="4" t="s">
        <v>719</v>
      </c>
      <c r="F105" s="4" t="s">
        <v>718</v>
      </c>
      <c r="G105" s="4">
        <v>2</v>
      </c>
      <c r="H105" s="15">
        <v>2</v>
      </c>
      <c r="I105" s="4" t="s">
        <v>1894</v>
      </c>
      <c r="J105" s="12">
        <v>1</v>
      </c>
      <c r="K105" s="4">
        <v>2016</v>
      </c>
      <c r="L105" s="4" t="s">
        <v>717</v>
      </c>
      <c r="M105" s="4" t="str">
        <f t="shared" si="1"/>
        <v>N</v>
      </c>
      <c r="Q105" s="12">
        <v>0</v>
      </c>
    </row>
    <row r="106" spans="1:18" s="4" customFormat="1" ht="12.75" customHeight="1" x14ac:dyDescent="0.25">
      <c r="A106" s="4" t="s">
        <v>720</v>
      </c>
      <c r="B106" s="4" t="s">
        <v>23</v>
      </c>
      <c r="C106" s="4" t="s">
        <v>708</v>
      </c>
      <c r="D106" s="4" t="s">
        <v>620</v>
      </c>
      <c r="E106" s="4" t="s">
        <v>722</v>
      </c>
      <c r="F106" s="4" t="s">
        <v>721</v>
      </c>
      <c r="G106" s="4">
        <v>3</v>
      </c>
      <c r="H106" s="15">
        <v>2</v>
      </c>
      <c r="I106" s="4" t="s">
        <v>1895</v>
      </c>
      <c r="J106" s="12">
        <v>42.622950819672127</v>
      </c>
      <c r="K106" s="4">
        <v>2016</v>
      </c>
      <c r="L106" s="4" t="s">
        <v>720</v>
      </c>
      <c r="M106" s="4" t="str">
        <f t="shared" si="1"/>
        <v>Y</v>
      </c>
      <c r="N106" s="4" t="s">
        <v>2703</v>
      </c>
      <c r="Q106" s="12">
        <v>0</v>
      </c>
    </row>
    <row r="107" spans="1:18" s="4" customFormat="1" ht="12.75" customHeight="1" x14ac:dyDescent="0.25">
      <c r="A107" s="4" t="s">
        <v>726</v>
      </c>
      <c r="B107" s="4" t="s">
        <v>23</v>
      </c>
      <c r="C107" s="4" t="s">
        <v>708</v>
      </c>
      <c r="D107" s="4" t="s">
        <v>620</v>
      </c>
      <c r="E107" s="4" t="s">
        <v>728</v>
      </c>
      <c r="F107" s="4" t="s">
        <v>727</v>
      </c>
      <c r="G107" s="4">
        <v>3</v>
      </c>
      <c r="H107" s="15">
        <v>1</v>
      </c>
      <c r="I107" s="4" t="s">
        <v>1897</v>
      </c>
      <c r="J107" s="12">
        <v>30.971545176283872</v>
      </c>
      <c r="K107" s="4">
        <v>2016</v>
      </c>
      <c r="L107" s="4" t="s">
        <v>726</v>
      </c>
      <c r="M107" s="4" t="str">
        <f t="shared" si="1"/>
        <v>Y</v>
      </c>
      <c r="N107" s="4" t="s">
        <v>2678</v>
      </c>
      <c r="Q107" s="12">
        <v>0</v>
      </c>
    </row>
    <row r="108" spans="1:18" s="4" customFormat="1" ht="12.75" customHeight="1" x14ac:dyDescent="0.25">
      <c r="A108" s="4" t="s">
        <v>729</v>
      </c>
      <c r="B108" s="4" t="s">
        <v>23</v>
      </c>
      <c r="C108" s="4" t="s">
        <v>708</v>
      </c>
      <c r="D108" s="4" t="s">
        <v>620</v>
      </c>
      <c r="E108" s="4" t="s">
        <v>731</v>
      </c>
      <c r="F108" s="4" t="s">
        <v>730</v>
      </c>
      <c r="G108" s="4">
        <v>3</v>
      </c>
      <c r="H108" s="15">
        <v>1</v>
      </c>
      <c r="J108" s="12">
        <v>16.733067729083665</v>
      </c>
      <c r="K108" s="4">
        <v>2016</v>
      </c>
      <c r="L108" s="4" t="s">
        <v>729</v>
      </c>
      <c r="M108" s="4" t="str">
        <f t="shared" si="1"/>
        <v>Y</v>
      </c>
      <c r="N108" s="4" t="s">
        <v>2678</v>
      </c>
      <c r="Q108" s="12">
        <v>0</v>
      </c>
    </row>
    <row r="109" spans="1:18" s="4" customFormat="1" ht="12.75" customHeight="1" x14ac:dyDescent="0.25">
      <c r="A109" s="4" t="s">
        <v>732</v>
      </c>
      <c r="B109" s="4" t="s">
        <v>23</v>
      </c>
      <c r="C109" s="4" t="s">
        <v>708</v>
      </c>
      <c r="D109" s="4" t="s">
        <v>620</v>
      </c>
      <c r="E109" s="4" t="s">
        <v>734</v>
      </c>
      <c r="F109" s="4" t="s">
        <v>733</v>
      </c>
      <c r="G109" s="4">
        <v>3</v>
      </c>
      <c r="H109" s="15">
        <v>1</v>
      </c>
      <c r="J109" s="12">
        <v>23.469387755102041</v>
      </c>
      <c r="K109" s="4">
        <v>2016</v>
      </c>
      <c r="L109" s="4" t="s">
        <v>732</v>
      </c>
      <c r="M109" s="4" t="str">
        <f t="shared" si="1"/>
        <v>Y</v>
      </c>
      <c r="N109" s="4" t="s">
        <v>2678</v>
      </c>
      <c r="Q109" s="12">
        <v>0</v>
      </c>
    </row>
    <row r="110" spans="1:18" s="4" customFormat="1" ht="12.75" customHeight="1" x14ac:dyDescent="0.25">
      <c r="A110" s="4" t="s">
        <v>735</v>
      </c>
      <c r="B110" s="4" t="s">
        <v>23</v>
      </c>
      <c r="C110" s="4" t="s">
        <v>708</v>
      </c>
      <c r="D110" s="4" t="s">
        <v>620</v>
      </c>
      <c r="E110" s="4" t="s">
        <v>737</v>
      </c>
      <c r="F110" s="4" t="s">
        <v>736</v>
      </c>
      <c r="G110" s="4">
        <v>3</v>
      </c>
      <c r="H110" s="15">
        <v>1</v>
      </c>
      <c r="J110" s="12">
        <v>57.139358314964483</v>
      </c>
      <c r="K110" s="4">
        <v>2016</v>
      </c>
      <c r="L110" s="4" t="s">
        <v>735</v>
      </c>
      <c r="M110" s="4" t="str">
        <f t="shared" si="1"/>
        <v>Y</v>
      </c>
      <c r="N110" s="4" t="s">
        <v>2703</v>
      </c>
      <c r="Q110" s="12">
        <v>0</v>
      </c>
    </row>
    <row r="111" spans="1:18" s="4" customFormat="1" ht="12.75" customHeight="1" x14ac:dyDescent="0.25">
      <c r="A111" s="4" t="s">
        <v>738</v>
      </c>
      <c r="B111" s="4" t="s">
        <v>23</v>
      </c>
      <c r="C111" s="4" t="s">
        <v>708</v>
      </c>
      <c r="D111" s="4" t="s">
        <v>620</v>
      </c>
      <c r="E111" s="4" t="s">
        <v>740</v>
      </c>
      <c r="F111" s="4" t="s">
        <v>739</v>
      </c>
      <c r="G111" s="4">
        <v>3</v>
      </c>
      <c r="H111" s="15">
        <v>2</v>
      </c>
      <c r="I111" s="4" t="s">
        <v>1898</v>
      </c>
      <c r="J111" s="12">
        <v>15.625</v>
      </c>
      <c r="K111" s="4">
        <v>2016</v>
      </c>
      <c r="L111" s="4" t="s">
        <v>738</v>
      </c>
      <c r="M111" s="4" t="str">
        <f t="shared" si="1"/>
        <v>Y</v>
      </c>
      <c r="N111" s="4" t="s">
        <v>2678</v>
      </c>
      <c r="Q111" s="12">
        <v>0</v>
      </c>
    </row>
    <row r="112" spans="1:18" s="4" customFormat="1" ht="12.75" customHeight="1" x14ac:dyDescent="0.25">
      <c r="A112" s="4" t="s">
        <v>741</v>
      </c>
      <c r="B112" s="4" t="s">
        <v>23</v>
      </c>
      <c r="C112" s="4" t="s">
        <v>708</v>
      </c>
      <c r="D112" s="4" t="s">
        <v>620</v>
      </c>
      <c r="E112" s="4" t="s">
        <v>743</v>
      </c>
      <c r="F112" s="4" t="s">
        <v>742</v>
      </c>
      <c r="G112" s="4">
        <v>3</v>
      </c>
      <c r="H112" s="15">
        <v>1</v>
      </c>
      <c r="J112" s="12">
        <v>50</v>
      </c>
      <c r="K112" s="4">
        <v>2016</v>
      </c>
      <c r="L112" s="4" t="s">
        <v>741</v>
      </c>
      <c r="M112" s="4" t="str">
        <f t="shared" si="1"/>
        <v>Y</v>
      </c>
      <c r="N112" s="4" t="s">
        <v>2703</v>
      </c>
      <c r="Q112" s="12">
        <v>0</v>
      </c>
    </row>
    <row r="113" spans="1:17" s="4" customFormat="1" ht="12.75" customHeight="1" x14ac:dyDescent="0.25">
      <c r="A113" s="4" t="s">
        <v>744</v>
      </c>
      <c r="B113" s="4" t="s">
        <v>23</v>
      </c>
      <c r="C113" s="4" t="s">
        <v>708</v>
      </c>
      <c r="D113" s="4" t="s">
        <v>620</v>
      </c>
      <c r="E113" s="4" t="s">
        <v>746</v>
      </c>
      <c r="F113" s="4" t="s">
        <v>745</v>
      </c>
      <c r="G113" s="4">
        <v>3</v>
      </c>
      <c r="H113" s="15">
        <v>1</v>
      </c>
      <c r="J113" s="12">
        <v>0</v>
      </c>
      <c r="K113" s="4">
        <v>2016</v>
      </c>
      <c r="L113" s="4" t="s">
        <v>744</v>
      </c>
      <c r="M113" s="4" t="str">
        <f t="shared" si="1"/>
        <v>N</v>
      </c>
      <c r="Q113" s="12">
        <v>0</v>
      </c>
    </row>
    <row r="114" spans="1:17" s="4" customFormat="1" ht="12.75" customHeight="1" x14ac:dyDescent="0.25">
      <c r="A114" s="4" t="s">
        <v>747</v>
      </c>
      <c r="B114" s="4" t="s">
        <v>23</v>
      </c>
      <c r="C114" s="4" t="s">
        <v>708</v>
      </c>
      <c r="D114" s="4" t="s">
        <v>620</v>
      </c>
      <c r="E114" s="4" t="s">
        <v>749</v>
      </c>
      <c r="F114" s="4" t="s">
        <v>748</v>
      </c>
      <c r="G114" s="4">
        <v>3</v>
      </c>
      <c r="H114" s="15">
        <v>1</v>
      </c>
      <c r="J114" s="12">
        <v>21.85</v>
      </c>
      <c r="K114" s="4">
        <v>2016</v>
      </c>
      <c r="L114" s="4" t="s">
        <v>747</v>
      </c>
      <c r="M114" s="4" t="str">
        <f t="shared" si="1"/>
        <v>Y</v>
      </c>
      <c r="N114" s="4" t="s">
        <v>2678</v>
      </c>
      <c r="Q114" s="12">
        <v>1.1193204835341823E-2</v>
      </c>
    </row>
    <row r="115" spans="1:17" s="4" customFormat="1" ht="12.75" customHeight="1" x14ac:dyDescent="0.25">
      <c r="A115" s="4" t="s">
        <v>750</v>
      </c>
      <c r="B115" s="4" t="s">
        <v>23</v>
      </c>
      <c r="C115" s="4" t="s">
        <v>708</v>
      </c>
      <c r="D115" s="4" t="s">
        <v>620</v>
      </c>
      <c r="E115" s="4" t="s">
        <v>752</v>
      </c>
      <c r="F115" s="4" t="s">
        <v>751</v>
      </c>
      <c r="G115" s="4">
        <v>3</v>
      </c>
      <c r="H115" s="15">
        <v>1</v>
      </c>
      <c r="J115" s="12">
        <v>0</v>
      </c>
      <c r="K115" s="4">
        <v>2016</v>
      </c>
      <c r="L115" s="4" t="s">
        <v>750</v>
      </c>
      <c r="M115" s="4" t="str">
        <f t="shared" si="1"/>
        <v>N</v>
      </c>
      <c r="Q115" s="12">
        <v>0.35612598097766368</v>
      </c>
    </row>
    <row r="116" spans="1:17" s="4" customFormat="1" ht="12.75" customHeight="1" x14ac:dyDescent="0.25">
      <c r="A116" s="4" t="s">
        <v>755</v>
      </c>
      <c r="B116" s="4" t="s">
        <v>23</v>
      </c>
      <c r="C116" s="4" t="s">
        <v>708</v>
      </c>
      <c r="D116" s="4" t="s">
        <v>620</v>
      </c>
      <c r="E116" s="4" t="s">
        <v>757</v>
      </c>
      <c r="F116" s="4" t="s">
        <v>756</v>
      </c>
      <c r="G116" s="4">
        <v>3</v>
      </c>
      <c r="H116" s="15">
        <v>2</v>
      </c>
      <c r="I116" s="4" t="s">
        <v>1900</v>
      </c>
      <c r="J116" s="12">
        <v>0</v>
      </c>
      <c r="K116" s="4">
        <v>2016</v>
      </c>
      <c r="L116" s="4" t="s">
        <v>755</v>
      </c>
      <c r="M116" s="4" t="str">
        <f t="shared" si="1"/>
        <v>N</v>
      </c>
      <c r="Q116" s="12">
        <v>0.60283715301908192</v>
      </c>
    </row>
    <row r="117" spans="1:17" s="4" customFormat="1" ht="12.75" customHeight="1" x14ac:dyDescent="0.25">
      <c r="A117" s="4" t="s">
        <v>758</v>
      </c>
      <c r="B117" s="4" t="s">
        <v>23</v>
      </c>
      <c r="C117" s="4" t="s">
        <v>708</v>
      </c>
      <c r="D117" s="4" t="s">
        <v>620</v>
      </c>
      <c r="E117" s="4" t="s">
        <v>760</v>
      </c>
      <c r="F117" s="4" t="s">
        <v>759</v>
      </c>
      <c r="G117" s="4">
        <v>3</v>
      </c>
      <c r="H117" s="15">
        <v>2</v>
      </c>
      <c r="I117" s="4" t="s">
        <v>1901</v>
      </c>
      <c r="J117" s="12">
        <v>40</v>
      </c>
      <c r="K117" s="4">
        <v>2016</v>
      </c>
      <c r="L117" s="4" t="s">
        <v>758</v>
      </c>
      <c r="M117" s="4" t="str">
        <f t="shared" si="1"/>
        <v>Y</v>
      </c>
      <c r="N117" s="4" t="s">
        <v>2678</v>
      </c>
      <c r="Q117" s="12">
        <v>28.914158923866317</v>
      </c>
    </row>
    <row r="118" spans="1:17" s="4" customFormat="1" ht="12.75" customHeight="1" x14ac:dyDescent="0.25">
      <c r="A118" s="4" t="s">
        <v>761</v>
      </c>
      <c r="B118" s="4" t="s">
        <v>23</v>
      </c>
      <c r="C118" s="4" t="s">
        <v>708</v>
      </c>
      <c r="D118" s="4" t="s">
        <v>620</v>
      </c>
      <c r="E118" s="4" t="s">
        <v>763</v>
      </c>
      <c r="F118" s="4" t="s">
        <v>762</v>
      </c>
      <c r="G118" s="4">
        <v>3</v>
      </c>
      <c r="H118" s="15">
        <v>1</v>
      </c>
      <c r="J118" s="12">
        <v>0</v>
      </c>
      <c r="K118" s="4">
        <v>2016</v>
      </c>
      <c r="L118" s="4" t="s">
        <v>761</v>
      </c>
      <c r="M118" s="4" t="str">
        <f t="shared" si="1"/>
        <v>N</v>
      </c>
      <c r="Q118" s="12">
        <v>0.22222222222222221</v>
      </c>
    </row>
    <row r="119" spans="1:17" s="4" customFormat="1" ht="12.75" customHeight="1" x14ac:dyDescent="0.25">
      <c r="A119" s="4" t="s">
        <v>764</v>
      </c>
      <c r="B119" s="4" t="s">
        <v>23</v>
      </c>
      <c r="C119" s="4" t="s">
        <v>708</v>
      </c>
      <c r="D119" s="4" t="s">
        <v>620</v>
      </c>
      <c r="E119" s="4" t="s">
        <v>766</v>
      </c>
      <c r="F119" s="4" t="s">
        <v>765</v>
      </c>
      <c r="G119" s="4">
        <v>3</v>
      </c>
      <c r="H119" s="15">
        <v>1</v>
      </c>
      <c r="J119" s="12">
        <v>0</v>
      </c>
      <c r="K119" s="4">
        <v>2016</v>
      </c>
      <c r="L119" s="4" t="s">
        <v>764</v>
      </c>
      <c r="M119" s="4" t="str">
        <f t="shared" si="1"/>
        <v>N</v>
      </c>
      <c r="Q119" s="12">
        <v>1.7638805371818</v>
      </c>
    </row>
    <row r="120" spans="1:17" s="4" customFormat="1" ht="12.75" customHeight="1" x14ac:dyDescent="0.25">
      <c r="A120" s="4" t="s">
        <v>767</v>
      </c>
      <c r="B120" s="4" t="s">
        <v>23</v>
      </c>
      <c r="C120" s="4" t="s">
        <v>708</v>
      </c>
      <c r="D120" s="4" t="s">
        <v>620</v>
      </c>
      <c r="E120" s="4" t="s">
        <v>769</v>
      </c>
      <c r="F120" s="4" t="s">
        <v>768</v>
      </c>
      <c r="G120" s="4">
        <v>3</v>
      </c>
      <c r="H120" s="15">
        <v>2</v>
      </c>
      <c r="I120" s="4" t="s">
        <v>1900</v>
      </c>
      <c r="J120" s="12">
        <v>46.396965865992421</v>
      </c>
      <c r="K120" s="4">
        <v>2016</v>
      </c>
      <c r="L120" s="4" t="s">
        <v>767</v>
      </c>
      <c r="M120" s="4" t="str">
        <f t="shared" si="1"/>
        <v>Y</v>
      </c>
      <c r="N120" s="4" t="s">
        <v>2703</v>
      </c>
      <c r="Q120" s="12">
        <v>1.5303263254271251</v>
      </c>
    </row>
    <row r="121" spans="1:17" s="4" customFormat="1" ht="12.75" customHeight="1" x14ac:dyDescent="0.25">
      <c r="A121" s="4" t="s">
        <v>770</v>
      </c>
      <c r="B121" s="4" t="s">
        <v>23</v>
      </c>
      <c r="C121" s="4" t="s">
        <v>708</v>
      </c>
      <c r="D121" s="4" t="s">
        <v>620</v>
      </c>
      <c r="E121" s="4" t="s">
        <v>772</v>
      </c>
      <c r="F121" s="4" t="s">
        <v>771</v>
      </c>
      <c r="G121" s="4">
        <v>3</v>
      </c>
      <c r="H121" s="15">
        <v>2</v>
      </c>
      <c r="I121" s="4" t="s">
        <v>1902</v>
      </c>
      <c r="J121" s="12">
        <v>28.000000000000004</v>
      </c>
      <c r="K121" s="4">
        <v>2016</v>
      </c>
      <c r="L121" s="4" t="s">
        <v>770</v>
      </c>
      <c r="M121" s="4" t="str">
        <f t="shared" si="1"/>
        <v>Y</v>
      </c>
      <c r="N121" s="4" t="s">
        <v>2678</v>
      </c>
      <c r="Q121" s="12">
        <v>2.0665037888982818</v>
      </c>
    </row>
    <row r="122" spans="1:17" s="4" customFormat="1" ht="12.75" customHeight="1" x14ac:dyDescent="0.25">
      <c r="A122" s="4" t="s">
        <v>776</v>
      </c>
      <c r="B122" s="4" t="s">
        <v>23</v>
      </c>
      <c r="C122" s="4" t="s">
        <v>708</v>
      </c>
      <c r="D122" s="4" t="s">
        <v>620</v>
      </c>
      <c r="E122" s="4" t="s">
        <v>778</v>
      </c>
      <c r="F122" s="4" t="s">
        <v>777</v>
      </c>
      <c r="G122" s="4">
        <v>3</v>
      </c>
      <c r="H122" s="15">
        <v>3</v>
      </c>
      <c r="I122" s="4" t="s">
        <v>1903</v>
      </c>
      <c r="J122" s="12">
        <v>0</v>
      </c>
      <c r="K122" s="4">
        <v>2016</v>
      </c>
      <c r="L122" s="4" t="s">
        <v>776</v>
      </c>
      <c r="M122" s="4" t="str">
        <f t="shared" si="1"/>
        <v>N</v>
      </c>
      <c r="Q122" s="12">
        <v>2.8716471484500969</v>
      </c>
    </row>
    <row r="123" spans="1:17" s="4" customFormat="1" ht="12.75" customHeight="1" x14ac:dyDescent="0.25">
      <c r="A123" s="4" t="s">
        <v>779</v>
      </c>
      <c r="B123" s="4" t="s">
        <v>23</v>
      </c>
      <c r="C123" s="4" t="s">
        <v>708</v>
      </c>
      <c r="D123" s="4" t="s">
        <v>620</v>
      </c>
      <c r="E123" s="4" t="s">
        <v>781</v>
      </c>
      <c r="F123" s="4" t="s">
        <v>780</v>
      </c>
      <c r="G123" s="4">
        <v>3</v>
      </c>
      <c r="H123" s="15">
        <v>2</v>
      </c>
      <c r="I123" s="4" t="s">
        <v>1904</v>
      </c>
      <c r="J123" s="12">
        <v>25.5</v>
      </c>
      <c r="K123" s="4">
        <v>2016</v>
      </c>
      <c r="L123" s="4" t="s">
        <v>779</v>
      </c>
      <c r="M123" s="4" t="str">
        <f t="shared" si="1"/>
        <v>Y</v>
      </c>
      <c r="N123" s="4" t="s">
        <v>2678</v>
      </c>
      <c r="Q123" s="12">
        <v>0.64176892150076326</v>
      </c>
    </row>
    <row r="124" spans="1:17" s="4" customFormat="1" ht="12.75" customHeight="1" x14ac:dyDescent="0.25">
      <c r="A124" s="4" t="s">
        <v>782</v>
      </c>
      <c r="B124" s="4" t="s">
        <v>23</v>
      </c>
      <c r="C124" s="4" t="s">
        <v>708</v>
      </c>
      <c r="D124" s="4" t="s">
        <v>620</v>
      </c>
      <c r="E124" s="4" t="s">
        <v>784</v>
      </c>
      <c r="F124" s="4" t="s">
        <v>783</v>
      </c>
      <c r="G124" s="4">
        <v>3</v>
      </c>
      <c r="H124" s="15">
        <v>1</v>
      </c>
      <c r="I124" s="4" t="s">
        <v>1905</v>
      </c>
      <c r="J124" s="12">
        <v>0</v>
      </c>
      <c r="K124" s="4">
        <v>2016</v>
      </c>
      <c r="L124" s="4" t="s">
        <v>782</v>
      </c>
      <c r="M124" s="4" t="str">
        <f t="shared" si="1"/>
        <v>N</v>
      </c>
      <c r="Q124" s="12">
        <v>0</v>
      </c>
    </row>
    <row r="125" spans="1:17" s="4" customFormat="1" ht="12.75" customHeight="1" x14ac:dyDescent="0.25">
      <c r="A125" s="4" t="s">
        <v>785</v>
      </c>
      <c r="B125" s="4" t="s">
        <v>23</v>
      </c>
      <c r="C125" s="4" t="s">
        <v>708</v>
      </c>
      <c r="D125" s="4" t="s">
        <v>620</v>
      </c>
      <c r="E125" s="4" t="s">
        <v>787</v>
      </c>
      <c r="F125" s="4" t="s">
        <v>786</v>
      </c>
      <c r="G125" s="4">
        <v>3</v>
      </c>
      <c r="H125" s="15">
        <v>2</v>
      </c>
      <c r="I125" s="4" t="s">
        <v>1906</v>
      </c>
      <c r="J125" s="12">
        <v>82</v>
      </c>
      <c r="K125" s="4">
        <v>2016</v>
      </c>
      <c r="L125" s="4" t="s">
        <v>785</v>
      </c>
      <c r="M125" s="4" t="str">
        <f t="shared" si="1"/>
        <v>Y</v>
      </c>
      <c r="N125" s="4" t="s">
        <v>2703</v>
      </c>
      <c r="Q125" s="12">
        <v>0</v>
      </c>
    </row>
    <row r="126" spans="1:17" s="4" customFormat="1" ht="12.75" customHeight="1" x14ac:dyDescent="0.25">
      <c r="A126" s="4" t="s">
        <v>788</v>
      </c>
      <c r="B126" s="4" t="s">
        <v>23</v>
      </c>
      <c r="C126" s="4" t="s">
        <v>708</v>
      </c>
      <c r="D126" s="4" t="s">
        <v>620</v>
      </c>
      <c r="E126" s="4" t="s">
        <v>1578</v>
      </c>
      <c r="F126" s="4" t="s">
        <v>789</v>
      </c>
      <c r="G126" s="4">
        <v>3</v>
      </c>
      <c r="H126" s="15">
        <v>2</v>
      </c>
      <c r="I126" s="4" t="s">
        <v>1900</v>
      </c>
      <c r="J126" s="12">
        <v>39.5</v>
      </c>
      <c r="K126" s="4">
        <v>2016</v>
      </c>
      <c r="L126" s="4" t="s">
        <v>788</v>
      </c>
      <c r="M126" s="4" t="str">
        <f t="shared" si="1"/>
        <v>Y</v>
      </c>
      <c r="N126" s="4" t="s">
        <v>2678</v>
      </c>
      <c r="Q126" s="12">
        <v>0</v>
      </c>
    </row>
    <row r="127" spans="1:17" s="4" customFormat="1" ht="12.75" customHeight="1" x14ac:dyDescent="0.25">
      <c r="A127" s="4" t="s">
        <v>790</v>
      </c>
      <c r="B127" s="4" t="s">
        <v>23</v>
      </c>
      <c r="C127" s="4" t="s">
        <v>708</v>
      </c>
      <c r="D127" s="4" t="s">
        <v>620</v>
      </c>
      <c r="E127" s="4" t="s">
        <v>792</v>
      </c>
      <c r="F127" s="4" t="s">
        <v>791</v>
      </c>
      <c r="G127" s="4">
        <v>3</v>
      </c>
      <c r="H127" s="15">
        <v>1</v>
      </c>
      <c r="J127" s="12">
        <v>61.728395061728392</v>
      </c>
      <c r="K127" s="4">
        <v>2016</v>
      </c>
      <c r="L127" s="4" t="s">
        <v>790</v>
      </c>
      <c r="M127" s="4" t="str">
        <f t="shared" si="1"/>
        <v>Y</v>
      </c>
      <c r="N127" s="4" t="s">
        <v>2703</v>
      </c>
      <c r="Q127" s="12">
        <v>8.2704943148968901</v>
      </c>
    </row>
    <row r="128" spans="1:17" s="4" customFormat="1" ht="12.75" customHeight="1" x14ac:dyDescent="0.25">
      <c r="A128" s="4" t="s">
        <v>793</v>
      </c>
      <c r="B128" s="4" t="s">
        <v>23</v>
      </c>
      <c r="C128" s="4" t="s">
        <v>708</v>
      </c>
      <c r="D128" s="4" t="s">
        <v>620</v>
      </c>
      <c r="E128" s="4" t="s">
        <v>795</v>
      </c>
      <c r="F128" s="4" t="s">
        <v>794</v>
      </c>
      <c r="G128" s="4">
        <v>3</v>
      </c>
      <c r="H128" s="15">
        <v>2</v>
      </c>
      <c r="I128" s="4" t="s">
        <v>1901</v>
      </c>
      <c r="J128" s="12">
        <v>69.032258064516114</v>
      </c>
      <c r="K128" s="4">
        <v>2016</v>
      </c>
      <c r="L128" s="4" t="s">
        <v>793</v>
      </c>
      <c r="M128" s="4" t="str">
        <f t="shared" si="1"/>
        <v>Y</v>
      </c>
      <c r="N128" s="4" t="s">
        <v>2703</v>
      </c>
      <c r="Q128" s="12">
        <v>12.72430668841762</v>
      </c>
    </row>
    <row r="129" spans="1:17" s="4" customFormat="1" ht="12.75" customHeight="1" x14ac:dyDescent="0.25">
      <c r="A129" s="4" t="s">
        <v>796</v>
      </c>
      <c r="B129" s="4" t="s">
        <v>23</v>
      </c>
      <c r="C129" s="4" t="s">
        <v>708</v>
      </c>
      <c r="D129" s="4" t="s">
        <v>620</v>
      </c>
      <c r="E129" s="4" t="s">
        <v>798</v>
      </c>
      <c r="F129" s="4" t="s">
        <v>797</v>
      </c>
      <c r="G129" s="4">
        <v>3</v>
      </c>
      <c r="H129" s="15">
        <v>2</v>
      </c>
      <c r="I129" s="4" t="s">
        <v>1907</v>
      </c>
      <c r="J129" s="12">
        <v>31.385006353240151</v>
      </c>
      <c r="K129" s="4">
        <v>2016</v>
      </c>
      <c r="L129" s="4" t="s">
        <v>796</v>
      </c>
      <c r="M129" s="4" t="str">
        <f t="shared" si="1"/>
        <v>Y</v>
      </c>
      <c r="N129" s="4" t="s">
        <v>2678</v>
      </c>
      <c r="Q129" s="12">
        <v>23.618090452261306</v>
      </c>
    </row>
    <row r="130" spans="1:17" s="4" customFormat="1" ht="12.75" customHeight="1" x14ac:dyDescent="0.25">
      <c r="A130" s="4" t="s">
        <v>799</v>
      </c>
      <c r="B130" s="4" t="s">
        <v>23</v>
      </c>
      <c r="C130" s="4" t="s">
        <v>708</v>
      </c>
      <c r="D130" s="4" t="s">
        <v>620</v>
      </c>
      <c r="E130" s="4" t="s">
        <v>801</v>
      </c>
      <c r="F130" s="4" t="s">
        <v>800</v>
      </c>
      <c r="G130" s="4">
        <v>3</v>
      </c>
      <c r="H130" s="15">
        <v>1</v>
      </c>
      <c r="I130" s="4" t="s">
        <v>1908</v>
      </c>
      <c r="J130" s="12">
        <v>0</v>
      </c>
      <c r="K130" s="4">
        <v>2016</v>
      </c>
      <c r="L130" s="4" t="s">
        <v>799</v>
      </c>
      <c r="M130" s="4" t="str">
        <f t="shared" si="1"/>
        <v>N</v>
      </c>
      <c r="Q130" s="12">
        <v>0</v>
      </c>
    </row>
    <row r="131" spans="1:17" s="4" customFormat="1" ht="12.75" customHeight="1" x14ac:dyDescent="0.25">
      <c r="A131" s="4" t="s">
        <v>802</v>
      </c>
      <c r="B131" s="4" t="s">
        <v>23</v>
      </c>
      <c r="C131" s="4" t="s">
        <v>708</v>
      </c>
      <c r="D131" s="4" t="s">
        <v>620</v>
      </c>
      <c r="E131" s="4" t="s">
        <v>804</v>
      </c>
      <c r="F131" s="4" t="s">
        <v>803</v>
      </c>
      <c r="G131" s="4">
        <v>3</v>
      </c>
      <c r="H131" s="15">
        <v>1</v>
      </c>
      <c r="I131" s="4" t="s">
        <v>1909</v>
      </c>
      <c r="J131" s="12">
        <v>9.8557692307692299</v>
      </c>
      <c r="K131" s="4">
        <v>2016</v>
      </c>
      <c r="L131" s="4" t="s">
        <v>802</v>
      </c>
      <c r="M131" s="4" t="str">
        <f t="shared" si="1"/>
        <v>N</v>
      </c>
      <c r="Q131" s="12">
        <v>0</v>
      </c>
    </row>
    <row r="132" spans="1:17" s="4" customFormat="1" ht="12.75" customHeight="1" x14ac:dyDescent="0.25">
      <c r="A132" s="4" t="s">
        <v>805</v>
      </c>
      <c r="B132" s="4" t="s">
        <v>23</v>
      </c>
      <c r="C132" s="4" t="s">
        <v>708</v>
      </c>
      <c r="D132" s="4" t="s">
        <v>620</v>
      </c>
      <c r="E132" s="4" t="s">
        <v>807</v>
      </c>
      <c r="F132" s="4" t="s">
        <v>806</v>
      </c>
      <c r="G132" s="4">
        <v>3</v>
      </c>
      <c r="H132" s="15">
        <v>1</v>
      </c>
      <c r="J132" s="12">
        <v>0</v>
      </c>
      <c r="K132" s="4">
        <v>2016</v>
      </c>
      <c r="L132" s="4" t="s">
        <v>805</v>
      </c>
      <c r="M132" s="4" t="str">
        <f t="shared" si="1"/>
        <v>N</v>
      </c>
      <c r="Q132" s="12">
        <v>0</v>
      </c>
    </row>
    <row r="133" spans="1:17" s="4" customFormat="1" ht="12.75" customHeight="1" x14ac:dyDescent="0.25">
      <c r="A133" s="4" t="s">
        <v>808</v>
      </c>
      <c r="B133" s="4" t="s">
        <v>23</v>
      </c>
      <c r="C133" s="4" t="s">
        <v>708</v>
      </c>
      <c r="D133" s="4" t="s">
        <v>620</v>
      </c>
      <c r="E133" s="4" t="s">
        <v>810</v>
      </c>
      <c r="F133" s="4" t="s">
        <v>809</v>
      </c>
      <c r="G133" s="4">
        <v>3</v>
      </c>
      <c r="H133" s="15">
        <v>1</v>
      </c>
      <c r="J133" s="12">
        <v>5.7368741131157517</v>
      </c>
      <c r="K133" s="4">
        <v>2016</v>
      </c>
      <c r="L133" s="4" t="s">
        <v>808</v>
      </c>
      <c r="M133" s="4" t="str">
        <f t="shared" si="1"/>
        <v>N</v>
      </c>
      <c r="Q133" s="12">
        <v>0</v>
      </c>
    </row>
    <row r="134" spans="1:17" s="4" customFormat="1" ht="12.75" customHeight="1" x14ac:dyDescent="0.25">
      <c r="A134" s="4" t="s">
        <v>811</v>
      </c>
      <c r="B134" s="4" t="s">
        <v>23</v>
      </c>
      <c r="C134" s="4" t="s">
        <v>708</v>
      </c>
      <c r="D134" s="4" t="s">
        <v>620</v>
      </c>
      <c r="E134" s="4" t="s">
        <v>813</v>
      </c>
      <c r="F134" s="4" t="s">
        <v>812</v>
      </c>
      <c r="G134" s="4">
        <v>3</v>
      </c>
      <c r="H134" s="15">
        <v>2</v>
      </c>
      <c r="I134" s="4" t="s">
        <v>1901</v>
      </c>
      <c r="J134" s="12">
        <v>0</v>
      </c>
      <c r="K134" s="4">
        <v>2016</v>
      </c>
      <c r="L134" s="4" t="s">
        <v>811</v>
      </c>
      <c r="M134" s="4" t="str">
        <f t="shared" si="1"/>
        <v>N</v>
      </c>
      <c r="Q134" s="12">
        <v>0</v>
      </c>
    </row>
    <row r="135" spans="1:17" s="4" customFormat="1" ht="12.75" customHeight="1" x14ac:dyDescent="0.25">
      <c r="A135" s="4" t="s">
        <v>814</v>
      </c>
      <c r="B135" s="4" t="s">
        <v>23</v>
      </c>
      <c r="C135" s="4" t="s">
        <v>708</v>
      </c>
      <c r="D135" s="4" t="s">
        <v>620</v>
      </c>
      <c r="E135" s="4" t="s">
        <v>816</v>
      </c>
      <c r="F135" s="4" t="s">
        <v>815</v>
      </c>
      <c r="G135" s="4">
        <v>3</v>
      </c>
      <c r="H135" s="15">
        <v>2</v>
      </c>
      <c r="I135" s="4" t="s">
        <v>1910</v>
      </c>
      <c r="J135" s="12">
        <v>51.403061224489804</v>
      </c>
      <c r="K135" s="4">
        <v>2016</v>
      </c>
      <c r="L135" s="4" t="s">
        <v>814</v>
      </c>
      <c r="M135" s="4" t="str">
        <f t="shared" ref="M135:M198" si="2">IF(OR(AND(D135=$W$14,OR(J135&lt;$W$15,J135&gt;$W$16)),AND(D135=$X$14,OR(J135&lt;$X$15,J135&gt;$X$16)),AND(D135=$Y$14,OR(J135&lt;$Y$15,J135&gt;$Y$16)),AND(D135=$Z$14,OR(J135&lt;$Z$15,J135&gt;$Z$16))),"Y","N")</f>
        <v>Y</v>
      </c>
      <c r="N135" s="4" t="s">
        <v>2703</v>
      </c>
      <c r="Q135" s="12">
        <v>0</v>
      </c>
    </row>
    <row r="136" spans="1:17" s="4" customFormat="1" ht="12.75" customHeight="1" x14ac:dyDescent="0.25">
      <c r="A136" s="4" t="s">
        <v>817</v>
      </c>
      <c r="B136" s="4" t="s">
        <v>23</v>
      </c>
      <c r="C136" s="4" t="s">
        <v>708</v>
      </c>
      <c r="D136" s="4" t="s">
        <v>620</v>
      </c>
      <c r="E136" s="4" t="s">
        <v>819</v>
      </c>
      <c r="F136" s="4" t="s">
        <v>818</v>
      </c>
      <c r="G136" s="4">
        <v>3</v>
      </c>
      <c r="H136" s="15">
        <v>1</v>
      </c>
      <c r="J136" s="12">
        <v>0</v>
      </c>
      <c r="K136" s="4">
        <v>2016</v>
      </c>
      <c r="L136" s="4" t="s">
        <v>817</v>
      </c>
      <c r="M136" s="4" t="str">
        <f t="shared" si="2"/>
        <v>N</v>
      </c>
      <c r="Q136" s="12">
        <v>0</v>
      </c>
    </row>
    <row r="137" spans="1:17" s="4" customFormat="1" ht="12.75" customHeight="1" x14ac:dyDescent="0.25">
      <c r="A137" s="4" t="s">
        <v>820</v>
      </c>
      <c r="B137" s="4" t="s">
        <v>23</v>
      </c>
      <c r="C137" s="4" t="s">
        <v>708</v>
      </c>
      <c r="D137" s="4" t="s">
        <v>620</v>
      </c>
      <c r="E137" s="4" t="s">
        <v>822</v>
      </c>
      <c r="F137" s="4" t="s">
        <v>821</v>
      </c>
      <c r="G137" s="4">
        <v>3</v>
      </c>
      <c r="H137" s="15">
        <v>2</v>
      </c>
      <c r="I137" s="4" t="s">
        <v>1911</v>
      </c>
      <c r="J137" s="12">
        <v>29.411764705882355</v>
      </c>
      <c r="K137" s="4">
        <v>2016</v>
      </c>
      <c r="L137" s="4" t="s">
        <v>820</v>
      </c>
      <c r="M137" s="4" t="str">
        <f t="shared" si="2"/>
        <v>Y</v>
      </c>
      <c r="N137" s="4" t="s">
        <v>2678</v>
      </c>
      <c r="Q137" s="12">
        <v>1.7684280076592562</v>
      </c>
    </row>
    <row r="138" spans="1:17" s="4" customFormat="1" ht="12.75" customHeight="1" x14ac:dyDescent="0.25">
      <c r="A138" s="4" t="s">
        <v>826</v>
      </c>
      <c r="B138" s="4" t="s">
        <v>23</v>
      </c>
      <c r="C138" s="4" t="s">
        <v>708</v>
      </c>
      <c r="D138" s="4" t="s">
        <v>620</v>
      </c>
      <c r="E138" s="4" t="s">
        <v>828</v>
      </c>
      <c r="F138" s="4" t="s">
        <v>827</v>
      </c>
      <c r="G138" s="4">
        <v>3</v>
      </c>
      <c r="H138" s="15">
        <v>2</v>
      </c>
      <c r="I138" s="4" t="s">
        <v>1898</v>
      </c>
      <c r="J138" s="12">
        <v>0</v>
      </c>
      <c r="K138" s="4">
        <v>2016</v>
      </c>
      <c r="L138" s="4" t="s">
        <v>826</v>
      </c>
      <c r="M138" s="4" t="str">
        <f t="shared" si="2"/>
        <v>N</v>
      </c>
    </row>
    <row r="139" spans="1:17" s="4" customFormat="1" ht="12.75" customHeight="1" x14ac:dyDescent="0.25">
      <c r="A139" s="4" t="s">
        <v>829</v>
      </c>
      <c r="B139" s="4" t="s">
        <v>23</v>
      </c>
      <c r="C139" s="4" t="s">
        <v>708</v>
      </c>
      <c r="D139" s="4" t="s">
        <v>620</v>
      </c>
      <c r="E139" s="4" t="s">
        <v>831</v>
      </c>
      <c r="F139" s="4" t="s">
        <v>830</v>
      </c>
      <c r="G139" s="4">
        <v>3</v>
      </c>
      <c r="H139" s="15">
        <v>2</v>
      </c>
      <c r="I139" s="4" t="s">
        <v>1900</v>
      </c>
      <c r="J139" s="12">
        <v>3.3816425120772946</v>
      </c>
      <c r="K139" s="4">
        <v>2016</v>
      </c>
      <c r="L139" s="4" t="s">
        <v>829</v>
      </c>
      <c r="M139" s="4" t="str">
        <f t="shared" si="2"/>
        <v>N</v>
      </c>
    </row>
    <row r="140" spans="1:17" s="4" customFormat="1" ht="12.75" customHeight="1" x14ac:dyDescent="0.25">
      <c r="A140" s="4" t="s">
        <v>832</v>
      </c>
      <c r="B140" s="4" t="s">
        <v>23</v>
      </c>
      <c r="C140" s="4" t="s">
        <v>708</v>
      </c>
      <c r="D140" s="4" t="s">
        <v>620</v>
      </c>
      <c r="E140" s="4" t="s">
        <v>834</v>
      </c>
      <c r="F140" s="4" t="s">
        <v>833</v>
      </c>
      <c r="G140" s="4">
        <v>3</v>
      </c>
      <c r="H140" s="15">
        <v>2</v>
      </c>
      <c r="I140" s="4" t="s">
        <v>1913</v>
      </c>
      <c r="J140" s="12">
        <v>0</v>
      </c>
      <c r="K140" s="4">
        <v>2016</v>
      </c>
      <c r="L140" s="4" t="s">
        <v>832</v>
      </c>
      <c r="M140" s="4" t="str">
        <f t="shared" si="2"/>
        <v>N</v>
      </c>
    </row>
    <row r="141" spans="1:17" s="4" customFormat="1" ht="12.75" customHeight="1" x14ac:dyDescent="0.25">
      <c r="A141" s="4" t="s">
        <v>835</v>
      </c>
      <c r="B141" s="4" t="s">
        <v>23</v>
      </c>
      <c r="C141" s="4" t="s">
        <v>708</v>
      </c>
      <c r="D141" s="4" t="s">
        <v>620</v>
      </c>
      <c r="E141" s="4" t="s">
        <v>837</v>
      </c>
      <c r="F141" s="4" t="s">
        <v>836</v>
      </c>
      <c r="G141" s="4">
        <v>3</v>
      </c>
      <c r="H141" s="15">
        <v>2</v>
      </c>
      <c r="I141" s="4" t="s">
        <v>1914</v>
      </c>
      <c r="J141" s="12">
        <v>70</v>
      </c>
      <c r="K141" s="4">
        <v>2016</v>
      </c>
      <c r="L141" s="4" t="s">
        <v>835</v>
      </c>
      <c r="M141" s="4" t="str">
        <f t="shared" si="2"/>
        <v>Y</v>
      </c>
      <c r="N141" s="4" t="s">
        <v>2703</v>
      </c>
    </row>
    <row r="142" spans="1:17" s="4" customFormat="1" ht="12.75" customHeight="1" x14ac:dyDescent="0.25">
      <c r="A142" s="4" t="s">
        <v>838</v>
      </c>
      <c r="B142" s="4" t="s">
        <v>23</v>
      </c>
      <c r="C142" s="4" t="s">
        <v>708</v>
      </c>
      <c r="D142" s="4" t="s">
        <v>620</v>
      </c>
      <c r="E142" s="4" t="s">
        <v>840</v>
      </c>
      <c r="F142" s="4" t="s">
        <v>839</v>
      </c>
      <c r="G142" s="4">
        <v>3</v>
      </c>
      <c r="H142" s="15">
        <v>2</v>
      </c>
      <c r="I142" s="4" t="s">
        <v>1915</v>
      </c>
      <c r="J142" s="12">
        <v>83.892617449664428</v>
      </c>
      <c r="K142" s="4">
        <v>2016</v>
      </c>
      <c r="L142" s="4" t="s">
        <v>838</v>
      </c>
      <c r="M142" s="4" t="str">
        <f t="shared" si="2"/>
        <v>Y</v>
      </c>
      <c r="N142" s="4" t="s">
        <v>2703</v>
      </c>
    </row>
    <row r="143" spans="1:17" s="4" customFormat="1" ht="12.75" customHeight="1" x14ac:dyDescent="0.25">
      <c r="A143" s="4" t="s">
        <v>841</v>
      </c>
      <c r="B143" s="4" t="s">
        <v>23</v>
      </c>
      <c r="C143" s="4" t="s">
        <v>708</v>
      </c>
      <c r="D143" s="4" t="s">
        <v>620</v>
      </c>
      <c r="E143" s="4" t="s">
        <v>843</v>
      </c>
      <c r="F143" s="4" t="s">
        <v>842</v>
      </c>
      <c r="G143" s="4">
        <v>3</v>
      </c>
      <c r="H143" s="15">
        <v>2</v>
      </c>
      <c r="I143" s="4" t="s">
        <v>1916</v>
      </c>
      <c r="J143" s="12">
        <v>0</v>
      </c>
      <c r="K143" s="4">
        <v>2016</v>
      </c>
      <c r="L143" s="4" t="s">
        <v>841</v>
      </c>
      <c r="M143" s="4" t="str">
        <f t="shared" si="2"/>
        <v>N</v>
      </c>
    </row>
    <row r="144" spans="1:17" s="4" customFormat="1" ht="12.75" customHeight="1" x14ac:dyDescent="0.25">
      <c r="A144" s="4" t="s">
        <v>151</v>
      </c>
      <c r="B144" s="4" t="s">
        <v>154</v>
      </c>
      <c r="C144" s="4" t="s">
        <v>153</v>
      </c>
      <c r="D144" s="4" t="s">
        <v>35</v>
      </c>
      <c r="E144" s="4" t="s">
        <v>155</v>
      </c>
      <c r="F144" s="4" t="s">
        <v>152</v>
      </c>
      <c r="G144" s="4">
        <v>1</v>
      </c>
      <c r="H144" s="15">
        <v>2</v>
      </c>
      <c r="I144" s="4" t="s">
        <v>1919</v>
      </c>
      <c r="J144" s="12">
        <v>0</v>
      </c>
      <c r="K144" s="4">
        <v>2012</v>
      </c>
      <c r="L144" s="4" t="s">
        <v>151</v>
      </c>
      <c r="M144" s="4" t="str">
        <f t="shared" si="2"/>
        <v>N</v>
      </c>
    </row>
    <row r="145" spans="1:14" s="4" customFormat="1" ht="12.75" customHeight="1" x14ac:dyDescent="0.25">
      <c r="A145" s="4" t="s">
        <v>168</v>
      </c>
      <c r="B145" s="4" t="s">
        <v>170</v>
      </c>
      <c r="C145" s="4" t="s">
        <v>169</v>
      </c>
      <c r="D145" s="4" t="s">
        <v>35</v>
      </c>
      <c r="E145" s="4" t="s">
        <v>171</v>
      </c>
      <c r="F145" s="4" t="s">
        <v>3167</v>
      </c>
      <c r="G145" s="4">
        <v>2</v>
      </c>
      <c r="H145" s="15">
        <v>1</v>
      </c>
      <c r="I145" s="4" t="s">
        <v>3169</v>
      </c>
      <c r="J145" s="12">
        <v>0</v>
      </c>
      <c r="K145" s="4">
        <v>2015</v>
      </c>
      <c r="L145" s="4" t="s">
        <v>168</v>
      </c>
      <c r="M145" s="4" t="str">
        <f t="shared" si="2"/>
        <v>N</v>
      </c>
    </row>
    <row r="146" spans="1:14" s="4" customFormat="1" ht="12.75" customHeight="1" x14ac:dyDescent="0.25">
      <c r="A146" s="4" t="s">
        <v>172</v>
      </c>
      <c r="B146" s="4" t="s">
        <v>170</v>
      </c>
      <c r="C146" s="4" t="s">
        <v>169</v>
      </c>
      <c r="D146" s="4" t="s">
        <v>35</v>
      </c>
      <c r="E146" s="4" t="s">
        <v>173</v>
      </c>
      <c r="F146" s="4" t="s">
        <v>3168</v>
      </c>
      <c r="G146" s="4">
        <v>2</v>
      </c>
      <c r="H146" s="15">
        <v>1</v>
      </c>
      <c r="I146" s="4" t="s">
        <v>3169</v>
      </c>
      <c r="J146" s="12">
        <v>0</v>
      </c>
      <c r="K146" s="4">
        <v>2014</v>
      </c>
      <c r="L146" s="4" t="s">
        <v>172</v>
      </c>
      <c r="M146" s="4" t="str">
        <f t="shared" si="2"/>
        <v>N</v>
      </c>
    </row>
    <row r="147" spans="1:14" s="4" customFormat="1" ht="12.75" customHeight="1" x14ac:dyDescent="0.25">
      <c r="A147" s="4" t="s">
        <v>174</v>
      </c>
      <c r="B147" s="4" t="s">
        <v>177</v>
      </c>
      <c r="C147" s="4" t="s">
        <v>176</v>
      </c>
      <c r="D147" s="4" t="s">
        <v>35</v>
      </c>
      <c r="E147" s="4" t="s">
        <v>178</v>
      </c>
      <c r="F147" s="4" t="s">
        <v>175</v>
      </c>
      <c r="G147" s="4">
        <v>2</v>
      </c>
      <c r="H147" s="15">
        <v>1</v>
      </c>
      <c r="J147" s="12">
        <v>0</v>
      </c>
      <c r="K147" s="4">
        <v>2015</v>
      </c>
      <c r="L147" s="4" t="s">
        <v>174</v>
      </c>
      <c r="M147" s="4" t="str">
        <f t="shared" si="2"/>
        <v>N</v>
      </c>
    </row>
    <row r="148" spans="1:14" s="4" customFormat="1" ht="12.75" customHeight="1" x14ac:dyDescent="0.25">
      <c r="A148" s="4" t="s">
        <v>179</v>
      </c>
      <c r="B148" s="4" t="s">
        <v>177</v>
      </c>
      <c r="C148" s="4" t="s">
        <v>176</v>
      </c>
      <c r="D148" s="4" t="s">
        <v>35</v>
      </c>
      <c r="E148" s="4" t="s">
        <v>181</v>
      </c>
      <c r="F148" s="4" t="s">
        <v>180</v>
      </c>
      <c r="G148" s="4">
        <v>2</v>
      </c>
      <c r="H148" s="15">
        <v>1</v>
      </c>
      <c r="J148" s="12">
        <v>0</v>
      </c>
      <c r="K148" s="4">
        <v>2015</v>
      </c>
      <c r="L148" s="4" t="s">
        <v>179</v>
      </c>
      <c r="M148" s="4" t="str">
        <f t="shared" si="2"/>
        <v>N</v>
      </c>
    </row>
    <row r="149" spans="1:14" s="4" customFormat="1" ht="12.75" customHeight="1" x14ac:dyDescent="0.25">
      <c r="A149" s="4" t="s">
        <v>182</v>
      </c>
      <c r="B149" s="4" t="s">
        <v>177</v>
      </c>
      <c r="C149" s="4" t="s">
        <v>176</v>
      </c>
      <c r="D149" s="4" t="s">
        <v>35</v>
      </c>
      <c r="E149" s="4" t="s">
        <v>184</v>
      </c>
      <c r="F149" s="4" t="s">
        <v>183</v>
      </c>
      <c r="G149" s="4">
        <v>2</v>
      </c>
      <c r="H149" s="15">
        <v>1</v>
      </c>
      <c r="J149" s="12">
        <v>0</v>
      </c>
      <c r="K149" s="4">
        <v>2015</v>
      </c>
      <c r="L149" s="4" t="s">
        <v>182</v>
      </c>
      <c r="M149" s="4" t="str">
        <f t="shared" si="2"/>
        <v>N</v>
      </c>
    </row>
    <row r="150" spans="1:14" s="4" customFormat="1" ht="12.75" customHeight="1" x14ac:dyDescent="0.25">
      <c r="A150" s="4" t="s">
        <v>185</v>
      </c>
      <c r="B150" s="4" t="s">
        <v>177</v>
      </c>
      <c r="C150" s="4" t="s">
        <v>176</v>
      </c>
      <c r="D150" s="4" t="s">
        <v>35</v>
      </c>
      <c r="E150" s="4" t="s">
        <v>187</v>
      </c>
      <c r="F150" s="4" t="s">
        <v>186</v>
      </c>
      <c r="G150" s="4">
        <v>2</v>
      </c>
      <c r="H150" s="15">
        <v>1</v>
      </c>
      <c r="J150" s="12">
        <v>0.39409510290986521</v>
      </c>
      <c r="K150" s="4">
        <v>2015</v>
      </c>
      <c r="L150" s="4" t="s">
        <v>185</v>
      </c>
      <c r="M150" s="4" t="str">
        <f t="shared" si="2"/>
        <v>N</v>
      </c>
    </row>
    <row r="151" spans="1:14" s="4" customFormat="1" ht="12.75" customHeight="1" x14ac:dyDescent="0.25">
      <c r="A151" s="4" t="s">
        <v>188</v>
      </c>
      <c r="B151" s="4" t="s">
        <v>177</v>
      </c>
      <c r="C151" s="4" t="s">
        <v>176</v>
      </c>
      <c r="D151" s="4" t="s">
        <v>35</v>
      </c>
      <c r="E151" s="4" t="s">
        <v>190</v>
      </c>
      <c r="F151" s="4" t="s">
        <v>189</v>
      </c>
      <c r="G151" s="4">
        <v>2</v>
      </c>
      <c r="H151" s="15">
        <v>1</v>
      </c>
      <c r="J151" s="12">
        <v>0</v>
      </c>
      <c r="K151" s="4">
        <v>2015</v>
      </c>
      <c r="L151" s="4" t="s">
        <v>188</v>
      </c>
      <c r="M151" s="4" t="str">
        <f t="shared" si="2"/>
        <v>N</v>
      </c>
    </row>
    <row r="152" spans="1:14" s="4" customFormat="1" ht="12.75" customHeight="1" x14ac:dyDescent="0.25">
      <c r="A152" s="4" t="s">
        <v>191</v>
      </c>
      <c r="B152" s="4" t="s">
        <v>177</v>
      </c>
      <c r="C152" s="4" t="s">
        <v>176</v>
      </c>
      <c r="D152" s="4" t="s">
        <v>35</v>
      </c>
      <c r="E152" s="4" t="s">
        <v>193</v>
      </c>
      <c r="F152" s="4" t="s">
        <v>192</v>
      </c>
      <c r="G152" s="4">
        <v>2</v>
      </c>
      <c r="H152" s="15">
        <v>1</v>
      </c>
      <c r="J152" s="12">
        <v>0</v>
      </c>
      <c r="K152" s="4">
        <v>2015</v>
      </c>
      <c r="L152" s="4" t="s">
        <v>191</v>
      </c>
      <c r="M152" s="4" t="str">
        <f t="shared" si="2"/>
        <v>N</v>
      </c>
    </row>
    <row r="153" spans="1:14" s="4" customFormat="1" ht="12.75" customHeight="1" x14ac:dyDescent="0.25">
      <c r="A153" s="4" t="s">
        <v>1189</v>
      </c>
      <c r="B153" s="4" t="s">
        <v>1192</v>
      </c>
      <c r="C153" s="4" t="s">
        <v>1191</v>
      </c>
      <c r="D153" s="4" t="s">
        <v>1038</v>
      </c>
      <c r="E153" s="4" t="s">
        <v>1193</v>
      </c>
      <c r="F153" s="4" t="s">
        <v>1190</v>
      </c>
      <c r="G153" s="4">
        <v>1</v>
      </c>
      <c r="H153" s="15">
        <v>1</v>
      </c>
      <c r="I153" s="4" t="s">
        <v>3170</v>
      </c>
      <c r="J153" s="12">
        <v>0</v>
      </c>
      <c r="K153" s="4">
        <v>2015</v>
      </c>
      <c r="L153" s="4" t="s">
        <v>1189</v>
      </c>
      <c r="M153" s="4" t="str">
        <f t="shared" si="2"/>
        <v>N</v>
      </c>
    </row>
    <row r="154" spans="1:14" s="4" customFormat="1" ht="12.75" customHeight="1" x14ac:dyDescent="0.25">
      <c r="A154" s="4" t="s">
        <v>1194</v>
      </c>
      <c r="B154" s="4" t="s">
        <v>1197</v>
      </c>
      <c r="C154" s="4" t="s">
        <v>1196</v>
      </c>
      <c r="D154" s="4" t="s">
        <v>1038</v>
      </c>
      <c r="E154" s="4" t="s">
        <v>1198</v>
      </c>
      <c r="F154" s="4" t="s">
        <v>1195</v>
      </c>
      <c r="G154" s="4">
        <v>2</v>
      </c>
      <c r="H154" s="15">
        <v>1</v>
      </c>
      <c r="J154" s="12">
        <v>0</v>
      </c>
      <c r="K154" s="4">
        <v>2015</v>
      </c>
      <c r="L154" s="4" t="s">
        <v>1194</v>
      </c>
      <c r="M154" s="4" t="str">
        <f t="shared" si="2"/>
        <v>N</v>
      </c>
    </row>
    <row r="155" spans="1:14" s="4" customFormat="1" ht="12.75" customHeight="1" x14ac:dyDescent="0.25">
      <c r="A155" s="4" t="s">
        <v>852</v>
      </c>
      <c r="B155" s="4" t="s">
        <v>13</v>
      </c>
      <c r="C155" s="4" t="s">
        <v>851</v>
      </c>
      <c r="D155" s="4" t="s">
        <v>620</v>
      </c>
      <c r="E155" s="4" t="s">
        <v>1579</v>
      </c>
      <c r="F155" s="4" t="s">
        <v>853</v>
      </c>
      <c r="G155" s="4">
        <v>1</v>
      </c>
      <c r="H155" s="15">
        <v>3</v>
      </c>
      <c r="I155" s="4" t="s">
        <v>3171</v>
      </c>
      <c r="J155" s="12">
        <v>0</v>
      </c>
      <c r="K155" s="4">
        <v>2005</v>
      </c>
      <c r="L155" s="4" t="s">
        <v>852</v>
      </c>
      <c r="M155" s="4" t="str">
        <f t="shared" si="2"/>
        <v>N</v>
      </c>
    </row>
    <row r="156" spans="1:14" s="4" customFormat="1" ht="12.75" customHeight="1" x14ac:dyDescent="0.25">
      <c r="A156" s="4" t="s">
        <v>854</v>
      </c>
      <c r="B156" s="4" t="s">
        <v>856</v>
      </c>
      <c r="C156" s="4" t="s">
        <v>855</v>
      </c>
      <c r="D156" s="4" t="s">
        <v>620</v>
      </c>
      <c r="E156" s="4" t="s">
        <v>857</v>
      </c>
      <c r="F156" s="4" t="s">
        <v>855</v>
      </c>
      <c r="G156" s="4">
        <v>0</v>
      </c>
      <c r="H156" s="15">
        <v>1</v>
      </c>
      <c r="J156" s="12">
        <v>0</v>
      </c>
      <c r="K156" s="4">
        <v>2015</v>
      </c>
      <c r="L156" s="4" t="s">
        <v>854</v>
      </c>
      <c r="M156" s="4" t="str">
        <f t="shared" si="2"/>
        <v>N</v>
      </c>
    </row>
    <row r="157" spans="1:14" s="4" customFormat="1" ht="12.75" customHeight="1" x14ac:dyDescent="0.25">
      <c r="A157" s="4" t="s">
        <v>194</v>
      </c>
      <c r="B157" s="4" t="s">
        <v>1661</v>
      </c>
      <c r="C157" s="4" t="s">
        <v>196</v>
      </c>
      <c r="D157" s="4" t="s">
        <v>35</v>
      </c>
      <c r="E157" s="4" t="s">
        <v>197</v>
      </c>
      <c r="F157" s="4" t="s">
        <v>195</v>
      </c>
      <c r="G157" s="4">
        <v>1</v>
      </c>
      <c r="H157" s="15">
        <v>1</v>
      </c>
      <c r="I157" s="4" t="s">
        <v>3172</v>
      </c>
      <c r="J157" s="12">
        <v>29</v>
      </c>
      <c r="K157" s="4">
        <v>2012</v>
      </c>
      <c r="L157" s="4" t="s">
        <v>194</v>
      </c>
      <c r="M157" s="4" t="str">
        <f t="shared" si="2"/>
        <v>Y</v>
      </c>
      <c r="N157" s="4" t="s">
        <v>2678</v>
      </c>
    </row>
    <row r="158" spans="1:14" s="4" customFormat="1" ht="12.75" customHeight="1" x14ac:dyDescent="0.25">
      <c r="A158" s="4" t="s">
        <v>858</v>
      </c>
      <c r="B158" s="4" t="s">
        <v>860</v>
      </c>
      <c r="C158" s="4" t="s">
        <v>1715</v>
      </c>
      <c r="D158" s="4" t="s">
        <v>620</v>
      </c>
      <c r="E158" s="4" t="s">
        <v>861</v>
      </c>
      <c r="F158" s="4" t="s">
        <v>859</v>
      </c>
      <c r="G158" s="4">
        <v>2</v>
      </c>
      <c r="H158" s="15">
        <v>1</v>
      </c>
      <c r="J158" s="12">
        <v>0</v>
      </c>
      <c r="K158" s="4">
        <v>2011</v>
      </c>
      <c r="L158" s="4" t="s">
        <v>858</v>
      </c>
      <c r="M158" s="4" t="str">
        <f t="shared" si="2"/>
        <v>N</v>
      </c>
    </row>
    <row r="159" spans="1:14" s="4" customFormat="1" ht="12.75" customHeight="1" x14ac:dyDescent="0.25">
      <c r="A159" s="4" t="s">
        <v>862</v>
      </c>
      <c r="B159" s="4" t="s">
        <v>860</v>
      </c>
      <c r="C159" s="4" t="s">
        <v>1715</v>
      </c>
      <c r="D159" s="4" t="s">
        <v>620</v>
      </c>
      <c r="E159" s="4" t="s">
        <v>864</v>
      </c>
      <c r="F159" s="4" t="s">
        <v>863</v>
      </c>
      <c r="G159" s="4">
        <v>2</v>
      </c>
      <c r="H159" s="15">
        <v>1</v>
      </c>
      <c r="J159" s="12">
        <v>0</v>
      </c>
      <c r="K159" s="4">
        <v>2015</v>
      </c>
      <c r="L159" s="4" t="s">
        <v>862</v>
      </c>
      <c r="M159" s="4" t="str">
        <f t="shared" si="2"/>
        <v>N</v>
      </c>
    </row>
    <row r="160" spans="1:14" s="4" customFormat="1" ht="12.75" customHeight="1" x14ac:dyDescent="0.25">
      <c r="A160" s="4" t="s">
        <v>198</v>
      </c>
      <c r="B160" s="4" t="s">
        <v>200</v>
      </c>
      <c r="C160" s="4" t="s">
        <v>199</v>
      </c>
      <c r="D160" s="4" t="s">
        <v>35</v>
      </c>
      <c r="E160" s="4" t="s">
        <v>201</v>
      </c>
      <c r="F160" s="4" t="s">
        <v>199</v>
      </c>
      <c r="G160" s="4">
        <v>0</v>
      </c>
      <c r="H160" s="15">
        <v>2</v>
      </c>
      <c r="I160" s="4" t="s">
        <v>1922</v>
      </c>
      <c r="J160" s="12">
        <v>0</v>
      </c>
      <c r="K160" s="4" t="s">
        <v>1569</v>
      </c>
      <c r="L160" s="4" t="s">
        <v>198</v>
      </c>
      <c r="M160" s="4" t="str">
        <f t="shared" si="2"/>
        <v>N</v>
      </c>
    </row>
    <row r="161" spans="1:14" s="4" customFormat="1" ht="12.75" customHeight="1" x14ac:dyDescent="0.25">
      <c r="A161" s="4" t="s">
        <v>869</v>
      </c>
      <c r="B161" s="4" t="s">
        <v>1466</v>
      </c>
      <c r="C161" s="4" t="s">
        <v>867</v>
      </c>
      <c r="D161" s="4" t="s">
        <v>620</v>
      </c>
      <c r="E161" s="4" t="s">
        <v>871</v>
      </c>
      <c r="F161" s="4" t="s">
        <v>870</v>
      </c>
      <c r="G161" s="4">
        <v>1</v>
      </c>
      <c r="H161" s="15">
        <v>2</v>
      </c>
      <c r="I161" s="4" t="s">
        <v>1923</v>
      </c>
      <c r="J161" s="12">
        <v>0</v>
      </c>
      <c r="K161" s="4">
        <v>2015</v>
      </c>
      <c r="L161" s="4" t="s">
        <v>869</v>
      </c>
      <c r="M161" s="4" t="str">
        <f t="shared" si="2"/>
        <v>N</v>
      </c>
    </row>
    <row r="162" spans="1:14" s="4" customFormat="1" ht="12.75" customHeight="1" x14ac:dyDescent="0.25">
      <c r="A162" s="4" t="s">
        <v>872</v>
      </c>
      <c r="B162" s="4" t="s">
        <v>1631</v>
      </c>
      <c r="C162" s="4" t="s">
        <v>874</v>
      </c>
      <c r="D162" s="4" t="s">
        <v>620</v>
      </c>
      <c r="E162" s="4" t="s">
        <v>875</v>
      </c>
      <c r="F162" s="4" t="s">
        <v>873</v>
      </c>
      <c r="G162" s="4">
        <v>1</v>
      </c>
      <c r="H162" s="15">
        <v>1</v>
      </c>
      <c r="J162" s="12">
        <v>0</v>
      </c>
      <c r="K162" s="4">
        <v>2011</v>
      </c>
      <c r="L162" s="4" t="s">
        <v>872</v>
      </c>
      <c r="M162" s="4" t="str">
        <f t="shared" si="2"/>
        <v>N</v>
      </c>
    </row>
    <row r="163" spans="1:14" s="4" customFormat="1" ht="12.75" customHeight="1" x14ac:dyDescent="0.25">
      <c r="A163" s="4" t="s">
        <v>1207</v>
      </c>
      <c r="B163" s="4" t="s">
        <v>1205</v>
      </c>
      <c r="C163" s="4" t="s">
        <v>1204</v>
      </c>
      <c r="D163" s="4" t="s">
        <v>1038</v>
      </c>
      <c r="E163" s="4" t="s">
        <v>1208</v>
      </c>
      <c r="F163" s="4" t="s">
        <v>3313</v>
      </c>
      <c r="G163" s="4">
        <v>2</v>
      </c>
      <c r="H163" s="15">
        <v>2</v>
      </c>
      <c r="I163" s="4" t="s">
        <v>3314</v>
      </c>
      <c r="J163" s="12">
        <v>60</v>
      </c>
      <c r="K163" s="4">
        <v>2016</v>
      </c>
      <c r="L163" s="4" t="s">
        <v>1207</v>
      </c>
      <c r="M163" s="4" t="str">
        <f t="shared" si="2"/>
        <v>Y</v>
      </c>
      <c r="N163" s="4" t="s">
        <v>2703</v>
      </c>
    </row>
    <row r="164" spans="1:14" s="4" customFormat="1" ht="12.75" customHeight="1" x14ac:dyDescent="0.25">
      <c r="A164" s="4" t="s">
        <v>210</v>
      </c>
      <c r="B164" s="4" t="s">
        <v>213</v>
      </c>
      <c r="C164" s="4" t="s">
        <v>212</v>
      </c>
      <c r="D164" s="4" t="s">
        <v>35</v>
      </c>
      <c r="E164" s="4" t="s">
        <v>214</v>
      </c>
      <c r="F164" s="4" t="s">
        <v>211</v>
      </c>
      <c r="G164" s="4">
        <v>2</v>
      </c>
      <c r="H164" s="15">
        <v>1</v>
      </c>
      <c r="J164" s="12">
        <v>0</v>
      </c>
      <c r="K164" s="4">
        <v>2013</v>
      </c>
      <c r="L164" s="4" t="s">
        <v>210</v>
      </c>
      <c r="M164" s="4" t="str">
        <f t="shared" si="2"/>
        <v>N</v>
      </c>
    </row>
    <row r="165" spans="1:14" s="4" customFormat="1" ht="12.75" customHeight="1" x14ac:dyDescent="0.25">
      <c r="A165" s="4" t="s">
        <v>215</v>
      </c>
      <c r="B165" s="4" t="s">
        <v>213</v>
      </c>
      <c r="C165" s="4" t="s">
        <v>212</v>
      </c>
      <c r="D165" s="4" t="s">
        <v>35</v>
      </c>
      <c r="E165" s="4" t="s">
        <v>217</v>
      </c>
      <c r="F165" s="4" t="s">
        <v>216</v>
      </c>
      <c r="G165" s="4">
        <v>2</v>
      </c>
      <c r="H165" s="15">
        <v>1</v>
      </c>
      <c r="J165" s="12">
        <v>0</v>
      </c>
      <c r="K165" s="4">
        <v>2013</v>
      </c>
      <c r="L165" s="4" t="s">
        <v>215</v>
      </c>
      <c r="M165" s="4" t="str">
        <f t="shared" si="2"/>
        <v>N</v>
      </c>
    </row>
    <row r="166" spans="1:14" s="4" customFormat="1" ht="12.75" customHeight="1" x14ac:dyDescent="0.25">
      <c r="A166" s="4" t="s">
        <v>1214</v>
      </c>
      <c r="B166" s="4" t="s">
        <v>1633</v>
      </c>
      <c r="C166" s="4" t="s">
        <v>1216</v>
      </c>
      <c r="D166" s="4" t="s">
        <v>1038</v>
      </c>
      <c r="E166" s="4" t="s">
        <v>1217</v>
      </c>
      <c r="F166" s="4" t="s">
        <v>1215</v>
      </c>
      <c r="G166" s="4">
        <v>1</v>
      </c>
      <c r="H166" s="15">
        <v>2</v>
      </c>
      <c r="I166" s="4" t="s">
        <v>1924</v>
      </c>
      <c r="J166" s="12">
        <v>0</v>
      </c>
      <c r="K166" s="4">
        <v>2016</v>
      </c>
      <c r="L166" s="4" t="s">
        <v>1214</v>
      </c>
      <c r="M166" s="4" t="str">
        <f t="shared" si="2"/>
        <v>N</v>
      </c>
    </row>
    <row r="167" spans="1:14" s="4" customFormat="1" ht="12.75" customHeight="1" x14ac:dyDescent="0.25">
      <c r="A167" s="4" t="s">
        <v>1221</v>
      </c>
      <c r="B167" s="4" t="s">
        <v>1224</v>
      </c>
      <c r="C167" s="4" t="s">
        <v>1223</v>
      </c>
      <c r="D167" s="4" t="s">
        <v>1038</v>
      </c>
      <c r="E167" s="4" t="s">
        <v>1225</v>
      </c>
      <c r="F167" s="4" t="s">
        <v>1222</v>
      </c>
      <c r="G167" s="4">
        <v>2</v>
      </c>
      <c r="H167" s="15">
        <v>2</v>
      </c>
      <c r="I167" s="4" t="s">
        <v>1925</v>
      </c>
      <c r="J167" s="12">
        <v>0</v>
      </c>
      <c r="K167" s="4">
        <v>2016</v>
      </c>
      <c r="L167" s="4" t="s">
        <v>1221</v>
      </c>
      <c r="M167" s="4" t="str">
        <f t="shared" si="2"/>
        <v>N</v>
      </c>
    </row>
    <row r="168" spans="1:14" s="4" customFormat="1" ht="12.75" customHeight="1" x14ac:dyDescent="0.25">
      <c r="A168" s="4" t="s">
        <v>2972</v>
      </c>
      <c r="B168" s="4" t="s">
        <v>1227</v>
      </c>
      <c r="C168" s="4" t="s">
        <v>1226</v>
      </c>
      <c r="D168" s="4" t="s">
        <v>1038</v>
      </c>
      <c r="E168" s="4" t="s">
        <v>1227</v>
      </c>
      <c r="F168" s="4" t="s">
        <v>1226</v>
      </c>
      <c r="G168" s="4">
        <v>0</v>
      </c>
      <c r="H168" s="15">
        <v>3</v>
      </c>
      <c r="J168" s="12">
        <v>0</v>
      </c>
      <c r="K168" s="4">
        <v>2017</v>
      </c>
      <c r="L168" s="4" t="s">
        <v>2972</v>
      </c>
      <c r="M168" s="4" t="str">
        <f t="shared" si="2"/>
        <v>N</v>
      </c>
    </row>
    <row r="169" spans="1:14" s="4" customFormat="1" ht="12.75" customHeight="1" x14ac:dyDescent="0.25">
      <c r="A169" s="4" t="s">
        <v>485</v>
      </c>
      <c r="B169" s="4" t="s">
        <v>483</v>
      </c>
      <c r="C169" s="4" t="s">
        <v>482</v>
      </c>
      <c r="D169" s="4" t="s">
        <v>360</v>
      </c>
      <c r="E169" s="4" t="s">
        <v>486</v>
      </c>
      <c r="F169" s="4" t="s">
        <v>3178</v>
      </c>
      <c r="G169" s="4">
        <v>2</v>
      </c>
      <c r="H169" s="15">
        <v>1</v>
      </c>
      <c r="I169" s="4" t="s">
        <v>3177</v>
      </c>
      <c r="J169" s="12">
        <v>0</v>
      </c>
      <c r="K169" s="4">
        <v>2012</v>
      </c>
      <c r="L169" s="4" t="s">
        <v>485</v>
      </c>
      <c r="M169" s="4" t="str">
        <f t="shared" si="2"/>
        <v>N</v>
      </c>
    </row>
    <row r="170" spans="1:14" s="4" customFormat="1" ht="12.75" customHeight="1" x14ac:dyDescent="0.25">
      <c r="A170" s="4" t="s">
        <v>1237</v>
      </c>
      <c r="B170" s="4" t="s">
        <v>1235</v>
      </c>
      <c r="C170" s="4" t="s">
        <v>1234</v>
      </c>
      <c r="D170" s="4" t="s">
        <v>1038</v>
      </c>
      <c r="E170" s="4" t="s">
        <v>1580</v>
      </c>
      <c r="F170" s="4" t="s">
        <v>1238</v>
      </c>
      <c r="G170" s="4">
        <v>1</v>
      </c>
      <c r="H170" s="15">
        <v>1</v>
      </c>
      <c r="I170" s="16" t="s">
        <v>3179</v>
      </c>
      <c r="J170" s="12">
        <v>12.76185889718276</v>
      </c>
      <c r="K170" s="4">
        <v>2015</v>
      </c>
      <c r="L170" s="4" t="s">
        <v>1237</v>
      </c>
      <c r="M170" s="4" t="str">
        <f t="shared" si="2"/>
        <v>N</v>
      </c>
    </row>
    <row r="171" spans="1:14" s="4" customFormat="1" ht="12.75" customHeight="1" x14ac:dyDescent="0.25">
      <c r="A171" s="4" t="s">
        <v>1239</v>
      </c>
      <c r="B171" s="4" t="s">
        <v>1235</v>
      </c>
      <c r="C171" s="4" t="s">
        <v>1234</v>
      </c>
      <c r="D171" s="4" t="s">
        <v>1038</v>
      </c>
      <c r="E171" s="4" t="s">
        <v>1241</v>
      </c>
      <c r="F171" s="4" t="s">
        <v>1240</v>
      </c>
      <c r="G171" s="4">
        <v>2</v>
      </c>
      <c r="H171" s="15">
        <v>2</v>
      </c>
      <c r="I171" s="4" t="s">
        <v>1926</v>
      </c>
      <c r="J171" s="12">
        <v>0</v>
      </c>
      <c r="K171" s="4">
        <v>2016</v>
      </c>
      <c r="L171" s="4" t="s">
        <v>1239</v>
      </c>
      <c r="M171" s="4" t="str">
        <f t="shared" si="2"/>
        <v>N</v>
      </c>
    </row>
    <row r="172" spans="1:14" s="4" customFormat="1" ht="12.75" customHeight="1" x14ac:dyDescent="0.25">
      <c r="A172" s="4" t="s">
        <v>893</v>
      </c>
      <c r="B172" s="4" t="s">
        <v>896</v>
      </c>
      <c r="C172" s="4" t="s">
        <v>895</v>
      </c>
      <c r="D172" s="4" t="s">
        <v>620</v>
      </c>
      <c r="E172" s="4" t="s">
        <v>897</v>
      </c>
      <c r="F172" s="4" t="s">
        <v>894</v>
      </c>
      <c r="G172" s="4">
        <v>2</v>
      </c>
      <c r="H172" s="15">
        <v>1</v>
      </c>
      <c r="J172" s="12">
        <v>0</v>
      </c>
      <c r="K172" s="4">
        <v>2015</v>
      </c>
      <c r="L172" s="4" t="s">
        <v>893</v>
      </c>
      <c r="M172" s="4" t="str">
        <f t="shared" si="2"/>
        <v>N</v>
      </c>
    </row>
    <row r="173" spans="1:14" s="4" customFormat="1" ht="12.75" customHeight="1" x14ac:dyDescent="0.25">
      <c r="A173" s="4" t="s">
        <v>1242</v>
      </c>
      <c r="B173" s="4" t="s">
        <v>1245</v>
      </c>
      <c r="C173" s="4" t="s">
        <v>1244</v>
      </c>
      <c r="D173" s="4" t="s">
        <v>1038</v>
      </c>
      <c r="E173" s="4" t="s">
        <v>1246</v>
      </c>
      <c r="F173" s="4" t="s">
        <v>1243</v>
      </c>
      <c r="G173" s="4">
        <v>1</v>
      </c>
      <c r="H173" s="15">
        <v>1</v>
      </c>
      <c r="J173" s="12">
        <v>0</v>
      </c>
      <c r="K173" s="4">
        <v>2013</v>
      </c>
      <c r="L173" s="4" t="s">
        <v>1242</v>
      </c>
      <c r="M173" s="4" t="str">
        <f t="shared" si="2"/>
        <v>N</v>
      </c>
    </row>
    <row r="174" spans="1:14" s="4" customFormat="1" ht="12.75" customHeight="1" x14ac:dyDescent="0.25">
      <c r="A174" s="4" t="s">
        <v>1247</v>
      </c>
      <c r="B174" s="4" t="s">
        <v>1245</v>
      </c>
      <c r="C174" s="4" t="s">
        <v>1244</v>
      </c>
      <c r="D174" s="4" t="s">
        <v>1038</v>
      </c>
      <c r="E174" s="4" t="s">
        <v>1249</v>
      </c>
      <c r="F174" s="4" t="s">
        <v>1248</v>
      </c>
      <c r="G174" s="4">
        <v>1</v>
      </c>
      <c r="H174" s="15">
        <v>1</v>
      </c>
      <c r="J174" s="12">
        <v>0</v>
      </c>
      <c r="K174" s="4">
        <v>2013</v>
      </c>
      <c r="L174" s="4" t="s">
        <v>1247</v>
      </c>
      <c r="M174" s="4" t="str">
        <f t="shared" si="2"/>
        <v>N</v>
      </c>
    </row>
    <row r="175" spans="1:14" s="4" customFormat="1" ht="12.75" customHeight="1" x14ac:dyDescent="0.25">
      <c r="A175" s="4" t="s">
        <v>903</v>
      </c>
      <c r="B175" s="4" t="s">
        <v>901</v>
      </c>
      <c r="C175" s="4" t="s">
        <v>900</v>
      </c>
      <c r="D175" s="4" t="s">
        <v>620</v>
      </c>
      <c r="E175" s="4" t="s">
        <v>904</v>
      </c>
      <c r="F175" s="4" t="s">
        <v>3180</v>
      </c>
      <c r="G175" s="4">
        <v>2</v>
      </c>
      <c r="H175" s="15">
        <v>3</v>
      </c>
      <c r="I175" s="4" t="s">
        <v>3183</v>
      </c>
      <c r="J175" s="12">
        <v>0</v>
      </c>
      <c r="K175" s="4">
        <v>2017</v>
      </c>
      <c r="L175" s="4" t="s">
        <v>903</v>
      </c>
      <c r="M175" s="4" t="str">
        <f t="shared" si="2"/>
        <v>N</v>
      </c>
    </row>
    <row r="176" spans="1:14" s="4" customFormat="1" ht="12.75" customHeight="1" x14ac:dyDescent="0.25">
      <c r="A176" s="4" t="s">
        <v>487</v>
      </c>
      <c r="B176" s="4" t="s">
        <v>490</v>
      </c>
      <c r="C176" s="4" t="s">
        <v>489</v>
      </c>
      <c r="D176" s="4" t="s">
        <v>360</v>
      </c>
      <c r="E176" s="4" t="s">
        <v>491</v>
      </c>
      <c r="F176" s="4" t="s">
        <v>488</v>
      </c>
      <c r="G176" s="4">
        <v>2</v>
      </c>
      <c r="H176" s="15">
        <v>1</v>
      </c>
      <c r="J176" s="12">
        <v>0</v>
      </c>
      <c r="K176" s="4">
        <v>2016</v>
      </c>
      <c r="L176" s="4" t="s">
        <v>487</v>
      </c>
      <c r="M176" s="4" t="str">
        <f t="shared" si="2"/>
        <v>N</v>
      </c>
    </row>
    <row r="177" spans="1:13" s="4" customFormat="1" ht="12.75" customHeight="1" x14ac:dyDescent="0.25">
      <c r="A177" s="4" t="s">
        <v>907</v>
      </c>
      <c r="B177" s="4" t="s">
        <v>910</v>
      </c>
      <c r="C177" s="4" t="s">
        <v>909</v>
      </c>
      <c r="D177" s="4" t="s">
        <v>620</v>
      </c>
      <c r="E177" s="4" t="s">
        <v>911</v>
      </c>
      <c r="F177" s="4" t="s">
        <v>3186</v>
      </c>
      <c r="G177" s="4">
        <v>2</v>
      </c>
      <c r="H177" s="15">
        <v>2</v>
      </c>
      <c r="I177" s="4" t="s">
        <v>3185</v>
      </c>
      <c r="J177" s="12">
        <v>0</v>
      </c>
      <c r="K177" s="4">
        <v>2016</v>
      </c>
      <c r="L177" s="4" t="s">
        <v>907</v>
      </c>
      <c r="M177" s="4" t="str">
        <f t="shared" si="2"/>
        <v>N</v>
      </c>
    </row>
    <row r="178" spans="1:13" s="4" customFormat="1" ht="12.75" customHeight="1" x14ac:dyDescent="0.25">
      <c r="A178" s="4" t="s">
        <v>492</v>
      </c>
      <c r="B178" s="4" t="s">
        <v>494</v>
      </c>
      <c r="C178" s="4" t="s">
        <v>493</v>
      </c>
      <c r="D178" s="4" t="s">
        <v>360</v>
      </c>
      <c r="E178" s="4" t="s">
        <v>495</v>
      </c>
      <c r="F178" s="4" t="s">
        <v>3188</v>
      </c>
      <c r="G178" s="4">
        <v>3</v>
      </c>
      <c r="H178" s="15">
        <v>1</v>
      </c>
      <c r="J178" s="12">
        <v>0</v>
      </c>
      <c r="K178" s="4">
        <v>2012</v>
      </c>
      <c r="L178" s="4" t="s">
        <v>492</v>
      </c>
      <c r="M178" s="4" t="str">
        <f t="shared" si="2"/>
        <v>N</v>
      </c>
    </row>
    <row r="179" spans="1:13" s="4" customFormat="1" ht="12.75" customHeight="1" x14ac:dyDescent="0.25">
      <c r="A179" s="4" t="s">
        <v>496</v>
      </c>
      <c r="B179" s="4" t="s">
        <v>494</v>
      </c>
      <c r="C179" s="4" t="s">
        <v>493</v>
      </c>
      <c r="D179" s="4" t="s">
        <v>360</v>
      </c>
      <c r="E179" s="4" t="s">
        <v>498</v>
      </c>
      <c r="F179" s="4" t="s">
        <v>497</v>
      </c>
      <c r="G179" s="4">
        <v>4</v>
      </c>
      <c r="H179" s="15">
        <v>1</v>
      </c>
      <c r="I179" s="4" t="s">
        <v>1927</v>
      </c>
      <c r="J179" s="12">
        <v>0</v>
      </c>
      <c r="K179" s="4">
        <v>2012</v>
      </c>
      <c r="L179" s="4" t="s">
        <v>496</v>
      </c>
      <c r="M179" s="4" t="str">
        <f t="shared" si="2"/>
        <v>N</v>
      </c>
    </row>
    <row r="180" spans="1:13" s="4" customFormat="1" ht="12.75" customHeight="1" x14ac:dyDescent="0.25">
      <c r="A180" s="4" t="s">
        <v>499</v>
      </c>
      <c r="B180" s="4" t="s">
        <v>494</v>
      </c>
      <c r="C180" s="4" t="s">
        <v>493</v>
      </c>
      <c r="D180" s="4" t="s">
        <v>360</v>
      </c>
      <c r="E180" s="4" t="s">
        <v>501</v>
      </c>
      <c r="F180" s="4" t="s">
        <v>500</v>
      </c>
      <c r="G180" s="4">
        <v>4</v>
      </c>
      <c r="H180" s="15">
        <v>1</v>
      </c>
      <c r="J180" s="12">
        <v>0</v>
      </c>
      <c r="K180" s="4">
        <v>2012</v>
      </c>
      <c r="L180" s="4" t="s">
        <v>499</v>
      </c>
      <c r="M180" s="4" t="str">
        <f t="shared" si="2"/>
        <v>N</v>
      </c>
    </row>
    <row r="181" spans="1:13" s="4" customFormat="1" ht="12.75" customHeight="1" x14ac:dyDescent="0.25">
      <c r="A181" s="4" t="s">
        <v>502</v>
      </c>
      <c r="B181" s="4" t="s">
        <v>494</v>
      </c>
      <c r="C181" s="4" t="s">
        <v>493</v>
      </c>
      <c r="D181" s="4" t="s">
        <v>360</v>
      </c>
      <c r="E181" s="4" t="s">
        <v>504</v>
      </c>
      <c r="F181" s="4" t="s">
        <v>503</v>
      </c>
      <c r="G181" s="4">
        <v>4</v>
      </c>
      <c r="H181" s="15">
        <v>1</v>
      </c>
      <c r="I181" s="4" t="s">
        <v>1928</v>
      </c>
      <c r="J181" s="12">
        <v>0</v>
      </c>
      <c r="K181" s="4">
        <v>2012</v>
      </c>
      <c r="L181" s="4" t="s">
        <v>502</v>
      </c>
      <c r="M181" s="4" t="str">
        <f t="shared" si="2"/>
        <v>N</v>
      </c>
    </row>
    <row r="182" spans="1:13" s="4" customFormat="1" ht="12.75" customHeight="1" x14ac:dyDescent="0.25">
      <c r="A182" s="4" t="s">
        <v>505</v>
      </c>
      <c r="B182" s="4" t="s">
        <v>494</v>
      </c>
      <c r="C182" s="4" t="s">
        <v>493</v>
      </c>
      <c r="D182" s="4" t="s">
        <v>360</v>
      </c>
      <c r="E182" s="4" t="s">
        <v>507</v>
      </c>
      <c r="F182" s="4" t="s">
        <v>506</v>
      </c>
      <c r="G182" s="4">
        <v>4</v>
      </c>
      <c r="H182" s="15">
        <v>1</v>
      </c>
      <c r="I182" s="4" t="s">
        <v>1929</v>
      </c>
      <c r="J182" s="12">
        <v>0</v>
      </c>
      <c r="K182" s="4">
        <v>2012</v>
      </c>
      <c r="L182" s="4" t="s">
        <v>505</v>
      </c>
      <c r="M182" s="4" t="str">
        <f t="shared" si="2"/>
        <v>N</v>
      </c>
    </row>
    <row r="183" spans="1:13" s="4" customFormat="1" ht="12.75" customHeight="1" x14ac:dyDescent="0.25">
      <c r="A183" s="4" t="s">
        <v>508</v>
      </c>
      <c r="B183" s="4" t="s">
        <v>494</v>
      </c>
      <c r="C183" s="4" t="s">
        <v>493</v>
      </c>
      <c r="D183" s="4" t="s">
        <v>360</v>
      </c>
      <c r="E183" s="4" t="s">
        <v>510</v>
      </c>
      <c r="F183" s="4" t="s">
        <v>509</v>
      </c>
      <c r="G183" s="4">
        <v>4</v>
      </c>
      <c r="H183" s="15">
        <v>1</v>
      </c>
      <c r="J183" s="12">
        <v>0</v>
      </c>
      <c r="K183" s="4">
        <v>2012</v>
      </c>
      <c r="L183" s="4" t="s">
        <v>508</v>
      </c>
      <c r="M183" s="4" t="str">
        <f t="shared" si="2"/>
        <v>N</v>
      </c>
    </row>
    <row r="184" spans="1:13" s="4" customFormat="1" ht="12.75" customHeight="1" x14ac:dyDescent="0.25">
      <c r="A184" s="4" t="s">
        <v>511</v>
      </c>
      <c r="B184" s="4" t="s">
        <v>494</v>
      </c>
      <c r="C184" s="4" t="s">
        <v>493</v>
      </c>
      <c r="D184" s="4" t="s">
        <v>360</v>
      </c>
      <c r="E184" s="4" t="s">
        <v>513</v>
      </c>
      <c r="F184" s="4" t="s">
        <v>512</v>
      </c>
      <c r="G184" s="4">
        <v>4</v>
      </c>
      <c r="H184" s="15">
        <v>2</v>
      </c>
      <c r="I184" s="4" t="s">
        <v>1930</v>
      </c>
      <c r="J184" s="12">
        <v>0</v>
      </c>
      <c r="K184" s="4">
        <v>2012</v>
      </c>
      <c r="L184" s="4" t="s">
        <v>511</v>
      </c>
      <c r="M184" s="4" t="str">
        <f t="shared" si="2"/>
        <v>N</v>
      </c>
    </row>
    <row r="185" spans="1:13" s="4" customFormat="1" ht="12.75" customHeight="1" x14ac:dyDescent="0.25">
      <c r="A185" s="4" t="s">
        <v>514</v>
      </c>
      <c r="B185" s="4" t="s">
        <v>494</v>
      </c>
      <c r="C185" s="4" t="s">
        <v>493</v>
      </c>
      <c r="D185" s="4" t="s">
        <v>360</v>
      </c>
      <c r="E185" s="4" t="s">
        <v>516</v>
      </c>
      <c r="F185" s="4" t="s">
        <v>515</v>
      </c>
      <c r="G185" s="4">
        <v>4</v>
      </c>
      <c r="H185" s="15">
        <v>2</v>
      </c>
      <c r="I185" s="4" t="s">
        <v>1931</v>
      </c>
      <c r="J185" s="12">
        <v>0</v>
      </c>
      <c r="K185" s="4">
        <v>2012</v>
      </c>
      <c r="L185" s="4" t="s">
        <v>514</v>
      </c>
      <c r="M185" s="4" t="str">
        <f t="shared" si="2"/>
        <v>N</v>
      </c>
    </row>
    <row r="186" spans="1:13" s="4" customFormat="1" ht="12.75" customHeight="1" x14ac:dyDescent="0.25">
      <c r="A186" s="4" t="s">
        <v>517</v>
      </c>
      <c r="B186" s="4" t="s">
        <v>494</v>
      </c>
      <c r="C186" s="4" t="s">
        <v>493</v>
      </c>
      <c r="D186" s="4" t="s">
        <v>360</v>
      </c>
      <c r="E186" s="4" t="s">
        <v>519</v>
      </c>
      <c r="F186" s="4" t="s">
        <v>518</v>
      </c>
      <c r="G186" s="4">
        <v>4</v>
      </c>
      <c r="H186" s="15">
        <v>1</v>
      </c>
      <c r="J186" s="12">
        <v>0</v>
      </c>
      <c r="K186" s="4">
        <v>2012</v>
      </c>
      <c r="L186" s="4" t="s">
        <v>517</v>
      </c>
      <c r="M186" s="4" t="str">
        <f t="shared" si="2"/>
        <v>N</v>
      </c>
    </row>
    <row r="187" spans="1:13" s="4" customFormat="1" ht="12.75" customHeight="1" x14ac:dyDescent="0.25">
      <c r="A187" s="4" t="s">
        <v>520</v>
      </c>
      <c r="B187" s="4" t="s">
        <v>494</v>
      </c>
      <c r="C187" s="4" t="s">
        <v>493</v>
      </c>
      <c r="D187" s="4" t="s">
        <v>360</v>
      </c>
      <c r="E187" s="4" t="s">
        <v>522</v>
      </c>
      <c r="F187" s="4" t="s">
        <v>521</v>
      </c>
      <c r="G187" s="4">
        <v>4</v>
      </c>
      <c r="H187" s="15">
        <v>1</v>
      </c>
      <c r="I187" s="4" t="s">
        <v>1932</v>
      </c>
      <c r="J187" s="12">
        <v>0</v>
      </c>
      <c r="K187" s="4">
        <v>2012</v>
      </c>
      <c r="L187" s="4" t="s">
        <v>520</v>
      </c>
      <c r="M187" s="4" t="str">
        <f t="shared" si="2"/>
        <v>N</v>
      </c>
    </row>
    <row r="188" spans="1:13" s="4" customFormat="1" ht="12.75" customHeight="1" x14ac:dyDescent="0.25">
      <c r="A188" s="4" t="s">
        <v>526</v>
      </c>
      <c r="B188" s="4" t="s">
        <v>494</v>
      </c>
      <c r="C188" s="4" t="s">
        <v>493</v>
      </c>
      <c r="D188" s="4" t="s">
        <v>360</v>
      </c>
      <c r="E188" s="4" t="s">
        <v>528</v>
      </c>
      <c r="F188" s="4" t="s">
        <v>527</v>
      </c>
      <c r="G188" s="4">
        <v>4</v>
      </c>
      <c r="H188" s="15">
        <v>1</v>
      </c>
      <c r="I188" s="4" t="s">
        <v>1934</v>
      </c>
      <c r="J188" s="12">
        <v>0</v>
      </c>
      <c r="K188" s="4">
        <v>2016</v>
      </c>
      <c r="L188" s="4" t="s">
        <v>526</v>
      </c>
      <c r="M188" s="4" t="str">
        <f t="shared" si="2"/>
        <v>N</v>
      </c>
    </row>
    <row r="189" spans="1:13" s="4" customFormat="1" ht="12.75" customHeight="1" x14ac:dyDescent="0.25">
      <c r="A189" s="4" t="s">
        <v>218</v>
      </c>
      <c r="B189" s="4" t="s">
        <v>221</v>
      </c>
      <c r="C189" s="4" t="s">
        <v>220</v>
      </c>
      <c r="D189" s="4" t="s">
        <v>35</v>
      </c>
      <c r="E189" s="4" t="s">
        <v>222</v>
      </c>
      <c r="F189" s="4" t="s">
        <v>219</v>
      </c>
      <c r="G189" s="4">
        <v>2</v>
      </c>
      <c r="H189" s="15">
        <v>1</v>
      </c>
      <c r="J189" s="12">
        <v>0</v>
      </c>
      <c r="K189" s="4">
        <v>2013</v>
      </c>
      <c r="L189" s="4" t="s">
        <v>218</v>
      </c>
      <c r="M189" s="4" t="str">
        <f t="shared" si="2"/>
        <v>N</v>
      </c>
    </row>
    <row r="190" spans="1:13" s="4" customFormat="1" ht="12.75" customHeight="1" x14ac:dyDescent="0.25">
      <c r="A190" s="4" t="s">
        <v>226</v>
      </c>
      <c r="B190" s="4" t="s">
        <v>229</v>
      </c>
      <c r="C190" s="4" t="s">
        <v>228</v>
      </c>
      <c r="D190" s="4" t="s">
        <v>35</v>
      </c>
      <c r="E190" s="4" t="s">
        <v>230</v>
      </c>
      <c r="F190" s="4" t="s">
        <v>227</v>
      </c>
      <c r="G190" s="4">
        <v>2</v>
      </c>
      <c r="H190" s="15">
        <v>2</v>
      </c>
      <c r="I190" s="4" t="s">
        <v>1935</v>
      </c>
      <c r="J190" s="12">
        <v>1</v>
      </c>
      <c r="K190" s="4">
        <v>2010</v>
      </c>
      <c r="L190" s="4" t="s">
        <v>226</v>
      </c>
      <c r="M190" s="4" t="str">
        <f t="shared" si="2"/>
        <v>N</v>
      </c>
    </row>
    <row r="191" spans="1:13" s="4" customFormat="1" ht="12.75" customHeight="1" x14ac:dyDescent="0.25">
      <c r="A191" s="4" t="s">
        <v>231</v>
      </c>
      <c r="B191" s="4" t="s">
        <v>229</v>
      </c>
      <c r="C191" s="4" t="s">
        <v>228</v>
      </c>
      <c r="D191" s="4" t="s">
        <v>35</v>
      </c>
      <c r="E191" s="4" t="s">
        <v>233</v>
      </c>
      <c r="F191" s="4" t="s">
        <v>232</v>
      </c>
      <c r="G191" s="4">
        <v>2</v>
      </c>
      <c r="H191" s="15">
        <v>1</v>
      </c>
      <c r="J191" s="12">
        <v>0</v>
      </c>
      <c r="K191" s="4">
        <v>2011</v>
      </c>
      <c r="L191" s="4" t="s">
        <v>231</v>
      </c>
      <c r="M191" s="4" t="str">
        <f t="shared" si="2"/>
        <v>N</v>
      </c>
    </row>
    <row r="192" spans="1:13" s="4" customFormat="1" ht="12.75" customHeight="1" x14ac:dyDescent="0.25">
      <c r="A192" s="4" t="s">
        <v>915</v>
      </c>
      <c r="B192" s="4" t="s">
        <v>918</v>
      </c>
      <c r="C192" s="4" t="s">
        <v>917</v>
      </c>
      <c r="D192" s="4" t="s">
        <v>620</v>
      </c>
      <c r="E192" s="4" t="s">
        <v>919</v>
      </c>
      <c r="F192" s="4" t="s">
        <v>916</v>
      </c>
      <c r="G192" s="4">
        <v>2</v>
      </c>
      <c r="H192" s="15">
        <v>1</v>
      </c>
      <c r="J192" s="12">
        <v>0</v>
      </c>
      <c r="K192" s="4">
        <v>2012</v>
      </c>
      <c r="L192" s="4" t="s">
        <v>915</v>
      </c>
      <c r="M192" s="4" t="str">
        <f t="shared" si="2"/>
        <v>N</v>
      </c>
    </row>
    <row r="193" spans="1:13" s="4" customFormat="1" ht="12.75" customHeight="1" x14ac:dyDescent="0.25">
      <c r="A193" s="4" t="s">
        <v>920</v>
      </c>
      <c r="B193" s="4" t="s">
        <v>918</v>
      </c>
      <c r="C193" s="4" t="s">
        <v>917</v>
      </c>
      <c r="D193" s="4" t="s">
        <v>620</v>
      </c>
      <c r="E193" s="4" t="s">
        <v>922</v>
      </c>
      <c r="F193" s="4" t="s">
        <v>921</v>
      </c>
      <c r="G193" s="4">
        <v>2</v>
      </c>
      <c r="H193" s="15">
        <v>1</v>
      </c>
      <c r="J193" s="12">
        <v>0</v>
      </c>
      <c r="K193" s="4">
        <v>2012</v>
      </c>
      <c r="L193" s="4" t="s">
        <v>920</v>
      </c>
      <c r="M193" s="4" t="str">
        <f t="shared" si="2"/>
        <v>N</v>
      </c>
    </row>
    <row r="194" spans="1:13" s="4" customFormat="1" ht="12.75" customHeight="1" x14ac:dyDescent="0.25">
      <c r="A194" s="4" t="s">
        <v>934</v>
      </c>
      <c r="B194" s="4" t="s">
        <v>3</v>
      </c>
      <c r="C194" s="4" t="s">
        <v>924</v>
      </c>
      <c r="D194" s="4" t="s">
        <v>620</v>
      </c>
      <c r="E194" s="4" t="s">
        <v>936</v>
      </c>
      <c r="F194" s="4" t="s">
        <v>935</v>
      </c>
      <c r="G194" s="4">
        <v>2</v>
      </c>
      <c r="H194" s="15">
        <v>2</v>
      </c>
      <c r="I194" s="4" t="s">
        <v>1939</v>
      </c>
      <c r="J194" s="12">
        <v>0</v>
      </c>
      <c r="K194" s="4">
        <v>2012</v>
      </c>
      <c r="L194" s="4" t="s">
        <v>934</v>
      </c>
      <c r="M194" s="4" t="str">
        <f t="shared" si="2"/>
        <v>N</v>
      </c>
    </row>
    <row r="195" spans="1:13" s="4" customFormat="1" ht="12.75" customHeight="1" x14ac:dyDescent="0.25">
      <c r="A195" s="4" t="s">
        <v>239</v>
      </c>
      <c r="B195" s="4" t="s">
        <v>242</v>
      </c>
      <c r="C195" s="4" t="s">
        <v>241</v>
      </c>
      <c r="D195" s="4" t="s">
        <v>35</v>
      </c>
      <c r="E195" s="4" t="s">
        <v>243</v>
      </c>
      <c r="F195" s="4" t="s">
        <v>240</v>
      </c>
      <c r="G195" s="4">
        <v>2</v>
      </c>
      <c r="H195" s="15">
        <v>2</v>
      </c>
      <c r="I195" s="4" t="s">
        <v>1940</v>
      </c>
      <c r="J195" s="12">
        <v>0</v>
      </c>
      <c r="K195" s="4">
        <v>2013</v>
      </c>
      <c r="L195" s="4" t="s">
        <v>239</v>
      </c>
      <c r="M195" s="4" t="str">
        <f t="shared" si="2"/>
        <v>N</v>
      </c>
    </row>
    <row r="196" spans="1:13" s="4" customFormat="1" ht="12.75" customHeight="1" x14ac:dyDescent="0.25">
      <c r="A196" s="4" t="s">
        <v>244</v>
      </c>
      <c r="B196" s="4" t="s">
        <v>242</v>
      </c>
      <c r="C196" s="4" t="s">
        <v>241</v>
      </c>
      <c r="D196" s="4" t="s">
        <v>35</v>
      </c>
      <c r="E196" s="4" t="s">
        <v>246</v>
      </c>
      <c r="F196" s="4" t="s">
        <v>245</v>
      </c>
      <c r="G196" s="4">
        <v>2</v>
      </c>
      <c r="H196" s="15">
        <v>1</v>
      </c>
      <c r="J196" s="12">
        <v>0</v>
      </c>
      <c r="K196" s="4">
        <v>2014</v>
      </c>
      <c r="L196" s="4" t="s">
        <v>244</v>
      </c>
      <c r="M196" s="4" t="str">
        <f t="shared" si="2"/>
        <v>N</v>
      </c>
    </row>
    <row r="197" spans="1:13" s="4" customFormat="1" ht="12.75" customHeight="1" x14ac:dyDescent="0.25">
      <c r="A197" s="4" t="s">
        <v>943</v>
      </c>
      <c r="B197" s="4" t="s">
        <v>21</v>
      </c>
      <c r="C197" s="4" t="s">
        <v>939</v>
      </c>
      <c r="D197" s="4" t="s">
        <v>620</v>
      </c>
      <c r="E197" s="4" t="s">
        <v>945</v>
      </c>
      <c r="F197" s="4" t="s">
        <v>944</v>
      </c>
      <c r="G197" s="4">
        <v>3</v>
      </c>
      <c r="H197" s="15">
        <v>3</v>
      </c>
      <c r="I197" s="4" t="s">
        <v>1944</v>
      </c>
      <c r="J197" s="12">
        <v>0</v>
      </c>
      <c r="K197" s="4">
        <v>2010</v>
      </c>
      <c r="L197" s="4" t="s">
        <v>943</v>
      </c>
      <c r="M197" s="4" t="str">
        <f t="shared" si="2"/>
        <v>N</v>
      </c>
    </row>
    <row r="198" spans="1:13" s="4" customFormat="1" ht="12.75" customHeight="1" x14ac:dyDescent="0.25">
      <c r="A198" s="4" t="s">
        <v>257</v>
      </c>
      <c r="B198" s="4" t="s">
        <v>260</v>
      </c>
      <c r="C198" s="4" t="s">
        <v>259</v>
      </c>
      <c r="D198" s="4" t="s">
        <v>35</v>
      </c>
      <c r="E198" s="4" t="s">
        <v>1581</v>
      </c>
      <c r="F198" s="4" t="s">
        <v>258</v>
      </c>
      <c r="G198" s="4">
        <v>2</v>
      </c>
      <c r="H198" s="15">
        <v>1</v>
      </c>
      <c r="J198" s="12">
        <v>0</v>
      </c>
      <c r="K198" s="4">
        <v>2010</v>
      </c>
      <c r="L198" s="4" t="s">
        <v>257</v>
      </c>
      <c r="M198" s="4" t="str">
        <f t="shared" si="2"/>
        <v>N</v>
      </c>
    </row>
    <row r="199" spans="1:13" s="4" customFormat="1" ht="12.75" customHeight="1" x14ac:dyDescent="0.25">
      <c r="A199" s="4" t="s">
        <v>264</v>
      </c>
      <c r="B199" s="4" t="s">
        <v>260</v>
      </c>
      <c r="C199" s="4" t="s">
        <v>259</v>
      </c>
      <c r="D199" s="4" t="s">
        <v>35</v>
      </c>
      <c r="E199" s="4" t="s">
        <v>1582</v>
      </c>
      <c r="F199" s="4" t="s">
        <v>265</v>
      </c>
      <c r="G199" s="4">
        <v>2</v>
      </c>
      <c r="H199" s="15">
        <v>1</v>
      </c>
      <c r="J199" s="12">
        <v>0</v>
      </c>
      <c r="K199" s="4">
        <v>2010</v>
      </c>
      <c r="L199" s="4" t="s">
        <v>264</v>
      </c>
      <c r="M199" s="4" t="str">
        <f t="shared" ref="M199:M262" si="3">IF(OR(AND(D199=$W$14,OR(J199&lt;$W$15,J199&gt;$W$16)),AND(D199=$X$14,OR(J199&lt;$X$15,J199&gt;$X$16)),AND(D199=$Y$14,OR(J199&lt;$Y$15,J199&gt;$Y$16)),AND(D199=$Z$14,OR(J199&lt;$Z$15,J199&gt;$Z$16))),"Y","N")</f>
        <v>N</v>
      </c>
    </row>
    <row r="200" spans="1:13" s="4" customFormat="1" ht="12.75" customHeight="1" x14ac:dyDescent="0.25">
      <c r="A200" s="4" t="s">
        <v>946</v>
      </c>
      <c r="B200" s="4" t="s">
        <v>949</v>
      </c>
      <c r="C200" s="4" t="s">
        <v>948</v>
      </c>
      <c r="D200" s="4" t="s">
        <v>620</v>
      </c>
      <c r="E200" s="4" t="s">
        <v>950</v>
      </c>
      <c r="F200" s="4" t="s">
        <v>947</v>
      </c>
      <c r="G200" s="4">
        <v>2</v>
      </c>
      <c r="H200" s="15">
        <v>1</v>
      </c>
      <c r="J200" s="12">
        <v>0</v>
      </c>
      <c r="K200" s="4">
        <v>2016</v>
      </c>
      <c r="L200" s="4" t="s">
        <v>946</v>
      </c>
      <c r="M200" s="4" t="str">
        <f t="shared" si="3"/>
        <v>N</v>
      </c>
    </row>
    <row r="201" spans="1:13" s="4" customFormat="1" ht="12.75" customHeight="1" x14ac:dyDescent="0.25">
      <c r="A201" s="4" t="s">
        <v>1258</v>
      </c>
      <c r="B201" s="4" t="s">
        <v>1257</v>
      </c>
      <c r="C201" s="4" t="s">
        <v>1256</v>
      </c>
      <c r="D201" s="4" t="s">
        <v>1038</v>
      </c>
      <c r="E201" s="4" t="s">
        <v>1260</v>
      </c>
      <c r="F201" s="4" t="s">
        <v>1259</v>
      </c>
      <c r="G201" s="4">
        <v>2</v>
      </c>
      <c r="H201" s="15">
        <v>1</v>
      </c>
      <c r="J201" s="12">
        <v>0</v>
      </c>
      <c r="K201" s="4">
        <v>2010</v>
      </c>
      <c r="L201" s="4" t="s">
        <v>1258</v>
      </c>
      <c r="M201" s="4" t="str">
        <f t="shared" si="3"/>
        <v>N</v>
      </c>
    </row>
    <row r="202" spans="1:13" s="4" customFormat="1" ht="12.75" customHeight="1" x14ac:dyDescent="0.25">
      <c r="A202" s="4" t="s">
        <v>1261</v>
      </c>
      <c r="B202" s="4" t="s">
        <v>1257</v>
      </c>
      <c r="C202" s="4" t="s">
        <v>1256</v>
      </c>
      <c r="D202" s="4" t="s">
        <v>1038</v>
      </c>
      <c r="E202" s="4" t="s">
        <v>1263</v>
      </c>
      <c r="F202" s="4" t="s">
        <v>1262</v>
      </c>
      <c r="G202" s="4">
        <v>2</v>
      </c>
      <c r="H202" s="15">
        <v>1</v>
      </c>
      <c r="J202" s="12">
        <v>0</v>
      </c>
      <c r="K202" s="4">
        <v>2010</v>
      </c>
      <c r="L202" s="4" t="s">
        <v>1261</v>
      </c>
      <c r="M202" s="4" t="str">
        <f t="shared" si="3"/>
        <v>N</v>
      </c>
    </row>
    <row r="203" spans="1:13" s="4" customFormat="1" ht="12.75" customHeight="1" x14ac:dyDescent="0.25">
      <c r="A203" s="4" t="s">
        <v>1264</v>
      </c>
      <c r="B203" s="4" t="s">
        <v>1266</v>
      </c>
      <c r="C203" s="4" t="s">
        <v>1265</v>
      </c>
      <c r="D203" s="4" t="s">
        <v>1038</v>
      </c>
      <c r="E203" s="4" t="s">
        <v>1267</v>
      </c>
      <c r="F203" s="4" t="s">
        <v>3190</v>
      </c>
      <c r="G203" s="4">
        <v>2</v>
      </c>
      <c r="H203" s="15">
        <v>1</v>
      </c>
      <c r="I203" s="4" t="s">
        <v>3191</v>
      </c>
      <c r="J203" s="12">
        <v>0</v>
      </c>
      <c r="K203" s="4">
        <v>2011</v>
      </c>
      <c r="L203" s="4" t="s">
        <v>1264</v>
      </c>
      <c r="M203" s="4" t="str">
        <f t="shared" si="3"/>
        <v>N</v>
      </c>
    </row>
    <row r="204" spans="1:13" s="4" customFormat="1" ht="12.75" customHeight="1" x14ac:dyDescent="0.25">
      <c r="A204" s="4" t="s">
        <v>951</v>
      </c>
      <c r="B204" s="4" t="s">
        <v>954</v>
      </c>
      <c r="C204" s="4" t="s">
        <v>953</v>
      </c>
      <c r="D204" s="4" t="s">
        <v>620</v>
      </c>
      <c r="E204" s="4" t="s">
        <v>955</v>
      </c>
      <c r="F204" s="4" t="s">
        <v>952</v>
      </c>
      <c r="G204" s="4">
        <v>2</v>
      </c>
      <c r="H204" s="15">
        <v>1</v>
      </c>
      <c r="J204" s="12">
        <v>0</v>
      </c>
      <c r="K204" s="4">
        <v>2014</v>
      </c>
      <c r="L204" s="4" t="s">
        <v>951</v>
      </c>
      <c r="M204" s="4" t="str">
        <f t="shared" si="3"/>
        <v>N</v>
      </c>
    </row>
    <row r="205" spans="1:13" s="4" customFormat="1" ht="12.75" customHeight="1" x14ac:dyDescent="0.25">
      <c r="A205" s="4" t="s">
        <v>956</v>
      </c>
      <c r="B205" s="4" t="s">
        <v>954</v>
      </c>
      <c r="C205" s="4" t="s">
        <v>953</v>
      </c>
      <c r="D205" s="4" t="s">
        <v>620</v>
      </c>
      <c r="E205" s="4" t="s">
        <v>958</v>
      </c>
      <c r="F205" s="4" t="s">
        <v>957</v>
      </c>
      <c r="G205" s="4">
        <v>2</v>
      </c>
      <c r="H205" s="15">
        <v>1</v>
      </c>
      <c r="J205" s="12">
        <v>0</v>
      </c>
      <c r="K205" s="4">
        <v>2016</v>
      </c>
      <c r="L205" s="4" t="s">
        <v>956</v>
      </c>
      <c r="M205" s="4" t="str">
        <f t="shared" si="3"/>
        <v>N</v>
      </c>
    </row>
    <row r="206" spans="1:13" s="4" customFormat="1" ht="12.75" customHeight="1" x14ac:dyDescent="0.25">
      <c r="A206" s="4" t="s">
        <v>266</v>
      </c>
      <c r="B206" s="4" t="s">
        <v>268</v>
      </c>
      <c r="C206" s="4" t="s">
        <v>267</v>
      </c>
      <c r="D206" s="4" t="s">
        <v>35</v>
      </c>
      <c r="E206" s="4" t="s">
        <v>1584</v>
      </c>
      <c r="F206" s="4" t="s">
        <v>3192</v>
      </c>
      <c r="G206" s="4">
        <v>2</v>
      </c>
      <c r="H206" s="15">
        <v>1</v>
      </c>
      <c r="J206" s="12">
        <v>0</v>
      </c>
      <c r="K206" s="4">
        <v>2016</v>
      </c>
      <c r="L206" s="4" t="s">
        <v>266</v>
      </c>
      <c r="M206" s="4" t="str">
        <f t="shared" si="3"/>
        <v>N</v>
      </c>
    </row>
    <row r="207" spans="1:13" s="4" customFormat="1" ht="12.75" customHeight="1" x14ac:dyDescent="0.25">
      <c r="A207" s="4" t="s">
        <v>271</v>
      </c>
      <c r="B207" s="4" t="s">
        <v>274</v>
      </c>
      <c r="C207" s="4" t="s">
        <v>273</v>
      </c>
      <c r="D207" s="4" t="s">
        <v>35</v>
      </c>
      <c r="E207" s="4" t="s">
        <v>275</v>
      </c>
      <c r="F207" s="4" t="s">
        <v>272</v>
      </c>
      <c r="G207" s="4">
        <v>2</v>
      </c>
      <c r="H207" s="15">
        <v>1</v>
      </c>
      <c r="I207" s="4" t="s">
        <v>1947</v>
      </c>
      <c r="J207" s="12">
        <v>0</v>
      </c>
      <c r="K207" s="4">
        <v>2014</v>
      </c>
      <c r="L207" s="4" t="s">
        <v>271</v>
      </c>
      <c r="M207" s="4" t="str">
        <f t="shared" si="3"/>
        <v>N</v>
      </c>
    </row>
    <row r="208" spans="1:13" s="4" customFormat="1" ht="12.75" customHeight="1" x14ac:dyDescent="0.25">
      <c r="A208" s="4" t="s">
        <v>1275</v>
      </c>
      <c r="B208" s="4" t="s">
        <v>1651</v>
      </c>
      <c r="C208" s="4" t="s">
        <v>1277</v>
      </c>
      <c r="D208" s="4" t="s">
        <v>1038</v>
      </c>
      <c r="E208" s="4" t="s">
        <v>1278</v>
      </c>
      <c r="F208" s="4" t="s">
        <v>1276</v>
      </c>
      <c r="G208" s="4">
        <v>2</v>
      </c>
      <c r="H208" s="15">
        <v>1</v>
      </c>
      <c r="J208" s="12">
        <v>0</v>
      </c>
      <c r="K208" s="4">
        <v>2016</v>
      </c>
      <c r="L208" s="4" t="s">
        <v>1275</v>
      </c>
      <c r="M208" s="4" t="str">
        <f t="shared" si="3"/>
        <v>N</v>
      </c>
    </row>
    <row r="209" spans="1:14" s="4" customFormat="1" ht="12.75" customHeight="1" x14ac:dyDescent="0.25">
      <c r="A209" s="4" t="s">
        <v>1279</v>
      </c>
      <c r="B209" s="4" t="s">
        <v>1651</v>
      </c>
      <c r="C209" s="4" t="s">
        <v>1277</v>
      </c>
      <c r="D209" s="4" t="s">
        <v>1038</v>
      </c>
      <c r="E209" s="4" t="s">
        <v>1281</v>
      </c>
      <c r="F209" s="4" t="s">
        <v>1280</v>
      </c>
      <c r="G209" s="4">
        <v>1</v>
      </c>
      <c r="H209" s="15">
        <v>1</v>
      </c>
      <c r="I209" s="4" t="s">
        <v>3196</v>
      </c>
      <c r="J209" s="12">
        <v>0</v>
      </c>
      <c r="K209" s="4">
        <v>2011</v>
      </c>
      <c r="L209" s="4" t="s">
        <v>1279</v>
      </c>
      <c r="M209" s="4" t="str">
        <f t="shared" si="3"/>
        <v>N</v>
      </c>
    </row>
    <row r="210" spans="1:14" s="4" customFormat="1" ht="12.75" customHeight="1" x14ac:dyDescent="0.25">
      <c r="A210" s="4" t="s">
        <v>1282</v>
      </c>
      <c r="B210" s="4" t="s">
        <v>1651</v>
      </c>
      <c r="C210" s="4" t="s">
        <v>1277</v>
      </c>
      <c r="D210" s="4" t="s">
        <v>1038</v>
      </c>
      <c r="E210" s="4" t="s">
        <v>1585</v>
      </c>
      <c r="F210" s="4" t="s">
        <v>1283</v>
      </c>
      <c r="G210" s="4">
        <v>2</v>
      </c>
      <c r="H210" s="15">
        <v>1</v>
      </c>
      <c r="J210" s="12">
        <v>0</v>
      </c>
      <c r="K210" s="4">
        <v>2013</v>
      </c>
      <c r="L210" s="4" t="s">
        <v>1282</v>
      </c>
      <c r="M210" s="4" t="str">
        <f t="shared" si="3"/>
        <v>N</v>
      </c>
    </row>
    <row r="211" spans="1:14" s="4" customFormat="1" ht="12.75" customHeight="1" x14ac:dyDescent="0.25">
      <c r="A211" s="4" t="s">
        <v>533</v>
      </c>
      <c r="B211" s="4" t="s">
        <v>536</v>
      </c>
      <c r="C211" s="4" t="s">
        <v>535</v>
      </c>
      <c r="D211" s="4" t="s">
        <v>360</v>
      </c>
      <c r="E211" s="4" t="s">
        <v>1586</v>
      </c>
      <c r="F211" s="4" t="s">
        <v>534</v>
      </c>
      <c r="G211" s="4">
        <v>1</v>
      </c>
      <c r="H211" s="15">
        <v>1</v>
      </c>
      <c r="I211" s="4" t="s">
        <v>3197</v>
      </c>
      <c r="J211" s="12">
        <v>0</v>
      </c>
      <c r="K211" s="4">
        <v>2012</v>
      </c>
      <c r="L211" s="4" t="s">
        <v>533</v>
      </c>
      <c r="M211" s="4" t="str">
        <f t="shared" si="3"/>
        <v>N</v>
      </c>
    </row>
    <row r="212" spans="1:14" s="4" customFormat="1" ht="12.75" customHeight="1" x14ac:dyDescent="0.25">
      <c r="A212" s="4" t="s">
        <v>289</v>
      </c>
      <c r="B212" s="4" t="s">
        <v>287</v>
      </c>
      <c r="C212" s="4" t="s">
        <v>286</v>
      </c>
      <c r="D212" s="4" t="s">
        <v>35</v>
      </c>
      <c r="E212" s="4" t="s">
        <v>291</v>
      </c>
      <c r="F212" s="4" t="s">
        <v>290</v>
      </c>
      <c r="G212" s="4">
        <v>1</v>
      </c>
      <c r="H212" s="15">
        <v>1</v>
      </c>
      <c r="J212" s="12">
        <v>0</v>
      </c>
      <c r="K212" s="4">
        <v>2015</v>
      </c>
      <c r="L212" s="4" t="s">
        <v>289</v>
      </c>
      <c r="M212" s="4" t="str">
        <f t="shared" si="3"/>
        <v>N</v>
      </c>
    </row>
    <row r="213" spans="1:14" s="4" customFormat="1" ht="12.75" customHeight="1" x14ac:dyDescent="0.25">
      <c r="A213" s="4" t="s">
        <v>1289</v>
      </c>
      <c r="B213" s="4" t="s">
        <v>1292</v>
      </c>
      <c r="C213" s="4" t="s">
        <v>1291</v>
      </c>
      <c r="D213" s="4" t="s">
        <v>1038</v>
      </c>
      <c r="E213" s="4" t="s">
        <v>1293</v>
      </c>
      <c r="F213" s="4" t="s">
        <v>1290</v>
      </c>
      <c r="G213" s="4">
        <v>2</v>
      </c>
      <c r="H213" s="15">
        <v>1</v>
      </c>
      <c r="J213" s="12">
        <v>0</v>
      </c>
      <c r="K213" s="4">
        <v>2012</v>
      </c>
      <c r="L213" s="4" t="s">
        <v>1289</v>
      </c>
      <c r="M213" s="4" t="str">
        <f t="shared" si="3"/>
        <v>N</v>
      </c>
    </row>
    <row r="214" spans="1:14" s="4" customFormat="1" ht="12.75" customHeight="1" x14ac:dyDescent="0.25">
      <c r="A214" s="4" t="s">
        <v>292</v>
      </c>
      <c r="B214" s="4" t="s">
        <v>1659</v>
      </c>
      <c r="C214" s="4" t="s">
        <v>294</v>
      </c>
      <c r="D214" s="4" t="s">
        <v>35</v>
      </c>
      <c r="E214" s="4" t="s">
        <v>295</v>
      </c>
      <c r="F214" s="4" t="s">
        <v>293</v>
      </c>
      <c r="G214" s="4">
        <v>2</v>
      </c>
      <c r="H214" s="15">
        <v>2</v>
      </c>
      <c r="I214" s="4" t="s">
        <v>1953</v>
      </c>
      <c r="J214" s="12">
        <v>0</v>
      </c>
      <c r="K214" s="4">
        <v>2010</v>
      </c>
      <c r="L214" s="4" t="s">
        <v>292</v>
      </c>
      <c r="M214" s="4" t="str">
        <f t="shared" si="3"/>
        <v>N</v>
      </c>
    </row>
    <row r="215" spans="1:14" s="4" customFormat="1" ht="12.75" customHeight="1" x14ac:dyDescent="0.25">
      <c r="A215" s="4" t="s">
        <v>296</v>
      </c>
      <c r="B215" s="4" t="s">
        <v>1659</v>
      </c>
      <c r="C215" s="4" t="s">
        <v>294</v>
      </c>
      <c r="D215" s="4" t="s">
        <v>35</v>
      </c>
      <c r="E215" s="4" t="s">
        <v>298</v>
      </c>
      <c r="F215" s="4" t="s">
        <v>297</v>
      </c>
      <c r="G215" s="4">
        <v>1</v>
      </c>
      <c r="H215" s="15">
        <v>1</v>
      </c>
      <c r="I215" s="4" t="s">
        <v>3199</v>
      </c>
      <c r="J215" s="12">
        <v>0</v>
      </c>
      <c r="K215" s="4">
        <v>2013</v>
      </c>
      <c r="L215" s="4" t="s">
        <v>296</v>
      </c>
      <c r="M215" s="4" t="str">
        <f t="shared" si="3"/>
        <v>N</v>
      </c>
    </row>
    <row r="216" spans="1:14" s="4" customFormat="1" ht="12.75" customHeight="1" x14ac:dyDescent="0.25">
      <c r="A216" s="4" t="s">
        <v>299</v>
      </c>
      <c r="B216" s="4" t="s">
        <v>302</v>
      </c>
      <c r="C216" s="4" t="s">
        <v>301</v>
      </c>
      <c r="D216" s="4" t="s">
        <v>35</v>
      </c>
      <c r="E216" s="4" t="s">
        <v>303</v>
      </c>
      <c r="F216" s="4" t="s">
        <v>300</v>
      </c>
      <c r="G216" s="4">
        <v>2</v>
      </c>
      <c r="H216" s="15">
        <v>1</v>
      </c>
      <c r="J216" s="12">
        <v>0</v>
      </c>
      <c r="K216" s="4">
        <v>2014</v>
      </c>
      <c r="L216" s="4" t="s">
        <v>299</v>
      </c>
      <c r="M216" s="4" t="str">
        <f t="shared" si="3"/>
        <v>N</v>
      </c>
    </row>
    <row r="217" spans="1:14" s="4" customFormat="1" ht="12.75" customHeight="1" x14ac:dyDescent="0.25">
      <c r="A217" s="4" t="s">
        <v>1297</v>
      </c>
      <c r="B217" s="4" t="s">
        <v>1300</v>
      </c>
      <c r="C217" s="4" t="s">
        <v>1299</v>
      </c>
      <c r="D217" s="4" t="s">
        <v>1038</v>
      </c>
      <c r="E217" s="4" t="s">
        <v>1587</v>
      </c>
      <c r="F217" s="4" t="s">
        <v>1298</v>
      </c>
      <c r="G217" s="4">
        <v>3</v>
      </c>
      <c r="H217" s="15">
        <v>1</v>
      </c>
      <c r="I217" s="4" t="s">
        <v>3299</v>
      </c>
      <c r="J217" s="12">
        <v>5</v>
      </c>
      <c r="K217" s="4">
        <v>2017</v>
      </c>
      <c r="L217" s="4" t="s">
        <v>1297</v>
      </c>
      <c r="M217" s="4" t="str">
        <f t="shared" si="3"/>
        <v>N</v>
      </c>
    </row>
    <row r="218" spans="1:14" s="4" customFormat="1" ht="12.75" customHeight="1" x14ac:dyDescent="0.25">
      <c r="A218" s="4" t="s">
        <v>304</v>
      </c>
      <c r="B218" s="4" t="s">
        <v>306</v>
      </c>
      <c r="C218" s="4" t="s">
        <v>305</v>
      </c>
      <c r="D218" s="4" t="s">
        <v>35</v>
      </c>
      <c r="E218" s="4" t="s">
        <v>307</v>
      </c>
      <c r="F218" s="4" t="s">
        <v>3200</v>
      </c>
      <c r="G218" s="4">
        <v>3</v>
      </c>
      <c r="H218" s="15">
        <v>1</v>
      </c>
      <c r="I218" s="4" t="s">
        <v>3202</v>
      </c>
      <c r="J218" s="12">
        <v>15</v>
      </c>
      <c r="K218" s="4">
        <v>2014</v>
      </c>
      <c r="L218" s="4" t="s">
        <v>304</v>
      </c>
      <c r="M218" s="4" t="str">
        <f t="shared" si="3"/>
        <v>N</v>
      </c>
    </row>
    <row r="219" spans="1:14" s="4" customFormat="1" ht="12.75" customHeight="1" x14ac:dyDescent="0.25">
      <c r="A219" s="4" t="s">
        <v>308</v>
      </c>
      <c r="B219" s="4" t="s">
        <v>306</v>
      </c>
      <c r="C219" s="4" t="s">
        <v>305</v>
      </c>
      <c r="D219" s="4" t="s">
        <v>35</v>
      </c>
      <c r="E219" s="4" t="s">
        <v>309</v>
      </c>
      <c r="F219" s="4" t="s">
        <v>3201</v>
      </c>
      <c r="G219" s="4">
        <v>3</v>
      </c>
      <c r="H219" s="15">
        <v>1</v>
      </c>
      <c r="I219" s="4" t="s">
        <v>3202</v>
      </c>
      <c r="J219" s="12">
        <v>0</v>
      </c>
      <c r="K219" s="4">
        <v>2014</v>
      </c>
      <c r="L219" s="4" t="s">
        <v>308</v>
      </c>
      <c r="M219" s="4" t="str">
        <f t="shared" si="3"/>
        <v>N</v>
      </c>
    </row>
    <row r="220" spans="1:14" s="4" customFormat="1" ht="12.75" customHeight="1" x14ac:dyDescent="0.25">
      <c r="A220" s="4" t="s">
        <v>964</v>
      </c>
      <c r="B220" s="4" t="s">
        <v>967</v>
      </c>
      <c r="C220" s="4" t="s">
        <v>966</v>
      </c>
      <c r="D220" s="4" t="s">
        <v>620</v>
      </c>
      <c r="E220" s="4" t="s">
        <v>968</v>
      </c>
      <c r="F220" s="4" t="s">
        <v>965</v>
      </c>
      <c r="G220" s="4">
        <v>2</v>
      </c>
      <c r="H220" s="15">
        <v>1</v>
      </c>
      <c r="J220" s="12">
        <v>0.97029108732619784</v>
      </c>
      <c r="K220" s="4">
        <v>2016</v>
      </c>
      <c r="L220" s="4" t="s">
        <v>964</v>
      </c>
      <c r="M220" s="4" t="str">
        <f t="shared" si="3"/>
        <v>N</v>
      </c>
    </row>
    <row r="221" spans="1:14" s="4" customFormat="1" ht="12.75" customHeight="1" x14ac:dyDescent="0.25">
      <c r="A221" s="4" t="s">
        <v>969</v>
      </c>
      <c r="B221" s="4" t="s">
        <v>967</v>
      </c>
      <c r="C221" s="4" t="s">
        <v>966</v>
      </c>
      <c r="D221" s="4" t="s">
        <v>620</v>
      </c>
      <c r="E221" s="4" t="s">
        <v>1589</v>
      </c>
      <c r="F221" s="4" t="s">
        <v>970</v>
      </c>
      <c r="G221" s="4">
        <v>2</v>
      </c>
      <c r="H221" s="15">
        <v>1</v>
      </c>
      <c r="J221" s="12">
        <v>0.53937432578209277</v>
      </c>
      <c r="K221" s="4">
        <v>2016</v>
      </c>
      <c r="L221" s="4" t="s">
        <v>969</v>
      </c>
      <c r="M221" s="4" t="str">
        <f t="shared" si="3"/>
        <v>N</v>
      </c>
    </row>
    <row r="222" spans="1:14" s="4" customFormat="1" ht="12.75" customHeight="1" x14ac:dyDescent="0.25">
      <c r="A222" s="4" t="s">
        <v>971</v>
      </c>
      <c r="B222" s="4" t="s">
        <v>967</v>
      </c>
      <c r="C222" s="4" t="s">
        <v>966</v>
      </c>
      <c r="D222" s="4" t="s">
        <v>620</v>
      </c>
      <c r="E222" s="4" t="s">
        <v>973</v>
      </c>
      <c r="F222" s="4" t="s">
        <v>972</v>
      </c>
      <c r="G222" s="4">
        <v>2</v>
      </c>
      <c r="H222" s="15">
        <v>1</v>
      </c>
      <c r="J222" s="12">
        <v>18.758256274768822</v>
      </c>
      <c r="K222" s="4">
        <v>2016</v>
      </c>
      <c r="L222" s="4" t="s">
        <v>971</v>
      </c>
      <c r="M222" s="4" t="str">
        <f t="shared" si="3"/>
        <v>Y</v>
      </c>
      <c r="N222" s="4" t="s">
        <v>2678</v>
      </c>
    </row>
    <row r="223" spans="1:14" s="4" customFormat="1" ht="12.75" customHeight="1" x14ac:dyDescent="0.25">
      <c r="A223" s="4" t="s">
        <v>974</v>
      </c>
      <c r="B223" s="4" t="s">
        <v>967</v>
      </c>
      <c r="C223" s="4" t="s">
        <v>966</v>
      </c>
      <c r="D223" s="4" t="s">
        <v>620</v>
      </c>
      <c r="E223" s="4" t="s">
        <v>976</v>
      </c>
      <c r="F223" s="4" t="s">
        <v>975</v>
      </c>
      <c r="G223" s="4">
        <v>2</v>
      </c>
      <c r="H223" s="15">
        <v>1</v>
      </c>
      <c r="J223" s="12">
        <v>6.5701559020044558</v>
      </c>
      <c r="K223" s="4">
        <v>2016</v>
      </c>
      <c r="L223" s="4" t="s">
        <v>974</v>
      </c>
      <c r="M223" s="4" t="str">
        <f t="shared" si="3"/>
        <v>N</v>
      </c>
    </row>
    <row r="224" spans="1:14" s="4" customFormat="1" ht="12.75" customHeight="1" x14ac:dyDescent="0.25">
      <c r="A224" s="4" t="s">
        <v>977</v>
      </c>
      <c r="B224" s="4" t="s">
        <v>967</v>
      </c>
      <c r="C224" s="4" t="s">
        <v>966</v>
      </c>
      <c r="D224" s="4" t="s">
        <v>620</v>
      </c>
      <c r="E224" s="4" t="s">
        <v>979</v>
      </c>
      <c r="F224" s="4" t="s">
        <v>978</v>
      </c>
      <c r="G224" s="4">
        <v>2</v>
      </c>
      <c r="H224" s="15">
        <v>1</v>
      </c>
      <c r="J224" s="12">
        <v>5.8394160583941614</v>
      </c>
      <c r="K224" s="4">
        <v>2016</v>
      </c>
      <c r="L224" s="4" t="s">
        <v>977</v>
      </c>
      <c r="M224" s="4" t="str">
        <f t="shared" si="3"/>
        <v>N</v>
      </c>
    </row>
    <row r="225" spans="1:14" s="4" customFormat="1" ht="12.75" customHeight="1" x14ac:dyDescent="0.25">
      <c r="A225" s="4" t="s">
        <v>980</v>
      </c>
      <c r="B225" s="4" t="s">
        <v>967</v>
      </c>
      <c r="C225" s="4" t="s">
        <v>966</v>
      </c>
      <c r="D225" s="4" t="s">
        <v>620</v>
      </c>
      <c r="E225" s="4" t="s">
        <v>982</v>
      </c>
      <c r="F225" s="4" t="s">
        <v>981</v>
      </c>
      <c r="G225" s="4">
        <v>2</v>
      </c>
      <c r="H225" s="15">
        <v>1</v>
      </c>
      <c r="J225" s="12">
        <v>3.1468531468531467</v>
      </c>
      <c r="K225" s="4">
        <v>2016</v>
      </c>
      <c r="L225" s="4" t="s">
        <v>980</v>
      </c>
      <c r="M225" s="4" t="str">
        <f t="shared" si="3"/>
        <v>N</v>
      </c>
    </row>
    <row r="226" spans="1:14" s="4" customFormat="1" ht="12.75" customHeight="1" x14ac:dyDescent="0.25">
      <c r="A226" s="4" t="s">
        <v>310</v>
      </c>
      <c r="B226" s="4" t="s">
        <v>313</v>
      </c>
      <c r="C226" s="4" t="s">
        <v>312</v>
      </c>
      <c r="D226" s="4" t="s">
        <v>35</v>
      </c>
      <c r="E226" s="4" t="s">
        <v>314</v>
      </c>
      <c r="F226" s="4" t="s">
        <v>311</v>
      </c>
      <c r="G226" s="4">
        <v>2</v>
      </c>
      <c r="H226" s="15">
        <v>1</v>
      </c>
      <c r="J226" s="12">
        <v>0</v>
      </c>
      <c r="K226" s="4">
        <v>2013</v>
      </c>
      <c r="L226" s="4" t="s">
        <v>310</v>
      </c>
      <c r="M226" s="4" t="str">
        <f t="shared" si="3"/>
        <v>N</v>
      </c>
    </row>
    <row r="227" spans="1:14" s="4" customFormat="1" ht="12.75" customHeight="1" x14ac:dyDescent="0.25">
      <c r="A227" s="4" t="s">
        <v>315</v>
      </c>
      <c r="B227" s="4" t="s">
        <v>313</v>
      </c>
      <c r="C227" s="4" t="s">
        <v>312</v>
      </c>
      <c r="D227" s="4" t="s">
        <v>35</v>
      </c>
      <c r="E227" s="4" t="s">
        <v>1590</v>
      </c>
      <c r="F227" s="4" t="s">
        <v>316</v>
      </c>
      <c r="G227" s="4">
        <v>2</v>
      </c>
      <c r="H227" s="15">
        <v>1</v>
      </c>
      <c r="J227" s="12">
        <v>0</v>
      </c>
      <c r="K227" s="4">
        <v>2012</v>
      </c>
      <c r="L227" s="4" t="s">
        <v>315</v>
      </c>
      <c r="M227" s="4" t="str">
        <f t="shared" si="3"/>
        <v>N</v>
      </c>
    </row>
    <row r="228" spans="1:14" s="4" customFormat="1" ht="12.75" customHeight="1" x14ac:dyDescent="0.25">
      <c r="A228" s="4" t="s">
        <v>1311</v>
      </c>
      <c r="B228" s="4" t="s">
        <v>1314</v>
      </c>
      <c r="C228" s="4" t="s">
        <v>1313</v>
      </c>
      <c r="D228" s="4" t="s">
        <v>1038</v>
      </c>
      <c r="E228" s="4" t="s">
        <v>1315</v>
      </c>
      <c r="F228" s="4" t="s">
        <v>1312</v>
      </c>
      <c r="G228" s="4">
        <v>1</v>
      </c>
      <c r="H228" s="15">
        <v>1</v>
      </c>
      <c r="I228" s="4" t="s">
        <v>1959</v>
      </c>
      <c r="J228" s="12">
        <v>55.246738513896766</v>
      </c>
      <c r="K228" s="4">
        <v>2015</v>
      </c>
      <c r="L228" s="4" t="s">
        <v>1311</v>
      </c>
      <c r="M228" s="4" t="str">
        <f t="shared" si="3"/>
        <v>Y</v>
      </c>
      <c r="N228" s="4" t="s">
        <v>2703</v>
      </c>
    </row>
    <row r="229" spans="1:14" s="4" customFormat="1" ht="12.75" customHeight="1" x14ac:dyDescent="0.25">
      <c r="A229" s="4" t="s">
        <v>1316</v>
      </c>
      <c r="B229" s="4" t="s">
        <v>1319</v>
      </c>
      <c r="C229" s="4" t="s">
        <v>1318</v>
      </c>
      <c r="D229" s="4" t="s">
        <v>1038</v>
      </c>
      <c r="E229" s="4" t="s">
        <v>1592</v>
      </c>
      <c r="F229" s="4" t="s">
        <v>1317</v>
      </c>
      <c r="G229" s="4">
        <v>1</v>
      </c>
      <c r="H229" s="15">
        <v>1</v>
      </c>
      <c r="J229" s="12">
        <v>1.4999999999999996</v>
      </c>
      <c r="K229" s="4">
        <v>2012</v>
      </c>
      <c r="L229" s="4" t="s">
        <v>1316</v>
      </c>
      <c r="M229" s="4" t="str">
        <f t="shared" si="3"/>
        <v>N</v>
      </c>
    </row>
    <row r="230" spans="1:14" s="4" customFormat="1" ht="12.75" customHeight="1" x14ac:dyDescent="0.25">
      <c r="A230" s="4" t="s">
        <v>324</v>
      </c>
      <c r="B230" s="4" t="s">
        <v>327</v>
      </c>
      <c r="C230" s="4" t="s">
        <v>326</v>
      </c>
      <c r="D230" s="4" t="s">
        <v>35</v>
      </c>
      <c r="E230" s="4" t="s">
        <v>328</v>
      </c>
      <c r="F230" s="4" t="s">
        <v>325</v>
      </c>
      <c r="G230" s="4">
        <v>1</v>
      </c>
      <c r="H230" s="15">
        <v>2</v>
      </c>
      <c r="I230" s="4" t="s">
        <v>1962</v>
      </c>
      <c r="J230" s="12">
        <v>9</v>
      </c>
      <c r="K230" s="4">
        <v>2015</v>
      </c>
      <c r="L230" s="4" t="s">
        <v>324</v>
      </c>
      <c r="M230" s="4" t="str">
        <f t="shared" si="3"/>
        <v>N</v>
      </c>
    </row>
    <row r="231" spans="1:14" s="4" customFormat="1" ht="12.75" customHeight="1" x14ac:dyDescent="0.25">
      <c r="A231" s="4" t="s">
        <v>332</v>
      </c>
      <c r="B231" s="4" t="s">
        <v>335</v>
      </c>
      <c r="C231" s="4" t="s">
        <v>334</v>
      </c>
      <c r="D231" s="4" t="s">
        <v>35</v>
      </c>
      <c r="E231" s="4" t="s">
        <v>336</v>
      </c>
      <c r="F231" s="4" t="s">
        <v>333</v>
      </c>
      <c r="G231" s="4">
        <v>2</v>
      </c>
      <c r="H231" s="15">
        <v>1</v>
      </c>
      <c r="I231" s="4" t="s">
        <v>3210</v>
      </c>
      <c r="J231" s="12">
        <v>0</v>
      </c>
      <c r="K231" s="4">
        <v>2012</v>
      </c>
      <c r="L231" s="4" t="s">
        <v>332</v>
      </c>
      <c r="M231" s="4" t="str">
        <f t="shared" si="3"/>
        <v>N</v>
      </c>
    </row>
    <row r="232" spans="1:14" s="4" customFormat="1" ht="12.75" customHeight="1" x14ac:dyDescent="0.25">
      <c r="A232" s="4" t="s">
        <v>337</v>
      </c>
      <c r="B232" s="4" t="s">
        <v>335</v>
      </c>
      <c r="C232" s="4" t="s">
        <v>334</v>
      </c>
      <c r="D232" s="4" t="s">
        <v>35</v>
      </c>
      <c r="E232" s="4" t="s">
        <v>339</v>
      </c>
      <c r="F232" s="4" t="s">
        <v>338</v>
      </c>
      <c r="G232" s="4">
        <v>3</v>
      </c>
      <c r="H232" s="15">
        <v>1</v>
      </c>
      <c r="J232" s="12">
        <v>25.3</v>
      </c>
      <c r="K232" s="4">
        <v>2015</v>
      </c>
      <c r="L232" s="4" t="s">
        <v>337</v>
      </c>
      <c r="M232" s="4" t="str">
        <f t="shared" si="3"/>
        <v>Y</v>
      </c>
      <c r="N232" s="4" t="s">
        <v>2678</v>
      </c>
    </row>
    <row r="233" spans="1:14" s="4" customFormat="1" ht="12.75" customHeight="1" x14ac:dyDescent="0.25">
      <c r="A233" s="4" t="s">
        <v>340</v>
      </c>
      <c r="B233" s="4" t="s">
        <v>343</v>
      </c>
      <c r="C233" s="4" t="s">
        <v>342</v>
      </c>
      <c r="D233" s="4" t="s">
        <v>35</v>
      </c>
      <c r="E233" s="4" t="s">
        <v>344</v>
      </c>
      <c r="F233" s="4" t="s">
        <v>341</v>
      </c>
      <c r="G233" s="4">
        <v>2</v>
      </c>
      <c r="H233" s="15">
        <v>1</v>
      </c>
      <c r="I233" s="4" t="s">
        <v>1963</v>
      </c>
      <c r="J233" s="12">
        <v>33</v>
      </c>
      <c r="K233" s="4">
        <v>2016</v>
      </c>
      <c r="L233" s="4" t="s">
        <v>340</v>
      </c>
      <c r="M233" s="4" t="str">
        <f t="shared" si="3"/>
        <v>Y</v>
      </c>
      <c r="N233" s="4" t="s">
        <v>2678</v>
      </c>
    </row>
    <row r="234" spans="1:14" s="4" customFormat="1" ht="12.75" customHeight="1" x14ac:dyDescent="0.25">
      <c r="A234" s="4" t="s">
        <v>348</v>
      </c>
      <c r="B234" s="4" t="s">
        <v>343</v>
      </c>
      <c r="C234" s="4" t="s">
        <v>342</v>
      </c>
      <c r="D234" s="4" t="s">
        <v>35</v>
      </c>
      <c r="E234" s="4" t="s">
        <v>350</v>
      </c>
      <c r="F234" s="4" t="s">
        <v>349</v>
      </c>
      <c r="G234" s="4">
        <v>2</v>
      </c>
      <c r="H234" s="15">
        <v>2</v>
      </c>
      <c r="I234" s="4" t="s">
        <v>1965</v>
      </c>
      <c r="J234" s="12">
        <v>0</v>
      </c>
      <c r="K234" s="4">
        <v>2015</v>
      </c>
      <c r="L234" s="4" t="s">
        <v>348</v>
      </c>
      <c r="M234" s="4" t="str">
        <f t="shared" si="3"/>
        <v>N</v>
      </c>
    </row>
    <row r="235" spans="1:14" s="4" customFormat="1" ht="12.75" customHeight="1" x14ac:dyDescent="0.25">
      <c r="A235" s="4" t="s">
        <v>351</v>
      </c>
      <c r="B235" s="4" t="s">
        <v>354</v>
      </c>
      <c r="C235" s="4" t="s">
        <v>353</v>
      </c>
      <c r="D235" s="4" t="s">
        <v>35</v>
      </c>
      <c r="E235" s="4" t="s">
        <v>355</v>
      </c>
      <c r="F235" s="4" t="s">
        <v>352</v>
      </c>
      <c r="G235" s="4">
        <v>1</v>
      </c>
      <c r="H235" s="15">
        <v>1</v>
      </c>
      <c r="J235" s="12">
        <v>0</v>
      </c>
      <c r="K235" s="4">
        <v>2012</v>
      </c>
      <c r="L235" s="4" t="s">
        <v>351</v>
      </c>
      <c r="M235" s="4" t="str">
        <f t="shared" si="3"/>
        <v>N</v>
      </c>
    </row>
    <row r="236" spans="1:14" s="4" customFormat="1" ht="12.75" customHeight="1" x14ac:dyDescent="0.25">
      <c r="A236" s="4" t="s">
        <v>1340</v>
      </c>
      <c r="B236" s="4" t="s">
        <v>1535</v>
      </c>
      <c r="C236" s="4" t="s">
        <v>1342</v>
      </c>
      <c r="D236" s="4" t="s">
        <v>1038</v>
      </c>
      <c r="E236" s="4" t="s">
        <v>1343</v>
      </c>
      <c r="F236" s="4" t="s">
        <v>1341</v>
      </c>
      <c r="G236" s="4">
        <v>2</v>
      </c>
      <c r="H236" s="15">
        <v>2</v>
      </c>
      <c r="I236" s="4" t="s">
        <v>1967</v>
      </c>
      <c r="J236" s="12">
        <v>0</v>
      </c>
      <c r="K236" s="4">
        <v>2010</v>
      </c>
      <c r="L236" s="4" t="s">
        <v>1340</v>
      </c>
      <c r="M236" s="4" t="str">
        <f t="shared" si="3"/>
        <v>N</v>
      </c>
    </row>
    <row r="237" spans="1:14" s="4" customFormat="1" ht="12.75" customHeight="1" x14ac:dyDescent="0.25">
      <c r="A237" s="4" t="s">
        <v>1016</v>
      </c>
      <c r="B237" s="4" t="s">
        <v>1019</v>
      </c>
      <c r="C237" s="4" t="s">
        <v>1018</v>
      </c>
      <c r="D237" s="4" t="s">
        <v>620</v>
      </c>
      <c r="E237" s="4" t="s">
        <v>1020</v>
      </c>
      <c r="F237" s="4" t="s">
        <v>1017</v>
      </c>
      <c r="G237" s="4">
        <v>1</v>
      </c>
      <c r="H237" s="15">
        <v>2</v>
      </c>
      <c r="I237" s="4" t="s">
        <v>1968</v>
      </c>
      <c r="J237" s="12">
        <v>2.4405125076266012</v>
      </c>
      <c r="K237" s="4">
        <v>2014</v>
      </c>
      <c r="L237" s="4" t="s">
        <v>1016</v>
      </c>
      <c r="M237" s="4" t="str">
        <f t="shared" si="3"/>
        <v>N</v>
      </c>
    </row>
    <row r="238" spans="1:14" s="4" customFormat="1" ht="12.75" customHeight="1" x14ac:dyDescent="0.25">
      <c r="A238" s="4" t="s">
        <v>1021</v>
      </c>
      <c r="B238" s="4" t="s">
        <v>1019</v>
      </c>
      <c r="C238" s="4" t="s">
        <v>1018</v>
      </c>
      <c r="D238" s="4" t="s">
        <v>620</v>
      </c>
      <c r="E238" s="4" t="s">
        <v>1023</v>
      </c>
      <c r="F238" s="4" t="s">
        <v>1022</v>
      </c>
      <c r="G238" s="4">
        <v>1</v>
      </c>
      <c r="H238" s="15">
        <v>1</v>
      </c>
      <c r="J238" s="12">
        <v>15</v>
      </c>
      <c r="K238" s="4">
        <v>2014</v>
      </c>
      <c r="L238" s="4" t="s">
        <v>1021</v>
      </c>
      <c r="M238" s="4" t="str">
        <f t="shared" si="3"/>
        <v>N</v>
      </c>
    </row>
    <row r="239" spans="1:14" s="4" customFormat="1" ht="12.75" customHeight="1" x14ac:dyDescent="0.25">
      <c r="A239" s="4" t="s">
        <v>588</v>
      </c>
      <c r="B239" s="4" t="s">
        <v>1536</v>
      </c>
      <c r="C239" s="4" t="s">
        <v>590</v>
      </c>
      <c r="D239" s="4" t="s">
        <v>360</v>
      </c>
      <c r="E239" s="4" t="s">
        <v>1594</v>
      </c>
      <c r="F239" s="4" t="s">
        <v>589</v>
      </c>
      <c r="G239" s="4">
        <v>1</v>
      </c>
      <c r="H239" s="15">
        <v>1</v>
      </c>
      <c r="I239" s="4" t="s">
        <v>1969</v>
      </c>
      <c r="J239" s="12">
        <v>0</v>
      </c>
      <c r="K239" s="4">
        <v>2016</v>
      </c>
      <c r="L239" s="4" t="s">
        <v>588</v>
      </c>
      <c r="M239" s="4" t="str">
        <f t="shared" si="3"/>
        <v>N</v>
      </c>
    </row>
    <row r="240" spans="1:14" s="4" customFormat="1" ht="12.75" customHeight="1" x14ac:dyDescent="0.25">
      <c r="A240" s="4" t="s">
        <v>1027</v>
      </c>
      <c r="B240" s="4" t="s">
        <v>1030</v>
      </c>
      <c r="C240" s="4" t="s">
        <v>1029</v>
      </c>
      <c r="D240" s="4" t="s">
        <v>620</v>
      </c>
      <c r="E240" s="4" t="s">
        <v>1031</v>
      </c>
      <c r="F240" s="4" t="s">
        <v>1028</v>
      </c>
      <c r="G240" s="4">
        <v>2</v>
      </c>
      <c r="H240" s="15">
        <v>1</v>
      </c>
      <c r="J240" s="12">
        <v>0</v>
      </c>
      <c r="K240" s="4">
        <v>2011</v>
      </c>
      <c r="L240" s="4" t="s">
        <v>1027</v>
      </c>
      <c r="M240" s="4" t="str">
        <f t="shared" si="3"/>
        <v>N</v>
      </c>
    </row>
    <row r="241" spans="1:13" s="4" customFormat="1" ht="12.75" customHeight="1" x14ac:dyDescent="0.25">
      <c r="A241" s="4" t="s">
        <v>1977</v>
      </c>
      <c r="B241" s="4" t="s">
        <v>1046</v>
      </c>
      <c r="C241" s="4" t="s">
        <v>1045</v>
      </c>
      <c r="D241" s="4" t="s">
        <v>1038</v>
      </c>
      <c r="E241" s="4" t="s">
        <v>2128</v>
      </c>
      <c r="F241" s="4" t="s">
        <v>2226</v>
      </c>
      <c r="G241" s="4">
        <v>1</v>
      </c>
      <c r="H241" s="4">
        <v>1</v>
      </c>
      <c r="I241" s="4" t="s">
        <v>2307</v>
      </c>
      <c r="J241" s="12">
        <v>1.0909090665253727</v>
      </c>
      <c r="K241" s="4">
        <v>2015</v>
      </c>
      <c r="L241" s="4" t="s">
        <v>1977</v>
      </c>
      <c r="M241" s="4" t="str">
        <f t="shared" si="3"/>
        <v>N</v>
      </c>
    </row>
    <row r="242" spans="1:13" s="4" customFormat="1" ht="12.75" customHeight="1" x14ac:dyDescent="0.25">
      <c r="A242" s="4" t="s">
        <v>1978</v>
      </c>
      <c r="B242" s="4" t="s">
        <v>1046</v>
      </c>
      <c r="C242" s="4" t="s">
        <v>1045</v>
      </c>
      <c r="D242" s="4" t="s">
        <v>1038</v>
      </c>
      <c r="E242" s="4" t="s">
        <v>2129</v>
      </c>
      <c r="F242" s="4" t="s">
        <v>2227</v>
      </c>
      <c r="G242" s="4">
        <v>1</v>
      </c>
      <c r="H242" s="4">
        <v>1</v>
      </c>
      <c r="I242" s="4" t="s">
        <v>2308</v>
      </c>
      <c r="J242" s="12">
        <v>1</v>
      </c>
      <c r="K242" s="4">
        <v>2015</v>
      </c>
      <c r="L242" s="4" t="s">
        <v>1978</v>
      </c>
      <c r="M242" s="4" t="str">
        <f t="shared" si="3"/>
        <v>N</v>
      </c>
    </row>
    <row r="243" spans="1:13" s="4" customFormat="1" ht="12.75" customHeight="1" x14ac:dyDescent="0.25">
      <c r="A243" s="4" t="s">
        <v>1980</v>
      </c>
      <c r="B243" s="4" t="s">
        <v>1046</v>
      </c>
      <c r="C243" s="4" t="s">
        <v>1045</v>
      </c>
      <c r="D243" s="4" t="s">
        <v>1038</v>
      </c>
      <c r="E243" s="4" t="s">
        <v>2130</v>
      </c>
      <c r="F243" s="4" t="s">
        <v>2228</v>
      </c>
      <c r="G243" s="4">
        <v>1</v>
      </c>
      <c r="H243" s="4">
        <v>1</v>
      </c>
      <c r="I243" s="4" t="s">
        <v>2308</v>
      </c>
      <c r="J243" s="12">
        <v>0.99999998745165275</v>
      </c>
      <c r="K243" s="4">
        <v>2015</v>
      </c>
      <c r="L243" s="4" t="s">
        <v>1980</v>
      </c>
      <c r="M243" s="4" t="str">
        <f t="shared" si="3"/>
        <v>N</v>
      </c>
    </row>
    <row r="244" spans="1:13" s="4" customFormat="1" ht="12.75" customHeight="1" x14ac:dyDescent="0.25">
      <c r="A244" s="4" t="s">
        <v>1981</v>
      </c>
      <c r="B244" s="4" t="s">
        <v>1046</v>
      </c>
      <c r="C244" s="4" t="s">
        <v>1045</v>
      </c>
      <c r="D244" s="4" t="s">
        <v>1038</v>
      </c>
      <c r="E244" s="4" t="s">
        <v>2131</v>
      </c>
      <c r="F244" s="4" t="s">
        <v>2229</v>
      </c>
      <c r="G244" s="4">
        <v>1</v>
      </c>
      <c r="H244" s="4">
        <v>1</v>
      </c>
      <c r="I244" s="4" t="s">
        <v>2310</v>
      </c>
      <c r="J244" s="12">
        <v>0.99999997402443574</v>
      </c>
      <c r="K244" s="4">
        <v>2015</v>
      </c>
      <c r="L244" s="4" t="s">
        <v>1981</v>
      </c>
      <c r="M244" s="4" t="str">
        <f t="shared" si="3"/>
        <v>N</v>
      </c>
    </row>
    <row r="245" spans="1:13" s="4" customFormat="1" ht="12.75" customHeight="1" x14ac:dyDescent="0.25">
      <c r="A245" s="4" t="s">
        <v>1985</v>
      </c>
      <c r="B245" s="4" t="s">
        <v>1067</v>
      </c>
      <c r="C245" s="4" t="s">
        <v>1066</v>
      </c>
      <c r="D245" s="4" t="s">
        <v>1038</v>
      </c>
      <c r="E245" s="4" t="s">
        <v>2135</v>
      </c>
      <c r="F245" s="4" t="s">
        <v>2233</v>
      </c>
      <c r="G245" s="4">
        <v>1</v>
      </c>
      <c r="H245" s="4">
        <v>2</v>
      </c>
      <c r="I245" s="4" t="s">
        <v>2314</v>
      </c>
      <c r="J245" s="12">
        <v>0</v>
      </c>
      <c r="K245" s="4">
        <v>2019</v>
      </c>
      <c r="L245" s="4" t="s">
        <v>1985</v>
      </c>
      <c r="M245" s="4" t="str">
        <f t="shared" si="3"/>
        <v>N</v>
      </c>
    </row>
    <row r="246" spans="1:13" s="4" customFormat="1" ht="12.75" customHeight="1" x14ac:dyDescent="0.25">
      <c r="A246" s="4" t="s">
        <v>1986</v>
      </c>
      <c r="B246" s="4" t="s">
        <v>1067</v>
      </c>
      <c r="C246" s="4" t="s">
        <v>1066</v>
      </c>
      <c r="D246" s="4" t="s">
        <v>35</v>
      </c>
      <c r="E246" s="4" t="s">
        <v>1068</v>
      </c>
      <c r="F246" s="4" t="s">
        <v>2234</v>
      </c>
      <c r="G246" s="4">
        <v>1</v>
      </c>
      <c r="H246" s="4">
        <v>2</v>
      </c>
      <c r="I246" s="4" t="s">
        <v>2315</v>
      </c>
      <c r="J246" s="12">
        <v>0</v>
      </c>
      <c r="K246" s="4">
        <v>2019</v>
      </c>
      <c r="L246" s="4" t="s">
        <v>1986</v>
      </c>
      <c r="M246" s="4" t="str">
        <f t="shared" si="3"/>
        <v>N</v>
      </c>
    </row>
    <row r="247" spans="1:13" s="4" customFormat="1" ht="12.75" customHeight="1" x14ac:dyDescent="0.25">
      <c r="A247" s="4" t="s">
        <v>1987</v>
      </c>
      <c r="B247" s="4" t="s">
        <v>1067</v>
      </c>
      <c r="C247" s="4" t="s">
        <v>1066</v>
      </c>
      <c r="D247" s="4" t="s">
        <v>35</v>
      </c>
      <c r="E247" s="4" t="s">
        <v>2136</v>
      </c>
      <c r="F247" s="4" t="s">
        <v>2235</v>
      </c>
      <c r="G247" s="4">
        <v>1</v>
      </c>
      <c r="H247" s="4">
        <v>1</v>
      </c>
      <c r="I247" s="4" t="s">
        <v>2316</v>
      </c>
      <c r="J247" s="12">
        <v>0</v>
      </c>
      <c r="K247" s="4">
        <v>2019</v>
      </c>
      <c r="L247" s="4" t="s">
        <v>1987</v>
      </c>
      <c r="M247" s="4" t="str">
        <f t="shared" si="3"/>
        <v>N</v>
      </c>
    </row>
    <row r="248" spans="1:13" s="4" customFormat="1" ht="12.75" customHeight="1" x14ac:dyDescent="0.25">
      <c r="A248" s="4" t="s">
        <v>1989</v>
      </c>
      <c r="B248" s="4" t="s">
        <v>1074</v>
      </c>
      <c r="C248" s="4" t="s">
        <v>1073</v>
      </c>
      <c r="D248" s="4" t="s">
        <v>1038</v>
      </c>
      <c r="E248" s="4" t="s">
        <v>2137</v>
      </c>
      <c r="F248" s="4" t="s">
        <v>2236</v>
      </c>
      <c r="G248" s="4">
        <v>2</v>
      </c>
      <c r="H248" s="4">
        <v>1</v>
      </c>
      <c r="I248" s="4" t="s">
        <v>2318</v>
      </c>
      <c r="J248" s="12">
        <v>0</v>
      </c>
      <c r="K248" s="4">
        <v>2017</v>
      </c>
      <c r="L248" s="4" t="s">
        <v>1989</v>
      </c>
      <c r="M248" s="4" t="str">
        <f t="shared" si="3"/>
        <v>N</v>
      </c>
    </row>
    <row r="249" spans="1:13" s="4" customFormat="1" ht="12.75" customHeight="1" x14ac:dyDescent="0.25">
      <c r="A249" s="4" t="s">
        <v>1990</v>
      </c>
      <c r="B249" s="4" t="s">
        <v>1074</v>
      </c>
      <c r="C249" s="4" t="s">
        <v>1073</v>
      </c>
      <c r="D249" s="4" t="s">
        <v>1038</v>
      </c>
      <c r="E249" s="4" t="s">
        <v>2138</v>
      </c>
      <c r="F249" s="4" t="s">
        <v>2237</v>
      </c>
      <c r="G249" s="4">
        <v>2</v>
      </c>
      <c r="H249" s="4">
        <v>1</v>
      </c>
      <c r="I249" s="4" t="s">
        <v>2319</v>
      </c>
      <c r="J249" s="12">
        <v>0</v>
      </c>
      <c r="K249" s="4">
        <v>2017</v>
      </c>
      <c r="L249" s="4" t="s">
        <v>1990</v>
      </c>
      <c r="M249" s="4" t="str">
        <f t="shared" si="3"/>
        <v>N</v>
      </c>
    </row>
    <row r="250" spans="1:13" s="4" customFormat="1" ht="12.75" customHeight="1" x14ac:dyDescent="0.25">
      <c r="A250" s="4" t="s">
        <v>1993</v>
      </c>
      <c r="B250" s="4" t="s">
        <v>1095</v>
      </c>
      <c r="C250" s="4" t="s">
        <v>1094</v>
      </c>
      <c r="D250" s="4" t="s">
        <v>1038</v>
      </c>
      <c r="E250" s="4" t="s">
        <v>2139</v>
      </c>
      <c r="F250" s="4" t="s">
        <v>2239</v>
      </c>
      <c r="G250" s="4">
        <v>3</v>
      </c>
      <c r="H250" s="4">
        <v>1</v>
      </c>
      <c r="I250" s="4" t="s">
        <v>2322</v>
      </c>
      <c r="J250" s="12">
        <v>4.0293042292418075</v>
      </c>
      <c r="K250" s="4">
        <v>2009</v>
      </c>
      <c r="L250" s="4" t="s">
        <v>1993</v>
      </c>
      <c r="M250" s="4" t="str">
        <f t="shared" si="3"/>
        <v>N</v>
      </c>
    </row>
    <row r="251" spans="1:13" s="4" customFormat="1" ht="12.75" customHeight="1" x14ac:dyDescent="0.25">
      <c r="A251" s="4" t="s">
        <v>1996</v>
      </c>
      <c r="B251" s="4" t="s">
        <v>1103</v>
      </c>
      <c r="C251" s="4" t="s">
        <v>1102</v>
      </c>
      <c r="D251" s="4" t="s">
        <v>1038</v>
      </c>
      <c r="E251" s="4" t="s">
        <v>2140</v>
      </c>
      <c r="F251" s="4" t="s">
        <v>2240</v>
      </c>
      <c r="G251" s="4">
        <v>1</v>
      </c>
      <c r="H251" s="4">
        <v>1</v>
      </c>
      <c r="I251" s="4" t="s">
        <v>2325</v>
      </c>
      <c r="J251" s="12">
        <v>0</v>
      </c>
      <c r="K251" s="4">
        <v>2017</v>
      </c>
      <c r="L251" s="4" t="s">
        <v>1996</v>
      </c>
      <c r="M251" s="4" t="str">
        <f t="shared" si="3"/>
        <v>N</v>
      </c>
    </row>
    <row r="252" spans="1:13" s="4" customFormat="1" ht="12.75" customHeight="1" x14ac:dyDescent="0.25">
      <c r="A252" s="4" t="s">
        <v>1998</v>
      </c>
      <c r="B252" s="4" t="s">
        <v>1108</v>
      </c>
      <c r="C252" s="4" t="s">
        <v>1107</v>
      </c>
      <c r="D252" s="4" t="s">
        <v>1038</v>
      </c>
      <c r="E252" s="4" t="s">
        <v>2142</v>
      </c>
      <c r="F252" s="4" t="s">
        <v>2241</v>
      </c>
      <c r="G252" s="4">
        <v>2</v>
      </c>
      <c r="H252" s="4">
        <v>1</v>
      </c>
      <c r="I252" s="4" t="s">
        <v>2326</v>
      </c>
      <c r="J252" s="12">
        <v>1.0442565429892739E-2</v>
      </c>
      <c r="K252" s="4">
        <v>2009</v>
      </c>
      <c r="L252" s="4" t="s">
        <v>1998</v>
      </c>
      <c r="M252" s="4" t="str">
        <f t="shared" si="3"/>
        <v>N</v>
      </c>
    </row>
    <row r="253" spans="1:13" s="4" customFormat="1" ht="12.75" customHeight="1" x14ac:dyDescent="0.25">
      <c r="A253" s="4" t="s">
        <v>2001</v>
      </c>
      <c r="B253" s="4" t="s">
        <v>1108</v>
      </c>
      <c r="C253" s="4" t="s">
        <v>1107</v>
      </c>
      <c r="D253" s="4" t="s">
        <v>1038</v>
      </c>
      <c r="E253" s="4" t="s">
        <v>2145</v>
      </c>
      <c r="F253" s="4" t="s">
        <v>3213</v>
      </c>
      <c r="G253" s="4">
        <v>2</v>
      </c>
      <c r="H253" s="4">
        <v>1</v>
      </c>
      <c r="I253" s="4" t="s">
        <v>2326</v>
      </c>
      <c r="J253" s="12">
        <v>0.26700341841890435</v>
      </c>
      <c r="K253" s="4">
        <v>2015</v>
      </c>
      <c r="L253" s="4" t="s">
        <v>2001</v>
      </c>
      <c r="M253" s="4" t="str">
        <f t="shared" si="3"/>
        <v>N</v>
      </c>
    </row>
    <row r="254" spans="1:13" s="4" customFormat="1" ht="12.75" customHeight="1" x14ac:dyDescent="0.25">
      <c r="A254" s="4" t="s">
        <v>2004</v>
      </c>
      <c r="B254" s="4" t="s">
        <v>1516</v>
      </c>
      <c r="C254" s="4" t="s">
        <v>1687</v>
      </c>
      <c r="D254" s="4" t="s">
        <v>620</v>
      </c>
      <c r="E254" s="4" t="s">
        <v>2146</v>
      </c>
      <c r="F254" s="4" t="s">
        <v>2242</v>
      </c>
      <c r="G254" s="4">
        <v>1</v>
      </c>
      <c r="H254" s="4">
        <v>1</v>
      </c>
      <c r="I254" s="4" t="s">
        <v>2328</v>
      </c>
      <c r="J254" s="12">
        <v>0</v>
      </c>
      <c r="K254" s="4">
        <v>2015</v>
      </c>
      <c r="L254" s="4" t="s">
        <v>2004</v>
      </c>
      <c r="M254" s="4" t="str">
        <f t="shared" si="3"/>
        <v>N</v>
      </c>
    </row>
    <row r="255" spans="1:13" s="4" customFormat="1" ht="12.75" customHeight="1" x14ac:dyDescent="0.25">
      <c r="A255" s="4" t="s">
        <v>2005</v>
      </c>
      <c r="B255" s="4" t="s">
        <v>1516</v>
      </c>
      <c r="C255" s="4" t="s">
        <v>1687</v>
      </c>
      <c r="D255" s="4" t="s">
        <v>620</v>
      </c>
      <c r="E255" s="4" t="s">
        <v>2147</v>
      </c>
      <c r="F255" s="4" t="s">
        <v>2243</v>
      </c>
      <c r="G255" s="4">
        <v>1</v>
      </c>
      <c r="H255" s="4">
        <v>2</v>
      </c>
      <c r="I255" s="4" t="s">
        <v>2329</v>
      </c>
      <c r="J255" s="12">
        <v>0</v>
      </c>
      <c r="K255" s="4">
        <v>2015</v>
      </c>
      <c r="L255" s="4" t="s">
        <v>2005</v>
      </c>
      <c r="M255" s="4" t="str">
        <f t="shared" si="3"/>
        <v>N</v>
      </c>
    </row>
    <row r="256" spans="1:13" s="4" customFormat="1" ht="12.75" customHeight="1" x14ac:dyDescent="0.25">
      <c r="A256" s="4" t="s">
        <v>2006</v>
      </c>
      <c r="B256" s="4" t="s">
        <v>1516</v>
      </c>
      <c r="C256" s="4" t="s">
        <v>1687</v>
      </c>
      <c r="D256" s="4" t="s">
        <v>620</v>
      </c>
      <c r="E256" s="4" t="s">
        <v>2148</v>
      </c>
      <c r="F256" s="4" t="s">
        <v>2244</v>
      </c>
      <c r="G256" s="4">
        <v>1</v>
      </c>
      <c r="H256" s="4">
        <v>1</v>
      </c>
      <c r="J256" s="12">
        <v>0</v>
      </c>
      <c r="K256" s="4">
        <v>2015</v>
      </c>
      <c r="L256" s="4" t="s">
        <v>2006</v>
      </c>
      <c r="M256" s="4" t="str">
        <f t="shared" si="3"/>
        <v>N</v>
      </c>
    </row>
    <row r="257" spans="1:13" s="4" customFormat="1" ht="12.75" customHeight="1" x14ac:dyDescent="0.25">
      <c r="A257" s="4" t="s">
        <v>2007</v>
      </c>
      <c r="B257" s="4" t="s">
        <v>658</v>
      </c>
      <c r="C257" s="4" t="s">
        <v>657</v>
      </c>
      <c r="D257" s="4" t="s">
        <v>620</v>
      </c>
      <c r="E257" s="4" t="s">
        <v>662</v>
      </c>
      <c r="F257" s="4" t="s">
        <v>661</v>
      </c>
      <c r="G257" s="4">
        <v>2</v>
      </c>
      <c r="H257" s="4">
        <v>1</v>
      </c>
      <c r="I257" s="4" t="s">
        <v>2330</v>
      </c>
      <c r="J257" s="12">
        <v>0</v>
      </c>
      <c r="K257" s="4">
        <v>2009</v>
      </c>
      <c r="L257" s="4" t="s">
        <v>2007</v>
      </c>
      <c r="M257" s="4" t="str">
        <f t="shared" si="3"/>
        <v>N</v>
      </c>
    </row>
    <row r="258" spans="1:13" s="4" customFormat="1" ht="12.75" customHeight="1" x14ac:dyDescent="0.25">
      <c r="A258" s="4" t="s">
        <v>2009</v>
      </c>
      <c r="B258" s="4" t="s">
        <v>1518</v>
      </c>
      <c r="C258" s="4" t="s">
        <v>1690</v>
      </c>
      <c r="D258" s="4" t="s">
        <v>360</v>
      </c>
      <c r="E258" s="4" t="s">
        <v>2150</v>
      </c>
      <c r="F258" s="4" t="s">
        <v>3216</v>
      </c>
      <c r="G258" s="4">
        <v>1</v>
      </c>
      <c r="H258" s="4">
        <v>2</v>
      </c>
      <c r="I258" s="4" t="s">
        <v>3217</v>
      </c>
      <c r="J258" s="12">
        <v>0</v>
      </c>
      <c r="K258" s="4">
        <v>2009</v>
      </c>
      <c r="L258" s="4" t="s">
        <v>2009</v>
      </c>
      <c r="M258" s="4" t="str">
        <f t="shared" si="3"/>
        <v>N</v>
      </c>
    </row>
    <row r="259" spans="1:13" s="4" customFormat="1" ht="12.75" customHeight="1" x14ac:dyDescent="0.25">
      <c r="A259" s="4" t="s">
        <v>2010</v>
      </c>
      <c r="B259" s="4" t="s">
        <v>1124</v>
      </c>
      <c r="C259" s="4" t="s">
        <v>1123</v>
      </c>
      <c r="D259" s="4" t="s">
        <v>1038</v>
      </c>
      <c r="E259" s="4" t="s">
        <v>2151</v>
      </c>
      <c r="F259" s="4" t="s">
        <v>2245</v>
      </c>
      <c r="G259" s="4">
        <v>2</v>
      </c>
      <c r="H259" s="4">
        <v>2</v>
      </c>
      <c r="I259" s="4" t="s">
        <v>2332</v>
      </c>
      <c r="J259" s="12">
        <v>5.7021049826805221</v>
      </c>
      <c r="K259" s="4">
        <v>2019</v>
      </c>
      <c r="L259" s="4" t="s">
        <v>2010</v>
      </c>
      <c r="M259" s="4" t="str">
        <f t="shared" si="3"/>
        <v>N</v>
      </c>
    </row>
    <row r="260" spans="1:13" s="4" customFormat="1" ht="12.75" customHeight="1" x14ac:dyDescent="0.25">
      <c r="A260" s="4" t="s">
        <v>2453</v>
      </c>
      <c r="B260" s="4" t="s">
        <v>1124</v>
      </c>
      <c r="C260" s="4" t="s">
        <v>1123</v>
      </c>
      <c r="D260" s="4" t="s">
        <v>1038</v>
      </c>
      <c r="E260" s="4" t="s">
        <v>2455</v>
      </c>
      <c r="F260" s="4" t="s">
        <v>2456</v>
      </c>
      <c r="G260" s="4">
        <v>2</v>
      </c>
      <c r="H260" s="4">
        <v>2</v>
      </c>
      <c r="I260" s="4" t="s">
        <v>2458</v>
      </c>
      <c r="J260" s="12">
        <v>0.714523097374543</v>
      </c>
      <c r="K260" s="4">
        <v>2019</v>
      </c>
      <c r="L260" s="4" t="s">
        <v>2453</v>
      </c>
      <c r="M260" s="4" t="str">
        <f t="shared" si="3"/>
        <v>N</v>
      </c>
    </row>
    <row r="261" spans="1:13" s="4" customFormat="1" ht="12.75" customHeight="1" x14ac:dyDescent="0.25">
      <c r="A261" s="4" t="s">
        <v>2012</v>
      </c>
      <c r="B261" s="4" t="s">
        <v>1520</v>
      </c>
      <c r="C261" s="4" t="s">
        <v>1519</v>
      </c>
      <c r="D261" s="4" t="s">
        <v>35</v>
      </c>
      <c r="E261" s="4" t="s">
        <v>1520</v>
      </c>
      <c r="F261" s="4" t="s">
        <v>1519</v>
      </c>
      <c r="G261" s="4">
        <v>0</v>
      </c>
      <c r="H261" s="4">
        <v>1</v>
      </c>
      <c r="I261" s="4" t="s">
        <v>2334</v>
      </c>
      <c r="J261" s="12">
        <v>0</v>
      </c>
      <c r="K261" s="4">
        <v>2015</v>
      </c>
      <c r="L261" s="4" t="s">
        <v>2012</v>
      </c>
      <c r="M261" s="4" t="str">
        <f t="shared" si="3"/>
        <v>N</v>
      </c>
    </row>
    <row r="262" spans="1:13" s="4" customFormat="1" ht="12.75" customHeight="1" x14ac:dyDescent="0.25">
      <c r="A262" s="4" t="s">
        <v>2015</v>
      </c>
      <c r="B262" s="4" t="s">
        <v>75</v>
      </c>
      <c r="C262" s="4" t="s">
        <v>74</v>
      </c>
      <c r="D262" s="4" t="s">
        <v>35</v>
      </c>
      <c r="E262" s="4" t="s">
        <v>2154</v>
      </c>
      <c r="F262" s="4" t="s">
        <v>2246</v>
      </c>
      <c r="G262" s="4">
        <v>2</v>
      </c>
      <c r="H262" s="4">
        <v>1</v>
      </c>
      <c r="I262" s="4" t="s">
        <v>2337</v>
      </c>
      <c r="J262" s="12">
        <v>0</v>
      </c>
      <c r="K262" s="4">
        <v>2012</v>
      </c>
      <c r="L262" s="4" t="s">
        <v>2015</v>
      </c>
      <c r="M262" s="4" t="str">
        <f t="shared" si="3"/>
        <v>N</v>
      </c>
    </row>
    <row r="263" spans="1:13" s="4" customFormat="1" ht="12.75" customHeight="1" x14ac:dyDescent="0.25">
      <c r="A263" s="4" t="s">
        <v>2016</v>
      </c>
      <c r="B263" s="4" t="s">
        <v>75</v>
      </c>
      <c r="C263" s="4" t="s">
        <v>74</v>
      </c>
      <c r="D263" s="4" t="s">
        <v>35</v>
      </c>
      <c r="E263" s="4" t="s">
        <v>2155</v>
      </c>
      <c r="F263" s="4" t="s">
        <v>2247</v>
      </c>
      <c r="G263" s="4">
        <v>2</v>
      </c>
      <c r="H263" s="4">
        <v>1</v>
      </c>
      <c r="I263" s="4" t="s">
        <v>2338</v>
      </c>
      <c r="J263" s="12">
        <v>0</v>
      </c>
      <c r="K263" s="4">
        <v>2012</v>
      </c>
      <c r="L263" s="4" t="s">
        <v>2016</v>
      </c>
      <c r="M263" s="4" t="str">
        <f t="shared" ref="M263:M325" si="4">IF(OR(AND(D263=$W$14,OR(J263&lt;$W$15,J263&gt;$W$16)),AND(D263=$X$14,OR(J263&lt;$X$15,J263&gt;$X$16)),AND(D263=$Y$14,OR(J263&lt;$Y$15,J263&gt;$Y$16)),AND(D263=$Z$14,OR(J263&lt;$Z$15,J263&gt;$Z$16))),"Y","N")</f>
        <v>N</v>
      </c>
    </row>
    <row r="264" spans="1:13" s="4" customFormat="1" ht="12.75" customHeight="1" x14ac:dyDescent="0.25">
      <c r="A264" s="4" t="s">
        <v>2018</v>
      </c>
      <c r="B264" s="4" t="s">
        <v>1146</v>
      </c>
      <c r="C264" s="4" t="s">
        <v>1145</v>
      </c>
      <c r="D264" s="4" t="s">
        <v>1038</v>
      </c>
      <c r="E264" s="4" t="s">
        <v>2156</v>
      </c>
      <c r="F264" s="4" t="s">
        <v>2248</v>
      </c>
      <c r="G264" s="4">
        <v>2</v>
      </c>
      <c r="H264" s="4">
        <v>1</v>
      </c>
      <c r="I264" s="4" t="s">
        <v>2340</v>
      </c>
      <c r="J264" s="12">
        <v>0.97674414168956747</v>
      </c>
      <c r="K264" s="4">
        <v>2017</v>
      </c>
      <c r="L264" s="4" t="s">
        <v>2018</v>
      </c>
      <c r="M264" s="4" t="str">
        <f t="shared" si="4"/>
        <v>N</v>
      </c>
    </row>
    <row r="265" spans="1:13" s="4" customFormat="1" ht="12.75" customHeight="1" x14ac:dyDescent="0.25">
      <c r="A265" s="4" t="s">
        <v>2020</v>
      </c>
      <c r="B265" s="4" t="s">
        <v>1</v>
      </c>
      <c r="C265" s="4" t="s">
        <v>1150</v>
      </c>
      <c r="D265" s="4" t="s">
        <v>1038</v>
      </c>
      <c r="E265" s="4" t="s">
        <v>2158</v>
      </c>
      <c r="F265" s="4" t="s">
        <v>2249</v>
      </c>
      <c r="G265" s="4">
        <v>2</v>
      </c>
      <c r="H265" s="4">
        <v>1</v>
      </c>
      <c r="I265" s="4" t="s">
        <v>2342</v>
      </c>
      <c r="J265" s="12">
        <v>0</v>
      </c>
      <c r="K265" s="4">
        <v>2015</v>
      </c>
      <c r="L265" s="4" t="s">
        <v>2020</v>
      </c>
      <c r="M265" s="4" t="str">
        <f t="shared" si="4"/>
        <v>N</v>
      </c>
    </row>
    <row r="266" spans="1:13" s="4" customFormat="1" ht="12.75" customHeight="1" x14ac:dyDescent="0.25">
      <c r="A266" s="4" t="s">
        <v>2021</v>
      </c>
      <c r="B266" s="4" t="s">
        <v>1</v>
      </c>
      <c r="C266" s="4" t="s">
        <v>1150</v>
      </c>
      <c r="D266" s="4" t="s">
        <v>1038</v>
      </c>
      <c r="E266" s="4" t="s">
        <v>2159</v>
      </c>
      <c r="F266" s="4" t="s">
        <v>2250</v>
      </c>
      <c r="G266" s="4">
        <v>2</v>
      </c>
      <c r="H266" s="4">
        <v>1</v>
      </c>
      <c r="I266" s="4" t="s">
        <v>2459</v>
      </c>
      <c r="J266" s="12">
        <v>0</v>
      </c>
      <c r="K266" s="4">
        <v>2015</v>
      </c>
      <c r="L266" s="4" t="s">
        <v>2021</v>
      </c>
      <c r="M266" s="4" t="str">
        <f t="shared" si="4"/>
        <v>N</v>
      </c>
    </row>
    <row r="267" spans="1:13" s="4" customFormat="1" ht="12.75" customHeight="1" x14ac:dyDescent="0.25">
      <c r="A267" s="4" t="s">
        <v>2022</v>
      </c>
      <c r="B267" s="4" t="s">
        <v>1</v>
      </c>
      <c r="C267" s="4" t="s">
        <v>1150</v>
      </c>
      <c r="D267" s="4" t="s">
        <v>1038</v>
      </c>
      <c r="E267" s="4" t="s">
        <v>2160</v>
      </c>
      <c r="F267" s="4" t="s">
        <v>2251</v>
      </c>
      <c r="G267" s="4">
        <v>2</v>
      </c>
      <c r="H267" s="4">
        <v>2</v>
      </c>
      <c r="I267" s="4" t="s">
        <v>2460</v>
      </c>
      <c r="J267" s="12">
        <v>0</v>
      </c>
      <c r="K267" s="4">
        <v>2015</v>
      </c>
      <c r="L267" s="4" t="s">
        <v>2022</v>
      </c>
      <c r="M267" s="4" t="str">
        <f t="shared" si="4"/>
        <v>N</v>
      </c>
    </row>
    <row r="268" spans="1:13" s="4" customFormat="1" ht="12.75" customHeight="1" x14ac:dyDescent="0.25">
      <c r="A268" s="4" t="s">
        <v>2023</v>
      </c>
      <c r="B268" s="4" t="s">
        <v>1</v>
      </c>
      <c r="C268" s="4" t="s">
        <v>1150</v>
      </c>
      <c r="D268" s="4" t="s">
        <v>1038</v>
      </c>
      <c r="E268" s="4" t="s">
        <v>2161</v>
      </c>
      <c r="F268" s="4" t="s">
        <v>2252</v>
      </c>
      <c r="G268" s="4">
        <v>2</v>
      </c>
      <c r="H268" s="4">
        <v>2</v>
      </c>
      <c r="I268" s="4" t="s">
        <v>2343</v>
      </c>
      <c r="J268" s="12">
        <v>0</v>
      </c>
      <c r="K268" s="4">
        <v>2015</v>
      </c>
      <c r="L268" s="4" t="s">
        <v>2023</v>
      </c>
      <c r="M268" s="4" t="str">
        <f t="shared" si="4"/>
        <v>N</v>
      </c>
    </row>
    <row r="269" spans="1:13" s="4" customFormat="1" ht="12.75" customHeight="1" x14ac:dyDescent="0.25">
      <c r="A269" s="4" t="s">
        <v>2031</v>
      </c>
      <c r="B269" s="4" t="s">
        <v>1524</v>
      </c>
      <c r="C269" s="4" t="s">
        <v>450</v>
      </c>
      <c r="D269" s="4" t="s">
        <v>360</v>
      </c>
      <c r="E269" s="4" t="s">
        <v>451</v>
      </c>
      <c r="F269" s="4" t="s">
        <v>3335</v>
      </c>
      <c r="G269" s="4">
        <v>2</v>
      </c>
      <c r="H269" s="4">
        <v>2</v>
      </c>
      <c r="I269" s="4" t="s">
        <v>2346</v>
      </c>
      <c r="J269" s="12">
        <v>0</v>
      </c>
      <c r="K269" s="4">
        <v>2009</v>
      </c>
      <c r="L269" s="4" t="s">
        <v>2031</v>
      </c>
      <c r="M269" s="4" t="str">
        <f t="shared" si="4"/>
        <v>N</v>
      </c>
    </row>
    <row r="270" spans="1:13" s="4" customFormat="1" ht="12.75" customHeight="1" x14ac:dyDescent="0.25">
      <c r="A270" s="4" t="s">
        <v>2033</v>
      </c>
      <c r="B270" s="4" t="s">
        <v>689</v>
      </c>
      <c r="C270" s="4" t="s">
        <v>688</v>
      </c>
      <c r="D270" s="4" t="s">
        <v>620</v>
      </c>
      <c r="E270" s="4" t="s">
        <v>2169</v>
      </c>
      <c r="F270" s="4" t="s">
        <v>3336</v>
      </c>
      <c r="G270" s="4">
        <v>2</v>
      </c>
      <c r="H270" s="4">
        <v>1</v>
      </c>
      <c r="I270" s="4" t="s">
        <v>2348</v>
      </c>
      <c r="J270" s="12">
        <v>0</v>
      </c>
      <c r="K270" s="4">
        <v>2017</v>
      </c>
      <c r="L270" s="4" t="s">
        <v>2033</v>
      </c>
      <c r="M270" s="4" t="str">
        <f t="shared" si="4"/>
        <v>N</v>
      </c>
    </row>
    <row r="271" spans="1:13" s="4" customFormat="1" ht="12.75" customHeight="1" x14ac:dyDescent="0.25">
      <c r="A271" s="4" t="s">
        <v>2035</v>
      </c>
      <c r="B271" s="4" t="s">
        <v>694</v>
      </c>
      <c r="C271" s="4" t="s">
        <v>693</v>
      </c>
      <c r="D271" s="4" t="s">
        <v>620</v>
      </c>
      <c r="E271" s="4" t="s">
        <v>2170</v>
      </c>
      <c r="F271" s="4" t="s">
        <v>3337</v>
      </c>
      <c r="G271" s="4">
        <v>2</v>
      </c>
      <c r="H271" s="4">
        <v>2</v>
      </c>
      <c r="I271" s="4" t="s">
        <v>2350</v>
      </c>
      <c r="J271" s="12">
        <v>3.3346803920374986</v>
      </c>
      <c r="K271" s="4">
        <v>2016</v>
      </c>
      <c r="L271" s="4" t="s">
        <v>2035</v>
      </c>
      <c r="M271" s="4" t="str">
        <f t="shared" si="4"/>
        <v>N</v>
      </c>
    </row>
    <row r="272" spans="1:13" s="4" customFormat="1" ht="12.75" customHeight="1" x14ac:dyDescent="0.25">
      <c r="A272" s="4" t="s">
        <v>2038</v>
      </c>
      <c r="B272" s="4" t="s">
        <v>1173</v>
      </c>
      <c r="C272" s="4" t="s">
        <v>1172</v>
      </c>
      <c r="D272" s="4" t="s">
        <v>620</v>
      </c>
      <c r="E272" s="4" t="s">
        <v>2172</v>
      </c>
      <c r="F272" s="4" t="s">
        <v>2259</v>
      </c>
      <c r="G272" s="4">
        <v>2</v>
      </c>
      <c r="H272" s="4">
        <v>1</v>
      </c>
      <c r="I272" s="4" t="s">
        <v>2353</v>
      </c>
      <c r="J272" s="12">
        <v>0</v>
      </c>
      <c r="K272" s="4">
        <v>2012</v>
      </c>
      <c r="L272" s="4" t="s">
        <v>2038</v>
      </c>
      <c r="M272" s="4" t="str">
        <f t="shared" si="4"/>
        <v>N</v>
      </c>
    </row>
    <row r="273" spans="1:14" s="4" customFormat="1" ht="12.75" customHeight="1" x14ac:dyDescent="0.25">
      <c r="A273" s="4" t="s">
        <v>2039</v>
      </c>
      <c r="B273" s="4" t="s">
        <v>1173</v>
      </c>
      <c r="C273" s="4" t="s">
        <v>1172</v>
      </c>
      <c r="D273" s="4" t="s">
        <v>620</v>
      </c>
      <c r="E273" s="4" t="s">
        <v>2173</v>
      </c>
      <c r="F273" s="4" t="s">
        <v>2260</v>
      </c>
      <c r="G273" s="4">
        <v>2</v>
      </c>
      <c r="H273" s="4">
        <v>3</v>
      </c>
      <c r="I273" s="4" t="s">
        <v>2354</v>
      </c>
      <c r="J273" s="12">
        <v>0</v>
      </c>
      <c r="K273" s="4">
        <v>2012</v>
      </c>
      <c r="L273" s="4" t="s">
        <v>2039</v>
      </c>
      <c r="M273" s="4" t="str">
        <f t="shared" si="4"/>
        <v>N</v>
      </c>
    </row>
    <row r="274" spans="1:14" s="4" customFormat="1" ht="12.75" customHeight="1" x14ac:dyDescent="0.25">
      <c r="A274" s="4" t="s">
        <v>2042</v>
      </c>
      <c r="B274" s="4" t="s">
        <v>1173</v>
      </c>
      <c r="C274" s="4" t="s">
        <v>1172</v>
      </c>
      <c r="D274" s="4" t="s">
        <v>620</v>
      </c>
      <c r="E274" s="4" t="s">
        <v>2176</v>
      </c>
      <c r="F274" s="4" t="s">
        <v>2457</v>
      </c>
      <c r="G274" s="4">
        <v>2</v>
      </c>
      <c r="H274" s="4">
        <v>2</v>
      </c>
      <c r="I274" s="4" t="s">
        <v>2462</v>
      </c>
      <c r="J274" s="12">
        <v>0</v>
      </c>
      <c r="K274" s="4">
        <v>2009</v>
      </c>
      <c r="L274" s="4" t="s">
        <v>2042</v>
      </c>
      <c r="M274" s="4" t="str">
        <f t="shared" si="4"/>
        <v>N</v>
      </c>
    </row>
    <row r="275" spans="1:14" s="4" customFormat="1" ht="12.75" customHeight="1" x14ac:dyDescent="0.25">
      <c r="A275" s="4" t="s">
        <v>2043</v>
      </c>
      <c r="B275" s="4" t="s">
        <v>1173</v>
      </c>
      <c r="C275" s="4" t="s">
        <v>1172</v>
      </c>
      <c r="D275" s="4" t="s">
        <v>620</v>
      </c>
      <c r="E275" s="4" t="s">
        <v>2177</v>
      </c>
      <c r="F275" s="4" t="s">
        <v>2263</v>
      </c>
      <c r="G275" s="4">
        <v>2</v>
      </c>
      <c r="H275" s="4">
        <v>1</v>
      </c>
      <c r="J275" s="12">
        <v>0</v>
      </c>
      <c r="K275" s="4">
        <v>2012</v>
      </c>
      <c r="L275" s="4" t="s">
        <v>2043</v>
      </c>
      <c r="M275" s="4" t="str">
        <f t="shared" si="4"/>
        <v>N</v>
      </c>
    </row>
    <row r="276" spans="1:14" s="4" customFormat="1" ht="12.75" customHeight="1" x14ac:dyDescent="0.25">
      <c r="A276" s="4" t="s">
        <v>2046</v>
      </c>
      <c r="B276" s="4" t="s">
        <v>1525</v>
      </c>
      <c r="C276" s="4" t="s">
        <v>1710</v>
      </c>
      <c r="D276" s="4" t="s">
        <v>620</v>
      </c>
      <c r="E276" s="4" t="s">
        <v>2178</v>
      </c>
      <c r="F276" s="4" t="s">
        <v>3222</v>
      </c>
      <c r="G276" s="4">
        <v>1</v>
      </c>
      <c r="H276" s="4">
        <v>2</v>
      </c>
      <c r="I276" s="4" t="s">
        <v>3221</v>
      </c>
      <c r="J276" s="12">
        <v>0</v>
      </c>
      <c r="K276" s="4">
        <v>2009</v>
      </c>
      <c r="L276" s="4" t="s">
        <v>2046</v>
      </c>
      <c r="M276" s="4" t="str">
        <f t="shared" si="4"/>
        <v>N</v>
      </c>
    </row>
    <row r="277" spans="1:14" s="4" customFormat="1" ht="12.75" customHeight="1" x14ac:dyDescent="0.25">
      <c r="A277" s="4" t="s">
        <v>2047</v>
      </c>
      <c r="B277" s="4" t="s">
        <v>1629</v>
      </c>
      <c r="C277" s="4" t="s">
        <v>1183</v>
      </c>
      <c r="D277" s="4" t="s">
        <v>1038</v>
      </c>
      <c r="E277" s="4" t="s">
        <v>2179</v>
      </c>
      <c r="F277" s="4" t="s">
        <v>2264</v>
      </c>
      <c r="G277" s="4">
        <v>2</v>
      </c>
      <c r="H277" s="4">
        <v>2</v>
      </c>
      <c r="I277" s="4" t="s">
        <v>2358</v>
      </c>
      <c r="J277" s="12">
        <v>0</v>
      </c>
      <c r="K277" s="4">
        <v>2017</v>
      </c>
      <c r="L277" s="4" t="s">
        <v>2047</v>
      </c>
      <c r="M277" s="4" t="str">
        <f t="shared" si="4"/>
        <v>N</v>
      </c>
    </row>
    <row r="278" spans="1:14" s="4" customFormat="1" ht="12.75" customHeight="1" x14ac:dyDescent="0.25">
      <c r="A278" s="4" t="s">
        <v>2049</v>
      </c>
      <c r="B278" s="4" t="s">
        <v>1629</v>
      </c>
      <c r="C278" s="4" t="s">
        <v>1183</v>
      </c>
      <c r="D278" s="4" t="s">
        <v>1038</v>
      </c>
      <c r="E278" s="4" t="s">
        <v>2180</v>
      </c>
      <c r="F278" s="4" t="s">
        <v>2265</v>
      </c>
      <c r="G278" s="4">
        <v>2</v>
      </c>
      <c r="H278" s="4">
        <v>1</v>
      </c>
      <c r="I278" s="4" t="s">
        <v>2360</v>
      </c>
      <c r="J278" s="12">
        <v>13.444108761329304</v>
      </c>
      <c r="K278" s="4">
        <v>2017</v>
      </c>
      <c r="L278" s="4" t="s">
        <v>2049</v>
      </c>
      <c r="M278" s="4" t="str">
        <f t="shared" si="4"/>
        <v>N</v>
      </c>
    </row>
    <row r="279" spans="1:14" s="4" customFormat="1" ht="12.75" customHeight="1" x14ac:dyDescent="0.25">
      <c r="A279" s="4" t="s">
        <v>2050</v>
      </c>
      <c r="B279" s="4" t="s">
        <v>1629</v>
      </c>
      <c r="C279" s="4" t="s">
        <v>1183</v>
      </c>
      <c r="D279" s="4" t="s">
        <v>1038</v>
      </c>
      <c r="E279" s="4" t="s">
        <v>2181</v>
      </c>
      <c r="F279" s="4" t="s">
        <v>2266</v>
      </c>
      <c r="G279" s="4">
        <v>2</v>
      </c>
      <c r="H279" s="4">
        <v>2</v>
      </c>
      <c r="I279" s="4" t="s">
        <v>2361</v>
      </c>
      <c r="J279" s="12">
        <v>30.882352941176471</v>
      </c>
      <c r="K279" s="4">
        <v>2017</v>
      </c>
      <c r="L279" s="4" t="s">
        <v>2050</v>
      </c>
      <c r="M279" s="4" t="str">
        <f t="shared" si="4"/>
        <v>Y</v>
      </c>
      <c r="N279" s="4" t="s">
        <v>2678</v>
      </c>
    </row>
    <row r="280" spans="1:14" s="4" customFormat="1" ht="12.75" customHeight="1" x14ac:dyDescent="0.25">
      <c r="A280" s="4" t="s">
        <v>2053</v>
      </c>
      <c r="B280" s="4" t="s">
        <v>163</v>
      </c>
      <c r="C280" s="4" t="s">
        <v>162</v>
      </c>
      <c r="D280" s="4" t="s">
        <v>35</v>
      </c>
      <c r="E280" s="4" t="s">
        <v>164</v>
      </c>
      <c r="F280" s="4" t="s">
        <v>161</v>
      </c>
      <c r="G280" s="4">
        <v>1</v>
      </c>
      <c r="H280" s="4">
        <v>2</v>
      </c>
      <c r="I280" s="4" t="s">
        <v>2364</v>
      </c>
      <c r="J280" s="12">
        <v>0</v>
      </c>
      <c r="K280" s="4">
        <v>2009</v>
      </c>
      <c r="L280" s="4" t="s">
        <v>2053</v>
      </c>
      <c r="M280" s="4" t="str">
        <f t="shared" si="4"/>
        <v>N</v>
      </c>
    </row>
    <row r="281" spans="1:14" s="4" customFormat="1" ht="12.75" customHeight="1" x14ac:dyDescent="0.25">
      <c r="A281" s="4" t="s">
        <v>2054</v>
      </c>
      <c r="B281" s="4" t="s">
        <v>163</v>
      </c>
      <c r="C281" s="4" t="s">
        <v>162</v>
      </c>
      <c r="D281" s="4" t="s">
        <v>35</v>
      </c>
      <c r="E281" s="4" t="s">
        <v>2183</v>
      </c>
      <c r="F281" s="4" t="s">
        <v>166</v>
      </c>
      <c r="G281" s="4">
        <v>1</v>
      </c>
      <c r="H281" s="4">
        <v>3</v>
      </c>
      <c r="I281" s="4" t="s">
        <v>2365</v>
      </c>
      <c r="J281" s="12">
        <v>0</v>
      </c>
      <c r="K281" s="4">
        <v>2009</v>
      </c>
      <c r="L281" s="4" t="s">
        <v>2054</v>
      </c>
      <c r="M281" s="4" t="str">
        <f t="shared" si="4"/>
        <v>N</v>
      </c>
    </row>
    <row r="282" spans="1:14" s="4" customFormat="1" ht="12.75" customHeight="1" x14ac:dyDescent="0.25">
      <c r="A282" s="4" t="s">
        <v>2055</v>
      </c>
      <c r="B282" s="4" t="s">
        <v>1192</v>
      </c>
      <c r="C282" s="4" t="s">
        <v>1191</v>
      </c>
      <c r="D282" s="4" t="s">
        <v>1038</v>
      </c>
      <c r="E282" s="4" t="s">
        <v>2184</v>
      </c>
      <c r="F282" s="4" t="s">
        <v>2268</v>
      </c>
      <c r="G282" s="4">
        <v>1</v>
      </c>
      <c r="H282" s="4">
        <v>2</v>
      </c>
      <c r="I282" s="4" t="s">
        <v>2366</v>
      </c>
      <c r="J282" s="12">
        <v>0</v>
      </c>
      <c r="K282" s="4">
        <v>2017</v>
      </c>
      <c r="L282" s="4" t="s">
        <v>2055</v>
      </c>
      <c r="M282" s="4" t="str">
        <f t="shared" si="4"/>
        <v>N</v>
      </c>
    </row>
    <row r="283" spans="1:14" s="4" customFormat="1" ht="12.75" customHeight="1" x14ac:dyDescent="0.25">
      <c r="A283" s="4" t="s">
        <v>2056</v>
      </c>
      <c r="B283" s="4" t="s">
        <v>1192</v>
      </c>
      <c r="C283" s="4" t="s">
        <v>1191</v>
      </c>
      <c r="D283" s="4" t="s">
        <v>1038</v>
      </c>
      <c r="E283" s="4" t="s">
        <v>2185</v>
      </c>
      <c r="F283" s="4" t="s">
        <v>3338</v>
      </c>
      <c r="G283" s="4">
        <v>1</v>
      </c>
      <c r="H283" s="4">
        <v>2</v>
      </c>
      <c r="I283" s="4" t="s">
        <v>2367</v>
      </c>
      <c r="J283" s="12">
        <v>0</v>
      </c>
      <c r="K283" s="4">
        <v>2017</v>
      </c>
      <c r="L283" s="4" t="s">
        <v>2056</v>
      </c>
      <c r="M283" s="4" t="str">
        <f t="shared" si="4"/>
        <v>N</v>
      </c>
    </row>
    <row r="284" spans="1:14" s="4" customFormat="1" ht="12.75" customHeight="1" x14ac:dyDescent="0.25">
      <c r="A284" s="4" t="s">
        <v>2058</v>
      </c>
      <c r="B284" s="4" t="s">
        <v>1197</v>
      </c>
      <c r="C284" s="4" t="s">
        <v>1196</v>
      </c>
      <c r="D284" s="4" t="s">
        <v>1038</v>
      </c>
      <c r="E284" s="4" t="s">
        <v>2186</v>
      </c>
      <c r="F284" s="4" t="s">
        <v>2269</v>
      </c>
      <c r="G284" s="4">
        <v>2</v>
      </c>
      <c r="H284" s="4">
        <v>1</v>
      </c>
      <c r="I284" s="4" t="s">
        <v>2369</v>
      </c>
      <c r="J284" s="12">
        <v>70.821168408012952</v>
      </c>
      <c r="K284" s="4">
        <v>2018</v>
      </c>
      <c r="L284" s="4" t="s">
        <v>2058</v>
      </c>
      <c r="M284" s="4" t="str">
        <f t="shared" si="4"/>
        <v>Y</v>
      </c>
      <c r="N284" s="4" t="s">
        <v>2703</v>
      </c>
    </row>
    <row r="285" spans="1:14" s="4" customFormat="1" ht="12.75" customHeight="1" x14ac:dyDescent="0.25">
      <c r="A285" s="4" t="s">
        <v>2059</v>
      </c>
      <c r="B285" s="4" t="s">
        <v>1197</v>
      </c>
      <c r="C285" s="4" t="s">
        <v>1196</v>
      </c>
      <c r="D285" s="4" t="s">
        <v>1038</v>
      </c>
      <c r="E285" s="4" t="s">
        <v>2187</v>
      </c>
      <c r="F285" s="4" t="s">
        <v>2270</v>
      </c>
      <c r="G285" s="4">
        <v>2</v>
      </c>
      <c r="H285" s="4">
        <v>1</v>
      </c>
      <c r="I285" s="4" t="s">
        <v>2370</v>
      </c>
      <c r="J285" s="12">
        <v>3.74946838861133</v>
      </c>
      <c r="K285" s="4">
        <v>2018</v>
      </c>
      <c r="L285" s="4" t="s">
        <v>2059</v>
      </c>
      <c r="M285" s="4" t="str">
        <f t="shared" si="4"/>
        <v>N</v>
      </c>
    </row>
    <row r="286" spans="1:14" s="4" customFormat="1" ht="12.75" customHeight="1" x14ac:dyDescent="0.25">
      <c r="A286" s="4" t="s">
        <v>2062</v>
      </c>
      <c r="B286" s="4" t="s">
        <v>1205</v>
      </c>
      <c r="C286" s="4" t="s">
        <v>1204</v>
      </c>
      <c r="D286" s="4" t="s">
        <v>1038</v>
      </c>
      <c r="E286" s="4" t="s">
        <v>1213</v>
      </c>
      <c r="F286" s="4" t="s">
        <v>2272</v>
      </c>
      <c r="G286" s="4">
        <v>2</v>
      </c>
      <c r="H286" s="4">
        <v>1</v>
      </c>
      <c r="I286" s="4" t="s">
        <v>2372</v>
      </c>
      <c r="J286" s="12">
        <v>0</v>
      </c>
      <c r="K286" s="4">
        <v>2012</v>
      </c>
      <c r="L286" s="4" t="s">
        <v>2062</v>
      </c>
      <c r="M286" s="4" t="str">
        <f t="shared" si="4"/>
        <v>N</v>
      </c>
    </row>
    <row r="287" spans="1:14" s="4" customFormat="1" ht="12.75" customHeight="1" x14ac:dyDescent="0.25">
      <c r="A287" s="4" t="s">
        <v>2065</v>
      </c>
      <c r="B287" s="4" t="s">
        <v>1528</v>
      </c>
      <c r="C287" s="4" t="s">
        <v>1717</v>
      </c>
      <c r="D287" s="4" t="s">
        <v>35</v>
      </c>
      <c r="E287" s="4" t="s">
        <v>2189</v>
      </c>
      <c r="F287" s="4" t="s">
        <v>2274</v>
      </c>
      <c r="G287" s="4">
        <v>1</v>
      </c>
      <c r="H287" s="4">
        <v>1</v>
      </c>
      <c r="I287" s="4" t="s">
        <v>2375</v>
      </c>
      <c r="J287" s="12">
        <v>33.840591296666176</v>
      </c>
      <c r="K287" s="4">
        <v>2019</v>
      </c>
      <c r="L287" s="4" t="s">
        <v>2065</v>
      </c>
      <c r="M287" s="4" t="str">
        <f t="shared" si="4"/>
        <v>Y</v>
      </c>
      <c r="N287" s="4" t="s">
        <v>2678</v>
      </c>
    </row>
    <row r="288" spans="1:14" s="4" customFormat="1" ht="12.75" customHeight="1" x14ac:dyDescent="0.25">
      <c r="A288" s="4" t="s">
        <v>2974</v>
      </c>
      <c r="B288" s="4" t="s">
        <v>1224</v>
      </c>
      <c r="C288" s="4" t="s">
        <v>1223</v>
      </c>
      <c r="D288" s="4" t="s">
        <v>1038</v>
      </c>
      <c r="E288" s="4" t="s">
        <v>2980</v>
      </c>
      <c r="F288" s="4" t="s">
        <v>2987</v>
      </c>
      <c r="G288" s="4">
        <v>2</v>
      </c>
      <c r="H288" s="4">
        <v>3</v>
      </c>
      <c r="I288" s="4" t="s">
        <v>2993</v>
      </c>
      <c r="J288" s="12">
        <v>0</v>
      </c>
      <c r="K288" s="4">
        <v>2019</v>
      </c>
      <c r="L288" s="4" t="s">
        <v>2974</v>
      </c>
      <c r="M288" s="4" t="str">
        <f t="shared" si="4"/>
        <v>N</v>
      </c>
    </row>
    <row r="289" spans="1:14" s="4" customFormat="1" ht="12.75" customHeight="1" x14ac:dyDescent="0.25">
      <c r="A289" s="4" t="s">
        <v>2067</v>
      </c>
      <c r="B289" s="4" t="s">
        <v>1477</v>
      </c>
      <c r="C289" s="4" t="s">
        <v>1479</v>
      </c>
      <c r="D289" s="4" t="s">
        <v>1038</v>
      </c>
      <c r="E289" s="4" t="s">
        <v>2190</v>
      </c>
      <c r="F289" s="4" t="s">
        <v>2275</v>
      </c>
      <c r="G289" s="4">
        <v>1</v>
      </c>
      <c r="H289" s="4">
        <v>2</v>
      </c>
      <c r="I289" s="4" t="s">
        <v>2377</v>
      </c>
      <c r="J289" s="12">
        <v>0</v>
      </c>
      <c r="K289" s="4">
        <v>2012</v>
      </c>
      <c r="L289" s="4" t="s">
        <v>2067</v>
      </c>
      <c r="M289" s="4" t="str">
        <f t="shared" si="4"/>
        <v>N</v>
      </c>
    </row>
    <row r="290" spans="1:14" s="4" customFormat="1" ht="12.75" customHeight="1" x14ac:dyDescent="0.25">
      <c r="A290" s="4" t="s">
        <v>2068</v>
      </c>
      <c r="B290" s="4" t="s">
        <v>1530</v>
      </c>
      <c r="C290" s="4" t="s">
        <v>1529</v>
      </c>
      <c r="D290" s="4" t="s">
        <v>35</v>
      </c>
      <c r="E290" s="4" t="s">
        <v>1530</v>
      </c>
      <c r="F290" s="4" t="s">
        <v>1529</v>
      </c>
      <c r="G290" s="4">
        <v>0</v>
      </c>
      <c r="H290" s="4">
        <v>2</v>
      </c>
      <c r="I290" s="4" t="s">
        <v>2378</v>
      </c>
      <c r="J290" s="12">
        <v>0</v>
      </c>
      <c r="K290" s="4">
        <v>2017</v>
      </c>
      <c r="L290" s="4" t="s">
        <v>2068</v>
      </c>
      <c r="M290" s="4" t="str">
        <f t="shared" si="4"/>
        <v>N</v>
      </c>
    </row>
    <row r="291" spans="1:14" s="4" customFormat="1" ht="12.75" customHeight="1" x14ac:dyDescent="0.25">
      <c r="A291" s="4" t="s">
        <v>2071</v>
      </c>
      <c r="B291" s="4" t="s">
        <v>901</v>
      </c>
      <c r="C291" s="4" t="s">
        <v>900</v>
      </c>
      <c r="D291" s="4" t="s">
        <v>620</v>
      </c>
      <c r="E291" s="4" t="s">
        <v>2192</v>
      </c>
      <c r="F291" s="4" t="s">
        <v>2277</v>
      </c>
      <c r="G291" s="4">
        <v>2</v>
      </c>
      <c r="H291" s="4">
        <v>2</v>
      </c>
      <c r="I291" s="4" t="s">
        <v>2381</v>
      </c>
      <c r="J291" s="12">
        <v>0</v>
      </c>
      <c r="K291" s="4">
        <v>2014</v>
      </c>
      <c r="L291" s="4" t="s">
        <v>2071</v>
      </c>
      <c r="M291" s="4" t="str">
        <f t="shared" si="4"/>
        <v>N</v>
      </c>
    </row>
    <row r="292" spans="1:14" s="4" customFormat="1" ht="12.75" customHeight="1" x14ac:dyDescent="0.25">
      <c r="A292" s="4" t="s">
        <v>2078</v>
      </c>
      <c r="B292" s="4" t="s">
        <v>531</v>
      </c>
      <c r="C292" s="4" t="s">
        <v>530</v>
      </c>
      <c r="D292" s="4" t="s">
        <v>360</v>
      </c>
      <c r="E292" s="4" t="s">
        <v>2194</v>
      </c>
      <c r="F292" s="4" t="s">
        <v>2283</v>
      </c>
      <c r="G292" s="4">
        <v>3</v>
      </c>
      <c r="H292" s="4">
        <v>2</v>
      </c>
      <c r="I292" s="4" t="s">
        <v>2386</v>
      </c>
      <c r="J292" s="12">
        <v>2.0605811120901166E-2</v>
      </c>
      <c r="K292" s="4">
        <v>2006</v>
      </c>
      <c r="L292" s="4" t="s">
        <v>2078</v>
      </c>
      <c r="M292" s="4" t="str">
        <f t="shared" si="4"/>
        <v>N</v>
      </c>
    </row>
    <row r="293" spans="1:14" s="4" customFormat="1" ht="12.75" customHeight="1" x14ac:dyDescent="0.25">
      <c r="A293" s="4" t="s">
        <v>2087</v>
      </c>
      <c r="B293" s="4" t="s">
        <v>1266</v>
      </c>
      <c r="C293" s="4" t="s">
        <v>1265</v>
      </c>
      <c r="D293" s="4" t="s">
        <v>1038</v>
      </c>
      <c r="E293" s="4" t="s">
        <v>2200</v>
      </c>
      <c r="F293" s="4" t="s">
        <v>2287</v>
      </c>
      <c r="G293" s="4">
        <v>2</v>
      </c>
      <c r="H293" s="4">
        <v>2</v>
      </c>
      <c r="I293" s="4" t="s">
        <v>2395</v>
      </c>
      <c r="J293" s="12">
        <v>0.12907787956717248</v>
      </c>
      <c r="K293" s="4">
        <v>2019</v>
      </c>
      <c r="L293" s="4" t="s">
        <v>2087</v>
      </c>
      <c r="M293" s="4" t="str">
        <f t="shared" si="4"/>
        <v>N</v>
      </c>
    </row>
    <row r="294" spans="1:14" s="4" customFormat="1" ht="12.75" customHeight="1" x14ac:dyDescent="0.25">
      <c r="A294" s="4" t="s">
        <v>2088</v>
      </c>
      <c r="B294" s="4" t="s">
        <v>1266</v>
      </c>
      <c r="C294" s="4" t="s">
        <v>1265</v>
      </c>
      <c r="D294" s="4" t="s">
        <v>1038</v>
      </c>
      <c r="E294" s="4" t="s">
        <v>2201</v>
      </c>
      <c r="F294" s="4" t="s">
        <v>3224</v>
      </c>
      <c r="G294" s="4">
        <v>2</v>
      </c>
      <c r="H294" s="4">
        <v>2</v>
      </c>
      <c r="I294" s="4" t="s">
        <v>3225</v>
      </c>
      <c r="J294" s="12">
        <v>14.889462259165406</v>
      </c>
      <c r="K294" s="4">
        <v>2019</v>
      </c>
      <c r="L294" s="4" t="s">
        <v>2088</v>
      </c>
      <c r="M294" s="4" t="str">
        <f t="shared" si="4"/>
        <v>N</v>
      </c>
    </row>
    <row r="295" spans="1:14" s="4" customFormat="1" ht="12.75" customHeight="1" x14ac:dyDescent="0.25">
      <c r="A295" s="4" t="s">
        <v>2089</v>
      </c>
      <c r="B295" s="4" t="s">
        <v>1266</v>
      </c>
      <c r="C295" s="4" t="s">
        <v>1265</v>
      </c>
      <c r="D295" s="4" t="s">
        <v>1038</v>
      </c>
      <c r="E295" s="4" t="s">
        <v>2202</v>
      </c>
      <c r="F295" s="4" t="s">
        <v>2288</v>
      </c>
      <c r="G295" s="4">
        <v>2</v>
      </c>
      <c r="H295" s="4">
        <v>1</v>
      </c>
      <c r="I295" s="4" t="s">
        <v>2396</v>
      </c>
      <c r="J295" s="12">
        <v>9.1314093956396142E-2</v>
      </c>
      <c r="K295" s="4">
        <v>2019</v>
      </c>
      <c r="L295" s="4" t="s">
        <v>2089</v>
      </c>
      <c r="M295" s="4" t="str">
        <f t="shared" si="4"/>
        <v>N</v>
      </c>
    </row>
    <row r="296" spans="1:14" s="4" customFormat="1" ht="12.75" customHeight="1" x14ac:dyDescent="0.25">
      <c r="A296" s="4" t="s">
        <v>2091</v>
      </c>
      <c r="B296" s="4" t="s">
        <v>888</v>
      </c>
      <c r="C296" s="4" t="s">
        <v>887</v>
      </c>
      <c r="D296" s="4" t="s">
        <v>620</v>
      </c>
      <c r="E296" s="4" t="s">
        <v>2204</v>
      </c>
      <c r="F296" s="4" t="s">
        <v>2290</v>
      </c>
      <c r="G296" s="4">
        <v>1</v>
      </c>
      <c r="H296" s="4">
        <v>2</v>
      </c>
      <c r="I296" s="4" t="s">
        <v>2398</v>
      </c>
      <c r="J296" s="12">
        <v>0</v>
      </c>
      <c r="K296" s="4">
        <v>2019</v>
      </c>
      <c r="L296" s="4" t="s">
        <v>2091</v>
      </c>
      <c r="M296" s="4" t="str">
        <f t="shared" si="4"/>
        <v>N</v>
      </c>
    </row>
    <row r="297" spans="1:14" s="4" customFormat="1" ht="12.75" customHeight="1" x14ac:dyDescent="0.25">
      <c r="A297" s="4" t="s">
        <v>2093</v>
      </c>
      <c r="B297" s="4" t="s">
        <v>1292</v>
      </c>
      <c r="C297" s="4" t="s">
        <v>1291</v>
      </c>
      <c r="D297" s="4" t="s">
        <v>1038</v>
      </c>
      <c r="E297" s="4" t="s">
        <v>2206</v>
      </c>
      <c r="F297" s="4" t="s">
        <v>2291</v>
      </c>
      <c r="G297" s="4">
        <v>2</v>
      </c>
      <c r="H297" s="4">
        <v>1</v>
      </c>
      <c r="I297" s="4" t="s">
        <v>2399</v>
      </c>
      <c r="J297" s="12">
        <v>0</v>
      </c>
      <c r="K297" s="4">
        <v>2012</v>
      </c>
      <c r="L297" s="4" t="s">
        <v>2093</v>
      </c>
      <c r="M297" s="4" t="str">
        <f t="shared" si="4"/>
        <v>N</v>
      </c>
    </row>
    <row r="298" spans="1:14" s="4" customFormat="1" ht="12.75" customHeight="1" x14ac:dyDescent="0.25">
      <c r="A298" s="4" t="s">
        <v>2097</v>
      </c>
      <c r="B298" s="4" t="s">
        <v>1300</v>
      </c>
      <c r="C298" s="4" t="s">
        <v>1299</v>
      </c>
      <c r="D298" s="4" t="s">
        <v>1038</v>
      </c>
      <c r="E298" s="4" t="s">
        <v>2207</v>
      </c>
      <c r="F298" s="4" t="s">
        <v>3341</v>
      </c>
      <c r="G298" s="4">
        <v>3</v>
      </c>
      <c r="H298" s="4">
        <v>3</v>
      </c>
      <c r="I298" s="4" t="s">
        <v>2403</v>
      </c>
      <c r="J298" s="12">
        <v>0</v>
      </c>
      <c r="K298" s="4">
        <v>2017</v>
      </c>
      <c r="L298" s="4" t="s">
        <v>2097</v>
      </c>
      <c r="M298" s="4" t="str">
        <f t="shared" si="4"/>
        <v>N</v>
      </c>
    </row>
    <row r="299" spans="1:14" s="4" customFormat="1" ht="12.75" customHeight="1" x14ac:dyDescent="0.25">
      <c r="A299" s="4" t="s">
        <v>2978</v>
      </c>
      <c r="B299" s="4" t="s">
        <v>327</v>
      </c>
      <c r="C299" s="4" t="s">
        <v>326</v>
      </c>
      <c r="D299" s="4" t="s">
        <v>35</v>
      </c>
      <c r="E299" s="4" t="s">
        <v>2984</v>
      </c>
      <c r="F299" s="4" t="s">
        <v>2991</v>
      </c>
      <c r="G299" s="4">
        <v>1</v>
      </c>
      <c r="H299" s="4">
        <v>2</v>
      </c>
      <c r="I299" s="4" t="s">
        <v>2412</v>
      </c>
      <c r="J299" s="12">
        <v>1.9995837280321922</v>
      </c>
      <c r="K299" s="4">
        <v>2017</v>
      </c>
      <c r="L299" s="4" t="s">
        <v>2978</v>
      </c>
      <c r="M299" s="4" t="str">
        <f t="shared" si="4"/>
        <v>N</v>
      </c>
    </row>
    <row r="300" spans="1:14" s="4" customFormat="1" ht="12.75" customHeight="1" x14ac:dyDescent="0.25">
      <c r="A300" s="4" t="s">
        <v>2107</v>
      </c>
      <c r="B300" s="4" t="s">
        <v>11</v>
      </c>
      <c r="C300" s="4" t="s">
        <v>570</v>
      </c>
      <c r="D300" s="4" t="s">
        <v>360</v>
      </c>
      <c r="E300" s="4" t="s">
        <v>2210</v>
      </c>
      <c r="F300" s="4" t="s">
        <v>2297</v>
      </c>
      <c r="G300" s="4">
        <v>2</v>
      </c>
      <c r="H300" s="4">
        <v>2</v>
      </c>
      <c r="I300" s="4" t="s">
        <v>2413</v>
      </c>
      <c r="J300" s="12">
        <v>14.275970535285973</v>
      </c>
      <c r="K300" s="4">
        <v>2015</v>
      </c>
      <c r="L300" s="4" t="s">
        <v>2107</v>
      </c>
      <c r="M300" s="4" t="str">
        <f t="shared" si="4"/>
        <v>Y</v>
      </c>
      <c r="N300" s="4" t="s">
        <v>2678</v>
      </c>
    </row>
    <row r="301" spans="1:14" s="4" customFormat="1" ht="12.75" customHeight="1" x14ac:dyDescent="0.25">
      <c r="A301" s="4" t="s">
        <v>2979</v>
      </c>
      <c r="B301" s="4" t="s">
        <v>11</v>
      </c>
      <c r="C301" s="4" t="s">
        <v>570</v>
      </c>
      <c r="D301" s="4" t="s">
        <v>360</v>
      </c>
      <c r="E301" s="4" t="s">
        <v>2985</v>
      </c>
      <c r="F301" s="4" t="s">
        <v>2992</v>
      </c>
      <c r="G301" s="4">
        <v>2</v>
      </c>
      <c r="H301" s="4">
        <v>3</v>
      </c>
      <c r="I301" s="4" t="s">
        <v>2993</v>
      </c>
      <c r="J301" s="12">
        <v>0</v>
      </c>
      <c r="K301" s="4">
        <v>2011</v>
      </c>
      <c r="L301" s="4" t="s">
        <v>2979</v>
      </c>
      <c r="M301" s="4" t="str">
        <f t="shared" si="4"/>
        <v>N</v>
      </c>
    </row>
    <row r="302" spans="1:14" s="4" customFormat="1" ht="12.75" customHeight="1" x14ac:dyDescent="0.25">
      <c r="A302" s="4" t="s">
        <v>2110</v>
      </c>
      <c r="B302" s="4" t="s">
        <v>1536</v>
      </c>
      <c r="C302" s="4" t="s">
        <v>590</v>
      </c>
      <c r="D302" s="4" t="s">
        <v>620</v>
      </c>
      <c r="E302" s="4" t="s">
        <v>2212</v>
      </c>
      <c r="F302" s="4" t="s">
        <v>2298</v>
      </c>
      <c r="G302" s="4">
        <v>1</v>
      </c>
      <c r="H302" s="4">
        <v>2</v>
      </c>
      <c r="I302" s="4" t="s">
        <v>2416</v>
      </c>
      <c r="J302" s="12">
        <v>0</v>
      </c>
      <c r="K302" s="4">
        <v>2013</v>
      </c>
      <c r="L302" s="4" t="s">
        <v>2110</v>
      </c>
      <c r="M302" s="4" t="str">
        <f t="shared" si="4"/>
        <v>N</v>
      </c>
    </row>
    <row r="303" spans="1:14" s="4" customFormat="1" ht="12.75" customHeight="1" x14ac:dyDescent="0.25">
      <c r="A303" s="4" t="s">
        <v>2111</v>
      </c>
      <c r="B303" s="4" t="s">
        <v>1536</v>
      </c>
      <c r="C303" s="4" t="s">
        <v>590</v>
      </c>
      <c r="D303" s="4" t="s">
        <v>620</v>
      </c>
      <c r="E303" s="4" t="s">
        <v>2213</v>
      </c>
      <c r="F303" s="4" t="s">
        <v>2299</v>
      </c>
      <c r="G303" s="4">
        <v>1</v>
      </c>
      <c r="H303" s="4">
        <v>1</v>
      </c>
      <c r="I303" s="4" t="s">
        <v>2417</v>
      </c>
      <c r="J303" s="12">
        <v>0</v>
      </c>
      <c r="K303" s="4">
        <v>2013</v>
      </c>
      <c r="L303" s="4" t="s">
        <v>2111</v>
      </c>
      <c r="M303" s="4" t="str">
        <f t="shared" si="4"/>
        <v>N</v>
      </c>
    </row>
    <row r="304" spans="1:14" s="4" customFormat="1" ht="12.75" customHeight="1" x14ac:dyDescent="0.25">
      <c r="A304" s="4" t="s">
        <v>2112</v>
      </c>
      <c r="B304" s="4" t="s">
        <v>1536</v>
      </c>
      <c r="C304" s="4" t="s">
        <v>590</v>
      </c>
      <c r="D304" s="4" t="s">
        <v>620</v>
      </c>
      <c r="E304" s="4" t="s">
        <v>2214</v>
      </c>
      <c r="F304" s="4" t="s">
        <v>2300</v>
      </c>
      <c r="G304" s="4">
        <v>1</v>
      </c>
      <c r="H304" s="4">
        <v>2</v>
      </c>
      <c r="I304" s="4" t="s">
        <v>2418</v>
      </c>
      <c r="J304" s="12">
        <v>0</v>
      </c>
      <c r="K304" s="4">
        <v>2013</v>
      </c>
      <c r="L304" s="4" t="s">
        <v>2112</v>
      </c>
      <c r="M304" s="4" t="str">
        <f t="shared" si="4"/>
        <v>N</v>
      </c>
    </row>
    <row r="305" spans="1:14" s="4" customFormat="1" ht="12.75" customHeight="1" x14ac:dyDescent="0.25">
      <c r="A305" s="4" t="s">
        <v>2113</v>
      </c>
      <c r="B305" s="4" t="s">
        <v>9</v>
      </c>
      <c r="C305" s="4" t="s">
        <v>593</v>
      </c>
      <c r="D305" s="4" t="s">
        <v>360</v>
      </c>
      <c r="E305" s="4" t="s">
        <v>2215</v>
      </c>
      <c r="F305" s="4" t="s">
        <v>3340</v>
      </c>
      <c r="G305" s="4">
        <v>2</v>
      </c>
      <c r="H305" s="4">
        <v>2</v>
      </c>
      <c r="I305" s="4" t="s">
        <v>2419</v>
      </c>
      <c r="J305" s="12">
        <v>0</v>
      </c>
      <c r="K305" s="4">
        <v>2015</v>
      </c>
      <c r="L305" s="4" t="s">
        <v>2113</v>
      </c>
      <c r="M305" s="4" t="str">
        <f t="shared" si="4"/>
        <v>N</v>
      </c>
    </row>
    <row r="306" spans="1:14" s="4" customFormat="1" ht="12.75" customHeight="1" x14ac:dyDescent="0.25">
      <c r="A306" s="4" t="s">
        <v>2114</v>
      </c>
      <c r="B306" s="4" t="s">
        <v>9</v>
      </c>
      <c r="C306" s="4" t="s">
        <v>593</v>
      </c>
      <c r="D306" s="4" t="s">
        <v>360</v>
      </c>
      <c r="E306" s="4" t="s">
        <v>2216</v>
      </c>
      <c r="F306" s="4" t="s">
        <v>2301</v>
      </c>
      <c r="G306" s="4">
        <v>2</v>
      </c>
      <c r="H306" s="4">
        <v>2</v>
      </c>
      <c r="I306" s="4" t="s">
        <v>2420</v>
      </c>
      <c r="J306" s="12">
        <v>0</v>
      </c>
      <c r="K306" s="4">
        <v>2015</v>
      </c>
      <c r="L306" s="4" t="s">
        <v>2114</v>
      </c>
      <c r="M306" s="4" t="str">
        <f t="shared" si="4"/>
        <v>N</v>
      </c>
    </row>
    <row r="307" spans="1:14" s="4" customFormat="1" ht="12.75" customHeight="1" x14ac:dyDescent="0.25">
      <c r="A307" s="4" t="s">
        <v>2115</v>
      </c>
      <c r="B307" s="4" t="s">
        <v>9</v>
      </c>
      <c r="C307" s="4" t="s">
        <v>593</v>
      </c>
      <c r="D307" s="4" t="s">
        <v>360</v>
      </c>
      <c r="E307" s="4" t="s">
        <v>2217</v>
      </c>
      <c r="F307" s="4" t="s">
        <v>2302</v>
      </c>
      <c r="G307" s="4">
        <v>2</v>
      </c>
      <c r="H307" s="4">
        <v>2</v>
      </c>
      <c r="I307" s="4" t="s">
        <v>2421</v>
      </c>
      <c r="J307" s="12">
        <v>0</v>
      </c>
      <c r="K307" s="4">
        <v>2015</v>
      </c>
      <c r="L307" s="4" t="s">
        <v>2115</v>
      </c>
      <c r="M307" s="4" t="str">
        <f t="shared" si="4"/>
        <v>N</v>
      </c>
    </row>
    <row r="308" spans="1:14" s="4" customFormat="1" ht="12.75" customHeight="1" x14ac:dyDescent="0.25">
      <c r="A308" s="4" t="s">
        <v>2117</v>
      </c>
      <c r="B308" s="4" t="s">
        <v>9</v>
      </c>
      <c r="C308" s="4" t="s">
        <v>593</v>
      </c>
      <c r="D308" s="4" t="s">
        <v>360</v>
      </c>
      <c r="E308" s="4" t="s">
        <v>2218</v>
      </c>
      <c r="F308" s="4" t="s">
        <v>2303</v>
      </c>
      <c r="G308" s="4">
        <v>2</v>
      </c>
      <c r="H308" s="4">
        <v>1</v>
      </c>
      <c r="I308" s="4" t="s">
        <v>2423</v>
      </c>
      <c r="J308" s="12">
        <v>0</v>
      </c>
      <c r="K308" s="4">
        <v>2015</v>
      </c>
      <c r="L308" s="4" t="s">
        <v>2117</v>
      </c>
      <c r="M308" s="4" t="str">
        <f t="shared" si="4"/>
        <v>N</v>
      </c>
    </row>
    <row r="309" spans="1:14" s="4" customFormat="1" ht="12.75" customHeight="1" x14ac:dyDescent="0.25">
      <c r="A309" s="4" t="s">
        <v>2118</v>
      </c>
      <c r="B309" s="4" t="s">
        <v>9</v>
      </c>
      <c r="C309" s="4" t="s">
        <v>593</v>
      </c>
      <c r="D309" s="4" t="s">
        <v>360</v>
      </c>
      <c r="E309" s="4" t="s">
        <v>2219</v>
      </c>
      <c r="F309" s="4" t="s">
        <v>2304</v>
      </c>
      <c r="G309" s="4">
        <v>2</v>
      </c>
      <c r="H309" s="4">
        <v>2</v>
      </c>
      <c r="I309" s="4" t="s">
        <v>2424</v>
      </c>
      <c r="J309" s="12">
        <v>0</v>
      </c>
      <c r="K309" s="4">
        <v>2015</v>
      </c>
      <c r="L309" s="4" t="s">
        <v>2118</v>
      </c>
      <c r="M309" s="4" t="str">
        <f t="shared" si="4"/>
        <v>N</v>
      </c>
    </row>
    <row r="310" spans="1:14" s="4" customFormat="1" ht="12.75" customHeight="1" x14ac:dyDescent="0.25">
      <c r="A310" s="4" t="s">
        <v>2119</v>
      </c>
      <c r="B310" s="4" t="s">
        <v>9</v>
      </c>
      <c r="C310" s="4" t="s">
        <v>593</v>
      </c>
      <c r="D310" s="4" t="s">
        <v>360</v>
      </c>
      <c r="E310" s="4" t="s">
        <v>2220</v>
      </c>
      <c r="F310" s="4" t="s">
        <v>2305</v>
      </c>
      <c r="G310" s="4">
        <v>2</v>
      </c>
      <c r="H310" s="4">
        <v>2</v>
      </c>
      <c r="I310" s="4" t="s">
        <v>2425</v>
      </c>
      <c r="J310" s="12">
        <v>0</v>
      </c>
      <c r="K310" s="4">
        <v>2015</v>
      </c>
      <c r="L310" s="4" t="s">
        <v>2119</v>
      </c>
      <c r="M310" s="4" t="str">
        <f t="shared" si="4"/>
        <v>N</v>
      </c>
    </row>
    <row r="311" spans="1:14" s="4" customFormat="1" ht="12.75" customHeight="1" x14ac:dyDescent="0.25">
      <c r="A311" s="4" t="s">
        <v>2123</v>
      </c>
      <c r="B311" s="4" t="s">
        <v>9</v>
      </c>
      <c r="C311" s="4" t="s">
        <v>593</v>
      </c>
      <c r="D311" s="4" t="s">
        <v>360</v>
      </c>
      <c r="E311" s="4" t="s">
        <v>2223</v>
      </c>
      <c r="F311" s="4" t="s">
        <v>2306</v>
      </c>
      <c r="G311" s="4">
        <v>2</v>
      </c>
      <c r="H311" s="4">
        <v>2</v>
      </c>
      <c r="I311" s="4" t="s">
        <v>2429</v>
      </c>
      <c r="J311" s="12">
        <v>0</v>
      </c>
      <c r="K311" s="4">
        <v>2015</v>
      </c>
      <c r="L311" s="4" t="s">
        <v>2123</v>
      </c>
      <c r="M311" s="4" t="str">
        <f t="shared" si="4"/>
        <v>N</v>
      </c>
    </row>
    <row r="312" spans="1:14" s="4" customFormat="1" ht="12.75" customHeight="1" x14ac:dyDescent="0.25">
      <c r="A312" s="4" t="s">
        <v>2770</v>
      </c>
      <c r="B312" s="4" t="s">
        <v>847</v>
      </c>
      <c r="C312" s="4" t="s">
        <v>846</v>
      </c>
      <c r="D312" s="4" t="s">
        <v>620</v>
      </c>
      <c r="E312" s="4" t="s">
        <v>2781</v>
      </c>
      <c r="F312" s="4" t="s">
        <v>2780</v>
      </c>
      <c r="G312" s="4">
        <v>2</v>
      </c>
      <c r="H312" s="4">
        <v>1</v>
      </c>
      <c r="I312" s="20"/>
      <c r="J312" s="12">
        <v>1.1193204835341823E-2</v>
      </c>
      <c r="K312" s="4">
        <v>2020</v>
      </c>
      <c r="L312" s="4" t="s">
        <v>2770</v>
      </c>
      <c r="M312" s="4" t="str">
        <f t="shared" si="4"/>
        <v>N</v>
      </c>
    </row>
    <row r="313" spans="1:14" s="4" customFormat="1" ht="12.75" customHeight="1" x14ac:dyDescent="0.25">
      <c r="A313" s="4" t="s">
        <v>2771</v>
      </c>
      <c r="B313" s="4" t="s">
        <v>847</v>
      </c>
      <c r="C313" s="4" t="s">
        <v>846</v>
      </c>
      <c r="D313" s="4" t="s">
        <v>620</v>
      </c>
      <c r="E313" s="4" t="s">
        <v>2782</v>
      </c>
      <c r="F313" s="4" t="s">
        <v>2783</v>
      </c>
      <c r="G313" s="4">
        <v>2</v>
      </c>
      <c r="H313" s="4">
        <v>1</v>
      </c>
      <c r="I313" s="20"/>
      <c r="J313" s="12">
        <v>0.35612598097766368</v>
      </c>
      <c r="K313" s="4">
        <v>2020</v>
      </c>
      <c r="L313" s="4" t="s">
        <v>2771</v>
      </c>
      <c r="M313" s="4" t="str">
        <f t="shared" si="4"/>
        <v>N</v>
      </c>
    </row>
    <row r="314" spans="1:14" s="4" customFormat="1" ht="12.75" customHeight="1" x14ac:dyDescent="0.25">
      <c r="A314" s="4" t="s">
        <v>2772</v>
      </c>
      <c r="B314" s="4" t="s">
        <v>847</v>
      </c>
      <c r="C314" s="4" t="s">
        <v>846</v>
      </c>
      <c r="D314" s="4" t="s">
        <v>620</v>
      </c>
      <c r="E314" s="4" t="s">
        <v>2784</v>
      </c>
      <c r="F314" s="4" t="s">
        <v>2785</v>
      </c>
      <c r="G314" s="4">
        <v>2</v>
      </c>
      <c r="H314" s="4">
        <v>1</v>
      </c>
      <c r="I314" s="20"/>
      <c r="J314" s="12">
        <v>0.60283715301908192</v>
      </c>
      <c r="K314" s="4">
        <v>2020</v>
      </c>
      <c r="L314" s="4" t="s">
        <v>2772</v>
      </c>
      <c r="M314" s="4" t="str">
        <f t="shared" si="4"/>
        <v>N</v>
      </c>
    </row>
    <row r="315" spans="1:14" s="4" customFormat="1" ht="12.75" customHeight="1" x14ac:dyDescent="0.25">
      <c r="A315" s="4" t="s">
        <v>2773</v>
      </c>
      <c r="B315" s="4" t="s">
        <v>847</v>
      </c>
      <c r="C315" s="4" t="s">
        <v>846</v>
      </c>
      <c r="D315" s="4" t="s">
        <v>620</v>
      </c>
      <c r="E315" s="4" t="s">
        <v>2786</v>
      </c>
      <c r="F315" s="4" t="s">
        <v>2787</v>
      </c>
      <c r="G315" s="4">
        <v>2</v>
      </c>
      <c r="H315" s="4">
        <v>1</v>
      </c>
      <c r="I315" s="20"/>
      <c r="J315" s="12">
        <v>28.914158923866317</v>
      </c>
      <c r="K315" s="4">
        <v>2020</v>
      </c>
      <c r="L315" s="4" t="s">
        <v>2773</v>
      </c>
      <c r="M315" s="4" t="str">
        <f t="shared" si="4"/>
        <v>Y</v>
      </c>
      <c r="N315" s="4" t="s">
        <v>2678</v>
      </c>
    </row>
    <row r="316" spans="1:14" s="4" customFormat="1" ht="12.75" customHeight="1" x14ac:dyDescent="0.25">
      <c r="A316" s="4" t="s">
        <v>2774</v>
      </c>
      <c r="B316" s="4" t="s">
        <v>847</v>
      </c>
      <c r="C316" s="4" t="s">
        <v>846</v>
      </c>
      <c r="D316" s="4" t="s">
        <v>620</v>
      </c>
      <c r="E316" s="4" t="s">
        <v>2788</v>
      </c>
      <c r="F316" s="4" t="s">
        <v>2789</v>
      </c>
      <c r="G316" s="4">
        <v>2</v>
      </c>
      <c r="H316" s="4">
        <v>1</v>
      </c>
      <c r="I316" s="20"/>
      <c r="J316" s="12">
        <v>0.22222222222222221</v>
      </c>
      <c r="K316" s="4">
        <v>2020</v>
      </c>
      <c r="L316" s="4" t="s">
        <v>2774</v>
      </c>
      <c r="M316" s="4" t="str">
        <f t="shared" si="4"/>
        <v>N</v>
      </c>
    </row>
    <row r="317" spans="1:14" s="4" customFormat="1" ht="12.75" customHeight="1" x14ac:dyDescent="0.25">
      <c r="A317" s="4" t="s">
        <v>2775</v>
      </c>
      <c r="B317" s="4" t="s">
        <v>847</v>
      </c>
      <c r="C317" s="4" t="s">
        <v>846</v>
      </c>
      <c r="D317" s="4" t="s">
        <v>620</v>
      </c>
      <c r="E317" s="4" t="s">
        <v>2791</v>
      </c>
      <c r="F317" s="4" t="s">
        <v>2790</v>
      </c>
      <c r="G317" s="4">
        <v>2</v>
      </c>
      <c r="H317" s="4">
        <v>1</v>
      </c>
      <c r="I317" s="20"/>
      <c r="J317" s="12">
        <v>1.7638805371818</v>
      </c>
      <c r="K317" s="4">
        <v>2020</v>
      </c>
      <c r="L317" s="4" t="s">
        <v>2775</v>
      </c>
      <c r="M317" s="4" t="str">
        <f t="shared" si="4"/>
        <v>N</v>
      </c>
    </row>
    <row r="318" spans="1:14" s="4" customFormat="1" ht="12.75" customHeight="1" x14ac:dyDescent="0.25">
      <c r="A318" s="4" t="s">
        <v>2776</v>
      </c>
      <c r="B318" s="4" t="s">
        <v>847</v>
      </c>
      <c r="C318" s="4" t="s">
        <v>846</v>
      </c>
      <c r="D318" s="4" t="s">
        <v>620</v>
      </c>
      <c r="E318" s="4" t="s">
        <v>2792</v>
      </c>
      <c r="F318" s="4" t="s">
        <v>2793</v>
      </c>
      <c r="G318" s="4">
        <v>2</v>
      </c>
      <c r="H318" s="4">
        <v>1</v>
      </c>
      <c r="I318" s="20"/>
      <c r="J318" s="12">
        <v>1.5303263254271251</v>
      </c>
      <c r="K318" s="4">
        <v>2020</v>
      </c>
      <c r="L318" s="4" t="s">
        <v>2776</v>
      </c>
      <c r="M318" s="4" t="str">
        <f t="shared" si="4"/>
        <v>N</v>
      </c>
    </row>
    <row r="319" spans="1:14" s="4" customFormat="1" ht="12.75" customHeight="1" x14ac:dyDescent="0.25">
      <c r="A319" s="4" t="s">
        <v>2777</v>
      </c>
      <c r="B319" s="4" t="s">
        <v>847</v>
      </c>
      <c r="C319" s="4" t="s">
        <v>846</v>
      </c>
      <c r="D319" s="4" t="s">
        <v>620</v>
      </c>
      <c r="E319" s="4" t="s">
        <v>2794</v>
      </c>
      <c r="F319" s="4" t="s">
        <v>2795</v>
      </c>
      <c r="G319" s="4">
        <v>2</v>
      </c>
      <c r="H319" s="4">
        <v>1</v>
      </c>
      <c r="I319" s="20"/>
      <c r="J319" s="12">
        <v>2.0665037888982818</v>
      </c>
      <c r="K319" s="4">
        <v>2020</v>
      </c>
      <c r="L319" s="4" t="s">
        <v>2777</v>
      </c>
      <c r="M319" s="4" t="str">
        <f t="shared" si="4"/>
        <v>N</v>
      </c>
    </row>
    <row r="320" spans="1:14" s="4" customFormat="1" ht="12.75" customHeight="1" x14ac:dyDescent="0.25">
      <c r="A320" s="4" t="s">
        <v>2778</v>
      </c>
      <c r="B320" s="4" t="s">
        <v>847</v>
      </c>
      <c r="C320" s="4" t="s">
        <v>846</v>
      </c>
      <c r="D320" s="4" t="s">
        <v>620</v>
      </c>
      <c r="E320" s="4" t="s">
        <v>2797</v>
      </c>
      <c r="F320" s="4" t="s">
        <v>2796</v>
      </c>
      <c r="G320" s="4">
        <v>2</v>
      </c>
      <c r="H320" s="4">
        <v>1</v>
      </c>
      <c r="I320" s="20"/>
      <c r="J320" s="12">
        <v>2.8716471484500969</v>
      </c>
      <c r="K320" s="4">
        <v>2020</v>
      </c>
      <c r="L320" s="4" t="s">
        <v>2778</v>
      </c>
      <c r="M320" s="4" t="str">
        <f t="shared" si="4"/>
        <v>N</v>
      </c>
    </row>
    <row r="321" spans="1:15" s="4" customFormat="1" ht="12.75" customHeight="1" x14ac:dyDescent="0.25">
      <c r="A321" s="4" t="s">
        <v>2779</v>
      </c>
      <c r="B321" s="4" t="s">
        <v>847</v>
      </c>
      <c r="C321" s="4" t="s">
        <v>846</v>
      </c>
      <c r="D321" s="4" t="s">
        <v>620</v>
      </c>
      <c r="E321" s="4" t="s">
        <v>2799</v>
      </c>
      <c r="F321" s="4" t="s">
        <v>2798</v>
      </c>
      <c r="G321" s="4">
        <v>2</v>
      </c>
      <c r="H321" s="4">
        <v>1</v>
      </c>
      <c r="I321" s="20"/>
      <c r="J321" s="12">
        <v>0.64176892150076326</v>
      </c>
      <c r="K321" s="4">
        <v>2020</v>
      </c>
      <c r="L321" s="4" t="s">
        <v>2779</v>
      </c>
      <c r="M321" s="4" t="str">
        <f t="shared" si="4"/>
        <v>N</v>
      </c>
    </row>
    <row r="322" spans="1:15" s="4" customFormat="1" x14ac:dyDescent="0.25">
      <c r="A322" s="4" t="s">
        <v>2998</v>
      </c>
      <c r="B322" s="4" t="s">
        <v>1046</v>
      </c>
      <c r="C322" s="4" t="s">
        <v>1045</v>
      </c>
      <c r="D322" s="4" t="s">
        <v>1038</v>
      </c>
      <c r="E322" s="4" t="s">
        <v>1047</v>
      </c>
      <c r="F322" s="4" t="s">
        <v>1044</v>
      </c>
      <c r="G322" s="4">
        <v>1</v>
      </c>
      <c r="H322" s="4">
        <v>1</v>
      </c>
      <c r="I322" s="4" t="s">
        <v>2701</v>
      </c>
      <c r="J322" s="12">
        <v>1.1111111111111112</v>
      </c>
      <c r="K322" s="15">
        <v>2016</v>
      </c>
      <c r="L322" s="15" t="s">
        <v>1043</v>
      </c>
      <c r="M322" s="15" t="str">
        <f t="shared" si="4"/>
        <v>N</v>
      </c>
      <c r="N322" s="15"/>
      <c r="O322" s="12"/>
    </row>
    <row r="323" spans="1:15" s="4" customFormat="1" x14ac:dyDescent="0.25">
      <c r="A323" s="4" t="s">
        <v>2999</v>
      </c>
      <c r="B323" s="4" t="s">
        <v>1074</v>
      </c>
      <c r="C323" s="4" t="s">
        <v>1073</v>
      </c>
      <c r="D323" s="4" t="s">
        <v>1038</v>
      </c>
      <c r="E323" s="4" t="s">
        <v>1075</v>
      </c>
      <c r="F323" s="4" t="s">
        <v>1072</v>
      </c>
      <c r="G323" s="4">
        <v>2</v>
      </c>
      <c r="H323" s="4">
        <v>1</v>
      </c>
      <c r="I323" s="4" t="s">
        <v>2702</v>
      </c>
      <c r="J323" s="12">
        <v>6.2758051197357574</v>
      </c>
      <c r="K323" s="4">
        <v>2019</v>
      </c>
      <c r="L323" s="4" t="s">
        <v>1988</v>
      </c>
      <c r="M323" s="4" t="str">
        <f t="shared" si="4"/>
        <v>N</v>
      </c>
    </row>
    <row r="324" spans="1:15" s="4" customFormat="1" x14ac:dyDescent="0.25">
      <c r="A324" s="4" t="s">
        <v>3000</v>
      </c>
      <c r="B324" s="4" t="s">
        <v>25</v>
      </c>
      <c r="C324" s="4" t="s">
        <v>3229</v>
      </c>
      <c r="D324" s="4" t="s">
        <v>3230</v>
      </c>
      <c r="E324" s="4" t="s">
        <v>636</v>
      </c>
      <c r="F324" s="4" t="s">
        <v>3231</v>
      </c>
      <c r="G324" s="4">
        <v>3</v>
      </c>
      <c r="H324" s="15">
        <v>2</v>
      </c>
      <c r="I324" s="4" t="s">
        <v>3232</v>
      </c>
      <c r="J324" s="12">
        <v>0</v>
      </c>
      <c r="K324" s="15">
        <v>2005</v>
      </c>
      <c r="L324" s="4" t="s">
        <v>634</v>
      </c>
      <c r="M324" s="4" t="str">
        <f t="shared" si="4"/>
        <v>N</v>
      </c>
    </row>
    <row r="325" spans="1:15" s="4" customFormat="1" x14ac:dyDescent="0.25">
      <c r="A325" s="4" t="s">
        <v>3001</v>
      </c>
      <c r="B325" s="4" t="s">
        <v>1095</v>
      </c>
      <c r="C325" s="4" t="s">
        <v>1094</v>
      </c>
      <c r="D325" s="4" t="s">
        <v>1038</v>
      </c>
      <c r="E325" s="4" t="s">
        <v>1099</v>
      </c>
      <c r="F325" s="4" t="s">
        <v>1098</v>
      </c>
      <c r="G325" s="4">
        <v>2</v>
      </c>
      <c r="H325" s="4">
        <v>1</v>
      </c>
      <c r="I325" s="4" t="s">
        <v>3234</v>
      </c>
      <c r="J325" s="12">
        <v>0</v>
      </c>
      <c r="K325" s="4">
        <v>2015</v>
      </c>
      <c r="L325" s="4" t="s">
        <v>1994</v>
      </c>
      <c r="M325" s="4" t="str">
        <f t="shared" si="4"/>
        <v>N</v>
      </c>
    </row>
    <row r="326" spans="1:15" s="4" customFormat="1" x14ac:dyDescent="0.25">
      <c r="A326" s="4" t="s">
        <v>3002</v>
      </c>
      <c r="B326" s="4" t="s">
        <v>1103</v>
      </c>
      <c r="C326" s="4" t="s">
        <v>1102</v>
      </c>
      <c r="D326" s="4" t="s">
        <v>1038</v>
      </c>
      <c r="E326" s="4" t="s">
        <v>1104</v>
      </c>
      <c r="F326" s="4" t="s">
        <v>1101</v>
      </c>
      <c r="G326" s="4">
        <v>1</v>
      </c>
      <c r="H326" s="4">
        <v>2</v>
      </c>
      <c r="I326" s="4" t="s">
        <v>2700</v>
      </c>
      <c r="J326" s="12">
        <v>0</v>
      </c>
      <c r="K326" s="15">
        <v>2017</v>
      </c>
      <c r="L326" s="4" t="s">
        <v>1995</v>
      </c>
      <c r="M326" s="15" t="str">
        <f t="shared" ref="M326:M364" si="5">IF(OR(AND(D326=$W$14,OR(J326&lt;$W$15,J326&gt;$W$16)),AND(D326=$X$14,OR(J326&lt;$X$15,J326&gt;$X$16)),AND(D326=$Y$14,OR(J326&lt;$Y$15,J326&gt;$Y$16)),AND(D326=$Z$14,OR(J326&lt;$Z$15,J326&gt;$Z$16))),"Y","N")</f>
        <v>N</v>
      </c>
      <c r="N326" s="15"/>
      <c r="O326" s="12"/>
    </row>
    <row r="327" spans="1:15" s="4" customFormat="1" x14ac:dyDescent="0.25">
      <c r="A327" s="4" t="s">
        <v>3003</v>
      </c>
      <c r="B327" s="4" t="s">
        <v>392</v>
      </c>
      <c r="C327" s="4" t="s">
        <v>391</v>
      </c>
      <c r="D327" s="4" t="s">
        <v>360</v>
      </c>
      <c r="E327" s="4" t="s">
        <v>402</v>
      </c>
      <c r="F327" s="4" t="s">
        <v>401</v>
      </c>
      <c r="G327" s="4">
        <v>1</v>
      </c>
      <c r="H327" s="4">
        <v>3</v>
      </c>
      <c r="I327" s="4" t="s">
        <v>3236</v>
      </c>
      <c r="J327" s="12">
        <v>0</v>
      </c>
      <c r="K327" s="4">
        <v>2017</v>
      </c>
      <c r="L327" s="4" t="s">
        <v>2003</v>
      </c>
      <c r="M327" s="4" t="str">
        <f t="shared" si="5"/>
        <v>N</v>
      </c>
    </row>
    <row r="328" spans="1:15" s="4" customFormat="1" x14ac:dyDescent="0.25">
      <c r="A328" s="4" t="s">
        <v>3004</v>
      </c>
      <c r="B328" s="4" t="s">
        <v>1124</v>
      </c>
      <c r="C328" s="4" t="s">
        <v>1123</v>
      </c>
      <c r="D328" s="4" t="s">
        <v>1038</v>
      </c>
      <c r="E328" s="4" t="s">
        <v>1125</v>
      </c>
      <c r="F328" s="4" t="s">
        <v>1122</v>
      </c>
      <c r="G328" s="4">
        <v>2</v>
      </c>
      <c r="H328" s="4">
        <v>2</v>
      </c>
      <c r="I328" s="4" t="s">
        <v>3237</v>
      </c>
      <c r="J328" s="12">
        <v>16.811708860759488</v>
      </c>
      <c r="K328" s="4">
        <v>2019</v>
      </c>
      <c r="L328" s="4" t="s">
        <v>2011</v>
      </c>
      <c r="M328" s="4" t="str">
        <f t="shared" si="5"/>
        <v>N</v>
      </c>
    </row>
    <row r="329" spans="1:15" s="4" customFormat="1" x14ac:dyDescent="0.25">
      <c r="A329" s="4" t="s">
        <v>3006</v>
      </c>
      <c r="B329" s="4" t="s">
        <v>75</v>
      </c>
      <c r="C329" s="4" t="s">
        <v>74</v>
      </c>
      <c r="D329" s="4" t="s">
        <v>35</v>
      </c>
      <c r="E329" s="4" t="s">
        <v>76</v>
      </c>
      <c r="F329" s="4" t="s">
        <v>73</v>
      </c>
      <c r="G329" s="4">
        <v>2</v>
      </c>
      <c r="H329" s="4">
        <v>1</v>
      </c>
      <c r="I329" s="4" t="s">
        <v>2704</v>
      </c>
      <c r="J329" s="12">
        <v>6.0797239215015031</v>
      </c>
      <c r="K329" s="15">
        <v>2012</v>
      </c>
      <c r="L329" s="4" t="s">
        <v>2017</v>
      </c>
      <c r="M329" s="15" t="str">
        <f t="shared" si="5"/>
        <v>N</v>
      </c>
      <c r="N329" s="15"/>
      <c r="O329" s="12"/>
    </row>
    <row r="330" spans="1:15" s="4" customFormat="1" x14ac:dyDescent="0.25">
      <c r="A330" s="4" t="s">
        <v>3009</v>
      </c>
      <c r="B330" s="4" t="s">
        <v>17</v>
      </c>
      <c r="C330" s="4" t="s">
        <v>414</v>
      </c>
      <c r="D330" s="4" t="s">
        <v>360</v>
      </c>
      <c r="E330" s="4" t="s">
        <v>432</v>
      </c>
      <c r="F330" s="4" t="s">
        <v>431</v>
      </c>
      <c r="G330" s="4">
        <v>3</v>
      </c>
      <c r="H330" s="4">
        <v>2</v>
      </c>
      <c r="I330" s="4" t="s">
        <v>2705</v>
      </c>
      <c r="J330" s="12">
        <v>0</v>
      </c>
      <c r="K330" s="15">
        <v>2013</v>
      </c>
      <c r="L330" s="4" t="s">
        <v>1428</v>
      </c>
      <c r="M330" s="15" t="str">
        <f t="shared" si="5"/>
        <v>N</v>
      </c>
      <c r="N330" s="15"/>
      <c r="O330" s="12"/>
    </row>
    <row r="331" spans="1:15" s="4" customFormat="1" x14ac:dyDescent="0.25">
      <c r="A331" s="4" t="s">
        <v>3010</v>
      </c>
      <c r="B331" s="4" t="s">
        <v>689</v>
      </c>
      <c r="C331" s="4" t="s">
        <v>688</v>
      </c>
      <c r="D331" s="4" t="s">
        <v>620</v>
      </c>
      <c r="E331" s="4" t="s">
        <v>690</v>
      </c>
      <c r="F331" s="4" t="s">
        <v>687</v>
      </c>
      <c r="G331" s="4">
        <v>2</v>
      </c>
      <c r="H331" s="4">
        <v>1</v>
      </c>
      <c r="I331" s="4" t="s">
        <v>2706</v>
      </c>
      <c r="J331" s="12">
        <v>0</v>
      </c>
      <c r="K331" s="15">
        <v>2017</v>
      </c>
      <c r="L331" s="4" t="s">
        <v>2034</v>
      </c>
      <c r="M331" s="15" t="str">
        <f t="shared" si="5"/>
        <v>N</v>
      </c>
      <c r="N331" s="15"/>
      <c r="O331" s="12"/>
    </row>
    <row r="332" spans="1:15" s="4" customFormat="1" x14ac:dyDescent="0.25">
      <c r="A332" s="4" t="s">
        <v>3011</v>
      </c>
      <c r="B332" s="4" t="s">
        <v>694</v>
      </c>
      <c r="C332" s="4" t="s">
        <v>693</v>
      </c>
      <c r="D332" s="4" t="s">
        <v>620</v>
      </c>
      <c r="E332" s="4" t="s">
        <v>698</v>
      </c>
      <c r="F332" s="4" t="s">
        <v>697</v>
      </c>
      <c r="G332" s="4">
        <v>2</v>
      </c>
      <c r="H332" s="4">
        <v>2</v>
      </c>
      <c r="I332" s="4" t="s">
        <v>2707</v>
      </c>
      <c r="J332" s="12">
        <v>0</v>
      </c>
      <c r="K332" s="15">
        <v>2017</v>
      </c>
      <c r="L332" s="4" t="s">
        <v>2036</v>
      </c>
      <c r="M332" s="15" t="str">
        <f t="shared" si="5"/>
        <v>N</v>
      </c>
      <c r="N332" s="15"/>
      <c r="O332" s="12"/>
    </row>
    <row r="333" spans="1:15" s="4" customFormat="1" x14ac:dyDescent="0.25">
      <c r="A333" s="4" t="s">
        <v>3012</v>
      </c>
      <c r="B333" s="4" t="s">
        <v>694</v>
      </c>
      <c r="C333" s="4" t="s">
        <v>693</v>
      </c>
      <c r="D333" s="4" t="s">
        <v>620</v>
      </c>
      <c r="E333" s="4" t="s">
        <v>695</v>
      </c>
      <c r="F333" s="4" t="s">
        <v>692</v>
      </c>
      <c r="G333" s="4">
        <v>2</v>
      </c>
      <c r="H333" s="4">
        <v>2</v>
      </c>
      <c r="I333" s="4" t="s">
        <v>2751</v>
      </c>
      <c r="J333" s="12">
        <v>8.2704943148968901</v>
      </c>
      <c r="K333" s="15">
        <v>2016</v>
      </c>
      <c r="L333" s="4" t="s">
        <v>2037</v>
      </c>
      <c r="M333" s="15" t="str">
        <f t="shared" si="5"/>
        <v>N</v>
      </c>
      <c r="N333" s="15"/>
      <c r="O333" s="12"/>
    </row>
    <row r="334" spans="1:15" s="4" customFormat="1" x14ac:dyDescent="0.25">
      <c r="A334" s="4" t="s">
        <v>3013</v>
      </c>
      <c r="B334" s="4" t="s">
        <v>138</v>
      </c>
      <c r="C334" s="4" t="s">
        <v>137</v>
      </c>
      <c r="D334" s="4" t="s">
        <v>35</v>
      </c>
      <c r="E334" s="4" t="s">
        <v>1456</v>
      </c>
      <c r="F334" s="4" t="s">
        <v>1455</v>
      </c>
      <c r="G334" s="4">
        <v>2</v>
      </c>
      <c r="H334" s="4">
        <v>1</v>
      </c>
      <c r="I334" s="4" t="s">
        <v>3241</v>
      </c>
      <c r="J334" s="12">
        <v>4.0000000000000563E-2</v>
      </c>
      <c r="K334" s="4">
        <v>2008</v>
      </c>
      <c r="L334" s="4" t="s">
        <v>1454</v>
      </c>
      <c r="M334" s="4" t="str">
        <f t="shared" si="5"/>
        <v>N</v>
      </c>
    </row>
    <row r="335" spans="1:15" s="4" customFormat="1" x14ac:dyDescent="0.25">
      <c r="A335" s="4" t="s">
        <v>3014</v>
      </c>
      <c r="B335" s="4" t="s">
        <v>455</v>
      </c>
      <c r="C335" s="4" t="s">
        <v>454</v>
      </c>
      <c r="D335" s="4" t="s">
        <v>360</v>
      </c>
      <c r="E335" s="4" t="s">
        <v>456</v>
      </c>
      <c r="F335" s="4" t="s">
        <v>453</v>
      </c>
      <c r="G335" s="4">
        <v>2</v>
      </c>
      <c r="H335" s="15">
        <v>1</v>
      </c>
      <c r="I335" s="4" t="s">
        <v>3343</v>
      </c>
      <c r="J335" s="12">
        <v>0</v>
      </c>
      <c r="K335" s="4">
        <v>2007</v>
      </c>
      <c r="L335" s="4" t="s">
        <v>2045</v>
      </c>
      <c r="M335" s="4" t="str">
        <f t="shared" si="5"/>
        <v>N</v>
      </c>
    </row>
    <row r="336" spans="1:15" s="4" customFormat="1" x14ac:dyDescent="0.25">
      <c r="A336" s="4" t="s">
        <v>3015</v>
      </c>
      <c r="B336" s="4" t="s">
        <v>23</v>
      </c>
      <c r="C336" s="4" t="s">
        <v>708</v>
      </c>
      <c r="D336" s="4" t="s">
        <v>620</v>
      </c>
      <c r="E336" s="4" t="s">
        <v>711</v>
      </c>
      <c r="F336" s="4" t="s">
        <v>1462</v>
      </c>
      <c r="G336" s="4">
        <v>3</v>
      </c>
      <c r="H336" s="4">
        <v>1</v>
      </c>
      <c r="I336" s="4" t="s">
        <v>3306</v>
      </c>
      <c r="J336" s="12">
        <v>12.72430668841762</v>
      </c>
      <c r="K336" s="15">
        <v>2014</v>
      </c>
      <c r="L336" s="4" t="s">
        <v>710</v>
      </c>
      <c r="M336" s="15" t="str">
        <f t="shared" si="5"/>
        <v>N</v>
      </c>
      <c r="N336" s="15"/>
      <c r="O336" s="12"/>
    </row>
    <row r="337" spans="1:18" s="4" customFormat="1" x14ac:dyDescent="0.25">
      <c r="A337" s="4" t="s">
        <v>3016</v>
      </c>
      <c r="B337" s="4" t="s">
        <v>23</v>
      </c>
      <c r="C337" s="4" t="s">
        <v>708</v>
      </c>
      <c r="D337" s="4" t="s">
        <v>620</v>
      </c>
      <c r="E337" s="4" t="s">
        <v>725</v>
      </c>
      <c r="F337" s="4" t="s">
        <v>724</v>
      </c>
      <c r="G337" s="4">
        <v>3</v>
      </c>
      <c r="H337" s="4">
        <v>2</v>
      </c>
      <c r="I337" s="4" t="s">
        <v>2709</v>
      </c>
      <c r="J337" s="12">
        <v>23.618090452261306</v>
      </c>
      <c r="K337" s="15">
        <v>2016</v>
      </c>
      <c r="L337" s="4" t="s">
        <v>723</v>
      </c>
      <c r="M337" s="15" t="str">
        <f t="shared" si="5"/>
        <v>Y</v>
      </c>
      <c r="N337" s="15" t="s">
        <v>2678</v>
      </c>
      <c r="O337" s="12"/>
    </row>
    <row r="338" spans="1:18" s="4" customFormat="1" x14ac:dyDescent="0.25">
      <c r="A338" s="4" t="s">
        <v>3017</v>
      </c>
      <c r="B338" s="4" t="s">
        <v>1629</v>
      </c>
      <c r="C338" s="4" t="s">
        <v>1183</v>
      </c>
      <c r="D338" s="4" t="s">
        <v>1038</v>
      </c>
      <c r="E338" s="4" t="s">
        <v>1184</v>
      </c>
      <c r="F338" s="4" t="s">
        <v>1182</v>
      </c>
      <c r="G338" s="4">
        <v>2</v>
      </c>
      <c r="H338" s="4">
        <v>1</v>
      </c>
      <c r="I338" s="4" t="s">
        <v>2710</v>
      </c>
      <c r="J338" s="12">
        <v>4.5506257110352673</v>
      </c>
      <c r="K338" s="15">
        <v>2017</v>
      </c>
      <c r="L338" s="4" t="s">
        <v>2048</v>
      </c>
      <c r="M338" s="15" t="str">
        <f t="shared" si="5"/>
        <v>N</v>
      </c>
      <c r="N338" s="15"/>
      <c r="O338" s="12"/>
    </row>
    <row r="339" spans="1:18" s="4" customFormat="1" x14ac:dyDescent="0.25">
      <c r="A339" s="4" t="s">
        <v>3018</v>
      </c>
      <c r="B339" s="4" t="s">
        <v>1187</v>
      </c>
      <c r="C339" s="4" t="s">
        <v>1186</v>
      </c>
      <c r="D339" s="4" t="s">
        <v>1038</v>
      </c>
      <c r="E339" s="4" t="s">
        <v>1188</v>
      </c>
      <c r="F339" s="4" t="s">
        <v>2749</v>
      </c>
      <c r="G339" s="4">
        <v>2</v>
      </c>
      <c r="H339" s="4">
        <v>2</v>
      </c>
      <c r="I339" s="4" t="s">
        <v>2711</v>
      </c>
      <c r="J339" s="12">
        <v>0</v>
      </c>
      <c r="K339" s="15">
        <v>2015</v>
      </c>
      <c r="L339" s="4" t="s">
        <v>1185</v>
      </c>
      <c r="M339" s="15" t="str">
        <f t="shared" si="5"/>
        <v>N</v>
      </c>
      <c r="N339" s="15"/>
      <c r="O339" s="12"/>
    </row>
    <row r="340" spans="1:18" s="4" customFormat="1" x14ac:dyDescent="0.25">
      <c r="A340" s="4" t="s">
        <v>3019</v>
      </c>
      <c r="B340" s="4" t="s">
        <v>13</v>
      </c>
      <c r="C340" s="4" t="s">
        <v>851</v>
      </c>
      <c r="D340" s="4" t="s">
        <v>620</v>
      </c>
      <c r="E340" s="4" t="s">
        <v>16</v>
      </c>
      <c r="F340" s="4" t="s">
        <v>850</v>
      </c>
      <c r="G340" s="4">
        <v>1</v>
      </c>
      <c r="H340" s="4">
        <v>1</v>
      </c>
      <c r="I340" s="4" t="s">
        <v>3243</v>
      </c>
      <c r="J340" s="12">
        <v>0</v>
      </c>
      <c r="K340" s="15">
        <v>2017</v>
      </c>
      <c r="L340" s="12" t="s">
        <v>2060</v>
      </c>
      <c r="M340" s="15" t="str">
        <f t="shared" si="5"/>
        <v>N</v>
      </c>
      <c r="N340" s="15"/>
      <c r="O340" s="12"/>
      <c r="R340" s="12"/>
    </row>
    <row r="341" spans="1:18" s="4" customFormat="1" x14ac:dyDescent="0.25">
      <c r="A341" s="4" t="s">
        <v>3020</v>
      </c>
      <c r="B341" s="4" t="s">
        <v>1466</v>
      </c>
      <c r="C341" s="4" t="s">
        <v>867</v>
      </c>
      <c r="D341" s="4" t="s">
        <v>620</v>
      </c>
      <c r="E341" s="4" t="s">
        <v>868</v>
      </c>
      <c r="F341" s="4" t="s">
        <v>866</v>
      </c>
      <c r="G341" s="4">
        <v>1</v>
      </c>
      <c r="H341" s="4">
        <v>1</v>
      </c>
      <c r="I341" s="4" t="s">
        <v>3307</v>
      </c>
      <c r="J341" s="12">
        <v>0</v>
      </c>
      <c r="K341" s="15">
        <v>2017</v>
      </c>
      <c r="L341" s="4" t="s">
        <v>2061</v>
      </c>
      <c r="M341" s="15" t="str">
        <f t="shared" si="5"/>
        <v>N</v>
      </c>
      <c r="N341" s="15"/>
      <c r="O341" s="12"/>
    </row>
    <row r="342" spans="1:18" s="4" customFormat="1" x14ac:dyDescent="0.25">
      <c r="A342" s="4" t="s">
        <v>3021</v>
      </c>
      <c r="B342" s="4" t="s">
        <v>1205</v>
      </c>
      <c r="C342" s="4" t="s">
        <v>1204</v>
      </c>
      <c r="D342" s="4" t="s">
        <v>1038</v>
      </c>
      <c r="E342" s="4" t="s">
        <v>1206</v>
      </c>
      <c r="F342" s="4" t="s">
        <v>1203</v>
      </c>
      <c r="G342" s="4">
        <v>2</v>
      </c>
      <c r="H342" s="4">
        <v>1</v>
      </c>
      <c r="I342" s="4" t="s">
        <v>3245</v>
      </c>
      <c r="J342" s="12">
        <v>10.526315789473683</v>
      </c>
      <c r="K342" s="15">
        <v>2015</v>
      </c>
      <c r="L342" s="4" t="s">
        <v>1202</v>
      </c>
      <c r="M342" s="15" t="str">
        <f t="shared" si="5"/>
        <v>N</v>
      </c>
      <c r="N342" s="15"/>
      <c r="O342" s="12"/>
    </row>
    <row r="343" spans="1:18" s="4" customFormat="1" x14ac:dyDescent="0.25">
      <c r="A343" s="4" t="s">
        <v>3022</v>
      </c>
      <c r="B343" s="4" t="s">
        <v>470</v>
      </c>
      <c r="C343" s="4" t="s">
        <v>469</v>
      </c>
      <c r="D343" s="4" t="s">
        <v>360</v>
      </c>
      <c r="E343" s="4" t="s">
        <v>471</v>
      </c>
      <c r="F343" s="4" t="s">
        <v>3175</v>
      </c>
      <c r="G343" s="4">
        <v>3</v>
      </c>
      <c r="H343" s="4">
        <v>2</v>
      </c>
      <c r="I343" s="4" t="s">
        <v>3246</v>
      </c>
      <c r="J343" s="12">
        <v>8.2770196624124903</v>
      </c>
      <c r="K343" s="15">
        <v>2007</v>
      </c>
      <c r="L343" s="4" t="s">
        <v>2066</v>
      </c>
      <c r="M343" s="15" t="str">
        <f t="shared" si="5"/>
        <v>N</v>
      </c>
      <c r="N343" s="15"/>
      <c r="O343" s="12"/>
    </row>
    <row r="344" spans="1:18" s="4" customFormat="1" x14ac:dyDescent="0.25">
      <c r="A344" s="4" t="s">
        <v>3023</v>
      </c>
      <c r="B344" s="4" t="s">
        <v>531</v>
      </c>
      <c r="C344" s="4" t="s">
        <v>530</v>
      </c>
      <c r="D344" s="4" t="s">
        <v>360</v>
      </c>
      <c r="E344" s="4" t="s">
        <v>532</v>
      </c>
      <c r="F344" s="4" t="s">
        <v>2750</v>
      </c>
      <c r="G344" s="4">
        <v>3</v>
      </c>
      <c r="H344" s="4">
        <v>1</v>
      </c>
      <c r="I344" s="4" t="s">
        <v>3247</v>
      </c>
      <c r="J344" s="12">
        <v>0</v>
      </c>
      <c r="K344" s="4">
        <v>2003</v>
      </c>
      <c r="L344" s="4" t="s">
        <v>529</v>
      </c>
      <c r="M344" s="4" t="str">
        <f t="shared" si="5"/>
        <v>N</v>
      </c>
    </row>
    <row r="345" spans="1:18" s="4" customFormat="1" x14ac:dyDescent="0.25">
      <c r="A345" s="4" t="s">
        <v>3024</v>
      </c>
      <c r="B345" s="4" t="s">
        <v>21</v>
      </c>
      <c r="C345" s="4" t="s">
        <v>939</v>
      </c>
      <c r="D345" s="4" t="s">
        <v>620</v>
      </c>
      <c r="E345" s="4" t="s">
        <v>22</v>
      </c>
      <c r="F345" s="4" t="s">
        <v>938</v>
      </c>
      <c r="G345" s="4">
        <v>2</v>
      </c>
      <c r="H345" s="15">
        <v>2</v>
      </c>
      <c r="I345" s="4" t="s">
        <v>3249</v>
      </c>
      <c r="J345" s="12">
        <v>0</v>
      </c>
      <c r="K345" s="4">
        <v>2016</v>
      </c>
      <c r="L345" s="4" t="s">
        <v>937</v>
      </c>
      <c r="M345" s="4" t="str">
        <f t="shared" si="5"/>
        <v>N</v>
      </c>
    </row>
    <row r="346" spans="1:18" s="4" customFormat="1" x14ac:dyDescent="0.25">
      <c r="A346" s="4" t="s">
        <v>3025</v>
      </c>
      <c r="B346" s="4" t="s">
        <v>260</v>
      </c>
      <c r="C346" s="4" t="s">
        <v>259</v>
      </c>
      <c r="D346" s="4" t="s">
        <v>1038</v>
      </c>
      <c r="E346" s="4" t="s">
        <v>263</v>
      </c>
      <c r="F346" s="4" t="s">
        <v>262</v>
      </c>
      <c r="G346" s="4">
        <v>2</v>
      </c>
      <c r="H346" s="4">
        <v>1</v>
      </c>
      <c r="I346" s="4" t="s">
        <v>2712</v>
      </c>
      <c r="J346" s="12">
        <v>0</v>
      </c>
      <c r="K346" s="15">
        <v>2015</v>
      </c>
      <c r="L346" s="4" t="s">
        <v>2081</v>
      </c>
      <c r="M346" s="15" t="str">
        <f t="shared" si="5"/>
        <v>N</v>
      </c>
      <c r="N346" s="15"/>
      <c r="O346" s="12"/>
    </row>
    <row r="347" spans="1:18" s="4" customFormat="1" x14ac:dyDescent="0.25">
      <c r="A347" s="4" t="s">
        <v>3026</v>
      </c>
      <c r="B347" s="4" t="s">
        <v>1257</v>
      </c>
      <c r="C347" s="4" t="s">
        <v>1256</v>
      </c>
      <c r="D347" s="4" t="s">
        <v>1038</v>
      </c>
      <c r="E347" s="4" t="s">
        <v>1583</v>
      </c>
      <c r="F347" s="4" t="s">
        <v>1255</v>
      </c>
      <c r="G347" s="4">
        <v>2</v>
      </c>
      <c r="H347" s="4">
        <v>1</v>
      </c>
      <c r="I347" s="4" t="s">
        <v>2752</v>
      </c>
      <c r="J347" s="12">
        <v>0</v>
      </c>
      <c r="K347" s="15">
        <v>2010</v>
      </c>
      <c r="L347" s="4" t="s">
        <v>1254</v>
      </c>
      <c r="M347" s="15" t="str">
        <f t="shared" si="5"/>
        <v>N</v>
      </c>
      <c r="N347" s="15"/>
      <c r="O347" s="12"/>
    </row>
    <row r="348" spans="1:18" s="4" customFormat="1" x14ac:dyDescent="0.25">
      <c r="A348" s="4" t="s">
        <v>3028</v>
      </c>
      <c r="B348" s="4" t="s">
        <v>542</v>
      </c>
      <c r="C348" s="4" t="s">
        <v>541</v>
      </c>
      <c r="D348" s="4" t="s">
        <v>620</v>
      </c>
      <c r="E348" s="4" t="s">
        <v>2982</v>
      </c>
      <c r="F348" s="4" t="s">
        <v>3073</v>
      </c>
      <c r="G348" s="4">
        <v>2</v>
      </c>
      <c r="H348" s="4">
        <v>1</v>
      </c>
      <c r="I348" s="4" t="s">
        <v>3251</v>
      </c>
      <c r="J348" s="12">
        <v>0</v>
      </c>
      <c r="K348" s="4">
        <v>2015</v>
      </c>
      <c r="L348" s="4" t="s">
        <v>2976</v>
      </c>
      <c r="M348" s="4" t="str">
        <f t="shared" si="5"/>
        <v>N</v>
      </c>
    </row>
    <row r="349" spans="1:18" s="4" customFormat="1" x14ac:dyDescent="0.25">
      <c r="A349" s="4" t="s">
        <v>3029</v>
      </c>
      <c r="B349" s="4" t="s">
        <v>1292</v>
      </c>
      <c r="C349" s="4" t="s">
        <v>1291</v>
      </c>
      <c r="D349" s="4" t="s">
        <v>1038</v>
      </c>
      <c r="E349" s="4" t="s">
        <v>1296</v>
      </c>
      <c r="F349" s="4" t="s">
        <v>1295</v>
      </c>
      <c r="G349" s="4">
        <v>1</v>
      </c>
      <c r="H349" s="4">
        <v>1</v>
      </c>
      <c r="I349" s="4" t="s">
        <v>3252</v>
      </c>
      <c r="J349" s="12">
        <v>0</v>
      </c>
      <c r="K349" s="15">
        <v>2012</v>
      </c>
      <c r="L349" s="4" t="s">
        <v>2095</v>
      </c>
      <c r="M349" s="15" t="str">
        <f t="shared" si="5"/>
        <v>N</v>
      </c>
      <c r="N349" s="15"/>
      <c r="O349" s="12"/>
    </row>
    <row r="350" spans="1:18" s="4" customFormat="1" x14ac:dyDescent="0.25">
      <c r="A350" s="4" t="s">
        <v>3030</v>
      </c>
      <c r="B350" s="4" t="s">
        <v>1300</v>
      </c>
      <c r="C350" s="4" t="s">
        <v>1299</v>
      </c>
      <c r="D350" s="4" t="s">
        <v>1038</v>
      </c>
      <c r="E350" s="4" t="s">
        <v>1303</v>
      </c>
      <c r="F350" s="4" t="s">
        <v>1302</v>
      </c>
      <c r="G350" s="4">
        <v>3</v>
      </c>
      <c r="H350" s="4">
        <v>1</v>
      </c>
      <c r="I350" s="4" t="s">
        <v>3308</v>
      </c>
      <c r="J350" s="12">
        <v>0.6168080185042405</v>
      </c>
      <c r="K350" s="15">
        <v>2017</v>
      </c>
      <c r="L350" s="4" t="s">
        <v>2098</v>
      </c>
      <c r="M350" s="15" t="str">
        <f t="shared" si="5"/>
        <v>N</v>
      </c>
      <c r="N350" s="15"/>
      <c r="O350" s="12"/>
    </row>
    <row r="351" spans="1:18" s="4" customFormat="1" x14ac:dyDescent="0.25">
      <c r="A351" s="4" t="s">
        <v>3031</v>
      </c>
      <c r="B351" s="4" t="s">
        <v>11</v>
      </c>
      <c r="C351" s="4" t="s">
        <v>570</v>
      </c>
      <c r="D351" s="4" t="s">
        <v>620</v>
      </c>
      <c r="E351" s="4" t="s">
        <v>12</v>
      </c>
      <c r="F351" s="4" t="s">
        <v>569</v>
      </c>
      <c r="G351" s="4">
        <v>1</v>
      </c>
      <c r="H351" s="4">
        <v>1</v>
      </c>
      <c r="I351" s="4" t="s">
        <v>3254</v>
      </c>
      <c r="J351" s="12">
        <v>0</v>
      </c>
      <c r="K351" s="4">
        <v>2013</v>
      </c>
      <c r="L351" s="4" t="s">
        <v>1495</v>
      </c>
      <c r="M351" s="4" t="str">
        <f t="shared" si="5"/>
        <v>N</v>
      </c>
    </row>
    <row r="352" spans="1:18" s="4" customFormat="1" x14ac:dyDescent="0.25">
      <c r="A352" s="4" t="s">
        <v>3032</v>
      </c>
      <c r="B352" s="4" t="s">
        <v>11</v>
      </c>
      <c r="C352" s="4" t="s">
        <v>570</v>
      </c>
      <c r="D352" s="4" t="s">
        <v>360</v>
      </c>
      <c r="E352" s="4" t="s">
        <v>574</v>
      </c>
      <c r="F352" s="4" t="s">
        <v>573</v>
      </c>
      <c r="G352" s="4">
        <v>2</v>
      </c>
      <c r="H352" s="4">
        <v>1</v>
      </c>
      <c r="I352" s="4" t="s">
        <v>2713</v>
      </c>
      <c r="J352" s="12">
        <v>0</v>
      </c>
      <c r="K352" s="15">
        <v>2015</v>
      </c>
      <c r="L352" s="4" t="s">
        <v>2109</v>
      </c>
      <c r="M352" s="15" t="str">
        <f t="shared" si="5"/>
        <v>N</v>
      </c>
      <c r="N352" s="15"/>
      <c r="O352" s="12"/>
    </row>
    <row r="353" spans="1:15" s="4" customFormat="1" x14ac:dyDescent="0.25">
      <c r="A353" s="4" t="s">
        <v>3033</v>
      </c>
      <c r="B353" s="4" t="s">
        <v>5</v>
      </c>
      <c r="C353" s="4" t="s">
        <v>990</v>
      </c>
      <c r="D353" s="4" t="s">
        <v>620</v>
      </c>
      <c r="E353" s="4" t="s">
        <v>6</v>
      </c>
      <c r="F353" s="4" t="s">
        <v>996</v>
      </c>
      <c r="G353" s="4">
        <v>1</v>
      </c>
      <c r="H353" s="4">
        <v>3</v>
      </c>
      <c r="I353" s="4" t="s">
        <v>3255</v>
      </c>
      <c r="J353" s="12">
        <v>0</v>
      </c>
      <c r="K353" s="4">
        <v>2007</v>
      </c>
      <c r="L353" s="4" t="s">
        <v>1494</v>
      </c>
      <c r="M353" s="4" t="str">
        <f t="shared" si="5"/>
        <v>N</v>
      </c>
    </row>
    <row r="354" spans="1:15" s="4" customFormat="1" x14ac:dyDescent="0.25">
      <c r="A354" s="4" t="s">
        <v>3034</v>
      </c>
      <c r="B354" s="4" t="s">
        <v>586</v>
      </c>
      <c r="C354" s="4" t="s">
        <v>585</v>
      </c>
      <c r="D354" s="4" t="s">
        <v>360</v>
      </c>
      <c r="E354" s="6" t="s">
        <v>3062</v>
      </c>
      <c r="F354" s="4" t="s">
        <v>3316</v>
      </c>
      <c r="G354" s="4">
        <v>2</v>
      </c>
      <c r="H354" s="4">
        <v>2</v>
      </c>
      <c r="I354" s="4" t="s">
        <v>3317</v>
      </c>
      <c r="J354" s="12">
        <v>0</v>
      </c>
      <c r="K354" s="4">
        <v>2014</v>
      </c>
      <c r="L354" s="4" t="s">
        <v>583</v>
      </c>
      <c r="M354" s="4" t="str">
        <f t="shared" si="5"/>
        <v>N</v>
      </c>
    </row>
    <row r="355" spans="1:15" s="4" customFormat="1" x14ac:dyDescent="0.25">
      <c r="A355" s="4" t="s">
        <v>3035</v>
      </c>
      <c r="B355" s="4" t="s">
        <v>1000</v>
      </c>
      <c r="C355" s="4" t="s">
        <v>999</v>
      </c>
      <c r="D355" s="4" t="s">
        <v>620</v>
      </c>
      <c r="E355" s="4" t="s">
        <v>1001</v>
      </c>
      <c r="F355" s="4" t="s">
        <v>998</v>
      </c>
      <c r="G355" s="4">
        <v>1</v>
      </c>
      <c r="H355" s="4">
        <v>1</v>
      </c>
      <c r="I355" s="4" t="s">
        <v>3257</v>
      </c>
      <c r="J355" s="12">
        <v>0</v>
      </c>
      <c r="K355" s="15">
        <v>2016</v>
      </c>
      <c r="L355" s="4" t="s">
        <v>997</v>
      </c>
      <c r="M355" s="15" t="str">
        <f t="shared" si="5"/>
        <v>N</v>
      </c>
      <c r="N355" s="15"/>
      <c r="O355" s="12"/>
    </row>
    <row r="356" spans="1:15" s="4" customFormat="1" x14ac:dyDescent="0.25">
      <c r="A356" s="4" t="s">
        <v>3036</v>
      </c>
      <c r="B356" s="4" t="s">
        <v>327</v>
      </c>
      <c r="C356" s="4" t="s">
        <v>326</v>
      </c>
      <c r="D356" s="4" t="s">
        <v>35</v>
      </c>
      <c r="E356" s="4" t="s">
        <v>331</v>
      </c>
      <c r="F356" s="4" t="s">
        <v>330</v>
      </c>
      <c r="G356" s="4">
        <v>1</v>
      </c>
      <c r="H356" s="4">
        <v>2</v>
      </c>
      <c r="I356" s="4" t="s">
        <v>2714</v>
      </c>
      <c r="J356" s="12">
        <v>0</v>
      </c>
      <c r="K356" s="15">
        <v>2017</v>
      </c>
      <c r="L356" s="4" t="s">
        <v>2105</v>
      </c>
      <c r="M356" s="15" t="str">
        <f t="shared" si="5"/>
        <v>N</v>
      </c>
      <c r="N356" s="15"/>
      <c r="O356" s="12"/>
    </row>
    <row r="357" spans="1:15" s="4" customFormat="1" x14ac:dyDescent="0.25">
      <c r="A357" s="4" t="s">
        <v>3037</v>
      </c>
      <c r="B357" s="4" t="s">
        <v>9</v>
      </c>
      <c r="C357" s="4" t="s">
        <v>593</v>
      </c>
      <c r="D357" s="4" t="s">
        <v>620</v>
      </c>
      <c r="E357" s="4" t="s">
        <v>10</v>
      </c>
      <c r="F357" s="4" t="s">
        <v>592</v>
      </c>
      <c r="G357" s="4">
        <v>2</v>
      </c>
      <c r="I357" s="4" t="s">
        <v>3309</v>
      </c>
      <c r="J357" s="12">
        <v>1.7684280076592562</v>
      </c>
      <c r="K357" s="4">
        <v>2015</v>
      </c>
      <c r="L357" s="4" t="s">
        <v>2126</v>
      </c>
      <c r="M357" s="4" t="str">
        <f t="shared" si="5"/>
        <v>N</v>
      </c>
    </row>
    <row r="358" spans="1:15" s="4" customFormat="1" x14ac:dyDescent="0.25">
      <c r="A358" s="4" t="s">
        <v>3038</v>
      </c>
      <c r="B358" s="4" t="s">
        <v>9</v>
      </c>
      <c r="C358" s="4" t="s">
        <v>593</v>
      </c>
      <c r="D358" s="4" t="s">
        <v>360</v>
      </c>
      <c r="E358" s="4" t="s">
        <v>599</v>
      </c>
      <c r="F358" s="4" t="s">
        <v>598</v>
      </c>
      <c r="G358" s="4">
        <v>2</v>
      </c>
      <c r="H358" s="4">
        <v>2</v>
      </c>
      <c r="I358" s="4" t="s">
        <v>2715</v>
      </c>
      <c r="J358" s="12">
        <v>0</v>
      </c>
      <c r="K358" s="15">
        <v>2015</v>
      </c>
      <c r="L358" s="4" t="s">
        <v>2116</v>
      </c>
      <c r="M358" s="15" t="str">
        <f t="shared" si="5"/>
        <v>N</v>
      </c>
      <c r="N358" s="15"/>
      <c r="O358" s="12"/>
    </row>
    <row r="359" spans="1:15" s="4" customFormat="1" x14ac:dyDescent="0.25">
      <c r="A359" s="4" t="s">
        <v>3259</v>
      </c>
      <c r="B359" s="4" t="s">
        <v>9</v>
      </c>
      <c r="C359" s="4" t="s">
        <v>593</v>
      </c>
      <c r="D359" s="4" t="s">
        <v>360</v>
      </c>
      <c r="E359" s="4" t="s">
        <v>596</v>
      </c>
      <c r="F359" s="4" t="s">
        <v>595</v>
      </c>
      <c r="G359" s="4">
        <v>2</v>
      </c>
      <c r="H359" s="4">
        <v>2</v>
      </c>
      <c r="I359" s="4" t="s">
        <v>2716</v>
      </c>
      <c r="J359" s="12">
        <v>5.7603684610685564</v>
      </c>
      <c r="K359" s="15">
        <v>2015</v>
      </c>
      <c r="L359" s="4" t="s">
        <v>2127</v>
      </c>
      <c r="M359" s="15" t="str">
        <f t="shared" si="5"/>
        <v>N</v>
      </c>
      <c r="N359" s="15"/>
      <c r="O359" s="12"/>
    </row>
    <row r="360" spans="1:15" s="4" customFormat="1" x14ac:dyDescent="0.25">
      <c r="A360" s="4" t="s">
        <v>3260</v>
      </c>
      <c r="B360" s="4" t="s">
        <v>9</v>
      </c>
      <c r="C360" s="4" t="s">
        <v>593</v>
      </c>
      <c r="D360" s="4" t="s">
        <v>360</v>
      </c>
      <c r="E360" s="4" t="s">
        <v>2225</v>
      </c>
      <c r="F360" s="4" t="s">
        <v>607</v>
      </c>
      <c r="G360" s="4">
        <v>2</v>
      </c>
      <c r="H360" s="4">
        <v>3</v>
      </c>
      <c r="I360" s="4" t="s">
        <v>2717</v>
      </c>
      <c r="J360" s="12">
        <v>7.8362573303254566</v>
      </c>
      <c r="K360" s="15">
        <v>2015</v>
      </c>
      <c r="L360" s="4" t="s">
        <v>2125</v>
      </c>
      <c r="M360" s="15" t="str">
        <f t="shared" si="5"/>
        <v>N</v>
      </c>
      <c r="N360" s="15"/>
      <c r="O360" s="12"/>
    </row>
    <row r="361" spans="1:15" s="4" customFormat="1" x14ac:dyDescent="0.25">
      <c r="A361" s="4" t="s">
        <v>3261</v>
      </c>
      <c r="B361" s="4" t="s">
        <v>9</v>
      </c>
      <c r="C361" s="4" t="s">
        <v>593</v>
      </c>
      <c r="D361" s="4" t="s">
        <v>360</v>
      </c>
      <c r="E361" s="4" t="s">
        <v>2224</v>
      </c>
      <c r="F361" s="4" t="s">
        <v>604</v>
      </c>
      <c r="G361" s="4">
        <v>2</v>
      </c>
      <c r="H361" s="4">
        <v>3</v>
      </c>
      <c r="I361" s="4" t="s">
        <v>2718</v>
      </c>
      <c r="J361" s="12">
        <v>0</v>
      </c>
      <c r="K361" s="15">
        <v>2015</v>
      </c>
      <c r="L361" s="4" t="s">
        <v>2124</v>
      </c>
      <c r="M361" s="15" t="str">
        <f t="shared" si="5"/>
        <v>N</v>
      </c>
      <c r="N361" s="15"/>
      <c r="O361" s="12"/>
    </row>
    <row r="362" spans="1:15" s="4" customFormat="1" x14ac:dyDescent="0.25">
      <c r="A362" s="4" t="s">
        <v>3262</v>
      </c>
      <c r="B362" s="4" t="s">
        <v>9</v>
      </c>
      <c r="C362" s="4" t="s">
        <v>593</v>
      </c>
      <c r="D362" s="4" t="s">
        <v>360</v>
      </c>
      <c r="E362" s="4" t="s">
        <v>602</v>
      </c>
      <c r="F362" s="4" t="s">
        <v>601</v>
      </c>
      <c r="G362" s="4">
        <v>2</v>
      </c>
      <c r="H362" s="4">
        <v>2</v>
      </c>
      <c r="I362" s="4" t="s">
        <v>2719</v>
      </c>
      <c r="J362" s="12">
        <v>0</v>
      </c>
      <c r="K362" s="15">
        <v>2015</v>
      </c>
      <c r="L362" s="4" t="s">
        <v>2120</v>
      </c>
      <c r="M362" s="15" t="str">
        <f t="shared" si="5"/>
        <v>N</v>
      </c>
      <c r="N362" s="15"/>
      <c r="O362" s="12"/>
    </row>
    <row r="363" spans="1:15" s="4" customFormat="1" x14ac:dyDescent="0.25">
      <c r="A363" s="4" t="s">
        <v>3263</v>
      </c>
      <c r="B363" s="4" t="s">
        <v>9</v>
      </c>
      <c r="C363" s="4" t="s">
        <v>593</v>
      </c>
      <c r="D363" s="4" t="s">
        <v>360</v>
      </c>
      <c r="E363" s="4" t="s">
        <v>613</v>
      </c>
      <c r="F363" s="4" t="s">
        <v>612</v>
      </c>
      <c r="G363" s="4">
        <v>2</v>
      </c>
      <c r="H363" s="15">
        <v>3</v>
      </c>
      <c r="I363" s="4" t="s">
        <v>2753</v>
      </c>
      <c r="J363" s="12">
        <v>0</v>
      </c>
      <c r="K363" s="15">
        <v>2015</v>
      </c>
      <c r="L363" s="4" t="s">
        <v>2122</v>
      </c>
      <c r="M363" s="15" t="str">
        <f t="shared" si="5"/>
        <v>N</v>
      </c>
      <c r="N363" s="15"/>
      <c r="O363" s="12"/>
    </row>
    <row r="364" spans="1:15" s="4" customFormat="1" x14ac:dyDescent="0.25">
      <c r="A364" s="4" t="s">
        <v>3264</v>
      </c>
      <c r="B364" s="4" t="s">
        <v>9</v>
      </c>
      <c r="C364" s="4" t="s">
        <v>593</v>
      </c>
      <c r="D364" s="4" t="s">
        <v>360</v>
      </c>
      <c r="E364" s="4" t="s">
        <v>2221</v>
      </c>
      <c r="F364" s="4" t="s">
        <v>615</v>
      </c>
      <c r="G364" s="4">
        <v>2</v>
      </c>
      <c r="H364" s="4">
        <v>2</v>
      </c>
      <c r="I364" s="4" t="s">
        <v>2754</v>
      </c>
      <c r="J364" s="12">
        <v>0</v>
      </c>
      <c r="K364" s="15">
        <v>2015</v>
      </c>
      <c r="L364" s="4" t="s">
        <v>2121</v>
      </c>
      <c r="M364" s="15" t="str">
        <f t="shared" si="5"/>
        <v>N</v>
      </c>
      <c r="N364" s="15"/>
      <c r="O364" s="12"/>
    </row>
  </sheetData>
  <autoFilter ref="A4:N364"/>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82"/>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8554687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21" width="9.140625" style="5"/>
    <col min="22" max="22" width="20.140625" style="5" customWidth="1"/>
    <col min="23" max="16384" width="9.140625" style="5"/>
  </cols>
  <sheetData>
    <row r="1" spans="1:26" s="17" customFormat="1" x14ac:dyDescent="0.25">
      <c r="A1" s="9"/>
      <c r="B1" s="9"/>
      <c r="C1" s="9"/>
      <c r="D1" s="9"/>
      <c r="E1" s="9"/>
      <c r="F1" s="9"/>
      <c r="G1" s="9"/>
      <c r="H1" s="9"/>
      <c r="I1" s="10" t="s">
        <v>1803</v>
      </c>
      <c r="J1" s="9" t="s">
        <v>1566</v>
      </c>
      <c r="K1" s="9" t="s">
        <v>2447</v>
      </c>
      <c r="L1" s="9" t="s">
        <v>2693</v>
      </c>
      <c r="M1" s="9"/>
      <c r="N1" s="9"/>
      <c r="O1" s="11"/>
      <c r="P1" s="11"/>
      <c r="Q1" s="11"/>
      <c r="R1" s="11"/>
      <c r="S1" s="11"/>
      <c r="T1" s="17" t="s">
        <v>2768</v>
      </c>
    </row>
    <row r="2" spans="1:26" s="17" customFormat="1" x14ac:dyDescent="0.25">
      <c r="A2" s="9"/>
      <c r="B2" s="9"/>
      <c r="C2" s="9"/>
      <c r="D2" s="9"/>
      <c r="E2" s="9"/>
      <c r="F2" s="9"/>
      <c r="G2" s="9"/>
      <c r="H2" s="9"/>
      <c r="I2" s="10" t="s">
        <v>1804</v>
      </c>
      <c r="J2" s="9" t="s">
        <v>3356</v>
      </c>
      <c r="K2" s="9"/>
      <c r="L2" s="9"/>
      <c r="M2" s="9"/>
      <c r="N2" s="9"/>
      <c r="O2" s="11" t="s">
        <v>3310</v>
      </c>
      <c r="P2" s="11">
        <f>COUNT(P5:P414)</f>
        <v>68</v>
      </c>
      <c r="Q2" s="11">
        <f>COUNT(Q5:Q414)</f>
        <v>138</v>
      </c>
      <c r="R2" s="11">
        <f>COUNT(R5:R414)</f>
        <v>104</v>
      </c>
      <c r="S2" s="11">
        <f>COUNT(S5:S414)</f>
        <v>68</v>
      </c>
      <c r="T2" s="17">
        <f>SUM(P2:S2)</f>
        <v>378</v>
      </c>
    </row>
    <row r="3" spans="1:26" s="17" customFormat="1" x14ac:dyDescent="0.25">
      <c r="A3" s="9"/>
      <c r="B3" s="9"/>
      <c r="C3" s="9"/>
      <c r="D3" s="9"/>
      <c r="E3" s="9"/>
      <c r="F3" s="9"/>
      <c r="G3" s="9"/>
      <c r="H3" s="9"/>
      <c r="I3" s="10" t="s">
        <v>1805</v>
      </c>
      <c r="J3" s="9" t="s">
        <v>3407</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28</v>
      </c>
      <c r="K4" s="30" t="s">
        <v>2446</v>
      </c>
      <c r="L4" s="30" t="s">
        <v>2688</v>
      </c>
      <c r="M4" s="33" t="s">
        <v>2755</v>
      </c>
      <c r="N4" s="33" t="s">
        <v>2756</v>
      </c>
      <c r="O4" s="18"/>
      <c r="P4" s="18" t="s">
        <v>360</v>
      </c>
      <c r="Q4" s="18" t="s">
        <v>620</v>
      </c>
      <c r="R4" s="18" t="s">
        <v>1038</v>
      </c>
      <c r="S4" s="18" t="s">
        <v>35</v>
      </c>
    </row>
    <row r="5" spans="1:26" ht="12.75" customHeight="1" x14ac:dyDescent="0.25">
      <c r="A5" s="5" t="s">
        <v>1539</v>
      </c>
      <c r="B5" s="5" t="s">
        <v>20</v>
      </c>
      <c r="C5" s="5" t="s">
        <v>1570</v>
      </c>
      <c r="D5" s="5" t="s">
        <v>35</v>
      </c>
      <c r="E5" s="4" t="s">
        <v>3344</v>
      </c>
      <c r="F5" s="4" t="s">
        <v>1570</v>
      </c>
      <c r="G5" s="5">
        <v>0</v>
      </c>
      <c r="H5" s="5">
        <v>2</v>
      </c>
      <c r="I5" s="4" t="s">
        <v>1792</v>
      </c>
      <c r="J5" s="12">
        <v>0</v>
      </c>
      <c r="K5" s="5">
        <v>2019</v>
      </c>
      <c r="L5" s="5" t="s">
        <v>1539</v>
      </c>
      <c r="M5" s="5" t="str">
        <f>IF(OR(AND(D5=$W$15,OR(J5&lt;$W$16,J5&gt;$W$17)),AND(D5=$X$15,OR(J5&lt;$X$16,J5&gt;$X$17)),AND(D5=$Y$15,OR(J5&lt;$Y$16,J5&gt;$Y$17)),AND(D5=$Z$15,OR(J5&lt;$Z$16,J5&gt;$Z$17))),"Y","N")</f>
        <v>N</v>
      </c>
      <c r="P5" s="14">
        <v>0</v>
      </c>
      <c r="Q5" s="14">
        <v>0</v>
      </c>
      <c r="R5" s="14">
        <v>0</v>
      </c>
      <c r="S5" s="14">
        <v>0</v>
      </c>
      <c r="V5" s="17" t="s">
        <v>3311</v>
      </c>
    </row>
    <row r="6" spans="1:26" ht="12.75" customHeight="1" x14ac:dyDescent="0.25">
      <c r="A6" s="5" t="s">
        <v>1540</v>
      </c>
      <c r="B6" s="5" t="s">
        <v>13</v>
      </c>
      <c r="C6" s="5" t="s">
        <v>851</v>
      </c>
      <c r="D6" s="5" t="s">
        <v>620</v>
      </c>
      <c r="E6" s="4" t="s">
        <v>14</v>
      </c>
      <c r="F6" s="4" t="s">
        <v>1776</v>
      </c>
      <c r="G6" s="5">
        <v>1</v>
      </c>
      <c r="H6" s="5">
        <v>2</v>
      </c>
      <c r="I6" s="5" t="s">
        <v>1793</v>
      </c>
      <c r="J6" s="12">
        <v>0</v>
      </c>
      <c r="K6" s="5">
        <v>2020</v>
      </c>
      <c r="L6" s="5" t="s">
        <v>1540</v>
      </c>
      <c r="M6" s="5" t="str">
        <f t="shared" ref="M6:M70" si="0">IF(OR(AND(D6=$W$15,OR(J6&lt;$W$16,J6&gt;$W$17)),AND(D6=$X$15,OR(J6&lt;$X$16,J6&gt;$X$17)),AND(D6=$Y$15,OR(J6&lt;$Y$16,J6&gt;$Y$17)),AND(D6=$Z$15,OR(J6&lt;$Z$16,J6&gt;$Z$17))),"Y","N")</f>
        <v>N</v>
      </c>
      <c r="P6" s="14">
        <v>20.798309419671511</v>
      </c>
      <c r="Q6" s="14">
        <v>0</v>
      </c>
      <c r="R6" s="14">
        <v>0</v>
      </c>
      <c r="S6" s="14">
        <v>0</v>
      </c>
      <c r="W6" s="17" t="s">
        <v>360</v>
      </c>
      <c r="X6" s="17" t="s">
        <v>620</v>
      </c>
      <c r="Y6" s="17" t="s">
        <v>1038</v>
      </c>
      <c r="Z6" s="17" t="s">
        <v>35</v>
      </c>
    </row>
    <row r="7" spans="1:26" ht="12.75" customHeight="1" x14ac:dyDescent="0.25">
      <c r="A7" s="5" t="s">
        <v>1541</v>
      </c>
      <c r="B7" s="5" t="s">
        <v>13</v>
      </c>
      <c r="C7" s="5" t="s">
        <v>851</v>
      </c>
      <c r="D7" s="5" t="s">
        <v>620</v>
      </c>
      <c r="E7" s="4" t="s">
        <v>15</v>
      </c>
      <c r="F7" s="4" t="s">
        <v>1777</v>
      </c>
      <c r="G7" s="5">
        <v>1</v>
      </c>
      <c r="H7" s="5">
        <v>1</v>
      </c>
      <c r="I7" s="5" t="s">
        <v>3078</v>
      </c>
      <c r="J7" s="12">
        <v>0</v>
      </c>
      <c r="K7" s="5">
        <v>2020</v>
      </c>
      <c r="L7" s="5" t="s">
        <v>1541</v>
      </c>
      <c r="M7" s="5" t="str">
        <f t="shared" si="0"/>
        <v>N</v>
      </c>
      <c r="P7" s="14">
        <v>0</v>
      </c>
      <c r="Q7" s="14">
        <v>0</v>
      </c>
      <c r="R7" s="14">
        <v>0</v>
      </c>
      <c r="S7" s="14">
        <v>0</v>
      </c>
      <c r="V7" s="17" t="s">
        <v>2757</v>
      </c>
      <c r="W7" s="13">
        <f>W8-1.5*(W10-W8)</f>
        <v>0</v>
      </c>
      <c r="X7" s="13">
        <f>X8-1.5*(X10-X8)</f>
        <v>0</v>
      </c>
      <c r="Y7" s="13">
        <f>Y8-1.5*(Y10-Y8)</f>
        <v>0</v>
      </c>
      <c r="Z7" s="13">
        <f>Z8-1.5*(Z10-Z8)</f>
        <v>-66.282743053652666</v>
      </c>
    </row>
    <row r="8" spans="1:26" ht="12.75" customHeight="1" x14ac:dyDescent="0.25">
      <c r="A8" s="5" t="s">
        <v>1542</v>
      </c>
      <c r="B8" s="5" t="s">
        <v>25</v>
      </c>
      <c r="C8" s="5" t="s">
        <v>624</v>
      </c>
      <c r="D8" s="4" t="s">
        <v>620</v>
      </c>
      <c r="E8" s="4" t="s">
        <v>26</v>
      </c>
      <c r="F8" s="4" t="s">
        <v>1778</v>
      </c>
      <c r="G8" s="5">
        <v>3</v>
      </c>
      <c r="H8" s="5">
        <v>3</v>
      </c>
      <c r="I8" s="5" t="s">
        <v>1794</v>
      </c>
      <c r="J8" s="12">
        <v>0</v>
      </c>
      <c r="K8" s="5">
        <v>2021</v>
      </c>
      <c r="L8" s="5" t="s">
        <v>1542</v>
      </c>
      <c r="M8" s="5" t="str">
        <f t="shared" si="0"/>
        <v>N</v>
      </c>
      <c r="P8" s="14">
        <v>0</v>
      </c>
      <c r="Q8" s="14">
        <v>0</v>
      </c>
      <c r="R8" s="14">
        <v>93.384372716891832</v>
      </c>
      <c r="S8" s="14">
        <v>0</v>
      </c>
      <c r="V8" s="17" t="s">
        <v>2758</v>
      </c>
      <c r="W8" s="13">
        <f>_xlfn.QUARTILE.INC($P$5:$P$74,1)</f>
        <v>0</v>
      </c>
      <c r="X8" s="13">
        <f>_xlfn.QUARTILE.INC($Q$5:$Q$137,1)</f>
        <v>0</v>
      </c>
      <c r="Y8" s="13">
        <f>_xlfn.QUARTILE.INC($R$5:$R$92,1)</f>
        <v>0</v>
      </c>
      <c r="Z8" s="13">
        <f>_xlfn.QUARTILE.INC($S$5:$S$74,1)</f>
        <v>0</v>
      </c>
    </row>
    <row r="9" spans="1:26" ht="12.75" customHeight="1" x14ac:dyDescent="0.25">
      <c r="A9" s="5" t="s">
        <v>1543</v>
      </c>
      <c r="B9" s="5" t="s">
        <v>27</v>
      </c>
      <c r="C9" s="5" t="s">
        <v>654</v>
      </c>
      <c r="D9" s="4" t="s">
        <v>620</v>
      </c>
      <c r="E9" s="4" t="s">
        <v>3345</v>
      </c>
      <c r="F9" s="4" t="s">
        <v>2726</v>
      </c>
      <c r="G9" s="5">
        <v>2</v>
      </c>
      <c r="H9" s="5">
        <v>1</v>
      </c>
      <c r="I9" s="4" t="s">
        <v>2727</v>
      </c>
      <c r="J9" s="12">
        <v>0</v>
      </c>
      <c r="K9" s="5">
        <v>2021</v>
      </c>
      <c r="L9" s="5" t="s">
        <v>1543</v>
      </c>
      <c r="M9" s="5" t="str">
        <f t="shared" si="0"/>
        <v>N</v>
      </c>
      <c r="P9" s="14">
        <v>0</v>
      </c>
      <c r="Q9" s="14">
        <v>0</v>
      </c>
      <c r="R9" s="14">
        <v>0</v>
      </c>
      <c r="S9" s="14">
        <v>76.23</v>
      </c>
      <c r="V9" s="17" t="s">
        <v>2759</v>
      </c>
      <c r="W9" s="13">
        <f>_xlfn.QUARTILE.INC($P$5:$P$74,2)</f>
        <v>0</v>
      </c>
      <c r="X9" s="13">
        <f>_xlfn.QUARTILE.INC($Q$5:$Q$137,2)</f>
        <v>0</v>
      </c>
      <c r="Y9" s="13">
        <f>_xlfn.QUARTILE.INC($R$5:$R$92,2)</f>
        <v>0</v>
      </c>
      <c r="Z9" s="13">
        <f>_xlfn.QUARTILE.INC($S$5:$S$74,2)</f>
        <v>0</v>
      </c>
    </row>
    <row r="10" spans="1:26" ht="12.75" customHeight="1" x14ac:dyDescent="0.25">
      <c r="A10" s="5" t="s">
        <v>1544</v>
      </c>
      <c r="B10" s="5" t="s">
        <v>27</v>
      </c>
      <c r="C10" s="5" t="s">
        <v>654</v>
      </c>
      <c r="D10" s="4" t="s">
        <v>620</v>
      </c>
      <c r="E10" s="4" t="s">
        <v>3346</v>
      </c>
      <c r="F10" s="4" t="s">
        <v>1779</v>
      </c>
      <c r="G10" s="5">
        <v>1</v>
      </c>
      <c r="H10" s="5">
        <v>2</v>
      </c>
      <c r="I10" s="4" t="s">
        <v>1795</v>
      </c>
      <c r="J10" s="12">
        <v>0</v>
      </c>
      <c r="K10" s="5">
        <v>2021</v>
      </c>
      <c r="L10" s="5" t="s">
        <v>1544</v>
      </c>
      <c r="M10" s="5" t="str">
        <f t="shared" si="0"/>
        <v>N</v>
      </c>
      <c r="P10" s="14">
        <v>0</v>
      </c>
      <c r="Q10" s="14">
        <v>0</v>
      </c>
      <c r="R10" s="14">
        <v>0</v>
      </c>
      <c r="S10" s="14">
        <v>0</v>
      </c>
      <c r="V10" s="17" t="s">
        <v>2760</v>
      </c>
      <c r="W10" s="13">
        <f>_xlfn.QUARTILE.INC($P$5:$P$74,3)</f>
        <v>0</v>
      </c>
      <c r="X10" s="13">
        <f>_xlfn.QUARTILE.INC($Q$5:$Q$137,3)</f>
        <v>0</v>
      </c>
      <c r="Y10" s="13">
        <f>_xlfn.QUARTILE.INC($R$5:$R$92,3)</f>
        <v>0</v>
      </c>
      <c r="Z10" s="13">
        <f>_xlfn.QUARTILE.INC($S$5:$S$74,3)</f>
        <v>44.188495369101773</v>
      </c>
    </row>
    <row r="11" spans="1:26" ht="12.75" customHeight="1" x14ac:dyDescent="0.25">
      <c r="A11" s="5" t="s">
        <v>1545</v>
      </c>
      <c r="B11" s="5" t="s">
        <v>7</v>
      </c>
      <c r="C11" s="5" t="s">
        <v>410</v>
      </c>
      <c r="D11" s="4" t="s">
        <v>360</v>
      </c>
      <c r="E11" s="4" t="s">
        <v>8</v>
      </c>
      <c r="F11" s="4" t="s">
        <v>1780</v>
      </c>
      <c r="G11" s="5">
        <v>2</v>
      </c>
      <c r="H11" s="5">
        <v>1</v>
      </c>
      <c r="I11" s="5" t="s">
        <v>3079</v>
      </c>
      <c r="J11" s="12">
        <v>0</v>
      </c>
      <c r="K11" s="5">
        <v>2021</v>
      </c>
      <c r="L11" s="5" t="s">
        <v>1545</v>
      </c>
      <c r="M11" s="5" t="str">
        <f t="shared" si="0"/>
        <v>N</v>
      </c>
      <c r="P11" s="14">
        <v>0</v>
      </c>
      <c r="Q11" s="14">
        <v>0</v>
      </c>
      <c r="R11" s="14">
        <v>0</v>
      </c>
      <c r="S11" s="14">
        <v>38</v>
      </c>
      <c r="V11" s="17" t="s">
        <v>2761</v>
      </c>
      <c r="W11" s="13">
        <f>W10+1.5*(W10-W8)</f>
        <v>0</v>
      </c>
      <c r="X11" s="13">
        <f>X10+1.5*(X10-X8)</f>
        <v>0</v>
      </c>
      <c r="Y11" s="13">
        <f>Y10+1.5*(Y10-Y8)</f>
        <v>0</v>
      </c>
      <c r="Z11" s="13">
        <f>Z10+1.5*(Z10-Z8)</f>
        <v>110.47123842275444</v>
      </c>
    </row>
    <row r="12" spans="1:26" ht="12.75" customHeight="1" x14ac:dyDescent="0.25">
      <c r="A12" s="5" t="s">
        <v>1546</v>
      </c>
      <c r="B12" s="5" t="s">
        <v>1</v>
      </c>
      <c r="C12" s="5" t="s">
        <v>1150</v>
      </c>
      <c r="D12" s="5" t="s">
        <v>1038</v>
      </c>
      <c r="E12" s="4" t="s">
        <v>3056</v>
      </c>
      <c r="F12" s="5" t="s">
        <v>3063</v>
      </c>
      <c r="G12" s="5">
        <v>2</v>
      </c>
      <c r="H12" s="5">
        <v>2</v>
      </c>
      <c r="I12" s="5" t="s">
        <v>3080</v>
      </c>
      <c r="J12" s="12">
        <v>0</v>
      </c>
      <c r="K12" s="5">
        <v>2021</v>
      </c>
      <c r="L12" s="5" t="s">
        <v>1546</v>
      </c>
      <c r="M12" s="5" t="str">
        <f t="shared" si="0"/>
        <v>N</v>
      </c>
      <c r="P12" s="14">
        <v>0</v>
      </c>
      <c r="Q12" s="14">
        <v>0</v>
      </c>
      <c r="R12" s="14">
        <v>0</v>
      </c>
      <c r="S12" s="14">
        <v>0</v>
      </c>
      <c r="V12" s="17"/>
      <c r="W12" s="13"/>
      <c r="X12" s="13"/>
      <c r="Y12" s="13"/>
      <c r="Z12" s="13"/>
    </row>
    <row r="13" spans="1:26" ht="12.75" customHeight="1" x14ac:dyDescent="0.25">
      <c r="A13" s="5" t="s">
        <v>1547</v>
      </c>
      <c r="B13" s="5" t="s">
        <v>17</v>
      </c>
      <c r="C13" s="5" t="s">
        <v>414</v>
      </c>
      <c r="D13" s="5" t="s">
        <v>360</v>
      </c>
      <c r="E13" s="4" t="s">
        <v>18</v>
      </c>
      <c r="F13" s="4" t="s">
        <v>2996</v>
      </c>
      <c r="G13" s="5">
        <v>2</v>
      </c>
      <c r="H13" s="5">
        <v>2</v>
      </c>
      <c r="I13" s="5" t="s">
        <v>1796</v>
      </c>
      <c r="J13" s="12">
        <v>20.798309419671511</v>
      </c>
      <c r="K13" s="5">
        <v>2021</v>
      </c>
      <c r="L13" s="5" t="s">
        <v>1547</v>
      </c>
      <c r="M13" s="5" t="str">
        <f t="shared" si="0"/>
        <v>Y</v>
      </c>
      <c r="N13" s="5" t="s">
        <v>2678</v>
      </c>
      <c r="P13" s="14">
        <v>0</v>
      </c>
      <c r="Q13" s="14">
        <v>0</v>
      </c>
      <c r="R13" s="14">
        <v>0</v>
      </c>
      <c r="S13" s="14">
        <v>0</v>
      </c>
    </row>
    <row r="14" spans="1:26" ht="12.75" customHeight="1" x14ac:dyDescent="0.25">
      <c r="A14" s="5" t="s">
        <v>1548</v>
      </c>
      <c r="B14" s="5" t="s">
        <v>17</v>
      </c>
      <c r="C14" s="5" t="s">
        <v>414</v>
      </c>
      <c r="D14" s="5" t="s">
        <v>360</v>
      </c>
      <c r="E14" s="4" t="s">
        <v>19</v>
      </c>
      <c r="F14" s="4" t="s">
        <v>1781</v>
      </c>
      <c r="G14" s="5">
        <v>3</v>
      </c>
      <c r="H14" s="5">
        <v>2</v>
      </c>
      <c r="I14" s="5" t="s">
        <v>1797</v>
      </c>
      <c r="J14" s="12">
        <v>0</v>
      </c>
      <c r="K14" s="5">
        <v>2021</v>
      </c>
      <c r="L14" s="5" t="s">
        <v>1548</v>
      </c>
      <c r="M14" s="5" t="str">
        <f t="shared" si="0"/>
        <v>N</v>
      </c>
      <c r="P14" s="14">
        <v>0</v>
      </c>
      <c r="Q14" s="14">
        <v>0</v>
      </c>
      <c r="R14" s="14">
        <v>0</v>
      </c>
      <c r="S14" s="14">
        <v>0</v>
      </c>
      <c r="V14" s="17" t="s">
        <v>2764</v>
      </c>
    </row>
    <row r="15" spans="1:26" ht="12.75" customHeight="1" x14ac:dyDescent="0.25">
      <c r="A15" s="5" t="s">
        <v>1549</v>
      </c>
      <c r="B15" s="5" t="s">
        <v>23</v>
      </c>
      <c r="C15" s="5" t="s">
        <v>708</v>
      </c>
      <c r="D15" s="5" t="s">
        <v>620</v>
      </c>
      <c r="E15" s="4" t="s">
        <v>24</v>
      </c>
      <c r="F15" s="4" t="s">
        <v>1782</v>
      </c>
      <c r="G15" s="5">
        <v>3</v>
      </c>
      <c r="H15" s="5">
        <v>2</v>
      </c>
      <c r="I15" s="5" t="s">
        <v>1798</v>
      </c>
      <c r="J15" s="12">
        <v>0</v>
      </c>
      <c r="K15" s="5">
        <v>2021</v>
      </c>
      <c r="L15" s="5" t="s">
        <v>1549</v>
      </c>
      <c r="M15" s="5" t="str">
        <f t="shared" si="0"/>
        <v>N</v>
      </c>
      <c r="P15" s="14">
        <v>0</v>
      </c>
      <c r="Q15" s="14">
        <v>0</v>
      </c>
      <c r="R15" s="14">
        <v>0</v>
      </c>
      <c r="S15" s="14">
        <v>26</v>
      </c>
      <c r="W15" s="17" t="s">
        <v>360</v>
      </c>
      <c r="X15" s="17" t="s">
        <v>620</v>
      </c>
      <c r="Y15" s="17" t="s">
        <v>1038</v>
      </c>
      <c r="Z15" s="17" t="s">
        <v>35</v>
      </c>
    </row>
    <row r="16" spans="1:26" ht="12.75" customHeight="1" x14ac:dyDescent="0.25">
      <c r="A16" s="5" t="s">
        <v>1550</v>
      </c>
      <c r="B16" s="5" t="s">
        <v>3</v>
      </c>
      <c r="C16" s="5" t="s">
        <v>924</v>
      </c>
      <c r="D16" s="5" t="s">
        <v>620</v>
      </c>
      <c r="E16" s="4" t="s">
        <v>4</v>
      </c>
      <c r="F16" s="4" t="s">
        <v>927</v>
      </c>
      <c r="G16" s="5">
        <v>1</v>
      </c>
      <c r="H16" s="5">
        <v>2</v>
      </c>
      <c r="I16" s="5" t="s">
        <v>3081</v>
      </c>
      <c r="J16" s="12">
        <v>0</v>
      </c>
      <c r="K16" s="5">
        <v>2021</v>
      </c>
      <c r="L16" s="5" t="s">
        <v>1550</v>
      </c>
      <c r="M16" s="5" t="str">
        <f t="shared" si="0"/>
        <v>N</v>
      </c>
      <c r="P16" s="14">
        <v>0</v>
      </c>
      <c r="Q16" s="14">
        <v>0</v>
      </c>
      <c r="R16" s="14">
        <v>0</v>
      </c>
      <c r="S16" s="14">
        <v>0</v>
      </c>
      <c r="V16" s="17" t="s">
        <v>2757</v>
      </c>
      <c r="W16" s="7">
        <v>0</v>
      </c>
      <c r="X16" s="7">
        <v>0</v>
      </c>
      <c r="Y16" s="7">
        <v>0</v>
      </c>
      <c r="Z16" s="7">
        <v>0</v>
      </c>
    </row>
    <row r="17" spans="1:30" ht="12.75" customHeight="1" x14ac:dyDescent="0.25">
      <c r="A17" s="5" t="s">
        <v>1767</v>
      </c>
      <c r="B17" s="5" t="s">
        <v>1224</v>
      </c>
      <c r="C17" s="5" t="s">
        <v>1223</v>
      </c>
      <c r="D17" s="5" t="s">
        <v>1038</v>
      </c>
      <c r="E17" s="4" t="s">
        <v>3347</v>
      </c>
      <c r="F17" s="4" t="s">
        <v>1783</v>
      </c>
      <c r="G17" s="5">
        <v>2</v>
      </c>
      <c r="H17" s="5">
        <v>1</v>
      </c>
      <c r="I17" s="4" t="s">
        <v>3084</v>
      </c>
      <c r="J17" s="12">
        <v>0</v>
      </c>
      <c r="K17" s="5">
        <v>2021</v>
      </c>
      <c r="L17" s="5" t="s">
        <v>1767</v>
      </c>
      <c r="M17" s="5" t="str">
        <f t="shared" si="0"/>
        <v>N</v>
      </c>
      <c r="P17" s="14">
        <v>0</v>
      </c>
      <c r="Q17" s="14">
        <v>0</v>
      </c>
      <c r="R17" s="14">
        <v>0</v>
      </c>
      <c r="S17" s="14">
        <v>0</v>
      </c>
      <c r="V17" s="17" t="s">
        <v>2761</v>
      </c>
      <c r="W17" s="7">
        <v>0</v>
      </c>
      <c r="X17" s="7">
        <v>0</v>
      </c>
      <c r="Y17" s="7">
        <v>0</v>
      </c>
      <c r="Z17" s="7">
        <v>0</v>
      </c>
    </row>
    <row r="18" spans="1:30" ht="12.75" customHeight="1" x14ac:dyDescent="0.25">
      <c r="A18" s="5" t="s">
        <v>1768</v>
      </c>
      <c r="B18" s="5" t="s">
        <v>1314</v>
      </c>
      <c r="C18" s="5" t="s">
        <v>1313</v>
      </c>
      <c r="D18" s="5" t="s">
        <v>1038</v>
      </c>
      <c r="E18" s="4" t="s">
        <v>3348</v>
      </c>
      <c r="F18" s="4" t="s">
        <v>3064</v>
      </c>
      <c r="G18" s="4">
        <v>1</v>
      </c>
      <c r="H18" s="4">
        <v>2</v>
      </c>
      <c r="I18" s="4" t="s">
        <v>3085</v>
      </c>
      <c r="J18" s="12">
        <v>0</v>
      </c>
      <c r="K18" s="5">
        <v>2021</v>
      </c>
      <c r="L18" s="5" t="s">
        <v>1768</v>
      </c>
      <c r="M18" s="5" t="str">
        <f t="shared" si="0"/>
        <v>N</v>
      </c>
      <c r="P18" s="14">
        <v>0</v>
      </c>
      <c r="Q18" s="14">
        <v>0</v>
      </c>
      <c r="R18" s="14">
        <v>73</v>
      </c>
      <c r="S18" s="14">
        <v>0</v>
      </c>
      <c r="V18" s="17" t="s">
        <v>2762</v>
      </c>
      <c r="W18" s="8">
        <f>COUNTIFS($D$5:$D$1000,W$15,$J$5:$J$1000,"&lt;"&amp;W$16)</f>
        <v>0</v>
      </c>
      <c r="X18" s="8">
        <f>COUNTIFS($D$5:$D$1000,X$15,$J$5:$J$1000,"&lt;"&amp;X$16)</f>
        <v>0</v>
      </c>
      <c r="Y18" s="8">
        <f>COUNTIFS($D$5:$D$1000,Y$15,$J$5:$J$1000,"&lt;"&amp;Y$16)</f>
        <v>0</v>
      </c>
      <c r="Z18" s="8">
        <f>COUNTIFS($D$5:$D$1000,Z$15,$J$5:$J$1000,"&lt;"&amp;Z$16)</f>
        <v>0</v>
      </c>
    </row>
    <row r="19" spans="1:30" ht="12.75" customHeight="1" x14ac:dyDescent="0.25">
      <c r="A19" s="5" t="s">
        <v>1769</v>
      </c>
      <c r="B19" s="5" t="s">
        <v>1019</v>
      </c>
      <c r="C19" s="5" t="s">
        <v>1018</v>
      </c>
      <c r="D19" s="5" t="s">
        <v>620</v>
      </c>
      <c r="E19" s="4" t="s">
        <v>3349</v>
      </c>
      <c r="F19" s="4" t="s">
        <v>3065</v>
      </c>
      <c r="G19" s="4">
        <v>2</v>
      </c>
      <c r="H19" s="4">
        <v>1</v>
      </c>
      <c r="I19" s="4" t="s">
        <v>3086</v>
      </c>
      <c r="J19" s="12">
        <v>0</v>
      </c>
      <c r="K19" s="5">
        <v>2021</v>
      </c>
      <c r="L19" s="5" t="s">
        <v>1769</v>
      </c>
      <c r="M19" s="5" t="str">
        <f t="shared" si="0"/>
        <v>N</v>
      </c>
      <c r="P19" s="14">
        <v>0</v>
      </c>
      <c r="Q19" s="14">
        <v>0</v>
      </c>
      <c r="R19" s="14">
        <v>100</v>
      </c>
      <c r="S19" s="14">
        <v>77.5</v>
      </c>
      <c r="V19" s="17" t="s">
        <v>2763</v>
      </c>
      <c r="W19" s="8">
        <f>COUNTIFS($D$5:$D$1000,W$15,$J$5:$J$1000,"&gt;"&amp;W$17)</f>
        <v>1</v>
      </c>
      <c r="X19" s="8">
        <f>COUNTIFS($D$5:$D$1000,X$15,$J$5:$J$1000,"&gt;"&amp;X$17)</f>
        <v>1</v>
      </c>
      <c r="Y19" s="8">
        <f>COUNTIFS($D$5:$D$1000,Y$15,$J$5:$J$1000,"&gt;"&amp;Y$17)</f>
        <v>11</v>
      </c>
      <c r="Z19" s="8">
        <f>COUNTIFS($D$5:$D$1000,Z$15,$J$5:$J$1000,"&gt;"&amp;Z$17)</f>
        <v>26</v>
      </c>
      <c r="AA19" s="17" t="s">
        <v>2768</v>
      </c>
    </row>
    <row r="20" spans="1:30" ht="12.75" customHeight="1" x14ac:dyDescent="0.25">
      <c r="A20" s="5" t="s">
        <v>1770</v>
      </c>
      <c r="B20" s="5" t="s">
        <v>1019</v>
      </c>
      <c r="C20" s="5" t="s">
        <v>1018</v>
      </c>
      <c r="D20" s="5" t="s">
        <v>620</v>
      </c>
      <c r="E20" s="4" t="s">
        <v>3350</v>
      </c>
      <c r="F20" s="4" t="s">
        <v>1784</v>
      </c>
      <c r="G20" s="4">
        <v>2</v>
      </c>
      <c r="H20" s="4">
        <v>1</v>
      </c>
      <c r="I20" s="4" t="s">
        <v>3086</v>
      </c>
      <c r="J20" s="12">
        <v>0</v>
      </c>
      <c r="K20" s="5">
        <v>2021</v>
      </c>
      <c r="L20" s="5" t="s">
        <v>1770</v>
      </c>
      <c r="M20" s="5" t="str">
        <f t="shared" si="0"/>
        <v>N</v>
      </c>
      <c r="P20" s="14">
        <v>0</v>
      </c>
      <c r="Q20" s="14">
        <v>0</v>
      </c>
      <c r="R20" s="14">
        <v>0</v>
      </c>
      <c r="S20" s="14">
        <v>0.23086919419724494</v>
      </c>
      <c r="V20" s="17" t="s">
        <v>2765</v>
      </c>
      <c r="W20" s="8">
        <f>W18+W19</f>
        <v>1</v>
      </c>
      <c r="X20" s="8">
        <f>X18+X19</f>
        <v>1</v>
      </c>
      <c r="Y20" s="8">
        <f>Y18+Y19</f>
        <v>11</v>
      </c>
      <c r="Z20" s="8">
        <f>Z18+Z19</f>
        <v>26</v>
      </c>
      <c r="AA20" s="23">
        <f>SUM(W20:Z20)</f>
        <v>39</v>
      </c>
    </row>
    <row r="21" spans="1:30" ht="12.75" customHeight="1" x14ac:dyDescent="0.25">
      <c r="A21" s="5" t="s">
        <v>1771</v>
      </c>
      <c r="B21" s="5" t="s">
        <v>1019</v>
      </c>
      <c r="C21" s="5" t="s">
        <v>1018</v>
      </c>
      <c r="D21" s="5" t="s">
        <v>620</v>
      </c>
      <c r="E21" s="6" t="s">
        <v>3062</v>
      </c>
      <c r="F21" s="4" t="s">
        <v>1785</v>
      </c>
      <c r="G21" s="4">
        <v>2</v>
      </c>
      <c r="H21" s="4">
        <v>2</v>
      </c>
      <c r="I21" s="4" t="s">
        <v>3087</v>
      </c>
      <c r="J21" s="12">
        <v>0</v>
      </c>
      <c r="K21" s="5">
        <v>2021</v>
      </c>
      <c r="L21" s="5" t="s">
        <v>1771</v>
      </c>
      <c r="M21" s="5" t="str">
        <f t="shared" si="0"/>
        <v>N</v>
      </c>
      <c r="P21" s="14">
        <v>0</v>
      </c>
      <c r="Q21" s="14">
        <v>0</v>
      </c>
      <c r="R21" s="14">
        <v>0</v>
      </c>
      <c r="S21" s="14">
        <v>65</v>
      </c>
      <c r="V21" s="17" t="s">
        <v>2766</v>
      </c>
      <c r="W21" s="5">
        <f>COUNTIFS($D$5:$D$1000,W$15,$N$5:$N$1000,"N")</f>
        <v>0</v>
      </c>
      <c r="X21" s="5">
        <f>COUNTIFS($D$5:$D$1000,X$15,$N$5:$N$1000,"N")</f>
        <v>0</v>
      </c>
      <c r="Y21" s="5">
        <f>COUNTIFS($D$5:$D$1000,Y$15,$N$5:$N$1000,"N")</f>
        <v>1</v>
      </c>
      <c r="Z21" s="5">
        <f>COUNTIFS($D$5:$D$1000,Z$15,$N$5:$N$1000,"N")</f>
        <v>2</v>
      </c>
      <c r="AA21" s="23">
        <f>SUM(W21:Z21)</f>
        <v>3</v>
      </c>
      <c r="AB21" s="17" t="s">
        <v>3312</v>
      </c>
      <c r="AC21" s="17"/>
      <c r="AD21" s="24">
        <f>AA21/T2</f>
        <v>7.9365079365079361E-3</v>
      </c>
    </row>
    <row r="22" spans="1:30" ht="12.75" customHeight="1" x14ac:dyDescent="0.25">
      <c r="A22" s="5" t="s">
        <v>1772</v>
      </c>
      <c r="B22" s="5" t="s">
        <v>847</v>
      </c>
      <c r="C22" s="5" t="s">
        <v>846</v>
      </c>
      <c r="D22" s="5" t="s">
        <v>620</v>
      </c>
      <c r="E22" s="6" t="s">
        <v>3062</v>
      </c>
      <c r="F22" s="4" t="s">
        <v>1786</v>
      </c>
      <c r="G22" s="4">
        <v>2</v>
      </c>
      <c r="H22" s="4">
        <v>2</v>
      </c>
      <c r="I22" s="4" t="s">
        <v>3088</v>
      </c>
      <c r="J22" s="12">
        <v>0</v>
      </c>
      <c r="K22" s="5">
        <v>2021</v>
      </c>
      <c r="L22" s="5" t="s">
        <v>1772</v>
      </c>
      <c r="M22" s="5" t="str">
        <f t="shared" si="0"/>
        <v>N</v>
      </c>
      <c r="P22" s="14">
        <v>0</v>
      </c>
      <c r="Q22" s="14">
        <v>0</v>
      </c>
      <c r="R22" s="14">
        <v>0</v>
      </c>
      <c r="S22" s="14">
        <v>52</v>
      </c>
      <c r="V22" s="17" t="s">
        <v>2767</v>
      </c>
      <c r="W22" s="5">
        <f>COUNTIFS($D$5:$D$1000,W$15,$N$5:$N$1000,"")+COUNTIFS($D$5:$D$1000,W$15,$N$5:$N$1000,"Y")</f>
        <v>68</v>
      </c>
      <c r="X22" s="5">
        <f>COUNTIFS($D$5:$D$1000,X$15,$N$5:$N$1000,"")+COUNTIFS($D$5:$D$1000,X$15,$N$5:$N$1000,"Y")</f>
        <v>138</v>
      </c>
      <c r="Y22" s="5">
        <f>COUNTIFS($D$5:$D$1000,Y$15,$N$5:$N$1000,"")+COUNTIFS($D$5:$D$1000,Y$15,$N$5:$N$1000,"Y")</f>
        <v>103</v>
      </c>
      <c r="Z22" s="5">
        <f>COUNTIFS($D$5:$D$1000,Z$15,$N$5:$N$1000,"")+COUNTIFS($D$5:$D$1000,Z$15,$N$5:$N$1000,"Y")</f>
        <v>66</v>
      </c>
      <c r="AA22" s="23">
        <f>SUM(W22:Z22)</f>
        <v>375</v>
      </c>
    </row>
    <row r="23" spans="1:30" ht="12.75" customHeight="1" x14ac:dyDescent="0.25">
      <c r="A23" s="5" t="s">
        <v>1773</v>
      </c>
      <c r="B23" s="5" t="s">
        <v>847</v>
      </c>
      <c r="C23" s="5" t="s">
        <v>846</v>
      </c>
      <c r="D23" s="5" t="s">
        <v>620</v>
      </c>
      <c r="E23" s="6" t="s">
        <v>3062</v>
      </c>
      <c r="F23" s="4" t="s">
        <v>1787</v>
      </c>
      <c r="G23" s="4">
        <v>2</v>
      </c>
      <c r="H23" s="4">
        <v>1</v>
      </c>
      <c r="I23" s="4" t="s">
        <v>3078</v>
      </c>
      <c r="J23" s="12">
        <v>0</v>
      </c>
      <c r="K23" s="5">
        <v>2021</v>
      </c>
      <c r="L23" s="5" t="s">
        <v>1773</v>
      </c>
      <c r="M23" s="5" t="str">
        <f t="shared" si="0"/>
        <v>N</v>
      </c>
      <c r="P23" s="14">
        <v>0</v>
      </c>
      <c r="Q23" s="14">
        <v>0</v>
      </c>
      <c r="R23" s="14">
        <v>73</v>
      </c>
      <c r="S23" s="14">
        <v>0</v>
      </c>
    </row>
    <row r="24" spans="1:30" ht="12.75" customHeight="1" x14ac:dyDescent="0.25">
      <c r="A24" s="5" t="s">
        <v>1774</v>
      </c>
      <c r="B24" s="5" t="s">
        <v>694</v>
      </c>
      <c r="C24" s="5" t="s">
        <v>693</v>
      </c>
      <c r="D24" s="5" t="s">
        <v>620</v>
      </c>
      <c r="E24" s="4" t="s">
        <v>1775</v>
      </c>
      <c r="F24" s="5" t="s">
        <v>1788</v>
      </c>
      <c r="G24" s="5">
        <v>2</v>
      </c>
      <c r="H24" s="5">
        <v>1</v>
      </c>
      <c r="I24" s="5" t="s">
        <v>3086</v>
      </c>
      <c r="J24" s="12">
        <v>0</v>
      </c>
      <c r="K24" s="5">
        <v>2021</v>
      </c>
      <c r="L24" s="5" t="s">
        <v>1774</v>
      </c>
      <c r="M24" s="5" t="str">
        <f t="shared" si="0"/>
        <v>N</v>
      </c>
      <c r="P24" s="14">
        <v>0</v>
      </c>
      <c r="Q24" s="14">
        <v>0</v>
      </c>
      <c r="R24" s="14">
        <v>94</v>
      </c>
      <c r="S24" s="14">
        <v>43.471984435797665</v>
      </c>
    </row>
    <row r="25" spans="1:30" ht="12.75" customHeight="1" x14ac:dyDescent="0.25">
      <c r="A25" s="5" t="s">
        <v>3043</v>
      </c>
      <c r="B25" s="5" t="s">
        <v>1377</v>
      </c>
      <c r="C25" s="5" t="s">
        <v>679</v>
      </c>
      <c r="D25" s="5" t="s">
        <v>620</v>
      </c>
      <c r="E25" s="4" t="s">
        <v>3057</v>
      </c>
      <c r="F25" s="5" t="s">
        <v>3066</v>
      </c>
      <c r="G25" s="5">
        <v>1</v>
      </c>
      <c r="H25" s="5">
        <v>2</v>
      </c>
      <c r="I25" s="5" t="s">
        <v>3089</v>
      </c>
      <c r="J25" s="12">
        <v>0</v>
      </c>
      <c r="K25" s="5">
        <v>2022</v>
      </c>
      <c r="L25" s="5" t="s">
        <v>3043</v>
      </c>
      <c r="M25" s="5" t="str">
        <f t="shared" si="0"/>
        <v>N</v>
      </c>
      <c r="P25" s="14">
        <v>0</v>
      </c>
      <c r="Q25" s="14">
        <v>0</v>
      </c>
      <c r="R25" s="14">
        <v>0</v>
      </c>
      <c r="S25" s="14">
        <v>0</v>
      </c>
    </row>
    <row r="26" spans="1:30" ht="12.75" customHeight="1" x14ac:dyDescent="0.25">
      <c r="A26" s="5" t="s">
        <v>3044</v>
      </c>
      <c r="B26" s="5" t="s">
        <v>1377</v>
      </c>
      <c r="C26" s="5" t="s">
        <v>679</v>
      </c>
      <c r="D26" s="5" t="s">
        <v>620</v>
      </c>
      <c r="E26" s="6" t="s">
        <v>3062</v>
      </c>
      <c r="F26" s="4" t="s">
        <v>3067</v>
      </c>
      <c r="G26" s="4">
        <v>1</v>
      </c>
      <c r="H26" s="4">
        <v>1</v>
      </c>
      <c r="I26" s="4" t="s">
        <v>3090</v>
      </c>
      <c r="J26" s="12">
        <v>0</v>
      </c>
      <c r="K26" s="5">
        <v>2022</v>
      </c>
      <c r="L26" s="5" t="s">
        <v>3044</v>
      </c>
      <c r="M26" s="5" t="str">
        <f t="shared" si="0"/>
        <v>N</v>
      </c>
      <c r="P26" s="14">
        <v>0</v>
      </c>
      <c r="Q26" s="14">
        <v>0</v>
      </c>
      <c r="R26" s="14">
        <v>0</v>
      </c>
      <c r="S26" s="14">
        <v>78.066483926521244</v>
      </c>
    </row>
    <row r="27" spans="1:30" ht="12.75" customHeight="1" x14ac:dyDescent="0.25">
      <c r="A27" s="5" t="s">
        <v>3045</v>
      </c>
      <c r="B27" s="5" t="s">
        <v>23</v>
      </c>
      <c r="C27" s="5" t="s">
        <v>708</v>
      </c>
      <c r="D27" s="5" t="s">
        <v>620</v>
      </c>
      <c r="E27" s="4" t="s">
        <v>3058</v>
      </c>
      <c r="F27" s="5" t="s">
        <v>3068</v>
      </c>
      <c r="G27" s="5">
        <v>3</v>
      </c>
      <c r="H27" s="5">
        <v>1</v>
      </c>
      <c r="I27" s="5" t="s">
        <v>3091</v>
      </c>
      <c r="J27" s="12">
        <v>0</v>
      </c>
      <c r="K27" s="5">
        <v>2021</v>
      </c>
      <c r="L27" s="5" t="s">
        <v>3045</v>
      </c>
      <c r="M27" s="5" t="str">
        <f t="shared" si="0"/>
        <v>N</v>
      </c>
      <c r="P27" s="14">
        <v>0</v>
      </c>
      <c r="Q27" s="14">
        <v>0</v>
      </c>
      <c r="R27" s="14">
        <v>0</v>
      </c>
      <c r="S27" s="14">
        <v>72.602795698924737</v>
      </c>
    </row>
    <row r="28" spans="1:30" ht="12.75" customHeight="1" x14ac:dyDescent="0.25">
      <c r="A28" s="5" t="s">
        <v>3046</v>
      </c>
      <c r="B28" s="5" t="s">
        <v>13</v>
      </c>
      <c r="C28" s="5" t="s">
        <v>851</v>
      </c>
      <c r="D28" s="5" t="s">
        <v>620</v>
      </c>
      <c r="E28" s="4" t="s">
        <v>3059</v>
      </c>
      <c r="F28" s="5" t="s">
        <v>3069</v>
      </c>
      <c r="G28" s="5">
        <v>1</v>
      </c>
      <c r="H28" s="5">
        <v>1</v>
      </c>
      <c r="I28" s="5" t="s">
        <v>3084</v>
      </c>
      <c r="J28" s="12">
        <v>0</v>
      </c>
      <c r="K28" s="5">
        <v>2022</v>
      </c>
      <c r="L28" s="5" t="s">
        <v>3046</v>
      </c>
      <c r="M28" s="5" t="str">
        <f t="shared" si="0"/>
        <v>N</v>
      </c>
      <c r="P28" s="14">
        <v>0</v>
      </c>
      <c r="Q28" s="14">
        <v>0</v>
      </c>
      <c r="R28" s="14">
        <v>0</v>
      </c>
      <c r="S28" s="14">
        <v>81.495631256054239</v>
      </c>
    </row>
    <row r="29" spans="1:30" ht="12.75" customHeight="1" x14ac:dyDescent="0.25">
      <c r="A29" s="5" t="s">
        <v>3047</v>
      </c>
      <c r="B29" s="5" t="s">
        <v>954</v>
      </c>
      <c r="C29" s="5" t="s">
        <v>953</v>
      </c>
      <c r="D29" s="5" t="s">
        <v>620</v>
      </c>
      <c r="E29" s="4" t="s">
        <v>3351</v>
      </c>
      <c r="F29" s="4" t="s">
        <v>3070</v>
      </c>
      <c r="G29" s="5">
        <v>2</v>
      </c>
      <c r="H29" s="5">
        <v>1</v>
      </c>
      <c r="I29" s="4" t="s">
        <v>3091</v>
      </c>
      <c r="J29" s="12">
        <v>0</v>
      </c>
      <c r="K29" s="5">
        <v>2021</v>
      </c>
      <c r="L29" s="5" t="s">
        <v>3047</v>
      </c>
      <c r="M29" s="5" t="str">
        <f t="shared" si="0"/>
        <v>N</v>
      </c>
      <c r="P29" s="14">
        <v>0</v>
      </c>
      <c r="Q29" s="14">
        <v>0</v>
      </c>
      <c r="R29" s="14">
        <v>0</v>
      </c>
      <c r="S29" s="14">
        <v>68.214279630943935</v>
      </c>
    </row>
    <row r="30" spans="1:30" ht="12.75" customHeight="1" x14ac:dyDescent="0.25">
      <c r="A30" s="5" t="s">
        <v>3048</v>
      </c>
      <c r="B30" s="5" t="s">
        <v>954</v>
      </c>
      <c r="C30" s="5" t="s">
        <v>953</v>
      </c>
      <c r="D30" s="5" t="s">
        <v>620</v>
      </c>
      <c r="E30" s="4" t="s">
        <v>3060</v>
      </c>
      <c r="F30" s="5" t="s">
        <v>3071</v>
      </c>
      <c r="G30" s="5">
        <v>2</v>
      </c>
      <c r="H30" s="5">
        <v>1</v>
      </c>
      <c r="I30" s="5" t="s">
        <v>3092</v>
      </c>
      <c r="J30" s="12">
        <v>0</v>
      </c>
      <c r="K30" s="5">
        <v>2021</v>
      </c>
      <c r="L30" s="5" t="s">
        <v>3048</v>
      </c>
      <c r="M30" s="5" t="str">
        <f t="shared" si="0"/>
        <v>N</v>
      </c>
      <c r="P30" s="14">
        <v>0</v>
      </c>
      <c r="Q30" s="14">
        <v>0</v>
      </c>
      <c r="R30" s="14">
        <v>0</v>
      </c>
      <c r="S30" s="14">
        <v>64.916322181484887</v>
      </c>
    </row>
    <row r="31" spans="1:30" ht="12.75" customHeight="1" x14ac:dyDescent="0.25">
      <c r="A31" s="5" t="s">
        <v>3049</v>
      </c>
      <c r="B31" s="5" t="s">
        <v>954</v>
      </c>
      <c r="C31" s="5" t="s">
        <v>953</v>
      </c>
      <c r="D31" s="5" t="s">
        <v>620</v>
      </c>
      <c r="E31" s="4" t="s">
        <v>3061</v>
      </c>
      <c r="F31" s="5" t="s">
        <v>3072</v>
      </c>
      <c r="G31" s="5">
        <v>2</v>
      </c>
      <c r="H31" s="5">
        <v>1</v>
      </c>
      <c r="I31" s="5" t="s">
        <v>3092</v>
      </c>
      <c r="J31" s="12">
        <v>0</v>
      </c>
      <c r="K31" s="5">
        <v>2021</v>
      </c>
      <c r="L31" s="5" t="s">
        <v>3049</v>
      </c>
      <c r="M31" s="5" t="str">
        <f t="shared" si="0"/>
        <v>N</v>
      </c>
      <c r="P31" s="14">
        <v>0</v>
      </c>
      <c r="Q31" s="14">
        <v>0</v>
      </c>
      <c r="R31" s="14">
        <v>0</v>
      </c>
      <c r="S31" s="14">
        <v>65.553296722659468</v>
      </c>
    </row>
    <row r="32" spans="1:30" ht="12.75" customHeight="1" x14ac:dyDescent="0.25">
      <c r="A32" s="5" t="s">
        <v>3051</v>
      </c>
      <c r="B32" s="5" t="s">
        <v>1314</v>
      </c>
      <c r="C32" s="5" t="s">
        <v>1313</v>
      </c>
      <c r="D32" s="5" t="s">
        <v>1038</v>
      </c>
      <c r="E32" s="6" t="s">
        <v>3062</v>
      </c>
      <c r="F32" s="4" t="s">
        <v>3074</v>
      </c>
      <c r="G32" s="4">
        <v>2</v>
      </c>
      <c r="H32" s="4">
        <v>3</v>
      </c>
      <c r="I32" s="4" t="s">
        <v>3094</v>
      </c>
      <c r="J32" s="12">
        <v>93.384372716891832</v>
      </c>
      <c r="K32" s="5">
        <v>2021</v>
      </c>
      <c r="L32" s="5" t="s">
        <v>3051</v>
      </c>
      <c r="M32" s="5" t="str">
        <f t="shared" si="0"/>
        <v>Y</v>
      </c>
      <c r="N32" s="5" t="s">
        <v>2678</v>
      </c>
      <c r="P32" s="14">
        <v>0</v>
      </c>
      <c r="Q32" s="14">
        <v>0</v>
      </c>
      <c r="R32" s="14">
        <v>0</v>
      </c>
      <c r="S32" s="14">
        <v>8</v>
      </c>
    </row>
    <row r="33" spans="1:19" ht="12.75" customHeight="1" x14ac:dyDescent="0.25">
      <c r="A33" s="5" t="s">
        <v>3052</v>
      </c>
      <c r="B33" s="5" t="s">
        <v>1314</v>
      </c>
      <c r="C33" s="5" t="s">
        <v>1313</v>
      </c>
      <c r="D33" s="5" t="s">
        <v>1038</v>
      </c>
      <c r="E33" s="6" t="s">
        <v>3062</v>
      </c>
      <c r="F33" s="4" t="s">
        <v>3075</v>
      </c>
      <c r="G33" s="4">
        <v>2</v>
      </c>
      <c r="H33" s="4">
        <v>2</v>
      </c>
      <c r="I33" s="4" t="s">
        <v>3095</v>
      </c>
      <c r="J33" s="12">
        <v>0</v>
      </c>
      <c r="K33" s="5">
        <v>2021</v>
      </c>
      <c r="L33" s="5" t="s">
        <v>3052</v>
      </c>
      <c r="M33" s="5" t="str">
        <f t="shared" si="0"/>
        <v>N</v>
      </c>
      <c r="P33" s="14">
        <v>0</v>
      </c>
      <c r="Q33" s="14">
        <v>0</v>
      </c>
      <c r="R33" s="14">
        <v>0</v>
      </c>
      <c r="S33" s="14">
        <v>0</v>
      </c>
    </row>
    <row r="34" spans="1:19" ht="12.75" customHeight="1" x14ac:dyDescent="0.25">
      <c r="A34" s="5" t="s">
        <v>3053</v>
      </c>
      <c r="B34" s="5" t="s">
        <v>1314</v>
      </c>
      <c r="C34" s="5" t="s">
        <v>1313</v>
      </c>
      <c r="D34" s="5" t="s">
        <v>1038</v>
      </c>
      <c r="E34" s="6" t="s">
        <v>3062</v>
      </c>
      <c r="F34" s="4" t="s">
        <v>3076</v>
      </c>
      <c r="G34" s="4">
        <v>2</v>
      </c>
      <c r="H34" s="4">
        <v>3</v>
      </c>
      <c r="I34" s="4" t="s">
        <v>3096</v>
      </c>
      <c r="J34" s="12">
        <v>0</v>
      </c>
      <c r="K34" s="5">
        <v>2021</v>
      </c>
      <c r="L34" s="5" t="s">
        <v>3053</v>
      </c>
      <c r="M34" s="5" t="str">
        <f t="shared" si="0"/>
        <v>N</v>
      </c>
      <c r="P34" s="14">
        <v>0</v>
      </c>
      <c r="Q34" s="14">
        <v>0</v>
      </c>
      <c r="R34" s="14">
        <v>0</v>
      </c>
      <c r="S34" s="14">
        <v>0</v>
      </c>
    </row>
    <row r="35" spans="1:19" s="4" customFormat="1" ht="12.75" customHeight="1" x14ac:dyDescent="0.25">
      <c r="A35" s="4" t="s">
        <v>3054</v>
      </c>
      <c r="B35" s="4" t="s">
        <v>1314</v>
      </c>
      <c r="C35" s="4" t="s">
        <v>1313</v>
      </c>
      <c r="D35" s="4" t="s">
        <v>1038</v>
      </c>
      <c r="E35" s="6" t="s">
        <v>3062</v>
      </c>
      <c r="F35" s="4" t="s">
        <v>3077</v>
      </c>
      <c r="G35" s="4">
        <v>2</v>
      </c>
      <c r="H35" s="4">
        <v>1</v>
      </c>
      <c r="I35" s="4" t="s">
        <v>3091</v>
      </c>
      <c r="J35" s="12">
        <v>0</v>
      </c>
      <c r="K35" s="4">
        <v>2021</v>
      </c>
      <c r="L35" s="4" t="s">
        <v>3054</v>
      </c>
      <c r="M35" s="4" t="str">
        <f t="shared" si="0"/>
        <v>N</v>
      </c>
      <c r="P35" s="12">
        <v>0</v>
      </c>
      <c r="Q35" s="12">
        <v>0</v>
      </c>
      <c r="R35" s="12">
        <v>0</v>
      </c>
      <c r="S35" s="12">
        <v>0</v>
      </c>
    </row>
    <row r="36" spans="1:19" s="4" customFormat="1" ht="12.75" customHeight="1" x14ac:dyDescent="0.25">
      <c r="A36" s="4" t="s">
        <v>1345</v>
      </c>
      <c r="B36" s="4" t="s">
        <v>34</v>
      </c>
      <c r="C36" s="4" t="s">
        <v>33</v>
      </c>
      <c r="D36" s="4" t="s">
        <v>35</v>
      </c>
      <c r="E36" s="4" t="s">
        <v>1346</v>
      </c>
      <c r="F36" s="4" t="s">
        <v>3315</v>
      </c>
      <c r="G36" s="4">
        <v>2</v>
      </c>
      <c r="H36" s="4">
        <v>2</v>
      </c>
      <c r="I36" s="4" t="s">
        <v>3101</v>
      </c>
      <c r="J36" s="12">
        <v>0</v>
      </c>
      <c r="K36" s="4">
        <v>2007</v>
      </c>
      <c r="L36" s="4" t="s">
        <v>1345</v>
      </c>
      <c r="M36" s="4" t="str">
        <f t="shared" si="0"/>
        <v>N</v>
      </c>
      <c r="P36" s="12">
        <v>0</v>
      </c>
      <c r="Q36" s="12">
        <v>0</v>
      </c>
      <c r="R36" s="12">
        <v>0</v>
      </c>
      <c r="S36" s="12">
        <v>0</v>
      </c>
    </row>
    <row r="37" spans="1:19" s="4" customFormat="1" ht="12.75" customHeight="1" x14ac:dyDescent="0.25">
      <c r="A37" s="4" t="s">
        <v>1354</v>
      </c>
      <c r="B37" s="4" t="s">
        <v>49</v>
      </c>
      <c r="C37" s="4" t="s">
        <v>48</v>
      </c>
      <c r="D37" s="4" t="s">
        <v>35</v>
      </c>
      <c r="E37" s="4" t="s">
        <v>49</v>
      </c>
      <c r="F37" s="4" t="s">
        <v>48</v>
      </c>
      <c r="G37" s="4">
        <v>0</v>
      </c>
      <c r="H37" s="4">
        <v>1</v>
      </c>
      <c r="I37" s="4" t="s">
        <v>3103</v>
      </c>
      <c r="J37" s="12">
        <v>0</v>
      </c>
      <c r="K37" s="4">
        <v>2009</v>
      </c>
      <c r="L37" s="4" t="s">
        <v>1354</v>
      </c>
      <c r="M37" s="4" t="str">
        <f t="shared" si="0"/>
        <v>N</v>
      </c>
      <c r="P37" s="12">
        <v>0</v>
      </c>
      <c r="Q37" s="12">
        <v>0</v>
      </c>
      <c r="R37" s="12">
        <v>0</v>
      </c>
      <c r="S37" s="12">
        <v>0</v>
      </c>
    </row>
    <row r="38" spans="1:19" s="4" customFormat="1" ht="12.75" customHeight="1" x14ac:dyDescent="0.25">
      <c r="A38" s="4" t="s">
        <v>1473</v>
      </c>
      <c r="B38" s="4" t="s">
        <v>483</v>
      </c>
      <c r="C38" s="4" t="s">
        <v>482</v>
      </c>
      <c r="D38" s="4" t="s">
        <v>360</v>
      </c>
      <c r="E38" s="4" t="s">
        <v>484</v>
      </c>
      <c r="F38" s="4" t="s">
        <v>3292</v>
      </c>
      <c r="G38" s="4">
        <v>2</v>
      </c>
      <c r="H38" s="4">
        <v>1</v>
      </c>
      <c r="I38" s="4" t="s">
        <v>3293</v>
      </c>
      <c r="J38" s="12">
        <v>0</v>
      </c>
      <c r="K38" s="4">
        <v>2007</v>
      </c>
      <c r="L38" s="4" t="s">
        <v>1473</v>
      </c>
      <c r="M38" s="4" t="str">
        <f t="shared" si="0"/>
        <v>N</v>
      </c>
      <c r="P38" s="12">
        <v>0</v>
      </c>
      <c r="Q38" s="12">
        <v>0</v>
      </c>
      <c r="R38" s="12">
        <v>0</v>
      </c>
      <c r="S38" s="12">
        <v>0</v>
      </c>
    </row>
    <row r="39" spans="1:19" s="4" customFormat="1" ht="12.75" customHeight="1" x14ac:dyDescent="0.25">
      <c r="A39" s="4" t="s">
        <v>1451</v>
      </c>
      <c r="B39" s="4" t="s">
        <v>335</v>
      </c>
      <c r="C39" s="4" t="s">
        <v>334</v>
      </c>
      <c r="D39" s="4" t="s">
        <v>35</v>
      </c>
      <c r="E39" s="4" t="s">
        <v>1453</v>
      </c>
      <c r="F39" s="4" t="s">
        <v>1452</v>
      </c>
      <c r="G39" s="4">
        <v>3</v>
      </c>
      <c r="H39" s="4">
        <v>1</v>
      </c>
      <c r="I39" s="4" t="s">
        <v>3294</v>
      </c>
      <c r="J39" s="12">
        <v>0</v>
      </c>
      <c r="K39" s="4">
        <v>2013</v>
      </c>
      <c r="L39" s="4" t="s">
        <v>1451</v>
      </c>
      <c r="M39" s="4" t="str">
        <f t="shared" si="0"/>
        <v>N</v>
      </c>
      <c r="P39" s="12">
        <v>0</v>
      </c>
      <c r="Q39" s="12">
        <v>0</v>
      </c>
      <c r="R39" s="12">
        <v>0</v>
      </c>
      <c r="S39" s="12">
        <v>57.85</v>
      </c>
    </row>
    <row r="40" spans="1:19" s="4" customFormat="1" ht="12.75" customHeight="1" x14ac:dyDescent="0.25">
      <c r="A40" s="4" t="s">
        <v>1355</v>
      </c>
      <c r="B40" s="4" t="s">
        <v>1108</v>
      </c>
      <c r="C40" s="4" t="s">
        <v>1107</v>
      </c>
      <c r="D40" s="4" t="s">
        <v>1038</v>
      </c>
      <c r="E40" s="4" t="s">
        <v>1357</v>
      </c>
      <c r="F40" s="4" t="s">
        <v>1356</v>
      </c>
      <c r="G40" s="4">
        <v>2</v>
      </c>
      <c r="H40" s="4">
        <v>1</v>
      </c>
      <c r="I40" s="4" t="s">
        <v>1809</v>
      </c>
      <c r="J40" s="12">
        <v>0</v>
      </c>
      <c r="K40" s="4">
        <v>2007</v>
      </c>
      <c r="L40" s="4" t="s">
        <v>1355</v>
      </c>
      <c r="M40" s="4" t="str">
        <f t="shared" si="0"/>
        <v>N</v>
      </c>
      <c r="P40" s="12">
        <v>0</v>
      </c>
      <c r="Q40" s="12">
        <v>0</v>
      </c>
      <c r="R40" s="12">
        <v>0</v>
      </c>
      <c r="S40" s="12">
        <v>39.1</v>
      </c>
    </row>
    <row r="41" spans="1:19" s="4" customFormat="1" ht="12.75" customHeight="1" x14ac:dyDescent="0.25">
      <c r="A41" s="4" t="s">
        <v>1468</v>
      </c>
      <c r="B41" s="4" t="s">
        <v>1654</v>
      </c>
      <c r="C41" s="4" t="s">
        <v>1471</v>
      </c>
      <c r="D41" s="4" t="s">
        <v>1038</v>
      </c>
      <c r="E41" s="4" t="s">
        <v>1470</v>
      </c>
      <c r="F41" s="4" t="s">
        <v>1469</v>
      </c>
      <c r="G41" s="4">
        <v>1</v>
      </c>
      <c r="H41" s="4">
        <v>1</v>
      </c>
      <c r="I41" s="4" t="s">
        <v>3103</v>
      </c>
      <c r="J41" s="12">
        <v>0</v>
      </c>
      <c r="K41" s="4">
        <v>2007</v>
      </c>
      <c r="L41" s="4" t="s">
        <v>1468</v>
      </c>
      <c r="M41" s="4" t="str">
        <f t="shared" si="0"/>
        <v>N</v>
      </c>
      <c r="P41" s="12">
        <v>0</v>
      </c>
      <c r="Q41" s="12">
        <v>0</v>
      </c>
      <c r="R41" s="12">
        <v>0</v>
      </c>
      <c r="S41" s="12">
        <v>0</v>
      </c>
    </row>
    <row r="42" spans="1:19" s="4" customFormat="1" ht="12.75" customHeight="1" x14ac:dyDescent="0.25">
      <c r="A42" s="4" t="s">
        <v>1475</v>
      </c>
      <c r="B42" s="4" t="s">
        <v>1477</v>
      </c>
      <c r="C42" s="4" t="s">
        <v>1479</v>
      </c>
      <c r="D42" s="4" t="s">
        <v>1038</v>
      </c>
      <c r="E42" s="4" t="s">
        <v>1478</v>
      </c>
      <c r="F42" s="4" t="s">
        <v>1476</v>
      </c>
      <c r="G42" s="4">
        <v>1</v>
      </c>
      <c r="H42" s="4">
        <v>3</v>
      </c>
      <c r="I42" s="4" t="s">
        <v>3110</v>
      </c>
      <c r="J42" s="12">
        <v>0</v>
      </c>
      <c r="K42" s="4">
        <v>2009</v>
      </c>
      <c r="L42" s="4" t="s">
        <v>1475</v>
      </c>
      <c r="M42" s="4" t="str">
        <f t="shared" si="0"/>
        <v>N</v>
      </c>
      <c r="P42" s="12">
        <v>0</v>
      </c>
      <c r="Q42" s="12">
        <v>0</v>
      </c>
      <c r="R42" s="12">
        <v>0</v>
      </c>
      <c r="S42" s="12">
        <v>0</v>
      </c>
    </row>
    <row r="43" spans="1:19" s="4" customFormat="1" ht="12.75" customHeight="1" x14ac:dyDescent="0.25">
      <c r="A43" s="4" t="s">
        <v>1484</v>
      </c>
      <c r="B43" s="4" t="s">
        <v>494</v>
      </c>
      <c r="C43" s="4" t="s">
        <v>493</v>
      </c>
      <c r="D43" s="4" t="s">
        <v>360</v>
      </c>
      <c r="E43" s="4" t="s">
        <v>1485</v>
      </c>
      <c r="F43" s="4" t="s">
        <v>3328</v>
      </c>
      <c r="G43" s="4">
        <v>4</v>
      </c>
      <c r="H43" s="4">
        <v>2</v>
      </c>
      <c r="I43" s="4" t="s">
        <v>1811</v>
      </c>
      <c r="J43" s="12">
        <v>0</v>
      </c>
      <c r="K43" s="4">
        <v>2007</v>
      </c>
      <c r="L43" s="4" t="s">
        <v>1484</v>
      </c>
      <c r="M43" s="4" t="str">
        <f t="shared" si="0"/>
        <v>N</v>
      </c>
      <c r="P43" s="12">
        <v>0</v>
      </c>
      <c r="Q43" s="12">
        <v>0</v>
      </c>
      <c r="R43" s="12">
        <v>0</v>
      </c>
      <c r="S43" s="12">
        <v>0</v>
      </c>
    </row>
    <row r="44" spans="1:19" s="4" customFormat="1" ht="12.75" customHeight="1" x14ac:dyDescent="0.25">
      <c r="A44" s="4" t="s">
        <v>1472</v>
      </c>
      <c r="B44" s="4" t="s">
        <v>1235</v>
      </c>
      <c r="C44" s="4" t="s">
        <v>1234</v>
      </c>
      <c r="D44" s="4" t="s">
        <v>1038</v>
      </c>
      <c r="E44" s="4" t="s">
        <v>1236</v>
      </c>
      <c r="F44" s="4" t="s">
        <v>1233</v>
      </c>
      <c r="G44" s="4">
        <v>2</v>
      </c>
      <c r="H44" s="4">
        <v>2</v>
      </c>
      <c r="I44" s="4" t="s">
        <v>3113</v>
      </c>
      <c r="J44" s="12">
        <v>0</v>
      </c>
      <c r="K44" s="4">
        <v>2010</v>
      </c>
      <c r="L44" s="4" t="s">
        <v>1472</v>
      </c>
      <c r="M44" s="4" t="str">
        <f t="shared" si="0"/>
        <v>N</v>
      </c>
      <c r="P44" s="12">
        <v>0</v>
      </c>
      <c r="Q44" s="12">
        <v>0</v>
      </c>
      <c r="R44" s="12">
        <v>0</v>
      </c>
      <c r="S44" s="12">
        <v>0</v>
      </c>
    </row>
    <row r="45" spans="1:19" s="4" customFormat="1" ht="12.75" customHeight="1" x14ac:dyDescent="0.25">
      <c r="A45" s="4" t="s">
        <v>1457</v>
      </c>
      <c r="B45" s="4" t="s">
        <v>847</v>
      </c>
      <c r="C45" s="4" t="s">
        <v>846</v>
      </c>
      <c r="D45" s="4" t="s">
        <v>620</v>
      </c>
      <c r="E45" s="4" t="s">
        <v>848</v>
      </c>
      <c r="F45" s="4" t="s">
        <v>845</v>
      </c>
      <c r="G45" s="4">
        <v>1</v>
      </c>
      <c r="H45" s="4">
        <v>1</v>
      </c>
      <c r="I45" s="4" t="s">
        <v>3114</v>
      </c>
      <c r="J45" s="12">
        <v>0</v>
      </c>
      <c r="K45" s="4">
        <v>2010</v>
      </c>
      <c r="L45" s="4" t="s">
        <v>1457</v>
      </c>
      <c r="M45" s="4" t="str">
        <f t="shared" si="0"/>
        <v>N</v>
      </c>
      <c r="P45" s="12">
        <v>0</v>
      </c>
      <c r="Q45" s="12">
        <v>0</v>
      </c>
      <c r="R45" s="12">
        <v>0</v>
      </c>
      <c r="S45" s="12">
        <v>0</v>
      </c>
    </row>
    <row r="46" spans="1:19" s="4" customFormat="1" ht="12.75" customHeight="1" x14ac:dyDescent="0.25">
      <c r="A46" s="4" t="s">
        <v>1369</v>
      </c>
      <c r="B46" s="4" t="s">
        <v>1124</v>
      </c>
      <c r="C46" s="4" t="s">
        <v>1123</v>
      </c>
      <c r="D46" s="4" t="s">
        <v>620</v>
      </c>
      <c r="E46" s="4" t="s">
        <v>1371</v>
      </c>
      <c r="F46" s="4" t="s">
        <v>1370</v>
      </c>
      <c r="G46" s="4">
        <v>3</v>
      </c>
      <c r="H46" s="4">
        <v>1</v>
      </c>
      <c r="I46" s="4" t="s">
        <v>3116</v>
      </c>
      <c r="J46" s="12">
        <v>0</v>
      </c>
      <c r="K46" s="4">
        <v>2007</v>
      </c>
      <c r="L46" s="4" t="s">
        <v>1369</v>
      </c>
      <c r="M46" s="4" t="str">
        <f t="shared" si="0"/>
        <v>N</v>
      </c>
      <c r="P46" s="12">
        <v>0</v>
      </c>
      <c r="Q46" s="12">
        <v>0</v>
      </c>
      <c r="R46" s="12">
        <v>0</v>
      </c>
      <c r="S46" s="12">
        <v>0.33996231434271773</v>
      </c>
    </row>
    <row r="47" spans="1:19" s="4" customFormat="1" ht="12.75" customHeight="1" x14ac:dyDescent="0.25">
      <c r="A47" s="4" t="s">
        <v>1486</v>
      </c>
      <c r="B47" s="4" t="s">
        <v>21</v>
      </c>
      <c r="C47" s="4" t="s">
        <v>939</v>
      </c>
      <c r="D47" s="4" t="s">
        <v>620</v>
      </c>
      <c r="E47" s="4" t="s">
        <v>942</v>
      </c>
      <c r="F47" s="4" t="s">
        <v>941</v>
      </c>
      <c r="G47" s="4">
        <v>3</v>
      </c>
      <c r="H47" s="4">
        <v>1</v>
      </c>
      <c r="I47" s="4" t="s">
        <v>3117</v>
      </c>
      <c r="J47" s="12">
        <v>0</v>
      </c>
      <c r="K47" s="4">
        <v>2011</v>
      </c>
      <c r="L47" s="4" t="s">
        <v>1486</v>
      </c>
      <c r="M47" s="4" t="str">
        <f t="shared" si="0"/>
        <v>N</v>
      </c>
      <c r="P47" s="12">
        <v>0</v>
      </c>
      <c r="Q47" s="12">
        <v>0</v>
      </c>
      <c r="R47" s="12">
        <v>0</v>
      </c>
      <c r="S47" s="12">
        <v>41.019999999999996</v>
      </c>
    </row>
    <row r="48" spans="1:19" s="4" customFormat="1" ht="12.75" customHeight="1" x14ac:dyDescent="0.25">
      <c r="A48" s="4" t="s">
        <v>1467</v>
      </c>
      <c r="B48" s="4" t="s">
        <v>465</v>
      </c>
      <c r="C48" s="4" t="s">
        <v>464</v>
      </c>
      <c r="D48" s="4" t="s">
        <v>360</v>
      </c>
      <c r="E48" s="4" t="s">
        <v>466</v>
      </c>
      <c r="F48" s="4" t="s">
        <v>3173</v>
      </c>
      <c r="G48" s="4">
        <v>2</v>
      </c>
      <c r="H48" s="4">
        <v>1</v>
      </c>
      <c r="I48" s="4" t="s">
        <v>3295</v>
      </c>
      <c r="J48" s="12">
        <v>0</v>
      </c>
      <c r="K48" s="4">
        <v>2013</v>
      </c>
      <c r="L48" s="4" t="s">
        <v>1467</v>
      </c>
      <c r="M48" s="4" t="str">
        <f t="shared" si="0"/>
        <v>N</v>
      </c>
      <c r="P48" s="12">
        <v>0</v>
      </c>
      <c r="Q48" s="12">
        <v>0</v>
      </c>
      <c r="R48" s="12">
        <v>0</v>
      </c>
      <c r="S48" s="12">
        <v>0</v>
      </c>
    </row>
    <row r="49" spans="1:19" s="4" customFormat="1" ht="12.75" customHeight="1" x14ac:dyDescent="0.25">
      <c r="A49" s="4" t="s">
        <v>1401</v>
      </c>
      <c r="B49" s="4" t="s">
        <v>1377</v>
      </c>
      <c r="C49" s="4" t="s">
        <v>679</v>
      </c>
      <c r="D49" s="4" t="s">
        <v>620</v>
      </c>
      <c r="E49" s="4" t="s">
        <v>1403</v>
      </c>
      <c r="F49" s="4" t="s">
        <v>1402</v>
      </c>
      <c r="G49" s="4">
        <v>2</v>
      </c>
      <c r="H49" s="4">
        <v>2</v>
      </c>
      <c r="I49" s="4" t="s">
        <v>3122</v>
      </c>
      <c r="J49" s="12">
        <v>0</v>
      </c>
      <c r="K49" s="4">
        <v>2009</v>
      </c>
      <c r="L49" s="4" t="s">
        <v>1401</v>
      </c>
      <c r="M49" s="4" t="str">
        <f t="shared" si="0"/>
        <v>N</v>
      </c>
      <c r="P49" s="12">
        <v>0</v>
      </c>
      <c r="Q49" s="12">
        <v>0</v>
      </c>
      <c r="R49" s="12">
        <v>0</v>
      </c>
      <c r="S49" s="12">
        <v>10</v>
      </c>
    </row>
    <row r="50" spans="1:19" s="4" customFormat="1" ht="12.75" customHeight="1" x14ac:dyDescent="0.25">
      <c r="A50" s="4" t="s">
        <v>1481</v>
      </c>
      <c r="B50" s="4" t="s">
        <v>221</v>
      </c>
      <c r="C50" s="4" t="s">
        <v>220</v>
      </c>
      <c r="D50" s="4" t="s">
        <v>35</v>
      </c>
      <c r="E50" s="4" t="s">
        <v>1483</v>
      </c>
      <c r="F50" s="4" t="s">
        <v>1482</v>
      </c>
      <c r="G50" s="4">
        <v>2</v>
      </c>
      <c r="H50" s="4">
        <v>1</v>
      </c>
      <c r="I50" s="4" t="s">
        <v>1814</v>
      </c>
      <c r="J50" s="12">
        <v>76.23</v>
      </c>
      <c r="K50" s="4">
        <v>2007</v>
      </c>
      <c r="L50" s="4" t="s">
        <v>1481</v>
      </c>
      <c r="M50" s="4" t="str">
        <f t="shared" si="0"/>
        <v>Y</v>
      </c>
      <c r="N50" s="4" t="s">
        <v>2678</v>
      </c>
      <c r="P50" s="12">
        <v>0</v>
      </c>
      <c r="Q50" s="12">
        <v>0</v>
      </c>
      <c r="R50" s="12">
        <v>0</v>
      </c>
      <c r="S50" s="12">
        <v>0</v>
      </c>
    </row>
    <row r="51" spans="1:19" s="4" customFormat="1" ht="12.75" customHeight="1" x14ac:dyDescent="0.25">
      <c r="A51" s="4" t="s">
        <v>1502</v>
      </c>
      <c r="B51" s="4" t="s">
        <v>343</v>
      </c>
      <c r="C51" s="4" t="s">
        <v>342</v>
      </c>
      <c r="D51" s="4" t="s">
        <v>35</v>
      </c>
      <c r="E51" s="4" t="s">
        <v>1504</v>
      </c>
      <c r="F51" s="4" t="s">
        <v>1503</v>
      </c>
      <c r="G51" s="4">
        <v>2</v>
      </c>
      <c r="H51" s="4">
        <v>1</v>
      </c>
      <c r="I51" s="4" t="s">
        <v>3123</v>
      </c>
      <c r="J51" s="12">
        <v>0</v>
      </c>
      <c r="K51" s="4">
        <v>2007</v>
      </c>
      <c r="L51" s="4" t="s">
        <v>1502</v>
      </c>
      <c r="M51" s="4" t="str">
        <f t="shared" si="0"/>
        <v>N</v>
      </c>
      <c r="P51" s="12">
        <v>0</v>
      </c>
      <c r="Q51" s="12">
        <v>0</v>
      </c>
      <c r="R51" s="12">
        <v>0</v>
      </c>
      <c r="S51" s="12">
        <v>71.010113780025293</v>
      </c>
    </row>
    <row r="52" spans="1:19" s="4" customFormat="1" ht="12.75" customHeight="1" x14ac:dyDescent="0.25">
      <c r="A52" s="4" t="s">
        <v>1491</v>
      </c>
      <c r="B52" s="4" t="s">
        <v>1493</v>
      </c>
      <c r="C52" s="4" t="s">
        <v>1492</v>
      </c>
      <c r="D52" s="4" t="s">
        <v>35</v>
      </c>
      <c r="E52" s="4" t="s">
        <v>1493</v>
      </c>
      <c r="F52" s="4" t="s">
        <v>1492</v>
      </c>
      <c r="G52" s="4">
        <v>0</v>
      </c>
      <c r="H52" s="4">
        <v>1</v>
      </c>
      <c r="I52" s="4" t="s">
        <v>3121</v>
      </c>
      <c r="J52" s="12">
        <v>38</v>
      </c>
      <c r="K52" s="4">
        <v>2013</v>
      </c>
      <c r="L52" s="4" t="s">
        <v>1491</v>
      </c>
      <c r="M52" s="4" t="str">
        <f t="shared" si="0"/>
        <v>Y</v>
      </c>
      <c r="N52" s="4" t="s">
        <v>2678</v>
      </c>
      <c r="P52" s="12">
        <v>0</v>
      </c>
      <c r="Q52" s="12">
        <v>0</v>
      </c>
      <c r="R52" s="12">
        <v>0</v>
      </c>
      <c r="S52" s="12">
        <v>54.61538461538462</v>
      </c>
    </row>
    <row r="53" spans="1:19" s="4" customFormat="1" ht="12.75" customHeight="1" x14ac:dyDescent="0.25">
      <c r="A53" s="4" t="s">
        <v>1351</v>
      </c>
      <c r="B53" s="4" t="s">
        <v>1117</v>
      </c>
      <c r="C53" s="4" t="s">
        <v>1116</v>
      </c>
      <c r="D53" s="4" t="s">
        <v>1038</v>
      </c>
      <c r="E53" s="4" t="s">
        <v>1353</v>
      </c>
      <c r="F53" s="4" t="s">
        <v>1352</v>
      </c>
      <c r="G53" s="4">
        <v>2</v>
      </c>
      <c r="H53" s="4">
        <v>1</v>
      </c>
      <c r="I53" s="4" t="s">
        <v>3296</v>
      </c>
      <c r="J53" s="12">
        <v>0</v>
      </c>
      <c r="K53" s="4">
        <v>2011</v>
      </c>
      <c r="L53" s="4" t="s">
        <v>1351</v>
      </c>
      <c r="M53" s="4" t="str">
        <f t="shared" si="0"/>
        <v>N</v>
      </c>
      <c r="P53" s="12">
        <v>0</v>
      </c>
      <c r="Q53" s="12">
        <v>0</v>
      </c>
      <c r="R53" s="12">
        <v>0</v>
      </c>
      <c r="S53" s="12">
        <v>0</v>
      </c>
    </row>
    <row r="54" spans="1:19" s="4" customFormat="1" ht="12.75" customHeight="1" x14ac:dyDescent="0.25">
      <c r="A54" s="4" t="s">
        <v>1499</v>
      </c>
      <c r="B54" s="4" t="s">
        <v>343</v>
      </c>
      <c r="C54" s="4" t="s">
        <v>342</v>
      </c>
      <c r="D54" s="4" t="s">
        <v>35</v>
      </c>
      <c r="E54" s="4" t="s">
        <v>1501</v>
      </c>
      <c r="F54" s="4" t="s">
        <v>1500</v>
      </c>
      <c r="G54" s="4">
        <v>2</v>
      </c>
      <c r="H54" s="4">
        <v>1</v>
      </c>
      <c r="I54" s="4" t="s">
        <v>3121</v>
      </c>
      <c r="J54" s="12">
        <v>0</v>
      </c>
      <c r="K54" s="4">
        <v>2007</v>
      </c>
      <c r="L54" s="4" t="s">
        <v>1499</v>
      </c>
      <c r="M54" s="4" t="str">
        <f t="shared" si="0"/>
        <v>N</v>
      </c>
      <c r="P54" s="12">
        <v>0</v>
      </c>
      <c r="Q54" s="12">
        <v>0</v>
      </c>
      <c r="R54" s="12">
        <v>0</v>
      </c>
      <c r="S54" s="12">
        <v>46.338028169014088</v>
      </c>
    </row>
    <row r="55" spans="1:19" s="4" customFormat="1" ht="12.75" customHeight="1" x14ac:dyDescent="0.25">
      <c r="A55" s="4" t="s">
        <v>1348</v>
      </c>
      <c r="B55" s="4" t="s">
        <v>1117</v>
      </c>
      <c r="C55" s="4" t="s">
        <v>1116</v>
      </c>
      <c r="D55" s="4" t="s">
        <v>1038</v>
      </c>
      <c r="E55" s="4" t="s">
        <v>1350</v>
      </c>
      <c r="F55" s="4" t="s">
        <v>1349</v>
      </c>
      <c r="G55" s="4">
        <v>2</v>
      </c>
      <c r="H55" s="4">
        <v>1</v>
      </c>
      <c r="I55" s="4" t="s">
        <v>3121</v>
      </c>
      <c r="J55" s="12">
        <v>0</v>
      </c>
      <c r="K55" s="4">
        <v>2007</v>
      </c>
      <c r="L55" s="4" t="s">
        <v>1348</v>
      </c>
      <c r="M55" s="4" t="str">
        <f t="shared" si="0"/>
        <v>N</v>
      </c>
      <c r="P55" s="12">
        <v>0</v>
      </c>
      <c r="Q55" s="12">
        <v>0</v>
      </c>
      <c r="R55" s="12">
        <v>0</v>
      </c>
      <c r="S55" s="12">
        <v>0</v>
      </c>
    </row>
    <row r="56" spans="1:19" s="4" customFormat="1" ht="12.75" customHeight="1" x14ac:dyDescent="0.25">
      <c r="A56" s="4" t="s">
        <v>1390</v>
      </c>
      <c r="B56" s="4" t="s">
        <v>1377</v>
      </c>
      <c r="C56" s="4" t="s">
        <v>679</v>
      </c>
      <c r="D56" s="4" t="s">
        <v>620</v>
      </c>
      <c r="E56" s="4" t="s">
        <v>1392</v>
      </c>
      <c r="F56" s="4" t="s">
        <v>1391</v>
      </c>
      <c r="G56" s="4">
        <v>2</v>
      </c>
      <c r="H56" s="4">
        <v>1</v>
      </c>
      <c r="I56" s="4" t="s">
        <v>3128</v>
      </c>
      <c r="J56" s="12">
        <v>0</v>
      </c>
      <c r="K56" s="4">
        <v>2012</v>
      </c>
      <c r="L56" s="4" t="s">
        <v>1390</v>
      </c>
      <c r="M56" s="4" t="str">
        <f t="shared" si="0"/>
        <v>N</v>
      </c>
      <c r="P56" s="12">
        <v>0</v>
      </c>
      <c r="Q56" s="12">
        <v>0</v>
      </c>
      <c r="R56" s="12">
        <v>0</v>
      </c>
      <c r="S56" s="12">
        <v>0</v>
      </c>
    </row>
    <row r="57" spans="1:19" s="4" customFormat="1" ht="12.75" customHeight="1" x14ac:dyDescent="0.25">
      <c r="A57" s="4" t="s">
        <v>1434</v>
      </c>
      <c r="B57" s="4" t="s">
        <v>17</v>
      </c>
      <c r="C57" s="4" t="s">
        <v>414</v>
      </c>
      <c r="D57" s="4" t="s">
        <v>360</v>
      </c>
      <c r="E57" s="4" t="s">
        <v>1435</v>
      </c>
      <c r="F57" s="4" t="s">
        <v>3329</v>
      </c>
      <c r="G57" s="4">
        <v>3</v>
      </c>
      <c r="H57" s="4">
        <v>2</v>
      </c>
      <c r="I57" s="4" t="s">
        <v>3129</v>
      </c>
      <c r="J57" s="12">
        <v>0</v>
      </c>
      <c r="K57" s="4">
        <v>2013</v>
      </c>
      <c r="L57" s="4" t="s">
        <v>1434</v>
      </c>
      <c r="M57" s="4" t="str">
        <f t="shared" si="0"/>
        <v>N</v>
      </c>
      <c r="P57" s="12">
        <v>0</v>
      </c>
      <c r="Q57" s="12">
        <v>0</v>
      </c>
      <c r="R57" s="12">
        <v>0</v>
      </c>
      <c r="S57" s="12">
        <v>0</v>
      </c>
    </row>
    <row r="58" spans="1:19" s="4" customFormat="1" ht="12.75" customHeight="1" x14ac:dyDescent="0.25">
      <c r="A58" s="4" t="s">
        <v>1439</v>
      </c>
      <c r="B58" s="4" t="s">
        <v>17</v>
      </c>
      <c r="C58" s="4" t="s">
        <v>414</v>
      </c>
      <c r="D58" s="4" t="s">
        <v>360</v>
      </c>
      <c r="E58" s="4" t="s">
        <v>1441</v>
      </c>
      <c r="F58" s="4" t="s">
        <v>1440</v>
      </c>
      <c r="G58" s="4">
        <v>3</v>
      </c>
      <c r="H58" s="4">
        <v>2</v>
      </c>
      <c r="I58" s="4" t="s">
        <v>3130</v>
      </c>
      <c r="J58" s="12">
        <v>0</v>
      </c>
      <c r="K58" s="4">
        <v>2013</v>
      </c>
      <c r="L58" s="4" t="s">
        <v>1439</v>
      </c>
      <c r="M58" s="4" t="str">
        <f t="shared" si="0"/>
        <v>N</v>
      </c>
      <c r="P58" s="12">
        <v>0</v>
      </c>
      <c r="Q58" s="12">
        <v>0</v>
      </c>
      <c r="R58" s="12">
        <v>0</v>
      </c>
      <c r="S58" s="12">
        <v>0</v>
      </c>
    </row>
    <row r="59" spans="1:19" s="4" customFormat="1" ht="12.75" customHeight="1" x14ac:dyDescent="0.25">
      <c r="A59" s="4" t="s">
        <v>1375</v>
      </c>
      <c r="B59" s="4" t="s">
        <v>1377</v>
      </c>
      <c r="C59" s="4" t="s">
        <v>679</v>
      </c>
      <c r="D59" s="4" t="s">
        <v>620</v>
      </c>
      <c r="E59" s="4" t="s">
        <v>1378</v>
      </c>
      <c r="F59" s="4" t="s">
        <v>1376</v>
      </c>
      <c r="G59" s="4">
        <v>2</v>
      </c>
      <c r="H59" s="4">
        <v>2</v>
      </c>
      <c r="I59" s="4" t="s">
        <v>3131</v>
      </c>
      <c r="J59" s="12">
        <v>0</v>
      </c>
      <c r="K59" s="4">
        <v>2012</v>
      </c>
      <c r="L59" s="4" t="s">
        <v>1375</v>
      </c>
      <c r="M59" s="4" t="str">
        <f t="shared" si="0"/>
        <v>N</v>
      </c>
      <c r="P59" s="12">
        <v>0</v>
      </c>
      <c r="Q59" s="12">
        <v>0</v>
      </c>
      <c r="R59" s="12">
        <v>0</v>
      </c>
      <c r="S59" s="12">
        <v>0</v>
      </c>
    </row>
    <row r="60" spans="1:19" s="4" customFormat="1" ht="12.75" customHeight="1" x14ac:dyDescent="0.25">
      <c r="A60" s="4" t="s">
        <v>1396</v>
      </c>
      <c r="B60" s="4" t="s">
        <v>1377</v>
      </c>
      <c r="C60" s="4" t="s">
        <v>679</v>
      </c>
      <c r="D60" s="4" t="s">
        <v>620</v>
      </c>
      <c r="E60" s="4" t="s">
        <v>1397</v>
      </c>
      <c r="F60" s="4" t="s">
        <v>1394</v>
      </c>
      <c r="G60" s="4">
        <v>2</v>
      </c>
      <c r="H60" s="4">
        <v>2</v>
      </c>
      <c r="I60" s="4" t="s">
        <v>3132</v>
      </c>
      <c r="J60" s="12">
        <v>0</v>
      </c>
      <c r="K60" s="4">
        <v>2012</v>
      </c>
      <c r="L60" s="4" t="s">
        <v>1396</v>
      </c>
      <c r="M60" s="4" t="str">
        <f t="shared" si="0"/>
        <v>N</v>
      </c>
      <c r="P60" s="12">
        <v>0</v>
      </c>
      <c r="Q60" s="12">
        <v>0</v>
      </c>
      <c r="R60" s="12">
        <v>0</v>
      </c>
      <c r="S60" s="12">
        <v>0</v>
      </c>
    </row>
    <row r="61" spans="1:19" s="4" customFormat="1" ht="12.75" customHeight="1" x14ac:dyDescent="0.25">
      <c r="A61" s="4" t="s">
        <v>1360</v>
      </c>
      <c r="B61" s="4" t="s">
        <v>1124</v>
      </c>
      <c r="C61" s="4" t="s">
        <v>1123</v>
      </c>
      <c r="D61" s="4" t="s">
        <v>1038</v>
      </c>
      <c r="E61" s="4" t="s">
        <v>1362</v>
      </c>
      <c r="F61" s="4" t="s">
        <v>1361</v>
      </c>
      <c r="G61" s="4">
        <v>3</v>
      </c>
      <c r="H61" s="4">
        <v>2</v>
      </c>
      <c r="I61" s="4" t="s">
        <v>3133</v>
      </c>
      <c r="J61" s="12">
        <v>73</v>
      </c>
      <c r="K61" s="4">
        <v>2018</v>
      </c>
      <c r="L61" s="4" t="s">
        <v>1360</v>
      </c>
      <c r="M61" s="4" t="str">
        <f t="shared" si="0"/>
        <v>Y</v>
      </c>
      <c r="N61" s="4" t="s">
        <v>2678</v>
      </c>
      <c r="P61" s="12">
        <v>0</v>
      </c>
      <c r="Q61" s="12">
        <v>0</v>
      </c>
      <c r="R61" s="12">
        <v>0</v>
      </c>
      <c r="S61" s="12">
        <v>0</v>
      </c>
    </row>
    <row r="62" spans="1:19" s="4" customFormat="1" ht="12.75" customHeight="1" x14ac:dyDescent="0.25">
      <c r="A62" s="4" t="s">
        <v>1436</v>
      </c>
      <c r="B62" s="4" t="s">
        <v>17</v>
      </c>
      <c r="C62" s="4" t="s">
        <v>414</v>
      </c>
      <c r="D62" s="4" t="s">
        <v>360</v>
      </c>
      <c r="E62" s="4" t="s">
        <v>1438</v>
      </c>
      <c r="F62" s="4" t="s">
        <v>1437</v>
      </c>
      <c r="G62" s="4">
        <v>3</v>
      </c>
      <c r="H62" s="4">
        <v>2</v>
      </c>
      <c r="I62" s="4" t="s">
        <v>1817</v>
      </c>
      <c r="J62" s="12">
        <v>0</v>
      </c>
      <c r="K62" s="4">
        <v>2013</v>
      </c>
      <c r="L62" s="4" t="s">
        <v>1436</v>
      </c>
      <c r="M62" s="4" t="str">
        <f t="shared" si="0"/>
        <v>N</v>
      </c>
      <c r="P62" s="12">
        <v>0</v>
      </c>
      <c r="Q62" s="12">
        <v>0</v>
      </c>
      <c r="R62" s="12">
        <v>0</v>
      </c>
      <c r="S62" s="12">
        <v>77.168277111537762</v>
      </c>
    </row>
    <row r="63" spans="1:19" s="4" customFormat="1" ht="12.75" customHeight="1" x14ac:dyDescent="0.25">
      <c r="A63" s="4" t="s">
        <v>1430</v>
      </c>
      <c r="B63" s="4" t="s">
        <v>17</v>
      </c>
      <c r="C63" s="4" t="s">
        <v>414</v>
      </c>
      <c r="D63" s="4" t="s">
        <v>360</v>
      </c>
      <c r="E63" s="4" t="s">
        <v>1432</v>
      </c>
      <c r="F63" s="4" t="s">
        <v>1431</v>
      </c>
      <c r="G63" s="4">
        <v>3</v>
      </c>
      <c r="H63" s="4">
        <v>2</v>
      </c>
      <c r="I63" s="4" t="s">
        <v>1818</v>
      </c>
      <c r="J63" s="12">
        <v>0</v>
      </c>
      <c r="K63" s="4">
        <v>2013</v>
      </c>
      <c r="L63" s="4" t="s">
        <v>1430</v>
      </c>
      <c r="M63" s="4" t="str">
        <f t="shared" si="0"/>
        <v>N</v>
      </c>
      <c r="P63" s="12">
        <v>0</v>
      </c>
      <c r="Q63" s="12">
        <v>0</v>
      </c>
      <c r="R63" s="12">
        <v>0</v>
      </c>
      <c r="S63" s="12">
        <v>0</v>
      </c>
    </row>
    <row r="64" spans="1:19" s="4" customFormat="1" ht="12.75" customHeight="1" x14ac:dyDescent="0.25">
      <c r="A64" s="4" t="s">
        <v>1419</v>
      </c>
      <c r="B64" s="4" t="s">
        <v>17</v>
      </c>
      <c r="C64" s="4" t="s">
        <v>414</v>
      </c>
      <c r="D64" s="4" t="s">
        <v>360</v>
      </c>
      <c r="E64" s="4" t="s">
        <v>1421</v>
      </c>
      <c r="F64" s="4" t="s">
        <v>1420</v>
      </c>
      <c r="G64" s="4">
        <v>3</v>
      </c>
      <c r="H64" s="4">
        <v>3</v>
      </c>
      <c r="I64" s="4" t="s">
        <v>1819</v>
      </c>
      <c r="J64" s="12">
        <v>0</v>
      </c>
      <c r="K64" s="4">
        <v>2013</v>
      </c>
      <c r="L64" s="4" t="s">
        <v>1419</v>
      </c>
      <c r="M64" s="4" t="str">
        <f t="shared" si="0"/>
        <v>N</v>
      </c>
      <c r="P64" s="12">
        <v>0</v>
      </c>
      <c r="Q64" s="12">
        <v>0</v>
      </c>
      <c r="R64" s="12">
        <v>0</v>
      </c>
      <c r="S64" s="12">
        <v>0</v>
      </c>
    </row>
    <row r="65" spans="1:19" s="4" customFormat="1" ht="12.75" customHeight="1" x14ac:dyDescent="0.25">
      <c r="A65" s="4" t="s">
        <v>1388</v>
      </c>
      <c r="B65" s="4" t="s">
        <v>1377</v>
      </c>
      <c r="C65" s="4" t="s">
        <v>679</v>
      </c>
      <c r="D65" s="4" t="s">
        <v>620</v>
      </c>
      <c r="E65" s="4" t="s">
        <v>1389</v>
      </c>
      <c r="F65" s="4" t="s">
        <v>3331</v>
      </c>
      <c r="G65" s="4">
        <v>2</v>
      </c>
      <c r="H65" s="4">
        <v>3</v>
      </c>
      <c r="I65" s="4" t="s">
        <v>1821</v>
      </c>
      <c r="J65" s="12">
        <v>0</v>
      </c>
      <c r="K65" s="4">
        <v>2012</v>
      </c>
      <c r="L65" s="4" t="s">
        <v>1388</v>
      </c>
      <c r="M65" s="4" t="str">
        <f t="shared" si="0"/>
        <v>N</v>
      </c>
      <c r="P65" s="12">
        <v>0</v>
      </c>
      <c r="Q65" s="12">
        <v>0</v>
      </c>
      <c r="R65" s="12">
        <v>0</v>
      </c>
      <c r="S65" s="12">
        <v>0</v>
      </c>
    </row>
    <row r="66" spans="1:19" s="4" customFormat="1" ht="12.75" customHeight="1" x14ac:dyDescent="0.25">
      <c r="A66" s="4" t="s">
        <v>1385</v>
      </c>
      <c r="B66" s="4" t="s">
        <v>1377</v>
      </c>
      <c r="C66" s="4" t="s">
        <v>679</v>
      </c>
      <c r="D66" s="4" t="s">
        <v>620</v>
      </c>
      <c r="E66" s="4" t="s">
        <v>1387</v>
      </c>
      <c r="F66" s="4" t="s">
        <v>1386</v>
      </c>
      <c r="G66" s="4">
        <v>2</v>
      </c>
      <c r="H66" s="4">
        <v>2</v>
      </c>
      <c r="I66" s="4" t="s">
        <v>1822</v>
      </c>
      <c r="J66" s="12">
        <v>0</v>
      </c>
      <c r="K66" s="4">
        <v>2012</v>
      </c>
      <c r="L66" s="4" t="s">
        <v>1385</v>
      </c>
      <c r="M66" s="4" t="str">
        <f t="shared" si="0"/>
        <v>N</v>
      </c>
      <c r="P66" s="12">
        <v>0</v>
      </c>
      <c r="Q66" s="12">
        <v>0</v>
      </c>
      <c r="R66" s="12">
        <v>0</v>
      </c>
      <c r="S66" s="12">
        <v>0</v>
      </c>
    </row>
    <row r="67" spans="1:19" s="4" customFormat="1" ht="12.75" customHeight="1" x14ac:dyDescent="0.25">
      <c r="A67" s="4" t="s">
        <v>1404</v>
      </c>
      <c r="B67" s="4" t="s">
        <v>1377</v>
      </c>
      <c r="C67" s="4" t="s">
        <v>679</v>
      </c>
      <c r="D67" s="4" t="s">
        <v>620</v>
      </c>
      <c r="E67" s="4" t="s">
        <v>1406</v>
      </c>
      <c r="F67" s="4" t="s">
        <v>1405</v>
      </c>
      <c r="G67" s="4">
        <v>2</v>
      </c>
      <c r="H67" s="4">
        <v>3</v>
      </c>
      <c r="I67" s="4" t="s">
        <v>1823</v>
      </c>
      <c r="J67" s="12">
        <v>0</v>
      </c>
      <c r="K67" s="4">
        <v>2012</v>
      </c>
      <c r="L67" s="4" t="s">
        <v>1404</v>
      </c>
      <c r="M67" s="4" t="str">
        <f t="shared" si="0"/>
        <v>N</v>
      </c>
      <c r="P67" s="12">
        <v>0</v>
      </c>
      <c r="Q67" s="12">
        <v>0</v>
      </c>
      <c r="R67" s="12">
        <v>0</v>
      </c>
      <c r="S67" s="12">
        <v>47.128672881671513</v>
      </c>
    </row>
    <row r="68" spans="1:19" s="4" customFormat="1" ht="12.75" customHeight="1" x14ac:dyDescent="0.25">
      <c r="A68" s="4" t="s">
        <v>1448</v>
      </c>
      <c r="B68" s="4" t="s">
        <v>17</v>
      </c>
      <c r="C68" s="4" t="s">
        <v>414</v>
      </c>
      <c r="D68" s="4" t="s">
        <v>360</v>
      </c>
      <c r="E68" s="4" t="s">
        <v>1450</v>
      </c>
      <c r="F68" s="4" t="s">
        <v>1449</v>
      </c>
      <c r="G68" s="4">
        <v>3</v>
      </c>
      <c r="H68" s="4">
        <v>2</v>
      </c>
      <c r="I68" s="4" t="s">
        <v>1824</v>
      </c>
      <c r="J68" s="12">
        <v>0</v>
      </c>
      <c r="K68" s="4">
        <v>2013</v>
      </c>
      <c r="L68" s="4" t="s">
        <v>1448</v>
      </c>
      <c r="M68" s="4" t="str">
        <f t="shared" si="0"/>
        <v>N</v>
      </c>
      <c r="P68" s="12">
        <v>0</v>
      </c>
      <c r="Q68" s="12">
        <v>0</v>
      </c>
      <c r="R68" s="12">
        <v>0</v>
      </c>
      <c r="S68" s="12">
        <v>89.9</v>
      </c>
    </row>
    <row r="69" spans="1:19" s="4" customFormat="1" ht="12.75" customHeight="1" x14ac:dyDescent="0.25">
      <c r="A69" s="4" t="s">
        <v>1445</v>
      </c>
      <c r="B69" s="4" t="s">
        <v>17</v>
      </c>
      <c r="C69" s="4" t="s">
        <v>414</v>
      </c>
      <c r="D69" s="4" t="s">
        <v>360</v>
      </c>
      <c r="E69" s="4" t="s">
        <v>1447</v>
      </c>
      <c r="F69" s="4" t="s">
        <v>1446</v>
      </c>
      <c r="G69" s="4">
        <v>3</v>
      </c>
      <c r="H69" s="4">
        <v>2</v>
      </c>
      <c r="I69" s="4" t="s">
        <v>1825</v>
      </c>
      <c r="J69" s="12">
        <v>0</v>
      </c>
      <c r="K69" s="4">
        <v>2013</v>
      </c>
      <c r="L69" s="4" t="s">
        <v>1445</v>
      </c>
      <c r="M69" s="4" t="str">
        <f t="shared" si="0"/>
        <v>N</v>
      </c>
      <c r="P69" s="12">
        <v>0</v>
      </c>
      <c r="Q69" s="12">
        <v>0</v>
      </c>
      <c r="R69" s="12">
        <v>0</v>
      </c>
      <c r="S69" s="12">
        <v>0</v>
      </c>
    </row>
    <row r="70" spans="1:19" s="4" customFormat="1" ht="12.75" customHeight="1" x14ac:dyDescent="0.25">
      <c r="A70" s="4" t="s">
        <v>1398</v>
      </c>
      <c r="B70" s="4" t="s">
        <v>1377</v>
      </c>
      <c r="C70" s="4" t="s">
        <v>679</v>
      </c>
      <c r="D70" s="4" t="s">
        <v>620</v>
      </c>
      <c r="E70" s="4" t="s">
        <v>1400</v>
      </c>
      <c r="F70" s="4" t="s">
        <v>1399</v>
      </c>
      <c r="G70" s="4">
        <v>2</v>
      </c>
      <c r="H70" s="4">
        <v>2</v>
      </c>
      <c r="I70" s="4" t="s">
        <v>1826</v>
      </c>
      <c r="J70" s="12">
        <v>0</v>
      </c>
      <c r="K70" s="4">
        <v>2012</v>
      </c>
      <c r="L70" s="4" t="s">
        <v>1398</v>
      </c>
      <c r="M70" s="4" t="str">
        <f t="shared" si="0"/>
        <v>N</v>
      </c>
      <c r="P70" s="12">
        <v>0</v>
      </c>
      <c r="Q70" s="12">
        <v>0</v>
      </c>
      <c r="R70" s="12">
        <v>0</v>
      </c>
      <c r="S70" s="12">
        <v>0</v>
      </c>
    </row>
    <row r="71" spans="1:19" s="4" customFormat="1" ht="12.75" customHeight="1" x14ac:dyDescent="0.25">
      <c r="A71" s="4" t="s">
        <v>1372</v>
      </c>
      <c r="B71" s="4" t="s">
        <v>1124</v>
      </c>
      <c r="C71" s="4" t="s">
        <v>1123</v>
      </c>
      <c r="D71" s="4" t="s">
        <v>1038</v>
      </c>
      <c r="E71" s="4" t="s">
        <v>1374</v>
      </c>
      <c r="F71" s="4" t="s">
        <v>1373</v>
      </c>
      <c r="G71" s="4">
        <v>2</v>
      </c>
      <c r="H71" s="4">
        <v>2</v>
      </c>
      <c r="I71" s="4" t="s">
        <v>1827</v>
      </c>
      <c r="J71" s="12">
        <v>100</v>
      </c>
      <c r="K71" s="4">
        <v>2018</v>
      </c>
      <c r="L71" s="4" t="s">
        <v>1372</v>
      </c>
      <c r="M71" s="4" t="str">
        <f t="shared" ref="M71:M135" si="1">IF(OR(AND(D71=$W$15,OR(J71&lt;$W$16,J71&gt;$W$17)),AND(D71=$X$15,OR(J71&lt;$X$16,J71&gt;$X$17)),AND(D71=$Y$15,OR(J71&lt;$Y$16,J71&gt;$Y$17)),AND(D71=$Z$15,OR(J71&lt;$Z$16,J71&gt;$Z$17))),"Y","N")</f>
        <v>Y</v>
      </c>
      <c r="N71" s="4" t="s">
        <v>2678</v>
      </c>
      <c r="P71" s="12">
        <v>0</v>
      </c>
      <c r="Q71" s="12">
        <v>0</v>
      </c>
      <c r="R71" s="12">
        <v>0</v>
      </c>
      <c r="S71" s="12">
        <v>0</v>
      </c>
    </row>
    <row r="72" spans="1:19" s="4" customFormat="1" ht="12.75" customHeight="1" x14ac:dyDescent="0.25">
      <c r="A72" s="4" t="s">
        <v>1505</v>
      </c>
      <c r="B72" s="4" t="s">
        <v>1300</v>
      </c>
      <c r="C72" s="4" t="s">
        <v>1299</v>
      </c>
      <c r="D72" s="4" t="s">
        <v>1038</v>
      </c>
      <c r="E72" s="4" t="s">
        <v>1506</v>
      </c>
      <c r="F72" s="4" t="s">
        <v>1307</v>
      </c>
      <c r="G72" s="4">
        <v>3</v>
      </c>
      <c r="H72" s="4">
        <v>1</v>
      </c>
      <c r="I72" s="4" t="s">
        <v>1828</v>
      </c>
      <c r="J72" s="12">
        <v>0</v>
      </c>
      <c r="K72" s="4">
        <v>2015</v>
      </c>
      <c r="L72" s="4" t="s">
        <v>1505</v>
      </c>
      <c r="M72" s="4" t="str">
        <f t="shared" si="1"/>
        <v>N</v>
      </c>
      <c r="P72" s="12">
        <v>0</v>
      </c>
      <c r="Q72" s="12">
        <v>0</v>
      </c>
      <c r="R72" s="12">
        <v>0</v>
      </c>
      <c r="S72" s="12">
        <v>0</v>
      </c>
    </row>
    <row r="73" spans="1:19" s="4" customFormat="1" ht="12.75" customHeight="1" x14ac:dyDescent="0.25">
      <c r="A73" s="4" t="s">
        <v>1510</v>
      </c>
      <c r="B73" s="4" t="s">
        <v>1300</v>
      </c>
      <c r="C73" s="4" t="s">
        <v>1299</v>
      </c>
      <c r="D73" s="4" t="s">
        <v>1038</v>
      </c>
      <c r="E73" s="4" t="s">
        <v>1512</v>
      </c>
      <c r="F73" s="4" t="s">
        <v>1511</v>
      </c>
      <c r="G73" s="4">
        <v>3</v>
      </c>
      <c r="H73" s="4">
        <v>1</v>
      </c>
      <c r="I73" s="4" t="s">
        <v>1829</v>
      </c>
      <c r="J73" s="12">
        <v>0</v>
      </c>
      <c r="K73" s="4">
        <v>2015</v>
      </c>
      <c r="L73" s="4" t="s">
        <v>1510</v>
      </c>
      <c r="M73" s="4" t="str">
        <f t="shared" si="1"/>
        <v>N</v>
      </c>
      <c r="Q73" s="12">
        <v>0</v>
      </c>
      <c r="R73" s="12">
        <v>0</v>
      </c>
    </row>
    <row r="74" spans="1:19" s="4" customFormat="1" ht="12.75" customHeight="1" x14ac:dyDescent="0.25">
      <c r="A74" s="4" t="s">
        <v>1507</v>
      </c>
      <c r="B74" s="4" t="s">
        <v>1300</v>
      </c>
      <c r="C74" s="4" t="s">
        <v>1299</v>
      </c>
      <c r="D74" s="4" t="s">
        <v>1038</v>
      </c>
      <c r="E74" s="4" t="s">
        <v>1509</v>
      </c>
      <c r="F74" s="4" t="s">
        <v>1508</v>
      </c>
      <c r="G74" s="4">
        <v>3</v>
      </c>
      <c r="H74" s="4">
        <v>1</v>
      </c>
      <c r="I74" s="4" t="s">
        <v>1830</v>
      </c>
      <c r="J74" s="12">
        <v>0</v>
      </c>
      <c r="K74" s="4">
        <v>2015</v>
      </c>
      <c r="L74" s="4" t="s">
        <v>1507</v>
      </c>
      <c r="M74" s="4" t="str">
        <f t="shared" si="1"/>
        <v>N</v>
      </c>
      <c r="Q74" s="12">
        <v>0</v>
      </c>
      <c r="R74" s="12">
        <v>2.2447828226552055E-3</v>
      </c>
    </row>
    <row r="75" spans="1:19" s="4" customFormat="1" ht="12.75" customHeight="1" x14ac:dyDescent="0.25">
      <c r="A75" s="4" t="s">
        <v>1410</v>
      </c>
      <c r="B75" s="4" t="s">
        <v>1377</v>
      </c>
      <c r="C75" s="4" t="s">
        <v>679</v>
      </c>
      <c r="D75" s="4" t="s">
        <v>620</v>
      </c>
      <c r="E75" s="4" t="s">
        <v>1412</v>
      </c>
      <c r="F75" s="4" t="s">
        <v>1411</v>
      </c>
      <c r="G75" s="4">
        <v>2</v>
      </c>
      <c r="H75" s="4">
        <v>2</v>
      </c>
      <c r="I75" s="4" t="s">
        <v>1831</v>
      </c>
      <c r="J75" s="12">
        <v>0</v>
      </c>
      <c r="K75" s="4">
        <v>2012</v>
      </c>
      <c r="L75" s="4" t="s">
        <v>1410</v>
      </c>
      <c r="M75" s="4" t="str">
        <f t="shared" si="1"/>
        <v>N</v>
      </c>
      <c r="Q75" s="12">
        <v>0</v>
      </c>
      <c r="R75" s="12">
        <v>0</v>
      </c>
    </row>
    <row r="76" spans="1:19" s="4" customFormat="1" ht="12.75" customHeight="1" x14ac:dyDescent="0.25">
      <c r="A76" s="4" t="s">
        <v>1407</v>
      </c>
      <c r="B76" s="4" t="s">
        <v>1377</v>
      </c>
      <c r="C76" s="4" t="s">
        <v>679</v>
      </c>
      <c r="D76" s="4" t="s">
        <v>620</v>
      </c>
      <c r="E76" s="4" t="s">
        <v>1409</v>
      </c>
      <c r="F76" s="4" t="s">
        <v>1408</v>
      </c>
      <c r="G76" s="4">
        <v>2</v>
      </c>
      <c r="H76" s="4">
        <v>2</v>
      </c>
      <c r="I76" s="4" t="s">
        <v>1832</v>
      </c>
      <c r="J76" s="12">
        <v>0</v>
      </c>
      <c r="K76" s="4">
        <v>2012</v>
      </c>
      <c r="L76" s="4" t="s">
        <v>1407</v>
      </c>
      <c r="M76" s="4" t="str">
        <f t="shared" si="1"/>
        <v>N</v>
      </c>
      <c r="Q76" s="12">
        <v>0</v>
      </c>
      <c r="R76" s="12">
        <v>65.62749800159871</v>
      </c>
    </row>
    <row r="77" spans="1:19" s="4" customFormat="1" ht="12.75" customHeight="1" x14ac:dyDescent="0.25">
      <c r="A77" s="4" t="s">
        <v>1379</v>
      </c>
      <c r="B77" s="4" t="s">
        <v>1377</v>
      </c>
      <c r="C77" s="4" t="s">
        <v>679</v>
      </c>
      <c r="D77" s="4" t="s">
        <v>620</v>
      </c>
      <c r="E77" s="4" t="s">
        <v>1381</v>
      </c>
      <c r="F77" s="4" t="s">
        <v>1380</v>
      </c>
      <c r="G77" s="4">
        <v>2</v>
      </c>
      <c r="H77" s="4">
        <v>2</v>
      </c>
      <c r="I77" s="4" t="s">
        <v>1833</v>
      </c>
      <c r="J77" s="12">
        <v>0</v>
      </c>
      <c r="K77" s="4">
        <v>2012</v>
      </c>
      <c r="L77" s="4" t="s">
        <v>1379</v>
      </c>
      <c r="M77" s="4" t="str">
        <f t="shared" si="1"/>
        <v>N</v>
      </c>
      <c r="Q77" s="12">
        <v>0</v>
      </c>
      <c r="R77" s="12">
        <v>50.58158856763044</v>
      </c>
    </row>
    <row r="78" spans="1:19" s="4" customFormat="1" ht="12.75" customHeight="1" x14ac:dyDescent="0.25">
      <c r="A78" s="4" t="s">
        <v>1382</v>
      </c>
      <c r="B78" s="4" t="s">
        <v>1377</v>
      </c>
      <c r="C78" s="4" t="s">
        <v>679</v>
      </c>
      <c r="D78" s="4" t="s">
        <v>620</v>
      </c>
      <c r="E78" s="4" t="s">
        <v>1384</v>
      </c>
      <c r="F78" s="4" t="s">
        <v>1383</v>
      </c>
      <c r="G78" s="4">
        <v>1</v>
      </c>
      <c r="H78" s="4">
        <v>1</v>
      </c>
      <c r="I78" s="4" t="s">
        <v>1834</v>
      </c>
      <c r="J78" s="12">
        <v>0</v>
      </c>
      <c r="K78" s="4">
        <v>2012</v>
      </c>
      <c r="L78" s="4" t="s">
        <v>1382</v>
      </c>
      <c r="M78" s="4" t="str">
        <f t="shared" si="1"/>
        <v>N</v>
      </c>
      <c r="Q78" s="12">
        <v>0</v>
      </c>
      <c r="R78" s="12">
        <v>0</v>
      </c>
    </row>
    <row r="79" spans="1:19" s="4" customFormat="1" ht="12.75" customHeight="1" x14ac:dyDescent="0.25">
      <c r="A79" s="4" t="s">
        <v>1358</v>
      </c>
      <c r="B79" s="4" t="s">
        <v>1124</v>
      </c>
      <c r="C79" s="4" t="s">
        <v>1123</v>
      </c>
      <c r="D79" s="4" t="s">
        <v>1038</v>
      </c>
      <c r="E79" s="4" t="s">
        <v>1359</v>
      </c>
      <c r="F79" s="4" t="s">
        <v>2748</v>
      </c>
      <c r="G79" s="4">
        <v>2</v>
      </c>
      <c r="H79" s="4">
        <v>1</v>
      </c>
      <c r="I79" s="4" t="s">
        <v>1835</v>
      </c>
      <c r="J79" s="12">
        <v>73</v>
      </c>
      <c r="K79" s="4">
        <v>2018</v>
      </c>
      <c r="L79" s="4" t="s">
        <v>1358</v>
      </c>
      <c r="M79" s="4" t="str">
        <f t="shared" si="1"/>
        <v>Y</v>
      </c>
      <c r="N79" s="4" t="s">
        <v>2678</v>
      </c>
      <c r="Q79" s="12">
        <v>0</v>
      </c>
      <c r="R79" s="12">
        <v>0</v>
      </c>
    </row>
    <row r="80" spans="1:19" s="4" customFormat="1" ht="12.75" customHeight="1" x14ac:dyDescent="0.25">
      <c r="A80" s="4" t="s">
        <v>1413</v>
      </c>
      <c r="B80" s="4" t="s">
        <v>1377</v>
      </c>
      <c r="C80" s="4" t="s">
        <v>679</v>
      </c>
      <c r="D80" s="4" t="s">
        <v>620</v>
      </c>
      <c r="E80" s="4" t="s">
        <v>1415</v>
      </c>
      <c r="F80" s="4" t="s">
        <v>1414</v>
      </c>
      <c r="G80" s="4">
        <v>2</v>
      </c>
      <c r="H80" s="4">
        <v>2</v>
      </c>
      <c r="I80" s="4" t="s">
        <v>1837</v>
      </c>
      <c r="J80" s="12">
        <v>0</v>
      </c>
      <c r="K80" s="4">
        <v>2012</v>
      </c>
      <c r="L80" s="4" t="s">
        <v>1413</v>
      </c>
      <c r="M80" s="4" t="str">
        <f t="shared" si="1"/>
        <v>N</v>
      </c>
      <c r="Q80" s="12">
        <v>0</v>
      </c>
      <c r="R80" s="12">
        <v>0</v>
      </c>
    </row>
    <row r="81" spans="1:18" s="4" customFormat="1" ht="12.75" customHeight="1" x14ac:dyDescent="0.25">
      <c r="A81" s="4" t="s">
        <v>1442</v>
      </c>
      <c r="B81" s="4" t="s">
        <v>17</v>
      </c>
      <c r="C81" s="4" t="s">
        <v>414</v>
      </c>
      <c r="D81" s="4" t="s">
        <v>360</v>
      </c>
      <c r="E81" s="4" t="s">
        <v>1444</v>
      </c>
      <c r="F81" s="4" t="s">
        <v>1443</v>
      </c>
      <c r="G81" s="4">
        <v>3</v>
      </c>
      <c r="H81" s="4">
        <v>2</v>
      </c>
      <c r="I81" s="4" t="s">
        <v>1839</v>
      </c>
      <c r="J81" s="12">
        <v>0</v>
      </c>
      <c r="K81" s="4">
        <v>2013</v>
      </c>
      <c r="L81" s="4" t="s">
        <v>1442</v>
      </c>
      <c r="M81" s="4" t="str">
        <f t="shared" si="1"/>
        <v>N</v>
      </c>
      <c r="Q81" s="12">
        <v>0</v>
      </c>
      <c r="R81" s="12">
        <v>0</v>
      </c>
    </row>
    <row r="82" spans="1:18" s="4" customFormat="1" ht="12.75" customHeight="1" x14ac:dyDescent="0.25">
      <c r="A82" s="4" t="s">
        <v>1422</v>
      </c>
      <c r="B82" s="4" t="s">
        <v>17</v>
      </c>
      <c r="C82" s="4" t="s">
        <v>414</v>
      </c>
      <c r="D82" s="4" t="s">
        <v>360</v>
      </c>
      <c r="E82" s="4" t="s">
        <v>1424</v>
      </c>
      <c r="F82" s="4" t="s">
        <v>1423</v>
      </c>
      <c r="G82" s="4">
        <v>3</v>
      </c>
      <c r="H82" s="4">
        <v>2</v>
      </c>
      <c r="I82" s="4" t="s">
        <v>1840</v>
      </c>
      <c r="J82" s="12">
        <v>0</v>
      </c>
      <c r="K82" s="4">
        <v>2013</v>
      </c>
      <c r="L82" s="4" t="s">
        <v>1422</v>
      </c>
      <c r="M82" s="4" t="str">
        <f t="shared" si="1"/>
        <v>N</v>
      </c>
      <c r="Q82" s="12">
        <v>0</v>
      </c>
      <c r="R82" s="12">
        <v>0</v>
      </c>
    </row>
    <row r="83" spans="1:18" s="4" customFormat="1" ht="12.75" customHeight="1" x14ac:dyDescent="0.25">
      <c r="A83" s="4" t="s">
        <v>1425</v>
      </c>
      <c r="B83" s="4" t="s">
        <v>17</v>
      </c>
      <c r="C83" s="4" t="s">
        <v>414</v>
      </c>
      <c r="D83" s="4" t="s">
        <v>360</v>
      </c>
      <c r="E83" s="4" t="s">
        <v>1427</v>
      </c>
      <c r="F83" s="4" t="s">
        <v>1426</v>
      </c>
      <c r="G83" s="4">
        <v>3</v>
      </c>
      <c r="H83" s="4">
        <v>2</v>
      </c>
      <c r="I83" s="4" t="s">
        <v>1841</v>
      </c>
      <c r="J83" s="12">
        <v>0</v>
      </c>
      <c r="K83" s="4">
        <v>2013</v>
      </c>
      <c r="L83" s="4" t="s">
        <v>1425</v>
      </c>
      <c r="M83" s="4" t="str">
        <f t="shared" si="1"/>
        <v>N</v>
      </c>
      <c r="Q83" s="12">
        <v>0</v>
      </c>
      <c r="R83" s="12">
        <v>0</v>
      </c>
    </row>
    <row r="84" spans="1:18" s="4" customFormat="1" ht="12.75" customHeight="1" x14ac:dyDescent="0.25">
      <c r="A84" s="4" t="s">
        <v>1363</v>
      </c>
      <c r="B84" s="4" t="s">
        <v>1124</v>
      </c>
      <c r="C84" s="4" t="s">
        <v>1123</v>
      </c>
      <c r="D84" s="4" t="s">
        <v>1038</v>
      </c>
      <c r="E84" s="4" t="s">
        <v>1365</v>
      </c>
      <c r="F84" s="4" t="s">
        <v>1364</v>
      </c>
      <c r="G84" s="4">
        <v>3</v>
      </c>
      <c r="H84" s="4">
        <v>1</v>
      </c>
      <c r="I84" s="4" t="s">
        <v>1842</v>
      </c>
      <c r="J84" s="12">
        <v>94</v>
      </c>
      <c r="K84" s="4">
        <v>2018</v>
      </c>
      <c r="L84" s="4" t="s">
        <v>1363</v>
      </c>
      <c r="M84" s="4" t="str">
        <f t="shared" si="1"/>
        <v>Y</v>
      </c>
      <c r="N84" s="4" t="s">
        <v>2678</v>
      </c>
      <c r="Q84" s="12">
        <v>0</v>
      </c>
      <c r="R84" s="12">
        <v>0</v>
      </c>
    </row>
    <row r="85" spans="1:18" s="4" customFormat="1" ht="12.75" customHeight="1" x14ac:dyDescent="0.25">
      <c r="A85" s="4" t="s">
        <v>356</v>
      </c>
      <c r="B85" s="4" t="s">
        <v>359</v>
      </c>
      <c r="C85" s="4" t="s">
        <v>358</v>
      </c>
      <c r="D85" s="4" t="s">
        <v>360</v>
      </c>
      <c r="E85" s="4" t="s">
        <v>361</v>
      </c>
      <c r="F85" s="4" t="s">
        <v>357</v>
      </c>
      <c r="G85" s="4">
        <v>2</v>
      </c>
      <c r="H85" s="15">
        <v>1</v>
      </c>
      <c r="J85" s="12">
        <v>0</v>
      </c>
      <c r="K85" s="4">
        <v>2017</v>
      </c>
      <c r="L85" s="4" t="s">
        <v>356</v>
      </c>
      <c r="M85" s="4" t="str">
        <f t="shared" si="1"/>
        <v>N</v>
      </c>
      <c r="Q85" s="12">
        <v>0</v>
      </c>
      <c r="R85" s="12">
        <v>0</v>
      </c>
    </row>
    <row r="86" spans="1:18" s="4" customFormat="1" ht="12.75" customHeight="1" x14ac:dyDescent="0.25">
      <c r="A86" s="4" t="s">
        <v>362</v>
      </c>
      <c r="B86" s="4" t="s">
        <v>359</v>
      </c>
      <c r="C86" s="4" t="s">
        <v>358</v>
      </c>
      <c r="D86" s="4" t="s">
        <v>360</v>
      </c>
      <c r="E86" s="4" t="s">
        <v>364</v>
      </c>
      <c r="F86" s="4" t="s">
        <v>363</v>
      </c>
      <c r="G86" s="4">
        <v>2</v>
      </c>
      <c r="H86" s="15">
        <v>1</v>
      </c>
      <c r="J86" s="12">
        <v>0</v>
      </c>
      <c r="K86" s="4">
        <v>2017</v>
      </c>
      <c r="L86" s="4" t="s">
        <v>362</v>
      </c>
      <c r="M86" s="4" t="str">
        <f t="shared" si="1"/>
        <v>N</v>
      </c>
      <c r="Q86" s="12">
        <v>0</v>
      </c>
      <c r="R86" s="12">
        <v>0</v>
      </c>
    </row>
    <row r="87" spans="1:18" s="4" customFormat="1" ht="12.75" customHeight="1" x14ac:dyDescent="0.25">
      <c r="A87" s="4" t="s">
        <v>365</v>
      </c>
      <c r="B87" s="4" t="s">
        <v>359</v>
      </c>
      <c r="C87" s="4" t="s">
        <v>358</v>
      </c>
      <c r="D87" s="4" t="s">
        <v>360</v>
      </c>
      <c r="E87" s="4" t="s">
        <v>367</v>
      </c>
      <c r="F87" s="4" t="s">
        <v>366</v>
      </c>
      <c r="G87" s="4">
        <v>2</v>
      </c>
      <c r="H87" s="15">
        <v>2</v>
      </c>
      <c r="I87" s="4" t="s">
        <v>1843</v>
      </c>
      <c r="J87" s="12">
        <v>0</v>
      </c>
      <c r="K87" s="4">
        <v>2017</v>
      </c>
      <c r="L87" s="4" t="s">
        <v>365</v>
      </c>
      <c r="M87" s="4" t="str">
        <f t="shared" si="1"/>
        <v>N</v>
      </c>
      <c r="Q87" s="12">
        <v>0</v>
      </c>
      <c r="R87" s="12">
        <v>0</v>
      </c>
    </row>
    <row r="88" spans="1:18" s="4" customFormat="1" ht="12.75" customHeight="1" x14ac:dyDescent="0.25">
      <c r="A88" s="4" t="s">
        <v>368</v>
      </c>
      <c r="B88" s="4" t="s">
        <v>359</v>
      </c>
      <c r="C88" s="4" t="s">
        <v>358</v>
      </c>
      <c r="D88" s="4" t="s">
        <v>360</v>
      </c>
      <c r="E88" s="4" t="s">
        <v>370</v>
      </c>
      <c r="F88" s="4" t="s">
        <v>369</v>
      </c>
      <c r="G88" s="4">
        <v>2</v>
      </c>
      <c r="H88" s="15">
        <v>2</v>
      </c>
      <c r="I88" s="4" t="s">
        <v>1843</v>
      </c>
      <c r="J88" s="12">
        <v>0</v>
      </c>
      <c r="K88" s="4">
        <v>2016</v>
      </c>
      <c r="L88" s="4" t="s">
        <v>368</v>
      </c>
      <c r="M88" s="4" t="str">
        <f t="shared" si="1"/>
        <v>N</v>
      </c>
      <c r="Q88" s="12">
        <v>0</v>
      </c>
      <c r="R88" s="12">
        <v>0</v>
      </c>
    </row>
    <row r="89" spans="1:18" s="4" customFormat="1" ht="12.75" customHeight="1" x14ac:dyDescent="0.25">
      <c r="A89" s="4" t="s">
        <v>371</v>
      </c>
      <c r="B89" s="4" t="s">
        <v>359</v>
      </c>
      <c r="C89" s="4" t="s">
        <v>358</v>
      </c>
      <c r="D89" s="4" t="s">
        <v>360</v>
      </c>
      <c r="E89" s="4" t="s">
        <v>1571</v>
      </c>
      <c r="F89" s="4" t="s">
        <v>372</v>
      </c>
      <c r="G89" s="4">
        <v>2</v>
      </c>
      <c r="H89" s="15">
        <v>2</v>
      </c>
      <c r="I89" s="4" t="s">
        <v>1844</v>
      </c>
      <c r="J89" s="12">
        <v>0</v>
      </c>
      <c r="K89" s="4">
        <v>2017</v>
      </c>
      <c r="L89" s="4" t="s">
        <v>371</v>
      </c>
      <c r="M89" s="4" t="str">
        <f t="shared" si="1"/>
        <v>N</v>
      </c>
      <c r="Q89" s="12">
        <v>0</v>
      </c>
      <c r="R89" s="12">
        <v>0</v>
      </c>
    </row>
    <row r="90" spans="1:18" s="4" customFormat="1" ht="12.75" customHeight="1" x14ac:dyDescent="0.25">
      <c r="A90" s="4" t="s">
        <v>1034</v>
      </c>
      <c r="B90" s="4" t="s">
        <v>1037</v>
      </c>
      <c r="C90" s="4" t="s">
        <v>1036</v>
      </c>
      <c r="D90" s="4" t="s">
        <v>1038</v>
      </c>
      <c r="E90" s="4" t="s">
        <v>1039</v>
      </c>
      <c r="F90" s="4" t="s">
        <v>1035</v>
      </c>
      <c r="G90" s="4">
        <v>3</v>
      </c>
      <c r="H90" s="15">
        <v>1</v>
      </c>
      <c r="J90" s="12">
        <v>0</v>
      </c>
      <c r="K90" s="4">
        <v>2014</v>
      </c>
      <c r="L90" s="4" t="s">
        <v>1034</v>
      </c>
      <c r="M90" s="4" t="str">
        <f t="shared" si="1"/>
        <v>N</v>
      </c>
      <c r="Q90" s="12">
        <v>0</v>
      </c>
      <c r="R90" s="12">
        <v>0</v>
      </c>
    </row>
    <row r="91" spans="1:18" s="4" customFormat="1" ht="12.75" customHeight="1" x14ac:dyDescent="0.25">
      <c r="A91" s="4" t="s">
        <v>1040</v>
      </c>
      <c r="B91" s="4" t="s">
        <v>1037</v>
      </c>
      <c r="C91" s="4" t="s">
        <v>1036</v>
      </c>
      <c r="D91" s="4" t="s">
        <v>1038</v>
      </c>
      <c r="E91" s="4" t="s">
        <v>1042</v>
      </c>
      <c r="F91" s="4" t="s">
        <v>1041</v>
      </c>
      <c r="G91" s="4">
        <v>3</v>
      </c>
      <c r="H91" s="15">
        <v>1</v>
      </c>
      <c r="J91" s="12">
        <v>0</v>
      </c>
      <c r="K91" s="4">
        <v>2017</v>
      </c>
      <c r="L91" s="4" t="s">
        <v>1040</v>
      </c>
      <c r="M91" s="4" t="str">
        <f t="shared" si="1"/>
        <v>N</v>
      </c>
      <c r="Q91" s="12">
        <v>0</v>
      </c>
      <c r="R91" s="12">
        <v>0</v>
      </c>
    </row>
    <row r="92" spans="1:18" s="4" customFormat="1" ht="12.75" customHeight="1" x14ac:dyDescent="0.25">
      <c r="A92" s="4" t="s">
        <v>1055</v>
      </c>
      <c r="B92" s="4" t="s">
        <v>1058</v>
      </c>
      <c r="C92" s="4" t="s">
        <v>1057</v>
      </c>
      <c r="D92" s="4" t="s">
        <v>1038</v>
      </c>
      <c r="E92" s="4" t="s">
        <v>1572</v>
      </c>
      <c r="F92" s="4" t="s">
        <v>1056</v>
      </c>
      <c r="G92" s="4">
        <v>2</v>
      </c>
      <c r="H92" s="15">
        <v>1</v>
      </c>
      <c r="J92" s="12">
        <v>0</v>
      </c>
      <c r="K92" s="4">
        <v>2010</v>
      </c>
      <c r="L92" s="4" t="s">
        <v>1055</v>
      </c>
      <c r="M92" s="4" t="str">
        <f t="shared" si="1"/>
        <v>N</v>
      </c>
      <c r="Q92" s="12">
        <v>0</v>
      </c>
      <c r="R92" s="12">
        <v>0</v>
      </c>
    </row>
    <row r="93" spans="1:18" s="4" customFormat="1" ht="12.75" customHeight="1" x14ac:dyDescent="0.25">
      <c r="A93" s="4" t="s">
        <v>1062</v>
      </c>
      <c r="B93" s="4" t="s">
        <v>1058</v>
      </c>
      <c r="C93" s="4" t="s">
        <v>1057</v>
      </c>
      <c r="D93" s="4" t="s">
        <v>1038</v>
      </c>
      <c r="E93" s="4" t="s">
        <v>1064</v>
      </c>
      <c r="F93" s="4" t="s">
        <v>1063</v>
      </c>
      <c r="G93" s="4">
        <v>2</v>
      </c>
      <c r="H93" s="15">
        <v>1</v>
      </c>
      <c r="J93" s="12">
        <v>0</v>
      </c>
      <c r="K93" s="4">
        <v>2010</v>
      </c>
      <c r="L93" s="4" t="s">
        <v>1062</v>
      </c>
      <c r="M93" s="4" t="str">
        <f t="shared" si="1"/>
        <v>N</v>
      </c>
      <c r="Q93" s="12">
        <v>0</v>
      </c>
      <c r="R93" s="12">
        <v>0</v>
      </c>
    </row>
    <row r="94" spans="1:18" s="4" customFormat="1" ht="12.75" customHeight="1" x14ac:dyDescent="0.25">
      <c r="A94" s="4" t="s">
        <v>37</v>
      </c>
      <c r="B94" s="4" t="s">
        <v>34</v>
      </c>
      <c r="C94" s="4" t="s">
        <v>33</v>
      </c>
      <c r="D94" s="4" t="s">
        <v>35</v>
      </c>
      <c r="E94" s="4" t="s">
        <v>38</v>
      </c>
      <c r="F94" s="4" t="s">
        <v>3138</v>
      </c>
      <c r="G94" s="4">
        <v>2</v>
      </c>
      <c r="H94" s="15">
        <v>2</v>
      </c>
      <c r="I94" s="4" t="s">
        <v>3139</v>
      </c>
      <c r="J94" s="12">
        <v>0</v>
      </c>
      <c r="K94" s="4" t="s">
        <v>1569</v>
      </c>
      <c r="L94" s="4" t="s">
        <v>37</v>
      </c>
      <c r="M94" s="4" t="str">
        <f t="shared" si="1"/>
        <v>N</v>
      </c>
      <c r="Q94" s="12">
        <v>0</v>
      </c>
      <c r="R94" s="12">
        <v>0</v>
      </c>
    </row>
    <row r="95" spans="1:18" s="4" customFormat="1" ht="12.75" customHeight="1" x14ac:dyDescent="0.25">
      <c r="A95" s="4" t="s">
        <v>39</v>
      </c>
      <c r="B95" s="4" t="s">
        <v>34</v>
      </c>
      <c r="C95" s="4" t="s">
        <v>33</v>
      </c>
      <c r="D95" s="4" t="s">
        <v>35</v>
      </c>
      <c r="E95" s="4" t="s">
        <v>41</v>
      </c>
      <c r="F95" s="4" t="s">
        <v>40</v>
      </c>
      <c r="G95" s="4">
        <v>2</v>
      </c>
      <c r="H95" s="15">
        <v>1</v>
      </c>
      <c r="I95" s="4" t="s">
        <v>1848</v>
      </c>
      <c r="J95" s="12">
        <v>0</v>
      </c>
      <c r="K95" s="4">
        <v>2010</v>
      </c>
      <c r="L95" s="4" t="s">
        <v>39</v>
      </c>
      <c r="M95" s="4" t="str">
        <f t="shared" si="1"/>
        <v>N</v>
      </c>
      <c r="Q95" s="12">
        <v>0</v>
      </c>
      <c r="R95" s="12">
        <v>0</v>
      </c>
    </row>
    <row r="96" spans="1:18" s="4" customFormat="1" ht="12.75" customHeight="1" x14ac:dyDescent="0.25">
      <c r="A96" s="4" t="s">
        <v>622</v>
      </c>
      <c r="B96" s="4" t="s">
        <v>25</v>
      </c>
      <c r="C96" s="4" t="s">
        <v>624</v>
      </c>
      <c r="D96" s="4" t="s">
        <v>620</v>
      </c>
      <c r="E96" s="4" t="s">
        <v>625</v>
      </c>
      <c r="F96" s="4" t="s">
        <v>623</v>
      </c>
      <c r="G96" s="4">
        <v>3</v>
      </c>
      <c r="H96" s="15">
        <v>2</v>
      </c>
      <c r="I96" s="4" t="s">
        <v>1850</v>
      </c>
      <c r="J96" s="12">
        <v>0</v>
      </c>
      <c r="K96" s="4">
        <v>2012</v>
      </c>
      <c r="L96" s="4" t="s">
        <v>622</v>
      </c>
      <c r="M96" s="4" t="str">
        <f t="shared" si="1"/>
        <v>N</v>
      </c>
      <c r="Q96" s="12">
        <v>0</v>
      </c>
      <c r="R96" s="12">
        <v>0</v>
      </c>
    </row>
    <row r="97" spans="1:18" s="4" customFormat="1" ht="12.75" customHeight="1" x14ac:dyDescent="0.25">
      <c r="A97" s="4" t="s">
        <v>626</v>
      </c>
      <c r="B97" s="4" t="s">
        <v>25</v>
      </c>
      <c r="C97" s="4" t="s">
        <v>624</v>
      </c>
      <c r="D97" s="4" t="s">
        <v>620</v>
      </c>
      <c r="E97" s="4" t="s">
        <v>628</v>
      </c>
      <c r="F97" s="4" t="s">
        <v>627</v>
      </c>
      <c r="G97" s="4">
        <v>3</v>
      </c>
      <c r="H97" s="15">
        <v>2</v>
      </c>
      <c r="I97" s="4" t="s">
        <v>1851</v>
      </c>
      <c r="J97" s="12">
        <v>0</v>
      </c>
      <c r="K97" s="4">
        <v>2012</v>
      </c>
      <c r="L97" s="4" t="s">
        <v>626</v>
      </c>
      <c r="M97" s="4" t="str">
        <f t="shared" si="1"/>
        <v>N</v>
      </c>
      <c r="Q97" s="12">
        <v>0</v>
      </c>
      <c r="R97" s="12">
        <v>44.756399669694467</v>
      </c>
    </row>
    <row r="98" spans="1:18" s="4" customFormat="1" ht="12.75" customHeight="1" x14ac:dyDescent="0.25">
      <c r="A98" s="4" t="s">
        <v>629</v>
      </c>
      <c r="B98" s="4" t="s">
        <v>25</v>
      </c>
      <c r="C98" s="4" t="s">
        <v>624</v>
      </c>
      <c r="D98" s="4" t="s">
        <v>620</v>
      </c>
      <c r="E98" s="4" t="s">
        <v>631</v>
      </c>
      <c r="F98" s="4" t="s">
        <v>630</v>
      </c>
      <c r="G98" s="4">
        <v>3</v>
      </c>
      <c r="H98" s="15">
        <v>2</v>
      </c>
      <c r="I98" s="4" t="s">
        <v>1850</v>
      </c>
      <c r="J98" s="12">
        <v>0</v>
      </c>
      <c r="K98" s="4">
        <v>2012</v>
      </c>
      <c r="L98" s="4" t="s">
        <v>629</v>
      </c>
      <c r="M98" s="4" t="str">
        <f t="shared" si="1"/>
        <v>N</v>
      </c>
      <c r="Q98" s="12">
        <v>0</v>
      </c>
      <c r="R98" s="12">
        <v>0</v>
      </c>
    </row>
    <row r="99" spans="1:18" s="4" customFormat="1" ht="12.75" customHeight="1" x14ac:dyDescent="0.25">
      <c r="A99" s="4" t="s">
        <v>632</v>
      </c>
      <c r="B99" s="4" t="s">
        <v>25</v>
      </c>
      <c r="C99" s="4" t="s">
        <v>624</v>
      </c>
      <c r="D99" s="4" t="s">
        <v>620</v>
      </c>
      <c r="E99" s="4" t="s">
        <v>633</v>
      </c>
      <c r="F99" s="4" t="s">
        <v>3140</v>
      </c>
      <c r="G99" s="4">
        <v>3</v>
      </c>
      <c r="H99" s="15">
        <v>2</v>
      </c>
      <c r="I99" s="4" t="s">
        <v>3142</v>
      </c>
      <c r="J99" s="12">
        <v>0</v>
      </c>
      <c r="K99" s="4">
        <v>2012</v>
      </c>
      <c r="L99" s="4" t="s">
        <v>632</v>
      </c>
      <c r="M99" s="4" t="str">
        <f t="shared" si="1"/>
        <v>N</v>
      </c>
      <c r="Q99" s="12">
        <v>0</v>
      </c>
      <c r="R99" s="12">
        <v>0</v>
      </c>
    </row>
    <row r="100" spans="1:18" s="4" customFormat="1" ht="12.75" customHeight="1" x14ac:dyDescent="0.25">
      <c r="A100" s="4" t="s">
        <v>1076</v>
      </c>
      <c r="B100" s="4" t="s">
        <v>1079</v>
      </c>
      <c r="C100" s="4" t="s">
        <v>1078</v>
      </c>
      <c r="D100" s="4" t="s">
        <v>1038</v>
      </c>
      <c r="E100" s="4" t="s">
        <v>1080</v>
      </c>
      <c r="F100" s="4" t="s">
        <v>1077</v>
      </c>
      <c r="G100" s="4">
        <v>2</v>
      </c>
      <c r="H100" s="15">
        <v>1</v>
      </c>
      <c r="I100" s="4" t="s">
        <v>1852</v>
      </c>
      <c r="J100" s="12">
        <v>0</v>
      </c>
      <c r="K100" s="4">
        <v>2016</v>
      </c>
      <c r="L100" s="4" t="s">
        <v>1076</v>
      </c>
      <c r="M100" s="4" t="str">
        <f t="shared" si="1"/>
        <v>N</v>
      </c>
      <c r="Q100" s="12">
        <v>0</v>
      </c>
      <c r="R100" s="12">
        <v>48.941851265822784</v>
      </c>
    </row>
    <row r="101" spans="1:18" s="4" customFormat="1" ht="12.75" customHeight="1" x14ac:dyDescent="0.25">
      <c r="A101" s="4" t="s">
        <v>1081</v>
      </c>
      <c r="B101" s="4" t="s">
        <v>1079</v>
      </c>
      <c r="C101" s="4" t="s">
        <v>1078</v>
      </c>
      <c r="D101" s="4" t="s">
        <v>1038</v>
      </c>
      <c r="E101" s="4" t="s">
        <v>1083</v>
      </c>
      <c r="F101" s="4" t="s">
        <v>1082</v>
      </c>
      <c r="G101" s="4">
        <v>2</v>
      </c>
      <c r="H101" s="15">
        <v>1</v>
      </c>
      <c r="J101" s="12">
        <v>0</v>
      </c>
      <c r="K101" s="4">
        <v>2016</v>
      </c>
      <c r="L101" s="4" t="s">
        <v>1081</v>
      </c>
      <c r="M101" s="4" t="str">
        <f t="shared" si="1"/>
        <v>N</v>
      </c>
      <c r="Q101" s="12">
        <v>0</v>
      </c>
      <c r="R101" s="12">
        <v>64</v>
      </c>
    </row>
    <row r="102" spans="1:18" s="4" customFormat="1" ht="12.75" customHeight="1" x14ac:dyDescent="0.25">
      <c r="A102" s="4" t="s">
        <v>51</v>
      </c>
      <c r="B102" s="4" t="s">
        <v>54</v>
      </c>
      <c r="C102" s="4" t="s">
        <v>53</v>
      </c>
      <c r="D102" s="4" t="s">
        <v>35</v>
      </c>
      <c r="E102" s="4" t="s">
        <v>55</v>
      </c>
      <c r="F102" s="4" t="s">
        <v>52</v>
      </c>
      <c r="G102" s="4">
        <v>3</v>
      </c>
      <c r="H102" s="15">
        <v>2</v>
      </c>
      <c r="I102" s="4" t="s">
        <v>1853</v>
      </c>
      <c r="J102" s="12">
        <v>26</v>
      </c>
      <c r="K102" s="4">
        <v>2014</v>
      </c>
      <c r="L102" s="4" t="s">
        <v>51</v>
      </c>
      <c r="M102" s="4" t="str">
        <f t="shared" si="1"/>
        <v>Y</v>
      </c>
      <c r="N102" s="4" t="s">
        <v>2678</v>
      </c>
      <c r="Q102" s="12">
        <v>0</v>
      </c>
      <c r="R102" s="12">
        <v>0</v>
      </c>
    </row>
    <row r="103" spans="1:18" s="4" customFormat="1" ht="12.75" customHeight="1" x14ac:dyDescent="0.25">
      <c r="A103" s="4" t="s">
        <v>1084</v>
      </c>
      <c r="B103" s="4" t="s">
        <v>1087</v>
      </c>
      <c r="C103" s="4" t="s">
        <v>1086</v>
      </c>
      <c r="D103" s="4" t="s">
        <v>1038</v>
      </c>
      <c r="E103" s="4" t="s">
        <v>1088</v>
      </c>
      <c r="F103" s="4" t="s">
        <v>1085</v>
      </c>
      <c r="G103" s="4">
        <v>1</v>
      </c>
      <c r="H103" s="15">
        <v>2</v>
      </c>
      <c r="I103" s="4" t="s">
        <v>1854</v>
      </c>
      <c r="J103" s="12">
        <v>0</v>
      </c>
      <c r="K103" s="4">
        <v>2015</v>
      </c>
      <c r="L103" s="4" t="s">
        <v>1084</v>
      </c>
      <c r="M103" s="4" t="str">
        <f t="shared" si="1"/>
        <v>N</v>
      </c>
      <c r="Q103" s="12">
        <v>0</v>
      </c>
      <c r="R103" s="12">
        <v>0</v>
      </c>
    </row>
    <row r="104" spans="1:18" s="4" customFormat="1" ht="12.75" customHeight="1" x14ac:dyDescent="0.25">
      <c r="A104" s="4" t="s">
        <v>1089</v>
      </c>
      <c r="B104" s="4" t="s">
        <v>1087</v>
      </c>
      <c r="C104" s="4" t="s">
        <v>1086</v>
      </c>
      <c r="D104" s="4" t="s">
        <v>1038</v>
      </c>
      <c r="E104" s="4" t="s">
        <v>1091</v>
      </c>
      <c r="F104" s="4" t="s">
        <v>1090</v>
      </c>
      <c r="G104" s="4">
        <v>1</v>
      </c>
      <c r="H104" s="15">
        <v>2</v>
      </c>
      <c r="I104" s="4" t="s">
        <v>1854</v>
      </c>
      <c r="J104" s="12">
        <v>0</v>
      </c>
      <c r="K104" s="4">
        <v>2015</v>
      </c>
      <c r="L104" s="4" t="s">
        <v>1089</v>
      </c>
      <c r="M104" s="4" t="str">
        <f t="shared" si="1"/>
        <v>N</v>
      </c>
      <c r="Q104" s="12">
        <v>0</v>
      </c>
      <c r="R104" s="12">
        <v>0</v>
      </c>
    </row>
    <row r="105" spans="1:18" s="4" customFormat="1" ht="12.75" customHeight="1" x14ac:dyDescent="0.25">
      <c r="A105" s="4" t="s">
        <v>637</v>
      </c>
      <c r="B105" s="4" t="s">
        <v>640</v>
      </c>
      <c r="C105" s="4" t="s">
        <v>639</v>
      </c>
      <c r="D105" s="4" t="s">
        <v>620</v>
      </c>
      <c r="E105" s="4" t="s">
        <v>641</v>
      </c>
      <c r="F105" s="4" t="s">
        <v>638</v>
      </c>
      <c r="G105" s="4">
        <v>2</v>
      </c>
      <c r="H105" s="15">
        <v>2</v>
      </c>
      <c r="I105" s="4" t="s">
        <v>1855</v>
      </c>
      <c r="J105" s="12">
        <v>0</v>
      </c>
      <c r="K105" s="4">
        <v>2016</v>
      </c>
      <c r="L105" s="4" t="s">
        <v>637</v>
      </c>
      <c r="M105" s="4" t="str">
        <f t="shared" si="1"/>
        <v>N</v>
      </c>
      <c r="Q105" s="12">
        <v>0</v>
      </c>
      <c r="R105" s="12">
        <v>0</v>
      </c>
    </row>
    <row r="106" spans="1:18" s="4" customFormat="1" ht="12.75" customHeight="1" x14ac:dyDescent="0.25">
      <c r="A106" s="4" t="s">
        <v>642</v>
      </c>
      <c r="B106" s="4" t="s">
        <v>640</v>
      </c>
      <c r="C106" s="4" t="s">
        <v>639</v>
      </c>
      <c r="D106" s="4" t="s">
        <v>620</v>
      </c>
      <c r="E106" s="4" t="s">
        <v>1573</v>
      </c>
      <c r="F106" s="4" t="s">
        <v>643</v>
      </c>
      <c r="G106" s="4">
        <v>2</v>
      </c>
      <c r="H106" s="15">
        <v>1</v>
      </c>
      <c r="J106" s="12">
        <v>0</v>
      </c>
      <c r="K106" s="4">
        <v>2014</v>
      </c>
      <c r="L106" s="4" t="s">
        <v>642</v>
      </c>
      <c r="M106" s="4" t="str">
        <f t="shared" si="1"/>
        <v>N</v>
      </c>
      <c r="Q106" s="12">
        <v>0</v>
      </c>
      <c r="R106" s="12">
        <v>0</v>
      </c>
    </row>
    <row r="107" spans="1:18" s="4" customFormat="1" ht="12.75" customHeight="1" x14ac:dyDescent="0.25">
      <c r="A107" s="4" t="s">
        <v>1092</v>
      </c>
      <c r="B107" s="4" t="s">
        <v>1095</v>
      </c>
      <c r="C107" s="4" t="s">
        <v>1094</v>
      </c>
      <c r="D107" s="4" t="s">
        <v>1038</v>
      </c>
      <c r="E107" s="4" t="s">
        <v>1096</v>
      </c>
      <c r="F107" s="4" t="s">
        <v>1093</v>
      </c>
      <c r="G107" s="4">
        <v>3</v>
      </c>
      <c r="H107" s="15">
        <v>1</v>
      </c>
      <c r="J107" s="12">
        <v>0</v>
      </c>
      <c r="K107" s="4">
        <v>2015</v>
      </c>
      <c r="L107" s="4" t="s">
        <v>1092</v>
      </c>
      <c r="M107" s="4" t="str">
        <f t="shared" si="1"/>
        <v>N</v>
      </c>
      <c r="Q107" s="12">
        <v>0</v>
      </c>
      <c r="R107" s="12">
        <v>0</v>
      </c>
    </row>
    <row r="108" spans="1:18" s="4" customFormat="1" ht="12.75" customHeight="1" x14ac:dyDescent="0.25">
      <c r="A108" s="4" t="s">
        <v>1105</v>
      </c>
      <c r="B108" s="4" t="s">
        <v>1108</v>
      </c>
      <c r="C108" s="4" t="s">
        <v>1107</v>
      </c>
      <c r="D108" s="4" t="s">
        <v>1038</v>
      </c>
      <c r="E108" s="4" t="s">
        <v>1109</v>
      </c>
      <c r="F108" s="4" t="s">
        <v>1106</v>
      </c>
      <c r="G108" s="4">
        <v>2</v>
      </c>
      <c r="H108" s="15">
        <v>1</v>
      </c>
      <c r="J108" s="12">
        <v>0</v>
      </c>
      <c r="K108" s="4">
        <v>2014</v>
      </c>
      <c r="L108" s="4" t="s">
        <v>1105</v>
      </c>
      <c r="M108" s="4" t="str">
        <f t="shared" si="1"/>
        <v>N</v>
      </c>
      <c r="Q108" s="12">
        <v>0</v>
      </c>
      <c r="R108" s="12">
        <v>0</v>
      </c>
    </row>
    <row r="109" spans="1:18" s="4" customFormat="1" ht="12.75" customHeight="1" x14ac:dyDescent="0.25">
      <c r="A109" s="4" t="s">
        <v>1110</v>
      </c>
      <c r="B109" s="4" t="s">
        <v>1108</v>
      </c>
      <c r="C109" s="4" t="s">
        <v>1107</v>
      </c>
      <c r="D109" s="4" t="s">
        <v>1038</v>
      </c>
      <c r="E109" s="4" t="s">
        <v>1574</v>
      </c>
      <c r="F109" s="4" t="s">
        <v>1111</v>
      </c>
      <c r="G109" s="4">
        <v>2</v>
      </c>
      <c r="H109" s="15">
        <v>1</v>
      </c>
      <c r="J109" s="12">
        <v>0</v>
      </c>
      <c r="K109" s="4">
        <v>2016</v>
      </c>
      <c r="L109" s="4" t="s">
        <v>1110</v>
      </c>
      <c r="M109" s="4" t="str">
        <f t="shared" si="1"/>
        <v>N</v>
      </c>
      <c r="Q109" s="12">
        <v>0</v>
      </c>
      <c r="R109" s="12"/>
    </row>
    <row r="110" spans="1:18" s="4" customFormat="1" ht="12.75" customHeight="1" x14ac:dyDescent="0.25">
      <c r="A110" s="4" t="s">
        <v>1112</v>
      </c>
      <c r="B110" s="4" t="s">
        <v>1108</v>
      </c>
      <c r="C110" s="4" t="s">
        <v>1107</v>
      </c>
      <c r="D110" s="4" t="s">
        <v>1038</v>
      </c>
      <c r="E110" s="4" t="s">
        <v>1114</v>
      </c>
      <c r="F110" s="4" t="s">
        <v>1113</v>
      </c>
      <c r="G110" s="4">
        <v>2</v>
      </c>
      <c r="H110" s="15">
        <v>1</v>
      </c>
      <c r="J110" s="12">
        <v>0</v>
      </c>
      <c r="K110" s="4">
        <v>2014</v>
      </c>
      <c r="L110" s="4" t="s">
        <v>1112</v>
      </c>
      <c r="M110" s="4" t="str">
        <f t="shared" si="1"/>
        <v>N</v>
      </c>
      <c r="Q110" s="12">
        <v>0</v>
      </c>
    </row>
    <row r="111" spans="1:18" s="4" customFormat="1" ht="12.75" customHeight="1" x14ac:dyDescent="0.25">
      <c r="A111" s="4" t="s">
        <v>389</v>
      </c>
      <c r="B111" s="4" t="s">
        <v>392</v>
      </c>
      <c r="C111" s="4" t="s">
        <v>391</v>
      </c>
      <c r="D111" s="4" t="s">
        <v>360</v>
      </c>
      <c r="E111" s="4" t="s">
        <v>393</v>
      </c>
      <c r="F111" s="4" t="s">
        <v>390</v>
      </c>
      <c r="G111" s="4">
        <v>2</v>
      </c>
      <c r="H111" s="15">
        <v>2</v>
      </c>
      <c r="I111" s="4" t="s">
        <v>1858</v>
      </c>
      <c r="J111" s="12">
        <v>0</v>
      </c>
      <c r="K111" s="4">
        <v>2013</v>
      </c>
      <c r="L111" s="4" t="s">
        <v>389</v>
      </c>
      <c r="M111" s="4" t="str">
        <f t="shared" si="1"/>
        <v>N</v>
      </c>
      <c r="Q111" s="12">
        <v>0</v>
      </c>
    </row>
    <row r="112" spans="1:18" s="4" customFormat="1" ht="12.75" customHeight="1" x14ac:dyDescent="0.25">
      <c r="A112" s="4" t="s">
        <v>397</v>
      </c>
      <c r="B112" s="4" t="s">
        <v>392</v>
      </c>
      <c r="C112" s="4" t="s">
        <v>391</v>
      </c>
      <c r="D112" s="4" t="s">
        <v>360</v>
      </c>
      <c r="E112" s="4" t="s">
        <v>399</v>
      </c>
      <c r="F112" s="4" t="s">
        <v>398</v>
      </c>
      <c r="G112" s="4">
        <v>2</v>
      </c>
      <c r="H112" s="15">
        <v>2</v>
      </c>
      <c r="I112" s="4" t="s">
        <v>1859</v>
      </c>
      <c r="J112" s="12">
        <v>0</v>
      </c>
      <c r="K112" s="4">
        <v>2013</v>
      </c>
      <c r="L112" s="4" t="s">
        <v>397</v>
      </c>
      <c r="M112" s="4" t="str">
        <f t="shared" si="1"/>
        <v>N</v>
      </c>
      <c r="Q112" s="12">
        <v>0</v>
      </c>
    </row>
    <row r="113" spans="1:17" s="4" customFormat="1" ht="12.75" customHeight="1" x14ac:dyDescent="0.25">
      <c r="A113" s="4" t="s">
        <v>652</v>
      </c>
      <c r="B113" s="4" t="s">
        <v>27</v>
      </c>
      <c r="C113" s="4" t="s">
        <v>654</v>
      </c>
      <c r="D113" s="4" t="s">
        <v>620</v>
      </c>
      <c r="E113" s="4" t="s">
        <v>655</v>
      </c>
      <c r="F113" s="4" t="s">
        <v>653</v>
      </c>
      <c r="G113" s="4">
        <v>1</v>
      </c>
      <c r="H113" s="15">
        <v>1</v>
      </c>
      <c r="I113" s="4" t="s">
        <v>3149</v>
      </c>
      <c r="J113" s="12">
        <v>0</v>
      </c>
      <c r="K113" s="4">
        <v>2015</v>
      </c>
      <c r="L113" s="4" t="s">
        <v>652</v>
      </c>
      <c r="M113" s="4" t="str">
        <f t="shared" si="1"/>
        <v>N</v>
      </c>
      <c r="Q113" s="12">
        <v>0</v>
      </c>
    </row>
    <row r="114" spans="1:17" s="4" customFormat="1" ht="12.75" customHeight="1" x14ac:dyDescent="0.25">
      <c r="A114" s="4" t="s">
        <v>63</v>
      </c>
      <c r="B114" s="4" t="s">
        <v>61</v>
      </c>
      <c r="C114" s="4" t="s">
        <v>60</v>
      </c>
      <c r="D114" s="4" t="s">
        <v>35</v>
      </c>
      <c r="E114" s="4" t="s">
        <v>64</v>
      </c>
      <c r="F114" s="4" t="s">
        <v>3154</v>
      </c>
      <c r="G114" s="4">
        <v>2</v>
      </c>
      <c r="H114" s="15">
        <v>1</v>
      </c>
      <c r="J114" s="12">
        <v>0</v>
      </c>
      <c r="K114" s="4">
        <v>2016</v>
      </c>
      <c r="L114" s="4" t="s">
        <v>63</v>
      </c>
      <c r="M114" s="4" t="str">
        <f t="shared" si="1"/>
        <v>N</v>
      </c>
      <c r="Q114" s="12">
        <v>0</v>
      </c>
    </row>
    <row r="115" spans="1:17" s="4" customFormat="1" ht="12.75" customHeight="1" x14ac:dyDescent="0.25">
      <c r="A115" s="4" t="s">
        <v>68</v>
      </c>
      <c r="B115" s="4" t="s">
        <v>70</v>
      </c>
      <c r="C115" s="4" t="s">
        <v>69</v>
      </c>
      <c r="D115" s="4" t="s">
        <v>35</v>
      </c>
      <c r="E115" s="4" t="s">
        <v>71</v>
      </c>
      <c r="F115" s="4" t="s">
        <v>3330</v>
      </c>
      <c r="G115" s="4">
        <v>3</v>
      </c>
      <c r="H115" s="15">
        <v>3</v>
      </c>
      <c r="I115" s="4" t="s">
        <v>3157</v>
      </c>
      <c r="J115" s="12">
        <v>0</v>
      </c>
      <c r="K115" s="4">
        <v>2013</v>
      </c>
      <c r="L115" s="4" t="s">
        <v>68</v>
      </c>
      <c r="M115" s="4" t="str">
        <f t="shared" si="1"/>
        <v>N</v>
      </c>
      <c r="Q115" s="12">
        <v>0</v>
      </c>
    </row>
    <row r="116" spans="1:17" s="4" customFormat="1" ht="12.75" customHeight="1" x14ac:dyDescent="0.25">
      <c r="A116" s="4" t="s">
        <v>1126</v>
      </c>
      <c r="B116" s="4" t="s">
        <v>1129</v>
      </c>
      <c r="C116" s="4" t="s">
        <v>1128</v>
      </c>
      <c r="D116" s="4" t="s">
        <v>1038</v>
      </c>
      <c r="E116" s="4" t="s">
        <v>1130</v>
      </c>
      <c r="F116" s="4" t="s">
        <v>1127</v>
      </c>
      <c r="G116" s="4">
        <v>2</v>
      </c>
      <c r="H116" s="15">
        <v>1</v>
      </c>
      <c r="J116" s="12">
        <v>0</v>
      </c>
      <c r="K116" s="4">
        <v>2015</v>
      </c>
      <c r="L116" s="4" t="s">
        <v>1126</v>
      </c>
      <c r="M116" s="4" t="str">
        <f t="shared" si="1"/>
        <v>N</v>
      </c>
      <c r="Q116" s="12">
        <v>0</v>
      </c>
    </row>
    <row r="117" spans="1:17" s="4" customFormat="1" ht="12.75" customHeight="1" x14ac:dyDescent="0.25">
      <c r="A117" s="4" t="s">
        <v>1131</v>
      </c>
      <c r="B117" s="4" t="s">
        <v>1129</v>
      </c>
      <c r="C117" s="4" t="s">
        <v>1128</v>
      </c>
      <c r="D117" s="4" t="s">
        <v>1038</v>
      </c>
      <c r="E117" s="4" t="s">
        <v>1133</v>
      </c>
      <c r="F117" s="4" t="s">
        <v>1132</v>
      </c>
      <c r="G117" s="4">
        <v>2</v>
      </c>
      <c r="H117" s="15">
        <v>1</v>
      </c>
      <c r="J117" s="12">
        <v>0</v>
      </c>
      <c r="K117" s="4">
        <v>2013</v>
      </c>
      <c r="L117" s="4" t="s">
        <v>1131</v>
      </c>
      <c r="M117" s="4" t="str">
        <f t="shared" si="1"/>
        <v>N</v>
      </c>
      <c r="Q117" s="12">
        <v>0</v>
      </c>
    </row>
    <row r="118" spans="1:17" s="4" customFormat="1" ht="12.75" customHeight="1" x14ac:dyDescent="0.25">
      <c r="A118" s="4" t="s">
        <v>1134</v>
      </c>
      <c r="B118" s="4" t="s">
        <v>1129</v>
      </c>
      <c r="C118" s="4" t="s">
        <v>1128</v>
      </c>
      <c r="D118" s="4" t="s">
        <v>1038</v>
      </c>
      <c r="E118" s="4" t="s">
        <v>1575</v>
      </c>
      <c r="F118" s="4" t="s">
        <v>1135</v>
      </c>
      <c r="G118" s="4">
        <v>2</v>
      </c>
      <c r="H118" s="15">
        <v>1</v>
      </c>
      <c r="J118" s="12">
        <v>0</v>
      </c>
      <c r="K118" s="4">
        <v>2013</v>
      </c>
      <c r="L118" s="4" t="s">
        <v>1134</v>
      </c>
      <c r="M118" s="4" t="str">
        <f t="shared" si="1"/>
        <v>N</v>
      </c>
      <c r="Q118" s="12">
        <v>0</v>
      </c>
    </row>
    <row r="119" spans="1:17" s="4" customFormat="1" ht="12.75" customHeight="1" x14ac:dyDescent="0.25">
      <c r="A119" s="4" t="s">
        <v>403</v>
      </c>
      <c r="B119" s="4" t="s">
        <v>406</v>
      </c>
      <c r="C119" s="4" t="s">
        <v>405</v>
      </c>
      <c r="D119" s="4" t="s">
        <v>360</v>
      </c>
      <c r="E119" s="4" t="s">
        <v>407</v>
      </c>
      <c r="F119" s="4" t="s">
        <v>404</v>
      </c>
      <c r="G119" s="4">
        <v>1</v>
      </c>
      <c r="H119" s="15">
        <v>3</v>
      </c>
      <c r="I119" s="4" t="s">
        <v>1862</v>
      </c>
      <c r="J119" s="12">
        <v>0</v>
      </c>
      <c r="K119" s="4" t="s">
        <v>1569</v>
      </c>
      <c r="L119" s="4" t="s">
        <v>403</v>
      </c>
      <c r="M119" s="4" t="str">
        <f t="shared" si="1"/>
        <v>N</v>
      </c>
      <c r="Q119" s="12">
        <v>0</v>
      </c>
    </row>
    <row r="120" spans="1:17" s="4" customFormat="1" ht="12.75" customHeight="1" x14ac:dyDescent="0.25">
      <c r="A120" s="4" t="s">
        <v>408</v>
      </c>
      <c r="B120" s="4" t="s">
        <v>7</v>
      </c>
      <c r="C120" s="4" t="s">
        <v>410</v>
      </c>
      <c r="D120" s="4" t="s">
        <v>360</v>
      </c>
      <c r="E120" s="4" t="s">
        <v>411</v>
      </c>
      <c r="F120" s="4" t="s">
        <v>409</v>
      </c>
      <c r="G120" s="4">
        <v>2</v>
      </c>
      <c r="H120" s="15">
        <v>2</v>
      </c>
      <c r="I120" s="4" t="s">
        <v>1863</v>
      </c>
      <c r="J120" s="12">
        <v>0</v>
      </c>
      <c r="K120" s="4">
        <v>2016</v>
      </c>
      <c r="L120" s="4" t="s">
        <v>408</v>
      </c>
      <c r="M120" s="4" t="str">
        <f t="shared" si="1"/>
        <v>N</v>
      </c>
      <c r="Q120" s="12">
        <v>0</v>
      </c>
    </row>
    <row r="121" spans="1:17" s="4" customFormat="1" ht="12.75" customHeight="1" x14ac:dyDescent="0.25">
      <c r="A121" s="4" t="s">
        <v>1136</v>
      </c>
      <c r="B121" s="4" t="s">
        <v>1139</v>
      </c>
      <c r="C121" s="4" t="s">
        <v>1138</v>
      </c>
      <c r="D121" s="4" t="s">
        <v>1038</v>
      </c>
      <c r="E121" s="4" t="s">
        <v>1140</v>
      </c>
      <c r="F121" s="4" t="s">
        <v>1137</v>
      </c>
      <c r="G121" s="4">
        <v>2</v>
      </c>
      <c r="H121" s="15">
        <v>2</v>
      </c>
      <c r="I121" s="4" t="s">
        <v>1865</v>
      </c>
      <c r="J121" s="12">
        <v>0</v>
      </c>
      <c r="K121" s="4">
        <v>2016</v>
      </c>
      <c r="L121" s="4" t="s">
        <v>1136</v>
      </c>
      <c r="M121" s="4" t="str">
        <f t="shared" si="1"/>
        <v>N</v>
      </c>
      <c r="Q121" s="12">
        <v>0</v>
      </c>
    </row>
    <row r="122" spans="1:17" s="4" customFormat="1" ht="12.75" customHeight="1" x14ac:dyDescent="0.25">
      <c r="A122" s="4" t="s">
        <v>1141</v>
      </c>
      <c r="B122" s="4" t="s">
        <v>1139</v>
      </c>
      <c r="C122" s="4" t="s">
        <v>1138</v>
      </c>
      <c r="D122" s="4" t="s">
        <v>1038</v>
      </c>
      <c r="E122" s="4" t="s">
        <v>1576</v>
      </c>
      <c r="F122" s="4" t="s">
        <v>1142</v>
      </c>
      <c r="G122" s="4">
        <v>2</v>
      </c>
      <c r="H122" s="15">
        <v>2</v>
      </c>
      <c r="I122" s="4" t="s">
        <v>1865</v>
      </c>
      <c r="J122" s="12">
        <v>0</v>
      </c>
      <c r="K122" s="4">
        <v>2016</v>
      </c>
      <c r="L122" s="4" t="s">
        <v>1141</v>
      </c>
      <c r="M122" s="4" t="str">
        <f t="shared" si="1"/>
        <v>N</v>
      </c>
      <c r="Q122" s="12">
        <v>0</v>
      </c>
    </row>
    <row r="123" spans="1:17" s="4" customFormat="1" ht="12.75" customHeight="1" x14ac:dyDescent="0.25">
      <c r="A123" s="4" t="s">
        <v>1143</v>
      </c>
      <c r="B123" s="4" t="s">
        <v>1146</v>
      </c>
      <c r="C123" s="4" t="s">
        <v>1145</v>
      </c>
      <c r="D123" s="4" t="s">
        <v>1038</v>
      </c>
      <c r="E123" s="4" t="s">
        <v>1147</v>
      </c>
      <c r="F123" s="4" t="s">
        <v>1144</v>
      </c>
      <c r="G123" s="4">
        <v>1</v>
      </c>
      <c r="H123" s="15">
        <v>1</v>
      </c>
      <c r="I123" s="4" t="s">
        <v>3159</v>
      </c>
      <c r="J123" s="12">
        <v>0</v>
      </c>
      <c r="K123" s="4">
        <v>2015</v>
      </c>
      <c r="L123" s="4" t="s">
        <v>1143</v>
      </c>
      <c r="M123" s="4" t="str">
        <f t="shared" si="1"/>
        <v>N</v>
      </c>
      <c r="Q123" s="12">
        <v>0</v>
      </c>
    </row>
    <row r="124" spans="1:17" s="4" customFormat="1" ht="12.75" customHeight="1" x14ac:dyDescent="0.25">
      <c r="A124" s="4" t="s">
        <v>672</v>
      </c>
      <c r="B124" s="4" t="s">
        <v>675</v>
      </c>
      <c r="C124" s="4" t="s">
        <v>674</v>
      </c>
      <c r="D124" s="4" t="s">
        <v>620</v>
      </c>
      <c r="E124" s="4" t="s">
        <v>676</v>
      </c>
      <c r="F124" s="4" t="s">
        <v>673</v>
      </c>
      <c r="G124" s="4">
        <v>2</v>
      </c>
      <c r="H124" s="15">
        <v>1</v>
      </c>
      <c r="J124" s="12">
        <v>0</v>
      </c>
      <c r="K124" s="4">
        <v>2002</v>
      </c>
      <c r="L124" s="4" t="s">
        <v>672</v>
      </c>
      <c r="M124" s="4" t="str">
        <f t="shared" si="1"/>
        <v>N</v>
      </c>
      <c r="Q124" s="12">
        <v>0</v>
      </c>
    </row>
    <row r="125" spans="1:17" s="4" customFormat="1" ht="12.75" customHeight="1" x14ac:dyDescent="0.25">
      <c r="A125" s="4" t="s">
        <v>1148</v>
      </c>
      <c r="B125" s="4" t="s">
        <v>1</v>
      </c>
      <c r="C125" s="4" t="s">
        <v>1150</v>
      </c>
      <c r="D125" s="4" t="s">
        <v>1038</v>
      </c>
      <c r="E125" s="4" t="s">
        <v>2</v>
      </c>
      <c r="F125" s="4" t="s">
        <v>1149</v>
      </c>
      <c r="G125" s="4">
        <v>2</v>
      </c>
      <c r="H125" s="15">
        <v>2</v>
      </c>
      <c r="I125" s="4" t="s">
        <v>1870</v>
      </c>
      <c r="J125" s="12">
        <v>0</v>
      </c>
      <c r="K125" s="4">
        <v>2013</v>
      </c>
      <c r="L125" s="4" t="s">
        <v>1148</v>
      </c>
      <c r="M125" s="4" t="str">
        <f t="shared" si="1"/>
        <v>N</v>
      </c>
      <c r="Q125" s="12">
        <v>0</v>
      </c>
    </row>
    <row r="126" spans="1:17" s="4" customFormat="1" ht="12.75" customHeight="1" x14ac:dyDescent="0.25">
      <c r="A126" s="4" t="s">
        <v>681</v>
      </c>
      <c r="B126" s="4" t="s">
        <v>684</v>
      </c>
      <c r="C126" s="4" t="s">
        <v>683</v>
      </c>
      <c r="D126" s="4" t="s">
        <v>620</v>
      </c>
      <c r="E126" s="4" t="s">
        <v>685</v>
      </c>
      <c r="F126" s="4" t="s">
        <v>682</v>
      </c>
      <c r="G126" s="4">
        <v>2</v>
      </c>
      <c r="H126" s="15">
        <v>2</v>
      </c>
      <c r="I126" s="4" t="s">
        <v>1871</v>
      </c>
      <c r="J126" s="12">
        <v>0</v>
      </c>
      <c r="K126" s="4">
        <v>2013</v>
      </c>
      <c r="L126" s="4" t="s">
        <v>681</v>
      </c>
      <c r="M126" s="4" t="str">
        <f t="shared" si="1"/>
        <v>N</v>
      </c>
      <c r="Q126" s="12">
        <v>0</v>
      </c>
    </row>
    <row r="127" spans="1:17" s="4" customFormat="1" ht="12.75" customHeight="1" x14ac:dyDescent="0.25">
      <c r="A127" s="4" t="s">
        <v>439</v>
      </c>
      <c r="B127" s="4" t="s">
        <v>17</v>
      </c>
      <c r="C127" s="4" t="s">
        <v>414</v>
      </c>
      <c r="D127" s="4" t="s">
        <v>360</v>
      </c>
      <c r="E127" s="4" t="s">
        <v>441</v>
      </c>
      <c r="F127" s="4" t="s">
        <v>440</v>
      </c>
      <c r="G127" s="4">
        <v>3</v>
      </c>
      <c r="H127" s="15">
        <v>2</v>
      </c>
      <c r="I127" s="4" t="s">
        <v>1882</v>
      </c>
      <c r="J127" s="12">
        <v>0</v>
      </c>
      <c r="K127" s="4">
        <v>2015</v>
      </c>
      <c r="L127" s="4" t="s">
        <v>439</v>
      </c>
      <c r="M127" s="4" t="str">
        <f t="shared" si="1"/>
        <v>N</v>
      </c>
      <c r="Q127" s="12">
        <v>0</v>
      </c>
    </row>
    <row r="128" spans="1:17" s="4" customFormat="1" ht="12.75" customHeight="1" x14ac:dyDescent="0.25">
      <c r="A128" s="4" t="s">
        <v>108</v>
      </c>
      <c r="B128" s="4" t="s">
        <v>111</v>
      </c>
      <c r="C128" s="4" t="s">
        <v>110</v>
      </c>
      <c r="D128" s="4" t="s">
        <v>35</v>
      </c>
      <c r="E128" s="4" t="s">
        <v>112</v>
      </c>
      <c r="F128" s="4" t="s">
        <v>109</v>
      </c>
      <c r="G128" s="4">
        <v>4</v>
      </c>
      <c r="H128" s="15">
        <v>2</v>
      </c>
      <c r="I128" s="4" t="s">
        <v>1886</v>
      </c>
      <c r="J128" s="12">
        <v>0</v>
      </c>
      <c r="K128" s="4" t="s">
        <v>1569</v>
      </c>
      <c r="L128" s="4" t="s">
        <v>108</v>
      </c>
      <c r="M128" s="4" t="str">
        <f t="shared" si="1"/>
        <v>N</v>
      </c>
      <c r="Q128" s="12">
        <v>0</v>
      </c>
    </row>
    <row r="129" spans="1:17" s="4" customFormat="1" ht="12.75" customHeight="1" x14ac:dyDescent="0.25">
      <c r="A129" s="4" t="s">
        <v>119</v>
      </c>
      <c r="B129" s="4" t="s">
        <v>122</v>
      </c>
      <c r="C129" s="4" t="s">
        <v>121</v>
      </c>
      <c r="D129" s="4" t="s">
        <v>35</v>
      </c>
      <c r="E129" s="4" t="s">
        <v>123</v>
      </c>
      <c r="F129" s="4" t="s">
        <v>120</v>
      </c>
      <c r="G129" s="4">
        <v>2</v>
      </c>
      <c r="H129" s="15">
        <v>1</v>
      </c>
      <c r="I129" s="4" t="s">
        <v>3162</v>
      </c>
      <c r="J129" s="12">
        <v>77.5</v>
      </c>
      <c r="K129" s="4">
        <v>2015</v>
      </c>
      <c r="L129" s="4" t="s">
        <v>119</v>
      </c>
      <c r="M129" s="4" t="str">
        <f t="shared" si="1"/>
        <v>Y</v>
      </c>
      <c r="N129" s="4" t="s">
        <v>2678</v>
      </c>
      <c r="Q129" s="12">
        <v>0</v>
      </c>
    </row>
    <row r="130" spans="1:17" s="4" customFormat="1" ht="12.75" customHeight="1" x14ac:dyDescent="0.25">
      <c r="A130" s="4" t="s">
        <v>124</v>
      </c>
      <c r="B130" s="4" t="s">
        <v>122</v>
      </c>
      <c r="C130" s="4" t="s">
        <v>121</v>
      </c>
      <c r="D130" s="4" t="s">
        <v>35</v>
      </c>
      <c r="E130" s="4" t="s">
        <v>126</v>
      </c>
      <c r="F130" s="4" t="s">
        <v>125</v>
      </c>
      <c r="G130" s="4">
        <v>3</v>
      </c>
      <c r="H130" s="15">
        <v>2</v>
      </c>
      <c r="I130" s="4" t="s">
        <v>1887</v>
      </c>
      <c r="J130" s="12">
        <v>0.23086919419724494</v>
      </c>
      <c r="K130" s="4">
        <v>2015</v>
      </c>
      <c r="L130" s="4" t="s">
        <v>124</v>
      </c>
      <c r="M130" s="4" t="str">
        <f t="shared" si="1"/>
        <v>Y</v>
      </c>
      <c r="N130" s="4" t="s">
        <v>2703</v>
      </c>
      <c r="Q130" s="12">
        <v>0</v>
      </c>
    </row>
    <row r="131" spans="1:17" s="4" customFormat="1" ht="12.75" customHeight="1" x14ac:dyDescent="0.25">
      <c r="A131" s="4" t="s">
        <v>127</v>
      </c>
      <c r="B131" s="4" t="s">
        <v>130</v>
      </c>
      <c r="C131" s="4" t="s">
        <v>129</v>
      </c>
      <c r="D131" s="4" t="s">
        <v>35</v>
      </c>
      <c r="E131" s="4" t="s">
        <v>131</v>
      </c>
      <c r="F131" s="4" t="s">
        <v>3298</v>
      </c>
      <c r="G131" s="4">
        <v>2</v>
      </c>
      <c r="H131" s="15">
        <v>1</v>
      </c>
      <c r="I131" s="4" t="s">
        <v>3297</v>
      </c>
      <c r="J131" s="12">
        <v>65</v>
      </c>
      <c r="K131" s="4">
        <v>2015</v>
      </c>
      <c r="L131" s="4" t="s">
        <v>127</v>
      </c>
      <c r="M131" s="4" t="str">
        <f t="shared" si="1"/>
        <v>Y</v>
      </c>
      <c r="N131" s="4" t="s">
        <v>2678</v>
      </c>
      <c r="Q131" s="12">
        <v>0</v>
      </c>
    </row>
    <row r="132" spans="1:17" s="4" customFormat="1" ht="12.75" customHeight="1" x14ac:dyDescent="0.25">
      <c r="A132" s="4" t="s">
        <v>1170</v>
      </c>
      <c r="B132" s="4" t="s">
        <v>1173</v>
      </c>
      <c r="C132" s="4" t="s">
        <v>1172</v>
      </c>
      <c r="D132" s="4" t="s">
        <v>1038</v>
      </c>
      <c r="E132" s="4" t="s">
        <v>1174</v>
      </c>
      <c r="F132" s="4" t="s">
        <v>1171</v>
      </c>
      <c r="G132" s="4">
        <v>1</v>
      </c>
      <c r="H132" s="15">
        <v>1</v>
      </c>
      <c r="I132" s="4" t="s">
        <v>3163</v>
      </c>
      <c r="J132" s="12">
        <v>0</v>
      </c>
      <c r="K132" s="4">
        <v>2013</v>
      </c>
      <c r="L132" s="4" t="s">
        <v>1170</v>
      </c>
      <c r="M132" s="4" t="str">
        <f t="shared" si="1"/>
        <v>N</v>
      </c>
      <c r="Q132" s="12">
        <v>0</v>
      </c>
    </row>
    <row r="133" spans="1:17" s="4" customFormat="1" ht="12.75" customHeight="1" x14ac:dyDescent="0.25">
      <c r="A133" s="4" t="s">
        <v>1178</v>
      </c>
      <c r="B133" s="4" t="s">
        <v>1173</v>
      </c>
      <c r="C133" s="4" t="s">
        <v>1172</v>
      </c>
      <c r="D133" s="4" t="s">
        <v>1038</v>
      </c>
      <c r="E133" s="4" t="s">
        <v>1180</v>
      </c>
      <c r="F133" s="4" t="s">
        <v>1179</v>
      </c>
      <c r="G133" s="4">
        <v>2</v>
      </c>
      <c r="H133" s="15">
        <v>2</v>
      </c>
      <c r="I133" s="4" t="s">
        <v>1891</v>
      </c>
      <c r="J133" s="12">
        <v>0</v>
      </c>
      <c r="K133" s="4">
        <v>2014</v>
      </c>
      <c r="L133" s="4" t="s">
        <v>1178</v>
      </c>
      <c r="M133" s="4" t="str">
        <f t="shared" si="1"/>
        <v>N</v>
      </c>
      <c r="Q133" s="12">
        <v>0</v>
      </c>
    </row>
    <row r="134" spans="1:17" s="4" customFormat="1" ht="12.75" customHeight="1" x14ac:dyDescent="0.25">
      <c r="A134" s="4" t="s">
        <v>457</v>
      </c>
      <c r="B134" s="4" t="s">
        <v>460</v>
      </c>
      <c r="C134" s="4" t="s">
        <v>459</v>
      </c>
      <c r="D134" s="4" t="s">
        <v>360</v>
      </c>
      <c r="E134" s="4" t="s">
        <v>461</v>
      </c>
      <c r="F134" s="4" t="s">
        <v>458</v>
      </c>
      <c r="G134" s="4">
        <v>2</v>
      </c>
      <c r="H134" s="15">
        <v>1</v>
      </c>
      <c r="I134" s="4" t="s">
        <v>3164</v>
      </c>
      <c r="J134" s="12">
        <v>0</v>
      </c>
      <c r="K134" s="4">
        <v>2015</v>
      </c>
      <c r="L134" s="4" t="s">
        <v>457</v>
      </c>
      <c r="M134" s="4" t="str">
        <f t="shared" si="1"/>
        <v>N</v>
      </c>
      <c r="Q134" s="12">
        <v>0</v>
      </c>
    </row>
    <row r="135" spans="1:17" s="4" customFormat="1" ht="12.75" customHeight="1" x14ac:dyDescent="0.25">
      <c r="A135" s="4" t="s">
        <v>148</v>
      </c>
      <c r="B135" s="4" t="s">
        <v>146</v>
      </c>
      <c r="C135" s="4" t="s">
        <v>145</v>
      </c>
      <c r="D135" s="4" t="s">
        <v>35</v>
      </c>
      <c r="E135" s="4" t="s">
        <v>150</v>
      </c>
      <c r="F135" s="4" t="s">
        <v>149</v>
      </c>
      <c r="G135" s="4">
        <v>2</v>
      </c>
      <c r="H135" s="15">
        <v>1</v>
      </c>
      <c r="J135" s="12">
        <v>52</v>
      </c>
      <c r="K135" s="4">
        <v>2014</v>
      </c>
      <c r="L135" s="4" t="s">
        <v>148</v>
      </c>
      <c r="M135" s="4" t="str">
        <f t="shared" si="1"/>
        <v>Y</v>
      </c>
      <c r="N135" s="4" t="s">
        <v>2678</v>
      </c>
      <c r="Q135" s="12">
        <v>0</v>
      </c>
    </row>
    <row r="136" spans="1:17" s="4" customFormat="1" ht="12.75" customHeight="1" x14ac:dyDescent="0.25">
      <c r="A136" s="4" t="s">
        <v>707</v>
      </c>
      <c r="B136" s="4" t="s">
        <v>23</v>
      </c>
      <c r="C136" s="4" t="s">
        <v>708</v>
      </c>
      <c r="D136" s="4" t="s">
        <v>620</v>
      </c>
      <c r="E136" s="4" t="s">
        <v>709</v>
      </c>
      <c r="F136" s="4" t="s">
        <v>3165</v>
      </c>
      <c r="G136" s="4">
        <v>2</v>
      </c>
      <c r="H136" s="15">
        <v>2</v>
      </c>
      <c r="I136" s="4" t="s">
        <v>3166</v>
      </c>
      <c r="J136" s="12">
        <v>0</v>
      </c>
      <c r="K136" s="4">
        <v>2016</v>
      </c>
      <c r="L136" s="4" t="s">
        <v>707</v>
      </c>
      <c r="M136" s="4" t="str">
        <f t="shared" ref="M136:M199" si="2">IF(OR(AND(D136=$W$15,OR(J136&lt;$W$16,J136&gt;$W$17)),AND(D136=$X$15,OR(J136&lt;$X$16,J136&gt;$X$17)),AND(D136=$Y$15,OR(J136&lt;$Y$16,J136&gt;$Y$17)),AND(D136=$Z$15,OR(J136&lt;$Z$16,J136&gt;$Z$17))),"Y","N")</f>
        <v>N</v>
      </c>
      <c r="Q136" s="12">
        <v>0</v>
      </c>
    </row>
    <row r="137" spans="1:17" s="4" customFormat="1" ht="12.75" customHeight="1" x14ac:dyDescent="0.25">
      <c r="A137" s="4" t="s">
        <v>712</v>
      </c>
      <c r="B137" s="4" t="s">
        <v>23</v>
      </c>
      <c r="C137" s="4" t="s">
        <v>708</v>
      </c>
      <c r="D137" s="4" t="s">
        <v>620</v>
      </c>
      <c r="E137" s="4" t="s">
        <v>714</v>
      </c>
      <c r="F137" s="4" t="s">
        <v>713</v>
      </c>
      <c r="G137" s="4">
        <v>3</v>
      </c>
      <c r="H137" s="15">
        <v>2</v>
      </c>
      <c r="I137" s="4" t="s">
        <v>1892</v>
      </c>
      <c r="J137" s="12">
        <v>0</v>
      </c>
      <c r="K137" s="4">
        <v>2016</v>
      </c>
      <c r="L137" s="4" t="s">
        <v>712</v>
      </c>
      <c r="M137" s="4" t="str">
        <f t="shared" si="2"/>
        <v>N</v>
      </c>
      <c r="Q137" s="12">
        <v>0</v>
      </c>
    </row>
    <row r="138" spans="1:17" s="4" customFormat="1" ht="12.75" customHeight="1" x14ac:dyDescent="0.25">
      <c r="A138" s="4" t="s">
        <v>715</v>
      </c>
      <c r="B138" s="4" t="s">
        <v>23</v>
      </c>
      <c r="C138" s="4" t="s">
        <v>708</v>
      </c>
      <c r="D138" s="4" t="s">
        <v>620</v>
      </c>
      <c r="E138" s="4" t="s">
        <v>1577</v>
      </c>
      <c r="F138" s="4" t="s">
        <v>716</v>
      </c>
      <c r="G138" s="4">
        <v>3</v>
      </c>
      <c r="H138" s="15">
        <v>3</v>
      </c>
      <c r="I138" s="4" t="s">
        <v>1893</v>
      </c>
      <c r="J138" s="12">
        <v>0</v>
      </c>
      <c r="K138" s="4">
        <v>2016</v>
      </c>
      <c r="L138" s="4" t="s">
        <v>715</v>
      </c>
      <c r="M138" s="4" t="str">
        <f t="shared" si="2"/>
        <v>N</v>
      </c>
      <c r="Q138" s="12">
        <v>0</v>
      </c>
    </row>
    <row r="139" spans="1:17" s="4" customFormat="1" ht="12.75" customHeight="1" x14ac:dyDescent="0.25">
      <c r="A139" s="4" t="s">
        <v>717</v>
      </c>
      <c r="B139" s="4" t="s">
        <v>23</v>
      </c>
      <c r="C139" s="4" t="s">
        <v>708</v>
      </c>
      <c r="D139" s="4" t="s">
        <v>620</v>
      </c>
      <c r="E139" s="4" t="s">
        <v>719</v>
      </c>
      <c r="F139" s="4" t="s">
        <v>718</v>
      </c>
      <c r="G139" s="4">
        <v>2</v>
      </c>
      <c r="H139" s="15">
        <v>2</v>
      </c>
      <c r="I139" s="4" t="s">
        <v>1894</v>
      </c>
      <c r="J139" s="12">
        <v>0</v>
      </c>
      <c r="K139" s="4">
        <v>2016</v>
      </c>
      <c r="L139" s="4" t="s">
        <v>717</v>
      </c>
      <c r="M139" s="4" t="str">
        <f t="shared" si="2"/>
        <v>N</v>
      </c>
      <c r="Q139" s="12">
        <v>0</v>
      </c>
    </row>
    <row r="140" spans="1:17" s="4" customFormat="1" ht="12.75" customHeight="1" x14ac:dyDescent="0.25">
      <c r="A140" s="4" t="s">
        <v>726</v>
      </c>
      <c r="B140" s="4" t="s">
        <v>23</v>
      </c>
      <c r="C140" s="4" t="s">
        <v>708</v>
      </c>
      <c r="D140" s="4" t="s">
        <v>620</v>
      </c>
      <c r="E140" s="4" t="s">
        <v>728</v>
      </c>
      <c r="F140" s="4" t="s">
        <v>727</v>
      </c>
      <c r="G140" s="4">
        <v>3</v>
      </c>
      <c r="H140" s="15">
        <v>1</v>
      </c>
      <c r="I140" s="4" t="s">
        <v>1897</v>
      </c>
      <c r="J140" s="12">
        <v>0</v>
      </c>
      <c r="K140" s="4">
        <v>2016</v>
      </c>
      <c r="L140" s="4" t="s">
        <v>726</v>
      </c>
      <c r="M140" s="4" t="str">
        <f t="shared" si="2"/>
        <v>N</v>
      </c>
      <c r="Q140" s="12">
        <v>0</v>
      </c>
    </row>
    <row r="141" spans="1:17" s="4" customFormat="1" ht="12.75" customHeight="1" x14ac:dyDescent="0.25">
      <c r="A141" s="4" t="s">
        <v>729</v>
      </c>
      <c r="B141" s="4" t="s">
        <v>23</v>
      </c>
      <c r="C141" s="4" t="s">
        <v>708</v>
      </c>
      <c r="D141" s="4" t="s">
        <v>620</v>
      </c>
      <c r="E141" s="4" t="s">
        <v>731</v>
      </c>
      <c r="F141" s="4" t="s">
        <v>730</v>
      </c>
      <c r="G141" s="4">
        <v>3</v>
      </c>
      <c r="H141" s="15">
        <v>1</v>
      </c>
      <c r="J141" s="12">
        <v>0</v>
      </c>
      <c r="K141" s="4">
        <v>2016</v>
      </c>
      <c r="L141" s="4" t="s">
        <v>729</v>
      </c>
      <c r="M141" s="4" t="str">
        <f t="shared" si="2"/>
        <v>N</v>
      </c>
      <c r="Q141" s="12">
        <v>24.572649572649574</v>
      </c>
    </row>
    <row r="142" spans="1:17" s="4" customFormat="1" ht="12.75" customHeight="1" x14ac:dyDescent="0.25">
      <c r="A142" s="4" t="s">
        <v>732</v>
      </c>
      <c r="B142" s="4" t="s">
        <v>23</v>
      </c>
      <c r="C142" s="4" t="s">
        <v>708</v>
      </c>
      <c r="D142" s="4" t="s">
        <v>620</v>
      </c>
      <c r="E142" s="4" t="s">
        <v>734</v>
      </c>
      <c r="F142" s="4" t="s">
        <v>733</v>
      </c>
      <c r="G142" s="4">
        <v>3</v>
      </c>
      <c r="H142" s="15">
        <v>1</v>
      </c>
      <c r="J142" s="12">
        <v>0</v>
      </c>
      <c r="K142" s="4">
        <v>2016</v>
      </c>
      <c r="L142" s="4" t="s">
        <v>732</v>
      </c>
      <c r="M142" s="4" t="str">
        <f t="shared" si="2"/>
        <v>N</v>
      </c>
      <c r="Q142" s="12">
        <v>0</v>
      </c>
    </row>
    <row r="143" spans="1:17" s="4" customFormat="1" ht="12.75" customHeight="1" x14ac:dyDescent="0.25">
      <c r="A143" s="4" t="s">
        <v>738</v>
      </c>
      <c r="B143" s="4" t="s">
        <v>23</v>
      </c>
      <c r="C143" s="4" t="s">
        <v>708</v>
      </c>
      <c r="D143" s="4" t="s">
        <v>620</v>
      </c>
      <c r="E143" s="4" t="s">
        <v>740</v>
      </c>
      <c r="F143" s="4" t="s">
        <v>739</v>
      </c>
      <c r="G143" s="4">
        <v>3</v>
      </c>
      <c r="H143" s="15">
        <v>2</v>
      </c>
      <c r="I143" s="4" t="s">
        <v>1898</v>
      </c>
      <c r="J143" s="12">
        <v>0</v>
      </c>
      <c r="K143" s="4">
        <v>2016</v>
      </c>
      <c r="L143" s="4" t="s">
        <v>738</v>
      </c>
      <c r="M143" s="4" t="str">
        <f t="shared" si="2"/>
        <v>N</v>
      </c>
    </row>
    <row r="144" spans="1:17" s="4" customFormat="1" ht="12.75" customHeight="1" x14ac:dyDescent="0.25">
      <c r="A144" s="4" t="s">
        <v>741</v>
      </c>
      <c r="B144" s="4" t="s">
        <v>23</v>
      </c>
      <c r="C144" s="4" t="s">
        <v>708</v>
      </c>
      <c r="D144" s="4" t="s">
        <v>620</v>
      </c>
      <c r="E144" s="4" t="s">
        <v>743</v>
      </c>
      <c r="F144" s="4" t="s">
        <v>742</v>
      </c>
      <c r="G144" s="4">
        <v>3</v>
      </c>
      <c r="H144" s="15">
        <v>1</v>
      </c>
      <c r="J144" s="12">
        <v>0</v>
      </c>
      <c r="K144" s="4">
        <v>2016</v>
      </c>
      <c r="L144" s="4" t="s">
        <v>741</v>
      </c>
      <c r="M144" s="4" t="str">
        <f t="shared" si="2"/>
        <v>N</v>
      </c>
    </row>
    <row r="145" spans="1:13" s="4" customFormat="1" ht="12.75" customHeight="1" x14ac:dyDescent="0.25">
      <c r="A145" s="4" t="s">
        <v>744</v>
      </c>
      <c r="B145" s="4" t="s">
        <v>23</v>
      </c>
      <c r="C145" s="4" t="s">
        <v>708</v>
      </c>
      <c r="D145" s="4" t="s">
        <v>620</v>
      </c>
      <c r="E145" s="4" t="s">
        <v>746</v>
      </c>
      <c r="F145" s="4" t="s">
        <v>745</v>
      </c>
      <c r="G145" s="4">
        <v>3</v>
      </c>
      <c r="H145" s="15">
        <v>1</v>
      </c>
      <c r="J145" s="12">
        <v>0</v>
      </c>
      <c r="K145" s="4">
        <v>2016</v>
      </c>
      <c r="L145" s="4" t="s">
        <v>744</v>
      </c>
      <c r="M145" s="4" t="str">
        <f t="shared" si="2"/>
        <v>N</v>
      </c>
    </row>
    <row r="146" spans="1:13" s="4" customFormat="1" ht="12.75" customHeight="1" x14ac:dyDescent="0.25">
      <c r="A146" s="4" t="s">
        <v>747</v>
      </c>
      <c r="B146" s="4" t="s">
        <v>23</v>
      </c>
      <c r="C146" s="4" t="s">
        <v>708</v>
      </c>
      <c r="D146" s="4" t="s">
        <v>620</v>
      </c>
      <c r="E146" s="4" t="s">
        <v>749</v>
      </c>
      <c r="F146" s="4" t="s">
        <v>748</v>
      </c>
      <c r="G146" s="4">
        <v>3</v>
      </c>
      <c r="H146" s="15">
        <v>1</v>
      </c>
      <c r="J146" s="12">
        <v>0</v>
      </c>
      <c r="K146" s="4">
        <v>2016</v>
      </c>
      <c r="L146" s="4" t="s">
        <v>747</v>
      </c>
      <c r="M146" s="4" t="str">
        <f t="shared" si="2"/>
        <v>N</v>
      </c>
    </row>
    <row r="147" spans="1:13" s="4" customFormat="1" ht="12.75" customHeight="1" x14ac:dyDescent="0.25">
      <c r="A147" s="4" t="s">
        <v>750</v>
      </c>
      <c r="B147" s="4" t="s">
        <v>23</v>
      </c>
      <c r="C147" s="4" t="s">
        <v>708</v>
      </c>
      <c r="D147" s="4" t="s">
        <v>620</v>
      </c>
      <c r="E147" s="4" t="s">
        <v>752</v>
      </c>
      <c r="F147" s="4" t="s">
        <v>751</v>
      </c>
      <c r="G147" s="4">
        <v>3</v>
      </c>
      <c r="H147" s="15">
        <v>1</v>
      </c>
      <c r="J147" s="12">
        <v>0</v>
      </c>
      <c r="K147" s="4">
        <v>2016</v>
      </c>
      <c r="L147" s="4" t="s">
        <v>750</v>
      </c>
      <c r="M147" s="4" t="str">
        <f t="shared" si="2"/>
        <v>N</v>
      </c>
    </row>
    <row r="148" spans="1:13" s="4" customFormat="1" ht="12.75" customHeight="1" x14ac:dyDescent="0.25">
      <c r="A148" s="4" t="s">
        <v>755</v>
      </c>
      <c r="B148" s="4" t="s">
        <v>23</v>
      </c>
      <c r="C148" s="4" t="s">
        <v>708</v>
      </c>
      <c r="D148" s="4" t="s">
        <v>620</v>
      </c>
      <c r="E148" s="4" t="s">
        <v>757</v>
      </c>
      <c r="F148" s="4" t="s">
        <v>756</v>
      </c>
      <c r="G148" s="4">
        <v>3</v>
      </c>
      <c r="H148" s="15">
        <v>2</v>
      </c>
      <c r="I148" s="4" t="s">
        <v>1900</v>
      </c>
      <c r="J148" s="12">
        <v>0</v>
      </c>
      <c r="K148" s="4">
        <v>2016</v>
      </c>
      <c r="L148" s="4" t="s">
        <v>755</v>
      </c>
      <c r="M148" s="4" t="str">
        <f t="shared" si="2"/>
        <v>N</v>
      </c>
    </row>
    <row r="149" spans="1:13" s="4" customFormat="1" ht="12.75" customHeight="1" x14ac:dyDescent="0.25">
      <c r="A149" s="4" t="s">
        <v>758</v>
      </c>
      <c r="B149" s="4" t="s">
        <v>23</v>
      </c>
      <c r="C149" s="4" t="s">
        <v>708</v>
      </c>
      <c r="D149" s="4" t="s">
        <v>620</v>
      </c>
      <c r="E149" s="4" t="s">
        <v>760</v>
      </c>
      <c r="F149" s="4" t="s">
        <v>759</v>
      </c>
      <c r="G149" s="4">
        <v>3</v>
      </c>
      <c r="H149" s="15">
        <v>2</v>
      </c>
      <c r="I149" s="4" t="s">
        <v>1901</v>
      </c>
      <c r="J149" s="12">
        <v>0</v>
      </c>
      <c r="K149" s="4">
        <v>2016</v>
      </c>
      <c r="L149" s="4" t="s">
        <v>758</v>
      </c>
      <c r="M149" s="4" t="str">
        <f t="shared" si="2"/>
        <v>N</v>
      </c>
    </row>
    <row r="150" spans="1:13" s="4" customFormat="1" ht="12.75" customHeight="1" x14ac:dyDescent="0.25">
      <c r="A150" s="4" t="s">
        <v>761</v>
      </c>
      <c r="B150" s="4" t="s">
        <v>23</v>
      </c>
      <c r="C150" s="4" t="s">
        <v>708</v>
      </c>
      <c r="D150" s="4" t="s">
        <v>620</v>
      </c>
      <c r="E150" s="4" t="s">
        <v>763</v>
      </c>
      <c r="F150" s="4" t="s">
        <v>762</v>
      </c>
      <c r="G150" s="4">
        <v>3</v>
      </c>
      <c r="H150" s="15">
        <v>1</v>
      </c>
      <c r="J150" s="12">
        <v>0</v>
      </c>
      <c r="K150" s="4">
        <v>2016</v>
      </c>
      <c r="L150" s="4" t="s">
        <v>761</v>
      </c>
      <c r="M150" s="4" t="str">
        <f t="shared" si="2"/>
        <v>N</v>
      </c>
    </row>
    <row r="151" spans="1:13" s="4" customFormat="1" ht="12.75" customHeight="1" x14ac:dyDescent="0.25">
      <c r="A151" s="4" t="s">
        <v>764</v>
      </c>
      <c r="B151" s="4" t="s">
        <v>23</v>
      </c>
      <c r="C151" s="4" t="s">
        <v>708</v>
      </c>
      <c r="D151" s="4" t="s">
        <v>620</v>
      </c>
      <c r="E151" s="4" t="s">
        <v>766</v>
      </c>
      <c r="F151" s="4" t="s">
        <v>765</v>
      </c>
      <c r="G151" s="4">
        <v>3</v>
      </c>
      <c r="H151" s="15">
        <v>1</v>
      </c>
      <c r="J151" s="12">
        <v>0</v>
      </c>
      <c r="K151" s="4">
        <v>2016</v>
      </c>
      <c r="L151" s="4" t="s">
        <v>764</v>
      </c>
      <c r="M151" s="4" t="str">
        <f t="shared" si="2"/>
        <v>N</v>
      </c>
    </row>
    <row r="152" spans="1:13" s="4" customFormat="1" ht="12.75" customHeight="1" x14ac:dyDescent="0.25">
      <c r="A152" s="4" t="s">
        <v>767</v>
      </c>
      <c r="B152" s="4" t="s">
        <v>23</v>
      </c>
      <c r="C152" s="4" t="s">
        <v>708</v>
      </c>
      <c r="D152" s="4" t="s">
        <v>620</v>
      </c>
      <c r="E152" s="4" t="s">
        <v>769</v>
      </c>
      <c r="F152" s="4" t="s">
        <v>768</v>
      </c>
      <c r="G152" s="4">
        <v>3</v>
      </c>
      <c r="H152" s="15">
        <v>2</v>
      </c>
      <c r="I152" s="4" t="s">
        <v>1900</v>
      </c>
      <c r="J152" s="12">
        <v>0</v>
      </c>
      <c r="K152" s="4">
        <v>2016</v>
      </c>
      <c r="L152" s="4" t="s">
        <v>767</v>
      </c>
      <c r="M152" s="4" t="str">
        <f t="shared" si="2"/>
        <v>N</v>
      </c>
    </row>
    <row r="153" spans="1:13" s="4" customFormat="1" ht="12.75" customHeight="1" x14ac:dyDescent="0.25">
      <c r="A153" s="4" t="s">
        <v>770</v>
      </c>
      <c r="B153" s="4" t="s">
        <v>23</v>
      </c>
      <c r="C153" s="4" t="s">
        <v>708</v>
      </c>
      <c r="D153" s="4" t="s">
        <v>620</v>
      </c>
      <c r="E153" s="4" t="s">
        <v>772</v>
      </c>
      <c r="F153" s="4" t="s">
        <v>771</v>
      </c>
      <c r="G153" s="4">
        <v>3</v>
      </c>
      <c r="H153" s="15">
        <v>2</v>
      </c>
      <c r="I153" s="4" t="s">
        <v>1902</v>
      </c>
      <c r="J153" s="12">
        <v>0</v>
      </c>
      <c r="K153" s="4">
        <v>2016</v>
      </c>
      <c r="L153" s="4" t="s">
        <v>770</v>
      </c>
      <c r="M153" s="4" t="str">
        <f t="shared" si="2"/>
        <v>N</v>
      </c>
    </row>
    <row r="154" spans="1:13" s="4" customFormat="1" ht="12.75" customHeight="1" x14ac:dyDescent="0.25">
      <c r="A154" s="4" t="s">
        <v>776</v>
      </c>
      <c r="B154" s="4" t="s">
        <v>23</v>
      </c>
      <c r="C154" s="4" t="s">
        <v>708</v>
      </c>
      <c r="D154" s="4" t="s">
        <v>620</v>
      </c>
      <c r="E154" s="4" t="s">
        <v>778</v>
      </c>
      <c r="F154" s="4" t="s">
        <v>777</v>
      </c>
      <c r="G154" s="4">
        <v>3</v>
      </c>
      <c r="H154" s="15">
        <v>3</v>
      </c>
      <c r="I154" s="4" t="s">
        <v>1903</v>
      </c>
      <c r="J154" s="12">
        <v>0</v>
      </c>
      <c r="K154" s="4">
        <v>2016</v>
      </c>
      <c r="L154" s="4" t="s">
        <v>776</v>
      </c>
      <c r="M154" s="4" t="str">
        <f t="shared" si="2"/>
        <v>N</v>
      </c>
    </row>
    <row r="155" spans="1:13" s="4" customFormat="1" ht="12.75" customHeight="1" x14ac:dyDescent="0.25">
      <c r="A155" s="4" t="s">
        <v>779</v>
      </c>
      <c r="B155" s="4" t="s">
        <v>23</v>
      </c>
      <c r="C155" s="4" t="s">
        <v>708</v>
      </c>
      <c r="D155" s="4" t="s">
        <v>620</v>
      </c>
      <c r="E155" s="4" t="s">
        <v>781</v>
      </c>
      <c r="F155" s="4" t="s">
        <v>780</v>
      </c>
      <c r="G155" s="4">
        <v>3</v>
      </c>
      <c r="H155" s="15">
        <v>2</v>
      </c>
      <c r="I155" s="4" t="s">
        <v>1904</v>
      </c>
      <c r="J155" s="12">
        <v>0</v>
      </c>
      <c r="K155" s="4">
        <v>2016</v>
      </c>
      <c r="L155" s="4" t="s">
        <v>779</v>
      </c>
      <c r="M155" s="4" t="str">
        <f t="shared" si="2"/>
        <v>N</v>
      </c>
    </row>
    <row r="156" spans="1:13" s="4" customFormat="1" ht="12.75" customHeight="1" x14ac:dyDescent="0.25">
      <c r="A156" s="4" t="s">
        <v>782</v>
      </c>
      <c r="B156" s="4" t="s">
        <v>23</v>
      </c>
      <c r="C156" s="4" t="s">
        <v>708</v>
      </c>
      <c r="D156" s="4" t="s">
        <v>620</v>
      </c>
      <c r="E156" s="4" t="s">
        <v>784</v>
      </c>
      <c r="F156" s="4" t="s">
        <v>783</v>
      </c>
      <c r="G156" s="4">
        <v>3</v>
      </c>
      <c r="H156" s="15">
        <v>1</v>
      </c>
      <c r="I156" s="4" t="s">
        <v>1905</v>
      </c>
      <c r="J156" s="12">
        <v>0</v>
      </c>
      <c r="K156" s="4">
        <v>2016</v>
      </c>
      <c r="L156" s="4" t="s">
        <v>782</v>
      </c>
      <c r="M156" s="4" t="str">
        <f t="shared" si="2"/>
        <v>N</v>
      </c>
    </row>
    <row r="157" spans="1:13" s="4" customFormat="1" ht="12.75" customHeight="1" x14ac:dyDescent="0.25">
      <c r="A157" s="4" t="s">
        <v>785</v>
      </c>
      <c r="B157" s="4" t="s">
        <v>23</v>
      </c>
      <c r="C157" s="4" t="s">
        <v>708</v>
      </c>
      <c r="D157" s="4" t="s">
        <v>620</v>
      </c>
      <c r="E157" s="4" t="s">
        <v>787</v>
      </c>
      <c r="F157" s="4" t="s">
        <v>786</v>
      </c>
      <c r="G157" s="4">
        <v>3</v>
      </c>
      <c r="H157" s="15">
        <v>2</v>
      </c>
      <c r="I157" s="4" t="s">
        <v>1906</v>
      </c>
      <c r="J157" s="12">
        <v>0</v>
      </c>
      <c r="K157" s="4">
        <v>2016</v>
      </c>
      <c r="L157" s="4" t="s">
        <v>785</v>
      </c>
      <c r="M157" s="4" t="str">
        <f t="shared" si="2"/>
        <v>N</v>
      </c>
    </row>
    <row r="158" spans="1:13" s="4" customFormat="1" ht="12.75" customHeight="1" x14ac:dyDescent="0.25">
      <c r="A158" s="4" t="s">
        <v>788</v>
      </c>
      <c r="B158" s="4" t="s">
        <v>23</v>
      </c>
      <c r="C158" s="4" t="s">
        <v>708</v>
      </c>
      <c r="D158" s="4" t="s">
        <v>620</v>
      </c>
      <c r="E158" s="4" t="s">
        <v>1578</v>
      </c>
      <c r="F158" s="4" t="s">
        <v>789</v>
      </c>
      <c r="G158" s="4">
        <v>3</v>
      </c>
      <c r="H158" s="15">
        <v>2</v>
      </c>
      <c r="I158" s="4" t="s">
        <v>1900</v>
      </c>
      <c r="J158" s="12">
        <v>0</v>
      </c>
      <c r="K158" s="4">
        <v>2016</v>
      </c>
      <c r="L158" s="4" t="s">
        <v>788</v>
      </c>
      <c r="M158" s="4" t="str">
        <f t="shared" si="2"/>
        <v>N</v>
      </c>
    </row>
    <row r="159" spans="1:13" s="4" customFormat="1" ht="12.75" customHeight="1" x14ac:dyDescent="0.25">
      <c r="A159" s="4" t="s">
        <v>790</v>
      </c>
      <c r="B159" s="4" t="s">
        <v>23</v>
      </c>
      <c r="C159" s="4" t="s">
        <v>708</v>
      </c>
      <c r="D159" s="4" t="s">
        <v>620</v>
      </c>
      <c r="E159" s="4" t="s">
        <v>792</v>
      </c>
      <c r="F159" s="4" t="s">
        <v>791</v>
      </c>
      <c r="G159" s="4">
        <v>3</v>
      </c>
      <c r="H159" s="15">
        <v>1</v>
      </c>
      <c r="J159" s="12">
        <v>0</v>
      </c>
      <c r="K159" s="4">
        <v>2016</v>
      </c>
      <c r="L159" s="4" t="s">
        <v>790</v>
      </c>
      <c r="M159" s="4" t="str">
        <f t="shared" si="2"/>
        <v>N</v>
      </c>
    </row>
    <row r="160" spans="1:13" s="4" customFormat="1" ht="12.75" customHeight="1" x14ac:dyDescent="0.25">
      <c r="A160" s="4" t="s">
        <v>796</v>
      </c>
      <c r="B160" s="4" t="s">
        <v>23</v>
      </c>
      <c r="C160" s="4" t="s">
        <v>708</v>
      </c>
      <c r="D160" s="4" t="s">
        <v>620</v>
      </c>
      <c r="E160" s="4" t="s">
        <v>798</v>
      </c>
      <c r="F160" s="4" t="s">
        <v>797</v>
      </c>
      <c r="G160" s="4">
        <v>3</v>
      </c>
      <c r="H160" s="15">
        <v>2</v>
      </c>
      <c r="I160" s="4" t="s">
        <v>1907</v>
      </c>
      <c r="J160" s="12">
        <v>0</v>
      </c>
      <c r="K160" s="4">
        <v>2016</v>
      </c>
      <c r="L160" s="4" t="s">
        <v>796</v>
      </c>
      <c r="M160" s="4" t="str">
        <f t="shared" si="2"/>
        <v>N</v>
      </c>
    </row>
    <row r="161" spans="1:14" s="4" customFormat="1" ht="12.75" customHeight="1" x14ac:dyDescent="0.25">
      <c r="A161" s="4" t="s">
        <v>799</v>
      </c>
      <c r="B161" s="4" t="s">
        <v>23</v>
      </c>
      <c r="C161" s="4" t="s">
        <v>708</v>
      </c>
      <c r="D161" s="4" t="s">
        <v>620</v>
      </c>
      <c r="E161" s="4" t="s">
        <v>801</v>
      </c>
      <c r="F161" s="4" t="s">
        <v>800</v>
      </c>
      <c r="G161" s="4">
        <v>3</v>
      </c>
      <c r="H161" s="15">
        <v>1</v>
      </c>
      <c r="I161" s="4" t="s">
        <v>1908</v>
      </c>
      <c r="J161" s="12">
        <v>0</v>
      </c>
      <c r="K161" s="4">
        <v>2016</v>
      </c>
      <c r="L161" s="4" t="s">
        <v>799</v>
      </c>
      <c r="M161" s="4" t="str">
        <f t="shared" si="2"/>
        <v>N</v>
      </c>
    </row>
    <row r="162" spans="1:14" s="4" customFormat="1" ht="12.75" customHeight="1" x14ac:dyDescent="0.25">
      <c r="A162" s="4" t="s">
        <v>802</v>
      </c>
      <c r="B162" s="4" t="s">
        <v>23</v>
      </c>
      <c r="C162" s="4" t="s">
        <v>708</v>
      </c>
      <c r="D162" s="4" t="s">
        <v>620</v>
      </c>
      <c r="E162" s="4" t="s">
        <v>804</v>
      </c>
      <c r="F162" s="4" t="s">
        <v>803</v>
      </c>
      <c r="G162" s="4">
        <v>3</v>
      </c>
      <c r="H162" s="15">
        <v>1</v>
      </c>
      <c r="I162" s="4" t="s">
        <v>1909</v>
      </c>
      <c r="J162" s="12">
        <v>0</v>
      </c>
      <c r="K162" s="4">
        <v>2016</v>
      </c>
      <c r="L162" s="4" t="s">
        <v>802</v>
      </c>
      <c r="M162" s="4" t="str">
        <f t="shared" si="2"/>
        <v>N</v>
      </c>
    </row>
    <row r="163" spans="1:14" s="4" customFormat="1" ht="12.75" customHeight="1" x14ac:dyDescent="0.25">
      <c r="A163" s="4" t="s">
        <v>805</v>
      </c>
      <c r="B163" s="4" t="s">
        <v>23</v>
      </c>
      <c r="C163" s="4" t="s">
        <v>708</v>
      </c>
      <c r="D163" s="4" t="s">
        <v>620</v>
      </c>
      <c r="E163" s="4" t="s">
        <v>807</v>
      </c>
      <c r="F163" s="4" t="s">
        <v>806</v>
      </c>
      <c r="G163" s="4">
        <v>3</v>
      </c>
      <c r="H163" s="15">
        <v>1</v>
      </c>
      <c r="J163" s="12">
        <v>0</v>
      </c>
      <c r="K163" s="4">
        <v>2016</v>
      </c>
      <c r="L163" s="4" t="s">
        <v>805</v>
      </c>
      <c r="M163" s="4" t="str">
        <f t="shared" si="2"/>
        <v>N</v>
      </c>
    </row>
    <row r="164" spans="1:14" s="4" customFormat="1" ht="12.75" customHeight="1" x14ac:dyDescent="0.25">
      <c r="A164" s="4" t="s">
        <v>808</v>
      </c>
      <c r="B164" s="4" t="s">
        <v>23</v>
      </c>
      <c r="C164" s="4" t="s">
        <v>708</v>
      </c>
      <c r="D164" s="4" t="s">
        <v>620</v>
      </c>
      <c r="E164" s="4" t="s">
        <v>810</v>
      </c>
      <c r="F164" s="4" t="s">
        <v>809</v>
      </c>
      <c r="G164" s="4">
        <v>3</v>
      </c>
      <c r="H164" s="15">
        <v>1</v>
      </c>
      <c r="J164" s="12">
        <v>0</v>
      </c>
      <c r="K164" s="4">
        <v>2016</v>
      </c>
      <c r="L164" s="4" t="s">
        <v>808</v>
      </c>
      <c r="M164" s="4" t="str">
        <f t="shared" si="2"/>
        <v>N</v>
      </c>
    </row>
    <row r="165" spans="1:14" s="4" customFormat="1" ht="12.75" customHeight="1" x14ac:dyDescent="0.25">
      <c r="A165" s="4" t="s">
        <v>811</v>
      </c>
      <c r="B165" s="4" t="s">
        <v>23</v>
      </c>
      <c r="C165" s="4" t="s">
        <v>708</v>
      </c>
      <c r="D165" s="4" t="s">
        <v>620</v>
      </c>
      <c r="E165" s="4" t="s">
        <v>813</v>
      </c>
      <c r="F165" s="4" t="s">
        <v>812</v>
      </c>
      <c r="G165" s="4">
        <v>3</v>
      </c>
      <c r="H165" s="15">
        <v>2</v>
      </c>
      <c r="I165" s="4" t="s">
        <v>1901</v>
      </c>
      <c r="J165" s="12">
        <v>0</v>
      </c>
      <c r="K165" s="4">
        <v>2016</v>
      </c>
      <c r="L165" s="4" t="s">
        <v>811</v>
      </c>
      <c r="M165" s="4" t="str">
        <f t="shared" si="2"/>
        <v>N</v>
      </c>
    </row>
    <row r="166" spans="1:14" s="4" customFormat="1" ht="12.75" customHeight="1" x14ac:dyDescent="0.25">
      <c r="A166" s="4" t="s">
        <v>814</v>
      </c>
      <c r="B166" s="4" t="s">
        <v>23</v>
      </c>
      <c r="C166" s="4" t="s">
        <v>708</v>
      </c>
      <c r="D166" s="4" t="s">
        <v>620</v>
      </c>
      <c r="E166" s="4" t="s">
        <v>816</v>
      </c>
      <c r="F166" s="4" t="s">
        <v>815</v>
      </c>
      <c r="G166" s="4">
        <v>3</v>
      </c>
      <c r="H166" s="15">
        <v>2</v>
      </c>
      <c r="I166" s="4" t="s">
        <v>1910</v>
      </c>
      <c r="J166" s="12">
        <v>0</v>
      </c>
      <c r="K166" s="4">
        <v>2016</v>
      </c>
      <c r="L166" s="4" t="s">
        <v>814</v>
      </c>
      <c r="M166" s="4" t="str">
        <f t="shared" si="2"/>
        <v>N</v>
      </c>
    </row>
    <row r="167" spans="1:14" s="4" customFormat="1" ht="12.75" customHeight="1" x14ac:dyDescent="0.25">
      <c r="A167" s="4" t="s">
        <v>817</v>
      </c>
      <c r="B167" s="4" t="s">
        <v>23</v>
      </c>
      <c r="C167" s="4" t="s">
        <v>708</v>
      </c>
      <c r="D167" s="4" t="s">
        <v>620</v>
      </c>
      <c r="E167" s="4" t="s">
        <v>819</v>
      </c>
      <c r="F167" s="4" t="s">
        <v>818</v>
      </c>
      <c r="G167" s="4">
        <v>3</v>
      </c>
      <c r="H167" s="15">
        <v>1</v>
      </c>
      <c r="J167" s="12">
        <v>0</v>
      </c>
      <c r="K167" s="4">
        <v>2016</v>
      </c>
      <c r="L167" s="4" t="s">
        <v>817</v>
      </c>
      <c r="M167" s="4" t="str">
        <f t="shared" si="2"/>
        <v>N</v>
      </c>
    </row>
    <row r="168" spans="1:14" s="4" customFormat="1" ht="12.75" customHeight="1" x14ac:dyDescent="0.25">
      <c r="A168" s="4" t="s">
        <v>820</v>
      </c>
      <c r="B168" s="4" t="s">
        <v>23</v>
      </c>
      <c r="C168" s="4" t="s">
        <v>708</v>
      </c>
      <c r="D168" s="4" t="s">
        <v>620</v>
      </c>
      <c r="E168" s="4" t="s">
        <v>822</v>
      </c>
      <c r="F168" s="4" t="s">
        <v>821</v>
      </c>
      <c r="G168" s="4">
        <v>3</v>
      </c>
      <c r="H168" s="15">
        <v>2</v>
      </c>
      <c r="I168" s="4" t="s">
        <v>1911</v>
      </c>
      <c r="J168" s="12">
        <v>0</v>
      </c>
      <c r="K168" s="4">
        <v>2016</v>
      </c>
      <c r="L168" s="4" t="s">
        <v>820</v>
      </c>
      <c r="M168" s="4" t="str">
        <f t="shared" si="2"/>
        <v>N</v>
      </c>
    </row>
    <row r="169" spans="1:14" s="4" customFormat="1" ht="12.75" customHeight="1" x14ac:dyDescent="0.25">
      <c r="A169" s="4" t="s">
        <v>826</v>
      </c>
      <c r="B169" s="4" t="s">
        <v>23</v>
      </c>
      <c r="C169" s="4" t="s">
        <v>708</v>
      </c>
      <c r="D169" s="4" t="s">
        <v>620</v>
      </c>
      <c r="E169" s="4" t="s">
        <v>828</v>
      </c>
      <c r="F169" s="4" t="s">
        <v>827</v>
      </c>
      <c r="G169" s="4">
        <v>3</v>
      </c>
      <c r="H169" s="15">
        <v>2</v>
      </c>
      <c r="I169" s="4" t="s">
        <v>1898</v>
      </c>
      <c r="J169" s="12">
        <v>0</v>
      </c>
      <c r="K169" s="4">
        <v>2016</v>
      </c>
      <c r="L169" s="4" t="s">
        <v>826</v>
      </c>
      <c r="M169" s="4" t="str">
        <f t="shared" si="2"/>
        <v>N</v>
      </c>
    </row>
    <row r="170" spans="1:14" s="4" customFormat="1" ht="12.75" customHeight="1" x14ac:dyDescent="0.25">
      <c r="A170" s="4" t="s">
        <v>829</v>
      </c>
      <c r="B170" s="4" t="s">
        <v>23</v>
      </c>
      <c r="C170" s="4" t="s">
        <v>708</v>
      </c>
      <c r="D170" s="4" t="s">
        <v>620</v>
      </c>
      <c r="E170" s="4" t="s">
        <v>831</v>
      </c>
      <c r="F170" s="4" t="s">
        <v>830</v>
      </c>
      <c r="G170" s="4">
        <v>3</v>
      </c>
      <c r="H170" s="15">
        <v>2</v>
      </c>
      <c r="I170" s="4" t="s">
        <v>1900</v>
      </c>
      <c r="J170" s="12">
        <v>0</v>
      </c>
      <c r="K170" s="4">
        <v>2016</v>
      </c>
      <c r="L170" s="4" t="s">
        <v>829</v>
      </c>
      <c r="M170" s="4" t="str">
        <f t="shared" si="2"/>
        <v>N</v>
      </c>
    </row>
    <row r="171" spans="1:14" s="4" customFormat="1" ht="12.75" customHeight="1" x14ac:dyDescent="0.25">
      <c r="A171" s="4" t="s">
        <v>832</v>
      </c>
      <c r="B171" s="4" t="s">
        <v>23</v>
      </c>
      <c r="C171" s="4" t="s">
        <v>708</v>
      </c>
      <c r="D171" s="4" t="s">
        <v>620</v>
      </c>
      <c r="E171" s="4" t="s">
        <v>834</v>
      </c>
      <c r="F171" s="4" t="s">
        <v>833</v>
      </c>
      <c r="G171" s="4">
        <v>3</v>
      </c>
      <c r="H171" s="15">
        <v>2</v>
      </c>
      <c r="I171" s="4" t="s">
        <v>1913</v>
      </c>
      <c r="J171" s="12">
        <v>0</v>
      </c>
      <c r="K171" s="4">
        <v>2016</v>
      </c>
      <c r="L171" s="4" t="s">
        <v>832</v>
      </c>
      <c r="M171" s="4" t="str">
        <f t="shared" si="2"/>
        <v>N</v>
      </c>
    </row>
    <row r="172" spans="1:14" s="4" customFormat="1" ht="12.75" customHeight="1" x14ac:dyDescent="0.25">
      <c r="A172" s="4" t="s">
        <v>835</v>
      </c>
      <c r="B172" s="4" t="s">
        <v>23</v>
      </c>
      <c r="C172" s="4" t="s">
        <v>708</v>
      </c>
      <c r="D172" s="4" t="s">
        <v>620</v>
      </c>
      <c r="E172" s="4" t="s">
        <v>837</v>
      </c>
      <c r="F172" s="4" t="s">
        <v>836</v>
      </c>
      <c r="G172" s="4">
        <v>3</v>
      </c>
      <c r="H172" s="15">
        <v>2</v>
      </c>
      <c r="I172" s="4" t="s">
        <v>1914</v>
      </c>
      <c r="J172" s="12">
        <v>0</v>
      </c>
      <c r="K172" s="4">
        <v>2016</v>
      </c>
      <c r="L172" s="4" t="s">
        <v>835</v>
      </c>
      <c r="M172" s="4" t="str">
        <f t="shared" si="2"/>
        <v>N</v>
      </c>
    </row>
    <row r="173" spans="1:14" s="4" customFormat="1" ht="12.75" customHeight="1" x14ac:dyDescent="0.25">
      <c r="A173" s="4" t="s">
        <v>838</v>
      </c>
      <c r="B173" s="4" t="s">
        <v>23</v>
      </c>
      <c r="C173" s="4" t="s">
        <v>708</v>
      </c>
      <c r="D173" s="4" t="s">
        <v>620</v>
      </c>
      <c r="E173" s="4" t="s">
        <v>840</v>
      </c>
      <c r="F173" s="4" t="s">
        <v>839</v>
      </c>
      <c r="G173" s="4">
        <v>3</v>
      </c>
      <c r="H173" s="15">
        <v>2</v>
      </c>
      <c r="I173" s="4" t="s">
        <v>1915</v>
      </c>
      <c r="J173" s="12">
        <v>0</v>
      </c>
      <c r="K173" s="4">
        <v>2016</v>
      </c>
      <c r="L173" s="4" t="s">
        <v>838</v>
      </c>
      <c r="M173" s="4" t="str">
        <f t="shared" si="2"/>
        <v>N</v>
      </c>
    </row>
    <row r="174" spans="1:14" s="4" customFormat="1" ht="12.75" customHeight="1" x14ac:dyDescent="0.25">
      <c r="A174" s="4" t="s">
        <v>841</v>
      </c>
      <c r="B174" s="4" t="s">
        <v>23</v>
      </c>
      <c r="C174" s="4" t="s">
        <v>708</v>
      </c>
      <c r="D174" s="4" t="s">
        <v>620</v>
      </c>
      <c r="E174" s="4" t="s">
        <v>843</v>
      </c>
      <c r="F174" s="4" t="s">
        <v>842</v>
      </c>
      <c r="G174" s="4">
        <v>3</v>
      </c>
      <c r="H174" s="15">
        <v>2</v>
      </c>
      <c r="I174" s="4" t="s">
        <v>1916</v>
      </c>
      <c r="J174" s="12">
        <v>0</v>
      </c>
      <c r="K174" s="4">
        <v>2016</v>
      </c>
      <c r="L174" s="4" t="s">
        <v>841</v>
      </c>
      <c r="M174" s="4" t="str">
        <f t="shared" si="2"/>
        <v>N</v>
      </c>
    </row>
    <row r="175" spans="1:14" s="4" customFormat="1" ht="12.75" customHeight="1" x14ac:dyDescent="0.25">
      <c r="A175" s="4" t="s">
        <v>151</v>
      </c>
      <c r="B175" s="4" t="s">
        <v>154</v>
      </c>
      <c r="C175" s="4" t="s">
        <v>153</v>
      </c>
      <c r="D175" s="4" t="s">
        <v>35</v>
      </c>
      <c r="E175" s="4" t="s">
        <v>155</v>
      </c>
      <c r="F175" s="4" t="s">
        <v>152</v>
      </c>
      <c r="G175" s="4">
        <v>1</v>
      </c>
      <c r="H175" s="15">
        <v>2</v>
      </c>
      <c r="I175" s="4" t="s">
        <v>1919</v>
      </c>
      <c r="J175" s="12">
        <v>0</v>
      </c>
      <c r="K175" s="4">
        <v>2012</v>
      </c>
      <c r="L175" s="4" t="s">
        <v>151</v>
      </c>
      <c r="M175" s="4" t="str">
        <f t="shared" si="2"/>
        <v>N</v>
      </c>
    </row>
    <row r="176" spans="1:14" s="4" customFormat="1" ht="12.75" customHeight="1" x14ac:dyDescent="0.25">
      <c r="A176" s="4" t="s">
        <v>168</v>
      </c>
      <c r="B176" s="4" t="s">
        <v>170</v>
      </c>
      <c r="C176" s="4" t="s">
        <v>169</v>
      </c>
      <c r="D176" s="4" t="s">
        <v>35</v>
      </c>
      <c r="E176" s="4" t="s">
        <v>171</v>
      </c>
      <c r="F176" s="4" t="s">
        <v>3167</v>
      </c>
      <c r="G176" s="4">
        <v>2</v>
      </c>
      <c r="H176" s="15">
        <v>1</v>
      </c>
      <c r="I176" s="4" t="s">
        <v>3169</v>
      </c>
      <c r="J176" s="12">
        <v>43.471984435797665</v>
      </c>
      <c r="K176" s="4">
        <v>2015</v>
      </c>
      <c r="L176" s="4" t="s">
        <v>168</v>
      </c>
      <c r="M176" s="4" t="str">
        <f t="shared" si="2"/>
        <v>Y</v>
      </c>
      <c r="N176" s="4" t="s">
        <v>2678</v>
      </c>
    </row>
    <row r="177" spans="1:14" s="4" customFormat="1" ht="12.75" customHeight="1" x14ac:dyDescent="0.25">
      <c r="A177" s="4" t="s">
        <v>172</v>
      </c>
      <c r="B177" s="4" t="s">
        <v>170</v>
      </c>
      <c r="C177" s="4" t="s">
        <v>169</v>
      </c>
      <c r="D177" s="4" t="s">
        <v>35</v>
      </c>
      <c r="E177" s="4" t="s">
        <v>173</v>
      </c>
      <c r="F177" s="4" t="s">
        <v>3168</v>
      </c>
      <c r="G177" s="4">
        <v>2</v>
      </c>
      <c r="H177" s="15">
        <v>1</v>
      </c>
      <c r="I177" s="4" t="s">
        <v>3169</v>
      </c>
      <c r="J177" s="12">
        <v>0</v>
      </c>
      <c r="K177" s="4">
        <v>2014</v>
      </c>
      <c r="L177" s="4" t="s">
        <v>172</v>
      </c>
      <c r="M177" s="4" t="str">
        <f t="shared" si="2"/>
        <v>N</v>
      </c>
    </row>
    <row r="178" spans="1:14" s="4" customFormat="1" ht="12.75" customHeight="1" x14ac:dyDescent="0.25">
      <c r="A178" s="4" t="s">
        <v>174</v>
      </c>
      <c r="B178" s="4" t="s">
        <v>177</v>
      </c>
      <c r="C178" s="4" t="s">
        <v>176</v>
      </c>
      <c r="D178" s="4" t="s">
        <v>35</v>
      </c>
      <c r="E178" s="4" t="s">
        <v>178</v>
      </c>
      <c r="F178" s="4" t="s">
        <v>175</v>
      </c>
      <c r="G178" s="4">
        <v>2</v>
      </c>
      <c r="H178" s="15">
        <v>1</v>
      </c>
      <c r="J178" s="12">
        <v>78.066483926521244</v>
      </c>
      <c r="K178" s="4">
        <v>2015</v>
      </c>
      <c r="L178" s="4" t="s">
        <v>174</v>
      </c>
      <c r="M178" s="4" t="str">
        <f t="shared" si="2"/>
        <v>Y</v>
      </c>
      <c r="N178" s="4" t="s">
        <v>2678</v>
      </c>
    </row>
    <row r="179" spans="1:14" s="4" customFormat="1" ht="12.75" customHeight="1" x14ac:dyDescent="0.25">
      <c r="A179" s="4" t="s">
        <v>179</v>
      </c>
      <c r="B179" s="4" t="s">
        <v>177</v>
      </c>
      <c r="C179" s="4" t="s">
        <v>176</v>
      </c>
      <c r="D179" s="4" t="s">
        <v>35</v>
      </c>
      <c r="E179" s="4" t="s">
        <v>181</v>
      </c>
      <c r="F179" s="4" t="s">
        <v>180</v>
      </c>
      <c r="G179" s="4">
        <v>2</v>
      </c>
      <c r="H179" s="15">
        <v>1</v>
      </c>
      <c r="J179" s="12">
        <v>72.602795698924737</v>
      </c>
      <c r="K179" s="4">
        <v>2015</v>
      </c>
      <c r="L179" s="4" t="s">
        <v>179</v>
      </c>
      <c r="M179" s="4" t="str">
        <f t="shared" si="2"/>
        <v>Y</v>
      </c>
      <c r="N179" s="4" t="s">
        <v>2678</v>
      </c>
    </row>
    <row r="180" spans="1:14" s="4" customFormat="1" ht="12.75" customHeight="1" x14ac:dyDescent="0.25">
      <c r="A180" s="4" t="s">
        <v>182</v>
      </c>
      <c r="B180" s="4" t="s">
        <v>177</v>
      </c>
      <c r="C180" s="4" t="s">
        <v>176</v>
      </c>
      <c r="D180" s="4" t="s">
        <v>35</v>
      </c>
      <c r="E180" s="4" t="s">
        <v>184</v>
      </c>
      <c r="F180" s="4" t="s">
        <v>183</v>
      </c>
      <c r="G180" s="4">
        <v>2</v>
      </c>
      <c r="H180" s="15">
        <v>1</v>
      </c>
      <c r="J180" s="12">
        <v>81.495631256054239</v>
      </c>
      <c r="K180" s="4">
        <v>2015</v>
      </c>
      <c r="L180" s="4" t="s">
        <v>182</v>
      </c>
      <c r="M180" s="4" t="str">
        <f t="shared" si="2"/>
        <v>Y</v>
      </c>
      <c r="N180" s="4" t="s">
        <v>2678</v>
      </c>
    </row>
    <row r="181" spans="1:14" s="4" customFormat="1" ht="12.75" customHeight="1" x14ac:dyDescent="0.25">
      <c r="A181" s="4" t="s">
        <v>185</v>
      </c>
      <c r="B181" s="4" t="s">
        <v>177</v>
      </c>
      <c r="C181" s="4" t="s">
        <v>176</v>
      </c>
      <c r="D181" s="4" t="s">
        <v>35</v>
      </c>
      <c r="E181" s="4" t="s">
        <v>187</v>
      </c>
      <c r="F181" s="4" t="s">
        <v>186</v>
      </c>
      <c r="G181" s="4">
        <v>2</v>
      </c>
      <c r="H181" s="15">
        <v>1</v>
      </c>
      <c r="J181" s="12">
        <v>68.214279630943935</v>
      </c>
      <c r="K181" s="4">
        <v>2015</v>
      </c>
      <c r="L181" s="4" t="s">
        <v>185</v>
      </c>
      <c r="M181" s="4" t="str">
        <f t="shared" si="2"/>
        <v>Y</v>
      </c>
      <c r="N181" s="4" t="s">
        <v>2678</v>
      </c>
    </row>
    <row r="182" spans="1:14" s="4" customFormat="1" ht="12.75" customHeight="1" x14ac:dyDescent="0.25">
      <c r="A182" s="4" t="s">
        <v>188</v>
      </c>
      <c r="B182" s="4" t="s">
        <v>177</v>
      </c>
      <c r="C182" s="4" t="s">
        <v>176</v>
      </c>
      <c r="D182" s="4" t="s">
        <v>35</v>
      </c>
      <c r="E182" s="4" t="s">
        <v>190</v>
      </c>
      <c r="F182" s="4" t="s">
        <v>189</v>
      </c>
      <c r="G182" s="4">
        <v>2</v>
      </c>
      <c r="H182" s="15">
        <v>1</v>
      </c>
      <c r="J182" s="12">
        <v>64.916322181484887</v>
      </c>
      <c r="K182" s="4">
        <v>2015</v>
      </c>
      <c r="L182" s="4" t="s">
        <v>188</v>
      </c>
      <c r="M182" s="4" t="str">
        <f t="shared" si="2"/>
        <v>Y</v>
      </c>
      <c r="N182" s="4" t="s">
        <v>2678</v>
      </c>
    </row>
    <row r="183" spans="1:14" s="4" customFormat="1" ht="12.75" customHeight="1" x14ac:dyDescent="0.25">
      <c r="A183" s="4" t="s">
        <v>191</v>
      </c>
      <c r="B183" s="4" t="s">
        <v>177</v>
      </c>
      <c r="C183" s="4" t="s">
        <v>176</v>
      </c>
      <c r="D183" s="4" t="s">
        <v>35</v>
      </c>
      <c r="E183" s="4" t="s">
        <v>193</v>
      </c>
      <c r="F183" s="4" t="s">
        <v>192</v>
      </c>
      <c r="G183" s="4">
        <v>2</v>
      </c>
      <c r="H183" s="15">
        <v>1</v>
      </c>
      <c r="J183" s="12">
        <v>65.553296722659468</v>
      </c>
      <c r="K183" s="4">
        <v>2015</v>
      </c>
      <c r="L183" s="4" t="s">
        <v>191</v>
      </c>
      <c r="M183" s="4" t="str">
        <f t="shared" si="2"/>
        <v>Y</v>
      </c>
      <c r="N183" s="4" t="s">
        <v>2678</v>
      </c>
    </row>
    <row r="184" spans="1:14" s="4" customFormat="1" ht="12.75" customHeight="1" x14ac:dyDescent="0.25">
      <c r="A184" s="4" t="s">
        <v>1189</v>
      </c>
      <c r="B184" s="4" t="s">
        <v>1192</v>
      </c>
      <c r="C184" s="4" t="s">
        <v>1191</v>
      </c>
      <c r="D184" s="4" t="s">
        <v>1038</v>
      </c>
      <c r="E184" s="4" t="s">
        <v>1193</v>
      </c>
      <c r="F184" s="4" t="s">
        <v>1190</v>
      </c>
      <c r="G184" s="4">
        <v>1</v>
      </c>
      <c r="H184" s="15">
        <v>1</v>
      </c>
      <c r="I184" s="4" t="s">
        <v>3170</v>
      </c>
      <c r="J184" s="12">
        <v>0</v>
      </c>
      <c r="K184" s="4">
        <v>2015</v>
      </c>
      <c r="L184" s="4" t="s">
        <v>1189</v>
      </c>
      <c r="M184" s="4" t="str">
        <f t="shared" si="2"/>
        <v>N</v>
      </c>
    </row>
    <row r="185" spans="1:14" s="4" customFormat="1" ht="12.75" customHeight="1" x14ac:dyDescent="0.25">
      <c r="A185" s="4" t="s">
        <v>1194</v>
      </c>
      <c r="B185" s="4" t="s">
        <v>1197</v>
      </c>
      <c r="C185" s="4" t="s">
        <v>1196</v>
      </c>
      <c r="D185" s="4" t="s">
        <v>1038</v>
      </c>
      <c r="E185" s="4" t="s">
        <v>1198</v>
      </c>
      <c r="F185" s="4" t="s">
        <v>1195</v>
      </c>
      <c r="G185" s="4">
        <v>2</v>
      </c>
      <c r="H185" s="15">
        <v>1</v>
      </c>
      <c r="J185" s="12">
        <v>0</v>
      </c>
      <c r="K185" s="4">
        <v>2015</v>
      </c>
      <c r="L185" s="4" t="s">
        <v>1194</v>
      </c>
      <c r="M185" s="4" t="str">
        <f t="shared" si="2"/>
        <v>N</v>
      </c>
    </row>
    <row r="186" spans="1:14" s="4" customFormat="1" ht="12.75" customHeight="1" x14ac:dyDescent="0.25">
      <c r="A186" s="4" t="s">
        <v>852</v>
      </c>
      <c r="B186" s="4" t="s">
        <v>13</v>
      </c>
      <c r="C186" s="4" t="s">
        <v>851</v>
      </c>
      <c r="D186" s="4" t="s">
        <v>620</v>
      </c>
      <c r="E186" s="4" t="s">
        <v>1579</v>
      </c>
      <c r="F186" s="4" t="s">
        <v>853</v>
      </c>
      <c r="G186" s="4">
        <v>1</v>
      </c>
      <c r="H186" s="15">
        <v>3</v>
      </c>
      <c r="I186" s="4" t="s">
        <v>3171</v>
      </c>
      <c r="J186" s="12">
        <v>0</v>
      </c>
      <c r="K186" s="4">
        <v>2005</v>
      </c>
      <c r="L186" s="4" t="s">
        <v>852</v>
      </c>
      <c r="M186" s="4" t="str">
        <f t="shared" si="2"/>
        <v>N</v>
      </c>
    </row>
    <row r="187" spans="1:14" s="4" customFormat="1" ht="12.75" customHeight="1" x14ac:dyDescent="0.25">
      <c r="A187" s="4" t="s">
        <v>854</v>
      </c>
      <c r="B187" s="4" t="s">
        <v>856</v>
      </c>
      <c r="C187" s="4" t="s">
        <v>855</v>
      </c>
      <c r="D187" s="4" t="s">
        <v>620</v>
      </c>
      <c r="E187" s="4" t="s">
        <v>857</v>
      </c>
      <c r="F187" s="4" t="s">
        <v>855</v>
      </c>
      <c r="G187" s="4">
        <v>0</v>
      </c>
      <c r="H187" s="15">
        <v>1</v>
      </c>
      <c r="J187" s="12">
        <v>0</v>
      </c>
      <c r="K187" s="4">
        <v>2015</v>
      </c>
      <c r="L187" s="4" t="s">
        <v>854</v>
      </c>
      <c r="M187" s="4" t="str">
        <f t="shared" si="2"/>
        <v>N</v>
      </c>
    </row>
    <row r="188" spans="1:14" s="4" customFormat="1" ht="12.75" customHeight="1" x14ac:dyDescent="0.25">
      <c r="A188" s="4" t="s">
        <v>194</v>
      </c>
      <c r="B188" s="4" t="s">
        <v>1661</v>
      </c>
      <c r="C188" s="4" t="s">
        <v>196</v>
      </c>
      <c r="D188" s="4" t="s">
        <v>35</v>
      </c>
      <c r="E188" s="4" t="s">
        <v>197</v>
      </c>
      <c r="F188" s="4" t="s">
        <v>195</v>
      </c>
      <c r="G188" s="4">
        <v>1</v>
      </c>
      <c r="H188" s="15">
        <v>1</v>
      </c>
      <c r="I188" s="4" t="s">
        <v>3172</v>
      </c>
      <c r="J188" s="12">
        <v>8</v>
      </c>
      <c r="K188" s="4">
        <v>2012</v>
      </c>
      <c r="L188" s="4" t="s">
        <v>194</v>
      </c>
      <c r="M188" s="4" t="str">
        <f t="shared" si="2"/>
        <v>Y</v>
      </c>
      <c r="N188" s="4" t="s">
        <v>2678</v>
      </c>
    </row>
    <row r="189" spans="1:14" s="4" customFormat="1" ht="12.75" customHeight="1" x14ac:dyDescent="0.25">
      <c r="A189" s="4" t="s">
        <v>858</v>
      </c>
      <c r="B189" s="4" t="s">
        <v>860</v>
      </c>
      <c r="C189" s="4" t="s">
        <v>1715</v>
      </c>
      <c r="D189" s="4" t="s">
        <v>620</v>
      </c>
      <c r="E189" s="4" t="s">
        <v>861</v>
      </c>
      <c r="F189" s="4" t="s">
        <v>859</v>
      </c>
      <c r="G189" s="4">
        <v>2</v>
      </c>
      <c r="H189" s="15">
        <v>1</v>
      </c>
      <c r="J189" s="12">
        <v>0</v>
      </c>
      <c r="K189" s="4">
        <v>2011</v>
      </c>
      <c r="L189" s="4" t="s">
        <v>858</v>
      </c>
      <c r="M189" s="4" t="str">
        <f t="shared" si="2"/>
        <v>N</v>
      </c>
    </row>
    <row r="190" spans="1:14" s="4" customFormat="1" ht="12.75" customHeight="1" x14ac:dyDescent="0.25">
      <c r="A190" s="4" t="s">
        <v>862</v>
      </c>
      <c r="B190" s="4" t="s">
        <v>860</v>
      </c>
      <c r="C190" s="4" t="s">
        <v>1715</v>
      </c>
      <c r="D190" s="4" t="s">
        <v>620</v>
      </c>
      <c r="E190" s="4" t="s">
        <v>864</v>
      </c>
      <c r="F190" s="4" t="s">
        <v>863</v>
      </c>
      <c r="G190" s="4">
        <v>2</v>
      </c>
      <c r="H190" s="15">
        <v>1</v>
      </c>
      <c r="J190" s="12">
        <v>0</v>
      </c>
      <c r="K190" s="4">
        <v>2015</v>
      </c>
      <c r="L190" s="4" t="s">
        <v>862</v>
      </c>
      <c r="M190" s="4" t="str">
        <f t="shared" si="2"/>
        <v>N</v>
      </c>
    </row>
    <row r="191" spans="1:14" s="4" customFormat="1" ht="12.75" customHeight="1" x14ac:dyDescent="0.25">
      <c r="A191" s="4" t="s">
        <v>198</v>
      </c>
      <c r="B191" s="4" t="s">
        <v>200</v>
      </c>
      <c r="C191" s="4" t="s">
        <v>199</v>
      </c>
      <c r="D191" s="4" t="s">
        <v>35</v>
      </c>
      <c r="E191" s="4" t="s">
        <v>201</v>
      </c>
      <c r="F191" s="4" t="s">
        <v>199</v>
      </c>
      <c r="G191" s="4">
        <v>0</v>
      </c>
      <c r="H191" s="15">
        <v>2</v>
      </c>
      <c r="I191" s="4" t="s">
        <v>1922</v>
      </c>
      <c r="J191" s="12">
        <v>0</v>
      </c>
      <c r="K191" s="4" t="s">
        <v>1569</v>
      </c>
      <c r="L191" s="4" t="s">
        <v>198</v>
      </c>
      <c r="M191" s="4" t="str">
        <f t="shared" si="2"/>
        <v>N</v>
      </c>
    </row>
    <row r="192" spans="1:14" s="4" customFormat="1" ht="12.75" customHeight="1" x14ac:dyDescent="0.25">
      <c r="A192" s="4" t="s">
        <v>869</v>
      </c>
      <c r="B192" s="4" t="s">
        <v>1466</v>
      </c>
      <c r="C192" s="4" t="s">
        <v>867</v>
      </c>
      <c r="D192" s="4" t="s">
        <v>620</v>
      </c>
      <c r="E192" s="4" t="s">
        <v>871</v>
      </c>
      <c r="F192" s="4" t="s">
        <v>870</v>
      </c>
      <c r="G192" s="4">
        <v>1</v>
      </c>
      <c r="H192" s="15">
        <v>2</v>
      </c>
      <c r="I192" s="4" t="s">
        <v>1923</v>
      </c>
      <c r="J192" s="12">
        <v>0</v>
      </c>
      <c r="K192" s="4">
        <v>2015</v>
      </c>
      <c r="L192" s="4" t="s">
        <v>869</v>
      </c>
      <c r="M192" s="4" t="str">
        <f t="shared" si="2"/>
        <v>N</v>
      </c>
    </row>
    <row r="193" spans="1:13" s="4" customFormat="1" ht="12.75" customHeight="1" x14ac:dyDescent="0.25">
      <c r="A193" s="4" t="s">
        <v>872</v>
      </c>
      <c r="B193" s="4" t="s">
        <v>1631</v>
      </c>
      <c r="C193" s="4" t="s">
        <v>874</v>
      </c>
      <c r="D193" s="4" t="s">
        <v>620</v>
      </c>
      <c r="E193" s="4" t="s">
        <v>875</v>
      </c>
      <c r="F193" s="4" t="s">
        <v>873</v>
      </c>
      <c r="G193" s="4">
        <v>1</v>
      </c>
      <c r="H193" s="15">
        <v>1</v>
      </c>
      <c r="J193" s="12">
        <v>0</v>
      </c>
      <c r="K193" s="4">
        <v>2011</v>
      </c>
      <c r="L193" s="4" t="s">
        <v>872</v>
      </c>
      <c r="M193" s="4" t="str">
        <f t="shared" si="2"/>
        <v>N</v>
      </c>
    </row>
    <row r="194" spans="1:13" s="4" customFormat="1" ht="12.75" customHeight="1" x14ac:dyDescent="0.25">
      <c r="A194" s="4" t="s">
        <v>1207</v>
      </c>
      <c r="B194" s="4" t="s">
        <v>1205</v>
      </c>
      <c r="C194" s="4" t="s">
        <v>1204</v>
      </c>
      <c r="D194" s="4" t="s">
        <v>1038</v>
      </c>
      <c r="E194" s="4" t="s">
        <v>1208</v>
      </c>
      <c r="F194" s="4" t="s">
        <v>3313</v>
      </c>
      <c r="G194" s="4">
        <v>2</v>
      </c>
      <c r="H194" s="15">
        <v>2</v>
      </c>
      <c r="I194" s="4" t="s">
        <v>3314</v>
      </c>
      <c r="J194" s="12">
        <v>0</v>
      </c>
      <c r="K194" s="4">
        <v>2016</v>
      </c>
      <c r="L194" s="4" t="s">
        <v>1207</v>
      </c>
      <c r="M194" s="4" t="str">
        <f t="shared" si="2"/>
        <v>N</v>
      </c>
    </row>
    <row r="195" spans="1:13" s="4" customFormat="1" ht="12.75" customHeight="1" x14ac:dyDescent="0.25">
      <c r="A195" s="4" t="s">
        <v>210</v>
      </c>
      <c r="B195" s="4" t="s">
        <v>213</v>
      </c>
      <c r="C195" s="4" t="s">
        <v>212</v>
      </c>
      <c r="D195" s="4" t="s">
        <v>35</v>
      </c>
      <c r="E195" s="4" t="s">
        <v>214</v>
      </c>
      <c r="F195" s="4" t="s">
        <v>211</v>
      </c>
      <c r="G195" s="4">
        <v>2</v>
      </c>
      <c r="H195" s="15">
        <v>1</v>
      </c>
      <c r="J195" s="12">
        <v>0</v>
      </c>
      <c r="K195" s="4">
        <v>2013</v>
      </c>
      <c r="L195" s="4" t="s">
        <v>210</v>
      </c>
      <c r="M195" s="4" t="str">
        <f t="shared" si="2"/>
        <v>N</v>
      </c>
    </row>
    <row r="196" spans="1:13" s="4" customFormat="1" ht="12.75" customHeight="1" x14ac:dyDescent="0.25">
      <c r="A196" s="4" t="s">
        <v>215</v>
      </c>
      <c r="B196" s="4" t="s">
        <v>213</v>
      </c>
      <c r="C196" s="4" t="s">
        <v>212</v>
      </c>
      <c r="D196" s="4" t="s">
        <v>35</v>
      </c>
      <c r="E196" s="4" t="s">
        <v>217</v>
      </c>
      <c r="F196" s="4" t="s">
        <v>216</v>
      </c>
      <c r="G196" s="4">
        <v>2</v>
      </c>
      <c r="H196" s="15">
        <v>1</v>
      </c>
      <c r="J196" s="12">
        <v>0</v>
      </c>
      <c r="K196" s="4">
        <v>2013</v>
      </c>
      <c r="L196" s="4" t="s">
        <v>215</v>
      </c>
      <c r="M196" s="4" t="str">
        <f t="shared" si="2"/>
        <v>N</v>
      </c>
    </row>
    <row r="197" spans="1:13" s="4" customFormat="1" ht="12.75" customHeight="1" x14ac:dyDescent="0.25">
      <c r="A197" s="4" t="s">
        <v>1214</v>
      </c>
      <c r="B197" s="4" t="s">
        <v>1633</v>
      </c>
      <c r="C197" s="4" t="s">
        <v>1216</v>
      </c>
      <c r="D197" s="4" t="s">
        <v>1038</v>
      </c>
      <c r="E197" s="4" t="s">
        <v>1217</v>
      </c>
      <c r="F197" s="4" t="s">
        <v>1215</v>
      </c>
      <c r="G197" s="4">
        <v>1</v>
      </c>
      <c r="H197" s="15">
        <v>2</v>
      </c>
      <c r="I197" s="4" t="s">
        <v>1924</v>
      </c>
      <c r="J197" s="12">
        <v>0</v>
      </c>
      <c r="K197" s="4">
        <v>2016</v>
      </c>
      <c r="L197" s="4" t="s">
        <v>1214</v>
      </c>
      <c r="M197" s="4" t="str">
        <f t="shared" si="2"/>
        <v>N</v>
      </c>
    </row>
    <row r="198" spans="1:13" s="4" customFormat="1" ht="12.75" customHeight="1" x14ac:dyDescent="0.25">
      <c r="A198" s="4" t="s">
        <v>1221</v>
      </c>
      <c r="B198" s="4" t="s">
        <v>1224</v>
      </c>
      <c r="C198" s="4" t="s">
        <v>1223</v>
      </c>
      <c r="D198" s="4" t="s">
        <v>1038</v>
      </c>
      <c r="E198" s="4" t="s">
        <v>1225</v>
      </c>
      <c r="F198" s="4" t="s">
        <v>1222</v>
      </c>
      <c r="G198" s="4">
        <v>2</v>
      </c>
      <c r="H198" s="15">
        <v>2</v>
      </c>
      <c r="I198" s="4" t="s">
        <v>1925</v>
      </c>
      <c r="J198" s="12">
        <v>0</v>
      </c>
      <c r="K198" s="4">
        <v>2016</v>
      </c>
      <c r="L198" s="4" t="s">
        <v>1221</v>
      </c>
      <c r="M198" s="4" t="str">
        <f t="shared" si="2"/>
        <v>N</v>
      </c>
    </row>
    <row r="199" spans="1:13" s="4" customFormat="1" ht="12.75" customHeight="1" x14ac:dyDescent="0.25">
      <c r="A199" s="4" t="s">
        <v>2972</v>
      </c>
      <c r="B199" s="4" t="s">
        <v>1227</v>
      </c>
      <c r="C199" s="4" t="s">
        <v>1226</v>
      </c>
      <c r="D199" s="4" t="s">
        <v>1038</v>
      </c>
      <c r="E199" s="4" t="s">
        <v>1227</v>
      </c>
      <c r="F199" s="4" t="s">
        <v>1226</v>
      </c>
      <c r="G199" s="4">
        <v>0</v>
      </c>
      <c r="H199" s="15">
        <v>3</v>
      </c>
      <c r="J199" s="12">
        <v>0</v>
      </c>
      <c r="K199" s="4">
        <v>2017</v>
      </c>
      <c r="L199" s="4" t="s">
        <v>2972</v>
      </c>
      <c r="M199" s="4" t="str">
        <f t="shared" si="2"/>
        <v>N</v>
      </c>
    </row>
    <row r="200" spans="1:13" s="4" customFormat="1" ht="12.75" customHeight="1" x14ac:dyDescent="0.25">
      <c r="A200" s="4" t="s">
        <v>485</v>
      </c>
      <c r="B200" s="4" t="s">
        <v>483</v>
      </c>
      <c r="C200" s="4" t="s">
        <v>482</v>
      </c>
      <c r="D200" s="4" t="s">
        <v>360</v>
      </c>
      <c r="E200" s="4" t="s">
        <v>486</v>
      </c>
      <c r="F200" s="4" t="s">
        <v>3178</v>
      </c>
      <c r="G200" s="4">
        <v>2</v>
      </c>
      <c r="H200" s="15">
        <v>1</v>
      </c>
      <c r="I200" s="4" t="s">
        <v>3177</v>
      </c>
      <c r="J200" s="12">
        <v>0</v>
      </c>
      <c r="K200" s="4">
        <v>2012</v>
      </c>
      <c r="L200" s="4" t="s">
        <v>485</v>
      </c>
      <c r="M200" s="4" t="str">
        <f t="shared" ref="M200:M263" si="3">IF(OR(AND(D200=$W$15,OR(J200&lt;$W$16,J200&gt;$W$17)),AND(D200=$X$15,OR(J200&lt;$X$16,J200&gt;$X$17)),AND(D200=$Y$15,OR(J200&lt;$Y$16,J200&gt;$Y$17)),AND(D200=$Z$15,OR(J200&lt;$Z$16,J200&gt;$Z$17))),"Y","N")</f>
        <v>N</v>
      </c>
    </row>
    <row r="201" spans="1:13" s="4" customFormat="1" ht="12.75" customHeight="1" x14ac:dyDescent="0.25">
      <c r="A201" s="4" t="s">
        <v>1239</v>
      </c>
      <c r="B201" s="4" t="s">
        <v>1235</v>
      </c>
      <c r="C201" s="4" t="s">
        <v>1234</v>
      </c>
      <c r="D201" s="4" t="s">
        <v>1038</v>
      </c>
      <c r="E201" s="4" t="s">
        <v>1241</v>
      </c>
      <c r="F201" s="4" t="s">
        <v>1240</v>
      </c>
      <c r="G201" s="4">
        <v>2</v>
      </c>
      <c r="H201" s="15">
        <v>2</v>
      </c>
      <c r="I201" s="4" t="s">
        <v>1926</v>
      </c>
      <c r="J201" s="12">
        <v>0</v>
      </c>
      <c r="K201" s="4">
        <v>2016</v>
      </c>
      <c r="L201" s="4" t="s">
        <v>1239</v>
      </c>
      <c r="M201" s="4" t="str">
        <f t="shared" si="3"/>
        <v>N</v>
      </c>
    </row>
    <row r="202" spans="1:13" s="4" customFormat="1" ht="12.75" customHeight="1" x14ac:dyDescent="0.25">
      <c r="A202" s="4" t="s">
        <v>893</v>
      </c>
      <c r="B202" s="4" t="s">
        <v>896</v>
      </c>
      <c r="C202" s="4" t="s">
        <v>895</v>
      </c>
      <c r="D202" s="4" t="s">
        <v>620</v>
      </c>
      <c r="E202" s="4" t="s">
        <v>897</v>
      </c>
      <c r="F202" s="4" t="s">
        <v>894</v>
      </c>
      <c r="G202" s="4">
        <v>2</v>
      </c>
      <c r="H202" s="15">
        <v>1</v>
      </c>
      <c r="J202" s="12">
        <v>0</v>
      </c>
      <c r="K202" s="4">
        <v>2015</v>
      </c>
      <c r="L202" s="4" t="s">
        <v>893</v>
      </c>
      <c r="M202" s="4" t="str">
        <f t="shared" si="3"/>
        <v>N</v>
      </c>
    </row>
    <row r="203" spans="1:13" s="4" customFormat="1" ht="12.75" customHeight="1" x14ac:dyDescent="0.25">
      <c r="A203" s="4" t="s">
        <v>1242</v>
      </c>
      <c r="B203" s="4" t="s">
        <v>1245</v>
      </c>
      <c r="C203" s="4" t="s">
        <v>1244</v>
      </c>
      <c r="D203" s="4" t="s">
        <v>1038</v>
      </c>
      <c r="E203" s="4" t="s">
        <v>1246</v>
      </c>
      <c r="F203" s="4" t="s">
        <v>1243</v>
      </c>
      <c r="G203" s="4">
        <v>1</v>
      </c>
      <c r="H203" s="15">
        <v>1</v>
      </c>
      <c r="J203" s="12">
        <v>0</v>
      </c>
      <c r="K203" s="4">
        <v>2013</v>
      </c>
      <c r="L203" s="4" t="s">
        <v>1242</v>
      </c>
      <c r="M203" s="4" t="str">
        <f t="shared" si="3"/>
        <v>N</v>
      </c>
    </row>
    <row r="204" spans="1:13" s="4" customFormat="1" ht="12.75" customHeight="1" x14ac:dyDescent="0.25">
      <c r="A204" s="4" t="s">
        <v>1247</v>
      </c>
      <c r="B204" s="4" t="s">
        <v>1245</v>
      </c>
      <c r="C204" s="4" t="s">
        <v>1244</v>
      </c>
      <c r="D204" s="4" t="s">
        <v>1038</v>
      </c>
      <c r="E204" s="4" t="s">
        <v>1249</v>
      </c>
      <c r="F204" s="4" t="s">
        <v>1248</v>
      </c>
      <c r="G204" s="4">
        <v>1</v>
      </c>
      <c r="H204" s="15">
        <v>1</v>
      </c>
      <c r="J204" s="12">
        <v>0</v>
      </c>
      <c r="K204" s="4">
        <v>2013</v>
      </c>
      <c r="L204" s="4" t="s">
        <v>1247</v>
      </c>
      <c r="M204" s="4" t="str">
        <f t="shared" si="3"/>
        <v>N</v>
      </c>
    </row>
    <row r="205" spans="1:13" s="4" customFormat="1" ht="12.75" customHeight="1" x14ac:dyDescent="0.25">
      <c r="A205" s="4" t="s">
        <v>903</v>
      </c>
      <c r="B205" s="4" t="s">
        <v>901</v>
      </c>
      <c r="C205" s="4" t="s">
        <v>900</v>
      </c>
      <c r="D205" s="4" t="s">
        <v>620</v>
      </c>
      <c r="E205" s="4" t="s">
        <v>904</v>
      </c>
      <c r="F205" s="4" t="s">
        <v>3180</v>
      </c>
      <c r="G205" s="4">
        <v>2</v>
      </c>
      <c r="H205" s="15">
        <v>3</v>
      </c>
      <c r="I205" s="4" t="s">
        <v>3183</v>
      </c>
      <c r="J205" s="12">
        <v>0</v>
      </c>
      <c r="K205" s="4">
        <v>2017</v>
      </c>
      <c r="L205" s="4" t="s">
        <v>903</v>
      </c>
      <c r="M205" s="4" t="str">
        <f t="shared" si="3"/>
        <v>N</v>
      </c>
    </row>
    <row r="206" spans="1:13" s="4" customFormat="1" ht="12.75" customHeight="1" x14ac:dyDescent="0.25">
      <c r="A206" s="4" t="s">
        <v>487</v>
      </c>
      <c r="B206" s="4" t="s">
        <v>490</v>
      </c>
      <c r="C206" s="4" t="s">
        <v>489</v>
      </c>
      <c r="D206" s="4" t="s">
        <v>360</v>
      </c>
      <c r="E206" s="4" t="s">
        <v>491</v>
      </c>
      <c r="F206" s="4" t="s">
        <v>488</v>
      </c>
      <c r="G206" s="4">
        <v>2</v>
      </c>
      <c r="H206" s="15">
        <v>1</v>
      </c>
      <c r="J206" s="12">
        <v>0</v>
      </c>
      <c r="K206" s="4">
        <v>2016</v>
      </c>
      <c r="L206" s="4" t="s">
        <v>487</v>
      </c>
      <c r="M206" s="4" t="str">
        <f t="shared" si="3"/>
        <v>N</v>
      </c>
    </row>
    <row r="207" spans="1:13" s="4" customFormat="1" ht="12.75" customHeight="1" x14ac:dyDescent="0.25">
      <c r="A207" s="4" t="s">
        <v>907</v>
      </c>
      <c r="B207" s="4" t="s">
        <v>910</v>
      </c>
      <c r="C207" s="4" t="s">
        <v>909</v>
      </c>
      <c r="D207" s="4" t="s">
        <v>620</v>
      </c>
      <c r="E207" s="4" t="s">
        <v>911</v>
      </c>
      <c r="F207" s="4" t="s">
        <v>3186</v>
      </c>
      <c r="G207" s="4">
        <v>2</v>
      </c>
      <c r="H207" s="15">
        <v>2</v>
      </c>
      <c r="I207" s="4" t="s">
        <v>3185</v>
      </c>
      <c r="J207" s="12">
        <v>0</v>
      </c>
      <c r="K207" s="4">
        <v>2016</v>
      </c>
      <c r="L207" s="4" t="s">
        <v>907</v>
      </c>
      <c r="M207" s="4" t="str">
        <f t="shared" si="3"/>
        <v>N</v>
      </c>
    </row>
    <row r="208" spans="1:13" s="4" customFormat="1" ht="12.75" customHeight="1" x14ac:dyDescent="0.25">
      <c r="A208" s="4" t="s">
        <v>492</v>
      </c>
      <c r="B208" s="4" t="s">
        <v>494</v>
      </c>
      <c r="C208" s="4" t="s">
        <v>493</v>
      </c>
      <c r="D208" s="4" t="s">
        <v>360</v>
      </c>
      <c r="E208" s="4" t="s">
        <v>495</v>
      </c>
      <c r="F208" s="4" t="s">
        <v>3188</v>
      </c>
      <c r="G208" s="4">
        <v>3</v>
      </c>
      <c r="H208" s="15">
        <v>1</v>
      </c>
      <c r="J208" s="12">
        <v>0</v>
      </c>
      <c r="K208" s="4">
        <v>2012</v>
      </c>
      <c r="L208" s="4" t="s">
        <v>492</v>
      </c>
      <c r="M208" s="4" t="str">
        <f t="shared" si="3"/>
        <v>N</v>
      </c>
    </row>
    <row r="209" spans="1:13" s="4" customFormat="1" ht="12.75" customHeight="1" x14ac:dyDescent="0.25">
      <c r="A209" s="4" t="s">
        <v>496</v>
      </c>
      <c r="B209" s="4" t="s">
        <v>494</v>
      </c>
      <c r="C209" s="4" t="s">
        <v>493</v>
      </c>
      <c r="D209" s="4" t="s">
        <v>360</v>
      </c>
      <c r="E209" s="4" t="s">
        <v>498</v>
      </c>
      <c r="F209" s="4" t="s">
        <v>497</v>
      </c>
      <c r="G209" s="4">
        <v>4</v>
      </c>
      <c r="H209" s="15">
        <v>1</v>
      </c>
      <c r="I209" s="4" t="s">
        <v>1927</v>
      </c>
      <c r="J209" s="12">
        <v>0</v>
      </c>
      <c r="K209" s="4">
        <v>2012</v>
      </c>
      <c r="L209" s="4" t="s">
        <v>496</v>
      </c>
      <c r="M209" s="4" t="str">
        <f t="shared" si="3"/>
        <v>N</v>
      </c>
    </row>
    <row r="210" spans="1:13" s="4" customFormat="1" ht="12.75" customHeight="1" x14ac:dyDescent="0.25">
      <c r="A210" s="4" t="s">
        <v>499</v>
      </c>
      <c r="B210" s="4" t="s">
        <v>494</v>
      </c>
      <c r="C210" s="4" t="s">
        <v>493</v>
      </c>
      <c r="D210" s="4" t="s">
        <v>360</v>
      </c>
      <c r="E210" s="4" t="s">
        <v>501</v>
      </c>
      <c r="F210" s="4" t="s">
        <v>500</v>
      </c>
      <c r="G210" s="4">
        <v>4</v>
      </c>
      <c r="H210" s="15">
        <v>1</v>
      </c>
      <c r="J210" s="12">
        <v>0</v>
      </c>
      <c r="K210" s="4">
        <v>2012</v>
      </c>
      <c r="L210" s="4" t="s">
        <v>499</v>
      </c>
      <c r="M210" s="4" t="str">
        <f t="shared" si="3"/>
        <v>N</v>
      </c>
    </row>
    <row r="211" spans="1:13" s="4" customFormat="1" ht="12.75" customHeight="1" x14ac:dyDescent="0.25">
      <c r="A211" s="4" t="s">
        <v>502</v>
      </c>
      <c r="B211" s="4" t="s">
        <v>494</v>
      </c>
      <c r="C211" s="4" t="s">
        <v>493</v>
      </c>
      <c r="D211" s="4" t="s">
        <v>360</v>
      </c>
      <c r="E211" s="4" t="s">
        <v>504</v>
      </c>
      <c r="F211" s="4" t="s">
        <v>503</v>
      </c>
      <c r="G211" s="4">
        <v>4</v>
      </c>
      <c r="H211" s="15">
        <v>1</v>
      </c>
      <c r="I211" s="4" t="s">
        <v>1928</v>
      </c>
      <c r="J211" s="12">
        <v>0</v>
      </c>
      <c r="K211" s="4">
        <v>2012</v>
      </c>
      <c r="L211" s="4" t="s">
        <v>502</v>
      </c>
      <c r="M211" s="4" t="str">
        <f t="shared" si="3"/>
        <v>N</v>
      </c>
    </row>
    <row r="212" spans="1:13" s="4" customFormat="1" ht="12.75" customHeight="1" x14ac:dyDescent="0.25">
      <c r="A212" s="4" t="s">
        <v>505</v>
      </c>
      <c r="B212" s="4" t="s">
        <v>494</v>
      </c>
      <c r="C212" s="4" t="s">
        <v>493</v>
      </c>
      <c r="D212" s="4" t="s">
        <v>360</v>
      </c>
      <c r="E212" s="4" t="s">
        <v>507</v>
      </c>
      <c r="F212" s="4" t="s">
        <v>506</v>
      </c>
      <c r="G212" s="4">
        <v>4</v>
      </c>
      <c r="H212" s="15">
        <v>1</v>
      </c>
      <c r="I212" s="4" t="s">
        <v>1929</v>
      </c>
      <c r="J212" s="12">
        <v>0</v>
      </c>
      <c r="K212" s="4">
        <v>2012</v>
      </c>
      <c r="L212" s="4" t="s">
        <v>505</v>
      </c>
      <c r="M212" s="4" t="str">
        <f t="shared" si="3"/>
        <v>N</v>
      </c>
    </row>
    <row r="213" spans="1:13" s="4" customFormat="1" ht="12.75" customHeight="1" x14ac:dyDescent="0.25">
      <c r="A213" s="4" t="s">
        <v>508</v>
      </c>
      <c r="B213" s="4" t="s">
        <v>494</v>
      </c>
      <c r="C213" s="4" t="s">
        <v>493</v>
      </c>
      <c r="D213" s="4" t="s">
        <v>360</v>
      </c>
      <c r="E213" s="4" t="s">
        <v>510</v>
      </c>
      <c r="F213" s="4" t="s">
        <v>509</v>
      </c>
      <c r="G213" s="4">
        <v>4</v>
      </c>
      <c r="H213" s="15">
        <v>1</v>
      </c>
      <c r="J213" s="12">
        <v>0</v>
      </c>
      <c r="K213" s="4">
        <v>2012</v>
      </c>
      <c r="L213" s="4" t="s">
        <v>508</v>
      </c>
      <c r="M213" s="4" t="str">
        <f t="shared" si="3"/>
        <v>N</v>
      </c>
    </row>
    <row r="214" spans="1:13" s="4" customFormat="1" ht="12.75" customHeight="1" x14ac:dyDescent="0.25">
      <c r="A214" s="4" t="s">
        <v>511</v>
      </c>
      <c r="B214" s="4" t="s">
        <v>494</v>
      </c>
      <c r="C214" s="4" t="s">
        <v>493</v>
      </c>
      <c r="D214" s="4" t="s">
        <v>360</v>
      </c>
      <c r="E214" s="4" t="s">
        <v>513</v>
      </c>
      <c r="F214" s="4" t="s">
        <v>512</v>
      </c>
      <c r="G214" s="4">
        <v>4</v>
      </c>
      <c r="H214" s="15">
        <v>2</v>
      </c>
      <c r="I214" s="4" t="s">
        <v>1930</v>
      </c>
      <c r="J214" s="12">
        <v>0</v>
      </c>
      <c r="K214" s="4">
        <v>2012</v>
      </c>
      <c r="L214" s="4" t="s">
        <v>511</v>
      </c>
      <c r="M214" s="4" t="str">
        <f t="shared" si="3"/>
        <v>N</v>
      </c>
    </row>
    <row r="215" spans="1:13" s="4" customFormat="1" ht="12.75" customHeight="1" x14ac:dyDescent="0.25">
      <c r="A215" s="4" t="s">
        <v>514</v>
      </c>
      <c r="B215" s="4" t="s">
        <v>494</v>
      </c>
      <c r="C215" s="4" t="s">
        <v>493</v>
      </c>
      <c r="D215" s="4" t="s">
        <v>360</v>
      </c>
      <c r="E215" s="4" t="s">
        <v>516</v>
      </c>
      <c r="F215" s="4" t="s">
        <v>515</v>
      </c>
      <c r="G215" s="4">
        <v>4</v>
      </c>
      <c r="H215" s="15">
        <v>2</v>
      </c>
      <c r="I215" s="4" t="s">
        <v>1931</v>
      </c>
      <c r="J215" s="12">
        <v>0</v>
      </c>
      <c r="K215" s="4">
        <v>2012</v>
      </c>
      <c r="L215" s="4" t="s">
        <v>514</v>
      </c>
      <c r="M215" s="4" t="str">
        <f t="shared" si="3"/>
        <v>N</v>
      </c>
    </row>
    <row r="216" spans="1:13" s="4" customFormat="1" ht="12.75" customHeight="1" x14ac:dyDescent="0.25">
      <c r="A216" s="4" t="s">
        <v>517</v>
      </c>
      <c r="B216" s="4" t="s">
        <v>494</v>
      </c>
      <c r="C216" s="4" t="s">
        <v>493</v>
      </c>
      <c r="D216" s="4" t="s">
        <v>360</v>
      </c>
      <c r="E216" s="4" t="s">
        <v>519</v>
      </c>
      <c r="F216" s="4" t="s">
        <v>518</v>
      </c>
      <c r="G216" s="4">
        <v>4</v>
      </c>
      <c r="H216" s="15">
        <v>1</v>
      </c>
      <c r="J216" s="12">
        <v>0</v>
      </c>
      <c r="K216" s="4">
        <v>2012</v>
      </c>
      <c r="L216" s="4" t="s">
        <v>517</v>
      </c>
      <c r="M216" s="4" t="str">
        <f t="shared" si="3"/>
        <v>N</v>
      </c>
    </row>
    <row r="217" spans="1:13" s="4" customFormat="1" ht="12.75" customHeight="1" x14ac:dyDescent="0.25">
      <c r="A217" s="4" t="s">
        <v>520</v>
      </c>
      <c r="B217" s="4" t="s">
        <v>494</v>
      </c>
      <c r="C217" s="4" t="s">
        <v>493</v>
      </c>
      <c r="D217" s="4" t="s">
        <v>360</v>
      </c>
      <c r="E217" s="4" t="s">
        <v>522</v>
      </c>
      <c r="F217" s="4" t="s">
        <v>521</v>
      </c>
      <c r="G217" s="4">
        <v>4</v>
      </c>
      <c r="H217" s="15">
        <v>1</v>
      </c>
      <c r="I217" s="4" t="s">
        <v>1932</v>
      </c>
      <c r="J217" s="12">
        <v>0</v>
      </c>
      <c r="K217" s="4">
        <v>2012</v>
      </c>
      <c r="L217" s="4" t="s">
        <v>520</v>
      </c>
      <c r="M217" s="4" t="str">
        <f t="shared" si="3"/>
        <v>N</v>
      </c>
    </row>
    <row r="218" spans="1:13" s="4" customFormat="1" ht="12.75" customHeight="1" x14ac:dyDescent="0.25">
      <c r="A218" s="4" t="s">
        <v>526</v>
      </c>
      <c r="B218" s="4" t="s">
        <v>494</v>
      </c>
      <c r="C218" s="4" t="s">
        <v>493</v>
      </c>
      <c r="D218" s="4" t="s">
        <v>360</v>
      </c>
      <c r="E218" s="4" t="s">
        <v>528</v>
      </c>
      <c r="F218" s="4" t="s">
        <v>527</v>
      </c>
      <c r="G218" s="4">
        <v>4</v>
      </c>
      <c r="H218" s="15">
        <v>1</v>
      </c>
      <c r="I218" s="4" t="s">
        <v>1934</v>
      </c>
      <c r="J218" s="12">
        <v>0</v>
      </c>
      <c r="K218" s="4">
        <v>2016</v>
      </c>
      <c r="L218" s="4" t="s">
        <v>526</v>
      </c>
      <c r="M218" s="4" t="str">
        <f t="shared" si="3"/>
        <v>N</v>
      </c>
    </row>
    <row r="219" spans="1:13" s="4" customFormat="1" ht="12.75" customHeight="1" x14ac:dyDescent="0.25">
      <c r="A219" s="4" t="s">
        <v>218</v>
      </c>
      <c r="B219" s="4" t="s">
        <v>221</v>
      </c>
      <c r="C219" s="4" t="s">
        <v>220</v>
      </c>
      <c r="D219" s="4" t="s">
        <v>35</v>
      </c>
      <c r="E219" s="4" t="s">
        <v>222</v>
      </c>
      <c r="F219" s="4" t="s">
        <v>219</v>
      </c>
      <c r="G219" s="4">
        <v>2</v>
      </c>
      <c r="H219" s="15">
        <v>1</v>
      </c>
      <c r="J219" s="12">
        <v>0</v>
      </c>
      <c r="K219" s="4">
        <v>2013</v>
      </c>
      <c r="L219" s="4" t="s">
        <v>218</v>
      </c>
      <c r="M219" s="4" t="str">
        <f t="shared" si="3"/>
        <v>N</v>
      </c>
    </row>
    <row r="220" spans="1:13" s="4" customFormat="1" ht="12.75" customHeight="1" x14ac:dyDescent="0.25">
      <c r="A220" s="4" t="s">
        <v>226</v>
      </c>
      <c r="B220" s="4" t="s">
        <v>229</v>
      </c>
      <c r="C220" s="4" t="s">
        <v>228</v>
      </c>
      <c r="D220" s="4" t="s">
        <v>35</v>
      </c>
      <c r="E220" s="4" t="s">
        <v>230</v>
      </c>
      <c r="F220" s="4" t="s">
        <v>227</v>
      </c>
      <c r="G220" s="4">
        <v>2</v>
      </c>
      <c r="H220" s="15">
        <v>2</v>
      </c>
      <c r="I220" s="4" t="s">
        <v>1935</v>
      </c>
      <c r="J220" s="12">
        <v>0</v>
      </c>
      <c r="K220" s="4">
        <v>2010</v>
      </c>
      <c r="L220" s="4" t="s">
        <v>226</v>
      </c>
      <c r="M220" s="4" t="str">
        <f t="shared" si="3"/>
        <v>N</v>
      </c>
    </row>
    <row r="221" spans="1:13" s="4" customFormat="1" ht="12.75" customHeight="1" x14ac:dyDescent="0.25">
      <c r="A221" s="4" t="s">
        <v>231</v>
      </c>
      <c r="B221" s="4" t="s">
        <v>229</v>
      </c>
      <c r="C221" s="4" t="s">
        <v>228</v>
      </c>
      <c r="D221" s="4" t="s">
        <v>35</v>
      </c>
      <c r="E221" s="4" t="s">
        <v>233</v>
      </c>
      <c r="F221" s="4" t="s">
        <v>232</v>
      </c>
      <c r="G221" s="4">
        <v>2</v>
      </c>
      <c r="H221" s="15">
        <v>1</v>
      </c>
      <c r="J221" s="12">
        <v>0</v>
      </c>
      <c r="K221" s="4">
        <v>2011</v>
      </c>
      <c r="L221" s="4" t="s">
        <v>231</v>
      </c>
      <c r="M221" s="4" t="str">
        <f t="shared" si="3"/>
        <v>N</v>
      </c>
    </row>
    <row r="222" spans="1:13" s="4" customFormat="1" ht="12.75" customHeight="1" x14ac:dyDescent="0.25">
      <c r="A222" s="4" t="s">
        <v>915</v>
      </c>
      <c r="B222" s="4" t="s">
        <v>918</v>
      </c>
      <c r="C222" s="4" t="s">
        <v>917</v>
      </c>
      <c r="D222" s="4" t="s">
        <v>620</v>
      </c>
      <c r="E222" s="4" t="s">
        <v>919</v>
      </c>
      <c r="F222" s="4" t="s">
        <v>916</v>
      </c>
      <c r="G222" s="4">
        <v>2</v>
      </c>
      <c r="H222" s="15">
        <v>1</v>
      </c>
      <c r="J222" s="12">
        <v>0</v>
      </c>
      <c r="K222" s="4">
        <v>2012</v>
      </c>
      <c r="L222" s="4" t="s">
        <v>915</v>
      </c>
      <c r="M222" s="4" t="str">
        <f t="shared" si="3"/>
        <v>N</v>
      </c>
    </row>
    <row r="223" spans="1:13" s="4" customFormat="1" ht="12.75" customHeight="1" x14ac:dyDescent="0.25">
      <c r="A223" s="4" t="s">
        <v>920</v>
      </c>
      <c r="B223" s="4" t="s">
        <v>918</v>
      </c>
      <c r="C223" s="4" t="s">
        <v>917</v>
      </c>
      <c r="D223" s="4" t="s">
        <v>620</v>
      </c>
      <c r="E223" s="4" t="s">
        <v>922</v>
      </c>
      <c r="F223" s="4" t="s">
        <v>921</v>
      </c>
      <c r="G223" s="4">
        <v>2</v>
      </c>
      <c r="H223" s="15">
        <v>1</v>
      </c>
      <c r="J223" s="12">
        <v>0</v>
      </c>
      <c r="K223" s="4">
        <v>2012</v>
      </c>
      <c r="L223" s="4" t="s">
        <v>920</v>
      </c>
      <c r="M223" s="4" t="str">
        <f t="shared" si="3"/>
        <v>N</v>
      </c>
    </row>
    <row r="224" spans="1:13" s="4" customFormat="1" ht="12.75" customHeight="1" x14ac:dyDescent="0.25">
      <c r="A224" s="4" t="s">
        <v>934</v>
      </c>
      <c r="B224" s="4" t="s">
        <v>3</v>
      </c>
      <c r="C224" s="4" t="s">
        <v>924</v>
      </c>
      <c r="D224" s="4" t="s">
        <v>620</v>
      </c>
      <c r="E224" s="4" t="s">
        <v>936</v>
      </c>
      <c r="F224" s="4" t="s">
        <v>935</v>
      </c>
      <c r="G224" s="4">
        <v>2</v>
      </c>
      <c r="H224" s="15">
        <v>2</v>
      </c>
      <c r="I224" s="4" t="s">
        <v>1939</v>
      </c>
      <c r="J224" s="12">
        <v>0</v>
      </c>
      <c r="K224" s="4">
        <v>2012</v>
      </c>
      <c r="L224" s="4" t="s">
        <v>934</v>
      </c>
      <c r="M224" s="4" t="str">
        <f t="shared" si="3"/>
        <v>N</v>
      </c>
    </row>
    <row r="225" spans="1:14" s="4" customFormat="1" ht="12.75" customHeight="1" x14ac:dyDescent="0.25">
      <c r="A225" s="4" t="s">
        <v>239</v>
      </c>
      <c r="B225" s="4" t="s">
        <v>242</v>
      </c>
      <c r="C225" s="4" t="s">
        <v>241</v>
      </c>
      <c r="D225" s="4" t="s">
        <v>35</v>
      </c>
      <c r="E225" s="4" t="s">
        <v>243</v>
      </c>
      <c r="F225" s="4" t="s">
        <v>240</v>
      </c>
      <c r="G225" s="4">
        <v>2</v>
      </c>
      <c r="H225" s="15">
        <v>2</v>
      </c>
      <c r="I225" s="4" t="s">
        <v>1940</v>
      </c>
      <c r="J225" s="12">
        <v>57.85</v>
      </c>
      <c r="K225" s="4">
        <v>2013</v>
      </c>
      <c r="L225" s="4" t="s">
        <v>239</v>
      </c>
      <c r="M225" s="4" t="str">
        <f t="shared" si="3"/>
        <v>Y</v>
      </c>
      <c r="N225" s="4" t="s">
        <v>2678</v>
      </c>
    </row>
    <row r="226" spans="1:14" s="4" customFormat="1" ht="12.75" customHeight="1" x14ac:dyDescent="0.25">
      <c r="A226" s="4" t="s">
        <v>244</v>
      </c>
      <c r="B226" s="4" t="s">
        <v>242</v>
      </c>
      <c r="C226" s="4" t="s">
        <v>241</v>
      </c>
      <c r="D226" s="4" t="s">
        <v>35</v>
      </c>
      <c r="E226" s="4" t="s">
        <v>246</v>
      </c>
      <c r="F226" s="4" t="s">
        <v>245</v>
      </c>
      <c r="G226" s="4">
        <v>2</v>
      </c>
      <c r="H226" s="15">
        <v>1</v>
      </c>
      <c r="J226" s="12">
        <v>39.1</v>
      </c>
      <c r="K226" s="4">
        <v>2014</v>
      </c>
      <c r="L226" s="4" t="s">
        <v>244</v>
      </c>
      <c r="M226" s="4" t="str">
        <f t="shared" si="3"/>
        <v>Y</v>
      </c>
      <c r="N226" s="4" t="s">
        <v>2678</v>
      </c>
    </row>
    <row r="227" spans="1:14" s="4" customFormat="1" ht="12.75" customHeight="1" x14ac:dyDescent="0.25">
      <c r="A227" s="4" t="s">
        <v>943</v>
      </c>
      <c r="B227" s="4" t="s">
        <v>21</v>
      </c>
      <c r="C227" s="4" t="s">
        <v>939</v>
      </c>
      <c r="D227" s="4" t="s">
        <v>620</v>
      </c>
      <c r="E227" s="4" t="s">
        <v>945</v>
      </c>
      <c r="F227" s="4" t="s">
        <v>944</v>
      </c>
      <c r="G227" s="4">
        <v>3</v>
      </c>
      <c r="H227" s="15">
        <v>3</v>
      </c>
      <c r="I227" s="4" t="s">
        <v>1944</v>
      </c>
      <c r="J227" s="12">
        <v>0</v>
      </c>
      <c r="K227" s="4">
        <v>2010</v>
      </c>
      <c r="L227" s="4" t="s">
        <v>943</v>
      </c>
      <c r="M227" s="4" t="str">
        <f t="shared" si="3"/>
        <v>N</v>
      </c>
    </row>
    <row r="228" spans="1:14" s="4" customFormat="1" ht="12.75" customHeight="1" x14ac:dyDescent="0.25">
      <c r="A228" s="4" t="s">
        <v>257</v>
      </c>
      <c r="B228" s="4" t="s">
        <v>260</v>
      </c>
      <c r="C228" s="4" t="s">
        <v>259</v>
      </c>
      <c r="D228" s="4" t="s">
        <v>35</v>
      </c>
      <c r="E228" s="4" t="s">
        <v>1581</v>
      </c>
      <c r="F228" s="4" t="s">
        <v>258</v>
      </c>
      <c r="G228" s="4">
        <v>2</v>
      </c>
      <c r="H228" s="15">
        <v>1</v>
      </c>
      <c r="J228" s="12">
        <v>0</v>
      </c>
      <c r="K228" s="4">
        <v>2010</v>
      </c>
      <c r="L228" s="4" t="s">
        <v>257</v>
      </c>
      <c r="M228" s="4" t="str">
        <f t="shared" si="3"/>
        <v>N</v>
      </c>
    </row>
    <row r="229" spans="1:14" s="4" customFormat="1" ht="12.75" customHeight="1" x14ac:dyDescent="0.25">
      <c r="A229" s="4" t="s">
        <v>264</v>
      </c>
      <c r="B229" s="4" t="s">
        <v>260</v>
      </c>
      <c r="C229" s="4" t="s">
        <v>259</v>
      </c>
      <c r="D229" s="4" t="s">
        <v>35</v>
      </c>
      <c r="E229" s="4" t="s">
        <v>1582</v>
      </c>
      <c r="F229" s="4" t="s">
        <v>265</v>
      </c>
      <c r="G229" s="4">
        <v>2</v>
      </c>
      <c r="H229" s="15">
        <v>1</v>
      </c>
      <c r="J229" s="12">
        <v>0</v>
      </c>
      <c r="K229" s="4">
        <v>2010</v>
      </c>
      <c r="L229" s="4" t="s">
        <v>264</v>
      </c>
      <c r="M229" s="4" t="str">
        <f t="shared" si="3"/>
        <v>N</v>
      </c>
    </row>
    <row r="230" spans="1:14" s="4" customFormat="1" ht="12.75" customHeight="1" x14ac:dyDescent="0.25">
      <c r="A230" s="4" t="s">
        <v>946</v>
      </c>
      <c r="B230" s="4" t="s">
        <v>949</v>
      </c>
      <c r="C230" s="4" t="s">
        <v>948</v>
      </c>
      <c r="D230" s="4" t="s">
        <v>620</v>
      </c>
      <c r="E230" s="4" t="s">
        <v>950</v>
      </c>
      <c r="F230" s="4" t="s">
        <v>947</v>
      </c>
      <c r="G230" s="4">
        <v>2</v>
      </c>
      <c r="H230" s="15">
        <v>1</v>
      </c>
      <c r="J230" s="12">
        <v>0</v>
      </c>
      <c r="K230" s="4">
        <v>2016</v>
      </c>
      <c r="L230" s="4" t="s">
        <v>946</v>
      </c>
      <c r="M230" s="4" t="str">
        <f t="shared" si="3"/>
        <v>N</v>
      </c>
    </row>
    <row r="231" spans="1:14" s="4" customFormat="1" ht="12.75" customHeight="1" x14ac:dyDescent="0.25">
      <c r="A231" s="4" t="s">
        <v>1258</v>
      </c>
      <c r="B231" s="4" t="s">
        <v>1257</v>
      </c>
      <c r="C231" s="4" t="s">
        <v>1256</v>
      </c>
      <c r="D231" s="4" t="s">
        <v>1038</v>
      </c>
      <c r="E231" s="4" t="s">
        <v>1260</v>
      </c>
      <c r="F231" s="4" t="s">
        <v>1259</v>
      </c>
      <c r="G231" s="4">
        <v>2</v>
      </c>
      <c r="H231" s="15">
        <v>1</v>
      </c>
      <c r="J231" s="12">
        <v>0</v>
      </c>
      <c r="K231" s="4">
        <v>2010</v>
      </c>
      <c r="L231" s="4" t="s">
        <v>1258</v>
      </c>
      <c r="M231" s="4" t="str">
        <f t="shared" si="3"/>
        <v>N</v>
      </c>
    </row>
    <row r="232" spans="1:14" s="4" customFormat="1" ht="12.75" customHeight="1" x14ac:dyDescent="0.25">
      <c r="A232" s="4" t="s">
        <v>1261</v>
      </c>
      <c r="B232" s="4" t="s">
        <v>1257</v>
      </c>
      <c r="C232" s="4" t="s">
        <v>1256</v>
      </c>
      <c r="D232" s="4" t="s">
        <v>1038</v>
      </c>
      <c r="E232" s="4" t="s">
        <v>1263</v>
      </c>
      <c r="F232" s="4" t="s">
        <v>1262</v>
      </c>
      <c r="G232" s="4">
        <v>2</v>
      </c>
      <c r="H232" s="15">
        <v>1</v>
      </c>
      <c r="J232" s="12">
        <v>0</v>
      </c>
      <c r="K232" s="4">
        <v>2010</v>
      </c>
      <c r="L232" s="4" t="s">
        <v>1261</v>
      </c>
      <c r="M232" s="4" t="str">
        <f t="shared" si="3"/>
        <v>N</v>
      </c>
    </row>
    <row r="233" spans="1:14" s="4" customFormat="1" ht="12.75" customHeight="1" x14ac:dyDescent="0.25">
      <c r="A233" s="4" t="s">
        <v>1264</v>
      </c>
      <c r="B233" s="4" t="s">
        <v>1266</v>
      </c>
      <c r="C233" s="4" t="s">
        <v>1265</v>
      </c>
      <c r="D233" s="4" t="s">
        <v>1038</v>
      </c>
      <c r="E233" s="4" t="s">
        <v>1267</v>
      </c>
      <c r="F233" s="4" t="s">
        <v>3190</v>
      </c>
      <c r="G233" s="4">
        <v>2</v>
      </c>
      <c r="H233" s="15">
        <v>1</v>
      </c>
      <c r="I233" s="4" t="s">
        <v>3191</v>
      </c>
      <c r="J233" s="12">
        <v>0</v>
      </c>
      <c r="K233" s="4">
        <v>2011</v>
      </c>
      <c r="L233" s="4" t="s">
        <v>1264</v>
      </c>
      <c r="M233" s="4" t="str">
        <f t="shared" si="3"/>
        <v>N</v>
      </c>
    </row>
    <row r="234" spans="1:14" s="4" customFormat="1" ht="12.75" customHeight="1" x14ac:dyDescent="0.25">
      <c r="A234" s="4" t="s">
        <v>951</v>
      </c>
      <c r="B234" s="4" t="s">
        <v>954</v>
      </c>
      <c r="C234" s="4" t="s">
        <v>953</v>
      </c>
      <c r="D234" s="4" t="s">
        <v>620</v>
      </c>
      <c r="E234" s="4" t="s">
        <v>955</v>
      </c>
      <c r="F234" s="4" t="s">
        <v>952</v>
      </c>
      <c r="G234" s="4">
        <v>2</v>
      </c>
      <c r="H234" s="15">
        <v>1</v>
      </c>
      <c r="J234" s="12">
        <v>0</v>
      </c>
      <c r="K234" s="4">
        <v>2014</v>
      </c>
      <c r="L234" s="4" t="s">
        <v>951</v>
      </c>
      <c r="M234" s="4" t="str">
        <f t="shared" si="3"/>
        <v>N</v>
      </c>
    </row>
    <row r="235" spans="1:14" s="4" customFormat="1" ht="12.75" customHeight="1" x14ac:dyDescent="0.25">
      <c r="A235" s="4" t="s">
        <v>956</v>
      </c>
      <c r="B235" s="4" t="s">
        <v>954</v>
      </c>
      <c r="C235" s="4" t="s">
        <v>953</v>
      </c>
      <c r="D235" s="4" t="s">
        <v>620</v>
      </c>
      <c r="E235" s="4" t="s">
        <v>958</v>
      </c>
      <c r="F235" s="4" t="s">
        <v>957</v>
      </c>
      <c r="G235" s="4">
        <v>2</v>
      </c>
      <c r="H235" s="15">
        <v>1</v>
      </c>
      <c r="J235" s="12">
        <v>0</v>
      </c>
      <c r="K235" s="4">
        <v>2016</v>
      </c>
      <c r="L235" s="4" t="s">
        <v>956</v>
      </c>
      <c r="M235" s="4" t="str">
        <f t="shared" si="3"/>
        <v>N</v>
      </c>
    </row>
    <row r="236" spans="1:14" s="4" customFormat="1" ht="12.75" customHeight="1" x14ac:dyDescent="0.25">
      <c r="A236" s="4" t="s">
        <v>266</v>
      </c>
      <c r="B236" s="4" t="s">
        <v>268</v>
      </c>
      <c r="C236" s="4" t="s">
        <v>267</v>
      </c>
      <c r="D236" s="4" t="s">
        <v>35</v>
      </c>
      <c r="E236" s="4" t="s">
        <v>1584</v>
      </c>
      <c r="F236" s="4" t="s">
        <v>3192</v>
      </c>
      <c r="G236" s="4">
        <v>2</v>
      </c>
      <c r="H236" s="15">
        <v>1</v>
      </c>
      <c r="J236" s="12">
        <v>0</v>
      </c>
      <c r="K236" s="4">
        <v>2016</v>
      </c>
      <c r="L236" s="4" t="s">
        <v>266</v>
      </c>
      <c r="M236" s="4" t="str">
        <f t="shared" si="3"/>
        <v>N</v>
      </c>
    </row>
    <row r="237" spans="1:14" s="4" customFormat="1" ht="12.75" customHeight="1" x14ac:dyDescent="0.25">
      <c r="A237" s="4" t="s">
        <v>271</v>
      </c>
      <c r="B237" s="4" t="s">
        <v>274</v>
      </c>
      <c r="C237" s="4" t="s">
        <v>273</v>
      </c>
      <c r="D237" s="4" t="s">
        <v>35</v>
      </c>
      <c r="E237" s="4" t="s">
        <v>275</v>
      </c>
      <c r="F237" s="4" t="s">
        <v>272</v>
      </c>
      <c r="G237" s="4">
        <v>2</v>
      </c>
      <c r="H237" s="15">
        <v>1</v>
      </c>
      <c r="I237" s="4" t="s">
        <v>1947</v>
      </c>
      <c r="J237" s="12">
        <v>0</v>
      </c>
      <c r="K237" s="4">
        <v>2014</v>
      </c>
      <c r="L237" s="4" t="s">
        <v>271</v>
      </c>
      <c r="M237" s="4" t="str">
        <f t="shared" si="3"/>
        <v>N</v>
      </c>
    </row>
    <row r="238" spans="1:14" s="4" customFormat="1" ht="12.75" customHeight="1" x14ac:dyDescent="0.25">
      <c r="A238" s="4" t="s">
        <v>1275</v>
      </c>
      <c r="B238" s="4" t="s">
        <v>1651</v>
      </c>
      <c r="C238" s="4" t="s">
        <v>1277</v>
      </c>
      <c r="D238" s="4" t="s">
        <v>1038</v>
      </c>
      <c r="E238" s="4" t="s">
        <v>1278</v>
      </c>
      <c r="F238" s="4" t="s">
        <v>1276</v>
      </c>
      <c r="G238" s="4">
        <v>2</v>
      </c>
      <c r="H238" s="15">
        <v>1</v>
      </c>
      <c r="J238" s="12">
        <v>0</v>
      </c>
      <c r="K238" s="4">
        <v>2016</v>
      </c>
      <c r="L238" s="4" t="s">
        <v>1275</v>
      </c>
      <c r="M238" s="4" t="str">
        <f t="shared" si="3"/>
        <v>N</v>
      </c>
    </row>
    <row r="239" spans="1:14" s="4" customFormat="1" ht="12.75" customHeight="1" x14ac:dyDescent="0.25">
      <c r="A239" s="4" t="s">
        <v>1279</v>
      </c>
      <c r="B239" s="4" t="s">
        <v>1651</v>
      </c>
      <c r="C239" s="4" t="s">
        <v>1277</v>
      </c>
      <c r="D239" s="4" t="s">
        <v>1038</v>
      </c>
      <c r="E239" s="4" t="s">
        <v>1281</v>
      </c>
      <c r="F239" s="4" t="s">
        <v>1280</v>
      </c>
      <c r="G239" s="4">
        <v>1</v>
      </c>
      <c r="H239" s="15">
        <v>1</v>
      </c>
      <c r="I239" s="4" t="s">
        <v>3196</v>
      </c>
      <c r="J239" s="12">
        <v>0</v>
      </c>
      <c r="K239" s="4">
        <v>2011</v>
      </c>
      <c r="L239" s="4" t="s">
        <v>1279</v>
      </c>
      <c r="M239" s="4" t="str">
        <f t="shared" si="3"/>
        <v>N</v>
      </c>
    </row>
    <row r="240" spans="1:14" s="4" customFormat="1" ht="12.75" customHeight="1" x14ac:dyDescent="0.25">
      <c r="A240" s="4" t="s">
        <v>1282</v>
      </c>
      <c r="B240" s="4" t="s">
        <v>1651</v>
      </c>
      <c r="C240" s="4" t="s">
        <v>1277</v>
      </c>
      <c r="D240" s="4" t="s">
        <v>1038</v>
      </c>
      <c r="E240" s="4" t="s">
        <v>1585</v>
      </c>
      <c r="F240" s="4" t="s">
        <v>1283</v>
      </c>
      <c r="G240" s="4">
        <v>2</v>
      </c>
      <c r="H240" s="15">
        <v>1</v>
      </c>
      <c r="J240" s="12">
        <v>0</v>
      </c>
      <c r="K240" s="4">
        <v>2013</v>
      </c>
      <c r="L240" s="4" t="s">
        <v>1282</v>
      </c>
      <c r="M240" s="4" t="str">
        <f t="shared" si="3"/>
        <v>N</v>
      </c>
    </row>
    <row r="241" spans="1:14" s="4" customFormat="1" ht="12.75" customHeight="1" x14ac:dyDescent="0.25">
      <c r="A241" s="4" t="s">
        <v>533</v>
      </c>
      <c r="B241" s="4" t="s">
        <v>536</v>
      </c>
      <c r="C241" s="4" t="s">
        <v>535</v>
      </c>
      <c r="D241" s="4" t="s">
        <v>360</v>
      </c>
      <c r="E241" s="4" t="s">
        <v>1586</v>
      </c>
      <c r="F241" s="4" t="s">
        <v>534</v>
      </c>
      <c r="G241" s="4">
        <v>1</v>
      </c>
      <c r="H241" s="15">
        <v>1</v>
      </c>
      <c r="I241" s="4" t="s">
        <v>3197</v>
      </c>
      <c r="J241" s="12">
        <v>0</v>
      </c>
      <c r="K241" s="4">
        <v>2012</v>
      </c>
      <c r="L241" s="4" t="s">
        <v>533</v>
      </c>
      <c r="M241" s="4" t="str">
        <f t="shared" si="3"/>
        <v>N</v>
      </c>
    </row>
    <row r="242" spans="1:14" s="4" customFormat="1" ht="12.75" customHeight="1" x14ac:dyDescent="0.25">
      <c r="A242" s="4" t="s">
        <v>289</v>
      </c>
      <c r="B242" s="4" t="s">
        <v>287</v>
      </c>
      <c r="C242" s="4" t="s">
        <v>286</v>
      </c>
      <c r="D242" s="4" t="s">
        <v>35</v>
      </c>
      <c r="E242" s="4" t="s">
        <v>291</v>
      </c>
      <c r="F242" s="4" t="s">
        <v>290</v>
      </c>
      <c r="G242" s="4">
        <v>1</v>
      </c>
      <c r="H242" s="15">
        <v>1</v>
      </c>
      <c r="J242" s="12">
        <v>0</v>
      </c>
      <c r="K242" s="4">
        <v>2015</v>
      </c>
      <c r="L242" s="4" t="s">
        <v>289</v>
      </c>
      <c r="M242" s="4" t="str">
        <f t="shared" si="3"/>
        <v>N</v>
      </c>
    </row>
    <row r="243" spans="1:14" s="4" customFormat="1" ht="12.75" customHeight="1" x14ac:dyDescent="0.25">
      <c r="A243" s="4" t="s">
        <v>1289</v>
      </c>
      <c r="B243" s="4" t="s">
        <v>1292</v>
      </c>
      <c r="C243" s="4" t="s">
        <v>1291</v>
      </c>
      <c r="D243" s="4" t="s">
        <v>1038</v>
      </c>
      <c r="E243" s="4" t="s">
        <v>1293</v>
      </c>
      <c r="F243" s="4" t="s">
        <v>1290</v>
      </c>
      <c r="G243" s="4">
        <v>2</v>
      </c>
      <c r="H243" s="15">
        <v>1</v>
      </c>
      <c r="J243" s="12">
        <v>0</v>
      </c>
      <c r="K243" s="4">
        <v>2012</v>
      </c>
      <c r="L243" s="4" t="s">
        <v>1289</v>
      </c>
      <c r="M243" s="4" t="str">
        <f t="shared" si="3"/>
        <v>N</v>
      </c>
    </row>
    <row r="244" spans="1:14" s="4" customFormat="1" ht="12.75" customHeight="1" x14ac:dyDescent="0.25">
      <c r="A244" s="4" t="s">
        <v>292</v>
      </c>
      <c r="B244" s="4" t="s">
        <v>1659</v>
      </c>
      <c r="C244" s="4" t="s">
        <v>294</v>
      </c>
      <c r="D244" s="4" t="s">
        <v>35</v>
      </c>
      <c r="E244" s="4" t="s">
        <v>295</v>
      </c>
      <c r="F244" s="4" t="s">
        <v>293</v>
      </c>
      <c r="G244" s="4">
        <v>2</v>
      </c>
      <c r="H244" s="15">
        <v>2</v>
      </c>
      <c r="I244" s="4" t="s">
        <v>1953</v>
      </c>
      <c r="J244" s="12">
        <v>0.33996231434271773</v>
      </c>
      <c r="K244" s="4">
        <v>2010</v>
      </c>
      <c r="L244" s="4" t="s">
        <v>292</v>
      </c>
      <c r="M244" s="4" t="str">
        <f t="shared" si="3"/>
        <v>Y</v>
      </c>
      <c r="N244" s="4" t="s">
        <v>2703</v>
      </c>
    </row>
    <row r="245" spans="1:14" s="4" customFormat="1" ht="12.75" customHeight="1" x14ac:dyDescent="0.25">
      <c r="A245" s="4" t="s">
        <v>296</v>
      </c>
      <c r="B245" s="4" t="s">
        <v>1659</v>
      </c>
      <c r="C245" s="4" t="s">
        <v>294</v>
      </c>
      <c r="D245" s="4" t="s">
        <v>35</v>
      </c>
      <c r="E245" s="4" t="s">
        <v>298</v>
      </c>
      <c r="F245" s="4" t="s">
        <v>297</v>
      </c>
      <c r="G245" s="4">
        <v>1</v>
      </c>
      <c r="H245" s="15">
        <v>1</v>
      </c>
      <c r="I245" s="4" t="s">
        <v>3199</v>
      </c>
      <c r="J245" s="12">
        <v>41.019999999999996</v>
      </c>
      <c r="K245" s="4">
        <v>2013</v>
      </c>
      <c r="L245" s="4" t="s">
        <v>296</v>
      </c>
      <c r="M245" s="4" t="str">
        <f t="shared" si="3"/>
        <v>Y</v>
      </c>
      <c r="N245" s="4" t="s">
        <v>2678</v>
      </c>
    </row>
    <row r="246" spans="1:14" s="4" customFormat="1" ht="12.75" customHeight="1" x14ac:dyDescent="0.25">
      <c r="A246" s="4" t="s">
        <v>299</v>
      </c>
      <c r="B246" s="4" t="s">
        <v>302</v>
      </c>
      <c r="C246" s="4" t="s">
        <v>301</v>
      </c>
      <c r="D246" s="4" t="s">
        <v>35</v>
      </c>
      <c r="E246" s="4" t="s">
        <v>303</v>
      </c>
      <c r="F246" s="4" t="s">
        <v>300</v>
      </c>
      <c r="G246" s="4">
        <v>2</v>
      </c>
      <c r="H246" s="15">
        <v>1</v>
      </c>
      <c r="J246" s="12">
        <v>0</v>
      </c>
      <c r="K246" s="4">
        <v>2014</v>
      </c>
      <c r="L246" s="4" t="s">
        <v>299</v>
      </c>
      <c r="M246" s="4" t="str">
        <f t="shared" si="3"/>
        <v>N</v>
      </c>
    </row>
    <row r="247" spans="1:14" s="4" customFormat="1" ht="12.75" customHeight="1" x14ac:dyDescent="0.25">
      <c r="A247" s="4" t="s">
        <v>1297</v>
      </c>
      <c r="B247" s="4" t="s">
        <v>1300</v>
      </c>
      <c r="C247" s="4" t="s">
        <v>1299</v>
      </c>
      <c r="D247" s="4" t="s">
        <v>1038</v>
      </c>
      <c r="E247" s="4" t="s">
        <v>1587</v>
      </c>
      <c r="F247" s="4" t="s">
        <v>1298</v>
      </c>
      <c r="G247" s="4">
        <v>3</v>
      </c>
      <c r="H247" s="15">
        <v>1</v>
      </c>
      <c r="I247" s="4" t="s">
        <v>3299</v>
      </c>
      <c r="J247" s="12">
        <v>0</v>
      </c>
      <c r="K247" s="4">
        <v>2017</v>
      </c>
      <c r="L247" s="4" t="s">
        <v>1297</v>
      </c>
      <c r="M247" s="4" t="str">
        <f t="shared" si="3"/>
        <v>N</v>
      </c>
    </row>
    <row r="248" spans="1:14" s="4" customFormat="1" ht="12.75" customHeight="1" x14ac:dyDescent="0.25">
      <c r="A248" s="4" t="s">
        <v>304</v>
      </c>
      <c r="B248" s="4" t="s">
        <v>306</v>
      </c>
      <c r="C248" s="4" t="s">
        <v>305</v>
      </c>
      <c r="D248" s="4" t="s">
        <v>35</v>
      </c>
      <c r="E248" s="4" t="s">
        <v>307</v>
      </c>
      <c r="F248" s="4" t="s">
        <v>3200</v>
      </c>
      <c r="G248" s="4">
        <v>3</v>
      </c>
      <c r="H248" s="15">
        <v>1</v>
      </c>
      <c r="I248" s="4" t="s">
        <v>3202</v>
      </c>
      <c r="J248" s="12">
        <v>10</v>
      </c>
      <c r="K248" s="4">
        <v>2014</v>
      </c>
      <c r="L248" s="4" t="s">
        <v>304</v>
      </c>
      <c r="M248" s="4" t="str">
        <f t="shared" si="3"/>
        <v>Y</v>
      </c>
      <c r="N248" s="4" t="s">
        <v>2678</v>
      </c>
    </row>
    <row r="249" spans="1:14" s="4" customFormat="1" ht="12.75" customHeight="1" x14ac:dyDescent="0.25">
      <c r="A249" s="4" t="s">
        <v>308</v>
      </c>
      <c r="B249" s="4" t="s">
        <v>306</v>
      </c>
      <c r="C249" s="4" t="s">
        <v>305</v>
      </c>
      <c r="D249" s="4" t="s">
        <v>35</v>
      </c>
      <c r="E249" s="4" t="s">
        <v>309</v>
      </c>
      <c r="F249" s="4" t="s">
        <v>3201</v>
      </c>
      <c r="G249" s="4">
        <v>3</v>
      </c>
      <c r="H249" s="15">
        <v>1</v>
      </c>
      <c r="I249" s="4" t="s">
        <v>3202</v>
      </c>
      <c r="J249" s="12">
        <v>0</v>
      </c>
      <c r="K249" s="4">
        <v>2014</v>
      </c>
      <c r="L249" s="4" t="s">
        <v>308</v>
      </c>
      <c r="M249" s="4" t="str">
        <f t="shared" si="3"/>
        <v>N</v>
      </c>
    </row>
    <row r="250" spans="1:14" s="4" customFormat="1" ht="12.75" customHeight="1" x14ac:dyDescent="0.25">
      <c r="A250" s="4" t="s">
        <v>964</v>
      </c>
      <c r="B250" s="4" t="s">
        <v>967</v>
      </c>
      <c r="C250" s="4" t="s">
        <v>966</v>
      </c>
      <c r="D250" s="4" t="s">
        <v>620</v>
      </c>
      <c r="E250" s="4" t="s">
        <v>968</v>
      </c>
      <c r="F250" s="4" t="s">
        <v>965</v>
      </c>
      <c r="G250" s="4">
        <v>2</v>
      </c>
      <c r="H250" s="15">
        <v>1</v>
      </c>
      <c r="J250" s="12">
        <v>0</v>
      </c>
      <c r="K250" s="4">
        <v>2016</v>
      </c>
      <c r="L250" s="4" t="s">
        <v>964</v>
      </c>
      <c r="M250" s="4" t="str">
        <f t="shared" si="3"/>
        <v>N</v>
      </c>
    </row>
    <row r="251" spans="1:14" s="4" customFormat="1" ht="12.75" customHeight="1" x14ac:dyDescent="0.25">
      <c r="A251" s="4" t="s">
        <v>969</v>
      </c>
      <c r="B251" s="4" t="s">
        <v>967</v>
      </c>
      <c r="C251" s="4" t="s">
        <v>966</v>
      </c>
      <c r="D251" s="4" t="s">
        <v>620</v>
      </c>
      <c r="E251" s="4" t="s">
        <v>1589</v>
      </c>
      <c r="F251" s="4" t="s">
        <v>970</v>
      </c>
      <c r="G251" s="4">
        <v>2</v>
      </c>
      <c r="H251" s="15">
        <v>1</v>
      </c>
      <c r="J251" s="12">
        <v>0</v>
      </c>
      <c r="K251" s="4">
        <v>2016</v>
      </c>
      <c r="L251" s="4" t="s">
        <v>969</v>
      </c>
      <c r="M251" s="4" t="str">
        <f t="shared" si="3"/>
        <v>N</v>
      </c>
    </row>
    <row r="252" spans="1:14" s="4" customFormat="1" ht="12.75" customHeight="1" x14ac:dyDescent="0.25">
      <c r="A252" s="4" t="s">
        <v>971</v>
      </c>
      <c r="B252" s="4" t="s">
        <v>967</v>
      </c>
      <c r="C252" s="4" t="s">
        <v>966</v>
      </c>
      <c r="D252" s="4" t="s">
        <v>620</v>
      </c>
      <c r="E252" s="4" t="s">
        <v>973</v>
      </c>
      <c r="F252" s="4" t="s">
        <v>972</v>
      </c>
      <c r="G252" s="4">
        <v>2</v>
      </c>
      <c r="H252" s="15">
        <v>1</v>
      </c>
      <c r="J252" s="12">
        <v>0</v>
      </c>
      <c r="K252" s="4">
        <v>2016</v>
      </c>
      <c r="L252" s="4" t="s">
        <v>971</v>
      </c>
      <c r="M252" s="4" t="str">
        <f t="shared" si="3"/>
        <v>N</v>
      </c>
    </row>
    <row r="253" spans="1:14" s="4" customFormat="1" ht="12.75" customHeight="1" x14ac:dyDescent="0.25">
      <c r="A253" s="4" t="s">
        <v>974</v>
      </c>
      <c r="B253" s="4" t="s">
        <v>967</v>
      </c>
      <c r="C253" s="4" t="s">
        <v>966</v>
      </c>
      <c r="D253" s="4" t="s">
        <v>620</v>
      </c>
      <c r="E253" s="4" t="s">
        <v>976</v>
      </c>
      <c r="F253" s="4" t="s">
        <v>975</v>
      </c>
      <c r="G253" s="4">
        <v>2</v>
      </c>
      <c r="H253" s="15">
        <v>1</v>
      </c>
      <c r="J253" s="12">
        <v>0</v>
      </c>
      <c r="K253" s="4">
        <v>2016</v>
      </c>
      <c r="L253" s="4" t="s">
        <v>974</v>
      </c>
      <c r="M253" s="4" t="str">
        <f t="shared" si="3"/>
        <v>N</v>
      </c>
    </row>
    <row r="254" spans="1:14" s="4" customFormat="1" ht="12.75" customHeight="1" x14ac:dyDescent="0.25">
      <c r="A254" s="4" t="s">
        <v>977</v>
      </c>
      <c r="B254" s="4" t="s">
        <v>967</v>
      </c>
      <c r="C254" s="4" t="s">
        <v>966</v>
      </c>
      <c r="D254" s="4" t="s">
        <v>620</v>
      </c>
      <c r="E254" s="4" t="s">
        <v>979</v>
      </c>
      <c r="F254" s="4" t="s">
        <v>978</v>
      </c>
      <c r="G254" s="4">
        <v>2</v>
      </c>
      <c r="H254" s="15">
        <v>1</v>
      </c>
      <c r="J254" s="12">
        <v>0</v>
      </c>
      <c r="K254" s="4">
        <v>2016</v>
      </c>
      <c r="L254" s="4" t="s">
        <v>977</v>
      </c>
      <c r="M254" s="4" t="str">
        <f t="shared" si="3"/>
        <v>N</v>
      </c>
    </row>
    <row r="255" spans="1:14" s="4" customFormat="1" ht="12.75" customHeight="1" x14ac:dyDescent="0.25">
      <c r="A255" s="4" t="s">
        <v>980</v>
      </c>
      <c r="B255" s="4" t="s">
        <v>967</v>
      </c>
      <c r="C255" s="4" t="s">
        <v>966</v>
      </c>
      <c r="D255" s="4" t="s">
        <v>620</v>
      </c>
      <c r="E255" s="4" t="s">
        <v>982</v>
      </c>
      <c r="F255" s="4" t="s">
        <v>981</v>
      </c>
      <c r="G255" s="4">
        <v>2</v>
      </c>
      <c r="H255" s="15">
        <v>1</v>
      </c>
      <c r="J255" s="12">
        <v>0</v>
      </c>
      <c r="K255" s="4">
        <v>2016</v>
      </c>
      <c r="L255" s="4" t="s">
        <v>980</v>
      </c>
      <c r="M255" s="4" t="str">
        <f t="shared" si="3"/>
        <v>N</v>
      </c>
    </row>
    <row r="256" spans="1:14" s="4" customFormat="1" ht="12.75" customHeight="1" x14ac:dyDescent="0.25">
      <c r="A256" s="4" t="s">
        <v>310</v>
      </c>
      <c r="B256" s="4" t="s">
        <v>313</v>
      </c>
      <c r="C256" s="4" t="s">
        <v>312</v>
      </c>
      <c r="D256" s="4" t="s">
        <v>35</v>
      </c>
      <c r="E256" s="4" t="s">
        <v>314</v>
      </c>
      <c r="F256" s="4" t="s">
        <v>311</v>
      </c>
      <c r="G256" s="4">
        <v>2</v>
      </c>
      <c r="H256" s="15">
        <v>1</v>
      </c>
      <c r="J256" s="12">
        <v>71.010113780025293</v>
      </c>
      <c r="K256" s="4">
        <v>2013</v>
      </c>
      <c r="L256" s="4" t="s">
        <v>310</v>
      </c>
      <c r="M256" s="4" t="str">
        <f t="shared" si="3"/>
        <v>Y</v>
      </c>
      <c r="N256" s="4" t="s">
        <v>2678</v>
      </c>
    </row>
    <row r="257" spans="1:14" s="4" customFormat="1" ht="12.75" customHeight="1" x14ac:dyDescent="0.25">
      <c r="A257" s="4" t="s">
        <v>315</v>
      </c>
      <c r="B257" s="4" t="s">
        <v>313</v>
      </c>
      <c r="C257" s="4" t="s">
        <v>312</v>
      </c>
      <c r="D257" s="4" t="s">
        <v>35</v>
      </c>
      <c r="E257" s="4" t="s">
        <v>1590</v>
      </c>
      <c r="F257" s="4" t="s">
        <v>316</v>
      </c>
      <c r="G257" s="4">
        <v>2</v>
      </c>
      <c r="H257" s="15">
        <v>1</v>
      </c>
      <c r="J257" s="12">
        <v>54.61538461538462</v>
      </c>
      <c r="K257" s="4">
        <v>2012</v>
      </c>
      <c r="L257" s="4" t="s">
        <v>315</v>
      </c>
      <c r="M257" s="4" t="str">
        <f t="shared" si="3"/>
        <v>Y</v>
      </c>
      <c r="N257" s="4" t="s">
        <v>2678</v>
      </c>
    </row>
    <row r="258" spans="1:14" s="4" customFormat="1" ht="12.75" customHeight="1" x14ac:dyDescent="0.25">
      <c r="A258" s="4" t="s">
        <v>1316</v>
      </c>
      <c r="B258" s="4" t="s">
        <v>1319</v>
      </c>
      <c r="C258" s="4" t="s">
        <v>1318</v>
      </c>
      <c r="D258" s="4" t="s">
        <v>1038</v>
      </c>
      <c r="E258" s="4" t="s">
        <v>1592</v>
      </c>
      <c r="F258" s="4" t="s">
        <v>1317</v>
      </c>
      <c r="G258" s="4">
        <v>1</v>
      </c>
      <c r="H258" s="15">
        <v>1</v>
      </c>
      <c r="J258" s="12">
        <v>0</v>
      </c>
      <c r="K258" s="4">
        <v>2012</v>
      </c>
      <c r="L258" s="4" t="s">
        <v>1316</v>
      </c>
      <c r="M258" s="4" t="str">
        <f t="shared" si="3"/>
        <v>N</v>
      </c>
    </row>
    <row r="259" spans="1:14" s="4" customFormat="1" ht="12.75" customHeight="1" x14ac:dyDescent="0.25">
      <c r="A259" s="4" t="s">
        <v>324</v>
      </c>
      <c r="B259" s="4" t="s">
        <v>327</v>
      </c>
      <c r="C259" s="4" t="s">
        <v>326</v>
      </c>
      <c r="D259" s="4" t="s">
        <v>35</v>
      </c>
      <c r="E259" s="4" t="s">
        <v>328</v>
      </c>
      <c r="F259" s="4" t="s">
        <v>325</v>
      </c>
      <c r="G259" s="4">
        <v>1</v>
      </c>
      <c r="H259" s="15">
        <v>2</v>
      </c>
      <c r="I259" s="4" t="s">
        <v>1962</v>
      </c>
      <c r="J259" s="12">
        <v>0</v>
      </c>
      <c r="K259" s="4">
        <v>2015</v>
      </c>
      <c r="L259" s="4" t="s">
        <v>324</v>
      </c>
      <c r="M259" s="4" t="str">
        <f t="shared" si="3"/>
        <v>N</v>
      </c>
    </row>
    <row r="260" spans="1:14" s="4" customFormat="1" ht="12.75" customHeight="1" x14ac:dyDescent="0.25">
      <c r="A260" s="4" t="s">
        <v>332</v>
      </c>
      <c r="B260" s="4" t="s">
        <v>335</v>
      </c>
      <c r="C260" s="4" t="s">
        <v>334</v>
      </c>
      <c r="D260" s="4" t="s">
        <v>35</v>
      </c>
      <c r="E260" s="4" t="s">
        <v>336</v>
      </c>
      <c r="F260" s="4" t="s">
        <v>333</v>
      </c>
      <c r="G260" s="4">
        <v>2</v>
      </c>
      <c r="H260" s="15">
        <v>1</v>
      </c>
      <c r="I260" s="4" t="s">
        <v>3210</v>
      </c>
      <c r="J260" s="12">
        <v>46.338028169014088</v>
      </c>
      <c r="K260" s="4">
        <v>2012</v>
      </c>
      <c r="L260" s="4" t="s">
        <v>332</v>
      </c>
      <c r="M260" s="4" t="str">
        <f t="shared" si="3"/>
        <v>Y</v>
      </c>
      <c r="N260" s="4" t="s">
        <v>2678</v>
      </c>
    </row>
    <row r="261" spans="1:14" s="4" customFormat="1" ht="12.75" customHeight="1" x14ac:dyDescent="0.25">
      <c r="A261" s="4" t="s">
        <v>337</v>
      </c>
      <c r="B261" s="4" t="s">
        <v>335</v>
      </c>
      <c r="C261" s="4" t="s">
        <v>334</v>
      </c>
      <c r="D261" s="4" t="s">
        <v>35</v>
      </c>
      <c r="E261" s="4" t="s">
        <v>339</v>
      </c>
      <c r="F261" s="4" t="s">
        <v>338</v>
      </c>
      <c r="G261" s="4">
        <v>3</v>
      </c>
      <c r="H261" s="15">
        <v>1</v>
      </c>
      <c r="J261" s="12">
        <v>0</v>
      </c>
      <c r="K261" s="4">
        <v>2015</v>
      </c>
      <c r="L261" s="4" t="s">
        <v>337</v>
      </c>
      <c r="M261" s="4" t="str">
        <f t="shared" si="3"/>
        <v>N</v>
      </c>
    </row>
    <row r="262" spans="1:14" s="4" customFormat="1" ht="12.75" customHeight="1" x14ac:dyDescent="0.25">
      <c r="A262" s="4" t="s">
        <v>340</v>
      </c>
      <c r="B262" s="4" t="s">
        <v>343</v>
      </c>
      <c r="C262" s="4" t="s">
        <v>342</v>
      </c>
      <c r="D262" s="4" t="s">
        <v>35</v>
      </c>
      <c r="E262" s="4" t="s">
        <v>344</v>
      </c>
      <c r="F262" s="4" t="s">
        <v>341</v>
      </c>
      <c r="G262" s="4">
        <v>2</v>
      </c>
      <c r="H262" s="15">
        <v>1</v>
      </c>
      <c r="I262" s="4" t="s">
        <v>1963</v>
      </c>
      <c r="J262" s="12">
        <v>0</v>
      </c>
      <c r="K262" s="4">
        <v>2016</v>
      </c>
      <c r="L262" s="4" t="s">
        <v>340</v>
      </c>
      <c r="M262" s="4" t="str">
        <f t="shared" si="3"/>
        <v>N</v>
      </c>
    </row>
    <row r="263" spans="1:14" s="4" customFormat="1" ht="12.75" customHeight="1" x14ac:dyDescent="0.25">
      <c r="A263" s="4" t="s">
        <v>348</v>
      </c>
      <c r="B263" s="4" t="s">
        <v>343</v>
      </c>
      <c r="C263" s="4" t="s">
        <v>342</v>
      </c>
      <c r="D263" s="4" t="s">
        <v>35</v>
      </c>
      <c r="E263" s="4" t="s">
        <v>350</v>
      </c>
      <c r="F263" s="4" t="s">
        <v>349</v>
      </c>
      <c r="G263" s="4">
        <v>2</v>
      </c>
      <c r="H263" s="15">
        <v>2</v>
      </c>
      <c r="I263" s="4" t="s">
        <v>1965</v>
      </c>
      <c r="J263" s="12">
        <v>0</v>
      </c>
      <c r="K263" s="4">
        <v>2015</v>
      </c>
      <c r="L263" s="4" t="s">
        <v>348</v>
      </c>
      <c r="M263" s="4" t="str">
        <f t="shared" si="3"/>
        <v>N</v>
      </c>
    </row>
    <row r="264" spans="1:14" s="4" customFormat="1" ht="12.75" customHeight="1" x14ac:dyDescent="0.25">
      <c r="A264" s="4" t="s">
        <v>351</v>
      </c>
      <c r="B264" s="4" t="s">
        <v>354</v>
      </c>
      <c r="C264" s="4" t="s">
        <v>353</v>
      </c>
      <c r="D264" s="4" t="s">
        <v>35</v>
      </c>
      <c r="E264" s="4" t="s">
        <v>355</v>
      </c>
      <c r="F264" s="4" t="s">
        <v>352</v>
      </c>
      <c r="G264" s="4">
        <v>1</v>
      </c>
      <c r="H264" s="15">
        <v>1</v>
      </c>
      <c r="J264" s="12">
        <v>0</v>
      </c>
      <c r="K264" s="4">
        <v>2012</v>
      </c>
      <c r="L264" s="4" t="s">
        <v>351</v>
      </c>
      <c r="M264" s="4" t="str">
        <f t="shared" ref="M264:M326" si="4">IF(OR(AND(D264=$W$15,OR(J264&lt;$W$16,J264&gt;$W$17)),AND(D264=$X$15,OR(J264&lt;$X$16,J264&gt;$X$17)),AND(D264=$Y$15,OR(J264&lt;$Y$16,J264&gt;$Y$17)),AND(D264=$Z$15,OR(J264&lt;$Z$16,J264&gt;$Z$17))),"Y","N")</f>
        <v>N</v>
      </c>
    </row>
    <row r="265" spans="1:14" s="4" customFormat="1" ht="12.75" customHeight="1" x14ac:dyDescent="0.25">
      <c r="A265" s="4" t="s">
        <v>1340</v>
      </c>
      <c r="B265" s="4" t="s">
        <v>1535</v>
      </c>
      <c r="C265" s="4" t="s">
        <v>1342</v>
      </c>
      <c r="D265" s="4" t="s">
        <v>1038</v>
      </c>
      <c r="E265" s="4" t="s">
        <v>1343</v>
      </c>
      <c r="F265" s="4" t="s">
        <v>1341</v>
      </c>
      <c r="G265" s="4">
        <v>2</v>
      </c>
      <c r="H265" s="15">
        <v>2</v>
      </c>
      <c r="I265" s="4" t="s">
        <v>1967</v>
      </c>
      <c r="J265" s="12">
        <v>0</v>
      </c>
      <c r="K265" s="4">
        <v>2010</v>
      </c>
      <c r="L265" s="4" t="s">
        <v>1340</v>
      </c>
      <c r="M265" s="4" t="str">
        <f t="shared" si="4"/>
        <v>N</v>
      </c>
    </row>
    <row r="266" spans="1:14" s="4" customFormat="1" ht="12.75" customHeight="1" x14ac:dyDescent="0.25">
      <c r="A266" s="4" t="s">
        <v>1021</v>
      </c>
      <c r="B266" s="4" t="s">
        <v>1019</v>
      </c>
      <c r="C266" s="4" t="s">
        <v>1018</v>
      </c>
      <c r="D266" s="4" t="s">
        <v>620</v>
      </c>
      <c r="E266" s="4" t="s">
        <v>1023</v>
      </c>
      <c r="F266" s="4" t="s">
        <v>1022</v>
      </c>
      <c r="G266" s="4">
        <v>1</v>
      </c>
      <c r="H266" s="15">
        <v>1</v>
      </c>
      <c r="J266" s="12">
        <v>0</v>
      </c>
      <c r="K266" s="4">
        <v>2014</v>
      </c>
      <c r="L266" s="4" t="s">
        <v>1021</v>
      </c>
      <c r="M266" s="4" t="str">
        <f t="shared" si="4"/>
        <v>N</v>
      </c>
    </row>
    <row r="267" spans="1:14" s="4" customFormat="1" ht="12.75" customHeight="1" x14ac:dyDescent="0.25">
      <c r="A267" s="4" t="s">
        <v>588</v>
      </c>
      <c r="B267" s="4" t="s">
        <v>1536</v>
      </c>
      <c r="C267" s="4" t="s">
        <v>590</v>
      </c>
      <c r="D267" s="4" t="s">
        <v>360</v>
      </c>
      <c r="E267" s="4" t="s">
        <v>1594</v>
      </c>
      <c r="F267" s="4" t="s">
        <v>589</v>
      </c>
      <c r="G267" s="4">
        <v>1</v>
      </c>
      <c r="H267" s="15">
        <v>1</v>
      </c>
      <c r="I267" s="4" t="s">
        <v>1969</v>
      </c>
      <c r="J267" s="12">
        <v>0</v>
      </c>
      <c r="K267" s="4">
        <v>2016</v>
      </c>
      <c r="L267" s="4" t="s">
        <v>588</v>
      </c>
      <c r="M267" s="4" t="str">
        <f t="shared" si="4"/>
        <v>N</v>
      </c>
    </row>
    <row r="268" spans="1:14" s="4" customFormat="1" ht="12.75" customHeight="1" x14ac:dyDescent="0.25">
      <c r="A268" s="4" t="s">
        <v>1027</v>
      </c>
      <c r="B268" s="4" t="s">
        <v>1030</v>
      </c>
      <c r="C268" s="4" t="s">
        <v>1029</v>
      </c>
      <c r="D268" s="4" t="s">
        <v>620</v>
      </c>
      <c r="E268" s="4" t="s">
        <v>1031</v>
      </c>
      <c r="F268" s="4" t="s">
        <v>1028</v>
      </c>
      <c r="G268" s="4">
        <v>2</v>
      </c>
      <c r="H268" s="15">
        <v>1</v>
      </c>
      <c r="J268" s="12">
        <v>0</v>
      </c>
      <c r="K268" s="4">
        <v>2011</v>
      </c>
      <c r="L268" s="4" t="s">
        <v>1027</v>
      </c>
      <c r="M268" s="4" t="str">
        <f t="shared" si="4"/>
        <v>N</v>
      </c>
    </row>
    <row r="269" spans="1:14" s="4" customFormat="1" ht="12.75" customHeight="1" x14ac:dyDescent="0.25">
      <c r="A269" s="4" t="s">
        <v>1977</v>
      </c>
      <c r="B269" s="4" t="s">
        <v>1046</v>
      </c>
      <c r="C269" s="4" t="s">
        <v>1045</v>
      </c>
      <c r="D269" s="4" t="s">
        <v>1038</v>
      </c>
      <c r="E269" s="4" t="s">
        <v>2128</v>
      </c>
      <c r="F269" s="4" t="s">
        <v>2226</v>
      </c>
      <c r="G269" s="4">
        <v>1</v>
      </c>
      <c r="H269" s="4">
        <v>1</v>
      </c>
      <c r="I269" s="4" t="s">
        <v>2307</v>
      </c>
      <c r="J269" s="12">
        <v>0</v>
      </c>
      <c r="K269" s="4">
        <v>2015</v>
      </c>
      <c r="L269" s="4" t="s">
        <v>1977</v>
      </c>
      <c r="M269" s="4" t="str">
        <f t="shared" si="4"/>
        <v>N</v>
      </c>
    </row>
    <row r="270" spans="1:14" s="4" customFormat="1" ht="12.75" customHeight="1" x14ac:dyDescent="0.25">
      <c r="A270" s="4" t="s">
        <v>1978</v>
      </c>
      <c r="B270" s="4" t="s">
        <v>1046</v>
      </c>
      <c r="C270" s="4" t="s">
        <v>1045</v>
      </c>
      <c r="D270" s="4" t="s">
        <v>1038</v>
      </c>
      <c r="E270" s="4" t="s">
        <v>2129</v>
      </c>
      <c r="F270" s="4" t="s">
        <v>2227</v>
      </c>
      <c r="G270" s="4">
        <v>1</v>
      </c>
      <c r="H270" s="4">
        <v>1</v>
      </c>
      <c r="I270" s="4" t="s">
        <v>2308</v>
      </c>
      <c r="J270" s="12">
        <v>0</v>
      </c>
      <c r="K270" s="4">
        <v>2015</v>
      </c>
      <c r="L270" s="4" t="s">
        <v>1978</v>
      </c>
      <c r="M270" s="4" t="str">
        <f t="shared" si="4"/>
        <v>N</v>
      </c>
    </row>
    <row r="271" spans="1:14" s="4" customFormat="1" ht="12.75" customHeight="1" x14ac:dyDescent="0.25">
      <c r="A271" s="4" t="s">
        <v>1980</v>
      </c>
      <c r="B271" s="4" t="s">
        <v>1046</v>
      </c>
      <c r="C271" s="4" t="s">
        <v>1045</v>
      </c>
      <c r="D271" s="4" t="s">
        <v>1038</v>
      </c>
      <c r="E271" s="4" t="s">
        <v>2130</v>
      </c>
      <c r="F271" s="4" t="s">
        <v>2228</v>
      </c>
      <c r="G271" s="4">
        <v>1</v>
      </c>
      <c r="H271" s="4">
        <v>1</v>
      </c>
      <c r="I271" s="4" t="s">
        <v>2308</v>
      </c>
      <c r="J271" s="12">
        <v>0</v>
      </c>
      <c r="K271" s="4">
        <v>2015</v>
      </c>
      <c r="L271" s="4" t="s">
        <v>1980</v>
      </c>
      <c r="M271" s="4" t="str">
        <f t="shared" si="4"/>
        <v>N</v>
      </c>
    </row>
    <row r="272" spans="1:14" s="4" customFormat="1" ht="12.75" customHeight="1" x14ac:dyDescent="0.25">
      <c r="A272" s="4" t="s">
        <v>1981</v>
      </c>
      <c r="B272" s="4" t="s">
        <v>1046</v>
      </c>
      <c r="C272" s="4" t="s">
        <v>1045</v>
      </c>
      <c r="D272" s="4" t="s">
        <v>1038</v>
      </c>
      <c r="E272" s="4" t="s">
        <v>2131</v>
      </c>
      <c r="F272" s="4" t="s">
        <v>2229</v>
      </c>
      <c r="G272" s="4">
        <v>1</v>
      </c>
      <c r="H272" s="4">
        <v>1</v>
      </c>
      <c r="I272" s="4" t="s">
        <v>2310</v>
      </c>
      <c r="J272" s="12">
        <v>0</v>
      </c>
      <c r="K272" s="4">
        <v>2015</v>
      </c>
      <c r="L272" s="4" t="s">
        <v>1981</v>
      </c>
      <c r="M272" s="4" t="str">
        <f t="shared" si="4"/>
        <v>N</v>
      </c>
    </row>
    <row r="273" spans="1:14" s="4" customFormat="1" ht="12.75" customHeight="1" x14ac:dyDescent="0.25">
      <c r="A273" s="4" t="s">
        <v>1985</v>
      </c>
      <c r="B273" s="4" t="s">
        <v>1067</v>
      </c>
      <c r="C273" s="4" t="s">
        <v>1066</v>
      </c>
      <c r="D273" s="4" t="s">
        <v>1038</v>
      </c>
      <c r="E273" s="4" t="s">
        <v>2135</v>
      </c>
      <c r="F273" s="4" t="s">
        <v>2233</v>
      </c>
      <c r="G273" s="4">
        <v>1</v>
      </c>
      <c r="H273" s="4">
        <v>2</v>
      </c>
      <c r="I273" s="4" t="s">
        <v>2314</v>
      </c>
      <c r="J273" s="12">
        <v>0</v>
      </c>
      <c r="K273" s="4">
        <v>2019</v>
      </c>
      <c r="L273" s="4" t="s">
        <v>1985</v>
      </c>
      <c r="M273" s="4" t="str">
        <f t="shared" si="4"/>
        <v>N</v>
      </c>
    </row>
    <row r="274" spans="1:14" s="4" customFormat="1" ht="12.75" customHeight="1" x14ac:dyDescent="0.25">
      <c r="A274" s="4" t="s">
        <v>1986</v>
      </c>
      <c r="B274" s="4" t="s">
        <v>1067</v>
      </c>
      <c r="C274" s="4" t="s">
        <v>1066</v>
      </c>
      <c r="D274" s="4" t="s">
        <v>35</v>
      </c>
      <c r="E274" s="4" t="s">
        <v>1068</v>
      </c>
      <c r="F274" s="4" t="s">
        <v>2234</v>
      </c>
      <c r="G274" s="4">
        <v>1</v>
      </c>
      <c r="H274" s="4">
        <v>2</v>
      </c>
      <c r="I274" s="4" t="s">
        <v>2315</v>
      </c>
      <c r="J274" s="12">
        <v>0</v>
      </c>
      <c r="K274" s="4">
        <v>2019</v>
      </c>
      <c r="L274" s="4" t="s">
        <v>1986</v>
      </c>
      <c r="M274" s="4" t="str">
        <f t="shared" si="4"/>
        <v>N</v>
      </c>
    </row>
    <row r="275" spans="1:14" s="4" customFormat="1" ht="12.75" customHeight="1" x14ac:dyDescent="0.25">
      <c r="A275" s="4" t="s">
        <v>1987</v>
      </c>
      <c r="B275" s="4" t="s">
        <v>1067</v>
      </c>
      <c r="C275" s="4" t="s">
        <v>1066</v>
      </c>
      <c r="D275" s="4" t="s">
        <v>35</v>
      </c>
      <c r="E275" s="4" t="s">
        <v>2136</v>
      </c>
      <c r="F275" s="4" t="s">
        <v>2235</v>
      </c>
      <c r="G275" s="4">
        <v>1</v>
      </c>
      <c r="H275" s="4">
        <v>1</v>
      </c>
      <c r="I275" s="4" t="s">
        <v>2316</v>
      </c>
      <c r="J275" s="12">
        <v>0</v>
      </c>
      <c r="K275" s="4">
        <v>2019</v>
      </c>
      <c r="L275" s="4" t="s">
        <v>1987</v>
      </c>
      <c r="M275" s="4" t="str">
        <f t="shared" si="4"/>
        <v>N</v>
      </c>
    </row>
    <row r="276" spans="1:14" s="4" customFormat="1" ht="12.75" customHeight="1" x14ac:dyDescent="0.25">
      <c r="A276" s="4" t="s">
        <v>1989</v>
      </c>
      <c r="B276" s="4" t="s">
        <v>1074</v>
      </c>
      <c r="C276" s="4" t="s">
        <v>1073</v>
      </c>
      <c r="D276" s="4" t="s">
        <v>1038</v>
      </c>
      <c r="E276" s="4" t="s">
        <v>2137</v>
      </c>
      <c r="F276" s="4" t="s">
        <v>2236</v>
      </c>
      <c r="G276" s="4">
        <v>2</v>
      </c>
      <c r="H276" s="4">
        <v>1</v>
      </c>
      <c r="I276" s="4" t="s">
        <v>2318</v>
      </c>
      <c r="J276" s="12">
        <v>0</v>
      </c>
      <c r="K276" s="4">
        <v>2017</v>
      </c>
      <c r="L276" s="4" t="s">
        <v>1989</v>
      </c>
      <c r="M276" s="4" t="str">
        <f t="shared" si="4"/>
        <v>N</v>
      </c>
    </row>
    <row r="277" spans="1:14" s="4" customFormat="1" ht="12.75" customHeight="1" x14ac:dyDescent="0.25">
      <c r="A277" s="4" t="s">
        <v>1990</v>
      </c>
      <c r="B277" s="4" t="s">
        <v>1074</v>
      </c>
      <c r="C277" s="4" t="s">
        <v>1073</v>
      </c>
      <c r="D277" s="4" t="s">
        <v>1038</v>
      </c>
      <c r="E277" s="4" t="s">
        <v>2138</v>
      </c>
      <c r="F277" s="4" t="s">
        <v>2237</v>
      </c>
      <c r="G277" s="4">
        <v>2</v>
      </c>
      <c r="H277" s="4">
        <v>1</v>
      </c>
      <c r="I277" s="4" t="s">
        <v>2319</v>
      </c>
      <c r="J277" s="12">
        <v>0</v>
      </c>
      <c r="K277" s="4">
        <v>2017</v>
      </c>
      <c r="L277" s="4" t="s">
        <v>1990</v>
      </c>
      <c r="M277" s="4" t="str">
        <f t="shared" si="4"/>
        <v>N</v>
      </c>
    </row>
    <row r="278" spans="1:14" s="4" customFormat="1" ht="12.75" customHeight="1" x14ac:dyDescent="0.25">
      <c r="A278" s="4" t="s">
        <v>1993</v>
      </c>
      <c r="B278" s="4" t="s">
        <v>1095</v>
      </c>
      <c r="C278" s="4" t="s">
        <v>1094</v>
      </c>
      <c r="D278" s="4" t="s">
        <v>1038</v>
      </c>
      <c r="E278" s="4" t="s">
        <v>2139</v>
      </c>
      <c r="F278" s="4" t="s">
        <v>2239</v>
      </c>
      <c r="G278" s="4">
        <v>3</v>
      </c>
      <c r="H278" s="4">
        <v>1</v>
      </c>
      <c r="I278" s="4" t="s">
        <v>2322</v>
      </c>
      <c r="J278" s="12">
        <v>0</v>
      </c>
      <c r="K278" s="4">
        <v>2009</v>
      </c>
      <c r="L278" s="4" t="s">
        <v>1993</v>
      </c>
      <c r="M278" s="4" t="str">
        <f t="shared" si="4"/>
        <v>N</v>
      </c>
    </row>
    <row r="279" spans="1:14" s="4" customFormat="1" ht="12.75" customHeight="1" x14ac:dyDescent="0.25">
      <c r="A279" s="4" t="s">
        <v>1996</v>
      </c>
      <c r="B279" s="4" t="s">
        <v>1103</v>
      </c>
      <c r="C279" s="4" t="s">
        <v>1102</v>
      </c>
      <c r="D279" s="4" t="s">
        <v>1038</v>
      </c>
      <c r="E279" s="4" t="s">
        <v>2140</v>
      </c>
      <c r="F279" s="4" t="s">
        <v>2240</v>
      </c>
      <c r="G279" s="4">
        <v>1</v>
      </c>
      <c r="H279" s="4">
        <v>1</v>
      </c>
      <c r="I279" s="4" t="s">
        <v>2325</v>
      </c>
      <c r="J279" s="12">
        <v>0</v>
      </c>
      <c r="K279" s="4">
        <v>2017</v>
      </c>
      <c r="L279" s="4" t="s">
        <v>1996</v>
      </c>
      <c r="M279" s="4" t="str">
        <f t="shared" si="4"/>
        <v>N</v>
      </c>
    </row>
    <row r="280" spans="1:14" s="4" customFormat="1" ht="12.75" customHeight="1" x14ac:dyDescent="0.25">
      <c r="A280" s="4" t="s">
        <v>1998</v>
      </c>
      <c r="B280" s="4" t="s">
        <v>1108</v>
      </c>
      <c r="C280" s="4" t="s">
        <v>1107</v>
      </c>
      <c r="D280" s="4" t="s">
        <v>1038</v>
      </c>
      <c r="E280" s="4" t="s">
        <v>2142</v>
      </c>
      <c r="F280" s="4" t="s">
        <v>2241</v>
      </c>
      <c r="G280" s="4">
        <v>2</v>
      </c>
      <c r="H280" s="4">
        <v>1</v>
      </c>
      <c r="I280" s="4" t="s">
        <v>2326</v>
      </c>
      <c r="J280" s="12">
        <v>2.2447828226552055E-3</v>
      </c>
      <c r="K280" s="4">
        <v>2012</v>
      </c>
      <c r="L280" s="4" t="s">
        <v>1998</v>
      </c>
      <c r="M280" s="4" t="str">
        <f t="shared" si="4"/>
        <v>Y</v>
      </c>
      <c r="N280" s="4" t="s">
        <v>2703</v>
      </c>
    </row>
    <row r="281" spans="1:14" s="4" customFormat="1" ht="12.75" customHeight="1" x14ac:dyDescent="0.25">
      <c r="A281" s="4" t="s">
        <v>2001</v>
      </c>
      <c r="B281" s="4" t="s">
        <v>1108</v>
      </c>
      <c r="C281" s="4" t="s">
        <v>1107</v>
      </c>
      <c r="D281" s="4" t="s">
        <v>1038</v>
      </c>
      <c r="E281" s="4" t="s">
        <v>2145</v>
      </c>
      <c r="F281" s="4" t="s">
        <v>3213</v>
      </c>
      <c r="G281" s="4">
        <v>2</v>
      </c>
      <c r="H281" s="4">
        <v>1</v>
      </c>
      <c r="I281" s="4" t="s">
        <v>2326</v>
      </c>
      <c r="J281" s="12">
        <v>0</v>
      </c>
      <c r="K281" s="4">
        <v>2015</v>
      </c>
      <c r="L281" s="4" t="s">
        <v>2001</v>
      </c>
      <c r="M281" s="4" t="str">
        <f t="shared" si="4"/>
        <v>N</v>
      </c>
    </row>
    <row r="282" spans="1:14" s="4" customFormat="1" ht="12.75" customHeight="1" x14ac:dyDescent="0.25">
      <c r="A282" s="4" t="s">
        <v>2004</v>
      </c>
      <c r="B282" s="4" t="s">
        <v>1516</v>
      </c>
      <c r="C282" s="4" t="s">
        <v>1687</v>
      </c>
      <c r="D282" s="4" t="s">
        <v>620</v>
      </c>
      <c r="E282" s="4" t="s">
        <v>2146</v>
      </c>
      <c r="F282" s="4" t="s">
        <v>2242</v>
      </c>
      <c r="G282" s="4">
        <v>1</v>
      </c>
      <c r="H282" s="4">
        <v>1</v>
      </c>
      <c r="I282" s="4" t="s">
        <v>2328</v>
      </c>
      <c r="J282" s="12">
        <v>0</v>
      </c>
      <c r="K282" s="4">
        <v>2015</v>
      </c>
      <c r="L282" s="4" t="s">
        <v>2004</v>
      </c>
      <c r="M282" s="4" t="str">
        <f t="shared" si="4"/>
        <v>N</v>
      </c>
    </row>
    <row r="283" spans="1:14" s="4" customFormat="1" ht="12.75" customHeight="1" x14ac:dyDescent="0.25">
      <c r="A283" s="4" t="s">
        <v>2005</v>
      </c>
      <c r="B283" s="4" t="s">
        <v>1516</v>
      </c>
      <c r="C283" s="4" t="s">
        <v>1687</v>
      </c>
      <c r="D283" s="4" t="s">
        <v>620</v>
      </c>
      <c r="E283" s="4" t="s">
        <v>2147</v>
      </c>
      <c r="F283" s="4" t="s">
        <v>2243</v>
      </c>
      <c r="G283" s="4">
        <v>1</v>
      </c>
      <c r="H283" s="4">
        <v>2</v>
      </c>
      <c r="I283" s="4" t="s">
        <v>2329</v>
      </c>
      <c r="J283" s="12">
        <v>0</v>
      </c>
      <c r="K283" s="4">
        <v>2015</v>
      </c>
      <c r="L283" s="4" t="s">
        <v>2005</v>
      </c>
      <c r="M283" s="4" t="str">
        <f t="shared" si="4"/>
        <v>N</v>
      </c>
    </row>
    <row r="284" spans="1:14" s="4" customFormat="1" ht="12.75" customHeight="1" x14ac:dyDescent="0.25">
      <c r="A284" s="4" t="s">
        <v>2006</v>
      </c>
      <c r="B284" s="4" t="s">
        <v>1516</v>
      </c>
      <c r="C284" s="4" t="s">
        <v>1687</v>
      </c>
      <c r="D284" s="4" t="s">
        <v>620</v>
      </c>
      <c r="E284" s="4" t="s">
        <v>2148</v>
      </c>
      <c r="F284" s="4" t="s">
        <v>2244</v>
      </c>
      <c r="G284" s="4">
        <v>1</v>
      </c>
      <c r="H284" s="4">
        <v>1</v>
      </c>
      <c r="J284" s="12">
        <v>0</v>
      </c>
      <c r="K284" s="4">
        <v>2015</v>
      </c>
      <c r="L284" s="4" t="s">
        <v>2006</v>
      </c>
      <c r="M284" s="4" t="str">
        <f t="shared" si="4"/>
        <v>N</v>
      </c>
    </row>
    <row r="285" spans="1:14" s="4" customFormat="1" ht="12.75" customHeight="1" x14ac:dyDescent="0.25">
      <c r="A285" s="4" t="s">
        <v>2007</v>
      </c>
      <c r="B285" s="4" t="s">
        <v>658</v>
      </c>
      <c r="C285" s="4" t="s">
        <v>657</v>
      </c>
      <c r="D285" s="4" t="s">
        <v>620</v>
      </c>
      <c r="E285" s="4" t="s">
        <v>662</v>
      </c>
      <c r="F285" s="4" t="s">
        <v>661</v>
      </c>
      <c r="G285" s="4">
        <v>2</v>
      </c>
      <c r="H285" s="4">
        <v>1</v>
      </c>
      <c r="I285" s="4" t="s">
        <v>2330</v>
      </c>
      <c r="J285" s="12">
        <v>0</v>
      </c>
      <c r="K285" s="4">
        <v>2009</v>
      </c>
      <c r="L285" s="4" t="s">
        <v>2007</v>
      </c>
      <c r="M285" s="4" t="str">
        <f t="shared" si="4"/>
        <v>N</v>
      </c>
    </row>
    <row r="286" spans="1:14" s="4" customFormat="1" ht="12.75" customHeight="1" x14ac:dyDescent="0.25">
      <c r="A286" s="4" t="s">
        <v>2009</v>
      </c>
      <c r="B286" s="4" t="s">
        <v>1518</v>
      </c>
      <c r="C286" s="4" t="s">
        <v>1690</v>
      </c>
      <c r="D286" s="4" t="s">
        <v>360</v>
      </c>
      <c r="E286" s="4" t="s">
        <v>2150</v>
      </c>
      <c r="F286" s="4" t="s">
        <v>3216</v>
      </c>
      <c r="G286" s="4">
        <v>1</v>
      </c>
      <c r="H286" s="4">
        <v>2</v>
      </c>
      <c r="I286" s="4" t="s">
        <v>3217</v>
      </c>
      <c r="J286" s="12">
        <v>0</v>
      </c>
      <c r="K286" s="4">
        <v>2009</v>
      </c>
      <c r="L286" s="4" t="s">
        <v>2009</v>
      </c>
      <c r="M286" s="4" t="str">
        <f t="shared" si="4"/>
        <v>N</v>
      </c>
    </row>
    <row r="287" spans="1:14" s="4" customFormat="1" ht="12.75" customHeight="1" x14ac:dyDescent="0.25">
      <c r="A287" s="4" t="s">
        <v>2010</v>
      </c>
      <c r="B287" s="4" t="s">
        <v>1124</v>
      </c>
      <c r="C287" s="4" t="s">
        <v>1123</v>
      </c>
      <c r="D287" s="4" t="s">
        <v>1038</v>
      </c>
      <c r="E287" s="4" t="s">
        <v>2151</v>
      </c>
      <c r="F287" s="4" t="s">
        <v>2245</v>
      </c>
      <c r="G287" s="4">
        <v>2</v>
      </c>
      <c r="H287" s="4">
        <v>2</v>
      </c>
      <c r="I287" s="4" t="s">
        <v>2332</v>
      </c>
      <c r="J287" s="12">
        <v>65.62749800159871</v>
      </c>
      <c r="K287" s="4">
        <v>2019</v>
      </c>
      <c r="L287" s="4" t="s">
        <v>2010</v>
      </c>
      <c r="M287" s="4" t="str">
        <f t="shared" si="4"/>
        <v>Y</v>
      </c>
      <c r="N287" s="4" t="s">
        <v>2678</v>
      </c>
    </row>
    <row r="288" spans="1:14" s="4" customFormat="1" ht="12.75" customHeight="1" x14ac:dyDescent="0.25">
      <c r="A288" s="4" t="s">
        <v>2453</v>
      </c>
      <c r="B288" s="4" t="s">
        <v>1124</v>
      </c>
      <c r="C288" s="4" t="s">
        <v>1123</v>
      </c>
      <c r="D288" s="4" t="s">
        <v>1038</v>
      </c>
      <c r="E288" s="4" t="s">
        <v>2455</v>
      </c>
      <c r="F288" s="4" t="s">
        <v>2456</v>
      </c>
      <c r="G288" s="4">
        <v>2</v>
      </c>
      <c r="H288" s="4">
        <v>2</v>
      </c>
      <c r="I288" s="4" t="s">
        <v>2458</v>
      </c>
      <c r="J288" s="12">
        <v>50.58158856763044</v>
      </c>
      <c r="K288" s="4">
        <v>2019</v>
      </c>
      <c r="L288" s="4" t="s">
        <v>2453</v>
      </c>
      <c r="M288" s="4" t="str">
        <f t="shared" si="4"/>
        <v>Y</v>
      </c>
      <c r="N288" s="4" t="s">
        <v>2678</v>
      </c>
    </row>
    <row r="289" spans="1:14" s="4" customFormat="1" ht="12.75" customHeight="1" x14ac:dyDescent="0.25">
      <c r="A289" s="4" t="s">
        <v>2012</v>
      </c>
      <c r="B289" s="4" t="s">
        <v>1520</v>
      </c>
      <c r="C289" s="4" t="s">
        <v>1519</v>
      </c>
      <c r="D289" s="4" t="s">
        <v>35</v>
      </c>
      <c r="E289" s="4" t="s">
        <v>1520</v>
      </c>
      <c r="F289" s="4" t="s">
        <v>1519</v>
      </c>
      <c r="G289" s="4">
        <v>0</v>
      </c>
      <c r="H289" s="4">
        <v>1</v>
      </c>
      <c r="I289" s="4" t="s">
        <v>2334</v>
      </c>
      <c r="J289" s="12">
        <v>0</v>
      </c>
      <c r="K289" s="4">
        <v>2015</v>
      </c>
      <c r="L289" s="4" t="s">
        <v>2012</v>
      </c>
      <c r="M289" s="4" t="str">
        <f t="shared" si="4"/>
        <v>N</v>
      </c>
    </row>
    <row r="290" spans="1:14" s="4" customFormat="1" ht="12.75" customHeight="1" x14ac:dyDescent="0.25">
      <c r="A290" s="4" t="s">
        <v>2013</v>
      </c>
      <c r="B290" s="4" t="s">
        <v>1522</v>
      </c>
      <c r="C290" s="4" t="s">
        <v>1521</v>
      </c>
      <c r="D290" s="4" t="s">
        <v>35</v>
      </c>
      <c r="E290" s="4" t="s">
        <v>1522</v>
      </c>
      <c r="F290" s="4" t="s">
        <v>1521</v>
      </c>
      <c r="G290" s="4">
        <v>0</v>
      </c>
      <c r="H290" s="4">
        <v>1</v>
      </c>
      <c r="I290" s="4" t="s">
        <v>2335</v>
      </c>
      <c r="J290" s="12">
        <v>77.168277111537762</v>
      </c>
      <c r="K290" s="4">
        <v>2015</v>
      </c>
      <c r="L290" s="4" t="s">
        <v>2013</v>
      </c>
      <c r="M290" s="4" t="str">
        <f t="shared" si="4"/>
        <v>Y</v>
      </c>
      <c r="N290" s="4" t="s">
        <v>2678</v>
      </c>
    </row>
    <row r="291" spans="1:14" s="4" customFormat="1" ht="12.75" customHeight="1" x14ac:dyDescent="0.25">
      <c r="A291" s="4" t="s">
        <v>2015</v>
      </c>
      <c r="B291" s="4" t="s">
        <v>75</v>
      </c>
      <c r="C291" s="4" t="s">
        <v>74</v>
      </c>
      <c r="D291" s="4" t="s">
        <v>35</v>
      </c>
      <c r="E291" s="4" t="s">
        <v>2154</v>
      </c>
      <c r="F291" s="4" t="s">
        <v>2246</v>
      </c>
      <c r="G291" s="4">
        <v>2</v>
      </c>
      <c r="H291" s="4">
        <v>1</v>
      </c>
      <c r="I291" s="4" t="s">
        <v>2337</v>
      </c>
      <c r="J291" s="12">
        <v>0</v>
      </c>
      <c r="K291" s="4">
        <v>2012</v>
      </c>
      <c r="L291" s="4" t="s">
        <v>2015</v>
      </c>
      <c r="M291" s="4" t="str">
        <f t="shared" si="4"/>
        <v>N</v>
      </c>
    </row>
    <row r="292" spans="1:14" s="4" customFormat="1" ht="12.75" customHeight="1" x14ac:dyDescent="0.25">
      <c r="A292" s="4" t="s">
        <v>2016</v>
      </c>
      <c r="B292" s="4" t="s">
        <v>75</v>
      </c>
      <c r="C292" s="4" t="s">
        <v>74</v>
      </c>
      <c r="D292" s="4" t="s">
        <v>35</v>
      </c>
      <c r="E292" s="4" t="s">
        <v>2155</v>
      </c>
      <c r="F292" s="4" t="s">
        <v>2247</v>
      </c>
      <c r="G292" s="4">
        <v>2</v>
      </c>
      <c r="H292" s="4">
        <v>1</v>
      </c>
      <c r="I292" s="4" t="s">
        <v>2338</v>
      </c>
      <c r="J292" s="12">
        <v>0</v>
      </c>
      <c r="K292" s="4">
        <v>2012</v>
      </c>
      <c r="L292" s="4" t="s">
        <v>2016</v>
      </c>
      <c r="M292" s="4" t="str">
        <f t="shared" si="4"/>
        <v>N</v>
      </c>
    </row>
    <row r="293" spans="1:14" s="4" customFormat="1" ht="12.75" customHeight="1" x14ac:dyDescent="0.25">
      <c r="A293" s="4" t="s">
        <v>2018</v>
      </c>
      <c r="B293" s="4" t="s">
        <v>1146</v>
      </c>
      <c r="C293" s="4" t="s">
        <v>1145</v>
      </c>
      <c r="D293" s="4" t="s">
        <v>1038</v>
      </c>
      <c r="E293" s="4" t="s">
        <v>2156</v>
      </c>
      <c r="F293" s="4" t="s">
        <v>2248</v>
      </c>
      <c r="G293" s="4">
        <v>2</v>
      </c>
      <c r="H293" s="4">
        <v>1</v>
      </c>
      <c r="I293" s="4" t="s">
        <v>2340</v>
      </c>
      <c r="J293" s="12">
        <v>0</v>
      </c>
      <c r="K293" s="4">
        <v>2017</v>
      </c>
      <c r="L293" s="4" t="s">
        <v>2018</v>
      </c>
      <c r="M293" s="4" t="str">
        <f t="shared" si="4"/>
        <v>N</v>
      </c>
    </row>
    <row r="294" spans="1:14" s="4" customFormat="1" ht="12.75" customHeight="1" x14ac:dyDescent="0.25">
      <c r="A294" s="4" t="s">
        <v>2020</v>
      </c>
      <c r="B294" s="4" t="s">
        <v>1</v>
      </c>
      <c r="C294" s="4" t="s">
        <v>1150</v>
      </c>
      <c r="D294" s="4" t="s">
        <v>1038</v>
      </c>
      <c r="E294" s="4" t="s">
        <v>2158</v>
      </c>
      <c r="F294" s="4" t="s">
        <v>2249</v>
      </c>
      <c r="G294" s="4">
        <v>2</v>
      </c>
      <c r="H294" s="4">
        <v>1</v>
      </c>
      <c r="I294" s="4" t="s">
        <v>2342</v>
      </c>
      <c r="J294" s="12">
        <v>0</v>
      </c>
      <c r="K294" s="4">
        <v>2015</v>
      </c>
      <c r="L294" s="4" t="s">
        <v>2020</v>
      </c>
      <c r="M294" s="4" t="str">
        <f t="shared" si="4"/>
        <v>N</v>
      </c>
    </row>
    <row r="295" spans="1:14" s="4" customFormat="1" ht="12.75" customHeight="1" x14ac:dyDescent="0.25">
      <c r="A295" s="4" t="s">
        <v>2021</v>
      </c>
      <c r="B295" s="4" t="s">
        <v>1</v>
      </c>
      <c r="C295" s="4" t="s">
        <v>1150</v>
      </c>
      <c r="D295" s="4" t="s">
        <v>1038</v>
      </c>
      <c r="E295" s="4" t="s">
        <v>2159</v>
      </c>
      <c r="F295" s="4" t="s">
        <v>2250</v>
      </c>
      <c r="G295" s="4">
        <v>2</v>
      </c>
      <c r="H295" s="4">
        <v>1</v>
      </c>
      <c r="I295" s="4" t="s">
        <v>2459</v>
      </c>
      <c r="J295" s="12">
        <v>0</v>
      </c>
      <c r="K295" s="4">
        <v>2015</v>
      </c>
      <c r="L295" s="4" t="s">
        <v>2021</v>
      </c>
      <c r="M295" s="4" t="str">
        <f t="shared" si="4"/>
        <v>N</v>
      </c>
    </row>
    <row r="296" spans="1:14" s="4" customFormat="1" ht="12.75" customHeight="1" x14ac:dyDescent="0.25">
      <c r="A296" s="4" t="s">
        <v>2022</v>
      </c>
      <c r="B296" s="4" t="s">
        <v>1</v>
      </c>
      <c r="C296" s="4" t="s">
        <v>1150</v>
      </c>
      <c r="D296" s="4" t="s">
        <v>1038</v>
      </c>
      <c r="E296" s="4" t="s">
        <v>2160</v>
      </c>
      <c r="F296" s="4" t="s">
        <v>2251</v>
      </c>
      <c r="G296" s="4">
        <v>2</v>
      </c>
      <c r="H296" s="4">
        <v>2</v>
      </c>
      <c r="I296" s="4" t="s">
        <v>2460</v>
      </c>
      <c r="J296" s="12">
        <v>0</v>
      </c>
      <c r="K296" s="4">
        <v>2015</v>
      </c>
      <c r="L296" s="4" t="s">
        <v>2022</v>
      </c>
      <c r="M296" s="4" t="str">
        <f t="shared" si="4"/>
        <v>N</v>
      </c>
    </row>
    <row r="297" spans="1:14" s="4" customFormat="1" ht="12.75" customHeight="1" x14ac:dyDescent="0.25">
      <c r="A297" s="4" t="s">
        <v>2023</v>
      </c>
      <c r="B297" s="4" t="s">
        <v>1</v>
      </c>
      <c r="C297" s="4" t="s">
        <v>1150</v>
      </c>
      <c r="D297" s="4" t="s">
        <v>1038</v>
      </c>
      <c r="E297" s="4" t="s">
        <v>2161</v>
      </c>
      <c r="F297" s="4" t="s">
        <v>2252</v>
      </c>
      <c r="G297" s="4">
        <v>2</v>
      </c>
      <c r="H297" s="4">
        <v>2</v>
      </c>
      <c r="I297" s="4" t="s">
        <v>2343</v>
      </c>
      <c r="J297" s="12">
        <v>0</v>
      </c>
      <c r="K297" s="4">
        <v>2015</v>
      </c>
      <c r="L297" s="4" t="s">
        <v>2023</v>
      </c>
      <c r="M297" s="4" t="str">
        <f t="shared" si="4"/>
        <v>N</v>
      </c>
    </row>
    <row r="298" spans="1:14" s="4" customFormat="1" ht="12.75" customHeight="1" x14ac:dyDescent="0.25">
      <c r="A298" s="4" t="s">
        <v>2031</v>
      </c>
      <c r="B298" s="4" t="s">
        <v>1524</v>
      </c>
      <c r="C298" s="4" t="s">
        <v>450</v>
      </c>
      <c r="D298" s="4" t="s">
        <v>360</v>
      </c>
      <c r="E298" s="4" t="s">
        <v>451</v>
      </c>
      <c r="F298" s="4" t="s">
        <v>3335</v>
      </c>
      <c r="G298" s="4">
        <v>2</v>
      </c>
      <c r="H298" s="4">
        <v>2</v>
      </c>
      <c r="I298" s="4" t="s">
        <v>2346</v>
      </c>
      <c r="J298" s="12">
        <v>0</v>
      </c>
      <c r="K298" s="4">
        <v>2009</v>
      </c>
      <c r="L298" s="4" t="s">
        <v>2031</v>
      </c>
      <c r="M298" s="4" t="str">
        <f t="shared" si="4"/>
        <v>N</v>
      </c>
    </row>
    <row r="299" spans="1:14" s="4" customFormat="1" ht="12.75" customHeight="1" x14ac:dyDescent="0.25">
      <c r="A299" s="4" t="s">
        <v>2033</v>
      </c>
      <c r="B299" s="4" t="s">
        <v>689</v>
      </c>
      <c r="C299" s="4" t="s">
        <v>688</v>
      </c>
      <c r="D299" s="4" t="s">
        <v>620</v>
      </c>
      <c r="E299" s="4" t="s">
        <v>2169</v>
      </c>
      <c r="F299" s="4" t="s">
        <v>3336</v>
      </c>
      <c r="G299" s="4">
        <v>2</v>
      </c>
      <c r="H299" s="4">
        <v>1</v>
      </c>
      <c r="I299" s="4" t="s">
        <v>2348</v>
      </c>
      <c r="J299" s="12">
        <v>0</v>
      </c>
      <c r="K299" s="4">
        <v>2017</v>
      </c>
      <c r="L299" s="4" t="s">
        <v>2033</v>
      </c>
      <c r="M299" s="4" t="str">
        <f t="shared" si="4"/>
        <v>N</v>
      </c>
    </row>
    <row r="300" spans="1:14" s="4" customFormat="1" ht="12.75" customHeight="1" x14ac:dyDescent="0.25">
      <c r="A300" s="4" t="s">
        <v>2035</v>
      </c>
      <c r="B300" s="4" t="s">
        <v>694</v>
      </c>
      <c r="C300" s="4" t="s">
        <v>693</v>
      </c>
      <c r="D300" s="4" t="s">
        <v>620</v>
      </c>
      <c r="E300" s="4" t="s">
        <v>2170</v>
      </c>
      <c r="F300" s="4" t="s">
        <v>3337</v>
      </c>
      <c r="G300" s="4">
        <v>2</v>
      </c>
      <c r="H300" s="4">
        <v>2</v>
      </c>
      <c r="I300" s="4" t="s">
        <v>2350</v>
      </c>
      <c r="J300" s="12">
        <v>0</v>
      </c>
      <c r="K300" s="4">
        <v>2017</v>
      </c>
      <c r="L300" s="4" t="s">
        <v>2035</v>
      </c>
      <c r="M300" s="4" t="str">
        <f t="shared" si="4"/>
        <v>N</v>
      </c>
    </row>
    <row r="301" spans="1:14" s="4" customFormat="1" ht="12.75" customHeight="1" x14ac:dyDescent="0.25">
      <c r="A301" s="4" t="s">
        <v>2038</v>
      </c>
      <c r="B301" s="4" t="s">
        <v>1173</v>
      </c>
      <c r="C301" s="4" t="s">
        <v>1172</v>
      </c>
      <c r="D301" s="4" t="s">
        <v>620</v>
      </c>
      <c r="E301" s="4" t="s">
        <v>2172</v>
      </c>
      <c r="F301" s="4" t="s">
        <v>2259</v>
      </c>
      <c r="G301" s="4">
        <v>2</v>
      </c>
      <c r="H301" s="4">
        <v>1</v>
      </c>
      <c r="I301" s="4" t="s">
        <v>2353</v>
      </c>
      <c r="J301" s="12">
        <v>0</v>
      </c>
      <c r="K301" s="4">
        <v>2012</v>
      </c>
      <c r="L301" s="4" t="s">
        <v>2038</v>
      </c>
      <c r="M301" s="4" t="str">
        <f t="shared" si="4"/>
        <v>N</v>
      </c>
    </row>
    <row r="302" spans="1:14" s="4" customFormat="1" ht="12.75" customHeight="1" x14ac:dyDescent="0.25">
      <c r="A302" s="4" t="s">
        <v>2039</v>
      </c>
      <c r="B302" s="4" t="s">
        <v>1173</v>
      </c>
      <c r="C302" s="4" t="s">
        <v>1172</v>
      </c>
      <c r="D302" s="4" t="s">
        <v>620</v>
      </c>
      <c r="E302" s="4" t="s">
        <v>2173</v>
      </c>
      <c r="F302" s="4" t="s">
        <v>2260</v>
      </c>
      <c r="G302" s="4">
        <v>2</v>
      </c>
      <c r="H302" s="4">
        <v>3</v>
      </c>
      <c r="I302" s="4" t="s">
        <v>2354</v>
      </c>
      <c r="J302" s="12">
        <v>0</v>
      </c>
      <c r="K302" s="4">
        <v>2012</v>
      </c>
      <c r="L302" s="4" t="s">
        <v>2039</v>
      </c>
      <c r="M302" s="4" t="str">
        <f t="shared" si="4"/>
        <v>N</v>
      </c>
    </row>
    <row r="303" spans="1:14" s="4" customFormat="1" ht="12.75" customHeight="1" x14ac:dyDescent="0.25">
      <c r="A303" s="4" t="s">
        <v>2042</v>
      </c>
      <c r="B303" s="4" t="s">
        <v>1173</v>
      </c>
      <c r="C303" s="4" t="s">
        <v>1172</v>
      </c>
      <c r="D303" s="4" t="s">
        <v>620</v>
      </c>
      <c r="E303" s="4" t="s">
        <v>2176</v>
      </c>
      <c r="F303" s="4" t="s">
        <v>2457</v>
      </c>
      <c r="G303" s="4">
        <v>2</v>
      </c>
      <c r="H303" s="4">
        <v>2</v>
      </c>
      <c r="I303" s="4" t="s">
        <v>2462</v>
      </c>
      <c r="J303" s="12">
        <v>0</v>
      </c>
      <c r="K303" s="4">
        <v>2009</v>
      </c>
      <c r="L303" s="4" t="s">
        <v>2042</v>
      </c>
      <c r="M303" s="4" t="str">
        <f t="shared" si="4"/>
        <v>N</v>
      </c>
    </row>
    <row r="304" spans="1:14" s="4" customFormat="1" ht="12.75" customHeight="1" x14ac:dyDescent="0.25">
      <c r="A304" s="4" t="s">
        <v>2043</v>
      </c>
      <c r="B304" s="4" t="s">
        <v>1173</v>
      </c>
      <c r="C304" s="4" t="s">
        <v>1172</v>
      </c>
      <c r="D304" s="4" t="s">
        <v>620</v>
      </c>
      <c r="E304" s="4" t="s">
        <v>2177</v>
      </c>
      <c r="F304" s="4" t="s">
        <v>2263</v>
      </c>
      <c r="G304" s="4">
        <v>2</v>
      </c>
      <c r="H304" s="4">
        <v>1</v>
      </c>
      <c r="J304" s="12">
        <v>0</v>
      </c>
      <c r="K304" s="4">
        <v>2012</v>
      </c>
      <c r="L304" s="4" t="s">
        <v>2043</v>
      </c>
      <c r="M304" s="4" t="str">
        <f t="shared" si="4"/>
        <v>N</v>
      </c>
    </row>
    <row r="305" spans="1:14" s="4" customFormat="1" ht="12.75" customHeight="1" x14ac:dyDescent="0.25">
      <c r="A305" s="4" t="s">
        <v>2046</v>
      </c>
      <c r="B305" s="4" t="s">
        <v>1525</v>
      </c>
      <c r="C305" s="4" t="s">
        <v>1710</v>
      </c>
      <c r="D305" s="4" t="s">
        <v>620</v>
      </c>
      <c r="E305" s="4" t="s">
        <v>2178</v>
      </c>
      <c r="F305" s="4" t="s">
        <v>3222</v>
      </c>
      <c r="G305" s="4">
        <v>1</v>
      </c>
      <c r="H305" s="4">
        <v>2</v>
      </c>
      <c r="I305" s="4" t="s">
        <v>3221</v>
      </c>
      <c r="J305" s="12">
        <v>0</v>
      </c>
      <c r="K305" s="4">
        <v>2009</v>
      </c>
      <c r="L305" s="4" t="s">
        <v>2046</v>
      </c>
      <c r="M305" s="4" t="str">
        <f t="shared" si="4"/>
        <v>N</v>
      </c>
    </row>
    <row r="306" spans="1:14" s="4" customFormat="1" ht="12.75" customHeight="1" x14ac:dyDescent="0.25">
      <c r="A306" s="4" t="s">
        <v>2047</v>
      </c>
      <c r="B306" s="4" t="s">
        <v>1629</v>
      </c>
      <c r="C306" s="4" t="s">
        <v>1183</v>
      </c>
      <c r="D306" s="4" t="s">
        <v>1038</v>
      </c>
      <c r="E306" s="4" t="s">
        <v>2179</v>
      </c>
      <c r="F306" s="4" t="s">
        <v>2264</v>
      </c>
      <c r="G306" s="4">
        <v>2</v>
      </c>
      <c r="H306" s="4">
        <v>2</v>
      </c>
      <c r="I306" s="4" t="s">
        <v>2358</v>
      </c>
      <c r="J306" s="12">
        <v>0</v>
      </c>
      <c r="K306" s="4">
        <v>2017</v>
      </c>
      <c r="L306" s="4" t="s">
        <v>2047</v>
      </c>
      <c r="M306" s="4" t="str">
        <f t="shared" si="4"/>
        <v>N</v>
      </c>
    </row>
    <row r="307" spans="1:14" s="4" customFormat="1" ht="12.75" customHeight="1" x14ac:dyDescent="0.25">
      <c r="A307" s="4" t="s">
        <v>2049</v>
      </c>
      <c r="B307" s="4" t="s">
        <v>1629</v>
      </c>
      <c r="C307" s="4" t="s">
        <v>1183</v>
      </c>
      <c r="D307" s="4" t="s">
        <v>1038</v>
      </c>
      <c r="E307" s="4" t="s">
        <v>2180</v>
      </c>
      <c r="F307" s="4" t="s">
        <v>2265</v>
      </c>
      <c r="G307" s="4">
        <v>2</v>
      </c>
      <c r="H307" s="4">
        <v>1</v>
      </c>
      <c r="I307" s="4" t="s">
        <v>2360</v>
      </c>
      <c r="J307" s="12">
        <v>0</v>
      </c>
      <c r="K307" s="4">
        <v>2017</v>
      </c>
      <c r="L307" s="4" t="s">
        <v>2049</v>
      </c>
      <c r="M307" s="4" t="str">
        <f t="shared" si="4"/>
        <v>N</v>
      </c>
    </row>
    <row r="308" spans="1:14" s="4" customFormat="1" ht="12.75" customHeight="1" x14ac:dyDescent="0.25">
      <c r="A308" s="4" t="s">
        <v>2050</v>
      </c>
      <c r="B308" s="4" t="s">
        <v>1629</v>
      </c>
      <c r="C308" s="4" t="s">
        <v>1183</v>
      </c>
      <c r="D308" s="4" t="s">
        <v>1038</v>
      </c>
      <c r="E308" s="4" t="s">
        <v>2181</v>
      </c>
      <c r="F308" s="4" t="s">
        <v>2266</v>
      </c>
      <c r="G308" s="4">
        <v>2</v>
      </c>
      <c r="H308" s="4">
        <v>2</v>
      </c>
      <c r="I308" s="4" t="s">
        <v>2361</v>
      </c>
      <c r="J308" s="12">
        <v>0</v>
      </c>
      <c r="K308" s="4">
        <v>2017</v>
      </c>
      <c r="L308" s="4" t="s">
        <v>2050</v>
      </c>
      <c r="M308" s="4" t="str">
        <f t="shared" si="4"/>
        <v>N</v>
      </c>
    </row>
    <row r="309" spans="1:14" s="4" customFormat="1" ht="12.75" customHeight="1" x14ac:dyDescent="0.25">
      <c r="A309" s="4" t="s">
        <v>2053</v>
      </c>
      <c r="B309" s="4" t="s">
        <v>163</v>
      </c>
      <c r="C309" s="4" t="s">
        <v>162</v>
      </c>
      <c r="D309" s="4" t="s">
        <v>35</v>
      </c>
      <c r="E309" s="4" t="s">
        <v>164</v>
      </c>
      <c r="F309" s="4" t="s">
        <v>161</v>
      </c>
      <c r="G309" s="4">
        <v>1</v>
      </c>
      <c r="H309" s="4">
        <v>2</v>
      </c>
      <c r="I309" s="4" t="s">
        <v>2364</v>
      </c>
      <c r="J309" s="12">
        <v>0</v>
      </c>
      <c r="K309" s="4">
        <v>2009</v>
      </c>
      <c r="L309" s="4" t="s">
        <v>2053</v>
      </c>
      <c r="M309" s="4" t="str">
        <f t="shared" si="4"/>
        <v>N</v>
      </c>
    </row>
    <row r="310" spans="1:14" s="4" customFormat="1" ht="12.75" customHeight="1" x14ac:dyDescent="0.25">
      <c r="A310" s="4" t="s">
        <v>2054</v>
      </c>
      <c r="B310" s="4" t="s">
        <v>163</v>
      </c>
      <c r="C310" s="4" t="s">
        <v>162</v>
      </c>
      <c r="D310" s="4" t="s">
        <v>35</v>
      </c>
      <c r="E310" s="4" t="s">
        <v>2183</v>
      </c>
      <c r="F310" s="4" t="s">
        <v>166</v>
      </c>
      <c r="G310" s="4">
        <v>1</v>
      </c>
      <c r="H310" s="4">
        <v>3</v>
      </c>
      <c r="I310" s="4" t="s">
        <v>2365</v>
      </c>
      <c r="J310" s="12">
        <v>0</v>
      </c>
      <c r="K310" s="4">
        <v>2009</v>
      </c>
      <c r="L310" s="4" t="s">
        <v>2054</v>
      </c>
      <c r="M310" s="4" t="str">
        <f t="shared" si="4"/>
        <v>N</v>
      </c>
    </row>
    <row r="311" spans="1:14" s="4" customFormat="1" ht="12.75" customHeight="1" x14ac:dyDescent="0.25">
      <c r="A311" s="4" t="s">
        <v>2055</v>
      </c>
      <c r="B311" s="4" t="s">
        <v>1192</v>
      </c>
      <c r="C311" s="4" t="s">
        <v>1191</v>
      </c>
      <c r="D311" s="4" t="s">
        <v>1038</v>
      </c>
      <c r="E311" s="4" t="s">
        <v>2184</v>
      </c>
      <c r="F311" s="4" t="s">
        <v>2268</v>
      </c>
      <c r="G311" s="4">
        <v>1</v>
      </c>
      <c r="H311" s="4">
        <v>2</v>
      </c>
      <c r="I311" s="4" t="s">
        <v>2366</v>
      </c>
      <c r="J311" s="12">
        <v>0</v>
      </c>
      <c r="K311" s="4">
        <v>2017</v>
      </c>
      <c r="L311" s="4" t="s">
        <v>2055</v>
      </c>
      <c r="M311" s="4" t="str">
        <f t="shared" si="4"/>
        <v>N</v>
      </c>
    </row>
    <row r="312" spans="1:14" s="4" customFormat="1" ht="12.75" customHeight="1" x14ac:dyDescent="0.25">
      <c r="A312" s="4" t="s">
        <v>2056</v>
      </c>
      <c r="B312" s="4" t="s">
        <v>1192</v>
      </c>
      <c r="C312" s="4" t="s">
        <v>1191</v>
      </c>
      <c r="D312" s="4" t="s">
        <v>1038</v>
      </c>
      <c r="E312" s="4" t="s">
        <v>2185</v>
      </c>
      <c r="F312" s="4" t="s">
        <v>3338</v>
      </c>
      <c r="G312" s="4">
        <v>1</v>
      </c>
      <c r="H312" s="4">
        <v>2</v>
      </c>
      <c r="I312" s="4" t="s">
        <v>2367</v>
      </c>
      <c r="J312" s="12">
        <v>0</v>
      </c>
      <c r="K312" s="4">
        <v>2017</v>
      </c>
      <c r="L312" s="4" t="s">
        <v>2056</v>
      </c>
      <c r="M312" s="4" t="str">
        <f t="shared" si="4"/>
        <v>N</v>
      </c>
    </row>
    <row r="313" spans="1:14" s="4" customFormat="1" ht="12.75" customHeight="1" x14ac:dyDescent="0.25">
      <c r="A313" s="4" t="s">
        <v>2058</v>
      </c>
      <c r="B313" s="4" t="s">
        <v>1197</v>
      </c>
      <c r="C313" s="4" t="s">
        <v>1196</v>
      </c>
      <c r="D313" s="4" t="s">
        <v>1038</v>
      </c>
      <c r="E313" s="4" t="s">
        <v>2186</v>
      </c>
      <c r="F313" s="4" t="s">
        <v>2269</v>
      </c>
      <c r="G313" s="4">
        <v>2</v>
      </c>
      <c r="H313" s="4">
        <v>1</v>
      </c>
      <c r="I313" s="4" t="s">
        <v>2369</v>
      </c>
      <c r="J313" s="12">
        <v>0</v>
      </c>
      <c r="K313" s="4">
        <v>2019</v>
      </c>
      <c r="L313" s="4" t="s">
        <v>2058</v>
      </c>
      <c r="M313" s="4" t="str">
        <f t="shared" si="4"/>
        <v>N</v>
      </c>
    </row>
    <row r="314" spans="1:14" s="4" customFormat="1" ht="12.75" customHeight="1" x14ac:dyDescent="0.25">
      <c r="A314" s="4" t="s">
        <v>2059</v>
      </c>
      <c r="B314" s="4" t="s">
        <v>1197</v>
      </c>
      <c r="C314" s="4" t="s">
        <v>1196</v>
      </c>
      <c r="D314" s="4" t="s">
        <v>1038</v>
      </c>
      <c r="E314" s="4" t="s">
        <v>2187</v>
      </c>
      <c r="F314" s="4" t="s">
        <v>2270</v>
      </c>
      <c r="G314" s="4">
        <v>2</v>
      </c>
      <c r="H314" s="4">
        <v>1</v>
      </c>
      <c r="I314" s="4" t="s">
        <v>2370</v>
      </c>
      <c r="J314" s="12">
        <v>0</v>
      </c>
      <c r="K314" s="4">
        <v>2019</v>
      </c>
      <c r="L314" s="4" t="s">
        <v>2059</v>
      </c>
      <c r="M314" s="4" t="str">
        <f t="shared" si="4"/>
        <v>N</v>
      </c>
    </row>
    <row r="315" spans="1:14" s="4" customFormat="1" ht="12.75" customHeight="1" x14ac:dyDescent="0.25">
      <c r="A315" s="4" t="s">
        <v>2062</v>
      </c>
      <c r="B315" s="4" t="s">
        <v>1205</v>
      </c>
      <c r="C315" s="4" t="s">
        <v>1204</v>
      </c>
      <c r="D315" s="4" t="s">
        <v>1038</v>
      </c>
      <c r="E315" s="4" t="s">
        <v>1213</v>
      </c>
      <c r="F315" s="4" t="s">
        <v>2272</v>
      </c>
      <c r="G315" s="4">
        <v>2</v>
      </c>
      <c r="H315" s="4">
        <v>1</v>
      </c>
      <c r="I315" s="4" t="s">
        <v>2372</v>
      </c>
      <c r="J315" s="12">
        <v>0</v>
      </c>
      <c r="K315" s="4">
        <v>2012</v>
      </c>
      <c r="L315" s="4" t="s">
        <v>2062</v>
      </c>
      <c r="M315" s="4" t="str">
        <f t="shared" si="4"/>
        <v>N</v>
      </c>
    </row>
    <row r="316" spans="1:14" s="4" customFormat="1" ht="12.75" customHeight="1" x14ac:dyDescent="0.25">
      <c r="A316" s="4" t="s">
        <v>2065</v>
      </c>
      <c r="B316" s="4" t="s">
        <v>1528</v>
      </c>
      <c r="C316" s="4" t="s">
        <v>1717</v>
      </c>
      <c r="D316" s="4" t="s">
        <v>35</v>
      </c>
      <c r="E316" s="4" t="s">
        <v>2189</v>
      </c>
      <c r="F316" s="4" t="s">
        <v>2274</v>
      </c>
      <c r="G316" s="4">
        <v>1</v>
      </c>
      <c r="H316" s="4">
        <v>1</v>
      </c>
      <c r="I316" s="4" t="s">
        <v>2375</v>
      </c>
      <c r="J316" s="12">
        <v>47.128672881671513</v>
      </c>
      <c r="K316" s="4">
        <v>2019</v>
      </c>
      <c r="L316" s="4" t="s">
        <v>2065</v>
      </c>
      <c r="M316" s="4" t="str">
        <f t="shared" si="4"/>
        <v>Y</v>
      </c>
      <c r="N316" s="4" t="s">
        <v>2678</v>
      </c>
    </row>
    <row r="317" spans="1:14" s="4" customFormat="1" ht="12.75" customHeight="1" x14ac:dyDescent="0.25">
      <c r="A317" s="4" t="s">
        <v>2974</v>
      </c>
      <c r="B317" s="4" t="s">
        <v>1224</v>
      </c>
      <c r="C317" s="4" t="s">
        <v>1223</v>
      </c>
      <c r="D317" s="4" t="s">
        <v>1038</v>
      </c>
      <c r="E317" s="4" t="s">
        <v>2980</v>
      </c>
      <c r="F317" s="4" t="s">
        <v>2987</v>
      </c>
      <c r="G317" s="4">
        <v>2</v>
      </c>
      <c r="H317" s="4">
        <v>3</v>
      </c>
      <c r="I317" s="4" t="s">
        <v>2993</v>
      </c>
      <c r="J317" s="12">
        <v>0</v>
      </c>
      <c r="K317" s="4">
        <v>2019</v>
      </c>
      <c r="L317" s="4" t="s">
        <v>2974</v>
      </c>
      <c r="M317" s="4" t="str">
        <f t="shared" si="4"/>
        <v>N</v>
      </c>
    </row>
    <row r="318" spans="1:14" s="4" customFormat="1" ht="12.75" customHeight="1" x14ac:dyDescent="0.25">
      <c r="A318" s="4" t="s">
        <v>2067</v>
      </c>
      <c r="B318" s="4" t="s">
        <v>1477</v>
      </c>
      <c r="C318" s="4" t="s">
        <v>1479</v>
      </c>
      <c r="D318" s="4" t="s">
        <v>1038</v>
      </c>
      <c r="E318" s="4" t="s">
        <v>2190</v>
      </c>
      <c r="F318" s="4" t="s">
        <v>2275</v>
      </c>
      <c r="G318" s="4">
        <v>1</v>
      </c>
      <c r="H318" s="4">
        <v>2</v>
      </c>
      <c r="I318" s="4" t="s">
        <v>2377</v>
      </c>
      <c r="J318" s="12">
        <v>0</v>
      </c>
      <c r="K318" s="4">
        <v>2012</v>
      </c>
      <c r="L318" s="4" t="s">
        <v>2067</v>
      </c>
      <c r="M318" s="4" t="str">
        <f t="shared" si="4"/>
        <v>N</v>
      </c>
    </row>
    <row r="319" spans="1:14" s="4" customFormat="1" ht="12.75" customHeight="1" x14ac:dyDescent="0.25">
      <c r="A319" s="4" t="s">
        <v>2068</v>
      </c>
      <c r="B319" s="4" t="s">
        <v>1530</v>
      </c>
      <c r="C319" s="4" t="s">
        <v>1529</v>
      </c>
      <c r="D319" s="4" t="s">
        <v>35</v>
      </c>
      <c r="E319" s="4" t="s">
        <v>1530</v>
      </c>
      <c r="F319" s="4" t="s">
        <v>1529</v>
      </c>
      <c r="G319" s="4">
        <v>0</v>
      </c>
      <c r="H319" s="4">
        <v>2</v>
      </c>
      <c r="I319" s="4" t="s">
        <v>2378</v>
      </c>
      <c r="J319" s="12">
        <v>89.9</v>
      </c>
      <c r="K319" s="4">
        <v>2017</v>
      </c>
      <c r="L319" s="4" t="s">
        <v>2068</v>
      </c>
      <c r="M319" s="4" t="str">
        <f t="shared" si="4"/>
        <v>Y</v>
      </c>
      <c r="N319" s="4" t="s">
        <v>2678</v>
      </c>
    </row>
    <row r="320" spans="1:14" s="4" customFormat="1" ht="12.75" customHeight="1" x14ac:dyDescent="0.25">
      <c r="A320" s="4" t="s">
        <v>2071</v>
      </c>
      <c r="B320" s="4" t="s">
        <v>901</v>
      </c>
      <c r="C320" s="4" t="s">
        <v>900</v>
      </c>
      <c r="D320" s="4" t="s">
        <v>620</v>
      </c>
      <c r="E320" s="4" t="s">
        <v>2192</v>
      </c>
      <c r="F320" s="4" t="s">
        <v>2277</v>
      </c>
      <c r="G320" s="4">
        <v>2</v>
      </c>
      <c r="H320" s="4">
        <v>2</v>
      </c>
      <c r="I320" s="4" t="s">
        <v>2381</v>
      </c>
      <c r="J320" s="12">
        <v>0</v>
      </c>
      <c r="K320" s="4">
        <v>2014</v>
      </c>
      <c r="L320" s="4" t="s">
        <v>2071</v>
      </c>
      <c r="M320" s="4" t="str">
        <f t="shared" si="4"/>
        <v>N</v>
      </c>
    </row>
    <row r="321" spans="1:13" s="4" customFormat="1" ht="12.75" customHeight="1" x14ac:dyDescent="0.25">
      <c r="A321" s="4" t="s">
        <v>2078</v>
      </c>
      <c r="B321" s="4" t="s">
        <v>531</v>
      </c>
      <c r="C321" s="4" t="s">
        <v>530</v>
      </c>
      <c r="D321" s="4" t="s">
        <v>360</v>
      </c>
      <c r="E321" s="4" t="s">
        <v>2194</v>
      </c>
      <c r="F321" s="4" t="s">
        <v>2283</v>
      </c>
      <c r="G321" s="4">
        <v>3</v>
      </c>
      <c r="H321" s="4">
        <v>2</v>
      </c>
      <c r="I321" s="4" t="s">
        <v>2386</v>
      </c>
      <c r="J321" s="12">
        <v>0</v>
      </c>
      <c r="K321" s="4">
        <v>2006</v>
      </c>
      <c r="L321" s="4" t="s">
        <v>2078</v>
      </c>
      <c r="M321" s="4" t="str">
        <f t="shared" si="4"/>
        <v>N</v>
      </c>
    </row>
    <row r="322" spans="1:13" s="4" customFormat="1" ht="12.75" customHeight="1" x14ac:dyDescent="0.25">
      <c r="A322" s="4" t="s">
        <v>2089</v>
      </c>
      <c r="B322" s="4" t="s">
        <v>1266</v>
      </c>
      <c r="C322" s="4" t="s">
        <v>1265</v>
      </c>
      <c r="D322" s="4" t="s">
        <v>1038</v>
      </c>
      <c r="E322" s="4" t="s">
        <v>2202</v>
      </c>
      <c r="F322" s="4" t="s">
        <v>2288</v>
      </c>
      <c r="G322" s="4">
        <v>2</v>
      </c>
      <c r="H322" s="4">
        <v>1</v>
      </c>
      <c r="I322" s="4" t="s">
        <v>2396</v>
      </c>
      <c r="J322" s="12">
        <v>0</v>
      </c>
      <c r="K322" s="4">
        <v>2019</v>
      </c>
      <c r="L322" s="4" t="s">
        <v>2089</v>
      </c>
      <c r="M322" s="4" t="str">
        <f t="shared" si="4"/>
        <v>N</v>
      </c>
    </row>
    <row r="323" spans="1:13" s="4" customFormat="1" ht="12.75" customHeight="1" x14ac:dyDescent="0.25">
      <c r="A323" s="4" t="s">
        <v>2091</v>
      </c>
      <c r="B323" s="4" t="s">
        <v>888</v>
      </c>
      <c r="C323" s="4" t="s">
        <v>887</v>
      </c>
      <c r="D323" s="4" t="s">
        <v>620</v>
      </c>
      <c r="E323" s="4" t="s">
        <v>2204</v>
      </c>
      <c r="F323" s="4" t="s">
        <v>2290</v>
      </c>
      <c r="G323" s="4">
        <v>1</v>
      </c>
      <c r="H323" s="4">
        <v>2</v>
      </c>
      <c r="I323" s="4" t="s">
        <v>2398</v>
      </c>
      <c r="J323" s="12">
        <v>0</v>
      </c>
      <c r="K323" s="4">
        <v>2019</v>
      </c>
      <c r="L323" s="4" t="s">
        <v>2091</v>
      </c>
      <c r="M323" s="4" t="str">
        <f t="shared" si="4"/>
        <v>N</v>
      </c>
    </row>
    <row r="324" spans="1:13" s="4" customFormat="1" ht="12.75" customHeight="1" x14ac:dyDescent="0.25">
      <c r="A324" s="4" t="s">
        <v>2093</v>
      </c>
      <c r="B324" s="4" t="s">
        <v>1292</v>
      </c>
      <c r="C324" s="4" t="s">
        <v>1291</v>
      </c>
      <c r="D324" s="4" t="s">
        <v>1038</v>
      </c>
      <c r="E324" s="4" t="s">
        <v>2206</v>
      </c>
      <c r="F324" s="4" t="s">
        <v>2291</v>
      </c>
      <c r="G324" s="4">
        <v>2</v>
      </c>
      <c r="H324" s="4">
        <v>1</v>
      </c>
      <c r="I324" s="4" t="s">
        <v>2399</v>
      </c>
      <c r="J324" s="12">
        <v>0</v>
      </c>
      <c r="K324" s="4">
        <v>2012</v>
      </c>
      <c r="L324" s="4" t="s">
        <v>2093</v>
      </c>
      <c r="M324" s="4" t="str">
        <f t="shared" si="4"/>
        <v>N</v>
      </c>
    </row>
    <row r="325" spans="1:13" s="4" customFormat="1" ht="12.75" customHeight="1" x14ac:dyDescent="0.25">
      <c r="A325" s="4" t="s">
        <v>2097</v>
      </c>
      <c r="B325" s="4" t="s">
        <v>1300</v>
      </c>
      <c r="C325" s="4" t="s">
        <v>1299</v>
      </c>
      <c r="D325" s="4" t="s">
        <v>1038</v>
      </c>
      <c r="E325" s="4" t="s">
        <v>2207</v>
      </c>
      <c r="F325" s="4" t="s">
        <v>3341</v>
      </c>
      <c r="G325" s="4">
        <v>3</v>
      </c>
      <c r="H325" s="4">
        <v>3</v>
      </c>
      <c r="I325" s="4" t="s">
        <v>2403</v>
      </c>
      <c r="J325" s="12">
        <v>0</v>
      </c>
      <c r="K325" s="4">
        <v>2017</v>
      </c>
      <c r="L325" s="4" t="s">
        <v>2097</v>
      </c>
      <c r="M325" s="4" t="str">
        <f t="shared" si="4"/>
        <v>N</v>
      </c>
    </row>
    <row r="326" spans="1:13" s="4" customFormat="1" ht="12.75" customHeight="1" x14ac:dyDescent="0.25">
      <c r="A326" s="4" t="s">
        <v>2978</v>
      </c>
      <c r="B326" s="4" t="s">
        <v>327</v>
      </c>
      <c r="C326" s="4" t="s">
        <v>326</v>
      </c>
      <c r="D326" s="4" t="s">
        <v>35</v>
      </c>
      <c r="E326" s="4" t="s">
        <v>2984</v>
      </c>
      <c r="F326" s="4" t="s">
        <v>2991</v>
      </c>
      <c r="G326" s="4">
        <v>1</v>
      </c>
      <c r="H326" s="4">
        <v>2</v>
      </c>
      <c r="I326" s="4" t="s">
        <v>2412</v>
      </c>
      <c r="J326" s="12">
        <v>0</v>
      </c>
      <c r="K326" s="4">
        <v>2017</v>
      </c>
      <c r="L326" s="4" t="s">
        <v>2978</v>
      </c>
      <c r="M326" s="4" t="str">
        <f t="shared" si="4"/>
        <v>N</v>
      </c>
    </row>
    <row r="327" spans="1:13" s="4" customFormat="1" ht="12.75" customHeight="1" x14ac:dyDescent="0.25">
      <c r="A327" s="4" t="s">
        <v>2107</v>
      </c>
      <c r="B327" s="4" t="s">
        <v>11</v>
      </c>
      <c r="C327" s="4" t="s">
        <v>570</v>
      </c>
      <c r="D327" s="4" t="s">
        <v>360</v>
      </c>
      <c r="E327" s="4" t="s">
        <v>2210</v>
      </c>
      <c r="F327" s="4" t="s">
        <v>2297</v>
      </c>
      <c r="G327" s="4">
        <v>2</v>
      </c>
      <c r="H327" s="4">
        <v>2</v>
      </c>
      <c r="I327" s="4" t="s">
        <v>2413</v>
      </c>
      <c r="J327" s="12">
        <v>0</v>
      </c>
      <c r="K327" s="4">
        <v>2015</v>
      </c>
      <c r="L327" s="4" t="s">
        <v>2107</v>
      </c>
      <c r="M327" s="4" t="str">
        <f t="shared" ref="M327:M382" si="5">IF(OR(AND(D327=$W$15,OR(J327&lt;$W$16,J327&gt;$W$17)),AND(D327=$X$15,OR(J327&lt;$X$16,J327&gt;$X$17)),AND(D327=$Y$15,OR(J327&lt;$Y$16,J327&gt;$Y$17)),AND(D327=$Z$15,OR(J327&lt;$Z$16,J327&gt;$Z$17))),"Y","N")</f>
        <v>N</v>
      </c>
    </row>
    <row r="328" spans="1:13" s="4" customFormat="1" ht="12.75" customHeight="1" x14ac:dyDescent="0.25">
      <c r="A328" s="4" t="s">
        <v>2979</v>
      </c>
      <c r="B328" s="4" t="s">
        <v>11</v>
      </c>
      <c r="C328" s="4" t="s">
        <v>570</v>
      </c>
      <c r="D328" s="4" t="s">
        <v>360</v>
      </c>
      <c r="E328" s="4" t="s">
        <v>2985</v>
      </c>
      <c r="F328" s="4" t="s">
        <v>2992</v>
      </c>
      <c r="G328" s="4">
        <v>2</v>
      </c>
      <c r="H328" s="4">
        <v>3</v>
      </c>
      <c r="I328" s="4" t="s">
        <v>2993</v>
      </c>
      <c r="J328" s="12">
        <v>0</v>
      </c>
      <c r="K328" s="4">
        <v>2011</v>
      </c>
      <c r="L328" s="4" t="s">
        <v>2979</v>
      </c>
      <c r="M328" s="4" t="str">
        <f t="shared" si="5"/>
        <v>N</v>
      </c>
    </row>
    <row r="329" spans="1:13" s="4" customFormat="1" ht="12.75" customHeight="1" x14ac:dyDescent="0.25">
      <c r="A329" s="4" t="s">
        <v>2110</v>
      </c>
      <c r="B329" s="4" t="s">
        <v>1536</v>
      </c>
      <c r="C329" s="4" t="s">
        <v>590</v>
      </c>
      <c r="D329" s="4" t="s">
        <v>620</v>
      </c>
      <c r="E329" s="4" t="s">
        <v>2212</v>
      </c>
      <c r="F329" s="4" t="s">
        <v>2298</v>
      </c>
      <c r="G329" s="4">
        <v>1</v>
      </c>
      <c r="H329" s="4">
        <v>2</v>
      </c>
      <c r="I329" s="4" t="s">
        <v>2416</v>
      </c>
      <c r="J329" s="12">
        <v>0</v>
      </c>
      <c r="K329" s="4">
        <v>2013</v>
      </c>
      <c r="L329" s="4" t="s">
        <v>2110</v>
      </c>
      <c r="M329" s="4" t="str">
        <f t="shared" si="5"/>
        <v>N</v>
      </c>
    </row>
    <row r="330" spans="1:13" s="4" customFormat="1" ht="12.75" customHeight="1" x14ac:dyDescent="0.25">
      <c r="A330" s="4" t="s">
        <v>2111</v>
      </c>
      <c r="B330" s="4" t="s">
        <v>1536</v>
      </c>
      <c r="C330" s="4" t="s">
        <v>590</v>
      </c>
      <c r="D330" s="4" t="s">
        <v>620</v>
      </c>
      <c r="E330" s="4" t="s">
        <v>2213</v>
      </c>
      <c r="F330" s="4" t="s">
        <v>2299</v>
      </c>
      <c r="G330" s="4">
        <v>1</v>
      </c>
      <c r="H330" s="4">
        <v>1</v>
      </c>
      <c r="I330" s="4" t="s">
        <v>2417</v>
      </c>
      <c r="J330" s="12">
        <v>0</v>
      </c>
      <c r="K330" s="4">
        <v>2013</v>
      </c>
      <c r="L330" s="4" t="s">
        <v>2111</v>
      </c>
      <c r="M330" s="4" t="str">
        <f t="shared" si="5"/>
        <v>N</v>
      </c>
    </row>
    <row r="331" spans="1:13" s="4" customFormat="1" ht="12.75" customHeight="1" x14ac:dyDescent="0.25">
      <c r="A331" s="4" t="s">
        <v>2112</v>
      </c>
      <c r="B331" s="4" t="s">
        <v>1536</v>
      </c>
      <c r="C331" s="4" t="s">
        <v>590</v>
      </c>
      <c r="D331" s="4" t="s">
        <v>620</v>
      </c>
      <c r="E331" s="4" t="s">
        <v>2214</v>
      </c>
      <c r="F331" s="4" t="s">
        <v>2300</v>
      </c>
      <c r="G331" s="4">
        <v>1</v>
      </c>
      <c r="H331" s="4">
        <v>2</v>
      </c>
      <c r="I331" s="4" t="s">
        <v>2418</v>
      </c>
      <c r="J331" s="12">
        <v>0</v>
      </c>
      <c r="K331" s="4">
        <v>2013</v>
      </c>
      <c r="L331" s="4" t="s">
        <v>2112</v>
      </c>
      <c r="M331" s="4" t="str">
        <f t="shared" si="5"/>
        <v>N</v>
      </c>
    </row>
    <row r="332" spans="1:13" s="4" customFormat="1" ht="12.75" customHeight="1" x14ac:dyDescent="0.25">
      <c r="A332" s="4" t="s">
        <v>2113</v>
      </c>
      <c r="B332" s="4" t="s">
        <v>9</v>
      </c>
      <c r="C332" s="4" t="s">
        <v>593</v>
      </c>
      <c r="D332" s="4" t="s">
        <v>360</v>
      </c>
      <c r="E332" s="4" t="s">
        <v>2215</v>
      </c>
      <c r="F332" s="4" t="s">
        <v>3340</v>
      </c>
      <c r="G332" s="4">
        <v>2</v>
      </c>
      <c r="H332" s="4">
        <v>2</v>
      </c>
      <c r="I332" s="4" t="s">
        <v>2419</v>
      </c>
      <c r="J332" s="12">
        <v>0</v>
      </c>
      <c r="K332" s="4">
        <v>2015</v>
      </c>
      <c r="L332" s="4" t="s">
        <v>2113</v>
      </c>
      <c r="M332" s="4" t="str">
        <f t="shared" si="5"/>
        <v>N</v>
      </c>
    </row>
    <row r="333" spans="1:13" s="4" customFormat="1" ht="12.75" customHeight="1" x14ac:dyDescent="0.25">
      <c r="A333" s="4" t="s">
        <v>2114</v>
      </c>
      <c r="B333" s="4" t="s">
        <v>9</v>
      </c>
      <c r="C333" s="4" t="s">
        <v>593</v>
      </c>
      <c r="D333" s="4" t="s">
        <v>360</v>
      </c>
      <c r="E333" s="4" t="s">
        <v>2216</v>
      </c>
      <c r="F333" s="4" t="s">
        <v>2301</v>
      </c>
      <c r="G333" s="4">
        <v>2</v>
      </c>
      <c r="H333" s="4">
        <v>2</v>
      </c>
      <c r="I333" s="4" t="s">
        <v>2420</v>
      </c>
      <c r="J333" s="12">
        <v>0</v>
      </c>
      <c r="K333" s="4">
        <v>2015</v>
      </c>
      <c r="L333" s="4" t="s">
        <v>2114</v>
      </c>
      <c r="M333" s="4" t="str">
        <f t="shared" si="5"/>
        <v>N</v>
      </c>
    </row>
    <row r="334" spans="1:13" s="4" customFormat="1" ht="12.75" customHeight="1" x14ac:dyDescent="0.25">
      <c r="A334" s="4" t="s">
        <v>2115</v>
      </c>
      <c r="B334" s="4" t="s">
        <v>9</v>
      </c>
      <c r="C334" s="4" t="s">
        <v>593</v>
      </c>
      <c r="D334" s="4" t="s">
        <v>360</v>
      </c>
      <c r="E334" s="4" t="s">
        <v>2217</v>
      </c>
      <c r="F334" s="4" t="s">
        <v>2302</v>
      </c>
      <c r="G334" s="4">
        <v>2</v>
      </c>
      <c r="H334" s="4">
        <v>2</v>
      </c>
      <c r="I334" s="4" t="s">
        <v>2421</v>
      </c>
      <c r="J334" s="12">
        <v>0</v>
      </c>
      <c r="K334" s="4">
        <v>2015</v>
      </c>
      <c r="L334" s="4" t="s">
        <v>2115</v>
      </c>
      <c r="M334" s="4" t="str">
        <f t="shared" si="5"/>
        <v>N</v>
      </c>
    </row>
    <row r="335" spans="1:13" s="4" customFormat="1" ht="12.75" customHeight="1" x14ac:dyDescent="0.25">
      <c r="A335" s="4" t="s">
        <v>2117</v>
      </c>
      <c r="B335" s="4" t="s">
        <v>9</v>
      </c>
      <c r="C335" s="4" t="s">
        <v>593</v>
      </c>
      <c r="D335" s="4" t="s">
        <v>360</v>
      </c>
      <c r="E335" s="4" t="s">
        <v>2218</v>
      </c>
      <c r="F335" s="4" t="s">
        <v>2303</v>
      </c>
      <c r="G335" s="4">
        <v>2</v>
      </c>
      <c r="H335" s="4">
        <v>1</v>
      </c>
      <c r="I335" s="4" t="s">
        <v>2423</v>
      </c>
      <c r="J335" s="12">
        <v>0</v>
      </c>
      <c r="K335" s="4">
        <v>2015</v>
      </c>
      <c r="L335" s="4" t="s">
        <v>2117</v>
      </c>
      <c r="M335" s="4" t="str">
        <f t="shared" si="5"/>
        <v>N</v>
      </c>
    </row>
    <row r="336" spans="1:13" s="4" customFormat="1" ht="12.75" customHeight="1" x14ac:dyDescent="0.25">
      <c r="A336" s="4" t="s">
        <v>2118</v>
      </c>
      <c r="B336" s="4" t="s">
        <v>9</v>
      </c>
      <c r="C336" s="4" t="s">
        <v>593</v>
      </c>
      <c r="D336" s="4" t="s">
        <v>360</v>
      </c>
      <c r="E336" s="4" t="s">
        <v>2219</v>
      </c>
      <c r="F336" s="4" t="s">
        <v>2304</v>
      </c>
      <c r="G336" s="4">
        <v>2</v>
      </c>
      <c r="H336" s="4">
        <v>2</v>
      </c>
      <c r="I336" s="4" t="s">
        <v>2424</v>
      </c>
      <c r="J336" s="12">
        <v>0</v>
      </c>
      <c r="K336" s="4">
        <v>2015</v>
      </c>
      <c r="L336" s="4" t="s">
        <v>2118</v>
      </c>
      <c r="M336" s="4" t="str">
        <f t="shared" si="5"/>
        <v>N</v>
      </c>
    </row>
    <row r="337" spans="1:16" s="4" customFormat="1" ht="12.75" customHeight="1" x14ac:dyDescent="0.25">
      <c r="A337" s="4" t="s">
        <v>2119</v>
      </c>
      <c r="B337" s="4" t="s">
        <v>9</v>
      </c>
      <c r="C337" s="4" t="s">
        <v>593</v>
      </c>
      <c r="D337" s="4" t="s">
        <v>360</v>
      </c>
      <c r="E337" s="4" t="s">
        <v>2220</v>
      </c>
      <c r="F337" s="4" t="s">
        <v>2305</v>
      </c>
      <c r="G337" s="4">
        <v>2</v>
      </c>
      <c r="H337" s="4">
        <v>2</v>
      </c>
      <c r="I337" s="4" t="s">
        <v>2425</v>
      </c>
      <c r="J337" s="12">
        <v>0</v>
      </c>
      <c r="K337" s="4">
        <v>2015</v>
      </c>
      <c r="L337" s="4" t="s">
        <v>2119</v>
      </c>
      <c r="M337" s="4" t="str">
        <f t="shared" si="5"/>
        <v>N</v>
      </c>
    </row>
    <row r="338" spans="1:16" s="4" customFormat="1" ht="12.75" customHeight="1" x14ac:dyDescent="0.25">
      <c r="A338" s="4" t="s">
        <v>2123</v>
      </c>
      <c r="B338" s="4" t="s">
        <v>9</v>
      </c>
      <c r="C338" s="4" t="s">
        <v>593</v>
      </c>
      <c r="D338" s="4" t="s">
        <v>360</v>
      </c>
      <c r="E338" s="4" t="s">
        <v>2223</v>
      </c>
      <c r="F338" s="4" t="s">
        <v>2306</v>
      </c>
      <c r="G338" s="4">
        <v>2</v>
      </c>
      <c r="H338" s="4">
        <v>2</v>
      </c>
      <c r="I338" s="4" t="s">
        <v>2429</v>
      </c>
      <c r="J338" s="12">
        <v>0</v>
      </c>
      <c r="K338" s="4">
        <v>2015</v>
      </c>
      <c r="L338" s="4" t="s">
        <v>2123</v>
      </c>
      <c r="M338" s="4" t="str">
        <f t="shared" si="5"/>
        <v>N</v>
      </c>
    </row>
    <row r="339" spans="1:16" s="4" customFormat="1" x14ac:dyDescent="0.25">
      <c r="A339" s="4" t="s">
        <v>2998</v>
      </c>
      <c r="B339" s="4" t="s">
        <v>1046</v>
      </c>
      <c r="C339" s="4" t="s">
        <v>1045</v>
      </c>
      <c r="D339" s="4" t="s">
        <v>1038</v>
      </c>
      <c r="E339" s="4" t="s">
        <v>1047</v>
      </c>
      <c r="F339" s="4" t="s">
        <v>1044</v>
      </c>
      <c r="G339" s="4">
        <v>1</v>
      </c>
      <c r="H339" s="4">
        <v>1</v>
      </c>
      <c r="I339" s="4" t="s">
        <v>2701</v>
      </c>
      <c r="J339" s="12">
        <v>0</v>
      </c>
      <c r="K339" s="15">
        <v>2015</v>
      </c>
      <c r="L339" s="15" t="s">
        <v>1979</v>
      </c>
      <c r="M339" s="12" t="str">
        <f t="shared" si="5"/>
        <v>N</v>
      </c>
      <c r="N339" s="15"/>
      <c r="P339" s="12"/>
    </row>
    <row r="340" spans="1:16" s="4" customFormat="1" x14ac:dyDescent="0.25">
      <c r="A340" s="4" t="s">
        <v>2999</v>
      </c>
      <c r="B340" s="4" t="s">
        <v>1074</v>
      </c>
      <c r="C340" s="4" t="s">
        <v>1073</v>
      </c>
      <c r="D340" s="4" t="s">
        <v>1038</v>
      </c>
      <c r="E340" s="4" t="s">
        <v>1075</v>
      </c>
      <c r="F340" s="4" t="s">
        <v>1072</v>
      </c>
      <c r="G340" s="4">
        <v>2</v>
      </c>
      <c r="H340" s="4">
        <v>1</v>
      </c>
      <c r="I340" s="4" t="s">
        <v>2702</v>
      </c>
      <c r="J340" s="12">
        <v>44.756399669694467</v>
      </c>
      <c r="K340" s="4">
        <v>2019</v>
      </c>
      <c r="L340" s="4" t="s">
        <v>1988</v>
      </c>
      <c r="M340" s="4" t="str">
        <f t="shared" si="5"/>
        <v>Y</v>
      </c>
      <c r="N340" s="4" t="s">
        <v>2678</v>
      </c>
    </row>
    <row r="341" spans="1:16" s="4" customFormat="1" x14ac:dyDescent="0.25">
      <c r="A341" s="4" t="s">
        <v>3000</v>
      </c>
      <c r="B341" s="4" t="s">
        <v>25</v>
      </c>
      <c r="C341" s="4" t="s">
        <v>3229</v>
      </c>
      <c r="D341" s="4" t="s">
        <v>3230</v>
      </c>
      <c r="E341" s="4" t="s">
        <v>636</v>
      </c>
      <c r="F341" s="4" t="s">
        <v>3231</v>
      </c>
      <c r="G341" s="4">
        <v>3</v>
      </c>
      <c r="H341" s="15">
        <v>2</v>
      </c>
      <c r="I341" s="4" t="s">
        <v>3232</v>
      </c>
      <c r="J341" s="12">
        <v>0</v>
      </c>
      <c r="K341" s="4">
        <v>2005</v>
      </c>
      <c r="L341" s="4" t="s">
        <v>634</v>
      </c>
      <c r="M341" s="4" t="str">
        <f t="shared" si="5"/>
        <v>N</v>
      </c>
    </row>
    <row r="342" spans="1:16" s="4" customFormat="1" x14ac:dyDescent="0.25">
      <c r="A342" s="4" t="s">
        <v>3001</v>
      </c>
      <c r="B342" s="4" t="s">
        <v>1095</v>
      </c>
      <c r="C342" s="4" t="s">
        <v>1094</v>
      </c>
      <c r="D342" s="4" t="s">
        <v>1038</v>
      </c>
      <c r="E342" s="4" t="s">
        <v>1099</v>
      </c>
      <c r="F342" s="4" t="s">
        <v>1098</v>
      </c>
      <c r="G342" s="4">
        <v>2</v>
      </c>
      <c r="H342" s="4">
        <v>1</v>
      </c>
      <c r="I342" s="4" t="s">
        <v>3234</v>
      </c>
      <c r="J342" s="12">
        <v>0</v>
      </c>
      <c r="K342" s="4">
        <v>2015</v>
      </c>
      <c r="L342" s="4" t="s">
        <v>1994</v>
      </c>
      <c r="M342" s="4" t="str">
        <f t="shared" si="5"/>
        <v>N</v>
      </c>
    </row>
    <row r="343" spans="1:16" s="4" customFormat="1" x14ac:dyDescent="0.25">
      <c r="A343" s="4" t="s">
        <v>3002</v>
      </c>
      <c r="B343" s="4" t="s">
        <v>1103</v>
      </c>
      <c r="C343" s="4" t="s">
        <v>1102</v>
      </c>
      <c r="D343" s="4" t="s">
        <v>1038</v>
      </c>
      <c r="E343" s="4" t="s">
        <v>1104</v>
      </c>
      <c r="F343" s="4" t="s">
        <v>1101</v>
      </c>
      <c r="G343" s="4">
        <v>1</v>
      </c>
      <c r="H343" s="4">
        <v>2</v>
      </c>
      <c r="I343" s="4" t="s">
        <v>2700</v>
      </c>
      <c r="J343" s="12">
        <v>0</v>
      </c>
      <c r="K343" s="15">
        <v>2017</v>
      </c>
      <c r="L343" s="15" t="s">
        <v>1995</v>
      </c>
      <c r="M343" s="12" t="str">
        <f t="shared" si="5"/>
        <v>N</v>
      </c>
      <c r="N343" s="15"/>
      <c r="P343" s="12"/>
    </row>
    <row r="344" spans="1:16" s="4" customFormat="1" x14ac:dyDescent="0.25">
      <c r="A344" s="4" t="s">
        <v>3003</v>
      </c>
      <c r="B344" s="4" t="s">
        <v>392</v>
      </c>
      <c r="C344" s="4" t="s">
        <v>391</v>
      </c>
      <c r="D344" s="4" t="s">
        <v>360</v>
      </c>
      <c r="E344" s="4" t="s">
        <v>402</v>
      </c>
      <c r="F344" s="4" t="s">
        <v>401</v>
      </c>
      <c r="G344" s="4">
        <v>1</v>
      </c>
      <c r="H344" s="4">
        <v>3</v>
      </c>
      <c r="I344" s="4" t="s">
        <v>3236</v>
      </c>
      <c r="J344" s="12">
        <v>0</v>
      </c>
      <c r="K344" s="4">
        <v>2017</v>
      </c>
      <c r="L344" s="4" t="s">
        <v>2003</v>
      </c>
      <c r="M344" s="4" t="str">
        <f t="shared" si="5"/>
        <v>N</v>
      </c>
    </row>
    <row r="345" spans="1:16" s="4" customFormat="1" x14ac:dyDescent="0.25">
      <c r="A345" s="4" t="s">
        <v>3004</v>
      </c>
      <c r="B345" s="4" t="s">
        <v>1124</v>
      </c>
      <c r="C345" s="4" t="s">
        <v>1123</v>
      </c>
      <c r="D345" s="4" t="s">
        <v>1038</v>
      </c>
      <c r="E345" s="4" t="s">
        <v>1125</v>
      </c>
      <c r="F345" s="4" t="s">
        <v>1122</v>
      </c>
      <c r="G345" s="4">
        <v>2</v>
      </c>
      <c r="H345" s="4">
        <v>2</v>
      </c>
      <c r="I345" s="4" t="s">
        <v>3237</v>
      </c>
      <c r="J345" s="12">
        <v>48.941851265822784</v>
      </c>
      <c r="K345" s="4">
        <v>2019</v>
      </c>
      <c r="L345" s="4" t="s">
        <v>2011</v>
      </c>
      <c r="M345" s="4" t="str">
        <f t="shared" si="5"/>
        <v>Y</v>
      </c>
      <c r="N345" s="4" t="s">
        <v>2678</v>
      </c>
    </row>
    <row r="346" spans="1:16" s="4" customFormat="1" x14ac:dyDescent="0.25">
      <c r="A346" s="4" t="s">
        <v>3005</v>
      </c>
      <c r="B346" s="4" t="s">
        <v>1124</v>
      </c>
      <c r="C346" s="4" t="s">
        <v>1123</v>
      </c>
      <c r="D346" s="4" t="s">
        <v>1038</v>
      </c>
      <c r="E346" s="4" t="s">
        <v>2874</v>
      </c>
      <c r="F346" s="4" t="s">
        <v>1367</v>
      </c>
      <c r="G346" s="4">
        <v>3</v>
      </c>
      <c r="H346" s="4">
        <v>2</v>
      </c>
      <c r="I346" s="4" t="s">
        <v>2971</v>
      </c>
      <c r="J346" s="12">
        <v>64</v>
      </c>
      <c r="K346" s="15">
        <v>2018</v>
      </c>
      <c r="L346" s="15" t="s">
        <v>1366</v>
      </c>
      <c r="M346" s="12" t="str">
        <f t="shared" si="5"/>
        <v>Y</v>
      </c>
      <c r="N346" s="15" t="s">
        <v>2678</v>
      </c>
      <c r="P346" s="12"/>
    </row>
    <row r="347" spans="1:16" s="4" customFormat="1" x14ac:dyDescent="0.25">
      <c r="A347" s="4" t="s">
        <v>3006</v>
      </c>
      <c r="B347" s="4" t="s">
        <v>75</v>
      </c>
      <c r="C347" s="4" t="s">
        <v>74</v>
      </c>
      <c r="D347" s="4" t="s">
        <v>35</v>
      </c>
      <c r="E347" s="4" t="s">
        <v>76</v>
      </c>
      <c r="F347" s="4" t="s">
        <v>73</v>
      </c>
      <c r="G347" s="4">
        <v>2</v>
      </c>
      <c r="H347" s="4">
        <v>1</v>
      </c>
      <c r="I347" s="4" t="s">
        <v>2704</v>
      </c>
      <c r="J347" s="12">
        <v>0</v>
      </c>
      <c r="K347" s="15">
        <v>2012</v>
      </c>
      <c r="L347" s="15" t="s">
        <v>2017</v>
      </c>
      <c r="M347" s="12" t="str">
        <f t="shared" si="5"/>
        <v>N</v>
      </c>
      <c r="N347" s="15"/>
      <c r="P347" s="12"/>
    </row>
    <row r="348" spans="1:16" s="4" customFormat="1" x14ac:dyDescent="0.25">
      <c r="A348" s="4" t="s">
        <v>3009</v>
      </c>
      <c r="B348" s="4" t="s">
        <v>17</v>
      </c>
      <c r="C348" s="4" t="s">
        <v>414</v>
      </c>
      <c r="D348" s="4" t="s">
        <v>360</v>
      </c>
      <c r="E348" s="4" t="s">
        <v>432</v>
      </c>
      <c r="F348" s="4" t="s">
        <v>431</v>
      </c>
      <c r="G348" s="4">
        <v>3</v>
      </c>
      <c r="H348" s="4">
        <v>2</v>
      </c>
      <c r="I348" s="4" t="s">
        <v>2705</v>
      </c>
      <c r="J348" s="12">
        <v>0</v>
      </c>
      <c r="K348" s="15">
        <v>2013</v>
      </c>
      <c r="L348" s="15" t="s">
        <v>1428</v>
      </c>
      <c r="M348" s="12" t="str">
        <f t="shared" si="5"/>
        <v>N</v>
      </c>
      <c r="N348" s="15"/>
      <c r="P348" s="12"/>
    </row>
    <row r="349" spans="1:16" s="4" customFormat="1" x14ac:dyDescent="0.25">
      <c r="A349" s="4" t="s">
        <v>3010</v>
      </c>
      <c r="B349" s="4" t="s">
        <v>689</v>
      </c>
      <c r="C349" s="4" t="s">
        <v>688</v>
      </c>
      <c r="D349" s="4" t="s">
        <v>620</v>
      </c>
      <c r="E349" s="4" t="s">
        <v>690</v>
      </c>
      <c r="F349" s="4" t="s">
        <v>687</v>
      </c>
      <c r="G349" s="4">
        <v>2</v>
      </c>
      <c r="H349" s="4">
        <v>1</v>
      </c>
      <c r="I349" s="4" t="s">
        <v>2706</v>
      </c>
      <c r="J349" s="12">
        <v>0</v>
      </c>
      <c r="K349" s="15">
        <v>2017</v>
      </c>
      <c r="L349" s="15" t="s">
        <v>2034</v>
      </c>
      <c r="M349" s="12" t="str">
        <f t="shared" si="5"/>
        <v>N</v>
      </c>
      <c r="N349" s="15"/>
      <c r="P349" s="12"/>
    </row>
    <row r="350" spans="1:16" s="4" customFormat="1" x14ac:dyDescent="0.25">
      <c r="A350" s="4" t="s">
        <v>3011</v>
      </c>
      <c r="B350" s="4" t="s">
        <v>694</v>
      </c>
      <c r="C350" s="4" t="s">
        <v>693</v>
      </c>
      <c r="D350" s="4" t="s">
        <v>620</v>
      </c>
      <c r="E350" s="4" t="s">
        <v>698</v>
      </c>
      <c r="F350" s="4" t="s">
        <v>697</v>
      </c>
      <c r="G350" s="4">
        <v>2</v>
      </c>
      <c r="H350" s="4">
        <v>2</v>
      </c>
      <c r="I350" s="4" t="s">
        <v>2707</v>
      </c>
      <c r="J350" s="12">
        <v>0</v>
      </c>
      <c r="K350" s="15">
        <v>2017</v>
      </c>
      <c r="L350" s="15" t="s">
        <v>2036</v>
      </c>
      <c r="M350" s="12" t="str">
        <f t="shared" si="5"/>
        <v>N</v>
      </c>
      <c r="N350" s="15"/>
      <c r="P350" s="12"/>
    </row>
    <row r="351" spans="1:16" s="4" customFormat="1" x14ac:dyDescent="0.25">
      <c r="A351" s="4" t="s">
        <v>3012</v>
      </c>
      <c r="B351" s="4" t="s">
        <v>694</v>
      </c>
      <c r="C351" s="4" t="s">
        <v>693</v>
      </c>
      <c r="D351" s="4" t="s">
        <v>620</v>
      </c>
      <c r="E351" s="4" t="s">
        <v>695</v>
      </c>
      <c r="F351" s="4" t="s">
        <v>692</v>
      </c>
      <c r="G351" s="4">
        <v>2</v>
      </c>
      <c r="H351" s="4">
        <v>2</v>
      </c>
      <c r="I351" s="4" t="s">
        <v>2751</v>
      </c>
      <c r="J351" s="12">
        <v>0</v>
      </c>
      <c r="K351" s="15">
        <v>2017</v>
      </c>
      <c r="L351" s="15" t="s">
        <v>2037</v>
      </c>
      <c r="M351" s="12" t="str">
        <f t="shared" si="5"/>
        <v>N</v>
      </c>
      <c r="N351" s="15"/>
      <c r="P351" s="12"/>
    </row>
    <row r="352" spans="1:16" s="4" customFormat="1" x14ac:dyDescent="0.25">
      <c r="A352" s="4" t="s">
        <v>3013</v>
      </c>
      <c r="B352" s="4" t="s">
        <v>138</v>
      </c>
      <c r="C352" s="4" t="s">
        <v>137</v>
      </c>
      <c r="D352" s="4" t="s">
        <v>35</v>
      </c>
      <c r="E352" s="4" t="s">
        <v>1456</v>
      </c>
      <c r="F352" s="4" t="s">
        <v>1455</v>
      </c>
      <c r="G352" s="4">
        <v>2</v>
      </c>
      <c r="H352" s="4">
        <v>1</v>
      </c>
      <c r="I352" s="4" t="s">
        <v>3241</v>
      </c>
      <c r="J352" s="12">
        <v>0</v>
      </c>
      <c r="K352" s="4">
        <v>2008</v>
      </c>
      <c r="L352" s="4" t="s">
        <v>1454</v>
      </c>
      <c r="M352" s="4" t="str">
        <f t="shared" si="5"/>
        <v>N</v>
      </c>
    </row>
    <row r="353" spans="1:19" s="4" customFormat="1" x14ac:dyDescent="0.25">
      <c r="A353" s="4" t="s">
        <v>3014</v>
      </c>
      <c r="B353" s="4" t="s">
        <v>455</v>
      </c>
      <c r="C353" s="4" t="s">
        <v>454</v>
      </c>
      <c r="D353" s="4" t="s">
        <v>360</v>
      </c>
      <c r="E353" s="4" t="s">
        <v>456</v>
      </c>
      <c r="F353" s="4" t="s">
        <v>453</v>
      </c>
      <c r="G353" s="4">
        <v>2</v>
      </c>
      <c r="H353" s="15">
        <v>1</v>
      </c>
      <c r="I353" s="4" t="s">
        <v>3343</v>
      </c>
      <c r="J353" s="12">
        <v>0</v>
      </c>
      <c r="K353" s="4">
        <v>2007</v>
      </c>
      <c r="L353" s="4" t="s">
        <v>2045</v>
      </c>
      <c r="M353" s="4" t="str">
        <f t="shared" si="5"/>
        <v>N</v>
      </c>
    </row>
    <row r="354" spans="1:19" s="4" customFormat="1" x14ac:dyDescent="0.25">
      <c r="A354" s="4" t="s">
        <v>3015</v>
      </c>
      <c r="B354" s="4" t="s">
        <v>23</v>
      </c>
      <c r="C354" s="4" t="s">
        <v>708</v>
      </c>
      <c r="D354" s="4" t="s">
        <v>620</v>
      </c>
      <c r="E354" s="4" t="s">
        <v>711</v>
      </c>
      <c r="F354" s="4" t="s">
        <v>1462</v>
      </c>
      <c r="G354" s="4">
        <v>3</v>
      </c>
      <c r="H354" s="4">
        <v>1</v>
      </c>
      <c r="I354" s="4" t="s">
        <v>3306</v>
      </c>
      <c r="J354" s="12">
        <v>0</v>
      </c>
      <c r="K354" s="15">
        <v>2007</v>
      </c>
      <c r="L354" s="15" t="s">
        <v>1461</v>
      </c>
      <c r="M354" s="12" t="str">
        <f t="shared" si="5"/>
        <v>N</v>
      </c>
      <c r="N354" s="15"/>
      <c r="P354" s="12"/>
    </row>
    <row r="355" spans="1:19" s="4" customFormat="1" x14ac:dyDescent="0.25">
      <c r="A355" s="4" t="s">
        <v>3016</v>
      </c>
      <c r="B355" s="4" t="s">
        <v>23</v>
      </c>
      <c r="C355" s="4" t="s">
        <v>708</v>
      </c>
      <c r="D355" s="4" t="s">
        <v>620</v>
      </c>
      <c r="E355" s="4" t="s">
        <v>725</v>
      </c>
      <c r="F355" s="4" t="s">
        <v>724</v>
      </c>
      <c r="G355" s="4">
        <v>3</v>
      </c>
      <c r="H355" s="4">
        <v>2</v>
      </c>
      <c r="I355" s="4" t="s">
        <v>2709</v>
      </c>
      <c r="J355" s="12">
        <v>0</v>
      </c>
      <c r="K355" s="15">
        <v>2016</v>
      </c>
      <c r="L355" s="15" t="s">
        <v>723</v>
      </c>
      <c r="M355" s="12" t="str">
        <f t="shared" si="5"/>
        <v>N</v>
      </c>
      <c r="N355" s="15"/>
      <c r="P355" s="12"/>
    </row>
    <row r="356" spans="1:19" s="4" customFormat="1" x14ac:dyDescent="0.25">
      <c r="A356" s="4" t="s">
        <v>3017</v>
      </c>
      <c r="B356" s="4" t="s">
        <v>1629</v>
      </c>
      <c r="C356" s="4" t="s">
        <v>1183</v>
      </c>
      <c r="D356" s="4" t="s">
        <v>1038</v>
      </c>
      <c r="E356" s="4" t="s">
        <v>1184</v>
      </c>
      <c r="F356" s="4" t="s">
        <v>1182</v>
      </c>
      <c r="G356" s="4">
        <v>2</v>
      </c>
      <c r="H356" s="4">
        <v>1</v>
      </c>
      <c r="I356" s="4" t="s">
        <v>2710</v>
      </c>
      <c r="J356" s="12">
        <v>0</v>
      </c>
      <c r="K356" s="15">
        <v>2017</v>
      </c>
      <c r="L356" s="15" t="s">
        <v>2048</v>
      </c>
      <c r="M356" s="12" t="str">
        <f t="shared" si="5"/>
        <v>N</v>
      </c>
      <c r="N356" s="15"/>
      <c r="P356" s="12"/>
    </row>
    <row r="357" spans="1:19" s="4" customFormat="1" x14ac:dyDescent="0.25">
      <c r="A357" s="4" t="s">
        <v>3018</v>
      </c>
      <c r="B357" s="4" t="s">
        <v>1187</v>
      </c>
      <c r="C357" s="4" t="s">
        <v>1186</v>
      </c>
      <c r="D357" s="4" t="s">
        <v>1038</v>
      </c>
      <c r="E357" s="4" t="s">
        <v>1188</v>
      </c>
      <c r="F357" s="4" t="s">
        <v>2749</v>
      </c>
      <c r="G357" s="4">
        <v>2</v>
      </c>
      <c r="H357" s="4">
        <v>2</v>
      </c>
      <c r="I357" s="4" t="s">
        <v>2711</v>
      </c>
      <c r="J357" s="12">
        <v>0</v>
      </c>
      <c r="K357" s="15">
        <v>2015</v>
      </c>
      <c r="L357" s="15" t="s">
        <v>1185</v>
      </c>
      <c r="M357" s="12" t="str">
        <f t="shared" si="5"/>
        <v>N</v>
      </c>
      <c r="N357" s="15"/>
      <c r="P357" s="12"/>
    </row>
    <row r="358" spans="1:19" s="4" customFormat="1" x14ac:dyDescent="0.25">
      <c r="A358" s="4" t="s">
        <v>3019</v>
      </c>
      <c r="B358" s="4" t="s">
        <v>13</v>
      </c>
      <c r="C358" s="4" t="s">
        <v>851</v>
      </c>
      <c r="D358" s="4" t="s">
        <v>620</v>
      </c>
      <c r="E358" s="4" t="s">
        <v>16</v>
      </c>
      <c r="F358" s="4" t="s">
        <v>850</v>
      </c>
      <c r="G358" s="4">
        <v>1</v>
      </c>
      <c r="H358" s="4">
        <v>1</v>
      </c>
      <c r="I358" s="4" t="s">
        <v>3243</v>
      </c>
      <c r="J358" s="12">
        <v>0</v>
      </c>
      <c r="K358" s="4">
        <v>2019</v>
      </c>
      <c r="L358" s="4" t="s">
        <v>1538</v>
      </c>
      <c r="M358" s="12" t="str">
        <f t="shared" si="5"/>
        <v>N</v>
      </c>
      <c r="N358" s="15"/>
      <c r="P358" s="12"/>
      <c r="S358" s="12"/>
    </row>
    <row r="359" spans="1:19" s="4" customFormat="1" x14ac:dyDescent="0.25">
      <c r="A359" s="4" t="s">
        <v>3020</v>
      </c>
      <c r="B359" s="4" t="s">
        <v>1466</v>
      </c>
      <c r="C359" s="4" t="s">
        <v>867</v>
      </c>
      <c r="D359" s="4" t="s">
        <v>620</v>
      </c>
      <c r="E359" s="4" t="s">
        <v>868</v>
      </c>
      <c r="F359" s="4" t="s">
        <v>866</v>
      </c>
      <c r="G359" s="4">
        <v>1</v>
      </c>
      <c r="H359" s="4">
        <v>1</v>
      </c>
      <c r="I359" s="4" t="s">
        <v>3307</v>
      </c>
      <c r="J359" s="12">
        <v>0</v>
      </c>
      <c r="K359" s="15">
        <v>2017</v>
      </c>
      <c r="L359" s="15" t="s">
        <v>2061</v>
      </c>
      <c r="M359" s="12" t="str">
        <f t="shared" si="5"/>
        <v>N</v>
      </c>
      <c r="N359" s="15"/>
      <c r="P359" s="12"/>
    </row>
    <row r="360" spans="1:19" s="4" customFormat="1" x14ac:dyDescent="0.25">
      <c r="A360" s="4" t="s">
        <v>3021</v>
      </c>
      <c r="B360" s="4" t="s">
        <v>1205</v>
      </c>
      <c r="C360" s="4" t="s">
        <v>1204</v>
      </c>
      <c r="D360" s="4" t="s">
        <v>1038</v>
      </c>
      <c r="E360" s="4" t="s">
        <v>1206</v>
      </c>
      <c r="F360" s="4" t="s">
        <v>1203</v>
      </c>
      <c r="G360" s="4">
        <v>2</v>
      </c>
      <c r="H360" s="4">
        <v>1</v>
      </c>
      <c r="I360" s="4" t="s">
        <v>3245</v>
      </c>
      <c r="J360" s="12">
        <v>0</v>
      </c>
      <c r="K360" s="15">
        <v>2012</v>
      </c>
      <c r="L360" s="15" t="s">
        <v>2063</v>
      </c>
      <c r="M360" s="12" t="str">
        <f t="shared" si="5"/>
        <v>N</v>
      </c>
      <c r="N360" s="15"/>
      <c r="P360" s="12"/>
    </row>
    <row r="361" spans="1:19" s="4" customFormat="1" x14ac:dyDescent="0.25">
      <c r="A361" s="4" t="s">
        <v>3022</v>
      </c>
      <c r="B361" s="4" t="s">
        <v>470</v>
      </c>
      <c r="C361" s="4" t="s">
        <v>469</v>
      </c>
      <c r="D361" s="4" t="s">
        <v>360</v>
      </c>
      <c r="E361" s="4" t="s">
        <v>471</v>
      </c>
      <c r="F361" s="4" t="s">
        <v>3175</v>
      </c>
      <c r="G361" s="4">
        <v>3</v>
      </c>
      <c r="H361" s="4">
        <v>2</v>
      </c>
      <c r="I361" s="4" t="s">
        <v>3246</v>
      </c>
      <c r="J361" s="12">
        <v>0</v>
      </c>
      <c r="K361" s="15">
        <v>2007</v>
      </c>
      <c r="L361" s="15" t="s">
        <v>2066</v>
      </c>
      <c r="M361" s="12" t="str">
        <f t="shared" si="5"/>
        <v>N</v>
      </c>
      <c r="N361" s="15"/>
      <c r="P361" s="12"/>
    </row>
    <row r="362" spans="1:19" s="4" customFormat="1" x14ac:dyDescent="0.25">
      <c r="A362" s="4" t="s">
        <v>3023</v>
      </c>
      <c r="B362" s="4" t="s">
        <v>531</v>
      </c>
      <c r="C362" s="4" t="s">
        <v>530</v>
      </c>
      <c r="D362" s="4" t="s">
        <v>360</v>
      </c>
      <c r="E362" s="4" t="s">
        <v>532</v>
      </c>
      <c r="F362" s="4" t="s">
        <v>2750</v>
      </c>
      <c r="G362" s="4">
        <v>3</v>
      </c>
      <c r="H362" s="4">
        <v>1</v>
      </c>
      <c r="I362" s="4" t="s">
        <v>3247</v>
      </c>
      <c r="J362" s="12">
        <v>0</v>
      </c>
      <c r="K362" s="4">
        <v>2019</v>
      </c>
      <c r="L362" s="4" t="s">
        <v>2079</v>
      </c>
      <c r="M362" s="4" t="str">
        <f t="shared" si="5"/>
        <v>N</v>
      </c>
    </row>
    <row r="363" spans="1:19" s="4" customFormat="1" x14ac:dyDescent="0.25">
      <c r="A363" s="4" t="s">
        <v>3024</v>
      </c>
      <c r="B363" s="4" t="s">
        <v>21</v>
      </c>
      <c r="C363" s="4" t="s">
        <v>939</v>
      </c>
      <c r="D363" s="4" t="s">
        <v>620</v>
      </c>
      <c r="E363" s="4" t="s">
        <v>22</v>
      </c>
      <c r="F363" s="4" t="s">
        <v>938</v>
      </c>
      <c r="G363" s="4">
        <v>2</v>
      </c>
      <c r="H363" s="15">
        <v>2</v>
      </c>
      <c r="I363" s="4" t="s">
        <v>3249</v>
      </c>
      <c r="J363" s="12">
        <v>0</v>
      </c>
      <c r="K363" s="4">
        <v>2021</v>
      </c>
      <c r="L363" s="4" t="s">
        <v>1551</v>
      </c>
      <c r="M363" s="4" t="str">
        <f t="shared" si="5"/>
        <v>N</v>
      </c>
    </row>
    <row r="364" spans="1:19" s="4" customFormat="1" x14ac:dyDescent="0.25">
      <c r="A364" s="4" t="s">
        <v>3025</v>
      </c>
      <c r="B364" s="4" t="s">
        <v>260</v>
      </c>
      <c r="C364" s="4" t="s">
        <v>259</v>
      </c>
      <c r="D364" s="4" t="s">
        <v>1038</v>
      </c>
      <c r="E364" s="4" t="s">
        <v>263</v>
      </c>
      <c r="F364" s="4" t="s">
        <v>262</v>
      </c>
      <c r="G364" s="4">
        <v>2</v>
      </c>
      <c r="H364" s="4">
        <v>1</v>
      </c>
      <c r="I364" s="4" t="s">
        <v>2712</v>
      </c>
      <c r="J364" s="12">
        <v>0</v>
      </c>
      <c r="K364" s="15">
        <v>2015</v>
      </c>
      <c r="L364" s="15" t="s">
        <v>2081</v>
      </c>
      <c r="M364" s="12" t="str">
        <f t="shared" si="5"/>
        <v>N</v>
      </c>
      <c r="N364" s="15"/>
      <c r="P364" s="12"/>
    </row>
    <row r="365" spans="1:19" s="4" customFormat="1" x14ac:dyDescent="0.25">
      <c r="A365" s="4" t="s">
        <v>3026</v>
      </c>
      <c r="B365" s="4" t="s">
        <v>1257</v>
      </c>
      <c r="C365" s="4" t="s">
        <v>1256</v>
      </c>
      <c r="D365" s="4" t="s">
        <v>1038</v>
      </c>
      <c r="E365" s="4" t="s">
        <v>1583</v>
      </c>
      <c r="F365" s="4" t="s">
        <v>1255</v>
      </c>
      <c r="G365" s="4">
        <v>2</v>
      </c>
      <c r="H365" s="4">
        <v>1</v>
      </c>
      <c r="I365" s="4" t="s">
        <v>2752</v>
      </c>
      <c r="J365" s="12">
        <v>0</v>
      </c>
      <c r="K365" s="15">
        <v>2010</v>
      </c>
      <c r="L365" s="15" t="s">
        <v>1254</v>
      </c>
      <c r="M365" s="12" t="str">
        <f t="shared" si="5"/>
        <v>N</v>
      </c>
      <c r="N365" s="15"/>
      <c r="P365" s="12"/>
    </row>
    <row r="366" spans="1:19" s="4" customFormat="1" x14ac:dyDescent="0.25">
      <c r="A366" s="4" t="s">
        <v>3028</v>
      </c>
      <c r="B366" s="4" t="s">
        <v>542</v>
      </c>
      <c r="C366" s="4" t="s">
        <v>541</v>
      </c>
      <c r="D366" s="4" t="s">
        <v>620</v>
      </c>
      <c r="E366" s="4" t="s">
        <v>2982</v>
      </c>
      <c r="F366" s="4" t="s">
        <v>3073</v>
      </c>
      <c r="G366" s="4">
        <v>2</v>
      </c>
      <c r="H366" s="4">
        <v>1</v>
      </c>
      <c r="I366" s="4" t="s">
        <v>3251</v>
      </c>
      <c r="J366" s="12">
        <v>0</v>
      </c>
      <c r="K366" s="4">
        <v>2022</v>
      </c>
      <c r="L366" s="4" t="s">
        <v>3050</v>
      </c>
      <c r="M366" s="4" t="str">
        <f t="shared" si="5"/>
        <v>N</v>
      </c>
    </row>
    <row r="367" spans="1:19" s="4" customFormat="1" x14ac:dyDescent="0.25">
      <c r="A367" s="4" t="s">
        <v>3029</v>
      </c>
      <c r="B367" s="4" t="s">
        <v>1292</v>
      </c>
      <c r="C367" s="4" t="s">
        <v>1291</v>
      </c>
      <c r="D367" s="4" t="s">
        <v>1038</v>
      </c>
      <c r="E367" s="4" t="s">
        <v>1296</v>
      </c>
      <c r="F367" s="4" t="s">
        <v>1295</v>
      </c>
      <c r="G367" s="4">
        <v>1</v>
      </c>
      <c r="H367" s="4">
        <v>1</v>
      </c>
      <c r="I367" s="4" t="s">
        <v>3252</v>
      </c>
      <c r="J367" s="12">
        <v>0</v>
      </c>
      <c r="K367" s="15">
        <v>2012</v>
      </c>
      <c r="L367" s="15" t="s">
        <v>2095</v>
      </c>
      <c r="M367" s="12" t="str">
        <f t="shared" si="5"/>
        <v>N</v>
      </c>
      <c r="N367" s="15"/>
      <c r="P367" s="12"/>
    </row>
    <row r="368" spans="1:19" s="4" customFormat="1" x14ac:dyDescent="0.25">
      <c r="A368" s="4" t="s">
        <v>3030</v>
      </c>
      <c r="B368" s="4" t="s">
        <v>1300</v>
      </c>
      <c r="C368" s="4" t="s">
        <v>1299</v>
      </c>
      <c r="D368" s="4" t="s">
        <v>1038</v>
      </c>
      <c r="E368" s="4" t="s">
        <v>1303</v>
      </c>
      <c r="F368" s="4" t="s">
        <v>1302</v>
      </c>
      <c r="G368" s="4">
        <v>3</v>
      </c>
      <c r="H368" s="4">
        <v>1</v>
      </c>
      <c r="I368" s="4" t="s">
        <v>3308</v>
      </c>
      <c r="J368" s="12">
        <v>0</v>
      </c>
      <c r="K368" s="15">
        <v>2017</v>
      </c>
      <c r="L368" s="15" t="s">
        <v>2098</v>
      </c>
      <c r="M368" s="12" t="str">
        <f t="shared" si="5"/>
        <v>N</v>
      </c>
      <c r="N368" s="15"/>
      <c r="P368" s="12"/>
    </row>
    <row r="369" spans="1:16" s="4" customFormat="1" x14ac:dyDescent="0.25">
      <c r="A369" s="4" t="s">
        <v>3031</v>
      </c>
      <c r="B369" s="4" t="s">
        <v>11</v>
      </c>
      <c r="C369" s="4" t="s">
        <v>570</v>
      </c>
      <c r="D369" s="4" t="s">
        <v>620</v>
      </c>
      <c r="E369" s="4" t="s">
        <v>12</v>
      </c>
      <c r="F369" s="4" t="s">
        <v>569</v>
      </c>
      <c r="G369" s="4">
        <v>1</v>
      </c>
      <c r="H369" s="4">
        <v>1</v>
      </c>
      <c r="I369" s="4" t="s">
        <v>3254</v>
      </c>
      <c r="J369" s="12">
        <v>0</v>
      </c>
      <c r="K369" s="4">
        <v>2021</v>
      </c>
      <c r="L369" s="4" t="s">
        <v>1552</v>
      </c>
      <c r="M369" s="4" t="str">
        <f t="shared" si="5"/>
        <v>N</v>
      </c>
    </row>
    <row r="370" spans="1:16" s="4" customFormat="1" x14ac:dyDescent="0.25">
      <c r="A370" s="4" t="s">
        <v>3032</v>
      </c>
      <c r="B370" s="4" t="s">
        <v>11</v>
      </c>
      <c r="C370" s="4" t="s">
        <v>570</v>
      </c>
      <c r="D370" s="4" t="s">
        <v>360</v>
      </c>
      <c r="E370" s="4" t="s">
        <v>574</v>
      </c>
      <c r="F370" s="4" t="s">
        <v>573</v>
      </c>
      <c r="G370" s="4">
        <v>2</v>
      </c>
      <c r="H370" s="4">
        <v>1</v>
      </c>
      <c r="I370" s="4" t="s">
        <v>2713</v>
      </c>
      <c r="J370" s="12">
        <v>0</v>
      </c>
      <c r="K370" s="15">
        <v>2015</v>
      </c>
      <c r="L370" s="15" t="s">
        <v>2109</v>
      </c>
      <c r="M370" s="12" t="str">
        <f t="shared" si="5"/>
        <v>N</v>
      </c>
      <c r="N370" s="15"/>
      <c r="P370" s="12"/>
    </row>
    <row r="371" spans="1:16" s="4" customFormat="1" x14ac:dyDescent="0.25">
      <c r="A371" s="4" t="s">
        <v>3033</v>
      </c>
      <c r="B371" s="4" t="s">
        <v>5</v>
      </c>
      <c r="C371" s="4" t="s">
        <v>990</v>
      </c>
      <c r="D371" s="4" t="s">
        <v>620</v>
      </c>
      <c r="E371" s="4" t="s">
        <v>6</v>
      </c>
      <c r="F371" s="4" t="s">
        <v>996</v>
      </c>
      <c r="G371" s="4">
        <v>1</v>
      </c>
      <c r="H371" s="4">
        <v>3</v>
      </c>
      <c r="I371" s="4" t="s">
        <v>3255</v>
      </c>
      <c r="J371" s="12">
        <v>0</v>
      </c>
      <c r="K371" s="4">
        <v>2021</v>
      </c>
      <c r="L371" s="4" t="s">
        <v>1553</v>
      </c>
      <c r="M371" s="4" t="str">
        <f t="shared" si="5"/>
        <v>N</v>
      </c>
    </row>
    <row r="372" spans="1:16" s="4" customFormat="1" x14ac:dyDescent="0.25">
      <c r="A372" s="4" t="s">
        <v>3034</v>
      </c>
      <c r="B372" s="4" t="s">
        <v>586</v>
      </c>
      <c r="C372" s="4" t="s">
        <v>585</v>
      </c>
      <c r="D372" s="4" t="s">
        <v>360</v>
      </c>
      <c r="E372" s="6" t="s">
        <v>3062</v>
      </c>
      <c r="F372" s="4" t="s">
        <v>3316</v>
      </c>
      <c r="G372" s="4">
        <v>2</v>
      </c>
      <c r="H372" s="4">
        <v>2</v>
      </c>
      <c r="I372" s="4" t="s">
        <v>3317</v>
      </c>
      <c r="J372" s="12">
        <v>0</v>
      </c>
      <c r="K372" s="4">
        <v>2021</v>
      </c>
      <c r="L372" s="4" t="s">
        <v>3055</v>
      </c>
      <c r="M372" s="4" t="str">
        <f t="shared" si="5"/>
        <v>N</v>
      </c>
    </row>
    <row r="373" spans="1:16" s="4" customFormat="1" x14ac:dyDescent="0.25">
      <c r="A373" s="4" t="s">
        <v>3035</v>
      </c>
      <c r="B373" s="4" t="s">
        <v>1000</v>
      </c>
      <c r="C373" s="4" t="s">
        <v>999</v>
      </c>
      <c r="D373" s="4" t="s">
        <v>620</v>
      </c>
      <c r="E373" s="4" t="s">
        <v>1001</v>
      </c>
      <c r="F373" s="4" t="s">
        <v>998</v>
      </c>
      <c r="G373" s="4">
        <v>1</v>
      </c>
      <c r="H373" s="4">
        <v>1</v>
      </c>
      <c r="I373" s="4" t="s">
        <v>3257</v>
      </c>
      <c r="J373" s="12">
        <v>24.572649572649574</v>
      </c>
      <c r="K373" s="15">
        <v>2016</v>
      </c>
      <c r="L373" s="15" t="s">
        <v>997</v>
      </c>
      <c r="M373" s="12" t="str">
        <f t="shared" si="5"/>
        <v>Y</v>
      </c>
      <c r="N373" s="15" t="s">
        <v>2678</v>
      </c>
      <c r="P373" s="12"/>
    </row>
    <row r="374" spans="1:16" s="4" customFormat="1" x14ac:dyDescent="0.25">
      <c r="A374" s="4" t="s">
        <v>3036</v>
      </c>
      <c r="B374" s="4" t="s">
        <v>327</v>
      </c>
      <c r="C374" s="4" t="s">
        <v>326</v>
      </c>
      <c r="D374" s="4" t="s">
        <v>35</v>
      </c>
      <c r="E374" s="4" t="s">
        <v>331</v>
      </c>
      <c r="F374" s="4" t="s">
        <v>330</v>
      </c>
      <c r="G374" s="4">
        <v>1</v>
      </c>
      <c r="H374" s="4">
        <v>2</v>
      </c>
      <c r="I374" s="4" t="s">
        <v>2714</v>
      </c>
      <c r="J374" s="12">
        <v>0</v>
      </c>
      <c r="K374" s="15">
        <v>2017</v>
      </c>
      <c r="L374" s="15" t="s">
        <v>2105</v>
      </c>
      <c r="M374" s="12" t="str">
        <f t="shared" si="5"/>
        <v>N</v>
      </c>
      <c r="N374" s="15"/>
      <c r="P374" s="12"/>
    </row>
    <row r="375" spans="1:16" s="4" customFormat="1" x14ac:dyDescent="0.25">
      <c r="A375" s="4" t="s">
        <v>3037</v>
      </c>
      <c r="B375" s="4" t="s">
        <v>9</v>
      </c>
      <c r="C375" s="4" t="s">
        <v>593</v>
      </c>
      <c r="D375" s="4" t="s">
        <v>620</v>
      </c>
      <c r="E375" s="4" t="s">
        <v>10</v>
      </c>
      <c r="F375" s="4" t="s">
        <v>592</v>
      </c>
      <c r="G375" s="4">
        <v>2</v>
      </c>
      <c r="I375" s="4" t="s">
        <v>3309</v>
      </c>
      <c r="J375" s="12">
        <v>0</v>
      </c>
      <c r="K375" s="4">
        <v>2021</v>
      </c>
      <c r="L375" s="4" t="s">
        <v>1554</v>
      </c>
      <c r="M375" s="4" t="str">
        <f t="shared" si="5"/>
        <v>N</v>
      </c>
    </row>
    <row r="376" spans="1:16" s="4" customFormat="1" x14ac:dyDescent="0.25">
      <c r="A376" s="4" t="s">
        <v>3038</v>
      </c>
      <c r="B376" s="4" t="s">
        <v>9</v>
      </c>
      <c r="C376" s="4" t="s">
        <v>593</v>
      </c>
      <c r="D376" s="4" t="s">
        <v>360</v>
      </c>
      <c r="E376" s="4" t="s">
        <v>599</v>
      </c>
      <c r="F376" s="4" t="s">
        <v>598</v>
      </c>
      <c r="G376" s="4">
        <v>2</v>
      </c>
      <c r="H376" s="4">
        <v>2</v>
      </c>
      <c r="I376" s="4" t="s">
        <v>2715</v>
      </c>
      <c r="J376" s="12">
        <v>0</v>
      </c>
      <c r="K376" s="15">
        <v>2015</v>
      </c>
      <c r="L376" s="15" t="s">
        <v>2116</v>
      </c>
      <c r="M376" s="12" t="str">
        <f t="shared" si="5"/>
        <v>N</v>
      </c>
      <c r="N376" s="15"/>
      <c r="P376" s="12"/>
    </row>
    <row r="377" spans="1:16" s="4" customFormat="1" x14ac:dyDescent="0.25">
      <c r="A377" s="4" t="s">
        <v>3259</v>
      </c>
      <c r="B377" s="4" t="s">
        <v>9</v>
      </c>
      <c r="C377" s="4" t="s">
        <v>593</v>
      </c>
      <c r="D377" s="4" t="s">
        <v>360</v>
      </c>
      <c r="E377" s="4" t="s">
        <v>596</v>
      </c>
      <c r="F377" s="4" t="s">
        <v>595</v>
      </c>
      <c r="G377" s="4">
        <v>2</v>
      </c>
      <c r="H377" s="4">
        <v>2</v>
      </c>
      <c r="I377" s="4" t="s">
        <v>2716</v>
      </c>
      <c r="J377" s="12">
        <v>0</v>
      </c>
      <c r="K377" s="15">
        <v>2015</v>
      </c>
      <c r="L377" s="15" t="s">
        <v>2127</v>
      </c>
      <c r="M377" s="12" t="str">
        <f t="shared" si="5"/>
        <v>N</v>
      </c>
      <c r="N377" s="15"/>
      <c r="P377" s="12"/>
    </row>
    <row r="378" spans="1:16" s="4" customFormat="1" x14ac:dyDescent="0.25">
      <c r="A378" s="4" t="s">
        <v>3260</v>
      </c>
      <c r="B378" s="4" t="s">
        <v>9</v>
      </c>
      <c r="C378" s="4" t="s">
        <v>593</v>
      </c>
      <c r="D378" s="4" t="s">
        <v>360</v>
      </c>
      <c r="E378" s="4" t="s">
        <v>2225</v>
      </c>
      <c r="F378" s="4" t="s">
        <v>607</v>
      </c>
      <c r="G378" s="4">
        <v>2</v>
      </c>
      <c r="H378" s="4">
        <v>3</v>
      </c>
      <c r="I378" s="4" t="s">
        <v>2717</v>
      </c>
      <c r="J378" s="12">
        <v>0</v>
      </c>
      <c r="K378" s="15">
        <v>2015</v>
      </c>
      <c r="L378" s="15" t="s">
        <v>2125</v>
      </c>
      <c r="M378" s="12" t="str">
        <f t="shared" si="5"/>
        <v>N</v>
      </c>
      <c r="N378" s="15"/>
      <c r="P378" s="12"/>
    </row>
    <row r="379" spans="1:16" s="4" customFormat="1" x14ac:dyDescent="0.25">
      <c r="A379" s="4" t="s">
        <v>3261</v>
      </c>
      <c r="B379" s="4" t="s">
        <v>9</v>
      </c>
      <c r="C379" s="4" t="s">
        <v>593</v>
      </c>
      <c r="D379" s="4" t="s">
        <v>360</v>
      </c>
      <c r="E379" s="4" t="s">
        <v>2224</v>
      </c>
      <c r="F379" s="4" t="s">
        <v>604</v>
      </c>
      <c r="G379" s="4">
        <v>2</v>
      </c>
      <c r="H379" s="4">
        <v>3</v>
      </c>
      <c r="I379" s="4" t="s">
        <v>2718</v>
      </c>
      <c r="J379" s="12">
        <v>0</v>
      </c>
      <c r="K379" s="15">
        <v>2015</v>
      </c>
      <c r="L379" s="15" t="s">
        <v>2124</v>
      </c>
      <c r="M379" s="12" t="str">
        <f t="shared" si="5"/>
        <v>N</v>
      </c>
      <c r="N379" s="15"/>
      <c r="P379" s="12"/>
    </row>
    <row r="380" spans="1:16" s="4" customFormat="1" x14ac:dyDescent="0.25">
      <c r="A380" s="4" t="s">
        <v>3262</v>
      </c>
      <c r="B380" s="4" t="s">
        <v>9</v>
      </c>
      <c r="C380" s="4" t="s">
        <v>593</v>
      </c>
      <c r="D380" s="4" t="s">
        <v>360</v>
      </c>
      <c r="E380" s="4" t="s">
        <v>602</v>
      </c>
      <c r="F380" s="4" t="s">
        <v>601</v>
      </c>
      <c r="G380" s="4">
        <v>2</v>
      </c>
      <c r="H380" s="4">
        <v>2</v>
      </c>
      <c r="I380" s="4" t="s">
        <v>2719</v>
      </c>
      <c r="J380" s="12">
        <v>0</v>
      </c>
      <c r="K380" s="15">
        <v>2015</v>
      </c>
      <c r="L380" s="15" t="s">
        <v>2120</v>
      </c>
      <c r="M380" s="12" t="str">
        <f t="shared" si="5"/>
        <v>N</v>
      </c>
      <c r="N380" s="15"/>
      <c r="P380" s="12"/>
    </row>
    <row r="381" spans="1:16" s="4" customFormat="1" x14ac:dyDescent="0.25">
      <c r="A381" s="4" t="s">
        <v>3263</v>
      </c>
      <c r="B381" s="4" t="s">
        <v>9</v>
      </c>
      <c r="C381" s="4" t="s">
        <v>593</v>
      </c>
      <c r="D381" s="4" t="s">
        <v>360</v>
      </c>
      <c r="E381" s="4" t="s">
        <v>613</v>
      </c>
      <c r="F381" s="4" t="s">
        <v>612</v>
      </c>
      <c r="G381" s="4">
        <v>2</v>
      </c>
      <c r="H381" s="15">
        <v>3</v>
      </c>
      <c r="I381" s="4" t="s">
        <v>2753</v>
      </c>
      <c r="J381" s="12">
        <v>0</v>
      </c>
      <c r="K381" s="15">
        <v>2015</v>
      </c>
      <c r="L381" s="15" t="s">
        <v>2122</v>
      </c>
      <c r="M381" s="12" t="str">
        <f t="shared" si="5"/>
        <v>N</v>
      </c>
      <c r="N381" s="15"/>
      <c r="P381" s="12"/>
    </row>
    <row r="382" spans="1:16" s="4" customFormat="1" x14ac:dyDescent="0.25">
      <c r="A382" s="4" t="s">
        <v>3264</v>
      </c>
      <c r="B382" s="4" t="s">
        <v>9</v>
      </c>
      <c r="C382" s="4" t="s">
        <v>593</v>
      </c>
      <c r="D382" s="4" t="s">
        <v>360</v>
      </c>
      <c r="E382" s="4" t="s">
        <v>2221</v>
      </c>
      <c r="F382" s="4" t="s">
        <v>615</v>
      </c>
      <c r="G382" s="4">
        <v>2</v>
      </c>
      <c r="H382" s="4">
        <v>2</v>
      </c>
      <c r="I382" s="4" t="s">
        <v>2754</v>
      </c>
      <c r="J382" s="12">
        <v>0</v>
      </c>
      <c r="K382" s="15">
        <v>2015</v>
      </c>
      <c r="L382" s="15" t="s">
        <v>2121</v>
      </c>
      <c r="M382" s="12" t="str">
        <f t="shared" si="5"/>
        <v>N</v>
      </c>
      <c r="N382" s="15"/>
      <c r="P382" s="12"/>
    </row>
  </sheetData>
  <autoFilter ref="A4:N382"/>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00"/>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7.85546875" style="5"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4" width="15.7109375" style="5" customWidth="1"/>
    <col min="15" max="16" width="9.140625" style="5"/>
    <col min="17" max="17" width="10.28515625" style="5" bestFit="1" customWidth="1"/>
    <col min="18" max="21" width="9.140625" style="5"/>
    <col min="22" max="22" width="20.140625" style="5" customWidth="1"/>
    <col min="23" max="16384" width="9.140625" style="5"/>
  </cols>
  <sheetData>
    <row r="1" spans="1:26" s="17" customFormat="1" x14ac:dyDescent="0.25">
      <c r="A1" s="9"/>
      <c r="B1" s="9"/>
      <c r="C1" s="9"/>
      <c r="D1" s="9"/>
      <c r="E1" s="9"/>
      <c r="F1" s="9"/>
      <c r="G1" s="9"/>
      <c r="H1" s="9"/>
      <c r="I1" s="10" t="s">
        <v>1803</v>
      </c>
      <c r="J1" s="9" t="s">
        <v>1561</v>
      </c>
      <c r="K1" s="9" t="s">
        <v>2449</v>
      </c>
      <c r="L1" s="9" t="s">
        <v>2692</v>
      </c>
      <c r="M1" s="9"/>
      <c r="N1" s="9"/>
      <c r="O1" s="11"/>
      <c r="P1" s="11"/>
      <c r="Q1" s="11"/>
      <c r="R1" s="11"/>
      <c r="S1" s="11"/>
      <c r="T1" s="17" t="s">
        <v>2768</v>
      </c>
    </row>
    <row r="2" spans="1:26" s="17" customFormat="1" x14ac:dyDescent="0.25">
      <c r="A2" s="9"/>
      <c r="B2" s="9"/>
      <c r="C2" s="9"/>
      <c r="D2" s="9"/>
      <c r="E2" s="9"/>
      <c r="F2" s="9"/>
      <c r="G2" s="9"/>
      <c r="H2" s="9"/>
      <c r="I2" s="10" t="s">
        <v>1804</v>
      </c>
      <c r="J2" s="9" t="s">
        <v>1765</v>
      </c>
      <c r="K2" s="9"/>
      <c r="L2" s="9"/>
      <c r="M2" s="9"/>
      <c r="N2" s="9"/>
      <c r="O2" s="11" t="s">
        <v>3310</v>
      </c>
      <c r="P2" s="11">
        <f>COUNT(P5:P310)</f>
        <v>68</v>
      </c>
      <c r="Q2" s="11">
        <f>COUNT(Q5:Q310)</f>
        <v>155</v>
      </c>
      <c r="R2" s="11">
        <f>COUNT(R5:R310)</f>
        <v>107</v>
      </c>
      <c r="S2" s="11">
        <f>COUNT(S5:S310)</f>
        <v>66</v>
      </c>
      <c r="T2" s="17">
        <f>SUM(P2:S2)</f>
        <v>396</v>
      </c>
    </row>
    <row r="3" spans="1:26" s="17" customFormat="1" x14ac:dyDescent="0.25">
      <c r="A3" s="9"/>
      <c r="B3" s="9"/>
      <c r="C3" s="9"/>
      <c r="D3" s="9"/>
      <c r="E3" s="9"/>
      <c r="F3" s="9"/>
      <c r="G3" s="9"/>
      <c r="H3" s="9"/>
      <c r="I3" s="10" t="s">
        <v>1805</v>
      </c>
      <c r="J3" s="9" t="s">
        <v>3406</v>
      </c>
      <c r="K3" s="9" t="s">
        <v>1558</v>
      </c>
      <c r="L3" s="9"/>
      <c r="M3" s="9" t="s">
        <v>3358</v>
      </c>
      <c r="N3" s="9" t="s">
        <v>3358</v>
      </c>
      <c r="O3" s="11"/>
      <c r="P3" s="11"/>
      <c r="Q3" s="11"/>
      <c r="R3" s="11"/>
      <c r="S3" s="11"/>
    </row>
    <row r="4" spans="1:26" s="19" customFormat="1" ht="30" x14ac:dyDescent="0.25">
      <c r="A4" s="28" t="s">
        <v>1537</v>
      </c>
      <c r="B4" s="28" t="s">
        <v>0</v>
      </c>
      <c r="C4" s="28" t="s">
        <v>1514</v>
      </c>
      <c r="D4" s="28" t="s">
        <v>1556</v>
      </c>
      <c r="E4" s="28" t="s">
        <v>1555</v>
      </c>
      <c r="F4" s="28" t="s">
        <v>1568</v>
      </c>
      <c r="G4" s="28" t="s">
        <v>1789</v>
      </c>
      <c r="H4" s="28" t="s">
        <v>30</v>
      </c>
      <c r="I4" s="28" t="s">
        <v>1766</v>
      </c>
      <c r="J4" s="29" t="s">
        <v>1344</v>
      </c>
      <c r="K4" s="30" t="s">
        <v>2448</v>
      </c>
      <c r="L4" s="30" t="s">
        <v>2689</v>
      </c>
      <c r="M4" s="33" t="s">
        <v>2755</v>
      </c>
      <c r="N4" s="33" t="s">
        <v>2756</v>
      </c>
      <c r="O4" s="18"/>
      <c r="P4" s="18" t="s">
        <v>360</v>
      </c>
      <c r="Q4" s="18" t="s">
        <v>620</v>
      </c>
      <c r="R4" s="18" t="s">
        <v>1038</v>
      </c>
      <c r="S4" s="18" t="s">
        <v>35</v>
      </c>
    </row>
    <row r="5" spans="1:26" ht="12.75" customHeight="1" x14ac:dyDescent="0.25">
      <c r="A5" s="5" t="s">
        <v>1539</v>
      </c>
      <c r="B5" s="5" t="s">
        <v>20</v>
      </c>
      <c r="C5" s="5" t="s">
        <v>1570</v>
      </c>
      <c r="D5" s="5" t="s">
        <v>35</v>
      </c>
      <c r="E5" s="4" t="s">
        <v>3344</v>
      </c>
      <c r="F5" s="4" t="s">
        <v>1570</v>
      </c>
      <c r="G5" s="5">
        <v>0</v>
      </c>
      <c r="H5" s="5">
        <v>2</v>
      </c>
      <c r="I5" s="4" t="s">
        <v>1792</v>
      </c>
      <c r="J5" s="14">
        <v>100</v>
      </c>
      <c r="K5" s="5">
        <v>2019</v>
      </c>
      <c r="L5" s="5" t="s">
        <v>1539</v>
      </c>
      <c r="M5" s="5" t="str">
        <f>IF(OR(AND(D5=$W$15,OR(J5&lt;$W$16,J5&gt;$W$17)),AND(D5=$X$15,OR(J5&lt;$X$16,J5&gt;$X$17)),AND(D5=$Y$15,OR(J5&lt;$Y$16,J5&gt;$Y$17)),AND(D5=$Z$15,OR(J5&lt;$Z$16,J5&gt;$Z$17))),"Y","N")</f>
        <v>N</v>
      </c>
      <c r="P5" s="14">
        <v>0</v>
      </c>
      <c r="Q5" s="14">
        <v>0</v>
      </c>
      <c r="R5" s="14">
        <v>6.6677339310013615</v>
      </c>
      <c r="S5" s="14">
        <v>100</v>
      </c>
      <c r="V5" s="17" t="s">
        <v>3311</v>
      </c>
    </row>
    <row r="6" spans="1:26" s="4" customFormat="1" ht="12.75" customHeight="1" x14ac:dyDescent="0.25">
      <c r="A6" s="4" t="s">
        <v>1540</v>
      </c>
      <c r="B6" s="4" t="s">
        <v>13</v>
      </c>
      <c r="C6" s="4" t="s">
        <v>851</v>
      </c>
      <c r="D6" s="4" t="s">
        <v>620</v>
      </c>
      <c r="E6" s="4" t="s">
        <v>14</v>
      </c>
      <c r="F6" s="4" t="s">
        <v>1776</v>
      </c>
      <c r="G6" s="4">
        <v>1</v>
      </c>
      <c r="H6" s="4">
        <v>2</v>
      </c>
      <c r="I6" s="4" t="s">
        <v>1793</v>
      </c>
      <c r="J6" s="12">
        <v>0</v>
      </c>
      <c r="K6" s="4">
        <v>2020</v>
      </c>
      <c r="L6" s="4" t="s">
        <v>1540</v>
      </c>
      <c r="M6" s="4" t="str">
        <f t="shared" ref="M6:M70" si="0">IF(OR(AND(D6=$W$15,OR(J6&lt;$W$16,J6&gt;$W$17)),AND(D6=$X$15,OR(J6&lt;$X$16,J6&gt;$X$17)),AND(D6=$Y$15,OR(J6&lt;$Y$16,J6&gt;$Y$17)),AND(D6=$Z$15,OR(J6&lt;$Z$16,J6&gt;$Z$17))),"Y","N")</f>
        <v>N</v>
      </c>
      <c r="P6" s="12">
        <v>0</v>
      </c>
      <c r="Q6" s="12">
        <v>0</v>
      </c>
      <c r="R6" s="12">
        <v>100</v>
      </c>
      <c r="S6" s="12">
        <v>100</v>
      </c>
      <c r="W6" s="11" t="s">
        <v>360</v>
      </c>
      <c r="X6" s="11" t="s">
        <v>620</v>
      </c>
      <c r="Y6" s="11" t="s">
        <v>1038</v>
      </c>
      <c r="Z6" s="11" t="s">
        <v>35</v>
      </c>
    </row>
    <row r="7" spans="1:26" s="4" customFormat="1" ht="12.75" customHeight="1" x14ac:dyDescent="0.25">
      <c r="A7" s="4" t="s">
        <v>1541</v>
      </c>
      <c r="B7" s="4" t="s">
        <v>13</v>
      </c>
      <c r="C7" s="4" t="s">
        <v>851</v>
      </c>
      <c r="D7" s="4" t="s">
        <v>620</v>
      </c>
      <c r="E7" s="4" t="s">
        <v>15</v>
      </c>
      <c r="F7" s="4" t="s">
        <v>1777</v>
      </c>
      <c r="G7" s="4">
        <v>1</v>
      </c>
      <c r="H7" s="4">
        <v>1</v>
      </c>
      <c r="I7" s="4" t="s">
        <v>3078</v>
      </c>
      <c r="J7" s="12">
        <v>0</v>
      </c>
      <c r="K7" s="4">
        <v>2020</v>
      </c>
      <c r="L7" s="4" t="s">
        <v>1541</v>
      </c>
      <c r="M7" s="4" t="str">
        <f t="shared" si="0"/>
        <v>N</v>
      </c>
      <c r="P7" s="12">
        <v>0</v>
      </c>
      <c r="Q7" s="12">
        <v>0</v>
      </c>
      <c r="R7" s="12">
        <v>22.785389586194416</v>
      </c>
      <c r="S7" s="12">
        <v>100</v>
      </c>
      <c r="V7" s="11" t="s">
        <v>2757</v>
      </c>
      <c r="W7" s="20">
        <f>W8-1.5*(W10-W8)</f>
        <v>0</v>
      </c>
      <c r="X7" s="20">
        <f>X8-1.5*(X10-X8)</f>
        <v>-126.39601728045196</v>
      </c>
      <c r="Y7" s="20">
        <f>Y8-1.5*(Y10-Y8)</f>
        <v>-150</v>
      </c>
      <c r="Z7" s="20">
        <f>Z8-1.5*(Z10-Z8)</f>
        <v>86.25</v>
      </c>
    </row>
    <row r="8" spans="1:26" s="4" customFormat="1" ht="12.75" customHeight="1" x14ac:dyDescent="0.25">
      <c r="A8" s="4" t="s">
        <v>1542</v>
      </c>
      <c r="B8" s="4" t="s">
        <v>25</v>
      </c>
      <c r="C8" s="4" t="s">
        <v>624</v>
      </c>
      <c r="D8" s="4" t="s">
        <v>620</v>
      </c>
      <c r="E8" s="4" t="s">
        <v>26</v>
      </c>
      <c r="F8" s="4" t="s">
        <v>1778</v>
      </c>
      <c r="G8" s="4">
        <v>3</v>
      </c>
      <c r="H8" s="4">
        <v>3</v>
      </c>
      <c r="I8" s="4" t="s">
        <v>1794</v>
      </c>
      <c r="J8" s="12">
        <v>0</v>
      </c>
      <c r="K8" s="4">
        <v>2021</v>
      </c>
      <c r="L8" s="4" t="s">
        <v>1542</v>
      </c>
      <c r="M8" s="4" t="str">
        <f t="shared" si="0"/>
        <v>N</v>
      </c>
      <c r="P8" s="12">
        <v>0</v>
      </c>
      <c r="Q8" s="12">
        <v>0</v>
      </c>
      <c r="R8" s="12">
        <v>0</v>
      </c>
      <c r="S8" s="12">
        <v>98</v>
      </c>
      <c r="V8" s="11" t="s">
        <v>2758</v>
      </c>
      <c r="W8" s="20">
        <f>_xlfn.QUARTILE.INC($P$5:$P$73,1)</f>
        <v>0</v>
      </c>
      <c r="X8" s="20">
        <f>_xlfn.QUARTILE.INC($Q$5:$Q$137,1)</f>
        <v>0</v>
      </c>
      <c r="Y8" s="20">
        <f>_xlfn.QUARTILE.INC($R$5:$R$91,1)</f>
        <v>0</v>
      </c>
      <c r="Z8" s="20">
        <f>_xlfn.QUARTILE.INC($S$5:$S$73,1)</f>
        <v>94.5</v>
      </c>
    </row>
    <row r="9" spans="1:26" s="4" customFormat="1" ht="12.75" customHeight="1" x14ac:dyDescent="0.25">
      <c r="A9" s="4" t="s">
        <v>1543</v>
      </c>
      <c r="B9" s="4" t="s">
        <v>27</v>
      </c>
      <c r="C9" s="4" t="s">
        <v>654</v>
      </c>
      <c r="D9" s="4" t="s">
        <v>620</v>
      </c>
      <c r="E9" s="4" t="s">
        <v>3345</v>
      </c>
      <c r="F9" s="4" t="s">
        <v>2726</v>
      </c>
      <c r="G9" s="4">
        <v>2</v>
      </c>
      <c r="H9" s="4">
        <v>1</v>
      </c>
      <c r="I9" s="4" t="s">
        <v>2727</v>
      </c>
      <c r="J9" s="12">
        <v>0</v>
      </c>
      <c r="K9" s="4">
        <v>2021</v>
      </c>
      <c r="L9" s="4" t="s">
        <v>1543</v>
      </c>
      <c r="M9" s="4" t="str">
        <f t="shared" si="0"/>
        <v>N</v>
      </c>
      <c r="P9" s="12">
        <v>88</v>
      </c>
      <c r="Q9" s="12">
        <v>0</v>
      </c>
      <c r="R9" s="12">
        <v>0</v>
      </c>
      <c r="S9" s="12">
        <v>100</v>
      </c>
      <c r="V9" s="11" t="s">
        <v>2759</v>
      </c>
      <c r="W9" s="20">
        <f>_xlfn.QUARTILE.INC($P$5:$P$73,2)</f>
        <v>0</v>
      </c>
      <c r="X9" s="20">
        <f>_xlfn.QUARTILE.INC($Q$5:$Q$137,2)</f>
        <v>0</v>
      </c>
      <c r="Y9" s="20">
        <f>_xlfn.QUARTILE.INC($R$5:$R$91,2)</f>
        <v>76</v>
      </c>
      <c r="Z9" s="20">
        <f>_xlfn.QUARTILE.INC($S$5:$S$73,2)</f>
        <v>100</v>
      </c>
    </row>
    <row r="10" spans="1:26" s="4" customFormat="1" ht="12.75" customHeight="1" x14ac:dyDescent="0.25">
      <c r="A10" s="4" t="s">
        <v>1544</v>
      </c>
      <c r="B10" s="4" t="s">
        <v>27</v>
      </c>
      <c r="C10" s="4" t="s">
        <v>654</v>
      </c>
      <c r="D10" s="4" t="s">
        <v>620</v>
      </c>
      <c r="E10" s="4" t="s">
        <v>3346</v>
      </c>
      <c r="F10" s="4" t="s">
        <v>1779</v>
      </c>
      <c r="G10" s="4">
        <v>1</v>
      </c>
      <c r="H10" s="4">
        <v>2</v>
      </c>
      <c r="I10" s="4" t="s">
        <v>1795</v>
      </c>
      <c r="J10" s="12">
        <v>0</v>
      </c>
      <c r="K10" s="4">
        <v>2021</v>
      </c>
      <c r="L10" s="4" t="s">
        <v>1544</v>
      </c>
      <c r="M10" s="4" t="str">
        <f t="shared" si="0"/>
        <v>N</v>
      </c>
      <c r="P10" s="12">
        <v>70</v>
      </c>
      <c r="Q10" s="12">
        <v>0</v>
      </c>
      <c r="R10" s="12">
        <v>0</v>
      </c>
      <c r="S10" s="12">
        <v>100</v>
      </c>
      <c r="V10" s="11" t="s">
        <v>2760</v>
      </c>
      <c r="W10" s="20">
        <f>_xlfn.QUARTILE.INC($P$5:$P$73,3)</f>
        <v>0</v>
      </c>
      <c r="X10" s="20">
        <f>_xlfn.QUARTILE.INC($Q$5:$Q$137,3)</f>
        <v>84.26401152030131</v>
      </c>
      <c r="Y10" s="20">
        <f>_xlfn.QUARTILE.INC($R$5:$R$91,3)</f>
        <v>100</v>
      </c>
      <c r="Z10" s="20">
        <f>_xlfn.QUARTILE.INC($S$5:$S$73,3)</f>
        <v>100</v>
      </c>
    </row>
    <row r="11" spans="1:26" s="4" customFormat="1" ht="12.75" customHeight="1" x14ac:dyDescent="0.25">
      <c r="A11" s="4" t="s">
        <v>1545</v>
      </c>
      <c r="B11" s="4" t="s">
        <v>7</v>
      </c>
      <c r="C11" s="4" t="s">
        <v>410</v>
      </c>
      <c r="D11" s="4" t="s">
        <v>360</v>
      </c>
      <c r="E11" s="4" t="s">
        <v>8</v>
      </c>
      <c r="F11" s="4" t="s">
        <v>1780</v>
      </c>
      <c r="G11" s="4">
        <v>2</v>
      </c>
      <c r="H11" s="4">
        <v>1</v>
      </c>
      <c r="I11" s="4" t="s">
        <v>3079</v>
      </c>
      <c r="J11" s="12">
        <v>0</v>
      </c>
      <c r="K11" s="4">
        <v>2021</v>
      </c>
      <c r="L11" s="4" t="s">
        <v>1545</v>
      </c>
      <c r="M11" s="4" t="str">
        <f t="shared" si="0"/>
        <v>N</v>
      </c>
      <c r="P11" s="12">
        <v>0</v>
      </c>
      <c r="Q11" s="12">
        <v>0</v>
      </c>
      <c r="R11" s="12">
        <v>0</v>
      </c>
      <c r="S11" s="12">
        <v>100</v>
      </c>
      <c r="V11" s="11" t="s">
        <v>2761</v>
      </c>
      <c r="W11" s="20">
        <f>W10+1.5*(W10-W8)</f>
        <v>0</v>
      </c>
      <c r="X11" s="20">
        <f>X10+1.5*(X10-X8)</f>
        <v>210.66002880075325</v>
      </c>
      <c r="Y11" s="20">
        <f>Y10+1.5*(Y10-Y8)</f>
        <v>250</v>
      </c>
      <c r="Z11" s="20">
        <f>Z10+1.5*(Z10-Z8)</f>
        <v>108.25</v>
      </c>
    </row>
    <row r="12" spans="1:26" s="4" customFormat="1" ht="12.75" customHeight="1" x14ac:dyDescent="0.25">
      <c r="A12" s="4" t="s">
        <v>1546</v>
      </c>
      <c r="B12" s="4" t="s">
        <v>1</v>
      </c>
      <c r="C12" s="4" t="s">
        <v>1150</v>
      </c>
      <c r="D12" s="4" t="s">
        <v>1038</v>
      </c>
      <c r="E12" s="4" t="s">
        <v>3056</v>
      </c>
      <c r="F12" s="4" t="s">
        <v>3063</v>
      </c>
      <c r="G12" s="4">
        <v>2</v>
      </c>
      <c r="H12" s="4">
        <v>2</v>
      </c>
      <c r="I12" s="4" t="s">
        <v>3080</v>
      </c>
      <c r="J12" s="12">
        <v>6.6677339310013615</v>
      </c>
      <c r="K12" s="4">
        <v>2021</v>
      </c>
      <c r="L12" s="4" t="s">
        <v>1546</v>
      </c>
      <c r="M12" s="4" t="str">
        <f t="shared" si="0"/>
        <v>Y</v>
      </c>
      <c r="N12" s="4" t="s">
        <v>2678</v>
      </c>
      <c r="P12" s="12">
        <v>0</v>
      </c>
      <c r="Q12" s="12">
        <v>0</v>
      </c>
      <c r="R12" s="12">
        <v>100</v>
      </c>
      <c r="S12" s="12">
        <v>100</v>
      </c>
      <c r="V12" s="11"/>
      <c r="W12" s="20"/>
      <c r="X12" s="20"/>
      <c r="Y12" s="20"/>
      <c r="Z12" s="20"/>
    </row>
    <row r="13" spans="1:26" s="4" customFormat="1" ht="12.75" customHeight="1" x14ac:dyDescent="0.25">
      <c r="A13" s="4" t="s">
        <v>1547</v>
      </c>
      <c r="B13" s="4" t="s">
        <v>17</v>
      </c>
      <c r="C13" s="4" t="s">
        <v>414</v>
      </c>
      <c r="D13" s="4" t="s">
        <v>360</v>
      </c>
      <c r="E13" s="4" t="s">
        <v>18</v>
      </c>
      <c r="F13" s="4" t="s">
        <v>2996</v>
      </c>
      <c r="G13" s="4">
        <v>2</v>
      </c>
      <c r="H13" s="4">
        <v>2</v>
      </c>
      <c r="I13" s="4" t="s">
        <v>1796</v>
      </c>
      <c r="J13" s="12">
        <v>0</v>
      </c>
      <c r="K13" s="4">
        <v>2021</v>
      </c>
      <c r="L13" s="4" t="s">
        <v>1547</v>
      </c>
      <c r="M13" s="4" t="str">
        <f t="shared" si="0"/>
        <v>N</v>
      </c>
      <c r="P13" s="12">
        <v>0</v>
      </c>
      <c r="Q13" s="12">
        <v>100</v>
      </c>
      <c r="R13" s="12">
        <v>100</v>
      </c>
      <c r="S13" s="12">
        <v>100</v>
      </c>
    </row>
    <row r="14" spans="1:26" s="4" customFormat="1" ht="12.75" customHeight="1" x14ac:dyDescent="0.25">
      <c r="A14" s="4" t="s">
        <v>1548</v>
      </c>
      <c r="B14" s="4" t="s">
        <v>17</v>
      </c>
      <c r="C14" s="4" t="s">
        <v>414</v>
      </c>
      <c r="D14" s="4" t="s">
        <v>360</v>
      </c>
      <c r="E14" s="4" t="s">
        <v>19</v>
      </c>
      <c r="F14" s="4" t="s">
        <v>1781</v>
      </c>
      <c r="G14" s="4">
        <v>3</v>
      </c>
      <c r="H14" s="4">
        <v>2</v>
      </c>
      <c r="I14" s="4" t="s">
        <v>1797</v>
      </c>
      <c r="J14" s="12">
        <v>0</v>
      </c>
      <c r="K14" s="4">
        <v>2021</v>
      </c>
      <c r="L14" s="4" t="s">
        <v>1548</v>
      </c>
      <c r="M14" s="4" t="str">
        <f t="shared" si="0"/>
        <v>N</v>
      </c>
      <c r="P14" s="12">
        <v>0</v>
      </c>
      <c r="Q14" s="12">
        <v>100</v>
      </c>
      <c r="R14" s="12">
        <v>100</v>
      </c>
      <c r="S14" s="12">
        <v>93.333333333333329</v>
      </c>
      <c r="V14" s="11" t="s">
        <v>2764</v>
      </c>
    </row>
    <row r="15" spans="1:26" s="4" customFormat="1" ht="12.75" customHeight="1" x14ac:dyDescent="0.25">
      <c r="A15" s="4" t="s">
        <v>1549</v>
      </c>
      <c r="B15" s="4" t="s">
        <v>23</v>
      </c>
      <c r="C15" s="4" t="s">
        <v>708</v>
      </c>
      <c r="D15" s="4" t="s">
        <v>620</v>
      </c>
      <c r="E15" s="4" t="s">
        <v>24</v>
      </c>
      <c r="F15" s="4" t="s">
        <v>1782</v>
      </c>
      <c r="G15" s="4">
        <v>3</v>
      </c>
      <c r="H15" s="4">
        <v>2</v>
      </c>
      <c r="I15" s="4" t="s">
        <v>1798</v>
      </c>
      <c r="J15" s="12">
        <v>0</v>
      </c>
      <c r="K15" s="4">
        <v>2021</v>
      </c>
      <c r="L15" s="4" t="s">
        <v>1549</v>
      </c>
      <c r="M15" s="4" t="str">
        <f t="shared" si="0"/>
        <v>N</v>
      </c>
      <c r="P15" s="12">
        <v>0</v>
      </c>
      <c r="Q15" s="12">
        <v>0</v>
      </c>
      <c r="R15" s="12">
        <v>100</v>
      </c>
      <c r="S15" s="12">
        <v>100</v>
      </c>
      <c r="W15" s="11" t="s">
        <v>360</v>
      </c>
      <c r="X15" s="11" t="s">
        <v>620</v>
      </c>
      <c r="Y15" s="11" t="s">
        <v>1038</v>
      </c>
      <c r="Z15" s="11" t="s">
        <v>35</v>
      </c>
    </row>
    <row r="16" spans="1:26" s="4" customFormat="1" ht="12.75" customHeight="1" x14ac:dyDescent="0.25">
      <c r="A16" s="4" t="s">
        <v>1550</v>
      </c>
      <c r="B16" s="4" t="s">
        <v>3</v>
      </c>
      <c r="C16" s="4" t="s">
        <v>924</v>
      </c>
      <c r="D16" s="4" t="s">
        <v>620</v>
      </c>
      <c r="E16" s="4" t="s">
        <v>4</v>
      </c>
      <c r="F16" s="4" t="s">
        <v>927</v>
      </c>
      <c r="G16" s="4">
        <v>1</v>
      </c>
      <c r="H16" s="4">
        <v>2</v>
      </c>
      <c r="I16" s="4" t="s">
        <v>3081</v>
      </c>
      <c r="J16" s="12">
        <v>0</v>
      </c>
      <c r="K16" s="4">
        <v>2021</v>
      </c>
      <c r="L16" s="4" t="s">
        <v>1550</v>
      </c>
      <c r="M16" s="4" t="str">
        <f t="shared" si="0"/>
        <v>N</v>
      </c>
      <c r="P16" s="12">
        <v>0</v>
      </c>
      <c r="Q16" s="12">
        <v>0</v>
      </c>
      <c r="R16" s="12">
        <v>100</v>
      </c>
      <c r="S16" s="12">
        <v>100</v>
      </c>
      <c r="V16" s="11" t="s">
        <v>2757</v>
      </c>
      <c r="W16" s="20">
        <v>0</v>
      </c>
      <c r="X16" s="20">
        <v>0</v>
      </c>
      <c r="Y16" s="20">
        <v>50</v>
      </c>
      <c r="Z16" s="20">
        <v>100</v>
      </c>
    </row>
    <row r="17" spans="1:30" s="4" customFormat="1" ht="12.75" customHeight="1" x14ac:dyDescent="0.25">
      <c r="A17" s="4" t="s">
        <v>1767</v>
      </c>
      <c r="B17" s="4" t="s">
        <v>1224</v>
      </c>
      <c r="C17" s="4" t="s">
        <v>1223</v>
      </c>
      <c r="D17" s="4" t="s">
        <v>1038</v>
      </c>
      <c r="E17" s="4" t="s">
        <v>3347</v>
      </c>
      <c r="F17" s="4" t="s">
        <v>1783</v>
      </c>
      <c r="G17" s="4">
        <v>2</v>
      </c>
      <c r="H17" s="4">
        <v>1</v>
      </c>
      <c r="I17" s="4" t="s">
        <v>3084</v>
      </c>
      <c r="J17" s="12">
        <v>100</v>
      </c>
      <c r="K17" s="4">
        <v>2021</v>
      </c>
      <c r="L17" s="4" t="s">
        <v>1767</v>
      </c>
      <c r="M17" s="4" t="str">
        <f t="shared" si="0"/>
        <v>N</v>
      </c>
      <c r="P17" s="12">
        <v>0</v>
      </c>
      <c r="Q17" s="12">
        <v>0</v>
      </c>
      <c r="R17" s="12">
        <v>99</v>
      </c>
      <c r="S17" s="12">
        <v>100</v>
      </c>
      <c r="V17" s="11" t="s">
        <v>2761</v>
      </c>
      <c r="W17" s="20">
        <v>0</v>
      </c>
      <c r="X17" s="20">
        <v>50</v>
      </c>
      <c r="Y17" s="20">
        <v>100</v>
      </c>
      <c r="Z17" s="20">
        <v>100</v>
      </c>
    </row>
    <row r="18" spans="1:30" s="4" customFormat="1" ht="12.75" customHeight="1" x14ac:dyDescent="0.25">
      <c r="A18" s="4" t="s">
        <v>1768</v>
      </c>
      <c r="B18" s="4" t="s">
        <v>1314</v>
      </c>
      <c r="C18" s="4" t="s">
        <v>1313</v>
      </c>
      <c r="D18" s="4" t="s">
        <v>1038</v>
      </c>
      <c r="E18" s="4" t="s">
        <v>3348</v>
      </c>
      <c r="F18" s="4" t="s">
        <v>3064</v>
      </c>
      <c r="G18" s="4">
        <v>1</v>
      </c>
      <c r="H18" s="4">
        <v>2</v>
      </c>
      <c r="I18" s="4" t="s">
        <v>3085</v>
      </c>
      <c r="J18" s="12">
        <v>22.785389586194416</v>
      </c>
      <c r="K18" s="4">
        <v>2021</v>
      </c>
      <c r="L18" s="4" t="s">
        <v>1768</v>
      </c>
      <c r="M18" s="4" t="str">
        <f t="shared" si="0"/>
        <v>Y</v>
      </c>
      <c r="N18" s="4" t="s">
        <v>2678</v>
      </c>
      <c r="P18" s="12">
        <v>0</v>
      </c>
      <c r="Q18" s="12">
        <v>100</v>
      </c>
      <c r="R18" s="12">
        <v>100</v>
      </c>
      <c r="S18" s="12">
        <v>100</v>
      </c>
      <c r="V18" s="11" t="s">
        <v>2762</v>
      </c>
      <c r="W18" s="15">
        <f>COUNTIFS($D$5:$D$1001,W$15,$J$5:$J$1001,"&lt;"&amp;W$16)</f>
        <v>0</v>
      </c>
      <c r="X18" s="15">
        <f>COUNTIFS($D$5:$D$1001,X$15,$J$5:$J$1001,"&lt;"&amp;X$16)</f>
        <v>0</v>
      </c>
      <c r="Y18" s="15">
        <f>COUNTIFS($D$5:$D$1001,Y$15,$J$5:$J$1001,"&lt;"&amp;Y$16)</f>
        <v>47</v>
      </c>
      <c r="Z18" s="15">
        <f>COUNTIFS($D$5:$D$1001,Z$15,$J$5:$J$1001,"&lt;"&amp;Z$16)</f>
        <v>22</v>
      </c>
    </row>
    <row r="19" spans="1:30" s="4" customFormat="1" ht="12.75" customHeight="1" x14ac:dyDescent="0.25">
      <c r="A19" s="4" t="s">
        <v>1769</v>
      </c>
      <c r="B19" s="4" t="s">
        <v>1019</v>
      </c>
      <c r="C19" s="4" t="s">
        <v>1018</v>
      </c>
      <c r="D19" s="4" t="s">
        <v>620</v>
      </c>
      <c r="E19" s="4" t="s">
        <v>3349</v>
      </c>
      <c r="F19" s="4" t="s">
        <v>3065</v>
      </c>
      <c r="G19" s="4">
        <v>2</v>
      </c>
      <c r="H19" s="4">
        <v>1</v>
      </c>
      <c r="I19" s="4" t="s">
        <v>3086</v>
      </c>
      <c r="J19" s="12">
        <v>0</v>
      </c>
      <c r="K19" s="4">
        <v>2021</v>
      </c>
      <c r="L19" s="4" t="s">
        <v>1769</v>
      </c>
      <c r="M19" s="4" t="str">
        <f t="shared" si="0"/>
        <v>N</v>
      </c>
      <c r="P19" s="12">
        <v>0</v>
      </c>
      <c r="Q19" s="12">
        <v>55.732484076433117</v>
      </c>
      <c r="R19" s="12">
        <v>100</v>
      </c>
      <c r="S19" s="12">
        <v>100</v>
      </c>
      <c r="V19" s="11" t="s">
        <v>2763</v>
      </c>
      <c r="W19" s="15">
        <f>COUNTIFS($D$5:$D$1001,W$15,$J$5:$J$1001,"&gt;"&amp;W$17)</f>
        <v>13</v>
      </c>
      <c r="X19" s="15">
        <f>COUNTIFS($D$5:$D$1001,X$15,$J$5:$J$1001,"&gt;"&amp;X$17)</f>
        <v>48</v>
      </c>
      <c r="Y19" s="15">
        <f>COUNTIFS($D$5:$D$1001,Y$15,$J$5:$J$1001,"&gt;"&amp;Y$17)</f>
        <v>0</v>
      </c>
      <c r="Z19" s="15">
        <f>COUNTIFS($D$5:$D$1001,Z$15,$J$5:$J$1001,"&gt;"&amp;Z$17)</f>
        <v>0</v>
      </c>
      <c r="AA19" s="11" t="s">
        <v>2768</v>
      </c>
    </row>
    <row r="20" spans="1:30" s="4" customFormat="1" ht="12.75" customHeight="1" x14ac:dyDescent="0.25">
      <c r="A20" s="4" t="s">
        <v>1770</v>
      </c>
      <c r="B20" s="4" t="s">
        <v>1019</v>
      </c>
      <c r="C20" s="4" t="s">
        <v>1018</v>
      </c>
      <c r="D20" s="4" t="s">
        <v>620</v>
      </c>
      <c r="E20" s="4" t="s">
        <v>3350</v>
      </c>
      <c r="F20" s="4" t="s">
        <v>1784</v>
      </c>
      <c r="G20" s="4">
        <v>2</v>
      </c>
      <c r="H20" s="4">
        <v>1</v>
      </c>
      <c r="I20" s="4" t="s">
        <v>3086</v>
      </c>
      <c r="J20" s="12">
        <v>100</v>
      </c>
      <c r="K20" s="4">
        <v>2021</v>
      </c>
      <c r="L20" s="4" t="s">
        <v>1770</v>
      </c>
      <c r="M20" s="4" t="str">
        <f t="shared" si="0"/>
        <v>Y</v>
      </c>
      <c r="N20" s="4" t="s">
        <v>2678</v>
      </c>
      <c r="P20" s="12">
        <v>0</v>
      </c>
      <c r="Q20" s="12">
        <v>0</v>
      </c>
      <c r="R20" s="12">
        <v>92</v>
      </c>
      <c r="S20" s="12">
        <v>91.518235793044951</v>
      </c>
      <c r="V20" s="11" t="s">
        <v>2765</v>
      </c>
      <c r="W20" s="15">
        <f>W18+W19</f>
        <v>13</v>
      </c>
      <c r="X20" s="15">
        <f>X18+X19</f>
        <v>48</v>
      </c>
      <c r="Y20" s="15">
        <f>Y18+Y19</f>
        <v>47</v>
      </c>
      <c r="Z20" s="15">
        <f>Z18+Z19</f>
        <v>22</v>
      </c>
      <c r="AA20" s="21">
        <f>SUM(W20:Z20)</f>
        <v>130</v>
      </c>
    </row>
    <row r="21" spans="1:30" s="4" customFormat="1" ht="12.75" customHeight="1" x14ac:dyDescent="0.25">
      <c r="A21" s="4" t="s">
        <v>1771</v>
      </c>
      <c r="B21" s="4" t="s">
        <v>1019</v>
      </c>
      <c r="C21" s="4" t="s">
        <v>1018</v>
      </c>
      <c r="D21" s="4" t="s">
        <v>620</v>
      </c>
      <c r="E21" s="6" t="s">
        <v>3062</v>
      </c>
      <c r="F21" s="4" t="s">
        <v>1785</v>
      </c>
      <c r="G21" s="4">
        <v>2</v>
      </c>
      <c r="H21" s="4">
        <v>2</v>
      </c>
      <c r="I21" s="4" t="s">
        <v>3087</v>
      </c>
      <c r="J21" s="12">
        <v>100</v>
      </c>
      <c r="K21" s="4">
        <v>2021</v>
      </c>
      <c r="L21" s="4" t="s">
        <v>1771</v>
      </c>
      <c r="M21" s="4" t="str">
        <f t="shared" si="0"/>
        <v>Y</v>
      </c>
      <c r="N21" s="4" t="s">
        <v>2678</v>
      </c>
      <c r="P21" s="12">
        <v>0</v>
      </c>
      <c r="Q21" s="12">
        <v>0</v>
      </c>
      <c r="R21" s="12">
        <v>60</v>
      </c>
      <c r="S21" s="12">
        <v>100</v>
      </c>
      <c r="V21" s="11" t="s">
        <v>2766</v>
      </c>
      <c r="W21" s="4">
        <f>COUNTIFS($D$5:$D$1001,W$15,$N$5:$N$1001,"N")</f>
        <v>3</v>
      </c>
      <c r="X21" s="4">
        <f>COUNTIFS($D$5:$D$1001,X$15,$N$5:$N$1001,"N")</f>
        <v>7</v>
      </c>
      <c r="Y21" s="4">
        <f>COUNTIFS($D$5:$D$1001,Y$15,$N$5:$N$1001,"N")</f>
        <v>4</v>
      </c>
      <c r="Z21" s="4">
        <f>COUNTIFS($D$5:$D$1001,Z$15,$N$5:$N$1001,"N")</f>
        <v>18</v>
      </c>
      <c r="AA21" s="21">
        <f>SUM(W21:Z21)</f>
        <v>32</v>
      </c>
      <c r="AB21" s="11" t="s">
        <v>3312</v>
      </c>
      <c r="AC21" s="11"/>
      <c r="AD21" s="22">
        <f>AA21/T2</f>
        <v>8.0808080808080815E-2</v>
      </c>
    </row>
    <row r="22" spans="1:30" s="4" customFormat="1" ht="12.75" customHeight="1" x14ac:dyDescent="0.25">
      <c r="A22" s="4" t="s">
        <v>1772</v>
      </c>
      <c r="B22" s="4" t="s">
        <v>847</v>
      </c>
      <c r="C22" s="4" t="s">
        <v>846</v>
      </c>
      <c r="D22" s="4" t="s">
        <v>620</v>
      </c>
      <c r="E22" s="6" t="s">
        <v>3062</v>
      </c>
      <c r="F22" s="4" t="s">
        <v>1786</v>
      </c>
      <c r="G22" s="4">
        <v>2</v>
      </c>
      <c r="H22" s="4">
        <v>2</v>
      </c>
      <c r="I22" s="4" t="s">
        <v>3088</v>
      </c>
      <c r="J22" s="12">
        <v>0</v>
      </c>
      <c r="K22" s="4">
        <v>2021</v>
      </c>
      <c r="L22" s="4" t="s">
        <v>1772</v>
      </c>
      <c r="M22" s="4" t="str">
        <f t="shared" si="0"/>
        <v>N</v>
      </c>
      <c r="P22" s="12">
        <v>0</v>
      </c>
      <c r="Q22" s="12">
        <v>100</v>
      </c>
      <c r="R22" s="12">
        <v>76</v>
      </c>
      <c r="S22" s="12">
        <v>0</v>
      </c>
      <c r="V22" s="11" t="s">
        <v>2767</v>
      </c>
      <c r="W22" s="4">
        <f>COUNTIFS($D$5:$D$1001,W$15,$N$5:$N$1001,"")+COUNTIFS($D$5:$D$1001,W$15,$N$5:$N$1001,"Y")</f>
        <v>65</v>
      </c>
      <c r="X22" s="4">
        <f>COUNTIFS($D$5:$D$1001,X$15,$N$5:$N$1001,"")+COUNTIFS($D$5:$D$1001,X$15,$N$5:$N$1001,"Y")</f>
        <v>148</v>
      </c>
      <c r="Y22" s="4">
        <f>COUNTIFS($D$5:$D$1001,Y$15,$N$5:$N$1001,"")+COUNTIFS($D$5:$D$1001,Y$15,$N$5:$N$1001,"Y")</f>
        <v>103</v>
      </c>
      <c r="Z22" s="4">
        <f>COUNTIFS($D$5:$D$1001,Z$15,$N$5:$N$1001,"")+COUNTIFS($D$5:$D$1001,Z$15,$N$5:$N$1001,"Y")</f>
        <v>48</v>
      </c>
      <c r="AA22" s="21">
        <f>SUM(W22:Z22)</f>
        <v>364</v>
      </c>
    </row>
    <row r="23" spans="1:30" s="4" customFormat="1" ht="12.75" customHeight="1" x14ac:dyDescent="0.25">
      <c r="A23" s="4" t="s">
        <v>1773</v>
      </c>
      <c r="B23" s="4" t="s">
        <v>847</v>
      </c>
      <c r="C23" s="4" t="s">
        <v>846</v>
      </c>
      <c r="D23" s="4" t="s">
        <v>620</v>
      </c>
      <c r="E23" s="6" t="s">
        <v>3062</v>
      </c>
      <c r="F23" s="4" t="s">
        <v>1787</v>
      </c>
      <c r="G23" s="4">
        <v>2</v>
      </c>
      <c r="H23" s="4">
        <v>1</v>
      </c>
      <c r="I23" s="4" t="s">
        <v>3078</v>
      </c>
      <c r="J23" s="12">
        <v>0</v>
      </c>
      <c r="K23" s="4">
        <v>2021</v>
      </c>
      <c r="L23" s="4" t="s">
        <v>1773</v>
      </c>
      <c r="M23" s="4" t="str">
        <f t="shared" si="0"/>
        <v>N</v>
      </c>
      <c r="P23" s="12">
        <v>0</v>
      </c>
      <c r="Q23" s="12">
        <v>100</v>
      </c>
      <c r="R23" s="12">
        <v>100</v>
      </c>
      <c r="S23" s="12">
        <v>0</v>
      </c>
    </row>
    <row r="24" spans="1:30" s="4" customFormat="1" ht="12.75" customHeight="1" x14ac:dyDescent="0.25">
      <c r="A24" s="4" t="s">
        <v>1774</v>
      </c>
      <c r="B24" s="4" t="s">
        <v>694</v>
      </c>
      <c r="C24" s="4" t="s">
        <v>693</v>
      </c>
      <c r="D24" s="4" t="s">
        <v>620</v>
      </c>
      <c r="E24" s="4" t="s">
        <v>1775</v>
      </c>
      <c r="F24" s="4" t="s">
        <v>1788</v>
      </c>
      <c r="G24" s="4">
        <v>2</v>
      </c>
      <c r="H24" s="4">
        <v>1</v>
      </c>
      <c r="I24" s="4" t="s">
        <v>3086</v>
      </c>
      <c r="J24" s="12">
        <v>0</v>
      </c>
      <c r="K24" s="4">
        <v>2021</v>
      </c>
      <c r="L24" s="4" t="s">
        <v>1774</v>
      </c>
      <c r="M24" s="4" t="str">
        <f t="shared" si="0"/>
        <v>N</v>
      </c>
      <c r="P24" s="12">
        <v>0</v>
      </c>
      <c r="Q24" s="12">
        <v>0</v>
      </c>
      <c r="R24" s="12">
        <v>100</v>
      </c>
      <c r="S24" s="12">
        <v>100</v>
      </c>
    </row>
    <row r="25" spans="1:30" s="4" customFormat="1" ht="12.75" customHeight="1" x14ac:dyDescent="0.25">
      <c r="A25" s="4" t="s">
        <v>3043</v>
      </c>
      <c r="B25" s="4" t="s">
        <v>1377</v>
      </c>
      <c r="C25" s="4" t="s">
        <v>679</v>
      </c>
      <c r="D25" s="4" t="s">
        <v>620</v>
      </c>
      <c r="E25" s="4" t="s">
        <v>3057</v>
      </c>
      <c r="F25" s="4" t="s">
        <v>3066</v>
      </c>
      <c r="G25" s="4">
        <v>1</v>
      </c>
      <c r="H25" s="4">
        <v>2</v>
      </c>
      <c r="I25" s="4" t="s">
        <v>3089</v>
      </c>
      <c r="J25" s="12">
        <v>100</v>
      </c>
      <c r="K25" s="4">
        <v>2022</v>
      </c>
      <c r="L25" s="4" t="s">
        <v>3043</v>
      </c>
      <c r="M25" s="4" t="str">
        <f t="shared" si="0"/>
        <v>Y</v>
      </c>
      <c r="N25" s="4" t="s">
        <v>2678</v>
      </c>
      <c r="P25" s="12">
        <v>0</v>
      </c>
      <c r="Q25" s="12">
        <v>84</v>
      </c>
      <c r="R25" s="12">
        <v>0</v>
      </c>
      <c r="S25" s="12">
        <v>0</v>
      </c>
    </row>
    <row r="26" spans="1:30" s="4" customFormat="1" ht="12.75" customHeight="1" x14ac:dyDescent="0.25">
      <c r="A26" s="4" t="s">
        <v>3044</v>
      </c>
      <c r="B26" s="4" t="s">
        <v>1377</v>
      </c>
      <c r="C26" s="4" t="s">
        <v>679</v>
      </c>
      <c r="D26" s="4" t="s">
        <v>620</v>
      </c>
      <c r="E26" s="6" t="s">
        <v>3062</v>
      </c>
      <c r="F26" s="4" t="s">
        <v>3067</v>
      </c>
      <c r="G26" s="4">
        <v>1</v>
      </c>
      <c r="H26" s="4">
        <v>1</v>
      </c>
      <c r="I26" s="4" t="s">
        <v>3090</v>
      </c>
      <c r="J26" s="12">
        <v>55.732484076433117</v>
      </c>
      <c r="K26" s="4">
        <v>2022</v>
      </c>
      <c r="L26" s="4" t="s">
        <v>3044</v>
      </c>
      <c r="M26" s="4" t="str">
        <f t="shared" si="0"/>
        <v>Y</v>
      </c>
      <c r="N26" s="4" t="s">
        <v>2678</v>
      </c>
      <c r="P26" s="12">
        <v>0</v>
      </c>
      <c r="Q26" s="12">
        <v>100</v>
      </c>
      <c r="R26" s="12">
        <v>100</v>
      </c>
      <c r="S26" s="12">
        <v>100</v>
      </c>
    </row>
    <row r="27" spans="1:30" s="4" customFormat="1" ht="12.75" customHeight="1" x14ac:dyDescent="0.25">
      <c r="A27" s="4" t="s">
        <v>3045</v>
      </c>
      <c r="B27" s="4" t="s">
        <v>23</v>
      </c>
      <c r="C27" s="4" t="s">
        <v>708</v>
      </c>
      <c r="D27" s="4" t="s">
        <v>620</v>
      </c>
      <c r="E27" s="4" t="s">
        <v>3058</v>
      </c>
      <c r="F27" s="4" t="s">
        <v>3068</v>
      </c>
      <c r="G27" s="4">
        <v>3</v>
      </c>
      <c r="H27" s="4">
        <v>1</v>
      </c>
      <c r="I27" s="4" t="s">
        <v>3091</v>
      </c>
      <c r="J27" s="12">
        <v>0</v>
      </c>
      <c r="K27" s="4">
        <v>2021</v>
      </c>
      <c r="L27" s="4" t="s">
        <v>3045</v>
      </c>
      <c r="M27" s="4" t="str">
        <f t="shared" si="0"/>
        <v>N</v>
      </c>
      <c r="P27" s="12">
        <v>0</v>
      </c>
      <c r="Q27" s="12">
        <v>18</v>
      </c>
      <c r="R27" s="12">
        <v>69.794603302456707</v>
      </c>
      <c r="S27" s="12">
        <v>100</v>
      </c>
    </row>
    <row r="28" spans="1:30" s="4" customFormat="1" ht="12.75" customHeight="1" x14ac:dyDescent="0.25">
      <c r="A28" s="4" t="s">
        <v>3046</v>
      </c>
      <c r="B28" s="4" t="s">
        <v>13</v>
      </c>
      <c r="C28" s="4" t="s">
        <v>851</v>
      </c>
      <c r="D28" s="4" t="s">
        <v>620</v>
      </c>
      <c r="E28" s="4" t="s">
        <v>3059</v>
      </c>
      <c r="F28" s="4" t="s">
        <v>3069</v>
      </c>
      <c r="G28" s="4">
        <v>1</v>
      </c>
      <c r="H28" s="4">
        <v>1</v>
      </c>
      <c r="I28" s="4" t="s">
        <v>3084</v>
      </c>
      <c r="J28" s="12">
        <v>0</v>
      </c>
      <c r="K28" s="4">
        <v>2022</v>
      </c>
      <c r="L28" s="4" t="s">
        <v>3046</v>
      </c>
      <c r="M28" s="4" t="str">
        <f t="shared" si="0"/>
        <v>N</v>
      </c>
      <c r="P28" s="12">
        <v>40</v>
      </c>
      <c r="Q28" s="12">
        <v>0</v>
      </c>
      <c r="R28" s="12">
        <v>64.581541664780701</v>
      </c>
      <c r="S28" s="12">
        <v>100</v>
      </c>
    </row>
    <row r="29" spans="1:30" s="4" customFormat="1" ht="12.75" customHeight="1" x14ac:dyDescent="0.25">
      <c r="A29" s="4" t="s">
        <v>3047</v>
      </c>
      <c r="B29" s="4" t="s">
        <v>954</v>
      </c>
      <c r="C29" s="4" t="s">
        <v>953</v>
      </c>
      <c r="D29" s="4" t="s">
        <v>620</v>
      </c>
      <c r="E29" s="4" t="s">
        <v>3351</v>
      </c>
      <c r="F29" s="4" t="s">
        <v>3070</v>
      </c>
      <c r="G29" s="4">
        <v>2</v>
      </c>
      <c r="H29" s="4">
        <v>1</v>
      </c>
      <c r="I29" s="4" t="s">
        <v>3091</v>
      </c>
      <c r="J29" s="12">
        <v>100</v>
      </c>
      <c r="K29" s="4">
        <v>2021</v>
      </c>
      <c r="L29" s="4" t="s">
        <v>3047</v>
      </c>
      <c r="M29" s="4" t="str">
        <f t="shared" si="0"/>
        <v>Y</v>
      </c>
      <c r="N29" s="4" t="s">
        <v>2678</v>
      </c>
      <c r="P29" s="12">
        <v>0</v>
      </c>
      <c r="Q29" s="12">
        <v>0</v>
      </c>
      <c r="R29" s="12">
        <v>100</v>
      </c>
      <c r="S29" s="12">
        <v>100</v>
      </c>
    </row>
    <row r="30" spans="1:30" s="4" customFormat="1" ht="12.75" customHeight="1" x14ac:dyDescent="0.25">
      <c r="A30" s="4" t="s">
        <v>3048</v>
      </c>
      <c r="B30" s="4" t="s">
        <v>954</v>
      </c>
      <c r="C30" s="4" t="s">
        <v>953</v>
      </c>
      <c r="D30" s="4" t="s">
        <v>620</v>
      </c>
      <c r="E30" s="4" t="s">
        <v>3060</v>
      </c>
      <c r="F30" s="4" t="s">
        <v>3071</v>
      </c>
      <c r="G30" s="4">
        <v>2</v>
      </c>
      <c r="H30" s="4">
        <v>1</v>
      </c>
      <c r="I30" s="4" t="s">
        <v>3092</v>
      </c>
      <c r="J30" s="12">
        <v>100</v>
      </c>
      <c r="K30" s="4">
        <v>2021</v>
      </c>
      <c r="L30" s="4" t="s">
        <v>3048</v>
      </c>
      <c r="M30" s="4" t="str">
        <f t="shared" si="0"/>
        <v>Y</v>
      </c>
      <c r="N30" s="4" t="s">
        <v>2678</v>
      </c>
      <c r="P30" s="12">
        <v>0</v>
      </c>
      <c r="Q30" s="12">
        <v>0</v>
      </c>
      <c r="R30" s="12">
        <v>100</v>
      </c>
      <c r="S30" s="12">
        <v>100</v>
      </c>
    </row>
    <row r="31" spans="1:30" s="4" customFormat="1" ht="12.75" customHeight="1" x14ac:dyDescent="0.25">
      <c r="A31" s="4" t="s">
        <v>3049</v>
      </c>
      <c r="B31" s="4" t="s">
        <v>954</v>
      </c>
      <c r="C31" s="4" t="s">
        <v>953</v>
      </c>
      <c r="D31" s="4" t="s">
        <v>620</v>
      </c>
      <c r="E31" s="4" t="s">
        <v>3061</v>
      </c>
      <c r="F31" s="4" t="s">
        <v>3072</v>
      </c>
      <c r="G31" s="4">
        <v>2</v>
      </c>
      <c r="H31" s="4">
        <v>1</v>
      </c>
      <c r="I31" s="4" t="s">
        <v>3092</v>
      </c>
      <c r="J31" s="12">
        <v>0</v>
      </c>
      <c r="K31" s="4">
        <v>2021</v>
      </c>
      <c r="L31" s="4" t="s">
        <v>3049</v>
      </c>
      <c r="M31" s="4" t="str">
        <f t="shared" si="0"/>
        <v>N</v>
      </c>
      <c r="P31" s="12">
        <v>100</v>
      </c>
      <c r="Q31" s="12">
        <v>0</v>
      </c>
      <c r="R31" s="12">
        <v>97</v>
      </c>
      <c r="S31" s="12">
        <v>100</v>
      </c>
    </row>
    <row r="32" spans="1:30" s="4" customFormat="1" ht="12.75" customHeight="1" x14ac:dyDescent="0.25">
      <c r="A32" s="4" t="s">
        <v>3051</v>
      </c>
      <c r="B32" s="4" t="s">
        <v>1314</v>
      </c>
      <c r="C32" s="4" t="s">
        <v>1313</v>
      </c>
      <c r="D32" s="4" t="s">
        <v>1038</v>
      </c>
      <c r="E32" s="6" t="s">
        <v>3062</v>
      </c>
      <c r="F32" s="4" t="s">
        <v>3074</v>
      </c>
      <c r="G32" s="4">
        <v>2</v>
      </c>
      <c r="H32" s="4">
        <v>3</v>
      </c>
      <c r="I32" s="4" t="s">
        <v>3094</v>
      </c>
      <c r="J32" s="12">
        <v>0</v>
      </c>
      <c r="K32" s="4">
        <v>2021</v>
      </c>
      <c r="L32" s="4" t="s">
        <v>3051</v>
      </c>
      <c r="M32" s="4" t="str">
        <f t="shared" si="0"/>
        <v>Y</v>
      </c>
      <c r="N32" s="4" t="s">
        <v>2678</v>
      </c>
      <c r="P32" s="12">
        <v>0</v>
      </c>
      <c r="Q32" s="12">
        <v>0</v>
      </c>
      <c r="R32" s="12">
        <v>100</v>
      </c>
      <c r="S32" s="12">
        <v>100</v>
      </c>
    </row>
    <row r="33" spans="1:19" s="4" customFormat="1" ht="12.75" customHeight="1" x14ac:dyDescent="0.25">
      <c r="A33" s="4" t="s">
        <v>3052</v>
      </c>
      <c r="B33" s="4" t="s">
        <v>1314</v>
      </c>
      <c r="C33" s="4" t="s">
        <v>1313</v>
      </c>
      <c r="D33" s="4" t="s">
        <v>1038</v>
      </c>
      <c r="E33" s="6" t="s">
        <v>3062</v>
      </c>
      <c r="F33" s="4" t="s">
        <v>3075</v>
      </c>
      <c r="G33" s="4">
        <v>2</v>
      </c>
      <c r="H33" s="4">
        <v>2</v>
      </c>
      <c r="I33" s="4" t="s">
        <v>3095</v>
      </c>
      <c r="J33" s="12">
        <v>0</v>
      </c>
      <c r="K33" s="4">
        <v>2021</v>
      </c>
      <c r="L33" s="4" t="s">
        <v>3052</v>
      </c>
      <c r="M33" s="4" t="str">
        <f t="shared" si="0"/>
        <v>Y</v>
      </c>
      <c r="N33" s="4" t="s">
        <v>2678</v>
      </c>
      <c r="P33" s="12">
        <v>0</v>
      </c>
      <c r="Q33" s="12">
        <v>40</v>
      </c>
      <c r="R33" s="12">
        <v>100</v>
      </c>
      <c r="S33" s="12">
        <v>0</v>
      </c>
    </row>
    <row r="34" spans="1:19" s="4" customFormat="1" ht="12.75" customHeight="1" x14ac:dyDescent="0.25">
      <c r="A34" s="4" t="s">
        <v>3053</v>
      </c>
      <c r="B34" s="4" t="s">
        <v>1314</v>
      </c>
      <c r="C34" s="4" t="s">
        <v>1313</v>
      </c>
      <c r="D34" s="4" t="s">
        <v>1038</v>
      </c>
      <c r="E34" s="6" t="s">
        <v>3062</v>
      </c>
      <c r="F34" s="4" t="s">
        <v>3076</v>
      </c>
      <c r="G34" s="4">
        <v>2</v>
      </c>
      <c r="H34" s="4">
        <v>3</v>
      </c>
      <c r="I34" s="4" t="s">
        <v>3096</v>
      </c>
      <c r="J34" s="12">
        <v>0</v>
      </c>
      <c r="K34" s="4">
        <v>2021</v>
      </c>
      <c r="L34" s="4" t="s">
        <v>3053</v>
      </c>
      <c r="M34" s="4" t="str">
        <f t="shared" si="0"/>
        <v>Y</v>
      </c>
      <c r="N34" s="4" t="s">
        <v>2678</v>
      </c>
      <c r="P34" s="12">
        <v>100</v>
      </c>
      <c r="Q34" s="12">
        <v>0</v>
      </c>
      <c r="R34" s="12">
        <v>100</v>
      </c>
      <c r="S34" s="12">
        <v>100</v>
      </c>
    </row>
    <row r="35" spans="1:19" s="4" customFormat="1" ht="12.75" customHeight="1" x14ac:dyDescent="0.25">
      <c r="A35" s="4" t="s">
        <v>3054</v>
      </c>
      <c r="B35" s="4" t="s">
        <v>1314</v>
      </c>
      <c r="C35" s="4" t="s">
        <v>1313</v>
      </c>
      <c r="D35" s="4" t="s">
        <v>1038</v>
      </c>
      <c r="E35" s="6" t="s">
        <v>3062</v>
      </c>
      <c r="F35" s="4" t="s">
        <v>3077</v>
      </c>
      <c r="G35" s="4">
        <v>2</v>
      </c>
      <c r="H35" s="4">
        <v>1</v>
      </c>
      <c r="I35" s="4" t="s">
        <v>3091</v>
      </c>
      <c r="J35" s="12">
        <v>0</v>
      </c>
      <c r="K35" s="4">
        <v>2021</v>
      </c>
      <c r="L35" s="4" t="s">
        <v>3054</v>
      </c>
      <c r="M35" s="4" t="str">
        <f t="shared" si="0"/>
        <v>Y</v>
      </c>
      <c r="N35" s="4" t="s">
        <v>2678</v>
      </c>
      <c r="P35" s="12">
        <v>100</v>
      </c>
      <c r="Q35" s="12">
        <v>0</v>
      </c>
      <c r="R35" s="12">
        <v>100</v>
      </c>
      <c r="S35" s="12">
        <v>100</v>
      </c>
    </row>
    <row r="36" spans="1:19" s="4" customFormat="1" ht="12.75" customHeight="1" x14ac:dyDescent="0.25">
      <c r="A36" s="4" t="s">
        <v>1345</v>
      </c>
      <c r="B36" s="4" t="s">
        <v>34</v>
      </c>
      <c r="C36" s="4" t="s">
        <v>33</v>
      </c>
      <c r="D36" s="4" t="s">
        <v>35</v>
      </c>
      <c r="E36" s="4" t="s">
        <v>1346</v>
      </c>
      <c r="F36" s="4" t="s">
        <v>3315</v>
      </c>
      <c r="G36" s="4">
        <v>2</v>
      </c>
      <c r="H36" s="4">
        <v>2</v>
      </c>
      <c r="I36" s="4" t="s">
        <v>3101</v>
      </c>
      <c r="J36" s="12">
        <v>100</v>
      </c>
      <c r="K36" s="4">
        <v>2007</v>
      </c>
      <c r="L36" s="4" t="s">
        <v>1345</v>
      </c>
      <c r="M36" s="4" t="str">
        <f t="shared" si="0"/>
        <v>N</v>
      </c>
      <c r="P36" s="12">
        <v>100</v>
      </c>
      <c r="Q36" s="12">
        <v>0</v>
      </c>
      <c r="R36" s="12">
        <v>100</v>
      </c>
      <c r="S36" s="12">
        <v>0</v>
      </c>
    </row>
    <row r="37" spans="1:19" s="4" customFormat="1" ht="12.75" customHeight="1" x14ac:dyDescent="0.25">
      <c r="A37" s="4" t="s">
        <v>1354</v>
      </c>
      <c r="B37" s="4" t="s">
        <v>49</v>
      </c>
      <c r="C37" s="4" t="s">
        <v>48</v>
      </c>
      <c r="D37" s="4" t="s">
        <v>35</v>
      </c>
      <c r="E37" s="4" t="s">
        <v>49</v>
      </c>
      <c r="F37" s="4" t="s">
        <v>48</v>
      </c>
      <c r="G37" s="4">
        <v>0</v>
      </c>
      <c r="H37" s="4">
        <v>1</v>
      </c>
      <c r="I37" s="4" t="s">
        <v>3103</v>
      </c>
      <c r="J37" s="12">
        <v>100</v>
      </c>
      <c r="K37" s="4">
        <v>2009</v>
      </c>
      <c r="L37" s="4" t="s">
        <v>1354</v>
      </c>
      <c r="M37" s="4" t="str">
        <f t="shared" si="0"/>
        <v>N</v>
      </c>
      <c r="P37" s="12">
        <v>0</v>
      </c>
      <c r="Q37" s="12">
        <v>10</v>
      </c>
      <c r="R37" s="12">
        <v>81.44329896907216</v>
      </c>
      <c r="S37" s="12">
        <v>98.876404494382015</v>
      </c>
    </row>
    <row r="38" spans="1:19" s="4" customFormat="1" ht="12.75" customHeight="1" x14ac:dyDescent="0.25">
      <c r="A38" s="4" t="s">
        <v>1473</v>
      </c>
      <c r="B38" s="4" t="s">
        <v>483</v>
      </c>
      <c r="C38" s="4" t="s">
        <v>482</v>
      </c>
      <c r="D38" s="4" t="s">
        <v>360</v>
      </c>
      <c r="E38" s="4" t="s">
        <v>484</v>
      </c>
      <c r="F38" s="4" t="s">
        <v>3292</v>
      </c>
      <c r="G38" s="4">
        <v>2</v>
      </c>
      <c r="H38" s="4">
        <v>1</v>
      </c>
      <c r="I38" s="4" t="s">
        <v>3293</v>
      </c>
      <c r="J38" s="12">
        <v>0</v>
      </c>
      <c r="K38" s="4">
        <v>2007</v>
      </c>
      <c r="L38" s="4" t="s">
        <v>1473</v>
      </c>
      <c r="M38" s="4" t="str">
        <f t="shared" si="0"/>
        <v>N</v>
      </c>
      <c r="P38" s="12">
        <v>0</v>
      </c>
      <c r="Q38" s="12">
        <v>0</v>
      </c>
      <c r="R38" s="12">
        <v>100</v>
      </c>
      <c r="S38" s="12">
        <v>0</v>
      </c>
    </row>
    <row r="39" spans="1:19" s="4" customFormat="1" ht="12.75" customHeight="1" x14ac:dyDescent="0.25">
      <c r="A39" s="4" t="s">
        <v>1451</v>
      </c>
      <c r="B39" s="4" t="s">
        <v>335</v>
      </c>
      <c r="C39" s="4" t="s">
        <v>334</v>
      </c>
      <c r="D39" s="4" t="s">
        <v>35</v>
      </c>
      <c r="E39" s="4" t="s">
        <v>1453</v>
      </c>
      <c r="F39" s="4" t="s">
        <v>1452</v>
      </c>
      <c r="G39" s="4">
        <v>3</v>
      </c>
      <c r="H39" s="4">
        <v>1</v>
      </c>
      <c r="I39" s="4" t="s">
        <v>3294</v>
      </c>
      <c r="J39" s="12">
        <v>98</v>
      </c>
      <c r="K39" s="4">
        <v>2013</v>
      </c>
      <c r="L39" s="4" t="s">
        <v>1451</v>
      </c>
      <c r="M39" s="4" t="str">
        <f t="shared" si="0"/>
        <v>Y</v>
      </c>
      <c r="N39" s="4" t="s">
        <v>2703</v>
      </c>
      <c r="P39" s="12">
        <v>0</v>
      </c>
      <c r="Q39" s="12">
        <v>0</v>
      </c>
      <c r="R39" s="12">
        <v>100</v>
      </c>
      <c r="S39" s="12">
        <v>99.878861296184127</v>
      </c>
    </row>
    <row r="40" spans="1:19" s="4" customFormat="1" ht="12.75" customHeight="1" x14ac:dyDescent="0.25">
      <c r="A40" s="4" t="s">
        <v>1355</v>
      </c>
      <c r="B40" s="4" t="s">
        <v>1108</v>
      </c>
      <c r="C40" s="4" t="s">
        <v>1107</v>
      </c>
      <c r="D40" s="4" t="s">
        <v>1038</v>
      </c>
      <c r="E40" s="4" t="s">
        <v>1357</v>
      </c>
      <c r="F40" s="4" t="s">
        <v>1356</v>
      </c>
      <c r="G40" s="4">
        <v>2</v>
      </c>
      <c r="H40" s="4">
        <v>1</v>
      </c>
      <c r="I40" s="4" t="s">
        <v>1809</v>
      </c>
      <c r="J40" s="12">
        <v>100</v>
      </c>
      <c r="K40" s="4">
        <v>2007</v>
      </c>
      <c r="L40" s="4" t="s">
        <v>1355</v>
      </c>
      <c r="M40" s="4" t="str">
        <f t="shared" si="0"/>
        <v>N</v>
      </c>
      <c r="P40" s="12">
        <v>0</v>
      </c>
      <c r="Q40" s="12">
        <v>50</v>
      </c>
      <c r="R40" s="12">
        <v>100</v>
      </c>
      <c r="S40" s="12">
        <v>100</v>
      </c>
    </row>
    <row r="41" spans="1:19" s="4" customFormat="1" ht="12.75" customHeight="1" x14ac:dyDescent="0.25">
      <c r="A41" s="4" t="s">
        <v>1468</v>
      </c>
      <c r="B41" s="4" t="s">
        <v>1654</v>
      </c>
      <c r="C41" s="4" t="s">
        <v>1471</v>
      </c>
      <c r="D41" s="4" t="s">
        <v>1038</v>
      </c>
      <c r="E41" s="4" t="s">
        <v>1470</v>
      </c>
      <c r="F41" s="4" t="s">
        <v>1469</v>
      </c>
      <c r="G41" s="4">
        <v>1</v>
      </c>
      <c r="H41" s="4">
        <v>1</v>
      </c>
      <c r="I41" s="4" t="s">
        <v>3103</v>
      </c>
      <c r="J41" s="12">
        <v>100</v>
      </c>
      <c r="K41" s="4">
        <v>2007</v>
      </c>
      <c r="L41" s="4" t="s">
        <v>1468</v>
      </c>
      <c r="M41" s="4" t="str">
        <f t="shared" si="0"/>
        <v>N</v>
      </c>
      <c r="P41" s="12">
        <v>0</v>
      </c>
      <c r="Q41" s="12">
        <v>0</v>
      </c>
      <c r="R41" s="12">
        <v>100</v>
      </c>
      <c r="S41" s="12">
        <v>66.326530612244895</v>
      </c>
    </row>
    <row r="42" spans="1:19" s="4" customFormat="1" ht="12.75" customHeight="1" x14ac:dyDescent="0.25">
      <c r="A42" s="4" t="s">
        <v>1475</v>
      </c>
      <c r="B42" s="4" t="s">
        <v>1477</v>
      </c>
      <c r="C42" s="4" t="s">
        <v>1479</v>
      </c>
      <c r="D42" s="4" t="s">
        <v>1038</v>
      </c>
      <c r="E42" s="4" t="s">
        <v>1478</v>
      </c>
      <c r="F42" s="4" t="s">
        <v>1476</v>
      </c>
      <c r="G42" s="4">
        <v>1</v>
      </c>
      <c r="H42" s="4">
        <v>3</v>
      </c>
      <c r="I42" s="4" t="s">
        <v>3110</v>
      </c>
      <c r="J42" s="12">
        <v>100</v>
      </c>
      <c r="K42" s="4">
        <v>2009</v>
      </c>
      <c r="L42" s="4" t="s">
        <v>1475</v>
      </c>
      <c r="M42" s="4" t="str">
        <f t="shared" si="0"/>
        <v>N</v>
      </c>
      <c r="P42" s="12">
        <v>0</v>
      </c>
      <c r="Q42" s="12">
        <v>0</v>
      </c>
      <c r="R42" s="12">
        <v>99.599156118143455</v>
      </c>
      <c r="S42" s="12">
        <v>0</v>
      </c>
    </row>
    <row r="43" spans="1:19" s="4" customFormat="1" ht="12.75" customHeight="1" x14ac:dyDescent="0.25">
      <c r="A43" s="4" t="s">
        <v>1484</v>
      </c>
      <c r="B43" s="4" t="s">
        <v>494</v>
      </c>
      <c r="C43" s="4" t="s">
        <v>493</v>
      </c>
      <c r="D43" s="4" t="s">
        <v>360</v>
      </c>
      <c r="E43" s="4" t="s">
        <v>1485</v>
      </c>
      <c r="F43" s="4" t="s">
        <v>3328</v>
      </c>
      <c r="G43" s="4">
        <v>4</v>
      </c>
      <c r="H43" s="4">
        <v>2</v>
      </c>
      <c r="I43" s="4" t="s">
        <v>1811</v>
      </c>
      <c r="J43" s="12">
        <v>88</v>
      </c>
      <c r="K43" s="4">
        <v>2007</v>
      </c>
      <c r="L43" s="4" t="s">
        <v>1484</v>
      </c>
      <c r="M43" s="4" t="str">
        <f t="shared" si="0"/>
        <v>Y</v>
      </c>
      <c r="N43" s="4" t="s">
        <v>2678</v>
      </c>
      <c r="P43" s="12">
        <v>100</v>
      </c>
      <c r="Q43" s="12">
        <v>0</v>
      </c>
      <c r="R43" s="12">
        <v>97</v>
      </c>
      <c r="S43" s="12">
        <v>0</v>
      </c>
    </row>
    <row r="44" spans="1:19" s="4" customFormat="1" ht="12.75" customHeight="1" x14ac:dyDescent="0.25">
      <c r="A44" s="4" t="s">
        <v>1472</v>
      </c>
      <c r="B44" s="4" t="s">
        <v>1235</v>
      </c>
      <c r="C44" s="4" t="s">
        <v>1234</v>
      </c>
      <c r="D44" s="4" t="s">
        <v>1038</v>
      </c>
      <c r="E44" s="4" t="s">
        <v>1236</v>
      </c>
      <c r="F44" s="4" t="s">
        <v>1233</v>
      </c>
      <c r="G44" s="4">
        <v>2</v>
      </c>
      <c r="H44" s="4">
        <v>2</v>
      </c>
      <c r="I44" s="4" t="s">
        <v>3113</v>
      </c>
      <c r="J44" s="12">
        <v>100</v>
      </c>
      <c r="K44" s="4">
        <v>2010</v>
      </c>
      <c r="L44" s="4" t="s">
        <v>1472</v>
      </c>
      <c r="M44" s="4" t="str">
        <f t="shared" si="0"/>
        <v>N</v>
      </c>
      <c r="P44" s="12">
        <v>0</v>
      </c>
      <c r="Q44" s="12">
        <v>0</v>
      </c>
      <c r="R44" s="12">
        <v>72</v>
      </c>
      <c r="S44" s="12">
        <v>0</v>
      </c>
    </row>
    <row r="45" spans="1:19" s="4" customFormat="1" ht="12.75" customHeight="1" x14ac:dyDescent="0.25">
      <c r="A45" s="4" t="s">
        <v>1457</v>
      </c>
      <c r="B45" s="4" t="s">
        <v>847</v>
      </c>
      <c r="C45" s="4" t="s">
        <v>846</v>
      </c>
      <c r="D45" s="4" t="s">
        <v>620</v>
      </c>
      <c r="E45" s="4" t="s">
        <v>848</v>
      </c>
      <c r="F45" s="4" t="s">
        <v>845</v>
      </c>
      <c r="G45" s="4">
        <v>1</v>
      </c>
      <c r="H45" s="4">
        <v>1</v>
      </c>
      <c r="I45" s="4" t="s">
        <v>3114</v>
      </c>
      <c r="J45" s="12">
        <v>84</v>
      </c>
      <c r="K45" s="4">
        <v>2010</v>
      </c>
      <c r="L45" s="4" t="s">
        <v>1457</v>
      </c>
      <c r="M45" s="4" t="str">
        <f t="shared" si="0"/>
        <v>Y</v>
      </c>
      <c r="N45" s="4" t="s">
        <v>2678</v>
      </c>
      <c r="P45" s="12">
        <v>25</v>
      </c>
      <c r="Q45" s="12">
        <v>0</v>
      </c>
      <c r="R45" s="12">
        <v>0</v>
      </c>
      <c r="S45" s="12">
        <v>85</v>
      </c>
    </row>
    <row r="46" spans="1:19" s="4" customFormat="1" ht="12.75" customHeight="1" x14ac:dyDescent="0.25">
      <c r="A46" s="4" t="s">
        <v>1369</v>
      </c>
      <c r="B46" s="4" t="s">
        <v>1124</v>
      </c>
      <c r="C46" s="4" t="s">
        <v>1123</v>
      </c>
      <c r="D46" s="4" t="s">
        <v>620</v>
      </c>
      <c r="E46" s="4" t="s">
        <v>1371</v>
      </c>
      <c r="F46" s="4" t="s">
        <v>1370</v>
      </c>
      <c r="G46" s="4">
        <v>3</v>
      </c>
      <c r="H46" s="4">
        <v>1</v>
      </c>
      <c r="I46" s="4" t="s">
        <v>3116</v>
      </c>
      <c r="J46" s="12">
        <v>100</v>
      </c>
      <c r="K46" s="4">
        <v>2007</v>
      </c>
      <c r="L46" s="4" t="s">
        <v>1369</v>
      </c>
      <c r="M46" s="4" t="str">
        <f t="shared" si="0"/>
        <v>Y</v>
      </c>
      <c r="N46" s="4" t="s">
        <v>2678</v>
      </c>
      <c r="P46" s="12">
        <v>100</v>
      </c>
      <c r="Q46" s="12">
        <v>100</v>
      </c>
      <c r="R46" s="12">
        <v>0</v>
      </c>
      <c r="S46" s="12">
        <v>99.376947040498436</v>
      </c>
    </row>
    <row r="47" spans="1:19" s="4" customFormat="1" ht="12.75" customHeight="1" x14ac:dyDescent="0.25">
      <c r="A47" s="4" t="s">
        <v>1486</v>
      </c>
      <c r="B47" s="4" t="s">
        <v>21</v>
      </c>
      <c r="C47" s="4" t="s">
        <v>939</v>
      </c>
      <c r="D47" s="4" t="s">
        <v>620</v>
      </c>
      <c r="E47" s="4" t="s">
        <v>942</v>
      </c>
      <c r="F47" s="4" t="s">
        <v>941</v>
      </c>
      <c r="G47" s="4">
        <v>3</v>
      </c>
      <c r="H47" s="4">
        <v>1</v>
      </c>
      <c r="I47" s="4" t="s">
        <v>3117</v>
      </c>
      <c r="J47" s="12">
        <v>18</v>
      </c>
      <c r="K47" s="4">
        <v>2011</v>
      </c>
      <c r="L47" s="4" t="s">
        <v>1486</v>
      </c>
      <c r="M47" s="4" t="str">
        <f t="shared" si="0"/>
        <v>N</v>
      </c>
      <c r="P47" s="12">
        <v>0</v>
      </c>
      <c r="Q47" s="12">
        <v>100</v>
      </c>
      <c r="R47" s="12">
        <v>90</v>
      </c>
      <c r="S47" s="12">
        <v>99.125483018100468</v>
      </c>
    </row>
    <row r="48" spans="1:19" s="4" customFormat="1" ht="12.75" customHeight="1" x14ac:dyDescent="0.25">
      <c r="A48" s="4" t="s">
        <v>1467</v>
      </c>
      <c r="B48" s="4" t="s">
        <v>465</v>
      </c>
      <c r="C48" s="4" t="s">
        <v>464</v>
      </c>
      <c r="D48" s="4" t="s">
        <v>360</v>
      </c>
      <c r="E48" s="4" t="s">
        <v>466</v>
      </c>
      <c r="F48" s="4" t="s">
        <v>3173</v>
      </c>
      <c r="G48" s="4">
        <v>2</v>
      </c>
      <c r="H48" s="4">
        <v>1</v>
      </c>
      <c r="I48" s="4" t="s">
        <v>3295</v>
      </c>
      <c r="J48" s="12">
        <v>70</v>
      </c>
      <c r="K48" s="4">
        <v>2013</v>
      </c>
      <c r="L48" s="4" t="s">
        <v>1467</v>
      </c>
      <c r="M48" s="4" t="str">
        <f t="shared" si="0"/>
        <v>Y</v>
      </c>
      <c r="N48" s="4" t="s">
        <v>2678</v>
      </c>
      <c r="P48" s="12">
        <v>0</v>
      </c>
      <c r="Q48" s="12">
        <v>0</v>
      </c>
      <c r="R48" s="12">
        <v>0</v>
      </c>
      <c r="S48" s="12">
        <v>100</v>
      </c>
    </row>
    <row r="49" spans="1:19" s="4" customFormat="1" ht="12.75" customHeight="1" x14ac:dyDescent="0.25">
      <c r="A49" s="4" t="s">
        <v>1401</v>
      </c>
      <c r="B49" s="4" t="s">
        <v>1377</v>
      </c>
      <c r="C49" s="4" t="s">
        <v>679</v>
      </c>
      <c r="D49" s="4" t="s">
        <v>620</v>
      </c>
      <c r="E49" s="4" t="s">
        <v>1403</v>
      </c>
      <c r="F49" s="4" t="s">
        <v>1402</v>
      </c>
      <c r="G49" s="4">
        <v>2</v>
      </c>
      <c r="H49" s="4">
        <v>2</v>
      </c>
      <c r="I49" s="4" t="s">
        <v>3122</v>
      </c>
      <c r="J49" s="12">
        <v>0</v>
      </c>
      <c r="K49" s="4">
        <v>2009</v>
      </c>
      <c r="L49" s="4" t="s">
        <v>1401</v>
      </c>
      <c r="M49" s="4" t="str">
        <f t="shared" si="0"/>
        <v>N</v>
      </c>
      <c r="P49" s="12">
        <v>100</v>
      </c>
      <c r="Q49" s="12">
        <v>0</v>
      </c>
      <c r="R49" s="12">
        <v>0</v>
      </c>
      <c r="S49" s="12">
        <v>100</v>
      </c>
    </row>
    <row r="50" spans="1:19" s="4" customFormat="1" ht="12.75" customHeight="1" x14ac:dyDescent="0.25">
      <c r="A50" s="4" t="s">
        <v>1481</v>
      </c>
      <c r="B50" s="4" t="s">
        <v>221</v>
      </c>
      <c r="C50" s="4" t="s">
        <v>220</v>
      </c>
      <c r="D50" s="4" t="s">
        <v>35</v>
      </c>
      <c r="E50" s="4" t="s">
        <v>1483</v>
      </c>
      <c r="F50" s="4" t="s">
        <v>1482</v>
      </c>
      <c r="G50" s="4">
        <v>2</v>
      </c>
      <c r="H50" s="4">
        <v>1</v>
      </c>
      <c r="I50" s="4" t="s">
        <v>1814</v>
      </c>
      <c r="J50" s="12">
        <v>100</v>
      </c>
      <c r="K50" s="4">
        <v>2007</v>
      </c>
      <c r="L50" s="4" t="s">
        <v>1481</v>
      </c>
      <c r="M50" s="4" t="str">
        <f t="shared" si="0"/>
        <v>N</v>
      </c>
      <c r="P50" s="12">
        <v>1.0841753754914256</v>
      </c>
      <c r="Q50" s="12">
        <v>100</v>
      </c>
      <c r="R50" s="12">
        <v>97.9381443298969</v>
      </c>
      <c r="S50" s="12">
        <v>100</v>
      </c>
    </row>
    <row r="51" spans="1:19" s="4" customFormat="1" ht="12.75" customHeight="1" x14ac:dyDescent="0.25">
      <c r="A51" s="4" t="s">
        <v>1502</v>
      </c>
      <c r="B51" s="4" t="s">
        <v>343</v>
      </c>
      <c r="C51" s="4" t="s">
        <v>342</v>
      </c>
      <c r="D51" s="4" t="s">
        <v>35</v>
      </c>
      <c r="E51" s="4" t="s">
        <v>1504</v>
      </c>
      <c r="F51" s="4" t="s">
        <v>1503</v>
      </c>
      <c r="G51" s="4">
        <v>2</v>
      </c>
      <c r="H51" s="4">
        <v>1</v>
      </c>
      <c r="I51" s="4" t="s">
        <v>3123</v>
      </c>
      <c r="J51" s="12">
        <v>100</v>
      </c>
      <c r="K51" s="4">
        <v>2007</v>
      </c>
      <c r="L51" s="4" t="s">
        <v>1502</v>
      </c>
      <c r="M51" s="4" t="str">
        <f t="shared" si="0"/>
        <v>N</v>
      </c>
      <c r="P51" s="12">
        <v>0</v>
      </c>
      <c r="Q51" s="12">
        <v>92.499732133290465</v>
      </c>
      <c r="R51" s="12">
        <v>0</v>
      </c>
      <c r="S51" s="12">
        <v>100</v>
      </c>
    </row>
    <row r="52" spans="1:19" s="4" customFormat="1" ht="12.75" customHeight="1" x14ac:dyDescent="0.25">
      <c r="A52" s="4" t="s">
        <v>1491</v>
      </c>
      <c r="B52" s="4" t="s">
        <v>1493</v>
      </c>
      <c r="C52" s="4" t="s">
        <v>1492</v>
      </c>
      <c r="D52" s="4" t="s">
        <v>35</v>
      </c>
      <c r="E52" s="4" t="s">
        <v>1493</v>
      </c>
      <c r="F52" s="4" t="s">
        <v>1492</v>
      </c>
      <c r="G52" s="4">
        <v>0</v>
      </c>
      <c r="H52" s="4">
        <v>1</v>
      </c>
      <c r="I52" s="4" t="s">
        <v>3121</v>
      </c>
      <c r="J52" s="12">
        <v>100</v>
      </c>
      <c r="K52" s="4">
        <v>2013</v>
      </c>
      <c r="L52" s="4" t="s">
        <v>1491</v>
      </c>
      <c r="M52" s="4" t="str">
        <f t="shared" si="0"/>
        <v>N</v>
      </c>
      <c r="P52" s="12">
        <v>0</v>
      </c>
      <c r="Q52" s="12">
        <v>0</v>
      </c>
      <c r="R52" s="12">
        <v>0</v>
      </c>
      <c r="S52" s="12">
        <v>100</v>
      </c>
    </row>
    <row r="53" spans="1:19" s="4" customFormat="1" ht="12.75" customHeight="1" x14ac:dyDescent="0.25">
      <c r="A53" s="4" t="s">
        <v>1351</v>
      </c>
      <c r="B53" s="4" t="s">
        <v>1117</v>
      </c>
      <c r="C53" s="4" t="s">
        <v>1116</v>
      </c>
      <c r="D53" s="4" t="s">
        <v>1038</v>
      </c>
      <c r="E53" s="4" t="s">
        <v>1353</v>
      </c>
      <c r="F53" s="4" t="s">
        <v>1352</v>
      </c>
      <c r="G53" s="4">
        <v>2</v>
      </c>
      <c r="H53" s="4">
        <v>1</v>
      </c>
      <c r="I53" s="4" t="s">
        <v>3296</v>
      </c>
      <c r="J53" s="12">
        <v>100</v>
      </c>
      <c r="K53" s="4">
        <v>2011</v>
      </c>
      <c r="L53" s="4" t="s">
        <v>1351</v>
      </c>
      <c r="M53" s="4" t="str">
        <f t="shared" si="0"/>
        <v>N</v>
      </c>
      <c r="P53" s="12">
        <v>0</v>
      </c>
      <c r="Q53" s="12">
        <v>0</v>
      </c>
      <c r="R53" s="12">
        <v>94.185936733356925</v>
      </c>
      <c r="S53" s="12">
        <v>12.676056338028168</v>
      </c>
    </row>
    <row r="54" spans="1:19" s="4" customFormat="1" ht="12.75" customHeight="1" x14ac:dyDescent="0.25">
      <c r="A54" s="4" t="s">
        <v>1499</v>
      </c>
      <c r="B54" s="4" t="s">
        <v>343</v>
      </c>
      <c r="C54" s="4" t="s">
        <v>342</v>
      </c>
      <c r="D54" s="4" t="s">
        <v>35</v>
      </c>
      <c r="E54" s="4" t="s">
        <v>1501</v>
      </c>
      <c r="F54" s="4" t="s">
        <v>1500</v>
      </c>
      <c r="G54" s="4">
        <v>2</v>
      </c>
      <c r="H54" s="4">
        <v>1</v>
      </c>
      <c r="I54" s="4" t="s">
        <v>3121</v>
      </c>
      <c r="J54" s="12">
        <v>100</v>
      </c>
      <c r="K54" s="4">
        <v>2007</v>
      </c>
      <c r="L54" s="4" t="s">
        <v>1499</v>
      </c>
      <c r="M54" s="4" t="str">
        <f t="shared" si="0"/>
        <v>N</v>
      </c>
      <c r="P54" s="12">
        <v>0</v>
      </c>
      <c r="Q54" s="12">
        <v>21.739130434782606</v>
      </c>
      <c r="R54" s="12">
        <v>100</v>
      </c>
      <c r="S54" s="12">
        <v>100</v>
      </c>
    </row>
    <row r="55" spans="1:19" s="4" customFormat="1" ht="12.75" customHeight="1" x14ac:dyDescent="0.25">
      <c r="A55" s="4" t="s">
        <v>1348</v>
      </c>
      <c r="B55" s="4" t="s">
        <v>1117</v>
      </c>
      <c r="C55" s="4" t="s">
        <v>1116</v>
      </c>
      <c r="D55" s="4" t="s">
        <v>1038</v>
      </c>
      <c r="E55" s="4" t="s">
        <v>1350</v>
      </c>
      <c r="F55" s="4" t="s">
        <v>1349</v>
      </c>
      <c r="G55" s="4">
        <v>2</v>
      </c>
      <c r="H55" s="4">
        <v>1</v>
      </c>
      <c r="I55" s="4" t="s">
        <v>3121</v>
      </c>
      <c r="J55" s="12">
        <v>99</v>
      </c>
      <c r="K55" s="4">
        <v>2007</v>
      </c>
      <c r="L55" s="4" t="s">
        <v>1348</v>
      </c>
      <c r="M55" s="4" t="str">
        <f t="shared" si="0"/>
        <v>N</v>
      </c>
      <c r="P55" s="12">
        <v>0</v>
      </c>
      <c r="Q55" s="12">
        <v>100</v>
      </c>
      <c r="R55" s="12">
        <v>100</v>
      </c>
      <c r="S55" s="12">
        <v>100</v>
      </c>
    </row>
    <row r="56" spans="1:19" s="4" customFormat="1" ht="12.75" customHeight="1" x14ac:dyDescent="0.25">
      <c r="A56" s="4" t="s">
        <v>1390</v>
      </c>
      <c r="B56" s="4" t="s">
        <v>1377</v>
      </c>
      <c r="C56" s="4" t="s">
        <v>679</v>
      </c>
      <c r="D56" s="4" t="s">
        <v>620</v>
      </c>
      <c r="E56" s="4" t="s">
        <v>1392</v>
      </c>
      <c r="F56" s="4" t="s">
        <v>1391</v>
      </c>
      <c r="G56" s="4">
        <v>2</v>
      </c>
      <c r="H56" s="4">
        <v>1</v>
      </c>
      <c r="I56" s="4" t="s">
        <v>3128</v>
      </c>
      <c r="J56" s="12">
        <v>0</v>
      </c>
      <c r="K56" s="4">
        <v>2012</v>
      </c>
      <c r="L56" s="4" t="s">
        <v>1390</v>
      </c>
      <c r="M56" s="4" t="str">
        <f t="shared" si="0"/>
        <v>N</v>
      </c>
      <c r="P56" s="12">
        <v>0</v>
      </c>
      <c r="Q56" s="12">
        <v>100</v>
      </c>
      <c r="R56" s="12">
        <v>59.98</v>
      </c>
      <c r="S56" s="12">
        <v>100</v>
      </c>
    </row>
    <row r="57" spans="1:19" s="4" customFormat="1" ht="12.75" customHeight="1" x14ac:dyDescent="0.25">
      <c r="A57" s="4" t="s">
        <v>1434</v>
      </c>
      <c r="B57" s="4" t="s">
        <v>17</v>
      </c>
      <c r="C57" s="4" t="s">
        <v>414</v>
      </c>
      <c r="D57" s="4" t="s">
        <v>360</v>
      </c>
      <c r="E57" s="4" t="s">
        <v>1435</v>
      </c>
      <c r="F57" s="4" t="s">
        <v>3329</v>
      </c>
      <c r="G57" s="4">
        <v>3</v>
      </c>
      <c r="H57" s="4">
        <v>2</v>
      </c>
      <c r="I57" s="4" t="s">
        <v>3129</v>
      </c>
      <c r="J57" s="12">
        <v>0</v>
      </c>
      <c r="K57" s="4">
        <v>2013</v>
      </c>
      <c r="L57" s="4" t="s">
        <v>1434</v>
      </c>
      <c r="M57" s="4" t="str">
        <f t="shared" si="0"/>
        <v>N</v>
      </c>
      <c r="P57" s="12">
        <v>0</v>
      </c>
      <c r="Q57" s="12">
        <v>0</v>
      </c>
      <c r="R57" s="12">
        <v>48.8</v>
      </c>
      <c r="S57" s="12">
        <v>100</v>
      </c>
    </row>
    <row r="58" spans="1:19" s="4" customFormat="1" ht="12.75" customHeight="1" x14ac:dyDescent="0.25">
      <c r="A58" s="4" t="s">
        <v>1439</v>
      </c>
      <c r="B58" s="4" t="s">
        <v>17</v>
      </c>
      <c r="C58" s="4" t="s">
        <v>414</v>
      </c>
      <c r="D58" s="4" t="s">
        <v>360</v>
      </c>
      <c r="E58" s="4" t="s">
        <v>1441</v>
      </c>
      <c r="F58" s="4" t="s">
        <v>1440</v>
      </c>
      <c r="G58" s="4">
        <v>3</v>
      </c>
      <c r="H58" s="4">
        <v>2</v>
      </c>
      <c r="I58" s="4" t="s">
        <v>3130</v>
      </c>
      <c r="J58" s="12">
        <v>0</v>
      </c>
      <c r="K58" s="4">
        <v>2013</v>
      </c>
      <c r="L58" s="4" t="s">
        <v>1439</v>
      </c>
      <c r="M58" s="4" t="str">
        <f t="shared" si="0"/>
        <v>N</v>
      </c>
      <c r="P58" s="12">
        <v>10.50583644953519</v>
      </c>
      <c r="Q58" s="12">
        <v>0</v>
      </c>
      <c r="R58" s="12">
        <v>0</v>
      </c>
      <c r="S58" s="12">
        <v>100</v>
      </c>
    </row>
    <row r="59" spans="1:19" s="4" customFormat="1" ht="12.75" customHeight="1" x14ac:dyDescent="0.25">
      <c r="A59" s="4" t="s">
        <v>1375</v>
      </c>
      <c r="B59" s="4" t="s">
        <v>1377</v>
      </c>
      <c r="C59" s="4" t="s">
        <v>679</v>
      </c>
      <c r="D59" s="4" t="s">
        <v>620</v>
      </c>
      <c r="E59" s="4" t="s">
        <v>1378</v>
      </c>
      <c r="F59" s="4" t="s">
        <v>1376</v>
      </c>
      <c r="G59" s="4">
        <v>2</v>
      </c>
      <c r="H59" s="4">
        <v>2</v>
      </c>
      <c r="I59" s="4" t="s">
        <v>3131</v>
      </c>
      <c r="J59" s="12">
        <v>0</v>
      </c>
      <c r="K59" s="4">
        <v>2012</v>
      </c>
      <c r="L59" s="4" t="s">
        <v>1375</v>
      </c>
      <c r="M59" s="4" t="str">
        <f t="shared" si="0"/>
        <v>N</v>
      </c>
      <c r="P59" s="12">
        <v>0</v>
      </c>
      <c r="Q59" s="12">
        <v>0</v>
      </c>
      <c r="R59" s="12">
        <v>0</v>
      </c>
      <c r="S59" s="12">
        <v>100</v>
      </c>
    </row>
    <row r="60" spans="1:19" s="4" customFormat="1" ht="12.75" customHeight="1" x14ac:dyDescent="0.25">
      <c r="A60" s="4" t="s">
        <v>1396</v>
      </c>
      <c r="B60" s="4" t="s">
        <v>1377</v>
      </c>
      <c r="C60" s="4" t="s">
        <v>679</v>
      </c>
      <c r="D60" s="4" t="s">
        <v>620</v>
      </c>
      <c r="E60" s="4" t="s">
        <v>1397</v>
      </c>
      <c r="F60" s="4" t="s">
        <v>1394</v>
      </c>
      <c r="G60" s="4">
        <v>2</v>
      </c>
      <c r="H60" s="4">
        <v>2</v>
      </c>
      <c r="I60" s="4" t="s">
        <v>3132</v>
      </c>
      <c r="J60" s="12">
        <v>0</v>
      </c>
      <c r="K60" s="4">
        <v>2012</v>
      </c>
      <c r="L60" s="4" t="s">
        <v>1396</v>
      </c>
      <c r="M60" s="4" t="str">
        <f t="shared" si="0"/>
        <v>N</v>
      </c>
      <c r="P60" s="12">
        <v>0</v>
      </c>
      <c r="Q60" s="12">
        <v>0</v>
      </c>
      <c r="R60" s="12">
        <v>0</v>
      </c>
      <c r="S60" s="12">
        <v>100</v>
      </c>
    </row>
    <row r="61" spans="1:19" s="4" customFormat="1" ht="12.75" customHeight="1" x14ac:dyDescent="0.25">
      <c r="A61" s="4" t="s">
        <v>1360</v>
      </c>
      <c r="B61" s="4" t="s">
        <v>1124</v>
      </c>
      <c r="C61" s="4" t="s">
        <v>1123</v>
      </c>
      <c r="D61" s="4" t="s">
        <v>1038</v>
      </c>
      <c r="E61" s="4" t="s">
        <v>1362</v>
      </c>
      <c r="F61" s="4" t="s">
        <v>1361</v>
      </c>
      <c r="G61" s="4">
        <v>3</v>
      </c>
      <c r="H61" s="4">
        <v>2</v>
      </c>
      <c r="I61" s="4" t="s">
        <v>3133</v>
      </c>
      <c r="J61" s="12">
        <v>100</v>
      </c>
      <c r="K61" s="4">
        <v>2018</v>
      </c>
      <c r="L61" s="4" t="s">
        <v>1360</v>
      </c>
      <c r="M61" s="4" t="str">
        <f t="shared" si="0"/>
        <v>N</v>
      </c>
      <c r="P61" s="12">
        <v>0</v>
      </c>
      <c r="Q61" s="12">
        <v>0</v>
      </c>
      <c r="R61" s="12">
        <v>0</v>
      </c>
      <c r="S61" s="12">
        <v>0</v>
      </c>
    </row>
    <row r="62" spans="1:19" s="4" customFormat="1" ht="12.75" customHeight="1" x14ac:dyDescent="0.25">
      <c r="A62" s="4" t="s">
        <v>1436</v>
      </c>
      <c r="B62" s="4" t="s">
        <v>17</v>
      </c>
      <c r="C62" s="4" t="s">
        <v>414</v>
      </c>
      <c r="D62" s="4" t="s">
        <v>360</v>
      </c>
      <c r="E62" s="4" t="s">
        <v>1438</v>
      </c>
      <c r="F62" s="4" t="s">
        <v>1437</v>
      </c>
      <c r="G62" s="4">
        <v>3</v>
      </c>
      <c r="H62" s="4">
        <v>2</v>
      </c>
      <c r="I62" s="4" t="s">
        <v>1817</v>
      </c>
      <c r="J62" s="12">
        <v>0</v>
      </c>
      <c r="K62" s="4">
        <v>2013</v>
      </c>
      <c r="L62" s="4" t="s">
        <v>1436</v>
      </c>
      <c r="M62" s="4" t="str">
        <f t="shared" si="0"/>
        <v>N</v>
      </c>
      <c r="P62" s="12">
        <v>0</v>
      </c>
      <c r="Q62" s="12">
        <v>0</v>
      </c>
      <c r="R62" s="12">
        <v>0</v>
      </c>
      <c r="S62" s="12">
        <v>100</v>
      </c>
    </row>
    <row r="63" spans="1:19" s="4" customFormat="1" ht="12.75" customHeight="1" x14ac:dyDescent="0.25">
      <c r="A63" s="4" t="s">
        <v>1430</v>
      </c>
      <c r="B63" s="4" t="s">
        <v>17</v>
      </c>
      <c r="C63" s="4" t="s">
        <v>414</v>
      </c>
      <c r="D63" s="4" t="s">
        <v>360</v>
      </c>
      <c r="E63" s="4" t="s">
        <v>1432</v>
      </c>
      <c r="F63" s="4" t="s">
        <v>1431</v>
      </c>
      <c r="G63" s="4">
        <v>3</v>
      </c>
      <c r="H63" s="4">
        <v>2</v>
      </c>
      <c r="I63" s="4" t="s">
        <v>1818</v>
      </c>
      <c r="J63" s="12">
        <v>0</v>
      </c>
      <c r="K63" s="4">
        <v>2013</v>
      </c>
      <c r="L63" s="4" t="s">
        <v>1430</v>
      </c>
      <c r="M63" s="4" t="str">
        <f t="shared" si="0"/>
        <v>N</v>
      </c>
      <c r="P63" s="12">
        <v>0</v>
      </c>
      <c r="Q63" s="12">
        <v>0</v>
      </c>
      <c r="R63" s="12">
        <v>0</v>
      </c>
      <c r="S63" s="12">
        <v>100</v>
      </c>
    </row>
    <row r="64" spans="1:19" s="4" customFormat="1" ht="12.75" customHeight="1" x14ac:dyDescent="0.25">
      <c r="A64" s="4" t="s">
        <v>1419</v>
      </c>
      <c r="B64" s="4" t="s">
        <v>17</v>
      </c>
      <c r="C64" s="4" t="s">
        <v>414</v>
      </c>
      <c r="D64" s="4" t="s">
        <v>360</v>
      </c>
      <c r="E64" s="4" t="s">
        <v>1421</v>
      </c>
      <c r="F64" s="4" t="s">
        <v>1420</v>
      </c>
      <c r="G64" s="4">
        <v>3</v>
      </c>
      <c r="H64" s="4">
        <v>3</v>
      </c>
      <c r="I64" s="4" t="s">
        <v>1819</v>
      </c>
      <c r="J64" s="12">
        <v>0</v>
      </c>
      <c r="K64" s="4">
        <v>2013</v>
      </c>
      <c r="L64" s="4" t="s">
        <v>1419</v>
      </c>
      <c r="M64" s="4" t="str">
        <f t="shared" si="0"/>
        <v>N</v>
      </c>
      <c r="P64" s="12">
        <v>0</v>
      </c>
      <c r="Q64" s="12">
        <v>0</v>
      </c>
      <c r="R64" s="12">
        <v>0</v>
      </c>
      <c r="S64" s="12">
        <v>100</v>
      </c>
    </row>
    <row r="65" spans="1:19" s="4" customFormat="1" ht="12.75" customHeight="1" x14ac:dyDescent="0.25">
      <c r="A65" s="4" t="s">
        <v>1388</v>
      </c>
      <c r="B65" s="4" t="s">
        <v>1377</v>
      </c>
      <c r="C65" s="4" t="s">
        <v>679</v>
      </c>
      <c r="D65" s="4" t="s">
        <v>620</v>
      </c>
      <c r="E65" s="4" t="s">
        <v>1389</v>
      </c>
      <c r="F65" s="4" t="s">
        <v>3331</v>
      </c>
      <c r="G65" s="4">
        <v>2</v>
      </c>
      <c r="H65" s="4">
        <v>3</v>
      </c>
      <c r="I65" s="4" t="s">
        <v>1821</v>
      </c>
      <c r="J65" s="12">
        <v>0</v>
      </c>
      <c r="K65" s="4">
        <v>2012</v>
      </c>
      <c r="L65" s="4" t="s">
        <v>1388</v>
      </c>
      <c r="M65" s="4" t="str">
        <f t="shared" si="0"/>
        <v>N</v>
      </c>
      <c r="P65" s="12">
        <v>0</v>
      </c>
      <c r="Q65" s="12">
        <v>0</v>
      </c>
      <c r="R65" s="12">
        <v>100</v>
      </c>
      <c r="S65" s="12">
        <v>100</v>
      </c>
    </row>
    <row r="66" spans="1:19" s="4" customFormat="1" ht="12.75" customHeight="1" x14ac:dyDescent="0.25">
      <c r="A66" s="4" t="s">
        <v>1385</v>
      </c>
      <c r="B66" s="4" t="s">
        <v>1377</v>
      </c>
      <c r="C66" s="4" t="s">
        <v>679</v>
      </c>
      <c r="D66" s="4" t="s">
        <v>620</v>
      </c>
      <c r="E66" s="4" t="s">
        <v>1387</v>
      </c>
      <c r="F66" s="4" t="s">
        <v>1386</v>
      </c>
      <c r="G66" s="4">
        <v>2</v>
      </c>
      <c r="H66" s="4">
        <v>2</v>
      </c>
      <c r="I66" s="4" t="s">
        <v>1822</v>
      </c>
      <c r="J66" s="12">
        <v>40</v>
      </c>
      <c r="K66" s="4">
        <v>2012</v>
      </c>
      <c r="L66" s="4" t="s">
        <v>1385</v>
      </c>
      <c r="M66" s="4" t="str">
        <f t="shared" si="0"/>
        <v>N</v>
      </c>
      <c r="P66" s="12">
        <v>0</v>
      </c>
      <c r="Q66" s="12">
        <v>0</v>
      </c>
      <c r="R66" s="12">
        <v>29.336188436830835</v>
      </c>
      <c r="S66" s="12">
        <v>100</v>
      </c>
    </row>
    <row r="67" spans="1:19" s="4" customFormat="1" ht="12.75" customHeight="1" x14ac:dyDescent="0.25">
      <c r="A67" s="4" t="s">
        <v>1404</v>
      </c>
      <c r="B67" s="4" t="s">
        <v>1377</v>
      </c>
      <c r="C67" s="4" t="s">
        <v>679</v>
      </c>
      <c r="D67" s="4" t="s">
        <v>620</v>
      </c>
      <c r="E67" s="4" t="s">
        <v>1406</v>
      </c>
      <c r="F67" s="4" t="s">
        <v>1405</v>
      </c>
      <c r="G67" s="4">
        <v>2</v>
      </c>
      <c r="H67" s="4">
        <v>3</v>
      </c>
      <c r="I67" s="4" t="s">
        <v>1823</v>
      </c>
      <c r="J67" s="12">
        <v>0</v>
      </c>
      <c r="K67" s="4">
        <v>2012</v>
      </c>
      <c r="L67" s="4" t="s">
        <v>1404</v>
      </c>
      <c r="M67" s="4" t="str">
        <f t="shared" si="0"/>
        <v>N</v>
      </c>
      <c r="P67" s="12">
        <v>0</v>
      </c>
      <c r="Q67" s="12">
        <v>36.363636363636367</v>
      </c>
      <c r="R67" s="12">
        <v>100</v>
      </c>
      <c r="S67" s="12">
        <v>0</v>
      </c>
    </row>
    <row r="68" spans="1:19" s="4" customFormat="1" ht="12.75" customHeight="1" x14ac:dyDescent="0.25">
      <c r="A68" s="4" t="s">
        <v>1448</v>
      </c>
      <c r="B68" s="4" t="s">
        <v>17</v>
      </c>
      <c r="C68" s="4" t="s">
        <v>414</v>
      </c>
      <c r="D68" s="4" t="s">
        <v>360</v>
      </c>
      <c r="E68" s="4" t="s">
        <v>1450</v>
      </c>
      <c r="F68" s="4" t="s">
        <v>1449</v>
      </c>
      <c r="G68" s="4">
        <v>3</v>
      </c>
      <c r="H68" s="4">
        <v>2</v>
      </c>
      <c r="I68" s="4" t="s">
        <v>1824</v>
      </c>
      <c r="J68" s="12">
        <v>0</v>
      </c>
      <c r="K68" s="4">
        <v>2013</v>
      </c>
      <c r="L68" s="4" t="s">
        <v>1448</v>
      </c>
      <c r="M68" s="4" t="str">
        <f t="shared" si="0"/>
        <v>N</v>
      </c>
      <c r="P68" s="12">
        <v>0</v>
      </c>
      <c r="Q68" s="12">
        <v>0</v>
      </c>
      <c r="R68" s="12">
        <v>43.90243721926344</v>
      </c>
      <c r="S68" s="12">
        <v>100</v>
      </c>
    </row>
    <row r="69" spans="1:19" s="4" customFormat="1" ht="12.75" customHeight="1" x14ac:dyDescent="0.25">
      <c r="A69" s="4" t="s">
        <v>1445</v>
      </c>
      <c r="B69" s="4" t="s">
        <v>17</v>
      </c>
      <c r="C69" s="4" t="s">
        <v>414</v>
      </c>
      <c r="D69" s="4" t="s">
        <v>360</v>
      </c>
      <c r="E69" s="4" t="s">
        <v>1447</v>
      </c>
      <c r="F69" s="4" t="s">
        <v>1446</v>
      </c>
      <c r="G69" s="4">
        <v>3</v>
      </c>
      <c r="H69" s="4">
        <v>2</v>
      </c>
      <c r="I69" s="4" t="s">
        <v>1825</v>
      </c>
      <c r="J69" s="12">
        <v>0</v>
      </c>
      <c r="K69" s="4">
        <v>2013</v>
      </c>
      <c r="L69" s="4" t="s">
        <v>1445</v>
      </c>
      <c r="M69" s="4" t="str">
        <f t="shared" si="0"/>
        <v>N</v>
      </c>
      <c r="P69" s="12">
        <v>0</v>
      </c>
      <c r="Q69" s="12">
        <v>0</v>
      </c>
      <c r="R69" s="12">
        <v>43.902439024390247</v>
      </c>
      <c r="S69" s="12">
        <v>100</v>
      </c>
    </row>
    <row r="70" spans="1:19" s="4" customFormat="1" ht="12.75" customHeight="1" x14ac:dyDescent="0.25">
      <c r="A70" s="4" t="s">
        <v>1398</v>
      </c>
      <c r="B70" s="4" t="s">
        <v>1377</v>
      </c>
      <c r="C70" s="4" t="s">
        <v>679</v>
      </c>
      <c r="D70" s="4" t="s">
        <v>620</v>
      </c>
      <c r="E70" s="4" t="s">
        <v>1400</v>
      </c>
      <c r="F70" s="4" t="s">
        <v>1399</v>
      </c>
      <c r="G70" s="4">
        <v>2</v>
      </c>
      <c r="H70" s="4">
        <v>2</v>
      </c>
      <c r="I70" s="4" t="s">
        <v>1826</v>
      </c>
      <c r="J70" s="12">
        <v>0</v>
      </c>
      <c r="K70" s="4">
        <v>2012</v>
      </c>
      <c r="L70" s="4" t="s">
        <v>1398</v>
      </c>
      <c r="M70" s="4" t="str">
        <f t="shared" si="0"/>
        <v>N</v>
      </c>
      <c r="P70" s="12">
        <v>0</v>
      </c>
      <c r="Q70" s="12">
        <v>0</v>
      </c>
      <c r="R70" s="12">
        <v>43.910256410256409</v>
      </c>
      <c r="S70" s="12">
        <v>0</v>
      </c>
    </row>
    <row r="71" spans="1:19" s="4" customFormat="1" ht="12.75" customHeight="1" x14ac:dyDescent="0.25">
      <c r="A71" s="4" t="s">
        <v>1372</v>
      </c>
      <c r="B71" s="4" t="s">
        <v>1124</v>
      </c>
      <c r="C71" s="4" t="s">
        <v>1123</v>
      </c>
      <c r="D71" s="4" t="s">
        <v>1038</v>
      </c>
      <c r="E71" s="4" t="s">
        <v>1374</v>
      </c>
      <c r="F71" s="4" t="s">
        <v>1373</v>
      </c>
      <c r="G71" s="4">
        <v>2</v>
      </c>
      <c r="H71" s="4">
        <v>2</v>
      </c>
      <c r="I71" s="4" t="s">
        <v>1827</v>
      </c>
      <c r="J71" s="12">
        <v>100</v>
      </c>
      <c r="K71" s="4">
        <v>2018</v>
      </c>
      <c r="L71" s="4" t="s">
        <v>1372</v>
      </c>
      <c r="M71" s="4" t="str">
        <f t="shared" ref="M71:M135" si="1">IF(OR(AND(D71=$W$15,OR(J71&lt;$W$16,J71&gt;$W$17)),AND(D71=$X$15,OR(J71&lt;$X$16,J71&gt;$X$17)),AND(D71=$Y$15,OR(J71&lt;$Y$16,J71&gt;$Y$17)),AND(D71=$Z$15,OR(J71&lt;$Z$16,J71&gt;$Z$17))),"Y","N")</f>
        <v>N</v>
      </c>
      <c r="P71" s="12">
        <v>0</v>
      </c>
      <c r="Q71" s="12">
        <v>0</v>
      </c>
      <c r="R71" s="12">
        <v>44.075829383886258</v>
      </c>
    </row>
    <row r="72" spans="1:19" s="4" customFormat="1" ht="12.75" customHeight="1" x14ac:dyDescent="0.25">
      <c r="A72" s="4" t="s">
        <v>1505</v>
      </c>
      <c r="B72" s="4" t="s">
        <v>1300</v>
      </c>
      <c r="C72" s="4" t="s">
        <v>1299</v>
      </c>
      <c r="D72" s="4" t="s">
        <v>1038</v>
      </c>
      <c r="E72" s="4" t="s">
        <v>1506</v>
      </c>
      <c r="F72" s="4" t="s">
        <v>1307</v>
      </c>
      <c r="G72" s="4">
        <v>3</v>
      </c>
      <c r="H72" s="4">
        <v>1</v>
      </c>
      <c r="I72" s="4" t="s">
        <v>1828</v>
      </c>
      <c r="J72" s="12">
        <v>92</v>
      </c>
      <c r="K72" s="4">
        <v>2015</v>
      </c>
      <c r="L72" s="4" t="s">
        <v>1505</v>
      </c>
      <c r="M72" s="4" t="str">
        <f t="shared" si="1"/>
        <v>N</v>
      </c>
      <c r="P72" s="12">
        <v>0</v>
      </c>
      <c r="Q72" s="12">
        <v>0</v>
      </c>
      <c r="R72" s="12">
        <v>100</v>
      </c>
    </row>
    <row r="73" spans="1:19" s="4" customFormat="1" ht="12.75" customHeight="1" x14ac:dyDescent="0.25">
      <c r="A73" s="4" t="s">
        <v>1510</v>
      </c>
      <c r="B73" s="4" t="s">
        <v>1300</v>
      </c>
      <c r="C73" s="4" t="s">
        <v>1299</v>
      </c>
      <c r="D73" s="4" t="s">
        <v>1038</v>
      </c>
      <c r="E73" s="4" t="s">
        <v>1512</v>
      </c>
      <c r="F73" s="4" t="s">
        <v>1511</v>
      </c>
      <c r="G73" s="4">
        <v>3</v>
      </c>
      <c r="H73" s="4">
        <v>1</v>
      </c>
      <c r="I73" s="4" t="s">
        <v>1829</v>
      </c>
      <c r="J73" s="12">
        <v>60</v>
      </c>
      <c r="K73" s="4">
        <v>2015</v>
      </c>
      <c r="L73" s="4" t="s">
        <v>1510</v>
      </c>
      <c r="M73" s="4" t="str">
        <f t="shared" si="1"/>
        <v>N</v>
      </c>
      <c r="Q73" s="12">
        <v>0</v>
      </c>
      <c r="R73" s="12">
        <v>0</v>
      </c>
    </row>
    <row r="74" spans="1:19" s="4" customFormat="1" ht="12.75" customHeight="1" x14ac:dyDescent="0.25">
      <c r="A74" s="4" t="s">
        <v>1507</v>
      </c>
      <c r="B74" s="4" t="s">
        <v>1300</v>
      </c>
      <c r="C74" s="4" t="s">
        <v>1299</v>
      </c>
      <c r="D74" s="4" t="s">
        <v>1038</v>
      </c>
      <c r="E74" s="4" t="s">
        <v>1509</v>
      </c>
      <c r="F74" s="4" t="s">
        <v>1508</v>
      </c>
      <c r="G74" s="4">
        <v>3</v>
      </c>
      <c r="H74" s="4">
        <v>1</v>
      </c>
      <c r="I74" s="4" t="s">
        <v>1830</v>
      </c>
      <c r="J74" s="12">
        <v>76</v>
      </c>
      <c r="K74" s="4">
        <v>2015</v>
      </c>
      <c r="L74" s="4" t="s">
        <v>1507</v>
      </c>
      <c r="M74" s="4" t="str">
        <f t="shared" si="1"/>
        <v>N</v>
      </c>
      <c r="Q74" s="12">
        <v>100</v>
      </c>
      <c r="R74" s="12">
        <v>0</v>
      </c>
    </row>
    <row r="75" spans="1:19" s="4" customFormat="1" ht="12.75" customHeight="1" x14ac:dyDescent="0.25">
      <c r="A75" s="4" t="s">
        <v>1410</v>
      </c>
      <c r="B75" s="4" t="s">
        <v>1377</v>
      </c>
      <c r="C75" s="4" t="s">
        <v>679</v>
      </c>
      <c r="D75" s="4" t="s">
        <v>620</v>
      </c>
      <c r="E75" s="4" t="s">
        <v>1412</v>
      </c>
      <c r="F75" s="4" t="s">
        <v>1411</v>
      </c>
      <c r="G75" s="4">
        <v>2</v>
      </c>
      <c r="H75" s="4">
        <v>2</v>
      </c>
      <c r="I75" s="4" t="s">
        <v>1831</v>
      </c>
      <c r="J75" s="12">
        <v>0</v>
      </c>
      <c r="K75" s="4">
        <v>2012</v>
      </c>
      <c r="L75" s="4" t="s">
        <v>1410</v>
      </c>
      <c r="M75" s="4" t="str">
        <f t="shared" si="1"/>
        <v>N</v>
      </c>
      <c r="Q75" s="12">
        <v>0</v>
      </c>
      <c r="R75" s="12">
        <v>100</v>
      </c>
    </row>
    <row r="76" spans="1:19" s="4" customFormat="1" ht="12.75" customHeight="1" x14ac:dyDescent="0.25">
      <c r="A76" s="4" t="s">
        <v>1407</v>
      </c>
      <c r="B76" s="4" t="s">
        <v>1377</v>
      </c>
      <c r="C76" s="4" t="s">
        <v>679</v>
      </c>
      <c r="D76" s="4" t="s">
        <v>620</v>
      </c>
      <c r="E76" s="4" t="s">
        <v>1409</v>
      </c>
      <c r="F76" s="4" t="s">
        <v>1408</v>
      </c>
      <c r="G76" s="4">
        <v>2</v>
      </c>
      <c r="H76" s="4">
        <v>2</v>
      </c>
      <c r="I76" s="4" t="s">
        <v>1832</v>
      </c>
      <c r="J76" s="12">
        <v>10</v>
      </c>
      <c r="K76" s="4">
        <v>2012</v>
      </c>
      <c r="L76" s="4" t="s">
        <v>1407</v>
      </c>
      <c r="M76" s="4" t="str">
        <f t="shared" si="1"/>
        <v>N</v>
      </c>
      <c r="Q76" s="12">
        <v>100</v>
      </c>
      <c r="R76" s="12">
        <v>0</v>
      </c>
    </row>
    <row r="77" spans="1:19" s="4" customFormat="1" ht="12.75" customHeight="1" x14ac:dyDescent="0.25">
      <c r="A77" s="4" t="s">
        <v>1379</v>
      </c>
      <c r="B77" s="4" t="s">
        <v>1377</v>
      </c>
      <c r="C77" s="4" t="s">
        <v>679</v>
      </c>
      <c r="D77" s="4" t="s">
        <v>620</v>
      </c>
      <c r="E77" s="4" t="s">
        <v>1381</v>
      </c>
      <c r="F77" s="4" t="s">
        <v>1380</v>
      </c>
      <c r="G77" s="4">
        <v>2</v>
      </c>
      <c r="H77" s="4">
        <v>2</v>
      </c>
      <c r="I77" s="4" t="s">
        <v>1833</v>
      </c>
      <c r="J77" s="12">
        <v>0</v>
      </c>
      <c r="K77" s="4">
        <v>2012</v>
      </c>
      <c r="L77" s="4" t="s">
        <v>1379</v>
      </c>
      <c r="M77" s="4" t="str">
        <f t="shared" si="1"/>
        <v>N</v>
      </c>
      <c r="Q77" s="12">
        <v>100</v>
      </c>
      <c r="R77" s="12">
        <v>0</v>
      </c>
    </row>
    <row r="78" spans="1:19" s="4" customFormat="1" ht="12.75" customHeight="1" x14ac:dyDescent="0.25">
      <c r="A78" s="4" t="s">
        <v>1382</v>
      </c>
      <c r="B78" s="4" t="s">
        <v>1377</v>
      </c>
      <c r="C78" s="4" t="s">
        <v>679</v>
      </c>
      <c r="D78" s="4" t="s">
        <v>620</v>
      </c>
      <c r="E78" s="4" t="s">
        <v>1384</v>
      </c>
      <c r="F78" s="4" t="s">
        <v>1383</v>
      </c>
      <c r="G78" s="4">
        <v>1</v>
      </c>
      <c r="H78" s="4">
        <v>1</v>
      </c>
      <c r="I78" s="4" t="s">
        <v>1834</v>
      </c>
      <c r="J78" s="12">
        <v>0</v>
      </c>
      <c r="K78" s="4">
        <v>2012</v>
      </c>
      <c r="L78" s="4" t="s">
        <v>1382</v>
      </c>
      <c r="M78" s="4" t="str">
        <f t="shared" si="1"/>
        <v>N</v>
      </c>
      <c r="Q78" s="12">
        <v>0</v>
      </c>
      <c r="R78" s="12">
        <v>0</v>
      </c>
    </row>
    <row r="79" spans="1:19" s="4" customFormat="1" ht="12.75" customHeight="1" x14ac:dyDescent="0.25">
      <c r="A79" s="4" t="s">
        <v>1358</v>
      </c>
      <c r="B79" s="4" t="s">
        <v>1124</v>
      </c>
      <c r="C79" s="4" t="s">
        <v>1123</v>
      </c>
      <c r="D79" s="4" t="s">
        <v>1038</v>
      </c>
      <c r="E79" s="4" t="s">
        <v>1359</v>
      </c>
      <c r="F79" s="4" t="s">
        <v>2748</v>
      </c>
      <c r="G79" s="4">
        <v>2</v>
      </c>
      <c r="H79" s="4">
        <v>1</v>
      </c>
      <c r="I79" s="4" t="s">
        <v>1835</v>
      </c>
      <c r="J79" s="12">
        <v>100</v>
      </c>
      <c r="K79" s="4">
        <v>2018</v>
      </c>
      <c r="L79" s="4" t="s">
        <v>1358</v>
      </c>
      <c r="M79" s="4" t="str">
        <f t="shared" si="1"/>
        <v>N</v>
      </c>
      <c r="Q79" s="12">
        <v>0</v>
      </c>
      <c r="R79" s="12">
        <v>0</v>
      </c>
    </row>
    <row r="80" spans="1:19" s="4" customFormat="1" ht="12.75" customHeight="1" x14ac:dyDescent="0.25">
      <c r="A80" s="4" t="s">
        <v>1413</v>
      </c>
      <c r="B80" s="4" t="s">
        <v>1377</v>
      </c>
      <c r="C80" s="4" t="s">
        <v>679</v>
      </c>
      <c r="D80" s="4" t="s">
        <v>620</v>
      </c>
      <c r="E80" s="4" t="s">
        <v>1415</v>
      </c>
      <c r="F80" s="4" t="s">
        <v>1414</v>
      </c>
      <c r="G80" s="4">
        <v>2</v>
      </c>
      <c r="H80" s="4">
        <v>2</v>
      </c>
      <c r="I80" s="4" t="s">
        <v>1837</v>
      </c>
      <c r="J80" s="12">
        <v>50</v>
      </c>
      <c r="K80" s="4">
        <v>2012</v>
      </c>
      <c r="L80" s="4" t="s">
        <v>1413</v>
      </c>
      <c r="M80" s="4" t="str">
        <f t="shared" si="1"/>
        <v>N</v>
      </c>
      <c r="Q80" s="12">
        <v>0</v>
      </c>
      <c r="R80" s="12">
        <v>0</v>
      </c>
    </row>
    <row r="81" spans="1:18" s="4" customFormat="1" ht="12.75" customHeight="1" x14ac:dyDescent="0.25">
      <c r="A81" s="4" t="s">
        <v>1442</v>
      </c>
      <c r="B81" s="4" t="s">
        <v>17</v>
      </c>
      <c r="C81" s="4" t="s">
        <v>414</v>
      </c>
      <c r="D81" s="4" t="s">
        <v>360</v>
      </c>
      <c r="E81" s="4" t="s">
        <v>1444</v>
      </c>
      <c r="F81" s="4" t="s">
        <v>1443</v>
      </c>
      <c r="G81" s="4">
        <v>3</v>
      </c>
      <c r="H81" s="4">
        <v>2</v>
      </c>
      <c r="I81" s="4" t="s">
        <v>1839</v>
      </c>
      <c r="J81" s="12">
        <v>0</v>
      </c>
      <c r="K81" s="4">
        <v>2013</v>
      </c>
      <c r="L81" s="4" t="s">
        <v>1442</v>
      </c>
      <c r="M81" s="4" t="str">
        <f t="shared" si="1"/>
        <v>N</v>
      </c>
      <c r="Q81" s="12">
        <v>0</v>
      </c>
      <c r="R81" s="12">
        <v>100</v>
      </c>
    </row>
    <row r="82" spans="1:18" s="4" customFormat="1" ht="12.75" customHeight="1" x14ac:dyDescent="0.25">
      <c r="A82" s="4" t="s">
        <v>1422</v>
      </c>
      <c r="B82" s="4" t="s">
        <v>17</v>
      </c>
      <c r="C82" s="4" t="s">
        <v>414</v>
      </c>
      <c r="D82" s="4" t="s">
        <v>360</v>
      </c>
      <c r="E82" s="4" t="s">
        <v>1424</v>
      </c>
      <c r="F82" s="4" t="s">
        <v>1423</v>
      </c>
      <c r="G82" s="4">
        <v>3</v>
      </c>
      <c r="H82" s="4">
        <v>2</v>
      </c>
      <c r="I82" s="4" t="s">
        <v>1840</v>
      </c>
      <c r="J82" s="12">
        <v>0</v>
      </c>
      <c r="K82" s="4">
        <v>2013</v>
      </c>
      <c r="L82" s="4" t="s">
        <v>1422</v>
      </c>
      <c r="M82" s="4" t="str">
        <f t="shared" si="1"/>
        <v>N</v>
      </c>
      <c r="Q82" s="12">
        <v>0</v>
      </c>
      <c r="R82" s="12">
        <v>100</v>
      </c>
    </row>
    <row r="83" spans="1:18" s="4" customFormat="1" ht="12.75" customHeight="1" x14ac:dyDescent="0.25">
      <c r="A83" s="4" t="s">
        <v>1425</v>
      </c>
      <c r="B83" s="4" t="s">
        <v>17</v>
      </c>
      <c r="C83" s="4" t="s">
        <v>414</v>
      </c>
      <c r="D83" s="4" t="s">
        <v>360</v>
      </c>
      <c r="E83" s="4" t="s">
        <v>1427</v>
      </c>
      <c r="F83" s="4" t="s">
        <v>1426</v>
      </c>
      <c r="G83" s="4">
        <v>3</v>
      </c>
      <c r="H83" s="4">
        <v>2</v>
      </c>
      <c r="I83" s="4" t="s">
        <v>1841</v>
      </c>
      <c r="J83" s="12">
        <v>0</v>
      </c>
      <c r="K83" s="4">
        <v>2013</v>
      </c>
      <c r="L83" s="4" t="s">
        <v>1425</v>
      </c>
      <c r="M83" s="4" t="str">
        <f t="shared" si="1"/>
        <v>N</v>
      </c>
      <c r="Q83" s="12">
        <v>0</v>
      </c>
      <c r="R83" s="12">
        <v>100</v>
      </c>
    </row>
    <row r="84" spans="1:18" s="4" customFormat="1" ht="12.75" customHeight="1" x14ac:dyDescent="0.25">
      <c r="A84" s="4" t="s">
        <v>1363</v>
      </c>
      <c r="B84" s="4" t="s">
        <v>1124</v>
      </c>
      <c r="C84" s="4" t="s">
        <v>1123</v>
      </c>
      <c r="D84" s="4" t="s">
        <v>1038</v>
      </c>
      <c r="E84" s="4" t="s">
        <v>1365</v>
      </c>
      <c r="F84" s="4" t="s">
        <v>1364</v>
      </c>
      <c r="G84" s="4">
        <v>3</v>
      </c>
      <c r="H84" s="4">
        <v>1</v>
      </c>
      <c r="I84" s="4" t="s">
        <v>1842</v>
      </c>
      <c r="J84" s="12">
        <v>100</v>
      </c>
      <c r="K84" s="4">
        <v>2018</v>
      </c>
      <c r="L84" s="4" t="s">
        <v>1363</v>
      </c>
      <c r="M84" s="4" t="str">
        <f t="shared" si="1"/>
        <v>N</v>
      </c>
      <c r="Q84" s="12">
        <v>99.737532808398953</v>
      </c>
      <c r="R84" s="12">
        <v>100</v>
      </c>
    </row>
    <row r="85" spans="1:18" s="4" customFormat="1" ht="12.75" customHeight="1" x14ac:dyDescent="0.25">
      <c r="A85" s="4" t="s">
        <v>356</v>
      </c>
      <c r="B85" s="4" t="s">
        <v>359</v>
      </c>
      <c r="C85" s="4" t="s">
        <v>358</v>
      </c>
      <c r="D85" s="4" t="s">
        <v>360</v>
      </c>
      <c r="E85" s="4" t="s">
        <v>361</v>
      </c>
      <c r="F85" s="4" t="s">
        <v>357</v>
      </c>
      <c r="G85" s="4">
        <v>2</v>
      </c>
      <c r="H85" s="15">
        <v>1</v>
      </c>
      <c r="J85" s="12">
        <v>0</v>
      </c>
      <c r="K85" s="4">
        <v>2017</v>
      </c>
      <c r="L85" s="4" t="s">
        <v>356</v>
      </c>
      <c r="M85" s="4" t="str">
        <f t="shared" si="1"/>
        <v>N</v>
      </c>
      <c r="Q85" s="12">
        <v>0</v>
      </c>
      <c r="R85" s="12">
        <v>100</v>
      </c>
    </row>
    <row r="86" spans="1:18" s="4" customFormat="1" ht="12.75" customHeight="1" x14ac:dyDescent="0.25">
      <c r="A86" s="4" t="s">
        <v>362</v>
      </c>
      <c r="B86" s="4" t="s">
        <v>359</v>
      </c>
      <c r="C86" s="4" t="s">
        <v>358</v>
      </c>
      <c r="D86" s="4" t="s">
        <v>360</v>
      </c>
      <c r="E86" s="4" t="s">
        <v>364</v>
      </c>
      <c r="F86" s="4" t="s">
        <v>363</v>
      </c>
      <c r="G86" s="4">
        <v>2</v>
      </c>
      <c r="H86" s="15">
        <v>1</v>
      </c>
      <c r="J86" s="12">
        <v>0</v>
      </c>
      <c r="K86" s="4">
        <v>2017</v>
      </c>
      <c r="L86" s="4" t="s">
        <v>362</v>
      </c>
      <c r="M86" s="4" t="str">
        <f t="shared" si="1"/>
        <v>N</v>
      </c>
      <c r="Q86" s="12">
        <v>0</v>
      </c>
      <c r="R86" s="12">
        <v>100</v>
      </c>
    </row>
    <row r="87" spans="1:18" s="4" customFormat="1" ht="12.75" customHeight="1" x14ac:dyDescent="0.25">
      <c r="A87" s="4" t="s">
        <v>365</v>
      </c>
      <c r="B87" s="4" t="s">
        <v>359</v>
      </c>
      <c r="C87" s="4" t="s">
        <v>358</v>
      </c>
      <c r="D87" s="4" t="s">
        <v>360</v>
      </c>
      <c r="E87" s="4" t="s">
        <v>367</v>
      </c>
      <c r="F87" s="4" t="s">
        <v>366</v>
      </c>
      <c r="G87" s="4">
        <v>2</v>
      </c>
      <c r="H87" s="15">
        <v>2</v>
      </c>
      <c r="I87" s="4" t="s">
        <v>1843</v>
      </c>
      <c r="J87" s="12">
        <v>0</v>
      </c>
      <c r="K87" s="4">
        <v>2017</v>
      </c>
      <c r="L87" s="4" t="s">
        <v>365</v>
      </c>
      <c r="M87" s="4" t="str">
        <f t="shared" si="1"/>
        <v>N</v>
      </c>
      <c r="Q87" s="12">
        <v>0</v>
      </c>
      <c r="R87" s="12">
        <v>60.159362549800797</v>
      </c>
    </row>
    <row r="88" spans="1:18" s="4" customFormat="1" ht="12.75" customHeight="1" x14ac:dyDescent="0.25">
      <c r="A88" s="4" t="s">
        <v>368</v>
      </c>
      <c r="B88" s="4" t="s">
        <v>359</v>
      </c>
      <c r="C88" s="4" t="s">
        <v>358</v>
      </c>
      <c r="D88" s="4" t="s">
        <v>360</v>
      </c>
      <c r="E88" s="4" t="s">
        <v>370</v>
      </c>
      <c r="F88" s="4" t="s">
        <v>369</v>
      </c>
      <c r="G88" s="4">
        <v>2</v>
      </c>
      <c r="H88" s="15">
        <v>2</v>
      </c>
      <c r="I88" s="4" t="s">
        <v>1843</v>
      </c>
      <c r="J88" s="12">
        <v>0</v>
      </c>
      <c r="K88" s="4">
        <v>2016</v>
      </c>
      <c r="L88" s="4" t="s">
        <v>368</v>
      </c>
      <c r="M88" s="4" t="str">
        <f t="shared" si="1"/>
        <v>N</v>
      </c>
      <c r="Q88" s="12">
        <v>0</v>
      </c>
      <c r="R88" s="12">
        <v>0</v>
      </c>
    </row>
    <row r="89" spans="1:18" s="4" customFormat="1" ht="12.75" customHeight="1" x14ac:dyDescent="0.25">
      <c r="A89" s="4" t="s">
        <v>371</v>
      </c>
      <c r="B89" s="4" t="s">
        <v>359</v>
      </c>
      <c r="C89" s="4" t="s">
        <v>358</v>
      </c>
      <c r="D89" s="4" t="s">
        <v>360</v>
      </c>
      <c r="E89" s="4" t="s">
        <v>1571</v>
      </c>
      <c r="F89" s="4" t="s">
        <v>372</v>
      </c>
      <c r="G89" s="4">
        <v>2</v>
      </c>
      <c r="H89" s="15">
        <v>2</v>
      </c>
      <c r="I89" s="4" t="s">
        <v>1844</v>
      </c>
      <c r="J89" s="12">
        <v>0</v>
      </c>
      <c r="K89" s="4">
        <v>2017</v>
      </c>
      <c r="L89" s="4" t="s">
        <v>371</v>
      </c>
      <c r="M89" s="4" t="str">
        <f t="shared" si="1"/>
        <v>N</v>
      </c>
      <c r="Q89" s="12">
        <v>0</v>
      </c>
      <c r="R89" s="12">
        <v>0</v>
      </c>
    </row>
    <row r="90" spans="1:18" s="4" customFormat="1" ht="12.75" customHeight="1" x14ac:dyDescent="0.25">
      <c r="A90" s="4" t="s">
        <v>1034</v>
      </c>
      <c r="B90" s="4" t="s">
        <v>1037</v>
      </c>
      <c r="C90" s="4" t="s">
        <v>1036</v>
      </c>
      <c r="D90" s="4" t="s">
        <v>1038</v>
      </c>
      <c r="E90" s="4" t="s">
        <v>1039</v>
      </c>
      <c r="F90" s="4" t="s">
        <v>1035</v>
      </c>
      <c r="G90" s="4">
        <v>3</v>
      </c>
      <c r="H90" s="15">
        <v>1</v>
      </c>
      <c r="J90" s="12">
        <v>0</v>
      </c>
      <c r="K90" s="4">
        <v>2014</v>
      </c>
      <c r="L90" s="4" t="s">
        <v>1034</v>
      </c>
      <c r="M90" s="4" t="str">
        <f t="shared" si="1"/>
        <v>Y</v>
      </c>
      <c r="N90" s="4" t="s">
        <v>2678</v>
      </c>
      <c r="Q90" s="12">
        <v>0</v>
      </c>
      <c r="R90" s="12">
        <v>11.481465115453075</v>
      </c>
    </row>
    <row r="91" spans="1:18" s="4" customFormat="1" ht="12.75" customHeight="1" x14ac:dyDescent="0.25">
      <c r="A91" s="4" t="s">
        <v>1040</v>
      </c>
      <c r="B91" s="4" t="s">
        <v>1037</v>
      </c>
      <c r="C91" s="4" t="s">
        <v>1036</v>
      </c>
      <c r="D91" s="4" t="s">
        <v>1038</v>
      </c>
      <c r="E91" s="4" t="s">
        <v>1042</v>
      </c>
      <c r="F91" s="4" t="s">
        <v>1041</v>
      </c>
      <c r="G91" s="4">
        <v>3</v>
      </c>
      <c r="H91" s="15">
        <v>1</v>
      </c>
      <c r="J91" s="12">
        <v>100</v>
      </c>
      <c r="K91" s="4">
        <v>2017</v>
      </c>
      <c r="L91" s="4" t="s">
        <v>1040</v>
      </c>
      <c r="M91" s="4" t="str">
        <f t="shared" si="1"/>
        <v>N</v>
      </c>
      <c r="Q91" s="12">
        <v>0</v>
      </c>
      <c r="R91" s="12">
        <v>0</v>
      </c>
    </row>
    <row r="92" spans="1:18" s="4" customFormat="1" ht="12.75" customHeight="1" x14ac:dyDescent="0.25">
      <c r="A92" s="4" t="s">
        <v>1055</v>
      </c>
      <c r="B92" s="4" t="s">
        <v>1058</v>
      </c>
      <c r="C92" s="4" t="s">
        <v>1057</v>
      </c>
      <c r="D92" s="4" t="s">
        <v>1038</v>
      </c>
      <c r="E92" s="4" t="s">
        <v>1572</v>
      </c>
      <c r="F92" s="4" t="s">
        <v>1056</v>
      </c>
      <c r="G92" s="4">
        <v>2</v>
      </c>
      <c r="H92" s="15">
        <v>1</v>
      </c>
      <c r="J92" s="12">
        <v>69.794603302456707</v>
      </c>
      <c r="K92" s="4">
        <v>2010</v>
      </c>
      <c r="L92" s="4" t="s">
        <v>1055</v>
      </c>
      <c r="M92" s="4" t="str">
        <f t="shared" si="1"/>
        <v>N</v>
      </c>
      <c r="Q92" s="12">
        <v>0</v>
      </c>
      <c r="R92" s="12">
        <v>100</v>
      </c>
    </row>
    <row r="93" spans="1:18" s="4" customFormat="1" ht="12.75" customHeight="1" x14ac:dyDescent="0.25">
      <c r="A93" s="4" t="s">
        <v>1059</v>
      </c>
      <c r="B93" s="4" t="s">
        <v>1058</v>
      </c>
      <c r="C93" s="4" t="s">
        <v>1057</v>
      </c>
      <c r="D93" s="4" t="s">
        <v>1038</v>
      </c>
      <c r="E93" s="4" t="s">
        <v>1061</v>
      </c>
      <c r="F93" s="4" t="s">
        <v>1060</v>
      </c>
      <c r="G93" s="4">
        <v>2</v>
      </c>
      <c r="H93" s="15">
        <v>1</v>
      </c>
      <c r="I93" s="4" t="s">
        <v>3297</v>
      </c>
      <c r="J93" s="12">
        <v>64.581541664780701</v>
      </c>
      <c r="K93" s="4">
        <v>2010</v>
      </c>
      <c r="L93" s="4" t="s">
        <v>1059</v>
      </c>
      <c r="M93" s="4" t="str">
        <f t="shared" si="1"/>
        <v>N</v>
      </c>
      <c r="Q93" s="12">
        <v>0</v>
      </c>
      <c r="R93" s="12">
        <v>0</v>
      </c>
    </row>
    <row r="94" spans="1:18" s="4" customFormat="1" ht="12.75" customHeight="1" x14ac:dyDescent="0.25">
      <c r="A94" s="4" t="s">
        <v>1062</v>
      </c>
      <c r="B94" s="4" t="s">
        <v>1058</v>
      </c>
      <c r="C94" s="4" t="s">
        <v>1057</v>
      </c>
      <c r="D94" s="4" t="s">
        <v>1038</v>
      </c>
      <c r="E94" s="4" t="s">
        <v>1064</v>
      </c>
      <c r="F94" s="4" t="s">
        <v>1063</v>
      </c>
      <c r="G94" s="4">
        <v>2</v>
      </c>
      <c r="H94" s="15">
        <v>1</v>
      </c>
      <c r="J94" s="12">
        <v>100</v>
      </c>
      <c r="K94" s="4">
        <v>2010</v>
      </c>
      <c r="L94" s="4" t="s">
        <v>1062</v>
      </c>
      <c r="M94" s="4" t="str">
        <f t="shared" si="1"/>
        <v>N</v>
      </c>
      <c r="Q94" s="12">
        <v>0</v>
      </c>
      <c r="R94" s="12">
        <v>0</v>
      </c>
    </row>
    <row r="95" spans="1:18" s="4" customFormat="1" ht="12.75" customHeight="1" x14ac:dyDescent="0.25">
      <c r="A95" s="4" t="s">
        <v>37</v>
      </c>
      <c r="B95" s="4" t="s">
        <v>34</v>
      </c>
      <c r="C95" s="4" t="s">
        <v>33</v>
      </c>
      <c r="D95" s="4" t="s">
        <v>35</v>
      </c>
      <c r="E95" s="4" t="s">
        <v>38</v>
      </c>
      <c r="F95" s="4" t="s">
        <v>3138</v>
      </c>
      <c r="G95" s="4">
        <v>2</v>
      </c>
      <c r="H95" s="15">
        <v>2</v>
      </c>
      <c r="I95" s="4" t="s">
        <v>3139</v>
      </c>
      <c r="J95" s="12">
        <v>100</v>
      </c>
      <c r="K95" s="4" t="s">
        <v>1569</v>
      </c>
      <c r="L95" s="4" t="s">
        <v>37</v>
      </c>
      <c r="M95" s="4" t="str">
        <f t="shared" si="1"/>
        <v>N</v>
      </c>
      <c r="Q95" s="12">
        <v>0</v>
      </c>
      <c r="R95" s="12">
        <v>100</v>
      </c>
    </row>
    <row r="96" spans="1:18" s="4" customFormat="1" ht="12.75" customHeight="1" x14ac:dyDescent="0.25">
      <c r="A96" s="4" t="s">
        <v>39</v>
      </c>
      <c r="B96" s="4" t="s">
        <v>34</v>
      </c>
      <c r="C96" s="4" t="s">
        <v>33</v>
      </c>
      <c r="D96" s="4" t="s">
        <v>35</v>
      </c>
      <c r="E96" s="4" t="s">
        <v>41</v>
      </c>
      <c r="F96" s="4" t="s">
        <v>40</v>
      </c>
      <c r="G96" s="4">
        <v>2</v>
      </c>
      <c r="H96" s="15">
        <v>1</v>
      </c>
      <c r="I96" s="4" t="s">
        <v>1848</v>
      </c>
      <c r="J96" s="12">
        <v>93.333333333333329</v>
      </c>
      <c r="K96" s="4">
        <v>2010</v>
      </c>
      <c r="L96" s="4" t="s">
        <v>39</v>
      </c>
      <c r="M96" s="4" t="str">
        <f t="shared" si="1"/>
        <v>Y</v>
      </c>
      <c r="N96" s="4" t="s">
        <v>2703</v>
      </c>
      <c r="Q96" s="12">
        <v>88.888888888888886</v>
      </c>
      <c r="R96" s="12">
        <v>0</v>
      </c>
    </row>
    <row r="97" spans="1:18" s="4" customFormat="1" ht="12.75" customHeight="1" x14ac:dyDescent="0.25">
      <c r="A97" s="4" t="s">
        <v>622</v>
      </c>
      <c r="B97" s="4" t="s">
        <v>25</v>
      </c>
      <c r="C97" s="4" t="s">
        <v>624</v>
      </c>
      <c r="D97" s="4" t="s">
        <v>620</v>
      </c>
      <c r="E97" s="4" t="s">
        <v>625</v>
      </c>
      <c r="F97" s="4" t="s">
        <v>623</v>
      </c>
      <c r="G97" s="4">
        <v>3</v>
      </c>
      <c r="H97" s="15">
        <v>2</v>
      </c>
      <c r="I97" s="4" t="s">
        <v>1850</v>
      </c>
      <c r="J97" s="12">
        <v>0</v>
      </c>
      <c r="K97" s="4">
        <v>2012</v>
      </c>
      <c r="L97" s="4" t="s">
        <v>622</v>
      </c>
      <c r="M97" s="4" t="str">
        <f t="shared" si="1"/>
        <v>N</v>
      </c>
      <c r="Q97" s="12">
        <v>0</v>
      </c>
      <c r="R97" s="12">
        <v>91.336633663366342</v>
      </c>
    </row>
    <row r="98" spans="1:18" s="4" customFormat="1" ht="12.75" customHeight="1" x14ac:dyDescent="0.25">
      <c r="A98" s="4" t="s">
        <v>626</v>
      </c>
      <c r="B98" s="4" t="s">
        <v>25</v>
      </c>
      <c r="C98" s="4" t="s">
        <v>624</v>
      </c>
      <c r="D98" s="4" t="s">
        <v>620</v>
      </c>
      <c r="E98" s="4" t="s">
        <v>628</v>
      </c>
      <c r="F98" s="4" t="s">
        <v>627</v>
      </c>
      <c r="G98" s="4">
        <v>3</v>
      </c>
      <c r="H98" s="15">
        <v>2</v>
      </c>
      <c r="I98" s="4" t="s">
        <v>1851</v>
      </c>
      <c r="J98" s="12">
        <v>0</v>
      </c>
      <c r="K98" s="4">
        <v>2012</v>
      </c>
      <c r="L98" s="4" t="s">
        <v>626</v>
      </c>
      <c r="M98" s="4" t="str">
        <f t="shared" si="1"/>
        <v>N</v>
      </c>
      <c r="Q98" s="12">
        <v>55.555555555555557</v>
      </c>
      <c r="R98" s="12">
        <v>42.158516020236085</v>
      </c>
    </row>
    <row r="99" spans="1:18" s="4" customFormat="1" ht="12.75" customHeight="1" x14ac:dyDescent="0.25">
      <c r="A99" s="4" t="s">
        <v>629</v>
      </c>
      <c r="B99" s="4" t="s">
        <v>25</v>
      </c>
      <c r="C99" s="4" t="s">
        <v>624</v>
      </c>
      <c r="D99" s="4" t="s">
        <v>620</v>
      </c>
      <c r="E99" s="4" t="s">
        <v>631</v>
      </c>
      <c r="F99" s="4" t="s">
        <v>630</v>
      </c>
      <c r="G99" s="4">
        <v>3</v>
      </c>
      <c r="H99" s="15">
        <v>2</v>
      </c>
      <c r="I99" s="4" t="s">
        <v>1850</v>
      </c>
      <c r="J99" s="12">
        <v>0</v>
      </c>
      <c r="K99" s="4">
        <v>2012</v>
      </c>
      <c r="L99" s="4" t="s">
        <v>629</v>
      </c>
      <c r="M99" s="4" t="str">
        <f t="shared" si="1"/>
        <v>N</v>
      </c>
      <c r="Q99" s="12">
        <v>0</v>
      </c>
      <c r="R99" s="12">
        <v>100</v>
      </c>
    </row>
    <row r="100" spans="1:18" s="4" customFormat="1" ht="12.75" customHeight="1" x14ac:dyDescent="0.25">
      <c r="A100" s="4" t="s">
        <v>632</v>
      </c>
      <c r="B100" s="4" t="s">
        <v>25</v>
      </c>
      <c r="C100" s="4" t="s">
        <v>624</v>
      </c>
      <c r="D100" s="4" t="s">
        <v>620</v>
      </c>
      <c r="E100" s="4" t="s">
        <v>633</v>
      </c>
      <c r="F100" s="4" t="s">
        <v>3140</v>
      </c>
      <c r="G100" s="4">
        <v>3</v>
      </c>
      <c r="H100" s="15">
        <v>2</v>
      </c>
      <c r="I100" s="4" t="s">
        <v>3142</v>
      </c>
      <c r="J100" s="12">
        <v>0</v>
      </c>
      <c r="K100" s="4">
        <v>2012</v>
      </c>
      <c r="L100" s="4" t="s">
        <v>632</v>
      </c>
      <c r="M100" s="4" t="str">
        <f t="shared" si="1"/>
        <v>N</v>
      </c>
      <c r="Q100" s="12">
        <v>100</v>
      </c>
      <c r="R100" s="12">
        <v>0</v>
      </c>
    </row>
    <row r="101" spans="1:18" s="4" customFormat="1" ht="12.75" customHeight="1" x14ac:dyDescent="0.25">
      <c r="A101" s="4" t="s">
        <v>1076</v>
      </c>
      <c r="B101" s="4" t="s">
        <v>1079</v>
      </c>
      <c r="C101" s="4" t="s">
        <v>1078</v>
      </c>
      <c r="D101" s="4" t="s">
        <v>1038</v>
      </c>
      <c r="E101" s="4" t="s">
        <v>1080</v>
      </c>
      <c r="F101" s="4" t="s">
        <v>1077</v>
      </c>
      <c r="G101" s="4">
        <v>2</v>
      </c>
      <c r="H101" s="15">
        <v>1</v>
      </c>
      <c r="I101" s="4" t="s">
        <v>1852</v>
      </c>
      <c r="J101" s="12">
        <v>100</v>
      </c>
      <c r="K101" s="4">
        <v>2016</v>
      </c>
      <c r="L101" s="4" t="s">
        <v>1076</v>
      </c>
      <c r="M101" s="4" t="str">
        <f t="shared" si="1"/>
        <v>N</v>
      </c>
      <c r="Q101" s="12">
        <v>0</v>
      </c>
      <c r="R101" s="12">
        <v>100</v>
      </c>
    </row>
    <row r="102" spans="1:18" s="4" customFormat="1" ht="12.75" customHeight="1" x14ac:dyDescent="0.25">
      <c r="A102" s="4" t="s">
        <v>1081</v>
      </c>
      <c r="B102" s="4" t="s">
        <v>1079</v>
      </c>
      <c r="C102" s="4" t="s">
        <v>1078</v>
      </c>
      <c r="D102" s="4" t="s">
        <v>1038</v>
      </c>
      <c r="E102" s="4" t="s">
        <v>1083</v>
      </c>
      <c r="F102" s="4" t="s">
        <v>1082</v>
      </c>
      <c r="G102" s="4">
        <v>2</v>
      </c>
      <c r="H102" s="15">
        <v>1</v>
      </c>
      <c r="J102" s="12">
        <v>97</v>
      </c>
      <c r="K102" s="4">
        <v>2016</v>
      </c>
      <c r="L102" s="4" t="s">
        <v>1081</v>
      </c>
      <c r="M102" s="4" t="str">
        <f t="shared" si="1"/>
        <v>N</v>
      </c>
      <c r="Q102" s="12">
        <v>0</v>
      </c>
      <c r="R102" s="12">
        <v>100</v>
      </c>
    </row>
    <row r="103" spans="1:18" s="4" customFormat="1" ht="12.75" customHeight="1" x14ac:dyDescent="0.25">
      <c r="A103" s="4" t="s">
        <v>51</v>
      </c>
      <c r="B103" s="4" t="s">
        <v>54</v>
      </c>
      <c r="C103" s="4" t="s">
        <v>53</v>
      </c>
      <c r="D103" s="4" t="s">
        <v>35</v>
      </c>
      <c r="E103" s="4" t="s">
        <v>55</v>
      </c>
      <c r="F103" s="4" t="s">
        <v>52</v>
      </c>
      <c r="G103" s="4">
        <v>3</v>
      </c>
      <c r="H103" s="15">
        <v>2</v>
      </c>
      <c r="I103" s="4" t="s">
        <v>1853</v>
      </c>
      <c r="J103" s="12">
        <v>100</v>
      </c>
      <c r="K103" s="4">
        <v>2014</v>
      </c>
      <c r="L103" s="4" t="s">
        <v>51</v>
      </c>
      <c r="M103" s="4" t="str">
        <f t="shared" si="1"/>
        <v>N</v>
      </c>
      <c r="Q103" s="12">
        <v>0</v>
      </c>
      <c r="R103" s="12">
        <v>6.6677339310013615</v>
      </c>
    </row>
    <row r="104" spans="1:18" s="4" customFormat="1" ht="12.75" customHeight="1" x14ac:dyDescent="0.25">
      <c r="A104" s="4" t="s">
        <v>1084</v>
      </c>
      <c r="B104" s="4" t="s">
        <v>1087</v>
      </c>
      <c r="C104" s="4" t="s">
        <v>1086</v>
      </c>
      <c r="D104" s="4" t="s">
        <v>1038</v>
      </c>
      <c r="E104" s="4" t="s">
        <v>1088</v>
      </c>
      <c r="F104" s="4" t="s">
        <v>1085</v>
      </c>
      <c r="G104" s="4">
        <v>1</v>
      </c>
      <c r="H104" s="15">
        <v>2</v>
      </c>
      <c r="I104" s="4" t="s">
        <v>1854</v>
      </c>
      <c r="J104" s="12">
        <v>100</v>
      </c>
      <c r="K104" s="4">
        <v>2015</v>
      </c>
      <c r="L104" s="4" t="s">
        <v>1084</v>
      </c>
      <c r="M104" s="4" t="str">
        <f t="shared" si="1"/>
        <v>N</v>
      </c>
      <c r="Q104" s="12">
        <v>0</v>
      </c>
      <c r="R104" s="12">
        <v>100</v>
      </c>
    </row>
    <row r="105" spans="1:18" s="4" customFormat="1" ht="12.75" customHeight="1" x14ac:dyDescent="0.25">
      <c r="A105" s="4" t="s">
        <v>1089</v>
      </c>
      <c r="B105" s="4" t="s">
        <v>1087</v>
      </c>
      <c r="C105" s="4" t="s">
        <v>1086</v>
      </c>
      <c r="D105" s="4" t="s">
        <v>1038</v>
      </c>
      <c r="E105" s="4" t="s">
        <v>1091</v>
      </c>
      <c r="F105" s="4" t="s">
        <v>1090</v>
      </c>
      <c r="G105" s="4">
        <v>1</v>
      </c>
      <c r="H105" s="15">
        <v>2</v>
      </c>
      <c r="I105" s="4" t="s">
        <v>1854</v>
      </c>
      <c r="J105" s="12">
        <v>100</v>
      </c>
      <c r="K105" s="4">
        <v>2015</v>
      </c>
      <c r="L105" s="4" t="s">
        <v>1089</v>
      </c>
      <c r="M105" s="4" t="str">
        <f t="shared" si="1"/>
        <v>N</v>
      </c>
      <c r="Q105" s="12">
        <v>0</v>
      </c>
      <c r="R105" s="12">
        <v>0</v>
      </c>
    </row>
    <row r="106" spans="1:18" s="4" customFormat="1" ht="12.75" customHeight="1" x14ac:dyDescent="0.25">
      <c r="A106" s="4" t="s">
        <v>637</v>
      </c>
      <c r="B106" s="4" t="s">
        <v>640</v>
      </c>
      <c r="C106" s="4" t="s">
        <v>639</v>
      </c>
      <c r="D106" s="4" t="s">
        <v>620</v>
      </c>
      <c r="E106" s="4" t="s">
        <v>641</v>
      </c>
      <c r="F106" s="4" t="s">
        <v>638</v>
      </c>
      <c r="G106" s="4">
        <v>2</v>
      </c>
      <c r="H106" s="15">
        <v>2</v>
      </c>
      <c r="I106" s="4" t="s">
        <v>1855</v>
      </c>
      <c r="J106" s="12">
        <v>0</v>
      </c>
      <c r="K106" s="4">
        <v>2016</v>
      </c>
      <c r="L106" s="4" t="s">
        <v>637</v>
      </c>
      <c r="M106" s="4" t="str">
        <f t="shared" si="1"/>
        <v>N</v>
      </c>
      <c r="Q106" s="12">
        <v>0</v>
      </c>
      <c r="R106" s="12">
        <v>0</v>
      </c>
    </row>
    <row r="107" spans="1:18" s="4" customFormat="1" ht="12.75" customHeight="1" x14ac:dyDescent="0.25">
      <c r="A107" s="4" t="s">
        <v>642</v>
      </c>
      <c r="B107" s="4" t="s">
        <v>640</v>
      </c>
      <c r="C107" s="4" t="s">
        <v>639</v>
      </c>
      <c r="D107" s="4" t="s">
        <v>620</v>
      </c>
      <c r="E107" s="4" t="s">
        <v>1573</v>
      </c>
      <c r="F107" s="4" t="s">
        <v>643</v>
      </c>
      <c r="G107" s="4">
        <v>2</v>
      </c>
      <c r="H107" s="15">
        <v>1</v>
      </c>
      <c r="J107" s="12">
        <v>100</v>
      </c>
      <c r="K107" s="4">
        <v>2014</v>
      </c>
      <c r="L107" s="4" t="s">
        <v>642</v>
      </c>
      <c r="M107" s="4" t="str">
        <f t="shared" si="1"/>
        <v>Y</v>
      </c>
      <c r="N107" s="4" t="s">
        <v>2678</v>
      </c>
      <c r="Q107" s="12">
        <v>62.624618514750765</v>
      </c>
      <c r="R107" s="12">
        <v>97.526283240568958</v>
      </c>
    </row>
    <row r="108" spans="1:18" s="4" customFormat="1" ht="12.75" customHeight="1" x14ac:dyDescent="0.25">
      <c r="A108" s="4" t="s">
        <v>644</v>
      </c>
      <c r="B108" s="4" t="s">
        <v>647</v>
      </c>
      <c r="C108" s="4" t="s">
        <v>646</v>
      </c>
      <c r="D108" s="4" t="s">
        <v>620</v>
      </c>
      <c r="E108" s="4" t="s">
        <v>648</v>
      </c>
      <c r="F108" s="4" t="s">
        <v>645</v>
      </c>
      <c r="G108" s="4">
        <v>3</v>
      </c>
      <c r="H108" s="15">
        <v>1</v>
      </c>
      <c r="I108" s="4" t="s">
        <v>3144</v>
      </c>
      <c r="J108" s="12">
        <v>100</v>
      </c>
      <c r="K108" s="4">
        <v>2010</v>
      </c>
      <c r="L108" s="4" t="s">
        <v>644</v>
      </c>
      <c r="M108" s="4" t="str">
        <f t="shared" si="1"/>
        <v>Y</v>
      </c>
      <c r="N108" s="4" t="s">
        <v>2678</v>
      </c>
      <c r="Q108" s="12">
        <v>100</v>
      </c>
      <c r="R108" s="12">
        <v>100</v>
      </c>
    </row>
    <row r="109" spans="1:18" s="4" customFormat="1" ht="12.75" customHeight="1" x14ac:dyDescent="0.25">
      <c r="A109" s="4" t="s">
        <v>1092</v>
      </c>
      <c r="B109" s="4" t="s">
        <v>1095</v>
      </c>
      <c r="C109" s="4" t="s">
        <v>1094</v>
      </c>
      <c r="D109" s="4" t="s">
        <v>1038</v>
      </c>
      <c r="E109" s="4" t="s">
        <v>1096</v>
      </c>
      <c r="F109" s="4" t="s">
        <v>1093</v>
      </c>
      <c r="G109" s="4">
        <v>3</v>
      </c>
      <c r="H109" s="15">
        <v>1</v>
      </c>
      <c r="J109" s="12">
        <v>100</v>
      </c>
      <c r="K109" s="4">
        <v>2015</v>
      </c>
      <c r="L109" s="4" t="s">
        <v>1092</v>
      </c>
      <c r="M109" s="4" t="str">
        <f t="shared" si="1"/>
        <v>N</v>
      </c>
      <c r="Q109" s="12">
        <v>40</v>
      </c>
      <c r="R109" s="12">
        <v>0</v>
      </c>
    </row>
    <row r="110" spans="1:18" s="4" customFormat="1" ht="12.75" customHeight="1" x14ac:dyDescent="0.25">
      <c r="A110" s="4" t="s">
        <v>1105</v>
      </c>
      <c r="B110" s="4" t="s">
        <v>1108</v>
      </c>
      <c r="C110" s="4" t="s">
        <v>1107</v>
      </c>
      <c r="D110" s="4" t="s">
        <v>1038</v>
      </c>
      <c r="E110" s="4" t="s">
        <v>1109</v>
      </c>
      <c r="F110" s="4" t="s">
        <v>1106</v>
      </c>
      <c r="G110" s="4">
        <v>2</v>
      </c>
      <c r="H110" s="15">
        <v>1</v>
      </c>
      <c r="J110" s="12">
        <v>100</v>
      </c>
      <c r="K110" s="4">
        <v>2014</v>
      </c>
      <c r="L110" s="4" t="s">
        <v>1105</v>
      </c>
      <c r="M110" s="4" t="str">
        <f t="shared" si="1"/>
        <v>N</v>
      </c>
      <c r="Q110" s="12">
        <v>0</v>
      </c>
      <c r="R110" s="12">
        <v>0</v>
      </c>
    </row>
    <row r="111" spans="1:18" s="4" customFormat="1" ht="12.75" customHeight="1" x14ac:dyDescent="0.25">
      <c r="A111" s="4" t="s">
        <v>1110</v>
      </c>
      <c r="B111" s="4" t="s">
        <v>1108</v>
      </c>
      <c r="C111" s="4" t="s">
        <v>1107</v>
      </c>
      <c r="D111" s="4" t="s">
        <v>1038</v>
      </c>
      <c r="E111" s="4" t="s">
        <v>1574</v>
      </c>
      <c r="F111" s="4" t="s">
        <v>1111</v>
      </c>
      <c r="G111" s="4">
        <v>2</v>
      </c>
      <c r="H111" s="15">
        <v>1</v>
      </c>
      <c r="J111" s="12">
        <v>100</v>
      </c>
      <c r="K111" s="4">
        <v>2016</v>
      </c>
      <c r="L111" s="4" t="s">
        <v>1110</v>
      </c>
      <c r="M111" s="4" t="str">
        <f t="shared" si="1"/>
        <v>N</v>
      </c>
      <c r="Q111" s="12">
        <v>0</v>
      </c>
      <c r="R111" s="4">
        <v>100</v>
      </c>
    </row>
    <row r="112" spans="1:18" s="4" customFormat="1" ht="12.75" customHeight="1" x14ac:dyDescent="0.25">
      <c r="A112" s="4" t="s">
        <v>1112</v>
      </c>
      <c r="B112" s="4" t="s">
        <v>1108</v>
      </c>
      <c r="C112" s="4" t="s">
        <v>1107</v>
      </c>
      <c r="D112" s="4" t="s">
        <v>1038</v>
      </c>
      <c r="E112" s="4" t="s">
        <v>1114</v>
      </c>
      <c r="F112" s="4" t="s">
        <v>1113</v>
      </c>
      <c r="G112" s="4">
        <v>2</v>
      </c>
      <c r="H112" s="15">
        <v>1</v>
      </c>
      <c r="J112" s="12">
        <v>81.44329896907216</v>
      </c>
      <c r="K112" s="4">
        <v>2014</v>
      </c>
      <c r="L112" s="4" t="s">
        <v>1112</v>
      </c>
      <c r="M112" s="4" t="str">
        <f t="shared" si="1"/>
        <v>N</v>
      </c>
      <c r="Q112" s="12">
        <v>79.024390243902445</v>
      </c>
    </row>
    <row r="113" spans="1:17" s="4" customFormat="1" ht="12.75" customHeight="1" x14ac:dyDescent="0.25">
      <c r="A113" s="4" t="s">
        <v>389</v>
      </c>
      <c r="B113" s="4" t="s">
        <v>392</v>
      </c>
      <c r="C113" s="4" t="s">
        <v>391</v>
      </c>
      <c r="D113" s="4" t="s">
        <v>360</v>
      </c>
      <c r="E113" s="4" t="s">
        <v>393</v>
      </c>
      <c r="F113" s="4" t="s">
        <v>390</v>
      </c>
      <c r="G113" s="4">
        <v>2</v>
      </c>
      <c r="H113" s="15">
        <v>2</v>
      </c>
      <c r="I113" s="4" t="s">
        <v>1858</v>
      </c>
      <c r="J113" s="12">
        <v>0</v>
      </c>
      <c r="K113" s="4">
        <v>2013</v>
      </c>
      <c r="L113" s="4" t="s">
        <v>389</v>
      </c>
      <c r="M113" s="4" t="str">
        <f t="shared" si="1"/>
        <v>N</v>
      </c>
      <c r="Q113" s="12">
        <v>0</v>
      </c>
    </row>
    <row r="114" spans="1:17" s="4" customFormat="1" ht="12.75" customHeight="1" x14ac:dyDescent="0.25">
      <c r="A114" s="4" t="s">
        <v>397</v>
      </c>
      <c r="B114" s="4" t="s">
        <v>392</v>
      </c>
      <c r="C114" s="4" t="s">
        <v>391</v>
      </c>
      <c r="D114" s="4" t="s">
        <v>360</v>
      </c>
      <c r="E114" s="4" t="s">
        <v>399</v>
      </c>
      <c r="F114" s="4" t="s">
        <v>398</v>
      </c>
      <c r="G114" s="4">
        <v>2</v>
      </c>
      <c r="H114" s="15">
        <v>2</v>
      </c>
      <c r="I114" s="4" t="s">
        <v>1859</v>
      </c>
      <c r="J114" s="12">
        <v>0</v>
      </c>
      <c r="K114" s="4">
        <v>2013</v>
      </c>
      <c r="L114" s="4" t="s">
        <v>397</v>
      </c>
      <c r="M114" s="4" t="str">
        <f t="shared" si="1"/>
        <v>N</v>
      </c>
      <c r="Q114" s="12">
        <v>0</v>
      </c>
    </row>
    <row r="115" spans="1:17" s="4" customFormat="1" ht="12.75" customHeight="1" x14ac:dyDescent="0.25">
      <c r="A115" s="4" t="s">
        <v>652</v>
      </c>
      <c r="B115" s="4" t="s">
        <v>27</v>
      </c>
      <c r="C115" s="4" t="s">
        <v>654</v>
      </c>
      <c r="D115" s="4" t="s">
        <v>620</v>
      </c>
      <c r="E115" s="4" t="s">
        <v>655</v>
      </c>
      <c r="F115" s="4" t="s">
        <v>653</v>
      </c>
      <c r="G115" s="4">
        <v>1</v>
      </c>
      <c r="H115" s="15">
        <v>1</v>
      </c>
      <c r="I115" s="4" t="s">
        <v>3149</v>
      </c>
      <c r="J115" s="12">
        <v>0</v>
      </c>
      <c r="K115" s="4">
        <v>2015</v>
      </c>
      <c r="L115" s="4" t="s">
        <v>652</v>
      </c>
      <c r="M115" s="4" t="str">
        <f t="shared" si="1"/>
        <v>N</v>
      </c>
      <c r="Q115" s="12">
        <v>0</v>
      </c>
    </row>
    <row r="116" spans="1:17" s="4" customFormat="1" ht="12.75" customHeight="1" x14ac:dyDescent="0.25">
      <c r="A116" s="4" t="s">
        <v>63</v>
      </c>
      <c r="B116" s="4" t="s">
        <v>61</v>
      </c>
      <c r="C116" s="4" t="s">
        <v>60</v>
      </c>
      <c r="D116" s="4" t="s">
        <v>35</v>
      </c>
      <c r="E116" s="4" t="s">
        <v>64</v>
      </c>
      <c r="F116" s="4" t="s">
        <v>3154</v>
      </c>
      <c r="G116" s="4">
        <v>2</v>
      </c>
      <c r="H116" s="15">
        <v>1</v>
      </c>
      <c r="J116" s="12">
        <v>100</v>
      </c>
      <c r="K116" s="4">
        <v>2016</v>
      </c>
      <c r="L116" s="4" t="s">
        <v>63</v>
      </c>
      <c r="M116" s="4" t="str">
        <f t="shared" si="1"/>
        <v>N</v>
      </c>
      <c r="Q116" s="12">
        <v>100</v>
      </c>
    </row>
    <row r="117" spans="1:17" s="4" customFormat="1" ht="12.75" customHeight="1" x14ac:dyDescent="0.25">
      <c r="A117" s="4" t="s">
        <v>68</v>
      </c>
      <c r="B117" s="4" t="s">
        <v>70</v>
      </c>
      <c r="C117" s="4" t="s">
        <v>69</v>
      </c>
      <c r="D117" s="4" t="s">
        <v>35</v>
      </c>
      <c r="E117" s="4" t="s">
        <v>71</v>
      </c>
      <c r="F117" s="4" t="s">
        <v>3330</v>
      </c>
      <c r="G117" s="4">
        <v>3</v>
      </c>
      <c r="H117" s="15">
        <v>3</v>
      </c>
      <c r="I117" s="4" t="s">
        <v>3157</v>
      </c>
      <c r="J117" s="12">
        <v>100</v>
      </c>
      <c r="K117" s="4">
        <v>2013</v>
      </c>
      <c r="L117" s="4" t="s">
        <v>68</v>
      </c>
      <c r="M117" s="4" t="str">
        <f t="shared" si="1"/>
        <v>N</v>
      </c>
      <c r="Q117" s="12">
        <v>95.754166224392307</v>
      </c>
    </row>
    <row r="118" spans="1:17" s="4" customFormat="1" ht="12.75" customHeight="1" x14ac:dyDescent="0.25">
      <c r="A118" s="4" t="s">
        <v>1126</v>
      </c>
      <c r="B118" s="4" t="s">
        <v>1129</v>
      </c>
      <c r="C118" s="4" t="s">
        <v>1128</v>
      </c>
      <c r="D118" s="4" t="s">
        <v>1038</v>
      </c>
      <c r="E118" s="4" t="s">
        <v>1130</v>
      </c>
      <c r="F118" s="4" t="s">
        <v>1127</v>
      </c>
      <c r="G118" s="4">
        <v>2</v>
      </c>
      <c r="H118" s="15">
        <v>1</v>
      </c>
      <c r="J118" s="12">
        <v>100</v>
      </c>
      <c r="K118" s="4">
        <v>2015</v>
      </c>
      <c r="L118" s="4" t="s">
        <v>1126</v>
      </c>
      <c r="M118" s="4" t="str">
        <f t="shared" si="1"/>
        <v>N</v>
      </c>
      <c r="Q118" s="12">
        <v>84.26401152030131</v>
      </c>
    </row>
    <row r="119" spans="1:17" s="4" customFormat="1" ht="12.75" customHeight="1" x14ac:dyDescent="0.25">
      <c r="A119" s="4" t="s">
        <v>1131</v>
      </c>
      <c r="B119" s="4" t="s">
        <v>1129</v>
      </c>
      <c r="C119" s="4" t="s">
        <v>1128</v>
      </c>
      <c r="D119" s="4" t="s">
        <v>1038</v>
      </c>
      <c r="E119" s="4" t="s">
        <v>1133</v>
      </c>
      <c r="F119" s="4" t="s">
        <v>1132</v>
      </c>
      <c r="G119" s="4">
        <v>2</v>
      </c>
      <c r="H119" s="15">
        <v>1</v>
      </c>
      <c r="J119" s="12">
        <v>100</v>
      </c>
      <c r="K119" s="4">
        <v>2013</v>
      </c>
      <c r="L119" s="4" t="s">
        <v>1131</v>
      </c>
      <c r="M119" s="4" t="str">
        <f t="shared" si="1"/>
        <v>N</v>
      </c>
      <c r="Q119" s="12">
        <v>100</v>
      </c>
    </row>
    <row r="120" spans="1:17" s="4" customFormat="1" ht="12.75" customHeight="1" x14ac:dyDescent="0.25">
      <c r="A120" s="4" t="s">
        <v>1134</v>
      </c>
      <c r="B120" s="4" t="s">
        <v>1129</v>
      </c>
      <c r="C120" s="4" t="s">
        <v>1128</v>
      </c>
      <c r="D120" s="4" t="s">
        <v>1038</v>
      </c>
      <c r="E120" s="4" t="s">
        <v>1575</v>
      </c>
      <c r="F120" s="4" t="s">
        <v>1135</v>
      </c>
      <c r="G120" s="4">
        <v>2</v>
      </c>
      <c r="H120" s="15">
        <v>1</v>
      </c>
      <c r="J120" s="12">
        <v>100</v>
      </c>
      <c r="K120" s="4">
        <v>2013</v>
      </c>
      <c r="L120" s="4" t="s">
        <v>1134</v>
      </c>
      <c r="M120" s="4" t="str">
        <f t="shared" si="1"/>
        <v>N</v>
      </c>
      <c r="Q120" s="12">
        <v>27.659574468085101</v>
      </c>
    </row>
    <row r="121" spans="1:17" s="4" customFormat="1" ht="12.75" customHeight="1" x14ac:dyDescent="0.25">
      <c r="A121" s="4" t="s">
        <v>403</v>
      </c>
      <c r="B121" s="4" t="s">
        <v>406</v>
      </c>
      <c r="C121" s="4" t="s">
        <v>405</v>
      </c>
      <c r="D121" s="4" t="s">
        <v>360</v>
      </c>
      <c r="E121" s="4" t="s">
        <v>407</v>
      </c>
      <c r="F121" s="4" t="s">
        <v>404</v>
      </c>
      <c r="G121" s="4">
        <v>1</v>
      </c>
      <c r="H121" s="15">
        <v>3</v>
      </c>
      <c r="I121" s="4" t="s">
        <v>1862</v>
      </c>
      <c r="J121" s="12">
        <v>40</v>
      </c>
      <c r="K121" s="4" t="s">
        <v>1569</v>
      </c>
      <c r="L121" s="4" t="s">
        <v>403</v>
      </c>
      <c r="M121" s="4" t="str">
        <f t="shared" si="1"/>
        <v>Y</v>
      </c>
      <c r="N121" s="4" t="s">
        <v>2678</v>
      </c>
      <c r="Q121" s="12">
        <v>0</v>
      </c>
    </row>
    <row r="122" spans="1:17" s="4" customFormat="1" ht="12.75" customHeight="1" x14ac:dyDescent="0.25">
      <c r="A122" s="4" t="s">
        <v>408</v>
      </c>
      <c r="B122" s="4" t="s">
        <v>7</v>
      </c>
      <c r="C122" s="4" t="s">
        <v>410</v>
      </c>
      <c r="D122" s="4" t="s">
        <v>360</v>
      </c>
      <c r="E122" s="4" t="s">
        <v>411</v>
      </c>
      <c r="F122" s="4" t="s">
        <v>409</v>
      </c>
      <c r="G122" s="4">
        <v>2</v>
      </c>
      <c r="H122" s="15">
        <v>2</v>
      </c>
      <c r="I122" s="4" t="s">
        <v>1863</v>
      </c>
      <c r="J122" s="12">
        <v>0</v>
      </c>
      <c r="K122" s="4">
        <v>2016</v>
      </c>
      <c r="L122" s="4" t="s">
        <v>408</v>
      </c>
      <c r="M122" s="4" t="str">
        <f t="shared" si="1"/>
        <v>N</v>
      </c>
      <c r="Q122" s="12">
        <v>100</v>
      </c>
    </row>
    <row r="123" spans="1:17" s="4" customFormat="1" ht="12.75" customHeight="1" x14ac:dyDescent="0.25">
      <c r="A123" s="4" t="s">
        <v>1136</v>
      </c>
      <c r="B123" s="4" t="s">
        <v>1139</v>
      </c>
      <c r="C123" s="4" t="s">
        <v>1138</v>
      </c>
      <c r="D123" s="4" t="s">
        <v>1038</v>
      </c>
      <c r="E123" s="4" t="s">
        <v>1140</v>
      </c>
      <c r="F123" s="4" t="s">
        <v>1137</v>
      </c>
      <c r="G123" s="4">
        <v>2</v>
      </c>
      <c r="H123" s="15">
        <v>2</v>
      </c>
      <c r="I123" s="4" t="s">
        <v>1865</v>
      </c>
      <c r="J123" s="12">
        <v>100</v>
      </c>
      <c r="K123" s="4">
        <v>2016</v>
      </c>
      <c r="L123" s="4" t="s">
        <v>1136</v>
      </c>
      <c r="M123" s="4" t="str">
        <f t="shared" si="1"/>
        <v>N</v>
      </c>
      <c r="Q123" s="12">
        <v>98.363917929497063</v>
      </c>
    </row>
    <row r="124" spans="1:17" s="4" customFormat="1" ht="12.75" customHeight="1" x14ac:dyDescent="0.25">
      <c r="A124" s="4" t="s">
        <v>1141</v>
      </c>
      <c r="B124" s="4" t="s">
        <v>1139</v>
      </c>
      <c r="C124" s="4" t="s">
        <v>1138</v>
      </c>
      <c r="D124" s="4" t="s">
        <v>1038</v>
      </c>
      <c r="E124" s="4" t="s">
        <v>1576</v>
      </c>
      <c r="F124" s="4" t="s">
        <v>1142</v>
      </c>
      <c r="G124" s="4">
        <v>2</v>
      </c>
      <c r="H124" s="15">
        <v>2</v>
      </c>
      <c r="I124" s="4" t="s">
        <v>1865</v>
      </c>
      <c r="J124" s="12">
        <v>99.599156118143455</v>
      </c>
      <c r="K124" s="4">
        <v>2016</v>
      </c>
      <c r="L124" s="4" t="s">
        <v>1141</v>
      </c>
      <c r="M124" s="4" t="str">
        <f t="shared" si="1"/>
        <v>N</v>
      </c>
      <c r="Q124" s="12">
        <v>100</v>
      </c>
    </row>
    <row r="125" spans="1:17" s="4" customFormat="1" ht="12.75" customHeight="1" x14ac:dyDescent="0.25">
      <c r="A125" s="4" t="s">
        <v>1143</v>
      </c>
      <c r="B125" s="4" t="s">
        <v>1146</v>
      </c>
      <c r="C125" s="4" t="s">
        <v>1145</v>
      </c>
      <c r="D125" s="4" t="s">
        <v>1038</v>
      </c>
      <c r="E125" s="4" t="s">
        <v>1147</v>
      </c>
      <c r="F125" s="4" t="s">
        <v>1144</v>
      </c>
      <c r="G125" s="4">
        <v>1</v>
      </c>
      <c r="H125" s="15">
        <v>1</v>
      </c>
      <c r="I125" s="4" t="s">
        <v>3159</v>
      </c>
      <c r="J125" s="12">
        <v>97</v>
      </c>
      <c r="K125" s="4">
        <v>2015</v>
      </c>
      <c r="L125" s="4" t="s">
        <v>1143</v>
      </c>
      <c r="M125" s="4" t="str">
        <f t="shared" si="1"/>
        <v>N</v>
      </c>
      <c r="Q125" s="12">
        <v>100</v>
      </c>
    </row>
    <row r="126" spans="1:17" s="4" customFormat="1" ht="12.75" customHeight="1" x14ac:dyDescent="0.25">
      <c r="A126" s="4" t="s">
        <v>672</v>
      </c>
      <c r="B126" s="4" t="s">
        <v>675</v>
      </c>
      <c r="C126" s="4" t="s">
        <v>674</v>
      </c>
      <c r="D126" s="4" t="s">
        <v>620</v>
      </c>
      <c r="E126" s="4" t="s">
        <v>676</v>
      </c>
      <c r="F126" s="4" t="s">
        <v>673</v>
      </c>
      <c r="G126" s="4">
        <v>2</v>
      </c>
      <c r="H126" s="15">
        <v>1</v>
      </c>
      <c r="J126" s="12">
        <v>0</v>
      </c>
      <c r="K126" s="4">
        <v>2002</v>
      </c>
      <c r="L126" s="4" t="s">
        <v>672</v>
      </c>
      <c r="M126" s="4" t="str">
        <f t="shared" si="1"/>
        <v>N</v>
      </c>
      <c r="Q126" s="12">
        <v>50</v>
      </c>
    </row>
    <row r="127" spans="1:17" s="4" customFormat="1" ht="12.75" customHeight="1" x14ac:dyDescent="0.25">
      <c r="A127" s="4" t="s">
        <v>1148</v>
      </c>
      <c r="B127" s="4" t="s">
        <v>1</v>
      </c>
      <c r="C127" s="4" t="s">
        <v>1150</v>
      </c>
      <c r="D127" s="4" t="s">
        <v>1038</v>
      </c>
      <c r="E127" s="4" t="s">
        <v>2</v>
      </c>
      <c r="F127" s="4" t="s">
        <v>1149</v>
      </c>
      <c r="G127" s="4">
        <v>2</v>
      </c>
      <c r="H127" s="15">
        <v>2</v>
      </c>
      <c r="I127" s="4" t="s">
        <v>1870</v>
      </c>
      <c r="J127" s="12">
        <v>72</v>
      </c>
      <c r="K127" s="4">
        <v>2013</v>
      </c>
      <c r="L127" s="4" t="s">
        <v>1148</v>
      </c>
      <c r="M127" s="4" t="str">
        <f>IF(OR(AND(D127=$W$15,OR(J127&lt;$W$16,J127&gt;$W$17)),AND(D127=$X$15,OR(J127&lt;$X$16,J127&gt;$X$17)),AND(D127=$Y$15,OR(J127&lt;$Y$16,J127&gt;$Y$17)),AND(D127=$Z$15,OR(J127&lt;$Z$16,J127&gt;$Z$17))),"Y","N")</f>
        <v>N</v>
      </c>
      <c r="Q127" s="12">
        <v>83.333333333333343</v>
      </c>
    </row>
    <row r="128" spans="1:17" s="4" customFormat="1" ht="12.75" customHeight="1" x14ac:dyDescent="0.25">
      <c r="A128" s="4" t="s">
        <v>681</v>
      </c>
      <c r="B128" s="4" t="s">
        <v>684</v>
      </c>
      <c r="C128" s="4" t="s">
        <v>683</v>
      </c>
      <c r="D128" s="4" t="s">
        <v>620</v>
      </c>
      <c r="E128" s="4" t="s">
        <v>685</v>
      </c>
      <c r="F128" s="4" t="s">
        <v>682</v>
      </c>
      <c r="G128" s="4">
        <v>2</v>
      </c>
      <c r="H128" s="15">
        <v>2</v>
      </c>
      <c r="I128" s="4" t="s">
        <v>1871</v>
      </c>
      <c r="J128" s="12">
        <v>100</v>
      </c>
      <c r="K128" s="4">
        <v>2013</v>
      </c>
      <c r="L128" s="4" t="s">
        <v>681</v>
      </c>
      <c r="M128" s="4" t="str">
        <f t="shared" si="1"/>
        <v>Y</v>
      </c>
      <c r="N128" s="4" t="s">
        <v>2678</v>
      </c>
      <c r="Q128" s="12">
        <v>100</v>
      </c>
    </row>
    <row r="129" spans="1:17" s="4" customFormat="1" ht="12.75" customHeight="1" x14ac:dyDescent="0.25">
      <c r="A129" s="4" t="s">
        <v>439</v>
      </c>
      <c r="B129" s="4" t="s">
        <v>17</v>
      </c>
      <c r="C129" s="4" t="s">
        <v>414</v>
      </c>
      <c r="D129" s="4" t="s">
        <v>360</v>
      </c>
      <c r="E129" s="4" t="s">
        <v>441</v>
      </c>
      <c r="F129" s="4" t="s">
        <v>440</v>
      </c>
      <c r="G129" s="4">
        <v>3</v>
      </c>
      <c r="H129" s="15">
        <v>2</v>
      </c>
      <c r="I129" s="4" t="s">
        <v>1882</v>
      </c>
      <c r="J129" s="12">
        <v>0</v>
      </c>
      <c r="K129" s="4">
        <v>2015</v>
      </c>
      <c r="L129" s="4" t="s">
        <v>439</v>
      </c>
      <c r="M129" s="4" t="str">
        <f t="shared" si="1"/>
        <v>N</v>
      </c>
      <c r="Q129" s="12">
        <v>0</v>
      </c>
    </row>
    <row r="130" spans="1:17" s="4" customFormat="1" ht="12.75" customHeight="1" x14ac:dyDescent="0.25">
      <c r="A130" s="4" t="s">
        <v>108</v>
      </c>
      <c r="B130" s="4" t="s">
        <v>111</v>
      </c>
      <c r="C130" s="4" t="s">
        <v>110</v>
      </c>
      <c r="D130" s="4" t="s">
        <v>35</v>
      </c>
      <c r="E130" s="4" t="s">
        <v>112</v>
      </c>
      <c r="F130" s="4" t="s">
        <v>109</v>
      </c>
      <c r="G130" s="4">
        <v>4</v>
      </c>
      <c r="H130" s="15">
        <v>2</v>
      </c>
      <c r="I130" s="4" t="s">
        <v>1886</v>
      </c>
      <c r="J130" s="12">
        <v>100</v>
      </c>
      <c r="K130" s="4" t="s">
        <v>1569</v>
      </c>
      <c r="L130" s="4" t="s">
        <v>108</v>
      </c>
      <c r="M130" s="4" t="str">
        <f t="shared" si="1"/>
        <v>N</v>
      </c>
      <c r="Q130" s="12">
        <v>100</v>
      </c>
    </row>
    <row r="131" spans="1:17" s="4" customFormat="1" ht="12.75" customHeight="1" x14ac:dyDescent="0.25">
      <c r="A131" s="4" t="s">
        <v>119</v>
      </c>
      <c r="B131" s="4" t="s">
        <v>122</v>
      </c>
      <c r="C131" s="4" t="s">
        <v>121</v>
      </c>
      <c r="D131" s="4" t="s">
        <v>35</v>
      </c>
      <c r="E131" s="4" t="s">
        <v>123</v>
      </c>
      <c r="F131" s="4" t="s">
        <v>120</v>
      </c>
      <c r="G131" s="4">
        <v>2</v>
      </c>
      <c r="H131" s="15">
        <v>1</v>
      </c>
      <c r="I131" s="4" t="s">
        <v>3162</v>
      </c>
      <c r="J131" s="12">
        <v>100</v>
      </c>
      <c r="K131" s="4">
        <v>2015</v>
      </c>
      <c r="L131" s="4" t="s">
        <v>119</v>
      </c>
      <c r="M131" s="4" t="str">
        <f t="shared" si="1"/>
        <v>N</v>
      </c>
      <c r="Q131" s="12">
        <v>0</v>
      </c>
    </row>
    <row r="132" spans="1:17" s="4" customFormat="1" ht="12.75" customHeight="1" x14ac:dyDescent="0.25">
      <c r="A132" s="4" t="s">
        <v>124</v>
      </c>
      <c r="B132" s="4" t="s">
        <v>122</v>
      </c>
      <c r="C132" s="4" t="s">
        <v>121</v>
      </c>
      <c r="D132" s="4" t="s">
        <v>35</v>
      </c>
      <c r="E132" s="4" t="s">
        <v>126</v>
      </c>
      <c r="F132" s="4" t="s">
        <v>125</v>
      </c>
      <c r="G132" s="4">
        <v>3</v>
      </c>
      <c r="H132" s="15">
        <v>2</v>
      </c>
      <c r="I132" s="4" t="s">
        <v>1887</v>
      </c>
      <c r="J132" s="12">
        <v>91.518235793044951</v>
      </c>
      <c r="K132" s="4">
        <v>2015</v>
      </c>
      <c r="L132" s="4" t="s">
        <v>124</v>
      </c>
      <c r="M132" s="4" t="str">
        <f t="shared" si="1"/>
        <v>Y</v>
      </c>
      <c r="N132" s="4" t="s">
        <v>2703</v>
      </c>
      <c r="Q132" s="12">
        <v>100</v>
      </c>
    </row>
    <row r="133" spans="1:17" s="4" customFormat="1" ht="12.75" customHeight="1" x14ac:dyDescent="0.25">
      <c r="A133" s="4" t="s">
        <v>127</v>
      </c>
      <c r="B133" s="4" t="s">
        <v>130</v>
      </c>
      <c r="C133" s="4" t="s">
        <v>129</v>
      </c>
      <c r="D133" s="4" t="s">
        <v>35</v>
      </c>
      <c r="E133" s="4" t="s">
        <v>131</v>
      </c>
      <c r="F133" s="4" t="s">
        <v>3298</v>
      </c>
      <c r="G133" s="4">
        <v>2</v>
      </c>
      <c r="H133" s="15">
        <v>1</v>
      </c>
      <c r="I133" s="4" t="s">
        <v>3297</v>
      </c>
      <c r="J133" s="12">
        <v>100</v>
      </c>
      <c r="K133" s="4">
        <v>2015</v>
      </c>
      <c r="L133" s="4" t="s">
        <v>127</v>
      </c>
      <c r="M133" s="4" t="str">
        <f t="shared" si="1"/>
        <v>N</v>
      </c>
      <c r="Q133" s="12">
        <v>100</v>
      </c>
    </row>
    <row r="134" spans="1:17" s="4" customFormat="1" ht="12.75" customHeight="1" x14ac:dyDescent="0.25">
      <c r="A134" s="4" t="s">
        <v>1170</v>
      </c>
      <c r="B134" s="4" t="s">
        <v>1173</v>
      </c>
      <c r="C134" s="4" t="s">
        <v>1172</v>
      </c>
      <c r="D134" s="4" t="s">
        <v>1038</v>
      </c>
      <c r="E134" s="4" t="s">
        <v>1174</v>
      </c>
      <c r="F134" s="4" t="s">
        <v>1171</v>
      </c>
      <c r="G134" s="4">
        <v>1</v>
      </c>
      <c r="H134" s="15">
        <v>1</v>
      </c>
      <c r="I134" s="4" t="s">
        <v>3163</v>
      </c>
      <c r="J134" s="12">
        <v>0</v>
      </c>
      <c r="K134" s="4">
        <v>2013</v>
      </c>
      <c r="L134" s="4" t="s">
        <v>1170</v>
      </c>
      <c r="M134" s="4" t="str">
        <f t="shared" si="1"/>
        <v>Y</v>
      </c>
      <c r="N134" s="4" t="s">
        <v>2678</v>
      </c>
      <c r="Q134" s="12">
        <v>100</v>
      </c>
    </row>
    <row r="135" spans="1:17" s="4" customFormat="1" ht="12.75" customHeight="1" x14ac:dyDescent="0.25">
      <c r="A135" s="4" t="s">
        <v>1178</v>
      </c>
      <c r="B135" s="4" t="s">
        <v>1173</v>
      </c>
      <c r="C135" s="4" t="s">
        <v>1172</v>
      </c>
      <c r="D135" s="4" t="s">
        <v>1038</v>
      </c>
      <c r="E135" s="4" t="s">
        <v>1180</v>
      </c>
      <c r="F135" s="4" t="s">
        <v>1179</v>
      </c>
      <c r="G135" s="4">
        <v>2</v>
      </c>
      <c r="H135" s="15">
        <v>2</v>
      </c>
      <c r="I135" s="4" t="s">
        <v>1891</v>
      </c>
      <c r="J135" s="12">
        <v>0</v>
      </c>
      <c r="K135" s="4">
        <v>2014</v>
      </c>
      <c r="L135" s="4" t="s">
        <v>1178</v>
      </c>
      <c r="M135" s="4" t="str">
        <f t="shared" si="1"/>
        <v>Y</v>
      </c>
      <c r="N135" s="4" t="s">
        <v>2678</v>
      </c>
      <c r="Q135" s="12">
        <v>100</v>
      </c>
    </row>
    <row r="136" spans="1:17" s="4" customFormat="1" ht="12.75" customHeight="1" x14ac:dyDescent="0.25">
      <c r="A136" s="4" t="s">
        <v>457</v>
      </c>
      <c r="B136" s="4" t="s">
        <v>460</v>
      </c>
      <c r="C136" s="4" t="s">
        <v>459</v>
      </c>
      <c r="D136" s="4" t="s">
        <v>360</v>
      </c>
      <c r="E136" s="4" t="s">
        <v>461</v>
      </c>
      <c r="F136" s="4" t="s">
        <v>458</v>
      </c>
      <c r="G136" s="4">
        <v>2</v>
      </c>
      <c r="H136" s="15">
        <v>1</v>
      </c>
      <c r="I136" s="4" t="s">
        <v>3164</v>
      </c>
      <c r="J136" s="12">
        <v>100</v>
      </c>
      <c r="K136" s="4">
        <v>2015</v>
      </c>
      <c r="L136" s="4" t="s">
        <v>457</v>
      </c>
      <c r="M136" s="4" t="str">
        <f t="shared" ref="M136:M199" si="2">IF(OR(AND(D136=$W$15,OR(J136&lt;$W$16,J136&gt;$W$17)),AND(D136=$X$15,OR(J136&lt;$X$16,J136&gt;$X$17)),AND(D136=$Y$15,OR(J136&lt;$Y$16,J136&gt;$Y$17)),AND(D136=$Z$15,OR(J136&lt;$Z$16,J136&gt;$Z$17))),"Y","N")</f>
        <v>Y</v>
      </c>
      <c r="N136" s="4" t="s">
        <v>2703</v>
      </c>
      <c r="Q136" s="12">
        <v>100</v>
      </c>
    </row>
    <row r="137" spans="1:17" s="4" customFormat="1" ht="12.75" customHeight="1" x14ac:dyDescent="0.25">
      <c r="A137" s="4" t="s">
        <v>699</v>
      </c>
      <c r="B137" s="4" t="s">
        <v>702</v>
      </c>
      <c r="C137" s="4" t="s">
        <v>701</v>
      </c>
      <c r="D137" s="4" t="s">
        <v>620</v>
      </c>
      <c r="E137" s="4" t="s">
        <v>703</v>
      </c>
      <c r="F137" s="4" t="s">
        <v>700</v>
      </c>
      <c r="G137" s="4">
        <v>2</v>
      </c>
      <c r="H137" s="15">
        <v>1</v>
      </c>
      <c r="J137" s="12">
        <v>92.499732133290465</v>
      </c>
      <c r="K137" s="4">
        <v>2015</v>
      </c>
      <c r="L137" s="4" t="s">
        <v>699</v>
      </c>
      <c r="M137" s="4" t="str">
        <f t="shared" si="2"/>
        <v>Y</v>
      </c>
      <c r="N137" s="4" t="s">
        <v>2678</v>
      </c>
      <c r="Q137" s="12">
        <v>0</v>
      </c>
    </row>
    <row r="138" spans="1:17" s="4" customFormat="1" ht="12.75" customHeight="1" x14ac:dyDescent="0.25">
      <c r="A138" s="4" t="s">
        <v>148</v>
      </c>
      <c r="B138" s="4" t="s">
        <v>146</v>
      </c>
      <c r="C138" s="4" t="s">
        <v>145</v>
      </c>
      <c r="D138" s="4" t="s">
        <v>35</v>
      </c>
      <c r="E138" s="4" t="s">
        <v>150</v>
      </c>
      <c r="F138" s="4" t="s">
        <v>149</v>
      </c>
      <c r="G138" s="4">
        <v>2</v>
      </c>
      <c r="H138" s="15">
        <v>1</v>
      </c>
      <c r="J138" s="12">
        <v>0</v>
      </c>
      <c r="K138" s="4">
        <v>2014</v>
      </c>
      <c r="L138" s="4" t="s">
        <v>148</v>
      </c>
      <c r="M138" s="4" t="str">
        <f t="shared" si="2"/>
        <v>Y</v>
      </c>
      <c r="N138" s="4" t="s">
        <v>2703</v>
      </c>
      <c r="Q138" s="12">
        <v>0</v>
      </c>
    </row>
    <row r="139" spans="1:17" s="4" customFormat="1" ht="12.75" customHeight="1" x14ac:dyDescent="0.25">
      <c r="A139" s="4" t="s">
        <v>707</v>
      </c>
      <c r="B139" s="4" t="s">
        <v>23</v>
      </c>
      <c r="C139" s="4" t="s">
        <v>708</v>
      </c>
      <c r="D139" s="4" t="s">
        <v>620</v>
      </c>
      <c r="E139" s="4" t="s">
        <v>709</v>
      </c>
      <c r="F139" s="4" t="s">
        <v>3165</v>
      </c>
      <c r="G139" s="4">
        <v>2</v>
      </c>
      <c r="H139" s="15">
        <v>2</v>
      </c>
      <c r="I139" s="4" t="s">
        <v>3166</v>
      </c>
      <c r="J139" s="12">
        <v>0</v>
      </c>
      <c r="K139" s="4">
        <v>2016</v>
      </c>
      <c r="L139" s="4" t="s">
        <v>707</v>
      </c>
      <c r="M139" s="4" t="str">
        <f t="shared" si="2"/>
        <v>N</v>
      </c>
      <c r="Q139" s="12">
        <v>0</v>
      </c>
    </row>
    <row r="140" spans="1:17" s="4" customFormat="1" ht="12.75" customHeight="1" x14ac:dyDescent="0.25">
      <c r="A140" s="4" t="s">
        <v>712</v>
      </c>
      <c r="B140" s="4" t="s">
        <v>23</v>
      </c>
      <c r="C140" s="4" t="s">
        <v>708</v>
      </c>
      <c r="D140" s="4" t="s">
        <v>620</v>
      </c>
      <c r="E140" s="4" t="s">
        <v>714</v>
      </c>
      <c r="F140" s="4" t="s">
        <v>713</v>
      </c>
      <c r="G140" s="4">
        <v>3</v>
      </c>
      <c r="H140" s="15">
        <v>2</v>
      </c>
      <c r="I140" s="4" t="s">
        <v>1892</v>
      </c>
      <c r="J140" s="12">
        <v>0</v>
      </c>
      <c r="K140" s="4">
        <v>2016</v>
      </c>
      <c r="L140" s="4" t="s">
        <v>712</v>
      </c>
      <c r="M140" s="4" t="str">
        <f t="shared" si="2"/>
        <v>N</v>
      </c>
      <c r="Q140" s="12">
        <v>0</v>
      </c>
    </row>
    <row r="141" spans="1:17" s="4" customFormat="1" ht="12.75" customHeight="1" x14ac:dyDescent="0.25">
      <c r="A141" s="4" t="s">
        <v>715</v>
      </c>
      <c r="B141" s="4" t="s">
        <v>23</v>
      </c>
      <c r="C141" s="4" t="s">
        <v>708</v>
      </c>
      <c r="D141" s="4" t="s">
        <v>620</v>
      </c>
      <c r="E141" s="4" t="s">
        <v>1577</v>
      </c>
      <c r="F141" s="4" t="s">
        <v>716</v>
      </c>
      <c r="G141" s="4">
        <v>3</v>
      </c>
      <c r="H141" s="15">
        <v>3</v>
      </c>
      <c r="I141" s="4" t="s">
        <v>1893</v>
      </c>
      <c r="J141" s="12">
        <v>21.739130434782606</v>
      </c>
      <c r="K141" s="4">
        <v>2016</v>
      </c>
      <c r="L141" s="4" t="s">
        <v>715</v>
      </c>
      <c r="M141" s="4" t="str">
        <f t="shared" si="2"/>
        <v>N</v>
      </c>
      <c r="Q141" s="12">
        <v>100</v>
      </c>
    </row>
    <row r="142" spans="1:17" s="4" customFormat="1" ht="12.75" customHeight="1" x14ac:dyDescent="0.25">
      <c r="A142" s="4" t="s">
        <v>717</v>
      </c>
      <c r="B142" s="4" t="s">
        <v>23</v>
      </c>
      <c r="C142" s="4" t="s">
        <v>708</v>
      </c>
      <c r="D142" s="4" t="s">
        <v>620</v>
      </c>
      <c r="E142" s="4" t="s">
        <v>719</v>
      </c>
      <c r="F142" s="4" t="s">
        <v>718</v>
      </c>
      <c r="G142" s="4">
        <v>2</v>
      </c>
      <c r="H142" s="15">
        <v>2</v>
      </c>
      <c r="I142" s="4" t="s">
        <v>1894</v>
      </c>
      <c r="J142" s="12">
        <v>100</v>
      </c>
      <c r="K142" s="4">
        <v>2016</v>
      </c>
      <c r="L142" s="4" t="s">
        <v>717</v>
      </c>
      <c r="M142" s="4" t="str">
        <f t="shared" si="2"/>
        <v>Y</v>
      </c>
      <c r="N142" s="4" t="s">
        <v>2678</v>
      </c>
      <c r="Q142" s="12">
        <v>0</v>
      </c>
    </row>
    <row r="143" spans="1:17" s="4" customFormat="1" ht="12.75" customHeight="1" x14ac:dyDescent="0.25">
      <c r="A143" s="4" t="s">
        <v>720</v>
      </c>
      <c r="B143" s="4" t="s">
        <v>23</v>
      </c>
      <c r="C143" s="4" t="s">
        <v>708</v>
      </c>
      <c r="D143" s="4" t="s">
        <v>620</v>
      </c>
      <c r="E143" s="4" t="s">
        <v>722</v>
      </c>
      <c r="F143" s="4" t="s">
        <v>721</v>
      </c>
      <c r="G143" s="4">
        <v>3</v>
      </c>
      <c r="H143" s="15">
        <v>2</v>
      </c>
      <c r="I143" s="4" t="s">
        <v>1895</v>
      </c>
      <c r="J143" s="12">
        <v>100</v>
      </c>
      <c r="K143" s="4">
        <v>2016</v>
      </c>
      <c r="L143" s="4" t="s">
        <v>720</v>
      </c>
      <c r="M143" s="4" t="str">
        <f t="shared" si="2"/>
        <v>Y</v>
      </c>
      <c r="N143" s="4" t="s">
        <v>2678</v>
      </c>
      <c r="Q143" s="12">
        <v>100</v>
      </c>
    </row>
    <row r="144" spans="1:17" s="4" customFormat="1" ht="12.75" customHeight="1" x14ac:dyDescent="0.25">
      <c r="A144" s="4" t="s">
        <v>726</v>
      </c>
      <c r="B144" s="4" t="s">
        <v>23</v>
      </c>
      <c r="C144" s="4" t="s">
        <v>708</v>
      </c>
      <c r="D144" s="4" t="s">
        <v>620</v>
      </c>
      <c r="E144" s="4" t="s">
        <v>728</v>
      </c>
      <c r="F144" s="4" t="s">
        <v>727</v>
      </c>
      <c r="G144" s="4">
        <v>3</v>
      </c>
      <c r="H144" s="15">
        <v>1</v>
      </c>
      <c r="I144" s="4" t="s">
        <v>1897</v>
      </c>
      <c r="J144" s="12">
        <v>0</v>
      </c>
      <c r="K144" s="4">
        <v>2016</v>
      </c>
      <c r="L144" s="4" t="s">
        <v>726</v>
      </c>
      <c r="M144" s="4" t="str">
        <f t="shared" si="2"/>
        <v>N</v>
      </c>
      <c r="Q144" s="12">
        <v>100</v>
      </c>
    </row>
    <row r="145" spans="1:17" s="4" customFormat="1" ht="12.75" customHeight="1" x14ac:dyDescent="0.25">
      <c r="A145" s="4" t="s">
        <v>729</v>
      </c>
      <c r="B145" s="4" t="s">
        <v>23</v>
      </c>
      <c r="C145" s="4" t="s">
        <v>708</v>
      </c>
      <c r="D145" s="4" t="s">
        <v>620</v>
      </c>
      <c r="E145" s="4" t="s">
        <v>731</v>
      </c>
      <c r="F145" s="4" t="s">
        <v>730</v>
      </c>
      <c r="G145" s="4">
        <v>3</v>
      </c>
      <c r="H145" s="15">
        <v>1</v>
      </c>
      <c r="J145" s="12">
        <v>0</v>
      </c>
      <c r="K145" s="4">
        <v>2016</v>
      </c>
      <c r="L145" s="4" t="s">
        <v>729</v>
      </c>
      <c r="M145" s="4" t="str">
        <f t="shared" si="2"/>
        <v>N</v>
      </c>
      <c r="Q145" s="12">
        <v>100</v>
      </c>
    </row>
    <row r="146" spans="1:17" s="4" customFormat="1" ht="12.75" customHeight="1" x14ac:dyDescent="0.25">
      <c r="A146" s="4" t="s">
        <v>732</v>
      </c>
      <c r="B146" s="4" t="s">
        <v>23</v>
      </c>
      <c r="C146" s="4" t="s">
        <v>708</v>
      </c>
      <c r="D146" s="4" t="s">
        <v>620</v>
      </c>
      <c r="E146" s="4" t="s">
        <v>734</v>
      </c>
      <c r="F146" s="4" t="s">
        <v>733</v>
      </c>
      <c r="G146" s="4">
        <v>3</v>
      </c>
      <c r="H146" s="15">
        <v>1</v>
      </c>
      <c r="J146" s="12">
        <v>0</v>
      </c>
      <c r="K146" s="4">
        <v>2016</v>
      </c>
      <c r="L146" s="4" t="s">
        <v>732</v>
      </c>
      <c r="M146" s="4" t="str">
        <f t="shared" si="2"/>
        <v>N</v>
      </c>
      <c r="Q146" s="12">
        <v>0</v>
      </c>
    </row>
    <row r="147" spans="1:17" s="4" customFormat="1" ht="12.75" customHeight="1" x14ac:dyDescent="0.25">
      <c r="A147" s="4" t="s">
        <v>738</v>
      </c>
      <c r="B147" s="4" t="s">
        <v>23</v>
      </c>
      <c r="C147" s="4" t="s">
        <v>708</v>
      </c>
      <c r="D147" s="4" t="s">
        <v>620</v>
      </c>
      <c r="E147" s="4" t="s">
        <v>740</v>
      </c>
      <c r="F147" s="4" t="s">
        <v>739</v>
      </c>
      <c r="G147" s="4">
        <v>3</v>
      </c>
      <c r="H147" s="15">
        <v>2</v>
      </c>
      <c r="I147" s="4" t="s">
        <v>1898</v>
      </c>
      <c r="J147" s="12">
        <v>0</v>
      </c>
      <c r="K147" s="4">
        <v>2016</v>
      </c>
      <c r="L147" s="4" t="s">
        <v>738</v>
      </c>
      <c r="M147" s="4" t="str">
        <f t="shared" si="2"/>
        <v>N</v>
      </c>
      <c r="Q147" s="12">
        <v>100</v>
      </c>
    </row>
    <row r="148" spans="1:17" s="4" customFormat="1" ht="12.75" customHeight="1" x14ac:dyDescent="0.25">
      <c r="A148" s="4" t="s">
        <v>741</v>
      </c>
      <c r="B148" s="4" t="s">
        <v>23</v>
      </c>
      <c r="C148" s="4" t="s">
        <v>708</v>
      </c>
      <c r="D148" s="4" t="s">
        <v>620</v>
      </c>
      <c r="E148" s="4" t="s">
        <v>743</v>
      </c>
      <c r="F148" s="4" t="s">
        <v>742</v>
      </c>
      <c r="G148" s="4">
        <v>3</v>
      </c>
      <c r="H148" s="15">
        <v>1</v>
      </c>
      <c r="J148" s="12">
        <v>0</v>
      </c>
      <c r="K148" s="4">
        <v>2016</v>
      </c>
      <c r="L148" s="4" t="s">
        <v>741</v>
      </c>
      <c r="M148" s="4" t="str">
        <f t="shared" si="2"/>
        <v>N</v>
      </c>
      <c r="Q148" s="12">
        <v>84.999997715618065</v>
      </c>
    </row>
    <row r="149" spans="1:17" s="4" customFormat="1" ht="12.75" customHeight="1" x14ac:dyDescent="0.25">
      <c r="A149" s="4" t="s">
        <v>744</v>
      </c>
      <c r="B149" s="4" t="s">
        <v>23</v>
      </c>
      <c r="C149" s="4" t="s">
        <v>708</v>
      </c>
      <c r="D149" s="4" t="s">
        <v>620</v>
      </c>
      <c r="E149" s="4" t="s">
        <v>746</v>
      </c>
      <c r="F149" s="4" t="s">
        <v>745</v>
      </c>
      <c r="G149" s="4">
        <v>3</v>
      </c>
      <c r="H149" s="15">
        <v>1</v>
      </c>
      <c r="J149" s="12">
        <v>0</v>
      </c>
      <c r="K149" s="4">
        <v>2016</v>
      </c>
      <c r="L149" s="4" t="s">
        <v>744</v>
      </c>
      <c r="M149" s="4" t="str">
        <f t="shared" si="2"/>
        <v>N</v>
      </c>
      <c r="Q149" s="12">
        <v>0</v>
      </c>
    </row>
    <row r="150" spans="1:17" s="4" customFormat="1" ht="12.75" customHeight="1" x14ac:dyDescent="0.25">
      <c r="A150" s="4" t="s">
        <v>747</v>
      </c>
      <c r="B150" s="4" t="s">
        <v>23</v>
      </c>
      <c r="C150" s="4" t="s">
        <v>708</v>
      </c>
      <c r="D150" s="4" t="s">
        <v>620</v>
      </c>
      <c r="E150" s="4" t="s">
        <v>749</v>
      </c>
      <c r="F150" s="4" t="s">
        <v>748</v>
      </c>
      <c r="G150" s="4">
        <v>3</v>
      </c>
      <c r="H150" s="15">
        <v>1</v>
      </c>
      <c r="J150" s="12">
        <v>0</v>
      </c>
      <c r="K150" s="4">
        <v>2016</v>
      </c>
      <c r="L150" s="4" t="s">
        <v>747</v>
      </c>
      <c r="M150" s="4" t="str">
        <f t="shared" si="2"/>
        <v>N</v>
      </c>
      <c r="Q150" s="12">
        <v>0</v>
      </c>
    </row>
    <row r="151" spans="1:17" s="4" customFormat="1" ht="12.75" customHeight="1" x14ac:dyDescent="0.25">
      <c r="A151" s="4" t="s">
        <v>750</v>
      </c>
      <c r="B151" s="4" t="s">
        <v>23</v>
      </c>
      <c r="C151" s="4" t="s">
        <v>708</v>
      </c>
      <c r="D151" s="4" t="s">
        <v>620</v>
      </c>
      <c r="E151" s="4" t="s">
        <v>752</v>
      </c>
      <c r="F151" s="4" t="s">
        <v>751</v>
      </c>
      <c r="G151" s="4">
        <v>3</v>
      </c>
      <c r="H151" s="15">
        <v>1</v>
      </c>
      <c r="J151" s="12">
        <v>0</v>
      </c>
      <c r="K151" s="4">
        <v>2016</v>
      </c>
      <c r="L151" s="4" t="s">
        <v>750</v>
      </c>
      <c r="M151" s="4" t="str">
        <f t="shared" si="2"/>
        <v>N</v>
      </c>
      <c r="Q151" s="12">
        <v>0</v>
      </c>
    </row>
    <row r="152" spans="1:17" s="4" customFormat="1" ht="12.75" customHeight="1" x14ac:dyDescent="0.25">
      <c r="A152" s="4" t="s">
        <v>755</v>
      </c>
      <c r="B152" s="4" t="s">
        <v>23</v>
      </c>
      <c r="C152" s="4" t="s">
        <v>708</v>
      </c>
      <c r="D152" s="4" t="s">
        <v>620</v>
      </c>
      <c r="E152" s="4" t="s">
        <v>757</v>
      </c>
      <c r="F152" s="4" t="s">
        <v>756</v>
      </c>
      <c r="G152" s="4">
        <v>3</v>
      </c>
      <c r="H152" s="15">
        <v>2</v>
      </c>
      <c r="I152" s="4" t="s">
        <v>1900</v>
      </c>
      <c r="J152" s="12">
        <v>0</v>
      </c>
      <c r="K152" s="4">
        <v>2016</v>
      </c>
      <c r="L152" s="4" t="s">
        <v>755</v>
      </c>
      <c r="M152" s="4" t="str">
        <f t="shared" si="2"/>
        <v>N</v>
      </c>
      <c r="Q152" s="12">
        <v>0</v>
      </c>
    </row>
    <row r="153" spans="1:17" s="4" customFormat="1" ht="12.75" customHeight="1" x14ac:dyDescent="0.25">
      <c r="A153" s="4" t="s">
        <v>758</v>
      </c>
      <c r="B153" s="4" t="s">
        <v>23</v>
      </c>
      <c r="C153" s="4" t="s">
        <v>708</v>
      </c>
      <c r="D153" s="4" t="s">
        <v>620</v>
      </c>
      <c r="E153" s="4" t="s">
        <v>760</v>
      </c>
      <c r="F153" s="4" t="s">
        <v>759</v>
      </c>
      <c r="G153" s="4">
        <v>3</v>
      </c>
      <c r="H153" s="15">
        <v>2</v>
      </c>
      <c r="I153" s="4" t="s">
        <v>1901</v>
      </c>
      <c r="J153" s="12">
        <v>0</v>
      </c>
      <c r="K153" s="4">
        <v>2016</v>
      </c>
      <c r="L153" s="4" t="s">
        <v>758</v>
      </c>
      <c r="M153" s="4" t="str">
        <f t="shared" si="2"/>
        <v>N</v>
      </c>
      <c r="Q153" s="12">
        <v>100</v>
      </c>
    </row>
    <row r="154" spans="1:17" s="4" customFormat="1" ht="12.75" customHeight="1" x14ac:dyDescent="0.25">
      <c r="A154" s="4" t="s">
        <v>761</v>
      </c>
      <c r="B154" s="4" t="s">
        <v>23</v>
      </c>
      <c r="C154" s="4" t="s">
        <v>708</v>
      </c>
      <c r="D154" s="4" t="s">
        <v>620</v>
      </c>
      <c r="E154" s="4" t="s">
        <v>763</v>
      </c>
      <c r="F154" s="4" t="s">
        <v>762</v>
      </c>
      <c r="G154" s="4">
        <v>3</v>
      </c>
      <c r="H154" s="15">
        <v>1</v>
      </c>
      <c r="J154" s="12">
        <v>36.363636363636367</v>
      </c>
      <c r="K154" s="4">
        <v>2016</v>
      </c>
      <c r="L154" s="4" t="s">
        <v>761</v>
      </c>
      <c r="M154" s="4" t="str">
        <f t="shared" si="2"/>
        <v>N</v>
      </c>
      <c r="Q154" s="12">
        <v>0</v>
      </c>
    </row>
    <row r="155" spans="1:17" s="4" customFormat="1" ht="12.75" customHeight="1" x14ac:dyDescent="0.25">
      <c r="A155" s="4" t="s">
        <v>764</v>
      </c>
      <c r="B155" s="4" t="s">
        <v>23</v>
      </c>
      <c r="C155" s="4" t="s">
        <v>708</v>
      </c>
      <c r="D155" s="4" t="s">
        <v>620</v>
      </c>
      <c r="E155" s="4" t="s">
        <v>766</v>
      </c>
      <c r="F155" s="4" t="s">
        <v>765</v>
      </c>
      <c r="G155" s="4">
        <v>3</v>
      </c>
      <c r="H155" s="15">
        <v>1</v>
      </c>
      <c r="J155" s="12">
        <v>0</v>
      </c>
      <c r="K155" s="4">
        <v>2016</v>
      </c>
      <c r="L155" s="4" t="s">
        <v>764</v>
      </c>
      <c r="M155" s="4" t="str">
        <f t="shared" si="2"/>
        <v>N</v>
      </c>
      <c r="Q155" s="12">
        <v>0</v>
      </c>
    </row>
    <row r="156" spans="1:17" s="4" customFormat="1" ht="12.75" customHeight="1" x14ac:dyDescent="0.25">
      <c r="A156" s="4" t="s">
        <v>767</v>
      </c>
      <c r="B156" s="4" t="s">
        <v>23</v>
      </c>
      <c r="C156" s="4" t="s">
        <v>708</v>
      </c>
      <c r="D156" s="4" t="s">
        <v>620</v>
      </c>
      <c r="E156" s="4" t="s">
        <v>769</v>
      </c>
      <c r="F156" s="4" t="s">
        <v>768</v>
      </c>
      <c r="G156" s="4">
        <v>3</v>
      </c>
      <c r="H156" s="15">
        <v>2</v>
      </c>
      <c r="I156" s="4" t="s">
        <v>1900</v>
      </c>
      <c r="J156" s="12">
        <v>0</v>
      </c>
      <c r="K156" s="4">
        <v>2016</v>
      </c>
      <c r="L156" s="4" t="s">
        <v>767</v>
      </c>
      <c r="M156" s="4" t="str">
        <f t="shared" si="2"/>
        <v>N</v>
      </c>
      <c r="Q156" s="12">
        <v>0</v>
      </c>
    </row>
    <row r="157" spans="1:17" s="4" customFormat="1" ht="12.75" customHeight="1" x14ac:dyDescent="0.25">
      <c r="A157" s="4" t="s">
        <v>770</v>
      </c>
      <c r="B157" s="4" t="s">
        <v>23</v>
      </c>
      <c r="C157" s="4" t="s">
        <v>708</v>
      </c>
      <c r="D157" s="4" t="s">
        <v>620</v>
      </c>
      <c r="E157" s="4" t="s">
        <v>772</v>
      </c>
      <c r="F157" s="4" t="s">
        <v>771</v>
      </c>
      <c r="G157" s="4">
        <v>3</v>
      </c>
      <c r="H157" s="15">
        <v>2</v>
      </c>
      <c r="I157" s="4" t="s">
        <v>1902</v>
      </c>
      <c r="J157" s="12">
        <v>0</v>
      </c>
      <c r="K157" s="4">
        <v>2016</v>
      </c>
      <c r="L157" s="4" t="s">
        <v>770</v>
      </c>
      <c r="M157" s="4" t="str">
        <f t="shared" si="2"/>
        <v>N</v>
      </c>
      <c r="Q157" s="12">
        <v>100</v>
      </c>
    </row>
    <row r="158" spans="1:17" s="4" customFormat="1" ht="12.75" customHeight="1" x14ac:dyDescent="0.25">
      <c r="A158" s="4" t="s">
        <v>776</v>
      </c>
      <c r="B158" s="4" t="s">
        <v>23</v>
      </c>
      <c r="C158" s="4" t="s">
        <v>708</v>
      </c>
      <c r="D158" s="4" t="s">
        <v>620</v>
      </c>
      <c r="E158" s="4" t="s">
        <v>778</v>
      </c>
      <c r="F158" s="4" t="s">
        <v>777</v>
      </c>
      <c r="G158" s="4">
        <v>3</v>
      </c>
      <c r="H158" s="15">
        <v>3</v>
      </c>
      <c r="I158" s="4" t="s">
        <v>1903</v>
      </c>
      <c r="J158" s="12">
        <v>0</v>
      </c>
      <c r="K158" s="4">
        <v>2016</v>
      </c>
      <c r="L158" s="4" t="s">
        <v>776</v>
      </c>
      <c r="M158" s="4" t="str">
        <f t="shared" si="2"/>
        <v>N</v>
      </c>
      <c r="Q158" s="12">
        <v>0</v>
      </c>
    </row>
    <row r="159" spans="1:17" s="4" customFormat="1" ht="12.75" customHeight="1" x14ac:dyDescent="0.25">
      <c r="A159" s="4" t="s">
        <v>779</v>
      </c>
      <c r="B159" s="4" t="s">
        <v>23</v>
      </c>
      <c r="C159" s="4" t="s">
        <v>708</v>
      </c>
      <c r="D159" s="4" t="s">
        <v>620</v>
      </c>
      <c r="E159" s="4" t="s">
        <v>781</v>
      </c>
      <c r="F159" s="4" t="s">
        <v>780</v>
      </c>
      <c r="G159" s="4">
        <v>3</v>
      </c>
      <c r="H159" s="15">
        <v>2</v>
      </c>
      <c r="I159" s="4" t="s">
        <v>1904</v>
      </c>
      <c r="J159" s="12">
        <v>0</v>
      </c>
      <c r="K159" s="4">
        <v>2016</v>
      </c>
      <c r="L159" s="4" t="s">
        <v>779</v>
      </c>
      <c r="M159" s="4" t="str">
        <f t="shared" si="2"/>
        <v>N</v>
      </c>
      <c r="Q159" s="12">
        <v>0</v>
      </c>
    </row>
    <row r="160" spans="1:17" s="4" customFormat="1" ht="12.75" customHeight="1" x14ac:dyDescent="0.25">
      <c r="A160" s="4" t="s">
        <v>782</v>
      </c>
      <c r="B160" s="4" t="s">
        <v>23</v>
      </c>
      <c r="C160" s="4" t="s">
        <v>708</v>
      </c>
      <c r="D160" s="4" t="s">
        <v>620</v>
      </c>
      <c r="E160" s="4" t="s">
        <v>784</v>
      </c>
      <c r="F160" s="4" t="s">
        <v>783</v>
      </c>
      <c r="G160" s="4">
        <v>3</v>
      </c>
      <c r="H160" s="15">
        <v>1</v>
      </c>
      <c r="I160" s="4" t="s">
        <v>1905</v>
      </c>
      <c r="J160" s="12">
        <v>0</v>
      </c>
      <c r="K160" s="4">
        <v>2016</v>
      </c>
      <c r="L160" s="4" t="s">
        <v>782</v>
      </c>
      <c r="M160" s="4" t="str">
        <f t="shared" si="2"/>
        <v>N</v>
      </c>
    </row>
    <row r="161" spans="1:14" s="4" customFormat="1" ht="12.75" customHeight="1" x14ac:dyDescent="0.25">
      <c r="A161" s="4" t="s">
        <v>785</v>
      </c>
      <c r="B161" s="4" t="s">
        <v>23</v>
      </c>
      <c r="C161" s="4" t="s">
        <v>708</v>
      </c>
      <c r="D161" s="4" t="s">
        <v>620</v>
      </c>
      <c r="E161" s="4" t="s">
        <v>787</v>
      </c>
      <c r="F161" s="4" t="s">
        <v>786</v>
      </c>
      <c r="G161" s="4">
        <v>3</v>
      </c>
      <c r="H161" s="15">
        <v>2</v>
      </c>
      <c r="I161" s="4" t="s">
        <v>1906</v>
      </c>
      <c r="J161" s="12">
        <v>100</v>
      </c>
      <c r="K161" s="4">
        <v>2016</v>
      </c>
      <c r="L161" s="4" t="s">
        <v>785</v>
      </c>
      <c r="M161" s="4" t="str">
        <f t="shared" si="2"/>
        <v>Y</v>
      </c>
      <c r="N161" s="4" t="s">
        <v>2678</v>
      </c>
    </row>
    <row r="162" spans="1:14" s="4" customFormat="1" ht="12.75" customHeight="1" x14ac:dyDescent="0.25">
      <c r="A162" s="4" t="s">
        <v>788</v>
      </c>
      <c r="B162" s="4" t="s">
        <v>23</v>
      </c>
      <c r="C162" s="4" t="s">
        <v>708</v>
      </c>
      <c r="D162" s="4" t="s">
        <v>620</v>
      </c>
      <c r="E162" s="4" t="s">
        <v>1578</v>
      </c>
      <c r="F162" s="4" t="s">
        <v>789</v>
      </c>
      <c r="G162" s="4">
        <v>3</v>
      </c>
      <c r="H162" s="15">
        <v>2</v>
      </c>
      <c r="I162" s="4" t="s">
        <v>1900</v>
      </c>
      <c r="J162" s="12">
        <v>0</v>
      </c>
      <c r="K162" s="4">
        <v>2016</v>
      </c>
      <c r="L162" s="4" t="s">
        <v>788</v>
      </c>
      <c r="M162" s="4" t="str">
        <f t="shared" si="2"/>
        <v>N</v>
      </c>
    </row>
    <row r="163" spans="1:14" s="4" customFormat="1" ht="12.75" customHeight="1" x14ac:dyDescent="0.25">
      <c r="A163" s="4" t="s">
        <v>790</v>
      </c>
      <c r="B163" s="4" t="s">
        <v>23</v>
      </c>
      <c r="C163" s="4" t="s">
        <v>708</v>
      </c>
      <c r="D163" s="4" t="s">
        <v>620</v>
      </c>
      <c r="E163" s="4" t="s">
        <v>792</v>
      </c>
      <c r="F163" s="4" t="s">
        <v>791</v>
      </c>
      <c r="G163" s="4">
        <v>3</v>
      </c>
      <c r="H163" s="15">
        <v>1</v>
      </c>
      <c r="J163" s="12">
        <v>100</v>
      </c>
      <c r="K163" s="4">
        <v>2016</v>
      </c>
      <c r="L163" s="4" t="s">
        <v>790</v>
      </c>
      <c r="M163" s="4" t="str">
        <f t="shared" si="2"/>
        <v>Y</v>
      </c>
      <c r="N163" s="4" t="s">
        <v>2678</v>
      </c>
    </row>
    <row r="164" spans="1:14" s="4" customFormat="1" ht="12.75" customHeight="1" x14ac:dyDescent="0.25">
      <c r="A164" s="4" t="s">
        <v>793</v>
      </c>
      <c r="B164" s="4" t="s">
        <v>23</v>
      </c>
      <c r="C164" s="4" t="s">
        <v>708</v>
      </c>
      <c r="D164" s="4" t="s">
        <v>620</v>
      </c>
      <c r="E164" s="4" t="s">
        <v>795</v>
      </c>
      <c r="F164" s="4" t="s">
        <v>794</v>
      </c>
      <c r="G164" s="4">
        <v>3</v>
      </c>
      <c r="H164" s="15">
        <v>2</v>
      </c>
      <c r="I164" s="4" t="s">
        <v>1901</v>
      </c>
      <c r="J164" s="12">
        <v>100</v>
      </c>
      <c r="K164" s="4">
        <v>2016</v>
      </c>
      <c r="L164" s="4" t="s">
        <v>793</v>
      </c>
      <c r="M164" s="4" t="str">
        <f t="shared" si="2"/>
        <v>Y</v>
      </c>
      <c r="N164" s="4" t="s">
        <v>2678</v>
      </c>
    </row>
    <row r="165" spans="1:14" s="4" customFormat="1" ht="12.75" customHeight="1" x14ac:dyDescent="0.25">
      <c r="A165" s="4" t="s">
        <v>796</v>
      </c>
      <c r="B165" s="4" t="s">
        <v>23</v>
      </c>
      <c r="C165" s="4" t="s">
        <v>708</v>
      </c>
      <c r="D165" s="4" t="s">
        <v>620</v>
      </c>
      <c r="E165" s="4" t="s">
        <v>798</v>
      </c>
      <c r="F165" s="4" t="s">
        <v>797</v>
      </c>
      <c r="G165" s="4">
        <v>3</v>
      </c>
      <c r="H165" s="15">
        <v>2</v>
      </c>
      <c r="I165" s="4" t="s">
        <v>1907</v>
      </c>
      <c r="J165" s="12">
        <v>0</v>
      </c>
      <c r="K165" s="4">
        <v>2016</v>
      </c>
      <c r="L165" s="4" t="s">
        <v>796</v>
      </c>
      <c r="M165" s="4" t="str">
        <f t="shared" si="2"/>
        <v>N</v>
      </c>
    </row>
    <row r="166" spans="1:14" s="4" customFormat="1" ht="12.75" customHeight="1" x14ac:dyDescent="0.25">
      <c r="A166" s="4" t="s">
        <v>799</v>
      </c>
      <c r="B166" s="4" t="s">
        <v>23</v>
      </c>
      <c r="C166" s="4" t="s">
        <v>708</v>
      </c>
      <c r="D166" s="4" t="s">
        <v>620</v>
      </c>
      <c r="E166" s="4" t="s">
        <v>801</v>
      </c>
      <c r="F166" s="4" t="s">
        <v>800</v>
      </c>
      <c r="G166" s="4">
        <v>3</v>
      </c>
      <c r="H166" s="15">
        <v>1</v>
      </c>
      <c r="I166" s="4" t="s">
        <v>1908</v>
      </c>
      <c r="J166" s="12">
        <v>0</v>
      </c>
      <c r="K166" s="4">
        <v>2016</v>
      </c>
      <c r="L166" s="4" t="s">
        <v>799</v>
      </c>
      <c r="M166" s="4" t="str">
        <f t="shared" si="2"/>
        <v>N</v>
      </c>
    </row>
    <row r="167" spans="1:14" s="4" customFormat="1" ht="12.75" customHeight="1" x14ac:dyDescent="0.25">
      <c r="A167" s="4" t="s">
        <v>802</v>
      </c>
      <c r="B167" s="4" t="s">
        <v>23</v>
      </c>
      <c r="C167" s="4" t="s">
        <v>708</v>
      </c>
      <c r="D167" s="4" t="s">
        <v>620</v>
      </c>
      <c r="E167" s="4" t="s">
        <v>804</v>
      </c>
      <c r="F167" s="4" t="s">
        <v>803</v>
      </c>
      <c r="G167" s="4">
        <v>3</v>
      </c>
      <c r="H167" s="15">
        <v>1</v>
      </c>
      <c r="I167" s="4" t="s">
        <v>1909</v>
      </c>
      <c r="J167" s="12">
        <v>0</v>
      </c>
      <c r="K167" s="4">
        <v>2016</v>
      </c>
      <c r="L167" s="4" t="s">
        <v>802</v>
      </c>
      <c r="M167" s="4" t="str">
        <f t="shared" si="2"/>
        <v>N</v>
      </c>
    </row>
    <row r="168" spans="1:14" s="4" customFormat="1" ht="12.75" customHeight="1" x14ac:dyDescent="0.25">
      <c r="A168" s="4" t="s">
        <v>805</v>
      </c>
      <c r="B168" s="4" t="s">
        <v>23</v>
      </c>
      <c r="C168" s="4" t="s">
        <v>708</v>
      </c>
      <c r="D168" s="4" t="s">
        <v>620</v>
      </c>
      <c r="E168" s="4" t="s">
        <v>807</v>
      </c>
      <c r="F168" s="4" t="s">
        <v>806</v>
      </c>
      <c r="G168" s="4">
        <v>3</v>
      </c>
      <c r="H168" s="15">
        <v>1</v>
      </c>
      <c r="J168" s="12">
        <v>0</v>
      </c>
      <c r="K168" s="4">
        <v>2016</v>
      </c>
      <c r="L168" s="4" t="s">
        <v>805</v>
      </c>
      <c r="M168" s="4" t="str">
        <f t="shared" si="2"/>
        <v>N</v>
      </c>
    </row>
    <row r="169" spans="1:14" s="4" customFormat="1" ht="12.75" customHeight="1" x14ac:dyDescent="0.25">
      <c r="A169" s="4" t="s">
        <v>808</v>
      </c>
      <c r="B169" s="4" t="s">
        <v>23</v>
      </c>
      <c r="C169" s="4" t="s">
        <v>708</v>
      </c>
      <c r="D169" s="4" t="s">
        <v>620</v>
      </c>
      <c r="E169" s="4" t="s">
        <v>810</v>
      </c>
      <c r="F169" s="4" t="s">
        <v>809</v>
      </c>
      <c r="G169" s="4">
        <v>3</v>
      </c>
      <c r="H169" s="15">
        <v>1</v>
      </c>
      <c r="J169" s="12">
        <v>0</v>
      </c>
      <c r="K169" s="4">
        <v>2016</v>
      </c>
      <c r="L169" s="4" t="s">
        <v>808</v>
      </c>
      <c r="M169" s="4" t="str">
        <f t="shared" si="2"/>
        <v>N</v>
      </c>
    </row>
    <row r="170" spans="1:14" s="4" customFormat="1" ht="12.75" customHeight="1" x14ac:dyDescent="0.25">
      <c r="A170" s="4" t="s">
        <v>811</v>
      </c>
      <c r="B170" s="4" t="s">
        <v>23</v>
      </c>
      <c r="C170" s="4" t="s">
        <v>708</v>
      </c>
      <c r="D170" s="4" t="s">
        <v>620</v>
      </c>
      <c r="E170" s="4" t="s">
        <v>813</v>
      </c>
      <c r="F170" s="4" t="s">
        <v>812</v>
      </c>
      <c r="G170" s="4">
        <v>3</v>
      </c>
      <c r="H170" s="15">
        <v>2</v>
      </c>
      <c r="I170" s="4" t="s">
        <v>1901</v>
      </c>
      <c r="J170" s="12">
        <v>0</v>
      </c>
      <c r="K170" s="4">
        <v>2016</v>
      </c>
      <c r="L170" s="4" t="s">
        <v>811</v>
      </c>
      <c r="M170" s="4" t="str">
        <f t="shared" si="2"/>
        <v>N</v>
      </c>
    </row>
    <row r="171" spans="1:14" s="4" customFormat="1" ht="12.75" customHeight="1" x14ac:dyDescent="0.25">
      <c r="A171" s="4" t="s">
        <v>814</v>
      </c>
      <c r="B171" s="4" t="s">
        <v>23</v>
      </c>
      <c r="C171" s="4" t="s">
        <v>708</v>
      </c>
      <c r="D171" s="4" t="s">
        <v>620</v>
      </c>
      <c r="E171" s="4" t="s">
        <v>816</v>
      </c>
      <c r="F171" s="4" t="s">
        <v>815</v>
      </c>
      <c r="G171" s="4">
        <v>3</v>
      </c>
      <c r="H171" s="15">
        <v>2</v>
      </c>
      <c r="I171" s="4" t="s">
        <v>1910</v>
      </c>
      <c r="J171" s="12">
        <v>99.737532808398953</v>
      </c>
      <c r="K171" s="4">
        <v>2016</v>
      </c>
      <c r="L171" s="4" t="s">
        <v>814</v>
      </c>
      <c r="M171" s="4" t="str">
        <f t="shared" si="2"/>
        <v>Y</v>
      </c>
      <c r="N171" s="4" t="s">
        <v>2678</v>
      </c>
    </row>
    <row r="172" spans="1:14" s="4" customFormat="1" ht="12.75" customHeight="1" x14ac:dyDescent="0.25">
      <c r="A172" s="4" t="s">
        <v>817</v>
      </c>
      <c r="B172" s="4" t="s">
        <v>23</v>
      </c>
      <c r="C172" s="4" t="s">
        <v>708</v>
      </c>
      <c r="D172" s="4" t="s">
        <v>620</v>
      </c>
      <c r="E172" s="4" t="s">
        <v>819</v>
      </c>
      <c r="F172" s="4" t="s">
        <v>818</v>
      </c>
      <c r="G172" s="4">
        <v>3</v>
      </c>
      <c r="H172" s="15">
        <v>1</v>
      </c>
      <c r="J172" s="12">
        <v>0</v>
      </c>
      <c r="K172" s="4">
        <v>2016</v>
      </c>
      <c r="L172" s="4" t="s">
        <v>817</v>
      </c>
      <c r="M172" s="4" t="str">
        <f t="shared" si="2"/>
        <v>N</v>
      </c>
    </row>
    <row r="173" spans="1:14" s="4" customFormat="1" ht="12.75" customHeight="1" x14ac:dyDescent="0.25">
      <c r="A173" s="4" t="s">
        <v>820</v>
      </c>
      <c r="B173" s="4" t="s">
        <v>23</v>
      </c>
      <c r="C173" s="4" t="s">
        <v>708</v>
      </c>
      <c r="D173" s="4" t="s">
        <v>620</v>
      </c>
      <c r="E173" s="4" t="s">
        <v>822</v>
      </c>
      <c r="F173" s="4" t="s">
        <v>821</v>
      </c>
      <c r="G173" s="4">
        <v>3</v>
      </c>
      <c r="H173" s="15">
        <v>2</v>
      </c>
      <c r="I173" s="4" t="s">
        <v>1911</v>
      </c>
      <c r="J173" s="12">
        <v>0</v>
      </c>
      <c r="K173" s="4">
        <v>2016</v>
      </c>
      <c r="L173" s="4" t="s">
        <v>820</v>
      </c>
      <c r="M173" s="4" t="str">
        <f t="shared" si="2"/>
        <v>N</v>
      </c>
    </row>
    <row r="174" spans="1:14" s="4" customFormat="1" ht="12.75" customHeight="1" x14ac:dyDescent="0.25">
      <c r="A174" s="4" t="s">
        <v>826</v>
      </c>
      <c r="B174" s="4" t="s">
        <v>23</v>
      </c>
      <c r="C174" s="4" t="s">
        <v>708</v>
      </c>
      <c r="D174" s="4" t="s">
        <v>620</v>
      </c>
      <c r="E174" s="4" t="s">
        <v>828</v>
      </c>
      <c r="F174" s="4" t="s">
        <v>827</v>
      </c>
      <c r="G174" s="4">
        <v>3</v>
      </c>
      <c r="H174" s="15">
        <v>2</v>
      </c>
      <c r="I174" s="4" t="s">
        <v>1898</v>
      </c>
      <c r="J174" s="12">
        <v>0</v>
      </c>
      <c r="K174" s="4">
        <v>2016</v>
      </c>
      <c r="L174" s="4" t="s">
        <v>826</v>
      </c>
      <c r="M174" s="4" t="str">
        <f t="shared" si="2"/>
        <v>N</v>
      </c>
    </row>
    <row r="175" spans="1:14" s="4" customFormat="1" ht="12.75" customHeight="1" x14ac:dyDescent="0.25">
      <c r="A175" s="4" t="s">
        <v>829</v>
      </c>
      <c r="B175" s="4" t="s">
        <v>23</v>
      </c>
      <c r="C175" s="4" t="s">
        <v>708</v>
      </c>
      <c r="D175" s="4" t="s">
        <v>620</v>
      </c>
      <c r="E175" s="4" t="s">
        <v>831</v>
      </c>
      <c r="F175" s="4" t="s">
        <v>830</v>
      </c>
      <c r="G175" s="4">
        <v>3</v>
      </c>
      <c r="H175" s="15">
        <v>2</v>
      </c>
      <c r="I175" s="4" t="s">
        <v>1900</v>
      </c>
      <c r="J175" s="12">
        <v>0</v>
      </c>
      <c r="K175" s="4">
        <v>2016</v>
      </c>
      <c r="L175" s="4" t="s">
        <v>829</v>
      </c>
      <c r="M175" s="4" t="str">
        <f t="shared" si="2"/>
        <v>N</v>
      </c>
    </row>
    <row r="176" spans="1:14" s="4" customFormat="1" ht="12.75" customHeight="1" x14ac:dyDescent="0.25">
      <c r="A176" s="4" t="s">
        <v>832</v>
      </c>
      <c r="B176" s="4" t="s">
        <v>23</v>
      </c>
      <c r="C176" s="4" t="s">
        <v>708</v>
      </c>
      <c r="D176" s="4" t="s">
        <v>620</v>
      </c>
      <c r="E176" s="4" t="s">
        <v>834</v>
      </c>
      <c r="F176" s="4" t="s">
        <v>833</v>
      </c>
      <c r="G176" s="4">
        <v>3</v>
      </c>
      <c r="H176" s="15">
        <v>2</v>
      </c>
      <c r="I176" s="4" t="s">
        <v>1913</v>
      </c>
      <c r="J176" s="12">
        <v>0</v>
      </c>
      <c r="K176" s="4">
        <v>2016</v>
      </c>
      <c r="L176" s="4" t="s">
        <v>832</v>
      </c>
      <c r="M176" s="4" t="str">
        <f t="shared" si="2"/>
        <v>N</v>
      </c>
    </row>
    <row r="177" spans="1:14" s="4" customFormat="1" ht="12.75" customHeight="1" x14ac:dyDescent="0.25">
      <c r="A177" s="4" t="s">
        <v>835</v>
      </c>
      <c r="B177" s="4" t="s">
        <v>23</v>
      </c>
      <c r="C177" s="4" t="s">
        <v>708</v>
      </c>
      <c r="D177" s="4" t="s">
        <v>620</v>
      </c>
      <c r="E177" s="4" t="s">
        <v>837</v>
      </c>
      <c r="F177" s="4" t="s">
        <v>836</v>
      </c>
      <c r="G177" s="4">
        <v>3</v>
      </c>
      <c r="H177" s="15">
        <v>2</v>
      </c>
      <c r="I177" s="4" t="s">
        <v>1914</v>
      </c>
      <c r="J177" s="12">
        <v>0</v>
      </c>
      <c r="K177" s="4">
        <v>2016</v>
      </c>
      <c r="L177" s="4" t="s">
        <v>835</v>
      </c>
      <c r="M177" s="4" t="str">
        <f t="shared" si="2"/>
        <v>N</v>
      </c>
    </row>
    <row r="178" spans="1:14" s="4" customFormat="1" ht="12.75" customHeight="1" x14ac:dyDescent="0.25">
      <c r="A178" s="4" t="s">
        <v>838</v>
      </c>
      <c r="B178" s="4" t="s">
        <v>23</v>
      </c>
      <c r="C178" s="4" t="s">
        <v>708</v>
      </c>
      <c r="D178" s="4" t="s">
        <v>620</v>
      </c>
      <c r="E178" s="4" t="s">
        <v>840</v>
      </c>
      <c r="F178" s="4" t="s">
        <v>839</v>
      </c>
      <c r="G178" s="4">
        <v>3</v>
      </c>
      <c r="H178" s="15">
        <v>2</v>
      </c>
      <c r="I178" s="4" t="s">
        <v>1915</v>
      </c>
      <c r="J178" s="12">
        <v>0</v>
      </c>
      <c r="K178" s="4">
        <v>2016</v>
      </c>
      <c r="L178" s="4" t="s">
        <v>838</v>
      </c>
      <c r="M178" s="4" t="str">
        <f t="shared" si="2"/>
        <v>N</v>
      </c>
    </row>
    <row r="179" spans="1:14" s="4" customFormat="1" ht="12.75" customHeight="1" x14ac:dyDescent="0.25">
      <c r="A179" s="4" t="s">
        <v>841</v>
      </c>
      <c r="B179" s="4" t="s">
        <v>23</v>
      </c>
      <c r="C179" s="4" t="s">
        <v>708</v>
      </c>
      <c r="D179" s="4" t="s">
        <v>620</v>
      </c>
      <c r="E179" s="4" t="s">
        <v>843</v>
      </c>
      <c r="F179" s="4" t="s">
        <v>842</v>
      </c>
      <c r="G179" s="4">
        <v>3</v>
      </c>
      <c r="H179" s="15">
        <v>2</v>
      </c>
      <c r="I179" s="4" t="s">
        <v>1916</v>
      </c>
      <c r="J179" s="12">
        <v>0</v>
      </c>
      <c r="K179" s="4">
        <v>2016</v>
      </c>
      <c r="L179" s="4" t="s">
        <v>841</v>
      </c>
      <c r="M179" s="4" t="str">
        <f t="shared" si="2"/>
        <v>N</v>
      </c>
    </row>
    <row r="180" spans="1:14" s="4" customFormat="1" ht="12.75" customHeight="1" x14ac:dyDescent="0.25">
      <c r="A180" s="4" t="s">
        <v>151</v>
      </c>
      <c r="B180" s="4" t="s">
        <v>154</v>
      </c>
      <c r="C180" s="4" t="s">
        <v>153</v>
      </c>
      <c r="D180" s="4" t="s">
        <v>35</v>
      </c>
      <c r="E180" s="4" t="s">
        <v>155</v>
      </c>
      <c r="F180" s="4" t="s">
        <v>152</v>
      </c>
      <c r="G180" s="4">
        <v>1</v>
      </c>
      <c r="H180" s="15">
        <v>2</v>
      </c>
      <c r="I180" s="4" t="s">
        <v>1919</v>
      </c>
      <c r="J180" s="12">
        <v>0</v>
      </c>
      <c r="K180" s="4">
        <v>2012</v>
      </c>
      <c r="L180" s="4" t="s">
        <v>151</v>
      </c>
      <c r="M180" s="4" t="str">
        <f t="shared" si="2"/>
        <v>Y</v>
      </c>
      <c r="N180" s="4" t="s">
        <v>2703</v>
      </c>
    </row>
    <row r="181" spans="1:14" s="4" customFormat="1" ht="12.75" customHeight="1" x14ac:dyDescent="0.25">
      <c r="A181" s="4" t="s">
        <v>168</v>
      </c>
      <c r="B181" s="4" t="s">
        <v>170</v>
      </c>
      <c r="C181" s="4" t="s">
        <v>169</v>
      </c>
      <c r="D181" s="4" t="s">
        <v>35</v>
      </c>
      <c r="E181" s="4" t="s">
        <v>171</v>
      </c>
      <c r="F181" s="4" t="s">
        <v>3167</v>
      </c>
      <c r="G181" s="4">
        <v>2</v>
      </c>
      <c r="H181" s="15">
        <v>1</v>
      </c>
      <c r="I181" s="4" t="s">
        <v>3169</v>
      </c>
      <c r="J181" s="12">
        <v>100</v>
      </c>
      <c r="K181" s="4">
        <v>2015</v>
      </c>
      <c r="L181" s="4" t="s">
        <v>168</v>
      </c>
      <c r="M181" s="4" t="str">
        <f t="shared" si="2"/>
        <v>N</v>
      </c>
    </row>
    <row r="182" spans="1:14" s="4" customFormat="1" ht="12.75" customHeight="1" x14ac:dyDescent="0.25">
      <c r="A182" s="4" t="s">
        <v>172</v>
      </c>
      <c r="B182" s="4" t="s">
        <v>170</v>
      </c>
      <c r="C182" s="4" t="s">
        <v>169</v>
      </c>
      <c r="D182" s="4" t="s">
        <v>35</v>
      </c>
      <c r="E182" s="4" t="s">
        <v>173</v>
      </c>
      <c r="F182" s="4" t="s">
        <v>3168</v>
      </c>
      <c r="G182" s="4">
        <v>2</v>
      </c>
      <c r="H182" s="15">
        <v>1</v>
      </c>
      <c r="I182" s="4" t="s">
        <v>3169</v>
      </c>
      <c r="J182" s="12">
        <v>0</v>
      </c>
      <c r="K182" s="4">
        <v>2014</v>
      </c>
      <c r="L182" s="4" t="s">
        <v>172</v>
      </c>
      <c r="M182" s="4" t="str">
        <f t="shared" si="2"/>
        <v>Y</v>
      </c>
      <c r="N182" s="4" t="s">
        <v>2703</v>
      </c>
    </row>
    <row r="183" spans="1:14" s="4" customFormat="1" ht="12.75" customHeight="1" x14ac:dyDescent="0.25">
      <c r="A183" s="4" t="s">
        <v>174</v>
      </c>
      <c r="B183" s="4" t="s">
        <v>177</v>
      </c>
      <c r="C183" s="4" t="s">
        <v>176</v>
      </c>
      <c r="D183" s="4" t="s">
        <v>35</v>
      </c>
      <c r="E183" s="4" t="s">
        <v>178</v>
      </c>
      <c r="F183" s="4" t="s">
        <v>175</v>
      </c>
      <c r="G183" s="4">
        <v>2</v>
      </c>
      <c r="H183" s="15">
        <v>1</v>
      </c>
      <c r="J183" s="12">
        <v>100</v>
      </c>
      <c r="K183" s="4">
        <v>2015</v>
      </c>
      <c r="L183" s="4" t="s">
        <v>174</v>
      </c>
      <c r="M183" s="4" t="str">
        <f t="shared" si="2"/>
        <v>N</v>
      </c>
    </row>
    <row r="184" spans="1:14" s="4" customFormat="1" ht="12.75" customHeight="1" x14ac:dyDescent="0.25">
      <c r="A184" s="4" t="s">
        <v>179</v>
      </c>
      <c r="B184" s="4" t="s">
        <v>177</v>
      </c>
      <c r="C184" s="4" t="s">
        <v>176</v>
      </c>
      <c r="D184" s="4" t="s">
        <v>35</v>
      </c>
      <c r="E184" s="4" t="s">
        <v>181</v>
      </c>
      <c r="F184" s="4" t="s">
        <v>180</v>
      </c>
      <c r="G184" s="4">
        <v>2</v>
      </c>
      <c r="H184" s="15">
        <v>1</v>
      </c>
      <c r="J184" s="12">
        <v>100</v>
      </c>
      <c r="K184" s="4">
        <v>2015</v>
      </c>
      <c r="L184" s="4" t="s">
        <v>179</v>
      </c>
      <c r="M184" s="4" t="str">
        <f t="shared" si="2"/>
        <v>N</v>
      </c>
    </row>
    <row r="185" spans="1:14" s="4" customFormat="1" ht="12.75" customHeight="1" x14ac:dyDescent="0.25">
      <c r="A185" s="4" t="s">
        <v>182</v>
      </c>
      <c r="B185" s="4" t="s">
        <v>177</v>
      </c>
      <c r="C185" s="4" t="s">
        <v>176</v>
      </c>
      <c r="D185" s="4" t="s">
        <v>35</v>
      </c>
      <c r="E185" s="4" t="s">
        <v>184</v>
      </c>
      <c r="F185" s="4" t="s">
        <v>183</v>
      </c>
      <c r="G185" s="4">
        <v>2</v>
      </c>
      <c r="H185" s="15">
        <v>1</v>
      </c>
      <c r="J185" s="12">
        <v>100</v>
      </c>
      <c r="K185" s="4">
        <v>2015</v>
      </c>
      <c r="L185" s="4" t="s">
        <v>182</v>
      </c>
      <c r="M185" s="4" t="str">
        <f t="shared" si="2"/>
        <v>N</v>
      </c>
    </row>
    <row r="186" spans="1:14" s="4" customFormat="1" ht="12.75" customHeight="1" x14ac:dyDescent="0.25">
      <c r="A186" s="4" t="s">
        <v>185</v>
      </c>
      <c r="B186" s="4" t="s">
        <v>177</v>
      </c>
      <c r="C186" s="4" t="s">
        <v>176</v>
      </c>
      <c r="D186" s="4" t="s">
        <v>35</v>
      </c>
      <c r="E186" s="4" t="s">
        <v>187</v>
      </c>
      <c r="F186" s="4" t="s">
        <v>186</v>
      </c>
      <c r="G186" s="4">
        <v>2</v>
      </c>
      <c r="H186" s="15">
        <v>1</v>
      </c>
      <c r="J186" s="12">
        <v>100</v>
      </c>
      <c r="K186" s="4">
        <v>2015</v>
      </c>
      <c r="L186" s="4" t="s">
        <v>185</v>
      </c>
      <c r="M186" s="4" t="str">
        <f t="shared" si="2"/>
        <v>N</v>
      </c>
    </row>
    <row r="187" spans="1:14" s="4" customFormat="1" ht="12.75" customHeight="1" x14ac:dyDescent="0.25">
      <c r="A187" s="4" t="s">
        <v>188</v>
      </c>
      <c r="B187" s="4" t="s">
        <v>177</v>
      </c>
      <c r="C187" s="4" t="s">
        <v>176</v>
      </c>
      <c r="D187" s="4" t="s">
        <v>35</v>
      </c>
      <c r="E187" s="4" t="s">
        <v>190</v>
      </c>
      <c r="F187" s="4" t="s">
        <v>189</v>
      </c>
      <c r="G187" s="4">
        <v>2</v>
      </c>
      <c r="H187" s="15">
        <v>1</v>
      </c>
      <c r="J187" s="12">
        <v>100</v>
      </c>
      <c r="K187" s="4">
        <v>2015</v>
      </c>
      <c r="L187" s="4" t="s">
        <v>188</v>
      </c>
      <c r="M187" s="4" t="str">
        <f t="shared" si="2"/>
        <v>N</v>
      </c>
    </row>
    <row r="188" spans="1:14" s="4" customFormat="1" ht="12.75" customHeight="1" x14ac:dyDescent="0.25">
      <c r="A188" s="4" t="s">
        <v>191</v>
      </c>
      <c r="B188" s="4" t="s">
        <v>177</v>
      </c>
      <c r="C188" s="4" t="s">
        <v>176</v>
      </c>
      <c r="D188" s="4" t="s">
        <v>35</v>
      </c>
      <c r="E188" s="4" t="s">
        <v>193</v>
      </c>
      <c r="F188" s="4" t="s">
        <v>192</v>
      </c>
      <c r="G188" s="4">
        <v>2</v>
      </c>
      <c r="H188" s="15">
        <v>1</v>
      </c>
      <c r="J188" s="12">
        <v>100</v>
      </c>
      <c r="K188" s="4">
        <v>2015</v>
      </c>
      <c r="L188" s="4" t="s">
        <v>191</v>
      </c>
      <c r="M188" s="4" t="str">
        <f t="shared" si="2"/>
        <v>N</v>
      </c>
    </row>
    <row r="189" spans="1:14" s="4" customFormat="1" ht="12.75" customHeight="1" x14ac:dyDescent="0.25">
      <c r="A189" s="4" t="s">
        <v>1189</v>
      </c>
      <c r="B189" s="4" t="s">
        <v>1192</v>
      </c>
      <c r="C189" s="4" t="s">
        <v>1191</v>
      </c>
      <c r="D189" s="4" t="s">
        <v>1038</v>
      </c>
      <c r="E189" s="4" t="s">
        <v>1193</v>
      </c>
      <c r="F189" s="4" t="s">
        <v>1190</v>
      </c>
      <c r="G189" s="4">
        <v>1</v>
      </c>
      <c r="H189" s="15">
        <v>1</v>
      </c>
      <c r="I189" s="4" t="s">
        <v>3170</v>
      </c>
      <c r="J189" s="12">
        <v>90</v>
      </c>
      <c r="K189" s="4">
        <v>2015</v>
      </c>
      <c r="L189" s="4" t="s">
        <v>1189</v>
      </c>
      <c r="M189" s="4" t="str">
        <f t="shared" si="2"/>
        <v>N</v>
      </c>
    </row>
    <row r="190" spans="1:14" s="4" customFormat="1" ht="12.75" customHeight="1" x14ac:dyDescent="0.25">
      <c r="A190" s="4" t="s">
        <v>1194</v>
      </c>
      <c r="B190" s="4" t="s">
        <v>1197</v>
      </c>
      <c r="C190" s="4" t="s">
        <v>1196</v>
      </c>
      <c r="D190" s="4" t="s">
        <v>1038</v>
      </c>
      <c r="E190" s="4" t="s">
        <v>1198</v>
      </c>
      <c r="F190" s="4" t="s">
        <v>1195</v>
      </c>
      <c r="G190" s="4">
        <v>2</v>
      </c>
      <c r="H190" s="15">
        <v>1</v>
      </c>
      <c r="J190" s="12">
        <v>0</v>
      </c>
      <c r="K190" s="4">
        <v>2015</v>
      </c>
      <c r="L190" s="4" t="s">
        <v>1194</v>
      </c>
      <c r="M190" s="4" t="str">
        <f t="shared" si="2"/>
        <v>Y</v>
      </c>
      <c r="N190" s="4" t="s">
        <v>2678</v>
      </c>
    </row>
    <row r="191" spans="1:14" s="4" customFormat="1" ht="12.75" customHeight="1" x14ac:dyDescent="0.25">
      <c r="A191" s="4" t="s">
        <v>852</v>
      </c>
      <c r="B191" s="4" t="s">
        <v>13</v>
      </c>
      <c r="C191" s="4" t="s">
        <v>851</v>
      </c>
      <c r="D191" s="4" t="s">
        <v>620</v>
      </c>
      <c r="E191" s="4" t="s">
        <v>1579</v>
      </c>
      <c r="F191" s="4" t="s">
        <v>853</v>
      </c>
      <c r="G191" s="4">
        <v>1</v>
      </c>
      <c r="H191" s="15">
        <v>3</v>
      </c>
      <c r="I191" s="4" t="s">
        <v>3171</v>
      </c>
      <c r="J191" s="12">
        <v>0</v>
      </c>
      <c r="K191" s="4">
        <v>2005</v>
      </c>
      <c r="L191" s="4" t="s">
        <v>852</v>
      </c>
      <c r="M191" s="4" t="str">
        <f t="shared" si="2"/>
        <v>N</v>
      </c>
    </row>
    <row r="192" spans="1:14" s="4" customFormat="1" ht="12.75" customHeight="1" x14ac:dyDescent="0.25">
      <c r="A192" s="4" t="s">
        <v>854</v>
      </c>
      <c r="B192" s="4" t="s">
        <v>856</v>
      </c>
      <c r="C192" s="4" t="s">
        <v>855</v>
      </c>
      <c r="D192" s="4" t="s">
        <v>620</v>
      </c>
      <c r="E192" s="4" t="s">
        <v>857</v>
      </c>
      <c r="F192" s="4" t="s">
        <v>855</v>
      </c>
      <c r="G192" s="4">
        <v>0</v>
      </c>
      <c r="H192" s="15">
        <v>1</v>
      </c>
      <c r="J192" s="12">
        <v>0</v>
      </c>
      <c r="K192" s="4">
        <v>2015</v>
      </c>
      <c r="L192" s="4" t="s">
        <v>854</v>
      </c>
      <c r="M192" s="4" t="str">
        <f t="shared" si="2"/>
        <v>N</v>
      </c>
    </row>
    <row r="193" spans="1:14" s="4" customFormat="1" ht="12.75" customHeight="1" x14ac:dyDescent="0.25">
      <c r="A193" s="4" t="s">
        <v>194</v>
      </c>
      <c r="B193" s="4" t="s">
        <v>1661</v>
      </c>
      <c r="C193" s="4" t="s">
        <v>196</v>
      </c>
      <c r="D193" s="4" t="s">
        <v>35</v>
      </c>
      <c r="E193" s="4" t="s">
        <v>197</v>
      </c>
      <c r="F193" s="4" t="s">
        <v>195</v>
      </c>
      <c r="G193" s="4">
        <v>1</v>
      </c>
      <c r="H193" s="15">
        <v>1</v>
      </c>
      <c r="I193" s="4" t="s">
        <v>3172</v>
      </c>
      <c r="J193" s="12">
        <v>100</v>
      </c>
      <c r="K193" s="4">
        <v>2012</v>
      </c>
      <c r="L193" s="4" t="s">
        <v>194</v>
      </c>
      <c r="M193" s="4" t="str">
        <f t="shared" si="2"/>
        <v>N</v>
      </c>
    </row>
    <row r="194" spans="1:14" s="4" customFormat="1" ht="12.75" customHeight="1" x14ac:dyDescent="0.25">
      <c r="A194" s="4" t="s">
        <v>858</v>
      </c>
      <c r="B194" s="4" t="s">
        <v>860</v>
      </c>
      <c r="C194" s="4" t="s">
        <v>1715</v>
      </c>
      <c r="D194" s="4" t="s">
        <v>620</v>
      </c>
      <c r="E194" s="4" t="s">
        <v>861</v>
      </c>
      <c r="F194" s="4" t="s">
        <v>859</v>
      </c>
      <c r="G194" s="4">
        <v>2</v>
      </c>
      <c r="H194" s="15">
        <v>1</v>
      </c>
      <c r="J194" s="12">
        <v>0</v>
      </c>
      <c r="K194" s="4">
        <v>2011</v>
      </c>
      <c r="L194" s="4" t="s">
        <v>858</v>
      </c>
      <c r="M194" s="4" t="str">
        <f t="shared" si="2"/>
        <v>N</v>
      </c>
    </row>
    <row r="195" spans="1:14" s="4" customFormat="1" ht="12.75" customHeight="1" x14ac:dyDescent="0.25">
      <c r="A195" s="4" t="s">
        <v>862</v>
      </c>
      <c r="B195" s="4" t="s">
        <v>860</v>
      </c>
      <c r="C195" s="4" t="s">
        <v>1715</v>
      </c>
      <c r="D195" s="4" t="s">
        <v>620</v>
      </c>
      <c r="E195" s="4" t="s">
        <v>864</v>
      </c>
      <c r="F195" s="4" t="s">
        <v>863</v>
      </c>
      <c r="G195" s="4">
        <v>2</v>
      </c>
      <c r="H195" s="15">
        <v>1</v>
      </c>
      <c r="J195" s="12">
        <v>88.888888888888886</v>
      </c>
      <c r="K195" s="4">
        <v>2015</v>
      </c>
      <c r="L195" s="4" t="s">
        <v>862</v>
      </c>
      <c r="M195" s="4" t="str">
        <f t="shared" si="2"/>
        <v>Y</v>
      </c>
      <c r="N195" s="4" t="s">
        <v>2678</v>
      </c>
    </row>
    <row r="196" spans="1:14" s="4" customFormat="1" ht="12.75" customHeight="1" x14ac:dyDescent="0.25">
      <c r="A196" s="4" t="s">
        <v>198</v>
      </c>
      <c r="B196" s="4" t="s">
        <v>200</v>
      </c>
      <c r="C196" s="4" t="s">
        <v>199</v>
      </c>
      <c r="D196" s="4" t="s">
        <v>35</v>
      </c>
      <c r="E196" s="4" t="s">
        <v>201</v>
      </c>
      <c r="F196" s="4" t="s">
        <v>199</v>
      </c>
      <c r="G196" s="4">
        <v>0</v>
      </c>
      <c r="H196" s="15">
        <v>2</v>
      </c>
      <c r="I196" s="4" t="s">
        <v>1922</v>
      </c>
      <c r="J196" s="12">
        <v>0</v>
      </c>
      <c r="K196" s="4" t="s">
        <v>1569</v>
      </c>
      <c r="L196" s="4" t="s">
        <v>198</v>
      </c>
      <c r="M196" s="4" t="str">
        <f t="shared" si="2"/>
        <v>Y</v>
      </c>
      <c r="N196" s="4" t="s">
        <v>2678</v>
      </c>
    </row>
    <row r="197" spans="1:14" s="4" customFormat="1" ht="12.75" customHeight="1" x14ac:dyDescent="0.25">
      <c r="A197" s="4" t="s">
        <v>869</v>
      </c>
      <c r="B197" s="4" t="s">
        <v>1466</v>
      </c>
      <c r="C197" s="4" t="s">
        <v>867</v>
      </c>
      <c r="D197" s="4" t="s">
        <v>620</v>
      </c>
      <c r="E197" s="4" t="s">
        <v>871</v>
      </c>
      <c r="F197" s="4" t="s">
        <v>870</v>
      </c>
      <c r="G197" s="4">
        <v>1</v>
      </c>
      <c r="H197" s="15">
        <v>2</v>
      </c>
      <c r="I197" s="4" t="s">
        <v>1923</v>
      </c>
      <c r="J197" s="12">
        <v>0</v>
      </c>
      <c r="K197" s="4">
        <v>2015</v>
      </c>
      <c r="L197" s="4" t="s">
        <v>869</v>
      </c>
      <c r="M197" s="4" t="str">
        <f t="shared" si="2"/>
        <v>N</v>
      </c>
    </row>
    <row r="198" spans="1:14" s="4" customFormat="1" ht="12.75" customHeight="1" x14ac:dyDescent="0.25">
      <c r="A198" s="4" t="s">
        <v>872</v>
      </c>
      <c r="B198" s="4" t="s">
        <v>1631</v>
      </c>
      <c r="C198" s="4" t="s">
        <v>874</v>
      </c>
      <c r="D198" s="4" t="s">
        <v>620</v>
      </c>
      <c r="E198" s="4" t="s">
        <v>875</v>
      </c>
      <c r="F198" s="4" t="s">
        <v>873</v>
      </c>
      <c r="G198" s="4">
        <v>1</v>
      </c>
      <c r="H198" s="15">
        <v>1</v>
      </c>
      <c r="J198" s="12">
        <v>55.555555555555557</v>
      </c>
      <c r="K198" s="4">
        <v>2011</v>
      </c>
      <c r="L198" s="4" t="s">
        <v>872</v>
      </c>
      <c r="M198" s="4" t="str">
        <f t="shared" si="2"/>
        <v>Y</v>
      </c>
      <c r="N198" s="4" t="s">
        <v>2678</v>
      </c>
    </row>
    <row r="199" spans="1:14" s="4" customFormat="1" ht="12.75" customHeight="1" x14ac:dyDescent="0.25">
      <c r="A199" s="4" t="s">
        <v>1207</v>
      </c>
      <c r="B199" s="4" t="s">
        <v>1205</v>
      </c>
      <c r="C199" s="4" t="s">
        <v>1204</v>
      </c>
      <c r="D199" s="4" t="s">
        <v>1038</v>
      </c>
      <c r="E199" s="4" t="s">
        <v>1208</v>
      </c>
      <c r="F199" s="4" t="s">
        <v>3313</v>
      </c>
      <c r="G199" s="4">
        <v>2</v>
      </c>
      <c r="H199" s="15">
        <v>2</v>
      </c>
      <c r="I199" s="4" t="s">
        <v>3314</v>
      </c>
      <c r="J199" s="12">
        <v>0</v>
      </c>
      <c r="K199" s="4">
        <v>2016</v>
      </c>
      <c r="L199" s="4" t="s">
        <v>1207</v>
      </c>
      <c r="M199" s="4" t="str">
        <f t="shared" si="2"/>
        <v>Y</v>
      </c>
      <c r="N199" s="4" t="s">
        <v>2678</v>
      </c>
    </row>
    <row r="200" spans="1:14" s="4" customFormat="1" ht="12.75" customHeight="1" x14ac:dyDescent="0.25">
      <c r="A200" s="4" t="s">
        <v>210</v>
      </c>
      <c r="B200" s="4" t="s">
        <v>213</v>
      </c>
      <c r="C200" s="4" t="s">
        <v>212</v>
      </c>
      <c r="D200" s="4" t="s">
        <v>35</v>
      </c>
      <c r="E200" s="4" t="s">
        <v>214</v>
      </c>
      <c r="F200" s="4" t="s">
        <v>211</v>
      </c>
      <c r="G200" s="4">
        <v>2</v>
      </c>
      <c r="H200" s="15">
        <v>1</v>
      </c>
      <c r="J200" s="12">
        <v>100</v>
      </c>
      <c r="K200" s="4">
        <v>2013</v>
      </c>
      <c r="L200" s="4" t="s">
        <v>210</v>
      </c>
      <c r="M200" s="4" t="str">
        <f t="shared" ref="M200:M263" si="3">IF(OR(AND(D200=$W$15,OR(J200&lt;$W$16,J200&gt;$W$17)),AND(D200=$X$15,OR(J200&lt;$X$16,J200&gt;$X$17)),AND(D200=$Y$15,OR(J200&lt;$Y$16,J200&gt;$Y$17)),AND(D200=$Z$15,OR(J200&lt;$Z$16,J200&gt;$Z$17))),"Y","N")</f>
        <v>N</v>
      </c>
    </row>
    <row r="201" spans="1:14" s="4" customFormat="1" ht="12.75" customHeight="1" x14ac:dyDescent="0.25">
      <c r="A201" s="4" t="s">
        <v>215</v>
      </c>
      <c r="B201" s="4" t="s">
        <v>213</v>
      </c>
      <c r="C201" s="4" t="s">
        <v>212</v>
      </c>
      <c r="D201" s="4" t="s">
        <v>35</v>
      </c>
      <c r="E201" s="4" t="s">
        <v>217</v>
      </c>
      <c r="F201" s="4" t="s">
        <v>216</v>
      </c>
      <c r="G201" s="4">
        <v>2</v>
      </c>
      <c r="H201" s="15">
        <v>1</v>
      </c>
      <c r="J201" s="12">
        <v>100</v>
      </c>
      <c r="K201" s="4">
        <v>2013</v>
      </c>
      <c r="L201" s="4" t="s">
        <v>215</v>
      </c>
      <c r="M201" s="4" t="str">
        <f t="shared" si="3"/>
        <v>N</v>
      </c>
    </row>
    <row r="202" spans="1:14" s="4" customFormat="1" ht="12.75" customHeight="1" x14ac:dyDescent="0.25">
      <c r="A202" s="4" t="s">
        <v>1214</v>
      </c>
      <c r="B202" s="4" t="s">
        <v>1633</v>
      </c>
      <c r="C202" s="4" t="s">
        <v>1216</v>
      </c>
      <c r="D202" s="4" t="s">
        <v>1038</v>
      </c>
      <c r="E202" s="4" t="s">
        <v>1217</v>
      </c>
      <c r="F202" s="4" t="s">
        <v>1215</v>
      </c>
      <c r="G202" s="4">
        <v>1</v>
      </c>
      <c r="H202" s="15">
        <v>2</v>
      </c>
      <c r="I202" s="4" t="s">
        <v>1924</v>
      </c>
      <c r="J202" s="12">
        <v>97.9381443298969</v>
      </c>
      <c r="K202" s="4">
        <v>2016</v>
      </c>
      <c r="L202" s="4" t="s">
        <v>1214</v>
      </c>
      <c r="M202" s="4" t="str">
        <f t="shared" si="3"/>
        <v>N</v>
      </c>
    </row>
    <row r="203" spans="1:14" s="4" customFormat="1" ht="12.75" customHeight="1" x14ac:dyDescent="0.25">
      <c r="A203" s="4" t="s">
        <v>1221</v>
      </c>
      <c r="B203" s="4" t="s">
        <v>1224</v>
      </c>
      <c r="C203" s="4" t="s">
        <v>1223</v>
      </c>
      <c r="D203" s="4" t="s">
        <v>1038</v>
      </c>
      <c r="E203" s="4" t="s">
        <v>1225</v>
      </c>
      <c r="F203" s="4" t="s">
        <v>1222</v>
      </c>
      <c r="G203" s="4">
        <v>2</v>
      </c>
      <c r="H203" s="15">
        <v>2</v>
      </c>
      <c r="I203" s="4" t="s">
        <v>1925</v>
      </c>
      <c r="J203" s="12">
        <v>0</v>
      </c>
      <c r="K203" s="4">
        <v>2016</v>
      </c>
      <c r="L203" s="4" t="s">
        <v>1221</v>
      </c>
      <c r="M203" s="4" t="str">
        <f t="shared" si="3"/>
        <v>Y</v>
      </c>
      <c r="N203" s="4" t="s">
        <v>2703</v>
      </c>
    </row>
    <row r="204" spans="1:14" s="4" customFormat="1" ht="12.75" customHeight="1" x14ac:dyDescent="0.25">
      <c r="A204" s="4" t="s">
        <v>2972</v>
      </c>
      <c r="B204" s="4" t="s">
        <v>1227</v>
      </c>
      <c r="C204" s="4" t="s">
        <v>1226</v>
      </c>
      <c r="D204" s="4" t="s">
        <v>1038</v>
      </c>
      <c r="E204" s="4" t="s">
        <v>1227</v>
      </c>
      <c r="F204" s="4" t="s">
        <v>1226</v>
      </c>
      <c r="G204" s="4">
        <v>0</v>
      </c>
      <c r="H204" s="15">
        <v>3</v>
      </c>
      <c r="J204" s="12">
        <v>0</v>
      </c>
      <c r="K204" s="4">
        <v>2017</v>
      </c>
      <c r="L204" s="4" t="s">
        <v>2972</v>
      </c>
      <c r="M204" s="4" t="str">
        <f t="shared" si="3"/>
        <v>Y</v>
      </c>
      <c r="N204" s="4" t="s">
        <v>2678</v>
      </c>
    </row>
    <row r="205" spans="1:14" s="4" customFormat="1" ht="12.75" customHeight="1" x14ac:dyDescent="0.25">
      <c r="A205" s="4" t="s">
        <v>485</v>
      </c>
      <c r="B205" s="4" t="s">
        <v>483</v>
      </c>
      <c r="C205" s="4" t="s">
        <v>482</v>
      </c>
      <c r="D205" s="4" t="s">
        <v>360</v>
      </c>
      <c r="E205" s="4" t="s">
        <v>486</v>
      </c>
      <c r="F205" s="4" t="s">
        <v>3178</v>
      </c>
      <c r="G205" s="4">
        <v>2</v>
      </c>
      <c r="H205" s="15">
        <v>1</v>
      </c>
      <c r="I205" s="4" t="s">
        <v>3177</v>
      </c>
      <c r="J205" s="12">
        <v>0</v>
      </c>
      <c r="K205" s="4">
        <v>2012</v>
      </c>
      <c r="L205" s="4" t="s">
        <v>485</v>
      </c>
      <c r="M205" s="4" t="str">
        <f t="shared" si="3"/>
        <v>N</v>
      </c>
    </row>
    <row r="206" spans="1:14" s="4" customFormat="1" ht="12.75" customHeight="1" x14ac:dyDescent="0.25">
      <c r="A206" s="4" t="s">
        <v>1237</v>
      </c>
      <c r="B206" s="4" t="s">
        <v>1235</v>
      </c>
      <c r="C206" s="4" t="s">
        <v>1234</v>
      </c>
      <c r="D206" s="4" t="s">
        <v>1038</v>
      </c>
      <c r="E206" s="4" t="s">
        <v>1580</v>
      </c>
      <c r="F206" s="4" t="s">
        <v>1238</v>
      </c>
      <c r="G206" s="4">
        <v>1</v>
      </c>
      <c r="H206" s="15">
        <v>1</v>
      </c>
      <c r="I206" s="16" t="s">
        <v>3179</v>
      </c>
      <c r="J206" s="12">
        <v>94.185936733356925</v>
      </c>
      <c r="K206" s="4">
        <v>2015</v>
      </c>
      <c r="L206" s="4" t="s">
        <v>1237</v>
      </c>
      <c r="M206" s="4" t="str">
        <f t="shared" si="3"/>
        <v>N</v>
      </c>
    </row>
    <row r="207" spans="1:14" s="4" customFormat="1" ht="12.75" customHeight="1" x14ac:dyDescent="0.25">
      <c r="A207" s="4" t="s">
        <v>1239</v>
      </c>
      <c r="B207" s="4" t="s">
        <v>1235</v>
      </c>
      <c r="C207" s="4" t="s">
        <v>1234</v>
      </c>
      <c r="D207" s="4" t="s">
        <v>1038</v>
      </c>
      <c r="E207" s="4" t="s">
        <v>1241</v>
      </c>
      <c r="F207" s="4" t="s">
        <v>1240</v>
      </c>
      <c r="G207" s="4">
        <v>2</v>
      </c>
      <c r="H207" s="15">
        <v>2</v>
      </c>
      <c r="I207" s="4" t="s">
        <v>1926</v>
      </c>
      <c r="J207" s="12">
        <v>100</v>
      </c>
      <c r="K207" s="4">
        <v>2016</v>
      </c>
      <c r="L207" s="4" t="s">
        <v>1239</v>
      </c>
      <c r="M207" s="4" t="str">
        <f t="shared" si="3"/>
        <v>N</v>
      </c>
    </row>
    <row r="208" spans="1:14" s="4" customFormat="1" ht="12.75" customHeight="1" x14ac:dyDescent="0.25">
      <c r="A208" s="4" t="s">
        <v>893</v>
      </c>
      <c r="B208" s="4" t="s">
        <v>896</v>
      </c>
      <c r="C208" s="4" t="s">
        <v>895</v>
      </c>
      <c r="D208" s="4" t="s">
        <v>620</v>
      </c>
      <c r="E208" s="4" t="s">
        <v>897</v>
      </c>
      <c r="F208" s="4" t="s">
        <v>894</v>
      </c>
      <c r="G208" s="4">
        <v>2</v>
      </c>
      <c r="H208" s="15">
        <v>1</v>
      </c>
      <c r="J208" s="12">
        <v>0</v>
      </c>
      <c r="K208" s="4">
        <v>2015</v>
      </c>
      <c r="L208" s="4" t="s">
        <v>893</v>
      </c>
      <c r="M208" s="4" t="str">
        <f t="shared" si="3"/>
        <v>N</v>
      </c>
    </row>
    <row r="209" spans="1:14" s="4" customFormat="1" ht="12.75" customHeight="1" x14ac:dyDescent="0.25">
      <c r="A209" s="4" t="s">
        <v>1242</v>
      </c>
      <c r="B209" s="4" t="s">
        <v>1245</v>
      </c>
      <c r="C209" s="4" t="s">
        <v>1244</v>
      </c>
      <c r="D209" s="4" t="s">
        <v>1038</v>
      </c>
      <c r="E209" s="4" t="s">
        <v>1246</v>
      </c>
      <c r="F209" s="4" t="s">
        <v>1243</v>
      </c>
      <c r="G209" s="4">
        <v>1</v>
      </c>
      <c r="H209" s="15">
        <v>1</v>
      </c>
      <c r="J209" s="12">
        <v>100</v>
      </c>
      <c r="K209" s="4">
        <v>2013</v>
      </c>
      <c r="L209" s="4" t="s">
        <v>1242</v>
      </c>
      <c r="M209" s="4" t="str">
        <f t="shared" si="3"/>
        <v>N</v>
      </c>
    </row>
    <row r="210" spans="1:14" s="4" customFormat="1" ht="12.75" customHeight="1" x14ac:dyDescent="0.25">
      <c r="A210" s="4" t="s">
        <v>1247</v>
      </c>
      <c r="B210" s="4" t="s">
        <v>1245</v>
      </c>
      <c r="C210" s="4" t="s">
        <v>1244</v>
      </c>
      <c r="D210" s="4" t="s">
        <v>1038</v>
      </c>
      <c r="E210" s="4" t="s">
        <v>1249</v>
      </c>
      <c r="F210" s="4" t="s">
        <v>1248</v>
      </c>
      <c r="G210" s="4">
        <v>1</v>
      </c>
      <c r="H210" s="15">
        <v>1</v>
      </c>
      <c r="J210" s="12">
        <v>59.98</v>
      </c>
      <c r="K210" s="4">
        <v>2013</v>
      </c>
      <c r="L210" s="4" t="s">
        <v>1247</v>
      </c>
      <c r="M210" s="4" t="str">
        <f t="shared" si="3"/>
        <v>N</v>
      </c>
    </row>
    <row r="211" spans="1:14" s="4" customFormat="1" ht="12.75" customHeight="1" x14ac:dyDescent="0.25">
      <c r="A211" s="4" t="s">
        <v>898</v>
      </c>
      <c r="B211" s="4" t="s">
        <v>901</v>
      </c>
      <c r="C211" s="4" t="s">
        <v>900</v>
      </c>
      <c r="D211" s="4" t="s">
        <v>620</v>
      </c>
      <c r="E211" s="4" t="s">
        <v>902</v>
      </c>
      <c r="F211" s="4" t="s">
        <v>899</v>
      </c>
      <c r="G211" s="4">
        <v>2</v>
      </c>
      <c r="H211" s="15">
        <v>1</v>
      </c>
      <c r="I211" s="4" t="s">
        <v>3182</v>
      </c>
      <c r="J211" s="12">
        <v>100</v>
      </c>
      <c r="K211" s="4">
        <v>2014</v>
      </c>
      <c r="L211" s="4" t="s">
        <v>898</v>
      </c>
      <c r="M211" s="4" t="str">
        <f t="shared" si="3"/>
        <v>Y</v>
      </c>
      <c r="N211" s="4" t="s">
        <v>2678</v>
      </c>
    </row>
    <row r="212" spans="1:14" s="4" customFormat="1" ht="12.75" customHeight="1" x14ac:dyDescent="0.25">
      <c r="A212" s="4" t="s">
        <v>903</v>
      </c>
      <c r="B212" s="4" t="s">
        <v>901</v>
      </c>
      <c r="C212" s="4" t="s">
        <v>900</v>
      </c>
      <c r="D212" s="4" t="s">
        <v>620</v>
      </c>
      <c r="E212" s="4" t="s">
        <v>904</v>
      </c>
      <c r="F212" s="4" t="s">
        <v>3180</v>
      </c>
      <c r="G212" s="4">
        <v>2</v>
      </c>
      <c r="H212" s="15">
        <v>3</v>
      </c>
      <c r="I212" s="4" t="s">
        <v>3183</v>
      </c>
      <c r="J212" s="12">
        <v>0</v>
      </c>
      <c r="K212" s="4">
        <v>2017</v>
      </c>
      <c r="L212" s="4" t="s">
        <v>903</v>
      </c>
      <c r="M212" s="4" t="str">
        <f t="shared" si="3"/>
        <v>N</v>
      </c>
    </row>
    <row r="213" spans="1:14" s="4" customFormat="1" ht="12.75" customHeight="1" x14ac:dyDescent="0.25">
      <c r="A213" s="4" t="s">
        <v>487</v>
      </c>
      <c r="B213" s="4" t="s">
        <v>490</v>
      </c>
      <c r="C213" s="4" t="s">
        <v>489</v>
      </c>
      <c r="D213" s="4" t="s">
        <v>360</v>
      </c>
      <c r="E213" s="4" t="s">
        <v>491</v>
      </c>
      <c r="F213" s="4" t="s">
        <v>488</v>
      </c>
      <c r="G213" s="4">
        <v>2</v>
      </c>
      <c r="H213" s="15">
        <v>1</v>
      </c>
      <c r="J213" s="12">
        <v>0</v>
      </c>
      <c r="K213" s="4">
        <v>2016</v>
      </c>
      <c r="L213" s="4" t="s">
        <v>487</v>
      </c>
      <c r="M213" s="4" t="str">
        <f t="shared" si="3"/>
        <v>N</v>
      </c>
    </row>
    <row r="214" spans="1:14" s="4" customFormat="1" ht="12.75" customHeight="1" x14ac:dyDescent="0.25">
      <c r="A214" s="4" t="s">
        <v>907</v>
      </c>
      <c r="B214" s="4" t="s">
        <v>910</v>
      </c>
      <c r="C214" s="4" t="s">
        <v>909</v>
      </c>
      <c r="D214" s="4" t="s">
        <v>620</v>
      </c>
      <c r="E214" s="4" t="s">
        <v>911</v>
      </c>
      <c r="F214" s="4" t="s">
        <v>3186</v>
      </c>
      <c r="G214" s="4">
        <v>2</v>
      </c>
      <c r="H214" s="15">
        <v>2</v>
      </c>
      <c r="I214" s="4" t="s">
        <v>3185</v>
      </c>
      <c r="J214" s="12">
        <v>0</v>
      </c>
      <c r="K214" s="4">
        <v>2016</v>
      </c>
      <c r="L214" s="4" t="s">
        <v>907</v>
      </c>
      <c r="M214" s="4" t="str">
        <f t="shared" si="3"/>
        <v>N</v>
      </c>
    </row>
    <row r="215" spans="1:14" s="4" customFormat="1" ht="12.75" customHeight="1" x14ac:dyDescent="0.25">
      <c r="A215" s="4" t="s">
        <v>492</v>
      </c>
      <c r="B215" s="4" t="s">
        <v>494</v>
      </c>
      <c r="C215" s="4" t="s">
        <v>493</v>
      </c>
      <c r="D215" s="4" t="s">
        <v>360</v>
      </c>
      <c r="E215" s="4" t="s">
        <v>495</v>
      </c>
      <c r="F215" s="4" t="s">
        <v>3188</v>
      </c>
      <c r="G215" s="4">
        <v>3</v>
      </c>
      <c r="H215" s="15">
        <v>1</v>
      </c>
      <c r="J215" s="12">
        <v>100</v>
      </c>
      <c r="K215" s="4">
        <v>2012</v>
      </c>
      <c r="L215" s="4" t="s">
        <v>492</v>
      </c>
      <c r="M215" s="4" t="str">
        <f t="shared" si="3"/>
        <v>Y</v>
      </c>
      <c r="N215" s="4" t="s">
        <v>2678</v>
      </c>
    </row>
    <row r="216" spans="1:14" s="4" customFormat="1" ht="12.75" customHeight="1" x14ac:dyDescent="0.25">
      <c r="A216" s="4" t="s">
        <v>496</v>
      </c>
      <c r="B216" s="4" t="s">
        <v>494</v>
      </c>
      <c r="C216" s="4" t="s">
        <v>493</v>
      </c>
      <c r="D216" s="4" t="s">
        <v>360</v>
      </c>
      <c r="E216" s="4" t="s">
        <v>498</v>
      </c>
      <c r="F216" s="4" t="s">
        <v>497</v>
      </c>
      <c r="G216" s="4">
        <v>4</v>
      </c>
      <c r="H216" s="15">
        <v>1</v>
      </c>
      <c r="I216" s="4" t="s">
        <v>1927</v>
      </c>
      <c r="J216" s="12">
        <v>100</v>
      </c>
      <c r="K216" s="4">
        <v>2012</v>
      </c>
      <c r="L216" s="4" t="s">
        <v>496</v>
      </c>
      <c r="M216" s="4" t="str">
        <f t="shared" si="3"/>
        <v>Y</v>
      </c>
      <c r="N216" s="4" t="s">
        <v>2678</v>
      </c>
    </row>
    <row r="217" spans="1:14" s="4" customFormat="1" ht="12.75" customHeight="1" x14ac:dyDescent="0.25">
      <c r="A217" s="4" t="s">
        <v>499</v>
      </c>
      <c r="B217" s="4" t="s">
        <v>494</v>
      </c>
      <c r="C217" s="4" t="s">
        <v>493</v>
      </c>
      <c r="D217" s="4" t="s">
        <v>360</v>
      </c>
      <c r="E217" s="4" t="s">
        <v>501</v>
      </c>
      <c r="F217" s="4" t="s">
        <v>500</v>
      </c>
      <c r="G217" s="4">
        <v>4</v>
      </c>
      <c r="H217" s="15">
        <v>1</v>
      </c>
      <c r="J217" s="12">
        <v>100</v>
      </c>
      <c r="K217" s="4">
        <v>2012</v>
      </c>
      <c r="L217" s="4" t="s">
        <v>499</v>
      </c>
      <c r="M217" s="4" t="str">
        <f t="shared" si="3"/>
        <v>Y</v>
      </c>
      <c r="N217" s="4" t="s">
        <v>2678</v>
      </c>
    </row>
    <row r="218" spans="1:14" s="4" customFormat="1" ht="12.75" customHeight="1" x14ac:dyDescent="0.25">
      <c r="A218" s="4" t="s">
        <v>502</v>
      </c>
      <c r="B218" s="4" t="s">
        <v>494</v>
      </c>
      <c r="C218" s="4" t="s">
        <v>493</v>
      </c>
      <c r="D218" s="4" t="s">
        <v>360</v>
      </c>
      <c r="E218" s="4" t="s">
        <v>504</v>
      </c>
      <c r="F218" s="4" t="s">
        <v>503</v>
      </c>
      <c r="G218" s="4">
        <v>4</v>
      </c>
      <c r="H218" s="15">
        <v>1</v>
      </c>
      <c r="I218" s="4" t="s">
        <v>1928</v>
      </c>
      <c r="J218" s="12">
        <v>0</v>
      </c>
      <c r="K218" s="4">
        <v>2012</v>
      </c>
      <c r="L218" s="4" t="s">
        <v>502</v>
      </c>
      <c r="M218" s="4" t="str">
        <f t="shared" si="3"/>
        <v>N</v>
      </c>
    </row>
    <row r="219" spans="1:14" s="4" customFormat="1" ht="12.75" customHeight="1" x14ac:dyDescent="0.25">
      <c r="A219" s="4" t="s">
        <v>505</v>
      </c>
      <c r="B219" s="4" t="s">
        <v>494</v>
      </c>
      <c r="C219" s="4" t="s">
        <v>493</v>
      </c>
      <c r="D219" s="4" t="s">
        <v>360</v>
      </c>
      <c r="E219" s="4" t="s">
        <v>507</v>
      </c>
      <c r="F219" s="4" t="s">
        <v>506</v>
      </c>
      <c r="G219" s="4">
        <v>4</v>
      </c>
      <c r="H219" s="15">
        <v>1</v>
      </c>
      <c r="I219" s="4" t="s">
        <v>1929</v>
      </c>
      <c r="J219" s="12">
        <v>0</v>
      </c>
      <c r="K219" s="4">
        <v>2012</v>
      </c>
      <c r="L219" s="4" t="s">
        <v>505</v>
      </c>
      <c r="M219" s="4" t="str">
        <f t="shared" si="3"/>
        <v>N</v>
      </c>
    </row>
    <row r="220" spans="1:14" s="4" customFormat="1" ht="12.75" customHeight="1" x14ac:dyDescent="0.25">
      <c r="A220" s="4" t="s">
        <v>508</v>
      </c>
      <c r="B220" s="4" t="s">
        <v>494</v>
      </c>
      <c r="C220" s="4" t="s">
        <v>493</v>
      </c>
      <c r="D220" s="4" t="s">
        <v>360</v>
      </c>
      <c r="E220" s="4" t="s">
        <v>510</v>
      </c>
      <c r="F220" s="4" t="s">
        <v>509</v>
      </c>
      <c r="G220" s="4">
        <v>4</v>
      </c>
      <c r="H220" s="15">
        <v>1</v>
      </c>
      <c r="J220" s="12">
        <v>0</v>
      </c>
      <c r="K220" s="4">
        <v>2012</v>
      </c>
      <c r="L220" s="4" t="s">
        <v>508</v>
      </c>
      <c r="M220" s="4" t="str">
        <f t="shared" si="3"/>
        <v>N</v>
      </c>
    </row>
    <row r="221" spans="1:14" s="4" customFormat="1" ht="12.75" customHeight="1" x14ac:dyDescent="0.25">
      <c r="A221" s="4" t="s">
        <v>511</v>
      </c>
      <c r="B221" s="4" t="s">
        <v>494</v>
      </c>
      <c r="C221" s="4" t="s">
        <v>493</v>
      </c>
      <c r="D221" s="4" t="s">
        <v>360</v>
      </c>
      <c r="E221" s="4" t="s">
        <v>513</v>
      </c>
      <c r="F221" s="4" t="s">
        <v>512</v>
      </c>
      <c r="G221" s="4">
        <v>4</v>
      </c>
      <c r="H221" s="15">
        <v>2</v>
      </c>
      <c r="I221" s="4" t="s">
        <v>1930</v>
      </c>
      <c r="J221" s="12">
        <v>0</v>
      </c>
      <c r="K221" s="4">
        <v>2012</v>
      </c>
      <c r="L221" s="4" t="s">
        <v>511</v>
      </c>
      <c r="M221" s="4" t="str">
        <f t="shared" si="3"/>
        <v>N</v>
      </c>
    </row>
    <row r="222" spans="1:14" s="4" customFormat="1" ht="12.75" customHeight="1" x14ac:dyDescent="0.25">
      <c r="A222" s="4" t="s">
        <v>514</v>
      </c>
      <c r="B222" s="4" t="s">
        <v>494</v>
      </c>
      <c r="C222" s="4" t="s">
        <v>493</v>
      </c>
      <c r="D222" s="4" t="s">
        <v>360</v>
      </c>
      <c r="E222" s="4" t="s">
        <v>516</v>
      </c>
      <c r="F222" s="4" t="s">
        <v>515</v>
      </c>
      <c r="G222" s="4">
        <v>4</v>
      </c>
      <c r="H222" s="15">
        <v>2</v>
      </c>
      <c r="I222" s="4" t="s">
        <v>1931</v>
      </c>
      <c r="J222" s="12">
        <v>0</v>
      </c>
      <c r="K222" s="4">
        <v>2012</v>
      </c>
      <c r="L222" s="4" t="s">
        <v>514</v>
      </c>
      <c r="M222" s="4" t="str">
        <f t="shared" si="3"/>
        <v>N</v>
      </c>
    </row>
    <row r="223" spans="1:14" s="4" customFormat="1" ht="12.75" customHeight="1" x14ac:dyDescent="0.25">
      <c r="A223" s="4" t="s">
        <v>517</v>
      </c>
      <c r="B223" s="4" t="s">
        <v>494</v>
      </c>
      <c r="C223" s="4" t="s">
        <v>493</v>
      </c>
      <c r="D223" s="4" t="s">
        <v>360</v>
      </c>
      <c r="E223" s="4" t="s">
        <v>519</v>
      </c>
      <c r="F223" s="4" t="s">
        <v>518</v>
      </c>
      <c r="G223" s="4">
        <v>4</v>
      </c>
      <c r="H223" s="15">
        <v>1</v>
      </c>
      <c r="J223" s="12">
        <v>0</v>
      </c>
      <c r="K223" s="4">
        <v>2012</v>
      </c>
      <c r="L223" s="4" t="s">
        <v>517</v>
      </c>
      <c r="M223" s="4" t="str">
        <f t="shared" si="3"/>
        <v>N</v>
      </c>
    </row>
    <row r="224" spans="1:14" s="4" customFormat="1" ht="12.75" customHeight="1" x14ac:dyDescent="0.25">
      <c r="A224" s="4" t="s">
        <v>520</v>
      </c>
      <c r="B224" s="4" t="s">
        <v>494</v>
      </c>
      <c r="C224" s="4" t="s">
        <v>493</v>
      </c>
      <c r="D224" s="4" t="s">
        <v>360</v>
      </c>
      <c r="E224" s="4" t="s">
        <v>522</v>
      </c>
      <c r="F224" s="4" t="s">
        <v>521</v>
      </c>
      <c r="G224" s="4">
        <v>4</v>
      </c>
      <c r="H224" s="15">
        <v>1</v>
      </c>
      <c r="I224" s="4" t="s">
        <v>1932</v>
      </c>
      <c r="J224" s="12">
        <v>100</v>
      </c>
      <c r="K224" s="4">
        <v>2012</v>
      </c>
      <c r="L224" s="4" t="s">
        <v>520</v>
      </c>
      <c r="M224" s="4" t="str">
        <f t="shared" si="3"/>
        <v>Y</v>
      </c>
      <c r="N224" s="4" t="s">
        <v>2678</v>
      </c>
    </row>
    <row r="225" spans="1:14" s="4" customFormat="1" ht="12.75" customHeight="1" x14ac:dyDescent="0.25">
      <c r="A225" s="4" t="s">
        <v>526</v>
      </c>
      <c r="B225" s="4" t="s">
        <v>494</v>
      </c>
      <c r="C225" s="4" t="s">
        <v>493</v>
      </c>
      <c r="D225" s="4" t="s">
        <v>360</v>
      </c>
      <c r="E225" s="4" t="s">
        <v>528</v>
      </c>
      <c r="F225" s="4" t="s">
        <v>527</v>
      </c>
      <c r="G225" s="4">
        <v>4</v>
      </c>
      <c r="H225" s="15">
        <v>1</v>
      </c>
      <c r="I225" s="4" t="s">
        <v>1934</v>
      </c>
      <c r="J225" s="12">
        <v>0</v>
      </c>
      <c r="K225" s="4">
        <v>2016</v>
      </c>
      <c r="L225" s="4" t="s">
        <v>526</v>
      </c>
      <c r="M225" s="4" t="str">
        <f t="shared" si="3"/>
        <v>N</v>
      </c>
    </row>
    <row r="226" spans="1:14" s="4" customFormat="1" ht="12.75" customHeight="1" x14ac:dyDescent="0.25">
      <c r="A226" s="4" t="s">
        <v>218</v>
      </c>
      <c r="B226" s="4" t="s">
        <v>221</v>
      </c>
      <c r="C226" s="4" t="s">
        <v>220</v>
      </c>
      <c r="D226" s="4" t="s">
        <v>35</v>
      </c>
      <c r="E226" s="4" t="s">
        <v>222</v>
      </c>
      <c r="F226" s="4" t="s">
        <v>219</v>
      </c>
      <c r="G226" s="4">
        <v>2</v>
      </c>
      <c r="H226" s="15">
        <v>1</v>
      </c>
      <c r="J226" s="12">
        <v>0</v>
      </c>
      <c r="K226" s="4">
        <v>2013</v>
      </c>
      <c r="L226" s="4" t="s">
        <v>218</v>
      </c>
      <c r="M226" s="4" t="str">
        <f t="shared" si="3"/>
        <v>Y</v>
      </c>
      <c r="N226" s="4" t="s">
        <v>2703</v>
      </c>
    </row>
    <row r="227" spans="1:14" s="4" customFormat="1" ht="12.75" customHeight="1" x14ac:dyDescent="0.25">
      <c r="A227" s="4" t="s">
        <v>226</v>
      </c>
      <c r="B227" s="4" t="s">
        <v>229</v>
      </c>
      <c r="C227" s="4" t="s">
        <v>228</v>
      </c>
      <c r="D227" s="4" t="s">
        <v>35</v>
      </c>
      <c r="E227" s="4" t="s">
        <v>230</v>
      </c>
      <c r="F227" s="4" t="s">
        <v>227</v>
      </c>
      <c r="G227" s="4">
        <v>2</v>
      </c>
      <c r="H227" s="15">
        <v>2</v>
      </c>
      <c r="I227" s="4" t="s">
        <v>1935</v>
      </c>
      <c r="J227" s="12">
        <v>98.876404494382015</v>
      </c>
      <c r="K227" s="4">
        <v>2010</v>
      </c>
      <c r="L227" s="4" t="s">
        <v>226</v>
      </c>
      <c r="M227" s="4" t="str">
        <f t="shared" si="3"/>
        <v>Y</v>
      </c>
      <c r="N227" s="4" t="s">
        <v>2703</v>
      </c>
    </row>
    <row r="228" spans="1:14" s="4" customFormat="1" ht="12.75" customHeight="1" x14ac:dyDescent="0.25">
      <c r="A228" s="4" t="s">
        <v>231</v>
      </c>
      <c r="B228" s="4" t="s">
        <v>229</v>
      </c>
      <c r="C228" s="4" t="s">
        <v>228</v>
      </c>
      <c r="D228" s="4" t="s">
        <v>35</v>
      </c>
      <c r="E228" s="4" t="s">
        <v>233</v>
      </c>
      <c r="F228" s="4" t="s">
        <v>232</v>
      </c>
      <c r="G228" s="4">
        <v>2</v>
      </c>
      <c r="H228" s="15">
        <v>1</v>
      </c>
      <c r="J228" s="12">
        <v>0</v>
      </c>
      <c r="K228" s="4">
        <v>2011</v>
      </c>
      <c r="L228" s="4" t="s">
        <v>231</v>
      </c>
      <c r="M228" s="4" t="str">
        <f t="shared" si="3"/>
        <v>Y</v>
      </c>
      <c r="N228" s="4" t="s">
        <v>2703</v>
      </c>
    </row>
    <row r="229" spans="1:14" s="4" customFormat="1" ht="12.75" customHeight="1" x14ac:dyDescent="0.25">
      <c r="A229" s="4" t="s">
        <v>915</v>
      </c>
      <c r="B229" s="4" t="s">
        <v>918</v>
      </c>
      <c r="C229" s="4" t="s">
        <v>917</v>
      </c>
      <c r="D229" s="4" t="s">
        <v>620</v>
      </c>
      <c r="E229" s="4" t="s">
        <v>919</v>
      </c>
      <c r="F229" s="4" t="s">
        <v>916</v>
      </c>
      <c r="G229" s="4">
        <v>2</v>
      </c>
      <c r="H229" s="15">
        <v>1</v>
      </c>
      <c r="J229" s="12">
        <v>0</v>
      </c>
      <c r="K229" s="4">
        <v>2012</v>
      </c>
      <c r="L229" s="4" t="s">
        <v>915</v>
      </c>
      <c r="M229" s="4" t="str">
        <f t="shared" si="3"/>
        <v>N</v>
      </c>
    </row>
    <row r="230" spans="1:14" s="4" customFormat="1" ht="12.75" customHeight="1" x14ac:dyDescent="0.25">
      <c r="A230" s="4" t="s">
        <v>920</v>
      </c>
      <c r="B230" s="4" t="s">
        <v>918</v>
      </c>
      <c r="C230" s="4" t="s">
        <v>917</v>
      </c>
      <c r="D230" s="4" t="s">
        <v>620</v>
      </c>
      <c r="E230" s="4" t="s">
        <v>922</v>
      </c>
      <c r="F230" s="4" t="s">
        <v>921</v>
      </c>
      <c r="G230" s="4">
        <v>2</v>
      </c>
      <c r="H230" s="15">
        <v>1</v>
      </c>
      <c r="J230" s="12">
        <v>0</v>
      </c>
      <c r="K230" s="4">
        <v>2012</v>
      </c>
      <c r="L230" s="4" t="s">
        <v>920</v>
      </c>
      <c r="M230" s="4" t="str">
        <f t="shared" si="3"/>
        <v>N</v>
      </c>
    </row>
    <row r="231" spans="1:14" s="4" customFormat="1" ht="12.75" customHeight="1" x14ac:dyDescent="0.25">
      <c r="A231" s="4" t="s">
        <v>934</v>
      </c>
      <c r="B231" s="4" t="s">
        <v>3</v>
      </c>
      <c r="C231" s="4" t="s">
        <v>924</v>
      </c>
      <c r="D231" s="4" t="s">
        <v>620</v>
      </c>
      <c r="E231" s="4" t="s">
        <v>936</v>
      </c>
      <c r="F231" s="4" t="s">
        <v>935</v>
      </c>
      <c r="G231" s="4">
        <v>2</v>
      </c>
      <c r="H231" s="15">
        <v>2</v>
      </c>
      <c r="I231" s="4" t="s">
        <v>1939</v>
      </c>
      <c r="J231" s="12">
        <v>0</v>
      </c>
      <c r="K231" s="4">
        <v>2012</v>
      </c>
      <c r="L231" s="4" t="s">
        <v>934</v>
      </c>
      <c r="M231" s="4" t="str">
        <f t="shared" si="3"/>
        <v>N</v>
      </c>
    </row>
    <row r="232" spans="1:14" s="4" customFormat="1" ht="12.75" customHeight="1" x14ac:dyDescent="0.25">
      <c r="A232" s="4" t="s">
        <v>239</v>
      </c>
      <c r="B232" s="4" t="s">
        <v>242</v>
      </c>
      <c r="C232" s="4" t="s">
        <v>241</v>
      </c>
      <c r="D232" s="4" t="s">
        <v>35</v>
      </c>
      <c r="E232" s="4" t="s">
        <v>243</v>
      </c>
      <c r="F232" s="4" t="s">
        <v>240</v>
      </c>
      <c r="G232" s="4">
        <v>2</v>
      </c>
      <c r="H232" s="15">
        <v>2</v>
      </c>
      <c r="I232" s="4" t="s">
        <v>1940</v>
      </c>
      <c r="J232" s="12">
        <v>99.878861296184127</v>
      </c>
      <c r="K232" s="4">
        <v>2013</v>
      </c>
      <c r="L232" s="4" t="s">
        <v>239</v>
      </c>
      <c r="M232" s="4" t="str">
        <f t="shared" si="3"/>
        <v>Y</v>
      </c>
      <c r="N232" s="4" t="s">
        <v>2703</v>
      </c>
    </row>
    <row r="233" spans="1:14" s="4" customFormat="1" ht="12.75" customHeight="1" x14ac:dyDescent="0.25">
      <c r="A233" s="4" t="s">
        <v>244</v>
      </c>
      <c r="B233" s="4" t="s">
        <v>242</v>
      </c>
      <c r="C233" s="4" t="s">
        <v>241</v>
      </c>
      <c r="D233" s="4" t="s">
        <v>35</v>
      </c>
      <c r="E233" s="4" t="s">
        <v>246</v>
      </c>
      <c r="F233" s="4" t="s">
        <v>245</v>
      </c>
      <c r="G233" s="4">
        <v>2</v>
      </c>
      <c r="H233" s="15">
        <v>1</v>
      </c>
      <c r="J233" s="12">
        <v>100</v>
      </c>
      <c r="K233" s="4">
        <v>2014</v>
      </c>
      <c r="L233" s="4" t="s">
        <v>244</v>
      </c>
      <c r="M233" s="4" t="str">
        <f t="shared" si="3"/>
        <v>N</v>
      </c>
    </row>
    <row r="234" spans="1:14" s="4" customFormat="1" ht="12.75" customHeight="1" x14ac:dyDescent="0.25">
      <c r="A234" s="4" t="s">
        <v>943</v>
      </c>
      <c r="B234" s="4" t="s">
        <v>21</v>
      </c>
      <c r="C234" s="4" t="s">
        <v>939</v>
      </c>
      <c r="D234" s="4" t="s">
        <v>620</v>
      </c>
      <c r="E234" s="4" t="s">
        <v>945</v>
      </c>
      <c r="F234" s="4" t="s">
        <v>944</v>
      </c>
      <c r="G234" s="4">
        <v>3</v>
      </c>
      <c r="H234" s="15">
        <v>3</v>
      </c>
      <c r="I234" s="4" t="s">
        <v>1944</v>
      </c>
      <c r="J234" s="12">
        <v>0</v>
      </c>
      <c r="K234" s="4">
        <v>2010</v>
      </c>
      <c r="L234" s="4" t="s">
        <v>943</v>
      </c>
      <c r="M234" s="4" t="str">
        <f t="shared" si="3"/>
        <v>N</v>
      </c>
    </row>
    <row r="235" spans="1:14" s="4" customFormat="1" ht="12.75" customHeight="1" x14ac:dyDescent="0.25">
      <c r="A235" s="4" t="s">
        <v>257</v>
      </c>
      <c r="B235" s="4" t="s">
        <v>260</v>
      </c>
      <c r="C235" s="4" t="s">
        <v>259</v>
      </c>
      <c r="D235" s="4" t="s">
        <v>35</v>
      </c>
      <c r="E235" s="4" t="s">
        <v>1581</v>
      </c>
      <c r="F235" s="4" t="s">
        <v>258</v>
      </c>
      <c r="G235" s="4">
        <v>2</v>
      </c>
      <c r="H235" s="15">
        <v>1</v>
      </c>
      <c r="J235" s="12">
        <v>66.326530612244895</v>
      </c>
      <c r="K235" s="4">
        <v>2010</v>
      </c>
      <c r="L235" s="4" t="s">
        <v>257</v>
      </c>
      <c r="M235" s="4" t="str">
        <f t="shared" si="3"/>
        <v>Y</v>
      </c>
      <c r="N235" s="4" t="s">
        <v>2678</v>
      </c>
    </row>
    <row r="236" spans="1:14" s="4" customFormat="1" ht="12.75" customHeight="1" x14ac:dyDescent="0.25">
      <c r="A236" s="4" t="s">
        <v>264</v>
      </c>
      <c r="B236" s="4" t="s">
        <v>260</v>
      </c>
      <c r="C236" s="4" t="s">
        <v>259</v>
      </c>
      <c r="D236" s="4" t="s">
        <v>35</v>
      </c>
      <c r="E236" s="4" t="s">
        <v>1582</v>
      </c>
      <c r="F236" s="4" t="s">
        <v>265</v>
      </c>
      <c r="G236" s="4">
        <v>2</v>
      </c>
      <c r="H236" s="15">
        <v>1</v>
      </c>
      <c r="J236" s="12">
        <v>0</v>
      </c>
      <c r="K236" s="4">
        <v>2010</v>
      </c>
      <c r="L236" s="4" t="s">
        <v>264</v>
      </c>
      <c r="M236" s="4" t="str">
        <f t="shared" si="3"/>
        <v>Y</v>
      </c>
      <c r="N236" s="4" t="s">
        <v>2678</v>
      </c>
    </row>
    <row r="237" spans="1:14" s="4" customFormat="1" ht="12.75" customHeight="1" x14ac:dyDescent="0.25">
      <c r="A237" s="4" t="s">
        <v>946</v>
      </c>
      <c r="B237" s="4" t="s">
        <v>949</v>
      </c>
      <c r="C237" s="4" t="s">
        <v>948</v>
      </c>
      <c r="D237" s="4" t="s">
        <v>620</v>
      </c>
      <c r="E237" s="4" t="s">
        <v>950</v>
      </c>
      <c r="F237" s="4" t="s">
        <v>947</v>
      </c>
      <c r="G237" s="4">
        <v>2</v>
      </c>
      <c r="H237" s="15">
        <v>1</v>
      </c>
      <c r="J237" s="12">
        <v>62.624618514750765</v>
      </c>
      <c r="K237" s="4">
        <v>2016</v>
      </c>
      <c r="L237" s="4" t="s">
        <v>946</v>
      </c>
      <c r="M237" s="4" t="str">
        <f t="shared" si="3"/>
        <v>Y</v>
      </c>
      <c r="N237" s="4" t="s">
        <v>2678</v>
      </c>
    </row>
    <row r="238" spans="1:14" s="4" customFormat="1" ht="12.75" customHeight="1" x14ac:dyDescent="0.25">
      <c r="A238" s="4" t="s">
        <v>1258</v>
      </c>
      <c r="B238" s="4" t="s">
        <v>1257</v>
      </c>
      <c r="C238" s="4" t="s">
        <v>1256</v>
      </c>
      <c r="D238" s="4" t="s">
        <v>1038</v>
      </c>
      <c r="E238" s="4" t="s">
        <v>1260</v>
      </c>
      <c r="F238" s="4" t="s">
        <v>1259</v>
      </c>
      <c r="G238" s="4">
        <v>2</v>
      </c>
      <c r="H238" s="15">
        <v>1</v>
      </c>
      <c r="J238" s="12">
        <v>48.8</v>
      </c>
      <c r="K238" s="4">
        <v>2010</v>
      </c>
      <c r="L238" s="4" t="s">
        <v>1258</v>
      </c>
      <c r="M238" s="4" t="str">
        <f t="shared" si="3"/>
        <v>Y</v>
      </c>
      <c r="N238" s="4" t="s">
        <v>2678</v>
      </c>
    </row>
    <row r="239" spans="1:14" s="4" customFormat="1" ht="12.75" customHeight="1" x14ac:dyDescent="0.25">
      <c r="A239" s="4" t="s">
        <v>1261</v>
      </c>
      <c r="B239" s="4" t="s">
        <v>1257</v>
      </c>
      <c r="C239" s="4" t="s">
        <v>1256</v>
      </c>
      <c r="D239" s="4" t="s">
        <v>1038</v>
      </c>
      <c r="E239" s="4" t="s">
        <v>1263</v>
      </c>
      <c r="F239" s="4" t="s">
        <v>1262</v>
      </c>
      <c r="G239" s="4">
        <v>2</v>
      </c>
      <c r="H239" s="15">
        <v>1</v>
      </c>
      <c r="J239" s="12">
        <v>0</v>
      </c>
      <c r="K239" s="4">
        <v>2010</v>
      </c>
      <c r="L239" s="4" t="s">
        <v>1261</v>
      </c>
      <c r="M239" s="4" t="str">
        <f t="shared" si="3"/>
        <v>Y</v>
      </c>
      <c r="N239" s="4" t="s">
        <v>2678</v>
      </c>
    </row>
    <row r="240" spans="1:14" s="4" customFormat="1" ht="12.75" customHeight="1" x14ac:dyDescent="0.25">
      <c r="A240" s="4" t="s">
        <v>1264</v>
      </c>
      <c r="B240" s="4" t="s">
        <v>1266</v>
      </c>
      <c r="C240" s="4" t="s">
        <v>1265</v>
      </c>
      <c r="D240" s="4" t="s">
        <v>1038</v>
      </c>
      <c r="E240" s="4" t="s">
        <v>1267</v>
      </c>
      <c r="F240" s="4" t="s">
        <v>3190</v>
      </c>
      <c r="G240" s="4">
        <v>2</v>
      </c>
      <c r="H240" s="15">
        <v>1</v>
      </c>
      <c r="I240" s="4" t="s">
        <v>3191</v>
      </c>
      <c r="J240" s="12">
        <v>0</v>
      </c>
      <c r="K240" s="4">
        <v>2011</v>
      </c>
      <c r="L240" s="4" t="s">
        <v>1264</v>
      </c>
      <c r="M240" s="4" t="str">
        <f t="shared" si="3"/>
        <v>Y</v>
      </c>
      <c r="N240" s="4" t="s">
        <v>2678</v>
      </c>
    </row>
    <row r="241" spans="1:14" s="4" customFormat="1" ht="12.75" customHeight="1" x14ac:dyDescent="0.25">
      <c r="A241" s="4" t="s">
        <v>951</v>
      </c>
      <c r="B241" s="4" t="s">
        <v>954</v>
      </c>
      <c r="C241" s="4" t="s">
        <v>953</v>
      </c>
      <c r="D241" s="4" t="s">
        <v>620</v>
      </c>
      <c r="E241" s="4" t="s">
        <v>955</v>
      </c>
      <c r="F241" s="4" t="s">
        <v>952</v>
      </c>
      <c r="G241" s="4">
        <v>2</v>
      </c>
      <c r="H241" s="15">
        <v>1</v>
      </c>
      <c r="J241" s="12">
        <v>100</v>
      </c>
      <c r="K241" s="4">
        <v>2014</v>
      </c>
      <c r="L241" s="4" t="s">
        <v>951</v>
      </c>
      <c r="M241" s="4" t="str">
        <f t="shared" si="3"/>
        <v>Y</v>
      </c>
      <c r="N241" s="4" t="s">
        <v>2678</v>
      </c>
    </row>
    <row r="242" spans="1:14" s="4" customFormat="1" ht="12.75" customHeight="1" x14ac:dyDescent="0.25">
      <c r="A242" s="4" t="s">
        <v>956</v>
      </c>
      <c r="B242" s="4" t="s">
        <v>954</v>
      </c>
      <c r="C242" s="4" t="s">
        <v>953</v>
      </c>
      <c r="D242" s="4" t="s">
        <v>620</v>
      </c>
      <c r="E242" s="4" t="s">
        <v>958</v>
      </c>
      <c r="F242" s="4" t="s">
        <v>957</v>
      </c>
      <c r="G242" s="4">
        <v>2</v>
      </c>
      <c r="H242" s="15">
        <v>1</v>
      </c>
      <c r="J242" s="12">
        <v>40</v>
      </c>
      <c r="K242" s="4">
        <v>2016</v>
      </c>
      <c r="L242" s="4" t="s">
        <v>956</v>
      </c>
      <c r="M242" s="4" t="str">
        <f t="shared" si="3"/>
        <v>N</v>
      </c>
    </row>
    <row r="243" spans="1:14" s="4" customFormat="1" ht="12.75" customHeight="1" x14ac:dyDescent="0.25">
      <c r="A243" s="4" t="s">
        <v>266</v>
      </c>
      <c r="B243" s="4" t="s">
        <v>268</v>
      </c>
      <c r="C243" s="4" t="s">
        <v>267</v>
      </c>
      <c r="D243" s="4" t="s">
        <v>35</v>
      </c>
      <c r="E243" s="4" t="s">
        <v>1584</v>
      </c>
      <c r="F243" s="4" t="s">
        <v>3192</v>
      </c>
      <c r="G243" s="4">
        <v>2</v>
      </c>
      <c r="H243" s="15">
        <v>1</v>
      </c>
      <c r="J243" s="12">
        <v>0</v>
      </c>
      <c r="K243" s="4">
        <v>2016</v>
      </c>
      <c r="L243" s="4" t="s">
        <v>266</v>
      </c>
      <c r="M243" s="4" t="str">
        <f t="shared" si="3"/>
        <v>Y</v>
      </c>
      <c r="N243" s="4" t="s">
        <v>2703</v>
      </c>
    </row>
    <row r="244" spans="1:14" s="4" customFormat="1" ht="12.75" customHeight="1" x14ac:dyDescent="0.25">
      <c r="A244" s="4" t="s">
        <v>271</v>
      </c>
      <c r="B244" s="4" t="s">
        <v>274</v>
      </c>
      <c r="C244" s="4" t="s">
        <v>273</v>
      </c>
      <c r="D244" s="4" t="s">
        <v>35</v>
      </c>
      <c r="E244" s="4" t="s">
        <v>275</v>
      </c>
      <c r="F244" s="4" t="s">
        <v>272</v>
      </c>
      <c r="G244" s="4">
        <v>2</v>
      </c>
      <c r="H244" s="15">
        <v>1</v>
      </c>
      <c r="I244" s="4" t="s">
        <v>1947</v>
      </c>
      <c r="J244" s="12">
        <v>0</v>
      </c>
      <c r="K244" s="4">
        <v>2014</v>
      </c>
      <c r="L244" s="4" t="s">
        <v>271</v>
      </c>
      <c r="M244" s="4" t="str">
        <f t="shared" si="3"/>
        <v>Y</v>
      </c>
      <c r="N244" s="4" t="s">
        <v>2703</v>
      </c>
    </row>
    <row r="245" spans="1:14" s="4" customFormat="1" ht="12.75" customHeight="1" x14ac:dyDescent="0.25">
      <c r="A245" s="4" t="s">
        <v>1275</v>
      </c>
      <c r="B245" s="4" t="s">
        <v>1651</v>
      </c>
      <c r="C245" s="4" t="s">
        <v>1277</v>
      </c>
      <c r="D245" s="4" t="s">
        <v>1038</v>
      </c>
      <c r="E245" s="4" t="s">
        <v>1278</v>
      </c>
      <c r="F245" s="4" t="s">
        <v>1276</v>
      </c>
      <c r="G245" s="4">
        <v>2</v>
      </c>
      <c r="H245" s="15">
        <v>1</v>
      </c>
      <c r="J245" s="12">
        <v>0</v>
      </c>
      <c r="K245" s="4">
        <v>2016</v>
      </c>
      <c r="L245" s="4" t="s">
        <v>1275</v>
      </c>
      <c r="M245" s="4" t="str">
        <f t="shared" si="3"/>
        <v>Y</v>
      </c>
      <c r="N245" s="4" t="s">
        <v>2678</v>
      </c>
    </row>
    <row r="246" spans="1:14" s="4" customFormat="1" ht="12.75" customHeight="1" x14ac:dyDescent="0.25">
      <c r="A246" s="4" t="s">
        <v>1279</v>
      </c>
      <c r="B246" s="4" t="s">
        <v>1651</v>
      </c>
      <c r="C246" s="4" t="s">
        <v>1277</v>
      </c>
      <c r="D246" s="4" t="s">
        <v>1038</v>
      </c>
      <c r="E246" s="4" t="s">
        <v>1281</v>
      </c>
      <c r="F246" s="4" t="s">
        <v>1280</v>
      </c>
      <c r="G246" s="4">
        <v>1</v>
      </c>
      <c r="H246" s="15">
        <v>1</v>
      </c>
      <c r="I246" s="4" t="s">
        <v>3196</v>
      </c>
      <c r="J246" s="12">
        <v>0</v>
      </c>
      <c r="K246" s="4">
        <v>2011</v>
      </c>
      <c r="L246" s="4" t="s">
        <v>1279</v>
      </c>
      <c r="M246" s="4" t="str">
        <f t="shared" si="3"/>
        <v>Y</v>
      </c>
      <c r="N246" s="4" t="s">
        <v>2678</v>
      </c>
    </row>
    <row r="247" spans="1:14" s="4" customFormat="1" ht="12.75" customHeight="1" x14ac:dyDescent="0.25">
      <c r="A247" s="4" t="s">
        <v>1282</v>
      </c>
      <c r="B247" s="4" t="s">
        <v>1651</v>
      </c>
      <c r="C247" s="4" t="s">
        <v>1277</v>
      </c>
      <c r="D247" s="4" t="s">
        <v>1038</v>
      </c>
      <c r="E247" s="4" t="s">
        <v>1585</v>
      </c>
      <c r="F247" s="4" t="s">
        <v>1283</v>
      </c>
      <c r="G247" s="4">
        <v>2</v>
      </c>
      <c r="H247" s="15">
        <v>1</v>
      </c>
      <c r="J247" s="12">
        <v>0</v>
      </c>
      <c r="K247" s="4">
        <v>2013</v>
      </c>
      <c r="L247" s="4" t="s">
        <v>1282</v>
      </c>
      <c r="M247" s="4" t="str">
        <f t="shared" si="3"/>
        <v>Y</v>
      </c>
      <c r="N247" s="4" t="s">
        <v>2678</v>
      </c>
    </row>
    <row r="248" spans="1:14" s="4" customFormat="1" ht="12.75" customHeight="1" x14ac:dyDescent="0.25">
      <c r="A248" s="4" t="s">
        <v>533</v>
      </c>
      <c r="B248" s="4" t="s">
        <v>536</v>
      </c>
      <c r="C248" s="4" t="s">
        <v>535</v>
      </c>
      <c r="D248" s="4" t="s">
        <v>360</v>
      </c>
      <c r="E248" s="4" t="s">
        <v>1586</v>
      </c>
      <c r="F248" s="4" t="s">
        <v>534</v>
      </c>
      <c r="G248" s="4">
        <v>1</v>
      </c>
      <c r="H248" s="15">
        <v>1</v>
      </c>
      <c r="I248" s="4" t="s">
        <v>3197</v>
      </c>
      <c r="J248" s="12">
        <v>25</v>
      </c>
      <c r="K248" s="4">
        <v>2012</v>
      </c>
      <c r="L248" s="4" t="s">
        <v>533</v>
      </c>
      <c r="M248" s="4" t="str">
        <f t="shared" si="3"/>
        <v>Y</v>
      </c>
      <c r="N248" s="4" t="s">
        <v>2678</v>
      </c>
    </row>
    <row r="249" spans="1:14" s="4" customFormat="1" ht="12.75" customHeight="1" x14ac:dyDescent="0.25">
      <c r="A249" s="4" t="s">
        <v>289</v>
      </c>
      <c r="B249" s="4" t="s">
        <v>287</v>
      </c>
      <c r="C249" s="4" t="s">
        <v>286</v>
      </c>
      <c r="D249" s="4" t="s">
        <v>35</v>
      </c>
      <c r="E249" s="4" t="s">
        <v>291</v>
      </c>
      <c r="F249" s="4" t="s">
        <v>290</v>
      </c>
      <c r="G249" s="4">
        <v>1</v>
      </c>
      <c r="H249" s="15">
        <v>1</v>
      </c>
      <c r="J249" s="12">
        <v>85</v>
      </c>
      <c r="K249" s="4">
        <v>2015</v>
      </c>
      <c r="L249" s="4" t="s">
        <v>289</v>
      </c>
      <c r="M249" s="4" t="str">
        <f t="shared" si="3"/>
        <v>Y</v>
      </c>
      <c r="N249" s="4" t="s">
        <v>2678</v>
      </c>
    </row>
    <row r="250" spans="1:14" s="4" customFormat="1" ht="12.75" customHeight="1" x14ac:dyDescent="0.25">
      <c r="A250" s="4" t="s">
        <v>1289</v>
      </c>
      <c r="B250" s="4" t="s">
        <v>1292</v>
      </c>
      <c r="C250" s="4" t="s">
        <v>1291</v>
      </c>
      <c r="D250" s="4" t="s">
        <v>1038</v>
      </c>
      <c r="E250" s="4" t="s">
        <v>1293</v>
      </c>
      <c r="F250" s="4" t="s">
        <v>1290</v>
      </c>
      <c r="G250" s="4">
        <v>2</v>
      </c>
      <c r="H250" s="15">
        <v>1</v>
      </c>
      <c r="J250" s="12">
        <v>0</v>
      </c>
      <c r="K250" s="4">
        <v>2012</v>
      </c>
      <c r="L250" s="4" t="s">
        <v>1289</v>
      </c>
      <c r="M250" s="4" t="str">
        <f t="shared" si="3"/>
        <v>Y</v>
      </c>
      <c r="N250" s="4" t="s">
        <v>2678</v>
      </c>
    </row>
    <row r="251" spans="1:14" s="4" customFormat="1" ht="12.75" customHeight="1" x14ac:dyDescent="0.25">
      <c r="A251" s="4" t="s">
        <v>292</v>
      </c>
      <c r="B251" s="4" t="s">
        <v>1659</v>
      </c>
      <c r="C251" s="4" t="s">
        <v>294</v>
      </c>
      <c r="D251" s="4" t="s">
        <v>35</v>
      </c>
      <c r="E251" s="4" t="s">
        <v>295</v>
      </c>
      <c r="F251" s="4" t="s">
        <v>293</v>
      </c>
      <c r="G251" s="4">
        <v>2</v>
      </c>
      <c r="H251" s="15">
        <v>2</v>
      </c>
      <c r="I251" s="4" t="s">
        <v>1953</v>
      </c>
      <c r="J251" s="12">
        <v>99.376947040498436</v>
      </c>
      <c r="K251" s="4">
        <v>2010</v>
      </c>
      <c r="L251" s="4" t="s">
        <v>292</v>
      </c>
      <c r="M251" s="4" t="str">
        <f t="shared" si="3"/>
        <v>Y</v>
      </c>
      <c r="N251" s="4" t="s">
        <v>2703</v>
      </c>
    </row>
    <row r="252" spans="1:14" s="4" customFormat="1" ht="12.75" customHeight="1" x14ac:dyDescent="0.25">
      <c r="A252" s="4" t="s">
        <v>296</v>
      </c>
      <c r="B252" s="4" t="s">
        <v>1659</v>
      </c>
      <c r="C252" s="4" t="s">
        <v>294</v>
      </c>
      <c r="D252" s="4" t="s">
        <v>35</v>
      </c>
      <c r="E252" s="4" t="s">
        <v>298</v>
      </c>
      <c r="F252" s="4" t="s">
        <v>297</v>
      </c>
      <c r="G252" s="4">
        <v>1</v>
      </c>
      <c r="H252" s="15">
        <v>1</v>
      </c>
      <c r="I252" s="4" t="s">
        <v>3199</v>
      </c>
      <c r="J252" s="12">
        <v>99.125483018100468</v>
      </c>
      <c r="K252" s="4">
        <v>2013</v>
      </c>
      <c r="L252" s="4" t="s">
        <v>296</v>
      </c>
      <c r="M252" s="4" t="str">
        <f t="shared" si="3"/>
        <v>Y</v>
      </c>
      <c r="N252" s="4" t="s">
        <v>2703</v>
      </c>
    </row>
    <row r="253" spans="1:14" s="4" customFormat="1" ht="12.75" customHeight="1" x14ac:dyDescent="0.25">
      <c r="A253" s="4" t="s">
        <v>299</v>
      </c>
      <c r="B253" s="4" t="s">
        <v>302</v>
      </c>
      <c r="C253" s="4" t="s">
        <v>301</v>
      </c>
      <c r="D253" s="4" t="s">
        <v>35</v>
      </c>
      <c r="E253" s="4" t="s">
        <v>303</v>
      </c>
      <c r="F253" s="4" t="s">
        <v>300</v>
      </c>
      <c r="G253" s="4">
        <v>2</v>
      </c>
      <c r="H253" s="15">
        <v>1</v>
      </c>
      <c r="J253" s="12">
        <v>100</v>
      </c>
      <c r="K253" s="4">
        <v>2014</v>
      </c>
      <c r="L253" s="4" t="s">
        <v>299</v>
      </c>
      <c r="M253" s="4" t="str">
        <f t="shared" si="3"/>
        <v>N</v>
      </c>
    </row>
    <row r="254" spans="1:14" s="4" customFormat="1" ht="12.75" customHeight="1" x14ac:dyDescent="0.25">
      <c r="A254" s="4" t="s">
        <v>1297</v>
      </c>
      <c r="B254" s="4" t="s">
        <v>1300</v>
      </c>
      <c r="C254" s="4" t="s">
        <v>1299</v>
      </c>
      <c r="D254" s="4" t="s">
        <v>1038</v>
      </c>
      <c r="E254" s="4" t="s">
        <v>1587</v>
      </c>
      <c r="F254" s="4" t="s">
        <v>1298</v>
      </c>
      <c r="G254" s="4">
        <v>3</v>
      </c>
      <c r="H254" s="15">
        <v>1</v>
      </c>
      <c r="I254" s="4" t="s">
        <v>3299</v>
      </c>
      <c r="J254" s="12">
        <v>0</v>
      </c>
      <c r="K254" s="4">
        <v>2017</v>
      </c>
      <c r="L254" s="4" t="s">
        <v>1297</v>
      </c>
      <c r="M254" s="4" t="str">
        <f t="shared" si="3"/>
        <v>Y</v>
      </c>
      <c r="N254" s="4" t="s">
        <v>2678</v>
      </c>
    </row>
    <row r="255" spans="1:14" s="4" customFormat="1" ht="12.75" customHeight="1" x14ac:dyDescent="0.25">
      <c r="A255" s="4" t="s">
        <v>304</v>
      </c>
      <c r="B255" s="4" t="s">
        <v>306</v>
      </c>
      <c r="C255" s="4" t="s">
        <v>305</v>
      </c>
      <c r="D255" s="4" t="s">
        <v>35</v>
      </c>
      <c r="E255" s="4" t="s">
        <v>307</v>
      </c>
      <c r="F255" s="4" t="s">
        <v>3200</v>
      </c>
      <c r="G255" s="4">
        <v>3</v>
      </c>
      <c r="H255" s="15">
        <v>1</v>
      </c>
      <c r="I255" s="4" t="s">
        <v>3202</v>
      </c>
      <c r="J255" s="12">
        <v>100</v>
      </c>
      <c r="K255" s="4">
        <v>2014</v>
      </c>
      <c r="L255" s="4" t="s">
        <v>304</v>
      </c>
      <c r="M255" s="4" t="str">
        <f t="shared" si="3"/>
        <v>N</v>
      </c>
    </row>
    <row r="256" spans="1:14" s="4" customFormat="1" ht="12.75" customHeight="1" x14ac:dyDescent="0.25">
      <c r="A256" s="4" t="s">
        <v>308</v>
      </c>
      <c r="B256" s="4" t="s">
        <v>306</v>
      </c>
      <c r="C256" s="4" t="s">
        <v>305</v>
      </c>
      <c r="D256" s="4" t="s">
        <v>35</v>
      </c>
      <c r="E256" s="4" t="s">
        <v>309</v>
      </c>
      <c r="F256" s="4" t="s">
        <v>3201</v>
      </c>
      <c r="G256" s="4">
        <v>3</v>
      </c>
      <c r="H256" s="15">
        <v>1</v>
      </c>
      <c r="I256" s="4" t="s">
        <v>3202</v>
      </c>
      <c r="J256" s="12">
        <v>100</v>
      </c>
      <c r="K256" s="4">
        <v>2014</v>
      </c>
      <c r="L256" s="4" t="s">
        <v>308</v>
      </c>
      <c r="M256" s="4" t="str">
        <f t="shared" si="3"/>
        <v>N</v>
      </c>
    </row>
    <row r="257" spans="1:14" s="4" customFormat="1" ht="12.75" customHeight="1" x14ac:dyDescent="0.25">
      <c r="A257" s="4" t="s">
        <v>964</v>
      </c>
      <c r="B257" s="4" t="s">
        <v>967</v>
      </c>
      <c r="C257" s="4" t="s">
        <v>966</v>
      </c>
      <c r="D257" s="4" t="s">
        <v>620</v>
      </c>
      <c r="E257" s="4" t="s">
        <v>968</v>
      </c>
      <c r="F257" s="4" t="s">
        <v>965</v>
      </c>
      <c r="G257" s="4">
        <v>2</v>
      </c>
      <c r="H257" s="15">
        <v>1</v>
      </c>
      <c r="J257" s="12">
        <v>0</v>
      </c>
      <c r="K257" s="4">
        <v>2016</v>
      </c>
      <c r="L257" s="4" t="s">
        <v>964</v>
      </c>
      <c r="M257" s="4" t="str">
        <f t="shared" si="3"/>
        <v>N</v>
      </c>
    </row>
    <row r="258" spans="1:14" s="4" customFormat="1" ht="12.75" customHeight="1" x14ac:dyDescent="0.25">
      <c r="A258" s="4" t="s">
        <v>969</v>
      </c>
      <c r="B258" s="4" t="s">
        <v>967</v>
      </c>
      <c r="C258" s="4" t="s">
        <v>966</v>
      </c>
      <c r="D258" s="4" t="s">
        <v>620</v>
      </c>
      <c r="E258" s="4" t="s">
        <v>1589</v>
      </c>
      <c r="F258" s="4" t="s">
        <v>970</v>
      </c>
      <c r="G258" s="4">
        <v>2</v>
      </c>
      <c r="H258" s="15">
        <v>1</v>
      </c>
      <c r="J258" s="12">
        <v>0</v>
      </c>
      <c r="K258" s="4">
        <v>2016</v>
      </c>
      <c r="L258" s="4" t="s">
        <v>969</v>
      </c>
      <c r="M258" s="4" t="str">
        <f t="shared" si="3"/>
        <v>N</v>
      </c>
    </row>
    <row r="259" spans="1:14" s="4" customFormat="1" ht="12.75" customHeight="1" x14ac:dyDescent="0.25">
      <c r="A259" s="4" t="s">
        <v>971</v>
      </c>
      <c r="B259" s="4" t="s">
        <v>967</v>
      </c>
      <c r="C259" s="4" t="s">
        <v>966</v>
      </c>
      <c r="D259" s="4" t="s">
        <v>620</v>
      </c>
      <c r="E259" s="4" t="s">
        <v>973</v>
      </c>
      <c r="F259" s="4" t="s">
        <v>972</v>
      </c>
      <c r="G259" s="4">
        <v>2</v>
      </c>
      <c r="H259" s="15">
        <v>1</v>
      </c>
      <c r="J259" s="12">
        <v>79.024390243902445</v>
      </c>
      <c r="K259" s="4">
        <v>2016</v>
      </c>
      <c r="L259" s="4" t="s">
        <v>971</v>
      </c>
      <c r="M259" s="4" t="str">
        <f t="shared" si="3"/>
        <v>Y</v>
      </c>
      <c r="N259" s="4" t="s">
        <v>2678</v>
      </c>
    </row>
    <row r="260" spans="1:14" s="4" customFormat="1" ht="12.75" customHeight="1" x14ac:dyDescent="0.25">
      <c r="A260" s="4" t="s">
        <v>974</v>
      </c>
      <c r="B260" s="4" t="s">
        <v>967</v>
      </c>
      <c r="C260" s="4" t="s">
        <v>966</v>
      </c>
      <c r="D260" s="4" t="s">
        <v>620</v>
      </c>
      <c r="E260" s="4" t="s">
        <v>976</v>
      </c>
      <c r="F260" s="4" t="s">
        <v>975</v>
      </c>
      <c r="G260" s="4">
        <v>2</v>
      </c>
      <c r="H260" s="15">
        <v>1</v>
      </c>
      <c r="J260" s="12">
        <v>0</v>
      </c>
      <c r="K260" s="4">
        <v>2016</v>
      </c>
      <c r="L260" s="4" t="s">
        <v>974</v>
      </c>
      <c r="M260" s="4" t="str">
        <f t="shared" si="3"/>
        <v>N</v>
      </c>
    </row>
    <row r="261" spans="1:14" s="4" customFormat="1" ht="12.75" customHeight="1" x14ac:dyDescent="0.25">
      <c r="A261" s="4" t="s">
        <v>977</v>
      </c>
      <c r="B261" s="4" t="s">
        <v>967</v>
      </c>
      <c r="C261" s="4" t="s">
        <v>966</v>
      </c>
      <c r="D261" s="4" t="s">
        <v>620</v>
      </c>
      <c r="E261" s="4" t="s">
        <v>979</v>
      </c>
      <c r="F261" s="4" t="s">
        <v>978</v>
      </c>
      <c r="G261" s="4">
        <v>2</v>
      </c>
      <c r="H261" s="15">
        <v>1</v>
      </c>
      <c r="J261" s="12">
        <v>0</v>
      </c>
      <c r="K261" s="4">
        <v>2016</v>
      </c>
      <c r="L261" s="4" t="s">
        <v>977</v>
      </c>
      <c r="M261" s="4" t="str">
        <f t="shared" si="3"/>
        <v>N</v>
      </c>
    </row>
    <row r="262" spans="1:14" s="4" customFormat="1" ht="12.75" customHeight="1" x14ac:dyDescent="0.25">
      <c r="A262" s="4" t="s">
        <v>980</v>
      </c>
      <c r="B262" s="4" t="s">
        <v>967</v>
      </c>
      <c r="C262" s="4" t="s">
        <v>966</v>
      </c>
      <c r="D262" s="4" t="s">
        <v>620</v>
      </c>
      <c r="E262" s="4" t="s">
        <v>982</v>
      </c>
      <c r="F262" s="4" t="s">
        <v>981</v>
      </c>
      <c r="G262" s="4">
        <v>2</v>
      </c>
      <c r="H262" s="15">
        <v>1</v>
      </c>
      <c r="J262" s="12">
        <v>0</v>
      </c>
      <c r="K262" s="4">
        <v>2016</v>
      </c>
      <c r="L262" s="4" t="s">
        <v>980</v>
      </c>
      <c r="M262" s="4" t="str">
        <f t="shared" si="3"/>
        <v>N</v>
      </c>
    </row>
    <row r="263" spans="1:14" s="4" customFormat="1" ht="12.75" customHeight="1" x14ac:dyDescent="0.25">
      <c r="A263" s="4" t="s">
        <v>310</v>
      </c>
      <c r="B263" s="4" t="s">
        <v>313</v>
      </c>
      <c r="C263" s="4" t="s">
        <v>312</v>
      </c>
      <c r="D263" s="4" t="s">
        <v>35</v>
      </c>
      <c r="E263" s="4" t="s">
        <v>314</v>
      </c>
      <c r="F263" s="4" t="s">
        <v>311</v>
      </c>
      <c r="G263" s="4">
        <v>2</v>
      </c>
      <c r="H263" s="15">
        <v>1</v>
      </c>
      <c r="J263" s="12">
        <v>100</v>
      </c>
      <c r="K263" s="4">
        <v>2013</v>
      </c>
      <c r="L263" s="4" t="s">
        <v>310</v>
      </c>
      <c r="M263" s="4" t="str">
        <f t="shared" si="3"/>
        <v>N</v>
      </c>
    </row>
    <row r="264" spans="1:14" s="4" customFormat="1" ht="12.75" customHeight="1" x14ac:dyDescent="0.25">
      <c r="A264" s="4" t="s">
        <v>315</v>
      </c>
      <c r="B264" s="4" t="s">
        <v>313</v>
      </c>
      <c r="C264" s="4" t="s">
        <v>312</v>
      </c>
      <c r="D264" s="4" t="s">
        <v>35</v>
      </c>
      <c r="E264" s="4" t="s">
        <v>1590</v>
      </c>
      <c r="F264" s="4" t="s">
        <v>316</v>
      </c>
      <c r="G264" s="4">
        <v>2</v>
      </c>
      <c r="H264" s="15">
        <v>1</v>
      </c>
      <c r="J264" s="12">
        <v>100</v>
      </c>
      <c r="K264" s="4">
        <v>2012</v>
      </c>
      <c r="L264" s="4" t="s">
        <v>315</v>
      </c>
      <c r="M264" s="4" t="str">
        <f t="shared" ref="M264:M326" si="4">IF(OR(AND(D264=$W$15,OR(J264&lt;$W$16,J264&gt;$W$17)),AND(D264=$X$15,OR(J264&lt;$X$16,J264&gt;$X$17)),AND(D264=$Y$15,OR(J264&lt;$Y$16,J264&gt;$Y$17)),AND(D264=$Z$15,OR(J264&lt;$Z$16,J264&gt;$Z$17))),"Y","N")</f>
        <v>N</v>
      </c>
    </row>
    <row r="265" spans="1:14" s="4" customFormat="1" ht="12.75" customHeight="1" x14ac:dyDescent="0.25">
      <c r="A265" s="4" t="s">
        <v>1311</v>
      </c>
      <c r="B265" s="4" t="s">
        <v>1314</v>
      </c>
      <c r="C265" s="4" t="s">
        <v>1313</v>
      </c>
      <c r="D265" s="4" t="s">
        <v>1038</v>
      </c>
      <c r="E265" s="4" t="s">
        <v>1315</v>
      </c>
      <c r="F265" s="4" t="s">
        <v>1312</v>
      </c>
      <c r="G265" s="4">
        <v>1</v>
      </c>
      <c r="H265" s="15">
        <v>1</v>
      </c>
      <c r="I265" s="4" t="s">
        <v>1959</v>
      </c>
      <c r="J265" s="12">
        <v>100</v>
      </c>
      <c r="K265" s="4">
        <v>2015</v>
      </c>
      <c r="L265" s="4" t="s">
        <v>1311</v>
      </c>
      <c r="M265" s="4" t="str">
        <f t="shared" si="4"/>
        <v>N</v>
      </c>
    </row>
    <row r="266" spans="1:14" s="4" customFormat="1" ht="12.75" customHeight="1" x14ac:dyDescent="0.25">
      <c r="A266" s="4" t="s">
        <v>1316</v>
      </c>
      <c r="B266" s="4" t="s">
        <v>1319</v>
      </c>
      <c r="C266" s="4" t="s">
        <v>1318</v>
      </c>
      <c r="D266" s="4" t="s">
        <v>1038</v>
      </c>
      <c r="E266" s="4" t="s">
        <v>1592</v>
      </c>
      <c r="F266" s="4" t="s">
        <v>1317</v>
      </c>
      <c r="G266" s="4">
        <v>1</v>
      </c>
      <c r="H266" s="15">
        <v>1</v>
      </c>
      <c r="J266" s="12">
        <v>29.336188436830835</v>
      </c>
      <c r="K266" s="4">
        <v>2012</v>
      </c>
      <c r="L266" s="4" t="s">
        <v>1316</v>
      </c>
      <c r="M266" s="4" t="str">
        <f t="shared" si="4"/>
        <v>Y</v>
      </c>
      <c r="N266" s="4" t="s">
        <v>2678</v>
      </c>
    </row>
    <row r="267" spans="1:14" s="4" customFormat="1" ht="12.75" customHeight="1" x14ac:dyDescent="0.25">
      <c r="A267" s="4" t="s">
        <v>988</v>
      </c>
      <c r="B267" s="4" t="s">
        <v>5</v>
      </c>
      <c r="C267" s="4" t="s">
        <v>990</v>
      </c>
      <c r="D267" s="4" t="s">
        <v>620</v>
      </c>
      <c r="E267" s="4" t="s">
        <v>991</v>
      </c>
      <c r="F267" s="4" t="s">
        <v>989</v>
      </c>
      <c r="G267" s="4">
        <v>1</v>
      </c>
      <c r="H267" s="15">
        <v>2</v>
      </c>
      <c r="I267" s="4" t="s">
        <v>3208</v>
      </c>
      <c r="J267" s="12">
        <v>100</v>
      </c>
      <c r="K267" s="4">
        <v>2013</v>
      </c>
      <c r="L267" s="4" t="s">
        <v>988</v>
      </c>
      <c r="M267" s="4" t="str">
        <f t="shared" si="4"/>
        <v>Y</v>
      </c>
      <c r="N267" s="4" t="s">
        <v>2678</v>
      </c>
    </row>
    <row r="268" spans="1:14" s="4" customFormat="1" ht="12.75" customHeight="1" x14ac:dyDescent="0.25">
      <c r="A268" s="4" t="s">
        <v>992</v>
      </c>
      <c r="B268" s="4" t="s">
        <v>5</v>
      </c>
      <c r="C268" s="4" t="s">
        <v>990</v>
      </c>
      <c r="D268" s="4" t="s">
        <v>620</v>
      </c>
      <c r="E268" s="4" t="s">
        <v>994</v>
      </c>
      <c r="F268" s="4" t="s">
        <v>993</v>
      </c>
      <c r="G268" s="4">
        <v>1</v>
      </c>
      <c r="H268" s="15">
        <v>2</v>
      </c>
      <c r="I268" s="4" t="s">
        <v>3208</v>
      </c>
      <c r="J268" s="12">
        <v>95.754166224392307</v>
      </c>
      <c r="K268" s="4">
        <v>2012</v>
      </c>
      <c r="L268" s="4" t="s">
        <v>992</v>
      </c>
      <c r="M268" s="4" t="str">
        <f t="shared" si="4"/>
        <v>Y</v>
      </c>
      <c r="N268" s="4" t="s">
        <v>2678</v>
      </c>
    </row>
    <row r="269" spans="1:14" s="4" customFormat="1" ht="12.75" customHeight="1" x14ac:dyDescent="0.25">
      <c r="A269" s="4" t="s">
        <v>324</v>
      </c>
      <c r="B269" s="4" t="s">
        <v>327</v>
      </c>
      <c r="C269" s="4" t="s">
        <v>326</v>
      </c>
      <c r="D269" s="4" t="s">
        <v>35</v>
      </c>
      <c r="E269" s="4" t="s">
        <v>328</v>
      </c>
      <c r="F269" s="4" t="s">
        <v>325</v>
      </c>
      <c r="G269" s="4">
        <v>1</v>
      </c>
      <c r="H269" s="15">
        <v>2</v>
      </c>
      <c r="I269" s="4" t="s">
        <v>1962</v>
      </c>
      <c r="J269" s="12">
        <v>12.676056338028168</v>
      </c>
      <c r="K269" s="4">
        <v>2015</v>
      </c>
      <c r="L269" s="4" t="s">
        <v>324</v>
      </c>
      <c r="M269" s="4" t="str">
        <f t="shared" si="4"/>
        <v>Y</v>
      </c>
      <c r="N269" s="4" t="s">
        <v>2703</v>
      </c>
    </row>
    <row r="270" spans="1:14" s="4" customFormat="1" ht="12.75" customHeight="1" x14ac:dyDescent="0.25">
      <c r="A270" s="4" t="s">
        <v>332</v>
      </c>
      <c r="B270" s="4" t="s">
        <v>335</v>
      </c>
      <c r="C270" s="4" t="s">
        <v>334</v>
      </c>
      <c r="D270" s="4" t="s">
        <v>35</v>
      </c>
      <c r="E270" s="4" t="s">
        <v>336</v>
      </c>
      <c r="F270" s="4" t="s">
        <v>333</v>
      </c>
      <c r="G270" s="4">
        <v>2</v>
      </c>
      <c r="H270" s="15">
        <v>1</v>
      </c>
      <c r="I270" s="4" t="s">
        <v>3210</v>
      </c>
      <c r="J270" s="12">
        <v>100</v>
      </c>
      <c r="K270" s="4">
        <v>2012</v>
      </c>
      <c r="L270" s="4" t="s">
        <v>332</v>
      </c>
      <c r="M270" s="4" t="str">
        <f t="shared" si="4"/>
        <v>N</v>
      </c>
    </row>
    <row r="271" spans="1:14" s="4" customFormat="1" ht="12.75" customHeight="1" x14ac:dyDescent="0.25">
      <c r="A271" s="4" t="s">
        <v>337</v>
      </c>
      <c r="B271" s="4" t="s">
        <v>335</v>
      </c>
      <c r="C271" s="4" t="s">
        <v>334</v>
      </c>
      <c r="D271" s="4" t="s">
        <v>35</v>
      </c>
      <c r="E271" s="4" t="s">
        <v>339</v>
      </c>
      <c r="F271" s="4" t="s">
        <v>338</v>
      </c>
      <c r="G271" s="4">
        <v>3</v>
      </c>
      <c r="H271" s="15">
        <v>1</v>
      </c>
      <c r="J271" s="12">
        <v>100</v>
      </c>
      <c r="K271" s="4">
        <v>2015</v>
      </c>
      <c r="L271" s="4" t="s">
        <v>337</v>
      </c>
      <c r="M271" s="4" t="str">
        <f t="shared" si="4"/>
        <v>N</v>
      </c>
    </row>
    <row r="272" spans="1:14" s="4" customFormat="1" ht="12.75" customHeight="1" x14ac:dyDescent="0.25">
      <c r="A272" s="4" t="s">
        <v>340</v>
      </c>
      <c r="B272" s="4" t="s">
        <v>343</v>
      </c>
      <c r="C272" s="4" t="s">
        <v>342</v>
      </c>
      <c r="D272" s="4" t="s">
        <v>35</v>
      </c>
      <c r="E272" s="4" t="s">
        <v>344</v>
      </c>
      <c r="F272" s="4" t="s">
        <v>341</v>
      </c>
      <c r="G272" s="4">
        <v>2</v>
      </c>
      <c r="H272" s="15">
        <v>1</v>
      </c>
      <c r="I272" s="4" t="s">
        <v>1963</v>
      </c>
      <c r="J272" s="12">
        <v>100</v>
      </c>
      <c r="K272" s="4">
        <v>2016</v>
      </c>
      <c r="L272" s="4" t="s">
        <v>340</v>
      </c>
      <c r="M272" s="4" t="str">
        <f t="shared" si="4"/>
        <v>N</v>
      </c>
    </row>
    <row r="273" spans="1:14" s="4" customFormat="1" ht="12.75" customHeight="1" x14ac:dyDescent="0.25">
      <c r="A273" s="4" t="s">
        <v>348</v>
      </c>
      <c r="B273" s="4" t="s">
        <v>343</v>
      </c>
      <c r="C273" s="4" t="s">
        <v>342</v>
      </c>
      <c r="D273" s="4" t="s">
        <v>35</v>
      </c>
      <c r="E273" s="4" t="s">
        <v>350</v>
      </c>
      <c r="F273" s="4" t="s">
        <v>349</v>
      </c>
      <c r="G273" s="4">
        <v>2</v>
      </c>
      <c r="H273" s="15">
        <v>2</v>
      </c>
      <c r="I273" s="4" t="s">
        <v>1965</v>
      </c>
      <c r="J273" s="12">
        <v>100</v>
      </c>
      <c r="K273" s="4">
        <v>2015</v>
      </c>
      <c r="L273" s="4" t="s">
        <v>348</v>
      </c>
      <c r="M273" s="4" t="str">
        <f t="shared" si="4"/>
        <v>N</v>
      </c>
    </row>
    <row r="274" spans="1:14" s="4" customFormat="1" ht="12.75" customHeight="1" x14ac:dyDescent="0.25">
      <c r="A274" s="4" t="s">
        <v>351</v>
      </c>
      <c r="B274" s="4" t="s">
        <v>354</v>
      </c>
      <c r="C274" s="4" t="s">
        <v>353</v>
      </c>
      <c r="D274" s="4" t="s">
        <v>35</v>
      </c>
      <c r="E274" s="4" t="s">
        <v>355</v>
      </c>
      <c r="F274" s="4" t="s">
        <v>352</v>
      </c>
      <c r="G274" s="4">
        <v>1</v>
      </c>
      <c r="H274" s="15">
        <v>1</v>
      </c>
      <c r="J274" s="12">
        <v>100</v>
      </c>
      <c r="K274" s="4">
        <v>2012</v>
      </c>
      <c r="L274" s="4" t="s">
        <v>351</v>
      </c>
      <c r="M274" s="4" t="str">
        <f t="shared" si="4"/>
        <v>N</v>
      </c>
    </row>
    <row r="275" spans="1:14" s="4" customFormat="1" ht="12.75" customHeight="1" x14ac:dyDescent="0.25">
      <c r="A275" s="4" t="s">
        <v>1340</v>
      </c>
      <c r="B275" s="4" t="s">
        <v>1535</v>
      </c>
      <c r="C275" s="4" t="s">
        <v>1342</v>
      </c>
      <c r="D275" s="4" t="s">
        <v>1038</v>
      </c>
      <c r="E275" s="4" t="s">
        <v>1343</v>
      </c>
      <c r="F275" s="4" t="s">
        <v>1341</v>
      </c>
      <c r="G275" s="4">
        <v>2</v>
      </c>
      <c r="H275" s="15">
        <v>2</v>
      </c>
      <c r="I275" s="4" t="s">
        <v>1967</v>
      </c>
      <c r="J275" s="12">
        <v>100</v>
      </c>
      <c r="K275" s="4">
        <v>2010</v>
      </c>
      <c r="L275" s="4" t="s">
        <v>1340</v>
      </c>
      <c r="M275" s="4" t="str">
        <f t="shared" si="4"/>
        <v>N</v>
      </c>
    </row>
    <row r="276" spans="1:14" s="4" customFormat="1" ht="12.75" customHeight="1" x14ac:dyDescent="0.25">
      <c r="A276" s="4" t="s">
        <v>1016</v>
      </c>
      <c r="B276" s="4" t="s">
        <v>1019</v>
      </c>
      <c r="C276" s="4" t="s">
        <v>1018</v>
      </c>
      <c r="D276" s="4" t="s">
        <v>620</v>
      </c>
      <c r="E276" s="4" t="s">
        <v>1020</v>
      </c>
      <c r="F276" s="4" t="s">
        <v>1017</v>
      </c>
      <c r="G276" s="4">
        <v>1</v>
      </c>
      <c r="H276" s="15">
        <v>2</v>
      </c>
      <c r="I276" s="4" t="s">
        <v>1968</v>
      </c>
      <c r="J276" s="12">
        <v>84.26401152030131</v>
      </c>
      <c r="K276" s="4">
        <v>2014</v>
      </c>
      <c r="L276" s="4" t="s">
        <v>1016</v>
      </c>
      <c r="M276" s="4" t="str">
        <f t="shared" si="4"/>
        <v>Y</v>
      </c>
      <c r="N276" s="4" t="s">
        <v>2678</v>
      </c>
    </row>
    <row r="277" spans="1:14" s="4" customFormat="1" ht="12.75" customHeight="1" x14ac:dyDescent="0.25">
      <c r="A277" s="4" t="s">
        <v>1021</v>
      </c>
      <c r="B277" s="4" t="s">
        <v>1019</v>
      </c>
      <c r="C277" s="4" t="s">
        <v>1018</v>
      </c>
      <c r="D277" s="4" t="s">
        <v>620</v>
      </c>
      <c r="E277" s="4" t="s">
        <v>1023</v>
      </c>
      <c r="F277" s="4" t="s">
        <v>1022</v>
      </c>
      <c r="G277" s="4">
        <v>1</v>
      </c>
      <c r="H277" s="15">
        <v>1</v>
      </c>
      <c r="J277" s="12">
        <v>100</v>
      </c>
      <c r="K277" s="4">
        <v>2014</v>
      </c>
      <c r="L277" s="4" t="s">
        <v>1021</v>
      </c>
      <c r="M277" s="4" t="str">
        <f t="shared" si="4"/>
        <v>Y</v>
      </c>
      <c r="N277" s="4" t="s">
        <v>2678</v>
      </c>
    </row>
    <row r="278" spans="1:14" s="4" customFormat="1" ht="12.75" customHeight="1" x14ac:dyDescent="0.25">
      <c r="A278" s="4" t="s">
        <v>588</v>
      </c>
      <c r="B278" s="4" t="s">
        <v>1536</v>
      </c>
      <c r="C278" s="4" t="s">
        <v>590</v>
      </c>
      <c r="D278" s="4" t="s">
        <v>360</v>
      </c>
      <c r="E278" s="4" t="s">
        <v>1594</v>
      </c>
      <c r="F278" s="4" t="s">
        <v>589</v>
      </c>
      <c r="G278" s="4">
        <v>1</v>
      </c>
      <c r="H278" s="15">
        <v>1</v>
      </c>
      <c r="I278" s="4" t="s">
        <v>1969</v>
      </c>
      <c r="J278" s="12">
        <v>100</v>
      </c>
      <c r="K278" s="4">
        <v>2016</v>
      </c>
      <c r="L278" s="4" t="s">
        <v>588</v>
      </c>
      <c r="M278" s="4" t="str">
        <f t="shared" si="4"/>
        <v>Y</v>
      </c>
      <c r="N278" s="4" t="s">
        <v>2703</v>
      </c>
    </row>
    <row r="279" spans="1:14" s="4" customFormat="1" ht="12.75" customHeight="1" x14ac:dyDescent="0.25">
      <c r="A279" s="4" t="s">
        <v>1027</v>
      </c>
      <c r="B279" s="4" t="s">
        <v>1030</v>
      </c>
      <c r="C279" s="4" t="s">
        <v>1029</v>
      </c>
      <c r="D279" s="4" t="s">
        <v>620</v>
      </c>
      <c r="E279" s="4" t="s">
        <v>1031</v>
      </c>
      <c r="F279" s="4" t="s">
        <v>1028</v>
      </c>
      <c r="G279" s="4">
        <v>2</v>
      </c>
      <c r="H279" s="15">
        <v>1</v>
      </c>
      <c r="J279" s="12">
        <v>27.659574468085101</v>
      </c>
      <c r="K279" s="4">
        <v>2011</v>
      </c>
      <c r="L279" s="4" t="s">
        <v>1027</v>
      </c>
      <c r="M279" s="4" t="str">
        <f t="shared" si="4"/>
        <v>N</v>
      </c>
    </row>
    <row r="280" spans="1:14" s="4" customFormat="1" ht="12.75" customHeight="1" x14ac:dyDescent="0.25">
      <c r="A280" s="4" t="s">
        <v>1977</v>
      </c>
      <c r="B280" s="4" t="s">
        <v>1046</v>
      </c>
      <c r="C280" s="4" t="s">
        <v>1045</v>
      </c>
      <c r="D280" s="4" t="s">
        <v>1038</v>
      </c>
      <c r="E280" s="4" t="s">
        <v>2128</v>
      </c>
      <c r="F280" s="4" t="s">
        <v>2226</v>
      </c>
      <c r="G280" s="4">
        <v>1</v>
      </c>
      <c r="H280" s="4">
        <v>1</v>
      </c>
      <c r="I280" s="4" t="s">
        <v>2307</v>
      </c>
      <c r="J280" s="12">
        <v>43.90243721926344</v>
      </c>
      <c r="K280" s="4">
        <v>2015</v>
      </c>
      <c r="L280" s="4" t="s">
        <v>1977</v>
      </c>
      <c r="M280" s="4" t="str">
        <f t="shared" si="4"/>
        <v>Y</v>
      </c>
      <c r="N280" s="4" t="s">
        <v>2678</v>
      </c>
    </row>
    <row r="281" spans="1:14" s="4" customFormat="1" ht="12.75" customHeight="1" x14ac:dyDescent="0.25">
      <c r="A281" s="4" t="s">
        <v>1978</v>
      </c>
      <c r="B281" s="4" t="s">
        <v>1046</v>
      </c>
      <c r="C281" s="4" t="s">
        <v>1045</v>
      </c>
      <c r="D281" s="4" t="s">
        <v>1038</v>
      </c>
      <c r="E281" s="4" t="s">
        <v>2129</v>
      </c>
      <c r="F281" s="4" t="s">
        <v>2227</v>
      </c>
      <c r="G281" s="4">
        <v>1</v>
      </c>
      <c r="H281" s="4">
        <v>1</v>
      </c>
      <c r="I281" s="4" t="s">
        <v>2308</v>
      </c>
      <c r="J281" s="12">
        <v>43.902439024390247</v>
      </c>
      <c r="K281" s="4">
        <v>2015</v>
      </c>
      <c r="L281" s="4" t="s">
        <v>1978</v>
      </c>
      <c r="M281" s="4" t="str">
        <f t="shared" si="4"/>
        <v>Y</v>
      </c>
      <c r="N281" s="4" t="s">
        <v>2678</v>
      </c>
    </row>
    <row r="282" spans="1:14" s="4" customFormat="1" ht="12.75" customHeight="1" x14ac:dyDescent="0.25">
      <c r="A282" s="4" t="s">
        <v>1980</v>
      </c>
      <c r="B282" s="4" t="s">
        <v>1046</v>
      </c>
      <c r="C282" s="4" t="s">
        <v>1045</v>
      </c>
      <c r="D282" s="4" t="s">
        <v>1038</v>
      </c>
      <c r="E282" s="4" t="s">
        <v>2130</v>
      </c>
      <c r="F282" s="4" t="s">
        <v>2228</v>
      </c>
      <c r="G282" s="4">
        <v>1</v>
      </c>
      <c r="H282" s="4">
        <v>1</v>
      </c>
      <c r="I282" s="4" t="s">
        <v>2308</v>
      </c>
      <c r="J282" s="12">
        <v>43.910256410256409</v>
      </c>
      <c r="K282" s="4">
        <v>2015</v>
      </c>
      <c r="L282" s="4" t="s">
        <v>1980</v>
      </c>
      <c r="M282" s="4" t="str">
        <f t="shared" si="4"/>
        <v>Y</v>
      </c>
      <c r="N282" s="4" t="s">
        <v>2678</v>
      </c>
    </row>
    <row r="283" spans="1:14" s="4" customFormat="1" ht="12.75" customHeight="1" x14ac:dyDescent="0.25">
      <c r="A283" s="4" t="s">
        <v>1981</v>
      </c>
      <c r="B283" s="4" t="s">
        <v>1046</v>
      </c>
      <c r="C283" s="4" t="s">
        <v>1045</v>
      </c>
      <c r="D283" s="4" t="s">
        <v>1038</v>
      </c>
      <c r="E283" s="4" t="s">
        <v>2131</v>
      </c>
      <c r="F283" s="4" t="s">
        <v>2229</v>
      </c>
      <c r="G283" s="4">
        <v>1</v>
      </c>
      <c r="H283" s="4">
        <v>1</v>
      </c>
      <c r="I283" s="4" t="s">
        <v>2310</v>
      </c>
      <c r="J283" s="12">
        <v>44.075829383886258</v>
      </c>
      <c r="K283" s="4">
        <v>2015</v>
      </c>
      <c r="L283" s="4" t="s">
        <v>1981</v>
      </c>
      <c r="M283" s="4" t="str">
        <f t="shared" si="4"/>
        <v>Y</v>
      </c>
      <c r="N283" s="4" t="s">
        <v>2678</v>
      </c>
    </row>
    <row r="284" spans="1:14" s="4" customFormat="1" ht="12.75" customHeight="1" x14ac:dyDescent="0.25">
      <c r="A284" s="4" t="s">
        <v>1985</v>
      </c>
      <c r="B284" s="4" t="s">
        <v>1067</v>
      </c>
      <c r="C284" s="4" t="s">
        <v>1066</v>
      </c>
      <c r="D284" s="4" t="s">
        <v>1038</v>
      </c>
      <c r="E284" s="4" t="s">
        <v>2135</v>
      </c>
      <c r="F284" s="4" t="s">
        <v>2233</v>
      </c>
      <c r="G284" s="4">
        <v>1</v>
      </c>
      <c r="H284" s="4">
        <v>2</v>
      </c>
      <c r="I284" s="4" t="s">
        <v>2314</v>
      </c>
      <c r="J284" s="12">
        <v>100</v>
      </c>
      <c r="K284" s="4">
        <v>2019</v>
      </c>
      <c r="L284" s="4" t="s">
        <v>1985</v>
      </c>
      <c r="M284" s="4" t="str">
        <f t="shared" si="4"/>
        <v>N</v>
      </c>
    </row>
    <row r="285" spans="1:14" s="4" customFormat="1" ht="12.75" customHeight="1" x14ac:dyDescent="0.25">
      <c r="A285" s="4" t="s">
        <v>1986</v>
      </c>
      <c r="B285" s="4" t="s">
        <v>1067</v>
      </c>
      <c r="C285" s="4" t="s">
        <v>1066</v>
      </c>
      <c r="D285" s="4" t="s">
        <v>35</v>
      </c>
      <c r="E285" s="4" t="s">
        <v>1068</v>
      </c>
      <c r="F285" s="4" t="s">
        <v>2234</v>
      </c>
      <c r="G285" s="4">
        <v>1</v>
      </c>
      <c r="H285" s="4">
        <v>2</v>
      </c>
      <c r="I285" s="4" t="s">
        <v>2315</v>
      </c>
      <c r="J285" s="12">
        <v>100</v>
      </c>
      <c r="K285" s="4">
        <v>2019</v>
      </c>
      <c r="L285" s="4" t="s">
        <v>1986</v>
      </c>
      <c r="M285" s="4" t="str">
        <f t="shared" si="4"/>
        <v>N</v>
      </c>
    </row>
    <row r="286" spans="1:14" s="4" customFormat="1" ht="12.75" customHeight="1" x14ac:dyDescent="0.25">
      <c r="A286" s="4" t="s">
        <v>1987</v>
      </c>
      <c r="B286" s="4" t="s">
        <v>1067</v>
      </c>
      <c r="C286" s="4" t="s">
        <v>1066</v>
      </c>
      <c r="D286" s="4" t="s">
        <v>35</v>
      </c>
      <c r="E286" s="4" t="s">
        <v>2136</v>
      </c>
      <c r="F286" s="4" t="s">
        <v>2235</v>
      </c>
      <c r="G286" s="4">
        <v>1</v>
      </c>
      <c r="H286" s="4">
        <v>1</v>
      </c>
      <c r="I286" s="4" t="s">
        <v>2316</v>
      </c>
      <c r="J286" s="12">
        <v>100</v>
      </c>
      <c r="K286" s="4">
        <v>2019</v>
      </c>
      <c r="L286" s="4" t="s">
        <v>1987</v>
      </c>
      <c r="M286" s="4" t="str">
        <f t="shared" si="4"/>
        <v>N</v>
      </c>
    </row>
    <row r="287" spans="1:14" s="4" customFormat="1" ht="12.75" customHeight="1" x14ac:dyDescent="0.25">
      <c r="A287" s="4" t="s">
        <v>1989</v>
      </c>
      <c r="B287" s="4" t="s">
        <v>1074</v>
      </c>
      <c r="C287" s="4" t="s">
        <v>1073</v>
      </c>
      <c r="D287" s="4" t="s">
        <v>1038</v>
      </c>
      <c r="E287" s="4" t="s">
        <v>2137</v>
      </c>
      <c r="F287" s="4" t="s">
        <v>2236</v>
      </c>
      <c r="G287" s="4">
        <v>2</v>
      </c>
      <c r="H287" s="4">
        <v>1</v>
      </c>
      <c r="I287" s="4" t="s">
        <v>2318</v>
      </c>
      <c r="J287" s="12">
        <v>0</v>
      </c>
      <c r="K287" s="4">
        <v>2017</v>
      </c>
      <c r="L287" s="4" t="s">
        <v>1989</v>
      </c>
      <c r="M287" s="4" t="str">
        <f t="shared" si="4"/>
        <v>Y</v>
      </c>
      <c r="N287" s="4" t="s">
        <v>2678</v>
      </c>
    </row>
    <row r="288" spans="1:14" s="4" customFormat="1" ht="12.75" customHeight="1" x14ac:dyDescent="0.25">
      <c r="A288" s="4" t="s">
        <v>1990</v>
      </c>
      <c r="B288" s="4" t="s">
        <v>1074</v>
      </c>
      <c r="C288" s="4" t="s">
        <v>1073</v>
      </c>
      <c r="D288" s="4" t="s">
        <v>1038</v>
      </c>
      <c r="E288" s="4" t="s">
        <v>2138</v>
      </c>
      <c r="F288" s="4" t="s">
        <v>2237</v>
      </c>
      <c r="G288" s="4">
        <v>2</v>
      </c>
      <c r="H288" s="4">
        <v>1</v>
      </c>
      <c r="I288" s="4" t="s">
        <v>2319</v>
      </c>
      <c r="J288" s="12">
        <v>0</v>
      </c>
      <c r="K288" s="4">
        <v>2017</v>
      </c>
      <c r="L288" s="4" t="s">
        <v>1990</v>
      </c>
      <c r="M288" s="4" t="str">
        <f t="shared" si="4"/>
        <v>Y</v>
      </c>
      <c r="N288" s="4" t="s">
        <v>2678</v>
      </c>
    </row>
    <row r="289" spans="1:14" s="4" customFormat="1" ht="12.75" customHeight="1" x14ac:dyDescent="0.25">
      <c r="A289" s="4" t="s">
        <v>1993</v>
      </c>
      <c r="B289" s="4" t="s">
        <v>1095</v>
      </c>
      <c r="C289" s="4" t="s">
        <v>1094</v>
      </c>
      <c r="D289" s="4" t="s">
        <v>1038</v>
      </c>
      <c r="E289" s="4" t="s">
        <v>2139</v>
      </c>
      <c r="F289" s="4" t="s">
        <v>2239</v>
      </c>
      <c r="G289" s="4">
        <v>3</v>
      </c>
      <c r="H289" s="4">
        <v>1</v>
      </c>
      <c r="I289" s="4" t="s">
        <v>2322</v>
      </c>
      <c r="J289" s="12">
        <v>100</v>
      </c>
      <c r="K289" s="4">
        <v>2009</v>
      </c>
      <c r="L289" s="4" t="s">
        <v>1993</v>
      </c>
      <c r="M289" s="4" t="str">
        <f t="shared" si="4"/>
        <v>N</v>
      </c>
    </row>
    <row r="290" spans="1:14" s="4" customFormat="1" ht="12.75" customHeight="1" x14ac:dyDescent="0.25">
      <c r="A290" s="4" t="s">
        <v>1996</v>
      </c>
      <c r="B290" s="4" t="s">
        <v>1103</v>
      </c>
      <c r="C290" s="4" t="s">
        <v>1102</v>
      </c>
      <c r="D290" s="4" t="s">
        <v>1038</v>
      </c>
      <c r="E290" s="4" t="s">
        <v>2140</v>
      </c>
      <c r="F290" s="4" t="s">
        <v>2240</v>
      </c>
      <c r="G290" s="4">
        <v>1</v>
      </c>
      <c r="H290" s="4">
        <v>1</v>
      </c>
      <c r="I290" s="4" t="s">
        <v>2325</v>
      </c>
      <c r="J290" s="12">
        <v>0</v>
      </c>
      <c r="K290" s="4">
        <v>2017</v>
      </c>
      <c r="L290" s="4" t="s">
        <v>1996</v>
      </c>
      <c r="M290" s="4" t="str">
        <f t="shared" si="4"/>
        <v>Y</v>
      </c>
      <c r="N290" s="4" t="s">
        <v>2678</v>
      </c>
    </row>
    <row r="291" spans="1:14" s="4" customFormat="1" ht="12.75" customHeight="1" x14ac:dyDescent="0.25">
      <c r="A291" s="4" t="s">
        <v>1998</v>
      </c>
      <c r="B291" s="4" t="s">
        <v>1108</v>
      </c>
      <c r="C291" s="4" t="s">
        <v>1107</v>
      </c>
      <c r="D291" s="4" t="s">
        <v>1038</v>
      </c>
      <c r="E291" s="4" t="s">
        <v>2142</v>
      </c>
      <c r="F291" s="4" t="s">
        <v>2241</v>
      </c>
      <c r="G291" s="4">
        <v>2</v>
      </c>
      <c r="H291" s="4">
        <v>1</v>
      </c>
      <c r="I291" s="4" t="s">
        <v>2326</v>
      </c>
      <c r="J291" s="12">
        <v>0</v>
      </c>
      <c r="K291" s="4">
        <v>2012</v>
      </c>
      <c r="L291" s="4" t="s">
        <v>1998</v>
      </c>
      <c r="M291" s="4" t="str">
        <f t="shared" si="4"/>
        <v>Y</v>
      </c>
      <c r="N291" s="4" t="s">
        <v>2678</v>
      </c>
    </row>
    <row r="292" spans="1:14" s="4" customFormat="1" ht="12.75" customHeight="1" x14ac:dyDescent="0.25">
      <c r="A292" s="4" t="s">
        <v>2001</v>
      </c>
      <c r="B292" s="4" t="s">
        <v>1108</v>
      </c>
      <c r="C292" s="4" t="s">
        <v>1107</v>
      </c>
      <c r="D292" s="4" t="s">
        <v>1038</v>
      </c>
      <c r="E292" s="4" t="s">
        <v>2145</v>
      </c>
      <c r="F292" s="4" t="s">
        <v>3213</v>
      </c>
      <c r="G292" s="4">
        <v>2</v>
      </c>
      <c r="H292" s="4">
        <v>1</v>
      </c>
      <c r="I292" s="4" t="s">
        <v>2326</v>
      </c>
      <c r="J292" s="12">
        <v>0</v>
      </c>
      <c r="K292" s="4">
        <v>2015</v>
      </c>
      <c r="L292" s="4" t="s">
        <v>2001</v>
      </c>
      <c r="M292" s="4" t="str">
        <f t="shared" si="4"/>
        <v>Y</v>
      </c>
      <c r="N292" s="4" t="s">
        <v>2678</v>
      </c>
    </row>
    <row r="293" spans="1:14" s="4" customFormat="1" ht="12.75" customHeight="1" x14ac:dyDescent="0.25">
      <c r="A293" s="4" t="s">
        <v>2004</v>
      </c>
      <c r="B293" s="4" t="s">
        <v>1516</v>
      </c>
      <c r="C293" s="4" t="s">
        <v>1687</v>
      </c>
      <c r="D293" s="4" t="s">
        <v>620</v>
      </c>
      <c r="E293" s="4" t="s">
        <v>2146</v>
      </c>
      <c r="F293" s="4" t="s">
        <v>2242</v>
      </c>
      <c r="G293" s="4">
        <v>1</v>
      </c>
      <c r="H293" s="4">
        <v>1</v>
      </c>
      <c r="I293" s="4" t="s">
        <v>2328</v>
      </c>
      <c r="J293" s="12">
        <v>0</v>
      </c>
      <c r="K293" s="4">
        <v>2015</v>
      </c>
      <c r="L293" s="4" t="s">
        <v>2004</v>
      </c>
      <c r="M293" s="4" t="str">
        <f t="shared" si="4"/>
        <v>N</v>
      </c>
    </row>
    <row r="294" spans="1:14" s="4" customFormat="1" ht="12.75" customHeight="1" x14ac:dyDescent="0.25">
      <c r="A294" s="4" t="s">
        <v>2005</v>
      </c>
      <c r="B294" s="4" t="s">
        <v>1516</v>
      </c>
      <c r="C294" s="4" t="s">
        <v>1687</v>
      </c>
      <c r="D294" s="4" t="s">
        <v>620</v>
      </c>
      <c r="E294" s="4" t="s">
        <v>2147</v>
      </c>
      <c r="F294" s="4" t="s">
        <v>2243</v>
      </c>
      <c r="G294" s="4">
        <v>1</v>
      </c>
      <c r="H294" s="4">
        <v>2</v>
      </c>
      <c r="I294" s="4" t="s">
        <v>2329</v>
      </c>
      <c r="J294" s="12">
        <v>100</v>
      </c>
      <c r="K294" s="4">
        <v>2015</v>
      </c>
      <c r="L294" s="4" t="s">
        <v>2005</v>
      </c>
      <c r="M294" s="4" t="str">
        <f t="shared" si="4"/>
        <v>Y</v>
      </c>
      <c r="N294" s="4" t="s">
        <v>2678</v>
      </c>
    </row>
    <row r="295" spans="1:14" s="4" customFormat="1" ht="12.75" customHeight="1" x14ac:dyDescent="0.25">
      <c r="A295" s="4" t="s">
        <v>2007</v>
      </c>
      <c r="B295" s="4" t="s">
        <v>658</v>
      </c>
      <c r="C295" s="4" t="s">
        <v>657</v>
      </c>
      <c r="D295" s="4" t="s">
        <v>620</v>
      </c>
      <c r="E295" s="4" t="s">
        <v>662</v>
      </c>
      <c r="F295" s="4" t="s">
        <v>661</v>
      </c>
      <c r="G295" s="4">
        <v>2</v>
      </c>
      <c r="H295" s="4">
        <v>1</v>
      </c>
      <c r="I295" s="4" t="s">
        <v>2330</v>
      </c>
      <c r="J295" s="12">
        <v>98.363917929497063</v>
      </c>
      <c r="K295" s="4">
        <v>2009</v>
      </c>
      <c r="L295" s="4" t="s">
        <v>2007</v>
      </c>
      <c r="M295" s="4" t="str">
        <f t="shared" si="4"/>
        <v>Y</v>
      </c>
      <c r="N295" s="4" t="s">
        <v>2678</v>
      </c>
    </row>
    <row r="296" spans="1:14" s="4" customFormat="1" ht="12.75" customHeight="1" x14ac:dyDescent="0.25">
      <c r="A296" s="4" t="s">
        <v>2009</v>
      </c>
      <c r="B296" s="4" t="s">
        <v>1518</v>
      </c>
      <c r="C296" s="4" t="s">
        <v>1690</v>
      </c>
      <c r="D296" s="4" t="s">
        <v>360</v>
      </c>
      <c r="E296" s="4" t="s">
        <v>2150</v>
      </c>
      <c r="F296" s="4" t="s">
        <v>3216</v>
      </c>
      <c r="G296" s="4">
        <v>1</v>
      </c>
      <c r="H296" s="4">
        <v>2</v>
      </c>
      <c r="I296" s="4" t="s">
        <v>3217</v>
      </c>
      <c r="J296" s="12">
        <v>0</v>
      </c>
      <c r="K296" s="4">
        <v>2009</v>
      </c>
      <c r="L296" s="4" t="s">
        <v>2009</v>
      </c>
      <c r="M296" s="4" t="str">
        <f t="shared" si="4"/>
        <v>N</v>
      </c>
    </row>
    <row r="297" spans="1:14" s="4" customFormat="1" ht="12.75" customHeight="1" x14ac:dyDescent="0.25">
      <c r="A297" s="4" t="s">
        <v>2010</v>
      </c>
      <c r="B297" s="4" t="s">
        <v>1124</v>
      </c>
      <c r="C297" s="4" t="s">
        <v>1123</v>
      </c>
      <c r="D297" s="4" t="s">
        <v>1038</v>
      </c>
      <c r="E297" s="4" t="s">
        <v>2151</v>
      </c>
      <c r="F297" s="4" t="s">
        <v>2245</v>
      </c>
      <c r="G297" s="4">
        <v>2</v>
      </c>
      <c r="H297" s="4">
        <v>2</v>
      </c>
      <c r="I297" s="4" t="s">
        <v>2332</v>
      </c>
      <c r="J297" s="12">
        <v>0</v>
      </c>
      <c r="K297" s="4">
        <v>2019</v>
      </c>
      <c r="L297" s="4" t="s">
        <v>2010</v>
      </c>
      <c r="M297" s="4" t="str">
        <f t="shared" si="4"/>
        <v>Y</v>
      </c>
      <c r="N297" s="4" t="s">
        <v>2703</v>
      </c>
    </row>
    <row r="298" spans="1:14" s="4" customFormat="1" ht="12.75" customHeight="1" x14ac:dyDescent="0.25">
      <c r="A298" s="4" t="s">
        <v>2453</v>
      </c>
      <c r="B298" s="4" t="s">
        <v>1124</v>
      </c>
      <c r="C298" s="4" t="s">
        <v>1123</v>
      </c>
      <c r="D298" s="4" t="s">
        <v>1038</v>
      </c>
      <c r="E298" s="4" t="s">
        <v>2455</v>
      </c>
      <c r="F298" s="4" t="s">
        <v>2456</v>
      </c>
      <c r="G298" s="4">
        <v>2</v>
      </c>
      <c r="H298" s="4">
        <v>2</v>
      </c>
      <c r="I298" s="4" t="s">
        <v>2458</v>
      </c>
      <c r="J298" s="12">
        <v>0</v>
      </c>
      <c r="K298" s="4">
        <v>2019</v>
      </c>
      <c r="L298" s="4" t="s">
        <v>2453</v>
      </c>
      <c r="M298" s="4" t="str">
        <f t="shared" si="4"/>
        <v>Y</v>
      </c>
      <c r="N298" s="4" t="s">
        <v>2703</v>
      </c>
    </row>
    <row r="299" spans="1:14" s="4" customFormat="1" ht="12.75" customHeight="1" x14ac:dyDescent="0.25">
      <c r="A299" s="4" t="s">
        <v>2012</v>
      </c>
      <c r="B299" s="4" t="s">
        <v>1520</v>
      </c>
      <c r="C299" s="4" t="s">
        <v>1519</v>
      </c>
      <c r="D299" s="4" t="s">
        <v>35</v>
      </c>
      <c r="E299" s="4" t="s">
        <v>1520</v>
      </c>
      <c r="F299" s="4" t="s">
        <v>1519</v>
      </c>
      <c r="G299" s="4">
        <v>0</v>
      </c>
      <c r="H299" s="4">
        <v>1</v>
      </c>
      <c r="I299" s="4" t="s">
        <v>2334</v>
      </c>
      <c r="J299" s="12">
        <v>0</v>
      </c>
      <c r="K299" s="4">
        <v>2015</v>
      </c>
      <c r="L299" s="4" t="s">
        <v>2012</v>
      </c>
      <c r="M299" s="4" t="str">
        <f t="shared" si="4"/>
        <v>Y</v>
      </c>
      <c r="N299" s="4" t="s">
        <v>2703</v>
      </c>
    </row>
    <row r="300" spans="1:14" s="4" customFormat="1" ht="12.75" customHeight="1" x14ac:dyDescent="0.25">
      <c r="A300" s="4" t="s">
        <v>2013</v>
      </c>
      <c r="B300" s="4" t="s">
        <v>1522</v>
      </c>
      <c r="C300" s="4" t="s">
        <v>1521</v>
      </c>
      <c r="D300" s="4" t="s">
        <v>35</v>
      </c>
      <c r="E300" s="4" t="s">
        <v>1522</v>
      </c>
      <c r="F300" s="4" t="s">
        <v>1521</v>
      </c>
      <c r="G300" s="4">
        <v>0</v>
      </c>
      <c r="H300" s="4">
        <v>1</v>
      </c>
      <c r="I300" s="4" t="s">
        <v>2335</v>
      </c>
      <c r="J300" s="12">
        <v>100</v>
      </c>
      <c r="K300" s="4">
        <v>2017</v>
      </c>
      <c r="L300" s="4" t="s">
        <v>2013</v>
      </c>
      <c r="M300" s="4" t="str">
        <f t="shared" si="4"/>
        <v>N</v>
      </c>
    </row>
    <row r="301" spans="1:14" s="4" customFormat="1" ht="12.75" customHeight="1" x14ac:dyDescent="0.25">
      <c r="A301" s="4" t="s">
        <v>2015</v>
      </c>
      <c r="B301" s="4" t="s">
        <v>75</v>
      </c>
      <c r="C301" s="4" t="s">
        <v>74</v>
      </c>
      <c r="D301" s="4" t="s">
        <v>35</v>
      </c>
      <c r="E301" s="4" t="s">
        <v>2154</v>
      </c>
      <c r="F301" s="4" t="s">
        <v>2246</v>
      </c>
      <c r="G301" s="4">
        <v>2</v>
      </c>
      <c r="H301" s="4">
        <v>1</v>
      </c>
      <c r="I301" s="4" t="s">
        <v>2337</v>
      </c>
      <c r="J301" s="12">
        <v>100</v>
      </c>
      <c r="K301" s="4">
        <v>2012</v>
      </c>
      <c r="L301" s="4" t="s">
        <v>2015</v>
      </c>
      <c r="M301" s="4" t="str">
        <f t="shared" si="4"/>
        <v>N</v>
      </c>
    </row>
    <row r="302" spans="1:14" s="4" customFormat="1" ht="12.75" customHeight="1" x14ac:dyDescent="0.25">
      <c r="A302" s="4" t="s">
        <v>2016</v>
      </c>
      <c r="B302" s="4" t="s">
        <v>75</v>
      </c>
      <c r="C302" s="4" t="s">
        <v>74</v>
      </c>
      <c r="D302" s="4" t="s">
        <v>35</v>
      </c>
      <c r="E302" s="4" t="s">
        <v>2155</v>
      </c>
      <c r="F302" s="4" t="s">
        <v>2247</v>
      </c>
      <c r="G302" s="4">
        <v>2</v>
      </c>
      <c r="H302" s="4">
        <v>1</v>
      </c>
      <c r="I302" s="4" t="s">
        <v>2338</v>
      </c>
      <c r="J302" s="12">
        <v>100</v>
      </c>
      <c r="K302" s="4">
        <v>2012</v>
      </c>
      <c r="L302" s="4" t="s">
        <v>2016</v>
      </c>
      <c r="M302" s="4" t="str">
        <f t="shared" si="4"/>
        <v>N</v>
      </c>
    </row>
    <row r="303" spans="1:14" s="4" customFormat="1" ht="12.75" customHeight="1" x14ac:dyDescent="0.25">
      <c r="A303" s="4" t="s">
        <v>2018</v>
      </c>
      <c r="B303" s="4" t="s">
        <v>1146</v>
      </c>
      <c r="C303" s="4" t="s">
        <v>1145</v>
      </c>
      <c r="D303" s="4" t="s">
        <v>1038</v>
      </c>
      <c r="E303" s="4" t="s">
        <v>2156</v>
      </c>
      <c r="F303" s="4" t="s">
        <v>2248</v>
      </c>
      <c r="G303" s="4">
        <v>2</v>
      </c>
      <c r="H303" s="4">
        <v>1</v>
      </c>
      <c r="I303" s="4" t="s">
        <v>2340</v>
      </c>
      <c r="J303" s="12">
        <v>100</v>
      </c>
      <c r="K303" s="4">
        <v>2017</v>
      </c>
      <c r="L303" s="4" t="s">
        <v>2018</v>
      </c>
      <c r="M303" s="4" t="str">
        <f t="shared" si="4"/>
        <v>N</v>
      </c>
    </row>
    <row r="304" spans="1:14" s="4" customFormat="1" ht="12.75" customHeight="1" x14ac:dyDescent="0.25">
      <c r="A304" s="4" t="s">
        <v>2020</v>
      </c>
      <c r="B304" s="4" t="s">
        <v>1</v>
      </c>
      <c r="C304" s="4" t="s">
        <v>1150</v>
      </c>
      <c r="D304" s="4" t="s">
        <v>1038</v>
      </c>
      <c r="E304" s="4" t="s">
        <v>2158</v>
      </c>
      <c r="F304" s="4" t="s">
        <v>2249</v>
      </c>
      <c r="G304" s="4">
        <v>2</v>
      </c>
      <c r="H304" s="4">
        <v>1</v>
      </c>
      <c r="I304" s="4" t="s">
        <v>2342</v>
      </c>
      <c r="J304" s="12">
        <v>100</v>
      </c>
      <c r="K304" s="4">
        <v>2015</v>
      </c>
      <c r="L304" s="4" t="s">
        <v>2020</v>
      </c>
      <c r="M304" s="4" t="str">
        <f t="shared" si="4"/>
        <v>N</v>
      </c>
    </row>
    <row r="305" spans="1:14" s="4" customFormat="1" ht="12.75" customHeight="1" x14ac:dyDescent="0.25">
      <c r="A305" s="4" t="s">
        <v>2021</v>
      </c>
      <c r="B305" s="4" t="s">
        <v>1</v>
      </c>
      <c r="C305" s="4" t="s">
        <v>1150</v>
      </c>
      <c r="D305" s="4" t="s">
        <v>1038</v>
      </c>
      <c r="E305" s="4" t="s">
        <v>2159</v>
      </c>
      <c r="F305" s="4" t="s">
        <v>2250</v>
      </c>
      <c r="G305" s="4">
        <v>2</v>
      </c>
      <c r="H305" s="4">
        <v>1</v>
      </c>
      <c r="I305" s="4" t="s">
        <v>2459</v>
      </c>
      <c r="J305" s="12">
        <v>100</v>
      </c>
      <c r="K305" s="4">
        <v>2015</v>
      </c>
      <c r="L305" s="4" t="s">
        <v>2021</v>
      </c>
      <c r="M305" s="4" t="str">
        <f t="shared" si="4"/>
        <v>N</v>
      </c>
    </row>
    <row r="306" spans="1:14" s="4" customFormat="1" ht="12.75" customHeight="1" x14ac:dyDescent="0.25">
      <c r="A306" s="4" t="s">
        <v>2022</v>
      </c>
      <c r="B306" s="4" t="s">
        <v>1</v>
      </c>
      <c r="C306" s="4" t="s">
        <v>1150</v>
      </c>
      <c r="D306" s="4" t="s">
        <v>1038</v>
      </c>
      <c r="E306" s="4" t="s">
        <v>2160</v>
      </c>
      <c r="F306" s="4" t="s">
        <v>2251</v>
      </c>
      <c r="G306" s="4">
        <v>2</v>
      </c>
      <c r="H306" s="4">
        <v>2</v>
      </c>
      <c r="I306" s="4" t="s">
        <v>2460</v>
      </c>
      <c r="J306" s="12">
        <v>100</v>
      </c>
      <c r="K306" s="4">
        <v>2015</v>
      </c>
      <c r="L306" s="4" t="s">
        <v>2022</v>
      </c>
      <c r="M306" s="4" t="str">
        <f t="shared" si="4"/>
        <v>N</v>
      </c>
    </row>
    <row r="307" spans="1:14" s="4" customFormat="1" ht="12.75" customHeight="1" x14ac:dyDescent="0.25">
      <c r="A307" s="4" t="s">
        <v>2023</v>
      </c>
      <c r="B307" s="4" t="s">
        <v>1</v>
      </c>
      <c r="C307" s="4" t="s">
        <v>1150</v>
      </c>
      <c r="D307" s="4" t="s">
        <v>1038</v>
      </c>
      <c r="E307" s="4" t="s">
        <v>2161</v>
      </c>
      <c r="F307" s="4" t="s">
        <v>2252</v>
      </c>
      <c r="G307" s="4">
        <v>2</v>
      </c>
      <c r="H307" s="4">
        <v>2</v>
      </c>
      <c r="I307" s="4" t="s">
        <v>2343</v>
      </c>
      <c r="J307" s="12">
        <v>100</v>
      </c>
      <c r="K307" s="4">
        <v>2015</v>
      </c>
      <c r="L307" s="4" t="s">
        <v>2023</v>
      </c>
      <c r="M307" s="4" t="str">
        <f t="shared" si="4"/>
        <v>N</v>
      </c>
    </row>
    <row r="308" spans="1:14" s="4" customFormat="1" ht="12.75" customHeight="1" x14ac:dyDescent="0.25">
      <c r="A308" s="4" t="s">
        <v>2031</v>
      </c>
      <c r="B308" s="4" t="s">
        <v>1524</v>
      </c>
      <c r="C308" s="4" t="s">
        <v>450</v>
      </c>
      <c r="D308" s="4" t="s">
        <v>360</v>
      </c>
      <c r="E308" s="4" t="s">
        <v>451</v>
      </c>
      <c r="F308" s="4" t="s">
        <v>3335</v>
      </c>
      <c r="G308" s="4">
        <v>2</v>
      </c>
      <c r="H308" s="4">
        <v>2</v>
      </c>
      <c r="I308" s="4" t="s">
        <v>2346</v>
      </c>
      <c r="J308" s="12">
        <v>0</v>
      </c>
      <c r="K308" s="4">
        <v>2009</v>
      </c>
      <c r="L308" s="4" t="s">
        <v>2031</v>
      </c>
      <c r="M308" s="4" t="str">
        <f t="shared" si="4"/>
        <v>N</v>
      </c>
    </row>
    <row r="309" spans="1:14" s="4" customFormat="1" ht="12.75" customHeight="1" x14ac:dyDescent="0.25">
      <c r="A309" s="4" t="s">
        <v>2033</v>
      </c>
      <c r="B309" s="4" t="s">
        <v>689</v>
      </c>
      <c r="C309" s="4" t="s">
        <v>688</v>
      </c>
      <c r="D309" s="4" t="s">
        <v>620</v>
      </c>
      <c r="E309" s="4" t="s">
        <v>2169</v>
      </c>
      <c r="F309" s="4" t="s">
        <v>3336</v>
      </c>
      <c r="G309" s="4">
        <v>2</v>
      </c>
      <c r="H309" s="4">
        <v>1</v>
      </c>
      <c r="I309" s="4" t="s">
        <v>2348</v>
      </c>
      <c r="J309" s="12">
        <v>100</v>
      </c>
      <c r="K309" s="4">
        <v>2017</v>
      </c>
      <c r="L309" s="4" t="s">
        <v>2033</v>
      </c>
      <c r="M309" s="4" t="str">
        <f t="shared" si="4"/>
        <v>Y</v>
      </c>
      <c r="N309" s="4" t="s">
        <v>2678</v>
      </c>
    </row>
    <row r="310" spans="1:14" s="4" customFormat="1" ht="12.75" customHeight="1" x14ac:dyDescent="0.25">
      <c r="A310" s="4" t="s">
        <v>2035</v>
      </c>
      <c r="B310" s="4" t="s">
        <v>694</v>
      </c>
      <c r="C310" s="4" t="s">
        <v>693</v>
      </c>
      <c r="D310" s="4" t="s">
        <v>620</v>
      </c>
      <c r="E310" s="4" t="s">
        <v>2170</v>
      </c>
      <c r="F310" s="4" t="s">
        <v>3337</v>
      </c>
      <c r="G310" s="4">
        <v>2</v>
      </c>
      <c r="H310" s="4">
        <v>2</v>
      </c>
      <c r="I310" s="4" t="s">
        <v>2350</v>
      </c>
      <c r="J310" s="12">
        <v>100</v>
      </c>
      <c r="K310" s="4">
        <v>2017</v>
      </c>
      <c r="L310" s="4" t="s">
        <v>2035</v>
      </c>
      <c r="M310" s="4" t="str">
        <f t="shared" si="4"/>
        <v>Y</v>
      </c>
      <c r="N310" s="4" t="s">
        <v>2678</v>
      </c>
    </row>
    <row r="311" spans="1:14" s="4" customFormat="1" ht="12.75" customHeight="1" x14ac:dyDescent="0.25">
      <c r="A311" s="4" t="s">
        <v>2038</v>
      </c>
      <c r="B311" s="4" t="s">
        <v>1173</v>
      </c>
      <c r="C311" s="4" t="s">
        <v>1172</v>
      </c>
      <c r="D311" s="4" t="s">
        <v>620</v>
      </c>
      <c r="E311" s="4" t="s">
        <v>2172</v>
      </c>
      <c r="F311" s="4" t="s">
        <v>2259</v>
      </c>
      <c r="G311" s="4">
        <v>2</v>
      </c>
      <c r="H311" s="4">
        <v>1</v>
      </c>
      <c r="I311" s="4" t="s">
        <v>2353</v>
      </c>
      <c r="J311" s="12">
        <v>50</v>
      </c>
      <c r="K311" s="4">
        <v>2012</v>
      </c>
      <c r="L311" s="4" t="s">
        <v>2038</v>
      </c>
      <c r="M311" s="4" t="str">
        <f t="shared" si="4"/>
        <v>N</v>
      </c>
    </row>
    <row r="312" spans="1:14" s="4" customFormat="1" ht="12.75" customHeight="1" x14ac:dyDescent="0.25">
      <c r="A312" s="4" t="s">
        <v>2039</v>
      </c>
      <c r="B312" s="4" t="s">
        <v>1173</v>
      </c>
      <c r="C312" s="4" t="s">
        <v>1172</v>
      </c>
      <c r="D312" s="4" t="s">
        <v>620</v>
      </c>
      <c r="E312" s="4" t="s">
        <v>2173</v>
      </c>
      <c r="F312" s="4" t="s">
        <v>2260</v>
      </c>
      <c r="G312" s="4">
        <v>2</v>
      </c>
      <c r="H312" s="4">
        <v>3</v>
      </c>
      <c r="I312" s="4" t="s">
        <v>2354</v>
      </c>
      <c r="J312" s="12">
        <v>83.333333333333343</v>
      </c>
      <c r="K312" s="4">
        <v>2012</v>
      </c>
      <c r="L312" s="4" t="s">
        <v>2039</v>
      </c>
      <c r="M312" s="4" t="str">
        <f t="shared" si="4"/>
        <v>Y</v>
      </c>
      <c r="N312" s="4" t="s">
        <v>2678</v>
      </c>
    </row>
    <row r="313" spans="1:14" s="4" customFormat="1" ht="12.75" customHeight="1" x14ac:dyDescent="0.25">
      <c r="A313" s="4" t="s">
        <v>2042</v>
      </c>
      <c r="B313" s="4" t="s">
        <v>1173</v>
      </c>
      <c r="C313" s="4" t="s">
        <v>1172</v>
      </c>
      <c r="D313" s="4" t="s">
        <v>620</v>
      </c>
      <c r="E313" s="4" t="s">
        <v>2176</v>
      </c>
      <c r="F313" s="4" t="s">
        <v>2457</v>
      </c>
      <c r="G313" s="4">
        <v>2</v>
      </c>
      <c r="H313" s="4">
        <v>2</v>
      </c>
      <c r="I313" s="4" t="s">
        <v>2462</v>
      </c>
      <c r="J313" s="12">
        <v>100</v>
      </c>
      <c r="K313" s="4">
        <v>2009</v>
      </c>
      <c r="L313" s="4" t="s">
        <v>2042</v>
      </c>
      <c r="M313" s="4" t="str">
        <f t="shared" si="4"/>
        <v>Y</v>
      </c>
      <c r="N313" s="4" t="s">
        <v>2678</v>
      </c>
    </row>
    <row r="314" spans="1:14" s="4" customFormat="1" ht="12.75" customHeight="1" x14ac:dyDescent="0.25">
      <c r="A314" s="4" t="s">
        <v>2043</v>
      </c>
      <c r="B314" s="4" t="s">
        <v>1173</v>
      </c>
      <c r="C314" s="4" t="s">
        <v>1172</v>
      </c>
      <c r="D314" s="4" t="s">
        <v>620</v>
      </c>
      <c r="E314" s="4" t="s">
        <v>2177</v>
      </c>
      <c r="F314" s="4" t="s">
        <v>2263</v>
      </c>
      <c r="G314" s="4">
        <v>2</v>
      </c>
      <c r="H314" s="4">
        <v>1</v>
      </c>
      <c r="J314" s="12">
        <v>0</v>
      </c>
      <c r="K314" s="4">
        <v>2012</v>
      </c>
      <c r="L314" s="4" t="s">
        <v>2043</v>
      </c>
      <c r="M314" s="4" t="str">
        <f t="shared" si="4"/>
        <v>N</v>
      </c>
    </row>
    <row r="315" spans="1:14" s="4" customFormat="1" ht="12.75" customHeight="1" x14ac:dyDescent="0.25">
      <c r="A315" s="4" t="s">
        <v>2046</v>
      </c>
      <c r="B315" s="4" t="s">
        <v>1525</v>
      </c>
      <c r="C315" s="4" t="s">
        <v>1710</v>
      </c>
      <c r="D315" s="4" t="s">
        <v>620</v>
      </c>
      <c r="E315" s="4" t="s">
        <v>2178</v>
      </c>
      <c r="F315" s="4" t="s">
        <v>3222</v>
      </c>
      <c r="G315" s="4">
        <v>1</v>
      </c>
      <c r="H315" s="4">
        <v>2</v>
      </c>
      <c r="I315" s="4" t="s">
        <v>3221</v>
      </c>
      <c r="J315" s="12">
        <v>100</v>
      </c>
      <c r="K315" s="4">
        <v>2009</v>
      </c>
      <c r="L315" s="4" t="s">
        <v>2046</v>
      </c>
      <c r="M315" s="4" t="str">
        <f t="shared" si="4"/>
        <v>Y</v>
      </c>
      <c r="N315" s="4" t="s">
        <v>2678</v>
      </c>
    </row>
    <row r="316" spans="1:14" s="4" customFormat="1" ht="12.75" customHeight="1" x14ac:dyDescent="0.25">
      <c r="A316" s="4" t="s">
        <v>2049</v>
      </c>
      <c r="B316" s="4" t="s">
        <v>1629</v>
      </c>
      <c r="C316" s="4" t="s">
        <v>1183</v>
      </c>
      <c r="D316" s="4" t="s">
        <v>1038</v>
      </c>
      <c r="E316" s="4" t="s">
        <v>2180</v>
      </c>
      <c r="F316" s="4" t="s">
        <v>2265</v>
      </c>
      <c r="G316" s="4">
        <v>2</v>
      </c>
      <c r="H316" s="4">
        <v>1</v>
      </c>
      <c r="I316" s="4" t="s">
        <v>2360</v>
      </c>
      <c r="J316" s="12">
        <v>100</v>
      </c>
      <c r="K316" s="4">
        <v>2017</v>
      </c>
      <c r="L316" s="4" t="s">
        <v>2049</v>
      </c>
      <c r="M316" s="4" t="str">
        <f t="shared" si="4"/>
        <v>N</v>
      </c>
    </row>
    <row r="317" spans="1:14" s="4" customFormat="1" ht="12.75" customHeight="1" x14ac:dyDescent="0.25">
      <c r="A317" s="4" t="s">
        <v>2050</v>
      </c>
      <c r="B317" s="4" t="s">
        <v>1629</v>
      </c>
      <c r="C317" s="4" t="s">
        <v>1183</v>
      </c>
      <c r="D317" s="4" t="s">
        <v>1038</v>
      </c>
      <c r="E317" s="4" t="s">
        <v>2181</v>
      </c>
      <c r="F317" s="4" t="s">
        <v>2266</v>
      </c>
      <c r="G317" s="4">
        <v>2</v>
      </c>
      <c r="H317" s="4">
        <v>2</v>
      </c>
      <c r="I317" s="4" t="s">
        <v>2361</v>
      </c>
      <c r="J317" s="12">
        <v>60.159362549800797</v>
      </c>
      <c r="K317" s="4">
        <v>2017</v>
      </c>
      <c r="L317" s="4" t="s">
        <v>2050</v>
      </c>
      <c r="M317" s="4" t="str">
        <f t="shared" si="4"/>
        <v>N</v>
      </c>
    </row>
    <row r="318" spans="1:14" s="4" customFormat="1" ht="12.75" customHeight="1" x14ac:dyDescent="0.25">
      <c r="A318" s="4" t="s">
        <v>2053</v>
      </c>
      <c r="B318" s="4" t="s">
        <v>163</v>
      </c>
      <c r="C318" s="4" t="s">
        <v>162</v>
      </c>
      <c r="D318" s="4" t="s">
        <v>35</v>
      </c>
      <c r="E318" s="4" t="s">
        <v>164</v>
      </c>
      <c r="F318" s="4" t="s">
        <v>161</v>
      </c>
      <c r="G318" s="4">
        <v>1</v>
      </c>
      <c r="H318" s="4">
        <v>2</v>
      </c>
      <c r="I318" s="4" t="s">
        <v>2364</v>
      </c>
      <c r="J318" s="12">
        <v>100</v>
      </c>
      <c r="K318" s="4">
        <v>2009</v>
      </c>
      <c r="L318" s="4" t="s">
        <v>2053</v>
      </c>
      <c r="M318" s="4" t="str">
        <f t="shared" si="4"/>
        <v>N</v>
      </c>
    </row>
    <row r="319" spans="1:14" s="4" customFormat="1" ht="12.75" customHeight="1" x14ac:dyDescent="0.25">
      <c r="A319" s="4" t="s">
        <v>2054</v>
      </c>
      <c r="B319" s="4" t="s">
        <v>163</v>
      </c>
      <c r="C319" s="4" t="s">
        <v>162</v>
      </c>
      <c r="D319" s="4" t="s">
        <v>35</v>
      </c>
      <c r="E319" s="4" t="s">
        <v>2183</v>
      </c>
      <c r="F319" s="4" t="s">
        <v>166</v>
      </c>
      <c r="G319" s="4">
        <v>1</v>
      </c>
      <c r="H319" s="4">
        <v>3</v>
      </c>
      <c r="I319" s="4" t="s">
        <v>2365</v>
      </c>
      <c r="J319" s="12">
        <v>100</v>
      </c>
      <c r="K319" s="4">
        <v>2009</v>
      </c>
      <c r="L319" s="4" t="s">
        <v>2054</v>
      </c>
      <c r="M319" s="4" t="str">
        <f t="shared" si="4"/>
        <v>N</v>
      </c>
    </row>
    <row r="320" spans="1:14" s="4" customFormat="1" ht="12.75" customHeight="1" x14ac:dyDescent="0.25">
      <c r="A320" s="4" t="s">
        <v>2055</v>
      </c>
      <c r="B320" s="4" t="s">
        <v>1192</v>
      </c>
      <c r="C320" s="4" t="s">
        <v>1191</v>
      </c>
      <c r="D320" s="4" t="s">
        <v>1038</v>
      </c>
      <c r="E320" s="4" t="s">
        <v>2184</v>
      </c>
      <c r="F320" s="4" t="s">
        <v>2268</v>
      </c>
      <c r="G320" s="4">
        <v>1</v>
      </c>
      <c r="H320" s="4">
        <v>2</v>
      </c>
      <c r="I320" s="4" t="s">
        <v>2366</v>
      </c>
      <c r="J320" s="12">
        <v>0</v>
      </c>
      <c r="K320" s="4">
        <v>2017</v>
      </c>
      <c r="L320" s="4" t="s">
        <v>2055</v>
      </c>
      <c r="M320" s="4" t="str">
        <f t="shared" si="4"/>
        <v>Y</v>
      </c>
      <c r="N320" s="4" t="s">
        <v>2678</v>
      </c>
    </row>
    <row r="321" spans="1:14" s="4" customFormat="1" ht="12.75" customHeight="1" x14ac:dyDescent="0.25">
      <c r="A321" s="4" t="s">
        <v>2056</v>
      </c>
      <c r="B321" s="4" t="s">
        <v>1192</v>
      </c>
      <c r="C321" s="4" t="s">
        <v>1191</v>
      </c>
      <c r="D321" s="4" t="s">
        <v>1038</v>
      </c>
      <c r="E321" s="4" t="s">
        <v>2185</v>
      </c>
      <c r="F321" s="4" t="s">
        <v>3338</v>
      </c>
      <c r="G321" s="4">
        <v>1</v>
      </c>
      <c r="H321" s="4">
        <v>2</v>
      </c>
      <c r="I321" s="4" t="s">
        <v>2367</v>
      </c>
      <c r="J321" s="12">
        <v>0</v>
      </c>
      <c r="K321" s="4">
        <v>2017</v>
      </c>
      <c r="L321" s="4" t="s">
        <v>2056</v>
      </c>
      <c r="M321" s="4" t="str">
        <f t="shared" si="4"/>
        <v>Y</v>
      </c>
      <c r="N321" s="4" t="s">
        <v>2678</v>
      </c>
    </row>
    <row r="322" spans="1:14" s="4" customFormat="1" ht="12.75" customHeight="1" x14ac:dyDescent="0.25">
      <c r="A322" s="4" t="s">
        <v>2058</v>
      </c>
      <c r="B322" s="4" t="s">
        <v>1197</v>
      </c>
      <c r="C322" s="4" t="s">
        <v>1196</v>
      </c>
      <c r="D322" s="4" t="s">
        <v>1038</v>
      </c>
      <c r="E322" s="4" t="s">
        <v>2186</v>
      </c>
      <c r="F322" s="4" t="s">
        <v>2269</v>
      </c>
      <c r="G322" s="4">
        <v>2</v>
      </c>
      <c r="H322" s="4">
        <v>1</v>
      </c>
      <c r="I322" s="4" t="s">
        <v>2369</v>
      </c>
      <c r="J322" s="12">
        <v>11.481465115453075</v>
      </c>
      <c r="K322" s="4">
        <v>2019</v>
      </c>
      <c r="L322" s="4" t="s">
        <v>2058</v>
      </c>
      <c r="M322" s="4" t="str">
        <f t="shared" si="4"/>
        <v>Y</v>
      </c>
      <c r="N322" s="4" t="s">
        <v>2678</v>
      </c>
    </row>
    <row r="323" spans="1:14" s="4" customFormat="1" ht="12.75" customHeight="1" x14ac:dyDescent="0.25">
      <c r="A323" s="4" t="s">
        <v>2059</v>
      </c>
      <c r="B323" s="4" t="s">
        <v>1197</v>
      </c>
      <c r="C323" s="4" t="s">
        <v>1196</v>
      </c>
      <c r="D323" s="4" t="s">
        <v>1038</v>
      </c>
      <c r="E323" s="4" t="s">
        <v>2187</v>
      </c>
      <c r="F323" s="4" t="s">
        <v>2270</v>
      </c>
      <c r="G323" s="4">
        <v>2</v>
      </c>
      <c r="H323" s="4">
        <v>1</v>
      </c>
      <c r="I323" s="4" t="s">
        <v>2370</v>
      </c>
      <c r="J323" s="12">
        <v>0</v>
      </c>
      <c r="K323" s="4">
        <v>2019</v>
      </c>
      <c r="L323" s="4" t="s">
        <v>2059</v>
      </c>
      <c r="M323" s="4" t="str">
        <f t="shared" si="4"/>
        <v>Y</v>
      </c>
      <c r="N323" s="4" t="s">
        <v>2678</v>
      </c>
    </row>
    <row r="324" spans="1:14" s="4" customFormat="1" ht="12.75" customHeight="1" x14ac:dyDescent="0.25">
      <c r="A324" s="4" t="s">
        <v>2062</v>
      </c>
      <c r="B324" s="4" t="s">
        <v>1205</v>
      </c>
      <c r="C324" s="4" t="s">
        <v>1204</v>
      </c>
      <c r="D324" s="4" t="s">
        <v>1038</v>
      </c>
      <c r="E324" s="4" t="s">
        <v>1213</v>
      </c>
      <c r="F324" s="4" t="s">
        <v>2272</v>
      </c>
      <c r="G324" s="4">
        <v>2</v>
      </c>
      <c r="H324" s="4">
        <v>1</v>
      </c>
      <c r="I324" s="4" t="s">
        <v>2372</v>
      </c>
      <c r="J324" s="12">
        <v>100</v>
      </c>
      <c r="K324" s="4">
        <v>2012</v>
      </c>
      <c r="L324" s="4" t="s">
        <v>2062</v>
      </c>
      <c r="M324" s="4" t="str">
        <f t="shared" si="4"/>
        <v>N</v>
      </c>
    </row>
    <row r="325" spans="1:14" s="4" customFormat="1" ht="12.75" customHeight="1" x14ac:dyDescent="0.25">
      <c r="A325" s="4" t="s">
        <v>2974</v>
      </c>
      <c r="B325" s="4" t="s">
        <v>1224</v>
      </c>
      <c r="C325" s="4" t="s">
        <v>1223</v>
      </c>
      <c r="D325" s="4" t="s">
        <v>1038</v>
      </c>
      <c r="E325" s="4" t="s">
        <v>2980</v>
      </c>
      <c r="F325" s="4" t="s">
        <v>2987</v>
      </c>
      <c r="G325" s="4">
        <v>2</v>
      </c>
      <c r="H325" s="4">
        <v>3</v>
      </c>
      <c r="I325" s="4" t="s">
        <v>2993</v>
      </c>
      <c r="J325" s="12">
        <v>0</v>
      </c>
      <c r="K325" s="4">
        <v>2019</v>
      </c>
      <c r="L325" s="4" t="s">
        <v>2974</v>
      </c>
      <c r="M325" s="4" t="str">
        <f t="shared" si="4"/>
        <v>Y</v>
      </c>
      <c r="N325" s="4" t="s">
        <v>2703</v>
      </c>
    </row>
    <row r="326" spans="1:14" s="4" customFormat="1" ht="12.75" customHeight="1" x14ac:dyDescent="0.25">
      <c r="A326" s="4" t="s">
        <v>2067</v>
      </c>
      <c r="B326" s="4" t="s">
        <v>1477</v>
      </c>
      <c r="C326" s="4" t="s">
        <v>1479</v>
      </c>
      <c r="D326" s="4" t="s">
        <v>1038</v>
      </c>
      <c r="E326" s="4" t="s">
        <v>2190</v>
      </c>
      <c r="F326" s="4" t="s">
        <v>2275</v>
      </c>
      <c r="G326" s="4">
        <v>1</v>
      </c>
      <c r="H326" s="4">
        <v>2</v>
      </c>
      <c r="I326" s="4" t="s">
        <v>2377</v>
      </c>
      <c r="J326" s="12">
        <v>0</v>
      </c>
      <c r="K326" s="4">
        <v>2012</v>
      </c>
      <c r="L326" s="4" t="s">
        <v>2067</v>
      </c>
      <c r="M326" s="4" t="str">
        <f t="shared" si="4"/>
        <v>Y</v>
      </c>
      <c r="N326" s="4" t="s">
        <v>2678</v>
      </c>
    </row>
    <row r="327" spans="1:14" s="4" customFormat="1" ht="12.75" customHeight="1" x14ac:dyDescent="0.25">
      <c r="A327" s="4" t="s">
        <v>2071</v>
      </c>
      <c r="B327" s="4" t="s">
        <v>901</v>
      </c>
      <c r="C327" s="4" t="s">
        <v>900</v>
      </c>
      <c r="D327" s="4" t="s">
        <v>620</v>
      </c>
      <c r="E327" s="4" t="s">
        <v>2192</v>
      </c>
      <c r="F327" s="4" t="s">
        <v>2277</v>
      </c>
      <c r="G327" s="4">
        <v>2</v>
      </c>
      <c r="H327" s="4">
        <v>2</v>
      </c>
      <c r="I327" s="4" t="s">
        <v>2381</v>
      </c>
      <c r="J327" s="12">
        <v>0</v>
      </c>
      <c r="K327" s="4">
        <v>2014</v>
      </c>
      <c r="L327" s="4" t="s">
        <v>2071</v>
      </c>
      <c r="M327" s="4" t="str">
        <f t="shared" ref="M327:M390" si="5">IF(OR(AND(D327=$W$15,OR(J327&lt;$W$16,J327&gt;$W$17)),AND(D327=$X$15,OR(J327&lt;$X$16,J327&gt;$X$17)),AND(D327=$Y$15,OR(J327&lt;$Y$16,J327&gt;$Y$17)),AND(D327=$Z$15,OR(J327&lt;$Z$16,J327&gt;$Z$17))),"Y","N")</f>
        <v>N</v>
      </c>
    </row>
    <row r="328" spans="1:14" s="4" customFormat="1" ht="12.75" customHeight="1" x14ac:dyDescent="0.25">
      <c r="A328" s="4" t="s">
        <v>2078</v>
      </c>
      <c r="B328" s="4" t="s">
        <v>531</v>
      </c>
      <c r="C328" s="4" t="s">
        <v>530</v>
      </c>
      <c r="D328" s="4" t="s">
        <v>360</v>
      </c>
      <c r="E328" s="4" t="s">
        <v>2194</v>
      </c>
      <c r="F328" s="4" t="s">
        <v>2283</v>
      </c>
      <c r="G328" s="4">
        <v>3</v>
      </c>
      <c r="H328" s="4">
        <v>2</v>
      </c>
      <c r="I328" s="4" t="s">
        <v>2386</v>
      </c>
      <c r="J328" s="12">
        <v>100</v>
      </c>
      <c r="K328" s="4">
        <v>2006</v>
      </c>
      <c r="L328" s="4" t="s">
        <v>2078</v>
      </c>
      <c r="M328" s="4" t="str">
        <f t="shared" si="5"/>
        <v>Y</v>
      </c>
      <c r="N328" s="4" t="s">
        <v>2703</v>
      </c>
    </row>
    <row r="329" spans="1:14" s="4" customFormat="1" ht="12.75" customHeight="1" x14ac:dyDescent="0.25">
      <c r="A329" s="4" t="s">
        <v>2089</v>
      </c>
      <c r="B329" s="4" t="s">
        <v>1266</v>
      </c>
      <c r="C329" s="4" t="s">
        <v>1265</v>
      </c>
      <c r="D329" s="4" t="s">
        <v>1038</v>
      </c>
      <c r="E329" s="4" t="s">
        <v>2202</v>
      </c>
      <c r="F329" s="4" t="s">
        <v>2288</v>
      </c>
      <c r="G329" s="4">
        <v>2</v>
      </c>
      <c r="H329" s="4">
        <v>1</v>
      </c>
      <c r="I329" s="4" t="s">
        <v>2396</v>
      </c>
      <c r="J329" s="12">
        <v>100</v>
      </c>
      <c r="K329" s="4">
        <v>2019</v>
      </c>
      <c r="L329" s="4" t="s">
        <v>2089</v>
      </c>
      <c r="M329" s="4" t="str">
        <f t="shared" si="5"/>
        <v>N</v>
      </c>
    </row>
    <row r="330" spans="1:14" s="4" customFormat="1" ht="12.75" customHeight="1" x14ac:dyDescent="0.25">
      <c r="A330" s="4" t="s">
        <v>2091</v>
      </c>
      <c r="B330" s="4" t="s">
        <v>888</v>
      </c>
      <c r="C330" s="4" t="s">
        <v>887</v>
      </c>
      <c r="D330" s="4" t="s">
        <v>620</v>
      </c>
      <c r="E330" s="4" t="s">
        <v>2204</v>
      </c>
      <c r="F330" s="4" t="s">
        <v>2290</v>
      </c>
      <c r="G330" s="4">
        <v>1</v>
      </c>
      <c r="H330" s="4">
        <v>2</v>
      </c>
      <c r="I330" s="4" t="s">
        <v>2398</v>
      </c>
      <c r="J330" s="12">
        <v>100</v>
      </c>
      <c r="K330" s="4">
        <v>2019</v>
      </c>
      <c r="L330" s="4" t="s">
        <v>2091</v>
      </c>
      <c r="M330" s="4" t="str">
        <f t="shared" si="5"/>
        <v>Y</v>
      </c>
      <c r="N330" s="4" t="s">
        <v>2678</v>
      </c>
    </row>
    <row r="331" spans="1:14" s="4" customFormat="1" ht="12.75" customHeight="1" x14ac:dyDescent="0.25">
      <c r="A331" s="4" t="s">
        <v>2093</v>
      </c>
      <c r="B331" s="4" t="s">
        <v>1292</v>
      </c>
      <c r="C331" s="4" t="s">
        <v>1291</v>
      </c>
      <c r="D331" s="4" t="s">
        <v>1038</v>
      </c>
      <c r="E331" s="4" t="s">
        <v>2206</v>
      </c>
      <c r="F331" s="4" t="s">
        <v>2291</v>
      </c>
      <c r="G331" s="4">
        <v>2</v>
      </c>
      <c r="H331" s="4">
        <v>1</v>
      </c>
      <c r="I331" s="4" t="s">
        <v>2399</v>
      </c>
      <c r="J331" s="12">
        <v>0</v>
      </c>
      <c r="K331" s="4">
        <v>2012</v>
      </c>
      <c r="L331" s="4" t="s">
        <v>2093</v>
      </c>
      <c r="M331" s="4" t="str">
        <f t="shared" si="5"/>
        <v>Y</v>
      </c>
      <c r="N331" s="4" t="s">
        <v>2678</v>
      </c>
    </row>
    <row r="332" spans="1:14" s="4" customFormat="1" ht="12.75" customHeight="1" x14ac:dyDescent="0.25">
      <c r="A332" s="4" t="s">
        <v>2978</v>
      </c>
      <c r="B332" s="4" t="s">
        <v>327</v>
      </c>
      <c r="C332" s="4" t="s">
        <v>326</v>
      </c>
      <c r="D332" s="4" t="s">
        <v>35</v>
      </c>
      <c r="E332" s="4" t="s">
        <v>2984</v>
      </c>
      <c r="F332" s="4" t="s">
        <v>2991</v>
      </c>
      <c r="G332" s="4">
        <v>1</v>
      </c>
      <c r="H332" s="4">
        <v>2</v>
      </c>
      <c r="I332" s="4" t="s">
        <v>2412</v>
      </c>
      <c r="J332" s="12">
        <v>0</v>
      </c>
      <c r="K332" s="4">
        <v>2017</v>
      </c>
      <c r="L332" s="4" t="s">
        <v>2978</v>
      </c>
      <c r="M332" s="4" t="str">
        <f t="shared" si="5"/>
        <v>Y</v>
      </c>
      <c r="N332" s="4" t="s">
        <v>2703</v>
      </c>
    </row>
    <row r="333" spans="1:14" s="4" customFormat="1" ht="12.75" customHeight="1" x14ac:dyDescent="0.25">
      <c r="A333" s="4" t="s">
        <v>2107</v>
      </c>
      <c r="B333" s="4" t="s">
        <v>11</v>
      </c>
      <c r="C333" s="4" t="s">
        <v>570</v>
      </c>
      <c r="D333" s="4" t="s">
        <v>360</v>
      </c>
      <c r="E333" s="4" t="s">
        <v>2210</v>
      </c>
      <c r="F333" s="4" t="s">
        <v>2297</v>
      </c>
      <c r="G333" s="4">
        <v>2</v>
      </c>
      <c r="H333" s="4">
        <v>2</v>
      </c>
      <c r="I333" s="4" t="s">
        <v>2413</v>
      </c>
      <c r="J333" s="12">
        <v>1.0841753754914256</v>
      </c>
      <c r="K333" s="4">
        <v>2015</v>
      </c>
      <c r="L333" s="4" t="s">
        <v>2107</v>
      </c>
      <c r="M333" s="4" t="str">
        <f t="shared" si="5"/>
        <v>Y</v>
      </c>
      <c r="N333" s="4" t="s">
        <v>2678</v>
      </c>
    </row>
    <row r="334" spans="1:14" s="4" customFormat="1" ht="12.75" customHeight="1" x14ac:dyDescent="0.25">
      <c r="A334" s="4" t="s">
        <v>2979</v>
      </c>
      <c r="B334" s="4" t="s">
        <v>11</v>
      </c>
      <c r="C334" s="4" t="s">
        <v>570</v>
      </c>
      <c r="D334" s="4" t="s">
        <v>360</v>
      </c>
      <c r="E334" s="4" t="s">
        <v>2985</v>
      </c>
      <c r="F334" s="4" t="s">
        <v>2992</v>
      </c>
      <c r="G334" s="4">
        <v>2</v>
      </c>
      <c r="H334" s="4">
        <v>3</v>
      </c>
      <c r="I334" s="4" t="s">
        <v>2993</v>
      </c>
      <c r="J334" s="12">
        <v>0</v>
      </c>
      <c r="K334" s="4">
        <v>2011</v>
      </c>
      <c r="L334" s="4" t="s">
        <v>2979</v>
      </c>
      <c r="M334" s="4" t="str">
        <f t="shared" si="5"/>
        <v>N</v>
      </c>
    </row>
    <row r="335" spans="1:14" s="4" customFormat="1" ht="12.75" customHeight="1" x14ac:dyDescent="0.25">
      <c r="A335" s="4" t="s">
        <v>2110</v>
      </c>
      <c r="B335" s="4" t="s">
        <v>1536</v>
      </c>
      <c r="C335" s="4" t="s">
        <v>590</v>
      </c>
      <c r="D335" s="4" t="s">
        <v>620</v>
      </c>
      <c r="E335" s="4" t="s">
        <v>2212</v>
      </c>
      <c r="F335" s="4" t="s">
        <v>2298</v>
      </c>
      <c r="G335" s="4">
        <v>1</v>
      </c>
      <c r="H335" s="4">
        <v>2</v>
      </c>
      <c r="I335" s="4" t="s">
        <v>2416</v>
      </c>
      <c r="J335" s="12">
        <v>100</v>
      </c>
      <c r="K335" s="4">
        <v>2013</v>
      </c>
      <c r="L335" s="4" t="s">
        <v>2110</v>
      </c>
      <c r="M335" s="4" t="str">
        <f t="shared" si="5"/>
        <v>Y</v>
      </c>
      <c r="N335" s="4" t="s">
        <v>2703</v>
      </c>
    </row>
    <row r="336" spans="1:14" s="4" customFormat="1" ht="12.75" customHeight="1" x14ac:dyDescent="0.25">
      <c r="A336" s="4" t="s">
        <v>2111</v>
      </c>
      <c r="B336" s="4" t="s">
        <v>1536</v>
      </c>
      <c r="C336" s="4" t="s">
        <v>590</v>
      </c>
      <c r="D336" s="4" t="s">
        <v>620</v>
      </c>
      <c r="E336" s="4" t="s">
        <v>2213</v>
      </c>
      <c r="F336" s="4" t="s">
        <v>2299</v>
      </c>
      <c r="G336" s="4">
        <v>1</v>
      </c>
      <c r="H336" s="4">
        <v>1</v>
      </c>
      <c r="I336" s="4" t="s">
        <v>2417</v>
      </c>
      <c r="J336" s="12">
        <v>100</v>
      </c>
      <c r="K336" s="4">
        <v>2013</v>
      </c>
      <c r="L336" s="4" t="s">
        <v>2111</v>
      </c>
      <c r="M336" s="4" t="str">
        <f t="shared" si="5"/>
        <v>Y</v>
      </c>
      <c r="N336" s="4" t="s">
        <v>2703</v>
      </c>
    </row>
    <row r="337" spans="1:14" s="4" customFormat="1" ht="12.75" customHeight="1" x14ac:dyDescent="0.25">
      <c r="A337" s="4" t="s">
        <v>2112</v>
      </c>
      <c r="B337" s="4" t="s">
        <v>1536</v>
      </c>
      <c r="C337" s="4" t="s">
        <v>590</v>
      </c>
      <c r="D337" s="4" t="s">
        <v>620</v>
      </c>
      <c r="E337" s="4" t="s">
        <v>2214</v>
      </c>
      <c r="F337" s="4" t="s">
        <v>2300</v>
      </c>
      <c r="G337" s="4">
        <v>1</v>
      </c>
      <c r="H337" s="4">
        <v>2</v>
      </c>
      <c r="I337" s="4" t="s">
        <v>2418</v>
      </c>
      <c r="J337" s="12">
        <v>100</v>
      </c>
      <c r="K337" s="4">
        <v>2013</v>
      </c>
      <c r="L337" s="4" t="s">
        <v>2112</v>
      </c>
      <c r="M337" s="4" t="str">
        <f t="shared" si="5"/>
        <v>Y</v>
      </c>
      <c r="N337" s="4" t="s">
        <v>2703</v>
      </c>
    </row>
    <row r="338" spans="1:14" s="4" customFormat="1" ht="12.75" customHeight="1" x14ac:dyDescent="0.25">
      <c r="A338" s="4" t="s">
        <v>2113</v>
      </c>
      <c r="B338" s="4" t="s">
        <v>9</v>
      </c>
      <c r="C338" s="4" t="s">
        <v>593</v>
      </c>
      <c r="D338" s="4" t="s">
        <v>360</v>
      </c>
      <c r="E338" s="4" t="s">
        <v>2215</v>
      </c>
      <c r="F338" s="4" t="s">
        <v>3340</v>
      </c>
      <c r="G338" s="4">
        <v>2</v>
      </c>
      <c r="H338" s="4">
        <v>2</v>
      </c>
      <c r="I338" s="4" t="s">
        <v>2419</v>
      </c>
      <c r="J338" s="12">
        <v>0</v>
      </c>
      <c r="K338" s="4">
        <v>2015</v>
      </c>
      <c r="L338" s="4" t="s">
        <v>2113</v>
      </c>
      <c r="M338" s="4" t="str">
        <f t="shared" si="5"/>
        <v>N</v>
      </c>
    </row>
    <row r="339" spans="1:14" s="4" customFormat="1" ht="12.75" customHeight="1" x14ac:dyDescent="0.25">
      <c r="A339" s="4" t="s">
        <v>2114</v>
      </c>
      <c r="B339" s="4" t="s">
        <v>9</v>
      </c>
      <c r="C339" s="4" t="s">
        <v>593</v>
      </c>
      <c r="D339" s="4" t="s">
        <v>360</v>
      </c>
      <c r="E339" s="4" t="s">
        <v>2216</v>
      </c>
      <c r="F339" s="4" t="s">
        <v>2301</v>
      </c>
      <c r="G339" s="4">
        <v>2</v>
      </c>
      <c r="H339" s="4">
        <v>2</v>
      </c>
      <c r="I339" s="4" t="s">
        <v>2420</v>
      </c>
      <c r="J339" s="12">
        <v>0</v>
      </c>
      <c r="K339" s="4">
        <v>2015</v>
      </c>
      <c r="L339" s="4" t="s">
        <v>2114</v>
      </c>
      <c r="M339" s="4" t="str">
        <f t="shared" si="5"/>
        <v>N</v>
      </c>
    </row>
    <row r="340" spans="1:14" s="4" customFormat="1" ht="12.75" customHeight="1" x14ac:dyDescent="0.25">
      <c r="A340" s="4" t="s">
        <v>2115</v>
      </c>
      <c r="B340" s="4" t="s">
        <v>9</v>
      </c>
      <c r="C340" s="4" t="s">
        <v>593</v>
      </c>
      <c r="D340" s="4" t="s">
        <v>360</v>
      </c>
      <c r="E340" s="4" t="s">
        <v>2217</v>
      </c>
      <c r="F340" s="4" t="s">
        <v>2302</v>
      </c>
      <c r="G340" s="4">
        <v>2</v>
      </c>
      <c r="H340" s="4">
        <v>2</v>
      </c>
      <c r="I340" s="4" t="s">
        <v>2421</v>
      </c>
      <c r="J340" s="12">
        <v>0</v>
      </c>
      <c r="K340" s="4">
        <v>2015</v>
      </c>
      <c r="L340" s="4" t="s">
        <v>2115</v>
      </c>
      <c r="M340" s="4" t="str">
        <f t="shared" si="5"/>
        <v>N</v>
      </c>
    </row>
    <row r="341" spans="1:14" s="4" customFormat="1" ht="12.75" customHeight="1" x14ac:dyDescent="0.25">
      <c r="A341" s="4" t="s">
        <v>2117</v>
      </c>
      <c r="B341" s="4" t="s">
        <v>9</v>
      </c>
      <c r="C341" s="4" t="s">
        <v>593</v>
      </c>
      <c r="D341" s="4" t="s">
        <v>360</v>
      </c>
      <c r="E341" s="4" t="s">
        <v>2218</v>
      </c>
      <c r="F341" s="4" t="s">
        <v>2303</v>
      </c>
      <c r="G341" s="4">
        <v>2</v>
      </c>
      <c r="H341" s="4">
        <v>1</v>
      </c>
      <c r="I341" s="4" t="s">
        <v>2423</v>
      </c>
      <c r="J341" s="12">
        <v>0</v>
      </c>
      <c r="K341" s="4">
        <v>2015</v>
      </c>
      <c r="L341" s="4" t="s">
        <v>2117</v>
      </c>
      <c r="M341" s="4" t="str">
        <f t="shared" si="5"/>
        <v>N</v>
      </c>
    </row>
    <row r="342" spans="1:14" s="4" customFormat="1" ht="12.75" customHeight="1" x14ac:dyDescent="0.25">
      <c r="A342" s="4" t="s">
        <v>2118</v>
      </c>
      <c r="B342" s="4" t="s">
        <v>9</v>
      </c>
      <c r="C342" s="4" t="s">
        <v>593</v>
      </c>
      <c r="D342" s="4" t="s">
        <v>360</v>
      </c>
      <c r="E342" s="4" t="s">
        <v>2219</v>
      </c>
      <c r="F342" s="4" t="s">
        <v>2304</v>
      </c>
      <c r="G342" s="4">
        <v>2</v>
      </c>
      <c r="H342" s="4">
        <v>2</v>
      </c>
      <c r="I342" s="4" t="s">
        <v>2424</v>
      </c>
      <c r="J342" s="12">
        <v>0</v>
      </c>
      <c r="K342" s="4">
        <v>2015</v>
      </c>
      <c r="L342" s="4" t="s">
        <v>2118</v>
      </c>
      <c r="M342" s="4" t="str">
        <f t="shared" si="5"/>
        <v>N</v>
      </c>
    </row>
    <row r="343" spans="1:14" s="4" customFormat="1" ht="12.75" customHeight="1" x14ac:dyDescent="0.25">
      <c r="A343" s="4" t="s">
        <v>2119</v>
      </c>
      <c r="B343" s="4" t="s">
        <v>9</v>
      </c>
      <c r="C343" s="4" t="s">
        <v>593</v>
      </c>
      <c r="D343" s="4" t="s">
        <v>360</v>
      </c>
      <c r="E343" s="4" t="s">
        <v>2220</v>
      </c>
      <c r="F343" s="4" t="s">
        <v>2305</v>
      </c>
      <c r="G343" s="4">
        <v>2</v>
      </c>
      <c r="H343" s="4">
        <v>2</v>
      </c>
      <c r="I343" s="4" t="s">
        <v>2425</v>
      </c>
      <c r="J343" s="12">
        <v>0</v>
      </c>
      <c r="K343" s="4">
        <v>2015</v>
      </c>
      <c r="L343" s="4" t="s">
        <v>2119</v>
      </c>
      <c r="M343" s="4" t="str">
        <f t="shared" si="5"/>
        <v>N</v>
      </c>
    </row>
    <row r="344" spans="1:14" s="4" customFormat="1" ht="12.75" customHeight="1" x14ac:dyDescent="0.25">
      <c r="A344" s="4" t="s">
        <v>2123</v>
      </c>
      <c r="B344" s="4" t="s">
        <v>9</v>
      </c>
      <c r="C344" s="4" t="s">
        <v>593</v>
      </c>
      <c r="D344" s="4" t="s">
        <v>360</v>
      </c>
      <c r="E344" s="4" t="s">
        <v>2223</v>
      </c>
      <c r="F344" s="4" t="s">
        <v>2306</v>
      </c>
      <c r="G344" s="4">
        <v>2</v>
      </c>
      <c r="H344" s="4">
        <v>2</v>
      </c>
      <c r="I344" s="4" t="s">
        <v>2429</v>
      </c>
      <c r="J344" s="12">
        <v>10.50583644953519</v>
      </c>
      <c r="K344" s="4">
        <v>2015</v>
      </c>
      <c r="L344" s="4" t="s">
        <v>2123</v>
      </c>
      <c r="M344" s="4" t="str">
        <f t="shared" si="5"/>
        <v>Y</v>
      </c>
      <c r="N344" s="4" t="s">
        <v>2678</v>
      </c>
    </row>
    <row r="345" spans="1:14" s="4" customFormat="1" ht="12.75" customHeight="1" x14ac:dyDescent="0.25">
      <c r="A345" s="4" t="s">
        <v>2770</v>
      </c>
      <c r="B345" s="4" t="s">
        <v>847</v>
      </c>
      <c r="C345" s="4" t="s">
        <v>846</v>
      </c>
      <c r="D345" s="4" t="s">
        <v>620</v>
      </c>
      <c r="E345" s="4" t="s">
        <v>2781</v>
      </c>
      <c r="F345" s="4" t="s">
        <v>2780</v>
      </c>
      <c r="G345" s="4">
        <v>2</v>
      </c>
      <c r="H345" s="4">
        <v>1</v>
      </c>
      <c r="I345" s="20"/>
      <c r="J345" s="12">
        <v>100</v>
      </c>
      <c r="K345" s="4">
        <v>2020</v>
      </c>
      <c r="L345" s="4" t="s">
        <v>2770</v>
      </c>
      <c r="M345" s="4" t="str">
        <f t="shared" si="5"/>
        <v>Y</v>
      </c>
      <c r="N345" s="4" t="s">
        <v>2703</v>
      </c>
    </row>
    <row r="346" spans="1:14" s="4" customFormat="1" ht="12.75" customHeight="1" x14ac:dyDescent="0.25">
      <c r="A346" s="4" t="s">
        <v>2771</v>
      </c>
      <c r="B346" s="4" t="s">
        <v>847</v>
      </c>
      <c r="C346" s="4" t="s">
        <v>846</v>
      </c>
      <c r="D346" s="4" t="s">
        <v>620</v>
      </c>
      <c r="E346" s="4" t="s">
        <v>2782</v>
      </c>
      <c r="F346" s="4" t="s">
        <v>2783</v>
      </c>
      <c r="G346" s="4">
        <v>2</v>
      </c>
      <c r="H346" s="4">
        <v>1</v>
      </c>
      <c r="I346" s="20"/>
      <c r="J346" s="12">
        <v>0</v>
      </c>
      <c r="K346" s="4">
        <v>2020</v>
      </c>
      <c r="L346" s="4" t="s">
        <v>2771</v>
      </c>
      <c r="M346" s="4" t="str">
        <f t="shared" si="5"/>
        <v>N</v>
      </c>
    </row>
    <row r="347" spans="1:14" s="4" customFormat="1" ht="12.75" customHeight="1" x14ac:dyDescent="0.25">
      <c r="A347" s="4" t="s">
        <v>2772</v>
      </c>
      <c r="B347" s="4" t="s">
        <v>847</v>
      </c>
      <c r="C347" s="4" t="s">
        <v>846</v>
      </c>
      <c r="D347" s="4" t="s">
        <v>620</v>
      </c>
      <c r="E347" s="4" t="s">
        <v>2784</v>
      </c>
      <c r="F347" s="4" t="s">
        <v>2785</v>
      </c>
      <c r="G347" s="4">
        <v>2</v>
      </c>
      <c r="H347" s="4">
        <v>1</v>
      </c>
      <c r="I347" s="20"/>
      <c r="J347" s="12">
        <v>0</v>
      </c>
      <c r="K347" s="4">
        <v>2020</v>
      </c>
      <c r="L347" s="4" t="s">
        <v>2772</v>
      </c>
      <c r="M347" s="4" t="str">
        <f t="shared" si="5"/>
        <v>N</v>
      </c>
    </row>
    <row r="348" spans="1:14" s="4" customFormat="1" ht="12.75" customHeight="1" x14ac:dyDescent="0.25">
      <c r="A348" s="4" t="s">
        <v>2773</v>
      </c>
      <c r="B348" s="4" t="s">
        <v>847</v>
      </c>
      <c r="C348" s="4" t="s">
        <v>846</v>
      </c>
      <c r="D348" s="4" t="s">
        <v>620</v>
      </c>
      <c r="E348" s="4" t="s">
        <v>2786</v>
      </c>
      <c r="F348" s="4" t="s">
        <v>2787</v>
      </c>
      <c r="G348" s="4">
        <v>2</v>
      </c>
      <c r="H348" s="4">
        <v>1</v>
      </c>
      <c r="I348" s="20"/>
      <c r="J348" s="12">
        <v>0</v>
      </c>
      <c r="K348" s="4">
        <v>2020</v>
      </c>
      <c r="L348" s="4" t="s">
        <v>2773</v>
      </c>
      <c r="M348" s="4" t="str">
        <f t="shared" si="5"/>
        <v>N</v>
      </c>
    </row>
    <row r="349" spans="1:14" s="4" customFormat="1" ht="12.75" customHeight="1" x14ac:dyDescent="0.25">
      <c r="A349" s="4" t="s">
        <v>2774</v>
      </c>
      <c r="B349" s="4" t="s">
        <v>847</v>
      </c>
      <c r="C349" s="4" t="s">
        <v>846</v>
      </c>
      <c r="D349" s="4" t="s">
        <v>620</v>
      </c>
      <c r="E349" s="4" t="s">
        <v>2788</v>
      </c>
      <c r="F349" s="4" t="s">
        <v>2789</v>
      </c>
      <c r="G349" s="4">
        <v>2</v>
      </c>
      <c r="H349" s="4">
        <v>1</v>
      </c>
      <c r="I349" s="20"/>
      <c r="J349" s="12">
        <v>0</v>
      </c>
      <c r="K349" s="4">
        <v>2020</v>
      </c>
      <c r="L349" s="4" t="s">
        <v>2774</v>
      </c>
      <c r="M349" s="4" t="str">
        <f t="shared" si="5"/>
        <v>N</v>
      </c>
    </row>
    <row r="350" spans="1:14" s="4" customFormat="1" ht="12.75" customHeight="1" x14ac:dyDescent="0.25">
      <c r="A350" s="4" t="s">
        <v>2775</v>
      </c>
      <c r="B350" s="4" t="s">
        <v>847</v>
      </c>
      <c r="C350" s="4" t="s">
        <v>846</v>
      </c>
      <c r="D350" s="4" t="s">
        <v>620</v>
      </c>
      <c r="E350" s="4" t="s">
        <v>2791</v>
      </c>
      <c r="F350" s="4" t="s">
        <v>2790</v>
      </c>
      <c r="G350" s="4">
        <v>2</v>
      </c>
      <c r="H350" s="4">
        <v>1</v>
      </c>
      <c r="I350" s="20"/>
      <c r="J350" s="12">
        <v>100</v>
      </c>
      <c r="K350" s="4">
        <v>2020</v>
      </c>
      <c r="L350" s="4" t="s">
        <v>2775</v>
      </c>
      <c r="M350" s="4" t="str">
        <f t="shared" si="5"/>
        <v>Y</v>
      </c>
      <c r="N350" s="4" t="s">
        <v>2703</v>
      </c>
    </row>
    <row r="351" spans="1:14" s="4" customFormat="1" ht="12.75" customHeight="1" x14ac:dyDescent="0.25">
      <c r="A351" s="4" t="s">
        <v>2776</v>
      </c>
      <c r="B351" s="4" t="s">
        <v>847</v>
      </c>
      <c r="C351" s="4" t="s">
        <v>846</v>
      </c>
      <c r="D351" s="4" t="s">
        <v>620</v>
      </c>
      <c r="E351" s="4" t="s">
        <v>2792</v>
      </c>
      <c r="F351" s="4" t="s">
        <v>2793</v>
      </c>
      <c r="G351" s="4">
        <v>2</v>
      </c>
      <c r="H351" s="4">
        <v>1</v>
      </c>
      <c r="I351" s="20"/>
      <c r="J351" s="12">
        <v>0</v>
      </c>
      <c r="K351" s="4">
        <v>2020</v>
      </c>
      <c r="L351" s="4" t="s">
        <v>2776</v>
      </c>
      <c r="M351" s="4" t="str">
        <f t="shared" si="5"/>
        <v>N</v>
      </c>
    </row>
    <row r="352" spans="1:14" s="4" customFormat="1" ht="12.75" customHeight="1" x14ac:dyDescent="0.25">
      <c r="A352" s="4" t="s">
        <v>2777</v>
      </c>
      <c r="B352" s="4" t="s">
        <v>847</v>
      </c>
      <c r="C352" s="4" t="s">
        <v>846</v>
      </c>
      <c r="D352" s="4" t="s">
        <v>620</v>
      </c>
      <c r="E352" s="4" t="s">
        <v>2794</v>
      </c>
      <c r="F352" s="4" t="s">
        <v>2795</v>
      </c>
      <c r="G352" s="4">
        <v>2</v>
      </c>
      <c r="H352" s="4">
        <v>1</v>
      </c>
      <c r="I352" s="20"/>
      <c r="J352" s="12">
        <v>100</v>
      </c>
      <c r="K352" s="4">
        <v>2020</v>
      </c>
      <c r="L352" s="4" t="s">
        <v>2777</v>
      </c>
      <c r="M352" s="4" t="str">
        <f t="shared" si="5"/>
        <v>Y</v>
      </c>
      <c r="N352" s="4" t="s">
        <v>2678</v>
      </c>
    </row>
    <row r="353" spans="1:19" s="4" customFormat="1" ht="12.75" customHeight="1" x14ac:dyDescent="0.25">
      <c r="A353" s="4" t="s">
        <v>2778</v>
      </c>
      <c r="B353" s="4" t="s">
        <v>847</v>
      </c>
      <c r="C353" s="4" t="s">
        <v>846</v>
      </c>
      <c r="D353" s="4" t="s">
        <v>620</v>
      </c>
      <c r="E353" s="4" t="s">
        <v>2797</v>
      </c>
      <c r="F353" s="4" t="s">
        <v>2796</v>
      </c>
      <c r="G353" s="4">
        <v>2</v>
      </c>
      <c r="H353" s="4">
        <v>1</v>
      </c>
      <c r="I353" s="20"/>
      <c r="J353" s="12">
        <v>100</v>
      </c>
      <c r="K353" s="4">
        <v>2020</v>
      </c>
      <c r="L353" s="4" t="s">
        <v>2778</v>
      </c>
      <c r="M353" s="4" t="str">
        <f t="shared" si="5"/>
        <v>Y</v>
      </c>
      <c r="N353" s="4" t="s">
        <v>2703</v>
      </c>
    </row>
    <row r="354" spans="1:19" s="4" customFormat="1" ht="12.75" customHeight="1" x14ac:dyDescent="0.25">
      <c r="A354" s="4" t="s">
        <v>2779</v>
      </c>
      <c r="B354" s="4" t="s">
        <v>847</v>
      </c>
      <c r="C354" s="4" t="s">
        <v>846</v>
      </c>
      <c r="D354" s="4" t="s">
        <v>620</v>
      </c>
      <c r="E354" s="4" t="s">
        <v>2799</v>
      </c>
      <c r="F354" s="4" t="s">
        <v>2798</v>
      </c>
      <c r="G354" s="4">
        <v>2</v>
      </c>
      <c r="H354" s="4">
        <v>1</v>
      </c>
      <c r="I354" s="20"/>
      <c r="J354" s="12">
        <v>100</v>
      </c>
      <c r="K354" s="4">
        <v>2020</v>
      </c>
      <c r="L354" s="4" t="s">
        <v>2779</v>
      </c>
      <c r="M354" s="4" t="str">
        <f t="shared" si="5"/>
        <v>Y</v>
      </c>
      <c r="N354" s="4" t="s">
        <v>2703</v>
      </c>
    </row>
    <row r="355" spans="1:19" s="4" customFormat="1" x14ac:dyDescent="0.25">
      <c r="A355" s="4" t="s">
        <v>2998</v>
      </c>
      <c r="B355" s="4" t="s">
        <v>1046</v>
      </c>
      <c r="C355" s="4" t="s">
        <v>1045</v>
      </c>
      <c r="D355" s="4" t="s">
        <v>1038</v>
      </c>
      <c r="E355" s="4" t="s">
        <v>1047</v>
      </c>
      <c r="F355" s="4" t="s">
        <v>1044</v>
      </c>
      <c r="G355" s="4">
        <v>1</v>
      </c>
      <c r="H355" s="4">
        <v>1</v>
      </c>
      <c r="I355" s="4" t="s">
        <v>2701</v>
      </c>
      <c r="J355" s="12">
        <v>91.336633663366342</v>
      </c>
      <c r="K355" s="15">
        <v>2016</v>
      </c>
      <c r="L355" s="12" t="s">
        <v>1043</v>
      </c>
      <c r="M355" s="12" t="str">
        <f t="shared" si="5"/>
        <v>N</v>
      </c>
      <c r="N355" s="12"/>
      <c r="P355" s="12"/>
    </row>
    <row r="356" spans="1:19" s="4" customFormat="1" x14ac:dyDescent="0.25">
      <c r="A356" s="4" t="s">
        <v>2999</v>
      </c>
      <c r="B356" s="4" t="s">
        <v>1074</v>
      </c>
      <c r="C356" s="4" t="s">
        <v>1073</v>
      </c>
      <c r="D356" s="4" t="s">
        <v>1038</v>
      </c>
      <c r="E356" s="4" t="s">
        <v>1075</v>
      </c>
      <c r="F356" s="4" t="s">
        <v>1072</v>
      </c>
      <c r="G356" s="4">
        <v>2</v>
      </c>
      <c r="H356" s="4">
        <v>1</v>
      </c>
      <c r="I356" s="4" t="s">
        <v>2702</v>
      </c>
      <c r="J356" s="12">
        <v>42.158516020236085</v>
      </c>
      <c r="K356" s="4">
        <v>2019</v>
      </c>
      <c r="L356" s="4" t="s">
        <v>1988</v>
      </c>
      <c r="M356" s="4" t="str">
        <f t="shared" si="5"/>
        <v>Y</v>
      </c>
      <c r="N356" s="4" t="s">
        <v>2678</v>
      </c>
    </row>
    <row r="357" spans="1:19" s="4" customFormat="1" x14ac:dyDescent="0.25">
      <c r="A357" s="4" t="s">
        <v>3000</v>
      </c>
      <c r="B357" s="4" t="s">
        <v>25</v>
      </c>
      <c r="C357" s="4" t="s">
        <v>3229</v>
      </c>
      <c r="D357" s="4" t="s">
        <v>3230</v>
      </c>
      <c r="E357" s="4" t="s">
        <v>636</v>
      </c>
      <c r="F357" s="4" t="s">
        <v>3231</v>
      </c>
      <c r="G357" s="4">
        <v>3</v>
      </c>
      <c r="H357" s="15">
        <v>2</v>
      </c>
      <c r="I357" s="4" t="s">
        <v>3232</v>
      </c>
      <c r="J357" s="12">
        <v>0</v>
      </c>
      <c r="K357" s="4">
        <v>2005</v>
      </c>
      <c r="L357" s="4" t="s">
        <v>634</v>
      </c>
      <c r="M357" s="4" t="str">
        <f t="shared" si="5"/>
        <v>N</v>
      </c>
    </row>
    <row r="358" spans="1:19" s="4" customFormat="1" x14ac:dyDescent="0.25">
      <c r="A358" s="4" t="s">
        <v>3001</v>
      </c>
      <c r="B358" s="4" t="s">
        <v>1095</v>
      </c>
      <c r="C358" s="4" t="s">
        <v>1094</v>
      </c>
      <c r="D358" s="4" t="s">
        <v>1038</v>
      </c>
      <c r="E358" s="4" t="s">
        <v>1099</v>
      </c>
      <c r="F358" s="4" t="s">
        <v>1098</v>
      </c>
      <c r="G358" s="4">
        <v>2</v>
      </c>
      <c r="H358" s="4">
        <v>1</v>
      </c>
      <c r="I358" s="4" t="s">
        <v>3234</v>
      </c>
      <c r="J358" s="12">
        <v>100</v>
      </c>
      <c r="K358" s="4">
        <v>2015</v>
      </c>
      <c r="L358" s="4" t="s">
        <v>1994</v>
      </c>
      <c r="M358" s="4" t="str">
        <f t="shared" si="5"/>
        <v>N</v>
      </c>
    </row>
    <row r="359" spans="1:19" s="4" customFormat="1" x14ac:dyDescent="0.25">
      <c r="A359" s="4" t="s">
        <v>3002</v>
      </c>
      <c r="B359" s="4" t="s">
        <v>1103</v>
      </c>
      <c r="C359" s="4" t="s">
        <v>1102</v>
      </c>
      <c r="D359" s="4" t="s">
        <v>1038</v>
      </c>
      <c r="E359" s="4" t="s">
        <v>1104</v>
      </c>
      <c r="F359" s="4" t="s">
        <v>1101</v>
      </c>
      <c r="G359" s="4">
        <v>1</v>
      </c>
      <c r="H359" s="4">
        <v>2</v>
      </c>
      <c r="I359" s="4" t="s">
        <v>2700</v>
      </c>
      <c r="J359" s="12">
        <v>0</v>
      </c>
      <c r="K359" s="15">
        <v>2017</v>
      </c>
      <c r="L359" s="12" t="s">
        <v>1995</v>
      </c>
      <c r="M359" s="12" t="str">
        <f t="shared" si="5"/>
        <v>Y</v>
      </c>
      <c r="N359" s="12" t="s">
        <v>2678</v>
      </c>
      <c r="P359" s="12"/>
    </row>
    <row r="360" spans="1:19" s="4" customFormat="1" x14ac:dyDescent="0.25">
      <c r="A360" s="4" t="s">
        <v>3003</v>
      </c>
      <c r="B360" s="4" t="s">
        <v>392</v>
      </c>
      <c r="C360" s="4" t="s">
        <v>391</v>
      </c>
      <c r="D360" s="4" t="s">
        <v>360</v>
      </c>
      <c r="E360" s="4" t="s">
        <v>402</v>
      </c>
      <c r="F360" s="4" t="s">
        <v>401</v>
      </c>
      <c r="G360" s="4">
        <v>1</v>
      </c>
      <c r="H360" s="4">
        <v>3</v>
      </c>
      <c r="I360" s="4" t="s">
        <v>3236</v>
      </c>
      <c r="J360" s="12">
        <v>0</v>
      </c>
      <c r="K360" s="4">
        <v>2017</v>
      </c>
      <c r="L360" s="4" t="s">
        <v>2003</v>
      </c>
      <c r="M360" s="4" t="str">
        <f t="shared" si="5"/>
        <v>N</v>
      </c>
    </row>
    <row r="361" spans="1:19" s="4" customFormat="1" x14ac:dyDescent="0.25">
      <c r="A361" s="4" t="s">
        <v>3004</v>
      </c>
      <c r="B361" s="4" t="s">
        <v>1124</v>
      </c>
      <c r="C361" s="4" t="s">
        <v>1123</v>
      </c>
      <c r="D361" s="4" t="s">
        <v>1038</v>
      </c>
      <c r="E361" s="4" t="s">
        <v>1125</v>
      </c>
      <c r="F361" s="4" t="s">
        <v>1122</v>
      </c>
      <c r="G361" s="4">
        <v>2</v>
      </c>
      <c r="H361" s="4">
        <v>2</v>
      </c>
      <c r="I361" s="4" t="s">
        <v>3237</v>
      </c>
      <c r="J361" s="12">
        <v>100</v>
      </c>
      <c r="K361" s="4">
        <v>2015</v>
      </c>
      <c r="L361" s="4" t="s">
        <v>1121</v>
      </c>
      <c r="M361" s="4" t="str">
        <f t="shared" si="5"/>
        <v>N</v>
      </c>
    </row>
    <row r="362" spans="1:19" s="4" customFormat="1" x14ac:dyDescent="0.25">
      <c r="A362" s="4" t="s">
        <v>3005</v>
      </c>
      <c r="B362" s="4" t="s">
        <v>1124</v>
      </c>
      <c r="C362" s="4" t="s">
        <v>1123</v>
      </c>
      <c r="D362" s="4" t="s">
        <v>1038</v>
      </c>
      <c r="E362" s="4" t="s">
        <v>2874</v>
      </c>
      <c r="F362" s="4" t="s">
        <v>1367</v>
      </c>
      <c r="G362" s="4">
        <v>3</v>
      </c>
      <c r="H362" s="4">
        <v>2</v>
      </c>
      <c r="I362" s="4" t="s">
        <v>2971</v>
      </c>
      <c r="J362" s="12">
        <v>100</v>
      </c>
      <c r="K362" s="15">
        <v>2018</v>
      </c>
      <c r="L362" s="12" t="s">
        <v>1366</v>
      </c>
      <c r="M362" s="12" t="str">
        <f t="shared" si="5"/>
        <v>N</v>
      </c>
      <c r="N362" s="12"/>
      <c r="P362" s="12"/>
    </row>
    <row r="363" spans="1:19" s="4" customFormat="1" x14ac:dyDescent="0.25">
      <c r="A363" s="4" t="s">
        <v>3006</v>
      </c>
      <c r="B363" s="4" t="s">
        <v>75</v>
      </c>
      <c r="C363" s="4" t="s">
        <v>74</v>
      </c>
      <c r="D363" s="4" t="s">
        <v>35</v>
      </c>
      <c r="E363" s="4" t="s">
        <v>76</v>
      </c>
      <c r="F363" s="4" t="s">
        <v>73</v>
      </c>
      <c r="G363" s="4">
        <v>2</v>
      </c>
      <c r="H363" s="4">
        <v>1</v>
      </c>
      <c r="I363" s="4" t="s">
        <v>2704</v>
      </c>
      <c r="J363" s="12">
        <v>100</v>
      </c>
      <c r="K363" s="15">
        <v>2012</v>
      </c>
      <c r="L363" s="12" t="s">
        <v>2017</v>
      </c>
      <c r="M363" s="12" t="str">
        <f t="shared" si="5"/>
        <v>N</v>
      </c>
      <c r="N363" s="12"/>
      <c r="P363" s="12"/>
    </row>
    <row r="364" spans="1:19" s="4" customFormat="1" x14ac:dyDescent="0.25">
      <c r="A364" s="4" t="s">
        <v>3007</v>
      </c>
      <c r="B364" s="4" t="s">
        <v>1</v>
      </c>
      <c r="C364" s="4" t="s">
        <v>1150</v>
      </c>
      <c r="D364" s="4" t="s">
        <v>1038</v>
      </c>
      <c r="E364" s="4" t="s">
        <v>2165</v>
      </c>
      <c r="F364" s="4" t="s">
        <v>1149</v>
      </c>
      <c r="G364" s="4">
        <v>2</v>
      </c>
      <c r="H364" s="4">
        <v>2</v>
      </c>
      <c r="I364" s="4" t="s">
        <v>3238</v>
      </c>
      <c r="J364" s="12">
        <v>6.6677339310013615</v>
      </c>
      <c r="K364" s="4" t="e">
        <v>#N/A</v>
      </c>
      <c r="L364" s="4" t="s">
        <v>1546</v>
      </c>
      <c r="M364" s="12" t="str">
        <f t="shared" si="5"/>
        <v>Y</v>
      </c>
      <c r="N364" s="12" t="s">
        <v>2678</v>
      </c>
      <c r="P364" s="12"/>
      <c r="S364" s="12"/>
    </row>
    <row r="365" spans="1:19" s="4" customFormat="1" x14ac:dyDescent="0.25">
      <c r="A365" s="4" t="s">
        <v>3008</v>
      </c>
      <c r="B365" s="4" t="s">
        <v>1154</v>
      </c>
      <c r="C365" s="4" t="s">
        <v>1153</v>
      </c>
      <c r="D365" s="4" t="s">
        <v>1038</v>
      </c>
      <c r="E365" s="4" t="s">
        <v>1155</v>
      </c>
      <c r="F365" s="4" t="s">
        <v>1152</v>
      </c>
      <c r="G365" s="4">
        <v>2</v>
      </c>
      <c r="H365" s="4">
        <v>1</v>
      </c>
      <c r="I365" s="4" t="s">
        <v>3305</v>
      </c>
      <c r="J365" s="12">
        <v>100</v>
      </c>
      <c r="K365" s="15">
        <v>2012</v>
      </c>
      <c r="L365" s="12" t="s">
        <v>1151</v>
      </c>
      <c r="M365" s="12" t="str">
        <f t="shared" si="5"/>
        <v>N</v>
      </c>
      <c r="N365" s="12"/>
      <c r="P365" s="12"/>
    </row>
    <row r="366" spans="1:19" s="4" customFormat="1" x14ac:dyDescent="0.25">
      <c r="A366" s="4" t="s">
        <v>3009</v>
      </c>
      <c r="B366" s="4" t="s">
        <v>17</v>
      </c>
      <c r="C366" s="4" t="s">
        <v>414</v>
      </c>
      <c r="D366" s="4" t="s">
        <v>360</v>
      </c>
      <c r="E366" s="4" t="s">
        <v>432</v>
      </c>
      <c r="F366" s="4" t="s">
        <v>431</v>
      </c>
      <c r="G366" s="4">
        <v>3</v>
      </c>
      <c r="H366" s="4">
        <v>2</v>
      </c>
      <c r="I366" s="4" t="s">
        <v>2705</v>
      </c>
      <c r="J366" s="12">
        <v>0</v>
      </c>
      <c r="K366" s="15">
        <v>2013</v>
      </c>
      <c r="L366" s="12" t="s">
        <v>1428</v>
      </c>
      <c r="M366" s="12" t="str">
        <f t="shared" si="5"/>
        <v>N</v>
      </c>
      <c r="N366" s="12"/>
      <c r="P366" s="12"/>
    </row>
    <row r="367" spans="1:19" s="4" customFormat="1" x14ac:dyDescent="0.25">
      <c r="A367" s="4" t="s">
        <v>3010</v>
      </c>
      <c r="B367" s="4" t="s">
        <v>689</v>
      </c>
      <c r="C367" s="4" t="s">
        <v>688</v>
      </c>
      <c r="D367" s="4" t="s">
        <v>620</v>
      </c>
      <c r="E367" s="4" t="s">
        <v>690</v>
      </c>
      <c r="F367" s="4" t="s">
        <v>687</v>
      </c>
      <c r="G367" s="4">
        <v>2</v>
      </c>
      <c r="H367" s="4">
        <v>1</v>
      </c>
      <c r="I367" s="4" t="s">
        <v>2706</v>
      </c>
      <c r="J367" s="12">
        <v>100</v>
      </c>
      <c r="K367" s="15">
        <v>2017</v>
      </c>
      <c r="L367" s="12" t="s">
        <v>2034</v>
      </c>
      <c r="M367" s="12" t="str">
        <f t="shared" si="5"/>
        <v>Y</v>
      </c>
      <c r="N367" s="12" t="s">
        <v>2678</v>
      </c>
      <c r="P367" s="12"/>
    </row>
    <row r="368" spans="1:19" s="4" customFormat="1" x14ac:dyDescent="0.25">
      <c r="A368" s="4" t="s">
        <v>3011</v>
      </c>
      <c r="B368" s="4" t="s">
        <v>694</v>
      </c>
      <c r="C368" s="4" t="s">
        <v>693</v>
      </c>
      <c r="D368" s="4" t="s">
        <v>620</v>
      </c>
      <c r="E368" s="4" t="s">
        <v>698</v>
      </c>
      <c r="F368" s="4" t="s">
        <v>697</v>
      </c>
      <c r="G368" s="4">
        <v>2</v>
      </c>
      <c r="H368" s="4">
        <v>2</v>
      </c>
      <c r="I368" s="4" t="s">
        <v>2707</v>
      </c>
      <c r="J368" s="12">
        <v>84.999997715618065</v>
      </c>
      <c r="K368" s="15">
        <v>2017</v>
      </c>
      <c r="L368" s="12" t="s">
        <v>2036</v>
      </c>
      <c r="M368" s="12" t="str">
        <f t="shared" si="5"/>
        <v>Y</v>
      </c>
      <c r="N368" s="12" t="s">
        <v>2678</v>
      </c>
      <c r="P368" s="12"/>
    </row>
    <row r="369" spans="1:19" s="4" customFormat="1" x14ac:dyDescent="0.25">
      <c r="A369" s="4" t="s">
        <v>3012</v>
      </c>
      <c r="B369" s="4" t="s">
        <v>694</v>
      </c>
      <c r="C369" s="4" t="s">
        <v>693</v>
      </c>
      <c r="D369" s="4" t="s">
        <v>620</v>
      </c>
      <c r="E369" s="4" t="s">
        <v>695</v>
      </c>
      <c r="F369" s="4" t="s">
        <v>692</v>
      </c>
      <c r="G369" s="4">
        <v>2</v>
      </c>
      <c r="H369" s="4">
        <v>2</v>
      </c>
      <c r="I369" s="4" t="s">
        <v>2751</v>
      </c>
      <c r="J369" s="12">
        <v>0</v>
      </c>
      <c r="K369" s="15">
        <v>2017</v>
      </c>
      <c r="L369" s="12" t="s">
        <v>2037</v>
      </c>
      <c r="M369" s="12" t="str">
        <f t="shared" si="5"/>
        <v>N</v>
      </c>
      <c r="N369" s="12"/>
      <c r="P369" s="12"/>
    </row>
    <row r="370" spans="1:19" s="4" customFormat="1" x14ac:dyDescent="0.25">
      <c r="A370" s="4" t="s">
        <v>3013</v>
      </c>
      <c r="B370" s="4" t="s">
        <v>138</v>
      </c>
      <c r="C370" s="4" t="s">
        <v>137</v>
      </c>
      <c r="D370" s="4" t="s">
        <v>35</v>
      </c>
      <c r="E370" s="4" t="s">
        <v>1456</v>
      </c>
      <c r="F370" s="4" t="s">
        <v>1455</v>
      </c>
      <c r="G370" s="4">
        <v>2</v>
      </c>
      <c r="H370" s="4">
        <v>1</v>
      </c>
      <c r="I370" s="4" t="s">
        <v>3241</v>
      </c>
      <c r="J370" s="12">
        <v>100</v>
      </c>
      <c r="K370" s="4">
        <v>2008</v>
      </c>
      <c r="L370" s="4" t="s">
        <v>1454</v>
      </c>
      <c r="M370" s="4" t="str">
        <f t="shared" si="5"/>
        <v>N</v>
      </c>
    </row>
    <row r="371" spans="1:19" s="4" customFormat="1" x14ac:dyDescent="0.25">
      <c r="A371" s="4" t="s">
        <v>3014</v>
      </c>
      <c r="B371" s="4" t="s">
        <v>455</v>
      </c>
      <c r="C371" s="4" t="s">
        <v>454</v>
      </c>
      <c r="D371" s="4" t="s">
        <v>360</v>
      </c>
      <c r="E371" s="4" t="s">
        <v>456</v>
      </c>
      <c r="F371" s="4" t="s">
        <v>453</v>
      </c>
      <c r="G371" s="4">
        <v>2</v>
      </c>
      <c r="H371" s="15">
        <v>1</v>
      </c>
      <c r="I371" s="4" t="s">
        <v>3343</v>
      </c>
      <c r="J371" s="12">
        <v>0</v>
      </c>
      <c r="K371" s="4">
        <v>2007</v>
      </c>
      <c r="L371" s="4" t="s">
        <v>2045</v>
      </c>
      <c r="M371" s="4" t="str">
        <f t="shared" si="5"/>
        <v>N</v>
      </c>
    </row>
    <row r="372" spans="1:19" s="4" customFormat="1" x14ac:dyDescent="0.25">
      <c r="A372" s="4" t="s">
        <v>3015</v>
      </c>
      <c r="B372" s="4" t="s">
        <v>23</v>
      </c>
      <c r="C372" s="4" t="s">
        <v>708</v>
      </c>
      <c r="D372" s="4" t="s">
        <v>620</v>
      </c>
      <c r="E372" s="4" t="s">
        <v>711</v>
      </c>
      <c r="F372" s="4" t="s">
        <v>1462</v>
      </c>
      <c r="G372" s="4">
        <v>3</v>
      </c>
      <c r="H372" s="4">
        <v>1</v>
      </c>
      <c r="I372" s="4" t="s">
        <v>3306</v>
      </c>
      <c r="J372" s="12">
        <v>0</v>
      </c>
      <c r="K372" s="15">
        <v>2014</v>
      </c>
      <c r="L372" s="12" t="s">
        <v>710</v>
      </c>
      <c r="M372" s="12" t="str">
        <f t="shared" si="5"/>
        <v>N</v>
      </c>
      <c r="N372" s="12"/>
      <c r="P372" s="12"/>
    </row>
    <row r="373" spans="1:19" s="4" customFormat="1" x14ac:dyDescent="0.25">
      <c r="A373" s="4" t="s">
        <v>3016</v>
      </c>
      <c r="B373" s="4" t="s">
        <v>23</v>
      </c>
      <c r="C373" s="4" t="s">
        <v>708</v>
      </c>
      <c r="D373" s="4" t="s">
        <v>620</v>
      </c>
      <c r="E373" s="4" t="s">
        <v>725</v>
      </c>
      <c r="F373" s="4" t="s">
        <v>724</v>
      </c>
      <c r="G373" s="4">
        <v>3</v>
      </c>
      <c r="H373" s="4">
        <v>2</v>
      </c>
      <c r="I373" s="4" t="s">
        <v>2709</v>
      </c>
      <c r="J373" s="12">
        <v>0</v>
      </c>
      <c r="K373" s="15">
        <v>2016</v>
      </c>
      <c r="L373" s="12" t="s">
        <v>723</v>
      </c>
      <c r="M373" s="12" t="str">
        <f t="shared" si="5"/>
        <v>N</v>
      </c>
      <c r="N373" s="12"/>
      <c r="P373" s="12"/>
    </row>
    <row r="374" spans="1:19" s="4" customFormat="1" x14ac:dyDescent="0.25">
      <c r="A374" s="4" t="s">
        <v>3017</v>
      </c>
      <c r="B374" s="4" t="s">
        <v>1629</v>
      </c>
      <c r="C374" s="4" t="s">
        <v>1183</v>
      </c>
      <c r="D374" s="4" t="s">
        <v>1038</v>
      </c>
      <c r="E374" s="4" t="s">
        <v>1184</v>
      </c>
      <c r="F374" s="4" t="s">
        <v>1182</v>
      </c>
      <c r="G374" s="4">
        <v>2</v>
      </c>
      <c r="H374" s="4">
        <v>1</v>
      </c>
      <c r="I374" s="4" t="s">
        <v>2710</v>
      </c>
      <c r="J374" s="12">
        <v>0</v>
      </c>
      <c r="K374" s="15">
        <v>2014</v>
      </c>
      <c r="L374" s="12" t="s">
        <v>1181</v>
      </c>
      <c r="M374" s="12" t="str">
        <f t="shared" si="5"/>
        <v>Y</v>
      </c>
      <c r="N374" s="12" t="s">
        <v>2678</v>
      </c>
      <c r="P374" s="12"/>
    </row>
    <row r="375" spans="1:19" s="4" customFormat="1" x14ac:dyDescent="0.25">
      <c r="A375" s="4" t="s">
        <v>3018</v>
      </c>
      <c r="B375" s="4" t="s">
        <v>1187</v>
      </c>
      <c r="C375" s="4" t="s">
        <v>1186</v>
      </c>
      <c r="D375" s="4" t="s">
        <v>1038</v>
      </c>
      <c r="E375" s="4" t="s">
        <v>1188</v>
      </c>
      <c r="F375" s="4" t="s">
        <v>2749</v>
      </c>
      <c r="G375" s="4">
        <v>2</v>
      </c>
      <c r="H375" s="4">
        <v>2</v>
      </c>
      <c r="I375" s="4" t="s">
        <v>2711</v>
      </c>
      <c r="J375" s="12">
        <v>0</v>
      </c>
      <c r="K375" s="15">
        <v>2015</v>
      </c>
      <c r="L375" s="12" t="s">
        <v>1185</v>
      </c>
      <c r="M375" s="12" t="str">
        <f t="shared" si="5"/>
        <v>Y</v>
      </c>
      <c r="N375" s="12" t="s">
        <v>2678</v>
      </c>
      <c r="P375" s="12"/>
    </row>
    <row r="376" spans="1:19" s="4" customFormat="1" x14ac:dyDescent="0.25">
      <c r="A376" s="4" t="s">
        <v>3019</v>
      </c>
      <c r="B376" s="4" t="s">
        <v>13</v>
      </c>
      <c r="C376" s="4" t="s">
        <v>851</v>
      </c>
      <c r="D376" s="4" t="s">
        <v>620</v>
      </c>
      <c r="E376" s="4" t="s">
        <v>16</v>
      </c>
      <c r="F376" s="4" t="s">
        <v>850</v>
      </c>
      <c r="G376" s="4">
        <v>1</v>
      </c>
      <c r="H376" s="4">
        <v>1</v>
      </c>
      <c r="I376" s="4" t="s">
        <v>3243</v>
      </c>
      <c r="J376" s="12">
        <v>0</v>
      </c>
      <c r="K376" s="4">
        <v>2019</v>
      </c>
      <c r="L376" s="4" t="s">
        <v>1538</v>
      </c>
      <c r="M376" s="12" t="str">
        <f t="shared" si="5"/>
        <v>N</v>
      </c>
      <c r="N376" s="12"/>
      <c r="P376" s="12"/>
      <c r="S376" s="12"/>
    </row>
    <row r="377" spans="1:19" s="4" customFormat="1" x14ac:dyDescent="0.25">
      <c r="A377" s="4" t="s">
        <v>3020</v>
      </c>
      <c r="B377" s="4" t="s">
        <v>1466</v>
      </c>
      <c r="C377" s="4" t="s">
        <v>867</v>
      </c>
      <c r="D377" s="4" t="s">
        <v>620</v>
      </c>
      <c r="E377" s="4" t="s">
        <v>868</v>
      </c>
      <c r="F377" s="4" t="s">
        <v>866</v>
      </c>
      <c r="G377" s="4">
        <v>1</v>
      </c>
      <c r="H377" s="4">
        <v>1</v>
      </c>
      <c r="I377" s="4" t="s">
        <v>3307</v>
      </c>
      <c r="J377" s="12">
        <v>100</v>
      </c>
      <c r="K377" s="15">
        <v>2017</v>
      </c>
      <c r="L377" s="12" t="s">
        <v>2061</v>
      </c>
      <c r="M377" s="12" t="str">
        <f t="shared" si="5"/>
        <v>Y</v>
      </c>
      <c r="N377" s="12" t="s">
        <v>2678</v>
      </c>
      <c r="P377" s="12"/>
    </row>
    <row r="378" spans="1:19" s="4" customFormat="1" x14ac:dyDescent="0.25">
      <c r="A378" s="4" t="s">
        <v>3021</v>
      </c>
      <c r="B378" s="4" t="s">
        <v>1205</v>
      </c>
      <c r="C378" s="4" t="s">
        <v>1204</v>
      </c>
      <c r="D378" s="4" t="s">
        <v>1038</v>
      </c>
      <c r="E378" s="4" t="s">
        <v>1206</v>
      </c>
      <c r="F378" s="4" t="s">
        <v>1203</v>
      </c>
      <c r="G378" s="4">
        <v>2</v>
      </c>
      <c r="H378" s="4">
        <v>1</v>
      </c>
      <c r="I378" s="4" t="s">
        <v>3245</v>
      </c>
      <c r="J378" s="12">
        <v>97.526283240568958</v>
      </c>
      <c r="K378" s="15">
        <v>2015</v>
      </c>
      <c r="L378" s="12" t="s">
        <v>1202</v>
      </c>
      <c r="M378" s="12" t="str">
        <f t="shared" si="5"/>
        <v>N</v>
      </c>
      <c r="N378" s="12"/>
      <c r="P378" s="12"/>
    </row>
    <row r="379" spans="1:19" s="4" customFormat="1" x14ac:dyDescent="0.25">
      <c r="A379" s="4" t="s">
        <v>3022</v>
      </c>
      <c r="B379" s="4" t="s">
        <v>470</v>
      </c>
      <c r="C379" s="4" t="s">
        <v>469</v>
      </c>
      <c r="D379" s="4" t="s">
        <v>360</v>
      </c>
      <c r="E379" s="4" t="s">
        <v>471</v>
      </c>
      <c r="F379" s="4" t="s">
        <v>3175</v>
      </c>
      <c r="G379" s="4">
        <v>3</v>
      </c>
      <c r="H379" s="4">
        <v>2</v>
      </c>
      <c r="I379" s="4" t="s">
        <v>3246</v>
      </c>
      <c r="J379" s="12">
        <v>0</v>
      </c>
      <c r="K379" s="15">
        <v>2009</v>
      </c>
      <c r="L379" s="12" t="s">
        <v>2066</v>
      </c>
      <c r="M379" s="12" t="str">
        <f t="shared" si="5"/>
        <v>N</v>
      </c>
      <c r="N379" s="12"/>
      <c r="P379" s="12"/>
    </row>
    <row r="380" spans="1:19" s="4" customFormat="1" x14ac:dyDescent="0.25">
      <c r="A380" s="4" t="s">
        <v>3023</v>
      </c>
      <c r="B380" s="4" t="s">
        <v>531</v>
      </c>
      <c r="C380" s="4" t="s">
        <v>530</v>
      </c>
      <c r="D380" s="4" t="s">
        <v>360</v>
      </c>
      <c r="E380" s="4" t="s">
        <v>532</v>
      </c>
      <c r="F380" s="4" t="s">
        <v>2750</v>
      </c>
      <c r="G380" s="4">
        <v>3</v>
      </c>
      <c r="H380" s="4">
        <v>1</v>
      </c>
      <c r="I380" s="4" t="s">
        <v>3247</v>
      </c>
      <c r="J380" s="12">
        <v>0</v>
      </c>
      <c r="K380" s="4">
        <v>2003</v>
      </c>
      <c r="L380" s="4" t="s">
        <v>529</v>
      </c>
      <c r="M380" s="4" t="str">
        <f t="shared" si="5"/>
        <v>N</v>
      </c>
    </row>
    <row r="381" spans="1:19" s="4" customFormat="1" x14ac:dyDescent="0.25">
      <c r="A381" s="4" t="s">
        <v>3024</v>
      </c>
      <c r="B381" s="4" t="s">
        <v>21</v>
      </c>
      <c r="C381" s="4" t="s">
        <v>939</v>
      </c>
      <c r="D381" s="4" t="s">
        <v>620</v>
      </c>
      <c r="E381" s="4" t="s">
        <v>22</v>
      </c>
      <c r="F381" s="4" t="s">
        <v>938</v>
      </c>
      <c r="G381" s="4">
        <v>2</v>
      </c>
      <c r="H381" s="15">
        <v>2</v>
      </c>
      <c r="I381" s="4" t="s">
        <v>3249</v>
      </c>
      <c r="J381" s="12">
        <v>0</v>
      </c>
      <c r="K381" s="4">
        <v>2021</v>
      </c>
      <c r="L381" s="4" t="s">
        <v>1551</v>
      </c>
      <c r="M381" s="4" t="str">
        <f t="shared" si="5"/>
        <v>N</v>
      </c>
    </row>
    <row r="382" spans="1:19" s="4" customFormat="1" x14ac:dyDescent="0.25">
      <c r="A382" s="4" t="s">
        <v>3025</v>
      </c>
      <c r="B382" s="4" t="s">
        <v>260</v>
      </c>
      <c r="C382" s="4" t="s">
        <v>259</v>
      </c>
      <c r="D382" s="4" t="s">
        <v>1038</v>
      </c>
      <c r="E382" s="4" t="s">
        <v>263</v>
      </c>
      <c r="F382" s="4" t="s">
        <v>262</v>
      </c>
      <c r="G382" s="4">
        <v>2</v>
      </c>
      <c r="H382" s="4">
        <v>1</v>
      </c>
      <c r="I382" s="4" t="s">
        <v>2712</v>
      </c>
      <c r="J382" s="12">
        <v>100</v>
      </c>
      <c r="K382" s="15">
        <v>2015</v>
      </c>
      <c r="L382" s="12" t="s">
        <v>2081</v>
      </c>
      <c r="M382" s="12" t="str">
        <f t="shared" si="5"/>
        <v>N</v>
      </c>
      <c r="N382" s="12"/>
      <c r="P382" s="12"/>
    </row>
    <row r="383" spans="1:19" s="4" customFormat="1" x14ac:dyDescent="0.25">
      <c r="A383" s="4" t="s">
        <v>3026</v>
      </c>
      <c r="B383" s="4" t="s">
        <v>1257</v>
      </c>
      <c r="C383" s="4" t="s">
        <v>1256</v>
      </c>
      <c r="D383" s="4" t="s">
        <v>1038</v>
      </c>
      <c r="E383" s="4" t="s">
        <v>1583</v>
      </c>
      <c r="F383" s="4" t="s">
        <v>1255</v>
      </c>
      <c r="G383" s="4">
        <v>2</v>
      </c>
      <c r="H383" s="4">
        <v>1</v>
      </c>
      <c r="I383" s="4" t="s">
        <v>2752</v>
      </c>
      <c r="J383" s="12">
        <v>0</v>
      </c>
      <c r="K383" s="15">
        <v>2010</v>
      </c>
      <c r="L383" s="12" t="s">
        <v>1254</v>
      </c>
      <c r="M383" s="12" t="str">
        <f t="shared" si="5"/>
        <v>Y</v>
      </c>
      <c r="N383" s="12" t="s">
        <v>2678</v>
      </c>
      <c r="P383" s="12"/>
    </row>
    <row r="384" spans="1:19" s="4" customFormat="1" x14ac:dyDescent="0.25">
      <c r="A384" s="4" t="s">
        <v>3028</v>
      </c>
      <c r="B384" s="4" t="s">
        <v>542</v>
      </c>
      <c r="C384" s="4" t="s">
        <v>541</v>
      </c>
      <c r="D384" s="4" t="s">
        <v>620</v>
      </c>
      <c r="E384" s="4" t="s">
        <v>2982</v>
      </c>
      <c r="F384" s="4" t="s">
        <v>3073</v>
      </c>
      <c r="G384" s="4">
        <v>2</v>
      </c>
      <c r="H384" s="4">
        <v>1</v>
      </c>
      <c r="I384" s="4" t="s">
        <v>3251</v>
      </c>
      <c r="J384" s="12">
        <v>0</v>
      </c>
      <c r="K384" s="4">
        <v>2022</v>
      </c>
      <c r="L384" s="4" t="s">
        <v>3050</v>
      </c>
      <c r="M384" s="4" t="str">
        <f t="shared" si="5"/>
        <v>N</v>
      </c>
    </row>
    <row r="385" spans="1:16" s="4" customFormat="1" x14ac:dyDescent="0.25">
      <c r="A385" s="4" t="s">
        <v>3029</v>
      </c>
      <c r="B385" s="4" t="s">
        <v>1292</v>
      </c>
      <c r="C385" s="4" t="s">
        <v>1291</v>
      </c>
      <c r="D385" s="4" t="s">
        <v>1038</v>
      </c>
      <c r="E385" s="4" t="s">
        <v>1296</v>
      </c>
      <c r="F385" s="4" t="s">
        <v>1295</v>
      </c>
      <c r="G385" s="4">
        <v>1</v>
      </c>
      <c r="H385" s="4">
        <v>1</v>
      </c>
      <c r="I385" s="4" t="s">
        <v>3252</v>
      </c>
      <c r="J385" s="12">
        <v>0</v>
      </c>
      <c r="K385" s="15">
        <v>2012</v>
      </c>
      <c r="L385" s="12" t="s">
        <v>2095</v>
      </c>
      <c r="M385" s="12" t="str">
        <f t="shared" si="5"/>
        <v>Y</v>
      </c>
      <c r="N385" s="12" t="s">
        <v>2678</v>
      </c>
      <c r="P385" s="12"/>
    </row>
    <row r="386" spans="1:16" s="4" customFormat="1" x14ac:dyDescent="0.25">
      <c r="A386" s="4" t="s">
        <v>3030</v>
      </c>
      <c r="B386" s="4" t="s">
        <v>1300</v>
      </c>
      <c r="C386" s="4" t="s">
        <v>1299</v>
      </c>
      <c r="D386" s="4" t="s">
        <v>1038</v>
      </c>
      <c r="E386" s="4" t="s">
        <v>1303</v>
      </c>
      <c r="F386" s="4" t="s">
        <v>1302</v>
      </c>
      <c r="G386" s="4">
        <v>3</v>
      </c>
      <c r="H386" s="4">
        <v>1</v>
      </c>
      <c r="I386" s="4" t="s">
        <v>3308</v>
      </c>
      <c r="J386" s="12">
        <v>100</v>
      </c>
      <c r="K386" s="15">
        <v>2017</v>
      </c>
      <c r="L386" s="12" t="s">
        <v>2098</v>
      </c>
      <c r="M386" s="12" t="str">
        <f t="shared" si="5"/>
        <v>N</v>
      </c>
      <c r="N386" s="12"/>
      <c r="P386" s="12"/>
    </row>
    <row r="387" spans="1:16" s="4" customFormat="1" x14ac:dyDescent="0.25">
      <c r="A387" s="4" t="s">
        <v>3031</v>
      </c>
      <c r="B387" s="4" t="s">
        <v>11</v>
      </c>
      <c r="C387" s="4" t="s">
        <v>570</v>
      </c>
      <c r="D387" s="4" t="s">
        <v>620</v>
      </c>
      <c r="E387" s="4" t="s">
        <v>12</v>
      </c>
      <c r="F387" s="4" t="s">
        <v>569</v>
      </c>
      <c r="G387" s="4">
        <v>1</v>
      </c>
      <c r="H387" s="4">
        <v>1</v>
      </c>
      <c r="I387" s="4" t="s">
        <v>3254</v>
      </c>
      <c r="J387" s="12">
        <v>0</v>
      </c>
      <c r="K387" s="4">
        <v>2021</v>
      </c>
      <c r="L387" s="4" t="s">
        <v>1552</v>
      </c>
      <c r="M387" s="4" t="str">
        <f t="shared" si="5"/>
        <v>N</v>
      </c>
    </row>
    <row r="388" spans="1:16" s="4" customFormat="1" x14ac:dyDescent="0.25">
      <c r="A388" s="4" t="s">
        <v>3032</v>
      </c>
      <c r="B388" s="4" t="s">
        <v>11</v>
      </c>
      <c r="C388" s="4" t="s">
        <v>570</v>
      </c>
      <c r="D388" s="4" t="s">
        <v>360</v>
      </c>
      <c r="E388" s="4" t="s">
        <v>574</v>
      </c>
      <c r="F388" s="4" t="s">
        <v>573</v>
      </c>
      <c r="G388" s="4">
        <v>2</v>
      </c>
      <c r="H388" s="4">
        <v>1</v>
      </c>
      <c r="I388" s="4" t="s">
        <v>2713</v>
      </c>
      <c r="J388" s="12">
        <v>0</v>
      </c>
      <c r="K388" s="15">
        <v>2015</v>
      </c>
      <c r="L388" s="12" t="s">
        <v>2109</v>
      </c>
      <c r="M388" s="12" t="str">
        <f t="shared" si="5"/>
        <v>N</v>
      </c>
      <c r="N388" s="12"/>
      <c r="P388" s="12"/>
    </row>
    <row r="389" spans="1:16" s="4" customFormat="1" x14ac:dyDescent="0.25">
      <c r="A389" s="4" t="s">
        <v>3033</v>
      </c>
      <c r="B389" s="4" t="s">
        <v>5</v>
      </c>
      <c r="C389" s="4" t="s">
        <v>990</v>
      </c>
      <c r="D389" s="4" t="s">
        <v>620</v>
      </c>
      <c r="E389" s="4" t="s">
        <v>6</v>
      </c>
      <c r="F389" s="4" t="s">
        <v>996</v>
      </c>
      <c r="G389" s="4">
        <v>1</v>
      </c>
      <c r="H389" s="4">
        <v>3</v>
      </c>
      <c r="I389" s="4" t="s">
        <v>3255</v>
      </c>
      <c r="J389" s="12">
        <v>100</v>
      </c>
      <c r="K389" s="4">
        <v>2021</v>
      </c>
      <c r="L389" s="4" t="s">
        <v>1553</v>
      </c>
      <c r="M389" s="4" t="str">
        <f t="shared" si="5"/>
        <v>Y</v>
      </c>
      <c r="N389" s="4" t="s">
        <v>2678</v>
      </c>
    </row>
    <row r="390" spans="1:16" s="4" customFormat="1" x14ac:dyDescent="0.25">
      <c r="A390" s="4" t="s">
        <v>3034</v>
      </c>
      <c r="B390" s="4" t="s">
        <v>586</v>
      </c>
      <c r="C390" s="4" t="s">
        <v>585</v>
      </c>
      <c r="D390" s="4" t="s">
        <v>360</v>
      </c>
      <c r="E390" s="6" t="s">
        <v>3062</v>
      </c>
      <c r="F390" s="4" t="s">
        <v>3316</v>
      </c>
      <c r="G390" s="4">
        <v>2</v>
      </c>
      <c r="H390" s="4">
        <v>2</v>
      </c>
      <c r="I390" s="4" t="s">
        <v>3317</v>
      </c>
      <c r="J390" s="12">
        <v>0</v>
      </c>
      <c r="K390" s="4">
        <v>2021</v>
      </c>
      <c r="L390" s="4" t="s">
        <v>3055</v>
      </c>
      <c r="M390" s="4" t="str">
        <f t="shared" si="5"/>
        <v>N</v>
      </c>
    </row>
    <row r="391" spans="1:16" s="4" customFormat="1" x14ac:dyDescent="0.25">
      <c r="A391" s="4" t="s">
        <v>3035</v>
      </c>
      <c r="B391" s="4" t="s">
        <v>1000</v>
      </c>
      <c r="C391" s="4" t="s">
        <v>999</v>
      </c>
      <c r="D391" s="4" t="s">
        <v>620</v>
      </c>
      <c r="E391" s="4" t="s">
        <v>1001</v>
      </c>
      <c r="F391" s="4" t="s">
        <v>998</v>
      </c>
      <c r="G391" s="4">
        <v>1</v>
      </c>
      <c r="H391" s="4">
        <v>1</v>
      </c>
      <c r="I391" s="4" t="s">
        <v>3257</v>
      </c>
      <c r="J391" s="12">
        <v>0</v>
      </c>
      <c r="K391" s="15">
        <v>2016</v>
      </c>
      <c r="L391" s="12" t="s">
        <v>997</v>
      </c>
      <c r="M391" s="12" t="str">
        <f t="shared" ref="M391:M400" si="6">IF(OR(AND(D391=$W$15,OR(J391&lt;$W$16,J391&gt;$W$17)),AND(D391=$X$15,OR(J391&lt;$X$16,J391&gt;$X$17)),AND(D391=$Y$15,OR(J391&lt;$Y$16,J391&gt;$Y$17)),AND(D391=$Z$15,OR(J391&lt;$Z$16,J391&gt;$Z$17))),"Y","N")</f>
        <v>N</v>
      </c>
      <c r="N391" s="12"/>
      <c r="P391" s="12"/>
    </row>
    <row r="392" spans="1:16" s="4" customFormat="1" x14ac:dyDescent="0.25">
      <c r="A392" s="4" t="s">
        <v>3036</v>
      </c>
      <c r="B392" s="4" t="s">
        <v>327</v>
      </c>
      <c r="C392" s="4" t="s">
        <v>326</v>
      </c>
      <c r="D392" s="4" t="s">
        <v>35</v>
      </c>
      <c r="E392" s="4" t="s">
        <v>331</v>
      </c>
      <c r="F392" s="4" t="s">
        <v>330</v>
      </c>
      <c r="G392" s="4">
        <v>1</v>
      </c>
      <c r="H392" s="4">
        <v>2</v>
      </c>
      <c r="I392" s="4" t="s">
        <v>2714</v>
      </c>
      <c r="J392" s="12">
        <v>0</v>
      </c>
      <c r="K392" s="15">
        <v>2017</v>
      </c>
      <c r="L392" s="12" t="s">
        <v>2105</v>
      </c>
      <c r="M392" s="12" t="str">
        <f t="shared" si="6"/>
        <v>Y</v>
      </c>
      <c r="N392" s="12" t="s">
        <v>2703</v>
      </c>
      <c r="P392" s="12"/>
    </row>
    <row r="393" spans="1:16" s="4" customFormat="1" x14ac:dyDescent="0.25">
      <c r="A393" s="4" t="s">
        <v>3037</v>
      </c>
      <c r="B393" s="4" t="s">
        <v>9</v>
      </c>
      <c r="C393" s="4" t="s">
        <v>593</v>
      </c>
      <c r="D393" s="4" t="s">
        <v>620</v>
      </c>
      <c r="E393" s="4" t="s">
        <v>10</v>
      </c>
      <c r="F393" s="4" t="s">
        <v>592</v>
      </c>
      <c r="G393" s="4">
        <v>2</v>
      </c>
      <c r="I393" s="4" t="s">
        <v>3309</v>
      </c>
      <c r="J393" s="12">
        <v>0</v>
      </c>
      <c r="K393" s="4">
        <v>2021</v>
      </c>
      <c r="L393" s="4" t="s">
        <v>1554</v>
      </c>
      <c r="M393" s="4" t="str">
        <f t="shared" si="6"/>
        <v>N</v>
      </c>
    </row>
    <row r="394" spans="1:16" s="4" customFormat="1" x14ac:dyDescent="0.25">
      <c r="A394" s="4" t="s">
        <v>3038</v>
      </c>
      <c r="B394" s="4" t="s">
        <v>9</v>
      </c>
      <c r="C394" s="4" t="s">
        <v>593</v>
      </c>
      <c r="D394" s="4" t="s">
        <v>360</v>
      </c>
      <c r="E394" s="4" t="s">
        <v>599</v>
      </c>
      <c r="F394" s="4" t="s">
        <v>598</v>
      </c>
      <c r="G394" s="4">
        <v>2</v>
      </c>
      <c r="H394" s="4">
        <v>2</v>
      </c>
      <c r="I394" s="4" t="s">
        <v>2715</v>
      </c>
      <c r="J394" s="12">
        <v>0</v>
      </c>
      <c r="K394" s="15">
        <v>2015</v>
      </c>
      <c r="L394" s="12" t="s">
        <v>2116</v>
      </c>
      <c r="M394" s="12" t="str">
        <f t="shared" si="6"/>
        <v>N</v>
      </c>
      <c r="N394" s="12"/>
      <c r="P394" s="12"/>
    </row>
    <row r="395" spans="1:16" s="4" customFormat="1" x14ac:dyDescent="0.25">
      <c r="A395" s="4" t="s">
        <v>3259</v>
      </c>
      <c r="B395" s="4" t="s">
        <v>9</v>
      </c>
      <c r="C395" s="4" t="s">
        <v>593</v>
      </c>
      <c r="D395" s="4" t="s">
        <v>360</v>
      </c>
      <c r="E395" s="4" t="s">
        <v>596</v>
      </c>
      <c r="F395" s="4" t="s">
        <v>595</v>
      </c>
      <c r="G395" s="4">
        <v>2</v>
      </c>
      <c r="H395" s="4">
        <v>2</v>
      </c>
      <c r="I395" s="4" t="s">
        <v>2716</v>
      </c>
      <c r="J395" s="12">
        <v>0</v>
      </c>
      <c r="K395" s="15">
        <v>2015</v>
      </c>
      <c r="L395" s="12" t="s">
        <v>2127</v>
      </c>
      <c r="M395" s="12" t="str">
        <f t="shared" si="6"/>
        <v>N</v>
      </c>
      <c r="N395" s="12"/>
      <c r="P395" s="12"/>
    </row>
    <row r="396" spans="1:16" s="4" customFormat="1" x14ac:dyDescent="0.25">
      <c r="A396" s="4" t="s">
        <v>3260</v>
      </c>
      <c r="B396" s="4" t="s">
        <v>9</v>
      </c>
      <c r="C396" s="4" t="s">
        <v>593</v>
      </c>
      <c r="D396" s="4" t="s">
        <v>360</v>
      </c>
      <c r="E396" s="4" t="s">
        <v>2225</v>
      </c>
      <c r="F396" s="4" t="s">
        <v>607</v>
      </c>
      <c r="G396" s="4">
        <v>2</v>
      </c>
      <c r="H396" s="4">
        <v>3</v>
      </c>
      <c r="I396" s="4" t="s">
        <v>2717</v>
      </c>
      <c r="J396" s="12">
        <v>0</v>
      </c>
      <c r="K396" s="15">
        <v>2015</v>
      </c>
      <c r="L396" s="12" t="s">
        <v>2125</v>
      </c>
      <c r="M396" s="12" t="str">
        <f t="shared" si="6"/>
        <v>N</v>
      </c>
      <c r="N396" s="12"/>
      <c r="P396" s="12"/>
    </row>
    <row r="397" spans="1:16" s="4" customFormat="1" x14ac:dyDescent="0.25">
      <c r="A397" s="4" t="s">
        <v>3261</v>
      </c>
      <c r="B397" s="4" t="s">
        <v>9</v>
      </c>
      <c r="C397" s="4" t="s">
        <v>593</v>
      </c>
      <c r="D397" s="4" t="s">
        <v>360</v>
      </c>
      <c r="E397" s="4" t="s">
        <v>2224</v>
      </c>
      <c r="F397" s="4" t="s">
        <v>604</v>
      </c>
      <c r="G397" s="4">
        <v>2</v>
      </c>
      <c r="H397" s="4">
        <v>3</v>
      </c>
      <c r="I397" s="4" t="s">
        <v>2718</v>
      </c>
      <c r="J397" s="12">
        <v>0</v>
      </c>
      <c r="K397" s="15">
        <v>2015</v>
      </c>
      <c r="L397" s="12" t="s">
        <v>2124</v>
      </c>
      <c r="M397" s="12" t="str">
        <f t="shared" si="6"/>
        <v>N</v>
      </c>
      <c r="N397" s="12"/>
      <c r="P397" s="12"/>
    </row>
    <row r="398" spans="1:16" s="4" customFormat="1" x14ac:dyDescent="0.25">
      <c r="A398" s="4" t="s">
        <v>3262</v>
      </c>
      <c r="B398" s="4" t="s">
        <v>9</v>
      </c>
      <c r="C398" s="4" t="s">
        <v>593</v>
      </c>
      <c r="D398" s="4" t="s">
        <v>360</v>
      </c>
      <c r="E398" s="4" t="s">
        <v>602</v>
      </c>
      <c r="F398" s="4" t="s">
        <v>601</v>
      </c>
      <c r="G398" s="4">
        <v>2</v>
      </c>
      <c r="H398" s="4">
        <v>2</v>
      </c>
      <c r="I398" s="4" t="s">
        <v>2719</v>
      </c>
      <c r="J398" s="12">
        <v>0</v>
      </c>
      <c r="K398" s="15">
        <v>2015</v>
      </c>
      <c r="L398" s="12" t="s">
        <v>2120</v>
      </c>
      <c r="M398" s="12" t="str">
        <f t="shared" si="6"/>
        <v>N</v>
      </c>
      <c r="N398" s="12"/>
      <c r="P398" s="12"/>
    </row>
    <row r="399" spans="1:16" s="4" customFormat="1" x14ac:dyDescent="0.25">
      <c r="A399" s="4" t="s">
        <v>3263</v>
      </c>
      <c r="B399" s="4" t="s">
        <v>9</v>
      </c>
      <c r="C399" s="4" t="s">
        <v>593</v>
      </c>
      <c r="D399" s="4" t="s">
        <v>360</v>
      </c>
      <c r="E399" s="4" t="s">
        <v>613</v>
      </c>
      <c r="F399" s="4" t="s">
        <v>612</v>
      </c>
      <c r="G399" s="4">
        <v>2</v>
      </c>
      <c r="H399" s="15">
        <v>3</v>
      </c>
      <c r="I399" s="4" t="s">
        <v>2753</v>
      </c>
      <c r="J399" s="12">
        <v>0</v>
      </c>
      <c r="K399" s="15">
        <v>2015</v>
      </c>
      <c r="L399" s="12" t="s">
        <v>2122</v>
      </c>
      <c r="M399" s="12" t="str">
        <f t="shared" si="6"/>
        <v>N</v>
      </c>
      <c r="N399" s="12"/>
      <c r="P399" s="12"/>
    </row>
    <row r="400" spans="1:16" s="4" customFormat="1" x14ac:dyDescent="0.25">
      <c r="A400" s="4" t="s">
        <v>3264</v>
      </c>
      <c r="B400" s="4" t="s">
        <v>9</v>
      </c>
      <c r="C400" s="4" t="s">
        <v>593</v>
      </c>
      <c r="D400" s="4" t="s">
        <v>360</v>
      </c>
      <c r="E400" s="4" t="s">
        <v>2221</v>
      </c>
      <c r="F400" s="4" t="s">
        <v>615</v>
      </c>
      <c r="G400" s="4">
        <v>2</v>
      </c>
      <c r="H400" s="4">
        <v>2</v>
      </c>
      <c r="I400" s="4" t="s">
        <v>2754</v>
      </c>
      <c r="J400" s="12">
        <v>0</v>
      </c>
      <c r="K400" s="15">
        <v>2015</v>
      </c>
      <c r="L400" s="12" t="s">
        <v>2121</v>
      </c>
      <c r="M400" s="12" t="str">
        <f t="shared" si="6"/>
        <v>N</v>
      </c>
      <c r="N400" s="12"/>
      <c r="P400" s="12"/>
    </row>
  </sheetData>
  <autoFilter ref="A4:N400"/>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73"/>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9" width="20.7109375" style="5" customWidth="1"/>
    <col min="10" max="10" width="20.7109375" style="13" customWidth="1"/>
    <col min="11" max="11" width="20.7109375" style="8" customWidth="1"/>
    <col min="12" max="12" width="20.7109375" style="5" customWidth="1"/>
    <col min="13" max="13" width="20.7109375" style="14" customWidth="1"/>
    <col min="14" max="14" width="20.7109375" style="8" customWidth="1"/>
    <col min="15" max="15" width="20.7109375" style="5" customWidth="1"/>
    <col min="16" max="16" width="20.7109375" style="14" customWidth="1"/>
    <col min="17" max="17" width="20.7109375" style="8" customWidth="1"/>
    <col min="18" max="18" width="20.7109375" style="5" customWidth="1"/>
    <col min="19" max="19" width="20.7109375" style="14" customWidth="1"/>
    <col min="20" max="20" width="20.7109375" style="8" customWidth="1"/>
    <col min="21" max="21" width="20.7109375" style="5" customWidth="1"/>
    <col min="22" max="22" width="20.7109375" style="14" customWidth="1"/>
    <col min="23" max="23" width="20.7109375" style="8" customWidth="1"/>
    <col min="24" max="24" width="20.7109375" style="5" customWidth="1"/>
    <col min="25" max="25" width="20.7109375" style="14" customWidth="1"/>
    <col min="26" max="26" width="20.7109375" style="8" customWidth="1"/>
    <col min="27" max="27" width="20.7109375" style="5" customWidth="1"/>
    <col min="28" max="28" width="20.7109375" style="14" customWidth="1"/>
    <col min="29" max="29" width="20.7109375" style="8" customWidth="1"/>
    <col min="30" max="30" width="20.7109375" style="5" customWidth="1"/>
    <col min="31" max="31" width="20.7109375" style="14" customWidth="1"/>
    <col min="32" max="32" width="20.7109375" style="8" customWidth="1"/>
    <col min="33" max="33" width="20.7109375" style="5" customWidth="1"/>
    <col min="34" max="34" width="36.42578125" style="14" customWidth="1"/>
    <col min="35" max="35" width="36.42578125" style="8" customWidth="1"/>
    <col min="36" max="36" width="36.42578125" style="5" customWidth="1"/>
    <col min="37" max="37" width="20.7109375" style="5" customWidth="1"/>
    <col min="38" max="16384" width="9.140625" style="5"/>
  </cols>
  <sheetData>
    <row r="1" spans="1:37" s="9" customFormat="1" x14ac:dyDescent="0.25">
      <c r="I1" s="10" t="s">
        <v>1803</v>
      </c>
      <c r="J1" s="9" t="s">
        <v>1557</v>
      </c>
      <c r="K1" s="9" t="s">
        <v>2435</v>
      </c>
      <c r="L1" s="9" t="s">
        <v>2699</v>
      </c>
      <c r="M1" s="9" t="s">
        <v>1560</v>
      </c>
      <c r="N1" s="9" t="s">
        <v>2437</v>
      </c>
      <c r="O1" s="9" t="s">
        <v>2698</v>
      </c>
      <c r="P1" s="9" t="s">
        <v>1565</v>
      </c>
      <c r="Q1" s="9" t="s">
        <v>2439</v>
      </c>
      <c r="R1" s="9" t="s">
        <v>1802</v>
      </c>
      <c r="S1" s="9" t="s">
        <v>2441</v>
      </c>
      <c r="T1" s="9" t="s">
        <v>2441</v>
      </c>
      <c r="U1" s="9" t="s">
        <v>2696</v>
      </c>
      <c r="V1" s="9" t="s">
        <v>1567</v>
      </c>
      <c r="W1" s="9" t="s">
        <v>2443</v>
      </c>
      <c r="X1" s="9" t="s">
        <v>2695</v>
      </c>
      <c r="Y1" s="9" t="s">
        <v>1563</v>
      </c>
      <c r="Z1" s="9" t="s">
        <v>2445</v>
      </c>
      <c r="AA1" s="9" t="s">
        <v>2694</v>
      </c>
      <c r="AB1" s="9" t="s">
        <v>1566</v>
      </c>
      <c r="AC1" s="9" t="s">
        <v>2447</v>
      </c>
      <c r="AD1" s="9" t="s">
        <v>2693</v>
      </c>
      <c r="AE1" s="9" t="s">
        <v>1561</v>
      </c>
      <c r="AF1" s="9" t="s">
        <v>2449</v>
      </c>
      <c r="AG1" s="9" t="s">
        <v>2692</v>
      </c>
      <c r="AH1" s="9" t="s">
        <v>1807</v>
      </c>
      <c r="AI1" s="9" t="s">
        <v>2452</v>
      </c>
      <c r="AJ1" s="9" t="s">
        <v>2691</v>
      </c>
    </row>
    <row r="2" spans="1:37" s="9" customFormat="1" ht="18" x14ac:dyDescent="0.35">
      <c r="I2" s="10" t="s">
        <v>1804</v>
      </c>
      <c r="J2" s="9" t="s">
        <v>3387</v>
      </c>
      <c r="M2" s="9" t="s">
        <v>1764</v>
      </c>
      <c r="P2" s="9" t="s">
        <v>3352</v>
      </c>
      <c r="R2" s="9" t="s">
        <v>3353</v>
      </c>
      <c r="V2" s="9" t="s">
        <v>3354</v>
      </c>
      <c r="Y2" s="9" t="s">
        <v>3355</v>
      </c>
      <c r="AB2" s="9" t="s">
        <v>3356</v>
      </c>
      <c r="AE2" s="9" t="s">
        <v>1765</v>
      </c>
    </row>
    <row r="3" spans="1:37" s="9" customFormat="1" ht="17.25" x14ac:dyDescent="0.25">
      <c r="I3" s="10" t="s">
        <v>1805</v>
      </c>
      <c r="J3" s="9" t="s">
        <v>3400</v>
      </c>
      <c r="K3" s="9" t="s">
        <v>1558</v>
      </c>
      <c r="M3" s="9" t="s">
        <v>3401</v>
      </c>
      <c r="N3" s="9" t="s">
        <v>1558</v>
      </c>
      <c r="P3" s="9" t="s">
        <v>3402</v>
      </c>
      <c r="Q3" s="9" t="s">
        <v>1558</v>
      </c>
      <c r="R3" s="9" t="s">
        <v>3403</v>
      </c>
      <c r="S3" s="9" t="s">
        <v>1558</v>
      </c>
      <c r="T3" s="9" t="s">
        <v>1558</v>
      </c>
      <c r="V3" s="9" t="s">
        <v>3404</v>
      </c>
      <c r="W3" s="9" t="s">
        <v>1558</v>
      </c>
      <c r="Y3" s="9" t="s">
        <v>3404</v>
      </c>
      <c r="Z3" s="9" t="s">
        <v>1558</v>
      </c>
      <c r="AB3" s="9" t="s">
        <v>3404</v>
      </c>
      <c r="AC3" s="9" t="s">
        <v>1558</v>
      </c>
      <c r="AE3" s="9" t="s">
        <v>3405</v>
      </c>
      <c r="AF3" s="9" t="s">
        <v>1558</v>
      </c>
      <c r="AH3" s="9" t="s">
        <v>3402</v>
      </c>
      <c r="AI3" s="9" t="s">
        <v>1558</v>
      </c>
    </row>
    <row r="4" spans="1:37"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29" t="s">
        <v>1559</v>
      </c>
      <c r="N4" s="30" t="s">
        <v>2436</v>
      </c>
      <c r="O4" s="30" t="s">
        <v>2683</v>
      </c>
      <c r="P4" s="29" t="s">
        <v>1564</v>
      </c>
      <c r="Q4" s="30" t="s">
        <v>2438</v>
      </c>
      <c r="R4" s="30" t="s">
        <v>2684</v>
      </c>
      <c r="S4" s="29" t="s">
        <v>1801</v>
      </c>
      <c r="T4" s="30" t="s">
        <v>2440</v>
      </c>
      <c r="U4" s="30" t="s">
        <v>2685</v>
      </c>
      <c r="V4" s="29" t="s">
        <v>29</v>
      </c>
      <c r="W4" s="30" t="s">
        <v>2442</v>
      </c>
      <c r="X4" s="30" t="s">
        <v>2686</v>
      </c>
      <c r="Y4" s="29" t="s">
        <v>1562</v>
      </c>
      <c r="Z4" s="30" t="s">
        <v>2444</v>
      </c>
      <c r="AA4" s="30" t="s">
        <v>2687</v>
      </c>
      <c r="AB4" s="29" t="s">
        <v>28</v>
      </c>
      <c r="AC4" s="30" t="s">
        <v>2446</v>
      </c>
      <c r="AD4" s="30" t="s">
        <v>2688</v>
      </c>
      <c r="AE4" s="29" t="s">
        <v>1344</v>
      </c>
      <c r="AF4" s="30" t="s">
        <v>2448</v>
      </c>
      <c r="AG4" s="30" t="s">
        <v>2689</v>
      </c>
      <c r="AH4" s="31" t="s">
        <v>2450</v>
      </c>
      <c r="AI4" s="32" t="s">
        <v>2451</v>
      </c>
      <c r="AJ4" s="32" t="s">
        <v>2690</v>
      </c>
      <c r="AK4" s="33" t="s">
        <v>2769</v>
      </c>
    </row>
    <row r="5" spans="1:37" x14ac:dyDescent="0.25">
      <c r="A5" s="5" t="s">
        <v>1539</v>
      </c>
      <c r="B5" s="5" t="s">
        <v>20</v>
      </c>
      <c r="C5" s="5" t="s">
        <v>1570</v>
      </c>
      <c r="D5" s="5" t="s">
        <v>35</v>
      </c>
      <c r="E5" s="4" t="s">
        <v>3344</v>
      </c>
      <c r="F5" s="4" t="s">
        <v>1570</v>
      </c>
      <c r="G5" s="5">
        <v>0</v>
      </c>
      <c r="H5" s="5">
        <v>2</v>
      </c>
      <c r="I5" s="4" t="s">
        <v>1792</v>
      </c>
      <c r="J5" s="13">
        <f>IFERROR(IF(INDEX('11.1_Outliers-Generation'!$N$5:$N$500,MATCH($F5,'11.1_Outliers-Generation'!$F$5:$F$500,0))&lt;&gt;"N",
INDEX('11.1_Outliers-Generation'!J$5:J$500,MATCH($F5,'11.1_Outliers-Generation'!$F$5:$F$500,0)),""),"")</f>
        <v>2.34</v>
      </c>
      <c r="K5" s="8">
        <f>IFERROR(IF(INDEX('11.1_Outliers-Generation'!$N$5:$N$500,MATCH($F5,'11.1_Outliers-Generation'!$F$5:$F$500,0))&lt;&gt;"N",
INDEX('11.1_Outliers-Generation'!K$5:K$500,MATCH($F5,'11.1_Outliers-Generation'!$F$5:$F$500,0)),""),"")</f>
        <v>2019</v>
      </c>
      <c r="L5" s="13" t="str">
        <f>IFERROR(IF(INDEX('11.1_Outliers-Generation'!$N$5:$N$500,MATCH($F5,'11.1_Outliers-Generation'!$F$5:$F$500,0))&lt;&gt;"N",
INDEX('11.1_Outliers-Generation'!L$5:L$500,MATCH($F5,'11.1_Outliers-Generation'!$F$5:$F$500,0)),""),"")</f>
        <v>WACT_02</v>
      </c>
      <c r="M5" s="14">
        <f>IFERROR(IF(INDEX('11.2_Outliers-Collection_cov'!$N$5:$N$500,MATCH($F5,'11.2_Outliers-Collection_cov'!$F$5:$F$500,0))&lt;&gt;"N",
INDEX('11.2_Outliers-Collection_cov'!J$5:J$500,MATCH($F5,'11.2_Outliers-Collection_cov'!$F$5:$F$500,0)),""),"")</f>
        <v>97.77</v>
      </c>
      <c r="N5" s="8">
        <f>IFERROR(IF(INDEX('11.2_Outliers-Collection_cov'!$N$5:$N$500,MATCH($F5,'11.2_Outliers-Collection_cov'!$F$5:$F$500,0))&lt;&gt;"N",
INDEX('11.2_Outliers-Collection_cov'!K$5:K$500,MATCH($F5,'11.2_Outliers-Collection_cov'!$F$5:$F$500,0)),""),"")</f>
        <v>2019</v>
      </c>
      <c r="O5" s="13" t="str">
        <f>IFERROR(IF(INDEX('11.2_Outliers-Collection_cov'!$N$5:$N$500,MATCH($F5,'11.2_Outliers-Collection_cov'!$F$5:$F$500,0))&lt;&gt;"N",
INDEX('11.2_Outliers-Collection_cov'!L$5:L$500,MATCH($F5,'11.2_Outliers-Collection_cov'!$F$5:$F$500,0)),""),"")</f>
        <v>WACT_02</v>
      </c>
      <c r="P5" s="14">
        <f>IFERROR(IF(INDEX('11.3_Outliers-Plastic'!$N$5:$N$500,MATCH($F5,'11.3_Outliers-Plastic'!$F$5:$F$500,0))&lt;&gt;"N",
INDEX('11.3_Outliers-Plastic'!J$5:J$500,MATCH($F5,'11.3_Outliers-Plastic'!$F$5:$F$500,0)),""),"")</f>
        <v>11.9</v>
      </c>
      <c r="Q5" s="8">
        <f>IFERROR(IF(INDEX('11.3_Outliers-Plastic'!$N$5:$N$500,MATCH($F5,'11.3_Outliers-Plastic'!$F$5:$F$500,0))&lt;&gt;"N",
INDEX('11.3_Outliers-Plastic'!K$5:K$500,MATCH($F5,'11.3_Outliers-Plastic'!$F$5:$F$500,0)),""),"")</f>
        <v>2019</v>
      </c>
      <c r="R5" s="14" t="str">
        <f>IFERROR(IF(INDEX('11.3_Outliers-Plastic'!$N$5:$N$500,MATCH($F5,'11.3_Outliers-Plastic'!$F$5:$F$500,0))&lt;&gt;"N",
INDEX('11.3_Outliers-Plastic'!L$5:L$500,MATCH($F5,'11.3_Outliers-Plastic'!$F$5:$F$500,0)),""),"")</f>
        <v>WACT_02</v>
      </c>
      <c r="S5" s="12">
        <v>45.462184873949582</v>
      </c>
      <c r="T5" s="5">
        <v>2019</v>
      </c>
      <c r="U5" s="5" t="s">
        <v>1539</v>
      </c>
      <c r="V5" s="14" t="str">
        <f>IFERROR(IF(INDEX('11.5_Outliers-Other_recovery'!$N$5:$N$500,MATCH($F5,'11.5_Outliers-Other_recovery'!$F$5:$F$500,0))&lt;&gt;"N",
INDEX('11.5_Outliers-Other_recovery'!J$5:J$500,MATCH($F5,'11.5_Outliers-Other_recovery'!$F$5:$F$500,0)),""),"")</f>
        <v/>
      </c>
      <c r="W5" s="8" t="str">
        <f>IFERROR(IF(INDEX('11.5_Outliers-Other_recovery'!$N$5:$N$500,MATCH($F5,'11.5_Outliers-Other_recovery'!$F$5:$F$500,0))&lt;&gt;"N",
INDEX('11.5_Outliers-Other_recovery'!K$5:K$500,MATCH($F5,'11.5_Outliers-Other_recovery'!$F$5:$F$500,0)),""),"")</f>
        <v/>
      </c>
      <c r="X5" s="14" t="str">
        <f>IFERROR(IF(INDEX('11.5_Outliers-Other_recovery'!$N$5:$N$500,MATCH($F5,'11.5_Outliers-Other_recovery'!$F$5:$F$500,0))&lt;&gt;"N",
INDEX('11.5_Outliers-Other_recovery'!L$5:L$500,MATCH($F5,'11.5_Outliers-Other_recovery'!$F$5:$F$500,0)),""),"")</f>
        <v/>
      </c>
      <c r="Y5" s="14" t="str">
        <f>IFERROR(IF(INDEX('11.4_Outliers-Formal_dry_recy'!$N$5:$N$500,MATCH($F5,'11.4_Outliers-Formal_dry_recy'!$F$5:$F$500,0))&lt;&gt;"N",
INDEX('11.4_Outliers-Formal_dry_recy'!J$5:J$500,MATCH($F5,'11.4_Outliers-Formal_dry_recy'!$F$5:$F$500,0)),""),"")</f>
        <v/>
      </c>
      <c r="Z5" s="8" t="str">
        <f>IFERROR(IF(INDEX('11.4_Outliers-Formal_dry_recy'!$N$5:$N$500,MATCH($F5,'11.4_Outliers-Formal_dry_recy'!$F$5:$F$500,0))&lt;&gt;"N",
INDEX('11.4_Outliers-Formal_dry_recy'!K$5:K$500,MATCH($F5,'11.4_Outliers-Formal_dry_recy'!$F$5:$F$500,0)),""),"")</f>
        <v/>
      </c>
      <c r="AA5" s="14" t="str">
        <f>IFERROR(IF(INDEX('11.4_Outliers-Formal_dry_recy'!$N$5:$N$500,MATCH($F5,'11.4_Outliers-Formal_dry_recy'!$F$5:$F$500,0))&lt;&gt;"N",
INDEX('11.4_Outliers-Formal_dry_recy'!L$5:L$500,MATCH($F5,'11.4_Outliers-Formal_dry_recy'!$F$5:$F$500,0)),""),"")</f>
        <v/>
      </c>
      <c r="AB5" s="14">
        <f>IFERROR(IF(INDEX('11.6_Outliers-Incineration'!$N$5:$N$500,MATCH($F5,'11.6_Outliers-Incineration'!$F$5:$F$500,0))&lt;&gt;"N",
INDEX('11.6_Outliers-Incineration'!J$5:J$500,MATCH($F5,'11.6_Outliers-Incineration'!$F$5:$F$500,0)),""),"")</f>
        <v>0</v>
      </c>
      <c r="AC5" s="8">
        <f>IFERROR(IF(INDEX('11.6_Outliers-Incineration'!$N$5:$N$500,MATCH($F5,'11.6_Outliers-Incineration'!$F$5:$F$500,0))&lt;&gt;"N",
INDEX('11.6_Outliers-Incineration'!K$5:K$500,MATCH($F5,'11.6_Outliers-Incineration'!$F$5:$F$500,0)),""),"")</f>
        <v>2019</v>
      </c>
      <c r="AD5" s="14" t="str">
        <f>IFERROR(IF(INDEX('11.6_Outliers-Incineration'!$N$5:$N$500,MATCH($F5,'11.6_Outliers-Incineration'!$F$5:$F$500,0))&lt;&gt;"N",
INDEX('11.6_Outliers-Incineration'!L$5:L$500,MATCH($F5,'11.6_Outliers-Incineration'!$F$5:$F$500,0)),""),"")</f>
        <v>WACT_02</v>
      </c>
      <c r="AE5" s="14">
        <f>IFERROR(IF(INDEX('11.7_Outliers-Controlled_disp'!$N$5:$N$500,MATCH($F5,'11.7_Outliers-Controlled_disp'!$F$5:$F$500,0))&lt;&gt;"N",
INDEX('11.7_Outliers-Controlled_disp'!J$5:J$500,MATCH($F5,'11.7_Outliers-Controlled_disp'!$F$5:$F$500,0)),""),"")</f>
        <v>100</v>
      </c>
      <c r="AF5" s="8">
        <f>IFERROR(IF(INDEX('11.7_Outliers-Controlled_disp'!$N$5:$N$500,MATCH($F5,'11.7_Outliers-Controlled_disp'!$F$5:$F$500,0))&lt;&gt;"N",
INDEX('11.7_Outliers-Controlled_disp'!K$5:K$500,MATCH($F5,'11.7_Outliers-Controlled_disp'!$F$5:$F$500,0)),""),"")</f>
        <v>2019</v>
      </c>
      <c r="AG5" s="14" t="str">
        <f>IFERROR(IF(INDEX('11.7_Outliers-Controlled_disp'!$N$5:$N$500,MATCH($F5,'11.7_Outliers-Controlled_disp'!$F$5:$F$500,0))&lt;&gt;"N",
INDEX('11.7_Outliers-Controlled_disp'!L$5:L$500,MATCH($F5,'11.7_Outliers-Controlled_disp'!$F$5:$F$500,0)),""),"")</f>
        <v>WACT_02</v>
      </c>
      <c r="AH5" s="14">
        <v>97.77</v>
      </c>
      <c r="AI5" s="5">
        <v>2019</v>
      </c>
      <c r="AJ5" s="5" t="s">
        <v>1539</v>
      </c>
      <c r="AK5" s="5">
        <f t="shared" ref="AK5:AK68" si="0">COUNT(AH5,AE5,AB5,Y5,V5,S5,P5,M5,J5)</f>
        <v>7</v>
      </c>
    </row>
    <row r="6" spans="1:37" x14ac:dyDescent="0.25">
      <c r="A6" s="5" t="s">
        <v>1540</v>
      </c>
      <c r="B6" s="5" t="s">
        <v>13</v>
      </c>
      <c r="C6" s="5" t="s">
        <v>851</v>
      </c>
      <c r="D6" s="5" t="s">
        <v>620</v>
      </c>
      <c r="E6" s="4" t="s">
        <v>14</v>
      </c>
      <c r="F6" s="4" t="s">
        <v>1776</v>
      </c>
      <c r="G6" s="5">
        <v>1</v>
      </c>
      <c r="H6" s="5">
        <v>2</v>
      </c>
      <c r="I6" s="5" t="s">
        <v>1793</v>
      </c>
      <c r="J6" s="13">
        <f>IFERROR(IF(INDEX('11.1_Outliers-Generation'!$N$5:$N$500,MATCH($F6,'11.1_Outliers-Generation'!$F$5:$F$500,0))&lt;&gt;"N",
INDEX('11.1_Outliers-Generation'!J$5:J$500,MATCH($F6,'11.1_Outliers-Generation'!$F$5:$F$500,0)),""),"")</f>
        <v>0.53</v>
      </c>
      <c r="K6" s="8">
        <f>IFERROR(IF(INDEX('11.1_Outliers-Generation'!$N$5:$N$500,MATCH($F6,'11.1_Outliers-Generation'!$F$5:$F$500,0))&lt;&gt;"N",
INDEX('11.1_Outliers-Generation'!K$5:K$500,MATCH($F6,'11.1_Outliers-Generation'!$F$5:$F$500,0)),""),"")</f>
        <v>2020</v>
      </c>
      <c r="L6" s="13" t="str">
        <f>IFERROR(IF(INDEX('11.1_Outliers-Generation'!$N$5:$N$500,MATCH($F6,'11.1_Outliers-Generation'!$F$5:$F$500,0))&lt;&gt;"N",
INDEX('11.1_Outliers-Generation'!L$5:L$500,MATCH($F6,'11.1_Outliers-Generation'!$F$5:$F$500,0)),""),"")</f>
        <v>WACT_03</v>
      </c>
      <c r="M6" s="14">
        <f>IFERROR(IF(INDEX('11.2_Outliers-Collection_cov'!$N$5:$N$500,MATCH($F6,'11.2_Outliers-Collection_cov'!$F$5:$F$500,0))&lt;&gt;"N",
INDEX('11.2_Outliers-Collection_cov'!J$5:J$500,MATCH($F6,'11.2_Outliers-Collection_cov'!$F$5:$F$500,0)),""),"")</f>
        <v>51.68</v>
      </c>
      <c r="N6" s="8">
        <f>IFERROR(IF(INDEX('11.2_Outliers-Collection_cov'!$N$5:$N$500,MATCH($F6,'11.2_Outliers-Collection_cov'!$F$5:$F$500,0))&lt;&gt;"N",
INDEX('11.2_Outliers-Collection_cov'!K$5:K$500,MATCH($F6,'11.2_Outliers-Collection_cov'!$F$5:$F$500,0)),""),"")</f>
        <v>2020</v>
      </c>
      <c r="O6" s="13" t="str">
        <f>IFERROR(IF(INDEX('11.2_Outliers-Collection_cov'!$N$5:$N$500,MATCH($F6,'11.2_Outliers-Collection_cov'!$F$5:$F$500,0))&lt;&gt;"N",
INDEX('11.2_Outliers-Collection_cov'!L$5:L$500,MATCH($F6,'11.2_Outliers-Collection_cov'!$F$5:$F$500,0)),""),"")</f>
        <v>WACT_03</v>
      </c>
      <c r="P6" s="14">
        <f>IFERROR(IF(INDEX('11.3_Outliers-Plastic'!$N$5:$N$500,MATCH($F6,'11.3_Outliers-Plastic'!$F$5:$F$500,0))&lt;&gt;"N",
INDEX('11.3_Outliers-Plastic'!J$5:J$500,MATCH($F6,'11.3_Outliers-Plastic'!$F$5:$F$500,0)),""),"")</f>
        <v>6.77</v>
      </c>
      <c r="Q6" s="8">
        <f>IFERROR(IF(INDEX('11.3_Outliers-Plastic'!$N$5:$N$500,MATCH($F6,'11.3_Outliers-Plastic'!$F$5:$F$500,0))&lt;&gt;"N",
INDEX('11.3_Outliers-Plastic'!K$5:K$500,MATCH($F6,'11.3_Outliers-Plastic'!$F$5:$F$500,0)),""),"")</f>
        <v>2020</v>
      </c>
      <c r="R6" s="14" t="str">
        <f>IFERROR(IF(INDEX('11.3_Outliers-Plastic'!$N$5:$N$500,MATCH($F6,'11.3_Outliers-Plastic'!$F$5:$F$500,0))&lt;&gt;"N",
INDEX('11.3_Outliers-Plastic'!L$5:L$500,MATCH($F6,'11.3_Outliers-Plastic'!$F$5:$F$500,0)),""),"")</f>
        <v>WACT_03</v>
      </c>
      <c r="S6" s="12">
        <v>39.438700147710485</v>
      </c>
      <c r="T6" s="5">
        <v>2020</v>
      </c>
      <c r="U6" s="5" t="s">
        <v>1540</v>
      </c>
      <c r="V6" s="14" t="str">
        <f>IFERROR(IF(INDEX('11.5_Outliers-Other_recovery'!$N$5:$N$500,MATCH($F6,'11.5_Outliers-Other_recovery'!$F$5:$F$500,0))&lt;&gt;"N",
INDEX('11.5_Outliers-Other_recovery'!J$5:J$500,MATCH($F6,'11.5_Outliers-Other_recovery'!$F$5:$F$500,0)),""),"")</f>
        <v/>
      </c>
      <c r="W6" s="8" t="str">
        <f>IFERROR(IF(INDEX('11.5_Outliers-Other_recovery'!$N$5:$N$500,MATCH($F6,'11.5_Outliers-Other_recovery'!$F$5:$F$500,0))&lt;&gt;"N",
INDEX('11.5_Outliers-Other_recovery'!K$5:K$500,MATCH($F6,'11.5_Outliers-Other_recovery'!$F$5:$F$500,0)),""),"")</f>
        <v/>
      </c>
      <c r="X6" s="14" t="str">
        <f>IFERROR(IF(INDEX('11.5_Outliers-Other_recovery'!$N$5:$N$500,MATCH($F6,'11.5_Outliers-Other_recovery'!$F$5:$F$500,0))&lt;&gt;"N",
INDEX('11.5_Outliers-Other_recovery'!L$5:L$500,MATCH($F6,'11.5_Outliers-Other_recovery'!$F$5:$F$500,0)),""),"")</f>
        <v/>
      </c>
      <c r="Y6" s="14" t="str">
        <f>IFERROR(IF(INDEX('11.4_Outliers-Formal_dry_recy'!$N$5:$N$500,MATCH($F6,'11.4_Outliers-Formal_dry_recy'!$F$5:$F$500,0))&lt;&gt;"N",
INDEX('11.4_Outliers-Formal_dry_recy'!J$5:J$500,MATCH($F6,'11.4_Outliers-Formal_dry_recy'!$F$5:$F$500,0)),""),"")</f>
        <v/>
      </c>
      <c r="Z6" s="8" t="str">
        <f>IFERROR(IF(INDEX('11.4_Outliers-Formal_dry_recy'!$N$5:$N$500,MATCH($F6,'11.4_Outliers-Formal_dry_recy'!$F$5:$F$500,0))&lt;&gt;"N",
INDEX('11.4_Outliers-Formal_dry_recy'!K$5:K$500,MATCH($F6,'11.4_Outliers-Formal_dry_recy'!$F$5:$F$500,0)),""),"")</f>
        <v/>
      </c>
      <c r="AA6" s="14" t="str">
        <f>IFERROR(IF(INDEX('11.4_Outliers-Formal_dry_recy'!$N$5:$N$500,MATCH($F6,'11.4_Outliers-Formal_dry_recy'!$F$5:$F$500,0))&lt;&gt;"N",
INDEX('11.4_Outliers-Formal_dry_recy'!L$5:L$500,MATCH($F6,'11.4_Outliers-Formal_dry_recy'!$F$5:$F$500,0)),""),"")</f>
        <v/>
      </c>
      <c r="AB6" s="14">
        <f>IFERROR(IF(INDEX('11.6_Outliers-Incineration'!$N$5:$N$500,MATCH($F6,'11.6_Outliers-Incineration'!$F$5:$F$500,0))&lt;&gt;"N",
INDEX('11.6_Outliers-Incineration'!J$5:J$500,MATCH($F6,'11.6_Outliers-Incineration'!$F$5:$F$500,0)),""),"")</f>
        <v>0</v>
      </c>
      <c r="AC6" s="8">
        <f>IFERROR(IF(INDEX('11.6_Outliers-Incineration'!$N$5:$N$500,MATCH($F6,'11.6_Outliers-Incineration'!$F$5:$F$500,0))&lt;&gt;"N",
INDEX('11.6_Outliers-Incineration'!K$5:K$500,MATCH($F6,'11.6_Outliers-Incineration'!$F$5:$F$500,0)),""),"")</f>
        <v>2020</v>
      </c>
      <c r="AD6" s="14" t="str">
        <f>IFERROR(IF(INDEX('11.6_Outliers-Incineration'!$N$5:$N$500,MATCH($F6,'11.6_Outliers-Incineration'!$F$5:$F$500,0))&lt;&gt;"N",
INDEX('11.6_Outliers-Incineration'!L$5:L$500,MATCH($F6,'11.6_Outliers-Incineration'!$F$5:$F$500,0)),""),"")</f>
        <v>WACT_03</v>
      </c>
      <c r="AE6" s="14">
        <f>IFERROR(IF(INDEX('11.7_Outliers-Controlled_disp'!$N$5:$N$500,MATCH($F6,'11.7_Outliers-Controlled_disp'!$F$5:$F$500,0))&lt;&gt;"N",
INDEX('11.7_Outliers-Controlled_disp'!J$5:J$500,MATCH($F6,'11.7_Outliers-Controlled_disp'!$F$5:$F$500,0)),""),"")</f>
        <v>0</v>
      </c>
      <c r="AF6" s="8">
        <f>IFERROR(IF(INDEX('11.7_Outliers-Controlled_disp'!$N$5:$N$500,MATCH($F6,'11.7_Outliers-Controlled_disp'!$F$5:$F$500,0))&lt;&gt;"N",
INDEX('11.7_Outliers-Controlled_disp'!K$5:K$500,MATCH($F6,'11.7_Outliers-Controlled_disp'!$F$5:$F$500,0)),""),"")</f>
        <v>2020</v>
      </c>
      <c r="AG6" s="14" t="str">
        <f>IFERROR(IF(INDEX('11.7_Outliers-Controlled_disp'!$N$5:$N$500,MATCH($F6,'11.7_Outliers-Controlled_disp'!$F$5:$F$500,0))&lt;&gt;"N",
INDEX('11.7_Outliers-Controlled_disp'!L$5:L$500,MATCH($F6,'11.7_Outliers-Controlled_disp'!$F$5:$F$500,0)),""),"")</f>
        <v>WACT_03</v>
      </c>
      <c r="AH6" s="14">
        <v>3</v>
      </c>
      <c r="AI6" s="5">
        <v>2020</v>
      </c>
      <c r="AJ6" s="5" t="s">
        <v>1540</v>
      </c>
      <c r="AK6" s="5">
        <f t="shared" si="0"/>
        <v>7</v>
      </c>
    </row>
    <row r="7" spans="1:37" x14ac:dyDescent="0.25">
      <c r="A7" s="5" t="s">
        <v>1541</v>
      </c>
      <c r="B7" s="5" t="s">
        <v>13</v>
      </c>
      <c r="C7" s="5" t="s">
        <v>851</v>
      </c>
      <c r="D7" s="5" t="s">
        <v>620</v>
      </c>
      <c r="E7" s="4" t="s">
        <v>15</v>
      </c>
      <c r="F7" s="4" t="s">
        <v>1777</v>
      </c>
      <c r="G7" s="5">
        <v>1</v>
      </c>
      <c r="H7" s="5">
        <v>1</v>
      </c>
      <c r="I7" s="5" t="s">
        <v>3078</v>
      </c>
      <c r="J7" s="13">
        <f>IFERROR(IF(INDEX('11.1_Outliers-Generation'!$N$5:$N$500,MATCH($F7,'11.1_Outliers-Generation'!$F$5:$F$500,0))&lt;&gt;"N",
INDEX('11.1_Outliers-Generation'!J$5:J$500,MATCH($F7,'11.1_Outliers-Generation'!$F$5:$F$500,0)),""),"")</f>
        <v>0.59</v>
      </c>
      <c r="K7" s="8">
        <f>IFERROR(IF(INDEX('11.1_Outliers-Generation'!$N$5:$N$500,MATCH($F7,'11.1_Outliers-Generation'!$F$5:$F$500,0))&lt;&gt;"N",
INDEX('11.1_Outliers-Generation'!K$5:K$500,MATCH($F7,'11.1_Outliers-Generation'!$F$5:$F$500,0)),""),"")</f>
        <v>2020</v>
      </c>
      <c r="L7" s="13" t="str">
        <f>IFERROR(IF(INDEX('11.1_Outliers-Generation'!$N$5:$N$500,MATCH($F7,'11.1_Outliers-Generation'!$F$5:$F$500,0))&lt;&gt;"N",
INDEX('11.1_Outliers-Generation'!L$5:L$500,MATCH($F7,'11.1_Outliers-Generation'!$F$5:$F$500,0)),""),"")</f>
        <v>WACT_04</v>
      </c>
      <c r="M7" s="14">
        <f>IFERROR(IF(INDEX('11.2_Outliers-Collection_cov'!$N$5:$N$500,MATCH($F7,'11.2_Outliers-Collection_cov'!$F$5:$F$500,0))&lt;&gt;"N",
INDEX('11.2_Outliers-Collection_cov'!J$5:J$500,MATCH($F7,'11.2_Outliers-Collection_cov'!$F$5:$F$500,0)),""),"")</f>
        <v>56.4</v>
      </c>
      <c r="N7" s="8">
        <f>IFERROR(IF(INDEX('11.2_Outliers-Collection_cov'!$N$5:$N$500,MATCH($F7,'11.2_Outliers-Collection_cov'!$F$5:$F$500,0))&lt;&gt;"N",
INDEX('11.2_Outliers-Collection_cov'!K$5:K$500,MATCH($F7,'11.2_Outliers-Collection_cov'!$F$5:$F$500,0)),""),"")</f>
        <v>2020</v>
      </c>
      <c r="O7" s="13" t="str">
        <f>IFERROR(IF(INDEX('11.2_Outliers-Collection_cov'!$N$5:$N$500,MATCH($F7,'11.2_Outliers-Collection_cov'!$F$5:$F$500,0))&lt;&gt;"N",
INDEX('11.2_Outliers-Collection_cov'!L$5:L$500,MATCH($F7,'11.2_Outliers-Collection_cov'!$F$5:$F$500,0)),""),"")</f>
        <v>WACT_04</v>
      </c>
      <c r="P7" s="14">
        <f>IFERROR(IF(INDEX('11.3_Outliers-Plastic'!$N$5:$N$500,MATCH($F7,'11.3_Outliers-Plastic'!$F$5:$F$500,0))&lt;&gt;"N",
INDEX('11.3_Outliers-Plastic'!J$5:J$500,MATCH($F7,'11.3_Outliers-Plastic'!$F$5:$F$500,0)),""),"")</f>
        <v>8.4699999999999989</v>
      </c>
      <c r="Q7" s="8">
        <f>IFERROR(IF(INDEX('11.3_Outliers-Plastic'!$N$5:$N$500,MATCH($F7,'11.3_Outliers-Plastic'!$F$5:$F$500,0))&lt;&gt;"N",
INDEX('11.3_Outliers-Plastic'!K$5:K$500,MATCH($F7,'11.3_Outliers-Plastic'!$F$5:$F$500,0)),""),"")</f>
        <v>2020</v>
      </c>
      <c r="R7" s="14" t="str">
        <f>IFERROR(IF(INDEX('11.3_Outliers-Plastic'!$N$5:$N$500,MATCH($F7,'11.3_Outliers-Plastic'!$F$5:$F$500,0))&lt;&gt;"N",
INDEX('11.3_Outliers-Plastic'!L$5:L$500,MATCH($F7,'11.3_Outliers-Plastic'!$F$5:$F$500,0)),""),"")</f>
        <v>WACT_04</v>
      </c>
      <c r="S7" s="12">
        <v>48.406139315230227</v>
      </c>
      <c r="T7" s="5">
        <v>2020</v>
      </c>
      <c r="U7" s="5" t="s">
        <v>1541</v>
      </c>
      <c r="V7" s="14" t="str">
        <f>IFERROR(IF(INDEX('11.5_Outliers-Other_recovery'!$N$5:$N$500,MATCH($F7,'11.5_Outliers-Other_recovery'!$F$5:$F$500,0))&lt;&gt;"N",
INDEX('11.5_Outliers-Other_recovery'!J$5:J$500,MATCH($F7,'11.5_Outliers-Other_recovery'!$F$5:$F$500,0)),""),"")</f>
        <v/>
      </c>
      <c r="W7" s="8" t="str">
        <f>IFERROR(IF(INDEX('11.5_Outliers-Other_recovery'!$N$5:$N$500,MATCH($F7,'11.5_Outliers-Other_recovery'!$F$5:$F$500,0))&lt;&gt;"N",
INDEX('11.5_Outliers-Other_recovery'!K$5:K$500,MATCH($F7,'11.5_Outliers-Other_recovery'!$F$5:$F$500,0)),""),"")</f>
        <v/>
      </c>
      <c r="X7" s="14" t="str">
        <f>IFERROR(IF(INDEX('11.5_Outliers-Other_recovery'!$N$5:$N$500,MATCH($F7,'11.5_Outliers-Other_recovery'!$F$5:$F$500,0))&lt;&gt;"N",
INDEX('11.5_Outliers-Other_recovery'!L$5:L$500,MATCH($F7,'11.5_Outliers-Other_recovery'!$F$5:$F$500,0)),""),"")</f>
        <v/>
      </c>
      <c r="Y7" s="14" t="str">
        <f>IFERROR(IF(INDEX('11.4_Outliers-Formal_dry_recy'!$N$5:$N$500,MATCH($F7,'11.4_Outliers-Formal_dry_recy'!$F$5:$F$500,0))&lt;&gt;"N",
INDEX('11.4_Outliers-Formal_dry_recy'!J$5:J$500,MATCH($F7,'11.4_Outliers-Formal_dry_recy'!$F$5:$F$500,0)),""),"")</f>
        <v/>
      </c>
      <c r="Z7" s="8" t="str">
        <f>IFERROR(IF(INDEX('11.4_Outliers-Formal_dry_recy'!$N$5:$N$500,MATCH($F7,'11.4_Outliers-Formal_dry_recy'!$F$5:$F$500,0))&lt;&gt;"N",
INDEX('11.4_Outliers-Formal_dry_recy'!K$5:K$500,MATCH($F7,'11.4_Outliers-Formal_dry_recy'!$F$5:$F$500,0)),""),"")</f>
        <v/>
      </c>
      <c r="AA7" s="14" t="str">
        <f>IFERROR(IF(INDEX('11.4_Outliers-Formal_dry_recy'!$N$5:$N$500,MATCH($F7,'11.4_Outliers-Formal_dry_recy'!$F$5:$F$500,0))&lt;&gt;"N",
INDEX('11.4_Outliers-Formal_dry_recy'!L$5:L$500,MATCH($F7,'11.4_Outliers-Formal_dry_recy'!$F$5:$F$500,0)),""),"")</f>
        <v/>
      </c>
      <c r="AB7" s="14">
        <f>IFERROR(IF(INDEX('11.6_Outliers-Incineration'!$N$5:$N$500,MATCH($F7,'11.6_Outliers-Incineration'!$F$5:$F$500,0))&lt;&gt;"N",
INDEX('11.6_Outliers-Incineration'!J$5:J$500,MATCH($F7,'11.6_Outliers-Incineration'!$F$5:$F$500,0)),""),"")</f>
        <v>0</v>
      </c>
      <c r="AC7" s="8">
        <f>IFERROR(IF(INDEX('11.6_Outliers-Incineration'!$N$5:$N$500,MATCH($F7,'11.6_Outliers-Incineration'!$F$5:$F$500,0))&lt;&gt;"N",
INDEX('11.6_Outliers-Incineration'!K$5:K$500,MATCH($F7,'11.6_Outliers-Incineration'!$F$5:$F$500,0)),""),"")</f>
        <v>2020</v>
      </c>
      <c r="AD7" s="14" t="str">
        <f>IFERROR(IF(INDEX('11.6_Outliers-Incineration'!$N$5:$N$500,MATCH($F7,'11.6_Outliers-Incineration'!$F$5:$F$500,0))&lt;&gt;"N",
INDEX('11.6_Outliers-Incineration'!L$5:L$500,MATCH($F7,'11.6_Outliers-Incineration'!$F$5:$F$500,0)),""),"")</f>
        <v>WACT_04</v>
      </c>
      <c r="AE7" s="14">
        <f>IFERROR(IF(INDEX('11.7_Outliers-Controlled_disp'!$N$5:$N$500,MATCH($F7,'11.7_Outliers-Controlled_disp'!$F$5:$F$500,0))&lt;&gt;"N",
INDEX('11.7_Outliers-Controlled_disp'!J$5:J$500,MATCH($F7,'11.7_Outliers-Controlled_disp'!$F$5:$F$500,0)),""),"")</f>
        <v>0</v>
      </c>
      <c r="AF7" s="8">
        <f>IFERROR(IF(INDEX('11.7_Outliers-Controlled_disp'!$N$5:$N$500,MATCH($F7,'11.7_Outliers-Controlled_disp'!$F$5:$F$500,0))&lt;&gt;"N",
INDEX('11.7_Outliers-Controlled_disp'!K$5:K$500,MATCH($F7,'11.7_Outliers-Controlled_disp'!$F$5:$F$500,0)),""),"")</f>
        <v>2020</v>
      </c>
      <c r="AG7" s="14" t="str">
        <f>IFERROR(IF(INDEX('11.7_Outliers-Controlled_disp'!$N$5:$N$500,MATCH($F7,'11.7_Outliers-Controlled_disp'!$F$5:$F$500,0))&lt;&gt;"N",
INDEX('11.7_Outliers-Controlled_disp'!L$5:L$500,MATCH($F7,'11.7_Outliers-Controlled_disp'!$F$5:$F$500,0)),""),"")</f>
        <v>WACT_04</v>
      </c>
      <c r="AH7" s="14">
        <v>5.15</v>
      </c>
      <c r="AI7" s="5">
        <v>2020</v>
      </c>
      <c r="AJ7" s="5" t="s">
        <v>1541</v>
      </c>
      <c r="AK7" s="5">
        <f t="shared" si="0"/>
        <v>7</v>
      </c>
    </row>
    <row r="8" spans="1:37" x14ac:dyDescent="0.25">
      <c r="A8" s="5" t="s">
        <v>1542</v>
      </c>
      <c r="B8" s="5" t="s">
        <v>25</v>
      </c>
      <c r="C8" s="5" t="s">
        <v>624</v>
      </c>
      <c r="D8" s="4" t="s">
        <v>620</v>
      </c>
      <c r="E8" s="4" t="s">
        <v>26</v>
      </c>
      <c r="F8" s="4" t="s">
        <v>1778</v>
      </c>
      <c r="G8" s="5">
        <v>3</v>
      </c>
      <c r="H8" s="5">
        <v>3</v>
      </c>
      <c r="I8" s="5" t="s">
        <v>1794</v>
      </c>
      <c r="J8" s="13">
        <f>IFERROR(IF(INDEX('11.1_Outliers-Generation'!$N$5:$N$500,MATCH($F8,'11.1_Outliers-Generation'!$F$5:$F$500,0))&lt;&gt;"N",
INDEX('11.1_Outliers-Generation'!J$5:J$500,MATCH($F8,'11.1_Outliers-Generation'!$F$5:$F$500,0)),""),"")</f>
        <v>0.6</v>
      </c>
      <c r="K8" s="8">
        <f>IFERROR(IF(INDEX('11.1_Outliers-Generation'!$N$5:$N$500,MATCH($F8,'11.1_Outliers-Generation'!$F$5:$F$500,0))&lt;&gt;"N",
INDEX('11.1_Outliers-Generation'!K$5:K$500,MATCH($F8,'11.1_Outliers-Generation'!$F$5:$F$500,0)),""),"")</f>
        <v>2021</v>
      </c>
      <c r="L8" s="13" t="str">
        <f>IFERROR(IF(INDEX('11.1_Outliers-Generation'!$N$5:$N$500,MATCH($F8,'11.1_Outliers-Generation'!$F$5:$F$500,0))&lt;&gt;"N",
INDEX('11.1_Outliers-Generation'!L$5:L$500,MATCH($F8,'11.1_Outliers-Generation'!$F$5:$F$500,0)),""),"")</f>
        <v>WACT_05</v>
      </c>
      <c r="M8" s="14">
        <f>IFERROR(IF(INDEX('11.2_Outliers-Collection_cov'!$N$5:$N$500,MATCH($F8,'11.2_Outliers-Collection_cov'!$F$5:$F$500,0))&lt;&gt;"N",
INDEX('11.2_Outliers-Collection_cov'!J$5:J$500,MATCH($F8,'11.2_Outliers-Collection_cov'!$F$5:$F$500,0)),""),"")</f>
        <v>62.89</v>
      </c>
      <c r="N8" s="8">
        <f>IFERROR(IF(INDEX('11.2_Outliers-Collection_cov'!$N$5:$N$500,MATCH($F8,'11.2_Outliers-Collection_cov'!$F$5:$F$500,0))&lt;&gt;"N",
INDEX('11.2_Outliers-Collection_cov'!K$5:K$500,MATCH($F8,'11.2_Outliers-Collection_cov'!$F$5:$F$500,0)),""),"")</f>
        <v>2021</v>
      </c>
      <c r="O8" s="13" t="str">
        <f>IFERROR(IF(INDEX('11.2_Outliers-Collection_cov'!$N$5:$N$500,MATCH($F8,'11.2_Outliers-Collection_cov'!$F$5:$F$500,0))&lt;&gt;"N",
INDEX('11.2_Outliers-Collection_cov'!L$5:L$500,MATCH($F8,'11.2_Outliers-Collection_cov'!$F$5:$F$500,0)),""),"")</f>
        <v>WACT_05</v>
      </c>
      <c r="P8" s="14">
        <f>IFERROR(IF(INDEX('11.3_Outliers-Plastic'!$N$5:$N$500,MATCH($F8,'11.3_Outliers-Plastic'!$F$5:$F$500,0))&lt;&gt;"N",
INDEX('11.3_Outliers-Plastic'!J$5:J$500,MATCH($F8,'11.3_Outliers-Plastic'!$F$5:$F$500,0)),""),"")</f>
        <v>4.9800000000000004</v>
      </c>
      <c r="Q8" s="8">
        <f>IFERROR(IF(INDEX('11.3_Outliers-Plastic'!$N$5:$N$500,MATCH($F8,'11.3_Outliers-Plastic'!$F$5:$F$500,0))&lt;&gt;"N",
INDEX('11.3_Outliers-Plastic'!K$5:K$500,MATCH($F8,'11.3_Outliers-Plastic'!$F$5:$F$500,0)),""),"")</f>
        <v>2021</v>
      </c>
      <c r="R8" s="14" t="str">
        <f>IFERROR(IF(INDEX('11.3_Outliers-Plastic'!$N$5:$N$500,MATCH($F8,'11.3_Outliers-Plastic'!$F$5:$F$500,0))&lt;&gt;"N",
INDEX('11.3_Outliers-Plastic'!L$5:L$500,MATCH($F8,'11.3_Outliers-Plastic'!$F$5:$F$500,0)),""),"")</f>
        <v>WACT_05</v>
      </c>
      <c r="S8" s="12">
        <v>29.718875502008029</v>
      </c>
      <c r="T8" s="5">
        <v>2021</v>
      </c>
      <c r="U8" s="5" t="s">
        <v>1542</v>
      </c>
      <c r="V8" s="14" t="str">
        <f>IFERROR(IF(INDEX('11.5_Outliers-Other_recovery'!$N$5:$N$500,MATCH($F8,'11.5_Outliers-Other_recovery'!$F$5:$F$500,0))&lt;&gt;"N",
INDEX('11.5_Outliers-Other_recovery'!J$5:J$500,MATCH($F8,'11.5_Outliers-Other_recovery'!$F$5:$F$500,0)),""),"")</f>
        <v/>
      </c>
      <c r="W8" s="8" t="str">
        <f>IFERROR(IF(INDEX('11.5_Outliers-Other_recovery'!$N$5:$N$500,MATCH($F8,'11.5_Outliers-Other_recovery'!$F$5:$F$500,0))&lt;&gt;"N",
INDEX('11.5_Outliers-Other_recovery'!K$5:K$500,MATCH($F8,'11.5_Outliers-Other_recovery'!$F$5:$F$500,0)),""),"")</f>
        <v/>
      </c>
      <c r="X8" s="14" t="str">
        <f>IFERROR(IF(INDEX('11.5_Outliers-Other_recovery'!$N$5:$N$500,MATCH($F8,'11.5_Outliers-Other_recovery'!$F$5:$F$500,0))&lt;&gt;"N",
INDEX('11.5_Outliers-Other_recovery'!L$5:L$500,MATCH($F8,'11.5_Outliers-Other_recovery'!$F$5:$F$500,0)),""),"")</f>
        <v/>
      </c>
      <c r="Y8" s="14" t="str">
        <f>IFERROR(IF(INDEX('11.4_Outliers-Formal_dry_recy'!$N$5:$N$500,MATCH($F8,'11.4_Outliers-Formal_dry_recy'!$F$5:$F$500,0))&lt;&gt;"N",
INDEX('11.4_Outliers-Formal_dry_recy'!J$5:J$500,MATCH($F8,'11.4_Outliers-Formal_dry_recy'!$F$5:$F$500,0)),""),"")</f>
        <v/>
      </c>
      <c r="Z8" s="8" t="str">
        <f>IFERROR(IF(INDEX('11.4_Outliers-Formal_dry_recy'!$N$5:$N$500,MATCH($F8,'11.4_Outliers-Formal_dry_recy'!$F$5:$F$500,0))&lt;&gt;"N",
INDEX('11.4_Outliers-Formal_dry_recy'!K$5:K$500,MATCH($F8,'11.4_Outliers-Formal_dry_recy'!$F$5:$F$500,0)),""),"")</f>
        <v/>
      </c>
      <c r="AA8" s="14" t="str">
        <f>IFERROR(IF(INDEX('11.4_Outliers-Formal_dry_recy'!$N$5:$N$500,MATCH($F8,'11.4_Outliers-Formal_dry_recy'!$F$5:$F$500,0))&lt;&gt;"N",
INDEX('11.4_Outliers-Formal_dry_recy'!L$5:L$500,MATCH($F8,'11.4_Outliers-Formal_dry_recy'!$F$5:$F$500,0)),""),"")</f>
        <v/>
      </c>
      <c r="AB8" s="14">
        <f>IFERROR(IF(INDEX('11.6_Outliers-Incineration'!$N$5:$N$500,MATCH($F8,'11.6_Outliers-Incineration'!$F$5:$F$500,0))&lt;&gt;"N",
INDEX('11.6_Outliers-Incineration'!J$5:J$500,MATCH($F8,'11.6_Outliers-Incineration'!$F$5:$F$500,0)),""),"")</f>
        <v>0</v>
      </c>
      <c r="AC8" s="8">
        <f>IFERROR(IF(INDEX('11.6_Outliers-Incineration'!$N$5:$N$500,MATCH($F8,'11.6_Outliers-Incineration'!$F$5:$F$500,0))&lt;&gt;"N",
INDEX('11.6_Outliers-Incineration'!K$5:K$500,MATCH($F8,'11.6_Outliers-Incineration'!$F$5:$F$500,0)),""),"")</f>
        <v>2021</v>
      </c>
      <c r="AD8" s="14" t="str">
        <f>IFERROR(IF(INDEX('11.6_Outliers-Incineration'!$N$5:$N$500,MATCH($F8,'11.6_Outliers-Incineration'!$F$5:$F$500,0))&lt;&gt;"N",
INDEX('11.6_Outliers-Incineration'!L$5:L$500,MATCH($F8,'11.6_Outliers-Incineration'!$F$5:$F$500,0)),""),"")</f>
        <v>WACT_05</v>
      </c>
      <c r="AE8" s="14">
        <f>IFERROR(IF(INDEX('11.7_Outliers-Controlled_disp'!$N$5:$N$500,MATCH($F8,'11.7_Outliers-Controlled_disp'!$F$5:$F$500,0))&lt;&gt;"N",
INDEX('11.7_Outliers-Controlled_disp'!J$5:J$500,MATCH($F8,'11.7_Outliers-Controlled_disp'!$F$5:$F$500,0)),""),"")</f>
        <v>0</v>
      </c>
      <c r="AF8" s="8">
        <f>IFERROR(IF(INDEX('11.7_Outliers-Controlled_disp'!$N$5:$N$500,MATCH($F8,'11.7_Outliers-Controlled_disp'!$F$5:$F$500,0))&lt;&gt;"N",
INDEX('11.7_Outliers-Controlled_disp'!K$5:K$500,MATCH($F8,'11.7_Outliers-Controlled_disp'!$F$5:$F$500,0)),""),"")</f>
        <v>2021</v>
      </c>
      <c r="AG8" s="14" t="str">
        <f>IFERROR(IF(INDEX('11.7_Outliers-Controlled_disp'!$N$5:$N$500,MATCH($F8,'11.7_Outliers-Controlled_disp'!$F$5:$F$500,0))&lt;&gt;"N",
INDEX('11.7_Outliers-Controlled_disp'!L$5:L$500,MATCH($F8,'11.7_Outliers-Controlled_disp'!$F$5:$F$500,0)),""),"")</f>
        <v>WACT_05</v>
      </c>
      <c r="AH8" s="14">
        <v>0.26</v>
      </c>
      <c r="AI8" s="5">
        <v>2021</v>
      </c>
      <c r="AJ8" s="5" t="s">
        <v>1542</v>
      </c>
      <c r="AK8" s="5">
        <f t="shared" si="0"/>
        <v>7</v>
      </c>
    </row>
    <row r="9" spans="1:37" x14ac:dyDescent="0.25">
      <c r="A9" s="5" t="s">
        <v>1543</v>
      </c>
      <c r="B9" s="5" t="s">
        <v>27</v>
      </c>
      <c r="C9" s="5" t="s">
        <v>654</v>
      </c>
      <c r="D9" s="4" t="s">
        <v>620</v>
      </c>
      <c r="E9" s="4" t="s">
        <v>3345</v>
      </c>
      <c r="F9" s="4" t="s">
        <v>2726</v>
      </c>
      <c r="G9" s="5">
        <v>2</v>
      </c>
      <c r="H9" s="5">
        <v>1</v>
      </c>
      <c r="I9" s="4" t="s">
        <v>2727</v>
      </c>
      <c r="J9" s="13">
        <f>IFERROR(IF(INDEX('11.1_Outliers-Generation'!$N$5:$N$500,MATCH($F9,'11.1_Outliers-Generation'!$F$5:$F$500,0))&lt;&gt;"N",
INDEX('11.1_Outliers-Generation'!J$5:J$500,MATCH($F9,'11.1_Outliers-Generation'!$F$5:$F$500,0)),""),"")</f>
        <v>1.2</v>
      </c>
      <c r="K9" s="8">
        <f>IFERROR(IF(INDEX('11.1_Outliers-Generation'!$N$5:$N$500,MATCH($F9,'11.1_Outliers-Generation'!$F$5:$F$500,0))&lt;&gt;"N",
INDEX('11.1_Outliers-Generation'!K$5:K$500,MATCH($F9,'11.1_Outliers-Generation'!$F$5:$F$500,0)),""),"")</f>
        <v>2021</v>
      </c>
      <c r="L9" s="13" t="str">
        <f>IFERROR(IF(INDEX('11.1_Outliers-Generation'!$N$5:$N$500,MATCH($F9,'11.1_Outliers-Generation'!$F$5:$F$500,0))&lt;&gt;"N",
INDEX('11.1_Outliers-Generation'!L$5:L$500,MATCH($F9,'11.1_Outliers-Generation'!$F$5:$F$500,0)),""),"")</f>
        <v>WACT_06</v>
      </c>
      <c r="M9" s="14">
        <f>IFERROR(IF(INDEX('11.2_Outliers-Collection_cov'!$N$5:$N$500,MATCH($F9,'11.2_Outliers-Collection_cov'!$F$5:$F$500,0))&lt;&gt;"N",
INDEX('11.2_Outliers-Collection_cov'!J$5:J$500,MATCH($F9,'11.2_Outliers-Collection_cov'!$F$5:$F$500,0)),""),"")</f>
        <v>58.15</v>
      </c>
      <c r="N9" s="8">
        <f>IFERROR(IF(INDEX('11.2_Outliers-Collection_cov'!$N$5:$N$500,MATCH($F9,'11.2_Outliers-Collection_cov'!$F$5:$F$500,0))&lt;&gt;"N",
INDEX('11.2_Outliers-Collection_cov'!K$5:K$500,MATCH($F9,'11.2_Outliers-Collection_cov'!$F$5:$F$500,0)),""),"")</f>
        <v>2021</v>
      </c>
      <c r="O9" s="13" t="str">
        <f>IFERROR(IF(INDEX('11.2_Outliers-Collection_cov'!$N$5:$N$500,MATCH($F9,'11.2_Outliers-Collection_cov'!$F$5:$F$500,0))&lt;&gt;"N",
INDEX('11.2_Outliers-Collection_cov'!L$5:L$500,MATCH($F9,'11.2_Outliers-Collection_cov'!$F$5:$F$500,0)),""),"")</f>
        <v>WACT_06</v>
      </c>
      <c r="P9" s="14">
        <f>IFERROR(IF(INDEX('11.3_Outliers-Plastic'!$N$5:$N$500,MATCH($F9,'11.3_Outliers-Plastic'!$F$5:$F$500,0))&lt;&gt;"N",
INDEX('11.3_Outliers-Plastic'!J$5:J$500,MATCH($F9,'11.3_Outliers-Plastic'!$F$5:$F$500,0)),""),"")</f>
        <v>18.899999999999999</v>
      </c>
      <c r="Q9" s="8">
        <f>IFERROR(IF(INDEX('11.3_Outliers-Plastic'!$N$5:$N$500,MATCH($F9,'11.3_Outliers-Plastic'!$F$5:$F$500,0))&lt;&gt;"N",
INDEX('11.3_Outliers-Plastic'!K$5:K$500,MATCH($F9,'11.3_Outliers-Plastic'!$F$5:$F$500,0)),""),"")</f>
        <v>2021</v>
      </c>
      <c r="R9" s="14" t="str">
        <f>IFERROR(IF(INDEX('11.3_Outliers-Plastic'!$N$5:$N$500,MATCH($F9,'11.3_Outliers-Plastic'!$F$5:$F$500,0))&lt;&gt;"N",
INDEX('11.3_Outliers-Plastic'!L$5:L$500,MATCH($F9,'11.3_Outliers-Plastic'!$F$5:$F$500,0)),""),"")</f>
        <v>WACT_06</v>
      </c>
      <c r="S9" s="12">
        <v>48.201058201058203</v>
      </c>
      <c r="T9" s="5">
        <v>2021</v>
      </c>
      <c r="U9" s="5" t="s">
        <v>1543</v>
      </c>
      <c r="V9" s="14" t="str">
        <f>IFERROR(IF(INDEX('11.5_Outliers-Other_recovery'!$N$5:$N$500,MATCH($F9,'11.5_Outliers-Other_recovery'!$F$5:$F$500,0))&lt;&gt;"N",
INDEX('11.5_Outliers-Other_recovery'!J$5:J$500,MATCH($F9,'11.5_Outliers-Other_recovery'!$F$5:$F$500,0)),""),"")</f>
        <v/>
      </c>
      <c r="W9" s="8" t="str">
        <f>IFERROR(IF(INDEX('11.5_Outliers-Other_recovery'!$N$5:$N$500,MATCH($F9,'11.5_Outliers-Other_recovery'!$F$5:$F$500,0))&lt;&gt;"N",
INDEX('11.5_Outliers-Other_recovery'!K$5:K$500,MATCH($F9,'11.5_Outliers-Other_recovery'!$F$5:$F$500,0)),""),"")</f>
        <v/>
      </c>
      <c r="X9" s="14" t="str">
        <f>IFERROR(IF(INDEX('11.5_Outliers-Other_recovery'!$N$5:$N$500,MATCH($F9,'11.5_Outliers-Other_recovery'!$F$5:$F$500,0))&lt;&gt;"N",
INDEX('11.5_Outliers-Other_recovery'!L$5:L$500,MATCH($F9,'11.5_Outliers-Other_recovery'!$F$5:$F$500,0)),""),"")</f>
        <v/>
      </c>
      <c r="Y9" s="14" t="str">
        <f>IFERROR(IF(INDEX('11.4_Outliers-Formal_dry_recy'!$N$5:$N$500,MATCH($F9,'11.4_Outliers-Formal_dry_recy'!$F$5:$F$500,0))&lt;&gt;"N",
INDEX('11.4_Outliers-Formal_dry_recy'!J$5:J$500,MATCH($F9,'11.4_Outliers-Formal_dry_recy'!$F$5:$F$500,0)),""),"")</f>
        <v/>
      </c>
      <c r="Z9" s="8" t="str">
        <f>IFERROR(IF(INDEX('11.4_Outliers-Formal_dry_recy'!$N$5:$N$500,MATCH($F9,'11.4_Outliers-Formal_dry_recy'!$F$5:$F$500,0))&lt;&gt;"N",
INDEX('11.4_Outliers-Formal_dry_recy'!K$5:K$500,MATCH($F9,'11.4_Outliers-Formal_dry_recy'!$F$5:$F$500,0)),""),"")</f>
        <v/>
      </c>
      <c r="AA9" s="14" t="str">
        <f>IFERROR(IF(INDEX('11.4_Outliers-Formal_dry_recy'!$N$5:$N$500,MATCH($F9,'11.4_Outliers-Formal_dry_recy'!$F$5:$F$500,0))&lt;&gt;"N",
INDEX('11.4_Outliers-Formal_dry_recy'!L$5:L$500,MATCH($F9,'11.4_Outliers-Formal_dry_recy'!$F$5:$F$500,0)),""),"")</f>
        <v/>
      </c>
      <c r="AB9" s="14">
        <f>IFERROR(IF(INDEX('11.6_Outliers-Incineration'!$N$5:$N$500,MATCH($F9,'11.6_Outliers-Incineration'!$F$5:$F$500,0))&lt;&gt;"N",
INDEX('11.6_Outliers-Incineration'!J$5:J$500,MATCH($F9,'11.6_Outliers-Incineration'!$F$5:$F$500,0)),""),"")</f>
        <v>0</v>
      </c>
      <c r="AC9" s="8">
        <f>IFERROR(IF(INDEX('11.6_Outliers-Incineration'!$N$5:$N$500,MATCH($F9,'11.6_Outliers-Incineration'!$F$5:$F$500,0))&lt;&gt;"N",
INDEX('11.6_Outliers-Incineration'!K$5:K$500,MATCH($F9,'11.6_Outliers-Incineration'!$F$5:$F$500,0)),""),"")</f>
        <v>2021</v>
      </c>
      <c r="AD9" s="14" t="str">
        <f>IFERROR(IF(INDEX('11.6_Outliers-Incineration'!$N$5:$N$500,MATCH($F9,'11.6_Outliers-Incineration'!$F$5:$F$500,0))&lt;&gt;"N",
INDEX('11.6_Outliers-Incineration'!L$5:L$500,MATCH($F9,'11.6_Outliers-Incineration'!$F$5:$F$500,0)),""),"")</f>
        <v>WACT_06</v>
      </c>
      <c r="AE9" s="14">
        <f>IFERROR(IF(INDEX('11.7_Outliers-Controlled_disp'!$N$5:$N$500,MATCH($F9,'11.7_Outliers-Controlled_disp'!$F$5:$F$500,0))&lt;&gt;"N",
INDEX('11.7_Outliers-Controlled_disp'!J$5:J$500,MATCH($F9,'11.7_Outliers-Controlled_disp'!$F$5:$F$500,0)),""),"")</f>
        <v>0</v>
      </c>
      <c r="AF9" s="8">
        <f>IFERROR(IF(INDEX('11.7_Outliers-Controlled_disp'!$N$5:$N$500,MATCH($F9,'11.7_Outliers-Controlled_disp'!$F$5:$F$500,0))&lt;&gt;"N",
INDEX('11.7_Outliers-Controlled_disp'!K$5:K$500,MATCH($F9,'11.7_Outliers-Controlled_disp'!$F$5:$F$500,0)),""),"")</f>
        <v>2021</v>
      </c>
      <c r="AG9" s="14" t="str">
        <f>IFERROR(IF(INDEX('11.7_Outliers-Controlled_disp'!$N$5:$N$500,MATCH($F9,'11.7_Outliers-Controlled_disp'!$F$5:$F$500,0))&lt;&gt;"N",
INDEX('11.7_Outliers-Controlled_disp'!L$5:L$500,MATCH($F9,'11.7_Outliers-Controlled_disp'!$F$5:$F$500,0)),""),"")</f>
        <v>WACT_06</v>
      </c>
      <c r="AH9" s="14">
        <v>0.05</v>
      </c>
      <c r="AI9" s="5">
        <v>2021</v>
      </c>
      <c r="AJ9" s="5" t="s">
        <v>1543</v>
      </c>
      <c r="AK9" s="5">
        <f t="shared" si="0"/>
        <v>7</v>
      </c>
    </row>
    <row r="10" spans="1:37" x14ac:dyDescent="0.25">
      <c r="A10" s="5" t="s">
        <v>1544</v>
      </c>
      <c r="B10" s="5" t="s">
        <v>27</v>
      </c>
      <c r="C10" s="5" t="s">
        <v>654</v>
      </c>
      <c r="D10" s="4" t="s">
        <v>620</v>
      </c>
      <c r="E10" s="4" t="s">
        <v>3346</v>
      </c>
      <c r="F10" s="4" t="s">
        <v>1779</v>
      </c>
      <c r="G10" s="5">
        <v>1</v>
      </c>
      <c r="H10" s="5">
        <v>2</v>
      </c>
      <c r="I10" s="4" t="s">
        <v>1795</v>
      </c>
      <c r="J10" s="13">
        <f>IFERROR(IF(INDEX('11.1_Outliers-Generation'!$N$5:$N$500,MATCH($F10,'11.1_Outliers-Generation'!$F$5:$F$500,0))&lt;&gt;"N",
INDEX('11.1_Outliers-Generation'!J$5:J$500,MATCH($F10,'11.1_Outliers-Generation'!$F$5:$F$500,0)),""),"")</f>
        <v>1.75</v>
      </c>
      <c r="K10" s="8">
        <f>IFERROR(IF(INDEX('11.1_Outliers-Generation'!$N$5:$N$500,MATCH($F10,'11.1_Outliers-Generation'!$F$5:$F$500,0))&lt;&gt;"N",
INDEX('11.1_Outliers-Generation'!K$5:K$500,MATCH($F10,'11.1_Outliers-Generation'!$F$5:$F$500,0)),""),"")</f>
        <v>2021</v>
      </c>
      <c r="L10" s="13" t="str">
        <f>IFERROR(IF(INDEX('11.1_Outliers-Generation'!$N$5:$N$500,MATCH($F10,'11.1_Outliers-Generation'!$F$5:$F$500,0))&lt;&gt;"N",
INDEX('11.1_Outliers-Generation'!L$5:L$500,MATCH($F10,'11.1_Outliers-Generation'!$F$5:$F$500,0)),""),"")</f>
        <v>WACT_07</v>
      </c>
      <c r="M10" s="14">
        <f>IFERROR(IF(INDEX('11.2_Outliers-Collection_cov'!$N$5:$N$500,MATCH($F10,'11.2_Outliers-Collection_cov'!$F$5:$F$500,0))&lt;&gt;"N",
INDEX('11.2_Outliers-Collection_cov'!J$5:J$500,MATCH($F10,'11.2_Outliers-Collection_cov'!$F$5:$F$500,0)),""),"")</f>
        <v>89.59</v>
      </c>
      <c r="N10" s="8">
        <f>IFERROR(IF(INDEX('11.2_Outliers-Collection_cov'!$N$5:$N$500,MATCH($F10,'11.2_Outliers-Collection_cov'!$F$5:$F$500,0))&lt;&gt;"N",
INDEX('11.2_Outliers-Collection_cov'!K$5:K$500,MATCH($F10,'11.2_Outliers-Collection_cov'!$F$5:$F$500,0)),""),"")</f>
        <v>2021</v>
      </c>
      <c r="O10" s="13" t="str">
        <f>IFERROR(IF(INDEX('11.2_Outliers-Collection_cov'!$N$5:$N$500,MATCH($F10,'11.2_Outliers-Collection_cov'!$F$5:$F$500,0))&lt;&gt;"N",
INDEX('11.2_Outliers-Collection_cov'!L$5:L$500,MATCH($F10,'11.2_Outliers-Collection_cov'!$F$5:$F$500,0)),""),"")</f>
        <v>WACT_07</v>
      </c>
      <c r="P10" s="14">
        <f>IFERROR(IF(INDEX('11.3_Outliers-Plastic'!$N$5:$N$500,MATCH($F10,'11.3_Outliers-Plastic'!$F$5:$F$500,0))&lt;&gt;"N",
INDEX('11.3_Outliers-Plastic'!J$5:J$500,MATCH($F10,'11.3_Outliers-Plastic'!$F$5:$F$500,0)),""),"")</f>
        <v>22.65</v>
      </c>
      <c r="Q10" s="8">
        <f>IFERROR(IF(INDEX('11.3_Outliers-Plastic'!$N$5:$N$500,MATCH($F10,'11.3_Outliers-Plastic'!$F$5:$F$500,0))&lt;&gt;"N",
INDEX('11.3_Outliers-Plastic'!K$5:K$500,MATCH($F10,'11.3_Outliers-Plastic'!$F$5:$F$500,0)),""),"")</f>
        <v>2021</v>
      </c>
      <c r="R10" s="14" t="str">
        <f>IFERROR(IF(INDEX('11.3_Outliers-Plastic'!$N$5:$N$500,MATCH($F10,'11.3_Outliers-Plastic'!$F$5:$F$500,0))&lt;&gt;"N",
INDEX('11.3_Outliers-Plastic'!L$5:L$500,MATCH($F10,'11.3_Outliers-Plastic'!$F$5:$F$500,0)),""),"")</f>
        <v>WACT_07</v>
      </c>
      <c r="S10" s="12">
        <v>35.894039735099341</v>
      </c>
      <c r="T10" s="5">
        <v>2021</v>
      </c>
      <c r="U10" s="5" t="s">
        <v>1544</v>
      </c>
      <c r="V10" s="14" t="str">
        <f>IFERROR(IF(INDEX('11.5_Outliers-Other_recovery'!$N$5:$N$500,MATCH($F10,'11.5_Outliers-Other_recovery'!$F$5:$F$500,0))&lt;&gt;"N",
INDEX('11.5_Outliers-Other_recovery'!J$5:J$500,MATCH($F10,'11.5_Outliers-Other_recovery'!$F$5:$F$500,0)),""),"")</f>
        <v/>
      </c>
      <c r="W10" s="8" t="str">
        <f>IFERROR(IF(INDEX('11.5_Outliers-Other_recovery'!$N$5:$N$500,MATCH($F10,'11.5_Outliers-Other_recovery'!$F$5:$F$500,0))&lt;&gt;"N",
INDEX('11.5_Outliers-Other_recovery'!K$5:K$500,MATCH($F10,'11.5_Outliers-Other_recovery'!$F$5:$F$500,0)),""),"")</f>
        <v/>
      </c>
      <c r="X10" s="14" t="str">
        <f>IFERROR(IF(INDEX('11.5_Outliers-Other_recovery'!$N$5:$N$500,MATCH($F10,'11.5_Outliers-Other_recovery'!$F$5:$F$500,0))&lt;&gt;"N",
INDEX('11.5_Outliers-Other_recovery'!L$5:L$500,MATCH($F10,'11.5_Outliers-Other_recovery'!$F$5:$F$500,0)),""),"")</f>
        <v/>
      </c>
      <c r="Y10" s="14" t="str">
        <f>IFERROR(IF(INDEX('11.4_Outliers-Formal_dry_recy'!$N$5:$N$500,MATCH($F10,'11.4_Outliers-Formal_dry_recy'!$F$5:$F$500,0))&lt;&gt;"N",
INDEX('11.4_Outliers-Formal_dry_recy'!J$5:J$500,MATCH($F10,'11.4_Outliers-Formal_dry_recy'!$F$5:$F$500,0)),""),"")</f>
        <v/>
      </c>
      <c r="Z10" s="8" t="str">
        <f>IFERROR(IF(INDEX('11.4_Outliers-Formal_dry_recy'!$N$5:$N$500,MATCH($F10,'11.4_Outliers-Formal_dry_recy'!$F$5:$F$500,0))&lt;&gt;"N",
INDEX('11.4_Outliers-Formal_dry_recy'!K$5:K$500,MATCH($F10,'11.4_Outliers-Formal_dry_recy'!$F$5:$F$500,0)),""),"")</f>
        <v/>
      </c>
      <c r="AA10" s="14" t="str">
        <f>IFERROR(IF(INDEX('11.4_Outliers-Formal_dry_recy'!$N$5:$N$500,MATCH($F10,'11.4_Outliers-Formal_dry_recy'!$F$5:$F$500,0))&lt;&gt;"N",
INDEX('11.4_Outliers-Formal_dry_recy'!L$5:L$500,MATCH($F10,'11.4_Outliers-Formal_dry_recy'!$F$5:$F$500,0)),""),"")</f>
        <v/>
      </c>
      <c r="AB10" s="14">
        <f>IFERROR(IF(INDEX('11.6_Outliers-Incineration'!$N$5:$N$500,MATCH($F10,'11.6_Outliers-Incineration'!$F$5:$F$500,0))&lt;&gt;"N",
INDEX('11.6_Outliers-Incineration'!J$5:J$500,MATCH($F10,'11.6_Outliers-Incineration'!$F$5:$F$500,0)),""),"")</f>
        <v>0</v>
      </c>
      <c r="AC10" s="8">
        <f>IFERROR(IF(INDEX('11.6_Outliers-Incineration'!$N$5:$N$500,MATCH($F10,'11.6_Outliers-Incineration'!$F$5:$F$500,0))&lt;&gt;"N",
INDEX('11.6_Outliers-Incineration'!K$5:K$500,MATCH($F10,'11.6_Outliers-Incineration'!$F$5:$F$500,0)),""),"")</f>
        <v>2021</v>
      </c>
      <c r="AD10" s="14" t="str">
        <f>IFERROR(IF(INDEX('11.6_Outliers-Incineration'!$N$5:$N$500,MATCH($F10,'11.6_Outliers-Incineration'!$F$5:$F$500,0))&lt;&gt;"N",
INDEX('11.6_Outliers-Incineration'!L$5:L$500,MATCH($F10,'11.6_Outliers-Incineration'!$F$5:$F$500,0)),""),"")</f>
        <v>WACT_07</v>
      </c>
      <c r="AE10" s="14">
        <f>IFERROR(IF(INDEX('11.7_Outliers-Controlled_disp'!$N$5:$N$500,MATCH($F10,'11.7_Outliers-Controlled_disp'!$F$5:$F$500,0))&lt;&gt;"N",
INDEX('11.7_Outliers-Controlled_disp'!J$5:J$500,MATCH($F10,'11.7_Outliers-Controlled_disp'!$F$5:$F$500,0)),""),"")</f>
        <v>0</v>
      </c>
      <c r="AF10" s="8">
        <f>IFERROR(IF(INDEX('11.7_Outliers-Controlled_disp'!$N$5:$N$500,MATCH($F10,'11.7_Outliers-Controlled_disp'!$F$5:$F$500,0))&lt;&gt;"N",
INDEX('11.7_Outliers-Controlled_disp'!K$5:K$500,MATCH($F10,'11.7_Outliers-Controlled_disp'!$F$5:$F$500,0)),""),"")</f>
        <v>2021</v>
      </c>
      <c r="AG10" s="14" t="str">
        <f>IFERROR(IF(INDEX('11.7_Outliers-Controlled_disp'!$N$5:$N$500,MATCH($F10,'11.7_Outliers-Controlled_disp'!$F$5:$F$500,0))&lt;&gt;"N",
INDEX('11.7_Outliers-Controlled_disp'!L$5:L$500,MATCH($F10,'11.7_Outliers-Controlled_disp'!$F$5:$F$500,0)),""),"")</f>
        <v>WACT_07</v>
      </c>
      <c r="AH10" s="14">
        <v>0</v>
      </c>
      <c r="AI10" s="5">
        <v>2021</v>
      </c>
      <c r="AJ10" s="5" t="s">
        <v>1544</v>
      </c>
      <c r="AK10" s="5">
        <f t="shared" si="0"/>
        <v>7</v>
      </c>
    </row>
    <row r="11" spans="1:37" x14ac:dyDescent="0.25">
      <c r="A11" s="5" t="s">
        <v>1545</v>
      </c>
      <c r="B11" s="5" t="s">
        <v>7</v>
      </c>
      <c r="C11" s="5" t="s">
        <v>410</v>
      </c>
      <c r="D11" s="4" t="s">
        <v>360</v>
      </c>
      <c r="E11" s="4" t="s">
        <v>8</v>
      </c>
      <c r="F11" s="4" t="s">
        <v>1780</v>
      </c>
      <c r="G11" s="5">
        <v>2</v>
      </c>
      <c r="H11" s="5">
        <v>1</v>
      </c>
      <c r="I11" s="5" t="s">
        <v>3079</v>
      </c>
      <c r="J11" s="13">
        <f>IFERROR(IF(INDEX('11.1_Outliers-Generation'!$N$5:$N$500,MATCH($F11,'11.1_Outliers-Generation'!$F$5:$F$500,0))&lt;&gt;"N",
INDEX('11.1_Outliers-Generation'!J$5:J$500,MATCH($F11,'11.1_Outliers-Generation'!$F$5:$F$500,0)),""),"")</f>
        <v>0.69</v>
      </c>
      <c r="K11" s="8">
        <f>IFERROR(IF(INDEX('11.1_Outliers-Generation'!$N$5:$N$500,MATCH($F11,'11.1_Outliers-Generation'!$F$5:$F$500,0))&lt;&gt;"N",
INDEX('11.1_Outliers-Generation'!K$5:K$500,MATCH($F11,'11.1_Outliers-Generation'!$F$5:$F$500,0)),""),"")</f>
        <v>2021</v>
      </c>
      <c r="L11" s="13" t="str">
        <f>IFERROR(IF(INDEX('11.1_Outliers-Generation'!$N$5:$N$500,MATCH($F11,'11.1_Outliers-Generation'!$F$5:$F$500,0))&lt;&gt;"N",
INDEX('11.1_Outliers-Generation'!L$5:L$500,MATCH($F11,'11.1_Outliers-Generation'!$F$5:$F$500,0)),""),"")</f>
        <v>WACT_08</v>
      </c>
      <c r="M11" s="14">
        <f>IFERROR(IF(INDEX('11.2_Outliers-Collection_cov'!$N$5:$N$500,MATCH($F11,'11.2_Outliers-Collection_cov'!$F$5:$F$500,0))&lt;&gt;"N",
INDEX('11.2_Outliers-Collection_cov'!J$5:J$500,MATCH($F11,'11.2_Outliers-Collection_cov'!$F$5:$F$500,0)),""),"")</f>
        <v>7.02</v>
      </c>
      <c r="N11" s="8">
        <f>IFERROR(IF(INDEX('11.2_Outliers-Collection_cov'!$N$5:$N$500,MATCH($F11,'11.2_Outliers-Collection_cov'!$F$5:$F$500,0))&lt;&gt;"N",
INDEX('11.2_Outliers-Collection_cov'!K$5:K$500,MATCH($F11,'11.2_Outliers-Collection_cov'!$F$5:$F$500,0)),""),"")</f>
        <v>2021</v>
      </c>
      <c r="O11" s="13" t="str">
        <f>IFERROR(IF(INDEX('11.2_Outliers-Collection_cov'!$N$5:$N$500,MATCH($F11,'11.2_Outliers-Collection_cov'!$F$5:$F$500,0))&lt;&gt;"N",
INDEX('11.2_Outliers-Collection_cov'!L$5:L$500,MATCH($F11,'11.2_Outliers-Collection_cov'!$F$5:$F$500,0)),""),"")</f>
        <v>WACT_08</v>
      </c>
      <c r="P11" s="14">
        <f>IFERROR(IF(INDEX('11.3_Outliers-Plastic'!$N$5:$N$500,MATCH($F11,'11.3_Outliers-Plastic'!$F$5:$F$500,0))&lt;&gt;"N",
INDEX('11.3_Outliers-Plastic'!J$5:J$500,MATCH($F11,'11.3_Outliers-Plastic'!$F$5:$F$500,0)),""),"")</f>
        <v>6.37</v>
      </c>
      <c r="Q11" s="8">
        <f>IFERROR(IF(INDEX('11.3_Outliers-Plastic'!$N$5:$N$500,MATCH($F11,'11.3_Outliers-Plastic'!$F$5:$F$500,0))&lt;&gt;"N",
INDEX('11.3_Outliers-Plastic'!K$5:K$500,MATCH($F11,'11.3_Outliers-Plastic'!$F$5:$F$500,0)),""),"")</f>
        <v>2021</v>
      </c>
      <c r="R11" s="14" t="str">
        <f>IFERROR(IF(INDEX('11.3_Outliers-Plastic'!$N$5:$N$500,MATCH($F11,'11.3_Outliers-Plastic'!$F$5:$F$500,0))&lt;&gt;"N",
INDEX('11.3_Outliers-Plastic'!L$5:L$500,MATCH($F11,'11.3_Outliers-Plastic'!$F$5:$F$500,0)),""),"")</f>
        <v>WACT_08</v>
      </c>
      <c r="S11" s="12">
        <v>37.833594976452126</v>
      </c>
      <c r="T11" s="5">
        <v>2021</v>
      </c>
      <c r="U11" s="5" t="s">
        <v>1545</v>
      </c>
      <c r="V11" s="14" t="str">
        <f>IFERROR(IF(INDEX('11.5_Outliers-Other_recovery'!$N$5:$N$500,MATCH($F11,'11.5_Outliers-Other_recovery'!$F$5:$F$500,0))&lt;&gt;"N",
INDEX('11.5_Outliers-Other_recovery'!J$5:J$500,MATCH($F11,'11.5_Outliers-Other_recovery'!$F$5:$F$500,0)),""),"")</f>
        <v/>
      </c>
      <c r="W11" s="8" t="str">
        <f>IFERROR(IF(INDEX('11.5_Outliers-Other_recovery'!$N$5:$N$500,MATCH($F11,'11.5_Outliers-Other_recovery'!$F$5:$F$500,0))&lt;&gt;"N",
INDEX('11.5_Outliers-Other_recovery'!K$5:K$500,MATCH($F11,'11.5_Outliers-Other_recovery'!$F$5:$F$500,0)),""),"")</f>
        <v/>
      </c>
      <c r="X11" s="14" t="str">
        <f>IFERROR(IF(INDEX('11.5_Outliers-Other_recovery'!$N$5:$N$500,MATCH($F11,'11.5_Outliers-Other_recovery'!$F$5:$F$500,0))&lt;&gt;"N",
INDEX('11.5_Outliers-Other_recovery'!L$5:L$500,MATCH($F11,'11.5_Outliers-Other_recovery'!$F$5:$F$500,0)),""),"")</f>
        <v/>
      </c>
      <c r="Y11" s="14" t="str">
        <f>IFERROR(IF(INDEX('11.4_Outliers-Formal_dry_recy'!$N$5:$N$500,MATCH($F11,'11.4_Outliers-Formal_dry_recy'!$F$5:$F$500,0))&lt;&gt;"N",
INDEX('11.4_Outliers-Formal_dry_recy'!J$5:J$500,MATCH($F11,'11.4_Outliers-Formal_dry_recy'!$F$5:$F$500,0)),""),"")</f>
        <v/>
      </c>
      <c r="Z11" s="8" t="str">
        <f>IFERROR(IF(INDEX('11.4_Outliers-Formal_dry_recy'!$N$5:$N$500,MATCH($F11,'11.4_Outliers-Formal_dry_recy'!$F$5:$F$500,0))&lt;&gt;"N",
INDEX('11.4_Outliers-Formal_dry_recy'!K$5:K$500,MATCH($F11,'11.4_Outliers-Formal_dry_recy'!$F$5:$F$500,0)),""),"")</f>
        <v/>
      </c>
      <c r="AA11" s="14" t="str">
        <f>IFERROR(IF(INDEX('11.4_Outliers-Formal_dry_recy'!$N$5:$N$500,MATCH($F11,'11.4_Outliers-Formal_dry_recy'!$F$5:$F$500,0))&lt;&gt;"N",
INDEX('11.4_Outliers-Formal_dry_recy'!L$5:L$500,MATCH($F11,'11.4_Outliers-Formal_dry_recy'!$F$5:$F$500,0)),""),"")</f>
        <v/>
      </c>
      <c r="AB11" s="14">
        <f>IFERROR(IF(INDEX('11.6_Outliers-Incineration'!$N$5:$N$500,MATCH($F11,'11.6_Outliers-Incineration'!$F$5:$F$500,0))&lt;&gt;"N",
INDEX('11.6_Outliers-Incineration'!J$5:J$500,MATCH($F11,'11.6_Outliers-Incineration'!$F$5:$F$500,0)),""),"")</f>
        <v>0</v>
      </c>
      <c r="AC11" s="8">
        <f>IFERROR(IF(INDEX('11.6_Outliers-Incineration'!$N$5:$N$500,MATCH($F11,'11.6_Outliers-Incineration'!$F$5:$F$500,0))&lt;&gt;"N",
INDEX('11.6_Outliers-Incineration'!K$5:K$500,MATCH($F11,'11.6_Outliers-Incineration'!$F$5:$F$500,0)),""),"")</f>
        <v>2021</v>
      </c>
      <c r="AD11" s="14" t="str">
        <f>IFERROR(IF(INDEX('11.6_Outliers-Incineration'!$N$5:$N$500,MATCH($F11,'11.6_Outliers-Incineration'!$F$5:$F$500,0))&lt;&gt;"N",
INDEX('11.6_Outliers-Incineration'!L$5:L$500,MATCH($F11,'11.6_Outliers-Incineration'!$F$5:$F$500,0)),""),"")</f>
        <v>WACT_08</v>
      </c>
      <c r="AE11" s="14">
        <f>IFERROR(IF(INDEX('11.7_Outliers-Controlled_disp'!$N$5:$N$500,MATCH($F11,'11.7_Outliers-Controlled_disp'!$F$5:$F$500,0))&lt;&gt;"N",
INDEX('11.7_Outliers-Controlled_disp'!J$5:J$500,MATCH($F11,'11.7_Outliers-Controlled_disp'!$F$5:$F$500,0)),""),"")</f>
        <v>0</v>
      </c>
      <c r="AF11" s="8">
        <f>IFERROR(IF(INDEX('11.7_Outliers-Controlled_disp'!$N$5:$N$500,MATCH($F11,'11.7_Outliers-Controlled_disp'!$F$5:$F$500,0))&lt;&gt;"N",
INDEX('11.7_Outliers-Controlled_disp'!K$5:K$500,MATCH($F11,'11.7_Outliers-Controlled_disp'!$F$5:$F$500,0)),""),"")</f>
        <v>2021</v>
      </c>
      <c r="AG11" s="14" t="str">
        <f>IFERROR(IF(INDEX('11.7_Outliers-Controlled_disp'!$N$5:$N$500,MATCH($F11,'11.7_Outliers-Controlled_disp'!$F$5:$F$500,0))&lt;&gt;"N",
INDEX('11.7_Outliers-Controlled_disp'!L$5:L$500,MATCH($F11,'11.7_Outliers-Controlled_disp'!$F$5:$F$500,0)),""),"")</f>
        <v>WACT_08</v>
      </c>
      <c r="AH11" s="14">
        <v>0.1</v>
      </c>
      <c r="AI11" s="5">
        <v>2021</v>
      </c>
      <c r="AJ11" s="5" t="s">
        <v>1545</v>
      </c>
      <c r="AK11" s="5">
        <f t="shared" si="0"/>
        <v>7</v>
      </c>
    </row>
    <row r="12" spans="1:37" x14ac:dyDescent="0.25">
      <c r="A12" s="5" t="s">
        <v>1546</v>
      </c>
      <c r="B12" s="5" t="s">
        <v>1</v>
      </c>
      <c r="C12" s="5" t="s">
        <v>1150</v>
      </c>
      <c r="D12" s="5" t="s">
        <v>1038</v>
      </c>
      <c r="E12" s="4" t="s">
        <v>3056</v>
      </c>
      <c r="F12" s="5" t="s">
        <v>3063</v>
      </c>
      <c r="G12" s="5">
        <v>2</v>
      </c>
      <c r="H12" s="5">
        <v>2</v>
      </c>
      <c r="I12" s="5" t="s">
        <v>3080</v>
      </c>
      <c r="J12" s="13">
        <f>IFERROR(IF(INDEX('11.1_Outliers-Generation'!$N$5:$N$500,MATCH($F12,'11.1_Outliers-Generation'!$F$5:$F$500,0))&lt;&gt;"N",
INDEX('11.1_Outliers-Generation'!J$5:J$500,MATCH($F12,'11.1_Outliers-Generation'!$F$5:$F$500,0)),""),"")</f>
        <v>1.04</v>
      </c>
      <c r="K12" s="8">
        <f>IFERROR(IF(INDEX('11.1_Outliers-Generation'!$N$5:$N$500,MATCH($F12,'11.1_Outliers-Generation'!$F$5:$F$500,0))&lt;&gt;"N",
INDEX('11.1_Outliers-Generation'!K$5:K$500,MATCH($F12,'11.1_Outliers-Generation'!$F$5:$F$500,0)),""),"")</f>
        <v>2021</v>
      </c>
      <c r="L12" s="13" t="str">
        <f>IFERROR(IF(INDEX('11.1_Outliers-Generation'!$N$5:$N$500,MATCH($F12,'11.1_Outliers-Generation'!$F$5:$F$500,0))&lt;&gt;"N",
INDEX('11.1_Outliers-Generation'!L$5:L$500,MATCH($F12,'11.1_Outliers-Generation'!$F$5:$F$500,0)),""),"")</f>
        <v>WACT_09</v>
      </c>
      <c r="M12" s="14">
        <f>IFERROR(IF(INDEX('11.2_Outliers-Collection_cov'!$N$5:$N$500,MATCH($F12,'11.2_Outliers-Collection_cov'!$F$5:$F$500,0))&lt;&gt;"N",
INDEX('11.2_Outliers-Collection_cov'!J$5:J$500,MATCH($F12,'11.2_Outliers-Collection_cov'!$F$5:$F$500,0)),""),"")</f>
        <v>82.78</v>
      </c>
      <c r="N12" s="8">
        <f>IFERROR(IF(INDEX('11.2_Outliers-Collection_cov'!$N$5:$N$500,MATCH($F12,'11.2_Outliers-Collection_cov'!$F$5:$F$500,0))&lt;&gt;"N",
INDEX('11.2_Outliers-Collection_cov'!K$5:K$500,MATCH($F12,'11.2_Outliers-Collection_cov'!$F$5:$F$500,0)),""),"")</f>
        <v>2021</v>
      </c>
      <c r="O12" s="13" t="str">
        <f>IFERROR(IF(INDEX('11.2_Outliers-Collection_cov'!$N$5:$N$500,MATCH($F12,'11.2_Outliers-Collection_cov'!$F$5:$F$500,0))&lt;&gt;"N",
INDEX('11.2_Outliers-Collection_cov'!L$5:L$500,MATCH($F12,'11.2_Outliers-Collection_cov'!$F$5:$F$500,0)),""),"")</f>
        <v>WACT_09</v>
      </c>
      <c r="P12" s="14">
        <f>IFERROR(IF(INDEX('11.3_Outliers-Plastic'!$N$5:$N$500,MATCH($F12,'11.3_Outliers-Plastic'!$F$5:$F$500,0))&lt;&gt;"N",
INDEX('11.3_Outliers-Plastic'!J$5:J$500,MATCH($F12,'11.3_Outliers-Plastic'!$F$5:$F$500,0)),""),"")</f>
        <v>12.85</v>
      </c>
      <c r="Q12" s="8">
        <f>IFERROR(IF(INDEX('11.3_Outliers-Plastic'!$N$5:$N$500,MATCH($F12,'11.3_Outliers-Plastic'!$F$5:$F$500,0))&lt;&gt;"N",
INDEX('11.3_Outliers-Plastic'!K$5:K$500,MATCH($F12,'11.3_Outliers-Plastic'!$F$5:$F$500,0)),""),"")</f>
        <v>2021</v>
      </c>
      <c r="R12" s="14" t="str">
        <f>IFERROR(IF(INDEX('11.3_Outliers-Plastic'!$N$5:$N$500,MATCH($F12,'11.3_Outliers-Plastic'!$F$5:$F$500,0))&lt;&gt;"N",
INDEX('11.3_Outliers-Plastic'!L$5:L$500,MATCH($F12,'11.3_Outliers-Plastic'!$F$5:$F$500,0)),""),"")</f>
        <v>WACT_09</v>
      </c>
      <c r="S12" s="12">
        <v>45.836575875486382</v>
      </c>
      <c r="T12" s="5">
        <v>2021</v>
      </c>
      <c r="U12" s="5" t="s">
        <v>1546</v>
      </c>
      <c r="V12" s="14" t="str">
        <f>IFERROR(IF(INDEX('11.5_Outliers-Other_recovery'!$N$5:$N$500,MATCH($F12,'11.5_Outliers-Other_recovery'!$F$5:$F$500,0))&lt;&gt;"N",
INDEX('11.5_Outliers-Other_recovery'!J$5:J$500,MATCH($F12,'11.5_Outliers-Other_recovery'!$F$5:$F$500,0)),""),"")</f>
        <v/>
      </c>
      <c r="W12" s="8" t="str">
        <f>IFERROR(IF(INDEX('11.5_Outliers-Other_recovery'!$N$5:$N$500,MATCH($F12,'11.5_Outliers-Other_recovery'!$F$5:$F$500,0))&lt;&gt;"N",
INDEX('11.5_Outliers-Other_recovery'!K$5:K$500,MATCH($F12,'11.5_Outliers-Other_recovery'!$F$5:$F$500,0)),""),"")</f>
        <v/>
      </c>
      <c r="X12" s="14" t="str">
        <f>IFERROR(IF(INDEX('11.5_Outliers-Other_recovery'!$N$5:$N$500,MATCH($F12,'11.5_Outliers-Other_recovery'!$F$5:$F$500,0))&lt;&gt;"N",
INDEX('11.5_Outliers-Other_recovery'!L$5:L$500,MATCH($F12,'11.5_Outliers-Other_recovery'!$F$5:$F$500,0)),""),"")</f>
        <v/>
      </c>
      <c r="Y12" s="14" t="str">
        <f>IFERROR(IF(INDEX('11.4_Outliers-Formal_dry_recy'!$N$5:$N$500,MATCH($F12,'11.4_Outliers-Formal_dry_recy'!$F$5:$F$500,0))&lt;&gt;"N",
INDEX('11.4_Outliers-Formal_dry_recy'!J$5:J$500,MATCH($F12,'11.4_Outliers-Formal_dry_recy'!$F$5:$F$500,0)),""),"")</f>
        <v/>
      </c>
      <c r="Z12" s="8" t="str">
        <f>IFERROR(IF(INDEX('11.4_Outliers-Formal_dry_recy'!$N$5:$N$500,MATCH($F12,'11.4_Outliers-Formal_dry_recy'!$F$5:$F$500,0))&lt;&gt;"N",
INDEX('11.4_Outliers-Formal_dry_recy'!K$5:K$500,MATCH($F12,'11.4_Outliers-Formal_dry_recy'!$F$5:$F$500,0)),""),"")</f>
        <v/>
      </c>
      <c r="AA12" s="14" t="str">
        <f>IFERROR(IF(INDEX('11.4_Outliers-Formal_dry_recy'!$N$5:$N$500,MATCH($F12,'11.4_Outliers-Formal_dry_recy'!$F$5:$F$500,0))&lt;&gt;"N",
INDEX('11.4_Outliers-Formal_dry_recy'!L$5:L$500,MATCH($F12,'11.4_Outliers-Formal_dry_recy'!$F$5:$F$500,0)),""),"")</f>
        <v/>
      </c>
      <c r="AB12" s="14">
        <f>IFERROR(IF(INDEX('11.6_Outliers-Incineration'!$N$5:$N$500,MATCH($F12,'11.6_Outliers-Incineration'!$F$5:$F$500,0))&lt;&gt;"N",
INDEX('11.6_Outliers-Incineration'!J$5:J$500,MATCH($F12,'11.6_Outliers-Incineration'!$F$5:$F$500,0)),""),"")</f>
        <v>0</v>
      </c>
      <c r="AC12" s="8">
        <f>IFERROR(IF(INDEX('11.6_Outliers-Incineration'!$N$5:$N$500,MATCH($F12,'11.6_Outliers-Incineration'!$F$5:$F$500,0))&lt;&gt;"N",
INDEX('11.6_Outliers-Incineration'!K$5:K$500,MATCH($F12,'11.6_Outliers-Incineration'!$F$5:$F$500,0)),""),"")</f>
        <v>2021</v>
      </c>
      <c r="AD12" s="14" t="str">
        <f>IFERROR(IF(INDEX('11.6_Outliers-Incineration'!$N$5:$N$500,MATCH($F12,'11.6_Outliers-Incineration'!$F$5:$F$500,0))&lt;&gt;"N",
INDEX('11.6_Outliers-Incineration'!L$5:L$500,MATCH($F12,'11.6_Outliers-Incineration'!$F$5:$F$500,0)),""),"")</f>
        <v>WACT_09</v>
      </c>
      <c r="AE12" s="14">
        <f>IFERROR(IF(INDEX('11.7_Outliers-Controlled_disp'!$N$5:$N$500,MATCH($F12,'11.7_Outliers-Controlled_disp'!$F$5:$F$500,0))&lt;&gt;"N",
INDEX('11.7_Outliers-Controlled_disp'!J$5:J$500,MATCH($F12,'11.7_Outliers-Controlled_disp'!$F$5:$F$500,0)),""),"")</f>
        <v>6.6677339310013615</v>
      </c>
      <c r="AF12" s="8">
        <f>IFERROR(IF(INDEX('11.7_Outliers-Controlled_disp'!$N$5:$N$500,MATCH($F12,'11.7_Outliers-Controlled_disp'!$F$5:$F$500,0))&lt;&gt;"N",
INDEX('11.7_Outliers-Controlled_disp'!K$5:K$500,MATCH($F12,'11.7_Outliers-Controlled_disp'!$F$5:$F$500,0)),""),"")</f>
        <v>2021</v>
      </c>
      <c r="AG12" s="14" t="str">
        <f>IFERROR(IF(INDEX('11.7_Outliers-Controlled_disp'!$N$5:$N$500,MATCH($F12,'11.7_Outliers-Controlled_disp'!$F$5:$F$500,0))&lt;&gt;"N",
INDEX('11.7_Outliers-Controlled_disp'!L$5:L$500,MATCH($F12,'11.7_Outliers-Controlled_disp'!$F$5:$F$500,0)),""),"")</f>
        <v>WACT_09</v>
      </c>
      <c r="AH12" s="14">
        <v>5.63</v>
      </c>
      <c r="AI12" s="5">
        <v>2021</v>
      </c>
      <c r="AJ12" s="5" t="s">
        <v>1546</v>
      </c>
      <c r="AK12" s="5">
        <f t="shared" si="0"/>
        <v>7</v>
      </c>
    </row>
    <row r="13" spans="1:37" x14ac:dyDescent="0.25">
      <c r="A13" s="5" t="s">
        <v>1547</v>
      </c>
      <c r="B13" s="5" t="s">
        <v>17</v>
      </c>
      <c r="C13" s="5" t="s">
        <v>414</v>
      </c>
      <c r="D13" s="5" t="s">
        <v>360</v>
      </c>
      <c r="E13" s="4" t="s">
        <v>18</v>
      </c>
      <c r="F13" s="4" t="s">
        <v>2996</v>
      </c>
      <c r="G13" s="5">
        <v>2</v>
      </c>
      <c r="H13" s="5">
        <v>2</v>
      </c>
      <c r="I13" s="5" t="s">
        <v>1796</v>
      </c>
      <c r="J13" s="13">
        <f>IFERROR(IF(INDEX('11.1_Outliers-Generation'!$N$5:$N$500,MATCH($F13,'11.1_Outliers-Generation'!$F$5:$F$500,0))&lt;&gt;"N",
INDEX('11.1_Outliers-Generation'!J$5:J$500,MATCH($F13,'11.1_Outliers-Generation'!$F$5:$F$500,0)),""),"")</f>
        <v>0.44</v>
      </c>
      <c r="K13" s="8">
        <f>IFERROR(IF(INDEX('11.1_Outliers-Generation'!$N$5:$N$500,MATCH($F13,'11.1_Outliers-Generation'!$F$5:$F$500,0))&lt;&gt;"N",
INDEX('11.1_Outliers-Generation'!K$5:K$500,MATCH($F13,'11.1_Outliers-Generation'!$F$5:$F$500,0)),""),"")</f>
        <v>2021</v>
      </c>
      <c r="L13" s="13" t="str">
        <f>IFERROR(IF(INDEX('11.1_Outliers-Generation'!$N$5:$N$500,MATCH($F13,'11.1_Outliers-Generation'!$F$5:$F$500,0))&lt;&gt;"N",
INDEX('11.1_Outliers-Generation'!L$5:L$500,MATCH($F13,'11.1_Outliers-Generation'!$F$5:$F$500,0)),""),"")</f>
        <v>WACT_10</v>
      </c>
      <c r="M13" s="14">
        <f>IFERROR(IF(INDEX('11.2_Outliers-Collection_cov'!$N$5:$N$500,MATCH($F13,'11.2_Outliers-Collection_cov'!$F$5:$F$500,0))&lt;&gt;"N",
INDEX('11.2_Outliers-Collection_cov'!J$5:J$500,MATCH($F13,'11.2_Outliers-Collection_cov'!$F$5:$F$500,0)),""),"")</f>
        <v>98.19</v>
      </c>
      <c r="N13" s="8">
        <f>IFERROR(IF(INDEX('11.2_Outliers-Collection_cov'!$N$5:$N$500,MATCH($F13,'11.2_Outliers-Collection_cov'!$F$5:$F$500,0))&lt;&gt;"N",
INDEX('11.2_Outliers-Collection_cov'!K$5:K$500,MATCH($F13,'11.2_Outliers-Collection_cov'!$F$5:$F$500,0)),""),"")</f>
        <v>2021</v>
      </c>
      <c r="O13" s="13" t="str">
        <f>IFERROR(IF(INDEX('11.2_Outliers-Collection_cov'!$N$5:$N$500,MATCH($F13,'11.2_Outliers-Collection_cov'!$F$5:$F$500,0))&lt;&gt;"N",
INDEX('11.2_Outliers-Collection_cov'!L$5:L$500,MATCH($F13,'11.2_Outliers-Collection_cov'!$F$5:$F$500,0)),""),"")</f>
        <v>WACT_10</v>
      </c>
      <c r="P13" s="14">
        <f>IFERROR(IF(INDEX('11.3_Outliers-Plastic'!$N$5:$N$500,MATCH($F13,'11.3_Outliers-Plastic'!$F$5:$F$500,0))&lt;&gt;"N",
INDEX('11.3_Outliers-Plastic'!J$5:J$500,MATCH($F13,'11.3_Outliers-Plastic'!$F$5:$F$500,0)),""),"")</f>
        <v>8.1900000000000013</v>
      </c>
      <c r="Q13" s="8">
        <f>IFERROR(IF(INDEX('11.3_Outliers-Plastic'!$N$5:$N$500,MATCH($F13,'11.3_Outliers-Plastic'!$F$5:$F$500,0))&lt;&gt;"N",
INDEX('11.3_Outliers-Plastic'!K$5:K$500,MATCH($F13,'11.3_Outliers-Plastic'!$F$5:$F$500,0)),""),"")</f>
        <v>2021</v>
      </c>
      <c r="R13" s="14" t="str">
        <f>IFERROR(IF(INDEX('11.3_Outliers-Plastic'!$N$5:$N$500,MATCH($F13,'11.3_Outliers-Plastic'!$F$5:$F$500,0))&lt;&gt;"N",
INDEX('11.3_Outliers-Plastic'!L$5:L$500,MATCH($F13,'11.3_Outliers-Plastic'!$F$5:$F$500,0)),""),"")</f>
        <v>WACT_10</v>
      </c>
      <c r="S13" s="12">
        <v>49.206349206349202</v>
      </c>
      <c r="T13" s="5">
        <v>2021</v>
      </c>
      <c r="U13" s="5" t="s">
        <v>1547</v>
      </c>
      <c r="V13" s="14" t="str">
        <f>IFERROR(IF(INDEX('11.5_Outliers-Other_recovery'!$N$5:$N$500,MATCH($F13,'11.5_Outliers-Other_recovery'!$F$5:$F$500,0))&lt;&gt;"N",
INDEX('11.5_Outliers-Other_recovery'!J$5:J$500,MATCH($F13,'11.5_Outliers-Other_recovery'!$F$5:$F$500,0)),""),"")</f>
        <v/>
      </c>
      <c r="W13" s="8" t="str">
        <f>IFERROR(IF(INDEX('11.5_Outliers-Other_recovery'!$N$5:$N$500,MATCH($F13,'11.5_Outliers-Other_recovery'!$F$5:$F$500,0))&lt;&gt;"N",
INDEX('11.5_Outliers-Other_recovery'!K$5:K$500,MATCH($F13,'11.5_Outliers-Other_recovery'!$F$5:$F$500,0)),""),"")</f>
        <v/>
      </c>
      <c r="X13" s="14" t="str">
        <f>IFERROR(IF(INDEX('11.5_Outliers-Other_recovery'!$N$5:$N$500,MATCH($F13,'11.5_Outliers-Other_recovery'!$F$5:$F$500,0))&lt;&gt;"N",
INDEX('11.5_Outliers-Other_recovery'!L$5:L$500,MATCH($F13,'11.5_Outliers-Other_recovery'!$F$5:$F$500,0)),""),"")</f>
        <v/>
      </c>
      <c r="Y13" s="14" t="str">
        <f>IFERROR(IF(INDEX('11.4_Outliers-Formal_dry_recy'!$N$5:$N$500,MATCH($F13,'11.4_Outliers-Formal_dry_recy'!$F$5:$F$500,0))&lt;&gt;"N",
INDEX('11.4_Outliers-Formal_dry_recy'!J$5:J$500,MATCH($F13,'11.4_Outliers-Formal_dry_recy'!$F$5:$F$500,0)),""),"")</f>
        <v/>
      </c>
      <c r="Z13" s="8" t="str">
        <f>IFERROR(IF(INDEX('11.4_Outliers-Formal_dry_recy'!$N$5:$N$500,MATCH($F13,'11.4_Outliers-Formal_dry_recy'!$F$5:$F$500,0))&lt;&gt;"N",
INDEX('11.4_Outliers-Formal_dry_recy'!K$5:K$500,MATCH($F13,'11.4_Outliers-Formal_dry_recy'!$F$5:$F$500,0)),""),"")</f>
        <v/>
      </c>
      <c r="AA13" s="14" t="str">
        <f>IFERROR(IF(INDEX('11.4_Outliers-Formal_dry_recy'!$N$5:$N$500,MATCH($F13,'11.4_Outliers-Formal_dry_recy'!$F$5:$F$500,0))&lt;&gt;"N",
INDEX('11.4_Outliers-Formal_dry_recy'!L$5:L$500,MATCH($F13,'11.4_Outliers-Formal_dry_recy'!$F$5:$F$500,0)),""),"")</f>
        <v/>
      </c>
      <c r="AB13" s="14">
        <f>IFERROR(IF(INDEX('11.6_Outliers-Incineration'!$N$5:$N$500,MATCH($F13,'11.6_Outliers-Incineration'!$F$5:$F$500,0))&lt;&gt;"N",
INDEX('11.6_Outliers-Incineration'!J$5:J$500,MATCH($F13,'11.6_Outliers-Incineration'!$F$5:$F$500,0)),""),"")</f>
        <v>20.798309419671511</v>
      </c>
      <c r="AC13" s="8">
        <f>IFERROR(IF(INDEX('11.6_Outliers-Incineration'!$N$5:$N$500,MATCH($F13,'11.6_Outliers-Incineration'!$F$5:$F$500,0))&lt;&gt;"N",
INDEX('11.6_Outliers-Incineration'!K$5:K$500,MATCH($F13,'11.6_Outliers-Incineration'!$F$5:$F$500,0)),""),"")</f>
        <v>2021</v>
      </c>
      <c r="AD13" s="14" t="str">
        <f>IFERROR(IF(INDEX('11.6_Outliers-Incineration'!$N$5:$N$500,MATCH($F13,'11.6_Outliers-Incineration'!$F$5:$F$500,0))&lt;&gt;"N",
INDEX('11.6_Outliers-Incineration'!L$5:L$500,MATCH($F13,'11.6_Outliers-Incineration'!$F$5:$F$500,0)),""),"")</f>
        <v>WACT_10</v>
      </c>
      <c r="AE13" s="14">
        <f>IFERROR(IF(INDEX('11.7_Outliers-Controlled_disp'!$N$5:$N$500,MATCH($F13,'11.7_Outliers-Controlled_disp'!$F$5:$F$500,0))&lt;&gt;"N",
INDEX('11.7_Outliers-Controlled_disp'!J$5:J$500,MATCH($F13,'11.7_Outliers-Controlled_disp'!$F$5:$F$500,0)),""),"")</f>
        <v>0</v>
      </c>
      <c r="AF13" s="8">
        <f>IFERROR(IF(INDEX('11.7_Outliers-Controlled_disp'!$N$5:$N$500,MATCH($F13,'11.7_Outliers-Controlled_disp'!$F$5:$F$500,0))&lt;&gt;"N",
INDEX('11.7_Outliers-Controlled_disp'!K$5:K$500,MATCH($F13,'11.7_Outliers-Controlled_disp'!$F$5:$F$500,0)),""),"")</f>
        <v>2021</v>
      </c>
      <c r="AG13" s="14" t="str">
        <f>IFERROR(IF(INDEX('11.7_Outliers-Controlled_disp'!$N$5:$N$500,MATCH($F13,'11.7_Outliers-Controlled_disp'!$F$5:$F$500,0))&lt;&gt;"N",
INDEX('11.7_Outliers-Controlled_disp'!L$5:L$500,MATCH($F13,'11.7_Outliers-Controlled_disp'!$F$5:$F$500,0)),""),"")</f>
        <v>WACT_10</v>
      </c>
      <c r="AH13" s="14">
        <v>23.14</v>
      </c>
      <c r="AI13" s="5">
        <v>2021</v>
      </c>
      <c r="AJ13" s="5" t="s">
        <v>1547</v>
      </c>
      <c r="AK13" s="5">
        <f t="shared" si="0"/>
        <v>7</v>
      </c>
    </row>
    <row r="14" spans="1:37" x14ac:dyDescent="0.25">
      <c r="A14" s="5" t="s">
        <v>1548</v>
      </c>
      <c r="B14" s="5" t="s">
        <v>17</v>
      </c>
      <c r="C14" s="5" t="s">
        <v>414</v>
      </c>
      <c r="D14" s="5" t="s">
        <v>360</v>
      </c>
      <c r="E14" s="4" t="s">
        <v>19</v>
      </c>
      <c r="F14" s="4" t="s">
        <v>1781</v>
      </c>
      <c r="G14" s="5">
        <v>3</v>
      </c>
      <c r="H14" s="5">
        <v>2</v>
      </c>
      <c r="I14" s="5" t="s">
        <v>1797</v>
      </c>
      <c r="J14" s="13">
        <f>IFERROR(IF(INDEX('11.1_Outliers-Generation'!$N$5:$N$500,MATCH($F14,'11.1_Outliers-Generation'!$F$5:$F$500,0))&lt;&gt;"N",
INDEX('11.1_Outliers-Generation'!J$5:J$500,MATCH($F14,'11.1_Outliers-Generation'!$F$5:$F$500,0)),""),"")</f>
        <v>0.56000000000000005</v>
      </c>
      <c r="K14" s="8">
        <f>IFERROR(IF(INDEX('11.1_Outliers-Generation'!$N$5:$N$500,MATCH($F14,'11.1_Outliers-Generation'!$F$5:$F$500,0))&lt;&gt;"N",
INDEX('11.1_Outliers-Generation'!K$5:K$500,MATCH($F14,'11.1_Outliers-Generation'!$F$5:$F$500,0)),""),"")</f>
        <v>2021</v>
      </c>
      <c r="L14" s="13" t="str">
        <f>IFERROR(IF(INDEX('11.1_Outliers-Generation'!$N$5:$N$500,MATCH($F14,'11.1_Outliers-Generation'!$F$5:$F$500,0))&lt;&gt;"N",
INDEX('11.1_Outliers-Generation'!L$5:L$500,MATCH($F14,'11.1_Outliers-Generation'!$F$5:$F$500,0)),""),"")</f>
        <v>WACT_11</v>
      </c>
      <c r="M14" s="14">
        <f>IFERROR(IF(INDEX('11.2_Outliers-Collection_cov'!$N$5:$N$500,MATCH($F14,'11.2_Outliers-Collection_cov'!$F$5:$F$500,0))&lt;&gt;"N",
INDEX('11.2_Outliers-Collection_cov'!J$5:J$500,MATCH($F14,'11.2_Outliers-Collection_cov'!$F$5:$F$500,0)),""),"")</f>
        <v>85.53</v>
      </c>
      <c r="N14" s="8">
        <f>IFERROR(IF(INDEX('11.2_Outliers-Collection_cov'!$N$5:$N$500,MATCH($F14,'11.2_Outliers-Collection_cov'!$F$5:$F$500,0))&lt;&gt;"N",
INDEX('11.2_Outliers-Collection_cov'!K$5:K$500,MATCH($F14,'11.2_Outliers-Collection_cov'!$F$5:$F$500,0)),""),"")</f>
        <v>2021</v>
      </c>
      <c r="O14" s="13" t="str">
        <f>IFERROR(IF(INDEX('11.2_Outliers-Collection_cov'!$N$5:$N$500,MATCH($F14,'11.2_Outliers-Collection_cov'!$F$5:$F$500,0))&lt;&gt;"N",
INDEX('11.2_Outliers-Collection_cov'!L$5:L$500,MATCH($F14,'11.2_Outliers-Collection_cov'!$F$5:$F$500,0)),""),"")</f>
        <v>WACT_11</v>
      </c>
      <c r="P14" s="14">
        <f>IFERROR(IF(INDEX('11.3_Outliers-Plastic'!$N$5:$N$500,MATCH($F14,'11.3_Outliers-Plastic'!$F$5:$F$500,0))&lt;&gt;"N",
INDEX('11.3_Outliers-Plastic'!J$5:J$500,MATCH($F14,'11.3_Outliers-Plastic'!$F$5:$F$500,0)),""),"")</f>
        <v>11.690000000000001</v>
      </c>
      <c r="Q14" s="8">
        <f>IFERROR(IF(INDEX('11.3_Outliers-Plastic'!$N$5:$N$500,MATCH($F14,'11.3_Outliers-Plastic'!$F$5:$F$500,0))&lt;&gt;"N",
INDEX('11.3_Outliers-Plastic'!K$5:K$500,MATCH($F14,'11.3_Outliers-Plastic'!$F$5:$F$500,0)),""),"")</f>
        <v>2021</v>
      </c>
      <c r="R14" s="14" t="str">
        <f>IFERROR(IF(INDEX('11.3_Outliers-Plastic'!$N$5:$N$500,MATCH($F14,'11.3_Outliers-Plastic'!$F$5:$F$500,0))&lt;&gt;"N",
INDEX('11.3_Outliers-Plastic'!L$5:L$500,MATCH($F14,'11.3_Outliers-Plastic'!$F$5:$F$500,0)),""),"")</f>
        <v>WACT_11</v>
      </c>
      <c r="S14" s="12">
        <v>55.603079555175363</v>
      </c>
      <c r="T14" s="5">
        <v>2021</v>
      </c>
      <c r="U14" s="5" t="s">
        <v>1548</v>
      </c>
      <c r="V14" s="14" t="str">
        <f>IFERROR(IF(INDEX('11.5_Outliers-Other_recovery'!$N$5:$N$500,MATCH($F14,'11.5_Outliers-Other_recovery'!$F$5:$F$500,0))&lt;&gt;"N",
INDEX('11.5_Outliers-Other_recovery'!J$5:J$500,MATCH($F14,'11.5_Outliers-Other_recovery'!$F$5:$F$500,0)),""),"")</f>
        <v/>
      </c>
      <c r="W14" s="8" t="str">
        <f>IFERROR(IF(INDEX('11.5_Outliers-Other_recovery'!$N$5:$N$500,MATCH($F14,'11.5_Outliers-Other_recovery'!$F$5:$F$500,0))&lt;&gt;"N",
INDEX('11.5_Outliers-Other_recovery'!K$5:K$500,MATCH($F14,'11.5_Outliers-Other_recovery'!$F$5:$F$500,0)),""),"")</f>
        <v/>
      </c>
      <c r="X14" s="14" t="str">
        <f>IFERROR(IF(INDEX('11.5_Outliers-Other_recovery'!$N$5:$N$500,MATCH($F14,'11.5_Outliers-Other_recovery'!$F$5:$F$500,0))&lt;&gt;"N",
INDEX('11.5_Outliers-Other_recovery'!L$5:L$500,MATCH($F14,'11.5_Outliers-Other_recovery'!$F$5:$F$500,0)),""),"")</f>
        <v/>
      </c>
      <c r="Y14" s="14" t="str">
        <f>IFERROR(IF(INDEX('11.4_Outliers-Formal_dry_recy'!$N$5:$N$500,MATCH($F14,'11.4_Outliers-Formal_dry_recy'!$F$5:$F$500,0))&lt;&gt;"N",
INDEX('11.4_Outliers-Formal_dry_recy'!J$5:J$500,MATCH($F14,'11.4_Outliers-Formal_dry_recy'!$F$5:$F$500,0)),""),"")</f>
        <v/>
      </c>
      <c r="Z14" s="8" t="str">
        <f>IFERROR(IF(INDEX('11.4_Outliers-Formal_dry_recy'!$N$5:$N$500,MATCH($F14,'11.4_Outliers-Formal_dry_recy'!$F$5:$F$500,0))&lt;&gt;"N",
INDEX('11.4_Outliers-Formal_dry_recy'!K$5:K$500,MATCH($F14,'11.4_Outliers-Formal_dry_recy'!$F$5:$F$500,0)),""),"")</f>
        <v/>
      </c>
      <c r="AA14" s="14" t="str">
        <f>IFERROR(IF(INDEX('11.4_Outliers-Formal_dry_recy'!$N$5:$N$500,MATCH($F14,'11.4_Outliers-Formal_dry_recy'!$F$5:$F$500,0))&lt;&gt;"N",
INDEX('11.4_Outliers-Formal_dry_recy'!L$5:L$500,MATCH($F14,'11.4_Outliers-Formal_dry_recy'!$F$5:$F$500,0)),""),"")</f>
        <v/>
      </c>
      <c r="AB14" s="14">
        <f>IFERROR(IF(INDEX('11.6_Outliers-Incineration'!$N$5:$N$500,MATCH($F14,'11.6_Outliers-Incineration'!$F$5:$F$500,0))&lt;&gt;"N",
INDEX('11.6_Outliers-Incineration'!J$5:J$500,MATCH($F14,'11.6_Outliers-Incineration'!$F$5:$F$500,0)),""),"")</f>
        <v>0</v>
      </c>
      <c r="AC14" s="8">
        <f>IFERROR(IF(INDEX('11.6_Outliers-Incineration'!$N$5:$N$500,MATCH($F14,'11.6_Outliers-Incineration'!$F$5:$F$500,0))&lt;&gt;"N",
INDEX('11.6_Outliers-Incineration'!K$5:K$500,MATCH($F14,'11.6_Outliers-Incineration'!$F$5:$F$500,0)),""),"")</f>
        <v>2021</v>
      </c>
      <c r="AD14" s="14" t="str">
        <f>IFERROR(IF(INDEX('11.6_Outliers-Incineration'!$N$5:$N$500,MATCH($F14,'11.6_Outliers-Incineration'!$F$5:$F$500,0))&lt;&gt;"N",
INDEX('11.6_Outliers-Incineration'!L$5:L$500,MATCH($F14,'11.6_Outliers-Incineration'!$F$5:$F$500,0)),""),"")</f>
        <v>WACT_11</v>
      </c>
      <c r="AE14" s="14">
        <f>IFERROR(IF(INDEX('11.7_Outliers-Controlled_disp'!$N$5:$N$500,MATCH($F14,'11.7_Outliers-Controlled_disp'!$F$5:$F$500,0))&lt;&gt;"N",
INDEX('11.7_Outliers-Controlled_disp'!J$5:J$500,MATCH($F14,'11.7_Outliers-Controlled_disp'!$F$5:$F$500,0)),""),"")</f>
        <v>0</v>
      </c>
      <c r="AF14" s="8">
        <f>IFERROR(IF(INDEX('11.7_Outliers-Controlled_disp'!$N$5:$N$500,MATCH($F14,'11.7_Outliers-Controlled_disp'!$F$5:$F$500,0))&lt;&gt;"N",
INDEX('11.7_Outliers-Controlled_disp'!K$5:K$500,MATCH($F14,'11.7_Outliers-Controlled_disp'!$F$5:$F$500,0)),""),"")</f>
        <v>2021</v>
      </c>
      <c r="AG14" s="14" t="str">
        <f>IFERROR(IF(INDEX('11.7_Outliers-Controlled_disp'!$N$5:$N$500,MATCH($F14,'11.7_Outliers-Controlled_disp'!$F$5:$F$500,0))&lt;&gt;"N",
INDEX('11.7_Outliers-Controlled_disp'!L$5:L$500,MATCH($F14,'11.7_Outliers-Controlled_disp'!$F$5:$F$500,0)),""),"")</f>
        <v>WACT_11</v>
      </c>
      <c r="AH14" s="14">
        <v>0.37</v>
      </c>
      <c r="AI14" s="5">
        <v>2021</v>
      </c>
      <c r="AJ14" s="5" t="s">
        <v>1548</v>
      </c>
      <c r="AK14" s="5">
        <f t="shared" si="0"/>
        <v>7</v>
      </c>
    </row>
    <row r="15" spans="1:37" x14ac:dyDescent="0.25">
      <c r="A15" s="5" t="s">
        <v>1549</v>
      </c>
      <c r="B15" s="5" t="s">
        <v>23</v>
      </c>
      <c r="C15" s="5" t="s">
        <v>708</v>
      </c>
      <c r="D15" s="5" t="s">
        <v>620</v>
      </c>
      <c r="E15" s="4" t="s">
        <v>24</v>
      </c>
      <c r="F15" s="4" t="s">
        <v>1782</v>
      </c>
      <c r="G15" s="5">
        <v>3</v>
      </c>
      <c r="H15" s="5">
        <v>2</v>
      </c>
      <c r="I15" s="5" t="s">
        <v>1798</v>
      </c>
      <c r="J15" s="13">
        <f>IFERROR(IF(INDEX('11.1_Outliers-Generation'!$N$5:$N$500,MATCH($F15,'11.1_Outliers-Generation'!$F$5:$F$500,0))&lt;&gt;"N",
INDEX('11.1_Outliers-Generation'!J$5:J$500,MATCH($F15,'11.1_Outliers-Generation'!$F$5:$F$500,0)),""),"")</f>
        <v>0.67</v>
      </c>
      <c r="K15" s="8">
        <f>IFERROR(IF(INDEX('11.1_Outliers-Generation'!$N$5:$N$500,MATCH($F15,'11.1_Outliers-Generation'!$F$5:$F$500,0))&lt;&gt;"N",
INDEX('11.1_Outliers-Generation'!K$5:K$500,MATCH($F15,'11.1_Outliers-Generation'!$F$5:$F$500,0)),""),"")</f>
        <v>2021</v>
      </c>
      <c r="L15" s="13" t="str">
        <f>IFERROR(IF(INDEX('11.1_Outliers-Generation'!$N$5:$N$500,MATCH($F15,'11.1_Outliers-Generation'!$F$5:$F$500,0))&lt;&gt;"N",
INDEX('11.1_Outliers-Generation'!L$5:L$500,MATCH($F15,'11.1_Outliers-Generation'!$F$5:$F$500,0)),""),"")</f>
        <v>WACT_12</v>
      </c>
      <c r="M15" s="14">
        <f>IFERROR(IF(INDEX('11.2_Outliers-Collection_cov'!$N$5:$N$500,MATCH($F15,'11.2_Outliers-Collection_cov'!$F$5:$F$500,0))&lt;&gt;"N",
INDEX('11.2_Outliers-Collection_cov'!J$5:J$500,MATCH($F15,'11.2_Outliers-Collection_cov'!$F$5:$F$500,0)),""),"")</f>
        <v>89.83</v>
      </c>
      <c r="N15" s="8">
        <f>IFERROR(IF(INDEX('11.2_Outliers-Collection_cov'!$N$5:$N$500,MATCH($F15,'11.2_Outliers-Collection_cov'!$F$5:$F$500,0))&lt;&gt;"N",
INDEX('11.2_Outliers-Collection_cov'!K$5:K$500,MATCH($F15,'11.2_Outliers-Collection_cov'!$F$5:$F$500,0)),""),"")</f>
        <v>2021</v>
      </c>
      <c r="O15" s="13" t="str">
        <f>IFERROR(IF(INDEX('11.2_Outliers-Collection_cov'!$N$5:$N$500,MATCH($F15,'11.2_Outliers-Collection_cov'!$F$5:$F$500,0))&lt;&gt;"N",
INDEX('11.2_Outliers-Collection_cov'!L$5:L$500,MATCH($F15,'11.2_Outliers-Collection_cov'!$F$5:$F$500,0)),""),"")</f>
        <v>WACT_12</v>
      </c>
      <c r="P15" s="14">
        <f>IFERROR(IF(INDEX('11.3_Outliers-Plastic'!$N$5:$N$500,MATCH($F15,'11.3_Outliers-Plastic'!$F$5:$F$500,0))&lt;&gt;"N",
INDEX('11.3_Outliers-Plastic'!J$5:J$500,MATCH($F15,'11.3_Outliers-Plastic'!$F$5:$F$500,0)),""),"")</f>
        <v>9.24</v>
      </c>
      <c r="Q15" s="8">
        <f>IFERROR(IF(INDEX('11.3_Outliers-Plastic'!$N$5:$N$500,MATCH($F15,'11.3_Outliers-Plastic'!$F$5:$F$500,0))&lt;&gt;"N",
INDEX('11.3_Outliers-Plastic'!K$5:K$500,MATCH($F15,'11.3_Outliers-Plastic'!$F$5:$F$500,0)),""),"")</f>
        <v>2021</v>
      </c>
      <c r="R15" s="14" t="str">
        <f>IFERROR(IF(INDEX('11.3_Outliers-Plastic'!$N$5:$N$500,MATCH($F15,'11.3_Outliers-Plastic'!$F$5:$F$500,0))&lt;&gt;"N",
INDEX('11.3_Outliers-Plastic'!L$5:L$500,MATCH($F15,'11.3_Outliers-Plastic'!$F$5:$F$500,0)),""),"")</f>
        <v>WACT_12</v>
      </c>
      <c r="S15" s="12">
        <v>26.948051948051948</v>
      </c>
      <c r="T15" s="5">
        <v>2021</v>
      </c>
      <c r="U15" s="5" t="s">
        <v>1549</v>
      </c>
      <c r="V15" s="14" t="str">
        <f>IFERROR(IF(INDEX('11.5_Outliers-Other_recovery'!$N$5:$N$500,MATCH($F15,'11.5_Outliers-Other_recovery'!$F$5:$F$500,0))&lt;&gt;"N",
INDEX('11.5_Outliers-Other_recovery'!J$5:J$500,MATCH($F15,'11.5_Outliers-Other_recovery'!$F$5:$F$500,0)),""),"")</f>
        <v/>
      </c>
      <c r="W15" s="8" t="str">
        <f>IFERROR(IF(INDEX('11.5_Outliers-Other_recovery'!$N$5:$N$500,MATCH($F15,'11.5_Outliers-Other_recovery'!$F$5:$F$500,0))&lt;&gt;"N",
INDEX('11.5_Outliers-Other_recovery'!K$5:K$500,MATCH($F15,'11.5_Outliers-Other_recovery'!$F$5:$F$500,0)),""),"")</f>
        <v/>
      </c>
      <c r="X15" s="14" t="str">
        <f>IFERROR(IF(INDEX('11.5_Outliers-Other_recovery'!$N$5:$N$500,MATCH($F15,'11.5_Outliers-Other_recovery'!$F$5:$F$500,0))&lt;&gt;"N",
INDEX('11.5_Outliers-Other_recovery'!L$5:L$500,MATCH($F15,'11.5_Outliers-Other_recovery'!$F$5:$F$500,0)),""),"")</f>
        <v/>
      </c>
      <c r="Y15" s="14" t="str">
        <f>IFERROR(IF(INDEX('11.4_Outliers-Formal_dry_recy'!$N$5:$N$500,MATCH($F15,'11.4_Outliers-Formal_dry_recy'!$F$5:$F$500,0))&lt;&gt;"N",
INDEX('11.4_Outliers-Formal_dry_recy'!J$5:J$500,MATCH($F15,'11.4_Outliers-Formal_dry_recy'!$F$5:$F$500,0)),""),"")</f>
        <v/>
      </c>
      <c r="Z15" s="8" t="str">
        <f>IFERROR(IF(INDEX('11.4_Outliers-Formal_dry_recy'!$N$5:$N$500,MATCH($F15,'11.4_Outliers-Formal_dry_recy'!$F$5:$F$500,0))&lt;&gt;"N",
INDEX('11.4_Outliers-Formal_dry_recy'!K$5:K$500,MATCH($F15,'11.4_Outliers-Formal_dry_recy'!$F$5:$F$500,0)),""),"")</f>
        <v/>
      </c>
      <c r="AA15" s="14" t="str">
        <f>IFERROR(IF(INDEX('11.4_Outliers-Formal_dry_recy'!$N$5:$N$500,MATCH($F15,'11.4_Outliers-Formal_dry_recy'!$F$5:$F$500,0))&lt;&gt;"N",
INDEX('11.4_Outliers-Formal_dry_recy'!L$5:L$500,MATCH($F15,'11.4_Outliers-Formal_dry_recy'!$F$5:$F$500,0)),""),"")</f>
        <v/>
      </c>
      <c r="AB15" s="14">
        <f>IFERROR(IF(INDEX('11.6_Outliers-Incineration'!$N$5:$N$500,MATCH($F15,'11.6_Outliers-Incineration'!$F$5:$F$500,0))&lt;&gt;"N",
INDEX('11.6_Outliers-Incineration'!J$5:J$500,MATCH($F15,'11.6_Outliers-Incineration'!$F$5:$F$500,0)),""),"")</f>
        <v>0</v>
      </c>
      <c r="AC15" s="8">
        <f>IFERROR(IF(INDEX('11.6_Outliers-Incineration'!$N$5:$N$500,MATCH($F15,'11.6_Outliers-Incineration'!$F$5:$F$500,0))&lt;&gt;"N",
INDEX('11.6_Outliers-Incineration'!K$5:K$500,MATCH($F15,'11.6_Outliers-Incineration'!$F$5:$F$500,0)),""),"")</f>
        <v>2021</v>
      </c>
      <c r="AD15" s="14" t="str">
        <f>IFERROR(IF(INDEX('11.6_Outliers-Incineration'!$N$5:$N$500,MATCH($F15,'11.6_Outliers-Incineration'!$F$5:$F$500,0))&lt;&gt;"N",
INDEX('11.6_Outliers-Incineration'!L$5:L$500,MATCH($F15,'11.6_Outliers-Incineration'!$F$5:$F$500,0)),""),"")</f>
        <v>WACT_12</v>
      </c>
      <c r="AE15" s="14">
        <f>IFERROR(IF(INDEX('11.7_Outliers-Controlled_disp'!$N$5:$N$500,MATCH($F15,'11.7_Outliers-Controlled_disp'!$F$5:$F$500,0))&lt;&gt;"N",
INDEX('11.7_Outliers-Controlled_disp'!J$5:J$500,MATCH($F15,'11.7_Outliers-Controlled_disp'!$F$5:$F$500,0)),""),"")</f>
        <v>0</v>
      </c>
      <c r="AF15" s="8">
        <f>IFERROR(IF(INDEX('11.7_Outliers-Controlled_disp'!$N$5:$N$500,MATCH($F15,'11.7_Outliers-Controlled_disp'!$F$5:$F$500,0))&lt;&gt;"N",
INDEX('11.7_Outliers-Controlled_disp'!K$5:K$500,MATCH($F15,'11.7_Outliers-Controlled_disp'!$F$5:$F$500,0)),""),"")</f>
        <v>2021</v>
      </c>
      <c r="AG15" s="14" t="str">
        <f>IFERROR(IF(INDEX('11.7_Outliers-Controlled_disp'!$N$5:$N$500,MATCH($F15,'11.7_Outliers-Controlled_disp'!$F$5:$F$500,0))&lt;&gt;"N",
INDEX('11.7_Outliers-Controlled_disp'!L$5:L$500,MATCH($F15,'11.7_Outliers-Controlled_disp'!$F$5:$F$500,0)),""),"")</f>
        <v>WACT_12</v>
      </c>
      <c r="AH15" s="14">
        <v>12.87</v>
      </c>
      <c r="AI15" s="5">
        <v>2021</v>
      </c>
      <c r="AJ15" s="5" t="s">
        <v>1549</v>
      </c>
      <c r="AK15" s="5">
        <f t="shared" si="0"/>
        <v>7</v>
      </c>
    </row>
    <row r="16" spans="1:37" x14ac:dyDescent="0.25">
      <c r="A16" s="5" t="s">
        <v>1550</v>
      </c>
      <c r="B16" s="5" t="s">
        <v>3</v>
      </c>
      <c r="C16" s="5" t="s">
        <v>924</v>
      </c>
      <c r="D16" s="5" t="s">
        <v>620</v>
      </c>
      <c r="E16" s="4" t="s">
        <v>4</v>
      </c>
      <c r="F16" s="4" t="s">
        <v>927</v>
      </c>
      <c r="G16" s="5">
        <v>1</v>
      </c>
      <c r="H16" s="5">
        <v>2</v>
      </c>
      <c r="I16" s="5" t="s">
        <v>3081</v>
      </c>
      <c r="J16" s="13">
        <f>IFERROR(IF(INDEX('11.1_Outliers-Generation'!$N$5:$N$500,MATCH($F16,'11.1_Outliers-Generation'!$F$5:$F$500,0))&lt;&gt;"N",
INDEX('11.1_Outliers-Generation'!J$5:J$500,MATCH($F16,'11.1_Outliers-Generation'!$F$5:$F$500,0)),""),"")</f>
        <v>0.79</v>
      </c>
      <c r="K16" s="8">
        <f>IFERROR(IF(INDEX('11.1_Outliers-Generation'!$N$5:$N$500,MATCH($F16,'11.1_Outliers-Generation'!$F$5:$F$500,0))&lt;&gt;"N",
INDEX('11.1_Outliers-Generation'!K$5:K$500,MATCH($F16,'11.1_Outliers-Generation'!$F$5:$F$500,0)),""),"")</f>
        <v>2021</v>
      </c>
      <c r="L16" s="13" t="str">
        <f>IFERROR(IF(INDEX('11.1_Outliers-Generation'!$N$5:$N$500,MATCH($F16,'11.1_Outliers-Generation'!$F$5:$F$500,0))&lt;&gt;"N",
INDEX('11.1_Outliers-Generation'!L$5:L$500,MATCH($F16,'11.1_Outliers-Generation'!$F$5:$F$500,0)),""),"")</f>
        <v>WACT_14</v>
      </c>
      <c r="M16" s="14">
        <f>IFERROR(IF(INDEX('11.2_Outliers-Collection_cov'!$N$5:$N$500,MATCH($F16,'11.2_Outliers-Collection_cov'!$F$5:$F$500,0))&lt;&gt;"N",
INDEX('11.2_Outliers-Collection_cov'!J$5:J$500,MATCH($F16,'11.2_Outliers-Collection_cov'!$F$5:$F$500,0)),""),"")</f>
        <v>47.98</v>
      </c>
      <c r="N16" s="8">
        <f>IFERROR(IF(INDEX('11.2_Outliers-Collection_cov'!$N$5:$N$500,MATCH($F16,'11.2_Outliers-Collection_cov'!$F$5:$F$500,0))&lt;&gt;"N",
INDEX('11.2_Outliers-Collection_cov'!K$5:K$500,MATCH($F16,'11.2_Outliers-Collection_cov'!$F$5:$F$500,0)),""),"")</f>
        <v>2021</v>
      </c>
      <c r="O16" s="13" t="str">
        <f>IFERROR(IF(INDEX('11.2_Outliers-Collection_cov'!$N$5:$N$500,MATCH($F16,'11.2_Outliers-Collection_cov'!$F$5:$F$500,0))&lt;&gt;"N",
INDEX('11.2_Outliers-Collection_cov'!L$5:L$500,MATCH($F16,'11.2_Outliers-Collection_cov'!$F$5:$F$500,0)),""),"")</f>
        <v>WACT_14</v>
      </c>
      <c r="P16" s="14">
        <f>IFERROR(IF(INDEX('11.3_Outliers-Plastic'!$N$5:$N$500,MATCH($F16,'11.3_Outliers-Plastic'!$F$5:$F$500,0))&lt;&gt;"N",
INDEX('11.3_Outliers-Plastic'!J$5:J$500,MATCH($F16,'11.3_Outliers-Plastic'!$F$5:$F$500,0)),""),"")</f>
        <v>31.830000000000002</v>
      </c>
      <c r="Q16" s="8">
        <f>IFERROR(IF(INDEX('11.3_Outliers-Plastic'!$N$5:$N$500,MATCH($F16,'11.3_Outliers-Plastic'!$F$5:$F$500,0))&lt;&gt;"N",
INDEX('11.3_Outliers-Plastic'!K$5:K$500,MATCH($F16,'11.3_Outliers-Plastic'!$F$5:$F$500,0)),""),"")</f>
        <v>2021</v>
      </c>
      <c r="R16" s="14" t="str">
        <f>IFERROR(IF(INDEX('11.3_Outliers-Plastic'!$N$5:$N$500,MATCH($F16,'11.3_Outliers-Plastic'!$F$5:$F$500,0))&lt;&gt;"N",
INDEX('11.3_Outliers-Plastic'!L$5:L$500,MATCH($F16,'11.3_Outliers-Plastic'!$F$5:$F$500,0)),""),"")</f>
        <v>WACT_14</v>
      </c>
      <c r="S16" s="12">
        <v>32.642161482877789</v>
      </c>
      <c r="T16" s="5">
        <v>2021</v>
      </c>
      <c r="U16" s="5" t="s">
        <v>1550</v>
      </c>
      <c r="V16" s="14" t="str">
        <f>IFERROR(IF(INDEX('11.5_Outliers-Other_recovery'!$N$5:$N$500,MATCH($F16,'11.5_Outliers-Other_recovery'!$F$5:$F$500,0))&lt;&gt;"N",
INDEX('11.5_Outliers-Other_recovery'!J$5:J$500,MATCH($F16,'11.5_Outliers-Other_recovery'!$F$5:$F$500,0)),""),"")</f>
        <v/>
      </c>
      <c r="W16" s="8" t="str">
        <f>IFERROR(IF(INDEX('11.5_Outliers-Other_recovery'!$N$5:$N$500,MATCH($F16,'11.5_Outliers-Other_recovery'!$F$5:$F$500,0))&lt;&gt;"N",
INDEX('11.5_Outliers-Other_recovery'!K$5:K$500,MATCH($F16,'11.5_Outliers-Other_recovery'!$F$5:$F$500,0)),""),"")</f>
        <v/>
      </c>
      <c r="X16" s="14" t="str">
        <f>IFERROR(IF(INDEX('11.5_Outliers-Other_recovery'!$N$5:$N$500,MATCH($F16,'11.5_Outliers-Other_recovery'!$F$5:$F$500,0))&lt;&gt;"N",
INDEX('11.5_Outliers-Other_recovery'!L$5:L$500,MATCH($F16,'11.5_Outliers-Other_recovery'!$F$5:$F$500,0)),""),"")</f>
        <v/>
      </c>
      <c r="Y16" s="14" t="str">
        <f>IFERROR(IF(INDEX('11.4_Outliers-Formal_dry_recy'!$N$5:$N$500,MATCH($F16,'11.4_Outliers-Formal_dry_recy'!$F$5:$F$500,0))&lt;&gt;"N",
INDEX('11.4_Outliers-Formal_dry_recy'!J$5:J$500,MATCH($F16,'11.4_Outliers-Formal_dry_recy'!$F$5:$F$500,0)),""),"")</f>
        <v/>
      </c>
      <c r="Z16" s="8" t="str">
        <f>IFERROR(IF(INDEX('11.4_Outliers-Formal_dry_recy'!$N$5:$N$500,MATCH($F16,'11.4_Outliers-Formal_dry_recy'!$F$5:$F$500,0))&lt;&gt;"N",
INDEX('11.4_Outliers-Formal_dry_recy'!K$5:K$500,MATCH($F16,'11.4_Outliers-Formal_dry_recy'!$F$5:$F$500,0)),""),"")</f>
        <v/>
      </c>
      <c r="AA16" s="14" t="str">
        <f>IFERROR(IF(INDEX('11.4_Outliers-Formal_dry_recy'!$N$5:$N$500,MATCH($F16,'11.4_Outliers-Formal_dry_recy'!$F$5:$F$500,0))&lt;&gt;"N",
INDEX('11.4_Outliers-Formal_dry_recy'!L$5:L$500,MATCH($F16,'11.4_Outliers-Formal_dry_recy'!$F$5:$F$500,0)),""),"")</f>
        <v/>
      </c>
      <c r="AB16" s="14">
        <f>IFERROR(IF(INDEX('11.6_Outliers-Incineration'!$N$5:$N$500,MATCH($F16,'11.6_Outliers-Incineration'!$F$5:$F$500,0))&lt;&gt;"N",
INDEX('11.6_Outliers-Incineration'!J$5:J$500,MATCH($F16,'11.6_Outliers-Incineration'!$F$5:$F$500,0)),""),"")</f>
        <v>0</v>
      </c>
      <c r="AC16" s="8">
        <f>IFERROR(IF(INDEX('11.6_Outliers-Incineration'!$N$5:$N$500,MATCH($F16,'11.6_Outliers-Incineration'!$F$5:$F$500,0))&lt;&gt;"N",
INDEX('11.6_Outliers-Incineration'!K$5:K$500,MATCH($F16,'11.6_Outliers-Incineration'!$F$5:$F$500,0)),""),"")</f>
        <v>2021</v>
      </c>
      <c r="AD16" s="14" t="str">
        <f>IFERROR(IF(INDEX('11.6_Outliers-Incineration'!$N$5:$N$500,MATCH($F16,'11.6_Outliers-Incineration'!$F$5:$F$500,0))&lt;&gt;"N",
INDEX('11.6_Outliers-Incineration'!L$5:L$500,MATCH($F16,'11.6_Outliers-Incineration'!$F$5:$F$500,0)),""),"")</f>
        <v>WACT_14</v>
      </c>
      <c r="AE16" s="14">
        <f>IFERROR(IF(INDEX('11.7_Outliers-Controlled_disp'!$N$5:$N$500,MATCH($F16,'11.7_Outliers-Controlled_disp'!$F$5:$F$500,0))&lt;&gt;"N",
INDEX('11.7_Outliers-Controlled_disp'!J$5:J$500,MATCH($F16,'11.7_Outliers-Controlled_disp'!$F$5:$F$500,0)),""),"")</f>
        <v>0</v>
      </c>
      <c r="AF16" s="8">
        <f>IFERROR(IF(INDEX('11.7_Outliers-Controlled_disp'!$N$5:$N$500,MATCH($F16,'11.7_Outliers-Controlled_disp'!$F$5:$F$500,0))&lt;&gt;"N",
INDEX('11.7_Outliers-Controlled_disp'!K$5:K$500,MATCH($F16,'11.7_Outliers-Controlled_disp'!$F$5:$F$500,0)),""),"")</f>
        <v>2021</v>
      </c>
      <c r="AG16" s="14" t="str">
        <f>IFERROR(IF(INDEX('11.7_Outliers-Controlled_disp'!$N$5:$N$500,MATCH($F16,'11.7_Outliers-Controlled_disp'!$F$5:$F$500,0))&lt;&gt;"N",
INDEX('11.7_Outliers-Controlled_disp'!L$5:L$500,MATCH($F16,'11.7_Outliers-Controlled_disp'!$F$5:$F$500,0)),""),"")</f>
        <v>WACT_14</v>
      </c>
      <c r="AH16" s="14">
        <v>7.82</v>
      </c>
      <c r="AI16" s="5">
        <v>2021</v>
      </c>
      <c r="AJ16" s="5" t="s">
        <v>1550</v>
      </c>
      <c r="AK16" s="5">
        <f t="shared" si="0"/>
        <v>7</v>
      </c>
    </row>
    <row r="17" spans="1:37" x14ac:dyDescent="0.25">
      <c r="A17" s="5" t="s">
        <v>1767</v>
      </c>
      <c r="B17" s="5" t="s">
        <v>1224</v>
      </c>
      <c r="C17" s="5" t="s">
        <v>1223</v>
      </c>
      <c r="D17" s="5" t="s">
        <v>1038</v>
      </c>
      <c r="E17" s="4" t="s">
        <v>3347</v>
      </c>
      <c r="F17" s="4" t="s">
        <v>1783</v>
      </c>
      <c r="G17" s="5">
        <v>2</v>
      </c>
      <c r="H17" s="5">
        <v>1</v>
      </c>
      <c r="I17" s="4" t="s">
        <v>3084</v>
      </c>
      <c r="J17" s="13">
        <f>IFERROR(IF(INDEX('11.1_Outliers-Generation'!$N$5:$N$500,MATCH($F17,'11.1_Outliers-Generation'!$F$5:$F$500,0))&lt;&gt;"N",
INDEX('11.1_Outliers-Generation'!J$5:J$500,MATCH($F17,'11.1_Outliers-Generation'!$F$5:$F$500,0)),""),"")</f>
        <v>0.88</v>
      </c>
      <c r="K17" s="8">
        <f>IFERROR(IF(INDEX('11.1_Outliers-Generation'!$N$5:$N$500,MATCH($F17,'11.1_Outliers-Generation'!$F$5:$F$500,0))&lt;&gt;"N",
INDEX('11.1_Outliers-Generation'!K$5:K$500,MATCH($F17,'11.1_Outliers-Generation'!$F$5:$F$500,0)),""),"")</f>
        <v>2021</v>
      </c>
      <c r="L17" s="13" t="str">
        <f>IFERROR(IF(INDEX('11.1_Outliers-Generation'!$N$5:$N$500,MATCH($F17,'11.1_Outliers-Generation'!$F$5:$F$500,0))&lt;&gt;"N",
INDEX('11.1_Outliers-Generation'!L$5:L$500,MATCH($F17,'11.1_Outliers-Generation'!$F$5:$F$500,0)),""),"")</f>
        <v>WACT_19</v>
      </c>
      <c r="M17" s="14">
        <f>IFERROR(IF(INDEX('11.2_Outliers-Collection_cov'!$N$5:$N$500,MATCH($F17,'11.2_Outliers-Collection_cov'!$F$5:$F$500,0))&lt;&gt;"N",
INDEX('11.2_Outliers-Collection_cov'!J$5:J$500,MATCH($F17,'11.2_Outliers-Collection_cov'!$F$5:$F$500,0)),""),"")</f>
        <v>96.25</v>
      </c>
      <c r="N17" s="8">
        <f>IFERROR(IF(INDEX('11.2_Outliers-Collection_cov'!$N$5:$N$500,MATCH($F17,'11.2_Outliers-Collection_cov'!$F$5:$F$500,0))&lt;&gt;"N",
INDEX('11.2_Outliers-Collection_cov'!K$5:K$500,MATCH($F17,'11.2_Outliers-Collection_cov'!$F$5:$F$500,0)),""),"")</f>
        <v>2021</v>
      </c>
      <c r="O17" s="13" t="str">
        <f>IFERROR(IF(INDEX('11.2_Outliers-Collection_cov'!$N$5:$N$500,MATCH($F17,'11.2_Outliers-Collection_cov'!$F$5:$F$500,0))&lt;&gt;"N",
INDEX('11.2_Outliers-Collection_cov'!L$5:L$500,MATCH($F17,'11.2_Outliers-Collection_cov'!$F$5:$F$500,0)),""),"")</f>
        <v>WACT_19</v>
      </c>
      <c r="P17" s="14">
        <f>IFERROR(IF(INDEX('11.3_Outliers-Plastic'!$N$5:$N$500,MATCH($F17,'11.3_Outliers-Plastic'!$F$5:$F$500,0))&lt;&gt;"N",
INDEX('11.3_Outliers-Plastic'!J$5:J$500,MATCH($F17,'11.3_Outliers-Plastic'!$F$5:$F$500,0)),""),"")</f>
        <v>15.83</v>
      </c>
      <c r="Q17" s="8">
        <f>IFERROR(IF(INDEX('11.3_Outliers-Plastic'!$N$5:$N$500,MATCH($F17,'11.3_Outliers-Plastic'!$F$5:$F$500,0))&lt;&gt;"N",
INDEX('11.3_Outliers-Plastic'!K$5:K$500,MATCH($F17,'11.3_Outliers-Plastic'!$F$5:$F$500,0)),""),"")</f>
        <v>2021</v>
      </c>
      <c r="R17" s="14" t="str">
        <f>IFERROR(IF(INDEX('11.3_Outliers-Plastic'!$N$5:$N$500,MATCH($F17,'11.3_Outliers-Plastic'!$F$5:$F$500,0))&lt;&gt;"N",
INDEX('11.3_Outliers-Plastic'!L$5:L$500,MATCH($F17,'11.3_Outliers-Plastic'!$F$5:$F$500,0)),""),"")</f>
        <v>WACT_19</v>
      </c>
      <c r="S17" s="12">
        <v>42.135186355022107</v>
      </c>
      <c r="T17" s="5">
        <v>2021</v>
      </c>
      <c r="U17" s="5" t="s">
        <v>1767</v>
      </c>
      <c r="V17" s="14" t="str">
        <f>IFERROR(IF(INDEX('11.5_Outliers-Other_recovery'!$N$5:$N$500,MATCH($F17,'11.5_Outliers-Other_recovery'!$F$5:$F$500,0))&lt;&gt;"N",
INDEX('11.5_Outliers-Other_recovery'!J$5:J$500,MATCH($F17,'11.5_Outliers-Other_recovery'!$F$5:$F$500,0)),""),"")</f>
        <v/>
      </c>
      <c r="W17" s="8" t="str">
        <f>IFERROR(IF(INDEX('11.5_Outliers-Other_recovery'!$N$5:$N$500,MATCH($F17,'11.5_Outliers-Other_recovery'!$F$5:$F$500,0))&lt;&gt;"N",
INDEX('11.5_Outliers-Other_recovery'!K$5:K$500,MATCH($F17,'11.5_Outliers-Other_recovery'!$F$5:$F$500,0)),""),"")</f>
        <v/>
      </c>
      <c r="X17" s="14" t="str">
        <f>IFERROR(IF(INDEX('11.5_Outliers-Other_recovery'!$N$5:$N$500,MATCH($F17,'11.5_Outliers-Other_recovery'!$F$5:$F$500,0))&lt;&gt;"N",
INDEX('11.5_Outliers-Other_recovery'!L$5:L$500,MATCH($F17,'11.5_Outliers-Other_recovery'!$F$5:$F$500,0)),""),"")</f>
        <v/>
      </c>
      <c r="Y17" s="14" t="str">
        <f>IFERROR(IF(INDEX('11.4_Outliers-Formal_dry_recy'!$N$5:$N$500,MATCH($F17,'11.4_Outliers-Formal_dry_recy'!$F$5:$F$500,0))&lt;&gt;"N",
INDEX('11.4_Outliers-Formal_dry_recy'!J$5:J$500,MATCH($F17,'11.4_Outliers-Formal_dry_recy'!$F$5:$F$500,0)),""),"")</f>
        <v/>
      </c>
      <c r="Z17" s="8" t="str">
        <f>IFERROR(IF(INDEX('11.4_Outliers-Formal_dry_recy'!$N$5:$N$500,MATCH($F17,'11.4_Outliers-Formal_dry_recy'!$F$5:$F$500,0))&lt;&gt;"N",
INDEX('11.4_Outliers-Formal_dry_recy'!K$5:K$500,MATCH($F17,'11.4_Outliers-Formal_dry_recy'!$F$5:$F$500,0)),""),"")</f>
        <v/>
      </c>
      <c r="AA17" s="14" t="str">
        <f>IFERROR(IF(INDEX('11.4_Outliers-Formal_dry_recy'!$N$5:$N$500,MATCH($F17,'11.4_Outliers-Formal_dry_recy'!$F$5:$F$500,0))&lt;&gt;"N",
INDEX('11.4_Outliers-Formal_dry_recy'!L$5:L$500,MATCH($F17,'11.4_Outliers-Formal_dry_recy'!$F$5:$F$500,0)),""),"")</f>
        <v/>
      </c>
      <c r="AB17" s="14">
        <f>IFERROR(IF(INDEX('11.6_Outliers-Incineration'!$N$5:$N$500,MATCH($F17,'11.6_Outliers-Incineration'!$F$5:$F$500,0))&lt;&gt;"N",
INDEX('11.6_Outliers-Incineration'!J$5:J$500,MATCH($F17,'11.6_Outliers-Incineration'!$F$5:$F$500,0)),""),"")</f>
        <v>0</v>
      </c>
      <c r="AC17" s="8">
        <f>IFERROR(IF(INDEX('11.6_Outliers-Incineration'!$N$5:$N$500,MATCH($F17,'11.6_Outliers-Incineration'!$F$5:$F$500,0))&lt;&gt;"N",
INDEX('11.6_Outliers-Incineration'!K$5:K$500,MATCH($F17,'11.6_Outliers-Incineration'!$F$5:$F$500,0)),""),"")</f>
        <v>2021</v>
      </c>
      <c r="AD17" s="14" t="str">
        <f>IFERROR(IF(INDEX('11.6_Outliers-Incineration'!$N$5:$N$500,MATCH($F17,'11.6_Outliers-Incineration'!$F$5:$F$500,0))&lt;&gt;"N",
INDEX('11.6_Outliers-Incineration'!L$5:L$500,MATCH($F17,'11.6_Outliers-Incineration'!$F$5:$F$500,0)),""),"")</f>
        <v>WACT_19</v>
      </c>
      <c r="AE17" s="14">
        <f>IFERROR(IF(INDEX('11.7_Outliers-Controlled_disp'!$N$5:$N$500,MATCH($F17,'11.7_Outliers-Controlled_disp'!$F$5:$F$500,0))&lt;&gt;"N",
INDEX('11.7_Outliers-Controlled_disp'!J$5:J$500,MATCH($F17,'11.7_Outliers-Controlled_disp'!$F$5:$F$500,0)),""),"")</f>
        <v>100</v>
      </c>
      <c r="AF17" s="8">
        <f>IFERROR(IF(INDEX('11.7_Outliers-Controlled_disp'!$N$5:$N$500,MATCH($F17,'11.7_Outliers-Controlled_disp'!$F$5:$F$500,0))&lt;&gt;"N",
INDEX('11.7_Outliers-Controlled_disp'!K$5:K$500,MATCH($F17,'11.7_Outliers-Controlled_disp'!$F$5:$F$500,0)),""),"")</f>
        <v>2021</v>
      </c>
      <c r="AG17" s="14" t="str">
        <f>IFERROR(IF(INDEX('11.7_Outliers-Controlled_disp'!$N$5:$N$500,MATCH($F17,'11.7_Outliers-Controlled_disp'!$F$5:$F$500,0))&lt;&gt;"N",
INDEX('11.7_Outliers-Controlled_disp'!L$5:L$500,MATCH($F17,'11.7_Outliers-Controlled_disp'!$F$5:$F$500,0)),""),"")</f>
        <v>WACT_19</v>
      </c>
      <c r="AH17" s="14">
        <v>96.25</v>
      </c>
      <c r="AI17" s="5">
        <v>2021</v>
      </c>
      <c r="AJ17" s="5" t="s">
        <v>1767</v>
      </c>
      <c r="AK17" s="5">
        <f t="shared" si="0"/>
        <v>7</v>
      </c>
    </row>
    <row r="18" spans="1:37" x14ac:dyDescent="0.25">
      <c r="A18" s="5" t="s">
        <v>1768</v>
      </c>
      <c r="B18" s="5" t="s">
        <v>1314</v>
      </c>
      <c r="C18" s="5" t="s">
        <v>1313</v>
      </c>
      <c r="D18" s="5" t="s">
        <v>1038</v>
      </c>
      <c r="E18" s="4" t="s">
        <v>3348</v>
      </c>
      <c r="F18" s="4" t="s">
        <v>3064</v>
      </c>
      <c r="G18" s="4">
        <v>1</v>
      </c>
      <c r="H18" s="4">
        <v>2</v>
      </c>
      <c r="I18" s="4" t="s">
        <v>3085</v>
      </c>
      <c r="J18" s="13">
        <f>IFERROR(IF(INDEX('11.1_Outliers-Generation'!$N$5:$N$500,MATCH($F18,'11.1_Outliers-Generation'!$F$5:$F$500,0))&lt;&gt;"N",
INDEX('11.1_Outliers-Generation'!J$5:J$500,MATCH($F18,'11.1_Outliers-Generation'!$F$5:$F$500,0)),""),"")</f>
        <v>1.23</v>
      </c>
      <c r="K18" s="8">
        <f>IFERROR(IF(INDEX('11.1_Outliers-Generation'!$N$5:$N$500,MATCH($F18,'11.1_Outliers-Generation'!$F$5:$F$500,0))&lt;&gt;"N",
INDEX('11.1_Outliers-Generation'!K$5:K$500,MATCH($F18,'11.1_Outliers-Generation'!$F$5:$F$500,0)),""),"")</f>
        <v>2021</v>
      </c>
      <c r="L18" s="13" t="str">
        <f>IFERROR(IF(INDEX('11.1_Outliers-Generation'!$N$5:$N$500,MATCH($F18,'11.1_Outliers-Generation'!$F$5:$F$500,0))&lt;&gt;"N",
INDEX('11.1_Outliers-Generation'!L$5:L$500,MATCH($F18,'11.1_Outliers-Generation'!$F$5:$F$500,0)),""),"")</f>
        <v>WACT_20</v>
      </c>
      <c r="M18" s="14">
        <f>IFERROR(IF(INDEX('11.2_Outliers-Collection_cov'!$N$5:$N$500,MATCH($F18,'11.2_Outliers-Collection_cov'!$F$5:$F$500,0))&lt;&gt;"N",
INDEX('11.2_Outliers-Collection_cov'!J$5:J$500,MATCH($F18,'11.2_Outliers-Collection_cov'!$F$5:$F$500,0)),""),"")</f>
        <v>98.18</v>
      </c>
      <c r="N18" s="8">
        <f>IFERROR(IF(INDEX('11.2_Outliers-Collection_cov'!$N$5:$N$500,MATCH($F18,'11.2_Outliers-Collection_cov'!$F$5:$F$500,0))&lt;&gt;"N",
INDEX('11.2_Outliers-Collection_cov'!K$5:K$500,MATCH($F18,'11.2_Outliers-Collection_cov'!$F$5:$F$500,0)),""),"")</f>
        <v>2021</v>
      </c>
      <c r="O18" s="13" t="str">
        <f>IFERROR(IF(INDEX('11.2_Outliers-Collection_cov'!$N$5:$N$500,MATCH($F18,'11.2_Outliers-Collection_cov'!$F$5:$F$500,0))&lt;&gt;"N",
INDEX('11.2_Outliers-Collection_cov'!L$5:L$500,MATCH($F18,'11.2_Outliers-Collection_cov'!$F$5:$F$500,0)),""),"")</f>
        <v>WACT_20</v>
      </c>
      <c r="P18" s="14">
        <f>IFERROR(IF(INDEX('11.3_Outliers-Plastic'!$N$5:$N$500,MATCH($F18,'11.3_Outliers-Plastic'!$F$5:$F$500,0))&lt;&gt;"N",
INDEX('11.3_Outliers-Plastic'!J$5:J$500,MATCH($F18,'11.3_Outliers-Plastic'!$F$5:$F$500,0)),""),"")</f>
        <v>15.07</v>
      </c>
      <c r="Q18" s="8">
        <f>IFERROR(IF(INDEX('11.3_Outliers-Plastic'!$N$5:$N$500,MATCH($F18,'11.3_Outliers-Plastic'!$F$5:$F$500,0))&lt;&gt;"N",
INDEX('11.3_Outliers-Plastic'!K$5:K$500,MATCH($F18,'11.3_Outliers-Plastic'!$F$5:$F$500,0)),""),"")</f>
        <v>2021</v>
      </c>
      <c r="R18" s="14" t="str">
        <f>IFERROR(IF(INDEX('11.3_Outliers-Plastic'!$N$5:$N$500,MATCH($F18,'11.3_Outliers-Plastic'!$F$5:$F$500,0))&lt;&gt;"N",
INDEX('11.3_Outliers-Plastic'!L$5:L$500,MATCH($F18,'11.3_Outliers-Plastic'!$F$5:$F$500,0)),""),"")</f>
        <v>WACT_20</v>
      </c>
      <c r="S18" s="12">
        <v>49.369608493696084</v>
      </c>
      <c r="T18" s="5">
        <v>2021</v>
      </c>
      <c r="U18" s="5" t="s">
        <v>1768</v>
      </c>
      <c r="V18" s="14" t="str">
        <f>IFERROR(IF(INDEX('11.5_Outliers-Other_recovery'!$N$5:$N$500,MATCH($F18,'11.5_Outliers-Other_recovery'!$F$5:$F$500,0))&lt;&gt;"N",
INDEX('11.5_Outliers-Other_recovery'!J$5:J$500,MATCH($F18,'11.5_Outliers-Other_recovery'!$F$5:$F$500,0)),""),"")</f>
        <v/>
      </c>
      <c r="W18" s="8" t="str">
        <f>IFERROR(IF(INDEX('11.5_Outliers-Other_recovery'!$N$5:$N$500,MATCH($F18,'11.5_Outliers-Other_recovery'!$F$5:$F$500,0))&lt;&gt;"N",
INDEX('11.5_Outliers-Other_recovery'!K$5:K$500,MATCH($F18,'11.5_Outliers-Other_recovery'!$F$5:$F$500,0)),""),"")</f>
        <v/>
      </c>
      <c r="X18" s="14" t="str">
        <f>IFERROR(IF(INDEX('11.5_Outliers-Other_recovery'!$N$5:$N$500,MATCH($F18,'11.5_Outliers-Other_recovery'!$F$5:$F$500,0))&lt;&gt;"N",
INDEX('11.5_Outliers-Other_recovery'!L$5:L$500,MATCH($F18,'11.5_Outliers-Other_recovery'!$F$5:$F$500,0)),""),"")</f>
        <v/>
      </c>
      <c r="Y18" s="14" t="str">
        <f>IFERROR(IF(INDEX('11.4_Outliers-Formal_dry_recy'!$N$5:$N$500,MATCH($F18,'11.4_Outliers-Formal_dry_recy'!$F$5:$F$500,0))&lt;&gt;"N",
INDEX('11.4_Outliers-Formal_dry_recy'!J$5:J$500,MATCH($F18,'11.4_Outliers-Formal_dry_recy'!$F$5:$F$500,0)),""),"")</f>
        <v/>
      </c>
      <c r="Z18" s="8" t="str">
        <f>IFERROR(IF(INDEX('11.4_Outliers-Formal_dry_recy'!$N$5:$N$500,MATCH($F18,'11.4_Outliers-Formal_dry_recy'!$F$5:$F$500,0))&lt;&gt;"N",
INDEX('11.4_Outliers-Formal_dry_recy'!K$5:K$500,MATCH($F18,'11.4_Outliers-Formal_dry_recy'!$F$5:$F$500,0)),""),"")</f>
        <v/>
      </c>
      <c r="AA18" s="14" t="str">
        <f>IFERROR(IF(INDEX('11.4_Outliers-Formal_dry_recy'!$N$5:$N$500,MATCH($F18,'11.4_Outliers-Formal_dry_recy'!$F$5:$F$500,0))&lt;&gt;"N",
INDEX('11.4_Outliers-Formal_dry_recy'!L$5:L$500,MATCH($F18,'11.4_Outliers-Formal_dry_recy'!$F$5:$F$500,0)),""),"")</f>
        <v/>
      </c>
      <c r="AB18" s="14">
        <f>IFERROR(IF(INDEX('11.6_Outliers-Incineration'!$N$5:$N$500,MATCH($F18,'11.6_Outliers-Incineration'!$F$5:$F$500,0))&lt;&gt;"N",
INDEX('11.6_Outliers-Incineration'!J$5:J$500,MATCH($F18,'11.6_Outliers-Incineration'!$F$5:$F$500,0)),""),"")</f>
        <v>0</v>
      </c>
      <c r="AC18" s="8">
        <f>IFERROR(IF(INDEX('11.6_Outliers-Incineration'!$N$5:$N$500,MATCH($F18,'11.6_Outliers-Incineration'!$F$5:$F$500,0))&lt;&gt;"N",
INDEX('11.6_Outliers-Incineration'!K$5:K$500,MATCH($F18,'11.6_Outliers-Incineration'!$F$5:$F$500,0)),""),"")</f>
        <v>2021</v>
      </c>
      <c r="AD18" s="14" t="str">
        <f>IFERROR(IF(INDEX('11.6_Outliers-Incineration'!$N$5:$N$500,MATCH($F18,'11.6_Outliers-Incineration'!$F$5:$F$500,0))&lt;&gt;"N",
INDEX('11.6_Outliers-Incineration'!L$5:L$500,MATCH($F18,'11.6_Outliers-Incineration'!$F$5:$F$500,0)),""),"")</f>
        <v>WACT_20</v>
      </c>
      <c r="AE18" s="14">
        <f>IFERROR(IF(INDEX('11.7_Outliers-Controlled_disp'!$N$5:$N$500,MATCH($F18,'11.7_Outliers-Controlled_disp'!$F$5:$F$500,0))&lt;&gt;"N",
INDEX('11.7_Outliers-Controlled_disp'!J$5:J$500,MATCH($F18,'11.7_Outliers-Controlled_disp'!$F$5:$F$500,0)),""),"")</f>
        <v>22.785389586194416</v>
      </c>
      <c r="AF18" s="8">
        <f>IFERROR(IF(INDEX('11.7_Outliers-Controlled_disp'!$N$5:$N$500,MATCH($F18,'11.7_Outliers-Controlled_disp'!$F$5:$F$500,0))&lt;&gt;"N",
INDEX('11.7_Outliers-Controlled_disp'!K$5:K$500,MATCH($F18,'11.7_Outliers-Controlled_disp'!$F$5:$F$500,0)),""),"")</f>
        <v>2021</v>
      </c>
      <c r="AG18" s="14" t="str">
        <f>IFERROR(IF(INDEX('11.7_Outliers-Controlled_disp'!$N$5:$N$500,MATCH($F18,'11.7_Outliers-Controlled_disp'!$F$5:$F$500,0))&lt;&gt;"N",
INDEX('11.7_Outliers-Controlled_disp'!L$5:L$500,MATCH($F18,'11.7_Outliers-Controlled_disp'!$F$5:$F$500,0)),""),"")</f>
        <v>WACT_20</v>
      </c>
      <c r="AH18" s="14">
        <v>36.979999999999997</v>
      </c>
      <c r="AI18" s="5">
        <v>2021</v>
      </c>
      <c r="AJ18" s="5" t="s">
        <v>1768</v>
      </c>
      <c r="AK18" s="5">
        <f t="shared" si="0"/>
        <v>7</v>
      </c>
    </row>
    <row r="19" spans="1:37" x14ac:dyDescent="0.25">
      <c r="A19" s="5" t="s">
        <v>1769</v>
      </c>
      <c r="B19" s="5" t="s">
        <v>1019</v>
      </c>
      <c r="C19" s="5" t="s">
        <v>1018</v>
      </c>
      <c r="D19" s="5" t="s">
        <v>620</v>
      </c>
      <c r="E19" s="4" t="s">
        <v>3349</v>
      </c>
      <c r="F19" s="4" t="s">
        <v>3065</v>
      </c>
      <c r="G19" s="4">
        <v>2</v>
      </c>
      <c r="H19" s="4">
        <v>1</v>
      </c>
      <c r="I19" s="4" t="s">
        <v>3086</v>
      </c>
      <c r="J19" s="13">
        <f>IFERROR(IF(INDEX('11.1_Outliers-Generation'!$N$5:$N$500,MATCH($F19,'11.1_Outliers-Generation'!$F$5:$F$500,0))&lt;&gt;"N",
INDEX('11.1_Outliers-Generation'!J$5:J$500,MATCH($F19,'11.1_Outliers-Generation'!$F$5:$F$500,0)),""),"")</f>
        <v>0.92</v>
      </c>
      <c r="K19" s="8">
        <f>IFERROR(IF(INDEX('11.1_Outliers-Generation'!$N$5:$N$500,MATCH($F19,'11.1_Outliers-Generation'!$F$5:$F$500,0))&lt;&gt;"N",
INDEX('11.1_Outliers-Generation'!K$5:K$500,MATCH($F19,'11.1_Outliers-Generation'!$F$5:$F$500,0)),""),"")</f>
        <v>2021</v>
      </c>
      <c r="L19" s="13" t="str">
        <f>IFERROR(IF(INDEX('11.1_Outliers-Generation'!$N$5:$N$500,MATCH($F19,'11.1_Outliers-Generation'!$F$5:$F$500,0))&lt;&gt;"N",
INDEX('11.1_Outliers-Generation'!L$5:L$500,MATCH($F19,'11.1_Outliers-Generation'!$F$5:$F$500,0)),""),"")</f>
        <v>WACT_21</v>
      </c>
      <c r="M19" s="14">
        <f>IFERROR(IF(INDEX('11.2_Outliers-Collection_cov'!$N$5:$N$500,MATCH($F19,'11.2_Outliers-Collection_cov'!$F$5:$F$500,0))&lt;&gt;"N",
INDEX('11.2_Outliers-Collection_cov'!J$5:J$500,MATCH($F19,'11.2_Outliers-Collection_cov'!$F$5:$F$500,0)),""),"")</f>
        <v>93.86</v>
      </c>
      <c r="N19" s="8">
        <f>IFERROR(IF(INDEX('11.2_Outliers-Collection_cov'!$N$5:$N$500,MATCH($F19,'11.2_Outliers-Collection_cov'!$F$5:$F$500,0))&lt;&gt;"N",
INDEX('11.2_Outliers-Collection_cov'!K$5:K$500,MATCH($F19,'11.2_Outliers-Collection_cov'!$F$5:$F$500,0)),""),"")</f>
        <v>2021</v>
      </c>
      <c r="O19" s="13" t="str">
        <f>IFERROR(IF(INDEX('11.2_Outliers-Collection_cov'!$N$5:$N$500,MATCH($F19,'11.2_Outliers-Collection_cov'!$F$5:$F$500,0))&lt;&gt;"N",
INDEX('11.2_Outliers-Collection_cov'!L$5:L$500,MATCH($F19,'11.2_Outliers-Collection_cov'!$F$5:$F$500,0)),""),"")</f>
        <v>WACT_21</v>
      </c>
      <c r="P19" s="14">
        <f>IFERROR(IF(INDEX('11.3_Outliers-Plastic'!$N$5:$N$500,MATCH($F19,'11.3_Outliers-Plastic'!$F$5:$F$500,0))&lt;&gt;"N",
INDEX('11.3_Outliers-Plastic'!J$5:J$500,MATCH($F19,'11.3_Outliers-Plastic'!$F$5:$F$500,0)),""),"")</f>
        <v>20.509999999999998</v>
      </c>
      <c r="Q19" s="8">
        <f>IFERROR(IF(INDEX('11.3_Outliers-Plastic'!$N$5:$N$500,MATCH($F19,'11.3_Outliers-Plastic'!$F$5:$F$500,0))&lt;&gt;"N",
INDEX('11.3_Outliers-Plastic'!K$5:K$500,MATCH($F19,'11.3_Outliers-Plastic'!$F$5:$F$500,0)),""),"")</f>
        <v>2021</v>
      </c>
      <c r="R19" s="14" t="str">
        <f>IFERROR(IF(INDEX('11.3_Outliers-Plastic'!$N$5:$N$500,MATCH($F19,'11.3_Outliers-Plastic'!$F$5:$F$500,0))&lt;&gt;"N",
INDEX('11.3_Outliers-Plastic'!L$5:L$500,MATCH($F19,'11.3_Outliers-Plastic'!$F$5:$F$500,0)),""),"")</f>
        <v>WACT_21</v>
      </c>
      <c r="S19" s="12">
        <v>45.246221355436376</v>
      </c>
      <c r="T19" s="5">
        <v>2021</v>
      </c>
      <c r="U19" s="5" t="s">
        <v>1769</v>
      </c>
      <c r="V19" s="14" t="str">
        <f>IFERROR(IF(INDEX('11.5_Outliers-Other_recovery'!$N$5:$N$500,MATCH($F19,'11.5_Outliers-Other_recovery'!$F$5:$F$500,0))&lt;&gt;"N",
INDEX('11.5_Outliers-Other_recovery'!J$5:J$500,MATCH($F19,'11.5_Outliers-Other_recovery'!$F$5:$F$500,0)),""),"")</f>
        <v/>
      </c>
      <c r="W19" s="8" t="str">
        <f>IFERROR(IF(INDEX('11.5_Outliers-Other_recovery'!$N$5:$N$500,MATCH($F19,'11.5_Outliers-Other_recovery'!$F$5:$F$500,0))&lt;&gt;"N",
INDEX('11.5_Outliers-Other_recovery'!K$5:K$500,MATCH($F19,'11.5_Outliers-Other_recovery'!$F$5:$F$500,0)),""),"")</f>
        <v/>
      </c>
      <c r="X19" s="14" t="str">
        <f>IFERROR(IF(INDEX('11.5_Outliers-Other_recovery'!$N$5:$N$500,MATCH($F19,'11.5_Outliers-Other_recovery'!$F$5:$F$500,0))&lt;&gt;"N",
INDEX('11.5_Outliers-Other_recovery'!L$5:L$500,MATCH($F19,'11.5_Outliers-Other_recovery'!$F$5:$F$500,0)),""),"")</f>
        <v/>
      </c>
      <c r="Y19" s="14" t="str">
        <f>IFERROR(IF(INDEX('11.4_Outliers-Formal_dry_recy'!$N$5:$N$500,MATCH($F19,'11.4_Outliers-Formal_dry_recy'!$F$5:$F$500,0))&lt;&gt;"N",
INDEX('11.4_Outliers-Formal_dry_recy'!J$5:J$500,MATCH($F19,'11.4_Outliers-Formal_dry_recy'!$F$5:$F$500,0)),""),"")</f>
        <v/>
      </c>
      <c r="Z19" s="8" t="str">
        <f>IFERROR(IF(INDEX('11.4_Outliers-Formal_dry_recy'!$N$5:$N$500,MATCH($F19,'11.4_Outliers-Formal_dry_recy'!$F$5:$F$500,0))&lt;&gt;"N",
INDEX('11.4_Outliers-Formal_dry_recy'!K$5:K$500,MATCH($F19,'11.4_Outliers-Formal_dry_recy'!$F$5:$F$500,0)),""),"")</f>
        <v/>
      </c>
      <c r="AA19" s="14" t="str">
        <f>IFERROR(IF(INDEX('11.4_Outliers-Formal_dry_recy'!$N$5:$N$500,MATCH($F19,'11.4_Outliers-Formal_dry_recy'!$F$5:$F$500,0))&lt;&gt;"N",
INDEX('11.4_Outliers-Formal_dry_recy'!L$5:L$500,MATCH($F19,'11.4_Outliers-Formal_dry_recy'!$F$5:$F$500,0)),""),"")</f>
        <v/>
      </c>
      <c r="AB19" s="14">
        <f>IFERROR(IF(INDEX('11.6_Outliers-Incineration'!$N$5:$N$500,MATCH($F19,'11.6_Outliers-Incineration'!$F$5:$F$500,0))&lt;&gt;"N",
INDEX('11.6_Outliers-Incineration'!J$5:J$500,MATCH($F19,'11.6_Outliers-Incineration'!$F$5:$F$500,0)),""),"")</f>
        <v>0</v>
      </c>
      <c r="AC19" s="8">
        <f>IFERROR(IF(INDEX('11.6_Outliers-Incineration'!$N$5:$N$500,MATCH($F19,'11.6_Outliers-Incineration'!$F$5:$F$500,0))&lt;&gt;"N",
INDEX('11.6_Outliers-Incineration'!K$5:K$500,MATCH($F19,'11.6_Outliers-Incineration'!$F$5:$F$500,0)),""),"")</f>
        <v>2021</v>
      </c>
      <c r="AD19" s="14" t="str">
        <f>IFERROR(IF(INDEX('11.6_Outliers-Incineration'!$N$5:$N$500,MATCH($F19,'11.6_Outliers-Incineration'!$F$5:$F$500,0))&lt;&gt;"N",
INDEX('11.6_Outliers-Incineration'!L$5:L$500,MATCH($F19,'11.6_Outliers-Incineration'!$F$5:$F$500,0)),""),"")</f>
        <v>WACT_21</v>
      </c>
      <c r="AE19" s="14">
        <f>IFERROR(IF(INDEX('11.7_Outliers-Controlled_disp'!$N$5:$N$500,MATCH($F19,'11.7_Outliers-Controlled_disp'!$F$5:$F$500,0))&lt;&gt;"N",
INDEX('11.7_Outliers-Controlled_disp'!J$5:J$500,MATCH($F19,'11.7_Outliers-Controlled_disp'!$F$5:$F$500,0)),""),"")</f>
        <v>0</v>
      </c>
      <c r="AF19" s="8">
        <f>IFERROR(IF(INDEX('11.7_Outliers-Controlled_disp'!$N$5:$N$500,MATCH($F19,'11.7_Outliers-Controlled_disp'!$F$5:$F$500,0))&lt;&gt;"N",
INDEX('11.7_Outliers-Controlled_disp'!K$5:K$500,MATCH($F19,'11.7_Outliers-Controlled_disp'!$F$5:$F$500,0)),""),"")</f>
        <v>2021</v>
      </c>
      <c r="AG19" s="14" t="str">
        <f>IFERROR(IF(INDEX('11.7_Outliers-Controlled_disp'!$N$5:$N$500,MATCH($F19,'11.7_Outliers-Controlled_disp'!$F$5:$F$500,0))&lt;&gt;"N",
INDEX('11.7_Outliers-Controlled_disp'!L$5:L$500,MATCH($F19,'11.7_Outliers-Controlled_disp'!$F$5:$F$500,0)),""),"")</f>
        <v>WACT_21</v>
      </c>
      <c r="AH19" s="14">
        <v>0</v>
      </c>
      <c r="AI19" s="5">
        <v>2021</v>
      </c>
      <c r="AJ19" s="5" t="s">
        <v>1769</v>
      </c>
      <c r="AK19" s="5">
        <f t="shared" si="0"/>
        <v>7</v>
      </c>
    </row>
    <row r="20" spans="1:37" x14ac:dyDescent="0.25">
      <c r="A20" s="5" t="s">
        <v>1770</v>
      </c>
      <c r="B20" s="5" t="s">
        <v>1019</v>
      </c>
      <c r="C20" s="5" t="s">
        <v>1018</v>
      </c>
      <c r="D20" s="5" t="s">
        <v>620</v>
      </c>
      <c r="E20" s="4" t="s">
        <v>3350</v>
      </c>
      <c r="F20" s="4" t="s">
        <v>1784</v>
      </c>
      <c r="G20" s="4">
        <v>2</v>
      </c>
      <c r="H20" s="4">
        <v>1</v>
      </c>
      <c r="I20" s="4" t="s">
        <v>3086</v>
      </c>
      <c r="J20" s="13">
        <f>IFERROR(IF(INDEX('11.1_Outliers-Generation'!$N$5:$N$500,MATCH($F20,'11.1_Outliers-Generation'!$F$5:$F$500,0))&lt;&gt;"N",
INDEX('11.1_Outliers-Generation'!J$5:J$500,MATCH($F20,'11.1_Outliers-Generation'!$F$5:$F$500,0)),""),"")</f>
        <v>0.64</v>
      </c>
      <c r="K20" s="8">
        <f>IFERROR(IF(INDEX('11.1_Outliers-Generation'!$N$5:$N$500,MATCH($F20,'11.1_Outliers-Generation'!$F$5:$F$500,0))&lt;&gt;"N",
INDEX('11.1_Outliers-Generation'!K$5:K$500,MATCH($F20,'11.1_Outliers-Generation'!$F$5:$F$500,0)),""),"")</f>
        <v>2021</v>
      </c>
      <c r="L20" s="13" t="str">
        <f>IFERROR(IF(INDEX('11.1_Outliers-Generation'!$N$5:$N$500,MATCH($F20,'11.1_Outliers-Generation'!$F$5:$F$500,0))&lt;&gt;"N",
INDEX('11.1_Outliers-Generation'!L$5:L$500,MATCH($F20,'11.1_Outliers-Generation'!$F$5:$F$500,0)),""),"")</f>
        <v>WACT_22</v>
      </c>
      <c r="M20" s="14">
        <f>IFERROR(IF(INDEX('11.2_Outliers-Collection_cov'!$N$5:$N$500,MATCH($F20,'11.2_Outliers-Collection_cov'!$F$5:$F$500,0))&lt;&gt;"N",
INDEX('11.2_Outliers-Collection_cov'!J$5:J$500,MATCH($F20,'11.2_Outliers-Collection_cov'!$F$5:$F$500,0)),""),"")</f>
        <v>99.23</v>
      </c>
      <c r="N20" s="8">
        <f>IFERROR(IF(INDEX('11.2_Outliers-Collection_cov'!$N$5:$N$500,MATCH($F20,'11.2_Outliers-Collection_cov'!$F$5:$F$500,0))&lt;&gt;"N",
INDEX('11.2_Outliers-Collection_cov'!K$5:K$500,MATCH($F20,'11.2_Outliers-Collection_cov'!$F$5:$F$500,0)),""),"")</f>
        <v>2021</v>
      </c>
      <c r="O20" s="13" t="str">
        <f>IFERROR(IF(INDEX('11.2_Outliers-Collection_cov'!$N$5:$N$500,MATCH($F20,'11.2_Outliers-Collection_cov'!$F$5:$F$500,0))&lt;&gt;"N",
INDEX('11.2_Outliers-Collection_cov'!L$5:L$500,MATCH($F20,'11.2_Outliers-Collection_cov'!$F$5:$F$500,0)),""),"")</f>
        <v>WACT_22</v>
      </c>
      <c r="P20" s="14">
        <f>IFERROR(IF(INDEX('11.3_Outliers-Plastic'!$N$5:$N$500,MATCH($F20,'11.3_Outliers-Plastic'!$F$5:$F$500,0))&lt;&gt;"N",
INDEX('11.3_Outliers-Plastic'!J$5:J$500,MATCH($F20,'11.3_Outliers-Plastic'!$F$5:$F$500,0)),""),"")</f>
        <v>16.75</v>
      </c>
      <c r="Q20" s="8">
        <f>IFERROR(IF(INDEX('11.3_Outliers-Plastic'!$N$5:$N$500,MATCH($F20,'11.3_Outliers-Plastic'!$F$5:$F$500,0))&lt;&gt;"N",
INDEX('11.3_Outliers-Plastic'!K$5:K$500,MATCH($F20,'11.3_Outliers-Plastic'!$F$5:$F$500,0)),""),"")</f>
        <v>2021</v>
      </c>
      <c r="R20" s="14" t="str">
        <f>IFERROR(IF(INDEX('11.3_Outliers-Plastic'!$N$5:$N$500,MATCH($F20,'11.3_Outliers-Plastic'!$F$5:$F$500,0))&lt;&gt;"N",
INDEX('11.3_Outliers-Plastic'!L$5:L$500,MATCH($F20,'11.3_Outliers-Plastic'!$F$5:$F$500,0)),""),"")</f>
        <v>WACT_22</v>
      </c>
      <c r="S20" s="12">
        <v>31.343283582089555</v>
      </c>
      <c r="T20" s="5">
        <v>2021</v>
      </c>
      <c r="U20" s="5" t="s">
        <v>1770</v>
      </c>
      <c r="V20" s="14" t="str">
        <f>IFERROR(IF(INDEX('11.5_Outliers-Other_recovery'!$N$5:$N$500,MATCH($F20,'11.5_Outliers-Other_recovery'!$F$5:$F$500,0))&lt;&gt;"N",
INDEX('11.5_Outliers-Other_recovery'!J$5:J$500,MATCH($F20,'11.5_Outliers-Other_recovery'!$F$5:$F$500,0)),""),"")</f>
        <v/>
      </c>
      <c r="W20" s="8" t="str">
        <f>IFERROR(IF(INDEX('11.5_Outliers-Other_recovery'!$N$5:$N$500,MATCH($F20,'11.5_Outliers-Other_recovery'!$F$5:$F$500,0))&lt;&gt;"N",
INDEX('11.5_Outliers-Other_recovery'!K$5:K$500,MATCH($F20,'11.5_Outliers-Other_recovery'!$F$5:$F$500,0)),""),"")</f>
        <v/>
      </c>
      <c r="X20" s="14" t="str">
        <f>IFERROR(IF(INDEX('11.5_Outliers-Other_recovery'!$N$5:$N$500,MATCH($F20,'11.5_Outliers-Other_recovery'!$F$5:$F$500,0))&lt;&gt;"N",
INDEX('11.5_Outliers-Other_recovery'!L$5:L$500,MATCH($F20,'11.5_Outliers-Other_recovery'!$F$5:$F$500,0)),""),"")</f>
        <v/>
      </c>
      <c r="Y20" s="14" t="str">
        <f>IFERROR(IF(INDEX('11.4_Outliers-Formal_dry_recy'!$N$5:$N$500,MATCH($F20,'11.4_Outliers-Formal_dry_recy'!$F$5:$F$500,0))&lt;&gt;"N",
INDEX('11.4_Outliers-Formal_dry_recy'!J$5:J$500,MATCH($F20,'11.4_Outliers-Formal_dry_recy'!$F$5:$F$500,0)),""),"")</f>
        <v/>
      </c>
      <c r="Z20" s="8" t="str">
        <f>IFERROR(IF(INDEX('11.4_Outliers-Formal_dry_recy'!$N$5:$N$500,MATCH($F20,'11.4_Outliers-Formal_dry_recy'!$F$5:$F$500,0))&lt;&gt;"N",
INDEX('11.4_Outliers-Formal_dry_recy'!K$5:K$500,MATCH($F20,'11.4_Outliers-Formal_dry_recy'!$F$5:$F$500,0)),""),"")</f>
        <v/>
      </c>
      <c r="AA20" s="14" t="str">
        <f>IFERROR(IF(INDEX('11.4_Outliers-Formal_dry_recy'!$N$5:$N$500,MATCH($F20,'11.4_Outliers-Formal_dry_recy'!$F$5:$F$500,0))&lt;&gt;"N",
INDEX('11.4_Outliers-Formal_dry_recy'!L$5:L$500,MATCH($F20,'11.4_Outliers-Formal_dry_recy'!$F$5:$F$500,0)),""),"")</f>
        <v/>
      </c>
      <c r="AB20" s="14">
        <f>IFERROR(IF(INDEX('11.6_Outliers-Incineration'!$N$5:$N$500,MATCH($F20,'11.6_Outliers-Incineration'!$F$5:$F$500,0))&lt;&gt;"N",
INDEX('11.6_Outliers-Incineration'!J$5:J$500,MATCH($F20,'11.6_Outliers-Incineration'!$F$5:$F$500,0)),""),"")</f>
        <v>0</v>
      </c>
      <c r="AC20" s="8">
        <f>IFERROR(IF(INDEX('11.6_Outliers-Incineration'!$N$5:$N$500,MATCH($F20,'11.6_Outliers-Incineration'!$F$5:$F$500,0))&lt;&gt;"N",
INDEX('11.6_Outliers-Incineration'!K$5:K$500,MATCH($F20,'11.6_Outliers-Incineration'!$F$5:$F$500,0)),""),"")</f>
        <v>2021</v>
      </c>
      <c r="AD20" s="14" t="str">
        <f>IFERROR(IF(INDEX('11.6_Outliers-Incineration'!$N$5:$N$500,MATCH($F20,'11.6_Outliers-Incineration'!$F$5:$F$500,0))&lt;&gt;"N",
INDEX('11.6_Outliers-Incineration'!L$5:L$500,MATCH($F20,'11.6_Outliers-Incineration'!$F$5:$F$500,0)),""),"")</f>
        <v>WACT_22</v>
      </c>
      <c r="AE20" s="14">
        <f>IFERROR(IF(INDEX('11.7_Outliers-Controlled_disp'!$N$5:$N$500,MATCH($F20,'11.7_Outliers-Controlled_disp'!$F$5:$F$500,0))&lt;&gt;"N",
INDEX('11.7_Outliers-Controlled_disp'!J$5:J$500,MATCH($F20,'11.7_Outliers-Controlled_disp'!$F$5:$F$500,0)),""),"")</f>
        <v>100</v>
      </c>
      <c r="AF20" s="8">
        <f>IFERROR(IF(INDEX('11.7_Outliers-Controlled_disp'!$N$5:$N$500,MATCH($F20,'11.7_Outliers-Controlled_disp'!$F$5:$F$500,0))&lt;&gt;"N",
INDEX('11.7_Outliers-Controlled_disp'!K$5:K$500,MATCH($F20,'11.7_Outliers-Controlled_disp'!$F$5:$F$500,0)),""),"")</f>
        <v>2021</v>
      </c>
      <c r="AG20" s="14" t="str">
        <f>IFERROR(IF(INDEX('11.7_Outliers-Controlled_disp'!$N$5:$N$500,MATCH($F20,'11.7_Outliers-Controlled_disp'!$F$5:$F$500,0))&lt;&gt;"N",
INDEX('11.7_Outliers-Controlled_disp'!L$5:L$500,MATCH($F20,'11.7_Outliers-Controlled_disp'!$F$5:$F$500,0)),""),"")</f>
        <v>WACT_22</v>
      </c>
      <c r="AH20" s="14">
        <v>97.64</v>
      </c>
      <c r="AI20" s="5">
        <v>2021</v>
      </c>
      <c r="AJ20" s="5" t="s">
        <v>1770</v>
      </c>
      <c r="AK20" s="5">
        <f t="shared" si="0"/>
        <v>7</v>
      </c>
    </row>
    <row r="21" spans="1:37" x14ac:dyDescent="0.25">
      <c r="A21" s="5" t="s">
        <v>1771</v>
      </c>
      <c r="B21" s="5" t="s">
        <v>1019</v>
      </c>
      <c r="C21" s="5" t="s">
        <v>1018</v>
      </c>
      <c r="D21" s="5" t="s">
        <v>620</v>
      </c>
      <c r="E21" s="6" t="s">
        <v>3062</v>
      </c>
      <c r="F21" s="4" t="s">
        <v>1785</v>
      </c>
      <c r="G21" s="4">
        <v>2</v>
      </c>
      <c r="H21" s="4">
        <v>2</v>
      </c>
      <c r="I21" s="4" t="s">
        <v>3087</v>
      </c>
      <c r="J21" s="13">
        <f>IFERROR(IF(INDEX('11.1_Outliers-Generation'!$N$5:$N$500,MATCH($F21,'11.1_Outliers-Generation'!$F$5:$F$500,0))&lt;&gt;"N",
INDEX('11.1_Outliers-Generation'!J$5:J$500,MATCH($F21,'11.1_Outliers-Generation'!$F$5:$F$500,0)),""),"")</f>
        <v>0.83</v>
      </c>
      <c r="K21" s="8">
        <f>IFERROR(IF(INDEX('11.1_Outliers-Generation'!$N$5:$N$500,MATCH($F21,'11.1_Outliers-Generation'!$F$5:$F$500,0))&lt;&gt;"N",
INDEX('11.1_Outliers-Generation'!K$5:K$500,MATCH($F21,'11.1_Outliers-Generation'!$F$5:$F$500,0)),""),"")</f>
        <v>2021</v>
      </c>
      <c r="L21" s="13" t="str">
        <f>IFERROR(IF(INDEX('11.1_Outliers-Generation'!$N$5:$N$500,MATCH($F21,'11.1_Outliers-Generation'!$F$5:$F$500,0))&lt;&gt;"N",
INDEX('11.1_Outliers-Generation'!L$5:L$500,MATCH($F21,'11.1_Outliers-Generation'!$F$5:$F$500,0)),""),"")</f>
        <v>WACT_23</v>
      </c>
      <c r="M21" s="14">
        <f>IFERROR(IF(INDEX('11.2_Outliers-Collection_cov'!$N$5:$N$500,MATCH($F21,'11.2_Outliers-Collection_cov'!$F$5:$F$500,0))&lt;&gt;"N",
INDEX('11.2_Outliers-Collection_cov'!J$5:J$500,MATCH($F21,'11.2_Outliers-Collection_cov'!$F$5:$F$500,0)),""),"")</f>
        <v>97.33</v>
      </c>
      <c r="N21" s="8">
        <f>IFERROR(IF(INDEX('11.2_Outliers-Collection_cov'!$N$5:$N$500,MATCH($F21,'11.2_Outliers-Collection_cov'!$F$5:$F$500,0))&lt;&gt;"N",
INDEX('11.2_Outliers-Collection_cov'!K$5:K$500,MATCH($F21,'11.2_Outliers-Collection_cov'!$F$5:$F$500,0)),""),"")</f>
        <v>2021</v>
      </c>
      <c r="O21" s="13" t="str">
        <f>IFERROR(IF(INDEX('11.2_Outliers-Collection_cov'!$N$5:$N$500,MATCH($F21,'11.2_Outliers-Collection_cov'!$F$5:$F$500,0))&lt;&gt;"N",
INDEX('11.2_Outliers-Collection_cov'!L$5:L$500,MATCH($F21,'11.2_Outliers-Collection_cov'!$F$5:$F$500,0)),""),"")</f>
        <v>WACT_23</v>
      </c>
      <c r="P21" s="14">
        <f>IFERROR(IF(INDEX('11.3_Outliers-Plastic'!$N$5:$N$500,MATCH($F21,'11.3_Outliers-Plastic'!$F$5:$F$500,0))&lt;&gt;"N",
INDEX('11.3_Outliers-Plastic'!J$5:J$500,MATCH($F21,'11.3_Outliers-Plastic'!$F$5:$F$500,0)),""),"")</f>
        <v>13.67</v>
      </c>
      <c r="Q21" s="8">
        <f>IFERROR(IF(INDEX('11.3_Outliers-Plastic'!$N$5:$N$500,MATCH($F21,'11.3_Outliers-Plastic'!$F$5:$F$500,0))&lt;&gt;"N",
INDEX('11.3_Outliers-Plastic'!K$5:K$500,MATCH($F21,'11.3_Outliers-Plastic'!$F$5:$F$500,0)),""),"")</f>
        <v>2021</v>
      </c>
      <c r="R21" s="14" t="str">
        <f>IFERROR(IF(INDEX('11.3_Outliers-Plastic'!$N$5:$N$500,MATCH($F21,'11.3_Outliers-Plastic'!$F$5:$F$500,0))&lt;&gt;"N",
INDEX('11.3_Outliers-Plastic'!L$5:L$500,MATCH($F21,'11.3_Outliers-Plastic'!$F$5:$F$500,0)),""),"")</f>
        <v>WACT_23</v>
      </c>
      <c r="S21" s="12">
        <v>41.477688368690565</v>
      </c>
      <c r="T21" s="5">
        <v>2021</v>
      </c>
      <c r="U21" s="5" t="s">
        <v>1771</v>
      </c>
      <c r="V21" s="14" t="str">
        <f>IFERROR(IF(INDEX('11.5_Outliers-Other_recovery'!$N$5:$N$500,MATCH($F21,'11.5_Outliers-Other_recovery'!$F$5:$F$500,0))&lt;&gt;"N",
INDEX('11.5_Outliers-Other_recovery'!J$5:J$500,MATCH($F21,'11.5_Outliers-Other_recovery'!$F$5:$F$500,0)),""),"")</f>
        <v/>
      </c>
      <c r="W21" s="8" t="str">
        <f>IFERROR(IF(INDEX('11.5_Outliers-Other_recovery'!$N$5:$N$500,MATCH($F21,'11.5_Outliers-Other_recovery'!$F$5:$F$500,0))&lt;&gt;"N",
INDEX('11.5_Outliers-Other_recovery'!K$5:K$500,MATCH($F21,'11.5_Outliers-Other_recovery'!$F$5:$F$500,0)),""),"")</f>
        <v/>
      </c>
      <c r="X21" s="14" t="str">
        <f>IFERROR(IF(INDEX('11.5_Outliers-Other_recovery'!$N$5:$N$500,MATCH($F21,'11.5_Outliers-Other_recovery'!$F$5:$F$500,0))&lt;&gt;"N",
INDEX('11.5_Outliers-Other_recovery'!L$5:L$500,MATCH($F21,'11.5_Outliers-Other_recovery'!$F$5:$F$500,0)),""),"")</f>
        <v/>
      </c>
      <c r="Y21" s="14" t="str">
        <f>IFERROR(IF(INDEX('11.4_Outliers-Formal_dry_recy'!$N$5:$N$500,MATCH($F21,'11.4_Outliers-Formal_dry_recy'!$F$5:$F$500,0))&lt;&gt;"N",
INDEX('11.4_Outliers-Formal_dry_recy'!J$5:J$500,MATCH($F21,'11.4_Outliers-Formal_dry_recy'!$F$5:$F$500,0)),""),"")</f>
        <v/>
      </c>
      <c r="Z21" s="8" t="str">
        <f>IFERROR(IF(INDEX('11.4_Outliers-Formal_dry_recy'!$N$5:$N$500,MATCH($F21,'11.4_Outliers-Formal_dry_recy'!$F$5:$F$500,0))&lt;&gt;"N",
INDEX('11.4_Outliers-Formal_dry_recy'!K$5:K$500,MATCH($F21,'11.4_Outliers-Formal_dry_recy'!$F$5:$F$500,0)),""),"")</f>
        <v/>
      </c>
      <c r="AA21" s="14" t="str">
        <f>IFERROR(IF(INDEX('11.4_Outliers-Formal_dry_recy'!$N$5:$N$500,MATCH($F21,'11.4_Outliers-Formal_dry_recy'!$F$5:$F$500,0))&lt;&gt;"N",
INDEX('11.4_Outliers-Formal_dry_recy'!L$5:L$500,MATCH($F21,'11.4_Outliers-Formal_dry_recy'!$F$5:$F$500,0)),""),"")</f>
        <v/>
      </c>
      <c r="AB21" s="14">
        <f>IFERROR(IF(INDEX('11.6_Outliers-Incineration'!$N$5:$N$500,MATCH($F21,'11.6_Outliers-Incineration'!$F$5:$F$500,0))&lt;&gt;"N",
INDEX('11.6_Outliers-Incineration'!J$5:J$500,MATCH($F21,'11.6_Outliers-Incineration'!$F$5:$F$500,0)),""),"")</f>
        <v>0</v>
      </c>
      <c r="AC21" s="8">
        <f>IFERROR(IF(INDEX('11.6_Outliers-Incineration'!$N$5:$N$500,MATCH($F21,'11.6_Outliers-Incineration'!$F$5:$F$500,0))&lt;&gt;"N",
INDEX('11.6_Outliers-Incineration'!K$5:K$500,MATCH($F21,'11.6_Outliers-Incineration'!$F$5:$F$500,0)),""),"")</f>
        <v>2021</v>
      </c>
      <c r="AD21" s="14" t="str">
        <f>IFERROR(IF(INDEX('11.6_Outliers-Incineration'!$N$5:$N$500,MATCH($F21,'11.6_Outliers-Incineration'!$F$5:$F$500,0))&lt;&gt;"N",
INDEX('11.6_Outliers-Incineration'!L$5:L$500,MATCH($F21,'11.6_Outliers-Incineration'!$F$5:$F$500,0)),""),"")</f>
        <v>WACT_23</v>
      </c>
      <c r="AE21" s="14">
        <f>IFERROR(IF(INDEX('11.7_Outliers-Controlled_disp'!$N$5:$N$500,MATCH($F21,'11.7_Outliers-Controlled_disp'!$F$5:$F$500,0))&lt;&gt;"N",
INDEX('11.7_Outliers-Controlled_disp'!J$5:J$500,MATCH($F21,'11.7_Outliers-Controlled_disp'!$F$5:$F$500,0)),""),"")</f>
        <v>100</v>
      </c>
      <c r="AF21" s="8">
        <f>IFERROR(IF(INDEX('11.7_Outliers-Controlled_disp'!$N$5:$N$500,MATCH($F21,'11.7_Outliers-Controlled_disp'!$F$5:$F$500,0))&lt;&gt;"N",
INDEX('11.7_Outliers-Controlled_disp'!K$5:K$500,MATCH($F21,'11.7_Outliers-Controlled_disp'!$F$5:$F$500,0)),""),"")</f>
        <v>2021</v>
      </c>
      <c r="AG21" s="14" t="str">
        <f>IFERROR(IF(INDEX('11.7_Outliers-Controlled_disp'!$N$5:$N$500,MATCH($F21,'11.7_Outliers-Controlled_disp'!$F$5:$F$500,0))&lt;&gt;"N",
INDEX('11.7_Outliers-Controlled_disp'!L$5:L$500,MATCH($F21,'11.7_Outliers-Controlled_disp'!$F$5:$F$500,0)),""),"")</f>
        <v>WACT_23</v>
      </c>
      <c r="AH21" s="14">
        <v>76.56</v>
      </c>
      <c r="AI21" s="5">
        <v>2021</v>
      </c>
      <c r="AJ21" s="5" t="s">
        <v>1771</v>
      </c>
      <c r="AK21" s="5">
        <f t="shared" si="0"/>
        <v>7</v>
      </c>
    </row>
    <row r="22" spans="1:37" x14ac:dyDescent="0.25">
      <c r="A22" s="5" t="s">
        <v>1772</v>
      </c>
      <c r="B22" s="5" t="s">
        <v>847</v>
      </c>
      <c r="C22" s="5" t="s">
        <v>846</v>
      </c>
      <c r="D22" s="5" t="s">
        <v>620</v>
      </c>
      <c r="E22" s="6" t="s">
        <v>3062</v>
      </c>
      <c r="F22" s="4" t="s">
        <v>1786</v>
      </c>
      <c r="G22" s="4">
        <v>2</v>
      </c>
      <c r="H22" s="4">
        <v>2</v>
      </c>
      <c r="I22" s="4" t="s">
        <v>3088</v>
      </c>
      <c r="J22" s="13">
        <f>IFERROR(IF(INDEX('11.1_Outliers-Generation'!$N$5:$N$500,MATCH($F22,'11.1_Outliers-Generation'!$F$5:$F$500,0))&lt;&gt;"N",
INDEX('11.1_Outliers-Generation'!J$5:J$500,MATCH($F22,'11.1_Outliers-Generation'!$F$5:$F$500,0)),""),"")</f>
        <v>0.48</v>
      </c>
      <c r="K22" s="8">
        <f>IFERROR(IF(INDEX('11.1_Outliers-Generation'!$N$5:$N$500,MATCH($F22,'11.1_Outliers-Generation'!$F$5:$F$500,0))&lt;&gt;"N",
INDEX('11.1_Outliers-Generation'!K$5:K$500,MATCH($F22,'11.1_Outliers-Generation'!$F$5:$F$500,0)),""),"")</f>
        <v>2021</v>
      </c>
      <c r="L22" s="13" t="str">
        <f>IFERROR(IF(INDEX('11.1_Outliers-Generation'!$N$5:$N$500,MATCH($F22,'11.1_Outliers-Generation'!$F$5:$F$500,0))&lt;&gt;"N",
INDEX('11.1_Outliers-Generation'!L$5:L$500,MATCH($F22,'11.1_Outliers-Generation'!$F$5:$F$500,0)),""),"")</f>
        <v>WACT_24</v>
      </c>
      <c r="M22" s="14">
        <f>IFERROR(IF(INDEX('11.2_Outliers-Collection_cov'!$N$5:$N$500,MATCH($F22,'11.2_Outliers-Collection_cov'!$F$5:$F$500,0))&lt;&gt;"N",
INDEX('11.2_Outliers-Collection_cov'!J$5:J$500,MATCH($F22,'11.2_Outliers-Collection_cov'!$F$5:$F$500,0)),""),"")</f>
        <v>94.37</v>
      </c>
      <c r="N22" s="8">
        <f>IFERROR(IF(INDEX('11.2_Outliers-Collection_cov'!$N$5:$N$500,MATCH($F22,'11.2_Outliers-Collection_cov'!$F$5:$F$500,0))&lt;&gt;"N",
INDEX('11.2_Outliers-Collection_cov'!K$5:K$500,MATCH($F22,'11.2_Outliers-Collection_cov'!$F$5:$F$500,0)),""),"")</f>
        <v>2021</v>
      </c>
      <c r="O22" s="13" t="str">
        <f>IFERROR(IF(INDEX('11.2_Outliers-Collection_cov'!$N$5:$N$500,MATCH($F22,'11.2_Outliers-Collection_cov'!$F$5:$F$500,0))&lt;&gt;"N",
INDEX('11.2_Outliers-Collection_cov'!L$5:L$500,MATCH($F22,'11.2_Outliers-Collection_cov'!$F$5:$F$500,0)),""),"")</f>
        <v>WACT_24</v>
      </c>
      <c r="P22" s="14">
        <f>IFERROR(IF(INDEX('11.3_Outliers-Plastic'!$N$5:$N$500,MATCH($F22,'11.3_Outliers-Plastic'!$F$5:$F$500,0))&lt;&gt;"N",
INDEX('11.3_Outliers-Plastic'!J$5:J$500,MATCH($F22,'11.3_Outliers-Plastic'!$F$5:$F$500,0)),""),"")</f>
        <v>17.72</v>
      </c>
      <c r="Q22" s="8">
        <f>IFERROR(IF(INDEX('11.3_Outliers-Plastic'!$N$5:$N$500,MATCH($F22,'11.3_Outliers-Plastic'!$F$5:$F$500,0))&lt;&gt;"N",
INDEX('11.3_Outliers-Plastic'!K$5:K$500,MATCH($F22,'11.3_Outliers-Plastic'!$F$5:$F$500,0)),""),"")</f>
        <v>2021</v>
      </c>
      <c r="R22" s="14" t="str">
        <f>IFERROR(IF(INDEX('11.3_Outliers-Plastic'!$N$5:$N$500,MATCH($F22,'11.3_Outliers-Plastic'!$F$5:$F$500,0))&lt;&gt;"N",
INDEX('11.3_Outliers-Plastic'!L$5:L$500,MATCH($F22,'11.3_Outliers-Plastic'!$F$5:$F$500,0)),""),"")</f>
        <v>WACT_24</v>
      </c>
      <c r="S22" s="12">
        <v>27.539503386004515</v>
      </c>
      <c r="T22" s="5">
        <v>2021</v>
      </c>
      <c r="U22" s="5" t="s">
        <v>1772</v>
      </c>
      <c r="V22" s="14" t="str">
        <f>IFERROR(IF(INDEX('11.5_Outliers-Other_recovery'!$N$5:$N$500,MATCH($F22,'11.5_Outliers-Other_recovery'!$F$5:$F$500,0))&lt;&gt;"N",
INDEX('11.5_Outliers-Other_recovery'!J$5:J$500,MATCH($F22,'11.5_Outliers-Other_recovery'!$F$5:$F$500,0)),""),"")</f>
        <v/>
      </c>
      <c r="W22" s="8" t="str">
        <f>IFERROR(IF(INDEX('11.5_Outliers-Other_recovery'!$N$5:$N$500,MATCH($F22,'11.5_Outliers-Other_recovery'!$F$5:$F$500,0))&lt;&gt;"N",
INDEX('11.5_Outliers-Other_recovery'!K$5:K$500,MATCH($F22,'11.5_Outliers-Other_recovery'!$F$5:$F$500,0)),""),"")</f>
        <v/>
      </c>
      <c r="X22" s="14" t="str">
        <f>IFERROR(IF(INDEX('11.5_Outliers-Other_recovery'!$N$5:$N$500,MATCH($F22,'11.5_Outliers-Other_recovery'!$F$5:$F$500,0))&lt;&gt;"N",
INDEX('11.5_Outliers-Other_recovery'!L$5:L$500,MATCH($F22,'11.5_Outliers-Other_recovery'!$F$5:$F$500,0)),""),"")</f>
        <v/>
      </c>
      <c r="Y22" s="14" t="str">
        <f>IFERROR(IF(INDEX('11.4_Outliers-Formal_dry_recy'!$N$5:$N$500,MATCH($F22,'11.4_Outliers-Formal_dry_recy'!$F$5:$F$500,0))&lt;&gt;"N",
INDEX('11.4_Outliers-Formal_dry_recy'!J$5:J$500,MATCH($F22,'11.4_Outliers-Formal_dry_recy'!$F$5:$F$500,0)),""),"")</f>
        <v/>
      </c>
      <c r="Z22" s="8" t="str">
        <f>IFERROR(IF(INDEX('11.4_Outliers-Formal_dry_recy'!$N$5:$N$500,MATCH($F22,'11.4_Outliers-Formal_dry_recy'!$F$5:$F$500,0))&lt;&gt;"N",
INDEX('11.4_Outliers-Formal_dry_recy'!K$5:K$500,MATCH($F22,'11.4_Outliers-Formal_dry_recy'!$F$5:$F$500,0)),""),"")</f>
        <v/>
      </c>
      <c r="AA22" s="14" t="str">
        <f>IFERROR(IF(INDEX('11.4_Outliers-Formal_dry_recy'!$N$5:$N$500,MATCH($F22,'11.4_Outliers-Formal_dry_recy'!$F$5:$F$500,0))&lt;&gt;"N",
INDEX('11.4_Outliers-Formal_dry_recy'!L$5:L$500,MATCH($F22,'11.4_Outliers-Formal_dry_recy'!$F$5:$F$500,0)),""),"")</f>
        <v/>
      </c>
      <c r="AB22" s="14">
        <f>IFERROR(IF(INDEX('11.6_Outliers-Incineration'!$N$5:$N$500,MATCH($F22,'11.6_Outliers-Incineration'!$F$5:$F$500,0))&lt;&gt;"N",
INDEX('11.6_Outliers-Incineration'!J$5:J$500,MATCH($F22,'11.6_Outliers-Incineration'!$F$5:$F$500,0)),""),"")</f>
        <v>0</v>
      </c>
      <c r="AC22" s="8">
        <f>IFERROR(IF(INDEX('11.6_Outliers-Incineration'!$N$5:$N$500,MATCH($F22,'11.6_Outliers-Incineration'!$F$5:$F$500,0))&lt;&gt;"N",
INDEX('11.6_Outliers-Incineration'!K$5:K$500,MATCH($F22,'11.6_Outliers-Incineration'!$F$5:$F$500,0)),""),"")</f>
        <v>2021</v>
      </c>
      <c r="AD22" s="14" t="str">
        <f>IFERROR(IF(INDEX('11.6_Outliers-Incineration'!$N$5:$N$500,MATCH($F22,'11.6_Outliers-Incineration'!$F$5:$F$500,0))&lt;&gt;"N",
INDEX('11.6_Outliers-Incineration'!L$5:L$500,MATCH($F22,'11.6_Outliers-Incineration'!$F$5:$F$500,0)),""),"")</f>
        <v>WACT_24</v>
      </c>
      <c r="AE22" s="14">
        <f>IFERROR(IF(INDEX('11.7_Outliers-Controlled_disp'!$N$5:$N$500,MATCH($F22,'11.7_Outliers-Controlled_disp'!$F$5:$F$500,0))&lt;&gt;"N",
INDEX('11.7_Outliers-Controlled_disp'!J$5:J$500,MATCH($F22,'11.7_Outliers-Controlled_disp'!$F$5:$F$500,0)),""),"")</f>
        <v>0</v>
      </c>
      <c r="AF22" s="8">
        <f>IFERROR(IF(INDEX('11.7_Outliers-Controlled_disp'!$N$5:$N$500,MATCH($F22,'11.7_Outliers-Controlled_disp'!$F$5:$F$500,0))&lt;&gt;"N",
INDEX('11.7_Outliers-Controlled_disp'!K$5:K$500,MATCH($F22,'11.7_Outliers-Controlled_disp'!$F$5:$F$500,0)),""),"")</f>
        <v>2021</v>
      </c>
      <c r="AG22" s="14" t="str">
        <f>IFERROR(IF(INDEX('11.7_Outliers-Controlled_disp'!$N$5:$N$500,MATCH($F22,'11.7_Outliers-Controlled_disp'!$F$5:$F$500,0))&lt;&gt;"N",
INDEX('11.7_Outliers-Controlled_disp'!L$5:L$500,MATCH($F22,'11.7_Outliers-Controlled_disp'!$F$5:$F$500,0)),""),"")</f>
        <v>WACT_24</v>
      </c>
      <c r="AH22" s="14">
        <v>2.4900000000000002</v>
      </c>
      <c r="AI22" s="5">
        <v>2021</v>
      </c>
      <c r="AJ22" s="5" t="s">
        <v>1772</v>
      </c>
      <c r="AK22" s="5">
        <f t="shared" si="0"/>
        <v>7</v>
      </c>
    </row>
    <row r="23" spans="1:37" x14ac:dyDescent="0.25">
      <c r="A23" s="5" t="s">
        <v>1773</v>
      </c>
      <c r="B23" s="5" t="s">
        <v>847</v>
      </c>
      <c r="C23" s="5" t="s">
        <v>846</v>
      </c>
      <c r="D23" s="5" t="s">
        <v>620</v>
      </c>
      <c r="E23" s="6" t="s">
        <v>3062</v>
      </c>
      <c r="F23" s="4" t="s">
        <v>1787</v>
      </c>
      <c r="G23" s="4">
        <v>2</v>
      </c>
      <c r="H23" s="4">
        <v>1</v>
      </c>
      <c r="I23" s="4" t="s">
        <v>3078</v>
      </c>
      <c r="J23" s="13">
        <f>IFERROR(IF(INDEX('11.1_Outliers-Generation'!$N$5:$N$500,MATCH($F23,'11.1_Outliers-Generation'!$F$5:$F$500,0))&lt;&gt;"N",
INDEX('11.1_Outliers-Generation'!J$5:J$500,MATCH($F23,'11.1_Outliers-Generation'!$F$5:$F$500,0)),""),"")</f>
        <v>0.51</v>
      </c>
      <c r="K23" s="8">
        <f>IFERROR(IF(INDEX('11.1_Outliers-Generation'!$N$5:$N$500,MATCH($F23,'11.1_Outliers-Generation'!$F$5:$F$500,0))&lt;&gt;"N",
INDEX('11.1_Outliers-Generation'!K$5:K$500,MATCH($F23,'11.1_Outliers-Generation'!$F$5:$F$500,0)),""),"")</f>
        <v>2021</v>
      </c>
      <c r="L23" s="13" t="str">
        <f>IFERROR(IF(INDEX('11.1_Outliers-Generation'!$N$5:$N$500,MATCH($F23,'11.1_Outliers-Generation'!$F$5:$F$500,0))&lt;&gt;"N",
INDEX('11.1_Outliers-Generation'!L$5:L$500,MATCH($F23,'11.1_Outliers-Generation'!$F$5:$F$500,0)),""),"")</f>
        <v>WACT_25</v>
      </c>
      <c r="M23" s="14">
        <f>IFERROR(IF(INDEX('11.2_Outliers-Collection_cov'!$N$5:$N$500,MATCH($F23,'11.2_Outliers-Collection_cov'!$F$5:$F$500,0))&lt;&gt;"N",
INDEX('11.2_Outliers-Collection_cov'!J$5:J$500,MATCH($F23,'11.2_Outliers-Collection_cov'!$F$5:$F$500,0)),""),"")</f>
        <v>88.04</v>
      </c>
      <c r="N23" s="8">
        <f>IFERROR(IF(INDEX('11.2_Outliers-Collection_cov'!$N$5:$N$500,MATCH($F23,'11.2_Outliers-Collection_cov'!$F$5:$F$500,0))&lt;&gt;"N",
INDEX('11.2_Outliers-Collection_cov'!K$5:K$500,MATCH($F23,'11.2_Outliers-Collection_cov'!$F$5:$F$500,0)),""),"")</f>
        <v>2021</v>
      </c>
      <c r="O23" s="13" t="str">
        <f>IFERROR(IF(INDEX('11.2_Outliers-Collection_cov'!$N$5:$N$500,MATCH($F23,'11.2_Outliers-Collection_cov'!$F$5:$F$500,0))&lt;&gt;"N",
INDEX('11.2_Outliers-Collection_cov'!L$5:L$500,MATCH($F23,'11.2_Outliers-Collection_cov'!$F$5:$F$500,0)),""),"")</f>
        <v>WACT_25</v>
      </c>
      <c r="P23" s="14">
        <f>IFERROR(IF(INDEX('11.3_Outliers-Plastic'!$N$5:$N$500,MATCH($F23,'11.3_Outliers-Plastic'!$F$5:$F$500,0))&lt;&gt;"N",
INDEX('11.3_Outliers-Plastic'!J$5:J$500,MATCH($F23,'11.3_Outliers-Plastic'!$F$5:$F$500,0)),""),"")</f>
        <v>19.14</v>
      </c>
      <c r="Q23" s="8">
        <f>IFERROR(IF(INDEX('11.3_Outliers-Plastic'!$N$5:$N$500,MATCH($F23,'11.3_Outliers-Plastic'!$F$5:$F$500,0))&lt;&gt;"N",
INDEX('11.3_Outliers-Plastic'!K$5:K$500,MATCH($F23,'11.3_Outliers-Plastic'!$F$5:$F$500,0)),""),"")</f>
        <v>2021</v>
      </c>
      <c r="R23" s="14" t="str">
        <f>IFERROR(IF(INDEX('11.3_Outliers-Plastic'!$N$5:$N$500,MATCH($F23,'11.3_Outliers-Plastic'!$F$5:$F$500,0))&lt;&gt;"N",
INDEX('11.3_Outliers-Plastic'!L$5:L$500,MATCH($F23,'11.3_Outliers-Plastic'!$F$5:$F$500,0)),""),"")</f>
        <v>WACT_25</v>
      </c>
      <c r="S23" s="12">
        <v>31.713688610240336</v>
      </c>
      <c r="T23" s="5">
        <v>2021</v>
      </c>
      <c r="U23" s="5" t="s">
        <v>1773</v>
      </c>
      <c r="V23" s="14" t="str">
        <f>IFERROR(IF(INDEX('11.5_Outliers-Other_recovery'!$N$5:$N$500,MATCH($F23,'11.5_Outliers-Other_recovery'!$F$5:$F$500,0))&lt;&gt;"N",
INDEX('11.5_Outliers-Other_recovery'!J$5:J$500,MATCH($F23,'11.5_Outliers-Other_recovery'!$F$5:$F$500,0)),""),"")</f>
        <v/>
      </c>
      <c r="W23" s="8" t="str">
        <f>IFERROR(IF(INDEX('11.5_Outliers-Other_recovery'!$N$5:$N$500,MATCH($F23,'11.5_Outliers-Other_recovery'!$F$5:$F$500,0))&lt;&gt;"N",
INDEX('11.5_Outliers-Other_recovery'!K$5:K$500,MATCH($F23,'11.5_Outliers-Other_recovery'!$F$5:$F$500,0)),""),"")</f>
        <v/>
      </c>
      <c r="X23" s="14" t="str">
        <f>IFERROR(IF(INDEX('11.5_Outliers-Other_recovery'!$N$5:$N$500,MATCH($F23,'11.5_Outliers-Other_recovery'!$F$5:$F$500,0))&lt;&gt;"N",
INDEX('11.5_Outliers-Other_recovery'!L$5:L$500,MATCH($F23,'11.5_Outliers-Other_recovery'!$F$5:$F$500,0)),""),"")</f>
        <v/>
      </c>
      <c r="Y23" s="14" t="str">
        <f>IFERROR(IF(INDEX('11.4_Outliers-Formal_dry_recy'!$N$5:$N$500,MATCH($F23,'11.4_Outliers-Formal_dry_recy'!$F$5:$F$500,0))&lt;&gt;"N",
INDEX('11.4_Outliers-Formal_dry_recy'!J$5:J$500,MATCH($F23,'11.4_Outliers-Formal_dry_recy'!$F$5:$F$500,0)),""),"")</f>
        <v/>
      </c>
      <c r="Z23" s="8" t="str">
        <f>IFERROR(IF(INDEX('11.4_Outliers-Formal_dry_recy'!$N$5:$N$500,MATCH($F23,'11.4_Outliers-Formal_dry_recy'!$F$5:$F$500,0))&lt;&gt;"N",
INDEX('11.4_Outliers-Formal_dry_recy'!K$5:K$500,MATCH($F23,'11.4_Outliers-Formal_dry_recy'!$F$5:$F$500,0)),""),"")</f>
        <v/>
      </c>
      <c r="AA23" s="14" t="str">
        <f>IFERROR(IF(INDEX('11.4_Outliers-Formal_dry_recy'!$N$5:$N$500,MATCH($F23,'11.4_Outliers-Formal_dry_recy'!$F$5:$F$500,0))&lt;&gt;"N",
INDEX('11.4_Outliers-Formal_dry_recy'!L$5:L$500,MATCH($F23,'11.4_Outliers-Formal_dry_recy'!$F$5:$F$500,0)),""),"")</f>
        <v/>
      </c>
      <c r="AB23" s="14">
        <f>IFERROR(IF(INDEX('11.6_Outliers-Incineration'!$N$5:$N$500,MATCH($F23,'11.6_Outliers-Incineration'!$F$5:$F$500,0))&lt;&gt;"N",
INDEX('11.6_Outliers-Incineration'!J$5:J$500,MATCH($F23,'11.6_Outliers-Incineration'!$F$5:$F$500,0)),""),"")</f>
        <v>0</v>
      </c>
      <c r="AC23" s="8">
        <f>IFERROR(IF(INDEX('11.6_Outliers-Incineration'!$N$5:$N$500,MATCH($F23,'11.6_Outliers-Incineration'!$F$5:$F$500,0))&lt;&gt;"N",
INDEX('11.6_Outliers-Incineration'!K$5:K$500,MATCH($F23,'11.6_Outliers-Incineration'!$F$5:$F$500,0)),""),"")</f>
        <v>2021</v>
      </c>
      <c r="AD23" s="14" t="str">
        <f>IFERROR(IF(INDEX('11.6_Outliers-Incineration'!$N$5:$N$500,MATCH($F23,'11.6_Outliers-Incineration'!$F$5:$F$500,0))&lt;&gt;"N",
INDEX('11.6_Outliers-Incineration'!L$5:L$500,MATCH($F23,'11.6_Outliers-Incineration'!$F$5:$F$500,0)),""),"")</f>
        <v>WACT_25</v>
      </c>
      <c r="AE23" s="14">
        <f>IFERROR(IF(INDEX('11.7_Outliers-Controlled_disp'!$N$5:$N$500,MATCH($F23,'11.7_Outliers-Controlled_disp'!$F$5:$F$500,0))&lt;&gt;"N",
INDEX('11.7_Outliers-Controlled_disp'!J$5:J$500,MATCH($F23,'11.7_Outliers-Controlled_disp'!$F$5:$F$500,0)),""),"")</f>
        <v>0</v>
      </c>
      <c r="AF23" s="8">
        <f>IFERROR(IF(INDEX('11.7_Outliers-Controlled_disp'!$N$5:$N$500,MATCH($F23,'11.7_Outliers-Controlled_disp'!$F$5:$F$500,0))&lt;&gt;"N",
INDEX('11.7_Outliers-Controlled_disp'!K$5:K$500,MATCH($F23,'11.7_Outliers-Controlled_disp'!$F$5:$F$500,0)),""),"")</f>
        <v>2021</v>
      </c>
      <c r="AG23" s="14" t="str">
        <f>IFERROR(IF(INDEX('11.7_Outliers-Controlled_disp'!$N$5:$N$500,MATCH($F23,'11.7_Outliers-Controlled_disp'!$F$5:$F$500,0))&lt;&gt;"N",
INDEX('11.7_Outliers-Controlled_disp'!L$5:L$500,MATCH($F23,'11.7_Outliers-Controlled_disp'!$F$5:$F$500,0)),""),"")</f>
        <v>WACT_25</v>
      </c>
      <c r="AH23" s="14">
        <v>0.82</v>
      </c>
      <c r="AI23" s="5">
        <v>2021</v>
      </c>
      <c r="AJ23" s="5" t="s">
        <v>1773</v>
      </c>
      <c r="AK23" s="5">
        <f t="shared" si="0"/>
        <v>7</v>
      </c>
    </row>
    <row r="24" spans="1:37" x14ac:dyDescent="0.25">
      <c r="A24" s="5" t="s">
        <v>1774</v>
      </c>
      <c r="B24" s="5" t="s">
        <v>694</v>
      </c>
      <c r="C24" s="5" t="s">
        <v>693</v>
      </c>
      <c r="D24" s="5" t="s">
        <v>620</v>
      </c>
      <c r="E24" s="4" t="s">
        <v>1775</v>
      </c>
      <c r="F24" s="5" t="s">
        <v>1788</v>
      </c>
      <c r="G24" s="5">
        <v>2</v>
      </c>
      <c r="H24" s="5">
        <v>1</v>
      </c>
      <c r="I24" s="5" t="s">
        <v>3086</v>
      </c>
      <c r="J24" s="13">
        <f>IFERROR(IF(INDEX('11.1_Outliers-Generation'!$N$5:$N$500,MATCH($F24,'11.1_Outliers-Generation'!$F$5:$F$500,0))&lt;&gt;"N",
INDEX('11.1_Outliers-Generation'!J$5:J$500,MATCH($F24,'11.1_Outliers-Generation'!$F$5:$F$500,0)),""),"")</f>
        <v>0.73</v>
      </c>
      <c r="K24" s="8">
        <f>IFERROR(IF(INDEX('11.1_Outliers-Generation'!$N$5:$N$500,MATCH($F24,'11.1_Outliers-Generation'!$F$5:$F$500,0))&lt;&gt;"N",
INDEX('11.1_Outliers-Generation'!K$5:K$500,MATCH($F24,'11.1_Outliers-Generation'!$F$5:$F$500,0)),""),"")</f>
        <v>2021</v>
      </c>
      <c r="L24" s="13" t="str">
        <f>IFERROR(IF(INDEX('11.1_Outliers-Generation'!$N$5:$N$500,MATCH($F24,'11.1_Outliers-Generation'!$F$5:$F$500,0))&lt;&gt;"N",
INDEX('11.1_Outliers-Generation'!L$5:L$500,MATCH($F24,'11.1_Outliers-Generation'!$F$5:$F$500,0)),""),"")</f>
        <v>WACT_26</v>
      </c>
      <c r="M24" s="14">
        <f>IFERROR(IF(INDEX('11.2_Outliers-Collection_cov'!$N$5:$N$500,MATCH($F24,'11.2_Outliers-Collection_cov'!$F$5:$F$500,0))&lt;&gt;"N",
INDEX('11.2_Outliers-Collection_cov'!J$5:J$500,MATCH($F24,'11.2_Outliers-Collection_cov'!$F$5:$F$500,0)),""),"")</f>
        <v>62.59</v>
      </c>
      <c r="N24" s="8">
        <f>IFERROR(IF(INDEX('11.2_Outliers-Collection_cov'!$N$5:$N$500,MATCH($F24,'11.2_Outliers-Collection_cov'!$F$5:$F$500,0))&lt;&gt;"N",
INDEX('11.2_Outliers-Collection_cov'!K$5:K$500,MATCH($F24,'11.2_Outliers-Collection_cov'!$F$5:$F$500,0)),""),"")</f>
        <v>2021</v>
      </c>
      <c r="O24" s="13" t="str">
        <f>IFERROR(IF(INDEX('11.2_Outliers-Collection_cov'!$N$5:$N$500,MATCH($F24,'11.2_Outliers-Collection_cov'!$F$5:$F$500,0))&lt;&gt;"N",
INDEX('11.2_Outliers-Collection_cov'!L$5:L$500,MATCH($F24,'11.2_Outliers-Collection_cov'!$F$5:$F$500,0)),""),"")</f>
        <v>WACT_26</v>
      </c>
      <c r="P24" s="14">
        <f>IFERROR(IF(INDEX('11.3_Outliers-Plastic'!$N$5:$N$500,MATCH($F24,'11.3_Outliers-Plastic'!$F$5:$F$500,0))&lt;&gt;"N",
INDEX('11.3_Outliers-Plastic'!J$5:J$500,MATCH($F24,'11.3_Outliers-Plastic'!$F$5:$F$500,0)),""),"")</f>
        <v>20.260000000000002</v>
      </c>
      <c r="Q24" s="8">
        <f>IFERROR(IF(INDEX('11.3_Outliers-Plastic'!$N$5:$N$500,MATCH($F24,'11.3_Outliers-Plastic'!$F$5:$F$500,0))&lt;&gt;"N",
INDEX('11.3_Outliers-Plastic'!K$5:K$500,MATCH($F24,'11.3_Outliers-Plastic'!$F$5:$F$500,0)),""),"")</f>
        <v>2021</v>
      </c>
      <c r="R24" s="14" t="str">
        <f>IFERROR(IF(INDEX('11.3_Outliers-Plastic'!$N$5:$N$500,MATCH($F24,'11.3_Outliers-Plastic'!$F$5:$F$500,0))&lt;&gt;"N",
INDEX('11.3_Outliers-Plastic'!L$5:L$500,MATCH($F24,'11.3_Outliers-Plastic'!$F$5:$F$500,0)),""),"")</f>
        <v>WACT_26</v>
      </c>
      <c r="S24" s="12">
        <v>20.335636722606122</v>
      </c>
      <c r="T24" s="5">
        <v>2021</v>
      </c>
      <c r="U24" s="5" t="s">
        <v>1774</v>
      </c>
      <c r="V24" s="14" t="str">
        <f>IFERROR(IF(INDEX('11.5_Outliers-Other_recovery'!$N$5:$N$500,MATCH($F24,'11.5_Outliers-Other_recovery'!$F$5:$F$500,0))&lt;&gt;"N",
INDEX('11.5_Outliers-Other_recovery'!J$5:J$500,MATCH($F24,'11.5_Outliers-Other_recovery'!$F$5:$F$500,0)),""),"")</f>
        <v/>
      </c>
      <c r="W24" s="8" t="str">
        <f>IFERROR(IF(INDEX('11.5_Outliers-Other_recovery'!$N$5:$N$500,MATCH($F24,'11.5_Outliers-Other_recovery'!$F$5:$F$500,0))&lt;&gt;"N",
INDEX('11.5_Outliers-Other_recovery'!K$5:K$500,MATCH($F24,'11.5_Outliers-Other_recovery'!$F$5:$F$500,0)),""),"")</f>
        <v/>
      </c>
      <c r="X24" s="14" t="str">
        <f>IFERROR(IF(INDEX('11.5_Outliers-Other_recovery'!$N$5:$N$500,MATCH($F24,'11.5_Outliers-Other_recovery'!$F$5:$F$500,0))&lt;&gt;"N",
INDEX('11.5_Outliers-Other_recovery'!L$5:L$500,MATCH($F24,'11.5_Outliers-Other_recovery'!$F$5:$F$500,0)),""),"")</f>
        <v/>
      </c>
      <c r="Y24" s="14" t="str">
        <f>IFERROR(IF(INDEX('11.4_Outliers-Formal_dry_recy'!$N$5:$N$500,MATCH($F24,'11.4_Outliers-Formal_dry_recy'!$F$5:$F$500,0))&lt;&gt;"N",
INDEX('11.4_Outliers-Formal_dry_recy'!J$5:J$500,MATCH($F24,'11.4_Outliers-Formal_dry_recy'!$F$5:$F$500,0)),""),"")</f>
        <v/>
      </c>
      <c r="Z24" s="8" t="str">
        <f>IFERROR(IF(INDEX('11.4_Outliers-Formal_dry_recy'!$N$5:$N$500,MATCH($F24,'11.4_Outliers-Formal_dry_recy'!$F$5:$F$500,0))&lt;&gt;"N",
INDEX('11.4_Outliers-Formal_dry_recy'!K$5:K$500,MATCH($F24,'11.4_Outliers-Formal_dry_recy'!$F$5:$F$500,0)),""),"")</f>
        <v/>
      </c>
      <c r="AA24" s="14" t="str">
        <f>IFERROR(IF(INDEX('11.4_Outliers-Formal_dry_recy'!$N$5:$N$500,MATCH($F24,'11.4_Outliers-Formal_dry_recy'!$F$5:$F$500,0))&lt;&gt;"N",
INDEX('11.4_Outliers-Formal_dry_recy'!L$5:L$500,MATCH($F24,'11.4_Outliers-Formal_dry_recy'!$F$5:$F$500,0)),""),"")</f>
        <v/>
      </c>
      <c r="AB24" s="14">
        <f>IFERROR(IF(INDEX('11.6_Outliers-Incineration'!$N$5:$N$500,MATCH($F24,'11.6_Outliers-Incineration'!$F$5:$F$500,0))&lt;&gt;"N",
INDEX('11.6_Outliers-Incineration'!J$5:J$500,MATCH($F24,'11.6_Outliers-Incineration'!$F$5:$F$500,0)),""),"")</f>
        <v>0</v>
      </c>
      <c r="AC24" s="8">
        <f>IFERROR(IF(INDEX('11.6_Outliers-Incineration'!$N$5:$N$500,MATCH($F24,'11.6_Outliers-Incineration'!$F$5:$F$500,0))&lt;&gt;"N",
INDEX('11.6_Outliers-Incineration'!K$5:K$500,MATCH($F24,'11.6_Outliers-Incineration'!$F$5:$F$500,0)),""),"")</f>
        <v>2021</v>
      </c>
      <c r="AD24" s="14" t="str">
        <f>IFERROR(IF(INDEX('11.6_Outliers-Incineration'!$N$5:$N$500,MATCH($F24,'11.6_Outliers-Incineration'!$F$5:$F$500,0))&lt;&gt;"N",
INDEX('11.6_Outliers-Incineration'!L$5:L$500,MATCH($F24,'11.6_Outliers-Incineration'!$F$5:$F$500,0)),""),"")</f>
        <v>WACT_26</v>
      </c>
      <c r="AE24" s="14">
        <f>IFERROR(IF(INDEX('11.7_Outliers-Controlled_disp'!$N$5:$N$500,MATCH($F24,'11.7_Outliers-Controlled_disp'!$F$5:$F$500,0))&lt;&gt;"N",
INDEX('11.7_Outliers-Controlled_disp'!J$5:J$500,MATCH($F24,'11.7_Outliers-Controlled_disp'!$F$5:$F$500,0)),""),"")</f>
        <v>0</v>
      </c>
      <c r="AF24" s="8">
        <f>IFERROR(IF(INDEX('11.7_Outliers-Controlled_disp'!$N$5:$N$500,MATCH($F24,'11.7_Outliers-Controlled_disp'!$F$5:$F$500,0))&lt;&gt;"N",
INDEX('11.7_Outliers-Controlled_disp'!K$5:K$500,MATCH($F24,'11.7_Outliers-Controlled_disp'!$F$5:$F$500,0)),""),"")</f>
        <v>2021</v>
      </c>
      <c r="AG24" s="14" t="str">
        <f>IFERROR(IF(INDEX('11.7_Outliers-Controlled_disp'!$N$5:$N$500,MATCH($F24,'11.7_Outliers-Controlled_disp'!$F$5:$F$500,0))&lt;&gt;"N",
INDEX('11.7_Outliers-Controlled_disp'!L$5:L$500,MATCH($F24,'11.7_Outliers-Controlled_disp'!$F$5:$F$500,0)),""),"")</f>
        <v>WACT_26</v>
      </c>
      <c r="AH24" s="14">
        <v>0</v>
      </c>
      <c r="AI24" s="5">
        <v>2021</v>
      </c>
      <c r="AJ24" s="5" t="s">
        <v>1774</v>
      </c>
      <c r="AK24" s="5">
        <f t="shared" si="0"/>
        <v>7</v>
      </c>
    </row>
    <row r="25" spans="1:37" x14ac:dyDescent="0.25">
      <c r="A25" s="5" t="s">
        <v>3043</v>
      </c>
      <c r="B25" s="5" t="s">
        <v>1377</v>
      </c>
      <c r="C25" s="5" t="s">
        <v>679</v>
      </c>
      <c r="D25" s="5" t="s">
        <v>620</v>
      </c>
      <c r="E25" s="4" t="s">
        <v>3057</v>
      </c>
      <c r="F25" s="5" t="s">
        <v>3066</v>
      </c>
      <c r="G25" s="5">
        <v>1</v>
      </c>
      <c r="H25" s="5">
        <v>2</v>
      </c>
      <c r="I25" s="5" t="s">
        <v>3089</v>
      </c>
      <c r="J25" s="13">
        <f>IFERROR(IF(INDEX('11.1_Outliers-Generation'!$N$5:$N$500,MATCH($F25,'11.1_Outliers-Generation'!$F$5:$F$500,0))&lt;&gt;"N",
INDEX('11.1_Outliers-Generation'!J$5:J$500,MATCH($F25,'11.1_Outliers-Generation'!$F$5:$F$500,0)),""),"")</f>
        <v>0.93</v>
      </c>
      <c r="K25" s="8">
        <f>IFERROR(IF(INDEX('11.1_Outliers-Generation'!$N$5:$N$500,MATCH($F25,'11.1_Outliers-Generation'!$F$5:$F$500,0))&lt;&gt;"N",
INDEX('11.1_Outliers-Generation'!K$5:K$500,MATCH($F25,'11.1_Outliers-Generation'!$F$5:$F$500,0)),""),"")</f>
        <v>2022</v>
      </c>
      <c r="L25" s="13" t="str">
        <f>IFERROR(IF(INDEX('11.1_Outliers-Generation'!$N$5:$N$500,MATCH($F25,'11.1_Outliers-Generation'!$F$5:$F$500,0))&lt;&gt;"N",
INDEX('11.1_Outliers-Generation'!L$5:L$500,MATCH($F25,'11.1_Outliers-Generation'!$F$5:$F$500,0)),""),"")</f>
        <v>WACT_27</v>
      </c>
      <c r="M25" s="14">
        <f>IFERROR(IF(INDEX('11.2_Outliers-Collection_cov'!$N$5:$N$500,MATCH($F25,'11.2_Outliers-Collection_cov'!$F$5:$F$500,0))&lt;&gt;"N",
INDEX('11.2_Outliers-Collection_cov'!J$5:J$500,MATCH($F25,'11.2_Outliers-Collection_cov'!$F$5:$F$500,0)),""),"")</f>
        <v>83.76</v>
      </c>
      <c r="N25" s="8">
        <f>IFERROR(IF(INDEX('11.2_Outliers-Collection_cov'!$N$5:$N$500,MATCH($F25,'11.2_Outliers-Collection_cov'!$F$5:$F$500,0))&lt;&gt;"N",
INDEX('11.2_Outliers-Collection_cov'!K$5:K$500,MATCH($F25,'11.2_Outliers-Collection_cov'!$F$5:$F$500,0)),""),"")</f>
        <v>2022</v>
      </c>
      <c r="O25" s="13" t="str">
        <f>IFERROR(IF(INDEX('11.2_Outliers-Collection_cov'!$N$5:$N$500,MATCH($F25,'11.2_Outliers-Collection_cov'!$F$5:$F$500,0))&lt;&gt;"N",
INDEX('11.2_Outliers-Collection_cov'!L$5:L$500,MATCH($F25,'11.2_Outliers-Collection_cov'!$F$5:$F$500,0)),""),"")</f>
        <v>WACT_27</v>
      </c>
      <c r="P25" s="14">
        <f>IFERROR(IF(INDEX('11.3_Outliers-Plastic'!$N$5:$N$500,MATCH($F25,'11.3_Outliers-Plastic'!$F$5:$F$500,0))&lt;&gt;"N",
INDEX('11.3_Outliers-Plastic'!J$5:J$500,MATCH($F25,'11.3_Outliers-Plastic'!$F$5:$F$500,0)),""),"")</f>
        <v>15.98</v>
      </c>
      <c r="Q25" s="8">
        <f>IFERROR(IF(INDEX('11.3_Outliers-Plastic'!$N$5:$N$500,MATCH($F25,'11.3_Outliers-Plastic'!$F$5:$F$500,0))&lt;&gt;"N",
INDEX('11.3_Outliers-Plastic'!K$5:K$500,MATCH($F25,'11.3_Outliers-Plastic'!$F$5:$F$500,0)),""),"")</f>
        <v>2022</v>
      </c>
      <c r="R25" s="14" t="str">
        <f>IFERROR(IF(INDEX('11.3_Outliers-Plastic'!$N$5:$N$500,MATCH($F25,'11.3_Outliers-Plastic'!$F$5:$F$500,0))&lt;&gt;"N",
INDEX('11.3_Outliers-Plastic'!L$5:L$500,MATCH($F25,'11.3_Outliers-Plastic'!$F$5:$F$500,0)),""),"")</f>
        <v>WACT_27</v>
      </c>
      <c r="S25" s="12">
        <v>27.158948685857322</v>
      </c>
      <c r="T25" s="5">
        <v>2022</v>
      </c>
      <c r="U25" s="5" t="s">
        <v>3043</v>
      </c>
      <c r="V25" s="14" t="str">
        <f>IFERROR(IF(INDEX('11.5_Outliers-Other_recovery'!$N$5:$N$500,MATCH($F25,'11.5_Outliers-Other_recovery'!$F$5:$F$500,0))&lt;&gt;"N",
INDEX('11.5_Outliers-Other_recovery'!J$5:J$500,MATCH($F25,'11.5_Outliers-Other_recovery'!$F$5:$F$500,0)),""),"")</f>
        <v/>
      </c>
      <c r="W25" s="8" t="str">
        <f>IFERROR(IF(INDEX('11.5_Outliers-Other_recovery'!$N$5:$N$500,MATCH($F25,'11.5_Outliers-Other_recovery'!$F$5:$F$500,0))&lt;&gt;"N",
INDEX('11.5_Outliers-Other_recovery'!K$5:K$500,MATCH($F25,'11.5_Outliers-Other_recovery'!$F$5:$F$500,0)),""),"")</f>
        <v/>
      </c>
      <c r="X25" s="14" t="str">
        <f>IFERROR(IF(INDEX('11.5_Outliers-Other_recovery'!$N$5:$N$500,MATCH($F25,'11.5_Outliers-Other_recovery'!$F$5:$F$500,0))&lt;&gt;"N",
INDEX('11.5_Outliers-Other_recovery'!L$5:L$500,MATCH($F25,'11.5_Outliers-Other_recovery'!$F$5:$F$500,0)),""),"")</f>
        <v/>
      </c>
      <c r="Y25" s="14" t="str">
        <f>IFERROR(IF(INDEX('11.4_Outliers-Formal_dry_recy'!$N$5:$N$500,MATCH($F25,'11.4_Outliers-Formal_dry_recy'!$F$5:$F$500,0))&lt;&gt;"N",
INDEX('11.4_Outliers-Formal_dry_recy'!J$5:J$500,MATCH($F25,'11.4_Outliers-Formal_dry_recy'!$F$5:$F$500,0)),""),"")</f>
        <v/>
      </c>
      <c r="Z25" s="8" t="str">
        <f>IFERROR(IF(INDEX('11.4_Outliers-Formal_dry_recy'!$N$5:$N$500,MATCH($F25,'11.4_Outliers-Formal_dry_recy'!$F$5:$F$500,0))&lt;&gt;"N",
INDEX('11.4_Outliers-Formal_dry_recy'!K$5:K$500,MATCH($F25,'11.4_Outliers-Formal_dry_recy'!$F$5:$F$500,0)),""),"")</f>
        <v/>
      </c>
      <c r="AA25" s="14" t="str">
        <f>IFERROR(IF(INDEX('11.4_Outliers-Formal_dry_recy'!$N$5:$N$500,MATCH($F25,'11.4_Outliers-Formal_dry_recy'!$F$5:$F$500,0))&lt;&gt;"N",
INDEX('11.4_Outliers-Formal_dry_recy'!L$5:L$500,MATCH($F25,'11.4_Outliers-Formal_dry_recy'!$F$5:$F$500,0)),""),"")</f>
        <v/>
      </c>
      <c r="AB25" s="14">
        <f>IFERROR(IF(INDEX('11.6_Outliers-Incineration'!$N$5:$N$500,MATCH($F25,'11.6_Outliers-Incineration'!$F$5:$F$500,0))&lt;&gt;"N",
INDEX('11.6_Outliers-Incineration'!J$5:J$500,MATCH($F25,'11.6_Outliers-Incineration'!$F$5:$F$500,0)),""),"")</f>
        <v>0</v>
      </c>
      <c r="AC25" s="8">
        <f>IFERROR(IF(INDEX('11.6_Outliers-Incineration'!$N$5:$N$500,MATCH($F25,'11.6_Outliers-Incineration'!$F$5:$F$500,0))&lt;&gt;"N",
INDEX('11.6_Outliers-Incineration'!K$5:K$500,MATCH($F25,'11.6_Outliers-Incineration'!$F$5:$F$500,0)),""),"")</f>
        <v>2022</v>
      </c>
      <c r="AD25" s="14" t="str">
        <f>IFERROR(IF(INDEX('11.6_Outliers-Incineration'!$N$5:$N$500,MATCH($F25,'11.6_Outliers-Incineration'!$F$5:$F$500,0))&lt;&gt;"N",
INDEX('11.6_Outliers-Incineration'!L$5:L$500,MATCH($F25,'11.6_Outliers-Incineration'!$F$5:$F$500,0)),""),"")</f>
        <v>WACT_27</v>
      </c>
      <c r="AE25" s="14">
        <f>IFERROR(IF(INDEX('11.7_Outliers-Controlled_disp'!$N$5:$N$500,MATCH($F25,'11.7_Outliers-Controlled_disp'!$F$5:$F$500,0))&lt;&gt;"N",
INDEX('11.7_Outliers-Controlled_disp'!J$5:J$500,MATCH($F25,'11.7_Outliers-Controlled_disp'!$F$5:$F$500,0)),""),"")</f>
        <v>100</v>
      </c>
      <c r="AF25" s="8">
        <f>IFERROR(IF(INDEX('11.7_Outliers-Controlled_disp'!$N$5:$N$500,MATCH($F25,'11.7_Outliers-Controlled_disp'!$F$5:$F$500,0))&lt;&gt;"N",
INDEX('11.7_Outliers-Controlled_disp'!K$5:K$500,MATCH($F25,'11.7_Outliers-Controlled_disp'!$F$5:$F$500,0)),""),"")</f>
        <v>2022</v>
      </c>
      <c r="AG25" s="14" t="str">
        <f>IFERROR(IF(INDEX('11.7_Outliers-Controlled_disp'!$N$5:$N$500,MATCH($F25,'11.7_Outliers-Controlled_disp'!$F$5:$F$500,0))&lt;&gt;"N",
INDEX('11.7_Outliers-Controlled_disp'!L$5:L$500,MATCH($F25,'11.7_Outliers-Controlled_disp'!$F$5:$F$500,0)),""),"")</f>
        <v>WACT_27</v>
      </c>
      <c r="AH25" s="14">
        <v>80.8</v>
      </c>
      <c r="AI25" s="5">
        <v>2022</v>
      </c>
      <c r="AJ25" s="5" t="s">
        <v>3043</v>
      </c>
      <c r="AK25" s="5">
        <f t="shared" si="0"/>
        <v>7</v>
      </c>
    </row>
    <row r="26" spans="1:37" x14ac:dyDescent="0.25">
      <c r="A26" s="5" t="s">
        <v>3044</v>
      </c>
      <c r="B26" s="5" t="s">
        <v>1377</v>
      </c>
      <c r="C26" s="5" t="s">
        <v>679</v>
      </c>
      <c r="D26" s="5" t="s">
        <v>620</v>
      </c>
      <c r="E26" s="6" t="s">
        <v>3062</v>
      </c>
      <c r="F26" s="4" t="s">
        <v>3067</v>
      </c>
      <c r="G26" s="4">
        <v>1</v>
      </c>
      <c r="H26" s="4">
        <v>1</v>
      </c>
      <c r="I26" s="4" t="s">
        <v>3090</v>
      </c>
      <c r="J26" s="13">
        <f>IFERROR(IF(INDEX('11.1_Outliers-Generation'!$N$5:$N$500,MATCH($F26,'11.1_Outliers-Generation'!$F$5:$F$500,0))&lt;&gt;"N",
INDEX('11.1_Outliers-Generation'!J$5:J$500,MATCH($F26,'11.1_Outliers-Generation'!$F$5:$F$500,0)),""),"")</f>
        <v>0.7</v>
      </c>
      <c r="K26" s="8">
        <f>IFERROR(IF(INDEX('11.1_Outliers-Generation'!$N$5:$N$500,MATCH($F26,'11.1_Outliers-Generation'!$F$5:$F$500,0))&lt;&gt;"N",
INDEX('11.1_Outliers-Generation'!K$5:K$500,MATCH($F26,'11.1_Outliers-Generation'!$F$5:$F$500,0)),""),"")</f>
        <v>2022</v>
      </c>
      <c r="L26" s="13" t="str">
        <f>IFERROR(IF(INDEX('11.1_Outliers-Generation'!$N$5:$N$500,MATCH($F26,'11.1_Outliers-Generation'!$F$5:$F$500,0))&lt;&gt;"N",
INDEX('11.1_Outliers-Generation'!L$5:L$500,MATCH($F26,'11.1_Outliers-Generation'!$F$5:$F$500,0)),""),"")</f>
        <v>WACT_28</v>
      </c>
      <c r="M26" s="14">
        <f>IFERROR(IF(INDEX('11.2_Outliers-Collection_cov'!$N$5:$N$500,MATCH($F26,'11.2_Outliers-Collection_cov'!$F$5:$F$500,0))&lt;&gt;"N",
INDEX('11.2_Outliers-Collection_cov'!J$5:J$500,MATCH($F26,'11.2_Outliers-Collection_cov'!$F$5:$F$500,0)),""),"")</f>
        <v>59.93</v>
      </c>
      <c r="N26" s="8">
        <f>IFERROR(IF(INDEX('11.2_Outliers-Collection_cov'!$N$5:$N$500,MATCH($F26,'11.2_Outliers-Collection_cov'!$F$5:$F$500,0))&lt;&gt;"N",
INDEX('11.2_Outliers-Collection_cov'!K$5:K$500,MATCH($F26,'11.2_Outliers-Collection_cov'!$F$5:$F$500,0)),""),"")</f>
        <v>2022</v>
      </c>
      <c r="O26" s="13" t="str">
        <f>IFERROR(IF(INDEX('11.2_Outliers-Collection_cov'!$N$5:$N$500,MATCH($F26,'11.2_Outliers-Collection_cov'!$F$5:$F$500,0))&lt;&gt;"N",
INDEX('11.2_Outliers-Collection_cov'!L$5:L$500,MATCH($F26,'11.2_Outliers-Collection_cov'!$F$5:$F$500,0)),""),"")</f>
        <v>WACT_28</v>
      </c>
      <c r="P26" s="14">
        <f>IFERROR(IF(INDEX('11.3_Outliers-Plastic'!$N$5:$N$500,MATCH($F26,'11.3_Outliers-Plastic'!$F$5:$F$500,0))&lt;&gt;"N",
INDEX('11.3_Outliers-Plastic'!J$5:J$500,MATCH($F26,'11.3_Outliers-Plastic'!$F$5:$F$500,0)),""),"")</f>
        <v>10.96</v>
      </c>
      <c r="Q26" s="8">
        <f>IFERROR(IF(INDEX('11.3_Outliers-Plastic'!$N$5:$N$500,MATCH($F26,'11.3_Outliers-Plastic'!$F$5:$F$500,0))&lt;&gt;"N",
INDEX('11.3_Outliers-Plastic'!K$5:K$500,MATCH($F26,'11.3_Outliers-Plastic'!$F$5:$F$500,0)),""),"")</f>
        <v>2022</v>
      </c>
      <c r="R26" s="14" t="str">
        <f>IFERROR(IF(INDEX('11.3_Outliers-Plastic'!$N$5:$N$500,MATCH($F26,'11.3_Outliers-Plastic'!$F$5:$F$500,0))&lt;&gt;"N",
INDEX('11.3_Outliers-Plastic'!L$5:L$500,MATCH($F26,'11.3_Outliers-Plastic'!$F$5:$F$500,0)),""),"")</f>
        <v>WACT_28</v>
      </c>
      <c r="S26" s="12">
        <v>36.313868613138681</v>
      </c>
      <c r="T26" s="5">
        <v>2022</v>
      </c>
      <c r="U26" s="5" t="s">
        <v>3044</v>
      </c>
      <c r="V26" s="14" t="str">
        <f>IFERROR(IF(INDEX('11.5_Outliers-Other_recovery'!$N$5:$N$500,MATCH($F26,'11.5_Outliers-Other_recovery'!$F$5:$F$500,0))&lt;&gt;"N",
INDEX('11.5_Outliers-Other_recovery'!J$5:J$500,MATCH($F26,'11.5_Outliers-Other_recovery'!$F$5:$F$500,0)),""),"")</f>
        <v/>
      </c>
      <c r="W26" s="8" t="str">
        <f>IFERROR(IF(INDEX('11.5_Outliers-Other_recovery'!$N$5:$N$500,MATCH($F26,'11.5_Outliers-Other_recovery'!$F$5:$F$500,0))&lt;&gt;"N",
INDEX('11.5_Outliers-Other_recovery'!K$5:K$500,MATCH($F26,'11.5_Outliers-Other_recovery'!$F$5:$F$500,0)),""),"")</f>
        <v/>
      </c>
      <c r="X26" s="14" t="str">
        <f>IFERROR(IF(INDEX('11.5_Outliers-Other_recovery'!$N$5:$N$500,MATCH($F26,'11.5_Outliers-Other_recovery'!$F$5:$F$500,0))&lt;&gt;"N",
INDEX('11.5_Outliers-Other_recovery'!L$5:L$500,MATCH($F26,'11.5_Outliers-Other_recovery'!$F$5:$F$500,0)),""),"")</f>
        <v/>
      </c>
      <c r="Y26" s="14" t="str">
        <f>IFERROR(IF(INDEX('11.4_Outliers-Formal_dry_recy'!$N$5:$N$500,MATCH($F26,'11.4_Outliers-Formal_dry_recy'!$F$5:$F$500,0))&lt;&gt;"N",
INDEX('11.4_Outliers-Formal_dry_recy'!J$5:J$500,MATCH($F26,'11.4_Outliers-Formal_dry_recy'!$F$5:$F$500,0)),""),"")</f>
        <v/>
      </c>
      <c r="Z26" s="8" t="str">
        <f>IFERROR(IF(INDEX('11.4_Outliers-Formal_dry_recy'!$N$5:$N$500,MATCH($F26,'11.4_Outliers-Formal_dry_recy'!$F$5:$F$500,0))&lt;&gt;"N",
INDEX('11.4_Outliers-Formal_dry_recy'!K$5:K$500,MATCH($F26,'11.4_Outliers-Formal_dry_recy'!$F$5:$F$500,0)),""),"")</f>
        <v/>
      </c>
      <c r="AA26" s="14" t="str">
        <f>IFERROR(IF(INDEX('11.4_Outliers-Formal_dry_recy'!$N$5:$N$500,MATCH($F26,'11.4_Outliers-Formal_dry_recy'!$F$5:$F$500,0))&lt;&gt;"N",
INDEX('11.4_Outliers-Formal_dry_recy'!L$5:L$500,MATCH($F26,'11.4_Outliers-Formal_dry_recy'!$F$5:$F$500,0)),""),"")</f>
        <v/>
      </c>
      <c r="AB26" s="14">
        <f>IFERROR(IF(INDEX('11.6_Outliers-Incineration'!$N$5:$N$500,MATCH($F26,'11.6_Outliers-Incineration'!$F$5:$F$500,0))&lt;&gt;"N",
INDEX('11.6_Outliers-Incineration'!J$5:J$500,MATCH($F26,'11.6_Outliers-Incineration'!$F$5:$F$500,0)),""),"")</f>
        <v>0</v>
      </c>
      <c r="AC26" s="8">
        <f>IFERROR(IF(INDEX('11.6_Outliers-Incineration'!$N$5:$N$500,MATCH($F26,'11.6_Outliers-Incineration'!$F$5:$F$500,0))&lt;&gt;"N",
INDEX('11.6_Outliers-Incineration'!K$5:K$500,MATCH($F26,'11.6_Outliers-Incineration'!$F$5:$F$500,0)),""),"")</f>
        <v>2022</v>
      </c>
      <c r="AD26" s="14" t="str">
        <f>IFERROR(IF(INDEX('11.6_Outliers-Incineration'!$N$5:$N$500,MATCH($F26,'11.6_Outliers-Incineration'!$F$5:$F$500,0))&lt;&gt;"N",
INDEX('11.6_Outliers-Incineration'!L$5:L$500,MATCH($F26,'11.6_Outliers-Incineration'!$F$5:$F$500,0)),""),"")</f>
        <v>WACT_28</v>
      </c>
      <c r="AE26" s="14">
        <f>IFERROR(IF(INDEX('11.7_Outliers-Controlled_disp'!$N$5:$N$500,MATCH($F26,'11.7_Outliers-Controlled_disp'!$F$5:$F$500,0))&lt;&gt;"N",
INDEX('11.7_Outliers-Controlled_disp'!J$5:J$500,MATCH($F26,'11.7_Outliers-Controlled_disp'!$F$5:$F$500,0)),""),"")</f>
        <v>55.732484076433117</v>
      </c>
      <c r="AF26" s="8">
        <f>IFERROR(IF(INDEX('11.7_Outliers-Controlled_disp'!$N$5:$N$500,MATCH($F26,'11.7_Outliers-Controlled_disp'!$F$5:$F$500,0))&lt;&gt;"N",
INDEX('11.7_Outliers-Controlled_disp'!K$5:K$500,MATCH($F26,'11.7_Outliers-Controlled_disp'!$F$5:$F$500,0)),""),"")</f>
        <v>2022</v>
      </c>
      <c r="AG26" s="14" t="str">
        <f>IFERROR(IF(INDEX('11.7_Outliers-Controlled_disp'!$N$5:$N$500,MATCH($F26,'11.7_Outliers-Controlled_disp'!$F$5:$F$500,0))&lt;&gt;"N",
INDEX('11.7_Outliers-Controlled_disp'!L$5:L$500,MATCH($F26,'11.7_Outliers-Controlled_disp'!$F$5:$F$500,0)),""),"")</f>
        <v>WACT_28</v>
      </c>
      <c r="AH26" s="14">
        <v>48.07</v>
      </c>
      <c r="AI26" s="5">
        <v>2022</v>
      </c>
      <c r="AJ26" s="5" t="s">
        <v>3044</v>
      </c>
      <c r="AK26" s="5">
        <f t="shared" si="0"/>
        <v>7</v>
      </c>
    </row>
    <row r="27" spans="1:37" x14ac:dyDescent="0.25">
      <c r="A27" s="5" t="s">
        <v>3045</v>
      </c>
      <c r="B27" s="5" t="s">
        <v>23</v>
      </c>
      <c r="C27" s="5" t="s">
        <v>708</v>
      </c>
      <c r="D27" s="5" t="s">
        <v>620</v>
      </c>
      <c r="E27" s="4" t="s">
        <v>3058</v>
      </c>
      <c r="F27" s="5" t="s">
        <v>3068</v>
      </c>
      <c r="G27" s="5">
        <v>3</v>
      </c>
      <c r="H27" s="5">
        <v>1</v>
      </c>
      <c r="I27" s="5" t="s">
        <v>3091</v>
      </c>
      <c r="J27" s="13">
        <f>IFERROR(IF(INDEX('11.1_Outliers-Generation'!$N$5:$N$500,MATCH($F27,'11.1_Outliers-Generation'!$F$5:$F$500,0))&lt;&gt;"N",
INDEX('11.1_Outliers-Generation'!J$5:J$500,MATCH($F27,'11.1_Outliers-Generation'!$F$5:$F$500,0)),""),"")</f>
        <v>0.44</v>
      </c>
      <c r="K27" s="8">
        <f>IFERROR(IF(INDEX('11.1_Outliers-Generation'!$N$5:$N$500,MATCH($F27,'11.1_Outliers-Generation'!$F$5:$F$500,0))&lt;&gt;"N",
INDEX('11.1_Outliers-Generation'!K$5:K$500,MATCH($F27,'11.1_Outliers-Generation'!$F$5:$F$500,0)),""),"")</f>
        <v>2021</v>
      </c>
      <c r="L27" s="13" t="str">
        <f>IFERROR(IF(INDEX('11.1_Outliers-Generation'!$N$5:$N$500,MATCH($F27,'11.1_Outliers-Generation'!$F$5:$F$500,0))&lt;&gt;"N",
INDEX('11.1_Outliers-Generation'!L$5:L$500,MATCH($F27,'11.1_Outliers-Generation'!$F$5:$F$500,0)),""),"")</f>
        <v>WACT_29</v>
      </c>
      <c r="M27" s="14">
        <f>IFERROR(IF(INDEX('11.2_Outliers-Collection_cov'!$N$5:$N$500,MATCH($F27,'11.2_Outliers-Collection_cov'!$F$5:$F$500,0))&lt;&gt;"N",
INDEX('11.2_Outliers-Collection_cov'!J$5:J$500,MATCH($F27,'11.2_Outliers-Collection_cov'!$F$5:$F$500,0)),""),"")</f>
        <v>68.02</v>
      </c>
      <c r="N27" s="8">
        <f>IFERROR(IF(INDEX('11.2_Outliers-Collection_cov'!$N$5:$N$500,MATCH($F27,'11.2_Outliers-Collection_cov'!$F$5:$F$500,0))&lt;&gt;"N",
INDEX('11.2_Outliers-Collection_cov'!K$5:K$500,MATCH($F27,'11.2_Outliers-Collection_cov'!$F$5:$F$500,0)),""),"")</f>
        <v>2021</v>
      </c>
      <c r="O27" s="13" t="str">
        <f>IFERROR(IF(INDEX('11.2_Outliers-Collection_cov'!$N$5:$N$500,MATCH($F27,'11.2_Outliers-Collection_cov'!$F$5:$F$500,0))&lt;&gt;"N",
INDEX('11.2_Outliers-Collection_cov'!L$5:L$500,MATCH($F27,'11.2_Outliers-Collection_cov'!$F$5:$F$500,0)),""),"")</f>
        <v>WACT_29</v>
      </c>
      <c r="P27" s="14">
        <f>IFERROR(IF(INDEX('11.3_Outliers-Plastic'!$N$5:$N$500,MATCH($F27,'11.3_Outliers-Plastic'!$F$5:$F$500,0))&lt;&gt;"N",
INDEX('11.3_Outliers-Plastic'!J$5:J$500,MATCH($F27,'11.3_Outliers-Plastic'!$F$5:$F$500,0)),""),"")</f>
        <v>10.73</v>
      </c>
      <c r="Q27" s="8">
        <f>IFERROR(IF(INDEX('11.3_Outliers-Plastic'!$N$5:$N$500,MATCH($F27,'11.3_Outliers-Plastic'!$F$5:$F$500,0))&lt;&gt;"N",
INDEX('11.3_Outliers-Plastic'!K$5:K$500,MATCH($F27,'11.3_Outliers-Plastic'!$F$5:$F$500,0)),""),"")</f>
        <v>2021</v>
      </c>
      <c r="R27" s="14" t="str">
        <f>IFERROR(IF(INDEX('11.3_Outliers-Plastic'!$N$5:$N$500,MATCH($F27,'11.3_Outliers-Plastic'!$F$5:$F$500,0))&lt;&gt;"N",
INDEX('11.3_Outliers-Plastic'!L$5:L$500,MATCH($F27,'11.3_Outliers-Plastic'!$F$5:$F$500,0)),""),"")</f>
        <v>WACT_29</v>
      </c>
      <c r="S27" s="12">
        <v>54.426840633737186</v>
      </c>
      <c r="T27" s="5">
        <v>2021</v>
      </c>
      <c r="U27" s="5" t="s">
        <v>3045</v>
      </c>
      <c r="V27" s="14" t="str">
        <f>IFERROR(IF(INDEX('11.5_Outliers-Other_recovery'!$N$5:$N$500,MATCH($F27,'11.5_Outliers-Other_recovery'!$F$5:$F$500,0))&lt;&gt;"N",
INDEX('11.5_Outliers-Other_recovery'!J$5:J$500,MATCH($F27,'11.5_Outliers-Other_recovery'!$F$5:$F$500,0)),""),"")</f>
        <v/>
      </c>
      <c r="W27" s="8" t="str">
        <f>IFERROR(IF(INDEX('11.5_Outliers-Other_recovery'!$N$5:$N$500,MATCH($F27,'11.5_Outliers-Other_recovery'!$F$5:$F$500,0))&lt;&gt;"N",
INDEX('11.5_Outliers-Other_recovery'!K$5:K$500,MATCH($F27,'11.5_Outliers-Other_recovery'!$F$5:$F$500,0)),""),"")</f>
        <v/>
      </c>
      <c r="X27" s="14" t="str">
        <f>IFERROR(IF(INDEX('11.5_Outliers-Other_recovery'!$N$5:$N$500,MATCH($F27,'11.5_Outliers-Other_recovery'!$F$5:$F$500,0))&lt;&gt;"N",
INDEX('11.5_Outliers-Other_recovery'!L$5:L$500,MATCH($F27,'11.5_Outliers-Other_recovery'!$F$5:$F$500,0)),""),"")</f>
        <v/>
      </c>
      <c r="Y27" s="14" t="str">
        <f>IFERROR(IF(INDEX('11.4_Outliers-Formal_dry_recy'!$N$5:$N$500,MATCH($F27,'11.4_Outliers-Formal_dry_recy'!$F$5:$F$500,0))&lt;&gt;"N",
INDEX('11.4_Outliers-Formal_dry_recy'!J$5:J$500,MATCH($F27,'11.4_Outliers-Formal_dry_recy'!$F$5:$F$500,0)),""),"")</f>
        <v/>
      </c>
      <c r="Z27" s="8" t="str">
        <f>IFERROR(IF(INDEX('11.4_Outliers-Formal_dry_recy'!$N$5:$N$500,MATCH($F27,'11.4_Outliers-Formal_dry_recy'!$F$5:$F$500,0))&lt;&gt;"N",
INDEX('11.4_Outliers-Formal_dry_recy'!K$5:K$500,MATCH($F27,'11.4_Outliers-Formal_dry_recy'!$F$5:$F$500,0)),""),"")</f>
        <v/>
      </c>
      <c r="AA27" s="14" t="str">
        <f>IFERROR(IF(INDEX('11.4_Outliers-Formal_dry_recy'!$N$5:$N$500,MATCH($F27,'11.4_Outliers-Formal_dry_recy'!$F$5:$F$500,0))&lt;&gt;"N",
INDEX('11.4_Outliers-Formal_dry_recy'!L$5:L$500,MATCH($F27,'11.4_Outliers-Formal_dry_recy'!$F$5:$F$500,0)),""),"")</f>
        <v/>
      </c>
      <c r="AB27" s="14">
        <f>IFERROR(IF(INDEX('11.6_Outliers-Incineration'!$N$5:$N$500,MATCH($F27,'11.6_Outliers-Incineration'!$F$5:$F$500,0))&lt;&gt;"N",
INDEX('11.6_Outliers-Incineration'!J$5:J$500,MATCH($F27,'11.6_Outliers-Incineration'!$F$5:$F$500,0)),""),"")</f>
        <v>0</v>
      </c>
      <c r="AC27" s="8">
        <f>IFERROR(IF(INDEX('11.6_Outliers-Incineration'!$N$5:$N$500,MATCH($F27,'11.6_Outliers-Incineration'!$F$5:$F$500,0))&lt;&gt;"N",
INDEX('11.6_Outliers-Incineration'!K$5:K$500,MATCH($F27,'11.6_Outliers-Incineration'!$F$5:$F$500,0)),""),"")</f>
        <v>2021</v>
      </c>
      <c r="AD27" s="14" t="str">
        <f>IFERROR(IF(INDEX('11.6_Outliers-Incineration'!$N$5:$N$500,MATCH($F27,'11.6_Outliers-Incineration'!$F$5:$F$500,0))&lt;&gt;"N",
INDEX('11.6_Outliers-Incineration'!L$5:L$500,MATCH($F27,'11.6_Outliers-Incineration'!$F$5:$F$500,0)),""),"")</f>
        <v>WACT_29</v>
      </c>
      <c r="AE27" s="14">
        <f>IFERROR(IF(INDEX('11.7_Outliers-Controlled_disp'!$N$5:$N$500,MATCH($F27,'11.7_Outliers-Controlled_disp'!$F$5:$F$500,0))&lt;&gt;"N",
INDEX('11.7_Outliers-Controlled_disp'!J$5:J$500,MATCH($F27,'11.7_Outliers-Controlled_disp'!$F$5:$F$500,0)),""),"")</f>
        <v>0</v>
      </c>
      <c r="AF27" s="8">
        <f>IFERROR(IF(INDEX('11.7_Outliers-Controlled_disp'!$N$5:$N$500,MATCH($F27,'11.7_Outliers-Controlled_disp'!$F$5:$F$500,0))&lt;&gt;"N",
INDEX('11.7_Outliers-Controlled_disp'!K$5:K$500,MATCH($F27,'11.7_Outliers-Controlled_disp'!$F$5:$F$500,0)),""),"")</f>
        <v>2021</v>
      </c>
      <c r="AG27" s="14" t="str">
        <f>IFERROR(IF(INDEX('11.7_Outliers-Controlled_disp'!$N$5:$N$500,MATCH($F27,'11.7_Outliers-Controlled_disp'!$F$5:$F$500,0))&lt;&gt;"N",
INDEX('11.7_Outliers-Controlled_disp'!L$5:L$500,MATCH($F27,'11.7_Outliers-Controlled_disp'!$F$5:$F$500,0)),""),"")</f>
        <v>WACT_29</v>
      </c>
      <c r="AH27" s="14">
        <v>49.47</v>
      </c>
      <c r="AI27" s="5">
        <v>2021</v>
      </c>
      <c r="AJ27" s="5" t="s">
        <v>3045</v>
      </c>
      <c r="AK27" s="5">
        <f t="shared" si="0"/>
        <v>7</v>
      </c>
    </row>
    <row r="28" spans="1:37" x14ac:dyDescent="0.25">
      <c r="A28" s="5" t="s">
        <v>3046</v>
      </c>
      <c r="B28" s="5" t="s">
        <v>13</v>
      </c>
      <c r="C28" s="5" t="s">
        <v>851</v>
      </c>
      <c r="D28" s="5" t="s">
        <v>620</v>
      </c>
      <c r="E28" s="4" t="s">
        <v>3059</v>
      </c>
      <c r="F28" s="5" t="s">
        <v>3069</v>
      </c>
      <c r="G28" s="5">
        <v>1</v>
      </c>
      <c r="H28" s="5">
        <v>1</v>
      </c>
      <c r="I28" s="5" t="s">
        <v>3084</v>
      </c>
      <c r="J28" s="13">
        <f>IFERROR(IF(INDEX('11.1_Outliers-Generation'!$N$5:$N$500,MATCH($F28,'11.1_Outliers-Generation'!$F$5:$F$500,0))&lt;&gt;"N",
INDEX('11.1_Outliers-Generation'!J$5:J$500,MATCH($F28,'11.1_Outliers-Generation'!$F$5:$F$500,0)),""),"")</f>
        <v>0.54</v>
      </c>
      <c r="K28" s="8">
        <f>IFERROR(IF(INDEX('11.1_Outliers-Generation'!$N$5:$N$500,MATCH($F28,'11.1_Outliers-Generation'!$F$5:$F$500,0))&lt;&gt;"N",
INDEX('11.1_Outliers-Generation'!K$5:K$500,MATCH($F28,'11.1_Outliers-Generation'!$F$5:$F$500,0)),""),"")</f>
        <v>2022</v>
      </c>
      <c r="L28" s="13" t="str">
        <f>IFERROR(IF(INDEX('11.1_Outliers-Generation'!$N$5:$N$500,MATCH($F28,'11.1_Outliers-Generation'!$F$5:$F$500,0))&lt;&gt;"N",
INDEX('11.1_Outliers-Generation'!L$5:L$500,MATCH($F28,'11.1_Outliers-Generation'!$F$5:$F$500,0)),""),"")</f>
        <v>WACT_30</v>
      </c>
      <c r="M28" s="14">
        <f>IFERROR(IF(INDEX('11.2_Outliers-Collection_cov'!$N$5:$N$500,MATCH($F28,'11.2_Outliers-Collection_cov'!$F$5:$F$500,0))&lt;&gt;"N",
INDEX('11.2_Outliers-Collection_cov'!J$5:J$500,MATCH($F28,'11.2_Outliers-Collection_cov'!$F$5:$F$500,0)),""),"")</f>
        <v>30.06</v>
      </c>
      <c r="N28" s="8">
        <f>IFERROR(IF(INDEX('11.2_Outliers-Collection_cov'!$N$5:$N$500,MATCH($F28,'11.2_Outliers-Collection_cov'!$F$5:$F$500,0))&lt;&gt;"N",
INDEX('11.2_Outliers-Collection_cov'!K$5:K$500,MATCH($F28,'11.2_Outliers-Collection_cov'!$F$5:$F$500,0)),""),"")</f>
        <v>2022</v>
      </c>
      <c r="O28" s="13" t="str">
        <f>IFERROR(IF(INDEX('11.2_Outliers-Collection_cov'!$N$5:$N$500,MATCH($F28,'11.2_Outliers-Collection_cov'!$F$5:$F$500,0))&lt;&gt;"N",
INDEX('11.2_Outliers-Collection_cov'!L$5:L$500,MATCH($F28,'11.2_Outliers-Collection_cov'!$F$5:$F$500,0)),""),"")</f>
        <v>WACT_30</v>
      </c>
      <c r="P28" s="14">
        <f>IFERROR(IF(INDEX('11.3_Outliers-Plastic'!$N$5:$N$500,MATCH($F28,'11.3_Outliers-Plastic'!$F$5:$F$500,0))&lt;&gt;"N",
INDEX('11.3_Outliers-Plastic'!J$5:J$500,MATCH($F28,'11.3_Outliers-Plastic'!$F$5:$F$500,0)),""),"")</f>
        <v>4.7699999999999996</v>
      </c>
      <c r="Q28" s="8">
        <f>IFERROR(IF(INDEX('11.3_Outliers-Plastic'!$N$5:$N$500,MATCH($F28,'11.3_Outliers-Plastic'!$F$5:$F$500,0))&lt;&gt;"N",
INDEX('11.3_Outliers-Plastic'!K$5:K$500,MATCH($F28,'11.3_Outliers-Plastic'!$F$5:$F$500,0)),""),"")</f>
        <v>2022</v>
      </c>
      <c r="R28" s="14" t="str">
        <f>IFERROR(IF(INDEX('11.3_Outliers-Plastic'!$N$5:$N$500,MATCH($F28,'11.3_Outliers-Plastic'!$F$5:$F$500,0))&lt;&gt;"N",
INDEX('11.3_Outliers-Plastic'!L$5:L$500,MATCH($F28,'11.3_Outliers-Plastic'!$F$5:$F$500,0)),""),"")</f>
        <v>WACT_30</v>
      </c>
      <c r="S28" s="12">
        <v>61.635220125786169</v>
      </c>
      <c r="T28" s="5">
        <v>2022</v>
      </c>
      <c r="U28" s="5" t="s">
        <v>3046</v>
      </c>
      <c r="V28" s="14" t="str">
        <f>IFERROR(IF(INDEX('11.5_Outliers-Other_recovery'!$N$5:$N$500,MATCH($F28,'11.5_Outliers-Other_recovery'!$F$5:$F$500,0))&lt;&gt;"N",
INDEX('11.5_Outliers-Other_recovery'!J$5:J$500,MATCH($F28,'11.5_Outliers-Other_recovery'!$F$5:$F$500,0)),""),"")</f>
        <v/>
      </c>
      <c r="W28" s="8" t="str">
        <f>IFERROR(IF(INDEX('11.5_Outliers-Other_recovery'!$N$5:$N$500,MATCH($F28,'11.5_Outliers-Other_recovery'!$F$5:$F$500,0))&lt;&gt;"N",
INDEX('11.5_Outliers-Other_recovery'!K$5:K$500,MATCH($F28,'11.5_Outliers-Other_recovery'!$F$5:$F$500,0)),""),"")</f>
        <v/>
      </c>
      <c r="X28" s="14" t="str">
        <f>IFERROR(IF(INDEX('11.5_Outliers-Other_recovery'!$N$5:$N$500,MATCH($F28,'11.5_Outliers-Other_recovery'!$F$5:$F$500,0))&lt;&gt;"N",
INDEX('11.5_Outliers-Other_recovery'!L$5:L$500,MATCH($F28,'11.5_Outliers-Other_recovery'!$F$5:$F$500,0)),""),"")</f>
        <v/>
      </c>
      <c r="Y28" s="14" t="str">
        <f>IFERROR(IF(INDEX('11.4_Outliers-Formal_dry_recy'!$N$5:$N$500,MATCH($F28,'11.4_Outliers-Formal_dry_recy'!$F$5:$F$500,0))&lt;&gt;"N",
INDEX('11.4_Outliers-Formal_dry_recy'!J$5:J$500,MATCH($F28,'11.4_Outliers-Formal_dry_recy'!$F$5:$F$500,0)),""),"")</f>
        <v/>
      </c>
      <c r="Z28" s="8" t="str">
        <f>IFERROR(IF(INDEX('11.4_Outliers-Formal_dry_recy'!$N$5:$N$500,MATCH($F28,'11.4_Outliers-Formal_dry_recy'!$F$5:$F$500,0))&lt;&gt;"N",
INDEX('11.4_Outliers-Formal_dry_recy'!K$5:K$500,MATCH($F28,'11.4_Outliers-Formal_dry_recy'!$F$5:$F$500,0)),""),"")</f>
        <v/>
      </c>
      <c r="AA28" s="14" t="str">
        <f>IFERROR(IF(INDEX('11.4_Outliers-Formal_dry_recy'!$N$5:$N$500,MATCH($F28,'11.4_Outliers-Formal_dry_recy'!$F$5:$F$500,0))&lt;&gt;"N",
INDEX('11.4_Outliers-Formal_dry_recy'!L$5:L$500,MATCH($F28,'11.4_Outliers-Formal_dry_recy'!$F$5:$F$500,0)),""),"")</f>
        <v/>
      </c>
      <c r="AB28" s="14">
        <f>IFERROR(IF(INDEX('11.6_Outliers-Incineration'!$N$5:$N$500,MATCH($F28,'11.6_Outliers-Incineration'!$F$5:$F$500,0))&lt;&gt;"N",
INDEX('11.6_Outliers-Incineration'!J$5:J$500,MATCH($F28,'11.6_Outliers-Incineration'!$F$5:$F$500,0)),""),"")</f>
        <v>0</v>
      </c>
      <c r="AC28" s="8">
        <f>IFERROR(IF(INDEX('11.6_Outliers-Incineration'!$N$5:$N$500,MATCH($F28,'11.6_Outliers-Incineration'!$F$5:$F$500,0))&lt;&gt;"N",
INDEX('11.6_Outliers-Incineration'!K$5:K$500,MATCH($F28,'11.6_Outliers-Incineration'!$F$5:$F$500,0)),""),"")</f>
        <v>2022</v>
      </c>
      <c r="AD28" s="14" t="str">
        <f>IFERROR(IF(INDEX('11.6_Outliers-Incineration'!$N$5:$N$500,MATCH($F28,'11.6_Outliers-Incineration'!$F$5:$F$500,0))&lt;&gt;"N",
INDEX('11.6_Outliers-Incineration'!L$5:L$500,MATCH($F28,'11.6_Outliers-Incineration'!$F$5:$F$500,0)),""),"")</f>
        <v>WACT_30</v>
      </c>
      <c r="AE28" s="14">
        <f>IFERROR(IF(INDEX('11.7_Outliers-Controlled_disp'!$N$5:$N$500,MATCH($F28,'11.7_Outliers-Controlled_disp'!$F$5:$F$500,0))&lt;&gt;"N",
INDEX('11.7_Outliers-Controlled_disp'!J$5:J$500,MATCH($F28,'11.7_Outliers-Controlled_disp'!$F$5:$F$500,0)),""),"")</f>
        <v>0</v>
      </c>
      <c r="AF28" s="8">
        <f>IFERROR(IF(INDEX('11.7_Outliers-Controlled_disp'!$N$5:$N$500,MATCH($F28,'11.7_Outliers-Controlled_disp'!$F$5:$F$500,0))&lt;&gt;"N",
INDEX('11.7_Outliers-Controlled_disp'!K$5:K$500,MATCH($F28,'11.7_Outliers-Controlled_disp'!$F$5:$F$500,0)),""),"")</f>
        <v>2022</v>
      </c>
      <c r="AG28" s="14" t="str">
        <f>IFERROR(IF(INDEX('11.7_Outliers-Controlled_disp'!$N$5:$N$500,MATCH($F28,'11.7_Outliers-Controlled_disp'!$F$5:$F$500,0))&lt;&gt;"N",
INDEX('11.7_Outliers-Controlled_disp'!L$5:L$500,MATCH($F28,'11.7_Outliers-Controlled_disp'!$F$5:$F$500,0)),""),"")</f>
        <v>WACT_30</v>
      </c>
      <c r="AH28" s="14">
        <v>1.32</v>
      </c>
      <c r="AI28" s="5">
        <v>2022</v>
      </c>
      <c r="AJ28" s="5" t="s">
        <v>3046</v>
      </c>
      <c r="AK28" s="5">
        <f t="shared" si="0"/>
        <v>7</v>
      </c>
    </row>
    <row r="29" spans="1:37" x14ac:dyDescent="0.25">
      <c r="A29" s="5" t="s">
        <v>3047</v>
      </c>
      <c r="B29" s="5" t="s">
        <v>954</v>
      </c>
      <c r="C29" s="5" t="s">
        <v>953</v>
      </c>
      <c r="D29" s="5" t="s">
        <v>620</v>
      </c>
      <c r="E29" s="4" t="s">
        <v>3351</v>
      </c>
      <c r="F29" s="4" t="s">
        <v>3070</v>
      </c>
      <c r="G29" s="5">
        <v>2</v>
      </c>
      <c r="H29" s="5">
        <v>1</v>
      </c>
      <c r="I29" s="4" t="s">
        <v>3091</v>
      </c>
      <c r="J29" s="13">
        <f>IFERROR(IF(INDEX('11.1_Outliers-Generation'!$N$5:$N$500,MATCH($F29,'11.1_Outliers-Generation'!$F$5:$F$500,0))&lt;&gt;"N",
INDEX('11.1_Outliers-Generation'!J$5:J$500,MATCH($F29,'11.1_Outliers-Generation'!$F$5:$F$500,0)),""),"")</f>
        <v>0.38</v>
      </c>
      <c r="K29" s="8">
        <f>IFERROR(IF(INDEX('11.1_Outliers-Generation'!$N$5:$N$500,MATCH($F29,'11.1_Outliers-Generation'!$F$5:$F$500,0))&lt;&gt;"N",
INDEX('11.1_Outliers-Generation'!K$5:K$500,MATCH($F29,'11.1_Outliers-Generation'!$F$5:$F$500,0)),""),"")</f>
        <v>2021</v>
      </c>
      <c r="L29" s="13" t="str">
        <f>IFERROR(IF(INDEX('11.1_Outliers-Generation'!$N$5:$N$500,MATCH($F29,'11.1_Outliers-Generation'!$F$5:$F$500,0))&lt;&gt;"N",
INDEX('11.1_Outliers-Generation'!L$5:L$500,MATCH($F29,'11.1_Outliers-Generation'!$F$5:$F$500,0)),""),"")</f>
        <v>WACT_31</v>
      </c>
      <c r="M29" s="14">
        <f>IFERROR(IF(INDEX('11.2_Outliers-Collection_cov'!$N$5:$N$500,MATCH($F29,'11.2_Outliers-Collection_cov'!$F$5:$F$500,0))&lt;&gt;"N",
INDEX('11.2_Outliers-Collection_cov'!J$5:J$500,MATCH($F29,'11.2_Outliers-Collection_cov'!$F$5:$F$500,0)),""),"")</f>
        <v>92.3</v>
      </c>
      <c r="N29" s="8">
        <f>IFERROR(IF(INDEX('11.2_Outliers-Collection_cov'!$N$5:$N$500,MATCH($F29,'11.2_Outliers-Collection_cov'!$F$5:$F$500,0))&lt;&gt;"N",
INDEX('11.2_Outliers-Collection_cov'!K$5:K$500,MATCH($F29,'11.2_Outliers-Collection_cov'!$F$5:$F$500,0)),""),"")</f>
        <v>2021</v>
      </c>
      <c r="O29" s="13" t="str">
        <f>IFERROR(IF(INDEX('11.2_Outliers-Collection_cov'!$N$5:$N$500,MATCH($F29,'11.2_Outliers-Collection_cov'!$F$5:$F$500,0))&lt;&gt;"N",
INDEX('11.2_Outliers-Collection_cov'!L$5:L$500,MATCH($F29,'11.2_Outliers-Collection_cov'!$F$5:$F$500,0)),""),"")</f>
        <v>WACT_31</v>
      </c>
      <c r="P29" s="14">
        <f>IFERROR(IF(INDEX('11.3_Outliers-Plastic'!$N$5:$N$500,MATCH($F29,'11.3_Outliers-Plastic'!$F$5:$F$500,0))&lt;&gt;"N",
INDEX('11.3_Outliers-Plastic'!J$5:J$500,MATCH($F29,'11.3_Outliers-Plastic'!$F$5:$F$500,0)),""),"")</f>
        <v>15.52</v>
      </c>
      <c r="Q29" s="8">
        <f>IFERROR(IF(INDEX('11.3_Outliers-Plastic'!$N$5:$N$500,MATCH($F29,'11.3_Outliers-Plastic'!$F$5:$F$500,0))&lt;&gt;"N",
INDEX('11.3_Outliers-Plastic'!K$5:K$500,MATCH($F29,'11.3_Outliers-Plastic'!$F$5:$F$500,0)),""),"")</f>
        <v>2021</v>
      </c>
      <c r="R29" s="14" t="str">
        <f>IFERROR(IF(INDEX('11.3_Outliers-Plastic'!$N$5:$N$500,MATCH($F29,'11.3_Outliers-Plastic'!$F$5:$F$500,0))&lt;&gt;"N",
INDEX('11.3_Outliers-Plastic'!L$5:L$500,MATCH($F29,'11.3_Outliers-Plastic'!$F$5:$F$500,0)),""),"")</f>
        <v>WACT_31</v>
      </c>
      <c r="S29" s="12">
        <v>34.085051546391753</v>
      </c>
      <c r="T29" s="5">
        <v>2021</v>
      </c>
      <c r="U29" s="5" t="s">
        <v>3047</v>
      </c>
      <c r="V29" s="14" t="str">
        <f>IFERROR(IF(INDEX('11.5_Outliers-Other_recovery'!$N$5:$N$500,MATCH($F29,'11.5_Outliers-Other_recovery'!$F$5:$F$500,0))&lt;&gt;"N",
INDEX('11.5_Outliers-Other_recovery'!J$5:J$500,MATCH($F29,'11.5_Outliers-Other_recovery'!$F$5:$F$500,0)),""),"")</f>
        <v/>
      </c>
      <c r="W29" s="8" t="str">
        <f>IFERROR(IF(INDEX('11.5_Outliers-Other_recovery'!$N$5:$N$500,MATCH($F29,'11.5_Outliers-Other_recovery'!$F$5:$F$500,0))&lt;&gt;"N",
INDEX('11.5_Outliers-Other_recovery'!K$5:K$500,MATCH($F29,'11.5_Outliers-Other_recovery'!$F$5:$F$500,0)),""),"")</f>
        <v/>
      </c>
      <c r="X29" s="14" t="str">
        <f>IFERROR(IF(INDEX('11.5_Outliers-Other_recovery'!$N$5:$N$500,MATCH($F29,'11.5_Outliers-Other_recovery'!$F$5:$F$500,0))&lt;&gt;"N",
INDEX('11.5_Outliers-Other_recovery'!L$5:L$500,MATCH($F29,'11.5_Outliers-Other_recovery'!$F$5:$F$500,0)),""),"")</f>
        <v/>
      </c>
      <c r="Y29" s="14" t="str">
        <f>IFERROR(IF(INDEX('11.4_Outliers-Formal_dry_recy'!$N$5:$N$500,MATCH($F29,'11.4_Outliers-Formal_dry_recy'!$F$5:$F$500,0))&lt;&gt;"N",
INDEX('11.4_Outliers-Formal_dry_recy'!J$5:J$500,MATCH($F29,'11.4_Outliers-Formal_dry_recy'!$F$5:$F$500,0)),""),"")</f>
        <v/>
      </c>
      <c r="Z29" s="8" t="str">
        <f>IFERROR(IF(INDEX('11.4_Outliers-Formal_dry_recy'!$N$5:$N$500,MATCH($F29,'11.4_Outliers-Formal_dry_recy'!$F$5:$F$500,0))&lt;&gt;"N",
INDEX('11.4_Outliers-Formal_dry_recy'!K$5:K$500,MATCH($F29,'11.4_Outliers-Formal_dry_recy'!$F$5:$F$500,0)),""),"")</f>
        <v/>
      </c>
      <c r="AA29" s="14" t="str">
        <f>IFERROR(IF(INDEX('11.4_Outliers-Formal_dry_recy'!$N$5:$N$500,MATCH($F29,'11.4_Outliers-Formal_dry_recy'!$F$5:$F$500,0))&lt;&gt;"N",
INDEX('11.4_Outliers-Formal_dry_recy'!L$5:L$500,MATCH($F29,'11.4_Outliers-Formal_dry_recy'!$F$5:$F$500,0)),""),"")</f>
        <v/>
      </c>
      <c r="AB29" s="14">
        <f>IFERROR(IF(INDEX('11.6_Outliers-Incineration'!$N$5:$N$500,MATCH($F29,'11.6_Outliers-Incineration'!$F$5:$F$500,0))&lt;&gt;"N",
INDEX('11.6_Outliers-Incineration'!J$5:J$500,MATCH($F29,'11.6_Outliers-Incineration'!$F$5:$F$500,0)),""),"")</f>
        <v>0</v>
      </c>
      <c r="AC29" s="8">
        <f>IFERROR(IF(INDEX('11.6_Outliers-Incineration'!$N$5:$N$500,MATCH($F29,'11.6_Outliers-Incineration'!$F$5:$F$500,0))&lt;&gt;"N",
INDEX('11.6_Outliers-Incineration'!K$5:K$500,MATCH($F29,'11.6_Outliers-Incineration'!$F$5:$F$500,0)),""),"")</f>
        <v>2021</v>
      </c>
      <c r="AD29" s="14" t="str">
        <f>IFERROR(IF(INDEX('11.6_Outliers-Incineration'!$N$5:$N$500,MATCH($F29,'11.6_Outliers-Incineration'!$F$5:$F$500,0))&lt;&gt;"N",
INDEX('11.6_Outliers-Incineration'!L$5:L$500,MATCH($F29,'11.6_Outliers-Incineration'!$F$5:$F$500,0)),""),"")</f>
        <v>WACT_31</v>
      </c>
      <c r="AE29" s="14">
        <f>IFERROR(IF(INDEX('11.7_Outliers-Controlled_disp'!$N$5:$N$500,MATCH($F29,'11.7_Outliers-Controlled_disp'!$F$5:$F$500,0))&lt;&gt;"N",
INDEX('11.7_Outliers-Controlled_disp'!J$5:J$500,MATCH($F29,'11.7_Outliers-Controlled_disp'!$F$5:$F$500,0)),""),"")</f>
        <v>100</v>
      </c>
      <c r="AF29" s="8">
        <f>IFERROR(IF(INDEX('11.7_Outliers-Controlled_disp'!$N$5:$N$500,MATCH($F29,'11.7_Outliers-Controlled_disp'!$F$5:$F$500,0))&lt;&gt;"N",
INDEX('11.7_Outliers-Controlled_disp'!K$5:K$500,MATCH($F29,'11.7_Outliers-Controlled_disp'!$F$5:$F$500,0)),""),"")</f>
        <v>2021</v>
      </c>
      <c r="AG29" s="14" t="str">
        <f>IFERROR(IF(INDEX('11.7_Outliers-Controlled_disp'!$N$5:$N$500,MATCH($F29,'11.7_Outliers-Controlled_disp'!$F$5:$F$500,0))&lt;&gt;"N",
INDEX('11.7_Outliers-Controlled_disp'!L$5:L$500,MATCH($F29,'11.7_Outliers-Controlled_disp'!$F$5:$F$500,0)),""),"")</f>
        <v>WACT_31</v>
      </c>
      <c r="AH29" s="14">
        <v>91.33</v>
      </c>
      <c r="AI29" s="5">
        <v>2021</v>
      </c>
      <c r="AJ29" s="5" t="s">
        <v>3047</v>
      </c>
      <c r="AK29" s="5">
        <f t="shared" si="0"/>
        <v>7</v>
      </c>
    </row>
    <row r="30" spans="1:37" x14ac:dyDescent="0.25">
      <c r="A30" s="5" t="s">
        <v>3048</v>
      </c>
      <c r="B30" s="5" t="s">
        <v>954</v>
      </c>
      <c r="C30" s="5" t="s">
        <v>953</v>
      </c>
      <c r="D30" s="5" t="s">
        <v>620</v>
      </c>
      <c r="E30" s="4" t="s">
        <v>3060</v>
      </c>
      <c r="F30" s="5" t="s">
        <v>3071</v>
      </c>
      <c r="G30" s="5">
        <v>2</v>
      </c>
      <c r="H30" s="5">
        <v>1</v>
      </c>
      <c r="I30" s="5" t="s">
        <v>3092</v>
      </c>
      <c r="J30" s="13">
        <f>IFERROR(IF(INDEX('11.1_Outliers-Generation'!$N$5:$N$500,MATCH($F30,'11.1_Outliers-Generation'!$F$5:$F$500,0))&lt;&gt;"N",
INDEX('11.1_Outliers-Generation'!J$5:J$500,MATCH($F30,'11.1_Outliers-Generation'!$F$5:$F$500,0)),""),"")</f>
        <v>0.37</v>
      </c>
      <c r="K30" s="8">
        <f>IFERROR(IF(INDEX('11.1_Outliers-Generation'!$N$5:$N$500,MATCH($F30,'11.1_Outliers-Generation'!$F$5:$F$500,0))&lt;&gt;"N",
INDEX('11.1_Outliers-Generation'!K$5:K$500,MATCH($F30,'11.1_Outliers-Generation'!$F$5:$F$500,0)),""),"")</f>
        <v>2021</v>
      </c>
      <c r="L30" s="13" t="str">
        <f>IFERROR(IF(INDEX('11.1_Outliers-Generation'!$N$5:$N$500,MATCH($F30,'11.1_Outliers-Generation'!$F$5:$F$500,0))&lt;&gt;"N",
INDEX('11.1_Outliers-Generation'!L$5:L$500,MATCH($F30,'11.1_Outliers-Generation'!$F$5:$F$500,0)),""),"")</f>
        <v>WACT_32</v>
      </c>
      <c r="M30" s="14">
        <f>IFERROR(IF(INDEX('11.2_Outliers-Collection_cov'!$N$5:$N$500,MATCH($F30,'11.2_Outliers-Collection_cov'!$F$5:$F$500,0))&lt;&gt;"N",
INDEX('11.2_Outliers-Collection_cov'!J$5:J$500,MATCH($F30,'11.2_Outliers-Collection_cov'!$F$5:$F$500,0)),""),"")</f>
        <v>61.7</v>
      </c>
      <c r="N30" s="8">
        <f>IFERROR(IF(INDEX('11.2_Outliers-Collection_cov'!$N$5:$N$500,MATCH($F30,'11.2_Outliers-Collection_cov'!$F$5:$F$500,0))&lt;&gt;"N",
INDEX('11.2_Outliers-Collection_cov'!K$5:K$500,MATCH($F30,'11.2_Outliers-Collection_cov'!$F$5:$F$500,0)),""),"")</f>
        <v>2021</v>
      </c>
      <c r="O30" s="13" t="str">
        <f>IFERROR(IF(INDEX('11.2_Outliers-Collection_cov'!$N$5:$N$500,MATCH($F30,'11.2_Outliers-Collection_cov'!$F$5:$F$500,0))&lt;&gt;"N",
INDEX('11.2_Outliers-Collection_cov'!L$5:L$500,MATCH($F30,'11.2_Outliers-Collection_cov'!$F$5:$F$500,0)),""),"")</f>
        <v>WACT_32</v>
      </c>
      <c r="P30" s="14">
        <f>IFERROR(IF(INDEX('11.3_Outliers-Plastic'!$N$5:$N$500,MATCH($F30,'11.3_Outliers-Plastic'!$F$5:$F$500,0))&lt;&gt;"N",
INDEX('11.3_Outliers-Plastic'!J$5:J$500,MATCH($F30,'11.3_Outliers-Plastic'!$F$5:$F$500,0)),""),"")</f>
        <v>11.77</v>
      </c>
      <c r="Q30" s="8">
        <f>IFERROR(IF(INDEX('11.3_Outliers-Plastic'!$N$5:$N$500,MATCH($F30,'11.3_Outliers-Plastic'!$F$5:$F$500,0))&lt;&gt;"N",
INDEX('11.3_Outliers-Plastic'!K$5:K$500,MATCH($F30,'11.3_Outliers-Plastic'!$F$5:$F$500,0)),""),"")</f>
        <v>2021</v>
      </c>
      <c r="R30" s="14" t="str">
        <f>IFERROR(IF(INDEX('11.3_Outliers-Plastic'!$N$5:$N$500,MATCH($F30,'11.3_Outliers-Plastic'!$F$5:$F$500,0))&lt;&gt;"N",
INDEX('11.3_Outliers-Plastic'!L$5:L$500,MATCH($F30,'11.3_Outliers-Plastic'!$F$5:$F$500,0)),""),"")</f>
        <v>WACT_32</v>
      </c>
      <c r="S30" s="12">
        <v>49.617672047578594</v>
      </c>
      <c r="T30" s="5">
        <v>2021</v>
      </c>
      <c r="U30" s="5" t="s">
        <v>3048</v>
      </c>
      <c r="V30" s="14" t="str">
        <f>IFERROR(IF(INDEX('11.5_Outliers-Other_recovery'!$N$5:$N$500,MATCH($F30,'11.5_Outliers-Other_recovery'!$F$5:$F$500,0))&lt;&gt;"N",
INDEX('11.5_Outliers-Other_recovery'!J$5:J$500,MATCH($F30,'11.5_Outliers-Other_recovery'!$F$5:$F$500,0)),""),"")</f>
        <v/>
      </c>
      <c r="W30" s="8" t="str">
        <f>IFERROR(IF(INDEX('11.5_Outliers-Other_recovery'!$N$5:$N$500,MATCH($F30,'11.5_Outliers-Other_recovery'!$F$5:$F$500,0))&lt;&gt;"N",
INDEX('11.5_Outliers-Other_recovery'!K$5:K$500,MATCH($F30,'11.5_Outliers-Other_recovery'!$F$5:$F$500,0)),""),"")</f>
        <v/>
      </c>
      <c r="X30" s="14" t="str">
        <f>IFERROR(IF(INDEX('11.5_Outliers-Other_recovery'!$N$5:$N$500,MATCH($F30,'11.5_Outliers-Other_recovery'!$F$5:$F$500,0))&lt;&gt;"N",
INDEX('11.5_Outliers-Other_recovery'!L$5:L$500,MATCH($F30,'11.5_Outliers-Other_recovery'!$F$5:$F$500,0)),""),"")</f>
        <v/>
      </c>
      <c r="Y30" s="14" t="str">
        <f>IFERROR(IF(INDEX('11.4_Outliers-Formal_dry_recy'!$N$5:$N$500,MATCH($F30,'11.4_Outliers-Formal_dry_recy'!$F$5:$F$500,0))&lt;&gt;"N",
INDEX('11.4_Outliers-Formal_dry_recy'!J$5:J$500,MATCH($F30,'11.4_Outliers-Formal_dry_recy'!$F$5:$F$500,0)),""),"")</f>
        <v/>
      </c>
      <c r="Z30" s="8" t="str">
        <f>IFERROR(IF(INDEX('11.4_Outliers-Formal_dry_recy'!$N$5:$N$500,MATCH($F30,'11.4_Outliers-Formal_dry_recy'!$F$5:$F$500,0))&lt;&gt;"N",
INDEX('11.4_Outliers-Formal_dry_recy'!K$5:K$500,MATCH($F30,'11.4_Outliers-Formal_dry_recy'!$F$5:$F$500,0)),""),"")</f>
        <v/>
      </c>
      <c r="AA30" s="14" t="str">
        <f>IFERROR(IF(INDEX('11.4_Outliers-Formal_dry_recy'!$N$5:$N$500,MATCH($F30,'11.4_Outliers-Formal_dry_recy'!$F$5:$F$500,0))&lt;&gt;"N",
INDEX('11.4_Outliers-Formal_dry_recy'!L$5:L$500,MATCH($F30,'11.4_Outliers-Formal_dry_recy'!$F$5:$F$500,0)),""),"")</f>
        <v/>
      </c>
      <c r="AB30" s="14">
        <f>IFERROR(IF(INDEX('11.6_Outliers-Incineration'!$N$5:$N$500,MATCH($F30,'11.6_Outliers-Incineration'!$F$5:$F$500,0))&lt;&gt;"N",
INDEX('11.6_Outliers-Incineration'!J$5:J$500,MATCH($F30,'11.6_Outliers-Incineration'!$F$5:$F$500,0)),""),"")</f>
        <v>0</v>
      </c>
      <c r="AC30" s="8">
        <f>IFERROR(IF(INDEX('11.6_Outliers-Incineration'!$N$5:$N$500,MATCH($F30,'11.6_Outliers-Incineration'!$F$5:$F$500,0))&lt;&gt;"N",
INDEX('11.6_Outliers-Incineration'!K$5:K$500,MATCH($F30,'11.6_Outliers-Incineration'!$F$5:$F$500,0)),""),"")</f>
        <v>2021</v>
      </c>
      <c r="AD30" s="14" t="str">
        <f>IFERROR(IF(INDEX('11.6_Outliers-Incineration'!$N$5:$N$500,MATCH($F30,'11.6_Outliers-Incineration'!$F$5:$F$500,0))&lt;&gt;"N",
INDEX('11.6_Outliers-Incineration'!L$5:L$500,MATCH($F30,'11.6_Outliers-Incineration'!$F$5:$F$500,0)),""),"")</f>
        <v>WACT_32</v>
      </c>
      <c r="AE30" s="14">
        <f>IFERROR(IF(INDEX('11.7_Outliers-Controlled_disp'!$N$5:$N$500,MATCH($F30,'11.7_Outliers-Controlled_disp'!$F$5:$F$500,0))&lt;&gt;"N",
INDEX('11.7_Outliers-Controlled_disp'!J$5:J$500,MATCH($F30,'11.7_Outliers-Controlled_disp'!$F$5:$F$500,0)),""),"")</f>
        <v>100</v>
      </c>
      <c r="AF30" s="8">
        <f>IFERROR(IF(INDEX('11.7_Outliers-Controlled_disp'!$N$5:$N$500,MATCH($F30,'11.7_Outliers-Controlled_disp'!$F$5:$F$500,0))&lt;&gt;"N",
INDEX('11.7_Outliers-Controlled_disp'!K$5:K$500,MATCH($F30,'11.7_Outliers-Controlled_disp'!$F$5:$F$500,0)),""),"")</f>
        <v>2021</v>
      </c>
      <c r="AG30" s="14" t="str">
        <f>IFERROR(IF(INDEX('11.7_Outliers-Controlled_disp'!$N$5:$N$500,MATCH($F30,'11.7_Outliers-Controlled_disp'!$F$5:$F$500,0))&lt;&gt;"N",
INDEX('11.7_Outliers-Controlled_disp'!L$5:L$500,MATCH($F30,'11.7_Outliers-Controlled_disp'!$F$5:$F$500,0)),""),"")</f>
        <v>WACT_32</v>
      </c>
      <c r="AH30" s="14">
        <v>56.46</v>
      </c>
      <c r="AI30" s="5">
        <v>2021</v>
      </c>
      <c r="AJ30" s="5" t="s">
        <v>3048</v>
      </c>
      <c r="AK30" s="5">
        <f t="shared" si="0"/>
        <v>7</v>
      </c>
    </row>
    <row r="31" spans="1:37" x14ac:dyDescent="0.25">
      <c r="A31" s="5" t="s">
        <v>3049</v>
      </c>
      <c r="B31" s="5" t="s">
        <v>954</v>
      </c>
      <c r="C31" s="5" t="s">
        <v>953</v>
      </c>
      <c r="D31" s="5" t="s">
        <v>620</v>
      </c>
      <c r="E31" s="4" t="s">
        <v>3061</v>
      </c>
      <c r="F31" s="5" t="s">
        <v>3072</v>
      </c>
      <c r="G31" s="5">
        <v>2</v>
      </c>
      <c r="H31" s="5">
        <v>1</v>
      </c>
      <c r="I31" s="5" t="s">
        <v>3092</v>
      </c>
      <c r="J31" s="13">
        <f>IFERROR(IF(INDEX('11.1_Outliers-Generation'!$N$5:$N$500,MATCH($F31,'11.1_Outliers-Generation'!$F$5:$F$500,0))&lt;&gt;"N",
INDEX('11.1_Outliers-Generation'!J$5:J$500,MATCH($F31,'11.1_Outliers-Generation'!$F$5:$F$500,0)),""),"")</f>
        <v>0.31</v>
      </c>
      <c r="K31" s="8">
        <f>IFERROR(IF(INDEX('11.1_Outliers-Generation'!$N$5:$N$500,MATCH($F31,'11.1_Outliers-Generation'!$F$5:$F$500,0))&lt;&gt;"N",
INDEX('11.1_Outliers-Generation'!K$5:K$500,MATCH($F31,'11.1_Outliers-Generation'!$F$5:$F$500,0)),""),"")</f>
        <v>2021</v>
      </c>
      <c r="L31" s="13" t="str">
        <f>IFERROR(IF(INDEX('11.1_Outliers-Generation'!$N$5:$N$500,MATCH($F31,'11.1_Outliers-Generation'!$F$5:$F$500,0))&lt;&gt;"N",
INDEX('11.1_Outliers-Generation'!L$5:L$500,MATCH($F31,'11.1_Outliers-Generation'!$F$5:$F$500,0)),""),"")</f>
        <v>WACT_33</v>
      </c>
      <c r="M31" s="14">
        <f>IFERROR(IF(INDEX('11.2_Outliers-Collection_cov'!$N$5:$N$500,MATCH($F31,'11.2_Outliers-Collection_cov'!$F$5:$F$500,0))&lt;&gt;"N",
INDEX('11.2_Outliers-Collection_cov'!J$5:J$500,MATCH($F31,'11.2_Outliers-Collection_cov'!$F$5:$F$500,0)),""),"")</f>
        <v>58.36</v>
      </c>
      <c r="N31" s="8">
        <f>IFERROR(IF(INDEX('11.2_Outliers-Collection_cov'!$N$5:$N$500,MATCH($F31,'11.2_Outliers-Collection_cov'!$F$5:$F$500,0))&lt;&gt;"N",
INDEX('11.2_Outliers-Collection_cov'!K$5:K$500,MATCH($F31,'11.2_Outliers-Collection_cov'!$F$5:$F$500,0)),""),"")</f>
        <v>2021</v>
      </c>
      <c r="O31" s="13" t="str">
        <f>IFERROR(IF(INDEX('11.2_Outliers-Collection_cov'!$N$5:$N$500,MATCH($F31,'11.2_Outliers-Collection_cov'!$F$5:$F$500,0))&lt;&gt;"N",
INDEX('11.2_Outliers-Collection_cov'!L$5:L$500,MATCH($F31,'11.2_Outliers-Collection_cov'!$F$5:$F$500,0)),""),"")</f>
        <v>WACT_33</v>
      </c>
      <c r="P31" s="14">
        <f>IFERROR(IF(INDEX('11.3_Outliers-Plastic'!$N$5:$N$500,MATCH($F31,'11.3_Outliers-Plastic'!$F$5:$F$500,0))&lt;&gt;"N",
INDEX('11.3_Outliers-Plastic'!J$5:J$500,MATCH($F31,'11.3_Outliers-Plastic'!$F$5:$F$500,0)),""),"")</f>
        <v>19.189999999999998</v>
      </c>
      <c r="Q31" s="8">
        <f>IFERROR(IF(INDEX('11.3_Outliers-Plastic'!$N$5:$N$500,MATCH($F31,'11.3_Outliers-Plastic'!$F$5:$F$500,0))&lt;&gt;"N",
INDEX('11.3_Outliers-Plastic'!K$5:K$500,MATCH($F31,'11.3_Outliers-Plastic'!$F$5:$F$500,0)),""),"")</f>
        <v>2021</v>
      </c>
      <c r="R31" s="14" t="str">
        <f>IFERROR(IF(INDEX('11.3_Outliers-Plastic'!$N$5:$N$500,MATCH($F31,'11.3_Outliers-Plastic'!$F$5:$F$500,0))&lt;&gt;"N",
INDEX('11.3_Outliers-Plastic'!L$5:L$500,MATCH($F31,'11.3_Outliers-Plastic'!$F$5:$F$500,0)),""),"")</f>
        <v>WACT_33</v>
      </c>
      <c r="S31" s="12">
        <v>63.15789473684211</v>
      </c>
      <c r="T31" s="5">
        <v>2021</v>
      </c>
      <c r="U31" s="5" t="s">
        <v>3049</v>
      </c>
      <c r="V31" s="14" t="str">
        <f>IFERROR(IF(INDEX('11.5_Outliers-Other_recovery'!$N$5:$N$500,MATCH($F31,'11.5_Outliers-Other_recovery'!$F$5:$F$500,0))&lt;&gt;"N",
INDEX('11.5_Outliers-Other_recovery'!J$5:J$500,MATCH($F31,'11.5_Outliers-Other_recovery'!$F$5:$F$500,0)),""),"")</f>
        <v/>
      </c>
      <c r="W31" s="8" t="str">
        <f>IFERROR(IF(INDEX('11.5_Outliers-Other_recovery'!$N$5:$N$500,MATCH($F31,'11.5_Outliers-Other_recovery'!$F$5:$F$500,0))&lt;&gt;"N",
INDEX('11.5_Outliers-Other_recovery'!K$5:K$500,MATCH($F31,'11.5_Outliers-Other_recovery'!$F$5:$F$500,0)),""),"")</f>
        <v/>
      </c>
      <c r="X31" s="14" t="str">
        <f>IFERROR(IF(INDEX('11.5_Outliers-Other_recovery'!$N$5:$N$500,MATCH($F31,'11.5_Outliers-Other_recovery'!$F$5:$F$500,0))&lt;&gt;"N",
INDEX('11.5_Outliers-Other_recovery'!L$5:L$500,MATCH($F31,'11.5_Outliers-Other_recovery'!$F$5:$F$500,0)),""),"")</f>
        <v/>
      </c>
      <c r="Y31" s="14" t="str">
        <f>IFERROR(IF(INDEX('11.4_Outliers-Formal_dry_recy'!$N$5:$N$500,MATCH($F31,'11.4_Outliers-Formal_dry_recy'!$F$5:$F$500,0))&lt;&gt;"N",
INDEX('11.4_Outliers-Formal_dry_recy'!J$5:J$500,MATCH($F31,'11.4_Outliers-Formal_dry_recy'!$F$5:$F$500,0)),""),"")</f>
        <v/>
      </c>
      <c r="Z31" s="8" t="str">
        <f>IFERROR(IF(INDEX('11.4_Outliers-Formal_dry_recy'!$N$5:$N$500,MATCH($F31,'11.4_Outliers-Formal_dry_recy'!$F$5:$F$500,0))&lt;&gt;"N",
INDEX('11.4_Outliers-Formal_dry_recy'!K$5:K$500,MATCH($F31,'11.4_Outliers-Formal_dry_recy'!$F$5:$F$500,0)),""),"")</f>
        <v/>
      </c>
      <c r="AA31" s="14" t="str">
        <f>IFERROR(IF(INDEX('11.4_Outliers-Formal_dry_recy'!$N$5:$N$500,MATCH($F31,'11.4_Outliers-Formal_dry_recy'!$F$5:$F$500,0))&lt;&gt;"N",
INDEX('11.4_Outliers-Formal_dry_recy'!L$5:L$500,MATCH($F31,'11.4_Outliers-Formal_dry_recy'!$F$5:$F$500,0)),""),"")</f>
        <v/>
      </c>
      <c r="AB31" s="14">
        <f>IFERROR(IF(INDEX('11.6_Outliers-Incineration'!$N$5:$N$500,MATCH($F31,'11.6_Outliers-Incineration'!$F$5:$F$500,0))&lt;&gt;"N",
INDEX('11.6_Outliers-Incineration'!J$5:J$500,MATCH($F31,'11.6_Outliers-Incineration'!$F$5:$F$500,0)),""),"")</f>
        <v>0</v>
      </c>
      <c r="AC31" s="8">
        <f>IFERROR(IF(INDEX('11.6_Outliers-Incineration'!$N$5:$N$500,MATCH($F31,'11.6_Outliers-Incineration'!$F$5:$F$500,0))&lt;&gt;"N",
INDEX('11.6_Outliers-Incineration'!K$5:K$500,MATCH($F31,'11.6_Outliers-Incineration'!$F$5:$F$500,0)),""),"")</f>
        <v>2021</v>
      </c>
      <c r="AD31" s="14" t="str">
        <f>IFERROR(IF(INDEX('11.6_Outliers-Incineration'!$N$5:$N$500,MATCH($F31,'11.6_Outliers-Incineration'!$F$5:$F$500,0))&lt;&gt;"N",
INDEX('11.6_Outliers-Incineration'!L$5:L$500,MATCH($F31,'11.6_Outliers-Incineration'!$F$5:$F$500,0)),""),"")</f>
        <v>WACT_33</v>
      </c>
      <c r="AE31" s="14">
        <f>IFERROR(IF(INDEX('11.7_Outliers-Controlled_disp'!$N$5:$N$500,MATCH($F31,'11.7_Outliers-Controlled_disp'!$F$5:$F$500,0))&lt;&gt;"N",
INDEX('11.7_Outliers-Controlled_disp'!J$5:J$500,MATCH($F31,'11.7_Outliers-Controlled_disp'!$F$5:$F$500,0)),""),"")</f>
        <v>0</v>
      </c>
      <c r="AF31" s="8">
        <f>IFERROR(IF(INDEX('11.7_Outliers-Controlled_disp'!$N$5:$N$500,MATCH($F31,'11.7_Outliers-Controlled_disp'!$F$5:$F$500,0))&lt;&gt;"N",
INDEX('11.7_Outliers-Controlled_disp'!K$5:K$500,MATCH($F31,'11.7_Outliers-Controlled_disp'!$F$5:$F$500,0)),""),"")</f>
        <v>2021</v>
      </c>
      <c r="AG31" s="14" t="str">
        <f>IFERROR(IF(INDEX('11.7_Outliers-Controlled_disp'!$N$5:$N$500,MATCH($F31,'11.7_Outliers-Controlled_disp'!$F$5:$F$500,0))&lt;&gt;"N",
INDEX('11.7_Outliers-Controlled_disp'!L$5:L$500,MATCH($F31,'11.7_Outliers-Controlled_disp'!$F$5:$F$500,0)),""),"")</f>
        <v>WACT_33</v>
      </c>
      <c r="AH31" s="14">
        <v>12.5</v>
      </c>
      <c r="AI31" s="5">
        <v>2021</v>
      </c>
      <c r="AJ31" s="5" t="s">
        <v>3049</v>
      </c>
      <c r="AK31" s="5">
        <f t="shared" si="0"/>
        <v>7</v>
      </c>
    </row>
    <row r="32" spans="1:37" x14ac:dyDescent="0.25">
      <c r="A32" s="5" t="s">
        <v>3051</v>
      </c>
      <c r="B32" s="5" t="s">
        <v>1314</v>
      </c>
      <c r="C32" s="5" t="s">
        <v>1313</v>
      </c>
      <c r="D32" s="5" t="s">
        <v>1038</v>
      </c>
      <c r="E32" s="6" t="s">
        <v>3062</v>
      </c>
      <c r="F32" s="4" t="s">
        <v>3074</v>
      </c>
      <c r="G32" s="4">
        <v>2</v>
      </c>
      <c r="H32" s="4">
        <v>3</v>
      </c>
      <c r="I32" s="4" t="s">
        <v>3094</v>
      </c>
      <c r="J32" s="13">
        <f>IFERROR(IF(INDEX('11.1_Outliers-Generation'!$N$5:$N$500,MATCH($F32,'11.1_Outliers-Generation'!$F$5:$F$500,0))&lt;&gt;"N",
INDEX('11.1_Outliers-Generation'!J$5:J$500,MATCH($F32,'11.1_Outliers-Generation'!$F$5:$F$500,0)),""),"")</f>
        <v>1.05</v>
      </c>
      <c r="K32" s="8">
        <f>IFERROR(IF(INDEX('11.1_Outliers-Generation'!$N$5:$N$500,MATCH($F32,'11.1_Outliers-Generation'!$F$5:$F$500,0))&lt;&gt;"N",
INDEX('11.1_Outliers-Generation'!K$5:K$500,MATCH($F32,'11.1_Outliers-Generation'!$F$5:$F$500,0)),""),"")</f>
        <v>2021</v>
      </c>
      <c r="L32" s="13" t="str">
        <f>IFERROR(IF(INDEX('11.1_Outliers-Generation'!$N$5:$N$500,MATCH($F32,'11.1_Outliers-Generation'!$F$5:$F$500,0))&lt;&gt;"N",
INDEX('11.1_Outliers-Generation'!L$5:L$500,MATCH($F32,'11.1_Outliers-Generation'!$F$5:$F$500,0)),""),"")</f>
        <v>WACT_35</v>
      </c>
      <c r="M32" s="14">
        <f>IFERROR(IF(INDEX('11.2_Outliers-Collection_cov'!$N$5:$N$500,MATCH($F32,'11.2_Outliers-Collection_cov'!$F$5:$F$500,0))&lt;&gt;"N",
INDEX('11.2_Outliers-Collection_cov'!J$5:J$500,MATCH($F32,'11.2_Outliers-Collection_cov'!$F$5:$F$500,0)),""),"")</f>
        <v>97.97</v>
      </c>
      <c r="N32" s="8">
        <f>IFERROR(IF(INDEX('11.2_Outliers-Collection_cov'!$N$5:$N$500,MATCH($F32,'11.2_Outliers-Collection_cov'!$F$5:$F$500,0))&lt;&gt;"N",
INDEX('11.2_Outliers-Collection_cov'!K$5:K$500,MATCH($F32,'11.2_Outliers-Collection_cov'!$F$5:$F$500,0)),""),"")</f>
        <v>2021</v>
      </c>
      <c r="O32" s="13" t="str">
        <f>IFERROR(IF(INDEX('11.2_Outliers-Collection_cov'!$N$5:$N$500,MATCH($F32,'11.2_Outliers-Collection_cov'!$F$5:$F$500,0))&lt;&gt;"N",
INDEX('11.2_Outliers-Collection_cov'!L$5:L$500,MATCH($F32,'11.2_Outliers-Collection_cov'!$F$5:$F$500,0)),""),"")</f>
        <v>WACT_35</v>
      </c>
      <c r="P32" s="14">
        <f>IFERROR(IF(INDEX('11.3_Outliers-Plastic'!$N$5:$N$500,MATCH($F32,'11.3_Outliers-Plastic'!$F$5:$F$500,0))&lt;&gt;"N",
INDEX('11.3_Outliers-Plastic'!J$5:J$500,MATCH($F32,'11.3_Outliers-Plastic'!$F$5:$F$500,0)),""),"")</f>
        <v>17.23</v>
      </c>
      <c r="Q32" s="8">
        <f>IFERROR(IF(INDEX('11.3_Outliers-Plastic'!$N$5:$N$500,MATCH($F32,'11.3_Outliers-Plastic'!$F$5:$F$500,0))&lt;&gt;"N",
INDEX('11.3_Outliers-Plastic'!K$5:K$500,MATCH($F32,'11.3_Outliers-Plastic'!$F$5:$F$500,0)),""),"")</f>
        <v>2021</v>
      </c>
      <c r="R32" s="14" t="str">
        <f>IFERROR(IF(INDEX('11.3_Outliers-Plastic'!$N$5:$N$500,MATCH($F32,'11.3_Outliers-Plastic'!$F$5:$F$500,0))&lt;&gt;"N",
INDEX('11.3_Outliers-Plastic'!L$5:L$500,MATCH($F32,'11.3_Outliers-Plastic'!$F$5:$F$500,0)),""),"")</f>
        <v>WACT_35</v>
      </c>
      <c r="S32" s="12">
        <v>41.091120139291931</v>
      </c>
      <c r="T32" s="5">
        <v>2021</v>
      </c>
      <c r="U32" s="5" t="s">
        <v>3051</v>
      </c>
      <c r="V32" s="14" t="str">
        <f>IFERROR(IF(INDEX('11.5_Outliers-Other_recovery'!$N$5:$N$500,MATCH($F32,'11.5_Outliers-Other_recovery'!$F$5:$F$500,0))&lt;&gt;"N",
INDEX('11.5_Outliers-Other_recovery'!J$5:J$500,MATCH($F32,'11.5_Outliers-Other_recovery'!$F$5:$F$500,0)),""),"")</f>
        <v/>
      </c>
      <c r="W32" s="8" t="str">
        <f>IFERROR(IF(INDEX('11.5_Outliers-Other_recovery'!$N$5:$N$500,MATCH($F32,'11.5_Outliers-Other_recovery'!$F$5:$F$500,0))&lt;&gt;"N",
INDEX('11.5_Outliers-Other_recovery'!K$5:K$500,MATCH($F32,'11.5_Outliers-Other_recovery'!$F$5:$F$500,0)),""),"")</f>
        <v/>
      </c>
      <c r="X32" s="14" t="str">
        <f>IFERROR(IF(INDEX('11.5_Outliers-Other_recovery'!$N$5:$N$500,MATCH($F32,'11.5_Outliers-Other_recovery'!$F$5:$F$500,0))&lt;&gt;"N",
INDEX('11.5_Outliers-Other_recovery'!L$5:L$500,MATCH($F32,'11.5_Outliers-Other_recovery'!$F$5:$F$500,0)),""),"")</f>
        <v/>
      </c>
      <c r="Y32" s="14" t="str">
        <f>IFERROR(IF(INDEX('11.4_Outliers-Formal_dry_recy'!$N$5:$N$500,MATCH($F32,'11.4_Outliers-Formal_dry_recy'!$F$5:$F$500,0))&lt;&gt;"N",
INDEX('11.4_Outliers-Formal_dry_recy'!J$5:J$500,MATCH($F32,'11.4_Outliers-Formal_dry_recy'!$F$5:$F$500,0)),""),"")</f>
        <v/>
      </c>
      <c r="Z32" s="8" t="str">
        <f>IFERROR(IF(INDEX('11.4_Outliers-Formal_dry_recy'!$N$5:$N$500,MATCH($F32,'11.4_Outliers-Formal_dry_recy'!$F$5:$F$500,0))&lt;&gt;"N",
INDEX('11.4_Outliers-Formal_dry_recy'!K$5:K$500,MATCH($F32,'11.4_Outliers-Formal_dry_recy'!$F$5:$F$500,0)),""),"")</f>
        <v/>
      </c>
      <c r="AA32" s="14" t="str">
        <f>IFERROR(IF(INDEX('11.4_Outliers-Formal_dry_recy'!$N$5:$N$500,MATCH($F32,'11.4_Outliers-Formal_dry_recy'!$F$5:$F$500,0))&lt;&gt;"N",
INDEX('11.4_Outliers-Formal_dry_recy'!L$5:L$500,MATCH($F32,'11.4_Outliers-Formal_dry_recy'!$F$5:$F$500,0)),""),"")</f>
        <v/>
      </c>
      <c r="AB32" s="14">
        <f>IFERROR(IF(INDEX('11.6_Outliers-Incineration'!$N$5:$N$500,MATCH($F32,'11.6_Outliers-Incineration'!$F$5:$F$500,0))&lt;&gt;"N",
INDEX('11.6_Outliers-Incineration'!J$5:J$500,MATCH($F32,'11.6_Outliers-Incineration'!$F$5:$F$500,0)),""),"")</f>
        <v>93.384372716891832</v>
      </c>
      <c r="AC32" s="8">
        <f>IFERROR(IF(INDEX('11.6_Outliers-Incineration'!$N$5:$N$500,MATCH($F32,'11.6_Outliers-Incineration'!$F$5:$F$500,0))&lt;&gt;"N",
INDEX('11.6_Outliers-Incineration'!K$5:K$500,MATCH($F32,'11.6_Outliers-Incineration'!$F$5:$F$500,0)),""),"")</f>
        <v>2021</v>
      </c>
      <c r="AD32" s="14" t="str">
        <f>IFERROR(IF(INDEX('11.6_Outliers-Incineration'!$N$5:$N$500,MATCH($F32,'11.6_Outliers-Incineration'!$F$5:$F$500,0))&lt;&gt;"N",
INDEX('11.6_Outliers-Incineration'!L$5:L$500,MATCH($F32,'11.6_Outliers-Incineration'!$F$5:$F$500,0)),""),"")</f>
        <v>WACT_35</v>
      </c>
      <c r="AE32" s="14">
        <f>IFERROR(IF(INDEX('11.7_Outliers-Controlled_disp'!$N$5:$N$500,MATCH($F32,'11.7_Outliers-Controlled_disp'!$F$5:$F$500,0))&lt;&gt;"N",
INDEX('11.7_Outliers-Controlled_disp'!J$5:J$500,MATCH($F32,'11.7_Outliers-Controlled_disp'!$F$5:$F$500,0)),""),"")</f>
        <v>0</v>
      </c>
      <c r="AF32" s="8">
        <f>IFERROR(IF(INDEX('11.7_Outliers-Controlled_disp'!$N$5:$N$500,MATCH($F32,'11.7_Outliers-Controlled_disp'!$F$5:$F$500,0))&lt;&gt;"N",
INDEX('11.7_Outliers-Controlled_disp'!K$5:K$500,MATCH($F32,'11.7_Outliers-Controlled_disp'!$F$5:$F$500,0)),""),"")</f>
        <v>2021</v>
      </c>
      <c r="AG32" s="14" t="str">
        <f>IFERROR(IF(INDEX('11.7_Outliers-Controlled_disp'!$N$5:$N$500,MATCH($F32,'11.7_Outliers-Controlled_disp'!$F$5:$F$500,0))&lt;&gt;"N",
INDEX('11.7_Outliers-Controlled_disp'!L$5:L$500,MATCH($F32,'11.7_Outliers-Controlled_disp'!$F$5:$F$500,0)),""),"")</f>
        <v>WACT_35</v>
      </c>
      <c r="AH32" s="14">
        <v>93.04</v>
      </c>
      <c r="AI32" s="5">
        <v>2021</v>
      </c>
      <c r="AJ32" s="5" t="s">
        <v>3051</v>
      </c>
      <c r="AK32" s="5">
        <f t="shared" si="0"/>
        <v>7</v>
      </c>
    </row>
    <row r="33" spans="1:37" x14ac:dyDescent="0.25">
      <c r="A33" s="5" t="s">
        <v>3052</v>
      </c>
      <c r="B33" s="5" t="s">
        <v>1314</v>
      </c>
      <c r="C33" s="5" t="s">
        <v>1313</v>
      </c>
      <c r="D33" s="5" t="s">
        <v>1038</v>
      </c>
      <c r="E33" s="6" t="s">
        <v>3062</v>
      </c>
      <c r="F33" s="4" t="s">
        <v>3075</v>
      </c>
      <c r="G33" s="4">
        <v>2</v>
      </c>
      <c r="H33" s="4">
        <v>2</v>
      </c>
      <c r="I33" s="4" t="s">
        <v>3095</v>
      </c>
      <c r="J33" s="13">
        <f>IFERROR(IF(INDEX('11.1_Outliers-Generation'!$N$5:$N$500,MATCH($F33,'11.1_Outliers-Generation'!$F$5:$F$500,0))&lt;&gt;"N",
INDEX('11.1_Outliers-Generation'!J$5:J$500,MATCH($F33,'11.1_Outliers-Generation'!$F$5:$F$500,0)),""),"")</f>
        <v>1.41</v>
      </c>
      <c r="K33" s="8">
        <f>IFERROR(IF(INDEX('11.1_Outliers-Generation'!$N$5:$N$500,MATCH($F33,'11.1_Outliers-Generation'!$F$5:$F$500,0))&lt;&gt;"N",
INDEX('11.1_Outliers-Generation'!K$5:K$500,MATCH($F33,'11.1_Outliers-Generation'!$F$5:$F$500,0)),""),"")</f>
        <v>2021</v>
      </c>
      <c r="L33" s="13" t="str">
        <f>IFERROR(IF(INDEX('11.1_Outliers-Generation'!$N$5:$N$500,MATCH($F33,'11.1_Outliers-Generation'!$F$5:$F$500,0))&lt;&gt;"N",
INDEX('11.1_Outliers-Generation'!L$5:L$500,MATCH($F33,'11.1_Outliers-Generation'!$F$5:$F$500,0)),""),"")</f>
        <v>WACT_36</v>
      </c>
      <c r="M33" s="14">
        <f>IFERROR(IF(INDEX('11.2_Outliers-Collection_cov'!$N$5:$N$500,MATCH($F33,'11.2_Outliers-Collection_cov'!$F$5:$F$500,0))&lt;&gt;"N",
INDEX('11.2_Outliers-Collection_cov'!J$5:J$500,MATCH($F33,'11.2_Outliers-Collection_cov'!$F$5:$F$500,0)),""),"")</f>
        <v>94.46</v>
      </c>
      <c r="N33" s="8">
        <f>IFERROR(IF(INDEX('11.2_Outliers-Collection_cov'!$N$5:$N$500,MATCH($F33,'11.2_Outliers-Collection_cov'!$F$5:$F$500,0))&lt;&gt;"N",
INDEX('11.2_Outliers-Collection_cov'!K$5:K$500,MATCH($F33,'11.2_Outliers-Collection_cov'!$F$5:$F$500,0)),""),"")</f>
        <v>2021</v>
      </c>
      <c r="O33" s="13" t="str">
        <f>IFERROR(IF(INDEX('11.2_Outliers-Collection_cov'!$N$5:$N$500,MATCH($F33,'11.2_Outliers-Collection_cov'!$F$5:$F$500,0))&lt;&gt;"N",
INDEX('11.2_Outliers-Collection_cov'!L$5:L$500,MATCH($F33,'11.2_Outliers-Collection_cov'!$F$5:$F$500,0)),""),"")</f>
        <v>WACT_36</v>
      </c>
      <c r="P33" s="14">
        <f>IFERROR(IF(INDEX('11.3_Outliers-Plastic'!$N$5:$N$500,MATCH($F33,'11.3_Outliers-Plastic'!$F$5:$F$500,0))&lt;&gt;"N",
INDEX('11.3_Outliers-Plastic'!J$5:J$500,MATCH($F33,'11.3_Outliers-Plastic'!$F$5:$F$500,0)),""),"")</f>
        <v>17.43</v>
      </c>
      <c r="Q33" s="8">
        <f>IFERROR(IF(INDEX('11.3_Outliers-Plastic'!$N$5:$N$500,MATCH($F33,'11.3_Outliers-Plastic'!$F$5:$F$500,0))&lt;&gt;"N",
INDEX('11.3_Outliers-Plastic'!K$5:K$500,MATCH($F33,'11.3_Outliers-Plastic'!$F$5:$F$500,0)),""),"")</f>
        <v>2021</v>
      </c>
      <c r="R33" s="14" t="str">
        <f>IFERROR(IF(INDEX('11.3_Outliers-Plastic'!$N$5:$N$500,MATCH($F33,'11.3_Outliers-Plastic'!$F$5:$F$500,0))&lt;&gt;"N",
INDEX('11.3_Outliers-Plastic'!L$5:L$500,MATCH($F33,'11.3_Outliers-Plastic'!$F$5:$F$500,0)),""),"")</f>
        <v>WACT_36</v>
      </c>
      <c r="S33" s="12">
        <v>44.922547332185886</v>
      </c>
      <c r="T33" s="5">
        <v>2021</v>
      </c>
      <c r="U33" s="5" t="s">
        <v>3052</v>
      </c>
      <c r="V33" s="14" t="str">
        <f>IFERROR(IF(INDEX('11.5_Outliers-Other_recovery'!$N$5:$N$500,MATCH($F33,'11.5_Outliers-Other_recovery'!$F$5:$F$500,0))&lt;&gt;"N",
INDEX('11.5_Outliers-Other_recovery'!J$5:J$500,MATCH($F33,'11.5_Outliers-Other_recovery'!$F$5:$F$500,0)),""),"")</f>
        <v/>
      </c>
      <c r="W33" s="8" t="str">
        <f>IFERROR(IF(INDEX('11.5_Outliers-Other_recovery'!$N$5:$N$500,MATCH($F33,'11.5_Outliers-Other_recovery'!$F$5:$F$500,0))&lt;&gt;"N",
INDEX('11.5_Outliers-Other_recovery'!K$5:K$500,MATCH($F33,'11.5_Outliers-Other_recovery'!$F$5:$F$500,0)),""),"")</f>
        <v/>
      </c>
      <c r="X33" s="14" t="str">
        <f>IFERROR(IF(INDEX('11.5_Outliers-Other_recovery'!$N$5:$N$500,MATCH($F33,'11.5_Outliers-Other_recovery'!$F$5:$F$500,0))&lt;&gt;"N",
INDEX('11.5_Outliers-Other_recovery'!L$5:L$500,MATCH($F33,'11.5_Outliers-Other_recovery'!$F$5:$F$500,0)),""),"")</f>
        <v/>
      </c>
      <c r="Y33" s="14" t="str">
        <f>IFERROR(IF(INDEX('11.4_Outliers-Formal_dry_recy'!$N$5:$N$500,MATCH($F33,'11.4_Outliers-Formal_dry_recy'!$F$5:$F$500,0))&lt;&gt;"N",
INDEX('11.4_Outliers-Formal_dry_recy'!J$5:J$500,MATCH($F33,'11.4_Outliers-Formal_dry_recy'!$F$5:$F$500,0)),""),"")</f>
        <v/>
      </c>
      <c r="Z33" s="8" t="str">
        <f>IFERROR(IF(INDEX('11.4_Outliers-Formal_dry_recy'!$N$5:$N$500,MATCH($F33,'11.4_Outliers-Formal_dry_recy'!$F$5:$F$500,0))&lt;&gt;"N",
INDEX('11.4_Outliers-Formal_dry_recy'!K$5:K$500,MATCH($F33,'11.4_Outliers-Formal_dry_recy'!$F$5:$F$500,0)),""),"")</f>
        <v/>
      </c>
      <c r="AA33" s="14" t="str">
        <f>IFERROR(IF(INDEX('11.4_Outliers-Formal_dry_recy'!$N$5:$N$500,MATCH($F33,'11.4_Outliers-Formal_dry_recy'!$F$5:$F$500,0))&lt;&gt;"N",
INDEX('11.4_Outliers-Formal_dry_recy'!L$5:L$500,MATCH($F33,'11.4_Outliers-Formal_dry_recy'!$F$5:$F$500,0)),""),"")</f>
        <v/>
      </c>
      <c r="AB33" s="14">
        <f>IFERROR(IF(INDEX('11.6_Outliers-Incineration'!$N$5:$N$500,MATCH($F33,'11.6_Outliers-Incineration'!$F$5:$F$500,0))&lt;&gt;"N",
INDEX('11.6_Outliers-Incineration'!J$5:J$500,MATCH($F33,'11.6_Outliers-Incineration'!$F$5:$F$500,0)),""),"")</f>
        <v>0</v>
      </c>
      <c r="AC33" s="8">
        <f>IFERROR(IF(INDEX('11.6_Outliers-Incineration'!$N$5:$N$500,MATCH($F33,'11.6_Outliers-Incineration'!$F$5:$F$500,0))&lt;&gt;"N",
INDEX('11.6_Outliers-Incineration'!K$5:K$500,MATCH($F33,'11.6_Outliers-Incineration'!$F$5:$F$500,0)),""),"")</f>
        <v>2021</v>
      </c>
      <c r="AD33" s="14" t="str">
        <f>IFERROR(IF(INDEX('11.6_Outliers-Incineration'!$N$5:$N$500,MATCH($F33,'11.6_Outliers-Incineration'!$F$5:$F$500,0))&lt;&gt;"N",
INDEX('11.6_Outliers-Incineration'!L$5:L$500,MATCH($F33,'11.6_Outliers-Incineration'!$F$5:$F$500,0)),""),"")</f>
        <v>WACT_36</v>
      </c>
      <c r="AE33" s="14">
        <f>IFERROR(IF(INDEX('11.7_Outliers-Controlled_disp'!$N$5:$N$500,MATCH($F33,'11.7_Outliers-Controlled_disp'!$F$5:$F$500,0))&lt;&gt;"N",
INDEX('11.7_Outliers-Controlled_disp'!J$5:J$500,MATCH($F33,'11.7_Outliers-Controlled_disp'!$F$5:$F$500,0)),""),"")</f>
        <v>0</v>
      </c>
      <c r="AF33" s="8">
        <f>IFERROR(IF(INDEX('11.7_Outliers-Controlled_disp'!$N$5:$N$500,MATCH($F33,'11.7_Outliers-Controlled_disp'!$F$5:$F$500,0))&lt;&gt;"N",
INDEX('11.7_Outliers-Controlled_disp'!K$5:K$500,MATCH($F33,'11.7_Outliers-Controlled_disp'!$F$5:$F$500,0)),""),"")</f>
        <v>2021</v>
      </c>
      <c r="AG33" s="14" t="str">
        <f>IFERROR(IF(INDEX('11.7_Outliers-Controlled_disp'!$N$5:$N$500,MATCH($F33,'11.7_Outliers-Controlled_disp'!$F$5:$F$500,0))&lt;&gt;"N",
INDEX('11.7_Outliers-Controlled_disp'!L$5:L$500,MATCH($F33,'11.7_Outliers-Controlled_disp'!$F$5:$F$500,0)),""),"")</f>
        <v>WACT_36</v>
      </c>
      <c r="AH33" s="14">
        <v>25.84</v>
      </c>
      <c r="AI33" s="5">
        <v>2021</v>
      </c>
      <c r="AJ33" s="5" t="s">
        <v>3052</v>
      </c>
      <c r="AK33" s="5">
        <f t="shared" si="0"/>
        <v>7</v>
      </c>
    </row>
    <row r="34" spans="1:37" x14ac:dyDescent="0.25">
      <c r="A34" s="5" t="s">
        <v>3053</v>
      </c>
      <c r="B34" s="5" t="s">
        <v>1314</v>
      </c>
      <c r="C34" s="5" t="s">
        <v>1313</v>
      </c>
      <c r="D34" s="5" t="s">
        <v>1038</v>
      </c>
      <c r="E34" s="6" t="s">
        <v>3062</v>
      </c>
      <c r="F34" s="4" t="s">
        <v>3076</v>
      </c>
      <c r="G34" s="4">
        <v>2</v>
      </c>
      <c r="H34" s="4">
        <v>3</v>
      </c>
      <c r="I34" s="4" t="s">
        <v>3096</v>
      </c>
      <c r="J34" s="13">
        <f>IFERROR(IF(INDEX('11.1_Outliers-Generation'!$N$5:$N$500,MATCH($F34,'11.1_Outliers-Generation'!$F$5:$F$500,0))&lt;&gt;"N",
INDEX('11.1_Outliers-Generation'!J$5:J$500,MATCH($F34,'11.1_Outliers-Generation'!$F$5:$F$500,0)),""),"")</f>
        <v>1.28</v>
      </c>
      <c r="K34" s="8">
        <f>IFERROR(IF(INDEX('11.1_Outliers-Generation'!$N$5:$N$500,MATCH($F34,'11.1_Outliers-Generation'!$F$5:$F$500,0))&lt;&gt;"N",
INDEX('11.1_Outliers-Generation'!K$5:K$500,MATCH($F34,'11.1_Outliers-Generation'!$F$5:$F$500,0)),""),"")</f>
        <v>2021</v>
      </c>
      <c r="L34" s="13" t="str">
        <f>IFERROR(IF(INDEX('11.1_Outliers-Generation'!$N$5:$N$500,MATCH($F34,'11.1_Outliers-Generation'!$F$5:$F$500,0))&lt;&gt;"N",
INDEX('11.1_Outliers-Generation'!L$5:L$500,MATCH($F34,'11.1_Outliers-Generation'!$F$5:$F$500,0)),""),"")</f>
        <v>WACT_37</v>
      </c>
      <c r="M34" s="14">
        <f>IFERROR(IF(INDEX('11.2_Outliers-Collection_cov'!$N$5:$N$500,MATCH($F34,'11.2_Outliers-Collection_cov'!$F$5:$F$500,0))&lt;&gt;"N",
INDEX('11.2_Outliers-Collection_cov'!J$5:J$500,MATCH($F34,'11.2_Outliers-Collection_cov'!$F$5:$F$500,0)),""),"")</f>
        <v>95.24</v>
      </c>
      <c r="N34" s="8">
        <f>IFERROR(IF(INDEX('11.2_Outliers-Collection_cov'!$N$5:$N$500,MATCH($F34,'11.2_Outliers-Collection_cov'!$F$5:$F$500,0))&lt;&gt;"N",
INDEX('11.2_Outliers-Collection_cov'!K$5:K$500,MATCH($F34,'11.2_Outliers-Collection_cov'!$F$5:$F$500,0)),""),"")</f>
        <v>2021</v>
      </c>
      <c r="O34" s="13" t="str">
        <f>IFERROR(IF(INDEX('11.2_Outliers-Collection_cov'!$N$5:$N$500,MATCH($F34,'11.2_Outliers-Collection_cov'!$F$5:$F$500,0))&lt;&gt;"N",
INDEX('11.2_Outliers-Collection_cov'!L$5:L$500,MATCH($F34,'11.2_Outliers-Collection_cov'!$F$5:$F$500,0)),""),"")</f>
        <v>WACT_37</v>
      </c>
      <c r="P34" s="14">
        <f>IFERROR(IF(INDEX('11.3_Outliers-Plastic'!$N$5:$N$500,MATCH($F34,'11.3_Outliers-Plastic'!$F$5:$F$500,0))&lt;&gt;"N",
INDEX('11.3_Outliers-Plastic'!J$5:J$500,MATCH($F34,'11.3_Outliers-Plastic'!$F$5:$F$500,0)),""),"")</f>
        <v>16.510000000000002</v>
      </c>
      <c r="Q34" s="8">
        <f>IFERROR(IF(INDEX('11.3_Outliers-Plastic'!$N$5:$N$500,MATCH($F34,'11.3_Outliers-Plastic'!$F$5:$F$500,0))&lt;&gt;"N",
INDEX('11.3_Outliers-Plastic'!K$5:K$500,MATCH($F34,'11.3_Outliers-Plastic'!$F$5:$F$500,0)),""),"")</f>
        <v>2021</v>
      </c>
      <c r="R34" s="14" t="str">
        <f>IFERROR(IF(INDEX('11.3_Outliers-Plastic'!$N$5:$N$500,MATCH($F34,'11.3_Outliers-Plastic'!$F$5:$F$500,0))&lt;&gt;"N",
INDEX('11.3_Outliers-Plastic'!L$5:L$500,MATCH($F34,'11.3_Outliers-Plastic'!$F$5:$F$500,0)),""),"")</f>
        <v>WACT_37</v>
      </c>
      <c r="S34" s="12">
        <v>38.098122350090854</v>
      </c>
      <c r="T34" s="5">
        <v>2021</v>
      </c>
      <c r="U34" s="5" t="s">
        <v>3053</v>
      </c>
      <c r="V34" s="14" t="str">
        <f>IFERROR(IF(INDEX('11.5_Outliers-Other_recovery'!$N$5:$N$500,MATCH($F34,'11.5_Outliers-Other_recovery'!$F$5:$F$500,0))&lt;&gt;"N",
INDEX('11.5_Outliers-Other_recovery'!J$5:J$500,MATCH($F34,'11.5_Outliers-Other_recovery'!$F$5:$F$500,0)),""),"")</f>
        <v/>
      </c>
      <c r="W34" s="8" t="str">
        <f>IFERROR(IF(INDEX('11.5_Outliers-Other_recovery'!$N$5:$N$500,MATCH($F34,'11.5_Outliers-Other_recovery'!$F$5:$F$500,0))&lt;&gt;"N",
INDEX('11.5_Outliers-Other_recovery'!K$5:K$500,MATCH($F34,'11.5_Outliers-Other_recovery'!$F$5:$F$500,0)),""),"")</f>
        <v/>
      </c>
      <c r="X34" s="14" t="str">
        <f>IFERROR(IF(INDEX('11.5_Outliers-Other_recovery'!$N$5:$N$500,MATCH($F34,'11.5_Outliers-Other_recovery'!$F$5:$F$500,0))&lt;&gt;"N",
INDEX('11.5_Outliers-Other_recovery'!L$5:L$500,MATCH($F34,'11.5_Outliers-Other_recovery'!$F$5:$F$500,0)),""),"")</f>
        <v/>
      </c>
      <c r="Y34" s="14" t="str">
        <f>IFERROR(IF(INDEX('11.4_Outliers-Formal_dry_recy'!$N$5:$N$500,MATCH($F34,'11.4_Outliers-Formal_dry_recy'!$F$5:$F$500,0))&lt;&gt;"N",
INDEX('11.4_Outliers-Formal_dry_recy'!J$5:J$500,MATCH($F34,'11.4_Outliers-Formal_dry_recy'!$F$5:$F$500,0)),""),"")</f>
        <v/>
      </c>
      <c r="Z34" s="8" t="str">
        <f>IFERROR(IF(INDEX('11.4_Outliers-Formal_dry_recy'!$N$5:$N$500,MATCH($F34,'11.4_Outliers-Formal_dry_recy'!$F$5:$F$500,0))&lt;&gt;"N",
INDEX('11.4_Outliers-Formal_dry_recy'!K$5:K$500,MATCH($F34,'11.4_Outliers-Formal_dry_recy'!$F$5:$F$500,0)),""),"")</f>
        <v/>
      </c>
      <c r="AA34" s="14" t="str">
        <f>IFERROR(IF(INDEX('11.4_Outliers-Formal_dry_recy'!$N$5:$N$500,MATCH($F34,'11.4_Outliers-Formal_dry_recy'!$F$5:$F$500,0))&lt;&gt;"N",
INDEX('11.4_Outliers-Formal_dry_recy'!L$5:L$500,MATCH($F34,'11.4_Outliers-Formal_dry_recy'!$F$5:$F$500,0)),""),"")</f>
        <v/>
      </c>
      <c r="AB34" s="14">
        <f>IFERROR(IF(INDEX('11.6_Outliers-Incineration'!$N$5:$N$500,MATCH($F34,'11.6_Outliers-Incineration'!$F$5:$F$500,0))&lt;&gt;"N",
INDEX('11.6_Outliers-Incineration'!J$5:J$500,MATCH($F34,'11.6_Outliers-Incineration'!$F$5:$F$500,0)),""),"")</f>
        <v>0</v>
      </c>
      <c r="AC34" s="8">
        <f>IFERROR(IF(INDEX('11.6_Outliers-Incineration'!$N$5:$N$500,MATCH($F34,'11.6_Outliers-Incineration'!$F$5:$F$500,0))&lt;&gt;"N",
INDEX('11.6_Outliers-Incineration'!K$5:K$500,MATCH($F34,'11.6_Outliers-Incineration'!$F$5:$F$500,0)),""),"")</f>
        <v>2021</v>
      </c>
      <c r="AD34" s="14" t="str">
        <f>IFERROR(IF(INDEX('11.6_Outliers-Incineration'!$N$5:$N$500,MATCH($F34,'11.6_Outliers-Incineration'!$F$5:$F$500,0))&lt;&gt;"N",
INDEX('11.6_Outliers-Incineration'!L$5:L$500,MATCH($F34,'11.6_Outliers-Incineration'!$F$5:$F$500,0)),""),"")</f>
        <v>WACT_37</v>
      </c>
      <c r="AE34" s="14">
        <f>IFERROR(IF(INDEX('11.7_Outliers-Controlled_disp'!$N$5:$N$500,MATCH($F34,'11.7_Outliers-Controlled_disp'!$F$5:$F$500,0))&lt;&gt;"N",
INDEX('11.7_Outliers-Controlled_disp'!J$5:J$500,MATCH($F34,'11.7_Outliers-Controlled_disp'!$F$5:$F$500,0)),""),"")</f>
        <v>0</v>
      </c>
      <c r="AF34" s="8">
        <f>IFERROR(IF(INDEX('11.7_Outliers-Controlled_disp'!$N$5:$N$500,MATCH($F34,'11.7_Outliers-Controlled_disp'!$F$5:$F$500,0))&lt;&gt;"N",
INDEX('11.7_Outliers-Controlled_disp'!K$5:K$500,MATCH($F34,'11.7_Outliers-Controlled_disp'!$F$5:$F$500,0)),""),"")</f>
        <v>2021</v>
      </c>
      <c r="AG34" s="14" t="str">
        <f>IFERROR(IF(INDEX('11.7_Outliers-Controlled_disp'!$N$5:$N$500,MATCH($F34,'11.7_Outliers-Controlled_disp'!$F$5:$F$500,0))&lt;&gt;"N",
INDEX('11.7_Outliers-Controlled_disp'!L$5:L$500,MATCH($F34,'11.7_Outliers-Controlled_disp'!$F$5:$F$500,0)),""),"")</f>
        <v>WACT_37</v>
      </c>
      <c r="AH34" s="14">
        <v>10.6</v>
      </c>
      <c r="AI34" s="5">
        <v>2021</v>
      </c>
      <c r="AJ34" s="5" t="s">
        <v>3053</v>
      </c>
      <c r="AK34" s="5">
        <f t="shared" si="0"/>
        <v>7</v>
      </c>
    </row>
    <row r="35" spans="1:37" x14ac:dyDescent="0.25">
      <c r="A35" s="5" t="s">
        <v>3054</v>
      </c>
      <c r="B35" s="5" t="s">
        <v>1314</v>
      </c>
      <c r="C35" s="5" t="s">
        <v>1313</v>
      </c>
      <c r="D35" s="5" t="s">
        <v>1038</v>
      </c>
      <c r="E35" s="6" t="s">
        <v>3062</v>
      </c>
      <c r="F35" s="4" t="s">
        <v>3077</v>
      </c>
      <c r="G35" s="4">
        <v>2</v>
      </c>
      <c r="H35" s="4">
        <v>1</v>
      </c>
      <c r="I35" s="4" t="s">
        <v>3091</v>
      </c>
      <c r="J35" s="13">
        <f>IFERROR(IF(INDEX('11.1_Outliers-Generation'!$N$5:$N$500,MATCH($F35,'11.1_Outliers-Generation'!$F$5:$F$500,0))&lt;&gt;"N",
INDEX('11.1_Outliers-Generation'!J$5:J$500,MATCH($F35,'11.1_Outliers-Generation'!$F$5:$F$500,0)),""),"")</f>
        <v>1.22</v>
      </c>
      <c r="K35" s="8">
        <f>IFERROR(IF(INDEX('11.1_Outliers-Generation'!$N$5:$N$500,MATCH($F35,'11.1_Outliers-Generation'!$F$5:$F$500,0))&lt;&gt;"N",
INDEX('11.1_Outliers-Generation'!K$5:K$500,MATCH($F35,'11.1_Outliers-Generation'!$F$5:$F$500,0)),""),"")</f>
        <v>2021</v>
      </c>
      <c r="L35" s="13" t="str">
        <f>IFERROR(IF(INDEX('11.1_Outliers-Generation'!$N$5:$N$500,MATCH($F35,'11.1_Outliers-Generation'!$F$5:$F$500,0))&lt;&gt;"N",
INDEX('11.1_Outliers-Generation'!L$5:L$500,MATCH($F35,'11.1_Outliers-Generation'!$F$5:$F$500,0)),""),"")</f>
        <v>WACT_38</v>
      </c>
      <c r="M35" s="14">
        <f>IFERROR(IF(INDEX('11.2_Outliers-Collection_cov'!$N$5:$N$500,MATCH($F35,'11.2_Outliers-Collection_cov'!$F$5:$F$500,0))&lt;&gt;"N",
INDEX('11.2_Outliers-Collection_cov'!J$5:J$500,MATCH($F35,'11.2_Outliers-Collection_cov'!$F$5:$F$500,0)),""),"")</f>
        <v>97.82</v>
      </c>
      <c r="N35" s="8">
        <f>IFERROR(IF(INDEX('11.2_Outliers-Collection_cov'!$N$5:$N$500,MATCH($F35,'11.2_Outliers-Collection_cov'!$F$5:$F$500,0))&lt;&gt;"N",
INDEX('11.2_Outliers-Collection_cov'!K$5:K$500,MATCH($F35,'11.2_Outliers-Collection_cov'!$F$5:$F$500,0)),""),"")</f>
        <v>2021</v>
      </c>
      <c r="O35" s="13" t="str">
        <f>IFERROR(IF(INDEX('11.2_Outliers-Collection_cov'!$N$5:$N$500,MATCH($F35,'11.2_Outliers-Collection_cov'!$F$5:$F$500,0))&lt;&gt;"N",
INDEX('11.2_Outliers-Collection_cov'!L$5:L$500,MATCH($F35,'11.2_Outliers-Collection_cov'!$F$5:$F$500,0)),""),"")</f>
        <v>WACT_38</v>
      </c>
      <c r="P35" s="14">
        <f>IFERROR(IF(INDEX('11.3_Outliers-Plastic'!$N$5:$N$500,MATCH($F35,'11.3_Outliers-Plastic'!$F$5:$F$500,0))&lt;&gt;"N",
INDEX('11.3_Outliers-Plastic'!J$5:J$500,MATCH($F35,'11.3_Outliers-Plastic'!$F$5:$F$500,0)),""),"")</f>
        <v>24.5</v>
      </c>
      <c r="Q35" s="8">
        <f>IFERROR(IF(INDEX('11.3_Outliers-Plastic'!$N$5:$N$500,MATCH($F35,'11.3_Outliers-Plastic'!$F$5:$F$500,0))&lt;&gt;"N",
INDEX('11.3_Outliers-Plastic'!K$5:K$500,MATCH($F35,'11.3_Outliers-Plastic'!$F$5:$F$500,0)),""),"")</f>
        <v>2021</v>
      </c>
      <c r="R35" s="14" t="str">
        <f>IFERROR(IF(INDEX('11.3_Outliers-Plastic'!$N$5:$N$500,MATCH($F35,'11.3_Outliers-Plastic'!$F$5:$F$500,0))&lt;&gt;"N",
INDEX('11.3_Outliers-Plastic'!L$5:L$500,MATCH($F35,'11.3_Outliers-Plastic'!$F$5:$F$500,0)),""),"")</f>
        <v>WACT_38</v>
      </c>
      <c r="S35" s="12">
        <v>49.346938775510203</v>
      </c>
      <c r="T35" s="5">
        <v>2021</v>
      </c>
      <c r="U35" s="5" t="s">
        <v>3054</v>
      </c>
      <c r="V35" s="14" t="str">
        <f>IFERROR(IF(INDEX('11.5_Outliers-Other_recovery'!$N$5:$N$500,MATCH($F35,'11.5_Outliers-Other_recovery'!$F$5:$F$500,0))&lt;&gt;"N",
INDEX('11.5_Outliers-Other_recovery'!J$5:J$500,MATCH($F35,'11.5_Outliers-Other_recovery'!$F$5:$F$500,0)),""),"")</f>
        <v/>
      </c>
      <c r="W35" s="8" t="str">
        <f>IFERROR(IF(INDEX('11.5_Outliers-Other_recovery'!$N$5:$N$500,MATCH($F35,'11.5_Outliers-Other_recovery'!$F$5:$F$500,0))&lt;&gt;"N",
INDEX('11.5_Outliers-Other_recovery'!K$5:K$500,MATCH($F35,'11.5_Outliers-Other_recovery'!$F$5:$F$500,0)),""),"")</f>
        <v/>
      </c>
      <c r="X35" s="14" t="str">
        <f>IFERROR(IF(INDEX('11.5_Outliers-Other_recovery'!$N$5:$N$500,MATCH($F35,'11.5_Outliers-Other_recovery'!$F$5:$F$500,0))&lt;&gt;"N",
INDEX('11.5_Outliers-Other_recovery'!L$5:L$500,MATCH($F35,'11.5_Outliers-Other_recovery'!$F$5:$F$500,0)),""),"")</f>
        <v/>
      </c>
      <c r="Y35" s="14" t="str">
        <f>IFERROR(IF(INDEX('11.4_Outliers-Formal_dry_recy'!$N$5:$N$500,MATCH($F35,'11.4_Outliers-Formal_dry_recy'!$F$5:$F$500,0))&lt;&gt;"N",
INDEX('11.4_Outliers-Formal_dry_recy'!J$5:J$500,MATCH($F35,'11.4_Outliers-Formal_dry_recy'!$F$5:$F$500,0)),""),"")</f>
        <v/>
      </c>
      <c r="Z35" s="8" t="str">
        <f>IFERROR(IF(INDEX('11.4_Outliers-Formal_dry_recy'!$N$5:$N$500,MATCH($F35,'11.4_Outliers-Formal_dry_recy'!$F$5:$F$500,0))&lt;&gt;"N",
INDEX('11.4_Outliers-Formal_dry_recy'!K$5:K$500,MATCH($F35,'11.4_Outliers-Formal_dry_recy'!$F$5:$F$500,0)),""),"")</f>
        <v/>
      </c>
      <c r="AA35" s="14" t="str">
        <f>IFERROR(IF(INDEX('11.4_Outliers-Formal_dry_recy'!$N$5:$N$500,MATCH($F35,'11.4_Outliers-Formal_dry_recy'!$F$5:$F$500,0))&lt;&gt;"N",
INDEX('11.4_Outliers-Formal_dry_recy'!L$5:L$500,MATCH($F35,'11.4_Outliers-Formal_dry_recy'!$F$5:$F$500,0)),""),"")</f>
        <v/>
      </c>
      <c r="AB35" s="14">
        <f>IFERROR(IF(INDEX('11.6_Outliers-Incineration'!$N$5:$N$500,MATCH($F35,'11.6_Outliers-Incineration'!$F$5:$F$500,0))&lt;&gt;"N",
INDEX('11.6_Outliers-Incineration'!J$5:J$500,MATCH($F35,'11.6_Outliers-Incineration'!$F$5:$F$500,0)),""),"")</f>
        <v>0</v>
      </c>
      <c r="AC35" s="8">
        <f>IFERROR(IF(INDEX('11.6_Outliers-Incineration'!$N$5:$N$500,MATCH($F35,'11.6_Outliers-Incineration'!$F$5:$F$500,0))&lt;&gt;"N",
INDEX('11.6_Outliers-Incineration'!K$5:K$500,MATCH($F35,'11.6_Outliers-Incineration'!$F$5:$F$500,0)),""),"")</f>
        <v>2021</v>
      </c>
      <c r="AD35" s="14" t="str">
        <f>IFERROR(IF(INDEX('11.6_Outliers-Incineration'!$N$5:$N$500,MATCH($F35,'11.6_Outliers-Incineration'!$F$5:$F$500,0))&lt;&gt;"N",
INDEX('11.6_Outliers-Incineration'!L$5:L$500,MATCH($F35,'11.6_Outliers-Incineration'!$F$5:$F$500,0)),""),"")</f>
        <v>WACT_38</v>
      </c>
      <c r="AE35" s="14">
        <f>IFERROR(IF(INDEX('11.7_Outliers-Controlled_disp'!$N$5:$N$500,MATCH($F35,'11.7_Outliers-Controlled_disp'!$F$5:$F$500,0))&lt;&gt;"N",
INDEX('11.7_Outliers-Controlled_disp'!J$5:J$500,MATCH($F35,'11.7_Outliers-Controlled_disp'!$F$5:$F$500,0)),""),"")</f>
        <v>0</v>
      </c>
      <c r="AF35" s="8">
        <f>IFERROR(IF(INDEX('11.7_Outliers-Controlled_disp'!$N$5:$N$500,MATCH($F35,'11.7_Outliers-Controlled_disp'!$F$5:$F$500,0))&lt;&gt;"N",
INDEX('11.7_Outliers-Controlled_disp'!K$5:K$500,MATCH($F35,'11.7_Outliers-Controlled_disp'!$F$5:$F$500,0)),""),"")</f>
        <v>2021</v>
      </c>
      <c r="AG35" s="14" t="str">
        <f>IFERROR(IF(INDEX('11.7_Outliers-Controlled_disp'!$N$5:$N$500,MATCH($F35,'11.7_Outliers-Controlled_disp'!$F$5:$F$500,0))&lt;&gt;"N",
INDEX('11.7_Outliers-Controlled_disp'!L$5:L$500,MATCH($F35,'11.7_Outliers-Controlled_disp'!$F$5:$F$500,0)),""),"")</f>
        <v>WACT_38</v>
      </c>
      <c r="AH35" s="14">
        <v>12.29</v>
      </c>
      <c r="AI35" s="5">
        <v>2021</v>
      </c>
      <c r="AJ35" s="5" t="s">
        <v>3054</v>
      </c>
      <c r="AK35" s="5">
        <f t="shared" si="0"/>
        <v>7</v>
      </c>
    </row>
    <row r="36" spans="1:37" x14ac:dyDescent="0.25">
      <c r="A36" s="5" t="s">
        <v>1345</v>
      </c>
      <c r="B36" s="5" t="s">
        <v>34</v>
      </c>
      <c r="C36" s="5" t="s">
        <v>33</v>
      </c>
      <c r="D36" s="5" t="s">
        <v>35</v>
      </c>
      <c r="E36" s="5" t="s">
        <v>1346</v>
      </c>
      <c r="F36" s="4" t="s">
        <v>3315</v>
      </c>
      <c r="G36" s="5">
        <v>2</v>
      </c>
      <c r="H36" s="5">
        <v>2</v>
      </c>
      <c r="I36" s="5" t="s">
        <v>3101</v>
      </c>
      <c r="J36" s="13">
        <f>IFERROR(IF(INDEX('11.1_Outliers-Generation'!$N$5:$N$500,MATCH($F36,'11.1_Outliers-Generation'!$F$5:$F$500,0))&lt;&gt;"N",
INDEX('11.1_Outliers-Generation'!J$5:J$500,MATCH($F36,'11.1_Outliers-Generation'!$F$5:$F$500,0)),""),"")</f>
        <v>1.1440026729034414</v>
      </c>
      <c r="K36" s="8">
        <f>IFERROR(IF(INDEX('11.1_Outliers-Generation'!$N$5:$N$500,MATCH($F36,'11.1_Outliers-Generation'!$F$5:$F$500,0))&lt;&gt;"N",
INDEX('11.1_Outliers-Generation'!K$5:K$500,MATCH($F36,'11.1_Outliers-Generation'!$F$5:$F$500,0)),""),"")</f>
        <v>2007</v>
      </c>
      <c r="L36" s="13" t="str">
        <f>IFERROR(IF(INDEX('11.1_Outliers-Generation'!$N$5:$N$500,MATCH($F36,'11.1_Outliers-Generation'!$F$5:$F$500,0))&lt;&gt;"N",
INDEX('11.1_Outliers-Generation'!L$5:L$500,MATCH($F36,'11.1_Outliers-Generation'!$F$5:$F$500,0)),""),"")</f>
        <v>WABI_001</v>
      </c>
      <c r="M36" s="14">
        <f>IFERROR(IF(INDEX('11.2_Outliers-Collection_cov'!$N$5:$N$500,MATCH($F36,'11.2_Outliers-Collection_cov'!$F$5:$F$500,0))&lt;&gt;"N",
INDEX('11.2_Outliers-Collection_cov'!J$5:J$500,MATCH($F36,'11.2_Outliers-Collection_cov'!$F$5:$F$500,0)),""),"")</f>
        <v>100</v>
      </c>
      <c r="N36" s="8">
        <f>IFERROR(IF(INDEX('11.2_Outliers-Collection_cov'!$N$5:$N$500,MATCH($F36,'11.2_Outliers-Collection_cov'!$F$5:$F$500,0))&lt;&gt;"N",
INDEX('11.2_Outliers-Collection_cov'!K$5:K$500,MATCH($F36,'11.2_Outliers-Collection_cov'!$F$5:$F$500,0)),""),"")</f>
        <v>2007</v>
      </c>
      <c r="O36" s="13" t="str">
        <f>IFERROR(IF(INDEX('11.2_Outliers-Collection_cov'!$N$5:$N$500,MATCH($F36,'11.2_Outliers-Collection_cov'!$F$5:$F$500,0))&lt;&gt;"N",
INDEX('11.2_Outliers-Collection_cov'!L$5:L$500,MATCH($F36,'11.2_Outliers-Collection_cov'!$F$5:$F$500,0)),""),"")</f>
        <v>WABI_001</v>
      </c>
      <c r="P36" s="14">
        <f>IFERROR(IF(INDEX('11.3_Outliers-Plastic'!$N$5:$N$500,MATCH($F36,'11.3_Outliers-Plastic'!$F$5:$F$500,0))&lt;&gt;"N",
INDEX('11.3_Outliers-Plastic'!J$5:J$500,MATCH($F36,'11.3_Outliers-Plastic'!$F$5:$F$500,0)),""),"")</f>
        <v>5</v>
      </c>
      <c r="Q36" s="8">
        <f>IFERROR(IF(INDEX('11.3_Outliers-Plastic'!$N$5:$N$500,MATCH($F36,'11.3_Outliers-Plastic'!$F$5:$F$500,0))&lt;&gt;"N",
INDEX('11.3_Outliers-Plastic'!K$5:K$500,MATCH($F36,'11.3_Outliers-Plastic'!$F$5:$F$500,0)),""),"")</f>
        <v>2007</v>
      </c>
      <c r="R36" s="14" t="str">
        <f>IFERROR(IF(INDEX('11.3_Outliers-Plastic'!$N$5:$N$500,MATCH($F36,'11.3_Outliers-Plastic'!$F$5:$F$500,0))&lt;&gt;"N",
INDEX('11.3_Outliers-Plastic'!L$5:L$500,MATCH($F36,'11.3_Outliers-Plastic'!$F$5:$F$500,0)),""),"")</f>
        <v>WABI_001</v>
      </c>
      <c r="S36" s="12"/>
      <c r="T36" s="5"/>
      <c r="U36" s="5" t="s">
        <v>1569</v>
      </c>
      <c r="V36" s="14">
        <f>IFERROR(IF(INDEX('11.5_Outliers-Other_recovery'!$N$5:$N$500,MATCH($F36,'11.5_Outliers-Other_recovery'!$F$5:$F$500,0))&lt;&gt;"N",
INDEX('11.5_Outliers-Other_recovery'!J$5:J$500,MATCH($F36,'11.5_Outliers-Other_recovery'!$F$5:$F$500,0)),""),"")</f>
        <v>12.15</v>
      </c>
      <c r="W36" s="8">
        <f>IFERROR(IF(INDEX('11.5_Outliers-Other_recovery'!$N$5:$N$500,MATCH($F36,'11.5_Outliers-Other_recovery'!$F$5:$F$500,0))&lt;&gt;"N",
INDEX('11.5_Outliers-Other_recovery'!K$5:K$500,MATCH($F36,'11.5_Outliers-Other_recovery'!$F$5:$F$500,0)),""),"")</f>
        <v>2007</v>
      </c>
      <c r="X36" s="14" t="str">
        <f>IFERROR(IF(INDEX('11.5_Outliers-Other_recovery'!$N$5:$N$500,MATCH($F36,'11.5_Outliers-Other_recovery'!$F$5:$F$500,0))&lt;&gt;"N",
INDEX('11.5_Outliers-Other_recovery'!L$5:L$500,MATCH($F36,'11.5_Outliers-Other_recovery'!$F$5:$F$500,0)),""),"")</f>
        <v>WABI_001</v>
      </c>
      <c r="Y36" s="14">
        <f>IFERROR(IF(INDEX('11.4_Outliers-Formal_dry_recy'!$N$5:$N$500,MATCH($F36,'11.4_Outliers-Formal_dry_recy'!$F$5:$F$500,0))&lt;&gt;"N",
INDEX('11.4_Outliers-Formal_dry_recy'!J$5:J$500,MATCH($F36,'11.4_Outliers-Formal_dry_recy'!$F$5:$F$500,0)),""),"")</f>
        <v>41.85</v>
      </c>
      <c r="Z36" s="8">
        <f>IFERROR(IF(INDEX('11.4_Outliers-Formal_dry_recy'!$N$5:$N$500,MATCH($F36,'11.4_Outliers-Formal_dry_recy'!$F$5:$F$500,0))&lt;&gt;"N",
INDEX('11.4_Outliers-Formal_dry_recy'!K$5:K$500,MATCH($F36,'11.4_Outliers-Formal_dry_recy'!$F$5:$F$500,0)),""),"")</f>
        <v>2007</v>
      </c>
      <c r="AA36" s="14" t="str">
        <f>IFERROR(IF(INDEX('11.4_Outliers-Formal_dry_recy'!$N$5:$N$500,MATCH($F36,'11.4_Outliers-Formal_dry_recy'!$F$5:$F$500,0))&lt;&gt;"N",
INDEX('11.4_Outliers-Formal_dry_recy'!L$5:L$500,MATCH($F36,'11.4_Outliers-Formal_dry_recy'!$F$5:$F$500,0)),""),"")</f>
        <v>WABI_001</v>
      </c>
      <c r="AB36" s="14">
        <f>IFERROR(IF(INDEX('11.6_Outliers-Incineration'!$N$5:$N$500,MATCH($F36,'11.6_Outliers-Incineration'!$F$5:$F$500,0))&lt;&gt;"N",
INDEX('11.6_Outliers-Incineration'!J$5:J$500,MATCH($F36,'11.6_Outliers-Incineration'!$F$5:$F$500,0)),""),"")</f>
        <v>0</v>
      </c>
      <c r="AC36" s="8">
        <f>IFERROR(IF(INDEX('11.6_Outliers-Incineration'!$N$5:$N$500,MATCH($F36,'11.6_Outliers-Incineration'!$F$5:$F$500,0))&lt;&gt;"N",
INDEX('11.6_Outliers-Incineration'!K$5:K$500,MATCH($F36,'11.6_Outliers-Incineration'!$F$5:$F$500,0)),""),"")</f>
        <v>2007</v>
      </c>
      <c r="AD36" s="14" t="str">
        <f>IFERROR(IF(INDEX('11.6_Outliers-Incineration'!$N$5:$N$500,MATCH($F36,'11.6_Outliers-Incineration'!$F$5:$F$500,0))&lt;&gt;"N",
INDEX('11.6_Outliers-Incineration'!L$5:L$500,MATCH($F36,'11.6_Outliers-Incineration'!$F$5:$F$500,0)),""),"")</f>
        <v>WABI_001</v>
      </c>
      <c r="AE36" s="14">
        <f>IFERROR(IF(INDEX('11.7_Outliers-Controlled_disp'!$N$5:$N$500,MATCH($F36,'11.7_Outliers-Controlled_disp'!$F$5:$F$500,0))&lt;&gt;"N",
INDEX('11.7_Outliers-Controlled_disp'!J$5:J$500,MATCH($F36,'11.7_Outliers-Controlled_disp'!$F$5:$F$500,0)),""),"")</f>
        <v>100</v>
      </c>
      <c r="AF36" s="8">
        <f>IFERROR(IF(INDEX('11.7_Outliers-Controlled_disp'!$N$5:$N$500,MATCH($F36,'11.7_Outliers-Controlled_disp'!$F$5:$F$500,0))&lt;&gt;"N",
INDEX('11.7_Outliers-Controlled_disp'!K$5:K$500,MATCH($F36,'11.7_Outliers-Controlled_disp'!$F$5:$F$500,0)),""),"")</f>
        <v>2007</v>
      </c>
      <c r="AG36" s="14" t="str">
        <f>IFERROR(IF(INDEX('11.7_Outliers-Controlled_disp'!$N$5:$N$500,MATCH($F36,'11.7_Outliers-Controlled_disp'!$F$5:$F$500,0))&lt;&gt;"N",
INDEX('11.7_Outliers-Controlled_disp'!L$5:L$500,MATCH($F36,'11.7_Outliers-Controlled_disp'!$F$5:$F$500,0)),""),"")</f>
        <v>WABI_001</v>
      </c>
      <c r="AI36" s="5"/>
      <c r="AJ36" s="5" t="s">
        <v>1569</v>
      </c>
      <c r="AK36" s="5">
        <f t="shared" si="0"/>
        <v>7</v>
      </c>
    </row>
    <row r="37" spans="1:37" x14ac:dyDescent="0.25">
      <c r="A37" s="5" t="s">
        <v>1354</v>
      </c>
      <c r="B37" s="5" t="s">
        <v>49</v>
      </c>
      <c r="C37" s="5" t="s">
        <v>48</v>
      </c>
      <c r="D37" s="5" t="s">
        <v>35</v>
      </c>
      <c r="E37" s="5" t="s">
        <v>49</v>
      </c>
      <c r="F37" s="5" t="s">
        <v>48</v>
      </c>
      <c r="G37" s="5">
        <v>0</v>
      </c>
      <c r="H37" s="5">
        <v>1</v>
      </c>
      <c r="I37" s="5" t="s">
        <v>3103</v>
      </c>
      <c r="J37" s="13">
        <f>IFERROR(IF(INDEX('11.1_Outliers-Generation'!$N$5:$N$500,MATCH($F37,'11.1_Outliers-Generation'!$F$5:$F$500,0))&lt;&gt;"N",
INDEX('11.1_Outliers-Generation'!J$5:J$500,MATCH($F37,'11.1_Outliers-Generation'!$F$5:$F$500,0)),""),"")</f>
        <v>1.0999990999707991</v>
      </c>
      <c r="K37" s="8">
        <f>IFERROR(IF(INDEX('11.1_Outliers-Generation'!$N$5:$N$500,MATCH($F37,'11.1_Outliers-Generation'!$F$5:$F$500,0))&lt;&gt;"N",
INDEX('11.1_Outliers-Generation'!K$5:K$500,MATCH($F37,'11.1_Outliers-Generation'!$F$5:$F$500,0)),""),"")</f>
        <v>2009</v>
      </c>
      <c r="L37" s="13" t="str">
        <f>IFERROR(IF(INDEX('11.1_Outliers-Generation'!$N$5:$N$500,MATCH($F37,'11.1_Outliers-Generation'!$F$5:$F$500,0))&lt;&gt;"N",
INDEX('11.1_Outliers-Generation'!L$5:L$500,MATCH($F37,'11.1_Outliers-Generation'!$F$5:$F$500,0)),""),"")</f>
        <v>WABI_003</v>
      </c>
      <c r="M37" s="14">
        <f>IFERROR(IF(INDEX('11.2_Outliers-Collection_cov'!$N$5:$N$500,MATCH($F37,'11.2_Outliers-Collection_cov'!$F$5:$F$500,0))&lt;&gt;"N",
INDEX('11.2_Outliers-Collection_cov'!J$5:J$500,MATCH($F37,'11.2_Outliers-Collection_cov'!$F$5:$F$500,0)),""),"")</f>
        <v>100</v>
      </c>
      <c r="N37" s="8">
        <f>IFERROR(IF(INDEX('11.2_Outliers-Collection_cov'!$N$5:$N$500,MATCH($F37,'11.2_Outliers-Collection_cov'!$F$5:$F$500,0))&lt;&gt;"N",
INDEX('11.2_Outliers-Collection_cov'!K$5:K$500,MATCH($F37,'11.2_Outliers-Collection_cov'!$F$5:$F$500,0)),""),"")</f>
        <v>2009</v>
      </c>
      <c r="O37" s="13" t="str">
        <f>IFERROR(IF(INDEX('11.2_Outliers-Collection_cov'!$N$5:$N$500,MATCH($F37,'11.2_Outliers-Collection_cov'!$F$5:$F$500,0))&lt;&gt;"N",
INDEX('11.2_Outliers-Collection_cov'!L$5:L$500,MATCH($F37,'11.2_Outliers-Collection_cov'!$F$5:$F$500,0)),""),"")</f>
        <v>WABI_003</v>
      </c>
      <c r="P37" s="14">
        <f>IFERROR(IF(INDEX('11.3_Outliers-Plastic'!$N$5:$N$500,MATCH($F37,'11.3_Outliers-Plastic'!$F$5:$F$500,0))&lt;&gt;"N",
INDEX('11.3_Outliers-Plastic'!J$5:J$500,MATCH($F37,'11.3_Outliers-Plastic'!$F$5:$F$500,0)),""),"")</f>
        <v>13.4</v>
      </c>
      <c r="Q37" s="8">
        <f>IFERROR(IF(INDEX('11.3_Outliers-Plastic'!$N$5:$N$500,MATCH($F37,'11.3_Outliers-Plastic'!$F$5:$F$500,0))&lt;&gt;"N",
INDEX('11.3_Outliers-Plastic'!K$5:K$500,MATCH($F37,'11.3_Outliers-Plastic'!$F$5:$F$500,0)),""),"")</f>
        <v>2009</v>
      </c>
      <c r="R37" s="14" t="str">
        <f>IFERROR(IF(INDEX('11.3_Outliers-Plastic'!$N$5:$N$500,MATCH($F37,'11.3_Outliers-Plastic'!$F$5:$F$500,0))&lt;&gt;"N",
INDEX('11.3_Outliers-Plastic'!L$5:L$500,MATCH($F37,'11.3_Outliers-Plastic'!$F$5:$F$500,0)),""),"")</f>
        <v>WABI_003</v>
      </c>
      <c r="S37" s="12"/>
      <c r="T37" s="5"/>
      <c r="U37" s="5" t="s">
        <v>1569</v>
      </c>
      <c r="V37" s="14">
        <f>IFERROR(IF(INDEX('11.5_Outliers-Other_recovery'!$N$5:$N$500,MATCH($F37,'11.5_Outliers-Other_recovery'!$F$5:$F$500,0))&lt;&gt;"N",
INDEX('11.5_Outliers-Other_recovery'!J$5:J$500,MATCH($F37,'11.5_Outliers-Other_recovery'!$F$5:$F$500,0)),""),"")</f>
        <v>0</v>
      </c>
      <c r="W37" s="8">
        <f>IFERROR(IF(INDEX('11.5_Outliers-Other_recovery'!$N$5:$N$500,MATCH($F37,'11.5_Outliers-Other_recovery'!$F$5:$F$500,0))&lt;&gt;"N",
INDEX('11.5_Outliers-Other_recovery'!K$5:K$500,MATCH($F37,'11.5_Outliers-Other_recovery'!$F$5:$F$500,0)),""),"")</f>
        <v>2009</v>
      </c>
      <c r="X37" s="14" t="str">
        <f>IFERROR(IF(INDEX('11.5_Outliers-Other_recovery'!$N$5:$N$500,MATCH($F37,'11.5_Outliers-Other_recovery'!$F$5:$F$500,0))&lt;&gt;"N",
INDEX('11.5_Outliers-Other_recovery'!L$5:L$500,MATCH($F37,'11.5_Outliers-Other_recovery'!$F$5:$F$500,0)),""),"")</f>
        <v>WABI_003</v>
      </c>
      <c r="Y37" s="14">
        <f>IFERROR(IF(INDEX('11.4_Outliers-Formal_dry_recy'!$N$5:$N$500,MATCH($F37,'11.4_Outliers-Formal_dry_recy'!$F$5:$F$500,0))&lt;&gt;"N",
INDEX('11.4_Outliers-Formal_dry_recy'!J$5:J$500,MATCH($F37,'11.4_Outliers-Formal_dry_recy'!$F$5:$F$500,0)),""),"")</f>
        <v>5</v>
      </c>
      <c r="Z37" s="8">
        <f>IFERROR(IF(INDEX('11.4_Outliers-Formal_dry_recy'!$N$5:$N$500,MATCH($F37,'11.4_Outliers-Formal_dry_recy'!$F$5:$F$500,0))&lt;&gt;"N",
INDEX('11.4_Outliers-Formal_dry_recy'!K$5:K$500,MATCH($F37,'11.4_Outliers-Formal_dry_recy'!$F$5:$F$500,0)),""),"")</f>
        <v>2009</v>
      </c>
      <c r="AA37" s="14" t="str">
        <f>IFERROR(IF(INDEX('11.4_Outliers-Formal_dry_recy'!$N$5:$N$500,MATCH($F37,'11.4_Outliers-Formal_dry_recy'!$F$5:$F$500,0))&lt;&gt;"N",
INDEX('11.4_Outliers-Formal_dry_recy'!L$5:L$500,MATCH($F37,'11.4_Outliers-Formal_dry_recy'!$F$5:$F$500,0)),""),"")</f>
        <v>WABI_003</v>
      </c>
      <c r="AB37" s="14">
        <f>IFERROR(IF(INDEX('11.6_Outliers-Incineration'!$N$5:$N$500,MATCH($F37,'11.6_Outliers-Incineration'!$F$5:$F$500,0))&lt;&gt;"N",
INDEX('11.6_Outliers-Incineration'!J$5:J$500,MATCH($F37,'11.6_Outliers-Incineration'!$F$5:$F$500,0)),""),"")</f>
        <v>0</v>
      </c>
      <c r="AC37" s="8">
        <f>IFERROR(IF(INDEX('11.6_Outliers-Incineration'!$N$5:$N$500,MATCH($F37,'11.6_Outliers-Incineration'!$F$5:$F$500,0))&lt;&gt;"N",
INDEX('11.6_Outliers-Incineration'!K$5:K$500,MATCH($F37,'11.6_Outliers-Incineration'!$F$5:$F$500,0)),""),"")</f>
        <v>2009</v>
      </c>
      <c r="AD37" s="14" t="str">
        <f>IFERROR(IF(INDEX('11.6_Outliers-Incineration'!$N$5:$N$500,MATCH($F37,'11.6_Outliers-Incineration'!$F$5:$F$500,0))&lt;&gt;"N",
INDEX('11.6_Outliers-Incineration'!L$5:L$500,MATCH($F37,'11.6_Outliers-Incineration'!$F$5:$F$500,0)),""),"")</f>
        <v>WABI_003</v>
      </c>
      <c r="AE37" s="14">
        <f>IFERROR(IF(INDEX('11.7_Outliers-Controlled_disp'!$N$5:$N$500,MATCH($F37,'11.7_Outliers-Controlled_disp'!$F$5:$F$500,0))&lt;&gt;"N",
INDEX('11.7_Outliers-Controlled_disp'!J$5:J$500,MATCH($F37,'11.7_Outliers-Controlled_disp'!$F$5:$F$500,0)),""),"")</f>
        <v>100</v>
      </c>
      <c r="AF37" s="8">
        <f>IFERROR(IF(INDEX('11.7_Outliers-Controlled_disp'!$N$5:$N$500,MATCH($F37,'11.7_Outliers-Controlled_disp'!$F$5:$F$500,0))&lt;&gt;"N",
INDEX('11.7_Outliers-Controlled_disp'!K$5:K$500,MATCH($F37,'11.7_Outliers-Controlled_disp'!$F$5:$F$500,0)),""),"")</f>
        <v>2009</v>
      </c>
      <c r="AG37" s="14" t="str">
        <f>IFERROR(IF(INDEX('11.7_Outliers-Controlled_disp'!$N$5:$N$500,MATCH($F37,'11.7_Outliers-Controlled_disp'!$F$5:$F$500,0))&lt;&gt;"N",
INDEX('11.7_Outliers-Controlled_disp'!L$5:L$500,MATCH($F37,'11.7_Outliers-Controlled_disp'!$F$5:$F$500,0)),""),"")</f>
        <v>WABI_003</v>
      </c>
      <c r="AI37" s="5"/>
      <c r="AJ37" s="5" t="s">
        <v>1569</v>
      </c>
      <c r="AK37" s="5">
        <f t="shared" si="0"/>
        <v>7</v>
      </c>
    </row>
    <row r="38" spans="1:37" x14ac:dyDescent="0.25">
      <c r="A38" s="5" t="s">
        <v>1473</v>
      </c>
      <c r="B38" s="5" t="s">
        <v>483</v>
      </c>
      <c r="C38" s="5" t="s">
        <v>482</v>
      </c>
      <c r="D38" s="5" t="s">
        <v>360</v>
      </c>
      <c r="E38" s="5" t="s">
        <v>484</v>
      </c>
      <c r="F38" s="5" t="s">
        <v>3292</v>
      </c>
      <c r="G38" s="5">
        <v>2</v>
      </c>
      <c r="H38" s="5">
        <v>1</v>
      </c>
      <c r="I38" s="5" t="s">
        <v>3293</v>
      </c>
      <c r="J38" s="13">
        <f>IFERROR(IF(INDEX('11.1_Outliers-Generation'!$N$5:$N$500,MATCH($F38,'11.1_Outliers-Generation'!$F$5:$F$500,0))&lt;&gt;"N",
INDEX('11.1_Outliers-Generation'!J$5:J$500,MATCH($F38,'11.1_Outliers-Generation'!$F$5:$F$500,0)),""),"")</f>
        <v>0.70000063150846514</v>
      </c>
      <c r="K38" s="8">
        <f>IFERROR(IF(INDEX('11.1_Outliers-Generation'!$N$5:$N$500,MATCH($F38,'11.1_Outliers-Generation'!$F$5:$F$500,0))&lt;&gt;"N",
INDEX('11.1_Outliers-Generation'!K$5:K$500,MATCH($F38,'11.1_Outliers-Generation'!$F$5:$F$500,0)),""),"")</f>
        <v>2007</v>
      </c>
      <c r="L38" s="13" t="str">
        <f>IFERROR(IF(INDEX('11.1_Outliers-Generation'!$N$5:$N$500,MATCH($F38,'11.1_Outliers-Generation'!$F$5:$F$500,0))&lt;&gt;"N",
INDEX('11.1_Outliers-Generation'!L$5:L$500,MATCH($F38,'11.1_Outliers-Generation'!$F$5:$F$500,0)),""),"")</f>
        <v>WABI_004</v>
      </c>
      <c r="M38" s="14">
        <f>IFERROR(IF(INDEX('11.2_Outliers-Collection_cov'!$N$5:$N$500,MATCH($F38,'11.2_Outliers-Collection_cov'!$F$5:$F$500,0))&lt;&gt;"N",
INDEX('11.2_Outliers-Collection_cov'!J$5:J$500,MATCH($F38,'11.2_Outliers-Collection_cov'!$F$5:$F$500,0)),""),"")</f>
        <v>57</v>
      </c>
      <c r="N38" s="8">
        <f>IFERROR(IF(INDEX('11.2_Outliers-Collection_cov'!$N$5:$N$500,MATCH($F38,'11.2_Outliers-Collection_cov'!$F$5:$F$500,0))&lt;&gt;"N",
INDEX('11.2_Outliers-Collection_cov'!K$5:K$500,MATCH($F38,'11.2_Outliers-Collection_cov'!$F$5:$F$500,0)),""),"")</f>
        <v>2007</v>
      </c>
      <c r="O38" s="13" t="str">
        <f>IFERROR(IF(INDEX('11.2_Outliers-Collection_cov'!$N$5:$N$500,MATCH($F38,'11.2_Outliers-Collection_cov'!$F$5:$F$500,0))&lt;&gt;"N",
INDEX('11.2_Outliers-Collection_cov'!L$5:L$500,MATCH($F38,'11.2_Outliers-Collection_cov'!$F$5:$F$500,0)),""),"")</f>
        <v>WABI_004</v>
      </c>
      <c r="P38" s="14">
        <f>IFERROR(IF(INDEX('11.3_Outliers-Plastic'!$N$5:$N$500,MATCH($F38,'11.3_Outliers-Plastic'!$F$5:$F$500,0))&lt;&gt;"N",
INDEX('11.3_Outliers-Plastic'!J$5:J$500,MATCH($F38,'11.3_Outliers-Plastic'!$F$5:$F$500,0)),""),"")</f>
        <v>2</v>
      </c>
      <c r="Q38" s="8">
        <f>IFERROR(IF(INDEX('11.3_Outliers-Plastic'!$N$5:$N$500,MATCH($F38,'11.3_Outliers-Plastic'!$F$5:$F$500,0))&lt;&gt;"N",
INDEX('11.3_Outliers-Plastic'!K$5:K$500,MATCH($F38,'11.3_Outliers-Plastic'!$F$5:$F$500,0)),""),"")</f>
        <v>2007</v>
      </c>
      <c r="R38" s="14" t="str">
        <f>IFERROR(IF(INDEX('11.3_Outliers-Plastic'!$N$5:$N$500,MATCH($F38,'11.3_Outliers-Plastic'!$F$5:$F$500,0))&lt;&gt;"N",
INDEX('11.3_Outliers-Plastic'!L$5:L$500,MATCH($F38,'11.3_Outliers-Plastic'!$F$5:$F$500,0)),""),"")</f>
        <v>WABI_004</v>
      </c>
      <c r="S38" s="12"/>
      <c r="T38" s="5"/>
      <c r="U38" s="5" t="s">
        <v>1569</v>
      </c>
      <c r="V38" s="14">
        <f>IFERROR(IF(INDEX('11.5_Outliers-Other_recovery'!$N$5:$N$500,MATCH($F38,'11.5_Outliers-Other_recovery'!$F$5:$F$500,0))&lt;&gt;"N",
INDEX('11.5_Outliers-Other_recovery'!J$5:J$500,MATCH($F38,'11.5_Outliers-Other_recovery'!$F$5:$F$500,0)),""),"")</f>
        <v>0</v>
      </c>
      <c r="W38" s="8">
        <f>IFERROR(IF(INDEX('11.5_Outliers-Other_recovery'!$N$5:$N$500,MATCH($F38,'11.5_Outliers-Other_recovery'!$F$5:$F$500,0))&lt;&gt;"N",
INDEX('11.5_Outliers-Other_recovery'!K$5:K$500,MATCH($F38,'11.5_Outliers-Other_recovery'!$F$5:$F$500,0)),""),"")</f>
        <v>2007</v>
      </c>
      <c r="X38" s="14" t="str">
        <f>IFERROR(IF(INDEX('11.5_Outliers-Other_recovery'!$N$5:$N$500,MATCH($F38,'11.5_Outliers-Other_recovery'!$F$5:$F$500,0))&lt;&gt;"N",
INDEX('11.5_Outliers-Other_recovery'!L$5:L$500,MATCH($F38,'11.5_Outliers-Other_recovery'!$F$5:$F$500,0)),""),"")</f>
        <v>WABI_004</v>
      </c>
      <c r="Y38" s="14">
        <f>IFERROR(IF(INDEX('11.4_Outliers-Formal_dry_recy'!$N$5:$N$500,MATCH($F38,'11.4_Outliers-Formal_dry_recy'!$F$5:$F$500,0))&lt;&gt;"N",
INDEX('11.4_Outliers-Formal_dry_recy'!J$5:J$500,MATCH($F38,'11.4_Outliers-Formal_dry_recy'!$F$5:$F$500,0)),""),"")</f>
        <v>0</v>
      </c>
      <c r="Z38" s="8">
        <f>IFERROR(IF(INDEX('11.4_Outliers-Formal_dry_recy'!$N$5:$N$500,MATCH($F38,'11.4_Outliers-Formal_dry_recy'!$F$5:$F$500,0))&lt;&gt;"N",
INDEX('11.4_Outliers-Formal_dry_recy'!K$5:K$500,MATCH($F38,'11.4_Outliers-Formal_dry_recy'!$F$5:$F$500,0)),""),"")</f>
        <v>2007</v>
      </c>
      <c r="AA38" s="14" t="str">
        <f>IFERROR(IF(INDEX('11.4_Outliers-Formal_dry_recy'!$N$5:$N$500,MATCH($F38,'11.4_Outliers-Formal_dry_recy'!$F$5:$F$500,0))&lt;&gt;"N",
INDEX('11.4_Outliers-Formal_dry_recy'!L$5:L$500,MATCH($F38,'11.4_Outliers-Formal_dry_recy'!$F$5:$F$500,0)),""),"")</f>
        <v>WABI_004</v>
      </c>
      <c r="AB38" s="14">
        <f>IFERROR(IF(INDEX('11.6_Outliers-Incineration'!$N$5:$N$500,MATCH($F38,'11.6_Outliers-Incineration'!$F$5:$F$500,0))&lt;&gt;"N",
INDEX('11.6_Outliers-Incineration'!J$5:J$500,MATCH($F38,'11.6_Outliers-Incineration'!$F$5:$F$500,0)),""),"")</f>
        <v>0</v>
      </c>
      <c r="AC38" s="8">
        <f>IFERROR(IF(INDEX('11.6_Outliers-Incineration'!$N$5:$N$500,MATCH($F38,'11.6_Outliers-Incineration'!$F$5:$F$500,0))&lt;&gt;"N",
INDEX('11.6_Outliers-Incineration'!K$5:K$500,MATCH($F38,'11.6_Outliers-Incineration'!$F$5:$F$500,0)),""),"")</f>
        <v>2007</v>
      </c>
      <c r="AD38" s="14" t="str">
        <f>IFERROR(IF(INDEX('11.6_Outliers-Incineration'!$N$5:$N$500,MATCH($F38,'11.6_Outliers-Incineration'!$F$5:$F$500,0))&lt;&gt;"N",
INDEX('11.6_Outliers-Incineration'!L$5:L$500,MATCH($F38,'11.6_Outliers-Incineration'!$F$5:$F$500,0)),""),"")</f>
        <v>WABI_004</v>
      </c>
      <c r="AE38" s="14">
        <f>IFERROR(IF(INDEX('11.7_Outliers-Controlled_disp'!$N$5:$N$500,MATCH($F38,'11.7_Outliers-Controlled_disp'!$F$5:$F$500,0))&lt;&gt;"N",
INDEX('11.7_Outliers-Controlled_disp'!J$5:J$500,MATCH($F38,'11.7_Outliers-Controlled_disp'!$F$5:$F$500,0)),""),"")</f>
        <v>0</v>
      </c>
      <c r="AF38" s="8">
        <f>IFERROR(IF(INDEX('11.7_Outliers-Controlled_disp'!$N$5:$N$500,MATCH($F38,'11.7_Outliers-Controlled_disp'!$F$5:$F$500,0))&lt;&gt;"N",
INDEX('11.7_Outliers-Controlled_disp'!K$5:K$500,MATCH($F38,'11.7_Outliers-Controlled_disp'!$F$5:$F$500,0)),""),"")</f>
        <v>2007</v>
      </c>
      <c r="AG38" s="14" t="str">
        <f>IFERROR(IF(INDEX('11.7_Outliers-Controlled_disp'!$N$5:$N$500,MATCH($F38,'11.7_Outliers-Controlled_disp'!$F$5:$F$500,0))&lt;&gt;"N",
INDEX('11.7_Outliers-Controlled_disp'!L$5:L$500,MATCH($F38,'11.7_Outliers-Controlled_disp'!$F$5:$F$500,0)),""),"")</f>
        <v>WABI_004</v>
      </c>
      <c r="AI38" s="5"/>
      <c r="AJ38" s="5" t="s">
        <v>1569</v>
      </c>
      <c r="AK38" s="5">
        <f t="shared" si="0"/>
        <v>7</v>
      </c>
    </row>
    <row r="39" spans="1:37" x14ac:dyDescent="0.25">
      <c r="A39" s="5" t="s">
        <v>1451</v>
      </c>
      <c r="B39" s="5" t="s">
        <v>335</v>
      </c>
      <c r="C39" s="5" t="s">
        <v>334</v>
      </c>
      <c r="D39" s="5" t="s">
        <v>35</v>
      </c>
      <c r="E39" s="5" t="s">
        <v>1453</v>
      </c>
      <c r="F39" s="5" t="s">
        <v>1452</v>
      </c>
      <c r="G39" s="5">
        <v>3</v>
      </c>
      <c r="H39" s="5">
        <v>1</v>
      </c>
      <c r="I39" s="5" t="s">
        <v>3294</v>
      </c>
      <c r="J39" s="13">
        <f>IFERROR(IF(INDEX('11.1_Outliers-Generation'!$N$5:$N$500,MATCH($F39,'11.1_Outliers-Generation'!$F$5:$F$500,0))&lt;&gt;"N",
INDEX('11.1_Outliers-Generation'!J$5:J$500,MATCH($F39,'11.1_Outliers-Generation'!$F$5:$F$500,0)),""),"")</f>
        <v>1.8708809852959658</v>
      </c>
      <c r="K39" s="8">
        <f>IFERROR(IF(INDEX('11.1_Outliers-Generation'!$N$5:$N$500,MATCH($F39,'11.1_Outliers-Generation'!$F$5:$F$500,0))&lt;&gt;"N",
INDEX('11.1_Outliers-Generation'!K$5:K$500,MATCH($F39,'11.1_Outliers-Generation'!$F$5:$F$500,0)),""),"")</f>
        <v>2013</v>
      </c>
      <c r="L39" s="13" t="str">
        <f>IFERROR(IF(INDEX('11.1_Outliers-Generation'!$N$5:$N$500,MATCH($F39,'11.1_Outliers-Generation'!$F$5:$F$500,0))&lt;&gt;"N",
INDEX('11.1_Outliers-Generation'!L$5:L$500,MATCH($F39,'11.1_Outliers-Generation'!$F$5:$F$500,0)),""),"")</f>
        <v>WABI_006</v>
      </c>
      <c r="M39" s="14">
        <f>IFERROR(IF(INDEX('11.2_Outliers-Collection_cov'!$N$5:$N$500,MATCH($F39,'11.2_Outliers-Collection_cov'!$F$5:$F$500,0))&lt;&gt;"N",
INDEX('11.2_Outliers-Collection_cov'!J$5:J$500,MATCH($F39,'11.2_Outliers-Collection_cov'!$F$5:$F$500,0)),""),"")</f>
        <v>100</v>
      </c>
      <c r="N39" s="8">
        <f>IFERROR(IF(INDEX('11.2_Outliers-Collection_cov'!$N$5:$N$500,MATCH($F39,'11.2_Outliers-Collection_cov'!$F$5:$F$500,0))&lt;&gt;"N",
INDEX('11.2_Outliers-Collection_cov'!K$5:K$500,MATCH($F39,'11.2_Outliers-Collection_cov'!$F$5:$F$500,0)),""),"")</f>
        <v>2013</v>
      </c>
      <c r="O39" s="13" t="str">
        <f>IFERROR(IF(INDEX('11.2_Outliers-Collection_cov'!$N$5:$N$500,MATCH($F39,'11.2_Outliers-Collection_cov'!$F$5:$F$500,0))&lt;&gt;"N",
INDEX('11.2_Outliers-Collection_cov'!L$5:L$500,MATCH($F39,'11.2_Outliers-Collection_cov'!$F$5:$F$500,0)),""),"")</f>
        <v>WABI_006</v>
      </c>
      <c r="P39" s="14">
        <f>IFERROR(IF(INDEX('11.3_Outliers-Plastic'!$N$5:$N$500,MATCH($F39,'11.3_Outliers-Plastic'!$F$5:$F$500,0))&lt;&gt;"N",
INDEX('11.3_Outliers-Plastic'!J$5:J$500,MATCH($F39,'11.3_Outliers-Plastic'!$F$5:$F$500,0)),""),"")</f>
        <v>6</v>
      </c>
      <c r="Q39" s="8">
        <f>IFERROR(IF(INDEX('11.3_Outliers-Plastic'!$N$5:$N$500,MATCH($F39,'11.3_Outliers-Plastic'!$F$5:$F$500,0))&lt;&gt;"N",
INDEX('11.3_Outliers-Plastic'!K$5:K$500,MATCH($F39,'11.3_Outliers-Plastic'!$F$5:$F$500,0)),""),"")</f>
        <v>2013</v>
      </c>
      <c r="R39" s="14" t="str">
        <f>IFERROR(IF(INDEX('11.3_Outliers-Plastic'!$N$5:$N$500,MATCH($F39,'11.3_Outliers-Plastic'!$F$5:$F$500,0))&lt;&gt;"N",
INDEX('11.3_Outliers-Plastic'!L$5:L$500,MATCH($F39,'11.3_Outliers-Plastic'!$F$5:$F$500,0)),""),"")</f>
        <v>WABI_006</v>
      </c>
      <c r="S39" s="12"/>
      <c r="T39" s="5"/>
      <c r="U39" s="5" t="s">
        <v>1569</v>
      </c>
      <c r="V39" s="14">
        <f>IFERROR(IF(INDEX('11.5_Outliers-Other_recovery'!$N$5:$N$500,MATCH($F39,'11.5_Outliers-Other_recovery'!$F$5:$F$500,0))&lt;&gt;"N",
INDEX('11.5_Outliers-Other_recovery'!J$5:J$500,MATCH($F39,'11.5_Outliers-Other_recovery'!$F$5:$F$500,0)),""),"")</f>
        <v>14.315</v>
      </c>
      <c r="W39" s="8">
        <f>IFERROR(IF(INDEX('11.5_Outliers-Other_recovery'!$N$5:$N$500,MATCH($F39,'11.5_Outliers-Other_recovery'!$F$5:$F$500,0))&lt;&gt;"N",
INDEX('11.5_Outliers-Other_recovery'!K$5:K$500,MATCH($F39,'11.5_Outliers-Other_recovery'!$F$5:$F$500,0)),""),"")</f>
        <v>2013</v>
      </c>
      <c r="X39" s="14" t="str">
        <f>IFERROR(IF(INDEX('11.5_Outliers-Other_recovery'!$N$5:$N$500,MATCH($F39,'11.5_Outliers-Other_recovery'!$F$5:$F$500,0))&lt;&gt;"N",
INDEX('11.5_Outliers-Other_recovery'!L$5:L$500,MATCH($F39,'11.5_Outliers-Other_recovery'!$F$5:$F$500,0)),""),"")</f>
        <v>WABI_006</v>
      </c>
      <c r="Y39" s="14">
        <f>IFERROR(IF(INDEX('11.4_Outliers-Formal_dry_recy'!$N$5:$N$500,MATCH($F39,'11.4_Outliers-Formal_dry_recy'!$F$5:$F$500,0))&lt;&gt;"N",
INDEX('11.4_Outliers-Formal_dry_recy'!J$5:J$500,MATCH($F39,'11.4_Outliers-Formal_dry_recy'!$F$5:$F$500,0)),""),"")</f>
        <v>20.684999999999999</v>
      </c>
      <c r="Z39" s="8">
        <f>IFERROR(IF(INDEX('11.4_Outliers-Formal_dry_recy'!$N$5:$N$500,MATCH($F39,'11.4_Outliers-Formal_dry_recy'!$F$5:$F$500,0))&lt;&gt;"N",
INDEX('11.4_Outliers-Formal_dry_recy'!K$5:K$500,MATCH($F39,'11.4_Outliers-Formal_dry_recy'!$F$5:$F$500,0)),""),"")</f>
        <v>2013</v>
      </c>
      <c r="AA39" s="14" t="str">
        <f>IFERROR(IF(INDEX('11.4_Outliers-Formal_dry_recy'!$N$5:$N$500,MATCH($F39,'11.4_Outliers-Formal_dry_recy'!$F$5:$F$500,0))&lt;&gt;"N",
INDEX('11.4_Outliers-Formal_dry_recy'!L$5:L$500,MATCH($F39,'11.4_Outliers-Formal_dry_recy'!$F$5:$F$500,0)),""),"")</f>
        <v>WABI_006</v>
      </c>
      <c r="AB39" s="14">
        <f>IFERROR(IF(INDEX('11.6_Outliers-Incineration'!$N$5:$N$500,MATCH($F39,'11.6_Outliers-Incineration'!$F$5:$F$500,0))&lt;&gt;"N",
INDEX('11.6_Outliers-Incineration'!J$5:J$500,MATCH($F39,'11.6_Outliers-Incineration'!$F$5:$F$500,0)),""),"")</f>
        <v>0</v>
      </c>
      <c r="AC39" s="8">
        <f>IFERROR(IF(INDEX('11.6_Outliers-Incineration'!$N$5:$N$500,MATCH($F39,'11.6_Outliers-Incineration'!$F$5:$F$500,0))&lt;&gt;"N",
INDEX('11.6_Outliers-Incineration'!K$5:K$500,MATCH($F39,'11.6_Outliers-Incineration'!$F$5:$F$500,0)),""),"")</f>
        <v>2013</v>
      </c>
      <c r="AD39" s="14" t="str">
        <f>IFERROR(IF(INDEX('11.6_Outliers-Incineration'!$N$5:$N$500,MATCH($F39,'11.6_Outliers-Incineration'!$F$5:$F$500,0))&lt;&gt;"N",
INDEX('11.6_Outliers-Incineration'!L$5:L$500,MATCH($F39,'11.6_Outliers-Incineration'!$F$5:$F$500,0)),""),"")</f>
        <v>WABI_006</v>
      </c>
      <c r="AE39" s="14" t="str">
        <f>IFERROR(IF(INDEX('11.7_Outliers-Controlled_disp'!$N$5:$N$500,MATCH($F39,'11.7_Outliers-Controlled_disp'!$F$5:$F$500,0))&lt;&gt;"N",
INDEX('11.7_Outliers-Controlled_disp'!J$5:J$500,MATCH($F39,'11.7_Outliers-Controlled_disp'!$F$5:$F$500,0)),""),"")</f>
        <v/>
      </c>
      <c r="AF39" s="8" t="str">
        <f>IFERROR(IF(INDEX('11.7_Outliers-Controlled_disp'!$N$5:$N$500,MATCH($F39,'11.7_Outliers-Controlled_disp'!$F$5:$F$500,0))&lt;&gt;"N",
INDEX('11.7_Outliers-Controlled_disp'!K$5:K$500,MATCH($F39,'11.7_Outliers-Controlled_disp'!$F$5:$F$500,0)),""),"")</f>
        <v/>
      </c>
      <c r="AG39" s="14" t="str">
        <f>IFERROR(IF(INDEX('11.7_Outliers-Controlled_disp'!$N$5:$N$500,MATCH($F39,'11.7_Outliers-Controlled_disp'!$F$5:$F$500,0))&lt;&gt;"N",
INDEX('11.7_Outliers-Controlled_disp'!L$5:L$500,MATCH($F39,'11.7_Outliers-Controlled_disp'!$F$5:$F$500,0)),""),"")</f>
        <v/>
      </c>
      <c r="AI39" s="5"/>
      <c r="AJ39" s="5" t="s">
        <v>1569</v>
      </c>
      <c r="AK39" s="5">
        <f t="shared" si="0"/>
        <v>6</v>
      </c>
    </row>
    <row r="40" spans="1:37" x14ac:dyDescent="0.25">
      <c r="A40" s="5" t="s">
        <v>1355</v>
      </c>
      <c r="B40" s="5" t="s">
        <v>1108</v>
      </c>
      <c r="C40" s="5" t="s">
        <v>1107</v>
      </c>
      <c r="D40" s="5" t="s">
        <v>1038</v>
      </c>
      <c r="E40" s="5" t="s">
        <v>1357</v>
      </c>
      <c r="F40" s="5" t="s">
        <v>1356</v>
      </c>
      <c r="G40" s="5">
        <v>2</v>
      </c>
      <c r="H40" s="5">
        <v>1</v>
      </c>
      <c r="I40" s="5" t="s">
        <v>1809</v>
      </c>
      <c r="J40" s="13">
        <f>IFERROR(IF(INDEX('11.1_Outliers-Generation'!$N$5:$N$500,MATCH($F40,'11.1_Outliers-Generation'!$F$5:$F$500,0))&lt;&gt;"N",
INDEX('11.1_Outliers-Generation'!J$5:J$500,MATCH($F40,'11.1_Outliers-Generation'!$F$5:$F$500,0)),""),"")</f>
        <v>1.0877462712204893</v>
      </c>
      <c r="K40" s="8">
        <f>IFERROR(IF(INDEX('11.1_Outliers-Generation'!$N$5:$N$500,MATCH($F40,'11.1_Outliers-Generation'!$F$5:$F$500,0))&lt;&gt;"N",
INDEX('11.1_Outliers-Generation'!K$5:K$500,MATCH($F40,'11.1_Outliers-Generation'!$F$5:$F$500,0)),""),"")</f>
        <v>2007</v>
      </c>
      <c r="L40" s="13" t="str">
        <f>IFERROR(IF(INDEX('11.1_Outliers-Generation'!$N$5:$N$500,MATCH($F40,'11.1_Outliers-Generation'!$F$5:$F$500,0))&lt;&gt;"N",
INDEX('11.1_Outliers-Generation'!L$5:L$500,MATCH($F40,'11.1_Outliers-Generation'!$F$5:$F$500,0)),""),"")</f>
        <v>WABI_007</v>
      </c>
      <c r="M40" s="14">
        <f>IFERROR(IF(INDEX('11.2_Outliers-Collection_cov'!$N$5:$N$500,MATCH($F40,'11.2_Outliers-Collection_cov'!$F$5:$F$500,0))&lt;&gt;"N",
INDEX('11.2_Outliers-Collection_cov'!J$5:J$500,MATCH($F40,'11.2_Outliers-Collection_cov'!$F$5:$F$500,0)),""),"")</f>
        <v>82</v>
      </c>
      <c r="N40" s="8">
        <f>IFERROR(IF(INDEX('11.2_Outliers-Collection_cov'!$N$5:$N$500,MATCH($F40,'11.2_Outliers-Collection_cov'!$F$5:$F$500,0))&lt;&gt;"N",
INDEX('11.2_Outliers-Collection_cov'!K$5:K$500,MATCH($F40,'11.2_Outliers-Collection_cov'!$F$5:$F$500,0)),""),"")</f>
        <v>2007</v>
      </c>
      <c r="O40" s="13" t="str">
        <f>IFERROR(IF(INDEX('11.2_Outliers-Collection_cov'!$N$5:$N$500,MATCH($F40,'11.2_Outliers-Collection_cov'!$F$5:$F$500,0))&lt;&gt;"N",
INDEX('11.2_Outliers-Collection_cov'!L$5:L$500,MATCH($F40,'11.2_Outliers-Collection_cov'!$F$5:$F$500,0)),""),"")</f>
        <v>WABI_007</v>
      </c>
      <c r="P40" s="14">
        <f>IFERROR(IF(INDEX('11.3_Outliers-Plastic'!$N$5:$N$500,MATCH($F40,'11.3_Outliers-Plastic'!$F$5:$F$500,0))&lt;&gt;"N",
INDEX('11.3_Outliers-Plastic'!J$5:J$500,MATCH($F40,'11.3_Outliers-Plastic'!$F$5:$F$500,0)),""),"")</f>
        <v>11</v>
      </c>
      <c r="Q40" s="8">
        <f>IFERROR(IF(INDEX('11.3_Outliers-Plastic'!$N$5:$N$500,MATCH($F40,'11.3_Outliers-Plastic'!$F$5:$F$500,0))&lt;&gt;"N",
INDEX('11.3_Outliers-Plastic'!K$5:K$500,MATCH($F40,'11.3_Outliers-Plastic'!$F$5:$F$500,0)),""),"")</f>
        <v>2007</v>
      </c>
      <c r="R40" s="14" t="str">
        <f>IFERROR(IF(INDEX('11.3_Outliers-Plastic'!$N$5:$N$500,MATCH($F40,'11.3_Outliers-Plastic'!$F$5:$F$500,0))&lt;&gt;"N",
INDEX('11.3_Outliers-Plastic'!L$5:L$500,MATCH($F40,'11.3_Outliers-Plastic'!$F$5:$F$500,0)),""),"")</f>
        <v>WABI_007</v>
      </c>
      <c r="S40" s="12"/>
      <c r="T40" s="5"/>
      <c r="U40" s="5" t="s">
        <v>1569</v>
      </c>
      <c r="V40" s="14">
        <f>IFERROR(IF(INDEX('11.5_Outliers-Other_recovery'!$N$5:$N$500,MATCH($F40,'11.5_Outliers-Other_recovery'!$F$5:$F$500,0))&lt;&gt;"N",
INDEX('11.5_Outliers-Other_recovery'!J$5:J$500,MATCH($F40,'11.5_Outliers-Other_recovery'!$F$5:$F$500,0)),""),"")</f>
        <v>0</v>
      </c>
      <c r="W40" s="8">
        <f>IFERROR(IF(INDEX('11.5_Outliers-Other_recovery'!$N$5:$N$500,MATCH($F40,'11.5_Outliers-Other_recovery'!$F$5:$F$500,0))&lt;&gt;"N",
INDEX('11.5_Outliers-Other_recovery'!K$5:K$500,MATCH($F40,'11.5_Outliers-Other_recovery'!$F$5:$F$500,0)),""),"")</f>
        <v>2007</v>
      </c>
      <c r="X40" s="14" t="str">
        <f>IFERROR(IF(INDEX('11.5_Outliers-Other_recovery'!$N$5:$N$500,MATCH($F40,'11.5_Outliers-Other_recovery'!$F$5:$F$500,0))&lt;&gt;"N",
INDEX('11.5_Outliers-Other_recovery'!L$5:L$500,MATCH($F40,'11.5_Outliers-Other_recovery'!$F$5:$F$500,0)),""),"")</f>
        <v>WABI_007</v>
      </c>
      <c r="Y40" s="14">
        <f>IFERROR(IF(INDEX('11.4_Outliers-Formal_dry_recy'!$N$5:$N$500,MATCH($F40,'11.4_Outliers-Formal_dry_recy'!$F$5:$F$500,0))&lt;&gt;"N",
INDEX('11.4_Outliers-Formal_dry_recy'!J$5:J$500,MATCH($F40,'11.4_Outliers-Formal_dry_recy'!$F$5:$F$500,0)),""),"")</f>
        <v>0.6097560975609756</v>
      </c>
      <c r="Z40" s="8">
        <f>IFERROR(IF(INDEX('11.4_Outliers-Formal_dry_recy'!$N$5:$N$500,MATCH($F40,'11.4_Outliers-Formal_dry_recy'!$F$5:$F$500,0))&lt;&gt;"N",
INDEX('11.4_Outliers-Formal_dry_recy'!K$5:K$500,MATCH($F40,'11.4_Outliers-Formal_dry_recy'!$F$5:$F$500,0)),""),"")</f>
        <v>2007</v>
      </c>
      <c r="AA40" s="14" t="str">
        <f>IFERROR(IF(INDEX('11.4_Outliers-Formal_dry_recy'!$N$5:$N$500,MATCH($F40,'11.4_Outliers-Formal_dry_recy'!$F$5:$F$500,0))&lt;&gt;"N",
INDEX('11.4_Outliers-Formal_dry_recy'!L$5:L$500,MATCH($F40,'11.4_Outliers-Formal_dry_recy'!$F$5:$F$500,0)),""),"")</f>
        <v>WABI_007</v>
      </c>
      <c r="AB40" s="14">
        <f>IFERROR(IF(INDEX('11.6_Outliers-Incineration'!$N$5:$N$500,MATCH($F40,'11.6_Outliers-Incineration'!$F$5:$F$500,0))&lt;&gt;"N",
INDEX('11.6_Outliers-Incineration'!J$5:J$500,MATCH($F40,'11.6_Outliers-Incineration'!$F$5:$F$500,0)),""),"")</f>
        <v>0</v>
      </c>
      <c r="AC40" s="8">
        <f>IFERROR(IF(INDEX('11.6_Outliers-Incineration'!$N$5:$N$500,MATCH($F40,'11.6_Outliers-Incineration'!$F$5:$F$500,0))&lt;&gt;"N",
INDEX('11.6_Outliers-Incineration'!K$5:K$500,MATCH($F40,'11.6_Outliers-Incineration'!$F$5:$F$500,0)),""),"")</f>
        <v>2007</v>
      </c>
      <c r="AD40" s="14" t="str">
        <f>IFERROR(IF(INDEX('11.6_Outliers-Incineration'!$N$5:$N$500,MATCH($F40,'11.6_Outliers-Incineration'!$F$5:$F$500,0))&lt;&gt;"N",
INDEX('11.6_Outliers-Incineration'!L$5:L$500,MATCH($F40,'11.6_Outliers-Incineration'!$F$5:$F$500,0)),""),"")</f>
        <v>WABI_007</v>
      </c>
      <c r="AE40" s="14">
        <f>IFERROR(IF(INDEX('11.7_Outliers-Controlled_disp'!$N$5:$N$500,MATCH($F40,'11.7_Outliers-Controlled_disp'!$F$5:$F$500,0))&lt;&gt;"N",
INDEX('11.7_Outliers-Controlled_disp'!J$5:J$500,MATCH($F40,'11.7_Outliers-Controlled_disp'!$F$5:$F$500,0)),""),"")</f>
        <v>100</v>
      </c>
      <c r="AF40" s="8">
        <f>IFERROR(IF(INDEX('11.7_Outliers-Controlled_disp'!$N$5:$N$500,MATCH($F40,'11.7_Outliers-Controlled_disp'!$F$5:$F$500,0))&lt;&gt;"N",
INDEX('11.7_Outliers-Controlled_disp'!K$5:K$500,MATCH($F40,'11.7_Outliers-Controlled_disp'!$F$5:$F$500,0)),""),"")</f>
        <v>2007</v>
      </c>
      <c r="AG40" s="14" t="str">
        <f>IFERROR(IF(INDEX('11.7_Outliers-Controlled_disp'!$N$5:$N$500,MATCH($F40,'11.7_Outliers-Controlled_disp'!$F$5:$F$500,0))&lt;&gt;"N",
INDEX('11.7_Outliers-Controlled_disp'!L$5:L$500,MATCH($F40,'11.7_Outliers-Controlled_disp'!$F$5:$F$500,0)),""),"")</f>
        <v>WABI_007</v>
      </c>
      <c r="AI40" s="5"/>
      <c r="AJ40" s="5" t="s">
        <v>1569</v>
      </c>
      <c r="AK40" s="5">
        <f t="shared" si="0"/>
        <v>7</v>
      </c>
    </row>
    <row r="41" spans="1:37" x14ac:dyDescent="0.25">
      <c r="A41" s="5" t="s">
        <v>1468</v>
      </c>
      <c r="B41" s="5" t="s">
        <v>1654</v>
      </c>
      <c r="C41" s="5" t="s">
        <v>1471</v>
      </c>
      <c r="D41" s="5" t="s">
        <v>1038</v>
      </c>
      <c r="E41" s="5" t="s">
        <v>1470</v>
      </c>
      <c r="F41" s="5" t="s">
        <v>1469</v>
      </c>
      <c r="G41" s="5">
        <v>1</v>
      </c>
      <c r="H41" s="5">
        <v>1</v>
      </c>
      <c r="I41" s="5" t="s">
        <v>3103</v>
      </c>
      <c r="J41" s="13">
        <f>IFERROR(IF(INDEX('11.1_Outliers-Generation'!$N$5:$N$500,MATCH($F41,'11.1_Outliers-Generation'!$F$5:$F$500,0))&lt;&gt;"N",
INDEX('11.1_Outliers-Generation'!J$5:J$500,MATCH($F41,'11.1_Outliers-Generation'!$F$5:$F$500,0)),""),"")</f>
        <v>0.59655324790101638</v>
      </c>
      <c r="K41" s="8">
        <f>IFERROR(IF(INDEX('11.1_Outliers-Generation'!$N$5:$N$500,MATCH($F41,'11.1_Outliers-Generation'!$F$5:$F$500,0))&lt;&gt;"N",
INDEX('11.1_Outliers-Generation'!K$5:K$500,MATCH($F41,'11.1_Outliers-Generation'!$F$5:$F$500,0)),""),"")</f>
        <v>2007</v>
      </c>
      <c r="L41" s="13" t="str">
        <f>IFERROR(IF(INDEX('11.1_Outliers-Generation'!$N$5:$N$500,MATCH($F41,'11.1_Outliers-Generation'!$F$5:$F$500,0))&lt;&gt;"N",
INDEX('11.1_Outliers-Generation'!L$5:L$500,MATCH($F41,'11.1_Outliers-Generation'!$F$5:$F$500,0)),""),"")</f>
        <v>WABI_010</v>
      </c>
      <c r="M41" s="14">
        <f>IFERROR(IF(INDEX('11.2_Outliers-Collection_cov'!$N$5:$N$500,MATCH($F41,'11.2_Outliers-Collection_cov'!$F$5:$F$500,0))&lt;&gt;"N",
INDEX('11.2_Outliers-Collection_cov'!J$5:J$500,MATCH($F41,'11.2_Outliers-Collection_cov'!$F$5:$F$500,0)),""),"")</f>
        <v>100</v>
      </c>
      <c r="N41" s="8">
        <f>IFERROR(IF(INDEX('11.2_Outliers-Collection_cov'!$N$5:$N$500,MATCH($F41,'11.2_Outliers-Collection_cov'!$F$5:$F$500,0))&lt;&gt;"N",
INDEX('11.2_Outliers-Collection_cov'!K$5:K$500,MATCH($F41,'11.2_Outliers-Collection_cov'!$F$5:$F$500,0)),""),"")</f>
        <v>2007</v>
      </c>
      <c r="O41" s="13" t="str">
        <f>IFERROR(IF(INDEX('11.2_Outliers-Collection_cov'!$N$5:$N$500,MATCH($F41,'11.2_Outliers-Collection_cov'!$F$5:$F$500,0))&lt;&gt;"N",
INDEX('11.2_Outliers-Collection_cov'!L$5:L$500,MATCH($F41,'11.2_Outliers-Collection_cov'!$F$5:$F$500,0)),""),"")</f>
        <v>WABI_010</v>
      </c>
      <c r="P41" s="14">
        <f>IFERROR(IF(INDEX('11.3_Outliers-Plastic'!$N$5:$N$500,MATCH($F41,'11.3_Outliers-Plastic'!$F$5:$F$500,0))&lt;&gt;"N",
INDEX('11.3_Outliers-Plastic'!J$5:J$500,MATCH($F41,'11.3_Outliers-Plastic'!$F$5:$F$500,0)),""),"")</f>
        <v>26</v>
      </c>
      <c r="Q41" s="8">
        <f>IFERROR(IF(INDEX('11.3_Outliers-Plastic'!$N$5:$N$500,MATCH($F41,'11.3_Outliers-Plastic'!$F$5:$F$500,0))&lt;&gt;"N",
INDEX('11.3_Outliers-Plastic'!K$5:K$500,MATCH($F41,'11.3_Outliers-Plastic'!$F$5:$F$500,0)),""),"")</f>
        <v>2007</v>
      </c>
      <c r="R41" s="14" t="str">
        <f>IFERROR(IF(INDEX('11.3_Outliers-Plastic'!$N$5:$N$500,MATCH($F41,'11.3_Outliers-Plastic'!$F$5:$F$500,0))&lt;&gt;"N",
INDEX('11.3_Outliers-Plastic'!L$5:L$500,MATCH($F41,'11.3_Outliers-Plastic'!$F$5:$F$500,0)),""),"")</f>
        <v>WABI_010</v>
      </c>
      <c r="S41" s="12"/>
      <c r="T41" s="5"/>
      <c r="U41" s="5" t="s">
        <v>1569</v>
      </c>
      <c r="V41" s="14">
        <f>IFERROR(IF(INDEX('11.5_Outliers-Other_recovery'!$N$5:$N$500,MATCH($F41,'11.5_Outliers-Other_recovery'!$F$5:$F$500,0))&lt;&gt;"N",
INDEX('11.5_Outliers-Other_recovery'!J$5:J$500,MATCH($F41,'11.5_Outliers-Other_recovery'!$F$5:$F$500,0)),""),"")</f>
        <v>0</v>
      </c>
      <c r="W41" s="8">
        <f>IFERROR(IF(INDEX('11.5_Outliers-Other_recovery'!$N$5:$N$500,MATCH($F41,'11.5_Outliers-Other_recovery'!$F$5:$F$500,0))&lt;&gt;"N",
INDEX('11.5_Outliers-Other_recovery'!K$5:K$500,MATCH($F41,'11.5_Outliers-Other_recovery'!$F$5:$F$500,0)),""),"")</f>
        <v>2007</v>
      </c>
      <c r="X41" s="14" t="str">
        <f>IFERROR(IF(INDEX('11.5_Outliers-Other_recovery'!$N$5:$N$500,MATCH($F41,'11.5_Outliers-Other_recovery'!$F$5:$F$500,0))&lt;&gt;"N",
INDEX('11.5_Outliers-Other_recovery'!L$5:L$500,MATCH($F41,'11.5_Outliers-Other_recovery'!$F$5:$F$500,0)),""),"")</f>
        <v>WABI_010</v>
      </c>
      <c r="Y41" s="14">
        <f>IFERROR(IF(INDEX('11.4_Outliers-Formal_dry_recy'!$N$5:$N$500,MATCH($F41,'11.4_Outliers-Formal_dry_recy'!$F$5:$F$500,0))&lt;&gt;"N",
INDEX('11.4_Outliers-Formal_dry_recy'!J$5:J$500,MATCH($F41,'11.4_Outliers-Formal_dry_recy'!$F$5:$F$500,0)),""),"")</f>
        <v>2.5</v>
      </c>
      <c r="Z41" s="8">
        <f>IFERROR(IF(INDEX('11.4_Outliers-Formal_dry_recy'!$N$5:$N$500,MATCH($F41,'11.4_Outliers-Formal_dry_recy'!$F$5:$F$500,0))&lt;&gt;"N",
INDEX('11.4_Outliers-Formal_dry_recy'!K$5:K$500,MATCH($F41,'11.4_Outliers-Formal_dry_recy'!$F$5:$F$500,0)),""),"")</f>
        <v>2007</v>
      </c>
      <c r="AA41" s="14" t="str">
        <f>IFERROR(IF(INDEX('11.4_Outliers-Formal_dry_recy'!$N$5:$N$500,MATCH($F41,'11.4_Outliers-Formal_dry_recy'!$F$5:$F$500,0))&lt;&gt;"N",
INDEX('11.4_Outliers-Formal_dry_recy'!L$5:L$500,MATCH($F41,'11.4_Outliers-Formal_dry_recy'!$F$5:$F$500,0)),""),"")</f>
        <v>WABI_010</v>
      </c>
      <c r="AB41" s="14">
        <f>IFERROR(IF(INDEX('11.6_Outliers-Incineration'!$N$5:$N$500,MATCH($F41,'11.6_Outliers-Incineration'!$F$5:$F$500,0))&lt;&gt;"N",
INDEX('11.6_Outliers-Incineration'!J$5:J$500,MATCH($F41,'11.6_Outliers-Incineration'!$F$5:$F$500,0)),""),"")</f>
        <v>0</v>
      </c>
      <c r="AC41" s="8">
        <f>IFERROR(IF(INDEX('11.6_Outliers-Incineration'!$N$5:$N$500,MATCH($F41,'11.6_Outliers-Incineration'!$F$5:$F$500,0))&lt;&gt;"N",
INDEX('11.6_Outliers-Incineration'!K$5:K$500,MATCH($F41,'11.6_Outliers-Incineration'!$F$5:$F$500,0)),""),"")</f>
        <v>2007</v>
      </c>
      <c r="AD41" s="14" t="str">
        <f>IFERROR(IF(INDEX('11.6_Outliers-Incineration'!$N$5:$N$500,MATCH($F41,'11.6_Outliers-Incineration'!$F$5:$F$500,0))&lt;&gt;"N",
INDEX('11.6_Outliers-Incineration'!L$5:L$500,MATCH($F41,'11.6_Outliers-Incineration'!$F$5:$F$500,0)),""),"")</f>
        <v>WABI_010</v>
      </c>
      <c r="AE41" s="14">
        <f>IFERROR(IF(INDEX('11.7_Outliers-Controlled_disp'!$N$5:$N$500,MATCH($F41,'11.7_Outliers-Controlled_disp'!$F$5:$F$500,0))&lt;&gt;"N",
INDEX('11.7_Outliers-Controlled_disp'!J$5:J$500,MATCH($F41,'11.7_Outliers-Controlled_disp'!$F$5:$F$500,0)),""),"")</f>
        <v>100</v>
      </c>
      <c r="AF41" s="8">
        <f>IFERROR(IF(INDEX('11.7_Outliers-Controlled_disp'!$N$5:$N$500,MATCH($F41,'11.7_Outliers-Controlled_disp'!$F$5:$F$500,0))&lt;&gt;"N",
INDEX('11.7_Outliers-Controlled_disp'!K$5:K$500,MATCH($F41,'11.7_Outliers-Controlled_disp'!$F$5:$F$500,0)),""),"")</f>
        <v>2007</v>
      </c>
      <c r="AG41" s="14" t="str">
        <f>IFERROR(IF(INDEX('11.7_Outliers-Controlled_disp'!$N$5:$N$500,MATCH($F41,'11.7_Outliers-Controlled_disp'!$F$5:$F$500,0))&lt;&gt;"N",
INDEX('11.7_Outliers-Controlled_disp'!L$5:L$500,MATCH($F41,'11.7_Outliers-Controlled_disp'!$F$5:$F$500,0)),""),"")</f>
        <v>WABI_010</v>
      </c>
      <c r="AI41" s="5"/>
      <c r="AJ41" s="5" t="s">
        <v>1569</v>
      </c>
      <c r="AK41" s="5">
        <f t="shared" si="0"/>
        <v>7</v>
      </c>
    </row>
    <row r="42" spans="1:37" x14ac:dyDescent="0.25">
      <c r="A42" s="5" t="s">
        <v>1475</v>
      </c>
      <c r="B42" s="5" t="s">
        <v>1477</v>
      </c>
      <c r="C42" s="5" t="s">
        <v>1479</v>
      </c>
      <c r="D42" s="5" t="s">
        <v>1038</v>
      </c>
      <c r="E42" s="5" t="s">
        <v>1478</v>
      </c>
      <c r="F42" s="5" t="s">
        <v>1476</v>
      </c>
      <c r="G42" s="5">
        <v>1</v>
      </c>
      <c r="H42" s="5">
        <v>3</v>
      </c>
      <c r="I42" s="5" t="s">
        <v>3110</v>
      </c>
      <c r="J42" s="13">
        <f>IFERROR(IF(INDEX('11.1_Outliers-Generation'!$N$5:$N$500,MATCH($F42,'11.1_Outliers-Generation'!$F$5:$F$500,0))&lt;&gt;"N",
INDEX('11.1_Outliers-Generation'!J$5:J$500,MATCH($F42,'11.1_Outliers-Generation'!$F$5:$F$500,0)),""),"")</f>
        <v>0.77726436311592717</v>
      </c>
      <c r="K42" s="8">
        <f>IFERROR(IF(INDEX('11.1_Outliers-Generation'!$N$5:$N$500,MATCH($F42,'11.1_Outliers-Generation'!$F$5:$F$500,0))&lt;&gt;"N",
INDEX('11.1_Outliers-Generation'!K$5:K$500,MATCH($F42,'11.1_Outliers-Generation'!$F$5:$F$500,0)),""),"")</f>
        <v>2009</v>
      </c>
      <c r="L42" s="13" t="str">
        <f>IFERROR(IF(INDEX('11.1_Outliers-Generation'!$N$5:$N$500,MATCH($F42,'11.1_Outliers-Generation'!$F$5:$F$500,0))&lt;&gt;"N",
INDEX('11.1_Outliers-Generation'!L$5:L$500,MATCH($F42,'11.1_Outliers-Generation'!$F$5:$F$500,0)),""),"")</f>
        <v>WABI_011</v>
      </c>
      <c r="M42" s="14">
        <f>IFERROR(IF(INDEX('11.2_Outliers-Collection_cov'!$N$5:$N$500,MATCH($F42,'11.2_Outliers-Collection_cov'!$F$5:$F$500,0))&lt;&gt;"N",
INDEX('11.2_Outliers-Collection_cov'!J$5:J$500,MATCH($F42,'11.2_Outliers-Collection_cov'!$F$5:$F$500,0)),""),"")</f>
        <v>100</v>
      </c>
      <c r="N42" s="8">
        <f>IFERROR(IF(INDEX('11.2_Outliers-Collection_cov'!$N$5:$N$500,MATCH($F42,'11.2_Outliers-Collection_cov'!$F$5:$F$500,0))&lt;&gt;"N",
INDEX('11.2_Outliers-Collection_cov'!K$5:K$500,MATCH($F42,'11.2_Outliers-Collection_cov'!$F$5:$F$500,0)),""),"")</f>
        <v>2009</v>
      </c>
      <c r="O42" s="13" t="str">
        <f>IFERROR(IF(INDEX('11.2_Outliers-Collection_cov'!$N$5:$N$500,MATCH($F42,'11.2_Outliers-Collection_cov'!$F$5:$F$500,0))&lt;&gt;"N",
INDEX('11.2_Outliers-Collection_cov'!L$5:L$500,MATCH($F42,'11.2_Outliers-Collection_cov'!$F$5:$F$500,0)),""),"")</f>
        <v>WABI_011</v>
      </c>
      <c r="P42" s="14">
        <f>IFERROR(IF(INDEX('11.3_Outliers-Plastic'!$N$5:$N$500,MATCH($F42,'11.3_Outliers-Plastic'!$F$5:$F$500,0))&lt;&gt;"N",
INDEX('11.3_Outliers-Plastic'!J$5:J$500,MATCH($F42,'11.3_Outliers-Plastic'!$F$5:$F$500,0)),""),"")</f>
        <v>16</v>
      </c>
      <c r="Q42" s="8">
        <f>IFERROR(IF(INDEX('11.3_Outliers-Plastic'!$N$5:$N$500,MATCH($F42,'11.3_Outliers-Plastic'!$F$5:$F$500,0))&lt;&gt;"N",
INDEX('11.3_Outliers-Plastic'!K$5:K$500,MATCH($F42,'11.3_Outliers-Plastic'!$F$5:$F$500,0)),""),"")</f>
        <v>2009</v>
      </c>
      <c r="R42" s="14" t="str">
        <f>IFERROR(IF(INDEX('11.3_Outliers-Plastic'!$N$5:$N$500,MATCH($F42,'11.3_Outliers-Plastic'!$F$5:$F$500,0))&lt;&gt;"N",
INDEX('11.3_Outliers-Plastic'!L$5:L$500,MATCH($F42,'11.3_Outliers-Plastic'!$F$5:$F$500,0)),""),"")</f>
        <v>WABI_011</v>
      </c>
      <c r="S42" s="12"/>
      <c r="T42" s="5"/>
      <c r="U42" s="5" t="s">
        <v>1569</v>
      </c>
      <c r="V42" s="14">
        <f>IFERROR(IF(INDEX('11.5_Outliers-Other_recovery'!$N$5:$N$500,MATCH($F42,'11.5_Outliers-Other_recovery'!$F$5:$F$500,0))&lt;&gt;"N",
INDEX('11.5_Outliers-Other_recovery'!J$5:J$500,MATCH($F42,'11.5_Outliers-Other_recovery'!$F$5:$F$500,0)),""),"")</f>
        <v>0</v>
      </c>
      <c r="W42" s="8">
        <f>IFERROR(IF(INDEX('11.5_Outliers-Other_recovery'!$N$5:$N$500,MATCH($F42,'11.5_Outliers-Other_recovery'!$F$5:$F$500,0))&lt;&gt;"N",
INDEX('11.5_Outliers-Other_recovery'!K$5:K$500,MATCH($F42,'11.5_Outliers-Other_recovery'!$F$5:$F$500,0)),""),"")</f>
        <v>2009</v>
      </c>
      <c r="X42" s="14" t="str">
        <f>IFERROR(IF(INDEX('11.5_Outliers-Other_recovery'!$N$5:$N$500,MATCH($F42,'11.5_Outliers-Other_recovery'!$F$5:$F$500,0))&lt;&gt;"N",
INDEX('11.5_Outliers-Other_recovery'!L$5:L$500,MATCH($F42,'11.5_Outliers-Other_recovery'!$F$5:$F$500,0)),""),"")</f>
        <v>WABI_011</v>
      </c>
      <c r="Y42" s="14">
        <f>IFERROR(IF(INDEX('11.4_Outliers-Formal_dry_recy'!$N$5:$N$500,MATCH($F42,'11.4_Outliers-Formal_dry_recy'!$F$5:$F$500,0))&lt;&gt;"N",
INDEX('11.4_Outliers-Formal_dry_recy'!J$5:J$500,MATCH($F42,'11.4_Outliers-Formal_dry_recy'!$F$5:$F$500,0)),""),"")</f>
        <v>0</v>
      </c>
      <c r="Z42" s="8">
        <f>IFERROR(IF(INDEX('11.4_Outliers-Formal_dry_recy'!$N$5:$N$500,MATCH($F42,'11.4_Outliers-Formal_dry_recy'!$F$5:$F$500,0))&lt;&gt;"N",
INDEX('11.4_Outliers-Formal_dry_recy'!K$5:K$500,MATCH($F42,'11.4_Outliers-Formal_dry_recy'!$F$5:$F$500,0)),""),"")</f>
        <v>2009</v>
      </c>
      <c r="AA42" s="14" t="str">
        <f>IFERROR(IF(INDEX('11.4_Outliers-Formal_dry_recy'!$N$5:$N$500,MATCH($F42,'11.4_Outliers-Formal_dry_recy'!$F$5:$F$500,0))&lt;&gt;"N",
INDEX('11.4_Outliers-Formal_dry_recy'!L$5:L$500,MATCH($F42,'11.4_Outliers-Formal_dry_recy'!$F$5:$F$500,0)),""),"")</f>
        <v>WABI_011</v>
      </c>
      <c r="AB42" s="14">
        <f>IFERROR(IF(INDEX('11.6_Outliers-Incineration'!$N$5:$N$500,MATCH($F42,'11.6_Outliers-Incineration'!$F$5:$F$500,0))&lt;&gt;"N",
INDEX('11.6_Outliers-Incineration'!J$5:J$500,MATCH($F42,'11.6_Outliers-Incineration'!$F$5:$F$500,0)),""),"")</f>
        <v>0</v>
      </c>
      <c r="AC42" s="8">
        <f>IFERROR(IF(INDEX('11.6_Outliers-Incineration'!$N$5:$N$500,MATCH($F42,'11.6_Outliers-Incineration'!$F$5:$F$500,0))&lt;&gt;"N",
INDEX('11.6_Outliers-Incineration'!K$5:K$500,MATCH($F42,'11.6_Outliers-Incineration'!$F$5:$F$500,0)),""),"")</f>
        <v>2009</v>
      </c>
      <c r="AD42" s="14" t="str">
        <f>IFERROR(IF(INDEX('11.6_Outliers-Incineration'!$N$5:$N$500,MATCH($F42,'11.6_Outliers-Incineration'!$F$5:$F$500,0))&lt;&gt;"N",
INDEX('11.6_Outliers-Incineration'!L$5:L$500,MATCH($F42,'11.6_Outliers-Incineration'!$F$5:$F$500,0)),""),"")</f>
        <v>WABI_011</v>
      </c>
      <c r="AE42" s="14">
        <f>IFERROR(IF(INDEX('11.7_Outliers-Controlled_disp'!$N$5:$N$500,MATCH($F42,'11.7_Outliers-Controlled_disp'!$F$5:$F$500,0))&lt;&gt;"N",
INDEX('11.7_Outliers-Controlled_disp'!J$5:J$500,MATCH($F42,'11.7_Outliers-Controlled_disp'!$F$5:$F$500,0)),""),"")</f>
        <v>100</v>
      </c>
      <c r="AF42" s="8">
        <f>IFERROR(IF(INDEX('11.7_Outliers-Controlled_disp'!$N$5:$N$500,MATCH($F42,'11.7_Outliers-Controlled_disp'!$F$5:$F$500,0))&lt;&gt;"N",
INDEX('11.7_Outliers-Controlled_disp'!K$5:K$500,MATCH($F42,'11.7_Outliers-Controlled_disp'!$F$5:$F$500,0)),""),"")</f>
        <v>2009</v>
      </c>
      <c r="AG42" s="14" t="str">
        <f>IFERROR(IF(INDEX('11.7_Outliers-Controlled_disp'!$N$5:$N$500,MATCH($F42,'11.7_Outliers-Controlled_disp'!$F$5:$F$500,0))&lt;&gt;"N",
INDEX('11.7_Outliers-Controlled_disp'!L$5:L$500,MATCH($F42,'11.7_Outliers-Controlled_disp'!$F$5:$F$500,0)),""),"")</f>
        <v>WABI_011</v>
      </c>
      <c r="AI42" s="5"/>
      <c r="AJ42" s="5" t="s">
        <v>1569</v>
      </c>
      <c r="AK42" s="5">
        <f t="shared" si="0"/>
        <v>7</v>
      </c>
    </row>
    <row r="43" spans="1:37" x14ac:dyDescent="0.25">
      <c r="A43" s="5" t="s">
        <v>1484</v>
      </c>
      <c r="B43" s="5" t="s">
        <v>494</v>
      </c>
      <c r="C43" s="5" t="s">
        <v>493</v>
      </c>
      <c r="D43" s="5" t="s">
        <v>360</v>
      </c>
      <c r="E43" s="5" t="s">
        <v>1485</v>
      </c>
      <c r="F43" s="5" t="s">
        <v>3328</v>
      </c>
      <c r="G43" s="5">
        <v>4</v>
      </c>
      <c r="H43" s="5">
        <v>2</v>
      </c>
      <c r="I43" s="5" t="s">
        <v>1811</v>
      </c>
      <c r="J43" s="13">
        <f>IFERROR(IF(INDEX('11.1_Outliers-Generation'!$N$5:$N$500,MATCH($F43,'11.1_Outliers-Generation'!$F$5:$F$500,0))&lt;&gt;"N",
INDEX('11.1_Outliers-Generation'!J$5:J$500,MATCH($F43,'11.1_Outliers-Generation'!$F$5:$F$500,0)),""),"")</f>
        <v>0.32490974729241878</v>
      </c>
      <c r="K43" s="8">
        <f>IFERROR(IF(INDEX('11.1_Outliers-Generation'!$N$5:$N$500,MATCH($F43,'11.1_Outliers-Generation'!$F$5:$F$500,0))&lt;&gt;"N",
INDEX('11.1_Outliers-Generation'!K$5:K$500,MATCH($F43,'11.1_Outliers-Generation'!$F$5:$F$500,0)),""),"")</f>
        <v>2007</v>
      </c>
      <c r="L43" s="13" t="str">
        <f>IFERROR(IF(INDEX('11.1_Outliers-Generation'!$N$5:$N$500,MATCH($F43,'11.1_Outliers-Generation'!$F$5:$F$500,0))&lt;&gt;"N",
INDEX('11.1_Outliers-Generation'!L$5:L$500,MATCH($F43,'11.1_Outliers-Generation'!$F$5:$F$500,0)),""),"")</f>
        <v>WABI_015</v>
      </c>
      <c r="M43" s="14">
        <f>IFERROR(IF(INDEX('11.2_Outliers-Collection_cov'!$N$5:$N$500,MATCH($F43,'11.2_Outliers-Collection_cov'!$F$5:$F$500,0))&lt;&gt;"N",
INDEX('11.2_Outliers-Collection_cov'!J$5:J$500,MATCH($F43,'11.2_Outliers-Collection_cov'!$F$5:$F$500,0)),""),"")</f>
        <v>83</v>
      </c>
      <c r="N43" s="8">
        <f>IFERROR(IF(INDEX('11.2_Outliers-Collection_cov'!$N$5:$N$500,MATCH($F43,'11.2_Outliers-Collection_cov'!$F$5:$F$500,0))&lt;&gt;"N",
INDEX('11.2_Outliers-Collection_cov'!K$5:K$500,MATCH($F43,'11.2_Outliers-Collection_cov'!$F$5:$F$500,0)),""),"")</f>
        <v>2007</v>
      </c>
      <c r="O43" s="13" t="str">
        <f>IFERROR(IF(INDEX('11.2_Outliers-Collection_cov'!$N$5:$N$500,MATCH($F43,'11.2_Outliers-Collection_cov'!$F$5:$F$500,0))&lt;&gt;"N",
INDEX('11.2_Outliers-Collection_cov'!L$5:L$500,MATCH($F43,'11.2_Outliers-Collection_cov'!$F$5:$F$500,0)),""),"")</f>
        <v>WABI_015</v>
      </c>
      <c r="P43" s="14">
        <f>IFERROR(IF(INDEX('11.3_Outliers-Plastic'!$N$5:$N$500,MATCH($F43,'11.3_Outliers-Plastic'!$F$5:$F$500,0))&lt;&gt;"N",
INDEX('11.3_Outliers-Plastic'!J$5:J$500,MATCH($F43,'11.3_Outliers-Plastic'!$F$5:$F$500,0)),""),"")</f>
        <v>5</v>
      </c>
      <c r="Q43" s="8">
        <f>IFERROR(IF(INDEX('11.3_Outliers-Plastic'!$N$5:$N$500,MATCH($F43,'11.3_Outliers-Plastic'!$F$5:$F$500,0))&lt;&gt;"N",
INDEX('11.3_Outliers-Plastic'!K$5:K$500,MATCH($F43,'11.3_Outliers-Plastic'!$F$5:$F$500,0)),""),"")</f>
        <v>2007</v>
      </c>
      <c r="R43" s="14" t="str">
        <f>IFERROR(IF(INDEX('11.3_Outliers-Plastic'!$N$5:$N$500,MATCH($F43,'11.3_Outliers-Plastic'!$F$5:$F$500,0))&lt;&gt;"N",
INDEX('11.3_Outliers-Plastic'!L$5:L$500,MATCH($F43,'11.3_Outliers-Plastic'!$F$5:$F$500,0)),""),"")</f>
        <v>WABI_015</v>
      </c>
      <c r="S43" s="12"/>
      <c r="T43" s="5"/>
      <c r="U43" s="5" t="s">
        <v>1569</v>
      </c>
      <c r="V43" s="14">
        <f>IFERROR(IF(INDEX('11.5_Outliers-Other_recovery'!$N$5:$N$500,MATCH($F43,'11.5_Outliers-Other_recovery'!$F$5:$F$500,0))&lt;&gt;"N",
INDEX('11.5_Outliers-Other_recovery'!J$5:J$500,MATCH($F43,'11.5_Outliers-Other_recovery'!$F$5:$F$500,0)),""),"")</f>
        <v>0</v>
      </c>
      <c r="W43" s="8">
        <f>IFERROR(IF(INDEX('11.5_Outliers-Other_recovery'!$N$5:$N$500,MATCH($F43,'11.5_Outliers-Other_recovery'!$F$5:$F$500,0))&lt;&gt;"N",
INDEX('11.5_Outliers-Other_recovery'!K$5:K$500,MATCH($F43,'11.5_Outliers-Other_recovery'!$F$5:$F$500,0)),""),"")</f>
        <v>2007</v>
      </c>
      <c r="X43" s="14" t="str">
        <f>IFERROR(IF(INDEX('11.5_Outliers-Other_recovery'!$N$5:$N$500,MATCH($F43,'11.5_Outliers-Other_recovery'!$F$5:$F$500,0))&lt;&gt;"N",
INDEX('11.5_Outliers-Other_recovery'!L$5:L$500,MATCH($F43,'11.5_Outliers-Other_recovery'!$F$5:$F$500,0)),""),"")</f>
        <v>WABI_015</v>
      </c>
      <c r="Y43" s="14">
        <f>IFERROR(IF(INDEX('11.4_Outliers-Formal_dry_recy'!$N$5:$N$500,MATCH($F43,'11.4_Outliers-Formal_dry_recy'!$F$5:$F$500,0))&lt;&gt;"N",
INDEX('11.4_Outliers-Formal_dry_recy'!J$5:J$500,MATCH($F43,'11.4_Outliers-Formal_dry_recy'!$F$5:$F$500,0)),""),"")</f>
        <v>2.4096385542168677</v>
      </c>
      <c r="Z43" s="8">
        <f>IFERROR(IF(INDEX('11.4_Outliers-Formal_dry_recy'!$N$5:$N$500,MATCH($F43,'11.4_Outliers-Formal_dry_recy'!$F$5:$F$500,0))&lt;&gt;"N",
INDEX('11.4_Outliers-Formal_dry_recy'!K$5:K$500,MATCH($F43,'11.4_Outliers-Formal_dry_recy'!$F$5:$F$500,0)),""),"")</f>
        <v>2007</v>
      </c>
      <c r="AA43" s="14" t="str">
        <f>IFERROR(IF(INDEX('11.4_Outliers-Formal_dry_recy'!$N$5:$N$500,MATCH($F43,'11.4_Outliers-Formal_dry_recy'!$F$5:$F$500,0))&lt;&gt;"N",
INDEX('11.4_Outliers-Formal_dry_recy'!L$5:L$500,MATCH($F43,'11.4_Outliers-Formal_dry_recy'!$F$5:$F$500,0)),""),"")</f>
        <v>WABI_015</v>
      </c>
      <c r="AB43" s="14">
        <f>IFERROR(IF(INDEX('11.6_Outliers-Incineration'!$N$5:$N$500,MATCH($F43,'11.6_Outliers-Incineration'!$F$5:$F$500,0))&lt;&gt;"N",
INDEX('11.6_Outliers-Incineration'!J$5:J$500,MATCH($F43,'11.6_Outliers-Incineration'!$F$5:$F$500,0)),""),"")</f>
        <v>0</v>
      </c>
      <c r="AC43" s="8">
        <f>IFERROR(IF(INDEX('11.6_Outliers-Incineration'!$N$5:$N$500,MATCH($F43,'11.6_Outliers-Incineration'!$F$5:$F$500,0))&lt;&gt;"N",
INDEX('11.6_Outliers-Incineration'!K$5:K$500,MATCH($F43,'11.6_Outliers-Incineration'!$F$5:$F$500,0)),""),"")</f>
        <v>2007</v>
      </c>
      <c r="AD43" s="14" t="str">
        <f>IFERROR(IF(INDEX('11.6_Outliers-Incineration'!$N$5:$N$500,MATCH($F43,'11.6_Outliers-Incineration'!$F$5:$F$500,0))&lt;&gt;"N",
INDEX('11.6_Outliers-Incineration'!L$5:L$500,MATCH($F43,'11.6_Outliers-Incineration'!$F$5:$F$500,0)),""),"")</f>
        <v>WABI_015</v>
      </c>
      <c r="AE43" s="14">
        <f>IFERROR(IF(INDEX('11.7_Outliers-Controlled_disp'!$N$5:$N$500,MATCH($F43,'11.7_Outliers-Controlled_disp'!$F$5:$F$500,0))&lt;&gt;"N",
INDEX('11.7_Outliers-Controlled_disp'!J$5:J$500,MATCH($F43,'11.7_Outliers-Controlled_disp'!$F$5:$F$500,0)),""),"")</f>
        <v>88</v>
      </c>
      <c r="AF43" s="8">
        <f>IFERROR(IF(INDEX('11.7_Outliers-Controlled_disp'!$N$5:$N$500,MATCH($F43,'11.7_Outliers-Controlled_disp'!$F$5:$F$500,0))&lt;&gt;"N",
INDEX('11.7_Outliers-Controlled_disp'!K$5:K$500,MATCH($F43,'11.7_Outliers-Controlled_disp'!$F$5:$F$500,0)),""),"")</f>
        <v>2007</v>
      </c>
      <c r="AG43" s="14" t="str">
        <f>IFERROR(IF(INDEX('11.7_Outliers-Controlled_disp'!$N$5:$N$500,MATCH($F43,'11.7_Outliers-Controlled_disp'!$F$5:$F$500,0))&lt;&gt;"N",
INDEX('11.7_Outliers-Controlled_disp'!L$5:L$500,MATCH($F43,'11.7_Outliers-Controlled_disp'!$F$5:$F$500,0)),""),"")</f>
        <v>WABI_015</v>
      </c>
      <c r="AI43" s="5"/>
      <c r="AJ43" s="5" t="s">
        <v>1569</v>
      </c>
      <c r="AK43" s="5">
        <f t="shared" si="0"/>
        <v>7</v>
      </c>
    </row>
    <row r="44" spans="1:37" x14ac:dyDescent="0.25">
      <c r="A44" s="5" t="s">
        <v>1472</v>
      </c>
      <c r="B44" s="5" t="s">
        <v>1235</v>
      </c>
      <c r="C44" s="5" t="s">
        <v>1234</v>
      </c>
      <c r="D44" s="5" t="s">
        <v>1038</v>
      </c>
      <c r="E44" s="5" t="s">
        <v>1236</v>
      </c>
      <c r="F44" s="5" t="s">
        <v>1233</v>
      </c>
      <c r="G44" s="5">
        <v>2</v>
      </c>
      <c r="H44" s="5">
        <v>2</v>
      </c>
      <c r="I44" s="5" t="s">
        <v>3113</v>
      </c>
      <c r="J44" s="13">
        <f>IFERROR(IF(INDEX('11.1_Outliers-Generation'!$N$5:$N$500,MATCH($F44,'11.1_Outliers-Generation'!$F$5:$F$500,0))&lt;&gt;"N",
INDEX('11.1_Outliers-Generation'!J$5:J$500,MATCH($F44,'11.1_Outliers-Generation'!$F$5:$F$500,0)),""),"")</f>
        <v>1.1746069292435461</v>
      </c>
      <c r="K44" s="8">
        <f>IFERROR(IF(INDEX('11.1_Outliers-Generation'!$N$5:$N$500,MATCH($F44,'11.1_Outliers-Generation'!$F$5:$F$500,0))&lt;&gt;"N",
INDEX('11.1_Outliers-Generation'!K$5:K$500,MATCH($F44,'11.1_Outliers-Generation'!$F$5:$F$500,0)),""),"")</f>
        <v>2010</v>
      </c>
      <c r="L44" s="13" t="str">
        <f>IFERROR(IF(INDEX('11.1_Outliers-Generation'!$N$5:$N$500,MATCH($F44,'11.1_Outliers-Generation'!$F$5:$F$500,0))&lt;&gt;"N",
INDEX('11.1_Outliers-Generation'!L$5:L$500,MATCH($F44,'11.1_Outliers-Generation'!$F$5:$F$500,0)),""),"")</f>
        <v>WABI_016</v>
      </c>
      <c r="M44" s="14">
        <f>IFERROR(IF(INDEX('11.2_Outliers-Collection_cov'!$N$5:$N$500,MATCH($F44,'11.2_Outliers-Collection_cov'!$F$5:$F$500,0))&lt;&gt;"N",
INDEX('11.2_Outliers-Collection_cov'!J$5:J$500,MATCH($F44,'11.2_Outliers-Collection_cov'!$F$5:$F$500,0)),""),"")</f>
        <v>95</v>
      </c>
      <c r="N44" s="8">
        <f>IFERROR(IF(INDEX('11.2_Outliers-Collection_cov'!$N$5:$N$500,MATCH($F44,'11.2_Outliers-Collection_cov'!$F$5:$F$500,0))&lt;&gt;"N",
INDEX('11.2_Outliers-Collection_cov'!K$5:K$500,MATCH($F44,'11.2_Outliers-Collection_cov'!$F$5:$F$500,0)),""),"")</f>
        <v>2010</v>
      </c>
      <c r="O44" s="13" t="str">
        <f>IFERROR(IF(INDEX('11.2_Outliers-Collection_cov'!$N$5:$N$500,MATCH($F44,'11.2_Outliers-Collection_cov'!$F$5:$F$500,0))&lt;&gt;"N",
INDEX('11.2_Outliers-Collection_cov'!L$5:L$500,MATCH($F44,'11.2_Outliers-Collection_cov'!$F$5:$F$500,0)),""),"")</f>
        <v>WABI_016</v>
      </c>
      <c r="P44" s="14">
        <f>IFERROR(IF(INDEX('11.3_Outliers-Plastic'!$N$5:$N$500,MATCH($F44,'11.3_Outliers-Plastic'!$F$5:$F$500,0))&lt;&gt;"N",
INDEX('11.3_Outliers-Plastic'!J$5:J$500,MATCH($F44,'11.3_Outliers-Plastic'!$F$5:$F$500,0)),""),"")</f>
        <v>10</v>
      </c>
      <c r="Q44" s="8">
        <f>IFERROR(IF(INDEX('11.3_Outliers-Plastic'!$N$5:$N$500,MATCH($F44,'11.3_Outliers-Plastic'!$F$5:$F$500,0))&lt;&gt;"N",
INDEX('11.3_Outliers-Plastic'!K$5:K$500,MATCH($F44,'11.3_Outliers-Plastic'!$F$5:$F$500,0)),""),"")</f>
        <v>2010</v>
      </c>
      <c r="R44" s="14" t="str">
        <f>IFERROR(IF(INDEX('11.3_Outliers-Plastic'!$N$5:$N$500,MATCH($F44,'11.3_Outliers-Plastic'!$F$5:$F$500,0))&lt;&gt;"N",
INDEX('11.3_Outliers-Plastic'!L$5:L$500,MATCH($F44,'11.3_Outliers-Plastic'!$F$5:$F$500,0)),""),"")</f>
        <v>WABI_016</v>
      </c>
      <c r="S44" s="12"/>
      <c r="T44" s="5"/>
      <c r="U44" s="5" t="s">
        <v>1569</v>
      </c>
      <c r="V44" s="14">
        <f>IFERROR(IF(INDEX('11.5_Outliers-Other_recovery'!$N$5:$N$500,MATCH($F44,'11.5_Outliers-Other_recovery'!$F$5:$F$500,0))&lt;&gt;"N",
INDEX('11.5_Outliers-Other_recovery'!J$5:J$500,MATCH($F44,'11.5_Outliers-Other_recovery'!$F$5:$F$500,0)),""),"")</f>
        <v>0</v>
      </c>
      <c r="W44" s="8">
        <f>IFERROR(IF(INDEX('11.5_Outliers-Other_recovery'!$N$5:$N$500,MATCH($F44,'11.5_Outliers-Other_recovery'!$F$5:$F$500,0))&lt;&gt;"N",
INDEX('11.5_Outliers-Other_recovery'!K$5:K$500,MATCH($F44,'11.5_Outliers-Other_recovery'!$F$5:$F$500,0)),""),"")</f>
        <v>2010</v>
      </c>
      <c r="X44" s="14" t="str">
        <f>IFERROR(IF(INDEX('11.5_Outliers-Other_recovery'!$N$5:$N$500,MATCH($F44,'11.5_Outliers-Other_recovery'!$F$5:$F$500,0))&lt;&gt;"N",
INDEX('11.5_Outliers-Other_recovery'!L$5:L$500,MATCH($F44,'11.5_Outliers-Other_recovery'!$F$5:$F$500,0)),""),"")</f>
        <v>WABI_016</v>
      </c>
      <c r="Y44" s="14">
        <f>IFERROR(IF(INDEX('11.4_Outliers-Formal_dry_recy'!$N$5:$N$500,MATCH($F44,'11.4_Outliers-Formal_dry_recy'!$F$5:$F$500,0))&lt;&gt;"N",
INDEX('11.4_Outliers-Formal_dry_recy'!J$5:J$500,MATCH($F44,'11.4_Outliers-Formal_dry_recy'!$F$5:$F$500,0)),""),"")</f>
        <v>0</v>
      </c>
      <c r="Z44" s="8">
        <f>IFERROR(IF(INDEX('11.4_Outliers-Formal_dry_recy'!$N$5:$N$500,MATCH($F44,'11.4_Outliers-Formal_dry_recy'!$F$5:$F$500,0))&lt;&gt;"N",
INDEX('11.4_Outliers-Formal_dry_recy'!K$5:K$500,MATCH($F44,'11.4_Outliers-Formal_dry_recy'!$F$5:$F$500,0)),""),"")</f>
        <v>2010</v>
      </c>
      <c r="AA44" s="14" t="str">
        <f>IFERROR(IF(INDEX('11.4_Outliers-Formal_dry_recy'!$N$5:$N$500,MATCH($F44,'11.4_Outliers-Formal_dry_recy'!$F$5:$F$500,0))&lt;&gt;"N",
INDEX('11.4_Outliers-Formal_dry_recy'!L$5:L$500,MATCH($F44,'11.4_Outliers-Formal_dry_recy'!$F$5:$F$500,0)),""),"")</f>
        <v>WABI_016</v>
      </c>
      <c r="AB44" s="14">
        <f>IFERROR(IF(INDEX('11.6_Outliers-Incineration'!$N$5:$N$500,MATCH($F44,'11.6_Outliers-Incineration'!$F$5:$F$500,0))&lt;&gt;"N",
INDEX('11.6_Outliers-Incineration'!J$5:J$500,MATCH($F44,'11.6_Outliers-Incineration'!$F$5:$F$500,0)),""),"")</f>
        <v>0</v>
      </c>
      <c r="AC44" s="8">
        <f>IFERROR(IF(INDEX('11.6_Outliers-Incineration'!$N$5:$N$500,MATCH($F44,'11.6_Outliers-Incineration'!$F$5:$F$500,0))&lt;&gt;"N",
INDEX('11.6_Outliers-Incineration'!K$5:K$500,MATCH($F44,'11.6_Outliers-Incineration'!$F$5:$F$500,0)),""),"")</f>
        <v>2010</v>
      </c>
      <c r="AD44" s="14" t="str">
        <f>IFERROR(IF(INDEX('11.6_Outliers-Incineration'!$N$5:$N$500,MATCH($F44,'11.6_Outliers-Incineration'!$F$5:$F$500,0))&lt;&gt;"N",
INDEX('11.6_Outliers-Incineration'!L$5:L$500,MATCH($F44,'11.6_Outliers-Incineration'!$F$5:$F$500,0)),""),"")</f>
        <v>WABI_016</v>
      </c>
      <c r="AE44" s="14">
        <f>IFERROR(IF(INDEX('11.7_Outliers-Controlled_disp'!$N$5:$N$500,MATCH($F44,'11.7_Outliers-Controlled_disp'!$F$5:$F$500,0))&lt;&gt;"N",
INDEX('11.7_Outliers-Controlled_disp'!J$5:J$500,MATCH($F44,'11.7_Outliers-Controlled_disp'!$F$5:$F$500,0)),""),"")</f>
        <v>100</v>
      </c>
      <c r="AF44" s="8">
        <f>IFERROR(IF(INDEX('11.7_Outliers-Controlled_disp'!$N$5:$N$500,MATCH($F44,'11.7_Outliers-Controlled_disp'!$F$5:$F$500,0))&lt;&gt;"N",
INDEX('11.7_Outliers-Controlled_disp'!K$5:K$500,MATCH($F44,'11.7_Outliers-Controlled_disp'!$F$5:$F$500,0)),""),"")</f>
        <v>2010</v>
      </c>
      <c r="AG44" s="14" t="str">
        <f>IFERROR(IF(INDEX('11.7_Outliers-Controlled_disp'!$N$5:$N$500,MATCH($F44,'11.7_Outliers-Controlled_disp'!$F$5:$F$500,0))&lt;&gt;"N",
INDEX('11.7_Outliers-Controlled_disp'!L$5:L$500,MATCH($F44,'11.7_Outliers-Controlled_disp'!$F$5:$F$500,0)),""),"")</f>
        <v>WABI_016</v>
      </c>
      <c r="AI44" s="5"/>
      <c r="AJ44" s="5" t="s">
        <v>1569</v>
      </c>
      <c r="AK44" s="5">
        <f t="shared" si="0"/>
        <v>7</v>
      </c>
    </row>
    <row r="45" spans="1:37" x14ac:dyDescent="0.25">
      <c r="A45" s="5" t="s">
        <v>1457</v>
      </c>
      <c r="B45" s="5" t="s">
        <v>847</v>
      </c>
      <c r="C45" s="5" t="s">
        <v>846</v>
      </c>
      <c r="D45" s="5" t="s">
        <v>620</v>
      </c>
      <c r="E45" s="5" t="s">
        <v>848</v>
      </c>
      <c r="F45" s="5" t="s">
        <v>845</v>
      </c>
      <c r="G45" s="5">
        <v>1</v>
      </c>
      <c r="H45" s="5">
        <v>1</v>
      </c>
      <c r="I45" s="5" t="s">
        <v>3114</v>
      </c>
      <c r="J45" s="13">
        <f>IFERROR(IF(INDEX('11.1_Outliers-Generation'!$N$5:$N$500,MATCH($F45,'11.1_Outliers-Generation'!$F$5:$F$500,0))&lt;&gt;"N",
INDEX('11.1_Outliers-Generation'!J$5:J$500,MATCH($F45,'11.1_Outliers-Generation'!$F$5:$F$500,0)),""),"")</f>
        <v>0.69198122772880277</v>
      </c>
      <c r="K45" s="8">
        <f>IFERROR(IF(INDEX('11.1_Outliers-Generation'!$N$5:$N$500,MATCH($F45,'11.1_Outliers-Generation'!$F$5:$F$500,0))&lt;&gt;"N",
INDEX('11.1_Outliers-Generation'!K$5:K$500,MATCH($F45,'11.1_Outliers-Generation'!$F$5:$F$500,0)),""),"")</f>
        <v>2010</v>
      </c>
      <c r="L45" s="13" t="str">
        <f>IFERROR(IF(INDEX('11.1_Outliers-Generation'!$N$5:$N$500,MATCH($F45,'11.1_Outliers-Generation'!$F$5:$F$500,0))&lt;&gt;"N",
INDEX('11.1_Outliers-Generation'!L$5:L$500,MATCH($F45,'11.1_Outliers-Generation'!$F$5:$F$500,0)),""),"")</f>
        <v>WABI_017</v>
      </c>
      <c r="M45" s="14">
        <f>IFERROR(IF(INDEX('11.2_Outliers-Collection_cov'!$N$5:$N$500,MATCH($F45,'11.2_Outliers-Collection_cov'!$F$5:$F$500,0))&lt;&gt;"N",
INDEX('11.2_Outliers-Collection_cov'!J$5:J$500,MATCH($F45,'11.2_Outliers-Collection_cov'!$F$5:$F$500,0)),""),"")</f>
        <v>95</v>
      </c>
      <c r="N45" s="8">
        <f>IFERROR(IF(INDEX('11.2_Outliers-Collection_cov'!$N$5:$N$500,MATCH($F45,'11.2_Outliers-Collection_cov'!$F$5:$F$500,0))&lt;&gt;"N",
INDEX('11.2_Outliers-Collection_cov'!K$5:K$500,MATCH($F45,'11.2_Outliers-Collection_cov'!$F$5:$F$500,0)),""),"")</f>
        <v>2010</v>
      </c>
      <c r="O45" s="13" t="str">
        <f>IFERROR(IF(INDEX('11.2_Outliers-Collection_cov'!$N$5:$N$500,MATCH($F45,'11.2_Outliers-Collection_cov'!$F$5:$F$500,0))&lt;&gt;"N",
INDEX('11.2_Outliers-Collection_cov'!L$5:L$500,MATCH($F45,'11.2_Outliers-Collection_cov'!$F$5:$F$500,0)),""),"")</f>
        <v>WABI_017</v>
      </c>
      <c r="P45" s="14">
        <f>IFERROR(IF(INDEX('11.3_Outliers-Plastic'!$N$5:$N$500,MATCH($F45,'11.3_Outliers-Plastic'!$F$5:$F$500,0))&lt;&gt;"N",
INDEX('11.3_Outliers-Plastic'!J$5:J$500,MATCH($F45,'11.3_Outliers-Plastic'!$F$5:$F$500,0)),""),"")</f>
        <v>14.27</v>
      </c>
      <c r="Q45" s="8">
        <f>IFERROR(IF(INDEX('11.3_Outliers-Plastic'!$N$5:$N$500,MATCH($F45,'11.3_Outliers-Plastic'!$F$5:$F$500,0))&lt;&gt;"N",
INDEX('11.3_Outliers-Plastic'!K$5:K$500,MATCH($F45,'11.3_Outliers-Plastic'!$F$5:$F$500,0)),""),"")</f>
        <v>2010</v>
      </c>
      <c r="R45" s="14" t="str">
        <f>IFERROR(IF(INDEX('11.3_Outliers-Plastic'!$N$5:$N$500,MATCH($F45,'11.3_Outliers-Plastic'!$F$5:$F$500,0))&lt;&gt;"N",
INDEX('11.3_Outliers-Plastic'!L$5:L$500,MATCH($F45,'11.3_Outliers-Plastic'!$F$5:$F$500,0)),""),"")</f>
        <v>WABI_017</v>
      </c>
      <c r="S45" s="12"/>
      <c r="T45" s="5"/>
      <c r="U45" s="5" t="s">
        <v>1569</v>
      </c>
      <c r="V45" s="14">
        <f>IFERROR(IF(INDEX('11.5_Outliers-Other_recovery'!$N$5:$N$500,MATCH($F45,'11.5_Outliers-Other_recovery'!$F$5:$F$500,0))&lt;&gt;"N",
INDEX('11.5_Outliers-Other_recovery'!J$5:J$500,MATCH($F45,'11.5_Outliers-Other_recovery'!$F$5:$F$500,0)),""),"")</f>
        <v>5</v>
      </c>
      <c r="W45" s="8">
        <f>IFERROR(IF(INDEX('11.5_Outliers-Other_recovery'!$N$5:$N$500,MATCH($F45,'11.5_Outliers-Other_recovery'!$F$5:$F$500,0))&lt;&gt;"N",
INDEX('11.5_Outliers-Other_recovery'!K$5:K$500,MATCH($F45,'11.5_Outliers-Other_recovery'!$F$5:$F$500,0)),""),"")</f>
        <v>2010</v>
      </c>
      <c r="X45" s="14" t="str">
        <f>IFERROR(IF(INDEX('11.5_Outliers-Other_recovery'!$N$5:$N$500,MATCH($F45,'11.5_Outliers-Other_recovery'!$F$5:$F$500,0))&lt;&gt;"N",
INDEX('11.5_Outliers-Other_recovery'!L$5:L$500,MATCH($F45,'11.5_Outliers-Other_recovery'!$F$5:$F$500,0)),""),"")</f>
        <v>WABI_017</v>
      </c>
      <c r="Y45" s="14">
        <f>IFERROR(IF(INDEX('11.4_Outliers-Formal_dry_recy'!$N$5:$N$500,MATCH($F45,'11.4_Outliers-Formal_dry_recy'!$F$5:$F$500,0))&lt;&gt;"N",
INDEX('11.4_Outliers-Formal_dry_recy'!J$5:J$500,MATCH($F45,'11.4_Outliers-Formal_dry_recy'!$F$5:$F$500,0)),""),"")</f>
        <v>0</v>
      </c>
      <c r="Z45" s="8">
        <f>IFERROR(IF(INDEX('11.4_Outliers-Formal_dry_recy'!$N$5:$N$500,MATCH($F45,'11.4_Outliers-Formal_dry_recy'!$F$5:$F$500,0))&lt;&gt;"N",
INDEX('11.4_Outliers-Formal_dry_recy'!K$5:K$500,MATCH($F45,'11.4_Outliers-Formal_dry_recy'!$F$5:$F$500,0)),""),"")</f>
        <v>2010</v>
      </c>
      <c r="AA45" s="14" t="str">
        <f>IFERROR(IF(INDEX('11.4_Outliers-Formal_dry_recy'!$N$5:$N$500,MATCH($F45,'11.4_Outliers-Formal_dry_recy'!$F$5:$F$500,0))&lt;&gt;"N",
INDEX('11.4_Outliers-Formal_dry_recy'!L$5:L$500,MATCH($F45,'11.4_Outliers-Formal_dry_recy'!$F$5:$F$500,0)),""),"")</f>
        <v>WABI_017</v>
      </c>
      <c r="AB45" s="14">
        <f>IFERROR(IF(INDEX('11.6_Outliers-Incineration'!$N$5:$N$500,MATCH($F45,'11.6_Outliers-Incineration'!$F$5:$F$500,0))&lt;&gt;"N",
INDEX('11.6_Outliers-Incineration'!J$5:J$500,MATCH($F45,'11.6_Outliers-Incineration'!$F$5:$F$500,0)),""),"")</f>
        <v>0</v>
      </c>
      <c r="AC45" s="8">
        <f>IFERROR(IF(INDEX('11.6_Outliers-Incineration'!$N$5:$N$500,MATCH($F45,'11.6_Outliers-Incineration'!$F$5:$F$500,0))&lt;&gt;"N",
INDEX('11.6_Outliers-Incineration'!K$5:K$500,MATCH($F45,'11.6_Outliers-Incineration'!$F$5:$F$500,0)),""),"")</f>
        <v>2010</v>
      </c>
      <c r="AD45" s="14" t="str">
        <f>IFERROR(IF(INDEX('11.6_Outliers-Incineration'!$N$5:$N$500,MATCH($F45,'11.6_Outliers-Incineration'!$F$5:$F$500,0))&lt;&gt;"N",
INDEX('11.6_Outliers-Incineration'!L$5:L$500,MATCH($F45,'11.6_Outliers-Incineration'!$F$5:$F$500,0)),""),"")</f>
        <v>WABI_017</v>
      </c>
      <c r="AE45" s="14">
        <f>IFERROR(IF(INDEX('11.7_Outliers-Controlled_disp'!$N$5:$N$500,MATCH($F45,'11.7_Outliers-Controlled_disp'!$F$5:$F$500,0))&lt;&gt;"N",
INDEX('11.7_Outliers-Controlled_disp'!J$5:J$500,MATCH($F45,'11.7_Outliers-Controlled_disp'!$F$5:$F$500,0)),""),"")</f>
        <v>84</v>
      </c>
      <c r="AF45" s="8">
        <f>IFERROR(IF(INDEX('11.7_Outliers-Controlled_disp'!$N$5:$N$500,MATCH($F45,'11.7_Outliers-Controlled_disp'!$F$5:$F$500,0))&lt;&gt;"N",
INDEX('11.7_Outliers-Controlled_disp'!K$5:K$500,MATCH($F45,'11.7_Outliers-Controlled_disp'!$F$5:$F$500,0)),""),"")</f>
        <v>2010</v>
      </c>
      <c r="AG45" s="14" t="str">
        <f>IFERROR(IF(INDEX('11.7_Outliers-Controlled_disp'!$N$5:$N$500,MATCH($F45,'11.7_Outliers-Controlled_disp'!$F$5:$F$500,0))&lt;&gt;"N",
INDEX('11.7_Outliers-Controlled_disp'!L$5:L$500,MATCH($F45,'11.7_Outliers-Controlled_disp'!$F$5:$F$500,0)),""),"")</f>
        <v>WABI_017</v>
      </c>
      <c r="AI45" s="5"/>
      <c r="AJ45" s="5" t="s">
        <v>1569</v>
      </c>
      <c r="AK45" s="5">
        <f t="shared" si="0"/>
        <v>7</v>
      </c>
    </row>
    <row r="46" spans="1:37" x14ac:dyDescent="0.25">
      <c r="A46" s="5" t="s">
        <v>1369</v>
      </c>
      <c r="B46" s="5" t="s">
        <v>1124</v>
      </c>
      <c r="C46" s="5" t="s">
        <v>1123</v>
      </c>
      <c r="D46" s="5" t="s">
        <v>620</v>
      </c>
      <c r="E46" s="5" t="s">
        <v>1371</v>
      </c>
      <c r="F46" s="5" t="s">
        <v>1370</v>
      </c>
      <c r="G46" s="5">
        <v>3</v>
      </c>
      <c r="H46" s="5">
        <v>1</v>
      </c>
      <c r="I46" s="5" t="s">
        <v>3116</v>
      </c>
      <c r="J46" s="13">
        <f>IFERROR(IF(INDEX('11.1_Outliers-Generation'!$N$5:$N$500,MATCH($F46,'11.1_Outliers-Generation'!$F$5:$F$500,0))&lt;&gt;"N",
INDEX('11.1_Outliers-Generation'!J$5:J$500,MATCH($F46,'11.1_Outliers-Generation'!$F$5:$F$500,0)),""),"")</f>
        <v>0.73392046970910063</v>
      </c>
      <c r="K46" s="8">
        <f>IFERROR(IF(INDEX('11.1_Outliers-Generation'!$N$5:$N$500,MATCH($F46,'11.1_Outliers-Generation'!$F$5:$F$500,0))&lt;&gt;"N",
INDEX('11.1_Outliers-Generation'!K$5:K$500,MATCH($F46,'11.1_Outliers-Generation'!$F$5:$F$500,0)),""),"")</f>
        <v>2007</v>
      </c>
      <c r="L46" s="13" t="str">
        <f>IFERROR(IF(INDEX('11.1_Outliers-Generation'!$N$5:$N$500,MATCH($F46,'11.1_Outliers-Generation'!$F$5:$F$500,0))&lt;&gt;"N",
INDEX('11.1_Outliers-Generation'!L$5:L$500,MATCH($F46,'11.1_Outliers-Generation'!$F$5:$F$500,0)),""),"")</f>
        <v>WABI_019</v>
      </c>
      <c r="M46" s="14">
        <f>IFERROR(IF(INDEX('11.2_Outliers-Collection_cov'!$N$5:$N$500,MATCH($F46,'11.2_Outliers-Collection_cov'!$F$5:$F$500,0))&lt;&gt;"N",
INDEX('11.2_Outliers-Collection_cov'!J$5:J$500,MATCH($F46,'11.2_Outliers-Collection_cov'!$F$5:$F$500,0)),""),"")</f>
        <v>100</v>
      </c>
      <c r="N46" s="8">
        <f>IFERROR(IF(INDEX('11.2_Outliers-Collection_cov'!$N$5:$N$500,MATCH($F46,'11.2_Outliers-Collection_cov'!$F$5:$F$500,0))&lt;&gt;"N",
INDEX('11.2_Outliers-Collection_cov'!K$5:K$500,MATCH($F46,'11.2_Outliers-Collection_cov'!$F$5:$F$500,0)),""),"")</f>
        <v>2007</v>
      </c>
      <c r="O46" s="13" t="str">
        <f>IFERROR(IF(INDEX('11.2_Outliers-Collection_cov'!$N$5:$N$500,MATCH($F46,'11.2_Outliers-Collection_cov'!$F$5:$F$500,0))&lt;&gt;"N",
INDEX('11.2_Outliers-Collection_cov'!L$5:L$500,MATCH($F46,'11.2_Outliers-Collection_cov'!$F$5:$F$500,0)),""),"")</f>
        <v>WABI_019</v>
      </c>
      <c r="P46" s="14">
        <f>IFERROR(IF(INDEX('11.3_Outliers-Plastic'!$N$5:$N$500,MATCH($F46,'11.3_Outliers-Plastic'!$F$5:$F$500,0))&lt;&gt;"N",
INDEX('11.3_Outliers-Plastic'!J$5:J$500,MATCH($F46,'11.3_Outliers-Plastic'!$F$5:$F$500,0)),""),"")</f>
        <v>7</v>
      </c>
      <c r="Q46" s="8">
        <f>IFERROR(IF(INDEX('11.3_Outliers-Plastic'!$N$5:$N$500,MATCH($F46,'11.3_Outliers-Plastic'!$F$5:$F$500,0))&lt;&gt;"N",
INDEX('11.3_Outliers-Plastic'!K$5:K$500,MATCH($F46,'11.3_Outliers-Plastic'!$F$5:$F$500,0)),""),"")</f>
        <v>2007</v>
      </c>
      <c r="R46" s="14" t="str">
        <f>IFERROR(IF(INDEX('11.3_Outliers-Plastic'!$N$5:$N$500,MATCH($F46,'11.3_Outliers-Plastic'!$F$5:$F$500,0))&lt;&gt;"N",
INDEX('11.3_Outliers-Plastic'!L$5:L$500,MATCH($F46,'11.3_Outliers-Plastic'!$F$5:$F$500,0)),""),"")</f>
        <v>WABI_019</v>
      </c>
      <c r="S46" s="12"/>
      <c r="T46" s="5"/>
      <c r="U46" s="5" t="s">
        <v>1569</v>
      </c>
      <c r="V46" s="14">
        <f>IFERROR(IF(INDEX('11.5_Outliers-Other_recovery'!$N$5:$N$500,MATCH($F46,'11.5_Outliers-Other_recovery'!$F$5:$F$500,0))&lt;&gt;"N",
INDEX('11.5_Outliers-Other_recovery'!J$5:J$500,MATCH($F46,'11.5_Outliers-Other_recovery'!$F$5:$F$500,0)),""),"")</f>
        <v>0</v>
      </c>
      <c r="W46" s="8">
        <f>IFERROR(IF(INDEX('11.5_Outliers-Other_recovery'!$N$5:$N$500,MATCH($F46,'11.5_Outliers-Other_recovery'!$F$5:$F$500,0))&lt;&gt;"N",
INDEX('11.5_Outliers-Other_recovery'!K$5:K$500,MATCH($F46,'11.5_Outliers-Other_recovery'!$F$5:$F$500,0)),""),"")</f>
        <v>2007</v>
      </c>
      <c r="X46" s="14" t="str">
        <f>IFERROR(IF(INDEX('11.5_Outliers-Other_recovery'!$N$5:$N$500,MATCH($F46,'11.5_Outliers-Other_recovery'!$F$5:$F$500,0))&lt;&gt;"N",
INDEX('11.5_Outliers-Other_recovery'!L$5:L$500,MATCH($F46,'11.5_Outliers-Other_recovery'!$F$5:$F$500,0)),""),"")</f>
        <v>WABI_019</v>
      </c>
      <c r="Y46" s="14">
        <f>IFERROR(IF(INDEX('11.4_Outliers-Formal_dry_recy'!$N$5:$N$500,MATCH($F46,'11.4_Outliers-Formal_dry_recy'!$F$5:$F$500,0))&lt;&gt;"N",
INDEX('11.4_Outliers-Formal_dry_recy'!J$5:J$500,MATCH($F46,'11.4_Outliers-Formal_dry_recy'!$F$5:$F$500,0)),""),"")</f>
        <v>0</v>
      </c>
      <c r="Z46" s="8">
        <f>IFERROR(IF(INDEX('11.4_Outliers-Formal_dry_recy'!$N$5:$N$500,MATCH($F46,'11.4_Outliers-Formal_dry_recy'!$F$5:$F$500,0))&lt;&gt;"N",
INDEX('11.4_Outliers-Formal_dry_recy'!K$5:K$500,MATCH($F46,'11.4_Outliers-Formal_dry_recy'!$F$5:$F$500,0)),""),"")</f>
        <v>2007</v>
      </c>
      <c r="AA46" s="14" t="str">
        <f>IFERROR(IF(INDEX('11.4_Outliers-Formal_dry_recy'!$N$5:$N$500,MATCH($F46,'11.4_Outliers-Formal_dry_recy'!$F$5:$F$500,0))&lt;&gt;"N",
INDEX('11.4_Outliers-Formal_dry_recy'!L$5:L$500,MATCH($F46,'11.4_Outliers-Formal_dry_recy'!$F$5:$F$500,0)),""),"")</f>
        <v>WABI_019</v>
      </c>
      <c r="AB46" s="14">
        <f>IFERROR(IF(INDEX('11.6_Outliers-Incineration'!$N$5:$N$500,MATCH($F46,'11.6_Outliers-Incineration'!$F$5:$F$500,0))&lt;&gt;"N",
INDEX('11.6_Outliers-Incineration'!J$5:J$500,MATCH($F46,'11.6_Outliers-Incineration'!$F$5:$F$500,0)),""),"")</f>
        <v>0</v>
      </c>
      <c r="AC46" s="8">
        <f>IFERROR(IF(INDEX('11.6_Outliers-Incineration'!$N$5:$N$500,MATCH($F46,'11.6_Outliers-Incineration'!$F$5:$F$500,0))&lt;&gt;"N",
INDEX('11.6_Outliers-Incineration'!K$5:K$500,MATCH($F46,'11.6_Outliers-Incineration'!$F$5:$F$500,0)),""),"")</f>
        <v>2007</v>
      </c>
      <c r="AD46" s="14" t="str">
        <f>IFERROR(IF(INDEX('11.6_Outliers-Incineration'!$N$5:$N$500,MATCH($F46,'11.6_Outliers-Incineration'!$F$5:$F$500,0))&lt;&gt;"N",
INDEX('11.6_Outliers-Incineration'!L$5:L$500,MATCH($F46,'11.6_Outliers-Incineration'!$F$5:$F$500,0)),""),"")</f>
        <v>WABI_019</v>
      </c>
      <c r="AE46" s="14">
        <f>IFERROR(IF(INDEX('11.7_Outliers-Controlled_disp'!$N$5:$N$500,MATCH($F46,'11.7_Outliers-Controlled_disp'!$F$5:$F$500,0))&lt;&gt;"N",
INDEX('11.7_Outliers-Controlled_disp'!J$5:J$500,MATCH($F46,'11.7_Outliers-Controlled_disp'!$F$5:$F$500,0)),""),"")</f>
        <v>100</v>
      </c>
      <c r="AF46" s="8">
        <f>IFERROR(IF(INDEX('11.7_Outliers-Controlled_disp'!$N$5:$N$500,MATCH($F46,'11.7_Outliers-Controlled_disp'!$F$5:$F$500,0))&lt;&gt;"N",
INDEX('11.7_Outliers-Controlled_disp'!K$5:K$500,MATCH($F46,'11.7_Outliers-Controlled_disp'!$F$5:$F$500,0)),""),"")</f>
        <v>2007</v>
      </c>
      <c r="AG46" s="14" t="str">
        <f>IFERROR(IF(INDEX('11.7_Outliers-Controlled_disp'!$N$5:$N$500,MATCH($F46,'11.7_Outliers-Controlled_disp'!$F$5:$F$500,0))&lt;&gt;"N",
INDEX('11.7_Outliers-Controlled_disp'!L$5:L$500,MATCH($F46,'11.7_Outliers-Controlled_disp'!$F$5:$F$500,0)),""),"")</f>
        <v>WABI_019</v>
      </c>
      <c r="AI46" s="5"/>
      <c r="AJ46" s="5" t="s">
        <v>1569</v>
      </c>
      <c r="AK46" s="5">
        <f t="shared" si="0"/>
        <v>7</v>
      </c>
    </row>
    <row r="47" spans="1:37" x14ac:dyDescent="0.25">
      <c r="A47" s="5" t="s">
        <v>1486</v>
      </c>
      <c r="B47" s="5" t="s">
        <v>21</v>
      </c>
      <c r="C47" s="5" t="s">
        <v>939</v>
      </c>
      <c r="D47" s="5" t="s">
        <v>620</v>
      </c>
      <c r="E47" s="5" t="s">
        <v>942</v>
      </c>
      <c r="F47" s="5" t="s">
        <v>941</v>
      </c>
      <c r="G47" s="5">
        <v>3</v>
      </c>
      <c r="H47" s="5">
        <v>1</v>
      </c>
      <c r="I47" s="5" t="s">
        <v>3117</v>
      </c>
      <c r="J47" s="13">
        <f>IFERROR(IF(INDEX('11.1_Outliers-Generation'!$N$5:$N$500,MATCH($F47,'11.1_Outliers-Generation'!$F$5:$F$500,0))&lt;&gt;"N",
INDEX('11.1_Outliers-Generation'!J$5:J$500,MATCH($F47,'11.1_Outliers-Generation'!$F$5:$F$500,0)),""),"")</f>
        <v>0.64975247524752477</v>
      </c>
      <c r="K47" s="8">
        <f>IFERROR(IF(INDEX('11.1_Outliers-Generation'!$N$5:$N$500,MATCH($F47,'11.1_Outliers-Generation'!$F$5:$F$500,0))&lt;&gt;"N",
INDEX('11.1_Outliers-Generation'!K$5:K$500,MATCH($F47,'11.1_Outliers-Generation'!$F$5:$F$500,0)),""),"")</f>
        <v>2011</v>
      </c>
      <c r="L47" s="13" t="str">
        <f>IFERROR(IF(INDEX('11.1_Outliers-Generation'!$N$5:$N$500,MATCH($F47,'11.1_Outliers-Generation'!$F$5:$F$500,0))&lt;&gt;"N",
INDEX('11.1_Outliers-Generation'!L$5:L$500,MATCH($F47,'11.1_Outliers-Generation'!$F$5:$F$500,0)),""),"")</f>
        <v>WABI_020</v>
      </c>
      <c r="M47" s="14">
        <f>IFERROR(IF(INDEX('11.2_Outliers-Collection_cov'!$N$5:$N$500,MATCH($F47,'11.2_Outliers-Collection_cov'!$F$5:$F$500,0))&lt;&gt;"N",
INDEX('11.2_Outliers-Collection_cov'!J$5:J$500,MATCH($F47,'11.2_Outliers-Collection_cov'!$F$5:$F$500,0)),""),"")</f>
        <v>77</v>
      </c>
      <c r="N47" s="8">
        <f>IFERROR(IF(INDEX('11.2_Outliers-Collection_cov'!$N$5:$N$500,MATCH($F47,'11.2_Outliers-Collection_cov'!$F$5:$F$500,0))&lt;&gt;"N",
INDEX('11.2_Outliers-Collection_cov'!K$5:K$500,MATCH($F47,'11.2_Outliers-Collection_cov'!$F$5:$F$500,0)),""),"")</f>
        <v>2011</v>
      </c>
      <c r="O47" s="13" t="str">
        <f>IFERROR(IF(INDEX('11.2_Outliers-Collection_cov'!$N$5:$N$500,MATCH($F47,'11.2_Outliers-Collection_cov'!$F$5:$F$500,0))&lt;&gt;"N",
INDEX('11.2_Outliers-Collection_cov'!L$5:L$500,MATCH($F47,'11.2_Outliers-Collection_cov'!$F$5:$F$500,0)),""),"")</f>
        <v>WABI_020</v>
      </c>
      <c r="P47" s="14">
        <f>IFERROR(IF(INDEX('11.3_Outliers-Plastic'!$N$5:$N$500,MATCH($F47,'11.3_Outliers-Plastic'!$F$5:$F$500,0))&lt;&gt;"N",
INDEX('11.3_Outliers-Plastic'!J$5:J$500,MATCH($F47,'11.3_Outliers-Plastic'!$F$5:$F$500,0)),""),"")</f>
        <v>12.25</v>
      </c>
      <c r="Q47" s="8">
        <f>IFERROR(IF(INDEX('11.3_Outliers-Plastic'!$N$5:$N$500,MATCH($F47,'11.3_Outliers-Plastic'!$F$5:$F$500,0))&lt;&gt;"N",
INDEX('11.3_Outliers-Plastic'!K$5:K$500,MATCH($F47,'11.3_Outliers-Plastic'!$F$5:$F$500,0)),""),"")</f>
        <v>2011</v>
      </c>
      <c r="R47" s="14" t="str">
        <f>IFERROR(IF(INDEX('11.3_Outliers-Plastic'!$N$5:$N$500,MATCH($F47,'11.3_Outliers-Plastic'!$F$5:$F$500,0))&lt;&gt;"N",
INDEX('11.3_Outliers-Plastic'!L$5:L$500,MATCH($F47,'11.3_Outliers-Plastic'!$F$5:$F$500,0)),""),"")</f>
        <v>WABI_020</v>
      </c>
      <c r="S47" s="12"/>
      <c r="T47" s="5"/>
      <c r="U47" s="5" t="s">
        <v>1569</v>
      </c>
      <c r="V47" s="14">
        <f>IFERROR(IF(INDEX('11.5_Outliers-Other_recovery'!$N$5:$N$500,MATCH($F47,'11.5_Outliers-Other_recovery'!$F$5:$F$500,0))&lt;&gt;"N",
INDEX('11.5_Outliers-Other_recovery'!J$5:J$500,MATCH($F47,'11.5_Outliers-Other_recovery'!$F$5:$F$500,0)),""),"")</f>
        <v>8</v>
      </c>
      <c r="W47" s="8">
        <f>IFERROR(IF(INDEX('11.5_Outliers-Other_recovery'!$N$5:$N$500,MATCH($F47,'11.5_Outliers-Other_recovery'!$F$5:$F$500,0))&lt;&gt;"N",
INDEX('11.5_Outliers-Other_recovery'!K$5:K$500,MATCH($F47,'11.5_Outliers-Other_recovery'!$F$5:$F$500,0)),""),"")</f>
        <v>2011</v>
      </c>
      <c r="X47" s="14" t="str">
        <f>IFERROR(IF(INDEX('11.5_Outliers-Other_recovery'!$N$5:$N$500,MATCH($F47,'11.5_Outliers-Other_recovery'!$F$5:$F$500,0))&lt;&gt;"N",
INDEX('11.5_Outliers-Other_recovery'!L$5:L$500,MATCH($F47,'11.5_Outliers-Other_recovery'!$F$5:$F$500,0)),""),"")</f>
        <v>WABI_020</v>
      </c>
      <c r="Y47" s="14">
        <f>IFERROR(IF(INDEX('11.4_Outliers-Formal_dry_recy'!$N$5:$N$500,MATCH($F47,'11.4_Outliers-Formal_dry_recy'!$F$5:$F$500,0))&lt;&gt;"N",
INDEX('11.4_Outliers-Formal_dry_recy'!J$5:J$500,MATCH($F47,'11.4_Outliers-Formal_dry_recy'!$F$5:$F$500,0)),""),"")</f>
        <v>0</v>
      </c>
      <c r="Z47" s="8">
        <f>IFERROR(IF(INDEX('11.4_Outliers-Formal_dry_recy'!$N$5:$N$500,MATCH($F47,'11.4_Outliers-Formal_dry_recy'!$F$5:$F$500,0))&lt;&gt;"N",
INDEX('11.4_Outliers-Formal_dry_recy'!K$5:K$500,MATCH($F47,'11.4_Outliers-Formal_dry_recy'!$F$5:$F$500,0)),""),"")</f>
        <v>2011</v>
      </c>
      <c r="AA47" s="14" t="str">
        <f>IFERROR(IF(INDEX('11.4_Outliers-Formal_dry_recy'!$N$5:$N$500,MATCH($F47,'11.4_Outliers-Formal_dry_recy'!$F$5:$F$500,0))&lt;&gt;"N",
INDEX('11.4_Outliers-Formal_dry_recy'!L$5:L$500,MATCH($F47,'11.4_Outliers-Formal_dry_recy'!$F$5:$F$500,0)),""),"")</f>
        <v>WABI_020</v>
      </c>
      <c r="AB47" s="14">
        <f>IFERROR(IF(INDEX('11.6_Outliers-Incineration'!$N$5:$N$500,MATCH($F47,'11.6_Outliers-Incineration'!$F$5:$F$500,0))&lt;&gt;"N",
INDEX('11.6_Outliers-Incineration'!J$5:J$500,MATCH($F47,'11.6_Outliers-Incineration'!$F$5:$F$500,0)),""),"")</f>
        <v>0</v>
      </c>
      <c r="AC47" s="8">
        <f>IFERROR(IF(INDEX('11.6_Outliers-Incineration'!$N$5:$N$500,MATCH($F47,'11.6_Outliers-Incineration'!$F$5:$F$500,0))&lt;&gt;"N",
INDEX('11.6_Outliers-Incineration'!K$5:K$500,MATCH($F47,'11.6_Outliers-Incineration'!$F$5:$F$500,0)),""),"")</f>
        <v>2011</v>
      </c>
      <c r="AD47" s="14" t="str">
        <f>IFERROR(IF(INDEX('11.6_Outliers-Incineration'!$N$5:$N$500,MATCH($F47,'11.6_Outliers-Incineration'!$F$5:$F$500,0))&lt;&gt;"N",
INDEX('11.6_Outliers-Incineration'!L$5:L$500,MATCH($F47,'11.6_Outliers-Incineration'!$F$5:$F$500,0)),""),"")</f>
        <v>WABI_020</v>
      </c>
      <c r="AE47" s="14">
        <f>IFERROR(IF(INDEX('11.7_Outliers-Controlled_disp'!$N$5:$N$500,MATCH($F47,'11.7_Outliers-Controlled_disp'!$F$5:$F$500,0))&lt;&gt;"N",
INDEX('11.7_Outliers-Controlled_disp'!J$5:J$500,MATCH($F47,'11.7_Outliers-Controlled_disp'!$F$5:$F$500,0)),""),"")</f>
        <v>18</v>
      </c>
      <c r="AF47" s="8">
        <f>IFERROR(IF(INDEX('11.7_Outliers-Controlled_disp'!$N$5:$N$500,MATCH($F47,'11.7_Outliers-Controlled_disp'!$F$5:$F$500,0))&lt;&gt;"N",
INDEX('11.7_Outliers-Controlled_disp'!K$5:K$500,MATCH($F47,'11.7_Outliers-Controlled_disp'!$F$5:$F$500,0)),""),"")</f>
        <v>2011</v>
      </c>
      <c r="AG47" s="14" t="str">
        <f>IFERROR(IF(INDEX('11.7_Outliers-Controlled_disp'!$N$5:$N$500,MATCH($F47,'11.7_Outliers-Controlled_disp'!$F$5:$F$500,0))&lt;&gt;"N",
INDEX('11.7_Outliers-Controlled_disp'!L$5:L$500,MATCH($F47,'11.7_Outliers-Controlled_disp'!$F$5:$F$500,0)),""),"")</f>
        <v>WABI_020</v>
      </c>
      <c r="AI47" s="5"/>
      <c r="AJ47" s="5" t="s">
        <v>1569</v>
      </c>
      <c r="AK47" s="5">
        <f t="shared" si="0"/>
        <v>7</v>
      </c>
    </row>
    <row r="48" spans="1:37" x14ac:dyDescent="0.25">
      <c r="A48" s="5" t="s">
        <v>1467</v>
      </c>
      <c r="B48" s="5" t="s">
        <v>465</v>
      </c>
      <c r="C48" s="5" t="s">
        <v>464</v>
      </c>
      <c r="D48" s="5" t="s">
        <v>360</v>
      </c>
      <c r="E48" s="5" t="s">
        <v>466</v>
      </c>
      <c r="F48" s="5" t="s">
        <v>3173</v>
      </c>
      <c r="G48" s="5">
        <v>2</v>
      </c>
      <c r="H48" s="5">
        <v>1</v>
      </c>
      <c r="I48" s="5" t="s">
        <v>3295</v>
      </c>
      <c r="J48" s="13">
        <f>IFERROR(IF(INDEX('11.1_Outliers-Generation'!$N$5:$N$500,MATCH($F48,'11.1_Outliers-Generation'!$F$5:$F$500,0))&lt;&gt;"N",
INDEX('11.1_Outliers-Generation'!J$5:J$500,MATCH($F48,'11.1_Outliers-Generation'!$F$5:$F$500,0)),""),"")</f>
        <v>0.61705541157595956</v>
      </c>
      <c r="K48" s="8">
        <f>IFERROR(IF(INDEX('11.1_Outliers-Generation'!$N$5:$N$500,MATCH($F48,'11.1_Outliers-Generation'!$F$5:$F$500,0))&lt;&gt;"N",
INDEX('11.1_Outliers-Generation'!K$5:K$500,MATCH($F48,'11.1_Outliers-Generation'!$F$5:$F$500,0)),""),"")</f>
        <v>2013</v>
      </c>
      <c r="L48" s="13" t="str">
        <f>IFERROR(IF(INDEX('11.1_Outliers-Generation'!$N$5:$N$500,MATCH($F48,'11.1_Outliers-Generation'!$F$5:$F$500,0))&lt;&gt;"N",
INDEX('11.1_Outliers-Generation'!L$5:L$500,MATCH($F48,'11.1_Outliers-Generation'!$F$5:$F$500,0)),""),"")</f>
        <v>WABI_024</v>
      </c>
      <c r="M48" s="14">
        <f>IFERROR(IF(INDEX('11.2_Outliers-Collection_cov'!$N$5:$N$500,MATCH($F48,'11.2_Outliers-Collection_cov'!$F$5:$F$500,0))&lt;&gt;"N",
INDEX('11.2_Outliers-Collection_cov'!J$5:J$500,MATCH($F48,'11.2_Outliers-Collection_cov'!$F$5:$F$500,0)),""),"")</f>
        <v>37</v>
      </c>
      <c r="N48" s="8">
        <f>IFERROR(IF(INDEX('11.2_Outliers-Collection_cov'!$N$5:$N$500,MATCH($F48,'11.2_Outliers-Collection_cov'!$F$5:$F$500,0))&lt;&gt;"N",
INDEX('11.2_Outliers-Collection_cov'!K$5:K$500,MATCH($F48,'11.2_Outliers-Collection_cov'!$F$5:$F$500,0)),""),"")</f>
        <v>2013</v>
      </c>
      <c r="O48" s="13" t="str">
        <f>IFERROR(IF(INDEX('11.2_Outliers-Collection_cov'!$N$5:$N$500,MATCH($F48,'11.2_Outliers-Collection_cov'!$F$5:$F$500,0))&lt;&gt;"N",
INDEX('11.2_Outliers-Collection_cov'!L$5:L$500,MATCH($F48,'11.2_Outliers-Collection_cov'!$F$5:$F$500,0)),""),"")</f>
        <v>WABI_024</v>
      </c>
      <c r="P48" s="14">
        <f>IFERROR(IF(INDEX('11.3_Outliers-Plastic'!$N$5:$N$500,MATCH($F48,'11.3_Outliers-Plastic'!$F$5:$F$500,0))&lt;&gt;"N",
INDEX('11.3_Outliers-Plastic'!J$5:J$500,MATCH($F48,'11.3_Outliers-Plastic'!$F$5:$F$500,0)),""),"")</f>
        <v>13</v>
      </c>
      <c r="Q48" s="8">
        <f>IFERROR(IF(INDEX('11.3_Outliers-Plastic'!$N$5:$N$500,MATCH($F48,'11.3_Outliers-Plastic'!$F$5:$F$500,0))&lt;&gt;"N",
INDEX('11.3_Outliers-Plastic'!K$5:K$500,MATCH($F48,'11.3_Outliers-Plastic'!$F$5:$F$500,0)),""),"")</f>
        <v>2013</v>
      </c>
      <c r="R48" s="14" t="str">
        <f>IFERROR(IF(INDEX('11.3_Outliers-Plastic'!$N$5:$N$500,MATCH($F48,'11.3_Outliers-Plastic'!$F$5:$F$500,0))&lt;&gt;"N",
INDEX('11.3_Outliers-Plastic'!L$5:L$500,MATCH($F48,'11.3_Outliers-Plastic'!$F$5:$F$500,0)),""),"")</f>
        <v>WABI_024</v>
      </c>
      <c r="S48" s="12"/>
      <c r="T48" s="5"/>
      <c r="U48" s="5" t="s">
        <v>1569</v>
      </c>
      <c r="V48" s="14">
        <f>IFERROR(IF(INDEX('11.5_Outliers-Other_recovery'!$N$5:$N$500,MATCH($F48,'11.5_Outliers-Other_recovery'!$F$5:$F$500,0))&lt;&gt;"N",
INDEX('11.5_Outliers-Other_recovery'!J$5:J$500,MATCH($F48,'11.5_Outliers-Other_recovery'!$F$5:$F$500,0)),""),"")</f>
        <v>0</v>
      </c>
      <c r="W48" s="8">
        <f>IFERROR(IF(INDEX('11.5_Outliers-Other_recovery'!$N$5:$N$500,MATCH($F48,'11.5_Outliers-Other_recovery'!$F$5:$F$500,0))&lt;&gt;"N",
INDEX('11.5_Outliers-Other_recovery'!K$5:K$500,MATCH($F48,'11.5_Outliers-Other_recovery'!$F$5:$F$500,0)),""),"")</f>
        <v>2013</v>
      </c>
      <c r="X48" s="14" t="str">
        <f>IFERROR(IF(INDEX('11.5_Outliers-Other_recovery'!$N$5:$N$500,MATCH($F48,'11.5_Outliers-Other_recovery'!$F$5:$F$500,0))&lt;&gt;"N",
INDEX('11.5_Outliers-Other_recovery'!L$5:L$500,MATCH($F48,'11.5_Outliers-Other_recovery'!$F$5:$F$500,0)),""),"")</f>
        <v>WABI_024</v>
      </c>
      <c r="Y48" s="14">
        <f>IFERROR(IF(INDEX('11.4_Outliers-Formal_dry_recy'!$N$5:$N$500,MATCH($F48,'11.4_Outliers-Formal_dry_recy'!$F$5:$F$500,0))&lt;&gt;"N",
INDEX('11.4_Outliers-Formal_dry_recy'!J$5:J$500,MATCH($F48,'11.4_Outliers-Formal_dry_recy'!$F$5:$F$500,0)),""),"")</f>
        <v>0</v>
      </c>
      <c r="Z48" s="8">
        <f>IFERROR(IF(INDEX('11.4_Outliers-Formal_dry_recy'!$N$5:$N$500,MATCH($F48,'11.4_Outliers-Formal_dry_recy'!$F$5:$F$500,0))&lt;&gt;"N",
INDEX('11.4_Outliers-Formal_dry_recy'!K$5:K$500,MATCH($F48,'11.4_Outliers-Formal_dry_recy'!$F$5:$F$500,0)),""),"")</f>
        <v>2013</v>
      </c>
      <c r="AA48" s="14" t="str">
        <f>IFERROR(IF(INDEX('11.4_Outliers-Formal_dry_recy'!$N$5:$N$500,MATCH($F48,'11.4_Outliers-Formal_dry_recy'!$F$5:$F$500,0))&lt;&gt;"N",
INDEX('11.4_Outliers-Formal_dry_recy'!L$5:L$500,MATCH($F48,'11.4_Outliers-Formal_dry_recy'!$F$5:$F$500,0)),""),"")</f>
        <v>WABI_024</v>
      </c>
      <c r="AB48" s="14">
        <f>IFERROR(IF(INDEX('11.6_Outliers-Incineration'!$N$5:$N$500,MATCH($F48,'11.6_Outliers-Incineration'!$F$5:$F$500,0))&lt;&gt;"N",
INDEX('11.6_Outliers-Incineration'!J$5:J$500,MATCH($F48,'11.6_Outliers-Incineration'!$F$5:$F$500,0)),""),"")</f>
        <v>0</v>
      </c>
      <c r="AC48" s="8">
        <f>IFERROR(IF(INDEX('11.6_Outliers-Incineration'!$N$5:$N$500,MATCH($F48,'11.6_Outliers-Incineration'!$F$5:$F$500,0))&lt;&gt;"N",
INDEX('11.6_Outliers-Incineration'!K$5:K$500,MATCH($F48,'11.6_Outliers-Incineration'!$F$5:$F$500,0)),""),"")</f>
        <v>2013</v>
      </c>
      <c r="AD48" s="14" t="str">
        <f>IFERROR(IF(INDEX('11.6_Outliers-Incineration'!$N$5:$N$500,MATCH($F48,'11.6_Outliers-Incineration'!$F$5:$F$500,0))&lt;&gt;"N",
INDEX('11.6_Outliers-Incineration'!L$5:L$500,MATCH($F48,'11.6_Outliers-Incineration'!$F$5:$F$500,0)),""),"")</f>
        <v>WABI_024</v>
      </c>
      <c r="AE48" s="14">
        <f>IFERROR(IF(INDEX('11.7_Outliers-Controlled_disp'!$N$5:$N$500,MATCH($F48,'11.7_Outliers-Controlled_disp'!$F$5:$F$500,0))&lt;&gt;"N",
INDEX('11.7_Outliers-Controlled_disp'!J$5:J$500,MATCH($F48,'11.7_Outliers-Controlled_disp'!$F$5:$F$500,0)),""),"")</f>
        <v>70</v>
      </c>
      <c r="AF48" s="8">
        <f>IFERROR(IF(INDEX('11.7_Outliers-Controlled_disp'!$N$5:$N$500,MATCH($F48,'11.7_Outliers-Controlled_disp'!$F$5:$F$500,0))&lt;&gt;"N",
INDEX('11.7_Outliers-Controlled_disp'!K$5:K$500,MATCH($F48,'11.7_Outliers-Controlled_disp'!$F$5:$F$500,0)),""),"")</f>
        <v>2013</v>
      </c>
      <c r="AG48" s="14" t="str">
        <f>IFERROR(IF(INDEX('11.7_Outliers-Controlled_disp'!$N$5:$N$500,MATCH($F48,'11.7_Outliers-Controlled_disp'!$F$5:$F$500,0))&lt;&gt;"N",
INDEX('11.7_Outliers-Controlled_disp'!L$5:L$500,MATCH($F48,'11.7_Outliers-Controlled_disp'!$F$5:$F$500,0)),""),"")</f>
        <v>WABI_024</v>
      </c>
      <c r="AI48" s="5"/>
      <c r="AJ48" s="5" t="s">
        <v>1569</v>
      </c>
      <c r="AK48" s="5">
        <f t="shared" si="0"/>
        <v>7</v>
      </c>
    </row>
    <row r="49" spans="1:37" x14ac:dyDescent="0.25">
      <c r="A49" s="5" t="s">
        <v>1401</v>
      </c>
      <c r="B49" s="5" t="s">
        <v>1377</v>
      </c>
      <c r="C49" s="5" t="s">
        <v>679</v>
      </c>
      <c r="D49" s="5" t="s">
        <v>620</v>
      </c>
      <c r="E49" s="5" t="s">
        <v>1403</v>
      </c>
      <c r="F49" s="5" t="s">
        <v>1402</v>
      </c>
      <c r="G49" s="5">
        <v>2</v>
      </c>
      <c r="H49" s="5">
        <v>2</v>
      </c>
      <c r="I49" s="5" t="s">
        <v>3122</v>
      </c>
      <c r="J49" s="13">
        <f>IFERROR(IF(INDEX('11.1_Outliers-Generation'!$N$5:$N$500,MATCH($F49,'11.1_Outliers-Generation'!$F$5:$F$500,0))&lt;&gt;"N",
INDEX('11.1_Outliers-Generation'!J$5:J$500,MATCH($F49,'11.1_Outliers-Generation'!$F$5:$F$500,0)),""),"")</f>
        <v>0.49575994781474231</v>
      </c>
      <c r="K49" s="8">
        <f>IFERROR(IF(INDEX('11.1_Outliers-Generation'!$N$5:$N$500,MATCH($F49,'11.1_Outliers-Generation'!$F$5:$F$500,0))&lt;&gt;"N",
INDEX('11.1_Outliers-Generation'!K$5:K$500,MATCH($F49,'11.1_Outliers-Generation'!$F$5:$F$500,0)),""),"")</f>
        <v>2009</v>
      </c>
      <c r="L49" s="13" t="str">
        <f>IFERROR(IF(INDEX('11.1_Outliers-Generation'!$N$5:$N$500,MATCH($F49,'11.1_Outliers-Generation'!$F$5:$F$500,0))&lt;&gt;"N",
INDEX('11.1_Outliers-Generation'!L$5:L$500,MATCH($F49,'11.1_Outliers-Generation'!$F$5:$F$500,0)),""),"")</f>
        <v>WABI_027</v>
      </c>
      <c r="M49" s="14">
        <f>IFERROR(IF(INDEX('11.2_Outliers-Collection_cov'!$N$5:$N$500,MATCH($F49,'11.2_Outliers-Collection_cov'!$F$5:$F$500,0))&lt;&gt;"N",
INDEX('11.2_Outliers-Collection_cov'!J$5:J$500,MATCH($F49,'11.2_Outliers-Collection_cov'!$F$5:$F$500,0)),""),"")</f>
        <v>100</v>
      </c>
      <c r="N49" s="8">
        <f>IFERROR(IF(INDEX('11.2_Outliers-Collection_cov'!$N$5:$N$500,MATCH($F49,'11.2_Outliers-Collection_cov'!$F$5:$F$500,0))&lt;&gt;"N",
INDEX('11.2_Outliers-Collection_cov'!K$5:K$500,MATCH($F49,'11.2_Outliers-Collection_cov'!$F$5:$F$500,0)),""),"")</f>
        <v>2009</v>
      </c>
      <c r="O49" s="13" t="str">
        <f>IFERROR(IF(INDEX('11.2_Outliers-Collection_cov'!$N$5:$N$500,MATCH($F49,'11.2_Outliers-Collection_cov'!$F$5:$F$500,0))&lt;&gt;"N",
INDEX('11.2_Outliers-Collection_cov'!L$5:L$500,MATCH($F49,'11.2_Outliers-Collection_cov'!$F$5:$F$500,0)),""),"")</f>
        <v>WABI_027</v>
      </c>
      <c r="P49" s="14">
        <f>IFERROR(IF(INDEX('11.3_Outliers-Plastic'!$N$5:$N$500,MATCH($F49,'11.3_Outliers-Plastic'!$F$5:$F$500,0))&lt;&gt;"N",
INDEX('11.3_Outliers-Plastic'!J$5:J$500,MATCH($F49,'11.3_Outliers-Plastic'!$F$5:$F$500,0)),""),"")</f>
        <v>12.5</v>
      </c>
      <c r="Q49" s="8">
        <f>IFERROR(IF(INDEX('11.3_Outliers-Plastic'!$N$5:$N$500,MATCH($F49,'11.3_Outliers-Plastic'!$F$5:$F$500,0))&lt;&gt;"N",
INDEX('11.3_Outliers-Plastic'!K$5:K$500,MATCH($F49,'11.3_Outliers-Plastic'!$F$5:$F$500,0)),""),"")</f>
        <v>2009</v>
      </c>
      <c r="R49" s="14" t="str">
        <f>IFERROR(IF(INDEX('11.3_Outliers-Plastic'!$N$5:$N$500,MATCH($F49,'11.3_Outliers-Plastic'!$F$5:$F$500,0))&lt;&gt;"N",
INDEX('11.3_Outliers-Plastic'!L$5:L$500,MATCH($F49,'11.3_Outliers-Plastic'!$F$5:$F$500,0)),""),"")</f>
        <v>WABI_027</v>
      </c>
      <c r="S49" s="12"/>
      <c r="T49" s="5"/>
      <c r="U49" s="5" t="s">
        <v>1569</v>
      </c>
      <c r="V49" s="14">
        <f>IFERROR(IF(INDEX('11.5_Outliers-Other_recovery'!$N$5:$N$500,MATCH($F49,'11.5_Outliers-Other_recovery'!$F$5:$F$500,0))&lt;&gt;"N",
INDEX('11.5_Outliers-Other_recovery'!J$5:J$500,MATCH($F49,'11.5_Outliers-Other_recovery'!$F$5:$F$500,0)),""),"")</f>
        <v>0</v>
      </c>
      <c r="W49" s="8">
        <f>IFERROR(IF(INDEX('11.5_Outliers-Other_recovery'!$N$5:$N$500,MATCH($F49,'11.5_Outliers-Other_recovery'!$F$5:$F$500,0))&lt;&gt;"N",
INDEX('11.5_Outliers-Other_recovery'!K$5:K$500,MATCH($F49,'11.5_Outliers-Other_recovery'!$F$5:$F$500,0)),""),"")</f>
        <v>2009</v>
      </c>
      <c r="X49" s="14" t="str">
        <f>IFERROR(IF(INDEX('11.5_Outliers-Other_recovery'!$N$5:$N$500,MATCH($F49,'11.5_Outliers-Other_recovery'!$F$5:$F$500,0))&lt;&gt;"N",
INDEX('11.5_Outliers-Other_recovery'!L$5:L$500,MATCH($F49,'11.5_Outliers-Other_recovery'!$F$5:$F$500,0)),""),"")</f>
        <v>WABI_027</v>
      </c>
      <c r="Y49" s="14">
        <f>IFERROR(IF(INDEX('11.4_Outliers-Formal_dry_recy'!$N$5:$N$500,MATCH($F49,'11.4_Outliers-Formal_dry_recy'!$F$5:$F$500,0))&lt;&gt;"N",
INDEX('11.4_Outliers-Formal_dry_recy'!J$5:J$500,MATCH($F49,'11.4_Outliers-Formal_dry_recy'!$F$5:$F$500,0)),""),"")</f>
        <v>0</v>
      </c>
      <c r="Z49" s="8">
        <f>IFERROR(IF(INDEX('11.4_Outliers-Formal_dry_recy'!$N$5:$N$500,MATCH($F49,'11.4_Outliers-Formal_dry_recy'!$F$5:$F$500,0))&lt;&gt;"N",
INDEX('11.4_Outliers-Formal_dry_recy'!K$5:K$500,MATCH($F49,'11.4_Outliers-Formal_dry_recy'!$F$5:$F$500,0)),""),"")</f>
        <v>2009</v>
      </c>
      <c r="AA49" s="14" t="str">
        <f>IFERROR(IF(INDEX('11.4_Outliers-Formal_dry_recy'!$N$5:$N$500,MATCH($F49,'11.4_Outliers-Formal_dry_recy'!$F$5:$F$500,0))&lt;&gt;"N",
INDEX('11.4_Outliers-Formal_dry_recy'!L$5:L$500,MATCH($F49,'11.4_Outliers-Formal_dry_recy'!$F$5:$F$500,0)),""),"")</f>
        <v>WABI_027</v>
      </c>
      <c r="AB49" s="14">
        <f>IFERROR(IF(INDEX('11.6_Outliers-Incineration'!$N$5:$N$500,MATCH($F49,'11.6_Outliers-Incineration'!$F$5:$F$500,0))&lt;&gt;"N",
INDEX('11.6_Outliers-Incineration'!J$5:J$500,MATCH($F49,'11.6_Outliers-Incineration'!$F$5:$F$500,0)),""),"")</f>
        <v>0</v>
      </c>
      <c r="AC49" s="8">
        <f>IFERROR(IF(INDEX('11.6_Outliers-Incineration'!$N$5:$N$500,MATCH($F49,'11.6_Outliers-Incineration'!$F$5:$F$500,0))&lt;&gt;"N",
INDEX('11.6_Outliers-Incineration'!K$5:K$500,MATCH($F49,'11.6_Outliers-Incineration'!$F$5:$F$500,0)),""),"")</f>
        <v>2009</v>
      </c>
      <c r="AD49" s="14" t="str">
        <f>IFERROR(IF(INDEX('11.6_Outliers-Incineration'!$N$5:$N$500,MATCH($F49,'11.6_Outliers-Incineration'!$F$5:$F$500,0))&lt;&gt;"N",
INDEX('11.6_Outliers-Incineration'!L$5:L$500,MATCH($F49,'11.6_Outliers-Incineration'!$F$5:$F$500,0)),""),"")</f>
        <v>WABI_027</v>
      </c>
      <c r="AE49" s="14">
        <f>IFERROR(IF(INDEX('11.7_Outliers-Controlled_disp'!$N$5:$N$500,MATCH($F49,'11.7_Outliers-Controlled_disp'!$F$5:$F$500,0))&lt;&gt;"N",
INDEX('11.7_Outliers-Controlled_disp'!J$5:J$500,MATCH($F49,'11.7_Outliers-Controlled_disp'!$F$5:$F$500,0)),""),"")</f>
        <v>0</v>
      </c>
      <c r="AF49" s="8">
        <f>IFERROR(IF(INDEX('11.7_Outliers-Controlled_disp'!$N$5:$N$500,MATCH($F49,'11.7_Outliers-Controlled_disp'!$F$5:$F$500,0))&lt;&gt;"N",
INDEX('11.7_Outliers-Controlled_disp'!K$5:K$500,MATCH($F49,'11.7_Outliers-Controlled_disp'!$F$5:$F$500,0)),""),"")</f>
        <v>2009</v>
      </c>
      <c r="AG49" s="14" t="str">
        <f>IFERROR(IF(INDEX('11.7_Outliers-Controlled_disp'!$N$5:$N$500,MATCH($F49,'11.7_Outliers-Controlled_disp'!$F$5:$F$500,0))&lt;&gt;"N",
INDEX('11.7_Outliers-Controlled_disp'!L$5:L$500,MATCH($F49,'11.7_Outliers-Controlled_disp'!$F$5:$F$500,0)),""),"")</f>
        <v>WABI_027</v>
      </c>
      <c r="AI49" s="5"/>
      <c r="AJ49" s="5" t="s">
        <v>1569</v>
      </c>
      <c r="AK49" s="5">
        <f t="shared" si="0"/>
        <v>7</v>
      </c>
    </row>
    <row r="50" spans="1:37" x14ac:dyDescent="0.25">
      <c r="A50" s="5" t="s">
        <v>1481</v>
      </c>
      <c r="B50" s="5" t="s">
        <v>221</v>
      </c>
      <c r="C50" s="5" t="s">
        <v>220</v>
      </c>
      <c r="D50" s="5" t="s">
        <v>35</v>
      </c>
      <c r="E50" s="5" t="s">
        <v>1483</v>
      </c>
      <c r="F50" s="5" t="s">
        <v>1482</v>
      </c>
      <c r="G50" s="5">
        <v>2</v>
      </c>
      <c r="H50" s="5">
        <v>1</v>
      </c>
      <c r="I50" s="5" t="s">
        <v>1814</v>
      </c>
      <c r="J50" s="13">
        <f>IFERROR(IF(INDEX('11.1_Outliers-Generation'!$N$5:$N$500,MATCH($F50,'11.1_Outliers-Generation'!$F$5:$F$500,0))&lt;&gt;"N",
INDEX('11.1_Outliers-Generation'!J$5:J$500,MATCH($F50,'11.1_Outliers-Generation'!$F$5:$F$500,0)),""),"")</f>
        <v>1.5097146602712259</v>
      </c>
      <c r="K50" s="8">
        <f>IFERROR(IF(INDEX('11.1_Outliers-Generation'!$N$5:$N$500,MATCH($F50,'11.1_Outliers-Generation'!$F$5:$F$500,0))&lt;&gt;"N",
INDEX('11.1_Outliers-Generation'!K$5:K$500,MATCH($F50,'11.1_Outliers-Generation'!$F$5:$F$500,0)),""),"")</f>
        <v>2007</v>
      </c>
      <c r="L50" s="13" t="str">
        <f>IFERROR(IF(INDEX('11.1_Outliers-Generation'!$N$5:$N$500,MATCH($F50,'11.1_Outliers-Generation'!$F$5:$F$500,0))&lt;&gt;"N",
INDEX('11.1_Outliers-Generation'!L$5:L$500,MATCH($F50,'11.1_Outliers-Generation'!$F$5:$F$500,0)),""),"")</f>
        <v>WABI_029</v>
      </c>
      <c r="M50" s="14">
        <f>IFERROR(IF(INDEX('11.2_Outliers-Collection_cov'!$N$5:$N$500,MATCH($F50,'11.2_Outliers-Collection_cov'!$F$5:$F$500,0))&lt;&gt;"N",
INDEX('11.2_Outliers-Collection_cov'!J$5:J$500,MATCH($F50,'11.2_Outliers-Collection_cov'!$F$5:$F$500,0)),""),"")</f>
        <v>100</v>
      </c>
      <c r="N50" s="8">
        <f>IFERROR(IF(INDEX('11.2_Outliers-Collection_cov'!$N$5:$N$500,MATCH($F50,'11.2_Outliers-Collection_cov'!$F$5:$F$500,0))&lt;&gt;"N",
INDEX('11.2_Outliers-Collection_cov'!K$5:K$500,MATCH($F50,'11.2_Outliers-Collection_cov'!$F$5:$F$500,0)),""),"")</f>
        <v>2007</v>
      </c>
      <c r="O50" s="13" t="str">
        <f>IFERROR(IF(INDEX('11.2_Outliers-Collection_cov'!$N$5:$N$500,MATCH($F50,'11.2_Outliers-Collection_cov'!$F$5:$F$500,0))&lt;&gt;"N",
INDEX('11.2_Outliers-Collection_cov'!L$5:L$500,MATCH($F50,'11.2_Outliers-Collection_cov'!$F$5:$F$500,0)),""),"")</f>
        <v>WABI_029</v>
      </c>
      <c r="P50" s="14">
        <f>IFERROR(IF(INDEX('11.3_Outliers-Plastic'!$N$5:$N$500,MATCH($F50,'11.3_Outliers-Plastic'!$F$5:$F$500,0))&lt;&gt;"N",
INDEX('11.3_Outliers-Plastic'!J$5:J$500,MATCH($F50,'11.3_Outliers-Plastic'!$F$5:$F$500,0)),""),"")</f>
        <v>6.8</v>
      </c>
      <c r="Q50" s="8">
        <f>IFERROR(IF(INDEX('11.3_Outliers-Plastic'!$N$5:$N$500,MATCH($F50,'11.3_Outliers-Plastic'!$F$5:$F$500,0))&lt;&gt;"N",
INDEX('11.3_Outliers-Plastic'!K$5:K$500,MATCH($F50,'11.3_Outliers-Plastic'!$F$5:$F$500,0)),""),"")</f>
        <v>2007</v>
      </c>
      <c r="R50" s="14" t="str">
        <f>IFERROR(IF(INDEX('11.3_Outliers-Plastic'!$N$5:$N$500,MATCH($F50,'11.3_Outliers-Plastic'!$F$5:$F$500,0))&lt;&gt;"N",
INDEX('11.3_Outliers-Plastic'!L$5:L$500,MATCH($F50,'11.3_Outliers-Plastic'!$F$5:$F$500,0)),""),"")</f>
        <v>WABI_029</v>
      </c>
      <c r="S50" s="12"/>
      <c r="T50" s="5"/>
      <c r="U50" s="5" t="s">
        <v>1569</v>
      </c>
      <c r="V50" s="14">
        <f>IFERROR(IF(INDEX('11.5_Outliers-Other_recovery'!$N$5:$N$500,MATCH($F50,'11.5_Outliers-Other_recovery'!$F$5:$F$500,0))&lt;&gt;"N",
INDEX('11.5_Outliers-Other_recovery'!J$5:J$500,MATCH($F50,'11.5_Outliers-Other_recovery'!$F$5:$F$500,0)),""),"")</f>
        <v>9.7289999999999992</v>
      </c>
      <c r="W50" s="8">
        <f>IFERROR(IF(INDEX('11.5_Outliers-Other_recovery'!$N$5:$N$500,MATCH($F50,'11.5_Outliers-Other_recovery'!$F$5:$F$500,0))&lt;&gt;"N",
INDEX('11.5_Outliers-Other_recovery'!K$5:K$500,MATCH($F50,'11.5_Outliers-Other_recovery'!$F$5:$F$500,0)),""),"")</f>
        <v>2007</v>
      </c>
      <c r="X50" s="14" t="str">
        <f>IFERROR(IF(INDEX('11.5_Outliers-Other_recovery'!$N$5:$N$500,MATCH($F50,'11.5_Outliers-Other_recovery'!$F$5:$F$500,0))&lt;&gt;"N",
INDEX('11.5_Outliers-Other_recovery'!L$5:L$500,MATCH($F50,'11.5_Outliers-Other_recovery'!$F$5:$F$500,0)),""),"")</f>
        <v>WABI_029</v>
      </c>
      <c r="Y50" s="14">
        <f>IFERROR(IF(INDEX('11.4_Outliers-Formal_dry_recy'!$N$5:$N$500,MATCH($F50,'11.4_Outliers-Formal_dry_recy'!$F$5:$F$500,0))&lt;&gt;"N",
INDEX('11.4_Outliers-Formal_dry_recy'!J$5:J$500,MATCH($F50,'11.4_Outliers-Formal_dry_recy'!$F$5:$F$500,0)),""),"")</f>
        <v>13.270999999999999</v>
      </c>
      <c r="Z50" s="8">
        <f>IFERROR(IF(INDEX('11.4_Outliers-Formal_dry_recy'!$N$5:$N$500,MATCH($F50,'11.4_Outliers-Formal_dry_recy'!$F$5:$F$500,0))&lt;&gt;"N",
INDEX('11.4_Outliers-Formal_dry_recy'!K$5:K$500,MATCH($F50,'11.4_Outliers-Formal_dry_recy'!$F$5:$F$500,0)),""),"")</f>
        <v>2007</v>
      </c>
      <c r="AA50" s="14" t="str">
        <f>IFERROR(IF(INDEX('11.4_Outliers-Formal_dry_recy'!$N$5:$N$500,MATCH($F50,'11.4_Outliers-Formal_dry_recy'!$F$5:$F$500,0))&lt;&gt;"N",
INDEX('11.4_Outliers-Formal_dry_recy'!L$5:L$500,MATCH($F50,'11.4_Outliers-Formal_dry_recy'!$F$5:$F$500,0)),""),"")</f>
        <v>WABI_029</v>
      </c>
      <c r="AB50" s="14">
        <f>IFERROR(IF(INDEX('11.6_Outliers-Incineration'!$N$5:$N$500,MATCH($F50,'11.6_Outliers-Incineration'!$F$5:$F$500,0))&lt;&gt;"N",
INDEX('11.6_Outliers-Incineration'!J$5:J$500,MATCH($F50,'11.6_Outliers-Incineration'!$F$5:$F$500,0)),""),"")</f>
        <v>76.23</v>
      </c>
      <c r="AC50" s="8">
        <f>IFERROR(IF(INDEX('11.6_Outliers-Incineration'!$N$5:$N$500,MATCH($F50,'11.6_Outliers-Incineration'!$F$5:$F$500,0))&lt;&gt;"N",
INDEX('11.6_Outliers-Incineration'!K$5:K$500,MATCH($F50,'11.6_Outliers-Incineration'!$F$5:$F$500,0)),""),"")</f>
        <v>2007</v>
      </c>
      <c r="AD50" s="14" t="str">
        <f>IFERROR(IF(INDEX('11.6_Outliers-Incineration'!$N$5:$N$500,MATCH($F50,'11.6_Outliers-Incineration'!$F$5:$F$500,0))&lt;&gt;"N",
INDEX('11.6_Outliers-Incineration'!L$5:L$500,MATCH($F50,'11.6_Outliers-Incineration'!$F$5:$F$500,0)),""),"")</f>
        <v>WABI_029</v>
      </c>
      <c r="AE50" s="14">
        <f>IFERROR(IF(INDEX('11.7_Outliers-Controlled_disp'!$N$5:$N$500,MATCH($F50,'11.7_Outliers-Controlled_disp'!$F$5:$F$500,0))&lt;&gt;"N",
INDEX('11.7_Outliers-Controlled_disp'!J$5:J$500,MATCH($F50,'11.7_Outliers-Controlled_disp'!$F$5:$F$500,0)),""),"")</f>
        <v>100</v>
      </c>
      <c r="AF50" s="8">
        <f>IFERROR(IF(INDEX('11.7_Outliers-Controlled_disp'!$N$5:$N$500,MATCH($F50,'11.7_Outliers-Controlled_disp'!$F$5:$F$500,0))&lt;&gt;"N",
INDEX('11.7_Outliers-Controlled_disp'!K$5:K$500,MATCH($F50,'11.7_Outliers-Controlled_disp'!$F$5:$F$500,0)),""),"")</f>
        <v>2007</v>
      </c>
      <c r="AG50" s="14" t="str">
        <f>IFERROR(IF(INDEX('11.7_Outliers-Controlled_disp'!$N$5:$N$500,MATCH($F50,'11.7_Outliers-Controlled_disp'!$F$5:$F$500,0))&lt;&gt;"N",
INDEX('11.7_Outliers-Controlled_disp'!L$5:L$500,MATCH($F50,'11.7_Outliers-Controlled_disp'!$F$5:$F$500,0)),""),"")</f>
        <v>WABI_029</v>
      </c>
      <c r="AI50" s="5"/>
      <c r="AJ50" s="5" t="s">
        <v>1569</v>
      </c>
      <c r="AK50" s="5">
        <f t="shared" si="0"/>
        <v>7</v>
      </c>
    </row>
    <row r="51" spans="1:37" x14ac:dyDescent="0.25">
      <c r="A51" s="5" t="s">
        <v>1502</v>
      </c>
      <c r="B51" s="5" t="s">
        <v>343</v>
      </c>
      <c r="C51" s="5" t="s">
        <v>342</v>
      </c>
      <c r="D51" s="5" t="s">
        <v>35</v>
      </c>
      <c r="E51" s="5" t="s">
        <v>1504</v>
      </c>
      <c r="F51" s="5" t="s">
        <v>1503</v>
      </c>
      <c r="G51" s="5">
        <v>2</v>
      </c>
      <c r="H51" s="5">
        <v>1</v>
      </c>
      <c r="I51" s="5" t="s">
        <v>3123</v>
      </c>
      <c r="J51" s="13">
        <f>IFERROR(IF(INDEX('11.1_Outliers-Generation'!$N$5:$N$500,MATCH($F51,'11.1_Outliers-Generation'!$F$5:$F$500,0))&lt;&gt;"N",
INDEX('11.1_Outliers-Generation'!J$5:J$500,MATCH($F51,'11.1_Outliers-Generation'!$F$5:$F$500,0)),""),"")</f>
        <v>1.6671364260665502</v>
      </c>
      <c r="K51" s="8">
        <f>IFERROR(IF(INDEX('11.1_Outliers-Generation'!$N$5:$N$500,MATCH($F51,'11.1_Outliers-Generation'!$F$5:$F$500,0))&lt;&gt;"N",
INDEX('11.1_Outliers-Generation'!K$5:K$500,MATCH($F51,'11.1_Outliers-Generation'!$F$5:$F$500,0)),""),"")</f>
        <v>2007</v>
      </c>
      <c r="L51" s="13" t="str">
        <f>IFERROR(IF(INDEX('11.1_Outliers-Generation'!$N$5:$N$500,MATCH($F51,'11.1_Outliers-Generation'!$F$5:$F$500,0))&lt;&gt;"N",
INDEX('11.1_Outliers-Generation'!L$5:L$500,MATCH($F51,'11.1_Outliers-Generation'!$F$5:$F$500,0)),""),"")</f>
        <v>WABI_030</v>
      </c>
      <c r="M51" s="14">
        <f>IFERROR(IF(INDEX('11.2_Outliers-Collection_cov'!$N$5:$N$500,MATCH($F51,'11.2_Outliers-Collection_cov'!$F$5:$F$500,0))&lt;&gt;"N",
INDEX('11.2_Outliers-Collection_cov'!J$5:J$500,MATCH($F51,'11.2_Outliers-Collection_cov'!$F$5:$F$500,0)),""),"")</f>
        <v>100</v>
      </c>
      <c r="N51" s="8">
        <f>IFERROR(IF(INDEX('11.2_Outliers-Collection_cov'!$N$5:$N$500,MATCH($F51,'11.2_Outliers-Collection_cov'!$F$5:$F$500,0))&lt;&gt;"N",
INDEX('11.2_Outliers-Collection_cov'!K$5:K$500,MATCH($F51,'11.2_Outliers-Collection_cov'!$F$5:$F$500,0)),""),"")</f>
        <v>2007</v>
      </c>
      <c r="O51" s="13" t="str">
        <f>IFERROR(IF(INDEX('11.2_Outliers-Collection_cov'!$N$5:$N$500,MATCH($F51,'11.2_Outliers-Collection_cov'!$F$5:$F$500,0))&lt;&gt;"N",
INDEX('11.2_Outliers-Collection_cov'!L$5:L$500,MATCH($F51,'11.2_Outliers-Collection_cov'!$F$5:$F$500,0)),""),"")</f>
        <v>WABI_030</v>
      </c>
      <c r="P51" s="14">
        <f>IFERROR(IF(INDEX('11.3_Outliers-Plastic'!$N$5:$N$500,MATCH($F51,'11.3_Outliers-Plastic'!$F$5:$F$500,0))&lt;&gt;"N",
INDEX('11.3_Outliers-Plastic'!J$5:J$500,MATCH($F51,'11.3_Outliers-Plastic'!$F$5:$F$500,0)),""),"")</f>
        <v>11</v>
      </c>
      <c r="Q51" s="8">
        <f>IFERROR(IF(INDEX('11.3_Outliers-Plastic'!$N$5:$N$500,MATCH($F51,'11.3_Outliers-Plastic'!$F$5:$F$500,0))&lt;&gt;"N",
INDEX('11.3_Outliers-Plastic'!K$5:K$500,MATCH($F51,'11.3_Outliers-Plastic'!$F$5:$F$500,0)),""),"")</f>
        <v>2007</v>
      </c>
      <c r="R51" s="14" t="str">
        <f>IFERROR(IF(INDEX('11.3_Outliers-Plastic'!$N$5:$N$500,MATCH($F51,'11.3_Outliers-Plastic'!$F$5:$F$500,0))&lt;&gt;"N",
INDEX('11.3_Outliers-Plastic'!L$5:L$500,MATCH($F51,'11.3_Outliers-Plastic'!$F$5:$F$500,0)),""),"")</f>
        <v>WABI_030</v>
      </c>
      <c r="S51" s="12"/>
      <c r="T51" s="5"/>
      <c r="U51" s="5" t="s">
        <v>1569</v>
      </c>
      <c r="V51" s="14">
        <f>IFERROR(IF(INDEX('11.5_Outliers-Other_recovery'!$N$5:$N$500,MATCH($F51,'11.5_Outliers-Other_recovery'!$F$5:$F$500,0))&lt;&gt;"N",
INDEX('11.5_Outliers-Other_recovery'!J$5:J$500,MATCH($F51,'11.5_Outliers-Other_recovery'!$F$5:$F$500,0)),""),"")</f>
        <v>13.343999999999998</v>
      </c>
      <c r="W51" s="8">
        <f>IFERROR(IF(INDEX('11.5_Outliers-Other_recovery'!$N$5:$N$500,MATCH($F51,'11.5_Outliers-Other_recovery'!$F$5:$F$500,0))&lt;&gt;"N",
INDEX('11.5_Outliers-Other_recovery'!K$5:K$500,MATCH($F51,'11.5_Outliers-Other_recovery'!$F$5:$F$500,0)),""),"")</f>
        <v>2007</v>
      </c>
      <c r="X51" s="14" t="str">
        <f>IFERROR(IF(INDEX('11.5_Outliers-Other_recovery'!$N$5:$N$500,MATCH($F51,'11.5_Outliers-Other_recovery'!$F$5:$F$500,0))&lt;&gt;"N",
INDEX('11.5_Outliers-Other_recovery'!L$5:L$500,MATCH($F51,'11.5_Outliers-Other_recovery'!$F$5:$F$500,0)),""),"")</f>
        <v>WABI_030</v>
      </c>
      <c r="Y51" s="14">
        <f>IFERROR(IF(INDEX('11.4_Outliers-Formal_dry_recy'!$N$5:$N$500,MATCH($F51,'11.4_Outliers-Formal_dry_recy'!$F$5:$F$500,0))&lt;&gt;"N",
INDEX('11.4_Outliers-Formal_dry_recy'!J$5:J$500,MATCH($F51,'11.4_Outliers-Formal_dry_recy'!$F$5:$F$500,0)),""),"")</f>
        <v>34.655999999999999</v>
      </c>
      <c r="Z51" s="8">
        <f>IFERROR(IF(INDEX('11.4_Outliers-Formal_dry_recy'!$N$5:$N$500,MATCH($F51,'11.4_Outliers-Formal_dry_recy'!$F$5:$F$500,0))&lt;&gt;"N",
INDEX('11.4_Outliers-Formal_dry_recy'!K$5:K$500,MATCH($F51,'11.4_Outliers-Formal_dry_recy'!$F$5:$F$500,0)),""),"")</f>
        <v>2007</v>
      </c>
      <c r="AA51" s="14" t="str">
        <f>IFERROR(IF(INDEX('11.4_Outliers-Formal_dry_recy'!$N$5:$N$500,MATCH($F51,'11.4_Outliers-Formal_dry_recy'!$F$5:$F$500,0))&lt;&gt;"N",
INDEX('11.4_Outliers-Formal_dry_recy'!L$5:L$500,MATCH($F51,'11.4_Outliers-Formal_dry_recy'!$F$5:$F$500,0)),""),"")</f>
        <v>WABI_030</v>
      </c>
      <c r="AB51" s="14">
        <f>IFERROR(IF(INDEX('11.6_Outliers-Incineration'!$N$5:$N$500,MATCH($F51,'11.6_Outliers-Incineration'!$F$5:$F$500,0))&lt;&gt;"N",
INDEX('11.6_Outliers-Incineration'!J$5:J$500,MATCH($F51,'11.6_Outliers-Incineration'!$F$5:$F$500,0)),""),"")</f>
        <v>0</v>
      </c>
      <c r="AC51" s="8">
        <f>IFERROR(IF(INDEX('11.6_Outliers-Incineration'!$N$5:$N$500,MATCH($F51,'11.6_Outliers-Incineration'!$F$5:$F$500,0))&lt;&gt;"N",
INDEX('11.6_Outliers-Incineration'!K$5:K$500,MATCH($F51,'11.6_Outliers-Incineration'!$F$5:$F$500,0)),""),"")</f>
        <v>2007</v>
      </c>
      <c r="AD51" s="14" t="str">
        <f>IFERROR(IF(INDEX('11.6_Outliers-Incineration'!$N$5:$N$500,MATCH($F51,'11.6_Outliers-Incineration'!$F$5:$F$500,0))&lt;&gt;"N",
INDEX('11.6_Outliers-Incineration'!L$5:L$500,MATCH($F51,'11.6_Outliers-Incineration'!$F$5:$F$500,0)),""),"")</f>
        <v>WABI_030</v>
      </c>
      <c r="AE51" s="14">
        <f>IFERROR(IF(INDEX('11.7_Outliers-Controlled_disp'!$N$5:$N$500,MATCH($F51,'11.7_Outliers-Controlled_disp'!$F$5:$F$500,0))&lt;&gt;"N",
INDEX('11.7_Outliers-Controlled_disp'!J$5:J$500,MATCH($F51,'11.7_Outliers-Controlled_disp'!$F$5:$F$500,0)),""),"")</f>
        <v>100</v>
      </c>
      <c r="AF51" s="8">
        <f>IFERROR(IF(INDEX('11.7_Outliers-Controlled_disp'!$N$5:$N$500,MATCH($F51,'11.7_Outliers-Controlled_disp'!$F$5:$F$500,0))&lt;&gt;"N",
INDEX('11.7_Outliers-Controlled_disp'!K$5:K$500,MATCH($F51,'11.7_Outliers-Controlled_disp'!$F$5:$F$500,0)),""),"")</f>
        <v>2007</v>
      </c>
      <c r="AG51" s="14" t="str">
        <f>IFERROR(IF(INDEX('11.7_Outliers-Controlled_disp'!$N$5:$N$500,MATCH($F51,'11.7_Outliers-Controlled_disp'!$F$5:$F$500,0))&lt;&gt;"N",
INDEX('11.7_Outliers-Controlled_disp'!L$5:L$500,MATCH($F51,'11.7_Outliers-Controlled_disp'!$F$5:$F$500,0)),""),"")</f>
        <v>WABI_030</v>
      </c>
      <c r="AI51" s="5"/>
      <c r="AJ51" s="5" t="s">
        <v>1569</v>
      </c>
      <c r="AK51" s="5">
        <f t="shared" si="0"/>
        <v>7</v>
      </c>
    </row>
    <row r="52" spans="1:37" x14ac:dyDescent="0.25">
      <c r="A52" s="5" t="s">
        <v>1491</v>
      </c>
      <c r="B52" s="5" t="s">
        <v>1493</v>
      </c>
      <c r="C52" s="5" t="s">
        <v>1492</v>
      </c>
      <c r="D52" s="5" t="s">
        <v>35</v>
      </c>
      <c r="E52" s="5" t="s">
        <v>1493</v>
      </c>
      <c r="F52" s="5" t="s">
        <v>1492</v>
      </c>
      <c r="G52" s="5">
        <v>0</v>
      </c>
      <c r="H52" s="5">
        <v>1</v>
      </c>
      <c r="I52" s="5" t="s">
        <v>3121</v>
      </c>
      <c r="J52" s="13">
        <f>IFERROR(IF(INDEX('11.1_Outliers-Generation'!$N$5:$N$500,MATCH($F52,'11.1_Outliers-Generation'!$F$5:$F$500,0))&lt;&gt;"N",
INDEX('11.1_Outliers-Generation'!J$5:J$500,MATCH($F52,'11.1_Outliers-Generation'!$F$5:$F$500,0)),""),"")</f>
        <v>1.3213177978071937</v>
      </c>
      <c r="K52" s="8">
        <f>IFERROR(IF(INDEX('11.1_Outliers-Generation'!$N$5:$N$500,MATCH($F52,'11.1_Outliers-Generation'!$F$5:$F$500,0))&lt;&gt;"N",
INDEX('11.1_Outliers-Generation'!K$5:K$500,MATCH($F52,'11.1_Outliers-Generation'!$F$5:$F$500,0)),""),"")</f>
        <v>2013</v>
      </c>
      <c r="L52" s="13" t="str">
        <f>IFERROR(IF(INDEX('11.1_Outliers-Generation'!$N$5:$N$500,MATCH($F52,'11.1_Outliers-Generation'!$F$5:$F$500,0))&lt;&gt;"N",
INDEX('11.1_Outliers-Generation'!L$5:L$500,MATCH($F52,'11.1_Outliers-Generation'!$F$5:$F$500,0)),""),"")</f>
        <v>WABI_031</v>
      </c>
      <c r="M52" s="14">
        <f>IFERROR(IF(INDEX('11.2_Outliers-Collection_cov'!$N$5:$N$500,MATCH($F52,'11.2_Outliers-Collection_cov'!$F$5:$F$500,0))&lt;&gt;"N",
INDEX('11.2_Outliers-Collection_cov'!J$5:J$500,MATCH($F52,'11.2_Outliers-Collection_cov'!$F$5:$F$500,0)),""),"")</f>
        <v>100</v>
      </c>
      <c r="N52" s="8">
        <f>IFERROR(IF(INDEX('11.2_Outliers-Collection_cov'!$N$5:$N$500,MATCH($F52,'11.2_Outliers-Collection_cov'!$F$5:$F$500,0))&lt;&gt;"N",
INDEX('11.2_Outliers-Collection_cov'!K$5:K$500,MATCH($F52,'11.2_Outliers-Collection_cov'!$F$5:$F$500,0)),""),"")</f>
        <v>2013</v>
      </c>
      <c r="O52" s="13" t="str">
        <f>IFERROR(IF(INDEX('11.2_Outliers-Collection_cov'!$N$5:$N$500,MATCH($F52,'11.2_Outliers-Collection_cov'!$F$5:$F$500,0))&lt;&gt;"N",
INDEX('11.2_Outliers-Collection_cov'!L$5:L$500,MATCH($F52,'11.2_Outliers-Collection_cov'!$F$5:$F$500,0)),""),"")</f>
        <v>WABI_031</v>
      </c>
      <c r="P52" s="14">
        <f>IFERROR(IF(INDEX('11.3_Outliers-Plastic'!$N$5:$N$500,MATCH($F52,'11.3_Outliers-Plastic'!$F$5:$F$500,0))&lt;&gt;"N",
INDEX('11.3_Outliers-Plastic'!J$5:J$500,MATCH($F52,'11.3_Outliers-Plastic'!$F$5:$F$500,0)),""),"")</f>
        <v>11</v>
      </c>
      <c r="Q52" s="8">
        <f>IFERROR(IF(INDEX('11.3_Outliers-Plastic'!$N$5:$N$500,MATCH($F52,'11.3_Outliers-Plastic'!$F$5:$F$500,0))&lt;&gt;"N",
INDEX('11.3_Outliers-Plastic'!K$5:K$500,MATCH($F52,'11.3_Outliers-Plastic'!$F$5:$F$500,0)),""),"")</f>
        <v>2013</v>
      </c>
      <c r="R52" s="14" t="str">
        <f>IFERROR(IF(INDEX('11.3_Outliers-Plastic'!$N$5:$N$500,MATCH($F52,'11.3_Outliers-Plastic'!$F$5:$F$500,0))&lt;&gt;"N",
INDEX('11.3_Outliers-Plastic'!L$5:L$500,MATCH($F52,'11.3_Outliers-Plastic'!$F$5:$F$500,0)),""),"")</f>
        <v>WABI_031</v>
      </c>
      <c r="S52" s="12"/>
      <c r="T52" s="5"/>
      <c r="U52" s="5" t="s">
        <v>1569</v>
      </c>
      <c r="V52" s="14">
        <f>IFERROR(IF(INDEX('11.5_Outliers-Other_recovery'!$N$5:$N$500,MATCH($F52,'11.5_Outliers-Other_recovery'!$F$5:$F$500,0))&lt;&gt;"N",
INDEX('11.5_Outliers-Other_recovery'!J$5:J$500,MATCH($F52,'11.5_Outliers-Other_recovery'!$F$5:$F$500,0)),""),"")</f>
        <v>0.92999999999999972</v>
      </c>
      <c r="W52" s="8">
        <f>IFERROR(IF(INDEX('11.5_Outliers-Other_recovery'!$N$5:$N$500,MATCH($F52,'11.5_Outliers-Other_recovery'!$F$5:$F$500,0))&lt;&gt;"N",
INDEX('11.5_Outliers-Other_recovery'!K$5:K$500,MATCH($F52,'11.5_Outliers-Other_recovery'!$F$5:$F$500,0)),""),"")</f>
        <v>2013</v>
      </c>
      <c r="X52" s="14" t="str">
        <f>IFERROR(IF(INDEX('11.5_Outliers-Other_recovery'!$N$5:$N$500,MATCH($F52,'11.5_Outliers-Other_recovery'!$F$5:$F$500,0))&lt;&gt;"N",
INDEX('11.5_Outliers-Other_recovery'!L$5:L$500,MATCH($F52,'11.5_Outliers-Other_recovery'!$F$5:$F$500,0)),""),"")</f>
        <v>WABI_031</v>
      </c>
      <c r="Y52" s="14">
        <f>IFERROR(IF(INDEX('11.4_Outliers-Formal_dry_recy'!$N$5:$N$500,MATCH($F52,'11.4_Outliers-Formal_dry_recy'!$F$5:$F$500,0))&lt;&gt;"N",
INDEX('11.4_Outliers-Formal_dry_recy'!J$5:J$500,MATCH($F52,'11.4_Outliers-Formal_dry_recy'!$F$5:$F$500,0)),""),"")</f>
        <v>4.07</v>
      </c>
      <c r="Z52" s="8">
        <f>IFERROR(IF(INDEX('11.4_Outliers-Formal_dry_recy'!$N$5:$N$500,MATCH($F52,'11.4_Outliers-Formal_dry_recy'!$F$5:$F$500,0))&lt;&gt;"N",
INDEX('11.4_Outliers-Formal_dry_recy'!K$5:K$500,MATCH($F52,'11.4_Outliers-Formal_dry_recy'!$F$5:$F$500,0)),""),"")</f>
        <v>2013</v>
      </c>
      <c r="AA52" s="14" t="str">
        <f>IFERROR(IF(INDEX('11.4_Outliers-Formal_dry_recy'!$N$5:$N$500,MATCH($F52,'11.4_Outliers-Formal_dry_recy'!$F$5:$F$500,0))&lt;&gt;"N",
INDEX('11.4_Outliers-Formal_dry_recy'!L$5:L$500,MATCH($F52,'11.4_Outliers-Formal_dry_recy'!$F$5:$F$500,0)),""),"")</f>
        <v>WABI_031</v>
      </c>
      <c r="AB52" s="14">
        <f>IFERROR(IF(INDEX('11.6_Outliers-Incineration'!$N$5:$N$500,MATCH($F52,'11.6_Outliers-Incineration'!$F$5:$F$500,0))&lt;&gt;"N",
INDEX('11.6_Outliers-Incineration'!J$5:J$500,MATCH($F52,'11.6_Outliers-Incineration'!$F$5:$F$500,0)),""),"")</f>
        <v>38</v>
      </c>
      <c r="AC52" s="8">
        <f>IFERROR(IF(INDEX('11.6_Outliers-Incineration'!$N$5:$N$500,MATCH($F52,'11.6_Outliers-Incineration'!$F$5:$F$500,0))&lt;&gt;"N",
INDEX('11.6_Outliers-Incineration'!K$5:K$500,MATCH($F52,'11.6_Outliers-Incineration'!$F$5:$F$500,0)),""),"")</f>
        <v>2013</v>
      </c>
      <c r="AD52" s="14" t="str">
        <f>IFERROR(IF(INDEX('11.6_Outliers-Incineration'!$N$5:$N$500,MATCH($F52,'11.6_Outliers-Incineration'!$F$5:$F$500,0))&lt;&gt;"N",
INDEX('11.6_Outliers-Incineration'!L$5:L$500,MATCH($F52,'11.6_Outliers-Incineration'!$F$5:$F$500,0)),""),"")</f>
        <v>WABI_031</v>
      </c>
      <c r="AE52" s="14">
        <f>IFERROR(IF(INDEX('11.7_Outliers-Controlled_disp'!$N$5:$N$500,MATCH($F52,'11.7_Outliers-Controlled_disp'!$F$5:$F$500,0))&lt;&gt;"N",
INDEX('11.7_Outliers-Controlled_disp'!J$5:J$500,MATCH($F52,'11.7_Outliers-Controlled_disp'!$F$5:$F$500,0)),""),"")</f>
        <v>100</v>
      </c>
      <c r="AF52" s="8">
        <f>IFERROR(IF(INDEX('11.7_Outliers-Controlled_disp'!$N$5:$N$500,MATCH($F52,'11.7_Outliers-Controlled_disp'!$F$5:$F$500,0))&lt;&gt;"N",
INDEX('11.7_Outliers-Controlled_disp'!K$5:K$500,MATCH($F52,'11.7_Outliers-Controlled_disp'!$F$5:$F$500,0)),""),"")</f>
        <v>2013</v>
      </c>
      <c r="AG52" s="14" t="str">
        <f>IFERROR(IF(INDEX('11.7_Outliers-Controlled_disp'!$N$5:$N$500,MATCH($F52,'11.7_Outliers-Controlled_disp'!$F$5:$F$500,0))&lt;&gt;"N",
INDEX('11.7_Outliers-Controlled_disp'!L$5:L$500,MATCH($F52,'11.7_Outliers-Controlled_disp'!$F$5:$F$500,0)),""),"")</f>
        <v>WABI_031</v>
      </c>
      <c r="AI52" s="5"/>
      <c r="AJ52" s="5" t="s">
        <v>1569</v>
      </c>
      <c r="AK52" s="5">
        <f t="shared" si="0"/>
        <v>7</v>
      </c>
    </row>
    <row r="53" spans="1:37" x14ac:dyDescent="0.25">
      <c r="A53" s="5" t="s">
        <v>1351</v>
      </c>
      <c r="B53" s="5" t="s">
        <v>1117</v>
      </c>
      <c r="C53" s="5" t="s">
        <v>1116</v>
      </c>
      <c r="D53" s="5" t="s">
        <v>1038</v>
      </c>
      <c r="E53" s="5" t="s">
        <v>1353</v>
      </c>
      <c r="F53" s="5" t="s">
        <v>1352</v>
      </c>
      <c r="G53" s="5">
        <v>2</v>
      </c>
      <c r="H53" s="5">
        <v>1</v>
      </c>
      <c r="I53" s="5" t="s">
        <v>3296</v>
      </c>
      <c r="J53" s="13">
        <f>IFERROR(IF(INDEX('11.1_Outliers-Generation'!$N$5:$N$500,MATCH($F53,'11.1_Outliers-Generation'!$F$5:$F$500,0))&lt;&gt;"N",
INDEX('11.1_Outliers-Generation'!J$5:J$500,MATCH($F53,'11.1_Outliers-Generation'!$F$5:$F$500,0)),""),"")</f>
        <v>1.01159114857745</v>
      </c>
      <c r="K53" s="8">
        <f>IFERROR(IF(INDEX('11.1_Outliers-Generation'!$N$5:$N$500,MATCH($F53,'11.1_Outliers-Generation'!$F$5:$F$500,0))&lt;&gt;"N",
INDEX('11.1_Outliers-Generation'!K$5:K$500,MATCH($F53,'11.1_Outliers-Generation'!$F$5:$F$500,0)),""),"")</f>
        <v>2011</v>
      </c>
      <c r="L53" s="13" t="str">
        <f>IFERROR(IF(INDEX('11.1_Outliers-Generation'!$N$5:$N$500,MATCH($F53,'11.1_Outliers-Generation'!$F$5:$F$500,0))&lt;&gt;"N",
INDEX('11.1_Outliers-Generation'!L$5:L$500,MATCH($F53,'11.1_Outliers-Generation'!$F$5:$F$500,0)),""),"")</f>
        <v>WABI_032</v>
      </c>
      <c r="M53" s="14">
        <f>IFERROR(IF(INDEX('11.2_Outliers-Collection_cov'!$N$5:$N$500,MATCH($F53,'11.2_Outliers-Collection_cov'!$F$5:$F$500,0))&lt;&gt;"N",
INDEX('11.2_Outliers-Collection_cov'!J$5:J$500,MATCH($F53,'11.2_Outliers-Collection_cov'!$F$5:$F$500,0)),""),"")</f>
        <v>100</v>
      </c>
      <c r="N53" s="8">
        <f>IFERROR(IF(INDEX('11.2_Outliers-Collection_cov'!$N$5:$N$500,MATCH($F53,'11.2_Outliers-Collection_cov'!$F$5:$F$500,0))&lt;&gt;"N",
INDEX('11.2_Outliers-Collection_cov'!K$5:K$500,MATCH($F53,'11.2_Outliers-Collection_cov'!$F$5:$F$500,0)),""),"")</f>
        <v>2011</v>
      </c>
      <c r="O53" s="13" t="str">
        <f>IFERROR(IF(INDEX('11.2_Outliers-Collection_cov'!$N$5:$N$500,MATCH($F53,'11.2_Outliers-Collection_cov'!$F$5:$F$500,0))&lt;&gt;"N",
INDEX('11.2_Outliers-Collection_cov'!L$5:L$500,MATCH($F53,'11.2_Outliers-Collection_cov'!$F$5:$F$500,0)),""),"")</f>
        <v>WABI_032</v>
      </c>
      <c r="P53" s="14">
        <f>IFERROR(IF(INDEX('11.3_Outliers-Plastic'!$N$5:$N$500,MATCH($F53,'11.3_Outliers-Plastic'!$F$5:$F$500,0))&lt;&gt;"N",
INDEX('11.3_Outliers-Plastic'!J$5:J$500,MATCH($F53,'11.3_Outliers-Plastic'!$F$5:$F$500,0)),""),"")</f>
        <v>15.6</v>
      </c>
      <c r="Q53" s="8">
        <f>IFERROR(IF(INDEX('11.3_Outliers-Plastic'!$N$5:$N$500,MATCH($F53,'11.3_Outliers-Plastic'!$F$5:$F$500,0))&lt;&gt;"N",
INDEX('11.3_Outliers-Plastic'!K$5:K$500,MATCH($F53,'11.3_Outliers-Plastic'!$F$5:$F$500,0)),""),"")</f>
        <v>2011</v>
      </c>
      <c r="R53" s="14" t="str">
        <f>IFERROR(IF(INDEX('11.3_Outliers-Plastic'!$N$5:$N$500,MATCH($F53,'11.3_Outliers-Plastic'!$F$5:$F$500,0))&lt;&gt;"N",
INDEX('11.3_Outliers-Plastic'!L$5:L$500,MATCH($F53,'11.3_Outliers-Plastic'!$F$5:$F$500,0)),""),"")</f>
        <v>WABI_032</v>
      </c>
      <c r="S53" s="12"/>
      <c r="T53" s="5"/>
      <c r="U53" s="5" t="s">
        <v>1569</v>
      </c>
      <c r="V53" s="14">
        <f>IFERROR(IF(INDEX('11.5_Outliers-Other_recovery'!$N$5:$N$500,MATCH($F53,'11.5_Outliers-Other_recovery'!$F$5:$F$500,0))&lt;&gt;"N",
INDEX('11.5_Outliers-Other_recovery'!J$5:J$500,MATCH($F53,'11.5_Outliers-Other_recovery'!$F$5:$F$500,0)),""),"")</f>
        <v>0</v>
      </c>
      <c r="W53" s="8">
        <f>IFERROR(IF(INDEX('11.5_Outliers-Other_recovery'!$N$5:$N$500,MATCH($F53,'11.5_Outliers-Other_recovery'!$F$5:$F$500,0))&lt;&gt;"N",
INDEX('11.5_Outliers-Other_recovery'!K$5:K$500,MATCH($F53,'11.5_Outliers-Other_recovery'!$F$5:$F$500,0)),""),"")</f>
        <v>2011</v>
      </c>
      <c r="X53" s="14" t="str">
        <f>IFERROR(IF(INDEX('11.5_Outliers-Other_recovery'!$N$5:$N$500,MATCH($F53,'11.5_Outliers-Other_recovery'!$F$5:$F$500,0))&lt;&gt;"N",
INDEX('11.5_Outliers-Other_recovery'!L$5:L$500,MATCH($F53,'11.5_Outliers-Other_recovery'!$F$5:$F$500,0)),""),"")</f>
        <v>WABI_032</v>
      </c>
      <c r="Y53" s="14">
        <f>IFERROR(IF(INDEX('11.4_Outliers-Formal_dry_recy'!$N$5:$N$500,MATCH($F53,'11.4_Outliers-Formal_dry_recy'!$F$5:$F$500,0))&lt;&gt;"N",
INDEX('11.4_Outliers-Formal_dry_recy'!J$5:J$500,MATCH($F53,'11.4_Outliers-Formal_dry_recy'!$F$5:$F$500,0)),""),"")</f>
        <v>0</v>
      </c>
      <c r="Z53" s="8">
        <f>IFERROR(IF(INDEX('11.4_Outliers-Formal_dry_recy'!$N$5:$N$500,MATCH($F53,'11.4_Outliers-Formal_dry_recy'!$F$5:$F$500,0))&lt;&gt;"N",
INDEX('11.4_Outliers-Formal_dry_recy'!K$5:K$500,MATCH($F53,'11.4_Outliers-Formal_dry_recy'!$F$5:$F$500,0)),""),"")</f>
        <v>2011</v>
      </c>
      <c r="AA53" s="14" t="str">
        <f>IFERROR(IF(INDEX('11.4_Outliers-Formal_dry_recy'!$N$5:$N$500,MATCH($F53,'11.4_Outliers-Formal_dry_recy'!$F$5:$F$500,0))&lt;&gt;"N",
INDEX('11.4_Outliers-Formal_dry_recy'!L$5:L$500,MATCH($F53,'11.4_Outliers-Formal_dry_recy'!$F$5:$F$500,0)),""),"")</f>
        <v>WABI_032</v>
      </c>
      <c r="AB53" s="14">
        <f>IFERROR(IF(INDEX('11.6_Outliers-Incineration'!$N$5:$N$500,MATCH($F53,'11.6_Outliers-Incineration'!$F$5:$F$500,0))&lt;&gt;"N",
INDEX('11.6_Outliers-Incineration'!J$5:J$500,MATCH($F53,'11.6_Outliers-Incineration'!$F$5:$F$500,0)),""),"")</f>
        <v>0</v>
      </c>
      <c r="AC53" s="8">
        <f>IFERROR(IF(INDEX('11.6_Outliers-Incineration'!$N$5:$N$500,MATCH($F53,'11.6_Outliers-Incineration'!$F$5:$F$500,0))&lt;&gt;"N",
INDEX('11.6_Outliers-Incineration'!K$5:K$500,MATCH($F53,'11.6_Outliers-Incineration'!$F$5:$F$500,0)),""),"")</f>
        <v>2011</v>
      </c>
      <c r="AD53" s="14" t="str">
        <f>IFERROR(IF(INDEX('11.6_Outliers-Incineration'!$N$5:$N$500,MATCH($F53,'11.6_Outliers-Incineration'!$F$5:$F$500,0))&lt;&gt;"N",
INDEX('11.6_Outliers-Incineration'!L$5:L$500,MATCH($F53,'11.6_Outliers-Incineration'!$F$5:$F$500,0)),""),"")</f>
        <v>WABI_032</v>
      </c>
      <c r="AE53" s="14">
        <f>IFERROR(IF(INDEX('11.7_Outliers-Controlled_disp'!$N$5:$N$500,MATCH($F53,'11.7_Outliers-Controlled_disp'!$F$5:$F$500,0))&lt;&gt;"N",
INDEX('11.7_Outliers-Controlled_disp'!J$5:J$500,MATCH($F53,'11.7_Outliers-Controlled_disp'!$F$5:$F$500,0)),""),"")</f>
        <v>100</v>
      </c>
      <c r="AF53" s="8">
        <f>IFERROR(IF(INDEX('11.7_Outliers-Controlled_disp'!$N$5:$N$500,MATCH($F53,'11.7_Outliers-Controlled_disp'!$F$5:$F$500,0))&lt;&gt;"N",
INDEX('11.7_Outliers-Controlled_disp'!K$5:K$500,MATCH($F53,'11.7_Outliers-Controlled_disp'!$F$5:$F$500,0)),""),"")</f>
        <v>2011</v>
      </c>
      <c r="AG53" s="14" t="str">
        <f>IFERROR(IF(INDEX('11.7_Outliers-Controlled_disp'!$N$5:$N$500,MATCH($F53,'11.7_Outliers-Controlled_disp'!$F$5:$F$500,0))&lt;&gt;"N",
INDEX('11.7_Outliers-Controlled_disp'!L$5:L$500,MATCH($F53,'11.7_Outliers-Controlled_disp'!$F$5:$F$500,0)),""),"")</f>
        <v>WABI_032</v>
      </c>
      <c r="AI53" s="5"/>
      <c r="AJ53" s="5" t="s">
        <v>1569</v>
      </c>
      <c r="AK53" s="5">
        <f t="shared" si="0"/>
        <v>7</v>
      </c>
    </row>
    <row r="54" spans="1:37" x14ac:dyDescent="0.25">
      <c r="A54" s="5" t="s">
        <v>1499</v>
      </c>
      <c r="B54" s="5" t="s">
        <v>343</v>
      </c>
      <c r="C54" s="5" t="s">
        <v>342</v>
      </c>
      <c r="D54" s="5" t="s">
        <v>35</v>
      </c>
      <c r="E54" s="5" t="s">
        <v>1501</v>
      </c>
      <c r="F54" s="5" t="s">
        <v>1500</v>
      </c>
      <c r="G54" s="5">
        <v>2</v>
      </c>
      <c r="H54" s="5">
        <v>1</v>
      </c>
      <c r="I54" s="5" t="s">
        <v>3121</v>
      </c>
      <c r="J54" s="13">
        <f>IFERROR(IF(INDEX('11.1_Outliers-Generation'!$N$5:$N$500,MATCH($F54,'11.1_Outliers-Generation'!$F$5:$F$500,0))&lt;&gt;"N",
INDEX('11.1_Outliers-Generation'!J$5:J$500,MATCH($F54,'11.1_Outliers-Generation'!$F$5:$F$500,0)),""),"")</f>
        <v>2.7263167133690049</v>
      </c>
      <c r="K54" s="8">
        <f>IFERROR(IF(INDEX('11.1_Outliers-Generation'!$N$5:$N$500,MATCH($F54,'11.1_Outliers-Generation'!$F$5:$F$500,0))&lt;&gt;"N",
INDEX('11.1_Outliers-Generation'!K$5:K$500,MATCH($F54,'11.1_Outliers-Generation'!$F$5:$F$500,0)),""),"")</f>
        <v>2007</v>
      </c>
      <c r="L54" s="13" t="str">
        <f>IFERROR(IF(INDEX('11.1_Outliers-Generation'!$N$5:$N$500,MATCH($F54,'11.1_Outliers-Generation'!$F$5:$F$500,0))&lt;&gt;"N",
INDEX('11.1_Outliers-Generation'!L$5:L$500,MATCH($F54,'11.1_Outliers-Generation'!$F$5:$F$500,0)),""),"")</f>
        <v>WABI_035</v>
      </c>
      <c r="M54" s="14">
        <f>IFERROR(IF(INDEX('11.2_Outliers-Collection_cov'!$N$5:$N$500,MATCH($F54,'11.2_Outliers-Collection_cov'!$F$5:$F$500,0))&lt;&gt;"N",
INDEX('11.2_Outliers-Collection_cov'!J$5:J$500,MATCH($F54,'11.2_Outliers-Collection_cov'!$F$5:$F$500,0)),""),"")</f>
        <v>100</v>
      </c>
      <c r="N54" s="8">
        <f>IFERROR(IF(INDEX('11.2_Outliers-Collection_cov'!$N$5:$N$500,MATCH($F54,'11.2_Outliers-Collection_cov'!$F$5:$F$500,0))&lt;&gt;"N",
INDEX('11.2_Outliers-Collection_cov'!K$5:K$500,MATCH($F54,'11.2_Outliers-Collection_cov'!$F$5:$F$500,0)),""),"")</f>
        <v>2007</v>
      </c>
      <c r="O54" s="13" t="str">
        <f>IFERROR(IF(INDEX('11.2_Outliers-Collection_cov'!$N$5:$N$500,MATCH($F54,'11.2_Outliers-Collection_cov'!$F$5:$F$500,0))&lt;&gt;"N",
INDEX('11.2_Outliers-Collection_cov'!L$5:L$500,MATCH($F54,'11.2_Outliers-Collection_cov'!$F$5:$F$500,0)),""),"")</f>
        <v>WABI_035</v>
      </c>
      <c r="P54" s="14">
        <f>IFERROR(IF(INDEX('11.3_Outliers-Plastic'!$N$5:$N$500,MATCH($F54,'11.3_Outliers-Plastic'!$F$5:$F$500,0))&lt;&gt;"N",
INDEX('11.3_Outliers-Plastic'!J$5:J$500,MATCH($F54,'11.3_Outliers-Plastic'!$F$5:$F$500,0)),""),"")</f>
        <v>11</v>
      </c>
      <c r="Q54" s="8">
        <f>IFERROR(IF(INDEX('11.3_Outliers-Plastic'!$N$5:$N$500,MATCH($F54,'11.3_Outliers-Plastic'!$F$5:$F$500,0))&lt;&gt;"N",
INDEX('11.3_Outliers-Plastic'!K$5:K$500,MATCH($F54,'11.3_Outliers-Plastic'!$F$5:$F$500,0)),""),"")</f>
        <v>2007</v>
      </c>
      <c r="R54" s="14" t="str">
        <f>IFERROR(IF(INDEX('11.3_Outliers-Plastic'!$N$5:$N$500,MATCH($F54,'11.3_Outliers-Plastic'!$F$5:$F$500,0))&lt;&gt;"N",
INDEX('11.3_Outliers-Plastic'!L$5:L$500,MATCH($F54,'11.3_Outliers-Plastic'!$F$5:$F$500,0)),""),"")</f>
        <v>WABI_035</v>
      </c>
      <c r="S54" s="12"/>
      <c r="T54" s="5"/>
      <c r="U54" s="5" t="s">
        <v>1569</v>
      </c>
      <c r="V54" s="14">
        <f>IFERROR(IF(INDEX('11.5_Outliers-Other_recovery'!$N$5:$N$500,MATCH($F54,'11.5_Outliers-Other_recovery'!$F$5:$F$500,0))&lt;&gt;"N",
INDEX('11.5_Outliers-Other_recovery'!J$5:J$500,MATCH($F54,'11.5_Outliers-Other_recovery'!$F$5:$F$500,0)),""),"")</f>
        <v>0</v>
      </c>
      <c r="W54" s="8">
        <f>IFERROR(IF(INDEX('11.5_Outliers-Other_recovery'!$N$5:$N$500,MATCH($F54,'11.5_Outliers-Other_recovery'!$F$5:$F$500,0))&lt;&gt;"N",
INDEX('11.5_Outliers-Other_recovery'!K$5:K$500,MATCH($F54,'11.5_Outliers-Other_recovery'!$F$5:$F$500,0)),""),"")</f>
        <v>2007</v>
      </c>
      <c r="X54" s="14" t="str">
        <f>IFERROR(IF(INDEX('11.5_Outliers-Other_recovery'!$N$5:$N$500,MATCH($F54,'11.5_Outliers-Other_recovery'!$F$5:$F$500,0))&lt;&gt;"N",
INDEX('11.5_Outliers-Other_recovery'!L$5:L$500,MATCH($F54,'11.5_Outliers-Other_recovery'!$F$5:$F$500,0)),""),"")</f>
        <v>WABI_035</v>
      </c>
      <c r="Y54" s="14">
        <f>IFERROR(IF(INDEX('11.4_Outliers-Formal_dry_recy'!$N$5:$N$500,MATCH($F54,'11.4_Outliers-Formal_dry_recy'!$F$5:$F$500,0))&lt;&gt;"N",
INDEX('11.4_Outliers-Formal_dry_recy'!J$5:J$500,MATCH($F54,'11.4_Outliers-Formal_dry_recy'!$F$5:$F$500,0)),""),"")</f>
        <v>37</v>
      </c>
      <c r="Z54" s="8">
        <f>IFERROR(IF(INDEX('11.4_Outliers-Formal_dry_recy'!$N$5:$N$500,MATCH($F54,'11.4_Outliers-Formal_dry_recy'!$F$5:$F$500,0))&lt;&gt;"N",
INDEX('11.4_Outliers-Formal_dry_recy'!K$5:K$500,MATCH($F54,'11.4_Outliers-Formal_dry_recy'!$F$5:$F$500,0)),""),"")</f>
        <v>2007</v>
      </c>
      <c r="AA54" s="14" t="str">
        <f>IFERROR(IF(INDEX('11.4_Outliers-Formal_dry_recy'!$N$5:$N$500,MATCH($F54,'11.4_Outliers-Formal_dry_recy'!$F$5:$F$500,0))&lt;&gt;"N",
INDEX('11.4_Outliers-Formal_dry_recy'!L$5:L$500,MATCH($F54,'11.4_Outliers-Formal_dry_recy'!$F$5:$F$500,0)),""),"")</f>
        <v>WABI_035</v>
      </c>
      <c r="AB54" s="14">
        <f>IFERROR(IF(INDEX('11.6_Outliers-Incineration'!$N$5:$N$500,MATCH($F54,'11.6_Outliers-Incineration'!$F$5:$F$500,0))&lt;&gt;"N",
INDEX('11.6_Outliers-Incineration'!J$5:J$500,MATCH($F54,'11.6_Outliers-Incineration'!$F$5:$F$500,0)),""),"")</f>
        <v>0</v>
      </c>
      <c r="AC54" s="8">
        <f>IFERROR(IF(INDEX('11.6_Outliers-Incineration'!$N$5:$N$500,MATCH($F54,'11.6_Outliers-Incineration'!$F$5:$F$500,0))&lt;&gt;"N",
INDEX('11.6_Outliers-Incineration'!K$5:K$500,MATCH($F54,'11.6_Outliers-Incineration'!$F$5:$F$500,0)),""),"")</f>
        <v>2007</v>
      </c>
      <c r="AD54" s="14" t="str">
        <f>IFERROR(IF(INDEX('11.6_Outliers-Incineration'!$N$5:$N$500,MATCH($F54,'11.6_Outliers-Incineration'!$F$5:$F$500,0))&lt;&gt;"N",
INDEX('11.6_Outliers-Incineration'!L$5:L$500,MATCH($F54,'11.6_Outliers-Incineration'!$F$5:$F$500,0)),""),"")</f>
        <v>WABI_035</v>
      </c>
      <c r="AE54" s="14">
        <f>IFERROR(IF(INDEX('11.7_Outliers-Controlled_disp'!$N$5:$N$500,MATCH($F54,'11.7_Outliers-Controlled_disp'!$F$5:$F$500,0))&lt;&gt;"N",
INDEX('11.7_Outliers-Controlled_disp'!J$5:J$500,MATCH($F54,'11.7_Outliers-Controlled_disp'!$F$5:$F$500,0)),""),"")</f>
        <v>100</v>
      </c>
      <c r="AF54" s="8">
        <f>IFERROR(IF(INDEX('11.7_Outliers-Controlled_disp'!$N$5:$N$500,MATCH($F54,'11.7_Outliers-Controlled_disp'!$F$5:$F$500,0))&lt;&gt;"N",
INDEX('11.7_Outliers-Controlled_disp'!K$5:K$500,MATCH($F54,'11.7_Outliers-Controlled_disp'!$F$5:$F$500,0)),""),"")</f>
        <v>2007</v>
      </c>
      <c r="AG54" s="14" t="str">
        <f>IFERROR(IF(INDEX('11.7_Outliers-Controlled_disp'!$N$5:$N$500,MATCH($F54,'11.7_Outliers-Controlled_disp'!$F$5:$F$500,0))&lt;&gt;"N",
INDEX('11.7_Outliers-Controlled_disp'!L$5:L$500,MATCH($F54,'11.7_Outliers-Controlled_disp'!$F$5:$F$500,0)),""),"")</f>
        <v>WABI_035</v>
      </c>
      <c r="AI54" s="5"/>
      <c r="AJ54" s="5" t="s">
        <v>1569</v>
      </c>
      <c r="AK54" s="5">
        <f t="shared" si="0"/>
        <v>7</v>
      </c>
    </row>
    <row r="55" spans="1:37" x14ac:dyDescent="0.25">
      <c r="A55" s="5" t="s">
        <v>1348</v>
      </c>
      <c r="B55" s="5" t="s">
        <v>1117</v>
      </c>
      <c r="C55" s="5" t="s">
        <v>1116</v>
      </c>
      <c r="D55" s="5" t="s">
        <v>1038</v>
      </c>
      <c r="E55" s="5" t="s">
        <v>1350</v>
      </c>
      <c r="F55" s="5" t="s">
        <v>1349</v>
      </c>
      <c r="G55" s="5">
        <v>2</v>
      </c>
      <c r="H55" s="5">
        <v>1</v>
      </c>
      <c r="I55" s="5" t="s">
        <v>3121</v>
      </c>
      <c r="J55" s="13">
        <f>IFERROR(IF(INDEX('11.1_Outliers-Generation'!$N$5:$N$500,MATCH($F55,'11.1_Outliers-Generation'!$F$5:$F$500,0))&lt;&gt;"N",
INDEX('11.1_Outliers-Generation'!J$5:J$500,MATCH($F55,'11.1_Outliers-Generation'!$F$5:$F$500,0)),""),"")</f>
        <v>1.139468843206944</v>
      </c>
      <c r="K55" s="8">
        <f>IFERROR(IF(INDEX('11.1_Outliers-Generation'!$N$5:$N$500,MATCH($F55,'11.1_Outliers-Generation'!$F$5:$F$500,0))&lt;&gt;"N",
INDEX('11.1_Outliers-Generation'!K$5:K$500,MATCH($F55,'11.1_Outliers-Generation'!$F$5:$F$500,0)),""),"")</f>
        <v>2007</v>
      </c>
      <c r="L55" s="13" t="str">
        <f>IFERROR(IF(INDEX('11.1_Outliers-Generation'!$N$5:$N$500,MATCH($F55,'11.1_Outliers-Generation'!$F$5:$F$500,0))&lt;&gt;"N",
INDEX('11.1_Outliers-Generation'!L$5:L$500,MATCH($F55,'11.1_Outliers-Generation'!$F$5:$F$500,0)),""),"")</f>
        <v>WABI_036</v>
      </c>
      <c r="M55" s="14">
        <f>IFERROR(IF(INDEX('11.2_Outliers-Collection_cov'!$N$5:$N$500,MATCH($F55,'11.2_Outliers-Collection_cov'!$F$5:$F$500,0))&lt;&gt;"N",
INDEX('11.2_Outliers-Collection_cov'!J$5:J$500,MATCH($F55,'11.2_Outliers-Collection_cov'!$F$5:$F$500,0)),""),"")</f>
        <v>100</v>
      </c>
      <c r="N55" s="8">
        <f>IFERROR(IF(INDEX('11.2_Outliers-Collection_cov'!$N$5:$N$500,MATCH($F55,'11.2_Outliers-Collection_cov'!$F$5:$F$500,0))&lt;&gt;"N",
INDEX('11.2_Outliers-Collection_cov'!K$5:K$500,MATCH($F55,'11.2_Outliers-Collection_cov'!$F$5:$F$500,0)),""),"")</f>
        <v>2007</v>
      </c>
      <c r="O55" s="13" t="str">
        <f>IFERROR(IF(INDEX('11.2_Outliers-Collection_cov'!$N$5:$N$500,MATCH($F55,'11.2_Outliers-Collection_cov'!$F$5:$F$500,0))&lt;&gt;"N",
INDEX('11.2_Outliers-Collection_cov'!L$5:L$500,MATCH($F55,'11.2_Outliers-Collection_cov'!$F$5:$F$500,0)),""),"")</f>
        <v>WABI_036</v>
      </c>
      <c r="P55" s="14">
        <f>IFERROR(IF(INDEX('11.3_Outliers-Plastic'!$N$5:$N$500,MATCH($F55,'11.3_Outliers-Plastic'!$F$5:$F$500,0))&lt;&gt;"N",
INDEX('11.3_Outliers-Plastic'!J$5:J$500,MATCH($F55,'11.3_Outliers-Plastic'!$F$5:$F$500,0)),""),"")</f>
        <v>15</v>
      </c>
      <c r="Q55" s="8">
        <f>IFERROR(IF(INDEX('11.3_Outliers-Plastic'!$N$5:$N$500,MATCH($F55,'11.3_Outliers-Plastic'!$F$5:$F$500,0))&lt;&gt;"N",
INDEX('11.3_Outliers-Plastic'!K$5:K$500,MATCH($F55,'11.3_Outliers-Plastic'!$F$5:$F$500,0)),""),"")</f>
        <v>2007</v>
      </c>
      <c r="R55" s="14" t="str">
        <f>IFERROR(IF(INDEX('11.3_Outliers-Plastic'!$N$5:$N$500,MATCH($F55,'11.3_Outliers-Plastic'!$F$5:$F$500,0))&lt;&gt;"N",
INDEX('11.3_Outliers-Plastic'!L$5:L$500,MATCH($F55,'11.3_Outliers-Plastic'!$F$5:$F$500,0)),""),"")</f>
        <v>WABI_036</v>
      </c>
      <c r="S55" s="12"/>
      <c r="T55" s="5"/>
      <c r="U55" s="5" t="s">
        <v>1569</v>
      </c>
      <c r="V55" s="14">
        <f>IFERROR(IF(INDEX('11.5_Outliers-Other_recovery'!$N$5:$N$500,MATCH($F55,'11.5_Outliers-Other_recovery'!$F$5:$F$500,0))&lt;&gt;"N",
INDEX('11.5_Outliers-Other_recovery'!J$5:J$500,MATCH($F55,'11.5_Outliers-Other_recovery'!$F$5:$F$500,0)),""),"")</f>
        <v>0</v>
      </c>
      <c r="W55" s="8">
        <f>IFERROR(IF(INDEX('11.5_Outliers-Other_recovery'!$N$5:$N$500,MATCH($F55,'11.5_Outliers-Other_recovery'!$F$5:$F$500,0))&lt;&gt;"N",
INDEX('11.5_Outliers-Other_recovery'!K$5:K$500,MATCH($F55,'11.5_Outliers-Other_recovery'!$F$5:$F$500,0)),""),"")</f>
        <v>2007</v>
      </c>
      <c r="X55" s="14" t="str">
        <f>IFERROR(IF(INDEX('11.5_Outliers-Other_recovery'!$N$5:$N$500,MATCH($F55,'11.5_Outliers-Other_recovery'!$F$5:$F$500,0))&lt;&gt;"N",
INDEX('11.5_Outliers-Other_recovery'!L$5:L$500,MATCH($F55,'11.5_Outliers-Other_recovery'!$F$5:$F$500,0)),""),"")</f>
        <v>WABI_036</v>
      </c>
      <c r="Y55" s="14">
        <f>IFERROR(IF(INDEX('11.4_Outliers-Formal_dry_recy'!$N$5:$N$500,MATCH($F55,'11.4_Outliers-Formal_dry_recy'!$F$5:$F$500,0))&lt;&gt;"N",
INDEX('11.4_Outliers-Formal_dry_recy'!J$5:J$500,MATCH($F55,'11.4_Outliers-Formal_dry_recy'!$F$5:$F$500,0)),""),"")</f>
        <v>2</v>
      </c>
      <c r="Z55" s="8">
        <f>IFERROR(IF(INDEX('11.4_Outliers-Formal_dry_recy'!$N$5:$N$500,MATCH($F55,'11.4_Outliers-Formal_dry_recy'!$F$5:$F$500,0))&lt;&gt;"N",
INDEX('11.4_Outliers-Formal_dry_recy'!K$5:K$500,MATCH($F55,'11.4_Outliers-Formal_dry_recy'!$F$5:$F$500,0)),""),"")</f>
        <v>2007</v>
      </c>
      <c r="AA55" s="14" t="str">
        <f>IFERROR(IF(INDEX('11.4_Outliers-Formal_dry_recy'!$N$5:$N$500,MATCH($F55,'11.4_Outliers-Formal_dry_recy'!$F$5:$F$500,0))&lt;&gt;"N",
INDEX('11.4_Outliers-Formal_dry_recy'!L$5:L$500,MATCH($F55,'11.4_Outliers-Formal_dry_recy'!$F$5:$F$500,0)),""),"")</f>
        <v>WABI_036</v>
      </c>
      <c r="AB55" s="14">
        <f>IFERROR(IF(INDEX('11.6_Outliers-Incineration'!$N$5:$N$500,MATCH($F55,'11.6_Outliers-Incineration'!$F$5:$F$500,0))&lt;&gt;"N",
INDEX('11.6_Outliers-Incineration'!J$5:J$500,MATCH($F55,'11.6_Outliers-Incineration'!$F$5:$F$500,0)),""),"")</f>
        <v>0</v>
      </c>
      <c r="AC55" s="8">
        <f>IFERROR(IF(INDEX('11.6_Outliers-Incineration'!$N$5:$N$500,MATCH($F55,'11.6_Outliers-Incineration'!$F$5:$F$500,0))&lt;&gt;"N",
INDEX('11.6_Outliers-Incineration'!K$5:K$500,MATCH($F55,'11.6_Outliers-Incineration'!$F$5:$F$500,0)),""),"")</f>
        <v>2007</v>
      </c>
      <c r="AD55" s="14" t="str">
        <f>IFERROR(IF(INDEX('11.6_Outliers-Incineration'!$N$5:$N$500,MATCH($F55,'11.6_Outliers-Incineration'!$F$5:$F$500,0))&lt;&gt;"N",
INDEX('11.6_Outliers-Incineration'!L$5:L$500,MATCH($F55,'11.6_Outliers-Incineration'!$F$5:$F$500,0)),""),"")</f>
        <v>WABI_036</v>
      </c>
      <c r="AE55" s="14">
        <f>IFERROR(IF(INDEX('11.7_Outliers-Controlled_disp'!$N$5:$N$500,MATCH($F55,'11.7_Outliers-Controlled_disp'!$F$5:$F$500,0))&lt;&gt;"N",
INDEX('11.7_Outliers-Controlled_disp'!J$5:J$500,MATCH($F55,'11.7_Outliers-Controlled_disp'!$F$5:$F$500,0)),""),"")</f>
        <v>99</v>
      </c>
      <c r="AF55" s="8">
        <f>IFERROR(IF(INDEX('11.7_Outliers-Controlled_disp'!$N$5:$N$500,MATCH($F55,'11.7_Outliers-Controlled_disp'!$F$5:$F$500,0))&lt;&gt;"N",
INDEX('11.7_Outliers-Controlled_disp'!K$5:K$500,MATCH($F55,'11.7_Outliers-Controlled_disp'!$F$5:$F$500,0)),""),"")</f>
        <v>2007</v>
      </c>
      <c r="AG55" s="14" t="str">
        <f>IFERROR(IF(INDEX('11.7_Outliers-Controlled_disp'!$N$5:$N$500,MATCH($F55,'11.7_Outliers-Controlled_disp'!$F$5:$F$500,0))&lt;&gt;"N",
INDEX('11.7_Outliers-Controlled_disp'!L$5:L$500,MATCH($F55,'11.7_Outliers-Controlled_disp'!$F$5:$F$500,0)),""),"")</f>
        <v>WABI_036</v>
      </c>
      <c r="AI55" s="5"/>
      <c r="AJ55" s="5" t="s">
        <v>1569</v>
      </c>
      <c r="AK55" s="5">
        <f t="shared" si="0"/>
        <v>7</v>
      </c>
    </row>
    <row r="56" spans="1:37" x14ac:dyDescent="0.25">
      <c r="A56" s="5" t="s">
        <v>1390</v>
      </c>
      <c r="B56" s="5" t="s">
        <v>1377</v>
      </c>
      <c r="C56" s="5" t="s">
        <v>679</v>
      </c>
      <c r="D56" s="5" t="s">
        <v>620</v>
      </c>
      <c r="E56" s="5" t="s">
        <v>1392</v>
      </c>
      <c r="F56" s="5" t="s">
        <v>1391</v>
      </c>
      <c r="G56" s="5">
        <v>2</v>
      </c>
      <c r="H56" s="5">
        <v>1</v>
      </c>
      <c r="I56" s="5" t="s">
        <v>3128</v>
      </c>
      <c r="J56" s="13">
        <f>IFERROR(IF(INDEX('11.1_Outliers-Generation'!$N$5:$N$500,MATCH($F56,'11.1_Outliers-Generation'!$F$5:$F$500,0))&lt;&gt;"N",
INDEX('11.1_Outliers-Generation'!J$5:J$500,MATCH($F56,'11.1_Outliers-Generation'!$F$5:$F$500,0)),""),"")</f>
        <v>0.24882533705465446</v>
      </c>
      <c r="K56" s="8">
        <f>IFERROR(IF(INDEX('11.1_Outliers-Generation'!$N$5:$N$500,MATCH($F56,'11.1_Outliers-Generation'!$F$5:$F$500,0))&lt;&gt;"N",
INDEX('11.1_Outliers-Generation'!K$5:K$500,MATCH($F56,'11.1_Outliers-Generation'!$F$5:$F$500,0)),""),"")</f>
        <v>2012</v>
      </c>
      <c r="L56" s="13" t="str">
        <f>IFERROR(IF(INDEX('11.1_Outliers-Generation'!$N$5:$N$500,MATCH($F56,'11.1_Outliers-Generation'!$F$5:$F$500,0))&lt;&gt;"N",
INDEX('11.1_Outliers-Generation'!L$5:L$500,MATCH($F56,'11.1_Outliers-Generation'!$F$5:$F$500,0)),""),"")</f>
        <v>WABI_040</v>
      </c>
      <c r="M56" s="14">
        <f>IFERROR(IF(INDEX('11.2_Outliers-Collection_cov'!$N$5:$N$500,MATCH($F56,'11.2_Outliers-Collection_cov'!$F$5:$F$500,0))&lt;&gt;"N",
INDEX('11.2_Outliers-Collection_cov'!J$5:J$500,MATCH($F56,'11.2_Outliers-Collection_cov'!$F$5:$F$500,0)),""),"")</f>
        <v>100</v>
      </c>
      <c r="N56" s="8">
        <f>IFERROR(IF(INDEX('11.2_Outliers-Collection_cov'!$N$5:$N$500,MATCH($F56,'11.2_Outliers-Collection_cov'!$F$5:$F$500,0))&lt;&gt;"N",
INDEX('11.2_Outliers-Collection_cov'!K$5:K$500,MATCH($F56,'11.2_Outliers-Collection_cov'!$F$5:$F$500,0)),""),"")</f>
        <v>2012</v>
      </c>
      <c r="O56" s="13" t="str">
        <f>IFERROR(IF(INDEX('11.2_Outliers-Collection_cov'!$N$5:$N$500,MATCH($F56,'11.2_Outliers-Collection_cov'!$F$5:$F$500,0))&lt;&gt;"N",
INDEX('11.2_Outliers-Collection_cov'!L$5:L$500,MATCH($F56,'11.2_Outliers-Collection_cov'!$F$5:$F$500,0)),""),"")</f>
        <v>WABI_040</v>
      </c>
      <c r="P56" s="14">
        <f>IFERROR(IF(INDEX('11.3_Outliers-Plastic'!$N$5:$N$500,MATCH($F56,'11.3_Outliers-Plastic'!$F$5:$F$500,0))&lt;&gt;"N",
INDEX('11.3_Outliers-Plastic'!J$5:J$500,MATCH($F56,'11.3_Outliers-Plastic'!$F$5:$F$500,0)),""),"")</f>
        <v>10.029999999999999</v>
      </c>
      <c r="Q56" s="8">
        <f>IFERROR(IF(INDEX('11.3_Outliers-Plastic'!$N$5:$N$500,MATCH($F56,'11.3_Outliers-Plastic'!$F$5:$F$500,0))&lt;&gt;"N",
INDEX('11.3_Outliers-Plastic'!K$5:K$500,MATCH($F56,'11.3_Outliers-Plastic'!$F$5:$F$500,0)),""),"")</f>
        <v>2012</v>
      </c>
      <c r="R56" s="14" t="str">
        <f>IFERROR(IF(INDEX('11.3_Outliers-Plastic'!$N$5:$N$500,MATCH($F56,'11.3_Outliers-Plastic'!$F$5:$F$500,0))&lt;&gt;"N",
INDEX('11.3_Outliers-Plastic'!L$5:L$500,MATCH($F56,'11.3_Outliers-Plastic'!$F$5:$F$500,0)),""),"")</f>
        <v>WABI_040</v>
      </c>
      <c r="S56" s="12"/>
      <c r="T56" s="5"/>
      <c r="U56" s="5" t="s">
        <v>1569</v>
      </c>
      <c r="V56" s="14">
        <f>IFERROR(IF(INDEX('11.5_Outliers-Other_recovery'!$N$5:$N$500,MATCH($F56,'11.5_Outliers-Other_recovery'!$F$5:$F$500,0))&lt;&gt;"N",
INDEX('11.5_Outliers-Other_recovery'!J$5:J$500,MATCH($F56,'11.5_Outliers-Other_recovery'!$F$5:$F$500,0)),""),"")</f>
        <v>0</v>
      </c>
      <c r="W56" s="8">
        <f>IFERROR(IF(INDEX('11.5_Outliers-Other_recovery'!$N$5:$N$500,MATCH($F56,'11.5_Outliers-Other_recovery'!$F$5:$F$500,0))&lt;&gt;"N",
INDEX('11.5_Outliers-Other_recovery'!K$5:K$500,MATCH($F56,'11.5_Outliers-Other_recovery'!$F$5:$F$500,0)),""),"")</f>
        <v>2012</v>
      </c>
      <c r="X56" s="14" t="str">
        <f>IFERROR(IF(INDEX('11.5_Outliers-Other_recovery'!$N$5:$N$500,MATCH($F56,'11.5_Outliers-Other_recovery'!$F$5:$F$500,0))&lt;&gt;"N",
INDEX('11.5_Outliers-Other_recovery'!L$5:L$500,MATCH($F56,'11.5_Outliers-Other_recovery'!$F$5:$F$500,0)),""),"")</f>
        <v>WABI_040</v>
      </c>
      <c r="Y56" s="14">
        <f>IFERROR(IF(INDEX('11.4_Outliers-Formal_dry_recy'!$N$5:$N$500,MATCH($F56,'11.4_Outliers-Formal_dry_recy'!$F$5:$F$500,0))&lt;&gt;"N",
INDEX('11.4_Outliers-Formal_dry_recy'!J$5:J$500,MATCH($F56,'11.4_Outliers-Formal_dry_recy'!$F$5:$F$500,0)),""),"")</f>
        <v>0</v>
      </c>
      <c r="Z56" s="8">
        <f>IFERROR(IF(INDEX('11.4_Outliers-Formal_dry_recy'!$N$5:$N$500,MATCH($F56,'11.4_Outliers-Formal_dry_recy'!$F$5:$F$500,0))&lt;&gt;"N",
INDEX('11.4_Outliers-Formal_dry_recy'!K$5:K$500,MATCH($F56,'11.4_Outliers-Formal_dry_recy'!$F$5:$F$500,0)),""),"")</f>
        <v>2012</v>
      </c>
      <c r="AA56" s="14" t="str">
        <f>IFERROR(IF(INDEX('11.4_Outliers-Formal_dry_recy'!$N$5:$N$500,MATCH($F56,'11.4_Outliers-Formal_dry_recy'!$F$5:$F$500,0))&lt;&gt;"N",
INDEX('11.4_Outliers-Formal_dry_recy'!L$5:L$500,MATCH($F56,'11.4_Outliers-Formal_dry_recy'!$F$5:$F$500,0)),""),"")</f>
        <v>WABI_040</v>
      </c>
      <c r="AB56" s="14">
        <f>IFERROR(IF(INDEX('11.6_Outliers-Incineration'!$N$5:$N$500,MATCH($F56,'11.6_Outliers-Incineration'!$F$5:$F$500,0))&lt;&gt;"N",
INDEX('11.6_Outliers-Incineration'!J$5:J$500,MATCH($F56,'11.6_Outliers-Incineration'!$F$5:$F$500,0)),""),"")</f>
        <v>0</v>
      </c>
      <c r="AC56" s="8">
        <f>IFERROR(IF(INDEX('11.6_Outliers-Incineration'!$N$5:$N$500,MATCH($F56,'11.6_Outliers-Incineration'!$F$5:$F$500,0))&lt;&gt;"N",
INDEX('11.6_Outliers-Incineration'!K$5:K$500,MATCH($F56,'11.6_Outliers-Incineration'!$F$5:$F$500,0)),""),"")</f>
        <v>2012</v>
      </c>
      <c r="AD56" s="14" t="str">
        <f>IFERROR(IF(INDEX('11.6_Outliers-Incineration'!$N$5:$N$500,MATCH($F56,'11.6_Outliers-Incineration'!$F$5:$F$500,0))&lt;&gt;"N",
INDEX('11.6_Outliers-Incineration'!L$5:L$500,MATCH($F56,'11.6_Outliers-Incineration'!$F$5:$F$500,0)),""),"")</f>
        <v>WABI_040</v>
      </c>
      <c r="AE56" s="14">
        <f>IFERROR(IF(INDEX('11.7_Outliers-Controlled_disp'!$N$5:$N$500,MATCH($F56,'11.7_Outliers-Controlled_disp'!$F$5:$F$500,0))&lt;&gt;"N",
INDEX('11.7_Outliers-Controlled_disp'!J$5:J$500,MATCH($F56,'11.7_Outliers-Controlled_disp'!$F$5:$F$500,0)),""),"")</f>
        <v>0</v>
      </c>
      <c r="AF56" s="8">
        <f>IFERROR(IF(INDEX('11.7_Outliers-Controlled_disp'!$N$5:$N$500,MATCH($F56,'11.7_Outliers-Controlled_disp'!$F$5:$F$500,0))&lt;&gt;"N",
INDEX('11.7_Outliers-Controlled_disp'!K$5:K$500,MATCH($F56,'11.7_Outliers-Controlled_disp'!$F$5:$F$500,0)),""),"")</f>
        <v>2012</v>
      </c>
      <c r="AG56" s="14" t="str">
        <f>IFERROR(IF(INDEX('11.7_Outliers-Controlled_disp'!$N$5:$N$500,MATCH($F56,'11.7_Outliers-Controlled_disp'!$F$5:$F$500,0))&lt;&gt;"N",
INDEX('11.7_Outliers-Controlled_disp'!L$5:L$500,MATCH($F56,'11.7_Outliers-Controlled_disp'!$F$5:$F$500,0)),""),"")</f>
        <v>WABI_040</v>
      </c>
      <c r="AI56" s="5"/>
      <c r="AJ56" s="5" t="s">
        <v>1569</v>
      </c>
      <c r="AK56" s="5">
        <f t="shared" si="0"/>
        <v>7</v>
      </c>
    </row>
    <row r="57" spans="1:37" x14ac:dyDescent="0.25">
      <c r="A57" s="5" t="s">
        <v>1434</v>
      </c>
      <c r="B57" s="5" t="s">
        <v>17</v>
      </c>
      <c r="C57" s="5" t="s">
        <v>414</v>
      </c>
      <c r="D57" s="5" t="s">
        <v>360</v>
      </c>
      <c r="E57" s="5" t="s">
        <v>1435</v>
      </c>
      <c r="F57" s="5" t="s">
        <v>3329</v>
      </c>
      <c r="G57" s="5">
        <v>3</v>
      </c>
      <c r="H57" s="5">
        <v>2</v>
      </c>
      <c r="I57" s="5" t="s">
        <v>3129</v>
      </c>
      <c r="J57" s="13">
        <f>IFERROR(IF(INDEX('11.1_Outliers-Generation'!$N$5:$N$500,MATCH($F57,'11.1_Outliers-Generation'!$F$5:$F$500,0))&lt;&gt;"N",
INDEX('11.1_Outliers-Generation'!J$5:J$500,MATCH($F57,'11.1_Outliers-Generation'!$F$5:$F$500,0)),""),"")</f>
        <v>0.8499377334993774</v>
      </c>
      <c r="K57" s="8">
        <f>IFERROR(IF(INDEX('11.1_Outliers-Generation'!$N$5:$N$500,MATCH($F57,'11.1_Outliers-Generation'!$F$5:$F$500,0))&lt;&gt;"N",
INDEX('11.1_Outliers-Generation'!K$5:K$500,MATCH($F57,'11.1_Outliers-Generation'!$F$5:$F$500,0)),""),"")</f>
        <v>2013</v>
      </c>
      <c r="L57" s="13" t="str">
        <f>IFERROR(IF(INDEX('11.1_Outliers-Generation'!$N$5:$N$500,MATCH($F57,'11.1_Outliers-Generation'!$F$5:$F$500,0))&lt;&gt;"N",
INDEX('11.1_Outliers-Generation'!L$5:L$500,MATCH($F57,'11.1_Outliers-Generation'!$F$5:$F$500,0)),""),"")</f>
        <v>WABI_041</v>
      </c>
      <c r="M57" s="14">
        <f>IFERROR(IF(INDEX('11.2_Outliers-Collection_cov'!$N$5:$N$500,MATCH($F57,'11.2_Outliers-Collection_cov'!$F$5:$F$500,0))&lt;&gt;"N",
INDEX('11.2_Outliers-Collection_cov'!J$5:J$500,MATCH($F57,'11.2_Outliers-Collection_cov'!$F$5:$F$500,0)),""),"")</f>
        <v>29</v>
      </c>
      <c r="N57" s="8">
        <f>IFERROR(IF(INDEX('11.2_Outliers-Collection_cov'!$N$5:$N$500,MATCH($F57,'11.2_Outliers-Collection_cov'!$F$5:$F$500,0))&lt;&gt;"N",
INDEX('11.2_Outliers-Collection_cov'!K$5:K$500,MATCH($F57,'11.2_Outliers-Collection_cov'!$F$5:$F$500,0)),""),"")</f>
        <v>2013</v>
      </c>
      <c r="O57" s="13" t="str">
        <f>IFERROR(IF(INDEX('11.2_Outliers-Collection_cov'!$N$5:$N$500,MATCH($F57,'11.2_Outliers-Collection_cov'!$F$5:$F$500,0))&lt;&gt;"N",
INDEX('11.2_Outliers-Collection_cov'!L$5:L$500,MATCH($F57,'11.2_Outliers-Collection_cov'!$F$5:$F$500,0)),""),"")</f>
        <v>WABI_041</v>
      </c>
      <c r="P57" s="14">
        <f>IFERROR(IF(INDEX('11.3_Outliers-Plastic'!$N$5:$N$500,MATCH($F57,'11.3_Outliers-Plastic'!$F$5:$F$500,0))&lt;&gt;"N",
INDEX('11.3_Outliers-Plastic'!J$5:J$500,MATCH($F57,'11.3_Outliers-Plastic'!$F$5:$F$500,0)),""),"")</f>
        <v>3.3</v>
      </c>
      <c r="Q57" s="8">
        <f>IFERROR(IF(INDEX('11.3_Outliers-Plastic'!$N$5:$N$500,MATCH($F57,'11.3_Outliers-Plastic'!$F$5:$F$500,0))&lt;&gt;"N",
INDEX('11.3_Outliers-Plastic'!K$5:K$500,MATCH($F57,'11.3_Outliers-Plastic'!$F$5:$F$500,0)),""),"")</f>
        <v>2013</v>
      </c>
      <c r="R57" s="14" t="str">
        <f>IFERROR(IF(INDEX('11.3_Outliers-Plastic'!$N$5:$N$500,MATCH($F57,'11.3_Outliers-Plastic'!$F$5:$F$500,0))&lt;&gt;"N",
INDEX('11.3_Outliers-Plastic'!L$5:L$500,MATCH($F57,'11.3_Outliers-Plastic'!$F$5:$F$500,0)),""),"")</f>
        <v>WABI_041</v>
      </c>
      <c r="S57" s="12"/>
      <c r="T57" s="5"/>
      <c r="U57" s="5" t="s">
        <v>1569</v>
      </c>
      <c r="V57" s="14">
        <f>IFERROR(IF(INDEX('11.5_Outliers-Other_recovery'!$N$5:$N$500,MATCH($F57,'11.5_Outliers-Other_recovery'!$F$5:$F$500,0))&lt;&gt;"N",
INDEX('11.5_Outliers-Other_recovery'!J$5:J$500,MATCH($F57,'11.5_Outliers-Other_recovery'!$F$5:$F$500,0)),""),"")</f>
        <v>0</v>
      </c>
      <c r="W57" s="8">
        <f>IFERROR(IF(INDEX('11.5_Outliers-Other_recovery'!$N$5:$N$500,MATCH($F57,'11.5_Outliers-Other_recovery'!$F$5:$F$500,0))&lt;&gt;"N",
INDEX('11.5_Outliers-Other_recovery'!K$5:K$500,MATCH($F57,'11.5_Outliers-Other_recovery'!$F$5:$F$500,0)),""),"")</f>
        <v>2013</v>
      </c>
      <c r="X57" s="14" t="str">
        <f>IFERROR(IF(INDEX('11.5_Outliers-Other_recovery'!$N$5:$N$500,MATCH($F57,'11.5_Outliers-Other_recovery'!$F$5:$F$500,0))&lt;&gt;"N",
INDEX('11.5_Outliers-Other_recovery'!L$5:L$500,MATCH($F57,'11.5_Outliers-Other_recovery'!$F$5:$F$500,0)),""),"")</f>
        <v>WABI_041</v>
      </c>
      <c r="Y57" s="14">
        <f>IFERROR(IF(INDEX('11.4_Outliers-Formal_dry_recy'!$N$5:$N$500,MATCH($F57,'11.4_Outliers-Formal_dry_recy'!$F$5:$F$500,0))&lt;&gt;"N",
INDEX('11.4_Outliers-Formal_dry_recy'!J$5:J$500,MATCH($F57,'11.4_Outliers-Formal_dry_recy'!$F$5:$F$500,0)),""),"")</f>
        <v>0</v>
      </c>
      <c r="Z57" s="8">
        <f>IFERROR(IF(INDEX('11.4_Outliers-Formal_dry_recy'!$N$5:$N$500,MATCH($F57,'11.4_Outliers-Formal_dry_recy'!$F$5:$F$500,0))&lt;&gt;"N",
INDEX('11.4_Outliers-Formal_dry_recy'!K$5:K$500,MATCH($F57,'11.4_Outliers-Formal_dry_recy'!$F$5:$F$500,0)),""),"")</f>
        <v>2013</v>
      </c>
      <c r="AA57" s="14" t="str">
        <f>IFERROR(IF(INDEX('11.4_Outliers-Formal_dry_recy'!$N$5:$N$500,MATCH($F57,'11.4_Outliers-Formal_dry_recy'!$F$5:$F$500,0))&lt;&gt;"N",
INDEX('11.4_Outliers-Formal_dry_recy'!L$5:L$500,MATCH($F57,'11.4_Outliers-Formal_dry_recy'!$F$5:$F$500,0)),""),"")</f>
        <v>WABI_041</v>
      </c>
      <c r="AB57" s="14">
        <f>IFERROR(IF(INDEX('11.6_Outliers-Incineration'!$N$5:$N$500,MATCH($F57,'11.6_Outliers-Incineration'!$F$5:$F$500,0))&lt;&gt;"N",
INDEX('11.6_Outliers-Incineration'!J$5:J$500,MATCH($F57,'11.6_Outliers-Incineration'!$F$5:$F$500,0)),""),"")</f>
        <v>0</v>
      </c>
      <c r="AC57" s="8">
        <f>IFERROR(IF(INDEX('11.6_Outliers-Incineration'!$N$5:$N$500,MATCH($F57,'11.6_Outliers-Incineration'!$F$5:$F$500,0))&lt;&gt;"N",
INDEX('11.6_Outliers-Incineration'!K$5:K$500,MATCH($F57,'11.6_Outliers-Incineration'!$F$5:$F$500,0)),""),"")</f>
        <v>2013</v>
      </c>
      <c r="AD57" s="14" t="str">
        <f>IFERROR(IF(INDEX('11.6_Outliers-Incineration'!$N$5:$N$500,MATCH($F57,'11.6_Outliers-Incineration'!$F$5:$F$500,0))&lt;&gt;"N",
INDEX('11.6_Outliers-Incineration'!L$5:L$500,MATCH($F57,'11.6_Outliers-Incineration'!$F$5:$F$500,0)),""),"")</f>
        <v>WABI_041</v>
      </c>
      <c r="AE57" s="14">
        <f>IFERROR(IF(INDEX('11.7_Outliers-Controlled_disp'!$N$5:$N$500,MATCH($F57,'11.7_Outliers-Controlled_disp'!$F$5:$F$500,0))&lt;&gt;"N",
INDEX('11.7_Outliers-Controlled_disp'!J$5:J$500,MATCH($F57,'11.7_Outliers-Controlled_disp'!$F$5:$F$500,0)),""),"")</f>
        <v>0</v>
      </c>
      <c r="AF57" s="8">
        <f>IFERROR(IF(INDEX('11.7_Outliers-Controlled_disp'!$N$5:$N$500,MATCH($F57,'11.7_Outliers-Controlled_disp'!$F$5:$F$500,0))&lt;&gt;"N",
INDEX('11.7_Outliers-Controlled_disp'!K$5:K$500,MATCH($F57,'11.7_Outliers-Controlled_disp'!$F$5:$F$500,0)),""),"")</f>
        <v>2013</v>
      </c>
      <c r="AG57" s="14" t="str">
        <f>IFERROR(IF(INDEX('11.7_Outliers-Controlled_disp'!$N$5:$N$500,MATCH($F57,'11.7_Outliers-Controlled_disp'!$F$5:$F$500,0))&lt;&gt;"N",
INDEX('11.7_Outliers-Controlled_disp'!L$5:L$500,MATCH($F57,'11.7_Outliers-Controlled_disp'!$F$5:$F$500,0)),""),"")</f>
        <v>WABI_041</v>
      </c>
      <c r="AI57" s="5"/>
      <c r="AJ57" s="5" t="s">
        <v>1569</v>
      </c>
      <c r="AK57" s="5">
        <f t="shared" si="0"/>
        <v>7</v>
      </c>
    </row>
    <row r="58" spans="1:37" x14ac:dyDescent="0.25">
      <c r="A58" s="5" t="s">
        <v>1439</v>
      </c>
      <c r="B58" s="5" t="s">
        <v>17</v>
      </c>
      <c r="C58" s="5" t="s">
        <v>414</v>
      </c>
      <c r="D58" s="5" t="s">
        <v>360</v>
      </c>
      <c r="E58" s="5" t="s">
        <v>1441</v>
      </c>
      <c r="F58" s="5" t="s">
        <v>1440</v>
      </c>
      <c r="G58" s="5">
        <v>3</v>
      </c>
      <c r="H58" s="5">
        <v>2</v>
      </c>
      <c r="I58" s="5" t="s">
        <v>3130</v>
      </c>
      <c r="J58" s="13">
        <f>IFERROR(IF(INDEX('11.1_Outliers-Generation'!$N$5:$N$500,MATCH($F58,'11.1_Outliers-Generation'!$F$5:$F$500,0))&lt;&gt;"N",
INDEX('11.1_Outliers-Generation'!J$5:J$500,MATCH($F58,'11.1_Outliers-Generation'!$F$5:$F$500,0)),""),"")</f>
        <v>0.33134791400665337</v>
      </c>
      <c r="K58" s="8">
        <f>IFERROR(IF(INDEX('11.1_Outliers-Generation'!$N$5:$N$500,MATCH($F58,'11.1_Outliers-Generation'!$F$5:$F$500,0))&lt;&gt;"N",
INDEX('11.1_Outliers-Generation'!K$5:K$500,MATCH($F58,'11.1_Outliers-Generation'!$F$5:$F$500,0)),""),"")</f>
        <v>2013</v>
      </c>
      <c r="L58" s="13" t="str">
        <f>IFERROR(IF(INDEX('11.1_Outliers-Generation'!$N$5:$N$500,MATCH($F58,'11.1_Outliers-Generation'!$F$5:$F$500,0))&lt;&gt;"N",
INDEX('11.1_Outliers-Generation'!L$5:L$500,MATCH($F58,'11.1_Outliers-Generation'!$F$5:$F$500,0)),""),"")</f>
        <v>WABI_042</v>
      </c>
      <c r="M58" s="14">
        <f>IFERROR(IF(INDEX('11.2_Outliers-Collection_cov'!$N$5:$N$500,MATCH($F58,'11.2_Outliers-Collection_cov'!$F$5:$F$500,0))&lt;&gt;"N",
INDEX('11.2_Outliers-Collection_cov'!J$5:J$500,MATCH($F58,'11.2_Outliers-Collection_cov'!$F$5:$F$500,0)),""),"")</f>
        <v>30</v>
      </c>
      <c r="N58" s="8">
        <f>IFERROR(IF(INDEX('11.2_Outliers-Collection_cov'!$N$5:$N$500,MATCH($F58,'11.2_Outliers-Collection_cov'!$F$5:$F$500,0))&lt;&gt;"N",
INDEX('11.2_Outliers-Collection_cov'!K$5:K$500,MATCH($F58,'11.2_Outliers-Collection_cov'!$F$5:$F$500,0)),""),"")</f>
        <v>2013</v>
      </c>
      <c r="O58" s="13" t="str">
        <f>IFERROR(IF(INDEX('11.2_Outliers-Collection_cov'!$N$5:$N$500,MATCH($F58,'11.2_Outliers-Collection_cov'!$F$5:$F$500,0))&lt;&gt;"N",
INDEX('11.2_Outliers-Collection_cov'!L$5:L$500,MATCH($F58,'11.2_Outliers-Collection_cov'!$F$5:$F$500,0)),""),"")</f>
        <v>WABI_042</v>
      </c>
      <c r="P58" s="14">
        <f>IFERROR(IF(INDEX('11.3_Outliers-Plastic'!$N$5:$N$500,MATCH($F58,'11.3_Outliers-Plastic'!$F$5:$F$500,0))&lt;&gt;"N",
INDEX('11.3_Outliers-Plastic'!J$5:J$500,MATCH($F58,'11.3_Outliers-Plastic'!$F$5:$F$500,0)),""),"")</f>
        <v>4</v>
      </c>
      <c r="Q58" s="8">
        <f>IFERROR(IF(INDEX('11.3_Outliers-Plastic'!$N$5:$N$500,MATCH($F58,'11.3_Outliers-Plastic'!$F$5:$F$500,0))&lt;&gt;"N",
INDEX('11.3_Outliers-Plastic'!K$5:K$500,MATCH($F58,'11.3_Outliers-Plastic'!$F$5:$F$500,0)),""),"")</f>
        <v>2013</v>
      </c>
      <c r="R58" s="14" t="str">
        <f>IFERROR(IF(INDEX('11.3_Outliers-Plastic'!$N$5:$N$500,MATCH($F58,'11.3_Outliers-Plastic'!$F$5:$F$500,0))&lt;&gt;"N",
INDEX('11.3_Outliers-Plastic'!L$5:L$500,MATCH($F58,'11.3_Outliers-Plastic'!$F$5:$F$500,0)),""),"")</f>
        <v>WABI_042</v>
      </c>
      <c r="S58" s="12"/>
      <c r="T58" s="5"/>
      <c r="U58" s="5" t="s">
        <v>1569</v>
      </c>
      <c r="V58" s="14">
        <f>IFERROR(IF(INDEX('11.5_Outliers-Other_recovery'!$N$5:$N$500,MATCH($F58,'11.5_Outliers-Other_recovery'!$F$5:$F$500,0))&lt;&gt;"N",
INDEX('11.5_Outliers-Other_recovery'!J$5:J$500,MATCH($F58,'11.5_Outliers-Other_recovery'!$F$5:$F$500,0)),""),"")</f>
        <v>0</v>
      </c>
      <c r="W58" s="8">
        <f>IFERROR(IF(INDEX('11.5_Outliers-Other_recovery'!$N$5:$N$500,MATCH($F58,'11.5_Outliers-Other_recovery'!$F$5:$F$500,0))&lt;&gt;"N",
INDEX('11.5_Outliers-Other_recovery'!K$5:K$500,MATCH($F58,'11.5_Outliers-Other_recovery'!$F$5:$F$500,0)),""),"")</f>
        <v>2013</v>
      </c>
      <c r="X58" s="14" t="str">
        <f>IFERROR(IF(INDEX('11.5_Outliers-Other_recovery'!$N$5:$N$500,MATCH($F58,'11.5_Outliers-Other_recovery'!$F$5:$F$500,0))&lt;&gt;"N",
INDEX('11.5_Outliers-Other_recovery'!L$5:L$500,MATCH($F58,'11.5_Outliers-Other_recovery'!$F$5:$F$500,0)),""),"")</f>
        <v>WABI_042</v>
      </c>
      <c r="Y58" s="14">
        <f>IFERROR(IF(INDEX('11.4_Outliers-Formal_dry_recy'!$N$5:$N$500,MATCH($F58,'11.4_Outliers-Formal_dry_recy'!$F$5:$F$500,0))&lt;&gt;"N",
INDEX('11.4_Outliers-Formal_dry_recy'!J$5:J$500,MATCH($F58,'11.4_Outliers-Formal_dry_recy'!$F$5:$F$500,0)),""),"")</f>
        <v>0</v>
      </c>
      <c r="Z58" s="8">
        <f>IFERROR(IF(INDEX('11.4_Outliers-Formal_dry_recy'!$N$5:$N$500,MATCH($F58,'11.4_Outliers-Formal_dry_recy'!$F$5:$F$500,0))&lt;&gt;"N",
INDEX('11.4_Outliers-Formal_dry_recy'!K$5:K$500,MATCH($F58,'11.4_Outliers-Formal_dry_recy'!$F$5:$F$500,0)),""),"")</f>
        <v>2013</v>
      </c>
      <c r="AA58" s="14" t="str">
        <f>IFERROR(IF(INDEX('11.4_Outliers-Formal_dry_recy'!$N$5:$N$500,MATCH($F58,'11.4_Outliers-Formal_dry_recy'!$F$5:$F$500,0))&lt;&gt;"N",
INDEX('11.4_Outliers-Formal_dry_recy'!L$5:L$500,MATCH($F58,'11.4_Outliers-Formal_dry_recy'!$F$5:$F$500,0)),""),"")</f>
        <v>WABI_042</v>
      </c>
      <c r="AB58" s="14">
        <f>IFERROR(IF(INDEX('11.6_Outliers-Incineration'!$N$5:$N$500,MATCH($F58,'11.6_Outliers-Incineration'!$F$5:$F$500,0))&lt;&gt;"N",
INDEX('11.6_Outliers-Incineration'!J$5:J$500,MATCH($F58,'11.6_Outliers-Incineration'!$F$5:$F$500,0)),""),"")</f>
        <v>0</v>
      </c>
      <c r="AC58" s="8">
        <f>IFERROR(IF(INDEX('11.6_Outliers-Incineration'!$N$5:$N$500,MATCH($F58,'11.6_Outliers-Incineration'!$F$5:$F$500,0))&lt;&gt;"N",
INDEX('11.6_Outliers-Incineration'!K$5:K$500,MATCH($F58,'11.6_Outliers-Incineration'!$F$5:$F$500,0)),""),"")</f>
        <v>2013</v>
      </c>
      <c r="AD58" s="14" t="str">
        <f>IFERROR(IF(INDEX('11.6_Outliers-Incineration'!$N$5:$N$500,MATCH($F58,'11.6_Outliers-Incineration'!$F$5:$F$500,0))&lt;&gt;"N",
INDEX('11.6_Outliers-Incineration'!L$5:L$500,MATCH($F58,'11.6_Outliers-Incineration'!$F$5:$F$500,0)),""),"")</f>
        <v>WABI_042</v>
      </c>
      <c r="AE58" s="14">
        <f>IFERROR(IF(INDEX('11.7_Outliers-Controlled_disp'!$N$5:$N$500,MATCH($F58,'11.7_Outliers-Controlled_disp'!$F$5:$F$500,0))&lt;&gt;"N",
INDEX('11.7_Outliers-Controlled_disp'!J$5:J$500,MATCH($F58,'11.7_Outliers-Controlled_disp'!$F$5:$F$500,0)),""),"")</f>
        <v>0</v>
      </c>
      <c r="AF58" s="8">
        <f>IFERROR(IF(INDEX('11.7_Outliers-Controlled_disp'!$N$5:$N$500,MATCH($F58,'11.7_Outliers-Controlled_disp'!$F$5:$F$500,0))&lt;&gt;"N",
INDEX('11.7_Outliers-Controlled_disp'!K$5:K$500,MATCH($F58,'11.7_Outliers-Controlled_disp'!$F$5:$F$500,0)),""),"")</f>
        <v>2013</v>
      </c>
      <c r="AG58" s="14" t="str">
        <f>IFERROR(IF(INDEX('11.7_Outliers-Controlled_disp'!$N$5:$N$500,MATCH($F58,'11.7_Outliers-Controlled_disp'!$F$5:$F$500,0))&lt;&gt;"N",
INDEX('11.7_Outliers-Controlled_disp'!L$5:L$500,MATCH($F58,'11.7_Outliers-Controlled_disp'!$F$5:$F$500,0)),""),"")</f>
        <v>WABI_042</v>
      </c>
      <c r="AI58" s="5"/>
      <c r="AJ58" s="5" t="s">
        <v>1569</v>
      </c>
      <c r="AK58" s="5">
        <f t="shared" si="0"/>
        <v>7</v>
      </c>
    </row>
    <row r="59" spans="1:37" x14ac:dyDescent="0.25">
      <c r="A59" s="5" t="s">
        <v>1375</v>
      </c>
      <c r="B59" s="5" t="s">
        <v>1377</v>
      </c>
      <c r="C59" s="5" t="s">
        <v>679</v>
      </c>
      <c r="D59" s="5" t="s">
        <v>620</v>
      </c>
      <c r="E59" s="5" t="s">
        <v>1378</v>
      </c>
      <c r="F59" s="5" t="s">
        <v>1376</v>
      </c>
      <c r="G59" s="5">
        <v>2</v>
      </c>
      <c r="H59" s="5">
        <v>2</v>
      </c>
      <c r="I59" s="5" t="s">
        <v>3131</v>
      </c>
      <c r="J59" s="13">
        <f>IFERROR(IF(INDEX('11.1_Outliers-Generation'!$N$5:$N$500,MATCH($F59,'11.1_Outliers-Generation'!$F$5:$F$500,0))&lt;&gt;"N",
INDEX('11.1_Outliers-Generation'!J$5:J$500,MATCH($F59,'11.1_Outliers-Generation'!$F$5:$F$500,0)),""),"")</f>
        <v>0.67161332265915896</v>
      </c>
      <c r="K59" s="8">
        <f>IFERROR(IF(INDEX('11.1_Outliers-Generation'!$N$5:$N$500,MATCH($F59,'11.1_Outliers-Generation'!$F$5:$F$500,0))&lt;&gt;"N",
INDEX('11.1_Outliers-Generation'!K$5:K$500,MATCH($F59,'11.1_Outliers-Generation'!$F$5:$F$500,0)),""),"")</f>
        <v>2012</v>
      </c>
      <c r="L59" s="13" t="str">
        <f>IFERROR(IF(INDEX('11.1_Outliers-Generation'!$N$5:$N$500,MATCH($F59,'11.1_Outliers-Generation'!$F$5:$F$500,0))&lt;&gt;"N",
INDEX('11.1_Outliers-Generation'!L$5:L$500,MATCH($F59,'11.1_Outliers-Generation'!$F$5:$F$500,0)),""),"")</f>
        <v>WABI_043</v>
      </c>
      <c r="M59" s="14">
        <f>IFERROR(IF(INDEX('11.2_Outliers-Collection_cov'!$N$5:$N$500,MATCH($F59,'11.2_Outliers-Collection_cov'!$F$5:$F$500,0))&lt;&gt;"N",
INDEX('11.2_Outliers-Collection_cov'!J$5:J$500,MATCH($F59,'11.2_Outliers-Collection_cov'!$F$5:$F$500,0)),""),"")</f>
        <v>100</v>
      </c>
      <c r="N59" s="8">
        <f>IFERROR(IF(INDEX('11.2_Outliers-Collection_cov'!$N$5:$N$500,MATCH($F59,'11.2_Outliers-Collection_cov'!$F$5:$F$500,0))&lt;&gt;"N",
INDEX('11.2_Outliers-Collection_cov'!K$5:K$500,MATCH($F59,'11.2_Outliers-Collection_cov'!$F$5:$F$500,0)),""),"")</f>
        <v>2012</v>
      </c>
      <c r="O59" s="13" t="str">
        <f>IFERROR(IF(INDEX('11.2_Outliers-Collection_cov'!$N$5:$N$500,MATCH($F59,'11.2_Outliers-Collection_cov'!$F$5:$F$500,0))&lt;&gt;"N",
INDEX('11.2_Outliers-Collection_cov'!L$5:L$500,MATCH($F59,'11.2_Outliers-Collection_cov'!$F$5:$F$500,0)),""),"")</f>
        <v>WABI_043</v>
      </c>
      <c r="P59" s="14">
        <f>IFERROR(IF(INDEX('11.3_Outliers-Plastic'!$N$5:$N$500,MATCH($F59,'11.3_Outliers-Plastic'!$F$5:$F$500,0))&lt;&gt;"N",
INDEX('11.3_Outliers-Plastic'!J$5:J$500,MATCH($F59,'11.3_Outliers-Plastic'!$F$5:$F$500,0)),""),"")</f>
        <v>13.5</v>
      </c>
      <c r="Q59" s="8">
        <f>IFERROR(IF(INDEX('11.3_Outliers-Plastic'!$N$5:$N$500,MATCH($F59,'11.3_Outliers-Plastic'!$F$5:$F$500,0))&lt;&gt;"N",
INDEX('11.3_Outliers-Plastic'!K$5:K$500,MATCH($F59,'11.3_Outliers-Plastic'!$F$5:$F$500,0)),""),"")</f>
        <v>2012</v>
      </c>
      <c r="R59" s="14" t="str">
        <f>IFERROR(IF(INDEX('11.3_Outliers-Plastic'!$N$5:$N$500,MATCH($F59,'11.3_Outliers-Plastic'!$F$5:$F$500,0))&lt;&gt;"N",
INDEX('11.3_Outliers-Plastic'!L$5:L$500,MATCH($F59,'11.3_Outliers-Plastic'!$F$5:$F$500,0)),""),"")</f>
        <v>WABI_043</v>
      </c>
      <c r="S59" s="12"/>
      <c r="T59" s="5"/>
      <c r="U59" s="5" t="s">
        <v>1569</v>
      </c>
      <c r="V59" s="14">
        <f>IFERROR(IF(INDEX('11.5_Outliers-Other_recovery'!$N$5:$N$500,MATCH($F59,'11.5_Outliers-Other_recovery'!$F$5:$F$500,0))&lt;&gt;"N",
INDEX('11.5_Outliers-Other_recovery'!J$5:J$500,MATCH($F59,'11.5_Outliers-Other_recovery'!$F$5:$F$500,0)),""),"")</f>
        <v>0</v>
      </c>
      <c r="W59" s="8">
        <f>IFERROR(IF(INDEX('11.5_Outliers-Other_recovery'!$N$5:$N$500,MATCH($F59,'11.5_Outliers-Other_recovery'!$F$5:$F$500,0))&lt;&gt;"N",
INDEX('11.5_Outliers-Other_recovery'!K$5:K$500,MATCH($F59,'11.5_Outliers-Other_recovery'!$F$5:$F$500,0)),""),"")</f>
        <v>2012</v>
      </c>
      <c r="X59" s="14" t="str">
        <f>IFERROR(IF(INDEX('11.5_Outliers-Other_recovery'!$N$5:$N$500,MATCH($F59,'11.5_Outliers-Other_recovery'!$F$5:$F$500,0))&lt;&gt;"N",
INDEX('11.5_Outliers-Other_recovery'!L$5:L$500,MATCH($F59,'11.5_Outliers-Other_recovery'!$F$5:$F$500,0)),""),"")</f>
        <v>WABI_043</v>
      </c>
      <c r="Y59" s="14">
        <f>IFERROR(IF(INDEX('11.4_Outliers-Formal_dry_recy'!$N$5:$N$500,MATCH($F59,'11.4_Outliers-Formal_dry_recy'!$F$5:$F$500,0))&lt;&gt;"N",
INDEX('11.4_Outliers-Formal_dry_recy'!J$5:J$500,MATCH($F59,'11.4_Outliers-Formal_dry_recy'!$F$5:$F$500,0)),""),"")</f>
        <v>0</v>
      </c>
      <c r="Z59" s="8">
        <f>IFERROR(IF(INDEX('11.4_Outliers-Formal_dry_recy'!$N$5:$N$500,MATCH($F59,'11.4_Outliers-Formal_dry_recy'!$F$5:$F$500,0))&lt;&gt;"N",
INDEX('11.4_Outliers-Formal_dry_recy'!K$5:K$500,MATCH($F59,'11.4_Outliers-Formal_dry_recy'!$F$5:$F$500,0)),""),"")</f>
        <v>2012</v>
      </c>
      <c r="AA59" s="14" t="str">
        <f>IFERROR(IF(INDEX('11.4_Outliers-Formal_dry_recy'!$N$5:$N$500,MATCH($F59,'11.4_Outliers-Formal_dry_recy'!$F$5:$F$500,0))&lt;&gt;"N",
INDEX('11.4_Outliers-Formal_dry_recy'!L$5:L$500,MATCH($F59,'11.4_Outliers-Formal_dry_recy'!$F$5:$F$500,0)),""),"")</f>
        <v>WABI_043</v>
      </c>
      <c r="AB59" s="14">
        <f>IFERROR(IF(INDEX('11.6_Outliers-Incineration'!$N$5:$N$500,MATCH($F59,'11.6_Outliers-Incineration'!$F$5:$F$500,0))&lt;&gt;"N",
INDEX('11.6_Outliers-Incineration'!J$5:J$500,MATCH($F59,'11.6_Outliers-Incineration'!$F$5:$F$500,0)),""),"")</f>
        <v>0</v>
      </c>
      <c r="AC59" s="8">
        <f>IFERROR(IF(INDEX('11.6_Outliers-Incineration'!$N$5:$N$500,MATCH($F59,'11.6_Outliers-Incineration'!$F$5:$F$500,0))&lt;&gt;"N",
INDEX('11.6_Outliers-Incineration'!K$5:K$500,MATCH($F59,'11.6_Outliers-Incineration'!$F$5:$F$500,0)),""),"")</f>
        <v>2012</v>
      </c>
      <c r="AD59" s="14" t="str">
        <f>IFERROR(IF(INDEX('11.6_Outliers-Incineration'!$N$5:$N$500,MATCH($F59,'11.6_Outliers-Incineration'!$F$5:$F$500,0))&lt;&gt;"N",
INDEX('11.6_Outliers-Incineration'!L$5:L$500,MATCH($F59,'11.6_Outliers-Incineration'!$F$5:$F$500,0)),""),"")</f>
        <v>WABI_043</v>
      </c>
      <c r="AE59" s="14">
        <f>IFERROR(IF(INDEX('11.7_Outliers-Controlled_disp'!$N$5:$N$500,MATCH($F59,'11.7_Outliers-Controlled_disp'!$F$5:$F$500,0))&lt;&gt;"N",
INDEX('11.7_Outliers-Controlled_disp'!J$5:J$500,MATCH($F59,'11.7_Outliers-Controlled_disp'!$F$5:$F$500,0)),""),"")</f>
        <v>0</v>
      </c>
      <c r="AF59" s="8">
        <f>IFERROR(IF(INDEX('11.7_Outliers-Controlled_disp'!$N$5:$N$500,MATCH($F59,'11.7_Outliers-Controlled_disp'!$F$5:$F$500,0))&lt;&gt;"N",
INDEX('11.7_Outliers-Controlled_disp'!K$5:K$500,MATCH($F59,'11.7_Outliers-Controlled_disp'!$F$5:$F$500,0)),""),"")</f>
        <v>2012</v>
      </c>
      <c r="AG59" s="14" t="str">
        <f>IFERROR(IF(INDEX('11.7_Outliers-Controlled_disp'!$N$5:$N$500,MATCH($F59,'11.7_Outliers-Controlled_disp'!$F$5:$F$500,0))&lt;&gt;"N",
INDEX('11.7_Outliers-Controlled_disp'!L$5:L$500,MATCH($F59,'11.7_Outliers-Controlled_disp'!$F$5:$F$500,0)),""),"")</f>
        <v>WABI_043</v>
      </c>
      <c r="AI59" s="5"/>
      <c r="AJ59" s="5" t="s">
        <v>1569</v>
      </c>
      <c r="AK59" s="5">
        <f t="shared" si="0"/>
        <v>7</v>
      </c>
    </row>
    <row r="60" spans="1:37" x14ac:dyDescent="0.25">
      <c r="A60" s="5" t="s">
        <v>1396</v>
      </c>
      <c r="B60" s="5" t="s">
        <v>1377</v>
      </c>
      <c r="C60" s="5" t="s">
        <v>679</v>
      </c>
      <c r="D60" s="5" t="s">
        <v>620</v>
      </c>
      <c r="E60" s="5" t="s">
        <v>1397</v>
      </c>
      <c r="F60" s="5" t="s">
        <v>1394</v>
      </c>
      <c r="G60" s="5">
        <v>2</v>
      </c>
      <c r="H60" s="5">
        <v>2</v>
      </c>
      <c r="I60" s="5" t="s">
        <v>3132</v>
      </c>
      <c r="J60" s="13">
        <f>IFERROR(IF(INDEX('11.1_Outliers-Generation'!$N$5:$N$500,MATCH($F60,'11.1_Outliers-Generation'!$F$5:$F$500,0))&lt;&gt;"N",
INDEX('11.1_Outliers-Generation'!J$5:J$500,MATCH($F60,'11.1_Outliers-Generation'!$F$5:$F$500,0)),""),"")</f>
        <v>0.79666463074594362</v>
      </c>
      <c r="K60" s="8">
        <f>IFERROR(IF(INDEX('11.1_Outliers-Generation'!$N$5:$N$500,MATCH($F60,'11.1_Outliers-Generation'!$F$5:$F$500,0))&lt;&gt;"N",
INDEX('11.1_Outliers-Generation'!K$5:K$500,MATCH($F60,'11.1_Outliers-Generation'!$F$5:$F$500,0)),""),"")</f>
        <v>2012</v>
      </c>
      <c r="L60" s="13" t="str">
        <f>IFERROR(IF(INDEX('11.1_Outliers-Generation'!$N$5:$N$500,MATCH($F60,'11.1_Outliers-Generation'!$F$5:$F$500,0))&lt;&gt;"N",
INDEX('11.1_Outliers-Generation'!L$5:L$500,MATCH($F60,'11.1_Outliers-Generation'!$F$5:$F$500,0)),""),"")</f>
        <v>WABI_044</v>
      </c>
      <c r="M60" s="14">
        <f>IFERROR(IF(INDEX('11.2_Outliers-Collection_cov'!$N$5:$N$500,MATCH($F60,'11.2_Outliers-Collection_cov'!$F$5:$F$500,0))&lt;&gt;"N",
INDEX('11.2_Outliers-Collection_cov'!J$5:J$500,MATCH($F60,'11.2_Outliers-Collection_cov'!$F$5:$F$500,0)),""),"")</f>
        <v>100</v>
      </c>
      <c r="N60" s="8">
        <f>IFERROR(IF(INDEX('11.2_Outliers-Collection_cov'!$N$5:$N$500,MATCH($F60,'11.2_Outliers-Collection_cov'!$F$5:$F$500,0))&lt;&gt;"N",
INDEX('11.2_Outliers-Collection_cov'!K$5:K$500,MATCH($F60,'11.2_Outliers-Collection_cov'!$F$5:$F$500,0)),""),"")</f>
        <v>2012</v>
      </c>
      <c r="O60" s="13" t="str">
        <f>IFERROR(IF(INDEX('11.2_Outliers-Collection_cov'!$N$5:$N$500,MATCH($F60,'11.2_Outliers-Collection_cov'!$F$5:$F$500,0))&lt;&gt;"N",
INDEX('11.2_Outliers-Collection_cov'!L$5:L$500,MATCH($F60,'11.2_Outliers-Collection_cov'!$F$5:$F$500,0)),""),"")</f>
        <v>WABI_044</v>
      </c>
      <c r="P60" s="14">
        <f>IFERROR(IF(INDEX('11.3_Outliers-Plastic'!$N$5:$N$500,MATCH($F60,'11.3_Outliers-Plastic'!$F$5:$F$500,0))&lt;&gt;"N",
INDEX('11.3_Outliers-Plastic'!J$5:J$500,MATCH($F60,'11.3_Outliers-Plastic'!$F$5:$F$500,0)),""),"")</f>
        <v>5</v>
      </c>
      <c r="Q60" s="8">
        <f>IFERROR(IF(INDEX('11.3_Outliers-Plastic'!$N$5:$N$500,MATCH($F60,'11.3_Outliers-Plastic'!$F$5:$F$500,0))&lt;&gt;"N",
INDEX('11.3_Outliers-Plastic'!K$5:K$500,MATCH($F60,'11.3_Outliers-Plastic'!$F$5:$F$500,0)),""),"")</f>
        <v>2012</v>
      </c>
      <c r="R60" s="14" t="str">
        <f>IFERROR(IF(INDEX('11.3_Outliers-Plastic'!$N$5:$N$500,MATCH($F60,'11.3_Outliers-Plastic'!$F$5:$F$500,0))&lt;&gt;"N",
INDEX('11.3_Outliers-Plastic'!L$5:L$500,MATCH($F60,'11.3_Outliers-Plastic'!$F$5:$F$500,0)),""),"")</f>
        <v>WABI_044</v>
      </c>
      <c r="S60" s="12"/>
      <c r="T60" s="5"/>
      <c r="U60" s="5" t="s">
        <v>1569</v>
      </c>
      <c r="V60" s="14">
        <f>IFERROR(IF(INDEX('11.5_Outliers-Other_recovery'!$N$5:$N$500,MATCH($F60,'11.5_Outliers-Other_recovery'!$F$5:$F$500,0))&lt;&gt;"N",
INDEX('11.5_Outliers-Other_recovery'!J$5:J$500,MATCH($F60,'11.5_Outliers-Other_recovery'!$F$5:$F$500,0)),""),"")</f>
        <v>0</v>
      </c>
      <c r="W60" s="8">
        <f>IFERROR(IF(INDEX('11.5_Outliers-Other_recovery'!$N$5:$N$500,MATCH($F60,'11.5_Outliers-Other_recovery'!$F$5:$F$500,0))&lt;&gt;"N",
INDEX('11.5_Outliers-Other_recovery'!K$5:K$500,MATCH($F60,'11.5_Outliers-Other_recovery'!$F$5:$F$500,0)),""),"")</f>
        <v>2012</v>
      </c>
      <c r="X60" s="14" t="str">
        <f>IFERROR(IF(INDEX('11.5_Outliers-Other_recovery'!$N$5:$N$500,MATCH($F60,'11.5_Outliers-Other_recovery'!$F$5:$F$500,0))&lt;&gt;"N",
INDEX('11.5_Outliers-Other_recovery'!L$5:L$500,MATCH($F60,'11.5_Outliers-Other_recovery'!$F$5:$F$500,0)),""),"")</f>
        <v>WABI_044</v>
      </c>
      <c r="Y60" s="14">
        <f>IFERROR(IF(INDEX('11.4_Outliers-Formal_dry_recy'!$N$5:$N$500,MATCH($F60,'11.4_Outliers-Formal_dry_recy'!$F$5:$F$500,0))&lt;&gt;"N",
INDEX('11.4_Outliers-Formal_dry_recy'!J$5:J$500,MATCH($F60,'11.4_Outliers-Formal_dry_recy'!$F$5:$F$500,0)),""),"")</f>
        <v>0</v>
      </c>
      <c r="Z60" s="8">
        <f>IFERROR(IF(INDEX('11.4_Outliers-Formal_dry_recy'!$N$5:$N$500,MATCH($F60,'11.4_Outliers-Formal_dry_recy'!$F$5:$F$500,0))&lt;&gt;"N",
INDEX('11.4_Outliers-Formal_dry_recy'!K$5:K$500,MATCH($F60,'11.4_Outliers-Formal_dry_recy'!$F$5:$F$500,0)),""),"")</f>
        <v>2012</v>
      </c>
      <c r="AA60" s="14" t="str">
        <f>IFERROR(IF(INDEX('11.4_Outliers-Formal_dry_recy'!$N$5:$N$500,MATCH($F60,'11.4_Outliers-Formal_dry_recy'!$F$5:$F$500,0))&lt;&gt;"N",
INDEX('11.4_Outliers-Formal_dry_recy'!L$5:L$500,MATCH($F60,'11.4_Outliers-Formal_dry_recy'!$F$5:$F$500,0)),""),"")</f>
        <v>WABI_044</v>
      </c>
      <c r="AB60" s="14">
        <f>IFERROR(IF(INDEX('11.6_Outliers-Incineration'!$N$5:$N$500,MATCH($F60,'11.6_Outliers-Incineration'!$F$5:$F$500,0))&lt;&gt;"N",
INDEX('11.6_Outliers-Incineration'!J$5:J$500,MATCH($F60,'11.6_Outliers-Incineration'!$F$5:$F$500,0)),""),"")</f>
        <v>0</v>
      </c>
      <c r="AC60" s="8">
        <f>IFERROR(IF(INDEX('11.6_Outliers-Incineration'!$N$5:$N$500,MATCH($F60,'11.6_Outliers-Incineration'!$F$5:$F$500,0))&lt;&gt;"N",
INDEX('11.6_Outliers-Incineration'!K$5:K$500,MATCH($F60,'11.6_Outliers-Incineration'!$F$5:$F$500,0)),""),"")</f>
        <v>2012</v>
      </c>
      <c r="AD60" s="14" t="str">
        <f>IFERROR(IF(INDEX('11.6_Outliers-Incineration'!$N$5:$N$500,MATCH($F60,'11.6_Outliers-Incineration'!$F$5:$F$500,0))&lt;&gt;"N",
INDEX('11.6_Outliers-Incineration'!L$5:L$500,MATCH($F60,'11.6_Outliers-Incineration'!$F$5:$F$500,0)),""),"")</f>
        <v>WABI_044</v>
      </c>
      <c r="AE60" s="14">
        <f>IFERROR(IF(INDEX('11.7_Outliers-Controlled_disp'!$N$5:$N$500,MATCH($F60,'11.7_Outliers-Controlled_disp'!$F$5:$F$500,0))&lt;&gt;"N",
INDEX('11.7_Outliers-Controlled_disp'!J$5:J$500,MATCH($F60,'11.7_Outliers-Controlled_disp'!$F$5:$F$500,0)),""),"")</f>
        <v>0</v>
      </c>
      <c r="AF60" s="8">
        <f>IFERROR(IF(INDEX('11.7_Outliers-Controlled_disp'!$N$5:$N$500,MATCH($F60,'11.7_Outliers-Controlled_disp'!$F$5:$F$500,0))&lt;&gt;"N",
INDEX('11.7_Outliers-Controlled_disp'!K$5:K$500,MATCH($F60,'11.7_Outliers-Controlled_disp'!$F$5:$F$500,0)),""),"")</f>
        <v>2012</v>
      </c>
      <c r="AG60" s="14" t="str">
        <f>IFERROR(IF(INDEX('11.7_Outliers-Controlled_disp'!$N$5:$N$500,MATCH($F60,'11.7_Outliers-Controlled_disp'!$F$5:$F$500,0))&lt;&gt;"N",
INDEX('11.7_Outliers-Controlled_disp'!L$5:L$500,MATCH($F60,'11.7_Outliers-Controlled_disp'!$F$5:$F$500,0)),""),"")</f>
        <v>WABI_044</v>
      </c>
      <c r="AI60" s="5"/>
      <c r="AJ60" s="5" t="s">
        <v>1569</v>
      </c>
      <c r="AK60" s="5">
        <f t="shared" si="0"/>
        <v>7</v>
      </c>
    </row>
    <row r="61" spans="1:37" x14ac:dyDescent="0.25">
      <c r="A61" s="5" t="s">
        <v>1360</v>
      </c>
      <c r="B61" s="5" t="s">
        <v>1124</v>
      </c>
      <c r="C61" s="5" t="s">
        <v>1123</v>
      </c>
      <c r="D61" s="5" t="s">
        <v>1038</v>
      </c>
      <c r="E61" s="5" t="s">
        <v>1362</v>
      </c>
      <c r="F61" s="5" t="s">
        <v>1361</v>
      </c>
      <c r="G61" s="5">
        <v>3</v>
      </c>
      <c r="H61" s="5">
        <v>2</v>
      </c>
      <c r="I61" s="5" t="s">
        <v>3133</v>
      </c>
      <c r="J61" s="13">
        <f>IFERROR(IF(INDEX('11.1_Outliers-Generation'!$N$5:$N$500,MATCH($F61,'11.1_Outliers-Generation'!$F$5:$F$500,0))&lt;&gt;"N",
INDEX('11.1_Outliers-Generation'!J$5:J$500,MATCH($F61,'11.1_Outliers-Generation'!$F$5:$F$500,0)),""),"")</f>
        <v>0.72398554721356123</v>
      </c>
      <c r="K61" s="8">
        <f>IFERROR(IF(INDEX('11.1_Outliers-Generation'!$N$5:$N$500,MATCH($F61,'11.1_Outliers-Generation'!$F$5:$F$500,0))&lt;&gt;"N",
INDEX('11.1_Outliers-Generation'!K$5:K$500,MATCH($F61,'11.1_Outliers-Generation'!$F$5:$F$500,0)),""),"")</f>
        <v>2018</v>
      </c>
      <c r="L61" s="13" t="str">
        <f>IFERROR(IF(INDEX('11.1_Outliers-Generation'!$N$5:$N$500,MATCH($F61,'11.1_Outliers-Generation'!$F$5:$F$500,0))&lt;&gt;"N",
INDEX('11.1_Outliers-Generation'!L$5:L$500,MATCH($F61,'11.1_Outliers-Generation'!$F$5:$F$500,0)),""),"")</f>
        <v>WABI_045</v>
      </c>
      <c r="M61" s="14">
        <f>IFERROR(IF(INDEX('11.2_Outliers-Collection_cov'!$N$5:$N$500,MATCH($F61,'11.2_Outliers-Collection_cov'!$F$5:$F$500,0))&lt;&gt;"N",
INDEX('11.2_Outliers-Collection_cov'!J$5:J$500,MATCH($F61,'11.2_Outliers-Collection_cov'!$F$5:$F$500,0)),""),"")</f>
        <v>100</v>
      </c>
      <c r="N61" s="8">
        <f>IFERROR(IF(INDEX('11.2_Outliers-Collection_cov'!$N$5:$N$500,MATCH($F61,'11.2_Outliers-Collection_cov'!$F$5:$F$500,0))&lt;&gt;"N",
INDEX('11.2_Outliers-Collection_cov'!K$5:K$500,MATCH($F61,'11.2_Outliers-Collection_cov'!$F$5:$F$500,0)),""),"")</f>
        <v>2018</v>
      </c>
      <c r="O61" s="13" t="str">
        <f>IFERROR(IF(INDEX('11.2_Outliers-Collection_cov'!$N$5:$N$500,MATCH($F61,'11.2_Outliers-Collection_cov'!$F$5:$F$500,0))&lt;&gt;"N",
INDEX('11.2_Outliers-Collection_cov'!L$5:L$500,MATCH($F61,'11.2_Outliers-Collection_cov'!$F$5:$F$500,0)),""),"")</f>
        <v>WABI_045</v>
      </c>
      <c r="P61" s="14">
        <f>IFERROR(IF(INDEX('11.3_Outliers-Plastic'!$N$5:$N$500,MATCH($F61,'11.3_Outliers-Plastic'!$F$5:$F$500,0))&lt;&gt;"N",
INDEX('11.3_Outliers-Plastic'!J$5:J$500,MATCH($F61,'11.3_Outliers-Plastic'!$F$5:$F$500,0)),""),"")</f>
        <v>22</v>
      </c>
      <c r="Q61" s="8">
        <f>IFERROR(IF(INDEX('11.3_Outliers-Plastic'!$N$5:$N$500,MATCH($F61,'11.3_Outliers-Plastic'!$F$5:$F$500,0))&lt;&gt;"N",
INDEX('11.3_Outliers-Plastic'!K$5:K$500,MATCH($F61,'11.3_Outliers-Plastic'!$F$5:$F$500,0)),""),"")</f>
        <v>2018</v>
      </c>
      <c r="R61" s="14" t="str">
        <f>IFERROR(IF(INDEX('11.3_Outliers-Plastic'!$N$5:$N$500,MATCH($F61,'11.3_Outliers-Plastic'!$F$5:$F$500,0))&lt;&gt;"N",
INDEX('11.3_Outliers-Plastic'!L$5:L$500,MATCH($F61,'11.3_Outliers-Plastic'!$F$5:$F$500,0)),""),"")</f>
        <v>WABI_045</v>
      </c>
      <c r="S61" s="12"/>
      <c r="T61" s="5"/>
      <c r="U61" s="5" t="s">
        <v>1569</v>
      </c>
      <c r="V61" s="14" t="str">
        <f>IFERROR(IF(INDEX('11.5_Outliers-Other_recovery'!$N$5:$N$500,MATCH($F61,'11.5_Outliers-Other_recovery'!$F$5:$F$500,0))&lt;&gt;"N",
INDEX('11.5_Outliers-Other_recovery'!J$5:J$500,MATCH($F61,'11.5_Outliers-Other_recovery'!$F$5:$F$500,0)),""),"")</f>
        <v/>
      </c>
      <c r="W61" s="8" t="str">
        <f>IFERROR(IF(INDEX('11.5_Outliers-Other_recovery'!$N$5:$N$500,MATCH($F61,'11.5_Outliers-Other_recovery'!$F$5:$F$500,0))&lt;&gt;"N",
INDEX('11.5_Outliers-Other_recovery'!K$5:K$500,MATCH($F61,'11.5_Outliers-Other_recovery'!$F$5:$F$500,0)),""),"")</f>
        <v/>
      </c>
      <c r="X61" s="14" t="str">
        <f>IFERROR(IF(INDEX('11.5_Outliers-Other_recovery'!$N$5:$N$500,MATCH($F61,'11.5_Outliers-Other_recovery'!$F$5:$F$500,0))&lt;&gt;"N",
INDEX('11.5_Outliers-Other_recovery'!L$5:L$500,MATCH($F61,'11.5_Outliers-Other_recovery'!$F$5:$F$500,0)),""),"")</f>
        <v/>
      </c>
      <c r="Y61" s="14" t="str">
        <f>IFERROR(IF(INDEX('11.4_Outliers-Formal_dry_recy'!$N$5:$N$500,MATCH($F61,'11.4_Outliers-Formal_dry_recy'!$F$5:$F$500,0))&lt;&gt;"N",
INDEX('11.4_Outliers-Formal_dry_recy'!J$5:J$500,MATCH($F61,'11.4_Outliers-Formal_dry_recy'!$F$5:$F$500,0)),""),"")</f>
        <v/>
      </c>
      <c r="Z61" s="8" t="str">
        <f>IFERROR(IF(INDEX('11.4_Outliers-Formal_dry_recy'!$N$5:$N$500,MATCH($F61,'11.4_Outliers-Formal_dry_recy'!$F$5:$F$500,0))&lt;&gt;"N",
INDEX('11.4_Outliers-Formal_dry_recy'!K$5:K$500,MATCH($F61,'11.4_Outliers-Formal_dry_recy'!$F$5:$F$500,0)),""),"")</f>
        <v/>
      </c>
      <c r="AA61" s="14" t="str">
        <f>IFERROR(IF(INDEX('11.4_Outliers-Formal_dry_recy'!$N$5:$N$500,MATCH($F61,'11.4_Outliers-Formal_dry_recy'!$F$5:$F$500,0))&lt;&gt;"N",
INDEX('11.4_Outliers-Formal_dry_recy'!L$5:L$500,MATCH($F61,'11.4_Outliers-Formal_dry_recy'!$F$5:$F$500,0)),""),"")</f>
        <v/>
      </c>
      <c r="AB61" s="14">
        <f>IFERROR(IF(INDEX('11.6_Outliers-Incineration'!$N$5:$N$500,MATCH($F61,'11.6_Outliers-Incineration'!$F$5:$F$500,0))&lt;&gt;"N",
INDEX('11.6_Outliers-Incineration'!J$5:J$500,MATCH($F61,'11.6_Outliers-Incineration'!$F$5:$F$500,0)),""),"")</f>
        <v>73</v>
      </c>
      <c r="AC61" s="8">
        <f>IFERROR(IF(INDEX('11.6_Outliers-Incineration'!$N$5:$N$500,MATCH($F61,'11.6_Outliers-Incineration'!$F$5:$F$500,0))&lt;&gt;"N",
INDEX('11.6_Outliers-Incineration'!K$5:K$500,MATCH($F61,'11.6_Outliers-Incineration'!$F$5:$F$500,0)),""),"")</f>
        <v>2018</v>
      </c>
      <c r="AD61" s="14" t="str">
        <f>IFERROR(IF(INDEX('11.6_Outliers-Incineration'!$N$5:$N$500,MATCH($F61,'11.6_Outliers-Incineration'!$F$5:$F$500,0))&lt;&gt;"N",
INDEX('11.6_Outliers-Incineration'!L$5:L$500,MATCH($F61,'11.6_Outliers-Incineration'!$F$5:$F$500,0)),""),"")</f>
        <v>WABI_045</v>
      </c>
      <c r="AE61" s="14">
        <f>IFERROR(IF(INDEX('11.7_Outliers-Controlled_disp'!$N$5:$N$500,MATCH($F61,'11.7_Outliers-Controlled_disp'!$F$5:$F$500,0))&lt;&gt;"N",
INDEX('11.7_Outliers-Controlled_disp'!J$5:J$500,MATCH($F61,'11.7_Outliers-Controlled_disp'!$F$5:$F$500,0)),""),"")</f>
        <v>100</v>
      </c>
      <c r="AF61" s="8">
        <f>IFERROR(IF(INDEX('11.7_Outliers-Controlled_disp'!$N$5:$N$500,MATCH($F61,'11.7_Outliers-Controlled_disp'!$F$5:$F$500,0))&lt;&gt;"N",
INDEX('11.7_Outliers-Controlled_disp'!K$5:K$500,MATCH($F61,'11.7_Outliers-Controlled_disp'!$F$5:$F$500,0)),""),"")</f>
        <v>2018</v>
      </c>
      <c r="AG61" s="14" t="str">
        <f>IFERROR(IF(INDEX('11.7_Outliers-Controlled_disp'!$N$5:$N$500,MATCH($F61,'11.7_Outliers-Controlled_disp'!$F$5:$F$500,0))&lt;&gt;"N",
INDEX('11.7_Outliers-Controlled_disp'!L$5:L$500,MATCH($F61,'11.7_Outliers-Controlled_disp'!$F$5:$F$500,0)),""),"")</f>
        <v>WABI_045</v>
      </c>
      <c r="AI61" s="5"/>
      <c r="AJ61" s="5" t="s">
        <v>1569</v>
      </c>
      <c r="AK61" s="5">
        <f t="shared" si="0"/>
        <v>5</v>
      </c>
    </row>
    <row r="62" spans="1:37" x14ac:dyDescent="0.25">
      <c r="A62" s="5" t="s">
        <v>1436</v>
      </c>
      <c r="B62" s="5" t="s">
        <v>17</v>
      </c>
      <c r="C62" s="5" t="s">
        <v>414</v>
      </c>
      <c r="D62" s="5" t="s">
        <v>360</v>
      </c>
      <c r="E62" s="5" t="s">
        <v>1438</v>
      </c>
      <c r="F62" s="5" t="s">
        <v>1437</v>
      </c>
      <c r="G62" s="5">
        <v>3</v>
      </c>
      <c r="H62" s="5">
        <v>2</v>
      </c>
      <c r="I62" s="5" t="s">
        <v>1817</v>
      </c>
      <c r="J62" s="13">
        <f>IFERROR(IF(INDEX('11.1_Outliers-Generation'!$N$5:$N$500,MATCH($F62,'11.1_Outliers-Generation'!$F$5:$F$500,0))&lt;&gt;"N",
INDEX('11.1_Outliers-Generation'!J$5:J$500,MATCH($F62,'11.1_Outliers-Generation'!$F$5:$F$500,0)),""),"")</f>
        <v>0.34999599455259156</v>
      </c>
      <c r="K62" s="8">
        <f>IFERROR(IF(INDEX('11.1_Outliers-Generation'!$N$5:$N$500,MATCH($F62,'11.1_Outliers-Generation'!$F$5:$F$500,0))&lt;&gt;"N",
INDEX('11.1_Outliers-Generation'!K$5:K$500,MATCH($F62,'11.1_Outliers-Generation'!$F$5:$F$500,0)),""),"")</f>
        <v>2013</v>
      </c>
      <c r="L62" s="13" t="str">
        <f>IFERROR(IF(INDEX('11.1_Outliers-Generation'!$N$5:$N$500,MATCH($F62,'11.1_Outliers-Generation'!$F$5:$F$500,0))&lt;&gt;"N",
INDEX('11.1_Outliers-Generation'!L$5:L$500,MATCH($F62,'11.1_Outliers-Generation'!$F$5:$F$500,0)),""),"")</f>
        <v>WABI_046</v>
      </c>
      <c r="M62" s="14">
        <f>IFERROR(IF(INDEX('11.2_Outliers-Collection_cov'!$N$5:$N$500,MATCH($F62,'11.2_Outliers-Collection_cov'!$F$5:$F$500,0))&lt;&gt;"N",
INDEX('11.2_Outliers-Collection_cov'!J$5:J$500,MATCH($F62,'11.2_Outliers-Collection_cov'!$F$5:$F$500,0)),""),"")</f>
        <v>80</v>
      </c>
      <c r="N62" s="8">
        <f>IFERROR(IF(INDEX('11.2_Outliers-Collection_cov'!$N$5:$N$500,MATCH($F62,'11.2_Outliers-Collection_cov'!$F$5:$F$500,0))&lt;&gt;"N",
INDEX('11.2_Outliers-Collection_cov'!K$5:K$500,MATCH($F62,'11.2_Outliers-Collection_cov'!$F$5:$F$500,0)),""),"")</f>
        <v>2013</v>
      </c>
      <c r="O62" s="13" t="str">
        <f>IFERROR(IF(INDEX('11.2_Outliers-Collection_cov'!$N$5:$N$500,MATCH($F62,'11.2_Outliers-Collection_cov'!$F$5:$F$500,0))&lt;&gt;"N",
INDEX('11.2_Outliers-Collection_cov'!L$5:L$500,MATCH($F62,'11.2_Outliers-Collection_cov'!$F$5:$F$500,0)),""),"")</f>
        <v>WABI_046</v>
      </c>
      <c r="P62" s="14">
        <f>IFERROR(IF(INDEX('11.3_Outliers-Plastic'!$N$5:$N$500,MATCH($F62,'11.3_Outliers-Plastic'!$F$5:$F$500,0))&lt;&gt;"N",
INDEX('11.3_Outliers-Plastic'!J$5:J$500,MATCH($F62,'11.3_Outliers-Plastic'!$F$5:$F$500,0)),""),"")</f>
        <v>7.8</v>
      </c>
      <c r="Q62" s="8">
        <f>IFERROR(IF(INDEX('11.3_Outliers-Plastic'!$N$5:$N$500,MATCH($F62,'11.3_Outliers-Plastic'!$F$5:$F$500,0))&lt;&gt;"N",
INDEX('11.3_Outliers-Plastic'!K$5:K$500,MATCH($F62,'11.3_Outliers-Plastic'!$F$5:$F$500,0)),""),"")</f>
        <v>2013</v>
      </c>
      <c r="R62" s="14" t="str">
        <f>IFERROR(IF(INDEX('11.3_Outliers-Plastic'!$N$5:$N$500,MATCH($F62,'11.3_Outliers-Plastic'!$F$5:$F$500,0))&lt;&gt;"N",
INDEX('11.3_Outliers-Plastic'!L$5:L$500,MATCH($F62,'11.3_Outliers-Plastic'!$F$5:$F$500,0)),""),"")</f>
        <v>WABI_046</v>
      </c>
      <c r="S62" s="12"/>
      <c r="T62" s="5"/>
      <c r="U62" s="5" t="s">
        <v>1569</v>
      </c>
      <c r="V62" s="14">
        <f>IFERROR(IF(INDEX('11.5_Outliers-Other_recovery'!$N$5:$N$500,MATCH($F62,'11.5_Outliers-Other_recovery'!$F$5:$F$500,0))&lt;&gt;"N",
INDEX('11.5_Outliers-Other_recovery'!J$5:J$500,MATCH($F62,'11.5_Outliers-Other_recovery'!$F$5:$F$500,0)),""),"")</f>
        <v>0</v>
      </c>
      <c r="W62" s="8">
        <f>IFERROR(IF(INDEX('11.5_Outliers-Other_recovery'!$N$5:$N$500,MATCH($F62,'11.5_Outliers-Other_recovery'!$F$5:$F$500,0))&lt;&gt;"N",
INDEX('11.5_Outliers-Other_recovery'!K$5:K$500,MATCH($F62,'11.5_Outliers-Other_recovery'!$F$5:$F$500,0)),""),"")</f>
        <v>2013</v>
      </c>
      <c r="X62" s="14" t="str">
        <f>IFERROR(IF(INDEX('11.5_Outliers-Other_recovery'!$N$5:$N$500,MATCH($F62,'11.5_Outliers-Other_recovery'!$F$5:$F$500,0))&lt;&gt;"N",
INDEX('11.5_Outliers-Other_recovery'!L$5:L$500,MATCH($F62,'11.5_Outliers-Other_recovery'!$F$5:$F$500,0)),""),"")</f>
        <v>WABI_046</v>
      </c>
      <c r="Y62" s="14">
        <f>IFERROR(IF(INDEX('11.4_Outliers-Formal_dry_recy'!$N$5:$N$500,MATCH($F62,'11.4_Outliers-Formal_dry_recy'!$F$5:$F$500,0))&lt;&gt;"N",
INDEX('11.4_Outliers-Formal_dry_recy'!J$5:J$500,MATCH($F62,'11.4_Outliers-Formal_dry_recy'!$F$5:$F$500,0)),""),"")</f>
        <v>0</v>
      </c>
      <c r="Z62" s="8">
        <f>IFERROR(IF(INDEX('11.4_Outliers-Formal_dry_recy'!$N$5:$N$500,MATCH($F62,'11.4_Outliers-Formal_dry_recy'!$F$5:$F$500,0))&lt;&gt;"N",
INDEX('11.4_Outliers-Formal_dry_recy'!K$5:K$500,MATCH($F62,'11.4_Outliers-Formal_dry_recy'!$F$5:$F$500,0)),""),"")</f>
        <v>2013</v>
      </c>
      <c r="AA62" s="14" t="str">
        <f>IFERROR(IF(INDEX('11.4_Outliers-Formal_dry_recy'!$N$5:$N$500,MATCH($F62,'11.4_Outliers-Formal_dry_recy'!$F$5:$F$500,0))&lt;&gt;"N",
INDEX('11.4_Outliers-Formal_dry_recy'!L$5:L$500,MATCH($F62,'11.4_Outliers-Formal_dry_recy'!$F$5:$F$500,0)),""),"")</f>
        <v>WABI_046</v>
      </c>
      <c r="AB62" s="14">
        <f>IFERROR(IF(INDEX('11.6_Outliers-Incineration'!$N$5:$N$500,MATCH($F62,'11.6_Outliers-Incineration'!$F$5:$F$500,0))&lt;&gt;"N",
INDEX('11.6_Outliers-Incineration'!J$5:J$500,MATCH($F62,'11.6_Outliers-Incineration'!$F$5:$F$500,0)),""),"")</f>
        <v>0</v>
      </c>
      <c r="AC62" s="8">
        <f>IFERROR(IF(INDEX('11.6_Outliers-Incineration'!$N$5:$N$500,MATCH($F62,'11.6_Outliers-Incineration'!$F$5:$F$500,0))&lt;&gt;"N",
INDEX('11.6_Outliers-Incineration'!K$5:K$500,MATCH($F62,'11.6_Outliers-Incineration'!$F$5:$F$500,0)),""),"")</f>
        <v>2013</v>
      </c>
      <c r="AD62" s="14" t="str">
        <f>IFERROR(IF(INDEX('11.6_Outliers-Incineration'!$N$5:$N$500,MATCH($F62,'11.6_Outliers-Incineration'!$F$5:$F$500,0))&lt;&gt;"N",
INDEX('11.6_Outliers-Incineration'!L$5:L$500,MATCH($F62,'11.6_Outliers-Incineration'!$F$5:$F$500,0)),""),"")</f>
        <v>WABI_046</v>
      </c>
      <c r="AE62" s="14">
        <f>IFERROR(IF(INDEX('11.7_Outliers-Controlled_disp'!$N$5:$N$500,MATCH($F62,'11.7_Outliers-Controlled_disp'!$F$5:$F$500,0))&lt;&gt;"N",
INDEX('11.7_Outliers-Controlled_disp'!J$5:J$500,MATCH($F62,'11.7_Outliers-Controlled_disp'!$F$5:$F$500,0)),""),"")</f>
        <v>0</v>
      </c>
      <c r="AF62" s="8">
        <f>IFERROR(IF(INDEX('11.7_Outliers-Controlled_disp'!$N$5:$N$500,MATCH($F62,'11.7_Outliers-Controlled_disp'!$F$5:$F$500,0))&lt;&gt;"N",
INDEX('11.7_Outliers-Controlled_disp'!K$5:K$500,MATCH($F62,'11.7_Outliers-Controlled_disp'!$F$5:$F$500,0)),""),"")</f>
        <v>2013</v>
      </c>
      <c r="AG62" s="14" t="str">
        <f>IFERROR(IF(INDEX('11.7_Outliers-Controlled_disp'!$N$5:$N$500,MATCH($F62,'11.7_Outliers-Controlled_disp'!$F$5:$F$500,0))&lt;&gt;"N",
INDEX('11.7_Outliers-Controlled_disp'!L$5:L$500,MATCH($F62,'11.7_Outliers-Controlled_disp'!$F$5:$F$500,0)),""),"")</f>
        <v>WABI_046</v>
      </c>
      <c r="AI62" s="5"/>
      <c r="AJ62" s="5" t="s">
        <v>1569</v>
      </c>
      <c r="AK62" s="5">
        <f t="shared" si="0"/>
        <v>7</v>
      </c>
    </row>
    <row r="63" spans="1:37" x14ac:dyDescent="0.25">
      <c r="A63" s="5" t="s">
        <v>1430</v>
      </c>
      <c r="B63" s="5" t="s">
        <v>17</v>
      </c>
      <c r="C63" s="5" t="s">
        <v>414</v>
      </c>
      <c r="D63" s="5" t="s">
        <v>360</v>
      </c>
      <c r="E63" s="5" t="s">
        <v>1432</v>
      </c>
      <c r="F63" s="5" t="s">
        <v>1431</v>
      </c>
      <c r="G63" s="5">
        <v>3</v>
      </c>
      <c r="H63" s="5">
        <v>2</v>
      </c>
      <c r="I63" s="5" t="s">
        <v>1818</v>
      </c>
      <c r="J63" s="13">
        <f>IFERROR(IF(INDEX('11.1_Outliers-Generation'!$N$5:$N$500,MATCH($F63,'11.1_Outliers-Generation'!$F$5:$F$500,0))&lt;&gt;"N",
INDEX('11.1_Outliers-Generation'!J$5:J$500,MATCH($F63,'11.1_Outliers-Generation'!$F$5:$F$500,0)),""),"")</f>
        <v>0.24906600249066002</v>
      </c>
      <c r="K63" s="8">
        <f>IFERROR(IF(INDEX('11.1_Outliers-Generation'!$N$5:$N$500,MATCH($F63,'11.1_Outliers-Generation'!$F$5:$F$500,0))&lt;&gt;"N",
INDEX('11.1_Outliers-Generation'!K$5:K$500,MATCH($F63,'11.1_Outliers-Generation'!$F$5:$F$500,0)),""),"")</f>
        <v>2013</v>
      </c>
      <c r="L63" s="13" t="str">
        <f>IFERROR(IF(INDEX('11.1_Outliers-Generation'!$N$5:$N$500,MATCH($F63,'11.1_Outliers-Generation'!$F$5:$F$500,0))&lt;&gt;"N",
INDEX('11.1_Outliers-Generation'!L$5:L$500,MATCH($F63,'11.1_Outliers-Generation'!$F$5:$F$500,0)),""),"")</f>
        <v>WABI_048</v>
      </c>
      <c r="M63" s="14">
        <f>IFERROR(IF(INDEX('11.2_Outliers-Collection_cov'!$N$5:$N$500,MATCH($F63,'11.2_Outliers-Collection_cov'!$F$5:$F$500,0))&lt;&gt;"N",
INDEX('11.2_Outliers-Collection_cov'!J$5:J$500,MATCH($F63,'11.2_Outliers-Collection_cov'!$F$5:$F$500,0)),""),"")</f>
        <v>10</v>
      </c>
      <c r="N63" s="8">
        <f>IFERROR(IF(INDEX('11.2_Outliers-Collection_cov'!$N$5:$N$500,MATCH($F63,'11.2_Outliers-Collection_cov'!$F$5:$F$500,0))&lt;&gt;"N",
INDEX('11.2_Outliers-Collection_cov'!K$5:K$500,MATCH($F63,'11.2_Outliers-Collection_cov'!$F$5:$F$500,0)),""),"")</f>
        <v>2013</v>
      </c>
      <c r="O63" s="13" t="str">
        <f>IFERROR(IF(INDEX('11.2_Outliers-Collection_cov'!$N$5:$N$500,MATCH($F63,'11.2_Outliers-Collection_cov'!$F$5:$F$500,0))&lt;&gt;"N",
INDEX('11.2_Outliers-Collection_cov'!L$5:L$500,MATCH($F63,'11.2_Outliers-Collection_cov'!$F$5:$F$500,0)),""),"")</f>
        <v>WABI_048</v>
      </c>
      <c r="P63" s="14">
        <f>IFERROR(IF(INDEX('11.3_Outliers-Plastic'!$N$5:$N$500,MATCH($F63,'11.3_Outliers-Plastic'!$F$5:$F$500,0))&lt;&gt;"N",
INDEX('11.3_Outliers-Plastic'!J$5:J$500,MATCH($F63,'11.3_Outliers-Plastic'!$F$5:$F$500,0)),""),"")</f>
        <v>13</v>
      </c>
      <c r="Q63" s="8">
        <f>IFERROR(IF(INDEX('11.3_Outliers-Plastic'!$N$5:$N$500,MATCH($F63,'11.3_Outliers-Plastic'!$F$5:$F$500,0))&lt;&gt;"N",
INDEX('11.3_Outliers-Plastic'!K$5:K$500,MATCH($F63,'11.3_Outliers-Plastic'!$F$5:$F$500,0)),""),"")</f>
        <v>2013</v>
      </c>
      <c r="R63" s="14" t="str">
        <f>IFERROR(IF(INDEX('11.3_Outliers-Plastic'!$N$5:$N$500,MATCH($F63,'11.3_Outliers-Plastic'!$F$5:$F$500,0))&lt;&gt;"N",
INDEX('11.3_Outliers-Plastic'!L$5:L$500,MATCH($F63,'11.3_Outliers-Plastic'!$F$5:$F$500,0)),""),"")</f>
        <v>WABI_048</v>
      </c>
      <c r="S63" s="12"/>
      <c r="T63" s="5"/>
      <c r="U63" s="5" t="s">
        <v>1569</v>
      </c>
      <c r="V63" s="14">
        <f>IFERROR(IF(INDEX('11.5_Outliers-Other_recovery'!$N$5:$N$500,MATCH($F63,'11.5_Outliers-Other_recovery'!$F$5:$F$500,0))&lt;&gt;"N",
INDEX('11.5_Outliers-Other_recovery'!J$5:J$500,MATCH($F63,'11.5_Outliers-Other_recovery'!$F$5:$F$500,0)),""),"")</f>
        <v>0</v>
      </c>
      <c r="W63" s="8">
        <f>IFERROR(IF(INDEX('11.5_Outliers-Other_recovery'!$N$5:$N$500,MATCH($F63,'11.5_Outliers-Other_recovery'!$F$5:$F$500,0))&lt;&gt;"N",
INDEX('11.5_Outliers-Other_recovery'!K$5:K$500,MATCH($F63,'11.5_Outliers-Other_recovery'!$F$5:$F$500,0)),""),"")</f>
        <v>2013</v>
      </c>
      <c r="X63" s="14" t="str">
        <f>IFERROR(IF(INDEX('11.5_Outliers-Other_recovery'!$N$5:$N$500,MATCH($F63,'11.5_Outliers-Other_recovery'!$F$5:$F$500,0))&lt;&gt;"N",
INDEX('11.5_Outliers-Other_recovery'!L$5:L$500,MATCH($F63,'11.5_Outliers-Other_recovery'!$F$5:$F$500,0)),""),"")</f>
        <v>WABI_048</v>
      </c>
      <c r="Y63" s="14">
        <f>IFERROR(IF(INDEX('11.4_Outliers-Formal_dry_recy'!$N$5:$N$500,MATCH($F63,'11.4_Outliers-Formal_dry_recy'!$F$5:$F$500,0))&lt;&gt;"N",
INDEX('11.4_Outliers-Formal_dry_recy'!J$5:J$500,MATCH($F63,'11.4_Outliers-Formal_dry_recy'!$F$5:$F$500,0)),""),"")</f>
        <v>0</v>
      </c>
      <c r="Z63" s="8">
        <f>IFERROR(IF(INDEX('11.4_Outliers-Formal_dry_recy'!$N$5:$N$500,MATCH($F63,'11.4_Outliers-Formal_dry_recy'!$F$5:$F$500,0))&lt;&gt;"N",
INDEX('11.4_Outliers-Formal_dry_recy'!K$5:K$500,MATCH($F63,'11.4_Outliers-Formal_dry_recy'!$F$5:$F$500,0)),""),"")</f>
        <v>2013</v>
      </c>
      <c r="AA63" s="14" t="str">
        <f>IFERROR(IF(INDEX('11.4_Outliers-Formal_dry_recy'!$N$5:$N$500,MATCH($F63,'11.4_Outliers-Formal_dry_recy'!$F$5:$F$500,0))&lt;&gt;"N",
INDEX('11.4_Outliers-Formal_dry_recy'!L$5:L$500,MATCH($F63,'11.4_Outliers-Formal_dry_recy'!$F$5:$F$500,0)),""),"")</f>
        <v>WABI_048</v>
      </c>
      <c r="AB63" s="14">
        <f>IFERROR(IF(INDEX('11.6_Outliers-Incineration'!$N$5:$N$500,MATCH($F63,'11.6_Outliers-Incineration'!$F$5:$F$500,0))&lt;&gt;"N",
INDEX('11.6_Outliers-Incineration'!J$5:J$500,MATCH($F63,'11.6_Outliers-Incineration'!$F$5:$F$500,0)),""),"")</f>
        <v>0</v>
      </c>
      <c r="AC63" s="8">
        <f>IFERROR(IF(INDEX('11.6_Outliers-Incineration'!$N$5:$N$500,MATCH($F63,'11.6_Outliers-Incineration'!$F$5:$F$500,0))&lt;&gt;"N",
INDEX('11.6_Outliers-Incineration'!K$5:K$500,MATCH($F63,'11.6_Outliers-Incineration'!$F$5:$F$500,0)),""),"")</f>
        <v>2013</v>
      </c>
      <c r="AD63" s="14" t="str">
        <f>IFERROR(IF(INDEX('11.6_Outliers-Incineration'!$N$5:$N$500,MATCH($F63,'11.6_Outliers-Incineration'!$F$5:$F$500,0))&lt;&gt;"N",
INDEX('11.6_Outliers-Incineration'!L$5:L$500,MATCH($F63,'11.6_Outliers-Incineration'!$F$5:$F$500,0)),""),"")</f>
        <v>WABI_048</v>
      </c>
      <c r="AE63" s="14">
        <f>IFERROR(IF(INDEX('11.7_Outliers-Controlled_disp'!$N$5:$N$500,MATCH($F63,'11.7_Outliers-Controlled_disp'!$F$5:$F$500,0))&lt;&gt;"N",
INDEX('11.7_Outliers-Controlled_disp'!J$5:J$500,MATCH($F63,'11.7_Outliers-Controlled_disp'!$F$5:$F$500,0)),""),"")</f>
        <v>0</v>
      </c>
      <c r="AF63" s="8">
        <f>IFERROR(IF(INDEX('11.7_Outliers-Controlled_disp'!$N$5:$N$500,MATCH($F63,'11.7_Outliers-Controlled_disp'!$F$5:$F$500,0))&lt;&gt;"N",
INDEX('11.7_Outliers-Controlled_disp'!K$5:K$500,MATCH($F63,'11.7_Outliers-Controlled_disp'!$F$5:$F$500,0)),""),"")</f>
        <v>2013</v>
      </c>
      <c r="AG63" s="14" t="str">
        <f>IFERROR(IF(INDEX('11.7_Outliers-Controlled_disp'!$N$5:$N$500,MATCH($F63,'11.7_Outliers-Controlled_disp'!$F$5:$F$500,0))&lt;&gt;"N",
INDEX('11.7_Outliers-Controlled_disp'!L$5:L$500,MATCH($F63,'11.7_Outliers-Controlled_disp'!$F$5:$F$500,0)),""),"")</f>
        <v>WABI_048</v>
      </c>
      <c r="AI63" s="5"/>
      <c r="AJ63" s="5" t="s">
        <v>1569</v>
      </c>
      <c r="AK63" s="5">
        <f t="shared" si="0"/>
        <v>7</v>
      </c>
    </row>
    <row r="64" spans="1:37" x14ac:dyDescent="0.25">
      <c r="A64" s="5" t="s">
        <v>1419</v>
      </c>
      <c r="B64" s="5" t="s">
        <v>17</v>
      </c>
      <c r="C64" s="5" t="s">
        <v>414</v>
      </c>
      <c r="D64" s="5" t="s">
        <v>360</v>
      </c>
      <c r="E64" s="5" t="s">
        <v>1421</v>
      </c>
      <c r="F64" s="5" t="s">
        <v>1420</v>
      </c>
      <c r="G64" s="5">
        <v>3</v>
      </c>
      <c r="H64" s="5">
        <v>3</v>
      </c>
      <c r="I64" s="5" t="s">
        <v>1819</v>
      </c>
      <c r="J64" s="13">
        <f>IFERROR(IF(INDEX('11.1_Outliers-Generation'!$N$5:$N$500,MATCH($F64,'11.1_Outliers-Generation'!$F$5:$F$500,0))&lt;&gt;"N",
INDEX('11.1_Outliers-Generation'!J$5:J$500,MATCH($F64,'11.1_Outliers-Generation'!$F$5:$F$500,0)),""),"")</f>
        <v>0.25007964319847087</v>
      </c>
      <c r="K64" s="8">
        <f>IFERROR(IF(INDEX('11.1_Outliers-Generation'!$N$5:$N$500,MATCH($F64,'11.1_Outliers-Generation'!$F$5:$F$500,0))&lt;&gt;"N",
INDEX('11.1_Outliers-Generation'!K$5:K$500,MATCH($F64,'11.1_Outliers-Generation'!$F$5:$F$500,0)),""),"")</f>
        <v>2013</v>
      </c>
      <c r="L64" s="13" t="str">
        <f>IFERROR(IF(INDEX('11.1_Outliers-Generation'!$N$5:$N$500,MATCH($F64,'11.1_Outliers-Generation'!$F$5:$F$500,0))&lt;&gt;"N",
INDEX('11.1_Outliers-Generation'!L$5:L$500,MATCH($F64,'11.1_Outliers-Generation'!$F$5:$F$500,0)),""),"")</f>
        <v>WABI_049</v>
      </c>
      <c r="M64" s="14">
        <f>IFERROR(IF(INDEX('11.2_Outliers-Collection_cov'!$N$5:$N$500,MATCH($F64,'11.2_Outliers-Collection_cov'!$F$5:$F$500,0))&lt;&gt;"N",
INDEX('11.2_Outliers-Collection_cov'!J$5:J$500,MATCH($F64,'11.2_Outliers-Collection_cov'!$F$5:$F$500,0)),""),"")</f>
        <v>30</v>
      </c>
      <c r="N64" s="8">
        <f>IFERROR(IF(INDEX('11.2_Outliers-Collection_cov'!$N$5:$N$500,MATCH($F64,'11.2_Outliers-Collection_cov'!$F$5:$F$500,0))&lt;&gt;"N",
INDEX('11.2_Outliers-Collection_cov'!K$5:K$500,MATCH($F64,'11.2_Outliers-Collection_cov'!$F$5:$F$500,0)),""),"")</f>
        <v>2013</v>
      </c>
      <c r="O64" s="13" t="str">
        <f>IFERROR(IF(INDEX('11.2_Outliers-Collection_cov'!$N$5:$N$500,MATCH($F64,'11.2_Outliers-Collection_cov'!$F$5:$F$500,0))&lt;&gt;"N",
INDEX('11.2_Outliers-Collection_cov'!L$5:L$500,MATCH($F64,'11.2_Outliers-Collection_cov'!$F$5:$F$500,0)),""),"")</f>
        <v>WABI_049</v>
      </c>
      <c r="P64" s="14">
        <f>IFERROR(IF(INDEX('11.3_Outliers-Plastic'!$N$5:$N$500,MATCH($F64,'11.3_Outliers-Plastic'!$F$5:$F$500,0))&lt;&gt;"N",
INDEX('11.3_Outliers-Plastic'!J$5:J$500,MATCH($F64,'11.3_Outliers-Plastic'!$F$5:$F$500,0)),""),"")</f>
        <v>6</v>
      </c>
      <c r="Q64" s="8">
        <f>IFERROR(IF(INDEX('11.3_Outliers-Plastic'!$N$5:$N$500,MATCH($F64,'11.3_Outliers-Plastic'!$F$5:$F$500,0))&lt;&gt;"N",
INDEX('11.3_Outliers-Plastic'!K$5:K$500,MATCH($F64,'11.3_Outliers-Plastic'!$F$5:$F$500,0)),""),"")</f>
        <v>2013</v>
      </c>
      <c r="R64" s="14" t="str">
        <f>IFERROR(IF(INDEX('11.3_Outliers-Plastic'!$N$5:$N$500,MATCH($F64,'11.3_Outliers-Plastic'!$F$5:$F$500,0))&lt;&gt;"N",
INDEX('11.3_Outliers-Plastic'!L$5:L$500,MATCH($F64,'11.3_Outliers-Plastic'!$F$5:$F$500,0)),""),"")</f>
        <v>WABI_049</v>
      </c>
      <c r="S64" s="12"/>
      <c r="T64" s="5"/>
      <c r="U64" s="5" t="s">
        <v>1569</v>
      </c>
      <c r="V64" s="14">
        <f>IFERROR(IF(INDEX('11.5_Outliers-Other_recovery'!$N$5:$N$500,MATCH($F64,'11.5_Outliers-Other_recovery'!$F$5:$F$500,0))&lt;&gt;"N",
INDEX('11.5_Outliers-Other_recovery'!J$5:J$500,MATCH($F64,'11.5_Outliers-Other_recovery'!$F$5:$F$500,0)),""),"")</f>
        <v>0</v>
      </c>
      <c r="W64" s="8">
        <f>IFERROR(IF(INDEX('11.5_Outliers-Other_recovery'!$N$5:$N$500,MATCH($F64,'11.5_Outliers-Other_recovery'!$F$5:$F$500,0))&lt;&gt;"N",
INDEX('11.5_Outliers-Other_recovery'!K$5:K$500,MATCH($F64,'11.5_Outliers-Other_recovery'!$F$5:$F$500,0)),""),"")</f>
        <v>2013</v>
      </c>
      <c r="X64" s="14" t="str">
        <f>IFERROR(IF(INDEX('11.5_Outliers-Other_recovery'!$N$5:$N$500,MATCH($F64,'11.5_Outliers-Other_recovery'!$F$5:$F$500,0))&lt;&gt;"N",
INDEX('11.5_Outliers-Other_recovery'!L$5:L$500,MATCH($F64,'11.5_Outliers-Other_recovery'!$F$5:$F$500,0)),""),"")</f>
        <v>WABI_049</v>
      </c>
      <c r="Y64" s="14">
        <f>IFERROR(IF(INDEX('11.4_Outliers-Formal_dry_recy'!$N$5:$N$500,MATCH($F64,'11.4_Outliers-Formal_dry_recy'!$F$5:$F$500,0))&lt;&gt;"N",
INDEX('11.4_Outliers-Formal_dry_recy'!J$5:J$500,MATCH($F64,'11.4_Outliers-Formal_dry_recy'!$F$5:$F$500,0)),""),"")</f>
        <v>0</v>
      </c>
      <c r="Z64" s="8">
        <f>IFERROR(IF(INDEX('11.4_Outliers-Formal_dry_recy'!$N$5:$N$500,MATCH($F64,'11.4_Outliers-Formal_dry_recy'!$F$5:$F$500,0))&lt;&gt;"N",
INDEX('11.4_Outliers-Formal_dry_recy'!K$5:K$500,MATCH($F64,'11.4_Outliers-Formal_dry_recy'!$F$5:$F$500,0)),""),"")</f>
        <v>2013</v>
      </c>
      <c r="AA64" s="14" t="str">
        <f>IFERROR(IF(INDEX('11.4_Outliers-Formal_dry_recy'!$N$5:$N$500,MATCH($F64,'11.4_Outliers-Formal_dry_recy'!$F$5:$F$500,0))&lt;&gt;"N",
INDEX('11.4_Outliers-Formal_dry_recy'!L$5:L$500,MATCH($F64,'11.4_Outliers-Formal_dry_recy'!$F$5:$F$500,0)),""),"")</f>
        <v>WABI_049</v>
      </c>
      <c r="AB64" s="14">
        <f>IFERROR(IF(INDEX('11.6_Outliers-Incineration'!$N$5:$N$500,MATCH($F64,'11.6_Outliers-Incineration'!$F$5:$F$500,0))&lt;&gt;"N",
INDEX('11.6_Outliers-Incineration'!J$5:J$500,MATCH($F64,'11.6_Outliers-Incineration'!$F$5:$F$500,0)),""),"")</f>
        <v>0</v>
      </c>
      <c r="AC64" s="8">
        <f>IFERROR(IF(INDEX('11.6_Outliers-Incineration'!$N$5:$N$500,MATCH($F64,'11.6_Outliers-Incineration'!$F$5:$F$500,0))&lt;&gt;"N",
INDEX('11.6_Outliers-Incineration'!K$5:K$500,MATCH($F64,'11.6_Outliers-Incineration'!$F$5:$F$500,0)),""),"")</f>
        <v>2013</v>
      </c>
      <c r="AD64" s="14" t="str">
        <f>IFERROR(IF(INDEX('11.6_Outliers-Incineration'!$N$5:$N$500,MATCH($F64,'11.6_Outliers-Incineration'!$F$5:$F$500,0))&lt;&gt;"N",
INDEX('11.6_Outliers-Incineration'!L$5:L$500,MATCH($F64,'11.6_Outliers-Incineration'!$F$5:$F$500,0)),""),"")</f>
        <v>WABI_049</v>
      </c>
      <c r="AE64" s="14">
        <f>IFERROR(IF(INDEX('11.7_Outliers-Controlled_disp'!$N$5:$N$500,MATCH($F64,'11.7_Outliers-Controlled_disp'!$F$5:$F$500,0))&lt;&gt;"N",
INDEX('11.7_Outliers-Controlled_disp'!J$5:J$500,MATCH($F64,'11.7_Outliers-Controlled_disp'!$F$5:$F$500,0)),""),"")</f>
        <v>0</v>
      </c>
      <c r="AF64" s="8">
        <f>IFERROR(IF(INDEX('11.7_Outliers-Controlled_disp'!$N$5:$N$500,MATCH($F64,'11.7_Outliers-Controlled_disp'!$F$5:$F$500,0))&lt;&gt;"N",
INDEX('11.7_Outliers-Controlled_disp'!K$5:K$500,MATCH($F64,'11.7_Outliers-Controlled_disp'!$F$5:$F$500,0)),""),"")</f>
        <v>2013</v>
      </c>
      <c r="AG64" s="14" t="str">
        <f>IFERROR(IF(INDEX('11.7_Outliers-Controlled_disp'!$N$5:$N$500,MATCH($F64,'11.7_Outliers-Controlled_disp'!$F$5:$F$500,0))&lt;&gt;"N",
INDEX('11.7_Outliers-Controlled_disp'!L$5:L$500,MATCH($F64,'11.7_Outliers-Controlled_disp'!$F$5:$F$500,0)),""),"")</f>
        <v>WABI_049</v>
      </c>
      <c r="AI64" s="5"/>
      <c r="AJ64" s="5" t="s">
        <v>1569</v>
      </c>
      <c r="AK64" s="5">
        <f t="shared" si="0"/>
        <v>7</v>
      </c>
    </row>
    <row r="65" spans="1:37" x14ac:dyDescent="0.25">
      <c r="A65" s="5" t="s">
        <v>1388</v>
      </c>
      <c r="B65" s="5" t="s">
        <v>1377</v>
      </c>
      <c r="C65" s="5" t="s">
        <v>679</v>
      </c>
      <c r="D65" s="5" t="s">
        <v>620</v>
      </c>
      <c r="E65" s="5" t="s">
        <v>1389</v>
      </c>
      <c r="F65" s="5" t="s">
        <v>3331</v>
      </c>
      <c r="G65" s="5">
        <v>2</v>
      </c>
      <c r="H65" s="5">
        <v>3</v>
      </c>
      <c r="I65" s="5" t="s">
        <v>1821</v>
      </c>
      <c r="J65" s="13">
        <f>IFERROR(IF(INDEX('11.1_Outliers-Generation'!$N$5:$N$500,MATCH($F65,'11.1_Outliers-Generation'!$F$5:$F$500,0))&lt;&gt;"N",
INDEX('11.1_Outliers-Generation'!J$5:J$500,MATCH($F65,'11.1_Outliers-Generation'!$F$5:$F$500,0)),""),"")</f>
        <v>0.83599031180116434</v>
      </c>
      <c r="K65" s="8">
        <f>IFERROR(IF(INDEX('11.1_Outliers-Generation'!$N$5:$N$500,MATCH($F65,'11.1_Outliers-Generation'!$F$5:$F$500,0))&lt;&gt;"N",
INDEX('11.1_Outliers-Generation'!K$5:K$500,MATCH($F65,'11.1_Outliers-Generation'!$F$5:$F$500,0)),""),"")</f>
        <v>2012</v>
      </c>
      <c r="L65" s="13" t="str">
        <f>IFERROR(IF(INDEX('11.1_Outliers-Generation'!$N$5:$N$500,MATCH($F65,'11.1_Outliers-Generation'!$F$5:$F$500,0))&lt;&gt;"N",
INDEX('11.1_Outliers-Generation'!L$5:L$500,MATCH($F65,'11.1_Outliers-Generation'!$F$5:$F$500,0)),""),"")</f>
        <v>WABI_051</v>
      </c>
      <c r="M65" s="14">
        <f>IFERROR(IF(INDEX('11.2_Outliers-Collection_cov'!$N$5:$N$500,MATCH($F65,'11.2_Outliers-Collection_cov'!$F$5:$F$500,0))&lt;&gt;"N",
INDEX('11.2_Outliers-Collection_cov'!J$5:J$500,MATCH($F65,'11.2_Outliers-Collection_cov'!$F$5:$F$500,0)),""),"")</f>
        <v>100</v>
      </c>
      <c r="N65" s="8">
        <f>IFERROR(IF(INDEX('11.2_Outliers-Collection_cov'!$N$5:$N$500,MATCH($F65,'11.2_Outliers-Collection_cov'!$F$5:$F$500,0))&lt;&gt;"N",
INDEX('11.2_Outliers-Collection_cov'!K$5:K$500,MATCH($F65,'11.2_Outliers-Collection_cov'!$F$5:$F$500,0)),""),"")</f>
        <v>2012</v>
      </c>
      <c r="O65" s="13" t="str">
        <f>IFERROR(IF(INDEX('11.2_Outliers-Collection_cov'!$N$5:$N$500,MATCH($F65,'11.2_Outliers-Collection_cov'!$F$5:$F$500,0))&lt;&gt;"N",
INDEX('11.2_Outliers-Collection_cov'!L$5:L$500,MATCH($F65,'11.2_Outliers-Collection_cov'!$F$5:$F$500,0)),""),"")</f>
        <v>WABI_051</v>
      </c>
      <c r="P65" s="14">
        <f>IFERROR(IF(INDEX('11.3_Outliers-Plastic'!$N$5:$N$500,MATCH($F65,'11.3_Outliers-Plastic'!$F$5:$F$500,0))&lt;&gt;"N",
INDEX('11.3_Outliers-Plastic'!J$5:J$500,MATCH($F65,'11.3_Outliers-Plastic'!$F$5:$F$500,0)),""),"")</f>
        <v>10.029999999999999</v>
      </c>
      <c r="Q65" s="8">
        <f>IFERROR(IF(INDEX('11.3_Outliers-Plastic'!$N$5:$N$500,MATCH($F65,'11.3_Outliers-Plastic'!$F$5:$F$500,0))&lt;&gt;"N",
INDEX('11.3_Outliers-Plastic'!K$5:K$500,MATCH($F65,'11.3_Outliers-Plastic'!$F$5:$F$500,0)),""),"")</f>
        <v>2012</v>
      </c>
      <c r="R65" s="14" t="str">
        <f>IFERROR(IF(INDEX('11.3_Outliers-Plastic'!$N$5:$N$500,MATCH($F65,'11.3_Outliers-Plastic'!$F$5:$F$500,0))&lt;&gt;"N",
INDEX('11.3_Outliers-Plastic'!L$5:L$500,MATCH($F65,'11.3_Outliers-Plastic'!$F$5:$F$500,0)),""),"")</f>
        <v>WABI_051</v>
      </c>
      <c r="S65" s="12"/>
      <c r="T65" s="5"/>
      <c r="U65" s="5" t="s">
        <v>1569</v>
      </c>
      <c r="V65" s="14">
        <f>IFERROR(IF(INDEX('11.5_Outliers-Other_recovery'!$N$5:$N$500,MATCH($F65,'11.5_Outliers-Other_recovery'!$F$5:$F$500,0))&lt;&gt;"N",
INDEX('11.5_Outliers-Other_recovery'!J$5:J$500,MATCH($F65,'11.5_Outliers-Other_recovery'!$F$5:$F$500,0)),""),"")</f>
        <v>0</v>
      </c>
      <c r="W65" s="8">
        <f>IFERROR(IF(INDEX('11.5_Outliers-Other_recovery'!$N$5:$N$500,MATCH($F65,'11.5_Outliers-Other_recovery'!$F$5:$F$500,0))&lt;&gt;"N",
INDEX('11.5_Outliers-Other_recovery'!K$5:K$500,MATCH($F65,'11.5_Outliers-Other_recovery'!$F$5:$F$500,0)),""),"")</f>
        <v>2012</v>
      </c>
      <c r="X65" s="14" t="str">
        <f>IFERROR(IF(INDEX('11.5_Outliers-Other_recovery'!$N$5:$N$500,MATCH($F65,'11.5_Outliers-Other_recovery'!$F$5:$F$500,0))&lt;&gt;"N",
INDEX('11.5_Outliers-Other_recovery'!L$5:L$500,MATCH($F65,'11.5_Outliers-Other_recovery'!$F$5:$F$500,0)),""),"")</f>
        <v>WABI_051</v>
      </c>
      <c r="Y65" s="14">
        <f>IFERROR(IF(INDEX('11.4_Outliers-Formal_dry_recy'!$N$5:$N$500,MATCH($F65,'11.4_Outliers-Formal_dry_recy'!$F$5:$F$500,0))&lt;&gt;"N",
INDEX('11.4_Outliers-Formal_dry_recy'!J$5:J$500,MATCH($F65,'11.4_Outliers-Formal_dry_recy'!$F$5:$F$500,0)),""),"")</f>
        <v>0</v>
      </c>
      <c r="Z65" s="8">
        <f>IFERROR(IF(INDEX('11.4_Outliers-Formal_dry_recy'!$N$5:$N$500,MATCH($F65,'11.4_Outliers-Formal_dry_recy'!$F$5:$F$500,0))&lt;&gt;"N",
INDEX('11.4_Outliers-Formal_dry_recy'!K$5:K$500,MATCH($F65,'11.4_Outliers-Formal_dry_recy'!$F$5:$F$500,0)),""),"")</f>
        <v>2012</v>
      </c>
      <c r="AA65" s="14" t="str">
        <f>IFERROR(IF(INDEX('11.4_Outliers-Formal_dry_recy'!$N$5:$N$500,MATCH($F65,'11.4_Outliers-Formal_dry_recy'!$F$5:$F$500,0))&lt;&gt;"N",
INDEX('11.4_Outliers-Formal_dry_recy'!L$5:L$500,MATCH($F65,'11.4_Outliers-Formal_dry_recy'!$F$5:$F$500,0)),""),"")</f>
        <v>WABI_051</v>
      </c>
      <c r="AB65" s="14">
        <f>IFERROR(IF(INDEX('11.6_Outliers-Incineration'!$N$5:$N$500,MATCH($F65,'11.6_Outliers-Incineration'!$F$5:$F$500,0))&lt;&gt;"N",
INDEX('11.6_Outliers-Incineration'!J$5:J$500,MATCH($F65,'11.6_Outliers-Incineration'!$F$5:$F$500,0)),""),"")</f>
        <v>0</v>
      </c>
      <c r="AC65" s="8">
        <f>IFERROR(IF(INDEX('11.6_Outliers-Incineration'!$N$5:$N$500,MATCH($F65,'11.6_Outliers-Incineration'!$F$5:$F$500,0))&lt;&gt;"N",
INDEX('11.6_Outliers-Incineration'!K$5:K$500,MATCH($F65,'11.6_Outliers-Incineration'!$F$5:$F$500,0)),""),"")</f>
        <v>2012</v>
      </c>
      <c r="AD65" s="14" t="str">
        <f>IFERROR(IF(INDEX('11.6_Outliers-Incineration'!$N$5:$N$500,MATCH($F65,'11.6_Outliers-Incineration'!$F$5:$F$500,0))&lt;&gt;"N",
INDEX('11.6_Outliers-Incineration'!L$5:L$500,MATCH($F65,'11.6_Outliers-Incineration'!$F$5:$F$500,0)),""),"")</f>
        <v>WABI_051</v>
      </c>
      <c r="AE65" s="14">
        <f>IFERROR(IF(INDEX('11.7_Outliers-Controlled_disp'!$N$5:$N$500,MATCH($F65,'11.7_Outliers-Controlled_disp'!$F$5:$F$500,0))&lt;&gt;"N",
INDEX('11.7_Outliers-Controlled_disp'!J$5:J$500,MATCH($F65,'11.7_Outliers-Controlled_disp'!$F$5:$F$500,0)),""),"")</f>
        <v>0</v>
      </c>
      <c r="AF65" s="8">
        <f>IFERROR(IF(INDEX('11.7_Outliers-Controlled_disp'!$N$5:$N$500,MATCH($F65,'11.7_Outliers-Controlled_disp'!$F$5:$F$500,0))&lt;&gt;"N",
INDEX('11.7_Outliers-Controlled_disp'!K$5:K$500,MATCH($F65,'11.7_Outliers-Controlled_disp'!$F$5:$F$500,0)),""),"")</f>
        <v>2012</v>
      </c>
      <c r="AG65" s="14" t="str">
        <f>IFERROR(IF(INDEX('11.7_Outliers-Controlled_disp'!$N$5:$N$500,MATCH($F65,'11.7_Outliers-Controlled_disp'!$F$5:$F$500,0))&lt;&gt;"N",
INDEX('11.7_Outliers-Controlled_disp'!L$5:L$500,MATCH($F65,'11.7_Outliers-Controlled_disp'!$F$5:$F$500,0)),""),"")</f>
        <v>WABI_051</v>
      </c>
      <c r="AI65" s="5"/>
      <c r="AJ65" s="5" t="s">
        <v>1569</v>
      </c>
      <c r="AK65" s="5">
        <f t="shared" si="0"/>
        <v>7</v>
      </c>
    </row>
    <row r="66" spans="1:37" x14ac:dyDescent="0.25">
      <c r="A66" s="5" t="s">
        <v>1385</v>
      </c>
      <c r="B66" s="5" t="s">
        <v>1377</v>
      </c>
      <c r="C66" s="5" t="s">
        <v>679</v>
      </c>
      <c r="D66" s="5" t="s">
        <v>620</v>
      </c>
      <c r="E66" s="5" t="s">
        <v>1387</v>
      </c>
      <c r="F66" s="5" t="s">
        <v>1386</v>
      </c>
      <c r="G66" s="5">
        <v>2</v>
      </c>
      <c r="H66" s="5">
        <v>2</v>
      </c>
      <c r="I66" s="5" t="s">
        <v>1822</v>
      </c>
      <c r="J66" s="13">
        <f>IFERROR(IF(INDEX('11.1_Outliers-Generation'!$N$5:$N$500,MATCH($F66,'11.1_Outliers-Generation'!$F$5:$F$500,0))&lt;&gt;"N",
INDEX('11.1_Outliers-Generation'!J$5:J$500,MATCH($F66,'11.1_Outliers-Generation'!$F$5:$F$500,0)),""),"")</f>
        <v>0.43404238609718065</v>
      </c>
      <c r="K66" s="8">
        <f>IFERROR(IF(INDEX('11.1_Outliers-Generation'!$N$5:$N$500,MATCH($F66,'11.1_Outliers-Generation'!$F$5:$F$500,0))&lt;&gt;"N",
INDEX('11.1_Outliers-Generation'!K$5:K$500,MATCH($F66,'11.1_Outliers-Generation'!$F$5:$F$500,0)),""),"")</f>
        <v>2012</v>
      </c>
      <c r="L66" s="13" t="str">
        <f>IFERROR(IF(INDEX('11.1_Outliers-Generation'!$N$5:$N$500,MATCH($F66,'11.1_Outliers-Generation'!$F$5:$F$500,0))&lt;&gt;"N",
INDEX('11.1_Outliers-Generation'!L$5:L$500,MATCH($F66,'11.1_Outliers-Generation'!$F$5:$F$500,0)),""),"")</f>
        <v>WABI_052</v>
      </c>
      <c r="M66" s="14">
        <f>IFERROR(IF(INDEX('11.2_Outliers-Collection_cov'!$N$5:$N$500,MATCH($F66,'11.2_Outliers-Collection_cov'!$F$5:$F$500,0))&lt;&gt;"N",
INDEX('11.2_Outliers-Collection_cov'!J$5:J$500,MATCH($F66,'11.2_Outliers-Collection_cov'!$F$5:$F$500,0)),""),"")</f>
        <v>100</v>
      </c>
      <c r="N66" s="8">
        <f>IFERROR(IF(INDEX('11.2_Outliers-Collection_cov'!$N$5:$N$500,MATCH($F66,'11.2_Outliers-Collection_cov'!$F$5:$F$500,0))&lt;&gt;"N",
INDEX('11.2_Outliers-Collection_cov'!K$5:K$500,MATCH($F66,'11.2_Outliers-Collection_cov'!$F$5:$F$500,0)),""),"")</f>
        <v>2012</v>
      </c>
      <c r="O66" s="13" t="str">
        <f>IFERROR(IF(INDEX('11.2_Outliers-Collection_cov'!$N$5:$N$500,MATCH($F66,'11.2_Outliers-Collection_cov'!$F$5:$F$500,0))&lt;&gt;"N",
INDEX('11.2_Outliers-Collection_cov'!L$5:L$500,MATCH($F66,'11.2_Outliers-Collection_cov'!$F$5:$F$500,0)),""),"")</f>
        <v>WABI_052</v>
      </c>
      <c r="P66" s="14">
        <f>IFERROR(IF(INDEX('11.3_Outliers-Plastic'!$N$5:$N$500,MATCH($F66,'11.3_Outliers-Plastic'!$F$5:$F$500,0))&lt;&gt;"N",
INDEX('11.3_Outliers-Plastic'!J$5:J$500,MATCH($F66,'11.3_Outliers-Plastic'!$F$5:$F$500,0)),""),"")</f>
        <v>10.029999999999999</v>
      </c>
      <c r="Q66" s="8">
        <f>IFERROR(IF(INDEX('11.3_Outliers-Plastic'!$N$5:$N$500,MATCH($F66,'11.3_Outliers-Plastic'!$F$5:$F$500,0))&lt;&gt;"N",
INDEX('11.3_Outliers-Plastic'!K$5:K$500,MATCH($F66,'11.3_Outliers-Plastic'!$F$5:$F$500,0)),""),"")</f>
        <v>2012</v>
      </c>
      <c r="R66" s="14" t="str">
        <f>IFERROR(IF(INDEX('11.3_Outliers-Plastic'!$N$5:$N$500,MATCH($F66,'11.3_Outliers-Plastic'!$F$5:$F$500,0))&lt;&gt;"N",
INDEX('11.3_Outliers-Plastic'!L$5:L$500,MATCH($F66,'11.3_Outliers-Plastic'!$F$5:$F$500,0)),""),"")</f>
        <v>WABI_052</v>
      </c>
      <c r="S66" s="12"/>
      <c r="T66" s="5"/>
      <c r="U66" s="5" t="s">
        <v>1569</v>
      </c>
      <c r="V66" s="14">
        <f>IFERROR(IF(INDEX('11.5_Outliers-Other_recovery'!$N$5:$N$500,MATCH($F66,'11.5_Outliers-Other_recovery'!$F$5:$F$500,0))&lt;&gt;"N",
INDEX('11.5_Outliers-Other_recovery'!J$5:J$500,MATCH($F66,'11.5_Outliers-Other_recovery'!$F$5:$F$500,0)),""),"")</f>
        <v>0</v>
      </c>
      <c r="W66" s="8">
        <f>IFERROR(IF(INDEX('11.5_Outliers-Other_recovery'!$N$5:$N$500,MATCH($F66,'11.5_Outliers-Other_recovery'!$F$5:$F$500,0))&lt;&gt;"N",
INDEX('11.5_Outliers-Other_recovery'!K$5:K$500,MATCH($F66,'11.5_Outliers-Other_recovery'!$F$5:$F$500,0)),""),"")</f>
        <v>2012</v>
      </c>
      <c r="X66" s="14" t="str">
        <f>IFERROR(IF(INDEX('11.5_Outliers-Other_recovery'!$N$5:$N$500,MATCH($F66,'11.5_Outliers-Other_recovery'!$F$5:$F$500,0))&lt;&gt;"N",
INDEX('11.5_Outliers-Other_recovery'!L$5:L$500,MATCH($F66,'11.5_Outliers-Other_recovery'!$F$5:$F$500,0)),""),"")</f>
        <v>WABI_052</v>
      </c>
      <c r="Y66" s="14">
        <f>IFERROR(IF(INDEX('11.4_Outliers-Formal_dry_recy'!$N$5:$N$500,MATCH($F66,'11.4_Outliers-Formal_dry_recy'!$F$5:$F$500,0))&lt;&gt;"N",
INDEX('11.4_Outliers-Formal_dry_recy'!J$5:J$500,MATCH($F66,'11.4_Outliers-Formal_dry_recy'!$F$5:$F$500,0)),""),"")</f>
        <v>0</v>
      </c>
      <c r="Z66" s="8">
        <f>IFERROR(IF(INDEX('11.4_Outliers-Formal_dry_recy'!$N$5:$N$500,MATCH($F66,'11.4_Outliers-Formal_dry_recy'!$F$5:$F$500,0))&lt;&gt;"N",
INDEX('11.4_Outliers-Formal_dry_recy'!K$5:K$500,MATCH($F66,'11.4_Outliers-Formal_dry_recy'!$F$5:$F$500,0)),""),"")</f>
        <v>2012</v>
      </c>
      <c r="AA66" s="14" t="str">
        <f>IFERROR(IF(INDEX('11.4_Outliers-Formal_dry_recy'!$N$5:$N$500,MATCH($F66,'11.4_Outliers-Formal_dry_recy'!$F$5:$F$500,0))&lt;&gt;"N",
INDEX('11.4_Outliers-Formal_dry_recy'!L$5:L$500,MATCH($F66,'11.4_Outliers-Formal_dry_recy'!$F$5:$F$500,0)),""),"")</f>
        <v>WABI_052</v>
      </c>
      <c r="AB66" s="14">
        <f>IFERROR(IF(INDEX('11.6_Outliers-Incineration'!$N$5:$N$500,MATCH($F66,'11.6_Outliers-Incineration'!$F$5:$F$500,0))&lt;&gt;"N",
INDEX('11.6_Outliers-Incineration'!J$5:J$500,MATCH($F66,'11.6_Outliers-Incineration'!$F$5:$F$500,0)),""),"")</f>
        <v>0</v>
      </c>
      <c r="AC66" s="8">
        <f>IFERROR(IF(INDEX('11.6_Outliers-Incineration'!$N$5:$N$500,MATCH($F66,'11.6_Outliers-Incineration'!$F$5:$F$500,0))&lt;&gt;"N",
INDEX('11.6_Outliers-Incineration'!K$5:K$500,MATCH($F66,'11.6_Outliers-Incineration'!$F$5:$F$500,0)),""),"")</f>
        <v>2012</v>
      </c>
      <c r="AD66" s="14" t="str">
        <f>IFERROR(IF(INDEX('11.6_Outliers-Incineration'!$N$5:$N$500,MATCH($F66,'11.6_Outliers-Incineration'!$F$5:$F$500,0))&lt;&gt;"N",
INDEX('11.6_Outliers-Incineration'!L$5:L$500,MATCH($F66,'11.6_Outliers-Incineration'!$F$5:$F$500,0)),""),"")</f>
        <v>WABI_052</v>
      </c>
      <c r="AE66" s="14">
        <f>IFERROR(IF(INDEX('11.7_Outliers-Controlled_disp'!$N$5:$N$500,MATCH($F66,'11.7_Outliers-Controlled_disp'!$F$5:$F$500,0))&lt;&gt;"N",
INDEX('11.7_Outliers-Controlled_disp'!J$5:J$500,MATCH($F66,'11.7_Outliers-Controlled_disp'!$F$5:$F$500,0)),""),"")</f>
        <v>40</v>
      </c>
      <c r="AF66" s="8">
        <f>IFERROR(IF(INDEX('11.7_Outliers-Controlled_disp'!$N$5:$N$500,MATCH($F66,'11.7_Outliers-Controlled_disp'!$F$5:$F$500,0))&lt;&gt;"N",
INDEX('11.7_Outliers-Controlled_disp'!K$5:K$500,MATCH($F66,'11.7_Outliers-Controlled_disp'!$F$5:$F$500,0)),""),"")</f>
        <v>2012</v>
      </c>
      <c r="AG66" s="14" t="str">
        <f>IFERROR(IF(INDEX('11.7_Outliers-Controlled_disp'!$N$5:$N$500,MATCH($F66,'11.7_Outliers-Controlled_disp'!$F$5:$F$500,0))&lt;&gt;"N",
INDEX('11.7_Outliers-Controlled_disp'!L$5:L$500,MATCH($F66,'11.7_Outliers-Controlled_disp'!$F$5:$F$500,0)),""),"")</f>
        <v>WABI_052</v>
      </c>
      <c r="AI66" s="5"/>
      <c r="AJ66" s="5" t="s">
        <v>1569</v>
      </c>
      <c r="AK66" s="5">
        <f t="shared" si="0"/>
        <v>7</v>
      </c>
    </row>
    <row r="67" spans="1:37" x14ac:dyDescent="0.25">
      <c r="A67" s="5" t="s">
        <v>1404</v>
      </c>
      <c r="B67" s="5" t="s">
        <v>1377</v>
      </c>
      <c r="C67" s="5" t="s">
        <v>679</v>
      </c>
      <c r="D67" s="5" t="s">
        <v>620</v>
      </c>
      <c r="E67" s="5" t="s">
        <v>1406</v>
      </c>
      <c r="F67" s="5" t="s">
        <v>1405</v>
      </c>
      <c r="G67" s="5">
        <v>2</v>
      </c>
      <c r="H67" s="5">
        <v>3</v>
      </c>
      <c r="I67" s="5" t="s">
        <v>1823</v>
      </c>
      <c r="J67" s="13">
        <f>IFERROR(IF(INDEX('11.1_Outliers-Generation'!$N$5:$N$500,MATCH($F67,'11.1_Outliers-Generation'!$F$5:$F$500,0))&lt;&gt;"N",
INDEX('11.1_Outliers-Generation'!J$5:J$500,MATCH($F67,'11.1_Outliers-Generation'!$F$5:$F$500,0)),""),"")</f>
        <v>0.68610258056902607</v>
      </c>
      <c r="K67" s="8">
        <f>IFERROR(IF(INDEX('11.1_Outliers-Generation'!$N$5:$N$500,MATCH($F67,'11.1_Outliers-Generation'!$F$5:$F$500,0))&lt;&gt;"N",
INDEX('11.1_Outliers-Generation'!K$5:K$500,MATCH($F67,'11.1_Outliers-Generation'!$F$5:$F$500,0)),""),"")</f>
        <v>2012</v>
      </c>
      <c r="L67" s="13" t="str">
        <f>IFERROR(IF(INDEX('11.1_Outliers-Generation'!$N$5:$N$500,MATCH($F67,'11.1_Outliers-Generation'!$F$5:$F$500,0))&lt;&gt;"N",
INDEX('11.1_Outliers-Generation'!L$5:L$500,MATCH($F67,'11.1_Outliers-Generation'!$F$5:$F$500,0)),""),"")</f>
        <v>WABI_053</v>
      </c>
      <c r="M67" s="14">
        <f>IFERROR(IF(INDEX('11.2_Outliers-Collection_cov'!$N$5:$N$500,MATCH($F67,'11.2_Outliers-Collection_cov'!$F$5:$F$500,0))&lt;&gt;"N",
INDEX('11.2_Outliers-Collection_cov'!J$5:J$500,MATCH($F67,'11.2_Outliers-Collection_cov'!$F$5:$F$500,0)),""),"")</f>
        <v>100</v>
      </c>
      <c r="N67" s="8">
        <f>IFERROR(IF(INDEX('11.2_Outliers-Collection_cov'!$N$5:$N$500,MATCH($F67,'11.2_Outliers-Collection_cov'!$F$5:$F$500,0))&lt;&gt;"N",
INDEX('11.2_Outliers-Collection_cov'!K$5:K$500,MATCH($F67,'11.2_Outliers-Collection_cov'!$F$5:$F$500,0)),""),"")</f>
        <v>2012</v>
      </c>
      <c r="O67" s="13" t="str">
        <f>IFERROR(IF(INDEX('11.2_Outliers-Collection_cov'!$N$5:$N$500,MATCH($F67,'11.2_Outliers-Collection_cov'!$F$5:$F$500,0))&lt;&gt;"N",
INDEX('11.2_Outliers-Collection_cov'!L$5:L$500,MATCH($F67,'11.2_Outliers-Collection_cov'!$F$5:$F$500,0)),""),"")</f>
        <v>WABI_053</v>
      </c>
      <c r="P67" s="14">
        <f>IFERROR(IF(INDEX('11.3_Outliers-Plastic'!$N$5:$N$500,MATCH($F67,'11.3_Outliers-Plastic'!$F$5:$F$500,0))&lt;&gt;"N",
INDEX('11.3_Outliers-Plastic'!J$5:J$500,MATCH($F67,'11.3_Outliers-Plastic'!$F$5:$F$500,0)),""),"")</f>
        <v>6</v>
      </c>
      <c r="Q67" s="8">
        <f>IFERROR(IF(INDEX('11.3_Outliers-Plastic'!$N$5:$N$500,MATCH($F67,'11.3_Outliers-Plastic'!$F$5:$F$500,0))&lt;&gt;"N",
INDEX('11.3_Outliers-Plastic'!K$5:K$500,MATCH($F67,'11.3_Outliers-Plastic'!$F$5:$F$500,0)),""),"")</f>
        <v>2012</v>
      </c>
      <c r="R67" s="14" t="str">
        <f>IFERROR(IF(INDEX('11.3_Outliers-Plastic'!$N$5:$N$500,MATCH($F67,'11.3_Outliers-Plastic'!$F$5:$F$500,0))&lt;&gt;"N",
INDEX('11.3_Outliers-Plastic'!L$5:L$500,MATCH($F67,'11.3_Outliers-Plastic'!$F$5:$F$500,0)),""),"")</f>
        <v>WABI_053</v>
      </c>
      <c r="S67" s="12"/>
      <c r="T67" s="5"/>
      <c r="U67" s="5" t="s">
        <v>1569</v>
      </c>
      <c r="V67" s="14">
        <f>IFERROR(IF(INDEX('11.5_Outliers-Other_recovery'!$N$5:$N$500,MATCH($F67,'11.5_Outliers-Other_recovery'!$F$5:$F$500,0))&lt;&gt;"N",
INDEX('11.5_Outliers-Other_recovery'!J$5:J$500,MATCH($F67,'11.5_Outliers-Other_recovery'!$F$5:$F$500,0)),""),"")</f>
        <v>0</v>
      </c>
      <c r="W67" s="8">
        <f>IFERROR(IF(INDEX('11.5_Outliers-Other_recovery'!$N$5:$N$500,MATCH($F67,'11.5_Outliers-Other_recovery'!$F$5:$F$500,0))&lt;&gt;"N",
INDEX('11.5_Outliers-Other_recovery'!K$5:K$500,MATCH($F67,'11.5_Outliers-Other_recovery'!$F$5:$F$500,0)),""),"")</f>
        <v>2012</v>
      </c>
      <c r="X67" s="14" t="str">
        <f>IFERROR(IF(INDEX('11.5_Outliers-Other_recovery'!$N$5:$N$500,MATCH($F67,'11.5_Outliers-Other_recovery'!$F$5:$F$500,0))&lt;&gt;"N",
INDEX('11.5_Outliers-Other_recovery'!L$5:L$500,MATCH($F67,'11.5_Outliers-Other_recovery'!$F$5:$F$500,0)),""),"")</f>
        <v>WABI_053</v>
      </c>
      <c r="Y67" s="14">
        <f>IFERROR(IF(INDEX('11.4_Outliers-Formal_dry_recy'!$N$5:$N$500,MATCH($F67,'11.4_Outliers-Formal_dry_recy'!$F$5:$F$500,0))&lt;&gt;"N",
INDEX('11.4_Outliers-Formal_dry_recy'!J$5:J$500,MATCH($F67,'11.4_Outliers-Formal_dry_recy'!$F$5:$F$500,0)),""),"")</f>
        <v>0</v>
      </c>
      <c r="Z67" s="8">
        <f>IFERROR(IF(INDEX('11.4_Outliers-Formal_dry_recy'!$N$5:$N$500,MATCH($F67,'11.4_Outliers-Formal_dry_recy'!$F$5:$F$500,0))&lt;&gt;"N",
INDEX('11.4_Outliers-Formal_dry_recy'!K$5:K$500,MATCH($F67,'11.4_Outliers-Formal_dry_recy'!$F$5:$F$500,0)),""),"")</f>
        <v>2012</v>
      </c>
      <c r="AA67" s="14" t="str">
        <f>IFERROR(IF(INDEX('11.4_Outliers-Formal_dry_recy'!$N$5:$N$500,MATCH($F67,'11.4_Outliers-Formal_dry_recy'!$F$5:$F$500,0))&lt;&gt;"N",
INDEX('11.4_Outliers-Formal_dry_recy'!L$5:L$500,MATCH($F67,'11.4_Outliers-Formal_dry_recy'!$F$5:$F$500,0)),""),"")</f>
        <v>WABI_053</v>
      </c>
      <c r="AB67" s="14">
        <f>IFERROR(IF(INDEX('11.6_Outliers-Incineration'!$N$5:$N$500,MATCH($F67,'11.6_Outliers-Incineration'!$F$5:$F$500,0))&lt;&gt;"N",
INDEX('11.6_Outliers-Incineration'!J$5:J$500,MATCH($F67,'11.6_Outliers-Incineration'!$F$5:$F$500,0)),""),"")</f>
        <v>0</v>
      </c>
      <c r="AC67" s="8">
        <f>IFERROR(IF(INDEX('11.6_Outliers-Incineration'!$N$5:$N$500,MATCH($F67,'11.6_Outliers-Incineration'!$F$5:$F$500,0))&lt;&gt;"N",
INDEX('11.6_Outliers-Incineration'!K$5:K$500,MATCH($F67,'11.6_Outliers-Incineration'!$F$5:$F$500,0)),""),"")</f>
        <v>2012</v>
      </c>
      <c r="AD67" s="14" t="str">
        <f>IFERROR(IF(INDEX('11.6_Outliers-Incineration'!$N$5:$N$500,MATCH($F67,'11.6_Outliers-Incineration'!$F$5:$F$500,0))&lt;&gt;"N",
INDEX('11.6_Outliers-Incineration'!L$5:L$500,MATCH($F67,'11.6_Outliers-Incineration'!$F$5:$F$500,0)),""),"")</f>
        <v>WABI_053</v>
      </c>
      <c r="AE67" s="14">
        <f>IFERROR(IF(INDEX('11.7_Outliers-Controlled_disp'!$N$5:$N$500,MATCH($F67,'11.7_Outliers-Controlled_disp'!$F$5:$F$500,0))&lt;&gt;"N",
INDEX('11.7_Outliers-Controlled_disp'!J$5:J$500,MATCH($F67,'11.7_Outliers-Controlled_disp'!$F$5:$F$500,0)),""),"")</f>
        <v>0</v>
      </c>
      <c r="AF67" s="8">
        <f>IFERROR(IF(INDEX('11.7_Outliers-Controlled_disp'!$N$5:$N$500,MATCH($F67,'11.7_Outliers-Controlled_disp'!$F$5:$F$500,0))&lt;&gt;"N",
INDEX('11.7_Outliers-Controlled_disp'!K$5:K$500,MATCH($F67,'11.7_Outliers-Controlled_disp'!$F$5:$F$500,0)),""),"")</f>
        <v>2012</v>
      </c>
      <c r="AG67" s="14" t="str">
        <f>IFERROR(IF(INDEX('11.7_Outliers-Controlled_disp'!$N$5:$N$500,MATCH($F67,'11.7_Outliers-Controlled_disp'!$F$5:$F$500,0))&lt;&gt;"N",
INDEX('11.7_Outliers-Controlled_disp'!L$5:L$500,MATCH($F67,'11.7_Outliers-Controlled_disp'!$F$5:$F$500,0)),""),"")</f>
        <v>WABI_053</v>
      </c>
      <c r="AI67" s="5"/>
      <c r="AJ67" s="5" t="s">
        <v>1569</v>
      </c>
      <c r="AK67" s="5">
        <f t="shared" si="0"/>
        <v>7</v>
      </c>
    </row>
    <row r="68" spans="1:37" x14ac:dyDescent="0.25">
      <c r="A68" s="5" t="s">
        <v>1448</v>
      </c>
      <c r="B68" s="5" t="s">
        <v>17</v>
      </c>
      <c r="C68" s="5" t="s">
        <v>414</v>
      </c>
      <c r="D68" s="5" t="s">
        <v>360</v>
      </c>
      <c r="E68" s="5" t="s">
        <v>1450</v>
      </c>
      <c r="F68" s="5" t="s">
        <v>1449</v>
      </c>
      <c r="G68" s="5">
        <v>3</v>
      </c>
      <c r="H68" s="5">
        <v>2</v>
      </c>
      <c r="I68" s="5" t="s">
        <v>1824</v>
      </c>
      <c r="J68" s="13">
        <f>IFERROR(IF(INDEX('11.1_Outliers-Generation'!$N$5:$N$500,MATCH($F68,'11.1_Outliers-Generation'!$F$5:$F$500,0))&lt;&gt;"N",
INDEX('11.1_Outliers-Generation'!J$5:J$500,MATCH($F68,'11.1_Outliers-Generation'!$F$5:$F$500,0)),""),"")</f>
        <v>0.56978088777350289</v>
      </c>
      <c r="K68" s="8">
        <f>IFERROR(IF(INDEX('11.1_Outliers-Generation'!$N$5:$N$500,MATCH($F68,'11.1_Outliers-Generation'!$F$5:$F$500,0))&lt;&gt;"N",
INDEX('11.1_Outliers-Generation'!K$5:K$500,MATCH($F68,'11.1_Outliers-Generation'!$F$5:$F$500,0)),""),"")</f>
        <v>2013</v>
      </c>
      <c r="L68" s="13" t="str">
        <f>IFERROR(IF(INDEX('11.1_Outliers-Generation'!$N$5:$N$500,MATCH($F68,'11.1_Outliers-Generation'!$F$5:$F$500,0))&lt;&gt;"N",
INDEX('11.1_Outliers-Generation'!L$5:L$500,MATCH($F68,'11.1_Outliers-Generation'!$F$5:$F$500,0)),""),"")</f>
        <v>WABI_054</v>
      </c>
      <c r="M68" s="14">
        <f>IFERROR(IF(INDEX('11.2_Outliers-Collection_cov'!$N$5:$N$500,MATCH($F68,'11.2_Outliers-Collection_cov'!$F$5:$F$500,0))&lt;&gt;"N",
INDEX('11.2_Outliers-Collection_cov'!J$5:J$500,MATCH($F68,'11.2_Outliers-Collection_cov'!$F$5:$F$500,0)),""),"")</f>
        <v>52</v>
      </c>
      <c r="N68" s="8">
        <f>IFERROR(IF(INDEX('11.2_Outliers-Collection_cov'!$N$5:$N$500,MATCH($F68,'11.2_Outliers-Collection_cov'!$F$5:$F$500,0))&lt;&gt;"N",
INDEX('11.2_Outliers-Collection_cov'!K$5:K$500,MATCH($F68,'11.2_Outliers-Collection_cov'!$F$5:$F$500,0)),""),"")</f>
        <v>2013</v>
      </c>
      <c r="O68" s="13" t="str">
        <f>IFERROR(IF(INDEX('11.2_Outliers-Collection_cov'!$N$5:$N$500,MATCH($F68,'11.2_Outliers-Collection_cov'!$F$5:$F$500,0))&lt;&gt;"N",
INDEX('11.2_Outliers-Collection_cov'!L$5:L$500,MATCH($F68,'11.2_Outliers-Collection_cov'!$F$5:$F$500,0)),""),"")</f>
        <v>WABI_054</v>
      </c>
      <c r="P68" s="14">
        <f>IFERROR(IF(INDEX('11.3_Outliers-Plastic'!$N$5:$N$500,MATCH($F68,'11.3_Outliers-Plastic'!$F$5:$F$500,0))&lt;&gt;"N",
INDEX('11.3_Outliers-Plastic'!J$5:J$500,MATCH($F68,'11.3_Outliers-Plastic'!$F$5:$F$500,0)),""),"")</f>
        <v>20</v>
      </c>
      <c r="Q68" s="8">
        <f>IFERROR(IF(INDEX('11.3_Outliers-Plastic'!$N$5:$N$500,MATCH($F68,'11.3_Outliers-Plastic'!$F$5:$F$500,0))&lt;&gt;"N",
INDEX('11.3_Outliers-Plastic'!K$5:K$500,MATCH($F68,'11.3_Outliers-Plastic'!$F$5:$F$500,0)),""),"")</f>
        <v>2013</v>
      </c>
      <c r="R68" s="14" t="str">
        <f>IFERROR(IF(INDEX('11.3_Outliers-Plastic'!$N$5:$N$500,MATCH($F68,'11.3_Outliers-Plastic'!$F$5:$F$500,0))&lt;&gt;"N",
INDEX('11.3_Outliers-Plastic'!L$5:L$500,MATCH($F68,'11.3_Outliers-Plastic'!$F$5:$F$500,0)),""),"")</f>
        <v>WABI_054</v>
      </c>
      <c r="S68" s="12"/>
      <c r="T68" s="5"/>
      <c r="U68" s="5" t="s">
        <v>1569</v>
      </c>
      <c r="V68" s="14">
        <f>IFERROR(IF(INDEX('11.5_Outliers-Other_recovery'!$N$5:$N$500,MATCH($F68,'11.5_Outliers-Other_recovery'!$F$5:$F$500,0))&lt;&gt;"N",
INDEX('11.5_Outliers-Other_recovery'!J$5:J$500,MATCH($F68,'11.5_Outliers-Other_recovery'!$F$5:$F$500,0)),""),"")</f>
        <v>0</v>
      </c>
      <c r="W68" s="8">
        <f>IFERROR(IF(INDEX('11.5_Outliers-Other_recovery'!$N$5:$N$500,MATCH($F68,'11.5_Outliers-Other_recovery'!$F$5:$F$500,0))&lt;&gt;"N",
INDEX('11.5_Outliers-Other_recovery'!K$5:K$500,MATCH($F68,'11.5_Outliers-Other_recovery'!$F$5:$F$500,0)),""),"")</f>
        <v>2013</v>
      </c>
      <c r="X68" s="14" t="str">
        <f>IFERROR(IF(INDEX('11.5_Outliers-Other_recovery'!$N$5:$N$500,MATCH($F68,'11.5_Outliers-Other_recovery'!$F$5:$F$500,0))&lt;&gt;"N",
INDEX('11.5_Outliers-Other_recovery'!L$5:L$500,MATCH($F68,'11.5_Outliers-Other_recovery'!$F$5:$F$500,0)),""),"")</f>
        <v>WABI_054</v>
      </c>
      <c r="Y68" s="14">
        <f>IFERROR(IF(INDEX('11.4_Outliers-Formal_dry_recy'!$N$5:$N$500,MATCH($F68,'11.4_Outliers-Formal_dry_recy'!$F$5:$F$500,0))&lt;&gt;"N",
INDEX('11.4_Outliers-Formal_dry_recy'!J$5:J$500,MATCH($F68,'11.4_Outliers-Formal_dry_recy'!$F$5:$F$500,0)),""),"")</f>
        <v>0</v>
      </c>
      <c r="Z68" s="8">
        <f>IFERROR(IF(INDEX('11.4_Outliers-Formal_dry_recy'!$N$5:$N$500,MATCH($F68,'11.4_Outliers-Formal_dry_recy'!$F$5:$F$500,0))&lt;&gt;"N",
INDEX('11.4_Outliers-Formal_dry_recy'!K$5:K$500,MATCH($F68,'11.4_Outliers-Formal_dry_recy'!$F$5:$F$500,0)),""),"")</f>
        <v>2013</v>
      </c>
      <c r="AA68" s="14" t="str">
        <f>IFERROR(IF(INDEX('11.4_Outliers-Formal_dry_recy'!$N$5:$N$500,MATCH($F68,'11.4_Outliers-Formal_dry_recy'!$F$5:$F$500,0))&lt;&gt;"N",
INDEX('11.4_Outliers-Formal_dry_recy'!L$5:L$500,MATCH($F68,'11.4_Outliers-Formal_dry_recy'!$F$5:$F$500,0)),""),"")</f>
        <v>WABI_054</v>
      </c>
      <c r="AB68" s="14">
        <f>IFERROR(IF(INDEX('11.6_Outliers-Incineration'!$N$5:$N$500,MATCH($F68,'11.6_Outliers-Incineration'!$F$5:$F$500,0))&lt;&gt;"N",
INDEX('11.6_Outliers-Incineration'!J$5:J$500,MATCH($F68,'11.6_Outliers-Incineration'!$F$5:$F$500,0)),""),"")</f>
        <v>0</v>
      </c>
      <c r="AC68" s="8">
        <f>IFERROR(IF(INDEX('11.6_Outliers-Incineration'!$N$5:$N$500,MATCH($F68,'11.6_Outliers-Incineration'!$F$5:$F$500,0))&lt;&gt;"N",
INDEX('11.6_Outliers-Incineration'!K$5:K$500,MATCH($F68,'11.6_Outliers-Incineration'!$F$5:$F$500,0)),""),"")</f>
        <v>2013</v>
      </c>
      <c r="AD68" s="14" t="str">
        <f>IFERROR(IF(INDEX('11.6_Outliers-Incineration'!$N$5:$N$500,MATCH($F68,'11.6_Outliers-Incineration'!$F$5:$F$500,0))&lt;&gt;"N",
INDEX('11.6_Outliers-Incineration'!L$5:L$500,MATCH($F68,'11.6_Outliers-Incineration'!$F$5:$F$500,0)),""),"")</f>
        <v>WABI_054</v>
      </c>
      <c r="AE68" s="14">
        <f>IFERROR(IF(INDEX('11.7_Outliers-Controlled_disp'!$N$5:$N$500,MATCH($F68,'11.7_Outliers-Controlled_disp'!$F$5:$F$500,0))&lt;&gt;"N",
INDEX('11.7_Outliers-Controlled_disp'!J$5:J$500,MATCH($F68,'11.7_Outliers-Controlled_disp'!$F$5:$F$500,0)),""),"")</f>
        <v>0</v>
      </c>
      <c r="AF68" s="8">
        <f>IFERROR(IF(INDEX('11.7_Outliers-Controlled_disp'!$N$5:$N$500,MATCH($F68,'11.7_Outliers-Controlled_disp'!$F$5:$F$500,0))&lt;&gt;"N",
INDEX('11.7_Outliers-Controlled_disp'!K$5:K$500,MATCH($F68,'11.7_Outliers-Controlled_disp'!$F$5:$F$500,0)),""),"")</f>
        <v>2013</v>
      </c>
      <c r="AG68" s="14" t="str">
        <f>IFERROR(IF(INDEX('11.7_Outliers-Controlled_disp'!$N$5:$N$500,MATCH($F68,'11.7_Outliers-Controlled_disp'!$F$5:$F$500,0))&lt;&gt;"N",
INDEX('11.7_Outliers-Controlled_disp'!L$5:L$500,MATCH($F68,'11.7_Outliers-Controlled_disp'!$F$5:$F$500,0)),""),"")</f>
        <v>WABI_054</v>
      </c>
      <c r="AI68" s="5"/>
      <c r="AJ68" s="5" t="s">
        <v>1569</v>
      </c>
      <c r="AK68" s="5">
        <f t="shared" si="0"/>
        <v>7</v>
      </c>
    </row>
    <row r="69" spans="1:37" x14ac:dyDescent="0.25">
      <c r="A69" s="5" t="s">
        <v>1445</v>
      </c>
      <c r="B69" s="5" t="s">
        <v>17</v>
      </c>
      <c r="C69" s="5" t="s">
        <v>414</v>
      </c>
      <c r="D69" s="5" t="s">
        <v>360</v>
      </c>
      <c r="E69" s="5" t="s">
        <v>1447</v>
      </c>
      <c r="F69" s="5" t="s">
        <v>1446</v>
      </c>
      <c r="G69" s="5">
        <v>3</v>
      </c>
      <c r="H69" s="5">
        <v>2</v>
      </c>
      <c r="I69" s="5" t="s">
        <v>1825</v>
      </c>
      <c r="J69" s="13">
        <f>IFERROR(IF(INDEX('11.1_Outliers-Generation'!$N$5:$N$500,MATCH($F69,'11.1_Outliers-Generation'!$F$5:$F$500,0))&lt;&gt;"N",
INDEX('11.1_Outliers-Generation'!J$5:J$500,MATCH($F69,'11.1_Outliers-Generation'!$F$5:$F$500,0)),""),"")</f>
        <v>0.24848677922905385</v>
      </c>
      <c r="K69" s="8">
        <f>IFERROR(IF(INDEX('11.1_Outliers-Generation'!$N$5:$N$500,MATCH($F69,'11.1_Outliers-Generation'!$F$5:$F$500,0))&lt;&gt;"N",
INDEX('11.1_Outliers-Generation'!K$5:K$500,MATCH($F69,'11.1_Outliers-Generation'!$F$5:$F$500,0)),""),"")</f>
        <v>2013</v>
      </c>
      <c r="L69" s="13" t="str">
        <f>IFERROR(IF(INDEX('11.1_Outliers-Generation'!$N$5:$N$500,MATCH($F69,'11.1_Outliers-Generation'!$F$5:$F$500,0))&lt;&gt;"N",
INDEX('11.1_Outliers-Generation'!L$5:L$500,MATCH($F69,'11.1_Outliers-Generation'!$F$5:$F$500,0)),""),"")</f>
        <v>WABI_055</v>
      </c>
      <c r="M69" s="14">
        <f>IFERROR(IF(INDEX('11.2_Outliers-Collection_cov'!$N$5:$N$500,MATCH($F69,'11.2_Outliers-Collection_cov'!$F$5:$F$500,0))&lt;&gt;"N",
INDEX('11.2_Outliers-Collection_cov'!J$5:J$500,MATCH($F69,'11.2_Outliers-Collection_cov'!$F$5:$F$500,0)),""),"")</f>
        <v>40</v>
      </c>
      <c r="N69" s="8">
        <f>IFERROR(IF(INDEX('11.2_Outliers-Collection_cov'!$N$5:$N$500,MATCH($F69,'11.2_Outliers-Collection_cov'!$F$5:$F$500,0))&lt;&gt;"N",
INDEX('11.2_Outliers-Collection_cov'!K$5:K$500,MATCH($F69,'11.2_Outliers-Collection_cov'!$F$5:$F$500,0)),""),"")</f>
        <v>2013</v>
      </c>
      <c r="O69" s="13" t="str">
        <f>IFERROR(IF(INDEX('11.2_Outliers-Collection_cov'!$N$5:$N$500,MATCH($F69,'11.2_Outliers-Collection_cov'!$F$5:$F$500,0))&lt;&gt;"N",
INDEX('11.2_Outliers-Collection_cov'!L$5:L$500,MATCH($F69,'11.2_Outliers-Collection_cov'!$F$5:$F$500,0)),""),"")</f>
        <v>WABI_055</v>
      </c>
      <c r="P69" s="14">
        <f>IFERROR(IF(INDEX('11.3_Outliers-Plastic'!$N$5:$N$500,MATCH($F69,'11.3_Outliers-Plastic'!$F$5:$F$500,0))&lt;&gt;"N",
INDEX('11.3_Outliers-Plastic'!J$5:J$500,MATCH($F69,'11.3_Outliers-Plastic'!$F$5:$F$500,0)),""),"")</f>
        <v>7</v>
      </c>
      <c r="Q69" s="8">
        <f>IFERROR(IF(INDEX('11.3_Outliers-Plastic'!$N$5:$N$500,MATCH($F69,'11.3_Outliers-Plastic'!$F$5:$F$500,0))&lt;&gt;"N",
INDEX('11.3_Outliers-Plastic'!K$5:K$500,MATCH($F69,'11.3_Outliers-Plastic'!$F$5:$F$500,0)),""),"")</f>
        <v>2013</v>
      </c>
      <c r="R69" s="14" t="str">
        <f>IFERROR(IF(INDEX('11.3_Outliers-Plastic'!$N$5:$N$500,MATCH($F69,'11.3_Outliers-Plastic'!$F$5:$F$500,0))&lt;&gt;"N",
INDEX('11.3_Outliers-Plastic'!L$5:L$500,MATCH($F69,'11.3_Outliers-Plastic'!$F$5:$F$500,0)),""),"")</f>
        <v>WABI_055</v>
      </c>
      <c r="S69" s="12"/>
      <c r="T69" s="5"/>
      <c r="U69" s="5" t="s">
        <v>1569</v>
      </c>
      <c r="V69" s="14">
        <f>IFERROR(IF(INDEX('11.5_Outliers-Other_recovery'!$N$5:$N$500,MATCH($F69,'11.5_Outliers-Other_recovery'!$F$5:$F$500,0))&lt;&gt;"N",
INDEX('11.5_Outliers-Other_recovery'!J$5:J$500,MATCH($F69,'11.5_Outliers-Other_recovery'!$F$5:$F$500,0)),""),"")</f>
        <v>0</v>
      </c>
      <c r="W69" s="8">
        <f>IFERROR(IF(INDEX('11.5_Outliers-Other_recovery'!$N$5:$N$500,MATCH($F69,'11.5_Outliers-Other_recovery'!$F$5:$F$500,0))&lt;&gt;"N",
INDEX('11.5_Outliers-Other_recovery'!K$5:K$500,MATCH($F69,'11.5_Outliers-Other_recovery'!$F$5:$F$500,0)),""),"")</f>
        <v>2013</v>
      </c>
      <c r="X69" s="14" t="str">
        <f>IFERROR(IF(INDEX('11.5_Outliers-Other_recovery'!$N$5:$N$500,MATCH($F69,'11.5_Outliers-Other_recovery'!$F$5:$F$500,0))&lt;&gt;"N",
INDEX('11.5_Outliers-Other_recovery'!L$5:L$500,MATCH($F69,'11.5_Outliers-Other_recovery'!$F$5:$F$500,0)),""),"")</f>
        <v>WABI_055</v>
      </c>
      <c r="Y69" s="14">
        <f>IFERROR(IF(INDEX('11.4_Outliers-Formal_dry_recy'!$N$5:$N$500,MATCH($F69,'11.4_Outliers-Formal_dry_recy'!$F$5:$F$500,0))&lt;&gt;"N",
INDEX('11.4_Outliers-Formal_dry_recy'!J$5:J$500,MATCH($F69,'11.4_Outliers-Formal_dry_recy'!$F$5:$F$500,0)),""),"")</f>
        <v>0</v>
      </c>
      <c r="Z69" s="8">
        <f>IFERROR(IF(INDEX('11.4_Outliers-Formal_dry_recy'!$N$5:$N$500,MATCH($F69,'11.4_Outliers-Formal_dry_recy'!$F$5:$F$500,0))&lt;&gt;"N",
INDEX('11.4_Outliers-Formal_dry_recy'!K$5:K$500,MATCH($F69,'11.4_Outliers-Formal_dry_recy'!$F$5:$F$500,0)),""),"")</f>
        <v>2013</v>
      </c>
      <c r="AA69" s="14" t="str">
        <f>IFERROR(IF(INDEX('11.4_Outliers-Formal_dry_recy'!$N$5:$N$500,MATCH($F69,'11.4_Outliers-Formal_dry_recy'!$F$5:$F$500,0))&lt;&gt;"N",
INDEX('11.4_Outliers-Formal_dry_recy'!L$5:L$500,MATCH($F69,'11.4_Outliers-Formal_dry_recy'!$F$5:$F$500,0)),""),"")</f>
        <v>WABI_055</v>
      </c>
      <c r="AB69" s="14">
        <f>IFERROR(IF(INDEX('11.6_Outliers-Incineration'!$N$5:$N$500,MATCH($F69,'11.6_Outliers-Incineration'!$F$5:$F$500,0))&lt;&gt;"N",
INDEX('11.6_Outliers-Incineration'!J$5:J$500,MATCH($F69,'11.6_Outliers-Incineration'!$F$5:$F$500,0)),""),"")</f>
        <v>0</v>
      </c>
      <c r="AC69" s="8">
        <f>IFERROR(IF(INDEX('11.6_Outliers-Incineration'!$N$5:$N$500,MATCH($F69,'11.6_Outliers-Incineration'!$F$5:$F$500,0))&lt;&gt;"N",
INDEX('11.6_Outliers-Incineration'!K$5:K$500,MATCH($F69,'11.6_Outliers-Incineration'!$F$5:$F$500,0)),""),"")</f>
        <v>2013</v>
      </c>
      <c r="AD69" s="14" t="str">
        <f>IFERROR(IF(INDEX('11.6_Outliers-Incineration'!$N$5:$N$500,MATCH($F69,'11.6_Outliers-Incineration'!$F$5:$F$500,0))&lt;&gt;"N",
INDEX('11.6_Outliers-Incineration'!L$5:L$500,MATCH($F69,'11.6_Outliers-Incineration'!$F$5:$F$500,0)),""),"")</f>
        <v>WABI_055</v>
      </c>
      <c r="AE69" s="14">
        <f>IFERROR(IF(INDEX('11.7_Outliers-Controlled_disp'!$N$5:$N$500,MATCH($F69,'11.7_Outliers-Controlled_disp'!$F$5:$F$500,0))&lt;&gt;"N",
INDEX('11.7_Outliers-Controlled_disp'!J$5:J$500,MATCH($F69,'11.7_Outliers-Controlled_disp'!$F$5:$F$500,0)),""),"")</f>
        <v>0</v>
      </c>
      <c r="AF69" s="8">
        <f>IFERROR(IF(INDEX('11.7_Outliers-Controlled_disp'!$N$5:$N$500,MATCH($F69,'11.7_Outliers-Controlled_disp'!$F$5:$F$500,0))&lt;&gt;"N",
INDEX('11.7_Outliers-Controlled_disp'!K$5:K$500,MATCH($F69,'11.7_Outliers-Controlled_disp'!$F$5:$F$500,0)),""),"")</f>
        <v>2013</v>
      </c>
      <c r="AG69" s="14" t="str">
        <f>IFERROR(IF(INDEX('11.7_Outliers-Controlled_disp'!$N$5:$N$500,MATCH($F69,'11.7_Outliers-Controlled_disp'!$F$5:$F$500,0))&lt;&gt;"N",
INDEX('11.7_Outliers-Controlled_disp'!L$5:L$500,MATCH($F69,'11.7_Outliers-Controlled_disp'!$F$5:$F$500,0)),""),"")</f>
        <v>WABI_055</v>
      </c>
      <c r="AI69" s="5"/>
      <c r="AJ69" s="5" t="s">
        <v>1569</v>
      </c>
      <c r="AK69" s="5">
        <f t="shared" ref="AK69:AK132" si="1">COUNT(AH69,AE69,AB69,Y69,V69,S69,P69,M69,J69)</f>
        <v>7</v>
      </c>
    </row>
    <row r="70" spans="1:37" x14ac:dyDescent="0.25">
      <c r="A70" s="5" t="s">
        <v>1398</v>
      </c>
      <c r="B70" s="5" t="s">
        <v>1377</v>
      </c>
      <c r="C70" s="5" t="s">
        <v>679</v>
      </c>
      <c r="D70" s="5" t="s">
        <v>620</v>
      </c>
      <c r="E70" s="5" t="s">
        <v>1400</v>
      </c>
      <c r="F70" s="5" t="s">
        <v>1399</v>
      </c>
      <c r="G70" s="5">
        <v>2</v>
      </c>
      <c r="H70" s="5">
        <v>2</v>
      </c>
      <c r="I70" s="5" t="s">
        <v>1826</v>
      </c>
      <c r="J70" s="13">
        <f>IFERROR(IF(INDEX('11.1_Outliers-Generation'!$N$5:$N$500,MATCH($F70,'11.1_Outliers-Generation'!$F$5:$F$500,0))&lt;&gt;"N",
INDEX('11.1_Outliers-Generation'!J$5:J$500,MATCH($F70,'11.1_Outliers-Generation'!$F$5:$F$500,0)),""),"")</f>
        <v>0.99739141247313168</v>
      </c>
      <c r="K70" s="8">
        <f>IFERROR(IF(INDEX('11.1_Outliers-Generation'!$N$5:$N$500,MATCH($F70,'11.1_Outliers-Generation'!$F$5:$F$500,0))&lt;&gt;"N",
INDEX('11.1_Outliers-Generation'!K$5:K$500,MATCH($F70,'11.1_Outliers-Generation'!$F$5:$F$500,0)),""),"")</f>
        <v>2012</v>
      </c>
      <c r="L70" s="13" t="str">
        <f>IFERROR(IF(INDEX('11.1_Outliers-Generation'!$N$5:$N$500,MATCH($F70,'11.1_Outliers-Generation'!$F$5:$F$500,0))&lt;&gt;"N",
INDEX('11.1_Outliers-Generation'!L$5:L$500,MATCH($F70,'11.1_Outliers-Generation'!$F$5:$F$500,0)),""),"")</f>
        <v>WABI_056</v>
      </c>
      <c r="M70" s="14">
        <f>IFERROR(IF(INDEX('11.2_Outliers-Collection_cov'!$N$5:$N$500,MATCH($F70,'11.2_Outliers-Collection_cov'!$F$5:$F$500,0))&lt;&gt;"N",
INDEX('11.2_Outliers-Collection_cov'!J$5:J$500,MATCH($F70,'11.2_Outliers-Collection_cov'!$F$5:$F$500,0)),""),"")</f>
        <v>100</v>
      </c>
      <c r="N70" s="8">
        <f>IFERROR(IF(INDEX('11.2_Outliers-Collection_cov'!$N$5:$N$500,MATCH($F70,'11.2_Outliers-Collection_cov'!$F$5:$F$500,0))&lt;&gt;"N",
INDEX('11.2_Outliers-Collection_cov'!K$5:K$500,MATCH($F70,'11.2_Outliers-Collection_cov'!$F$5:$F$500,0)),""),"")</f>
        <v>2012</v>
      </c>
      <c r="O70" s="13" t="str">
        <f>IFERROR(IF(INDEX('11.2_Outliers-Collection_cov'!$N$5:$N$500,MATCH($F70,'11.2_Outliers-Collection_cov'!$F$5:$F$500,0))&lt;&gt;"N",
INDEX('11.2_Outliers-Collection_cov'!L$5:L$500,MATCH($F70,'11.2_Outliers-Collection_cov'!$F$5:$F$500,0)),""),"")</f>
        <v>WABI_056</v>
      </c>
      <c r="P70" s="14">
        <f>IFERROR(IF(INDEX('11.3_Outliers-Plastic'!$N$5:$N$500,MATCH($F70,'11.3_Outliers-Plastic'!$F$5:$F$500,0))&lt;&gt;"N",
INDEX('11.3_Outliers-Plastic'!J$5:J$500,MATCH($F70,'11.3_Outliers-Plastic'!$F$5:$F$500,0)),""),"")</f>
        <v>5</v>
      </c>
      <c r="Q70" s="8">
        <f>IFERROR(IF(INDEX('11.3_Outliers-Plastic'!$N$5:$N$500,MATCH($F70,'11.3_Outliers-Plastic'!$F$5:$F$500,0))&lt;&gt;"N",
INDEX('11.3_Outliers-Plastic'!K$5:K$500,MATCH($F70,'11.3_Outliers-Plastic'!$F$5:$F$500,0)),""),"")</f>
        <v>2012</v>
      </c>
      <c r="R70" s="14" t="str">
        <f>IFERROR(IF(INDEX('11.3_Outliers-Plastic'!$N$5:$N$500,MATCH($F70,'11.3_Outliers-Plastic'!$F$5:$F$500,0))&lt;&gt;"N",
INDEX('11.3_Outliers-Plastic'!L$5:L$500,MATCH($F70,'11.3_Outliers-Plastic'!$F$5:$F$500,0)),""),"")</f>
        <v>WABI_056</v>
      </c>
      <c r="S70" s="12"/>
      <c r="T70" s="5"/>
      <c r="U70" s="5" t="s">
        <v>1569</v>
      </c>
      <c r="V70" s="14">
        <f>IFERROR(IF(INDEX('11.5_Outliers-Other_recovery'!$N$5:$N$500,MATCH($F70,'11.5_Outliers-Other_recovery'!$F$5:$F$500,0))&lt;&gt;"N",
INDEX('11.5_Outliers-Other_recovery'!J$5:J$500,MATCH($F70,'11.5_Outliers-Other_recovery'!$F$5:$F$500,0)),""),"")</f>
        <v>0</v>
      </c>
      <c r="W70" s="8">
        <f>IFERROR(IF(INDEX('11.5_Outliers-Other_recovery'!$N$5:$N$500,MATCH($F70,'11.5_Outliers-Other_recovery'!$F$5:$F$500,0))&lt;&gt;"N",
INDEX('11.5_Outliers-Other_recovery'!K$5:K$500,MATCH($F70,'11.5_Outliers-Other_recovery'!$F$5:$F$500,0)),""),"")</f>
        <v>2012</v>
      </c>
      <c r="X70" s="14" t="str">
        <f>IFERROR(IF(INDEX('11.5_Outliers-Other_recovery'!$N$5:$N$500,MATCH($F70,'11.5_Outliers-Other_recovery'!$F$5:$F$500,0))&lt;&gt;"N",
INDEX('11.5_Outliers-Other_recovery'!L$5:L$500,MATCH($F70,'11.5_Outliers-Other_recovery'!$F$5:$F$500,0)),""),"")</f>
        <v>WABI_056</v>
      </c>
      <c r="Y70" s="14">
        <f>IFERROR(IF(INDEX('11.4_Outliers-Formal_dry_recy'!$N$5:$N$500,MATCH($F70,'11.4_Outliers-Formal_dry_recy'!$F$5:$F$500,0))&lt;&gt;"N",
INDEX('11.4_Outliers-Formal_dry_recy'!J$5:J$500,MATCH($F70,'11.4_Outliers-Formal_dry_recy'!$F$5:$F$500,0)),""),"")</f>
        <v>0</v>
      </c>
      <c r="Z70" s="8">
        <f>IFERROR(IF(INDEX('11.4_Outliers-Formal_dry_recy'!$N$5:$N$500,MATCH($F70,'11.4_Outliers-Formal_dry_recy'!$F$5:$F$500,0))&lt;&gt;"N",
INDEX('11.4_Outliers-Formal_dry_recy'!K$5:K$500,MATCH($F70,'11.4_Outliers-Formal_dry_recy'!$F$5:$F$500,0)),""),"")</f>
        <v>2012</v>
      </c>
      <c r="AA70" s="14" t="str">
        <f>IFERROR(IF(INDEX('11.4_Outliers-Formal_dry_recy'!$N$5:$N$500,MATCH($F70,'11.4_Outliers-Formal_dry_recy'!$F$5:$F$500,0))&lt;&gt;"N",
INDEX('11.4_Outliers-Formal_dry_recy'!L$5:L$500,MATCH($F70,'11.4_Outliers-Formal_dry_recy'!$F$5:$F$500,0)),""),"")</f>
        <v>WABI_056</v>
      </c>
      <c r="AB70" s="14">
        <f>IFERROR(IF(INDEX('11.6_Outliers-Incineration'!$N$5:$N$500,MATCH($F70,'11.6_Outliers-Incineration'!$F$5:$F$500,0))&lt;&gt;"N",
INDEX('11.6_Outliers-Incineration'!J$5:J$500,MATCH($F70,'11.6_Outliers-Incineration'!$F$5:$F$500,0)),""),"")</f>
        <v>0</v>
      </c>
      <c r="AC70" s="8">
        <f>IFERROR(IF(INDEX('11.6_Outliers-Incineration'!$N$5:$N$500,MATCH($F70,'11.6_Outliers-Incineration'!$F$5:$F$500,0))&lt;&gt;"N",
INDEX('11.6_Outliers-Incineration'!K$5:K$500,MATCH($F70,'11.6_Outliers-Incineration'!$F$5:$F$500,0)),""),"")</f>
        <v>2012</v>
      </c>
      <c r="AD70" s="14" t="str">
        <f>IFERROR(IF(INDEX('11.6_Outliers-Incineration'!$N$5:$N$500,MATCH($F70,'11.6_Outliers-Incineration'!$F$5:$F$500,0))&lt;&gt;"N",
INDEX('11.6_Outliers-Incineration'!L$5:L$500,MATCH($F70,'11.6_Outliers-Incineration'!$F$5:$F$500,0)),""),"")</f>
        <v>WABI_056</v>
      </c>
      <c r="AE70" s="14">
        <f>IFERROR(IF(INDEX('11.7_Outliers-Controlled_disp'!$N$5:$N$500,MATCH($F70,'11.7_Outliers-Controlled_disp'!$F$5:$F$500,0))&lt;&gt;"N",
INDEX('11.7_Outliers-Controlled_disp'!J$5:J$500,MATCH($F70,'11.7_Outliers-Controlled_disp'!$F$5:$F$500,0)),""),"")</f>
        <v>0</v>
      </c>
      <c r="AF70" s="8">
        <f>IFERROR(IF(INDEX('11.7_Outliers-Controlled_disp'!$N$5:$N$500,MATCH($F70,'11.7_Outliers-Controlled_disp'!$F$5:$F$500,0))&lt;&gt;"N",
INDEX('11.7_Outliers-Controlled_disp'!K$5:K$500,MATCH($F70,'11.7_Outliers-Controlled_disp'!$F$5:$F$500,0)),""),"")</f>
        <v>2012</v>
      </c>
      <c r="AG70" s="14" t="str">
        <f>IFERROR(IF(INDEX('11.7_Outliers-Controlled_disp'!$N$5:$N$500,MATCH($F70,'11.7_Outliers-Controlled_disp'!$F$5:$F$500,0))&lt;&gt;"N",
INDEX('11.7_Outliers-Controlled_disp'!L$5:L$500,MATCH($F70,'11.7_Outliers-Controlled_disp'!$F$5:$F$500,0)),""),"")</f>
        <v>WABI_056</v>
      </c>
      <c r="AI70" s="5"/>
      <c r="AJ70" s="5" t="s">
        <v>1569</v>
      </c>
      <c r="AK70" s="5">
        <f t="shared" si="1"/>
        <v>7</v>
      </c>
    </row>
    <row r="71" spans="1:37" x14ac:dyDescent="0.25">
      <c r="A71" s="5" t="s">
        <v>1372</v>
      </c>
      <c r="B71" s="5" t="s">
        <v>1124</v>
      </c>
      <c r="C71" s="5" t="s">
        <v>1123</v>
      </c>
      <c r="D71" s="5" t="s">
        <v>1038</v>
      </c>
      <c r="E71" s="5" t="s">
        <v>1374</v>
      </c>
      <c r="F71" s="5" t="s">
        <v>1373</v>
      </c>
      <c r="G71" s="5">
        <v>2</v>
      </c>
      <c r="H71" s="5">
        <v>2</v>
      </c>
      <c r="I71" s="5" t="s">
        <v>1827</v>
      </c>
      <c r="J71" s="13">
        <f>IFERROR(IF(INDEX('11.1_Outliers-Generation'!$N$5:$N$500,MATCH($F71,'11.1_Outliers-Generation'!$F$5:$F$500,0))&lt;&gt;"N",
INDEX('11.1_Outliers-Generation'!J$5:J$500,MATCH($F71,'11.1_Outliers-Generation'!$F$5:$F$500,0)),""),"")</f>
        <v>1.0493362794171064</v>
      </c>
      <c r="K71" s="8">
        <f>IFERROR(IF(INDEX('11.1_Outliers-Generation'!$N$5:$N$500,MATCH($F71,'11.1_Outliers-Generation'!$F$5:$F$500,0))&lt;&gt;"N",
INDEX('11.1_Outliers-Generation'!K$5:K$500,MATCH($F71,'11.1_Outliers-Generation'!$F$5:$F$500,0)),""),"")</f>
        <v>2018</v>
      </c>
      <c r="L71" s="13" t="str">
        <f>IFERROR(IF(INDEX('11.1_Outliers-Generation'!$N$5:$N$500,MATCH($F71,'11.1_Outliers-Generation'!$F$5:$F$500,0))&lt;&gt;"N",
INDEX('11.1_Outliers-Generation'!L$5:L$500,MATCH($F71,'11.1_Outliers-Generation'!$F$5:$F$500,0)),""),"")</f>
        <v>WABI_057</v>
      </c>
      <c r="M71" s="14">
        <f>IFERROR(IF(INDEX('11.2_Outliers-Collection_cov'!$N$5:$N$500,MATCH($F71,'11.2_Outliers-Collection_cov'!$F$5:$F$500,0))&lt;&gt;"N",
INDEX('11.2_Outliers-Collection_cov'!J$5:J$500,MATCH($F71,'11.2_Outliers-Collection_cov'!$F$5:$F$500,0)),""),"")</f>
        <v>100</v>
      </c>
      <c r="N71" s="8">
        <f>IFERROR(IF(INDEX('11.2_Outliers-Collection_cov'!$N$5:$N$500,MATCH($F71,'11.2_Outliers-Collection_cov'!$F$5:$F$500,0))&lt;&gt;"N",
INDEX('11.2_Outliers-Collection_cov'!K$5:K$500,MATCH($F71,'11.2_Outliers-Collection_cov'!$F$5:$F$500,0)),""),"")</f>
        <v>2018</v>
      </c>
      <c r="O71" s="13" t="str">
        <f>IFERROR(IF(INDEX('11.2_Outliers-Collection_cov'!$N$5:$N$500,MATCH($F71,'11.2_Outliers-Collection_cov'!$F$5:$F$500,0))&lt;&gt;"N",
INDEX('11.2_Outliers-Collection_cov'!L$5:L$500,MATCH($F71,'11.2_Outliers-Collection_cov'!$F$5:$F$500,0)),""),"")</f>
        <v>WABI_057</v>
      </c>
      <c r="P71" s="14">
        <f>IFERROR(IF(INDEX('11.3_Outliers-Plastic'!$N$5:$N$500,MATCH($F71,'11.3_Outliers-Plastic'!$F$5:$F$500,0))&lt;&gt;"N",
INDEX('11.3_Outliers-Plastic'!J$5:J$500,MATCH($F71,'11.3_Outliers-Plastic'!$F$5:$F$500,0)),""),"")</f>
        <v>12</v>
      </c>
      <c r="Q71" s="8">
        <f>IFERROR(IF(INDEX('11.3_Outliers-Plastic'!$N$5:$N$500,MATCH($F71,'11.3_Outliers-Plastic'!$F$5:$F$500,0))&lt;&gt;"N",
INDEX('11.3_Outliers-Plastic'!K$5:K$500,MATCH($F71,'11.3_Outliers-Plastic'!$F$5:$F$500,0)),""),"")</f>
        <v>2018</v>
      </c>
      <c r="R71" s="14" t="str">
        <f>IFERROR(IF(INDEX('11.3_Outliers-Plastic'!$N$5:$N$500,MATCH($F71,'11.3_Outliers-Plastic'!$F$5:$F$500,0))&lt;&gt;"N",
INDEX('11.3_Outliers-Plastic'!L$5:L$500,MATCH($F71,'11.3_Outliers-Plastic'!$F$5:$F$500,0)),""),"")</f>
        <v>WABI_057</v>
      </c>
      <c r="S71" s="12"/>
      <c r="T71" s="5"/>
      <c r="U71" s="5" t="s">
        <v>1569</v>
      </c>
      <c r="V71" s="14" t="str">
        <f>IFERROR(IF(INDEX('11.5_Outliers-Other_recovery'!$N$5:$N$500,MATCH($F71,'11.5_Outliers-Other_recovery'!$F$5:$F$500,0))&lt;&gt;"N",
INDEX('11.5_Outliers-Other_recovery'!J$5:J$500,MATCH($F71,'11.5_Outliers-Other_recovery'!$F$5:$F$500,0)),""),"")</f>
        <v/>
      </c>
      <c r="W71" s="8" t="str">
        <f>IFERROR(IF(INDEX('11.5_Outliers-Other_recovery'!$N$5:$N$500,MATCH($F71,'11.5_Outliers-Other_recovery'!$F$5:$F$500,0))&lt;&gt;"N",
INDEX('11.5_Outliers-Other_recovery'!K$5:K$500,MATCH($F71,'11.5_Outliers-Other_recovery'!$F$5:$F$500,0)),""),"")</f>
        <v/>
      </c>
      <c r="X71" s="14" t="str">
        <f>IFERROR(IF(INDEX('11.5_Outliers-Other_recovery'!$N$5:$N$500,MATCH($F71,'11.5_Outliers-Other_recovery'!$F$5:$F$500,0))&lt;&gt;"N",
INDEX('11.5_Outliers-Other_recovery'!L$5:L$500,MATCH($F71,'11.5_Outliers-Other_recovery'!$F$5:$F$500,0)),""),"")</f>
        <v/>
      </c>
      <c r="Y71" s="14" t="str">
        <f>IFERROR(IF(INDEX('11.4_Outliers-Formal_dry_recy'!$N$5:$N$500,MATCH($F71,'11.4_Outliers-Formal_dry_recy'!$F$5:$F$500,0))&lt;&gt;"N",
INDEX('11.4_Outliers-Formal_dry_recy'!J$5:J$500,MATCH($F71,'11.4_Outliers-Formal_dry_recy'!$F$5:$F$500,0)),""),"")</f>
        <v/>
      </c>
      <c r="Z71" s="8" t="str">
        <f>IFERROR(IF(INDEX('11.4_Outliers-Formal_dry_recy'!$N$5:$N$500,MATCH($F71,'11.4_Outliers-Formal_dry_recy'!$F$5:$F$500,0))&lt;&gt;"N",
INDEX('11.4_Outliers-Formal_dry_recy'!K$5:K$500,MATCH($F71,'11.4_Outliers-Formal_dry_recy'!$F$5:$F$500,0)),""),"")</f>
        <v/>
      </c>
      <c r="AA71" s="14" t="str">
        <f>IFERROR(IF(INDEX('11.4_Outliers-Formal_dry_recy'!$N$5:$N$500,MATCH($F71,'11.4_Outliers-Formal_dry_recy'!$F$5:$F$500,0))&lt;&gt;"N",
INDEX('11.4_Outliers-Formal_dry_recy'!L$5:L$500,MATCH($F71,'11.4_Outliers-Formal_dry_recy'!$F$5:$F$500,0)),""),"")</f>
        <v/>
      </c>
      <c r="AB71" s="14">
        <f>IFERROR(IF(INDEX('11.6_Outliers-Incineration'!$N$5:$N$500,MATCH($F71,'11.6_Outliers-Incineration'!$F$5:$F$500,0))&lt;&gt;"N",
INDEX('11.6_Outliers-Incineration'!J$5:J$500,MATCH($F71,'11.6_Outliers-Incineration'!$F$5:$F$500,0)),""),"")</f>
        <v>100</v>
      </c>
      <c r="AC71" s="8">
        <f>IFERROR(IF(INDEX('11.6_Outliers-Incineration'!$N$5:$N$500,MATCH($F71,'11.6_Outliers-Incineration'!$F$5:$F$500,0))&lt;&gt;"N",
INDEX('11.6_Outliers-Incineration'!K$5:K$500,MATCH($F71,'11.6_Outliers-Incineration'!$F$5:$F$500,0)),""),"")</f>
        <v>2018</v>
      </c>
      <c r="AD71" s="14" t="str">
        <f>IFERROR(IF(INDEX('11.6_Outliers-Incineration'!$N$5:$N$500,MATCH($F71,'11.6_Outliers-Incineration'!$F$5:$F$500,0))&lt;&gt;"N",
INDEX('11.6_Outliers-Incineration'!L$5:L$500,MATCH($F71,'11.6_Outliers-Incineration'!$F$5:$F$500,0)),""),"")</f>
        <v>WABI_057</v>
      </c>
      <c r="AE71" s="14">
        <f>IFERROR(IF(INDEX('11.7_Outliers-Controlled_disp'!$N$5:$N$500,MATCH($F71,'11.7_Outliers-Controlled_disp'!$F$5:$F$500,0))&lt;&gt;"N",
INDEX('11.7_Outliers-Controlled_disp'!J$5:J$500,MATCH($F71,'11.7_Outliers-Controlled_disp'!$F$5:$F$500,0)),""),"")</f>
        <v>100</v>
      </c>
      <c r="AF71" s="8">
        <f>IFERROR(IF(INDEX('11.7_Outliers-Controlled_disp'!$N$5:$N$500,MATCH($F71,'11.7_Outliers-Controlled_disp'!$F$5:$F$500,0))&lt;&gt;"N",
INDEX('11.7_Outliers-Controlled_disp'!K$5:K$500,MATCH($F71,'11.7_Outliers-Controlled_disp'!$F$5:$F$500,0)),""),"")</f>
        <v>2018</v>
      </c>
      <c r="AG71" s="14" t="str">
        <f>IFERROR(IF(INDEX('11.7_Outliers-Controlled_disp'!$N$5:$N$500,MATCH($F71,'11.7_Outliers-Controlled_disp'!$F$5:$F$500,0))&lt;&gt;"N",
INDEX('11.7_Outliers-Controlled_disp'!L$5:L$500,MATCH($F71,'11.7_Outliers-Controlled_disp'!$F$5:$F$500,0)),""),"")</f>
        <v>WABI_057</v>
      </c>
      <c r="AI71" s="5"/>
      <c r="AJ71" s="5" t="s">
        <v>1569</v>
      </c>
      <c r="AK71" s="5">
        <f t="shared" si="1"/>
        <v>5</v>
      </c>
    </row>
    <row r="72" spans="1:37" x14ac:dyDescent="0.25">
      <c r="A72" s="5" t="s">
        <v>1505</v>
      </c>
      <c r="B72" s="5" t="s">
        <v>1300</v>
      </c>
      <c r="C72" s="5" t="s">
        <v>1299</v>
      </c>
      <c r="D72" s="5" t="s">
        <v>1038</v>
      </c>
      <c r="E72" s="5" t="s">
        <v>1506</v>
      </c>
      <c r="F72" s="5" t="s">
        <v>1307</v>
      </c>
      <c r="G72" s="5">
        <v>3</v>
      </c>
      <c r="H72" s="5">
        <v>1</v>
      </c>
      <c r="I72" s="5" t="s">
        <v>1828</v>
      </c>
      <c r="J72" s="13">
        <f>IFERROR(IF(INDEX('11.1_Outliers-Generation'!$N$5:$N$500,MATCH($F72,'11.1_Outliers-Generation'!$F$5:$F$500,0))&lt;&gt;"N",
INDEX('11.1_Outliers-Generation'!J$5:J$500,MATCH($F72,'11.1_Outliers-Generation'!$F$5:$F$500,0)),""),"")</f>
        <v>0.80643554909173765</v>
      </c>
      <c r="K72" s="8">
        <f>IFERROR(IF(INDEX('11.1_Outliers-Generation'!$N$5:$N$500,MATCH($F72,'11.1_Outliers-Generation'!$F$5:$F$500,0))&lt;&gt;"N",
INDEX('11.1_Outliers-Generation'!K$5:K$500,MATCH($F72,'11.1_Outliers-Generation'!$F$5:$F$500,0)),""),"")</f>
        <v>2015</v>
      </c>
      <c r="L72" s="13" t="str">
        <f>IFERROR(IF(INDEX('11.1_Outliers-Generation'!$N$5:$N$500,MATCH($F72,'11.1_Outliers-Generation'!$F$5:$F$500,0))&lt;&gt;"N",
INDEX('11.1_Outliers-Generation'!L$5:L$500,MATCH($F72,'11.1_Outliers-Generation'!$F$5:$F$500,0)),""),"")</f>
        <v>WABI_058</v>
      </c>
      <c r="M72" s="14">
        <f>IFERROR(IF(INDEX('11.2_Outliers-Collection_cov'!$N$5:$N$500,MATCH($F72,'11.2_Outliers-Collection_cov'!$F$5:$F$500,0))&lt;&gt;"N",
INDEX('11.2_Outliers-Collection_cov'!J$5:J$500,MATCH($F72,'11.2_Outliers-Collection_cov'!$F$5:$F$500,0)),""),"")</f>
        <v>90</v>
      </c>
      <c r="N72" s="8">
        <f>IFERROR(IF(INDEX('11.2_Outliers-Collection_cov'!$N$5:$N$500,MATCH($F72,'11.2_Outliers-Collection_cov'!$F$5:$F$500,0))&lt;&gt;"N",
INDEX('11.2_Outliers-Collection_cov'!K$5:K$500,MATCH($F72,'11.2_Outliers-Collection_cov'!$F$5:$F$500,0)),""),"")</f>
        <v>2015</v>
      </c>
      <c r="O72" s="13" t="str">
        <f>IFERROR(IF(INDEX('11.2_Outliers-Collection_cov'!$N$5:$N$500,MATCH($F72,'11.2_Outliers-Collection_cov'!$F$5:$F$500,0))&lt;&gt;"N",
INDEX('11.2_Outliers-Collection_cov'!L$5:L$500,MATCH($F72,'11.2_Outliers-Collection_cov'!$F$5:$F$500,0)),""),"")</f>
        <v>WABI_058</v>
      </c>
      <c r="P72" s="14">
        <f>IFERROR(IF(INDEX('11.3_Outliers-Plastic'!$N$5:$N$500,MATCH($F72,'11.3_Outliers-Plastic'!$F$5:$F$500,0))&lt;&gt;"N",
INDEX('11.3_Outliers-Plastic'!J$5:J$500,MATCH($F72,'11.3_Outliers-Plastic'!$F$5:$F$500,0)),""),"")</f>
        <v>11.5</v>
      </c>
      <c r="Q72" s="8">
        <f>IFERROR(IF(INDEX('11.3_Outliers-Plastic'!$N$5:$N$500,MATCH($F72,'11.3_Outliers-Plastic'!$F$5:$F$500,0))&lt;&gt;"N",
INDEX('11.3_Outliers-Plastic'!K$5:K$500,MATCH($F72,'11.3_Outliers-Plastic'!$F$5:$F$500,0)),""),"")</f>
        <v>2015</v>
      </c>
      <c r="R72" s="14" t="str">
        <f>IFERROR(IF(INDEX('11.3_Outliers-Plastic'!$N$5:$N$500,MATCH($F72,'11.3_Outliers-Plastic'!$F$5:$F$500,0))&lt;&gt;"N",
INDEX('11.3_Outliers-Plastic'!L$5:L$500,MATCH($F72,'11.3_Outliers-Plastic'!$F$5:$F$500,0)),""),"")</f>
        <v>WABI_058</v>
      </c>
      <c r="S72" s="12"/>
      <c r="T72" s="5"/>
      <c r="U72" s="5" t="s">
        <v>1569</v>
      </c>
      <c r="V72" s="14">
        <f>IFERROR(IF(INDEX('11.5_Outliers-Other_recovery'!$N$5:$N$500,MATCH($F72,'11.5_Outliers-Other_recovery'!$F$5:$F$500,0))&lt;&gt;"N",
INDEX('11.5_Outliers-Other_recovery'!J$5:J$500,MATCH($F72,'11.5_Outliers-Other_recovery'!$F$5:$F$500,0)),""),"")</f>
        <v>0</v>
      </c>
      <c r="W72" s="8">
        <f>IFERROR(IF(INDEX('11.5_Outliers-Other_recovery'!$N$5:$N$500,MATCH($F72,'11.5_Outliers-Other_recovery'!$F$5:$F$500,0))&lt;&gt;"N",
INDEX('11.5_Outliers-Other_recovery'!K$5:K$500,MATCH($F72,'11.5_Outliers-Other_recovery'!$F$5:$F$500,0)),""),"")</f>
        <v>2015</v>
      </c>
      <c r="X72" s="14" t="str">
        <f>IFERROR(IF(INDEX('11.5_Outliers-Other_recovery'!$N$5:$N$500,MATCH($F72,'11.5_Outliers-Other_recovery'!$F$5:$F$500,0))&lt;&gt;"N",
INDEX('11.5_Outliers-Other_recovery'!L$5:L$500,MATCH($F72,'11.5_Outliers-Other_recovery'!$F$5:$F$500,0)),""),"")</f>
        <v>WABI_058</v>
      </c>
      <c r="Y72" s="14">
        <f>IFERROR(IF(INDEX('11.4_Outliers-Formal_dry_recy'!$N$5:$N$500,MATCH($F72,'11.4_Outliers-Formal_dry_recy'!$F$5:$F$500,0))&lt;&gt;"N",
INDEX('11.4_Outliers-Formal_dry_recy'!J$5:J$500,MATCH($F72,'11.4_Outliers-Formal_dry_recy'!$F$5:$F$500,0)),""),"")</f>
        <v>0</v>
      </c>
      <c r="Z72" s="8">
        <f>IFERROR(IF(INDEX('11.4_Outliers-Formal_dry_recy'!$N$5:$N$500,MATCH($F72,'11.4_Outliers-Formal_dry_recy'!$F$5:$F$500,0))&lt;&gt;"N",
INDEX('11.4_Outliers-Formal_dry_recy'!K$5:K$500,MATCH($F72,'11.4_Outliers-Formal_dry_recy'!$F$5:$F$500,0)),""),"")</f>
        <v>2015</v>
      </c>
      <c r="AA72" s="14" t="str">
        <f>IFERROR(IF(INDEX('11.4_Outliers-Formal_dry_recy'!$N$5:$N$500,MATCH($F72,'11.4_Outliers-Formal_dry_recy'!$F$5:$F$500,0))&lt;&gt;"N",
INDEX('11.4_Outliers-Formal_dry_recy'!L$5:L$500,MATCH($F72,'11.4_Outliers-Formal_dry_recy'!$F$5:$F$500,0)),""),"")</f>
        <v>WABI_058</v>
      </c>
      <c r="AB72" s="14">
        <f>IFERROR(IF(INDEX('11.6_Outliers-Incineration'!$N$5:$N$500,MATCH($F72,'11.6_Outliers-Incineration'!$F$5:$F$500,0))&lt;&gt;"N",
INDEX('11.6_Outliers-Incineration'!J$5:J$500,MATCH($F72,'11.6_Outliers-Incineration'!$F$5:$F$500,0)),""),"")</f>
        <v>0</v>
      </c>
      <c r="AC72" s="8">
        <f>IFERROR(IF(INDEX('11.6_Outliers-Incineration'!$N$5:$N$500,MATCH($F72,'11.6_Outliers-Incineration'!$F$5:$F$500,0))&lt;&gt;"N",
INDEX('11.6_Outliers-Incineration'!K$5:K$500,MATCH($F72,'11.6_Outliers-Incineration'!$F$5:$F$500,0)),""),"")</f>
        <v>2015</v>
      </c>
      <c r="AD72" s="14" t="str">
        <f>IFERROR(IF(INDEX('11.6_Outliers-Incineration'!$N$5:$N$500,MATCH($F72,'11.6_Outliers-Incineration'!$F$5:$F$500,0))&lt;&gt;"N",
INDEX('11.6_Outliers-Incineration'!L$5:L$500,MATCH($F72,'11.6_Outliers-Incineration'!$F$5:$F$500,0)),""),"")</f>
        <v>WABI_058</v>
      </c>
      <c r="AE72" s="14">
        <f>IFERROR(IF(INDEX('11.7_Outliers-Controlled_disp'!$N$5:$N$500,MATCH($F72,'11.7_Outliers-Controlled_disp'!$F$5:$F$500,0))&lt;&gt;"N",
INDEX('11.7_Outliers-Controlled_disp'!J$5:J$500,MATCH($F72,'11.7_Outliers-Controlled_disp'!$F$5:$F$500,0)),""),"")</f>
        <v>92</v>
      </c>
      <c r="AF72" s="8">
        <f>IFERROR(IF(INDEX('11.7_Outliers-Controlled_disp'!$N$5:$N$500,MATCH($F72,'11.7_Outliers-Controlled_disp'!$F$5:$F$500,0))&lt;&gt;"N",
INDEX('11.7_Outliers-Controlled_disp'!K$5:K$500,MATCH($F72,'11.7_Outliers-Controlled_disp'!$F$5:$F$500,0)),""),"")</f>
        <v>2015</v>
      </c>
      <c r="AG72" s="14" t="str">
        <f>IFERROR(IF(INDEX('11.7_Outliers-Controlled_disp'!$N$5:$N$500,MATCH($F72,'11.7_Outliers-Controlled_disp'!$F$5:$F$500,0))&lt;&gt;"N",
INDEX('11.7_Outliers-Controlled_disp'!L$5:L$500,MATCH($F72,'11.7_Outliers-Controlled_disp'!$F$5:$F$500,0)),""),"")</f>
        <v>WABI_058</v>
      </c>
      <c r="AI72" s="5"/>
      <c r="AJ72" s="5" t="s">
        <v>1569</v>
      </c>
      <c r="AK72" s="5">
        <f t="shared" si="1"/>
        <v>7</v>
      </c>
    </row>
    <row r="73" spans="1:37" x14ac:dyDescent="0.25">
      <c r="A73" s="5" t="s">
        <v>1510</v>
      </c>
      <c r="B73" s="5" t="s">
        <v>1300</v>
      </c>
      <c r="C73" s="5" t="s">
        <v>1299</v>
      </c>
      <c r="D73" s="5" t="s">
        <v>1038</v>
      </c>
      <c r="E73" s="5" t="s">
        <v>1512</v>
      </c>
      <c r="F73" s="5" t="s">
        <v>1511</v>
      </c>
      <c r="G73" s="5">
        <v>3</v>
      </c>
      <c r="H73" s="5">
        <v>1</v>
      </c>
      <c r="I73" s="5" t="s">
        <v>1829</v>
      </c>
      <c r="J73" s="13">
        <f>IFERROR(IF(INDEX('11.1_Outliers-Generation'!$N$5:$N$500,MATCH($F73,'11.1_Outliers-Generation'!$F$5:$F$500,0))&lt;&gt;"N",
INDEX('11.1_Outliers-Generation'!J$5:J$500,MATCH($F73,'11.1_Outliers-Generation'!$F$5:$F$500,0)),""),"")</f>
        <v>0.59999978076311067</v>
      </c>
      <c r="K73" s="8">
        <f>IFERROR(IF(INDEX('11.1_Outliers-Generation'!$N$5:$N$500,MATCH($F73,'11.1_Outliers-Generation'!$F$5:$F$500,0))&lt;&gt;"N",
INDEX('11.1_Outliers-Generation'!K$5:K$500,MATCH($F73,'11.1_Outliers-Generation'!$F$5:$F$500,0)),""),"")</f>
        <v>2015</v>
      </c>
      <c r="L73" s="13" t="str">
        <f>IFERROR(IF(INDEX('11.1_Outliers-Generation'!$N$5:$N$500,MATCH($F73,'11.1_Outliers-Generation'!$F$5:$F$500,0))&lt;&gt;"N",
INDEX('11.1_Outliers-Generation'!L$5:L$500,MATCH($F73,'11.1_Outliers-Generation'!$F$5:$F$500,0)),""),"")</f>
        <v>WABI_059</v>
      </c>
      <c r="M73" s="14" t="str">
        <f>IFERROR(IF(INDEX('11.2_Outliers-Collection_cov'!$N$5:$N$500,MATCH($F73,'11.2_Outliers-Collection_cov'!$F$5:$F$500,0))&lt;&gt;"N",
INDEX('11.2_Outliers-Collection_cov'!J$5:J$500,MATCH($F73,'11.2_Outliers-Collection_cov'!$F$5:$F$500,0)),""),"")</f>
        <v/>
      </c>
      <c r="N73" s="8" t="str">
        <f>IFERROR(IF(INDEX('11.2_Outliers-Collection_cov'!$N$5:$N$500,MATCH($F73,'11.2_Outliers-Collection_cov'!$F$5:$F$500,0))&lt;&gt;"N",
INDEX('11.2_Outliers-Collection_cov'!K$5:K$500,MATCH($F73,'11.2_Outliers-Collection_cov'!$F$5:$F$500,0)),""),"")</f>
        <v/>
      </c>
      <c r="O73" s="13" t="str">
        <f>IFERROR(IF(INDEX('11.2_Outliers-Collection_cov'!$N$5:$N$500,MATCH($F73,'11.2_Outliers-Collection_cov'!$F$5:$F$500,0))&lt;&gt;"N",
INDEX('11.2_Outliers-Collection_cov'!L$5:L$500,MATCH($F73,'11.2_Outliers-Collection_cov'!$F$5:$F$500,0)),""),"")</f>
        <v/>
      </c>
      <c r="P73" s="14">
        <f>IFERROR(IF(INDEX('11.3_Outliers-Plastic'!$N$5:$N$500,MATCH($F73,'11.3_Outliers-Plastic'!$F$5:$F$500,0))&lt;&gt;"N",
INDEX('11.3_Outliers-Plastic'!J$5:J$500,MATCH($F73,'11.3_Outliers-Plastic'!$F$5:$F$500,0)),""),"")</f>
        <v>16</v>
      </c>
      <c r="Q73" s="8">
        <f>IFERROR(IF(INDEX('11.3_Outliers-Plastic'!$N$5:$N$500,MATCH($F73,'11.3_Outliers-Plastic'!$F$5:$F$500,0))&lt;&gt;"N",
INDEX('11.3_Outliers-Plastic'!K$5:K$500,MATCH($F73,'11.3_Outliers-Plastic'!$F$5:$F$500,0)),""),"")</f>
        <v>2015</v>
      </c>
      <c r="R73" s="14" t="str">
        <f>IFERROR(IF(INDEX('11.3_Outliers-Plastic'!$N$5:$N$500,MATCH($F73,'11.3_Outliers-Plastic'!$F$5:$F$500,0))&lt;&gt;"N",
INDEX('11.3_Outliers-Plastic'!L$5:L$500,MATCH($F73,'11.3_Outliers-Plastic'!$F$5:$F$500,0)),""),"")</f>
        <v>WABI_059</v>
      </c>
      <c r="S73" s="12"/>
      <c r="T73" s="5"/>
      <c r="U73" s="5" t="s">
        <v>1569</v>
      </c>
      <c r="V73" s="14">
        <f>IFERROR(IF(INDEX('11.5_Outliers-Other_recovery'!$N$5:$N$500,MATCH($F73,'11.5_Outliers-Other_recovery'!$F$5:$F$500,0))&lt;&gt;"N",
INDEX('11.5_Outliers-Other_recovery'!J$5:J$500,MATCH($F73,'11.5_Outliers-Other_recovery'!$F$5:$F$500,0)),""),"")</f>
        <v>0</v>
      </c>
      <c r="W73" s="8">
        <f>IFERROR(IF(INDEX('11.5_Outliers-Other_recovery'!$N$5:$N$500,MATCH($F73,'11.5_Outliers-Other_recovery'!$F$5:$F$500,0))&lt;&gt;"N",
INDEX('11.5_Outliers-Other_recovery'!K$5:K$500,MATCH($F73,'11.5_Outliers-Other_recovery'!$F$5:$F$500,0)),""),"")</f>
        <v>2015</v>
      </c>
      <c r="X73" s="14" t="str">
        <f>IFERROR(IF(INDEX('11.5_Outliers-Other_recovery'!$N$5:$N$500,MATCH($F73,'11.5_Outliers-Other_recovery'!$F$5:$F$500,0))&lt;&gt;"N",
INDEX('11.5_Outliers-Other_recovery'!L$5:L$500,MATCH($F73,'11.5_Outliers-Other_recovery'!$F$5:$F$500,0)),""),"")</f>
        <v>WABI_059</v>
      </c>
      <c r="Y73" s="14">
        <f>IFERROR(IF(INDEX('11.4_Outliers-Formal_dry_recy'!$N$5:$N$500,MATCH($F73,'11.4_Outliers-Formal_dry_recy'!$F$5:$F$500,0))&lt;&gt;"N",
INDEX('11.4_Outliers-Formal_dry_recy'!J$5:J$500,MATCH($F73,'11.4_Outliers-Formal_dry_recy'!$F$5:$F$500,0)),""),"")</f>
        <v>0</v>
      </c>
      <c r="Z73" s="8">
        <f>IFERROR(IF(INDEX('11.4_Outliers-Formal_dry_recy'!$N$5:$N$500,MATCH($F73,'11.4_Outliers-Formal_dry_recy'!$F$5:$F$500,0))&lt;&gt;"N",
INDEX('11.4_Outliers-Formal_dry_recy'!K$5:K$500,MATCH($F73,'11.4_Outliers-Formal_dry_recy'!$F$5:$F$500,0)),""),"")</f>
        <v>2015</v>
      </c>
      <c r="AA73" s="14" t="str">
        <f>IFERROR(IF(INDEX('11.4_Outliers-Formal_dry_recy'!$N$5:$N$500,MATCH($F73,'11.4_Outliers-Formal_dry_recy'!$F$5:$F$500,0))&lt;&gt;"N",
INDEX('11.4_Outliers-Formal_dry_recy'!L$5:L$500,MATCH($F73,'11.4_Outliers-Formal_dry_recy'!$F$5:$F$500,0)),""),"")</f>
        <v>WABI_059</v>
      </c>
      <c r="AB73" s="14">
        <f>IFERROR(IF(INDEX('11.6_Outliers-Incineration'!$N$5:$N$500,MATCH($F73,'11.6_Outliers-Incineration'!$F$5:$F$500,0))&lt;&gt;"N",
INDEX('11.6_Outliers-Incineration'!J$5:J$500,MATCH($F73,'11.6_Outliers-Incineration'!$F$5:$F$500,0)),""),"")</f>
        <v>0</v>
      </c>
      <c r="AC73" s="8">
        <f>IFERROR(IF(INDEX('11.6_Outliers-Incineration'!$N$5:$N$500,MATCH($F73,'11.6_Outliers-Incineration'!$F$5:$F$500,0))&lt;&gt;"N",
INDEX('11.6_Outliers-Incineration'!K$5:K$500,MATCH($F73,'11.6_Outliers-Incineration'!$F$5:$F$500,0)),""),"")</f>
        <v>2015</v>
      </c>
      <c r="AD73" s="14" t="str">
        <f>IFERROR(IF(INDEX('11.6_Outliers-Incineration'!$N$5:$N$500,MATCH($F73,'11.6_Outliers-Incineration'!$F$5:$F$500,0))&lt;&gt;"N",
INDEX('11.6_Outliers-Incineration'!L$5:L$500,MATCH($F73,'11.6_Outliers-Incineration'!$F$5:$F$500,0)),""),"")</f>
        <v>WABI_059</v>
      </c>
      <c r="AE73" s="14">
        <f>IFERROR(IF(INDEX('11.7_Outliers-Controlled_disp'!$N$5:$N$500,MATCH($F73,'11.7_Outliers-Controlled_disp'!$F$5:$F$500,0))&lt;&gt;"N",
INDEX('11.7_Outliers-Controlled_disp'!J$5:J$500,MATCH($F73,'11.7_Outliers-Controlled_disp'!$F$5:$F$500,0)),""),"")</f>
        <v>60</v>
      </c>
      <c r="AF73" s="8">
        <f>IFERROR(IF(INDEX('11.7_Outliers-Controlled_disp'!$N$5:$N$500,MATCH($F73,'11.7_Outliers-Controlled_disp'!$F$5:$F$500,0))&lt;&gt;"N",
INDEX('11.7_Outliers-Controlled_disp'!K$5:K$500,MATCH($F73,'11.7_Outliers-Controlled_disp'!$F$5:$F$500,0)),""),"")</f>
        <v>2015</v>
      </c>
      <c r="AG73" s="14" t="str">
        <f>IFERROR(IF(INDEX('11.7_Outliers-Controlled_disp'!$N$5:$N$500,MATCH($F73,'11.7_Outliers-Controlled_disp'!$F$5:$F$500,0))&lt;&gt;"N",
INDEX('11.7_Outliers-Controlled_disp'!L$5:L$500,MATCH($F73,'11.7_Outliers-Controlled_disp'!$F$5:$F$500,0)),""),"")</f>
        <v>WABI_059</v>
      </c>
      <c r="AI73" s="5"/>
      <c r="AJ73" s="5" t="s">
        <v>1569</v>
      </c>
      <c r="AK73" s="5">
        <f t="shared" si="1"/>
        <v>6</v>
      </c>
    </row>
    <row r="74" spans="1:37" x14ac:dyDescent="0.25">
      <c r="A74" s="5" t="s">
        <v>1507</v>
      </c>
      <c r="B74" s="5" t="s">
        <v>1300</v>
      </c>
      <c r="C74" s="5" t="s">
        <v>1299</v>
      </c>
      <c r="D74" s="5" t="s">
        <v>1038</v>
      </c>
      <c r="E74" s="5" t="s">
        <v>1509</v>
      </c>
      <c r="F74" s="5" t="s">
        <v>1508</v>
      </c>
      <c r="G74" s="5">
        <v>3</v>
      </c>
      <c r="H74" s="5">
        <v>1</v>
      </c>
      <c r="I74" s="5" t="s">
        <v>1830</v>
      </c>
      <c r="J74" s="13">
        <f>IFERROR(IF(INDEX('11.1_Outliers-Generation'!$N$5:$N$500,MATCH($F74,'11.1_Outliers-Generation'!$F$5:$F$500,0))&lt;&gt;"N",
INDEX('11.1_Outliers-Generation'!J$5:J$500,MATCH($F74,'11.1_Outliers-Generation'!$F$5:$F$500,0)),""),"")</f>
        <v>0.44478104782240357</v>
      </c>
      <c r="K74" s="8">
        <f>IFERROR(IF(INDEX('11.1_Outliers-Generation'!$N$5:$N$500,MATCH($F74,'11.1_Outliers-Generation'!$F$5:$F$500,0))&lt;&gt;"N",
INDEX('11.1_Outliers-Generation'!K$5:K$500,MATCH($F74,'11.1_Outliers-Generation'!$F$5:$F$500,0)),""),"")</f>
        <v>2015</v>
      </c>
      <c r="L74" s="13" t="str">
        <f>IFERROR(IF(INDEX('11.1_Outliers-Generation'!$N$5:$N$500,MATCH($F74,'11.1_Outliers-Generation'!$F$5:$F$500,0))&lt;&gt;"N",
INDEX('11.1_Outliers-Generation'!L$5:L$500,MATCH($F74,'11.1_Outliers-Generation'!$F$5:$F$500,0)),""),"")</f>
        <v>WABI_060</v>
      </c>
      <c r="M74" s="14">
        <f>IFERROR(IF(INDEX('11.2_Outliers-Collection_cov'!$N$5:$N$500,MATCH($F74,'11.2_Outliers-Collection_cov'!$F$5:$F$500,0))&lt;&gt;"N",
INDEX('11.2_Outliers-Collection_cov'!J$5:J$500,MATCH($F74,'11.2_Outliers-Collection_cov'!$F$5:$F$500,0)),""),"")</f>
        <v>77</v>
      </c>
      <c r="N74" s="8">
        <f>IFERROR(IF(INDEX('11.2_Outliers-Collection_cov'!$N$5:$N$500,MATCH($F74,'11.2_Outliers-Collection_cov'!$F$5:$F$500,0))&lt;&gt;"N",
INDEX('11.2_Outliers-Collection_cov'!K$5:K$500,MATCH($F74,'11.2_Outliers-Collection_cov'!$F$5:$F$500,0)),""),"")</f>
        <v>2015</v>
      </c>
      <c r="O74" s="13" t="str">
        <f>IFERROR(IF(INDEX('11.2_Outliers-Collection_cov'!$N$5:$N$500,MATCH($F74,'11.2_Outliers-Collection_cov'!$F$5:$F$500,0))&lt;&gt;"N",
INDEX('11.2_Outliers-Collection_cov'!L$5:L$500,MATCH($F74,'11.2_Outliers-Collection_cov'!$F$5:$F$500,0)),""),"")</f>
        <v>WABI_060</v>
      </c>
      <c r="P74" s="14">
        <f>IFERROR(IF(INDEX('11.3_Outliers-Plastic'!$N$5:$N$500,MATCH($F74,'11.3_Outliers-Plastic'!$F$5:$F$500,0))&lt;&gt;"N",
INDEX('11.3_Outliers-Plastic'!J$5:J$500,MATCH($F74,'11.3_Outliers-Plastic'!$F$5:$F$500,0)),""),"")</f>
        <v>10</v>
      </c>
      <c r="Q74" s="8">
        <f>IFERROR(IF(INDEX('11.3_Outliers-Plastic'!$N$5:$N$500,MATCH($F74,'11.3_Outliers-Plastic'!$F$5:$F$500,0))&lt;&gt;"N",
INDEX('11.3_Outliers-Plastic'!K$5:K$500,MATCH($F74,'11.3_Outliers-Plastic'!$F$5:$F$500,0)),""),"")</f>
        <v>2015</v>
      </c>
      <c r="R74" s="14" t="str">
        <f>IFERROR(IF(INDEX('11.3_Outliers-Plastic'!$N$5:$N$500,MATCH($F74,'11.3_Outliers-Plastic'!$F$5:$F$500,0))&lt;&gt;"N",
INDEX('11.3_Outliers-Plastic'!L$5:L$500,MATCH($F74,'11.3_Outliers-Plastic'!$F$5:$F$500,0)),""),"")</f>
        <v>WABI_060</v>
      </c>
      <c r="S74" s="12"/>
      <c r="T74" s="5"/>
      <c r="U74" s="5" t="s">
        <v>1569</v>
      </c>
      <c r="V74" s="14">
        <f>IFERROR(IF(INDEX('11.5_Outliers-Other_recovery'!$N$5:$N$500,MATCH($F74,'11.5_Outliers-Other_recovery'!$F$5:$F$500,0))&lt;&gt;"N",
INDEX('11.5_Outliers-Other_recovery'!J$5:J$500,MATCH($F74,'11.5_Outliers-Other_recovery'!$F$5:$F$500,0)),""),"")</f>
        <v>0</v>
      </c>
      <c r="W74" s="8">
        <f>IFERROR(IF(INDEX('11.5_Outliers-Other_recovery'!$N$5:$N$500,MATCH($F74,'11.5_Outliers-Other_recovery'!$F$5:$F$500,0))&lt;&gt;"N",
INDEX('11.5_Outliers-Other_recovery'!K$5:K$500,MATCH($F74,'11.5_Outliers-Other_recovery'!$F$5:$F$500,0)),""),"")</f>
        <v>2015</v>
      </c>
      <c r="X74" s="14" t="str">
        <f>IFERROR(IF(INDEX('11.5_Outliers-Other_recovery'!$N$5:$N$500,MATCH($F74,'11.5_Outliers-Other_recovery'!$F$5:$F$500,0))&lt;&gt;"N",
INDEX('11.5_Outliers-Other_recovery'!L$5:L$500,MATCH($F74,'11.5_Outliers-Other_recovery'!$F$5:$F$500,0)),""),"")</f>
        <v>WABI_060</v>
      </c>
      <c r="Y74" s="14">
        <f>IFERROR(IF(INDEX('11.4_Outliers-Formal_dry_recy'!$N$5:$N$500,MATCH($F74,'11.4_Outliers-Formal_dry_recy'!$F$5:$F$500,0))&lt;&gt;"N",
INDEX('11.4_Outliers-Formal_dry_recy'!J$5:J$500,MATCH($F74,'11.4_Outliers-Formal_dry_recy'!$F$5:$F$500,0)),""),"")</f>
        <v>0</v>
      </c>
      <c r="Z74" s="8">
        <f>IFERROR(IF(INDEX('11.4_Outliers-Formal_dry_recy'!$N$5:$N$500,MATCH($F74,'11.4_Outliers-Formal_dry_recy'!$F$5:$F$500,0))&lt;&gt;"N",
INDEX('11.4_Outliers-Formal_dry_recy'!K$5:K$500,MATCH($F74,'11.4_Outliers-Formal_dry_recy'!$F$5:$F$500,0)),""),"")</f>
        <v>2015</v>
      </c>
      <c r="AA74" s="14" t="str">
        <f>IFERROR(IF(INDEX('11.4_Outliers-Formal_dry_recy'!$N$5:$N$500,MATCH($F74,'11.4_Outliers-Formal_dry_recy'!$F$5:$F$500,0))&lt;&gt;"N",
INDEX('11.4_Outliers-Formal_dry_recy'!L$5:L$500,MATCH($F74,'11.4_Outliers-Formal_dry_recy'!$F$5:$F$500,0)),""),"")</f>
        <v>WABI_060</v>
      </c>
      <c r="AB74" s="14">
        <f>IFERROR(IF(INDEX('11.6_Outliers-Incineration'!$N$5:$N$500,MATCH($F74,'11.6_Outliers-Incineration'!$F$5:$F$500,0))&lt;&gt;"N",
INDEX('11.6_Outliers-Incineration'!J$5:J$500,MATCH($F74,'11.6_Outliers-Incineration'!$F$5:$F$500,0)),""),"")</f>
        <v>0</v>
      </c>
      <c r="AC74" s="8">
        <f>IFERROR(IF(INDEX('11.6_Outliers-Incineration'!$N$5:$N$500,MATCH($F74,'11.6_Outliers-Incineration'!$F$5:$F$500,0))&lt;&gt;"N",
INDEX('11.6_Outliers-Incineration'!K$5:K$500,MATCH($F74,'11.6_Outliers-Incineration'!$F$5:$F$500,0)),""),"")</f>
        <v>2015</v>
      </c>
      <c r="AD74" s="14" t="str">
        <f>IFERROR(IF(INDEX('11.6_Outliers-Incineration'!$N$5:$N$500,MATCH($F74,'11.6_Outliers-Incineration'!$F$5:$F$500,0))&lt;&gt;"N",
INDEX('11.6_Outliers-Incineration'!L$5:L$500,MATCH($F74,'11.6_Outliers-Incineration'!$F$5:$F$500,0)),""),"")</f>
        <v>WABI_060</v>
      </c>
      <c r="AE74" s="14">
        <f>IFERROR(IF(INDEX('11.7_Outliers-Controlled_disp'!$N$5:$N$500,MATCH($F74,'11.7_Outliers-Controlled_disp'!$F$5:$F$500,0))&lt;&gt;"N",
INDEX('11.7_Outliers-Controlled_disp'!J$5:J$500,MATCH($F74,'11.7_Outliers-Controlled_disp'!$F$5:$F$500,0)),""),"")</f>
        <v>76</v>
      </c>
      <c r="AF74" s="8">
        <f>IFERROR(IF(INDEX('11.7_Outliers-Controlled_disp'!$N$5:$N$500,MATCH($F74,'11.7_Outliers-Controlled_disp'!$F$5:$F$500,0))&lt;&gt;"N",
INDEX('11.7_Outliers-Controlled_disp'!K$5:K$500,MATCH($F74,'11.7_Outliers-Controlled_disp'!$F$5:$F$500,0)),""),"")</f>
        <v>2015</v>
      </c>
      <c r="AG74" s="14" t="str">
        <f>IFERROR(IF(INDEX('11.7_Outliers-Controlled_disp'!$N$5:$N$500,MATCH($F74,'11.7_Outliers-Controlled_disp'!$F$5:$F$500,0))&lt;&gt;"N",
INDEX('11.7_Outliers-Controlled_disp'!L$5:L$500,MATCH($F74,'11.7_Outliers-Controlled_disp'!$F$5:$F$500,0)),""),"")</f>
        <v>WABI_060</v>
      </c>
      <c r="AI74" s="5"/>
      <c r="AJ74" s="5" t="s">
        <v>1569</v>
      </c>
      <c r="AK74" s="5">
        <f t="shared" si="1"/>
        <v>7</v>
      </c>
    </row>
    <row r="75" spans="1:37" x14ac:dyDescent="0.25">
      <c r="A75" s="5" t="s">
        <v>1410</v>
      </c>
      <c r="B75" s="5" t="s">
        <v>1377</v>
      </c>
      <c r="C75" s="5" t="s">
        <v>679</v>
      </c>
      <c r="D75" s="5" t="s">
        <v>620</v>
      </c>
      <c r="E75" s="5" t="s">
        <v>1412</v>
      </c>
      <c r="F75" s="5" t="s">
        <v>1411</v>
      </c>
      <c r="G75" s="5">
        <v>2</v>
      </c>
      <c r="H75" s="5">
        <v>2</v>
      </c>
      <c r="I75" s="5" t="s">
        <v>1831</v>
      </c>
      <c r="J75" s="13">
        <f>IFERROR(IF(INDEX('11.1_Outliers-Generation'!$N$5:$N$500,MATCH($F75,'11.1_Outliers-Generation'!$F$5:$F$500,0))&lt;&gt;"N",
INDEX('11.1_Outliers-Generation'!J$5:J$500,MATCH($F75,'11.1_Outliers-Generation'!$F$5:$F$500,0)),""),"")</f>
        <v>0.85693582432815607</v>
      </c>
      <c r="K75" s="8">
        <f>IFERROR(IF(INDEX('11.1_Outliers-Generation'!$N$5:$N$500,MATCH($F75,'11.1_Outliers-Generation'!$F$5:$F$500,0))&lt;&gt;"N",
INDEX('11.1_Outliers-Generation'!K$5:K$500,MATCH($F75,'11.1_Outliers-Generation'!$F$5:$F$500,0)),""),"")</f>
        <v>2012</v>
      </c>
      <c r="L75" s="13" t="str">
        <f>IFERROR(IF(INDEX('11.1_Outliers-Generation'!$N$5:$N$500,MATCH($F75,'11.1_Outliers-Generation'!$F$5:$F$500,0))&lt;&gt;"N",
INDEX('11.1_Outliers-Generation'!L$5:L$500,MATCH($F75,'11.1_Outliers-Generation'!$F$5:$F$500,0)),""),"")</f>
        <v>WABI_061</v>
      </c>
      <c r="M75" s="14">
        <f>IFERROR(IF(INDEX('11.2_Outliers-Collection_cov'!$N$5:$N$500,MATCH($F75,'11.2_Outliers-Collection_cov'!$F$5:$F$500,0))&lt;&gt;"N",
INDEX('11.2_Outliers-Collection_cov'!J$5:J$500,MATCH($F75,'11.2_Outliers-Collection_cov'!$F$5:$F$500,0)),""),"")</f>
        <v>100</v>
      </c>
      <c r="N75" s="8">
        <f>IFERROR(IF(INDEX('11.2_Outliers-Collection_cov'!$N$5:$N$500,MATCH($F75,'11.2_Outliers-Collection_cov'!$F$5:$F$500,0))&lt;&gt;"N",
INDEX('11.2_Outliers-Collection_cov'!K$5:K$500,MATCH($F75,'11.2_Outliers-Collection_cov'!$F$5:$F$500,0)),""),"")</f>
        <v>2012</v>
      </c>
      <c r="O75" s="13" t="str">
        <f>IFERROR(IF(INDEX('11.2_Outliers-Collection_cov'!$N$5:$N$500,MATCH($F75,'11.2_Outliers-Collection_cov'!$F$5:$F$500,0))&lt;&gt;"N",
INDEX('11.2_Outliers-Collection_cov'!L$5:L$500,MATCH($F75,'11.2_Outliers-Collection_cov'!$F$5:$F$500,0)),""),"")</f>
        <v>WABI_061</v>
      </c>
      <c r="P75" s="14">
        <f>IFERROR(IF(INDEX('11.3_Outliers-Plastic'!$N$5:$N$500,MATCH($F75,'11.3_Outliers-Plastic'!$F$5:$F$500,0))&lt;&gt;"N",
INDEX('11.3_Outliers-Plastic'!J$5:J$500,MATCH($F75,'11.3_Outliers-Plastic'!$F$5:$F$500,0)),""),"")</f>
        <v>6</v>
      </c>
      <c r="Q75" s="8">
        <f>IFERROR(IF(INDEX('11.3_Outliers-Plastic'!$N$5:$N$500,MATCH($F75,'11.3_Outliers-Plastic'!$F$5:$F$500,0))&lt;&gt;"N",
INDEX('11.3_Outliers-Plastic'!K$5:K$500,MATCH($F75,'11.3_Outliers-Plastic'!$F$5:$F$500,0)),""),"")</f>
        <v>2012</v>
      </c>
      <c r="R75" s="14" t="str">
        <f>IFERROR(IF(INDEX('11.3_Outliers-Plastic'!$N$5:$N$500,MATCH($F75,'11.3_Outliers-Plastic'!$F$5:$F$500,0))&lt;&gt;"N",
INDEX('11.3_Outliers-Plastic'!L$5:L$500,MATCH($F75,'11.3_Outliers-Plastic'!$F$5:$F$500,0)),""),"")</f>
        <v>WABI_061</v>
      </c>
      <c r="S75" s="12"/>
      <c r="T75" s="5"/>
      <c r="U75" s="5" t="s">
        <v>1569</v>
      </c>
      <c r="V75" s="14">
        <f>IFERROR(IF(INDEX('11.5_Outliers-Other_recovery'!$N$5:$N$500,MATCH($F75,'11.5_Outliers-Other_recovery'!$F$5:$F$500,0))&lt;&gt;"N",
INDEX('11.5_Outliers-Other_recovery'!J$5:J$500,MATCH($F75,'11.5_Outliers-Other_recovery'!$F$5:$F$500,0)),""),"")</f>
        <v>0</v>
      </c>
      <c r="W75" s="8">
        <f>IFERROR(IF(INDEX('11.5_Outliers-Other_recovery'!$N$5:$N$500,MATCH($F75,'11.5_Outliers-Other_recovery'!$F$5:$F$500,0))&lt;&gt;"N",
INDEX('11.5_Outliers-Other_recovery'!K$5:K$500,MATCH($F75,'11.5_Outliers-Other_recovery'!$F$5:$F$500,0)),""),"")</f>
        <v>2012</v>
      </c>
      <c r="X75" s="14" t="str">
        <f>IFERROR(IF(INDEX('11.5_Outliers-Other_recovery'!$N$5:$N$500,MATCH($F75,'11.5_Outliers-Other_recovery'!$F$5:$F$500,0))&lt;&gt;"N",
INDEX('11.5_Outliers-Other_recovery'!L$5:L$500,MATCH($F75,'11.5_Outliers-Other_recovery'!$F$5:$F$500,0)),""),"")</f>
        <v>WABI_061</v>
      </c>
      <c r="Y75" s="14">
        <f>IFERROR(IF(INDEX('11.4_Outliers-Formal_dry_recy'!$N$5:$N$500,MATCH($F75,'11.4_Outliers-Formal_dry_recy'!$F$5:$F$500,0))&lt;&gt;"N",
INDEX('11.4_Outliers-Formal_dry_recy'!J$5:J$500,MATCH($F75,'11.4_Outliers-Formal_dry_recy'!$F$5:$F$500,0)),""),"")</f>
        <v>0</v>
      </c>
      <c r="Z75" s="8">
        <f>IFERROR(IF(INDEX('11.4_Outliers-Formal_dry_recy'!$N$5:$N$500,MATCH($F75,'11.4_Outliers-Formal_dry_recy'!$F$5:$F$500,0))&lt;&gt;"N",
INDEX('11.4_Outliers-Formal_dry_recy'!K$5:K$500,MATCH($F75,'11.4_Outliers-Formal_dry_recy'!$F$5:$F$500,0)),""),"")</f>
        <v>2012</v>
      </c>
      <c r="AA75" s="14" t="str">
        <f>IFERROR(IF(INDEX('11.4_Outliers-Formal_dry_recy'!$N$5:$N$500,MATCH($F75,'11.4_Outliers-Formal_dry_recy'!$F$5:$F$500,0))&lt;&gt;"N",
INDEX('11.4_Outliers-Formal_dry_recy'!L$5:L$500,MATCH($F75,'11.4_Outliers-Formal_dry_recy'!$F$5:$F$500,0)),""),"")</f>
        <v>WABI_061</v>
      </c>
      <c r="AB75" s="14">
        <f>IFERROR(IF(INDEX('11.6_Outliers-Incineration'!$N$5:$N$500,MATCH($F75,'11.6_Outliers-Incineration'!$F$5:$F$500,0))&lt;&gt;"N",
INDEX('11.6_Outliers-Incineration'!J$5:J$500,MATCH($F75,'11.6_Outliers-Incineration'!$F$5:$F$500,0)),""),"")</f>
        <v>0</v>
      </c>
      <c r="AC75" s="8">
        <f>IFERROR(IF(INDEX('11.6_Outliers-Incineration'!$N$5:$N$500,MATCH($F75,'11.6_Outliers-Incineration'!$F$5:$F$500,0))&lt;&gt;"N",
INDEX('11.6_Outliers-Incineration'!K$5:K$500,MATCH($F75,'11.6_Outliers-Incineration'!$F$5:$F$500,0)),""),"")</f>
        <v>2012</v>
      </c>
      <c r="AD75" s="14" t="str">
        <f>IFERROR(IF(INDEX('11.6_Outliers-Incineration'!$N$5:$N$500,MATCH($F75,'11.6_Outliers-Incineration'!$F$5:$F$500,0))&lt;&gt;"N",
INDEX('11.6_Outliers-Incineration'!L$5:L$500,MATCH($F75,'11.6_Outliers-Incineration'!$F$5:$F$500,0)),""),"")</f>
        <v>WABI_061</v>
      </c>
      <c r="AE75" s="14">
        <f>IFERROR(IF(INDEX('11.7_Outliers-Controlled_disp'!$N$5:$N$500,MATCH($F75,'11.7_Outliers-Controlled_disp'!$F$5:$F$500,0))&lt;&gt;"N",
INDEX('11.7_Outliers-Controlled_disp'!J$5:J$500,MATCH($F75,'11.7_Outliers-Controlled_disp'!$F$5:$F$500,0)),""),"")</f>
        <v>0</v>
      </c>
      <c r="AF75" s="8">
        <f>IFERROR(IF(INDEX('11.7_Outliers-Controlled_disp'!$N$5:$N$500,MATCH($F75,'11.7_Outliers-Controlled_disp'!$F$5:$F$500,0))&lt;&gt;"N",
INDEX('11.7_Outliers-Controlled_disp'!K$5:K$500,MATCH($F75,'11.7_Outliers-Controlled_disp'!$F$5:$F$500,0)),""),"")</f>
        <v>2012</v>
      </c>
      <c r="AG75" s="14" t="str">
        <f>IFERROR(IF(INDEX('11.7_Outliers-Controlled_disp'!$N$5:$N$500,MATCH($F75,'11.7_Outliers-Controlled_disp'!$F$5:$F$500,0))&lt;&gt;"N",
INDEX('11.7_Outliers-Controlled_disp'!L$5:L$500,MATCH($F75,'11.7_Outliers-Controlled_disp'!$F$5:$F$500,0)),""),"")</f>
        <v>WABI_061</v>
      </c>
      <c r="AI75" s="5"/>
      <c r="AJ75" s="5" t="s">
        <v>1569</v>
      </c>
      <c r="AK75" s="5">
        <f t="shared" si="1"/>
        <v>7</v>
      </c>
    </row>
    <row r="76" spans="1:37" x14ac:dyDescent="0.25">
      <c r="A76" s="5" t="s">
        <v>1407</v>
      </c>
      <c r="B76" s="5" t="s">
        <v>1377</v>
      </c>
      <c r="C76" s="5" t="s">
        <v>679</v>
      </c>
      <c r="D76" s="5" t="s">
        <v>620</v>
      </c>
      <c r="E76" s="5" t="s">
        <v>1409</v>
      </c>
      <c r="F76" s="5" t="s">
        <v>1408</v>
      </c>
      <c r="G76" s="5">
        <v>2</v>
      </c>
      <c r="H76" s="5">
        <v>2</v>
      </c>
      <c r="I76" s="5" t="s">
        <v>1832</v>
      </c>
      <c r="J76" s="13">
        <f>IFERROR(IF(INDEX('11.1_Outliers-Generation'!$N$5:$N$500,MATCH($F76,'11.1_Outliers-Generation'!$F$5:$F$500,0))&lt;&gt;"N",
INDEX('11.1_Outliers-Generation'!J$5:J$500,MATCH($F76,'11.1_Outliers-Generation'!$F$5:$F$500,0)),""),"")</f>
        <v>0.69147338742643782</v>
      </c>
      <c r="K76" s="8">
        <f>IFERROR(IF(INDEX('11.1_Outliers-Generation'!$N$5:$N$500,MATCH($F76,'11.1_Outliers-Generation'!$F$5:$F$500,0))&lt;&gt;"N",
INDEX('11.1_Outliers-Generation'!K$5:K$500,MATCH($F76,'11.1_Outliers-Generation'!$F$5:$F$500,0)),""),"")</f>
        <v>2012</v>
      </c>
      <c r="L76" s="13" t="str">
        <f>IFERROR(IF(INDEX('11.1_Outliers-Generation'!$N$5:$N$500,MATCH($F76,'11.1_Outliers-Generation'!$F$5:$F$500,0))&lt;&gt;"N",
INDEX('11.1_Outliers-Generation'!L$5:L$500,MATCH($F76,'11.1_Outliers-Generation'!$F$5:$F$500,0)),""),"")</f>
        <v>WABI_062</v>
      </c>
      <c r="M76" s="14">
        <f>IFERROR(IF(INDEX('11.2_Outliers-Collection_cov'!$N$5:$N$500,MATCH($F76,'11.2_Outliers-Collection_cov'!$F$5:$F$500,0))&lt;&gt;"N",
INDEX('11.2_Outliers-Collection_cov'!J$5:J$500,MATCH($F76,'11.2_Outliers-Collection_cov'!$F$5:$F$500,0)),""),"")</f>
        <v>100</v>
      </c>
      <c r="N76" s="8">
        <f>IFERROR(IF(INDEX('11.2_Outliers-Collection_cov'!$N$5:$N$500,MATCH($F76,'11.2_Outliers-Collection_cov'!$F$5:$F$500,0))&lt;&gt;"N",
INDEX('11.2_Outliers-Collection_cov'!K$5:K$500,MATCH($F76,'11.2_Outliers-Collection_cov'!$F$5:$F$500,0)),""),"")</f>
        <v>2012</v>
      </c>
      <c r="O76" s="13" t="str">
        <f>IFERROR(IF(INDEX('11.2_Outliers-Collection_cov'!$N$5:$N$500,MATCH($F76,'11.2_Outliers-Collection_cov'!$F$5:$F$500,0))&lt;&gt;"N",
INDEX('11.2_Outliers-Collection_cov'!L$5:L$500,MATCH($F76,'11.2_Outliers-Collection_cov'!$F$5:$F$500,0)),""),"")</f>
        <v>WABI_062</v>
      </c>
      <c r="P76" s="14">
        <f>IFERROR(IF(INDEX('11.3_Outliers-Plastic'!$N$5:$N$500,MATCH($F76,'11.3_Outliers-Plastic'!$F$5:$F$500,0))&lt;&gt;"N",
INDEX('11.3_Outliers-Plastic'!J$5:J$500,MATCH($F76,'11.3_Outliers-Plastic'!$F$5:$F$500,0)),""),"")</f>
        <v>5</v>
      </c>
      <c r="Q76" s="8">
        <f>IFERROR(IF(INDEX('11.3_Outliers-Plastic'!$N$5:$N$500,MATCH($F76,'11.3_Outliers-Plastic'!$F$5:$F$500,0))&lt;&gt;"N",
INDEX('11.3_Outliers-Plastic'!K$5:K$500,MATCH($F76,'11.3_Outliers-Plastic'!$F$5:$F$500,0)),""),"")</f>
        <v>2012</v>
      </c>
      <c r="R76" s="14" t="str">
        <f>IFERROR(IF(INDEX('11.3_Outliers-Plastic'!$N$5:$N$500,MATCH($F76,'11.3_Outliers-Plastic'!$F$5:$F$500,0))&lt;&gt;"N",
INDEX('11.3_Outliers-Plastic'!L$5:L$500,MATCH($F76,'11.3_Outliers-Plastic'!$F$5:$F$500,0)),""),"")</f>
        <v>WABI_062</v>
      </c>
      <c r="S76" s="12"/>
      <c r="T76" s="5"/>
      <c r="U76" s="5" t="s">
        <v>1569</v>
      </c>
      <c r="V76" s="14">
        <f>IFERROR(IF(INDEX('11.5_Outliers-Other_recovery'!$N$5:$N$500,MATCH($F76,'11.5_Outliers-Other_recovery'!$F$5:$F$500,0))&lt;&gt;"N",
INDEX('11.5_Outliers-Other_recovery'!J$5:J$500,MATCH($F76,'11.5_Outliers-Other_recovery'!$F$5:$F$500,0)),""),"")</f>
        <v>0</v>
      </c>
      <c r="W76" s="8">
        <f>IFERROR(IF(INDEX('11.5_Outliers-Other_recovery'!$N$5:$N$500,MATCH($F76,'11.5_Outliers-Other_recovery'!$F$5:$F$500,0))&lt;&gt;"N",
INDEX('11.5_Outliers-Other_recovery'!K$5:K$500,MATCH($F76,'11.5_Outliers-Other_recovery'!$F$5:$F$500,0)),""),"")</f>
        <v>2012</v>
      </c>
      <c r="X76" s="14" t="str">
        <f>IFERROR(IF(INDEX('11.5_Outliers-Other_recovery'!$N$5:$N$500,MATCH($F76,'11.5_Outliers-Other_recovery'!$F$5:$F$500,0))&lt;&gt;"N",
INDEX('11.5_Outliers-Other_recovery'!L$5:L$500,MATCH($F76,'11.5_Outliers-Other_recovery'!$F$5:$F$500,0)),""),"")</f>
        <v>WABI_062</v>
      </c>
      <c r="Y76" s="14">
        <f>IFERROR(IF(INDEX('11.4_Outliers-Formal_dry_recy'!$N$5:$N$500,MATCH($F76,'11.4_Outliers-Formal_dry_recy'!$F$5:$F$500,0))&lt;&gt;"N",
INDEX('11.4_Outliers-Formal_dry_recy'!J$5:J$500,MATCH($F76,'11.4_Outliers-Formal_dry_recy'!$F$5:$F$500,0)),""),"")</f>
        <v>0</v>
      </c>
      <c r="Z76" s="8">
        <f>IFERROR(IF(INDEX('11.4_Outliers-Formal_dry_recy'!$N$5:$N$500,MATCH($F76,'11.4_Outliers-Formal_dry_recy'!$F$5:$F$500,0))&lt;&gt;"N",
INDEX('11.4_Outliers-Formal_dry_recy'!K$5:K$500,MATCH($F76,'11.4_Outliers-Formal_dry_recy'!$F$5:$F$500,0)),""),"")</f>
        <v>2012</v>
      </c>
      <c r="AA76" s="14" t="str">
        <f>IFERROR(IF(INDEX('11.4_Outliers-Formal_dry_recy'!$N$5:$N$500,MATCH($F76,'11.4_Outliers-Formal_dry_recy'!$F$5:$F$500,0))&lt;&gt;"N",
INDEX('11.4_Outliers-Formal_dry_recy'!L$5:L$500,MATCH($F76,'11.4_Outliers-Formal_dry_recy'!$F$5:$F$500,0)),""),"")</f>
        <v>WABI_062</v>
      </c>
      <c r="AB76" s="14">
        <f>IFERROR(IF(INDEX('11.6_Outliers-Incineration'!$N$5:$N$500,MATCH($F76,'11.6_Outliers-Incineration'!$F$5:$F$500,0))&lt;&gt;"N",
INDEX('11.6_Outliers-Incineration'!J$5:J$500,MATCH($F76,'11.6_Outliers-Incineration'!$F$5:$F$500,0)),""),"")</f>
        <v>0</v>
      </c>
      <c r="AC76" s="8">
        <f>IFERROR(IF(INDEX('11.6_Outliers-Incineration'!$N$5:$N$500,MATCH($F76,'11.6_Outliers-Incineration'!$F$5:$F$500,0))&lt;&gt;"N",
INDEX('11.6_Outliers-Incineration'!K$5:K$500,MATCH($F76,'11.6_Outliers-Incineration'!$F$5:$F$500,0)),""),"")</f>
        <v>2012</v>
      </c>
      <c r="AD76" s="14" t="str">
        <f>IFERROR(IF(INDEX('11.6_Outliers-Incineration'!$N$5:$N$500,MATCH($F76,'11.6_Outliers-Incineration'!$F$5:$F$500,0))&lt;&gt;"N",
INDEX('11.6_Outliers-Incineration'!L$5:L$500,MATCH($F76,'11.6_Outliers-Incineration'!$F$5:$F$500,0)),""),"")</f>
        <v>WABI_062</v>
      </c>
      <c r="AE76" s="14">
        <f>IFERROR(IF(INDEX('11.7_Outliers-Controlled_disp'!$N$5:$N$500,MATCH($F76,'11.7_Outliers-Controlled_disp'!$F$5:$F$500,0))&lt;&gt;"N",
INDEX('11.7_Outliers-Controlled_disp'!J$5:J$500,MATCH($F76,'11.7_Outliers-Controlled_disp'!$F$5:$F$500,0)),""),"")</f>
        <v>10</v>
      </c>
      <c r="AF76" s="8">
        <f>IFERROR(IF(INDEX('11.7_Outliers-Controlled_disp'!$N$5:$N$500,MATCH($F76,'11.7_Outliers-Controlled_disp'!$F$5:$F$500,0))&lt;&gt;"N",
INDEX('11.7_Outliers-Controlled_disp'!K$5:K$500,MATCH($F76,'11.7_Outliers-Controlled_disp'!$F$5:$F$500,0)),""),"")</f>
        <v>2012</v>
      </c>
      <c r="AG76" s="14" t="str">
        <f>IFERROR(IF(INDEX('11.7_Outliers-Controlled_disp'!$N$5:$N$500,MATCH($F76,'11.7_Outliers-Controlled_disp'!$F$5:$F$500,0))&lt;&gt;"N",
INDEX('11.7_Outliers-Controlled_disp'!L$5:L$500,MATCH($F76,'11.7_Outliers-Controlled_disp'!$F$5:$F$500,0)),""),"")</f>
        <v>WABI_062</v>
      </c>
      <c r="AI76" s="5"/>
      <c r="AJ76" s="5" t="s">
        <v>1569</v>
      </c>
      <c r="AK76" s="5">
        <f t="shared" si="1"/>
        <v>7</v>
      </c>
    </row>
    <row r="77" spans="1:37" x14ac:dyDescent="0.25">
      <c r="A77" s="5" t="s">
        <v>1379</v>
      </c>
      <c r="B77" s="5" t="s">
        <v>1377</v>
      </c>
      <c r="C77" s="5" t="s">
        <v>679</v>
      </c>
      <c r="D77" s="5" t="s">
        <v>620</v>
      </c>
      <c r="E77" s="5" t="s">
        <v>1381</v>
      </c>
      <c r="F77" s="5" t="s">
        <v>1380</v>
      </c>
      <c r="G77" s="5">
        <v>2</v>
      </c>
      <c r="H77" s="5">
        <v>2</v>
      </c>
      <c r="I77" s="5" t="s">
        <v>1833</v>
      </c>
      <c r="J77" s="13">
        <f>IFERROR(IF(INDEX('11.1_Outliers-Generation'!$N$5:$N$500,MATCH($F77,'11.1_Outliers-Generation'!$F$5:$F$500,0))&lt;&gt;"N",
INDEX('11.1_Outliers-Generation'!J$5:J$500,MATCH($F77,'11.1_Outliers-Generation'!$F$5:$F$500,0)),""),"")</f>
        <v>0.68677949472651467</v>
      </c>
      <c r="K77" s="8">
        <f>IFERROR(IF(INDEX('11.1_Outliers-Generation'!$N$5:$N$500,MATCH($F77,'11.1_Outliers-Generation'!$F$5:$F$500,0))&lt;&gt;"N",
INDEX('11.1_Outliers-Generation'!K$5:K$500,MATCH($F77,'11.1_Outliers-Generation'!$F$5:$F$500,0)),""),"")</f>
        <v>2012</v>
      </c>
      <c r="L77" s="13" t="str">
        <f>IFERROR(IF(INDEX('11.1_Outliers-Generation'!$N$5:$N$500,MATCH($F77,'11.1_Outliers-Generation'!$F$5:$F$500,0))&lt;&gt;"N",
INDEX('11.1_Outliers-Generation'!L$5:L$500,MATCH($F77,'11.1_Outliers-Generation'!$F$5:$F$500,0)),""),"")</f>
        <v>WABI_063</v>
      </c>
      <c r="M77" s="14">
        <f>IFERROR(IF(INDEX('11.2_Outliers-Collection_cov'!$N$5:$N$500,MATCH($F77,'11.2_Outliers-Collection_cov'!$F$5:$F$500,0))&lt;&gt;"N",
INDEX('11.2_Outliers-Collection_cov'!J$5:J$500,MATCH($F77,'11.2_Outliers-Collection_cov'!$F$5:$F$500,0)),""),"")</f>
        <v>100</v>
      </c>
      <c r="N77" s="8">
        <f>IFERROR(IF(INDEX('11.2_Outliers-Collection_cov'!$N$5:$N$500,MATCH($F77,'11.2_Outliers-Collection_cov'!$F$5:$F$500,0))&lt;&gt;"N",
INDEX('11.2_Outliers-Collection_cov'!K$5:K$500,MATCH($F77,'11.2_Outliers-Collection_cov'!$F$5:$F$500,0)),""),"")</f>
        <v>2012</v>
      </c>
      <c r="O77" s="13" t="str">
        <f>IFERROR(IF(INDEX('11.2_Outliers-Collection_cov'!$N$5:$N$500,MATCH($F77,'11.2_Outliers-Collection_cov'!$F$5:$F$500,0))&lt;&gt;"N",
INDEX('11.2_Outliers-Collection_cov'!L$5:L$500,MATCH($F77,'11.2_Outliers-Collection_cov'!$F$5:$F$500,0)),""),"")</f>
        <v>WABI_063</v>
      </c>
      <c r="P77" s="14">
        <f>IFERROR(IF(INDEX('11.3_Outliers-Plastic'!$N$5:$N$500,MATCH($F77,'11.3_Outliers-Plastic'!$F$5:$F$500,0))&lt;&gt;"N",
INDEX('11.3_Outliers-Plastic'!J$5:J$500,MATCH($F77,'11.3_Outliers-Plastic'!$F$5:$F$500,0)),""),"")</f>
        <v>13.5</v>
      </c>
      <c r="Q77" s="8">
        <f>IFERROR(IF(INDEX('11.3_Outliers-Plastic'!$N$5:$N$500,MATCH($F77,'11.3_Outliers-Plastic'!$F$5:$F$500,0))&lt;&gt;"N",
INDEX('11.3_Outliers-Plastic'!K$5:K$500,MATCH($F77,'11.3_Outliers-Plastic'!$F$5:$F$500,0)),""),"")</f>
        <v>2012</v>
      </c>
      <c r="R77" s="14" t="str">
        <f>IFERROR(IF(INDEX('11.3_Outliers-Plastic'!$N$5:$N$500,MATCH($F77,'11.3_Outliers-Plastic'!$F$5:$F$500,0))&lt;&gt;"N",
INDEX('11.3_Outliers-Plastic'!L$5:L$500,MATCH($F77,'11.3_Outliers-Plastic'!$F$5:$F$500,0)),""),"")</f>
        <v>WABI_063</v>
      </c>
      <c r="S77" s="12"/>
      <c r="T77" s="5"/>
      <c r="U77" s="5" t="s">
        <v>1569</v>
      </c>
      <c r="V77" s="14">
        <f>IFERROR(IF(INDEX('11.5_Outliers-Other_recovery'!$N$5:$N$500,MATCH($F77,'11.5_Outliers-Other_recovery'!$F$5:$F$500,0))&lt;&gt;"N",
INDEX('11.5_Outliers-Other_recovery'!J$5:J$500,MATCH($F77,'11.5_Outliers-Other_recovery'!$F$5:$F$500,0)),""),"")</f>
        <v>0</v>
      </c>
      <c r="W77" s="8">
        <f>IFERROR(IF(INDEX('11.5_Outliers-Other_recovery'!$N$5:$N$500,MATCH($F77,'11.5_Outliers-Other_recovery'!$F$5:$F$500,0))&lt;&gt;"N",
INDEX('11.5_Outliers-Other_recovery'!K$5:K$500,MATCH($F77,'11.5_Outliers-Other_recovery'!$F$5:$F$500,0)),""),"")</f>
        <v>2012</v>
      </c>
      <c r="X77" s="14" t="str">
        <f>IFERROR(IF(INDEX('11.5_Outliers-Other_recovery'!$N$5:$N$500,MATCH($F77,'11.5_Outliers-Other_recovery'!$F$5:$F$500,0))&lt;&gt;"N",
INDEX('11.5_Outliers-Other_recovery'!L$5:L$500,MATCH($F77,'11.5_Outliers-Other_recovery'!$F$5:$F$500,0)),""),"")</f>
        <v>WABI_063</v>
      </c>
      <c r="Y77" s="14">
        <f>IFERROR(IF(INDEX('11.4_Outliers-Formal_dry_recy'!$N$5:$N$500,MATCH($F77,'11.4_Outliers-Formal_dry_recy'!$F$5:$F$500,0))&lt;&gt;"N",
INDEX('11.4_Outliers-Formal_dry_recy'!J$5:J$500,MATCH($F77,'11.4_Outliers-Formal_dry_recy'!$F$5:$F$500,0)),""),"")</f>
        <v>0</v>
      </c>
      <c r="Z77" s="8">
        <f>IFERROR(IF(INDEX('11.4_Outliers-Formal_dry_recy'!$N$5:$N$500,MATCH($F77,'11.4_Outliers-Formal_dry_recy'!$F$5:$F$500,0))&lt;&gt;"N",
INDEX('11.4_Outliers-Formal_dry_recy'!K$5:K$500,MATCH($F77,'11.4_Outliers-Formal_dry_recy'!$F$5:$F$500,0)),""),"")</f>
        <v>2012</v>
      </c>
      <c r="AA77" s="14" t="str">
        <f>IFERROR(IF(INDEX('11.4_Outliers-Formal_dry_recy'!$N$5:$N$500,MATCH($F77,'11.4_Outliers-Formal_dry_recy'!$F$5:$F$500,0))&lt;&gt;"N",
INDEX('11.4_Outliers-Formal_dry_recy'!L$5:L$500,MATCH($F77,'11.4_Outliers-Formal_dry_recy'!$F$5:$F$500,0)),""),"")</f>
        <v>WABI_063</v>
      </c>
      <c r="AB77" s="14">
        <f>IFERROR(IF(INDEX('11.6_Outliers-Incineration'!$N$5:$N$500,MATCH($F77,'11.6_Outliers-Incineration'!$F$5:$F$500,0))&lt;&gt;"N",
INDEX('11.6_Outliers-Incineration'!J$5:J$500,MATCH($F77,'11.6_Outliers-Incineration'!$F$5:$F$500,0)),""),"")</f>
        <v>0</v>
      </c>
      <c r="AC77" s="8">
        <f>IFERROR(IF(INDEX('11.6_Outliers-Incineration'!$N$5:$N$500,MATCH($F77,'11.6_Outliers-Incineration'!$F$5:$F$500,0))&lt;&gt;"N",
INDEX('11.6_Outliers-Incineration'!K$5:K$500,MATCH($F77,'11.6_Outliers-Incineration'!$F$5:$F$500,0)),""),"")</f>
        <v>2012</v>
      </c>
      <c r="AD77" s="14" t="str">
        <f>IFERROR(IF(INDEX('11.6_Outliers-Incineration'!$N$5:$N$500,MATCH($F77,'11.6_Outliers-Incineration'!$F$5:$F$500,0))&lt;&gt;"N",
INDEX('11.6_Outliers-Incineration'!L$5:L$500,MATCH($F77,'11.6_Outliers-Incineration'!$F$5:$F$500,0)),""),"")</f>
        <v>WABI_063</v>
      </c>
      <c r="AE77" s="14">
        <f>IFERROR(IF(INDEX('11.7_Outliers-Controlled_disp'!$N$5:$N$500,MATCH($F77,'11.7_Outliers-Controlled_disp'!$F$5:$F$500,0))&lt;&gt;"N",
INDEX('11.7_Outliers-Controlled_disp'!J$5:J$500,MATCH($F77,'11.7_Outliers-Controlled_disp'!$F$5:$F$500,0)),""),"")</f>
        <v>0</v>
      </c>
      <c r="AF77" s="8">
        <f>IFERROR(IF(INDEX('11.7_Outliers-Controlled_disp'!$N$5:$N$500,MATCH($F77,'11.7_Outliers-Controlled_disp'!$F$5:$F$500,0))&lt;&gt;"N",
INDEX('11.7_Outliers-Controlled_disp'!K$5:K$500,MATCH($F77,'11.7_Outliers-Controlled_disp'!$F$5:$F$500,0)),""),"")</f>
        <v>2012</v>
      </c>
      <c r="AG77" s="14" t="str">
        <f>IFERROR(IF(INDEX('11.7_Outliers-Controlled_disp'!$N$5:$N$500,MATCH($F77,'11.7_Outliers-Controlled_disp'!$F$5:$F$500,0))&lt;&gt;"N",
INDEX('11.7_Outliers-Controlled_disp'!L$5:L$500,MATCH($F77,'11.7_Outliers-Controlled_disp'!$F$5:$F$500,0)),""),"")</f>
        <v>WABI_063</v>
      </c>
      <c r="AI77" s="5"/>
      <c r="AJ77" s="5" t="s">
        <v>1569</v>
      </c>
      <c r="AK77" s="5">
        <f t="shared" si="1"/>
        <v>7</v>
      </c>
    </row>
    <row r="78" spans="1:37" x14ac:dyDescent="0.25">
      <c r="A78" s="5" t="s">
        <v>1382</v>
      </c>
      <c r="B78" s="5" t="s">
        <v>1377</v>
      </c>
      <c r="C78" s="5" t="s">
        <v>679</v>
      </c>
      <c r="D78" s="5" t="s">
        <v>620</v>
      </c>
      <c r="E78" s="5" t="s">
        <v>1384</v>
      </c>
      <c r="F78" s="5" t="s">
        <v>1383</v>
      </c>
      <c r="G78" s="5">
        <v>1</v>
      </c>
      <c r="H78" s="5">
        <v>1</v>
      </c>
      <c r="I78" s="5" t="s">
        <v>1834</v>
      </c>
      <c r="J78" s="13">
        <f>IFERROR(IF(INDEX('11.1_Outliers-Generation'!$N$5:$N$500,MATCH($F78,'11.1_Outliers-Generation'!$F$5:$F$500,0))&lt;&gt;"N",
INDEX('11.1_Outliers-Generation'!J$5:J$500,MATCH($F78,'11.1_Outliers-Generation'!$F$5:$F$500,0)),""),"")</f>
        <v>0.60734470629677639</v>
      </c>
      <c r="K78" s="8">
        <f>IFERROR(IF(INDEX('11.1_Outliers-Generation'!$N$5:$N$500,MATCH($F78,'11.1_Outliers-Generation'!$F$5:$F$500,0))&lt;&gt;"N",
INDEX('11.1_Outliers-Generation'!K$5:K$500,MATCH($F78,'11.1_Outliers-Generation'!$F$5:$F$500,0)),""),"")</f>
        <v>2012</v>
      </c>
      <c r="L78" s="13" t="str">
        <f>IFERROR(IF(INDEX('11.1_Outliers-Generation'!$N$5:$N$500,MATCH($F78,'11.1_Outliers-Generation'!$F$5:$F$500,0))&lt;&gt;"N",
INDEX('11.1_Outliers-Generation'!L$5:L$500,MATCH($F78,'11.1_Outliers-Generation'!$F$5:$F$500,0)),""),"")</f>
        <v>WABI_064</v>
      </c>
      <c r="M78" s="14">
        <f>IFERROR(IF(INDEX('11.2_Outliers-Collection_cov'!$N$5:$N$500,MATCH($F78,'11.2_Outliers-Collection_cov'!$F$5:$F$500,0))&lt;&gt;"N",
INDEX('11.2_Outliers-Collection_cov'!J$5:J$500,MATCH($F78,'11.2_Outliers-Collection_cov'!$F$5:$F$500,0)),""),"")</f>
        <v>100</v>
      </c>
      <c r="N78" s="8">
        <f>IFERROR(IF(INDEX('11.2_Outliers-Collection_cov'!$N$5:$N$500,MATCH($F78,'11.2_Outliers-Collection_cov'!$F$5:$F$500,0))&lt;&gt;"N",
INDEX('11.2_Outliers-Collection_cov'!K$5:K$500,MATCH($F78,'11.2_Outliers-Collection_cov'!$F$5:$F$500,0)),""),"")</f>
        <v>2012</v>
      </c>
      <c r="O78" s="13" t="str">
        <f>IFERROR(IF(INDEX('11.2_Outliers-Collection_cov'!$N$5:$N$500,MATCH($F78,'11.2_Outliers-Collection_cov'!$F$5:$F$500,0))&lt;&gt;"N",
INDEX('11.2_Outliers-Collection_cov'!L$5:L$500,MATCH($F78,'11.2_Outliers-Collection_cov'!$F$5:$F$500,0)),""),"")</f>
        <v>WABI_064</v>
      </c>
      <c r="P78" s="14" t="str">
        <f>IFERROR(IF(INDEX('11.3_Outliers-Plastic'!$N$5:$N$500,MATCH($F78,'11.3_Outliers-Plastic'!$F$5:$F$500,0))&lt;&gt;"N",
INDEX('11.3_Outliers-Plastic'!J$5:J$500,MATCH($F78,'11.3_Outliers-Plastic'!$F$5:$F$500,0)),""),"")</f>
        <v/>
      </c>
      <c r="Q78" s="8" t="str">
        <f>IFERROR(IF(INDEX('11.3_Outliers-Plastic'!$N$5:$N$500,MATCH($F78,'11.3_Outliers-Plastic'!$F$5:$F$500,0))&lt;&gt;"N",
INDEX('11.3_Outliers-Plastic'!K$5:K$500,MATCH($F78,'11.3_Outliers-Plastic'!$F$5:$F$500,0)),""),"")</f>
        <v/>
      </c>
      <c r="R78" s="14" t="str">
        <f>IFERROR(IF(INDEX('11.3_Outliers-Plastic'!$N$5:$N$500,MATCH($F78,'11.3_Outliers-Plastic'!$F$5:$F$500,0))&lt;&gt;"N",
INDEX('11.3_Outliers-Plastic'!L$5:L$500,MATCH($F78,'11.3_Outliers-Plastic'!$F$5:$F$500,0)),""),"")</f>
        <v/>
      </c>
      <c r="S78" s="12"/>
      <c r="T78" s="5"/>
      <c r="U78" s="5" t="s">
        <v>1569</v>
      </c>
      <c r="V78" s="14">
        <f>IFERROR(IF(INDEX('11.5_Outliers-Other_recovery'!$N$5:$N$500,MATCH($F78,'11.5_Outliers-Other_recovery'!$F$5:$F$500,0))&lt;&gt;"N",
INDEX('11.5_Outliers-Other_recovery'!J$5:J$500,MATCH($F78,'11.5_Outliers-Other_recovery'!$F$5:$F$500,0)),""),"")</f>
        <v>0</v>
      </c>
      <c r="W78" s="8">
        <f>IFERROR(IF(INDEX('11.5_Outliers-Other_recovery'!$N$5:$N$500,MATCH($F78,'11.5_Outliers-Other_recovery'!$F$5:$F$500,0))&lt;&gt;"N",
INDEX('11.5_Outliers-Other_recovery'!K$5:K$500,MATCH($F78,'11.5_Outliers-Other_recovery'!$F$5:$F$500,0)),""),"")</f>
        <v>2012</v>
      </c>
      <c r="X78" s="14" t="str">
        <f>IFERROR(IF(INDEX('11.5_Outliers-Other_recovery'!$N$5:$N$500,MATCH($F78,'11.5_Outliers-Other_recovery'!$F$5:$F$500,0))&lt;&gt;"N",
INDEX('11.5_Outliers-Other_recovery'!L$5:L$500,MATCH($F78,'11.5_Outliers-Other_recovery'!$F$5:$F$500,0)),""),"")</f>
        <v>WABI_064</v>
      </c>
      <c r="Y78" s="14">
        <f>IFERROR(IF(INDEX('11.4_Outliers-Formal_dry_recy'!$N$5:$N$500,MATCH($F78,'11.4_Outliers-Formal_dry_recy'!$F$5:$F$500,0))&lt;&gt;"N",
INDEX('11.4_Outliers-Formal_dry_recy'!J$5:J$500,MATCH($F78,'11.4_Outliers-Formal_dry_recy'!$F$5:$F$500,0)),""),"")</f>
        <v>0</v>
      </c>
      <c r="Z78" s="8">
        <f>IFERROR(IF(INDEX('11.4_Outliers-Formal_dry_recy'!$N$5:$N$500,MATCH($F78,'11.4_Outliers-Formal_dry_recy'!$F$5:$F$500,0))&lt;&gt;"N",
INDEX('11.4_Outliers-Formal_dry_recy'!K$5:K$500,MATCH($F78,'11.4_Outliers-Formal_dry_recy'!$F$5:$F$500,0)),""),"")</f>
        <v>2012</v>
      </c>
      <c r="AA78" s="14" t="str">
        <f>IFERROR(IF(INDEX('11.4_Outliers-Formal_dry_recy'!$N$5:$N$500,MATCH($F78,'11.4_Outliers-Formal_dry_recy'!$F$5:$F$500,0))&lt;&gt;"N",
INDEX('11.4_Outliers-Formal_dry_recy'!L$5:L$500,MATCH($F78,'11.4_Outliers-Formal_dry_recy'!$F$5:$F$500,0)),""),"")</f>
        <v>WABI_064</v>
      </c>
      <c r="AB78" s="14">
        <f>IFERROR(IF(INDEX('11.6_Outliers-Incineration'!$N$5:$N$500,MATCH($F78,'11.6_Outliers-Incineration'!$F$5:$F$500,0))&lt;&gt;"N",
INDEX('11.6_Outliers-Incineration'!J$5:J$500,MATCH($F78,'11.6_Outliers-Incineration'!$F$5:$F$500,0)),""),"")</f>
        <v>0</v>
      </c>
      <c r="AC78" s="8">
        <f>IFERROR(IF(INDEX('11.6_Outliers-Incineration'!$N$5:$N$500,MATCH($F78,'11.6_Outliers-Incineration'!$F$5:$F$500,0))&lt;&gt;"N",
INDEX('11.6_Outliers-Incineration'!K$5:K$500,MATCH($F78,'11.6_Outliers-Incineration'!$F$5:$F$500,0)),""),"")</f>
        <v>2012</v>
      </c>
      <c r="AD78" s="14" t="str">
        <f>IFERROR(IF(INDEX('11.6_Outliers-Incineration'!$N$5:$N$500,MATCH($F78,'11.6_Outliers-Incineration'!$F$5:$F$500,0))&lt;&gt;"N",
INDEX('11.6_Outliers-Incineration'!L$5:L$500,MATCH($F78,'11.6_Outliers-Incineration'!$F$5:$F$500,0)),""),"")</f>
        <v>WABI_064</v>
      </c>
      <c r="AE78" s="14">
        <f>IFERROR(IF(INDEX('11.7_Outliers-Controlled_disp'!$N$5:$N$500,MATCH($F78,'11.7_Outliers-Controlled_disp'!$F$5:$F$500,0))&lt;&gt;"N",
INDEX('11.7_Outliers-Controlled_disp'!J$5:J$500,MATCH($F78,'11.7_Outliers-Controlled_disp'!$F$5:$F$500,0)),""),"")</f>
        <v>0</v>
      </c>
      <c r="AF78" s="8">
        <f>IFERROR(IF(INDEX('11.7_Outliers-Controlled_disp'!$N$5:$N$500,MATCH($F78,'11.7_Outliers-Controlled_disp'!$F$5:$F$500,0))&lt;&gt;"N",
INDEX('11.7_Outliers-Controlled_disp'!K$5:K$500,MATCH($F78,'11.7_Outliers-Controlled_disp'!$F$5:$F$500,0)),""),"")</f>
        <v>2012</v>
      </c>
      <c r="AG78" s="14" t="str">
        <f>IFERROR(IF(INDEX('11.7_Outliers-Controlled_disp'!$N$5:$N$500,MATCH($F78,'11.7_Outliers-Controlled_disp'!$F$5:$F$500,0))&lt;&gt;"N",
INDEX('11.7_Outliers-Controlled_disp'!L$5:L$500,MATCH($F78,'11.7_Outliers-Controlled_disp'!$F$5:$F$500,0)),""),"")</f>
        <v>WABI_064</v>
      </c>
      <c r="AI78" s="5"/>
      <c r="AJ78" s="5" t="s">
        <v>1569</v>
      </c>
      <c r="AK78" s="5">
        <f t="shared" si="1"/>
        <v>6</v>
      </c>
    </row>
    <row r="79" spans="1:37" x14ac:dyDescent="0.25">
      <c r="A79" s="5" t="s">
        <v>1358</v>
      </c>
      <c r="B79" s="5" t="s">
        <v>1124</v>
      </c>
      <c r="C79" s="5" t="s">
        <v>1123</v>
      </c>
      <c r="D79" s="5" t="s">
        <v>1038</v>
      </c>
      <c r="E79" s="5" t="s">
        <v>1359</v>
      </c>
      <c r="F79" s="5" t="s">
        <v>2748</v>
      </c>
      <c r="G79" s="5">
        <v>2</v>
      </c>
      <c r="H79" s="5">
        <v>1</v>
      </c>
      <c r="I79" s="5" t="s">
        <v>1835</v>
      </c>
      <c r="J79" s="13">
        <f>IFERROR(IF(INDEX('11.1_Outliers-Generation'!$N$5:$N$500,MATCH($F79,'11.1_Outliers-Generation'!$F$5:$F$500,0))&lt;&gt;"N",
INDEX('11.1_Outliers-Generation'!J$5:J$500,MATCH($F79,'11.1_Outliers-Generation'!$F$5:$F$500,0)),""),"")</f>
        <v>1.5362408109070891</v>
      </c>
      <c r="K79" s="8">
        <f>IFERROR(IF(INDEX('11.1_Outliers-Generation'!$N$5:$N$500,MATCH($F79,'11.1_Outliers-Generation'!$F$5:$F$500,0))&lt;&gt;"N",
INDEX('11.1_Outliers-Generation'!K$5:K$500,MATCH($F79,'11.1_Outliers-Generation'!$F$5:$F$500,0)),""),"")</f>
        <v>2018</v>
      </c>
      <c r="L79" s="13" t="str">
        <f>IFERROR(IF(INDEX('11.1_Outliers-Generation'!$N$5:$N$500,MATCH($F79,'11.1_Outliers-Generation'!$F$5:$F$500,0))&lt;&gt;"N",
INDEX('11.1_Outliers-Generation'!L$5:L$500,MATCH($F79,'11.1_Outliers-Generation'!$F$5:$F$500,0)),""),"")</f>
        <v>WABI_065</v>
      </c>
      <c r="M79" s="14">
        <f>IFERROR(IF(INDEX('11.2_Outliers-Collection_cov'!$N$5:$N$500,MATCH($F79,'11.2_Outliers-Collection_cov'!$F$5:$F$500,0))&lt;&gt;"N",
INDEX('11.2_Outliers-Collection_cov'!J$5:J$500,MATCH($F79,'11.2_Outliers-Collection_cov'!$F$5:$F$500,0)),""),"")</f>
        <v>100</v>
      </c>
      <c r="N79" s="8">
        <f>IFERROR(IF(INDEX('11.2_Outliers-Collection_cov'!$N$5:$N$500,MATCH($F79,'11.2_Outliers-Collection_cov'!$F$5:$F$500,0))&lt;&gt;"N",
INDEX('11.2_Outliers-Collection_cov'!K$5:K$500,MATCH($F79,'11.2_Outliers-Collection_cov'!$F$5:$F$500,0)),""),"")</f>
        <v>2018</v>
      </c>
      <c r="O79" s="13" t="str">
        <f>IFERROR(IF(INDEX('11.2_Outliers-Collection_cov'!$N$5:$N$500,MATCH($F79,'11.2_Outliers-Collection_cov'!$F$5:$F$500,0))&lt;&gt;"N",
INDEX('11.2_Outliers-Collection_cov'!L$5:L$500,MATCH($F79,'11.2_Outliers-Collection_cov'!$F$5:$F$500,0)),""),"")</f>
        <v>WABI_065</v>
      </c>
      <c r="P79" s="14">
        <f>IFERROR(IF(INDEX('11.3_Outliers-Plastic'!$N$5:$N$500,MATCH($F79,'11.3_Outliers-Plastic'!$F$5:$F$500,0))&lt;&gt;"N",
INDEX('11.3_Outliers-Plastic'!J$5:J$500,MATCH($F79,'11.3_Outliers-Plastic'!$F$5:$F$500,0)),""),"")</f>
        <v>20</v>
      </c>
      <c r="Q79" s="8">
        <f>IFERROR(IF(INDEX('11.3_Outliers-Plastic'!$N$5:$N$500,MATCH($F79,'11.3_Outliers-Plastic'!$F$5:$F$500,0))&lt;&gt;"N",
INDEX('11.3_Outliers-Plastic'!K$5:K$500,MATCH($F79,'11.3_Outliers-Plastic'!$F$5:$F$500,0)),""),"")</f>
        <v>2018</v>
      </c>
      <c r="R79" s="14" t="str">
        <f>IFERROR(IF(INDEX('11.3_Outliers-Plastic'!$N$5:$N$500,MATCH($F79,'11.3_Outliers-Plastic'!$F$5:$F$500,0))&lt;&gt;"N",
INDEX('11.3_Outliers-Plastic'!L$5:L$500,MATCH($F79,'11.3_Outliers-Plastic'!$F$5:$F$500,0)),""),"")</f>
        <v>WABI_065</v>
      </c>
      <c r="S79" s="12"/>
      <c r="T79" s="5"/>
      <c r="U79" s="5" t="s">
        <v>1569</v>
      </c>
      <c r="V79" s="14" t="str">
        <f>IFERROR(IF(INDEX('11.5_Outliers-Other_recovery'!$N$5:$N$500,MATCH($F79,'11.5_Outliers-Other_recovery'!$F$5:$F$500,0))&lt;&gt;"N",
INDEX('11.5_Outliers-Other_recovery'!J$5:J$500,MATCH($F79,'11.5_Outliers-Other_recovery'!$F$5:$F$500,0)),""),"")</f>
        <v/>
      </c>
      <c r="W79" s="8" t="str">
        <f>IFERROR(IF(INDEX('11.5_Outliers-Other_recovery'!$N$5:$N$500,MATCH($F79,'11.5_Outliers-Other_recovery'!$F$5:$F$500,0))&lt;&gt;"N",
INDEX('11.5_Outliers-Other_recovery'!K$5:K$500,MATCH($F79,'11.5_Outliers-Other_recovery'!$F$5:$F$500,0)),""),"")</f>
        <v/>
      </c>
      <c r="X79" s="14" t="str">
        <f>IFERROR(IF(INDEX('11.5_Outliers-Other_recovery'!$N$5:$N$500,MATCH($F79,'11.5_Outliers-Other_recovery'!$F$5:$F$500,0))&lt;&gt;"N",
INDEX('11.5_Outliers-Other_recovery'!L$5:L$500,MATCH($F79,'11.5_Outliers-Other_recovery'!$F$5:$F$500,0)),""),"")</f>
        <v/>
      </c>
      <c r="Y79" s="14" t="str">
        <f>IFERROR(IF(INDEX('11.4_Outliers-Formal_dry_recy'!$N$5:$N$500,MATCH($F79,'11.4_Outliers-Formal_dry_recy'!$F$5:$F$500,0))&lt;&gt;"N",
INDEX('11.4_Outliers-Formal_dry_recy'!J$5:J$500,MATCH($F79,'11.4_Outliers-Formal_dry_recy'!$F$5:$F$500,0)),""),"")</f>
        <v/>
      </c>
      <c r="Z79" s="8" t="str">
        <f>IFERROR(IF(INDEX('11.4_Outliers-Formal_dry_recy'!$N$5:$N$500,MATCH($F79,'11.4_Outliers-Formal_dry_recy'!$F$5:$F$500,0))&lt;&gt;"N",
INDEX('11.4_Outliers-Formal_dry_recy'!K$5:K$500,MATCH($F79,'11.4_Outliers-Formal_dry_recy'!$F$5:$F$500,0)),""),"")</f>
        <v/>
      </c>
      <c r="AA79" s="14" t="str">
        <f>IFERROR(IF(INDEX('11.4_Outliers-Formal_dry_recy'!$N$5:$N$500,MATCH($F79,'11.4_Outliers-Formal_dry_recy'!$F$5:$F$500,0))&lt;&gt;"N",
INDEX('11.4_Outliers-Formal_dry_recy'!L$5:L$500,MATCH($F79,'11.4_Outliers-Formal_dry_recy'!$F$5:$F$500,0)),""),"")</f>
        <v/>
      </c>
      <c r="AB79" s="14">
        <f>IFERROR(IF(INDEX('11.6_Outliers-Incineration'!$N$5:$N$500,MATCH($F79,'11.6_Outliers-Incineration'!$F$5:$F$500,0))&lt;&gt;"N",
INDEX('11.6_Outliers-Incineration'!J$5:J$500,MATCH($F79,'11.6_Outliers-Incineration'!$F$5:$F$500,0)),""),"")</f>
        <v>73</v>
      </c>
      <c r="AC79" s="8">
        <f>IFERROR(IF(INDEX('11.6_Outliers-Incineration'!$N$5:$N$500,MATCH($F79,'11.6_Outliers-Incineration'!$F$5:$F$500,0))&lt;&gt;"N",
INDEX('11.6_Outliers-Incineration'!K$5:K$500,MATCH($F79,'11.6_Outliers-Incineration'!$F$5:$F$500,0)),""),"")</f>
        <v>2018</v>
      </c>
      <c r="AD79" s="14" t="str">
        <f>IFERROR(IF(INDEX('11.6_Outliers-Incineration'!$N$5:$N$500,MATCH($F79,'11.6_Outliers-Incineration'!$F$5:$F$500,0))&lt;&gt;"N",
INDEX('11.6_Outliers-Incineration'!L$5:L$500,MATCH($F79,'11.6_Outliers-Incineration'!$F$5:$F$500,0)),""),"")</f>
        <v>WABI_065</v>
      </c>
      <c r="AE79" s="14">
        <f>IFERROR(IF(INDEX('11.7_Outliers-Controlled_disp'!$N$5:$N$500,MATCH($F79,'11.7_Outliers-Controlled_disp'!$F$5:$F$500,0))&lt;&gt;"N",
INDEX('11.7_Outliers-Controlled_disp'!J$5:J$500,MATCH($F79,'11.7_Outliers-Controlled_disp'!$F$5:$F$500,0)),""),"")</f>
        <v>100</v>
      </c>
      <c r="AF79" s="8">
        <f>IFERROR(IF(INDEX('11.7_Outliers-Controlled_disp'!$N$5:$N$500,MATCH($F79,'11.7_Outliers-Controlled_disp'!$F$5:$F$500,0))&lt;&gt;"N",
INDEX('11.7_Outliers-Controlled_disp'!K$5:K$500,MATCH($F79,'11.7_Outliers-Controlled_disp'!$F$5:$F$500,0)),""),"")</f>
        <v>2018</v>
      </c>
      <c r="AG79" s="14" t="str">
        <f>IFERROR(IF(INDEX('11.7_Outliers-Controlled_disp'!$N$5:$N$500,MATCH($F79,'11.7_Outliers-Controlled_disp'!$F$5:$F$500,0))&lt;&gt;"N",
INDEX('11.7_Outliers-Controlled_disp'!L$5:L$500,MATCH($F79,'11.7_Outliers-Controlled_disp'!$F$5:$F$500,0)),""),"")</f>
        <v>WABI_065</v>
      </c>
      <c r="AI79" s="5"/>
      <c r="AJ79" s="5" t="s">
        <v>1569</v>
      </c>
      <c r="AK79" s="5">
        <f t="shared" si="1"/>
        <v>5</v>
      </c>
    </row>
    <row r="80" spans="1:37" x14ac:dyDescent="0.25">
      <c r="A80" s="5" t="s">
        <v>1413</v>
      </c>
      <c r="B80" s="5" t="s">
        <v>1377</v>
      </c>
      <c r="C80" s="5" t="s">
        <v>679</v>
      </c>
      <c r="D80" s="5" t="s">
        <v>620</v>
      </c>
      <c r="E80" s="5" t="s">
        <v>1415</v>
      </c>
      <c r="F80" s="5" t="s">
        <v>1414</v>
      </c>
      <c r="G80" s="5">
        <v>2</v>
      </c>
      <c r="H80" s="5">
        <v>2</v>
      </c>
      <c r="I80" s="5" t="s">
        <v>1837</v>
      </c>
      <c r="J80" s="13">
        <f>IFERROR(IF(INDEX('11.1_Outliers-Generation'!$N$5:$N$500,MATCH($F80,'11.1_Outliers-Generation'!$F$5:$F$500,0))&lt;&gt;"N",
INDEX('11.1_Outliers-Generation'!J$5:J$500,MATCH($F80,'11.1_Outliers-Generation'!$F$5:$F$500,0)),""),"")</f>
        <v>0.93914751019188492</v>
      </c>
      <c r="K80" s="8">
        <f>IFERROR(IF(INDEX('11.1_Outliers-Generation'!$N$5:$N$500,MATCH($F80,'11.1_Outliers-Generation'!$F$5:$F$500,0))&lt;&gt;"N",
INDEX('11.1_Outliers-Generation'!K$5:K$500,MATCH($F80,'11.1_Outliers-Generation'!$F$5:$F$500,0)),""),"")</f>
        <v>2012</v>
      </c>
      <c r="L80" s="13" t="str">
        <f>IFERROR(IF(INDEX('11.1_Outliers-Generation'!$N$5:$N$500,MATCH($F80,'11.1_Outliers-Generation'!$F$5:$F$500,0))&lt;&gt;"N",
INDEX('11.1_Outliers-Generation'!L$5:L$500,MATCH($F80,'11.1_Outliers-Generation'!$F$5:$F$500,0)),""),"")</f>
        <v>WABI_067</v>
      </c>
      <c r="M80" s="14">
        <f>IFERROR(IF(INDEX('11.2_Outliers-Collection_cov'!$N$5:$N$500,MATCH($F80,'11.2_Outliers-Collection_cov'!$F$5:$F$500,0))&lt;&gt;"N",
INDEX('11.2_Outliers-Collection_cov'!J$5:J$500,MATCH($F80,'11.2_Outliers-Collection_cov'!$F$5:$F$500,0)),""),"")</f>
        <v>100</v>
      </c>
      <c r="N80" s="8">
        <f>IFERROR(IF(INDEX('11.2_Outliers-Collection_cov'!$N$5:$N$500,MATCH($F80,'11.2_Outliers-Collection_cov'!$F$5:$F$500,0))&lt;&gt;"N",
INDEX('11.2_Outliers-Collection_cov'!K$5:K$500,MATCH($F80,'11.2_Outliers-Collection_cov'!$F$5:$F$500,0)),""),"")</f>
        <v>2012</v>
      </c>
      <c r="O80" s="13" t="str">
        <f>IFERROR(IF(INDEX('11.2_Outliers-Collection_cov'!$N$5:$N$500,MATCH($F80,'11.2_Outliers-Collection_cov'!$F$5:$F$500,0))&lt;&gt;"N",
INDEX('11.2_Outliers-Collection_cov'!L$5:L$500,MATCH($F80,'11.2_Outliers-Collection_cov'!$F$5:$F$500,0)),""),"")</f>
        <v>WABI_067</v>
      </c>
      <c r="P80" s="14">
        <f>IFERROR(IF(INDEX('11.3_Outliers-Plastic'!$N$5:$N$500,MATCH($F80,'11.3_Outliers-Plastic'!$F$5:$F$500,0))&lt;&gt;"N",
INDEX('11.3_Outliers-Plastic'!J$5:J$500,MATCH($F80,'11.3_Outliers-Plastic'!$F$5:$F$500,0)),""),"")</f>
        <v>6</v>
      </c>
      <c r="Q80" s="8">
        <f>IFERROR(IF(INDEX('11.3_Outliers-Plastic'!$N$5:$N$500,MATCH($F80,'11.3_Outliers-Plastic'!$F$5:$F$500,0))&lt;&gt;"N",
INDEX('11.3_Outliers-Plastic'!K$5:K$500,MATCH($F80,'11.3_Outliers-Plastic'!$F$5:$F$500,0)),""),"")</f>
        <v>2012</v>
      </c>
      <c r="R80" s="14" t="str">
        <f>IFERROR(IF(INDEX('11.3_Outliers-Plastic'!$N$5:$N$500,MATCH($F80,'11.3_Outliers-Plastic'!$F$5:$F$500,0))&lt;&gt;"N",
INDEX('11.3_Outliers-Plastic'!L$5:L$500,MATCH($F80,'11.3_Outliers-Plastic'!$F$5:$F$500,0)),""),"")</f>
        <v>WABI_067</v>
      </c>
      <c r="S80" s="12"/>
      <c r="T80" s="5"/>
      <c r="U80" s="5" t="s">
        <v>1569</v>
      </c>
      <c r="V80" s="14">
        <f>IFERROR(IF(INDEX('11.5_Outliers-Other_recovery'!$N$5:$N$500,MATCH($F80,'11.5_Outliers-Other_recovery'!$F$5:$F$500,0))&lt;&gt;"N",
INDEX('11.5_Outliers-Other_recovery'!J$5:J$500,MATCH($F80,'11.5_Outliers-Other_recovery'!$F$5:$F$500,0)),""),"")</f>
        <v>0</v>
      </c>
      <c r="W80" s="8">
        <f>IFERROR(IF(INDEX('11.5_Outliers-Other_recovery'!$N$5:$N$500,MATCH($F80,'11.5_Outliers-Other_recovery'!$F$5:$F$500,0))&lt;&gt;"N",
INDEX('11.5_Outliers-Other_recovery'!K$5:K$500,MATCH($F80,'11.5_Outliers-Other_recovery'!$F$5:$F$500,0)),""),"")</f>
        <v>2012</v>
      </c>
      <c r="X80" s="14" t="str">
        <f>IFERROR(IF(INDEX('11.5_Outliers-Other_recovery'!$N$5:$N$500,MATCH($F80,'11.5_Outliers-Other_recovery'!$F$5:$F$500,0))&lt;&gt;"N",
INDEX('11.5_Outliers-Other_recovery'!L$5:L$500,MATCH($F80,'11.5_Outliers-Other_recovery'!$F$5:$F$500,0)),""),"")</f>
        <v>WABI_067</v>
      </c>
      <c r="Y80" s="14">
        <f>IFERROR(IF(INDEX('11.4_Outliers-Formal_dry_recy'!$N$5:$N$500,MATCH($F80,'11.4_Outliers-Formal_dry_recy'!$F$5:$F$500,0))&lt;&gt;"N",
INDEX('11.4_Outliers-Formal_dry_recy'!J$5:J$500,MATCH($F80,'11.4_Outliers-Formal_dry_recy'!$F$5:$F$500,0)),""),"")</f>
        <v>0</v>
      </c>
      <c r="Z80" s="8">
        <f>IFERROR(IF(INDEX('11.4_Outliers-Formal_dry_recy'!$N$5:$N$500,MATCH($F80,'11.4_Outliers-Formal_dry_recy'!$F$5:$F$500,0))&lt;&gt;"N",
INDEX('11.4_Outliers-Formal_dry_recy'!K$5:K$500,MATCH($F80,'11.4_Outliers-Formal_dry_recy'!$F$5:$F$500,0)),""),"")</f>
        <v>2012</v>
      </c>
      <c r="AA80" s="14" t="str">
        <f>IFERROR(IF(INDEX('11.4_Outliers-Formal_dry_recy'!$N$5:$N$500,MATCH($F80,'11.4_Outliers-Formal_dry_recy'!$F$5:$F$500,0))&lt;&gt;"N",
INDEX('11.4_Outliers-Formal_dry_recy'!L$5:L$500,MATCH($F80,'11.4_Outliers-Formal_dry_recy'!$F$5:$F$500,0)),""),"")</f>
        <v>WABI_067</v>
      </c>
      <c r="AB80" s="14">
        <f>IFERROR(IF(INDEX('11.6_Outliers-Incineration'!$N$5:$N$500,MATCH($F80,'11.6_Outliers-Incineration'!$F$5:$F$500,0))&lt;&gt;"N",
INDEX('11.6_Outliers-Incineration'!J$5:J$500,MATCH($F80,'11.6_Outliers-Incineration'!$F$5:$F$500,0)),""),"")</f>
        <v>0</v>
      </c>
      <c r="AC80" s="8">
        <f>IFERROR(IF(INDEX('11.6_Outliers-Incineration'!$N$5:$N$500,MATCH($F80,'11.6_Outliers-Incineration'!$F$5:$F$500,0))&lt;&gt;"N",
INDEX('11.6_Outliers-Incineration'!K$5:K$500,MATCH($F80,'11.6_Outliers-Incineration'!$F$5:$F$500,0)),""),"")</f>
        <v>2012</v>
      </c>
      <c r="AD80" s="14" t="str">
        <f>IFERROR(IF(INDEX('11.6_Outliers-Incineration'!$N$5:$N$500,MATCH($F80,'11.6_Outliers-Incineration'!$F$5:$F$500,0))&lt;&gt;"N",
INDEX('11.6_Outliers-Incineration'!L$5:L$500,MATCH($F80,'11.6_Outliers-Incineration'!$F$5:$F$500,0)),""),"")</f>
        <v>WABI_067</v>
      </c>
      <c r="AE80" s="14">
        <f>IFERROR(IF(INDEX('11.7_Outliers-Controlled_disp'!$N$5:$N$500,MATCH($F80,'11.7_Outliers-Controlled_disp'!$F$5:$F$500,0))&lt;&gt;"N",
INDEX('11.7_Outliers-Controlled_disp'!J$5:J$500,MATCH($F80,'11.7_Outliers-Controlled_disp'!$F$5:$F$500,0)),""),"")</f>
        <v>50</v>
      </c>
      <c r="AF80" s="8">
        <f>IFERROR(IF(INDEX('11.7_Outliers-Controlled_disp'!$N$5:$N$500,MATCH($F80,'11.7_Outliers-Controlled_disp'!$F$5:$F$500,0))&lt;&gt;"N",
INDEX('11.7_Outliers-Controlled_disp'!K$5:K$500,MATCH($F80,'11.7_Outliers-Controlled_disp'!$F$5:$F$500,0)),""),"")</f>
        <v>2012</v>
      </c>
      <c r="AG80" s="14" t="str">
        <f>IFERROR(IF(INDEX('11.7_Outliers-Controlled_disp'!$N$5:$N$500,MATCH($F80,'11.7_Outliers-Controlled_disp'!$F$5:$F$500,0))&lt;&gt;"N",
INDEX('11.7_Outliers-Controlled_disp'!L$5:L$500,MATCH($F80,'11.7_Outliers-Controlled_disp'!$F$5:$F$500,0)),""),"")</f>
        <v>WABI_067</v>
      </c>
      <c r="AI80" s="5"/>
      <c r="AJ80" s="5" t="s">
        <v>1569</v>
      </c>
      <c r="AK80" s="5">
        <f t="shared" si="1"/>
        <v>7</v>
      </c>
    </row>
    <row r="81" spans="1:37" x14ac:dyDescent="0.25">
      <c r="A81" s="5" t="s">
        <v>1442</v>
      </c>
      <c r="B81" s="5" t="s">
        <v>17</v>
      </c>
      <c r="C81" s="5" t="s">
        <v>414</v>
      </c>
      <c r="D81" s="5" t="s">
        <v>360</v>
      </c>
      <c r="E81" s="5" t="s">
        <v>1444</v>
      </c>
      <c r="F81" s="5" t="s">
        <v>1443</v>
      </c>
      <c r="G81" s="5">
        <v>3</v>
      </c>
      <c r="H81" s="5">
        <v>2</v>
      </c>
      <c r="I81" s="5" t="s">
        <v>1839</v>
      </c>
      <c r="J81" s="13">
        <f>IFERROR(IF(INDEX('11.1_Outliers-Generation'!$N$5:$N$500,MATCH($F81,'11.1_Outliers-Generation'!$F$5:$F$500,0))&lt;&gt;"N",
INDEX('11.1_Outliers-Generation'!J$5:J$500,MATCH($F81,'11.1_Outliers-Generation'!$F$5:$F$500,0)),""),"")</f>
        <v>0.25022831050228311</v>
      </c>
      <c r="K81" s="8">
        <f>IFERROR(IF(INDEX('11.1_Outliers-Generation'!$N$5:$N$500,MATCH($F81,'11.1_Outliers-Generation'!$F$5:$F$500,0))&lt;&gt;"N",
INDEX('11.1_Outliers-Generation'!K$5:K$500,MATCH($F81,'11.1_Outliers-Generation'!$F$5:$F$500,0)),""),"")</f>
        <v>2013</v>
      </c>
      <c r="L81" s="13" t="str">
        <f>IFERROR(IF(INDEX('11.1_Outliers-Generation'!$N$5:$N$500,MATCH($F81,'11.1_Outliers-Generation'!$F$5:$F$500,0))&lt;&gt;"N",
INDEX('11.1_Outliers-Generation'!L$5:L$500,MATCH($F81,'11.1_Outliers-Generation'!$F$5:$F$500,0)),""),"")</f>
        <v>WABI_069</v>
      </c>
      <c r="M81" s="14">
        <f>IFERROR(IF(INDEX('11.2_Outliers-Collection_cov'!$N$5:$N$500,MATCH($F81,'11.2_Outliers-Collection_cov'!$F$5:$F$500,0))&lt;&gt;"N",
INDEX('11.2_Outliers-Collection_cov'!J$5:J$500,MATCH($F81,'11.2_Outliers-Collection_cov'!$F$5:$F$500,0)),""),"")</f>
        <v>30</v>
      </c>
      <c r="N81" s="8">
        <f>IFERROR(IF(INDEX('11.2_Outliers-Collection_cov'!$N$5:$N$500,MATCH($F81,'11.2_Outliers-Collection_cov'!$F$5:$F$500,0))&lt;&gt;"N",
INDEX('11.2_Outliers-Collection_cov'!K$5:K$500,MATCH($F81,'11.2_Outliers-Collection_cov'!$F$5:$F$500,0)),""),"")</f>
        <v>2013</v>
      </c>
      <c r="O81" s="13" t="str">
        <f>IFERROR(IF(INDEX('11.2_Outliers-Collection_cov'!$N$5:$N$500,MATCH($F81,'11.2_Outliers-Collection_cov'!$F$5:$F$500,0))&lt;&gt;"N",
INDEX('11.2_Outliers-Collection_cov'!L$5:L$500,MATCH($F81,'11.2_Outliers-Collection_cov'!$F$5:$F$500,0)),""),"")</f>
        <v>WABI_069</v>
      </c>
      <c r="P81" s="14">
        <f>IFERROR(IF(INDEX('11.3_Outliers-Plastic'!$N$5:$N$500,MATCH($F81,'11.3_Outliers-Plastic'!$F$5:$F$500,0))&lt;&gt;"N",
INDEX('11.3_Outliers-Plastic'!J$5:J$500,MATCH($F81,'11.3_Outliers-Plastic'!$F$5:$F$500,0)),""),"")</f>
        <v>5</v>
      </c>
      <c r="Q81" s="8">
        <f>IFERROR(IF(INDEX('11.3_Outliers-Plastic'!$N$5:$N$500,MATCH($F81,'11.3_Outliers-Plastic'!$F$5:$F$500,0))&lt;&gt;"N",
INDEX('11.3_Outliers-Plastic'!K$5:K$500,MATCH($F81,'11.3_Outliers-Plastic'!$F$5:$F$500,0)),""),"")</f>
        <v>2013</v>
      </c>
      <c r="R81" s="14" t="str">
        <f>IFERROR(IF(INDEX('11.3_Outliers-Plastic'!$N$5:$N$500,MATCH($F81,'11.3_Outliers-Plastic'!$F$5:$F$500,0))&lt;&gt;"N",
INDEX('11.3_Outliers-Plastic'!L$5:L$500,MATCH($F81,'11.3_Outliers-Plastic'!$F$5:$F$500,0)),""),"")</f>
        <v>WABI_069</v>
      </c>
      <c r="S81" s="12"/>
      <c r="T81" s="5"/>
      <c r="U81" s="5" t="s">
        <v>1569</v>
      </c>
      <c r="V81" s="14">
        <f>IFERROR(IF(INDEX('11.5_Outliers-Other_recovery'!$N$5:$N$500,MATCH($F81,'11.5_Outliers-Other_recovery'!$F$5:$F$500,0))&lt;&gt;"N",
INDEX('11.5_Outliers-Other_recovery'!J$5:J$500,MATCH($F81,'11.5_Outliers-Other_recovery'!$F$5:$F$500,0)),""),"")</f>
        <v>0</v>
      </c>
      <c r="W81" s="8">
        <f>IFERROR(IF(INDEX('11.5_Outliers-Other_recovery'!$N$5:$N$500,MATCH($F81,'11.5_Outliers-Other_recovery'!$F$5:$F$500,0))&lt;&gt;"N",
INDEX('11.5_Outliers-Other_recovery'!K$5:K$500,MATCH($F81,'11.5_Outliers-Other_recovery'!$F$5:$F$500,0)),""),"")</f>
        <v>2013</v>
      </c>
      <c r="X81" s="14" t="str">
        <f>IFERROR(IF(INDEX('11.5_Outliers-Other_recovery'!$N$5:$N$500,MATCH($F81,'11.5_Outliers-Other_recovery'!$F$5:$F$500,0))&lt;&gt;"N",
INDEX('11.5_Outliers-Other_recovery'!L$5:L$500,MATCH($F81,'11.5_Outliers-Other_recovery'!$F$5:$F$500,0)),""),"")</f>
        <v>WABI_069</v>
      </c>
      <c r="Y81" s="14">
        <f>IFERROR(IF(INDEX('11.4_Outliers-Formal_dry_recy'!$N$5:$N$500,MATCH($F81,'11.4_Outliers-Formal_dry_recy'!$F$5:$F$500,0))&lt;&gt;"N",
INDEX('11.4_Outliers-Formal_dry_recy'!J$5:J$500,MATCH($F81,'11.4_Outliers-Formal_dry_recy'!$F$5:$F$500,0)),""),"")</f>
        <v>0</v>
      </c>
      <c r="Z81" s="8">
        <f>IFERROR(IF(INDEX('11.4_Outliers-Formal_dry_recy'!$N$5:$N$500,MATCH($F81,'11.4_Outliers-Formal_dry_recy'!$F$5:$F$500,0))&lt;&gt;"N",
INDEX('11.4_Outliers-Formal_dry_recy'!K$5:K$500,MATCH($F81,'11.4_Outliers-Formal_dry_recy'!$F$5:$F$500,0)),""),"")</f>
        <v>2013</v>
      </c>
      <c r="AA81" s="14" t="str">
        <f>IFERROR(IF(INDEX('11.4_Outliers-Formal_dry_recy'!$N$5:$N$500,MATCH($F81,'11.4_Outliers-Formal_dry_recy'!$F$5:$F$500,0))&lt;&gt;"N",
INDEX('11.4_Outliers-Formal_dry_recy'!L$5:L$500,MATCH($F81,'11.4_Outliers-Formal_dry_recy'!$F$5:$F$500,0)),""),"")</f>
        <v>WABI_069</v>
      </c>
      <c r="AB81" s="14">
        <f>IFERROR(IF(INDEX('11.6_Outliers-Incineration'!$N$5:$N$500,MATCH($F81,'11.6_Outliers-Incineration'!$F$5:$F$500,0))&lt;&gt;"N",
INDEX('11.6_Outliers-Incineration'!J$5:J$500,MATCH($F81,'11.6_Outliers-Incineration'!$F$5:$F$500,0)),""),"")</f>
        <v>0</v>
      </c>
      <c r="AC81" s="8">
        <f>IFERROR(IF(INDEX('11.6_Outliers-Incineration'!$N$5:$N$500,MATCH($F81,'11.6_Outliers-Incineration'!$F$5:$F$500,0))&lt;&gt;"N",
INDEX('11.6_Outliers-Incineration'!K$5:K$500,MATCH($F81,'11.6_Outliers-Incineration'!$F$5:$F$500,0)),""),"")</f>
        <v>2013</v>
      </c>
      <c r="AD81" s="14" t="str">
        <f>IFERROR(IF(INDEX('11.6_Outliers-Incineration'!$N$5:$N$500,MATCH($F81,'11.6_Outliers-Incineration'!$F$5:$F$500,0))&lt;&gt;"N",
INDEX('11.6_Outliers-Incineration'!L$5:L$500,MATCH($F81,'11.6_Outliers-Incineration'!$F$5:$F$500,0)),""),"")</f>
        <v>WABI_069</v>
      </c>
      <c r="AE81" s="14">
        <f>IFERROR(IF(INDEX('11.7_Outliers-Controlled_disp'!$N$5:$N$500,MATCH($F81,'11.7_Outliers-Controlled_disp'!$F$5:$F$500,0))&lt;&gt;"N",
INDEX('11.7_Outliers-Controlled_disp'!J$5:J$500,MATCH($F81,'11.7_Outliers-Controlled_disp'!$F$5:$F$500,0)),""),"")</f>
        <v>0</v>
      </c>
      <c r="AF81" s="8">
        <f>IFERROR(IF(INDEX('11.7_Outliers-Controlled_disp'!$N$5:$N$500,MATCH($F81,'11.7_Outliers-Controlled_disp'!$F$5:$F$500,0))&lt;&gt;"N",
INDEX('11.7_Outliers-Controlled_disp'!K$5:K$500,MATCH($F81,'11.7_Outliers-Controlled_disp'!$F$5:$F$500,0)),""),"")</f>
        <v>2013</v>
      </c>
      <c r="AG81" s="14" t="str">
        <f>IFERROR(IF(INDEX('11.7_Outliers-Controlled_disp'!$N$5:$N$500,MATCH($F81,'11.7_Outliers-Controlled_disp'!$F$5:$F$500,0))&lt;&gt;"N",
INDEX('11.7_Outliers-Controlled_disp'!L$5:L$500,MATCH($F81,'11.7_Outliers-Controlled_disp'!$F$5:$F$500,0)),""),"")</f>
        <v>WABI_069</v>
      </c>
      <c r="AI81" s="5"/>
      <c r="AJ81" s="5" t="s">
        <v>1569</v>
      </c>
      <c r="AK81" s="5">
        <f t="shared" si="1"/>
        <v>7</v>
      </c>
    </row>
    <row r="82" spans="1:37" x14ac:dyDescent="0.25">
      <c r="A82" s="5" t="s">
        <v>1422</v>
      </c>
      <c r="B82" s="5" t="s">
        <v>17</v>
      </c>
      <c r="C82" s="5" t="s">
        <v>414</v>
      </c>
      <c r="D82" s="5" t="s">
        <v>360</v>
      </c>
      <c r="E82" s="5" t="s">
        <v>1424</v>
      </c>
      <c r="F82" s="5" t="s">
        <v>1423</v>
      </c>
      <c r="G82" s="5">
        <v>3</v>
      </c>
      <c r="H82" s="5">
        <v>2</v>
      </c>
      <c r="I82" s="5" t="s">
        <v>1840</v>
      </c>
      <c r="J82" s="13">
        <f>IFERROR(IF(INDEX('11.1_Outliers-Generation'!$N$5:$N$500,MATCH($F82,'11.1_Outliers-Generation'!$F$5:$F$500,0))&lt;&gt;"N",
INDEX('11.1_Outliers-Generation'!J$5:J$500,MATCH($F82,'11.1_Outliers-Generation'!$F$5:$F$500,0)),""),"")</f>
        <v>0.24906600249066002</v>
      </c>
      <c r="K82" s="8">
        <f>IFERROR(IF(INDEX('11.1_Outliers-Generation'!$N$5:$N$500,MATCH($F82,'11.1_Outliers-Generation'!$F$5:$F$500,0))&lt;&gt;"N",
INDEX('11.1_Outliers-Generation'!K$5:K$500,MATCH($F82,'11.1_Outliers-Generation'!$F$5:$F$500,0)),""),"")</f>
        <v>2013</v>
      </c>
      <c r="L82" s="13" t="str">
        <f>IFERROR(IF(INDEX('11.1_Outliers-Generation'!$N$5:$N$500,MATCH($F82,'11.1_Outliers-Generation'!$F$5:$F$500,0))&lt;&gt;"N",
INDEX('11.1_Outliers-Generation'!L$5:L$500,MATCH($F82,'11.1_Outliers-Generation'!$F$5:$F$500,0)),""),"")</f>
        <v>WABI_070</v>
      </c>
      <c r="M82" s="14">
        <f>IFERROR(IF(INDEX('11.2_Outliers-Collection_cov'!$N$5:$N$500,MATCH($F82,'11.2_Outliers-Collection_cov'!$F$5:$F$500,0))&lt;&gt;"N",
INDEX('11.2_Outliers-Collection_cov'!J$5:J$500,MATCH($F82,'11.2_Outliers-Collection_cov'!$F$5:$F$500,0)),""),"")</f>
        <v>40</v>
      </c>
      <c r="N82" s="8">
        <f>IFERROR(IF(INDEX('11.2_Outliers-Collection_cov'!$N$5:$N$500,MATCH($F82,'11.2_Outliers-Collection_cov'!$F$5:$F$500,0))&lt;&gt;"N",
INDEX('11.2_Outliers-Collection_cov'!K$5:K$500,MATCH($F82,'11.2_Outliers-Collection_cov'!$F$5:$F$500,0)),""),"")</f>
        <v>2013</v>
      </c>
      <c r="O82" s="13" t="str">
        <f>IFERROR(IF(INDEX('11.2_Outliers-Collection_cov'!$N$5:$N$500,MATCH($F82,'11.2_Outliers-Collection_cov'!$F$5:$F$500,0))&lt;&gt;"N",
INDEX('11.2_Outliers-Collection_cov'!L$5:L$500,MATCH($F82,'11.2_Outliers-Collection_cov'!$F$5:$F$500,0)),""),"")</f>
        <v>WABI_070</v>
      </c>
      <c r="P82" s="14">
        <f>IFERROR(IF(INDEX('11.3_Outliers-Plastic'!$N$5:$N$500,MATCH($F82,'11.3_Outliers-Plastic'!$F$5:$F$500,0))&lt;&gt;"N",
INDEX('11.3_Outliers-Plastic'!J$5:J$500,MATCH($F82,'11.3_Outliers-Plastic'!$F$5:$F$500,0)),""),"")</f>
        <v>7</v>
      </c>
      <c r="Q82" s="8">
        <f>IFERROR(IF(INDEX('11.3_Outliers-Plastic'!$N$5:$N$500,MATCH($F82,'11.3_Outliers-Plastic'!$F$5:$F$500,0))&lt;&gt;"N",
INDEX('11.3_Outliers-Plastic'!K$5:K$500,MATCH($F82,'11.3_Outliers-Plastic'!$F$5:$F$500,0)),""),"")</f>
        <v>2013</v>
      </c>
      <c r="R82" s="14" t="str">
        <f>IFERROR(IF(INDEX('11.3_Outliers-Plastic'!$N$5:$N$500,MATCH($F82,'11.3_Outliers-Plastic'!$F$5:$F$500,0))&lt;&gt;"N",
INDEX('11.3_Outliers-Plastic'!L$5:L$500,MATCH($F82,'11.3_Outliers-Plastic'!$F$5:$F$500,0)),""),"")</f>
        <v>WABI_070</v>
      </c>
      <c r="S82" s="12"/>
      <c r="T82" s="5"/>
      <c r="U82" s="5" t="s">
        <v>1569</v>
      </c>
      <c r="V82" s="14">
        <f>IFERROR(IF(INDEX('11.5_Outliers-Other_recovery'!$N$5:$N$500,MATCH($F82,'11.5_Outliers-Other_recovery'!$F$5:$F$500,0))&lt;&gt;"N",
INDEX('11.5_Outliers-Other_recovery'!J$5:J$500,MATCH($F82,'11.5_Outliers-Other_recovery'!$F$5:$F$500,0)),""),"")</f>
        <v>0</v>
      </c>
      <c r="W82" s="8">
        <f>IFERROR(IF(INDEX('11.5_Outliers-Other_recovery'!$N$5:$N$500,MATCH($F82,'11.5_Outliers-Other_recovery'!$F$5:$F$500,0))&lt;&gt;"N",
INDEX('11.5_Outliers-Other_recovery'!K$5:K$500,MATCH($F82,'11.5_Outliers-Other_recovery'!$F$5:$F$500,0)),""),"")</f>
        <v>2013</v>
      </c>
      <c r="X82" s="14" t="str">
        <f>IFERROR(IF(INDEX('11.5_Outliers-Other_recovery'!$N$5:$N$500,MATCH($F82,'11.5_Outliers-Other_recovery'!$F$5:$F$500,0))&lt;&gt;"N",
INDEX('11.5_Outliers-Other_recovery'!L$5:L$500,MATCH($F82,'11.5_Outliers-Other_recovery'!$F$5:$F$500,0)),""),"")</f>
        <v>WABI_070</v>
      </c>
      <c r="Y82" s="14">
        <f>IFERROR(IF(INDEX('11.4_Outliers-Formal_dry_recy'!$N$5:$N$500,MATCH($F82,'11.4_Outliers-Formal_dry_recy'!$F$5:$F$500,0))&lt;&gt;"N",
INDEX('11.4_Outliers-Formal_dry_recy'!J$5:J$500,MATCH($F82,'11.4_Outliers-Formal_dry_recy'!$F$5:$F$500,0)),""),"")</f>
        <v>0</v>
      </c>
      <c r="Z82" s="8">
        <f>IFERROR(IF(INDEX('11.4_Outliers-Formal_dry_recy'!$N$5:$N$500,MATCH($F82,'11.4_Outliers-Formal_dry_recy'!$F$5:$F$500,0))&lt;&gt;"N",
INDEX('11.4_Outliers-Formal_dry_recy'!K$5:K$500,MATCH($F82,'11.4_Outliers-Formal_dry_recy'!$F$5:$F$500,0)),""),"")</f>
        <v>2013</v>
      </c>
      <c r="AA82" s="14" t="str">
        <f>IFERROR(IF(INDEX('11.4_Outliers-Formal_dry_recy'!$N$5:$N$500,MATCH($F82,'11.4_Outliers-Formal_dry_recy'!$F$5:$F$500,0))&lt;&gt;"N",
INDEX('11.4_Outliers-Formal_dry_recy'!L$5:L$500,MATCH($F82,'11.4_Outliers-Formal_dry_recy'!$F$5:$F$500,0)),""),"")</f>
        <v>WABI_070</v>
      </c>
      <c r="AB82" s="14">
        <f>IFERROR(IF(INDEX('11.6_Outliers-Incineration'!$N$5:$N$500,MATCH($F82,'11.6_Outliers-Incineration'!$F$5:$F$500,0))&lt;&gt;"N",
INDEX('11.6_Outliers-Incineration'!J$5:J$500,MATCH($F82,'11.6_Outliers-Incineration'!$F$5:$F$500,0)),""),"")</f>
        <v>0</v>
      </c>
      <c r="AC82" s="8">
        <f>IFERROR(IF(INDEX('11.6_Outliers-Incineration'!$N$5:$N$500,MATCH($F82,'11.6_Outliers-Incineration'!$F$5:$F$500,0))&lt;&gt;"N",
INDEX('11.6_Outliers-Incineration'!K$5:K$500,MATCH($F82,'11.6_Outliers-Incineration'!$F$5:$F$500,0)),""),"")</f>
        <v>2013</v>
      </c>
      <c r="AD82" s="14" t="str">
        <f>IFERROR(IF(INDEX('11.6_Outliers-Incineration'!$N$5:$N$500,MATCH($F82,'11.6_Outliers-Incineration'!$F$5:$F$500,0))&lt;&gt;"N",
INDEX('11.6_Outliers-Incineration'!L$5:L$500,MATCH($F82,'11.6_Outliers-Incineration'!$F$5:$F$500,0)),""),"")</f>
        <v>WABI_070</v>
      </c>
      <c r="AE82" s="14">
        <f>IFERROR(IF(INDEX('11.7_Outliers-Controlled_disp'!$N$5:$N$500,MATCH($F82,'11.7_Outliers-Controlled_disp'!$F$5:$F$500,0))&lt;&gt;"N",
INDEX('11.7_Outliers-Controlled_disp'!J$5:J$500,MATCH($F82,'11.7_Outliers-Controlled_disp'!$F$5:$F$500,0)),""),"")</f>
        <v>0</v>
      </c>
      <c r="AF82" s="8">
        <f>IFERROR(IF(INDEX('11.7_Outliers-Controlled_disp'!$N$5:$N$500,MATCH($F82,'11.7_Outliers-Controlled_disp'!$F$5:$F$500,0))&lt;&gt;"N",
INDEX('11.7_Outliers-Controlled_disp'!K$5:K$500,MATCH($F82,'11.7_Outliers-Controlled_disp'!$F$5:$F$500,0)),""),"")</f>
        <v>2013</v>
      </c>
      <c r="AG82" s="14" t="str">
        <f>IFERROR(IF(INDEX('11.7_Outliers-Controlled_disp'!$N$5:$N$500,MATCH($F82,'11.7_Outliers-Controlled_disp'!$F$5:$F$500,0))&lt;&gt;"N",
INDEX('11.7_Outliers-Controlled_disp'!L$5:L$500,MATCH($F82,'11.7_Outliers-Controlled_disp'!$F$5:$F$500,0)),""),"")</f>
        <v>WABI_070</v>
      </c>
      <c r="AI82" s="5"/>
      <c r="AJ82" s="5" t="s">
        <v>1569</v>
      </c>
      <c r="AK82" s="5">
        <f t="shared" si="1"/>
        <v>7</v>
      </c>
    </row>
    <row r="83" spans="1:37" x14ac:dyDescent="0.25">
      <c r="A83" s="5" t="s">
        <v>1425</v>
      </c>
      <c r="B83" s="5" t="s">
        <v>17</v>
      </c>
      <c r="C83" s="5" t="s">
        <v>414</v>
      </c>
      <c r="D83" s="5" t="s">
        <v>360</v>
      </c>
      <c r="E83" s="5" t="s">
        <v>1427</v>
      </c>
      <c r="F83" s="5" t="s">
        <v>1426</v>
      </c>
      <c r="G83" s="5">
        <v>3</v>
      </c>
      <c r="H83" s="5">
        <v>2</v>
      </c>
      <c r="I83" s="5" t="s">
        <v>1841</v>
      </c>
      <c r="J83" s="13">
        <f>IFERROR(IF(INDEX('11.1_Outliers-Generation'!$N$5:$N$500,MATCH($F83,'11.1_Outliers-Generation'!$F$5:$F$500,0))&lt;&gt;"N",
INDEX('11.1_Outliers-Generation'!J$5:J$500,MATCH($F83,'11.1_Outliers-Generation'!$F$5:$F$500,0)),""),"")</f>
        <v>0.24961948249619481</v>
      </c>
      <c r="K83" s="8">
        <f>IFERROR(IF(INDEX('11.1_Outliers-Generation'!$N$5:$N$500,MATCH($F83,'11.1_Outliers-Generation'!$F$5:$F$500,0))&lt;&gt;"N",
INDEX('11.1_Outliers-Generation'!K$5:K$500,MATCH($F83,'11.1_Outliers-Generation'!$F$5:$F$500,0)),""),"")</f>
        <v>2013</v>
      </c>
      <c r="L83" s="13" t="str">
        <f>IFERROR(IF(INDEX('11.1_Outliers-Generation'!$N$5:$N$500,MATCH($F83,'11.1_Outliers-Generation'!$F$5:$F$500,0))&lt;&gt;"N",
INDEX('11.1_Outliers-Generation'!L$5:L$500,MATCH($F83,'11.1_Outliers-Generation'!$F$5:$F$500,0)),""),"")</f>
        <v>WABI_071</v>
      </c>
      <c r="M83" s="14">
        <f>IFERROR(IF(INDEX('11.2_Outliers-Collection_cov'!$N$5:$N$500,MATCH($F83,'11.2_Outliers-Collection_cov'!$F$5:$F$500,0))&lt;&gt;"N",
INDEX('11.2_Outliers-Collection_cov'!J$5:J$500,MATCH($F83,'11.2_Outliers-Collection_cov'!$F$5:$F$500,0)),""),"")</f>
        <v>50</v>
      </c>
      <c r="N83" s="8">
        <f>IFERROR(IF(INDEX('11.2_Outliers-Collection_cov'!$N$5:$N$500,MATCH($F83,'11.2_Outliers-Collection_cov'!$F$5:$F$500,0))&lt;&gt;"N",
INDEX('11.2_Outliers-Collection_cov'!K$5:K$500,MATCH($F83,'11.2_Outliers-Collection_cov'!$F$5:$F$500,0)),""),"")</f>
        <v>2013</v>
      </c>
      <c r="O83" s="13" t="str">
        <f>IFERROR(IF(INDEX('11.2_Outliers-Collection_cov'!$N$5:$N$500,MATCH($F83,'11.2_Outliers-Collection_cov'!$F$5:$F$500,0))&lt;&gt;"N",
INDEX('11.2_Outliers-Collection_cov'!L$5:L$500,MATCH($F83,'11.2_Outliers-Collection_cov'!$F$5:$F$500,0)),""),"")</f>
        <v>WABI_071</v>
      </c>
      <c r="P83" s="14">
        <f>IFERROR(IF(INDEX('11.3_Outliers-Plastic'!$N$5:$N$500,MATCH($F83,'11.3_Outliers-Plastic'!$F$5:$F$500,0))&lt;&gt;"N",
INDEX('11.3_Outliers-Plastic'!J$5:J$500,MATCH($F83,'11.3_Outliers-Plastic'!$F$5:$F$500,0)),""),"")</f>
        <v>5</v>
      </c>
      <c r="Q83" s="8">
        <f>IFERROR(IF(INDEX('11.3_Outliers-Plastic'!$N$5:$N$500,MATCH($F83,'11.3_Outliers-Plastic'!$F$5:$F$500,0))&lt;&gt;"N",
INDEX('11.3_Outliers-Plastic'!K$5:K$500,MATCH($F83,'11.3_Outliers-Plastic'!$F$5:$F$500,0)),""),"")</f>
        <v>2013</v>
      </c>
      <c r="R83" s="14" t="str">
        <f>IFERROR(IF(INDEX('11.3_Outliers-Plastic'!$N$5:$N$500,MATCH($F83,'11.3_Outliers-Plastic'!$F$5:$F$500,0))&lt;&gt;"N",
INDEX('11.3_Outliers-Plastic'!L$5:L$500,MATCH($F83,'11.3_Outliers-Plastic'!$F$5:$F$500,0)),""),"")</f>
        <v>WABI_071</v>
      </c>
      <c r="S83" s="12"/>
      <c r="T83" s="5"/>
      <c r="U83" s="5" t="s">
        <v>1569</v>
      </c>
      <c r="V83" s="14">
        <f>IFERROR(IF(INDEX('11.5_Outliers-Other_recovery'!$N$5:$N$500,MATCH($F83,'11.5_Outliers-Other_recovery'!$F$5:$F$500,0))&lt;&gt;"N",
INDEX('11.5_Outliers-Other_recovery'!J$5:J$500,MATCH($F83,'11.5_Outliers-Other_recovery'!$F$5:$F$500,0)),""),"")</f>
        <v>0</v>
      </c>
      <c r="W83" s="8">
        <f>IFERROR(IF(INDEX('11.5_Outliers-Other_recovery'!$N$5:$N$500,MATCH($F83,'11.5_Outliers-Other_recovery'!$F$5:$F$500,0))&lt;&gt;"N",
INDEX('11.5_Outliers-Other_recovery'!K$5:K$500,MATCH($F83,'11.5_Outliers-Other_recovery'!$F$5:$F$500,0)),""),"")</f>
        <v>2013</v>
      </c>
      <c r="X83" s="14" t="str">
        <f>IFERROR(IF(INDEX('11.5_Outliers-Other_recovery'!$N$5:$N$500,MATCH($F83,'11.5_Outliers-Other_recovery'!$F$5:$F$500,0))&lt;&gt;"N",
INDEX('11.5_Outliers-Other_recovery'!L$5:L$500,MATCH($F83,'11.5_Outliers-Other_recovery'!$F$5:$F$500,0)),""),"")</f>
        <v>WABI_071</v>
      </c>
      <c r="Y83" s="14">
        <f>IFERROR(IF(INDEX('11.4_Outliers-Formal_dry_recy'!$N$5:$N$500,MATCH($F83,'11.4_Outliers-Formal_dry_recy'!$F$5:$F$500,0))&lt;&gt;"N",
INDEX('11.4_Outliers-Formal_dry_recy'!J$5:J$500,MATCH($F83,'11.4_Outliers-Formal_dry_recy'!$F$5:$F$500,0)),""),"")</f>
        <v>0</v>
      </c>
      <c r="Z83" s="8">
        <f>IFERROR(IF(INDEX('11.4_Outliers-Formal_dry_recy'!$N$5:$N$500,MATCH($F83,'11.4_Outliers-Formal_dry_recy'!$F$5:$F$500,0))&lt;&gt;"N",
INDEX('11.4_Outliers-Formal_dry_recy'!K$5:K$500,MATCH($F83,'11.4_Outliers-Formal_dry_recy'!$F$5:$F$500,0)),""),"")</f>
        <v>2013</v>
      </c>
      <c r="AA83" s="14" t="str">
        <f>IFERROR(IF(INDEX('11.4_Outliers-Formal_dry_recy'!$N$5:$N$500,MATCH($F83,'11.4_Outliers-Formal_dry_recy'!$F$5:$F$500,0))&lt;&gt;"N",
INDEX('11.4_Outliers-Formal_dry_recy'!L$5:L$500,MATCH($F83,'11.4_Outliers-Formal_dry_recy'!$F$5:$F$500,0)),""),"")</f>
        <v>WABI_071</v>
      </c>
      <c r="AB83" s="14">
        <f>IFERROR(IF(INDEX('11.6_Outliers-Incineration'!$N$5:$N$500,MATCH($F83,'11.6_Outliers-Incineration'!$F$5:$F$500,0))&lt;&gt;"N",
INDEX('11.6_Outliers-Incineration'!J$5:J$500,MATCH($F83,'11.6_Outliers-Incineration'!$F$5:$F$500,0)),""),"")</f>
        <v>0</v>
      </c>
      <c r="AC83" s="8">
        <f>IFERROR(IF(INDEX('11.6_Outliers-Incineration'!$N$5:$N$500,MATCH($F83,'11.6_Outliers-Incineration'!$F$5:$F$500,0))&lt;&gt;"N",
INDEX('11.6_Outliers-Incineration'!K$5:K$500,MATCH($F83,'11.6_Outliers-Incineration'!$F$5:$F$500,0)),""),"")</f>
        <v>2013</v>
      </c>
      <c r="AD83" s="14" t="str">
        <f>IFERROR(IF(INDEX('11.6_Outliers-Incineration'!$N$5:$N$500,MATCH($F83,'11.6_Outliers-Incineration'!$F$5:$F$500,0))&lt;&gt;"N",
INDEX('11.6_Outliers-Incineration'!L$5:L$500,MATCH($F83,'11.6_Outliers-Incineration'!$F$5:$F$500,0)),""),"")</f>
        <v>WABI_071</v>
      </c>
      <c r="AE83" s="14">
        <f>IFERROR(IF(INDEX('11.7_Outliers-Controlled_disp'!$N$5:$N$500,MATCH($F83,'11.7_Outliers-Controlled_disp'!$F$5:$F$500,0))&lt;&gt;"N",
INDEX('11.7_Outliers-Controlled_disp'!J$5:J$500,MATCH($F83,'11.7_Outliers-Controlled_disp'!$F$5:$F$500,0)),""),"")</f>
        <v>0</v>
      </c>
      <c r="AF83" s="8">
        <f>IFERROR(IF(INDEX('11.7_Outliers-Controlled_disp'!$N$5:$N$500,MATCH($F83,'11.7_Outliers-Controlled_disp'!$F$5:$F$500,0))&lt;&gt;"N",
INDEX('11.7_Outliers-Controlled_disp'!K$5:K$500,MATCH($F83,'11.7_Outliers-Controlled_disp'!$F$5:$F$500,0)),""),"")</f>
        <v>2013</v>
      </c>
      <c r="AG83" s="14" t="str">
        <f>IFERROR(IF(INDEX('11.7_Outliers-Controlled_disp'!$N$5:$N$500,MATCH($F83,'11.7_Outliers-Controlled_disp'!$F$5:$F$500,0))&lt;&gt;"N",
INDEX('11.7_Outliers-Controlled_disp'!L$5:L$500,MATCH($F83,'11.7_Outliers-Controlled_disp'!$F$5:$F$500,0)),""),"")</f>
        <v>WABI_071</v>
      </c>
      <c r="AI83" s="5"/>
      <c r="AJ83" s="5" t="s">
        <v>1569</v>
      </c>
      <c r="AK83" s="5">
        <f t="shared" si="1"/>
        <v>7</v>
      </c>
    </row>
    <row r="84" spans="1:37" x14ac:dyDescent="0.25">
      <c r="A84" s="5" t="s">
        <v>1363</v>
      </c>
      <c r="B84" s="5" t="s">
        <v>1124</v>
      </c>
      <c r="C84" s="5" t="s">
        <v>1123</v>
      </c>
      <c r="D84" s="5" t="s">
        <v>1038</v>
      </c>
      <c r="E84" s="5" t="s">
        <v>1365</v>
      </c>
      <c r="F84" s="5" t="s">
        <v>1364</v>
      </c>
      <c r="G84" s="5">
        <v>3</v>
      </c>
      <c r="H84" s="5">
        <v>1</v>
      </c>
      <c r="I84" s="5" t="s">
        <v>1842</v>
      </c>
      <c r="J84" s="13">
        <f>IFERROR(IF(INDEX('11.1_Outliers-Generation'!$N$5:$N$500,MATCH($F84,'11.1_Outliers-Generation'!$F$5:$F$500,0))&lt;&gt;"N",
INDEX('11.1_Outliers-Generation'!J$5:J$500,MATCH($F84,'11.1_Outliers-Generation'!$F$5:$F$500,0)),""),"")</f>
        <v>1.7078872317546403</v>
      </c>
      <c r="K84" s="8">
        <f>IFERROR(IF(INDEX('11.1_Outliers-Generation'!$N$5:$N$500,MATCH($F84,'11.1_Outliers-Generation'!$F$5:$F$500,0))&lt;&gt;"N",
INDEX('11.1_Outliers-Generation'!K$5:K$500,MATCH($F84,'11.1_Outliers-Generation'!$F$5:$F$500,0)),""),"")</f>
        <v>2018</v>
      </c>
      <c r="L84" s="13" t="str">
        <f>IFERROR(IF(INDEX('11.1_Outliers-Generation'!$N$5:$N$500,MATCH($F84,'11.1_Outliers-Generation'!$F$5:$F$500,0))&lt;&gt;"N",
INDEX('11.1_Outliers-Generation'!L$5:L$500,MATCH($F84,'11.1_Outliers-Generation'!$F$5:$F$500,0)),""),"")</f>
        <v>WABI_072</v>
      </c>
      <c r="M84" s="14">
        <f>IFERROR(IF(INDEX('11.2_Outliers-Collection_cov'!$N$5:$N$500,MATCH($F84,'11.2_Outliers-Collection_cov'!$F$5:$F$500,0))&lt;&gt;"N",
INDEX('11.2_Outliers-Collection_cov'!J$5:J$500,MATCH($F84,'11.2_Outliers-Collection_cov'!$F$5:$F$500,0)),""),"")</f>
        <v>100</v>
      </c>
      <c r="N84" s="8">
        <f>IFERROR(IF(INDEX('11.2_Outliers-Collection_cov'!$N$5:$N$500,MATCH($F84,'11.2_Outliers-Collection_cov'!$F$5:$F$500,0))&lt;&gt;"N",
INDEX('11.2_Outliers-Collection_cov'!K$5:K$500,MATCH($F84,'11.2_Outliers-Collection_cov'!$F$5:$F$500,0)),""),"")</f>
        <v>2018</v>
      </c>
      <c r="O84" s="13" t="str">
        <f>IFERROR(IF(INDEX('11.2_Outliers-Collection_cov'!$N$5:$N$500,MATCH($F84,'11.2_Outliers-Collection_cov'!$F$5:$F$500,0))&lt;&gt;"N",
INDEX('11.2_Outliers-Collection_cov'!L$5:L$500,MATCH($F84,'11.2_Outliers-Collection_cov'!$F$5:$F$500,0)),""),"")</f>
        <v>WABI_072</v>
      </c>
      <c r="P84" s="14">
        <f>IFERROR(IF(INDEX('11.3_Outliers-Plastic'!$N$5:$N$500,MATCH($F84,'11.3_Outliers-Plastic'!$F$5:$F$500,0))&lt;&gt;"N",
INDEX('11.3_Outliers-Plastic'!J$5:J$500,MATCH($F84,'11.3_Outliers-Plastic'!$F$5:$F$500,0)),""),"")</f>
        <v>13</v>
      </c>
      <c r="Q84" s="8">
        <f>IFERROR(IF(INDEX('11.3_Outliers-Plastic'!$N$5:$N$500,MATCH($F84,'11.3_Outliers-Plastic'!$F$5:$F$500,0))&lt;&gt;"N",
INDEX('11.3_Outliers-Plastic'!K$5:K$500,MATCH($F84,'11.3_Outliers-Plastic'!$F$5:$F$500,0)),""),"")</f>
        <v>2018</v>
      </c>
      <c r="R84" s="14" t="str">
        <f>IFERROR(IF(INDEX('11.3_Outliers-Plastic'!$N$5:$N$500,MATCH($F84,'11.3_Outliers-Plastic'!$F$5:$F$500,0))&lt;&gt;"N",
INDEX('11.3_Outliers-Plastic'!L$5:L$500,MATCH($F84,'11.3_Outliers-Plastic'!$F$5:$F$500,0)),""),"")</f>
        <v>WABI_072</v>
      </c>
      <c r="S84" s="12"/>
      <c r="T84" s="5"/>
      <c r="U84" s="5" t="s">
        <v>1569</v>
      </c>
      <c r="V84" s="14" t="str">
        <f>IFERROR(IF(INDEX('11.5_Outliers-Other_recovery'!$N$5:$N$500,MATCH($F84,'11.5_Outliers-Other_recovery'!$F$5:$F$500,0))&lt;&gt;"N",
INDEX('11.5_Outliers-Other_recovery'!J$5:J$500,MATCH($F84,'11.5_Outliers-Other_recovery'!$F$5:$F$500,0)),""),"")</f>
        <v/>
      </c>
      <c r="W84" s="8" t="str">
        <f>IFERROR(IF(INDEX('11.5_Outliers-Other_recovery'!$N$5:$N$500,MATCH($F84,'11.5_Outliers-Other_recovery'!$F$5:$F$500,0))&lt;&gt;"N",
INDEX('11.5_Outliers-Other_recovery'!K$5:K$500,MATCH($F84,'11.5_Outliers-Other_recovery'!$F$5:$F$500,0)),""),"")</f>
        <v/>
      </c>
      <c r="X84" s="14" t="str">
        <f>IFERROR(IF(INDEX('11.5_Outliers-Other_recovery'!$N$5:$N$500,MATCH($F84,'11.5_Outliers-Other_recovery'!$F$5:$F$500,0))&lt;&gt;"N",
INDEX('11.5_Outliers-Other_recovery'!L$5:L$500,MATCH($F84,'11.5_Outliers-Other_recovery'!$F$5:$F$500,0)),""),"")</f>
        <v/>
      </c>
      <c r="Y84" s="14" t="str">
        <f>IFERROR(IF(INDEX('11.4_Outliers-Formal_dry_recy'!$N$5:$N$500,MATCH($F84,'11.4_Outliers-Formal_dry_recy'!$F$5:$F$500,0))&lt;&gt;"N",
INDEX('11.4_Outliers-Formal_dry_recy'!J$5:J$500,MATCH($F84,'11.4_Outliers-Formal_dry_recy'!$F$5:$F$500,0)),""),"")</f>
        <v/>
      </c>
      <c r="Z84" s="8" t="str">
        <f>IFERROR(IF(INDEX('11.4_Outliers-Formal_dry_recy'!$N$5:$N$500,MATCH($F84,'11.4_Outliers-Formal_dry_recy'!$F$5:$F$500,0))&lt;&gt;"N",
INDEX('11.4_Outliers-Formal_dry_recy'!K$5:K$500,MATCH($F84,'11.4_Outliers-Formal_dry_recy'!$F$5:$F$500,0)),""),"")</f>
        <v/>
      </c>
      <c r="AA84" s="14" t="str">
        <f>IFERROR(IF(INDEX('11.4_Outliers-Formal_dry_recy'!$N$5:$N$500,MATCH($F84,'11.4_Outliers-Formal_dry_recy'!$F$5:$F$500,0))&lt;&gt;"N",
INDEX('11.4_Outliers-Formal_dry_recy'!L$5:L$500,MATCH($F84,'11.4_Outliers-Formal_dry_recy'!$F$5:$F$500,0)),""),"")</f>
        <v/>
      </c>
      <c r="AB84" s="14">
        <f>IFERROR(IF(INDEX('11.6_Outliers-Incineration'!$N$5:$N$500,MATCH($F84,'11.6_Outliers-Incineration'!$F$5:$F$500,0))&lt;&gt;"N",
INDEX('11.6_Outliers-Incineration'!J$5:J$500,MATCH($F84,'11.6_Outliers-Incineration'!$F$5:$F$500,0)),""),"")</f>
        <v>94</v>
      </c>
      <c r="AC84" s="8">
        <f>IFERROR(IF(INDEX('11.6_Outliers-Incineration'!$N$5:$N$500,MATCH($F84,'11.6_Outliers-Incineration'!$F$5:$F$500,0))&lt;&gt;"N",
INDEX('11.6_Outliers-Incineration'!K$5:K$500,MATCH($F84,'11.6_Outliers-Incineration'!$F$5:$F$500,0)),""),"")</f>
        <v>2018</v>
      </c>
      <c r="AD84" s="14" t="str">
        <f>IFERROR(IF(INDEX('11.6_Outliers-Incineration'!$N$5:$N$500,MATCH($F84,'11.6_Outliers-Incineration'!$F$5:$F$500,0))&lt;&gt;"N",
INDEX('11.6_Outliers-Incineration'!L$5:L$500,MATCH($F84,'11.6_Outliers-Incineration'!$F$5:$F$500,0)),""),"")</f>
        <v>WABI_072</v>
      </c>
      <c r="AE84" s="14">
        <f>IFERROR(IF(INDEX('11.7_Outliers-Controlled_disp'!$N$5:$N$500,MATCH($F84,'11.7_Outliers-Controlled_disp'!$F$5:$F$500,0))&lt;&gt;"N",
INDEX('11.7_Outliers-Controlled_disp'!J$5:J$500,MATCH($F84,'11.7_Outliers-Controlled_disp'!$F$5:$F$500,0)),""),"")</f>
        <v>100</v>
      </c>
      <c r="AF84" s="8">
        <f>IFERROR(IF(INDEX('11.7_Outliers-Controlled_disp'!$N$5:$N$500,MATCH($F84,'11.7_Outliers-Controlled_disp'!$F$5:$F$500,0))&lt;&gt;"N",
INDEX('11.7_Outliers-Controlled_disp'!K$5:K$500,MATCH($F84,'11.7_Outliers-Controlled_disp'!$F$5:$F$500,0)),""),"")</f>
        <v>2018</v>
      </c>
      <c r="AG84" s="14" t="str">
        <f>IFERROR(IF(INDEX('11.7_Outliers-Controlled_disp'!$N$5:$N$500,MATCH($F84,'11.7_Outliers-Controlled_disp'!$F$5:$F$500,0))&lt;&gt;"N",
INDEX('11.7_Outliers-Controlled_disp'!L$5:L$500,MATCH($F84,'11.7_Outliers-Controlled_disp'!$F$5:$F$500,0)),""),"")</f>
        <v>WABI_072</v>
      </c>
      <c r="AH84" s="12"/>
      <c r="AI84" s="4"/>
      <c r="AJ84" s="4" t="s">
        <v>1569</v>
      </c>
      <c r="AK84" s="5">
        <f t="shared" si="1"/>
        <v>5</v>
      </c>
    </row>
    <row r="85" spans="1:37" x14ac:dyDescent="0.25">
      <c r="A85" s="4" t="s">
        <v>356</v>
      </c>
      <c r="B85" s="5" t="s">
        <v>359</v>
      </c>
      <c r="C85" s="5" t="s">
        <v>358</v>
      </c>
      <c r="D85" s="5" t="s">
        <v>360</v>
      </c>
      <c r="E85" s="5" t="s">
        <v>361</v>
      </c>
      <c r="F85" s="5" t="s">
        <v>357</v>
      </c>
      <c r="G85" s="5">
        <v>2</v>
      </c>
      <c r="H85" s="15">
        <v>1</v>
      </c>
      <c r="I85" s="4"/>
      <c r="J85" s="13">
        <f>IFERROR(IF(INDEX('11.1_Outliers-Generation'!$N$5:$N$500,MATCH($F85,'11.1_Outliers-Generation'!$F$5:$F$500,0))&lt;&gt;"N",
INDEX('11.1_Outliers-Generation'!J$5:J$500,MATCH($F85,'11.1_Outliers-Generation'!$F$5:$F$500,0)),""),"")</f>
        <v>0.52024644846967216</v>
      </c>
      <c r="K85" s="8">
        <f>IFERROR(IF(INDEX('11.1_Outliers-Generation'!$N$5:$N$500,MATCH($F85,'11.1_Outliers-Generation'!$F$5:$F$500,0))&lt;&gt;"N",
INDEX('11.1_Outliers-Generation'!K$5:K$500,MATCH($F85,'11.1_Outliers-Generation'!$F$5:$F$500,0)),""),"")</f>
        <v>2017</v>
      </c>
      <c r="L85" s="13" t="str">
        <f>IFERROR(IF(INDEX('11.1_Outliers-Generation'!$N$5:$N$500,MATCH($F85,'11.1_Outliers-Generation'!$F$5:$F$500,0))&lt;&gt;"N",
INDEX('11.1_Outliers-Generation'!L$5:L$500,MATCH($F85,'11.1_Outliers-Generation'!$F$5:$F$500,0)),""),"")</f>
        <v>WaW_001</v>
      </c>
      <c r="M85" s="14" t="str">
        <f>IFERROR(IF(INDEX('11.2_Outliers-Collection_cov'!$N$5:$N$500,MATCH($F85,'11.2_Outliers-Collection_cov'!$F$5:$F$500,0))&lt;&gt;"N",
INDEX('11.2_Outliers-Collection_cov'!J$5:J$500,MATCH($F85,'11.2_Outliers-Collection_cov'!$F$5:$F$500,0)),""),"")</f>
        <v/>
      </c>
      <c r="N85" s="8" t="str">
        <f>IFERROR(IF(INDEX('11.2_Outliers-Collection_cov'!$N$5:$N$500,MATCH($F85,'11.2_Outliers-Collection_cov'!$F$5:$F$500,0))&lt;&gt;"N",
INDEX('11.2_Outliers-Collection_cov'!K$5:K$500,MATCH($F85,'11.2_Outliers-Collection_cov'!$F$5:$F$500,0)),""),"")</f>
        <v/>
      </c>
      <c r="O85" s="13" t="str">
        <f>IFERROR(IF(INDEX('11.2_Outliers-Collection_cov'!$N$5:$N$500,MATCH($F85,'11.2_Outliers-Collection_cov'!$F$5:$F$500,0))&lt;&gt;"N",
INDEX('11.2_Outliers-Collection_cov'!L$5:L$500,MATCH($F85,'11.2_Outliers-Collection_cov'!$F$5:$F$500,0)),""),"")</f>
        <v/>
      </c>
      <c r="P85" s="14">
        <f>IFERROR(IF(INDEX('11.3_Outliers-Plastic'!$N$5:$N$500,MATCH($F85,'11.3_Outliers-Plastic'!$F$5:$F$500,0))&lt;&gt;"N",
INDEX('11.3_Outliers-Plastic'!J$5:J$500,MATCH($F85,'11.3_Outliers-Plastic'!$F$5:$F$500,0)),""),"")</f>
        <v>5.6456129122582457</v>
      </c>
      <c r="Q85" s="8">
        <f>IFERROR(IF(INDEX('11.3_Outliers-Plastic'!$N$5:$N$500,MATCH($F85,'11.3_Outliers-Plastic'!$F$5:$F$500,0))&lt;&gt;"N",
INDEX('11.3_Outliers-Plastic'!K$5:K$500,MATCH($F85,'11.3_Outliers-Plastic'!$F$5:$F$500,0)),""),"")</f>
        <v>2017</v>
      </c>
      <c r="R85" s="14" t="str">
        <f>IFERROR(IF(INDEX('11.3_Outliers-Plastic'!$N$5:$N$500,MATCH($F85,'11.3_Outliers-Plastic'!$F$5:$F$500,0))&lt;&gt;"N",
INDEX('11.3_Outliers-Plastic'!L$5:L$500,MATCH($F85,'11.3_Outliers-Plastic'!$F$5:$F$500,0)),""),"")</f>
        <v>WaW_001</v>
      </c>
      <c r="S85" s="12"/>
      <c r="T85" s="5"/>
      <c r="U85" s="5" t="s">
        <v>1569</v>
      </c>
      <c r="V85" s="14">
        <f>IFERROR(IF(INDEX('11.5_Outliers-Other_recovery'!$N$5:$N$500,MATCH($F85,'11.5_Outliers-Other_recovery'!$F$5:$F$500,0))&lt;&gt;"N",
INDEX('11.5_Outliers-Other_recovery'!J$5:J$500,MATCH($F85,'11.5_Outliers-Other_recovery'!$F$5:$F$500,0)),""),"")</f>
        <v>0</v>
      </c>
      <c r="W85" s="8">
        <f>IFERROR(IF(INDEX('11.5_Outliers-Other_recovery'!$N$5:$N$500,MATCH($F85,'11.5_Outliers-Other_recovery'!$F$5:$F$500,0))&lt;&gt;"N",
INDEX('11.5_Outliers-Other_recovery'!K$5:K$500,MATCH($F85,'11.5_Outliers-Other_recovery'!$F$5:$F$500,0)),""),"")</f>
        <v>2017</v>
      </c>
      <c r="X85" s="14" t="str">
        <f>IFERROR(IF(INDEX('11.5_Outliers-Other_recovery'!$N$5:$N$500,MATCH($F85,'11.5_Outliers-Other_recovery'!$F$5:$F$500,0))&lt;&gt;"N",
INDEX('11.5_Outliers-Other_recovery'!L$5:L$500,MATCH($F85,'11.5_Outliers-Other_recovery'!$F$5:$F$500,0)),""),"")</f>
        <v>WaW_001</v>
      </c>
      <c r="Y85" s="14">
        <f>IFERROR(IF(INDEX('11.4_Outliers-Formal_dry_recy'!$N$5:$N$500,MATCH($F85,'11.4_Outliers-Formal_dry_recy'!$F$5:$F$500,0))&lt;&gt;"N",
INDEX('11.4_Outliers-Formal_dry_recy'!J$5:J$500,MATCH($F85,'11.4_Outliers-Formal_dry_recy'!$F$5:$F$500,0)),""),"")</f>
        <v>0</v>
      </c>
      <c r="Z85" s="8">
        <f>IFERROR(IF(INDEX('11.4_Outliers-Formal_dry_recy'!$N$5:$N$500,MATCH($F85,'11.4_Outliers-Formal_dry_recy'!$F$5:$F$500,0))&lt;&gt;"N",
INDEX('11.4_Outliers-Formal_dry_recy'!K$5:K$500,MATCH($F85,'11.4_Outliers-Formal_dry_recy'!$F$5:$F$500,0)),""),"")</f>
        <v>2017</v>
      </c>
      <c r="AA85" s="14" t="str">
        <f>IFERROR(IF(INDEX('11.4_Outliers-Formal_dry_recy'!$N$5:$N$500,MATCH($F85,'11.4_Outliers-Formal_dry_recy'!$F$5:$F$500,0))&lt;&gt;"N",
INDEX('11.4_Outliers-Formal_dry_recy'!L$5:L$500,MATCH($F85,'11.4_Outliers-Formal_dry_recy'!$F$5:$F$500,0)),""),"")</f>
        <v>WaW_001</v>
      </c>
      <c r="AB85" s="14">
        <f>IFERROR(IF(INDEX('11.6_Outliers-Incineration'!$N$5:$N$500,MATCH($F85,'11.6_Outliers-Incineration'!$F$5:$F$500,0))&lt;&gt;"N",
INDEX('11.6_Outliers-Incineration'!J$5:J$500,MATCH($F85,'11.6_Outliers-Incineration'!$F$5:$F$500,0)),""),"")</f>
        <v>0</v>
      </c>
      <c r="AC85" s="8">
        <f>IFERROR(IF(INDEX('11.6_Outliers-Incineration'!$N$5:$N$500,MATCH($F85,'11.6_Outliers-Incineration'!$F$5:$F$500,0))&lt;&gt;"N",
INDEX('11.6_Outliers-Incineration'!K$5:K$500,MATCH($F85,'11.6_Outliers-Incineration'!$F$5:$F$500,0)),""),"")</f>
        <v>2017</v>
      </c>
      <c r="AD85" s="14" t="str">
        <f>IFERROR(IF(INDEX('11.6_Outliers-Incineration'!$N$5:$N$500,MATCH($F85,'11.6_Outliers-Incineration'!$F$5:$F$500,0))&lt;&gt;"N",
INDEX('11.6_Outliers-Incineration'!L$5:L$500,MATCH($F85,'11.6_Outliers-Incineration'!$F$5:$F$500,0)),""),"")</f>
        <v>WaW_001</v>
      </c>
      <c r="AE85" s="14">
        <f>IFERROR(IF(INDEX('11.7_Outliers-Controlled_disp'!$N$5:$N$500,MATCH($F85,'11.7_Outliers-Controlled_disp'!$F$5:$F$500,0))&lt;&gt;"N",
INDEX('11.7_Outliers-Controlled_disp'!J$5:J$500,MATCH($F85,'11.7_Outliers-Controlled_disp'!$F$5:$F$500,0)),""),"")</f>
        <v>0</v>
      </c>
      <c r="AF85" s="8">
        <f>IFERROR(IF(INDEX('11.7_Outliers-Controlled_disp'!$N$5:$N$500,MATCH($F85,'11.7_Outliers-Controlled_disp'!$F$5:$F$500,0))&lt;&gt;"N",
INDEX('11.7_Outliers-Controlled_disp'!K$5:K$500,MATCH($F85,'11.7_Outliers-Controlled_disp'!$F$5:$F$500,0)),""),"")</f>
        <v>2017</v>
      </c>
      <c r="AG85" s="14" t="str">
        <f>IFERROR(IF(INDEX('11.7_Outliers-Controlled_disp'!$N$5:$N$500,MATCH($F85,'11.7_Outliers-Controlled_disp'!$F$5:$F$500,0))&lt;&gt;"N",
INDEX('11.7_Outliers-Controlled_disp'!L$5:L$500,MATCH($F85,'11.7_Outliers-Controlled_disp'!$F$5:$F$500,0)),""),"")</f>
        <v>WaW_001</v>
      </c>
      <c r="AH85" s="12"/>
      <c r="AI85" s="4"/>
      <c r="AJ85" s="4" t="s">
        <v>1569</v>
      </c>
      <c r="AK85" s="5">
        <f t="shared" si="1"/>
        <v>6</v>
      </c>
    </row>
    <row r="86" spans="1:37" x14ac:dyDescent="0.25">
      <c r="A86" s="4" t="s">
        <v>362</v>
      </c>
      <c r="B86" s="5" t="s">
        <v>359</v>
      </c>
      <c r="C86" s="5" t="s">
        <v>358</v>
      </c>
      <c r="D86" s="5" t="s">
        <v>360</v>
      </c>
      <c r="E86" s="5" t="s">
        <v>364</v>
      </c>
      <c r="F86" s="5" t="s">
        <v>363</v>
      </c>
      <c r="G86" s="5">
        <v>2</v>
      </c>
      <c r="H86" s="15">
        <v>1</v>
      </c>
      <c r="I86" s="4"/>
      <c r="J86" s="13">
        <f>IFERROR(IF(INDEX('11.1_Outliers-Generation'!$N$5:$N$500,MATCH($F86,'11.1_Outliers-Generation'!$F$5:$F$500,0))&lt;&gt;"N",
INDEX('11.1_Outliers-Generation'!J$5:J$500,MATCH($F86,'11.1_Outliers-Generation'!$F$5:$F$500,0)),""),"")</f>
        <v>0.81321898481235178</v>
      </c>
      <c r="K86" s="8">
        <f>IFERROR(IF(INDEX('11.1_Outliers-Generation'!$N$5:$N$500,MATCH($F86,'11.1_Outliers-Generation'!$F$5:$F$500,0))&lt;&gt;"N",
INDEX('11.1_Outliers-Generation'!K$5:K$500,MATCH($F86,'11.1_Outliers-Generation'!$F$5:$F$500,0)),""),"")</f>
        <v>2017</v>
      </c>
      <c r="L86" s="13" t="str">
        <f>IFERROR(IF(INDEX('11.1_Outliers-Generation'!$N$5:$N$500,MATCH($F86,'11.1_Outliers-Generation'!$F$5:$F$500,0))&lt;&gt;"N",
INDEX('11.1_Outliers-Generation'!L$5:L$500,MATCH($F86,'11.1_Outliers-Generation'!$F$5:$F$500,0)),""),"")</f>
        <v>WaW_002</v>
      </c>
      <c r="M86" s="14" t="str">
        <f>IFERROR(IF(INDEX('11.2_Outliers-Collection_cov'!$N$5:$N$500,MATCH($F86,'11.2_Outliers-Collection_cov'!$F$5:$F$500,0))&lt;&gt;"N",
INDEX('11.2_Outliers-Collection_cov'!J$5:J$500,MATCH($F86,'11.2_Outliers-Collection_cov'!$F$5:$F$500,0)),""),"")</f>
        <v/>
      </c>
      <c r="N86" s="8" t="str">
        <f>IFERROR(IF(INDEX('11.2_Outliers-Collection_cov'!$N$5:$N$500,MATCH($F86,'11.2_Outliers-Collection_cov'!$F$5:$F$500,0))&lt;&gt;"N",
INDEX('11.2_Outliers-Collection_cov'!K$5:K$500,MATCH($F86,'11.2_Outliers-Collection_cov'!$F$5:$F$500,0)),""),"")</f>
        <v/>
      </c>
      <c r="O86" s="13" t="str">
        <f>IFERROR(IF(INDEX('11.2_Outliers-Collection_cov'!$N$5:$N$500,MATCH($F86,'11.2_Outliers-Collection_cov'!$F$5:$F$500,0))&lt;&gt;"N",
INDEX('11.2_Outliers-Collection_cov'!L$5:L$500,MATCH($F86,'11.2_Outliers-Collection_cov'!$F$5:$F$500,0)),""),"")</f>
        <v/>
      </c>
      <c r="P86" s="14">
        <f>IFERROR(IF(INDEX('11.3_Outliers-Plastic'!$N$5:$N$500,MATCH($F86,'11.3_Outliers-Plastic'!$F$5:$F$500,0))&lt;&gt;"N",
INDEX('11.3_Outliers-Plastic'!J$5:J$500,MATCH($F86,'11.3_Outliers-Plastic'!$F$5:$F$500,0)),""),"")</f>
        <v>9.6425178741062965</v>
      </c>
      <c r="Q86" s="8">
        <f>IFERROR(IF(INDEX('11.3_Outliers-Plastic'!$N$5:$N$500,MATCH($F86,'11.3_Outliers-Plastic'!$F$5:$F$500,0))&lt;&gt;"N",
INDEX('11.3_Outliers-Plastic'!K$5:K$500,MATCH($F86,'11.3_Outliers-Plastic'!$F$5:$F$500,0)),""),"")</f>
        <v>2017</v>
      </c>
      <c r="R86" s="14" t="str">
        <f>IFERROR(IF(INDEX('11.3_Outliers-Plastic'!$N$5:$N$500,MATCH($F86,'11.3_Outliers-Plastic'!$F$5:$F$500,0))&lt;&gt;"N",
INDEX('11.3_Outliers-Plastic'!L$5:L$500,MATCH($F86,'11.3_Outliers-Plastic'!$F$5:$F$500,0)),""),"")</f>
        <v>WaW_002</v>
      </c>
      <c r="S86" s="12"/>
      <c r="T86" s="5"/>
      <c r="U86" s="5" t="s">
        <v>1569</v>
      </c>
      <c r="V86" s="14">
        <f>IFERROR(IF(INDEX('11.5_Outliers-Other_recovery'!$N$5:$N$500,MATCH($F86,'11.5_Outliers-Other_recovery'!$F$5:$F$500,0))&lt;&gt;"N",
INDEX('11.5_Outliers-Other_recovery'!J$5:J$500,MATCH($F86,'11.5_Outliers-Other_recovery'!$F$5:$F$500,0)),""),"")</f>
        <v>0</v>
      </c>
      <c r="W86" s="8">
        <f>IFERROR(IF(INDEX('11.5_Outliers-Other_recovery'!$N$5:$N$500,MATCH($F86,'11.5_Outliers-Other_recovery'!$F$5:$F$500,0))&lt;&gt;"N",
INDEX('11.5_Outliers-Other_recovery'!K$5:K$500,MATCH($F86,'11.5_Outliers-Other_recovery'!$F$5:$F$500,0)),""),"")</f>
        <v>2017</v>
      </c>
      <c r="X86" s="14" t="str">
        <f>IFERROR(IF(INDEX('11.5_Outliers-Other_recovery'!$N$5:$N$500,MATCH($F86,'11.5_Outliers-Other_recovery'!$F$5:$F$500,0))&lt;&gt;"N",
INDEX('11.5_Outliers-Other_recovery'!L$5:L$500,MATCH($F86,'11.5_Outliers-Other_recovery'!$F$5:$F$500,0)),""),"")</f>
        <v>WaW_002</v>
      </c>
      <c r="Y86" s="14">
        <f>IFERROR(IF(INDEX('11.4_Outliers-Formal_dry_recy'!$N$5:$N$500,MATCH($F86,'11.4_Outliers-Formal_dry_recy'!$F$5:$F$500,0))&lt;&gt;"N",
INDEX('11.4_Outliers-Formal_dry_recy'!J$5:J$500,MATCH($F86,'11.4_Outliers-Formal_dry_recy'!$F$5:$F$500,0)),""),"")</f>
        <v>0</v>
      </c>
      <c r="Z86" s="8">
        <f>IFERROR(IF(INDEX('11.4_Outliers-Formal_dry_recy'!$N$5:$N$500,MATCH($F86,'11.4_Outliers-Formal_dry_recy'!$F$5:$F$500,0))&lt;&gt;"N",
INDEX('11.4_Outliers-Formal_dry_recy'!K$5:K$500,MATCH($F86,'11.4_Outliers-Formal_dry_recy'!$F$5:$F$500,0)),""),"")</f>
        <v>2017</v>
      </c>
      <c r="AA86" s="14" t="str">
        <f>IFERROR(IF(INDEX('11.4_Outliers-Formal_dry_recy'!$N$5:$N$500,MATCH($F86,'11.4_Outliers-Formal_dry_recy'!$F$5:$F$500,0))&lt;&gt;"N",
INDEX('11.4_Outliers-Formal_dry_recy'!L$5:L$500,MATCH($F86,'11.4_Outliers-Formal_dry_recy'!$F$5:$F$500,0)),""),"")</f>
        <v>WaW_002</v>
      </c>
      <c r="AB86" s="14">
        <f>IFERROR(IF(INDEX('11.6_Outliers-Incineration'!$N$5:$N$500,MATCH($F86,'11.6_Outliers-Incineration'!$F$5:$F$500,0))&lt;&gt;"N",
INDEX('11.6_Outliers-Incineration'!J$5:J$500,MATCH($F86,'11.6_Outliers-Incineration'!$F$5:$F$500,0)),""),"")</f>
        <v>0</v>
      </c>
      <c r="AC86" s="8">
        <f>IFERROR(IF(INDEX('11.6_Outliers-Incineration'!$N$5:$N$500,MATCH($F86,'11.6_Outliers-Incineration'!$F$5:$F$500,0))&lt;&gt;"N",
INDEX('11.6_Outliers-Incineration'!K$5:K$500,MATCH($F86,'11.6_Outliers-Incineration'!$F$5:$F$500,0)),""),"")</f>
        <v>2017</v>
      </c>
      <c r="AD86" s="14" t="str">
        <f>IFERROR(IF(INDEX('11.6_Outliers-Incineration'!$N$5:$N$500,MATCH($F86,'11.6_Outliers-Incineration'!$F$5:$F$500,0))&lt;&gt;"N",
INDEX('11.6_Outliers-Incineration'!L$5:L$500,MATCH($F86,'11.6_Outliers-Incineration'!$F$5:$F$500,0)),""),"")</f>
        <v>WaW_002</v>
      </c>
      <c r="AE86" s="14">
        <f>IFERROR(IF(INDEX('11.7_Outliers-Controlled_disp'!$N$5:$N$500,MATCH($F86,'11.7_Outliers-Controlled_disp'!$F$5:$F$500,0))&lt;&gt;"N",
INDEX('11.7_Outliers-Controlled_disp'!J$5:J$500,MATCH($F86,'11.7_Outliers-Controlled_disp'!$F$5:$F$500,0)),""),"")</f>
        <v>0</v>
      </c>
      <c r="AF86" s="8">
        <f>IFERROR(IF(INDEX('11.7_Outliers-Controlled_disp'!$N$5:$N$500,MATCH($F86,'11.7_Outliers-Controlled_disp'!$F$5:$F$500,0))&lt;&gt;"N",
INDEX('11.7_Outliers-Controlled_disp'!K$5:K$500,MATCH($F86,'11.7_Outliers-Controlled_disp'!$F$5:$F$500,0)),""),"")</f>
        <v>2017</v>
      </c>
      <c r="AG86" s="14" t="str">
        <f>IFERROR(IF(INDEX('11.7_Outliers-Controlled_disp'!$N$5:$N$500,MATCH($F86,'11.7_Outliers-Controlled_disp'!$F$5:$F$500,0))&lt;&gt;"N",
INDEX('11.7_Outliers-Controlled_disp'!L$5:L$500,MATCH($F86,'11.7_Outliers-Controlled_disp'!$F$5:$F$500,0)),""),"")</f>
        <v>WaW_002</v>
      </c>
      <c r="AH86" s="12"/>
      <c r="AI86" s="4"/>
      <c r="AJ86" s="4" t="s">
        <v>1569</v>
      </c>
      <c r="AK86" s="5">
        <f t="shared" si="1"/>
        <v>6</v>
      </c>
    </row>
    <row r="87" spans="1:37" x14ac:dyDescent="0.25">
      <c r="A87" s="4" t="s">
        <v>365</v>
      </c>
      <c r="B87" s="5" t="s">
        <v>359</v>
      </c>
      <c r="C87" s="5" t="s">
        <v>358</v>
      </c>
      <c r="D87" s="5" t="s">
        <v>360</v>
      </c>
      <c r="E87" s="5" t="s">
        <v>367</v>
      </c>
      <c r="F87" s="5" t="s">
        <v>366</v>
      </c>
      <c r="G87" s="5">
        <v>2</v>
      </c>
      <c r="H87" s="15">
        <v>2</v>
      </c>
      <c r="I87" s="4" t="s">
        <v>1843</v>
      </c>
      <c r="J87" s="13">
        <f>IFERROR(IF(INDEX('11.1_Outliers-Generation'!$N$5:$N$500,MATCH($F87,'11.1_Outliers-Generation'!$F$5:$F$500,0))&lt;&gt;"N",
INDEX('11.1_Outliers-Generation'!J$5:J$500,MATCH($F87,'11.1_Outliers-Generation'!$F$5:$F$500,0)),""),"")</f>
        <v>0.23774323162145145</v>
      </c>
      <c r="K87" s="8">
        <f>IFERROR(IF(INDEX('11.1_Outliers-Generation'!$N$5:$N$500,MATCH($F87,'11.1_Outliers-Generation'!$F$5:$F$500,0))&lt;&gt;"N",
INDEX('11.1_Outliers-Generation'!K$5:K$500,MATCH($F87,'11.1_Outliers-Generation'!$F$5:$F$500,0)),""),"")</f>
        <v>2017</v>
      </c>
      <c r="L87" s="13" t="str">
        <f>IFERROR(IF(INDEX('11.1_Outliers-Generation'!$N$5:$N$500,MATCH($F87,'11.1_Outliers-Generation'!$F$5:$F$500,0))&lt;&gt;"N",
INDEX('11.1_Outliers-Generation'!L$5:L$500,MATCH($F87,'11.1_Outliers-Generation'!$F$5:$F$500,0)),""),"")</f>
        <v>WaW_003</v>
      </c>
      <c r="M87" s="14" t="str">
        <f>IFERROR(IF(INDEX('11.2_Outliers-Collection_cov'!$N$5:$N$500,MATCH($F87,'11.2_Outliers-Collection_cov'!$F$5:$F$500,0))&lt;&gt;"N",
INDEX('11.2_Outliers-Collection_cov'!J$5:J$500,MATCH($F87,'11.2_Outliers-Collection_cov'!$F$5:$F$500,0)),""),"")</f>
        <v/>
      </c>
      <c r="N87" s="8" t="str">
        <f>IFERROR(IF(INDEX('11.2_Outliers-Collection_cov'!$N$5:$N$500,MATCH($F87,'11.2_Outliers-Collection_cov'!$F$5:$F$500,0))&lt;&gt;"N",
INDEX('11.2_Outliers-Collection_cov'!K$5:K$500,MATCH($F87,'11.2_Outliers-Collection_cov'!$F$5:$F$500,0)),""),"")</f>
        <v/>
      </c>
      <c r="O87" s="13" t="str">
        <f>IFERROR(IF(INDEX('11.2_Outliers-Collection_cov'!$N$5:$N$500,MATCH($F87,'11.2_Outliers-Collection_cov'!$F$5:$F$500,0))&lt;&gt;"N",
INDEX('11.2_Outliers-Collection_cov'!L$5:L$500,MATCH($F87,'11.2_Outliers-Collection_cov'!$F$5:$F$500,0)),""),"")</f>
        <v/>
      </c>
      <c r="P87" s="14">
        <f>IFERROR(IF(INDEX('11.3_Outliers-Plastic'!$N$5:$N$500,MATCH($F87,'11.3_Outliers-Plastic'!$F$5:$F$500,0))&lt;&gt;"N",
INDEX('11.3_Outliers-Plastic'!J$5:J$500,MATCH($F87,'11.3_Outliers-Plastic'!$F$5:$F$500,0)),""),"")</f>
        <v>10.66132264529058</v>
      </c>
      <c r="Q87" s="8">
        <f>IFERROR(IF(INDEX('11.3_Outliers-Plastic'!$N$5:$N$500,MATCH($F87,'11.3_Outliers-Plastic'!$F$5:$F$500,0))&lt;&gt;"N",
INDEX('11.3_Outliers-Plastic'!K$5:K$500,MATCH($F87,'11.3_Outliers-Plastic'!$F$5:$F$500,0)),""),"")</f>
        <v>2017</v>
      </c>
      <c r="R87" s="14" t="str">
        <f>IFERROR(IF(INDEX('11.3_Outliers-Plastic'!$N$5:$N$500,MATCH($F87,'11.3_Outliers-Plastic'!$F$5:$F$500,0))&lt;&gt;"N",
INDEX('11.3_Outliers-Plastic'!L$5:L$500,MATCH($F87,'11.3_Outliers-Plastic'!$F$5:$F$500,0)),""),"")</f>
        <v>WaW_003</v>
      </c>
      <c r="S87" s="12"/>
      <c r="T87" s="5"/>
      <c r="U87" s="5" t="s">
        <v>1569</v>
      </c>
      <c r="V87" s="14">
        <f>IFERROR(IF(INDEX('11.5_Outliers-Other_recovery'!$N$5:$N$500,MATCH($F87,'11.5_Outliers-Other_recovery'!$F$5:$F$500,0))&lt;&gt;"N",
INDEX('11.5_Outliers-Other_recovery'!J$5:J$500,MATCH($F87,'11.5_Outliers-Other_recovery'!$F$5:$F$500,0)),""),"")</f>
        <v>0</v>
      </c>
      <c r="W87" s="8">
        <f>IFERROR(IF(INDEX('11.5_Outliers-Other_recovery'!$N$5:$N$500,MATCH($F87,'11.5_Outliers-Other_recovery'!$F$5:$F$500,0))&lt;&gt;"N",
INDEX('11.5_Outliers-Other_recovery'!K$5:K$500,MATCH($F87,'11.5_Outliers-Other_recovery'!$F$5:$F$500,0)),""),"")</f>
        <v>2017</v>
      </c>
      <c r="X87" s="14" t="str">
        <f>IFERROR(IF(INDEX('11.5_Outliers-Other_recovery'!$N$5:$N$500,MATCH($F87,'11.5_Outliers-Other_recovery'!$F$5:$F$500,0))&lt;&gt;"N",
INDEX('11.5_Outliers-Other_recovery'!L$5:L$500,MATCH($F87,'11.5_Outliers-Other_recovery'!$F$5:$F$500,0)),""),"")</f>
        <v>WaW_003</v>
      </c>
      <c r="Y87" s="14">
        <f>IFERROR(IF(INDEX('11.4_Outliers-Formal_dry_recy'!$N$5:$N$500,MATCH($F87,'11.4_Outliers-Formal_dry_recy'!$F$5:$F$500,0))&lt;&gt;"N",
INDEX('11.4_Outliers-Formal_dry_recy'!J$5:J$500,MATCH($F87,'11.4_Outliers-Formal_dry_recy'!$F$5:$F$500,0)),""),"")</f>
        <v>0</v>
      </c>
      <c r="Z87" s="8">
        <f>IFERROR(IF(INDEX('11.4_Outliers-Formal_dry_recy'!$N$5:$N$500,MATCH($F87,'11.4_Outliers-Formal_dry_recy'!$F$5:$F$500,0))&lt;&gt;"N",
INDEX('11.4_Outliers-Formal_dry_recy'!K$5:K$500,MATCH($F87,'11.4_Outliers-Formal_dry_recy'!$F$5:$F$500,0)),""),"")</f>
        <v>2017</v>
      </c>
      <c r="AA87" s="14" t="str">
        <f>IFERROR(IF(INDEX('11.4_Outliers-Formal_dry_recy'!$N$5:$N$500,MATCH($F87,'11.4_Outliers-Formal_dry_recy'!$F$5:$F$500,0))&lt;&gt;"N",
INDEX('11.4_Outliers-Formal_dry_recy'!L$5:L$500,MATCH($F87,'11.4_Outliers-Formal_dry_recy'!$F$5:$F$500,0)),""),"")</f>
        <v>WaW_003</v>
      </c>
      <c r="AB87" s="14">
        <f>IFERROR(IF(INDEX('11.6_Outliers-Incineration'!$N$5:$N$500,MATCH($F87,'11.6_Outliers-Incineration'!$F$5:$F$500,0))&lt;&gt;"N",
INDEX('11.6_Outliers-Incineration'!J$5:J$500,MATCH($F87,'11.6_Outliers-Incineration'!$F$5:$F$500,0)),""),"")</f>
        <v>0</v>
      </c>
      <c r="AC87" s="8">
        <f>IFERROR(IF(INDEX('11.6_Outliers-Incineration'!$N$5:$N$500,MATCH($F87,'11.6_Outliers-Incineration'!$F$5:$F$500,0))&lt;&gt;"N",
INDEX('11.6_Outliers-Incineration'!K$5:K$500,MATCH($F87,'11.6_Outliers-Incineration'!$F$5:$F$500,0)),""),"")</f>
        <v>2017</v>
      </c>
      <c r="AD87" s="14" t="str">
        <f>IFERROR(IF(INDEX('11.6_Outliers-Incineration'!$N$5:$N$500,MATCH($F87,'11.6_Outliers-Incineration'!$F$5:$F$500,0))&lt;&gt;"N",
INDEX('11.6_Outliers-Incineration'!L$5:L$500,MATCH($F87,'11.6_Outliers-Incineration'!$F$5:$F$500,0)),""),"")</f>
        <v>WaW_003</v>
      </c>
      <c r="AE87" s="14">
        <f>IFERROR(IF(INDEX('11.7_Outliers-Controlled_disp'!$N$5:$N$500,MATCH($F87,'11.7_Outliers-Controlled_disp'!$F$5:$F$500,0))&lt;&gt;"N",
INDEX('11.7_Outliers-Controlled_disp'!J$5:J$500,MATCH($F87,'11.7_Outliers-Controlled_disp'!$F$5:$F$500,0)),""),"")</f>
        <v>0</v>
      </c>
      <c r="AF87" s="8">
        <f>IFERROR(IF(INDEX('11.7_Outliers-Controlled_disp'!$N$5:$N$500,MATCH($F87,'11.7_Outliers-Controlled_disp'!$F$5:$F$500,0))&lt;&gt;"N",
INDEX('11.7_Outliers-Controlled_disp'!K$5:K$500,MATCH($F87,'11.7_Outliers-Controlled_disp'!$F$5:$F$500,0)),""),"")</f>
        <v>2017</v>
      </c>
      <c r="AG87" s="14" t="str">
        <f>IFERROR(IF(INDEX('11.7_Outliers-Controlled_disp'!$N$5:$N$500,MATCH($F87,'11.7_Outliers-Controlled_disp'!$F$5:$F$500,0))&lt;&gt;"N",
INDEX('11.7_Outliers-Controlled_disp'!L$5:L$500,MATCH($F87,'11.7_Outliers-Controlled_disp'!$F$5:$F$500,0)),""),"")</f>
        <v>WaW_003</v>
      </c>
      <c r="AH87" s="12"/>
      <c r="AI87" s="4"/>
      <c r="AJ87" s="4" t="s">
        <v>1569</v>
      </c>
      <c r="AK87" s="5">
        <f t="shared" si="1"/>
        <v>6</v>
      </c>
    </row>
    <row r="88" spans="1:37" x14ac:dyDescent="0.25">
      <c r="A88" s="4" t="s">
        <v>368</v>
      </c>
      <c r="B88" s="5" t="s">
        <v>359</v>
      </c>
      <c r="C88" s="5" t="s">
        <v>358</v>
      </c>
      <c r="D88" s="5" t="s">
        <v>360</v>
      </c>
      <c r="E88" s="5" t="s">
        <v>370</v>
      </c>
      <c r="F88" s="5" t="s">
        <v>369</v>
      </c>
      <c r="G88" s="5">
        <v>2</v>
      </c>
      <c r="H88" s="15">
        <v>2</v>
      </c>
      <c r="I88" s="4" t="s">
        <v>1843</v>
      </c>
      <c r="J88" s="13" t="str">
        <f>IFERROR(IF(INDEX('11.1_Outliers-Generation'!$N$5:$N$500,MATCH($F88,'11.1_Outliers-Generation'!$F$5:$F$500,0))&lt;&gt;"N",
INDEX('11.1_Outliers-Generation'!J$5:J$500,MATCH($F88,'11.1_Outliers-Generation'!$F$5:$F$500,0)),""),"")</f>
        <v/>
      </c>
      <c r="K88" s="8" t="str">
        <f>IFERROR(IF(INDEX('11.1_Outliers-Generation'!$N$5:$N$500,MATCH($F88,'11.1_Outliers-Generation'!$F$5:$F$500,0))&lt;&gt;"N",
INDEX('11.1_Outliers-Generation'!K$5:K$500,MATCH($F88,'11.1_Outliers-Generation'!$F$5:$F$500,0)),""),"")</f>
        <v/>
      </c>
      <c r="L88" s="13" t="str">
        <f>IFERROR(IF(INDEX('11.1_Outliers-Generation'!$N$5:$N$500,MATCH($F88,'11.1_Outliers-Generation'!$F$5:$F$500,0))&lt;&gt;"N",
INDEX('11.1_Outliers-Generation'!L$5:L$500,MATCH($F88,'11.1_Outliers-Generation'!$F$5:$F$500,0)),""),"")</f>
        <v/>
      </c>
      <c r="M88" s="14">
        <f>IFERROR(IF(INDEX('11.2_Outliers-Collection_cov'!$N$5:$N$500,MATCH($F88,'11.2_Outliers-Collection_cov'!$F$5:$F$500,0))&lt;&gt;"N",
INDEX('11.2_Outliers-Collection_cov'!J$5:J$500,MATCH($F88,'11.2_Outliers-Collection_cov'!$F$5:$F$500,0)),""),"")</f>
        <v>75</v>
      </c>
      <c r="N88" s="8">
        <f>IFERROR(IF(INDEX('11.2_Outliers-Collection_cov'!$N$5:$N$500,MATCH($F88,'11.2_Outliers-Collection_cov'!$F$5:$F$500,0))&lt;&gt;"N",
INDEX('11.2_Outliers-Collection_cov'!K$5:K$500,MATCH($F88,'11.2_Outliers-Collection_cov'!$F$5:$F$500,0)),""),"")</f>
        <v>2016</v>
      </c>
      <c r="O88" s="13" t="str">
        <f>IFERROR(IF(INDEX('11.2_Outliers-Collection_cov'!$N$5:$N$500,MATCH($F88,'11.2_Outliers-Collection_cov'!$F$5:$F$500,0))&lt;&gt;"N",
INDEX('11.2_Outliers-Collection_cov'!L$5:L$500,MATCH($F88,'11.2_Outliers-Collection_cov'!$F$5:$F$500,0)),""),"")</f>
        <v>WaW_004</v>
      </c>
      <c r="P88" s="14">
        <f>IFERROR(IF(INDEX('11.3_Outliers-Plastic'!$N$5:$N$500,MATCH($F88,'11.3_Outliers-Plastic'!$F$5:$F$500,0))&lt;&gt;"N",
INDEX('11.3_Outliers-Plastic'!J$5:J$500,MATCH($F88,'11.3_Outliers-Plastic'!$F$5:$F$500,0)),""),"")</f>
        <v>11.111111111111111</v>
      </c>
      <c r="Q88" s="8">
        <f>IFERROR(IF(INDEX('11.3_Outliers-Plastic'!$N$5:$N$500,MATCH($F88,'11.3_Outliers-Plastic'!$F$5:$F$500,0))&lt;&gt;"N",
INDEX('11.3_Outliers-Plastic'!K$5:K$500,MATCH($F88,'11.3_Outliers-Plastic'!$F$5:$F$500,0)),""),"")</f>
        <v>2016</v>
      </c>
      <c r="R88" s="14" t="str">
        <f>IFERROR(IF(INDEX('11.3_Outliers-Plastic'!$N$5:$N$500,MATCH($F88,'11.3_Outliers-Plastic'!$F$5:$F$500,0))&lt;&gt;"N",
INDEX('11.3_Outliers-Plastic'!L$5:L$500,MATCH($F88,'11.3_Outliers-Plastic'!$F$5:$F$500,0)),""),"")</f>
        <v>WaW_004</v>
      </c>
      <c r="S88" s="12"/>
      <c r="T88" s="5"/>
      <c r="U88" s="5" t="s">
        <v>1569</v>
      </c>
      <c r="V88" s="14">
        <f>IFERROR(IF(INDEX('11.5_Outliers-Other_recovery'!$N$5:$N$500,MATCH($F88,'11.5_Outliers-Other_recovery'!$F$5:$F$500,0))&lt;&gt;"N",
INDEX('11.5_Outliers-Other_recovery'!J$5:J$500,MATCH($F88,'11.5_Outliers-Other_recovery'!$F$5:$F$500,0)),""),"")</f>
        <v>0</v>
      </c>
      <c r="W88" s="8">
        <f>IFERROR(IF(INDEX('11.5_Outliers-Other_recovery'!$N$5:$N$500,MATCH($F88,'11.5_Outliers-Other_recovery'!$F$5:$F$500,0))&lt;&gt;"N",
INDEX('11.5_Outliers-Other_recovery'!K$5:K$500,MATCH($F88,'11.5_Outliers-Other_recovery'!$F$5:$F$500,0)),""),"")</f>
        <v>2016</v>
      </c>
      <c r="X88" s="14" t="str">
        <f>IFERROR(IF(INDEX('11.5_Outliers-Other_recovery'!$N$5:$N$500,MATCH($F88,'11.5_Outliers-Other_recovery'!$F$5:$F$500,0))&lt;&gt;"N",
INDEX('11.5_Outliers-Other_recovery'!L$5:L$500,MATCH($F88,'11.5_Outliers-Other_recovery'!$F$5:$F$500,0)),""),"")</f>
        <v>WaW_004</v>
      </c>
      <c r="Y88" s="14">
        <f>IFERROR(IF(INDEX('11.4_Outliers-Formal_dry_recy'!$N$5:$N$500,MATCH($F88,'11.4_Outliers-Formal_dry_recy'!$F$5:$F$500,0))&lt;&gt;"N",
INDEX('11.4_Outliers-Formal_dry_recy'!J$5:J$500,MATCH($F88,'11.4_Outliers-Formal_dry_recy'!$F$5:$F$500,0)),""),"")</f>
        <v>0</v>
      </c>
      <c r="Z88" s="8">
        <f>IFERROR(IF(INDEX('11.4_Outliers-Formal_dry_recy'!$N$5:$N$500,MATCH($F88,'11.4_Outliers-Formal_dry_recy'!$F$5:$F$500,0))&lt;&gt;"N",
INDEX('11.4_Outliers-Formal_dry_recy'!K$5:K$500,MATCH($F88,'11.4_Outliers-Formal_dry_recy'!$F$5:$F$500,0)),""),"")</f>
        <v>2016</v>
      </c>
      <c r="AA88" s="14" t="str">
        <f>IFERROR(IF(INDEX('11.4_Outliers-Formal_dry_recy'!$N$5:$N$500,MATCH($F88,'11.4_Outliers-Formal_dry_recy'!$F$5:$F$500,0))&lt;&gt;"N",
INDEX('11.4_Outliers-Formal_dry_recy'!L$5:L$500,MATCH($F88,'11.4_Outliers-Formal_dry_recy'!$F$5:$F$500,0)),""),"")</f>
        <v>WaW_004</v>
      </c>
      <c r="AB88" s="14">
        <f>IFERROR(IF(INDEX('11.6_Outliers-Incineration'!$N$5:$N$500,MATCH($F88,'11.6_Outliers-Incineration'!$F$5:$F$500,0))&lt;&gt;"N",
INDEX('11.6_Outliers-Incineration'!J$5:J$500,MATCH($F88,'11.6_Outliers-Incineration'!$F$5:$F$500,0)),""),"")</f>
        <v>0</v>
      </c>
      <c r="AC88" s="8">
        <f>IFERROR(IF(INDEX('11.6_Outliers-Incineration'!$N$5:$N$500,MATCH($F88,'11.6_Outliers-Incineration'!$F$5:$F$500,0))&lt;&gt;"N",
INDEX('11.6_Outliers-Incineration'!K$5:K$500,MATCH($F88,'11.6_Outliers-Incineration'!$F$5:$F$500,0)),""),"")</f>
        <v>2016</v>
      </c>
      <c r="AD88" s="14" t="str">
        <f>IFERROR(IF(INDEX('11.6_Outliers-Incineration'!$N$5:$N$500,MATCH($F88,'11.6_Outliers-Incineration'!$F$5:$F$500,0))&lt;&gt;"N",
INDEX('11.6_Outliers-Incineration'!L$5:L$500,MATCH($F88,'11.6_Outliers-Incineration'!$F$5:$F$500,0)),""),"")</f>
        <v>WaW_004</v>
      </c>
      <c r="AE88" s="14">
        <f>IFERROR(IF(INDEX('11.7_Outliers-Controlled_disp'!$N$5:$N$500,MATCH($F88,'11.7_Outliers-Controlled_disp'!$F$5:$F$500,0))&lt;&gt;"N",
INDEX('11.7_Outliers-Controlled_disp'!J$5:J$500,MATCH($F88,'11.7_Outliers-Controlled_disp'!$F$5:$F$500,0)),""),"")</f>
        <v>0</v>
      </c>
      <c r="AF88" s="8">
        <f>IFERROR(IF(INDEX('11.7_Outliers-Controlled_disp'!$N$5:$N$500,MATCH($F88,'11.7_Outliers-Controlled_disp'!$F$5:$F$500,0))&lt;&gt;"N",
INDEX('11.7_Outliers-Controlled_disp'!K$5:K$500,MATCH($F88,'11.7_Outliers-Controlled_disp'!$F$5:$F$500,0)),""),"")</f>
        <v>2016</v>
      </c>
      <c r="AG88" s="14" t="str">
        <f>IFERROR(IF(INDEX('11.7_Outliers-Controlled_disp'!$N$5:$N$500,MATCH($F88,'11.7_Outliers-Controlled_disp'!$F$5:$F$500,0))&lt;&gt;"N",
INDEX('11.7_Outliers-Controlled_disp'!L$5:L$500,MATCH($F88,'11.7_Outliers-Controlled_disp'!$F$5:$F$500,0)),""),"")</f>
        <v>WaW_004</v>
      </c>
      <c r="AH88" s="12"/>
      <c r="AI88" s="4"/>
      <c r="AJ88" s="4" t="s">
        <v>1569</v>
      </c>
      <c r="AK88" s="5">
        <f t="shared" si="1"/>
        <v>6</v>
      </c>
    </row>
    <row r="89" spans="1:37" x14ac:dyDescent="0.25">
      <c r="A89" s="4" t="s">
        <v>371</v>
      </c>
      <c r="B89" s="5" t="s">
        <v>359</v>
      </c>
      <c r="C89" s="5" t="s">
        <v>358</v>
      </c>
      <c r="D89" s="5" t="s">
        <v>360</v>
      </c>
      <c r="E89" s="5" t="s">
        <v>1571</v>
      </c>
      <c r="F89" s="5" t="s">
        <v>372</v>
      </c>
      <c r="G89" s="5">
        <v>2</v>
      </c>
      <c r="H89" s="15">
        <v>2</v>
      </c>
      <c r="I89" s="4" t="s">
        <v>1844</v>
      </c>
      <c r="J89" s="13">
        <f>IFERROR(IF(INDEX('11.1_Outliers-Generation'!$N$5:$N$500,MATCH($F89,'11.1_Outliers-Generation'!$F$5:$F$500,0))&lt;&gt;"N",
INDEX('11.1_Outliers-Generation'!J$5:J$500,MATCH($F89,'11.1_Outliers-Generation'!$F$5:$F$500,0)),""),"")</f>
        <v>0.78426165816965077</v>
      </c>
      <c r="K89" s="8">
        <f>IFERROR(IF(INDEX('11.1_Outliers-Generation'!$N$5:$N$500,MATCH($F89,'11.1_Outliers-Generation'!$F$5:$F$500,0))&lt;&gt;"N",
INDEX('11.1_Outliers-Generation'!K$5:K$500,MATCH($F89,'11.1_Outliers-Generation'!$F$5:$F$500,0)),""),"")</f>
        <v>2017</v>
      </c>
      <c r="L89" s="13" t="str">
        <f>IFERROR(IF(INDEX('11.1_Outliers-Generation'!$N$5:$N$500,MATCH($F89,'11.1_Outliers-Generation'!$F$5:$F$500,0))&lt;&gt;"N",
INDEX('11.1_Outliers-Generation'!L$5:L$500,MATCH($F89,'11.1_Outliers-Generation'!$F$5:$F$500,0)),""),"")</f>
        <v>WaW_005</v>
      </c>
      <c r="M89" s="14" t="str">
        <f>IFERROR(IF(INDEX('11.2_Outliers-Collection_cov'!$N$5:$N$500,MATCH($F89,'11.2_Outliers-Collection_cov'!$F$5:$F$500,0))&lt;&gt;"N",
INDEX('11.2_Outliers-Collection_cov'!J$5:J$500,MATCH($F89,'11.2_Outliers-Collection_cov'!$F$5:$F$500,0)),""),"")</f>
        <v/>
      </c>
      <c r="N89" s="8" t="str">
        <f>IFERROR(IF(INDEX('11.2_Outliers-Collection_cov'!$N$5:$N$500,MATCH($F89,'11.2_Outliers-Collection_cov'!$F$5:$F$500,0))&lt;&gt;"N",
INDEX('11.2_Outliers-Collection_cov'!K$5:K$500,MATCH($F89,'11.2_Outliers-Collection_cov'!$F$5:$F$500,0)),""),"")</f>
        <v/>
      </c>
      <c r="O89" s="13" t="str">
        <f>IFERROR(IF(INDEX('11.2_Outliers-Collection_cov'!$N$5:$N$500,MATCH($F89,'11.2_Outliers-Collection_cov'!$F$5:$F$500,0))&lt;&gt;"N",
INDEX('11.2_Outliers-Collection_cov'!L$5:L$500,MATCH($F89,'11.2_Outliers-Collection_cov'!$F$5:$F$500,0)),""),"")</f>
        <v/>
      </c>
      <c r="P89" s="14">
        <f>IFERROR(IF(INDEX('11.3_Outliers-Plastic'!$N$5:$N$500,MATCH($F89,'11.3_Outliers-Plastic'!$F$5:$F$500,0))&lt;&gt;"N",
INDEX('11.3_Outliers-Plastic'!J$5:J$500,MATCH($F89,'11.3_Outliers-Plastic'!$F$5:$F$500,0)),""),"")</f>
        <v>12.061206120612059</v>
      </c>
      <c r="Q89" s="8">
        <f>IFERROR(IF(INDEX('11.3_Outliers-Plastic'!$N$5:$N$500,MATCH($F89,'11.3_Outliers-Plastic'!$F$5:$F$500,0))&lt;&gt;"N",
INDEX('11.3_Outliers-Plastic'!K$5:K$500,MATCH($F89,'11.3_Outliers-Plastic'!$F$5:$F$500,0)),""),"")</f>
        <v>2017</v>
      </c>
      <c r="R89" s="14" t="str">
        <f>IFERROR(IF(INDEX('11.3_Outliers-Plastic'!$N$5:$N$500,MATCH($F89,'11.3_Outliers-Plastic'!$F$5:$F$500,0))&lt;&gt;"N",
INDEX('11.3_Outliers-Plastic'!L$5:L$500,MATCH($F89,'11.3_Outliers-Plastic'!$F$5:$F$500,0)),""),"")</f>
        <v>WaW_005</v>
      </c>
      <c r="S89" s="12"/>
      <c r="T89" s="5"/>
      <c r="U89" s="5" t="s">
        <v>1569</v>
      </c>
      <c r="V89" s="14">
        <f>IFERROR(IF(INDEX('11.5_Outliers-Other_recovery'!$N$5:$N$500,MATCH($F89,'11.5_Outliers-Other_recovery'!$F$5:$F$500,0))&lt;&gt;"N",
INDEX('11.5_Outliers-Other_recovery'!J$5:J$500,MATCH($F89,'11.5_Outliers-Other_recovery'!$F$5:$F$500,0)),""),"")</f>
        <v>0</v>
      </c>
      <c r="W89" s="8">
        <f>IFERROR(IF(INDEX('11.5_Outliers-Other_recovery'!$N$5:$N$500,MATCH($F89,'11.5_Outliers-Other_recovery'!$F$5:$F$500,0))&lt;&gt;"N",
INDEX('11.5_Outliers-Other_recovery'!K$5:K$500,MATCH($F89,'11.5_Outliers-Other_recovery'!$F$5:$F$500,0)),""),"")</f>
        <v>2017</v>
      </c>
      <c r="X89" s="14" t="str">
        <f>IFERROR(IF(INDEX('11.5_Outliers-Other_recovery'!$N$5:$N$500,MATCH($F89,'11.5_Outliers-Other_recovery'!$F$5:$F$500,0))&lt;&gt;"N",
INDEX('11.5_Outliers-Other_recovery'!L$5:L$500,MATCH($F89,'11.5_Outliers-Other_recovery'!$F$5:$F$500,0)),""),"")</f>
        <v>WaW_005</v>
      </c>
      <c r="Y89" s="14">
        <f>IFERROR(IF(INDEX('11.4_Outliers-Formal_dry_recy'!$N$5:$N$500,MATCH($F89,'11.4_Outliers-Formal_dry_recy'!$F$5:$F$500,0))&lt;&gt;"N",
INDEX('11.4_Outliers-Formal_dry_recy'!J$5:J$500,MATCH($F89,'11.4_Outliers-Formal_dry_recy'!$F$5:$F$500,0)),""),"")</f>
        <v>0</v>
      </c>
      <c r="Z89" s="8">
        <f>IFERROR(IF(INDEX('11.4_Outliers-Formal_dry_recy'!$N$5:$N$500,MATCH($F89,'11.4_Outliers-Formal_dry_recy'!$F$5:$F$500,0))&lt;&gt;"N",
INDEX('11.4_Outliers-Formal_dry_recy'!K$5:K$500,MATCH($F89,'11.4_Outliers-Formal_dry_recy'!$F$5:$F$500,0)),""),"")</f>
        <v>2017</v>
      </c>
      <c r="AA89" s="14" t="str">
        <f>IFERROR(IF(INDEX('11.4_Outliers-Formal_dry_recy'!$N$5:$N$500,MATCH($F89,'11.4_Outliers-Formal_dry_recy'!$F$5:$F$500,0))&lt;&gt;"N",
INDEX('11.4_Outliers-Formal_dry_recy'!L$5:L$500,MATCH($F89,'11.4_Outliers-Formal_dry_recy'!$F$5:$F$500,0)),""),"")</f>
        <v>WaW_005</v>
      </c>
      <c r="AB89" s="14">
        <f>IFERROR(IF(INDEX('11.6_Outliers-Incineration'!$N$5:$N$500,MATCH($F89,'11.6_Outliers-Incineration'!$F$5:$F$500,0))&lt;&gt;"N",
INDEX('11.6_Outliers-Incineration'!J$5:J$500,MATCH($F89,'11.6_Outliers-Incineration'!$F$5:$F$500,0)),""),"")</f>
        <v>0</v>
      </c>
      <c r="AC89" s="8">
        <f>IFERROR(IF(INDEX('11.6_Outliers-Incineration'!$N$5:$N$500,MATCH($F89,'11.6_Outliers-Incineration'!$F$5:$F$500,0))&lt;&gt;"N",
INDEX('11.6_Outliers-Incineration'!K$5:K$500,MATCH($F89,'11.6_Outliers-Incineration'!$F$5:$F$500,0)),""),"")</f>
        <v>2017</v>
      </c>
      <c r="AD89" s="14" t="str">
        <f>IFERROR(IF(INDEX('11.6_Outliers-Incineration'!$N$5:$N$500,MATCH($F89,'11.6_Outliers-Incineration'!$F$5:$F$500,0))&lt;&gt;"N",
INDEX('11.6_Outliers-Incineration'!L$5:L$500,MATCH($F89,'11.6_Outliers-Incineration'!$F$5:$F$500,0)),""),"")</f>
        <v>WaW_005</v>
      </c>
      <c r="AE89" s="14">
        <f>IFERROR(IF(INDEX('11.7_Outliers-Controlled_disp'!$N$5:$N$500,MATCH($F89,'11.7_Outliers-Controlled_disp'!$F$5:$F$500,0))&lt;&gt;"N",
INDEX('11.7_Outliers-Controlled_disp'!J$5:J$500,MATCH($F89,'11.7_Outliers-Controlled_disp'!$F$5:$F$500,0)),""),"")</f>
        <v>0</v>
      </c>
      <c r="AF89" s="8">
        <f>IFERROR(IF(INDEX('11.7_Outliers-Controlled_disp'!$N$5:$N$500,MATCH($F89,'11.7_Outliers-Controlled_disp'!$F$5:$F$500,0))&lt;&gt;"N",
INDEX('11.7_Outliers-Controlled_disp'!K$5:K$500,MATCH($F89,'11.7_Outliers-Controlled_disp'!$F$5:$F$500,0)),""),"")</f>
        <v>2017</v>
      </c>
      <c r="AG89" s="14" t="str">
        <f>IFERROR(IF(INDEX('11.7_Outliers-Controlled_disp'!$N$5:$N$500,MATCH($F89,'11.7_Outliers-Controlled_disp'!$F$5:$F$500,0))&lt;&gt;"N",
INDEX('11.7_Outliers-Controlled_disp'!L$5:L$500,MATCH($F89,'11.7_Outliers-Controlled_disp'!$F$5:$F$500,0)),""),"")</f>
        <v>WaW_005</v>
      </c>
      <c r="AH89" s="12"/>
      <c r="AI89" s="4"/>
      <c r="AJ89" s="4" t="s">
        <v>1569</v>
      </c>
      <c r="AK89" s="5">
        <f t="shared" si="1"/>
        <v>6</v>
      </c>
    </row>
    <row r="90" spans="1:37" x14ac:dyDescent="0.25">
      <c r="A90" s="4" t="s">
        <v>1034</v>
      </c>
      <c r="B90" s="5" t="s">
        <v>1037</v>
      </c>
      <c r="C90" s="5" t="s">
        <v>1036</v>
      </c>
      <c r="D90" s="5" t="s">
        <v>1038</v>
      </c>
      <c r="E90" s="5" t="s">
        <v>1039</v>
      </c>
      <c r="F90" s="5" t="s">
        <v>1035</v>
      </c>
      <c r="G90" s="5">
        <v>3</v>
      </c>
      <c r="H90" s="15">
        <v>1</v>
      </c>
      <c r="I90" s="4"/>
      <c r="J90" s="13">
        <f>IFERROR(IF(INDEX('11.1_Outliers-Generation'!$N$5:$N$500,MATCH($F90,'11.1_Outliers-Generation'!$F$5:$F$500,0))&lt;&gt;"N",
INDEX('11.1_Outliers-Generation'!J$5:J$500,MATCH($F90,'11.1_Outliers-Generation'!$F$5:$F$500,0)),""),"")</f>
        <v>1.5385763980860401</v>
      </c>
      <c r="K90" s="8">
        <f>IFERROR(IF(INDEX('11.1_Outliers-Generation'!$N$5:$N$500,MATCH($F90,'11.1_Outliers-Generation'!$F$5:$F$500,0))&lt;&gt;"N",
INDEX('11.1_Outliers-Generation'!K$5:K$500,MATCH($F90,'11.1_Outliers-Generation'!$F$5:$F$500,0)),""),"")</f>
        <v>2014</v>
      </c>
      <c r="L90" s="13" t="str">
        <f>IFERROR(IF(INDEX('11.1_Outliers-Generation'!$N$5:$N$500,MATCH($F90,'11.1_Outliers-Generation'!$F$5:$F$500,0))&lt;&gt;"N",
INDEX('11.1_Outliers-Generation'!L$5:L$500,MATCH($F90,'11.1_Outliers-Generation'!$F$5:$F$500,0)),""),"")</f>
        <v>WaW_006</v>
      </c>
      <c r="M90" s="14">
        <f>IFERROR(IF(INDEX('11.2_Outliers-Collection_cov'!$N$5:$N$500,MATCH($F90,'11.2_Outliers-Collection_cov'!$F$5:$F$500,0))&lt;&gt;"N",
INDEX('11.2_Outliers-Collection_cov'!J$5:J$500,MATCH($F90,'11.2_Outliers-Collection_cov'!$F$5:$F$500,0)),""),"")</f>
        <v>85</v>
      </c>
      <c r="N90" s="8">
        <f>IFERROR(IF(INDEX('11.2_Outliers-Collection_cov'!$N$5:$N$500,MATCH($F90,'11.2_Outliers-Collection_cov'!$F$5:$F$500,0))&lt;&gt;"N",
INDEX('11.2_Outliers-Collection_cov'!K$5:K$500,MATCH($F90,'11.2_Outliers-Collection_cov'!$F$5:$F$500,0)),""),"")</f>
        <v>2014</v>
      </c>
      <c r="O90" s="13" t="str">
        <f>IFERROR(IF(INDEX('11.2_Outliers-Collection_cov'!$N$5:$N$500,MATCH($F90,'11.2_Outliers-Collection_cov'!$F$5:$F$500,0))&lt;&gt;"N",
INDEX('11.2_Outliers-Collection_cov'!L$5:L$500,MATCH($F90,'11.2_Outliers-Collection_cov'!$F$5:$F$500,0)),""),"")</f>
        <v>WaW_006</v>
      </c>
      <c r="P90" s="14">
        <f>IFERROR(IF(INDEX('11.3_Outliers-Plastic'!$N$5:$N$500,MATCH($F90,'11.3_Outliers-Plastic'!$F$5:$F$500,0))&lt;&gt;"N",
INDEX('11.3_Outliers-Plastic'!J$5:J$500,MATCH($F90,'11.3_Outliers-Plastic'!$F$5:$F$500,0)),""),"")</f>
        <v>11.1</v>
      </c>
      <c r="Q90" s="8">
        <f>IFERROR(IF(INDEX('11.3_Outliers-Plastic'!$N$5:$N$500,MATCH($F90,'11.3_Outliers-Plastic'!$F$5:$F$500,0))&lt;&gt;"N",
INDEX('11.3_Outliers-Plastic'!K$5:K$500,MATCH($F90,'11.3_Outliers-Plastic'!$F$5:$F$500,0)),""),"")</f>
        <v>2014</v>
      </c>
      <c r="R90" s="14" t="str">
        <f>IFERROR(IF(INDEX('11.3_Outliers-Plastic'!$N$5:$N$500,MATCH($F90,'11.3_Outliers-Plastic'!$F$5:$F$500,0))&lt;&gt;"N",
INDEX('11.3_Outliers-Plastic'!L$5:L$500,MATCH($F90,'11.3_Outliers-Plastic'!$F$5:$F$500,0)),""),"")</f>
        <v>WaW_006</v>
      </c>
      <c r="S90" s="12"/>
      <c r="T90" s="5"/>
      <c r="U90" s="5" t="s">
        <v>1569</v>
      </c>
      <c r="V90" s="14">
        <f>IFERROR(IF(INDEX('11.5_Outliers-Other_recovery'!$N$5:$N$500,MATCH($F90,'11.5_Outliers-Other_recovery'!$F$5:$F$500,0))&lt;&gt;"N",
INDEX('11.5_Outliers-Other_recovery'!J$5:J$500,MATCH($F90,'11.5_Outliers-Other_recovery'!$F$5:$F$500,0)),""),"")</f>
        <v>0</v>
      </c>
      <c r="W90" s="8">
        <f>IFERROR(IF(INDEX('11.5_Outliers-Other_recovery'!$N$5:$N$500,MATCH($F90,'11.5_Outliers-Other_recovery'!$F$5:$F$500,0))&lt;&gt;"N",
INDEX('11.5_Outliers-Other_recovery'!K$5:K$500,MATCH($F90,'11.5_Outliers-Other_recovery'!$F$5:$F$500,0)),""),"")</f>
        <v>2014</v>
      </c>
      <c r="X90" s="14" t="str">
        <f>IFERROR(IF(INDEX('11.5_Outliers-Other_recovery'!$N$5:$N$500,MATCH($F90,'11.5_Outliers-Other_recovery'!$F$5:$F$500,0))&lt;&gt;"N",
INDEX('11.5_Outliers-Other_recovery'!L$5:L$500,MATCH($F90,'11.5_Outliers-Other_recovery'!$F$5:$F$500,0)),""),"")</f>
        <v>WaW_006</v>
      </c>
      <c r="Y90" s="14">
        <f>IFERROR(IF(INDEX('11.4_Outliers-Formal_dry_recy'!$N$5:$N$500,MATCH($F90,'11.4_Outliers-Formal_dry_recy'!$F$5:$F$500,0))&lt;&gt;"N",
INDEX('11.4_Outliers-Formal_dry_recy'!J$5:J$500,MATCH($F90,'11.4_Outliers-Formal_dry_recy'!$F$5:$F$500,0)),""),"")</f>
        <v>0</v>
      </c>
      <c r="Z90" s="8">
        <f>IFERROR(IF(INDEX('11.4_Outliers-Formal_dry_recy'!$N$5:$N$500,MATCH($F90,'11.4_Outliers-Formal_dry_recy'!$F$5:$F$500,0))&lt;&gt;"N",
INDEX('11.4_Outliers-Formal_dry_recy'!K$5:K$500,MATCH($F90,'11.4_Outliers-Formal_dry_recy'!$F$5:$F$500,0)),""),"")</f>
        <v>2014</v>
      </c>
      <c r="AA90" s="14" t="str">
        <f>IFERROR(IF(INDEX('11.4_Outliers-Formal_dry_recy'!$N$5:$N$500,MATCH($F90,'11.4_Outliers-Formal_dry_recy'!$F$5:$F$500,0))&lt;&gt;"N",
INDEX('11.4_Outliers-Formal_dry_recy'!L$5:L$500,MATCH($F90,'11.4_Outliers-Formal_dry_recy'!$F$5:$F$500,0)),""),"")</f>
        <v>WaW_006</v>
      </c>
      <c r="AB90" s="14">
        <f>IFERROR(IF(INDEX('11.6_Outliers-Incineration'!$N$5:$N$500,MATCH($F90,'11.6_Outliers-Incineration'!$F$5:$F$500,0))&lt;&gt;"N",
INDEX('11.6_Outliers-Incineration'!J$5:J$500,MATCH($F90,'11.6_Outliers-Incineration'!$F$5:$F$500,0)),""),"")</f>
        <v>0</v>
      </c>
      <c r="AC90" s="8">
        <f>IFERROR(IF(INDEX('11.6_Outliers-Incineration'!$N$5:$N$500,MATCH($F90,'11.6_Outliers-Incineration'!$F$5:$F$500,0))&lt;&gt;"N",
INDEX('11.6_Outliers-Incineration'!K$5:K$500,MATCH($F90,'11.6_Outliers-Incineration'!$F$5:$F$500,0)),""),"")</f>
        <v>2014</v>
      </c>
      <c r="AD90" s="14" t="str">
        <f>IFERROR(IF(INDEX('11.6_Outliers-Incineration'!$N$5:$N$500,MATCH($F90,'11.6_Outliers-Incineration'!$F$5:$F$500,0))&lt;&gt;"N",
INDEX('11.6_Outliers-Incineration'!L$5:L$500,MATCH($F90,'11.6_Outliers-Incineration'!$F$5:$F$500,0)),""),"")</f>
        <v>WaW_006</v>
      </c>
      <c r="AE90" s="14">
        <f>IFERROR(IF(INDEX('11.7_Outliers-Controlled_disp'!$N$5:$N$500,MATCH($F90,'11.7_Outliers-Controlled_disp'!$F$5:$F$500,0))&lt;&gt;"N",
INDEX('11.7_Outliers-Controlled_disp'!J$5:J$500,MATCH($F90,'11.7_Outliers-Controlled_disp'!$F$5:$F$500,0)),""),"")</f>
        <v>0</v>
      </c>
      <c r="AF90" s="8">
        <f>IFERROR(IF(INDEX('11.7_Outliers-Controlled_disp'!$N$5:$N$500,MATCH($F90,'11.7_Outliers-Controlled_disp'!$F$5:$F$500,0))&lt;&gt;"N",
INDEX('11.7_Outliers-Controlled_disp'!K$5:K$500,MATCH($F90,'11.7_Outliers-Controlled_disp'!$F$5:$F$500,0)),""),"")</f>
        <v>2014</v>
      </c>
      <c r="AG90" s="14" t="str">
        <f>IFERROR(IF(INDEX('11.7_Outliers-Controlled_disp'!$N$5:$N$500,MATCH($F90,'11.7_Outliers-Controlled_disp'!$F$5:$F$500,0))&lt;&gt;"N",
INDEX('11.7_Outliers-Controlled_disp'!L$5:L$500,MATCH($F90,'11.7_Outliers-Controlled_disp'!$F$5:$F$500,0)),""),"")</f>
        <v>WaW_006</v>
      </c>
      <c r="AI90" s="5"/>
      <c r="AJ90" s="5" t="s">
        <v>1569</v>
      </c>
      <c r="AK90" s="5">
        <f t="shared" si="1"/>
        <v>7</v>
      </c>
    </row>
    <row r="91" spans="1:37" x14ac:dyDescent="0.25">
      <c r="A91" s="4" t="s">
        <v>1040</v>
      </c>
      <c r="B91" s="5" t="s">
        <v>1037</v>
      </c>
      <c r="C91" s="5" t="s">
        <v>1036</v>
      </c>
      <c r="D91" s="5" t="s">
        <v>1038</v>
      </c>
      <c r="E91" s="5" t="s">
        <v>1042</v>
      </c>
      <c r="F91" s="5" t="s">
        <v>1041</v>
      </c>
      <c r="G91" s="5">
        <v>3</v>
      </c>
      <c r="H91" s="15">
        <v>1</v>
      </c>
      <c r="I91" s="4"/>
      <c r="J91" s="13">
        <f>IFERROR(IF(INDEX('11.1_Outliers-Generation'!$N$5:$N$500,MATCH($F91,'11.1_Outliers-Generation'!$F$5:$F$500,0))&lt;&gt;"N",
INDEX('11.1_Outliers-Generation'!J$5:J$500,MATCH($F91,'11.1_Outliers-Generation'!$F$5:$F$500,0)),""),"")</f>
        <v>1.1247702255110741</v>
      </c>
      <c r="K91" s="8">
        <f>IFERROR(IF(INDEX('11.1_Outliers-Generation'!$N$5:$N$500,MATCH($F91,'11.1_Outliers-Generation'!$F$5:$F$500,0))&lt;&gt;"N",
INDEX('11.1_Outliers-Generation'!K$5:K$500,MATCH($F91,'11.1_Outliers-Generation'!$F$5:$F$500,0)),""),"")</f>
        <v>2017</v>
      </c>
      <c r="L91" s="13" t="str">
        <f>IFERROR(IF(INDEX('11.1_Outliers-Generation'!$N$5:$N$500,MATCH($F91,'11.1_Outliers-Generation'!$F$5:$F$500,0))&lt;&gt;"N",
INDEX('11.1_Outliers-Generation'!L$5:L$500,MATCH($F91,'11.1_Outliers-Generation'!$F$5:$F$500,0)),""),"")</f>
        <v>WaW_007</v>
      </c>
      <c r="M91" s="14">
        <f>IFERROR(IF(INDEX('11.2_Outliers-Collection_cov'!$N$5:$N$500,MATCH($F91,'11.2_Outliers-Collection_cov'!$F$5:$F$500,0))&lt;&gt;"N",
INDEX('11.2_Outliers-Collection_cov'!J$5:J$500,MATCH($F91,'11.2_Outliers-Collection_cov'!$F$5:$F$500,0)),""),"")</f>
        <v>100</v>
      </c>
      <c r="N91" s="8">
        <f>IFERROR(IF(INDEX('11.2_Outliers-Collection_cov'!$N$5:$N$500,MATCH($F91,'11.2_Outliers-Collection_cov'!$F$5:$F$500,0))&lt;&gt;"N",
INDEX('11.2_Outliers-Collection_cov'!K$5:K$500,MATCH($F91,'11.2_Outliers-Collection_cov'!$F$5:$F$500,0)),""),"")</f>
        <v>2017</v>
      </c>
      <c r="O91" s="13" t="str">
        <f>IFERROR(IF(INDEX('11.2_Outliers-Collection_cov'!$N$5:$N$500,MATCH($F91,'11.2_Outliers-Collection_cov'!$F$5:$F$500,0))&lt;&gt;"N",
INDEX('11.2_Outliers-Collection_cov'!L$5:L$500,MATCH($F91,'11.2_Outliers-Collection_cov'!$F$5:$F$500,0)),""),"")</f>
        <v>WaW_007</v>
      </c>
      <c r="P91" s="14">
        <f>IFERROR(IF(INDEX('11.3_Outliers-Plastic'!$N$5:$N$500,MATCH($F91,'11.3_Outliers-Plastic'!$F$5:$F$500,0))&lt;&gt;"N",
INDEX('11.3_Outliers-Plastic'!J$5:J$500,MATCH($F91,'11.3_Outliers-Plastic'!$F$5:$F$500,0)),""),"")</f>
        <v>11</v>
      </c>
      <c r="Q91" s="8">
        <f>IFERROR(IF(INDEX('11.3_Outliers-Plastic'!$N$5:$N$500,MATCH($F91,'11.3_Outliers-Plastic'!$F$5:$F$500,0))&lt;&gt;"N",
INDEX('11.3_Outliers-Plastic'!K$5:K$500,MATCH($F91,'11.3_Outliers-Plastic'!$F$5:$F$500,0)),""),"")</f>
        <v>2017</v>
      </c>
      <c r="R91" s="14" t="str">
        <f>IFERROR(IF(INDEX('11.3_Outliers-Plastic'!$N$5:$N$500,MATCH($F91,'11.3_Outliers-Plastic'!$F$5:$F$500,0))&lt;&gt;"N",
INDEX('11.3_Outliers-Plastic'!L$5:L$500,MATCH($F91,'11.3_Outliers-Plastic'!$F$5:$F$500,0)),""),"")</f>
        <v>WaW_007</v>
      </c>
      <c r="S91" s="12"/>
      <c r="T91" s="5"/>
      <c r="U91" s="5" t="s">
        <v>1569</v>
      </c>
      <c r="V91" s="14">
        <f>IFERROR(IF(INDEX('11.5_Outliers-Other_recovery'!$N$5:$N$500,MATCH($F91,'11.5_Outliers-Other_recovery'!$F$5:$F$500,0))&lt;&gt;"N",
INDEX('11.5_Outliers-Other_recovery'!J$5:J$500,MATCH($F91,'11.5_Outliers-Other_recovery'!$F$5:$F$500,0)),""),"")</f>
        <v>0</v>
      </c>
      <c r="W91" s="8">
        <f>IFERROR(IF(INDEX('11.5_Outliers-Other_recovery'!$N$5:$N$500,MATCH($F91,'11.5_Outliers-Other_recovery'!$F$5:$F$500,0))&lt;&gt;"N",
INDEX('11.5_Outliers-Other_recovery'!K$5:K$500,MATCH($F91,'11.5_Outliers-Other_recovery'!$F$5:$F$500,0)),""),"")</f>
        <v>2017</v>
      </c>
      <c r="X91" s="14" t="str">
        <f>IFERROR(IF(INDEX('11.5_Outliers-Other_recovery'!$N$5:$N$500,MATCH($F91,'11.5_Outliers-Other_recovery'!$F$5:$F$500,0))&lt;&gt;"N",
INDEX('11.5_Outliers-Other_recovery'!L$5:L$500,MATCH($F91,'11.5_Outliers-Other_recovery'!$F$5:$F$500,0)),""),"")</f>
        <v>WaW_007</v>
      </c>
      <c r="Y91" s="14">
        <f>IFERROR(IF(INDEX('11.4_Outliers-Formal_dry_recy'!$N$5:$N$500,MATCH($F91,'11.4_Outliers-Formal_dry_recy'!$F$5:$F$500,0))&lt;&gt;"N",
INDEX('11.4_Outliers-Formal_dry_recy'!J$5:J$500,MATCH($F91,'11.4_Outliers-Formal_dry_recy'!$F$5:$F$500,0)),""),"")</f>
        <v>0</v>
      </c>
      <c r="Z91" s="8">
        <f>IFERROR(IF(INDEX('11.4_Outliers-Formal_dry_recy'!$N$5:$N$500,MATCH($F91,'11.4_Outliers-Formal_dry_recy'!$F$5:$F$500,0))&lt;&gt;"N",
INDEX('11.4_Outliers-Formal_dry_recy'!K$5:K$500,MATCH($F91,'11.4_Outliers-Formal_dry_recy'!$F$5:$F$500,0)),""),"")</f>
        <v>2017</v>
      </c>
      <c r="AA91" s="14" t="str">
        <f>IFERROR(IF(INDEX('11.4_Outliers-Formal_dry_recy'!$N$5:$N$500,MATCH($F91,'11.4_Outliers-Formal_dry_recy'!$F$5:$F$500,0))&lt;&gt;"N",
INDEX('11.4_Outliers-Formal_dry_recy'!L$5:L$500,MATCH($F91,'11.4_Outliers-Formal_dry_recy'!$F$5:$F$500,0)),""),"")</f>
        <v>WaW_007</v>
      </c>
      <c r="AB91" s="14">
        <f>IFERROR(IF(INDEX('11.6_Outliers-Incineration'!$N$5:$N$500,MATCH($F91,'11.6_Outliers-Incineration'!$F$5:$F$500,0))&lt;&gt;"N",
INDEX('11.6_Outliers-Incineration'!J$5:J$500,MATCH($F91,'11.6_Outliers-Incineration'!$F$5:$F$500,0)),""),"")</f>
        <v>0</v>
      </c>
      <c r="AC91" s="8">
        <f>IFERROR(IF(INDEX('11.6_Outliers-Incineration'!$N$5:$N$500,MATCH($F91,'11.6_Outliers-Incineration'!$F$5:$F$500,0))&lt;&gt;"N",
INDEX('11.6_Outliers-Incineration'!K$5:K$500,MATCH($F91,'11.6_Outliers-Incineration'!$F$5:$F$500,0)),""),"")</f>
        <v>2017</v>
      </c>
      <c r="AD91" s="14" t="str">
        <f>IFERROR(IF(INDEX('11.6_Outliers-Incineration'!$N$5:$N$500,MATCH($F91,'11.6_Outliers-Incineration'!$F$5:$F$500,0))&lt;&gt;"N",
INDEX('11.6_Outliers-Incineration'!L$5:L$500,MATCH($F91,'11.6_Outliers-Incineration'!$F$5:$F$500,0)),""),"")</f>
        <v>WaW_007</v>
      </c>
      <c r="AE91" s="14">
        <f>IFERROR(IF(INDEX('11.7_Outliers-Controlled_disp'!$N$5:$N$500,MATCH($F91,'11.7_Outliers-Controlled_disp'!$F$5:$F$500,0))&lt;&gt;"N",
INDEX('11.7_Outliers-Controlled_disp'!J$5:J$500,MATCH($F91,'11.7_Outliers-Controlled_disp'!$F$5:$F$500,0)),""),"")</f>
        <v>100</v>
      </c>
      <c r="AF91" s="8">
        <f>IFERROR(IF(INDEX('11.7_Outliers-Controlled_disp'!$N$5:$N$500,MATCH($F91,'11.7_Outliers-Controlled_disp'!$F$5:$F$500,0))&lt;&gt;"N",
INDEX('11.7_Outliers-Controlled_disp'!K$5:K$500,MATCH($F91,'11.7_Outliers-Controlled_disp'!$F$5:$F$500,0)),""),"")</f>
        <v>2017</v>
      </c>
      <c r="AG91" s="14" t="str">
        <f>IFERROR(IF(INDEX('11.7_Outliers-Controlled_disp'!$N$5:$N$500,MATCH($F91,'11.7_Outliers-Controlled_disp'!$F$5:$F$500,0))&lt;&gt;"N",
INDEX('11.7_Outliers-Controlled_disp'!L$5:L$500,MATCH($F91,'11.7_Outliers-Controlled_disp'!$F$5:$F$500,0)),""),"")</f>
        <v>WaW_007</v>
      </c>
      <c r="AI91" s="5"/>
      <c r="AJ91" s="5" t="s">
        <v>1569</v>
      </c>
      <c r="AK91" s="5">
        <f t="shared" si="1"/>
        <v>7</v>
      </c>
    </row>
    <row r="92" spans="1:37" x14ac:dyDescent="0.25">
      <c r="A92" s="4" t="s">
        <v>1051</v>
      </c>
      <c r="B92" s="5" t="s">
        <v>1053</v>
      </c>
      <c r="C92" s="5" t="s">
        <v>1052</v>
      </c>
      <c r="D92" s="5" t="s">
        <v>1038</v>
      </c>
      <c r="E92" s="5" t="s">
        <v>1054</v>
      </c>
      <c r="F92" s="5" t="s">
        <v>3135</v>
      </c>
      <c r="G92" s="5">
        <v>1</v>
      </c>
      <c r="H92" s="15">
        <v>3</v>
      </c>
      <c r="I92" s="4" t="s">
        <v>3136</v>
      </c>
      <c r="J92" s="13" t="str">
        <f>IFERROR(IF(INDEX('11.1_Outliers-Generation'!$N$5:$N$500,MATCH($F92,'11.1_Outliers-Generation'!$F$5:$F$500,0))&lt;&gt;"N",
INDEX('11.1_Outliers-Generation'!J$5:J$500,MATCH($F92,'11.1_Outliers-Generation'!$F$5:$F$500,0)),""),"")</f>
        <v/>
      </c>
      <c r="K92" s="8" t="str">
        <f>IFERROR(IF(INDEX('11.1_Outliers-Generation'!$N$5:$N$500,MATCH($F92,'11.1_Outliers-Generation'!$F$5:$F$500,0))&lt;&gt;"N",
INDEX('11.1_Outliers-Generation'!K$5:K$500,MATCH($F92,'11.1_Outliers-Generation'!$F$5:$F$500,0)),""),"")</f>
        <v/>
      </c>
      <c r="L92" s="13" t="str">
        <f>IFERROR(IF(INDEX('11.1_Outliers-Generation'!$N$5:$N$500,MATCH($F92,'11.1_Outliers-Generation'!$F$5:$F$500,0))&lt;&gt;"N",
INDEX('11.1_Outliers-Generation'!L$5:L$500,MATCH($F92,'11.1_Outliers-Generation'!$F$5:$F$500,0)),""),"")</f>
        <v/>
      </c>
      <c r="M92" s="14" t="str">
        <f>IFERROR(IF(INDEX('11.2_Outliers-Collection_cov'!$N$5:$N$500,MATCH($F92,'11.2_Outliers-Collection_cov'!$F$5:$F$500,0))&lt;&gt;"N",
INDEX('11.2_Outliers-Collection_cov'!J$5:J$500,MATCH($F92,'11.2_Outliers-Collection_cov'!$F$5:$F$500,0)),""),"")</f>
        <v/>
      </c>
      <c r="N92" s="8" t="str">
        <f>IFERROR(IF(INDEX('11.2_Outliers-Collection_cov'!$N$5:$N$500,MATCH($F92,'11.2_Outliers-Collection_cov'!$F$5:$F$500,0))&lt;&gt;"N",
INDEX('11.2_Outliers-Collection_cov'!K$5:K$500,MATCH($F92,'11.2_Outliers-Collection_cov'!$F$5:$F$500,0)),""),"")</f>
        <v/>
      </c>
      <c r="O92" s="13" t="str">
        <f>IFERROR(IF(INDEX('11.2_Outliers-Collection_cov'!$N$5:$N$500,MATCH($F92,'11.2_Outliers-Collection_cov'!$F$5:$F$500,0))&lt;&gt;"N",
INDEX('11.2_Outliers-Collection_cov'!L$5:L$500,MATCH($F92,'11.2_Outliers-Collection_cov'!$F$5:$F$500,0)),""),"")</f>
        <v/>
      </c>
      <c r="P92" s="14">
        <f>IFERROR(IF(INDEX('11.3_Outliers-Plastic'!$N$5:$N$500,MATCH($F92,'11.3_Outliers-Plastic'!$F$5:$F$500,0))&lt;&gt;"N",
INDEX('11.3_Outliers-Plastic'!J$5:J$500,MATCH($F92,'11.3_Outliers-Plastic'!$F$5:$F$500,0)),""),"")</f>
        <v>12.8</v>
      </c>
      <c r="Q92" s="8" t="str">
        <f>IFERROR(IF(INDEX('11.3_Outliers-Plastic'!$N$5:$N$500,MATCH($F92,'11.3_Outliers-Plastic'!$F$5:$F$500,0))&lt;&gt;"N",
INDEX('11.3_Outliers-Plastic'!K$5:K$500,MATCH($F92,'11.3_Outliers-Plastic'!$F$5:$F$500,0)),""),"")</f>
        <v/>
      </c>
      <c r="R92" s="14" t="str">
        <f>IFERROR(IF(INDEX('11.3_Outliers-Plastic'!$N$5:$N$500,MATCH($F92,'11.3_Outliers-Plastic'!$F$5:$F$500,0))&lt;&gt;"N",
INDEX('11.3_Outliers-Plastic'!L$5:L$500,MATCH($F92,'11.3_Outliers-Plastic'!$F$5:$F$500,0)),""),"")</f>
        <v>WaW_010</v>
      </c>
      <c r="S92" s="12"/>
      <c r="T92" s="5"/>
      <c r="U92" s="5" t="s">
        <v>1569</v>
      </c>
      <c r="V92" s="14" t="str">
        <f>IFERROR(IF(INDEX('11.5_Outliers-Other_recovery'!$N$5:$N$500,MATCH($F92,'11.5_Outliers-Other_recovery'!$F$5:$F$500,0))&lt;&gt;"N",
INDEX('11.5_Outliers-Other_recovery'!J$5:J$500,MATCH($F92,'11.5_Outliers-Other_recovery'!$F$5:$F$500,0)),""),"")</f>
        <v/>
      </c>
      <c r="W92" s="8" t="str">
        <f>IFERROR(IF(INDEX('11.5_Outliers-Other_recovery'!$N$5:$N$500,MATCH($F92,'11.5_Outliers-Other_recovery'!$F$5:$F$500,0))&lt;&gt;"N",
INDEX('11.5_Outliers-Other_recovery'!K$5:K$500,MATCH($F92,'11.5_Outliers-Other_recovery'!$F$5:$F$500,0)),""),"")</f>
        <v/>
      </c>
      <c r="X92" s="14" t="str">
        <f>IFERROR(IF(INDEX('11.5_Outliers-Other_recovery'!$N$5:$N$500,MATCH($F92,'11.5_Outliers-Other_recovery'!$F$5:$F$500,0))&lt;&gt;"N",
INDEX('11.5_Outliers-Other_recovery'!L$5:L$500,MATCH($F92,'11.5_Outliers-Other_recovery'!$F$5:$F$500,0)),""),"")</f>
        <v/>
      </c>
      <c r="Y92" s="14" t="str">
        <f>IFERROR(IF(INDEX('11.4_Outliers-Formal_dry_recy'!$N$5:$N$500,MATCH($F92,'11.4_Outliers-Formal_dry_recy'!$F$5:$F$500,0))&lt;&gt;"N",
INDEX('11.4_Outliers-Formal_dry_recy'!J$5:J$500,MATCH($F92,'11.4_Outliers-Formal_dry_recy'!$F$5:$F$500,0)),""),"")</f>
        <v/>
      </c>
      <c r="Z92" s="8" t="str">
        <f>IFERROR(IF(INDEX('11.4_Outliers-Formal_dry_recy'!$N$5:$N$500,MATCH($F92,'11.4_Outliers-Formal_dry_recy'!$F$5:$F$500,0))&lt;&gt;"N",
INDEX('11.4_Outliers-Formal_dry_recy'!K$5:K$500,MATCH($F92,'11.4_Outliers-Formal_dry_recy'!$F$5:$F$500,0)),""),"")</f>
        <v/>
      </c>
      <c r="AA92" s="14" t="str">
        <f>IFERROR(IF(INDEX('11.4_Outliers-Formal_dry_recy'!$N$5:$N$500,MATCH($F92,'11.4_Outliers-Formal_dry_recy'!$F$5:$F$500,0))&lt;&gt;"N",
INDEX('11.4_Outliers-Formal_dry_recy'!L$5:L$500,MATCH($F92,'11.4_Outliers-Formal_dry_recy'!$F$5:$F$500,0)),""),"")</f>
        <v/>
      </c>
      <c r="AB92" s="14" t="str">
        <f>IFERROR(IF(INDEX('11.6_Outliers-Incineration'!$N$5:$N$500,MATCH($F92,'11.6_Outliers-Incineration'!$F$5:$F$500,0))&lt;&gt;"N",
INDEX('11.6_Outliers-Incineration'!J$5:J$500,MATCH($F92,'11.6_Outliers-Incineration'!$F$5:$F$500,0)),""),"")</f>
        <v/>
      </c>
      <c r="AC92" s="8" t="str">
        <f>IFERROR(IF(INDEX('11.6_Outliers-Incineration'!$N$5:$N$500,MATCH($F92,'11.6_Outliers-Incineration'!$F$5:$F$500,0))&lt;&gt;"N",
INDEX('11.6_Outliers-Incineration'!K$5:K$500,MATCH($F92,'11.6_Outliers-Incineration'!$F$5:$F$500,0)),""),"")</f>
        <v/>
      </c>
      <c r="AD92" s="14" t="str">
        <f>IFERROR(IF(INDEX('11.6_Outliers-Incineration'!$N$5:$N$500,MATCH($F92,'11.6_Outliers-Incineration'!$F$5:$F$500,0))&lt;&gt;"N",
INDEX('11.6_Outliers-Incineration'!L$5:L$500,MATCH($F92,'11.6_Outliers-Incineration'!$F$5:$F$500,0)),""),"")</f>
        <v/>
      </c>
      <c r="AE92" s="14" t="str">
        <f>IFERROR(IF(INDEX('11.7_Outliers-Controlled_disp'!$N$5:$N$500,MATCH($F92,'11.7_Outliers-Controlled_disp'!$F$5:$F$500,0))&lt;&gt;"N",
INDEX('11.7_Outliers-Controlled_disp'!J$5:J$500,MATCH($F92,'11.7_Outliers-Controlled_disp'!$F$5:$F$500,0)),""),"")</f>
        <v/>
      </c>
      <c r="AF92" s="8" t="str">
        <f>IFERROR(IF(INDEX('11.7_Outliers-Controlled_disp'!$N$5:$N$500,MATCH($F92,'11.7_Outliers-Controlled_disp'!$F$5:$F$500,0))&lt;&gt;"N",
INDEX('11.7_Outliers-Controlled_disp'!K$5:K$500,MATCH($F92,'11.7_Outliers-Controlled_disp'!$F$5:$F$500,0)),""),"")</f>
        <v/>
      </c>
      <c r="AG92" s="14" t="str">
        <f>IFERROR(IF(INDEX('11.7_Outliers-Controlled_disp'!$N$5:$N$500,MATCH($F92,'11.7_Outliers-Controlled_disp'!$F$5:$F$500,0))&lt;&gt;"N",
INDEX('11.7_Outliers-Controlled_disp'!L$5:L$500,MATCH($F92,'11.7_Outliers-Controlled_disp'!$F$5:$F$500,0)),""),"")</f>
        <v/>
      </c>
      <c r="AI92" s="5"/>
      <c r="AJ92" s="5" t="s">
        <v>1569</v>
      </c>
      <c r="AK92" s="5">
        <f t="shared" si="1"/>
        <v>1</v>
      </c>
    </row>
    <row r="93" spans="1:37" x14ac:dyDescent="0.25">
      <c r="A93" s="4" t="s">
        <v>616</v>
      </c>
      <c r="B93" s="5" t="s">
        <v>619</v>
      </c>
      <c r="C93" s="5" t="s">
        <v>618</v>
      </c>
      <c r="D93" s="5" t="s">
        <v>620</v>
      </c>
      <c r="E93" s="5" t="s">
        <v>621</v>
      </c>
      <c r="F93" s="5" t="s">
        <v>617</v>
      </c>
      <c r="G93" s="5">
        <v>1</v>
      </c>
      <c r="H93" s="15">
        <v>1</v>
      </c>
      <c r="I93" s="4" t="s">
        <v>3137</v>
      </c>
      <c r="J93" s="13">
        <f>IFERROR(IF(INDEX('11.1_Outliers-Generation'!$N$5:$N$500,MATCH($F93,'11.1_Outliers-Generation'!$F$5:$F$500,0))&lt;&gt;"N",
INDEX('11.1_Outliers-Generation'!J$5:J$500,MATCH($F93,'11.1_Outliers-Generation'!$F$5:$F$500,0)),""),"")</f>
        <v>0.8</v>
      </c>
      <c r="K93" s="8">
        <f>IFERROR(IF(INDEX('11.1_Outliers-Generation'!$N$5:$N$500,MATCH($F93,'11.1_Outliers-Generation'!$F$5:$F$500,0))&lt;&gt;"N",
INDEX('11.1_Outliers-Generation'!K$5:K$500,MATCH($F93,'11.1_Outliers-Generation'!$F$5:$F$500,0)),""),"")</f>
        <v>2009</v>
      </c>
      <c r="L93" s="13" t="str">
        <f>IFERROR(IF(INDEX('11.1_Outliers-Generation'!$N$5:$N$500,MATCH($F93,'11.1_Outliers-Generation'!$F$5:$F$500,0))&lt;&gt;"N",
INDEX('11.1_Outliers-Generation'!L$5:L$500,MATCH($F93,'11.1_Outliers-Generation'!$F$5:$F$500,0)),""),"")</f>
        <v>WaW_011</v>
      </c>
      <c r="M93" s="14" t="str">
        <f>IFERROR(IF(INDEX('11.2_Outliers-Collection_cov'!$N$5:$N$500,MATCH($F93,'11.2_Outliers-Collection_cov'!$F$5:$F$500,0))&lt;&gt;"N",
INDEX('11.2_Outliers-Collection_cov'!J$5:J$500,MATCH($F93,'11.2_Outliers-Collection_cov'!$F$5:$F$500,0)),""),"")</f>
        <v/>
      </c>
      <c r="N93" s="8" t="str">
        <f>IFERROR(IF(INDEX('11.2_Outliers-Collection_cov'!$N$5:$N$500,MATCH($F93,'11.2_Outliers-Collection_cov'!$F$5:$F$500,0))&lt;&gt;"N",
INDEX('11.2_Outliers-Collection_cov'!K$5:K$500,MATCH($F93,'11.2_Outliers-Collection_cov'!$F$5:$F$500,0)),""),"")</f>
        <v/>
      </c>
      <c r="O93" s="13" t="str">
        <f>IFERROR(IF(INDEX('11.2_Outliers-Collection_cov'!$N$5:$N$500,MATCH($F93,'11.2_Outliers-Collection_cov'!$F$5:$F$500,0))&lt;&gt;"N",
INDEX('11.2_Outliers-Collection_cov'!L$5:L$500,MATCH($F93,'11.2_Outliers-Collection_cov'!$F$5:$F$500,0)),""),"")</f>
        <v/>
      </c>
      <c r="P93" s="14">
        <f>IFERROR(IF(INDEX('11.3_Outliers-Plastic'!$N$5:$N$500,MATCH($F93,'11.3_Outliers-Plastic'!$F$5:$F$500,0))&lt;&gt;"N",
INDEX('11.3_Outliers-Plastic'!J$5:J$500,MATCH($F93,'11.3_Outliers-Plastic'!$F$5:$F$500,0)),""),"")</f>
        <v>12</v>
      </c>
      <c r="Q93" s="8">
        <f>IFERROR(IF(INDEX('11.3_Outliers-Plastic'!$N$5:$N$500,MATCH($F93,'11.3_Outliers-Plastic'!$F$5:$F$500,0))&lt;&gt;"N",
INDEX('11.3_Outliers-Plastic'!K$5:K$500,MATCH($F93,'11.3_Outliers-Plastic'!$F$5:$F$500,0)),""),"")</f>
        <v>2009</v>
      </c>
      <c r="R93" s="14" t="str">
        <f>IFERROR(IF(INDEX('11.3_Outliers-Plastic'!$N$5:$N$500,MATCH($F93,'11.3_Outliers-Plastic'!$F$5:$F$500,0))&lt;&gt;"N",
INDEX('11.3_Outliers-Plastic'!L$5:L$500,MATCH($F93,'11.3_Outliers-Plastic'!$F$5:$F$500,0)),""),"")</f>
        <v>WaW_011</v>
      </c>
      <c r="S93" s="12"/>
      <c r="T93" s="5"/>
      <c r="U93" s="5" t="s">
        <v>1569</v>
      </c>
      <c r="V93" s="14" t="str">
        <f>IFERROR(IF(INDEX('11.5_Outliers-Other_recovery'!$N$5:$N$500,MATCH($F93,'11.5_Outliers-Other_recovery'!$F$5:$F$500,0))&lt;&gt;"N",
INDEX('11.5_Outliers-Other_recovery'!J$5:J$500,MATCH($F93,'11.5_Outliers-Other_recovery'!$F$5:$F$500,0)),""),"")</f>
        <v/>
      </c>
      <c r="W93" s="8" t="str">
        <f>IFERROR(IF(INDEX('11.5_Outliers-Other_recovery'!$N$5:$N$500,MATCH($F93,'11.5_Outliers-Other_recovery'!$F$5:$F$500,0))&lt;&gt;"N",
INDEX('11.5_Outliers-Other_recovery'!K$5:K$500,MATCH($F93,'11.5_Outliers-Other_recovery'!$F$5:$F$500,0)),""),"")</f>
        <v/>
      </c>
      <c r="X93" s="14" t="str">
        <f>IFERROR(IF(INDEX('11.5_Outliers-Other_recovery'!$N$5:$N$500,MATCH($F93,'11.5_Outliers-Other_recovery'!$F$5:$F$500,0))&lt;&gt;"N",
INDEX('11.5_Outliers-Other_recovery'!L$5:L$500,MATCH($F93,'11.5_Outliers-Other_recovery'!$F$5:$F$500,0)),""),"")</f>
        <v/>
      </c>
      <c r="Y93" s="14" t="str">
        <f>IFERROR(IF(INDEX('11.4_Outliers-Formal_dry_recy'!$N$5:$N$500,MATCH($F93,'11.4_Outliers-Formal_dry_recy'!$F$5:$F$500,0))&lt;&gt;"N",
INDEX('11.4_Outliers-Formal_dry_recy'!J$5:J$500,MATCH($F93,'11.4_Outliers-Formal_dry_recy'!$F$5:$F$500,0)),""),"")</f>
        <v/>
      </c>
      <c r="Z93" s="8" t="str">
        <f>IFERROR(IF(INDEX('11.4_Outliers-Formal_dry_recy'!$N$5:$N$500,MATCH($F93,'11.4_Outliers-Formal_dry_recy'!$F$5:$F$500,0))&lt;&gt;"N",
INDEX('11.4_Outliers-Formal_dry_recy'!K$5:K$500,MATCH($F93,'11.4_Outliers-Formal_dry_recy'!$F$5:$F$500,0)),""),"")</f>
        <v/>
      </c>
      <c r="AA93" s="14" t="str">
        <f>IFERROR(IF(INDEX('11.4_Outliers-Formal_dry_recy'!$N$5:$N$500,MATCH($F93,'11.4_Outliers-Formal_dry_recy'!$F$5:$F$500,0))&lt;&gt;"N",
INDEX('11.4_Outliers-Formal_dry_recy'!L$5:L$500,MATCH($F93,'11.4_Outliers-Formal_dry_recy'!$F$5:$F$500,0)),""),"")</f>
        <v/>
      </c>
      <c r="AB93" s="14" t="str">
        <f>IFERROR(IF(INDEX('11.6_Outliers-Incineration'!$N$5:$N$500,MATCH($F93,'11.6_Outliers-Incineration'!$F$5:$F$500,0))&lt;&gt;"N",
INDEX('11.6_Outliers-Incineration'!J$5:J$500,MATCH($F93,'11.6_Outliers-Incineration'!$F$5:$F$500,0)),""),"")</f>
        <v/>
      </c>
      <c r="AC93" s="8" t="str">
        <f>IFERROR(IF(INDEX('11.6_Outliers-Incineration'!$N$5:$N$500,MATCH($F93,'11.6_Outliers-Incineration'!$F$5:$F$500,0))&lt;&gt;"N",
INDEX('11.6_Outliers-Incineration'!K$5:K$500,MATCH($F93,'11.6_Outliers-Incineration'!$F$5:$F$500,0)),""),"")</f>
        <v/>
      </c>
      <c r="AD93" s="14" t="str">
        <f>IFERROR(IF(INDEX('11.6_Outliers-Incineration'!$N$5:$N$500,MATCH($F93,'11.6_Outliers-Incineration'!$F$5:$F$500,0))&lt;&gt;"N",
INDEX('11.6_Outliers-Incineration'!L$5:L$500,MATCH($F93,'11.6_Outliers-Incineration'!$F$5:$F$500,0)),""),"")</f>
        <v/>
      </c>
      <c r="AE93" s="14" t="str">
        <f>IFERROR(IF(INDEX('11.7_Outliers-Controlled_disp'!$N$5:$N$500,MATCH($F93,'11.7_Outliers-Controlled_disp'!$F$5:$F$500,0))&lt;&gt;"N",
INDEX('11.7_Outliers-Controlled_disp'!J$5:J$500,MATCH($F93,'11.7_Outliers-Controlled_disp'!$F$5:$F$500,0)),""),"")</f>
        <v/>
      </c>
      <c r="AF93" s="8" t="str">
        <f>IFERROR(IF(INDEX('11.7_Outliers-Controlled_disp'!$N$5:$N$500,MATCH($F93,'11.7_Outliers-Controlled_disp'!$F$5:$F$500,0))&lt;&gt;"N",
INDEX('11.7_Outliers-Controlled_disp'!K$5:K$500,MATCH($F93,'11.7_Outliers-Controlled_disp'!$F$5:$F$500,0)),""),"")</f>
        <v/>
      </c>
      <c r="AG93" s="14" t="str">
        <f>IFERROR(IF(INDEX('11.7_Outliers-Controlled_disp'!$N$5:$N$500,MATCH($F93,'11.7_Outliers-Controlled_disp'!$F$5:$F$500,0))&lt;&gt;"N",
INDEX('11.7_Outliers-Controlled_disp'!L$5:L$500,MATCH($F93,'11.7_Outliers-Controlled_disp'!$F$5:$F$500,0)),""),"")</f>
        <v/>
      </c>
      <c r="AI93" s="5"/>
      <c r="AJ93" s="5" t="s">
        <v>1569</v>
      </c>
      <c r="AK93" s="5">
        <f t="shared" si="1"/>
        <v>2</v>
      </c>
    </row>
    <row r="94" spans="1:37" x14ac:dyDescent="0.25">
      <c r="A94" s="4" t="s">
        <v>1055</v>
      </c>
      <c r="B94" s="5" t="s">
        <v>1058</v>
      </c>
      <c r="C94" s="5" t="s">
        <v>1057</v>
      </c>
      <c r="D94" s="5" t="s">
        <v>1038</v>
      </c>
      <c r="E94" s="5" t="s">
        <v>1572</v>
      </c>
      <c r="F94" s="5" t="s">
        <v>1056</v>
      </c>
      <c r="G94" s="5">
        <v>2</v>
      </c>
      <c r="H94" s="15">
        <v>1</v>
      </c>
      <c r="I94" s="4"/>
      <c r="J94" s="13">
        <f>IFERROR(IF(INDEX('11.1_Outliers-Generation'!$N$5:$N$500,MATCH($F94,'11.1_Outliers-Generation'!$F$5:$F$500,0))&lt;&gt;"N",
INDEX('11.1_Outliers-Generation'!J$5:J$500,MATCH($F94,'11.1_Outliers-Generation'!$F$5:$F$500,0)),""),"")</f>
        <v>1.0770767548061875</v>
      </c>
      <c r="K94" s="8">
        <f>IFERROR(IF(INDEX('11.1_Outliers-Generation'!$N$5:$N$500,MATCH($F94,'11.1_Outliers-Generation'!$F$5:$F$500,0))&lt;&gt;"N",
INDEX('11.1_Outliers-Generation'!K$5:K$500,MATCH($F94,'11.1_Outliers-Generation'!$F$5:$F$500,0)),""),"")</f>
        <v>2010</v>
      </c>
      <c r="L94" s="13" t="str">
        <f>IFERROR(IF(INDEX('11.1_Outliers-Generation'!$N$5:$N$500,MATCH($F94,'11.1_Outliers-Generation'!$F$5:$F$500,0))&lt;&gt;"N",
INDEX('11.1_Outliers-Generation'!L$5:L$500,MATCH($F94,'11.1_Outliers-Generation'!$F$5:$F$500,0)),""),"")</f>
        <v>WaW_012</v>
      </c>
      <c r="M94" s="14">
        <f>IFERROR(IF(INDEX('11.2_Outliers-Collection_cov'!$N$5:$N$500,MATCH($F94,'11.2_Outliers-Collection_cov'!$F$5:$F$500,0))&lt;&gt;"N",
INDEX('11.2_Outliers-Collection_cov'!J$5:J$500,MATCH($F94,'11.2_Outliers-Collection_cov'!$F$5:$F$500,0)),""),"")</f>
        <v>93.5</v>
      </c>
      <c r="N94" s="8">
        <f>IFERROR(IF(INDEX('11.2_Outliers-Collection_cov'!$N$5:$N$500,MATCH($F94,'11.2_Outliers-Collection_cov'!$F$5:$F$500,0))&lt;&gt;"N",
INDEX('11.2_Outliers-Collection_cov'!K$5:K$500,MATCH($F94,'11.2_Outliers-Collection_cov'!$F$5:$F$500,0)),""),"")</f>
        <v>2010</v>
      </c>
      <c r="O94" s="13" t="str">
        <f>IFERROR(IF(INDEX('11.2_Outliers-Collection_cov'!$N$5:$N$500,MATCH($F94,'11.2_Outliers-Collection_cov'!$F$5:$F$500,0))&lt;&gt;"N",
INDEX('11.2_Outliers-Collection_cov'!L$5:L$500,MATCH($F94,'11.2_Outliers-Collection_cov'!$F$5:$F$500,0)),""),"")</f>
        <v>WaW_012</v>
      </c>
      <c r="P94" s="14">
        <f>IFERROR(IF(INDEX('11.3_Outliers-Plastic'!$N$5:$N$500,MATCH($F94,'11.3_Outliers-Plastic'!$F$5:$F$500,0))&lt;&gt;"N",
INDEX('11.3_Outliers-Plastic'!J$5:J$500,MATCH($F94,'11.3_Outliers-Plastic'!$F$5:$F$500,0)),""),"")</f>
        <v>14.000000000000002</v>
      </c>
      <c r="Q94" s="8">
        <f>IFERROR(IF(INDEX('11.3_Outliers-Plastic'!$N$5:$N$500,MATCH($F94,'11.3_Outliers-Plastic'!$F$5:$F$500,0))&lt;&gt;"N",
INDEX('11.3_Outliers-Plastic'!K$5:K$500,MATCH($F94,'11.3_Outliers-Plastic'!$F$5:$F$500,0)),""),"")</f>
        <v>2010</v>
      </c>
      <c r="R94" s="14" t="str">
        <f>IFERROR(IF(INDEX('11.3_Outliers-Plastic'!$N$5:$N$500,MATCH($F94,'11.3_Outliers-Plastic'!$F$5:$F$500,0))&lt;&gt;"N",
INDEX('11.3_Outliers-Plastic'!L$5:L$500,MATCH($F94,'11.3_Outliers-Plastic'!$F$5:$F$500,0)),""),"")</f>
        <v>WaW_012</v>
      </c>
      <c r="S94" s="12"/>
      <c r="T94" s="5"/>
      <c r="U94" s="5" t="s">
        <v>1569</v>
      </c>
      <c r="V94" s="14">
        <f>IFERROR(IF(INDEX('11.5_Outliers-Other_recovery'!$N$5:$N$500,MATCH($F94,'11.5_Outliers-Other_recovery'!$F$5:$F$500,0))&lt;&gt;"N",
INDEX('11.5_Outliers-Other_recovery'!J$5:J$500,MATCH($F94,'11.5_Outliers-Other_recovery'!$F$5:$F$500,0)),""),"")</f>
        <v>0</v>
      </c>
      <c r="W94" s="8">
        <f>IFERROR(IF(INDEX('11.5_Outliers-Other_recovery'!$N$5:$N$500,MATCH($F94,'11.5_Outliers-Other_recovery'!$F$5:$F$500,0))&lt;&gt;"N",
INDEX('11.5_Outliers-Other_recovery'!K$5:K$500,MATCH($F94,'11.5_Outliers-Other_recovery'!$F$5:$F$500,0)),""),"")</f>
        <v>2010</v>
      </c>
      <c r="X94" s="14" t="str">
        <f>IFERROR(IF(INDEX('11.5_Outliers-Other_recovery'!$N$5:$N$500,MATCH($F94,'11.5_Outliers-Other_recovery'!$F$5:$F$500,0))&lt;&gt;"N",
INDEX('11.5_Outliers-Other_recovery'!L$5:L$500,MATCH($F94,'11.5_Outliers-Other_recovery'!$F$5:$F$500,0)),""),"")</f>
        <v>WaW_012</v>
      </c>
      <c r="Y94" s="14">
        <f>IFERROR(IF(INDEX('11.4_Outliers-Formal_dry_recy'!$N$5:$N$500,MATCH($F94,'11.4_Outliers-Formal_dry_recy'!$F$5:$F$500,0))&lt;&gt;"N",
INDEX('11.4_Outliers-Formal_dry_recy'!J$5:J$500,MATCH($F94,'11.4_Outliers-Formal_dry_recy'!$F$5:$F$500,0)),""),"")</f>
        <v>0.68</v>
      </c>
      <c r="Z94" s="8">
        <f>IFERROR(IF(INDEX('11.4_Outliers-Formal_dry_recy'!$N$5:$N$500,MATCH($F94,'11.4_Outliers-Formal_dry_recy'!$F$5:$F$500,0))&lt;&gt;"N",
INDEX('11.4_Outliers-Formal_dry_recy'!K$5:K$500,MATCH($F94,'11.4_Outliers-Formal_dry_recy'!$F$5:$F$500,0)),""),"")</f>
        <v>2010</v>
      </c>
      <c r="AA94" s="14" t="str">
        <f>IFERROR(IF(INDEX('11.4_Outliers-Formal_dry_recy'!$N$5:$N$500,MATCH($F94,'11.4_Outliers-Formal_dry_recy'!$F$5:$F$500,0))&lt;&gt;"N",
INDEX('11.4_Outliers-Formal_dry_recy'!L$5:L$500,MATCH($F94,'11.4_Outliers-Formal_dry_recy'!$F$5:$F$500,0)),""),"")</f>
        <v>WaW_012</v>
      </c>
      <c r="AB94" s="14">
        <f>IFERROR(IF(INDEX('11.6_Outliers-Incineration'!$N$5:$N$500,MATCH($F94,'11.6_Outliers-Incineration'!$F$5:$F$500,0))&lt;&gt;"N",
INDEX('11.6_Outliers-Incineration'!J$5:J$500,MATCH($F94,'11.6_Outliers-Incineration'!$F$5:$F$500,0)),""),"")</f>
        <v>0</v>
      </c>
      <c r="AC94" s="8">
        <f>IFERROR(IF(INDEX('11.6_Outliers-Incineration'!$N$5:$N$500,MATCH($F94,'11.6_Outliers-Incineration'!$F$5:$F$500,0))&lt;&gt;"N",
INDEX('11.6_Outliers-Incineration'!K$5:K$500,MATCH($F94,'11.6_Outliers-Incineration'!$F$5:$F$500,0)),""),"")</f>
        <v>2010</v>
      </c>
      <c r="AD94" s="14" t="str">
        <f>IFERROR(IF(INDEX('11.6_Outliers-Incineration'!$N$5:$N$500,MATCH($F94,'11.6_Outliers-Incineration'!$F$5:$F$500,0))&lt;&gt;"N",
INDEX('11.6_Outliers-Incineration'!L$5:L$500,MATCH($F94,'11.6_Outliers-Incineration'!$F$5:$F$500,0)),""),"")</f>
        <v>WaW_012</v>
      </c>
      <c r="AE94" s="14">
        <f>IFERROR(IF(INDEX('11.7_Outliers-Controlled_disp'!$N$5:$N$500,MATCH($F94,'11.7_Outliers-Controlled_disp'!$F$5:$F$500,0))&lt;&gt;"N",
INDEX('11.7_Outliers-Controlled_disp'!J$5:J$500,MATCH($F94,'11.7_Outliers-Controlled_disp'!$F$5:$F$500,0)),""),"")</f>
        <v>69.794603302456707</v>
      </c>
      <c r="AF94" s="8">
        <f>IFERROR(IF(INDEX('11.7_Outliers-Controlled_disp'!$N$5:$N$500,MATCH($F94,'11.7_Outliers-Controlled_disp'!$F$5:$F$500,0))&lt;&gt;"N",
INDEX('11.7_Outliers-Controlled_disp'!K$5:K$500,MATCH($F94,'11.7_Outliers-Controlled_disp'!$F$5:$F$500,0)),""),"")</f>
        <v>2010</v>
      </c>
      <c r="AG94" s="14" t="str">
        <f>IFERROR(IF(INDEX('11.7_Outliers-Controlled_disp'!$N$5:$N$500,MATCH($F94,'11.7_Outliers-Controlled_disp'!$F$5:$F$500,0))&lt;&gt;"N",
INDEX('11.7_Outliers-Controlled_disp'!L$5:L$500,MATCH($F94,'11.7_Outliers-Controlled_disp'!$F$5:$F$500,0)),""),"")</f>
        <v>WaW_012</v>
      </c>
      <c r="AI94" s="5"/>
      <c r="AJ94" s="5" t="s">
        <v>1569</v>
      </c>
      <c r="AK94" s="5">
        <f t="shared" si="1"/>
        <v>7</v>
      </c>
    </row>
    <row r="95" spans="1:37" x14ac:dyDescent="0.25">
      <c r="A95" s="4" t="s">
        <v>1059</v>
      </c>
      <c r="B95" s="5" t="s">
        <v>1058</v>
      </c>
      <c r="C95" s="5" t="s">
        <v>1057</v>
      </c>
      <c r="D95" s="5" t="s">
        <v>1038</v>
      </c>
      <c r="E95" s="5" t="s">
        <v>1061</v>
      </c>
      <c r="F95" s="5" t="s">
        <v>1060</v>
      </c>
      <c r="G95" s="5">
        <v>2</v>
      </c>
      <c r="H95" s="15">
        <v>1</v>
      </c>
      <c r="I95" s="4" t="s">
        <v>3297</v>
      </c>
      <c r="J95" s="13">
        <f>IFERROR(IF(INDEX('11.1_Outliers-Generation'!$N$5:$N$500,MATCH($F95,'11.1_Outliers-Generation'!$F$5:$F$500,0))&lt;&gt;"N",
INDEX('11.1_Outliers-Generation'!J$5:J$500,MATCH($F95,'11.1_Outliers-Generation'!$F$5:$F$500,0)),""),"")</f>
        <v>2.3715208324921093</v>
      </c>
      <c r="K95" s="8">
        <f>IFERROR(IF(INDEX('11.1_Outliers-Generation'!$N$5:$N$500,MATCH($F95,'11.1_Outliers-Generation'!$F$5:$F$500,0))&lt;&gt;"N",
INDEX('11.1_Outliers-Generation'!K$5:K$500,MATCH($F95,'11.1_Outliers-Generation'!$F$5:$F$500,0)),""),"")</f>
        <v>2010</v>
      </c>
      <c r="L95" s="13" t="str">
        <f>IFERROR(IF(INDEX('11.1_Outliers-Generation'!$N$5:$N$500,MATCH($F95,'11.1_Outliers-Generation'!$F$5:$F$500,0))&lt;&gt;"N",
INDEX('11.1_Outliers-Generation'!L$5:L$500,MATCH($F95,'11.1_Outliers-Generation'!$F$5:$F$500,0)),""),"")</f>
        <v>WaW_013</v>
      </c>
      <c r="M95" s="14">
        <f>IFERROR(IF(INDEX('11.2_Outliers-Collection_cov'!$N$5:$N$500,MATCH($F95,'11.2_Outliers-Collection_cov'!$F$5:$F$500,0))&lt;&gt;"N",
INDEX('11.2_Outliers-Collection_cov'!J$5:J$500,MATCH($F95,'11.2_Outliers-Collection_cov'!$F$5:$F$500,0)),""),"")</f>
        <v>98.1</v>
      </c>
      <c r="N95" s="8">
        <f>IFERROR(IF(INDEX('11.2_Outliers-Collection_cov'!$N$5:$N$500,MATCH($F95,'11.2_Outliers-Collection_cov'!$F$5:$F$500,0))&lt;&gt;"N",
INDEX('11.2_Outliers-Collection_cov'!K$5:K$500,MATCH($F95,'11.2_Outliers-Collection_cov'!$F$5:$F$500,0)),""),"")</f>
        <v>2010</v>
      </c>
      <c r="O95" s="13" t="str">
        <f>IFERROR(IF(INDEX('11.2_Outliers-Collection_cov'!$N$5:$N$500,MATCH($F95,'11.2_Outliers-Collection_cov'!$F$5:$F$500,0))&lt;&gt;"N",
INDEX('11.2_Outliers-Collection_cov'!L$5:L$500,MATCH($F95,'11.2_Outliers-Collection_cov'!$F$5:$F$500,0)),""),"")</f>
        <v>WaW_013</v>
      </c>
      <c r="P95" s="14">
        <f>IFERROR(IF(INDEX('11.3_Outliers-Plastic'!$N$5:$N$500,MATCH($F95,'11.3_Outliers-Plastic'!$F$5:$F$500,0))&lt;&gt;"N",
INDEX('11.3_Outliers-Plastic'!J$5:J$500,MATCH($F95,'11.3_Outliers-Plastic'!$F$5:$F$500,0)),""),"")</f>
        <v>16</v>
      </c>
      <c r="Q95" s="8">
        <f>IFERROR(IF(INDEX('11.3_Outliers-Plastic'!$N$5:$N$500,MATCH($F95,'11.3_Outliers-Plastic'!$F$5:$F$500,0))&lt;&gt;"N",
INDEX('11.3_Outliers-Plastic'!K$5:K$500,MATCH($F95,'11.3_Outliers-Plastic'!$F$5:$F$500,0)),""),"")</f>
        <v>2010</v>
      </c>
      <c r="R95" s="14" t="str">
        <f>IFERROR(IF(INDEX('11.3_Outliers-Plastic'!$N$5:$N$500,MATCH($F95,'11.3_Outliers-Plastic'!$F$5:$F$500,0))&lt;&gt;"N",
INDEX('11.3_Outliers-Plastic'!L$5:L$500,MATCH($F95,'11.3_Outliers-Plastic'!$F$5:$F$500,0)),""),"")</f>
        <v>WaW_013</v>
      </c>
      <c r="S95" s="12"/>
      <c r="T95" s="5"/>
      <c r="U95" s="5" t="s">
        <v>1569</v>
      </c>
      <c r="V95" s="14" t="str">
        <f>IFERROR(IF(INDEX('11.5_Outliers-Other_recovery'!$N$5:$N$500,MATCH($F95,'11.5_Outliers-Other_recovery'!$F$5:$F$500,0))&lt;&gt;"N",
INDEX('11.5_Outliers-Other_recovery'!J$5:J$500,MATCH($F95,'11.5_Outliers-Other_recovery'!$F$5:$F$500,0)),""),"")</f>
        <v/>
      </c>
      <c r="W95" s="8" t="str">
        <f>IFERROR(IF(INDEX('11.5_Outliers-Other_recovery'!$N$5:$N$500,MATCH($F95,'11.5_Outliers-Other_recovery'!$F$5:$F$500,0))&lt;&gt;"N",
INDEX('11.5_Outliers-Other_recovery'!K$5:K$500,MATCH($F95,'11.5_Outliers-Other_recovery'!$F$5:$F$500,0)),""),"")</f>
        <v/>
      </c>
      <c r="X95" s="14" t="str">
        <f>IFERROR(IF(INDEX('11.5_Outliers-Other_recovery'!$N$5:$N$500,MATCH($F95,'11.5_Outliers-Other_recovery'!$F$5:$F$500,0))&lt;&gt;"N",
INDEX('11.5_Outliers-Other_recovery'!L$5:L$500,MATCH($F95,'11.5_Outliers-Other_recovery'!$F$5:$F$500,0)),""),"")</f>
        <v/>
      </c>
      <c r="Y95" s="14" t="str">
        <f>IFERROR(IF(INDEX('11.4_Outliers-Formal_dry_recy'!$N$5:$N$500,MATCH($F95,'11.4_Outliers-Formal_dry_recy'!$F$5:$F$500,0))&lt;&gt;"N",
INDEX('11.4_Outliers-Formal_dry_recy'!J$5:J$500,MATCH($F95,'11.4_Outliers-Formal_dry_recy'!$F$5:$F$500,0)),""),"")</f>
        <v/>
      </c>
      <c r="Z95" s="8" t="str">
        <f>IFERROR(IF(INDEX('11.4_Outliers-Formal_dry_recy'!$N$5:$N$500,MATCH($F95,'11.4_Outliers-Formal_dry_recy'!$F$5:$F$500,0))&lt;&gt;"N",
INDEX('11.4_Outliers-Formal_dry_recy'!K$5:K$500,MATCH($F95,'11.4_Outliers-Formal_dry_recy'!$F$5:$F$500,0)),""),"")</f>
        <v/>
      </c>
      <c r="AA95" s="14" t="str">
        <f>IFERROR(IF(INDEX('11.4_Outliers-Formal_dry_recy'!$N$5:$N$500,MATCH($F95,'11.4_Outliers-Formal_dry_recy'!$F$5:$F$500,0))&lt;&gt;"N",
INDEX('11.4_Outliers-Formal_dry_recy'!L$5:L$500,MATCH($F95,'11.4_Outliers-Formal_dry_recy'!$F$5:$F$500,0)),""),"")</f>
        <v/>
      </c>
      <c r="AB95" s="14" t="str">
        <f>IFERROR(IF(INDEX('11.6_Outliers-Incineration'!$N$5:$N$500,MATCH($F95,'11.6_Outliers-Incineration'!$F$5:$F$500,0))&lt;&gt;"N",
INDEX('11.6_Outliers-Incineration'!J$5:J$500,MATCH($F95,'11.6_Outliers-Incineration'!$F$5:$F$500,0)),""),"")</f>
        <v/>
      </c>
      <c r="AC95" s="8" t="str">
        <f>IFERROR(IF(INDEX('11.6_Outliers-Incineration'!$N$5:$N$500,MATCH($F95,'11.6_Outliers-Incineration'!$F$5:$F$500,0))&lt;&gt;"N",
INDEX('11.6_Outliers-Incineration'!K$5:K$500,MATCH($F95,'11.6_Outliers-Incineration'!$F$5:$F$500,0)),""),"")</f>
        <v/>
      </c>
      <c r="AD95" s="14" t="str">
        <f>IFERROR(IF(INDEX('11.6_Outliers-Incineration'!$N$5:$N$500,MATCH($F95,'11.6_Outliers-Incineration'!$F$5:$F$500,0))&lt;&gt;"N",
INDEX('11.6_Outliers-Incineration'!L$5:L$500,MATCH($F95,'11.6_Outliers-Incineration'!$F$5:$F$500,0)),""),"")</f>
        <v/>
      </c>
      <c r="AE95" s="14">
        <f>IFERROR(IF(INDEX('11.7_Outliers-Controlled_disp'!$N$5:$N$500,MATCH($F95,'11.7_Outliers-Controlled_disp'!$F$5:$F$500,0))&lt;&gt;"N",
INDEX('11.7_Outliers-Controlled_disp'!J$5:J$500,MATCH($F95,'11.7_Outliers-Controlled_disp'!$F$5:$F$500,0)),""),"")</f>
        <v>64.581541664780701</v>
      </c>
      <c r="AF95" s="8">
        <f>IFERROR(IF(INDEX('11.7_Outliers-Controlled_disp'!$N$5:$N$500,MATCH($F95,'11.7_Outliers-Controlled_disp'!$F$5:$F$500,0))&lt;&gt;"N",
INDEX('11.7_Outliers-Controlled_disp'!K$5:K$500,MATCH($F95,'11.7_Outliers-Controlled_disp'!$F$5:$F$500,0)),""),"")</f>
        <v>2010</v>
      </c>
      <c r="AG95" s="14" t="str">
        <f>IFERROR(IF(INDEX('11.7_Outliers-Controlled_disp'!$N$5:$N$500,MATCH($F95,'11.7_Outliers-Controlled_disp'!$F$5:$F$500,0))&lt;&gt;"N",
INDEX('11.7_Outliers-Controlled_disp'!L$5:L$500,MATCH($F95,'11.7_Outliers-Controlled_disp'!$F$5:$F$500,0)),""),"")</f>
        <v>WaW_013</v>
      </c>
      <c r="AI95" s="5"/>
      <c r="AJ95" s="5" t="s">
        <v>1569</v>
      </c>
      <c r="AK95" s="5">
        <f t="shared" si="1"/>
        <v>4</v>
      </c>
    </row>
    <row r="96" spans="1:37" x14ac:dyDescent="0.25">
      <c r="A96" s="4" t="s">
        <v>1062</v>
      </c>
      <c r="B96" s="5" t="s">
        <v>1058</v>
      </c>
      <c r="C96" s="5" t="s">
        <v>1057</v>
      </c>
      <c r="D96" s="5" t="s">
        <v>1038</v>
      </c>
      <c r="E96" s="5" t="s">
        <v>1064</v>
      </c>
      <c r="F96" s="5" t="s">
        <v>1063</v>
      </c>
      <c r="G96" s="5">
        <v>2</v>
      </c>
      <c r="H96" s="15">
        <v>1</v>
      </c>
      <c r="I96" s="4"/>
      <c r="J96" s="13">
        <f>IFERROR(IF(INDEX('11.1_Outliers-Generation'!$N$5:$N$500,MATCH($F96,'11.1_Outliers-Generation'!$F$5:$F$500,0))&lt;&gt;"N",
INDEX('11.1_Outliers-Generation'!J$5:J$500,MATCH($F96,'11.1_Outliers-Generation'!$F$5:$F$500,0)),""),"")</f>
        <v>1.535111760733854</v>
      </c>
      <c r="K96" s="8">
        <f>IFERROR(IF(INDEX('11.1_Outliers-Generation'!$N$5:$N$500,MATCH($F96,'11.1_Outliers-Generation'!$F$5:$F$500,0))&lt;&gt;"N",
INDEX('11.1_Outliers-Generation'!K$5:K$500,MATCH($F96,'11.1_Outliers-Generation'!$F$5:$F$500,0)),""),"")</f>
        <v>2010</v>
      </c>
      <c r="L96" s="13" t="str">
        <f>IFERROR(IF(INDEX('11.1_Outliers-Generation'!$N$5:$N$500,MATCH($F96,'11.1_Outliers-Generation'!$F$5:$F$500,0))&lt;&gt;"N",
INDEX('11.1_Outliers-Generation'!L$5:L$500,MATCH($F96,'11.1_Outliers-Generation'!$F$5:$F$500,0)),""),"")</f>
        <v>WaW_014</v>
      </c>
      <c r="M96" s="14">
        <f>IFERROR(IF(INDEX('11.2_Outliers-Collection_cov'!$N$5:$N$500,MATCH($F96,'11.2_Outliers-Collection_cov'!$F$5:$F$500,0))&lt;&gt;"N",
INDEX('11.2_Outliers-Collection_cov'!J$5:J$500,MATCH($F96,'11.2_Outliers-Collection_cov'!$F$5:$F$500,0)),""),"")</f>
        <v>65.599999999999994</v>
      </c>
      <c r="N96" s="8">
        <f>IFERROR(IF(INDEX('11.2_Outliers-Collection_cov'!$N$5:$N$500,MATCH($F96,'11.2_Outliers-Collection_cov'!$F$5:$F$500,0))&lt;&gt;"N",
INDEX('11.2_Outliers-Collection_cov'!K$5:K$500,MATCH($F96,'11.2_Outliers-Collection_cov'!$F$5:$F$500,0)),""),"")</f>
        <v>2010</v>
      </c>
      <c r="O96" s="13" t="str">
        <f>IFERROR(IF(INDEX('11.2_Outliers-Collection_cov'!$N$5:$N$500,MATCH($F96,'11.2_Outliers-Collection_cov'!$F$5:$F$500,0))&lt;&gt;"N",
INDEX('11.2_Outliers-Collection_cov'!L$5:L$500,MATCH($F96,'11.2_Outliers-Collection_cov'!$F$5:$F$500,0)),""),"")</f>
        <v>WaW_014</v>
      </c>
      <c r="P96" s="14">
        <f>IFERROR(IF(INDEX('11.3_Outliers-Plastic'!$N$5:$N$500,MATCH($F96,'11.3_Outliers-Plastic'!$F$5:$F$500,0))&lt;&gt;"N",
INDEX('11.3_Outliers-Plastic'!J$5:J$500,MATCH($F96,'11.3_Outliers-Plastic'!$F$5:$F$500,0)),""),"")</f>
        <v>11.535802469135801</v>
      </c>
      <c r="Q96" s="8">
        <f>IFERROR(IF(INDEX('11.3_Outliers-Plastic'!$N$5:$N$500,MATCH($F96,'11.3_Outliers-Plastic'!$F$5:$F$500,0))&lt;&gt;"N",
INDEX('11.3_Outliers-Plastic'!K$5:K$500,MATCH($F96,'11.3_Outliers-Plastic'!$F$5:$F$500,0)),""),"")</f>
        <v>2010</v>
      </c>
      <c r="R96" s="14" t="str">
        <f>IFERROR(IF(INDEX('11.3_Outliers-Plastic'!$N$5:$N$500,MATCH($F96,'11.3_Outliers-Plastic'!$F$5:$F$500,0))&lt;&gt;"N",
INDEX('11.3_Outliers-Plastic'!L$5:L$500,MATCH($F96,'11.3_Outliers-Plastic'!$F$5:$F$500,0)),""),"")</f>
        <v>WaW_014</v>
      </c>
      <c r="S96" s="12"/>
      <c r="T96" s="5"/>
      <c r="U96" s="5" t="s">
        <v>1569</v>
      </c>
      <c r="V96" s="14">
        <f>IFERROR(IF(INDEX('11.5_Outliers-Other_recovery'!$N$5:$N$500,MATCH($F96,'11.5_Outliers-Other_recovery'!$F$5:$F$500,0))&lt;&gt;"N",
INDEX('11.5_Outliers-Other_recovery'!J$5:J$500,MATCH($F96,'11.5_Outliers-Other_recovery'!$F$5:$F$500,0)),""),"")</f>
        <v>14.560781684069354</v>
      </c>
      <c r="W96" s="8">
        <f>IFERROR(IF(INDEX('11.5_Outliers-Other_recovery'!$N$5:$N$500,MATCH($F96,'11.5_Outliers-Other_recovery'!$F$5:$F$500,0))&lt;&gt;"N",
INDEX('11.5_Outliers-Other_recovery'!K$5:K$500,MATCH($F96,'11.5_Outliers-Other_recovery'!$F$5:$F$500,0)),""),"")</f>
        <v>2010</v>
      </c>
      <c r="X96" s="14" t="str">
        <f>IFERROR(IF(INDEX('11.5_Outliers-Other_recovery'!$N$5:$N$500,MATCH($F96,'11.5_Outliers-Other_recovery'!$F$5:$F$500,0))&lt;&gt;"N",
INDEX('11.5_Outliers-Other_recovery'!L$5:L$500,MATCH($F96,'11.5_Outliers-Other_recovery'!$F$5:$F$500,0)),""),"")</f>
        <v>WaW_014</v>
      </c>
      <c r="Y96" s="14">
        <f>IFERROR(IF(INDEX('11.4_Outliers-Formal_dry_recy'!$N$5:$N$500,MATCH($F96,'11.4_Outliers-Formal_dry_recy'!$F$5:$F$500,0))&lt;&gt;"N",
INDEX('11.4_Outliers-Formal_dry_recy'!J$5:J$500,MATCH($F96,'11.4_Outliers-Formal_dry_recy'!$F$5:$F$500,0)),""),"")</f>
        <v>0</v>
      </c>
      <c r="Z96" s="8">
        <f>IFERROR(IF(INDEX('11.4_Outliers-Formal_dry_recy'!$N$5:$N$500,MATCH($F96,'11.4_Outliers-Formal_dry_recy'!$F$5:$F$500,0))&lt;&gt;"N",
INDEX('11.4_Outliers-Formal_dry_recy'!K$5:K$500,MATCH($F96,'11.4_Outliers-Formal_dry_recy'!$F$5:$F$500,0)),""),"")</f>
        <v>2010</v>
      </c>
      <c r="AA96" s="14" t="str">
        <f>IFERROR(IF(INDEX('11.4_Outliers-Formal_dry_recy'!$N$5:$N$500,MATCH($F96,'11.4_Outliers-Formal_dry_recy'!$F$5:$F$500,0))&lt;&gt;"N",
INDEX('11.4_Outliers-Formal_dry_recy'!L$5:L$500,MATCH($F96,'11.4_Outliers-Formal_dry_recy'!$F$5:$F$500,0)),""),"")</f>
        <v>WaW_014</v>
      </c>
      <c r="AB96" s="14">
        <f>IFERROR(IF(INDEX('11.6_Outliers-Incineration'!$N$5:$N$500,MATCH($F96,'11.6_Outliers-Incineration'!$F$5:$F$500,0))&lt;&gt;"N",
INDEX('11.6_Outliers-Incineration'!J$5:J$500,MATCH($F96,'11.6_Outliers-Incineration'!$F$5:$F$500,0)),""),"")</f>
        <v>0</v>
      </c>
      <c r="AC96" s="8">
        <f>IFERROR(IF(INDEX('11.6_Outliers-Incineration'!$N$5:$N$500,MATCH($F96,'11.6_Outliers-Incineration'!$F$5:$F$500,0))&lt;&gt;"N",
INDEX('11.6_Outliers-Incineration'!K$5:K$500,MATCH($F96,'11.6_Outliers-Incineration'!$F$5:$F$500,0)),""),"")</f>
        <v>2010</v>
      </c>
      <c r="AD96" s="14" t="str">
        <f>IFERROR(IF(INDEX('11.6_Outliers-Incineration'!$N$5:$N$500,MATCH($F96,'11.6_Outliers-Incineration'!$F$5:$F$500,0))&lt;&gt;"N",
INDEX('11.6_Outliers-Incineration'!L$5:L$500,MATCH($F96,'11.6_Outliers-Incineration'!$F$5:$F$500,0)),""),"")</f>
        <v>WaW_014</v>
      </c>
      <c r="AE96" s="14">
        <f>IFERROR(IF(INDEX('11.7_Outliers-Controlled_disp'!$N$5:$N$500,MATCH($F96,'11.7_Outliers-Controlled_disp'!$F$5:$F$500,0))&lt;&gt;"N",
INDEX('11.7_Outliers-Controlled_disp'!J$5:J$500,MATCH($F96,'11.7_Outliers-Controlled_disp'!$F$5:$F$500,0)),""),"")</f>
        <v>100</v>
      </c>
      <c r="AF96" s="8">
        <f>IFERROR(IF(INDEX('11.7_Outliers-Controlled_disp'!$N$5:$N$500,MATCH($F96,'11.7_Outliers-Controlled_disp'!$F$5:$F$500,0))&lt;&gt;"N",
INDEX('11.7_Outliers-Controlled_disp'!K$5:K$500,MATCH($F96,'11.7_Outliers-Controlled_disp'!$F$5:$F$500,0)),""),"")</f>
        <v>2010</v>
      </c>
      <c r="AG96" s="14" t="str">
        <f>IFERROR(IF(INDEX('11.7_Outliers-Controlled_disp'!$N$5:$N$500,MATCH($F96,'11.7_Outliers-Controlled_disp'!$F$5:$F$500,0))&lt;&gt;"N",
INDEX('11.7_Outliers-Controlled_disp'!L$5:L$500,MATCH($F96,'11.7_Outliers-Controlled_disp'!$F$5:$F$500,0)),""),"")</f>
        <v>WaW_014</v>
      </c>
      <c r="AI96" s="5"/>
      <c r="AJ96" s="5" t="s">
        <v>1569</v>
      </c>
      <c r="AK96" s="5">
        <f t="shared" si="1"/>
        <v>7</v>
      </c>
    </row>
    <row r="97" spans="1:37" x14ac:dyDescent="0.25">
      <c r="A97" s="5" t="s">
        <v>31</v>
      </c>
      <c r="B97" s="5" t="s">
        <v>34</v>
      </c>
      <c r="C97" s="5" t="s">
        <v>33</v>
      </c>
      <c r="D97" s="5" t="s">
        <v>35</v>
      </c>
      <c r="E97" s="5" t="s">
        <v>36</v>
      </c>
      <c r="F97" s="5" t="s">
        <v>32</v>
      </c>
      <c r="G97" s="5">
        <v>2</v>
      </c>
      <c r="H97" s="15">
        <v>1</v>
      </c>
      <c r="I97" s="4"/>
      <c r="J97" s="13" t="str">
        <f>IFERROR(IF(INDEX('11.1_Outliers-Generation'!$N$5:$N$500,MATCH($F97,'11.1_Outliers-Generation'!$F$5:$F$500,0))&lt;&gt;"N",
INDEX('11.1_Outliers-Generation'!J$5:J$500,MATCH($F97,'11.1_Outliers-Generation'!$F$5:$F$500,0)),""),"")</f>
        <v/>
      </c>
      <c r="K97" s="8" t="str">
        <f>IFERROR(IF(INDEX('11.1_Outliers-Generation'!$N$5:$N$500,MATCH($F97,'11.1_Outliers-Generation'!$F$5:$F$500,0))&lt;&gt;"N",
INDEX('11.1_Outliers-Generation'!K$5:K$500,MATCH($F97,'11.1_Outliers-Generation'!$F$5:$F$500,0)),""),"")</f>
        <v/>
      </c>
      <c r="L97" s="13" t="str">
        <f>IFERROR(IF(INDEX('11.1_Outliers-Generation'!$N$5:$N$500,MATCH($F97,'11.1_Outliers-Generation'!$F$5:$F$500,0))&lt;&gt;"N",
INDEX('11.1_Outliers-Generation'!L$5:L$500,MATCH($F97,'11.1_Outliers-Generation'!$F$5:$F$500,0)),""),"")</f>
        <v/>
      </c>
      <c r="M97" s="14" t="str">
        <f>IFERROR(IF(INDEX('11.2_Outliers-Collection_cov'!$N$5:$N$500,MATCH($F97,'11.2_Outliers-Collection_cov'!$F$5:$F$500,0))&lt;&gt;"N",
INDEX('11.2_Outliers-Collection_cov'!J$5:J$500,MATCH($F97,'11.2_Outliers-Collection_cov'!$F$5:$F$500,0)),""),"")</f>
        <v/>
      </c>
      <c r="N97" s="8" t="str">
        <f>IFERROR(IF(INDEX('11.2_Outliers-Collection_cov'!$N$5:$N$500,MATCH($F97,'11.2_Outliers-Collection_cov'!$F$5:$F$500,0))&lt;&gt;"N",
INDEX('11.2_Outliers-Collection_cov'!K$5:K$500,MATCH($F97,'11.2_Outliers-Collection_cov'!$F$5:$F$500,0)),""),"")</f>
        <v/>
      </c>
      <c r="O97" s="13" t="str">
        <f>IFERROR(IF(INDEX('11.2_Outliers-Collection_cov'!$N$5:$N$500,MATCH($F97,'11.2_Outliers-Collection_cov'!$F$5:$F$500,0))&lt;&gt;"N",
INDEX('11.2_Outliers-Collection_cov'!L$5:L$500,MATCH($F97,'11.2_Outliers-Collection_cov'!$F$5:$F$500,0)),""),"")</f>
        <v/>
      </c>
      <c r="P97" s="14">
        <f>IFERROR(IF(INDEX('11.3_Outliers-Plastic'!$N$5:$N$500,MATCH($F97,'11.3_Outliers-Plastic'!$F$5:$F$500,0))&lt;&gt;"N",
INDEX('11.3_Outliers-Plastic'!J$5:J$500,MATCH($F97,'11.3_Outliers-Plastic'!$F$5:$F$500,0)),""),"")</f>
        <v>8.1754735792622117</v>
      </c>
      <c r="Q97" s="8" t="str">
        <f>IFERROR(IF(INDEX('11.3_Outliers-Plastic'!$N$5:$N$500,MATCH($F97,'11.3_Outliers-Plastic'!$F$5:$F$500,0))&lt;&gt;"N",
INDEX('11.3_Outliers-Plastic'!K$5:K$500,MATCH($F97,'11.3_Outliers-Plastic'!$F$5:$F$500,0)),""),"")</f>
        <v/>
      </c>
      <c r="R97" s="14" t="str">
        <f>IFERROR(IF(INDEX('11.3_Outliers-Plastic'!$N$5:$N$500,MATCH($F97,'11.3_Outliers-Plastic'!$F$5:$F$500,0))&lt;&gt;"N",
INDEX('11.3_Outliers-Plastic'!L$5:L$500,MATCH($F97,'11.3_Outliers-Plastic'!$F$5:$F$500,0)),""),"")</f>
        <v>WaW_017</v>
      </c>
      <c r="S97" s="12"/>
      <c r="T97" s="5"/>
      <c r="U97" s="5" t="s">
        <v>1569</v>
      </c>
      <c r="V97" s="14" t="str">
        <f>IFERROR(IF(INDEX('11.5_Outliers-Other_recovery'!$N$5:$N$500,MATCH($F97,'11.5_Outliers-Other_recovery'!$F$5:$F$500,0))&lt;&gt;"N",
INDEX('11.5_Outliers-Other_recovery'!J$5:J$500,MATCH($F97,'11.5_Outliers-Other_recovery'!$F$5:$F$500,0)),""),"")</f>
        <v/>
      </c>
      <c r="W97" s="8" t="str">
        <f>IFERROR(IF(INDEX('11.5_Outliers-Other_recovery'!$N$5:$N$500,MATCH($F97,'11.5_Outliers-Other_recovery'!$F$5:$F$500,0))&lt;&gt;"N",
INDEX('11.5_Outliers-Other_recovery'!K$5:K$500,MATCH($F97,'11.5_Outliers-Other_recovery'!$F$5:$F$500,0)),""),"")</f>
        <v/>
      </c>
      <c r="X97" s="14" t="str">
        <f>IFERROR(IF(INDEX('11.5_Outliers-Other_recovery'!$N$5:$N$500,MATCH($F97,'11.5_Outliers-Other_recovery'!$F$5:$F$500,0))&lt;&gt;"N",
INDEX('11.5_Outliers-Other_recovery'!L$5:L$500,MATCH($F97,'11.5_Outliers-Other_recovery'!$F$5:$F$500,0)),""),"")</f>
        <v/>
      </c>
      <c r="Y97" s="14">
        <f>IFERROR(IF(INDEX('11.4_Outliers-Formal_dry_recy'!$N$5:$N$500,MATCH($F97,'11.4_Outliers-Formal_dry_recy'!$F$5:$F$500,0))&lt;&gt;"N",
INDEX('11.4_Outliers-Formal_dry_recy'!J$5:J$500,MATCH($F97,'11.4_Outliers-Formal_dry_recy'!$F$5:$F$500,0)),""),"")</f>
        <v>18</v>
      </c>
      <c r="Z97" s="8" t="str">
        <f>IFERROR(IF(INDEX('11.4_Outliers-Formal_dry_recy'!$N$5:$N$500,MATCH($F97,'11.4_Outliers-Formal_dry_recy'!$F$5:$F$500,0))&lt;&gt;"N",
INDEX('11.4_Outliers-Formal_dry_recy'!K$5:K$500,MATCH($F97,'11.4_Outliers-Formal_dry_recy'!$F$5:$F$500,0)),""),"")</f>
        <v/>
      </c>
      <c r="AA97" s="14" t="str">
        <f>IFERROR(IF(INDEX('11.4_Outliers-Formal_dry_recy'!$N$5:$N$500,MATCH($F97,'11.4_Outliers-Formal_dry_recy'!$F$5:$F$500,0))&lt;&gt;"N",
INDEX('11.4_Outliers-Formal_dry_recy'!L$5:L$500,MATCH($F97,'11.4_Outliers-Formal_dry_recy'!$F$5:$F$500,0)),""),"")</f>
        <v>WaW_017</v>
      </c>
      <c r="AB97" s="14" t="str">
        <f>IFERROR(IF(INDEX('11.6_Outliers-Incineration'!$N$5:$N$500,MATCH($F97,'11.6_Outliers-Incineration'!$F$5:$F$500,0))&lt;&gt;"N",
INDEX('11.6_Outliers-Incineration'!J$5:J$500,MATCH($F97,'11.6_Outliers-Incineration'!$F$5:$F$500,0)),""),"")</f>
        <v/>
      </c>
      <c r="AC97" s="8" t="str">
        <f>IFERROR(IF(INDEX('11.6_Outliers-Incineration'!$N$5:$N$500,MATCH($F97,'11.6_Outliers-Incineration'!$F$5:$F$500,0))&lt;&gt;"N",
INDEX('11.6_Outliers-Incineration'!K$5:K$500,MATCH($F97,'11.6_Outliers-Incineration'!$F$5:$F$500,0)),""),"")</f>
        <v/>
      </c>
      <c r="AD97" s="14" t="str">
        <f>IFERROR(IF(INDEX('11.6_Outliers-Incineration'!$N$5:$N$500,MATCH($F97,'11.6_Outliers-Incineration'!$F$5:$F$500,0))&lt;&gt;"N",
INDEX('11.6_Outliers-Incineration'!L$5:L$500,MATCH($F97,'11.6_Outliers-Incineration'!$F$5:$F$500,0)),""),"")</f>
        <v/>
      </c>
      <c r="AE97" s="14" t="str">
        <f>IFERROR(IF(INDEX('11.7_Outliers-Controlled_disp'!$N$5:$N$500,MATCH($F97,'11.7_Outliers-Controlled_disp'!$F$5:$F$500,0))&lt;&gt;"N",
INDEX('11.7_Outliers-Controlled_disp'!J$5:J$500,MATCH($F97,'11.7_Outliers-Controlled_disp'!$F$5:$F$500,0)),""),"")</f>
        <v/>
      </c>
      <c r="AF97" s="8" t="str">
        <f>IFERROR(IF(INDEX('11.7_Outliers-Controlled_disp'!$N$5:$N$500,MATCH($F97,'11.7_Outliers-Controlled_disp'!$F$5:$F$500,0))&lt;&gt;"N",
INDEX('11.7_Outliers-Controlled_disp'!K$5:K$500,MATCH($F97,'11.7_Outliers-Controlled_disp'!$F$5:$F$500,0)),""),"")</f>
        <v/>
      </c>
      <c r="AG97" s="14" t="str">
        <f>IFERROR(IF(INDEX('11.7_Outliers-Controlled_disp'!$N$5:$N$500,MATCH($F97,'11.7_Outliers-Controlled_disp'!$F$5:$F$500,0))&lt;&gt;"N",
INDEX('11.7_Outliers-Controlled_disp'!L$5:L$500,MATCH($F97,'11.7_Outliers-Controlled_disp'!$F$5:$F$500,0)),""),"")</f>
        <v/>
      </c>
      <c r="AI97" s="5"/>
      <c r="AJ97" s="5" t="s">
        <v>1569</v>
      </c>
      <c r="AK97" s="5">
        <f t="shared" si="1"/>
        <v>2</v>
      </c>
    </row>
    <row r="98" spans="1:37" x14ac:dyDescent="0.25">
      <c r="A98" s="5" t="s">
        <v>37</v>
      </c>
      <c r="B98" s="5" t="s">
        <v>34</v>
      </c>
      <c r="C98" s="5" t="s">
        <v>33</v>
      </c>
      <c r="D98" s="5" t="s">
        <v>35</v>
      </c>
      <c r="E98" s="5" t="s">
        <v>38</v>
      </c>
      <c r="F98" s="5" t="s">
        <v>3138</v>
      </c>
      <c r="G98" s="5">
        <v>2</v>
      </c>
      <c r="H98" s="15">
        <v>2</v>
      </c>
      <c r="I98" s="4" t="s">
        <v>3139</v>
      </c>
      <c r="J98" s="13" t="str">
        <f>IFERROR(IF(INDEX('11.1_Outliers-Generation'!$N$5:$N$500,MATCH($F98,'11.1_Outliers-Generation'!$F$5:$F$500,0))&lt;&gt;"N",
INDEX('11.1_Outliers-Generation'!J$5:J$500,MATCH($F98,'11.1_Outliers-Generation'!$F$5:$F$500,0)),""),"")</f>
        <v/>
      </c>
      <c r="K98" s="8" t="str">
        <f>IFERROR(IF(INDEX('11.1_Outliers-Generation'!$N$5:$N$500,MATCH($F98,'11.1_Outliers-Generation'!$F$5:$F$500,0))&lt;&gt;"N",
INDEX('11.1_Outliers-Generation'!K$5:K$500,MATCH($F98,'11.1_Outliers-Generation'!$F$5:$F$500,0)),""),"")</f>
        <v/>
      </c>
      <c r="L98" s="13" t="str">
        <f>IFERROR(IF(INDEX('11.1_Outliers-Generation'!$N$5:$N$500,MATCH($F98,'11.1_Outliers-Generation'!$F$5:$F$500,0))&lt;&gt;"N",
INDEX('11.1_Outliers-Generation'!L$5:L$500,MATCH($F98,'11.1_Outliers-Generation'!$F$5:$F$500,0)),""),"")</f>
        <v/>
      </c>
      <c r="M98" s="14" t="str">
        <f>IFERROR(IF(INDEX('11.2_Outliers-Collection_cov'!$N$5:$N$500,MATCH($F98,'11.2_Outliers-Collection_cov'!$F$5:$F$500,0))&lt;&gt;"N",
INDEX('11.2_Outliers-Collection_cov'!J$5:J$500,MATCH($F98,'11.2_Outliers-Collection_cov'!$F$5:$F$500,0)),""),"")</f>
        <v/>
      </c>
      <c r="N98" s="8" t="str">
        <f>IFERROR(IF(INDEX('11.2_Outliers-Collection_cov'!$N$5:$N$500,MATCH($F98,'11.2_Outliers-Collection_cov'!$F$5:$F$500,0))&lt;&gt;"N",
INDEX('11.2_Outliers-Collection_cov'!K$5:K$500,MATCH($F98,'11.2_Outliers-Collection_cov'!$F$5:$F$500,0)),""),"")</f>
        <v/>
      </c>
      <c r="O98" s="13" t="str">
        <f>IFERROR(IF(INDEX('11.2_Outliers-Collection_cov'!$N$5:$N$500,MATCH($F98,'11.2_Outliers-Collection_cov'!$F$5:$F$500,0))&lt;&gt;"N",
INDEX('11.2_Outliers-Collection_cov'!L$5:L$500,MATCH($F98,'11.2_Outliers-Collection_cov'!$F$5:$F$500,0)),""),"")</f>
        <v/>
      </c>
      <c r="P98" s="14" t="str">
        <f>IFERROR(IF(INDEX('11.3_Outliers-Plastic'!$N$5:$N$500,MATCH($F98,'11.3_Outliers-Plastic'!$F$5:$F$500,0))&lt;&gt;"N",
INDEX('11.3_Outliers-Plastic'!J$5:J$500,MATCH($F98,'11.3_Outliers-Plastic'!$F$5:$F$500,0)),""),"")</f>
        <v/>
      </c>
      <c r="Q98" s="8" t="str">
        <f>IFERROR(IF(INDEX('11.3_Outliers-Plastic'!$N$5:$N$500,MATCH($F98,'11.3_Outliers-Plastic'!$F$5:$F$500,0))&lt;&gt;"N",
INDEX('11.3_Outliers-Plastic'!K$5:K$500,MATCH($F98,'11.3_Outliers-Plastic'!$F$5:$F$500,0)),""),"")</f>
        <v/>
      </c>
      <c r="R98" s="14" t="str">
        <f>IFERROR(IF(INDEX('11.3_Outliers-Plastic'!$N$5:$N$500,MATCH($F98,'11.3_Outliers-Plastic'!$F$5:$F$500,0))&lt;&gt;"N",
INDEX('11.3_Outliers-Plastic'!L$5:L$500,MATCH($F98,'11.3_Outliers-Plastic'!$F$5:$F$500,0)),""),"")</f>
        <v/>
      </c>
      <c r="S98" s="12"/>
      <c r="T98" s="5"/>
      <c r="U98" s="5" t="s">
        <v>1569</v>
      </c>
      <c r="V98" s="14" t="str">
        <f>IFERROR(IF(INDEX('11.5_Outliers-Other_recovery'!$N$5:$N$500,MATCH($F98,'11.5_Outliers-Other_recovery'!$F$5:$F$500,0))&lt;&gt;"N",
INDEX('11.5_Outliers-Other_recovery'!J$5:J$500,MATCH($F98,'11.5_Outliers-Other_recovery'!$F$5:$F$500,0)),""),"")</f>
        <v/>
      </c>
      <c r="W98" s="8" t="str">
        <f>IFERROR(IF(INDEX('11.5_Outliers-Other_recovery'!$N$5:$N$500,MATCH($F98,'11.5_Outliers-Other_recovery'!$F$5:$F$500,0))&lt;&gt;"N",
INDEX('11.5_Outliers-Other_recovery'!K$5:K$500,MATCH($F98,'11.5_Outliers-Other_recovery'!$F$5:$F$500,0)),""),"")</f>
        <v/>
      </c>
      <c r="X98" s="14" t="str">
        <f>IFERROR(IF(INDEX('11.5_Outliers-Other_recovery'!$N$5:$N$500,MATCH($F98,'11.5_Outliers-Other_recovery'!$F$5:$F$500,0))&lt;&gt;"N",
INDEX('11.5_Outliers-Other_recovery'!L$5:L$500,MATCH($F98,'11.5_Outliers-Other_recovery'!$F$5:$F$500,0)),""),"")</f>
        <v/>
      </c>
      <c r="Y98" s="14" t="str">
        <f>IFERROR(IF(INDEX('11.4_Outliers-Formal_dry_recy'!$N$5:$N$500,MATCH($F98,'11.4_Outliers-Formal_dry_recy'!$F$5:$F$500,0))&lt;&gt;"N",
INDEX('11.4_Outliers-Formal_dry_recy'!J$5:J$500,MATCH($F98,'11.4_Outliers-Formal_dry_recy'!$F$5:$F$500,0)),""),"")</f>
        <v/>
      </c>
      <c r="Z98" s="8" t="str">
        <f>IFERROR(IF(INDEX('11.4_Outliers-Formal_dry_recy'!$N$5:$N$500,MATCH($F98,'11.4_Outliers-Formal_dry_recy'!$F$5:$F$500,0))&lt;&gt;"N",
INDEX('11.4_Outliers-Formal_dry_recy'!K$5:K$500,MATCH($F98,'11.4_Outliers-Formal_dry_recy'!$F$5:$F$500,0)),""),"")</f>
        <v/>
      </c>
      <c r="AA98" s="14" t="str">
        <f>IFERROR(IF(INDEX('11.4_Outliers-Formal_dry_recy'!$N$5:$N$500,MATCH($F98,'11.4_Outliers-Formal_dry_recy'!$F$5:$F$500,0))&lt;&gt;"N",
INDEX('11.4_Outliers-Formal_dry_recy'!L$5:L$500,MATCH($F98,'11.4_Outliers-Formal_dry_recy'!$F$5:$F$500,0)),""),"")</f>
        <v/>
      </c>
      <c r="AB98" s="14" t="str">
        <f>IFERROR(IF(INDEX('11.6_Outliers-Incineration'!$N$5:$N$500,MATCH($F98,'11.6_Outliers-Incineration'!$F$5:$F$500,0))&lt;&gt;"N",
INDEX('11.6_Outliers-Incineration'!J$5:J$500,MATCH($F98,'11.6_Outliers-Incineration'!$F$5:$F$500,0)),""),"")</f>
        <v/>
      </c>
      <c r="AC98" s="8" t="str">
        <f>IFERROR(IF(INDEX('11.6_Outliers-Incineration'!$N$5:$N$500,MATCH($F98,'11.6_Outliers-Incineration'!$F$5:$F$500,0))&lt;&gt;"N",
INDEX('11.6_Outliers-Incineration'!K$5:K$500,MATCH($F98,'11.6_Outliers-Incineration'!$F$5:$F$500,0)),""),"")</f>
        <v/>
      </c>
      <c r="AD98" s="14" t="str">
        <f>IFERROR(IF(INDEX('11.6_Outliers-Incineration'!$N$5:$N$500,MATCH($F98,'11.6_Outliers-Incineration'!$F$5:$F$500,0))&lt;&gt;"N",
INDEX('11.6_Outliers-Incineration'!L$5:L$500,MATCH($F98,'11.6_Outliers-Incineration'!$F$5:$F$500,0)),""),"")</f>
        <v/>
      </c>
      <c r="AE98" s="14" t="str">
        <f>IFERROR(IF(INDEX('11.7_Outliers-Controlled_disp'!$N$5:$N$500,MATCH($F98,'11.7_Outliers-Controlled_disp'!$F$5:$F$500,0))&lt;&gt;"N",
INDEX('11.7_Outliers-Controlled_disp'!J$5:J$500,MATCH($F98,'11.7_Outliers-Controlled_disp'!$F$5:$F$500,0)),""),"")</f>
        <v/>
      </c>
      <c r="AF98" s="8" t="str">
        <f>IFERROR(IF(INDEX('11.7_Outliers-Controlled_disp'!$N$5:$N$500,MATCH($F98,'11.7_Outliers-Controlled_disp'!$F$5:$F$500,0))&lt;&gt;"N",
INDEX('11.7_Outliers-Controlled_disp'!K$5:K$500,MATCH($F98,'11.7_Outliers-Controlled_disp'!$F$5:$F$500,0)),""),"")</f>
        <v/>
      </c>
      <c r="AG98" s="14" t="str">
        <f>IFERROR(IF(INDEX('11.7_Outliers-Controlled_disp'!$N$5:$N$500,MATCH($F98,'11.7_Outliers-Controlled_disp'!$F$5:$F$500,0))&lt;&gt;"N",
INDEX('11.7_Outliers-Controlled_disp'!L$5:L$500,MATCH($F98,'11.7_Outliers-Controlled_disp'!$F$5:$F$500,0)),""),"")</f>
        <v/>
      </c>
      <c r="AI98" s="5"/>
      <c r="AJ98" s="5" t="s">
        <v>1569</v>
      </c>
      <c r="AK98" s="5">
        <f t="shared" si="1"/>
        <v>0</v>
      </c>
    </row>
    <row r="99" spans="1:37" x14ac:dyDescent="0.25">
      <c r="A99" s="5" t="s">
        <v>39</v>
      </c>
      <c r="B99" s="5" t="s">
        <v>34</v>
      </c>
      <c r="C99" s="5" t="s">
        <v>33</v>
      </c>
      <c r="D99" s="5" t="s">
        <v>35</v>
      </c>
      <c r="E99" s="5" t="s">
        <v>41</v>
      </c>
      <c r="F99" s="5" t="s">
        <v>40</v>
      </c>
      <c r="G99" s="5">
        <v>2</v>
      </c>
      <c r="H99" s="15">
        <v>1</v>
      </c>
      <c r="I99" s="4" t="s">
        <v>1848</v>
      </c>
      <c r="J99" s="13">
        <f>IFERROR(IF(INDEX('11.1_Outliers-Generation'!$N$5:$N$500,MATCH($F99,'11.1_Outliers-Generation'!$F$5:$F$500,0))&lt;&gt;"N",
INDEX('11.1_Outliers-Generation'!J$5:J$500,MATCH($F99,'11.1_Outliers-Generation'!$F$5:$F$500,0)),""),"")</f>
        <v>2.711633504292787</v>
      </c>
      <c r="K99" s="8">
        <f>IFERROR(IF(INDEX('11.1_Outliers-Generation'!$N$5:$N$500,MATCH($F99,'11.1_Outliers-Generation'!$F$5:$F$500,0))&lt;&gt;"N",
INDEX('11.1_Outliers-Generation'!K$5:K$500,MATCH($F99,'11.1_Outliers-Generation'!$F$5:$F$500,0)),""),"")</f>
        <v>2010</v>
      </c>
      <c r="L99" s="13" t="str">
        <f>IFERROR(IF(INDEX('11.1_Outliers-Generation'!$N$5:$N$500,MATCH($F99,'11.1_Outliers-Generation'!$F$5:$F$500,0))&lt;&gt;"N",
INDEX('11.1_Outliers-Generation'!L$5:L$500,MATCH($F99,'11.1_Outliers-Generation'!$F$5:$F$500,0)),""),"")</f>
        <v>WaW_019</v>
      </c>
      <c r="M99" s="14" t="str">
        <f>IFERROR(IF(INDEX('11.2_Outliers-Collection_cov'!$N$5:$N$500,MATCH($F99,'11.2_Outliers-Collection_cov'!$F$5:$F$500,0))&lt;&gt;"N",
INDEX('11.2_Outliers-Collection_cov'!J$5:J$500,MATCH($F99,'11.2_Outliers-Collection_cov'!$F$5:$F$500,0)),""),"")</f>
        <v/>
      </c>
      <c r="N99" s="8" t="str">
        <f>IFERROR(IF(INDEX('11.2_Outliers-Collection_cov'!$N$5:$N$500,MATCH($F99,'11.2_Outliers-Collection_cov'!$F$5:$F$500,0))&lt;&gt;"N",
INDEX('11.2_Outliers-Collection_cov'!K$5:K$500,MATCH($F99,'11.2_Outliers-Collection_cov'!$F$5:$F$500,0)),""),"")</f>
        <v/>
      </c>
      <c r="O99" s="13" t="str">
        <f>IFERROR(IF(INDEX('11.2_Outliers-Collection_cov'!$N$5:$N$500,MATCH($F99,'11.2_Outliers-Collection_cov'!$F$5:$F$500,0))&lt;&gt;"N",
INDEX('11.2_Outliers-Collection_cov'!L$5:L$500,MATCH($F99,'11.2_Outliers-Collection_cov'!$F$5:$F$500,0)),""),"")</f>
        <v/>
      </c>
      <c r="P99" s="14" t="str">
        <f>IFERROR(IF(INDEX('11.3_Outliers-Plastic'!$N$5:$N$500,MATCH($F99,'11.3_Outliers-Plastic'!$F$5:$F$500,0))&lt;&gt;"N",
INDEX('11.3_Outliers-Plastic'!J$5:J$500,MATCH($F99,'11.3_Outliers-Plastic'!$F$5:$F$500,0)),""),"")</f>
        <v/>
      </c>
      <c r="Q99" s="8" t="str">
        <f>IFERROR(IF(INDEX('11.3_Outliers-Plastic'!$N$5:$N$500,MATCH($F99,'11.3_Outliers-Plastic'!$F$5:$F$500,0))&lt;&gt;"N",
INDEX('11.3_Outliers-Plastic'!K$5:K$500,MATCH($F99,'11.3_Outliers-Plastic'!$F$5:$F$500,0)),""),"")</f>
        <v/>
      </c>
      <c r="R99" s="14" t="str">
        <f>IFERROR(IF(INDEX('11.3_Outliers-Plastic'!$N$5:$N$500,MATCH($F99,'11.3_Outliers-Plastic'!$F$5:$F$500,0))&lt;&gt;"N",
INDEX('11.3_Outliers-Plastic'!L$5:L$500,MATCH($F99,'11.3_Outliers-Plastic'!$F$5:$F$500,0)),""),"")</f>
        <v/>
      </c>
      <c r="S99" s="12"/>
      <c r="T99" s="5"/>
      <c r="U99" s="5" t="s">
        <v>1569</v>
      </c>
      <c r="V99" s="14">
        <f>IFERROR(IF(INDEX('11.5_Outliers-Other_recovery'!$N$5:$N$500,MATCH($F99,'11.5_Outliers-Other_recovery'!$F$5:$F$500,0))&lt;&gt;"N",
INDEX('11.5_Outliers-Other_recovery'!J$5:J$500,MATCH($F99,'11.5_Outliers-Other_recovery'!$F$5:$F$500,0)),""),"")</f>
        <v>0</v>
      </c>
      <c r="W99" s="8">
        <f>IFERROR(IF(INDEX('11.5_Outliers-Other_recovery'!$N$5:$N$500,MATCH($F99,'11.5_Outliers-Other_recovery'!$F$5:$F$500,0))&lt;&gt;"N",
INDEX('11.5_Outliers-Other_recovery'!K$5:K$500,MATCH($F99,'11.5_Outliers-Other_recovery'!$F$5:$F$500,0)),""),"")</f>
        <v>2010</v>
      </c>
      <c r="X99" s="14" t="str">
        <f>IFERROR(IF(INDEX('11.5_Outliers-Other_recovery'!$N$5:$N$500,MATCH($F99,'11.5_Outliers-Other_recovery'!$F$5:$F$500,0))&lt;&gt;"N",
INDEX('11.5_Outliers-Other_recovery'!L$5:L$500,MATCH($F99,'11.5_Outliers-Other_recovery'!$F$5:$F$500,0)),""),"")</f>
        <v>WaW_019</v>
      </c>
      <c r="Y99" s="14" t="str">
        <f>IFERROR(IF(INDEX('11.4_Outliers-Formal_dry_recy'!$N$5:$N$500,MATCH($F99,'11.4_Outliers-Formal_dry_recy'!$F$5:$F$500,0))&lt;&gt;"N",
INDEX('11.4_Outliers-Formal_dry_recy'!J$5:J$500,MATCH($F99,'11.4_Outliers-Formal_dry_recy'!$F$5:$F$500,0)),""),"")</f>
        <v/>
      </c>
      <c r="Z99" s="8" t="str">
        <f>IFERROR(IF(INDEX('11.4_Outliers-Formal_dry_recy'!$N$5:$N$500,MATCH($F99,'11.4_Outliers-Formal_dry_recy'!$F$5:$F$500,0))&lt;&gt;"N",
INDEX('11.4_Outliers-Formal_dry_recy'!K$5:K$500,MATCH($F99,'11.4_Outliers-Formal_dry_recy'!$F$5:$F$500,0)),""),"")</f>
        <v/>
      </c>
      <c r="AA99" s="14" t="str">
        <f>IFERROR(IF(INDEX('11.4_Outliers-Formal_dry_recy'!$N$5:$N$500,MATCH($F99,'11.4_Outliers-Formal_dry_recy'!$F$5:$F$500,0))&lt;&gt;"N",
INDEX('11.4_Outliers-Formal_dry_recy'!L$5:L$500,MATCH($F99,'11.4_Outliers-Formal_dry_recy'!$F$5:$F$500,0)),""),"")</f>
        <v/>
      </c>
      <c r="AB99" s="14">
        <f>IFERROR(IF(INDEX('11.6_Outliers-Incineration'!$N$5:$N$500,MATCH($F99,'11.6_Outliers-Incineration'!$F$5:$F$500,0))&lt;&gt;"N",
INDEX('11.6_Outliers-Incineration'!J$5:J$500,MATCH($F99,'11.6_Outliers-Incineration'!$F$5:$F$500,0)),""),"")</f>
        <v>0</v>
      </c>
      <c r="AC99" s="8">
        <f>IFERROR(IF(INDEX('11.6_Outliers-Incineration'!$N$5:$N$500,MATCH($F99,'11.6_Outliers-Incineration'!$F$5:$F$500,0))&lt;&gt;"N",
INDEX('11.6_Outliers-Incineration'!K$5:K$500,MATCH($F99,'11.6_Outliers-Incineration'!$F$5:$F$500,0)),""),"")</f>
        <v>2010</v>
      </c>
      <c r="AD99" s="14" t="str">
        <f>IFERROR(IF(INDEX('11.6_Outliers-Incineration'!$N$5:$N$500,MATCH($F99,'11.6_Outliers-Incineration'!$F$5:$F$500,0))&lt;&gt;"N",
INDEX('11.6_Outliers-Incineration'!L$5:L$500,MATCH($F99,'11.6_Outliers-Incineration'!$F$5:$F$500,0)),""),"")</f>
        <v>WaW_019</v>
      </c>
      <c r="AE99" s="14" t="str">
        <f>IFERROR(IF(INDEX('11.7_Outliers-Controlled_disp'!$N$5:$N$500,MATCH($F99,'11.7_Outliers-Controlled_disp'!$F$5:$F$500,0))&lt;&gt;"N",
INDEX('11.7_Outliers-Controlled_disp'!J$5:J$500,MATCH($F99,'11.7_Outliers-Controlled_disp'!$F$5:$F$500,0)),""),"")</f>
        <v/>
      </c>
      <c r="AF99" s="8" t="str">
        <f>IFERROR(IF(INDEX('11.7_Outliers-Controlled_disp'!$N$5:$N$500,MATCH($F99,'11.7_Outliers-Controlled_disp'!$F$5:$F$500,0))&lt;&gt;"N",
INDEX('11.7_Outliers-Controlled_disp'!K$5:K$500,MATCH($F99,'11.7_Outliers-Controlled_disp'!$F$5:$F$500,0)),""),"")</f>
        <v/>
      </c>
      <c r="AG99" s="14" t="str">
        <f>IFERROR(IF(INDEX('11.7_Outliers-Controlled_disp'!$N$5:$N$500,MATCH($F99,'11.7_Outliers-Controlled_disp'!$F$5:$F$500,0))&lt;&gt;"N",
INDEX('11.7_Outliers-Controlled_disp'!L$5:L$500,MATCH($F99,'11.7_Outliers-Controlled_disp'!$F$5:$F$500,0)),""),"")</f>
        <v/>
      </c>
      <c r="AI99" s="5"/>
      <c r="AJ99" s="5" t="s">
        <v>1569</v>
      </c>
      <c r="AK99" s="5">
        <f t="shared" si="1"/>
        <v>3</v>
      </c>
    </row>
    <row r="100" spans="1:37" x14ac:dyDescent="0.25">
      <c r="A100" s="5" t="s">
        <v>42</v>
      </c>
      <c r="B100" s="5" t="s">
        <v>45</v>
      </c>
      <c r="C100" s="5" t="s">
        <v>44</v>
      </c>
      <c r="D100" s="5" t="s">
        <v>35</v>
      </c>
      <c r="E100" s="5" t="s">
        <v>46</v>
      </c>
      <c r="F100" s="5" t="s">
        <v>43</v>
      </c>
      <c r="G100" s="5">
        <v>1</v>
      </c>
      <c r="H100" s="15">
        <v>1</v>
      </c>
      <c r="I100" s="4"/>
      <c r="J100" s="13">
        <f>IFERROR(IF(INDEX('11.1_Outliers-Generation'!$N$5:$N$500,MATCH($F100,'11.1_Outliers-Generation'!$F$5:$F$500,0))&lt;&gt;"N",
INDEX('11.1_Outliers-Generation'!J$5:J$500,MATCH($F100,'11.1_Outliers-Generation'!$F$5:$F$500,0)),""),"")</f>
        <v>1.631454937189601</v>
      </c>
      <c r="K100" s="8">
        <f>IFERROR(IF(INDEX('11.1_Outliers-Generation'!$N$5:$N$500,MATCH($F100,'11.1_Outliers-Generation'!$F$5:$F$500,0))&lt;&gt;"N",
INDEX('11.1_Outliers-Generation'!K$5:K$500,MATCH($F100,'11.1_Outliers-Generation'!$F$5:$F$500,0)),""),"")</f>
        <v>2013</v>
      </c>
      <c r="L100" s="13" t="str">
        <f>IFERROR(IF(INDEX('11.1_Outliers-Generation'!$N$5:$N$500,MATCH($F100,'11.1_Outliers-Generation'!$F$5:$F$500,0))&lt;&gt;"N",
INDEX('11.1_Outliers-Generation'!L$5:L$500,MATCH($F100,'11.1_Outliers-Generation'!$F$5:$F$500,0)),""),"")</f>
        <v>WaW_020</v>
      </c>
      <c r="M100" s="14">
        <f>IFERROR(IF(INDEX('11.2_Outliers-Collection_cov'!$N$5:$N$500,MATCH($F100,'11.2_Outliers-Collection_cov'!$F$5:$F$500,0))&lt;&gt;"N",
INDEX('11.2_Outliers-Collection_cov'!J$5:J$500,MATCH($F100,'11.2_Outliers-Collection_cov'!$F$5:$F$500,0)),""),"")</f>
        <v>100</v>
      </c>
      <c r="N100" s="8">
        <f>IFERROR(IF(INDEX('11.2_Outliers-Collection_cov'!$N$5:$N$500,MATCH($F100,'11.2_Outliers-Collection_cov'!$F$5:$F$500,0))&lt;&gt;"N",
INDEX('11.2_Outliers-Collection_cov'!K$5:K$500,MATCH($F100,'11.2_Outliers-Collection_cov'!$F$5:$F$500,0)),""),"")</f>
        <v>2013</v>
      </c>
      <c r="O100" s="13" t="str">
        <f>IFERROR(IF(INDEX('11.2_Outliers-Collection_cov'!$N$5:$N$500,MATCH($F100,'11.2_Outliers-Collection_cov'!$F$5:$F$500,0))&lt;&gt;"N",
INDEX('11.2_Outliers-Collection_cov'!L$5:L$500,MATCH($F100,'11.2_Outliers-Collection_cov'!$F$5:$F$500,0)),""),"")</f>
        <v>WaW_020</v>
      </c>
      <c r="P100" s="14" t="str">
        <f>IFERROR(IF(INDEX('11.3_Outliers-Plastic'!$N$5:$N$500,MATCH($F100,'11.3_Outliers-Plastic'!$F$5:$F$500,0))&lt;&gt;"N",
INDEX('11.3_Outliers-Plastic'!J$5:J$500,MATCH($F100,'11.3_Outliers-Plastic'!$F$5:$F$500,0)),""),"")</f>
        <v/>
      </c>
      <c r="Q100" s="8" t="str">
        <f>IFERROR(IF(INDEX('11.3_Outliers-Plastic'!$N$5:$N$500,MATCH($F100,'11.3_Outliers-Plastic'!$F$5:$F$500,0))&lt;&gt;"N",
INDEX('11.3_Outliers-Plastic'!K$5:K$500,MATCH($F100,'11.3_Outliers-Plastic'!$F$5:$F$500,0)),""),"")</f>
        <v/>
      </c>
      <c r="R100" s="14" t="str">
        <f>IFERROR(IF(INDEX('11.3_Outliers-Plastic'!$N$5:$N$500,MATCH($F100,'11.3_Outliers-Plastic'!$F$5:$F$500,0))&lt;&gt;"N",
INDEX('11.3_Outliers-Plastic'!L$5:L$500,MATCH($F100,'11.3_Outliers-Plastic'!$F$5:$F$500,0)),""),"")</f>
        <v/>
      </c>
      <c r="S100" s="12"/>
      <c r="T100" s="5"/>
      <c r="U100" s="5" t="s">
        <v>1569</v>
      </c>
      <c r="V100" s="14" t="str">
        <f>IFERROR(IF(INDEX('11.5_Outliers-Other_recovery'!$N$5:$N$500,MATCH($F100,'11.5_Outliers-Other_recovery'!$F$5:$F$500,0))&lt;&gt;"N",
INDEX('11.5_Outliers-Other_recovery'!J$5:J$500,MATCH($F100,'11.5_Outliers-Other_recovery'!$F$5:$F$500,0)),""),"")</f>
        <v/>
      </c>
      <c r="W100" s="8" t="str">
        <f>IFERROR(IF(INDEX('11.5_Outliers-Other_recovery'!$N$5:$N$500,MATCH($F100,'11.5_Outliers-Other_recovery'!$F$5:$F$500,0))&lt;&gt;"N",
INDEX('11.5_Outliers-Other_recovery'!K$5:K$500,MATCH($F100,'11.5_Outliers-Other_recovery'!$F$5:$F$500,0)),""),"")</f>
        <v/>
      </c>
      <c r="X100" s="14" t="str">
        <f>IFERROR(IF(INDEX('11.5_Outliers-Other_recovery'!$N$5:$N$500,MATCH($F100,'11.5_Outliers-Other_recovery'!$F$5:$F$500,0))&lt;&gt;"N",
INDEX('11.5_Outliers-Other_recovery'!L$5:L$500,MATCH($F100,'11.5_Outliers-Other_recovery'!$F$5:$F$500,0)),""),"")</f>
        <v/>
      </c>
      <c r="Y100" s="14" t="str">
        <f>IFERROR(IF(INDEX('11.4_Outliers-Formal_dry_recy'!$N$5:$N$500,MATCH($F100,'11.4_Outliers-Formal_dry_recy'!$F$5:$F$500,0))&lt;&gt;"N",
INDEX('11.4_Outliers-Formal_dry_recy'!J$5:J$500,MATCH($F100,'11.4_Outliers-Formal_dry_recy'!$F$5:$F$500,0)),""),"")</f>
        <v/>
      </c>
      <c r="Z100" s="8" t="str">
        <f>IFERROR(IF(INDEX('11.4_Outliers-Formal_dry_recy'!$N$5:$N$500,MATCH($F100,'11.4_Outliers-Formal_dry_recy'!$F$5:$F$500,0))&lt;&gt;"N",
INDEX('11.4_Outliers-Formal_dry_recy'!K$5:K$500,MATCH($F100,'11.4_Outliers-Formal_dry_recy'!$F$5:$F$500,0)),""),"")</f>
        <v/>
      </c>
      <c r="AA100" s="14" t="str">
        <f>IFERROR(IF(INDEX('11.4_Outliers-Formal_dry_recy'!$N$5:$N$500,MATCH($F100,'11.4_Outliers-Formal_dry_recy'!$F$5:$F$500,0))&lt;&gt;"N",
INDEX('11.4_Outliers-Formal_dry_recy'!L$5:L$500,MATCH($F100,'11.4_Outliers-Formal_dry_recy'!$F$5:$F$500,0)),""),"")</f>
        <v/>
      </c>
      <c r="AB100" s="14" t="str">
        <f>IFERROR(IF(INDEX('11.6_Outliers-Incineration'!$N$5:$N$500,MATCH($F100,'11.6_Outliers-Incineration'!$F$5:$F$500,0))&lt;&gt;"N",
INDEX('11.6_Outliers-Incineration'!J$5:J$500,MATCH($F100,'11.6_Outliers-Incineration'!$F$5:$F$500,0)),""),"")</f>
        <v/>
      </c>
      <c r="AC100" s="8" t="str">
        <f>IFERROR(IF(INDEX('11.6_Outliers-Incineration'!$N$5:$N$500,MATCH($F100,'11.6_Outliers-Incineration'!$F$5:$F$500,0))&lt;&gt;"N",
INDEX('11.6_Outliers-Incineration'!K$5:K$500,MATCH($F100,'11.6_Outliers-Incineration'!$F$5:$F$500,0)),""),"")</f>
        <v/>
      </c>
      <c r="AD100" s="14" t="str">
        <f>IFERROR(IF(INDEX('11.6_Outliers-Incineration'!$N$5:$N$500,MATCH($F100,'11.6_Outliers-Incineration'!$F$5:$F$500,0))&lt;&gt;"N",
INDEX('11.6_Outliers-Incineration'!L$5:L$500,MATCH($F100,'11.6_Outliers-Incineration'!$F$5:$F$500,0)),""),"")</f>
        <v/>
      </c>
      <c r="AE100" s="14" t="str">
        <f>IFERROR(IF(INDEX('11.7_Outliers-Controlled_disp'!$N$5:$N$500,MATCH($F100,'11.7_Outliers-Controlled_disp'!$F$5:$F$500,0))&lt;&gt;"N",
INDEX('11.7_Outliers-Controlled_disp'!J$5:J$500,MATCH($F100,'11.7_Outliers-Controlled_disp'!$F$5:$F$500,0)),""),"")</f>
        <v/>
      </c>
      <c r="AF100" s="8" t="str">
        <f>IFERROR(IF(INDEX('11.7_Outliers-Controlled_disp'!$N$5:$N$500,MATCH($F100,'11.7_Outliers-Controlled_disp'!$F$5:$F$500,0))&lt;&gt;"N",
INDEX('11.7_Outliers-Controlled_disp'!K$5:K$500,MATCH($F100,'11.7_Outliers-Controlled_disp'!$F$5:$F$500,0)),""),"")</f>
        <v/>
      </c>
      <c r="AG100" s="14" t="str">
        <f>IFERROR(IF(INDEX('11.7_Outliers-Controlled_disp'!$N$5:$N$500,MATCH($F100,'11.7_Outliers-Controlled_disp'!$F$5:$F$500,0))&lt;&gt;"N",
INDEX('11.7_Outliers-Controlled_disp'!L$5:L$500,MATCH($F100,'11.7_Outliers-Controlled_disp'!$F$5:$F$500,0)),""),"")</f>
        <v/>
      </c>
      <c r="AI100" s="5"/>
      <c r="AJ100" s="5" t="s">
        <v>1569</v>
      </c>
      <c r="AK100" s="5">
        <f t="shared" si="1"/>
        <v>2</v>
      </c>
    </row>
    <row r="101" spans="1:37" x14ac:dyDescent="0.25">
      <c r="A101" s="5" t="s">
        <v>622</v>
      </c>
      <c r="B101" s="5" t="s">
        <v>25</v>
      </c>
      <c r="C101" s="5" t="s">
        <v>624</v>
      </c>
      <c r="D101" s="5" t="s">
        <v>620</v>
      </c>
      <c r="E101" s="5" t="s">
        <v>625</v>
      </c>
      <c r="F101" s="5" t="s">
        <v>623</v>
      </c>
      <c r="G101" s="5">
        <v>3</v>
      </c>
      <c r="H101" s="15">
        <v>2</v>
      </c>
      <c r="I101" s="4" t="s">
        <v>1850</v>
      </c>
      <c r="J101" s="13">
        <f>IFERROR(IF(INDEX('11.1_Outliers-Generation'!$N$5:$N$500,MATCH($F101,'11.1_Outliers-Generation'!$F$5:$F$500,0))&lt;&gt;"N",
INDEX('11.1_Outliers-Generation'!J$5:J$500,MATCH($F101,'11.1_Outliers-Generation'!$F$5:$F$500,0)),""),"")</f>
        <v>0.36670179135932557</v>
      </c>
      <c r="K101" s="8">
        <f>IFERROR(IF(INDEX('11.1_Outliers-Generation'!$N$5:$N$500,MATCH($F101,'11.1_Outliers-Generation'!$F$5:$F$500,0))&lt;&gt;"N",
INDEX('11.1_Outliers-Generation'!K$5:K$500,MATCH($F101,'11.1_Outliers-Generation'!$F$5:$F$500,0)),""),"")</f>
        <v>2012</v>
      </c>
      <c r="L101" s="13" t="str">
        <f>IFERROR(IF(INDEX('11.1_Outliers-Generation'!$N$5:$N$500,MATCH($F101,'11.1_Outliers-Generation'!$F$5:$F$500,0))&lt;&gt;"N",
INDEX('11.1_Outliers-Generation'!L$5:L$500,MATCH($F101,'11.1_Outliers-Generation'!$F$5:$F$500,0)),""),"")</f>
        <v>WaW_023</v>
      </c>
      <c r="M101" s="14">
        <f>IFERROR(IF(INDEX('11.2_Outliers-Collection_cov'!$N$5:$N$500,MATCH($F101,'11.2_Outliers-Collection_cov'!$F$5:$F$500,0))&lt;&gt;"N",
INDEX('11.2_Outliers-Collection_cov'!J$5:J$500,MATCH($F101,'11.2_Outliers-Collection_cov'!$F$5:$F$500,0)),""),"")</f>
        <v>60</v>
      </c>
      <c r="N101" s="8">
        <f>IFERROR(IF(INDEX('11.2_Outliers-Collection_cov'!$N$5:$N$500,MATCH($F101,'11.2_Outliers-Collection_cov'!$F$5:$F$500,0))&lt;&gt;"N",
INDEX('11.2_Outliers-Collection_cov'!K$5:K$500,MATCH($F101,'11.2_Outliers-Collection_cov'!$F$5:$F$500,0)),""),"")</f>
        <v>2012</v>
      </c>
      <c r="O101" s="13" t="str">
        <f>IFERROR(IF(INDEX('11.2_Outliers-Collection_cov'!$N$5:$N$500,MATCH($F101,'11.2_Outliers-Collection_cov'!$F$5:$F$500,0))&lt;&gt;"N",
INDEX('11.2_Outliers-Collection_cov'!L$5:L$500,MATCH($F101,'11.2_Outliers-Collection_cov'!$F$5:$F$500,0)),""),"")</f>
        <v>WaW_023</v>
      </c>
      <c r="P101" s="14">
        <f>IFERROR(IF(INDEX('11.3_Outliers-Plastic'!$N$5:$N$500,MATCH($F101,'11.3_Outliers-Plastic'!$F$5:$F$500,0))&lt;&gt;"N",
INDEX('11.3_Outliers-Plastic'!J$5:J$500,MATCH($F101,'11.3_Outliers-Plastic'!$F$5:$F$500,0)),""),"")</f>
        <v>2.8897110288971106</v>
      </c>
      <c r="Q101" s="8">
        <f>IFERROR(IF(INDEX('11.3_Outliers-Plastic'!$N$5:$N$500,MATCH($F101,'11.3_Outliers-Plastic'!$F$5:$F$500,0))&lt;&gt;"N",
INDEX('11.3_Outliers-Plastic'!K$5:K$500,MATCH($F101,'11.3_Outliers-Plastic'!$F$5:$F$500,0)),""),"")</f>
        <v>2012</v>
      </c>
      <c r="R101" s="14" t="str">
        <f>IFERROR(IF(INDEX('11.3_Outliers-Plastic'!$N$5:$N$500,MATCH($F101,'11.3_Outliers-Plastic'!$F$5:$F$500,0))&lt;&gt;"N",
INDEX('11.3_Outliers-Plastic'!L$5:L$500,MATCH($F101,'11.3_Outliers-Plastic'!$F$5:$F$500,0)),""),"")</f>
        <v>WaW_023</v>
      </c>
      <c r="S101" s="12"/>
      <c r="T101" s="5"/>
      <c r="U101" s="5" t="s">
        <v>1569</v>
      </c>
      <c r="V101" s="14">
        <f>IFERROR(IF(INDEX('11.5_Outliers-Other_recovery'!$N$5:$N$500,MATCH($F101,'11.5_Outliers-Other_recovery'!$F$5:$F$500,0))&lt;&gt;"N",
INDEX('11.5_Outliers-Other_recovery'!J$5:J$500,MATCH($F101,'11.5_Outliers-Other_recovery'!$F$5:$F$500,0)),""),"")</f>
        <v>0</v>
      </c>
      <c r="W101" s="8">
        <f>IFERROR(IF(INDEX('11.5_Outliers-Other_recovery'!$N$5:$N$500,MATCH($F101,'11.5_Outliers-Other_recovery'!$F$5:$F$500,0))&lt;&gt;"N",
INDEX('11.5_Outliers-Other_recovery'!K$5:K$500,MATCH($F101,'11.5_Outliers-Other_recovery'!$F$5:$F$500,0)),""),"")</f>
        <v>2012</v>
      </c>
      <c r="X101" s="14" t="str">
        <f>IFERROR(IF(INDEX('11.5_Outliers-Other_recovery'!$N$5:$N$500,MATCH($F101,'11.5_Outliers-Other_recovery'!$F$5:$F$500,0))&lt;&gt;"N",
INDEX('11.5_Outliers-Other_recovery'!L$5:L$500,MATCH($F101,'11.5_Outliers-Other_recovery'!$F$5:$F$500,0)),""),"")</f>
        <v>WaW_023</v>
      </c>
      <c r="Y101" s="14">
        <f>IFERROR(IF(INDEX('11.4_Outliers-Formal_dry_recy'!$N$5:$N$500,MATCH($F101,'11.4_Outliers-Formal_dry_recy'!$F$5:$F$500,0))&lt;&gt;"N",
INDEX('11.4_Outliers-Formal_dry_recy'!J$5:J$500,MATCH($F101,'11.4_Outliers-Formal_dry_recy'!$F$5:$F$500,0)),""),"")</f>
        <v>0</v>
      </c>
      <c r="Z101" s="8">
        <f>IFERROR(IF(INDEX('11.4_Outliers-Formal_dry_recy'!$N$5:$N$500,MATCH($F101,'11.4_Outliers-Formal_dry_recy'!$F$5:$F$500,0))&lt;&gt;"N",
INDEX('11.4_Outliers-Formal_dry_recy'!K$5:K$500,MATCH($F101,'11.4_Outliers-Formal_dry_recy'!$F$5:$F$500,0)),""),"")</f>
        <v>2012</v>
      </c>
      <c r="AA101" s="14" t="str">
        <f>IFERROR(IF(INDEX('11.4_Outliers-Formal_dry_recy'!$N$5:$N$500,MATCH($F101,'11.4_Outliers-Formal_dry_recy'!$F$5:$F$500,0))&lt;&gt;"N",
INDEX('11.4_Outliers-Formal_dry_recy'!L$5:L$500,MATCH($F101,'11.4_Outliers-Formal_dry_recy'!$F$5:$F$500,0)),""),"")</f>
        <v>WaW_023</v>
      </c>
      <c r="AB101" s="14">
        <f>IFERROR(IF(INDEX('11.6_Outliers-Incineration'!$N$5:$N$500,MATCH($F101,'11.6_Outliers-Incineration'!$F$5:$F$500,0))&lt;&gt;"N",
INDEX('11.6_Outliers-Incineration'!J$5:J$500,MATCH($F101,'11.6_Outliers-Incineration'!$F$5:$F$500,0)),""),"")</f>
        <v>0</v>
      </c>
      <c r="AC101" s="8">
        <f>IFERROR(IF(INDEX('11.6_Outliers-Incineration'!$N$5:$N$500,MATCH($F101,'11.6_Outliers-Incineration'!$F$5:$F$500,0))&lt;&gt;"N",
INDEX('11.6_Outliers-Incineration'!K$5:K$500,MATCH($F101,'11.6_Outliers-Incineration'!$F$5:$F$500,0)),""),"")</f>
        <v>2012</v>
      </c>
      <c r="AD101" s="14" t="str">
        <f>IFERROR(IF(INDEX('11.6_Outliers-Incineration'!$N$5:$N$500,MATCH($F101,'11.6_Outliers-Incineration'!$F$5:$F$500,0))&lt;&gt;"N",
INDEX('11.6_Outliers-Incineration'!L$5:L$500,MATCH($F101,'11.6_Outliers-Incineration'!$F$5:$F$500,0)),""),"")</f>
        <v>WaW_023</v>
      </c>
      <c r="AE101" s="14">
        <f>IFERROR(IF(INDEX('11.7_Outliers-Controlled_disp'!$N$5:$N$500,MATCH($F101,'11.7_Outliers-Controlled_disp'!$F$5:$F$500,0))&lt;&gt;"N",
INDEX('11.7_Outliers-Controlled_disp'!J$5:J$500,MATCH($F101,'11.7_Outliers-Controlled_disp'!$F$5:$F$500,0)),""),"")</f>
        <v>0</v>
      </c>
      <c r="AF101" s="8">
        <f>IFERROR(IF(INDEX('11.7_Outliers-Controlled_disp'!$N$5:$N$500,MATCH($F101,'11.7_Outliers-Controlled_disp'!$F$5:$F$500,0))&lt;&gt;"N",
INDEX('11.7_Outliers-Controlled_disp'!K$5:K$500,MATCH($F101,'11.7_Outliers-Controlled_disp'!$F$5:$F$500,0)),""),"")</f>
        <v>2012</v>
      </c>
      <c r="AG101" s="14" t="str">
        <f>IFERROR(IF(INDEX('11.7_Outliers-Controlled_disp'!$N$5:$N$500,MATCH($F101,'11.7_Outliers-Controlled_disp'!$F$5:$F$500,0))&lt;&gt;"N",
INDEX('11.7_Outliers-Controlled_disp'!L$5:L$500,MATCH($F101,'11.7_Outliers-Controlled_disp'!$F$5:$F$500,0)),""),"")</f>
        <v>WaW_023</v>
      </c>
      <c r="AI101" s="5"/>
      <c r="AJ101" s="5" t="s">
        <v>1569</v>
      </c>
      <c r="AK101" s="5">
        <f t="shared" si="1"/>
        <v>7</v>
      </c>
    </row>
    <row r="102" spans="1:37" x14ac:dyDescent="0.25">
      <c r="A102" s="5" t="s">
        <v>626</v>
      </c>
      <c r="B102" s="5" t="s">
        <v>25</v>
      </c>
      <c r="C102" s="5" t="s">
        <v>624</v>
      </c>
      <c r="D102" s="5" t="s">
        <v>620</v>
      </c>
      <c r="E102" s="5" t="s">
        <v>628</v>
      </c>
      <c r="F102" s="5" t="s">
        <v>627</v>
      </c>
      <c r="G102" s="5">
        <v>3</v>
      </c>
      <c r="H102" s="15">
        <v>2</v>
      </c>
      <c r="I102" s="4" t="s">
        <v>1851</v>
      </c>
      <c r="J102" s="13">
        <f>IFERROR(IF(INDEX('11.1_Outliers-Generation'!$N$5:$N$500,MATCH($F102,'11.1_Outliers-Generation'!$F$5:$F$500,0))&lt;&gt;"N",
INDEX('11.1_Outliers-Generation'!J$5:J$500,MATCH($F102,'11.1_Outliers-Generation'!$F$5:$F$500,0)),""),"")</f>
        <v>0.34027370180840294</v>
      </c>
      <c r="K102" s="8">
        <f>IFERROR(IF(INDEX('11.1_Outliers-Generation'!$N$5:$N$500,MATCH($F102,'11.1_Outliers-Generation'!$F$5:$F$500,0))&lt;&gt;"N",
INDEX('11.1_Outliers-Generation'!K$5:K$500,MATCH($F102,'11.1_Outliers-Generation'!$F$5:$F$500,0)),""),"")</f>
        <v>2012</v>
      </c>
      <c r="L102" s="13" t="str">
        <f>IFERROR(IF(INDEX('11.1_Outliers-Generation'!$N$5:$N$500,MATCH($F102,'11.1_Outliers-Generation'!$F$5:$F$500,0))&lt;&gt;"N",
INDEX('11.1_Outliers-Generation'!L$5:L$500,MATCH($F102,'11.1_Outliers-Generation'!$F$5:$F$500,0)),""),"")</f>
        <v>WaW_024</v>
      </c>
      <c r="M102" s="14">
        <f>IFERROR(IF(INDEX('11.2_Outliers-Collection_cov'!$N$5:$N$500,MATCH($F102,'11.2_Outliers-Collection_cov'!$F$5:$F$500,0))&lt;&gt;"N",
INDEX('11.2_Outliers-Collection_cov'!J$5:J$500,MATCH($F102,'11.2_Outliers-Collection_cov'!$F$5:$F$500,0)),""),"")</f>
        <v>72</v>
      </c>
      <c r="N102" s="8">
        <f>IFERROR(IF(INDEX('11.2_Outliers-Collection_cov'!$N$5:$N$500,MATCH($F102,'11.2_Outliers-Collection_cov'!$F$5:$F$500,0))&lt;&gt;"N",
INDEX('11.2_Outliers-Collection_cov'!K$5:K$500,MATCH($F102,'11.2_Outliers-Collection_cov'!$F$5:$F$500,0)),""),"")</f>
        <v>2012</v>
      </c>
      <c r="O102" s="13" t="str">
        <f>IFERROR(IF(INDEX('11.2_Outliers-Collection_cov'!$N$5:$N$500,MATCH($F102,'11.2_Outliers-Collection_cov'!$F$5:$F$500,0))&lt;&gt;"N",
INDEX('11.2_Outliers-Collection_cov'!L$5:L$500,MATCH($F102,'11.2_Outliers-Collection_cov'!$F$5:$F$500,0)),""),"")</f>
        <v>WaW_024</v>
      </c>
      <c r="P102" s="14">
        <f>IFERROR(IF(INDEX('11.3_Outliers-Plastic'!$N$5:$N$500,MATCH($F102,'11.3_Outliers-Plastic'!$F$5:$F$500,0))&lt;&gt;"N",
INDEX('11.3_Outliers-Plastic'!J$5:J$500,MATCH($F102,'11.3_Outliers-Plastic'!$F$5:$F$500,0)),""),"")</f>
        <v>4.0508101620324064</v>
      </c>
      <c r="Q102" s="8">
        <f>IFERROR(IF(INDEX('11.3_Outliers-Plastic'!$N$5:$N$500,MATCH($F102,'11.3_Outliers-Plastic'!$F$5:$F$500,0))&lt;&gt;"N",
INDEX('11.3_Outliers-Plastic'!K$5:K$500,MATCH($F102,'11.3_Outliers-Plastic'!$F$5:$F$500,0)),""),"")</f>
        <v>2012</v>
      </c>
      <c r="R102" s="14" t="str">
        <f>IFERROR(IF(INDEX('11.3_Outliers-Plastic'!$N$5:$N$500,MATCH($F102,'11.3_Outliers-Plastic'!$F$5:$F$500,0))&lt;&gt;"N",
INDEX('11.3_Outliers-Plastic'!L$5:L$500,MATCH($F102,'11.3_Outliers-Plastic'!$F$5:$F$500,0)),""),"")</f>
        <v>WaW_024</v>
      </c>
      <c r="S102" s="12"/>
      <c r="T102" s="5"/>
      <c r="U102" s="5" t="s">
        <v>1569</v>
      </c>
      <c r="V102" s="14">
        <f>IFERROR(IF(INDEX('11.5_Outliers-Other_recovery'!$N$5:$N$500,MATCH($F102,'11.5_Outliers-Other_recovery'!$F$5:$F$500,0))&lt;&gt;"N",
INDEX('11.5_Outliers-Other_recovery'!J$5:J$500,MATCH($F102,'11.5_Outliers-Other_recovery'!$F$5:$F$500,0)),""),"")</f>
        <v>0</v>
      </c>
      <c r="W102" s="8">
        <f>IFERROR(IF(INDEX('11.5_Outliers-Other_recovery'!$N$5:$N$500,MATCH($F102,'11.5_Outliers-Other_recovery'!$F$5:$F$500,0))&lt;&gt;"N",
INDEX('11.5_Outliers-Other_recovery'!K$5:K$500,MATCH($F102,'11.5_Outliers-Other_recovery'!$F$5:$F$500,0)),""),"")</f>
        <v>2012</v>
      </c>
      <c r="X102" s="14" t="str">
        <f>IFERROR(IF(INDEX('11.5_Outliers-Other_recovery'!$N$5:$N$500,MATCH($F102,'11.5_Outliers-Other_recovery'!$F$5:$F$500,0))&lt;&gt;"N",
INDEX('11.5_Outliers-Other_recovery'!L$5:L$500,MATCH($F102,'11.5_Outliers-Other_recovery'!$F$5:$F$500,0)),""),"")</f>
        <v>WaW_024</v>
      </c>
      <c r="Y102" s="14">
        <f>IFERROR(IF(INDEX('11.4_Outliers-Formal_dry_recy'!$N$5:$N$500,MATCH($F102,'11.4_Outliers-Formal_dry_recy'!$F$5:$F$500,0))&lt;&gt;"N",
INDEX('11.4_Outliers-Formal_dry_recy'!J$5:J$500,MATCH($F102,'11.4_Outliers-Formal_dry_recy'!$F$5:$F$500,0)),""),"")</f>
        <v>0</v>
      </c>
      <c r="Z102" s="8">
        <f>IFERROR(IF(INDEX('11.4_Outliers-Formal_dry_recy'!$N$5:$N$500,MATCH($F102,'11.4_Outliers-Formal_dry_recy'!$F$5:$F$500,0))&lt;&gt;"N",
INDEX('11.4_Outliers-Formal_dry_recy'!K$5:K$500,MATCH($F102,'11.4_Outliers-Formal_dry_recy'!$F$5:$F$500,0)),""),"")</f>
        <v>2012</v>
      </c>
      <c r="AA102" s="14" t="str">
        <f>IFERROR(IF(INDEX('11.4_Outliers-Formal_dry_recy'!$N$5:$N$500,MATCH($F102,'11.4_Outliers-Formal_dry_recy'!$F$5:$F$500,0))&lt;&gt;"N",
INDEX('11.4_Outliers-Formal_dry_recy'!L$5:L$500,MATCH($F102,'11.4_Outliers-Formal_dry_recy'!$F$5:$F$500,0)),""),"")</f>
        <v>WaW_024</v>
      </c>
      <c r="AB102" s="14">
        <f>IFERROR(IF(INDEX('11.6_Outliers-Incineration'!$N$5:$N$500,MATCH($F102,'11.6_Outliers-Incineration'!$F$5:$F$500,0))&lt;&gt;"N",
INDEX('11.6_Outliers-Incineration'!J$5:J$500,MATCH($F102,'11.6_Outliers-Incineration'!$F$5:$F$500,0)),""),"")</f>
        <v>0</v>
      </c>
      <c r="AC102" s="8">
        <f>IFERROR(IF(INDEX('11.6_Outliers-Incineration'!$N$5:$N$500,MATCH($F102,'11.6_Outliers-Incineration'!$F$5:$F$500,0))&lt;&gt;"N",
INDEX('11.6_Outliers-Incineration'!K$5:K$500,MATCH($F102,'11.6_Outliers-Incineration'!$F$5:$F$500,0)),""),"")</f>
        <v>2012</v>
      </c>
      <c r="AD102" s="14" t="str">
        <f>IFERROR(IF(INDEX('11.6_Outliers-Incineration'!$N$5:$N$500,MATCH($F102,'11.6_Outliers-Incineration'!$F$5:$F$500,0))&lt;&gt;"N",
INDEX('11.6_Outliers-Incineration'!L$5:L$500,MATCH($F102,'11.6_Outliers-Incineration'!$F$5:$F$500,0)),""),"")</f>
        <v>WaW_024</v>
      </c>
      <c r="AE102" s="14">
        <f>IFERROR(IF(INDEX('11.7_Outliers-Controlled_disp'!$N$5:$N$500,MATCH($F102,'11.7_Outliers-Controlled_disp'!$F$5:$F$500,0))&lt;&gt;"N",
INDEX('11.7_Outliers-Controlled_disp'!J$5:J$500,MATCH($F102,'11.7_Outliers-Controlled_disp'!$F$5:$F$500,0)),""),"")</f>
        <v>0</v>
      </c>
      <c r="AF102" s="8">
        <f>IFERROR(IF(INDEX('11.7_Outliers-Controlled_disp'!$N$5:$N$500,MATCH($F102,'11.7_Outliers-Controlled_disp'!$F$5:$F$500,0))&lt;&gt;"N",
INDEX('11.7_Outliers-Controlled_disp'!K$5:K$500,MATCH($F102,'11.7_Outliers-Controlled_disp'!$F$5:$F$500,0)),""),"")</f>
        <v>2012</v>
      </c>
      <c r="AG102" s="14" t="str">
        <f>IFERROR(IF(INDEX('11.7_Outliers-Controlled_disp'!$N$5:$N$500,MATCH($F102,'11.7_Outliers-Controlled_disp'!$F$5:$F$500,0))&lt;&gt;"N",
INDEX('11.7_Outliers-Controlled_disp'!L$5:L$500,MATCH($F102,'11.7_Outliers-Controlled_disp'!$F$5:$F$500,0)),""),"")</f>
        <v>WaW_024</v>
      </c>
      <c r="AI102" s="5"/>
      <c r="AJ102" s="5" t="s">
        <v>1569</v>
      </c>
      <c r="AK102" s="5">
        <f t="shared" si="1"/>
        <v>7</v>
      </c>
    </row>
    <row r="103" spans="1:37" x14ac:dyDescent="0.25">
      <c r="A103" s="5" t="s">
        <v>629</v>
      </c>
      <c r="B103" s="5" t="s">
        <v>25</v>
      </c>
      <c r="C103" s="5" t="s">
        <v>624</v>
      </c>
      <c r="D103" s="5" t="s">
        <v>620</v>
      </c>
      <c r="E103" s="5" t="s">
        <v>631</v>
      </c>
      <c r="F103" s="5" t="s">
        <v>630</v>
      </c>
      <c r="G103" s="5">
        <v>3</v>
      </c>
      <c r="H103" s="15">
        <v>2</v>
      </c>
      <c r="I103" s="4" t="s">
        <v>1850</v>
      </c>
      <c r="J103" s="13">
        <f>IFERROR(IF(INDEX('11.1_Outliers-Generation'!$N$5:$N$500,MATCH($F103,'11.1_Outliers-Generation'!$F$5:$F$500,0))&lt;&gt;"N",
INDEX('11.1_Outliers-Generation'!J$5:J$500,MATCH($F103,'11.1_Outliers-Generation'!$F$5:$F$500,0)),""),"")</f>
        <v>0.75623756333693248</v>
      </c>
      <c r="K103" s="8">
        <f>IFERROR(IF(INDEX('11.1_Outliers-Generation'!$N$5:$N$500,MATCH($F103,'11.1_Outliers-Generation'!$F$5:$F$500,0))&lt;&gt;"N",
INDEX('11.1_Outliers-Generation'!K$5:K$500,MATCH($F103,'11.1_Outliers-Generation'!$F$5:$F$500,0)),""),"")</f>
        <v>2012</v>
      </c>
      <c r="L103" s="13" t="str">
        <f>IFERROR(IF(INDEX('11.1_Outliers-Generation'!$N$5:$N$500,MATCH($F103,'11.1_Outliers-Generation'!$F$5:$F$500,0))&lt;&gt;"N",
INDEX('11.1_Outliers-Generation'!L$5:L$500,MATCH($F103,'11.1_Outliers-Generation'!$F$5:$F$500,0)),""),"")</f>
        <v>WaW_025</v>
      </c>
      <c r="M103" s="14">
        <f>IFERROR(IF(INDEX('11.2_Outliers-Collection_cov'!$N$5:$N$500,MATCH($F103,'11.2_Outliers-Collection_cov'!$F$5:$F$500,0))&lt;&gt;"N",
INDEX('11.2_Outliers-Collection_cov'!J$5:J$500,MATCH($F103,'11.2_Outliers-Collection_cov'!$F$5:$F$500,0)),""),"")</f>
        <v>32</v>
      </c>
      <c r="N103" s="8">
        <f>IFERROR(IF(INDEX('11.2_Outliers-Collection_cov'!$N$5:$N$500,MATCH($F103,'11.2_Outliers-Collection_cov'!$F$5:$F$500,0))&lt;&gt;"N",
INDEX('11.2_Outliers-Collection_cov'!K$5:K$500,MATCH($F103,'11.2_Outliers-Collection_cov'!$F$5:$F$500,0)),""),"")</f>
        <v>2012</v>
      </c>
      <c r="O103" s="13" t="str">
        <f>IFERROR(IF(INDEX('11.2_Outliers-Collection_cov'!$N$5:$N$500,MATCH($F103,'11.2_Outliers-Collection_cov'!$F$5:$F$500,0))&lt;&gt;"N",
INDEX('11.2_Outliers-Collection_cov'!L$5:L$500,MATCH($F103,'11.2_Outliers-Collection_cov'!$F$5:$F$500,0)),""),"")</f>
        <v>WaW_025</v>
      </c>
      <c r="P103" s="14">
        <f>IFERROR(IF(INDEX('11.3_Outliers-Plastic'!$N$5:$N$500,MATCH($F103,'11.3_Outliers-Plastic'!$F$5:$F$500,0))&lt;&gt;"N",
INDEX('11.3_Outliers-Plastic'!J$5:J$500,MATCH($F103,'11.3_Outliers-Plastic'!$F$5:$F$500,0)),""),"")</f>
        <v>4.5490901819636074</v>
      </c>
      <c r="Q103" s="8">
        <f>IFERROR(IF(INDEX('11.3_Outliers-Plastic'!$N$5:$N$500,MATCH($F103,'11.3_Outliers-Plastic'!$F$5:$F$500,0))&lt;&gt;"N",
INDEX('11.3_Outliers-Plastic'!K$5:K$500,MATCH($F103,'11.3_Outliers-Plastic'!$F$5:$F$500,0)),""),"")</f>
        <v>2012</v>
      </c>
      <c r="R103" s="14" t="str">
        <f>IFERROR(IF(INDEX('11.3_Outliers-Plastic'!$N$5:$N$500,MATCH($F103,'11.3_Outliers-Plastic'!$F$5:$F$500,0))&lt;&gt;"N",
INDEX('11.3_Outliers-Plastic'!L$5:L$500,MATCH($F103,'11.3_Outliers-Plastic'!$F$5:$F$500,0)),""),"")</f>
        <v>WaW_025</v>
      </c>
      <c r="S103" s="12"/>
      <c r="T103" s="5"/>
      <c r="U103" s="5" t="s">
        <v>1569</v>
      </c>
      <c r="V103" s="14">
        <f>IFERROR(IF(INDEX('11.5_Outliers-Other_recovery'!$N$5:$N$500,MATCH($F103,'11.5_Outliers-Other_recovery'!$F$5:$F$500,0))&lt;&gt;"N",
INDEX('11.5_Outliers-Other_recovery'!J$5:J$500,MATCH($F103,'11.5_Outliers-Other_recovery'!$F$5:$F$500,0)),""),"")</f>
        <v>0</v>
      </c>
      <c r="W103" s="8">
        <f>IFERROR(IF(INDEX('11.5_Outliers-Other_recovery'!$N$5:$N$500,MATCH($F103,'11.5_Outliers-Other_recovery'!$F$5:$F$500,0))&lt;&gt;"N",
INDEX('11.5_Outliers-Other_recovery'!K$5:K$500,MATCH($F103,'11.5_Outliers-Other_recovery'!$F$5:$F$500,0)),""),"")</f>
        <v>2012</v>
      </c>
      <c r="X103" s="14" t="str">
        <f>IFERROR(IF(INDEX('11.5_Outliers-Other_recovery'!$N$5:$N$500,MATCH($F103,'11.5_Outliers-Other_recovery'!$F$5:$F$500,0))&lt;&gt;"N",
INDEX('11.5_Outliers-Other_recovery'!L$5:L$500,MATCH($F103,'11.5_Outliers-Other_recovery'!$F$5:$F$500,0)),""),"")</f>
        <v>WaW_025</v>
      </c>
      <c r="Y103" s="14">
        <f>IFERROR(IF(INDEX('11.4_Outliers-Formal_dry_recy'!$N$5:$N$500,MATCH($F103,'11.4_Outliers-Formal_dry_recy'!$F$5:$F$500,0))&lt;&gt;"N",
INDEX('11.4_Outliers-Formal_dry_recy'!J$5:J$500,MATCH($F103,'11.4_Outliers-Formal_dry_recy'!$F$5:$F$500,0)),""),"")</f>
        <v>0</v>
      </c>
      <c r="Z103" s="8">
        <f>IFERROR(IF(INDEX('11.4_Outliers-Formal_dry_recy'!$N$5:$N$500,MATCH($F103,'11.4_Outliers-Formal_dry_recy'!$F$5:$F$500,0))&lt;&gt;"N",
INDEX('11.4_Outliers-Formal_dry_recy'!K$5:K$500,MATCH($F103,'11.4_Outliers-Formal_dry_recy'!$F$5:$F$500,0)),""),"")</f>
        <v>2012</v>
      </c>
      <c r="AA103" s="14" t="str">
        <f>IFERROR(IF(INDEX('11.4_Outliers-Formal_dry_recy'!$N$5:$N$500,MATCH($F103,'11.4_Outliers-Formal_dry_recy'!$F$5:$F$500,0))&lt;&gt;"N",
INDEX('11.4_Outliers-Formal_dry_recy'!L$5:L$500,MATCH($F103,'11.4_Outliers-Formal_dry_recy'!$F$5:$F$500,0)),""),"")</f>
        <v>WaW_025</v>
      </c>
      <c r="AB103" s="14">
        <f>IFERROR(IF(INDEX('11.6_Outliers-Incineration'!$N$5:$N$500,MATCH($F103,'11.6_Outliers-Incineration'!$F$5:$F$500,0))&lt;&gt;"N",
INDEX('11.6_Outliers-Incineration'!J$5:J$500,MATCH($F103,'11.6_Outliers-Incineration'!$F$5:$F$500,0)),""),"")</f>
        <v>0</v>
      </c>
      <c r="AC103" s="8">
        <f>IFERROR(IF(INDEX('11.6_Outliers-Incineration'!$N$5:$N$500,MATCH($F103,'11.6_Outliers-Incineration'!$F$5:$F$500,0))&lt;&gt;"N",
INDEX('11.6_Outliers-Incineration'!K$5:K$500,MATCH($F103,'11.6_Outliers-Incineration'!$F$5:$F$500,0)),""),"")</f>
        <v>2012</v>
      </c>
      <c r="AD103" s="14" t="str">
        <f>IFERROR(IF(INDEX('11.6_Outliers-Incineration'!$N$5:$N$500,MATCH($F103,'11.6_Outliers-Incineration'!$F$5:$F$500,0))&lt;&gt;"N",
INDEX('11.6_Outliers-Incineration'!L$5:L$500,MATCH($F103,'11.6_Outliers-Incineration'!$F$5:$F$500,0)),""),"")</f>
        <v>WaW_025</v>
      </c>
      <c r="AE103" s="14">
        <f>IFERROR(IF(INDEX('11.7_Outliers-Controlled_disp'!$N$5:$N$500,MATCH($F103,'11.7_Outliers-Controlled_disp'!$F$5:$F$500,0))&lt;&gt;"N",
INDEX('11.7_Outliers-Controlled_disp'!J$5:J$500,MATCH($F103,'11.7_Outliers-Controlled_disp'!$F$5:$F$500,0)),""),"")</f>
        <v>0</v>
      </c>
      <c r="AF103" s="8">
        <f>IFERROR(IF(INDEX('11.7_Outliers-Controlled_disp'!$N$5:$N$500,MATCH($F103,'11.7_Outliers-Controlled_disp'!$F$5:$F$500,0))&lt;&gt;"N",
INDEX('11.7_Outliers-Controlled_disp'!K$5:K$500,MATCH($F103,'11.7_Outliers-Controlled_disp'!$F$5:$F$500,0)),""),"")</f>
        <v>2012</v>
      </c>
      <c r="AG103" s="14" t="str">
        <f>IFERROR(IF(INDEX('11.7_Outliers-Controlled_disp'!$N$5:$N$500,MATCH($F103,'11.7_Outliers-Controlled_disp'!$F$5:$F$500,0))&lt;&gt;"N",
INDEX('11.7_Outliers-Controlled_disp'!L$5:L$500,MATCH($F103,'11.7_Outliers-Controlled_disp'!$F$5:$F$500,0)),""),"")</f>
        <v>WaW_025</v>
      </c>
      <c r="AI103" s="5"/>
      <c r="AJ103" s="5" t="s">
        <v>1569</v>
      </c>
      <c r="AK103" s="5">
        <f t="shared" si="1"/>
        <v>7</v>
      </c>
    </row>
    <row r="104" spans="1:37" x14ac:dyDescent="0.25">
      <c r="A104" s="5" t="s">
        <v>632</v>
      </c>
      <c r="B104" s="5" t="s">
        <v>25</v>
      </c>
      <c r="C104" s="5" t="s">
        <v>624</v>
      </c>
      <c r="D104" s="5" t="s">
        <v>620</v>
      </c>
      <c r="E104" s="5" t="s">
        <v>633</v>
      </c>
      <c r="F104" s="5" t="s">
        <v>3140</v>
      </c>
      <c r="G104" s="5">
        <v>3</v>
      </c>
      <c r="H104" s="15">
        <v>2</v>
      </c>
      <c r="I104" s="4" t="s">
        <v>3142</v>
      </c>
      <c r="J104" s="13">
        <f>IFERROR(IF(INDEX('11.1_Outliers-Generation'!$N$5:$N$500,MATCH($F104,'11.1_Outliers-Generation'!$F$5:$F$500,0))&lt;&gt;"N",
INDEX('11.1_Outliers-Generation'!J$5:J$500,MATCH($F104,'11.1_Outliers-Generation'!$F$5:$F$500,0)),""),"")</f>
        <v>0.80951901805457327</v>
      </c>
      <c r="K104" s="8">
        <f>IFERROR(IF(INDEX('11.1_Outliers-Generation'!$N$5:$N$500,MATCH($F104,'11.1_Outliers-Generation'!$F$5:$F$500,0))&lt;&gt;"N",
INDEX('11.1_Outliers-Generation'!K$5:K$500,MATCH($F104,'11.1_Outliers-Generation'!$F$5:$F$500,0)),""),"")</f>
        <v>2012</v>
      </c>
      <c r="L104" s="13" t="str">
        <f>IFERROR(IF(INDEX('11.1_Outliers-Generation'!$N$5:$N$500,MATCH($F104,'11.1_Outliers-Generation'!$F$5:$F$500,0))&lt;&gt;"N",
INDEX('11.1_Outliers-Generation'!L$5:L$500,MATCH($F104,'11.1_Outliers-Generation'!$F$5:$F$500,0)),""),"")</f>
        <v>WaW_026</v>
      </c>
      <c r="M104" s="14">
        <f>IFERROR(IF(INDEX('11.2_Outliers-Collection_cov'!$N$5:$N$500,MATCH($F104,'11.2_Outliers-Collection_cov'!$F$5:$F$500,0))&lt;&gt;"N",
INDEX('11.2_Outliers-Collection_cov'!J$5:J$500,MATCH($F104,'11.2_Outliers-Collection_cov'!$F$5:$F$500,0)),""),"")</f>
        <v>42</v>
      </c>
      <c r="N104" s="8">
        <f>IFERROR(IF(INDEX('11.2_Outliers-Collection_cov'!$N$5:$N$500,MATCH($F104,'11.2_Outliers-Collection_cov'!$F$5:$F$500,0))&lt;&gt;"N",
INDEX('11.2_Outliers-Collection_cov'!K$5:K$500,MATCH($F104,'11.2_Outliers-Collection_cov'!$F$5:$F$500,0)),""),"")</f>
        <v>2012</v>
      </c>
      <c r="O104" s="13" t="str">
        <f>IFERROR(IF(INDEX('11.2_Outliers-Collection_cov'!$N$5:$N$500,MATCH($F104,'11.2_Outliers-Collection_cov'!$F$5:$F$500,0))&lt;&gt;"N",
INDEX('11.2_Outliers-Collection_cov'!L$5:L$500,MATCH($F104,'11.2_Outliers-Collection_cov'!$F$5:$F$500,0)),""),"")</f>
        <v>WaW_026</v>
      </c>
      <c r="P104" s="14">
        <f>IFERROR(IF(INDEX('11.3_Outliers-Plastic'!$N$5:$N$500,MATCH($F104,'11.3_Outliers-Plastic'!$F$5:$F$500,0))&lt;&gt;"N",
INDEX('11.3_Outliers-Plastic'!J$5:J$500,MATCH($F104,'11.3_Outliers-Plastic'!$F$5:$F$500,0)),""),"")</f>
        <v>7.2107210721072112</v>
      </c>
      <c r="Q104" s="8">
        <f>IFERROR(IF(INDEX('11.3_Outliers-Plastic'!$N$5:$N$500,MATCH($F104,'11.3_Outliers-Plastic'!$F$5:$F$500,0))&lt;&gt;"N",
INDEX('11.3_Outliers-Plastic'!K$5:K$500,MATCH($F104,'11.3_Outliers-Plastic'!$F$5:$F$500,0)),""),"")</f>
        <v>2012</v>
      </c>
      <c r="R104" s="14" t="str">
        <f>IFERROR(IF(INDEX('11.3_Outliers-Plastic'!$N$5:$N$500,MATCH($F104,'11.3_Outliers-Plastic'!$F$5:$F$500,0))&lt;&gt;"N",
INDEX('11.3_Outliers-Plastic'!L$5:L$500,MATCH($F104,'11.3_Outliers-Plastic'!$F$5:$F$500,0)),""),"")</f>
        <v>WaW_026</v>
      </c>
      <c r="S104" s="12"/>
      <c r="T104" s="5"/>
      <c r="U104" s="5" t="s">
        <v>1569</v>
      </c>
      <c r="V104" s="14">
        <f>IFERROR(IF(INDEX('11.5_Outliers-Other_recovery'!$N$5:$N$500,MATCH($F104,'11.5_Outliers-Other_recovery'!$F$5:$F$500,0))&lt;&gt;"N",
INDEX('11.5_Outliers-Other_recovery'!J$5:J$500,MATCH($F104,'11.5_Outliers-Other_recovery'!$F$5:$F$500,0)),""),"")</f>
        <v>1.4193984454207502</v>
      </c>
      <c r="W104" s="8">
        <f>IFERROR(IF(INDEX('11.5_Outliers-Other_recovery'!$N$5:$N$500,MATCH($F104,'11.5_Outliers-Other_recovery'!$F$5:$F$500,0))&lt;&gt;"N",
INDEX('11.5_Outliers-Other_recovery'!K$5:K$500,MATCH($F104,'11.5_Outliers-Other_recovery'!$F$5:$F$500,0)),""),"")</f>
        <v>2012</v>
      </c>
      <c r="X104" s="14" t="str">
        <f>IFERROR(IF(INDEX('11.5_Outliers-Other_recovery'!$N$5:$N$500,MATCH($F104,'11.5_Outliers-Other_recovery'!$F$5:$F$500,0))&lt;&gt;"N",
INDEX('11.5_Outliers-Other_recovery'!L$5:L$500,MATCH($F104,'11.5_Outliers-Other_recovery'!$F$5:$F$500,0)),""),"")</f>
        <v>WaW_026</v>
      </c>
      <c r="Y104" s="14">
        <f>IFERROR(IF(INDEX('11.4_Outliers-Formal_dry_recy'!$N$5:$N$500,MATCH($F104,'11.4_Outliers-Formal_dry_recy'!$F$5:$F$500,0))&lt;&gt;"N",
INDEX('11.4_Outliers-Formal_dry_recy'!J$5:J$500,MATCH($F104,'11.4_Outliers-Formal_dry_recy'!$F$5:$F$500,0)),""),"")</f>
        <v>0</v>
      </c>
      <c r="Z104" s="8">
        <f>IFERROR(IF(INDEX('11.4_Outliers-Formal_dry_recy'!$N$5:$N$500,MATCH($F104,'11.4_Outliers-Formal_dry_recy'!$F$5:$F$500,0))&lt;&gt;"N",
INDEX('11.4_Outliers-Formal_dry_recy'!K$5:K$500,MATCH($F104,'11.4_Outliers-Formal_dry_recy'!$F$5:$F$500,0)),""),"")</f>
        <v>2012</v>
      </c>
      <c r="AA104" s="14" t="str">
        <f>IFERROR(IF(INDEX('11.4_Outliers-Formal_dry_recy'!$N$5:$N$500,MATCH($F104,'11.4_Outliers-Formal_dry_recy'!$F$5:$F$500,0))&lt;&gt;"N",
INDEX('11.4_Outliers-Formal_dry_recy'!L$5:L$500,MATCH($F104,'11.4_Outliers-Formal_dry_recy'!$F$5:$F$500,0)),""),"")</f>
        <v>WaW_026</v>
      </c>
      <c r="AB104" s="14">
        <f>IFERROR(IF(INDEX('11.6_Outliers-Incineration'!$N$5:$N$500,MATCH($F104,'11.6_Outliers-Incineration'!$F$5:$F$500,0))&lt;&gt;"N",
INDEX('11.6_Outliers-Incineration'!J$5:J$500,MATCH($F104,'11.6_Outliers-Incineration'!$F$5:$F$500,0)),""),"")</f>
        <v>0</v>
      </c>
      <c r="AC104" s="8">
        <f>IFERROR(IF(INDEX('11.6_Outliers-Incineration'!$N$5:$N$500,MATCH($F104,'11.6_Outliers-Incineration'!$F$5:$F$500,0))&lt;&gt;"N",
INDEX('11.6_Outliers-Incineration'!K$5:K$500,MATCH($F104,'11.6_Outliers-Incineration'!$F$5:$F$500,0)),""),"")</f>
        <v>2012</v>
      </c>
      <c r="AD104" s="14" t="str">
        <f>IFERROR(IF(INDEX('11.6_Outliers-Incineration'!$N$5:$N$500,MATCH($F104,'11.6_Outliers-Incineration'!$F$5:$F$500,0))&lt;&gt;"N",
INDEX('11.6_Outliers-Incineration'!L$5:L$500,MATCH($F104,'11.6_Outliers-Incineration'!$F$5:$F$500,0)),""),"")</f>
        <v>WaW_026</v>
      </c>
      <c r="AE104" s="14">
        <f>IFERROR(IF(INDEX('11.7_Outliers-Controlled_disp'!$N$5:$N$500,MATCH($F104,'11.7_Outliers-Controlled_disp'!$F$5:$F$500,0))&lt;&gt;"N",
INDEX('11.7_Outliers-Controlled_disp'!J$5:J$500,MATCH($F104,'11.7_Outliers-Controlled_disp'!$F$5:$F$500,0)),""),"")</f>
        <v>0</v>
      </c>
      <c r="AF104" s="8">
        <f>IFERROR(IF(INDEX('11.7_Outliers-Controlled_disp'!$N$5:$N$500,MATCH($F104,'11.7_Outliers-Controlled_disp'!$F$5:$F$500,0))&lt;&gt;"N",
INDEX('11.7_Outliers-Controlled_disp'!K$5:K$500,MATCH($F104,'11.7_Outliers-Controlled_disp'!$F$5:$F$500,0)),""),"")</f>
        <v>2012</v>
      </c>
      <c r="AG104" s="14" t="str">
        <f>IFERROR(IF(INDEX('11.7_Outliers-Controlled_disp'!$N$5:$N$500,MATCH($F104,'11.7_Outliers-Controlled_disp'!$F$5:$F$500,0))&lt;&gt;"N",
INDEX('11.7_Outliers-Controlled_disp'!L$5:L$500,MATCH($F104,'11.7_Outliers-Controlled_disp'!$F$5:$F$500,0)),""),"")</f>
        <v>WaW_026</v>
      </c>
      <c r="AI104" s="5"/>
      <c r="AJ104" s="5" t="s">
        <v>1569</v>
      </c>
      <c r="AK104" s="5">
        <f t="shared" si="1"/>
        <v>7</v>
      </c>
    </row>
    <row r="105" spans="1:37" x14ac:dyDescent="0.25">
      <c r="A105" s="5" t="s">
        <v>1076</v>
      </c>
      <c r="B105" s="5" t="s">
        <v>1079</v>
      </c>
      <c r="C105" s="5" t="s">
        <v>1078</v>
      </c>
      <c r="D105" s="5" t="s">
        <v>1038</v>
      </c>
      <c r="E105" s="5" t="s">
        <v>1080</v>
      </c>
      <c r="F105" s="5" t="s">
        <v>1077</v>
      </c>
      <c r="G105" s="5">
        <v>2</v>
      </c>
      <c r="H105" s="15">
        <v>1</v>
      </c>
      <c r="I105" s="4" t="s">
        <v>1852</v>
      </c>
      <c r="J105" s="13">
        <f>IFERROR(IF(INDEX('11.1_Outliers-Generation'!$N$5:$N$500,MATCH($F105,'11.1_Outliers-Generation'!$F$5:$F$500,0))&lt;&gt;"N",
INDEX('11.1_Outliers-Generation'!J$5:J$500,MATCH($F105,'11.1_Outliers-Generation'!$F$5:$F$500,0)),""),"")</f>
        <v>1.2005632472997503</v>
      </c>
      <c r="K105" s="8">
        <f>IFERROR(IF(INDEX('11.1_Outliers-Generation'!$N$5:$N$500,MATCH($F105,'11.1_Outliers-Generation'!$F$5:$F$500,0))&lt;&gt;"N",
INDEX('11.1_Outliers-Generation'!K$5:K$500,MATCH($F105,'11.1_Outliers-Generation'!$F$5:$F$500,0)),""),"")</f>
        <v>2016</v>
      </c>
      <c r="L105" s="13" t="str">
        <f>IFERROR(IF(INDEX('11.1_Outliers-Generation'!$N$5:$N$500,MATCH($F105,'11.1_Outliers-Generation'!$F$5:$F$500,0))&lt;&gt;"N",
INDEX('11.1_Outliers-Generation'!L$5:L$500,MATCH($F105,'11.1_Outliers-Generation'!$F$5:$F$500,0)),""),"")</f>
        <v>WaW_028</v>
      </c>
      <c r="M105" s="14">
        <f>IFERROR(IF(INDEX('11.2_Outliers-Collection_cov'!$N$5:$N$500,MATCH($F105,'11.2_Outliers-Collection_cov'!$F$5:$F$500,0))&lt;&gt;"N",
INDEX('11.2_Outliers-Collection_cov'!J$5:J$500,MATCH($F105,'11.2_Outliers-Collection_cov'!$F$5:$F$500,0)),""),"")</f>
        <v>99</v>
      </c>
      <c r="N105" s="8">
        <f>IFERROR(IF(INDEX('11.2_Outliers-Collection_cov'!$N$5:$N$500,MATCH($F105,'11.2_Outliers-Collection_cov'!$F$5:$F$500,0))&lt;&gt;"N",
INDEX('11.2_Outliers-Collection_cov'!K$5:K$500,MATCH($F105,'11.2_Outliers-Collection_cov'!$F$5:$F$500,0)),""),"")</f>
        <v>2016</v>
      </c>
      <c r="O105" s="13" t="str">
        <f>IFERROR(IF(INDEX('11.2_Outliers-Collection_cov'!$N$5:$N$500,MATCH($F105,'11.2_Outliers-Collection_cov'!$F$5:$F$500,0))&lt;&gt;"N",
INDEX('11.2_Outliers-Collection_cov'!L$5:L$500,MATCH($F105,'11.2_Outliers-Collection_cov'!$F$5:$F$500,0)),""),"")</f>
        <v>WaW_028</v>
      </c>
      <c r="P105" s="14">
        <f>IFERROR(IF(INDEX('11.3_Outliers-Plastic'!$N$5:$N$500,MATCH($F105,'11.3_Outliers-Plastic'!$F$5:$F$500,0))&lt;&gt;"N",
INDEX('11.3_Outliers-Plastic'!J$5:J$500,MATCH($F105,'11.3_Outliers-Plastic'!$F$5:$F$500,0)),""),"")</f>
        <v>8.6000000000000014</v>
      </c>
      <c r="Q105" s="8">
        <f>IFERROR(IF(INDEX('11.3_Outliers-Plastic'!$N$5:$N$500,MATCH($F105,'11.3_Outliers-Plastic'!$F$5:$F$500,0))&lt;&gt;"N",
INDEX('11.3_Outliers-Plastic'!K$5:K$500,MATCH($F105,'11.3_Outliers-Plastic'!$F$5:$F$500,0)),""),"")</f>
        <v>2016</v>
      </c>
      <c r="R105" s="14" t="str">
        <f>IFERROR(IF(INDEX('11.3_Outliers-Plastic'!$N$5:$N$500,MATCH($F105,'11.3_Outliers-Plastic'!$F$5:$F$500,0))&lt;&gt;"N",
INDEX('11.3_Outliers-Plastic'!L$5:L$500,MATCH($F105,'11.3_Outliers-Plastic'!$F$5:$F$500,0)),""),"")</f>
        <v>WaW_028</v>
      </c>
      <c r="S105" s="12"/>
      <c r="T105" s="5"/>
      <c r="U105" s="5" t="s">
        <v>1569</v>
      </c>
      <c r="V105" s="14">
        <f>IFERROR(IF(INDEX('11.5_Outliers-Other_recovery'!$N$5:$N$500,MATCH($F105,'11.5_Outliers-Other_recovery'!$F$5:$F$500,0))&lt;&gt;"N",
INDEX('11.5_Outliers-Other_recovery'!J$5:J$500,MATCH($F105,'11.5_Outliers-Other_recovery'!$F$5:$F$500,0)),""),"")</f>
        <v>0</v>
      </c>
      <c r="W105" s="8">
        <f>IFERROR(IF(INDEX('11.5_Outliers-Other_recovery'!$N$5:$N$500,MATCH($F105,'11.5_Outliers-Other_recovery'!$F$5:$F$500,0))&lt;&gt;"N",
INDEX('11.5_Outliers-Other_recovery'!K$5:K$500,MATCH($F105,'11.5_Outliers-Other_recovery'!$F$5:$F$500,0)),""),"")</f>
        <v>2016</v>
      </c>
      <c r="X105" s="14" t="str">
        <f>IFERROR(IF(INDEX('11.5_Outliers-Other_recovery'!$N$5:$N$500,MATCH($F105,'11.5_Outliers-Other_recovery'!$F$5:$F$500,0))&lt;&gt;"N",
INDEX('11.5_Outliers-Other_recovery'!L$5:L$500,MATCH($F105,'11.5_Outliers-Other_recovery'!$F$5:$F$500,0)),""),"")</f>
        <v>WaW_028</v>
      </c>
      <c r="Y105" s="14">
        <f>IFERROR(IF(INDEX('11.4_Outliers-Formal_dry_recy'!$N$5:$N$500,MATCH($F105,'11.4_Outliers-Formal_dry_recy'!$F$5:$F$500,0))&lt;&gt;"N",
INDEX('11.4_Outliers-Formal_dry_recy'!J$5:J$500,MATCH($F105,'11.4_Outliers-Formal_dry_recy'!$F$5:$F$500,0)),""),"")</f>
        <v>0.6</v>
      </c>
      <c r="Z105" s="8">
        <f>IFERROR(IF(INDEX('11.4_Outliers-Formal_dry_recy'!$N$5:$N$500,MATCH($F105,'11.4_Outliers-Formal_dry_recy'!$F$5:$F$500,0))&lt;&gt;"N",
INDEX('11.4_Outliers-Formal_dry_recy'!K$5:K$500,MATCH($F105,'11.4_Outliers-Formal_dry_recy'!$F$5:$F$500,0)),""),"")</f>
        <v>2016</v>
      </c>
      <c r="AA105" s="14" t="str">
        <f>IFERROR(IF(INDEX('11.4_Outliers-Formal_dry_recy'!$N$5:$N$500,MATCH($F105,'11.4_Outliers-Formal_dry_recy'!$F$5:$F$500,0))&lt;&gt;"N",
INDEX('11.4_Outliers-Formal_dry_recy'!L$5:L$500,MATCH($F105,'11.4_Outliers-Formal_dry_recy'!$F$5:$F$500,0)),""),"")</f>
        <v>WaW_028</v>
      </c>
      <c r="AB105" s="14">
        <f>IFERROR(IF(INDEX('11.6_Outliers-Incineration'!$N$5:$N$500,MATCH($F105,'11.6_Outliers-Incineration'!$F$5:$F$500,0))&lt;&gt;"N",
INDEX('11.6_Outliers-Incineration'!J$5:J$500,MATCH($F105,'11.6_Outliers-Incineration'!$F$5:$F$500,0)),""),"")</f>
        <v>0</v>
      </c>
      <c r="AC105" s="8">
        <f>IFERROR(IF(INDEX('11.6_Outliers-Incineration'!$N$5:$N$500,MATCH($F105,'11.6_Outliers-Incineration'!$F$5:$F$500,0))&lt;&gt;"N",
INDEX('11.6_Outliers-Incineration'!K$5:K$500,MATCH($F105,'11.6_Outliers-Incineration'!$F$5:$F$500,0)),""),"")</f>
        <v>2016</v>
      </c>
      <c r="AD105" s="14" t="str">
        <f>IFERROR(IF(INDEX('11.6_Outliers-Incineration'!$N$5:$N$500,MATCH($F105,'11.6_Outliers-Incineration'!$F$5:$F$500,0))&lt;&gt;"N",
INDEX('11.6_Outliers-Incineration'!L$5:L$500,MATCH($F105,'11.6_Outliers-Incineration'!$F$5:$F$500,0)),""),"")</f>
        <v>WaW_028</v>
      </c>
      <c r="AE105" s="14">
        <f>IFERROR(IF(INDEX('11.7_Outliers-Controlled_disp'!$N$5:$N$500,MATCH($F105,'11.7_Outliers-Controlled_disp'!$F$5:$F$500,0))&lt;&gt;"N",
INDEX('11.7_Outliers-Controlled_disp'!J$5:J$500,MATCH($F105,'11.7_Outliers-Controlled_disp'!$F$5:$F$500,0)),""),"")</f>
        <v>100</v>
      </c>
      <c r="AF105" s="8">
        <f>IFERROR(IF(INDEX('11.7_Outliers-Controlled_disp'!$N$5:$N$500,MATCH($F105,'11.7_Outliers-Controlled_disp'!$F$5:$F$500,0))&lt;&gt;"N",
INDEX('11.7_Outliers-Controlled_disp'!K$5:K$500,MATCH($F105,'11.7_Outliers-Controlled_disp'!$F$5:$F$500,0)),""),"")</f>
        <v>2016</v>
      </c>
      <c r="AG105" s="14" t="str">
        <f>IFERROR(IF(INDEX('11.7_Outliers-Controlled_disp'!$N$5:$N$500,MATCH($F105,'11.7_Outliers-Controlled_disp'!$F$5:$F$500,0))&lt;&gt;"N",
INDEX('11.7_Outliers-Controlled_disp'!L$5:L$500,MATCH($F105,'11.7_Outliers-Controlled_disp'!$F$5:$F$500,0)),""),"")</f>
        <v>WaW_028</v>
      </c>
      <c r="AI105" s="5"/>
      <c r="AJ105" s="5" t="s">
        <v>1569</v>
      </c>
      <c r="AK105" s="5">
        <f t="shared" si="1"/>
        <v>7</v>
      </c>
    </row>
    <row r="106" spans="1:37" x14ac:dyDescent="0.25">
      <c r="A106" s="5" t="s">
        <v>1081</v>
      </c>
      <c r="B106" s="5" t="s">
        <v>1079</v>
      </c>
      <c r="C106" s="5" t="s">
        <v>1078</v>
      </c>
      <c r="D106" s="5" t="s">
        <v>1038</v>
      </c>
      <c r="E106" s="5" t="s">
        <v>1083</v>
      </c>
      <c r="F106" s="5" t="s">
        <v>1082</v>
      </c>
      <c r="G106" s="5">
        <v>2</v>
      </c>
      <c r="H106" s="15">
        <v>1</v>
      </c>
      <c r="I106" s="4"/>
      <c r="J106" s="13">
        <f>IFERROR(IF(INDEX('11.1_Outliers-Generation'!$N$5:$N$500,MATCH($F106,'11.1_Outliers-Generation'!$F$5:$F$500,0))&lt;&gt;"N",
INDEX('11.1_Outliers-Generation'!J$5:J$500,MATCH($F106,'11.1_Outliers-Generation'!$F$5:$F$500,0)),""),"")</f>
        <v>1.6244085983046603</v>
      </c>
      <c r="K106" s="8">
        <f>IFERROR(IF(INDEX('11.1_Outliers-Generation'!$N$5:$N$500,MATCH($F106,'11.1_Outliers-Generation'!$F$5:$F$500,0))&lt;&gt;"N",
INDEX('11.1_Outliers-Generation'!K$5:K$500,MATCH($F106,'11.1_Outliers-Generation'!$F$5:$F$500,0)),""),"")</f>
        <v>2016</v>
      </c>
      <c r="L106" s="13" t="str">
        <f>IFERROR(IF(INDEX('11.1_Outliers-Generation'!$N$5:$N$500,MATCH($F106,'11.1_Outliers-Generation'!$F$5:$F$500,0))&lt;&gt;"N",
INDEX('11.1_Outliers-Generation'!L$5:L$500,MATCH($F106,'11.1_Outliers-Generation'!$F$5:$F$500,0)),""),"")</f>
        <v>WaW_029</v>
      </c>
      <c r="M106" s="14">
        <f>IFERROR(IF(INDEX('11.2_Outliers-Collection_cov'!$N$5:$N$500,MATCH($F106,'11.2_Outliers-Collection_cov'!$F$5:$F$500,0))&lt;&gt;"N",
INDEX('11.2_Outliers-Collection_cov'!J$5:J$500,MATCH($F106,'11.2_Outliers-Collection_cov'!$F$5:$F$500,0)),""),"")</f>
        <v>100</v>
      </c>
      <c r="N106" s="8">
        <f>IFERROR(IF(INDEX('11.2_Outliers-Collection_cov'!$N$5:$N$500,MATCH($F106,'11.2_Outliers-Collection_cov'!$F$5:$F$500,0))&lt;&gt;"N",
INDEX('11.2_Outliers-Collection_cov'!K$5:K$500,MATCH($F106,'11.2_Outliers-Collection_cov'!$F$5:$F$500,0)),""),"")</f>
        <v>2016</v>
      </c>
      <c r="O106" s="13" t="str">
        <f>IFERROR(IF(INDEX('11.2_Outliers-Collection_cov'!$N$5:$N$500,MATCH($F106,'11.2_Outliers-Collection_cov'!$F$5:$F$500,0))&lt;&gt;"N",
INDEX('11.2_Outliers-Collection_cov'!L$5:L$500,MATCH($F106,'11.2_Outliers-Collection_cov'!$F$5:$F$500,0)),""),"")</f>
        <v>WaW_029</v>
      </c>
      <c r="P106" s="14">
        <f>IFERROR(IF(INDEX('11.3_Outliers-Plastic'!$N$5:$N$500,MATCH($F106,'11.3_Outliers-Plastic'!$F$5:$F$500,0))&lt;&gt;"N",
INDEX('11.3_Outliers-Plastic'!J$5:J$500,MATCH($F106,'11.3_Outliers-Plastic'!$F$5:$F$500,0)),""),"")</f>
        <v>10.095770151636071</v>
      </c>
      <c r="Q106" s="8">
        <f>IFERROR(IF(INDEX('11.3_Outliers-Plastic'!$N$5:$N$500,MATCH($F106,'11.3_Outliers-Plastic'!$F$5:$F$500,0))&lt;&gt;"N",
INDEX('11.3_Outliers-Plastic'!K$5:K$500,MATCH($F106,'11.3_Outliers-Plastic'!$F$5:$F$500,0)),""),"")</f>
        <v>2016</v>
      </c>
      <c r="R106" s="14" t="str">
        <f>IFERROR(IF(INDEX('11.3_Outliers-Plastic'!$N$5:$N$500,MATCH($F106,'11.3_Outliers-Plastic'!$F$5:$F$500,0))&lt;&gt;"N",
INDEX('11.3_Outliers-Plastic'!L$5:L$500,MATCH($F106,'11.3_Outliers-Plastic'!$F$5:$F$500,0)),""),"")</f>
        <v>WaW_029</v>
      </c>
      <c r="S106" s="12"/>
      <c r="T106" s="5"/>
      <c r="U106" s="5" t="s">
        <v>1569</v>
      </c>
      <c r="V106" s="14">
        <f>IFERROR(IF(INDEX('11.5_Outliers-Other_recovery'!$N$5:$N$500,MATCH($F106,'11.5_Outliers-Other_recovery'!$F$5:$F$500,0))&lt;&gt;"N",
INDEX('11.5_Outliers-Other_recovery'!J$5:J$500,MATCH($F106,'11.5_Outliers-Other_recovery'!$F$5:$F$500,0)),""),"")</f>
        <v>0</v>
      </c>
      <c r="W106" s="8">
        <f>IFERROR(IF(INDEX('11.5_Outliers-Other_recovery'!$N$5:$N$500,MATCH($F106,'11.5_Outliers-Other_recovery'!$F$5:$F$500,0))&lt;&gt;"N",
INDEX('11.5_Outliers-Other_recovery'!K$5:K$500,MATCH($F106,'11.5_Outliers-Other_recovery'!$F$5:$F$500,0)),""),"")</f>
        <v>2016</v>
      </c>
      <c r="X106" s="14" t="str">
        <f>IFERROR(IF(INDEX('11.5_Outliers-Other_recovery'!$N$5:$N$500,MATCH($F106,'11.5_Outliers-Other_recovery'!$F$5:$F$500,0))&lt;&gt;"N",
INDEX('11.5_Outliers-Other_recovery'!L$5:L$500,MATCH($F106,'11.5_Outliers-Other_recovery'!$F$5:$F$500,0)),""),"")</f>
        <v>WaW_029</v>
      </c>
      <c r="Y106" s="14">
        <f>IFERROR(IF(INDEX('11.4_Outliers-Formal_dry_recy'!$N$5:$N$500,MATCH($F106,'11.4_Outliers-Formal_dry_recy'!$F$5:$F$500,0))&lt;&gt;"N",
INDEX('11.4_Outliers-Formal_dry_recy'!J$5:J$500,MATCH($F106,'11.4_Outliers-Formal_dry_recy'!$F$5:$F$500,0)),""),"")</f>
        <v>0</v>
      </c>
      <c r="Z106" s="8">
        <f>IFERROR(IF(INDEX('11.4_Outliers-Formal_dry_recy'!$N$5:$N$500,MATCH($F106,'11.4_Outliers-Formal_dry_recy'!$F$5:$F$500,0))&lt;&gt;"N",
INDEX('11.4_Outliers-Formal_dry_recy'!K$5:K$500,MATCH($F106,'11.4_Outliers-Formal_dry_recy'!$F$5:$F$500,0)),""),"")</f>
        <v>2016</v>
      </c>
      <c r="AA106" s="14" t="str">
        <f>IFERROR(IF(INDEX('11.4_Outliers-Formal_dry_recy'!$N$5:$N$500,MATCH($F106,'11.4_Outliers-Formal_dry_recy'!$F$5:$F$500,0))&lt;&gt;"N",
INDEX('11.4_Outliers-Formal_dry_recy'!L$5:L$500,MATCH($F106,'11.4_Outliers-Formal_dry_recy'!$F$5:$F$500,0)),""),"")</f>
        <v>WaW_029</v>
      </c>
      <c r="AB106" s="14">
        <f>IFERROR(IF(INDEX('11.6_Outliers-Incineration'!$N$5:$N$500,MATCH($F106,'11.6_Outliers-Incineration'!$F$5:$F$500,0))&lt;&gt;"N",
INDEX('11.6_Outliers-Incineration'!J$5:J$500,MATCH($F106,'11.6_Outliers-Incineration'!$F$5:$F$500,0)),""),"")</f>
        <v>0</v>
      </c>
      <c r="AC106" s="8">
        <f>IFERROR(IF(INDEX('11.6_Outliers-Incineration'!$N$5:$N$500,MATCH($F106,'11.6_Outliers-Incineration'!$F$5:$F$500,0))&lt;&gt;"N",
INDEX('11.6_Outliers-Incineration'!K$5:K$500,MATCH($F106,'11.6_Outliers-Incineration'!$F$5:$F$500,0)),""),"")</f>
        <v>2016</v>
      </c>
      <c r="AD106" s="14" t="str">
        <f>IFERROR(IF(INDEX('11.6_Outliers-Incineration'!$N$5:$N$500,MATCH($F106,'11.6_Outliers-Incineration'!$F$5:$F$500,0))&lt;&gt;"N",
INDEX('11.6_Outliers-Incineration'!L$5:L$500,MATCH($F106,'11.6_Outliers-Incineration'!$F$5:$F$500,0)),""),"")</f>
        <v>WaW_029</v>
      </c>
      <c r="AE106" s="14">
        <f>IFERROR(IF(INDEX('11.7_Outliers-Controlled_disp'!$N$5:$N$500,MATCH($F106,'11.7_Outliers-Controlled_disp'!$F$5:$F$500,0))&lt;&gt;"N",
INDEX('11.7_Outliers-Controlled_disp'!J$5:J$500,MATCH($F106,'11.7_Outliers-Controlled_disp'!$F$5:$F$500,0)),""),"")</f>
        <v>97</v>
      </c>
      <c r="AF106" s="8">
        <f>IFERROR(IF(INDEX('11.7_Outliers-Controlled_disp'!$N$5:$N$500,MATCH($F106,'11.7_Outliers-Controlled_disp'!$F$5:$F$500,0))&lt;&gt;"N",
INDEX('11.7_Outliers-Controlled_disp'!K$5:K$500,MATCH($F106,'11.7_Outliers-Controlled_disp'!$F$5:$F$500,0)),""),"")</f>
        <v>2016</v>
      </c>
      <c r="AG106" s="14" t="str">
        <f>IFERROR(IF(INDEX('11.7_Outliers-Controlled_disp'!$N$5:$N$500,MATCH($F106,'11.7_Outliers-Controlled_disp'!$F$5:$F$500,0))&lt;&gt;"N",
INDEX('11.7_Outliers-Controlled_disp'!L$5:L$500,MATCH($F106,'11.7_Outliers-Controlled_disp'!$F$5:$F$500,0)),""),"")</f>
        <v>WaW_029</v>
      </c>
      <c r="AI106" s="5"/>
      <c r="AJ106" s="5" t="s">
        <v>1569</v>
      </c>
      <c r="AK106" s="5">
        <f t="shared" si="1"/>
        <v>7</v>
      </c>
    </row>
    <row r="107" spans="1:37" x14ac:dyDescent="0.25">
      <c r="A107" s="5" t="s">
        <v>51</v>
      </c>
      <c r="B107" s="5" t="s">
        <v>54</v>
      </c>
      <c r="C107" s="5" t="s">
        <v>53</v>
      </c>
      <c r="D107" s="5" t="s">
        <v>35</v>
      </c>
      <c r="E107" s="5" t="s">
        <v>55</v>
      </c>
      <c r="F107" s="5" t="s">
        <v>52</v>
      </c>
      <c r="G107" s="5">
        <v>3</v>
      </c>
      <c r="H107" s="15">
        <v>2</v>
      </c>
      <c r="I107" s="4" t="s">
        <v>1853</v>
      </c>
      <c r="J107" s="13">
        <f>IFERROR(IF(INDEX('11.1_Outliers-Generation'!$N$5:$N$500,MATCH($F107,'11.1_Outliers-Generation'!$F$5:$F$500,0))&lt;&gt;"N",
INDEX('11.1_Outliers-Generation'!J$5:J$500,MATCH($F107,'11.1_Outliers-Generation'!$F$5:$F$500,0)),""),"")</f>
        <v>1.4101584318232894</v>
      </c>
      <c r="K107" s="8">
        <f>IFERROR(IF(INDEX('11.1_Outliers-Generation'!$N$5:$N$500,MATCH($F107,'11.1_Outliers-Generation'!$F$5:$F$500,0))&lt;&gt;"N",
INDEX('11.1_Outliers-Generation'!K$5:K$500,MATCH($F107,'11.1_Outliers-Generation'!$F$5:$F$500,0)),""),"")</f>
        <v>2014</v>
      </c>
      <c r="L107" s="13" t="str">
        <f>IFERROR(IF(INDEX('11.1_Outliers-Generation'!$N$5:$N$500,MATCH($F107,'11.1_Outliers-Generation'!$F$5:$F$500,0))&lt;&gt;"N",
INDEX('11.1_Outliers-Generation'!L$5:L$500,MATCH($F107,'11.1_Outliers-Generation'!$F$5:$F$500,0)),""),"")</f>
        <v>WaW_030</v>
      </c>
      <c r="M107" s="14">
        <f>IFERROR(IF(INDEX('11.2_Outliers-Collection_cov'!$N$5:$N$500,MATCH($F107,'11.2_Outliers-Collection_cov'!$F$5:$F$500,0))&lt;&gt;"N",
INDEX('11.2_Outliers-Collection_cov'!J$5:J$500,MATCH($F107,'11.2_Outliers-Collection_cov'!$F$5:$F$500,0)),""),"")</f>
        <v>100</v>
      </c>
      <c r="N107" s="8">
        <f>IFERROR(IF(INDEX('11.2_Outliers-Collection_cov'!$N$5:$N$500,MATCH($F107,'11.2_Outliers-Collection_cov'!$F$5:$F$500,0))&lt;&gt;"N",
INDEX('11.2_Outliers-Collection_cov'!K$5:K$500,MATCH($F107,'11.2_Outliers-Collection_cov'!$F$5:$F$500,0)),""),"")</f>
        <v>2014</v>
      </c>
      <c r="O107" s="13" t="str">
        <f>IFERROR(IF(INDEX('11.2_Outliers-Collection_cov'!$N$5:$N$500,MATCH($F107,'11.2_Outliers-Collection_cov'!$F$5:$F$500,0))&lt;&gt;"N",
INDEX('11.2_Outliers-Collection_cov'!L$5:L$500,MATCH($F107,'11.2_Outliers-Collection_cov'!$F$5:$F$500,0)),""),"")</f>
        <v>WaW_030</v>
      </c>
      <c r="P107" s="14" t="str">
        <f>IFERROR(IF(INDEX('11.3_Outliers-Plastic'!$N$5:$N$500,MATCH($F107,'11.3_Outliers-Plastic'!$F$5:$F$500,0))&lt;&gt;"N",
INDEX('11.3_Outliers-Plastic'!J$5:J$500,MATCH($F107,'11.3_Outliers-Plastic'!$F$5:$F$500,0)),""),"")</f>
        <v/>
      </c>
      <c r="Q107" s="8" t="str">
        <f>IFERROR(IF(INDEX('11.3_Outliers-Plastic'!$N$5:$N$500,MATCH($F107,'11.3_Outliers-Plastic'!$F$5:$F$500,0))&lt;&gt;"N",
INDEX('11.3_Outliers-Plastic'!K$5:K$500,MATCH($F107,'11.3_Outliers-Plastic'!$F$5:$F$500,0)),""),"")</f>
        <v/>
      </c>
      <c r="R107" s="14" t="str">
        <f>IFERROR(IF(INDEX('11.3_Outliers-Plastic'!$N$5:$N$500,MATCH($F107,'11.3_Outliers-Plastic'!$F$5:$F$500,0))&lt;&gt;"N",
INDEX('11.3_Outliers-Plastic'!L$5:L$500,MATCH($F107,'11.3_Outliers-Plastic'!$F$5:$F$500,0)),""),"")</f>
        <v/>
      </c>
      <c r="S107" s="12"/>
      <c r="T107" s="5"/>
      <c r="U107" s="5" t="s">
        <v>1569</v>
      </c>
      <c r="V107" s="14">
        <f>IFERROR(IF(INDEX('11.5_Outliers-Other_recovery'!$N$5:$N$500,MATCH($F107,'11.5_Outliers-Other_recovery'!$F$5:$F$500,0))&lt;&gt;"N",
INDEX('11.5_Outliers-Other_recovery'!J$5:J$500,MATCH($F107,'11.5_Outliers-Other_recovery'!$F$5:$F$500,0)),""),"")</f>
        <v>17</v>
      </c>
      <c r="W107" s="8">
        <f>IFERROR(IF(INDEX('11.5_Outliers-Other_recovery'!$N$5:$N$500,MATCH($F107,'11.5_Outliers-Other_recovery'!$F$5:$F$500,0))&lt;&gt;"N",
INDEX('11.5_Outliers-Other_recovery'!K$5:K$500,MATCH($F107,'11.5_Outliers-Other_recovery'!$F$5:$F$500,0)),""),"")</f>
        <v>2014</v>
      </c>
      <c r="X107" s="14" t="str">
        <f>IFERROR(IF(INDEX('11.5_Outliers-Other_recovery'!$N$5:$N$500,MATCH($F107,'11.5_Outliers-Other_recovery'!$F$5:$F$500,0))&lt;&gt;"N",
INDEX('11.5_Outliers-Other_recovery'!L$5:L$500,MATCH($F107,'11.5_Outliers-Other_recovery'!$F$5:$F$500,0)),""),"")</f>
        <v>WaW_030</v>
      </c>
      <c r="Y107" s="14" t="str">
        <f>IFERROR(IF(INDEX('11.4_Outliers-Formal_dry_recy'!$N$5:$N$500,MATCH($F107,'11.4_Outliers-Formal_dry_recy'!$F$5:$F$500,0))&lt;&gt;"N",
INDEX('11.4_Outliers-Formal_dry_recy'!J$5:J$500,MATCH($F107,'11.4_Outliers-Formal_dry_recy'!$F$5:$F$500,0)),""),"")</f>
        <v/>
      </c>
      <c r="Z107" s="8" t="str">
        <f>IFERROR(IF(INDEX('11.4_Outliers-Formal_dry_recy'!$N$5:$N$500,MATCH($F107,'11.4_Outliers-Formal_dry_recy'!$F$5:$F$500,0))&lt;&gt;"N",
INDEX('11.4_Outliers-Formal_dry_recy'!K$5:K$500,MATCH($F107,'11.4_Outliers-Formal_dry_recy'!$F$5:$F$500,0)),""),"")</f>
        <v/>
      </c>
      <c r="AA107" s="14" t="str">
        <f>IFERROR(IF(INDEX('11.4_Outliers-Formal_dry_recy'!$N$5:$N$500,MATCH($F107,'11.4_Outliers-Formal_dry_recy'!$F$5:$F$500,0))&lt;&gt;"N",
INDEX('11.4_Outliers-Formal_dry_recy'!L$5:L$500,MATCH($F107,'11.4_Outliers-Formal_dry_recy'!$F$5:$F$500,0)),""),"")</f>
        <v/>
      </c>
      <c r="AB107" s="14">
        <f>IFERROR(IF(INDEX('11.6_Outliers-Incineration'!$N$5:$N$500,MATCH($F107,'11.6_Outliers-Incineration'!$F$5:$F$500,0))&lt;&gt;"N",
INDEX('11.6_Outliers-Incineration'!J$5:J$500,MATCH($F107,'11.6_Outliers-Incineration'!$F$5:$F$500,0)),""),"")</f>
        <v>26</v>
      </c>
      <c r="AC107" s="8">
        <f>IFERROR(IF(INDEX('11.6_Outliers-Incineration'!$N$5:$N$500,MATCH($F107,'11.6_Outliers-Incineration'!$F$5:$F$500,0))&lt;&gt;"N",
INDEX('11.6_Outliers-Incineration'!K$5:K$500,MATCH($F107,'11.6_Outliers-Incineration'!$F$5:$F$500,0)),""),"")</f>
        <v>2014</v>
      </c>
      <c r="AD107" s="14" t="str">
        <f>IFERROR(IF(INDEX('11.6_Outliers-Incineration'!$N$5:$N$500,MATCH($F107,'11.6_Outliers-Incineration'!$F$5:$F$500,0))&lt;&gt;"N",
INDEX('11.6_Outliers-Incineration'!L$5:L$500,MATCH($F107,'11.6_Outliers-Incineration'!$F$5:$F$500,0)),""),"")</f>
        <v>WaW_030</v>
      </c>
      <c r="AE107" s="14">
        <f>IFERROR(IF(INDEX('11.7_Outliers-Controlled_disp'!$N$5:$N$500,MATCH($F107,'11.7_Outliers-Controlled_disp'!$F$5:$F$500,0))&lt;&gt;"N",
INDEX('11.7_Outliers-Controlled_disp'!J$5:J$500,MATCH($F107,'11.7_Outliers-Controlled_disp'!$F$5:$F$500,0)),""),"")</f>
        <v>100</v>
      </c>
      <c r="AF107" s="8">
        <f>IFERROR(IF(INDEX('11.7_Outliers-Controlled_disp'!$N$5:$N$500,MATCH($F107,'11.7_Outliers-Controlled_disp'!$F$5:$F$500,0))&lt;&gt;"N",
INDEX('11.7_Outliers-Controlled_disp'!K$5:K$500,MATCH($F107,'11.7_Outliers-Controlled_disp'!$F$5:$F$500,0)),""),"")</f>
        <v>2014</v>
      </c>
      <c r="AG107" s="14" t="str">
        <f>IFERROR(IF(INDEX('11.7_Outliers-Controlled_disp'!$N$5:$N$500,MATCH($F107,'11.7_Outliers-Controlled_disp'!$F$5:$F$500,0))&lt;&gt;"N",
INDEX('11.7_Outliers-Controlled_disp'!L$5:L$500,MATCH($F107,'11.7_Outliers-Controlled_disp'!$F$5:$F$500,0)),""),"")</f>
        <v>WaW_030</v>
      </c>
      <c r="AI107" s="5"/>
      <c r="AJ107" s="5" t="s">
        <v>1569</v>
      </c>
      <c r="AK107" s="5">
        <f t="shared" si="1"/>
        <v>5</v>
      </c>
    </row>
    <row r="108" spans="1:37" x14ac:dyDescent="0.25">
      <c r="A108" s="5" t="s">
        <v>56</v>
      </c>
      <c r="B108" s="5" t="s">
        <v>54</v>
      </c>
      <c r="C108" s="5" t="s">
        <v>53</v>
      </c>
      <c r="D108" s="5" t="s">
        <v>35</v>
      </c>
      <c r="E108" s="5" t="s">
        <v>58</v>
      </c>
      <c r="F108" s="5" t="s">
        <v>57</v>
      </c>
      <c r="G108" s="5">
        <v>3</v>
      </c>
      <c r="H108" s="15">
        <v>1</v>
      </c>
      <c r="I108" s="4"/>
      <c r="J108" s="13">
        <f>IFERROR(IF(INDEX('11.1_Outliers-Generation'!$N$5:$N$500,MATCH($F108,'11.1_Outliers-Generation'!$F$5:$F$500,0))&lt;&gt;"N",
INDEX('11.1_Outliers-Generation'!J$5:J$500,MATCH($F108,'11.1_Outliers-Generation'!$F$5:$F$500,0)),""),"")</f>
        <v>1.1141728890070284</v>
      </c>
      <c r="K108" s="8">
        <f>IFERROR(IF(INDEX('11.1_Outliers-Generation'!$N$5:$N$500,MATCH($F108,'11.1_Outliers-Generation'!$F$5:$F$500,0))&lt;&gt;"N",
INDEX('11.1_Outliers-Generation'!K$5:K$500,MATCH($F108,'11.1_Outliers-Generation'!$F$5:$F$500,0)),""),"")</f>
        <v>2013</v>
      </c>
      <c r="L108" s="13" t="str">
        <f>IFERROR(IF(INDEX('11.1_Outliers-Generation'!$N$5:$N$500,MATCH($F108,'11.1_Outliers-Generation'!$F$5:$F$500,0))&lt;&gt;"N",
INDEX('11.1_Outliers-Generation'!L$5:L$500,MATCH($F108,'11.1_Outliers-Generation'!$F$5:$F$500,0)),""),"")</f>
        <v>WaW_031</v>
      </c>
      <c r="M108" s="14">
        <f>IFERROR(IF(INDEX('11.2_Outliers-Collection_cov'!$N$5:$N$500,MATCH($F108,'11.2_Outliers-Collection_cov'!$F$5:$F$500,0))&lt;&gt;"N",
INDEX('11.2_Outliers-Collection_cov'!J$5:J$500,MATCH($F108,'11.2_Outliers-Collection_cov'!$F$5:$F$500,0)),""),"")</f>
        <v>100</v>
      </c>
      <c r="N108" s="8">
        <f>IFERROR(IF(INDEX('11.2_Outliers-Collection_cov'!$N$5:$N$500,MATCH($F108,'11.2_Outliers-Collection_cov'!$F$5:$F$500,0))&lt;&gt;"N",
INDEX('11.2_Outliers-Collection_cov'!K$5:K$500,MATCH($F108,'11.2_Outliers-Collection_cov'!$F$5:$F$500,0)),""),"")</f>
        <v>2013</v>
      </c>
      <c r="O108" s="13" t="str">
        <f>IFERROR(IF(INDEX('11.2_Outliers-Collection_cov'!$N$5:$N$500,MATCH($F108,'11.2_Outliers-Collection_cov'!$F$5:$F$500,0))&lt;&gt;"N",
INDEX('11.2_Outliers-Collection_cov'!L$5:L$500,MATCH($F108,'11.2_Outliers-Collection_cov'!$F$5:$F$500,0)),""),"")</f>
        <v>WaW_031</v>
      </c>
      <c r="P108" s="14">
        <f>IFERROR(IF(INDEX('11.3_Outliers-Plastic'!$N$5:$N$500,MATCH($F108,'11.3_Outliers-Plastic'!$F$5:$F$500,0))&lt;&gt;"N",
INDEX('11.3_Outliers-Plastic'!J$5:J$500,MATCH($F108,'11.3_Outliers-Plastic'!$F$5:$F$500,0)),""),"")</f>
        <v>11</v>
      </c>
      <c r="Q108" s="8">
        <f>IFERROR(IF(INDEX('11.3_Outliers-Plastic'!$N$5:$N$500,MATCH($F108,'11.3_Outliers-Plastic'!$F$5:$F$500,0))&lt;&gt;"N",
INDEX('11.3_Outliers-Plastic'!K$5:K$500,MATCH($F108,'11.3_Outliers-Plastic'!$F$5:$F$500,0)),""),"")</f>
        <v>2013</v>
      </c>
      <c r="R108" s="14" t="str">
        <f>IFERROR(IF(INDEX('11.3_Outliers-Plastic'!$N$5:$N$500,MATCH($F108,'11.3_Outliers-Plastic'!$F$5:$F$500,0))&lt;&gt;"N",
INDEX('11.3_Outliers-Plastic'!L$5:L$500,MATCH($F108,'11.3_Outliers-Plastic'!$F$5:$F$500,0)),""),"")</f>
        <v>WaW_031</v>
      </c>
      <c r="S108" s="12"/>
      <c r="T108" s="5"/>
      <c r="U108" s="5" t="s">
        <v>1569</v>
      </c>
      <c r="V108" s="14" t="str">
        <f>IFERROR(IF(INDEX('11.5_Outliers-Other_recovery'!$N$5:$N$500,MATCH($F108,'11.5_Outliers-Other_recovery'!$F$5:$F$500,0))&lt;&gt;"N",
INDEX('11.5_Outliers-Other_recovery'!J$5:J$500,MATCH($F108,'11.5_Outliers-Other_recovery'!$F$5:$F$500,0)),""),"")</f>
        <v/>
      </c>
      <c r="W108" s="8" t="str">
        <f>IFERROR(IF(INDEX('11.5_Outliers-Other_recovery'!$N$5:$N$500,MATCH($F108,'11.5_Outliers-Other_recovery'!$F$5:$F$500,0))&lt;&gt;"N",
INDEX('11.5_Outliers-Other_recovery'!K$5:K$500,MATCH($F108,'11.5_Outliers-Other_recovery'!$F$5:$F$500,0)),""),"")</f>
        <v/>
      </c>
      <c r="X108" s="14" t="str">
        <f>IFERROR(IF(INDEX('11.5_Outliers-Other_recovery'!$N$5:$N$500,MATCH($F108,'11.5_Outliers-Other_recovery'!$F$5:$F$500,0))&lt;&gt;"N",
INDEX('11.5_Outliers-Other_recovery'!L$5:L$500,MATCH($F108,'11.5_Outliers-Other_recovery'!$F$5:$F$500,0)),""),"")</f>
        <v/>
      </c>
      <c r="Y108" s="14" t="str">
        <f>IFERROR(IF(INDEX('11.4_Outliers-Formal_dry_recy'!$N$5:$N$500,MATCH($F108,'11.4_Outliers-Formal_dry_recy'!$F$5:$F$500,0))&lt;&gt;"N",
INDEX('11.4_Outliers-Formal_dry_recy'!J$5:J$500,MATCH($F108,'11.4_Outliers-Formal_dry_recy'!$F$5:$F$500,0)),""),"")</f>
        <v/>
      </c>
      <c r="Z108" s="8" t="str">
        <f>IFERROR(IF(INDEX('11.4_Outliers-Formal_dry_recy'!$N$5:$N$500,MATCH($F108,'11.4_Outliers-Formal_dry_recy'!$F$5:$F$500,0))&lt;&gt;"N",
INDEX('11.4_Outliers-Formal_dry_recy'!K$5:K$500,MATCH($F108,'11.4_Outliers-Formal_dry_recy'!$F$5:$F$500,0)),""),"")</f>
        <v/>
      </c>
      <c r="AA108" s="14" t="str">
        <f>IFERROR(IF(INDEX('11.4_Outliers-Formal_dry_recy'!$N$5:$N$500,MATCH($F108,'11.4_Outliers-Formal_dry_recy'!$F$5:$F$500,0))&lt;&gt;"N",
INDEX('11.4_Outliers-Formal_dry_recy'!L$5:L$500,MATCH($F108,'11.4_Outliers-Formal_dry_recy'!$F$5:$F$500,0)),""),"")</f>
        <v/>
      </c>
      <c r="AB108" s="14" t="str">
        <f>IFERROR(IF(INDEX('11.6_Outliers-Incineration'!$N$5:$N$500,MATCH($F108,'11.6_Outliers-Incineration'!$F$5:$F$500,0))&lt;&gt;"N",
INDEX('11.6_Outliers-Incineration'!J$5:J$500,MATCH($F108,'11.6_Outliers-Incineration'!$F$5:$F$500,0)),""),"")</f>
        <v/>
      </c>
      <c r="AC108" s="8" t="str">
        <f>IFERROR(IF(INDEX('11.6_Outliers-Incineration'!$N$5:$N$500,MATCH($F108,'11.6_Outliers-Incineration'!$F$5:$F$500,0))&lt;&gt;"N",
INDEX('11.6_Outliers-Incineration'!K$5:K$500,MATCH($F108,'11.6_Outliers-Incineration'!$F$5:$F$500,0)),""),"")</f>
        <v/>
      </c>
      <c r="AD108" s="14" t="str">
        <f>IFERROR(IF(INDEX('11.6_Outliers-Incineration'!$N$5:$N$500,MATCH($F108,'11.6_Outliers-Incineration'!$F$5:$F$500,0))&lt;&gt;"N",
INDEX('11.6_Outliers-Incineration'!L$5:L$500,MATCH($F108,'11.6_Outliers-Incineration'!$F$5:$F$500,0)),""),"")</f>
        <v/>
      </c>
      <c r="AE108" s="14" t="str">
        <f>IFERROR(IF(INDEX('11.7_Outliers-Controlled_disp'!$N$5:$N$500,MATCH($F108,'11.7_Outliers-Controlled_disp'!$F$5:$F$500,0))&lt;&gt;"N",
INDEX('11.7_Outliers-Controlled_disp'!J$5:J$500,MATCH($F108,'11.7_Outliers-Controlled_disp'!$F$5:$F$500,0)),""),"")</f>
        <v/>
      </c>
      <c r="AF108" s="8" t="str">
        <f>IFERROR(IF(INDEX('11.7_Outliers-Controlled_disp'!$N$5:$N$500,MATCH($F108,'11.7_Outliers-Controlled_disp'!$F$5:$F$500,0))&lt;&gt;"N",
INDEX('11.7_Outliers-Controlled_disp'!K$5:K$500,MATCH($F108,'11.7_Outliers-Controlled_disp'!$F$5:$F$500,0)),""),"")</f>
        <v/>
      </c>
      <c r="AG108" s="14" t="str">
        <f>IFERROR(IF(INDEX('11.7_Outliers-Controlled_disp'!$N$5:$N$500,MATCH($F108,'11.7_Outliers-Controlled_disp'!$F$5:$F$500,0))&lt;&gt;"N",
INDEX('11.7_Outliers-Controlled_disp'!L$5:L$500,MATCH($F108,'11.7_Outliers-Controlled_disp'!$F$5:$F$500,0)),""),"")</f>
        <v/>
      </c>
      <c r="AI108" s="5"/>
      <c r="AJ108" s="5" t="s">
        <v>1569</v>
      </c>
      <c r="AK108" s="5">
        <f t="shared" si="1"/>
        <v>3</v>
      </c>
    </row>
    <row r="109" spans="1:37" x14ac:dyDescent="0.25">
      <c r="A109" s="5" t="s">
        <v>1084</v>
      </c>
      <c r="B109" s="5" t="s">
        <v>1087</v>
      </c>
      <c r="C109" s="5" t="s">
        <v>1086</v>
      </c>
      <c r="D109" s="5" t="s">
        <v>1038</v>
      </c>
      <c r="E109" s="5" t="s">
        <v>1088</v>
      </c>
      <c r="F109" s="5" t="s">
        <v>1085</v>
      </c>
      <c r="G109" s="5">
        <v>1</v>
      </c>
      <c r="H109" s="15">
        <v>2</v>
      </c>
      <c r="I109" s="4" t="s">
        <v>1854</v>
      </c>
      <c r="J109" s="13">
        <f>IFERROR(IF(INDEX('11.1_Outliers-Generation'!$N$5:$N$500,MATCH($F109,'11.1_Outliers-Generation'!$F$5:$F$500,0))&lt;&gt;"N",
INDEX('11.1_Outliers-Generation'!J$5:J$500,MATCH($F109,'11.1_Outliers-Generation'!$F$5:$F$500,0)),""),"")</f>
        <v>1.9593425813943404</v>
      </c>
      <c r="K109" s="8">
        <f>IFERROR(IF(INDEX('11.1_Outliers-Generation'!$N$5:$N$500,MATCH($F109,'11.1_Outliers-Generation'!$F$5:$F$500,0))&lt;&gt;"N",
INDEX('11.1_Outliers-Generation'!K$5:K$500,MATCH($F109,'11.1_Outliers-Generation'!$F$5:$F$500,0)),""),"")</f>
        <v>2015</v>
      </c>
      <c r="L109" s="13" t="str">
        <f>IFERROR(IF(INDEX('11.1_Outliers-Generation'!$N$5:$N$500,MATCH($F109,'11.1_Outliers-Generation'!$F$5:$F$500,0))&lt;&gt;"N",
INDEX('11.1_Outliers-Generation'!L$5:L$500,MATCH($F109,'11.1_Outliers-Generation'!$F$5:$F$500,0)),""),"")</f>
        <v>WaW_032</v>
      </c>
      <c r="M109" s="14" t="str">
        <f>IFERROR(IF(INDEX('11.2_Outliers-Collection_cov'!$N$5:$N$500,MATCH($F109,'11.2_Outliers-Collection_cov'!$F$5:$F$500,0))&lt;&gt;"N",
INDEX('11.2_Outliers-Collection_cov'!J$5:J$500,MATCH($F109,'11.2_Outliers-Collection_cov'!$F$5:$F$500,0)),""),"")</f>
        <v/>
      </c>
      <c r="N109" s="8" t="str">
        <f>IFERROR(IF(INDEX('11.2_Outliers-Collection_cov'!$N$5:$N$500,MATCH($F109,'11.2_Outliers-Collection_cov'!$F$5:$F$500,0))&lt;&gt;"N",
INDEX('11.2_Outliers-Collection_cov'!K$5:K$500,MATCH($F109,'11.2_Outliers-Collection_cov'!$F$5:$F$500,0)),""),"")</f>
        <v/>
      </c>
      <c r="O109" s="13" t="str">
        <f>IFERROR(IF(INDEX('11.2_Outliers-Collection_cov'!$N$5:$N$500,MATCH($F109,'11.2_Outliers-Collection_cov'!$F$5:$F$500,0))&lt;&gt;"N",
INDEX('11.2_Outliers-Collection_cov'!L$5:L$500,MATCH($F109,'11.2_Outliers-Collection_cov'!$F$5:$F$500,0)),""),"")</f>
        <v/>
      </c>
      <c r="P109" s="14">
        <f>IFERROR(IF(INDEX('11.3_Outliers-Plastic'!$N$5:$N$500,MATCH($F109,'11.3_Outliers-Plastic'!$F$5:$F$500,0))&lt;&gt;"N",
INDEX('11.3_Outliers-Plastic'!J$5:J$500,MATCH($F109,'11.3_Outliers-Plastic'!$F$5:$F$500,0)),""),"")</f>
        <v>13</v>
      </c>
      <c r="Q109" s="8">
        <f>IFERROR(IF(INDEX('11.3_Outliers-Plastic'!$N$5:$N$500,MATCH($F109,'11.3_Outliers-Plastic'!$F$5:$F$500,0))&lt;&gt;"N",
INDEX('11.3_Outliers-Plastic'!K$5:K$500,MATCH($F109,'11.3_Outliers-Plastic'!$F$5:$F$500,0)),""),"")</f>
        <v>2015</v>
      </c>
      <c r="R109" s="14" t="str">
        <f>IFERROR(IF(INDEX('11.3_Outliers-Plastic'!$N$5:$N$500,MATCH($F109,'11.3_Outliers-Plastic'!$F$5:$F$500,0))&lt;&gt;"N",
INDEX('11.3_Outliers-Plastic'!L$5:L$500,MATCH($F109,'11.3_Outliers-Plastic'!$F$5:$F$500,0)),""),"")</f>
        <v>WaW_032</v>
      </c>
      <c r="S109" s="12"/>
      <c r="T109" s="5"/>
      <c r="U109" s="5" t="s">
        <v>1569</v>
      </c>
      <c r="V109" s="14">
        <f>IFERROR(IF(INDEX('11.5_Outliers-Other_recovery'!$N$5:$N$500,MATCH($F109,'11.5_Outliers-Other_recovery'!$F$5:$F$500,0))&lt;&gt;"N",
INDEX('11.5_Outliers-Other_recovery'!J$5:J$500,MATCH($F109,'11.5_Outliers-Other_recovery'!$F$5:$F$500,0)),""),"")</f>
        <v>0</v>
      </c>
      <c r="W109" s="8">
        <f>IFERROR(IF(INDEX('11.5_Outliers-Other_recovery'!$N$5:$N$500,MATCH($F109,'11.5_Outliers-Other_recovery'!$F$5:$F$500,0))&lt;&gt;"N",
INDEX('11.5_Outliers-Other_recovery'!K$5:K$500,MATCH($F109,'11.5_Outliers-Other_recovery'!$F$5:$F$500,0)),""),"")</f>
        <v>2015</v>
      </c>
      <c r="X109" s="14" t="str">
        <f>IFERROR(IF(INDEX('11.5_Outliers-Other_recovery'!$N$5:$N$500,MATCH($F109,'11.5_Outliers-Other_recovery'!$F$5:$F$500,0))&lt;&gt;"N",
INDEX('11.5_Outliers-Other_recovery'!L$5:L$500,MATCH($F109,'11.5_Outliers-Other_recovery'!$F$5:$F$500,0)),""),"")</f>
        <v>WaW_032</v>
      </c>
      <c r="Y109" s="14">
        <f>IFERROR(IF(INDEX('11.4_Outliers-Formal_dry_recy'!$N$5:$N$500,MATCH($F109,'11.4_Outliers-Formal_dry_recy'!$F$5:$F$500,0))&lt;&gt;"N",
INDEX('11.4_Outliers-Formal_dry_recy'!J$5:J$500,MATCH($F109,'11.4_Outliers-Formal_dry_recy'!$F$5:$F$500,0)),""),"")</f>
        <v>0</v>
      </c>
      <c r="Z109" s="8">
        <f>IFERROR(IF(INDEX('11.4_Outliers-Formal_dry_recy'!$N$5:$N$500,MATCH($F109,'11.4_Outliers-Formal_dry_recy'!$F$5:$F$500,0))&lt;&gt;"N",
INDEX('11.4_Outliers-Formal_dry_recy'!K$5:K$500,MATCH($F109,'11.4_Outliers-Formal_dry_recy'!$F$5:$F$500,0)),""),"")</f>
        <v>2015</v>
      </c>
      <c r="AA109" s="14" t="str">
        <f>IFERROR(IF(INDEX('11.4_Outliers-Formal_dry_recy'!$N$5:$N$500,MATCH($F109,'11.4_Outliers-Formal_dry_recy'!$F$5:$F$500,0))&lt;&gt;"N",
INDEX('11.4_Outliers-Formal_dry_recy'!L$5:L$500,MATCH($F109,'11.4_Outliers-Formal_dry_recy'!$F$5:$F$500,0)),""),"")</f>
        <v>WaW_032</v>
      </c>
      <c r="AB109" s="14">
        <f>IFERROR(IF(INDEX('11.6_Outliers-Incineration'!$N$5:$N$500,MATCH($F109,'11.6_Outliers-Incineration'!$F$5:$F$500,0))&lt;&gt;"N",
INDEX('11.6_Outliers-Incineration'!J$5:J$500,MATCH($F109,'11.6_Outliers-Incineration'!$F$5:$F$500,0)),""),"")</f>
        <v>0</v>
      </c>
      <c r="AC109" s="8">
        <f>IFERROR(IF(INDEX('11.6_Outliers-Incineration'!$N$5:$N$500,MATCH($F109,'11.6_Outliers-Incineration'!$F$5:$F$500,0))&lt;&gt;"N",
INDEX('11.6_Outliers-Incineration'!K$5:K$500,MATCH($F109,'11.6_Outliers-Incineration'!$F$5:$F$500,0)),""),"")</f>
        <v>2015</v>
      </c>
      <c r="AD109" s="14" t="str">
        <f>IFERROR(IF(INDEX('11.6_Outliers-Incineration'!$N$5:$N$500,MATCH($F109,'11.6_Outliers-Incineration'!$F$5:$F$500,0))&lt;&gt;"N",
INDEX('11.6_Outliers-Incineration'!L$5:L$500,MATCH($F109,'11.6_Outliers-Incineration'!$F$5:$F$500,0)),""),"")</f>
        <v>WaW_032</v>
      </c>
      <c r="AE109" s="14">
        <f>IFERROR(IF(INDEX('11.7_Outliers-Controlled_disp'!$N$5:$N$500,MATCH($F109,'11.7_Outliers-Controlled_disp'!$F$5:$F$500,0))&lt;&gt;"N",
INDEX('11.7_Outliers-Controlled_disp'!J$5:J$500,MATCH($F109,'11.7_Outliers-Controlled_disp'!$F$5:$F$500,0)),""),"")</f>
        <v>100</v>
      </c>
      <c r="AF109" s="8">
        <f>IFERROR(IF(INDEX('11.7_Outliers-Controlled_disp'!$N$5:$N$500,MATCH($F109,'11.7_Outliers-Controlled_disp'!$F$5:$F$500,0))&lt;&gt;"N",
INDEX('11.7_Outliers-Controlled_disp'!K$5:K$500,MATCH($F109,'11.7_Outliers-Controlled_disp'!$F$5:$F$500,0)),""),"")</f>
        <v>2015</v>
      </c>
      <c r="AG109" s="14" t="str">
        <f>IFERROR(IF(INDEX('11.7_Outliers-Controlled_disp'!$N$5:$N$500,MATCH($F109,'11.7_Outliers-Controlled_disp'!$F$5:$F$500,0))&lt;&gt;"N",
INDEX('11.7_Outliers-Controlled_disp'!L$5:L$500,MATCH($F109,'11.7_Outliers-Controlled_disp'!$F$5:$F$500,0)),""),"")</f>
        <v>WaW_032</v>
      </c>
      <c r="AI109" s="5"/>
      <c r="AJ109" s="5" t="s">
        <v>1569</v>
      </c>
      <c r="AK109" s="5">
        <f t="shared" si="1"/>
        <v>6</v>
      </c>
    </row>
    <row r="110" spans="1:37" x14ac:dyDescent="0.25">
      <c r="A110" s="5" t="s">
        <v>1089</v>
      </c>
      <c r="B110" s="5" t="s">
        <v>1087</v>
      </c>
      <c r="C110" s="5" t="s">
        <v>1086</v>
      </c>
      <c r="D110" s="5" t="s">
        <v>1038</v>
      </c>
      <c r="E110" s="5" t="s">
        <v>1091</v>
      </c>
      <c r="F110" s="5" t="s">
        <v>1090</v>
      </c>
      <c r="G110" s="5">
        <v>1</v>
      </c>
      <c r="H110" s="15">
        <v>2</v>
      </c>
      <c r="I110" s="4" t="s">
        <v>1854</v>
      </c>
      <c r="J110" s="13">
        <f>IFERROR(IF(INDEX('11.1_Outliers-Generation'!$N$5:$N$500,MATCH($F110,'11.1_Outliers-Generation'!$F$5:$F$500,0))&lt;&gt;"N",
INDEX('11.1_Outliers-Generation'!J$5:J$500,MATCH($F110,'11.1_Outliers-Generation'!$F$5:$F$500,0)),""),"")</f>
        <v>1.9857978211060374</v>
      </c>
      <c r="K110" s="8">
        <f>IFERROR(IF(INDEX('11.1_Outliers-Generation'!$N$5:$N$500,MATCH($F110,'11.1_Outliers-Generation'!$F$5:$F$500,0))&lt;&gt;"N",
INDEX('11.1_Outliers-Generation'!K$5:K$500,MATCH($F110,'11.1_Outliers-Generation'!$F$5:$F$500,0)),""),"")</f>
        <v>2015</v>
      </c>
      <c r="L110" s="13" t="str">
        <f>IFERROR(IF(INDEX('11.1_Outliers-Generation'!$N$5:$N$500,MATCH($F110,'11.1_Outliers-Generation'!$F$5:$F$500,0))&lt;&gt;"N",
INDEX('11.1_Outliers-Generation'!L$5:L$500,MATCH($F110,'11.1_Outliers-Generation'!$F$5:$F$500,0)),""),"")</f>
        <v>WaW_033</v>
      </c>
      <c r="M110" s="14" t="str">
        <f>IFERROR(IF(INDEX('11.2_Outliers-Collection_cov'!$N$5:$N$500,MATCH($F110,'11.2_Outliers-Collection_cov'!$F$5:$F$500,0))&lt;&gt;"N",
INDEX('11.2_Outliers-Collection_cov'!J$5:J$500,MATCH($F110,'11.2_Outliers-Collection_cov'!$F$5:$F$500,0)),""),"")</f>
        <v/>
      </c>
      <c r="N110" s="8" t="str">
        <f>IFERROR(IF(INDEX('11.2_Outliers-Collection_cov'!$N$5:$N$500,MATCH($F110,'11.2_Outliers-Collection_cov'!$F$5:$F$500,0))&lt;&gt;"N",
INDEX('11.2_Outliers-Collection_cov'!K$5:K$500,MATCH($F110,'11.2_Outliers-Collection_cov'!$F$5:$F$500,0)),""),"")</f>
        <v/>
      </c>
      <c r="O110" s="13" t="str">
        <f>IFERROR(IF(INDEX('11.2_Outliers-Collection_cov'!$N$5:$N$500,MATCH($F110,'11.2_Outliers-Collection_cov'!$F$5:$F$500,0))&lt;&gt;"N",
INDEX('11.2_Outliers-Collection_cov'!L$5:L$500,MATCH($F110,'11.2_Outliers-Collection_cov'!$F$5:$F$500,0)),""),"")</f>
        <v/>
      </c>
      <c r="P110" s="14">
        <f>IFERROR(IF(INDEX('11.3_Outliers-Plastic'!$N$5:$N$500,MATCH($F110,'11.3_Outliers-Plastic'!$F$5:$F$500,0))&lt;&gt;"N",
INDEX('11.3_Outliers-Plastic'!J$5:J$500,MATCH($F110,'11.3_Outliers-Plastic'!$F$5:$F$500,0)),""),"")</f>
        <v>21</v>
      </c>
      <c r="Q110" s="8">
        <f>IFERROR(IF(INDEX('11.3_Outliers-Plastic'!$N$5:$N$500,MATCH($F110,'11.3_Outliers-Plastic'!$F$5:$F$500,0))&lt;&gt;"N",
INDEX('11.3_Outliers-Plastic'!K$5:K$500,MATCH($F110,'11.3_Outliers-Plastic'!$F$5:$F$500,0)),""),"")</f>
        <v>2015</v>
      </c>
      <c r="R110" s="14" t="str">
        <f>IFERROR(IF(INDEX('11.3_Outliers-Plastic'!$N$5:$N$500,MATCH($F110,'11.3_Outliers-Plastic'!$F$5:$F$500,0))&lt;&gt;"N",
INDEX('11.3_Outliers-Plastic'!L$5:L$500,MATCH($F110,'11.3_Outliers-Plastic'!$F$5:$F$500,0)),""),"")</f>
        <v>WaW_033</v>
      </c>
      <c r="S110" s="12"/>
      <c r="T110" s="5"/>
      <c r="U110" s="5" t="s">
        <v>1569</v>
      </c>
      <c r="V110" s="14">
        <f>IFERROR(IF(INDEX('11.5_Outliers-Other_recovery'!$N$5:$N$500,MATCH($F110,'11.5_Outliers-Other_recovery'!$F$5:$F$500,0))&lt;&gt;"N",
INDEX('11.5_Outliers-Other_recovery'!J$5:J$500,MATCH($F110,'11.5_Outliers-Other_recovery'!$F$5:$F$500,0)),""),"")</f>
        <v>0</v>
      </c>
      <c r="W110" s="8">
        <f>IFERROR(IF(INDEX('11.5_Outliers-Other_recovery'!$N$5:$N$500,MATCH($F110,'11.5_Outliers-Other_recovery'!$F$5:$F$500,0))&lt;&gt;"N",
INDEX('11.5_Outliers-Other_recovery'!K$5:K$500,MATCH($F110,'11.5_Outliers-Other_recovery'!$F$5:$F$500,0)),""),"")</f>
        <v>2015</v>
      </c>
      <c r="X110" s="14" t="str">
        <f>IFERROR(IF(INDEX('11.5_Outliers-Other_recovery'!$N$5:$N$500,MATCH($F110,'11.5_Outliers-Other_recovery'!$F$5:$F$500,0))&lt;&gt;"N",
INDEX('11.5_Outliers-Other_recovery'!L$5:L$500,MATCH($F110,'11.5_Outliers-Other_recovery'!$F$5:$F$500,0)),""),"")</f>
        <v>WaW_033</v>
      </c>
      <c r="Y110" s="14">
        <f>IFERROR(IF(INDEX('11.4_Outliers-Formal_dry_recy'!$N$5:$N$500,MATCH($F110,'11.4_Outliers-Formal_dry_recy'!$F$5:$F$500,0))&lt;&gt;"N",
INDEX('11.4_Outliers-Formal_dry_recy'!J$5:J$500,MATCH($F110,'11.4_Outliers-Formal_dry_recy'!$F$5:$F$500,0)),""),"")</f>
        <v>0</v>
      </c>
      <c r="Z110" s="8">
        <f>IFERROR(IF(INDEX('11.4_Outliers-Formal_dry_recy'!$N$5:$N$500,MATCH($F110,'11.4_Outliers-Formal_dry_recy'!$F$5:$F$500,0))&lt;&gt;"N",
INDEX('11.4_Outliers-Formal_dry_recy'!K$5:K$500,MATCH($F110,'11.4_Outliers-Formal_dry_recy'!$F$5:$F$500,0)),""),"")</f>
        <v>2015</v>
      </c>
      <c r="AA110" s="14" t="str">
        <f>IFERROR(IF(INDEX('11.4_Outliers-Formal_dry_recy'!$N$5:$N$500,MATCH($F110,'11.4_Outliers-Formal_dry_recy'!$F$5:$F$500,0))&lt;&gt;"N",
INDEX('11.4_Outliers-Formal_dry_recy'!L$5:L$500,MATCH($F110,'11.4_Outliers-Formal_dry_recy'!$F$5:$F$500,0)),""),"")</f>
        <v>WaW_033</v>
      </c>
      <c r="AB110" s="14">
        <f>IFERROR(IF(INDEX('11.6_Outliers-Incineration'!$N$5:$N$500,MATCH($F110,'11.6_Outliers-Incineration'!$F$5:$F$500,0))&lt;&gt;"N",
INDEX('11.6_Outliers-Incineration'!J$5:J$500,MATCH($F110,'11.6_Outliers-Incineration'!$F$5:$F$500,0)),""),"")</f>
        <v>0</v>
      </c>
      <c r="AC110" s="8">
        <f>IFERROR(IF(INDEX('11.6_Outliers-Incineration'!$N$5:$N$500,MATCH($F110,'11.6_Outliers-Incineration'!$F$5:$F$500,0))&lt;&gt;"N",
INDEX('11.6_Outliers-Incineration'!K$5:K$500,MATCH($F110,'11.6_Outliers-Incineration'!$F$5:$F$500,0)),""),"")</f>
        <v>2015</v>
      </c>
      <c r="AD110" s="14" t="str">
        <f>IFERROR(IF(INDEX('11.6_Outliers-Incineration'!$N$5:$N$500,MATCH($F110,'11.6_Outliers-Incineration'!$F$5:$F$500,0))&lt;&gt;"N",
INDEX('11.6_Outliers-Incineration'!L$5:L$500,MATCH($F110,'11.6_Outliers-Incineration'!$F$5:$F$500,0)),""),"")</f>
        <v>WaW_033</v>
      </c>
      <c r="AE110" s="14">
        <f>IFERROR(IF(INDEX('11.7_Outliers-Controlled_disp'!$N$5:$N$500,MATCH($F110,'11.7_Outliers-Controlled_disp'!$F$5:$F$500,0))&lt;&gt;"N",
INDEX('11.7_Outliers-Controlled_disp'!J$5:J$500,MATCH($F110,'11.7_Outliers-Controlled_disp'!$F$5:$F$500,0)),""),"")</f>
        <v>100</v>
      </c>
      <c r="AF110" s="8">
        <f>IFERROR(IF(INDEX('11.7_Outliers-Controlled_disp'!$N$5:$N$500,MATCH($F110,'11.7_Outliers-Controlled_disp'!$F$5:$F$500,0))&lt;&gt;"N",
INDEX('11.7_Outliers-Controlled_disp'!K$5:K$500,MATCH($F110,'11.7_Outliers-Controlled_disp'!$F$5:$F$500,0)),""),"")</f>
        <v>2015</v>
      </c>
      <c r="AG110" s="14" t="str">
        <f>IFERROR(IF(INDEX('11.7_Outliers-Controlled_disp'!$N$5:$N$500,MATCH($F110,'11.7_Outliers-Controlled_disp'!$F$5:$F$500,0))&lt;&gt;"N",
INDEX('11.7_Outliers-Controlled_disp'!L$5:L$500,MATCH($F110,'11.7_Outliers-Controlled_disp'!$F$5:$F$500,0)),""),"")</f>
        <v>WaW_033</v>
      </c>
      <c r="AI110" s="5"/>
      <c r="AJ110" s="5" t="s">
        <v>1569</v>
      </c>
      <c r="AK110" s="5">
        <f t="shared" si="1"/>
        <v>6</v>
      </c>
    </row>
    <row r="111" spans="1:37" x14ac:dyDescent="0.25">
      <c r="A111" s="5" t="s">
        <v>373</v>
      </c>
      <c r="B111" s="5" t="s">
        <v>376</v>
      </c>
      <c r="C111" s="5" t="s">
        <v>375</v>
      </c>
      <c r="D111" s="5" t="s">
        <v>360</v>
      </c>
      <c r="E111" s="5" t="s">
        <v>377</v>
      </c>
      <c r="F111" s="5" t="s">
        <v>374</v>
      </c>
      <c r="G111" s="5">
        <v>1</v>
      </c>
      <c r="H111" s="15">
        <v>2</v>
      </c>
      <c r="I111" s="4" t="s">
        <v>3143</v>
      </c>
      <c r="J111" s="13" t="str">
        <f>IFERROR(IF(INDEX('11.1_Outliers-Generation'!$N$5:$N$500,MATCH($F111,'11.1_Outliers-Generation'!$F$5:$F$500,0))&lt;&gt;"N",
INDEX('11.1_Outliers-Generation'!J$5:J$500,MATCH($F111,'11.1_Outliers-Generation'!$F$5:$F$500,0)),""),"")</f>
        <v/>
      </c>
      <c r="K111" s="8" t="str">
        <f>IFERROR(IF(INDEX('11.1_Outliers-Generation'!$N$5:$N$500,MATCH($F111,'11.1_Outliers-Generation'!$F$5:$F$500,0))&lt;&gt;"N",
INDEX('11.1_Outliers-Generation'!K$5:K$500,MATCH($F111,'11.1_Outliers-Generation'!$F$5:$F$500,0)),""),"")</f>
        <v/>
      </c>
      <c r="L111" s="13" t="str">
        <f>IFERROR(IF(INDEX('11.1_Outliers-Generation'!$N$5:$N$500,MATCH($F111,'11.1_Outliers-Generation'!$F$5:$F$500,0))&lt;&gt;"N",
INDEX('11.1_Outliers-Generation'!L$5:L$500,MATCH($F111,'11.1_Outliers-Generation'!$F$5:$F$500,0)),""),"")</f>
        <v/>
      </c>
      <c r="M111" s="14">
        <f>IFERROR(IF(INDEX('11.2_Outliers-Collection_cov'!$N$5:$N$500,MATCH($F111,'11.2_Outliers-Collection_cov'!$F$5:$F$500,0))&lt;&gt;"N",
INDEX('11.2_Outliers-Collection_cov'!J$5:J$500,MATCH($F111,'11.2_Outliers-Collection_cov'!$F$5:$F$500,0)),""),"")</f>
        <v>25</v>
      </c>
      <c r="N111" s="8">
        <f>IFERROR(IF(INDEX('11.2_Outliers-Collection_cov'!$N$5:$N$500,MATCH($F111,'11.2_Outliers-Collection_cov'!$F$5:$F$500,0))&lt;&gt;"N",
INDEX('11.2_Outliers-Collection_cov'!K$5:K$500,MATCH($F111,'11.2_Outliers-Collection_cov'!$F$5:$F$500,0)),""),"")</f>
        <v>2000</v>
      </c>
      <c r="O111" s="13" t="str">
        <f>IFERROR(IF(INDEX('11.2_Outliers-Collection_cov'!$N$5:$N$500,MATCH($F111,'11.2_Outliers-Collection_cov'!$F$5:$F$500,0))&lt;&gt;"N",
INDEX('11.2_Outliers-Collection_cov'!L$5:L$500,MATCH($F111,'11.2_Outliers-Collection_cov'!$F$5:$F$500,0)),""),"")</f>
        <v>WaW_034</v>
      </c>
      <c r="P111" s="14" t="str">
        <f>IFERROR(IF(INDEX('11.3_Outliers-Plastic'!$N$5:$N$500,MATCH($F111,'11.3_Outliers-Plastic'!$F$5:$F$500,0))&lt;&gt;"N",
INDEX('11.3_Outliers-Plastic'!J$5:J$500,MATCH($F111,'11.3_Outliers-Plastic'!$F$5:$F$500,0)),""),"")</f>
        <v/>
      </c>
      <c r="Q111" s="8" t="str">
        <f>IFERROR(IF(INDEX('11.3_Outliers-Plastic'!$N$5:$N$500,MATCH($F111,'11.3_Outliers-Plastic'!$F$5:$F$500,0))&lt;&gt;"N",
INDEX('11.3_Outliers-Plastic'!K$5:K$500,MATCH($F111,'11.3_Outliers-Plastic'!$F$5:$F$500,0)),""),"")</f>
        <v/>
      </c>
      <c r="R111" s="14" t="str">
        <f>IFERROR(IF(INDEX('11.3_Outliers-Plastic'!$N$5:$N$500,MATCH($F111,'11.3_Outliers-Plastic'!$F$5:$F$500,0))&lt;&gt;"N",
INDEX('11.3_Outliers-Plastic'!L$5:L$500,MATCH($F111,'11.3_Outliers-Plastic'!$F$5:$F$500,0)),""),"")</f>
        <v/>
      </c>
      <c r="S111" s="12"/>
      <c r="T111" s="5"/>
      <c r="U111" s="5" t="s">
        <v>1569</v>
      </c>
      <c r="V111" s="14" t="str">
        <f>IFERROR(IF(INDEX('11.5_Outliers-Other_recovery'!$N$5:$N$500,MATCH($F111,'11.5_Outliers-Other_recovery'!$F$5:$F$500,0))&lt;&gt;"N",
INDEX('11.5_Outliers-Other_recovery'!J$5:J$500,MATCH($F111,'11.5_Outliers-Other_recovery'!$F$5:$F$500,0)),""),"")</f>
        <v/>
      </c>
      <c r="W111" s="8" t="str">
        <f>IFERROR(IF(INDEX('11.5_Outliers-Other_recovery'!$N$5:$N$500,MATCH($F111,'11.5_Outliers-Other_recovery'!$F$5:$F$500,0))&lt;&gt;"N",
INDEX('11.5_Outliers-Other_recovery'!K$5:K$500,MATCH($F111,'11.5_Outliers-Other_recovery'!$F$5:$F$500,0)),""),"")</f>
        <v/>
      </c>
      <c r="X111" s="14" t="str">
        <f>IFERROR(IF(INDEX('11.5_Outliers-Other_recovery'!$N$5:$N$500,MATCH($F111,'11.5_Outliers-Other_recovery'!$F$5:$F$500,0))&lt;&gt;"N",
INDEX('11.5_Outliers-Other_recovery'!L$5:L$500,MATCH($F111,'11.5_Outliers-Other_recovery'!$F$5:$F$500,0)),""),"")</f>
        <v/>
      </c>
      <c r="Y111" s="14" t="str">
        <f>IFERROR(IF(INDEX('11.4_Outliers-Formal_dry_recy'!$N$5:$N$500,MATCH($F111,'11.4_Outliers-Formal_dry_recy'!$F$5:$F$500,0))&lt;&gt;"N",
INDEX('11.4_Outliers-Formal_dry_recy'!J$5:J$500,MATCH($F111,'11.4_Outliers-Formal_dry_recy'!$F$5:$F$500,0)),""),"")</f>
        <v/>
      </c>
      <c r="Z111" s="8" t="str">
        <f>IFERROR(IF(INDEX('11.4_Outliers-Formal_dry_recy'!$N$5:$N$500,MATCH($F111,'11.4_Outliers-Formal_dry_recy'!$F$5:$F$500,0))&lt;&gt;"N",
INDEX('11.4_Outliers-Formal_dry_recy'!K$5:K$500,MATCH($F111,'11.4_Outliers-Formal_dry_recy'!$F$5:$F$500,0)),""),"")</f>
        <v/>
      </c>
      <c r="AA111" s="14" t="str">
        <f>IFERROR(IF(INDEX('11.4_Outliers-Formal_dry_recy'!$N$5:$N$500,MATCH($F111,'11.4_Outliers-Formal_dry_recy'!$F$5:$F$500,0))&lt;&gt;"N",
INDEX('11.4_Outliers-Formal_dry_recy'!L$5:L$500,MATCH($F111,'11.4_Outliers-Formal_dry_recy'!$F$5:$F$500,0)),""),"")</f>
        <v/>
      </c>
      <c r="AB111" s="14" t="str">
        <f>IFERROR(IF(INDEX('11.6_Outliers-Incineration'!$N$5:$N$500,MATCH($F111,'11.6_Outliers-Incineration'!$F$5:$F$500,0))&lt;&gt;"N",
INDEX('11.6_Outliers-Incineration'!J$5:J$500,MATCH($F111,'11.6_Outliers-Incineration'!$F$5:$F$500,0)),""),"")</f>
        <v/>
      </c>
      <c r="AC111" s="8" t="str">
        <f>IFERROR(IF(INDEX('11.6_Outliers-Incineration'!$N$5:$N$500,MATCH($F111,'11.6_Outliers-Incineration'!$F$5:$F$500,0))&lt;&gt;"N",
INDEX('11.6_Outliers-Incineration'!K$5:K$500,MATCH($F111,'11.6_Outliers-Incineration'!$F$5:$F$500,0)),""),"")</f>
        <v/>
      </c>
      <c r="AD111" s="14" t="str">
        <f>IFERROR(IF(INDEX('11.6_Outliers-Incineration'!$N$5:$N$500,MATCH($F111,'11.6_Outliers-Incineration'!$F$5:$F$500,0))&lt;&gt;"N",
INDEX('11.6_Outliers-Incineration'!L$5:L$500,MATCH($F111,'11.6_Outliers-Incineration'!$F$5:$F$500,0)),""),"")</f>
        <v/>
      </c>
      <c r="AE111" s="14" t="str">
        <f>IFERROR(IF(INDEX('11.7_Outliers-Controlled_disp'!$N$5:$N$500,MATCH($F111,'11.7_Outliers-Controlled_disp'!$F$5:$F$500,0))&lt;&gt;"N",
INDEX('11.7_Outliers-Controlled_disp'!J$5:J$500,MATCH($F111,'11.7_Outliers-Controlled_disp'!$F$5:$F$500,0)),""),"")</f>
        <v/>
      </c>
      <c r="AF111" s="8" t="str">
        <f>IFERROR(IF(INDEX('11.7_Outliers-Controlled_disp'!$N$5:$N$500,MATCH($F111,'11.7_Outliers-Controlled_disp'!$F$5:$F$500,0))&lt;&gt;"N",
INDEX('11.7_Outliers-Controlled_disp'!K$5:K$500,MATCH($F111,'11.7_Outliers-Controlled_disp'!$F$5:$F$500,0)),""),"")</f>
        <v/>
      </c>
      <c r="AG111" s="14" t="str">
        <f>IFERROR(IF(INDEX('11.7_Outliers-Controlled_disp'!$N$5:$N$500,MATCH($F111,'11.7_Outliers-Controlled_disp'!$F$5:$F$500,0))&lt;&gt;"N",
INDEX('11.7_Outliers-Controlled_disp'!L$5:L$500,MATCH($F111,'11.7_Outliers-Controlled_disp'!$F$5:$F$500,0)),""),"")</f>
        <v/>
      </c>
      <c r="AI111" s="5"/>
      <c r="AJ111" s="5" t="s">
        <v>1569</v>
      </c>
      <c r="AK111" s="5">
        <f t="shared" si="1"/>
        <v>1</v>
      </c>
    </row>
    <row r="112" spans="1:37" x14ac:dyDescent="0.25">
      <c r="A112" s="5" t="s">
        <v>378</v>
      </c>
      <c r="B112" s="5" t="s">
        <v>376</v>
      </c>
      <c r="C112" s="5" t="s">
        <v>375</v>
      </c>
      <c r="D112" s="5" t="s">
        <v>360</v>
      </c>
      <c r="E112" s="5" t="s">
        <v>380</v>
      </c>
      <c r="F112" s="5" t="s">
        <v>379</v>
      </c>
      <c r="G112" s="5">
        <v>2</v>
      </c>
      <c r="H112" s="15">
        <v>1</v>
      </c>
      <c r="I112" s="4"/>
      <c r="J112" s="13" t="str">
        <f>IFERROR(IF(INDEX('11.1_Outliers-Generation'!$N$5:$N$500,MATCH($F112,'11.1_Outliers-Generation'!$F$5:$F$500,0))&lt;&gt;"N",
INDEX('11.1_Outliers-Generation'!J$5:J$500,MATCH($F112,'11.1_Outliers-Generation'!$F$5:$F$500,0)),""),"")</f>
        <v/>
      </c>
      <c r="K112" s="8" t="str">
        <f>IFERROR(IF(INDEX('11.1_Outliers-Generation'!$N$5:$N$500,MATCH($F112,'11.1_Outliers-Generation'!$F$5:$F$500,0))&lt;&gt;"N",
INDEX('11.1_Outliers-Generation'!K$5:K$500,MATCH($F112,'11.1_Outliers-Generation'!$F$5:$F$500,0)),""),"")</f>
        <v/>
      </c>
      <c r="L112" s="13" t="str">
        <f>IFERROR(IF(INDEX('11.1_Outliers-Generation'!$N$5:$N$500,MATCH($F112,'11.1_Outliers-Generation'!$F$5:$F$500,0))&lt;&gt;"N",
INDEX('11.1_Outliers-Generation'!L$5:L$500,MATCH($F112,'11.1_Outliers-Generation'!$F$5:$F$500,0)),""),"")</f>
        <v/>
      </c>
      <c r="M112" s="14">
        <f>IFERROR(IF(INDEX('11.2_Outliers-Collection_cov'!$N$5:$N$500,MATCH($F112,'11.2_Outliers-Collection_cov'!$F$5:$F$500,0))&lt;&gt;"N",
INDEX('11.2_Outliers-Collection_cov'!J$5:J$500,MATCH($F112,'11.2_Outliers-Collection_cov'!$F$5:$F$500,0)),""),"")</f>
        <v>50</v>
      </c>
      <c r="N112" s="8">
        <f>IFERROR(IF(INDEX('11.2_Outliers-Collection_cov'!$N$5:$N$500,MATCH($F112,'11.2_Outliers-Collection_cov'!$F$5:$F$500,0))&lt;&gt;"N",
INDEX('11.2_Outliers-Collection_cov'!K$5:K$500,MATCH($F112,'11.2_Outliers-Collection_cov'!$F$5:$F$500,0)),""),"")</f>
        <v>2000</v>
      </c>
      <c r="O112" s="13" t="str">
        <f>IFERROR(IF(INDEX('11.2_Outliers-Collection_cov'!$N$5:$N$500,MATCH($F112,'11.2_Outliers-Collection_cov'!$F$5:$F$500,0))&lt;&gt;"N",
INDEX('11.2_Outliers-Collection_cov'!L$5:L$500,MATCH($F112,'11.2_Outliers-Collection_cov'!$F$5:$F$500,0)),""),"")</f>
        <v>WaW_035</v>
      </c>
      <c r="P112" s="14">
        <f>IFERROR(IF(INDEX('11.3_Outliers-Plastic'!$N$5:$N$500,MATCH($F112,'11.3_Outliers-Plastic'!$F$5:$F$500,0))&lt;&gt;"N",
INDEX('11.3_Outliers-Plastic'!J$5:J$500,MATCH($F112,'11.3_Outliers-Plastic'!$F$5:$F$500,0)),""),"")</f>
        <v>4.4299999999999988</v>
      </c>
      <c r="Q112" s="8">
        <f>IFERROR(IF(INDEX('11.3_Outliers-Plastic'!$N$5:$N$500,MATCH($F112,'11.3_Outliers-Plastic'!$F$5:$F$500,0))&lt;&gt;"N",
INDEX('11.3_Outliers-Plastic'!K$5:K$500,MATCH($F112,'11.3_Outliers-Plastic'!$F$5:$F$500,0)),""),"")</f>
        <v>2000</v>
      </c>
      <c r="R112" s="14" t="str">
        <f>IFERROR(IF(INDEX('11.3_Outliers-Plastic'!$N$5:$N$500,MATCH($F112,'11.3_Outliers-Plastic'!$F$5:$F$500,0))&lt;&gt;"N",
INDEX('11.3_Outliers-Plastic'!L$5:L$500,MATCH($F112,'11.3_Outliers-Plastic'!$F$5:$F$500,0)),""),"")</f>
        <v>WaW_035</v>
      </c>
      <c r="S112" s="12"/>
      <c r="T112" s="5"/>
      <c r="U112" s="5" t="s">
        <v>1569</v>
      </c>
      <c r="V112" s="14" t="str">
        <f>IFERROR(IF(INDEX('11.5_Outliers-Other_recovery'!$N$5:$N$500,MATCH($F112,'11.5_Outliers-Other_recovery'!$F$5:$F$500,0))&lt;&gt;"N",
INDEX('11.5_Outliers-Other_recovery'!J$5:J$500,MATCH($F112,'11.5_Outliers-Other_recovery'!$F$5:$F$500,0)),""),"")</f>
        <v/>
      </c>
      <c r="W112" s="8" t="str">
        <f>IFERROR(IF(INDEX('11.5_Outliers-Other_recovery'!$N$5:$N$500,MATCH($F112,'11.5_Outliers-Other_recovery'!$F$5:$F$500,0))&lt;&gt;"N",
INDEX('11.5_Outliers-Other_recovery'!K$5:K$500,MATCH($F112,'11.5_Outliers-Other_recovery'!$F$5:$F$500,0)),""),"")</f>
        <v/>
      </c>
      <c r="X112" s="14" t="str">
        <f>IFERROR(IF(INDEX('11.5_Outliers-Other_recovery'!$N$5:$N$500,MATCH($F112,'11.5_Outliers-Other_recovery'!$F$5:$F$500,0))&lt;&gt;"N",
INDEX('11.5_Outliers-Other_recovery'!L$5:L$500,MATCH($F112,'11.5_Outliers-Other_recovery'!$F$5:$F$500,0)),""),"")</f>
        <v/>
      </c>
      <c r="Y112" s="14" t="str">
        <f>IFERROR(IF(INDEX('11.4_Outliers-Formal_dry_recy'!$N$5:$N$500,MATCH($F112,'11.4_Outliers-Formal_dry_recy'!$F$5:$F$500,0))&lt;&gt;"N",
INDEX('11.4_Outliers-Formal_dry_recy'!J$5:J$500,MATCH($F112,'11.4_Outliers-Formal_dry_recy'!$F$5:$F$500,0)),""),"")</f>
        <v/>
      </c>
      <c r="Z112" s="8" t="str">
        <f>IFERROR(IF(INDEX('11.4_Outliers-Formal_dry_recy'!$N$5:$N$500,MATCH($F112,'11.4_Outliers-Formal_dry_recy'!$F$5:$F$500,0))&lt;&gt;"N",
INDEX('11.4_Outliers-Formal_dry_recy'!K$5:K$500,MATCH($F112,'11.4_Outliers-Formal_dry_recy'!$F$5:$F$500,0)),""),"")</f>
        <v/>
      </c>
      <c r="AA112" s="14" t="str">
        <f>IFERROR(IF(INDEX('11.4_Outliers-Formal_dry_recy'!$N$5:$N$500,MATCH($F112,'11.4_Outliers-Formal_dry_recy'!$F$5:$F$500,0))&lt;&gt;"N",
INDEX('11.4_Outliers-Formal_dry_recy'!L$5:L$500,MATCH($F112,'11.4_Outliers-Formal_dry_recy'!$F$5:$F$500,0)),""),"")</f>
        <v/>
      </c>
      <c r="AB112" s="14" t="str">
        <f>IFERROR(IF(INDEX('11.6_Outliers-Incineration'!$N$5:$N$500,MATCH($F112,'11.6_Outliers-Incineration'!$F$5:$F$500,0))&lt;&gt;"N",
INDEX('11.6_Outliers-Incineration'!J$5:J$500,MATCH($F112,'11.6_Outliers-Incineration'!$F$5:$F$500,0)),""),"")</f>
        <v/>
      </c>
      <c r="AC112" s="8" t="str">
        <f>IFERROR(IF(INDEX('11.6_Outliers-Incineration'!$N$5:$N$500,MATCH($F112,'11.6_Outliers-Incineration'!$F$5:$F$500,0))&lt;&gt;"N",
INDEX('11.6_Outliers-Incineration'!K$5:K$500,MATCH($F112,'11.6_Outliers-Incineration'!$F$5:$F$500,0)),""),"")</f>
        <v/>
      </c>
      <c r="AD112" s="14" t="str">
        <f>IFERROR(IF(INDEX('11.6_Outliers-Incineration'!$N$5:$N$500,MATCH($F112,'11.6_Outliers-Incineration'!$F$5:$F$500,0))&lt;&gt;"N",
INDEX('11.6_Outliers-Incineration'!L$5:L$500,MATCH($F112,'11.6_Outliers-Incineration'!$F$5:$F$500,0)),""),"")</f>
        <v/>
      </c>
      <c r="AE112" s="14" t="str">
        <f>IFERROR(IF(INDEX('11.7_Outliers-Controlled_disp'!$N$5:$N$500,MATCH($F112,'11.7_Outliers-Controlled_disp'!$F$5:$F$500,0))&lt;&gt;"N",
INDEX('11.7_Outliers-Controlled_disp'!J$5:J$500,MATCH($F112,'11.7_Outliers-Controlled_disp'!$F$5:$F$500,0)),""),"")</f>
        <v/>
      </c>
      <c r="AF112" s="8" t="str">
        <f>IFERROR(IF(INDEX('11.7_Outliers-Controlled_disp'!$N$5:$N$500,MATCH($F112,'11.7_Outliers-Controlled_disp'!$F$5:$F$500,0))&lt;&gt;"N",
INDEX('11.7_Outliers-Controlled_disp'!K$5:K$500,MATCH($F112,'11.7_Outliers-Controlled_disp'!$F$5:$F$500,0)),""),"")</f>
        <v/>
      </c>
      <c r="AG112" s="14" t="str">
        <f>IFERROR(IF(INDEX('11.7_Outliers-Controlled_disp'!$N$5:$N$500,MATCH($F112,'11.7_Outliers-Controlled_disp'!$F$5:$F$500,0))&lt;&gt;"N",
INDEX('11.7_Outliers-Controlled_disp'!L$5:L$500,MATCH($F112,'11.7_Outliers-Controlled_disp'!$F$5:$F$500,0)),""),"")</f>
        <v/>
      </c>
      <c r="AI112" s="5"/>
      <c r="AJ112" s="5" t="s">
        <v>1569</v>
      </c>
      <c r="AK112" s="5">
        <f t="shared" si="1"/>
        <v>2</v>
      </c>
    </row>
    <row r="113" spans="1:37" x14ac:dyDescent="0.25">
      <c r="A113" s="5" t="s">
        <v>637</v>
      </c>
      <c r="B113" s="5" t="s">
        <v>640</v>
      </c>
      <c r="C113" s="5" t="s">
        <v>639</v>
      </c>
      <c r="D113" s="5" t="s">
        <v>620</v>
      </c>
      <c r="E113" s="5" t="s">
        <v>641</v>
      </c>
      <c r="F113" s="5" t="s">
        <v>638</v>
      </c>
      <c r="G113" s="5">
        <v>2</v>
      </c>
      <c r="H113" s="15">
        <v>2</v>
      </c>
      <c r="I113" s="4" t="s">
        <v>1855</v>
      </c>
      <c r="J113" s="13">
        <f>IFERROR(IF(INDEX('11.1_Outliers-Generation'!$N$5:$N$500,MATCH($F113,'11.1_Outliers-Generation'!$F$5:$F$500,0))&lt;&gt;"N",
INDEX('11.1_Outliers-Generation'!J$5:J$500,MATCH($F113,'11.1_Outliers-Generation'!$F$5:$F$500,0)),""),"")</f>
        <v>0.51604646482369276</v>
      </c>
      <c r="K113" s="8">
        <f>IFERROR(IF(INDEX('11.1_Outliers-Generation'!$N$5:$N$500,MATCH($F113,'11.1_Outliers-Generation'!$F$5:$F$500,0))&lt;&gt;"N",
INDEX('11.1_Outliers-Generation'!K$5:K$500,MATCH($F113,'11.1_Outliers-Generation'!$F$5:$F$500,0)),""),"")</f>
        <v>2016</v>
      </c>
      <c r="L113" s="13" t="str">
        <f>IFERROR(IF(INDEX('11.1_Outliers-Generation'!$N$5:$N$500,MATCH($F113,'11.1_Outliers-Generation'!$F$5:$F$500,0))&lt;&gt;"N",
INDEX('11.1_Outliers-Generation'!L$5:L$500,MATCH($F113,'11.1_Outliers-Generation'!$F$5:$F$500,0)),""),"")</f>
        <v>WaW_036</v>
      </c>
      <c r="M113" s="14">
        <f>IFERROR(IF(INDEX('11.2_Outliers-Collection_cov'!$N$5:$N$500,MATCH($F113,'11.2_Outliers-Collection_cov'!$F$5:$F$500,0))&lt;&gt;"N",
INDEX('11.2_Outliers-Collection_cov'!J$5:J$500,MATCH($F113,'11.2_Outliers-Collection_cov'!$F$5:$F$500,0)),""),"")</f>
        <v>95</v>
      </c>
      <c r="N113" s="8">
        <f>IFERROR(IF(INDEX('11.2_Outliers-Collection_cov'!$N$5:$N$500,MATCH($F113,'11.2_Outliers-Collection_cov'!$F$5:$F$500,0))&lt;&gt;"N",
INDEX('11.2_Outliers-Collection_cov'!K$5:K$500,MATCH($F113,'11.2_Outliers-Collection_cov'!$F$5:$F$500,0)),""),"")</f>
        <v>2016</v>
      </c>
      <c r="O113" s="13" t="str">
        <f>IFERROR(IF(INDEX('11.2_Outliers-Collection_cov'!$N$5:$N$500,MATCH($F113,'11.2_Outliers-Collection_cov'!$F$5:$F$500,0))&lt;&gt;"N",
INDEX('11.2_Outliers-Collection_cov'!L$5:L$500,MATCH($F113,'11.2_Outliers-Collection_cov'!$F$5:$F$500,0)),""),"")</f>
        <v>WaW_036</v>
      </c>
      <c r="P113" s="14">
        <f>IFERROR(IF(INDEX('11.3_Outliers-Plastic'!$N$5:$N$500,MATCH($F113,'11.3_Outliers-Plastic'!$F$5:$F$500,0))&lt;&gt;"N",
INDEX('11.3_Outliers-Plastic'!J$5:J$500,MATCH($F113,'11.3_Outliers-Plastic'!$F$5:$F$500,0)),""),"")</f>
        <v>13.486513486513488</v>
      </c>
      <c r="Q113" s="8">
        <f>IFERROR(IF(INDEX('11.3_Outliers-Plastic'!$N$5:$N$500,MATCH($F113,'11.3_Outliers-Plastic'!$F$5:$F$500,0))&lt;&gt;"N",
INDEX('11.3_Outliers-Plastic'!K$5:K$500,MATCH($F113,'11.3_Outliers-Plastic'!$F$5:$F$500,0)),""),"")</f>
        <v>2016</v>
      </c>
      <c r="R113" s="14" t="str">
        <f>IFERROR(IF(INDEX('11.3_Outliers-Plastic'!$N$5:$N$500,MATCH($F113,'11.3_Outliers-Plastic'!$F$5:$F$500,0))&lt;&gt;"N",
INDEX('11.3_Outliers-Plastic'!L$5:L$500,MATCH($F113,'11.3_Outliers-Plastic'!$F$5:$F$500,0)),""),"")</f>
        <v>WaW_036</v>
      </c>
      <c r="S113" s="12"/>
      <c r="T113" s="5"/>
      <c r="U113" s="5" t="s">
        <v>1569</v>
      </c>
      <c r="V113" s="14">
        <f>IFERROR(IF(INDEX('11.5_Outliers-Other_recovery'!$N$5:$N$500,MATCH($F113,'11.5_Outliers-Other_recovery'!$F$5:$F$500,0))&lt;&gt;"N",
INDEX('11.5_Outliers-Other_recovery'!J$5:J$500,MATCH($F113,'11.5_Outliers-Other_recovery'!$F$5:$F$500,0)),""),"")</f>
        <v>8.8888888888888893</v>
      </c>
      <c r="W113" s="8">
        <f>IFERROR(IF(INDEX('11.5_Outliers-Other_recovery'!$N$5:$N$500,MATCH($F113,'11.5_Outliers-Other_recovery'!$F$5:$F$500,0))&lt;&gt;"N",
INDEX('11.5_Outliers-Other_recovery'!K$5:K$500,MATCH($F113,'11.5_Outliers-Other_recovery'!$F$5:$F$500,0)),""),"")</f>
        <v>2016</v>
      </c>
      <c r="X113" s="14" t="str">
        <f>IFERROR(IF(INDEX('11.5_Outliers-Other_recovery'!$N$5:$N$500,MATCH($F113,'11.5_Outliers-Other_recovery'!$F$5:$F$500,0))&lt;&gt;"N",
INDEX('11.5_Outliers-Other_recovery'!L$5:L$500,MATCH($F113,'11.5_Outliers-Other_recovery'!$F$5:$F$500,0)),""),"")</f>
        <v>WaW_036</v>
      </c>
      <c r="Y113" s="14">
        <f>IFERROR(IF(INDEX('11.4_Outliers-Formal_dry_recy'!$N$5:$N$500,MATCH($F113,'11.4_Outliers-Formal_dry_recy'!$F$5:$F$500,0))&lt;&gt;"N",
INDEX('11.4_Outliers-Formal_dry_recy'!J$5:J$500,MATCH($F113,'11.4_Outliers-Formal_dry_recy'!$F$5:$F$500,0)),""),"")</f>
        <v>0</v>
      </c>
      <c r="Z113" s="8">
        <f>IFERROR(IF(INDEX('11.4_Outliers-Formal_dry_recy'!$N$5:$N$500,MATCH($F113,'11.4_Outliers-Formal_dry_recy'!$F$5:$F$500,0))&lt;&gt;"N",
INDEX('11.4_Outliers-Formal_dry_recy'!K$5:K$500,MATCH($F113,'11.4_Outliers-Formal_dry_recy'!$F$5:$F$500,0)),""),"")</f>
        <v>2016</v>
      </c>
      <c r="AA113" s="14" t="str">
        <f>IFERROR(IF(INDEX('11.4_Outliers-Formal_dry_recy'!$N$5:$N$500,MATCH($F113,'11.4_Outliers-Formal_dry_recy'!$F$5:$F$500,0))&lt;&gt;"N",
INDEX('11.4_Outliers-Formal_dry_recy'!L$5:L$500,MATCH($F113,'11.4_Outliers-Formal_dry_recy'!$F$5:$F$500,0)),""),"")</f>
        <v>WaW_036</v>
      </c>
      <c r="AB113" s="14">
        <f>IFERROR(IF(INDEX('11.6_Outliers-Incineration'!$N$5:$N$500,MATCH($F113,'11.6_Outliers-Incineration'!$F$5:$F$500,0))&lt;&gt;"N",
INDEX('11.6_Outliers-Incineration'!J$5:J$500,MATCH($F113,'11.6_Outliers-Incineration'!$F$5:$F$500,0)),""),"")</f>
        <v>0</v>
      </c>
      <c r="AC113" s="8">
        <f>IFERROR(IF(INDEX('11.6_Outliers-Incineration'!$N$5:$N$500,MATCH($F113,'11.6_Outliers-Incineration'!$F$5:$F$500,0))&lt;&gt;"N",
INDEX('11.6_Outliers-Incineration'!K$5:K$500,MATCH($F113,'11.6_Outliers-Incineration'!$F$5:$F$500,0)),""),"")</f>
        <v>2016</v>
      </c>
      <c r="AD113" s="14" t="str">
        <f>IFERROR(IF(INDEX('11.6_Outliers-Incineration'!$N$5:$N$500,MATCH($F113,'11.6_Outliers-Incineration'!$F$5:$F$500,0))&lt;&gt;"N",
INDEX('11.6_Outliers-Incineration'!L$5:L$500,MATCH($F113,'11.6_Outliers-Incineration'!$F$5:$F$500,0)),""),"")</f>
        <v>WaW_036</v>
      </c>
      <c r="AE113" s="14">
        <f>IFERROR(IF(INDEX('11.7_Outliers-Controlled_disp'!$N$5:$N$500,MATCH($F113,'11.7_Outliers-Controlled_disp'!$F$5:$F$500,0))&lt;&gt;"N",
INDEX('11.7_Outliers-Controlled_disp'!J$5:J$500,MATCH($F113,'11.7_Outliers-Controlled_disp'!$F$5:$F$500,0)),""),"")</f>
        <v>0</v>
      </c>
      <c r="AF113" s="8">
        <f>IFERROR(IF(INDEX('11.7_Outliers-Controlled_disp'!$N$5:$N$500,MATCH($F113,'11.7_Outliers-Controlled_disp'!$F$5:$F$500,0))&lt;&gt;"N",
INDEX('11.7_Outliers-Controlled_disp'!K$5:K$500,MATCH($F113,'11.7_Outliers-Controlled_disp'!$F$5:$F$500,0)),""),"")</f>
        <v>2016</v>
      </c>
      <c r="AG113" s="14" t="str">
        <f>IFERROR(IF(INDEX('11.7_Outliers-Controlled_disp'!$N$5:$N$500,MATCH($F113,'11.7_Outliers-Controlled_disp'!$F$5:$F$500,0))&lt;&gt;"N",
INDEX('11.7_Outliers-Controlled_disp'!L$5:L$500,MATCH($F113,'11.7_Outliers-Controlled_disp'!$F$5:$F$500,0)),""),"")</f>
        <v>WaW_036</v>
      </c>
      <c r="AI113" s="5"/>
      <c r="AJ113" s="5" t="s">
        <v>1569</v>
      </c>
      <c r="AK113" s="5">
        <f t="shared" si="1"/>
        <v>7</v>
      </c>
    </row>
    <row r="114" spans="1:37" x14ac:dyDescent="0.25">
      <c r="A114" s="5" t="s">
        <v>642</v>
      </c>
      <c r="B114" s="5" t="s">
        <v>640</v>
      </c>
      <c r="C114" s="5" t="s">
        <v>639</v>
      </c>
      <c r="D114" s="5" t="s">
        <v>620</v>
      </c>
      <c r="E114" s="5" t="s">
        <v>1573</v>
      </c>
      <c r="F114" s="5" t="s">
        <v>643</v>
      </c>
      <c r="G114" s="5">
        <v>2</v>
      </c>
      <c r="H114" s="15">
        <v>1</v>
      </c>
      <c r="I114" s="4"/>
      <c r="J114" s="13">
        <f>IFERROR(IF(INDEX('11.1_Outliers-Generation'!$N$5:$N$500,MATCH($F114,'11.1_Outliers-Generation'!$F$5:$F$500,0))&lt;&gt;"N",
INDEX('11.1_Outliers-Generation'!J$5:J$500,MATCH($F114,'11.1_Outliers-Generation'!$F$5:$F$500,0)),""),"")</f>
        <v>0.44736842105263158</v>
      </c>
      <c r="K114" s="8">
        <f>IFERROR(IF(INDEX('11.1_Outliers-Generation'!$N$5:$N$500,MATCH($F114,'11.1_Outliers-Generation'!$F$5:$F$500,0))&lt;&gt;"N",
INDEX('11.1_Outliers-Generation'!K$5:K$500,MATCH($F114,'11.1_Outliers-Generation'!$F$5:$F$500,0)),""),"")</f>
        <v>2014</v>
      </c>
      <c r="L114" s="13" t="str">
        <f>IFERROR(IF(INDEX('11.1_Outliers-Generation'!$N$5:$N$500,MATCH($F114,'11.1_Outliers-Generation'!$F$5:$F$500,0))&lt;&gt;"N",
INDEX('11.1_Outliers-Generation'!L$5:L$500,MATCH($F114,'11.1_Outliers-Generation'!$F$5:$F$500,0)),""),"")</f>
        <v>WaW_037</v>
      </c>
      <c r="M114" s="14">
        <f>IFERROR(IF(INDEX('11.2_Outliers-Collection_cov'!$N$5:$N$500,MATCH($F114,'11.2_Outliers-Collection_cov'!$F$5:$F$500,0))&lt;&gt;"N",
INDEX('11.2_Outliers-Collection_cov'!J$5:J$500,MATCH($F114,'11.2_Outliers-Collection_cov'!$F$5:$F$500,0)),""),"")</f>
        <v>95</v>
      </c>
      <c r="N114" s="8">
        <f>IFERROR(IF(INDEX('11.2_Outliers-Collection_cov'!$N$5:$N$500,MATCH($F114,'11.2_Outliers-Collection_cov'!$F$5:$F$500,0))&lt;&gt;"N",
INDEX('11.2_Outliers-Collection_cov'!K$5:K$500,MATCH($F114,'11.2_Outliers-Collection_cov'!$F$5:$F$500,0)),""),"")</f>
        <v>2014</v>
      </c>
      <c r="O114" s="13" t="str">
        <f>IFERROR(IF(INDEX('11.2_Outliers-Collection_cov'!$N$5:$N$500,MATCH($F114,'11.2_Outliers-Collection_cov'!$F$5:$F$500,0))&lt;&gt;"N",
INDEX('11.2_Outliers-Collection_cov'!L$5:L$500,MATCH($F114,'11.2_Outliers-Collection_cov'!$F$5:$F$500,0)),""),"")</f>
        <v>WaW_037</v>
      </c>
      <c r="P114" s="14">
        <f>IFERROR(IF(INDEX('11.3_Outliers-Plastic'!$N$5:$N$500,MATCH($F114,'11.3_Outliers-Plastic'!$F$5:$F$500,0))&lt;&gt;"N",
INDEX('11.3_Outliers-Plastic'!J$5:J$500,MATCH($F114,'11.3_Outliers-Plastic'!$F$5:$F$500,0)),""),"")</f>
        <v>12.087912087912088</v>
      </c>
      <c r="Q114" s="8">
        <f>IFERROR(IF(INDEX('11.3_Outliers-Plastic'!$N$5:$N$500,MATCH($F114,'11.3_Outliers-Plastic'!$F$5:$F$500,0))&lt;&gt;"N",
INDEX('11.3_Outliers-Plastic'!K$5:K$500,MATCH($F114,'11.3_Outliers-Plastic'!$F$5:$F$500,0)),""),"")</f>
        <v>2014</v>
      </c>
      <c r="R114" s="14" t="str">
        <f>IFERROR(IF(INDEX('11.3_Outliers-Plastic'!$N$5:$N$500,MATCH($F114,'11.3_Outliers-Plastic'!$F$5:$F$500,0))&lt;&gt;"N",
INDEX('11.3_Outliers-Plastic'!L$5:L$500,MATCH($F114,'11.3_Outliers-Plastic'!$F$5:$F$500,0)),""),"")</f>
        <v>WaW_037</v>
      </c>
      <c r="S114" s="12"/>
      <c r="T114" s="5"/>
      <c r="U114" s="5" t="s">
        <v>1569</v>
      </c>
      <c r="V114" s="14">
        <f>IFERROR(IF(INDEX('11.5_Outliers-Other_recovery'!$N$5:$N$500,MATCH($F114,'11.5_Outliers-Other_recovery'!$F$5:$F$500,0))&lt;&gt;"N",
INDEX('11.5_Outliers-Other_recovery'!J$5:J$500,MATCH($F114,'11.5_Outliers-Other_recovery'!$F$5:$F$500,0)),""),"")</f>
        <v>0</v>
      </c>
      <c r="W114" s="8">
        <f>IFERROR(IF(INDEX('11.5_Outliers-Other_recovery'!$N$5:$N$500,MATCH($F114,'11.5_Outliers-Other_recovery'!$F$5:$F$500,0))&lt;&gt;"N",
INDEX('11.5_Outliers-Other_recovery'!K$5:K$500,MATCH($F114,'11.5_Outliers-Other_recovery'!$F$5:$F$500,0)),""),"")</f>
        <v>2014</v>
      </c>
      <c r="X114" s="14" t="str">
        <f>IFERROR(IF(INDEX('11.5_Outliers-Other_recovery'!$N$5:$N$500,MATCH($F114,'11.5_Outliers-Other_recovery'!$F$5:$F$500,0))&lt;&gt;"N",
INDEX('11.5_Outliers-Other_recovery'!L$5:L$500,MATCH($F114,'11.5_Outliers-Other_recovery'!$F$5:$F$500,0)),""),"")</f>
        <v>WaW_037</v>
      </c>
      <c r="Y114" s="14">
        <f>IFERROR(IF(INDEX('11.4_Outliers-Formal_dry_recy'!$N$5:$N$500,MATCH($F114,'11.4_Outliers-Formal_dry_recy'!$F$5:$F$500,0))&lt;&gt;"N",
INDEX('11.4_Outliers-Formal_dry_recy'!J$5:J$500,MATCH($F114,'11.4_Outliers-Formal_dry_recy'!$F$5:$F$500,0)),""),"")</f>
        <v>0</v>
      </c>
      <c r="Z114" s="8">
        <f>IFERROR(IF(INDEX('11.4_Outliers-Formal_dry_recy'!$N$5:$N$500,MATCH($F114,'11.4_Outliers-Formal_dry_recy'!$F$5:$F$500,0))&lt;&gt;"N",
INDEX('11.4_Outliers-Formal_dry_recy'!K$5:K$500,MATCH($F114,'11.4_Outliers-Formal_dry_recy'!$F$5:$F$500,0)),""),"")</f>
        <v>2014</v>
      </c>
      <c r="AA114" s="14" t="str">
        <f>IFERROR(IF(INDEX('11.4_Outliers-Formal_dry_recy'!$N$5:$N$500,MATCH($F114,'11.4_Outliers-Formal_dry_recy'!$F$5:$F$500,0))&lt;&gt;"N",
INDEX('11.4_Outliers-Formal_dry_recy'!L$5:L$500,MATCH($F114,'11.4_Outliers-Formal_dry_recy'!$F$5:$F$500,0)),""),"")</f>
        <v>WaW_037</v>
      </c>
      <c r="AB114" s="14">
        <f>IFERROR(IF(INDEX('11.6_Outliers-Incineration'!$N$5:$N$500,MATCH($F114,'11.6_Outliers-Incineration'!$F$5:$F$500,0))&lt;&gt;"N",
INDEX('11.6_Outliers-Incineration'!J$5:J$500,MATCH($F114,'11.6_Outliers-Incineration'!$F$5:$F$500,0)),""),"")</f>
        <v>0</v>
      </c>
      <c r="AC114" s="8">
        <f>IFERROR(IF(INDEX('11.6_Outliers-Incineration'!$N$5:$N$500,MATCH($F114,'11.6_Outliers-Incineration'!$F$5:$F$500,0))&lt;&gt;"N",
INDEX('11.6_Outliers-Incineration'!K$5:K$500,MATCH($F114,'11.6_Outliers-Incineration'!$F$5:$F$500,0)),""),"")</f>
        <v>2014</v>
      </c>
      <c r="AD114" s="14" t="str">
        <f>IFERROR(IF(INDEX('11.6_Outliers-Incineration'!$N$5:$N$500,MATCH($F114,'11.6_Outliers-Incineration'!$F$5:$F$500,0))&lt;&gt;"N",
INDEX('11.6_Outliers-Incineration'!L$5:L$500,MATCH($F114,'11.6_Outliers-Incineration'!$F$5:$F$500,0)),""),"")</f>
        <v>WaW_037</v>
      </c>
      <c r="AE114" s="14">
        <f>IFERROR(IF(INDEX('11.7_Outliers-Controlled_disp'!$N$5:$N$500,MATCH($F114,'11.7_Outliers-Controlled_disp'!$F$5:$F$500,0))&lt;&gt;"N",
INDEX('11.7_Outliers-Controlled_disp'!J$5:J$500,MATCH($F114,'11.7_Outliers-Controlled_disp'!$F$5:$F$500,0)),""),"")</f>
        <v>100</v>
      </c>
      <c r="AF114" s="8">
        <f>IFERROR(IF(INDEX('11.7_Outliers-Controlled_disp'!$N$5:$N$500,MATCH($F114,'11.7_Outliers-Controlled_disp'!$F$5:$F$500,0))&lt;&gt;"N",
INDEX('11.7_Outliers-Controlled_disp'!K$5:K$500,MATCH($F114,'11.7_Outliers-Controlled_disp'!$F$5:$F$500,0)),""),"")</f>
        <v>2014</v>
      </c>
      <c r="AG114" s="14" t="str">
        <f>IFERROR(IF(INDEX('11.7_Outliers-Controlled_disp'!$N$5:$N$500,MATCH($F114,'11.7_Outliers-Controlled_disp'!$F$5:$F$500,0))&lt;&gt;"N",
INDEX('11.7_Outliers-Controlled_disp'!L$5:L$500,MATCH($F114,'11.7_Outliers-Controlled_disp'!$F$5:$F$500,0)),""),"")</f>
        <v>WaW_037</v>
      </c>
      <c r="AI114" s="5"/>
      <c r="AJ114" s="5" t="s">
        <v>1569</v>
      </c>
      <c r="AK114" s="5">
        <f t="shared" si="1"/>
        <v>7</v>
      </c>
    </row>
    <row r="115" spans="1:37" x14ac:dyDescent="0.25">
      <c r="A115" s="5" t="s">
        <v>644</v>
      </c>
      <c r="B115" s="5" t="s">
        <v>647</v>
      </c>
      <c r="C115" s="5" t="s">
        <v>646</v>
      </c>
      <c r="D115" s="5" t="s">
        <v>620</v>
      </c>
      <c r="E115" s="5" t="s">
        <v>648</v>
      </c>
      <c r="F115" s="5" t="s">
        <v>645</v>
      </c>
      <c r="G115" s="5">
        <v>3</v>
      </c>
      <c r="H115" s="15">
        <v>1</v>
      </c>
      <c r="I115" s="4" t="s">
        <v>3144</v>
      </c>
      <c r="J115" s="13">
        <f>IFERROR(IF(INDEX('11.1_Outliers-Generation'!$N$5:$N$500,MATCH($F115,'11.1_Outliers-Generation'!$F$5:$F$500,0))&lt;&gt;"N",
INDEX('11.1_Outliers-Generation'!J$5:J$500,MATCH($F115,'11.1_Outliers-Generation'!$F$5:$F$500,0)),""),"")</f>
        <v>0.73351347949479995</v>
      </c>
      <c r="K115" s="8">
        <f>IFERROR(IF(INDEX('11.1_Outliers-Generation'!$N$5:$N$500,MATCH($F115,'11.1_Outliers-Generation'!$F$5:$F$500,0))&lt;&gt;"N",
INDEX('11.1_Outliers-Generation'!K$5:K$500,MATCH($F115,'11.1_Outliers-Generation'!$F$5:$F$500,0)),""),"")</f>
        <v>2010</v>
      </c>
      <c r="L115" s="13" t="str">
        <f>IFERROR(IF(INDEX('11.1_Outliers-Generation'!$N$5:$N$500,MATCH($F115,'11.1_Outliers-Generation'!$F$5:$F$500,0))&lt;&gt;"N",
INDEX('11.1_Outliers-Generation'!L$5:L$500,MATCH($F115,'11.1_Outliers-Generation'!$F$5:$F$500,0)),""),"")</f>
        <v>WaW_038</v>
      </c>
      <c r="M115" s="14">
        <f>IFERROR(IF(INDEX('11.2_Outliers-Collection_cov'!$N$5:$N$500,MATCH($F115,'11.2_Outliers-Collection_cov'!$F$5:$F$500,0))&lt;&gt;"N",
INDEX('11.2_Outliers-Collection_cov'!J$5:J$500,MATCH($F115,'11.2_Outliers-Collection_cov'!$F$5:$F$500,0)),""),"")</f>
        <v>90</v>
      </c>
      <c r="N115" s="8">
        <f>IFERROR(IF(INDEX('11.2_Outliers-Collection_cov'!$N$5:$N$500,MATCH($F115,'11.2_Outliers-Collection_cov'!$F$5:$F$500,0))&lt;&gt;"N",
INDEX('11.2_Outliers-Collection_cov'!K$5:K$500,MATCH($F115,'11.2_Outliers-Collection_cov'!$F$5:$F$500,0)),""),"")</f>
        <v>2010</v>
      </c>
      <c r="O115" s="13" t="str">
        <f>IFERROR(IF(INDEX('11.2_Outliers-Collection_cov'!$N$5:$N$500,MATCH($F115,'11.2_Outliers-Collection_cov'!$F$5:$F$500,0))&lt;&gt;"N",
INDEX('11.2_Outliers-Collection_cov'!L$5:L$500,MATCH($F115,'11.2_Outliers-Collection_cov'!$F$5:$F$500,0)),""),"")</f>
        <v>WaW_038</v>
      </c>
      <c r="P115" s="14">
        <f>IFERROR(IF(INDEX('11.3_Outliers-Plastic'!$N$5:$N$500,MATCH($F115,'11.3_Outliers-Plastic'!$F$5:$F$500,0))&lt;&gt;"N",
INDEX('11.3_Outliers-Plastic'!J$5:J$500,MATCH($F115,'11.3_Outliers-Plastic'!$F$5:$F$500,0)),""),"")</f>
        <v>15.2</v>
      </c>
      <c r="Q115" s="8">
        <f>IFERROR(IF(INDEX('11.3_Outliers-Plastic'!$N$5:$N$500,MATCH($F115,'11.3_Outliers-Plastic'!$F$5:$F$500,0))&lt;&gt;"N",
INDEX('11.3_Outliers-Plastic'!K$5:K$500,MATCH($F115,'11.3_Outliers-Plastic'!$F$5:$F$500,0)),""),"")</f>
        <v>2010</v>
      </c>
      <c r="R115" s="14" t="str">
        <f>IFERROR(IF(INDEX('11.3_Outliers-Plastic'!$N$5:$N$500,MATCH($F115,'11.3_Outliers-Plastic'!$F$5:$F$500,0))&lt;&gt;"N",
INDEX('11.3_Outliers-Plastic'!L$5:L$500,MATCH($F115,'11.3_Outliers-Plastic'!$F$5:$F$500,0)),""),"")</f>
        <v>WaW_038</v>
      </c>
      <c r="S115" s="12"/>
      <c r="T115" s="5"/>
      <c r="U115" s="5" t="s">
        <v>1569</v>
      </c>
      <c r="V115" s="14">
        <f>IFERROR(IF(INDEX('11.5_Outliers-Other_recovery'!$N$5:$N$500,MATCH($F115,'11.5_Outliers-Other_recovery'!$F$5:$F$500,0))&lt;&gt;"N",
INDEX('11.5_Outliers-Other_recovery'!J$5:J$500,MATCH($F115,'11.5_Outliers-Other_recovery'!$F$5:$F$500,0)),""),"")</f>
        <v>1.1111111111111112</v>
      </c>
      <c r="W115" s="8">
        <f>IFERROR(IF(INDEX('11.5_Outliers-Other_recovery'!$N$5:$N$500,MATCH($F115,'11.5_Outliers-Other_recovery'!$F$5:$F$500,0))&lt;&gt;"N",
INDEX('11.5_Outliers-Other_recovery'!K$5:K$500,MATCH($F115,'11.5_Outliers-Other_recovery'!$F$5:$F$500,0)),""),"")</f>
        <v>2010</v>
      </c>
      <c r="X115" s="14" t="str">
        <f>IFERROR(IF(INDEX('11.5_Outliers-Other_recovery'!$N$5:$N$500,MATCH($F115,'11.5_Outliers-Other_recovery'!$F$5:$F$500,0))&lt;&gt;"N",
INDEX('11.5_Outliers-Other_recovery'!L$5:L$500,MATCH($F115,'11.5_Outliers-Other_recovery'!$F$5:$F$500,0)),""),"")</f>
        <v>WaW_038</v>
      </c>
      <c r="Y115" s="14" t="str">
        <f>IFERROR(IF(INDEX('11.4_Outliers-Formal_dry_recy'!$N$5:$N$500,MATCH($F115,'11.4_Outliers-Formal_dry_recy'!$F$5:$F$500,0))&lt;&gt;"N",
INDEX('11.4_Outliers-Formal_dry_recy'!J$5:J$500,MATCH($F115,'11.4_Outliers-Formal_dry_recy'!$F$5:$F$500,0)),""),"")</f>
        <v/>
      </c>
      <c r="Z115" s="8" t="str">
        <f>IFERROR(IF(INDEX('11.4_Outliers-Formal_dry_recy'!$N$5:$N$500,MATCH($F115,'11.4_Outliers-Formal_dry_recy'!$F$5:$F$500,0))&lt;&gt;"N",
INDEX('11.4_Outliers-Formal_dry_recy'!K$5:K$500,MATCH($F115,'11.4_Outliers-Formal_dry_recy'!$F$5:$F$500,0)),""),"")</f>
        <v/>
      </c>
      <c r="AA115" s="14" t="str">
        <f>IFERROR(IF(INDEX('11.4_Outliers-Formal_dry_recy'!$N$5:$N$500,MATCH($F115,'11.4_Outliers-Formal_dry_recy'!$F$5:$F$500,0))&lt;&gt;"N",
INDEX('11.4_Outliers-Formal_dry_recy'!L$5:L$500,MATCH($F115,'11.4_Outliers-Formal_dry_recy'!$F$5:$F$500,0)),""),"")</f>
        <v/>
      </c>
      <c r="AB115" s="14" t="str">
        <f>IFERROR(IF(INDEX('11.6_Outliers-Incineration'!$N$5:$N$500,MATCH($F115,'11.6_Outliers-Incineration'!$F$5:$F$500,0))&lt;&gt;"N",
INDEX('11.6_Outliers-Incineration'!J$5:J$500,MATCH($F115,'11.6_Outliers-Incineration'!$F$5:$F$500,0)),""),"")</f>
        <v/>
      </c>
      <c r="AC115" s="8" t="str">
        <f>IFERROR(IF(INDEX('11.6_Outliers-Incineration'!$N$5:$N$500,MATCH($F115,'11.6_Outliers-Incineration'!$F$5:$F$500,0))&lt;&gt;"N",
INDEX('11.6_Outliers-Incineration'!K$5:K$500,MATCH($F115,'11.6_Outliers-Incineration'!$F$5:$F$500,0)),""),"")</f>
        <v/>
      </c>
      <c r="AD115" s="14" t="str">
        <f>IFERROR(IF(INDEX('11.6_Outliers-Incineration'!$N$5:$N$500,MATCH($F115,'11.6_Outliers-Incineration'!$F$5:$F$500,0))&lt;&gt;"N",
INDEX('11.6_Outliers-Incineration'!L$5:L$500,MATCH($F115,'11.6_Outliers-Incineration'!$F$5:$F$500,0)),""),"")</f>
        <v/>
      </c>
      <c r="AE115" s="14">
        <f>IFERROR(IF(INDEX('11.7_Outliers-Controlled_disp'!$N$5:$N$500,MATCH($F115,'11.7_Outliers-Controlled_disp'!$F$5:$F$500,0))&lt;&gt;"N",
INDEX('11.7_Outliers-Controlled_disp'!J$5:J$500,MATCH($F115,'11.7_Outliers-Controlled_disp'!$F$5:$F$500,0)),""),"")</f>
        <v>100</v>
      </c>
      <c r="AF115" s="8">
        <f>IFERROR(IF(INDEX('11.7_Outliers-Controlled_disp'!$N$5:$N$500,MATCH($F115,'11.7_Outliers-Controlled_disp'!$F$5:$F$500,0))&lt;&gt;"N",
INDEX('11.7_Outliers-Controlled_disp'!K$5:K$500,MATCH($F115,'11.7_Outliers-Controlled_disp'!$F$5:$F$500,0)),""),"")</f>
        <v>2010</v>
      </c>
      <c r="AG115" s="14" t="str">
        <f>IFERROR(IF(INDEX('11.7_Outliers-Controlled_disp'!$N$5:$N$500,MATCH($F115,'11.7_Outliers-Controlled_disp'!$F$5:$F$500,0))&lt;&gt;"N",
INDEX('11.7_Outliers-Controlled_disp'!L$5:L$500,MATCH($F115,'11.7_Outliers-Controlled_disp'!$F$5:$F$500,0)),""),"")</f>
        <v>WaW_038</v>
      </c>
      <c r="AI115" s="5"/>
      <c r="AJ115" s="5" t="s">
        <v>1569</v>
      </c>
      <c r="AK115" s="5">
        <f t="shared" si="1"/>
        <v>5</v>
      </c>
    </row>
    <row r="116" spans="1:37" x14ac:dyDescent="0.25">
      <c r="A116" s="5" t="s">
        <v>1092</v>
      </c>
      <c r="B116" s="5" t="s">
        <v>1095</v>
      </c>
      <c r="C116" s="5" t="s">
        <v>1094</v>
      </c>
      <c r="D116" s="5" t="s">
        <v>1038</v>
      </c>
      <c r="E116" s="5" t="s">
        <v>1096</v>
      </c>
      <c r="F116" s="5" t="s">
        <v>1093</v>
      </c>
      <c r="G116" s="5">
        <v>3</v>
      </c>
      <c r="H116" s="15">
        <v>1</v>
      </c>
      <c r="I116" s="4"/>
      <c r="J116" s="13">
        <f>IFERROR(IF(INDEX('11.1_Outliers-Generation'!$N$5:$N$500,MATCH($F116,'11.1_Outliers-Generation'!$F$5:$F$500,0))&lt;&gt;"N",
INDEX('11.1_Outliers-Generation'!J$5:J$500,MATCH($F116,'11.1_Outliers-Generation'!$F$5:$F$500,0)),""),"")</f>
        <v>1.2288704852472538</v>
      </c>
      <c r="K116" s="8">
        <f>IFERROR(IF(INDEX('11.1_Outliers-Generation'!$N$5:$N$500,MATCH($F116,'11.1_Outliers-Generation'!$F$5:$F$500,0))&lt;&gt;"N",
INDEX('11.1_Outliers-Generation'!K$5:K$500,MATCH($F116,'11.1_Outliers-Generation'!$F$5:$F$500,0)),""),"")</f>
        <v>2015</v>
      </c>
      <c r="L116" s="13" t="str">
        <f>IFERROR(IF(INDEX('11.1_Outliers-Generation'!$N$5:$N$500,MATCH($F116,'11.1_Outliers-Generation'!$F$5:$F$500,0))&lt;&gt;"N",
INDEX('11.1_Outliers-Generation'!L$5:L$500,MATCH($F116,'11.1_Outliers-Generation'!$F$5:$F$500,0)),""),"")</f>
        <v>WaW_039</v>
      </c>
      <c r="M116" s="14">
        <f>IFERROR(IF(INDEX('11.2_Outliers-Collection_cov'!$N$5:$N$500,MATCH($F116,'11.2_Outliers-Collection_cov'!$F$5:$F$500,0))&lt;&gt;"N",
INDEX('11.2_Outliers-Collection_cov'!J$5:J$500,MATCH($F116,'11.2_Outliers-Collection_cov'!$F$5:$F$500,0)),""),"")</f>
        <v>81.650000000000006</v>
      </c>
      <c r="N116" s="8">
        <f>IFERROR(IF(INDEX('11.2_Outliers-Collection_cov'!$N$5:$N$500,MATCH($F116,'11.2_Outliers-Collection_cov'!$F$5:$F$500,0))&lt;&gt;"N",
INDEX('11.2_Outliers-Collection_cov'!K$5:K$500,MATCH($F116,'11.2_Outliers-Collection_cov'!$F$5:$F$500,0)),""),"")</f>
        <v>2015</v>
      </c>
      <c r="O116" s="13" t="str">
        <f>IFERROR(IF(INDEX('11.2_Outliers-Collection_cov'!$N$5:$N$500,MATCH($F116,'11.2_Outliers-Collection_cov'!$F$5:$F$500,0))&lt;&gt;"N",
INDEX('11.2_Outliers-Collection_cov'!L$5:L$500,MATCH($F116,'11.2_Outliers-Collection_cov'!$F$5:$F$500,0)),""),"")</f>
        <v>WaW_039</v>
      </c>
      <c r="P116" s="14">
        <f>IFERROR(IF(INDEX('11.3_Outliers-Plastic'!$N$5:$N$500,MATCH($F116,'11.3_Outliers-Plastic'!$F$5:$F$500,0))&lt;&gt;"N",
INDEX('11.3_Outliers-Plastic'!J$5:J$500,MATCH($F116,'11.3_Outliers-Plastic'!$F$5:$F$500,0)),""),"")</f>
        <v>22.27772227772228</v>
      </c>
      <c r="Q116" s="8">
        <f>IFERROR(IF(INDEX('11.3_Outliers-Plastic'!$N$5:$N$500,MATCH($F116,'11.3_Outliers-Plastic'!$F$5:$F$500,0))&lt;&gt;"N",
INDEX('11.3_Outliers-Plastic'!K$5:K$500,MATCH($F116,'11.3_Outliers-Plastic'!$F$5:$F$500,0)),""),"")</f>
        <v>2015</v>
      </c>
      <c r="R116" s="14" t="str">
        <f>IFERROR(IF(INDEX('11.3_Outliers-Plastic'!$N$5:$N$500,MATCH($F116,'11.3_Outliers-Plastic'!$F$5:$F$500,0))&lt;&gt;"N",
INDEX('11.3_Outliers-Plastic'!L$5:L$500,MATCH($F116,'11.3_Outliers-Plastic'!$F$5:$F$500,0)),""),"")</f>
        <v>WaW_039</v>
      </c>
      <c r="S116" s="12"/>
      <c r="T116" s="5"/>
      <c r="U116" s="5" t="s">
        <v>1569</v>
      </c>
      <c r="V116" s="14">
        <f>IFERROR(IF(INDEX('11.5_Outliers-Other_recovery'!$N$5:$N$500,MATCH($F116,'11.5_Outliers-Other_recovery'!$F$5:$F$500,0))&lt;&gt;"N",
INDEX('11.5_Outliers-Other_recovery'!J$5:J$500,MATCH($F116,'11.5_Outliers-Other_recovery'!$F$5:$F$500,0)),""),"")</f>
        <v>0</v>
      </c>
      <c r="W116" s="8">
        <f>IFERROR(IF(INDEX('11.5_Outliers-Other_recovery'!$N$5:$N$500,MATCH($F116,'11.5_Outliers-Other_recovery'!$F$5:$F$500,0))&lt;&gt;"N",
INDEX('11.5_Outliers-Other_recovery'!K$5:K$500,MATCH($F116,'11.5_Outliers-Other_recovery'!$F$5:$F$500,0)),""),"")</f>
        <v>2015</v>
      </c>
      <c r="X116" s="14" t="str">
        <f>IFERROR(IF(INDEX('11.5_Outliers-Other_recovery'!$N$5:$N$500,MATCH($F116,'11.5_Outliers-Other_recovery'!$F$5:$F$500,0))&lt;&gt;"N",
INDEX('11.5_Outliers-Other_recovery'!L$5:L$500,MATCH($F116,'11.5_Outliers-Other_recovery'!$F$5:$F$500,0)),""),"")</f>
        <v>WaW_039</v>
      </c>
      <c r="Y116" s="14">
        <f>IFERROR(IF(INDEX('11.4_Outliers-Formal_dry_recy'!$N$5:$N$500,MATCH($F116,'11.4_Outliers-Formal_dry_recy'!$F$5:$F$500,0))&lt;&gt;"N",
INDEX('11.4_Outliers-Formal_dry_recy'!J$5:J$500,MATCH($F116,'11.4_Outliers-Formal_dry_recy'!$F$5:$F$500,0)),""),"")</f>
        <v>0</v>
      </c>
      <c r="Z116" s="8">
        <f>IFERROR(IF(INDEX('11.4_Outliers-Formal_dry_recy'!$N$5:$N$500,MATCH($F116,'11.4_Outliers-Formal_dry_recy'!$F$5:$F$500,0))&lt;&gt;"N",
INDEX('11.4_Outliers-Formal_dry_recy'!K$5:K$500,MATCH($F116,'11.4_Outliers-Formal_dry_recy'!$F$5:$F$500,0)),""),"")</f>
        <v>2015</v>
      </c>
      <c r="AA116" s="14" t="str">
        <f>IFERROR(IF(INDEX('11.4_Outliers-Formal_dry_recy'!$N$5:$N$500,MATCH($F116,'11.4_Outliers-Formal_dry_recy'!$F$5:$F$500,0))&lt;&gt;"N",
INDEX('11.4_Outliers-Formal_dry_recy'!L$5:L$500,MATCH($F116,'11.4_Outliers-Formal_dry_recy'!$F$5:$F$500,0)),""),"")</f>
        <v>WaW_039</v>
      </c>
      <c r="AB116" s="14">
        <f>IFERROR(IF(INDEX('11.6_Outliers-Incineration'!$N$5:$N$500,MATCH($F116,'11.6_Outliers-Incineration'!$F$5:$F$500,0))&lt;&gt;"N",
INDEX('11.6_Outliers-Incineration'!J$5:J$500,MATCH($F116,'11.6_Outliers-Incineration'!$F$5:$F$500,0)),""),"")</f>
        <v>0</v>
      </c>
      <c r="AC116" s="8">
        <f>IFERROR(IF(INDEX('11.6_Outliers-Incineration'!$N$5:$N$500,MATCH($F116,'11.6_Outliers-Incineration'!$F$5:$F$500,0))&lt;&gt;"N",
INDEX('11.6_Outliers-Incineration'!K$5:K$500,MATCH($F116,'11.6_Outliers-Incineration'!$F$5:$F$500,0)),""),"")</f>
        <v>2015</v>
      </c>
      <c r="AD116" s="14" t="str">
        <f>IFERROR(IF(INDEX('11.6_Outliers-Incineration'!$N$5:$N$500,MATCH($F116,'11.6_Outliers-Incineration'!$F$5:$F$500,0))&lt;&gt;"N",
INDEX('11.6_Outliers-Incineration'!L$5:L$500,MATCH($F116,'11.6_Outliers-Incineration'!$F$5:$F$500,0)),""),"")</f>
        <v>WaW_039</v>
      </c>
      <c r="AE116" s="14">
        <f>IFERROR(IF(INDEX('11.7_Outliers-Controlled_disp'!$N$5:$N$500,MATCH($F116,'11.7_Outliers-Controlled_disp'!$F$5:$F$500,0))&lt;&gt;"N",
INDEX('11.7_Outliers-Controlled_disp'!J$5:J$500,MATCH($F116,'11.7_Outliers-Controlled_disp'!$F$5:$F$500,0)),""),"")</f>
        <v>100</v>
      </c>
      <c r="AF116" s="8">
        <f>IFERROR(IF(INDEX('11.7_Outliers-Controlled_disp'!$N$5:$N$500,MATCH($F116,'11.7_Outliers-Controlled_disp'!$F$5:$F$500,0))&lt;&gt;"N",
INDEX('11.7_Outliers-Controlled_disp'!K$5:K$500,MATCH($F116,'11.7_Outliers-Controlled_disp'!$F$5:$F$500,0)),""),"")</f>
        <v>2015</v>
      </c>
      <c r="AG116" s="14" t="str">
        <f>IFERROR(IF(INDEX('11.7_Outliers-Controlled_disp'!$N$5:$N$500,MATCH($F116,'11.7_Outliers-Controlled_disp'!$F$5:$F$500,0))&lt;&gt;"N",
INDEX('11.7_Outliers-Controlled_disp'!L$5:L$500,MATCH($F116,'11.7_Outliers-Controlled_disp'!$F$5:$F$500,0)),""),"")</f>
        <v>WaW_039</v>
      </c>
      <c r="AI116" s="5"/>
      <c r="AJ116" s="5" t="s">
        <v>1569</v>
      </c>
      <c r="AK116" s="5">
        <f t="shared" si="1"/>
        <v>7</v>
      </c>
    </row>
    <row r="117" spans="1:37" x14ac:dyDescent="0.25">
      <c r="A117" s="5" t="s">
        <v>1105</v>
      </c>
      <c r="B117" s="5" t="s">
        <v>1108</v>
      </c>
      <c r="C117" s="5" t="s">
        <v>1107</v>
      </c>
      <c r="D117" s="5" t="s">
        <v>1038</v>
      </c>
      <c r="E117" s="5" t="s">
        <v>1109</v>
      </c>
      <c r="F117" s="5" t="s">
        <v>1106</v>
      </c>
      <c r="G117" s="5">
        <v>2</v>
      </c>
      <c r="H117" s="15">
        <v>1</v>
      </c>
      <c r="I117" s="4"/>
      <c r="J117" s="13">
        <f>IFERROR(IF(INDEX('11.1_Outliers-Generation'!$N$5:$N$500,MATCH($F117,'11.1_Outliers-Generation'!$F$5:$F$500,0))&lt;&gt;"N",
INDEX('11.1_Outliers-Generation'!J$5:J$500,MATCH($F117,'11.1_Outliers-Generation'!$F$5:$F$500,0)),""),"")</f>
        <v>1.4299998641956086</v>
      </c>
      <c r="K117" s="8">
        <f>IFERROR(IF(INDEX('11.1_Outliers-Generation'!$N$5:$N$500,MATCH($F117,'11.1_Outliers-Generation'!$F$5:$F$500,0))&lt;&gt;"N",
INDEX('11.1_Outliers-Generation'!K$5:K$500,MATCH($F117,'11.1_Outliers-Generation'!$F$5:$F$500,0)),""),"")</f>
        <v>2014</v>
      </c>
      <c r="L117" s="13" t="str">
        <f>IFERROR(IF(INDEX('11.1_Outliers-Generation'!$N$5:$N$500,MATCH($F117,'11.1_Outliers-Generation'!$F$5:$F$500,0))&lt;&gt;"N",
INDEX('11.1_Outliers-Generation'!L$5:L$500,MATCH($F117,'11.1_Outliers-Generation'!$F$5:$F$500,0)),""),"")</f>
        <v>WaW_042</v>
      </c>
      <c r="M117" s="14">
        <f>IFERROR(IF(INDEX('11.2_Outliers-Collection_cov'!$N$5:$N$500,MATCH($F117,'11.2_Outliers-Collection_cov'!$F$5:$F$500,0))&lt;&gt;"N",
INDEX('11.2_Outliers-Collection_cov'!J$5:J$500,MATCH($F117,'11.2_Outliers-Collection_cov'!$F$5:$F$500,0)),""),"")</f>
        <v>100</v>
      </c>
      <c r="N117" s="8">
        <f>IFERROR(IF(INDEX('11.2_Outliers-Collection_cov'!$N$5:$N$500,MATCH($F117,'11.2_Outliers-Collection_cov'!$F$5:$F$500,0))&lt;&gt;"N",
INDEX('11.2_Outliers-Collection_cov'!K$5:K$500,MATCH($F117,'11.2_Outliers-Collection_cov'!$F$5:$F$500,0)),""),"")</f>
        <v>2014</v>
      </c>
      <c r="O117" s="13" t="str">
        <f>IFERROR(IF(INDEX('11.2_Outliers-Collection_cov'!$N$5:$N$500,MATCH($F117,'11.2_Outliers-Collection_cov'!$F$5:$F$500,0))&lt;&gt;"N",
INDEX('11.2_Outliers-Collection_cov'!L$5:L$500,MATCH($F117,'11.2_Outliers-Collection_cov'!$F$5:$F$500,0)),""),"")</f>
        <v>WaW_042</v>
      </c>
      <c r="P117" s="14">
        <f>IFERROR(IF(INDEX('11.3_Outliers-Plastic'!$N$5:$N$500,MATCH($F117,'11.3_Outliers-Plastic'!$F$5:$F$500,0))&lt;&gt;"N",
INDEX('11.3_Outliers-Plastic'!J$5:J$500,MATCH($F117,'11.3_Outliers-Plastic'!$F$5:$F$500,0)),""),"")</f>
        <v>21.237071995180237</v>
      </c>
      <c r="Q117" s="8">
        <f>IFERROR(IF(INDEX('11.3_Outliers-Plastic'!$N$5:$N$500,MATCH($F117,'11.3_Outliers-Plastic'!$F$5:$F$500,0))&lt;&gt;"N",
INDEX('11.3_Outliers-Plastic'!K$5:K$500,MATCH($F117,'11.3_Outliers-Plastic'!$F$5:$F$500,0)),""),"")</f>
        <v>2014</v>
      </c>
      <c r="R117" s="14" t="str">
        <f>IFERROR(IF(INDEX('11.3_Outliers-Plastic'!$N$5:$N$500,MATCH($F117,'11.3_Outliers-Plastic'!$F$5:$F$500,0))&lt;&gt;"N",
INDEX('11.3_Outliers-Plastic'!L$5:L$500,MATCH($F117,'11.3_Outliers-Plastic'!$F$5:$F$500,0)),""),"")</f>
        <v>WaW_042</v>
      </c>
      <c r="S117" s="12"/>
      <c r="T117" s="5"/>
      <c r="U117" s="5" t="s">
        <v>1569</v>
      </c>
      <c r="V117" s="14">
        <f>IFERROR(IF(INDEX('11.5_Outliers-Other_recovery'!$N$5:$N$500,MATCH($F117,'11.5_Outliers-Other_recovery'!$F$5:$F$500,0))&lt;&gt;"N",
INDEX('11.5_Outliers-Other_recovery'!J$5:J$500,MATCH($F117,'11.5_Outliers-Other_recovery'!$F$5:$F$500,0)),""),"")</f>
        <v>0</v>
      </c>
      <c r="W117" s="8">
        <f>IFERROR(IF(INDEX('11.5_Outliers-Other_recovery'!$N$5:$N$500,MATCH($F117,'11.5_Outliers-Other_recovery'!$F$5:$F$500,0))&lt;&gt;"N",
INDEX('11.5_Outliers-Other_recovery'!K$5:K$500,MATCH($F117,'11.5_Outliers-Other_recovery'!$F$5:$F$500,0)),""),"")</f>
        <v>2014</v>
      </c>
      <c r="X117" s="14" t="str">
        <f>IFERROR(IF(INDEX('11.5_Outliers-Other_recovery'!$N$5:$N$500,MATCH($F117,'11.5_Outliers-Other_recovery'!$F$5:$F$500,0))&lt;&gt;"N",
INDEX('11.5_Outliers-Other_recovery'!L$5:L$500,MATCH($F117,'11.5_Outliers-Other_recovery'!$F$5:$F$500,0)),""),"")</f>
        <v>WaW_042</v>
      </c>
      <c r="Y117" s="14">
        <f>IFERROR(IF(INDEX('11.4_Outliers-Formal_dry_recy'!$N$5:$N$500,MATCH($F117,'11.4_Outliers-Formal_dry_recy'!$F$5:$F$500,0))&lt;&gt;"N",
INDEX('11.4_Outliers-Formal_dry_recy'!J$5:J$500,MATCH($F117,'11.4_Outliers-Formal_dry_recy'!$F$5:$F$500,0)),""),"")</f>
        <v>0.5</v>
      </c>
      <c r="Z117" s="8">
        <f>IFERROR(IF(INDEX('11.4_Outliers-Formal_dry_recy'!$N$5:$N$500,MATCH($F117,'11.4_Outliers-Formal_dry_recy'!$F$5:$F$500,0))&lt;&gt;"N",
INDEX('11.4_Outliers-Formal_dry_recy'!K$5:K$500,MATCH($F117,'11.4_Outliers-Formal_dry_recy'!$F$5:$F$500,0)),""),"")</f>
        <v>2014</v>
      </c>
      <c r="AA117" s="14" t="str">
        <f>IFERROR(IF(INDEX('11.4_Outliers-Formal_dry_recy'!$N$5:$N$500,MATCH($F117,'11.4_Outliers-Formal_dry_recy'!$F$5:$F$500,0))&lt;&gt;"N",
INDEX('11.4_Outliers-Formal_dry_recy'!L$5:L$500,MATCH($F117,'11.4_Outliers-Formal_dry_recy'!$F$5:$F$500,0)),""),"")</f>
        <v>WaW_042</v>
      </c>
      <c r="AB117" s="14">
        <f>IFERROR(IF(INDEX('11.6_Outliers-Incineration'!$N$5:$N$500,MATCH($F117,'11.6_Outliers-Incineration'!$F$5:$F$500,0))&lt;&gt;"N",
INDEX('11.6_Outliers-Incineration'!J$5:J$500,MATCH($F117,'11.6_Outliers-Incineration'!$F$5:$F$500,0)),""),"")</f>
        <v>0</v>
      </c>
      <c r="AC117" s="8">
        <f>IFERROR(IF(INDEX('11.6_Outliers-Incineration'!$N$5:$N$500,MATCH($F117,'11.6_Outliers-Incineration'!$F$5:$F$500,0))&lt;&gt;"N",
INDEX('11.6_Outliers-Incineration'!K$5:K$500,MATCH($F117,'11.6_Outliers-Incineration'!$F$5:$F$500,0)),""),"")</f>
        <v>2014</v>
      </c>
      <c r="AD117" s="14" t="str">
        <f>IFERROR(IF(INDEX('11.6_Outliers-Incineration'!$N$5:$N$500,MATCH($F117,'11.6_Outliers-Incineration'!$F$5:$F$500,0))&lt;&gt;"N",
INDEX('11.6_Outliers-Incineration'!L$5:L$500,MATCH($F117,'11.6_Outliers-Incineration'!$F$5:$F$500,0)),""),"")</f>
        <v>WaW_042</v>
      </c>
      <c r="AE117" s="14">
        <f>IFERROR(IF(INDEX('11.7_Outliers-Controlled_disp'!$N$5:$N$500,MATCH($F117,'11.7_Outliers-Controlled_disp'!$F$5:$F$500,0))&lt;&gt;"N",
INDEX('11.7_Outliers-Controlled_disp'!J$5:J$500,MATCH($F117,'11.7_Outliers-Controlled_disp'!$F$5:$F$500,0)),""),"")</f>
        <v>100</v>
      </c>
      <c r="AF117" s="8">
        <f>IFERROR(IF(INDEX('11.7_Outliers-Controlled_disp'!$N$5:$N$500,MATCH($F117,'11.7_Outliers-Controlled_disp'!$F$5:$F$500,0))&lt;&gt;"N",
INDEX('11.7_Outliers-Controlled_disp'!K$5:K$500,MATCH($F117,'11.7_Outliers-Controlled_disp'!$F$5:$F$500,0)),""),"")</f>
        <v>2014</v>
      </c>
      <c r="AG117" s="14" t="str">
        <f>IFERROR(IF(INDEX('11.7_Outliers-Controlled_disp'!$N$5:$N$500,MATCH($F117,'11.7_Outliers-Controlled_disp'!$F$5:$F$500,0))&lt;&gt;"N",
INDEX('11.7_Outliers-Controlled_disp'!L$5:L$500,MATCH($F117,'11.7_Outliers-Controlled_disp'!$F$5:$F$500,0)),""),"")</f>
        <v>WaW_042</v>
      </c>
      <c r="AI117" s="5"/>
      <c r="AJ117" s="5" t="s">
        <v>1569</v>
      </c>
      <c r="AK117" s="5">
        <f t="shared" si="1"/>
        <v>7</v>
      </c>
    </row>
    <row r="118" spans="1:37" x14ac:dyDescent="0.25">
      <c r="A118" s="5" t="s">
        <v>1110</v>
      </c>
      <c r="B118" s="5" t="s">
        <v>1108</v>
      </c>
      <c r="C118" s="5" t="s">
        <v>1107</v>
      </c>
      <c r="D118" s="5" t="s">
        <v>1038</v>
      </c>
      <c r="E118" s="5" t="s">
        <v>1574</v>
      </c>
      <c r="F118" s="5" t="s">
        <v>1111</v>
      </c>
      <c r="G118" s="5">
        <v>2</v>
      </c>
      <c r="H118" s="15">
        <v>1</v>
      </c>
      <c r="I118" s="4"/>
      <c r="J118" s="13">
        <f>IFERROR(IF(INDEX('11.1_Outliers-Generation'!$N$5:$N$500,MATCH($F118,'11.1_Outliers-Generation'!$F$5:$F$500,0))&lt;&gt;"N",
INDEX('11.1_Outliers-Generation'!J$5:J$500,MATCH($F118,'11.1_Outliers-Generation'!$F$5:$F$500,0)),""),"")</f>
        <v>0.78452497484907668</v>
      </c>
      <c r="K118" s="8">
        <f>IFERROR(IF(INDEX('11.1_Outliers-Generation'!$N$5:$N$500,MATCH($F118,'11.1_Outliers-Generation'!$F$5:$F$500,0))&lt;&gt;"N",
INDEX('11.1_Outliers-Generation'!K$5:K$500,MATCH($F118,'11.1_Outliers-Generation'!$F$5:$F$500,0)),""),"")</f>
        <v>2016</v>
      </c>
      <c r="L118" s="13" t="str">
        <f>IFERROR(IF(INDEX('11.1_Outliers-Generation'!$N$5:$N$500,MATCH($F118,'11.1_Outliers-Generation'!$F$5:$F$500,0))&lt;&gt;"N",
INDEX('11.1_Outliers-Generation'!L$5:L$500,MATCH($F118,'11.1_Outliers-Generation'!$F$5:$F$500,0)),""),"")</f>
        <v>WaW_043</v>
      </c>
      <c r="M118" s="14">
        <f>IFERROR(IF(INDEX('11.2_Outliers-Collection_cov'!$N$5:$N$500,MATCH($F118,'11.2_Outliers-Collection_cov'!$F$5:$F$500,0))&lt;&gt;"N",
INDEX('11.2_Outliers-Collection_cov'!J$5:J$500,MATCH($F118,'11.2_Outliers-Collection_cov'!$F$5:$F$500,0)),""),"")</f>
        <v>98</v>
      </c>
      <c r="N118" s="8">
        <f>IFERROR(IF(INDEX('11.2_Outliers-Collection_cov'!$N$5:$N$500,MATCH($F118,'11.2_Outliers-Collection_cov'!$F$5:$F$500,0))&lt;&gt;"N",
INDEX('11.2_Outliers-Collection_cov'!K$5:K$500,MATCH($F118,'11.2_Outliers-Collection_cov'!$F$5:$F$500,0)),""),"")</f>
        <v>2016</v>
      </c>
      <c r="O118" s="13" t="str">
        <f>IFERROR(IF(INDEX('11.2_Outliers-Collection_cov'!$N$5:$N$500,MATCH($F118,'11.2_Outliers-Collection_cov'!$F$5:$F$500,0))&lt;&gt;"N",
INDEX('11.2_Outliers-Collection_cov'!L$5:L$500,MATCH($F118,'11.2_Outliers-Collection_cov'!$F$5:$F$500,0)),""),"")</f>
        <v>WaW_043</v>
      </c>
      <c r="P118" s="14">
        <f>IFERROR(IF(INDEX('11.3_Outliers-Plastic'!$N$5:$N$500,MATCH($F118,'11.3_Outliers-Plastic'!$F$5:$F$500,0))&lt;&gt;"N",
INDEX('11.3_Outliers-Plastic'!J$5:J$500,MATCH($F118,'11.3_Outliers-Plastic'!$F$5:$F$500,0)),""),"")</f>
        <v>14.67065868263473</v>
      </c>
      <c r="Q118" s="8">
        <f>IFERROR(IF(INDEX('11.3_Outliers-Plastic'!$N$5:$N$500,MATCH($F118,'11.3_Outliers-Plastic'!$F$5:$F$500,0))&lt;&gt;"N",
INDEX('11.3_Outliers-Plastic'!K$5:K$500,MATCH($F118,'11.3_Outliers-Plastic'!$F$5:$F$500,0)),""),"")</f>
        <v>2016</v>
      </c>
      <c r="R118" s="14" t="str">
        <f>IFERROR(IF(INDEX('11.3_Outliers-Plastic'!$N$5:$N$500,MATCH($F118,'11.3_Outliers-Plastic'!$F$5:$F$500,0))&lt;&gt;"N",
INDEX('11.3_Outliers-Plastic'!L$5:L$500,MATCH($F118,'11.3_Outliers-Plastic'!$F$5:$F$500,0)),""),"")</f>
        <v>WaW_043</v>
      </c>
      <c r="S118" s="12"/>
      <c r="T118" s="5"/>
      <c r="U118" s="5" t="s">
        <v>1569</v>
      </c>
      <c r="V118" s="14">
        <f>IFERROR(IF(INDEX('11.5_Outliers-Other_recovery'!$N$5:$N$500,MATCH($F118,'11.5_Outliers-Other_recovery'!$F$5:$F$500,0))&lt;&gt;"N",
INDEX('11.5_Outliers-Other_recovery'!J$5:J$500,MATCH($F118,'11.5_Outliers-Other_recovery'!$F$5:$F$500,0)),""),"")</f>
        <v>0</v>
      </c>
      <c r="W118" s="8">
        <f>IFERROR(IF(INDEX('11.5_Outliers-Other_recovery'!$N$5:$N$500,MATCH($F118,'11.5_Outliers-Other_recovery'!$F$5:$F$500,0))&lt;&gt;"N",
INDEX('11.5_Outliers-Other_recovery'!K$5:K$500,MATCH($F118,'11.5_Outliers-Other_recovery'!$F$5:$F$500,0)),""),"")</f>
        <v>2016</v>
      </c>
      <c r="X118" s="14" t="str">
        <f>IFERROR(IF(INDEX('11.5_Outliers-Other_recovery'!$N$5:$N$500,MATCH($F118,'11.5_Outliers-Other_recovery'!$F$5:$F$500,0))&lt;&gt;"N",
INDEX('11.5_Outliers-Other_recovery'!L$5:L$500,MATCH($F118,'11.5_Outliers-Other_recovery'!$F$5:$F$500,0)),""),"")</f>
        <v>WaW_043</v>
      </c>
      <c r="Y118" s="14">
        <f>IFERROR(IF(INDEX('11.4_Outliers-Formal_dry_recy'!$N$5:$N$500,MATCH($F118,'11.4_Outliers-Formal_dry_recy'!$F$5:$F$500,0))&lt;&gt;"N",
INDEX('11.4_Outliers-Formal_dry_recy'!J$5:J$500,MATCH($F118,'11.4_Outliers-Formal_dry_recy'!$F$5:$F$500,0)),""),"")</f>
        <v>0</v>
      </c>
      <c r="Z118" s="8">
        <f>IFERROR(IF(INDEX('11.4_Outliers-Formal_dry_recy'!$N$5:$N$500,MATCH($F118,'11.4_Outliers-Formal_dry_recy'!$F$5:$F$500,0))&lt;&gt;"N",
INDEX('11.4_Outliers-Formal_dry_recy'!K$5:K$500,MATCH($F118,'11.4_Outliers-Formal_dry_recy'!$F$5:$F$500,0)),""),"")</f>
        <v>2016</v>
      </c>
      <c r="AA118" s="14" t="str">
        <f>IFERROR(IF(INDEX('11.4_Outliers-Formal_dry_recy'!$N$5:$N$500,MATCH($F118,'11.4_Outliers-Formal_dry_recy'!$F$5:$F$500,0))&lt;&gt;"N",
INDEX('11.4_Outliers-Formal_dry_recy'!L$5:L$500,MATCH($F118,'11.4_Outliers-Formal_dry_recy'!$F$5:$F$500,0)),""),"")</f>
        <v>WaW_043</v>
      </c>
      <c r="AB118" s="14">
        <f>IFERROR(IF(INDEX('11.6_Outliers-Incineration'!$N$5:$N$500,MATCH($F118,'11.6_Outliers-Incineration'!$F$5:$F$500,0))&lt;&gt;"N",
INDEX('11.6_Outliers-Incineration'!J$5:J$500,MATCH($F118,'11.6_Outliers-Incineration'!$F$5:$F$500,0)),""),"")</f>
        <v>0</v>
      </c>
      <c r="AC118" s="8">
        <f>IFERROR(IF(INDEX('11.6_Outliers-Incineration'!$N$5:$N$500,MATCH($F118,'11.6_Outliers-Incineration'!$F$5:$F$500,0))&lt;&gt;"N",
INDEX('11.6_Outliers-Incineration'!K$5:K$500,MATCH($F118,'11.6_Outliers-Incineration'!$F$5:$F$500,0)),""),"")</f>
        <v>2016</v>
      </c>
      <c r="AD118" s="14" t="str">
        <f>IFERROR(IF(INDEX('11.6_Outliers-Incineration'!$N$5:$N$500,MATCH($F118,'11.6_Outliers-Incineration'!$F$5:$F$500,0))&lt;&gt;"N",
INDEX('11.6_Outliers-Incineration'!L$5:L$500,MATCH($F118,'11.6_Outliers-Incineration'!$F$5:$F$500,0)),""),"")</f>
        <v>WaW_043</v>
      </c>
      <c r="AE118" s="14">
        <f>IFERROR(IF(INDEX('11.7_Outliers-Controlled_disp'!$N$5:$N$500,MATCH($F118,'11.7_Outliers-Controlled_disp'!$F$5:$F$500,0))&lt;&gt;"N",
INDEX('11.7_Outliers-Controlled_disp'!J$5:J$500,MATCH($F118,'11.7_Outliers-Controlled_disp'!$F$5:$F$500,0)),""),"")</f>
        <v>100</v>
      </c>
      <c r="AF118" s="8">
        <f>IFERROR(IF(INDEX('11.7_Outliers-Controlled_disp'!$N$5:$N$500,MATCH($F118,'11.7_Outliers-Controlled_disp'!$F$5:$F$500,0))&lt;&gt;"N",
INDEX('11.7_Outliers-Controlled_disp'!K$5:K$500,MATCH($F118,'11.7_Outliers-Controlled_disp'!$F$5:$F$500,0)),""),"")</f>
        <v>2016</v>
      </c>
      <c r="AG118" s="14" t="str">
        <f>IFERROR(IF(INDEX('11.7_Outliers-Controlled_disp'!$N$5:$N$500,MATCH($F118,'11.7_Outliers-Controlled_disp'!$F$5:$F$500,0))&lt;&gt;"N",
INDEX('11.7_Outliers-Controlled_disp'!L$5:L$500,MATCH($F118,'11.7_Outliers-Controlled_disp'!$F$5:$F$500,0)),""),"")</f>
        <v>WaW_043</v>
      </c>
      <c r="AI118" s="5"/>
      <c r="AJ118" s="5" t="s">
        <v>1569</v>
      </c>
      <c r="AK118" s="5">
        <f t="shared" si="1"/>
        <v>7</v>
      </c>
    </row>
    <row r="119" spans="1:37" x14ac:dyDescent="0.25">
      <c r="A119" s="5" t="s">
        <v>1112</v>
      </c>
      <c r="B119" s="5" t="s">
        <v>1108</v>
      </c>
      <c r="C119" s="5" t="s">
        <v>1107</v>
      </c>
      <c r="D119" s="5" t="s">
        <v>1038</v>
      </c>
      <c r="E119" s="5" t="s">
        <v>1114</v>
      </c>
      <c r="F119" s="5" t="s">
        <v>1113</v>
      </c>
      <c r="G119" s="5">
        <v>2</v>
      </c>
      <c r="H119" s="15">
        <v>1</v>
      </c>
      <c r="I119" s="4"/>
      <c r="J119" s="13">
        <f>IFERROR(IF(INDEX('11.1_Outliers-Generation'!$N$5:$N$500,MATCH($F119,'11.1_Outliers-Generation'!$F$5:$F$500,0))&lt;&gt;"N",
INDEX('11.1_Outliers-Generation'!J$5:J$500,MATCH($F119,'11.1_Outliers-Generation'!$F$5:$F$500,0)),""),"")</f>
        <v>1.1067998446440095</v>
      </c>
      <c r="K119" s="8">
        <f>IFERROR(IF(INDEX('11.1_Outliers-Generation'!$N$5:$N$500,MATCH($F119,'11.1_Outliers-Generation'!$F$5:$F$500,0))&lt;&gt;"N",
INDEX('11.1_Outliers-Generation'!K$5:K$500,MATCH($F119,'11.1_Outliers-Generation'!$F$5:$F$500,0)),""),"")</f>
        <v>2014</v>
      </c>
      <c r="L119" s="13" t="str">
        <f>IFERROR(IF(INDEX('11.1_Outliers-Generation'!$N$5:$N$500,MATCH($F119,'11.1_Outliers-Generation'!$F$5:$F$500,0))&lt;&gt;"N",
INDEX('11.1_Outliers-Generation'!L$5:L$500,MATCH($F119,'11.1_Outliers-Generation'!$F$5:$F$500,0)),""),"")</f>
        <v>WaW_044</v>
      </c>
      <c r="M119" s="14">
        <f>IFERROR(IF(INDEX('11.2_Outliers-Collection_cov'!$N$5:$N$500,MATCH($F119,'11.2_Outliers-Collection_cov'!$F$5:$F$500,0))&lt;&gt;"N",
INDEX('11.2_Outliers-Collection_cov'!J$5:J$500,MATCH($F119,'11.2_Outliers-Collection_cov'!$F$5:$F$500,0)),""),"")</f>
        <v>97.8</v>
      </c>
      <c r="N119" s="8">
        <f>IFERROR(IF(INDEX('11.2_Outliers-Collection_cov'!$N$5:$N$500,MATCH($F119,'11.2_Outliers-Collection_cov'!$F$5:$F$500,0))&lt;&gt;"N",
INDEX('11.2_Outliers-Collection_cov'!K$5:K$500,MATCH($F119,'11.2_Outliers-Collection_cov'!$F$5:$F$500,0)),""),"")</f>
        <v>2014</v>
      </c>
      <c r="O119" s="13" t="str">
        <f>IFERROR(IF(INDEX('11.2_Outliers-Collection_cov'!$N$5:$N$500,MATCH($F119,'11.2_Outliers-Collection_cov'!$F$5:$F$500,0))&lt;&gt;"N",
INDEX('11.2_Outliers-Collection_cov'!L$5:L$500,MATCH($F119,'11.2_Outliers-Collection_cov'!$F$5:$F$500,0)),""),"")</f>
        <v>WaW_044</v>
      </c>
      <c r="P119" s="14">
        <f>IFERROR(IF(INDEX('11.3_Outliers-Plastic'!$N$5:$N$500,MATCH($F119,'11.3_Outliers-Plastic'!$F$5:$F$500,0))&lt;&gt;"N",
INDEX('11.3_Outliers-Plastic'!J$5:J$500,MATCH($F119,'11.3_Outliers-Plastic'!$F$5:$F$500,0)),""),"")</f>
        <v>10.1010101010101</v>
      </c>
      <c r="Q119" s="8">
        <f>IFERROR(IF(INDEX('11.3_Outliers-Plastic'!$N$5:$N$500,MATCH($F119,'11.3_Outliers-Plastic'!$F$5:$F$500,0))&lt;&gt;"N",
INDEX('11.3_Outliers-Plastic'!K$5:K$500,MATCH($F119,'11.3_Outliers-Plastic'!$F$5:$F$500,0)),""),"")</f>
        <v>2014</v>
      </c>
      <c r="R119" s="14" t="str">
        <f>IFERROR(IF(INDEX('11.3_Outliers-Plastic'!$N$5:$N$500,MATCH($F119,'11.3_Outliers-Plastic'!$F$5:$F$500,0))&lt;&gt;"N",
INDEX('11.3_Outliers-Plastic'!L$5:L$500,MATCH($F119,'11.3_Outliers-Plastic'!$F$5:$F$500,0)),""),"")</f>
        <v>WaW_044</v>
      </c>
      <c r="S119" s="12"/>
      <c r="T119" s="5"/>
      <c r="U119" s="4" t="s">
        <v>1569</v>
      </c>
      <c r="V119" s="14">
        <f>IFERROR(IF(INDEX('11.5_Outliers-Other_recovery'!$N$5:$N$500,MATCH($F119,'11.5_Outliers-Other_recovery'!$F$5:$F$500,0))&lt;&gt;"N",
INDEX('11.5_Outliers-Other_recovery'!J$5:J$500,MATCH($F119,'11.5_Outliers-Other_recovery'!$F$5:$F$500,0)),""),"")</f>
        <v>3</v>
      </c>
      <c r="W119" s="8">
        <f>IFERROR(IF(INDEX('11.5_Outliers-Other_recovery'!$N$5:$N$500,MATCH($F119,'11.5_Outliers-Other_recovery'!$F$5:$F$500,0))&lt;&gt;"N",
INDEX('11.5_Outliers-Other_recovery'!K$5:K$500,MATCH($F119,'11.5_Outliers-Other_recovery'!$F$5:$F$500,0)),""),"")</f>
        <v>2014</v>
      </c>
      <c r="X119" s="14" t="str">
        <f>IFERROR(IF(INDEX('11.5_Outliers-Other_recovery'!$N$5:$N$500,MATCH($F119,'11.5_Outliers-Other_recovery'!$F$5:$F$500,0))&lt;&gt;"N",
INDEX('11.5_Outliers-Other_recovery'!L$5:L$500,MATCH($F119,'11.5_Outliers-Other_recovery'!$F$5:$F$500,0)),""),"")</f>
        <v>WaW_044</v>
      </c>
      <c r="Y119" s="14">
        <f>IFERROR(IF(INDEX('11.4_Outliers-Formal_dry_recy'!$N$5:$N$500,MATCH($F119,'11.4_Outliers-Formal_dry_recy'!$F$5:$F$500,0))&lt;&gt;"N",
INDEX('11.4_Outliers-Formal_dry_recy'!J$5:J$500,MATCH($F119,'11.4_Outliers-Formal_dry_recy'!$F$5:$F$500,0)),""),"")</f>
        <v>0</v>
      </c>
      <c r="Z119" s="8">
        <f>IFERROR(IF(INDEX('11.4_Outliers-Formal_dry_recy'!$N$5:$N$500,MATCH($F119,'11.4_Outliers-Formal_dry_recy'!$F$5:$F$500,0))&lt;&gt;"N",
INDEX('11.4_Outliers-Formal_dry_recy'!K$5:K$500,MATCH($F119,'11.4_Outliers-Formal_dry_recy'!$F$5:$F$500,0)),""),"")</f>
        <v>2014</v>
      </c>
      <c r="AA119" s="14" t="str">
        <f>IFERROR(IF(INDEX('11.4_Outliers-Formal_dry_recy'!$N$5:$N$500,MATCH($F119,'11.4_Outliers-Formal_dry_recy'!$F$5:$F$500,0))&lt;&gt;"N",
INDEX('11.4_Outliers-Formal_dry_recy'!L$5:L$500,MATCH($F119,'11.4_Outliers-Formal_dry_recy'!$F$5:$F$500,0)),""),"")</f>
        <v>WaW_044</v>
      </c>
      <c r="AB119" s="14">
        <f>IFERROR(IF(INDEX('11.6_Outliers-Incineration'!$N$5:$N$500,MATCH($F119,'11.6_Outliers-Incineration'!$F$5:$F$500,0))&lt;&gt;"N",
INDEX('11.6_Outliers-Incineration'!J$5:J$500,MATCH($F119,'11.6_Outliers-Incineration'!$F$5:$F$500,0)),""),"")</f>
        <v>0</v>
      </c>
      <c r="AC119" s="8">
        <f>IFERROR(IF(INDEX('11.6_Outliers-Incineration'!$N$5:$N$500,MATCH($F119,'11.6_Outliers-Incineration'!$F$5:$F$500,0))&lt;&gt;"N",
INDEX('11.6_Outliers-Incineration'!K$5:K$500,MATCH($F119,'11.6_Outliers-Incineration'!$F$5:$F$500,0)),""),"")</f>
        <v>2014</v>
      </c>
      <c r="AD119" s="14" t="str">
        <f>IFERROR(IF(INDEX('11.6_Outliers-Incineration'!$N$5:$N$500,MATCH($F119,'11.6_Outliers-Incineration'!$F$5:$F$500,0))&lt;&gt;"N",
INDEX('11.6_Outliers-Incineration'!L$5:L$500,MATCH($F119,'11.6_Outliers-Incineration'!$F$5:$F$500,0)),""),"")</f>
        <v>WaW_044</v>
      </c>
      <c r="AE119" s="14">
        <f>IFERROR(IF(INDEX('11.7_Outliers-Controlled_disp'!$N$5:$N$500,MATCH($F119,'11.7_Outliers-Controlled_disp'!$F$5:$F$500,0))&lt;&gt;"N",
INDEX('11.7_Outliers-Controlled_disp'!J$5:J$500,MATCH($F119,'11.7_Outliers-Controlled_disp'!$F$5:$F$500,0)),""),"")</f>
        <v>81.44329896907216</v>
      </c>
      <c r="AF119" s="8">
        <f>IFERROR(IF(INDEX('11.7_Outliers-Controlled_disp'!$N$5:$N$500,MATCH($F119,'11.7_Outliers-Controlled_disp'!$F$5:$F$500,0))&lt;&gt;"N",
INDEX('11.7_Outliers-Controlled_disp'!K$5:K$500,MATCH($F119,'11.7_Outliers-Controlled_disp'!$F$5:$F$500,0)),""),"")</f>
        <v>2014</v>
      </c>
      <c r="AG119" s="14" t="str">
        <f>IFERROR(IF(INDEX('11.7_Outliers-Controlled_disp'!$N$5:$N$500,MATCH($F119,'11.7_Outliers-Controlled_disp'!$F$5:$F$500,0))&lt;&gt;"N",
INDEX('11.7_Outliers-Controlled_disp'!L$5:L$500,MATCH($F119,'11.7_Outliers-Controlled_disp'!$F$5:$F$500,0)),""),"")</f>
        <v>WaW_044</v>
      </c>
      <c r="AI119" s="5"/>
      <c r="AJ119" s="4" t="s">
        <v>1569</v>
      </c>
      <c r="AK119" s="5">
        <f t="shared" si="1"/>
        <v>7</v>
      </c>
    </row>
    <row r="120" spans="1:37" x14ac:dyDescent="0.25">
      <c r="A120" s="5" t="s">
        <v>381</v>
      </c>
      <c r="B120" s="5" t="s">
        <v>384</v>
      </c>
      <c r="C120" s="5" t="s">
        <v>383</v>
      </c>
      <c r="D120" s="5" t="s">
        <v>360</v>
      </c>
      <c r="E120" s="5" t="s">
        <v>385</v>
      </c>
      <c r="F120" s="5" t="s">
        <v>382</v>
      </c>
      <c r="G120" s="5">
        <v>3</v>
      </c>
      <c r="H120" s="15">
        <v>2</v>
      </c>
      <c r="I120" s="4" t="s">
        <v>1857</v>
      </c>
      <c r="J120" s="13" t="str">
        <f>IFERROR(IF(INDEX('11.1_Outliers-Generation'!$N$5:$N$500,MATCH($F120,'11.1_Outliers-Generation'!$F$5:$F$500,0))&lt;&gt;"N",
INDEX('11.1_Outliers-Generation'!J$5:J$500,MATCH($F120,'11.1_Outliers-Generation'!$F$5:$F$500,0)),""),"")</f>
        <v/>
      </c>
      <c r="K120" s="8" t="str">
        <f>IFERROR(IF(INDEX('11.1_Outliers-Generation'!$N$5:$N$500,MATCH($F120,'11.1_Outliers-Generation'!$F$5:$F$500,0))&lt;&gt;"N",
INDEX('11.1_Outliers-Generation'!K$5:K$500,MATCH($F120,'11.1_Outliers-Generation'!$F$5:$F$500,0)),""),"")</f>
        <v/>
      </c>
      <c r="L120" s="13" t="str">
        <f>IFERROR(IF(INDEX('11.1_Outliers-Generation'!$N$5:$N$500,MATCH($F120,'11.1_Outliers-Generation'!$F$5:$F$500,0))&lt;&gt;"N",
INDEX('11.1_Outliers-Generation'!L$5:L$500,MATCH($F120,'11.1_Outliers-Generation'!$F$5:$F$500,0)),""),"")</f>
        <v/>
      </c>
      <c r="M120" s="14" t="str">
        <f>IFERROR(IF(INDEX('11.2_Outliers-Collection_cov'!$N$5:$N$500,MATCH($F120,'11.2_Outliers-Collection_cov'!$F$5:$F$500,0))&lt;&gt;"N",
INDEX('11.2_Outliers-Collection_cov'!J$5:J$500,MATCH($F120,'11.2_Outliers-Collection_cov'!$F$5:$F$500,0)),""),"")</f>
        <v/>
      </c>
      <c r="N120" s="8" t="str">
        <f>IFERROR(IF(INDEX('11.2_Outliers-Collection_cov'!$N$5:$N$500,MATCH($F120,'11.2_Outliers-Collection_cov'!$F$5:$F$500,0))&lt;&gt;"N",
INDEX('11.2_Outliers-Collection_cov'!K$5:K$500,MATCH($F120,'11.2_Outliers-Collection_cov'!$F$5:$F$500,0)),""),"")</f>
        <v/>
      </c>
      <c r="O120" s="13" t="str">
        <f>IFERROR(IF(INDEX('11.2_Outliers-Collection_cov'!$N$5:$N$500,MATCH($F120,'11.2_Outliers-Collection_cov'!$F$5:$F$500,0))&lt;&gt;"N",
INDEX('11.2_Outliers-Collection_cov'!L$5:L$500,MATCH($F120,'11.2_Outliers-Collection_cov'!$F$5:$F$500,0)),""),"")</f>
        <v/>
      </c>
      <c r="P120" s="14" t="str">
        <f>IFERROR(IF(INDEX('11.3_Outliers-Plastic'!$N$5:$N$500,MATCH($F120,'11.3_Outliers-Plastic'!$F$5:$F$500,0))&lt;&gt;"N",
INDEX('11.3_Outliers-Plastic'!J$5:J$500,MATCH($F120,'11.3_Outliers-Plastic'!$F$5:$F$500,0)),""),"")</f>
        <v/>
      </c>
      <c r="Q120" s="8" t="str">
        <f>IFERROR(IF(INDEX('11.3_Outliers-Plastic'!$N$5:$N$500,MATCH($F120,'11.3_Outliers-Plastic'!$F$5:$F$500,0))&lt;&gt;"N",
INDEX('11.3_Outliers-Plastic'!K$5:K$500,MATCH($F120,'11.3_Outliers-Plastic'!$F$5:$F$500,0)),""),"")</f>
        <v/>
      </c>
      <c r="R120" s="14" t="str">
        <f>IFERROR(IF(INDEX('11.3_Outliers-Plastic'!$N$5:$N$500,MATCH($F120,'11.3_Outliers-Plastic'!$F$5:$F$500,0))&lt;&gt;"N",
INDEX('11.3_Outliers-Plastic'!L$5:L$500,MATCH($F120,'11.3_Outliers-Plastic'!$F$5:$F$500,0)),""),"")</f>
        <v/>
      </c>
      <c r="S120" s="12"/>
      <c r="T120" s="5"/>
      <c r="U120" s="4" t="s">
        <v>1569</v>
      </c>
      <c r="V120" s="14" t="str">
        <f>IFERROR(IF(INDEX('11.5_Outliers-Other_recovery'!$N$5:$N$500,MATCH($F120,'11.5_Outliers-Other_recovery'!$F$5:$F$500,0))&lt;&gt;"N",
INDEX('11.5_Outliers-Other_recovery'!J$5:J$500,MATCH($F120,'11.5_Outliers-Other_recovery'!$F$5:$F$500,0)),""),"")</f>
        <v/>
      </c>
      <c r="W120" s="8" t="str">
        <f>IFERROR(IF(INDEX('11.5_Outliers-Other_recovery'!$N$5:$N$500,MATCH($F120,'11.5_Outliers-Other_recovery'!$F$5:$F$500,0))&lt;&gt;"N",
INDEX('11.5_Outliers-Other_recovery'!K$5:K$500,MATCH($F120,'11.5_Outliers-Other_recovery'!$F$5:$F$500,0)),""),"")</f>
        <v/>
      </c>
      <c r="X120" s="14" t="str">
        <f>IFERROR(IF(INDEX('11.5_Outliers-Other_recovery'!$N$5:$N$500,MATCH($F120,'11.5_Outliers-Other_recovery'!$F$5:$F$500,0))&lt;&gt;"N",
INDEX('11.5_Outliers-Other_recovery'!L$5:L$500,MATCH($F120,'11.5_Outliers-Other_recovery'!$F$5:$F$500,0)),""),"")</f>
        <v/>
      </c>
      <c r="Y120" s="14" t="str">
        <f>IFERROR(IF(INDEX('11.4_Outliers-Formal_dry_recy'!$N$5:$N$500,MATCH($F120,'11.4_Outliers-Formal_dry_recy'!$F$5:$F$500,0))&lt;&gt;"N",
INDEX('11.4_Outliers-Formal_dry_recy'!J$5:J$500,MATCH($F120,'11.4_Outliers-Formal_dry_recy'!$F$5:$F$500,0)),""),"")</f>
        <v/>
      </c>
      <c r="Z120" s="8" t="str">
        <f>IFERROR(IF(INDEX('11.4_Outliers-Formal_dry_recy'!$N$5:$N$500,MATCH($F120,'11.4_Outliers-Formal_dry_recy'!$F$5:$F$500,0))&lt;&gt;"N",
INDEX('11.4_Outliers-Formal_dry_recy'!K$5:K$500,MATCH($F120,'11.4_Outliers-Formal_dry_recy'!$F$5:$F$500,0)),""),"")</f>
        <v/>
      </c>
      <c r="AA120" s="14" t="str">
        <f>IFERROR(IF(INDEX('11.4_Outliers-Formal_dry_recy'!$N$5:$N$500,MATCH($F120,'11.4_Outliers-Formal_dry_recy'!$F$5:$F$500,0))&lt;&gt;"N",
INDEX('11.4_Outliers-Formal_dry_recy'!L$5:L$500,MATCH($F120,'11.4_Outliers-Formal_dry_recy'!$F$5:$F$500,0)),""),"")</f>
        <v/>
      </c>
      <c r="AB120" s="14" t="str">
        <f>IFERROR(IF(INDEX('11.6_Outliers-Incineration'!$N$5:$N$500,MATCH($F120,'11.6_Outliers-Incineration'!$F$5:$F$500,0))&lt;&gt;"N",
INDEX('11.6_Outliers-Incineration'!J$5:J$500,MATCH($F120,'11.6_Outliers-Incineration'!$F$5:$F$500,0)),""),"")</f>
        <v/>
      </c>
      <c r="AC120" s="8" t="str">
        <f>IFERROR(IF(INDEX('11.6_Outliers-Incineration'!$N$5:$N$500,MATCH($F120,'11.6_Outliers-Incineration'!$F$5:$F$500,0))&lt;&gt;"N",
INDEX('11.6_Outliers-Incineration'!K$5:K$500,MATCH($F120,'11.6_Outliers-Incineration'!$F$5:$F$500,0)),""),"")</f>
        <v/>
      </c>
      <c r="AD120" s="14" t="str">
        <f>IFERROR(IF(INDEX('11.6_Outliers-Incineration'!$N$5:$N$500,MATCH($F120,'11.6_Outliers-Incineration'!$F$5:$F$500,0))&lt;&gt;"N",
INDEX('11.6_Outliers-Incineration'!L$5:L$500,MATCH($F120,'11.6_Outliers-Incineration'!$F$5:$F$500,0)),""),"")</f>
        <v/>
      </c>
      <c r="AE120" s="14" t="str">
        <f>IFERROR(IF(INDEX('11.7_Outliers-Controlled_disp'!$N$5:$N$500,MATCH($F120,'11.7_Outliers-Controlled_disp'!$F$5:$F$500,0))&lt;&gt;"N",
INDEX('11.7_Outliers-Controlled_disp'!J$5:J$500,MATCH($F120,'11.7_Outliers-Controlled_disp'!$F$5:$F$500,0)),""),"")</f>
        <v/>
      </c>
      <c r="AF120" s="8" t="str">
        <f>IFERROR(IF(INDEX('11.7_Outliers-Controlled_disp'!$N$5:$N$500,MATCH($F120,'11.7_Outliers-Controlled_disp'!$F$5:$F$500,0))&lt;&gt;"N",
INDEX('11.7_Outliers-Controlled_disp'!K$5:K$500,MATCH($F120,'11.7_Outliers-Controlled_disp'!$F$5:$F$500,0)),""),"")</f>
        <v/>
      </c>
      <c r="AG120" s="14" t="str">
        <f>IFERROR(IF(INDEX('11.7_Outliers-Controlled_disp'!$N$5:$N$500,MATCH($F120,'11.7_Outliers-Controlled_disp'!$F$5:$F$500,0))&lt;&gt;"N",
INDEX('11.7_Outliers-Controlled_disp'!L$5:L$500,MATCH($F120,'11.7_Outliers-Controlled_disp'!$F$5:$F$500,0)),""),"")</f>
        <v/>
      </c>
      <c r="AI120" s="5"/>
      <c r="AJ120" s="4" t="s">
        <v>1569</v>
      </c>
      <c r="AK120" s="5">
        <f t="shared" si="1"/>
        <v>0</v>
      </c>
    </row>
    <row r="121" spans="1:37" x14ac:dyDescent="0.25">
      <c r="A121" s="5" t="s">
        <v>386</v>
      </c>
      <c r="B121" s="5" t="s">
        <v>384</v>
      </c>
      <c r="C121" s="5" t="s">
        <v>383</v>
      </c>
      <c r="D121" s="5" t="s">
        <v>360</v>
      </c>
      <c r="E121" s="5" t="s">
        <v>388</v>
      </c>
      <c r="F121" s="5" t="s">
        <v>387</v>
      </c>
      <c r="G121" s="5">
        <v>3</v>
      </c>
      <c r="H121" s="15">
        <v>2</v>
      </c>
      <c r="I121" s="4" t="s">
        <v>1857</v>
      </c>
      <c r="J121" s="13" t="str">
        <f>IFERROR(IF(INDEX('11.1_Outliers-Generation'!$N$5:$N$500,MATCH($F121,'11.1_Outliers-Generation'!$F$5:$F$500,0))&lt;&gt;"N",
INDEX('11.1_Outliers-Generation'!J$5:J$500,MATCH($F121,'11.1_Outliers-Generation'!$F$5:$F$500,0)),""),"")</f>
        <v/>
      </c>
      <c r="K121" s="8" t="str">
        <f>IFERROR(IF(INDEX('11.1_Outliers-Generation'!$N$5:$N$500,MATCH($F121,'11.1_Outliers-Generation'!$F$5:$F$500,0))&lt;&gt;"N",
INDEX('11.1_Outliers-Generation'!K$5:K$500,MATCH($F121,'11.1_Outliers-Generation'!$F$5:$F$500,0)),""),"")</f>
        <v/>
      </c>
      <c r="L121" s="13" t="str">
        <f>IFERROR(IF(INDEX('11.1_Outliers-Generation'!$N$5:$N$500,MATCH($F121,'11.1_Outliers-Generation'!$F$5:$F$500,0))&lt;&gt;"N",
INDEX('11.1_Outliers-Generation'!L$5:L$500,MATCH($F121,'11.1_Outliers-Generation'!$F$5:$F$500,0)),""),"")</f>
        <v/>
      </c>
      <c r="M121" s="14">
        <f>IFERROR(IF(INDEX('11.2_Outliers-Collection_cov'!$N$5:$N$500,MATCH($F121,'11.2_Outliers-Collection_cov'!$F$5:$F$500,0))&lt;&gt;"N",
INDEX('11.2_Outliers-Collection_cov'!J$5:J$500,MATCH($F121,'11.2_Outliers-Collection_cov'!$F$5:$F$500,0)),""),"")</f>
        <v>47.1</v>
      </c>
      <c r="N121" s="8">
        <f>IFERROR(IF(INDEX('11.2_Outliers-Collection_cov'!$N$5:$N$500,MATCH($F121,'11.2_Outliers-Collection_cov'!$F$5:$F$500,0))&lt;&gt;"N",
INDEX('11.2_Outliers-Collection_cov'!K$5:K$500,MATCH($F121,'11.2_Outliers-Collection_cov'!$F$5:$F$500,0)),""),"")</f>
        <v>2003</v>
      </c>
      <c r="O121" s="13" t="str">
        <f>IFERROR(IF(INDEX('11.2_Outliers-Collection_cov'!$N$5:$N$500,MATCH($F121,'11.2_Outliers-Collection_cov'!$F$5:$F$500,0))&lt;&gt;"N",
INDEX('11.2_Outliers-Collection_cov'!L$5:L$500,MATCH($F121,'11.2_Outliers-Collection_cov'!$F$5:$F$500,0)),""),"")</f>
        <v>WaW_048</v>
      </c>
      <c r="P121" s="14">
        <f>IFERROR(IF(INDEX('11.3_Outliers-Plastic'!$N$5:$N$500,MATCH($F121,'11.3_Outliers-Plastic'!$F$5:$F$500,0))&lt;&gt;"N",
INDEX('11.3_Outliers-Plastic'!J$5:J$500,MATCH($F121,'11.3_Outliers-Plastic'!$F$5:$F$500,0)),""),"")</f>
        <v>10</v>
      </c>
      <c r="Q121" s="8">
        <f>IFERROR(IF(INDEX('11.3_Outliers-Plastic'!$N$5:$N$500,MATCH($F121,'11.3_Outliers-Plastic'!$F$5:$F$500,0))&lt;&gt;"N",
INDEX('11.3_Outliers-Plastic'!K$5:K$500,MATCH($F121,'11.3_Outliers-Plastic'!$F$5:$F$500,0)),""),"")</f>
        <v>2003</v>
      </c>
      <c r="R121" s="14" t="str">
        <f>IFERROR(IF(INDEX('11.3_Outliers-Plastic'!$N$5:$N$500,MATCH($F121,'11.3_Outliers-Plastic'!$F$5:$F$500,0))&lt;&gt;"N",
INDEX('11.3_Outliers-Plastic'!L$5:L$500,MATCH($F121,'11.3_Outliers-Plastic'!$F$5:$F$500,0)),""),"")</f>
        <v>WaW_048</v>
      </c>
      <c r="S121" s="12"/>
      <c r="T121" s="5"/>
      <c r="U121" s="4" t="s">
        <v>1569</v>
      </c>
      <c r="V121" s="14" t="str">
        <f>IFERROR(IF(INDEX('11.5_Outliers-Other_recovery'!$N$5:$N$500,MATCH($F121,'11.5_Outliers-Other_recovery'!$F$5:$F$500,0))&lt;&gt;"N",
INDEX('11.5_Outliers-Other_recovery'!J$5:J$500,MATCH($F121,'11.5_Outliers-Other_recovery'!$F$5:$F$500,0)),""),"")</f>
        <v/>
      </c>
      <c r="W121" s="8" t="str">
        <f>IFERROR(IF(INDEX('11.5_Outliers-Other_recovery'!$N$5:$N$500,MATCH($F121,'11.5_Outliers-Other_recovery'!$F$5:$F$500,0))&lt;&gt;"N",
INDEX('11.5_Outliers-Other_recovery'!K$5:K$500,MATCH($F121,'11.5_Outliers-Other_recovery'!$F$5:$F$500,0)),""),"")</f>
        <v/>
      </c>
      <c r="X121" s="14" t="str">
        <f>IFERROR(IF(INDEX('11.5_Outliers-Other_recovery'!$N$5:$N$500,MATCH($F121,'11.5_Outliers-Other_recovery'!$F$5:$F$500,0))&lt;&gt;"N",
INDEX('11.5_Outliers-Other_recovery'!L$5:L$500,MATCH($F121,'11.5_Outliers-Other_recovery'!$F$5:$F$500,0)),""),"")</f>
        <v/>
      </c>
      <c r="Y121" s="14" t="str">
        <f>IFERROR(IF(INDEX('11.4_Outliers-Formal_dry_recy'!$N$5:$N$500,MATCH($F121,'11.4_Outliers-Formal_dry_recy'!$F$5:$F$500,0))&lt;&gt;"N",
INDEX('11.4_Outliers-Formal_dry_recy'!J$5:J$500,MATCH($F121,'11.4_Outliers-Formal_dry_recy'!$F$5:$F$500,0)),""),"")</f>
        <v/>
      </c>
      <c r="Z121" s="8" t="str">
        <f>IFERROR(IF(INDEX('11.4_Outliers-Formal_dry_recy'!$N$5:$N$500,MATCH($F121,'11.4_Outliers-Formal_dry_recy'!$F$5:$F$500,0))&lt;&gt;"N",
INDEX('11.4_Outliers-Formal_dry_recy'!K$5:K$500,MATCH($F121,'11.4_Outliers-Formal_dry_recy'!$F$5:$F$500,0)),""),"")</f>
        <v/>
      </c>
      <c r="AA121" s="14" t="str">
        <f>IFERROR(IF(INDEX('11.4_Outliers-Formal_dry_recy'!$N$5:$N$500,MATCH($F121,'11.4_Outliers-Formal_dry_recy'!$F$5:$F$500,0))&lt;&gt;"N",
INDEX('11.4_Outliers-Formal_dry_recy'!L$5:L$500,MATCH($F121,'11.4_Outliers-Formal_dry_recy'!$F$5:$F$500,0)),""),"")</f>
        <v/>
      </c>
      <c r="AB121" s="14" t="str">
        <f>IFERROR(IF(INDEX('11.6_Outliers-Incineration'!$N$5:$N$500,MATCH($F121,'11.6_Outliers-Incineration'!$F$5:$F$500,0))&lt;&gt;"N",
INDEX('11.6_Outliers-Incineration'!J$5:J$500,MATCH($F121,'11.6_Outliers-Incineration'!$F$5:$F$500,0)),""),"")</f>
        <v/>
      </c>
      <c r="AC121" s="8" t="str">
        <f>IFERROR(IF(INDEX('11.6_Outliers-Incineration'!$N$5:$N$500,MATCH($F121,'11.6_Outliers-Incineration'!$F$5:$F$500,0))&lt;&gt;"N",
INDEX('11.6_Outliers-Incineration'!K$5:K$500,MATCH($F121,'11.6_Outliers-Incineration'!$F$5:$F$500,0)),""),"")</f>
        <v/>
      </c>
      <c r="AD121" s="14" t="str">
        <f>IFERROR(IF(INDEX('11.6_Outliers-Incineration'!$N$5:$N$500,MATCH($F121,'11.6_Outliers-Incineration'!$F$5:$F$500,0))&lt;&gt;"N",
INDEX('11.6_Outliers-Incineration'!L$5:L$500,MATCH($F121,'11.6_Outliers-Incineration'!$F$5:$F$500,0)),""),"")</f>
        <v/>
      </c>
      <c r="AE121" s="14" t="str">
        <f>IFERROR(IF(INDEX('11.7_Outliers-Controlled_disp'!$N$5:$N$500,MATCH($F121,'11.7_Outliers-Controlled_disp'!$F$5:$F$500,0))&lt;&gt;"N",
INDEX('11.7_Outliers-Controlled_disp'!J$5:J$500,MATCH($F121,'11.7_Outliers-Controlled_disp'!$F$5:$F$500,0)),""),"")</f>
        <v/>
      </c>
      <c r="AF121" s="8" t="str">
        <f>IFERROR(IF(INDEX('11.7_Outliers-Controlled_disp'!$N$5:$N$500,MATCH($F121,'11.7_Outliers-Controlled_disp'!$F$5:$F$500,0))&lt;&gt;"N",
INDEX('11.7_Outliers-Controlled_disp'!K$5:K$500,MATCH($F121,'11.7_Outliers-Controlled_disp'!$F$5:$F$500,0)),""),"")</f>
        <v/>
      </c>
      <c r="AG121" s="14" t="str">
        <f>IFERROR(IF(INDEX('11.7_Outliers-Controlled_disp'!$N$5:$N$500,MATCH($F121,'11.7_Outliers-Controlled_disp'!$F$5:$F$500,0))&lt;&gt;"N",
INDEX('11.7_Outliers-Controlled_disp'!L$5:L$500,MATCH($F121,'11.7_Outliers-Controlled_disp'!$F$5:$F$500,0)),""),"")</f>
        <v/>
      </c>
      <c r="AI121" s="5"/>
      <c r="AJ121" s="4" t="s">
        <v>1569</v>
      </c>
      <c r="AK121" s="5">
        <f t="shared" si="1"/>
        <v>2</v>
      </c>
    </row>
    <row r="122" spans="1:37" x14ac:dyDescent="0.25">
      <c r="A122" s="5" t="s">
        <v>389</v>
      </c>
      <c r="B122" s="5" t="s">
        <v>392</v>
      </c>
      <c r="C122" s="5" t="s">
        <v>391</v>
      </c>
      <c r="D122" s="5" t="s">
        <v>360</v>
      </c>
      <c r="E122" s="5" t="s">
        <v>393</v>
      </c>
      <c r="F122" s="5" t="s">
        <v>390</v>
      </c>
      <c r="G122" s="5">
        <v>2</v>
      </c>
      <c r="H122" s="15">
        <v>2</v>
      </c>
      <c r="I122" s="4" t="s">
        <v>1858</v>
      </c>
      <c r="J122" s="13" t="str">
        <f>IFERROR(IF(INDEX('11.1_Outliers-Generation'!$N$5:$N$500,MATCH($F122,'11.1_Outliers-Generation'!$F$5:$F$500,0))&lt;&gt;"N",
INDEX('11.1_Outliers-Generation'!J$5:J$500,MATCH($F122,'11.1_Outliers-Generation'!$F$5:$F$500,0)),""),"")</f>
        <v/>
      </c>
      <c r="K122" s="8" t="str">
        <f>IFERROR(IF(INDEX('11.1_Outliers-Generation'!$N$5:$N$500,MATCH($F122,'11.1_Outliers-Generation'!$F$5:$F$500,0))&lt;&gt;"N",
INDEX('11.1_Outliers-Generation'!K$5:K$500,MATCH($F122,'11.1_Outliers-Generation'!$F$5:$F$500,0)),""),"")</f>
        <v/>
      </c>
      <c r="L122" s="13" t="str">
        <f>IFERROR(IF(INDEX('11.1_Outliers-Generation'!$N$5:$N$500,MATCH($F122,'11.1_Outliers-Generation'!$F$5:$F$500,0))&lt;&gt;"N",
INDEX('11.1_Outliers-Generation'!L$5:L$500,MATCH($F122,'11.1_Outliers-Generation'!$F$5:$F$500,0)),""),"")</f>
        <v/>
      </c>
      <c r="M122" s="14" t="str">
        <f>IFERROR(IF(INDEX('11.2_Outliers-Collection_cov'!$N$5:$N$500,MATCH($F122,'11.2_Outliers-Collection_cov'!$F$5:$F$500,0))&lt;&gt;"N",
INDEX('11.2_Outliers-Collection_cov'!J$5:J$500,MATCH($F122,'11.2_Outliers-Collection_cov'!$F$5:$F$500,0)),""),"")</f>
        <v/>
      </c>
      <c r="N122" s="8" t="str">
        <f>IFERROR(IF(INDEX('11.2_Outliers-Collection_cov'!$N$5:$N$500,MATCH($F122,'11.2_Outliers-Collection_cov'!$F$5:$F$500,0))&lt;&gt;"N",
INDEX('11.2_Outliers-Collection_cov'!K$5:K$500,MATCH($F122,'11.2_Outliers-Collection_cov'!$F$5:$F$500,0)),""),"")</f>
        <v/>
      </c>
      <c r="O122" s="13" t="str">
        <f>IFERROR(IF(INDEX('11.2_Outliers-Collection_cov'!$N$5:$N$500,MATCH($F122,'11.2_Outliers-Collection_cov'!$F$5:$F$500,0))&lt;&gt;"N",
INDEX('11.2_Outliers-Collection_cov'!L$5:L$500,MATCH($F122,'11.2_Outliers-Collection_cov'!$F$5:$F$500,0)),""),"")</f>
        <v/>
      </c>
      <c r="P122" s="14" t="str">
        <f>IFERROR(IF(INDEX('11.3_Outliers-Plastic'!$N$5:$N$500,MATCH($F122,'11.3_Outliers-Plastic'!$F$5:$F$500,0))&lt;&gt;"N",
INDEX('11.3_Outliers-Plastic'!J$5:J$500,MATCH($F122,'11.3_Outliers-Plastic'!$F$5:$F$500,0)),""),"")</f>
        <v/>
      </c>
      <c r="Q122" s="8" t="str">
        <f>IFERROR(IF(INDEX('11.3_Outliers-Plastic'!$N$5:$N$500,MATCH($F122,'11.3_Outliers-Plastic'!$F$5:$F$500,0))&lt;&gt;"N",
INDEX('11.3_Outliers-Plastic'!K$5:K$500,MATCH($F122,'11.3_Outliers-Plastic'!$F$5:$F$500,0)),""),"")</f>
        <v/>
      </c>
      <c r="R122" s="14" t="str">
        <f>IFERROR(IF(INDEX('11.3_Outliers-Plastic'!$N$5:$N$500,MATCH($F122,'11.3_Outliers-Plastic'!$F$5:$F$500,0))&lt;&gt;"N",
INDEX('11.3_Outliers-Plastic'!L$5:L$500,MATCH($F122,'11.3_Outliers-Plastic'!$F$5:$F$500,0)),""),"")</f>
        <v/>
      </c>
      <c r="S122" s="12"/>
      <c r="T122" s="5"/>
      <c r="U122" s="4" t="s">
        <v>1569</v>
      </c>
      <c r="V122" s="14">
        <f>IFERROR(IF(INDEX('11.5_Outliers-Other_recovery'!$N$5:$N$500,MATCH($F122,'11.5_Outliers-Other_recovery'!$F$5:$F$500,0))&lt;&gt;"N",
INDEX('11.5_Outliers-Other_recovery'!J$5:J$500,MATCH($F122,'11.5_Outliers-Other_recovery'!$F$5:$F$500,0)),""),"")</f>
        <v>0</v>
      </c>
      <c r="W122" s="8">
        <f>IFERROR(IF(INDEX('11.5_Outliers-Other_recovery'!$N$5:$N$500,MATCH($F122,'11.5_Outliers-Other_recovery'!$F$5:$F$500,0))&lt;&gt;"N",
INDEX('11.5_Outliers-Other_recovery'!K$5:K$500,MATCH($F122,'11.5_Outliers-Other_recovery'!$F$5:$F$500,0)),""),"")</f>
        <v>2013</v>
      </c>
      <c r="X122" s="14" t="str">
        <f>IFERROR(IF(INDEX('11.5_Outliers-Other_recovery'!$N$5:$N$500,MATCH($F122,'11.5_Outliers-Other_recovery'!$F$5:$F$500,0))&lt;&gt;"N",
INDEX('11.5_Outliers-Other_recovery'!L$5:L$500,MATCH($F122,'11.5_Outliers-Other_recovery'!$F$5:$F$500,0)),""),"")</f>
        <v>WaW_049</v>
      </c>
      <c r="Y122" s="14">
        <f>IFERROR(IF(INDEX('11.4_Outliers-Formal_dry_recy'!$N$5:$N$500,MATCH($F122,'11.4_Outliers-Formal_dry_recy'!$F$5:$F$500,0))&lt;&gt;"N",
INDEX('11.4_Outliers-Formal_dry_recy'!J$5:J$500,MATCH($F122,'11.4_Outliers-Formal_dry_recy'!$F$5:$F$500,0)),""),"")</f>
        <v>0</v>
      </c>
      <c r="Z122" s="8">
        <f>IFERROR(IF(INDEX('11.4_Outliers-Formal_dry_recy'!$N$5:$N$500,MATCH($F122,'11.4_Outliers-Formal_dry_recy'!$F$5:$F$500,0))&lt;&gt;"N",
INDEX('11.4_Outliers-Formal_dry_recy'!K$5:K$500,MATCH($F122,'11.4_Outliers-Formal_dry_recy'!$F$5:$F$500,0)),""),"")</f>
        <v>2013</v>
      </c>
      <c r="AA122" s="14" t="str">
        <f>IFERROR(IF(INDEX('11.4_Outliers-Formal_dry_recy'!$N$5:$N$500,MATCH($F122,'11.4_Outliers-Formal_dry_recy'!$F$5:$F$500,0))&lt;&gt;"N",
INDEX('11.4_Outliers-Formal_dry_recy'!L$5:L$500,MATCH($F122,'11.4_Outliers-Formal_dry_recy'!$F$5:$F$500,0)),""),"")</f>
        <v>WaW_049</v>
      </c>
      <c r="AB122" s="14">
        <f>IFERROR(IF(INDEX('11.6_Outliers-Incineration'!$N$5:$N$500,MATCH($F122,'11.6_Outliers-Incineration'!$F$5:$F$500,0))&lt;&gt;"N",
INDEX('11.6_Outliers-Incineration'!J$5:J$500,MATCH($F122,'11.6_Outliers-Incineration'!$F$5:$F$500,0)),""),"")</f>
        <v>0</v>
      </c>
      <c r="AC122" s="8">
        <f>IFERROR(IF(INDEX('11.6_Outliers-Incineration'!$N$5:$N$500,MATCH($F122,'11.6_Outliers-Incineration'!$F$5:$F$500,0))&lt;&gt;"N",
INDEX('11.6_Outliers-Incineration'!K$5:K$500,MATCH($F122,'11.6_Outliers-Incineration'!$F$5:$F$500,0)),""),"")</f>
        <v>2013</v>
      </c>
      <c r="AD122" s="14" t="str">
        <f>IFERROR(IF(INDEX('11.6_Outliers-Incineration'!$N$5:$N$500,MATCH($F122,'11.6_Outliers-Incineration'!$F$5:$F$500,0))&lt;&gt;"N",
INDEX('11.6_Outliers-Incineration'!L$5:L$500,MATCH($F122,'11.6_Outliers-Incineration'!$F$5:$F$500,0)),""),"")</f>
        <v>WaW_049</v>
      </c>
      <c r="AE122" s="14">
        <f>IFERROR(IF(INDEX('11.7_Outliers-Controlled_disp'!$N$5:$N$500,MATCH($F122,'11.7_Outliers-Controlled_disp'!$F$5:$F$500,0))&lt;&gt;"N",
INDEX('11.7_Outliers-Controlled_disp'!J$5:J$500,MATCH($F122,'11.7_Outliers-Controlled_disp'!$F$5:$F$500,0)),""),"")</f>
        <v>0</v>
      </c>
      <c r="AF122" s="8">
        <f>IFERROR(IF(INDEX('11.7_Outliers-Controlled_disp'!$N$5:$N$500,MATCH($F122,'11.7_Outliers-Controlled_disp'!$F$5:$F$500,0))&lt;&gt;"N",
INDEX('11.7_Outliers-Controlled_disp'!K$5:K$500,MATCH($F122,'11.7_Outliers-Controlled_disp'!$F$5:$F$500,0)),""),"")</f>
        <v>2013</v>
      </c>
      <c r="AG122" s="14" t="str">
        <f>IFERROR(IF(INDEX('11.7_Outliers-Controlled_disp'!$N$5:$N$500,MATCH($F122,'11.7_Outliers-Controlled_disp'!$F$5:$F$500,0))&lt;&gt;"N",
INDEX('11.7_Outliers-Controlled_disp'!L$5:L$500,MATCH($F122,'11.7_Outliers-Controlled_disp'!$F$5:$F$500,0)),""),"")</f>
        <v>WaW_049</v>
      </c>
      <c r="AI122" s="5"/>
      <c r="AJ122" s="4" t="s">
        <v>1569</v>
      </c>
      <c r="AK122" s="5">
        <f t="shared" si="1"/>
        <v>4</v>
      </c>
    </row>
    <row r="123" spans="1:37" x14ac:dyDescent="0.25">
      <c r="A123" s="5" t="s">
        <v>394</v>
      </c>
      <c r="B123" s="5" t="s">
        <v>392</v>
      </c>
      <c r="C123" s="5" t="s">
        <v>391</v>
      </c>
      <c r="D123" s="5" t="s">
        <v>360</v>
      </c>
      <c r="E123" s="5" t="s">
        <v>396</v>
      </c>
      <c r="F123" s="5" t="s">
        <v>395</v>
      </c>
      <c r="G123" s="5">
        <v>2</v>
      </c>
      <c r="H123" s="15">
        <v>2</v>
      </c>
      <c r="I123" s="4" t="s">
        <v>1858</v>
      </c>
      <c r="J123" s="13" t="str">
        <f>IFERROR(IF(INDEX('11.1_Outliers-Generation'!$N$5:$N$500,MATCH($F123,'11.1_Outliers-Generation'!$F$5:$F$500,0))&lt;&gt;"N",
INDEX('11.1_Outliers-Generation'!J$5:J$500,MATCH($F123,'11.1_Outliers-Generation'!$F$5:$F$500,0)),""),"")</f>
        <v/>
      </c>
      <c r="K123" s="8" t="str">
        <f>IFERROR(IF(INDEX('11.1_Outliers-Generation'!$N$5:$N$500,MATCH($F123,'11.1_Outliers-Generation'!$F$5:$F$500,0))&lt;&gt;"N",
INDEX('11.1_Outliers-Generation'!K$5:K$500,MATCH($F123,'11.1_Outliers-Generation'!$F$5:$F$500,0)),""),"")</f>
        <v/>
      </c>
      <c r="L123" s="13" t="str">
        <f>IFERROR(IF(INDEX('11.1_Outliers-Generation'!$N$5:$N$500,MATCH($F123,'11.1_Outliers-Generation'!$F$5:$F$500,0))&lt;&gt;"N",
INDEX('11.1_Outliers-Generation'!L$5:L$500,MATCH($F123,'11.1_Outliers-Generation'!$F$5:$F$500,0)),""),"")</f>
        <v/>
      </c>
      <c r="M123" s="14" t="str">
        <f>IFERROR(IF(INDEX('11.2_Outliers-Collection_cov'!$N$5:$N$500,MATCH($F123,'11.2_Outliers-Collection_cov'!$F$5:$F$500,0))&lt;&gt;"N",
INDEX('11.2_Outliers-Collection_cov'!J$5:J$500,MATCH($F123,'11.2_Outliers-Collection_cov'!$F$5:$F$500,0)),""),"")</f>
        <v/>
      </c>
      <c r="N123" s="8" t="str">
        <f>IFERROR(IF(INDEX('11.2_Outliers-Collection_cov'!$N$5:$N$500,MATCH($F123,'11.2_Outliers-Collection_cov'!$F$5:$F$500,0))&lt;&gt;"N",
INDEX('11.2_Outliers-Collection_cov'!K$5:K$500,MATCH($F123,'11.2_Outliers-Collection_cov'!$F$5:$F$500,0)),""),"")</f>
        <v/>
      </c>
      <c r="O123" s="13" t="str">
        <f>IFERROR(IF(INDEX('11.2_Outliers-Collection_cov'!$N$5:$N$500,MATCH($F123,'11.2_Outliers-Collection_cov'!$F$5:$F$500,0))&lt;&gt;"N",
INDEX('11.2_Outliers-Collection_cov'!L$5:L$500,MATCH($F123,'11.2_Outliers-Collection_cov'!$F$5:$F$500,0)),""),"")</f>
        <v/>
      </c>
      <c r="P123" s="14" t="str">
        <f>IFERROR(IF(INDEX('11.3_Outliers-Plastic'!$N$5:$N$500,MATCH($F123,'11.3_Outliers-Plastic'!$F$5:$F$500,0))&lt;&gt;"N",
INDEX('11.3_Outliers-Plastic'!J$5:J$500,MATCH($F123,'11.3_Outliers-Plastic'!$F$5:$F$500,0)),""),"")</f>
        <v/>
      </c>
      <c r="Q123" s="8" t="str">
        <f>IFERROR(IF(INDEX('11.3_Outliers-Plastic'!$N$5:$N$500,MATCH($F123,'11.3_Outliers-Plastic'!$F$5:$F$500,0))&lt;&gt;"N",
INDEX('11.3_Outliers-Plastic'!K$5:K$500,MATCH($F123,'11.3_Outliers-Plastic'!$F$5:$F$500,0)),""),"")</f>
        <v/>
      </c>
      <c r="R123" s="14" t="str">
        <f>IFERROR(IF(INDEX('11.3_Outliers-Plastic'!$N$5:$N$500,MATCH($F123,'11.3_Outliers-Plastic'!$F$5:$F$500,0))&lt;&gt;"N",
INDEX('11.3_Outliers-Plastic'!L$5:L$500,MATCH($F123,'11.3_Outliers-Plastic'!$F$5:$F$500,0)),""),"")</f>
        <v/>
      </c>
      <c r="S123" s="12"/>
      <c r="T123" s="5"/>
      <c r="U123" s="4" t="s">
        <v>1569</v>
      </c>
      <c r="V123" s="14" t="str">
        <f>IFERROR(IF(INDEX('11.5_Outliers-Other_recovery'!$N$5:$N$500,MATCH($F123,'11.5_Outliers-Other_recovery'!$F$5:$F$500,0))&lt;&gt;"N",
INDEX('11.5_Outliers-Other_recovery'!J$5:J$500,MATCH($F123,'11.5_Outliers-Other_recovery'!$F$5:$F$500,0)),""),"")</f>
        <v/>
      </c>
      <c r="W123" s="8" t="str">
        <f>IFERROR(IF(INDEX('11.5_Outliers-Other_recovery'!$N$5:$N$500,MATCH($F123,'11.5_Outliers-Other_recovery'!$F$5:$F$500,0))&lt;&gt;"N",
INDEX('11.5_Outliers-Other_recovery'!K$5:K$500,MATCH($F123,'11.5_Outliers-Other_recovery'!$F$5:$F$500,0)),""),"")</f>
        <v/>
      </c>
      <c r="X123" s="14" t="str">
        <f>IFERROR(IF(INDEX('11.5_Outliers-Other_recovery'!$N$5:$N$500,MATCH($F123,'11.5_Outliers-Other_recovery'!$F$5:$F$500,0))&lt;&gt;"N",
INDEX('11.5_Outliers-Other_recovery'!L$5:L$500,MATCH($F123,'11.5_Outliers-Other_recovery'!$F$5:$F$500,0)),""),"")</f>
        <v/>
      </c>
      <c r="Y123" s="14" t="str">
        <f>IFERROR(IF(INDEX('11.4_Outliers-Formal_dry_recy'!$N$5:$N$500,MATCH($F123,'11.4_Outliers-Formal_dry_recy'!$F$5:$F$500,0))&lt;&gt;"N",
INDEX('11.4_Outliers-Formal_dry_recy'!J$5:J$500,MATCH($F123,'11.4_Outliers-Formal_dry_recy'!$F$5:$F$500,0)),""),"")</f>
        <v/>
      </c>
      <c r="Z123" s="8" t="str">
        <f>IFERROR(IF(INDEX('11.4_Outliers-Formal_dry_recy'!$N$5:$N$500,MATCH($F123,'11.4_Outliers-Formal_dry_recy'!$F$5:$F$500,0))&lt;&gt;"N",
INDEX('11.4_Outliers-Formal_dry_recy'!K$5:K$500,MATCH($F123,'11.4_Outliers-Formal_dry_recy'!$F$5:$F$500,0)),""),"")</f>
        <v/>
      </c>
      <c r="AA123" s="14" t="str">
        <f>IFERROR(IF(INDEX('11.4_Outliers-Formal_dry_recy'!$N$5:$N$500,MATCH($F123,'11.4_Outliers-Formal_dry_recy'!$F$5:$F$500,0))&lt;&gt;"N",
INDEX('11.4_Outliers-Formal_dry_recy'!L$5:L$500,MATCH($F123,'11.4_Outliers-Formal_dry_recy'!$F$5:$F$500,0)),""),"")</f>
        <v/>
      </c>
      <c r="AB123" s="14" t="str">
        <f>IFERROR(IF(INDEX('11.6_Outliers-Incineration'!$N$5:$N$500,MATCH($F123,'11.6_Outliers-Incineration'!$F$5:$F$500,0))&lt;&gt;"N",
INDEX('11.6_Outliers-Incineration'!J$5:J$500,MATCH($F123,'11.6_Outliers-Incineration'!$F$5:$F$500,0)),""),"")</f>
        <v/>
      </c>
      <c r="AC123" s="8" t="str">
        <f>IFERROR(IF(INDEX('11.6_Outliers-Incineration'!$N$5:$N$500,MATCH($F123,'11.6_Outliers-Incineration'!$F$5:$F$500,0))&lt;&gt;"N",
INDEX('11.6_Outliers-Incineration'!K$5:K$500,MATCH($F123,'11.6_Outliers-Incineration'!$F$5:$F$500,0)),""),"")</f>
        <v/>
      </c>
      <c r="AD123" s="14" t="str">
        <f>IFERROR(IF(INDEX('11.6_Outliers-Incineration'!$N$5:$N$500,MATCH($F123,'11.6_Outliers-Incineration'!$F$5:$F$500,0))&lt;&gt;"N",
INDEX('11.6_Outliers-Incineration'!L$5:L$500,MATCH($F123,'11.6_Outliers-Incineration'!$F$5:$F$500,0)),""),"")</f>
        <v/>
      </c>
      <c r="AE123" s="14" t="str">
        <f>IFERROR(IF(INDEX('11.7_Outliers-Controlled_disp'!$N$5:$N$500,MATCH($F123,'11.7_Outliers-Controlled_disp'!$F$5:$F$500,0))&lt;&gt;"N",
INDEX('11.7_Outliers-Controlled_disp'!J$5:J$500,MATCH($F123,'11.7_Outliers-Controlled_disp'!$F$5:$F$500,0)),""),"")</f>
        <v/>
      </c>
      <c r="AF123" s="8" t="str">
        <f>IFERROR(IF(INDEX('11.7_Outliers-Controlled_disp'!$N$5:$N$500,MATCH($F123,'11.7_Outliers-Controlled_disp'!$F$5:$F$500,0))&lt;&gt;"N",
INDEX('11.7_Outliers-Controlled_disp'!K$5:K$500,MATCH($F123,'11.7_Outliers-Controlled_disp'!$F$5:$F$500,0)),""),"")</f>
        <v/>
      </c>
      <c r="AG123" s="14" t="str">
        <f>IFERROR(IF(INDEX('11.7_Outliers-Controlled_disp'!$N$5:$N$500,MATCH($F123,'11.7_Outliers-Controlled_disp'!$F$5:$F$500,0))&lt;&gt;"N",
INDEX('11.7_Outliers-Controlled_disp'!L$5:L$500,MATCH($F123,'11.7_Outliers-Controlled_disp'!$F$5:$F$500,0)),""),"")</f>
        <v/>
      </c>
      <c r="AI123" s="5"/>
      <c r="AJ123" s="4" t="s">
        <v>1569</v>
      </c>
      <c r="AK123" s="5">
        <f t="shared" si="1"/>
        <v>0</v>
      </c>
    </row>
    <row r="124" spans="1:37" x14ac:dyDescent="0.25">
      <c r="A124" s="5" t="s">
        <v>397</v>
      </c>
      <c r="B124" s="5" t="s">
        <v>392</v>
      </c>
      <c r="C124" s="5" t="s">
        <v>391</v>
      </c>
      <c r="D124" s="5" t="s">
        <v>360</v>
      </c>
      <c r="E124" s="5" t="s">
        <v>399</v>
      </c>
      <c r="F124" s="5" t="s">
        <v>398</v>
      </c>
      <c r="G124" s="5">
        <v>2</v>
      </c>
      <c r="H124" s="15">
        <v>2</v>
      </c>
      <c r="I124" s="4" t="s">
        <v>1859</v>
      </c>
      <c r="J124" s="13">
        <f>IFERROR(IF(INDEX('11.1_Outliers-Generation'!$N$5:$N$500,MATCH($F124,'11.1_Outliers-Generation'!$F$5:$F$500,0))&lt;&gt;"N",
INDEX('11.1_Outliers-Generation'!J$5:J$500,MATCH($F124,'11.1_Outliers-Generation'!$F$5:$F$500,0)),""),"")</f>
        <v>0.46384515093771944</v>
      </c>
      <c r="K124" s="8">
        <f>IFERROR(IF(INDEX('11.1_Outliers-Generation'!$N$5:$N$500,MATCH($F124,'11.1_Outliers-Generation'!$F$5:$F$500,0))&lt;&gt;"N",
INDEX('11.1_Outliers-Generation'!K$5:K$500,MATCH($F124,'11.1_Outliers-Generation'!$F$5:$F$500,0)),""),"")</f>
        <v>2013</v>
      </c>
      <c r="L124" s="13" t="str">
        <f>IFERROR(IF(INDEX('11.1_Outliers-Generation'!$N$5:$N$500,MATCH($F124,'11.1_Outliers-Generation'!$F$5:$F$500,0))&lt;&gt;"N",
INDEX('11.1_Outliers-Generation'!L$5:L$500,MATCH($F124,'11.1_Outliers-Generation'!$F$5:$F$500,0)),""),"")</f>
        <v>WaW_051</v>
      </c>
      <c r="M124" s="14" t="str">
        <f>IFERROR(IF(INDEX('11.2_Outliers-Collection_cov'!$N$5:$N$500,MATCH($F124,'11.2_Outliers-Collection_cov'!$F$5:$F$500,0))&lt;&gt;"N",
INDEX('11.2_Outliers-Collection_cov'!J$5:J$500,MATCH($F124,'11.2_Outliers-Collection_cov'!$F$5:$F$500,0)),""),"")</f>
        <v/>
      </c>
      <c r="N124" s="8" t="str">
        <f>IFERROR(IF(INDEX('11.2_Outliers-Collection_cov'!$N$5:$N$500,MATCH($F124,'11.2_Outliers-Collection_cov'!$F$5:$F$500,0))&lt;&gt;"N",
INDEX('11.2_Outliers-Collection_cov'!K$5:K$500,MATCH($F124,'11.2_Outliers-Collection_cov'!$F$5:$F$500,0)),""),"")</f>
        <v/>
      </c>
      <c r="O124" s="13" t="str">
        <f>IFERROR(IF(INDEX('11.2_Outliers-Collection_cov'!$N$5:$N$500,MATCH($F124,'11.2_Outliers-Collection_cov'!$F$5:$F$500,0))&lt;&gt;"N",
INDEX('11.2_Outliers-Collection_cov'!L$5:L$500,MATCH($F124,'11.2_Outliers-Collection_cov'!$F$5:$F$500,0)),""),"")</f>
        <v/>
      </c>
      <c r="P124" s="14" t="str">
        <f>IFERROR(IF(INDEX('11.3_Outliers-Plastic'!$N$5:$N$500,MATCH($F124,'11.3_Outliers-Plastic'!$F$5:$F$500,0))&lt;&gt;"N",
INDEX('11.3_Outliers-Plastic'!J$5:J$500,MATCH($F124,'11.3_Outliers-Plastic'!$F$5:$F$500,0)),""),"")</f>
        <v/>
      </c>
      <c r="Q124" s="8" t="str">
        <f>IFERROR(IF(INDEX('11.3_Outliers-Plastic'!$N$5:$N$500,MATCH($F124,'11.3_Outliers-Plastic'!$F$5:$F$500,0))&lt;&gt;"N",
INDEX('11.3_Outliers-Plastic'!K$5:K$500,MATCH($F124,'11.3_Outliers-Plastic'!$F$5:$F$500,0)),""),"")</f>
        <v/>
      </c>
      <c r="R124" s="14" t="str">
        <f>IFERROR(IF(INDEX('11.3_Outliers-Plastic'!$N$5:$N$500,MATCH($F124,'11.3_Outliers-Plastic'!$F$5:$F$500,0))&lt;&gt;"N",
INDEX('11.3_Outliers-Plastic'!L$5:L$500,MATCH($F124,'11.3_Outliers-Plastic'!$F$5:$F$500,0)),""),"")</f>
        <v/>
      </c>
      <c r="S124" s="12"/>
      <c r="T124" s="5"/>
      <c r="U124" s="4" t="s">
        <v>1569</v>
      </c>
      <c r="V124" s="14">
        <f>IFERROR(IF(INDEX('11.5_Outliers-Other_recovery'!$N$5:$N$500,MATCH($F124,'11.5_Outliers-Other_recovery'!$F$5:$F$500,0))&lt;&gt;"N",
INDEX('11.5_Outliers-Other_recovery'!J$5:J$500,MATCH($F124,'11.5_Outliers-Other_recovery'!$F$5:$F$500,0)),""),"")</f>
        <v>0</v>
      </c>
      <c r="W124" s="8">
        <f>IFERROR(IF(INDEX('11.5_Outliers-Other_recovery'!$N$5:$N$500,MATCH($F124,'11.5_Outliers-Other_recovery'!$F$5:$F$500,0))&lt;&gt;"N",
INDEX('11.5_Outliers-Other_recovery'!K$5:K$500,MATCH($F124,'11.5_Outliers-Other_recovery'!$F$5:$F$500,0)),""),"")</f>
        <v>2013</v>
      </c>
      <c r="X124" s="14" t="str">
        <f>IFERROR(IF(INDEX('11.5_Outliers-Other_recovery'!$N$5:$N$500,MATCH($F124,'11.5_Outliers-Other_recovery'!$F$5:$F$500,0))&lt;&gt;"N",
INDEX('11.5_Outliers-Other_recovery'!L$5:L$500,MATCH($F124,'11.5_Outliers-Other_recovery'!$F$5:$F$500,0)),""),"")</f>
        <v>WaW_051</v>
      </c>
      <c r="Y124" s="14">
        <f>IFERROR(IF(INDEX('11.4_Outliers-Formal_dry_recy'!$N$5:$N$500,MATCH($F124,'11.4_Outliers-Formal_dry_recy'!$F$5:$F$500,0))&lt;&gt;"N",
INDEX('11.4_Outliers-Formal_dry_recy'!J$5:J$500,MATCH($F124,'11.4_Outliers-Formal_dry_recy'!$F$5:$F$500,0)),""),"")</f>
        <v>0</v>
      </c>
      <c r="Z124" s="8">
        <f>IFERROR(IF(INDEX('11.4_Outliers-Formal_dry_recy'!$N$5:$N$500,MATCH($F124,'11.4_Outliers-Formal_dry_recy'!$F$5:$F$500,0))&lt;&gt;"N",
INDEX('11.4_Outliers-Formal_dry_recy'!K$5:K$500,MATCH($F124,'11.4_Outliers-Formal_dry_recy'!$F$5:$F$500,0)),""),"")</f>
        <v>2013</v>
      </c>
      <c r="AA124" s="14" t="str">
        <f>IFERROR(IF(INDEX('11.4_Outliers-Formal_dry_recy'!$N$5:$N$500,MATCH($F124,'11.4_Outliers-Formal_dry_recy'!$F$5:$F$500,0))&lt;&gt;"N",
INDEX('11.4_Outliers-Formal_dry_recy'!L$5:L$500,MATCH($F124,'11.4_Outliers-Formal_dry_recy'!$F$5:$F$500,0)),""),"")</f>
        <v>WaW_051</v>
      </c>
      <c r="AB124" s="14">
        <f>IFERROR(IF(INDEX('11.6_Outliers-Incineration'!$N$5:$N$500,MATCH($F124,'11.6_Outliers-Incineration'!$F$5:$F$500,0))&lt;&gt;"N",
INDEX('11.6_Outliers-Incineration'!J$5:J$500,MATCH($F124,'11.6_Outliers-Incineration'!$F$5:$F$500,0)),""),"")</f>
        <v>0</v>
      </c>
      <c r="AC124" s="8">
        <f>IFERROR(IF(INDEX('11.6_Outliers-Incineration'!$N$5:$N$500,MATCH($F124,'11.6_Outliers-Incineration'!$F$5:$F$500,0))&lt;&gt;"N",
INDEX('11.6_Outliers-Incineration'!K$5:K$500,MATCH($F124,'11.6_Outliers-Incineration'!$F$5:$F$500,0)),""),"")</f>
        <v>2013</v>
      </c>
      <c r="AD124" s="14" t="str">
        <f>IFERROR(IF(INDEX('11.6_Outliers-Incineration'!$N$5:$N$500,MATCH($F124,'11.6_Outliers-Incineration'!$F$5:$F$500,0))&lt;&gt;"N",
INDEX('11.6_Outliers-Incineration'!L$5:L$500,MATCH($F124,'11.6_Outliers-Incineration'!$F$5:$F$500,0)),""),"")</f>
        <v>WaW_051</v>
      </c>
      <c r="AE124" s="14">
        <f>IFERROR(IF(INDEX('11.7_Outliers-Controlled_disp'!$N$5:$N$500,MATCH($F124,'11.7_Outliers-Controlled_disp'!$F$5:$F$500,0))&lt;&gt;"N",
INDEX('11.7_Outliers-Controlled_disp'!J$5:J$500,MATCH($F124,'11.7_Outliers-Controlled_disp'!$F$5:$F$500,0)),""),"")</f>
        <v>0</v>
      </c>
      <c r="AF124" s="8">
        <f>IFERROR(IF(INDEX('11.7_Outliers-Controlled_disp'!$N$5:$N$500,MATCH($F124,'11.7_Outliers-Controlled_disp'!$F$5:$F$500,0))&lt;&gt;"N",
INDEX('11.7_Outliers-Controlled_disp'!K$5:K$500,MATCH($F124,'11.7_Outliers-Controlled_disp'!$F$5:$F$500,0)),""),"")</f>
        <v>2013</v>
      </c>
      <c r="AG124" s="14" t="str">
        <f>IFERROR(IF(INDEX('11.7_Outliers-Controlled_disp'!$N$5:$N$500,MATCH($F124,'11.7_Outliers-Controlled_disp'!$F$5:$F$500,0))&lt;&gt;"N",
INDEX('11.7_Outliers-Controlled_disp'!L$5:L$500,MATCH($F124,'11.7_Outliers-Controlled_disp'!$F$5:$F$500,0)),""),"")</f>
        <v>WaW_051</v>
      </c>
      <c r="AI124" s="5"/>
      <c r="AJ124" s="4" t="s">
        <v>1569</v>
      </c>
      <c r="AK124" s="5">
        <f t="shared" si="1"/>
        <v>5</v>
      </c>
    </row>
    <row r="125" spans="1:37" x14ac:dyDescent="0.25">
      <c r="A125" s="5" t="s">
        <v>649</v>
      </c>
      <c r="B125" s="5" t="s">
        <v>1759</v>
      </c>
      <c r="C125" s="5" t="s">
        <v>650</v>
      </c>
      <c r="D125" s="5" t="s">
        <v>620</v>
      </c>
      <c r="E125" s="5" t="s">
        <v>651</v>
      </c>
      <c r="F125" s="5" t="s">
        <v>3146</v>
      </c>
      <c r="G125" s="5">
        <v>3</v>
      </c>
      <c r="H125" s="15">
        <v>1</v>
      </c>
      <c r="I125" s="4" t="s">
        <v>3148</v>
      </c>
      <c r="J125" s="13">
        <f>IFERROR(IF(INDEX('11.1_Outliers-Generation'!$N$5:$N$500,MATCH($F125,'11.1_Outliers-Generation'!$F$5:$F$500,0))&lt;&gt;"N",
INDEX('11.1_Outliers-Generation'!J$5:J$500,MATCH($F125,'11.1_Outliers-Generation'!$F$5:$F$500,0)),""),"")</f>
        <v>0.79220993563294273</v>
      </c>
      <c r="K125" s="8">
        <f>IFERROR(IF(INDEX('11.1_Outliers-Generation'!$N$5:$N$500,MATCH($F125,'11.1_Outliers-Generation'!$F$5:$F$500,0))&lt;&gt;"N",
INDEX('11.1_Outliers-Generation'!K$5:K$500,MATCH($F125,'11.1_Outliers-Generation'!$F$5:$F$500,0)),""),"")</f>
        <v>2010</v>
      </c>
      <c r="L125" s="13" t="str">
        <f>IFERROR(IF(INDEX('11.1_Outliers-Generation'!$N$5:$N$500,MATCH($F125,'11.1_Outliers-Generation'!$F$5:$F$500,0))&lt;&gt;"N",
INDEX('11.1_Outliers-Generation'!L$5:L$500,MATCH($F125,'11.1_Outliers-Generation'!$F$5:$F$500,0)),""),"")</f>
        <v>WaW_053</v>
      </c>
      <c r="M125" s="14">
        <f>IFERROR(IF(INDEX('11.2_Outliers-Collection_cov'!$N$5:$N$500,MATCH($F125,'11.2_Outliers-Collection_cov'!$F$5:$F$500,0))&lt;&gt;"N",
INDEX('11.2_Outliers-Collection_cov'!J$5:J$500,MATCH($F125,'11.2_Outliers-Collection_cov'!$F$5:$F$500,0)),""),"")</f>
        <v>48</v>
      </c>
      <c r="N125" s="8">
        <f>IFERROR(IF(INDEX('11.2_Outliers-Collection_cov'!$N$5:$N$500,MATCH($F125,'11.2_Outliers-Collection_cov'!$F$5:$F$500,0))&lt;&gt;"N",
INDEX('11.2_Outliers-Collection_cov'!K$5:K$500,MATCH($F125,'11.2_Outliers-Collection_cov'!$F$5:$F$500,0)),""),"")</f>
        <v>2010</v>
      </c>
      <c r="O125" s="13" t="str">
        <f>IFERROR(IF(INDEX('11.2_Outliers-Collection_cov'!$N$5:$N$500,MATCH($F125,'11.2_Outliers-Collection_cov'!$F$5:$F$500,0))&lt;&gt;"N",
INDEX('11.2_Outliers-Collection_cov'!L$5:L$500,MATCH($F125,'11.2_Outliers-Collection_cov'!$F$5:$F$500,0)),""),"")</f>
        <v>WaW_053</v>
      </c>
      <c r="P125" s="14">
        <f>IFERROR(IF(INDEX('11.3_Outliers-Plastic'!$N$5:$N$500,MATCH($F125,'11.3_Outliers-Plastic'!$F$5:$F$500,0))&lt;&gt;"N",
INDEX('11.3_Outliers-Plastic'!J$5:J$500,MATCH($F125,'11.3_Outliers-Plastic'!$F$5:$F$500,0)),""),"")</f>
        <v>7.8431372549019605</v>
      </c>
      <c r="Q125" s="8">
        <f>IFERROR(IF(INDEX('11.3_Outliers-Plastic'!$N$5:$N$500,MATCH($F125,'11.3_Outliers-Plastic'!$F$5:$F$500,0))&lt;&gt;"N",
INDEX('11.3_Outliers-Plastic'!K$5:K$500,MATCH($F125,'11.3_Outliers-Plastic'!$F$5:$F$500,0)),""),"")</f>
        <v>2010</v>
      </c>
      <c r="R125" s="14" t="str">
        <f>IFERROR(IF(INDEX('11.3_Outliers-Plastic'!$N$5:$N$500,MATCH($F125,'11.3_Outliers-Plastic'!$F$5:$F$500,0))&lt;&gt;"N",
INDEX('11.3_Outliers-Plastic'!L$5:L$500,MATCH($F125,'11.3_Outliers-Plastic'!$F$5:$F$500,0)),""),"")</f>
        <v>WaW_053</v>
      </c>
      <c r="S125" s="12"/>
      <c r="T125" s="5"/>
      <c r="U125" s="4" t="s">
        <v>1569</v>
      </c>
      <c r="V125" s="14" t="str">
        <f>IFERROR(IF(INDEX('11.5_Outliers-Other_recovery'!$N$5:$N$500,MATCH($F125,'11.5_Outliers-Other_recovery'!$F$5:$F$500,0))&lt;&gt;"N",
INDEX('11.5_Outliers-Other_recovery'!J$5:J$500,MATCH($F125,'11.5_Outliers-Other_recovery'!$F$5:$F$500,0)),""),"")</f>
        <v/>
      </c>
      <c r="W125" s="8" t="str">
        <f>IFERROR(IF(INDEX('11.5_Outliers-Other_recovery'!$N$5:$N$500,MATCH($F125,'11.5_Outliers-Other_recovery'!$F$5:$F$500,0))&lt;&gt;"N",
INDEX('11.5_Outliers-Other_recovery'!K$5:K$500,MATCH($F125,'11.5_Outliers-Other_recovery'!$F$5:$F$500,0)),""),"")</f>
        <v/>
      </c>
      <c r="X125" s="14" t="str">
        <f>IFERROR(IF(INDEX('11.5_Outliers-Other_recovery'!$N$5:$N$500,MATCH($F125,'11.5_Outliers-Other_recovery'!$F$5:$F$500,0))&lt;&gt;"N",
INDEX('11.5_Outliers-Other_recovery'!L$5:L$500,MATCH($F125,'11.5_Outliers-Other_recovery'!$F$5:$F$500,0)),""),"")</f>
        <v/>
      </c>
      <c r="Y125" s="14" t="str">
        <f>IFERROR(IF(INDEX('11.4_Outliers-Formal_dry_recy'!$N$5:$N$500,MATCH($F125,'11.4_Outliers-Formal_dry_recy'!$F$5:$F$500,0))&lt;&gt;"N",
INDEX('11.4_Outliers-Formal_dry_recy'!J$5:J$500,MATCH($F125,'11.4_Outliers-Formal_dry_recy'!$F$5:$F$500,0)),""),"")</f>
        <v/>
      </c>
      <c r="Z125" s="8" t="str">
        <f>IFERROR(IF(INDEX('11.4_Outliers-Formal_dry_recy'!$N$5:$N$500,MATCH($F125,'11.4_Outliers-Formal_dry_recy'!$F$5:$F$500,0))&lt;&gt;"N",
INDEX('11.4_Outliers-Formal_dry_recy'!K$5:K$500,MATCH($F125,'11.4_Outliers-Formal_dry_recy'!$F$5:$F$500,0)),""),"")</f>
        <v/>
      </c>
      <c r="AA125" s="14" t="str">
        <f>IFERROR(IF(INDEX('11.4_Outliers-Formal_dry_recy'!$N$5:$N$500,MATCH($F125,'11.4_Outliers-Formal_dry_recy'!$F$5:$F$500,0))&lt;&gt;"N",
INDEX('11.4_Outliers-Formal_dry_recy'!L$5:L$500,MATCH($F125,'11.4_Outliers-Formal_dry_recy'!$F$5:$F$500,0)),""),"")</f>
        <v/>
      </c>
      <c r="AB125" s="14" t="str">
        <f>IFERROR(IF(INDEX('11.6_Outliers-Incineration'!$N$5:$N$500,MATCH($F125,'11.6_Outliers-Incineration'!$F$5:$F$500,0))&lt;&gt;"N",
INDEX('11.6_Outliers-Incineration'!J$5:J$500,MATCH($F125,'11.6_Outliers-Incineration'!$F$5:$F$500,0)),""),"")</f>
        <v/>
      </c>
      <c r="AC125" s="8" t="str">
        <f>IFERROR(IF(INDEX('11.6_Outliers-Incineration'!$N$5:$N$500,MATCH($F125,'11.6_Outliers-Incineration'!$F$5:$F$500,0))&lt;&gt;"N",
INDEX('11.6_Outliers-Incineration'!K$5:K$500,MATCH($F125,'11.6_Outliers-Incineration'!$F$5:$F$500,0)),""),"")</f>
        <v/>
      </c>
      <c r="AD125" s="14" t="str">
        <f>IFERROR(IF(INDEX('11.6_Outliers-Incineration'!$N$5:$N$500,MATCH($F125,'11.6_Outliers-Incineration'!$F$5:$F$500,0))&lt;&gt;"N",
INDEX('11.6_Outliers-Incineration'!L$5:L$500,MATCH($F125,'11.6_Outliers-Incineration'!$F$5:$F$500,0)),""),"")</f>
        <v/>
      </c>
      <c r="AE125" s="14" t="str">
        <f>IFERROR(IF(INDEX('11.7_Outliers-Controlled_disp'!$N$5:$N$500,MATCH($F125,'11.7_Outliers-Controlled_disp'!$F$5:$F$500,0))&lt;&gt;"N",
INDEX('11.7_Outliers-Controlled_disp'!J$5:J$500,MATCH($F125,'11.7_Outliers-Controlled_disp'!$F$5:$F$500,0)),""),"")</f>
        <v/>
      </c>
      <c r="AF125" s="8" t="str">
        <f>IFERROR(IF(INDEX('11.7_Outliers-Controlled_disp'!$N$5:$N$500,MATCH($F125,'11.7_Outliers-Controlled_disp'!$F$5:$F$500,0))&lt;&gt;"N",
INDEX('11.7_Outliers-Controlled_disp'!K$5:K$500,MATCH($F125,'11.7_Outliers-Controlled_disp'!$F$5:$F$500,0)),""),"")</f>
        <v/>
      </c>
      <c r="AG125" s="14" t="str">
        <f>IFERROR(IF(INDEX('11.7_Outliers-Controlled_disp'!$N$5:$N$500,MATCH($F125,'11.7_Outliers-Controlled_disp'!$F$5:$F$500,0))&lt;&gt;"N",
INDEX('11.7_Outliers-Controlled_disp'!L$5:L$500,MATCH($F125,'11.7_Outliers-Controlled_disp'!$F$5:$F$500,0)),""),"")</f>
        <v/>
      </c>
      <c r="AI125" s="5"/>
      <c r="AJ125" s="4" t="s">
        <v>1569</v>
      </c>
      <c r="AK125" s="5">
        <f t="shared" si="1"/>
        <v>3</v>
      </c>
    </row>
    <row r="126" spans="1:37" x14ac:dyDescent="0.25">
      <c r="A126" s="5" t="s">
        <v>652</v>
      </c>
      <c r="B126" s="5" t="s">
        <v>27</v>
      </c>
      <c r="C126" s="5" t="s">
        <v>654</v>
      </c>
      <c r="D126" s="5" t="s">
        <v>620</v>
      </c>
      <c r="E126" s="5" t="s">
        <v>655</v>
      </c>
      <c r="F126" s="5" t="s">
        <v>653</v>
      </c>
      <c r="G126" s="5">
        <v>1</v>
      </c>
      <c r="H126" s="15">
        <v>1</v>
      </c>
      <c r="I126" s="4" t="s">
        <v>3149</v>
      </c>
      <c r="J126" s="13">
        <f>IFERROR(IF(INDEX('11.1_Outliers-Generation'!$N$5:$N$500,MATCH($F126,'11.1_Outliers-Generation'!$F$5:$F$500,0))&lt;&gt;"N",
INDEX('11.1_Outliers-Generation'!J$5:J$500,MATCH($F126,'11.1_Outliers-Generation'!$F$5:$F$500,0)),""),"")</f>
        <v>1.1265164644714039</v>
      </c>
      <c r="K126" s="8">
        <f>IFERROR(IF(INDEX('11.1_Outliers-Generation'!$N$5:$N$500,MATCH($F126,'11.1_Outliers-Generation'!$F$5:$F$500,0))&lt;&gt;"N",
INDEX('11.1_Outliers-Generation'!K$5:K$500,MATCH($F126,'11.1_Outliers-Generation'!$F$5:$F$500,0)),""),"")</f>
        <v>2015</v>
      </c>
      <c r="L126" s="13" t="str">
        <f>IFERROR(IF(INDEX('11.1_Outliers-Generation'!$N$5:$N$500,MATCH($F126,'11.1_Outliers-Generation'!$F$5:$F$500,0))&lt;&gt;"N",
INDEX('11.1_Outliers-Generation'!L$5:L$500,MATCH($F126,'11.1_Outliers-Generation'!$F$5:$F$500,0)),""),"")</f>
        <v>WaW_054</v>
      </c>
      <c r="M126" s="14">
        <f>IFERROR(IF(INDEX('11.2_Outliers-Collection_cov'!$N$5:$N$500,MATCH($F126,'11.2_Outliers-Collection_cov'!$F$5:$F$500,0))&lt;&gt;"N",
INDEX('11.2_Outliers-Collection_cov'!J$5:J$500,MATCH($F126,'11.2_Outliers-Collection_cov'!$F$5:$F$500,0)),""),"")</f>
        <v>84</v>
      </c>
      <c r="N126" s="8">
        <f>IFERROR(IF(INDEX('11.2_Outliers-Collection_cov'!$N$5:$N$500,MATCH($F126,'11.2_Outliers-Collection_cov'!$F$5:$F$500,0))&lt;&gt;"N",
INDEX('11.2_Outliers-Collection_cov'!K$5:K$500,MATCH($F126,'11.2_Outliers-Collection_cov'!$F$5:$F$500,0)),""),"")</f>
        <v>2015</v>
      </c>
      <c r="O126" s="13" t="str">
        <f>IFERROR(IF(INDEX('11.2_Outliers-Collection_cov'!$N$5:$N$500,MATCH($F126,'11.2_Outliers-Collection_cov'!$F$5:$F$500,0))&lt;&gt;"N",
INDEX('11.2_Outliers-Collection_cov'!L$5:L$500,MATCH($F126,'11.2_Outliers-Collection_cov'!$F$5:$F$500,0)),""),"")</f>
        <v>WaW_054</v>
      </c>
      <c r="P126" s="14">
        <f>IFERROR(IF(INDEX('11.3_Outliers-Plastic'!$N$5:$N$500,MATCH($F126,'11.3_Outliers-Plastic'!$F$5:$F$500,0))&lt;&gt;"N",
INDEX('11.3_Outliers-Plastic'!J$5:J$500,MATCH($F126,'11.3_Outliers-Plastic'!$F$5:$F$500,0)),""),"")</f>
        <v>6</v>
      </c>
      <c r="Q126" s="8">
        <f>IFERROR(IF(INDEX('11.3_Outliers-Plastic'!$N$5:$N$500,MATCH($F126,'11.3_Outliers-Plastic'!$F$5:$F$500,0))&lt;&gt;"N",
INDEX('11.3_Outliers-Plastic'!K$5:K$500,MATCH($F126,'11.3_Outliers-Plastic'!$F$5:$F$500,0)),""),"")</f>
        <v>2015</v>
      </c>
      <c r="R126" s="14" t="str">
        <f>IFERROR(IF(INDEX('11.3_Outliers-Plastic'!$N$5:$N$500,MATCH($F126,'11.3_Outliers-Plastic'!$F$5:$F$500,0))&lt;&gt;"N",
INDEX('11.3_Outliers-Plastic'!L$5:L$500,MATCH($F126,'11.3_Outliers-Plastic'!$F$5:$F$500,0)),""),"")</f>
        <v>WaW_054</v>
      </c>
      <c r="S126" s="12"/>
      <c r="T126" s="5"/>
      <c r="U126" s="4" t="s">
        <v>1569</v>
      </c>
      <c r="V126" s="14">
        <f>IFERROR(IF(INDEX('11.5_Outliers-Other_recovery'!$N$5:$N$500,MATCH($F126,'11.5_Outliers-Other_recovery'!$F$5:$F$500,0))&lt;&gt;"N",
INDEX('11.5_Outliers-Other_recovery'!J$5:J$500,MATCH($F126,'11.5_Outliers-Other_recovery'!$F$5:$F$500,0)),""),"")</f>
        <v>0.15</v>
      </c>
      <c r="W126" s="8">
        <f>IFERROR(IF(INDEX('11.5_Outliers-Other_recovery'!$N$5:$N$500,MATCH($F126,'11.5_Outliers-Other_recovery'!$F$5:$F$500,0))&lt;&gt;"N",
INDEX('11.5_Outliers-Other_recovery'!K$5:K$500,MATCH($F126,'11.5_Outliers-Other_recovery'!$F$5:$F$500,0)),""),"")</f>
        <v>2015</v>
      </c>
      <c r="X126" s="14" t="str">
        <f>IFERROR(IF(INDEX('11.5_Outliers-Other_recovery'!$N$5:$N$500,MATCH($F126,'11.5_Outliers-Other_recovery'!$F$5:$F$500,0))&lt;&gt;"N",
INDEX('11.5_Outliers-Other_recovery'!L$5:L$500,MATCH($F126,'11.5_Outliers-Other_recovery'!$F$5:$F$500,0)),""),"")</f>
        <v>WaW_054</v>
      </c>
      <c r="Y126" s="14">
        <f>IFERROR(IF(INDEX('11.4_Outliers-Formal_dry_recy'!$N$5:$N$500,MATCH($F126,'11.4_Outliers-Formal_dry_recy'!$F$5:$F$500,0))&lt;&gt;"N",
INDEX('11.4_Outliers-Formal_dry_recy'!J$5:J$500,MATCH($F126,'11.4_Outliers-Formal_dry_recy'!$F$5:$F$500,0)),""),"")</f>
        <v>0</v>
      </c>
      <c r="Z126" s="8">
        <f>IFERROR(IF(INDEX('11.4_Outliers-Formal_dry_recy'!$N$5:$N$500,MATCH($F126,'11.4_Outliers-Formal_dry_recy'!$F$5:$F$500,0))&lt;&gt;"N",
INDEX('11.4_Outliers-Formal_dry_recy'!K$5:K$500,MATCH($F126,'11.4_Outliers-Formal_dry_recy'!$F$5:$F$500,0)),""),"")</f>
        <v>2015</v>
      </c>
      <c r="AA126" s="14" t="str">
        <f>IFERROR(IF(INDEX('11.4_Outliers-Formal_dry_recy'!$N$5:$N$500,MATCH($F126,'11.4_Outliers-Formal_dry_recy'!$F$5:$F$500,0))&lt;&gt;"N",
INDEX('11.4_Outliers-Formal_dry_recy'!L$5:L$500,MATCH($F126,'11.4_Outliers-Formal_dry_recy'!$F$5:$F$500,0)),""),"")</f>
        <v>WaW_054</v>
      </c>
      <c r="AB126" s="14">
        <f>IFERROR(IF(INDEX('11.6_Outliers-Incineration'!$N$5:$N$500,MATCH($F126,'11.6_Outliers-Incineration'!$F$5:$F$500,0))&lt;&gt;"N",
INDEX('11.6_Outliers-Incineration'!J$5:J$500,MATCH($F126,'11.6_Outliers-Incineration'!$F$5:$F$500,0)),""),"")</f>
        <v>0</v>
      </c>
      <c r="AC126" s="8">
        <f>IFERROR(IF(INDEX('11.6_Outliers-Incineration'!$N$5:$N$500,MATCH($F126,'11.6_Outliers-Incineration'!$F$5:$F$500,0))&lt;&gt;"N",
INDEX('11.6_Outliers-Incineration'!K$5:K$500,MATCH($F126,'11.6_Outliers-Incineration'!$F$5:$F$500,0)),""),"")</f>
        <v>2015</v>
      </c>
      <c r="AD126" s="14" t="str">
        <f>IFERROR(IF(INDEX('11.6_Outliers-Incineration'!$N$5:$N$500,MATCH($F126,'11.6_Outliers-Incineration'!$F$5:$F$500,0))&lt;&gt;"N",
INDEX('11.6_Outliers-Incineration'!L$5:L$500,MATCH($F126,'11.6_Outliers-Incineration'!$F$5:$F$500,0)),""),"")</f>
        <v>WaW_054</v>
      </c>
      <c r="AE126" s="14">
        <f>IFERROR(IF(INDEX('11.7_Outliers-Controlled_disp'!$N$5:$N$500,MATCH($F126,'11.7_Outliers-Controlled_disp'!$F$5:$F$500,0))&lt;&gt;"N",
INDEX('11.7_Outliers-Controlled_disp'!J$5:J$500,MATCH($F126,'11.7_Outliers-Controlled_disp'!$F$5:$F$500,0)),""),"")</f>
        <v>0</v>
      </c>
      <c r="AF126" s="8">
        <f>IFERROR(IF(INDEX('11.7_Outliers-Controlled_disp'!$N$5:$N$500,MATCH($F126,'11.7_Outliers-Controlled_disp'!$F$5:$F$500,0))&lt;&gt;"N",
INDEX('11.7_Outliers-Controlled_disp'!K$5:K$500,MATCH($F126,'11.7_Outliers-Controlled_disp'!$F$5:$F$500,0)),""),"")</f>
        <v>2015</v>
      </c>
      <c r="AG126" s="14" t="str">
        <f>IFERROR(IF(INDEX('11.7_Outliers-Controlled_disp'!$N$5:$N$500,MATCH($F126,'11.7_Outliers-Controlled_disp'!$F$5:$F$500,0))&lt;&gt;"N",
INDEX('11.7_Outliers-Controlled_disp'!L$5:L$500,MATCH($F126,'11.7_Outliers-Controlled_disp'!$F$5:$F$500,0)),""),"")</f>
        <v>WaW_054</v>
      </c>
      <c r="AI126" s="5"/>
      <c r="AJ126" s="4" t="s">
        <v>1569</v>
      </c>
      <c r="AK126" s="5">
        <f t="shared" si="1"/>
        <v>7</v>
      </c>
    </row>
    <row r="127" spans="1:37" x14ac:dyDescent="0.25">
      <c r="A127" s="5" t="s">
        <v>656</v>
      </c>
      <c r="B127" s="5" t="s">
        <v>658</v>
      </c>
      <c r="C127" s="5" t="s">
        <v>657</v>
      </c>
      <c r="D127" s="5" t="s">
        <v>620</v>
      </c>
      <c r="E127" s="5" t="s">
        <v>659</v>
      </c>
      <c r="F127" s="5" t="s">
        <v>3151</v>
      </c>
      <c r="G127" s="5">
        <v>2</v>
      </c>
      <c r="H127" s="15">
        <v>2</v>
      </c>
      <c r="I127" s="4" t="s">
        <v>3150</v>
      </c>
      <c r="J127" s="13" t="str">
        <f>IFERROR(IF(INDEX('11.1_Outliers-Generation'!$N$5:$N$500,MATCH($F127,'11.1_Outliers-Generation'!$F$5:$F$500,0))&lt;&gt;"N",
INDEX('11.1_Outliers-Generation'!J$5:J$500,MATCH($F127,'11.1_Outliers-Generation'!$F$5:$F$500,0)),""),"")</f>
        <v/>
      </c>
      <c r="K127" s="8" t="str">
        <f>IFERROR(IF(INDEX('11.1_Outliers-Generation'!$N$5:$N$500,MATCH($F127,'11.1_Outliers-Generation'!$F$5:$F$500,0))&lt;&gt;"N",
INDEX('11.1_Outliers-Generation'!K$5:K$500,MATCH($F127,'11.1_Outliers-Generation'!$F$5:$F$500,0)),""),"")</f>
        <v/>
      </c>
      <c r="L127" s="13" t="str">
        <f>IFERROR(IF(INDEX('11.1_Outliers-Generation'!$N$5:$N$500,MATCH($F127,'11.1_Outliers-Generation'!$F$5:$F$500,0))&lt;&gt;"N",
INDEX('11.1_Outliers-Generation'!L$5:L$500,MATCH($F127,'11.1_Outliers-Generation'!$F$5:$F$500,0)),""),"")</f>
        <v/>
      </c>
      <c r="M127" s="14" t="str">
        <f>IFERROR(IF(INDEX('11.2_Outliers-Collection_cov'!$N$5:$N$500,MATCH($F127,'11.2_Outliers-Collection_cov'!$F$5:$F$500,0))&lt;&gt;"N",
INDEX('11.2_Outliers-Collection_cov'!J$5:J$500,MATCH($F127,'11.2_Outliers-Collection_cov'!$F$5:$F$500,0)),""),"")</f>
        <v/>
      </c>
      <c r="N127" s="8" t="str">
        <f>IFERROR(IF(INDEX('11.2_Outliers-Collection_cov'!$N$5:$N$500,MATCH($F127,'11.2_Outliers-Collection_cov'!$F$5:$F$500,0))&lt;&gt;"N",
INDEX('11.2_Outliers-Collection_cov'!K$5:K$500,MATCH($F127,'11.2_Outliers-Collection_cov'!$F$5:$F$500,0)),""),"")</f>
        <v/>
      </c>
      <c r="O127" s="13" t="str">
        <f>IFERROR(IF(INDEX('11.2_Outliers-Collection_cov'!$N$5:$N$500,MATCH($F127,'11.2_Outliers-Collection_cov'!$F$5:$F$500,0))&lt;&gt;"N",
INDEX('11.2_Outliers-Collection_cov'!L$5:L$500,MATCH($F127,'11.2_Outliers-Collection_cov'!$F$5:$F$500,0)),""),"")</f>
        <v/>
      </c>
      <c r="P127" s="14">
        <f>IFERROR(IF(INDEX('11.3_Outliers-Plastic'!$N$5:$N$500,MATCH($F127,'11.3_Outliers-Plastic'!$F$5:$F$500,0))&lt;&gt;"N",
INDEX('11.3_Outliers-Plastic'!J$5:J$500,MATCH($F127,'11.3_Outliers-Plastic'!$F$5:$F$500,0)),""),"")</f>
        <v>12.4</v>
      </c>
      <c r="Q127" s="8" t="str">
        <f>IFERROR(IF(INDEX('11.3_Outliers-Plastic'!$N$5:$N$500,MATCH($F127,'11.3_Outliers-Plastic'!$F$5:$F$500,0))&lt;&gt;"N",
INDEX('11.3_Outliers-Plastic'!K$5:K$500,MATCH($F127,'11.3_Outliers-Plastic'!$F$5:$F$500,0)),""),"")</f>
        <v/>
      </c>
      <c r="R127" s="14" t="str">
        <f>IFERROR(IF(INDEX('11.3_Outliers-Plastic'!$N$5:$N$500,MATCH($F127,'11.3_Outliers-Plastic'!$F$5:$F$500,0))&lt;&gt;"N",
INDEX('11.3_Outliers-Plastic'!L$5:L$500,MATCH($F127,'11.3_Outliers-Plastic'!$F$5:$F$500,0)),""),"")</f>
        <v>WaW_055</v>
      </c>
      <c r="S127" s="12"/>
      <c r="T127" s="5"/>
      <c r="U127" s="4" t="s">
        <v>1569</v>
      </c>
      <c r="V127" s="14" t="str">
        <f>IFERROR(IF(INDEX('11.5_Outliers-Other_recovery'!$N$5:$N$500,MATCH($F127,'11.5_Outliers-Other_recovery'!$F$5:$F$500,0))&lt;&gt;"N",
INDEX('11.5_Outliers-Other_recovery'!J$5:J$500,MATCH($F127,'11.5_Outliers-Other_recovery'!$F$5:$F$500,0)),""),"")</f>
        <v/>
      </c>
      <c r="W127" s="8" t="str">
        <f>IFERROR(IF(INDEX('11.5_Outliers-Other_recovery'!$N$5:$N$500,MATCH($F127,'11.5_Outliers-Other_recovery'!$F$5:$F$500,0))&lt;&gt;"N",
INDEX('11.5_Outliers-Other_recovery'!K$5:K$500,MATCH($F127,'11.5_Outliers-Other_recovery'!$F$5:$F$500,0)),""),"")</f>
        <v/>
      </c>
      <c r="X127" s="14" t="str">
        <f>IFERROR(IF(INDEX('11.5_Outliers-Other_recovery'!$N$5:$N$500,MATCH($F127,'11.5_Outliers-Other_recovery'!$F$5:$F$500,0))&lt;&gt;"N",
INDEX('11.5_Outliers-Other_recovery'!L$5:L$500,MATCH($F127,'11.5_Outliers-Other_recovery'!$F$5:$F$500,0)),""),"")</f>
        <v/>
      </c>
      <c r="Y127" s="14" t="str">
        <f>IFERROR(IF(INDEX('11.4_Outliers-Formal_dry_recy'!$N$5:$N$500,MATCH($F127,'11.4_Outliers-Formal_dry_recy'!$F$5:$F$500,0))&lt;&gt;"N",
INDEX('11.4_Outliers-Formal_dry_recy'!J$5:J$500,MATCH($F127,'11.4_Outliers-Formal_dry_recy'!$F$5:$F$500,0)),""),"")</f>
        <v/>
      </c>
      <c r="Z127" s="8" t="str">
        <f>IFERROR(IF(INDEX('11.4_Outliers-Formal_dry_recy'!$N$5:$N$500,MATCH($F127,'11.4_Outliers-Formal_dry_recy'!$F$5:$F$500,0))&lt;&gt;"N",
INDEX('11.4_Outliers-Formal_dry_recy'!K$5:K$500,MATCH($F127,'11.4_Outliers-Formal_dry_recy'!$F$5:$F$500,0)),""),"")</f>
        <v/>
      </c>
      <c r="AA127" s="14" t="str">
        <f>IFERROR(IF(INDEX('11.4_Outliers-Formal_dry_recy'!$N$5:$N$500,MATCH($F127,'11.4_Outliers-Formal_dry_recy'!$F$5:$F$500,0))&lt;&gt;"N",
INDEX('11.4_Outliers-Formal_dry_recy'!L$5:L$500,MATCH($F127,'11.4_Outliers-Formal_dry_recy'!$F$5:$F$500,0)),""),"")</f>
        <v/>
      </c>
      <c r="AB127" s="14" t="str">
        <f>IFERROR(IF(INDEX('11.6_Outliers-Incineration'!$N$5:$N$500,MATCH($F127,'11.6_Outliers-Incineration'!$F$5:$F$500,0))&lt;&gt;"N",
INDEX('11.6_Outliers-Incineration'!J$5:J$500,MATCH($F127,'11.6_Outliers-Incineration'!$F$5:$F$500,0)),""),"")</f>
        <v/>
      </c>
      <c r="AC127" s="8" t="str">
        <f>IFERROR(IF(INDEX('11.6_Outliers-Incineration'!$N$5:$N$500,MATCH($F127,'11.6_Outliers-Incineration'!$F$5:$F$500,0))&lt;&gt;"N",
INDEX('11.6_Outliers-Incineration'!K$5:K$500,MATCH($F127,'11.6_Outliers-Incineration'!$F$5:$F$500,0)),""),"")</f>
        <v/>
      </c>
      <c r="AD127" s="14" t="str">
        <f>IFERROR(IF(INDEX('11.6_Outliers-Incineration'!$N$5:$N$500,MATCH($F127,'11.6_Outliers-Incineration'!$F$5:$F$500,0))&lt;&gt;"N",
INDEX('11.6_Outliers-Incineration'!L$5:L$500,MATCH($F127,'11.6_Outliers-Incineration'!$F$5:$F$500,0)),""),"")</f>
        <v/>
      </c>
      <c r="AE127" s="14" t="str">
        <f>IFERROR(IF(INDEX('11.7_Outliers-Controlled_disp'!$N$5:$N$500,MATCH($F127,'11.7_Outliers-Controlled_disp'!$F$5:$F$500,0))&lt;&gt;"N",
INDEX('11.7_Outliers-Controlled_disp'!J$5:J$500,MATCH($F127,'11.7_Outliers-Controlled_disp'!$F$5:$F$500,0)),""),"")</f>
        <v/>
      </c>
      <c r="AF127" s="8" t="str">
        <f>IFERROR(IF(INDEX('11.7_Outliers-Controlled_disp'!$N$5:$N$500,MATCH($F127,'11.7_Outliers-Controlled_disp'!$F$5:$F$500,0))&lt;&gt;"N",
INDEX('11.7_Outliers-Controlled_disp'!K$5:K$500,MATCH($F127,'11.7_Outliers-Controlled_disp'!$F$5:$F$500,0)),""),"")</f>
        <v/>
      </c>
      <c r="AG127" s="14" t="str">
        <f>IFERROR(IF(INDEX('11.7_Outliers-Controlled_disp'!$N$5:$N$500,MATCH($F127,'11.7_Outliers-Controlled_disp'!$F$5:$F$500,0))&lt;&gt;"N",
INDEX('11.7_Outliers-Controlled_disp'!L$5:L$500,MATCH($F127,'11.7_Outliers-Controlled_disp'!$F$5:$F$500,0)),""),"")</f>
        <v/>
      </c>
      <c r="AI127" s="5"/>
      <c r="AJ127" s="4" t="s">
        <v>1569</v>
      </c>
      <c r="AK127" s="5">
        <f t="shared" si="1"/>
        <v>1</v>
      </c>
    </row>
    <row r="128" spans="1:37" x14ac:dyDescent="0.25">
      <c r="A128" s="5" t="s">
        <v>663</v>
      </c>
      <c r="B128" s="5" t="s">
        <v>658</v>
      </c>
      <c r="C128" s="5" t="s">
        <v>657</v>
      </c>
      <c r="D128" s="5" t="s">
        <v>620</v>
      </c>
      <c r="E128" s="5" t="s">
        <v>665</v>
      </c>
      <c r="F128" s="5" t="s">
        <v>664</v>
      </c>
      <c r="G128" s="5">
        <v>2</v>
      </c>
      <c r="H128" s="15">
        <v>2</v>
      </c>
      <c r="I128" s="4" t="s">
        <v>1861</v>
      </c>
      <c r="J128" s="13">
        <f>IFERROR(IF(INDEX('11.1_Outliers-Generation'!$N$5:$N$500,MATCH($F128,'11.1_Outliers-Generation'!$F$5:$F$500,0))&lt;&gt;"N",
INDEX('11.1_Outliers-Generation'!J$5:J$500,MATCH($F128,'11.1_Outliers-Generation'!$F$5:$F$500,0)),""),"")</f>
        <v>1.0179789519538252</v>
      </c>
      <c r="K128" s="8">
        <f>IFERROR(IF(INDEX('11.1_Outliers-Generation'!$N$5:$N$500,MATCH($F128,'11.1_Outliers-Generation'!$F$5:$F$500,0))&lt;&gt;"N",
INDEX('11.1_Outliers-Generation'!K$5:K$500,MATCH($F128,'11.1_Outliers-Generation'!$F$5:$F$500,0)),""),"")</f>
        <v>2012</v>
      </c>
      <c r="L128" s="13" t="str">
        <f>IFERROR(IF(INDEX('11.1_Outliers-Generation'!$N$5:$N$500,MATCH($F128,'11.1_Outliers-Generation'!$F$5:$F$500,0))&lt;&gt;"N",
INDEX('11.1_Outliers-Generation'!L$5:L$500,MATCH($F128,'11.1_Outliers-Generation'!$F$5:$F$500,0)),""),"")</f>
        <v>WaW_057</v>
      </c>
      <c r="M128" s="14">
        <f>IFERROR(IF(INDEX('11.2_Outliers-Collection_cov'!$N$5:$N$500,MATCH($F128,'11.2_Outliers-Collection_cov'!$F$5:$F$500,0))&lt;&gt;"N",
INDEX('11.2_Outliers-Collection_cov'!J$5:J$500,MATCH($F128,'11.2_Outliers-Collection_cov'!$F$5:$F$500,0)),""),"")</f>
        <v>43</v>
      </c>
      <c r="N128" s="8">
        <f>IFERROR(IF(INDEX('11.2_Outliers-Collection_cov'!$N$5:$N$500,MATCH($F128,'11.2_Outliers-Collection_cov'!$F$5:$F$500,0))&lt;&gt;"N",
INDEX('11.2_Outliers-Collection_cov'!K$5:K$500,MATCH($F128,'11.2_Outliers-Collection_cov'!$F$5:$F$500,0)),""),"")</f>
        <v>2012</v>
      </c>
      <c r="O128" s="13" t="str">
        <f>IFERROR(IF(INDEX('11.2_Outliers-Collection_cov'!$N$5:$N$500,MATCH($F128,'11.2_Outliers-Collection_cov'!$F$5:$F$500,0))&lt;&gt;"N",
INDEX('11.2_Outliers-Collection_cov'!L$5:L$500,MATCH($F128,'11.2_Outliers-Collection_cov'!$F$5:$F$500,0)),""),"")</f>
        <v>WaW_057</v>
      </c>
      <c r="P128" s="14" t="str">
        <f>IFERROR(IF(INDEX('11.3_Outliers-Plastic'!$N$5:$N$500,MATCH($F128,'11.3_Outliers-Plastic'!$F$5:$F$500,0))&lt;&gt;"N",
INDEX('11.3_Outliers-Plastic'!J$5:J$500,MATCH($F128,'11.3_Outliers-Plastic'!$F$5:$F$500,0)),""),"")</f>
        <v/>
      </c>
      <c r="Q128" s="8" t="str">
        <f>IFERROR(IF(INDEX('11.3_Outliers-Plastic'!$N$5:$N$500,MATCH($F128,'11.3_Outliers-Plastic'!$F$5:$F$500,0))&lt;&gt;"N",
INDEX('11.3_Outliers-Plastic'!K$5:K$500,MATCH($F128,'11.3_Outliers-Plastic'!$F$5:$F$500,0)),""),"")</f>
        <v/>
      </c>
      <c r="R128" s="14" t="str">
        <f>IFERROR(IF(INDEX('11.3_Outliers-Plastic'!$N$5:$N$500,MATCH($F128,'11.3_Outliers-Plastic'!$F$5:$F$500,0))&lt;&gt;"N",
INDEX('11.3_Outliers-Plastic'!L$5:L$500,MATCH($F128,'11.3_Outliers-Plastic'!$F$5:$F$500,0)),""),"")</f>
        <v/>
      </c>
      <c r="S128" s="12"/>
      <c r="T128" s="5"/>
      <c r="U128" s="4" t="s">
        <v>1569</v>
      </c>
      <c r="V128" s="14" t="str">
        <f>IFERROR(IF(INDEX('11.5_Outliers-Other_recovery'!$N$5:$N$500,MATCH($F128,'11.5_Outliers-Other_recovery'!$F$5:$F$500,0))&lt;&gt;"N",
INDEX('11.5_Outliers-Other_recovery'!J$5:J$500,MATCH($F128,'11.5_Outliers-Other_recovery'!$F$5:$F$500,0)),""),"")</f>
        <v/>
      </c>
      <c r="W128" s="8" t="str">
        <f>IFERROR(IF(INDEX('11.5_Outliers-Other_recovery'!$N$5:$N$500,MATCH($F128,'11.5_Outliers-Other_recovery'!$F$5:$F$500,0))&lt;&gt;"N",
INDEX('11.5_Outliers-Other_recovery'!K$5:K$500,MATCH($F128,'11.5_Outliers-Other_recovery'!$F$5:$F$500,0)),""),"")</f>
        <v/>
      </c>
      <c r="X128" s="14" t="str">
        <f>IFERROR(IF(INDEX('11.5_Outliers-Other_recovery'!$N$5:$N$500,MATCH($F128,'11.5_Outliers-Other_recovery'!$F$5:$F$500,0))&lt;&gt;"N",
INDEX('11.5_Outliers-Other_recovery'!L$5:L$500,MATCH($F128,'11.5_Outliers-Other_recovery'!$F$5:$F$500,0)),""),"")</f>
        <v/>
      </c>
      <c r="Y128" s="14" t="str">
        <f>IFERROR(IF(INDEX('11.4_Outliers-Formal_dry_recy'!$N$5:$N$500,MATCH($F128,'11.4_Outliers-Formal_dry_recy'!$F$5:$F$500,0))&lt;&gt;"N",
INDEX('11.4_Outliers-Formal_dry_recy'!J$5:J$500,MATCH($F128,'11.4_Outliers-Formal_dry_recy'!$F$5:$F$500,0)),""),"")</f>
        <v/>
      </c>
      <c r="Z128" s="8" t="str">
        <f>IFERROR(IF(INDEX('11.4_Outliers-Formal_dry_recy'!$N$5:$N$500,MATCH($F128,'11.4_Outliers-Formal_dry_recy'!$F$5:$F$500,0))&lt;&gt;"N",
INDEX('11.4_Outliers-Formal_dry_recy'!K$5:K$500,MATCH($F128,'11.4_Outliers-Formal_dry_recy'!$F$5:$F$500,0)),""),"")</f>
        <v/>
      </c>
      <c r="AA128" s="14" t="str">
        <f>IFERROR(IF(INDEX('11.4_Outliers-Formal_dry_recy'!$N$5:$N$500,MATCH($F128,'11.4_Outliers-Formal_dry_recy'!$F$5:$F$500,0))&lt;&gt;"N",
INDEX('11.4_Outliers-Formal_dry_recy'!L$5:L$500,MATCH($F128,'11.4_Outliers-Formal_dry_recy'!$F$5:$F$500,0)),""),"")</f>
        <v/>
      </c>
      <c r="AB128" s="14" t="str">
        <f>IFERROR(IF(INDEX('11.6_Outliers-Incineration'!$N$5:$N$500,MATCH($F128,'11.6_Outliers-Incineration'!$F$5:$F$500,0))&lt;&gt;"N",
INDEX('11.6_Outliers-Incineration'!J$5:J$500,MATCH($F128,'11.6_Outliers-Incineration'!$F$5:$F$500,0)),""),"")</f>
        <v/>
      </c>
      <c r="AC128" s="8" t="str">
        <f>IFERROR(IF(INDEX('11.6_Outliers-Incineration'!$N$5:$N$500,MATCH($F128,'11.6_Outliers-Incineration'!$F$5:$F$500,0))&lt;&gt;"N",
INDEX('11.6_Outliers-Incineration'!K$5:K$500,MATCH($F128,'11.6_Outliers-Incineration'!$F$5:$F$500,0)),""),"")</f>
        <v/>
      </c>
      <c r="AD128" s="14" t="str">
        <f>IFERROR(IF(INDEX('11.6_Outliers-Incineration'!$N$5:$N$500,MATCH($F128,'11.6_Outliers-Incineration'!$F$5:$F$500,0))&lt;&gt;"N",
INDEX('11.6_Outliers-Incineration'!L$5:L$500,MATCH($F128,'11.6_Outliers-Incineration'!$F$5:$F$500,0)),""),"")</f>
        <v/>
      </c>
      <c r="AE128" s="14" t="str">
        <f>IFERROR(IF(INDEX('11.7_Outliers-Controlled_disp'!$N$5:$N$500,MATCH($F128,'11.7_Outliers-Controlled_disp'!$F$5:$F$500,0))&lt;&gt;"N",
INDEX('11.7_Outliers-Controlled_disp'!J$5:J$500,MATCH($F128,'11.7_Outliers-Controlled_disp'!$F$5:$F$500,0)),""),"")</f>
        <v/>
      </c>
      <c r="AF128" s="8" t="str">
        <f>IFERROR(IF(INDEX('11.7_Outliers-Controlled_disp'!$N$5:$N$500,MATCH($F128,'11.7_Outliers-Controlled_disp'!$F$5:$F$500,0))&lt;&gt;"N",
INDEX('11.7_Outliers-Controlled_disp'!K$5:K$500,MATCH($F128,'11.7_Outliers-Controlled_disp'!$F$5:$F$500,0)),""),"")</f>
        <v/>
      </c>
      <c r="AG128" s="14" t="str">
        <f>IFERROR(IF(INDEX('11.7_Outliers-Controlled_disp'!$N$5:$N$500,MATCH($F128,'11.7_Outliers-Controlled_disp'!$F$5:$F$500,0))&lt;&gt;"N",
INDEX('11.7_Outliers-Controlled_disp'!L$5:L$500,MATCH($F128,'11.7_Outliers-Controlled_disp'!$F$5:$F$500,0)),""),"")</f>
        <v/>
      </c>
      <c r="AI128" s="5"/>
      <c r="AJ128" s="4" t="s">
        <v>1569</v>
      </c>
      <c r="AK128" s="5">
        <f t="shared" si="1"/>
        <v>2</v>
      </c>
    </row>
    <row r="129" spans="1:37" x14ac:dyDescent="0.25">
      <c r="A129" s="5" t="s">
        <v>666</v>
      </c>
      <c r="B129" s="5" t="s">
        <v>658</v>
      </c>
      <c r="C129" s="5" t="s">
        <v>657</v>
      </c>
      <c r="D129" s="5" t="s">
        <v>620</v>
      </c>
      <c r="E129" s="5" t="s">
        <v>667</v>
      </c>
      <c r="F129" s="5" t="s">
        <v>3152</v>
      </c>
      <c r="G129" s="5">
        <v>2</v>
      </c>
      <c r="H129" s="15">
        <v>1</v>
      </c>
      <c r="I129" s="4" t="s">
        <v>3155</v>
      </c>
      <c r="J129" s="13" t="str">
        <f>IFERROR(IF(INDEX('11.1_Outliers-Generation'!$N$5:$N$500,MATCH($F129,'11.1_Outliers-Generation'!$F$5:$F$500,0))&lt;&gt;"N",
INDEX('11.1_Outliers-Generation'!J$5:J$500,MATCH($F129,'11.1_Outliers-Generation'!$F$5:$F$500,0)),""),"")</f>
        <v/>
      </c>
      <c r="K129" s="8" t="str">
        <f>IFERROR(IF(INDEX('11.1_Outliers-Generation'!$N$5:$N$500,MATCH($F129,'11.1_Outliers-Generation'!$F$5:$F$500,0))&lt;&gt;"N",
INDEX('11.1_Outliers-Generation'!K$5:K$500,MATCH($F129,'11.1_Outliers-Generation'!$F$5:$F$500,0)),""),"")</f>
        <v/>
      </c>
      <c r="L129" s="13" t="str">
        <f>IFERROR(IF(INDEX('11.1_Outliers-Generation'!$N$5:$N$500,MATCH($F129,'11.1_Outliers-Generation'!$F$5:$F$500,0))&lt;&gt;"N",
INDEX('11.1_Outliers-Generation'!L$5:L$500,MATCH($F129,'11.1_Outliers-Generation'!$F$5:$F$500,0)),""),"")</f>
        <v/>
      </c>
      <c r="M129" s="14" t="str">
        <f>IFERROR(IF(INDEX('11.2_Outliers-Collection_cov'!$N$5:$N$500,MATCH($F129,'11.2_Outliers-Collection_cov'!$F$5:$F$500,0))&lt;&gt;"N",
INDEX('11.2_Outliers-Collection_cov'!J$5:J$500,MATCH($F129,'11.2_Outliers-Collection_cov'!$F$5:$F$500,0)),""),"")</f>
        <v/>
      </c>
      <c r="N129" s="8" t="str">
        <f>IFERROR(IF(INDEX('11.2_Outliers-Collection_cov'!$N$5:$N$500,MATCH($F129,'11.2_Outliers-Collection_cov'!$F$5:$F$500,0))&lt;&gt;"N",
INDEX('11.2_Outliers-Collection_cov'!K$5:K$500,MATCH($F129,'11.2_Outliers-Collection_cov'!$F$5:$F$500,0)),""),"")</f>
        <v/>
      </c>
      <c r="O129" s="13" t="str">
        <f>IFERROR(IF(INDEX('11.2_Outliers-Collection_cov'!$N$5:$N$500,MATCH($F129,'11.2_Outliers-Collection_cov'!$F$5:$F$500,0))&lt;&gt;"N",
INDEX('11.2_Outliers-Collection_cov'!L$5:L$500,MATCH($F129,'11.2_Outliers-Collection_cov'!$F$5:$F$500,0)),""),"")</f>
        <v/>
      </c>
      <c r="P129" s="14" t="str">
        <f>IFERROR(IF(INDEX('11.3_Outliers-Plastic'!$N$5:$N$500,MATCH($F129,'11.3_Outliers-Plastic'!$F$5:$F$500,0))&lt;&gt;"N",
INDEX('11.3_Outliers-Plastic'!J$5:J$500,MATCH($F129,'11.3_Outliers-Plastic'!$F$5:$F$500,0)),""),"")</f>
        <v/>
      </c>
      <c r="Q129" s="8" t="str">
        <f>IFERROR(IF(INDEX('11.3_Outliers-Plastic'!$N$5:$N$500,MATCH($F129,'11.3_Outliers-Plastic'!$F$5:$F$500,0))&lt;&gt;"N",
INDEX('11.3_Outliers-Plastic'!K$5:K$500,MATCH($F129,'11.3_Outliers-Plastic'!$F$5:$F$500,0)),""),"")</f>
        <v/>
      </c>
      <c r="R129" s="14" t="str">
        <f>IFERROR(IF(INDEX('11.3_Outliers-Plastic'!$N$5:$N$500,MATCH($F129,'11.3_Outliers-Plastic'!$F$5:$F$500,0))&lt;&gt;"N",
INDEX('11.3_Outliers-Plastic'!L$5:L$500,MATCH($F129,'11.3_Outliers-Plastic'!$F$5:$F$500,0)),""),"")</f>
        <v/>
      </c>
      <c r="S129" s="12"/>
      <c r="T129" s="5"/>
      <c r="U129" s="5" t="s">
        <v>1569</v>
      </c>
      <c r="V129" s="14" t="str">
        <f>IFERROR(IF(INDEX('11.5_Outliers-Other_recovery'!$N$5:$N$500,MATCH($F129,'11.5_Outliers-Other_recovery'!$F$5:$F$500,0))&lt;&gt;"N",
INDEX('11.5_Outliers-Other_recovery'!J$5:J$500,MATCH($F129,'11.5_Outliers-Other_recovery'!$F$5:$F$500,0)),""),"")</f>
        <v/>
      </c>
      <c r="W129" s="8" t="str">
        <f>IFERROR(IF(INDEX('11.5_Outliers-Other_recovery'!$N$5:$N$500,MATCH($F129,'11.5_Outliers-Other_recovery'!$F$5:$F$500,0))&lt;&gt;"N",
INDEX('11.5_Outliers-Other_recovery'!K$5:K$500,MATCH($F129,'11.5_Outliers-Other_recovery'!$F$5:$F$500,0)),""),"")</f>
        <v/>
      </c>
      <c r="X129" s="14" t="str">
        <f>IFERROR(IF(INDEX('11.5_Outliers-Other_recovery'!$N$5:$N$500,MATCH($F129,'11.5_Outliers-Other_recovery'!$F$5:$F$500,0))&lt;&gt;"N",
INDEX('11.5_Outliers-Other_recovery'!L$5:L$500,MATCH($F129,'11.5_Outliers-Other_recovery'!$F$5:$F$500,0)),""),"")</f>
        <v/>
      </c>
      <c r="Y129" s="14" t="str">
        <f>IFERROR(IF(INDEX('11.4_Outliers-Formal_dry_recy'!$N$5:$N$500,MATCH($F129,'11.4_Outliers-Formal_dry_recy'!$F$5:$F$500,0))&lt;&gt;"N",
INDEX('11.4_Outliers-Formal_dry_recy'!J$5:J$500,MATCH($F129,'11.4_Outliers-Formal_dry_recy'!$F$5:$F$500,0)),""),"")</f>
        <v/>
      </c>
      <c r="Z129" s="8" t="str">
        <f>IFERROR(IF(INDEX('11.4_Outliers-Formal_dry_recy'!$N$5:$N$500,MATCH($F129,'11.4_Outliers-Formal_dry_recy'!$F$5:$F$500,0))&lt;&gt;"N",
INDEX('11.4_Outliers-Formal_dry_recy'!K$5:K$500,MATCH($F129,'11.4_Outliers-Formal_dry_recy'!$F$5:$F$500,0)),""),"")</f>
        <v/>
      </c>
      <c r="AA129" s="14" t="str">
        <f>IFERROR(IF(INDEX('11.4_Outliers-Formal_dry_recy'!$N$5:$N$500,MATCH($F129,'11.4_Outliers-Formal_dry_recy'!$F$5:$F$500,0))&lt;&gt;"N",
INDEX('11.4_Outliers-Formal_dry_recy'!L$5:L$500,MATCH($F129,'11.4_Outliers-Formal_dry_recy'!$F$5:$F$500,0)),""),"")</f>
        <v/>
      </c>
      <c r="AB129" s="14" t="str">
        <f>IFERROR(IF(INDEX('11.6_Outliers-Incineration'!$N$5:$N$500,MATCH($F129,'11.6_Outliers-Incineration'!$F$5:$F$500,0))&lt;&gt;"N",
INDEX('11.6_Outliers-Incineration'!J$5:J$500,MATCH($F129,'11.6_Outliers-Incineration'!$F$5:$F$500,0)),""),"")</f>
        <v/>
      </c>
      <c r="AC129" s="8" t="str">
        <f>IFERROR(IF(INDEX('11.6_Outliers-Incineration'!$N$5:$N$500,MATCH($F129,'11.6_Outliers-Incineration'!$F$5:$F$500,0))&lt;&gt;"N",
INDEX('11.6_Outliers-Incineration'!K$5:K$500,MATCH($F129,'11.6_Outliers-Incineration'!$F$5:$F$500,0)),""),"")</f>
        <v/>
      </c>
      <c r="AD129" s="14" t="str">
        <f>IFERROR(IF(INDEX('11.6_Outliers-Incineration'!$N$5:$N$500,MATCH($F129,'11.6_Outliers-Incineration'!$F$5:$F$500,0))&lt;&gt;"N",
INDEX('11.6_Outliers-Incineration'!L$5:L$500,MATCH($F129,'11.6_Outliers-Incineration'!$F$5:$F$500,0)),""),"")</f>
        <v/>
      </c>
      <c r="AE129" s="14" t="str">
        <f>IFERROR(IF(INDEX('11.7_Outliers-Controlled_disp'!$N$5:$N$500,MATCH($F129,'11.7_Outliers-Controlled_disp'!$F$5:$F$500,0))&lt;&gt;"N",
INDEX('11.7_Outliers-Controlled_disp'!J$5:J$500,MATCH($F129,'11.7_Outliers-Controlled_disp'!$F$5:$F$500,0)),""),"")</f>
        <v/>
      </c>
      <c r="AF129" s="8" t="str">
        <f>IFERROR(IF(INDEX('11.7_Outliers-Controlled_disp'!$N$5:$N$500,MATCH($F129,'11.7_Outliers-Controlled_disp'!$F$5:$F$500,0))&lt;&gt;"N",
INDEX('11.7_Outliers-Controlled_disp'!K$5:K$500,MATCH($F129,'11.7_Outliers-Controlled_disp'!$F$5:$F$500,0)),""),"")</f>
        <v/>
      </c>
      <c r="AG129" s="14" t="str">
        <f>IFERROR(IF(INDEX('11.7_Outliers-Controlled_disp'!$N$5:$N$500,MATCH($F129,'11.7_Outliers-Controlled_disp'!$F$5:$F$500,0))&lt;&gt;"N",
INDEX('11.7_Outliers-Controlled_disp'!L$5:L$500,MATCH($F129,'11.7_Outliers-Controlled_disp'!$F$5:$F$500,0)),""),"")</f>
        <v/>
      </c>
      <c r="AI129" s="5"/>
      <c r="AJ129" s="5" t="s">
        <v>1569</v>
      </c>
      <c r="AK129" s="5">
        <f t="shared" si="1"/>
        <v>0</v>
      </c>
    </row>
    <row r="130" spans="1:37" x14ac:dyDescent="0.25">
      <c r="A130" s="5" t="s">
        <v>59</v>
      </c>
      <c r="B130" s="5" t="s">
        <v>61</v>
      </c>
      <c r="C130" s="5" t="s">
        <v>60</v>
      </c>
      <c r="D130" s="5" t="s">
        <v>35</v>
      </c>
      <c r="E130" s="5" t="s">
        <v>62</v>
      </c>
      <c r="F130" s="5" t="s">
        <v>3153</v>
      </c>
      <c r="G130" s="5">
        <v>2</v>
      </c>
      <c r="H130" s="15">
        <v>1</v>
      </c>
      <c r="I130" s="4"/>
      <c r="J130" s="13">
        <f>IFERROR(IF(INDEX('11.1_Outliers-Generation'!$N$5:$N$500,MATCH($F130,'11.1_Outliers-Generation'!$F$5:$F$500,0))&lt;&gt;"N",
INDEX('11.1_Outliers-Generation'!J$5:J$500,MATCH($F130,'11.1_Outliers-Generation'!$F$5:$F$500,0)),""),"")</f>
        <v>0.95308282631404206</v>
      </c>
      <c r="K130" s="8">
        <f>IFERROR(IF(INDEX('11.1_Outliers-Generation'!$N$5:$N$500,MATCH($F130,'11.1_Outliers-Generation'!$F$5:$F$500,0))&lt;&gt;"N",
INDEX('11.1_Outliers-Generation'!K$5:K$500,MATCH($F130,'11.1_Outliers-Generation'!$F$5:$F$500,0)),""),"")</f>
        <v>2013</v>
      </c>
      <c r="L130" s="13" t="str">
        <f>IFERROR(IF(INDEX('11.1_Outliers-Generation'!$N$5:$N$500,MATCH($F130,'11.1_Outliers-Generation'!$F$5:$F$500,0))&lt;&gt;"N",
INDEX('11.1_Outliers-Generation'!L$5:L$500,MATCH($F130,'11.1_Outliers-Generation'!$F$5:$F$500,0)),""),"")</f>
        <v>WaW_059</v>
      </c>
      <c r="M130" s="14" t="str">
        <f>IFERROR(IF(INDEX('11.2_Outliers-Collection_cov'!$N$5:$N$500,MATCH($F130,'11.2_Outliers-Collection_cov'!$F$5:$F$500,0))&lt;&gt;"N",
INDEX('11.2_Outliers-Collection_cov'!J$5:J$500,MATCH($F130,'11.2_Outliers-Collection_cov'!$F$5:$F$500,0)),""),"")</f>
        <v/>
      </c>
      <c r="N130" s="8" t="str">
        <f>IFERROR(IF(INDEX('11.2_Outliers-Collection_cov'!$N$5:$N$500,MATCH($F130,'11.2_Outliers-Collection_cov'!$F$5:$F$500,0))&lt;&gt;"N",
INDEX('11.2_Outliers-Collection_cov'!K$5:K$500,MATCH($F130,'11.2_Outliers-Collection_cov'!$F$5:$F$500,0)),""),"")</f>
        <v/>
      </c>
      <c r="O130" s="13" t="str">
        <f>IFERROR(IF(INDEX('11.2_Outliers-Collection_cov'!$N$5:$N$500,MATCH($F130,'11.2_Outliers-Collection_cov'!$F$5:$F$500,0))&lt;&gt;"N",
INDEX('11.2_Outliers-Collection_cov'!L$5:L$500,MATCH($F130,'11.2_Outliers-Collection_cov'!$F$5:$F$500,0)),""),"")</f>
        <v/>
      </c>
      <c r="P130" s="14">
        <f>IFERROR(IF(INDEX('11.3_Outliers-Plastic'!$N$5:$N$500,MATCH($F130,'11.3_Outliers-Plastic'!$F$5:$F$500,0))&lt;&gt;"N",
INDEX('11.3_Outliers-Plastic'!J$5:J$500,MATCH($F130,'11.3_Outliers-Plastic'!$F$5:$F$500,0)),""),"")</f>
        <v>7.3</v>
      </c>
      <c r="Q130" s="8">
        <f>IFERROR(IF(INDEX('11.3_Outliers-Plastic'!$N$5:$N$500,MATCH($F130,'11.3_Outliers-Plastic'!$F$5:$F$500,0))&lt;&gt;"N",
INDEX('11.3_Outliers-Plastic'!K$5:K$500,MATCH($F130,'11.3_Outliers-Plastic'!$F$5:$F$500,0)),""),"")</f>
        <v>2013</v>
      </c>
      <c r="R130" s="14" t="str">
        <f>IFERROR(IF(INDEX('11.3_Outliers-Plastic'!$N$5:$N$500,MATCH($F130,'11.3_Outliers-Plastic'!$F$5:$F$500,0))&lt;&gt;"N",
INDEX('11.3_Outliers-Plastic'!L$5:L$500,MATCH($F130,'11.3_Outliers-Plastic'!$F$5:$F$500,0)),""),"")</f>
        <v>WaW_059</v>
      </c>
      <c r="S130" s="12"/>
      <c r="T130" s="5"/>
      <c r="U130" s="5" t="s">
        <v>1569</v>
      </c>
      <c r="V130" s="14" t="str">
        <f>IFERROR(IF(INDEX('11.5_Outliers-Other_recovery'!$N$5:$N$500,MATCH($F130,'11.5_Outliers-Other_recovery'!$F$5:$F$500,0))&lt;&gt;"N",
INDEX('11.5_Outliers-Other_recovery'!J$5:J$500,MATCH($F130,'11.5_Outliers-Other_recovery'!$F$5:$F$500,0)),""),"")</f>
        <v/>
      </c>
      <c r="W130" s="8" t="str">
        <f>IFERROR(IF(INDEX('11.5_Outliers-Other_recovery'!$N$5:$N$500,MATCH($F130,'11.5_Outliers-Other_recovery'!$F$5:$F$500,0))&lt;&gt;"N",
INDEX('11.5_Outliers-Other_recovery'!K$5:K$500,MATCH($F130,'11.5_Outliers-Other_recovery'!$F$5:$F$500,0)),""),"")</f>
        <v/>
      </c>
      <c r="X130" s="14" t="str">
        <f>IFERROR(IF(INDEX('11.5_Outliers-Other_recovery'!$N$5:$N$500,MATCH($F130,'11.5_Outliers-Other_recovery'!$F$5:$F$500,0))&lt;&gt;"N",
INDEX('11.5_Outliers-Other_recovery'!L$5:L$500,MATCH($F130,'11.5_Outliers-Other_recovery'!$F$5:$F$500,0)),""),"")</f>
        <v/>
      </c>
      <c r="Y130" s="14">
        <f>IFERROR(IF(INDEX('11.4_Outliers-Formal_dry_recy'!$N$5:$N$500,MATCH($F130,'11.4_Outliers-Formal_dry_recy'!$F$5:$F$500,0))&lt;&gt;"N",
INDEX('11.4_Outliers-Formal_dry_recy'!J$5:J$500,MATCH($F130,'11.4_Outliers-Formal_dry_recy'!$F$5:$F$500,0)),""),"")</f>
        <v>42.5</v>
      </c>
      <c r="Z130" s="8">
        <f>IFERROR(IF(INDEX('11.4_Outliers-Formal_dry_recy'!$N$5:$N$500,MATCH($F130,'11.4_Outliers-Formal_dry_recy'!$F$5:$F$500,0))&lt;&gt;"N",
INDEX('11.4_Outliers-Formal_dry_recy'!K$5:K$500,MATCH($F130,'11.4_Outliers-Formal_dry_recy'!$F$5:$F$500,0)),""),"")</f>
        <v>2013</v>
      </c>
      <c r="AA130" s="14" t="str">
        <f>IFERROR(IF(INDEX('11.4_Outliers-Formal_dry_recy'!$N$5:$N$500,MATCH($F130,'11.4_Outliers-Formal_dry_recy'!$F$5:$F$500,0))&lt;&gt;"N",
INDEX('11.4_Outliers-Formal_dry_recy'!L$5:L$500,MATCH($F130,'11.4_Outliers-Formal_dry_recy'!$F$5:$F$500,0)),""),"")</f>
        <v>WaW_059</v>
      </c>
      <c r="AB130" s="14" t="str">
        <f>IFERROR(IF(INDEX('11.6_Outliers-Incineration'!$N$5:$N$500,MATCH($F130,'11.6_Outliers-Incineration'!$F$5:$F$500,0))&lt;&gt;"N",
INDEX('11.6_Outliers-Incineration'!J$5:J$500,MATCH($F130,'11.6_Outliers-Incineration'!$F$5:$F$500,0)),""),"")</f>
        <v/>
      </c>
      <c r="AC130" s="8" t="str">
        <f>IFERROR(IF(INDEX('11.6_Outliers-Incineration'!$N$5:$N$500,MATCH($F130,'11.6_Outliers-Incineration'!$F$5:$F$500,0))&lt;&gt;"N",
INDEX('11.6_Outliers-Incineration'!K$5:K$500,MATCH($F130,'11.6_Outliers-Incineration'!$F$5:$F$500,0)),""),"")</f>
        <v/>
      </c>
      <c r="AD130" s="14" t="str">
        <f>IFERROR(IF(INDEX('11.6_Outliers-Incineration'!$N$5:$N$500,MATCH($F130,'11.6_Outliers-Incineration'!$F$5:$F$500,0))&lt;&gt;"N",
INDEX('11.6_Outliers-Incineration'!L$5:L$500,MATCH($F130,'11.6_Outliers-Incineration'!$F$5:$F$500,0)),""),"")</f>
        <v/>
      </c>
      <c r="AE130" s="14" t="str">
        <f>IFERROR(IF(INDEX('11.7_Outliers-Controlled_disp'!$N$5:$N$500,MATCH($F130,'11.7_Outliers-Controlled_disp'!$F$5:$F$500,0))&lt;&gt;"N",
INDEX('11.7_Outliers-Controlled_disp'!J$5:J$500,MATCH($F130,'11.7_Outliers-Controlled_disp'!$F$5:$F$500,0)),""),"")</f>
        <v/>
      </c>
      <c r="AF130" s="8" t="str">
        <f>IFERROR(IF(INDEX('11.7_Outliers-Controlled_disp'!$N$5:$N$500,MATCH($F130,'11.7_Outliers-Controlled_disp'!$F$5:$F$500,0))&lt;&gt;"N",
INDEX('11.7_Outliers-Controlled_disp'!K$5:K$500,MATCH($F130,'11.7_Outliers-Controlled_disp'!$F$5:$F$500,0)),""),"")</f>
        <v/>
      </c>
      <c r="AG130" s="14" t="str">
        <f>IFERROR(IF(INDEX('11.7_Outliers-Controlled_disp'!$N$5:$N$500,MATCH($F130,'11.7_Outliers-Controlled_disp'!$F$5:$F$500,0))&lt;&gt;"N",
INDEX('11.7_Outliers-Controlled_disp'!L$5:L$500,MATCH($F130,'11.7_Outliers-Controlled_disp'!$F$5:$F$500,0)),""),"")</f>
        <v/>
      </c>
      <c r="AI130" s="5"/>
      <c r="AJ130" s="5" t="s">
        <v>1569</v>
      </c>
      <c r="AK130" s="5">
        <f t="shared" si="1"/>
        <v>3</v>
      </c>
    </row>
    <row r="131" spans="1:37" x14ac:dyDescent="0.25">
      <c r="A131" s="5" t="s">
        <v>63</v>
      </c>
      <c r="B131" s="5" t="s">
        <v>61</v>
      </c>
      <c r="C131" s="5" t="s">
        <v>60</v>
      </c>
      <c r="D131" s="5" t="s">
        <v>35</v>
      </c>
      <c r="E131" s="5" t="s">
        <v>64</v>
      </c>
      <c r="F131" s="5" t="s">
        <v>3154</v>
      </c>
      <c r="G131" s="5">
        <v>2</v>
      </c>
      <c r="H131" s="15">
        <v>1</v>
      </c>
      <c r="I131" s="4"/>
      <c r="J131" s="13">
        <f>IFERROR(IF(INDEX('11.1_Outliers-Generation'!$N$5:$N$500,MATCH($F131,'11.1_Outliers-Generation'!$F$5:$F$500,0))&lt;&gt;"N",
INDEX('11.1_Outliers-Generation'!J$5:J$500,MATCH($F131,'11.1_Outliers-Generation'!$F$5:$F$500,0)),""),"")</f>
        <v>0.92240704500978477</v>
      </c>
      <c r="K131" s="8">
        <f>IFERROR(IF(INDEX('11.1_Outliers-Generation'!$N$5:$N$500,MATCH($F131,'11.1_Outliers-Generation'!$F$5:$F$500,0))&lt;&gt;"N",
INDEX('11.1_Outliers-Generation'!K$5:K$500,MATCH($F131,'11.1_Outliers-Generation'!$F$5:$F$500,0)),""),"")</f>
        <v>2016</v>
      </c>
      <c r="L131" s="13" t="str">
        <f>IFERROR(IF(INDEX('11.1_Outliers-Generation'!$N$5:$N$500,MATCH($F131,'11.1_Outliers-Generation'!$F$5:$F$500,0))&lt;&gt;"N",
INDEX('11.1_Outliers-Generation'!L$5:L$500,MATCH($F131,'11.1_Outliers-Generation'!$F$5:$F$500,0)),""),"")</f>
        <v>WaW_060</v>
      </c>
      <c r="M131" s="14" t="str">
        <f>IFERROR(IF(INDEX('11.2_Outliers-Collection_cov'!$N$5:$N$500,MATCH($F131,'11.2_Outliers-Collection_cov'!$F$5:$F$500,0))&lt;&gt;"N",
INDEX('11.2_Outliers-Collection_cov'!J$5:J$500,MATCH($F131,'11.2_Outliers-Collection_cov'!$F$5:$F$500,0)),""),"")</f>
        <v/>
      </c>
      <c r="N131" s="8" t="str">
        <f>IFERROR(IF(INDEX('11.2_Outliers-Collection_cov'!$N$5:$N$500,MATCH($F131,'11.2_Outliers-Collection_cov'!$F$5:$F$500,0))&lt;&gt;"N",
INDEX('11.2_Outliers-Collection_cov'!K$5:K$500,MATCH($F131,'11.2_Outliers-Collection_cov'!$F$5:$F$500,0)),""),"")</f>
        <v/>
      </c>
      <c r="O131" s="13" t="str">
        <f>IFERROR(IF(INDEX('11.2_Outliers-Collection_cov'!$N$5:$N$500,MATCH($F131,'11.2_Outliers-Collection_cov'!$F$5:$F$500,0))&lt;&gt;"N",
INDEX('11.2_Outliers-Collection_cov'!L$5:L$500,MATCH($F131,'11.2_Outliers-Collection_cov'!$F$5:$F$500,0)),""),"")</f>
        <v/>
      </c>
      <c r="P131" s="14">
        <f>IFERROR(IF(INDEX('11.3_Outliers-Plastic'!$N$5:$N$500,MATCH($F131,'11.3_Outliers-Plastic'!$F$5:$F$500,0))&lt;&gt;"N",
INDEX('11.3_Outliers-Plastic'!J$5:J$500,MATCH($F131,'11.3_Outliers-Plastic'!$F$5:$F$500,0)),""),"")</f>
        <v>10.967098703888336</v>
      </c>
      <c r="Q131" s="8">
        <f>IFERROR(IF(INDEX('11.3_Outliers-Plastic'!$N$5:$N$500,MATCH($F131,'11.3_Outliers-Plastic'!$F$5:$F$500,0))&lt;&gt;"N",
INDEX('11.3_Outliers-Plastic'!K$5:K$500,MATCH($F131,'11.3_Outliers-Plastic'!$F$5:$F$500,0)),""),"")</f>
        <v>2016</v>
      </c>
      <c r="R131" s="14" t="str">
        <f>IFERROR(IF(INDEX('11.3_Outliers-Plastic'!$N$5:$N$500,MATCH($F131,'11.3_Outliers-Plastic'!$F$5:$F$500,0))&lt;&gt;"N",
INDEX('11.3_Outliers-Plastic'!L$5:L$500,MATCH($F131,'11.3_Outliers-Plastic'!$F$5:$F$500,0)),""),"")</f>
        <v>WaW_060</v>
      </c>
      <c r="S131" s="12"/>
      <c r="T131" s="5"/>
      <c r="U131" s="5" t="s">
        <v>1569</v>
      </c>
      <c r="V131" s="14">
        <f>IFERROR(IF(INDEX('11.5_Outliers-Other_recovery'!$N$5:$N$500,MATCH($F131,'11.5_Outliers-Other_recovery'!$F$5:$F$500,0))&lt;&gt;"N",
INDEX('11.5_Outliers-Other_recovery'!J$5:J$500,MATCH($F131,'11.5_Outliers-Other_recovery'!$F$5:$F$500,0)),""),"")</f>
        <v>3.4900859906843431</v>
      </c>
      <c r="W131" s="8">
        <f>IFERROR(IF(INDEX('11.5_Outliers-Other_recovery'!$N$5:$N$500,MATCH($F131,'11.5_Outliers-Other_recovery'!$F$5:$F$500,0))&lt;&gt;"N",
INDEX('11.5_Outliers-Other_recovery'!K$5:K$500,MATCH($F131,'11.5_Outliers-Other_recovery'!$F$5:$F$500,0)),""),"")</f>
        <v>2016</v>
      </c>
      <c r="X131" s="14" t="str">
        <f>IFERROR(IF(INDEX('11.5_Outliers-Other_recovery'!$N$5:$N$500,MATCH($F131,'11.5_Outliers-Other_recovery'!$F$5:$F$500,0))&lt;&gt;"N",
INDEX('11.5_Outliers-Other_recovery'!L$5:L$500,MATCH($F131,'11.5_Outliers-Other_recovery'!$F$5:$F$500,0)),""),"")</f>
        <v>WaW_060</v>
      </c>
      <c r="Y131" s="14">
        <f>IFERROR(IF(INDEX('11.4_Outliers-Formal_dry_recy'!$N$5:$N$500,MATCH($F131,'11.4_Outliers-Formal_dry_recy'!$F$5:$F$500,0))&lt;&gt;"N",
INDEX('11.4_Outliers-Formal_dry_recy'!J$5:J$500,MATCH($F131,'11.4_Outliers-Formal_dry_recy'!$F$5:$F$500,0)),""),"")</f>
        <v>47.91</v>
      </c>
      <c r="Z131" s="8">
        <f>IFERROR(IF(INDEX('11.4_Outliers-Formal_dry_recy'!$N$5:$N$500,MATCH($F131,'11.4_Outliers-Formal_dry_recy'!$F$5:$F$500,0))&lt;&gt;"N",
INDEX('11.4_Outliers-Formal_dry_recy'!K$5:K$500,MATCH($F131,'11.4_Outliers-Formal_dry_recy'!$F$5:$F$500,0)),""),"")</f>
        <v>2016</v>
      </c>
      <c r="AA131" s="14" t="str">
        <f>IFERROR(IF(INDEX('11.4_Outliers-Formal_dry_recy'!$N$5:$N$500,MATCH($F131,'11.4_Outliers-Formal_dry_recy'!$F$5:$F$500,0))&lt;&gt;"N",
INDEX('11.4_Outliers-Formal_dry_recy'!L$5:L$500,MATCH($F131,'11.4_Outliers-Formal_dry_recy'!$F$5:$F$500,0)),""),"")</f>
        <v>WaW_060</v>
      </c>
      <c r="AB131" s="14">
        <f>IFERROR(IF(INDEX('11.6_Outliers-Incineration'!$N$5:$N$500,MATCH($F131,'11.6_Outliers-Incineration'!$F$5:$F$500,0))&lt;&gt;"N",
INDEX('11.6_Outliers-Incineration'!J$5:J$500,MATCH($F131,'11.6_Outliers-Incineration'!$F$5:$F$500,0)),""),"")</f>
        <v>0</v>
      </c>
      <c r="AC131" s="8">
        <f>IFERROR(IF(INDEX('11.6_Outliers-Incineration'!$N$5:$N$500,MATCH($F131,'11.6_Outliers-Incineration'!$F$5:$F$500,0))&lt;&gt;"N",
INDEX('11.6_Outliers-Incineration'!K$5:K$500,MATCH($F131,'11.6_Outliers-Incineration'!$F$5:$F$500,0)),""),"")</f>
        <v>2016</v>
      </c>
      <c r="AD131" s="14" t="str">
        <f>IFERROR(IF(INDEX('11.6_Outliers-Incineration'!$N$5:$N$500,MATCH($F131,'11.6_Outliers-Incineration'!$F$5:$F$500,0))&lt;&gt;"N",
INDEX('11.6_Outliers-Incineration'!L$5:L$500,MATCH($F131,'11.6_Outliers-Incineration'!$F$5:$F$500,0)),""),"")</f>
        <v>WaW_060</v>
      </c>
      <c r="AE131" s="14">
        <f>IFERROR(IF(INDEX('11.7_Outliers-Controlled_disp'!$N$5:$N$500,MATCH($F131,'11.7_Outliers-Controlled_disp'!$F$5:$F$500,0))&lt;&gt;"N",
INDEX('11.7_Outliers-Controlled_disp'!J$5:J$500,MATCH($F131,'11.7_Outliers-Controlled_disp'!$F$5:$F$500,0)),""),"")</f>
        <v>100</v>
      </c>
      <c r="AF131" s="8">
        <f>IFERROR(IF(INDEX('11.7_Outliers-Controlled_disp'!$N$5:$N$500,MATCH($F131,'11.7_Outliers-Controlled_disp'!$F$5:$F$500,0))&lt;&gt;"N",
INDEX('11.7_Outliers-Controlled_disp'!K$5:K$500,MATCH($F131,'11.7_Outliers-Controlled_disp'!$F$5:$F$500,0)),""),"")</f>
        <v>2016</v>
      </c>
      <c r="AG131" s="14" t="str">
        <f>IFERROR(IF(INDEX('11.7_Outliers-Controlled_disp'!$N$5:$N$500,MATCH($F131,'11.7_Outliers-Controlled_disp'!$F$5:$F$500,0))&lt;&gt;"N",
INDEX('11.7_Outliers-Controlled_disp'!L$5:L$500,MATCH($F131,'11.7_Outliers-Controlled_disp'!$F$5:$F$500,0)),""),"")</f>
        <v>WaW_060</v>
      </c>
      <c r="AI131" s="5"/>
      <c r="AJ131" s="5" t="s">
        <v>1569</v>
      </c>
      <c r="AK131" s="5">
        <f t="shared" si="1"/>
        <v>6</v>
      </c>
    </row>
    <row r="132" spans="1:37" x14ac:dyDescent="0.25">
      <c r="A132" s="5" t="s">
        <v>65</v>
      </c>
      <c r="B132" s="5" t="s">
        <v>61</v>
      </c>
      <c r="C132" s="5" t="s">
        <v>60</v>
      </c>
      <c r="D132" s="5" t="s">
        <v>35</v>
      </c>
      <c r="E132" s="5" t="s">
        <v>67</v>
      </c>
      <c r="F132" s="5" t="s">
        <v>66</v>
      </c>
      <c r="G132" s="5">
        <v>2</v>
      </c>
      <c r="H132" s="15">
        <v>1</v>
      </c>
      <c r="I132" s="4"/>
      <c r="J132" s="13">
        <f>IFERROR(IF(INDEX('11.1_Outliers-Generation'!$N$5:$N$500,MATCH($F132,'11.1_Outliers-Generation'!$F$5:$F$500,0))&lt;&gt;"N",
INDEX('11.1_Outliers-Generation'!J$5:J$500,MATCH($F132,'11.1_Outliers-Generation'!$F$5:$F$500,0)),""),"")</f>
        <v>1.0108728355596051</v>
      </c>
      <c r="K132" s="8">
        <f>IFERROR(IF(INDEX('11.1_Outliers-Generation'!$N$5:$N$500,MATCH($F132,'11.1_Outliers-Generation'!$F$5:$F$500,0))&lt;&gt;"N",
INDEX('11.1_Outliers-Generation'!K$5:K$500,MATCH($F132,'11.1_Outliers-Generation'!$F$5:$F$500,0)),""),"")</f>
        <v>2014</v>
      </c>
      <c r="L132" s="13" t="str">
        <f>IFERROR(IF(INDEX('11.1_Outliers-Generation'!$N$5:$N$500,MATCH($F132,'11.1_Outliers-Generation'!$F$5:$F$500,0))&lt;&gt;"N",
INDEX('11.1_Outliers-Generation'!L$5:L$500,MATCH($F132,'11.1_Outliers-Generation'!$F$5:$F$500,0)),""),"")</f>
        <v>WaW_061</v>
      </c>
      <c r="M132" s="14" t="str">
        <f>IFERROR(IF(INDEX('11.2_Outliers-Collection_cov'!$N$5:$N$500,MATCH($F132,'11.2_Outliers-Collection_cov'!$F$5:$F$500,0))&lt;&gt;"N",
INDEX('11.2_Outliers-Collection_cov'!J$5:J$500,MATCH($F132,'11.2_Outliers-Collection_cov'!$F$5:$F$500,0)),""),"")</f>
        <v/>
      </c>
      <c r="N132" s="8" t="str">
        <f>IFERROR(IF(INDEX('11.2_Outliers-Collection_cov'!$N$5:$N$500,MATCH($F132,'11.2_Outliers-Collection_cov'!$F$5:$F$500,0))&lt;&gt;"N",
INDEX('11.2_Outliers-Collection_cov'!K$5:K$500,MATCH($F132,'11.2_Outliers-Collection_cov'!$F$5:$F$500,0)),""),"")</f>
        <v/>
      </c>
      <c r="O132" s="13" t="str">
        <f>IFERROR(IF(INDEX('11.2_Outliers-Collection_cov'!$N$5:$N$500,MATCH($F132,'11.2_Outliers-Collection_cov'!$F$5:$F$500,0))&lt;&gt;"N",
INDEX('11.2_Outliers-Collection_cov'!L$5:L$500,MATCH($F132,'11.2_Outliers-Collection_cov'!$F$5:$F$500,0)),""),"")</f>
        <v/>
      </c>
      <c r="P132" s="14">
        <f>IFERROR(IF(INDEX('11.3_Outliers-Plastic'!$N$5:$N$500,MATCH($F132,'11.3_Outliers-Plastic'!$F$5:$F$500,0))&lt;&gt;"N",
INDEX('11.3_Outliers-Plastic'!J$5:J$500,MATCH($F132,'11.3_Outliers-Plastic'!$F$5:$F$500,0)),""),"")</f>
        <v>17</v>
      </c>
      <c r="Q132" s="8">
        <f>IFERROR(IF(INDEX('11.3_Outliers-Plastic'!$N$5:$N$500,MATCH($F132,'11.3_Outliers-Plastic'!$F$5:$F$500,0))&lt;&gt;"N",
INDEX('11.3_Outliers-Plastic'!K$5:K$500,MATCH($F132,'11.3_Outliers-Plastic'!$F$5:$F$500,0)),""),"")</f>
        <v>2014</v>
      </c>
      <c r="R132" s="14" t="str">
        <f>IFERROR(IF(INDEX('11.3_Outliers-Plastic'!$N$5:$N$500,MATCH($F132,'11.3_Outliers-Plastic'!$F$5:$F$500,0))&lt;&gt;"N",
INDEX('11.3_Outliers-Plastic'!L$5:L$500,MATCH($F132,'11.3_Outliers-Plastic'!$F$5:$F$500,0)),""),"")</f>
        <v>WaW_061</v>
      </c>
      <c r="S132" s="12"/>
      <c r="T132" s="5"/>
      <c r="U132" s="5" t="s">
        <v>1569</v>
      </c>
      <c r="V132" s="14" t="str">
        <f>IFERROR(IF(INDEX('11.5_Outliers-Other_recovery'!$N$5:$N$500,MATCH($F132,'11.5_Outliers-Other_recovery'!$F$5:$F$500,0))&lt;&gt;"N",
INDEX('11.5_Outliers-Other_recovery'!J$5:J$500,MATCH($F132,'11.5_Outliers-Other_recovery'!$F$5:$F$500,0)),""),"")</f>
        <v/>
      </c>
      <c r="W132" s="8" t="str">
        <f>IFERROR(IF(INDEX('11.5_Outliers-Other_recovery'!$N$5:$N$500,MATCH($F132,'11.5_Outliers-Other_recovery'!$F$5:$F$500,0))&lt;&gt;"N",
INDEX('11.5_Outliers-Other_recovery'!K$5:K$500,MATCH($F132,'11.5_Outliers-Other_recovery'!$F$5:$F$500,0)),""),"")</f>
        <v/>
      </c>
      <c r="X132" s="14" t="str">
        <f>IFERROR(IF(INDEX('11.5_Outliers-Other_recovery'!$N$5:$N$500,MATCH($F132,'11.5_Outliers-Other_recovery'!$F$5:$F$500,0))&lt;&gt;"N",
INDEX('11.5_Outliers-Other_recovery'!L$5:L$500,MATCH($F132,'11.5_Outliers-Other_recovery'!$F$5:$F$500,0)),""),"")</f>
        <v/>
      </c>
      <c r="Y132" s="14" t="str">
        <f>IFERROR(IF(INDEX('11.4_Outliers-Formal_dry_recy'!$N$5:$N$500,MATCH($F132,'11.4_Outliers-Formal_dry_recy'!$F$5:$F$500,0))&lt;&gt;"N",
INDEX('11.4_Outliers-Formal_dry_recy'!J$5:J$500,MATCH($F132,'11.4_Outliers-Formal_dry_recy'!$F$5:$F$500,0)),""),"")</f>
        <v/>
      </c>
      <c r="Z132" s="8" t="str">
        <f>IFERROR(IF(INDEX('11.4_Outliers-Formal_dry_recy'!$N$5:$N$500,MATCH($F132,'11.4_Outliers-Formal_dry_recy'!$F$5:$F$500,0))&lt;&gt;"N",
INDEX('11.4_Outliers-Formal_dry_recy'!K$5:K$500,MATCH($F132,'11.4_Outliers-Formal_dry_recy'!$F$5:$F$500,0)),""),"")</f>
        <v/>
      </c>
      <c r="AA132" s="14" t="str">
        <f>IFERROR(IF(INDEX('11.4_Outliers-Formal_dry_recy'!$N$5:$N$500,MATCH($F132,'11.4_Outliers-Formal_dry_recy'!$F$5:$F$500,0))&lt;&gt;"N",
INDEX('11.4_Outliers-Formal_dry_recy'!L$5:L$500,MATCH($F132,'11.4_Outliers-Formal_dry_recy'!$F$5:$F$500,0)),""),"")</f>
        <v/>
      </c>
      <c r="AB132" s="14" t="str">
        <f>IFERROR(IF(INDEX('11.6_Outliers-Incineration'!$N$5:$N$500,MATCH($F132,'11.6_Outliers-Incineration'!$F$5:$F$500,0))&lt;&gt;"N",
INDEX('11.6_Outliers-Incineration'!J$5:J$500,MATCH($F132,'11.6_Outliers-Incineration'!$F$5:$F$500,0)),""),"")</f>
        <v/>
      </c>
      <c r="AC132" s="8" t="str">
        <f>IFERROR(IF(INDEX('11.6_Outliers-Incineration'!$N$5:$N$500,MATCH($F132,'11.6_Outliers-Incineration'!$F$5:$F$500,0))&lt;&gt;"N",
INDEX('11.6_Outliers-Incineration'!K$5:K$500,MATCH($F132,'11.6_Outliers-Incineration'!$F$5:$F$500,0)),""),"")</f>
        <v/>
      </c>
      <c r="AD132" s="14" t="str">
        <f>IFERROR(IF(INDEX('11.6_Outliers-Incineration'!$N$5:$N$500,MATCH($F132,'11.6_Outliers-Incineration'!$F$5:$F$500,0))&lt;&gt;"N",
INDEX('11.6_Outliers-Incineration'!L$5:L$500,MATCH($F132,'11.6_Outliers-Incineration'!$F$5:$F$500,0)),""),"")</f>
        <v/>
      </c>
      <c r="AE132" s="14" t="str">
        <f>IFERROR(IF(INDEX('11.7_Outliers-Controlled_disp'!$N$5:$N$500,MATCH($F132,'11.7_Outliers-Controlled_disp'!$F$5:$F$500,0))&lt;&gt;"N",
INDEX('11.7_Outliers-Controlled_disp'!J$5:J$500,MATCH($F132,'11.7_Outliers-Controlled_disp'!$F$5:$F$500,0)),""),"")</f>
        <v/>
      </c>
      <c r="AF132" s="8" t="str">
        <f>IFERROR(IF(INDEX('11.7_Outliers-Controlled_disp'!$N$5:$N$500,MATCH($F132,'11.7_Outliers-Controlled_disp'!$F$5:$F$500,0))&lt;&gt;"N",
INDEX('11.7_Outliers-Controlled_disp'!K$5:K$500,MATCH($F132,'11.7_Outliers-Controlled_disp'!$F$5:$F$500,0)),""),"")</f>
        <v/>
      </c>
      <c r="AG132" s="14" t="str">
        <f>IFERROR(IF(INDEX('11.7_Outliers-Controlled_disp'!$N$5:$N$500,MATCH($F132,'11.7_Outliers-Controlled_disp'!$F$5:$F$500,0))&lt;&gt;"N",
INDEX('11.7_Outliers-Controlled_disp'!L$5:L$500,MATCH($F132,'11.7_Outliers-Controlled_disp'!$F$5:$F$500,0)),""),"")</f>
        <v/>
      </c>
      <c r="AI132" s="5"/>
      <c r="AJ132" s="5" t="s">
        <v>1569</v>
      </c>
      <c r="AK132" s="5">
        <f t="shared" si="1"/>
        <v>2</v>
      </c>
    </row>
    <row r="133" spans="1:37" x14ac:dyDescent="0.25">
      <c r="A133" s="5" t="s">
        <v>68</v>
      </c>
      <c r="B133" s="5" t="s">
        <v>70</v>
      </c>
      <c r="C133" s="5" t="s">
        <v>69</v>
      </c>
      <c r="D133" s="5" t="s">
        <v>35</v>
      </c>
      <c r="E133" s="5" t="s">
        <v>71</v>
      </c>
      <c r="F133" s="5" t="s">
        <v>3330</v>
      </c>
      <c r="G133" s="5">
        <v>3</v>
      </c>
      <c r="H133" s="15">
        <v>3</v>
      </c>
      <c r="I133" s="4" t="s">
        <v>3157</v>
      </c>
      <c r="J133" s="13">
        <f>IFERROR(IF(INDEX('11.1_Outliers-Generation'!$N$5:$N$500,MATCH($F133,'11.1_Outliers-Generation'!$F$5:$F$500,0))&lt;&gt;"N",
INDEX('11.1_Outliers-Generation'!J$5:J$500,MATCH($F133,'11.1_Outliers-Generation'!$F$5:$F$500,0)),""),"")</f>
        <v>1.2256110004241503</v>
      </c>
      <c r="K133" s="8">
        <f>IFERROR(IF(INDEX('11.1_Outliers-Generation'!$N$5:$N$500,MATCH($F133,'11.1_Outliers-Generation'!$F$5:$F$500,0))&lt;&gt;"N",
INDEX('11.1_Outliers-Generation'!K$5:K$500,MATCH($F133,'11.1_Outliers-Generation'!$F$5:$F$500,0)),""),"")</f>
        <v>2013</v>
      </c>
      <c r="L133" s="13" t="str">
        <f>IFERROR(IF(INDEX('11.1_Outliers-Generation'!$N$5:$N$500,MATCH($F133,'11.1_Outliers-Generation'!$F$5:$F$500,0))&lt;&gt;"N",
INDEX('11.1_Outliers-Generation'!L$5:L$500,MATCH($F133,'11.1_Outliers-Generation'!$F$5:$F$500,0)),""),"")</f>
        <v>WaW_062</v>
      </c>
      <c r="M133" s="14">
        <f>IFERROR(IF(INDEX('11.2_Outliers-Collection_cov'!$N$5:$N$500,MATCH($F133,'11.2_Outliers-Collection_cov'!$F$5:$F$500,0))&lt;&gt;"N",
INDEX('11.2_Outliers-Collection_cov'!J$5:J$500,MATCH($F133,'11.2_Outliers-Collection_cov'!$F$5:$F$500,0)),""),"")</f>
        <v>98</v>
      </c>
      <c r="N133" s="8">
        <f>IFERROR(IF(INDEX('11.2_Outliers-Collection_cov'!$N$5:$N$500,MATCH($F133,'11.2_Outliers-Collection_cov'!$F$5:$F$500,0))&lt;&gt;"N",
INDEX('11.2_Outliers-Collection_cov'!K$5:K$500,MATCH($F133,'11.2_Outliers-Collection_cov'!$F$5:$F$500,0)),""),"")</f>
        <v>2013</v>
      </c>
      <c r="O133" s="13" t="str">
        <f>IFERROR(IF(INDEX('11.2_Outliers-Collection_cov'!$N$5:$N$500,MATCH($F133,'11.2_Outliers-Collection_cov'!$F$5:$F$500,0))&lt;&gt;"N",
INDEX('11.2_Outliers-Collection_cov'!L$5:L$500,MATCH($F133,'11.2_Outliers-Collection_cov'!$F$5:$F$500,0)),""),"")</f>
        <v>WaW_062</v>
      </c>
      <c r="P133" s="14">
        <f>IFERROR(IF(INDEX('11.3_Outliers-Plastic'!$N$5:$N$500,MATCH($F133,'11.3_Outliers-Plastic'!$F$5:$F$500,0))&lt;&gt;"N",
INDEX('11.3_Outliers-Plastic'!J$5:J$500,MATCH($F133,'11.3_Outliers-Plastic'!$F$5:$F$500,0)),""),"")</f>
        <v>9.5238095238095237</v>
      </c>
      <c r="Q133" s="8">
        <f>IFERROR(IF(INDEX('11.3_Outliers-Plastic'!$N$5:$N$500,MATCH($F133,'11.3_Outliers-Plastic'!$F$5:$F$500,0))&lt;&gt;"N",
INDEX('11.3_Outliers-Plastic'!K$5:K$500,MATCH($F133,'11.3_Outliers-Plastic'!$F$5:$F$500,0)),""),"")</f>
        <v>2013</v>
      </c>
      <c r="R133" s="14" t="str">
        <f>IFERROR(IF(INDEX('11.3_Outliers-Plastic'!$N$5:$N$500,MATCH($F133,'11.3_Outliers-Plastic'!$F$5:$F$500,0))&lt;&gt;"N",
INDEX('11.3_Outliers-Plastic'!L$5:L$500,MATCH($F133,'11.3_Outliers-Plastic'!$F$5:$F$500,0)),""),"")</f>
        <v>WaW_062</v>
      </c>
      <c r="S133" s="12"/>
      <c r="T133" s="5"/>
      <c r="U133" s="5" t="s">
        <v>1569</v>
      </c>
      <c r="V133" s="14">
        <f>IFERROR(IF(INDEX('11.5_Outliers-Other_recovery'!$N$5:$N$500,MATCH($F133,'11.5_Outliers-Other_recovery'!$F$5:$F$500,0))&lt;&gt;"N",
INDEX('11.5_Outliers-Other_recovery'!J$5:J$500,MATCH($F133,'11.5_Outliers-Other_recovery'!$F$5:$F$500,0)),""),"")</f>
        <v>0</v>
      </c>
      <c r="W133" s="8">
        <f>IFERROR(IF(INDEX('11.5_Outliers-Other_recovery'!$N$5:$N$500,MATCH($F133,'11.5_Outliers-Other_recovery'!$F$5:$F$500,0))&lt;&gt;"N",
INDEX('11.5_Outliers-Other_recovery'!K$5:K$500,MATCH($F133,'11.5_Outliers-Other_recovery'!$F$5:$F$500,0)),""),"")</f>
        <v>2013</v>
      </c>
      <c r="X133" s="14" t="str">
        <f>IFERROR(IF(INDEX('11.5_Outliers-Other_recovery'!$N$5:$N$500,MATCH($F133,'11.5_Outliers-Other_recovery'!$F$5:$F$500,0))&lt;&gt;"N",
INDEX('11.5_Outliers-Other_recovery'!L$5:L$500,MATCH($F133,'11.5_Outliers-Other_recovery'!$F$5:$F$500,0)),""),"")</f>
        <v>WaW_062</v>
      </c>
      <c r="Y133" s="14">
        <f>IFERROR(IF(INDEX('11.4_Outliers-Formal_dry_recy'!$N$5:$N$500,MATCH($F133,'11.4_Outliers-Formal_dry_recy'!$F$5:$F$500,0))&lt;&gt;"N",
INDEX('11.4_Outliers-Formal_dry_recy'!J$5:J$500,MATCH($F133,'11.4_Outliers-Formal_dry_recy'!$F$5:$F$500,0)),""),"")</f>
        <v>0</v>
      </c>
      <c r="Z133" s="8">
        <f>IFERROR(IF(INDEX('11.4_Outliers-Formal_dry_recy'!$N$5:$N$500,MATCH($F133,'11.4_Outliers-Formal_dry_recy'!$F$5:$F$500,0))&lt;&gt;"N",
INDEX('11.4_Outliers-Formal_dry_recy'!K$5:K$500,MATCH($F133,'11.4_Outliers-Formal_dry_recy'!$F$5:$F$500,0)),""),"")</f>
        <v>2013</v>
      </c>
      <c r="AA133" s="14" t="str">
        <f>IFERROR(IF(INDEX('11.4_Outliers-Formal_dry_recy'!$N$5:$N$500,MATCH($F133,'11.4_Outliers-Formal_dry_recy'!$F$5:$F$500,0))&lt;&gt;"N",
INDEX('11.4_Outliers-Formal_dry_recy'!L$5:L$500,MATCH($F133,'11.4_Outliers-Formal_dry_recy'!$F$5:$F$500,0)),""),"")</f>
        <v>WaW_062</v>
      </c>
      <c r="AB133" s="14">
        <f>IFERROR(IF(INDEX('11.6_Outliers-Incineration'!$N$5:$N$500,MATCH($F133,'11.6_Outliers-Incineration'!$F$5:$F$500,0))&lt;&gt;"N",
INDEX('11.6_Outliers-Incineration'!J$5:J$500,MATCH($F133,'11.6_Outliers-Incineration'!$F$5:$F$500,0)),""),"")</f>
        <v>0</v>
      </c>
      <c r="AC133" s="8">
        <f>IFERROR(IF(INDEX('11.6_Outliers-Incineration'!$N$5:$N$500,MATCH($F133,'11.6_Outliers-Incineration'!$F$5:$F$500,0))&lt;&gt;"N",
INDEX('11.6_Outliers-Incineration'!K$5:K$500,MATCH($F133,'11.6_Outliers-Incineration'!$F$5:$F$500,0)),""),"")</f>
        <v>2013</v>
      </c>
      <c r="AD133" s="14" t="str">
        <f>IFERROR(IF(INDEX('11.6_Outliers-Incineration'!$N$5:$N$500,MATCH($F133,'11.6_Outliers-Incineration'!$F$5:$F$500,0))&lt;&gt;"N",
INDEX('11.6_Outliers-Incineration'!L$5:L$500,MATCH($F133,'11.6_Outliers-Incineration'!$F$5:$F$500,0)),""),"")</f>
        <v>WaW_062</v>
      </c>
      <c r="AE133" s="14">
        <f>IFERROR(IF(INDEX('11.7_Outliers-Controlled_disp'!$N$5:$N$500,MATCH($F133,'11.7_Outliers-Controlled_disp'!$F$5:$F$500,0))&lt;&gt;"N",
INDEX('11.7_Outliers-Controlled_disp'!J$5:J$500,MATCH($F133,'11.7_Outliers-Controlled_disp'!$F$5:$F$500,0)),""),"")</f>
        <v>100</v>
      </c>
      <c r="AF133" s="8">
        <f>IFERROR(IF(INDEX('11.7_Outliers-Controlled_disp'!$N$5:$N$500,MATCH($F133,'11.7_Outliers-Controlled_disp'!$F$5:$F$500,0))&lt;&gt;"N",
INDEX('11.7_Outliers-Controlled_disp'!K$5:K$500,MATCH($F133,'11.7_Outliers-Controlled_disp'!$F$5:$F$500,0)),""),"")</f>
        <v>2013</v>
      </c>
      <c r="AG133" s="14" t="str">
        <f>IFERROR(IF(INDEX('11.7_Outliers-Controlled_disp'!$N$5:$N$500,MATCH($F133,'11.7_Outliers-Controlled_disp'!$F$5:$F$500,0))&lt;&gt;"N",
INDEX('11.7_Outliers-Controlled_disp'!L$5:L$500,MATCH($F133,'11.7_Outliers-Controlled_disp'!$F$5:$F$500,0)),""),"")</f>
        <v>WaW_062</v>
      </c>
      <c r="AI133" s="5"/>
      <c r="AJ133" s="5" t="s">
        <v>1569</v>
      </c>
      <c r="AK133" s="5">
        <f t="shared" ref="AK133:AK196" si="2">COUNT(AH133,AE133,AB133,Y133,V133,S133,P133,M133,J133)</f>
        <v>7</v>
      </c>
    </row>
    <row r="134" spans="1:37" x14ac:dyDescent="0.25">
      <c r="A134" s="5" t="s">
        <v>1126</v>
      </c>
      <c r="B134" s="5" t="s">
        <v>1129</v>
      </c>
      <c r="C134" s="5" t="s">
        <v>1128</v>
      </c>
      <c r="D134" s="5" t="s">
        <v>1038</v>
      </c>
      <c r="E134" s="5" t="s">
        <v>1130</v>
      </c>
      <c r="F134" s="5" t="s">
        <v>1127</v>
      </c>
      <c r="G134" s="5">
        <v>2</v>
      </c>
      <c r="H134" s="15">
        <v>1</v>
      </c>
      <c r="I134" s="4"/>
      <c r="J134" s="13">
        <f>IFERROR(IF(INDEX('11.1_Outliers-Generation'!$N$5:$N$500,MATCH($F134,'11.1_Outliers-Generation'!$F$5:$F$500,0))&lt;&gt;"N",
INDEX('11.1_Outliers-Generation'!J$5:J$500,MATCH($F134,'11.1_Outliers-Generation'!$F$5:$F$500,0)),""),"")</f>
        <v>0.83291081502539499</v>
      </c>
      <c r="K134" s="8">
        <f>IFERROR(IF(INDEX('11.1_Outliers-Generation'!$N$5:$N$500,MATCH($F134,'11.1_Outliers-Generation'!$F$5:$F$500,0))&lt;&gt;"N",
INDEX('11.1_Outliers-Generation'!K$5:K$500,MATCH($F134,'11.1_Outliers-Generation'!$F$5:$F$500,0)),""),"")</f>
        <v>2009</v>
      </c>
      <c r="L134" s="13" t="str">
        <f>IFERROR(IF(INDEX('11.1_Outliers-Generation'!$N$5:$N$500,MATCH($F134,'11.1_Outliers-Generation'!$F$5:$F$500,0))&lt;&gt;"N",
INDEX('11.1_Outliers-Generation'!L$5:L$500,MATCH($F134,'11.1_Outliers-Generation'!$F$5:$F$500,0)),""),"")</f>
        <v>WaW_064</v>
      </c>
      <c r="M134" s="14">
        <f>IFERROR(IF(INDEX('11.2_Outliers-Collection_cov'!$N$5:$N$500,MATCH($F134,'11.2_Outliers-Collection_cov'!$F$5:$F$500,0))&lt;&gt;"N",
INDEX('11.2_Outliers-Collection_cov'!J$5:J$500,MATCH($F134,'11.2_Outliers-Collection_cov'!$F$5:$F$500,0)),""),"")</f>
        <v>99</v>
      </c>
      <c r="N134" s="8">
        <f>IFERROR(IF(INDEX('11.2_Outliers-Collection_cov'!$N$5:$N$500,MATCH($F134,'11.2_Outliers-Collection_cov'!$F$5:$F$500,0))&lt;&gt;"N",
INDEX('11.2_Outliers-Collection_cov'!K$5:K$500,MATCH($F134,'11.2_Outliers-Collection_cov'!$F$5:$F$500,0)),""),"")</f>
        <v>2015</v>
      </c>
      <c r="O134" s="13" t="str">
        <f>IFERROR(IF(INDEX('11.2_Outliers-Collection_cov'!$N$5:$N$500,MATCH($F134,'11.2_Outliers-Collection_cov'!$F$5:$F$500,0))&lt;&gt;"N",
INDEX('11.2_Outliers-Collection_cov'!L$5:L$500,MATCH($F134,'11.2_Outliers-Collection_cov'!$F$5:$F$500,0)),""),"")</f>
        <v>WaW_064</v>
      </c>
      <c r="P134" s="14" t="str">
        <f>IFERROR(IF(INDEX('11.3_Outliers-Plastic'!$N$5:$N$500,MATCH($F134,'11.3_Outliers-Plastic'!$F$5:$F$500,0))&lt;&gt;"N",
INDEX('11.3_Outliers-Plastic'!J$5:J$500,MATCH($F134,'11.3_Outliers-Plastic'!$F$5:$F$500,0)),""),"")</f>
        <v/>
      </c>
      <c r="Q134" s="8" t="str">
        <f>IFERROR(IF(INDEX('11.3_Outliers-Plastic'!$N$5:$N$500,MATCH($F134,'11.3_Outliers-Plastic'!$F$5:$F$500,0))&lt;&gt;"N",
INDEX('11.3_Outliers-Plastic'!K$5:K$500,MATCH($F134,'11.3_Outliers-Plastic'!$F$5:$F$500,0)),""),"")</f>
        <v/>
      </c>
      <c r="R134" s="14" t="str">
        <f>IFERROR(IF(INDEX('11.3_Outliers-Plastic'!$N$5:$N$500,MATCH($F134,'11.3_Outliers-Plastic'!$F$5:$F$500,0))&lt;&gt;"N",
INDEX('11.3_Outliers-Plastic'!L$5:L$500,MATCH($F134,'11.3_Outliers-Plastic'!$F$5:$F$500,0)),""),"")</f>
        <v/>
      </c>
      <c r="S134" s="12"/>
      <c r="T134" s="5"/>
      <c r="U134" s="5" t="s">
        <v>1569</v>
      </c>
      <c r="V134" s="14">
        <f>IFERROR(IF(INDEX('11.5_Outliers-Other_recovery'!$N$5:$N$500,MATCH($F134,'11.5_Outliers-Other_recovery'!$F$5:$F$500,0))&lt;&gt;"N",
INDEX('11.5_Outliers-Other_recovery'!J$5:J$500,MATCH($F134,'11.5_Outliers-Other_recovery'!$F$5:$F$500,0)),""),"")</f>
        <v>0</v>
      </c>
      <c r="W134" s="8">
        <f>IFERROR(IF(INDEX('11.5_Outliers-Other_recovery'!$N$5:$N$500,MATCH($F134,'11.5_Outliers-Other_recovery'!$F$5:$F$500,0))&lt;&gt;"N",
INDEX('11.5_Outliers-Other_recovery'!K$5:K$500,MATCH($F134,'11.5_Outliers-Other_recovery'!$F$5:$F$500,0)),""),"")</f>
        <v>2015</v>
      </c>
      <c r="X134" s="14" t="str">
        <f>IFERROR(IF(INDEX('11.5_Outliers-Other_recovery'!$N$5:$N$500,MATCH($F134,'11.5_Outliers-Other_recovery'!$F$5:$F$500,0))&lt;&gt;"N",
INDEX('11.5_Outliers-Other_recovery'!L$5:L$500,MATCH($F134,'11.5_Outliers-Other_recovery'!$F$5:$F$500,0)),""),"")</f>
        <v>WaW_064</v>
      </c>
      <c r="Y134" s="14">
        <f>IFERROR(IF(INDEX('11.4_Outliers-Formal_dry_recy'!$N$5:$N$500,MATCH($F134,'11.4_Outliers-Formal_dry_recy'!$F$5:$F$500,0))&lt;&gt;"N",
INDEX('11.4_Outliers-Formal_dry_recy'!J$5:J$500,MATCH($F134,'11.4_Outliers-Formal_dry_recy'!$F$5:$F$500,0)),""),"")</f>
        <v>15</v>
      </c>
      <c r="Z134" s="8">
        <f>IFERROR(IF(INDEX('11.4_Outliers-Formal_dry_recy'!$N$5:$N$500,MATCH($F134,'11.4_Outliers-Formal_dry_recy'!$F$5:$F$500,0))&lt;&gt;"N",
INDEX('11.4_Outliers-Formal_dry_recy'!K$5:K$500,MATCH($F134,'11.4_Outliers-Formal_dry_recy'!$F$5:$F$500,0)),""),"")</f>
        <v>2015</v>
      </c>
      <c r="AA134" s="14" t="str">
        <f>IFERROR(IF(INDEX('11.4_Outliers-Formal_dry_recy'!$N$5:$N$500,MATCH($F134,'11.4_Outliers-Formal_dry_recy'!$F$5:$F$500,0))&lt;&gt;"N",
INDEX('11.4_Outliers-Formal_dry_recy'!L$5:L$500,MATCH($F134,'11.4_Outliers-Formal_dry_recy'!$F$5:$F$500,0)),""),"")</f>
        <v>WaW_064</v>
      </c>
      <c r="AB134" s="14">
        <f>IFERROR(IF(INDEX('11.6_Outliers-Incineration'!$N$5:$N$500,MATCH($F134,'11.6_Outliers-Incineration'!$F$5:$F$500,0))&lt;&gt;"N",
INDEX('11.6_Outliers-Incineration'!J$5:J$500,MATCH($F134,'11.6_Outliers-Incineration'!$F$5:$F$500,0)),""),"")</f>
        <v>0</v>
      </c>
      <c r="AC134" s="8">
        <f>IFERROR(IF(INDEX('11.6_Outliers-Incineration'!$N$5:$N$500,MATCH($F134,'11.6_Outliers-Incineration'!$F$5:$F$500,0))&lt;&gt;"N",
INDEX('11.6_Outliers-Incineration'!K$5:K$500,MATCH($F134,'11.6_Outliers-Incineration'!$F$5:$F$500,0)),""),"")</f>
        <v>2015</v>
      </c>
      <c r="AD134" s="14" t="str">
        <f>IFERROR(IF(INDEX('11.6_Outliers-Incineration'!$N$5:$N$500,MATCH($F134,'11.6_Outliers-Incineration'!$F$5:$F$500,0))&lt;&gt;"N",
INDEX('11.6_Outliers-Incineration'!L$5:L$500,MATCH($F134,'11.6_Outliers-Incineration'!$F$5:$F$500,0)),""),"")</f>
        <v>WaW_064</v>
      </c>
      <c r="AE134" s="14">
        <f>IFERROR(IF(INDEX('11.7_Outliers-Controlled_disp'!$N$5:$N$500,MATCH($F134,'11.7_Outliers-Controlled_disp'!$F$5:$F$500,0))&lt;&gt;"N",
INDEX('11.7_Outliers-Controlled_disp'!J$5:J$500,MATCH($F134,'11.7_Outliers-Controlled_disp'!$F$5:$F$500,0)),""),"")</f>
        <v>100</v>
      </c>
      <c r="AF134" s="8">
        <f>IFERROR(IF(INDEX('11.7_Outliers-Controlled_disp'!$N$5:$N$500,MATCH($F134,'11.7_Outliers-Controlled_disp'!$F$5:$F$500,0))&lt;&gt;"N",
INDEX('11.7_Outliers-Controlled_disp'!K$5:K$500,MATCH($F134,'11.7_Outliers-Controlled_disp'!$F$5:$F$500,0)),""),"")</f>
        <v>2015</v>
      </c>
      <c r="AG134" s="14" t="str">
        <f>IFERROR(IF(INDEX('11.7_Outliers-Controlled_disp'!$N$5:$N$500,MATCH($F134,'11.7_Outliers-Controlled_disp'!$F$5:$F$500,0))&lt;&gt;"N",
INDEX('11.7_Outliers-Controlled_disp'!L$5:L$500,MATCH($F134,'11.7_Outliers-Controlled_disp'!$F$5:$F$500,0)),""),"")</f>
        <v>WaW_064</v>
      </c>
      <c r="AI134" s="5"/>
      <c r="AJ134" s="5" t="s">
        <v>1569</v>
      </c>
      <c r="AK134" s="5">
        <f t="shared" si="2"/>
        <v>6</v>
      </c>
    </row>
    <row r="135" spans="1:37" x14ac:dyDescent="0.25">
      <c r="A135" s="5" t="s">
        <v>1131</v>
      </c>
      <c r="B135" s="5" t="s">
        <v>1129</v>
      </c>
      <c r="C135" s="5" t="s">
        <v>1128</v>
      </c>
      <c r="D135" s="5" t="s">
        <v>1038</v>
      </c>
      <c r="E135" s="5" t="s">
        <v>1133</v>
      </c>
      <c r="F135" s="5" t="s">
        <v>1132</v>
      </c>
      <c r="G135" s="5">
        <v>2</v>
      </c>
      <c r="H135" s="15">
        <v>1</v>
      </c>
      <c r="I135" s="4"/>
      <c r="J135" s="13">
        <f>IFERROR(IF(INDEX('11.1_Outliers-Generation'!$N$5:$N$500,MATCH($F135,'11.1_Outliers-Generation'!$F$5:$F$500,0))&lt;&gt;"N",
INDEX('11.1_Outliers-Generation'!J$5:J$500,MATCH($F135,'11.1_Outliers-Generation'!$F$5:$F$500,0)),""),"")</f>
        <v>0.53559347643733768</v>
      </c>
      <c r="K135" s="8">
        <f>IFERROR(IF(INDEX('11.1_Outliers-Generation'!$N$5:$N$500,MATCH($F135,'11.1_Outliers-Generation'!$F$5:$F$500,0))&lt;&gt;"N",
INDEX('11.1_Outliers-Generation'!K$5:K$500,MATCH($F135,'11.1_Outliers-Generation'!$F$5:$F$500,0)),""),"")</f>
        <v>2015</v>
      </c>
      <c r="L135" s="13" t="str">
        <f>IFERROR(IF(INDEX('11.1_Outliers-Generation'!$N$5:$N$500,MATCH($F135,'11.1_Outliers-Generation'!$F$5:$F$500,0))&lt;&gt;"N",
INDEX('11.1_Outliers-Generation'!L$5:L$500,MATCH($F135,'11.1_Outliers-Generation'!$F$5:$F$500,0)),""),"")</f>
        <v>WaW_065</v>
      </c>
      <c r="M135" s="14">
        <f>IFERROR(IF(INDEX('11.2_Outliers-Collection_cov'!$N$5:$N$500,MATCH($F135,'11.2_Outliers-Collection_cov'!$F$5:$F$500,0))&lt;&gt;"N",
INDEX('11.2_Outliers-Collection_cov'!J$5:J$500,MATCH($F135,'11.2_Outliers-Collection_cov'!$F$5:$F$500,0)),""),"")</f>
        <v>98.9</v>
      </c>
      <c r="N135" s="8">
        <f>IFERROR(IF(INDEX('11.2_Outliers-Collection_cov'!$N$5:$N$500,MATCH($F135,'11.2_Outliers-Collection_cov'!$F$5:$F$500,0))&lt;&gt;"N",
INDEX('11.2_Outliers-Collection_cov'!K$5:K$500,MATCH($F135,'11.2_Outliers-Collection_cov'!$F$5:$F$500,0)),""),"")</f>
        <v>2013</v>
      </c>
      <c r="O135" s="13" t="str">
        <f>IFERROR(IF(INDEX('11.2_Outliers-Collection_cov'!$N$5:$N$500,MATCH($F135,'11.2_Outliers-Collection_cov'!$F$5:$F$500,0))&lt;&gt;"N",
INDEX('11.2_Outliers-Collection_cov'!L$5:L$500,MATCH($F135,'11.2_Outliers-Collection_cov'!$F$5:$F$500,0)),""),"")</f>
        <v>WaW_065</v>
      </c>
      <c r="P135" s="14">
        <f>IFERROR(IF(INDEX('11.3_Outliers-Plastic'!$N$5:$N$500,MATCH($F135,'11.3_Outliers-Plastic'!$F$5:$F$500,0))&lt;&gt;"N",
INDEX('11.3_Outliers-Plastic'!J$5:J$500,MATCH($F135,'11.3_Outliers-Plastic'!$F$5:$F$500,0)),""),"")</f>
        <v>9.3699999999999974</v>
      </c>
      <c r="Q135" s="8">
        <f>IFERROR(IF(INDEX('11.3_Outliers-Plastic'!$N$5:$N$500,MATCH($F135,'11.3_Outliers-Plastic'!$F$5:$F$500,0))&lt;&gt;"N",
INDEX('11.3_Outliers-Plastic'!K$5:K$500,MATCH($F135,'11.3_Outliers-Plastic'!$F$5:$F$500,0)),""),"")</f>
        <v>2013</v>
      </c>
      <c r="R135" s="14" t="str">
        <f>IFERROR(IF(INDEX('11.3_Outliers-Plastic'!$N$5:$N$500,MATCH($F135,'11.3_Outliers-Plastic'!$F$5:$F$500,0))&lt;&gt;"N",
INDEX('11.3_Outliers-Plastic'!L$5:L$500,MATCH($F135,'11.3_Outliers-Plastic'!$F$5:$F$500,0)),""),"")</f>
        <v>WaW_065</v>
      </c>
      <c r="S135" s="12"/>
      <c r="T135" s="5"/>
      <c r="U135" s="5" t="s">
        <v>1569</v>
      </c>
      <c r="V135" s="14">
        <f>IFERROR(IF(INDEX('11.5_Outliers-Other_recovery'!$N$5:$N$500,MATCH($F135,'11.5_Outliers-Other_recovery'!$F$5:$F$500,0))&lt;&gt;"N",
INDEX('11.5_Outliers-Other_recovery'!J$5:J$500,MATCH($F135,'11.5_Outliers-Other_recovery'!$F$5:$F$500,0)),""),"")</f>
        <v>0</v>
      </c>
      <c r="W135" s="8">
        <f>IFERROR(IF(INDEX('11.5_Outliers-Other_recovery'!$N$5:$N$500,MATCH($F135,'11.5_Outliers-Other_recovery'!$F$5:$F$500,0))&lt;&gt;"N",
INDEX('11.5_Outliers-Other_recovery'!K$5:K$500,MATCH($F135,'11.5_Outliers-Other_recovery'!$F$5:$F$500,0)),""),"")</f>
        <v>2013</v>
      </c>
      <c r="X135" s="14" t="str">
        <f>IFERROR(IF(INDEX('11.5_Outliers-Other_recovery'!$N$5:$N$500,MATCH($F135,'11.5_Outliers-Other_recovery'!$F$5:$F$500,0))&lt;&gt;"N",
INDEX('11.5_Outliers-Other_recovery'!L$5:L$500,MATCH($F135,'11.5_Outliers-Other_recovery'!$F$5:$F$500,0)),""),"")</f>
        <v>WaW_065</v>
      </c>
      <c r="Y135" s="14">
        <f>IFERROR(IF(INDEX('11.4_Outliers-Formal_dry_recy'!$N$5:$N$500,MATCH($F135,'11.4_Outliers-Formal_dry_recy'!$F$5:$F$500,0))&lt;&gt;"N",
INDEX('11.4_Outliers-Formal_dry_recy'!J$5:J$500,MATCH($F135,'11.4_Outliers-Formal_dry_recy'!$F$5:$F$500,0)),""),"")</f>
        <v>16</v>
      </c>
      <c r="Z135" s="8">
        <f>IFERROR(IF(INDEX('11.4_Outliers-Formal_dry_recy'!$N$5:$N$500,MATCH($F135,'11.4_Outliers-Formal_dry_recy'!$F$5:$F$500,0))&lt;&gt;"N",
INDEX('11.4_Outliers-Formal_dry_recy'!K$5:K$500,MATCH($F135,'11.4_Outliers-Formal_dry_recy'!$F$5:$F$500,0)),""),"")</f>
        <v>2013</v>
      </c>
      <c r="AA135" s="14" t="str">
        <f>IFERROR(IF(INDEX('11.4_Outliers-Formal_dry_recy'!$N$5:$N$500,MATCH($F135,'11.4_Outliers-Formal_dry_recy'!$F$5:$F$500,0))&lt;&gt;"N",
INDEX('11.4_Outliers-Formal_dry_recy'!L$5:L$500,MATCH($F135,'11.4_Outliers-Formal_dry_recy'!$F$5:$F$500,0)),""),"")</f>
        <v>WaW_065</v>
      </c>
      <c r="AB135" s="14">
        <f>IFERROR(IF(INDEX('11.6_Outliers-Incineration'!$N$5:$N$500,MATCH($F135,'11.6_Outliers-Incineration'!$F$5:$F$500,0))&lt;&gt;"N",
INDEX('11.6_Outliers-Incineration'!J$5:J$500,MATCH($F135,'11.6_Outliers-Incineration'!$F$5:$F$500,0)),""),"")</f>
        <v>0</v>
      </c>
      <c r="AC135" s="8">
        <f>IFERROR(IF(INDEX('11.6_Outliers-Incineration'!$N$5:$N$500,MATCH($F135,'11.6_Outliers-Incineration'!$F$5:$F$500,0))&lt;&gt;"N",
INDEX('11.6_Outliers-Incineration'!K$5:K$500,MATCH($F135,'11.6_Outliers-Incineration'!$F$5:$F$500,0)),""),"")</f>
        <v>2013</v>
      </c>
      <c r="AD135" s="14" t="str">
        <f>IFERROR(IF(INDEX('11.6_Outliers-Incineration'!$N$5:$N$500,MATCH($F135,'11.6_Outliers-Incineration'!$F$5:$F$500,0))&lt;&gt;"N",
INDEX('11.6_Outliers-Incineration'!L$5:L$500,MATCH($F135,'11.6_Outliers-Incineration'!$F$5:$F$500,0)),""),"")</f>
        <v>WaW_065</v>
      </c>
      <c r="AE135" s="14">
        <f>IFERROR(IF(INDEX('11.7_Outliers-Controlled_disp'!$N$5:$N$500,MATCH($F135,'11.7_Outliers-Controlled_disp'!$F$5:$F$500,0))&lt;&gt;"N",
INDEX('11.7_Outliers-Controlled_disp'!J$5:J$500,MATCH($F135,'11.7_Outliers-Controlled_disp'!$F$5:$F$500,0)),""),"")</f>
        <v>100</v>
      </c>
      <c r="AF135" s="8">
        <f>IFERROR(IF(INDEX('11.7_Outliers-Controlled_disp'!$N$5:$N$500,MATCH($F135,'11.7_Outliers-Controlled_disp'!$F$5:$F$500,0))&lt;&gt;"N",
INDEX('11.7_Outliers-Controlled_disp'!K$5:K$500,MATCH($F135,'11.7_Outliers-Controlled_disp'!$F$5:$F$500,0)),""),"")</f>
        <v>2013</v>
      </c>
      <c r="AG135" s="14" t="str">
        <f>IFERROR(IF(INDEX('11.7_Outliers-Controlled_disp'!$N$5:$N$500,MATCH($F135,'11.7_Outliers-Controlled_disp'!$F$5:$F$500,0))&lt;&gt;"N",
INDEX('11.7_Outliers-Controlled_disp'!L$5:L$500,MATCH($F135,'11.7_Outliers-Controlled_disp'!$F$5:$F$500,0)),""),"")</f>
        <v>WaW_065</v>
      </c>
      <c r="AI135" s="5"/>
      <c r="AJ135" s="5" t="s">
        <v>1569</v>
      </c>
      <c r="AK135" s="5">
        <f t="shared" si="2"/>
        <v>7</v>
      </c>
    </row>
    <row r="136" spans="1:37" x14ac:dyDescent="0.25">
      <c r="A136" s="5" t="s">
        <v>1134</v>
      </c>
      <c r="B136" s="5" t="s">
        <v>1129</v>
      </c>
      <c r="C136" s="5" t="s">
        <v>1128</v>
      </c>
      <c r="D136" s="5" t="s">
        <v>1038</v>
      </c>
      <c r="E136" s="5" t="s">
        <v>1575</v>
      </c>
      <c r="F136" s="5" t="s">
        <v>1135</v>
      </c>
      <c r="G136" s="5">
        <v>2</v>
      </c>
      <c r="H136" s="15">
        <v>1</v>
      </c>
      <c r="I136" s="4"/>
      <c r="J136" s="13">
        <f>IFERROR(IF(INDEX('11.1_Outliers-Generation'!$N$5:$N$500,MATCH($F136,'11.1_Outliers-Generation'!$F$5:$F$500,0))&lt;&gt;"N",
INDEX('11.1_Outliers-Generation'!J$5:J$500,MATCH($F136,'11.1_Outliers-Generation'!$F$5:$F$500,0)),""),"")</f>
        <v>0.69969573615418224</v>
      </c>
      <c r="K136" s="8">
        <f>IFERROR(IF(INDEX('11.1_Outliers-Generation'!$N$5:$N$500,MATCH($F136,'11.1_Outliers-Generation'!$F$5:$F$500,0))&lt;&gt;"N",
INDEX('11.1_Outliers-Generation'!K$5:K$500,MATCH($F136,'11.1_Outliers-Generation'!$F$5:$F$500,0)),""),"")</f>
        <v>2011</v>
      </c>
      <c r="L136" s="13" t="str">
        <f>IFERROR(IF(INDEX('11.1_Outliers-Generation'!$N$5:$N$500,MATCH($F136,'11.1_Outliers-Generation'!$F$5:$F$500,0))&lt;&gt;"N",
INDEX('11.1_Outliers-Generation'!L$5:L$500,MATCH($F136,'11.1_Outliers-Generation'!$F$5:$F$500,0)),""),"")</f>
        <v>WaW_066</v>
      </c>
      <c r="M136" s="14">
        <f>IFERROR(IF(INDEX('11.2_Outliers-Collection_cov'!$N$5:$N$500,MATCH($F136,'11.2_Outliers-Collection_cov'!$F$5:$F$500,0))&lt;&gt;"N",
INDEX('11.2_Outliers-Collection_cov'!J$5:J$500,MATCH($F136,'11.2_Outliers-Collection_cov'!$F$5:$F$500,0)),""),"")</f>
        <v>100</v>
      </c>
      <c r="N136" s="8">
        <f>IFERROR(IF(INDEX('11.2_Outliers-Collection_cov'!$N$5:$N$500,MATCH($F136,'11.2_Outliers-Collection_cov'!$F$5:$F$500,0))&lt;&gt;"N",
INDEX('11.2_Outliers-Collection_cov'!K$5:K$500,MATCH($F136,'11.2_Outliers-Collection_cov'!$F$5:$F$500,0)),""),"")</f>
        <v>2013</v>
      </c>
      <c r="O136" s="13" t="str">
        <f>IFERROR(IF(INDEX('11.2_Outliers-Collection_cov'!$N$5:$N$500,MATCH($F136,'11.2_Outliers-Collection_cov'!$F$5:$F$500,0))&lt;&gt;"N",
INDEX('11.2_Outliers-Collection_cov'!L$5:L$500,MATCH($F136,'11.2_Outliers-Collection_cov'!$F$5:$F$500,0)),""),"")</f>
        <v>WaW_066</v>
      </c>
      <c r="P136" s="14">
        <f>IFERROR(IF(INDEX('11.3_Outliers-Plastic'!$N$5:$N$500,MATCH($F136,'11.3_Outliers-Plastic'!$F$5:$F$500,0))&lt;&gt;"N",
INDEX('11.3_Outliers-Plastic'!J$5:J$500,MATCH($F136,'11.3_Outliers-Plastic'!$F$5:$F$500,0)),""),"")</f>
        <v>19.03</v>
      </c>
      <c r="Q136" s="8">
        <f>IFERROR(IF(INDEX('11.3_Outliers-Plastic'!$N$5:$N$500,MATCH($F136,'11.3_Outliers-Plastic'!$F$5:$F$500,0))&lt;&gt;"N",
INDEX('11.3_Outliers-Plastic'!K$5:K$500,MATCH($F136,'11.3_Outliers-Plastic'!$F$5:$F$500,0)),""),"")</f>
        <v>2013</v>
      </c>
      <c r="R136" s="14" t="str">
        <f>IFERROR(IF(INDEX('11.3_Outliers-Plastic'!$N$5:$N$500,MATCH($F136,'11.3_Outliers-Plastic'!$F$5:$F$500,0))&lt;&gt;"N",
INDEX('11.3_Outliers-Plastic'!L$5:L$500,MATCH($F136,'11.3_Outliers-Plastic'!$F$5:$F$500,0)),""),"")</f>
        <v>WaW_066</v>
      </c>
      <c r="S136" s="12"/>
      <c r="T136" s="5"/>
      <c r="U136" s="5" t="s">
        <v>1569</v>
      </c>
      <c r="V136" s="14">
        <f>IFERROR(IF(INDEX('11.5_Outliers-Other_recovery'!$N$5:$N$500,MATCH($F136,'11.5_Outliers-Other_recovery'!$F$5:$F$500,0))&lt;&gt;"N",
INDEX('11.5_Outliers-Other_recovery'!J$5:J$500,MATCH($F136,'11.5_Outliers-Other_recovery'!$F$5:$F$500,0)),""),"")</f>
        <v>0</v>
      </c>
      <c r="W136" s="8">
        <f>IFERROR(IF(INDEX('11.5_Outliers-Other_recovery'!$N$5:$N$500,MATCH($F136,'11.5_Outliers-Other_recovery'!$F$5:$F$500,0))&lt;&gt;"N",
INDEX('11.5_Outliers-Other_recovery'!K$5:K$500,MATCH($F136,'11.5_Outliers-Other_recovery'!$F$5:$F$500,0)),""),"")</f>
        <v>2013</v>
      </c>
      <c r="X136" s="14" t="str">
        <f>IFERROR(IF(INDEX('11.5_Outliers-Other_recovery'!$N$5:$N$500,MATCH($F136,'11.5_Outliers-Other_recovery'!$F$5:$F$500,0))&lt;&gt;"N",
INDEX('11.5_Outliers-Other_recovery'!L$5:L$500,MATCH($F136,'11.5_Outliers-Other_recovery'!$F$5:$F$500,0)),""),"")</f>
        <v>WaW_066</v>
      </c>
      <c r="Y136" s="14">
        <f>IFERROR(IF(INDEX('11.4_Outliers-Formal_dry_recy'!$N$5:$N$500,MATCH($F136,'11.4_Outliers-Formal_dry_recy'!$F$5:$F$500,0))&lt;&gt;"N",
INDEX('11.4_Outliers-Formal_dry_recy'!J$5:J$500,MATCH($F136,'11.4_Outliers-Formal_dry_recy'!$F$5:$F$500,0)),""),"")</f>
        <v>17</v>
      </c>
      <c r="Z136" s="8">
        <f>IFERROR(IF(INDEX('11.4_Outliers-Formal_dry_recy'!$N$5:$N$500,MATCH($F136,'11.4_Outliers-Formal_dry_recy'!$F$5:$F$500,0))&lt;&gt;"N",
INDEX('11.4_Outliers-Formal_dry_recy'!K$5:K$500,MATCH($F136,'11.4_Outliers-Formal_dry_recy'!$F$5:$F$500,0)),""),"")</f>
        <v>2013</v>
      </c>
      <c r="AA136" s="14" t="str">
        <f>IFERROR(IF(INDEX('11.4_Outliers-Formal_dry_recy'!$N$5:$N$500,MATCH($F136,'11.4_Outliers-Formal_dry_recy'!$F$5:$F$500,0))&lt;&gt;"N",
INDEX('11.4_Outliers-Formal_dry_recy'!L$5:L$500,MATCH($F136,'11.4_Outliers-Formal_dry_recy'!$F$5:$F$500,0)),""),"")</f>
        <v>WaW_066</v>
      </c>
      <c r="AB136" s="14">
        <f>IFERROR(IF(INDEX('11.6_Outliers-Incineration'!$N$5:$N$500,MATCH($F136,'11.6_Outliers-Incineration'!$F$5:$F$500,0))&lt;&gt;"N",
INDEX('11.6_Outliers-Incineration'!J$5:J$500,MATCH($F136,'11.6_Outliers-Incineration'!$F$5:$F$500,0)),""),"")</f>
        <v>0</v>
      </c>
      <c r="AC136" s="8">
        <f>IFERROR(IF(INDEX('11.6_Outliers-Incineration'!$N$5:$N$500,MATCH($F136,'11.6_Outliers-Incineration'!$F$5:$F$500,0))&lt;&gt;"N",
INDEX('11.6_Outliers-Incineration'!K$5:K$500,MATCH($F136,'11.6_Outliers-Incineration'!$F$5:$F$500,0)),""),"")</f>
        <v>2013</v>
      </c>
      <c r="AD136" s="14" t="str">
        <f>IFERROR(IF(INDEX('11.6_Outliers-Incineration'!$N$5:$N$500,MATCH($F136,'11.6_Outliers-Incineration'!$F$5:$F$500,0))&lt;&gt;"N",
INDEX('11.6_Outliers-Incineration'!L$5:L$500,MATCH($F136,'11.6_Outliers-Incineration'!$F$5:$F$500,0)),""),"")</f>
        <v>WaW_066</v>
      </c>
      <c r="AE136" s="14">
        <f>IFERROR(IF(INDEX('11.7_Outliers-Controlled_disp'!$N$5:$N$500,MATCH($F136,'11.7_Outliers-Controlled_disp'!$F$5:$F$500,0))&lt;&gt;"N",
INDEX('11.7_Outliers-Controlled_disp'!J$5:J$500,MATCH($F136,'11.7_Outliers-Controlled_disp'!$F$5:$F$500,0)),""),"")</f>
        <v>100</v>
      </c>
      <c r="AF136" s="8">
        <f>IFERROR(IF(INDEX('11.7_Outliers-Controlled_disp'!$N$5:$N$500,MATCH($F136,'11.7_Outliers-Controlled_disp'!$F$5:$F$500,0))&lt;&gt;"N",
INDEX('11.7_Outliers-Controlled_disp'!K$5:K$500,MATCH($F136,'11.7_Outliers-Controlled_disp'!$F$5:$F$500,0)),""),"")</f>
        <v>2013</v>
      </c>
      <c r="AG136" s="14" t="str">
        <f>IFERROR(IF(INDEX('11.7_Outliers-Controlled_disp'!$N$5:$N$500,MATCH($F136,'11.7_Outliers-Controlled_disp'!$F$5:$F$500,0))&lt;&gt;"N",
INDEX('11.7_Outliers-Controlled_disp'!L$5:L$500,MATCH($F136,'11.7_Outliers-Controlled_disp'!$F$5:$F$500,0)),""),"")</f>
        <v>WaW_066</v>
      </c>
      <c r="AI136" s="5"/>
      <c r="AJ136" s="5" t="s">
        <v>1569</v>
      </c>
      <c r="AK136" s="5">
        <f t="shared" si="2"/>
        <v>7</v>
      </c>
    </row>
    <row r="137" spans="1:37" x14ac:dyDescent="0.25">
      <c r="A137" s="5" t="s">
        <v>403</v>
      </c>
      <c r="B137" s="5" t="s">
        <v>406</v>
      </c>
      <c r="C137" s="5" t="s">
        <v>405</v>
      </c>
      <c r="D137" s="5" t="s">
        <v>360</v>
      </c>
      <c r="E137" s="5" t="s">
        <v>407</v>
      </c>
      <c r="F137" s="5" t="s">
        <v>404</v>
      </c>
      <c r="G137" s="5">
        <v>1</v>
      </c>
      <c r="H137" s="15">
        <v>3</v>
      </c>
      <c r="I137" s="4" t="s">
        <v>1862</v>
      </c>
      <c r="J137" s="13" t="str">
        <f>IFERROR(IF(INDEX('11.1_Outliers-Generation'!$N$5:$N$500,MATCH($F137,'11.1_Outliers-Generation'!$F$5:$F$500,0))&lt;&gt;"N",
INDEX('11.1_Outliers-Generation'!J$5:J$500,MATCH($F137,'11.1_Outliers-Generation'!$F$5:$F$500,0)),""),"")</f>
        <v/>
      </c>
      <c r="K137" s="8" t="str">
        <f>IFERROR(IF(INDEX('11.1_Outliers-Generation'!$N$5:$N$500,MATCH($F137,'11.1_Outliers-Generation'!$F$5:$F$500,0))&lt;&gt;"N",
INDEX('11.1_Outliers-Generation'!K$5:K$500,MATCH($F137,'11.1_Outliers-Generation'!$F$5:$F$500,0)),""),"")</f>
        <v/>
      </c>
      <c r="L137" s="13" t="str">
        <f>IFERROR(IF(INDEX('11.1_Outliers-Generation'!$N$5:$N$500,MATCH($F137,'11.1_Outliers-Generation'!$F$5:$F$500,0))&lt;&gt;"N",
INDEX('11.1_Outliers-Generation'!L$5:L$500,MATCH($F137,'11.1_Outliers-Generation'!$F$5:$F$500,0)),""),"")</f>
        <v/>
      </c>
      <c r="M137" s="14">
        <f>IFERROR(IF(INDEX('11.2_Outliers-Collection_cov'!$N$5:$N$500,MATCH($F137,'11.2_Outliers-Collection_cov'!$F$5:$F$500,0))&lt;&gt;"N",
INDEX('11.2_Outliers-Collection_cov'!J$5:J$500,MATCH($F137,'11.2_Outliers-Collection_cov'!$F$5:$F$500,0)),""),"")</f>
        <v>60</v>
      </c>
      <c r="N137" s="8" t="str">
        <f>IFERROR(IF(INDEX('11.2_Outliers-Collection_cov'!$N$5:$N$500,MATCH($F137,'11.2_Outliers-Collection_cov'!$F$5:$F$500,0))&lt;&gt;"N",
INDEX('11.2_Outliers-Collection_cov'!K$5:K$500,MATCH($F137,'11.2_Outliers-Collection_cov'!$F$5:$F$500,0)),""),"")</f>
        <v/>
      </c>
      <c r="O137" s="13" t="str">
        <f>IFERROR(IF(INDEX('11.2_Outliers-Collection_cov'!$N$5:$N$500,MATCH($F137,'11.2_Outliers-Collection_cov'!$F$5:$F$500,0))&lt;&gt;"N",
INDEX('11.2_Outliers-Collection_cov'!L$5:L$500,MATCH($F137,'11.2_Outliers-Collection_cov'!$F$5:$F$500,0)),""),"")</f>
        <v>WaW_067</v>
      </c>
      <c r="P137" s="14" t="str">
        <f>IFERROR(IF(INDEX('11.3_Outliers-Plastic'!$N$5:$N$500,MATCH($F137,'11.3_Outliers-Plastic'!$F$5:$F$500,0))&lt;&gt;"N",
INDEX('11.3_Outliers-Plastic'!J$5:J$500,MATCH($F137,'11.3_Outliers-Plastic'!$F$5:$F$500,0)),""),"")</f>
        <v/>
      </c>
      <c r="Q137" s="8" t="str">
        <f>IFERROR(IF(INDEX('11.3_Outliers-Plastic'!$N$5:$N$500,MATCH($F137,'11.3_Outliers-Plastic'!$F$5:$F$500,0))&lt;&gt;"N",
INDEX('11.3_Outliers-Plastic'!K$5:K$500,MATCH($F137,'11.3_Outliers-Plastic'!$F$5:$F$500,0)),""),"")</f>
        <v/>
      </c>
      <c r="R137" s="14" t="str">
        <f>IFERROR(IF(INDEX('11.3_Outliers-Plastic'!$N$5:$N$500,MATCH($F137,'11.3_Outliers-Plastic'!$F$5:$F$500,0))&lt;&gt;"N",
INDEX('11.3_Outliers-Plastic'!L$5:L$500,MATCH($F137,'11.3_Outliers-Plastic'!$F$5:$F$500,0)),""),"")</f>
        <v/>
      </c>
      <c r="S137" s="12"/>
      <c r="T137" s="5"/>
      <c r="U137" s="5" t="s">
        <v>1569</v>
      </c>
      <c r="V137" s="14">
        <f>IFERROR(IF(INDEX('11.5_Outliers-Other_recovery'!$N$5:$N$500,MATCH($F137,'11.5_Outliers-Other_recovery'!$F$5:$F$500,0))&lt;&gt;"N",
INDEX('11.5_Outliers-Other_recovery'!J$5:J$500,MATCH($F137,'11.5_Outliers-Other_recovery'!$F$5:$F$500,0)),""),"")</f>
        <v>0</v>
      </c>
      <c r="W137" s="8" t="str">
        <f>IFERROR(IF(INDEX('11.5_Outliers-Other_recovery'!$N$5:$N$500,MATCH($F137,'11.5_Outliers-Other_recovery'!$F$5:$F$500,0))&lt;&gt;"N",
INDEX('11.5_Outliers-Other_recovery'!K$5:K$500,MATCH($F137,'11.5_Outliers-Other_recovery'!$F$5:$F$500,0)),""),"")</f>
        <v/>
      </c>
      <c r="X137" s="14" t="str">
        <f>IFERROR(IF(INDEX('11.5_Outliers-Other_recovery'!$N$5:$N$500,MATCH($F137,'11.5_Outliers-Other_recovery'!$F$5:$F$500,0))&lt;&gt;"N",
INDEX('11.5_Outliers-Other_recovery'!L$5:L$500,MATCH($F137,'11.5_Outliers-Other_recovery'!$F$5:$F$500,0)),""),"")</f>
        <v>WaW_067</v>
      </c>
      <c r="Y137" s="14">
        <f>IFERROR(IF(INDEX('11.4_Outliers-Formal_dry_recy'!$N$5:$N$500,MATCH($F137,'11.4_Outliers-Formal_dry_recy'!$F$5:$F$500,0))&lt;&gt;"N",
INDEX('11.4_Outliers-Formal_dry_recy'!J$5:J$500,MATCH($F137,'11.4_Outliers-Formal_dry_recy'!$F$5:$F$500,0)),""),"")</f>
        <v>0</v>
      </c>
      <c r="Z137" s="8" t="str">
        <f>IFERROR(IF(INDEX('11.4_Outliers-Formal_dry_recy'!$N$5:$N$500,MATCH($F137,'11.4_Outliers-Formal_dry_recy'!$F$5:$F$500,0))&lt;&gt;"N",
INDEX('11.4_Outliers-Formal_dry_recy'!K$5:K$500,MATCH($F137,'11.4_Outliers-Formal_dry_recy'!$F$5:$F$500,0)),""),"")</f>
        <v/>
      </c>
      <c r="AA137" s="14" t="str">
        <f>IFERROR(IF(INDEX('11.4_Outliers-Formal_dry_recy'!$N$5:$N$500,MATCH($F137,'11.4_Outliers-Formal_dry_recy'!$F$5:$F$500,0))&lt;&gt;"N",
INDEX('11.4_Outliers-Formal_dry_recy'!L$5:L$500,MATCH($F137,'11.4_Outliers-Formal_dry_recy'!$F$5:$F$500,0)),""),"")</f>
        <v>WaW_067</v>
      </c>
      <c r="AB137" s="14">
        <f>IFERROR(IF(INDEX('11.6_Outliers-Incineration'!$N$5:$N$500,MATCH($F137,'11.6_Outliers-Incineration'!$F$5:$F$500,0))&lt;&gt;"N",
INDEX('11.6_Outliers-Incineration'!J$5:J$500,MATCH($F137,'11.6_Outliers-Incineration'!$F$5:$F$500,0)),""),"")</f>
        <v>0</v>
      </c>
      <c r="AC137" s="8" t="str">
        <f>IFERROR(IF(INDEX('11.6_Outliers-Incineration'!$N$5:$N$500,MATCH($F137,'11.6_Outliers-Incineration'!$F$5:$F$500,0))&lt;&gt;"N",
INDEX('11.6_Outliers-Incineration'!K$5:K$500,MATCH($F137,'11.6_Outliers-Incineration'!$F$5:$F$500,0)),""),"")</f>
        <v/>
      </c>
      <c r="AD137" s="14" t="str">
        <f>IFERROR(IF(INDEX('11.6_Outliers-Incineration'!$N$5:$N$500,MATCH($F137,'11.6_Outliers-Incineration'!$F$5:$F$500,0))&lt;&gt;"N",
INDEX('11.6_Outliers-Incineration'!L$5:L$500,MATCH($F137,'11.6_Outliers-Incineration'!$F$5:$F$500,0)),""),"")</f>
        <v>WaW_067</v>
      </c>
      <c r="AE137" s="14">
        <f>IFERROR(IF(INDEX('11.7_Outliers-Controlled_disp'!$N$5:$N$500,MATCH($F137,'11.7_Outliers-Controlled_disp'!$F$5:$F$500,0))&lt;&gt;"N",
INDEX('11.7_Outliers-Controlled_disp'!J$5:J$500,MATCH($F137,'11.7_Outliers-Controlled_disp'!$F$5:$F$500,0)),""),"")</f>
        <v>40</v>
      </c>
      <c r="AF137" s="8" t="str">
        <f>IFERROR(IF(INDEX('11.7_Outliers-Controlled_disp'!$N$5:$N$500,MATCH($F137,'11.7_Outliers-Controlled_disp'!$F$5:$F$500,0))&lt;&gt;"N",
INDEX('11.7_Outliers-Controlled_disp'!K$5:K$500,MATCH($F137,'11.7_Outliers-Controlled_disp'!$F$5:$F$500,0)),""),"")</f>
        <v/>
      </c>
      <c r="AG137" s="14" t="str">
        <f>IFERROR(IF(INDEX('11.7_Outliers-Controlled_disp'!$N$5:$N$500,MATCH($F137,'11.7_Outliers-Controlled_disp'!$F$5:$F$500,0))&lt;&gt;"N",
INDEX('11.7_Outliers-Controlled_disp'!L$5:L$500,MATCH($F137,'11.7_Outliers-Controlled_disp'!$F$5:$F$500,0)),""),"")</f>
        <v>WaW_067</v>
      </c>
      <c r="AI137" s="5"/>
      <c r="AJ137" s="5" t="s">
        <v>1569</v>
      </c>
      <c r="AK137" s="5">
        <f t="shared" si="2"/>
        <v>5</v>
      </c>
    </row>
    <row r="138" spans="1:37" x14ac:dyDescent="0.25">
      <c r="A138" s="5" t="s">
        <v>408</v>
      </c>
      <c r="B138" s="5" t="s">
        <v>7</v>
      </c>
      <c r="C138" s="5" t="s">
        <v>410</v>
      </c>
      <c r="D138" s="5" t="s">
        <v>360</v>
      </c>
      <c r="E138" s="5" t="s">
        <v>411</v>
      </c>
      <c r="F138" s="5" t="s">
        <v>409</v>
      </c>
      <c r="G138" s="5">
        <v>2</v>
      </c>
      <c r="H138" s="15">
        <v>2</v>
      </c>
      <c r="I138" s="4" t="s">
        <v>1863</v>
      </c>
      <c r="J138" s="13">
        <f>IFERROR(IF(INDEX('11.1_Outliers-Generation'!$N$5:$N$500,MATCH($F138,'11.1_Outliers-Generation'!$F$5:$F$500,0))&lt;&gt;"N",
INDEX('11.1_Outliers-Generation'!J$5:J$500,MATCH($F138,'11.1_Outliers-Generation'!$F$5:$F$500,0)),""),"")</f>
        <v>0.60412531285060844</v>
      </c>
      <c r="K138" s="8">
        <f>IFERROR(IF(INDEX('11.1_Outliers-Generation'!$N$5:$N$500,MATCH($F138,'11.1_Outliers-Generation'!$F$5:$F$500,0))&lt;&gt;"N",
INDEX('11.1_Outliers-Generation'!K$5:K$500,MATCH($F138,'11.1_Outliers-Generation'!$F$5:$F$500,0)),""),"")</f>
        <v>2016</v>
      </c>
      <c r="L138" s="13" t="str">
        <f>IFERROR(IF(INDEX('11.1_Outliers-Generation'!$N$5:$N$500,MATCH($F138,'11.1_Outliers-Generation'!$F$5:$F$500,0))&lt;&gt;"N",
INDEX('11.1_Outliers-Generation'!L$5:L$500,MATCH($F138,'11.1_Outliers-Generation'!$F$5:$F$500,0)),""),"")</f>
        <v>WaW_068</v>
      </c>
      <c r="M138" s="14" t="str">
        <f>IFERROR(IF(INDEX('11.2_Outliers-Collection_cov'!$N$5:$N$500,MATCH($F138,'11.2_Outliers-Collection_cov'!$F$5:$F$500,0))&lt;&gt;"N",
INDEX('11.2_Outliers-Collection_cov'!J$5:J$500,MATCH($F138,'11.2_Outliers-Collection_cov'!$F$5:$F$500,0)),""),"")</f>
        <v/>
      </c>
      <c r="N138" s="8" t="str">
        <f>IFERROR(IF(INDEX('11.2_Outliers-Collection_cov'!$N$5:$N$500,MATCH($F138,'11.2_Outliers-Collection_cov'!$F$5:$F$500,0))&lt;&gt;"N",
INDEX('11.2_Outliers-Collection_cov'!K$5:K$500,MATCH($F138,'11.2_Outliers-Collection_cov'!$F$5:$F$500,0)),""),"")</f>
        <v/>
      </c>
      <c r="O138" s="13" t="str">
        <f>IFERROR(IF(INDEX('11.2_Outliers-Collection_cov'!$N$5:$N$500,MATCH($F138,'11.2_Outliers-Collection_cov'!$F$5:$F$500,0))&lt;&gt;"N",
INDEX('11.2_Outliers-Collection_cov'!L$5:L$500,MATCH($F138,'11.2_Outliers-Collection_cov'!$F$5:$F$500,0)),""),"")</f>
        <v/>
      </c>
      <c r="P138" s="14" t="str">
        <f>IFERROR(IF(INDEX('11.3_Outliers-Plastic'!$N$5:$N$500,MATCH($F138,'11.3_Outliers-Plastic'!$F$5:$F$500,0))&lt;&gt;"N",
INDEX('11.3_Outliers-Plastic'!J$5:J$500,MATCH($F138,'11.3_Outliers-Plastic'!$F$5:$F$500,0)),""),"")</f>
        <v/>
      </c>
      <c r="Q138" s="8" t="str">
        <f>IFERROR(IF(INDEX('11.3_Outliers-Plastic'!$N$5:$N$500,MATCH($F138,'11.3_Outliers-Plastic'!$F$5:$F$500,0))&lt;&gt;"N",
INDEX('11.3_Outliers-Plastic'!K$5:K$500,MATCH($F138,'11.3_Outliers-Plastic'!$F$5:$F$500,0)),""),"")</f>
        <v/>
      </c>
      <c r="R138" s="14" t="str">
        <f>IFERROR(IF(INDEX('11.3_Outliers-Plastic'!$N$5:$N$500,MATCH($F138,'11.3_Outliers-Plastic'!$F$5:$F$500,0))&lt;&gt;"N",
INDEX('11.3_Outliers-Plastic'!L$5:L$500,MATCH($F138,'11.3_Outliers-Plastic'!$F$5:$F$500,0)),""),"")</f>
        <v/>
      </c>
      <c r="S138" s="12"/>
      <c r="T138" s="5"/>
      <c r="U138" s="5" t="s">
        <v>1569</v>
      </c>
      <c r="V138" s="14">
        <f>IFERROR(IF(INDEX('11.5_Outliers-Other_recovery'!$N$5:$N$500,MATCH($F138,'11.5_Outliers-Other_recovery'!$F$5:$F$500,0))&lt;&gt;"N",
INDEX('11.5_Outliers-Other_recovery'!J$5:J$500,MATCH($F138,'11.5_Outliers-Other_recovery'!$F$5:$F$500,0)),""),"")</f>
        <v>0</v>
      </c>
      <c r="W138" s="8">
        <f>IFERROR(IF(INDEX('11.5_Outliers-Other_recovery'!$N$5:$N$500,MATCH($F138,'11.5_Outliers-Other_recovery'!$F$5:$F$500,0))&lt;&gt;"N",
INDEX('11.5_Outliers-Other_recovery'!K$5:K$500,MATCH($F138,'11.5_Outliers-Other_recovery'!$F$5:$F$500,0)),""),"")</f>
        <v>2016</v>
      </c>
      <c r="X138" s="14" t="str">
        <f>IFERROR(IF(INDEX('11.5_Outliers-Other_recovery'!$N$5:$N$500,MATCH($F138,'11.5_Outliers-Other_recovery'!$F$5:$F$500,0))&lt;&gt;"N",
INDEX('11.5_Outliers-Other_recovery'!L$5:L$500,MATCH($F138,'11.5_Outliers-Other_recovery'!$F$5:$F$500,0)),""),"")</f>
        <v>WaW_068</v>
      </c>
      <c r="Y138" s="14">
        <f>IFERROR(IF(INDEX('11.4_Outliers-Formal_dry_recy'!$N$5:$N$500,MATCH($F138,'11.4_Outliers-Formal_dry_recy'!$F$5:$F$500,0))&lt;&gt;"N",
INDEX('11.4_Outliers-Formal_dry_recy'!J$5:J$500,MATCH($F138,'11.4_Outliers-Formal_dry_recy'!$F$5:$F$500,0)),""),"")</f>
        <v>0</v>
      </c>
      <c r="Z138" s="8">
        <f>IFERROR(IF(INDEX('11.4_Outliers-Formal_dry_recy'!$N$5:$N$500,MATCH($F138,'11.4_Outliers-Formal_dry_recy'!$F$5:$F$500,0))&lt;&gt;"N",
INDEX('11.4_Outliers-Formal_dry_recy'!K$5:K$500,MATCH($F138,'11.4_Outliers-Formal_dry_recy'!$F$5:$F$500,0)),""),"")</f>
        <v>2016</v>
      </c>
      <c r="AA138" s="14" t="str">
        <f>IFERROR(IF(INDEX('11.4_Outliers-Formal_dry_recy'!$N$5:$N$500,MATCH($F138,'11.4_Outliers-Formal_dry_recy'!$F$5:$F$500,0))&lt;&gt;"N",
INDEX('11.4_Outliers-Formal_dry_recy'!L$5:L$500,MATCH($F138,'11.4_Outliers-Formal_dry_recy'!$F$5:$F$500,0)),""),"")</f>
        <v>WaW_068</v>
      </c>
      <c r="AB138" s="14">
        <f>IFERROR(IF(INDEX('11.6_Outliers-Incineration'!$N$5:$N$500,MATCH($F138,'11.6_Outliers-Incineration'!$F$5:$F$500,0))&lt;&gt;"N",
INDEX('11.6_Outliers-Incineration'!J$5:J$500,MATCH($F138,'11.6_Outliers-Incineration'!$F$5:$F$500,0)),""),"")</f>
        <v>0</v>
      </c>
      <c r="AC138" s="8">
        <f>IFERROR(IF(INDEX('11.6_Outliers-Incineration'!$N$5:$N$500,MATCH($F138,'11.6_Outliers-Incineration'!$F$5:$F$500,0))&lt;&gt;"N",
INDEX('11.6_Outliers-Incineration'!K$5:K$500,MATCH($F138,'11.6_Outliers-Incineration'!$F$5:$F$500,0)),""),"")</f>
        <v>2016</v>
      </c>
      <c r="AD138" s="14" t="str">
        <f>IFERROR(IF(INDEX('11.6_Outliers-Incineration'!$N$5:$N$500,MATCH($F138,'11.6_Outliers-Incineration'!$F$5:$F$500,0))&lt;&gt;"N",
INDEX('11.6_Outliers-Incineration'!L$5:L$500,MATCH($F138,'11.6_Outliers-Incineration'!$F$5:$F$500,0)),""),"")</f>
        <v>WaW_068</v>
      </c>
      <c r="AE138" s="14">
        <f>IFERROR(IF(INDEX('11.7_Outliers-Controlled_disp'!$N$5:$N$500,MATCH($F138,'11.7_Outliers-Controlled_disp'!$F$5:$F$500,0))&lt;&gt;"N",
INDEX('11.7_Outliers-Controlled_disp'!J$5:J$500,MATCH($F138,'11.7_Outliers-Controlled_disp'!$F$5:$F$500,0)),""),"")</f>
        <v>0</v>
      </c>
      <c r="AF138" s="8">
        <f>IFERROR(IF(INDEX('11.7_Outliers-Controlled_disp'!$N$5:$N$500,MATCH($F138,'11.7_Outliers-Controlled_disp'!$F$5:$F$500,0))&lt;&gt;"N",
INDEX('11.7_Outliers-Controlled_disp'!K$5:K$500,MATCH($F138,'11.7_Outliers-Controlled_disp'!$F$5:$F$500,0)),""),"")</f>
        <v>2016</v>
      </c>
      <c r="AG138" s="14" t="str">
        <f>IFERROR(IF(INDEX('11.7_Outliers-Controlled_disp'!$N$5:$N$500,MATCH($F138,'11.7_Outliers-Controlled_disp'!$F$5:$F$500,0))&lt;&gt;"N",
INDEX('11.7_Outliers-Controlled_disp'!L$5:L$500,MATCH($F138,'11.7_Outliers-Controlled_disp'!$F$5:$F$500,0)),""),"")</f>
        <v>WaW_068</v>
      </c>
      <c r="AI138" s="5"/>
      <c r="AJ138" s="5" t="s">
        <v>1569</v>
      </c>
      <c r="AK138" s="5">
        <f t="shared" si="2"/>
        <v>5</v>
      </c>
    </row>
    <row r="139" spans="1:37" x14ac:dyDescent="0.25">
      <c r="A139" s="5" t="s">
        <v>668</v>
      </c>
      <c r="B139" s="5" t="s">
        <v>1649</v>
      </c>
      <c r="C139" s="5" t="s">
        <v>670</v>
      </c>
      <c r="D139" s="5" t="s">
        <v>620</v>
      </c>
      <c r="E139" s="5" t="s">
        <v>671</v>
      </c>
      <c r="F139" s="5" t="s">
        <v>669</v>
      </c>
      <c r="G139" s="5">
        <v>2</v>
      </c>
      <c r="H139" s="15">
        <v>2</v>
      </c>
      <c r="I139" s="4" t="s">
        <v>1864</v>
      </c>
      <c r="J139" s="13">
        <f>IFERROR(IF(INDEX('11.1_Outliers-Generation'!$N$5:$N$500,MATCH($F139,'11.1_Outliers-Generation'!$F$5:$F$500,0))&lt;&gt;"N",
INDEX('11.1_Outliers-Generation'!J$5:J$500,MATCH($F139,'11.1_Outliers-Generation'!$F$5:$F$500,0)),""),"")</f>
        <v>0.50612833453496764</v>
      </c>
      <c r="K139" s="8">
        <f>IFERROR(IF(INDEX('11.1_Outliers-Generation'!$N$5:$N$500,MATCH($F139,'11.1_Outliers-Generation'!$F$5:$F$500,0))&lt;&gt;"N",
INDEX('11.1_Outliers-Generation'!K$5:K$500,MATCH($F139,'11.1_Outliers-Generation'!$F$5:$F$500,0)),""),"")</f>
        <v>2012</v>
      </c>
      <c r="L139" s="13" t="str">
        <f>IFERROR(IF(INDEX('11.1_Outliers-Generation'!$N$5:$N$500,MATCH($F139,'11.1_Outliers-Generation'!$F$5:$F$500,0))&lt;&gt;"N",
INDEX('11.1_Outliers-Generation'!L$5:L$500,MATCH($F139,'11.1_Outliers-Generation'!$F$5:$F$500,0)),""),"")</f>
        <v>WaW_069</v>
      </c>
      <c r="M139" s="14" t="str">
        <f>IFERROR(IF(INDEX('11.2_Outliers-Collection_cov'!$N$5:$N$500,MATCH($F139,'11.2_Outliers-Collection_cov'!$F$5:$F$500,0))&lt;&gt;"N",
INDEX('11.2_Outliers-Collection_cov'!J$5:J$500,MATCH($F139,'11.2_Outliers-Collection_cov'!$F$5:$F$500,0)),""),"")</f>
        <v/>
      </c>
      <c r="N139" s="8" t="str">
        <f>IFERROR(IF(INDEX('11.2_Outliers-Collection_cov'!$N$5:$N$500,MATCH($F139,'11.2_Outliers-Collection_cov'!$F$5:$F$500,0))&lt;&gt;"N",
INDEX('11.2_Outliers-Collection_cov'!K$5:K$500,MATCH($F139,'11.2_Outliers-Collection_cov'!$F$5:$F$500,0)),""),"")</f>
        <v/>
      </c>
      <c r="O139" s="13" t="str">
        <f>IFERROR(IF(INDEX('11.2_Outliers-Collection_cov'!$N$5:$N$500,MATCH($F139,'11.2_Outliers-Collection_cov'!$F$5:$F$500,0))&lt;&gt;"N",
INDEX('11.2_Outliers-Collection_cov'!L$5:L$500,MATCH($F139,'11.2_Outliers-Collection_cov'!$F$5:$F$500,0)),""),"")</f>
        <v/>
      </c>
      <c r="P139" s="14">
        <f>IFERROR(IF(INDEX('11.3_Outliers-Plastic'!$N$5:$N$500,MATCH($F139,'11.3_Outliers-Plastic'!$F$5:$F$500,0))&lt;&gt;"N",
INDEX('11.3_Outliers-Plastic'!J$5:J$500,MATCH($F139,'11.3_Outliers-Plastic'!$F$5:$F$500,0)),""),"")</f>
        <v>6.1999999999999993</v>
      </c>
      <c r="Q139" s="8">
        <f>IFERROR(IF(INDEX('11.3_Outliers-Plastic'!$N$5:$N$500,MATCH($F139,'11.3_Outliers-Plastic'!$F$5:$F$500,0))&lt;&gt;"N",
INDEX('11.3_Outliers-Plastic'!K$5:K$500,MATCH($F139,'11.3_Outliers-Plastic'!$F$5:$F$500,0)),""),"")</f>
        <v>2012</v>
      </c>
      <c r="R139" s="14" t="str">
        <f>IFERROR(IF(INDEX('11.3_Outliers-Plastic'!$N$5:$N$500,MATCH($F139,'11.3_Outliers-Plastic'!$F$5:$F$500,0))&lt;&gt;"N",
INDEX('11.3_Outliers-Plastic'!L$5:L$500,MATCH($F139,'11.3_Outliers-Plastic'!$F$5:$F$500,0)),""),"")</f>
        <v>WaW_069</v>
      </c>
      <c r="S139" s="12"/>
      <c r="T139" s="5"/>
      <c r="U139" s="5" t="s">
        <v>1569</v>
      </c>
      <c r="V139" s="14" t="str">
        <f>IFERROR(IF(INDEX('11.5_Outliers-Other_recovery'!$N$5:$N$500,MATCH($F139,'11.5_Outliers-Other_recovery'!$F$5:$F$500,0))&lt;&gt;"N",
INDEX('11.5_Outliers-Other_recovery'!J$5:J$500,MATCH($F139,'11.5_Outliers-Other_recovery'!$F$5:$F$500,0)),""),"")</f>
        <v/>
      </c>
      <c r="W139" s="8" t="str">
        <f>IFERROR(IF(INDEX('11.5_Outliers-Other_recovery'!$N$5:$N$500,MATCH($F139,'11.5_Outliers-Other_recovery'!$F$5:$F$500,0))&lt;&gt;"N",
INDEX('11.5_Outliers-Other_recovery'!K$5:K$500,MATCH($F139,'11.5_Outliers-Other_recovery'!$F$5:$F$500,0)),""),"")</f>
        <v/>
      </c>
      <c r="X139" s="14" t="str">
        <f>IFERROR(IF(INDEX('11.5_Outliers-Other_recovery'!$N$5:$N$500,MATCH($F139,'11.5_Outliers-Other_recovery'!$F$5:$F$500,0))&lt;&gt;"N",
INDEX('11.5_Outliers-Other_recovery'!L$5:L$500,MATCH($F139,'11.5_Outliers-Other_recovery'!$F$5:$F$500,0)),""),"")</f>
        <v/>
      </c>
      <c r="Y139" s="14" t="str">
        <f>IFERROR(IF(INDEX('11.4_Outliers-Formal_dry_recy'!$N$5:$N$500,MATCH($F139,'11.4_Outliers-Formal_dry_recy'!$F$5:$F$500,0))&lt;&gt;"N",
INDEX('11.4_Outliers-Formal_dry_recy'!J$5:J$500,MATCH($F139,'11.4_Outliers-Formal_dry_recy'!$F$5:$F$500,0)),""),"")</f>
        <v/>
      </c>
      <c r="Z139" s="8" t="str">
        <f>IFERROR(IF(INDEX('11.4_Outliers-Formal_dry_recy'!$N$5:$N$500,MATCH($F139,'11.4_Outliers-Formal_dry_recy'!$F$5:$F$500,0))&lt;&gt;"N",
INDEX('11.4_Outliers-Formal_dry_recy'!K$5:K$500,MATCH($F139,'11.4_Outliers-Formal_dry_recy'!$F$5:$F$500,0)),""),"")</f>
        <v/>
      </c>
      <c r="AA139" s="14" t="str">
        <f>IFERROR(IF(INDEX('11.4_Outliers-Formal_dry_recy'!$N$5:$N$500,MATCH($F139,'11.4_Outliers-Formal_dry_recy'!$F$5:$F$500,0))&lt;&gt;"N",
INDEX('11.4_Outliers-Formal_dry_recy'!L$5:L$500,MATCH($F139,'11.4_Outliers-Formal_dry_recy'!$F$5:$F$500,0)),""),"")</f>
        <v/>
      </c>
      <c r="AB139" s="14" t="str">
        <f>IFERROR(IF(INDEX('11.6_Outliers-Incineration'!$N$5:$N$500,MATCH($F139,'11.6_Outliers-Incineration'!$F$5:$F$500,0))&lt;&gt;"N",
INDEX('11.6_Outliers-Incineration'!J$5:J$500,MATCH($F139,'11.6_Outliers-Incineration'!$F$5:$F$500,0)),""),"")</f>
        <v/>
      </c>
      <c r="AC139" s="8" t="str">
        <f>IFERROR(IF(INDEX('11.6_Outliers-Incineration'!$N$5:$N$500,MATCH($F139,'11.6_Outliers-Incineration'!$F$5:$F$500,0))&lt;&gt;"N",
INDEX('11.6_Outliers-Incineration'!K$5:K$500,MATCH($F139,'11.6_Outliers-Incineration'!$F$5:$F$500,0)),""),"")</f>
        <v/>
      </c>
      <c r="AD139" s="14" t="str">
        <f>IFERROR(IF(INDEX('11.6_Outliers-Incineration'!$N$5:$N$500,MATCH($F139,'11.6_Outliers-Incineration'!$F$5:$F$500,0))&lt;&gt;"N",
INDEX('11.6_Outliers-Incineration'!L$5:L$500,MATCH($F139,'11.6_Outliers-Incineration'!$F$5:$F$500,0)),""),"")</f>
        <v/>
      </c>
      <c r="AE139" s="14" t="str">
        <f>IFERROR(IF(INDEX('11.7_Outliers-Controlled_disp'!$N$5:$N$500,MATCH($F139,'11.7_Outliers-Controlled_disp'!$F$5:$F$500,0))&lt;&gt;"N",
INDEX('11.7_Outliers-Controlled_disp'!J$5:J$500,MATCH($F139,'11.7_Outliers-Controlled_disp'!$F$5:$F$500,0)),""),"")</f>
        <v/>
      </c>
      <c r="AF139" s="8" t="str">
        <f>IFERROR(IF(INDEX('11.7_Outliers-Controlled_disp'!$N$5:$N$500,MATCH($F139,'11.7_Outliers-Controlled_disp'!$F$5:$F$500,0))&lt;&gt;"N",
INDEX('11.7_Outliers-Controlled_disp'!K$5:K$500,MATCH($F139,'11.7_Outliers-Controlled_disp'!$F$5:$F$500,0)),""),"")</f>
        <v/>
      </c>
      <c r="AG139" s="14" t="str">
        <f>IFERROR(IF(INDEX('11.7_Outliers-Controlled_disp'!$N$5:$N$500,MATCH($F139,'11.7_Outliers-Controlled_disp'!$F$5:$F$500,0))&lt;&gt;"N",
INDEX('11.7_Outliers-Controlled_disp'!L$5:L$500,MATCH($F139,'11.7_Outliers-Controlled_disp'!$F$5:$F$500,0)),""),"")</f>
        <v/>
      </c>
      <c r="AI139" s="5"/>
      <c r="AJ139" s="5" t="s">
        <v>1569</v>
      </c>
      <c r="AK139" s="5">
        <f t="shared" si="2"/>
        <v>2</v>
      </c>
    </row>
    <row r="140" spans="1:37" x14ac:dyDescent="0.25">
      <c r="A140" s="5" t="s">
        <v>1136</v>
      </c>
      <c r="B140" s="5" t="s">
        <v>1139</v>
      </c>
      <c r="C140" s="5" t="s">
        <v>1138</v>
      </c>
      <c r="D140" s="5" t="s">
        <v>1038</v>
      </c>
      <c r="E140" s="5" t="s">
        <v>1140</v>
      </c>
      <c r="F140" s="5" t="s">
        <v>1137</v>
      </c>
      <c r="G140" s="5">
        <v>2</v>
      </c>
      <c r="H140" s="15">
        <v>2</v>
      </c>
      <c r="I140" s="4" t="s">
        <v>1865</v>
      </c>
      <c r="J140" s="13">
        <f>IFERROR(IF(INDEX('11.1_Outliers-Generation'!$N$5:$N$500,MATCH($F140,'11.1_Outliers-Generation'!$F$5:$F$500,0))&lt;&gt;"N",
INDEX('11.1_Outliers-Generation'!J$5:J$500,MATCH($F140,'11.1_Outliers-Generation'!$F$5:$F$500,0)),""),"")</f>
        <v>0.86959574406565221</v>
      </c>
      <c r="K140" s="8">
        <f>IFERROR(IF(INDEX('11.1_Outliers-Generation'!$N$5:$N$500,MATCH($F140,'11.1_Outliers-Generation'!$F$5:$F$500,0))&lt;&gt;"N",
INDEX('11.1_Outliers-Generation'!K$5:K$500,MATCH($F140,'11.1_Outliers-Generation'!$F$5:$F$500,0)),""),"")</f>
        <v>2016</v>
      </c>
      <c r="L140" s="13" t="str">
        <f>IFERROR(IF(INDEX('11.1_Outliers-Generation'!$N$5:$N$500,MATCH($F140,'11.1_Outliers-Generation'!$F$5:$F$500,0))&lt;&gt;"N",
INDEX('11.1_Outliers-Generation'!L$5:L$500,MATCH($F140,'11.1_Outliers-Generation'!$F$5:$F$500,0)),""),"")</f>
        <v>WaW_070</v>
      </c>
      <c r="M140" s="14">
        <f>IFERROR(IF(INDEX('11.2_Outliers-Collection_cov'!$N$5:$N$500,MATCH($F140,'11.2_Outliers-Collection_cov'!$F$5:$F$500,0))&lt;&gt;"N",
INDEX('11.2_Outliers-Collection_cov'!J$5:J$500,MATCH($F140,'11.2_Outliers-Collection_cov'!$F$5:$F$500,0)),""),"")</f>
        <v>100</v>
      </c>
      <c r="N140" s="8">
        <f>IFERROR(IF(INDEX('11.2_Outliers-Collection_cov'!$N$5:$N$500,MATCH($F140,'11.2_Outliers-Collection_cov'!$F$5:$F$500,0))&lt;&gt;"N",
INDEX('11.2_Outliers-Collection_cov'!K$5:K$500,MATCH($F140,'11.2_Outliers-Collection_cov'!$F$5:$F$500,0)),""),"")</f>
        <v>2016</v>
      </c>
      <c r="O140" s="13" t="str">
        <f>IFERROR(IF(INDEX('11.2_Outliers-Collection_cov'!$N$5:$N$500,MATCH($F140,'11.2_Outliers-Collection_cov'!$F$5:$F$500,0))&lt;&gt;"N",
INDEX('11.2_Outliers-Collection_cov'!L$5:L$500,MATCH($F140,'11.2_Outliers-Collection_cov'!$F$5:$F$500,0)),""),"")</f>
        <v>WaW_070</v>
      </c>
      <c r="P140" s="14">
        <f>IFERROR(IF(INDEX('11.3_Outliers-Plastic'!$N$5:$N$500,MATCH($F140,'11.3_Outliers-Plastic'!$F$5:$F$500,0))&lt;&gt;"N",
INDEX('11.3_Outliers-Plastic'!J$5:J$500,MATCH($F140,'11.3_Outliers-Plastic'!$F$5:$F$500,0)),""),"")</f>
        <v>12.6</v>
      </c>
      <c r="Q140" s="8">
        <f>IFERROR(IF(INDEX('11.3_Outliers-Plastic'!$N$5:$N$500,MATCH($F140,'11.3_Outliers-Plastic'!$F$5:$F$500,0))&lt;&gt;"N",
INDEX('11.3_Outliers-Plastic'!K$5:K$500,MATCH($F140,'11.3_Outliers-Plastic'!$F$5:$F$500,0)),""),"")</f>
        <v>2016</v>
      </c>
      <c r="R140" s="14" t="str">
        <f>IFERROR(IF(INDEX('11.3_Outliers-Plastic'!$N$5:$N$500,MATCH($F140,'11.3_Outliers-Plastic'!$F$5:$F$500,0))&lt;&gt;"N",
INDEX('11.3_Outliers-Plastic'!L$5:L$500,MATCH($F140,'11.3_Outliers-Plastic'!$F$5:$F$500,0)),""),"")</f>
        <v>WaW_070</v>
      </c>
      <c r="S140" s="12"/>
      <c r="T140" s="5"/>
      <c r="U140" s="5" t="s">
        <v>1569</v>
      </c>
      <c r="V140" s="14">
        <f>IFERROR(IF(INDEX('11.5_Outliers-Other_recovery'!$N$5:$N$500,MATCH($F140,'11.5_Outliers-Other_recovery'!$F$5:$F$500,0))&lt;&gt;"N",
INDEX('11.5_Outliers-Other_recovery'!J$5:J$500,MATCH($F140,'11.5_Outliers-Other_recovery'!$F$5:$F$500,0)),""),"")</f>
        <v>0</v>
      </c>
      <c r="W140" s="8">
        <f>IFERROR(IF(INDEX('11.5_Outliers-Other_recovery'!$N$5:$N$500,MATCH($F140,'11.5_Outliers-Other_recovery'!$F$5:$F$500,0))&lt;&gt;"N",
INDEX('11.5_Outliers-Other_recovery'!K$5:K$500,MATCH($F140,'11.5_Outliers-Other_recovery'!$F$5:$F$500,0)),""),"")</f>
        <v>2016</v>
      </c>
      <c r="X140" s="14" t="str">
        <f>IFERROR(IF(INDEX('11.5_Outliers-Other_recovery'!$N$5:$N$500,MATCH($F140,'11.5_Outliers-Other_recovery'!$F$5:$F$500,0))&lt;&gt;"N",
INDEX('11.5_Outliers-Other_recovery'!L$5:L$500,MATCH($F140,'11.5_Outliers-Other_recovery'!$F$5:$F$500,0)),""),"")</f>
        <v>WaW_070</v>
      </c>
      <c r="Y140" s="14">
        <f>IFERROR(IF(INDEX('11.4_Outliers-Formal_dry_recy'!$N$5:$N$500,MATCH($F140,'11.4_Outliers-Formal_dry_recy'!$F$5:$F$500,0))&lt;&gt;"N",
INDEX('11.4_Outliers-Formal_dry_recy'!J$5:J$500,MATCH($F140,'11.4_Outliers-Formal_dry_recy'!$F$5:$F$500,0)),""),"")</f>
        <v>0.42</v>
      </c>
      <c r="Z140" s="8">
        <f>IFERROR(IF(INDEX('11.4_Outliers-Formal_dry_recy'!$N$5:$N$500,MATCH($F140,'11.4_Outliers-Formal_dry_recy'!$F$5:$F$500,0))&lt;&gt;"N",
INDEX('11.4_Outliers-Formal_dry_recy'!K$5:K$500,MATCH($F140,'11.4_Outliers-Formal_dry_recy'!$F$5:$F$500,0)),""),"")</f>
        <v>2016</v>
      </c>
      <c r="AA140" s="14" t="str">
        <f>IFERROR(IF(INDEX('11.4_Outliers-Formal_dry_recy'!$N$5:$N$500,MATCH($F140,'11.4_Outliers-Formal_dry_recy'!$F$5:$F$500,0))&lt;&gt;"N",
INDEX('11.4_Outliers-Formal_dry_recy'!L$5:L$500,MATCH($F140,'11.4_Outliers-Formal_dry_recy'!$F$5:$F$500,0)),""),"")</f>
        <v>WaW_070</v>
      </c>
      <c r="AB140" s="14">
        <f>IFERROR(IF(INDEX('11.6_Outliers-Incineration'!$N$5:$N$500,MATCH($F140,'11.6_Outliers-Incineration'!$F$5:$F$500,0))&lt;&gt;"N",
INDEX('11.6_Outliers-Incineration'!J$5:J$500,MATCH($F140,'11.6_Outliers-Incineration'!$F$5:$F$500,0)),""),"")</f>
        <v>0</v>
      </c>
      <c r="AC140" s="8">
        <f>IFERROR(IF(INDEX('11.6_Outliers-Incineration'!$N$5:$N$500,MATCH($F140,'11.6_Outliers-Incineration'!$F$5:$F$500,0))&lt;&gt;"N",
INDEX('11.6_Outliers-Incineration'!K$5:K$500,MATCH($F140,'11.6_Outliers-Incineration'!$F$5:$F$500,0)),""),"")</f>
        <v>2016</v>
      </c>
      <c r="AD140" s="14" t="str">
        <f>IFERROR(IF(INDEX('11.6_Outliers-Incineration'!$N$5:$N$500,MATCH($F140,'11.6_Outliers-Incineration'!$F$5:$F$500,0))&lt;&gt;"N",
INDEX('11.6_Outliers-Incineration'!L$5:L$500,MATCH($F140,'11.6_Outliers-Incineration'!$F$5:$F$500,0)),""),"")</f>
        <v>WaW_070</v>
      </c>
      <c r="AE140" s="14">
        <f>IFERROR(IF(INDEX('11.7_Outliers-Controlled_disp'!$N$5:$N$500,MATCH($F140,'11.7_Outliers-Controlled_disp'!$F$5:$F$500,0))&lt;&gt;"N",
INDEX('11.7_Outliers-Controlled_disp'!J$5:J$500,MATCH($F140,'11.7_Outliers-Controlled_disp'!$F$5:$F$500,0)),""),"")</f>
        <v>100</v>
      </c>
      <c r="AF140" s="8">
        <f>IFERROR(IF(INDEX('11.7_Outliers-Controlled_disp'!$N$5:$N$500,MATCH($F140,'11.7_Outliers-Controlled_disp'!$F$5:$F$500,0))&lt;&gt;"N",
INDEX('11.7_Outliers-Controlled_disp'!K$5:K$500,MATCH($F140,'11.7_Outliers-Controlled_disp'!$F$5:$F$500,0)),""),"")</f>
        <v>2016</v>
      </c>
      <c r="AG140" s="14" t="str">
        <f>IFERROR(IF(INDEX('11.7_Outliers-Controlled_disp'!$N$5:$N$500,MATCH($F140,'11.7_Outliers-Controlled_disp'!$F$5:$F$500,0))&lt;&gt;"N",
INDEX('11.7_Outliers-Controlled_disp'!L$5:L$500,MATCH($F140,'11.7_Outliers-Controlled_disp'!$F$5:$F$500,0)),""),"")</f>
        <v>WaW_070</v>
      </c>
      <c r="AI140" s="5"/>
      <c r="AJ140" s="5" t="s">
        <v>1569</v>
      </c>
      <c r="AK140" s="5">
        <f t="shared" si="2"/>
        <v>7</v>
      </c>
    </row>
    <row r="141" spans="1:37" x14ac:dyDescent="0.25">
      <c r="A141" s="5" t="s">
        <v>1141</v>
      </c>
      <c r="B141" s="5" t="s">
        <v>1139</v>
      </c>
      <c r="C141" s="5" t="s">
        <v>1138</v>
      </c>
      <c r="D141" s="5" t="s">
        <v>1038</v>
      </c>
      <c r="E141" s="5" t="s">
        <v>1576</v>
      </c>
      <c r="F141" s="5" t="s">
        <v>1142</v>
      </c>
      <c r="G141" s="5">
        <v>2</v>
      </c>
      <c r="H141" s="15">
        <v>2</v>
      </c>
      <c r="I141" s="4" t="s">
        <v>1865</v>
      </c>
      <c r="J141" s="13">
        <f>IFERROR(IF(INDEX('11.1_Outliers-Generation'!$N$5:$N$500,MATCH($F141,'11.1_Outliers-Generation'!$F$5:$F$500,0))&lt;&gt;"N",
INDEX('11.1_Outliers-Generation'!J$5:J$500,MATCH($F141,'11.1_Outliers-Generation'!$F$5:$F$500,0)),""),"")</f>
        <v>1.171407984091394</v>
      </c>
      <c r="K141" s="8">
        <f>IFERROR(IF(INDEX('11.1_Outliers-Generation'!$N$5:$N$500,MATCH($F141,'11.1_Outliers-Generation'!$F$5:$F$500,0))&lt;&gt;"N",
INDEX('11.1_Outliers-Generation'!K$5:K$500,MATCH($F141,'11.1_Outliers-Generation'!$F$5:$F$500,0)),""),"")</f>
        <v>2010</v>
      </c>
      <c r="L141" s="13" t="str">
        <f>IFERROR(IF(INDEX('11.1_Outliers-Generation'!$N$5:$N$500,MATCH($F141,'11.1_Outliers-Generation'!$F$5:$F$500,0))&lt;&gt;"N",
INDEX('11.1_Outliers-Generation'!L$5:L$500,MATCH($F141,'11.1_Outliers-Generation'!$F$5:$F$500,0)),""),"")</f>
        <v>WaW_071</v>
      </c>
      <c r="M141" s="14">
        <f>IFERROR(IF(INDEX('11.2_Outliers-Collection_cov'!$N$5:$N$500,MATCH($F141,'11.2_Outliers-Collection_cov'!$F$5:$F$500,0))&lt;&gt;"N",
INDEX('11.2_Outliers-Collection_cov'!J$5:J$500,MATCH($F141,'11.2_Outliers-Collection_cov'!$F$5:$F$500,0)),""),"")</f>
        <v>100</v>
      </c>
      <c r="N141" s="8">
        <f>IFERROR(IF(INDEX('11.2_Outliers-Collection_cov'!$N$5:$N$500,MATCH($F141,'11.2_Outliers-Collection_cov'!$F$5:$F$500,0))&lt;&gt;"N",
INDEX('11.2_Outliers-Collection_cov'!K$5:K$500,MATCH($F141,'11.2_Outliers-Collection_cov'!$F$5:$F$500,0)),""),"")</f>
        <v>2016</v>
      </c>
      <c r="O141" s="13" t="str">
        <f>IFERROR(IF(INDEX('11.2_Outliers-Collection_cov'!$N$5:$N$500,MATCH($F141,'11.2_Outliers-Collection_cov'!$F$5:$F$500,0))&lt;&gt;"N",
INDEX('11.2_Outliers-Collection_cov'!L$5:L$500,MATCH($F141,'11.2_Outliers-Collection_cov'!$F$5:$F$500,0)),""),"")</f>
        <v>WaW_071</v>
      </c>
      <c r="P141" s="14">
        <f>IFERROR(IF(INDEX('11.3_Outliers-Plastic'!$N$5:$N$500,MATCH($F141,'11.3_Outliers-Plastic'!$F$5:$F$500,0))&lt;&gt;"N",
INDEX('11.3_Outliers-Plastic'!J$5:J$500,MATCH($F141,'11.3_Outliers-Plastic'!$F$5:$F$500,0)),""),"")</f>
        <v>10</v>
      </c>
      <c r="Q141" s="8">
        <f>IFERROR(IF(INDEX('11.3_Outliers-Plastic'!$N$5:$N$500,MATCH($F141,'11.3_Outliers-Plastic'!$F$5:$F$500,0))&lt;&gt;"N",
INDEX('11.3_Outliers-Plastic'!K$5:K$500,MATCH($F141,'11.3_Outliers-Plastic'!$F$5:$F$500,0)),""),"")</f>
        <v>2016</v>
      </c>
      <c r="R141" s="14" t="str">
        <f>IFERROR(IF(INDEX('11.3_Outliers-Plastic'!$N$5:$N$500,MATCH($F141,'11.3_Outliers-Plastic'!$F$5:$F$500,0))&lt;&gt;"N",
INDEX('11.3_Outliers-Plastic'!L$5:L$500,MATCH($F141,'11.3_Outliers-Plastic'!$F$5:$F$500,0)),""),"")</f>
        <v>WaW_071</v>
      </c>
      <c r="S141" s="12"/>
      <c r="T141" s="5"/>
      <c r="U141" s="5" t="s">
        <v>1569</v>
      </c>
      <c r="V141" s="14">
        <f>IFERROR(IF(INDEX('11.5_Outliers-Other_recovery'!$N$5:$N$500,MATCH($F141,'11.5_Outliers-Other_recovery'!$F$5:$F$500,0))&lt;&gt;"N",
INDEX('11.5_Outliers-Other_recovery'!J$5:J$500,MATCH($F141,'11.5_Outliers-Other_recovery'!$F$5:$F$500,0)),""),"")</f>
        <v>0</v>
      </c>
      <c r="W141" s="8">
        <f>IFERROR(IF(INDEX('11.5_Outliers-Other_recovery'!$N$5:$N$500,MATCH($F141,'11.5_Outliers-Other_recovery'!$F$5:$F$500,0))&lt;&gt;"N",
INDEX('11.5_Outliers-Other_recovery'!K$5:K$500,MATCH($F141,'11.5_Outliers-Other_recovery'!$F$5:$F$500,0)),""),"")</f>
        <v>2016</v>
      </c>
      <c r="X141" s="14" t="str">
        <f>IFERROR(IF(INDEX('11.5_Outliers-Other_recovery'!$N$5:$N$500,MATCH($F141,'11.5_Outliers-Other_recovery'!$F$5:$F$500,0))&lt;&gt;"N",
INDEX('11.5_Outliers-Other_recovery'!L$5:L$500,MATCH($F141,'11.5_Outliers-Other_recovery'!$F$5:$F$500,0)),""),"")</f>
        <v>WaW_071</v>
      </c>
      <c r="Y141" s="14">
        <f>IFERROR(IF(INDEX('11.4_Outliers-Formal_dry_recy'!$N$5:$N$500,MATCH($F141,'11.4_Outliers-Formal_dry_recy'!$F$5:$F$500,0))&lt;&gt;"N",
INDEX('11.4_Outliers-Formal_dry_recy'!J$5:J$500,MATCH($F141,'11.4_Outliers-Formal_dry_recy'!$F$5:$F$500,0)),""),"")</f>
        <v>5.2</v>
      </c>
      <c r="Z141" s="8">
        <f>IFERROR(IF(INDEX('11.4_Outliers-Formal_dry_recy'!$N$5:$N$500,MATCH($F141,'11.4_Outliers-Formal_dry_recy'!$F$5:$F$500,0))&lt;&gt;"N",
INDEX('11.4_Outliers-Formal_dry_recy'!K$5:K$500,MATCH($F141,'11.4_Outliers-Formal_dry_recy'!$F$5:$F$500,0)),""),"")</f>
        <v>2016</v>
      </c>
      <c r="AA141" s="14" t="str">
        <f>IFERROR(IF(INDEX('11.4_Outliers-Formal_dry_recy'!$N$5:$N$500,MATCH($F141,'11.4_Outliers-Formal_dry_recy'!$F$5:$F$500,0))&lt;&gt;"N",
INDEX('11.4_Outliers-Formal_dry_recy'!L$5:L$500,MATCH($F141,'11.4_Outliers-Formal_dry_recy'!$F$5:$F$500,0)),""),"")</f>
        <v>WaW_071</v>
      </c>
      <c r="AB141" s="14">
        <f>IFERROR(IF(INDEX('11.6_Outliers-Incineration'!$N$5:$N$500,MATCH($F141,'11.6_Outliers-Incineration'!$F$5:$F$500,0))&lt;&gt;"N",
INDEX('11.6_Outliers-Incineration'!J$5:J$500,MATCH($F141,'11.6_Outliers-Incineration'!$F$5:$F$500,0)),""),"")</f>
        <v>0</v>
      </c>
      <c r="AC141" s="8">
        <f>IFERROR(IF(INDEX('11.6_Outliers-Incineration'!$N$5:$N$500,MATCH($F141,'11.6_Outliers-Incineration'!$F$5:$F$500,0))&lt;&gt;"N",
INDEX('11.6_Outliers-Incineration'!K$5:K$500,MATCH($F141,'11.6_Outliers-Incineration'!$F$5:$F$500,0)),""),"")</f>
        <v>2016</v>
      </c>
      <c r="AD141" s="14" t="str">
        <f>IFERROR(IF(INDEX('11.6_Outliers-Incineration'!$N$5:$N$500,MATCH($F141,'11.6_Outliers-Incineration'!$F$5:$F$500,0))&lt;&gt;"N",
INDEX('11.6_Outliers-Incineration'!L$5:L$500,MATCH($F141,'11.6_Outliers-Incineration'!$F$5:$F$500,0)),""),"")</f>
        <v>WaW_071</v>
      </c>
      <c r="AE141" s="14">
        <f>IFERROR(IF(INDEX('11.7_Outliers-Controlled_disp'!$N$5:$N$500,MATCH($F141,'11.7_Outliers-Controlled_disp'!$F$5:$F$500,0))&lt;&gt;"N",
INDEX('11.7_Outliers-Controlled_disp'!J$5:J$500,MATCH($F141,'11.7_Outliers-Controlled_disp'!$F$5:$F$500,0)),""),"")</f>
        <v>99.599156118143455</v>
      </c>
      <c r="AF141" s="8">
        <f>IFERROR(IF(INDEX('11.7_Outliers-Controlled_disp'!$N$5:$N$500,MATCH($F141,'11.7_Outliers-Controlled_disp'!$F$5:$F$500,0))&lt;&gt;"N",
INDEX('11.7_Outliers-Controlled_disp'!K$5:K$500,MATCH($F141,'11.7_Outliers-Controlled_disp'!$F$5:$F$500,0)),""),"")</f>
        <v>2016</v>
      </c>
      <c r="AG141" s="14" t="str">
        <f>IFERROR(IF(INDEX('11.7_Outliers-Controlled_disp'!$N$5:$N$500,MATCH($F141,'11.7_Outliers-Controlled_disp'!$F$5:$F$500,0))&lt;&gt;"N",
INDEX('11.7_Outliers-Controlled_disp'!L$5:L$500,MATCH($F141,'11.7_Outliers-Controlled_disp'!$F$5:$F$500,0)),""),"")</f>
        <v>WaW_071</v>
      </c>
      <c r="AI141" s="5"/>
      <c r="AJ141" s="5" t="s">
        <v>1569</v>
      </c>
      <c r="AK141" s="5">
        <f t="shared" si="2"/>
        <v>7</v>
      </c>
    </row>
    <row r="142" spans="1:37" x14ac:dyDescent="0.25">
      <c r="A142" s="5" t="s">
        <v>77</v>
      </c>
      <c r="B142" s="5" t="s">
        <v>75</v>
      </c>
      <c r="C142" s="5" t="s">
        <v>74</v>
      </c>
      <c r="D142" s="5" t="s">
        <v>35</v>
      </c>
      <c r="E142" s="5" t="s">
        <v>79</v>
      </c>
      <c r="F142" s="5" t="s">
        <v>78</v>
      </c>
      <c r="G142" s="5">
        <v>2</v>
      </c>
      <c r="H142" s="15">
        <v>1</v>
      </c>
      <c r="I142" s="4"/>
      <c r="J142" s="13">
        <f>IFERROR(IF(INDEX('11.1_Outliers-Generation'!$N$5:$N$500,MATCH($F142,'11.1_Outliers-Generation'!$F$5:$F$500,0))&lt;&gt;"N",
INDEX('11.1_Outliers-Generation'!J$5:J$500,MATCH($F142,'11.1_Outliers-Generation'!$F$5:$F$500,0)),""),"")</f>
        <v>1.5096146118721456</v>
      </c>
      <c r="K142" s="8">
        <f>IFERROR(IF(INDEX('11.1_Outliers-Generation'!$N$5:$N$500,MATCH($F142,'11.1_Outliers-Generation'!$F$5:$F$500,0))&lt;&gt;"N",
INDEX('11.1_Outliers-Generation'!K$5:K$500,MATCH($F142,'11.1_Outliers-Generation'!$F$5:$F$500,0)),""),"")</f>
        <v>2015</v>
      </c>
      <c r="L142" s="13" t="str">
        <f>IFERROR(IF(INDEX('11.1_Outliers-Generation'!$N$5:$N$500,MATCH($F142,'11.1_Outliers-Generation'!$F$5:$F$500,0))&lt;&gt;"N",
INDEX('11.1_Outliers-Generation'!L$5:L$500,MATCH($F142,'11.1_Outliers-Generation'!$F$5:$F$500,0)),""),"")</f>
        <v>WaW_073</v>
      </c>
      <c r="M142" s="14" t="str">
        <f>IFERROR(IF(INDEX('11.2_Outliers-Collection_cov'!$N$5:$N$500,MATCH($F142,'11.2_Outliers-Collection_cov'!$F$5:$F$500,0))&lt;&gt;"N",
INDEX('11.2_Outliers-Collection_cov'!J$5:J$500,MATCH($F142,'11.2_Outliers-Collection_cov'!$F$5:$F$500,0)),""),"")</f>
        <v/>
      </c>
      <c r="N142" s="8" t="str">
        <f>IFERROR(IF(INDEX('11.2_Outliers-Collection_cov'!$N$5:$N$500,MATCH($F142,'11.2_Outliers-Collection_cov'!$F$5:$F$500,0))&lt;&gt;"N",
INDEX('11.2_Outliers-Collection_cov'!K$5:K$500,MATCH($F142,'11.2_Outliers-Collection_cov'!$F$5:$F$500,0)),""),"")</f>
        <v/>
      </c>
      <c r="O142" s="13" t="str">
        <f>IFERROR(IF(INDEX('11.2_Outliers-Collection_cov'!$N$5:$N$500,MATCH($F142,'11.2_Outliers-Collection_cov'!$F$5:$F$500,0))&lt;&gt;"N",
INDEX('11.2_Outliers-Collection_cov'!L$5:L$500,MATCH($F142,'11.2_Outliers-Collection_cov'!$F$5:$F$500,0)),""),"")</f>
        <v/>
      </c>
      <c r="P142" s="14" t="str">
        <f>IFERROR(IF(INDEX('11.3_Outliers-Plastic'!$N$5:$N$500,MATCH($F142,'11.3_Outliers-Plastic'!$F$5:$F$500,0))&lt;&gt;"N",
INDEX('11.3_Outliers-Plastic'!J$5:J$500,MATCH($F142,'11.3_Outliers-Plastic'!$F$5:$F$500,0)),""),"")</f>
        <v/>
      </c>
      <c r="Q142" s="8" t="str">
        <f>IFERROR(IF(INDEX('11.3_Outliers-Plastic'!$N$5:$N$500,MATCH($F142,'11.3_Outliers-Plastic'!$F$5:$F$500,0))&lt;&gt;"N",
INDEX('11.3_Outliers-Plastic'!K$5:K$500,MATCH($F142,'11.3_Outliers-Plastic'!$F$5:$F$500,0)),""),"")</f>
        <v/>
      </c>
      <c r="R142" s="14" t="str">
        <f>IFERROR(IF(INDEX('11.3_Outliers-Plastic'!$N$5:$N$500,MATCH($F142,'11.3_Outliers-Plastic'!$F$5:$F$500,0))&lt;&gt;"N",
INDEX('11.3_Outliers-Plastic'!L$5:L$500,MATCH($F142,'11.3_Outliers-Plastic'!$F$5:$F$500,0)),""),"")</f>
        <v/>
      </c>
      <c r="S142" s="12"/>
      <c r="T142" s="5"/>
      <c r="U142" s="5" t="s">
        <v>1569</v>
      </c>
      <c r="V142" s="14" t="str">
        <f>IFERROR(IF(INDEX('11.5_Outliers-Other_recovery'!$N$5:$N$500,MATCH($F142,'11.5_Outliers-Other_recovery'!$F$5:$F$500,0))&lt;&gt;"N",
INDEX('11.5_Outliers-Other_recovery'!J$5:J$500,MATCH($F142,'11.5_Outliers-Other_recovery'!$F$5:$F$500,0)),""),"")</f>
        <v/>
      </c>
      <c r="W142" s="8" t="str">
        <f>IFERROR(IF(INDEX('11.5_Outliers-Other_recovery'!$N$5:$N$500,MATCH($F142,'11.5_Outliers-Other_recovery'!$F$5:$F$500,0))&lt;&gt;"N",
INDEX('11.5_Outliers-Other_recovery'!K$5:K$500,MATCH($F142,'11.5_Outliers-Other_recovery'!$F$5:$F$500,0)),""),"")</f>
        <v/>
      </c>
      <c r="X142" s="14" t="str">
        <f>IFERROR(IF(INDEX('11.5_Outliers-Other_recovery'!$N$5:$N$500,MATCH($F142,'11.5_Outliers-Other_recovery'!$F$5:$F$500,0))&lt;&gt;"N",
INDEX('11.5_Outliers-Other_recovery'!L$5:L$500,MATCH($F142,'11.5_Outliers-Other_recovery'!$F$5:$F$500,0)),""),"")</f>
        <v/>
      </c>
      <c r="Y142" s="14" t="str">
        <f>IFERROR(IF(INDEX('11.4_Outliers-Formal_dry_recy'!$N$5:$N$500,MATCH($F142,'11.4_Outliers-Formal_dry_recy'!$F$5:$F$500,0))&lt;&gt;"N",
INDEX('11.4_Outliers-Formal_dry_recy'!J$5:J$500,MATCH($F142,'11.4_Outliers-Formal_dry_recy'!$F$5:$F$500,0)),""),"")</f>
        <v/>
      </c>
      <c r="Z142" s="8" t="str">
        <f>IFERROR(IF(INDEX('11.4_Outliers-Formal_dry_recy'!$N$5:$N$500,MATCH($F142,'11.4_Outliers-Formal_dry_recy'!$F$5:$F$500,0))&lt;&gt;"N",
INDEX('11.4_Outliers-Formal_dry_recy'!K$5:K$500,MATCH($F142,'11.4_Outliers-Formal_dry_recy'!$F$5:$F$500,0)),""),"")</f>
        <v/>
      </c>
      <c r="AA142" s="14" t="str">
        <f>IFERROR(IF(INDEX('11.4_Outliers-Formal_dry_recy'!$N$5:$N$500,MATCH($F142,'11.4_Outliers-Formal_dry_recy'!$F$5:$F$500,0))&lt;&gt;"N",
INDEX('11.4_Outliers-Formal_dry_recy'!L$5:L$500,MATCH($F142,'11.4_Outliers-Formal_dry_recy'!$F$5:$F$500,0)),""),"")</f>
        <v/>
      </c>
      <c r="AB142" s="14" t="str">
        <f>IFERROR(IF(INDEX('11.6_Outliers-Incineration'!$N$5:$N$500,MATCH($F142,'11.6_Outliers-Incineration'!$F$5:$F$500,0))&lt;&gt;"N",
INDEX('11.6_Outliers-Incineration'!J$5:J$500,MATCH($F142,'11.6_Outliers-Incineration'!$F$5:$F$500,0)),""),"")</f>
        <v/>
      </c>
      <c r="AC142" s="8" t="str">
        <f>IFERROR(IF(INDEX('11.6_Outliers-Incineration'!$N$5:$N$500,MATCH($F142,'11.6_Outliers-Incineration'!$F$5:$F$500,0))&lt;&gt;"N",
INDEX('11.6_Outliers-Incineration'!K$5:K$500,MATCH($F142,'11.6_Outliers-Incineration'!$F$5:$F$500,0)),""),"")</f>
        <v/>
      </c>
      <c r="AD142" s="14" t="str">
        <f>IFERROR(IF(INDEX('11.6_Outliers-Incineration'!$N$5:$N$500,MATCH($F142,'11.6_Outliers-Incineration'!$F$5:$F$500,0))&lt;&gt;"N",
INDEX('11.6_Outliers-Incineration'!L$5:L$500,MATCH($F142,'11.6_Outliers-Incineration'!$F$5:$F$500,0)),""),"")</f>
        <v/>
      </c>
      <c r="AE142" s="14" t="str">
        <f>IFERROR(IF(INDEX('11.7_Outliers-Controlled_disp'!$N$5:$N$500,MATCH($F142,'11.7_Outliers-Controlled_disp'!$F$5:$F$500,0))&lt;&gt;"N",
INDEX('11.7_Outliers-Controlled_disp'!J$5:J$500,MATCH($F142,'11.7_Outliers-Controlled_disp'!$F$5:$F$500,0)),""),"")</f>
        <v/>
      </c>
      <c r="AF142" s="8" t="str">
        <f>IFERROR(IF(INDEX('11.7_Outliers-Controlled_disp'!$N$5:$N$500,MATCH($F142,'11.7_Outliers-Controlled_disp'!$F$5:$F$500,0))&lt;&gt;"N",
INDEX('11.7_Outliers-Controlled_disp'!K$5:K$500,MATCH($F142,'11.7_Outliers-Controlled_disp'!$F$5:$F$500,0)),""),"")</f>
        <v/>
      </c>
      <c r="AG142" s="14" t="str">
        <f>IFERROR(IF(INDEX('11.7_Outliers-Controlled_disp'!$N$5:$N$500,MATCH($F142,'11.7_Outliers-Controlled_disp'!$F$5:$F$500,0))&lt;&gt;"N",
INDEX('11.7_Outliers-Controlled_disp'!L$5:L$500,MATCH($F142,'11.7_Outliers-Controlled_disp'!$F$5:$F$500,0)),""),"")</f>
        <v/>
      </c>
      <c r="AI142" s="5"/>
      <c r="AJ142" s="5" t="s">
        <v>1569</v>
      </c>
      <c r="AK142" s="5">
        <f t="shared" si="2"/>
        <v>1</v>
      </c>
    </row>
    <row r="143" spans="1:37" x14ac:dyDescent="0.25">
      <c r="A143" s="5" t="s">
        <v>1143</v>
      </c>
      <c r="B143" s="5" t="s">
        <v>1146</v>
      </c>
      <c r="C143" s="5" t="s">
        <v>1145</v>
      </c>
      <c r="D143" s="5" t="s">
        <v>1038</v>
      </c>
      <c r="E143" s="5" t="s">
        <v>1147</v>
      </c>
      <c r="F143" s="5" t="s">
        <v>1144</v>
      </c>
      <c r="G143" s="5">
        <v>1</v>
      </c>
      <c r="H143" s="15">
        <v>1</v>
      </c>
      <c r="I143" s="4" t="s">
        <v>3159</v>
      </c>
      <c r="J143" s="13">
        <f>IFERROR(IF(INDEX('11.1_Outliers-Generation'!$N$5:$N$500,MATCH($F143,'11.1_Outliers-Generation'!$F$5:$F$500,0))&lt;&gt;"N",
INDEX('11.1_Outliers-Generation'!J$5:J$500,MATCH($F143,'11.1_Outliers-Generation'!$F$5:$F$500,0)),""),"")</f>
        <v>0.70000000192419276</v>
      </c>
      <c r="K143" s="8">
        <f>IFERROR(IF(INDEX('11.1_Outliers-Generation'!$N$5:$N$500,MATCH($F143,'11.1_Outliers-Generation'!$F$5:$F$500,0))&lt;&gt;"N",
INDEX('11.1_Outliers-Generation'!K$5:K$500,MATCH($F143,'11.1_Outliers-Generation'!$F$5:$F$500,0)),""),"")</f>
        <v>2015</v>
      </c>
      <c r="L143" s="13" t="str">
        <f>IFERROR(IF(INDEX('11.1_Outliers-Generation'!$N$5:$N$500,MATCH($F143,'11.1_Outliers-Generation'!$F$5:$F$500,0))&lt;&gt;"N",
INDEX('11.1_Outliers-Generation'!L$5:L$500,MATCH($F143,'11.1_Outliers-Generation'!$F$5:$F$500,0)),""),"")</f>
        <v>WaW_074</v>
      </c>
      <c r="M143" s="14">
        <f>IFERROR(IF(INDEX('11.2_Outliers-Collection_cov'!$N$5:$N$500,MATCH($F143,'11.2_Outliers-Collection_cov'!$F$5:$F$500,0))&lt;&gt;"N",
INDEX('11.2_Outliers-Collection_cov'!J$5:J$500,MATCH($F143,'11.2_Outliers-Collection_cov'!$F$5:$F$500,0)),""),"")</f>
        <v>100</v>
      </c>
      <c r="N143" s="8">
        <f>IFERROR(IF(INDEX('11.2_Outliers-Collection_cov'!$N$5:$N$500,MATCH($F143,'11.2_Outliers-Collection_cov'!$F$5:$F$500,0))&lt;&gt;"N",
INDEX('11.2_Outliers-Collection_cov'!K$5:K$500,MATCH($F143,'11.2_Outliers-Collection_cov'!$F$5:$F$500,0)),""),"")</f>
        <v>2015</v>
      </c>
      <c r="O143" s="13" t="str">
        <f>IFERROR(IF(INDEX('11.2_Outliers-Collection_cov'!$N$5:$N$500,MATCH($F143,'11.2_Outliers-Collection_cov'!$F$5:$F$500,0))&lt;&gt;"N",
INDEX('11.2_Outliers-Collection_cov'!L$5:L$500,MATCH($F143,'11.2_Outliers-Collection_cov'!$F$5:$F$500,0)),""),"")</f>
        <v>WaW_074</v>
      </c>
      <c r="P143" s="14">
        <f>IFERROR(IF(INDEX('11.3_Outliers-Plastic'!$N$5:$N$500,MATCH($F143,'11.3_Outliers-Plastic'!$F$5:$F$500,0))&lt;&gt;"N",
INDEX('11.3_Outliers-Plastic'!J$5:J$500,MATCH($F143,'11.3_Outliers-Plastic'!$F$5:$F$500,0)),""),"")</f>
        <v>8</v>
      </c>
      <c r="Q143" s="8">
        <f>IFERROR(IF(INDEX('11.3_Outliers-Plastic'!$N$5:$N$500,MATCH($F143,'11.3_Outliers-Plastic'!$F$5:$F$500,0))&lt;&gt;"N",
INDEX('11.3_Outliers-Plastic'!K$5:K$500,MATCH($F143,'11.3_Outliers-Plastic'!$F$5:$F$500,0)),""),"")</f>
        <v>2015</v>
      </c>
      <c r="R143" s="14" t="str">
        <f>IFERROR(IF(INDEX('11.3_Outliers-Plastic'!$N$5:$N$500,MATCH($F143,'11.3_Outliers-Plastic'!$F$5:$F$500,0))&lt;&gt;"N",
INDEX('11.3_Outliers-Plastic'!L$5:L$500,MATCH($F143,'11.3_Outliers-Plastic'!$F$5:$F$500,0)),""),"")</f>
        <v>WaW_074</v>
      </c>
      <c r="S143" s="12"/>
      <c r="T143" s="5"/>
      <c r="U143" s="5" t="s">
        <v>1569</v>
      </c>
      <c r="V143" s="14">
        <f>IFERROR(IF(INDEX('11.5_Outliers-Other_recovery'!$N$5:$N$500,MATCH($F143,'11.5_Outliers-Other_recovery'!$F$5:$F$500,0))&lt;&gt;"N",
INDEX('11.5_Outliers-Other_recovery'!J$5:J$500,MATCH($F143,'11.5_Outliers-Other_recovery'!$F$5:$F$500,0)),""),"")</f>
        <v>0</v>
      </c>
      <c r="W143" s="8">
        <f>IFERROR(IF(INDEX('11.5_Outliers-Other_recovery'!$N$5:$N$500,MATCH($F143,'11.5_Outliers-Other_recovery'!$F$5:$F$500,0))&lt;&gt;"N",
INDEX('11.5_Outliers-Other_recovery'!K$5:K$500,MATCH($F143,'11.5_Outliers-Other_recovery'!$F$5:$F$500,0)),""),"")</f>
        <v>2015</v>
      </c>
      <c r="X143" s="14" t="str">
        <f>IFERROR(IF(INDEX('11.5_Outliers-Other_recovery'!$N$5:$N$500,MATCH($F143,'11.5_Outliers-Other_recovery'!$F$5:$F$500,0))&lt;&gt;"N",
INDEX('11.5_Outliers-Other_recovery'!L$5:L$500,MATCH($F143,'11.5_Outliers-Other_recovery'!$F$5:$F$500,0)),""),"")</f>
        <v>WaW_074</v>
      </c>
      <c r="Y143" s="14">
        <f>IFERROR(IF(INDEX('11.4_Outliers-Formal_dry_recy'!$N$5:$N$500,MATCH($F143,'11.4_Outliers-Formal_dry_recy'!$F$5:$F$500,0))&lt;&gt;"N",
INDEX('11.4_Outliers-Formal_dry_recy'!J$5:J$500,MATCH($F143,'11.4_Outliers-Formal_dry_recy'!$F$5:$F$500,0)),""),"")</f>
        <v>0</v>
      </c>
      <c r="Z143" s="8">
        <f>IFERROR(IF(INDEX('11.4_Outliers-Formal_dry_recy'!$N$5:$N$500,MATCH($F143,'11.4_Outliers-Formal_dry_recy'!$F$5:$F$500,0))&lt;&gt;"N",
INDEX('11.4_Outliers-Formal_dry_recy'!K$5:K$500,MATCH($F143,'11.4_Outliers-Formal_dry_recy'!$F$5:$F$500,0)),""),"")</f>
        <v>2015</v>
      </c>
      <c r="AA143" s="14" t="str">
        <f>IFERROR(IF(INDEX('11.4_Outliers-Formal_dry_recy'!$N$5:$N$500,MATCH($F143,'11.4_Outliers-Formal_dry_recy'!$F$5:$F$500,0))&lt;&gt;"N",
INDEX('11.4_Outliers-Formal_dry_recy'!L$5:L$500,MATCH($F143,'11.4_Outliers-Formal_dry_recy'!$F$5:$F$500,0)),""),"")</f>
        <v>WaW_074</v>
      </c>
      <c r="AB143" s="14">
        <f>IFERROR(IF(INDEX('11.6_Outliers-Incineration'!$N$5:$N$500,MATCH($F143,'11.6_Outliers-Incineration'!$F$5:$F$500,0))&lt;&gt;"N",
INDEX('11.6_Outliers-Incineration'!J$5:J$500,MATCH($F143,'11.6_Outliers-Incineration'!$F$5:$F$500,0)),""),"")</f>
        <v>0</v>
      </c>
      <c r="AC143" s="8">
        <f>IFERROR(IF(INDEX('11.6_Outliers-Incineration'!$N$5:$N$500,MATCH($F143,'11.6_Outliers-Incineration'!$F$5:$F$500,0))&lt;&gt;"N",
INDEX('11.6_Outliers-Incineration'!K$5:K$500,MATCH($F143,'11.6_Outliers-Incineration'!$F$5:$F$500,0)),""),"")</f>
        <v>2015</v>
      </c>
      <c r="AD143" s="14" t="str">
        <f>IFERROR(IF(INDEX('11.6_Outliers-Incineration'!$N$5:$N$500,MATCH($F143,'11.6_Outliers-Incineration'!$F$5:$F$500,0))&lt;&gt;"N",
INDEX('11.6_Outliers-Incineration'!L$5:L$500,MATCH($F143,'11.6_Outliers-Incineration'!$F$5:$F$500,0)),""),"")</f>
        <v>WaW_074</v>
      </c>
      <c r="AE143" s="14">
        <f>IFERROR(IF(INDEX('11.7_Outliers-Controlled_disp'!$N$5:$N$500,MATCH($F143,'11.7_Outliers-Controlled_disp'!$F$5:$F$500,0))&lt;&gt;"N",
INDEX('11.7_Outliers-Controlled_disp'!J$5:J$500,MATCH($F143,'11.7_Outliers-Controlled_disp'!$F$5:$F$500,0)),""),"")</f>
        <v>97</v>
      </c>
      <c r="AF143" s="8">
        <f>IFERROR(IF(INDEX('11.7_Outliers-Controlled_disp'!$N$5:$N$500,MATCH($F143,'11.7_Outliers-Controlled_disp'!$F$5:$F$500,0))&lt;&gt;"N",
INDEX('11.7_Outliers-Controlled_disp'!K$5:K$500,MATCH($F143,'11.7_Outliers-Controlled_disp'!$F$5:$F$500,0)),""),"")</f>
        <v>2015</v>
      </c>
      <c r="AG143" s="14" t="str">
        <f>IFERROR(IF(INDEX('11.7_Outliers-Controlled_disp'!$N$5:$N$500,MATCH($F143,'11.7_Outliers-Controlled_disp'!$F$5:$F$500,0))&lt;&gt;"N",
INDEX('11.7_Outliers-Controlled_disp'!L$5:L$500,MATCH($F143,'11.7_Outliers-Controlled_disp'!$F$5:$F$500,0)),""),"")</f>
        <v>WaW_074</v>
      </c>
      <c r="AI143" s="5"/>
      <c r="AJ143" s="5" t="s">
        <v>1569</v>
      </c>
      <c r="AK143" s="5">
        <f t="shared" si="2"/>
        <v>7</v>
      </c>
    </row>
    <row r="144" spans="1:37" x14ac:dyDescent="0.25">
      <c r="A144" s="5" t="s">
        <v>84</v>
      </c>
      <c r="B144" s="5" t="s">
        <v>82</v>
      </c>
      <c r="C144" s="5" t="s">
        <v>81</v>
      </c>
      <c r="D144" s="5" t="s">
        <v>35</v>
      </c>
      <c r="E144" s="5" t="s">
        <v>86</v>
      </c>
      <c r="F144" s="5" t="s">
        <v>85</v>
      </c>
      <c r="G144" s="5">
        <v>1</v>
      </c>
      <c r="H144" s="15">
        <v>2</v>
      </c>
      <c r="I144" s="4" t="s">
        <v>1867</v>
      </c>
      <c r="J144" s="13" t="str">
        <f>IFERROR(IF(INDEX('11.1_Outliers-Generation'!$N$5:$N$500,MATCH($F144,'11.1_Outliers-Generation'!$F$5:$F$500,0))&lt;&gt;"N",
INDEX('11.1_Outliers-Generation'!J$5:J$500,MATCH($F144,'11.1_Outliers-Generation'!$F$5:$F$500,0)),""),"")</f>
        <v/>
      </c>
      <c r="K144" s="8" t="str">
        <f>IFERROR(IF(INDEX('11.1_Outliers-Generation'!$N$5:$N$500,MATCH($F144,'11.1_Outliers-Generation'!$F$5:$F$500,0))&lt;&gt;"N",
INDEX('11.1_Outliers-Generation'!K$5:K$500,MATCH($F144,'11.1_Outliers-Generation'!$F$5:$F$500,0)),""),"")</f>
        <v/>
      </c>
      <c r="L144" s="13" t="str">
        <f>IFERROR(IF(INDEX('11.1_Outliers-Generation'!$N$5:$N$500,MATCH($F144,'11.1_Outliers-Generation'!$F$5:$F$500,0))&lt;&gt;"N",
INDEX('11.1_Outliers-Generation'!L$5:L$500,MATCH($F144,'11.1_Outliers-Generation'!$F$5:$F$500,0)),""),"")</f>
        <v/>
      </c>
      <c r="M144" s="14" t="str">
        <f>IFERROR(IF(INDEX('11.2_Outliers-Collection_cov'!$N$5:$N$500,MATCH($F144,'11.2_Outliers-Collection_cov'!$F$5:$F$500,0))&lt;&gt;"N",
INDEX('11.2_Outliers-Collection_cov'!J$5:J$500,MATCH($F144,'11.2_Outliers-Collection_cov'!$F$5:$F$500,0)),""),"")</f>
        <v/>
      </c>
      <c r="N144" s="8" t="str">
        <f>IFERROR(IF(INDEX('11.2_Outliers-Collection_cov'!$N$5:$N$500,MATCH($F144,'11.2_Outliers-Collection_cov'!$F$5:$F$500,0))&lt;&gt;"N",
INDEX('11.2_Outliers-Collection_cov'!K$5:K$500,MATCH($F144,'11.2_Outliers-Collection_cov'!$F$5:$F$500,0)),""),"")</f>
        <v/>
      </c>
      <c r="O144" s="13" t="str">
        <f>IFERROR(IF(INDEX('11.2_Outliers-Collection_cov'!$N$5:$N$500,MATCH($F144,'11.2_Outliers-Collection_cov'!$F$5:$F$500,0))&lt;&gt;"N",
INDEX('11.2_Outliers-Collection_cov'!L$5:L$500,MATCH($F144,'11.2_Outliers-Collection_cov'!$F$5:$F$500,0)),""),"")</f>
        <v/>
      </c>
      <c r="P144" s="14">
        <f>IFERROR(IF(INDEX('11.3_Outliers-Plastic'!$N$5:$N$500,MATCH($F144,'11.3_Outliers-Plastic'!$F$5:$F$500,0))&lt;&gt;"N",
INDEX('11.3_Outliers-Plastic'!J$5:J$500,MATCH($F144,'11.3_Outliers-Plastic'!$F$5:$F$500,0)),""),"")</f>
        <v>17</v>
      </c>
      <c r="Q144" s="8" t="str">
        <f>IFERROR(IF(INDEX('11.3_Outliers-Plastic'!$N$5:$N$500,MATCH($F144,'11.3_Outliers-Plastic'!$F$5:$F$500,0))&lt;&gt;"N",
INDEX('11.3_Outliers-Plastic'!K$5:K$500,MATCH($F144,'11.3_Outliers-Plastic'!$F$5:$F$500,0)),""),"")</f>
        <v/>
      </c>
      <c r="R144" s="14" t="str">
        <f>IFERROR(IF(INDEX('11.3_Outliers-Plastic'!$N$5:$N$500,MATCH($F144,'11.3_Outliers-Plastic'!$F$5:$F$500,0))&lt;&gt;"N",
INDEX('11.3_Outliers-Plastic'!L$5:L$500,MATCH($F144,'11.3_Outliers-Plastic'!$F$5:$F$500,0)),""),"")</f>
        <v>WaW_076</v>
      </c>
      <c r="S144" s="12"/>
      <c r="T144" s="5"/>
      <c r="U144" s="5" t="s">
        <v>1569</v>
      </c>
      <c r="V144" s="14" t="str">
        <f>IFERROR(IF(INDEX('11.5_Outliers-Other_recovery'!$N$5:$N$500,MATCH($F144,'11.5_Outliers-Other_recovery'!$F$5:$F$500,0))&lt;&gt;"N",
INDEX('11.5_Outliers-Other_recovery'!J$5:J$500,MATCH($F144,'11.5_Outliers-Other_recovery'!$F$5:$F$500,0)),""),"")</f>
        <v/>
      </c>
      <c r="W144" s="8" t="str">
        <f>IFERROR(IF(INDEX('11.5_Outliers-Other_recovery'!$N$5:$N$500,MATCH($F144,'11.5_Outliers-Other_recovery'!$F$5:$F$500,0))&lt;&gt;"N",
INDEX('11.5_Outliers-Other_recovery'!K$5:K$500,MATCH($F144,'11.5_Outliers-Other_recovery'!$F$5:$F$500,0)),""),"")</f>
        <v/>
      </c>
      <c r="X144" s="14" t="str">
        <f>IFERROR(IF(INDEX('11.5_Outliers-Other_recovery'!$N$5:$N$500,MATCH($F144,'11.5_Outliers-Other_recovery'!$F$5:$F$500,0))&lt;&gt;"N",
INDEX('11.5_Outliers-Other_recovery'!L$5:L$500,MATCH($F144,'11.5_Outliers-Other_recovery'!$F$5:$F$500,0)),""),"")</f>
        <v/>
      </c>
      <c r="Y144" s="14" t="str">
        <f>IFERROR(IF(INDEX('11.4_Outliers-Formal_dry_recy'!$N$5:$N$500,MATCH($F144,'11.4_Outliers-Formal_dry_recy'!$F$5:$F$500,0))&lt;&gt;"N",
INDEX('11.4_Outliers-Formal_dry_recy'!J$5:J$500,MATCH($F144,'11.4_Outliers-Formal_dry_recy'!$F$5:$F$500,0)),""),"")</f>
        <v/>
      </c>
      <c r="Z144" s="8" t="str">
        <f>IFERROR(IF(INDEX('11.4_Outliers-Formal_dry_recy'!$N$5:$N$500,MATCH($F144,'11.4_Outliers-Formal_dry_recy'!$F$5:$F$500,0))&lt;&gt;"N",
INDEX('11.4_Outliers-Formal_dry_recy'!K$5:K$500,MATCH($F144,'11.4_Outliers-Formal_dry_recy'!$F$5:$F$500,0)),""),"")</f>
        <v/>
      </c>
      <c r="AA144" s="14" t="str">
        <f>IFERROR(IF(INDEX('11.4_Outliers-Formal_dry_recy'!$N$5:$N$500,MATCH($F144,'11.4_Outliers-Formal_dry_recy'!$F$5:$F$500,0))&lt;&gt;"N",
INDEX('11.4_Outliers-Formal_dry_recy'!L$5:L$500,MATCH($F144,'11.4_Outliers-Formal_dry_recy'!$F$5:$F$500,0)),""),"")</f>
        <v/>
      </c>
      <c r="AB144" s="14" t="str">
        <f>IFERROR(IF(INDEX('11.6_Outliers-Incineration'!$N$5:$N$500,MATCH($F144,'11.6_Outliers-Incineration'!$F$5:$F$500,0))&lt;&gt;"N",
INDEX('11.6_Outliers-Incineration'!J$5:J$500,MATCH($F144,'11.6_Outliers-Incineration'!$F$5:$F$500,0)),""),"")</f>
        <v/>
      </c>
      <c r="AC144" s="8" t="str">
        <f>IFERROR(IF(INDEX('11.6_Outliers-Incineration'!$N$5:$N$500,MATCH($F144,'11.6_Outliers-Incineration'!$F$5:$F$500,0))&lt;&gt;"N",
INDEX('11.6_Outliers-Incineration'!K$5:K$500,MATCH($F144,'11.6_Outliers-Incineration'!$F$5:$F$500,0)),""),"")</f>
        <v/>
      </c>
      <c r="AD144" s="14" t="str">
        <f>IFERROR(IF(INDEX('11.6_Outliers-Incineration'!$N$5:$N$500,MATCH($F144,'11.6_Outliers-Incineration'!$F$5:$F$500,0))&lt;&gt;"N",
INDEX('11.6_Outliers-Incineration'!L$5:L$500,MATCH($F144,'11.6_Outliers-Incineration'!$F$5:$F$500,0)),""),"")</f>
        <v/>
      </c>
      <c r="AE144" s="14" t="str">
        <f>IFERROR(IF(INDEX('11.7_Outliers-Controlled_disp'!$N$5:$N$500,MATCH($F144,'11.7_Outliers-Controlled_disp'!$F$5:$F$500,0))&lt;&gt;"N",
INDEX('11.7_Outliers-Controlled_disp'!J$5:J$500,MATCH($F144,'11.7_Outliers-Controlled_disp'!$F$5:$F$500,0)),""),"")</f>
        <v/>
      </c>
      <c r="AF144" s="8" t="str">
        <f>IFERROR(IF(INDEX('11.7_Outliers-Controlled_disp'!$N$5:$N$500,MATCH($F144,'11.7_Outliers-Controlled_disp'!$F$5:$F$500,0))&lt;&gt;"N",
INDEX('11.7_Outliers-Controlled_disp'!K$5:K$500,MATCH($F144,'11.7_Outliers-Controlled_disp'!$F$5:$F$500,0)),""),"")</f>
        <v/>
      </c>
      <c r="AG144" s="14" t="str">
        <f>IFERROR(IF(INDEX('11.7_Outliers-Controlled_disp'!$N$5:$N$500,MATCH($F144,'11.7_Outliers-Controlled_disp'!$F$5:$F$500,0))&lt;&gt;"N",
INDEX('11.7_Outliers-Controlled_disp'!L$5:L$500,MATCH($F144,'11.7_Outliers-Controlled_disp'!$F$5:$F$500,0)),""),"")</f>
        <v/>
      </c>
      <c r="AI144" s="5"/>
      <c r="AJ144" s="5" t="s">
        <v>1569</v>
      </c>
      <c r="AK144" s="5">
        <f t="shared" si="2"/>
        <v>1</v>
      </c>
    </row>
    <row r="145" spans="1:37" x14ac:dyDescent="0.25">
      <c r="A145" s="5" t="s">
        <v>87</v>
      </c>
      <c r="B145" s="5" t="s">
        <v>90</v>
      </c>
      <c r="C145" s="5" t="s">
        <v>89</v>
      </c>
      <c r="D145" s="5" t="s">
        <v>35</v>
      </c>
      <c r="E145" s="5" t="s">
        <v>91</v>
      </c>
      <c r="F145" s="5" t="s">
        <v>88</v>
      </c>
      <c r="G145" s="5">
        <v>2</v>
      </c>
      <c r="H145" s="15">
        <v>2</v>
      </c>
      <c r="I145" s="4" t="s">
        <v>1868</v>
      </c>
      <c r="J145" s="13">
        <f>IFERROR(IF(INDEX('11.1_Outliers-Generation'!$N$5:$N$500,MATCH($F145,'11.1_Outliers-Generation'!$F$5:$F$500,0))&lt;&gt;"N",
INDEX('11.1_Outliers-Generation'!J$5:J$500,MATCH($F145,'11.1_Outliers-Generation'!$F$5:$F$500,0)),""),"")</f>
        <v>1.2041095570021112</v>
      </c>
      <c r="K145" s="8">
        <f>IFERROR(IF(INDEX('11.1_Outliers-Generation'!$N$5:$N$500,MATCH($F145,'11.1_Outliers-Generation'!$F$5:$F$500,0))&lt;&gt;"N",
INDEX('11.1_Outliers-Generation'!K$5:K$500,MATCH($F145,'11.1_Outliers-Generation'!$F$5:$F$500,0)),""),"")</f>
        <v>2014</v>
      </c>
      <c r="L145" s="13" t="str">
        <f>IFERROR(IF(INDEX('11.1_Outliers-Generation'!$N$5:$N$500,MATCH($F145,'11.1_Outliers-Generation'!$F$5:$F$500,0))&lt;&gt;"N",
INDEX('11.1_Outliers-Generation'!L$5:L$500,MATCH($F145,'11.1_Outliers-Generation'!$F$5:$F$500,0)),""),"")</f>
        <v>WaW_077</v>
      </c>
      <c r="M145" s="14" t="str">
        <f>IFERROR(IF(INDEX('11.2_Outliers-Collection_cov'!$N$5:$N$500,MATCH($F145,'11.2_Outliers-Collection_cov'!$F$5:$F$500,0))&lt;&gt;"N",
INDEX('11.2_Outliers-Collection_cov'!J$5:J$500,MATCH($F145,'11.2_Outliers-Collection_cov'!$F$5:$F$500,0)),""),"")</f>
        <v/>
      </c>
      <c r="N145" s="8" t="str">
        <f>IFERROR(IF(INDEX('11.2_Outliers-Collection_cov'!$N$5:$N$500,MATCH($F145,'11.2_Outliers-Collection_cov'!$F$5:$F$500,0))&lt;&gt;"N",
INDEX('11.2_Outliers-Collection_cov'!K$5:K$500,MATCH($F145,'11.2_Outliers-Collection_cov'!$F$5:$F$500,0)),""),"")</f>
        <v/>
      </c>
      <c r="O145" s="13" t="str">
        <f>IFERROR(IF(INDEX('11.2_Outliers-Collection_cov'!$N$5:$N$500,MATCH($F145,'11.2_Outliers-Collection_cov'!$F$5:$F$500,0))&lt;&gt;"N",
INDEX('11.2_Outliers-Collection_cov'!L$5:L$500,MATCH($F145,'11.2_Outliers-Collection_cov'!$F$5:$F$500,0)),""),"")</f>
        <v/>
      </c>
      <c r="P145" s="14" t="str">
        <f>IFERROR(IF(INDEX('11.3_Outliers-Plastic'!$N$5:$N$500,MATCH($F145,'11.3_Outliers-Plastic'!$F$5:$F$500,0))&lt;&gt;"N",
INDEX('11.3_Outliers-Plastic'!J$5:J$500,MATCH($F145,'11.3_Outliers-Plastic'!$F$5:$F$500,0)),""),"")</f>
        <v/>
      </c>
      <c r="Q145" s="8" t="str">
        <f>IFERROR(IF(INDEX('11.3_Outliers-Plastic'!$N$5:$N$500,MATCH($F145,'11.3_Outliers-Plastic'!$F$5:$F$500,0))&lt;&gt;"N",
INDEX('11.3_Outliers-Plastic'!K$5:K$500,MATCH($F145,'11.3_Outliers-Plastic'!$F$5:$F$500,0)),""),"")</f>
        <v/>
      </c>
      <c r="R145" s="14" t="str">
        <f>IFERROR(IF(INDEX('11.3_Outliers-Plastic'!$N$5:$N$500,MATCH($F145,'11.3_Outliers-Plastic'!$F$5:$F$500,0))&lt;&gt;"N",
INDEX('11.3_Outliers-Plastic'!L$5:L$500,MATCH($F145,'11.3_Outliers-Plastic'!$F$5:$F$500,0)),""),"")</f>
        <v/>
      </c>
      <c r="S145" s="12"/>
      <c r="T145" s="5"/>
      <c r="U145" s="5" t="s">
        <v>1569</v>
      </c>
      <c r="V145" s="14" t="str">
        <f>IFERROR(IF(INDEX('11.5_Outliers-Other_recovery'!$N$5:$N$500,MATCH($F145,'11.5_Outliers-Other_recovery'!$F$5:$F$500,0))&lt;&gt;"N",
INDEX('11.5_Outliers-Other_recovery'!J$5:J$500,MATCH($F145,'11.5_Outliers-Other_recovery'!$F$5:$F$500,0)),""),"")</f>
        <v/>
      </c>
      <c r="W145" s="8" t="str">
        <f>IFERROR(IF(INDEX('11.5_Outliers-Other_recovery'!$N$5:$N$500,MATCH($F145,'11.5_Outliers-Other_recovery'!$F$5:$F$500,0))&lt;&gt;"N",
INDEX('11.5_Outliers-Other_recovery'!K$5:K$500,MATCH($F145,'11.5_Outliers-Other_recovery'!$F$5:$F$500,0)),""),"")</f>
        <v/>
      </c>
      <c r="X145" s="14" t="str">
        <f>IFERROR(IF(INDEX('11.5_Outliers-Other_recovery'!$N$5:$N$500,MATCH($F145,'11.5_Outliers-Other_recovery'!$F$5:$F$500,0))&lt;&gt;"N",
INDEX('11.5_Outliers-Other_recovery'!L$5:L$500,MATCH($F145,'11.5_Outliers-Other_recovery'!$F$5:$F$500,0)),""),"")</f>
        <v/>
      </c>
      <c r="Y145" s="14" t="str">
        <f>IFERROR(IF(INDEX('11.4_Outliers-Formal_dry_recy'!$N$5:$N$500,MATCH($F145,'11.4_Outliers-Formal_dry_recy'!$F$5:$F$500,0))&lt;&gt;"N",
INDEX('11.4_Outliers-Formal_dry_recy'!J$5:J$500,MATCH($F145,'11.4_Outliers-Formal_dry_recy'!$F$5:$F$500,0)),""),"")</f>
        <v/>
      </c>
      <c r="Z145" s="8" t="str">
        <f>IFERROR(IF(INDEX('11.4_Outliers-Formal_dry_recy'!$N$5:$N$500,MATCH($F145,'11.4_Outliers-Formal_dry_recy'!$F$5:$F$500,0))&lt;&gt;"N",
INDEX('11.4_Outliers-Formal_dry_recy'!K$5:K$500,MATCH($F145,'11.4_Outliers-Formal_dry_recy'!$F$5:$F$500,0)),""),"")</f>
        <v/>
      </c>
      <c r="AA145" s="14" t="str">
        <f>IFERROR(IF(INDEX('11.4_Outliers-Formal_dry_recy'!$N$5:$N$500,MATCH($F145,'11.4_Outliers-Formal_dry_recy'!$F$5:$F$500,0))&lt;&gt;"N",
INDEX('11.4_Outliers-Formal_dry_recy'!L$5:L$500,MATCH($F145,'11.4_Outliers-Formal_dry_recy'!$F$5:$F$500,0)),""),"")</f>
        <v/>
      </c>
      <c r="AB145" s="14" t="str">
        <f>IFERROR(IF(INDEX('11.6_Outliers-Incineration'!$N$5:$N$500,MATCH($F145,'11.6_Outliers-Incineration'!$F$5:$F$500,0))&lt;&gt;"N",
INDEX('11.6_Outliers-Incineration'!J$5:J$500,MATCH($F145,'11.6_Outliers-Incineration'!$F$5:$F$500,0)),""),"")</f>
        <v/>
      </c>
      <c r="AC145" s="8" t="str">
        <f>IFERROR(IF(INDEX('11.6_Outliers-Incineration'!$N$5:$N$500,MATCH($F145,'11.6_Outliers-Incineration'!$F$5:$F$500,0))&lt;&gt;"N",
INDEX('11.6_Outliers-Incineration'!K$5:K$500,MATCH($F145,'11.6_Outliers-Incineration'!$F$5:$F$500,0)),""),"")</f>
        <v/>
      </c>
      <c r="AD145" s="14" t="str">
        <f>IFERROR(IF(INDEX('11.6_Outliers-Incineration'!$N$5:$N$500,MATCH($F145,'11.6_Outliers-Incineration'!$F$5:$F$500,0))&lt;&gt;"N",
INDEX('11.6_Outliers-Incineration'!L$5:L$500,MATCH($F145,'11.6_Outliers-Incineration'!$F$5:$F$500,0)),""),"")</f>
        <v/>
      </c>
      <c r="AE145" s="14" t="str">
        <f>IFERROR(IF(INDEX('11.7_Outliers-Controlled_disp'!$N$5:$N$500,MATCH($F145,'11.7_Outliers-Controlled_disp'!$F$5:$F$500,0))&lt;&gt;"N",
INDEX('11.7_Outliers-Controlled_disp'!J$5:J$500,MATCH($F145,'11.7_Outliers-Controlled_disp'!$F$5:$F$500,0)),""),"")</f>
        <v/>
      </c>
      <c r="AF145" s="8" t="str">
        <f>IFERROR(IF(INDEX('11.7_Outliers-Controlled_disp'!$N$5:$N$500,MATCH($F145,'11.7_Outliers-Controlled_disp'!$F$5:$F$500,0))&lt;&gt;"N",
INDEX('11.7_Outliers-Controlled_disp'!K$5:K$500,MATCH($F145,'11.7_Outliers-Controlled_disp'!$F$5:$F$500,0)),""),"")</f>
        <v/>
      </c>
      <c r="AG145" s="14" t="str">
        <f>IFERROR(IF(INDEX('11.7_Outliers-Controlled_disp'!$N$5:$N$500,MATCH($F145,'11.7_Outliers-Controlled_disp'!$F$5:$F$500,0))&lt;&gt;"N",
INDEX('11.7_Outliers-Controlled_disp'!L$5:L$500,MATCH($F145,'11.7_Outliers-Controlled_disp'!$F$5:$F$500,0)),""),"")</f>
        <v/>
      </c>
      <c r="AI145" s="5"/>
      <c r="AJ145" s="5" t="s">
        <v>1569</v>
      </c>
      <c r="AK145" s="5">
        <f t="shared" si="2"/>
        <v>1</v>
      </c>
    </row>
    <row r="146" spans="1:37" x14ac:dyDescent="0.25">
      <c r="A146" s="5" t="s">
        <v>92</v>
      </c>
      <c r="B146" s="5" t="s">
        <v>90</v>
      </c>
      <c r="C146" s="5" t="s">
        <v>89</v>
      </c>
      <c r="D146" s="5" t="s">
        <v>35</v>
      </c>
      <c r="E146" s="5" t="s">
        <v>94</v>
      </c>
      <c r="F146" s="5" t="s">
        <v>93</v>
      </c>
      <c r="G146" s="5">
        <v>1</v>
      </c>
      <c r="H146" s="15">
        <v>1</v>
      </c>
      <c r="I146" s="4" t="s">
        <v>1869</v>
      </c>
      <c r="J146" s="13">
        <f>IFERROR(IF(INDEX('11.1_Outliers-Generation'!$N$5:$N$500,MATCH($F146,'11.1_Outliers-Generation'!$F$5:$F$500,0))&lt;&gt;"N",
INDEX('11.1_Outliers-Generation'!J$5:J$500,MATCH($F146,'11.1_Outliers-Generation'!$F$5:$F$500,0)),""),"")</f>
        <v>0.88349041255883931</v>
      </c>
      <c r="K146" s="8">
        <f>IFERROR(IF(INDEX('11.1_Outliers-Generation'!$N$5:$N$500,MATCH($F146,'11.1_Outliers-Generation'!$F$5:$F$500,0))&lt;&gt;"N",
INDEX('11.1_Outliers-Generation'!K$5:K$500,MATCH($F146,'11.1_Outliers-Generation'!$F$5:$F$500,0)),""),"")</f>
        <v>2013</v>
      </c>
      <c r="L146" s="13" t="str">
        <f>IFERROR(IF(INDEX('11.1_Outliers-Generation'!$N$5:$N$500,MATCH($F146,'11.1_Outliers-Generation'!$F$5:$F$500,0))&lt;&gt;"N",
INDEX('11.1_Outliers-Generation'!L$5:L$500,MATCH($F146,'11.1_Outliers-Generation'!$F$5:$F$500,0)),""),"")</f>
        <v>WaW_078</v>
      </c>
      <c r="M146" s="14" t="str">
        <f>IFERROR(IF(INDEX('11.2_Outliers-Collection_cov'!$N$5:$N$500,MATCH($F146,'11.2_Outliers-Collection_cov'!$F$5:$F$500,0))&lt;&gt;"N",
INDEX('11.2_Outliers-Collection_cov'!J$5:J$500,MATCH($F146,'11.2_Outliers-Collection_cov'!$F$5:$F$500,0)),""),"")</f>
        <v/>
      </c>
      <c r="N146" s="8" t="str">
        <f>IFERROR(IF(INDEX('11.2_Outliers-Collection_cov'!$N$5:$N$500,MATCH($F146,'11.2_Outliers-Collection_cov'!$F$5:$F$500,0))&lt;&gt;"N",
INDEX('11.2_Outliers-Collection_cov'!K$5:K$500,MATCH($F146,'11.2_Outliers-Collection_cov'!$F$5:$F$500,0)),""),"")</f>
        <v/>
      </c>
      <c r="O146" s="13" t="str">
        <f>IFERROR(IF(INDEX('11.2_Outliers-Collection_cov'!$N$5:$N$500,MATCH($F146,'11.2_Outliers-Collection_cov'!$F$5:$F$500,0))&lt;&gt;"N",
INDEX('11.2_Outliers-Collection_cov'!L$5:L$500,MATCH($F146,'11.2_Outliers-Collection_cov'!$F$5:$F$500,0)),""),"")</f>
        <v/>
      </c>
      <c r="P146" s="14" t="str">
        <f>IFERROR(IF(INDEX('11.3_Outliers-Plastic'!$N$5:$N$500,MATCH($F146,'11.3_Outliers-Plastic'!$F$5:$F$500,0))&lt;&gt;"N",
INDEX('11.3_Outliers-Plastic'!J$5:J$500,MATCH($F146,'11.3_Outliers-Plastic'!$F$5:$F$500,0)),""),"")</f>
        <v/>
      </c>
      <c r="Q146" s="8" t="str">
        <f>IFERROR(IF(INDEX('11.3_Outliers-Plastic'!$N$5:$N$500,MATCH($F146,'11.3_Outliers-Plastic'!$F$5:$F$500,0))&lt;&gt;"N",
INDEX('11.3_Outliers-Plastic'!K$5:K$500,MATCH($F146,'11.3_Outliers-Plastic'!$F$5:$F$500,0)),""),"")</f>
        <v/>
      </c>
      <c r="R146" s="14" t="str">
        <f>IFERROR(IF(INDEX('11.3_Outliers-Plastic'!$N$5:$N$500,MATCH($F146,'11.3_Outliers-Plastic'!$F$5:$F$500,0))&lt;&gt;"N",
INDEX('11.3_Outliers-Plastic'!L$5:L$500,MATCH($F146,'11.3_Outliers-Plastic'!$F$5:$F$500,0)),""),"")</f>
        <v/>
      </c>
      <c r="S146" s="12"/>
      <c r="T146" s="5"/>
      <c r="U146" s="5" t="s">
        <v>1569</v>
      </c>
      <c r="V146" s="14" t="str">
        <f>IFERROR(IF(INDEX('11.5_Outliers-Other_recovery'!$N$5:$N$500,MATCH($F146,'11.5_Outliers-Other_recovery'!$F$5:$F$500,0))&lt;&gt;"N",
INDEX('11.5_Outliers-Other_recovery'!J$5:J$500,MATCH($F146,'11.5_Outliers-Other_recovery'!$F$5:$F$500,0)),""),"")</f>
        <v/>
      </c>
      <c r="W146" s="8" t="str">
        <f>IFERROR(IF(INDEX('11.5_Outliers-Other_recovery'!$N$5:$N$500,MATCH($F146,'11.5_Outliers-Other_recovery'!$F$5:$F$500,0))&lt;&gt;"N",
INDEX('11.5_Outliers-Other_recovery'!K$5:K$500,MATCH($F146,'11.5_Outliers-Other_recovery'!$F$5:$F$500,0)),""),"")</f>
        <v/>
      </c>
      <c r="X146" s="14" t="str">
        <f>IFERROR(IF(INDEX('11.5_Outliers-Other_recovery'!$N$5:$N$500,MATCH($F146,'11.5_Outliers-Other_recovery'!$F$5:$F$500,0))&lt;&gt;"N",
INDEX('11.5_Outliers-Other_recovery'!L$5:L$500,MATCH($F146,'11.5_Outliers-Other_recovery'!$F$5:$F$500,0)),""),"")</f>
        <v/>
      </c>
      <c r="Y146" s="14" t="str">
        <f>IFERROR(IF(INDEX('11.4_Outliers-Formal_dry_recy'!$N$5:$N$500,MATCH($F146,'11.4_Outliers-Formal_dry_recy'!$F$5:$F$500,0))&lt;&gt;"N",
INDEX('11.4_Outliers-Formal_dry_recy'!J$5:J$500,MATCH($F146,'11.4_Outliers-Formal_dry_recy'!$F$5:$F$500,0)),""),"")</f>
        <v/>
      </c>
      <c r="Z146" s="8" t="str">
        <f>IFERROR(IF(INDEX('11.4_Outliers-Formal_dry_recy'!$N$5:$N$500,MATCH($F146,'11.4_Outliers-Formal_dry_recy'!$F$5:$F$500,0))&lt;&gt;"N",
INDEX('11.4_Outliers-Formal_dry_recy'!K$5:K$500,MATCH($F146,'11.4_Outliers-Formal_dry_recy'!$F$5:$F$500,0)),""),"")</f>
        <v/>
      </c>
      <c r="AA146" s="14" t="str">
        <f>IFERROR(IF(INDEX('11.4_Outliers-Formal_dry_recy'!$N$5:$N$500,MATCH($F146,'11.4_Outliers-Formal_dry_recy'!$F$5:$F$500,0))&lt;&gt;"N",
INDEX('11.4_Outliers-Formal_dry_recy'!L$5:L$500,MATCH($F146,'11.4_Outliers-Formal_dry_recy'!$F$5:$F$500,0)),""),"")</f>
        <v/>
      </c>
      <c r="AB146" s="14" t="str">
        <f>IFERROR(IF(INDEX('11.6_Outliers-Incineration'!$N$5:$N$500,MATCH($F146,'11.6_Outliers-Incineration'!$F$5:$F$500,0))&lt;&gt;"N",
INDEX('11.6_Outliers-Incineration'!J$5:J$500,MATCH($F146,'11.6_Outliers-Incineration'!$F$5:$F$500,0)),""),"")</f>
        <v/>
      </c>
      <c r="AC146" s="8" t="str">
        <f>IFERROR(IF(INDEX('11.6_Outliers-Incineration'!$N$5:$N$500,MATCH($F146,'11.6_Outliers-Incineration'!$F$5:$F$500,0))&lt;&gt;"N",
INDEX('11.6_Outliers-Incineration'!K$5:K$500,MATCH($F146,'11.6_Outliers-Incineration'!$F$5:$F$500,0)),""),"")</f>
        <v/>
      </c>
      <c r="AD146" s="14" t="str">
        <f>IFERROR(IF(INDEX('11.6_Outliers-Incineration'!$N$5:$N$500,MATCH($F146,'11.6_Outliers-Incineration'!$F$5:$F$500,0))&lt;&gt;"N",
INDEX('11.6_Outliers-Incineration'!L$5:L$500,MATCH($F146,'11.6_Outliers-Incineration'!$F$5:$F$500,0)),""),"")</f>
        <v/>
      </c>
      <c r="AE146" s="14" t="str">
        <f>IFERROR(IF(INDEX('11.7_Outliers-Controlled_disp'!$N$5:$N$500,MATCH($F146,'11.7_Outliers-Controlled_disp'!$F$5:$F$500,0))&lt;&gt;"N",
INDEX('11.7_Outliers-Controlled_disp'!J$5:J$500,MATCH($F146,'11.7_Outliers-Controlled_disp'!$F$5:$F$500,0)),""),"")</f>
        <v/>
      </c>
      <c r="AF146" s="8" t="str">
        <f>IFERROR(IF(INDEX('11.7_Outliers-Controlled_disp'!$N$5:$N$500,MATCH($F146,'11.7_Outliers-Controlled_disp'!$F$5:$F$500,0))&lt;&gt;"N",
INDEX('11.7_Outliers-Controlled_disp'!K$5:K$500,MATCH($F146,'11.7_Outliers-Controlled_disp'!$F$5:$F$500,0)),""),"")</f>
        <v/>
      </c>
      <c r="AG146" s="14" t="str">
        <f>IFERROR(IF(INDEX('11.7_Outliers-Controlled_disp'!$N$5:$N$500,MATCH($F146,'11.7_Outliers-Controlled_disp'!$F$5:$F$500,0))&lt;&gt;"N",
INDEX('11.7_Outliers-Controlled_disp'!L$5:L$500,MATCH($F146,'11.7_Outliers-Controlled_disp'!$F$5:$F$500,0)),""),"")</f>
        <v/>
      </c>
      <c r="AI146" s="5"/>
      <c r="AJ146" s="5" t="s">
        <v>1569</v>
      </c>
      <c r="AK146" s="5">
        <f t="shared" si="2"/>
        <v>1</v>
      </c>
    </row>
    <row r="147" spans="1:37" x14ac:dyDescent="0.25">
      <c r="A147" s="5" t="s">
        <v>95</v>
      </c>
      <c r="B147" s="5" t="s">
        <v>98</v>
      </c>
      <c r="C147" s="5" t="s">
        <v>97</v>
      </c>
      <c r="D147" s="5" t="s">
        <v>35</v>
      </c>
      <c r="E147" s="5" t="s">
        <v>99</v>
      </c>
      <c r="F147" s="5" t="s">
        <v>96</v>
      </c>
      <c r="G147" s="5">
        <v>2</v>
      </c>
      <c r="H147" s="15">
        <v>1</v>
      </c>
      <c r="I147" s="4"/>
      <c r="J147" s="13">
        <f>IFERROR(IF(INDEX('11.1_Outliers-Generation'!$N$5:$N$500,MATCH($F147,'11.1_Outliers-Generation'!$F$5:$F$500,0))&lt;&gt;"N",
INDEX('11.1_Outliers-Generation'!J$5:J$500,MATCH($F147,'11.1_Outliers-Generation'!$F$5:$F$500,0)),""),"")</f>
        <v>1.123455321010042</v>
      </c>
      <c r="K147" s="8">
        <f>IFERROR(IF(INDEX('11.1_Outliers-Generation'!$N$5:$N$500,MATCH($F147,'11.1_Outliers-Generation'!$F$5:$F$500,0))&lt;&gt;"N",
INDEX('11.1_Outliers-Generation'!K$5:K$500,MATCH($F147,'11.1_Outliers-Generation'!$F$5:$F$500,0)),""),"")</f>
        <v>2014</v>
      </c>
      <c r="L147" s="13" t="str">
        <f>IFERROR(IF(INDEX('11.1_Outliers-Generation'!$N$5:$N$500,MATCH($F147,'11.1_Outliers-Generation'!$F$5:$F$500,0))&lt;&gt;"N",
INDEX('11.1_Outliers-Generation'!L$5:L$500,MATCH($F147,'11.1_Outliers-Generation'!$F$5:$F$500,0)),""),"")</f>
        <v>WaW_079</v>
      </c>
      <c r="M147" s="14">
        <f>IFERROR(IF(INDEX('11.2_Outliers-Collection_cov'!$N$5:$N$500,MATCH($F147,'11.2_Outliers-Collection_cov'!$F$5:$F$500,0))&lt;&gt;"N",
INDEX('11.2_Outliers-Collection_cov'!J$5:J$500,MATCH($F147,'11.2_Outliers-Collection_cov'!$F$5:$F$500,0)),""),"")</f>
        <v>100</v>
      </c>
      <c r="N147" s="8">
        <f>IFERROR(IF(INDEX('11.2_Outliers-Collection_cov'!$N$5:$N$500,MATCH($F147,'11.2_Outliers-Collection_cov'!$F$5:$F$500,0))&lt;&gt;"N",
INDEX('11.2_Outliers-Collection_cov'!K$5:K$500,MATCH($F147,'11.2_Outliers-Collection_cov'!$F$5:$F$500,0)),""),"")</f>
        <v>2014</v>
      </c>
      <c r="O147" s="13" t="str">
        <f>IFERROR(IF(INDEX('11.2_Outliers-Collection_cov'!$N$5:$N$500,MATCH($F147,'11.2_Outliers-Collection_cov'!$F$5:$F$500,0))&lt;&gt;"N",
INDEX('11.2_Outliers-Collection_cov'!L$5:L$500,MATCH($F147,'11.2_Outliers-Collection_cov'!$F$5:$F$500,0)),""),"")</f>
        <v>WaW_079</v>
      </c>
      <c r="P147" s="14" t="str">
        <f>IFERROR(IF(INDEX('11.3_Outliers-Plastic'!$N$5:$N$500,MATCH($F147,'11.3_Outliers-Plastic'!$F$5:$F$500,0))&lt;&gt;"N",
INDEX('11.3_Outliers-Plastic'!J$5:J$500,MATCH($F147,'11.3_Outliers-Plastic'!$F$5:$F$500,0)),""),"")</f>
        <v/>
      </c>
      <c r="Q147" s="8" t="str">
        <f>IFERROR(IF(INDEX('11.3_Outliers-Plastic'!$N$5:$N$500,MATCH($F147,'11.3_Outliers-Plastic'!$F$5:$F$500,0))&lt;&gt;"N",
INDEX('11.3_Outliers-Plastic'!K$5:K$500,MATCH($F147,'11.3_Outliers-Plastic'!$F$5:$F$500,0)),""),"")</f>
        <v/>
      </c>
      <c r="R147" s="14" t="str">
        <f>IFERROR(IF(INDEX('11.3_Outliers-Plastic'!$N$5:$N$500,MATCH($F147,'11.3_Outliers-Plastic'!$F$5:$F$500,0))&lt;&gt;"N",
INDEX('11.3_Outliers-Plastic'!L$5:L$500,MATCH($F147,'11.3_Outliers-Plastic'!$F$5:$F$500,0)),""),"")</f>
        <v/>
      </c>
      <c r="S147" s="12"/>
      <c r="T147" s="5"/>
      <c r="U147" s="5" t="s">
        <v>1569</v>
      </c>
      <c r="V147" s="14" t="str">
        <f>IFERROR(IF(INDEX('11.5_Outliers-Other_recovery'!$N$5:$N$500,MATCH($F147,'11.5_Outliers-Other_recovery'!$F$5:$F$500,0))&lt;&gt;"N",
INDEX('11.5_Outliers-Other_recovery'!J$5:J$500,MATCH($F147,'11.5_Outliers-Other_recovery'!$F$5:$F$500,0)),""),"")</f>
        <v/>
      </c>
      <c r="W147" s="8" t="str">
        <f>IFERROR(IF(INDEX('11.5_Outliers-Other_recovery'!$N$5:$N$500,MATCH($F147,'11.5_Outliers-Other_recovery'!$F$5:$F$500,0))&lt;&gt;"N",
INDEX('11.5_Outliers-Other_recovery'!K$5:K$500,MATCH($F147,'11.5_Outliers-Other_recovery'!$F$5:$F$500,0)),""),"")</f>
        <v/>
      </c>
      <c r="X147" s="14" t="str">
        <f>IFERROR(IF(INDEX('11.5_Outliers-Other_recovery'!$N$5:$N$500,MATCH($F147,'11.5_Outliers-Other_recovery'!$F$5:$F$500,0))&lt;&gt;"N",
INDEX('11.5_Outliers-Other_recovery'!L$5:L$500,MATCH($F147,'11.5_Outliers-Other_recovery'!$F$5:$F$500,0)),""),"")</f>
        <v/>
      </c>
      <c r="Y147" s="14" t="str">
        <f>IFERROR(IF(INDEX('11.4_Outliers-Formal_dry_recy'!$N$5:$N$500,MATCH($F147,'11.4_Outliers-Formal_dry_recy'!$F$5:$F$500,0))&lt;&gt;"N",
INDEX('11.4_Outliers-Formal_dry_recy'!J$5:J$500,MATCH($F147,'11.4_Outliers-Formal_dry_recy'!$F$5:$F$500,0)),""),"")</f>
        <v/>
      </c>
      <c r="Z147" s="8" t="str">
        <f>IFERROR(IF(INDEX('11.4_Outliers-Formal_dry_recy'!$N$5:$N$500,MATCH($F147,'11.4_Outliers-Formal_dry_recy'!$F$5:$F$500,0))&lt;&gt;"N",
INDEX('11.4_Outliers-Formal_dry_recy'!K$5:K$500,MATCH($F147,'11.4_Outliers-Formal_dry_recy'!$F$5:$F$500,0)),""),"")</f>
        <v/>
      </c>
      <c r="AA147" s="14" t="str">
        <f>IFERROR(IF(INDEX('11.4_Outliers-Formal_dry_recy'!$N$5:$N$500,MATCH($F147,'11.4_Outliers-Formal_dry_recy'!$F$5:$F$500,0))&lt;&gt;"N",
INDEX('11.4_Outliers-Formal_dry_recy'!L$5:L$500,MATCH($F147,'11.4_Outliers-Formal_dry_recy'!$F$5:$F$500,0)),""),"")</f>
        <v/>
      </c>
      <c r="AB147" s="14" t="str">
        <f>IFERROR(IF(INDEX('11.6_Outliers-Incineration'!$N$5:$N$500,MATCH($F147,'11.6_Outliers-Incineration'!$F$5:$F$500,0))&lt;&gt;"N",
INDEX('11.6_Outliers-Incineration'!J$5:J$500,MATCH($F147,'11.6_Outliers-Incineration'!$F$5:$F$500,0)),""),"")</f>
        <v/>
      </c>
      <c r="AC147" s="8" t="str">
        <f>IFERROR(IF(INDEX('11.6_Outliers-Incineration'!$N$5:$N$500,MATCH($F147,'11.6_Outliers-Incineration'!$F$5:$F$500,0))&lt;&gt;"N",
INDEX('11.6_Outliers-Incineration'!K$5:K$500,MATCH($F147,'11.6_Outliers-Incineration'!$F$5:$F$500,0)),""),"")</f>
        <v/>
      </c>
      <c r="AD147" s="14" t="str">
        <f>IFERROR(IF(INDEX('11.6_Outliers-Incineration'!$N$5:$N$500,MATCH($F147,'11.6_Outliers-Incineration'!$F$5:$F$500,0))&lt;&gt;"N",
INDEX('11.6_Outliers-Incineration'!L$5:L$500,MATCH($F147,'11.6_Outliers-Incineration'!$F$5:$F$500,0)),""),"")</f>
        <v/>
      </c>
      <c r="AE147" s="14" t="str">
        <f>IFERROR(IF(INDEX('11.7_Outliers-Controlled_disp'!$N$5:$N$500,MATCH($F147,'11.7_Outliers-Controlled_disp'!$F$5:$F$500,0))&lt;&gt;"N",
INDEX('11.7_Outliers-Controlled_disp'!J$5:J$500,MATCH($F147,'11.7_Outliers-Controlled_disp'!$F$5:$F$500,0)),""),"")</f>
        <v/>
      </c>
      <c r="AF147" s="8" t="str">
        <f>IFERROR(IF(INDEX('11.7_Outliers-Controlled_disp'!$N$5:$N$500,MATCH($F147,'11.7_Outliers-Controlled_disp'!$F$5:$F$500,0))&lt;&gt;"N",
INDEX('11.7_Outliers-Controlled_disp'!K$5:K$500,MATCH($F147,'11.7_Outliers-Controlled_disp'!$F$5:$F$500,0)),""),"")</f>
        <v/>
      </c>
      <c r="AG147" s="14" t="str">
        <f>IFERROR(IF(INDEX('11.7_Outliers-Controlled_disp'!$N$5:$N$500,MATCH($F147,'11.7_Outliers-Controlled_disp'!$F$5:$F$500,0))&lt;&gt;"N",
INDEX('11.7_Outliers-Controlled_disp'!L$5:L$500,MATCH($F147,'11.7_Outliers-Controlled_disp'!$F$5:$F$500,0)),""),"")</f>
        <v/>
      </c>
      <c r="AI147" s="5"/>
      <c r="AJ147" s="5" t="s">
        <v>1569</v>
      </c>
      <c r="AK147" s="5">
        <f t="shared" si="2"/>
        <v>2</v>
      </c>
    </row>
    <row r="148" spans="1:37" x14ac:dyDescent="0.25">
      <c r="A148" s="5" t="s">
        <v>672</v>
      </c>
      <c r="B148" s="5" t="s">
        <v>675</v>
      </c>
      <c r="C148" s="5" t="s">
        <v>674</v>
      </c>
      <c r="D148" s="5" t="s">
        <v>620</v>
      </c>
      <c r="E148" s="5" t="s">
        <v>676</v>
      </c>
      <c r="F148" s="5" t="s">
        <v>673</v>
      </c>
      <c r="G148" s="5">
        <v>2</v>
      </c>
      <c r="H148" s="15">
        <v>1</v>
      </c>
      <c r="I148" s="4"/>
      <c r="J148" s="13" t="str">
        <f>IFERROR(IF(INDEX('11.1_Outliers-Generation'!$N$5:$N$500,MATCH($F148,'11.1_Outliers-Generation'!$F$5:$F$500,0))&lt;&gt;"N",
INDEX('11.1_Outliers-Generation'!J$5:J$500,MATCH($F148,'11.1_Outliers-Generation'!$F$5:$F$500,0)),""),"")</f>
        <v/>
      </c>
      <c r="K148" s="8" t="str">
        <f>IFERROR(IF(INDEX('11.1_Outliers-Generation'!$N$5:$N$500,MATCH($F148,'11.1_Outliers-Generation'!$F$5:$F$500,0))&lt;&gt;"N",
INDEX('11.1_Outliers-Generation'!K$5:K$500,MATCH($F148,'11.1_Outliers-Generation'!$F$5:$F$500,0)),""),"")</f>
        <v/>
      </c>
      <c r="L148" s="13" t="str">
        <f>IFERROR(IF(INDEX('11.1_Outliers-Generation'!$N$5:$N$500,MATCH($F148,'11.1_Outliers-Generation'!$F$5:$F$500,0))&lt;&gt;"N",
INDEX('11.1_Outliers-Generation'!L$5:L$500,MATCH($F148,'11.1_Outliers-Generation'!$F$5:$F$500,0)),""),"")</f>
        <v/>
      </c>
      <c r="M148" s="14" t="str">
        <f>IFERROR(IF(INDEX('11.2_Outliers-Collection_cov'!$N$5:$N$500,MATCH($F148,'11.2_Outliers-Collection_cov'!$F$5:$F$500,0))&lt;&gt;"N",
INDEX('11.2_Outliers-Collection_cov'!J$5:J$500,MATCH($F148,'11.2_Outliers-Collection_cov'!$F$5:$F$500,0)),""),"")</f>
        <v/>
      </c>
      <c r="N148" s="8" t="str">
        <f>IFERROR(IF(INDEX('11.2_Outliers-Collection_cov'!$N$5:$N$500,MATCH($F148,'11.2_Outliers-Collection_cov'!$F$5:$F$500,0))&lt;&gt;"N",
INDEX('11.2_Outliers-Collection_cov'!K$5:K$500,MATCH($F148,'11.2_Outliers-Collection_cov'!$F$5:$F$500,0)),""),"")</f>
        <v/>
      </c>
      <c r="O148" s="13" t="str">
        <f>IFERROR(IF(INDEX('11.2_Outliers-Collection_cov'!$N$5:$N$500,MATCH($F148,'11.2_Outliers-Collection_cov'!$F$5:$F$500,0))&lt;&gt;"N",
INDEX('11.2_Outliers-Collection_cov'!L$5:L$500,MATCH($F148,'11.2_Outliers-Collection_cov'!$F$5:$F$500,0)),""),"")</f>
        <v/>
      </c>
      <c r="P148" s="14" t="str">
        <f>IFERROR(IF(INDEX('11.3_Outliers-Plastic'!$N$5:$N$500,MATCH($F148,'11.3_Outliers-Plastic'!$F$5:$F$500,0))&lt;&gt;"N",
INDEX('11.3_Outliers-Plastic'!J$5:J$500,MATCH($F148,'11.3_Outliers-Plastic'!$F$5:$F$500,0)),""),"")</f>
        <v/>
      </c>
      <c r="Q148" s="8" t="str">
        <f>IFERROR(IF(INDEX('11.3_Outliers-Plastic'!$N$5:$N$500,MATCH($F148,'11.3_Outliers-Plastic'!$F$5:$F$500,0))&lt;&gt;"N",
INDEX('11.3_Outliers-Plastic'!K$5:K$500,MATCH($F148,'11.3_Outliers-Plastic'!$F$5:$F$500,0)),""),"")</f>
        <v/>
      </c>
      <c r="R148" s="14" t="str">
        <f>IFERROR(IF(INDEX('11.3_Outliers-Plastic'!$N$5:$N$500,MATCH($F148,'11.3_Outliers-Plastic'!$F$5:$F$500,0))&lt;&gt;"N",
INDEX('11.3_Outliers-Plastic'!L$5:L$500,MATCH($F148,'11.3_Outliers-Plastic'!$F$5:$F$500,0)),""),"")</f>
        <v/>
      </c>
      <c r="S148" s="12"/>
      <c r="T148" s="5"/>
      <c r="U148" s="5" t="s">
        <v>1569</v>
      </c>
      <c r="V148" s="14">
        <f>IFERROR(IF(INDEX('11.5_Outliers-Other_recovery'!$N$5:$N$500,MATCH($F148,'11.5_Outliers-Other_recovery'!$F$5:$F$500,0))&lt;&gt;"N",
INDEX('11.5_Outliers-Other_recovery'!J$5:J$500,MATCH($F148,'11.5_Outliers-Other_recovery'!$F$5:$F$500,0)),""),"")</f>
        <v>0</v>
      </c>
      <c r="W148" s="8">
        <f>IFERROR(IF(INDEX('11.5_Outliers-Other_recovery'!$N$5:$N$500,MATCH($F148,'11.5_Outliers-Other_recovery'!$F$5:$F$500,0))&lt;&gt;"N",
INDEX('11.5_Outliers-Other_recovery'!K$5:K$500,MATCH($F148,'11.5_Outliers-Other_recovery'!$F$5:$F$500,0)),""),"")</f>
        <v>2002</v>
      </c>
      <c r="X148" s="14" t="str">
        <f>IFERROR(IF(INDEX('11.5_Outliers-Other_recovery'!$N$5:$N$500,MATCH($F148,'11.5_Outliers-Other_recovery'!$F$5:$F$500,0))&lt;&gt;"N",
INDEX('11.5_Outliers-Other_recovery'!L$5:L$500,MATCH($F148,'11.5_Outliers-Other_recovery'!$F$5:$F$500,0)),""),"")</f>
        <v>WaW_080</v>
      </c>
      <c r="Y148" s="14">
        <f>IFERROR(IF(INDEX('11.4_Outliers-Formal_dry_recy'!$N$5:$N$500,MATCH($F148,'11.4_Outliers-Formal_dry_recy'!$F$5:$F$500,0))&lt;&gt;"N",
INDEX('11.4_Outliers-Formal_dry_recy'!J$5:J$500,MATCH($F148,'11.4_Outliers-Formal_dry_recy'!$F$5:$F$500,0)),""),"")</f>
        <v>0</v>
      </c>
      <c r="Z148" s="8">
        <f>IFERROR(IF(INDEX('11.4_Outliers-Formal_dry_recy'!$N$5:$N$500,MATCH($F148,'11.4_Outliers-Formal_dry_recy'!$F$5:$F$500,0))&lt;&gt;"N",
INDEX('11.4_Outliers-Formal_dry_recy'!K$5:K$500,MATCH($F148,'11.4_Outliers-Formal_dry_recy'!$F$5:$F$500,0)),""),"")</f>
        <v>2002</v>
      </c>
      <c r="AA148" s="14" t="str">
        <f>IFERROR(IF(INDEX('11.4_Outliers-Formal_dry_recy'!$N$5:$N$500,MATCH($F148,'11.4_Outliers-Formal_dry_recy'!$F$5:$F$500,0))&lt;&gt;"N",
INDEX('11.4_Outliers-Formal_dry_recy'!L$5:L$500,MATCH($F148,'11.4_Outliers-Formal_dry_recy'!$F$5:$F$500,0)),""),"")</f>
        <v>WaW_080</v>
      </c>
      <c r="AB148" s="14">
        <f>IFERROR(IF(INDEX('11.6_Outliers-Incineration'!$N$5:$N$500,MATCH($F148,'11.6_Outliers-Incineration'!$F$5:$F$500,0))&lt;&gt;"N",
INDEX('11.6_Outliers-Incineration'!J$5:J$500,MATCH($F148,'11.6_Outliers-Incineration'!$F$5:$F$500,0)),""),"")</f>
        <v>0</v>
      </c>
      <c r="AC148" s="8">
        <f>IFERROR(IF(INDEX('11.6_Outliers-Incineration'!$N$5:$N$500,MATCH($F148,'11.6_Outliers-Incineration'!$F$5:$F$500,0))&lt;&gt;"N",
INDEX('11.6_Outliers-Incineration'!K$5:K$500,MATCH($F148,'11.6_Outliers-Incineration'!$F$5:$F$500,0)),""),"")</f>
        <v>2002</v>
      </c>
      <c r="AD148" s="14" t="str">
        <f>IFERROR(IF(INDEX('11.6_Outliers-Incineration'!$N$5:$N$500,MATCH($F148,'11.6_Outliers-Incineration'!$F$5:$F$500,0))&lt;&gt;"N",
INDEX('11.6_Outliers-Incineration'!L$5:L$500,MATCH($F148,'11.6_Outliers-Incineration'!$F$5:$F$500,0)),""),"")</f>
        <v>WaW_080</v>
      </c>
      <c r="AE148" s="14">
        <f>IFERROR(IF(INDEX('11.7_Outliers-Controlled_disp'!$N$5:$N$500,MATCH($F148,'11.7_Outliers-Controlled_disp'!$F$5:$F$500,0))&lt;&gt;"N",
INDEX('11.7_Outliers-Controlled_disp'!J$5:J$500,MATCH($F148,'11.7_Outliers-Controlled_disp'!$F$5:$F$500,0)),""),"")</f>
        <v>0</v>
      </c>
      <c r="AF148" s="8">
        <f>IFERROR(IF(INDEX('11.7_Outliers-Controlled_disp'!$N$5:$N$500,MATCH($F148,'11.7_Outliers-Controlled_disp'!$F$5:$F$500,0))&lt;&gt;"N",
INDEX('11.7_Outliers-Controlled_disp'!K$5:K$500,MATCH($F148,'11.7_Outliers-Controlled_disp'!$F$5:$F$500,0)),""),"")</f>
        <v>2002</v>
      </c>
      <c r="AG148" s="14" t="str">
        <f>IFERROR(IF(INDEX('11.7_Outliers-Controlled_disp'!$N$5:$N$500,MATCH($F148,'11.7_Outliers-Controlled_disp'!$F$5:$F$500,0))&lt;&gt;"N",
INDEX('11.7_Outliers-Controlled_disp'!L$5:L$500,MATCH($F148,'11.7_Outliers-Controlled_disp'!$F$5:$F$500,0)),""),"")</f>
        <v>WaW_080</v>
      </c>
      <c r="AI148" s="5"/>
      <c r="AJ148" s="5" t="s">
        <v>1569</v>
      </c>
      <c r="AK148" s="5">
        <f t="shared" si="2"/>
        <v>4</v>
      </c>
    </row>
    <row r="149" spans="1:37" x14ac:dyDescent="0.25">
      <c r="A149" s="5" t="s">
        <v>1148</v>
      </c>
      <c r="B149" s="5" t="s">
        <v>1</v>
      </c>
      <c r="C149" s="5" t="s">
        <v>1150</v>
      </c>
      <c r="D149" s="5" t="s">
        <v>1038</v>
      </c>
      <c r="E149" s="5" t="s">
        <v>2</v>
      </c>
      <c r="F149" s="5" t="s">
        <v>1149</v>
      </c>
      <c r="G149" s="5">
        <v>2</v>
      </c>
      <c r="H149" s="15">
        <v>2</v>
      </c>
      <c r="I149" s="4" t="s">
        <v>1870</v>
      </c>
      <c r="J149" s="13">
        <f>IFERROR(IF(INDEX('11.1_Outliers-Generation'!$N$5:$N$500,MATCH($F149,'11.1_Outliers-Generation'!$F$5:$F$500,0))&lt;&gt;"N",
INDEX('11.1_Outliers-Generation'!J$5:J$500,MATCH($F149,'11.1_Outliers-Generation'!$F$5:$F$500,0)),""),"")</f>
        <v>1.4745065967212947</v>
      </c>
      <c r="K149" s="8">
        <f>IFERROR(IF(INDEX('11.1_Outliers-Generation'!$N$5:$N$500,MATCH($F149,'11.1_Outliers-Generation'!$F$5:$F$500,0))&lt;&gt;"N",
INDEX('11.1_Outliers-Generation'!K$5:K$500,MATCH($F149,'11.1_Outliers-Generation'!$F$5:$F$500,0)),""),"")</f>
        <v>2013</v>
      </c>
      <c r="L149" s="13" t="str">
        <f>IFERROR(IF(INDEX('11.1_Outliers-Generation'!$N$5:$N$500,MATCH($F149,'11.1_Outliers-Generation'!$F$5:$F$500,0))&lt;&gt;"N",
INDEX('11.1_Outliers-Generation'!L$5:L$500,MATCH($F149,'11.1_Outliers-Generation'!$F$5:$F$500,0)),""),"")</f>
        <v>WaW_081</v>
      </c>
      <c r="M149" s="14">
        <f>IFERROR(IF(INDEX('11.2_Outliers-Collection_cov'!$N$5:$N$500,MATCH($F149,'11.2_Outliers-Collection_cov'!$F$5:$F$500,0))&lt;&gt;"N",
INDEX('11.2_Outliers-Collection_cov'!J$5:J$500,MATCH($F149,'11.2_Outliers-Collection_cov'!$F$5:$F$500,0)),""),"")</f>
        <v>85</v>
      </c>
      <c r="N149" s="8">
        <f>IFERROR(IF(INDEX('11.2_Outliers-Collection_cov'!$N$5:$N$500,MATCH($F149,'11.2_Outliers-Collection_cov'!$F$5:$F$500,0))&lt;&gt;"N",
INDEX('11.2_Outliers-Collection_cov'!K$5:K$500,MATCH($F149,'11.2_Outliers-Collection_cov'!$F$5:$F$500,0)),""),"")</f>
        <v>2013</v>
      </c>
      <c r="O149" s="13" t="str">
        <f>IFERROR(IF(INDEX('11.2_Outliers-Collection_cov'!$N$5:$N$500,MATCH($F149,'11.2_Outliers-Collection_cov'!$F$5:$F$500,0))&lt;&gt;"N",
INDEX('11.2_Outliers-Collection_cov'!L$5:L$500,MATCH($F149,'11.2_Outliers-Collection_cov'!$F$5:$F$500,0)),""),"")</f>
        <v>WaW_081</v>
      </c>
      <c r="P149" s="14">
        <f>IFERROR(IF(INDEX('11.3_Outliers-Plastic'!$N$5:$N$500,MATCH($F149,'11.3_Outliers-Plastic'!$F$5:$F$500,0))&lt;&gt;"N",
INDEX('11.3_Outliers-Plastic'!J$5:J$500,MATCH($F149,'11.3_Outliers-Plastic'!$F$5:$F$500,0)),""),"")</f>
        <v>8.8845014807502469</v>
      </c>
      <c r="Q149" s="8">
        <f>IFERROR(IF(INDEX('11.3_Outliers-Plastic'!$N$5:$N$500,MATCH($F149,'11.3_Outliers-Plastic'!$F$5:$F$500,0))&lt;&gt;"N",
INDEX('11.3_Outliers-Plastic'!K$5:K$500,MATCH($F149,'11.3_Outliers-Plastic'!$F$5:$F$500,0)),""),"")</f>
        <v>2013</v>
      </c>
      <c r="R149" s="14" t="str">
        <f>IFERROR(IF(INDEX('11.3_Outliers-Plastic'!$N$5:$N$500,MATCH($F149,'11.3_Outliers-Plastic'!$F$5:$F$500,0))&lt;&gt;"N",
INDEX('11.3_Outliers-Plastic'!L$5:L$500,MATCH($F149,'11.3_Outliers-Plastic'!$F$5:$F$500,0)),""),"")</f>
        <v>WaW_081</v>
      </c>
      <c r="S149" s="12"/>
      <c r="T149" s="5"/>
      <c r="U149" s="5" t="s">
        <v>1569</v>
      </c>
      <c r="V149" s="14">
        <f>IFERROR(IF(INDEX('11.5_Outliers-Other_recovery'!$N$5:$N$500,MATCH($F149,'11.5_Outliers-Other_recovery'!$F$5:$F$500,0))&lt;&gt;"N",
INDEX('11.5_Outliers-Other_recovery'!J$5:J$500,MATCH($F149,'11.5_Outliers-Other_recovery'!$F$5:$F$500,0)),""),"")</f>
        <v>0</v>
      </c>
      <c r="W149" s="8">
        <f>IFERROR(IF(INDEX('11.5_Outliers-Other_recovery'!$N$5:$N$500,MATCH($F149,'11.5_Outliers-Other_recovery'!$F$5:$F$500,0))&lt;&gt;"N",
INDEX('11.5_Outliers-Other_recovery'!K$5:K$500,MATCH($F149,'11.5_Outliers-Other_recovery'!$F$5:$F$500,0)),""),"")</f>
        <v>2013</v>
      </c>
      <c r="X149" s="14" t="str">
        <f>IFERROR(IF(INDEX('11.5_Outliers-Other_recovery'!$N$5:$N$500,MATCH($F149,'11.5_Outliers-Other_recovery'!$F$5:$F$500,0))&lt;&gt;"N",
INDEX('11.5_Outliers-Other_recovery'!L$5:L$500,MATCH($F149,'11.5_Outliers-Other_recovery'!$F$5:$F$500,0)),""),"")</f>
        <v>WaW_081</v>
      </c>
      <c r="Y149" s="14">
        <f>IFERROR(IF(INDEX('11.4_Outliers-Formal_dry_recy'!$N$5:$N$500,MATCH($F149,'11.4_Outliers-Formal_dry_recy'!$F$5:$F$500,0))&lt;&gt;"N",
INDEX('11.4_Outliers-Formal_dry_recy'!J$5:J$500,MATCH($F149,'11.4_Outliers-Formal_dry_recy'!$F$5:$F$500,0)),""),"")</f>
        <v>0</v>
      </c>
      <c r="Z149" s="8">
        <f>IFERROR(IF(INDEX('11.4_Outliers-Formal_dry_recy'!$N$5:$N$500,MATCH($F149,'11.4_Outliers-Formal_dry_recy'!$F$5:$F$500,0))&lt;&gt;"N",
INDEX('11.4_Outliers-Formal_dry_recy'!K$5:K$500,MATCH($F149,'11.4_Outliers-Formal_dry_recy'!$F$5:$F$500,0)),""),"")</f>
        <v>2013</v>
      </c>
      <c r="AA149" s="14" t="str">
        <f>IFERROR(IF(INDEX('11.4_Outliers-Formal_dry_recy'!$N$5:$N$500,MATCH($F149,'11.4_Outliers-Formal_dry_recy'!$F$5:$F$500,0))&lt;&gt;"N",
INDEX('11.4_Outliers-Formal_dry_recy'!L$5:L$500,MATCH($F149,'11.4_Outliers-Formal_dry_recy'!$F$5:$F$500,0)),""),"")</f>
        <v>WaW_081</v>
      </c>
      <c r="AB149" s="14">
        <f>IFERROR(IF(INDEX('11.6_Outliers-Incineration'!$N$5:$N$500,MATCH($F149,'11.6_Outliers-Incineration'!$F$5:$F$500,0))&lt;&gt;"N",
INDEX('11.6_Outliers-Incineration'!J$5:J$500,MATCH($F149,'11.6_Outliers-Incineration'!$F$5:$F$500,0)),""),"")</f>
        <v>0</v>
      </c>
      <c r="AC149" s="8">
        <f>IFERROR(IF(INDEX('11.6_Outliers-Incineration'!$N$5:$N$500,MATCH($F149,'11.6_Outliers-Incineration'!$F$5:$F$500,0))&lt;&gt;"N",
INDEX('11.6_Outliers-Incineration'!K$5:K$500,MATCH($F149,'11.6_Outliers-Incineration'!$F$5:$F$500,0)),""),"")</f>
        <v>2013</v>
      </c>
      <c r="AD149" s="14" t="str">
        <f>IFERROR(IF(INDEX('11.6_Outliers-Incineration'!$N$5:$N$500,MATCH($F149,'11.6_Outliers-Incineration'!$F$5:$F$500,0))&lt;&gt;"N",
INDEX('11.6_Outliers-Incineration'!L$5:L$500,MATCH($F149,'11.6_Outliers-Incineration'!$F$5:$F$500,0)),""),"")</f>
        <v>WaW_081</v>
      </c>
      <c r="AE149" s="14">
        <f>IFERROR(IF(INDEX('11.7_Outliers-Controlled_disp'!$N$5:$N$500,MATCH($F149,'11.7_Outliers-Controlled_disp'!$F$5:$F$500,0))&lt;&gt;"N",
INDEX('11.7_Outliers-Controlled_disp'!J$5:J$500,MATCH($F149,'11.7_Outliers-Controlled_disp'!$F$5:$F$500,0)),""),"")</f>
        <v>72</v>
      </c>
      <c r="AF149" s="8">
        <f>IFERROR(IF(INDEX('11.7_Outliers-Controlled_disp'!$N$5:$N$500,MATCH($F149,'11.7_Outliers-Controlled_disp'!$F$5:$F$500,0))&lt;&gt;"N",
INDEX('11.7_Outliers-Controlled_disp'!K$5:K$500,MATCH($F149,'11.7_Outliers-Controlled_disp'!$F$5:$F$500,0)),""),"")</f>
        <v>2013</v>
      </c>
      <c r="AG149" s="14" t="str">
        <f>IFERROR(IF(INDEX('11.7_Outliers-Controlled_disp'!$N$5:$N$500,MATCH($F149,'11.7_Outliers-Controlled_disp'!$F$5:$F$500,0))&lt;&gt;"N",
INDEX('11.7_Outliers-Controlled_disp'!L$5:L$500,MATCH($F149,'11.7_Outliers-Controlled_disp'!$F$5:$F$500,0)),""),"")</f>
        <v>WaW_081</v>
      </c>
      <c r="AI149" s="5"/>
      <c r="AK149" s="5">
        <f t="shared" si="2"/>
        <v>7</v>
      </c>
    </row>
    <row r="150" spans="1:37" x14ac:dyDescent="0.25">
      <c r="A150" s="5" t="s">
        <v>677</v>
      </c>
      <c r="B150" s="5" t="s">
        <v>1377</v>
      </c>
      <c r="C150" s="5" t="s">
        <v>679</v>
      </c>
      <c r="D150" s="5" t="s">
        <v>620</v>
      </c>
      <c r="E150" s="5" t="s">
        <v>680</v>
      </c>
      <c r="F150" s="5" t="s">
        <v>678</v>
      </c>
      <c r="G150" s="5">
        <v>1</v>
      </c>
      <c r="H150" s="15">
        <v>1</v>
      </c>
      <c r="I150" s="4" t="s">
        <v>3160</v>
      </c>
      <c r="J150" s="13">
        <f>IFERROR(IF(INDEX('11.1_Outliers-Generation'!$N$5:$N$500,MATCH($F150,'11.1_Outliers-Generation'!$F$5:$F$500,0))&lt;&gt;"N",
INDEX('11.1_Outliers-Generation'!J$5:J$500,MATCH($F150,'11.1_Outliers-Generation'!$F$5:$F$500,0)),""),"")</f>
        <v>1.6666666666666665</v>
      </c>
      <c r="K150" s="8">
        <f>IFERROR(IF(INDEX('11.1_Outliers-Generation'!$N$5:$N$500,MATCH($F150,'11.1_Outliers-Generation'!$F$5:$F$500,0))&lt;&gt;"N",
INDEX('11.1_Outliers-Generation'!K$5:K$500,MATCH($F150,'11.1_Outliers-Generation'!$F$5:$F$500,0)),""),"")</f>
        <v>2012</v>
      </c>
      <c r="L150" s="13" t="str">
        <f>IFERROR(IF(INDEX('11.1_Outliers-Generation'!$N$5:$N$500,MATCH($F150,'11.1_Outliers-Generation'!$F$5:$F$500,0))&lt;&gt;"N",
INDEX('11.1_Outliers-Generation'!L$5:L$500,MATCH($F150,'11.1_Outliers-Generation'!$F$5:$F$500,0)),""),"")</f>
        <v>WaW_083</v>
      </c>
      <c r="M150" s="14">
        <f>IFERROR(IF(INDEX('11.2_Outliers-Collection_cov'!$N$5:$N$500,MATCH($F150,'11.2_Outliers-Collection_cov'!$F$5:$F$500,0))&lt;&gt;"N",
INDEX('11.2_Outliers-Collection_cov'!J$5:J$500,MATCH($F150,'11.2_Outliers-Collection_cov'!$F$5:$F$500,0)),""),"")</f>
        <v>65</v>
      </c>
      <c r="N150" s="8">
        <f>IFERROR(IF(INDEX('11.2_Outliers-Collection_cov'!$N$5:$N$500,MATCH($F150,'11.2_Outliers-Collection_cov'!$F$5:$F$500,0))&lt;&gt;"N",
INDEX('11.2_Outliers-Collection_cov'!K$5:K$500,MATCH($F150,'11.2_Outliers-Collection_cov'!$F$5:$F$500,0)),""),"")</f>
        <v>2012</v>
      </c>
      <c r="O150" s="13" t="str">
        <f>IFERROR(IF(INDEX('11.2_Outliers-Collection_cov'!$N$5:$N$500,MATCH($F150,'11.2_Outliers-Collection_cov'!$F$5:$F$500,0))&lt;&gt;"N",
INDEX('11.2_Outliers-Collection_cov'!L$5:L$500,MATCH($F150,'11.2_Outliers-Collection_cov'!$F$5:$F$500,0)),""),"")</f>
        <v>WaW_083</v>
      </c>
      <c r="P150" s="14">
        <f>IFERROR(IF(INDEX('11.3_Outliers-Plastic'!$N$5:$N$500,MATCH($F150,'11.3_Outliers-Plastic'!$F$5:$F$500,0))&lt;&gt;"N",
INDEX('11.3_Outliers-Plastic'!J$5:J$500,MATCH($F150,'11.3_Outliers-Plastic'!$F$5:$F$500,0)),""),"")</f>
        <v>3.8</v>
      </c>
      <c r="Q150" s="8">
        <f>IFERROR(IF(INDEX('11.3_Outliers-Plastic'!$N$5:$N$500,MATCH($F150,'11.3_Outliers-Plastic'!$F$5:$F$500,0))&lt;&gt;"N",
INDEX('11.3_Outliers-Plastic'!K$5:K$500,MATCH($F150,'11.3_Outliers-Plastic'!$F$5:$F$500,0)),""),"")</f>
        <v>2012</v>
      </c>
      <c r="R150" s="14" t="str">
        <f>IFERROR(IF(INDEX('11.3_Outliers-Plastic'!$N$5:$N$500,MATCH($F150,'11.3_Outliers-Plastic'!$F$5:$F$500,0))&lt;&gt;"N",
INDEX('11.3_Outliers-Plastic'!L$5:L$500,MATCH($F150,'11.3_Outliers-Plastic'!$F$5:$F$500,0)),""),"")</f>
        <v>WaW_083</v>
      </c>
      <c r="S150" s="12"/>
      <c r="T150" s="5"/>
      <c r="U150" s="5" t="s">
        <v>1569</v>
      </c>
      <c r="V150" s="14" t="str">
        <f>IFERROR(IF(INDEX('11.5_Outliers-Other_recovery'!$N$5:$N$500,MATCH($F150,'11.5_Outliers-Other_recovery'!$F$5:$F$500,0))&lt;&gt;"N",
INDEX('11.5_Outliers-Other_recovery'!J$5:J$500,MATCH($F150,'11.5_Outliers-Other_recovery'!$F$5:$F$500,0)),""),"")</f>
        <v/>
      </c>
      <c r="W150" s="8" t="str">
        <f>IFERROR(IF(INDEX('11.5_Outliers-Other_recovery'!$N$5:$N$500,MATCH($F150,'11.5_Outliers-Other_recovery'!$F$5:$F$500,0))&lt;&gt;"N",
INDEX('11.5_Outliers-Other_recovery'!K$5:K$500,MATCH($F150,'11.5_Outliers-Other_recovery'!$F$5:$F$500,0)),""),"")</f>
        <v/>
      </c>
      <c r="X150" s="14" t="str">
        <f>IFERROR(IF(INDEX('11.5_Outliers-Other_recovery'!$N$5:$N$500,MATCH($F150,'11.5_Outliers-Other_recovery'!$F$5:$F$500,0))&lt;&gt;"N",
INDEX('11.5_Outliers-Other_recovery'!L$5:L$500,MATCH($F150,'11.5_Outliers-Other_recovery'!$F$5:$F$500,0)),""),"")</f>
        <v/>
      </c>
      <c r="Y150" s="14" t="str">
        <f>IFERROR(IF(INDEX('11.4_Outliers-Formal_dry_recy'!$N$5:$N$500,MATCH($F150,'11.4_Outliers-Formal_dry_recy'!$F$5:$F$500,0))&lt;&gt;"N",
INDEX('11.4_Outliers-Formal_dry_recy'!J$5:J$500,MATCH($F150,'11.4_Outliers-Formal_dry_recy'!$F$5:$F$500,0)),""),"")</f>
        <v/>
      </c>
      <c r="Z150" s="8" t="str">
        <f>IFERROR(IF(INDEX('11.4_Outliers-Formal_dry_recy'!$N$5:$N$500,MATCH($F150,'11.4_Outliers-Formal_dry_recy'!$F$5:$F$500,0))&lt;&gt;"N",
INDEX('11.4_Outliers-Formal_dry_recy'!K$5:K$500,MATCH($F150,'11.4_Outliers-Formal_dry_recy'!$F$5:$F$500,0)),""),"")</f>
        <v/>
      </c>
      <c r="AA150" s="14" t="str">
        <f>IFERROR(IF(INDEX('11.4_Outliers-Formal_dry_recy'!$N$5:$N$500,MATCH($F150,'11.4_Outliers-Formal_dry_recy'!$F$5:$F$500,0))&lt;&gt;"N",
INDEX('11.4_Outliers-Formal_dry_recy'!L$5:L$500,MATCH($F150,'11.4_Outliers-Formal_dry_recy'!$F$5:$F$500,0)),""),"")</f>
        <v/>
      </c>
      <c r="AB150" s="14" t="str">
        <f>IFERROR(IF(INDEX('11.6_Outliers-Incineration'!$N$5:$N$500,MATCH($F150,'11.6_Outliers-Incineration'!$F$5:$F$500,0))&lt;&gt;"N",
INDEX('11.6_Outliers-Incineration'!J$5:J$500,MATCH($F150,'11.6_Outliers-Incineration'!$F$5:$F$500,0)),""),"")</f>
        <v/>
      </c>
      <c r="AC150" s="8" t="str">
        <f>IFERROR(IF(INDEX('11.6_Outliers-Incineration'!$N$5:$N$500,MATCH($F150,'11.6_Outliers-Incineration'!$F$5:$F$500,0))&lt;&gt;"N",
INDEX('11.6_Outliers-Incineration'!K$5:K$500,MATCH($F150,'11.6_Outliers-Incineration'!$F$5:$F$500,0)),""),"")</f>
        <v/>
      </c>
      <c r="AD150" s="14" t="str">
        <f>IFERROR(IF(INDEX('11.6_Outliers-Incineration'!$N$5:$N$500,MATCH($F150,'11.6_Outliers-Incineration'!$F$5:$F$500,0))&lt;&gt;"N",
INDEX('11.6_Outliers-Incineration'!L$5:L$500,MATCH($F150,'11.6_Outliers-Incineration'!$F$5:$F$500,0)),""),"")</f>
        <v/>
      </c>
      <c r="AE150" s="14" t="str">
        <f>IFERROR(IF(INDEX('11.7_Outliers-Controlled_disp'!$N$5:$N$500,MATCH($F150,'11.7_Outliers-Controlled_disp'!$F$5:$F$500,0))&lt;&gt;"N",
INDEX('11.7_Outliers-Controlled_disp'!J$5:J$500,MATCH($F150,'11.7_Outliers-Controlled_disp'!$F$5:$F$500,0)),""),"")</f>
        <v/>
      </c>
      <c r="AF150" s="8" t="str">
        <f>IFERROR(IF(INDEX('11.7_Outliers-Controlled_disp'!$N$5:$N$500,MATCH($F150,'11.7_Outliers-Controlled_disp'!$F$5:$F$500,0))&lt;&gt;"N",
INDEX('11.7_Outliers-Controlled_disp'!K$5:K$500,MATCH($F150,'11.7_Outliers-Controlled_disp'!$F$5:$F$500,0)),""),"")</f>
        <v/>
      </c>
      <c r="AG150" s="14" t="str">
        <f>IFERROR(IF(INDEX('11.7_Outliers-Controlled_disp'!$N$5:$N$500,MATCH($F150,'11.7_Outliers-Controlled_disp'!$F$5:$F$500,0))&lt;&gt;"N",
INDEX('11.7_Outliers-Controlled_disp'!L$5:L$500,MATCH($F150,'11.7_Outliers-Controlled_disp'!$F$5:$F$500,0)),""),"")</f>
        <v/>
      </c>
      <c r="AI150" s="5"/>
      <c r="AJ150" s="5" t="s">
        <v>1569</v>
      </c>
      <c r="AK150" s="5">
        <f t="shared" si="2"/>
        <v>3</v>
      </c>
    </row>
    <row r="151" spans="1:37" x14ac:dyDescent="0.25">
      <c r="A151" s="5" t="s">
        <v>681</v>
      </c>
      <c r="B151" s="5" t="s">
        <v>684</v>
      </c>
      <c r="C151" s="5" t="s">
        <v>683</v>
      </c>
      <c r="D151" s="5" t="s">
        <v>620</v>
      </c>
      <c r="E151" s="5" t="s">
        <v>685</v>
      </c>
      <c r="F151" s="5" t="s">
        <v>682</v>
      </c>
      <c r="G151" s="5">
        <v>2</v>
      </c>
      <c r="H151" s="15">
        <v>2</v>
      </c>
      <c r="I151" s="4" t="s">
        <v>1871</v>
      </c>
      <c r="J151" s="13">
        <f>IFERROR(IF(INDEX('11.1_Outliers-Generation'!$N$5:$N$500,MATCH($F151,'11.1_Outliers-Generation'!$F$5:$F$500,0))&lt;&gt;"N",
INDEX('11.1_Outliers-Generation'!J$5:J$500,MATCH($F151,'11.1_Outliers-Generation'!$F$5:$F$500,0)),""),"")</f>
        <v>0.73362470498620158</v>
      </c>
      <c r="K151" s="8">
        <f>IFERROR(IF(INDEX('11.1_Outliers-Generation'!$N$5:$N$500,MATCH($F151,'11.1_Outliers-Generation'!$F$5:$F$500,0))&lt;&gt;"N",
INDEX('11.1_Outliers-Generation'!K$5:K$500,MATCH($F151,'11.1_Outliers-Generation'!$F$5:$F$500,0)),""),"")</f>
        <v>2013</v>
      </c>
      <c r="L151" s="13" t="str">
        <f>IFERROR(IF(INDEX('11.1_Outliers-Generation'!$N$5:$N$500,MATCH($F151,'11.1_Outliers-Generation'!$F$5:$F$500,0))&lt;&gt;"N",
INDEX('11.1_Outliers-Generation'!L$5:L$500,MATCH($F151,'11.1_Outliers-Generation'!$F$5:$F$500,0)),""),"")</f>
        <v>WaW_084</v>
      </c>
      <c r="M151" s="14">
        <f>IFERROR(IF(INDEX('11.2_Outliers-Collection_cov'!$N$5:$N$500,MATCH($F151,'11.2_Outliers-Collection_cov'!$F$5:$F$500,0))&lt;&gt;"N",
INDEX('11.2_Outliers-Collection_cov'!J$5:J$500,MATCH($F151,'11.2_Outliers-Collection_cov'!$F$5:$F$500,0)),""),"")</f>
        <v>65.38</v>
      </c>
      <c r="N151" s="8">
        <f>IFERROR(IF(INDEX('11.2_Outliers-Collection_cov'!$N$5:$N$500,MATCH($F151,'11.2_Outliers-Collection_cov'!$F$5:$F$500,0))&lt;&gt;"N",
INDEX('11.2_Outliers-Collection_cov'!K$5:K$500,MATCH($F151,'11.2_Outliers-Collection_cov'!$F$5:$F$500,0)),""),"")</f>
        <v>2013</v>
      </c>
      <c r="O151" s="13" t="str">
        <f>IFERROR(IF(INDEX('11.2_Outliers-Collection_cov'!$N$5:$N$500,MATCH($F151,'11.2_Outliers-Collection_cov'!$F$5:$F$500,0))&lt;&gt;"N",
INDEX('11.2_Outliers-Collection_cov'!L$5:L$500,MATCH($F151,'11.2_Outliers-Collection_cov'!$F$5:$F$500,0)),""),"")</f>
        <v>WaW_084</v>
      </c>
      <c r="P151" s="14">
        <f>IFERROR(IF(INDEX('11.3_Outliers-Plastic'!$N$5:$N$500,MATCH($F151,'11.3_Outliers-Plastic'!$F$5:$F$500,0))&lt;&gt;"N",
INDEX('11.3_Outliers-Plastic'!J$5:J$500,MATCH($F151,'11.3_Outliers-Plastic'!$F$5:$F$500,0)),""),"")</f>
        <v>11</v>
      </c>
      <c r="Q151" s="8">
        <f>IFERROR(IF(INDEX('11.3_Outliers-Plastic'!$N$5:$N$500,MATCH($F151,'11.3_Outliers-Plastic'!$F$5:$F$500,0))&lt;&gt;"N",
INDEX('11.3_Outliers-Plastic'!K$5:K$500,MATCH($F151,'11.3_Outliers-Plastic'!$F$5:$F$500,0)),""),"")</f>
        <v>2013</v>
      </c>
      <c r="R151" s="14" t="str">
        <f>IFERROR(IF(INDEX('11.3_Outliers-Plastic'!$N$5:$N$500,MATCH($F151,'11.3_Outliers-Plastic'!$F$5:$F$500,0))&lt;&gt;"N",
INDEX('11.3_Outliers-Plastic'!L$5:L$500,MATCH($F151,'11.3_Outliers-Plastic'!$F$5:$F$500,0)),""),"")</f>
        <v>WaW_084</v>
      </c>
      <c r="S151" s="12"/>
      <c r="T151" s="5"/>
      <c r="U151" s="5" t="s">
        <v>1569</v>
      </c>
      <c r="V151" s="14">
        <f>IFERROR(IF(INDEX('11.5_Outliers-Other_recovery'!$N$5:$N$500,MATCH($F151,'11.5_Outliers-Other_recovery'!$F$5:$F$500,0))&lt;&gt;"N",
INDEX('11.5_Outliers-Other_recovery'!J$5:J$500,MATCH($F151,'11.5_Outliers-Other_recovery'!$F$5:$F$500,0)),""),"")</f>
        <v>0</v>
      </c>
      <c r="W151" s="8">
        <f>IFERROR(IF(INDEX('11.5_Outliers-Other_recovery'!$N$5:$N$500,MATCH($F151,'11.5_Outliers-Other_recovery'!$F$5:$F$500,0))&lt;&gt;"N",
INDEX('11.5_Outliers-Other_recovery'!K$5:K$500,MATCH($F151,'11.5_Outliers-Other_recovery'!$F$5:$F$500,0)),""),"")</f>
        <v>2013</v>
      </c>
      <c r="X151" s="14" t="str">
        <f>IFERROR(IF(INDEX('11.5_Outliers-Other_recovery'!$N$5:$N$500,MATCH($F151,'11.5_Outliers-Other_recovery'!$F$5:$F$500,0))&lt;&gt;"N",
INDEX('11.5_Outliers-Other_recovery'!L$5:L$500,MATCH($F151,'11.5_Outliers-Other_recovery'!$F$5:$F$500,0)),""),"")</f>
        <v>WaW_084</v>
      </c>
      <c r="Y151" s="14">
        <f>IFERROR(IF(INDEX('11.4_Outliers-Formal_dry_recy'!$N$5:$N$500,MATCH($F151,'11.4_Outliers-Formal_dry_recy'!$F$5:$F$500,0))&lt;&gt;"N",
INDEX('11.4_Outliers-Formal_dry_recy'!J$5:J$500,MATCH($F151,'11.4_Outliers-Formal_dry_recy'!$F$5:$F$500,0)),""),"")</f>
        <v>0</v>
      </c>
      <c r="Z151" s="8">
        <f>IFERROR(IF(INDEX('11.4_Outliers-Formal_dry_recy'!$N$5:$N$500,MATCH($F151,'11.4_Outliers-Formal_dry_recy'!$F$5:$F$500,0))&lt;&gt;"N",
INDEX('11.4_Outliers-Formal_dry_recy'!K$5:K$500,MATCH($F151,'11.4_Outliers-Formal_dry_recy'!$F$5:$F$500,0)),""),"")</f>
        <v>2013</v>
      </c>
      <c r="AA151" s="14" t="str">
        <f>IFERROR(IF(INDEX('11.4_Outliers-Formal_dry_recy'!$N$5:$N$500,MATCH($F151,'11.4_Outliers-Formal_dry_recy'!$F$5:$F$500,0))&lt;&gt;"N",
INDEX('11.4_Outliers-Formal_dry_recy'!L$5:L$500,MATCH($F151,'11.4_Outliers-Formal_dry_recy'!$F$5:$F$500,0)),""),"")</f>
        <v>WaW_084</v>
      </c>
      <c r="AB151" s="14">
        <f>IFERROR(IF(INDEX('11.6_Outliers-Incineration'!$N$5:$N$500,MATCH($F151,'11.6_Outliers-Incineration'!$F$5:$F$500,0))&lt;&gt;"N",
INDEX('11.6_Outliers-Incineration'!J$5:J$500,MATCH($F151,'11.6_Outliers-Incineration'!$F$5:$F$500,0)),""),"")</f>
        <v>0</v>
      </c>
      <c r="AC151" s="8">
        <f>IFERROR(IF(INDEX('11.6_Outliers-Incineration'!$N$5:$N$500,MATCH($F151,'11.6_Outliers-Incineration'!$F$5:$F$500,0))&lt;&gt;"N",
INDEX('11.6_Outliers-Incineration'!K$5:K$500,MATCH($F151,'11.6_Outliers-Incineration'!$F$5:$F$500,0)),""),"")</f>
        <v>2013</v>
      </c>
      <c r="AD151" s="14" t="str">
        <f>IFERROR(IF(INDEX('11.6_Outliers-Incineration'!$N$5:$N$500,MATCH($F151,'11.6_Outliers-Incineration'!$F$5:$F$500,0))&lt;&gt;"N",
INDEX('11.6_Outliers-Incineration'!L$5:L$500,MATCH($F151,'11.6_Outliers-Incineration'!$F$5:$F$500,0)),""),"")</f>
        <v>WaW_084</v>
      </c>
      <c r="AE151" s="14">
        <f>IFERROR(IF(INDEX('11.7_Outliers-Controlled_disp'!$N$5:$N$500,MATCH($F151,'11.7_Outliers-Controlled_disp'!$F$5:$F$500,0))&lt;&gt;"N",
INDEX('11.7_Outliers-Controlled_disp'!J$5:J$500,MATCH($F151,'11.7_Outliers-Controlled_disp'!$F$5:$F$500,0)),""),"")</f>
        <v>100</v>
      </c>
      <c r="AF151" s="8">
        <f>IFERROR(IF(INDEX('11.7_Outliers-Controlled_disp'!$N$5:$N$500,MATCH($F151,'11.7_Outliers-Controlled_disp'!$F$5:$F$500,0))&lt;&gt;"N",
INDEX('11.7_Outliers-Controlled_disp'!K$5:K$500,MATCH($F151,'11.7_Outliers-Controlled_disp'!$F$5:$F$500,0)),""),"")</f>
        <v>2013</v>
      </c>
      <c r="AG151" s="14" t="str">
        <f>IFERROR(IF(INDEX('11.7_Outliers-Controlled_disp'!$N$5:$N$500,MATCH($F151,'11.7_Outliers-Controlled_disp'!$F$5:$F$500,0))&lt;&gt;"N",
INDEX('11.7_Outliers-Controlled_disp'!L$5:L$500,MATCH($F151,'11.7_Outliers-Controlled_disp'!$F$5:$F$500,0)),""),"")</f>
        <v>WaW_084</v>
      </c>
      <c r="AI151" s="5"/>
      <c r="AJ151" s="5" t="s">
        <v>1569</v>
      </c>
      <c r="AK151" s="5">
        <f t="shared" si="2"/>
        <v>7</v>
      </c>
    </row>
    <row r="152" spans="1:37" x14ac:dyDescent="0.25">
      <c r="A152" s="5" t="s">
        <v>100</v>
      </c>
      <c r="B152" s="5" t="s">
        <v>103</v>
      </c>
      <c r="C152" s="5" t="s">
        <v>102</v>
      </c>
      <c r="D152" s="5" t="s">
        <v>35</v>
      </c>
      <c r="E152" s="5" t="s">
        <v>104</v>
      </c>
      <c r="F152" s="5" t="s">
        <v>101</v>
      </c>
      <c r="G152" s="5">
        <v>2</v>
      </c>
      <c r="H152" s="15">
        <v>1</v>
      </c>
      <c r="I152" s="4"/>
      <c r="J152" s="13">
        <f>IFERROR(IF(INDEX('11.1_Outliers-Generation'!$N$5:$N$500,MATCH($F152,'11.1_Outliers-Generation'!$F$5:$F$500,0))&lt;&gt;"N",
INDEX('11.1_Outliers-Generation'!J$5:J$500,MATCH($F152,'11.1_Outliers-Generation'!$F$5:$F$500,0)),""),"")</f>
        <v>1.4154854079809411</v>
      </c>
      <c r="K152" s="8">
        <f>IFERROR(IF(INDEX('11.1_Outliers-Generation'!$N$5:$N$500,MATCH($F152,'11.1_Outliers-Generation'!$F$5:$F$500,0))&lt;&gt;"N",
INDEX('11.1_Outliers-Generation'!K$5:K$500,MATCH($F152,'11.1_Outliers-Generation'!$F$5:$F$500,0)),""),"")</f>
        <v>2012</v>
      </c>
      <c r="L152" s="13" t="str">
        <f>IFERROR(IF(INDEX('11.1_Outliers-Generation'!$N$5:$N$500,MATCH($F152,'11.1_Outliers-Generation'!$F$5:$F$500,0))&lt;&gt;"N",
INDEX('11.1_Outliers-Generation'!L$5:L$500,MATCH($F152,'11.1_Outliers-Generation'!$F$5:$F$500,0)),""),"")</f>
        <v>WaW_086</v>
      </c>
      <c r="M152" s="14" t="str">
        <f>IFERROR(IF(INDEX('11.2_Outliers-Collection_cov'!$N$5:$N$500,MATCH($F152,'11.2_Outliers-Collection_cov'!$F$5:$F$500,0))&lt;&gt;"N",
INDEX('11.2_Outliers-Collection_cov'!J$5:J$500,MATCH($F152,'11.2_Outliers-Collection_cov'!$F$5:$F$500,0)),""),"")</f>
        <v/>
      </c>
      <c r="N152" s="8" t="str">
        <f>IFERROR(IF(INDEX('11.2_Outliers-Collection_cov'!$N$5:$N$500,MATCH($F152,'11.2_Outliers-Collection_cov'!$F$5:$F$500,0))&lt;&gt;"N",
INDEX('11.2_Outliers-Collection_cov'!K$5:K$500,MATCH($F152,'11.2_Outliers-Collection_cov'!$F$5:$F$500,0)),""),"")</f>
        <v/>
      </c>
      <c r="O152" s="13" t="str">
        <f>IFERROR(IF(INDEX('11.2_Outliers-Collection_cov'!$N$5:$N$500,MATCH($F152,'11.2_Outliers-Collection_cov'!$F$5:$F$500,0))&lt;&gt;"N",
INDEX('11.2_Outliers-Collection_cov'!L$5:L$500,MATCH($F152,'11.2_Outliers-Collection_cov'!$F$5:$F$500,0)),""),"")</f>
        <v/>
      </c>
      <c r="P152" s="14">
        <f>IFERROR(IF(INDEX('11.3_Outliers-Plastic'!$N$5:$N$500,MATCH($F152,'11.3_Outliers-Plastic'!$F$5:$F$500,0))&lt;&gt;"N",
INDEX('11.3_Outliers-Plastic'!J$5:J$500,MATCH($F152,'11.3_Outliers-Plastic'!$F$5:$F$500,0)),""),"")</f>
        <v>14.000000000000002</v>
      </c>
      <c r="Q152" s="8">
        <f>IFERROR(IF(INDEX('11.3_Outliers-Plastic'!$N$5:$N$500,MATCH($F152,'11.3_Outliers-Plastic'!$F$5:$F$500,0))&lt;&gt;"N",
INDEX('11.3_Outliers-Plastic'!K$5:K$500,MATCH($F152,'11.3_Outliers-Plastic'!$F$5:$F$500,0)),""),"")</f>
        <v>2012</v>
      </c>
      <c r="R152" s="14" t="str">
        <f>IFERROR(IF(INDEX('11.3_Outliers-Plastic'!$N$5:$N$500,MATCH($F152,'11.3_Outliers-Plastic'!$F$5:$F$500,0))&lt;&gt;"N",
INDEX('11.3_Outliers-Plastic'!L$5:L$500,MATCH($F152,'11.3_Outliers-Plastic'!$F$5:$F$500,0)),""),"")</f>
        <v>WaW_086</v>
      </c>
      <c r="S152" s="12"/>
      <c r="T152" s="5"/>
      <c r="U152" s="5" t="s">
        <v>1569</v>
      </c>
      <c r="V152" s="14" t="str">
        <f>IFERROR(IF(INDEX('11.5_Outliers-Other_recovery'!$N$5:$N$500,MATCH($F152,'11.5_Outliers-Other_recovery'!$F$5:$F$500,0))&lt;&gt;"N",
INDEX('11.5_Outliers-Other_recovery'!J$5:J$500,MATCH($F152,'11.5_Outliers-Other_recovery'!$F$5:$F$500,0)),""),"")</f>
        <v/>
      </c>
      <c r="W152" s="8" t="str">
        <f>IFERROR(IF(INDEX('11.5_Outliers-Other_recovery'!$N$5:$N$500,MATCH($F152,'11.5_Outliers-Other_recovery'!$F$5:$F$500,0))&lt;&gt;"N",
INDEX('11.5_Outliers-Other_recovery'!K$5:K$500,MATCH($F152,'11.5_Outliers-Other_recovery'!$F$5:$F$500,0)),""),"")</f>
        <v/>
      </c>
      <c r="X152" s="14" t="str">
        <f>IFERROR(IF(INDEX('11.5_Outliers-Other_recovery'!$N$5:$N$500,MATCH($F152,'11.5_Outliers-Other_recovery'!$F$5:$F$500,0))&lt;&gt;"N",
INDEX('11.5_Outliers-Other_recovery'!L$5:L$500,MATCH($F152,'11.5_Outliers-Other_recovery'!$F$5:$F$500,0)),""),"")</f>
        <v/>
      </c>
      <c r="Y152" s="14" t="str">
        <f>IFERROR(IF(INDEX('11.4_Outliers-Formal_dry_recy'!$N$5:$N$500,MATCH($F152,'11.4_Outliers-Formal_dry_recy'!$F$5:$F$500,0))&lt;&gt;"N",
INDEX('11.4_Outliers-Formal_dry_recy'!J$5:J$500,MATCH($F152,'11.4_Outliers-Formal_dry_recy'!$F$5:$F$500,0)),""),"")</f>
        <v/>
      </c>
      <c r="Z152" s="8" t="str">
        <f>IFERROR(IF(INDEX('11.4_Outliers-Formal_dry_recy'!$N$5:$N$500,MATCH($F152,'11.4_Outliers-Formal_dry_recy'!$F$5:$F$500,0))&lt;&gt;"N",
INDEX('11.4_Outliers-Formal_dry_recy'!K$5:K$500,MATCH($F152,'11.4_Outliers-Formal_dry_recy'!$F$5:$F$500,0)),""),"")</f>
        <v/>
      </c>
      <c r="AA152" s="14" t="str">
        <f>IFERROR(IF(INDEX('11.4_Outliers-Formal_dry_recy'!$N$5:$N$500,MATCH($F152,'11.4_Outliers-Formal_dry_recy'!$F$5:$F$500,0))&lt;&gt;"N",
INDEX('11.4_Outliers-Formal_dry_recy'!L$5:L$500,MATCH($F152,'11.4_Outliers-Formal_dry_recy'!$F$5:$F$500,0)),""),"")</f>
        <v/>
      </c>
      <c r="AB152" s="14" t="str">
        <f>IFERROR(IF(INDEX('11.6_Outliers-Incineration'!$N$5:$N$500,MATCH($F152,'11.6_Outliers-Incineration'!$F$5:$F$500,0))&lt;&gt;"N",
INDEX('11.6_Outliers-Incineration'!J$5:J$500,MATCH($F152,'11.6_Outliers-Incineration'!$F$5:$F$500,0)),""),"")</f>
        <v/>
      </c>
      <c r="AC152" s="8" t="str">
        <f>IFERROR(IF(INDEX('11.6_Outliers-Incineration'!$N$5:$N$500,MATCH($F152,'11.6_Outliers-Incineration'!$F$5:$F$500,0))&lt;&gt;"N",
INDEX('11.6_Outliers-Incineration'!K$5:K$500,MATCH($F152,'11.6_Outliers-Incineration'!$F$5:$F$500,0)),""),"")</f>
        <v/>
      </c>
      <c r="AD152" s="14" t="str">
        <f>IFERROR(IF(INDEX('11.6_Outliers-Incineration'!$N$5:$N$500,MATCH($F152,'11.6_Outliers-Incineration'!$F$5:$F$500,0))&lt;&gt;"N",
INDEX('11.6_Outliers-Incineration'!L$5:L$500,MATCH($F152,'11.6_Outliers-Incineration'!$F$5:$F$500,0)),""),"")</f>
        <v/>
      </c>
      <c r="AE152" s="14" t="str">
        <f>IFERROR(IF(INDEX('11.7_Outliers-Controlled_disp'!$N$5:$N$500,MATCH($F152,'11.7_Outliers-Controlled_disp'!$F$5:$F$500,0))&lt;&gt;"N",
INDEX('11.7_Outliers-Controlled_disp'!J$5:J$500,MATCH($F152,'11.7_Outliers-Controlled_disp'!$F$5:$F$500,0)),""),"")</f>
        <v/>
      </c>
      <c r="AF152" s="8" t="str">
        <f>IFERROR(IF(INDEX('11.7_Outliers-Controlled_disp'!$N$5:$N$500,MATCH($F152,'11.7_Outliers-Controlled_disp'!$F$5:$F$500,0))&lt;&gt;"N",
INDEX('11.7_Outliers-Controlled_disp'!K$5:K$500,MATCH($F152,'11.7_Outliers-Controlled_disp'!$F$5:$F$500,0)),""),"")</f>
        <v/>
      </c>
      <c r="AG152" s="14" t="str">
        <f>IFERROR(IF(INDEX('11.7_Outliers-Controlled_disp'!$N$5:$N$500,MATCH($F152,'11.7_Outliers-Controlled_disp'!$F$5:$F$500,0))&lt;&gt;"N",
INDEX('11.7_Outliers-Controlled_disp'!L$5:L$500,MATCH($F152,'11.7_Outliers-Controlled_disp'!$F$5:$F$500,0)),""),"")</f>
        <v/>
      </c>
      <c r="AI152" s="5"/>
      <c r="AJ152" s="5" t="s">
        <v>1569</v>
      </c>
      <c r="AK152" s="5">
        <f t="shared" si="2"/>
        <v>2</v>
      </c>
    </row>
    <row r="153" spans="1:37" x14ac:dyDescent="0.25">
      <c r="A153" s="5" t="s">
        <v>105</v>
      </c>
      <c r="B153" s="5" t="s">
        <v>103</v>
      </c>
      <c r="C153" s="5" t="s">
        <v>102</v>
      </c>
      <c r="D153" s="5" t="s">
        <v>35</v>
      </c>
      <c r="E153" s="5" t="s">
        <v>107</v>
      </c>
      <c r="F153" s="5" t="s">
        <v>106</v>
      </c>
      <c r="G153" s="5">
        <v>2</v>
      </c>
      <c r="H153" s="15">
        <v>2</v>
      </c>
      <c r="I153" s="4" t="s">
        <v>1873</v>
      </c>
      <c r="J153" s="13" t="str">
        <f>IFERROR(IF(INDEX('11.1_Outliers-Generation'!$N$5:$N$500,MATCH($F153,'11.1_Outliers-Generation'!$F$5:$F$500,0))&lt;&gt;"N",
INDEX('11.1_Outliers-Generation'!J$5:J$500,MATCH($F153,'11.1_Outliers-Generation'!$F$5:$F$500,0)),""),"")</f>
        <v/>
      </c>
      <c r="K153" s="8" t="str">
        <f>IFERROR(IF(INDEX('11.1_Outliers-Generation'!$N$5:$N$500,MATCH($F153,'11.1_Outliers-Generation'!$F$5:$F$500,0))&lt;&gt;"N",
INDEX('11.1_Outliers-Generation'!K$5:K$500,MATCH($F153,'11.1_Outliers-Generation'!$F$5:$F$500,0)),""),"")</f>
        <v/>
      </c>
      <c r="L153" s="13" t="str">
        <f>IFERROR(IF(INDEX('11.1_Outliers-Generation'!$N$5:$N$500,MATCH($F153,'11.1_Outliers-Generation'!$F$5:$F$500,0))&lt;&gt;"N",
INDEX('11.1_Outliers-Generation'!L$5:L$500,MATCH($F153,'11.1_Outliers-Generation'!$F$5:$F$500,0)),""),"")</f>
        <v/>
      </c>
      <c r="M153" s="14" t="str">
        <f>IFERROR(IF(INDEX('11.2_Outliers-Collection_cov'!$N$5:$N$500,MATCH($F153,'11.2_Outliers-Collection_cov'!$F$5:$F$500,0))&lt;&gt;"N",
INDEX('11.2_Outliers-Collection_cov'!J$5:J$500,MATCH($F153,'11.2_Outliers-Collection_cov'!$F$5:$F$500,0)),""),"")</f>
        <v/>
      </c>
      <c r="N153" s="8" t="str">
        <f>IFERROR(IF(INDEX('11.2_Outliers-Collection_cov'!$N$5:$N$500,MATCH($F153,'11.2_Outliers-Collection_cov'!$F$5:$F$500,0))&lt;&gt;"N",
INDEX('11.2_Outliers-Collection_cov'!K$5:K$500,MATCH($F153,'11.2_Outliers-Collection_cov'!$F$5:$F$500,0)),""),"")</f>
        <v/>
      </c>
      <c r="O153" s="13" t="str">
        <f>IFERROR(IF(INDEX('11.2_Outliers-Collection_cov'!$N$5:$N$500,MATCH($F153,'11.2_Outliers-Collection_cov'!$F$5:$F$500,0))&lt;&gt;"N",
INDEX('11.2_Outliers-Collection_cov'!L$5:L$500,MATCH($F153,'11.2_Outliers-Collection_cov'!$F$5:$F$500,0)),""),"")</f>
        <v/>
      </c>
      <c r="P153" s="14" t="str">
        <f>IFERROR(IF(INDEX('11.3_Outliers-Plastic'!$N$5:$N$500,MATCH($F153,'11.3_Outliers-Plastic'!$F$5:$F$500,0))&lt;&gt;"N",
INDEX('11.3_Outliers-Plastic'!J$5:J$500,MATCH($F153,'11.3_Outliers-Plastic'!$F$5:$F$500,0)),""),"")</f>
        <v/>
      </c>
      <c r="Q153" s="8" t="str">
        <f>IFERROR(IF(INDEX('11.3_Outliers-Plastic'!$N$5:$N$500,MATCH($F153,'11.3_Outliers-Plastic'!$F$5:$F$500,0))&lt;&gt;"N",
INDEX('11.3_Outliers-Plastic'!K$5:K$500,MATCH($F153,'11.3_Outliers-Plastic'!$F$5:$F$500,0)),""),"")</f>
        <v/>
      </c>
      <c r="R153" s="14" t="str">
        <f>IFERROR(IF(INDEX('11.3_Outliers-Plastic'!$N$5:$N$500,MATCH($F153,'11.3_Outliers-Plastic'!$F$5:$F$500,0))&lt;&gt;"N",
INDEX('11.3_Outliers-Plastic'!L$5:L$500,MATCH($F153,'11.3_Outliers-Plastic'!$F$5:$F$500,0)),""),"")</f>
        <v/>
      </c>
      <c r="S153" s="12"/>
      <c r="T153" s="5"/>
      <c r="U153" s="5" t="s">
        <v>1569</v>
      </c>
      <c r="V153" s="14" t="str">
        <f>IFERROR(IF(INDEX('11.5_Outliers-Other_recovery'!$N$5:$N$500,MATCH($F153,'11.5_Outliers-Other_recovery'!$F$5:$F$500,0))&lt;&gt;"N",
INDEX('11.5_Outliers-Other_recovery'!J$5:J$500,MATCH($F153,'11.5_Outliers-Other_recovery'!$F$5:$F$500,0)),""),"")</f>
        <v/>
      </c>
      <c r="W153" s="8" t="str">
        <f>IFERROR(IF(INDEX('11.5_Outliers-Other_recovery'!$N$5:$N$500,MATCH($F153,'11.5_Outliers-Other_recovery'!$F$5:$F$500,0))&lt;&gt;"N",
INDEX('11.5_Outliers-Other_recovery'!K$5:K$500,MATCH($F153,'11.5_Outliers-Other_recovery'!$F$5:$F$500,0)),""),"")</f>
        <v/>
      </c>
      <c r="X153" s="14" t="str">
        <f>IFERROR(IF(INDEX('11.5_Outliers-Other_recovery'!$N$5:$N$500,MATCH($F153,'11.5_Outliers-Other_recovery'!$F$5:$F$500,0))&lt;&gt;"N",
INDEX('11.5_Outliers-Other_recovery'!L$5:L$500,MATCH($F153,'11.5_Outliers-Other_recovery'!$F$5:$F$500,0)),""),"")</f>
        <v/>
      </c>
      <c r="Y153" s="14" t="str">
        <f>IFERROR(IF(INDEX('11.4_Outliers-Formal_dry_recy'!$N$5:$N$500,MATCH($F153,'11.4_Outliers-Formal_dry_recy'!$F$5:$F$500,0))&lt;&gt;"N",
INDEX('11.4_Outliers-Formal_dry_recy'!J$5:J$500,MATCH($F153,'11.4_Outliers-Formal_dry_recy'!$F$5:$F$500,0)),""),"")</f>
        <v/>
      </c>
      <c r="Z153" s="8" t="str">
        <f>IFERROR(IF(INDEX('11.4_Outliers-Formal_dry_recy'!$N$5:$N$500,MATCH($F153,'11.4_Outliers-Formal_dry_recy'!$F$5:$F$500,0))&lt;&gt;"N",
INDEX('11.4_Outliers-Formal_dry_recy'!K$5:K$500,MATCH($F153,'11.4_Outliers-Formal_dry_recy'!$F$5:$F$500,0)),""),"")</f>
        <v/>
      </c>
      <c r="AA153" s="14" t="str">
        <f>IFERROR(IF(INDEX('11.4_Outliers-Formal_dry_recy'!$N$5:$N$500,MATCH($F153,'11.4_Outliers-Formal_dry_recy'!$F$5:$F$500,0))&lt;&gt;"N",
INDEX('11.4_Outliers-Formal_dry_recy'!L$5:L$500,MATCH($F153,'11.4_Outliers-Formal_dry_recy'!$F$5:$F$500,0)),""),"")</f>
        <v/>
      </c>
      <c r="AB153" s="14" t="str">
        <f>IFERROR(IF(INDEX('11.6_Outliers-Incineration'!$N$5:$N$500,MATCH($F153,'11.6_Outliers-Incineration'!$F$5:$F$500,0))&lt;&gt;"N",
INDEX('11.6_Outliers-Incineration'!J$5:J$500,MATCH($F153,'11.6_Outliers-Incineration'!$F$5:$F$500,0)),""),"")</f>
        <v/>
      </c>
      <c r="AC153" s="8" t="str">
        <f>IFERROR(IF(INDEX('11.6_Outliers-Incineration'!$N$5:$N$500,MATCH($F153,'11.6_Outliers-Incineration'!$F$5:$F$500,0))&lt;&gt;"N",
INDEX('11.6_Outliers-Incineration'!K$5:K$500,MATCH($F153,'11.6_Outliers-Incineration'!$F$5:$F$500,0)),""),"")</f>
        <v/>
      </c>
      <c r="AD153" s="14" t="str">
        <f>IFERROR(IF(INDEX('11.6_Outliers-Incineration'!$N$5:$N$500,MATCH($F153,'11.6_Outliers-Incineration'!$F$5:$F$500,0))&lt;&gt;"N",
INDEX('11.6_Outliers-Incineration'!L$5:L$500,MATCH($F153,'11.6_Outliers-Incineration'!$F$5:$F$500,0)),""),"")</f>
        <v/>
      </c>
      <c r="AE153" s="14" t="str">
        <f>IFERROR(IF(INDEX('11.7_Outliers-Controlled_disp'!$N$5:$N$500,MATCH($F153,'11.7_Outliers-Controlled_disp'!$F$5:$F$500,0))&lt;&gt;"N",
INDEX('11.7_Outliers-Controlled_disp'!J$5:J$500,MATCH($F153,'11.7_Outliers-Controlled_disp'!$F$5:$F$500,0)),""),"")</f>
        <v/>
      </c>
      <c r="AF153" s="8" t="str">
        <f>IFERROR(IF(INDEX('11.7_Outliers-Controlled_disp'!$N$5:$N$500,MATCH($F153,'11.7_Outliers-Controlled_disp'!$F$5:$F$500,0))&lt;&gt;"N",
INDEX('11.7_Outliers-Controlled_disp'!K$5:K$500,MATCH($F153,'11.7_Outliers-Controlled_disp'!$F$5:$F$500,0)),""),"")</f>
        <v/>
      </c>
      <c r="AG153" s="14" t="str">
        <f>IFERROR(IF(INDEX('11.7_Outliers-Controlled_disp'!$N$5:$N$500,MATCH($F153,'11.7_Outliers-Controlled_disp'!$F$5:$F$500,0))&lt;&gt;"N",
INDEX('11.7_Outliers-Controlled_disp'!L$5:L$500,MATCH($F153,'11.7_Outliers-Controlled_disp'!$F$5:$F$500,0)),""),"")</f>
        <v/>
      </c>
      <c r="AI153" s="5"/>
      <c r="AJ153" s="5" t="s">
        <v>1569</v>
      </c>
      <c r="AK153" s="5">
        <f t="shared" si="2"/>
        <v>0</v>
      </c>
    </row>
    <row r="154" spans="1:37" x14ac:dyDescent="0.25">
      <c r="A154" s="5" t="s">
        <v>412</v>
      </c>
      <c r="B154" s="5" t="s">
        <v>17</v>
      </c>
      <c r="C154" s="5" t="s">
        <v>414</v>
      </c>
      <c r="D154" s="5" t="s">
        <v>360</v>
      </c>
      <c r="E154" s="5" t="s">
        <v>415</v>
      </c>
      <c r="F154" s="5" t="s">
        <v>413</v>
      </c>
      <c r="G154" s="5">
        <v>3</v>
      </c>
      <c r="H154" s="15">
        <v>2</v>
      </c>
      <c r="I154" s="4" t="s">
        <v>1874</v>
      </c>
      <c r="J154" s="13">
        <f>IFERROR(IF(INDEX('11.1_Outliers-Generation'!$N$5:$N$500,MATCH($F154,'11.1_Outliers-Generation'!$F$5:$F$500,0))&lt;&gt;"N",
INDEX('11.1_Outliers-Generation'!J$5:J$500,MATCH($F154,'11.1_Outliers-Generation'!$F$5:$F$500,0)),""),"")</f>
        <v>0.27001704576881108</v>
      </c>
      <c r="K154" s="8">
        <f>IFERROR(IF(INDEX('11.1_Outliers-Generation'!$N$5:$N$500,MATCH($F154,'11.1_Outliers-Generation'!$F$5:$F$500,0))&lt;&gt;"N",
INDEX('11.1_Outliers-Generation'!K$5:K$500,MATCH($F154,'11.1_Outliers-Generation'!$F$5:$F$500,0)),""),"")</f>
        <v>2015</v>
      </c>
      <c r="L154" s="13" t="str">
        <f>IFERROR(IF(INDEX('11.1_Outliers-Generation'!$N$5:$N$500,MATCH($F154,'11.1_Outliers-Generation'!$F$5:$F$500,0))&lt;&gt;"N",
INDEX('11.1_Outliers-Generation'!L$5:L$500,MATCH($F154,'11.1_Outliers-Generation'!$F$5:$F$500,0)),""),"")</f>
        <v>WaW_088</v>
      </c>
      <c r="M154" s="14" t="str">
        <f>IFERROR(IF(INDEX('11.2_Outliers-Collection_cov'!$N$5:$N$500,MATCH($F154,'11.2_Outliers-Collection_cov'!$F$5:$F$500,0))&lt;&gt;"N",
INDEX('11.2_Outliers-Collection_cov'!J$5:J$500,MATCH($F154,'11.2_Outliers-Collection_cov'!$F$5:$F$500,0)),""),"")</f>
        <v/>
      </c>
      <c r="N154" s="8" t="str">
        <f>IFERROR(IF(INDEX('11.2_Outliers-Collection_cov'!$N$5:$N$500,MATCH($F154,'11.2_Outliers-Collection_cov'!$F$5:$F$500,0))&lt;&gt;"N",
INDEX('11.2_Outliers-Collection_cov'!K$5:K$500,MATCH($F154,'11.2_Outliers-Collection_cov'!$F$5:$F$500,0)),""),"")</f>
        <v/>
      </c>
      <c r="O154" s="13" t="str">
        <f>IFERROR(IF(INDEX('11.2_Outliers-Collection_cov'!$N$5:$N$500,MATCH($F154,'11.2_Outliers-Collection_cov'!$F$5:$F$500,0))&lt;&gt;"N",
INDEX('11.2_Outliers-Collection_cov'!L$5:L$500,MATCH($F154,'11.2_Outliers-Collection_cov'!$F$5:$F$500,0)),""),"")</f>
        <v/>
      </c>
      <c r="P154" s="14">
        <f>IFERROR(IF(INDEX('11.3_Outliers-Plastic'!$N$5:$N$500,MATCH($F154,'11.3_Outliers-Plastic'!$F$5:$F$500,0))&lt;&gt;"N",
INDEX('11.3_Outliers-Plastic'!J$5:J$500,MATCH($F154,'11.3_Outliers-Plastic'!$F$5:$F$500,0)),""),"")</f>
        <v>6.3094641962944422</v>
      </c>
      <c r="Q154" s="8">
        <f>IFERROR(IF(INDEX('11.3_Outliers-Plastic'!$N$5:$N$500,MATCH($F154,'11.3_Outliers-Plastic'!$F$5:$F$500,0))&lt;&gt;"N",
INDEX('11.3_Outliers-Plastic'!K$5:K$500,MATCH($F154,'11.3_Outliers-Plastic'!$F$5:$F$500,0)),""),"")</f>
        <v>2015</v>
      </c>
      <c r="R154" s="14" t="str">
        <f>IFERROR(IF(INDEX('11.3_Outliers-Plastic'!$N$5:$N$500,MATCH($F154,'11.3_Outliers-Plastic'!$F$5:$F$500,0))&lt;&gt;"N",
INDEX('11.3_Outliers-Plastic'!L$5:L$500,MATCH($F154,'11.3_Outliers-Plastic'!$F$5:$F$500,0)),""),"")</f>
        <v>WaW_088</v>
      </c>
      <c r="S154" s="12"/>
      <c r="T154" s="5"/>
      <c r="U154" s="5" t="s">
        <v>1569</v>
      </c>
      <c r="V154" s="14" t="str">
        <f>IFERROR(IF(INDEX('11.5_Outliers-Other_recovery'!$N$5:$N$500,MATCH($F154,'11.5_Outliers-Other_recovery'!$F$5:$F$500,0))&lt;&gt;"N",
INDEX('11.5_Outliers-Other_recovery'!J$5:J$500,MATCH($F154,'11.5_Outliers-Other_recovery'!$F$5:$F$500,0)),""),"")</f>
        <v/>
      </c>
      <c r="W154" s="8" t="str">
        <f>IFERROR(IF(INDEX('11.5_Outliers-Other_recovery'!$N$5:$N$500,MATCH($F154,'11.5_Outliers-Other_recovery'!$F$5:$F$500,0))&lt;&gt;"N",
INDEX('11.5_Outliers-Other_recovery'!K$5:K$500,MATCH($F154,'11.5_Outliers-Other_recovery'!$F$5:$F$500,0)),""),"")</f>
        <v/>
      </c>
      <c r="X154" s="14" t="str">
        <f>IFERROR(IF(INDEX('11.5_Outliers-Other_recovery'!$N$5:$N$500,MATCH($F154,'11.5_Outliers-Other_recovery'!$F$5:$F$500,0))&lt;&gt;"N",
INDEX('11.5_Outliers-Other_recovery'!L$5:L$500,MATCH($F154,'11.5_Outliers-Other_recovery'!$F$5:$F$500,0)),""),"")</f>
        <v/>
      </c>
      <c r="Y154" s="14" t="str">
        <f>IFERROR(IF(INDEX('11.4_Outliers-Formal_dry_recy'!$N$5:$N$500,MATCH($F154,'11.4_Outliers-Formal_dry_recy'!$F$5:$F$500,0))&lt;&gt;"N",
INDEX('11.4_Outliers-Formal_dry_recy'!J$5:J$500,MATCH($F154,'11.4_Outliers-Formal_dry_recy'!$F$5:$F$500,0)),""),"")</f>
        <v/>
      </c>
      <c r="Z154" s="8" t="str">
        <f>IFERROR(IF(INDEX('11.4_Outliers-Formal_dry_recy'!$N$5:$N$500,MATCH($F154,'11.4_Outliers-Formal_dry_recy'!$F$5:$F$500,0))&lt;&gt;"N",
INDEX('11.4_Outliers-Formal_dry_recy'!K$5:K$500,MATCH($F154,'11.4_Outliers-Formal_dry_recy'!$F$5:$F$500,0)),""),"")</f>
        <v/>
      </c>
      <c r="AA154" s="14" t="str">
        <f>IFERROR(IF(INDEX('11.4_Outliers-Formal_dry_recy'!$N$5:$N$500,MATCH($F154,'11.4_Outliers-Formal_dry_recy'!$F$5:$F$500,0))&lt;&gt;"N",
INDEX('11.4_Outliers-Formal_dry_recy'!L$5:L$500,MATCH($F154,'11.4_Outliers-Formal_dry_recy'!$F$5:$F$500,0)),""),"")</f>
        <v/>
      </c>
      <c r="AB154" s="14" t="str">
        <f>IFERROR(IF(INDEX('11.6_Outliers-Incineration'!$N$5:$N$500,MATCH($F154,'11.6_Outliers-Incineration'!$F$5:$F$500,0))&lt;&gt;"N",
INDEX('11.6_Outliers-Incineration'!J$5:J$500,MATCH($F154,'11.6_Outliers-Incineration'!$F$5:$F$500,0)),""),"")</f>
        <v/>
      </c>
      <c r="AC154" s="8" t="str">
        <f>IFERROR(IF(INDEX('11.6_Outliers-Incineration'!$N$5:$N$500,MATCH($F154,'11.6_Outliers-Incineration'!$F$5:$F$500,0))&lt;&gt;"N",
INDEX('11.6_Outliers-Incineration'!K$5:K$500,MATCH($F154,'11.6_Outliers-Incineration'!$F$5:$F$500,0)),""),"")</f>
        <v/>
      </c>
      <c r="AD154" s="14" t="str">
        <f>IFERROR(IF(INDEX('11.6_Outliers-Incineration'!$N$5:$N$500,MATCH($F154,'11.6_Outliers-Incineration'!$F$5:$F$500,0))&lt;&gt;"N",
INDEX('11.6_Outliers-Incineration'!L$5:L$500,MATCH($F154,'11.6_Outliers-Incineration'!$F$5:$F$500,0)),""),"")</f>
        <v/>
      </c>
      <c r="AE154" s="14" t="str">
        <f>IFERROR(IF(INDEX('11.7_Outliers-Controlled_disp'!$N$5:$N$500,MATCH($F154,'11.7_Outliers-Controlled_disp'!$F$5:$F$500,0))&lt;&gt;"N",
INDEX('11.7_Outliers-Controlled_disp'!J$5:J$500,MATCH($F154,'11.7_Outliers-Controlled_disp'!$F$5:$F$500,0)),""),"")</f>
        <v/>
      </c>
      <c r="AF154" s="8" t="str">
        <f>IFERROR(IF(INDEX('11.7_Outliers-Controlled_disp'!$N$5:$N$500,MATCH($F154,'11.7_Outliers-Controlled_disp'!$F$5:$F$500,0))&lt;&gt;"N",
INDEX('11.7_Outliers-Controlled_disp'!K$5:K$500,MATCH($F154,'11.7_Outliers-Controlled_disp'!$F$5:$F$500,0)),""),"")</f>
        <v/>
      </c>
      <c r="AG154" s="14" t="str">
        <f>IFERROR(IF(INDEX('11.7_Outliers-Controlled_disp'!$N$5:$N$500,MATCH($F154,'11.7_Outliers-Controlled_disp'!$F$5:$F$500,0))&lt;&gt;"N",
INDEX('11.7_Outliers-Controlled_disp'!L$5:L$500,MATCH($F154,'11.7_Outliers-Controlled_disp'!$F$5:$F$500,0)),""),"")</f>
        <v/>
      </c>
      <c r="AI154" s="5"/>
      <c r="AJ154" s="5" t="s">
        <v>1569</v>
      </c>
      <c r="AK154" s="5">
        <f t="shared" si="2"/>
        <v>2</v>
      </c>
    </row>
    <row r="155" spans="1:37" x14ac:dyDescent="0.25">
      <c r="A155" s="5" t="s">
        <v>416</v>
      </c>
      <c r="B155" s="5" t="s">
        <v>17</v>
      </c>
      <c r="C155" s="5" t="s">
        <v>414</v>
      </c>
      <c r="D155" s="5" t="s">
        <v>360</v>
      </c>
      <c r="E155" s="5" t="s">
        <v>418</v>
      </c>
      <c r="F155" s="5" t="s">
        <v>417</v>
      </c>
      <c r="G155" s="5">
        <v>3</v>
      </c>
      <c r="H155" s="15">
        <v>2</v>
      </c>
      <c r="I155" s="4" t="s">
        <v>1875</v>
      </c>
      <c r="J155" s="13">
        <f>IFERROR(IF(INDEX('11.1_Outliers-Generation'!$N$5:$N$500,MATCH($F155,'11.1_Outliers-Generation'!$F$5:$F$500,0))&lt;&gt;"N",
INDEX('11.1_Outliers-Generation'!J$5:J$500,MATCH($F155,'11.1_Outliers-Generation'!$F$5:$F$500,0)),""),"")</f>
        <v>0.57002369778934814</v>
      </c>
      <c r="K155" s="8">
        <f>IFERROR(IF(INDEX('11.1_Outliers-Generation'!$N$5:$N$500,MATCH($F155,'11.1_Outliers-Generation'!$F$5:$F$500,0))&lt;&gt;"N",
INDEX('11.1_Outliers-Generation'!K$5:K$500,MATCH($F155,'11.1_Outliers-Generation'!$F$5:$F$500,0)),""),"")</f>
        <v>2015</v>
      </c>
      <c r="L155" s="13" t="str">
        <f>IFERROR(IF(INDEX('11.1_Outliers-Generation'!$N$5:$N$500,MATCH($F155,'11.1_Outliers-Generation'!$F$5:$F$500,0))&lt;&gt;"N",
INDEX('11.1_Outliers-Generation'!L$5:L$500,MATCH($F155,'11.1_Outliers-Generation'!$F$5:$F$500,0)),""),"")</f>
        <v>WaW_089</v>
      </c>
      <c r="M155" s="14" t="str">
        <f>IFERROR(IF(INDEX('11.2_Outliers-Collection_cov'!$N$5:$N$500,MATCH($F155,'11.2_Outliers-Collection_cov'!$F$5:$F$500,0))&lt;&gt;"N",
INDEX('11.2_Outliers-Collection_cov'!J$5:J$500,MATCH($F155,'11.2_Outliers-Collection_cov'!$F$5:$F$500,0)),""),"")</f>
        <v/>
      </c>
      <c r="N155" s="8" t="str">
        <f>IFERROR(IF(INDEX('11.2_Outliers-Collection_cov'!$N$5:$N$500,MATCH($F155,'11.2_Outliers-Collection_cov'!$F$5:$F$500,0))&lt;&gt;"N",
INDEX('11.2_Outliers-Collection_cov'!K$5:K$500,MATCH($F155,'11.2_Outliers-Collection_cov'!$F$5:$F$500,0)),""),"")</f>
        <v/>
      </c>
      <c r="O155" s="13" t="str">
        <f>IFERROR(IF(INDEX('11.2_Outliers-Collection_cov'!$N$5:$N$500,MATCH($F155,'11.2_Outliers-Collection_cov'!$F$5:$F$500,0))&lt;&gt;"N",
INDEX('11.2_Outliers-Collection_cov'!L$5:L$500,MATCH($F155,'11.2_Outliers-Collection_cov'!$F$5:$F$500,0)),""),"")</f>
        <v/>
      </c>
      <c r="P155" s="14">
        <f>IFERROR(IF(INDEX('11.3_Outliers-Plastic'!$N$5:$N$500,MATCH($F155,'11.3_Outliers-Plastic'!$F$5:$F$500,0))&lt;&gt;"N",
INDEX('11.3_Outliers-Plastic'!J$5:J$500,MATCH($F155,'11.3_Outliers-Plastic'!$F$5:$F$500,0)),""),"")</f>
        <v>5.3999999999999995</v>
      </c>
      <c r="Q155" s="8">
        <f>IFERROR(IF(INDEX('11.3_Outliers-Plastic'!$N$5:$N$500,MATCH($F155,'11.3_Outliers-Plastic'!$F$5:$F$500,0))&lt;&gt;"N",
INDEX('11.3_Outliers-Plastic'!K$5:K$500,MATCH($F155,'11.3_Outliers-Plastic'!$F$5:$F$500,0)),""),"")</f>
        <v>2015</v>
      </c>
      <c r="R155" s="14" t="str">
        <f>IFERROR(IF(INDEX('11.3_Outliers-Plastic'!$N$5:$N$500,MATCH($F155,'11.3_Outliers-Plastic'!$F$5:$F$500,0))&lt;&gt;"N",
INDEX('11.3_Outliers-Plastic'!L$5:L$500,MATCH($F155,'11.3_Outliers-Plastic'!$F$5:$F$500,0)),""),"")</f>
        <v>WaW_089</v>
      </c>
      <c r="S155" s="12"/>
      <c r="T155" s="5"/>
      <c r="U155" s="5" t="s">
        <v>1569</v>
      </c>
      <c r="V155" s="14" t="str">
        <f>IFERROR(IF(INDEX('11.5_Outliers-Other_recovery'!$N$5:$N$500,MATCH($F155,'11.5_Outliers-Other_recovery'!$F$5:$F$500,0))&lt;&gt;"N",
INDEX('11.5_Outliers-Other_recovery'!J$5:J$500,MATCH($F155,'11.5_Outliers-Other_recovery'!$F$5:$F$500,0)),""),"")</f>
        <v/>
      </c>
      <c r="W155" s="8" t="str">
        <f>IFERROR(IF(INDEX('11.5_Outliers-Other_recovery'!$N$5:$N$500,MATCH($F155,'11.5_Outliers-Other_recovery'!$F$5:$F$500,0))&lt;&gt;"N",
INDEX('11.5_Outliers-Other_recovery'!K$5:K$500,MATCH($F155,'11.5_Outliers-Other_recovery'!$F$5:$F$500,0)),""),"")</f>
        <v/>
      </c>
      <c r="X155" s="14" t="str">
        <f>IFERROR(IF(INDEX('11.5_Outliers-Other_recovery'!$N$5:$N$500,MATCH($F155,'11.5_Outliers-Other_recovery'!$F$5:$F$500,0))&lt;&gt;"N",
INDEX('11.5_Outliers-Other_recovery'!L$5:L$500,MATCH($F155,'11.5_Outliers-Other_recovery'!$F$5:$F$500,0)),""),"")</f>
        <v/>
      </c>
      <c r="Y155" s="14" t="str">
        <f>IFERROR(IF(INDEX('11.4_Outliers-Formal_dry_recy'!$N$5:$N$500,MATCH($F155,'11.4_Outliers-Formal_dry_recy'!$F$5:$F$500,0))&lt;&gt;"N",
INDEX('11.4_Outliers-Formal_dry_recy'!J$5:J$500,MATCH($F155,'11.4_Outliers-Formal_dry_recy'!$F$5:$F$500,0)),""),"")</f>
        <v/>
      </c>
      <c r="Z155" s="8" t="str">
        <f>IFERROR(IF(INDEX('11.4_Outliers-Formal_dry_recy'!$N$5:$N$500,MATCH($F155,'11.4_Outliers-Formal_dry_recy'!$F$5:$F$500,0))&lt;&gt;"N",
INDEX('11.4_Outliers-Formal_dry_recy'!K$5:K$500,MATCH($F155,'11.4_Outliers-Formal_dry_recy'!$F$5:$F$500,0)),""),"")</f>
        <v/>
      </c>
      <c r="AA155" s="14" t="str">
        <f>IFERROR(IF(INDEX('11.4_Outliers-Formal_dry_recy'!$N$5:$N$500,MATCH($F155,'11.4_Outliers-Formal_dry_recy'!$F$5:$F$500,0))&lt;&gt;"N",
INDEX('11.4_Outliers-Formal_dry_recy'!L$5:L$500,MATCH($F155,'11.4_Outliers-Formal_dry_recy'!$F$5:$F$500,0)),""),"")</f>
        <v/>
      </c>
      <c r="AB155" s="14" t="str">
        <f>IFERROR(IF(INDEX('11.6_Outliers-Incineration'!$N$5:$N$500,MATCH($F155,'11.6_Outliers-Incineration'!$F$5:$F$500,0))&lt;&gt;"N",
INDEX('11.6_Outliers-Incineration'!J$5:J$500,MATCH($F155,'11.6_Outliers-Incineration'!$F$5:$F$500,0)),""),"")</f>
        <v/>
      </c>
      <c r="AC155" s="8" t="str">
        <f>IFERROR(IF(INDEX('11.6_Outliers-Incineration'!$N$5:$N$500,MATCH($F155,'11.6_Outliers-Incineration'!$F$5:$F$500,0))&lt;&gt;"N",
INDEX('11.6_Outliers-Incineration'!K$5:K$500,MATCH($F155,'11.6_Outliers-Incineration'!$F$5:$F$500,0)),""),"")</f>
        <v/>
      </c>
      <c r="AD155" s="14" t="str">
        <f>IFERROR(IF(INDEX('11.6_Outliers-Incineration'!$N$5:$N$500,MATCH($F155,'11.6_Outliers-Incineration'!$F$5:$F$500,0))&lt;&gt;"N",
INDEX('11.6_Outliers-Incineration'!L$5:L$500,MATCH($F155,'11.6_Outliers-Incineration'!$F$5:$F$500,0)),""),"")</f>
        <v/>
      </c>
      <c r="AE155" s="14" t="str">
        <f>IFERROR(IF(INDEX('11.7_Outliers-Controlled_disp'!$N$5:$N$500,MATCH($F155,'11.7_Outliers-Controlled_disp'!$F$5:$F$500,0))&lt;&gt;"N",
INDEX('11.7_Outliers-Controlled_disp'!J$5:J$500,MATCH($F155,'11.7_Outliers-Controlled_disp'!$F$5:$F$500,0)),""),"")</f>
        <v/>
      </c>
      <c r="AF155" s="8" t="str">
        <f>IFERROR(IF(INDEX('11.7_Outliers-Controlled_disp'!$N$5:$N$500,MATCH($F155,'11.7_Outliers-Controlled_disp'!$F$5:$F$500,0))&lt;&gt;"N",
INDEX('11.7_Outliers-Controlled_disp'!K$5:K$500,MATCH($F155,'11.7_Outliers-Controlled_disp'!$F$5:$F$500,0)),""),"")</f>
        <v/>
      </c>
      <c r="AG155" s="14" t="str">
        <f>IFERROR(IF(INDEX('11.7_Outliers-Controlled_disp'!$N$5:$N$500,MATCH($F155,'11.7_Outliers-Controlled_disp'!$F$5:$F$500,0))&lt;&gt;"N",
INDEX('11.7_Outliers-Controlled_disp'!L$5:L$500,MATCH($F155,'11.7_Outliers-Controlled_disp'!$F$5:$F$500,0)),""),"")</f>
        <v/>
      </c>
      <c r="AI155" s="5"/>
      <c r="AJ155" s="5" t="s">
        <v>1569</v>
      </c>
      <c r="AK155" s="5">
        <f t="shared" si="2"/>
        <v>2</v>
      </c>
    </row>
    <row r="156" spans="1:37" x14ac:dyDescent="0.25">
      <c r="A156" s="5" t="s">
        <v>421</v>
      </c>
      <c r="B156" s="5" t="s">
        <v>17</v>
      </c>
      <c r="C156" s="5" t="s">
        <v>414</v>
      </c>
      <c r="D156" s="5" t="s">
        <v>360</v>
      </c>
      <c r="E156" s="5" t="s">
        <v>423</v>
      </c>
      <c r="F156" s="5" t="s">
        <v>422</v>
      </c>
      <c r="G156" s="5">
        <v>3</v>
      </c>
      <c r="H156" s="15">
        <v>2</v>
      </c>
      <c r="I156" s="4" t="s">
        <v>1876</v>
      </c>
      <c r="J156" s="13">
        <f>IFERROR(IF(INDEX('11.1_Outliers-Generation'!$N$5:$N$500,MATCH($F156,'11.1_Outliers-Generation'!$F$5:$F$500,0))&lt;&gt;"N",
INDEX('11.1_Outliers-Generation'!J$5:J$500,MATCH($F156,'11.1_Outliers-Generation'!$F$5:$F$500,0)),""),"")</f>
        <v>0.40059104935751955</v>
      </c>
      <c r="K156" s="8">
        <f>IFERROR(IF(INDEX('11.1_Outliers-Generation'!$N$5:$N$500,MATCH($F156,'11.1_Outliers-Generation'!$F$5:$F$500,0))&lt;&gt;"N",
INDEX('11.1_Outliers-Generation'!K$5:K$500,MATCH($F156,'11.1_Outliers-Generation'!$F$5:$F$500,0)),""),"")</f>
        <v>2015</v>
      </c>
      <c r="L156" s="13" t="str">
        <f>IFERROR(IF(INDEX('11.1_Outliers-Generation'!$N$5:$N$500,MATCH($F156,'11.1_Outliers-Generation'!$F$5:$F$500,0))&lt;&gt;"N",
INDEX('11.1_Outliers-Generation'!L$5:L$500,MATCH($F156,'11.1_Outliers-Generation'!$F$5:$F$500,0)),""),"")</f>
        <v>WaW_091</v>
      </c>
      <c r="M156" s="14" t="str">
        <f>IFERROR(IF(INDEX('11.2_Outliers-Collection_cov'!$N$5:$N$500,MATCH($F156,'11.2_Outliers-Collection_cov'!$F$5:$F$500,0))&lt;&gt;"N",
INDEX('11.2_Outliers-Collection_cov'!J$5:J$500,MATCH($F156,'11.2_Outliers-Collection_cov'!$F$5:$F$500,0)),""),"")</f>
        <v/>
      </c>
      <c r="N156" s="8" t="str">
        <f>IFERROR(IF(INDEX('11.2_Outliers-Collection_cov'!$N$5:$N$500,MATCH($F156,'11.2_Outliers-Collection_cov'!$F$5:$F$500,0))&lt;&gt;"N",
INDEX('11.2_Outliers-Collection_cov'!K$5:K$500,MATCH($F156,'11.2_Outliers-Collection_cov'!$F$5:$F$500,0)),""),"")</f>
        <v/>
      </c>
      <c r="O156" s="13" t="str">
        <f>IFERROR(IF(INDEX('11.2_Outliers-Collection_cov'!$N$5:$N$500,MATCH($F156,'11.2_Outliers-Collection_cov'!$F$5:$F$500,0))&lt;&gt;"N",
INDEX('11.2_Outliers-Collection_cov'!L$5:L$500,MATCH($F156,'11.2_Outliers-Collection_cov'!$F$5:$F$500,0)),""),"")</f>
        <v/>
      </c>
      <c r="P156" s="14">
        <f>IFERROR(IF(INDEX('11.3_Outliers-Plastic'!$N$5:$N$500,MATCH($F156,'11.3_Outliers-Plastic'!$F$5:$F$500,0))&lt;&gt;"N",
INDEX('11.3_Outliers-Plastic'!J$5:J$500,MATCH($F156,'11.3_Outliers-Plastic'!$F$5:$F$500,0)),""),"")</f>
        <v>5.5583628094997479</v>
      </c>
      <c r="Q156" s="8">
        <f>IFERROR(IF(INDEX('11.3_Outliers-Plastic'!$N$5:$N$500,MATCH($F156,'11.3_Outliers-Plastic'!$F$5:$F$500,0))&lt;&gt;"N",
INDEX('11.3_Outliers-Plastic'!K$5:K$500,MATCH($F156,'11.3_Outliers-Plastic'!$F$5:$F$500,0)),""),"")</f>
        <v>2015</v>
      </c>
      <c r="R156" s="14" t="str">
        <f>IFERROR(IF(INDEX('11.3_Outliers-Plastic'!$N$5:$N$500,MATCH($F156,'11.3_Outliers-Plastic'!$F$5:$F$500,0))&lt;&gt;"N",
INDEX('11.3_Outliers-Plastic'!L$5:L$500,MATCH($F156,'11.3_Outliers-Plastic'!$F$5:$F$500,0)),""),"")</f>
        <v>WaW_091</v>
      </c>
      <c r="S156" s="12"/>
      <c r="T156" s="5"/>
      <c r="U156" s="5" t="s">
        <v>1569</v>
      </c>
      <c r="V156" s="14" t="str">
        <f>IFERROR(IF(INDEX('11.5_Outliers-Other_recovery'!$N$5:$N$500,MATCH($F156,'11.5_Outliers-Other_recovery'!$F$5:$F$500,0))&lt;&gt;"N",
INDEX('11.5_Outliers-Other_recovery'!J$5:J$500,MATCH($F156,'11.5_Outliers-Other_recovery'!$F$5:$F$500,0)),""),"")</f>
        <v/>
      </c>
      <c r="W156" s="8" t="str">
        <f>IFERROR(IF(INDEX('11.5_Outliers-Other_recovery'!$N$5:$N$500,MATCH($F156,'11.5_Outliers-Other_recovery'!$F$5:$F$500,0))&lt;&gt;"N",
INDEX('11.5_Outliers-Other_recovery'!K$5:K$500,MATCH($F156,'11.5_Outliers-Other_recovery'!$F$5:$F$500,0)),""),"")</f>
        <v/>
      </c>
      <c r="X156" s="14" t="str">
        <f>IFERROR(IF(INDEX('11.5_Outliers-Other_recovery'!$N$5:$N$500,MATCH($F156,'11.5_Outliers-Other_recovery'!$F$5:$F$500,0))&lt;&gt;"N",
INDEX('11.5_Outliers-Other_recovery'!L$5:L$500,MATCH($F156,'11.5_Outliers-Other_recovery'!$F$5:$F$500,0)),""),"")</f>
        <v/>
      </c>
      <c r="Y156" s="14" t="str">
        <f>IFERROR(IF(INDEX('11.4_Outliers-Formal_dry_recy'!$N$5:$N$500,MATCH($F156,'11.4_Outliers-Formal_dry_recy'!$F$5:$F$500,0))&lt;&gt;"N",
INDEX('11.4_Outliers-Formal_dry_recy'!J$5:J$500,MATCH($F156,'11.4_Outliers-Formal_dry_recy'!$F$5:$F$500,0)),""),"")</f>
        <v/>
      </c>
      <c r="Z156" s="8" t="str">
        <f>IFERROR(IF(INDEX('11.4_Outliers-Formal_dry_recy'!$N$5:$N$500,MATCH($F156,'11.4_Outliers-Formal_dry_recy'!$F$5:$F$500,0))&lt;&gt;"N",
INDEX('11.4_Outliers-Formal_dry_recy'!K$5:K$500,MATCH($F156,'11.4_Outliers-Formal_dry_recy'!$F$5:$F$500,0)),""),"")</f>
        <v/>
      </c>
      <c r="AA156" s="14" t="str">
        <f>IFERROR(IF(INDEX('11.4_Outliers-Formal_dry_recy'!$N$5:$N$500,MATCH($F156,'11.4_Outliers-Formal_dry_recy'!$F$5:$F$500,0))&lt;&gt;"N",
INDEX('11.4_Outliers-Formal_dry_recy'!L$5:L$500,MATCH($F156,'11.4_Outliers-Formal_dry_recy'!$F$5:$F$500,0)),""),"")</f>
        <v/>
      </c>
      <c r="AB156" s="14" t="str">
        <f>IFERROR(IF(INDEX('11.6_Outliers-Incineration'!$N$5:$N$500,MATCH($F156,'11.6_Outliers-Incineration'!$F$5:$F$500,0))&lt;&gt;"N",
INDEX('11.6_Outliers-Incineration'!J$5:J$500,MATCH($F156,'11.6_Outliers-Incineration'!$F$5:$F$500,0)),""),"")</f>
        <v/>
      </c>
      <c r="AC156" s="8" t="str">
        <f>IFERROR(IF(INDEX('11.6_Outliers-Incineration'!$N$5:$N$500,MATCH($F156,'11.6_Outliers-Incineration'!$F$5:$F$500,0))&lt;&gt;"N",
INDEX('11.6_Outliers-Incineration'!K$5:K$500,MATCH($F156,'11.6_Outliers-Incineration'!$F$5:$F$500,0)),""),"")</f>
        <v/>
      </c>
      <c r="AD156" s="14" t="str">
        <f>IFERROR(IF(INDEX('11.6_Outliers-Incineration'!$N$5:$N$500,MATCH($F156,'11.6_Outliers-Incineration'!$F$5:$F$500,0))&lt;&gt;"N",
INDEX('11.6_Outliers-Incineration'!L$5:L$500,MATCH($F156,'11.6_Outliers-Incineration'!$F$5:$F$500,0)),""),"")</f>
        <v/>
      </c>
      <c r="AE156" s="14" t="str">
        <f>IFERROR(IF(INDEX('11.7_Outliers-Controlled_disp'!$N$5:$N$500,MATCH($F156,'11.7_Outliers-Controlled_disp'!$F$5:$F$500,0))&lt;&gt;"N",
INDEX('11.7_Outliers-Controlled_disp'!J$5:J$500,MATCH($F156,'11.7_Outliers-Controlled_disp'!$F$5:$F$500,0)),""),"")</f>
        <v/>
      </c>
      <c r="AF156" s="8" t="str">
        <f>IFERROR(IF(INDEX('11.7_Outliers-Controlled_disp'!$N$5:$N$500,MATCH($F156,'11.7_Outliers-Controlled_disp'!$F$5:$F$500,0))&lt;&gt;"N",
INDEX('11.7_Outliers-Controlled_disp'!K$5:K$500,MATCH($F156,'11.7_Outliers-Controlled_disp'!$F$5:$F$500,0)),""),"")</f>
        <v/>
      </c>
      <c r="AG156" s="14" t="str">
        <f>IFERROR(IF(INDEX('11.7_Outliers-Controlled_disp'!$N$5:$N$500,MATCH($F156,'11.7_Outliers-Controlled_disp'!$F$5:$F$500,0))&lt;&gt;"N",
INDEX('11.7_Outliers-Controlled_disp'!L$5:L$500,MATCH($F156,'11.7_Outliers-Controlled_disp'!$F$5:$F$500,0)),""),"")</f>
        <v/>
      </c>
      <c r="AI156" s="5"/>
      <c r="AJ156" s="5" t="s">
        <v>1569</v>
      </c>
      <c r="AK156" s="5">
        <f t="shared" si="2"/>
        <v>2</v>
      </c>
    </row>
    <row r="157" spans="1:37" x14ac:dyDescent="0.25">
      <c r="A157" s="5" t="s">
        <v>424</v>
      </c>
      <c r="B157" s="5" t="s">
        <v>17</v>
      </c>
      <c r="C157" s="5" t="s">
        <v>414</v>
      </c>
      <c r="D157" s="5" t="s">
        <v>360</v>
      </c>
      <c r="E157" s="5" t="s">
        <v>426</v>
      </c>
      <c r="F157" s="5" t="s">
        <v>425</v>
      </c>
      <c r="G157" s="5">
        <v>3</v>
      </c>
      <c r="H157" s="15">
        <v>2</v>
      </c>
      <c r="I157" s="4" t="s">
        <v>1877</v>
      </c>
      <c r="J157" s="13">
        <f>IFERROR(IF(INDEX('11.1_Outliers-Generation'!$N$5:$N$500,MATCH($F157,'11.1_Outliers-Generation'!$F$5:$F$500,0))&lt;&gt;"N",
INDEX('11.1_Outliers-Generation'!J$5:J$500,MATCH($F157,'11.1_Outliers-Generation'!$F$5:$F$500,0)),""),"")</f>
        <v>0.3562599342368678</v>
      </c>
      <c r="K157" s="8">
        <f>IFERROR(IF(INDEX('11.1_Outliers-Generation'!$N$5:$N$500,MATCH($F157,'11.1_Outliers-Generation'!$F$5:$F$500,0))&lt;&gt;"N",
INDEX('11.1_Outliers-Generation'!K$5:K$500,MATCH($F157,'11.1_Outliers-Generation'!$F$5:$F$500,0)),""),"")</f>
        <v>2015</v>
      </c>
      <c r="L157" s="13" t="str">
        <f>IFERROR(IF(INDEX('11.1_Outliers-Generation'!$N$5:$N$500,MATCH($F157,'11.1_Outliers-Generation'!$F$5:$F$500,0))&lt;&gt;"N",
INDEX('11.1_Outliers-Generation'!L$5:L$500,MATCH($F157,'11.1_Outliers-Generation'!$F$5:$F$500,0)),""),"")</f>
        <v>WaW_092</v>
      </c>
      <c r="M157" s="14" t="str">
        <f>IFERROR(IF(INDEX('11.2_Outliers-Collection_cov'!$N$5:$N$500,MATCH($F157,'11.2_Outliers-Collection_cov'!$F$5:$F$500,0))&lt;&gt;"N",
INDEX('11.2_Outliers-Collection_cov'!J$5:J$500,MATCH($F157,'11.2_Outliers-Collection_cov'!$F$5:$F$500,0)),""),"")</f>
        <v/>
      </c>
      <c r="N157" s="8" t="str">
        <f>IFERROR(IF(INDEX('11.2_Outliers-Collection_cov'!$N$5:$N$500,MATCH($F157,'11.2_Outliers-Collection_cov'!$F$5:$F$500,0))&lt;&gt;"N",
INDEX('11.2_Outliers-Collection_cov'!K$5:K$500,MATCH($F157,'11.2_Outliers-Collection_cov'!$F$5:$F$500,0)),""),"")</f>
        <v/>
      </c>
      <c r="O157" s="13" t="str">
        <f>IFERROR(IF(INDEX('11.2_Outliers-Collection_cov'!$N$5:$N$500,MATCH($F157,'11.2_Outliers-Collection_cov'!$F$5:$F$500,0))&lt;&gt;"N",
INDEX('11.2_Outliers-Collection_cov'!L$5:L$500,MATCH($F157,'11.2_Outliers-Collection_cov'!$F$5:$F$500,0)),""),"")</f>
        <v/>
      </c>
      <c r="P157" s="14">
        <f>IFERROR(IF(INDEX('11.3_Outliers-Plastic'!$N$5:$N$500,MATCH($F157,'11.3_Outliers-Plastic'!$F$5:$F$500,0))&lt;&gt;"N",
INDEX('11.3_Outliers-Plastic'!J$5:J$500,MATCH($F157,'11.3_Outliers-Plastic'!$F$5:$F$500,0)),""),"")</f>
        <v>1.0050251256281406</v>
      </c>
      <c r="Q157" s="8">
        <f>IFERROR(IF(INDEX('11.3_Outliers-Plastic'!$N$5:$N$500,MATCH($F157,'11.3_Outliers-Plastic'!$F$5:$F$500,0))&lt;&gt;"N",
INDEX('11.3_Outliers-Plastic'!K$5:K$500,MATCH($F157,'11.3_Outliers-Plastic'!$F$5:$F$500,0)),""),"")</f>
        <v>2015</v>
      </c>
      <c r="R157" s="14" t="str">
        <f>IFERROR(IF(INDEX('11.3_Outliers-Plastic'!$N$5:$N$500,MATCH($F157,'11.3_Outliers-Plastic'!$F$5:$F$500,0))&lt;&gt;"N",
INDEX('11.3_Outliers-Plastic'!L$5:L$500,MATCH($F157,'11.3_Outliers-Plastic'!$F$5:$F$500,0)),""),"")</f>
        <v>WaW_092</v>
      </c>
      <c r="S157" s="12"/>
      <c r="T157" s="5"/>
      <c r="U157" s="5" t="s">
        <v>1569</v>
      </c>
      <c r="V157" s="14" t="str">
        <f>IFERROR(IF(INDEX('11.5_Outliers-Other_recovery'!$N$5:$N$500,MATCH($F157,'11.5_Outliers-Other_recovery'!$F$5:$F$500,0))&lt;&gt;"N",
INDEX('11.5_Outliers-Other_recovery'!J$5:J$500,MATCH($F157,'11.5_Outliers-Other_recovery'!$F$5:$F$500,0)),""),"")</f>
        <v/>
      </c>
      <c r="W157" s="8" t="str">
        <f>IFERROR(IF(INDEX('11.5_Outliers-Other_recovery'!$N$5:$N$500,MATCH($F157,'11.5_Outliers-Other_recovery'!$F$5:$F$500,0))&lt;&gt;"N",
INDEX('11.5_Outliers-Other_recovery'!K$5:K$500,MATCH($F157,'11.5_Outliers-Other_recovery'!$F$5:$F$500,0)),""),"")</f>
        <v/>
      </c>
      <c r="X157" s="14" t="str">
        <f>IFERROR(IF(INDEX('11.5_Outliers-Other_recovery'!$N$5:$N$500,MATCH($F157,'11.5_Outliers-Other_recovery'!$F$5:$F$500,0))&lt;&gt;"N",
INDEX('11.5_Outliers-Other_recovery'!L$5:L$500,MATCH($F157,'11.5_Outliers-Other_recovery'!$F$5:$F$500,0)),""),"")</f>
        <v/>
      </c>
      <c r="Y157" s="14" t="str">
        <f>IFERROR(IF(INDEX('11.4_Outliers-Formal_dry_recy'!$N$5:$N$500,MATCH($F157,'11.4_Outliers-Formal_dry_recy'!$F$5:$F$500,0))&lt;&gt;"N",
INDEX('11.4_Outliers-Formal_dry_recy'!J$5:J$500,MATCH($F157,'11.4_Outliers-Formal_dry_recy'!$F$5:$F$500,0)),""),"")</f>
        <v/>
      </c>
      <c r="Z157" s="8" t="str">
        <f>IFERROR(IF(INDEX('11.4_Outliers-Formal_dry_recy'!$N$5:$N$500,MATCH($F157,'11.4_Outliers-Formal_dry_recy'!$F$5:$F$500,0))&lt;&gt;"N",
INDEX('11.4_Outliers-Formal_dry_recy'!K$5:K$500,MATCH($F157,'11.4_Outliers-Formal_dry_recy'!$F$5:$F$500,0)),""),"")</f>
        <v/>
      </c>
      <c r="AA157" s="14" t="str">
        <f>IFERROR(IF(INDEX('11.4_Outliers-Formal_dry_recy'!$N$5:$N$500,MATCH($F157,'11.4_Outliers-Formal_dry_recy'!$F$5:$F$500,0))&lt;&gt;"N",
INDEX('11.4_Outliers-Formal_dry_recy'!L$5:L$500,MATCH($F157,'11.4_Outliers-Formal_dry_recy'!$F$5:$F$500,0)),""),"")</f>
        <v/>
      </c>
      <c r="AB157" s="14" t="str">
        <f>IFERROR(IF(INDEX('11.6_Outliers-Incineration'!$N$5:$N$500,MATCH($F157,'11.6_Outliers-Incineration'!$F$5:$F$500,0))&lt;&gt;"N",
INDEX('11.6_Outliers-Incineration'!J$5:J$500,MATCH($F157,'11.6_Outliers-Incineration'!$F$5:$F$500,0)),""),"")</f>
        <v/>
      </c>
      <c r="AC157" s="8" t="str">
        <f>IFERROR(IF(INDEX('11.6_Outliers-Incineration'!$N$5:$N$500,MATCH($F157,'11.6_Outliers-Incineration'!$F$5:$F$500,0))&lt;&gt;"N",
INDEX('11.6_Outliers-Incineration'!K$5:K$500,MATCH($F157,'11.6_Outliers-Incineration'!$F$5:$F$500,0)),""),"")</f>
        <v/>
      </c>
      <c r="AD157" s="14" t="str">
        <f>IFERROR(IF(INDEX('11.6_Outliers-Incineration'!$N$5:$N$500,MATCH($F157,'11.6_Outliers-Incineration'!$F$5:$F$500,0))&lt;&gt;"N",
INDEX('11.6_Outliers-Incineration'!L$5:L$500,MATCH($F157,'11.6_Outliers-Incineration'!$F$5:$F$500,0)),""),"")</f>
        <v/>
      </c>
      <c r="AE157" s="14" t="str">
        <f>IFERROR(IF(INDEX('11.7_Outliers-Controlled_disp'!$N$5:$N$500,MATCH($F157,'11.7_Outliers-Controlled_disp'!$F$5:$F$500,0))&lt;&gt;"N",
INDEX('11.7_Outliers-Controlled_disp'!J$5:J$500,MATCH($F157,'11.7_Outliers-Controlled_disp'!$F$5:$F$500,0)),""),"")</f>
        <v/>
      </c>
      <c r="AF157" s="8" t="str">
        <f>IFERROR(IF(INDEX('11.7_Outliers-Controlled_disp'!$N$5:$N$500,MATCH($F157,'11.7_Outliers-Controlled_disp'!$F$5:$F$500,0))&lt;&gt;"N",
INDEX('11.7_Outliers-Controlled_disp'!K$5:K$500,MATCH($F157,'11.7_Outliers-Controlled_disp'!$F$5:$F$500,0)),""),"")</f>
        <v/>
      </c>
      <c r="AG157" s="14" t="str">
        <f>IFERROR(IF(INDEX('11.7_Outliers-Controlled_disp'!$N$5:$N$500,MATCH($F157,'11.7_Outliers-Controlled_disp'!$F$5:$F$500,0))&lt;&gt;"N",
INDEX('11.7_Outliers-Controlled_disp'!L$5:L$500,MATCH($F157,'11.7_Outliers-Controlled_disp'!$F$5:$F$500,0)),""),"")</f>
        <v/>
      </c>
      <c r="AI157" s="5"/>
      <c r="AJ157" s="5" t="s">
        <v>1569</v>
      </c>
      <c r="AK157" s="5">
        <f t="shared" si="2"/>
        <v>2</v>
      </c>
    </row>
    <row r="158" spans="1:37" x14ac:dyDescent="0.25">
      <c r="A158" s="5" t="s">
        <v>427</v>
      </c>
      <c r="B158" s="5" t="s">
        <v>17</v>
      </c>
      <c r="C158" s="5" t="s">
        <v>414</v>
      </c>
      <c r="D158" s="5" t="s">
        <v>360</v>
      </c>
      <c r="E158" s="5" t="s">
        <v>429</v>
      </c>
      <c r="F158" s="5" t="s">
        <v>428</v>
      </c>
      <c r="G158" s="5">
        <v>3</v>
      </c>
      <c r="H158" s="15">
        <v>2</v>
      </c>
      <c r="I158" s="4" t="s">
        <v>1878</v>
      </c>
      <c r="J158" s="13">
        <f>IFERROR(IF(INDEX('11.1_Outliers-Generation'!$N$5:$N$500,MATCH($F158,'11.1_Outliers-Generation'!$F$5:$F$500,0))&lt;&gt;"N",
INDEX('11.1_Outliers-Generation'!J$5:J$500,MATCH($F158,'11.1_Outliers-Generation'!$F$5:$F$500,0)),""),"")</f>
        <v>0.34893655284309882</v>
      </c>
      <c r="K158" s="8">
        <f>IFERROR(IF(INDEX('11.1_Outliers-Generation'!$N$5:$N$500,MATCH($F158,'11.1_Outliers-Generation'!$F$5:$F$500,0))&lt;&gt;"N",
INDEX('11.1_Outliers-Generation'!K$5:K$500,MATCH($F158,'11.1_Outliers-Generation'!$F$5:$F$500,0)),""),"")</f>
        <v>2015</v>
      </c>
      <c r="L158" s="13" t="str">
        <f>IFERROR(IF(INDEX('11.1_Outliers-Generation'!$N$5:$N$500,MATCH($F158,'11.1_Outliers-Generation'!$F$5:$F$500,0))&lt;&gt;"N",
INDEX('11.1_Outliers-Generation'!L$5:L$500,MATCH($F158,'11.1_Outliers-Generation'!$F$5:$F$500,0)),""),"")</f>
        <v>WaW_093</v>
      </c>
      <c r="M158" s="14" t="str">
        <f>IFERROR(IF(INDEX('11.2_Outliers-Collection_cov'!$N$5:$N$500,MATCH($F158,'11.2_Outliers-Collection_cov'!$F$5:$F$500,0))&lt;&gt;"N",
INDEX('11.2_Outliers-Collection_cov'!J$5:J$500,MATCH($F158,'11.2_Outliers-Collection_cov'!$F$5:$F$500,0)),""),"")</f>
        <v/>
      </c>
      <c r="N158" s="8" t="str">
        <f>IFERROR(IF(INDEX('11.2_Outliers-Collection_cov'!$N$5:$N$500,MATCH($F158,'11.2_Outliers-Collection_cov'!$F$5:$F$500,0))&lt;&gt;"N",
INDEX('11.2_Outliers-Collection_cov'!K$5:K$500,MATCH($F158,'11.2_Outliers-Collection_cov'!$F$5:$F$500,0)),""),"")</f>
        <v/>
      </c>
      <c r="O158" s="13" t="str">
        <f>IFERROR(IF(INDEX('11.2_Outliers-Collection_cov'!$N$5:$N$500,MATCH($F158,'11.2_Outliers-Collection_cov'!$F$5:$F$500,0))&lt;&gt;"N",
INDEX('11.2_Outliers-Collection_cov'!L$5:L$500,MATCH($F158,'11.2_Outliers-Collection_cov'!$F$5:$F$500,0)),""),"")</f>
        <v/>
      </c>
      <c r="P158" s="14">
        <f>IFERROR(IF(INDEX('11.3_Outliers-Plastic'!$N$5:$N$500,MATCH($F158,'11.3_Outliers-Plastic'!$F$5:$F$500,0))&lt;&gt;"N",
INDEX('11.3_Outliers-Plastic'!J$5:J$500,MATCH($F158,'11.3_Outliers-Plastic'!$F$5:$F$500,0)),""),"")</f>
        <v>4.254413954477771</v>
      </c>
      <c r="Q158" s="8">
        <f>IFERROR(IF(INDEX('11.3_Outliers-Plastic'!$N$5:$N$500,MATCH($F158,'11.3_Outliers-Plastic'!$F$5:$F$500,0))&lt;&gt;"N",
INDEX('11.3_Outliers-Plastic'!K$5:K$500,MATCH($F158,'11.3_Outliers-Plastic'!$F$5:$F$500,0)),""),"")</f>
        <v>2015</v>
      </c>
      <c r="R158" s="14" t="str">
        <f>IFERROR(IF(INDEX('11.3_Outliers-Plastic'!$N$5:$N$500,MATCH($F158,'11.3_Outliers-Plastic'!$F$5:$F$500,0))&lt;&gt;"N",
INDEX('11.3_Outliers-Plastic'!L$5:L$500,MATCH($F158,'11.3_Outliers-Plastic'!$F$5:$F$500,0)),""),"")</f>
        <v>WaW_093</v>
      </c>
      <c r="S158" s="12"/>
      <c r="T158" s="5"/>
      <c r="U158" s="5" t="s">
        <v>1569</v>
      </c>
      <c r="V158" s="14" t="str">
        <f>IFERROR(IF(INDEX('11.5_Outliers-Other_recovery'!$N$5:$N$500,MATCH($F158,'11.5_Outliers-Other_recovery'!$F$5:$F$500,0))&lt;&gt;"N",
INDEX('11.5_Outliers-Other_recovery'!J$5:J$500,MATCH($F158,'11.5_Outliers-Other_recovery'!$F$5:$F$500,0)),""),"")</f>
        <v/>
      </c>
      <c r="W158" s="8" t="str">
        <f>IFERROR(IF(INDEX('11.5_Outliers-Other_recovery'!$N$5:$N$500,MATCH($F158,'11.5_Outliers-Other_recovery'!$F$5:$F$500,0))&lt;&gt;"N",
INDEX('11.5_Outliers-Other_recovery'!K$5:K$500,MATCH($F158,'11.5_Outliers-Other_recovery'!$F$5:$F$500,0)),""),"")</f>
        <v/>
      </c>
      <c r="X158" s="14" t="str">
        <f>IFERROR(IF(INDEX('11.5_Outliers-Other_recovery'!$N$5:$N$500,MATCH($F158,'11.5_Outliers-Other_recovery'!$F$5:$F$500,0))&lt;&gt;"N",
INDEX('11.5_Outliers-Other_recovery'!L$5:L$500,MATCH($F158,'11.5_Outliers-Other_recovery'!$F$5:$F$500,0)),""),"")</f>
        <v/>
      </c>
      <c r="Y158" s="14" t="str">
        <f>IFERROR(IF(INDEX('11.4_Outliers-Formal_dry_recy'!$N$5:$N$500,MATCH($F158,'11.4_Outliers-Formal_dry_recy'!$F$5:$F$500,0))&lt;&gt;"N",
INDEX('11.4_Outliers-Formal_dry_recy'!J$5:J$500,MATCH($F158,'11.4_Outliers-Formal_dry_recy'!$F$5:$F$500,0)),""),"")</f>
        <v/>
      </c>
      <c r="Z158" s="8" t="str">
        <f>IFERROR(IF(INDEX('11.4_Outliers-Formal_dry_recy'!$N$5:$N$500,MATCH($F158,'11.4_Outliers-Formal_dry_recy'!$F$5:$F$500,0))&lt;&gt;"N",
INDEX('11.4_Outliers-Formal_dry_recy'!K$5:K$500,MATCH($F158,'11.4_Outliers-Formal_dry_recy'!$F$5:$F$500,0)),""),"")</f>
        <v/>
      </c>
      <c r="AA158" s="14" t="str">
        <f>IFERROR(IF(INDEX('11.4_Outliers-Formal_dry_recy'!$N$5:$N$500,MATCH($F158,'11.4_Outliers-Formal_dry_recy'!$F$5:$F$500,0))&lt;&gt;"N",
INDEX('11.4_Outliers-Formal_dry_recy'!L$5:L$500,MATCH($F158,'11.4_Outliers-Formal_dry_recy'!$F$5:$F$500,0)),""),"")</f>
        <v/>
      </c>
      <c r="AB158" s="14" t="str">
        <f>IFERROR(IF(INDEX('11.6_Outliers-Incineration'!$N$5:$N$500,MATCH($F158,'11.6_Outliers-Incineration'!$F$5:$F$500,0))&lt;&gt;"N",
INDEX('11.6_Outliers-Incineration'!J$5:J$500,MATCH($F158,'11.6_Outliers-Incineration'!$F$5:$F$500,0)),""),"")</f>
        <v/>
      </c>
      <c r="AC158" s="8" t="str">
        <f>IFERROR(IF(INDEX('11.6_Outliers-Incineration'!$N$5:$N$500,MATCH($F158,'11.6_Outliers-Incineration'!$F$5:$F$500,0))&lt;&gt;"N",
INDEX('11.6_Outliers-Incineration'!K$5:K$500,MATCH($F158,'11.6_Outliers-Incineration'!$F$5:$F$500,0)),""),"")</f>
        <v/>
      </c>
      <c r="AD158" s="14" t="str">
        <f>IFERROR(IF(INDEX('11.6_Outliers-Incineration'!$N$5:$N$500,MATCH($F158,'11.6_Outliers-Incineration'!$F$5:$F$500,0))&lt;&gt;"N",
INDEX('11.6_Outliers-Incineration'!L$5:L$500,MATCH($F158,'11.6_Outliers-Incineration'!$F$5:$F$500,0)),""),"")</f>
        <v/>
      </c>
      <c r="AE158" s="14" t="str">
        <f>IFERROR(IF(INDEX('11.7_Outliers-Controlled_disp'!$N$5:$N$500,MATCH($F158,'11.7_Outliers-Controlled_disp'!$F$5:$F$500,0))&lt;&gt;"N",
INDEX('11.7_Outliers-Controlled_disp'!J$5:J$500,MATCH($F158,'11.7_Outliers-Controlled_disp'!$F$5:$F$500,0)),""),"")</f>
        <v/>
      </c>
      <c r="AF158" s="8" t="str">
        <f>IFERROR(IF(INDEX('11.7_Outliers-Controlled_disp'!$N$5:$N$500,MATCH($F158,'11.7_Outliers-Controlled_disp'!$F$5:$F$500,0))&lt;&gt;"N",
INDEX('11.7_Outliers-Controlled_disp'!K$5:K$500,MATCH($F158,'11.7_Outliers-Controlled_disp'!$F$5:$F$500,0)),""),"")</f>
        <v/>
      </c>
      <c r="AG158" s="14" t="str">
        <f>IFERROR(IF(INDEX('11.7_Outliers-Controlled_disp'!$N$5:$N$500,MATCH($F158,'11.7_Outliers-Controlled_disp'!$F$5:$F$500,0))&lt;&gt;"N",
INDEX('11.7_Outliers-Controlled_disp'!L$5:L$500,MATCH($F158,'11.7_Outliers-Controlled_disp'!$F$5:$F$500,0)),""),"")</f>
        <v/>
      </c>
      <c r="AI158" s="5"/>
      <c r="AJ158" s="5" t="s">
        <v>1569</v>
      </c>
      <c r="AK158" s="5">
        <f t="shared" si="2"/>
        <v>2</v>
      </c>
    </row>
    <row r="159" spans="1:37" x14ac:dyDescent="0.25">
      <c r="A159" s="5" t="s">
        <v>433</v>
      </c>
      <c r="B159" s="5" t="s">
        <v>17</v>
      </c>
      <c r="C159" s="5" t="s">
        <v>414</v>
      </c>
      <c r="D159" s="5" t="s">
        <v>360</v>
      </c>
      <c r="E159" s="5" t="s">
        <v>435</v>
      </c>
      <c r="F159" s="5" t="s">
        <v>434</v>
      </c>
      <c r="G159" s="5">
        <v>3</v>
      </c>
      <c r="H159" s="15">
        <v>2</v>
      </c>
      <c r="I159" s="4" t="s">
        <v>1880</v>
      </c>
      <c r="J159" s="13">
        <f>IFERROR(IF(INDEX('11.1_Outliers-Generation'!$N$5:$N$500,MATCH($F159,'11.1_Outliers-Generation'!$F$5:$F$500,0))&lt;&gt;"N",
INDEX('11.1_Outliers-Generation'!J$5:J$500,MATCH($F159,'11.1_Outliers-Generation'!$F$5:$F$500,0)),""),"")</f>
        <v>0.22869920971717531</v>
      </c>
      <c r="K159" s="8">
        <f>IFERROR(IF(INDEX('11.1_Outliers-Generation'!$N$5:$N$500,MATCH($F159,'11.1_Outliers-Generation'!$F$5:$F$500,0))&lt;&gt;"N",
INDEX('11.1_Outliers-Generation'!K$5:K$500,MATCH($F159,'11.1_Outliers-Generation'!$F$5:$F$500,0)),""),"")</f>
        <v>2015</v>
      </c>
      <c r="L159" s="13" t="str">
        <f>IFERROR(IF(INDEX('11.1_Outliers-Generation'!$N$5:$N$500,MATCH($F159,'11.1_Outliers-Generation'!$F$5:$F$500,0))&lt;&gt;"N",
INDEX('11.1_Outliers-Generation'!L$5:L$500,MATCH($F159,'11.1_Outliers-Generation'!$F$5:$F$500,0)),""),"")</f>
        <v>WaW_095</v>
      </c>
      <c r="M159" s="14" t="str">
        <f>IFERROR(IF(INDEX('11.2_Outliers-Collection_cov'!$N$5:$N$500,MATCH($F159,'11.2_Outliers-Collection_cov'!$F$5:$F$500,0))&lt;&gt;"N",
INDEX('11.2_Outliers-Collection_cov'!J$5:J$500,MATCH($F159,'11.2_Outliers-Collection_cov'!$F$5:$F$500,0)),""),"")</f>
        <v/>
      </c>
      <c r="N159" s="8" t="str">
        <f>IFERROR(IF(INDEX('11.2_Outliers-Collection_cov'!$N$5:$N$500,MATCH($F159,'11.2_Outliers-Collection_cov'!$F$5:$F$500,0))&lt;&gt;"N",
INDEX('11.2_Outliers-Collection_cov'!K$5:K$500,MATCH($F159,'11.2_Outliers-Collection_cov'!$F$5:$F$500,0)),""),"")</f>
        <v/>
      </c>
      <c r="O159" s="13" t="str">
        <f>IFERROR(IF(INDEX('11.2_Outliers-Collection_cov'!$N$5:$N$500,MATCH($F159,'11.2_Outliers-Collection_cov'!$F$5:$F$500,0))&lt;&gt;"N",
INDEX('11.2_Outliers-Collection_cov'!L$5:L$500,MATCH($F159,'11.2_Outliers-Collection_cov'!$F$5:$F$500,0)),""),"")</f>
        <v/>
      </c>
      <c r="P159" s="14">
        <f>IFERROR(IF(INDEX('11.3_Outliers-Plastic'!$N$5:$N$500,MATCH($F159,'11.3_Outliers-Plastic'!$F$5:$F$500,0))&lt;&gt;"N",
INDEX('11.3_Outliers-Plastic'!J$5:J$500,MATCH($F159,'11.3_Outliers-Plastic'!$F$5:$F$500,0)),""),"")</f>
        <v>1.0204081632653061</v>
      </c>
      <c r="Q159" s="8">
        <f>IFERROR(IF(INDEX('11.3_Outliers-Plastic'!$N$5:$N$500,MATCH($F159,'11.3_Outliers-Plastic'!$F$5:$F$500,0))&lt;&gt;"N",
INDEX('11.3_Outliers-Plastic'!K$5:K$500,MATCH($F159,'11.3_Outliers-Plastic'!$F$5:$F$500,0)),""),"")</f>
        <v>2015</v>
      </c>
      <c r="R159" s="14" t="str">
        <f>IFERROR(IF(INDEX('11.3_Outliers-Plastic'!$N$5:$N$500,MATCH($F159,'11.3_Outliers-Plastic'!$F$5:$F$500,0))&lt;&gt;"N",
INDEX('11.3_Outliers-Plastic'!L$5:L$500,MATCH($F159,'11.3_Outliers-Plastic'!$F$5:$F$500,0)),""),"")</f>
        <v>WaW_095</v>
      </c>
      <c r="S159" s="12"/>
      <c r="T159" s="5"/>
      <c r="U159" s="5" t="s">
        <v>1569</v>
      </c>
      <c r="V159" s="14" t="str">
        <f>IFERROR(IF(INDEX('11.5_Outliers-Other_recovery'!$N$5:$N$500,MATCH($F159,'11.5_Outliers-Other_recovery'!$F$5:$F$500,0))&lt;&gt;"N",
INDEX('11.5_Outliers-Other_recovery'!J$5:J$500,MATCH($F159,'11.5_Outliers-Other_recovery'!$F$5:$F$500,0)),""),"")</f>
        <v/>
      </c>
      <c r="W159" s="8" t="str">
        <f>IFERROR(IF(INDEX('11.5_Outliers-Other_recovery'!$N$5:$N$500,MATCH($F159,'11.5_Outliers-Other_recovery'!$F$5:$F$500,0))&lt;&gt;"N",
INDEX('11.5_Outliers-Other_recovery'!K$5:K$500,MATCH($F159,'11.5_Outliers-Other_recovery'!$F$5:$F$500,0)),""),"")</f>
        <v/>
      </c>
      <c r="X159" s="14" t="str">
        <f>IFERROR(IF(INDEX('11.5_Outliers-Other_recovery'!$N$5:$N$500,MATCH($F159,'11.5_Outliers-Other_recovery'!$F$5:$F$500,0))&lt;&gt;"N",
INDEX('11.5_Outliers-Other_recovery'!L$5:L$500,MATCH($F159,'11.5_Outliers-Other_recovery'!$F$5:$F$500,0)),""),"")</f>
        <v/>
      </c>
      <c r="Y159" s="14" t="str">
        <f>IFERROR(IF(INDEX('11.4_Outliers-Formal_dry_recy'!$N$5:$N$500,MATCH($F159,'11.4_Outliers-Formal_dry_recy'!$F$5:$F$500,0))&lt;&gt;"N",
INDEX('11.4_Outliers-Formal_dry_recy'!J$5:J$500,MATCH($F159,'11.4_Outliers-Formal_dry_recy'!$F$5:$F$500,0)),""),"")</f>
        <v/>
      </c>
      <c r="Z159" s="8" t="str">
        <f>IFERROR(IF(INDEX('11.4_Outliers-Formal_dry_recy'!$N$5:$N$500,MATCH($F159,'11.4_Outliers-Formal_dry_recy'!$F$5:$F$500,0))&lt;&gt;"N",
INDEX('11.4_Outliers-Formal_dry_recy'!K$5:K$500,MATCH($F159,'11.4_Outliers-Formal_dry_recy'!$F$5:$F$500,0)),""),"")</f>
        <v/>
      </c>
      <c r="AA159" s="14" t="str">
        <f>IFERROR(IF(INDEX('11.4_Outliers-Formal_dry_recy'!$N$5:$N$500,MATCH($F159,'11.4_Outliers-Formal_dry_recy'!$F$5:$F$500,0))&lt;&gt;"N",
INDEX('11.4_Outliers-Formal_dry_recy'!L$5:L$500,MATCH($F159,'11.4_Outliers-Formal_dry_recy'!$F$5:$F$500,0)),""),"")</f>
        <v/>
      </c>
      <c r="AB159" s="14" t="str">
        <f>IFERROR(IF(INDEX('11.6_Outliers-Incineration'!$N$5:$N$500,MATCH($F159,'11.6_Outliers-Incineration'!$F$5:$F$500,0))&lt;&gt;"N",
INDEX('11.6_Outliers-Incineration'!J$5:J$500,MATCH($F159,'11.6_Outliers-Incineration'!$F$5:$F$500,0)),""),"")</f>
        <v/>
      </c>
      <c r="AC159" s="8" t="str">
        <f>IFERROR(IF(INDEX('11.6_Outliers-Incineration'!$N$5:$N$500,MATCH($F159,'11.6_Outliers-Incineration'!$F$5:$F$500,0))&lt;&gt;"N",
INDEX('11.6_Outliers-Incineration'!K$5:K$500,MATCH($F159,'11.6_Outliers-Incineration'!$F$5:$F$500,0)),""),"")</f>
        <v/>
      </c>
      <c r="AD159" s="14" t="str">
        <f>IFERROR(IF(INDEX('11.6_Outliers-Incineration'!$N$5:$N$500,MATCH($F159,'11.6_Outliers-Incineration'!$F$5:$F$500,0))&lt;&gt;"N",
INDEX('11.6_Outliers-Incineration'!L$5:L$500,MATCH($F159,'11.6_Outliers-Incineration'!$F$5:$F$500,0)),""),"")</f>
        <v/>
      </c>
      <c r="AE159" s="14" t="str">
        <f>IFERROR(IF(INDEX('11.7_Outliers-Controlled_disp'!$N$5:$N$500,MATCH($F159,'11.7_Outliers-Controlled_disp'!$F$5:$F$500,0))&lt;&gt;"N",
INDEX('11.7_Outliers-Controlled_disp'!J$5:J$500,MATCH($F159,'11.7_Outliers-Controlled_disp'!$F$5:$F$500,0)),""),"")</f>
        <v/>
      </c>
      <c r="AF159" s="8" t="str">
        <f>IFERROR(IF(INDEX('11.7_Outliers-Controlled_disp'!$N$5:$N$500,MATCH($F159,'11.7_Outliers-Controlled_disp'!$F$5:$F$500,0))&lt;&gt;"N",
INDEX('11.7_Outliers-Controlled_disp'!K$5:K$500,MATCH($F159,'11.7_Outliers-Controlled_disp'!$F$5:$F$500,0)),""),"")</f>
        <v/>
      </c>
      <c r="AG159" s="14" t="str">
        <f>IFERROR(IF(INDEX('11.7_Outliers-Controlled_disp'!$N$5:$N$500,MATCH($F159,'11.7_Outliers-Controlled_disp'!$F$5:$F$500,0))&lt;&gt;"N",
INDEX('11.7_Outliers-Controlled_disp'!L$5:L$500,MATCH($F159,'11.7_Outliers-Controlled_disp'!$F$5:$F$500,0)),""),"")</f>
        <v/>
      </c>
      <c r="AI159" s="5"/>
      <c r="AJ159" s="5" t="s">
        <v>1569</v>
      </c>
      <c r="AK159" s="5">
        <f t="shared" si="2"/>
        <v>2</v>
      </c>
    </row>
    <row r="160" spans="1:37" x14ac:dyDescent="0.25">
      <c r="A160" s="5" t="s">
        <v>436</v>
      </c>
      <c r="B160" s="5" t="s">
        <v>17</v>
      </c>
      <c r="C160" s="5" t="s">
        <v>414</v>
      </c>
      <c r="D160" s="5" t="s">
        <v>360</v>
      </c>
      <c r="E160" s="5" t="s">
        <v>438</v>
      </c>
      <c r="F160" s="5" t="s">
        <v>437</v>
      </c>
      <c r="G160" s="5">
        <v>3</v>
      </c>
      <c r="H160" s="15">
        <v>2</v>
      </c>
      <c r="I160" s="4" t="s">
        <v>1881</v>
      </c>
      <c r="J160" s="13">
        <f>IFERROR(IF(INDEX('11.1_Outliers-Generation'!$N$5:$N$500,MATCH($F160,'11.1_Outliers-Generation'!$F$5:$F$500,0))&lt;&gt;"N",
INDEX('11.1_Outliers-Generation'!J$5:J$500,MATCH($F160,'11.1_Outliers-Generation'!$F$5:$F$500,0)),""),"")</f>
        <v>0.19598059672022672</v>
      </c>
      <c r="K160" s="8">
        <f>IFERROR(IF(INDEX('11.1_Outliers-Generation'!$N$5:$N$500,MATCH($F160,'11.1_Outliers-Generation'!$F$5:$F$500,0))&lt;&gt;"N",
INDEX('11.1_Outliers-Generation'!K$5:K$500,MATCH($F160,'11.1_Outliers-Generation'!$F$5:$F$500,0)),""),"")</f>
        <v>2015</v>
      </c>
      <c r="L160" s="13" t="str">
        <f>IFERROR(IF(INDEX('11.1_Outliers-Generation'!$N$5:$N$500,MATCH($F160,'11.1_Outliers-Generation'!$F$5:$F$500,0))&lt;&gt;"N",
INDEX('11.1_Outliers-Generation'!L$5:L$500,MATCH($F160,'11.1_Outliers-Generation'!$F$5:$F$500,0)),""),"")</f>
        <v>WaW_096</v>
      </c>
      <c r="M160" s="14" t="str">
        <f>IFERROR(IF(INDEX('11.2_Outliers-Collection_cov'!$N$5:$N$500,MATCH($F160,'11.2_Outliers-Collection_cov'!$F$5:$F$500,0))&lt;&gt;"N",
INDEX('11.2_Outliers-Collection_cov'!J$5:J$500,MATCH($F160,'11.2_Outliers-Collection_cov'!$F$5:$F$500,0)),""),"")</f>
        <v/>
      </c>
      <c r="N160" s="8" t="str">
        <f>IFERROR(IF(INDEX('11.2_Outliers-Collection_cov'!$N$5:$N$500,MATCH($F160,'11.2_Outliers-Collection_cov'!$F$5:$F$500,0))&lt;&gt;"N",
INDEX('11.2_Outliers-Collection_cov'!K$5:K$500,MATCH($F160,'11.2_Outliers-Collection_cov'!$F$5:$F$500,0)),""),"")</f>
        <v/>
      </c>
      <c r="O160" s="13" t="str">
        <f>IFERROR(IF(INDEX('11.2_Outliers-Collection_cov'!$N$5:$N$500,MATCH($F160,'11.2_Outliers-Collection_cov'!$F$5:$F$500,0))&lt;&gt;"N",
INDEX('11.2_Outliers-Collection_cov'!L$5:L$500,MATCH($F160,'11.2_Outliers-Collection_cov'!$F$5:$F$500,0)),""),"")</f>
        <v/>
      </c>
      <c r="P160" s="14">
        <f>IFERROR(IF(INDEX('11.3_Outliers-Plastic'!$N$5:$N$500,MATCH($F160,'11.3_Outliers-Plastic'!$F$5:$F$500,0))&lt;&gt;"N",
INDEX('11.3_Outliers-Plastic'!J$5:J$500,MATCH($F160,'11.3_Outliers-Plastic'!$F$5:$F$500,0)),""),"")</f>
        <v>6.9534767383691838</v>
      </c>
      <c r="Q160" s="8">
        <f>IFERROR(IF(INDEX('11.3_Outliers-Plastic'!$N$5:$N$500,MATCH($F160,'11.3_Outliers-Plastic'!$F$5:$F$500,0))&lt;&gt;"N",
INDEX('11.3_Outliers-Plastic'!K$5:K$500,MATCH($F160,'11.3_Outliers-Plastic'!$F$5:$F$500,0)),""),"")</f>
        <v>2015</v>
      </c>
      <c r="R160" s="14" t="str">
        <f>IFERROR(IF(INDEX('11.3_Outliers-Plastic'!$N$5:$N$500,MATCH($F160,'11.3_Outliers-Plastic'!$F$5:$F$500,0))&lt;&gt;"N",
INDEX('11.3_Outliers-Plastic'!L$5:L$500,MATCH($F160,'11.3_Outliers-Plastic'!$F$5:$F$500,0)),""),"")</f>
        <v>WaW_096</v>
      </c>
      <c r="S160" s="12"/>
      <c r="T160" s="5"/>
      <c r="U160" s="5" t="s">
        <v>1569</v>
      </c>
      <c r="V160" s="14" t="str">
        <f>IFERROR(IF(INDEX('11.5_Outliers-Other_recovery'!$N$5:$N$500,MATCH($F160,'11.5_Outliers-Other_recovery'!$F$5:$F$500,0))&lt;&gt;"N",
INDEX('11.5_Outliers-Other_recovery'!J$5:J$500,MATCH($F160,'11.5_Outliers-Other_recovery'!$F$5:$F$500,0)),""),"")</f>
        <v/>
      </c>
      <c r="W160" s="8" t="str">
        <f>IFERROR(IF(INDEX('11.5_Outliers-Other_recovery'!$N$5:$N$500,MATCH($F160,'11.5_Outliers-Other_recovery'!$F$5:$F$500,0))&lt;&gt;"N",
INDEX('11.5_Outliers-Other_recovery'!K$5:K$500,MATCH($F160,'11.5_Outliers-Other_recovery'!$F$5:$F$500,0)),""),"")</f>
        <v/>
      </c>
      <c r="X160" s="14" t="str">
        <f>IFERROR(IF(INDEX('11.5_Outliers-Other_recovery'!$N$5:$N$500,MATCH($F160,'11.5_Outliers-Other_recovery'!$F$5:$F$500,0))&lt;&gt;"N",
INDEX('11.5_Outliers-Other_recovery'!L$5:L$500,MATCH($F160,'11.5_Outliers-Other_recovery'!$F$5:$F$500,0)),""),"")</f>
        <v/>
      </c>
      <c r="Y160" s="14" t="str">
        <f>IFERROR(IF(INDEX('11.4_Outliers-Formal_dry_recy'!$N$5:$N$500,MATCH($F160,'11.4_Outliers-Formal_dry_recy'!$F$5:$F$500,0))&lt;&gt;"N",
INDEX('11.4_Outliers-Formal_dry_recy'!J$5:J$500,MATCH($F160,'11.4_Outliers-Formal_dry_recy'!$F$5:$F$500,0)),""),"")</f>
        <v/>
      </c>
      <c r="Z160" s="8" t="str">
        <f>IFERROR(IF(INDEX('11.4_Outliers-Formal_dry_recy'!$N$5:$N$500,MATCH($F160,'11.4_Outliers-Formal_dry_recy'!$F$5:$F$500,0))&lt;&gt;"N",
INDEX('11.4_Outliers-Formal_dry_recy'!K$5:K$500,MATCH($F160,'11.4_Outliers-Formal_dry_recy'!$F$5:$F$500,0)),""),"")</f>
        <v/>
      </c>
      <c r="AA160" s="14" t="str">
        <f>IFERROR(IF(INDEX('11.4_Outliers-Formal_dry_recy'!$N$5:$N$500,MATCH($F160,'11.4_Outliers-Formal_dry_recy'!$F$5:$F$500,0))&lt;&gt;"N",
INDEX('11.4_Outliers-Formal_dry_recy'!L$5:L$500,MATCH($F160,'11.4_Outliers-Formal_dry_recy'!$F$5:$F$500,0)),""),"")</f>
        <v/>
      </c>
      <c r="AB160" s="14" t="str">
        <f>IFERROR(IF(INDEX('11.6_Outliers-Incineration'!$N$5:$N$500,MATCH($F160,'11.6_Outliers-Incineration'!$F$5:$F$500,0))&lt;&gt;"N",
INDEX('11.6_Outliers-Incineration'!J$5:J$500,MATCH($F160,'11.6_Outliers-Incineration'!$F$5:$F$500,0)),""),"")</f>
        <v/>
      </c>
      <c r="AC160" s="8" t="str">
        <f>IFERROR(IF(INDEX('11.6_Outliers-Incineration'!$N$5:$N$500,MATCH($F160,'11.6_Outliers-Incineration'!$F$5:$F$500,0))&lt;&gt;"N",
INDEX('11.6_Outliers-Incineration'!K$5:K$500,MATCH($F160,'11.6_Outliers-Incineration'!$F$5:$F$500,0)),""),"")</f>
        <v/>
      </c>
      <c r="AD160" s="14" t="str">
        <f>IFERROR(IF(INDEX('11.6_Outliers-Incineration'!$N$5:$N$500,MATCH($F160,'11.6_Outliers-Incineration'!$F$5:$F$500,0))&lt;&gt;"N",
INDEX('11.6_Outliers-Incineration'!L$5:L$500,MATCH($F160,'11.6_Outliers-Incineration'!$F$5:$F$500,0)),""),"")</f>
        <v/>
      </c>
      <c r="AE160" s="14" t="str">
        <f>IFERROR(IF(INDEX('11.7_Outliers-Controlled_disp'!$N$5:$N$500,MATCH($F160,'11.7_Outliers-Controlled_disp'!$F$5:$F$500,0))&lt;&gt;"N",
INDEX('11.7_Outliers-Controlled_disp'!J$5:J$500,MATCH($F160,'11.7_Outliers-Controlled_disp'!$F$5:$F$500,0)),""),"")</f>
        <v/>
      </c>
      <c r="AF160" s="8" t="str">
        <f>IFERROR(IF(INDEX('11.7_Outliers-Controlled_disp'!$N$5:$N$500,MATCH($F160,'11.7_Outliers-Controlled_disp'!$F$5:$F$500,0))&lt;&gt;"N",
INDEX('11.7_Outliers-Controlled_disp'!K$5:K$500,MATCH($F160,'11.7_Outliers-Controlled_disp'!$F$5:$F$500,0)),""),"")</f>
        <v/>
      </c>
      <c r="AG160" s="14" t="str">
        <f>IFERROR(IF(INDEX('11.7_Outliers-Controlled_disp'!$N$5:$N$500,MATCH($F160,'11.7_Outliers-Controlled_disp'!$F$5:$F$500,0))&lt;&gt;"N",
INDEX('11.7_Outliers-Controlled_disp'!L$5:L$500,MATCH($F160,'11.7_Outliers-Controlled_disp'!$F$5:$F$500,0)),""),"")</f>
        <v/>
      </c>
      <c r="AI160" s="5"/>
      <c r="AJ160" s="5" t="s">
        <v>1569</v>
      </c>
      <c r="AK160" s="5">
        <f t="shared" si="2"/>
        <v>2</v>
      </c>
    </row>
    <row r="161" spans="1:37" x14ac:dyDescent="0.25">
      <c r="A161" s="5" t="s">
        <v>439</v>
      </c>
      <c r="B161" s="5" t="s">
        <v>17</v>
      </c>
      <c r="C161" s="5" t="s">
        <v>414</v>
      </c>
      <c r="D161" s="5" t="s">
        <v>360</v>
      </c>
      <c r="E161" s="5" t="s">
        <v>441</v>
      </c>
      <c r="F161" s="5" t="s">
        <v>440</v>
      </c>
      <c r="G161" s="5">
        <v>3</v>
      </c>
      <c r="H161" s="15">
        <v>2</v>
      </c>
      <c r="I161" s="4" t="s">
        <v>1882</v>
      </c>
      <c r="J161" s="13">
        <f>IFERROR(IF(INDEX('11.1_Outliers-Generation'!$N$5:$N$500,MATCH($F161,'11.1_Outliers-Generation'!$F$5:$F$500,0))&lt;&gt;"N",
INDEX('11.1_Outliers-Generation'!J$5:J$500,MATCH($F161,'11.1_Outliers-Generation'!$F$5:$F$500,0)),""),"")</f>
        <v>0.7246376811594204</v>
      </c>
      <c r="K161" s="8">
        <f>IFERROR(IF(INDEX('11.1_Outliers-Generation'!$N$5:$N$500,MATCH($F161,'11.1_Outliers-Generation'!$F$5:$F$500,0))&lt;&gt;"N",
INDEX('11.1_Outliers-Generation'!K$5:K$500,MATCH($F161,'11.1_Outliers-Generation'!$F$5:$F$500,0)),""),"")</f>
        <v>2015</v>
      </c>
      <c r="L161" s="13" t="str">
        <f>IFERROR(IF(INDEX('11.1_Outliers-Generation'!$N$5:$N$500,MATCH($F161,'11.1_Outliers-Generation'!$F$5:$F$500,0))&lt;&gt;"N",
INDEX('11.1_Outliers-Generation'!L$5:L$500,MATCH($F161,'11.1_Outliers-Generation'!$F$5:$F$500,0)),""),"")</f>
        <v>WaW_097</v>
      </c>
      <c r="M161" s="14">
        <f>IFERROR(IF(INDEX('11.2_Outliers-Collection_cov'!$N$5:$N$500,MATCH($F161,'11.2_Outliers-Collection_cov'!$F$5:$F$500,0))&lt;&gt;"N",
INDEX('11.2_Outliers-Collection_cov'!J$5:J$500,MATCH($F161,'11.2_Outliers-Collection_cov'!$F$5:$F$500,0)),""),"")</f>
        <v>69</v>
      </c>
      <c r="N161" s="8">
        <f>IFERROR(IF(INDEX('11.2_Outliers-Collection_cov'!$N$5:$N$500,MATCH($F161,'11.2_Outliers-Collection_cov'!$F$5:$F$500,0))&lt;&gt;"N",
INDEX('11.2_Outliers-Collection_cov'!K$5:K$500,MATCH($F161,'11.2_Outliers-Collection_cov'!$F$5:$F$500,0)),""),"")</f>
        <v>2015</v>
      </c>
      <c r="O161" s="13" t="str">
        <f>IFERROR(IF(INDEX('11.2_Outliers-Collection_cov'!$N$5:$N$500,MATCH($F161,'11.2_Outliers-Collection_cov'!$F$5:$F$500,0))&lt;&gt;"N",
INDEX('11.2_Outliers-Collection_cov'!L$5:L$500,MATCH($F161,'11.2_Outliers-Collection_cov'!$F$5:$F$500,0)),""),"")</f>
        <v>WaW_097</v>
      </c>
      <c r="P161" s="14">
        <f>IFERROR(IF(INDEX('11.3_Outliers-Plastic'!$N$5:$N$500,MATCH($F161,'11.3_Outliers-Plastic'!$F$5:$F$500,0))&lt;&gt;"N",
INDEX('11.3_Outliers-Plastic'!J$5:J$500,MATCH($F161,'11.3_Outliers-Plastic'!$F$5:$F$500,0)),""),"")</f>
        <v>9.9502487562189064</v>
      </c>
      <c r="Q161" s="8">
        <f>IFERROR(IF(INDEX('11.3_Outliers-Plastic'!$N$5:$N$500,MATCH($F161,'11.3_Outliers-Plastic'!$F$5:$F$500,0))&lt;&gt;"N",
INDEX('11.3_Outliers-Plastic'!K$5:K$500,MATCH($F161,'11.3_Outliers-Plastic'!$F$5:$F$500,0)),""),"")</f>
        <v>2015</v>
      </c>
      <c r="R161" s="14" t="str">
        <f>IFERROR(IF(INDEX('11.3_Outliers-Plastic'!$N$5:$N$500,MATCH($F161,'11.3_Outliers-Plastic'!$F$5:$F$500,0))&lt;&gt;"N",
INDEX('11.3_Outliers-Plastic'!L$5:L$500,MATCH($F161,'11.3_Outliers-Plastic'!$F$5:$F$500,0)),""),"")</f>
        <v>WaW_097</v>
      </c>
      <c r="S161" s="12"/>
      <c r="T161" s="5"/>
      <c r="U161" s="5" t="s">
        <v>1569</v>
      </c>
      <c r="V161" s="14">
        <f>IFERROR(IF(INDEX('11.5_Outliers-Other_recovery'!$N$5:$N$500,MATCH($F161,'11.5_Outliers-Other_recovery'!$F$5:$F$500,0))&lt;&gt;"N",
INDEX('11.5_Outliers-Other_recovery'!J$5:J$500,MATCH($F161,'11.5_Outliers-Other_recovery'!$F$5:$F$500,0)),""),"")</f>
        <v>0</v>
      </c>
      <c r="W161" s="8">
        <f>IFERROR(IF(INDEX('11.5_Outliers-Other_recovery'!$N$5:$N$500,MATCH($F161,'11.5_Outliers-Other_recovery'!$F$5:$F$500,0))&lt;&gt;"N",
INDEX('11.5_Outliers-Other_recovery'!K$5:K$500,MATCH($F161,'11.5_Outliers-Other_recovery'!$F$5:$F$500,0)),""),"")</f>
        <v>2015</v>
      </c>
      <c r="X161" s="14" t="str">
        <f>IFERROR(IF(INDEX('11.5_Outliers-Other_recovery'!$N$5:$N$500,MATCH($F161,'11.5_Outliers-Other_recovery'!$F$5:$F$500,0))&lt;&gt;"N",
INDEX('11.5_Outliers-Other_recovery'!L$5:L$500,MATCH($F161,'11.5_Outliers-Other_recovery'!$F$5:$F$500,0)),""),"")</f>
        <v>WaW_097</v>
      </c>
      <c r="Y161" s="14">
        <f>IFERROR(IF(INDEX('11.4_Outliers-Formal_dry_recy'!$N$5:$N$500,MATCH($F161,'11.4_Outliers-Formal_dry_recy'!$F$5:$F$500,0))&lt;&gt;"N",
INDEX('11.4_Outliers-Formal_dry_recy'!J$5:J$500,MATCH($F161,'11.4_Outliers-Formal_dry_recy'!$F$5:$F$500,0)),""),"")</f>
        <v>0</v>
      </c>
      <c r="Z161" s="8">
        <f>IFERROR(IF(INDEX('11.4_Outliers-Formal_dry_recy'!$N$5:$N$500,MATCH($F161,'11.4_Outliers-Formal_dry_recy'!$F$5:$F$500,0))&lt;&gt;"N",
INDEX('11.4_Outliers-Formal_dry_recy'!K$5:K$500,MATCH($F161,'11.4_Outliers-Formal_dry_recy'!$F$5:$F$500,0)),""),"")</f>
        <v>2015</v>
      </c>
      <c r="AA161" s="14" t="str">
        <f>IFERROR(IF(INDEX('11.4_Outliers-Formal_dry_recy'!$N$5:$N$500,MATCH($F161,'11.4_Outliers-Formal_dry_recy'!$F$5:$F$500,0))&lt;&gt;"N",
INDEX('11.4_Outliers-Formal_dry_recy'!L$5:L$500,MATCH($F161,'11.4_Outliers-Formal_dry_recy'!$F$5:$F$500,0)),""),"")</f>
        <v>WaW_097</v>
      </c>
      <c r="AB161" s="14">
        <f>IFERROR(IF(INDEX('11.6_Outliers-Incineration'!$N$5:$N$500,MATCH($F161,'11.6_Outliers-Incineration'!$F$5:$F$500,0))&lt;&gt;"N",
INDEX('11.6_Outliers-Incineration'!J$5:J$500,MATCH($F161,'11.6_Outliers-Incineration'!$F$5:$F$500,0)),""),"")</f>
        <v>0</v>
      </c>
      <c r="AC161" s="8">
        <f>IFERROR(IF(INDEX('11.6_Outliers-Incineration'!$N$5:$N$500,MATCH($F161,'11.6_Outliers-Incineration'!$F$5:$F$500,0))&lt;&gt;"N",
INDEX('11.6_Outliers-Incineration'!K$5:K$500,MATCH($F161,'11.6_Outliers-Incineration'!$F$5:$F$500,0)),""),"")</f>
        <v>2015</v>
      </c>
      <c r="AD161" s="14" t="str">
        <f>IFERROR(IF(INDEX('11.6_Outliers-Incineration'!$N$5:$N$500,MATCH($F161,'11.6_Outliers-Incineration'!$F$5:$F$500,0))&lt;&gt;"N",
INDEX('11.6_Outliers-Incineration'!L$5:L$500,MATCH($F161,'11.6_Outliers-Incineration'!$F$5:$F$500,0)),""),"")</f>
        <v>WaW_097</v>
      </c>
      <c r="AE161" s="14">
        <f>IFERROR(IF(INDEX('11.7_Outliers-Controlled_disp'!$N$5:$N$500,MATCH($F161,'11.7_Outliers-Controlled_disp'!$F$5:$F$500,0))&lt;&gt;"N",
INDEX('11.7_Outliers-Controlled_disp'!J$5:J$500,MATCH($F161,'11.7_Outliers-Controlled_disp'!$F$5:$F$500,0)),""),"")</f>
        <v>0</v>
      </c>
      <c r="AF161" s="8">
        <f>IFERROR(IF(INDEX('11.7_Outliers-Controlled_disp'!$N$5:$N$500,MATCH($F161,'11.7_Outliers-Controlled_disp'!$F$5:$F$500,0))&lt;&gt;"N",
INDEX('11.7_Outliers-Controlled_disp'!K$5:K$500,MATCH($F161,'11.7_Outliers-Controlled_disp'!$F$5:$F$500,0)),""),"")</f>
        <v>2015</v>
      </c>
      <c r="AG161" s="14" t="str">
        <f>IFERROR(IF(INDEX('11.7_Outliers-Controlled_disp'!$N$5:$N$500,MATCH($F161,'11.7_Outliers-Controlled_disp'!$F$5:$F$500,0))&lt;&gt;"N",
INDEX('11.7_Outliers-Controlled_disp'!L$5:L$500,MATCH($F161,'11.7_Outliers-Controlled_disp'!$F$5:$F$500,0)),""),"")</f>
        <v>WaW_097</v>
      </c>
      <c r="AI161" s="5"/>
      <c r="AJ161" s="5" t="s">
        <v>1569</v>
      </c>
      <c r="AK161" s="5">
        <f t="shared" si="2"/>
        <v>7</v>
      </c>
    </row>
    <row r="162" spans="1:37" x14ac:dyDescent="0.25">
      <c r="A162" s="5" t="s">
        <v>442</v>
      </c>
      <c r="B162" s="5" t="s">
        <v>17</v>
      </c>
      <c r="C162" s="5" t="s">
        <v>414</v>
      </c>
      <c r="D162" s="5" t="s">
        <v>360</v>
      </c>
      <c r="E162" s="5" t="s">
        <v>444</v>
      </c>
      <c r="F162" s="5" t="s">
        <v>443</v>
      </c>
      <c r="G162" s="5">
        <v>3</v>
      </c>
      <c r="H162" s="15">
        <v>2</v>
      </c>
      <c r="I162" s="4" t="s">
        <v>1883</v>
      </c>
      <c r="J162" s="13" t="str">
        <f>IFERROR(IF(INDEX('11.1_Outliers-Generation'!$N$5:$N$500,MATCH($F162,'11.1_Outliers-Generation'!$F$5:$F$500,0))&lt;&gt;"N",
INDEX('11.1_Outliers-Generation'!J$5:J$500,MATCH($F162,'11.1_Outliers-Generation'!$F$5:$F$500,0)),""),"")</f>
        <v/>
      </c>
      <c r="K162" s="8" t="str">
        <f>IFERROR(IF(INDEX('11.1_Outliers-Generation'!$N$5:$N$500,MATCH($F162,'11.1_Outliers-Generation'!$F$5:$F$500,0))&lt;&gt;"N",
INDEX('11.1_Outliers-Generation'!K$5:K$500,MATCH($F162,'11.1_Outliers-Generation'!$F$5:$F$500,0)),""),"")</f>
        <v/>
      </c>
      <c r="L162" s="13" t="str">
        <f>IFERROR(IF(INDEX('11.1_Outliers-Generation'!$N$5:$N$500,MATCH($F162,'11.1_Outliers-Generation'!$F$5:$F$500,0))&lt;&gt;"N",
INDEX('11.1_Outliers-Generation'!L$5:L$500,MATCH($F162,'11.1_Outliers-Generation'!$F$5:$F$500,0)),""),"")</f>
        <v/>
      </c>
      <c r="M162" s="14" t="str">
        <f>IFERROR(IF(INDEX('11.2_Outliers-Collection_cov'!$N$5:$N$500,MATCH($F162,'11.2_Outliers-Collection_cov'!$F$5:$F$500,0))&lt;&gt;"N",
INDEX('11.2_Outliers-Collection_cov'!J$5:J$500,MATCH($F162,'11.2_Outliers-Collection_cov'!$F$5:$F$500,0)),""),"")</f>
        <v/>
      </c>
      <c r="N162" s="8" t="str">
        <f>IFERROR(IF(INDEX('11.2_Outliers-Collection_cov'!$N$5:$N$500,MATCH($F162,'11.2_Outliers-Collection_cov'!$F$5:$F$500,0))&lt;&gt;"N",
INDEX('11.2_Outliers-Collection_cov'!K$5:K$500,MATCH($F162,'11.2_Outliers-Collection_cov'!$F$5:$F$500,0)),""),"")</f>
        <v/>
      </c>
      <c r="O162" s="13" t="str">
        <f>IFERROR(IF(INDEX('11.2_Outliers-Collection_cov'!$N$5:$N$500,MATCH($F162,'11.2_Outliers-Collection_cov'!$F$5:$F$500,0))&lt;&gt;"N",
INDEX('11.2_Outliers-Collection_cov'!L$5:L$500,MATCH($F162,'11.2_Outliers-Collection_cov'!$F$5:$F$500,0)),""),"")</f>
        <v/>
      </c>
      <c r="P162" s="14">
        <f>IFERROR(IF(INDEX('11.3_Outliers-Plastic'!$N$5:$N$500,MATCH($F162,'11.3_Outliers-Plastic'!$F$5:$F$500,0))&lt;&gt;"N",
INDEX('11.3_Outliers-Plastic'!J$5:J$500,MATCH($F162,'11.3_Outliers-Plastic'!$F$5:$F$500,0)),""),"")</f>
        <v>3.6963036963036959</v>
      </c>
      <c r="Q162" s="8" t="str">
        <f>IFERROR(IF(INDEX('11.3_Outliers-Plastic'!$N$5:$N$500,MATCH($F162,'11.3_Outliers-Plastic'!$F$5:$F$500,0))&lt;&gt;"N",
INDEX('11.3_Outliers-Plastic'!K$5:K$500,MATCH($F162,'11.3_Outliers-Plastic'!$F$5:$F$500,0)),""),"")</f>
        <v/>
      </c>
      <c r="R162" s="14" t="str">
        <f>IFERROR(IF(INDEX('11.3_Outliers-Plastic'!$N$5:$N$500,MATCH($F162,'11.3_Outliers-Plastic'!$F$5:$F$500,0))&lt;&gt;"N",
INDEX('11.3_Outliers-Plastic'!L$5:L$500,MATCH($F162,'11.3_Outliers-Plastic'!$F$5:$F$500,0)),""),"")</f>
        <v>WaW_098</v>
      </c>
      <c r="S162" s="12"/>
      <c r="T162" s="5"/>
      <c r="U162" s="5" t="s">
        <v>1569</v>
      </c>
      <c r="V162" s="14" t="str">
        <f>IFERROR(IF(INDEX('11.5_Outliers-Other_recovery'!$N$5:$N$500,MATCH($F162,'11.5_Outliers-Other_recovery'!$F$5:$F$500,0))&lt;&gt;"N",
INDEX('11.5_Outliers-Other_recovery'!J$5:J$500,MATCH($F162,'11.5_Outliers-Other_recovery'!$F$5:$F$500,0)),""),"")</f>
        <v/>
      </c>
      <c r="W162" s="8" t="str">
        <f>IFERROR(IF(INDEX('11.5_Outliers-Other_recovery'!$N$5:$N$500,MATCH($F162,'11.5_Outliers-Other_recovery'!$F$5:$F$500,0))&lt;&gt;"N",
INDEX('11.5_Outliers-Other_recovery'!K$5:K$500,MATCH($F162,'11.5_Outliers-Other_recovery'!$F$5:$F$500,0)),""),"")</f>
        <v/>
      </c>
      <c r="X162" s="14" t="str">
        <f>IFERROR(IF(INDEX('11.5_Outliers-Other_recovery'!$N$5:$N$500,MATCH($F162,'11.5_Outliers-Other_recovery'!$F$5:$F$500,0))&lt;&gt;"N",
INDEX('11.5_Outliers-Other_recovery'!L$5:L$500,MATCH($F162,'11.5_Outliers-Other_recovery'!$F$5:$F$500,0)),""),"")</f>
        <v/>
      </c>
      <c r="Y162" s="14" t="str">
        <f>IFERROR(IF(INDEX('11.4_Outliers-Formal_dry_recy'!$N$5:$N$500,MATCH($F162,'11.4_Outliers-Formal_dry_recy'!$F$5:$F$500,0))&lt;&gt;"N",
INDEX('11.4_Outliers-Formal_dry_recy'!J$5:J$500,MATCH($F162,'11.4_Outliers-Formal_dry_recy'!$F$5:$F$500,0)),""),"")</f>
        <v/>
      </c>
      <c r="Z162" s="8" t="str">
        <f>IFERROR(IF(INDEX('11.4_Outliers-Formal_dry_recy'!$N$5:$N$500,MATCH($F162,'11.4_Outliers-Formal_dry_recy'!$F$5:$F$500,0))&lt;&gt;"N",
INDEX('11.4_Outliers-Formal_dry_recy'!K$5:K$500,MATCH($F162,'11.4_Outliers-Formal_dry_recy'!$F$5:$F$500,0)),""),"")</f>
        <v/>
      </c>
      <c r="AA162" s="14" t="str">
        <f>IFERROR(IF(INDEX('11.4_Outliers-Formal_dry_recy'!$N$5:$N$500,MATCH($F162,'11.4_Outliers-Formal_dry_recy'!$F$5:$F$500,0))&lt;&gt;"N",
INDEX('11.4_Outliers-Formal_dry_recy'!L$5:L$500,MATCH($F162,'11.4_Outliers-Formal_dry_recy'!$F$5:$F$500,0)),""),"")</f>
        <v/>
      </c>
      <c r="AB162" s="14" t="str">
        <f>IFERROR(IF(INDEX('11.6_Outliers-Incineration'!$N$5:$N$500,MATCH($F162,'11.6_Outliers-Incineration'!$F$5:$F$500,0))&lt;&gt;"N",
INDEX('11.6_Outliers-Incineration'!J$5:J$500,MATCH($F162,'11.6_Outliers-Incineration'!$F$5:$F$500,0)),""),"")</f>
        <v/>
      </c>
      <c r="AC162" s="8" t="str">
        <f>IFERROR(IF(INDEX('11.6_Outliers-Incineration'!$N$5:$N$500,MATCH($F162,'11.6_Outliers-Incineration'!$F$5:$F$500,0))&lt;&gt;"N",
INDEX('11.6_Outliers-Incineration'!K$5:K$500,MATCH($F162,'11.6_Outliers-Incineration'!$F$5:$F$500,0)),""),"")</f>
        <v/>
      </c>
      <c r="AD162" s="14" t="str">
        <f>IFERROR(IF(INDEX('11.6_Outliers-Incineration'!$N$5:$N$500,MATCH($F162,'11.6_Outliers-Incineration'!$F$5:$F$500,0))&lt;&gt;"N",
INDEX('11.6_Outliers-Incineration'!L$5:L$500,MATCH($F162,'11.6_Outliers-Incineration'!$F$5:$F$500,0)),""),"")</f>
        <v/>
      </c>
      <c r="AE162" s="14" t="str">
        <f>IFERROR(IF(INDEX('11.7_Outliers-Controlled_disp'!$N$5:$N$500,MATCH($F162,'11.7_Outliers-Controlled_disp'!$F$5:$F$500,0))&lt;&gt;"N",
INDEX('11.7_Outliers-Controlled_disp'!J$5:J$500,MATCH($F162,'11.7_Outliers-Controlled_disp'!$F$5:$F$500,0)),""),"")</f>
        <v/>
      </c>
      <c r="AF162" s="8" t="str">
        <f>IFERROR(IF(INDEX('11.7_Outliers-Controlled_disp'!$N$5:$N$500,MATCH($F162,'11.7_Outliers-Controlled_disp'!$F$5:$F$500,0))&lt;&gt;"N",
INDEX('11.7_Outliers-Controlled_disp'!K$5:K$500,MATCH($F162,'11.7_Outliers-Controlled_disp'!$F$5:$F$500,0)),""),"")</f>
        <v/>
      </c>
      <c r="AG162" s="14" t="str">
        <f>IFERROR(IF(INDEX('11.7_Outliers-Controlled_disp'!$N$5:$N$500,MATCH($F162,'11.7_Outliers-Controlled_disp'!$F$5:$F$500,0))&lt;&gt;"N",
INDEX('11.7_Outliers-Controlled_disp'!L$5:L$500,MATCH($F162,'11.7_Outliers-Controlled_disp'!$F$5:$F$500,0)),""),"")</f>
        <v/>
      </c>
      <c r="AI162" s="5"/>
      <c r="AJ162" s="5" t="s">
        <v>1569</v>
      </c>
      <c r="AK162" s="5">
        <f t="shared" si="2"/>
        <v>1</v>
      </c>
    </row>
    <row r="163" spans="1:37" x14ac:dyDescent="0.25">
      <c r="A163" s="5" t="s">
        <v>445</v>
      </c>
      <c r="B163" s="5" t="s">
        <v>17</v>
      </c>
      <c r="C163" s="5" t="s">
        <v>414</v>
      </c>
      <c r="D163" s="5" t="s">
        <v>360</v>
      </c>
      <c r="E163" s="5" t="s">
        <v>447</v>
      </c>
      <c r="F163" s="5" t="s">
        <v>446</v>
      </c>
      <c r="G163" s="5">
        <v>3</v>
      </c>
      <c r="H163" s="15">
        <v>2</v>
      </c>
      <c r="I163" s="4" t="s">
        <v>1884</v>
      </c>
      <c r="J163" s="13">
        <f>IFERROR(IF(INDEX('11.1_Outliers-Generation'!$N$5:$N$500,MATCH($F163,'11.1_Outliers-Generation'!$F$5:$F$500,0))&lt;&gt;"N",
INDEX('11.1_Outliers-Generation'!J$5:J$500,MATCH($F163,'11.1_Outliers-Generation'!$F$5:$F$500,0)),""),"")</f>
        <v>0.22001406888143044</v>
      </c>
      <c r="K163" s="8">
        <f>IFERROR(IF(INDEX('11.1_Outliers-Generation'!$N$5:$N$500,MATCH($F163,'11.1_Outliers-Generation'!$F$5:$F$500,0))&lt;&gt;"N",
INDEX('11.1_Outliers-Generation'!K$5:K$500,MATCH($F163,'11.1_Outliers-Generation'!$F$5:$F$500,0)),""),"")</f>
        <v>2015</v>
      </c>
      <c r="L163" s="13" t="str">
        <f>IFERROR(IF(INDEX('11.1_Outliers-Generation'!$N$5:$N$500,MATCH($F163,'11.1_Outliers-Generation'!$F$5:$F$500,0))&lt;&gt;"N",
INDEX('11.1_Outliers-Generation'!L$5:L$500,MATCH($F163,'11.1_Outliers-Generation'!$F$5:$F$500,0)),""),"")</f>
        <v>WaW_099</v>
      </c>
      <c r="M163" s="14" t="str">
        <f>IFERROR(IF(INDEX('11.2_Outliers-Collection_cov'!$N$5:$N$500,MATCH($F163,'11.2_Outliers-Collection_cov'!$F$5:$F$500,0))&lt;&gt;"N",
INDEX('11.2_Outliers-Collection_cov'!J$5:J$500,MATCH($F163,'11.2_Outliers-Collection_cov'!$F$5:$F$500,0)),""),"")</f>
        <v/>
      </c>
      <c r="N163" s="8" t="str">
        <f>IFERROR(IF(INDEX('11.2_Outliers-Collection_cov'!$N$5:$N$500,MATCH($F163,'11.2_Outliers-Collection_cov'!$F$5:$F$500,0))&lt;&gt;"N",
INDEX('11.2_Outliers-Collection_cov'!K$5:K$500,MATCH($F163,'11.2_Outliers-Collection_cov'!$F$5:$F$500,0)),""),"")</f>
        <v/>
      </c>
      <c r="O163" s="13" t="str">
        <f>IFERROR(IF(INDEX('11.2_Outliers-Collection_cov'!$N$5:$N$500,MATCH($F163,'11.2_Outliers-Collection_cov'!$F$5:$F$500,0))&lt;&gt;"N",
INDEX('11.2_Outliers-Collection_cov'!L$5:L$500,MATCH($F163,'11.2_Outliers-Collection_cov'!$F$5:$F$500,0)),""),"")</f>
        <v/>
      </c>
      <c r="P163" s="14">
        <f>IFERROR(IF(INDEX('11.3_Outliers-Plastic'!$N$5:$N$500,MATCH($F163,'11.3_Outliers-Plastic'!$F$5:$F$500,0))&lt;&gt;"N",
INDEX('11.3_Outliers-Plastic'!J$5:J$500,MATCH($F163,'11.3_Outliers-Plastic'!$F$5:$F$500,0)),""),"")</f>
        <v>2.2896963663514183</v>
      </c>
      <c r="Q163" s="8">
        <f>IFERROR(IF(INDEX('11.3_Outliers-Plastic'!$N$5:$N$500,MATCH($F163,'11.3_Outliers-Plastic'!$F$5:$F$500,0))&lt;&gt;"N",
INDEX('11.3_Outliers-Plastic'!K$5:K$500,MATCH($F163,'11.3_Outliers-Plastic'!$F$5:$F$500,0)),""),"")</f>
        <v>2015</v>
      </c>
      <c r="R163" s="14" t="str">
        <f>IFERROR(IF(INDEX('11.3_Outliers-Plastic'!$N$5:$N$500,MATCH($F163,'11.3_Outliers-Plastic'!$F$5:$F$500,0))&lt;&gt;"N",
INDEX('11.3_Outliers-Plastic'!L$5:L$500,MATCH($F163,'11.3_Outliers-Plastic'!$F$5:$F$500,0)),""),"")</f>
        <v>WaW_099</v>
      </c>
      <c r="S163" s="12"/>
      <c r="T163" s="5"/>
      <c r="U163" s="5" t="s">
        <v>1569</v>
      </c>
      <c r="V163" s="14" t="str">
        <f>IFERROR(IF(INDEX('11.5_Outliers-Other_recovery'!$N$5:$N$500,MATCH($F163,'11.5_Outliers-Other_recovery'!$F$5:$F$500,0))&lt;&gt;"N",
INDEX('11.5_Outliers-Other_recovery'!J$5:J$500,MATCH($F163,'11.5_Outliers-Other_recovery'!$F$5:$F$500,0)),""),"")</f>
        <v/>
      </c>
      <c r="W163" s="8" t="str">
        <f>IFERROR(IF(INDEX('11.5_Outliers-Other_recovery'!$N$5:$N$500,MATCH($F163,'11.5_Outliers-Other_recovery'!$F$5:$F$500,0))&lt;&gt;"N",
INDEX('11.5_Outliers-Other_recovery'!K$5:K$500,MATCH($F163,'11.5_Outliers-Other_recovery'!$F$5:$F$500,0)),""),"")</f>
        <v/>
      </c>
      <c r="X163" s="14" t="str">
        <f>IFERROR(IF(INDEX('11.5_Outliers-Other_recovery'!$N$5:$N$500,MATCH($F163,'11.5_Outliers-Other_recovery'!$F$5:$F$500,0))&lt;&gt;"N",
INDEX('11.5_Outliers-Other_recovery'!L$5:L$500,MATCH($F163,'11.5_Outliers-Other_recovery'!$F$5:$F$500,0)),""),"")</f>
        <v/>
      </c>
      <c r="Y163" s="14" t="str">
        <f>IFERROR(IF(INDEX('11.4_Outliers-Formal_dry_recy'!$N$5:$N$500,MATCH($F163,'11.4_Outliers-Formal_dry_recy'!$F$5:$F$500,0))&lt;&gt;"N",
INDEX('11.4_Outliers-Formal_dry_recy'!J$5:J$500,MATCH($F163,'11.4_Outliers-Formal_dry_recy'!$F$5:$F$500,0)),""),"")</f>
        <v/>
      </c>
      <c r="Z163" s="8" t="str">
        <f>IFERROR(IF(INDEX('11.4_Outliers-Formal_dry_recy'!$N$5:$N$500,MATCH($F163,'11.4_Outliers-Formal_dry_recy'!$F$5:$F$500,0))&lt;&gt;"N",
INDEX('11.4_Outliers-Formal_dry_recy'!K$5:K$500,MATCH($F163,'11.4_Outliers-Formal_dry_recy'!$F$5:$F$500,0)),""),"")</f>
        <v/>
      </c>
      <c r="AA163" s="14" t="str">
        <f>IFERROR(IF(INDEX('11.4_Outliers-Formal_dry_recy'!$N$5:$N$500,MATCH($F163,'11.4_Outliers-Formal_dry_recy'!$F$5:$F$500,0))&lt;&gt;"N",
INDEX('11.4_Outliers-Formal_dry_recy'!L$5:L$500,MATCH($F163,'11.4_Outliers-Formal_dry_recy'!$F$5:$F$500,0)),""),"")</f>
        <v/>
      </c>
      <c r="AB163" s="14" t="str">
        <f>IFERROR(IF(INDEX('11.6_Outliers-Incineration'!$N$5:$N$500,MATCH($F163,'11.6_Outliers-Incineration'!$F$5:$F$500,0))&lt;&gt;"N",
INDEX('11.6_Outliers-Incineration'!J$5:J$500,MATCH($F163,'11.6_Outliers-Incineration'!$F$5:$F$500,0)),""),"")</f>
        <v/>
      </c>
      <c r="AC163" s="8" t="str">
        <f>IFERROR(IF(INDEX('11.6_Outliers-Incineration'!$N$5:$N$500,MATCH($F163,'11.6_Outliers-Incineration'!$F$5:$F$500,0))&lt;&gt;"N",
INDEX('11.6_Outliers-Incineration'!K$5:K$500,MATCH($F163,'11.6_Outliers-Incineration'!$F$5:$F$500,0)),""),"")</f>
        <v/>
      </c>
      <c r="AD163" s="14" t="str">
        <f>IFERROR(IF(INDEX('11.6_Outliers-Incineration'!$N$5:$N$500,MATCH($F163,'11.6_Outliers-Incineration'!$F$5:$F$500,0))&lt;&gt;"N",
INDEX('11.6_Outliers-Incineration'!L$5:L$500,MATCH($F163,'11.6_Outliers-Incineration'!$F$5:$F$500,0)),""),"")</f>
        <v/>
      </c>
      <c r="AE163" s="14" t="str">
        <f>IFERROR(IF(INDEX('11.7_Outliers-Controlled_disp'!$N$5:$N$500,MATCH($F163,'11.7_Outliers-Controlled_disp'!$F$5:$F$500,0))&lt;&gt;"N",
INDEX('11.7_Outliers-Controlled_disp'!J$5:J$500,MATCH($F163,'11.7_Outliers-Controlled_disp'!$F$5:$F$500,0)),""),"")</f>
        <v/>
      </c>
      <c r="AF163" s="8" t="str">
        <f>IFERROR(IF(INDEX('11.7_Outliers-Controlled_disp'!$N$5:$N$500,MATCH($F163,'11.7_Outliers-Controlled_disp'!$F$5:$F$500,0))&lt;&gt;"N",
INDEX('11.7_Outliers-Controlled_disp'!K$5:K$500,MATCH($F163,'11.7_Outliers-Controlled_disp'!$F$5:$F$500,0)),""),"")</f>
        <v/>
      </c>
      <c r="AG163" s="14" t="str">
        <f>IFERROR(IF(INDEX('11.7_Outliers-Controlled_disp'!$N$5:$N$500,MATCH($F163,'11.7_Outliers-Controlled_disp'!$F$5:$F$500,0))&lt;&gt;"N",
INDEX('11.7_Outliers-Controlled_disp'!L$5:L$500,MATCH($F163,'11.7_Outliers-Controlled_disp'!$F$5:$F$500,0)),""),"")</f>
        <v/>
      </c>
      <c r="AI163" s="5"/>
      <c r="AJ163" s="5" t="s">
        <v>1569</v>
      </c>
      <c r="AK163" s="5">
        <f t="shared" si="2"/>
        <v>2</v>
      </c>
    </row>
    <row r="164" spans="1:37" x14ac:dyDescent="0.25">
      <c r="A164" s="5" t="s">
        <v>1160</v>
      </c>
      <c r="B164" s="5" t="s">
        <v>1163</v>
      </c>
      <c r="C164" s="5" t="s">
        <v>1162</v>
      </c>
      <c r="D164" s="5" t="s">
        <v>1038</v>
      </c>
      <c r="E164" s="5" t="s">
        <v>1164</v>
      </c>
      <c r="F164" s="5" t="s">
        <v>1161</v>
      </c>
      <c r="G164" s="5">
        <v>2</v>
      </c>
      <c r="H164" s="15">
        <v>2</v>
      </c>
      <c r="I164" s="4" t="s">
        <v>1885</v>
      </c>
      <c r="J164" s="13">
        <f>IFERROR(IF(INDEX('11.1_Outliers-Generation'!$N$5:$N$500,MATCH($F164,'11.1_Outliers-Generation'!$F$5:$F$500,0))&lt;&gt;"N",
INDEX('11.1_Outliers-Generation'!J$5:J$500,MATCH($F164,'11.1_Outliers-Generation'!$F$5:$F$500,0)),""),"")</f>
        <v>0.77325581395348841</v>
      </c>
      <c r="K164" s="8">
        <f>IFERROR(IF(INDEX('11.1_Outliers-Generation'!$N$5:$N$500,MATCH($F164,'11.1_Outliers-Generation'!$F$5:$F$500,0))&lt;&gt;"N",
INDEX('11.1_Outliers-Generation'!K$5:K$500,MATCH($F164,'11.1_Outliers-Generation'!$F$5:$F$500,0)),""),"")</f>
        <v>2012</v>
      </c>
      <c r="L164" s="13" t="str">
        <f>IFERROR(IF(INDEX('11.1_Outliers-Generation'!$N$5:$N$500,MATCH($F164,'11.1_Outliers-Generation'!$F$5:$F$500,0))&lt;&gt;"N",
INDEX('11.1_Outliers-Generation'!L$5:L$500,MATCH($F164,'11.1_Outliers-Generation'!$F$5:$F$500,0)),""),"")</f>
        <v>WaW_100</v>
      </c>
      <c r="M164" s="14">
        <f>IFERROR(IF(INDEX('11.2_Outliers-Collection_cov'!$N$5:$N$500,MATCH($F164,'11.2_Outliers-Collection_cov'!$F$5:$F$500,0))&lt;&gt;"N",
INDEX('11.2_Outliers-Collection_cov'!J$5:J$500,MATCH($F164,'11.2_Outliers-Collection_cov'!$F$5:$F$500,0)),""),"")</f>
        <v>100</v>
      </c>
      <c r="N164" s="8">
        <f>IFERROR(IF(INDEX('11.2_Outliers-Collection_cov'!$N$5:$N$500,MATCH($F164,'11.2_Outliers-Collection_cov'!$F$5:$F$500,0))&lt;&gt;"N",
INDEX('11.2_Outliers-Collection_cov'!K$5:K$500,MATCH($F164,'11.2_Outliers-Collection_cov'!$F$5:$F$500,0)),""),"")</f>
        <v>2012</v>
      </c>
      <c r="O164" s="13" t="str">
        <f>IFERROR(IF(INDEX('11.2_Outliers-Collection_cov'!$N$5:$N$500,MATCH($F164,'11.2_Outliers-Collection_cov'!$F$5:$F$500,0))&lt;&gt;"N",
INDEX('11.2_Outliers-Collection_cov'!L$5:L$500,MATCH($F164,'11.2_Outliers-Collection_cov'!$F$5:$F$500,0)),""),"")</f>
        <v>WaW_100</v>
      </c>
      <c r="P164" s="14">
        <f>IFERROR(IF(INDEX('11.3_Outliers-Plastic'!$N$5:$N$500,MATCH($F164,'11.3_Outliers-Plastic'!$F$5:$F$500,0))&lt;&gt;"N",
INDEX('11.3_Outliers-Plastic'!J$5:J$500,MATCH($F164,'11.3_Outliers-Plastic'!$F$5:$F$500,0)),""),"")</f>
        <v>8.0321285140562253</v>
      </c>
      <c r="Q164" s="8">
        <f>IFERROR(IF(INDEX('11.3_Outliers-Plastic'!$N$5:$N$500,MATCH($F164,'11.3_Outliers-Plastic'!$F$5:$F$500,0))&lt;&gt;"N",
INDEX('11.3_Outliers-Plastic'!K$5:K$500,MATCH($F164,'11.3_Outliers-Plastic'!$F$5:$F$500,0)),""),"")</f>
        <v>2012</v>
      </c>
      <c r="R164" s="14" t="str">
        <f>IFERROR(IF(INDEX('11.3_Outliers-Plastic'!$N$5:$N$500,MATCH($F164,'11.3_Outliers-Plastic'!$F$5:$F$500,0))&lt;&gt;"N",
INDEX('11.3_Outliers-Plastic'!L$5:L$500,MATCH($F164,'11.3_Outliers-Plastic'!$F$5:$F$500,0)),""),"")</f>
        <v>WaW_100</v>
      </c>
      <c r="S164" s="12"/>
      <c r="T164" s="5"/>
      <c r="U164" s="5" t="s">
        <v>1569</v>
      </c>
      <c r="V164" s="14" t="str">
        <f>IFERROR(IF(INDEX('11.5_Outliers-Other_recovery'!$N$5:$N$500,MATCH($F164,'11.5_Outliers-Other_recovery'!$F$5:$F$500,0))&lt;&gt;"N",
INDEX('11.5_Outliers-Other_recovery'!J$5:J$500,MATCH($F164,'11.5_Outliers-Other_recovery'!$F$5:$F$500,0)),""),"")</f>
        <v/>
      </c>
      <c r="W164" s="8" t="str">
        <f>IFERROR(IF(INDEX('11.5_Outliers-Other_recovery'!$N$5:$N$500,MATCH($F164,'11.5_Outliers-Other_recovery'!$F$5:$F$500,0))&lt;&gt;"N",
INDEX('11.5_Outliers-Other_recovery'!K$5:K$500,MATCH($F164,'11.5_Outliers-Other_recovery'!$F$5:$F$500,0)),""),"")</f>
        <v/>
      </c>
      <c r="X164" s="14" t="str">
        <f>IFERROR(IF(INDEX('11.5_Outliers-Other_recovery'!$N$5:$N$500,MATCH($F164,'11.5_Outliers-Other_recovery'!$F$5:$F$500,0))&lt;&gt;"N",
INDEX('11.5_Outliers-Other_recovery'!L$5:L$500,MATCH($F164,'11.5_Outliers-Other_recovery'!$F$5:$F$500,0)),""),"")</f>
        <v/>
      </c>
      <c r="Y164" s="14" t="str">
        <f>IFERROR(IF(INDEX('11.4_Outliers-Formal_dry_recy'!$N$5:$N$500,MATCH($F164,'11.4_Outliers-Formal_dry_recy'!$F$5:$F$500,0))&lt;&gt;"N",
INDEX('11.4_Outliers-Formal_dry_recy'!J$5:J$500,MATCH($F164,'11.4_Outliers-Formal_dry_recy'!$F$5:$F$500,0)),""),"")</f>
        <v/>
      </c>
      <c r="Z164" s="8" t="str">
        <f>IFERROR(IF(INDEX('11.4_Outliers-Formal_dry_recy'!$N$5:$N$500,MATCH($F164,'11.4_Outliers-Formal_dry_recy'!$F$5:$F$500,0))&lt;&gt;"N",
INDEX('11.4_Outliers-Formal_dry_recy'!K$5:K$500,MATCH($F164,'11.4_Outliers-Formal_dry_recy'!$F$5:$F$500,0)),""),"")</f>
        <v/>
      </c>
      <c r="AA164" s="14" t="str">
        <f>IFERROR(IF(INDEX('11.4_Outliers-Formal_dry_recy'!$N$5:$N$500,MATCH($F164,'11.4_Outliers-Formal_dry_recy'!$F$5:$F$500,0))&lt;&gt;"N",
INDEX('11.4_Outliers-Formal_dry_recy'!L$5:L$500,MATCH($F164,'11.4_Outliers-Formal_dry_recy'!$F$5:$F$500,0)),""),"")</f>
        <v/>
      </c>
      <c r="AB164" s="14" t="str">
        <f>IFERROR(IF(INDEX('11.6_Outliers-Incineration'!$N$5:$N$500,MATCH($F164,'11.6_Outliers-Incineration'!$F$5:$F$500,0))&lt;&gt;"N",
INDEX('11.6_Outliers-Incineration'!J$5:J$500,MATCH($F164,'11.6_Outliers-Incineration'!$F$5:$F$500,0)),""),"")</f>
        <v/>
      </c>
      <c r="AC164" s="8" t="str">
        <f>IFERROR(IF(INDEX('11.6_Outliers-Incineration'!$N$5:$N$500,MATCH($F164,'11.6_Outliers-Incineration'!$F$5:$F$500,0))&lt;&gt;"N",
INDEX('11.6_Outliers-Incineration'!K$5:K$500,MATCH($F164,'11.6_Outliers-Incineration'!$F$5:$F$500,0)),""),"")</f>
        <v/>
      </c>
      <c r="AD164" s="14" t="str">
        <f>IFERROR(IF(INDEX('11.6_Outliers-Incineration'!$N$5:$N$500,MATCH($F164,'11.6_Outliers-Incineration'!$F$5:$F$500,0))&lt;&gt;"N",
INDEX('11.6_Outliers-Incineration'!L$5:L$500,MATCH($F164,'11.6_Outliers-Incineration'!$F$5:$F$500,0)),""),"")</f>
        <v/>
      </c>
      <c r="AE164" s="14" t="str">
        <f>IFERROR(IF(INDEX('11.7_Outliers-Controlled_disp'!$N$5:$N$500,MATCH($F164,'11.7_Outliers-Controlled_disp'!$F$5:$F$500,0))&lt;&gt;"N",
INDEX('11.7_Outliers-Controlled_disp'!J$5:J$500,MATCH($F164,'11.7_Outliers-Controlled_disp'!$F$5:$F$500,0)),""),"")</f>
        <v/>
      </c>
      <c r="AF164" s="8" t="str">
        <f>IFERROR(IF(INDEX('11.7_Outliers-Controlled_disp'!$N$5:$N$500,MATCH($F164,'11.7_Outliers-Controlled_disp'!$F$5:$F$500,0))&lt;&gt;"N",
INDEX('11.7_Outliers-Controlled_disp'!K$5:K$500,MATCH($F164,'11.7_Outliers-Controlled_disp'!$F$5:$F$500,0)),""),"")</f>
        <v/>
      </c>
      <c r="AG164" s="14" t="str">
        <f>IFERROR(IF(INDEX('11.7_Outliers-Controlled_disp'!$N$5:$N$500,MATCH($F164,'11.7_Outliers-Controlled_disp'!$F$5:$F$500,0))&lt;&gt;"N",
INDEX('11.7_Outliers-Controlled_disp'!L$5:L$500,MATCH($F164,'11.7_Outliers-Controlled_disp'!$F$5:$F$500,0)),""),"")</f>
        <v/>
      </c>
      <c r="AI164" s="5"/>
      <c r="AJ164" s="5" t="s">
        <v>1569</v>
      </c>
      <c r="AK164" s="5">
        <f t="shared" si="2"/>
        <v>3</v>
      </c>
    </row>
    <row r="165" spans="1:37" x14ac:dyDescent="0.25">
      <c r="A165" s="5" t="s">
        <v>108</v>
      </c>
      <c r="B165" s="5" t="s">
        <v>111</v>
      </c>
      <c r="C165" s="5" t="s">
        <v>110</v>
      </c>
      <c r="D165" s="5" t="s">
        <v>35</v>
      </c>
      <c r="E165" s="5" t="s">
        <v>112</v>
      </c>
      <c r="F165" s="5" t="s">
        <v>109</v>
      </c>
      <c r="G165" s="5">
        <v>4</v>
      </c>
      <c r="H165" s="15">
        <v>2</v>
      </c>
      <c r="I165" s="4" t="s">
        <v>1886</v>
      </c>
      <c r="J165" s="13" t="str">
        <f>IFERROR(IF(INDEX('11.1_Outliers-Generation'!$N$5:$N$500,MATCH($F165,'11.1_Outliers-Generation'!$F$5:$F$500,0))&lt;&gt;"N",
INDEX('11.1_Outliers-Generation'!J$5:J$500,MATCH($F165,'11.1_Outliers-Generation'!$F$5:$F$500,0)),""),"")</f>
        <v/>
      </c>
      <c r="K165" s="8" t="str">
        <f>IFERROR(IF(INDEX('11.1_Outliers-Generation'!$N$5:$N$500,MATCH($F165,'11.1_Outliers-Generation'!$F$5:$F$500,0))&lt;&gt;"N",
INDEX('11.1_Outliers-Generation'!K$5:K$500,MATCH($F165,'11.1_Outliers-Generation'!$F$5:$F$500,0)),""),"")</f>
        <v/>
      </c>
      <c r="L165" s="13" t="str">
        <f>IFERROR(IF(INDEX('11.1_Outliers-Generation'!$N$5:$N$500,MATCH($F165,'11.1_Outliers-Generation'!$F$5:$F$500,0))&lt;&gt;"N",
INDEX('11.1_Outliers-Generation'!L$5:L$500,MATCH($F165,'11.1_Outliers-Generation'!$F$5:$F$500,0)),""),"")</f>
        <v/>
      </c>
      <c r="M165" s="14" t="str">
        <f>IFERROR(IF(INDEX('11.2_Outliers-Collection_cov'!$N$5:$N$500,MATCH($F165,'11.2_Outliers-Collection_cov'!$F$5:$F$500,0))&lt;&gt;"N",
INDEX('11.2_Outliers-Collection_cov'!J$5:J$500,MATCH($F165,'11.2_Outliers-Collection_cov'!$F$5:$F$500,0)),""),"")</f>
        <v/>
      </c>
      <c r="N165" s="8" t="str">
        <f>IFERROR(IF(INDEX('11.2_Outliers-Collection_cov'!$N$5:$N$500,MATCH($F165,'11.2_Outliers-Collection_cov'!$F$5:$F$500,0))&lt;&gt;"N",
INDEX('11.2_Outliers-Collection_cov'!K$5:K$500,MATCH($F165,'11.2_Outliers-Collection_cov'!$F$5:$F$500,0)),""),"")</f>
        <v/>
      </c>
      <c r="O165" s="13" t="str">
        <f>IFERROR(IF(INDEX('11.2_Outliers-Collection_cov'!$N$5:$N$500,MATCH($F165,'11.2_Outliers-Collection_cov'!$F$5:$F$500,0))&lt;&gt;"N",
INDEX('11.2_Outliers-Collection_cov'!L$5:L$500,MATCH($F165,'11.2_Outliers-Collection_cov'!$F$5:$F$500,0)),""),"")</f>
        <v/>
      </c>
      <c r="P165" s="14" t="str">
        <f>IFERROR(IF(INDEX('11.3_Outliers-Plastic'!$N$5:$N$500,MATCH($F165,'11.3_Outliers-Plastic'!$F$5:$F$500,0))&lt;&gt;"N",
INDEX('11.3_Outliers-Plastic'!J$5:J$500,MATCH($F165,'11.3_Outliers-Plastic'!$F$5:$F$500,0)),""),"")</f>
        <v/>
      </c>
      <c r="Q165" s="8" t="str">
        <f>IFERROR(IF(INDEX('11.3_Outliers-Plastic'!$N$5:$N$500,MATCH($F165,'11.3_Outliers-Plastic'!$F$5:$F$500,0))&lt;&gt;"N",
INDEX('11.3_Outliers-Plastic'!K$5:K$500,MATCH($F165,'11.3_Outliers-Plastic'!$F$5:$F$500,0)),""),"")</f>
        <v/>
      </c>
      <c r="R165" s="14" t="str">
        <f>IFERROR(IF(INDEX('11.3_Outliers-Plastic'!$N$5:$N$500,MATCH($F165,'11.3_Outliers-Plastic'!$F$5:$F$500,0))&lt;&gt;"N",
INDEX('11.3_Outliers-Plastic'!L$5:L$500,MATCH($F165,'11.3_Outliers-Plastic'!$F$5:$F$500,0)),""),"")</f>
        <v/>
      </c>
      <c r="S165" s="12"/>
      <c r="T165" s="5"/>
      <c r="U165" s="5" t="s">
        <v>1569</v>
      </c>
      <c r="V165" s="14">
        <f>IFERROR(IF(INDEX('11.5_Outliers-Other_recovery'!$N$5:$N$500,MATCH($F165,'11.5_Outliers-Other_recovery'!$F$5:$F$500,0))&lt;&gt;"N",
INDEX('11.5_Outliers-Other_recovery'!J$5:J$500,MATCH($F165,'11.5_Outliers-Other_recovery'!$F$5:$F$500,0)),""),"")</f>
        <v>0</v>
      </c>
      <c r="W165" s="8" t="str">
        <f>IFERROR(IF(INDEX('11.5_Outliers-Other_recovery'!$N$5:$N$500,MATCH($F165,'11.5_Outliers-Other_recovery'!$F$5:$F$500,0))&lt;&gt;"N",
INDEX('11.5_Outliers-Other_recovery'!K$5:K$500,MATCH($F165,'11.5_Outliers-Other_recovery'!$F$5:$F$500,0)),""),"")</f>
        <v/>
      </c>
      <c r="X165" s="14" t="str">
        <f>IFERROR(IF(INDEX('11.5_Outliers-Other_recovery'!$N$5:$N$500,MATCH($F165,'11.5_Outliers-Other_recovery'!$F$5:$F$500,0))&lt;&gt;"N",
INDEX('11.5_Outliers-Other_recovery'!L$5:L$500,MATCH($F165,'11.5_Outliers-Other_recovery'!$F$5:$F$500,0)),""),"")</f>
        <v>WaW_101</v>
      </c>
      <c r="Y165" s="14">
        <f>IFERROR(IF(INDEX('11.4_Outliers-Formal_dry_recy'!$N$5:$N$500,MATCH($F165,'11.4_Outliers-Formal_dry_recy'!$F$5:$F$500,0))&lt;&gt;"N",
INDEX('11.4_Outliers-Formal_dry_recy'!J$5:J$500,MATCH($F165,'11.4_Outliers-Formal_dry_recy'!$F$5:$F$500,0)),""),"")</f>
        <v>0</v>
      </c>
      <c r="Z165" s="8" t="str">
        <f>IFERROR(IF(INDEX('11.4_Outliers-Formal_dry_recy'!$N$5:$N$500,MATCH($F165,'11.4_Outliers-Formal_dry_recy'!$F$5:$F$500,0))&lt;&gt;"N",
INDEX('11.4_Outliers-Formal_dry_recy'!K$5:K$500,MATCH($F165,'11.4_Outliers-Formal_dry_recy'!$F$5:$F$500,0)),""),"")</f>
        <v/>
      </c>
      <c r="AA165" s="14" t="str">
        <f>IFERROR(IF(INDEX('11.4_Outliers-Formal_dry_recy'!$N$5:$N$500,MATCH($F165,'11.4_Outliers-Formal_dry_recy'!$F$5:$F$500,0))&lt;&gt;"N",
INDEX('11.4_Outliers-Formal_dry_recy'!L$5:L$500,MATCH($F165,'11.4_Outliers-Formal_dry_recy'!$F$5:$F$500,0)),""),"")</f>
        <v>WaW_101</v>
      </c>
      <c r="AB165" s="14">
        <f>IFERROR(IF(INDEX('11.6_Outliers-Incineration'!$N$5:$N$500,MATCH($F165,'11.6_Outliers-Incineration'!$F$5:$F$500,0))&lt;&gt;"N",
INDEX('11.6_Outliers-Incineration'!J$5:J$500,MATCH($F165,'11.6_Outliers-Incineration'!$F$5:$F$500,0)),""),"")</f>
        <v>0</v>
      </c>
      <c r="AC165" s="8" t="str">
        <f>IFERROR(IF(INDEX('11.6_Outliers-Incineration'!$N$5:$N$500,MATCH($F165,'11.6_Outliers-Incineration'!$F$5:$F$500,0))&lt;&gt;"N",
INDEX('11.6_Outliers-Incineration'!K$5:K$500,MATCH($F165,'11.6_Outliers-Incineration'!$F$5:$F$500,0)),""),"")</f>
        <v/>
      </c>
      <c r="AD165" s="14" t="str">
        <f>IFERROR(IF(INDEX('11.6_Outliers-Incineration'!$N$5:$N$500,MATCH($F165,'11.6_Outliers-Incineration'!$F$5:$F$500,0))&lt;&gt;"N",
INDEX('11.6_Outliers-Incineration'!L$5:L$500,MATCH($F165,'11.6_Outliers-Incineration'!$F$5:$F$500,0)),""),"")</f>
        <v>WaW_101</v>
      </c>
      <c r="AE165" s="14">
        <f>IFERROR(IF(INDEX('11.7_Outliers-Controlled_disp'!$N$5:$N$500,MATCH($F165,'11.7_Outliers-Controlled_disp'!$F$5:$F$500,0))&lt;&gt;"N",
INDEX('11.7_Outliers-Controlled_disp'!J$5:J$500,MATCH($F165,'11.7_Outliers-Controlled_disp'!$F$5:$F$500,0)),""),"")</f>
        <v>100</v>
      </c>
      <c r="AF165" s="8" t="str">
        <f>IFERROR(IF(INDEX('11.7_Outliers-Controlled_disp'!$N$5:$N$500,MATCH($F165,'11.7_Outliers-Controlled_disp'!$F$5:$F$500,0))&lt;&gt;"N",
INDEX('11.7_Outliers-Controlled_disp'!K$5:K$500,MATCH($F165,'11.7_Outliers-Controlled_disp'!$F$5:$F$500,0)),""),"")</f>
        <v/>
      </c>
      <c r="AG165" s="14" t="str">
        <f>IFERROR(IF(INDEX('11.7_Outliers-Controlled_disp'!$N$5:$N$500,MATCH($F165,'11.7_Outliers-Controlled_disp'!$F$5:$F$500,0))&lt;&gt;"N",
INDEX('11.7_Outliers-Controlled_disp'!L$5:L$500,MATCH($F165,'11.7_Outliers-Controlled_disp'!$F$5:$F$500,0)),""),"")</f>
        <v>WaW_101</v>
      </c>
      <c r="AI165" s="5"/>
      <c r="AJ165" s="5" t="s">
        <v>1569</v>
      </c>
      <c r="AK165" s="5">
        <f t="shared" si="2"/>
        <v>4</v>
      </c>
    </row>
    <row r="166" spans="1:37" x14ac:dyDescent="0.25">
      <c r="A166" s="5" t="s">
        <v>113</v>
      </c>
      <c r="B166" s="5" t="s">
        <v>111</v>
      </c>
      <c r="C166" s="5" t="s">
        <v>110</v>
      </c>
      <c r="D166" s="5" t="s">
        <v>35</v>
      </c>
      <c r="E166" s="5" t="s">
        <v>115</v>
      </c>
      <c r="F166" s="5" t="s">
        <v>114</v>
      </c>
      <c r="G166" s="5">
        <v>4</v>
      </c>
      <c r="H166" s="15">
        <v>1</v>
      </c>
      <c r="I166" s="4"/>
      <c r="J166" s="13" t="str">
        <f>IFERROR(IF(INDEX('11.1_Outliers-Generation'!$N$5:$N$500,MATCH($F166,'11.1_Outliers-Generation'!$F$5:$F$500,0))&lt;&gt;"N",
INDEX('11.1_Outliers-Generation'!J$5:J$500,MATCH($F166,'11.1_Outliers-Generation'!$F$5:$F$500,0)),""),"")</f>
        <v/>
      </c>
      <c r="K166" s="8" t="str">
        <f>IFERROR(IF(INDEX('11.1_Outliers-Generation'!$N$5:$N$500,MATCH($F166,'11.1_Outliers-Generation'!$F$5:$F$500,0))&lt;&gt;"N",
INDEX('11.1_Outliers-Generation'!K$5:K$500,MATCH($F166,'11.1_Outliers-Generation'!$F$5:$F$500,0)),""),"")</f>
        <v/>
      </c>
      <c r="L166" s="13" t="str">
        <f>IFERROR(IF(INDEX('11.1_Outliers-Generation'!$N$5:$N$500,MATCH($F166,'11.1_Outliers-Generation'!$F$5:$F$500,0))&lt;&gt;"N",
INDEX('11.1_Outliers-Generation'!L$5:L$500,MATCH($F166,'11.1_Outliers-Generation'!$F$5:$F$500,0)),""),"")</f>
        <v/>
      </c>
      <c r="M166" s="14" t="str">
        <f>IFERROR(IF(INDEX('11.2_Outliers-Collection_cov'!$N$5:$N$500,MATCH($F166,'11.2_Outliers-Collection_cov'!$F$5:$F$500,0))&lt;&gt;"N",
INDEX('11.2_Outliers-Collection_cov'!J$5:J$500,MATCH($F166,'11.2_Outliers-Collection_cov'!$F$5:$F$500,0)),""),"")</f>
        <v/>
      </c>
      <c r="N166" s="8" t="str">
        <f>IFERROR(IF(INDEX('11.2_Outliers-Collection_cov'!$N$5:$N$500,MATCH($F166,'11.2_Outliers-Collection_cov'!$F$5:$F$500,0))&lt;&gt;"N",
INDEX('11.2_Outliers-Collection_cov'!K$5:K$500,MATCH($F166,'11.2_Outliers-Collection_cov'!$F$5:$F$500,0)),""),"")</f>
        <v/>
      </c>
      <c r="O166" s="13" t="str">
        <f>IFERROR(IF(INDEX('11.2_Outliers-Collection_cov'!$N$5:$N$500,MATCH($F166,'11.2_Outliers-Collection_cov'!$F$5:$F$500,0))&lt;&gt;"N",
INDEX('11.2_Outliers-Collection_cov'!L$5:L$500,MATCH($F166,'11.2_Outliers-Collection_cov'!$F$5:$F$500,0)),""),"")</f>
        <v/>
      </c>
      <c r="P166" s="14">
        <f>IFERROR(IF(INDEX('11.3_Outliers-Plastic'!$N$5:$N$500,MATCH($F166,'11.3_Outliers-Plastic'!$F$5:$F$500,0))&lt;&gt;"N",
INDEX('11.3_Outliers-Plastic'!J$5:J$500,MATCH($F166,'11.3_Outliers-Plastic'!$F$5:$F$500,0)),""),"")</f>
        <v>15.784215784215782</v>
      </c>
      <c r="Q166" s="8" t="str">
        <f>IFERROR(IF(INDEX('11.3_Outliers-Plastic'!$N$5:$N$500,MATCH($F166,'11.3_Outliers-Plastic'!$F$5:$F$500,0))&lt;&gt;"N",
INDEX('11.3_Outliers-Plastic'!K$5:K$500,MATCH($F166,'11.3_Outliers-Plastic'!$F$5:$F$500,0)),""),"")</f>
        <v/>
      </c>
      <c r="R166" s="14" t="str">
        <f>IFERROR(IF(INDEX('11.3_Outliers-Plastic'!$N$5:$N$500,MATCH($F166,'11.3_Outliers-Plastic'!$F$5:$F$500,0))&lt;&gt;"N",
INDEX('11.3_Outliers-Plastic'!L$5:L$500,MATCH($F166,'11.3_Outliers-Plastic'!$F$5:$F$500,0)),""),"")</f>
        <v>WaW_102</v>
      </c>
      <c r="S166" s="12"/>
      <c r="T166" s="5"/>
      <c r="U166" s="5" t="s">
        <v>1569</v>
      </c>
      <c r="V166" s="14" t="str">
        <f>IFERROR(IF(INDEX('11.5_Outliers-Other_recovery'!$N$5:$N$500,MATCH($F166,'11.5_Outliers-Other_recovery'!$F$5:$F$500,0))&lt;&gt;"N",
INDEX('11.5_Outliers-Other_recovery'!J$5:J$500,MATCH($F166,'11.5_Outliers-Other_recovery'!$F$5:$F$500,0)),""),"")</f>
        <v/>
      </c>
      <c r="W166" s="8" t="str">
        <f>IFERROR(IF(INDEX('11.5_Outliers-Other_recovery'!$N$5:$N$500,MATCH($F166,'11.5_Outliers-Other_recovery'!$F$5:$F$500,0))&lt;&gt;"N",
INDEX('11.5_Outliers-Other_recovery'!K$5:K$500,MATCH($F166,'11.5_Outliers-Other_recovery'!$F$5:$F$500,0)),""),"")</f>
        <v/>
      </c>
      <c r="X166" s="14" t="str">
        <f>IFERROR(IF(INDEX('11.5_Outliers-Other_recovery'!$N$5:$N$500,MATCH($F166,'11.5_Outliers-Other_recovery'!$F$5:$F$500,0))&lt;&gt;"N",
INDEX('11.5_Outliers-Other_recovery'!L$5:L$500,MATCH($F166,'11.5_Outliers-Other_recovery'!$F$5:$F$500,0)),""),"")</f>
        <v/>
      </c>
      <c r="Y166" s="14" t="str">
        <f>IFERROR(IF(INDEX('11.4_Outliers-Formal_dry_recy'!$N$5:$N$500,MATCH($F166,'11.4_Outliers-Formal_dry_recy'!$F$5:$F$500,0))&lt;&gt;"N",
INDEX('11.4_Outliers-Formal_dry_recy'!J$5:J$500,MATCH($F166,'11.4_Outliers-Formal_dry_recy'!$F$5:$F$500,0)),""),"")</f>
        <v/>
      </c>
      <c r="Z166" s="8" t="str">
        <f>IFERROR(IF(INDEX('11.4_Outliers-Formal_dry_recy'!$N$5:$N$500,MATCH($F166,'11.4_Outliers-Formal_dry_recy'!$F$5:$F$500,0))&lt;&gt;"N",
INDEX('11.4_Outliers-Formal_dry_recy'!K$5:K$500,MATCH($F166,'11.4_Outliers-Formal_dry_recy'!$F$5:$F$500,0)),""),"")</f>
        <v/>
      </c>
      <c r="AA166" s="14" t="str">
        <f>IFERROR(IF(INDEX('11.4_Outliers-Formal_dry_recy'!$N$5:$N$500,MATCH($F166,'11.4_Outliers-Formal_dry_recy'!$F$5:$F$500,0))&lt;&gt;"N",
INDEX('11.4_Outliers-Formal_dry_recy'!L$5:L$500,MATCH($F166,'11.4_Outliers-Formal_dry_recy'!$F$5:$F$500,0)),""),"")</f>
        <v/>
      </c>
      <c r="AB166" s="14" t="str">
        <f>IFERROR(IF(INDEX('11.6_Outliers-Incineration'!$N$5:$N$500,MATCH($F166,'11.6_Outliers-Incineration'!$F$5:$F$500,0))&lt;&gt;"N",
INDEX('11.6_Outliers-Incineration'!J$5:J$500,MATCH($F166,'11.6_Outliers-Incineration'!$F$5:$F$500,0)),""),"")</f>
        <v/>
      </c>
      <c r="AC166" s="8" t="str">
        <f>IFERROR(IF(INDEX('11.6_Outliers-Incineration'!$N$5:$N$500,MATCH($F166,'11.6_Outliers-Incineration'!$F$5:$F$500,0))&lt;&gt;"N",
INDEX('11.6_Outliers-Incineration'!K$5:K$500,MATCH($F166,'11.6_Outliers-Incineration'!$F$5:$F$500,0)),""),"")</f>
        <v/>
      </c>
      <c r="AD166" s="14" t="str">
        <f>IFERROR(IF(INDEX('11.6_Outliers-Incineration'!$N$5:$N$500,MATCH($F166,'11.6_Outliers-Incineration'!$F$5:$F$500,0))&lt;&gt;"N",
INDEX('11.6_Outliers-Incineration'!L$5:L$500,MATCH($F166,'11.6_Outliers-Incineration'!$F$5:$F$500,0)),""),"")</f>
        <v/>
      </c>
      <c r="AE166" s="14" t="str">
        <f>IFERROR(IF(INDEX('11.7_Outliers-Controlled_disp'!$N$5:$N$500,MATCH($F166,'11.7_Outliers-Controlled_disp'!$F$5:$F$500,0))&lt;&gt;"N",
INDEX('11.7_Outliers-Controlled_disp'!J$5:J$500,MATCH($F166,'11.7_Outliers-Controlled_disp'!$F$5:$F$500,0)),""),"")</f>
        <v/>
      </c>
      <c r="AF166" s="8" t="str">
        <f>IFERROR(IF(INDEX('11.7_Outliers-Controlled_disp'!$N$5:$N$500,MATCH($F166,'11.7_Outliers-Controlled_disp'!$F$5:$F$500,0))&lt;&gt;"N",
INDEX('11.7_Outliers-Controlled_disp'!K$5:K$500,MATCH($F166,'11.7_Outliers-Controlled_disp'!$F$5:$F$500,0)),""),"")</f>
        <v/>
      </c>
      <c r="AG166" s="14" t="str">
        <f>IFERROR(IF(INDEX('11.7_Outliers-Controlled_disp'!$N$5:$N$500,MATCH($F166,'11.7_Outliers-Controlled_disp'!$F$5:$F$500,0))&lt;&gt;"N",
INDEX('11.7_Outliers-Controlled_disp'!L$5:L$500,MATCH($F166,'11.7_Outliers-Controlled_disp'!$F$5:$F$500,0)),""),"")</f>
        <v/>
      </c>
      <c r="AI166" s="5"/>
      <c r="AJ166" s="5" t="s">
        <v>1569</v>
      </c>
      <c r="AK166" s="5">
        <f t="shared" si="2"/>
        <v>1</v>
      </c>
    </row>
    <row r="167" spans="1:37" x14ac:dyDescent="0.25">
      <c r="A167" s="5" t="s">
        <v>116</v>
      </c>
      <c r="B167" s="5" t="s">
        <v>111</v>
      </c>
      <c r="C167" s="5" t="s">
        <v>110</v>
      </c>
      <c r="D167" s="5" t="s">
        <v>35</v>
      </c>
      <c r="E167" s="5" t="s">
        <v>118</v>
      </c>
      <c r="F167" s="5" t="s">
        <v>117</v>
      </c>
      <c r="G167" s="5">
        <v>4</v>
      </c>
      <c r="H167" s="15">
        <v>1</v>
      </c>
      <c r="I167" s="4"/>
      <c r="J167" s="13" t="str">
        <f>IFERROR(IF(INDEX('11.1_Outliers-Generation'!$N$5:$N$500,MATCH($F167,'11.1_Outliers-Generation'!$F$5:$F$500,0))&lt;&gt;"N",
INDEX('11.1_Outliers-Generation'!J$5:J$500,MATCH($F167,'11.1_Outliers-Generation'!$F$5:$F$500,0)),""),"")</f>
        <v/>
      </c>
      <c r="K167" s="8" t="str">
        <f>IFERROR(IF(INDEX('11.1_Outliers-Generation'!$N$5:$N$500,MATCH($F167,'11.1_Outliers-Generation'!$F$5:$F$500,0))&lt;&gt;"N",
INDEX('11.1_Outliers-Generation'!K$5:K$500,MATCH($F167,'11.1_Outliers-Generation'!$F$5:$F$500,0)),""),"")</f>
        <v/>
      </c>
      <c r="L167" s="13" t="str">
        <f>IFERROR(IF(INDEX('11.1_Outliers-Generation'!$N$5:$N$500,MATCH($F167,'11.1_Outliers-Generation'!$F$5:$F$500,0))&lt;&gt;"N",
INDEX('11.1_Outliers-Generation'!L$5:L$500,MATCH($F167,'11.1_Outliers-Generation'!$F$5:$F$500,0)),""),"")</f>
        <v/>
      </c>
      <c r="M167" s="14" t="str">
        <f>IFERROR(IF(INDEX('11.2_Outliers-Collection_cov'!$N$5:$N$500,MATCH($F167,'11.2_Outliers-Collection_cov'!$F$5:$F$500,0))&lt;&gt;"N",
INDEX('11.2_Outliers-Collection_cov'!J$5:J$500,MATCH($F167,'11.2_Outliers-Collection_cov'!$F$5:$F$500,0)),""),"")</f>
        <v/>
      </c>
      <c r="N167" s="8" t="str">
        <f>IFERROR(IF(INDEX('11.2_Outliers-Collection_cov'!$N$5:$N$500,MATCH($F167,'11.2_Outliers-Collection_cov'!$F$5:$F$500,0))&lt;&gt;"N",
INDEX('11.2_Outliers-Collection_cov'!K$5:K$500,MATCH($F167,'11.2_Outliers-Collection_cov'!$F$5:$F$500,0)),""),"")</f>
        <v/>
      </c>
      <c r="O167" s="13" t="str">
        <f>IFERROR(IF(INDEX('11.2_Outliers-Collection_cov'!$N$5:$N$500,MATCH($F167,'11.2_Outliers-Collection_cov'!$F$5:$F$500,0))&lt;&gt;"N",
INDEX('11.2_Outliers-Collection_cov'!L$5:L$500,MATCH($F167,'11.2_Outliers-Collection_cov'!$F$5:$F$500,0)),""),"")</f>
        <v/>
      </c>
      <c r="P167" s="14">
        <f>IFERROR(IF(INDEX('11.3_Outliers-Plastic'!$N$5:$N$500,MATCH($F167,'11.3_Outliers-Plastic'!$F$5:$F$500,0))&lt;&gt;"N",
INDEX('11.3_Outliers-Plastic'!J$5:J$500,MATCH($F167,'11.3_Outliers-Plastic'!$F$5:$F$500,0)),""),"")</f>
        <v>17.617617617617618</v>
      </c>
      <c r="Q167" s="8" t="str">
        <f>IFERROR(IF(INDEX('11.3_Outliers-Plastic'!$N$5:$N$500,MATCH($F167,'11.3_Outliers-Plastic'!$F$5:$F$500,0))&lt;&gt;"N",
INDEX('11.3_Outliers-Plastic'!K$5:K$500,MATCH($F167,'11.3_Outliers-Plastic'!$F$5:$F$500,0)),""),"")</f>
        <v/>
      </c>
      <c r="R167" s="14" t="str">
        <f>IFERROR(IF(INDEX('11.3_Outliers-Plastic'!$N$5:$N$500,MATCH($F167,'11.3_Outliers-Plastic'!$F$5:$F$500,0))&lt;&gt;"N",
INDEX('11.3_Outliers-Plastic'!L$5:L$500,MATCH($F167,'11.3_Outliers-Plastic'!$F$5:$F$500,0)),""),"")</f>
        <v>WaW_103</v>
      </c>
      <c r="S167" s="12"/>
      <c r="T167" s="5"/>
      <c r="U167" s="5" t="s">
        <v>1569</v>
      </c>
      <c r="V167" s="14" t="str">
        <f>IFERROR(IF(INDEX('11.5_Outliers-Other_recovery'!$N$5:$N$500,MATCH($F167,'11.5_Outliers-Other_recovery'!$F$5:$F$500,0))&lt;&gt;"N",
INDEX('11.5_Outliers-Other_recovery'!J$5:J$500,MATCH($F167,'11.5_Outliers-Other_recovery'!$F$5:$F$500,0)),""),"")</f>
        <v/>
      </c>
      <c r="W167" s="8" t="str">
        <f>IFERROR(IF(INDEX('11.5_Outliers-Other_recovery'!$N$5:$N$500,MATCH($F167,'11.5_Outliers-Other_recovery'!$F$5:$F$500,0))&lt;&gt;"N",
INDEX('11.5_Outliers-Other_recovery'!K$5:K$500,MATCH($F167,'11.5_Outliers-Other_recovery'!$F$5:$F$500,0)),""),"")</f>
        <v/>
      </c>
      <c r="X167" s="14" t="str">
        <f>IFERROR(IF(INDEX('11.5_Outliers-Other_recovery'!$N$5:$N$500,MATCH($F167,'11.5_Outliers-Other_recovery'!$F$5:$F$500,0))&lt;&gt;"N",
INDEX('11.5_Outliers-Other_recovery'!L$5:L$500,MATCH($F167,'11.5_Outliers-Other_recovery'!$F$5:$F$500,0)),""),"")</f>
        <v/>
      </c>
      <c r="Y167" s="14" t="str">
        <f>IFERROR(IF(INDEX('11.4_Outliers-Formal_dry_recy'!$N$5:$N$500,MATCH($F167,'11.4_Outliers-Formal_dry_recy'!$F$5:$F$500,0))&lt;&gt;"N",
INDEX('11.4_Outliers-Formal_dry_recy'!J$5:J$500,MATCH($F167,'11.4_Outliers-Formal_dry_recy'!$F$5:$F$500,0)),""),"")</f>
        <v/>
      </c>
      <c r="Z167" s="8" t="str">
        <f>IFERROR(IF(INDEX('11.4_Outliers-Formal_dry_recy'!$N$5:$N$500,MATCH($F167,'11.4_Outliers-Formal_dry_recy'!$F$5:$F$500,0))&lt;&gt;"N",
INDEX('11.4_Outliers-Formal_dry_recy'!K$5:K$500,MATCH($F167,'11.4_Outliers-Formal_dry_recy'!$F$5:$F$500,0)),""),"")</f>
        <v/>
      </c>
      <c r="AA167" s="14" t="str">
        <f>IFERROR(IF(INDEX('11.4_Outliers-Formal_dry_recy'!$N$5:$N$500,MATCH($F167,'11.4_Outliers-Formal_dry_recy'!$F$5:$F$500,0))&lt;&gt;"N",
INDEX('11.4_Outliers-Formal_dry_recy'!L$5:L$500,MATCH($F167,'11.4_Outliers-Formal_dry_recy'!$F$5:$F$500,0)),""),"")</f>
        <v/>
      </c>
      <c r="AB167" s="14" t="str">
        <f>IFERROR(IF(INDEX('11.6_Outliers-Incineration'!$N$5:$N$500,MATCH($F167,'11.6_Outliers-Incineration'!$F$5:$F$500,0))&lt;&gt;"N",
INDEX('11.6_Outliers-Incineration'!J$5:J$500,MATCH($F167,'11.6_Outliers-Incineration'!$F$5:$F$500,0)),""),"")</f>
        <v/>
      </c>
      <c r="AC167" s="8" t="str">
        <f>IFERROR(IF(INDEX('11.6_Outliers-Incineration'!$N$5:$N$500,MATCH($F167,'11.6_Outliers-Incineration'!$F$5:$F$500,0))&lt;&gt;"N",
INDEX('11.6_Outliers-Incineration'!K$5:K$500,MATCH($F167,'11.6_Outliers-Incineration'!$F$5:$F$500,0)),""),"")</f>
        <v/>
      </c>
      <c r="AD167" s="14" t="str">
        <f>IFERROR(IF(INDEX('11.6_Outliers-Incineration'!$N$5:$N$500,MATCH($F167,'11.6_Outliers-Incineration'!$F$5:$F$500,0))&lt;&gt;"N",
INDEX('11.6_Outliers-Incineration'!L$5:L$500,MATCH($F167,'11.6_Outliers-Incineration'!$F$5:$F$500,0)),""),"")</f>
        <v/>
      </c>
      <c r="AE167" s="14" t="str">
        <f>IFERROR(IF(INDEX('11.7_Outliers-Controlled_disp'!$N$5:$N$500,MATCH($F167,'11.7_Outliers-Controlled_disp'!$F$5:$F$500,0))&lt;&gt;"N",
INDEX('11.7_Outliers-Controlled_disp'!J$5:J$500,MATCH($F167,'11.7_Outliers-Controlled_disp'!$F$5:$F$500,0)),""),"")</f>
        <v/>
      </c>
      <c r="AF167" s="8" t="str">
        <f>IFERROR(IF(INDEX('11.7_Outliers-Controlled_disp'!$N$5:$N$500,MATCH($F167,'11.7_Outliers-Controlled_disp'!$F$5:$F$500,0))&lt;&gt;"N",
INDEX('11.7_Outliers-Controlled_disp'!K$5:K$500,MATCH($F167,'11.7_Outliers-Controlled_disp'!$F$5:$F$500,0)),""),"")</f>
        <v/>
      </c>
      <c r="AG167" s="14" t="str">
        <f>IFERROR(IF(INDEX('11.7_Outliers-Controlled_disp'!$N$5:$N$500,MATCH($F167,'11.7_Outliers-Controlled_disp'!$F$5:$F$500,0))&lt;&gt;"N",
INDEX('11.7_Outliers-Controlled_disp'!L$5:L$500,MATCH($F167,'11.7_Outliers-Controlled_disp'!$F$5:$F$500,0)),""),"")</f>
        <v/>
      </c>
      <c r="AI167" s="5"/>
      <c r="AJ167" s="5" t="s">
        <v>1569</v>
      </c>
      <c r="AK167" s="5">
        <f t="shared" si="2"/>
        <v>1</v>
      </c>
    </row>
    <row r="168" spans="1:37" x14ac:dyDescent="0.25">
      <c r="A168" s="5" t="s">
        <v>119</v>
      </c>
      <c r="B168" s="5" t="s">
        <v>122</v>
      </c>
      <c r="C168" s="5" t="s">
        <v>121</v>
      </c>
      <c r="D168" s="5" t="s">
        <v>35</v>
      </c>
      <c r="E168" s="5" t="s">
        <v>123</v>
      </c>
      <c r="F168" s="5" t="s">
        <v>120</v>
      </c>
      <c r="G168" s="5">
        <v>2</v>
      </c>
      <c r="H168" s="15">
        <v>1</v>
      </c>
      <c r="I168" s="4" t="s">
        <v>3162</v>
      </c>
      <c r="J168" s="13">
        <f>IFERROR(IF(INDEX('11.1_Outliers-Generation'!$N$5:$N$500,MATCH($F168,'11.1_Outliers-Generation'!$F$5:$F$500,0))&lt;&gt;"N",
INDEX('11.1_Outliers-Generation'!J$5:J$500,MATCH($F168,'11.1_Outliers-Generation'!$F$5:$F$500,0)),""),"")</f>
        <v>1.3277838169386371</v>
      </c>
      <c r="K168" s="8">
        <f>IFERROR(IF(INDEX('11.1_Outliers-Generation'!$N$5:$N$500,MATCH($F168,'11.1_Outliers-Generation'!$F$5:$F$500,0))&lt;&gt;"N",
INDEX('11.1_Outliers-Generation'!K$5:K$500,MATCH($F168,'11.1_Outliers-Generation'!$F$5:$F$500,0)),""),"")</f>
        <v>2015</v>
      </c>
      <c r="L168" s="13" t="str">
        <f>IFERROR(IF(INDEX('11.1_Outliers-Generation'!$N$5:$N$500,MATCH($F168,'11.1_Outliers-Generation'!$F$5:$F$500,0))&lt;&gt;"N",
INDEX('11.1_Outliers-Generation'!L$5:L$500,MATCH($F168,'11.1_Outliers-Generation'!$F$5:$F$500,0)),""),"")</f>
        <v>WaW_104</v>
      </c>
      <c r="M168" s="14">
        <f>IFERROR(IF(INDEX('11.2_Outliers-Collection_cov'!$N$5:$N$500,MATCH($F168,'11.2_Outliers-Collection_cov'!$F$5:$F$500,0))&lt;&gt;"N",
INDEX('11.2_Outliers-Collection_cov'!J$5:J$500,MATCH($F168,'11.2_Outliers-Collection_cov'!$F$5:$F$500,0)),""),"")</f>
        <v>100</v>
      </c>
      <c r="N168" s="8">
        <f>IFERROR(IF(INDEX('11.2_Outliers-Collection_cov'!$N$5:$N$500,MATCH($F168,'11.2_Outliers-Collection_cov'!$F$5:$F$500,0))&lt;&gt;"N",
INDEX('11.2_Outliers-Collection_cov'!K$5:K$500,MATCH($F168,'11.2_Outliers-Collection_cov'!$F$5:$F$500,0)),""),"")</f>
        <v>2015</v>
      </c>
      <c r="O168" s="13" t="str">
        <f>IFERROR(IF(INDEX('11.2_Outliers-Collection_cov'!$N$5:$N$500,MATCH($F168,'11.2_Outliers-Collection_cov'!$F$5:$F$500,0))&lt;&gt;"N",
INDEX('11.2_Outliers-Collection_cov'!L$5:L$500,MATCH($F168,'11.2_Outliers-Collection_cov'!$F$5:$F$500,0)),""),"")</f>
        <v>WaW_104</v>
      </c>
      <c r="P168" s="14">
        <f>IFERROR(IF(INDEX('11.3_Outliers-Plastic'!$N$5:$N$500,MATCH($F168,'11.3_Outliers-Plastic'!$F$5:$F$500,0))&lt;&gt;"N",
INDEX('11.3_Outliers-Plastic'!J$5:J$500,MATCH($F168,'11.3_Outliers-Plastic'!$F$5:$F$500,0)),""),"")</f>
        <v>16.7</v>
      </c>
      <c r="Q168" s="8">
        <f>IFERROR(IF(INDEX('11.3_Outliers-Plastic'!$N$5:$N$500,MATCH($F168,'11.3_Outliers-Plastic'!$F$5:$F$500,0))&lt;&gt;"N",
INDEX('11.3_Outliers-Plastic'!K$5:K$500,MATCH($F168,'11.3_Outliers-Plastic'!$F$5:$F$500,0)),""),"")</f>
        <v>2015</v>
      </c>
      <c r="R168" s="14" t="str">
        <f>IFERROR(IF(INDEX('11.3_Outliers-Plastic'!$N$5:$N$500,MATCH($F168,'11.3_Outliers-Plastic'!$F$5:$F$500,0))&lt;&gt;"N",
INDEX('11.3_Outliers-Plastic'!L$5:L$500,MATCH($F168,'11.3_Outliers-Plastic'!$F$5:$F$500,0)),""),"")</f>
        <v>WaW_104</v>
      </c>
      <c r="S168" s="12"/>
      <c r="T168" s="5"/>
      <c r="U168" s="5" t="s">
        <v>1569</v>
      </c>
      <c r="V168" s="14">
        <f>IFERROR(IF(INDEX('11.5_Outliers-Other_recovery'!$N$5:$N$500,MATCH($F168,'11.5_Outliers-Other_recovery'!$F$5:$F$500,0))&lt;&gt;"N",
INDEX('11.5_Outliers-Other_recovery'!J$5:J$500,MATCH($F168,'11.5_Outliers-Other_recovery'!$F$5:$F$500,0)),""),"")</f>
        <v>0</v>
      </c>
      <c r="W168" s="8">
        <f>IFERROR(IF(INDEX('11.5_Outliers-Other_recovery'!$N$5:$N$500,MATCH($F168,'11.5_Outliers-Other_recovery'!$F$5:$F$500,0))&lt;&gt;"N",
INDEX('11.5_Outliers-Other_recovery'!K$5:K$500,MATCH($F168,'11.5_Outliers-Other_recovery'!$F$5:$F$500,0)),""),"")</f>
        <v>2015</v>
      </c>
      <c r="X168" s="14" t="str">
        <f>IFERROR(IF(INDEX('11.5_Outliers-Other_recovery'!$N$5:$N$500,MATCH($F168,'11.5_Outliers-Other_recovery'!$F$5:$F$500,0))&lt;&gt;"N",
INDEX('11.5_Outliers-Other_recovery'!L$5:L$500,MATCH($F168,'11.5_Outliers-Other_recovery'!$F$5:$F$500,0)),""),"")</f>
        <v>WaW_104</v>
      </c>
      <c r="Y168" s="14">
        <f>IFERROR(IF(INDEX('11.4_Outliers-Formal_dry_recy'!$N$5:$N$500,MATCH($F168,'11.4_Outliers-Formal_dry_recy'!$F$5:$F$500,0))&lt;&gt;"N",
INDEX('11.4_Outliers-Formal_dry_recy'!J$5:J$500,MATCH($F168,'11.4_Outliers-Formal_dry_recy'!$F$5:$F$500,0)),""),"")</f>
        <v>17.100000000000001</v>
      </c>
      <c r="Z168" s="8">
        <f>IFERROR(IF(INDEX('11.4_Outliers-Formal_dry_recy'!$N$5:$N$500,MATCH($F168,'11.4_Outliers-Formal_dry_recy'!$F$5:$F$500,0))&lt;&gt;"N",
INDEX('11.4_Outliers-Formal_dry_recy'!K$5:K$500,MATCH($F168,'11.4_Outliers-Formal_dry_recy'!$F$5:$F$500,0)),""),"")</f>
        <v>2015</v>
      </c>
      <c r="AA168" s="14" t="str">
        <f>IFERROR(IF(INDEX('11.4_Outliers-Formal_dry_recy'!$N$5:$N$500,MATCH($F168,'11.4_Outliers-Formal_dry_recy'!$F$5:$F$500,0))&lt;&gt;"N",
INDEX('11.4_Outliers-Formal_dry_recy'!L$5:L$500,MATCH($F168,'11.4_Outliers-Formal_dry_recy'!$F$5:$F$500,0)),""),"")</f>
        <v>WaW_104</v>
      </c>
      <c r="AB168" s="14">
        <f>IFERROR(IF(INDEX('11.6_Outliers-Incineration'!$N$5:$N$500,MATCH($F168,'11.6_Outliers-Incineration'!$F$5:$F$500,0))&lt;&gt;"N",
INDEX('11.6_Outliers-Incineration'!J$5:J$500,MATCH($F168,'11.6_Outliers-Incineration'!$F$5:$F$500,0)),""),"")</f>
        <v>77.5</v>
      </c>
      <c r="AC168" s="8">
        <f>IFERROR(IF(INDEX('11.6_Outliers-Incineration'!$N$5:$N$500,MATCH($F168,'11.6_Outliers-Incineration'!$F$5:$F$500,0))&lt;&gt;"N",
INDEX('11.6_Outliers-Incineration'!K$5:K$500,MATCH($F168,'11.6_Outliers-Incineration'!$F$5:$F$500,0)),""),"")</f>
        <v>2015</v>
      </c>
      <c r="AD168" s="14" t="str">
        <f>IFERROR(IF(INDEX('11.6_Outliers-Incineration'!$N$5:$N$500,MATCH($F168,'11.6_Outliers-Incineration'!$F$5:$F$500,0))&lt;&gt;"N",
INDEX('11.6_Outliers-Incineration'!L$5:L$500,MATCH($F168,'11.6_Outliers-Incineration'!$F$5:$F$500,0)),""),"")</f>
        <v>WaW_104</v>
      </c>
      <c r="AE168" s="14">
        <f>IFERROR(IF(INDEX('11.7_Outliers-Controlled_disp'!$N$5:$N$500,MATCH($F168,'11.7_Outliers-Controlled_disp'!$F$5:$F$500,0))&lt;&gt;"N",
INDEX('11.7_Outliers-Controlled_disp'!J$5:J$500,MATCH($F168,'11.7_Outliers-Controlled_disp'!$F$5:$F$500,0)),""),"")</f>
        <v>100</v>
      </c>
      <c r="AF168" s="8">
        <f>IFERROR(IF(INDEX('11.7_Outliers-Controlled_disp'!$N$5:$N$500,MATCH($F168,'11.7_Outliers-Controlled_disp'!$F$5:$F$500,0))&lt;&gt;"N",
INDEX('11.7_Outliers-Controlled_disp'!K$5:K$500,MATCH($F168,'11.7_Outliers-Controlled_disp'!$F$5:$F$500,0)),""),"")</f>
        <v>2015</v>
      </c>
      <c r="AG168" s="14" t="str">
        <f>IFERROR(IF(INDEX('11.7_Outliers-Controlled_disp'!$N$5:$N$500,MATCH($F168,'11.7_Outliers-Controlled_disp'!$F$5:$F$500,0))&lt;&gt;"N",
INDEX('11.7_Outliers-Controlled_disp'!L$5:L$500,MATCH($F168,'11.7_Outliers-Controlled_disp'!$F$5:$F$500,0)),""),"")</f>
        <v>WaW_104</v>
      </c>
      <c r="AI168" s="5"/>
      <c r="AJ168" s="5" t="s">
        <v>1569</v>
      </c>
      <c r="AK168" s="5">
        <f t="shared" si="2"/>
        <v>7</v>
      </c>
    </row>
    <row r="169" spans="1:37" x14ac:dyDescent="0.25">
      <c r="A169" s="5" t="s">
        <v>124</v>
      </c>
      <c r="B169" s="5" t="s">
        <v>122</v>
      </c>
      <c r="C169" s="5" t="s">
        <v>121</v>
      </c>
      <c r="D169" s="5" t="s">
        <v>35</v>
      </c>
      <c r="E169" s="5" t="s">
        <v>126</v>
      </c>
      <c r="F169" s="5" t="s">
        <v>125</v>
      </c>
      <c r="G169" s="5">
        <v>3</v>
      </c>
      <c r="H169" s="15">
        <v>2</v>
      </c>
      <c r="I169" s="4" t="s">
        <v>1887</v>
      </c>
      <c r="J169" s="13">
        <f>IFERROR(IF(INDEX('11.1_Outliers-Generation'!$N$5:$N$500,MATCH($F169,'11.1_Outliers-Generation'!$F$5:$F$500,0))&lt;&gt;"N",
INDEX('11.1_Outliers-Generation'!J$5:J$500,MATCH($F169,'11.1_Outliers-Generation'!$F$5:$F$500,0)),""),"")</f>
        <v>1.3466819772081444</v>
      </c>
      <c r="K169" s="8">
        <f>IFERROR(IF(INDEX('11.1_Outliers-Generation'!$N$5:$N$500,MATCH($F169,'11.1_Outliers-Generation'!$F$5:$F$500,0))&lt;&gt;"N",
INDEX('11.1_Outliers-Generation'!K$5:K$500,MATCH($F169,'11.1_Outliers-Generation'!$F$5:$F$500,0)),""),"")</f>
        <v>2015</v>
      </c>
      <c r="L169" s="13" t="str">
        <f>IFERROR(IF(INDEX('11.1_Outliers-Generation'!$N$5:$N$500,MATCH($F169,'11.1_Outliers-Generation'!$F$5:$F$500,0))&lt;&gt;"N",
INDEX('11.1_Outliers-Generation'!L$5:L$500,MATCH($F169,'11.1_Outliers-Generation'!$F$5:$F$500,0)),""),"")</f>
        <v>WaW_105</v>
      </c>
      <c r="M169" s="14">
        <f>IFERROR(IF(INDEX('11.2_Outliers-Collection_cov'!$N$5:$N$500,MATCH($F169,'11.2_Outliers-Collection_cov'!$F$5:$F$500,0))&lt;&gt;"N",
INDEX('11.2_Outliers-Collection_cov'!J$5:J$500,MATCH($F169,'11.2_Outliers-Collection_cov'!$F$5:$F$500,0)),""),"")</f>
        <v>100</v>
      </c>
      <c r="N169" s="8">
        <f>IFERROR(IF(INDEX('11.2_Outliers-Collection_cov'!$N$5:$N$500,MATCH($F169,'11.2_Outliers-Collection_cov'!$F$5:$F$500,0))&lt;&gt;"N",
INDEX('11.2_Outliers-Collection_cov'!K$5:K$500,MATCH($F169,'11.2_Outliers-Collection_cov'!$F$5:$F$500,0)),""),"")</f>
        <v>2015</v>
      </c>
      <c r="O169" s="13" t="str">
        <f>IFERROR(IF(INDEX('11.2_Outliers-Collection_cov'!$N$5:$N$500,MATCH($F169,'11.2_Outliers-Collection_cov'!$F$5:$F$500,0))&lt;&gt;"N",
INDEX('11.2_Outliers-Collection_cov'!L$5:L$500,MATCH($F169,'11.2_Outliers-Collection_cov'!$F$5:$F$500,0)),""),"")</f>
        <v>WaW_105</v>
      </c>
      <c r="P169" s="14" t="str">
        <f>IFERROR(IF(INDEX('11.3_Outliers-Plastic'!$N$5:$N$500,MATCH($F169,'11.3_Outliers-Plastic'!$F$5:$F$500,0))&lt;&gt;"N",
INDEX('11.3_Outliers-Plastic'!J$5:J$500,MATCH($F169,'11.3_Outliers-Plastic'!$F$5:$F$500,0)),""),"")</f>
        <v/>
      </c>
      <c r="Q169" s="8" t="str">
        <f>IFERROR(IF(INDEX('11.3_Outliers-Plastic'!$N$5:$N$500,MATCH($F169,'11.3_Outliers-Plastic'!$F$5:$F$500,0))&lt;&gt;"N",
INDEX('11.3_Outliers-Plastic'!K$5:K$500,MATCH($F169,'11.3_Outliers-Plastic'!$F$5:$F$500,0)),""),"")</f>
        <v/>
      </c>
      <c r="R169" s="14" t="str">
        <f>IFERROR(IF(INDEX('11.3_Outliers-Plastic'!$N$5:$N$500,MATCH($F169,'11.3_Outliers-Plastic'!$F$5:$F$500,0))&lt;&gt;"N",
INDEX('11.3_Outliers-Plastic'!L$5:L$500,MATCH($F169,'11.3_Outliers-Plastic'!$F$5:$F$500,0)),""),"")</f>
        <v/>
      </c>
      <c r="S169" s="12"/>
      <c r="T169" s="5"/>
      <c r="U169" s="5" t="s">
        <v>1569</v>
      </c>
      <c r="V169" s="14">
        <f>IFERROR(IF(INDEX('11.5_Outliers-Other_recovery'!$N$5:$N$500,MATCH($F169,'11.5_Outliers-Other_recovery'!$F$5:$F$500,0))&lt;&gt;"N",
INDEX('11.5_Outliers-Other_recovery'!J$5:J$500,MATCH($F169,'11.5_Outliers-Other_recovery'!$F$5:$F$500,0)),""),"")</f>
        <v>22.936352553943689</v>
      </c>
      <c r="W169" s="8">
        <f>IFERROR(IF(INDEX('11.5_Outliers-Other_recovery'!$N$5:$N$500,MATCH($F169,'11.5_Outliers-Other_recovery'!$F$5:$F$500,0))&lt;&gt;"N",
INDEX('11.5_Outliers-Other_recovery'!K$5:K$500,MATCH($F169,'11.5_Outliers-Other_recovery'!$F$5:$F$500,0)),""),"")</f>
        <v>2015</v>
      </c>
      <c r="X169" s="14" t="str">
        <f>IFERROR(IF(INDEX('11.5_Outliers-Other_recovery'!$N$5:$N$500,MATCH($F169,'11.5_Outliers-Other_recovery'!$F$5:$F$500,0))&lt;&gt;"N",
INDEX('11.5_Outliers-Other_recovery'!L$5:L$500,MATCH($F169,'11.5_Outliers-Other_recovery'!$F$5:$F$500,0)),""),"")</f>
        <v>WaW_105</v>
      </c>
      <c r="Y169" s="14">
        <f>IFERROR(IF(INDEX('11.4_Outliers-Formal_dry_recy'!$N$5:$N$500,MATCH($F169,'11.4_Outliers-Formal_dry_recy'!$F$5:$F$500,0))&lt;&gt;"N",
INDEX('11.4_Outliers-Formal_dry_recy'!J$5:J$500,MATCH($F169,'11.4_Outliers-Formal_dry_recy'!$F$5:$F$500,0)),""),"")</f>
        <v>17.66</v>
      </c>
      <c r="Z169" s="8">
        <f>IFERROR(IF(INDEX('11.4_Outliers-Formal_dry_recy'!$N$5:$N$500,MATCH($F169,'11.4_Outliers-Formal_dry_recy'!$F$5:$F$500,0))&lt;&gt;"N",
INDEX('11.4_Outliers-Formal_dry_recy'!K$5:K$500,MATCH($F169,'11.4_Outliers-Formal_dry_recy'!$F$5:$F$500,0)),""),"")</f>
        <v>2015</v>
      </c>
      <c r="AA169" s="14" t="str">
        <f>IFERROR(IF(INDEX('11.4_Outliers-Formal_dry_recy'!$N$5:$N$500,MATCH($F169,'11.4_Outliers-Formal_dry_recy'!$F$5:$F$500,0))&lt;&gt;"N",
INDEX('11.4_Outliers-Formal_dry_recy'!L$5:L$500,MATCH($F169,'11.4_Outliers-Formal_dry_recy'!$F$5:$F$500,0)),""),"")</f>
        <v>WaW_105</v>
      </c>
      <c r="AB169" s="14" t="str">
        <f>IFERROR(IF(INDEX('11.6_Outliers-Incineration'!$N$5:$N$500,MATCH($F169,'11.6_Outliers-Incineration'!$F$5:$F$500,0))&lt;&gt;"N",
INDEX('11.6_Outliers-Incineration'!J$5:J$500,MATCH($F169,'11.6_Outliers-Incineration'!$F$5:$F$500,0)),""),"")</f>
        <v/>
      </c>
      <c r="AC169" s="8" t="str">
        <f>IFERROR(IF(INDEX('11.6_Outliers-Incineration'!$N$5:$N$500,MATCH($F169,'11.6_Outliers-Incineration'!$F$5:$F$500,0))&lt;&gt;"N",
INDEX('11.6_Outliers-Incineration'!K$5:K$500,MATCH($F169,'11.6_Outliers-Incineration'!$F$5:$F$500,0)),""),"")</f>
        <v/>
      </c>
      <c r="AD169" s="14" t="str">
        <f>IFERROR(IF(INDEX('11.6_Outliers-Incineration'!$N$5:$N$500,MATCH($F169,'11.6_Outliers-Incineration'!$F$5:$F$500,0))&lt;&gt;"N",
INDEX('11.6_Outliers-Incineration'!L$5:L$500,MATCH($F169,'11.6_Outliers-Incineration'!$F$5:$F$500,0)),""),"")</f>
        <v/>
      </c>
      <c r="AE169" s="14" t="str">
        <f>IFERROR(IF(INDEX('11.7_Outliers-Controlled_disp'!$N$5:$N$500,MATCH($F169,'11.7_Outliers-Controlled_disp'!$F$5:$F$500,0))&lt;&gt;"N",
INDEX('11.7_Outliers-Controlled_disp'!J$5:J$500,MATCH($F169,'11.7_Outliers-Controlled_disp'!$F$5:$F$500,0)),""),"")</f>
        <v/>
      </c>
      <c r="AF169" s="8" t="str">
        <f>IFERROR(IF(INDEX('11.7_Outliers-Controlled_disp'!$N$5:$N$500,MATCH($F169,'11.7_Outliers-Controlled_disp'!$F$5:$F$500,0))&lt;&gt;"N",
INDEX('11.7_Outliers-Controlled_disp'!K$5:K$500,MATCH($F169,'11.7_Outliers-Controlled_disp'!$F$5:$F$500,0)),""),"")</f>
        <v/>
      </c>
      <c r="AG169" s="14" t="str">
        <f>IFERROR(IF(INDEX('11.7_Outliers-Controlled_disp'!$N$5:$N$500,MATCH($F169,'11.7_Outliers-Controlled_disp'!$F$5:$F$500,0))&lt;&gt;"N",
INDEX('11.7_Outliers-Controlled_disp'!L$5:L$500,MATCH($F169,'11.7_Outliers-Controlled_disp'!$F$5:$F$500,0)),""),"")</f>
        <v/>
      </c>
      <c r="AI169" s="5"/>
      <c r="AJ169" s="5" t="s">
        <v>1569</v>
      </c>
      <c r="AK169" s="5">
        <f t="shared" si="2"/>
        <v>4</v>
      </c>
    </row>
    <row r="170" spans="1:37" x14ac:dyDescent="0.25">
      <c r="A170" s="5" t="s">
        <v>1165</v>
      </c>
      <c r="B170" s="5" t="s">
        <v>1168</v>
      </c>
      <c r="C170" s="5" t="s">
        <v>1167</v>
      </c>
      <c r="D170" s="5" t="s">
        <v>1038</v>
      </c>
      <c r="E170" s="5" t="s">
        <v>1169</v>
      </c>
      <c r="F170" s="5" t="s">
        <v>1166</v>
      </c>
      <c r="G170" s="5">
        <v>2</v>
      </c>
      <c r="H170" s="15">
        <v>2</v>
      </c>
      <c r="I170" s="4" t="s">
        <v>1888</v>
      </c>
      <c r="J170" s="13" t="str">
        <f>IFERROR(IF(INDEX('11.1_Outliers-Generation'!$N$5:$N$500,MATCH($F170,'11.1_Outliers-Generation'!$F$5:$F$500,0))&lt;&gt;"N",
INDEX('11.1_Outliers-Generation'!J$5:J$500,MATCH($F170,'11.1_Outliers-Generation'!$F$5:$F$500,0)),""),"")</f>
        <v/>
      </c>
      <c r="K170" s="8" t="str">
        <f>IFERROR(IF(INDEX('11.1_Outliers-Generation'!$N$5:$N$500,MATCH($F170,'11.1_Outliers-Generation'!$F$5:$F$500,0))&lt;&gt;"N",
INDEX('11.1_Outliers-Generation'!K$5:K$500,MATCH($F170,'11.1_Outliers-Generation'!$F$5:$F$500,0)),""),"")</f>
        <v/>
      </c>
      <c r="L170" s="13" t="str">
        <f>IFERROR(IF(INDEX('11.1_Outliers-Generation'!$N$5:$N$500,MATCH($F170,'11.1_Outliers-Generation'!$F$5:$F$500,0))&lt;&gt;"N",
INDEX('11.1_Outliers-Generation'!L$5:L$500,MATCH($F170,'11.1_Outliers-Generation'!$F$5:$F$500,0)),""),"")</f>
        <v/>
      </c>
      <c r="M170" s="14" t="str">
        <f>IFERROR(IF(INDEX('11.2_Outliers-Collection_cov'!$N$5:$N$500,MATCH($F170,'11.2_Outliers-Collection_cov'!$F$5:$F$500,0))&lt;&gt;"N",
INDEX('11.2_Outliers-Collection_cov'!J$5:J$500,MATCH($F170,'11.2_Outliers-Collection_cov'!$F$5:$F$500,0)),""),"")</f>
        <v/>
      </c>
      <c r="N170" s="8" t="str">
        <f>IFERROR(IF(INDEX('11.2_Outliers-Collection_cov'!$N$5:$N$500,MATCH($F170,'11.2_Outliers-Collection_cov'!$F$5:$F$500,0))&lt;&gt;"N",
INDEX('11.2_Outliers-Collection_cov'!K$5:K$500,MATCH($F170,'11.2_Outliers-Collection_cov'!$F$5:$F$500,0)),""),"")</f>
        <v/>
      </c>
      <c r="O170" s="13" t="str">
        <f>IFERROR(IF(INDEX('11.2_Outliers-Collection_cov'!$N$5:$N$500,MATCH($F170,'11.2_Outliers-Collection_cov'!$F$5:$F$500,0))&lt;&gt;"N",
INDEX('11.2_Outliers-Collection_cov'!L$5:L$500,MATCH($F170,'11.2_Outliers-Collection_cov'!$F$5:$F$500,0)),""),"")</f>
        <v/>
      </c>
      <c r="P170" s="14" t="str">
        <f>IFERROR(IF(INDEX('11.3_Outliers-Plastic'!$N$5:$N$500,MATCH($F170,'11.3_Outliers-Plastic'!$F$5:$F$500,0))&lt;&gt;"N",
INDEX('11.3_Outliers-Plastic'!J$5:J$500,MATCH($F170,'11.3_Outliers-Plastic'!$F$5:$F$500,0)),""),"")</f>
        <v/>
      </c>
      <c r="Q170" s="8" t="str">
        <f>IFERROR(IF(INDEX('11.3_Outliers-Plastic'!$N$5:$N$500,MATCH($F170,'11.3_Outliers-Plastic'!$F$5:$F$500,0))&lt;&gt;"N",
INDEX('11.3_Outliers-Plastic'!K$5:K$500,MATCH($F170,'11.3_Outliers-Plastic'!$F$5:$F$500,0)),""),"")</f>
        <v/>
      </c>
      <c r="R170" s="14" t="str">
        <f>IFERROR(IF(INDEX('11.3_Outliers-Plastic'!$N$5:$N$500,MATCH($F170,'11.3_Outliers-Plastic'!$F$5:$F$500,0))&lt;&gt;"N",
INDEX('11.3_Outliers-Plastic'!L$5:L$500,MATCH($F170,'11.3_Outliers-Plastic'!$F$5:$F$500,0)),""),"")</f>
        <v/>
      </c>
      <c r="S170" s="12"/>
      <c r="T170" s="5"/>
      <c r="U170" s="5" t="s">
        <v>1569</v>
      </c>
      <c r="V170" s="14" t="str">
        <f>IFERROR(IF(INDEX('11.5_Outliers-Other_recovery'!$N$5:$N$500,MATCH($F170,'11.5_Outliers-Other_recovery'!$F$5:$F$500,0))&lt;&gt;"N",
INDEX('11.5_Outliers-Other_recovery'!J$5:J$500,MATCH($F170,'11.5_Outliers-Other_recovery'!$F$5:$F$500,0)),""),"")</f>
        <v/>
      </c>
      <c r="W170" s="8" t="str">
        <f>IFERROR(IF(INDEX('11.5_Outliers-Other_recovery'!$N$5:$N$500,MATCH($F170,'11.5_Outliers-Other_recovery'!$F$5:$F$500,0))&lt;&gt;"N",
INDEX('11.5_Outliers-Other_recovery'!K$5:K$500,MATCH($F170,'11.5_Outliers-Other_recovery'!$F$5:$F$500,0)),""),"")</f>
        <v/>
      </c>
      <c r="X170" s="14" t="str">
        <f>IFERROR(IF(INDEX('11.5_Outliers-Other_recovery'!$N$5:$N$500,MATCH($F170,'11.5_Outliers-Other_recovery'!$F$5:$F$500,0))&lt;&gt;"N",
INDEX('11.5_Outliers-Other_recovery'!L$5:L$500,MATCH($F170,'11.5_Outliers-Other_recovery'!$F$5:$F$500,0)),""),"")</f>
        <v/>
      </c>
      <c r="Y170" s="14" t="str">
        <f>IFERROR(IF(INDEX('11.4_Outliers-Formal_dry_recy'!$N$5:$N$500,MATCH($F170,'11.4_Outliers-Formal_dry_recy'!$F$5:$F$500,0))&lt;&gt;"N",
INDEX('11.4_Outliers-Formal_dry_recy'!J$5:J$500,MATCH($F170,'11.4_Outliers-Formal_dry_recy'!$F$5:$F$500,0)),""),"")</f>
        <v/>
      </c>
      <c r="Z170" s="8" t="str">
        <f>IFERROR(IF(INDEX('11.4_Outliers-Formal_dry_recy'!$N$5:$N$500,MATCH($F170,'11.4_Outliers-Formal_dry_recy'!$F$5:$F$500,0))&lt;&gt;"N",
INDEX('11.4_Outliers-Formal_dry_recy'!K$5:K$500,MATCH($F170,'11.4_Outliers-Formal_dry_recy'!$F$5:$F$500,0)),""),"")</f>
        <v/>
      </c>
      <c r="AA170" s="14" t="str">
        <f>IFERROR(IF(INDEX('11.4_Outliers-Formal_dry_recy'!$N$5:$N$500,MATCH($F170,'11.4_Outliers-Formal_dry_recy'!$F$5:$F$500,0))&lt;&gt;"N",
INDEX('11.4_Outliers-Formal_dry_recy'!L$5:L$500,MATCH($F170,'11.4_Outliers-Formal_dry_recy'!$F$5:$F$500,0)),""),"")</f>
        <v/>
      </c>
      <c r="AB170" s="14" t="str">
        <f>IFERROR(IF(INDEX('11.6_Outliers-Incineration'!$N$5:$N$500,MATCH($F170,'11.6_Outliers-Incineration'!$F$5:$F$500,0))&lt;&gt;"N",
INDEX('11.6_Outliers-Incineration'!J$5:J$500,MATCH($F170,'11.6_Outliers-Incineration'!$F$5:$F$500,0)),""),"")</f>
        <v/>
      </c>
      <c r="AC170" s="8" t="str">
        <f>IFERROR(IF(INDEX('11.6_Outliers-Incineration'!$N$5:$N$500,MATCH($F170,'11.6_Outliers-Incineration'!$F$5:$F$500,0))&lt;&gt;"N",
INDEX('11.6_Outliers-Incineration'!K$5:K$500,MATCH($F170,'11.6_Outliers-Incineration'!$F$5:$F$500,0)),""),"")</f>
        <v/>
      </c>
      <c r="AD170" s="14" t="str">
        <f>IFERROR(IF(INDEX('11.6_Outliers-Incineration'!$N$5:$N$500,MATCH($F170,'11.6_Outliers-Incineration'!$F$5:$F$500,0))&lt;&gt;"N",
INDEX('11.6_Outliers-Incineration'!L$5:L$500,MATCH($F170,'11.6_Outliers-Incineration'!$F$5:$F$500,0)),""),"")</f>
        <v/>
      </c>
      <c r="AE170" s="14" t="str">
        <f>IFERROR(IF(INDEX('11.7_Outliers-Controlled_disp'!$N$5:$N$500,MATCH($F170,'11.7_Outliers-Controlled_disp'!$F$5:$F$500,0))&lt;&gt;"N",
INDEX('11.7_Outliers-Controlled_disp'!J$5:J$500,MATCH($F170,'11.7_Outliers-Controlled_disp'!$F$5:$F$500,0)),""),"")</f>
        <v/>
      </c>
      <c r="AF170" s="8" t="str">
        <f>IFERROR(IF(INDEX('11.7_Outliers-Controlled_disp'!$N$5:$N$500,MATCH($F170,'11.7_Outliers-Controlled_disp'!$F$5:$F$500,0))&lt;&gt;"N",
INDEX('11.7_Outliers-Controlled_disp'!K$5:K$500,MATCH($F170,'11.7_Outliers-Controlled_disp'!$F$5:$F$500,0)),""),"")</f>
        <v/>
      </c>
      <c r="AG170" s="14" t="str">
        <f>IFERROR(IF(INDEX('11.7_Outliers-Controlled_disp'!$N$5:$N$500,MATCH($F170,'11.7_Outliers-Controlled_disp'!$F$5:$F$500,0))&lt;&gt;"N",
INDEX('11.7_Outliers-Controlled_disp'!L$5:L$500,MATCH($F170,'11.7_Outliers-Controlled_disp'!$F$5:$F$500,0)),""),"")</f>
        <v/>
      </c>
      <c r="AI170" s="5"/>
      <c r="AJ170" s="5" t="s">
        <v>1569</v>
      </c>
      <c r="AK170" s="5">
        <f t="shared" si="2"/>
        <v>0</v>
      </c>
    </row>
    <row r="171" spans="1:37" x14ac:dyDescent="0.25">
      <c r="A171" s="5" t="s">
        <v>127</v>
      </c>
      <c r="B171" s="5" t="s">
        <v>130</v>
      </c>
      <c r="C171" s="5" t="s">
        <v>129</v>
      </c>
      <c r="D171" s="5" t="s">
        <v>35</v>
      </c>
      <c r="E171" s="5" t="s">
        <v>131</v>
      </c>
      <c r="F171" s="5" t="s">
        <v>3298</v>
      </c>
      <c r="G171" s="5">
        <v>2</v>
      </c>
      <c r="H171" s="15">
        <v>1</v>
      </c>
      <c r="I171" s="4" t="s">
        <v>3297</v>
      </c>
      <c r="J171" s="13">
        <f>IFERROR(IF(INDEX('11.1_Outliers-Generation'!$N$5:$N$500,MATCH($F171,'11.1_Outliers-Generation'!$F$5:$F$500,0))&lt;&gt;"N",
INDEX('11.1_Outliers-Generation'!J$5:J$500,MATCH($F171,'11.1_Outliers-Generation'!$F$5:$F$500,0)),""),"")</f>
        <v>1.0384176794220661</v>
      </c>
      <c r="K171" s="8">
        <f>IFERROR(IF(INDEX('11.1_Outliers-Generation'!$N$5:$N$500,MATCH($F171,'11.1_Outliers-Generation'!$F$5:$F$500,0))&lt;&gt;"N",
INDEX('11.1_Outliers-Generation'!K$5:K$500,MATCH($F171,'11.1_Outliers-Generation'!$F$5:$F$500,0)),""),"")</f>
        <v>2015</v>
      </c>
      <c r="L171" s="13" t="str">
        <f>IFERROR(IF(INDEX('11.1_Outliers-Generation'!$N$5:$N$500,MATCH($F171,'11.1_Outliers-Generation'!$F$5:$F$500,0))&lt;&gt;"N",
INDEX('11.1_Outliers-Generation'!L$5:L$500,MATCH($F171,'11.1_Outliers-Generation'!$F$5:$F$500,0)),""),"")</f>
        <v>WaW_109</v>
      </c>
      <c r="M171" s="14" t="str">
        <f>IFERROR(IF(INDEX('11.2_Outliers-Collection_cov'!$N$5:$N$500,MATCH($F171,'11.2_Outliers-Collection_cov'!$F$5:$F$500,0))&lt;&gt;"N",
INDEX('11.2_Outliers-Collection_cov'!J$5:J$500,MATCH($F171,'11.2_Outliers-Collection_cov'!$F$5:$F$500,0)),""),"")</f>
        <v/>
      </c>
      <c r="N171" s="8" t="str">
        <f>IFERROR(IF(INDEX('11.2_Outliers-Collection_cov'!$N$5:$N$500,MATCH($F171,'11.2_Outliers-Collection_cov'!$F$5:$F$500,0))&lt;&gt;"N",
INDEX('11.2_Outliers-Collection_cov'!K$5:K$500,MATCH($F171,'11.2_Outliers-Collection_cov'!$F$5:$F$500,0)),""),"")</f>
        <v/>
      </c>
      <c r="O171" s="13" t="str">
        <f>IFERROR(IF(INDEX('11.2_Outliers-Collection_cov'!$N$5:$N$500,MATCH($F171,'11.2_Outliers-Collection_cov'!$F$5:$F$500,0))&lt;&gt;"N",
INDEX('11.2_Outliers-Collection_cov'!L$5:L$500,MATCH($F171,'11.2_Outliers-Collection_cov'!$F$5:$F$500,0)),""),"")</f>
        <v/>
      </c>
      <c r="P171" s="14">
        <f>IFERROR(IF(INDEX('11.3_Outliers-Plastic'!$N$5:$N$500,MATCH($F171,'11.3_Outliers-Plastic'!$F$5:$F$500,0))&lt;&gt;"N",
INDEX('11.3_Outliers-Plastic'!J$5:J$500,MATCH($F171,'11.3_Outliers-Plastic'!$F$5:$F$500,0)),""),"")</f>
        <v>8</v>
      </c>
      <c r="Q171" s="8">
        <f>IFERROR(IF(INDEX('11.3_Outliers-Plastic'!$N$5:$N$500,MATCH($F171,'11.3_Outliers-Plastic'!$F$5:$F$500,0))&lt;&gt;"N",
INDEX('11.3_Outliers-Plastic'!K$5:K$500,MATCH($F171,'11.3_Outliers-Plastic'!$F$5:$F$500,0)),""),"")</f>
        <v>2015</v>
      </c>
      <c r="R171" s="14" t="str">
        <f>IFERROR(IF(INDEX('11.3_Outliers-Plastic'!$N$5:$N$500,MATCH($F171,'11.3_Outliers-Plastic'!$F$5:$F$500,0))&lt;&gt;"N",
INDEX('11.3_Outliers-Plastic'!L$5:L$500,MATCH($F171,'11.3_Outliers-Plastic'!$F$5:$F$500,0)),""),"")</f>
        <v>WaW_109</v>
      </c>
      <c r="S171" s="12"/>
      <c r="T171" s="5"/>
      <c r="U171" s="5" t="s">
        <v>1569</v>
      </c>
      <c r="V171" s="14">
        <f>IFERROR(IF(INDEX('11.5_Outliers-Other_recovery'!$N$5:$N$500,MATCH($F171,'11.5_Outliers-Other_recovery'!$F$5:$F$500,0))&lt;&gt;"N",
INDEX('11.5_Outliers-Other_recovery'!J$5:J$500,MATCH($F171,'11.5_Outliers-Other_recovery'!$F$5:$F$500,0)),""),"")</f>
        <v>0</v>
      </c>
      <c r="W171" s="8">
        <f>IFERROR(IF(INDEX('11.5_Outliers-Other_recovery'!$N$5:$N$500,MATCH($F171,'11.5_Outliers-Other_recovery'!$F$5:$F$500,0))&lt;&gt;"N",
INDEX('11.5_Outliers-Other_recovery'!K$5:K$500,MATCH($F171,'11.5_Outliers-Other_recovery'!$F$5:$F$500,0)),""),"")</f>
        <v>2015</v>
      </c>
      <c r="X171" s="14" t="str">
        <f>IFERROR(IF(INDEX('11.5_Outliers-Other_recovery'!$N$5:$N$500,MATCH($F171,'11.5_Outliers-Other_recovery'!$F$5:$F$500,0))&lt;&gt;"N",
INDEX('11.5_Outliers-Other_recovery'!L$5:L$500,MATCH($F171,'11.5_Outliers-Other_recovery'!$F$5:$F$500,0)),""),"")</f>
        <v>WaW_109</v>
      </c>
      <c r="Y171" s="14">
        <f>IFERROR(IF(INDEX('11.4_Outliers-Formal_dry_recy'!$N$5:$N$500,MATCH($F171,'11.4_Outliers-Formal_dry_recy'!$F$5:$F$500,0))&lt;&gt;"N",
INDEX('11.4_Outliers-Formal_dry_recy'!J$5:J$500,MATCH($F171,'11.4_Outliers-Formal_dry_recy'!$F$5:$F$500,0)),""),"")</f>
        <v>28</v>
      </c>
      <c r="Z171" s="8">
        <f>IFERROR(IF(INDEX('11.4_Outliers-Formal_dry_recy'!$N$5:$N$500,MATCH($F171,'11.4_Outliers-Formal_dry_recy'!$F$5:$F$500,0))&lt;&gt;"N",
INDEX('11.4_Outliers-Formal_dry_recy'!K$5:K$500,MATCH($F171,'11.4_Outliers-Formal_dry_recy'!$F$5:$F$500,0)),""),"")</f>
        <v>2015</v>
      </c>
      <c r="AA171" s="14" t="str">
        <f>IFERROR(IF(INDEX('11.4_Outliers-Formal_dry_recy'!$N$5:$N$500,MATCH($F171,'11.4_Outliers-Formal_dry_recy'!$F$5:$F$500,0))&lt;&gt;"N",
INDEX('11.4_Outliers-Formal_dry_recy'!L$5:L$500,MATCH($F171,'11.4_Outliers-Formal_dry_recy'!$F$5:$F$500,0)),""),"")</f>
        <v>WaW_109</v>
      </c>
      <c r="AB171" s="14">
        <f>IFERROR(IF(INDEX('11.6_Outliers-Incineration'!$N$5:$N$500,MATCH($F171,'11.6_Outliers-Incineration'!$F$5:$F$500,0))&lt;&gt;"N",
INDEX('11.6_Outliers-Incineration'!J$5:J$500,MATCH($F171,'11.6_Outliers-Incineration'!$F$5:$F$500,0)),""),"")</f>
        <v>65</v>
      </c>
      <c r="AC171" s="8">
        <f>IFERROR(IF(INDEX('11.6_Outliers-Incineration'!$N$5:$N$500,MATCH($F171,'11.6_Outliers-Incineration'!$F$5:$F$500,0))&lt;&gt;"N",
INDEX('11.6_Outliers-Incineration'!K$5:K$500,MATCH($F171,'11.6_Outliers-Incineration'!$F$5:$F$500,0)),""),"")</f>
        <v>2015</v>
      </c>
      <c r="AD171" s="14" t="str">
        <f>IFERROR(IF(INDEX('11.6_Outliers-Incineration'!$N$5:$N$500,MATCH($F171,'11.6_Outliers-Incineration'!$F$5:$F$500,0))&lt;&gt;"N",
INDEX('11.6_Outliers-Incineration'!L$5:L$500,MATCH($F171,'11.6_Outliers-Incineration'!$F$5:$F$500,0)),""),"")</f>
        <v>WaW_109</v>
      </c>
      <c r="AE171" s="14">
        <f>IFERROR(IF(INDEX('11.7_Outliers-Controlled_disp'!$N$5:$N$500,MATCH($F171,'11.7_Outliers-Controlled_disp'!$F$5:$F$500,0))&lt;&gt;"N",
INDEX('11.7_Outliers-Controlled_disp'!J$5:J$500,MATCH($F171,'11.7_Outliers-Controlled_disp'!$F$5:$F$500,0)),""),"")</f>
        <v>100</v>
      </c>
      <c r="AF171" s="8">
        <f>IFERROR(IF(INDEX('11.7_Outliers-Controlled_disp'!$N$5:$N$500,MATCH($F171,'11.7_Outliers-Controlled_disp'!$F$5:$F$500,0))&lt;&gt;"N",
INDEX('11.7_Outliers-Controlled_disp'!K$5:K$500,MATCH($F171,'11.7_Outliers-Controlled_disp'!$F$5:$F$500,0)),""),"")</f>
        <v>2015</v>
      </c>
      <c r="AG171" s="14" t="str">
        <f>IFERROR(IF(INDEX('11.7_Outliers-Controlled_disp'!$N$5:$N$500,MATCH($F171,'11.7_Outliers-Controlled_disp'!$F$5:$F$500,0))&lt;&gt;"N",
INDEX('11.7_Outliers-Controlled_disp'!L$5:L$500,MATCH($F171,'11.7_Outliers-Controlled_disp'!$F$5:$F$500,0)),""),"")</f>
        <v>WaW_109</v>
      </c>
      <c r="AI171" s="5"/>
      <c r="AJ171" s="5" t="s">
        <v>1569</v>
      </c>
      <c r="AK171" s="5">
        <f t="shared" si="2"/>
        <v>6</v>
      </c>
    </row>
    <row r="172" spans="1:37" x14ac:dyDescent="0.25">
      <c r="A172" s="5" t="s">
        <v>132</v>
      </c>
      <c r="B172" s="5" t="s">
        <v>130</v>
      </c>
      <c r="C172" s="5" t="s">
        <v>129</v>
      </c>
      <c r="D172" s="5" t="s">
        <v>35</v>
      </c>
      <c r="E172" s="5" t="s">
        <v>134</v>
      </c>
      <c r="F172" s="5" t="s">
        <v>3300</v>
      </c>
      <c r="G172" s="5">
        <v>2</v>
      </c>
      <c r="H172" s="15">
        <v>1</v>
      </c>
      <c r="I172" s="4" t="s">
        <v>3297</v>
      </c>
      <c r="J172" s="13" t="str">
        <f>IFERROR(IF(INDEX('11.1_Outliers-Generation'!$N$5:$N$500,MATCH($F172,'11.1_Outliers-Generation'!$F$5:$F$500,0))&lt;&gt;"N",
INDEX('11.1_Outliers-Generation'!J$5:J$500,MATCH($F172,'11.1_Outliers-Generation'!$F$5:$F$500,0)),""),"")</f>
        <v/>
      </c>
      <c r="K172" s="8" t="str">
        <f>IFERROR(IF(INDEX('11.1_Outliers-Generation'!$N$5:$N$500,MATCH($F172,'11.1_Outliers-Generation'!$F$5:$F$500,0))&lt;&gt;"N",
INDEX('11.1_Outliers-Generation'!K$5:K$500,MATCH($F172,'11.1_Outliers-Generation'!$F$5:$F$500,0)),""),"")</f>
        <v/>
      </c>
      <c r="L172" s="13" t="str">
        <f>IFERROR(IF(INDEX('11.1_Outliers-Generation'!$N$5:$N$500,MATCH($F172,'11.1_Outliers-Generation'!$F$5:$F$500,0))&lt;&gt;"N",
INDEX('11.1_Outliers-Generation'!L$5:L$500,MATCH($F172,'11.1_Outliers-Generation'!$F$5:$F$500,0)),""),"")</f>
        <v/>
      </c>
      <c r="M172" s="14" t="str">
        <f>IFERROR(IF(INDEX('11.2_Outliers-Collection_cov'!$N$5:$N$500,MATCH($F172,'11.2_Outliers-Collection_cov'!$F$5:$F$500,0))&lt;&gt;"N",
INDEX('11.2_Outliers-Collection_cov'!J$5:J$500,MATCH($F172,'11.2_Outliers-Collection_cov'!$F$5:$F$500,0)),""),"")</f>
        <v/>
      </c>
      <c r="N172" s="8" t="str">
        <f>IFERROR(IF(INDEX('11.2_Outliers-Collection_cov'!$N$5:$N$500,MATCH($F172,'11.2_Outliers-Collection_cov'!$F$5:$F$500,0))&lt;&gt;"N",
INDEX('11.2_Outliers-Collection_cov'!K$5:K$500,MATCH($F172,'11.2_Outliers-Collection_cov'!$F$5:$F$500,0)),""),"")</f>
        <v/>
      </c>
      <c r="O172" s="13" t="str">
        <f>IFERROR(IF(INDEX('11.2_Outliers-Collection_cov'!$N$5:$N$500,MATCH($F172,'11.2_Outliers-Collection_cov'!$F$5:$F$500,0))&lt;&gt;"N",
INDEX('11.2_Outliers-Collection_cov'!L$5:L$500,MATCH($F172,'11.2_Outliers-Collection_cov'!$F$5:$F$500,0)),""),"")</f>
        <v/>
      </c>
      <c r="P172" s="14" t="str">
        <f>IFERROR(IF(INDEX('11.3_Outliers-Plastic'!$N$5:$N$500,MATCH($F172,'11.3_Outliers-Plastic'!$F$5:$F$500,0))&lt;&gt;"N",
INDEX('11.3_Outliers-Plastic'!J$5:J$500,MATCH($F172,'11.3_Outliers-Plastic'!$F$5:$F$500,0)),""),"")</f>
        <v/>
      </c>
      <c r="Q172" s="8" t="str">
        <f>IFERROR(IF(INDEX('11.3_Outliers-Plastic'!$N$5:$N$500,MATCH($F172,'11.3_Outliers-Plastic'!$F$5:$F$500,0))&lt;&gt;"N",
INDEX('11.3_Outliers-Plastic'!K$5:K$500,MATCH($F172,'11.3_Outliers-Plastic'!$F$5:$F$500,0)),""),"")</f>
        <v/>
      </c>
      <c r="R172" s="14" t="str">
        <f>IFERROR(IF(INDEX('11.3_Outliers-Plastic'!$N$5:$N$500,MATCH($F172,'11.3_Outliers-Plastic'!$F$5:$F$500,0))&lt;&gt;"N",
INDEX('11.3_Outliers-Plastic'!L$5:L$500,MATCH($F172,'11.3_Outliers-Plastic'!$F$5:$F$500,0)),""),"")</f>
        <v/>
      </c>
      <c r="S172" s="12"/>
      <c r="T172" s="5"/>
      <c r="U172" s="5" t="s">
        <v>1569</v>
      </c>
      <c r="V172" s="14" t="str">
        <f>IFERROR(IF(INDEX('11.5_Outliers-Other_recovery'!$N$5:$N$500,MATCH($F172,'11.5_Outliers-Other_recovery'!$F$5:$F$500,0))&lt;&gt;"N",
INDEX('11.5_Outliers-Other_recovery'!J$5:J$500,MATCH($F172,'11.5_Outliers-Other_recovery'!$F$5:$F$500,0)),""),"")</f>
        <v/>
      </c>
      <c r="W172" s="8" t="str">
        <f>IFERROR(IF(INDEX('11.5_Outliers-Other_recovery'!$N$5:$N$500,MATCH($F172,'11.5_Outliers-Other_recovery'!$F$5:$F$500,0))&lt;&gt;"N",
INDEX('11.5_Outliers-Other_recovery'!K$5:K$500,MATCH($F172,'11.5_Outliers-Other_recovery'!$F$5:$F$500,0)),""),"")</f>
        <v/>
      </c>
      <c r="X172" s="14" t="str">
        <f>IFERROR(IF(INDEX('11.5_Outliers-Other_recovery'!$N$5:$N$500,MATCH($F172,'11.5_Outliers-Other_recovery'!$F$5:$F$500,0))&lt;&gt;"N",
INDEX('11.5_Outliers-Other_recovery'!L$5:L$500,MATCH($F172,'11.5_Outliers-Other_recovery'!$F$5:$F$500,0)),""),"")</f>
        <v/>
      </c>
      <c r="Y172" s="14" t="str">
        <f>IFERROR(IF(INDEX('11.4_Outliers-Formal_dry_recy'!$N$5:$N$500,MATCH($F172,'11.4_Outliers-Formal_dry_recy'!$F$5:$F$500,0))&lt;&gt;"N",
INDEX('11.4_Outliers-Formal_dry_recy'!J$5:J$500,MATCH($F172,'11.4_Outliers-Formal_dry_recy'!$F$5:$F$500,0)),""),"")</f>
        <v/>
      </c>
      <c r="Z172" s="8" t="str">
        <f>IFERROR(IF(INDEX('11.4_Outliers-Formal_dry_recy'!$N$5:$N$500,MATCH($F172,'11.4_Outliers-Formal_dry_recy'!$F$5:$F$500,0))&lt;&gt;"N",
INDEX('11.4_Outliers-Formal_dry_recy'!K$5:K$500,MATCH($F172,'11.4_Outliers-Formal_dry_recy'!$F$5:$F$500,0)),""),"")</f>
        <v/>
      </c>
      <c r="AA172" s="14" t="str">
        <f>IFERROR(IF(INDEX('11.4_Outliers-Formal_dry_recy'!$N$5:$N$500,MATCH($F172,'11.4_Outliers-Formal_dry_recy'!$F$5:$F$500,0))&lt;&gt;"N",
INDEX('11.4_Outliers-Formal_dry_recy'!L$5:L$500,MATCH($F172,'11.4_Outliers-Formal_dry_recy'!$F$5:$F$500,0)),""),"")</f>
        <v/>
      </c>
      <c r="AB172" s="14" t="str">
        <f>IFERROR(IF(INDEX('11.6_Outliers-Incineration'!$N$5:$N$500,MATCH($F172,'11.6_Outliers-Incineration'!$F$5:$F$500,0))&lt;&gt;"N",
INDEX('11.6_Outliers-Incineration'!J$5:J$500,MATCH($F172,'11.6_Outliers-Incineration'!$F$5:$F$500,0)),""),"")</f>
        <v/>
      </c>
      <c r="AC172" s="8" t="str">
        <f>IFERROR(IF(INDEX('11.6_Outliers-Incineration'!$N$5:$N$500,MATCH($F172,'11.6_Outliers-Incineration'!$F$5:$F$500,0))&lt;&gt;"N",
INDEX('11.6_Outliers-Incineration'!K$5:K$500,MATCH($F172,'11.6_Outliers-Incineration'!$F$5:$F$500,0)),""),"")</f>
        <v/>
      </c>
      <c r="AD172" s="14" t="str">
        <f>IFERROR(IF(INDEX('11.6_Outliers-Incineration'!$N$5:$N$500,MATCH($F172,'11.6_Outliers-Incineration'!$F$5:$F$500,0))&lt;&gt;"N",
INDEX('11.6_Outliers-Incineration'!L$5:L$500,MATCH($F172,'11.6_Outliers-Incineration'!$F$5:$F$500,0)),""),"")</f>
        <v/>
      </c>
      <c r="AE172" s="14" t="str">
        <f>IFERROR(IF(INDEX('11.7_Outliers-Controlled_disp'!$N$5:$N$500,MATCH($F172,'11.7_Outliers-Controlled_disp'!$F$5:$F$500,0))&lt;&gt;"N",
INDEX('11.7_Outliers-Controlled_disp'!J$5:J$500,MATCH($F172,'11.7_Outliers-Controlled_disp'!$F$5:$F$500,0)),""),"")</f>
        <v/>
      </c>
      <c r="AF172" s="8" t="str">
        <f>IFERROR(IF(INDEX('11.7_Outliers-Controlled_disp'!$N$5:$N$500,MATCH($F172,'11.7_Outliers-Controlled_disp'!$F$5:$F$500,0))&lt;&gt;"N",
INDEX('11.7_Outliers-Controlled_disp'!K$5:K$500,MATCH($F172,'11.7_Outliers-Controlled_disp'!$F$5:$F$500,0)),""),"")</f>
        <v/>
      </c>
      <c r="AG172" s="14" t="str">
        <f>IFERROR(IF(INDEX('11.7_Outliers-Controlled_disp'!$N$5:$N$500,MATCH($F172,'11.7_Outliers-Controlled_disp'!$F$5:$F$500,0))&lt;&gt;"N",
INDEX('11.7_Outliers-Controlled_disp'!L$5:L$500,MATCH($F172,'11.7_Outliers-Controlled_disp'!$F$5:$F$500,0)),""),"")</f>
        <v/>
      </c>
      <c r="AI172" s="5"/>
      <c r="AJ172" s="5" t="s">
        <v>1569</v>
      </c>
      <c r="AK172" s="5">
        <f t="shared" si="2"/>
        <v>0</v>
      </c>
    </row>
    <row r="173" spans="1:37" x14ac:dyDescent="0.25">
      <c r="A173" s="5" t="s">
        <v>140</v>
      </c>
      <c r="B173" s="5" t="s">
        <v>138</v>
      </c>
      <c r="C173" s="5" t="s">
        <v>137</v>
      </c>
      <c r="D173" s="5" t="s">
        <v>35</v>
      </c>
      <c r="E173" s="5" t="s">
        <v>142</v>
      </c>
      <c r="F173" s="5" t="s">
        <v>141</v>
      </c>
      <c r="G173" s="5">
        <v>3</v>
      </c>
      <c r="H173" s="15">
        <v>2</v>
      </c>
      <c r="I173" s="4" t="s">
        <v>1890</v>
      </c>
      <c r="J173" s="13">
        <f>IFERROR(IF(INDEX('11.1_Outliers-Generation'!$N$5:$N$500,MATCH($F173,'11.1_Outliers-Generation'!$F$5:$F$500,0))&lt;&gt;"N",
INDEX('11.1_Outliers-Generation'!J$5:J$500,MATCH($F173,'11.1_Outliers-Generation'!$F$5:$F$500,0)),""),"")</f>
        <v>1.0101545943517365</v>
      </c>
      <c r="K173" s="8">
        <f>IFERROR(IF(INDEX('11.1_Outliers-Generation'!$N$5:$N$500,MATCH($F173,'11.1_Outliers-Generation'!$F$5:$F$500,0))&lt;&gt;"N",
INDEX('11.1_Outliers-Generation'!K$5:K$500,MATCH($F173,'11.1_Outliers-Generation'!$F$5:$F$500,0)),""),"")</f>
        <v>2015</v>
      </c>
      <c r="L173" s="13" t="str">
        <f>IFERROR(IF(INDEX('11.1_Outliers-Generation'!$N$5:$N$500,MATCH($F173,'11.1_Outliers-Generation'!$F$5:$F$500,0))&lt;&gt;"N",
INDEX('11.1_Outliers-Generation'!L$5:L$500,MATCH($F173,'11.1_Outliers-Generation'!$F$5:$F$500,0)),""),"")</f>
        <v>WaW_114</v>
      </c>
      <c r="M173" s="14" t="str">
        <f>IFERROR(IF(INDEX('11.2_Outliers-Collection_cov'!$N$5:$N$500,MATCH($F173,'11.2_Outliers-Collection_cov'!$F$5:$F$500,0))&lt;&gt;"N",
INDEX('11.2_Outliers-Collection_cov'!J$5:J$500,MATCH($F173,'11.2_Outliers-Collection_cov'!$F$5:$F$500,0)),""),"")</f>
        <v/>
      </c>
      <c r="N173" s="8" t="str">
        <f>IFERROR(IF(INDEX('11.2_Outliers-Collection_cov'!$N$5:$N$500,MATCH($F173,'11.2_Outliers-Collection_cov'!$F$5:$F$500,0))&lt;&gt;"N",
INDEX('11.2_Outliers-Collection_cov'!K$5:K$500,MATCH($F173,'11.2_Outliers-Collection_cov'!$F$5:$F$500,0)),""),"")</f>
        <v/>
      </c>
      <c r="O173" s="13" t="str">
        <f>IFERROR(IF(INDEX('11.2_Outliers-Collection_cov'!$N$5:$N$500,MATCH($F173,'11.2_Outliers-Collection_cov'!$F$5:$F$500,0))&lt;&gt;"N",
INDEX('11.2_Outliers-Collection_cov'!L$5:L$500,MATCH($F173,'11.2_Outliers-Collection_cov'!$F$5:$F$500,0)),""),"")</f>
        <v/>
      </c>
      <c r="P173" s="14">
        <f>IFERROR(IF(INDEX('11.3_Outliers-Plastic'!$N$5:$N$500,MATCH($F173,'11.3_Outliers-Plastic'!$F$5:$F$500,0))&lt;&gt;"N",
INDEX('11.3_Outliers-Plastic'!J$5:J$500,MATCH($F173,'11.3_Outliers-Plastic'!$F$5:$F$500,0)),""),"")</f>
        <v>13.900000000000002</v>
      </c>
      <c r="Q173" s="8">
        <f>IFERROR(IF(INDEX('11.3_Outliers-Plastic'!$N$5:$N$500,MATCH($F173,'11.3_Outliers-Plastic'!$F$5:$F$500,0))&lt;&gt;"N",
INDEX('11.3_Outliers-Plastic'!K$5:K$500,MATCH($F173,'11.3_Outliers-Plastic'!$F$5:$F$500,0)),""),"")</f>
        <v>2015</v>
      </c>
      <c r="R173" s="14" t="str">
        <f>IFERROR(IF(INDEX('11.3_Outliers-Plastic'!$N$5:$N$500,MATCH($F173,'11.3_Outliers-Plastic'!$F$5:$F$500,0))&lt;&gt;"N",
INDEX('11.3_Outliers-Plastic'!L$5:L$500,MATCH($F173,'11.3_Outliers-Plastic'!$F$5:$F$500,0)),""),"")</f>
        <v>WaW_114</v>
      </c>
      <c r="S173" s="12"/>
      <c r="T173" s="5"/>
      <c r="U173" s="5" t="s">
        <v>1569</v>
      </c>
      <c r="V173" s="14" t="str">
        <f>IFERROR(IF(INDEX('11.5_Outliers-Other_recovery'!$N$5:$N$500,MATCH($F173,'11.5_Outliers-Other_recovery'!$F$5:$F$500,0))&lt;&gt;"N",
INDEX('11.5_Outliers-Other_recovery'!J$5:J$500,MATCH($F173,'11.5_Outliers-Other_recovery'!$F$5:$F$500,0)),""),"")</f>
        <v/>
      </c>
      <c r="W173" s="8" t="str">
        <f>IFERROR(IF(INDEX('11.5_Outliers-Other_recovery'!$N$5:$N$500,MATCH($F173,'11.5_Outliers-Other_recovery'!$F$5:$F$500,0))&lt;&gt;"N",
INDEX('11.5_Outliers-Other_recovery'!K$5:K$500,MATCH($F173,'11.5_Outliers-Other_recovery'!$F$5:$F$500,0)),""),"")</f>
        <v/>
      </c>
      <c r="X173" s="14" t="str">
        <f>IFERROR(IF(INDEX('11.5_Outliers-Other_recovery'!$N$5:$N$500,MATCH($F173,'11.5_Outliers-Other_recovery'!$F$5:$F$500,0))&lt;&gt;"N",
INDEX('11.5_Outliers-Other_recovery'!L$5:L$500,MATCH($F173,'11.5_Outliers-Other_recovery'!$F$5:$F$500,0)),""),"")</f>
        <v/>
      </c>
      <c r="Y173" s="14" t="str">
        <f>IFERROR(IF(INDEX('11.4_Outliers-Formal_dry_recy'!$N$5:$N$500,MATCH($F173,'11.4_Outliers-Formal_dry_recy'!$F$5:$F$500,0))&lt;&gt;"N",
INDEX('11.4_Outliers-Formal_dry_recy'!J$5:J$500,MATCH($F173,'11.4_Outliers-Formal_dry_recy'!$F$5:$F$500,0)),""),"")</f>
        <v/>
      </c>
      <c r="Z173" s="8" t="str">
        <f>IFERROR(IF(INDEX('11.4_Outliers-Formal_dry_recy'!$N$5:$N$500,MATCH($F173,'11.4_Outliers-Formal_dry_recy'!$F$5:$F$500,0))&lt;&gt;"N",
INDEX('11.4_Outliers-Formal_dry_recy'!K$5:K$500,MATCH($F173,'11.4_Outliers-Formal_dry_recy'!$F$5:$F$500,0)),""),"")</f>
        <v/>
      </c>
      <c r="AA173" s="14" t="str">
        <f>IFERROR(IF(INDEX('11.4_Outliers-Formal_dry_recy'!$N$5:$N$500,MATCH($F173,'11.4_Outliers-Formal_dry_recy'!$F$5:$F$500,0))&lt;&gt;"N",
INDEX('11.4_Outliers-Formal_dry_recy'!L$5:L$500,MATCH($F173,'11.4_Outliers-Formal_dry_recy'!$F$5:$F$500,0)),""),"")</f>
        <v/>
      </c>
      <c r="AB173" s="14" t="str">
        <f>IFERROR(IF(INDEX('11.6_Outliers-Incineration'!$N$5:$N$500,MATCH($F173,'11.6_Outliers-Incineration'!$F$5:$F$500,0))&lt;&gt;"N",
INDEX('11.6_Outliers-Incineration'!J$5:J$500,MATCH($F173,'11.6_Outliers-Incineration'!$F$5:$F$500,0)),""),"")</f>
        <v/>
      </c>
      <c r="AC173" s="8" t="str">
        <f>IFERROR(IF(INDEX('11.6_Outliers-Incineration'!$N$5:$N$500,MATCH($F173,'11.6_Outliers-Incineration'!$F$5:$F$500,0))&lt;&gt;"N",
INDEX('11.6_Outliers-Incineration'!K$5:K$500,MATCH($F173,'11.6_Outliers-Incineration'!$F$5:$F$500,0)),""),"")</f>
        <v/>
      </c>
      <c r="AD173" s="14" t="str">
        <f>IFERROR(IF(INDEX('11.6_Outliers-Incineration'!$N$5:$N$500,MATCH($F173,'11.6_Outliers-Incineration'!$F$5:$F$500,0))&lt;&gt;"N",
INDEX('11.6_Outliers-Incineration'!L$5:L$500,MATCH($F173,'11.6_Outliers-Incineration'!$F$5:$F$500,0)),""),"")</f>
        <v/>
      </c>
      <c r="AE173" s="14" t="str">
        <f>IFERROR(IF(INDEX('11.7_Outliers-Controlled_disp'!$N$5:$N$500,MATCH($F173,'11.7_Outliers-Controlled_disp'!$F$5:$F$500,0))&lt;&gt;"N",
INDEX('11.7_Outliers-Controlled_disp'!J$5:J$500,MATCH($F173,'11.7_Outliers-Controlled_disp'!$F$5:$F$500,0)),""),"")</f>
        <v/>
      </c>
      <c r="AF173" s="8" t="str">
        <f>IFERROR(IF(INDEX('11.7_Outliers-Controlled_disp'!$N$5:$N$500,MATCH($F173,'11.7_Outliers-Controlled_disp'!$F$5:$F$500,0))&lt;&gt;"N",
INDEX('11.7_Outliers-Controlled_disp'!K$5:K$500,MATCH($F173,'11.7_Outliers-Controlled_disp'!$F$5:$F$500,0)),""),"")</f>
        <v/>
      </c>
      <c r="AG173" s="14" t="str">
        <f>IFERROR(IF(INDEX('11.7_Outliers-Controlled_disp'!$N$5:$N$500,MATCH($F173,'11.7_Outliers-Controlled_disp'!$F$5:$F$500,0))&lt;&gt;"N",
INDEX('11.7_Outliers-Controlled_disp'!L$5:L$500,MATCH($F173,'11.7_Outliers-Controlled_disp'!$F$5:$F$500,0)),""),"")</f>
        <v/>
      </c>
      <c r="AI173" s="5"/>
      <c r="AJ173" s="5" t="s">
        <v>1569</v>
      </c>
      <c r="AK173" s="5">
        <f t="shared" si="2"/>
        <v>2</v>
      </c>
    </row>
    <row r="174" spans="1:37" x14ac:dyDescent="0.25">
      <c r="A174" s="5" t="s">
        <v>1170</v>
      </c>
      <c r="B174" s="5" t="s">
        <v>1173</v>
      </c>
      <c r="C174" s="5" t="s">
        <v>1172</v>
      </c>
      <c r="D174" s="5" t="s">
        <v>1038</v>
      </c>
      <c r="E174" s="5" t="s">
        <v>1174</v>
      </c>
      <c r="F174" s="5" t="s">
        <v>1171</v>
      </c>
      <c r="G174" s="5">
        <v>1</v>
      </c>
      <c r="H174" s="15">
        <v>1</v>
      </c>
      <c r="I174" s="4" t="s">
        <v>3163</v>
      </c>
      <c r="J174" s="13">
        <f>IFERROR(IF(INDEX('11.1_Outliers-Generation'!$N$5:$N$500,MATCH($F174,'11.1_Outliers-Generation'!$F$5:$F$500,0))&lt;&gt;"N",
INDEX('11.1_Outliers-Generation'!J$5:J$500,MATCH($F174,'11.1_Outliers-Generation'!$F$5:$F$500,0)),""),"")</f>
        <v>0.62945784471130228</v>
      </c>
      <c r="K174" s="8">
        <f>IFERROR(IF(INDEX('11.1_Outliers-Generation'!$N$5:$N$500,MATCH($F174,'11.1_Outliers-Generation'!$F$5:$F$500,0))&lt;&gt;"N",
INDEX('11.1_Outliers-Generation'!K$5:K$500,MATCH($F174,'11.1_Outliers-Generation'!$F$5:$F$500,0)),""),"")</f>
        <v>2013</v>
      </c>
      <c r="L174" s="13" t="str">
        <f>IFERROR(IF(INDEX('11.1_Outliers-Generation'!$N$5:$N$500,MATCH($F174,'11.1_Outliers-Generation'!$F$5:$F$500,0))&lt;&gt;"N",
INDEX('11.1_Outliers-Generation'!L$5:L$500,MATCH($F174,'11.1_Outliers-Generation'!$F$5:$F$500,0)),""),"")</f>
        <v>WaW_115</v>
      </c>
      <c r="M174" s="14">
        <f>IFERROR(IF(INDEX('11.2_Outliers-Collection_cov'!$N$5:$N$500,MATCH($F174,'11.2_Outliers-Collection_cov'!$F$5:$F$500,0))&lt;&gt;"N",
INDEX('11.2_Outliers-Collection_cov'!J$5:J$500,MATCH($F174,'11.2_Outliers-Collection_cov'!$F$5:$F$500,0)),""),"")</f>
        <v>72</v>
      </c>
      <c r="N174" s="8">
        <f>IFERROR(IF(INDEX('11.2_Outliers-Collection_cov'!$N$5:$N$500,MATCH($F174,'11.2_Outliers-Collection_cov'!$F$5:$F$500,0))&lt;&gt;"N",
INDEX('11.2_Outliers-Collection_cov'!K$5:K$500,MATCH($F174,'11.2_Outliers-Collection_cov'!$F$5:$F$500,0)),""),"")</f>
        <v>2013</v>
      </c>
      <c r="O174" s="13" t="str">
        <f>IFERROR(IF(INDEX('11.2_Outliers-Collection_cov'!$N$5:$N$500,MATCH($F174,'11.2_Outliers-Collection_cov'!$F$5:$F$500,0))&lt;&gt;"N",
INDEX('11.2_Outliers-Collection_cov'!L$5:L$500,MATCH($F174,'11.2_Outliers-Collection_cov'!$F$5:$F$500,0)),""),"")</f>
        <v>WaW_115</v>
      </c>
      <c r="P174" s="14">
        <f>IFERROR(IF(INDEX('11.3_Outliers-Plastic'!$N$5:$N$500,MATCH($F174,'11.3_Outliers-Plastic'!$F$5:$F$500,0))&lt;&gt;"N",
INDEX('11.3_Outliers-Plastic'!J$5:J$500,MATCH($F174,'11.3_Outliers-Plastic'!$F$5:$F$500,0)),""),"")</f>
        <v>17</v>
      </c>
      <c r="Q174" s="8">
        <f>IFERROR(IF(INDEX('11.3_Outliers-Plastic'!$N$5:$N$500,MATCH($F174,'11.3_Outliers-Plastic'!$F$5:$F$500,0))&lt;&gt;"N",
INDEX('11.3_Outliers-Plastic'!K$5:K$500,MATCH($F174,'11.3_Outliers-Plastic'!$F$5:$F$500,0)),""),"")</f>
        <v>2013</v>
      </c>
      <c r="R174" s="14" t="str">
        <f>IFERROR(IF(INDEX('11.3_Outliers-Plastic'!$N$5:$N$500,MATCH($F174,'11.3_Outliers-Plastic'!$F$5:$F$500,0))&lt;&gt;"N",
INDEX('11.3_Outliers-Plastic'!L$5:L$500,MATCH($F174,'11.3_Outliers-Plastic'!$F$5:$F$500,0)),""),"")</f>
        <v>WaW_115</v>
      </c>
      <c r="S174" s="12"/>
      <c r="T174" s="5"/>
      <c r="U174" s="5" t="s">
        <v>1569</v>
      </c>
      <c r="V174" s="14">
        <f>IFERROR(IF(INDEX('11.5_Outliers-Other_recovery'!$N$5:$N$500,MATCH($F174,'11.5_Outliers-Other_recovery'!$F$5:$F$500,0))&lt;&gt;"N",
INDEX('11.5_Outliers-Other_recovery'!J$5:J$500,MATCH($F174,'11.5_Outliers-Other_recovery'!$F$5:$F$500,0)),""),"")</f>
        <v>0</v>
      </c>
      <c r="W174" s="8">
        <f>IFERROR(IF(INDEX('11.5_Outliers-Other_recovery'!$N$5:$N$500,MATCH($F174,'11.5_Outliers-Other_recovery'!$F$5:$F$500,0))&lt;&gt;"N",
INDEX('11.5_Outliers-Other_recovery'!K$5:K$500,MATCH($F174,'11.5_Outliers-Other_recovery'!$F$5:$F$500,0)),""),"")</f>
        <v>2013</v>
      </c>
      <c r="X174" s="14" t="str">
        <f>IFERROR(IF(INDEX('11.5_Outliers-Other_recovery'!$N$5:$N$500,MATCH($F174,'11.5_Outliers-Other_recovery'!$F$5:$F$500,0))&lt;&gt;"N",
INDEX('11.5_Outliers-Other_recovery'!L$5:L$500,MATCH($F174,'11.5_Outliers-Other_recovery'!$F$5:$F$500,0)),""),"")</f>
        <v>WaW_115</v>
      </c>
      <c r="Y174" s="14">
        <f>IFERROR(IF(INDEX('11.4_Outliers-Formal_dry_recy'!$N$5:$N$500,MATCH($F174,'11.4_Outliers-Formal_dry_recy'!$F$5:$F$500,0))&lt;&gt;"N",
INDEX('11.4_Outliers-Formal_dry_recy'!J$5:J$500,MATCH($F174,'11.4_Outliers-Formal_dry_recy'!$F$5:$F$500,0)),""),"")</f>
        <v>0</v>
      </c>
      <c r="Z174" s="8">
        <f>IFERROR(IF(INDEX('11.4_Outliers-Formal_dry_recy'!$N$5:$N$500,MATCH($F174,'11.4_Outliers-Formal_dry_recy'!$F$5:$F$500,0))&lt;&gt;"N",
INDEX('11.4_Outliers-Formal_dry_recy'!K$5:K$500,MATCH($F174,'11.4_Outliers-Formal_dry_recy'!$F$5:$F$500,0)),""),"")</f>
        <v>2013</v>
      </c>
      <c r="AA174" s="14" t="str">
        <f>IFERROR(IF(INDEX('11.4_Outliers-Formal_dry_recy'!$N$5:$N$500,MATCH($F174,'11.4_Outliers-Formal_dry_recy'!$F$5:$F$500,0))&lt;&gt;"N",
INDEX('11.4_Outliers-Formal_dry_recy'!L$5:L$500,MATCH($F174,'11.4_Outliers-Formal_dry_recy'!$F$5:$F$500,0)),""),"")</f>
        <v>WaW_115</v>
      </c>
      <c r="AB174" s="14">
        <f>IFERROR(IF(INDEX('11.6_Outliers-Incineration'!$N$5:$N$500,MATCH($F174,'11.6_Outliers-Incineration'!$F$5:$F$500,0))&lt;&gt;"N",
INDEX('11.6_Outliers-Incineration'!J$5:J$500,MATCH($F174,'11.6_Outliers-Incineration'!$F$5:$F$500,0)),""),"")</f>
        <v>0</v>
      </c>
      <c r="AC174" s="8">
        <f>IFERROR(IF(INDEX('11.6_Outliers-Incineration'!$N$5:$N$500,MATCH($F174,'11.6_Outliers-Incineration'!$F$5:$F$500,0))&lt;&gt;"N",
INDEX('11.6_Outliers-Incineration'!K$5:K$500,MATCH($F174,'11.6_Outliers-Incineration'!$F$5:$F$500,0)),""),"")</f>
        <v>2013</v>
      </c>
      <c r="AD174" s="14" t="str">
        <f>IFERROR(IF(INDEX('11.6_Outliers-Incineration'!$N$5:$N$500,MATCH($F174,'11.6_Outliers-Incineration'!$F$5:$F$500,0))&lt;&gt;"N",
INDEX('11.6_Outliers-Incineration'!L$5:L$500,MATCH($F174,'11.6_Outliers-Incineration'!$F$5:$F$500,0)),""),"")</f>
        <v>WaW_115</v>
      </c>
      <c r="AE174" s="14">
        <f>IFERROR(IF(INDEX('11.7_Outliers-Controlled_disp'!$N$5:$N$500,MATCH($F174,'11.7_Outliers-Controlled_disp'!$F$5:$F$500,0))&lt;&gt;"N",
INDEX('11.7_Outliers-Controlled_disp'!J$5:J$500,MATCH($F174,'11.7_Outliers-Controlled_disp'!$F$5:$F$500,0)),""),"")</f>
        <v>0</v>
      </c>
      <c r="AF174" s="8">
        <f>IFERROR(IF(INDEX('11.7_Outliers-Controlled_disp'!$N$5:$N$500,MATCH($F174,'11.7_Outliers-Controlled_disp'!$F$5:$F$500,0))&lt;&gt;"N",
INDEX('11.7_Outliers-Controlled_disp'!K$5:K$500,MATCH($F174,'11.7_Outliers-Controlled_disp'!$F$5:$F$500,0)),""),"")</f>
        <v>2013</v>
      </c>
      <c r="AG174" s="14" t="str">
        <f>IFERROR(IF(INDEX('11.7_Outliers-Controlled_disp'!$N$5:$N$500,MATCH($F174,'11.7_Outliers-Controlled_disp'!$F$5:$F$500,0))&lt;&gt;"N",
INDEX('11.7_Outliers-Controlled_disp'!L$5:L$500,MATCH($F174,'11.7_Outliers-Controlled_disp'!$F$5:$F$500,0)),""),"")</f>
        <v>WaW_115</v>
      </c>
      <c r="AI174" s="5"/>
      <c r="AJ174" s="5" t="s">
        <v>1569</v>
      </c>
      <c r="AK174" s="5">
        <f t="shared" si="2"/>
        <v>7</v>
      </c>
    </row>
    <row r="175" spans="1:37" x14ac:dyDescent="0.25">
      <c r="A175" s="5" t="s">
        <v>1175</v>
      </c>
      <c r="B175" s="5" t="s">
        <v>1173</v>
      </c>
      <c r="C175" s="5" t="s">
        <v>1172</v>
      </c>
      <c r="D175" s="5" t="s">
        <v>1038</v>
      </c>
      <c r="E175" s="5" t="s">
        <v>1177</v>
      </c>
      <c r="F175" s="5" t="s">
        <v>1176</v>
      </c>
      <c r="G175" s="5">
        <v>2</v>
      </c>
      <c r="H175" s="15">
        <v>1</v>
      </c>
      <c r="I175" s="4"/>
      <c r="J175" s="13">
        <f>IFERROR(IF(INDEX('11.1_Outliers-Generation'!$N$5:$N$500,MATCH($F175,'11.1_Outliers-Generation'!$F$5:$F$500,0))&lt;&gt;"N",
INDEX('11.1_Outliers-Generation'!J$5:J$500,MATCH($F175,'11.1_Outliers-Generation'!$F$5:$F$500,0)),""),"")</f>
        <v>0.56002640699785444</v>
      </c>
      <c r="K175" s="8">
        <f>IFERROR(IF(INDEX('11.1_Outliers-Generation'!$N$5:$N$500,MATCH($F175,'11.1_Outliers-Generation'!$F$5:$F$500,0))&lt;&gt;"N",
INDEX('11.1_Outliers-Generation'!K$5:K$500,MATCH($F175,'11.1_Outliers-Generation'!$F$5:$F$500,0)),""),"")</f>
        <v>2011</v>
      </c>
      <c r="L175" s="13" t="str">
        <f>IFERROR(IF(INDEX('11.1_Outliers-Generation'!$N$5:$N$500,MATCH($F175,'11.1_Outliers-Generation'!$F$5:$F$500,0))&lt;&gt;"N",
INDEX('11.1_Outliers-Generation'!L$5:L$500,MATCH($F175,'11.1_Outliers-Generation'!$F$5:$F$500,0)),""),"")</f>
        <v>WaW_116</v>
      </c>
      <c r="M175" s="14" t="str">
        <f>IFERROR(IF(INDEX('11.2_Outliers-Collection_cov'!$N$5:$N$500,MATCH($F175,'11.2_Outliers-Collection_cov'!$F$5:$F$500,0))&lt;&gt;"N",
INDEX('11.2_Outliers-Collection_cov'!J$5:J$500,MATCH($F175,'11.2_Outliers-Collection_cov'!$F$5:$F$500,0)),""),"")</f>
        <v/>
      </c>
      <c r="N175" s="8" t="str">
        <f>IFERROR(IF(INDEX('11.2_Outliers-Collection_cov'!$N$5:$N$500,MATCH($F175,'11.2_Outliers-Collection_cov'!$F$5:$F$500,0))&lt;&gt;"N",
INDEX('11.2_Outliers-Collection_cov'!K$5:K$500,MATCH($F175,'11.2_Outliers-Collection_cov'!$F$5:$F$500,0)),""),"")</f>
        <v/>
      </c>
      <c r="O175" s="13" t="str">
        <f>IFERROR(IF(INDEX('11.2_Outliers-Collection_cov'!$N$5:$N$500,MATCH($F175,'11.2_Outliers-Collection_cov'!$F$5:$F$500,0))&lt;&gt;"N",
INDEX('11.2_Outliers-Collection_cov'!L$5:L$500,MATCH($F175,'11.2_Outliers-Collection_cov'!$F$5:$F$500,0)),""),"")</f>
        <v/>
      </c>
      <c r="P175" s="14">
        <f>IFERROR(IF(INDEX('11.3_Outliers-Plastic'!$N$5:$N$500,MATCH($F175,'11.3_Outliers-Plastic'!$F$5:$F$500,0))&lt;&gt;"N",
INDEX('11.3_Outliers-Plastic'!J$5:J$500,MATCH($F175,'11.3_Outliers-Plastic'!$F$5:$F$500,0)),""),"")</f>
        <v>12.000000000000002</v>
      </c>
      <c r="Q175" s="8">
        <f>IFERROR(IF(INDEX('11.3_Outliers-Plastic'!$N$5:$N$500,MATCH($F175,'11.3_Outliers-Plastic'!$F$5:$F$500,0))&lt;&gt;"N",
INDEX('11.3_Outliers-Plastic'!K$5:K$500,MATCH($F175,'11.3_Outliers-Plastic'!$F$5:$F$500,0)),""),"")</f>
        <v>2011</v>
      </c>
      <c r="R175" s="14" t="str">
        <f>IFERROR(IF(INDEX('11.3_Outliers-Plastic'!$N$5:$N$500,MATCH($F175,'11.3_Outliers-Plastic'!$F$5:$F$500,0))&lt;&gt;"N",
INDEX('11.3_Outliers-Plastic'!L$5:L$500,MATCH($F175,'11.3_Outliers-Plastic'!$F$5:$F$500,0)),""),"")</f>
        <v>WaW_116</v>
      </c>
      <c r="S175" s="12"/>
      <c r="T175" s="5"/>
      <c r="U175" s="5" t="s">
        <v>1569</v>
      </c>
      <c r="V175" s="14" t="str">
        <f>IFERROR(IF(INDEX('11.5_Outliers-Other_recovery'!$N$5:$N$500,MATCH($F175,'11.5_Outliers-Other_recovery'!$F$5:$F$500,0))&lt;&gt;"N",
INDEX('11.5_Outliers-Other_recovery'!J$5:J$500,MATCH($F175,'11.5_Outliers-Other_recovery'!$F$5:$F$500,0)),""),"")</f>
        <v/>
      </c>
      <c r="W175" s="8" t="str">
        <f>IFERROR(IF(INDEX('11.5_Outliers-Other_recovery'!$N$5:$N$500,MATCH($F175,'11.5_Outliers-Other_recovery'!$F$5:$F$500,0))&lt;&gt;"N",
INDEX('11.5_Outliers-Other_recovery'!K$5:K$500,MATCH($F175,'11.5_Outliers-Other_recovery'!$F$5:$F$500,0)),""),"")</f>
        <v/>
      </c>
      <c r="X175" s="14" t="str">
        <f>IFERROR(IF(INDEX('11.5_Outliers-Other_recovery'!$N$5:$N$500,MATCH($F175,'11.5_Outliers-Other_recovery'!$F$5:$F$500,0))&lt;&gt;"N",
INDEX('11.5_Outliers-Other_recovery'!L$5:L$500,MATCH($F175,'11.5_Outliers-Other_recovery'!$F$5:$F$500,0)),""),"")</f>
        <v/>
      </c>
      <c r="Y175" s="14" t="str">
        <f>IFERROR(IF(INDEX('11.4_Outliers-Formal_dry_recy'!$N$5:$N$500,MATCH($F175,'11.4_Outliers-Formal_dry_recy'!$F$5:$F$500,0))&lt;&gt;"N",
INDEX('11.4_Outliers-Formal_dry_recy'!J$5:J$500,MATCH($F175,'11.4_Outliers-Formal_dry_recy'!$F$5:$F$500,0)),""),"")</f>
        <v/>
      </c>
      <c r="Z175" s="8" t="str">
        <f>IFERROR(IF(INDEX('11.4_Outliers-Formal_dry_recy'!$N$5:$N$500,MATCH($F175,'11.4_Outliers-Formal_dry_recy'!$F$5:$F$500,0))&lt;&gt;"N",
INDEX('11.4_Outliers-Formal_dry_recy'!K$5:K$500,MATCH($F175,'11.4_Outliers-Formal_dry_recy'!$F$5:$F$500,0)),""),"")</f>
        <v/>
      </c>
      <c r="AA175" s="14" t="str">
        <f>IFERROR(IF(INDEX('11.4_Outliers-Formal_dry_recy'!$N$5:$N$500,MATCH($F175,'11.4_Outliers-Formal_dry_recy'!$F$5:$F$500,0))&lt;&gt;"N",
INDEX('11.4_Outliers-Formal_dry_recy'!L$5:L$500,MATCH($F175,'11.4_Outliers-Formal_dry_recy'!$F$5:$F$500,0)),""),"")</f>
        <v/>
      </c>
      <c r="AB175" s="14" t="str">
        <f>IFERROR(IF(INDEX('11.6_Outliers-Incineration'!$N$5:$N$500,MATCH($F175,'11.6_Outliers-Incineration'!$F$5:$F$500,0))&lt;&gt;"N",
INDEX('11.6_Outliers-Incineration'!J$5:J$500,MATCH($F175,'11.6_Outliers-Incineration'!$F$5:$F$500,0)),""),"")</f>
        <v/>
      </c>
      <c r="AC175" s="8" t="str">
        <f>IFERROR(IF(INDEX('11.6_Outliers-Incineration'!$N$5:$N$500,MATCH($F175,'11.6_Outliers-Incineration'!$F$5:$F$500,0))&lt;&gt;"N",
INDEX('11.6_Outliers-Incineration'!K$5:K$500,MATCH($F175,'11.6_Outliers-Incineration'!$F$5:$F$500,0)),""),"")</f>
        <v/>
      </c>
      <c r="AD175" s="14" t="str">
        <f>IFERROR(IF(INDEX('11.6_Outliers-Incineration'!$N$5:$N$500,MATCH($F175,'11.6_Outliers-Incineration'!$F$5:$F$500,0))&lt;&gt;"N",
INDEX('11.6_Outliers-Incineration'!L$5:L$500,MATCH($F175,'11.6_Outliers-Incineration'!$F$5:$F$500,0)),""),"")</f>
        <v/>
      </c>
      <c r="AE175" s="14" t="str">
        <f>IFERROR(IF(INDEX('11.7_Outliers-Controlled_disp'!$N$5:$N$500,MATCH($F175,'11.7_Outliers-Controlled_disp'!$F$5:$F$500,0))&lt;&gt;"N",
INDEX('11.7_Outliers-Controlled_disp'!J$5:J$500,MATCH($F175,'11.7_Outliers-Controlled_disp'!$F$5:$F$500,0)),""),"")</f>
        <v/>
      </c>
      <c r="AF175" s="8" t="str">
        <f>IFERROR(IF(INDEX('11.7_Outliers-Controlled_disp'!$N$5:$N$500,MATCH($F175,'11.7_Outliers-Controlled_disp'!$F$5:$F$500,0))&lt;&gt;"N",
INDEX('11.7_Outliers-Controlled_disp'!K$5:K$500,MATCH($F175,'11.7_Outliers-Controlled_disp'!$F$5:$F$500,0)),""),"")</f>
        <v/>
      </c>
      <c r="AG175" s="14" t="str">
        <f>IFERROR(IF(INDEX('11.7_Outliers-Controlled_disp'!$N$5:$N$500,MATCH($F175,'11.7_Outliers-Controlled_disp'!$F$5:$F$500,0))&lt;&gt;"N",
INDEX('11.7_Outliers-Controlled_disp'!L$5:L$500,MATCH($F175,'11.7_Outliers-Controlled_disp'!$F$5:$F$500,0)),""),"")</f>
        <v/>
      </c>
      <c r="AI175" s="5"/>
      <c r="AJ175" s="5" t="s">
        <v>1569</v>
      </c>
      <c r="AK175" s="5">
        <f t="shared" si="2"/>
        <v>2</v>
      </c>
    </row>
    <row r="176" spans="1:37" x14ac:dyDescent="0.25">
      <c r="A176" s="5" t="s">
        <v>1178</v>
      </c>
      <c r="B176" s="5" t="s">
        <v>1173</v>
      </c>
      <c r="C176" s="5" t="s">
        <v>1172</v>
      </c>
      <c r="D176" s="5" t="s">
        <v>1038</v>
      </c>
      <c r="E176" s="5" t="s">
        <v>1180</v>
      </c>
      <c r="F176" s="5" t="s">
        <v>1179</v>
      </c>
      <c r="G176" s="5">
        <v>2</v>
      </c>
      <c r="H176" s="15">
        <v>2</v>
      </c>
      <c r="I176" s="4" t="s">
        <v>1891</v>
      </c>
      <c r="J176" s="13" t="str">
        <f>IFERROR(IF(INDEX('11.1_Outliers-Generation'!$N$5:$N$500,MATCH($F176,'11.1_Outliers-Generation'!$F$5:$F$500,0))&lt;&gt;"N",
INDEX('11.1_Outliers-Generation'!J$5:J$500,MATCH($F176,'11.1_Outliers-Generation'!$F$5:$F$500,0)),""),"")</f>
        <v/>
      </c>
      <c r="K176" s="8" t="str">
        <f>IFERROR(IF(INDEX('11.1_Outliers-Generation'!$N$5:$N$500,MATCH($F176,'11.1_Outliers-Generation'!$F$5:$F$500,0))&lt;&gt;"N",
INDEX('11.1_Outliers-Generation'!K$5:K$500,MATCH($F176,'11.1_Outliers-Generation'!$F$5:$F$500,0)),""),"")</f>
        <v/>
      </c>
      <c r="L176" s="13" t="str">
        <f>IFERROR(IF(INDEX('11.1_Outliers-Generation'!$N$5:$N$500,MATCH($F176,'11.1_Outliers-Generation'!$F$5:$F$500,0))&lt;&gt;"N",
INDEX('11.1_Outliers-Generation'!L$5:L$500,MATCH($F176,'11.1_Outliers-Generation'!$F$5:$F$500,0)),""),"")</f>
        <v/>
      </c>
      <c r="M176" s="14" t="str">
        <f>IFERROR(IF(INDEX('11.2_Outliers-Collection_cov'!$N$5:$N$500,MATCH($F176,'11.2_Outliers-Collection_cov'!$F$5:$F$500,0))&lt;&gt;"N",
INDEX('11.2_Outliers-Collection_cov'!J$5:J$500,MATCH($F176,'11.2_Outliers-Collection_cov'!$F$5:$F$500,0)),""),"")</f>
        <v/>
      </c>
      <c r="N176" s="8" t="str">
        <f>IFERROR(IF(INDEX('11.2_Outliers-Collection_cov'!$N$5:$N$500,MATCH($F176,'11.2_Outliers-Collection_cov'!$F$5:$F$500,0))&lt;&gt;"N",
INDEX('11.2_Outliers-Collection_cov'!K$5:K$500,MATCH($F176,'11.2_Outliers-Collection_cov'!$F$5:$F$500,0)),""),"")</f>
        <v/>
      </c>
      <c r="O176" s="13" t="str">
        <f>IFERROR(IF(INDEX('11.2_Outliers-Collection_cov'!$N$5:$N$500,MATCH($F176,'11.2_Outliers-Collection_cov'!$F$5:$F$500,0))&lt;&gt;"N",
INDEX('11.2_Outliers-Collection_cov'!L$5:L$500,MATCH($F176,'11.2_Outliers-Collection_cov'!$F$5:$F$500,0)),""),"")</f>
        <v/>
      </c>
      <c r="P176" s="14">
        <f>IFERROR(IF(INDEX('11.3_Outliers-Plastic'!$N$5:$N$500,MATCH($F176,'11.3_Outliers-Plastic'!$F$5:$F$500,0))&lt;&gt;"N",
INDEX('11.3_Outliers-Plastic'!J$5:J$500,MATCH($F176,'11.3_Outliers-Plastic'!$F$5:$F$500,0)),""),"")</f>
        <v>11.811811811811811</v>
      </c>
      <c r="Q176" s="8">
        <f>IFERROR(IF(INDEX('11.3_Outliers-Plastic'!$N$5:$N$500,MATCH($F176,'11.3_Outliers-Plastic'!$F$5:$F$500,0))&lt;&gt;"N",
INDEX('11.3_Outliers-Plastic'!K$5:K$500,MATCH($F176,'11.3_Outliers-Plastic'!$F$5:$F$500,0)),""),"")</f>
        <v>2014</v>
      </c>
      <c r="R176" s="14" t="str">
        <f>IFERROR(IF(INDEX('11.3_Outliers-Plastic'!$N$5:$N$500,MATCH($F176,'11.3_Outliers-Plastic'!$F$5:$F$500,0))&lt;&gt;"N",
INDEX('11.3_Outliers-Plastic'!L$5:L$500,MATCH($F176,'11.3_Outliers-Plastic'!$F$5:$F$500,0)),""),"")</f>
        <v>WaW_117</v>
      </c>
      <c r="S176" s="12"/>
      <c r="T176" s="5"/>
      <c r="U176" s="5" t="s">
        <v>1569</v>
      </c>
      <c r="V176" s="14">
        <f>IFERROR(IF(INDEX('11.5_Outliers-Other_recovery'!$N$5:$N$500,MATCH($F176,'11.5_Outliers-Other_recovery'!$F$5:$F$500,0))&lt;&gt;"N",
INDEX('11.5_Outliers-Other_recovery'!J$5:J$500,MATCH($F176,'11.5_Outliers-Other_recovery'!$F$5:$F$500,0)),""),"")</f>
        <v>0</v>
      </c>
      <c r="W176" s="8">
        <f>IFERROR(IF(INDEX('11.5_Outliers-Other_recovery'!$N$5:$N$500,MATCH($F176,'11.5_Outliers-Other_recovery'!$F$5:$F$500,0))&lt;&gt;"N",
INDEX('11.5_Outliers-Other_recovery'!K$5:K$500,MATCH($F176,'11.5_Outliers-Other_recovery'!$F$5:$F$500,0)),""),"")</f>
        <v>2014</v>
      </c>
      <c r="X176" s="14" t="str">
        <f>IFERROR(IF(INDEX('11.5_Outliers-Other_recovery'!$N$5:$N$500,MATCH($F176,'11.5_Outliers-Other_recovery'!$F$5:$F$500,0))&lt;&gt;"N",
INDEX('11.5_Outliers-Other_recovery'!L$5:L$500,MATCH($F176,'11.5_Outliers-Other_recovery'!$F$5:$F$500,0)),""),"")</f>
        <v>WaW_117</v>
      </c>
      <c r="Y176" s="14">
        <f>IFERROR(IF(INDEX('11.4_Outliers-Formal_dry_recy'!$N$5:$N$500,MATCH($F176,'11.4_Outliers-Formal_dry_recy'!$F$5:$F$500,0))&lt;&gt;"N",
INDEX('11.4_Outliers-Formal_dry_recy'!J$5:J$500,MATCH($F176,'11.4_Outliers-Formal_dry_recy'!$F$5:$F$500,0)),""),"")</f>
        <v>0</v>
      </c>
      <c r="Z176" s="8">
        <f>IFERROR(IF(INDEX('11.4_Outliers-Formal_dry_recy'!$N$5:$N$500,MATCH($F176,'11.4_Outliers-Formal_dry_recy'!$F$5:$F$500,0))&lt;&gt;"N",
INDEX('11.4_Outliers-Formal_dry_recy'!K$5:K$500,MATCH($F176,'11.4_Outliers-Formal_dry_recy'!$F$5:$F$500,0)),""),"")</f>
        <v>2014</v>
      </c>
      <c r="AA176" s="14" t="str">
        <f>IFERROR(IF(INDEX('11.4_Outliers-Formal_dry_recy'!$N$5:$N$500,MATCH($F176,'11.4_Outliers-Formal_dry_recy'!$F$5:$F$500,0))&lt;&gt;"N",
INDEX('11.4_Outliers-Formal_dry_recy'!L$5:L$500,MATCH($F176,'11.4_Outliers-Formal_dry_recy'!$F$5:$F$500,0)),""),"")</f>
        <v>WaW_117</v>
      </c>
      <c r="AB176" s="14">
        <f>IFERROR(IF(INDEX('11.6_Outliers-Incineration'!$N$5:$N$500,MATCH($F176,'11.6_Outliers-Incineration'!$F$5:$F$500,0))&lt;&gt;"N",
INDEX('11.6_Outliers-Incineration'!J$5:J$500,MATCH($F176,'11.6_Outliers-Incineration'!$F$5:$F$500,0)),""),"")</f>
        <v>0</v>
      </c>
      <c r="AC176" s="8">
        <f>IFERROR(IF(INDEX('11.6_Outliers-Incineration'!$N$5:$N$500,MATCH($F176,'11.6_Outliers-Incineration'!$F$5:$F$500,0))&lt;&gt;"N",
INDEX('11.6_Outliers-Incineration'!K$5:K$500,MATCH($F176,'11.6_Outliers-Incineration'!$F$5:$F$500,0)),""),"")</f>
        <v>2014</v>
      </c>
      <c r="AD176" s="14" t="str">
        <f>IFERROR(IF(INDEX('11.6_Outliers-Incineration'!$N$5:$N$500,MATCH($F176,'11.6_Outliers-Incineration'!$F$5:$F$500,0))&lt;&gt;"N",
INDEX('11.6_Outliers-Incineration'!L$5:L$500,MATCH($F176,'11.6_Outliers-Incineration'!$F$5:$F$500,0)),""),"")</f>
        <v>WaW_117</v>
      </c>
      <c r="AE176" s="14">
        <f>IFERROR(IF(INDEX('11.7_Outliers-Controlled_disp'!$N$5:$N$500,MATCH($F176,'11.7_Outliers-Controlled_disp'!$F$5:$F$500,0))&lt;&gt;"N",
INDEX('11.7_Outliers-Controlled_disp'!J$5:J$500,MATCH($F176,'11.7_Outliers-Controlled_disp'!$F$5:$F$500,0)),""),"")</f>
        <v>0</v>
      </c>
      <c r="AF176" s="8">
        <f>IFERROR(IF(INDEX('11.7_Outliers-Controlled_disp'!$N$5:$N$500,MATCH($F176,'11.7_Outliers-Controlled_disp'!$F$5:$F$500,0))&lt;&gt;"N",
INDEX('11.7_Outliers-Controlled_disp'!K$5:K$500,MATCH($F176,'11.7_Outliers-Controlled_disp'!$F$5:$F$500,0)),""),"")</f>
        <v>2014</v>
      </c>
      <c r="AG176" s="14" t="str">
        <f>IFERROR(IF(INDEX('11.7_Outliers-Controlled_disp'!$N$5:$N$500,MATCH($F176,'11.7_Outliers-Controlled_disp'!$F$5:$F$500,0))&lt;&gt;"N",
INDEX('11.7_Outliers-Controlled_disp'!L$5:L$500,MATCH($F176,'11.7_Outliers-Controlled_disp'!$F$5:$F$500,0)),""),"")</f>
        <v>WaW_117</v>
      </c>
      <c r="AI176" s="5"/>
      <c r="AJ176" s="5" t="s">
        <v>1569</v>
      </c>
      <c r="AK176" s="5">
        <f t="shared" si="2"/>
        <v>5</v>
      </c>
    </row>
    <row r="177" spans="1:37" x14ac:dyDescent="0.25">
      <c r="A177" s="5" t="s">
        <v>457</v>
      </c>
      <c r="B177" s="5" t="s">
        <v>460</v>
      </c>
      <c r="C177" s="5" t="s">
        <v>459</v>
      </c>
      <c r="D177" s="5" t="s">
        <v>360</v>
      </c>
      <c r="E177" s="5" t="s">
        <v>461</v>
      </c>
      <c r="F177" s="5" t="s">
        <v>458</v>
      </c>
      <c r="G177" s="5">
        <v>2</v>
      </c>
      <c r="H177" s="15">
        <v>1</v>
      </c>
      <c r="I177" s="4" t="s">
        <v>3164</v>
      </c>
      <c r="J177" s="13">
        <f>IFERROR(IF(INDEX('11.1_Outliers-Generation'!$N$5:$N$500,MATCH($F177,'11.1_Outliers-Generation'!$F$5:$F$500,0))&lt;&gt;"N",
INDEX('11.1_Outliers-Generation'!J$5:J$500,MATCH($F177,'11.1_Outliers-Generation'!$F$5:$F$500,0)),""),"")</f>
        <v>0.70000000313841571</v>
      </c>
      <c r="K177" s="8">
        <f>IFERROR(IF(INDEX('11.1_Outliers-Generation'!$N$5:$N$500,MATCH($F177,'11.1_Outliers-Generation'!$F$5:$F$500,0))&lt;&gt;"N",
INDEX('11.1_Outliers-Generation'!K$5:K$500,MATCH($F177,'11.1_Outliers-Generation'!$F$5:$F$500,0)),""),"")</f>
        <v>2015</v>
      </c>
      <c r="L177" s="13" t="str">
        <f>IFERROR(IF(INDEX('11.1_Outliers-Generation'!$N$5:$N$500,MATCH($F177,'11.1_Outliers-Generation'!$F$5:$F$500,0))&lt;&gt;"N",
INDEX('11.1_Outliers-Generation'!L$5:L$500,MATCH($F177,'11.1_Outliers-Generation'!$F$5:$F$500,0)),""),"")</f>
        <v>WaW_119</v>
      </c>
      <c r="M177" s="14">
        <f>IFERROR(IF(INDEX('11.2_Outliers-Collection_cov'!$N$5:$N$500,MATCH($F177,'11.2_Outliers-Collection_cov'!$F$5:$F$500,0))&lt;&gt;"N",
INDEX('11.2_Outliers-Collection_cov'!J$5:J$500,MATCH($F177,'11.2_Outliers-Collection_cov'!$F$5:$F$500,0)),""),"")</f>
        <v>12.4</v>
      </c>
      <c r="N177" s="8">
        <f>IFERROR(IF(INDEX('11.2_Outliers-Collection_cov'!$N$5:$N$500,MATCH($F177,'11.2_Outliers-Collection_cov'!$F$5:$F$500,0))&lt;&gt;"N",
INDEX('11.2_Outliers-Collection_cov'!K$5:K$500,MATCH($F177,'11.2_Outliers-Collection_cov'!$F$5:$F$500,0)),""),"")</f>
        <v>2015</v>
      </c>
      <c r="O177" s="13" t="str">
        <f>IFERROR(IF(INDEX('11.2_Outliers-Collection_cov'!$N$5:$N$500,MATCH($F177,'11.2_Outliers-Collection_cov'!$F$5:$F$500,0))&lt;&gt;"N",
INDEX('11.2_Outliers-Collection_cov'!L$5:L$500,MATCH($F177,'11.2_Outliers-Collection_cov'!$F$5:$F$500,0)),""),"")</f>
        <v>WaW_119</v>
      </c>
      <c r="P177" s="14">
        <f>IFERROR(IF(INDEX('11.3_Outliers-Plastic'!$N$5:$N$500,MATCH($F177,'11.3_Outliers-Plastic'!$F$5:$F$500,0))&lt;&gt;"N",
INDEX('11.3_Outliers-Plastic'!J$5:J$500,MATCH($F177,'11.3_Outliers-Plastic'!$F$5:$F$500,0)),""),"")</f>
        <v>15.4</v>
      </c>
      <c r="Q177" s="8">
        <f>IFERROR(IF(INDEX('11.3_Outliers-Plastic'!$N$5:$N$500,MATCH($F177,'11.3_Outliers-Plastic'!$F$5:$F$500,0))&lt;&gt;"N",
INDEX('11.3_Outliers-Plastic'!K$5:K$500,MATCH($F177,'11.3_Outliers-Plastic'!$F$5:$F$500,0)),""),"")</f>
        <v>2015</v>
      </c>
      <c r="R177" s="14" t="str">
        <f>IFERROR(IF(INDEX('11.3_Outliers-Plastic'!$N$5:$N$500,MATCH($F177,'11.3_Outliers-Plastic'!$F$5:$F$500,0))&lt;&gt;"N",
INDEX('11.3_Outliers-Plastic'!L$5:L$500,MATCH($F177,'11.3_Outliers-Plastic'!$F$5:$F$500,0)),""),"")</f>
        <v>WaW_119</v>
      </c>
      <c r="S177" s="12"/>
      <c r="T177" s="5"/>
      <c r="U177" s="5" t="s">
        <v>1569</v>
      </c>
      <c r="V177" s="14">
        <f>IFERROR(IF(INDEX('11.5_Outliers-Other_recovery'!$N$5:$N$500,MATCH($F177,'11.5_Outliers-Other_recovery'!$F$5:$F$500,0))&lt;&gt;"N",
INDEX('11.5_Outliers-Other_recovery'!J$5:J$500,MATCH($F177,'11.5_Outliers-Other_recovery'!$F$5:$F$500,0)),""),"")</f>
        <v>0</v>
      </c>
      <c r="W177" s="8">
        <f>IFERROR(IF(INDEX('11.5_Outliers-Other_recovery'!$N$5:$N$500,MATCH($F177,'11.5_Outliers-Other_recovery'!$F$5:$F$500,0))&lt;&gt;"N",
INDEX('11.5_Outliers-Other_recovery'!K$5:K$500,MATCH($F177,'11.5_Outliers-Other_recovery'!$F$5:$F$500,0)),""),"")</f>
        <v>2015</v>
      </c>
      <c r="X177" s="14" t="str">
        <f>IFERROR(IF(INDEX('11.5_Outliers-Other_recovery'!$N$5:$N$500,MATCH($F177,'11.5_Outliers-Other_recovery'!$F$5:$F$500,0))&lt;&gt;"N",
INDEX('11.5_Outliers-Other_recovery'!L$5:L$500,MATCH($F177,'11.5_Outliers-Other_recovery'!$F$5:$F$500,0)),""),"")</f>
        <v>WaW_119</v>
      </c>
      <c r="Y177" s="14">
        <f>IFERROR(IF(INDEX('11.4_Outliers-Formal_dry_recy'!$N$5:$N$500,MATCH($F177,'11.4_Outliers-Formal_dry_recy'!$F$5:$F$500,0))&lt;&gt;"N",
INDEX('11.4_Outliers-Formal_dry_recy'!J$5:J$500,MATCH($F177,'11.4_Outliers-Formal_dry_recy'!$F$5:$F$500,0)),""),"")</f>
        <v>0</v>
      </c>
      <c r="Z177" s="8">
        <f>IFERROR(IF(INDEX('11.4_Outliers-Formal_dry_recy'!$N$5:$N$500,MATCH($F177,'11.4_Outliers-Formal_dry_recy'!$F$5:$F$500,0))&lt;&gt;"N",
INDEX('11.4_Outliers-Formal_dry_recy'!K$5:K$500,MATCH($F177,'11.4_Outliers-Formal_dry_recy'!$F$5:$F$500,0)),""),"")</f>
        <v>2015</v>
      </c>
      <c r="AA177" s="14" t="str">
        <f>IFERROR(IF(INDEX('11.4_Outliers-Formal_dry_recy'!$N$5:$N$500,MATCH($F177,'11.4_Outliers-Formal_dry_recy'!$F$5:$F$500,0))&lt;&gt;"N",
INDEX('11.4_Outliers-Formal_dry_recy'!L$5:L$500,MATCH($F177,'11.4_Outliers-Formal_dry_recy'!$F$5:$F$500,0)),""),"")</f>
        <v>WaW_119</v>
      </c>
      <c r="AB177" s="14">
        <f>IFERROR(IF(INDEX('11.6_Outliers-Incineration'!$N$5:$N$500,MATCH($F177,'11.6_Outliers-Incineration'!$F$5:$F$500,0))&lt;&gt;"N",
INDEX('11.6_Outliers-Incineration'!J$5:J$500,MATCH($F177,'11.6_Outliers-Incineration'!$F$5:$F$500,0)),""),"")</f>
        <v>0</v>
      </c>
      <c r="AC177" s="8">
        <f>IFERROR(IF(INDEX('11.6_Outliers-Incineration'!$N$5:$N$500,MATCH($F177,'11.6_Outliers-Incineration'!$F$5:$F$500,0))&lt;&gt;"N",
INDEX('11.6_Outliers-Incineration'!K$5:K$500,MATCH($F177,'11.6_Outliers-Incineration'!$F$5:$F$500,0)),""),"")</f>
        <v>2015</v>
      </c>
      <c r="AD177" s="14" t="str">
        <f>IFERROR(IF(INDEX('11.6_Outliers-Incineration'!$N$5:$N$500,MATCH($F177,'11.6_Outliers-Incineration'!$F$5:$F$500,0))&lt;&gt;"N",
INDEX('11.6_Outliers-Incineration'!L$5:L$500,MATCH($F177,'11.6_Outliers-Incineration'!$F$5:$F$500,0)),""),"")</f>
        <v>WaW_119</v>
      </c>
      <c r="AE177" s="14" t="str">
        <f>IFERROR(IF(INDEX('11.7_Outliers-Controlled_disp'!$N$5:$N$500,MATCH($F177,'11.7_Outliers-Controlled_disp'!$F$5:$F$500,0))&lt;&gt;"N",
INDEX('11.7_Outliers-Controlled_disp'!J$5:J$500,MATCH($F177,'11.7_Outliers-Controlled_disp'!$F$5:$F$500,0)),""),"")</f>
        <v/>
      </c>
      <c r="AF177" s="8" t="str">
        <f>IFERROR(IF(INDEX('11.7_Outliers-Controlled_disp'!$N$5:$N$500,MATCH($F177,'11.7_Outliers-Controlled_disp'!$F$5:$F$500,0))&lt;&gt;"N",
INDEX('11.7_Outliers-Controlled_disp'!K$5:K$500,MATCH($F177,'11.7_Outliers-Controlled_disp'!$F$5:$F$500,0)),""),"")</f>
        <v/>
      </c>
      <c r="AG177" s="14" t="str">
        <f>IFERROR(IF(INDEX('11.7_Outliers-Controlled_disp'!$N$5:$N$500,MATCH($F177,'11.7_Outliers-Controlled_disp'!$F$5:$F$500,0))&lt;&gt;"N",
INDEX('11.7_Outliers-Controlled_disp'!L$5:L$500,MATCH($F177,'11.7_Outliers-Controlled_disp'!$F$5:$F$500,0)),""),"")</f>
        <v/>
      </c>
      <c r="AI177" s="5"/>
      <c r="AJ177" s="5" t="s">
        <v>1569</v>
      </c>
      <c r="AK177" s="5">
        <f t="shared" si="2"/>
        <v>6</v>
      </c>
    </row>
    <row r="178" spans="1:37" x14ac:dyDescent="0.25">
      <c r="A178" s="5" t="s">
        <v>699</v>
      </c>
      <c r="B178" s="5" t="s">
        <v>702</v>
      </c>
      <c r="C178" s="5" t="s">
        <v>701</v>
      </c>
      <c r="D178" s="5" t="s">
        <v>620</v>
      </c>
      <c r="E178" s="5" t="s">
        <v>703</v>
      </c>
      <c r="F178" s="5" t="s">
        <v>700</v>
      </c>
      <c r="G178" s="5">
        <v>2</v>
      </c>
      <c r="H178" s="15">
        <v>1</v>
      </c>
      <c r="I178" s="4"/>
      <c r="J178" s="13">
        <f>IFERROR(IF(INDEX('11.1_Outliers-Generation'!$N$5:$N$500,MATCH($F178,'11.1_Outliers-Generation'!$F$5:$F$500,0))&lt;&gt;"N",
INDEX('11.1_Outliers-Generation'!J$5:J$500,MATCH($F178,'11.1_Outliers-Generation'!$F$5:$F$500,0)),""),"")</f>
        <v>0.75429553264604809</v>
      </c>
      <c r="K178" s="8">
        <f>IFERROR(IF(INDEX('11.1_Outliers-Generation'!$N$5:$N$500,MATCH($F178,'11.1_Outliers-Generation'!$F$5:$F$500,0))&lt;&gt;"N",
INDEX('11.1_Outliers-Generation'!K$5:K$500,MATCH($F178,'11.1_Outliers-Generation'!$F$5:$F$500,0)),""),"")</f>
        <v>2015</v>
      </c>
      <c r="L178" s="13" t="str">
        <f>IFERROR(IF(INDEX('11.1_Outliers-Generation'!$N$5:$N$500,MATCH($F178,'11.1_Outliers-Generation'!$F$5:$F$500,0))&lt;&gt;"N",
INDEX('11.1_Outliers-Generation'!L$5:L$500,MATCH($F178,'11.1_Outliers-Generation'!$F$5:$F$500,0)),""),"")</f>
        <v>WaW_120</v>
      </c>
      <c r="M178" s="14">
        <f>IFERROR(IF(INDEX('11.2_Outliers-Collection_cov'!$N$5:$N$500,MATCH($F178,'11.2_Outliers-Collection_cov'!$F$5:$F$500,0))&lt;&gt;"N",
INDEX('11.2_Outliers-Collection_cov'!J$5:J$500,MATCH($F178,'11.2_Outliers-Collection_cov'!$F$5:$F$500,0)),""),"")</f>
        <v>97</v>
      </c>
      <c r="N178" s="8">
        <f>IFERROR(IF(INDEX('11.2_Outliers-Collection_cov'!$N$5:$N$500,MATCH($F178,'11.2_Outliers-Collection_cov'!$F$5:$F$500,0))&lt;&gt;"N",
INDEX('11.2_Outliers-Collection_cov'!K$5:K$500,MATCH($F178,'11.2_Outliers-Collection_cov'!$F$5:$F$500,0)),""),"")</f>
        <v>2015</v>
      </c>
      <c r="O178" s="13" t="str">
        <f>IFERROR(IF(INDEX('11.2_Outliers-Collection_cov'!$N$5:$N$500,MATCH($F178,'11.2_Outliers-Collection_cov'!$F$5:$F$500,0))&lt;&gt;"N",
INDEX('11.2_Outliers-Collection_cov'!L$5:L$500,MATCH($F178,'11.2_Outliers-Collection_cov'!$F$5:$F$500,0)),""),"")</f>
        <v>WaW_120</v>
      </c>
      <c r="P178" s="14">
        <f>IFERROR(IF(INDEX('11.3_Outliers-Plastic'!$N$5:$N$500,MATCH($F178,'11.3_Outliers-Plastic'!$F$5:$F$500,0))&lt;&gt;"N",
INDEX('11.3_Outliers-Plastic'!J$5:J$500,MATCH($F178,'11.3_Outliers-Plastic'!$F$5:$F$500,0)),""),"")</f>
        <v>8.1632653061224492</v>
      </c>
      <c r="Q178" s="8">
        <f>IFERROR(IF(INDEX('11.3_Outliers-Plastic'!$N$5:$N$500,MATCH($F178,'11.3_Outliers-Plastic'!$F$5:$F$500,0))&lt;&gt;"N",
INDEX('11.3_Outliers-Plastic'!K$5:K$500,MATCH($F178,'11.3_Outliers-Plastic'!$F$5:$F$500,0)),""),"")</f>
        <v>2015</v>
      </c>
      <c r="R178" s="14" t="str">
        <f>IFERROR(IF(INDEX('11.3_Outliers-Plastic'!$N$5:$N$500,MATCH($F178,'11.3_Outliers-Plastic'!$F$5:$F$500,0))&lt;&gt;"N",
INDEX('11.3_Outliers-Plastic'!L$5:L$500,MATCH($F178,'11.3_Outliers-Plastic'!$F$5:$F$500,0)),""),"")</f>
        <v>WaW_120</v>
      </c>
      <c r="S178" s="12"/>
      <c r="T178" s="5"/>
      <c r="U178" s="5" t="s">
        <v>1569</v>
      </c>
      <c r="V178" s="14" t="str">
        <f>IFERROR(IF(INDEX('11.5_Outliers-Other_recovery'!$N$5:$N$500,MATCH($F178,'11.5_Outliers-Other_recovery'!$F$5:$F$500,0))&lt;&gt;"N",
INDEX('11.5_Outliers-Other_recovery'!J$5:J$500,MATCH($F178,'11.5_Outliers-Other_recovery'!$F$5:$F$500,0)),""),"")</f>
        <v/>
      </c>
      <c r="W178" s="8" t="str">
        <f>IFERROR(IF(INDEX('11.5_Outliers-Other_recovery'!$N$5:$N$500,MATCH($F178,'11.5_Outliers-Other_recovery'!$F$5:$F$500,0))&lt;&gt;"N",
INDEX('11.5_Outliers-Other_recovery'!K$5:K$500,MATCH($F178,'11.5_Outliers-Other_recovery'!$F$5:$F$500,0)),""),"")</f>
        <v/>
      </c>
      <c r="X178" s="14" t="str">
        <f>IFERROR(IF(INDEX('11.5_Outliers-Other_recovery'!$N$5:$N$500,MATCH($F178,'11.5_Outliers-Other_recovery'!$F$5:$F$500,0))&lt;&gt;"N",
INDEX('11.5_Outliers-Other_recovery'!L$5:L$500,MATCH($F178,'11.5_Outliers-Other_recovery'!$F$5:$F$500,0)),""),"")</f>
        <v/>
      </c>
      <c r="Y178" s="14" t="str">
        <f>IFERROR(IF(INDEX('11.4_Outliers-Formal_dry_recy'!$N$5:$N$500,MATCH($F178,'11.4_Outliers-Formal_dry_recy'!$F$5:$F$500,0))&lt;&gt;"N",
INDEX('11.4_Outliers-Formal_dry_recy'!J$5:J$500,MATCH($F178,'11.4_Outliers-Formal_dry_recy'!$F$5:$F$500,0)),""),"")</f>
        <v/>
      </c>
      <c r="Z178" s="8" t="str">
        <f>IFERROR(IF(INDEX('11.4_Outliers-Formal_dry_recy'!$N$5:$N$500,MATCH($F178,'11.4_Outliers-Formal_dry_recy'!$F$5:$F$500,0))&lt;&gt;"N",
INDEX('11.4_Outliers-Formal_dry_recy'!K$5:K$500,MATCH($F178,'11.4_Outliers-Formal_dry_recy'!$F$5:$F$500,0)),""),"")</f>
        <v/>
      </c>
      <c r="AA178" s="14" t="str">
        <f>IFERROR(IF(INDEX('11.4_Outliers-Formal_dry_recy'!$N$5:$N$500,MATCH($F178,'11.4_Outliers-Formal_dry_recy'!$F$5:$F$500,0))&lt;&gt;"N",
INDEX('11.4_Outliers-Formal_dry_recy'!L$5:L$500,MATCH($F178,'11.4_Outliers-Formal_dry_recy'!$F$5:$F$500,0)),""),"")</f>
        <v/>
      </c>
      <c r="AB178" s="14" t="str">
        <f>IFERROR(IF(INDEX('11.6_Outliers-Incineration'!$N$5:$N$500,MATCH($F178,'11.6_Outliers-Incineration'!$F$5:$F$500,0))&lt;&gt;"N",
INDEX('11.6_Outliers-Incineration'!J$5:J$500,MATCH($F178,'11.6_Outliers-Incineration'!$F$5:$F$500,0)),""),"")</f>
        <v/>
      </c>
      <c r="AC178" s="8" t="str">
        <f>IFERROR(IF(INDEX('11.6_Outliers-Incineration'!$N$5:$N$500,MATCH($F178,'11.6_Outliers-Incineration'!$F$5:$F$500,0))&lt;&gt;"N",
INDEX('11.6_Outliers-Incineration'!K$5:K$500,MATCH($F178,'11.6_Outliers-Incineration'!$F$5:$F$500,0)),""),"")</f>
        <v/>
      </c>
      <c r="AD178" s="14" t="str">
        <f>IFERROR(IF(INDEX('11.6_Outliers-Incineration'!$N$5:$N$500,MATCH($F178,'11.6_Outliers-Incineration'!$F$5:$F$500,0))&lt;&gt;"N",
INDEX('11.6_Outliers-Incineration'!L$5:L$500,MATCH($F178,'11.6_Outliers-Incineration'!$F$5:$F$500,0)),""),"")</f>
        <v/>
      </c>
      <c r="AE178" s="14">
        <f>IFERROR(IF(INDEX('11.7_Outliers-Controlled_disp'!$N$5:$N$500,MATCH($F178,'11.7_Outliers-Controlled_disp'!$F$5:$F$500,0))&lt;&gt;"N",
INDEX('11.7_Outliers-Controlled_disp'!J$5:J$500,MATCH($F178,'11.7_Outliers-Controlled_disp'!$F$5:$F$500,0)),""),"")</f>
        <v>92.499732133290465</v>
      </c>
      <c r="AF178" s="8">
        <f>IFERROR(IF(INDEX('11.7_Outliers-Controlled_disp'!$N$5:$N$500,MATCH($F178,'11.7_Outliers-Controlled_disp'!$F$5:$F$500,0))&lt;&gt;"N",
INDEX('11.7_Outliers-Controlled_disp'!K$5:K$500,MATCH($F178,'11.7_Outliers-Controlled_disp'!$F$5:$F$500,0)),""),"")</f>
        <v>2015</v>
      </c>
      <c r="AG178" s="14" t="str">
        <f>IFERROR(IF(INDEX('11.7_Outliers-Controlled_disp'!$N$5:$N$500,MATCH($F178,'11.7_Outliers-Controlled_disp'!$F$5:$F$500,0))&lt;&gt;"N",
INDEX('11.7_Outliers-Controlled_disp'!L$5:L$500,MATCH($F178,'11.7_Outliers-Controlled_disp'!$F$5:$F$500,0)),""),"")</f>
        <v>WaW_120</v>
      </c>
      <c r="AI178" s="5"/>
      <c r="AJ178" s="5" t="s">
        <v>1569</v>
      </c>
      <c r="AK178" s="5">
        <f t="shared" si="2"/>
        <v>4</v>
      </c>
    </row>
    <row r="179" spans="1:37" x14ac:dyDescent="0.25">
      <c r="A179" s="5" t="s">
        <v>704</v>
      </c>
      <c r="B179" s="5" t="s">
        <v>702</v>
      </c>
      <c r="C179" s="5" t="s">
        <v>701</v>
      </c>
      <c r="D179" s="5" t="s">
        <v>620</v>
      </c>
      <c r="E179" s="5" t="s">
        <v>706</v>
      </c>
      <c r="F179" s="5" t="s">
        <v>705</v>
      </c>
      <c r="G179" s="5">
        <v>2</v>
      </c>
      <c r="H179" s="15">
        <v>1</v>
      </c>
      <c r="I179" s="4"/>
      <c r="J179" s="13">
        <f>IFERROR(IF(INDEX('11.1_Outliers-Generation'!$N$5:$N$500,MATCH($F179,'11.1_Outliers-Generation'!$F$5:$F$500,0))&lt;&gt;"N",
INDEX('11.1_Outliers-Generation'!J$5:J$500,MATCH($F179,'11.1_Outliers-Generation'!$F$5:$F$500,0)),""),"")</f>
        <v>0.93152582159624409</v>
      </c>
      <c r="K179" s="8">
        <f>IFERROR(IF(INDEX('11.1_Outliers-Generation'!$N$5:$N$500,MATCH($F179,'11.1_Outliers-Generation'!$F$5:$F$500,0))&lt;&gt;"N",
INDEX('11.1_Outliers-Generation'!K$5:K$500,MATCH($F179,'11.1_Outliers-Generation'!$F$5:$F$500,0)),""),"")</f>
        <v>2016</v>
      </c>
      <c r="L179" s="13" t="str">
        <f>IFERROR(IF(INDEX('11.1_Outliers-Generation'!$N$5:$N$500,MATCH($F179,'11.1_Outliers-Generation'!$F$5:$F$500,0))&lt;&gt;"N",
INDEX('11.1_Outliers-Generation'!L$5:L$500,MATCH($F179,'11.1_Outliers-Generation'!$F$5:$F$500,0)),""),"")</f>
        <v>WaW_121</v>
      </c>
      <c r="M179" s="14">
        <f>IFERROR(IF(INDEX('11.2_Outliers-Collection_cov'!$N$5:$N$500,MATCH($F179,'11.2_Outliers-Collection_cov'!$F$5:$F$500,0))&lt;&gt;"N",
INDEX('11.2_Outliers-Collection_cov'!J$5:J$500,MATCH($F179,'11.2_Outliers-Collection_cov'!$F$5:$F$500,0)),""),"")</f>
        <v>59</v>
      </c>
      <c r="N179" s="8">
        <f>IFERROR(IF(INDEX('11.2_Outliers-Collection_cov'!$N$5:$N$500,MATCH($F179,'11.2_Outliers-Collection_cov'!$F$5:$F$500,0))&lt;&gt;"N",
INDEX('11.2_Outliers-Collection_cov'!K$5:K$500,MATCH($F179,'11.2_Outliers-Collection_cov'!$F$5:$F$500,0)),""),"")</f>
        <v>2016</v>
      </c>
      <c r="O179" s="13" t="str">
        <f>IFERROR(IF(INDEX('11.2_Outliers-Collection_cov'!$N$5:$N$500,MATCH($F179,'11.2_Outliers-Collection_cov'!$F$5:$F$500,0))&lt;&gt;"N",
INDEX('11.2_Outliers-Collection_cov'!L$5:L$500,MATCH($F179,'11.2_Outliers-Collection_cov'!$F$5:$F$500,0)),""),"")</f>
        <v>WaW_121</v>
      </c>
      <c r="P179" s="14">
        <f>IFERROR(IF(INDEX('11.3_Outliers-Plastic'!$N$5:$N$500,MATCH($F179,'11.3_Outliers-Plastic'!$F$5:$F$500,0))&lt;&gt;"N",
INDEX('11.3_Outliers-Plastic'!J$5:J$500,MATCH($F179,'11.3_Outliers-Plastic'!$F$5:$F$500,0)),""),"")</f>
        <v>11.261126112611262</v>
      </c>
      <c r="Q179" s="8">
        <f>IFERROR(IF(INDEX('11.3_Outliers-Plastic'!$N$5:$N$500,MATCH($F179,'11.3_Outliers-Plastic'!$F$5:$F$500,0))&lt;&gt;"N",
INDEX('11.3_Outliers-Plastic'!K$5:K$500,MATCH($F179,'11.3_Outliers-Plastic'!$F$5:$F$500,0)),""),"")</f>
        <v>2016</v>
      </c>
      <c r="R179" s="14" t="str">
        <f>IFERROR(IF(INDEX('11.3_Outliers-Plastic'!$N$5:$N$500,MATCH($F179,'11.3_Outliers-Plastic'!$F$5:$F$500,0))&lt;&gt;"N",
INDEX('11.3_Outliers-Plastic'!L$5:L$500,MATCH($F179,'11.3_Outliers-Plastic'!$F$5:$F$500,0)),""),"")</f>
        <v>WaW_121</v>
      </c>
      <c r="S179" s="12"/>
      <c r="T179" s="5"/>
      <c r="U179" s="5" t="s">
        <v>1569</v>
      </c>
      <c r="V179" s="14" t="str">
        <f>IFERROR(IF(INDEX('11.5_Outliers-Other_recovery'!$N$5:$N$500,MATCH($F179,'11.5_Outliers-Other_recovery'!$F$5:$F$500,0))&lt;&gt;"N",
INDEX('11.5_Outliers-Other_recovery'!J$5:J$500,MATCH($F179,'11.5_Outliers-Other_recovery'!$F$5:$F$500,0)),""),"")</f>
        <v/>
      </c>
      <c r="W179" s="8" t="str">
        <f>IFERROR(IF(INDEX('11.5_Outliers-Other_recovery'!$N$5:$N$500,MATCH($F179,'11.5_Outliers-Other_recovery'!$F$5:$F$500,0))&lt;&gt;"N",
INDEX('11.5_Outliers-Other_recovery'!K$5:K$500,MATCH($F179,'11.5_Outliers-Other_recovery'!$F$5:$F$500,0)),""),"")</f>
        <v/>
      </c>
      <c r="X179" s="14" t="str">
        <f>IFERROR(IF(INDEX('11.5_Outliers-Other_recovery'!$N$5:$N$500,MATCH($F179,'11.5_Outliers-Other_recovery'!$F$5:$F$500,0))&lt;&gt;"N",
INDEX('11.5_Outliers-Other_recovery'!L$5:L$500,MATCH($F179,'11.5_Outliers-Other_recovery'!$F$5:$F$500,0)),""),"")</f>
        <v/>
      </c>
      <c r="Y179" s="14" t="str">
        <f>IFERROR(IF(INDEX('11.4_Outliers-Formal_dry_recy'!$N$5:$N$500,MATCH($F179,'11.4_Outliers-Formal_dry_recy'!$F$5:$F$500,0))&lt;&gt;"N",
INDEX('11.4_Outliers-Formal_dry_recy'!J$5:J$500,MATCH($F179,'11.4_Outliers-Formal_dry_recy'!$F$5:$F$500,0)),""),"")</f>
        <v/>
      </c>
      <c r="Z179" s="8" t="str">
        <f>IFERROR(IF(INDEX('11.4_Outliers-Formal_dry_recy'!$N$5:$N$500,MATCH($F179,'11.4_Outliers-Formal_dry_recy'!$F$5:$F$500,0))&lt;&gt;"N",
INDEX('11.4_Outliers-Formal_dry_recy'!K$5:K$500,MATCH($F179,'11.4_Outliers-Formal_dry_recy'!$F$5:$F$500,0)),""),"")</f>
        <v/>
      </c>
      <c r="AA179" s="14" t="str">
        <f>IFERROR(IF(INDEX('11.4_Outliers-Formal_dry_recy'!$N$5:$N$500,MATCH($F179,'11.4_Outliers-Formal_dry_recy'!$F$5:$F$500,0))&lt;&gt;"N",
INDEX('11.4_Outliers-Formal_dry_recy'!L$5:L$500,MATCH($F179,'11.4_Outliers-Formal_dry_recy'!$F$5:$F$500,0)),""),"")</f>
        <v/>
      </c>
      <c r="AB179" s="14" t="str">
        <f>IFERROR(IF(INDEX('11.6_Outliers-Incineration'!$N$5:$N$500,MATCH($F179,'11.6_Outliers-Incineration'!$F$5:$F$500,0))&lt;&gt;"N",
INDEX('11.6_Outliers-Incineration'!J$5:J$500,MATCH($F179,'11.6_Outliers-Incineration'!$F$5:$F$500,0)),""),"")</f>
        <v/>
      </c>
      <c r="AC179" s="8" t="str">
        <f>IFERROR(IF(INDEX('11.6_Outliers-Incineration'!$N$5:$N$500,MATCH($F179,'11.6_Outliers-Incineration'!$F$5:$F$500,0))&lt;&gt;"N",
INDEX('11.6_Outliers-Incineration'!K$5:K$500,MATCH($F179,'11.6_Outliers-Incineration'!$F$5:$F$500,0)),""),"")</f>
        <v/>
      </c>
      <c r="AD179" s="14" t="str">
        <f>IFERROR(IF(INDEX('11.6_Outliers-Incineration'!$N$5:$N$500,MATCH($F179,'11.6_Outliers-Incineration'!$F$5:$F$500,0))&lt;&gt;"N",
INDEX('11.6_Outliers-Incineration'!L$5:L$500,MATCH($F179,'11.6_Outliers-Incineration'!$F$5:$F$500,0)),""),"")</f>
        <v/>
      </c>
      <c r="AE179" s="14" t="str">
        <f>IFERROR(IF(INDEX('11.7_Outliers-Controlled_disp'!$N$5:$N$500,MATCH($F179,'11.7_Outliers-Controlled_disp'!$F$5:$F$500,0))&lt;&gt;"N",
INDEX('11.7_Outliers-Controlled_disp'!J$5:J$500,MATCH($F179,'11.7_Outliers-Controlled_disp'!$F$5:$F$500,0)),""),"")</f>
        <v/>
      </c>
      <c r="AF179" s="8" t="str">
        <f>IFERROR(IF(INDEX('11.7_Outliers-Controlled_disp'!$N$5:$N$500,MATCH($F179,'11.7_Outliers-Controlled_disp'!$F$5:$F$500,0))&lt;&gt;"N",
INDEX('11.7_Outliers-Controlled_disp'!K$5:K$500,MATCH($F179,'11.7_Outliers-Controlled_disp'!$F$5:$F$500,0)),""),"")</f>
        <v/>
      </c>
      <c r="AG179" s="14" t="str">
        <f>IFERROR(IF(INDEX('11.7_Outliers-Controlled_disp'!$N$5:$N$500,MATCH($F179,'11.7_Outliers-Controlled_disp'!$F$5:$F$500,0))&lt;&gt;"N",
INDEX('11.7_Outliers-Controlled_disp'!L$5:L$500,MATCH($F179,'11.7_Outliers-Controlled_disp'!$F$5:$F$500,0)),""),"")</f>
        <v/>
      </c>
      <c r="AI179" s="5"/>
      <c r="AJ179" s="5" t="s">
        <v>1569</v>
      </c>
      <c r="AK179" s="5">
        <f t="shared" si="2"/>
        <v>3</v>
      </c>
    </row>
    <row r="180" spans="1:37" x14ac:dyDescent="0.25">
      <c r="A180" s="5" t="s">
        <v>143</v>
      </c>
      <c r="B180" s="5" t="s">
        <v>146</v>
      </c>
      <c r="C180" s="5" t="s">
        <v>145</v>
      </c>
      <c r="D180" s="5" t="s">
        <v>35</v>
      </c>
      <c r="E180" s="5" t="s">
        <v>147</v>
      </c>
      <c r="F180" s="5" t="s">
        <v>144</v>
      </c>
      <c r="G180" s="5">
        <v>2</v>
      </c>
      <c r="H180" s="15">
        <v>1</v>
      </c>
      <c r="I180" s="4"/>
      <c r="J180" s="13" t="str">
        <f>IFERROR(IF(INDEX('11.1_Outliers-Generation'!$N$5:$N$500,MATCH($F180,'11.1_Outliers-Generation'!$F$5:$F$500,0))&lt;&gt;"N",
INDEX('11.1_Outliers-Generation'!J$5:J$500,MATCH($F180,'11.1_Outliers-Generation'!$F$5:$F$500,0)),""),"")</f>
        <v/>
      </c>
      <c r="K180" s="8" t="str">
        <f>IFERROR(IF(INDEX('11.1_Outliers-Generation'!$N$5:$N$500,MATCH($F180,'11.1_Outliers-Generation'!$F$5:$F$500,0))&lt;&gt;"N",
INDEX('11.1_Outliers-Generation'!K$5:K$500,MATCH($F180,'11.1_Outliers-Generation'!$F$5:$F$500,0)),""),"")</f>
        <v/>
      </c>
      <c r="L180" s="13" t="str">
        <f>IFERROR(IF(INDEX('11.1_Outliers-Generation'!$N$5:$N$500,MATCH($F180,'11.1_Outliers-Generation'!$F$5:$F$500,0))&lt;&gt;"N",
INDEX('11.1_Outliers-Generation'!L$5:L$500,MATCH($F180,'11.1_Outliers-Generation'!$F$5:$F$500,0)),""),"")</f>
        <v/>
      </c>
      <c r="M180" s="14" t="str">
        <f>IFERROR(IF(INDEX('11.2_Outliers-Collection_cov'!$N$5:$N$500,MATCH($F180,'11.2_Outliers-Collection_cov'!$F$5:$F$500,0))&lt;&gt;"N",
INDEX('11.2_Outliers-Collection_cov'!J$5:J$500,MATCH($F180,'11.2_Outliers-Collection_cov'!$F$5:$F$500,0)),""),"")</f>
        <v/>
      </c>
      <c r="N180" s="8" t="str">
        <f>IFERROR(IF(INDEX('11.2_Outliers-Collection_cov'!$N$5:$N$500,MATCH($F180,'11.2_Outliers-Collection_cov'!$F$5:$F$500,0))&lt;&gt;"N",
INDEX('11.2_Outliers-Collection_cov'!K$5:K$500,MATCH($F180,'11.2_Outliers-Collection_cov'!$F$5:$F$500,0)),""),"")</f>
        <v/>
      </c>
      <c r="O180" s="13" t="str">
        <f>IFERROR(IF(INDEX('11.2_Outliers-Collection_cov'!$N$5:$N$500,MATCH($F180,'11.2_Outliers-Collection_cov'!$F$5:$F$500,0))&lt;&gt;"N",
INDEX('11.2_Outliers-Collection_cov'!L$5:L$500,MATCH($F180,'11.2_Outliers-Collection_cov'!$F$5:$F$500,0)),""),"")</f>
        <v/>
      </c>
      <c r="P180" s="14">
        <f>IFERROR(IF(INDEX('11.3_Outliers-Plastic'!$N$5:$N$500,MATCH($F180,'11.3_Outliers-Plastic'!$F$5:$F$500,0))&lt;&gt;"N",
INDEX('11.3_Outliers-Plastic'!J$5:J$500,MATCH($F180,'11.3_Outliers-Plastic'!$F$5:$F$500,0)),""),"")</f>
        <v>15.427713856928463</v>
      </c>
      <c r="Q180" s="8" t="str">
        <f>IFERROR(IF(INDEX('11.3_Outliers-Plastic'!$N$5:$N$500,MATCH($F180,'11.3_Outliers-Plastic'!$F$5:$F$500,0))&lt;&gt;"N",
INDEX('11.3_Outliers-Plastic'!K$5:K$500,MATCH($F180,'11.3_Outliers-Plastic'!$F$5:$F$500,0)),""),"")</f>
        <v/>
      </c>
      <c r="R180" s="14" t="str">
        <f>IFERROR(IF(INDEX('11.3_Outliers-Plastic'!$N$5:$N$500,MATCH($F180,'11.3_Outliers-Plastic'!$F$5:$F$500,0))&lt;&gt;"N",
INDEX('11.3_Outliers-Plastic'!L$5:L$500,MATCH($F180,'11.3_Outliers-Plastic'!$F$5:$F$500,0)),""),"")</f>
        <v>WaW_122</v>
      </c>
      <c r="S180" s="12"/>
      <c r="T180" s="5"/>
      <c r="U180" s="5" t="s">
        <v>1569</v>
      </c>
      <c r="V180" s="14" t="str">
        <f>IFERROR(IF(INDEX('11.5_Outliers-Other_recovery'!$N$5:$N$500,MATCH($F180,'11.5_Outliers-Other_recovery'!$F$5:$F$500,0))&lt;&gt;"N",
INDEX('11.5_Outliers-Other_recovery'!J$5:J$500,MATCH($F180,'11.5_Outliers-Other_recovery'!$F$5:$F$500,0)),""),"")</f>
        <v/>
      </c>
      <c r="W180" s="8" t="str">
        <f>IFERROR(IF(INDEX('11.5_Outliers-Other_recovery'!$N$5:$N$500,MATCH($F180,'11.5_Outliers-Other_recovery'!$F$5:$F$500,0))&lt;&gt;"N",
INDEX('11.5_Outliers-Other_recovery'!K$5:K$500,MATCH($F180,'11.5_Outliers-Other_recovery'!$F$5:$F$500,0)),""),"")</f>
        <v/>
      </c>
      <c r="X180" s="14" t="str">
        <f>IFERROR(IF(INDEX('11.5_Outliers-Other_recovery'!$N$5:$N$500,MATCH($F180,'11.5_Outliers-Other_recovery'!$F$5:$F$500,0))&lt;&gt;"N",
INDEX('11.5_Outliers-Other_recovery'!L$5:L$500,MATCH($F180,'11.5_Outliers-Other_recovery'!$F$5:$F$500,0)),""),"")</f>
        <v/>
      </c>
      <c r="Y180" s="14" t="str">
        <f>IFERROR(IF(INDEX('11.4_Outliers-Formal_dry_recy'!$N$5:$N$500,MATCH($F180,'11.4_Outliers-Formal_dry_recy'!$F$5:$F$500,0))&lt;&gt;"N",
INDEX('11.4_Outliers-Formal_dry_recy'!J$5:J$500,MATCH($F180,'11.4_Outliers-Formal_dry_recy'!$F$5:$F$500,0)),""),"")</f>
        <v/>
      </c>
      <c r="Z180" s="8" t="str">
        <f>IFERROR(IF(INDEX('11.4_Outliers-Formal_dry_recy'!$N$5:$N$500,MATCH($F180,'11.4_Outliers-Formal_dry_recy'!$F$5:$F$500,0))&lt;&gt;"N",
INDEX('11.4_Outliers-Formal_dry_recy'!K$5:K$500,MATCH($F180,'11.4_Outliers-Formal_dry_recy'!$F$5:$F$500,0)),""),"")</f>
        <v/>
      </c>
      <c r="AA180" s="14" t="str">
        <f>IFERROR(IF(INDEX('11.4_Outliers-Formal_dry_recy'!$N$5:$N$500,MATCH($F180,'11.4_Outliers-Formal_dry_recy'!$F$5:$F$500,0))&lt;&gt;"N",
INDEX('11.4_Outliers-Formal_dry_recy'!L$5:L$500,MATCH($F180,'11.4_Outliers-Formal_dry_recy'!$F$5:$F$500,0)),""),"")</f>
        <v/>
      </c>
      <c r="AB180" s="14" t="str">
        <f>IFERROR(IF(INDEX('11.6_Outliers-Incineration'!$N$5:$N$500,MATCH($F180,'11.6_Outliers-Incineration'!$F$5:$F$500,0))&lt;&gt;"N",
INDEX('11.6_Outliers-Incineration'!J$5:J$500,MATCH($F180,'11.6_Outliers-Incineration'!$F$5:$F$500,0)),""),"")</f>
        <v/>
      </c>
      <c r="AC180" s="8" t="str">
        <f>IFERROR(IF(INDEX('11.6_Outliers-Incineration'!$N$5:$N$500,MATCH($F180,'11.6_Outliers-Incineration'!$F$5:$F$500,0))&lt;&gt;"N",
INDEX('11.6_Outliers-Incineration'!K$5:K$500,MATCH($F180,'11.6_Outliers-Incineration'!$F$5:$F$500,0)),""),"")</f>
        <v/>
      </c>
      <c r="AD180" s="14" t="str">
        <f>IFERROR(IF(INDEX('11.6_Outliers-Incineration'!$N$5:$N$500,MATCH($F180,'11.6_Outliers-Incineration'!$F$5:$F$500,0))&lt;&gt;"N",
INDEX('11.6_Outliers-Incineration'!L$5:L$500,MATCH($F180,'11.6_Outliers-Incineration'!$F$5:$F$500,0)),""),"")</f>
        <v/>
      </c>
      <c r="AE180" s="14" t="str">
        <f>IFERROR(IF(INDEX('11.7_Outliers-Controlled_disp'!$N$5:$N$500,MATCH($F180,'11.7_Outliers-Controlled_disp'!$F$5:$F$500,0))&lt;&gt;"N",
INDEX('11.7_Outliers-Controlled_disp'!J$5:J$500,MATCH($F180,'11.7_Outliers-Controlled_disp'!$F$5:$F$500,0)),""),"")</f>
        <v/>
      </c>
      <c r="AF180" s="8" t="str">
        <f>IFERROR(IF(INDEX('11.7_Outliers-Controlled_disp'!$N$5:$N$500,MATCH($F180,'11.7_Outliers-Controlled_disp'!$F$5:$F$500,0))&lt;&gt;"N",
INDEX('11.7_Outliers-Controlled_disp'!K$5:K$500,MATCH($F180,'11.7_Outliers-Controlled_disp'!$F$5:$F$500,0)),""),"")</f>
        <v/>
      </c>
      <c r="AG180" s="14" t="str">
        <f>IFERROR(IF(INDEX('11.7_Outliers-Controlled_disp'!$N$5:$N$500,MATCH($F180,'11.7_Outliers-Controlled_disp'!$F$5:$F$500,0))&lt;&gt;"N",
INDEX('11.7_Outliers-Controlled_disp'!L$5:L$500,MATCH($F180,'11.7_Outliers-Controlled_disp'!$F$5:$F$500,0)),""),"")</f>
        <v/>
      </c>
      <c r="AI180" s="5"/>
      <c r="AJ180" s="5" t="s">
        <v>1569</v>
      </c>
      <c r="AK180" s="5">
        <f t="shared" si="2"/>
        <v>1</v>
      </c>
    </row>
    <row r="181" spans="1:37" x14ac:dyDescent="0.25">
      <c r="A181" s="5" t="s">
        <v>148</v>
      </c>
      <c r="B181" s="5" t="s">
        <v>146</v>
      </c>
      <c r="C181" s="5" t="s">
        <v>145</v>
      </c>
      <c r="D181" s="5" t="s">
        <v>35</v>
      </c>
      <c r="E181" s="5" t="s">
        <v>150</v>
      </c>
      <c r="F181" s="5" t="s">
        <v>149</v>
      </c>
      <c r="G181" s="5">
        <v>2</v>
      </c>
      <c r="H181" s="15">
        <v>1</v>
      </c>
      <c r="I181" s="4"/>
      <c r="J181" s="13">
        <f>IFERROR(IF(INDEX('11.1_Outliers-Generation'!$N$5:$N$500,MATCH($F181,'11.1_Outliers-Generation'!$F$5:$F$500,0))&lt;&gt;"N",
INDEX('11.1_Outliers-Generation'!J$5:J$500,MATCH($F181,'11.1_Outliers-Generation'!$F$5:$F$500,0)),""),"")</f>
        <v>1.5703450389600642</v>
      </c>
      <c r="K181" s="8">
        <f>IFERROR(IF(INDEX('11.1_Outliers-Generation'!$N$5:$N$500,MATCH($F181,'11.1_Outliers-Generation'!$F$5:$F$500,0))&lt;&gt;"N",
INDEX('11.1_Outliers-Generation'!K$5:K$500,MATCH($F181,'11.1_Outliers-Generation'!$F$5:$F$500,0)),""),"")</f>
        <v>2014</v>
      </c>
      <c r="L181" s="13" t="str">
        <f>IFERROR(IF(INDEX('11.1_Outliers-Generation'!$N$5:$N$500,MATCH($F181,'11.1_Outliers-Generation'!$F$5:$F$500,0))&lt;&gt;"N",
INDEX('11.1_Outliers-Generation'!L$5:L$500,MATCH($F181,'11.1_Outliers-Generation'!$F$5:$F$500,0)),""),"")</f>
        <v>WaW_123</v>
      </c>
      <c r="M181" s="14" t="str">
        <f>IFERROR(IF(INDEX('11.2_Outliers-Collection_cov'!$N$5:$N$500,MATCH($F181,'11.2_Outliers-Collection_cov'!$F$5:$F$500,0))&lt;&gt;"N",
INDEX('11.2_Outliers-Collection_cov'!J$5:J$500,MATCH($F181,'11.2_Outliers-Collection_cov'!$F$5:$F$500,0)),""),"")</f>
        <v/>
      </c>
      <c r="N181" s="8" t="str">
        <f>IFERROR(IF(INDEX('11.2_Outliers-Collection_cov'!$N$5:$N$500,MATCH($F181,'11.2_Outliers-Collection_cov'!$F$5:$F$500,0))&lt;&gt;"N",
INDEX('11.2_Outliers-Collection_cov'!K$5:K$500,MATCH($F181,'11.2_Outliers-Collection_cov'!$F$5:$F$500,0)),""),"")</f>
        <v/>
      </c>
      <c r="O181" s="13" t="str">
        <f>IFERROR(IF(INDEX('11.2_Outliers-Collection_cov'!$N$5:$N$500,MATCH($F181,'11.2_Outliers-Collection_cov'!$F$5:$F$500,0))&lt;&gt;"N",
INDEX('11.2_Outliers-Collection_cov'!L$5:L$500,MATCH($F181,'11.2_Outliers-Collection_cov'!$F$5:$F$500,0)),""),"")</f>
        <v/>
      </c>
      <c r="P181" s="14">
        <f>IFERROR(IF(INDEX('11.3_Outliers-Plastic'!$N$5:$N$500,MATCH($F181,'11.3_Outliers-Plastic'!$F$5:$F$500,0))&lt;&gt;"N",
INDEX('11.3_Outliers-Plastic'!J$5:J$500,MATCH($F181,'11.3_Outliers-Plastic'!$F$5:$F$500,0)),""),"")</f>
        <v>21.157684630738522</v>
      </c>
      <c r="Q181" s="8">
        <f>IFERROR(IF(INDEX('11.3_Outliers-Plastic'!$N$5:$N$500,MATCH($F181,'11.3_Outliers-Plastic'!$F$5:$F$500,0))&lt;&gt;"N",
INDEX('11.3_Outliers-Plastic'!K$5:K$500,MATCH($F181,'11.3_Outliers-Plastic'!$F$5:$F$500,0)),""),"")</f>
        <v>2014</v>
      </c>
      <c r="R181" s="14" t="str">
        <f>IFERROR(IF(INDEX('11.3_Outliers-Plastic'!$N$5:$N$500,MATCH($F181,'11.3_Outliers-Plastic'!$F$5:$F$500,0))&lt;&gt;"N",
INDEX('11.3_Outliers-Plastic'!L$5:L$500,MATCH($F181,'11.3_Outliers-Plastic'!$F$5:$F$500,0)),""),"")</f>
        <v>WaW_123</v>
      </c>
      <c r="S181" s="12"/>
      <c r="T181" s="5"/>
      <c r="U181" s="5" t="s">
        <v>1569</v>
      </c>
      <c r="V181" s="14">
        <f>IFERROR(IF(INDEX('11.5_Outliers-Other_recovery'!$N$5:$N$500,MATCH($F181,'11.5_Outliers-Other_recovery'!$F$5:$F$500,0))&lt;&gt;"N",
INDEX('11.5_Outliers-Other_recovery'!J$5:J$500,MATCH($F181,'11.5_Outliers-Other_recovery'!$F$5:$F$500,0)),""),"")</f>
        <v>0</v>
      </c>
      <c r="W181" s="8">
        <f>IFERROR(IF(INDEX('11.5_Outliers-Other_recovery'!$N$5:$N$500,MATCH($F181,'11.5_Outliers-Other_recovery'!$F$5:$F$500,0))&lt;&gt;"N",
INDEX('11.5_Outliers-Other_recovery'!K$5:K$500,MATCH($F181,'11.5_Outliers-Other_recovery'!$F$5:$F$500,0)),""),"")</f>
        <v>2014</v>
      </c>
      <c r="X181" s="14" t="str">
        <f>IFERROR(IF(INDEX('11.5_Outliers-Other_recovery'!$N$5:$N$500,MATCH($F181,'11.5_Outliers-Other_recovery'!$F$5:$F$500,0))&lt;&gt;"N",
INDEX('11.5_Outliers-Other_recovery'!L$5:L$500,MATCH($F181,'11.5_Outliers-Other_recovery'!$F$5:$F$500,0)),""),"")</f>
        <v>WaW_123</v>
      </c>
      <c r="Y181" s="14">
        <f>IFERROR(IF(INDEX('11.4_Outliers-Formal_dry_recy'!$N$5:$N$500,MATCH($F181,'11.4_Outliers-Formal_dry_recy'!$F$5:$F$500,0))&lt;&gt;"N",
INDEX('11.4_Outliers-Formal_dry_recy'!J$5:J$500,MATCH($F181,'11.4_Outliers-Formal_dry_recy'!$F$5:$F$500,0)),""),"")</f>
        <v>0</v>
      </c>
      <c r="Z181" s="8">
        <f>IFERROR(IF(INDEX('11.4_Outliers-Formal_dry_recy'!$N$5:$N$500,MATCH($F181,'11.4_Outliers-Formal_dry_recy'!$F$5:$F$500,0))&lt;&gt;"N",
INDEX('11.4_Outliers-Formal_dry_recy'!K$5:K$500,MATCH($F181,'11.4_Outliers-Formal_dry_recy'!$F$5:$F$500,0)),""),"")</f>
        <v>2014</v>
      </c>
      <c r="AA181" s="14" t="str">
        <f>IFERROR(IF(INDEX('11.4_Outliers-Formal_dry_recy'!$N$5:$N$500,MATCH($F181,'11.4_Outliers-Formal_dry_recy'!$F$5:$F$500,0))&lt;&gt;"N",
INDEX('11.4_Outliers-Formal_dry_recy'!L$5:L$500,MATCH($F181,'11.4_Outliers-Formal_dry_recy'!$F$5:$F$500,0)),""),"")</f>
        <v>WaW_123</v>
      </c>
      <c r="AB181" s="14">
        <f>IFERROR(IF(INDEX('11.6_Outliers-Incineration'!$N$5:$N$500,MATCH($F181,'11.6_Outliers-Incineration'!$F$5:$F$500,0))&lt;&gt;"N",
INDEX('11.6_Outliers-Incineration'!J$5:J$500,MATCH($F181,'11.6_Outliers-Incineration'!$F$5:$F$500,0)),""),"")</f>
        <v>52</v>
      </c>
      <c r="AC181" s="8">
        <f>IFERROR(IF(INDEX('11.6_Outliers-Incineration'!$N$5:$N$500,MATCH($F181,'11.6_Outliers-Incineration'!$F$5:$F$500,0))&lt;&gt;"N",
INDEX('11.6_Outliers-Incineration'!K$5:K$500,MATCH($F181,'11.6_Outliers-Incineration'!$F$5:$F$500,0)),""),"")</f>
        <v>2014</v>
      </c>
      <c r="AD181" s="14" t="str">
        <f>IFERROR(IF(INDEX('11.6_Outliers-Incineration'!$N$5:$N$500,MATCH($F181,'11.6_Outliers-Incineration'!$F$5:$F$500,0))&lt;&gt;"N",
INDEX('11.6_Outliers-Incineration'!L$5:L$500,MATCH($F181,'11.6_Outliers-Incineration'!$F$5:$F$500,0)),""),"")</f>
        <v>WaW_123</v>
      </c>
      <c r="AE181" s="14" t="str">
        <f>IFERROR(IF(INDEX('11.7_Outliers-Controlled_disp'!$N$5:$N$500,MATCH($F181,'11.7_Outliers-Controlled_disp'!$F$5:$F$500,0))&lt;&gt;"N",
INDEX('11.7_Outliers-Controlled_disp'!J$5:J$500,MATCH($F181,'11.7_Outliers-Controlled_disp'!$F$5:$F$500,0)),""),"")</f>
        <v/>
      </c>
      <c r="AF181" s="8" t="str">
        <f>IFERROR(IF(INDEX('11.7_Outliers-Controlled_disp'!$N$5:$N$500,MATCH($F181,'11.7_Outliers-Controlled_disp'!$F$5:$F$500,0))&lt;&gt;"N",
INDEX('11.7_Outliers-Controlled_disp'!K$5:K$500,MATCH($F181,'11.7_Outliers-Controlled_disp'!$F$5:$F$500,0)),""),"")</f>
        <v/>
      </c>
      <c r="AG181" s="14" t="str">
        <f>IFERROR(IF(INDEX('11.7_Outliers-Controlled_disp'!$N$5:$N$500,MATCH($F181,'11.7_Outliers-Controlled_disp'!$F$5:$F$500,0))&lt;&gt;"N",
INDEX('11.7_Outliers-Controlled_disp'!L$5:L$500,MATCH($F181,'11.7_Outliers-Controlled_disp'!$F$5:$F$500,0)),""),"")</f>
        <v/>
      </c>
      <c r="AI181" s="5"/>
      <c r="AJ181" s="5" t="s">
        <v>1569</v>
      </c>
      <c r="AK181" s="5">
        <f t="shared" si="2"/>
        <v>5</v>
      </c>
    </row>
    <row r="182" spans="1:37" x14ac:dyDescent="0.25">
      <c r="A182" s="5" t="s">
        <v>707</v>
      </c>
      <c r="B182" s="5" t="s">
        <v>23</v>
      </c>
      <c r="C182" s="5" t="s">
        <v>708</v>
      </c>
      <c r="D182" s="5" t="s">
        <v>620</v>
      </c>
      <c r="E182" s="5" t="s">
        <v>709</v>
      </c>
      <c r="F182" s="5" t="s">
        <v>3165</v>
      </c>
      <c r="G182" s="5">
        <v>2</v>
      </c>
      <c r="H182" s="15">
        <v>2</v>
      </c>
      <c r="I182" s="4" t="s">
        <v>3166</v>
      </c>
      <c r="J182" s="13">
        <f>IFERROR(IF(INDEX('11.1_Outliers-Generation'!$N$5:$N$500,MATCH($F182,'11.1_Outliers-Generation'!$F$5:$F$500,0))&lt;&gt;"N",
INDEX('11.1_Outliers-Generation'!J$5:J$500,MATCH($F182,'11.1_Outliers-Generation'!$F$5:$F$500,0)),""),"")</f>
        <v>0.54840958975103238</v>
      </c>
      <c r="K182" s="8">
        <f>IFERROR(IF(INDEX('11.1_Outliers-Generation'!$N$5:$N$500,MATCH($F182,'11.1_Outliers-Generation'!$F$5:$F$500,0))&lt;&gt;"N",
INDEX('11.1_Outliers-Generation'!K$5:K$500,MATCH($F182,'11.1_Outliers-Generation'!$F$5:$F$500,0)),""),"")</f>
        <v>2016</v>
      </c>
      <c r="L182" s="13" t="str">
        <f>IFERROR(IF(INDEX('11.1_Outliers-Generation'!$N$5:$N$500,MATCH($F182,'11.1_Outliers-Generation'!$F$5:$F$500,0))&lt;&gt;"N",
INDEX('11.1_Outliers-Generation'!L$5:L$500,MATCH($F182,'11.1_Outliers-Generation'!$F$5:$F$500,0)),""),"")</f>
        <v>WaW_124</v>
      </c>
      <c r="M182" s="14">
        <f>IFERROR(IF(INDEX('11.2_Outliers-Collection_cov'!$N$5:$N$500,MATCH($F182,'11.2_Outliers-Collection_cov'!$F$5:$F$500,0))&lt;&gt;"N",
INDEX('11.2_Outliers-Collection_cov'!J$5:J$500,MATCH($F182,'11.2_Outliers-Collection_cov'!$F$5:$F$500,0)),""),"")</f>
        <v>100</v>
      </c>
      <c r="N182" s="8">
        <f>IFERROR(IF(INDEX('11.2_Outliers-Collection_cov'!$N$5:$N$500,MATCH($F182,'11.2_Outliers-Collection_cov'!$F$5:$F$500,0))&lt;&gt;"N",
INDEX('11.2_Outliers-Collection_cov'!K$5:K$500,MATCH($F182,'11.2_Outliers-Collection_cov'!$F$5:$F$500,0)),""),"")</f>
        <v>2016</v>
      </c>
      <c r="O182" s="13" t="str">
        <f>IFERROR(IF(INDEX('11.2_Outliers-Collection_cov'!$N$5:$N$500,MATCH($F182,'11.2_Outliers-Collection_cov'!$F$5:$F$500,0))&lt;&gt;"N",
INDEX('11.2_Outliers-Collection_cov'!L$5:L$500,MATCH($F182,'11.2_Outliers-Collection_cov'!$F$5:$F$500,0)),""),"")</f>
        <v>WaW_124</v>
      </c>
      <c r="P182" s="14" t="str">
        <f>IFERROR(IF(INDEX('11.3_Outliers-Plastic'!$N$5:$N$500,MATCH($F182,'11.3_Outliers-Plastic'!$F$5:$F$500,0))&lt;&gt;"N",
INDEX('11.3_Outliers-Plastic'!J$5:J$500,MATCH($F182,'11.3_Outliers-Plastic'!$F$5:$F$500,0)),""),"")</f>
        <v/>
      </c>
      <c r="Q182" s="8" t="str">
        <f>IFERROR(IF(INDEX('11.3_Outliers-Plastic'!$N$5:$N$500,MATCH($F182,'11.3_Outliers-Plastic'!$F$5:$F$500,0))&lt;&gt;"N",
INDEX('11.3_Outliers-Plastic'!K$5:K$500,MATCH($F182,'11.3_Outliers-Plastic'!$F$5:$F$500,0)),""),"")</f>
        <v/>
      </c>
      <c r="R182" s="14" t="str">
        <f>IFERROR(IF(INDEX('11.3_Outliers-Plastic'!$N$5:$N$500,MATCH($F182,'11.3_Outliers-Plastic'!$F$5:$F$500,0))&lt;&gt;"N",
INDEX('11.3_Outliers-Plastic'!L$5:L$500,MATCH($F182,'11.3_Outliers-Plastic'!$F$5:$F$500,0)),""),"")</f>
        <v/>
      </c>
      <c r="S182" s="12"/>
      <c r="T182" s="5"/>
      <c r="U182" s="5" t="s">
        <v>1569</v>
      </c>
      <c r="V182" s="14">
        <f>IFERROR(IF(INDEX('11.5_Outliers-Other_recovery'!$N$5:$N$500,MATCH($F182,'11.5_Outliers-Other_recovery'!$F$5:$F$500,0))&lt;&gt;"N",
INDEX('11.5_Outliers-Other_recovery'!J$5:J$500,MATCH($F182,'11.5_Outliers-Other_recovery'!$F$5:$F$500,0)),""),"")</f>
        <v>0</v>
      </c>
      <c r="W182" s="8">
        <f>IFERROR(IF(INDEX('11.5_Outliers-Other_recovery'!$N$5:$N$500,MATCH($F182,'11.5_Outliers-Other_recovery'!$F$5:$F$500,0))&lt;&gt;"N",
INDEX('11.5_Outliers-Other_recovery'!K$5:K$500,MATCH($F182,'11.5_Outliers-Other_recovery'!$F$5:$F$500,0)),""),"")</f>
        <v>2016</v>
      </c>
      <c r="X182" s="14" t="str">
        <f>IFERROR(IF(INDEX('11.5_Outliers-Other_recovery'!$N$5:$N$500,MATCH($F182,'11.5_Outliers-Other_recovery'!$F$5:$F$500,0))&lt;&gt;"N",
INDEX('11.5_Outliers-Other_recovery'!L$5:L$500,MATCH($F182,'11.5_Outliers-Other_recovery'!$F$5:$F$500,0)),""),"")</f>
        <v>WaW_124</v>
      </c>
      <c r="Y182" s="14">
        <f>IFERROR(IF(INDEX('11.4_Outliers-Formal_dry_recy'!$N$5:$N$500,MATCH($F182,'11.4_Outliers-Formal_dry_recy'!$F$5:$F$500,0))&lt;&gt;"N",
INDEX('11.4_Outliers-Formal_dry_recy'!J$5:J$500,MATCH($F182,'11.4_Outliers-Formal_dry_recy'!$F$5:$F$500,0)),""),"")</f>
        <v>0</v>
      </c>
      <c r="Z182" s="8">
        <f>IFERROR(IF(INDEX('11.4_Outliers-Formal_dry_recy'!$N$5:$N$500,MATCH($F182,'11.4_Outliers-Formal_dry_recy'!$F$5:$F$500,0))&lt;&gt;"N",
INDEX('11.4_Outliers-Formal_dry_recy'!K$5:K$500,MATCH($F182,'11.4_Outliers-Formal_dry_recy'!$F$5:$F$500,0)),""),"")</f>
        <v>2016</v>
      </c>
      <c r="AA182" s="14" t="str">
        <f>IFERROR(IF(INDEX('11.4_Outliers-Formal_dry_recy'!$N$5:$N$500,MATCH($F182,'11.4_Outliers-Formal_dry_recy'!$F$5:$F$500,0))&lt;&gt;"N",
INDEX('11.4_Outliers-Formal_dry_recy'!L$5:L$500,MATCH($F182,'11.4_Outliers-Formal_dry_recy'!$F$5:$F$500,0)),""),"")</f>
        <v>WaW_124</v>
      </c>
      <c r="AB182" s="14">
        <f>IFERROR(IF(INDEX('11.6_Outliers-Incineration'!$N$5:$N$500,MATCH($F182,'11.6_Outliers-Incineration'!$F$5:$F$500,0))&lt;&gt;"N",
INDEX('11.6_Outliers-Incineration'!J$5:J$500,MATCH($F182,'11.6_Outliers-Incineration'!$F$5:$F$500,0)),""),"")</f>
        <v>0</v>
      </c>
      <c r="AC182" s="8">
        <f>IFERROR(IF(INDEX('11.6_Outliers-Incineration'!$N$5:$N$500,MATCH($F182,'11.6_Outliers-Incineration'!$F$5:$F$500,0))&lt;&gt;"N",
INDEX('11.6_Outliers-Incineration'!K$5:K$500,MATCH($F182,'11.6_Outliers-Incineration'!$F$5:$F$500,0)),""),"")</f>
        <v>2016</v>
      </c>
      <c r="AD182" s="14" t="str">
        <f>IFERROR(IF(INDEX('11.6_Outliers-Incineration'!$N$5:$N$500,MATCH($F182,'11.6_Outliers-Incineration'!$F$5:$F$500,0))&lt;&gt;"N",
INDEX('11.6_Outliers-Incineration'!L$5:L$500,MATCH($F182,'11.6_Outliers-Incineration'!$F$5:$F$500,0)),""),"")</f>
        <v>WaW_124</v>
      </c>
      <c r="AE182" s="14">
        <f>IFERROR(IF(INDEX('11.7_Outliers-Controlled_disp'!$N$5:$N$500,MATCH($F182,'11.7_Outliers-Controlled_disp'!$F$5:$F$500,0))&lt;&gt;"N",
INDEX('11.7_Outliers-Controlled_disp'!J$5:J$500,MATCH($F182,'11.7_Outliers-Controlled_disp'!$F$5:$F$500,0)),""),"")</f>
        <v>0</v>
      </c>
      <c r="AF182" s="8">
        <f>IFERROR(IF(INDEX('11.7_Outliers-Controlled_disp'!$N$5:$N$500,MATCH($F182,'11.7_Outliers-Controlled_disp'!$F$5:$F$500,0))&lt;&gt;"N",
INDEX('11.7_Outliers-Controlled_disp'!K$5:K$500,MATCH($F182,'11.7_Outliers-Controlled_disp'!$F$5:$F$500,0)),""),"")</f>
        <v>2016</v>
      </c>
      <c r="AG182" s="14" t="str">
        <f>IFERROR(IF(INDEX('11.7_Outliers-Controlled_disp'!$N$5:$N$500,MATCH($F182,'11.7_Outliers-Controlled_disp'!$F$5:$F$500,0))&lt;&gt;"N",
INDEX('11.7_Outliers-Controlled_disp'!L$5:L$500,MATCH($F182,'11.7_Outliers-Controlled_disp'!$F$5:$F$500,0)),""),"")</f>
        <v>WaW_124</v>
      </c>
      <c r="AI182" s="5"/>
      <c r="AJ182" s="5" t="s">
        <v>1569</v>
      </c>
      <c r="AK182" s="5">
        <f t="shared" si="2"/>
        <v>6</v>
      </c>
    </row>
    <row r="183" spans="1:37" x14ac:dyDescent="0.25">
      <c r="A183" s="5" t="s">
        <v>712</v>
      </c>
      <c r="B183" s="5" t="s">
        <v>23</v>
      </c>
      <c r="C183" s="5" t="s">
        <v>708</v>
      </c>
      <c r="D183" s="5" t="s">
        <v>620</v>
      </c>
      <c r="E183" s="5" t="s">
        <v>714</v>
      </c>
      <c r="F183" s="5" t="s">
        <v>713</v>
      </c>
      <c r="G183" s="5">
        <v>3</v>
      </c>
      <c r="H183" s="15">
        <v>2</v>
      </c>
      <c r="I183" s="4" t="s">
        <v>1892</v>
      </c>
      <c r="J183" s="13">
        <f>IFERROR(IF(INDEX('11.1_Outliers-Generation'!$N$5:$N$500,MATCH($F183,'11.1_Outliers-Generation'!$F$5:$F$500,0))&lt;&gt;"N",
INDEX('11.1_Outliers-Generation'!J$5:J$500,MATCH($F183,'11.1_Outliers-Generation'!$F$5:$F$500,0)),""),"")</f>
        <v>0.48766053392906872</v>
      </c>
      <c r="K183" s="8">
        <f>IFERROR(IF(INDEX('11.1_Outliers-Generation'!$N$5:$N$500,MATCH($F183,'11.1_Outliers-Generation'!$F$5:$F$500,0))&lt;&gt;"N",
INDEX('11.1_Outliers-Generation'!K$5:K$500,MATCH($F183,'11.1_Outliers-Generation'!$F$5:$F$500,0)),""),"")</f>
        <v>2016</v>
      </c>
      <c r="L183" s="13" t="str">
        <f>IFERROR(IF(INDEX('11.1_Outliers-Generation'!$N$5:$N$500,MATCH($F183,'11.1_Outliers-Generation'!$F$5:$F$500,0))&lt;&gt;"N",
INDEX('11.1_Outliers-Generation'!L$5:L$500,MATCH($F183,'11.1_Outliers-Generation'!$F$5:$F$500,0)),""),"")</f>
        <v>WaW_126</v>
      </c>
      <c r="M183" s="14">
        <f>IFERROR(IF(INDEX('11.2_Outliers-Collection_cov'!$N$5:$N$500,MATCH($F183,'11.2_Outliers-Collection_cov'!$F$5:$F$500,0))&lt;&gt;"N",
INDEX('11.2_Outliers-Collection_cov'!J$5:J$500,MATCH($F183,'11.2_Outliers-Collection_cov'!$F$5:$F$500,0)),""),"")</f>
        <v>85</v>
      </c>
      <c r="N183" s="8">
        <f>IFERROR(IF(INDEX('11.2_Outliers-Collection_cov'!$N$5:$N$500,MATCH($F183,'11.2_Outliers-Collection_cov'!$F$5:$F$500,0))&lt;&gt;"N",
INDEX('11.2_Outliers-Collection_cov'!K$5:K$500,MATCH($F183,'11.2_Outliers-Collection_cov'!$F$5:$F$500,0)),""),"")</f>
        <v>2016</v>
      </c>
      <c r="O183" s="13" t="str">
        <f>IFERROR(IF(INDEX('11.2_Outliers-Collection_cov'!$N$5:$N$500,MATCH($F183,'11.2_Outliers-Collection_cov'!$F$5:$F$500,0))&lt;&gt;"N",
INDEX('11.2_Outliers-Collection_cov'!L$5:L$500,MATCH($F183,'11.2_Outliers-Collection_cov'!$F$5:$F$500,0)),""),"")</f>
        <v>WaW_126</v>
      </c>
      <c r="P183" s="14">
        <f>IFERROR(IF(INDEX('11.3_Outliers-Plastic'!$N$5:$N$500,MATCH($F183,'11.3_Outliers-Plastic'!$F$5:$F$500,0))&lt;&gt;"N",
INDEX('11.3_Outliers-Plastic'!J$5:J$500,MATCH($F183,'11.3_Outliers-Plastic'!$F$5:$F$500,0)),""),"")</f>
        <v>12</v>
      </c>
      <c r="Q183" s="8">
        <f>IFERROR(IF(INDEX('11.3_Outliers-Plastic'!$N$5:$N$500,MATCH($F183,'11.3_Outliers-Plastic'!$F$5:$F$500,0))&lt;&gt;"N",
INDEX('11.3_Outliers-Plastic'!K$5:K$500,MATCH($F183,'11.3_Outliers-Plastic'!$F$5:$F$500,0)),""),"")</f>
        <v>2016</v>
      </c>
      <c r="R183" s="14" t="str">
        <f>IFERROR(IF(INDEX('11.3_Outliers-Plastic'!$N$5:$N$500,MATCH($F183,'11.3_Outliers-Plastic'!$F$5:$F$500,0))&lt;&gt;"N",
INDEX('11.3_Outliers-Plastic'!L$5:L$500,MATCH($F183,'11.3_Outliers-Plastic'!$F$5:$F$500,0)),""),"")</f>
        <v>WaW_126</v>
      </c>
      <c r="S183" s="12"/>
      <c r="T183" s="5"/>
      <c r="U183" s="5" t="s">
        <v>1569</v>
      </c>
      <c r="V183" s="14">
        <f>IFERROR(IF(INDEX('11.5_Outliers-Other_recovery'!$N$5:$N$500,MATCH($F183,'11.5_Outliers-Other_recovery'!$F$5:$F$500,0))&lt;&gt;"N",
INDEX('11.5_Outliers-Other_recovery'!J$5:J$500,MATCH($F183,'11.5_Outliers-Other_recovery'!$F$5:$F$500,0)),""),"")</f>
        <v>17.501473187978789</v>
      </c>
      <c r="W183" s="8">
        <f>IFERROR(IF(INDEX('11.5_Outliers-Other_recovery'!$N$5:$N$500,MATCH($F183,'11.5_Outliers-Other_recovery'!$F$5:$F$500,0))&lt;&gt;"N",
INDEX('11.5_Outliers-Other_recovery'!K$5:K$500,MATCH($F183,'11.5_Outliers-Other_recovery'!$F$5:$F$500,0)),""),"")</f>
        <v>2016</v>
      </c>
      <c r="X183" s="14" t="str">
        <f>IFERROR(IF(INDEX('11.5_Outliers-Other_recovery'!$N$5:$N$500,MATCH($F183,'11.5_Outliers-Other_recovery'!$F$5:$F$500,0))&lt;&gt;"N",
INDEX('11.5_Outliers-Other_recovery'!L$5:L$500,MATCH($F183,'11.5_Outliers-Other_recovery'!$F$5:$F$500,0)),""),"")</f>
        <v>WaW_126</v>
      </c>
      <c r="Y183" s="14">
        <f>IFERROR(IF(INDEX('11.4_Outliers-Formal_dry_recy'!$N$5:$N$500,MATCH($F183,'11.4_Outliers-Formal_dry_recy'!$F$5:$F$500,0))&lt;&gt;"N",
INDEX('11.4_Outliers-Formal_dry_recy'!J$5:J$500,MATCH($F183,'11.4_Outliers-Formal_dry_recy'!$F$5:$F$500,0)),""),"")</f>
        <v>0</v>
      </c>
      <c r="Z183" s="8">
        <f>IFERROR(IF(INDEX('11.4_Outliers-Formal_dry_recy'!$N$5:$N$500,MATCH($F183,'11.4_Outliers-Formal_dry_recy'!$F$5:$F$500,0))&lt;&gt;"N",
INDEX('11.4_Outliers-Formal_dry_recy'!K$5:K$500,MATCH($F183,'11.4_Outliers-Formal_dry_recy'!$F$5:$F$500,0)),""),"")</f>
        <v>2016</v>
      </c>
      <c r="AA183" s="14" t="str">
        <f>IFERROR(IF(INDEX('11.4_Outliers-Formal_dry_recy'!$N$5:$N$500,MATCH($F183,'11.4_Outliers-Formal_dry_recy'!$F$5:$F$500,0))&lt;&gt;"N",
INDEX('11.4_Outliers-Formal_dry_recy'!L$5:L$500,MATCH($F183,'11.4_Outliers-Formal_dry_recy'!$F$5:$F$500,0)),""),"")</f>
        <v>WaW_126</v>
      </c>
      <c r="AB183" s="14">
        <f>IFERROR(IF(INDEX('11.6_Outliers-Incineration'!$N$5:$N$500,MATCH($F183,'11.6_Outliers-Incineration'!$F$5:$F$500,0))&lt;&gt;"N",
INDEX('11.6_Outliers-Incineration'!J$5:J$500,MATCH($F183,'11.6_Outliers-Incineration'!$F$5:$F$500,0)),""),"")</f>
        <v>0</v>
      </c>
      <c r="AC183" s="8">
        <f>IFERROR(IF(INDEX('11.6_Outliers-Incineration'!$N$5:$N$500,MATCH($F183,'11.6_Outliers-Incineration'!$F$5:$F$500,0))&lt;&gt;"N",
INDEX('11.6_Outliers-Incineration'!K$5:K$500,MATCH($F183,'11.6_Outliers-Incineration'!$F$5:$F$500,0)),""),"")</f>
        <v>2016</v>
      </c>
      <c r="AD183" s="14" t="str">
        <f>IFERROR(IF(INDEX('11.6_Outliers-Incineration'!$N$5:$N$500,MATCH($F183,'11.6_Outliers-Incineration'!$F$5:$F$500,0))&lt;&gt;"N",
INDEX('11.6_Outliers-Incineration'!L$5:L$500,MATCH($F183,'11.6_Outliers-Incineration'!$F$5:$F$500,0)),""),"")</f>
        <v>WaW_126</v>
      </c>
      <c r="AE183" s="14">
        <f>IFERROR(IF(INDEX('11.7_Outliers-Controlled_disp'!$N$5:$N$500,MATCH($F183,'11.7_Outliers-Controlled_disp'!$F$5:$F$500,0))&lt;&gt;"N",
INDEX('11.7_Outliers-Controlled_disp'!J$5:J$500,MATCH($F183,'11.7_Outliers-Controlled_disp'!$F$5:$F$500,0)),""),"")</f>
        <v>0</v>
      </c>
      <c r="AF183" s="8">
        <f>IFERROR(IF(INDEX('11.7_Outliers-Controlled_disp'!$N$5:$N$500,MATCH($F183,'11.7_Outliers-Controlled_disp'!$F$5:$F$500,0))&lt;&gt;"N",
INDEX('11.7_Outliers-Controlled_disp'!K$5:K$500,MATCH($F183,'11.7_Outliers-Controlled_disp'!$F$5:$F$500,0)),""),"")</f>
        <v>2016</v>
      </c>
      <c r="AG183" s="14" t="str">
        <f>IFERROR(IF(INDEX('11.7_Outliers-Controlled_disp'!$N$5:$N$500,MATCH($F183,'11.7_Outliers-Controlled_disp'!$F$5:$F$500,0))&lt;&gt;"N",
INDEX('11.7_Outliers-Controlled_disp'!L$5:L$500,MATCH($F183,'11.7_Outliers-Controlled_disp'!$F$5:$F$500,0)),""),"")</f>
        <v>WaW_126</v>
      </c>
      <c r="AI183" s="5"/>
      <c r="AJ183" s="5" t="s">
        <v>1569</v>
      </c>
      <c r="AK183" s="5">
        <f t="shared" si="2"/>
        <v>7</v>
      </c>
    </row>
    <row r="184" spans="1:37" x14ac:dyDescent="0.25">
      <c r="A184" s="5" t="s">
        <v>715</v>
      </c>
      <c r="B184" s="5" t="s">
        <v>23</v>
      </c>
      <c r="C184" s="5" t="s">
        <v>708</v>
      </c>
      <c r="D184" s="5" t="s">
        <v>620</v>
      </c>
      <c r="E184" s="5" t="s">
        <v>1577</v>
      </c>
      <c r="F184" s="5" t="s">
        <v>716</v>
      </c>
      <c r="G184" s="5">
        <v>3</v>
      </c>
      <c r="H184" s="15">
        <v>3</v>
      </c>
      <c r="I184" s="4" t="s">
        <v>1893</v>
      </c>
      <c r="J184" s="13">
        <f>IFERROR(IF(INDEX('11.1_Outliers-Generation'!$N$5:$N$500,MATCH($F184,'11.1_Outliers-Generation'!$F$5:$F$500,0))&lt;&gt;"N",
INDEX('11.1_Outliers-Generation'!J$5:J$500,MATCH($F184,'11.1_Outliers-Generation'!$F$5:$F$500,0)),""),"")</f>
        <v>0.75108994417248598</v>
      </c>
      <c r="K184" s="8">
        <f>IFERROR(IF(INDEX('11.1_Outliers-Generation'!$N$5:$N$500,MATCH($F184,'11.1_Outliers-Generation'!$F$5:$F$500,0))&lt;&gt;"N",
INDEX('11.1_Outliers-Generation'!K$5:K$500,MATCH($F184,'11.1_Outliers-Generation'!$F$5:$F$500,0)),""),"")</f>
        <v>2016</v>
      </c>
      <c r="L184" s="13" t="str">
        <f>IFERROR(IF(INDEX('11.1_Outliers-Generation'!$N$5:$N$500,MATCH($F184,'11.1_Outliers-Generation'!$F$5:$F$500,0))&lt;&gt;"N",
INDEX('11.1_Outliers-Generation'!L$5:L$500,MATCH($F184,'11.1_Outliers-Generation'!$F$5:$F$500,0)),""),"")</f>
        <v>WaW_127</v>
      </c>
      <c r="M184" s="14">
        <f>IFERROR(IF(INDEX('11.2_Outliers-Collection_cov'!$N$5:$N$500,MATCH($F184,'11.2_Outliers-Collection_cov'!$F$5:$F$500,0))&lt;&gt;"N",
INDEX('11.2_Outliers-Collection_cov'!J$5:J$500,MATCH($F184,'11.2_Outliers-Collection_cov'!$F$5:$F$500,0)),""),"")</f>
        <v>89</v>
      </c>
      <c r="N184" s="8">
        <f>IFERROR(IF(INDEX('11.2_Outliers-Collection_cov'!$N$5:$N$500,MATCH($F184,'11.2_Outliers-Collection_cov'!$F$5:$F$500,0))&lt;&gt;"N",
INDEX('11.2_Outliers-Collection_cov'!K$5:K$500,MATCH($F184,'11.2_Outliers-Collection_cov'!$F$5:$F$500,0)),""),"")</f>
        <v>2016</v>
      </c>
      <c r="O184" s="13" t="str">
        <f>IFERROR(IF(INDEX('11.2_Outliers-Collection_cov'!$N$5:$N$500,MATCH($F184,'11.2_Outliers-Collection_cov'!$F$5:$F$500,0))&lt;&gt;"N",
INDEX('11.2_Outliers-Collection_cov'!L$5:L$500,MATCH($F184,'11.2_Outliers-Collection_cov'!$F$5:$F$500,0)),""),"")</f>
        <v>WaW_127</v>
      </c>
      <c r="P184" s="14">
        <f>IFERROR(IF(INDEX('11.3_Outliers-Plastic'!$N$5:$N$500,MATCH($F184,'11.3_Outliers-Plastic'!$F$5:$F$500,0))&lt;&gt;"N",
INDEX('11.3_Outliers-Plastic'!J$5:J$500,MATCH($F184,'11.3_Outliers-Plastic'!$F$5:$F$500,0)),""),"")</f>
        <v>8.6048370977413544</v>
      </c>
      <c r="Q184" s="8">
        <f>IFERROR(IF(INDEX('11.3_Outliers-Plastic'!$N$5:$N$500,MATCH($F184,'11.3_Outliers-Plastic'!$F$5:$F$500,0))&lt;&gt;"N",
INDEX('11.3_Outliers-Plastic'!K$5:K$500,MATCH($F184,'11.3_Outliers-Plastic'!$F$5:$F$500,0)),""),"")</f>
        <v>2016</v>
      </c>
      <c r="R184" s="14" t="str">
        <f>IFERROR(IF(INDEX('11.3_Outliers-Plastic'!$N$5:$N$500,MATCH($F184,'11.3_Outliers-Plastic'!$F$5:$F$500,0))&lt;&gt;"N",
INDEX('11.3_Outliers-Plastic'!L$5:L$500,MATCH($F184,'11.3_Outliers-Plastic'!$F$5:$F$500,0)),""),"")</f>
        <v>WaW_127</v>
      </c>
      <c r="S184" s="12"/>
      <c r="T184" s="5"/>
      <c r="U184" s="5" t="s">
        <v>1569</v>
      </c>
      <c r="V184" s="14" t="str">
        <f>IFERROR(IF(INDEX('11.5_Outliers-Other_recovery'!$N$5:$N$500,MATCH($F184,'11.5_Outliers-Other_recovery'!$F$5:$F$500,0))&lt;&gt;"N",
INDEX('11.5_Outliers-Other_recovery'!J$5:J$500,MATCH($F184,'11.5_Outliers-Other_recovery'!$F$5:$F$500,0)),""),"")</f>
        <v/>
      </c>
      <c r="W184" s="8" t="str">
        <f>IFERROR(IF(INDEX('11.5_Outliers-Other_recovery'!$N$5:$N$500,MATCH($F184,'11.5_Outliers-Other_recovery'!$F$5:$F$500,0))&lt;&gt;"N",
INDEX('11.5_Outliers-Other_recovery'!K$5:K$500,MATCH($F184,'11.5_Outliers-Other_recovery'!$F$5:$F$500,0)),""),"")</f>
        <v/>
      </c>
      <c r="X184" s="14" t="str">
        <f>IFERROR(IF(INDEX('11.5_Outliers-Other_recovery'!$N$5:$N$500,MATCH($F184,'11.5_Outliers-Other_recovery'!$F$5:$F$500,0))&lt;&gt;"N",
INDEX('11.5_Outliers-Other_recovery'!L$5:L$500,MATCH($F184,'11.5_Outliers-Other_recovery'!$F$5:$F$500,0)),""),"")</f>
        <v/>
      </c>
      <c r="Y184" s="14">
        <f>IFERROR(IF(INDEX('11.4_Outliers-Formal_dry_recy'!$N$5:$N$500,MATCH($F184,'11.4_Outliers-Formal_dry_recy'!$F$5:$F$500,0))&lt;&gt;"N",
INDEX('11.4_Outliers-Formal_dry_recy'!J$5:J$500,MATCH($F184,'11.4_Outliers-Formal_dry_recy'!$F$5:$F$500,0)),""),"")</f>
        <v>0</v>
      </c>
      <c r="Z184" s="8">
        <f>IFERROR(IF(INDEX('11.4_Outliers-Formal_dry_recy'!$N$5:$N$500,MATCH($F184,'11.4_Outliers-Formal_dry_recy'!$F$5:$F$500,0))&lt;&gt;"N",
INDEX('11.4_Outliers-Formal_dry_recy'!K$5:K$500,MATCH($F184,'11.4_Outliers-Formal_dry_recy'!$F$5:$F$500,0)),""),"")</f>
        <v>2016</v>
      </c>
      <c r="AA184" s="14" t="str">
        <f>IFERROR(IF(INDEX('11.4_Outliers-Formal_dry_recy'!$N$5:$N$500,MATCH($F184,'11.4_Outliers-Formal_dry_recy'!$F$5:$F$500,0))&lt;&gt;"N",
INDEX('11.4_Outliers-Formal_dry_recy'!L$5:L$500,MATCH($F184,'11.4_Outliers-Formal_dry_recy'!$F$5:$F$500,0)),""),"")</f>
        <v>WaW_127</v>
      </c>
      <c r="AB184" s="14">
        <f>IFERROR(IF(INDEX('11.6_Outliers-Incineration'!$N$5:$N$500,MATCH($F184,'11.6_Outliers-Incineration'!$F$5:$F$500,0))&lt;&gt;"N",
INDEX('11.6_Outliers-Incineration'!J$5:J$500,MATCH($F184,'11.6_Outliers-Incineration'!$F$5:$F$500,0)),""),"")</f>
        <v>0</v>
      </c>
      <c r="AC184" s="8">
        <f>IFERROR(IF(INDEX('11.6_Outliers-Incineration'!$N$5:$N$500,MATCH($F184,'11.6_Outliers-Incineration'!$F$5:$F$500,0))&lt;&gt;"N",
INDEX('11.6_Outliers-Incineration'!K$5:K$500,MATCH($F184,'11.6_Outliers-Incineration'!$F$5:$F$500,0)),""),"")</f>
        <v>2016</v>
      </c>
      <c r="AD184" s="14" t="str">
        <f>IFERROR(IF(INDEX('11.6_Outliers-Incineration'!$N$5:$N$500,MATCH($F184,'11.6_Outliers-Incineration'!$F$5:$F$500,0))&lt;&gt;"N",
INDEX('11.6_Outliers-Incineration'!L$5:L$500,MATCH($F184,'11.6_Outliers-Incineration'!$F$5:$F$500,0)),""),"")</f>
        <v>WaW_127</v>
      </c>
      <c r="AE184" s="14">
        <f>IFERROR(IF(INDEX('11.7_Outliers-Controlled_disp'!$N$5:$N$500,MATCH($F184,'11.7_Outliers-Controlled_disp'!$F$5:$F$500,0))&lt;&gt;"N",
INDEX('11.7_Outliers-Controlled_disp'!J$5:J$500,MATCH($F184,'11.7_Outliers-Controlled_disp'!$F$5:$F$500,0)),""),"")</f>
        <v>21.739130434782606</v>
      </c>
      <c r="AF184" s="8">
        <f>IFERROR(IF(INDEX('11.7_Outliers-Controlled_disp'!$N$5:$N$500,MATCH($F184,'11.7_Outliers-Controlled_disp'!$F$5:$F$500,0))&lt;&gt;"N",
INDEX('11.7_Outliers-Controlled_disp'!K$5:K$500,MATCH($F184,'11.7_Outliers-Controlled_disp'!$F$5:$F$500,0)),""),"")</f>
        <v>2016</v>
      </c>
      <c r="AG184" s="14" t="str">
        <f>IFERROR(IF(INDEX('11.7_Outliers-Controlled_disp'!$N$5:$N$500,MATCH($F184,'11.7_Outliers-Controlled_disp'!$F$5:$F$500,0))&lt;&gt;"N",
INDEX('11.7_Outliers-Controlled_disp'!L$5:L$500,MATCH($F184,'11.7_Outliers-Controlled_disp'!$F$5:$F$500,0)),""),"")</f>
        <v>WaW_127</v>
      </c>
      <c r="AI184" s="5"/>
      <c r="AJ184" s="5" t="s">
        <v>1569</v>
      </c>
      <c r="AK184" s="5">
        <f t="shared" si="2"/>
        <v>6</v>
      </c>
    </row>
    <row r="185" spans="1:37" x14ac:dyDescent="0.25">
      <c r="A185" s="5" t="s">
        <v>717</v>
      </c>
      <c r="B185" s="5" t="s">
        <v>23</v>
      </c>
      <c r="C185" s="5" t="s">
        <v>708</v>
      </c>
      <c r="D185" s="5" t="s">
        <v>620</v>
      </c>
      <c r="E185" s="5" t="s">
        <v>719</v>
      </c>
      <c r="F185" s="5" t="s">
        <v>718</v>
      </c>
      <c r="G185" s="5">
        <v>2</v>
      </c>
      <c r="H185" s="15">
        <v>2</v>
      </c>
      <c r="I185" s="4" t="s">
        <v>1894</v>
      </c>
      <c r="J185" s="13">
        <f>IFERROR(IF(INDEX('11.1_Outliers-Generation'!$N$5:$N$500,MATCH($F185,'11.1_Outliers-Generation'!$F$5:$F$500,0))&lt;&gt;"N",
INDEX('11.1_Outliers-Generation'!J$5:J$500,MATCH($F185,'11.1_Outliers-Generation'!$F$5:$F$500,0)),""),"")</f>
        <v>0.83275344547157915</v>
      </c>
      <c r="K185" s="8">
        <f>IFERROR(IF(INDEX('11.1_Outliers-Generation'!$N$5:$N$500,MATCH($F185,'11.1_Outliers-Generation'!$F$5:$F$500,0))&lt;&gt;"N",
INDEX('11.1_Outliers-Generation'!K$5:K$500,MATCH($F185,'11.1_Outliers-Generation'!$F$5:$F$500,0)),""),"")</f>
        <v>2016</v>
      </c>
      <c r="L185" s="13" t="str">
        <f>IFERROR(IF(INDEX('11.1_Outliers-Generation'!$N$5:$N$500,MATCH($F185,'11.1_Outliers-Generation'!$F$5:$F$500,0))&lt;&gt;"N",
INDEX('11.1_Outliers-Generation'!L$5:L$500,MATCH($F185,'11.1_Outliers-Generation'!$F$5:$F$500,0)),""),"")</f>
        <v>WaW_128</v>
      </c>
      <c r="M185" s="14">
        <f>IFERROR(IF(INDEX('11.2_Outliers-Collection_cov'!$N$5:$N$500,MATCH($F185,'11.2_Outliers-Collection_cov'!$F$5:$F$500,0))&lt;&gt;"N",
INDEX('11.2_Outliers-Collection_cov'!J$5:J$500,MATCH($F185,'11.2_Outliers-Collection_cov'!$F$5:$F$500,0)),""),"")</f>
        <v>90</v>
      </c>
      <c r="N185" s="8">
        <f>IFERROR(IF(INDEX('11.2_Outliers-Collection_cov'!$N$5:$N$500,MATCH($F185,'11.2_Outliers-Collection_cov'!$F$5:$F$500,0))&lt;&gt;"N",
INDEX('11.2_Outliers-Collection_cov'!K$5:K$500,MATCH($F185,'11.2_Outliers-Collection_cov'!$F$5:$F$500,0)),""),"")</f>
        <v>2016</v>
      </c>
      <c r="O185" s="13" t="str">
        <f>IFERROR(IF(INDEX('11.2_Outliers-Collection_cov'!$N$5:$N$500,MATCH($F185,'11.2_Outliers-Collection_cov'!$F$5:$F$500,0))&lt;&gt;"N",
INDEX('11.2_Outliers-Collection_cov'!L$5:L$500,MATCH($F185,'11.2_Outliers-Collection_cov'!$F$5:$F$500,0)),""),"")</f>
        <v>WaW_128</v>
      </c>
      <c r="P185" s="14">
        <f>IFERROR(IF(INDEX('11.3_Outliers-Plastic'!$N$5:$N$500,MATCH($F185,'11.3_Outliers-Plastic'!$F$5:$F$500,0))&lt;&gt;"N",
INDEX('11.3_Outliers-Plastic'!J$5:J$500,MATCH($F185,'11.3_Outliers-Plastic'!$F$5:$F$500,0)),""),"")</f>
        <v>7.0498698177448427</v>
      </c>
      <c r="Q185" s="8">
        <f>IFERROR(IF(INDEX('11.3_Outliers-Plastic'!$N$5:$N$500,MATCH($F185,'11.3_Outliers-Plastic'!$F$5:$F$500,0))&lt;&gt;"N",
INDEX('11.3_Outliers-Plastic'!K$5:K$500,MATCH($F185,'11.3_Outliers-Plastic'!$F$5:$F$500,0)),""),"")</f>
        <v>2016</v>
      </c>
      <c r="R185" s="14" t="str">
        <f>IFERROR(IF(INDEX('11.3_Outliers-Plastic'!$N$5:$N$500,MATCH($F185,'11.3_Outliers-Plastic'!$F$5:$F$500,0))&lt;&gt;"N",
INDEX('11.3_Outliers-Plastic'!L$5:L$500,MATCH($F185,'11.3_Outliers-Plastic'!$F$5:$F$500,0)),""),"")</f>
        <v>WaW_128</v>
      </c>
      <c r="S185" s="12"/>
      <c r="T185" s="5"/>
      <c r="U185" s="5" t="s">
        <v>1569</v>
      </c>
      <c r="V185" s="14">
        <f>IFERROR(IF(INDEX('11.5_Outliers-Other_recovery'!$N$5:$N$500,MATCH($F185,'11.5_Outliers-Other_recovery'!$F$5:$F$500,0))&lt;&gt;"N",
INDEX('11.5_Outliers-Other_recovery'!J$5:J$500,MATCH($F185,'11.5_Outliers-Other_recovery'!$F$5:$F$500,0)),""),"")</f>
        <v>1</v>
      </c>
      <c r="W185" s="8">
        <f>IFERROR(IF(INDEX('11.5_Outliers-Other_recovery'!$N$5:$N$500,MATCH($F185,'11.5_Outliers-Other_recovery'!$F$5:$F$500,0))&lt;&gt;"N",
INDEX('11.5_Outliers-Other_recovery'!K$5:K$500,MATCH($F185,'11.5_Outliers-Other_recovery'!$F$5:$F$500,0)),""),"")</f>
        <v>2016</v>
      </c>
      <c r="X185" s="14" t="str">
        <f>IFERROR(IF(INDEX('11.5_Outliers-Other_recovery'!$N$5:$N$500,MATCH($F185,'11.5_Outliers-Other_recovery'!$F$5:$F$500,0))&lt;&gt;"N",
INDEX('11.5_Outliers-Other_recovery'!L$5:L$500,MATCH($F185,'11.5_Outliers-Other_recovery'!$F$5:$F$500,0)),""),"")</f>
        <v>WaW_128</v>
      </c>
      <c r="Y185" s="14">
        <f>IFERROR(IF(INDEX('11.4_Outliers-Formal_dry_recy'!$N$5:$N$500,MATCH($F185,'11.4_Outliers-Formal_dry_recy'!$F$5:$F$500,0))&lt;&gt;"N",
INDEX('11.4_Outliers-Formal_dry_recy'!J$5:J$500,MATCH($F185,'11.4_Outliers-Formal_dry_recy'!$F$5:$F$500,0)),""),"")</f>
        <v>0</v>
      </c>
      <c r="Z185" s="8">
        <f>IFERROR(IF(INDEX('11.4_Outliers-Formal_dry_recy'!$N$5:$N$500,MATCH($F185,'11.4_Outliers-Formal_dry_recy'!$F$5:$F$500,0))&lt;&gt;"N",
INDEX('11.4_Outliers-Formal_dry_recy'!K$5:K$500,MATCH($F185,'11.4_Outliers-Formal_dry_recy'!$F$5:$F$500,0)),""),"")</f>
        <v>2016</v>
      </c>
      <c r="AA185" s="14" t="str">
        <f>IFERROR(IF(INDEX('11.4_Outliers-Formal_dry_recy'!$N$5:$N$500,MATCH($F185,'11.4_Outliers-Formal_dry_recy'!$F$5:$F$500,0))&lt;&gt;"N",
INDEX('11.4_Outliers-Formal_dry_recy'!L$5:L$500,MATCH($F185,'11.4_Outliers-Formal_dry_recy'!$F$5:$F$500,0)),""),"")</f>
        <v>WaW_128</v>
      </c>
      <c r="AB185" s="14">
        <f>IFERROR(IF(INDEX('11.6_Outliers-Incineration'!$N$5:$N$500,MATCH($F185,'11.6_Outliers-Incineration'!$F$5:$F$500,0))&lt;&gt;"N",
INDEX('11.6_Outliers-Incineration'!J$5:J$500,MATCH($F185,'11.6_Outliers-Incineration'!$F$5:$F$500,0)),""),"")</f>
        <v>0</v>
      </c>
      <c r="AC185" s="8">
        <f>IFERROR(IF(INDEX('11.6_Outliers-Incineration'!$N$5:$N$500,MATCH($F185,'11.6_Outliers-Incineration'!$F$5:$F$500,0))&lt;&gt;"N",
INDEX('11.6_Outliers-Incineration'!K$5:K$500,MATCH($F185,'11.6_Outliers-Incineration'!$F$5:$F$500,0)),""),"")</f>
        <v>2016</v>
      </c>
      <c r="AD185" s="14" t="str">
        <f>IFERROR(IF(INDEX('11.6_Outliers-Incineration'!$N$5:$N$500,MATCH($F185,'11.6_Outliers-Incineration'!$F$5:$F$500,0))&lt;&gt;"N",
INDEX('11.6_Outliers-Incineration'!L$5:L$500,MATCH($F185,'11.6_Outliers-Incineration'!$F$5:$F$500,0)),""),"")</f>
        <v>WaW_128</v>
      </c>
      <c r="AE185" s="14">
        <f>IFERROR(IF(INDEX('11.7_Outliers-Controlled_disp'!$N$5:$N$500,MATCH($F185,'11.7_Outliers-Controlled_disp'!$F$5:$F$500,0))&lt;&gt;"N",
INDEX('11.7_Outliers-Controlled_disp'!J$5:J$500,MATCH($F185,'11.7_Outliers-Controlled_disp'!$F$5:$F$500,0)),""),"")</f>
        <v>100</v>
      </c>
      <c r="AF185" s="8">
        <f>IFERROR(IF(INDEX('11.7_Outliers-Controlled_disp'!$N$5:$N$500,MATCH($F185,'11.7_Outliers-Controlled_disp'!$F$5:$F$500,0))&lt;&gt;"N",
INDEX('11.7_Outliers-Controlled_disp'!K$5:K$500,MATCH($F185,'11.7_Outliers-Controlled_disp'!$F$5:$F$500,0)),""),"")</f>
        <v>2016</v>
      </c>
      <c r="AG185" s="14" t="str">
        <f>IFERROR(IF(INDEX('11.7_Outliers-Controlled_disp'!$N$5:$N$500,MATCH($F185,'11.7_Outliers-Controlled_disp'!$F$5:$F$500,0))&lt;&gt;"N",
INDEX('11.7_Outliers-Controlled_disp'!L$5:L$500,MATCH($F185,'11.7_Outliers-Controlled_disp'!$F$5:$F$500,0)),""),"")</f>
        <v>WaW_128</v>
      </c>
      <c r="AI185" s="5"/>
      <c r="AJ185" s="5" t="s">
        <v>1569</v>
      </c>
      <c r="AK185" s="5">
        <f t="shared" si="2"/>
        <v>7</v>
      </c>
    </row>
    <row r="186" spans="1:37" x14ac:dyDescent="0.25">
      <c r="A186" s="5" t="s">
        <v>720</v>
      </c>
      <c r="B186" s="5" t="s">
        <v>23</v>
      </c>
      <c r="C186" s="5" t="s">
        <v>708</v>
      </c>
      <c r="D186" s="5" t="s">
        <v>620</v>
      </c>
      <c r="E186" s="5" t="s">
        <v>722</v>
      </c>
      <c r="F186" s="5" t="s">
        <v>721</v>
      </c>
      <c r="G186" s="5">
        <v>3</v>
      </c>
      <c r="H186" s="15">
        <v>2</v>
      </c>
      <c r="I186" s="4" t="s">
        <v>1895</v>
      </c>
      <c r="J186" s="13">
        <f>IFERROR(IF(INDEX('11.1_Outliers-Generation'!$N$5:$N$500,MATCH($F186,'11.1_Outliers-Generation'!$F$5:$F$500,0))&lt;&gt;"N",
INDEX('11.1_Outliers-Generation'!J$5:J$500,MATCH($F186,'11.1_Outliers-Generation'!$F$5:$F$500,0)),""),"")</f>
        <v>0.51851629058612025</v>
      </c>
      <c r="K186" s="8">
        <f>IFERROR(IF(INDEX('11.1_Outliers-Generation'!$N$5:$N$500,MATCH($F186,'11.1_Outliers-Generation'!$F$5:$F$500,0))&lt;&gt;"N",
INDEX('11.1_Outliers-Generation'!K$5:K$500,MATCH($F186,'11.1_Outliers-Generation'!$F$5:$F$500,0)),""),"")</f>
        <v>2016</v>
      </c>
      <c r="L186" s="13" t="str">
        <f>IFERROR(IF(INDEX('11.1_Outliers-Generation'!$N$5:$N$500,MATCH($F186,'11.1_Outliers-Generation'!$F$5:$F$500,0))&lt;&gt;"N",
INDEX('11.1_Outliers-Generation'!L$5:L$500,MATCH($F186,'11.1_Outliers-Generation'!$F$5:$F$500,0)),""),"")</f>
        <v>WaW_129</v>
      </c>
      <c r="M186" s="14">
        <f>IFERROR(IF(INDEX('11.2_Outliers-Collection_cov'!$N$5:$N$500,MATCH($F186,'11.2_Outliers-Collection_cov'!$F$5:$F$500,0))&lt;&gt;"N",
INDEX('11.2_Outliers-Collection_cov'!J$5:J$500,MATCH($F186,'11.2_Outliers-Collection_cov'!$F$5:$F$500,0)),""),"")</f>
        <v>98</v>
      </c>
      <c r="N186" s="8">
        <f>IFERROR(IF(INDEX('11.2_Outliers-Collection_cov'!$N$5:$N$500,MATCH($F186,'11.2_Outliers-Collection_cov'!$F$5:$F$500,0))&lt;&gt;"N",
INDEX('11.2_Outliers-Collection_cov'!K$5:K$500,MATCH($F186,'11.2_Outliers-Collection_cov'!$F$5:$F$500,0)),""),"")</f>
        <v>2016</v>
      </c>
      <c r="O186" s="13" t="str">
        <f>IFERROR(IF(INDEX('11.2_Outliers-Collection_cov'!$N$5:$N$500,MATCH($F186,'11.2_Outliers-Collection_cov'!$F$5:$F$500,0))&lt;&gt;"N",
INDEX('11.2_Outliers-Collection_cov'!L$5:L$500,MATCH($F186,'11.2_Outliers-Collection_cov'!$F$5:$F$500,0)),""),"")</f>
        <v>WaW_129</v>
      </c>
      <c r="P186" s="14">
        <f>IFERROR(IF(INDEX('11.3_Outliers-Plastic'!$N$5:$N$500,MATCH($F186,'11.3_Outliers-Plastic'!$F$5:$F$500,0))&lt;&gt;"N",
INDEX('11.3_Outliers-Plastic'!J$5:J$500,MATCH($F186,'11.3_Outliers-Plastic'!$F$5:$F$500,0)),""),"")</f>
        <v>10</v>
      </c>
      <c r="Q186" s="8">
        <f>IFERROR(IF(INDEX('11.3_Outliers-Plastic'!$N$5:$N$500,MATCH($F186,'11.3_Outliers-Plastic'!$F$5:$F$500,0))&lt;&gt;"N",
INDEX('11.3_Outliers-Plastic'!K$5:K$500,MATCH($F186,'11.3_Outliers-Plastic'!$F$5:$F$500,0)),""),"")</f>
        <v>2016</v>
      </c>
      <c r="R186" s="14" t="str">
        <f>IFERROR(IF(INDEX('11.3_Outliers-Plastic'!$N$5:$N$500,MATCH($F186,'11.3_Outliers-Plastic'!$F$5:$F$500,0))&lt;&gt;"N",
INDEX('11.3_Outliers-Plastic'!L$5:L$500,MATCH($F186,'11.3_Outliers-Plastic'!$F$5:$F$500,0)),""),"")</f>
        <v>WaW_129</v>
      </c>
      <c r="S186" s="12"/>
      <c r="T186" s="5"/>
      <c r="U186" s="5" t="s">
        <v>1569</v>
      </c>
      <c r="V186" s="14" t="str">
        <f>IFERROR(IF(INDEX('11.5_Outliers-Other_recovery'!$N$5:$N$500,MATCH($F186,'11.5_Outliers-Other_recovery'!$F$5:$F$500,0))&lt;&gt;"N",
INDEX('11.5_Outliers-Other_recovery'!J$5:J$500,MATCH($F186,'11.5_Outliers-Other_recovery'!$F$5:$F$500,0)),""),"")</f>
        <v/>
      </c>
      <c r="W186" s="8" t="str">
        <f>IFERROR(IF(INDEX('11.5_Outliers-Other_recovery'!$N$5:$N$500,MATCH($F186,'11.5_Outliers-Other_recovery'!$F$5:$F$500,0))&lt;&gt;"N",
INDEX('11.5_Outliers-Other_recovery'!K$5:K$500,MATCH($F186,'11.5_Outliers-Other_recovery'!$F$5:$F$500,0)),""),"")</f>
        <v/>
      </c>
      <c r="X186" s="14" t="str">
        <f>IFERROR(IF(INDEX('11.5_Outliers-Other_recovery'!$N$5:$N$500,MATCH($F186,'11.5_Outliers-Other_recovery'!$F$5:$F$500,0))&lt;&gt;"N",
INDEX('11.5_Outliers-Other_recovery'!L$5:L$500,MATCH($F186,'11.5_Outliers-Other_recovery'!$F$5:$F$500,0)),""),"")</f>
        <v/>
      </c>
      <c r="Y186" s="14" t="str">
        <f>IFERROR(IF(INDEX('11.4_Outliers-Formal_dry_recy'!$N$5:$N$500,MATCH($F186,'11.4_Outliers-Formal_dry_recy'!$F$5:$F$500,0))&lt;&gt;"N",
INDEX('11.4_Outliers-Formal_dry_recy'!J$5:J$500,MATCH($F186,'11.4_Outliers-Formal_dry_recy'!$F$5:$F$500,0)),""),"")</f>
        <v/>
      </c>
      <c r="Z186" s="8" t="str">
        <f>IFERROR(IF(INDEX('11.4_Outliers-Formal_dry_recy'!$N$5:$N$500,MATCH($F186,'11.4_Outliers-Formal_dry_recy'!$F$5:$F$500,0))&lt;&gt;"N",
INDEX('11.4_Outliers-Formal_dry_recy'!K$5:K$500,MATCH($F186,'11.4_Outliers-Formal_dry_recy'!$F$5:$F$500,0)),""),"")</f>
        <v/>
      </c>
      <c r="AA186" s="14" t="str">
        <f>IFERROR(IF(INDEX('11.4_Outliers-Formal_dry_recy'!$N$5:$N$500,MATCH($F186,'11.4_Outliers-Formal_dry_recy'!$F$5:$F$500,0))&lt;&gt;"N",
INDEX('11.4_Outliers-Formal_dry_recy'!L$5:L$500,MATCH($F186,'11.4_Outliers-Formal_dry_recy'!$F$5:$F$500,0)),""),"")</f>
        <v/>
      </c>
      <c r="AB186" s="14" t="str">
        <f>IFERROR(IF(INDEX('11.6_Outliers-Incineration'!$N$5:$N$500,MATCH($F186,'11.6_Outliers-Incineration'!$F$5:$F$500,0))&lt;&gt;"N",
INDEX('11.6_Outliers-Incineration'!J$5:J$500,MATCH($F186,'11.6_Outliers-Incineration'!$F$5:$F$500,0)),""),"")</f>
        <v/>
      </c>
      <c r="AC186" s="8" t="str">
        <f>IFERROR(IF(INDEX('11.6_Outliers-Incineration'!$N$5:$N$500,MATCH($F186,'11.6_Outliers-Incineration'!$F$5:$F$500,0))&lt;&gt;"N",
INDEX('11.6_Outliers-Incineration'!K$5:K$500,MATCH($F186,'11.6_Outliers-Incineration'!$F$5:$F$500,0)),""),"")</f>
        <v/>
      </c>
      <c r="AD186" s="14" t="str">
        <f>IFERROR(IF(INDEX('11.6_Outliers-Incineration'!$N$5:$N$500,MATCH($F186,'11.6_Outliers-Incineration'!$F$5:$F$500,0))&lt;&gt;"N",
INDEX('11.6_Outliers-Incineration'!L$5:L$500,MATCH($F186,'11.6_Outliers-Incineration'!$F$5:$F$500,0)),""),"")</f>
        <v/>
      </c>
      <c r="AE186" s="14">
        <f>IFERROR(IF(INDEX('11.7_Outliers-Controlled_disp'!$N$5:$N$500,MATCH($F186,'11.7_Outliers-Controlled_disp'!$F$5:$F$500,0))&lt;&gt;"N",
INDEX('11.7_Outliers-Controlled_disp'!J$5:J$500,MATCH($F186,'11.7_Outliers-Controlled_disp'!$F$5:$F$500,0)),""),"")</f>
        <v>100</v>
      </c>
      <c r="AF186" s="8">
        <f>IFERROR(IF(INDEX('11.7_Outliers-Controlled_disp'!$N$5:$N$500,MATCH($F186,'11.7_Outliers-Controlled_disp'!$F$5:$F$500,0))&lt;&gt;"N",
INDEX('11.7_Outliers-Controlled_disp'!K$5:K$500,MATCH($F186,'11.7_Outliers-Controlled_disp'!$F$5:$F$500,0)),""),"")</f>
        <v>2016</v>
      </c>
      <c r="AG186" s="14" t="str">
        <f>IFERROR(IF(INDEX('11.7_Outliers-Controlled_disp'!$N$5:$N$500,MATCH($F186,'11.7_Outliers-Controlled_disp'!$F$5:$F$500,0))&lt;&gt;"N",
INDEX('11.7_Outliers-Controlled_disp'!L$5:L$500,MATCH($F186,'11.7_Outliers-Controlled_disp'!$F$5:$F$500,0)),""),"")</f>
        <v>WaW_129</v>
      </c>
      <c r="AI186" s="5"/>
      <c r="AJ186" s="5" t="s">
        <v>1569</v>
      </c>
      <c r="AK186" s="5">
        <f t="shared" si="2"/>
        <v>4</v>
      </c>
    </row>
    <row r="187" spans="1:37" x14ac:dyDescent="0.25">
      <c r="A187" s="5" t="s">
        <v>726</v>
      </c>
      <c r="B187" s="5" t="s">
        <v>23</v>
      </c>
      <c r="C187" s="5" t="s">
        <v>708</v>
      </c>
      <c r="D187" s="5" t="s">
        <v>620</v>
      </c>
      <c r="E187" s="5" t="s">
        <v>728</v>
      </c>
      <c r="F187" s="5" t="s">
        <v>727</v>
      </c>
      <c r="G187" s="5">
        <v>3</v>
      </c>
      <c r="H187" s="15">
        <v>1</v>
      </c>
      <c r="I187" s="4" t="s">
        <v>1897</v>
      </c>
      <c r="J187" s="13">
        <f>IFERROR(IF(INDEX('11.1_Outliers-Generation'!$N$5:$N$500,MATCH($F187,'11.1_Outliers-Generation'!$F$5:$F$500,0))&lt;&gt;"N",
INDEX('11.1_Outliers-Generation'!J$5:J$500,MATCH($F187,'11.1_Outliers-Generation'!$F$5:$F$500,0)),""),"")</f>
        <v>0.56092202858467899</v>
      </c>
      <c r="K187" s="8">
        <f>IFERROR(IF(INDEX('11.1_Outliers-Generation'!$N$5:$N$500,MATCH($F187,'11.1_Outliers-Generation'!$F$5:$F$500,0))&lt;&gt;"N",
INDEX('11.1_Outliers-Generation'!K$5:K$500,MATCH($F187,'11.1_Outliers-Generation'!$F$5:$F$500,0)),""),"")</f>
        <v>2016</v>
      </c>
      <c r="L187" s="13" t="str">
        <f>IFERROR(IF(INDEX('11.1_Outliers-Generation'!$N$5:$N$500,MATCH($F187,'11.1_Outliers-Generation'!$F$5:$F$500,0))&lt;&gt;"N",
INDEX('11.1_Outliers-Generation'!L$5:L$500,MATCH($F187,'11.1_Outliers-Generation'!$F$5:$F$500,0)),""),"")</f>
        <v>WaW_131</v>
      </c>
      <c r="M187" s="14">
        <f>IFERROR(IF(INDEX('11.2_Outliers-Collection_cov'!$N$5:$N$500,MATCH($F187,'11.2_Outliers-Collection_cov'!$F$5:$F$500,0))&lt;&gt;"N",
INDEX('11.2_Outliers-Collection_cov'!J$5:J$500,MATCH($F187,'11.2_Outliers-Collection_cov'!$F$5:$F$500,0)),""),"")</f>
        <v>97</v>
      </c>
      <c r="N187" s="8">
        <f>IFERROR(IF(INDEX('11.2_Outliers-Collection_cov'!$N$5:$N$500,MATCH($F187,'11.2_Outliers-Collection_cov'!$F$5:$F$500,0))&lt;&gt;"N",
INDEX('11.2_Outliers-Collection_cov'!K$5:K$500,MATCH($F187,'11.2_Outliers-Collection_cov'!$F$5:$F$500,0)),""),"")</f>
        <v>2016</v>
      </c>
      <c r="O187" s="13" t="str">
        <f>IFERROR(IF(INDEX('11.2_Outliers-Collection_cov'!$N$5:$N$500,MATCH($F187,'11.2_Outliers-Collection_cov'!$F$5:$F$500,0))&lt;&gt;"N",
INDEX('11.2_Outliers-Collection_cov'!L$5:L$500,MATCH($F187,'11.2_Outliers-Collection_cov'!$F$5:$F$500,0)),""),"")</f>
        <v>WaW_131</v>
      </c>
      <c r="P187" s="14">
        <f>IFERROR(IF(INDEX('11.3_Outliers-Plastic'!$N$5:$N$500,MATCH($F187,'11.3_Outliers-Plastic'!$F$5:$F$500,0))&lt;&gt;"N",
INDEX('11.3_Outliers-Plastic'!J$5:J$500,MATCH($F187,'11.3_Outliers-Plastic'!$F$5:$F$500,0)),""),"")</f>
        <v>5</v>
      </c>
      <c r="Q187" s="8">
        <f>IFERROR(IF(INDEX('11.3_Outliers-Plastic'!$N$5:$N$500,MATCH($F187,'11.3_Outliers-Plastic'!$F$5:$F$500,0))&lt;&gt;"N",
INDEX('11.3_Outliers-Plastic'!K$5:K$500,MATCH($F187,'11.3_Outliers-Plastic'!$F$5:$F$500,0)),""),"")</f>
        <v>2016</v>
      </c>
      <c r="R187" s="14" t="str">
        <f>IFERROR(IF(INDEX('11.3_Outliers-Plastic'!$N$5:$N$500,MATCH($F187,'11.3_Outliers-Plastic'!$F$5:$F$500,0))&lt;&gt;"N",
INDEX('11.3_Outliers-Plastic'!L$5:L$500,MATCH($F187,'11.3_Outliers-Plastic'!$F$5:$F$500,0)),""),"")</f>
        <v>WaW_131</v>
      </c>
      <c r="S187" s="12"/>
      <c r="T187" s="5"/>
      <c r="U187" s="5" t="s">
        <v>1569</v>
      </c>
      <c r="V187" s="14">
        <f>IFERROR(IF(INDEX('11.5_Outliers-Other_recovery'!$N$5:$N$500,MATCH($F187,'11.5_Outliers-Other_recovery'!$F$5:$F$500,0))&lt;&gt;"N",
INDEX('11.5_Outliers-Other_recovery'!J$5:J$500,MATCH($F187,'11.5_Outliers-Other_recovery'!$F$5:$F$500,0)),""),"")</f>
        <v>30.971545176283872</v>
      </c>
      <c r="W187" s="8">
        <f>IFERROR(IF(INDEX('11.5_Outliers-Other_recovery'!$N$5:$N$500,MATCH($F187,'11.5_Outliers-Other_recovery'!$F$5:$F$500,0))&lt;&gt;"N",
INDEX('11.5_Outliers-Other_recovery'!K$5:K$500,MATCH($F187,'11.5_Outliers-Other_recovery'!$F$5:$F$500,0)),""),"")</f>
        <v>2016</v>
      </c>
      <c r="X187" s="14" t="str">
        <f>IFERROR(IF(INDEX('11.5_Outliers-Other_recovery'!$N$5:$N$500,MATCH($F187,'11.5_Outliers-Other_recovery'!$F$5:$F$500,0))&lt;&gt;"N",
INDEX('11.5_Outliers-Other_recovery'!L$5:L$500,MATCH($F187,'11.5_Outliers-Other_recovery'!$F$5:$F$500,0)),""),"")</f>
        <v>WaW_131</v>
      </c>
      <c r="Y187" s="14">
        <f>IFERROR(IF(INDEX('11.4_Outliers-Formal_dry_recy'!$N$5:$N$500,MATCH($F187,'11.4_Outliers-Formal_dry_recy'!$F$5:$F$500,0))&lt;&gt;"N",
INDEX('11.4_Outliers-Formal_dry_recy'!J$5:J$500,MATCH($F187,'11.4_Outliers-Formal_dry_recy'!$F$5:$F$500,0)),""),"")</f>
        <v>0</v>
      </c>
      <c r="Z187" s="8">
        <f>IFERROR(IF(INDEX('11.4_Outliers-Formal_dry_recy'!$N$5:$N$500,MATCH($F187,'11.4_Outliers-Formal_dry_recy'!$F$5:$F$500,0))&lt;&gt;"N",
INDEX('11.4_Outliers-Formal_dry_recy'!K$5:K$500,MATCH($F187,'11.4_Outliers-Formal_dry_recy'!$F$5:$F$500,0)),""),"")</f>
        <v>2016</v>
      </c>
      <c r="AA187" s="14" t="str">
        <f>IFERROR(IF(INDEX('11.4_Outliers-Formal_dry_recy'!$N$5:$N$500,MATCH($F187,'11.4_Outliers-Formal_dry_recy'!$F$5:$F$500,0))&lt;&gt;"N",
INDEX('11.4_Outliers-Formal_dry_recy'!L$5:L$500,MATCH($F187,'11.4_Outliers-Formal_dry_recy'!$F$5:$F$500,0)),""),"")</f>
        <v>WaW_131</v>
      </c>
      <c r="AB187" s="14">
        <f>IFERROR(IF(INDEX('11.6_Outliers-Incineration'!$N$5:$N$500,MATCH($F187,'11.6_Outliers-Incineration'!$F$5:$F$500,0))&lt;&gt;"N",
INDEX('11.6_Outliers-Incineration'!J$5:J$500,MATCH($F187,'11.6_Outliers-Incineration'!$F$5:$F$500,0)),""),"")</f>
        <v>0</v>
      </c>
      <c r="AC187" s="8">
        <f>IFERROR(IF(INDEX('11.6_Outliers-Incineration'!$N$5:$N$500,MATCH($F187,'11.6_Outliers-Incineration'!$F$5:$F$500,0))&lt;&gt;"N",
INDEX('11.6_Outliers-Incineration'!K$5:K$500,MATCH($F187,'11.6_Outliers-Incineration'!$F$5:$F$500,0)),""),"")</f>
        <v>2016</v>
      </c>
      <c r="AD187" s="14" t="str">
        <f>IFERROR(IF(INDEX('11.6_Outliers-Incineration'!$N$5:$N$500,MATCH($F187,'11.6_Outliers-Incineration'!$F$5:$F$500,0))&lt;&gt;"N",
INDEX('11.6_Outliers-Incineration'!L$5:L$500,MATCH($F187,'11.6_Outliers-Incineration'!$F$5:$F$500,0)),""),"")</f>
        <v>WaW_131</v>
      </c>
      <c r="AE187" s="14">
        <f>IFERROR(IF(INDEX('11.7_Outliers-Controlled_disp'!$N$5:$N$500,MATCH($F187,'11.7_Outliers-Controlled_disp'!$F$5:$F$500,0))&lt;&gt;"N",
INDEX('11.7_Outliers-Controlled_disp'!J$5:J$500,MATCH($F187,'11.7_Outliers-Controlled_disp'!$F$5:$F$500,0)),""),"")</f>
        <v>0</v>
      </c>
      <c r="AF187" s="8">
        <f>IFERROR(IF(INDEX('11.7_Outliers-Controlled_disp'!$N$5:$N$500,MATCH($F187,'11.7_Outliers-Controlled_disp'!$F$5:$F$500,0))&lt;&gt;"N",
INDEX('11.7_Outliers-Controlled_disp'!K$5:K$500,MATCH($F187,'11.7_Outliers-Controlled_disp'!$F$5:$F$500,0)),""),"")</f>
        <v>2016</v>
      </c>
      <c r="AG187" s="14" t="str">
        <f>IFERROR(IF(INDEX('11.7_Outliers-Controlled_disp'!$N$5:$N$500,MATCH($F187,'11.7_Outliers-Controlled_disp'!$F$5:$F$500,0))&lt;&gt;"N",
INDEX('11.7_Outliers-Controlled_disp'!L$5:L$500,MATCH($F187,'11.7_Outliers-Controlled_disp'!$F$5:$F$500,0)),""),"")</f>
        <v>WaW_131</v>
      </c>
      <c r="AI187" s="5"/>
      <c r="AJ187" s="5" t="s">
        <v>1569</v>
      </c>
      <c r="AK187" s="5">
        <f t="shared" si="2"/>
        <v>7</v>
      </c>
    </row>
    <row r="188" spans="1:37" x14ac:dyDescent="0.25">
      <c r="A188" s="5" t="s">
        <v>729</v>
      </c>
      <c r="B188" s="5" t="s">
        <v>23</v>
      </c>
      <c r="C188" s="5" t="s">
        <v>708</v>
      </c>
      <c r="D188" s="5" t="s">
        <v>620</v>
      </c>
      <c r="E188" s="5" t="s">
        <v>731</v>
      </c>
      <c r="F188" s="5" t="s">
        <v>730</v>
      </c>
      <c r="G188" s="5">
        <v>3</v>
      </c>
      <c r="H188" s="15">
        <v>1</v>
      </c>
      <c r="I188" s="4"/>
      <c r="J188" s="13">
        <f>IFERROR(IF(INDEX('11.1_Outliers-Generation'!$N$5:$N$500,MATCH($F188,'11.1_Outliers-Generation'!$F$5:$F$500,0))&lt;&gt;"N",
INDEX('11.1_Outliers-Generation'!J$5:J$500,MATCH($F188,'11.1_Outliers-Generation'!$F$5:$F$500,0)),""),"")</f>
        <v>0.50291424421037145</v>
      </c>
      <c r="K188" s="8">
        <f>IFERROR(IF(INDEX('11.1_Outliers-Generation'!$N$5:$N$500,MATCH($F188,'11.1_Outliers-Generation'!$F$5:$F$500,0))&lt;&gt;"N",
INDEX('11.1_Outliers-Generation'!K$5:K$500,MATCH($F188,'11.1_Outliers-Generation'!$F$5:$F$500,0)),""),"")</f>
        <v>2016</v>
      </c>
      <c r="L188" s="13" t="str">
        <f>IFERROR(IF(INDEX('11.1_Outliers-Generation'!$N$5:$N$500,MATCH($F188,'11.1_Outliers-Generation'!$F$5:$F$500,0))&lt;&gt;"N",
INDEX('11.1_Outliers-Generation'!L$5:L$500,MATCH($F188,'11.1_Outliers-Generation'!$F$5:$F$500,0)),""),"")</f>
        <v>WaW_132</v>
      </c>
      <c r="M188" s="14">
        <f>IFERROR(IF(INDEX('11.2_Outliers-Collection_cov'!$N$5:$N$500,MATCH($F188,'11.2_Outliers-Collection_cov'!$F$5:$F$500,0))&lt;&gt;"N",
INDEX('11.2_Outliers-Collection_cov'!J$5:J$500,MATCH($F188,'11.2_Outliers-Collection_cov'!$F$5:$F$500,0)),""),"")</f>
        <v>97</v>
      </c>
      <c r="N188" s="8">
        <f>IFERROR(IF(INDEX('11.2_Outliers-Collection_cov'!$N$5:$N$500,MATCH($F188,'11.2_Outliers-Collection_cov'!$F$5:$F$500,0))&lt;&gt;"N",
INDEX('11.2_Outliers-Collection_cov'!K$5:K$500,MATCH($F188,'11.2_Outliers-Collection_cov'!$F$5:$F$500,0)),""),"")</f>
        <v>2016</v>
      </c>
      <c r="O188" s="13" t="str">
        <f>IFERROR(IF(INDEX('11.2_Outliers-Collection_cov'!$N$5:$N$500,MATCH($F188,'11.2_Outliers-Collection_cov'!$F$5:$F$500,0))&lt;&gt;"N",
INDEX('11.2_Outliers-Collection_cov'!L$5:L$500,MATCH($F188,'11.2_Outliers-Collection_cov'!$F$5:$F$500,0)),""),"")</f>
        <v>WaW_132</v>
      </c>
      <c r="P188" s="14" t="str">
        <f>IFERROR(IF(INDEX('11.3_Outliers-Plastic'!$N$5:$N$500,MATCH($F188,'11.3_Outliers-Plastic'!$F$5:$F$500,0))&lt;&gt;"N",
INDEX('11.3_Outliers-Plastic'!J$5:J$500,MATCH($F188,'11.3_Outliers-Plastic'!$F$5:$F$500,0)),""),"")</f>
        <v/>
      </c>
      <c r="Q188" s="8" t="str">
        <f>IFERROR(IF(INDEX('11.3_Outliers-Plastic'!$N$5:$N$500,MATCH($F188,'11.3_Outliers-Plastic'!$F$5:$F$500,0))&lt;&gt;"N",
INDEX('11.3_Outliers-Plastic'!K$5:K$500,MATCH($F188,'11.3_Outliers-Plastic'!$F$5:$F$500,0)),""),"")</f>
        <v/>
      </c>
      <c r="R188" s="14" t="str">
        <f>IFERROR(IF(INDEX('11.3_Outliers-Plastic'!$N$5:$N$500,MATCH($F188,'11.3_Outliers-Plastic'!$F$5:$F$500,0))&lt;&gt;"N",
INDEX('11.3_Outliers-Plastic'!L$5:L$500,MATCH($F188,'11.3_Outliers-Plastic'!$F$5:$F$500,0)),""),"")</f>
        <v/>
      </c>
      <c r="S188" s="12"/>
      <c r="T188" s="5"/>
      <c r="U188" s="5" t="s">
        <v>1569</v>
      </c>
      <c r="V188" s="14">
        <f>IFERROR(IF(INDEX('11.5_Outliers-Other_recovery'!$N$5:$N$500,MATCH($F188,'11.5_Outliers-Other_recovery'!$F$5:$F$500,0))&lt;&gt;"N",
INDEX('11.5_Outliers-Other_recovery'!J$5:J$500,MATCH($F188,'11.5_Outliers-Other_recovery'!$F$5:$F$500,0)),""),"")</f>
        <v>16.733067729083665</v>
      </c>
      <c r="W188" s="8">
        <f>IFERROR(IF(INDEX('11.5_Outliers-Other_recovery'!$N$5:$N$500,MATCH($F188,'11.5_Outliers-Other_recovery'!$F$5:$F$500,0))&lt;&gt;"N",
INDEX('11.5_Outliers-Other_recovery'!K$5:K$500,MATCH($F188,'11.5_Outliers-Other_recovery'!$F$5:$F$500,0)),""),"")</f>
        <v>2016</v>
      </c>
      <c r="X188" s="14" t="str">
        <f>IFERROR(IF(INDEX('11.5_Outliers-Other_recovery'!$N$5:$N$500,MATCH($F188,'11.5_Outliers-Other_recovery'!$F$5:$F$500,0))&lt;&gt;"N",
INDEX('11.5_Outliers-Other_recovery'!L$5:L$500,MATCH($F188,'11.5_Outliers-Other_recovery'!$F$5:$F$500,0)),""),"")</f>
        <v>WaW_132</v>
      </c>
      <c r="Y188" s="14">
        <f>IFERROR(IF(INDEX('11.4_Outliers-Formal_dry_recy'!$N$5:$N$500,MATCH($F188,'11.4_Outliers-Formal_dry_recy'!$F$5:$F$500,0))&lt;&gt;"N",
INDEX('11.4_Outliers-Formal_dry_recy'!J$5:J$500,MATCH($F188,'11.4_Outliers-Formal_dry_recy'!$F$5:$F$500,0)),""),"")</f>
        <v>0</v>
      </c>
      <c r="Z188" s="8">
        <f>IFERROR(IF(INDEX('11.4_Outliers-Formal_dry_recy'!$N$5:$N$500,MATCH($F188,'11.4_Outliers-Formal_dry_recy'!$F$5:$F$500,0))&lt;&gt;"N",
INDEX('11.4_Outliers-Formal_dry_recy'!K$5:K$500,MATCH($F188,'11.4_Outliers-Formal_dry_recy'!$F$5:$F$500,0)),""),"")</f>
        <v>2016</v>
      </c>
      <c r="AA188" s="14" t="str">
        <f>IFERROR(IF(INDEX('11.4_Outliers-Formal_dry_recy'!$N$5:$N$500,MATCH($F188,'11.4_Outliers-Formal_dry_recy'!$F$5:$F$500,0))&lt;&gt;"N",
INDEX('11.4_Outliers-Formal_dry_recy'!L$5:L$500,MATCH($F188,'11.4_Outliers-Formal_dry_recy'!$F$5:$F$500,0)),""),"")</f>
        <v>WaW_132</v>
      </c>
      <c r="AB188" s="14">
        <f>IFERROR(IF(INDEX('11.6_Outliers-Incineration'!$N$5:$N$500,MATCH($F188,'11.6_Outliers-Incineration'!$F$5:$F$500,0))&lt;&gt;"N",
INDEX('11.6_Outliers-Incineration'!J$5:J$500,MATCH($F188,'11.6_Outliers-Incineration'!$F$5:$F$500,0)),""),"")</f>
        <v>0</v>
      </c>
      <c r="AC188" s="8">
        <f>IFERROR(IF(INDEX('11.6_Outliers-Incineration'!$N$5:$N$500,MATCH($F188,'11.6_Outliers-Incineration'!$F$5:$F$500,0))&lt;&gt;"N",
INDEX('11.6_Outliers-Incineration'!K$5:K$500,MATCH($F188,'11.6_Outliers-Incineration'!$F$5:$F$500,0)),""),"")</f>
        <v>2016</v>
      </c>
      <c r="AD188" s="14" t="str">
        <f>IFERROR(IF(INDEX('11.6_Outliers-Incineration'!$N$5:$N$500,MATCH($F188,'11.6_Outliers-Incineration'!$F$5:$F$500,0))&lt;&gt;"N",
INDEX('11.6_Outliers-Incineration'!L$5:L$500,MATCH($F188,'11.6_Outliers-Incineration'!$F$5:$F$500,0)),""),"")</f>
        <v>WaW_132</v>
      </c>
      <c r="AE188" s="14">
        <f>IFERROR(IF(INDEX('11.7_Outliers-Controlled_disp'!$N$5:$N$500,MATCH($F188,'11.7_Outliers-Controlled_disp'!$F$5:$F$500,0))&lt;&gt;"N",
INDEX('11.7_Outliers-Controlled_disp'!J$5:J$500,MATCH($F188,'11.7_Outliers-Controlled_disp'!$F$5:$F$500,0)),""),"")</f>
        <v>0</v>
      </c>
      <c r="AF188" s="8">
        <f>IFERROR(IF(INDEX('11.7_Outliers-Controlled_disp'!$N$5:$N$500,MATCH($F188,'11.7_Outliers-Controlled_disp'!$F$5:$F$500,0))&lt;&gt;"N",
INDEX('11.7_Outliers-Controlled_disp'!K$5:K$500,MATCH($F188,'11.7_Outliers-Controlled_disp'!$F$5:$F$500,0)),""),"")</f>
        <v>2016</v>
      </c>
      <c r="AG188" s="14" t="str">
        <f>IFERROR(IF(INDEX('11.7_Outliers-Controlled_disp'!$N$5:$N$500,MATCH($F188,'11.7_Outliers-Controlled_disp'!$F$5:$F$500,0))&lt;&gt;"N",
INDEX('11.7_Outliers-Controlled_disp'!L$5:L$500,MATCH($F188,'11.7_Outliers-Controlled_disp'!$F$5:$F$500,0)),""),"")</f>
        <v>WaW_132</v>
      </c>
      <c r="AI188" s="5"/>
      <c r="AJ188" s="5" t="s">
        <v>1569</v>
      </c>
      <c r="AK188" s="5">
        <f t="shared" si="2"/>
        <v>6</v>
      </c>
    </row>
    <row r="189" spans="1:37" x14ac:dyDescent="0.25">
      <c r="A189" s="5" t="s">
        <v>732</v>
      </c>
      <c r="B189" s="5" t="s">
        <v>23</v>
      </c>
      <c r="C189" s="5" t="s">
        <v>708</v>
      </c>
      <c r="D189" s="5" t="s">
        <v>620</v>
      </c>
      <c r="E189" s="5" t="s">
        <v>734</v>
      </c>
      <c r="F189" s="5" t="s">
        <v>733</v>
      </c>
      <c r="G189" s="5">
        <v>3</v>
      </c>
      <c r="H189" s="15">
        <v>1</v>
      </c>
      <c r="I189" s="4"/>
      <c r="J189" s="13">
        <f>IFERROR(IF(INDEX('11.1_Outliers-Generation'!$N$5:$N$500,MATCH($F189,'11.1_Outliers-Generation'!$F$5:$F$500,0))&lt;&gt;"N",
INDEX('11.1_Outliers-Generation'!J$5:J$500,MATCH($F189,'11.1_Outliers-Generation'!$F$5:$F$500,0)),""),"")</f>
        <v>0.50684463117340695</v>
      </c>
      <c r="K189" s="8">
        <f>IFERROR(IF(INDEX('11.1_Outliers-Generation'!$N$5:$N$500,MATCH($F189,'11.1_Outliers-Generation'!$F$5:$F$500,0))&lt;&gt;"N",
INDEX('11.1_Outliers-Generation'!K$5:K$500,MATCH($F189,'11.1_Outliers-Generation'!$F$5:$F$500,0)),""),"")</f>
        <v>2016</v>
      </c>
      <c r="L189" s="13" t="str">
        <f>IFERROR(IF(INDEX('11.1_Outliers-Generation'!$N$5:$N$500,MATCH($F189,'11.1_Outliers-Generation'!$F$5:$F$500,0))&lt;&gt;"N",
INDEX('11.1_Outliers-Generation'!L$5:L$500,MATCH($F189,'11.1_Outliers-Generation'!$F$5:$F$500,0)),""),"")</f>
        <v>WaW_133</v>
      </c>
      <c r="M189" s="14">
        <f>IFERROR(IF(INDEX('11.2_Outliers-Collection_cov'!$N$5:$N$500,MATCH($F189,'11.2_Outliers-Collection_cov'!$F$5:$F$500,0))&lt;&gt;"N",
INDEX('11.2_Outliers-Collection_cov'!J$5:J$500,MATCH($F189,'11.2_Outliers-Collection_cov'!$F$5:$F$500,0)),""),"")</f>
        <v>97</v>
      </c>
      <c r="N189" s="8">
        <f>IFERROR(IF(INDEX('11.2_Outliers-Collection_cov'!$N$5:$N$500,MATCH($F189,'11.2_Outliers-Collection_cov'!$F$5:$F$500,0))&lt;&gt;"N",
INDEX('11.2_Outliers-Collection_cov'!K$5:K$500,MATCH($F189,'11.2_Outliers-Collection_cov'!$F$5:$F$500,0)),""),"")</f>
        <v>2016</v>
      </c>
      <c r="O189" s="13" t="str">
        <f>IFERROR(IF(INDEX('11.2_Outliers-Collection_cov'!$N$5:$N$500,MATCH($F189,'11.2_Outliers-Collection_cov'!$F$5:$F$500,0))&lt;&gt;"N",
INDEX('11.2_Outliers-Collection_cov'!L$5:L$500,MATCH($F189,'11.2_Outliers-Collection_cov'!$F$5:$F$500,0)),""),"")</f>
        <v>WaW_133</v>
      </c>
      <c r="P189" s="14" t="str">
        <f>IFERROR(IF(INDEX('11.3_Outliers-Plastic'!$N$5:$N$500,MATCH($F189,'11.3_Outliers-Plastic'!$F$5:$F$500,0))&lt;&gt;"N",
INDEX('11.3_Outliers-Plastic'!J$5:J$500,MATCH($F189,'11.3_Outliers-Plastic'!$F$5:$F$500,0)),""),"")</f>
        <v/>
      </c>
      <c r="Q189" s="8" t="str">
        <f>IFERROR(IF(INDEX('11.3_Outliers-Plastic'!$N$5:$N$500,MATCH($F189,'11.3_Outliers-Plastic'!$F$5:$F$500,0))&lt;&gt;"N",
INDEX('11.3_Outliers-Plastic'!K$5:K$500,MATCH($F189,'11.3_Outliers-Plastic'!$F$5:$F$500,0)),""),"")</f>
        <v/>
      </c>
      <c r="R189" s="14" t="str">
        <f>IFERROR(IF(INDEX('11.3_Outliers-Plastic'!$N$5:$N$500,MATCH($F189,'11.3_Outliers-Plastic'!$F$5:$F$500,0))&lt;&gt;"N",
INDEX('11.3_Outliers-Plastic'!L$5:L$500,MATCH($F189,'11.3_Outliers-Plastic'!$F$5:$F$500,0)),""),"")</f>
        <v/>
      </c>
      <c r="S189" s="12"/>
      <c r="T189" s="5"/>
      <c r="U189" s="5" t="s">
        <v>1569</v>
      </c>
      <c r="V189" s="14">
        <f>IFERROR(IF(INDEX('11.5_Outliers-Other_recovery'!$N$5:$N$500,MATCH($F189,'11.5_Outliers-Other_recovery'!$F$5:$F$500,0))&lt;&gt;"N",
INDEX('11.5_Outliers-Other_recovery'!J$5:J$500,MATCH($F189,'11.5_Outliers-Other_recovery'!$F$5:$F$500,0)),""),"")</f>
        <v>23.469387755102041</v>
      </c>
      <c r="W189" s="8">
        <f>IFERROR(IF(INDEX('11.5_Outliers-Other_recovery'!$N$5:$N$500,MATCH($F189,'11.5_Outliers-Other_recovery'!$F$5:$F$500,0))&lt;&gt;"N",
INDEX('11.5_Outliers-Other_recovery'!K$5:K$500,MATCH($F189,'11.5_Outliers-Other_recovery'!$F$5:$F$500,0)),""),"")</f>
        <v>2016</v>
      </c>
      <c r="X189" s="14" t="str">
        <f>IFERROR(IF(INDEX('11.5_Outliers-Other_recovery'!$N$5:$N$500,MATCH($F189,'11.5_Outliers-Other_recovery'!$F$5:$F$500,0))&lt;&gt;"N",
INDEX('11.5_Outliers-Other_recovery'!L$5:L$500,MATCH($F189,'11.5_Outliers-Other_recovery'!$F$5:$F$500,0)),""),"")</f>
        <v>WaW_133</v>
      </c>
      <c r="Y189" s="14">
        <f>IFERROR(IF(INDEX('11.4_Outliers-Formal_dry_recy'!$N$5:$N$500,MATCH($F189,'11.4_Outliers-Formal_dry_recy'!$F$5:$F$500,0))&lt;&gt;"N",
INDEX('11.4_Outliers-Formal_dry_recy'!J$5:J$500,MATCH($F189,'11.4_Outliers-Formal_dry_recy'!$F$5:$F$500,0)),""),"")</f>
        <v>0</v>
      </c>
      <c r="Z189" s="8">
        <f>IFERROR(IF(INDEX('11.4_Outliers-Formal_dry_recy'!$N$5:$N$500,MATCH($F189,'11.4_Outliers-Formal_dry_recy'!$F$5:$F$500,0))&lt;&gt;"N",
INDEX('11.4_Outliers-Formal_dry_recy'!K$5:K$500,MATCH($F189,'11.4_Outliers-Formal_dry_recy'!$F$5:$F$500,0)),""),"")</f>
        <v>2016</v>
      </c>
      <c r="AA189" s="14" t="str">
        <f>IFERROR(IF(INDEX('11.4_Outliers-Formal_dry_recy'!$N$5:$N$500,MATCH($F189,'11.4_Outliers-Formal_dry_recy'!$F$5:$F$500,0))&lt;&gt;"N",
INDEX('11.4_Outliers-Formal_dry_recy'!L$5:L$500,MATCH($F189,'11.4_Outliers-Formal_dry_recy'!$F$5:$F$500,0)),""),"")</f>
        <v>WaW_133</v>
      </c>
      <c r="AB189" s="14">
        <f>IFERROR(IF(INDEX('11.6_Outliers-Incineration'!$N$5:$N$500,MATCH($F189,'11.6_Outliers-Incineration'!$F$5:$F$500,0))&lt;&gt;"N",
INDEX('11.6_Outliers-Incineration'!J$5:J$500,MATCH($F189,'11.6_Outliers-Incineration'!$F$5:$F$500,0)),""),"")</f>
        <v>0</v>
      </c>
      <c r="AC189" s="8">
        <f>IFERROR(IF(INDEX('11.6_Outliers-Incineration'!$N$5:$N$500,MATCH($F189,'11.6_Outliers-Incineration'!$F$5:$F$500,0))&lt;&gt;"N",
INDEX('11.6_Outliers-Incineration'!K$5:K$500,MATCH($F189,'11.6_Outliers-Incineration'!$F$5:$F$500,0)),""),"")</f>
        <v>2016</v>
      </c>
      <c r="AD189" s="14" t="str">
        <f>IFERROR(IF(INDEX('11.6_Outliers-Incineration'!$N$5:$N$500,MATCH($F189,'11.6_Outliers-Incineration'!$F$5:$F$500,0))&lt;&gt;"N",
INDEX('11.6_Outliers-Incineration'!L$5:L$500,MATCH($F189,'11.6_Outliers-Incineration'!$F$5:$F$500,0)),""),"")</f>
        <v>WaW_133</v>
      </c>
      <c r="AE189" s="14">
        <f>IFERROR(IF(INDEX('11.7_Outliers-Controlled_disp'!$N$5:$N$500,MATCH($F189,'11.7_Outliers-Controlled_disp'!$F$5:$F$500,0))&lt;&gt;"N",
INDEX('11.7_Outliers-Controlled_disp'!J$5:J$500,MATCH($F189,'11.7_Outliers-Controlled_disp'!$F$5:$F$500,0)),""),"")</f>
        <v>0</v>
      </c>
      <c r="AF189" s="8">
        <f>IFERROR(IF(INDEX('11.7_Outliers-Controlled_disp'!$N$5:$N$500,MATCH($F189,'11.7_Outliers-Controlled_disp'!$F$5:$F$500,0))&lt;&gt;"N",
INDEX('11.7_Outliers-Controlled_disp'!K$5:K$500,MATCH($F189,'11.7_Outliers-Controlled_disp'!$F$5:$F$500,0)),""),"")</f>
        <v>2016</v>
      </c>
      <c r="AG189" s="14" t="str">
        <f>IFERROR(IF(INDEX('11.7_Outliers-Controlled_disp'!$N$5:$N$500,MATCH($F189,'11.7_Outliers-Controlled_disp'!$F$5:$F$500,0))&lt;&gt;"N",
INDEX('11.7_Outliers-Controlled_disp'!L$5:L$500,MATCH($F189,'11.7_Outliers-Controlled_disp'!$F$5:$F$500,0)),""),"")</f>
        <v>WaW_133</v>
      </c>
      <c r="AI189" s="5"/>
      <c r="AJ189" s="5" t="s">
        <v>1569</v>
      </c>
      <c r="AK189" s="5">
        <f t="shared" si="2"/>
        <v>6</v>
      </c>
    </row>
    <row r="190" spans="1:37" x14ac:dyDescent="0.25">
      <c r="A190" s="5" t="s">
        <v>735</v>
      </c>
      <c r="B190" s="5" t="s">
        <v>23</v>
      </c>
      <c r="C190" s="5" t="s">
        <v>708</v>
      </c>
      <c r="D190" s="5" t="s">
        <v>620</v>
      </c>
      <c r="E190" s="5" t="s">
        <v>737</v>
      </c>
      <c r="F190" s="5" t="s">
        <v>736</v>
      </c>
      <c r="G190" s="5">
        <v>3</v>
      </c>
      <c r="H190" s="15">
        <v>1</v>
      </c>
      <c r="I190" s="4"/>
      <c r="J190" s="13">
        <f>IFERROR(IF(INDEX('11.1_Outliers-Generation'!$N$5:$N$500,MATCH($F190,'11.1_Outliers-Generation'!$F$5:$F$500,0))&lt;&gt;"N",
INDEX('11.1_Outliers-Generation'!J$5:J$500,MATCH($F190,'11.1_Outliers-Generation'!$F$5:$F$500,0)),""),"")</f>
        <v>0.59702344457095913</v>
      </c>
      <c r="K190" s="8">
        <f>IFERROR(IF(INDEX('11.1_Outliers-Generation'!$N$5:$N$500,MATCH($F190,'11.1_Outliers-Generation'!$F$5:$F$500,0))&lt;&gt;"N",
INDEX('11.1_Outliers-Generation'!K$5:K$500,MATCH($F190,'11.1_Outliers-Generation'!$F$5:$F$500,0)),""),"")</f>
        <v>2016</v>
      </c>
      <c r="L190" s="13" t="str">
        <f>IFERROR(IF(INDEX('11.1_Outliers-Generation'!$N$5:$N$500,MATCH($F190,'11.1_Outliers-Generation'!$F$5:$F$500,0))&lt;&gt;"N",
INDEX('11.1_Outliers-Generation'!L$5:L$500,MATCH($F190,'11.1_Outliers-Generation'!$F$5:$F$500,0)),""),"")</f>
        <v>WaW_134</v>
      </c>
      <c r="M190" s="14">
        <f>IFERROR(IF(INDEX('11.2_Outliers-Collection_cov'!$N$5:$N$500,MATCH($F190,'11.2_Outliers-Collection_cov'!$F$5:$F$500,0))&lt;&gt;"N",
INDEX('11.2_Outliers-Collection_cov'!J$5:J$500,MATCH($F190,'11.2_Outliers-Collection_cov'!$F$5:$F$500,0)),""),"")</f>
        <v>90.8</v>
      </c>
      <c r="N190" s="8">
        <f>IFERROR(IF(INDEX('11.2_Outliers-Collection_cov'!$N$5:$N$500,MATCH($F190,'11.2_Outliers-Collection_cov'!$F$5:$F$500,0))&lt;&gt;"N",
INDEX('11.2_Outliers-Collection_cov'!K$5:K$500,MATCH($F190,'11.2_Outliers-Collection_cov'!$F$5:$F$500,0)),""),"")</f>
        <v>2016</v>
      </c>
      <c r="O190" s="13" t="str">
        <f>IFERROR(IF(INDEX('11.2_Outliers-Collection_cov'!$N$5:$N$500,MATCH($F190,'11.2_Outliers-Collection_cov'!$F$5:$F$500,0))&lt;&gt;"N",
INDEX('11.2_Outliers-Collection_cov'!L$5:L$500,MATCH($F190,'11.2_Outliers-Collection_cov'!$F$5:$F$500,0)),""),"")</f>
        <v>WaW_134</v>
      </c>
      <c r="P190" s="14">
        <f>IFERROR(IF(INDEX('11.3_Outliers-Plastic'!$N$5:$N$500,MATCH($F190,'11.3_Outliers-Plastic'!$F$5:$F$500,0))&lt;&gt;"N",
INDEX('11.3_Outliers-Plastic'!J$5:J$500,MATCH($F190,'11.3_Outliers-Plastic'!$F$5:$F$500,0)),""),"")</f>
        <v>2.2533800701051576</v>
      </c>
      <c r="Q190" s="8">
        <f>IFERROR(IF(INDEX('11.3_Outliers-Plastic'!$N$5:$N$500,MATCH($F190,'11.3_Outliers-Plastic'!$F$5:$F$500,0))&lt;&gt;"N",
INDEX('11.3_Outliers-Plastic'!K$5:K$500,MATCH($F190,'11.3_Outliers-Plastic'!$F$5:$F$500,0)),""),"")</f>
        <v>2016</v>
      </c>
      <c r="R190" s="14" t="str">
        <f>IFERROR(IF(INDEX('11.3_Outliers-Plastic'!$N$5:$N$500,MATCH($F190,'11.3_Outliers-Plastic'!$F$5:$F$500,0))&lt;&gt;"N",
INDEX('11.3_Outliers-Plastic'!L$5:L$500,MATCH($F190,'11.3_Outliers-Plastic'!$F$5:$F$500,0)),""),"")</f>
        <v>WaW_134</v>
      </c>
      <c r="S190" s="12"/>
      <c r="T190" s="5"/>
      <c r="U190" s="5" t="s">
        <v>1569</v>
      </c>
      <c r="V190" s="14" t="str">
        <f>IFERROR(IF(INDEX('11.5_Outliers-Other_recovery'!$N$5:$N$500,MATCH($F190,'11.5_Outliers-Other_recovery'!$F$5:$F$500,0))&lt;&gt;"N",
INDEX('11.5_Outliers-Other_recovery'!J$5:J$500,MATCH($F190,'11.5_Outliers-Other_recovery'!$F$5:$F$500,0)),""),"")</f>
        <v/>
      </c>
      <c r="W190" s="8" t="str">
        <f>IFERROR(IF(INDEX('11.5_Outliers-Other_recovery'!$N$5:$N$500,MATCH($F190,'11.5_Outliers-Other_recovery'!$F$5:$F$500,0))&lt;&gt;"N",
INDEX('11.5_Outliers-Other_recovery'!K$5:K$500,MATCH($F190,'11.5_Outliers-Other_recovery'!$F$5:$F$500,0)),""),"")</f>
        <v/>
      </c>
      <c r="X190" s="14" t="str">
        <f>IFERROR(IF(INDEX('11.5_Outliers-Other_recovery'!$N$5:$N$500,MATCH($F190,'11.5_Outliers-Other_recovery'!$F$5:$F$500,0))&lt;&gt;"N",
INDEX('11.5_Outliers-Other_recovery'!L$5:L$500,MATCH($F190,'11.5_Outliers-Other_recovery'!$F$5:$F$500,0)),""),"")</f>
        <v/>
      </c>
      <c r="Y190" s="14">
        <f>IFERROR(IF(INDEX('11.4_Outliers-Formal_dry_recy'!$N$5:$N$500,MATCH($F190,'11.4_Outliers-Formal_dry_recy'!$F$5:$F$500,0))&lt;&gt;"N",
INDEX('11.4_Outliers-Formal_dry_recy'!J$5:J$500,MATCH($F190,'11.4_Outliers-Formal_dry_recy'!$F$5:$F$500,0)),""),"")</f>
        <v>0</v>
      </c>
      <c r="Z190" s="8">
        <f>IFERROR(IF(INDEX('11.4_Outliers-Formal_dry_recy'!$N$5:$N$500,MATCH($F190,'11.4_Outliers-Formal_dry_recy'!$F$5:$F$500,0))&lt;&gt;"N",
INDEX('11.4_Outliers-Formal_dry_recy'!K$5:K$500,MATCH($F190,'11.4_Outliers-Formal_dry_recy'!$F$5:$F$500,0)),""),"")</f>
        <v>2016</v>
      </c>
      <c r="AA190" s="14" t="str">
        <f>IFERROR(IF(INDEX('11.4_Outliers-Formal_dry_recy'!$N$5:$N$500,MATCH($F190,'11.4_Outliers-Formal_dry_recy'!$F$5:$F$500,0))&lt;&gt;"N",
INDEX('11.4_Outliers-Formal_dry_recy'!L$5:L$500,MATCH($F190,'11.4_Outliers-Formal_dry_recy'!$F$5:$F$500,0)),""),"")</f>
        <v>WaW_134</v>
      </c>
      <c r="AB190" s="14" t="str">
        <f>IFERROR(IF(INDEX('11.6_Outliers-Incineration'!$N$5:$N$500,MATCH($F190,'11.6_Outliers-Incineration'!$F$5:$F$500,0))&lt;&gt;"N",
INDEX('11.6_Outliers-Incineration'!J$5:J$500,MATCH($F190,'11.6_Outliers-Incineration'!$F$5:$F$500,0)),""),"")</f>
        <v/>
      </c>
      <c r="AC190" s="8" t="str">
        <f>IFERROR(IF(INDEX('11.6_Outliers-Incineration'!$N$5:$N$500,MATCH($F190,'11.6_Outliers-Incineration'!$F$5:$F$500,0))&lt;&gt;"N",
INDEX('11.6_Outliers-Incineration'!K$5:K$500,MATCH($F190,'11.6_Outliers-Incineration'!$F$5:$F$500,0)),""),"")</f>
        <v/>
      </c>
      <c r="AD190" s="14" t="str">
        <f>IFERROR(IF(INDEX('11.6_Outliers-Incineration'!$N$5:$N$500,MATCH($F190,'11.6_Outliers-Incineration'!$F$5:$F$500,0))&lt;&gt;"N",
INDEX('11.6_Outliers-Incineration'!L$5:L$500,MATCH($F190,'11.6_Outliers-Incineration'!$F$5:$F$500,0)),""),"")</f>
        <v/>
      </c>
      <c r="AE190" s="14" t="str">
        <f>IFERROR(IF(INDEX('11.7_Outliers-Controlled_disp'!$N$5:$N$500,MATCH($F190,'11.7_Outliers-Controlled_disp'!$F$5:$F$500,0))&lt;&gt;"N",
INDEX('11.7_Outliers-Controlled_disp'!J$5:J$500,MATCH($F190,'11.7_Outliers-Controlled_disp'!$F$5:$F$500,0)),""),"")</f>
        <v/>
      </c>
      <c r="AF190" s="8" t="str">
        <f>IFERROR(IF(INDEX('11.7_Outliers-Controlled_disp'!$N$5:$N$500,MATCH($F190,'11.7_Outliers-Controlled_disp'!$F$5:$F$500,0))&lt;&gt;"N",
INDEX('11.7_Outliers-Controlled_disp'!K$5:K$500,MATCH($F190,'11.7_Outliers-Controlled_disp'!$F$5:$F$500,0)),""),"")</f>
        <v/>
      </c>
      <c r="AG190" s="14" t="str">
        <f>IFERROR(IF(INDEX('11.7_Outliers-Controlled_disp'!$N$5:$N$500,MATCH($F190,'11.7_Outliers-Controlled_disp'!$F$5:$F$500,0))&lt;&gt;"N",
INDEX('11.7_Outliers-Controlled_disp'!L$5:L$500,MATCH($F190,'11.7_Outliers-Controlled_disp'!$F$5:$F$500,0)),""),"")</f>
        <v/>
      </c>
      <c r="AI190" s="5"/>
      <c r="AJ190" s="5" t="s">
        <v>1569</v>
      </c>
      <c r="AK190" s="5">
        <f t="shared" si="2"/>
        <v>4</v>
      </c>
    </row>
    <row r="191" spans="1:37" x14ac:dyDescent="0.25">
      <c r="A191" s="5" t="s">
        <v>738</v>
      </c>
      <c r="B191" s="5" t="s">
        <v>23</v>
      </c>
      <c r="C191" s="5" t="s">
        <v>708</v>
      </c>
      <c r="D191" s="5" t="s">
        <v>620</v>
      </c>
      <c r="E191" s="5" t="s">
        <v>740</v>
      </c>
      <c r="F191" s="5" t="s">
        <v>739</v>
      </c>
      <c r="G191" s="5">
        <v>3</v>
      </c>
      <c r="H191" s="15">
        <v>2</v>
      </c>
      <c r="I191" s="4" t="s">
        <v>1898</v>
      </c>
      <c r="J191" s="13">
        <f>IFERROR(IF(INDEX('11.1_Outliers-Generation'!$N$5:$N$500,MATCH($F191,'11.1_Outliers-Generation'!$F$5:$F$500,0))&lt;&gt;"N",
INDEX('11.1_Outliers-Generation'!J$5:J$500,MATCH($F191,'11.1_Outliers-Generation'!$F$5:$F$500,0)),""),"")</f>
        <v>0.45465598909241317</v>
      </c>
      <c r="K191" s="8">
        <f>IFERROR(IF(INDEX('11.1_Outliers-Generation'!$N$5:$N$500,MATCH($F191,'11.1_Outliers-Generation'!$F$5:$F$500,0))&lt;&gt;"N",
INDEX('11.1_Outliers-Generation'!K$5:K$500,MATCH($F191,'11.1_Outliers-Generation'!$F$5:$F$500,0)),""),"")</f>
        <v>2016</v>
      </c>
      <c r="L191" s="13" t="str">
        <f>IFERROR(IF(INDEX('11.1_Outliers-Generation'!$N$5:$N$500,MATCH($F191,'11.1_Outliers-Generation'!$F$5:$F$500,0))&lt;&gt;"N",
INDEX('11.1_Outliers-Generation'!L$5:L$500,MATCH($F191,'11.1_Outliers-Generation'!$F$5:$F$500,0)),""),"")</f>
        <v>WaW_135</v>
      </c>
      <c r="M191" s="14">
        <f>IFERROR(IF(INDEX('11.2_Outliers-Collection_cov'!$N$5:$N$500,MATCH($F191,'11.2_Outliers-Collection_cov'!$F$5:$F$500,0))&lt;&gt;"N",
INDEX('11.2_Outliers-Collection_cov'!J$5:J$500,MATCH($F191,'11.2_Outliers-Collection_cov'!$F$5:$F$500,0)),""),"")</f>
        <v>96</v>
      </c>
      <c r="N191" s="8">
        <f>IFERROR(IF(INDEX('11.2_Outliers-Collection_cov'!$N$5:$N$500,MATCH($F191,'11.2_Outliers-Collection_cov'!$F$5:$F$500,0))&lt;&gt;"N",
INDEX('11.2_Outliers-Collection_cov'!K$5:K$500,MATCH($F191,'11.2_Outliers-Collection_cov'!$F$5:$F$500,0)),""),"")</f>
        <v>2016</v>
      </c>
      <c r="O191" s="13" t="str">
        <f>IFERROR(IF(INDEX('11.2_Outliers-Collection_cov'!$N$5:$N$500,MATCH($F191,'11.2_Outliers-Collection_cov'!$F$5:$F$500,0))&lt;&gt;"N",
INDEX('11.2_Outliers-Collection_cov'!L$5:L$500,MATCH($F191,'11.2_Outliers-Collection_cov'!$F$5:$F$500,0)),""),"")</f>
        <v>WaW_135</v>
      </c>
      <c r="P191" s="14">
        <f>IFERROR(IF(INDEX('11.3_Outliers-Plastic'!$N$5:$N$500,MATCH($F191,'11.3_Outliers-Plastic'!$F$5:$F$500,0))&lt;&gt;"N",
INDEX('11.3_Outliers-Plastic'!J$5:J$500,MATCH($F191,'11.3_Outliers-Plastic'!$F$5:$F$500,0)),""),"")</f>
        <v>12</v>
      </c>
      <c r="Q191" s="8">
        <f>IFERROR(IF(INDEX('11.3_Outliers-Plastic'!$N$5:$N$500,MATCH($F191,'11.3_Outliers-Plastic'!$F$5:$F$500,0))&lt;&gt;"N",
INDEX('11.3_Outliers-Plastic'!K$5:K$500,MATCH($F191,'11.3_Outliers-Plastic'!$F$5:$F$500,0)),""),"")</f>
        <v>2016</v>
      </c>
      <c r="R191" s="14" t="str">
        <f>IFERROR(IF(INDEX('11.3_Outliers-Plastic'!$N$5:$N$500,MATCH($F191,'11.3_Outliers-Plastic'!$F$5:$F$500,0))&lt;&gt;"N",
INDEX('11.3_Outliers-Plastic'!L$5:L$500,MATCH($F191,'11.3_Outliers-Plastic'!$F$5:$F$500,0)),""),"")</f>
        <v>WaW_135</v>
      </c>
      <c r="S191" s="12"/>
      <c r="T191" s="5"/>
      <c r="U191" s="5" t="s">
        <v>1569</v>
      </c>
      <c r="V191" s="14">
        <f>IFERROR(IF(INDEX('11.5_Outliers-Other_recovery'!$N$5:$N$500,MATCH($F191,'11.5_Outliers-Other_recovery'!$F$5:$F$500,0))&lt;&gt;"N",
INDEX('11.5_Outliers-Other_recovery'!J$5:J$500,MATCH($F191,'11.5_Outliers-Other_recovery'!$F$5:$F$500,0)),""),"")</f>
        <v>15.625</v>
      </c>
      <c r="W191" s="8">
        <f>IFERROR(IF(INDEX('11.5_Outliers-Other_recovery'!$N$5:$N$500,MATCH($F191,'11.5_Outliers-Other_recovery'!$F$5:$F$500,0))&lt;&gt;"N",
INDEX('11.5_Outliers-Other_recovery'!K$5:K$500,MATCH($F191,'11.5_Outliers-Other_recovery'!$F$5:$F$500,0)),""),"")</f>
        <v>2016</v>
      </c>
      <c r="X191" s="14" t="str">
        <f>IFERROR(IF(INDEX('11.5_Outliers-Other_recovery'!$N$5:$N$500,MATCH($F191,'11.5_Outliers-Other_recovery'!$F$5:$F$500,0))&lt;&gt;"N",
INDEX('11.5_Outliers-Other_recovery'!L$5:L$500,MATCH($F191,'11.5_Outliers-Other_recovery'!$F$5:$F$500,0)),""),"")</f>
        <v>WaW_135</v>
      </c>
      <c r="Y191" s="14">
        <f>IFERROR(IF(INDEX('11.4_Outliers-Formal_dry_recy'!$N$5:$N$500,MATCH($F191,'11.4_Outliers-Formal_dry_recy'!$F$5:$F$500,0))&lt;&gt;"N",
INDEX('11.4_Outliers-Formal_dry_recy'!J$5:J$500,MATCH($F191,'11.4_Outliers-Formal_dry_recy'!$F$5:$F$500,0)),""),"")</f>
        <v>0</v>
      </c>
      <c r="Z191" s="8">
        <f>IFERROR(IF(INDEX('11.4_Outliers-Formal_dry_recy'!$N$5:$N$500,MATCH($F191,'11.4_Outliers-Formal_dry_recy'!$F$5:$F$500,0))&lt;&gt;"N",
INDEX('11.4_Outliers-Formal_dry_recy'!K$5:K$500,MATCH($F191,'11.4_Outliers-Formal_dry_recy'!$F$5:$F$500,0)),""),"")</f>
        <v>2016</v>
      </c>
      <c r="AA191" s="14" t="str">
        <f>IFERROR(IF(INDEX('11.4_Outliers-Formal_dry_recy'!$N$5:$N$500,MATCH($F191,'11.4_Outliers-Formal_dry_recy'!$F$5:$F$500,0))&lt;&gt;"N",
INDEX('11.4_Outliers-Formal_dry_recy'!L$5:L$500,MATCH($F191,'11.4_Outliers-Formal_dry_recy'!$F$5:$F$500,0)),""),"")</f>
        <v>WaW_135</v>
      </c>
      <c r="AB191" s="14">
        <f>IFERROR(IF(INDEX('11.6_Outliers-Incineration'!$N$5:$N$500,MATCH($F191,'11.6_Outliers-Incineration'!$F$5:$F$500,0))&lt;&gt;"N",
INDEX('11.6_Outliers-Incineration'!J$5:J$500,MATCH($F191,'11.6_Outliers-Incineration'!$F$5:$F$500,0)),""),"")</f>
        <v>0</v>
      </c>
      <c r="AC191" s="8">
        <f>IFERROR(IF(INDEX('11.6_Outliers-Incineration'!$N$5:$N$500,MATCH($F191,'11.6_Outliers-Incineration'!$F$5:$F$500,0))&lt;&gt;"N",
INDEX('11.6_Outliers-Incineration'!K$5:K$500,MATCH($F191,'11.6_Outliers-Incineration'!$F$5:$F$500,0)),""),"")</f>
        <v>2016</v>
      </c>
      <c r="AD191" s="14" t="str">
        <f>IFERROR(IF(INDEX('11.6_Outliers-Incineration'!$N$5:$N$500,MATCH($F191,'11.6_Outliers-Incineration'!$F$5:$F$500,0))&lt;&gt;"N",
INDEX('11.6_Outliers-Incineration'!L$5:L$500,MATCH($F191,'11.6_Outliers-Incineration'!$F$5:$F$500,0)),""),"")</f>
        <v>WaW_135</v>
      </c>
      <c r="AE191" s="14">
        <f>IFERROR(IF(INDEX('11.7_Outliers-Controlled_disp'!$N$5:$N$500,MATCH($F191,'11.7_Outliers-Controlled_disp'!$F$5:$F$500,0))&lt;&gt;"N",
INDEX('11.7_Outliers-Controlled_disp'!J$5:J$500,MATCH($F191,'11.7_Outliers-Controlled_disp'!$F$5:$F$500,0)),""),"")</f>
        <v>0</v>
      </c>
      <c r="AF191" s="8">
        <f>IFERROR(IF(INDEX('11.7_Outliers-Controlled_disp'!$N$5:$N$500,MATCH($F191,'11.7_Outliers-Controlled_disp'!$F$5:$F$500,0))&lt;&gt;"N",
INDEX('11.7_Outliers-Controlled_disp'!K$5:K$500,MATCH($F191,'11.7_Outliers-Controlled_disp'!$F$5:$F$500,0)),""),"")</f>
        <v>2016</v>
      </c>
      <c r="AG191" s="14" t="str">
        <f>IFERROR(IF(INDEX('11.7_Outliers-Controlled_disp'!$N$5:$N$500,MATCH($F191,'11.7_Outliers-Controlled_disp'!$F$5:$F$500,0))&lt;&gt;"N",
INDEX('11.7_Outliers-Controlled_disp'!L$5:L$500,MATCH($F191,'11.7_Outliers-Controlled_disp'!$F$5:$F$500,0)),""),"")</f>
        <v>WaW_135</v>
      </c>
      <c r="AI191" s="5"/>
      <c r="AJ191" s="5" t="s">
        <v>1569</v>
      </c>
      <c r="AK191" s="5">
        <f t="shared" si="2"/>
        <v>7</v>
      </c>
    </row>
    <row r="192" spans="1:37" x14ac:dyDescent="0.25">
      <c r="A192" s="5" t="s">
        <v>741</v>
      </c>
      <c r="B192" s="5" t="s">
        <v>23</v>
      </c>
      <c r="C192" s="5" t="s">
        <v>708</v>
      </c>
      <c r="D192" s="5" t="s">
        <v>620</v>
      </c>
      <c r="E192" s="5" t="s">
        <v>743</v>
      </c>
      <c r="F192" s="5" t="s">
        <v>742</v>
      </c>
      <c r="G192" s="5">
        <v>3</v>
      </c>
      <c r="H192" s="15">
        <v>1</v>
      </c>
      <c r="I192" s="4"/>
      <c r="J192" s="13">
        <f>IFERROR(IF(INDEX('11.1_Outliers-Generation'!$N$5:$N$500,MATCH($F192,'11.1_Outliers-Generation'!$F$5:$F$500,0))&lt;&gt;"N",
INDEX('11.1_Outliers-Generation'!J$5:J$500,MATCH($F192,'11.1_Outliers-Generation'!$F$5:$F$500,0)),""),"")</f>
        <v>0.45126421670309375</v>
      </c>
      <c r="K192" s="8">
        <f>IFERROR(IF(INDEX('11.1_Outliers-Generation'!$N$5:$N$500,MATCH($F192,'11.1_Outliers-Generation'!$F$5:$F$500,0))&lt;&gt;"N",
INDEX('11.1_Outliers-Generation'!K$5:K$500,MATCH($F192,'11.1_Outliers-Generation'!$F$5:$F$500,0)),""),"")</f>
        <v>2016</v>
      </c>
      <c r="L192" s="13" t="str">
        <f>IFERROR(IF(INDEX('11.1_Outliers-Generation'!$N$5:$N$500,MATCH($F192,'11.1_Outliers-Generation'!$F$5:$F$500,0))&lt;&gt;"N",
INDEX('11.1_Outliers-Generation'!L$5:L$500,MATCH($F192,'11.1_Outliers-Generation'!$F$5:$F$500,0)),""),"")</f>
        <v>WaW_136</v>
      </c>
      <c r="M192" s="14">
        <f>IFERROR(IF(INDEX('11.2_Outliers-Collection_cov'!$N$5:$N$500,MATCH($F192,'11.2_Outliers-Collection_cov'!$F$5:$F$500,0))&lt;&gt;"N",
INDEX('11.2_Outliers-Collection_cov'!J$5:J$500,MATCH($F192,'11.2_Outliers-Collection_cov'!$F$5:$F$500,0)),""),"")</f>
        <v>100</v>
      </c>
      <c r="N192" s="8">
        <f>IFERROR(IF(INDEX('11.2_Outliers-Collection_cov'!$N$5:$N$500,MATCH($F192,'11.2_Outliers-Collection_cov'!$F$5:$F$500,0))&lt;&gt;"N",
INDEX('11.2_Outliers-Collection_cov'!K$5:K$500,MATCH($F192,'11.2_Outliers-Collection_cov'!$F$5:$F$500,0)),""),"")</f>
        <v>2016</v>
      </c>
      <c r="O192" s="13" t="str">
        <f>IFERROR(IF(INDEX('11.2_Outliers-Collection_cov'!$N$5:$N$500,MATCH($F192,'11.2_Outliers-Collection_cov'!$F$5:$F$500,0))&lt;&gt;"N",
INDEX('11.2_Outliers-Collection_cov'!L$5:L$500,MATCH($F192,'11.2_Outliers-Collection_cov'!$F$5:$F$500,0)),""),"")</f>
        <v>WaW_136</v>
      </c>
      <c r="P192" s="14">
        <f>IFERROR(IF(INDEX('11.3_Outliers-Plastic'!$N$5:$N$500,MATCH($F192,'11.3_Outliers-Plastic'!$F$5:$F$500,0))&lt;&gt;"N",
INDEX('11.3_Outliers-Plastic'!J$5:J$500,MATCH($F192,'11.3_Outliers-Plastic'!$F$5:$F$500,0)),""),"")</f>
        <v>3.5000000000000004</v>
      </c>
      <c r="Q192" s="8">
        <f>IFERROR(IF(INDEX('11.3_Outliers-Plastic'!$N$5:$N$500,MATCH($F192,'11.3_Outliers-Plastic'!$F$5:$F$500,0))&lt;&gt;"N",
INDEX('11.3_Outliers-Plastic'!K$5:K$500,MATCH($F192,'11.3_Outliers-Plastic'!$F$5:$F$500,0)),""),"")</f>
        <v>2016</v>
      </c>
      <c r="R192" s="14" t="str">
        <f>IFERROR(IF(INDEX('11.3_Outliers-Plastic'!$N$5:$N$500,MATCH($F192,'11.3_Outliers-Plastic'!$F$5:$F$500,0))&lt;&gt;"N",
INDEX('11.3_Outliers-Plastic'!L$5:L$500,MATCH($F192,'11.3_Outliers-Plastic'!$F$5:$F$500,0)),""),"")</f>
        <v>WaW_136</v>
      </c>
      <c r="S192" s="12"/>
      <c r="T192" s="5"/>
      <c r="U192" s="5" t="s">
        <v>1569</v>
      </c>
      <c r="V192" s="14" t="str">
        <f>IFERROR(IF(INDEX('11.5_Outliers-Other_recovery'!$N$5:$N$500,MATCH($F192,'11.5_Outliers-Other_recovery'!$F$5:$F$500,0))&lt;&gt;"N",
INDEX('11.5_Outliers-Other_recovery'!J$5:J$500,MATCH($F192,'11.5_Outliers-Other_recovery'!$F$5:$F$500,0)),""),"")</f>
        <v/>
      </c>
      <c r="W192" s="8" t="str">
        <f>IFERROR(IF(INDEX('11.5_Outliers-Other_recovery'!$N$5:$N$500,MATCH($F192,'11.5_Outliers-Other_recovery'!$F$5:$F$500,0))&lt;&gt;"N",
INDEX('11.5_Outliers-Other_recovery'!K$5:K$500,MATCH($F192,'11.5_Outliers-Other_recovery'!$F$5:$F$500,0)),""),"")</f>
        <v/>
      </c>
      <c r="X192" s="14" t="str">
        <f>IFERROR(IF(INDEX('11.5_Outliers-Other_recovery'!$N$5:$N$500,MATCH($F192,'11.5_Outliers-Other_recovery'!$F$5:$F$500,0))&lt;&gt;"N",
INDEX('11.5_Outliers-Other_recovery'!L$5:L$500,MATCH($F192,'11.5_Outliers-Other_recovery'!$F$5:$F$500,0)),""),"")</f>
        <v/>
      </c>
      <c r="Y192" s="14">
        <f>IFERROR(IF(INDEX('11.4_Outliers-Formal_dry_recy'!$N$5:$N$500,MATCH($F192,'11.4_Outliers-Formal_dry_recy'!$F$5:$F$500,0))&lt;&gt;"N",
INDEX('11.4_Outliers-Formal_dry_recy'!J$5:J$500,MATCH($F192,'11.4_Outliers-Formal_dry_recy'!$F$5:$F$500,0)),""),"")</f>
        <v>0</v>
      </c>
      <c r="Z192" s="8">
        <f>IFERROR(IF(INDEX('11.4_Outliers-Formal_dry_recy'!$N$5:$N$500,MATCH($F192,'11.4_Outliers-Formal_dry_recy'!$F$5:$F$500,0))&lt;&gt;"N",
INDEX('11.4_Outliers-Formal_dry_recy'!K$5:K$500,MATCH($F192,'11.4_Outliers-Formal_dry_recy'!$F$5:$F$500,0)),""),"")</f>
        <v>2016</v>
      </c>
      <c r="AA192" s="14" t="str">
        <f>IFERROR(IF(INDEX('11.4_Outliers-Formal_dry_recy'!$N$5:$N$500,MATCH($F192,'11.4_Outliers-Formal_dry_recy'!$F$5:$F$500,0))&lt;&gt;"N",
INDEX('11.4_Outliers-Formal_dry_recy'!L$5:L$500,MATCH($F192,'11.4_Outliers-Formal_dry_recy'!$F$5:$F$500,0)),""),"")</f>
        <v>WaW_136</v>
      </c>
      <c r="AB192" s="14">
        <f>IFERROR(IF(INDEX('11.6_Outliers-Incineration'!$N$5:$N$500,MATCH($F192,'11.6_Outliers-Incineration'!$F$5:$F$500,0))&lt;&gt;"N",
INDEX('11.6_Outliers-Incineration'!J$5:J$500,MATCH($F192,'11.6_Outliers-Incineration'!$F$5:$F$500,0)),""),"")</f>
        <v>0</v>
      </c>
      <c r="AC192" s="8">
        <f>IFERROR(IF(INDEX('11.6_Outliers-Incineration'!$N$5:$N$500,MATCH($F192,'11.6_Outliers-Incineration'!$F$5:$F$500,0))&lt;&gt;"N",
INDEX('11.6_Outliers-Incineration'!K$5:K$500,MATCH($F192,'11.6_Outliers-Incineration'!$F$5:$F$500,0)),""),"")</f>
        <v>2016</v>
      </c>
      <c r="AD192" s="14" t="str">
        <f>IFERROR(IF(INDEX('11.6_Outliers-Incineration'!$N$5:$N$500,MATCH($F192,'11.6_Outliers-Incineration'!$F$5:$F$500,0))&lt;&gt;"N",
INDEX('11.6_Outliers-Incineration'!L$5:L$500,MATCH($F192,'11.6_Outliers-Incineration'!$F$5:$F$500,0)),""),"")</f>
        <v>WaW_136</v>
      </c>
      <c r="AE192" s="14">
        <f>IFERROR(IF(INDEX('11.7_Outliers-Controlled_disp'!$N$5:$N$500,MATCH($F192,'11.7_Outliers-Controlled_disp'!$F$5:$F$500,0))&lt;&gt;"N",
INDEX('11.7_Outliers-Controlled_disp'!J$5:J$500,MATCH($F192,'11.7_Outliers-Controlled_disp'!$F$5:$F$500,0)),""),"")</f>
        <v>0</v>
      </c>
      <c r="AF192" s="8">
        <f>IFERROR(IF(INDEX('11.7_Outliers-Controlled_disp'!$N$5:$N$500,MATCH($F192,'11.7_Outliers-Controlled_disp'!$F$5:$F$500,0))&lt;&gt;"N",
INDEX('11.7_Outliers-Controlled_disp'!K$5:K$500,MATCH($F192,'11.7_Outliers-Controlled_disp'!$F$5:$F$500,0)),""),"")</f>
        <v>2016</v>
      </c>
      <c r="AG192" s="14" t="str">
        <f>IFERROR(IF(INDEX('11.7_Outliers-Controlled_disp'!$N$5:$N$500,MATCH($F192,'11.7_Outliers-Controlled_disp'!$F$5:$F$500,0))&lt;&gt;"N",
INDEX('11.7_Outliers-Controlled_disp'!L$5:L$500,MATCH($F192,'11.7_Outliers-Controlled_disp'!$F$5:$F$500,0)),""),"")</f>
        <v>WaW_136</v>
      </c>
      <c r="AI192" s="5"/>
      <c r="AJ192" s="5" t="s">
        <v>1569</v>
      </c>
      <c r="AK192" s="5">
        <f t="shared" si="2"/>
        <v>6</v>
      </c>
    </row>
    <row r="193" spans="1:37" x14ac:dyDescent="0.25">
      <c r="A193" s="5" t="s">
        <v>744</v>
      </c>
      <c r="B193" s="5" t="s">
        <v>23</v>
      </c>
      <c r="C193" s="5" t="s">
        <v>708</v>
      </c>
      <c r="D193" s="5" t="s">
        <v>620</v>
      </c>
      <c r="E193" s="5" t="s">
        <v>746</v>
      </c>
      <c r="F193" s="5" t="s">
        <v>745</v>
      </c>
      <c r="G193" s="5">
        <v>3</v>
      </c>
      <c r="H193" s="15">
        <v>1</v>
      </c>
      <c r="I193" s="4"/>
      <c r="J193" s="13">
        <f>IFERROR(IF(INDEX('11.1_Outliers-Generation'!$N$5:$N$500,MATCH($F193,'11.1_Outliers-Generation'!$F$5:$F$500,0))&lt;&gt;"N",
INDEX('11.1_Outliers-Generation'!J$5:J$500,MATCH($F193,'11.1_Outliers-Generation'!$F$5:$F$500,0)),""),"")</f>
        <v>0.59782608695652173</v>
      </c>
      <c r="K193" s="8">
        <f>IFERROR(IF(INDEX('11.1_Outliers-Generation'!$N$5:$N$500,MATCH($F193,'11.1_Outliers-Generation'!$F$5:$F$500,0))&lt;&gt;"N",
INDEX('11.1_Outliers-Generation'!K$5:K$500,MATCH($F193,'11.1_Outliers-Generation'!$F$5:$F$500,0)),""),"")</f>
        <v>2016</v>
      </c>
      <c r="L193" s="13" t="str">
        <f>IFERROR(IF(INDEX('11.1_Outliers-Generation'!$N$5:$N$500,MATCH($F193,'11.1_Outliers-Generation'!$F$5:$F$500,0))&lt;&gt;"N",
INDEX('11.1_Outliers-Generation'!L$5:L$500,MATCH($F193,'11.1_Outliers-Generation'!$F$5:$F$500,0)),""),"")</f>
        <v>WaW_137</v>
      </c>
      <c r="M193" s="14">
        <f>IFERROR(IF(INDEX('11.2_Outliers-Collection_cov'!$N$5:$N$500,MATCH($F193,'11.2_Outliers-Collection_cov'!$F$5:$F$500,0))&lt;&gt;"N",
INDEX('11.2_Outliers-Collection_cov'!J$5:J$500,MATCH($F193,'11.2_Outliers-Collection_cov'!$F$5:$F$500,0)),""),"")</f>
        <v>29.3</v>
      </c>
      <c r="N193" s="8">
        <f>IFERROR(IF(INDEX('11.2_Outliers-Collection_cov'!$N$5:$N$500,MATCH($F193,'11.2_Outliers-Collection_cov'!$F$5:$F$500,0))&lt;&gt;"N",
INDEX('11.2_Outliers-Collection_cov'!K$5:K$500,MATCH($F193,'11.2_Outliers-Collection_cov'!$F$5:$F$500,0)),""),"")</f>
        <v>2016</v>
      </c>
      <c r="O193" s="13" t="str">
        <f>IFERROR(IF(INDEX('11.2_Outliers-Collection_cov'!$N$5:$N$500,MATCH($F193,'11.2_Outliers-Collection_cov'!$F$5:$F$500,0))&lt;&gt;"N",
INDEX('11.2_Outliers-Collection_cov'!L$5:L$500,MATCH($F193,'11.2_Outliers-Collection_cov'!$F$5:$F$500,0)),""),"")</f>
        <v>WaW_137</v>
      </c>
      <c r="P193" s="14">
        <f>IFERROR(IF(INDEX('11.3_Outliers-Plastic'!$N$5:$N$500,MATCH($F193,'11.3_Outliers-Plastic'!$F$5:$F$500,0))&lt;&gt;"N",
INDEX('11.3_Outliers-Plastic'!J$5:J$500,MATCH($F193,'11.3_Outliers-Plastic'!$F$5:$F$500,0)),""),"")</f>
        <v>16.0481444332999</v>
      </c>
      <c r="Q193" s="8">
        <f>IFERROR(IF(INDEX('11.3_Outliers-Plastic'!$N$5:$N$500,MATCH($F193,'11.3_Outliers-Plastic'!$F$5:$F$500,0))&lt;&gt;"N",
INDEX('11.3_Outliers-Plastic'!K$5:K$500,MATCH($F193,'11.3_Outliers-Plastic'!$F$5:$F$500,0)),""),"")</f>
        <v>2016</v>
      </c>
      <c r="R193" s="14" t="str">
        <f>IFERROR(IF(INDEX('11.3_Outliers-Plastic'!$N$5:$N$500,MATCH($F193,'11.3_Outliers-Plastic'!$F$5:$F$500,0))&lt;&gt;"N",
INDEX('11.3_Outliers-Plastic'!L$5:L$500,MATCH($F193,'11.3_Outliers-Plastic'!$F$5:$F$500,0)),""),"")</f>
        <v>WaW_137</v>
      </c>
      <c r="S193" s="12"/>
      <c r="T193" s="5"/>
      <c r="U193" s="5" t="s">
        <v>1569</v>
      </c>
      <c r="V193" s="14">
        <f>IFERROR(IF(INDEX('11.5_Outliers-Other_recovery'!$N$5:$N$500,MATCH($F193,'11.5_Outliers-Other_recovery'!$F$5:$F$500,0))&lt;&gt;"N",
INDEX('11.5_Outliers-Other_recovery'!J$5:J$500,MATCH($F193,'11.5_Outliers-Other_recovery'!$F$5:$F$500,0)),""),"")</f>
        <v>0</v>
      </c>
      <c r="W193" s="8">
        <f>IFERROR(IF(INDEX('11.5_Outliers-Other_recovery'!$N$5:$N$500,MATCH($F193,'11.5_Outliers-Other_recovery'!$F$5:$F$500,0))&lt;&gt;"N",
INDEX('11.5_Outliers-Other_recovery'!K$5:K$500,MATCH($F193,'11.5_Outliers-Other_recovery'!$F$5:$F$500,0)),""),"")</f>
        <v>2016</v>
      </c>
      <c r="X193" s="14" t="str">
        <f>IFERROR(IF(INDEX('11.5_Outliers-Other_recovery'!$N$5:$N$500,MATCH($F193,'11.5_Outliers-Other_recovery'!$F$5:$F$500,0))&lt;&gt;"N",
INDEX('11.5_Outliers-Other_recovery'!L$5:L$500,MATCH($F193,'11.5_Outliers-Other_recovery'!$F$5:$F$500,0)),""),"")</f>
        <v>WaW_137</v>
      </c>
      <c r="Y193" s="14">
        <f>IFERROR(IF(INDEX('11.4_Outliers-Formal_dry_recy'!$N$5:$N$500,MATCH($F193,'11.4_Outliers-Formal_dry_recy'!$F$5:$F$500,0))&lt;&gt;"N",
INDEX('11.4_Outliers-Formal_dry_recy'!J$5:J$500,MATCH($F193,'11.4_Outliers-Formal_dry_recy'!$F$5:$F$500,0)),""),"")</f>
        <v>0</v>
      </c>
      <c r="Z193" s="8">
        <f>IFERROR(IF(INDEX('11.4_Outliers-Formal_dry_recy'!$N$5:$N$500,MATCH($F193,'11.4_Outliers-Formal_dry_recy'!$F$5:$F$500,0))&lt;&gt;"N",
INDEX('11.4_Outliers-Formal_dry_recy'!K$5:K$500,MATCH($F193,'11.4_Outliers-Formal_dry_recy'!$F$5:$F$500,0)),""),"")</f>
        <v>2016</v>
      </c>
      <c r="AA193" s="14" t="str">
        <f>IFERROR(IF(INDEX('11.4_Outliers-Formal_dry_recy'!$N$5:$N$500,MATCH($F193,'11.4_Outliers-Formal_dry_recy'!$F$5:$F$500,0))&lt;&gt;"N",
INDEX('11.4_Outliers-Formal_dry_recy'!L$5:L$500,MATCH($F193,'11.4_Outliers-Formal_dry_recy'!$F$5:$F$500,0)),""),"")</f>
        <v>WaW_137</v>
      </c>
      <c r="AB193" s="14">
        <f>IFERROR(IF(INDEX('11.6_Outliers-Incineration'!$N$5:$N$500,MATCH($F193,'11.6_Outliers-Incineration'!$F$5:$F$500,0))&lt;&gt;"N",
INDEX('11.6_Outliers-Incineration'!J$5:J$500,MATCH($F193,'11.6_Outliers-Incineration'!$F$5:$F$500,0)),""),"")</f>
        <v>0</v>
      </c>
      <c r="AC193" s="8">
        <f>IFERROR(IF(INDEX('11.6_Outliers-Incineration'!$N$5:$N$500,MATCH($F193,'11.6_Outliers-Incineration'!$F$5:$F$500,0))&lt;&gt;"N",
INDEX('11.6_Outliers-Incineration'!K$5:K$500,MATCH($F193,'11.6_Outliers-Incineration'!$F$5:$F$500,0)),""),"")</f>
        <v>2016</v>
      </c>
      <c r="AD193" s="14" t="str">
        <f>IFERROR(IF(INDEX('11.6_Outliers-Incineration'!$N$5:$N$500,MATCH($F193,'11.6_Outliers-Incineration'!$F$5:$F$500,0))&lt;&gt;"N",
INDEX('11.6_Outliers-Incineration'!L$5:L$500,MATCH($F193,'11.6_Outliers-Incineration'!$F$5:$F$500,0)),""),"")</f>
        <v>WaW_137</v>
      </c>
      <c r="AE193" s="14">
        <f>IFERROR(IF(INDEX('11.7_Outliers-Controlled_disp'!$N$5:$N$500,MATCH($F193,'11.7_Outliers-Controlled_disp'!$F$5:$F$500,0))&lt;&gt;"N",
INDEX('11.7_Outliers-Controlled_disp'!J$5:J$500,MATCH($F193,'11.7_Outliers-Controlled_disp'!$F$5:$F$500,0)),""),"")</f>
        <v>0</v>
      </c>
      <c r="AF193" s="8">
        <f>IFERROR(IF(INDEX('11.7_Outliers-Controlled_disp'!$N$5:$N$500,MATCH($F193,'11.7_Outliers-Controlled_disp'!$F$5:$F$500,0))&lt;&gt;"N",
INDEX('11.7_Outliers-Controlled_disp'!K$5:K$500,MATCH($F193,'11.7_Outliers-Controlled_disp'!$F$5:$F$500,0)),""),"")</f>
        <v>2016</v>
      </c>
      <c r="AG193" s="14" t="str">
        <f>IFERROR(IF(INDEX('11.7_Outliers-Controlled_disp'!$N$5:$N$500,MATCH($F193,'11.7_Outliers-Controlled_disp'!$F$5:$F$500,0))&lt;&gt;"N",
INDEX('11.7_Outliers-Controlled_disp'!L$5:L$500,MATCH($F193,'11.7_Outliers-Controlled_disp'!$F$5:$F$500,0)),""),"")</f>
        <v>WaW_137</v>
      </c>
      <c r="AI193" s="5"/>
      <c r="AJ193" s="5" t="s">
        <v>1569</v>
      </c>
      <c r="AK193" s="5">
        <f t="shared" si="2"/>
        <v>7</v>
      </c>
    </row>
    <row r="194" spans="1:37" x14ac:dyDescent="0.25">
      <c r="A194" s="5" t="s">
        <v>747</v>
      </c>
      <c r="B194" s="5" t="s">
        <v>23</v>
      </c>
      <c r="C194" s="5" t="s">
        <v>708</v>
      </c>
      <c r="D194" s="5" t="s">
        <v>620</v>
      </c>
      <c r="E194" s="5" t="s">
        <v>749</v>
      </c>
      <c r="F194" s="5" t="s">
        <v>748</v>
      </c>
      <c r="G194" s="5">
        <v>3</v>
      </c>
      <c r="H194" s="15">
        <v>1</v>
      </c>
      <c r="I194" s="4"/>
      <c r="J194" s="13">
        <f>IFERROR(IF(INDEX('11.1_Outliers-Generation'!$N$5:$N$500,MATCH($F194,'11.1_Outliers-Generation'!$F$5:$F$500,0))&lt;&gt;"N",
INDEX('11.1_Outliers-Generation'!J$5:J$500,MATCH($F194,'11.1_Outliers-Generation'!$F$5:$F$500,0)),""),"")</f>
        <v>0.50843986340127523</v>
      </c>
      <c r="K194" s="8">
        <f>IFERROR(IF(INDEX('11.1_Outliers-Generation'!$N$5:$N$500,MATCH($F194,'11.1_Outliers-Generation'!$F$5:$F$500,0))&lt;&gt;"N",
INDEX('11.1_Outliers-Generation'!K$5:K$500,MATCH($F194,'11.1_Outliers-Generation'!$F$5:$F$500,0)),""),"")</f>
        <v>2016</v>
      </c>
      <c r="L194" s="13" t="str">
        <f>IFERROR(IF(INDEX('11.1_Outliers-Generation'!$N$5:$N$500,MATCH($F194,'11.1_Outliers-Generation'!$F$5:$F$500,0))&lt;&gt;"N",
INDEX('11.1_Outliers-Generation'!L$5:L$500,MATCH($F194,'11.1_Outliers-Generation'!$F$5:$F$500,0)),""),"")</f>
        <v>WaW_138</v>
      </c>
      <c r="M194" s="14">
        <f>IFERROR(IF(INDEX('11.2_Outliers-Collection_cov'!$N$5:$N$500,MATCH($F194,'11.2_Outliers-Collection_cov'!$F$5:$F$500,0))&lt;&gt;"N",
INDEX('11.2_Outliers-Collection_cov'!J$5:J$500,MATCH($F194,'11.2_Outliers-Collection_cov'!$F$5:$F$500,0)),""),"")</f>
        <v>87.5</v>
      </c>
      <c r="N194" s="8">
        <f>IFERROR(IF(INDEX('11.2_Outliers-Collection_cov'!$N$5:$N$500,MATCH($F194,'11.2_Outliers-Collection_cov'!$F$5:$F$500,0))&lt;&gt;"N",
INDEX('11.2_Outliers-Collection_cov'!K$5:K$500,MATCH($F194,'11.2_Outliers-Collection_cov'!$F$5:$F$500,0)),""),"")</f>
        <v>2016</v>
      </c>
      <c r="O194" s="13" t="str">
        <f>IFERROR(IF(INDEX('11.2_Outliers-Collection_cov'!$N$5:$N$500,MATCH($F194,'11.2_Outliers-Collection_cov'!$F$5:$F$500,0))&lt;&gt;"N",
INDEX('11.2_Outliers-Collection_cov'!L$5:L$500,MATCH($F194,'11.2_Outliers-Collection_cov'!$F$5:$F$500,0)),""),"")</f>
        <v>WaW_138</v>
      </c>
      <c r="P194" s="14" t="str">
        <f>IFERROR(IF(INDEX('11.3_Outliers-Plastic'!$N$5:$N$500,MATCH($F194,'11.3_Outliers-Plastic'!$F$5:$F$500,0))&lt;&gt;"N",
INDEX('11.3_Outliers-Plastic'!J$5:J$500,MATCH($F194,'11.3_Outliers-Plastic'!$F$5:$F$500,0)),""),"")</f>
        <v/>
      </c>
      <c r="Q194" s="8" t="str">
        <f>IFERROR(IF(INDEX('11.3_Outliers-Plastic'!$N$5:$N$500,MATCH($F194,'11.3_Outliers-Plastic'!$F$5:$F$500,0))&lt;&gt;"N",
INDEX('11.3_Outliers-Plastic'!K$5:K$500,MATCH($F194,'11.3_Outliers-Plastic'!$F$5:$F$500,0)),""),"")</f>
        <v/>
      </c>
      <c r="R194" s="14" t="str">
        <f>IFERROR(IF(INDEX('11.3_Outliers-Plastic'!$N$5:$N$500,MATCH($F194,'11.3_Outliers-Plastic'!$F$5:$F$500,0))&lt;&gt;"N",
INDEX('11.3_Outliers-Plastic'!L$5:L$500,MATCH($F194,'11.3_Outliers-Plastic'!$F$5:$F$500,0)),""),"")</f>
        <v/>
      </c>
      <c r="S194" s="12"/>
      <c r="T194" s="5"/>
      <c r="U194" s="5" t="s">
        <v>1569</v>
      </c>
      <c r="V194" s="14">
        <f>IFERROR(IF(INDEX('11.5_Outliers-Other_recovery'!$N$5:$N$500,MATCH($F194,'11.5_Outliers-Other_recovery'!$F$5:$F$500,0))&lt;&gt;"N",
INDEX('11.5_Outliers-Other_recovery'!J$5:J$500,MATCH($F194,'11.5_Outliers-Other_recovery'!$F$5:$F$500,0)),""),"")</f>
        <v>21.85</v>
      </c>
      <c r="W194" s="8">
        <f>IFERROR(IF(INDEX('11.5_Outliers-Other_recovery'!$N$5:$N$500,MATCH($F194,'11.5_Outliers-Other_recovery'!$F$5:$F$500,0))&lt;&gt;"N",
INDEX('11.5_Outliers-Other_recovery'!K$5:K$500,MATCH($F194,'11.5_Outliers-Other_recovery'!$F$5:$F$500,0)),""),"")</f>
        <v>2016</v>
      </c>
      <c r="X194" s="14" t="str">
        <f>IFERROR(IF(INDEX('11.5_Outliers-Other_recovery'!$N$5:$N$500,MATCH($F194,'11.5_Outliers-Other_recovery'!$F$5:$F$500,0))&lt;&gt;"N",
INDEX('11.5_Outliers-Other_recovery'!L$5:L$500,MATCH($F194,'11.5_Outliers-Other_recovery'!$F$5:$F$500,0)),""),"")</f>
        <v>WaW_138</v>
      </c>
      <c r="Y194" s="14">
        <f>IFERROR(IF(INDEX('11.4_Outliers-Formal_dry_recy'!$N$5:$N$500,MATCH($F194,'11.4_Outliers-Formal_dry_recy'!$F$5:$F$500,0))&lt;&gt;"N",
INDEX('11.4_Outliers-Formal_dry_recy'!J$5:J$500,MATCH($F194,'11.4_Outliers-Formal_dry_recy'!$F$5:$F$500,0)),""),"")</f>
        <v>0</v>
      </c>
      <c r="Z194" s="8">
        <f>IFERROR(IF(INDEX('11.4_Outliers-Formal_dry_recy'!$N$5:$N$500,MATCH($F194,'11.4_Outliers-Formal_dry_recy'!$F$5:$F$500,0))&lt;&gt;"N",
INDEX('11.4_Outliers-Formal_dry_recy'!K$5:K$500,MATCH($F194,'11.4_Outliers-Formal_dry_recy'!$F$5:$F$500,0)),""),"")</f>
        <v>2016</v>
      </c>
      <c r="AA194" s="14" t="str">
        <f>IFERROR(IF(INDEX('11.4_Outliers-Formal_dry_recy'!$N$5:$N$500,MATCH($F194,'11.4_Outliers-Formal_dry_recy'!$F$5:$F$500,0))&lt;&gt;"N",
INDEX('11.4_Outliers-Formal_dry_recy'!L$5:L$500,MATCH($F194,'11.4_Outliers-Formal_dry_recy'!$F$5:$F$500,0)),""),"")</f>
        <v>WaW_138</v>
      </c>
      <c r="AB194" s="14">
        <f>IFERROR(IF(INDEX('11.6_Outliers-Incineration'!$N$5:$N$500,MATCH($F194,'11.6_Outliers-Incineration'!$F$5:$F$500,0))&lt;&gt;"N",
INDEX('11.6_Outliers-Incineration'!J$5:J$500,MATCH($F194,'11.6_Outliers-Incineration'!$F$5:$F$500,0)),""),"")</f>
        <v>0</v>
      </c>
      <c r="AC194" s="8">
        <f>IFERROR(IF(INDEX('11.6_Outliers-Incineration'!$N$5:$N$500,MATCH($F194,'11.6_Outliers-Incineration'!$F$5:$F$500,0))&lt;&gt;"N",
INDEX('11.6_Outliers-Incineration'!K$5:K$500,MATCH($F194,'11.6_Outliers-Incineration'!$F$5:$F$500,0)),""),"")</f>
        <v>2016</v>
      </c>
      <c r="AD194" s="14" t="str">
        <f>IFERROR(IF(INDEX('11.6_Outliers-Incineration'!$N$5:$N$500,MATCH($F194,'11.6_Outliers-Incineration'!$F$5:$F$500,0))&lt;&gt;"N",
INDEX('11.6_Outliers-Incineration'!L$5:L$500,MATCH($F194,'11.6_Outliers-Incineration'!$F$5:$F$500,0)),""),"")</f>
        <v>WaW_138</v>
      </c>
      <c r="AE194" s="14">
        <f>IFERROR(IF(INDEX('11.7_Outliers-Controlled_disp'!$N$5:$N$500,MATCH($F194,'11.7_Outliers-Controlled_disp'!$F$5:$F$500,0))&lt;&gt;"N",
INDEX('11.7_Outliers-Controlled_disp'!J$5:J$500,MATCH($F194,'11.7_Outliers-Controlled_disp'!$F$5:$F$500,0)),""),"")</f>
        <v>0</v>
      </c>
      <c r="AF194" s="8">
        <f>IFERROR(IF(INDEX('11.7_Outliers-Controlled_disp'!$N$5:$N$500,MATCH($F194,'11.7_Outliers-Controlled_disp'!$F$5:$F$500,0))&lt;&gt;"N",
INDEX('11.7_Outliers-Controlled_disp'!K$5:K$500,MATCH($F194,'11.7_Outliers-Controlled_disp'!$F$5:$F$500,0)),""),"")</f>
        <v>2016</v>
      </c>
      <c r="AG194" s="14" t="str">
        <f>IFERROR(IF(INDEX('11.7_Outliers-Controlled_disp'!$N$5:$N$500,MATCH($F194,'11.7_Outliers-Controlled_disp'!$F$5:$F$500,0))&lt;&gt;"N",
INDEX('11.7_Outliers-Controlled_disp'!L$5:L$500,MATCH($F194,'11.7_Outliers-Controlled_disp'!$F$5:$F$500,0)),""),"")</f>
        <v>WaW_138</v>
      </c>
      <c r="AI194" s="5"/>
      <c r="AJ194" s="5" t="s">
        <v>1569</v>
      </c>
      <c r="AK194" s="5">
        <f t="shared" si="2"/>
        <v>6</v>
      </c>
    </row>
    <row r="195" spans="1:37" x14ac:dyDescent="0.25">
      <c r="A195" s="5" t="s">
        <v>750</v>
      </c>
      <c r="B195" s="5" t="s">
        <v>23</v>
      </c>
      <c r="C195" s="5" t="s">
        <v>708</v>
      </c>
      <c r="D195" s="5" t="s">
        <v>620</v>
      </c>
      <c r="E195" s="5" t="s">
        <v>752</v>
      </c>
      <c r="F195" s="5" t="s">
        <v>751</v>
      </c>
      <c r="G195" s="5">
        <v>3</v>
      </c>
      <c r="H195" s="15">
        <v>1</v>
      </c>
      <c r="I195" s="4"/>
      <c r="J195" s="13">
        <f>IFERROR(IF(INDEX('11.1_Outliers-Generation'!$N$5:$N$500,MATCH($F195,'11.1_Outliers-Generation'!$F$5:$F$500,0))&lt;&gt;"N",
INDEX('11.1_Outliers-Generation'!J$5:J$500,MATCH($F195,'11.1_Outliers-Generation'!$F$5:$F$500,0)),""),"")</f>
        <v>0.56130101473964888</v>
      </c>
      <c r="K195" s="8">
        <f>IFERROR(IF(INDEX('11.1_Outliers-Generation'!$N$5:$N$500,MATCH($F195,'11.1_Outliers-Generation'!$F$5:$F$500,0))&lt;&gt;"N",
INDEX('11.1_Outliers-Generation'!K$5:K$500,MATCH($F195,'11.1_Outliers-Generation'!$F$5:$F$500,0)),""),"")</f>
        <v>2016</v>
      </c>
      <c r="L195" s="13" t="str">
        <f>IFERROR(IF(INDEX('11.1_Outliers-Generation'!$N$5:$N$500,MATCH($F195,'11.1_Outliers-Generation'!$F$5:$F$500,0))&lt;&gt;"N",
INDEX('11.1_Outliers-Generation'!L$5:L$500,MATCH($F195,'11.1_Outliers-Generation'!$F$5:$F$500,0)),""),"")</f>
        <v>WaW_139</v>
      </c>
      <c r="M195" s="14">
        <f>IFERROR(IF(INDEX('11.2_Outliers-Collection_cov'!$N$5:$N$500,MATCH($F195,'11.2_Outliers-Collection_cov'!$F$5:$F$500,0))&lt;&gt;"N",
INDEX('11.2_Outliers-Collection_cov'!J$5:J$500,MATCH($F195,'11.2_Outliers-Collection_cov'!$F$5:$F$500,0)),""),"")</f>
        <v>100</v>
      </c>
      <c r="N195" s="8">
        <f>IFERROR(IF(INDEX('11.2_Outliers-Collection_cov'!$N$5:$N$500,MATCH($F195,'11.2_Outliers-Collection_cov'!$F$5:$F$500,0))&lt;&gt;"N",
INDEX('11.2_Outliers-Collection_cov'!K$5:K$500,MATCH($F195,'11.2_Outliers-Collection_cov'!$F$5:$F$500,0)),""),"")</f>
        <v>2016</v>
      </c>
      <c r="O195" s="13" t="str">
        <f>IFERROR(IF(INDEX('11.2_Outliers-Collection_cov'!$N$5:$N$500,MATCH($F195,'11.2_Outliers-Collection_cov'!$F$5:$F$500,0))&lt;&gt;"N",
INDEX('11.2_Outliers-Collection_cov'!L$5:L$500,MATCH($F195,'11.2_Outliers-Collection_cov'!$F$5:$F$500,0)),""),"")</f>
        <v>WaW_139</v>
      </c>
      <c r="P195" s="14" t="str">
        <f>IFERROR(IF(INDEX('11.3_Outliers-Plastic'!$N$5:$N$500,MATCH($F195,'11.3_Outliers-Plastic'!$F$5:$F$500,0))&lt;&gt;"N",
INDEX('11.3_Outliers-Plastic'!J$5:J$500,MATCH($F195,'11.3_Outliers-Plastic'!$F$5:$F$500,0)),""),"")</f>
        <v/>
      </c>
      <c r="Q195" s="8" t="str">
        <f>IFERROR(IF(INDEX('11.3_Outliers-Plastic'!$N$5:$N$500,MATCH($F195,'11.3_Outliers-Plastic'!$F$5:$F$500,0))&lt;&gt;"N",
INDEX('11.3_Outliers-Plastic'!K$5:K$500,MATCH($F195,'11.3_Outliers-Plastic'!$F$5:$F$500,0)),""),"")</f>
        <v/>
      </c>
      <c r="R195" s="14" t="str">
        <f>IFERROR(IF(INDEX('11.3_Outliers-Plastic'!$N$5:$N$500,MATCH($F195,'11.3_Outliers-Plastic'!$F$5:$F$500,0))&lt;&gt;"N",
INDEX('11.3_Outliers-Plastic'!L$5:L$500,MATCH($F195,'11.3_Outliers-Plastic'!$F$5:$F$500,0)),""),"")</f>
        <v/>
      </c>
      <c r="S195" s="12"/>
      <c r="T195" s="5"/>
      <c r="U195" s="5" t="s">
        <v>1569</v>
      </c>
      <c r="V195" s="14">
        <f>IFERROR(IF(INDEX('11.5_Outliers-Other_recovery'!$N$5:$N$500,MATCH($F195,'11.5_Outliers-Other_recovery'!$F$5:$F$500,0))&lt;&gt;"N",
INDEX('11.5_Outliers-Other_recovery'!J$5:J$500,MATCH($F195,'11.5_Outliers-Other_recovery'!$F$5:$F$500,0)),""),"")</f>
        <v>0</v>
      </c>
      <c r="W195" s="8">
        <f>IFERROR(IF(INDEX('11.5_Outliers-Other_recovery'!$N$5:$N$500,MATCH($F195,'11.5_Outliers-Other_recovery'!$F$5:$F$500,0))&lt;&gt;"N",
INDEX('11.5_Outliers-Other_recovery'!K$5:K$500,MATCH($F195,'11.5_Outliers-Other_recovery'!$F$5:$F$500,0)),""),"")</f>
        <v>2016</v>
      </c>
      <c r="X195" s="14" t="str">
        <f>IFERROR(IF(INDEX('11.5_Outliers-Other_recovery'!$N$5:$N$500,MATCH($F195,'11.5_Outliers-Other_recovery'!$F$5:$F$500,0))&lt;&gt;"N",
INDEX('11.5_Outliers-Other_recovery'!L$5:L$500,MATCH($F195,'11.5_Outliers-Other_recovery'!$F$5:$F$500,0)),""),"")</f>
        <v>WaW_139</v>
      </c>
      <c r="Y195" s="14">
        <f>IFERROR(IF(INDEX('11.4_Outliers-Formal_dry_recy'!$N$5:$N$500,MATCH($F195,'11.4_Outliers-Formal_dry_recy'!$F$5:$F$500,0))&lt;&gt;"N",
INDEX('11.4_Outliers-Formal_dry_recy'!J$5:J$500,MATCH($F195,'11.4_Outliers-Formal_dry_recy'!$F$5:$F$500,0)),""),"")</f>
        <v>0</v>
      </c>
      <c r="Z195" s="8">
        <f>IFERROR(IF(INDEX('11.4_Outliers-Formal_dry_recy'!$N$5:$N$500,MATCH($F195,'11.4_Outliers-Formal_dry_recy'!$F$5:$F$500,0))&lt;&gt;"N",
INDEX('11.4_Outliers-Formal_dry_recy'!K$5:K$500,MATCH($F195,'11.4_Outliers-Formal_dry_recy'!$F$5:$F$500,0)),""),"")</f>
        <v>2016</v>
      </c>
      <c r="AA195" s="14" t="str">
        <f>IFERROR(IF(INDEX('11.4_Outliers-Formal_dry_recy'!$N$5:$N$500,MATCH($F195,'11.4_Outliers-Formal_dry_recy'!$F$5:$F$500,0))&lt;&gt;"N",
INDEX('11.4_Outliers-Formal_dry_recy'!L$5:L$500,MATCH($F195,'11.4_Outliers-Formal_dry_recy'!$F$5:$F$500,0)),""),"")</f>
        <v>WaW_139</v>
      </c>
      <c r="AB195" s="14">
        <f>IFERROR(IF(INDEX('11.6_Outliers-Incineration'!$N$5:$N$500,MATCH($F195,'11.6_Outliers-Incineration'!$F$5:$F$500,0))&lt;&gt;"N",
INDEX('11.6_Outliers-Incineration'!J$5:J$500,MATCH($F195,'11.6_Outliers-Incineration'!$F$5:$F$500,0)),""),"")</f>
        <v>0</v>
      </c>
      <c r="AC195" s="8">
        <f>IFERROR(IF(INDEX('11.6_Outliers-Incineration'!$N$5:$N$500,MATCH($F195,'11.6_Outliers-Incineration'!$F$5:$F$500,0))&lt;&gt;"N",
INDEX('11.6_Outliers-Incineration'!K$5:K$500,MATCH($F195,'11.6_Outliers-Incineration'!$F$5:$F$500,0)),""),"")</f>
        <v>2016</v>
      </c>
      <c r="AD195" s="14" t="str">
        <f>IFERROR(IF(INDEX('11.6_Outliers-Incineration'!$N$5:$N$500,MATCH($F195,'11.6_Outliers-Incineration'!$F$5:$F$500,0))&lt;&gt;"N",
INDEX('11.6_Outliers-Incineration'!L$5:L$500,MATCH($F195,'11.6_Outliers-Incineration'!$F$5:$F$500,0)),""),"")</f>
        <v>WaW_139</v>
      </c>
      <c r="AE195" s="14">
        <f>IFERROR(IF(INDEX('11.7_Outliers-Controlled_disp'!$N$5:$N$500,MATCH($F195,'11.7_Outliers-Controlled_disp'!$F$5:$F$500,0))&lt;&gt;"N",
INDEX('11.7_Outliers-Controlled_disp'!J$5:J$500,MATCH($F195,'11.7_Outliers-Controlled_disp'!$F$5:$F$500,0)),""),"")</f>
        <v>0</v>
      </c>
      <c r="AF195" s="8">
        <f>IFERROR(IF(INDEX('11.7_Outliers-Controlled_disp'!$N$5:$N$500,MATCH($F195,'11.7_Outliers-Controlled_disp'!$F$5:$F$500,0))&lt;&gt;"N",
INDEX('11.7_Outliers-Controlled_disp'!K$5:K$500,MATCH($F195,'11.7_Outliers-Controlled_disp'!$F$5:$F$500,0)),""),"")</f>
        <v>2016</v>
      </c>
      <c r="AG195" s="14" t="str">
        <f>IFERROR(IF(INDEX('11.7_Outliers-Controlled_disp'!$N$5:$N$500,MATCH($F195,'11.7_Outliers-Controlled_disp'!$F$5:$F$500,0))&lt;&gt;"N",
INDEX('11.7_Outliers-Controlled_disp'!L$5:L$500,MATCH($F195,'11.7_Outliers-Controlled_disp'!$F$5:$F$500,0)),""),"")</f>
        <v>WaW_139</v>
      </c>
      <c r="AI195" s="5"/>
      <c r="AJ195" s="5" t="s">
        <v>1569</v>
      </c>
      <c r="AK195" s="5">
        <f t="shared" si="2"/>
        <v>6</v>
      </c>
    </row>
    <row r="196" spans="1:37" x14ac:dyDescent="0.25">
      <c r="A196" s="5" t="s">
        <v>755</v>
      </c>
      <c r="B196" s="5" t="s">
        <v>23</v>
      </c>
      <c r="C196" s="5" t="s">
        <v>708</v>
      </c>
      <c r="D196" s="5" t="s">
        <v>620</v>
      </c>
      <c r="E196" s="5" t="s">
        <v>757</v>
      </c>
      <c r="F196" s="5" t="s">
        <v>756</v>
      </c>
      <c r="G196" s="5">
        <v>3</v>
      </c>
      <c r="H196" s="15">
        <v>2</v>
      </c>
      <c r="I196" s="4" t="s">
        <v>1900</v>
      </c>
      <c r="J196" s="13">
        <f>IFERROR(IF(INDEX('11.1_Outliers-Generation'!$N$5:$N$500,MATCH($F196,'11.1_Outliers-Generation'!$F$5:$F$500,0))&lt;&gt;"N",
INDEX('11.1_Outliers-Generation'!J$5:J$500,MATCH($F196,'11.1_Outliers-Generation'!$F$5:$F$500,0)),""),"")</f>
        <v>0.84615192789768334</v>
      </c>
      <c r="K196" s="8">
        <f>IFERROR(IF(INDEX('11.1_Outliers-Generation'!$N$5:$N$500,MATCH($F196,'11.1_Outliers-Generation'!$F$5:$F$500,0))&lt;&gt;"N",
INDEX('11.1_Outliers-Generation'!K$5:K$500,MATCH($F196,'11.1_Outliers-Generation'!$F$5:$F$500,0)),""),"")</f>
        <v>2016</v>
      </c>
      <c r="L196" s="13" t="str">
        <f>IFERROR(IF(INDEX('11.1_Outliers-Generation'!$N$5:$N$500,MATCH($F196,'11.1_Outliers-Generation'!$F$5:$F$500,0))&lt;&gt;"N",
INDEX('11.1_Outliers-Generation'!L$5:L$500,MATCH($F196,'11.1_Outliers-Generation'!$F$5:$F$500,0)),""),"")</f>
        <v>WaW_141</v>
      </c>
      <c r="M196" s="14">
        <f>IFERROR(IF(INDEX('11.2_Outliers-Collection_cov'!$N$5:$N$500,MATCH($F196,'11.2_Outliers-Collection_cov'!$F$5:$F$500,0))&lt;&gt;"N",
INDEX('11.2_Outliers-Collection_cov'!J$5:J$500,MATCH($F196,'11.2_Outliers-Collection_cov'!$F$5:$F$500,0)),""),"")</f>
        <v>65</v>
      </c>
      <c r="N196" s="8">
        <f>IFERROR(IF(INDEX('11.2_Outliers-Collection_cov'!$N$5:$N$500,MATCH($F196,'11.2_Outliers-Collection_cov'!$F$5:$F$500,0))&lt;&gt;"N",
INDEX('11.2_Outliers-Collection_cov'!K$5:K$500,MATCH($F196,'11.2_Outliers-Collection_cov'!$F$5:$F$500,0)),""),"")</f>
        <v>2016</v>
      </c>
      <c r="O196" s="13" t="str">
        <f>IFERROR(IF(INDEX('11.2_Outliers-Collection_cov'!$N$5:$N$500,MATCH($F196,'11.2_Outliers-Collection_cov'!$F$5:$F$500,0))&lt;&gt;"N",
INDEX('11.2_Outliers-Collection_cov'!L$5:L$500,MATCH($F196,'11.2_Outliers-Collection_cov'!$F$5:$F$500,0)),""),"")</f>
        <v>WaW_141</v>
      </c>
      <c r="P196" s="14" t="str">
        <f>IFERROR(IF(INDEX('11.3_Outliers-Plastic'!$N$5:$N$500,MATCH($F196,'11.3_Outliers-Plastic'!$F$5:$F$500,0))&lt;&gt;"N",
INDEX('11.3_Outliers-Plastic'!J$5:J$500,MATCH($F196,'11.3_Outliers-Plastic'!$F$5:$F$500,0)),""),"")</f>
        <v/>
      </c>
      <c r="Q196" s="8" t="str">
        <f>IFERROR(IF(INDEX('11.3_Outliers-Plastic'!$N$5:$N$500,MATCH($F196,'11.3_Outliers-Plastic'!$F$5:$F$500,0))&lt;&gt;"N",
INDEX('11.3_Outliers-Plastic'!K$5:K$500,MATCH($F196,'11.3_Outliers-Plastic'!$F$5:$F$500,0)),""),"")</f>
        <v/>
      </c>
      <c r="R196" s="14" t="str">
        <f>IFERROR(IF(INDEX('11.3_Outliers-Plastic'!$N$5:$N$500,MATCH($F196,'11.3_Outliers-Plastic'!$F$5:$F$500,0))&lt;&gt;"N",
INDEX('11.3_Outliers-Plastic'!L$5:L$500,MATCH($F196,'11.3_Outliers-Plastic'!$F$5:$F$500,0)),""),"")</f>
        <v/>
      </c>
      <c r="S196" s="12"/>
      <c r="T196" s="5"/>
      <c r="U196" s="5" t="s">
        <v>1569</v>
      </c>
      <c r="V196" s="14">
        <f>IFERROR(IF(INDEX('11.5_Outliers-Other_recovery'!$N$5:$N$500,MATCH($F196,'11.5_Outliers-Other_recovery'!$F$5:$F$500,0))&lt;&gt;"N",
INDEX('11.5_Outliers-Other_recovery'!J$5:J$500,MATCH($F196,'11.5_Outliers-Other_recovery'!$F$5:$F$500,0)),""),"")</f>
        <v>0</v>
      </c>
      <c r="W196" s="8">
        <f>IFERROR(IF(INDEX('11.5_Outliers-Other_recovery'!$N$5:$N$500,MATCH($F196,'11.5_Outliers-Other_recovery'!$F$5:$F$500,0))&lt;&gt;"N",
INDEX('11.5_Outliers-Other_recovery'!K$5:K$500,MATCH($F196,'11.5_Outliers-Other_recovery'!$F$5:$F$500,0)),""),"")</f>
        <v>2016</v>
      </c>
      <c r="X196" s="14" t="str">
        <f>IFERROR(IF(INDEX('11.5_Outliers-Other_recovery'!$N$5:$N$500,MATCH($F196,'11.5_Outliers-Other_recovery'!$F$5:$F$500,0))&lt;&gt;"N",
INDEX('11.5_Outliers-Other_recovery'!L$5:L$500,MATCH($F196,'11.5_Outliers-Other_recovery'!$F$5:$F$500,0)),""),"")</f>
        <v>WaW_141</v>
      </c>
      <c r="Y196" s="14">
        <f>IFERROR(IF(INDEX('11.4_Outliers-Formal_dry_recy'!$N$5:$N$500,MATCH($F196,'11.4_Outliers-Formal_dry_recy'!$F$5:$F$500,0))&lt;&gt;"N",
INDEX('11.4_Outliers-Formal_dry_recy'!J$5:J$500,MATCH($F196,'11.4_Outliers-Formal_dry_recy'!$F$5:$F$500,0)),""),"")</f>
        <v>0</v>
      </c>
      <c r="Z196" s="8">
        <f>IFERROR(IF(INDEX('11.4_Outliers-Formal_dry_recy'!$N$5:$N$500,MATCH($F196,'11.4_Outliers-Formal_dry_recy'!$F$5:$F$500,0))&lt;&gt;"N",
INDEX('11.4_Outliers-Formal_dry_recy'!K$5:K$500,MATCH($F196,'11.4_Outliers-Formal_dry_recy'!$F$5:$F$500,0)),""),"")</f>
        <v>2016</v>
      </c>
      <c r="AA196" s="14" t="str">
        <f>IFERROR(IF(INDEX('11.4_Outliers-Formal_dry_recy'!$N$5:$N$500,MATCH($F196,'11.4_Outliers-Formal_dry_recy'!$F$5:$F$500,0))&lt;&gt;"N",
INDEX('11.4_Outliers-Formal_dry_recy'!L$5:L$500,MATCH($F196,'11.4_Outliers-Formal_dry_recy'!$F$5:$F$500,0)),""),"")</f>
        <v>WaW_141</v>
      </c>
      <c r="AB196" s="14">
        <f>IFERROR(IF(INDEX('11.6_Outliers-Incineration'!$N$5:$N$500,MATCH($F196,'11.6_Outliers-Incineration'!$F$5:$F$500,0))&lt;&gt;"N",
INDEX('11.6_Outliers-Incineration'!J$5:J$500,MATCH($F196,'11.6_Outliers-Incineration'!$F$5:$F$500,0)),""),"")</f>
        <v>0</v>
      </c>
      <c r="AC196" s="8">
        <f>IFERROR(IF(INDEX('11.6_Outliers-Incineration'!$N$5:$N$500,MATCH($F196,'11.6_Outliers-Incineration'!$F$5:$F$500,0))&lt;&gt;"N",
INDEX('11.6_Outliers-Incineration'!K$5:K$500,MATCH($F196,'11.6_Outliers-Incineration'!$F$5:$F$500,0)),""),"")</f>
        <v>2016</v>
      </c>
      <c r="AD196" s="14" t="str">
        <f>IFERROR(IF(INDEX('11.6_Outliers-Incineration'!$N$5:$N$500,MATCH($F196,'11.6_Outliers-Incineration'!$F$5:$F$500,0))&lt;&gt;"N",
INDEX('11.6_Outliers-Incineration'!L$5:L$500,MATCH($F196,'11.6_Outliers-Incineration'!$F$5:$F$500,0)),""),"")</f>
        <v>WaW_141</v>
      </c>
      <c r="AE196" s="14">
        <f>IFERROR(IF(INDEX('11.7_Outliers-Controlled_disp'!$N$5:$N$500,MATCH($F196,'11.7_Outliers-Controlled_disp'!$F$5:$F$500,0))&lt;&gt;"N",
INDEX('11.7_Outliers-Controlled_disp'!J$5:J$500,MATCH($F196,'11.7_Outliers-Controlled_disp'!$F$5:$F$500,0)),""),"")</f>
        <v>0</v>
      </c>
      <c r="AF196" s="8">
        <f>IFERROR(IF(INDEX('11.7_Outliers-Controlled_disp'!$N$5:$N$500,MATCH($F196,'11.7_Outliers-Controlled_disp'!$F$5:$F$500,0))&lt;&gt;"N",
INDEX('11.7_Outliers-Controlled_disp'!K$5:K$500,MATCH($F196,'11.7_Outliers-Controlled_disp'!$F$5:$F$500,0)),""),"")</f>
        <v>2016</v>
      </c>
      <c r="AG196" s="14" t="str">
        <f>IFERROR(IF(INDEX('11.7_Outliers-Controlled_disp'!$N$5:$N$500,MATCH($F196,'11.7_Outliers-Controlled_disp'!$F$5:$F$500,0))&lt;&gt;"N",
INDEX('11.7_Outliers-Controlled_disp'!L$5:L$500,MATCH($F196,'11.7_Outliers-Controlled_disp'!$F$5:$F$500,0)),""),"")</f>
        <v>WaW_141</v>
      </c>
      <c r="AI196" s="5"/>
      <c r="AJ196" s="5" t="s">
        <v>1569</v>
      </c>
      <c r="AK196" s="5">
        <f t="shared" si="2"/>
        <v>6</v>
      </c>
    </row>
    <row r="197" spans="1:37" x14ac:dyDescent="0.25">
      <c r="A197" s="5" t="s">
        <v>758</v>
      </c>
      <c r="B197" s="5" t="s">
        <v>23</v>
      </c>
      <c r="C197" s="5" t="s">
        <v>708</v>
      </c>
      <c r="D197" s="5" t="s">
        <v>620</v>
      </c>
      <c r="E197" s="5" t="s">
        <v>760</v>
      </c>
      <c r="F197" s="5" t="s">
        <v>759</v>
      </c>
      <c r="G197" s="5">
        <v>3</v>
      </c>
      <c r="H197" s="15">
        <v>2</v>
      </c>
      <c r="I197" s="4" t="s">
        <v>1901</v>
      </c>
      <c r="J197" s="13">
        <f>IFERROR(IF(INDEX('11.1_Outliers-Generation'!$N$5:$N$500,MATCH($F197,'11.1_Outliers-Generation'!$F$5:$F$500,0))&lt;&gt;"N",
INDEX('11.1_Outliers-Generation'!J$5:J$500,MATCH($F197,'11.1_Outliers-Generation'!$F$5:$F$500,0)),""),"")</f>
        <v>0.45188679416950794</v>
      </c>
      <c r="K197" s="8">
        <f>IFERROR(IF(INDEX('11.1_Outliers-Generation'!$N$5:$N$500,MATCH($F197,'11.1_Outliers-Generation'!$F$5:$F$500,0))&lt;&gt;"N",
INDEX('11.1_Outliers-Generation'!K$5:K$500,MATCH($F197,'11.1_Outliers-Generation'!$F$5:$F$500,0)),""),"")</f>
        <v>2016</v>
      </c>
      <c r="L197" s="13" t="str">
        <f>IFERROR(IF(INDEX('11.1_Outliers-Generation'!$N$5:$N$500,MATCH($F197,'11.1_Outliers-Generation'!$F$5:$F$500,0))&lt;&gt;"N",
INDEX('11.1_Outliers-Generation'!L$5:L$500,MATCH($F197,'11.1_Outliers-Generation'!$F$5:$F$500,0)),""),"")</f>
        <v>WaW_142</v>
      </c>
      <c r="M197" s="14">
        <f>IFERROR(IF(INDEX('11.2_Outliers-Collection_cov'!$N$5:$N$500,MATCH($F197,'11.2_Outliers-Collection_cov'!$F$5:$F$500,0))&lt;&gt;"N",
INDEX('11.2_Outliers-Collection_cov'!J$5:J$500,MATCH($F197,'11.2_Outliers-Collection_cov'!$F$5:$F$500,0)),""),"")</f>
        <v>100</v>
      </c>
      <c r="N197" s="8">
        <f>IFERROR(IF(INDEX('11.2_Outliers-Collection_cov'!$N$5:$N$500,MATCH($F197,'11.2_Outliers-Collection_cov'!$F$5:$F$500,0))&lt;&gt;"N",
INDEX('11.2_Outliers-Collection_cov'!K$5:K$500,MATCH($F197,'11.2_Outliers-Collection_cov'!$F$5:$F$500,0)),""),"")</f>
        <v>2016</v>
      </c>
      <c r="O197" s="13" t="str">
        <f>IFERROR(IF(INDEX('11.2_Outliers-Collection_cov'!$N$5:$N$500,MATCH($F197,'11.2_Outliers-Collection_cov'!$F$5:$F$500,0))&lt;&gt;"N",
INDEX('11.2_Outliers-Collection_cov'!L$5:L$500,MATCH($F197,'11.2_Outliers-Collection_cov'!$F$5:$F$500,0)),""),"")</f>
        <v>WaW_142</v>
      </c>
      <c r="P197" s="14">
        <f>IFERROR(IF(INDEX('11.3_Outliers-Plastic'!$N$5:$N$500,MATCH($F197,'11.3_Outliers-Plastic'!$F$5:$F$500,0))&lt;&gt;"N",
INDEX('11.3_Outliers-Plastic'!J$5:J$500,MATCH($F197,'11.3_Outliers-Plastic'!$F$5:$F$500,0)),""),"")</f>
        <v>9.1199999999999974</v>
      </c>
      <c r="Q197" s="8">
        <f>IFERROR(IF(INDEX('11.3_Outliers-Plastic'!$N$5:$N$500,MATCH($F197,'11.3_Outliers-Plastic'!$F$5:$F$500,0))&lt;&gt;"N",
INDEX('11.3_Outliers-Plastic'!K$5:K$500,MATCH($F197,'11.3_Outliers-Plastic'!$F$5:$F$500,0)),""),"")</f>
        <v>2016</v>
      </c>
      <c r="R197" s="14" t="str">
        <f>IFERROR(IF(INDEX('11.3_Outliers-Plastic'!$N$5:$N$500,MATCH($F197,'11.3_Outliers-Plastic'!$F$5:$F$500,0))&lt;&gt;"N",
INDEX('11.3_Outliers-Plastic'!L$5:L$500,MATCH($F197,'11.3_Outliers-Plastic'!$F$5:$F$500,0)),""),"")</f>
        <v>WaW_142</v>
      </c>
      <c r="S197" s="12"/>
      <c r="T197" s="5"/>
      <c r="U197" s="5" t="s">
        <v>1569</v>
      </c>
      <c r="V197" s="14">
        <f>IFERROR(IF(INDEX('11.5_Outliers-Other_recovery'!$N$5:$N$500,MATCH($F197,'11.5_Outliers-Other_recovery'!$F$5:$F$500,0))&lt;&gt;"N",
INDEX('11.5_Outliers-Other_recovery'!J$5:J$500,MATCH($F197,'11.5_Outliers-Other_recovery'!$F$5:$F$500,0)),""),"")</f>
        <v>40</v>
      </c>
      <c r="W197" s="8">
        <f>IFERROR(IF(INDEX('11.5_Outliers-Other_recovery'!$N$5:$N$500,MATCH($F197,'11.5_Outliers-Other_recovery'!$F$5:$F$500,0))&lt;&gt;"N",
INDEX('11.5_Outliers-Other_recovery'!K$5:K$500,MATCH($F197,'11.5_Outliers-Other_recovery'!$F$5:$F$500,0)),""),"")</f>
        <v>2016</v>
      </c>
      <c r="X197" s="14" t="str">
        <f>IFERROR(IF(INDEX('11.5_Outliers-Other_recovery'!$N$5:$N$500,MATCH($F197,'11.5_Outliers-Other_recovery'!$F$5:$F$500,0))&lt;&gt;"N",
INDEX('11.5_Outliers-Other_recovery'!L$5:L$500,MATCH($F197,'11.5_Outliers-Other_recovery'!$F$5:$F$500,0)),""),"")</f>
        <v>WaW_142</v>
      </c>
      <c r="Y197" s="14">
        <f>IFERROR(IF(INDEX('11.4_Outliers-Formal_dry_recy'!$N$5:$N$500,MATCH($F197,'11.4_Outliers-Formal_dry_recy'!$F$5:$F$500,0))&lt;&gt;"N",
INDEX('11.4_Outliers-Formal_dry_recy'!J$5:J$500,MATCH($F197,'11.4_Outliers-Formal_dry_recy'!$F$5:$F$500,0)),""),"")</f>
        <v>0</v>
      </c>
      <c r="Z197" s="8">
        <f>IFERROR(IF(INDEX('11.4_Outliers-Formal_dry_recy'!$N$5:$N$500,MATCH($F197,'11.4_Outliers-Formal_dry_recy'!$F$5:$F$500,0))&lt;&gt;"N",
INDEX('11.4_Outliers-Formal_dry_recy'!K$5:K$500,MATCH($F197,'11.4_Outliers-Formal_dry_recy'!$F$5:$F$500,0)),""),"")</f>
        <v>2016</v>
      </c>
      <c r="AA197" s="14" t="str">
        <f>IFERROR(IF(INDEX('11.4_Outliers-Formal_dry_recy'!$N$5:$N$500,MATCH($F197,'11.4_Outliers-Formal_dry_recy'!$F$5:$F$500,0))&lt;&gt;"N",
INDEX('11.4_Outliers-Formal_dry_recy'!L$5:L$500,MATCH($F197,'11.4_Outliers-Formal_dry_recy'!$F$5:$F$500,0)),""),"")</f>
        <v>WaW_142</v>
      </c>
      <c r="AB197" s="14">
        <f>IFERROR(IF(INDEX('11.6_Outliers-Incineration'!$N$5:$N$500,MATCH($F197,'11.6_Outliers-Incineration'!$F$5:$F$500,0))&lt;&gt;"N",
INDEX('11.6_Outliers-Incineration'!J$5:J$500,MATCH($F197,'11.6_Outliers-Incineration'!$F$5:$F$500,0)),""),"")</f>
        <v>0</v>
      </c>
      <c r="AC197" s="8">
        <f>IFERROR(IF(INDEX('11.6_Outliers-Incineration'!$N$5:$N$500,MATCH($F197,'11.6_Outliers-Incineration'!$F$5:$F$500,0))&lt;&gt;"N",
INDEX('11.6_Outliers-Incineration'!K$5:K$500,MATCH($F197,'11.6_Outliers-Incineration'!$F$5:$F$500,0)),""),"")</f>
        <v>2016</v>
      </c>
      <c r="AD197" s="14" t="str">
        <f>IFERROR(IF(INDEX('11.6_Outliers-Incineration'!$N$5:$N$500,MATCH($F197,'11.6_Outliers-Incineration'!$F$5:$F$500,0))&lt;&gt;"N",
INDEX('11.6_Outliers-Incineration'!L$5:L$500,MATCH($F197,'11.6_Outliers-Incineration'!$F$5:$F$500,0)),""),"")</f>
        <v>WaW_142</v>
      </c>
      <c r="AE197" s="14">
        <f>IFERROR(IF(INDEX('11.7_Outliers-Controlled_disp'!$N$5:$N$500,MATCH($F197,'11.7_Outliers-Controlled_disp'!$F$5:$F$500,0))&lt;&gt;"N",
INDEX('11.7_Outliers-Controlled_disp'!J$5:J$500,MATCH($F197,'11.7_Outliers-Controlled_disp'!$F$5:$F$500,0)),""),"")</f>
        <v>0</v>
      </c>
      <c r="AF197" s="8">
        <f>IFERROR(IF(INDEX('11.7_Outliers-Controlled_disp'!$N$5:$N$500,MATCH($F197,'11.7_Outliers-Controlled_disp'!$F$5:$F$500,0))&lt;&gt;"N",
INDEX('11.7_Outliers-Controlled_disp'!K$5:K$500,MATCH($F197,'11.7_Outliers-Controlled_disp'!$F$5:$F$500,0)),""),"")</f>
        <v>2016</v>
      </c>
      <c r="AG197" s="14" t="str">
        <f>IFERROR(IF(INDEX('11.7_Outliers-Controlled_disp'!$N$5:$N$500,MATCH($F197,'11.7_Outliers-Controlled_disp'!$F$5:$F$500,0))&lt;&gt;"N",
INDEX('11.7_Outliers-Controlled_disp'!L$5:L$500,MATCH($F197,'11.7_Outliers-Controlled_disp'!$F$5:$F$500,0)),""),"")</f>
        <v>WaW_142</v>
      </c>
      <c r="AI197" s="5"/>
      <c r="AJ197" s="5" t="s">
        <v>1569</v>
      </c>
      <c r="AK197" s="5">
        <f t="shared" ref="AK197:AK260" si="3">COUNT(AH197,AE197,AB197,Y197,V197,S197,P197,M197,J197)</f>
        <v>7</v>
      </c>
    </row>
    <row r="198" spans="1:37" x14ac:dyDescent="0.25">
      <c r="A198" s="5" t="s">
        <v>761</v>
      </c>
      <c r="B198" s="5" t="s">
        <v>23</v>
      </c>
      <c r="C198" s="5" t="s">
        <v>708</v>
      </c>
      <c r="D198" s="5" t="s">
        <v>620</v>
      </c>
      <c r="E198" s="5" t="s">
        <v>763</v>
      </c>
      <c r="F198" s="5" t="s">
        <v>762</v>
      </c>
      <c r="G198" s="5">
        <v>3</v>
      </c>
      <c r="H198" s="15">
        <v>1</v>
      </c>
      <c r="I198" s="4"/>
      <c r="J198" s="13">
        <f>IFERROR(IF(INDEX('11.1_Outliers-Generation'!$N$5:$N$500,MATCH($F198,'11.1_Outliers-Generation'!$F$5:$F$500,0))&lt;&gt;"N",
INDEX('11.1_Outliers-Generation'!J$5:J$500,MATCH($F198,'11.1_Outliers-Generation'!$F$5:$F$500,0)),""),"")</f>
        <v>0.27390678528962292</v>
      </c>
      <c r="K198" s="8">
        <f>IFERROR(IF(INDEX('11.1_Outliers-Generation'!$N$5:$N$500,MATCH($F198,'11.1_Outliers-Generation'!$F$5:$F$500,0))&lt;&gt;"N",
INDEX('11.1_Outliers-Generation'!K$5:K$500,MATCH($F198,'11.1_Outliers-Generation'!$F$5:$F$500,0)),""),"")</f>
        <v>2016</v>
      </c>
      <c r="L198" s="13" t="str">
        <f>IFERROR(IF(INDEX('11.1_Outliers-Generation'!$N$5:$N$500,MATCH($F198,'11.1_Outliers-Generation'!$F$5:$F$500,0))&lt;&gt;"N",
INDEX('11.1_Outliers-Generation'!L$5:L$500,MATCH($F198,'11.1_Outliers-Generation'!$F$5:$F$500,0)),""),"")</f>
        <v>WaW_143</v>
      </c>
      <c r="M198" s="14">
        <f>IFERROR(IF(INDEX('11.2_Outliers-Collection_cov'!$N$5:$N$500,MATCH($F198,'11.2_Outliers-Collection_cov'!$F$5:$F$500,0))&lt;&gt;"N",
INDEX('11.2_Outliers-Collection_cov'!J$5:J$500,MATCH($F198,'11.2_Outliers-Collection_cov'!$F$5:$F$500,0)),""),"")</f>
        <v>100</v>
      </c>
      <c r="N198" s="8">
        <f>IFERROR(IF(INDEX('11.2_Outliers-Collection_cov'!$N$5:$N$500,MATCH($F198,'11.2_Outliers-Collection_cov'!$F$5:$F$500,0))&lt;&gt;"N",
INDEX('11.2_Outliers-Collection_cov'!K$5:K$500,MATCH($F198,'11.2_Outliers-Collection_cov'!$F$5:$F$500,0)),""),"")</f>
        <v>2016</v>
      </c>
      <c r="O198" s="13" t="str">
        <f>IFERROR(IF(INDEX('11.2_Outliers-Collection_cov'!$N$5:$N$500,MATCH($F198,'11.2_Outliers-Collection_cov'!$F$5:$F$500,0))&lt;&gt;"N",
INDEX('11.2_Outliers-Collection_cov'!L$5:L$500,MATCH($F198,'11.2_Outliers-Collection_cov'!$F$5:$F$500,0)),""),"")</f>
        <v>WaW_143</v>
      </c>
      <c r="P198" s="14" t="str">
        <f>IFERROR(IF(INDEX('11.3_Outliers-Plastic'!$N$5:$N$500,MATCH($F198,'11.3_Outliers-Plastic'!$F$5:$F$500,0))&lt;&gt;"N",
INDEX('11.3_Outliers-Plastic'!J$5:J$500,MATCH($F198,'11.3_Outliers-Plastic'!$F$5:$F$500,0)),""),"")</f>
        <v/>
      </c>
      <c r="Q198" s="8" t="str">
        <f>IFERROR(IF(INDEX('11.3_Outliers-Plastic'!$N$5:$N$500,MATCH($F198,'11.3_Outliers-Plastic'!$F$5:$F$500,0))&lt;&gt;"N",
INDEX('11.3_Outliers-Plastic'!K$5:K$500,MATCH($F198,'11.3_Outliers-Plastic'!$F$5:$F$500,0)),""),"")</f>
        <v/>
      </c>
      <c r="R198" s="14" t="str">
        <f>IFERROR(IF(INDEX('11.3_Outliers-Plastic'!$N$5:$N$500,MATCH($F198,'11.3_Outliers-Plastic'!$F$5:$F$500,0))&lt;&gt;"N",
INDEX('11.3_Outliers-Plastic'!L$5:L$500,MATCH($F198,'11.3_Outliers-Plastic'!$F$5:$F$500,0)),""),"")</f>
        <v/>
      </c>
      <c r="S198" s="12"/>
      <c r="T198" s="5"/>
      <c r="U198" s="5" t="s">
        <v>1569</v>
      </c>
      <c r="V198" s="14">
        <f>IFERROR(IF(INDEX('11.5_Outliers-Other_recovery'!$N$5:$N$500,MATCH($F198,'11.5_Outliers-Other_recovery'!$F$5:$F$500,0))&lt;&gt;"N",
INDEX('11.5_Outliers-Other_recovery'!J$5:J$500,MATCH($F198,'11.5_Outliers-Other_recovery'!$F$5:$F$500,0)),""),"")</f>
        <v>0</v>
      </c>
      <c r="W198" s="8">
        <f>IFERROR(IF(INDEX('11.5_Outliers-Other_recovery'!$N$5:$N$500,MATCH($F198,'11.5_Outliers-Other_recovery'!$F$5:$F$500,0))&lt;&gt;"N",
INDEX('11.5_Outliers-Other_recovery'!K$5:K$500,MATCH($F198,'11.5_Outliers-Other_recovery'!$F$5:$F$500,0)),""),"")</f>
        <v>2016</v>
      </c>
      <c r="X198" s="14" t="str">
        <f>IFERROR(IF(INDEX('11.5_Outliers-Other_recovery'!$N$5:$N$500,MATCH($F198,'11.5_Outliers-Other_recovery'!$F$5:$F$500,0))&lt;&gt;"N",
INDEX('11.5_Outliers-Other_recovery'!L$5:L$500,MATCH($F198,'11.5_Outliers-Other_recovery'!$F$5:$F$500,0)),""),"")</f>
        <v>WaW_143</v>
      </c>
      <c r="Y198" s="14">
        <f>IFERROR(IF(INDEX('11.4_Outliers-Formal_dry_recy'!$N$5:$N$500,MATCH($F198,'11.4_Outliers-Formal_dry_recy'!$F$5:$F$500,0))&lt;&gt;"N",
INDEX('11.4_Outliers-Formal_dry_recy'!J$5:J$500,MATCH($F198,'11.4_Outliers-Formal_dry_recy'!$F$5:$F$500,0)),""),"")</f>
        <v>0</v>
      </c>
      <c r="Z198" s="8">
        <f>IFERROR(IF(INDEX('11.4_Outliers-Formal_dry_recy'!$N$5:$N$500,MATCH($F198,'11.4_Outliers-Formal_dry_recy'!$F$5:$F$500,0))&lt;&gt;"N",
INDEX('11.4_Outliers-Formal_dry_recy'!K$5:K$500,MATCH($F198,'11.4_Outliers-Formal_dry_recy'!$F$5:$F$500,0)),""),"")</f>
        <v>2016</v>
      </c>
      <c r="AA198" s="14" t="str">
        <f>IFERROR(IF(INDEX('11.4_Outliers-Formal_dry_recy'!$N$5:$N$500,MATCH($F198,'11.4_Outliers-Formal_dry_recy'!$F$5:$F$500,0))&lt;&gt;"N",
INDEX('11.4_Outliers-Formal_dry_recy'!L$5:L$500,MATCH($F198,'11.4_Outliers-Formal_dry_recy'!$F$5:$F$500,0)),""),"")</f>
        <v>WaW_143</v>
      </c>
      <c r="AB198" s="14">
        <f>IFERROR(IF(INDEX('11.6_Outliers-Incineration'!$N$5:$N$500,MATCH($F198,'11.6_Outliers-Incineration'!$F$5:$F$500,0))&lt;&gt;"N",
INDEX('11.6_Outliers-Incineration'!J$5:J$500,MATCH($F198,'11.6_Outliers-Incineration'!$F$5:$F$500,0)),""),"")</f>
        <v>0</v>
      </c>
      <c r="AC198" s="8">
        <f>IFERROR(IF(INDEX('11.6_Outliers-Incineration'!$N$5:$N$500,MATCH($F198,'11.6_Outliers-Incineration'!$F$5:$F$500,0))&lt;&gt;"N",
INDEX('11.6_Outliers-Incineration'!K$5:K$500,MATCH($F198,'11.6_Outliers-Incineration'!$F$5:$F$500,0)),""),"")</f>
        <v>2016</v>
      </c>
      <c r="AD198" s="14" t="str">
        <f>IFERROR(IF(INDEX('11.6_Outliers-Incineration'!$N$5:$N$500,MATCH($F198,'11.6_Outliers-Incineration'!$F$5:$F$500,0))&lt;&gt;"N",
INDEX('11.6_Outliers-Incineration'!L$5:L$500,MATCH($F198,'11.6_Outliers-Incineration'!$F$5:$F$500,0)),""),"")</f>
        <v>WaW_143</v>
      </c>
      <c r="AE198" s="14">
        <f>IFERROR(IF(INDEX('11.7_Outliers-Controlled_disp'!$N$5:$N$500,MATCH($F198,'11.7_Outliers-Controlled_disp'!$F$5:$F$500,0))&lt;&gt;"N",
INDEX('11.7_Outliers-Controlled_disp'!J$5:J$500,MATCH($F198,'11.7_Outliers-Controlled_disp'!$F$5:$F$500,0)),""),"")</f>
        <v>36.363636363636367</v>
      </c>
      <c r="AF198" s="8">
        <f>IFERROR(IF(INDEX('11.7_Outliers-Controlled_disp'!$N$5:$N$500,MATCH($F198,'11.7_Outliers-Controlled_disp'!$F$5:$F$500,0))&lt;&gt;"N",
INDEX('11.7_Outliers-Controlled_disp'!K$5:K$500,MATCH($F198,'11.7_Outliers-Controlled_disp'!$F$5:$F$500,0)),""),"")</f>
        <v>2016</v>
      </c>
      <c r="AG198" s="14" t="str">
        <f>IFERROR(IF(INDEX('11.7_Outliers-Controlled_disp'!$N$5:$N$500,MATCH($F198,'11.7_Outliers-Controlled_disp'!$F$5:$F$500,0))&lt;&gt;"N",
INDEX('11.7_Outliers-Controlled_disp'!L$5:L$500,MATCH($F198,'11.7_Outliers-Controlled_disp'!$F$5:$F$500,0)),""),"")</f>
        <v>WaW_143</v>
      </c>
      <c r="AI198" s="5"/>
      <c r="AJ198" s="5" t="s">
        <v>1569</v>
      </c>
      <c r="AK198" s="5">
        <f t="shared" si="3"/>
        <v>6</v>
      </c>
    </row>
    <row r="199" spans="1:37" x14ac:dyDescent="0.25">
      <c r="A199" s="5" t="s">
        <v>764</v>
      </c>
      <c r="B199" s="5" t="s">
        <v>23</v>
      </c>
      <c r="C199" s="5" t="s">
        <v>708</v>
      </c>
      <c r="D199" s="5" t="s">
        <v>620</v>
      </c>
      <c r="E199" s="5" t="s">
        <v>766</v>
      </c>
      <c r="F199" s="5" t="s">
        <v>765</v>
      </c>
      <c r="G199" s="5">
        <v>3</v>
      </c>
      <c r="H199" s="15">
        <v>1</v>
      </c>
      <c r="I199" s="4"/>
      <c r="J199" s="13">
        <f>IFERROR(IF(INDEX('11.1_Outliers-Generation'!$N$5:$N$500,MATCH($F199,'11.1_Outliers-Generation'!$F$5:$F$500,0))&lt;&gt;"N",
INDEX('11.1_Outliers-Generation'!J$5:J$500,MATCH($F199,'11.1_Outliers-Generation'!$F$5:$F$500,0)),""),"")</f>
        <v>0.37365870800409245</v>
      </c>
      <c r="K199" s="8">
        <f>IFERROR(IF(INDEX('11.1_Outliers-Generation'!$N$5:$N$500,MATCH($F199,'11.1_Outliers-Generation'!$F$5:$F$500,0))&lt;&gt;"N",
INDEX('11.1_Outliers-Generation'!K$5:K$500,MATCH($F199,'11.1_Outliers-Generation'!$F$5:$F$500,0)),""),"")</f>
        <v>2016</v>
      </c>
      <c r="L199" s="13" t="str">
        <f>IFERROR(IF(INDEX('11.1_Outliers-Generation'!$N$5:$N$500,MATCH($F199,'11.1_Outliers-Generation'!$F$5:$F$500,0))&lt;&gt;"N",
INDEX('11.1_Outliers-Generation'!L$5:L$500,MATCH($F199,'11.1_Outliers-Generation'!$F$5:$F$500,0)),""),"")</f>
        <v>WaW_144</v>
      </c>
      <c r="M199" s="14">
        <f>IFERROR(IF(INDEX('11.2_Outliers-Collection_cov'!$N$5:$N$500,MATCH($F199,'11.2_Outliers-Collection_cov'!$F$5:$F$500,0))&lt;&gt;"N",
INDEX('11.2_Outliers-Collection_cov'!J$5:J$500,MATCH($F199,'11.2_Outliers-Collection_cov'!$F$5:$F$500,0)),""),"")</f>
        <v>99</v>
      </c>
      <c r="N199" s="8">
        <f>IFERROR(IF(INDEX('11.2_Outliers-Collection_cov'!$N$5:$N$500,MATCH($F199,'11.2_Outliers-Collection_cov'!$F$5:$F$500,0))&lt;&gt;"N",
INDEX('11.2_Outliers-Collection_cov'!K$5:K$500,MATCH($F199,'11.2_Outliers-Collection_cov'!$F$5:$F$500,0)),""),"")</f>
        <v>2016</v>
      </c>
      <c r="O199" s="13" t="str">
        <f>IFERROR(IF(INDEX('11.2_Outliers-Collection_cov'!$N$5:$N$500,MATCH($F199,'11.2_Outliers-Collection_cov'!$F$5:$F$500,0))&lt;&gt;"N",
INDEX('11.2_Outliers-Collection_cov'!L$5:L$500,MATCH($F199,'11.2_Outliers-Collection_cov'!$F$5:$F$500,0)),""),"")</f>
        <v>WaW_144</v>
      </c>
      <c r="P199" s="14">
        <f>IFERROR(IF(INDEX('11.3_Outliers-Plastic'!$N$5:$N$500,MATCH($F199,'11.3_Outliers-Plastic'!$F$5:$F$500,0))&lt;&gt;"N",
INDEX('11.3_Outliers-Plastic'!J$5:J$500,MATCH($F199,'11.3_Outliers-Plastic'!$F$5:$F$500,0)),""),"")</f>
        <v>2.11</v>
      </c>
      <c r="Q199" s="8">
        <f>IFERROR(IF(INDEX('11.3_Outliers-Plastic'!$N$5:$N$500,MATCH($F199,'11.3_Outliers-Plastic'!$F$5:$F$500,0))&lt;&gt;"N",
INDEX('11.3_Outliers-Plastic'!K$5:K$500,MATCH($F199,'11.3_Outliers-Plastic'!$F$5:$F$500,0)),""),"")</f>
        <v>2016</v>
      </c>
      <c r="R199" s="14" t="str">
        <f>IFERROR(IF(INDEX('11.3_Outliers-Plastic'!$N$5:$N$500,MATCH($F199,'11.3_Outliers-Plastic'!$F$5:$F$500,0))&lt;&gt;"N",
INDEX('11.3_Outliers-Plastic'!L$5:L$500,MATCH($F199,'11.3_Outliers-Plastic'!$F$5:$F$500,0)),""),"")</f>
        <v>WaW_144</v>
      </c>
      <c r="S199" s="12"/>
      <c r="T199" s="5"/>
      <c r="U199" s="5" t="s">
        <v>1569</v>
      </c>
      <c r="V199" s="14">
        <f>IFERROR(IF(INDEX('11.5_Outliers-Other_recovery'!$N$5:$N$500,MATCH($F199,'11.5_Outliers-Other_recovery'!$F$5:$F$500,0))&lt;&gt;"N",
INDEX('11.5_Outliers-Other_recovery'!J$5:J$500,MATCH($F199,'11.5_Outliers-Other_recovery'!$F$5:$F$500,0)),""),"")</f>
        <v>0</v>
      </c>
      <c r="W199" s="8">
        <f>IFERROR(IF(INDEX('11.5_Outliers-Other_recovery'!$N$5:$N$500,MATCH($F199,'11.5_Outliers-Other_recovery'!$F$5:$F$500,0))&lt;&gt;"N",
INDEX('11.5_Outliers-Other_recovery'!K$5:K$500,MATCH($F199,'11.5_Outliers-Other_recovery'!$F$5:$F$500,0)),""),"")</f>
        <v>2016</v>
      </c>
      <c r="X199" s="14" t="str">
        <f>IFERROR(IF(INDEX('11.5_Outliers-Other_recovery'!$N$5:$N$500,MATCH($F199,'11.5_Outliers-Other_recovery'!$F$5:$F$500,0))&lt;&gt;"N",
INDEX('11.5_Outliers-Other_recovery'!L$5:L$500,MATCH($F199,'11.5_Outliers-Other_recovery'!$F$5:$F$500,0)),""),"")</f>
        <v>WaW_144</v>
      </c>
      <c r="Y199" s="14">
        <f>IFERROR(IF(INDEX('11.4_Outliers-Formal_dry_recy'!$N$5:$N$500,MATCH($F199,'11.4_Outliers-Formal_dry_recy'!$F$5:$F$500,0))&lt;&gt;"N",
INDEX('11.4_Outliers-Formal_dry_recy'!J$5:J$500,MATCH($F199,'11.4_Outliers-Formal_dry_recy'!$F$5:$F$500,0)),""),"")</f>
        <v>0</v>
      </c>
      <c r="Z199" s="8">
        <f>IFERROR(IF(INDEX('11.4_Outliers-Formal_dry_recy'!$N$5:$N$500,MATCH($F199,'11.4_Outliers-Formal_dry_recy'!$F$5:$F$500,0))&lt;&gt;"N",
INDEX('11.4_Outliers-Formal_dry_recy'!K$5:K$500,MATCH($F199,'11.4_Outliers-Formal_dry_recy'!$F$5:$F$500,0)),""),"")</f>
        <v>2016</v>
      </c>
      <c r="AA199" s="14" t="str">
        <f>IFERROR(IF(INDEX('11.4_Outliers-Formal_dry_recy'!$N$5:$N$500,MATCH($F199,'11.4_Outliers-Formal_dry_recy'!$F$5:$F$500,0))&lt;&gt;"N",
INDEX('11.4_Outliers-Formal_dry_recy'!L$5:L$500,MATCH($F199,'11.4_Outliers-Formal_dry_recy'!$F$5:$F$500,0)),""),"")</f>
        <v>WaW_144</v>
      </c>
      <c r="AB199" s="14">
        <f>IFERROR(IF(INDEX('11.6_Outliers-Incineration'!$N$5:$N$500,MATCH($F199,'11.6_Outliers-Incineration'!$F$5:$F$500,0))&lt;&gt;"N",
INDEX('11.6_Outliers-Incineration'!J$5:J$500,MATCH($F199,'11.6_Outliers-Incineration'!$F$5:$F$500,0)),""),"")</f>
        <v>0</v>
      </c>
      <c r="AC199" s="8">
        <f>IFERROR(IF(INDEX('11.6_Outliers-Incineration'!$N$5:$N$500,MATCH($F199,'11.6_Outliers-Incineration'!$F$5:$F$500,0))&lt;&gt;"N",
INDEX('11.6_Outliers-Incineration'!K$5:K$500,MATCH($F199,'11.6_Outliers-Incineration'!$F$5:$F$500,0)),""),"")</f>
        <v>2016</v>
      </c>
      <c r="AD199" s="14" t="str">
        <f>IFERROR(IF(INDEX('11.6_Outliers-Incineration'!$N$5:$N$500,MATCH($F199,'11.6_Outliers-Incineration'!$F$5:$F$500,0))&lt;&gt;"N",
INDEX('11.6_Outliers-Incineration'!L$5:L$500,MATCH($F199,'11.6_Outliers-Incineration'!$F$5:$F$500,0)),""),"")</f>
        <v>WaW_144</v>
      </c>
      <c r="AE199" s="14">
        <f>IFERROR(IF(INDEX('11.7_Outliers-Controlled_disp'!$N$5:$N$500,MATCH($F199,'11.7_Outliers-Controlled_disp'!$F$5:$F$500,0))&lt;&gt;"N",
INDEX('11.7_Outliers-Controlled_disp'!J$5:J$500,MATCH($F199,'11.7_Outliers-Controlled_disp'!$F$5:$F$500,0)),""),"")</f>
        <v>0</v>
      </c>
      <c r="AF199" s="8">
        <f>IFERROR(IF(INDEX('11.7_Outliers-Controlled_disp'!$N$5:$N$500,MATCH($F199,'11.7_Outliers-Controlled_disp'!$F$5:$F$500,0))&lt;&gt;"N",
INDEX('11.7_Outliers-Controlled_disp'!K$5:K$500,MATCH($F199,'11.7_Outliers-Controlled_disp'!$F$5:$F$500,0)),""),"")</f>
        <v>2016</v>
      </c>
      <c r="AG199" s="14" t="str">
        <f>IFERROR(IF(INDEX('11.7_Outliers-Controlled_disp'!$N$5:$N$500,MATCH($F199,'11.7_Outliers-Controlled_disp'!$F$5:$F$500,0))&lt;&gt;"N",
INDEX('11.7_Outliers-Controlled_disp'!L$5:L$500,MATCH($F199,'11.7_Outliers-Controlled_disp'!$F$5:$F$500,0)),""),"")</f>
        <v>WaW_144</v>
      </c>
      <c r="AI199" s="5"/>
      <c r="AJ199" s="5" t="s">
        <v>1569</v>
      </c>
      <c r="AK199" s="5">
        <f t="shared" si="3"/>
        <v>7</v>
      </c>
    </row>
    <row r="200" spans="1:37" x14ac:dyDescent="0.25">
      <c r="A200" s="5" t="s">
        <v>767</v>
      </c>
      <c r="B200" s="5" t="s">
        <v>23</v>
      </c>
      <c r="C200" s="5" t="s">
        <v>708</v>
      </c>
      <c r="D200" s="5" t="s">
        <v>620</v>
      </c>
      <c r="E200" s="5" t="s">
        <v>769</v>
      </c>
      <c r="F200" s="5" t="s">
        <v>768</v>
      </c>
      <c r="G200" s="5">
        <v>3</v>
      </c>
      <c r="H200" s="15">
        <v>2</v>
      </c>
      <c r="I200" s="4" t="s">
        <v>1900</v>
      </c>
      <c r="J200" s="13">
        <f>IFERROR(IF(INDEX('11.1_Outliers-Generation'!$N$5:$N$500,MATCH($F200,'11.1_Outliers-Generation'!$F$5:$F$500,0))&lt;&gt;"N",
INDEX('11.1_Outliers-Generation'!J$5:J$500,MATCH($F200,'11.1_Outliers-Generation'!$F$5:$F$500,0)),""),"")</f>
        <v>0.46957321169689897</v>
      </c>
      <c r="K200" s="8">
        <f>IFERROR(IF(INDEX('11.1_Outliers-Generation'!$N$5:$N$500,MATCH($F200,'11.1_Outliers-Generation'!$F$5:$F$500,0))&lt;&gt;"N",
INDEX('11.1_Outliers-Generation'!K$5:K$500,MATCH($F200,'11.1_Outliers-Generation'!$F$5:$F$500,0)),""),"")</f>
        <v>2016</v>
      </c>
      <c r="L200" s="13" t="str">
        <f>IFERROR(IF(INDEX('11.1_Outliers-Generation'!$N$5:$N$500,MATCH($F200,'11.1_Outliers-Generation'!$F$5:$F$500,0))&lt;&gt;"N",
INDEX('11.1_Outliers-Generation'!L$5:L$500,MATCH($F200,'11.1_Outliers-Generation'!$F$5:$F$500,0)),""),"")</f>
        <v>WaW_145</v>
      </c>
      <c r="M200" s="14" t="str">
        <f>IFERROR(IF(INDEX('11.2_Outliers-Collection_cov'!$N$5:$N$500,MATCH($F200,'11.2_Outliers-Collection_cov'!$F$5:$F$500,0))&lt;&gt;"N",
INDEX('11.2_Outliers-Collection_cov'!J$5:J$500,MATCH($F200,'11.2_Outliers-Collection_cov'!$F$5:$F$500,0)),""),"")</f>
        <v/>
      </c>
      <c r="N200" s="8" t="str">
        <f>IFERROR(IF(INDEX('11.2_Outliers-Collection_cov'!$N$5:$N$500,MATCH($F200,'11.2_Outliers-Collection_cov'!$F$5:$F$500,0))&lt;&gt;"N",
INDEX('11.2_Outliers-Collection_cov'!K$5:K$500,MATCH($F200,'11.2_Outliers-Collection_cov'!$F$5:$F$500,0)),""),"")</f>
        <v/>
      </c>
      <c r="O200" s="13" t="str">
        <f>IFERROR(IF(INDEX('11.2_Outliers-Collection_cov'!$N$5:$N$500,MATCH($F200,'11.2_Outliers-Collection_cov'!$F$5:$F$500,0))&lt;&gt;"N",
INDEX('11.2_Outliers-Collection_cov'!L$5:L$500,MATCH($F200,'11.2_Outliers-Collection_cov'!$F$5:$F$500,0)),""),"")</f>
        <v/>
      </c>
      <c r="P200" s="14">
        <f>IFERROR(IF(INDEX('11.3_Outliers-Plastic'!$N$5:$N$500,MATCH($F200,'11.3_Outliers-Plastic'!$F$5:$F$500,0))&lt;&gt;"N",
INDEX('11.3_Outliers-Plastic'!J$5:J$500,MATCH($F200,'11.3_Outliers-Plastic'!$F$5:$F$500,0)),""),"")</f>
        <v>16.079999999999998</v>
      </c>
      <c r="Q200" s="8">
        <f>IFERROR(IF(INDEX('11.3_Outliers-Plastic'!$N$5:$N$500,MATCH($F200,'11.3_Outliers-Plastic'!$F$5:$F$500,0))&lt;&gt;"N",
INDEX('11.3_Outliers-Plastic'!K$5:K$500,MATCH($F200,'11.3_Outliers-Plastic'!$F$5:$F$500,0)),""),"")</f>
        <v>2016</v>
      </c>
      <c r="R200" s="14" t="str">
        <f>IFERROR(IF(INDEX('11.3_Outliers-Plastic'!$N$5:$N$500,MATCH($F200,'11.3_Outliers-Plastic'!$F$5:$F$500,0))&lt;&gt;"N",
INDEX('11.3_Outliers-Plastic'!L$5:L$500,MATCH($F200,'11.3_Outliers-Plastic'!$F$5:$F$500,0)),""),"")</f>
        <v>WaW_145</v>
      </c>
      <c r="S200" s="12"/>
      <c r="T200" s="5"/>
      <c r="U200" s="5" t="s">
        <v>1569</v>
      </c>
      <c r="V200" s="14" t="str">
        <f>IFERROR(IF(INDEX('11.5_Outliers-Other_recovery'!$N$5:$N$500,MATCH($F200,'11.5_Outliers-Other_recovery'!$F$5:$F$500,0))&lt;&gt;"N",
INDEX('11.5_Outliers-Other_recovery'!J$5:J$500,MATCH($F200,'11.5_Outliers-Other_recovery'!$F$5:$F$500,0)),""),"")</f>
        <v/>
      </c>
      <c r="W200" s="8" t="str">
        <f>IFERROR(IF(INDEX('11.5_Outliers-Other_recovery'!$N$5:$N$500,MATCH($F200,'11.5_Outliers-Other_recovery'!$F$5:$F$500,0))&lt;&gt;"N",
INDEX('11.5_Outliers-Other_recovery'!K$5:K$500,MATCH($F200,'11.5_Outliers-Other_recovery'!$F$5:$F$500,0)),""),"")</f>
        <v/>
      </c>
      <c r="X200" s="14" t="str">
        <f>IFERROR(IF(INDEX('11.5_Outliers-Other_recovery'!$N$5:$N$500,MATCH($F200,'11.5_Outliers-Other_recovery'!$F$5:$F$500,0))&lt;&gt;"N",
INDEX('11.5_Outliers-Other_recovery'!L$5:L$500,MATCH($F200,'11.5_Outliers-Other_recovery'!$F$5:$F$500,0)),""),"")</f>
        <v/>
      </c>
      <c r="Y200" s="14">
        <f>IFERROR(IF(INDEX('11.4_Outliers-Formal_dry_recy'!$N$5:$N$500,MATCH($F200,'11.4_Outliers-Formal_dry_recy'!$F$5:$F$500,0))&lt;&gt;"N",
INDEX('11.4_Outliers-Formal_dry_recy'!J$5:J$500,MATCH($F200,'11.4_Outliers-Formal_dry_recy'!$F$5:$F$500,0)),""),"")</f>
        <v>0</v>
      </c>
      <c r="Z200" s="8">
        <f>IFERROR(IF(INDEX('11.4_Outliers-Formal_dry_recy'!$N$5:$N$500,MATCH($F200,'11.4_Outliers-Formal_dry_recy'!$F$5:$F$500,0))&lt;&gt;"N",
INDEX('11.4_Outliers-Formal_dry_recy'!K$5:K$500,MATCH($F200,'11.4_Outliers-Formal_dry_recy'!$F$5:$F$500,0)),""),"")</f>
        <v>2016</v>
      </c>
      <c r="AA200" s="14" t="str">
        <f>IFERROR(IF(INDEX('11.4_Outliers-Formal_dry_recy'!$N$5:$N$500,MATCH($F200,'11.4_Outliers-Formal_dry_recy'!$F$5:$F$500,0))&lt;&gt;"N",
INDEX('11.4_Outliers-Formal_dry_recy'!L$5:L$500,MATCH($F200,'11.4_Outliers-Formal_dry_recy'!$F$5:$F$500,0)),""),"")</f>
        <v>WaW_145</v>
      </c>
      <c r="AB200" s="14">
        <f>IFERROR(IF(INDEX('11.6_Outliers-Incineration'!$N$5:$N$500,MATCH($F200,'11.6_Outliers-Incineration'!$F$5:$F$500,0))&lt;&gt;"N",
INDEX('11.6_Outliers-Incineration'!J$5:J$500,MATCH($F200,'11.6_Outliers-Incineration'!$F$5:$F$500,0)),""),"")</f>
        <v>0</v>
      </c>
      <c r="AC200" s="8">
        <f>IFERROR(IF(INDEX('11.6_Outliers-Incineration'!$N$5:$N$500,MATCH($F200,'11.6_Outliers-Incineration'!$F$5:$F$500,0))&lt;&gt;"N",
INDEX('11.6_Outliers-Incineration'!K$5:K$500,MATCH($F200,'11.6_Outliers-Incineration'!$F$5:$F$500,0)),""),"")</f>
        <v>2016</v>
      </c>
      <c r="AD200" s="14" t="str">
        <f>IFERROR(IF(INDEX('11.6_Outliers-Incineration'!$N$5:$N$500,MATCH($F200,'11.6_Outliers-Incineration'!$F$5:$F$500,0))&lt;&gt;"N",
INDEX('11.6_Outliers-Incineration'!L$5:L$500,MATCH($F200,'11.6_Outliers-Incineration'!$F$5:$F$500,0)),""),"")</f>
        <v>WaW_145</v>
      </c>
      <c r="AE200" s="14">
        <f>IFERROR(IF(INDEX('11.7_Outliers-Controlled_disp'!$N$5:$N$500,MATCH($F200,'11.7_Outliers-Controlled_disp'!$F$5:$F$500,0))&lt;&gt;"N",
INDEX('11.7_Outliers-Controlled_disp'!J$5:J$500,MATCH($F200,'11.7_Outliers-Controlled_disp'!$F$5:$F$500,0)),""),"")</f>
        <v>0</v>
      </c>
      <c r="AF200" s="8">
        <f>IFERROR(IF(INDEX('11.7_Outliers-Controlled_disp'!$N$5:$N$500,MATCH($F200,'11.7_Outliers-Controlled_disp'!$F$5:$F$500,0))&lt;&gt;"N",
INDEX('11.7_Outliers-Controlled_disp'!K$5:K$500,MATCH($F200,'11.7_Outliers-Controlled_disp'!$F$5:$F$500,0)),""),"")</f>
        <v>2016</v>
      </c>
      <c r="AG200" s="14" t="str">
        <f>IFERROR(IF(INDEX('11.7_Outliers-Controlled_disp'!$N$5:$N$500,MATCH($F200,'11.7_Outliers-Controlled_disp'!$F$5:$F$500,0))&lt;&gt;"N",
INDEX('11.7_Outliers-Controlled_disp'!L$5:L$500,MATCH($F200,'11.7_Outliers-Controlled_disp'!$F$5:$F$500,0)),""),"")</f>
        <v>WaW_145</v>
      </c>
      <c r="AI200" s="5"/>
      <c r="AJ200" s="5" t="s">
        <v>1569</v>
      </c>
      <c r="AK200" s="5">
        <f t="shared" si="3"/>
        <v>5</v>
      </c>
    </row>
    <row r="201" spans="1:37" x14ac:dyDescent="0.25">
      <c r="A201" s="5" t="s">
        <v>770</v>
      </c>
      <c r="B201" s="5" t="s">
        <v>23</v>
      </c>
      <c r="C201" s="5" t="s">
        <v>708</v>
      </c>
      <c r="D201" s="5" t="s">
        <v>620</v>
      </c>
      <c r="E201" s="5" t="s">
        <v>772</v>
      </c>
      <c r="F201" s="5" t="s">
        <v>771</v>
      </c>
      <c r="G201" s="5">
        <v>3</v>
      </c>
      <c r="H201" s="15">
        <v>2</v>
      </c>
      <c r="I201" s="4" t="s">
        <v>1902</v>
      </c>
      <c r="J201" s="13">
        <f>IFERROR(IF(INDEX('11.1_Outliers-Generation'!$N$5:$N$500,MATCH($F201,'11.1_Outliers-Generation'!$F$5:$F$500,0))&lt;&gt;"N",
INDEX('11.1_Outliers-Generation'!J$5:J$500,MATCH($F201,'11.1_Outliers-Generation'!$F$5:$F$500,0)),""),"")</f>
        <v>0.85368168240551334</v>
      </c>
      <c r="K201" s="8">
        <f>IFERROR(IF(INDEX('11.1_Outliers-Generation'!$N$5:$N$500,MATCH($F201,'11.1_Outliers-Generation'!$F$5:$F$500,0))&lt;&gt;"N",
INDEX('11.1_Outliers-Generation'!K$5:K$500,MATCH($F201,'11.1_Outliers-Generation'!$F$5:$F$500,0)),""),"")</f>
        <v>2016</v>
      </c>
      <c r="L201" s="13" t="str">
        <f>IFERROR(IF(INDEX('11.1_Outliers-Generation'!$N$5:$N$500,MATCH($F201,'11.1_Outliers-Generation'!$F$5:$F$500,0))&lt;&gt;"N",
INDEX('11.1_Outliers-Generation'!L$5:L$500,MATCH($F201,'11.1_Outliers-Generation'!$F$5:$F$500,0)),""),"")</f>
        <v>WaW_146</v>
      </c>
      <c r="M201" s="14">
        <f>IFERROR(IF(INDEX('11.2_Outliers-Collection_cov'!$N$5:$N$500,MATCH($F201,'11.2_Outliers-Collection_cov'!$F$5:$F$500,0))&lt;&gt;"N",
INDEX('11.2_Outliers-Collection_cov'!J$5:J$500,MATCH($F201,'11.2_Outliers-Collection_cov'!$F$5:$F$500,0)),""),"")</f>
        <v>65</v>
      </c>
      <c r="N201" s="8">
        <f>IFERROR(IF(INDEX('11.2_Outliers-Collection_cov'!$N$5:$N$500,MATCH($F201,'11.2_Outliers-Collection_cov'!$F$5:$F$500,0))&lt;&gt;"N",
INDEX('11.2_Outliers-Collection_cov'!K$5:K$500,MATCH($F201,'11.2_Outliers-Collection_cov'!$F$5:$F$500,0)),""),"")</f>
        <v>2016</v>
      </c>
      <c r="O201" s="13" t="str">
        <f>IFERROR(IF(INDEX('11.2_Outliers-Collection_cov'!$N$5:$N$500,MATCH($F201,'11.2_Outliers-Collection_cov'!$F$5:$F$500,0))&lt;&gt;"N",
INDEX('11.2_Outliers-Collection_cov'!L$5:L$500,MATCH($F201,'11.2_Outliers-Collection_cov'!$F$5:$F$500,0)),""),"")</f>
        <v>WaW_146</v>
      </c>
      <c r="P201" s="14" t="str">
        <f>IFERROR(IF(INDEX('11.3_Outliers-Plastic'!$N$5:$N$500,MATCH($F201,'11.3_Outliers-Plastic'!$F$5:$F$500,0))&lt;&gt;"N",
INDEX('11.3_Outliers-Plastic'!J$5:J$500,MATCH($F201,'11.3_Outliers-Plastic'!$F$5:$F$500,0)),""),"")</f>
        <v/>
      </c>
      <c r="Q201" s="8" t="str">
        <f>IFERROR(IF(INDEX('11.3_Outliers-Plastic'!$N$5:$N$500,MATCH($F201,'11.3_Outliers-Plastic'!$F$5:$F$500,0))&lt;&gt;"N",
INDEX('11.3_Outliers-Plastic'!K$5:K$500,MATCH($F201,'11.3_Outliers-Plastic'!$F$5:$F$500,0)),""),"")</f>
        <v/>
      </c>
      <c r="R201" s="14" t="str">
        <f>IFERROR(IF(INDEX('11.3_Outliers-Plastic'!$N$5:$N$500,MATCH($F201,'11.3_Outliers-Plastic'!$F$5:$F$500,0))&lt;&gt;"N",
INDEX('11.3_Outliers-Plastic'!L$5:L$500,MATCH($F201,'11.3_Outliers-Plastic'!$F$5:$F$500,0)),""),"")</f>
        <v/>
      </c>
      <c r="S201" s="12"/>
      <c r="T201" s="5"/>
      <c r="U201" s="5" t="s">
        <v>1569</v>
      </c>
      <c r="V201" s="14">
        <f>IFERROR(IF(INDEX('11.5_Outliers-Other_recovery'!$N$5:$N$500,MATCH($F201,'11.5_Outliers-Other_recovery'!$F$5:$F$500,0))&lt;&gt;"N",
INDEX('11.5_Outliers-Other_recovery'!J$5:J$500,MATCH($F201,'11.5_Outliers-Other_recovery'!$F$5:$F$500,0)),""),"")</f>
        <v>28.000000000000004</v>
      </c>
      <c r="W201" s="8">
        <f>IFERROR(IF(INDEX('11.5_Outliers-Other_recovery'!$N$5:$N$500,MATCH($F201,'11.5_Outliers-Other_recovery'!$F$5:$F$500,0))&lt;&gt;"N",
INDEX('11.5_Outliers-Other_recovery'!K$5:K$500,MATCH($F201,'11.5_Outliers-Other_recovery'!$F$5:$F$500,0)),""),"")</f>
        <v>2016</v>
      </c>
      <c r="X201" s="14" t="str">
        <f>IFERROR(IF(INDEX('11.5_Outliers-Other_recovery'!$N$5:$N$500,MATCH($F201,'11.5_Outliers-Other_recovery'!$F$5:$F$500,0))&lt;&gt;"N",
INDEX('11.5_Outliers-Other_recovery'!L$5:L$500,MATCH($F201,'11.5_Outliers-Other_recovery'!$F$5:$F$500,0)),""),"")</f>
        <v>WaW_146</v>
      </c>
      <c r="Y201" s="14">
        <f>IFERROR(IF(INDEX('11.4_Outliers-Formal_dry_recy'!$N$5:$N$500,MATCH($F201,'11.4_Outliers-Formal_dry_recy'!$F$5:$F$500,0))&lt;&gt;"N",
INDEX('11.4_Outliers-Formal_dry_recy'!J$5:J$500,MATCH($F201,'11.4_Outliers-Formal_dry_recy'!$F$5:$F$500,0)),""),"")</f>
        <v>0</v>
      </c>
      <c r="Z201" s="8">
        <f>IFERROR(IF(INDEX('11.4_Outliers-Formal_dry_recy'!$N$5:$N$500,MATCH($F201,'11.4_Outliers-Formal_dry_recy'!$F$5:$F$500,0))&lt;&gt;"N",
INDEX('11.4_Outliers-Formal_dry_recy'!K$5:K$500,MATCH($F201,'11.4_Outliers-Formal_dry_recy'!$F$5:$F$500,0)),""),"")</f>
        <v>2016</v>
      </c>
      <c r="AA201" s="14" t="str">
        <f>IFERROR(IF(INDEX('11.4_Outliers-Formal_dry_recy'!$N$5:$N$500,MATCH($F201,'11.4_Outliers-Formal_dry_recy'!$F$5:$F$500,0))&lt;&gt;"N",
INDEX('11.4_Outliers-Formal_dry_recy'!L$5:L$500,MATCH($F201,'11.4_Outliers-Formal_dry_recy'!$F$5:$F$500,0)),""),"")</f>
        <v>WaW_146</v>
      </c>
      <c r="AB201" s="14">
        <f>IFERROR(IF(INDEX('11.6_Outliers-Incineration'!$N$5:$N$500,MATCH($F201,'11.6_Outliers-Incineration'!$F$5:$F$500,0))&lt;&gt;"N",
INDEX('11.6_Outliers-Incineration'!J$5:J$500,MATCH($F201,'11.6_Outliers-Incineration'!$F$5:$F$500,0)),""),"")</f>
        <v>0</v>
      </c>
      <c r="AC201" s="8">
        <f>IFERROR(IF(INDEX('11.6_Outliers-Incineration'!$N$5:$N$500,MATCH($F201,'11.6_Outliers-Incineration'!$F$5:$F$500,0))&lt;&gt;"N",
INDEX('11.6_Outliers-Incineration'!K$5:K$500,MATCH($F201,'11.6_Outliers-Incineration'!$F$5:$F$500,0)),""),"")</f>
        <v>2016</v>
      </c>
      <c r="AD201" s="14" t="str">
        <f>IFERROR(IF(INDEX('11.6_Outliers-Incineration'!$N$5:$N$500,MATCH($F201,'11.6_Outliers-Incineration'!$F$5:$F$500,0))&lt;&gt;"N",
INDEX('11.6_Outliers-Incineration'!L$5:L$500,MATCH($F201,'11.6_Outliers-Incineration'!$F$5:$F$500,0)),""),"")</f>
        <v>WaW_146</v>
      </c>
      <c r="AE201" s="14">
        <f>IFERROR(IF(INDEX('11.7_Outliers-Controlled_disp'!$N$5:$N$500,MATCH($F201,'11.7_Outliers-Controlled_disp'!$F$5:$F$500,0))&lt;&gt;"N",
INDEX('11.7_Outliers-Controlled_disp'!J$5:J$500,MATCH($F201,'11.7_Outliers-Controlled_disp'!$F$5:$F$500,0)),""),"")</f>
        <v>0</v>
      </c>
      <c r="AF201" s="8">
        <f>IFERROR(IF(INDEX('11.7_Outliers-Controlled_disp'!$N$5:$N$500,MATCH($F201,'11.7_Outliers-Controlled_disp'!$F$5:$F$500,0))&lt;&gt;"N",
INDEX('11.7_Outliers-Controlled_disp'!K$5:K$500,MATCH($F201,'11.7_Outliers-Controlled_disp'!$F$5:$F$500,0)),""),"")</f>
        <v>2016</v>
      </c>
      <c r="AG201" s="14" t="str">
        <f>IFERROR(IF(INDEX('11.7_Outliers-Controlled_disp'!$N$5:$N$500,MATCH($F201,'11.7_Outliers-Controlled_disp'!$F$5:$F$500,0))&lt;&gt;"N",
INDEX('11.7_Outliers-Controlled_disp'!L$5:L$500,MATCH($F201,'11.7_Outliers-Controlled_disp'!$F$5:$F$500,0)),""),"")</f>
        <v>WaW_146</v>
      </c>
      <c r="AI201" s="5"/>
      <c r="AJ201" s="5" t="s">
        <v>1569</v>
      </c>
      <c r="AK201" s="5">
        <f t="shared" si="3"/>
        <v>6</v>
      </c>
    </row>
    <row r="202" spans="1:37" x14ac:dyDescent="0.25">
      <c r="A202" s="5" t="s">
        <v>773</v>
      </c>
      <c r="B202" s="5" t="s">
        <v>23</v>
      </c>
      <c r="C202" s="5" t="s">
        <v>708</v>
      </c>
      <c r="D202" s="5" t="s">
        <v>620</v>
      </c>
      <c r="E202" s="5" t="s">
        <v>775</v>
      </c>
      <c r="F202" s="5" t="s">
        <v>774</v>
      </c>
      <c r="G202" s="5">
        <v>3</v>
      </c>
      <c r="H202" s="15">
        <v>2</v>
      </c>
      <c r="I202" s="4" t="s">
        <v>1901</v>
      </c>
      <c r="J202" s="13">
        <f>IFERROR(IF(INDEX('11.1_Outliers-Generation'!$N$5:$N$500,MATCH($F202,'11.1_Outliers-Generation'!$F$5:$F$500,0))&lt;&gt;"N",
INDEX('11.1_Outliers-Generation'!J$5:J$500,MATCH($F202,'11.1_Outliers-Generation'!$F$5:$F$500,0)),""),"")</f>
        <v>0.54254870174817504</v>
      </c>
      <c r="K202" s="8">
        <f>IFERROR(IF(INDEX('11.1_Outliers-Generation'!$N$5:$N$500,MATCH($F202,'11.1_Outliers-Generation'!$F$5:$F$500,0))&lt;&gt;"N",
INDEX('11.1_Outliers-Generation'!K$5:K$500,MATCH($F202,'11.1_Outliers-Generation'!$F$5:$F$500,0)),""),"")</f>
        <v>2016</v>
      </c>
      <c r="L202" s="13" t="str">
        <f>IFERROR(IF(INDEX('11.1_Outliers-Generation'!$N$5:$N$500,MATCH($F202,'11.1_Outliers-Generation'!$F$5:$F$500,0))&lt;&gt;"N",
INDEX('11.1_Outliers-Generation'!L$5:L$500,MATCH($F202,'11.1_Outliers-Generation'!$F$5:$F$500,0)),""),"")</f>
        <v>WaW_147</v>
      </c>
      <c r="M202" s="14">
        <f>IFERROR(IF(INDEX('11.2_Outliers-Collection_cov'!$N$5:$N$500,MATCH($F202,'11.2_Outliers-Collection_cov'!$F$5:$F$500,0))&lt;&gt;"N",
INDEX('11.2_Outliers-Collection_cov'!J$5:J$500,MATCH($F202,'11.2_Outliers-Collection_cov'!$F$5:$F$500,0)),""),"")</f>
        <v>86</v>
      </c>
      <c r="N202" s="8">
        <f>IFERROR(IF(INDEX('11.2_Outliers-Collection_cov'!$N$5:$N$500,MATCH($F202,'11.2_Outliers-Collection_cov'!$F$5:$F$500,0))&lt;&gt;"N",
INDEX('11.2_Outliers-Collection_cov'!K$5:K$500,MATCH($F202,'11.2_Outliers-Collection_cov'!$F$5:$F$500,0)),""),"")</f>
        <v>2016</v>
      </c>
      <c r="O202" s="13" t="str">
        <f>IFERROR(IF(INDEX('11.2_Outliers-Collection_cov'!$N$5:$N$500,MATCH($F202,'11.2_Outliers-Collection_cov'!$F$5:$F$500,0))&lt;&gt;"N",
INDEX('11.2_Outliers-Collection_cov'!L$5:L$500,MATCH($F202,'11.2_Outliers-Collection_cov'!$F$5:$F$500,0)),""),"")</f>
        <v>WaW_147</v>
      </c>
      <c r="P202" s="14" t="str">
        <f>IFERROR(IF(INDEX('11.3_Outliers-Plastic'!$N$5:$N$500,MATCH($F202,'11.3_Outliers-Plastic'!$F$5:$F$500,0))&lt;&gt;"N",
INDEX('11.3_Outliers-Plastic'!J$5:J$500,MATCH($F202,'11.3_Outliers-Plastic'!$F$5:$F$500,0)),""),"")</f>
        <v/>
      </c>
      <c r="Q202" s="8" t="str">
        <f>IFERROR(IF(INDEX('11.3_Outliers-Plastic'!$N$5:$N$500,MATCH($F202,'11.3_Outliers-Plastic'!$F$5:$F$500,0))&lt;&gt;"N",
INDEX('11.3_Outliers-Plastic'!K$5:K$500,MATCH($F202,'11.3_Outliers-Plastic'!$F$5:$F$500,0)),""),"")</f>
        <v/>
      </c>
      <c r="R202" s="14" t="str">
        <f>IFERROR(IF(INDEX('11.3_Outliers-Plastic'!$N$5:$N$500,MATCH($F202,'11.3_Outliers-Plastic'!$F$5:$F$500,0))&lt;&gt;"N",
INDEX('11.3_Outliers-Plastic'!L$5:L$500,MATCH($F202,'11.3_Outliers-Plastic'!$F$5:$F$500,0)),""),"")</f>
        <v/>
      </c>
      <c r="S202" s="12"/>
      <c r="T202" s="5"/>
      <c r="U202" s="5" t="s">
        <v>1569</v>
      </c>
      <c r="V202" s="14" t="str">
        <f>IFERROR(IF(INDEX('11.5_Outliers-Other_recovery'!$N$5:$N$500,MATCH($F202,'11.5_Outliers-Other_recovery'!$F$5:$F$500,0))&lt;&gt;"N",
INDEX('11.5_Outliers-Other_recovery'!J$5:J$500,MATCH($F202,'11.5_Outliers-Other_recovery'!$F$5:$F$500,0)),""),"")</f>
        <v/>
      </c>
      <c r="W202" s="8" t="str">
        <f>IFERROR(IF(INDEX('11.5_Outliers-Other_recovery'!$N$5:$N$500,MATCH($F202,'11.5_Outliers-Other_recovery'!$F$5:$F$500,0))&lt;&gt;"N",
INDEX('11.5_Outliers-Other_recovery'!K$5:K$500,MATCH($F202,'11.5_Outliers-Other_recovery'!$F$5:$F$500,0)),""),"")</f>
        <v/>
      </c>
      <c r="X202" s="14" t="str">
        <f>IFERROR(IF(INDEX('11.5_Outliers-Other_recovery'!$N$5:$N$500,MATCH($F202,'11.5_Outliers-Other_recovery'!$F$5:$F$500,0))&lt;&gt;"N",
INDEX('11.5_Outliers-Other_recovery'!L$5:L$500,MATCH($F202,'11.5_Outliers-Other_recovery'!$F$5:$F$500,0)),""),"")</f>
        <v/>
      </c>
      <c r="Y202" s="14" t="str">
        <f>IFERROR(IF(INDEX('11.4_Outliers-Formal_dry_recy'!$N$5:$N$500,MATCH($F202,'11.4_Outliers-Formal_dry_recy'!$F$5:$F$500,0))&lt;&gt;"N",
INDEX('11.4_Outliers-Formal_dry_recy'!J$5:J$500,MATCH($F202,'11.4_Outliers-Formal_dry_recy'!$F$5:$F$500,0)),""),"")</f>
        <v/>
      </c>
      <c r="Z202" s="8" t="str">
        <f>IFERROR(IF(INDEX('11.4_Outliers-Formal_dry_recy'!$N$5:$N$500,MATCH($F202,'11.4_Outliers-Formal_dry_recy'!$F$5:$F$500,0))&lt;&gt;"N",
INDEX('11.4_Outliers-Formal_dry_recy'!K$5:K$500,MATCH($F202,'11.4_Outliers-Formal_dry_recy'!$F$5:$F$500,0)),""),"")</f>
        <v/>
      </c>
      <c r="AA202" s="14" t="str">
        <f>IFERROR(IF(INDEX('11.4_Outliers-Formal_dry_recy'!$N$5:$N$500,MATCH($F202,'11.4_Outliers-Formal_dry_recy'!$F$5:$F$500,0))&lt;&gt;"N",
INDEX('11.4_Outliers-Formal_dry_recy'!L$5:L$500,MATCH($F202,'11.4_Outliers-Formal_dry_recy'!$F$5:$F$500,0)),""),"")</f>
        <v/>
      </c>
      <c r="AB202" s="14" t="str">
        <f>IFERROR(IF(INDEX('11.6_Outliers-Incineration'!$N$5:$N$500,MATCH($F202,'11.6_Outliers-Incineration'!$F$5:$F$500,0))&lt;&gt;"N",
INDEX('11.6_Outliers-Incineration'!J$5:J$500,MATCH($F202,'11.6_Outliers-Incineration'!$F$5:$F$500,0)),""),"")</f>
        <v/>
      </c>
      <c r="AC202" s="8" t="str">
        <f>IFERROR(IF(INDEX('11.6_Outliers-Incineration'!$N$5:$N$500,MATCH($F202,'11.6_Outliers-Incineration'!$F$5:$F$500,0))&lt;&gt;"N",
INDEX('11.6_Outliers-Incineration'!K$5:K$500,MATCH($F202,'11.6_Outliers-Incineration'!$F$5:$F$500,0)),""),"")</f>
        <v/>
      </c>
      <c r="AD202" s="14" t="str">
        <f>IFERROR(IF(INDEX('11.6_Outliers-Incineration'!$N$5:$N$500,MATCH($F202,'11.6_Outliers-Incineration'!$F$5:$F$500,0))&lt;&gt;"N",
INDEX('11.6_Outliers-Incineration'!L$5:L$500,MATCH($F202,'11.6_Outliers-Incineration'!$F$5:$F$500,0)),""),"")</f>
        <v/>
      </c>
      <c r="AE202" s="14" t="str">
        <f>IFERROR(IF(INDEX('11.7_Outliers-Controlled_disp'!$N$5:$N$500,MATCH($F202,'11.7_Outliers-Controlled_disp'!$F$5:$F$500,0))&lt;&gt;"N",
INDEX('11.7_Outliers-Controlled_disp'!J$5:J$500,MATCH($F202,'11.7_Outliers-Controlled_disp'!$F$5:$F$500,0)),""),"")</f>
        <v/>
      </c>
      <c r="AF202" s="8" t="str">
        <f>IFERROR(IF(INDEX('11.7_Outliers-Controlled_disp'!$N$5:$N$500,MATCH($F202,'11.7_Outliers-Controlled_disp'!$F$5:$F$500,0))&lt;&gt;"N",
INDEX('11.7_Outliers-Controlled_disp'!K$5:K$500,MATCH($F202,'11.7_Outliers-Controlled_disp'!$F$5:$F$500,0)),""),"")</f>
        <v/>
      </c>
      <c r="AG202" s="14" t="str">
        <f>IFERROR(IF(INDEX('11.7_Outliers-Controlled_disp'!$N$5:$N$500,MATCH($F202,'11.7_Outliers-Controlled_disp'!$F$5:$F$500,0))&lt;&gt;"N",
INDEX('11.7_Outliers-Controlled_disp'!L$5:L$500,MATCH($F202,'11.7_Outliers-Controlled_disp'!$F$5:$F$500,0)),""),"")</f>
        <v/>
      </c>
      <c r="AI202" s="5"/>
      <c r="AJ202" s="5" t="s">
        <v>1569</v>
      </c>
      <c r="AK202" s="5">
        <f t="shared" si="3"/>
        <v>2</v>
      </c>
    </row>
    <row r="203" spans="1:37" x14ac:dyDescent="0.25">
      <c r="A203" s="5" t="s">
        <v>776</v>
      </c>
      <c r="B203" s="5" t="s">
        <v>23</v>
      </c>
      <c r="C203" s="5" t="s">
        <v>708</v>
      </c>
      <c r="D203" s="5" t="s">
        <v>620</v>
      </c>
      <c r="E203" s="5" t="s">
        <v>778</v>
      </c>
      <c r="F203" s="5" t="s">
        <v>777</v>
      </c>
      <c r="G203" s="5">
        <v>3</v>
      </c>
      <c r="H203" s="15">
        <v>3</v>
      </c>
      <c r="I203" s="4" t="s">
        <v>1903</v>
      </c>
      <c r="J203" s="13">
        <f>IFERROR(IF(INDEX('11.1_Outliers-Generation'!$N$5:$N$500,MATCH($F203,'11.1_Outliers-Generation'!$F$5:$F$500,0))&lt;&gt;"N",
INDEX('11.1_Outliers-Generation'!J$5:J$500,MATCH($F203,'11.1_Outliers-Generation'!$F$5:$F$500,0)),""),"")</f>
        <v>0.42331343405834543</v>
      </c>
      <c r="K203" s="8">
        <f>IFERROR(IF(INDEX('11.1_Outliers-Generation'!$N$5:$N$500,MATCH($F203,'11.1_Outliers-Generation'!$F$5:$F$500,0))&lt;&gt;"N",
INDEX('11.1_Outliers-Generation'!K$5:K$500,MATCH($F203,'11.1_Outliers-Generation'!$F$5:$F$500,0)),""),"")</f>
        <v>2016</v>
      </c>
      <c r="L203" s="13" t="str">
        <f>IFERROR(IF(INDEX('11.1_Outliers-Generation'!$N$5:$N$500,MATCH($F203,'11.1_Outliers-Generation'!$F$5:$F$500,0))&lt;&gt;"N",
INDEX('11.1_Outliers-Generation'!L$5:L$500,MATCH($F203,'11.1_Outliers-Generation'!$F$5:$F$500,0)),""),"")</f>
        <v>WaW_148</v>
      </c>
      <c r="M203" s="14">
        <f>IFERROR(IF(INDEX('11.2_Outliers-Collection_cov'!$N$5:$N$500,MATCH($F203,'11.2_Outliers-Collection_cov'!$F$5:$F$500,0))&lt;&gt;"N",
INDEX('11.2_Outliers-Collection_cov'!J$5:J$500,MATCH($F203,'11.2_Outliers-Collection_cov'!$F$5:$F$500,0)),""),"")</f>
        <v>60</v>
      </c>
      <c r="N203" s="8">
        <f>IFERROR(IF(INDEX('11.2_Outliers-Collection_cov'!$N$5:$N$500,MATCH($F203,'11.2_Outliers-Collection_cov'!$F$5:$F$500,0))&lt;&gt;"N",
INDEX('11.2_Outliers-Collection_cov'!K$5:K$500,MATCH($F203,'11.2_Outliers-Collection_cov'!$F$5:$F$500,0)),""),"")</f>
        <v>2016</v>
      </c>
      <c r="O203" s="13" t="str">
        <f>IFERROR(IF(INDEX('11.2_Outliers-Collection_cov'!$N$5:$N$500,MATCH($F203,'11.2_Outliers-Collection_cov'!$F$5:$F$500,0))&lt;&gt;"N",
INDEX('11.2_Outliers-Collection_cov'!L$5:L$500,MATCH($F203,'11.2_Outliers-Collection_cov'!$F$5:$F$500,0)),""),"")</f>
        <v>WaW_148</v>
      </c>
      <c r="P203" s="14" t="str">
        <f>IFERROR(IF(INDEX('11.3_Outliers-Plastic'!$N$5:$N$500,MATCH($F203,'11.3_Outliers-Plastic'!$F$5:$F$500,0))&lt;&gt;"N",
INDEX('11.3_Outliers-Plastic'!J$5:J$500,MATCH($F203,'11.3_Outliers-Plastic'!$F$5:$F$500,0)),""),"")</f>
        <v/>
      </c>
      <c r="Q203" s="8" t="str">
        <f>IFERROR(IF(INDEX('11.3_Outliers-Plastic'!$N$5:$N$500,MATCH($F203,'11.3_Outliers-Plastic'!$F$5:$F$500,0))&lt;&gt;"N",
INDEX('11.3_Outliers-Plastic'!K$5:K$500,MATCH($F203,'11.3_Outliers-Plastic'!$F$5:$F$500,0)),""),"")</f>
        <v/>
      </c>
      <c r="R203" s="14" t="str">
        <f>IFERROR(IF(INDEX('11.3_Outliers-Plastic'!$N$5:$N$500,MATCH($F203,'11.3_Outliers-Plastic'!$F$5:$F$500,0))&lt;&gt;"N",
INDEX('11.3_Outliers-Plastic'!L$5:L$500,MATCH($F203,'11.3_Outliers-Plastic'!$F$5:$F$500,0)),""),"")</f>
        <v/>
      </c>
      <c r="S203" s="12"/>
      <c r="T203" s="5"/>
      <c r="U203" s="5" t="s">
        <v>1569</v>
      </c>
      <c r="V203" s="14">
        <f>IFERROR(IF(INDEX('11.5_Outliers-Other_recovery'!$N$5:$N$500,MATCH($F203,'11.5_Outliers-Other_recovery'!$F$5:$F$500,0))&lt;&gt;"N",
INDEX('11.5_Outliers-Other_recovery'!J$5:J$500,MATCH($F203,'11.5_Outliers-Other_recovery'!$F$5:$F$500,0)),""),"")</f>
        <v>0</v>
      </c>
      <c r="W203" s="8">
        <f>IFERROR(IF(INDEX('11.5_Outliers-Other_recovery'!$N$5:$N$500,MATCH($F203,'11.5_Outliers-Other_recovery'!$F$5:$F$500,0))&lt;&gt;"N",
INDEX('11.5_Outliers-Other_recovery'!K$5:K$500,MATCH($F203,'11.5_Outliers-Other_recovery'!$F$5:$F$500,0)),""),"")</f>
        <v>2016</v>
      </c>
      <c r="X203" s="14" t="str">
        <f>IFERROR(IF(INDEX('11.5_Outliers-Other_recovery'!$N$5:$N$500,MATCH($F203,'11.5_Outliers-Other_recovery'!$F$5:$F$500,0))&lt;&gt;"N",
INDEX('11.5_Outliers-Other_recovery'!L$5:L$500,MATCH($F203,'11.5_Outliers-Other_recovery'!$F$5:$F$500,0)),""),"")</f>
        <v>WaW_148</v>
      </c>
      <c r="Y203" s="14">
        <f>IFERROR(IF(INDEX('11.4_Outliers-Formal_dry_recy'!$N$5:$N$500,MATCH($F203,'11.4_Outliers-Formal_dry_recy'!$F$5:$F$500,0))&lt;&gt;"N",
INDEX('11.4_Outliers-Formal_dry_recy'!J$5:J$500,MATCH($F203,'11.4_Outliers-Formal_dry_recy'!$F$5:$F$500,0)),""),"")</f>
        <v>0</v>
      </c>
      <c r="Z203" s="8">
        <f>IFERROR(IF(INDEX('11.4_Outliers-Formal_dry_recy'!$N$5:$N$500,MATCH($F203,'11.4_Outliers-Formal_dry_recy'!$F$5:$F$500,0))&lt;&gt;"N",
INDEX('11.4_Outliers-Formal_dry_recy'!K$5:K$500,MATCH($F203,'11.4_Outliers-Formal_dry_recy'!$F$5:$F$500,0)),""),"")</f>
        <v>2016</v>
      </c>
      <c r="AA203" s="14" t="str">
        <f>IFERROR(IF(INDEX('11.4_Outliers-Formal_dry_recy'!$N$5:$N$500,MATCH($F203,'11.4_Outliers-Formal_dry_recy'!$F$5:$F$500,0))&lt;&gt;"N",
INDEX('11.4_Outliers-Formal_dry_recy'!L$5:L$500,MATCH($F203,'11.4_Outliers-Formal_dry_recy'!$F$5:$F$500,0)),""),"")</f>
        <v>WaW_148</v>
      </c>
      <c r="AB203" s="14">
        <f>IFERROR(IF(INDEX('11.6_Outliers-Incineration'!$N$5:$N$500,MATCH($F203,'11.6_Outliers-Incineration'!$F$5:$F$500,0))&lt;&gt;"N",
INDEX('11.6_Outliers-Incineration'!J$5:J$500,MATCH($F203,'11.6_Outliers-Incineration'!$F$5:$F$500,0)),""),"")</f>
        <v>0</v>
      </c>
      <c r="AC203" s="8">
        <f>IFERROR(IF(INDEX('11.6_Outliers-Incineration'!$N$5:$N$500,MATCH($F203,'11.6_Outliers-Incineration'!$F$5:$F$500,0))&lt;&gt;"N",
INDEX('11.6_Outliers-Incineration'!K$5:K$500,MATCH($F203,'11.6_Outliers-Incineration'!$F$5:$F$500,0)),""),"")</f>
        <v>2016</v>
      </c>
      <c r="AD203" s="14" t="str">
        <f>IFERROR(IF(INDEX('11.6_Outliers-Incineration'!$N$5:$N$500,MATCH($F203,'11.6_Outliers-Incineration'!$F$5:$F$500,0))&lt;&gt;"N",
INDEX('11.6_Outliers-Incineration'!L$5:L$500,MATCH($F203,'11.6_Outliers-Incineration'!$F$5:$F$500,0)),""),"")</f>
        <v>WaW_148</v>
      </c>
      <c r="AE203" s="14">
        <f>IFERROR(IF(INDEX('11.7_Outliers-Controlled_disp'!$N$5:$N$500,MATCH($F203,'11.7_Outliers-Controlled_disp'!$F$5:$F$500,0))&lt;&gt;"N",
INDEX('11.7_Outliers-Controlled_disp'!J$5:J$500,MATCH($F203,'11.7_Outliers-Controlled_disp'!$F$5:$F$500,0)),""),"")</f>
        <v>0</v>
      </c>
      <c r="AF203" s="8">
        <f>IFERROR(IF(INDEX('11.7_Outliers-Controlled_disp'!$N$5:$N$500,MATCH($F203,'11.7_Outliers-Controlled_disp'!$F$5:$F$500,0))&lt;&gt;"N",
INDEX('11.7_Outliers-Controlled_disp'!K$5:K$500,MATCH($F203,'11.7_Outliers-Controlled_disp'!$F$5:$F$500,0)),""),"")</f>
        <v>2016</v>
      </c>
      <c r="AG203" s="14" t="str">
        <f>IFERROR(IF(INDEX('11.7_Outliers-Controlled_disp'!$N$5:$N$500,MATCH($F203,'11.7_Outliers-Controlled_disp'!$F$5:$F$500,0))&lt;&gt;"N",
INDEX('11.7_Outliers-Controlled_disp'!L$5:L$500,MATCH($F203,'11.7_Outliers-Controlled_disp'!$F$5:$F$500,0)),""),"")</f>
        <v>WaW_148</v>
      </c>
      <c r="AI203" s="5"/>
      <c r="AJ203" s="5" t="s">
        <v>1569</v>
      </c>
      <c r="AK203" s="5">
        <f t="shared" si="3"/>
        <v>6</v>
      </c>
    </row>
    <row r="204" spans="1:37" x14ac:dyDescent="0.25">
      <c r="A204" s="5" t="s">
        <v>779</v>
      </c>
      <c r="B204" s="5" t="s">
        <v>23</v>
      </c>
      <c r="C204" s="5" t="s">
        <v>708</v>
      </c>
      <c r="D204" s="5" t="s">
        <v>620</v>
      </c>
      <c r="E204" s="5" t="s">
        <v>781</v>
      </c>
      <c r="F204" s="5" t="s">
        <v>780</v>
      </c>
      <c r="G204" s="5">
        <v>3</v>
      </c>
      <c r="H204" s="15">
        <v>2</v>
      </c>
      <c r="I204" s="4" t="s">
        <v>1904</v>
      </c>
      <c r="J204" s="13">
        <f>IFERROR(IF(INDEX('11.1_Outliers-Generation'!$N$5:$N$500,MATCH($F204,'11.1_Outliers-Generation'!$F$5:$F$500,0))&lt;&gt;"N",
INDEX('11.1_Outliers-Generation'!J$5:J$500,MATCH($F204,'11.1_Outliers-Generation'!$F$5:$F$500,0)),""),"")</f>
        <v>0.49921207108850202</v>
      </c>
      <c r="K204" s="8">
        <f>IFERROR(IF(INDEX('11.1_Outliers-Generation'!$N$5:$N$500,MATCH($F204,'11.1_Outliers-Generation'!$F$5:$F$500,0))&lt;&gt;"N",
INDEX('11.1_Outliers-Generation'!K$5:K$500,MATCH($F204,'11.1_Outliers-Generation'!$F$5:$F$500,0)),""),"")</f>
        <v>2016</v>
      </c>
      <c r="L204" s="13" t="str">
        <f>IFERROR(IF(INDEX('11.1_Outliers-Generation'!$N$5:$N$500,MATCH($F204,'11.1_Outliers-Generation'!$F$5:$F$500,0))&lt;&gt;"N",
INDEX('11.1_Outliers-Generation'!L$5:L$500,MATCH($F204,'11.1_Outliers-Generation'!$F$5:$F$500,0)),""),"")</f>
        <v>WaW_149</v>
      </c>
      <c r="M204" s="14">
        <f>IFERROR(IF(INDEX('11.2_Outliers-Collection_cov'!$N$5:$N$500,MATCH($F204,'11.2_Outliers-Collection_cov'!$F$5:$F$500,0))&lt;&gt;"N",
INDEX('11.2_Outliers-Collection_cov'!J$5:J$500,MATCH($F204,'11.2_Outliers-Collection_cov'!$F$5:$F$500,0)),""),"")</f>
        <v>100</v>
      </c>
      <c r="N204" s="8">
        <f>IFERROR(IF(INDEX('11.2_Outliers-Collection_cov'!$N$5:$N$500,MATCH($F204,'11.2_Outliers-Collection_cov'!$F$5:$F$500,0))&lt;&gt;"N",
INDEX('11.2_Outliers-Collection_cov'!K$5:K$500,MATCH($F204,'11.2_Outliers-Collection_cov'!$F$5:$F$500,0)),""),"")</f>
        <v>2016</v>
      </c>
      <c r="O204" s="13" t="str">
        <f>IFERROR(IF(INDEX('11.2_Outliers-Collection_cov'!$N$5:$N$500,MATCH($F204,'11.2_Outliers-Collection_cov'!$F$5:$F$500,0))&lt;&gt;"N",
INDEX('11.2_Outliers-Collection_cov'!L$5:L$500,MATCH($F204,'11.2_Outliers-Collection_cov'!$F$5:$F$500,0)),""),"")</f>
        <v>WaW_149</v>
      </c>
      <c r="P204" s="14" t="str">
        <f>IFERROR(IF(INDEX('11.3_Outliers-Plastic'!$N$5:$N$500,MATCH($F204,'11.3_Outliers-Plastic'!$F$5:$F$500,0))&lt;&gt;"N",
INDEX('11.3_Outliers-Plastic'!J$5:J$500,MATCH($F204,'11.3_Outliers-Plastic'!$F$5:$F$500,0)),""),"")</f>
        <v/>
      </c>
      <c r="Q204" s="8" t="str">
        <f>IFERROR(IF(INDEX('11.3_Outliers-Plastic'!$N$5:$N$500,MATCH($F204,'11.3_Outliers-Plastic'!$F$5:$F$500,0))&lt;&gt;"N",
INDEX('11.3_Outliers-Plastic'!K$5:K$500,MATCH($F204,'11.3_Outliers-Plastic'!$F$5:$F$500,0)),""),"")</f>
        <v/>
      </c>
      <c r="R204" s="14" t="str">
        <f>IFERROR(IF(INDEX('11.3_Outliers-Plastic'!$N$5:$N$500,MATCH($F204,'11.3_Outliers-Plastic'!$F$5:$F$500,0))&lt;&gt;"N",
INDEX('11.3_Outliers-Plastic'!L$5:L$500,MATCH($F204,'11.3_Outliers-Plastic'!$F$5:$F$500,0)),""),"")</f>
        <v/>
      </c>
      <c r="S204" s="12"/>
      <c r="T204" s="5"/>
      <c r="U204" s="5" t="s">
        <v>1569</v>
      </c>
      <c r="V204" s="14">
        <f>IFERROR(IF(INDEX('11.5_Outliers-Other_recovery'!$N$5:$N$500,MATCH($F204,'11.5_Outliers-Other_recovery'!$F$5:$F$500,0))&lt;&gt;"N",
INDEX('11.5_Outliers-Other_recovery'!J$5:J$500,MATCH($F204,'11.5_Outliers-Other_recovery'!$F$5:$F$500,0)),""),"")</f>
        <v>25.5</v>
      </c>
      <c r="W204" s="8">
        <f>IFERROR(IF(INDEX('11.5_Outliers-Other_recovery'!$N$5:$N$500,MATCH($F204,'11.5_Outliers-Other_recovery'!$F$5:$F$500,0))&lt;&gt;"N",
INDEX('11.5_Outliers-Other_recovery'!K$5:K$500,MATCH($F204,'11.5_Outliers-Other_recovery'!$F$5:$F$500,0)),""),"")</f>
        <v>2016</v>
      </c>
      <c r="X204" s="14" t="str">
        <f>IFERROR(IF(INDEX('11.5_Outliers-Other_recovery'!$N$5:$N$500,MATCH($F204,'11.5_Outliers-Other_recovery'!$F$5:$F$500,0))&lt;&gt;"N",
INDEX('11.5_Outliers-Other_recovery'!L$5:L$500,MATCH($F204,'11.5_Outliers-Other_recovery'!$F$5:$F$500,0)),""),"")</f>
        <v>WaW_149</v>
      </c>
      <c r="Y204" s="14">
        <f>IFERROR(IF(INDEX('11.4_Outliers-Formal_dry_recy'!$N$5:$N$500,MATCH($F204,'11.4_Outliers-Formal_dry_recy'!$F$5:$F$500,0))&lt;&gt;"N",
INDEX('11.4_Outliers-Formal_dry_recy'!J$5:J$500,MATCH($F204,'11.4_Outliers-Formal_dry_recy'!$F$5:$F$500,0)),""),"")</f>
        <v>0</v>
      </c>
      <c r="Z204" s="8">
        <f>IFERROR(IF(INDEX('11.4_Outliers-Formal_dry_recy'!$N$5:$N$500,MATCH($F204,'11.4_Outliers-Formal_dry_recy'!$F$5:$F$500,0))&lt;&gt;"N",
INDEX('11.4_Outliers-Formal_dry_recy'!K$5:K$500,MATCH($F204,'11.4_Outliers-Formal_dry_recy'!$F$5:$F$500,0)),""),"")</f>
        <v>2016</v>
      </c>
      <c r="AA204" s="14" t="str">
        <f>IFERROR(IF(INDEX('11.4_Outliers-Formal_dry_recy'!$N$5:$N$500,MATCH($F204,'11.4_Outliers-Formal_dry_recy'!$F$5:$F$500,0))&lt;&gt;"N",
INDEX('11.4_Outliers-Formal_dry_recy'!L$5:L$500,MATCH($F204,'11.4_Outliers-Formal_dry_recy'!$F$5:$F$500,0)),""),"")</f>
        <v>WaW_149</v>
      </c>
      <c r="AB204" s="14">
        <f>IFERROR(IF(INDEX('11.6_Outliers-Incineration'!$N$5:$N$500,MATCH($F204,'11.6_Outliers-Incineration'!$F$5:$F$500,0))&lt;&gt;"N",
INDEX('11.6_Outliers-Incineration'!J$5:J$500,MATCH($F204,'11.6_Outliers-Incineration'!$F$5:$F$500,0)),""),"")</f>
        <v>0</v>
      </c>
      <c r="AC204" s="8">
        <f>IFERROR(IF(INDEX('11.6_Outliers-Incineration'!$N$5:$N$500,MATCH($F204,'11.6_Outliers-Incineration'!$F$5:$F$500,0))&lt;&gt;"N",
INDEX('11.6_Outliers-Incineration'!K$5:K$500,MATCH($F204,'11.6_Outliers-Incineration'!$F$5:$F$500,0)),""),"")</f>
        <v>2016</v>
      </c>
      <c r="AD204" s="14" t="str">
        <f>IFERROR(IF(INDEX('11.6_Outliers-Incineration'!$N$5:$N$500,MATCH($F204,'11.6_Outliers-Incineration'!$F$5:$F$500,0))&lt;&gt;"N",
INDEX('11.6_Outliers-Incineration'!L$5:L$500,MATCH($F204,'11.6_Outliers-Incineration'!$F$5:$F$500,0)),""),"")</f>
        <v>WaW_149</v>
      </c>
      <c r="AE204" s="14">
        <f>IFERROR(IF(INDEX('11.7_Outliers-Controlled_disp'!$N$5:$N$500,MATCH($F204,'11.7_Outliers-Controlled_disp'!$F$5:$F$500,0))&lt;&gt;"N",
INDEX('11.7_Outliers-Controlled_disp'!J$5:J$500,MATCH($F204,'11.7_Outliers-Controlled_disp'!$F$5:$F$500,0)),""),"")</f>
        <v>0</v>
      </c>
      <c r="AF204" s="8">
        <f>IFERROR(IF(INDEX('11.7_Outliers-Controlled_disp'!$N$5:$N$500,MATCH($F204,'11.7_Outliers-Controlled_disp'!$F$5:$F$500,0))&lt;&gt;"N",
INDEX('11.7_Outliers-Controlled_disp'!K$5:K$500,MATCH($F204,'11.7_Outliers-Controlled_disp'!$F$5:$F$500,0)),""),"")</f>
        <v>2016</v>
      </c>
      <c r="AG204" s="14" t="str">
        <f>IFERROR(IF(INDEX('11.7_Outliers-Controlled_disp'!$N$5:$N$500,MATCH($F204,'11.7_Outliers-Controlled_disp'!$F$5:$F$500,0))&lt;&gt;"N",
INDEX('11.7_Outliers-Controlled_disp'!L$5:L$500,MATCH($F204,'11.7_Outliers-Controlled_disp'!$F$5:$F$500,0)),""),"")</f>
        <v>WaW_149</v>
      </c>
      <c r="AI204" s="5"/>
      <c r="AJ204" s="5" t="s">
        <v>1569</v>
      </c>
      <c r="AK204" s="5">
        <f t="shared" si="3"/>
        <v>6</v>
      </c>
    </row>
    <row r="205" spans="1:37" x14ac:dyDescent="0.25">
      <c r="A205" s="5" t="s">
        <v>782</v>
      </c>
      <c r="B205" s="5" t="s">
        <v>23</v>
      </c>
      <c r="C205" s="5" t="s">
        <v>708</v>
      </c>
      <c r="D205" s="5" t="s">
        <v>620</v>
      </c>
      <c r="E205" s="5" t="s">
        <v>784</v>
      </c>
      <c r="F205" s="5" t="s">
        <v>783</v>
      </c>
      <c r="G205" s="5">
        <v>3</v>
      </c>
      <c r="H205" s="15">
        <v>1</v>
      </c>
      <c r="I205" s="4" t="s">
        <v>1905</v>
      </c>
      <c r="J205" s="13">
        <f>IFERROR(IF(INDEX('11.1_Outliers-Generation'!$N$5:$N$500,MATCH($F205,'11.1_Outliers-Generation'!$F$5:$F$500,0))&lt;&gt;"N",
INDEX('11.1_Outliers-Generation'!J$5:J$500,MATCH($F205,'11.1_Outliers-Generation'!$F$5:$F$500,0)),""),"")</f>
        <v>0.55016721374305333</v>
      </c>
      <c r="K205" s="8">
        <f>IFERROR(IF(INDEX('11.1_Outliers-Generation'!$N$5:$N$500,MATCH($F205,'11.1_Outliers-Generation'!$F$5:$F$500,0))&lt;&gt;"N",
INDEX('11.1_Outliers-Generation'!K$5:K$500,MATCH($F205,'11.1_Outliers-Generation'!$F$5:$F$500,0)),""),"")</f>
        <v>2016</v>
      </c>
      <c r="L205" s="13" t="str">
        <f>IFERROR(IF(INDEX('11.1_Outliers-Generation'!$N$5:$N$500,MATCH($F205,'11.1_Outliers-Generation'!$F$5:$F$500,0))&lt;&gt;"N",
INDEX('11.1_Outliers-Generation'!L$5:L$500,MATCH($F205,'11.1_Outliers-Generation'!$F$5:$F$500,0)),""),"")</f>
        <v>WaW_150</v>
      </c>
      <c r="M205" s="14">
        <f>IFERROR(IF(INDEX('11.2_Outliers-Collection_cov'!$N$5:$N$500,MATCH($F205,'11.2_Outliers-Collection_cov'!$F$5:$F$500,0))&lt;&gt;"N",
INDEX('11.2_Outliers-Collection_cov'!J$5:J$500,MATCH($F205,'11.2_Outliers-Collection_cov'!$F$5:$F$500,0)),""),"")</f>
        <v>48.15</v>
      </c>
      <c r="N205" s="8">
        <f>IFERROR(IF(INDEX('11.2_Outliers-Collection_cov'!$N$5:$N$500,MATCH($F205,'11.2_Outliers-Collection_cov'!$F$5:$F$500,0))&lt;&gt;"N",
INDEX('11.2_Outliers-Collection_cov'!K$5:K$500,MATCH($F205,'11.2_Outliers-Collection_cov'!$F$5:$F$500,0)),""),"")</f>
        <v>2016</v>
      </c>
      <c r="O205" s="13" t="str">
        <f>IFERROR(IF(INDEX('11.2_Outliers-Collection_cov'!$N$5:$N$500,MATCH($F205,'11.2_Outliers-Collection_cov'!$F$5:$F$500,0))&lt;&gt;"N",
INDEX('11.2_Outliers-Collection_cov'!L$5:L$500,MATCH($F205,'11.2_Outliers-Collection_cov'!$F$5:$F$500,0)),""),"")</f>
        <v>WaW_150</v>
      </c>
      <c r="P205" s="14" t="str">
        <f>IFERROR(IF(INDEX('11.3_Outliers-Plastic'!$N$5:$N$500,MATCH($F205,'11.3_Outliers-Plastic'!$F$5:$F$500,0))&lt;&gt;"N",
INDEX('11.3_Outliers-Plastic'!J$5:J$500,MATCH($F205,'11.3_Outliers-Plastic'!$F$5:$F$500,0)),""),"")</f>
        <v/>
      </c>
      <c r="Q205" s="8" t="str">
        <f>IFERROR(IF(INDEX('11.3_Outliers-Plastic'!$N$5:$N$500,MATCH($F205,'11.3_Outliers-Plastic'!$F$5:$F$500,0))&lt;&gt;"N",
INDEX('11.3_Outliers-Plastic'!K$5:K$500,MATCH($F205,'11.3_Outliers-Plastic'!$F$5:$F$500,0)),""),"")</f>
        <v/>
      </c>
      <c r="R205" s="14" t="str">
        <f>IFERROR(IF(INDEX('11.3_Outliers-Plastic'!$N$5:$N$500,MATCH($F205,'11.3_Outliers-Plastic'!$F$5:$F$500,0))&lt;&gt;"N",
INDEX('11.3_Outliers-Plastic'!L$5:L$500,MATCH($F205,'11.3_Outliers-Plastic'!$F$5:$F$500,0)),""),"")</f>
        <v/>
      </c>
      <c r="S205" s="12"/>
      <c r="T205" s="5"/>
      <c r="U205" s="5" t="s">
        <v>1569</v>
      </c>
      <c r="V205" s="14">
        <f>IFERROR(IF(INDEX('11.5_Outliers-Other_recovery'!$N$5:$N$500,MATCH($F205,'11.5_Outliers-Other_recovery'!$F$5:$F$500,0))&lt;&gt;"N",
INDEX('11.5_Outliers-Other_recovery'!J$5:J$500,MATCH($F205,'11.5_Outliers-Other_recovery'!$F$5:$F$500,0)),""),"")</f>
        <v>0</v>
      </c>
      <c r="W205" s="8">
        <f>IFERROR(IF(INDEX('11.5_Outliers-Other_recovery'!$N$5:$N$500,MATCH($F205,'11.5_Outliers-Other_recovery'!$F$5:$F$500,0))&lt;&gt;"N",
INDEX('11.5_Outliers-Other_recovery'!K$5:K$500,MATCH($F205,'11.5_Outliers-Other_recovery'!$F$5:$F$500,0)),""),"")</f>
        <v>2016</v>
      </c>
      <c r="X205" s="14" t="str">
        <f>IFERROR(IF(INDEX('11.5_Outliers-Other_recovery'!$N$5:$N$500,MATCH($F205,'11.5_Outliers-Other_recovery'!$F$5:$F$500,0))&lt;&gt;"N",
INDEX('11.5_Outliers-Other_recovery'!L$5:L$500,MATCH($F205,'11.5_Outliers-Other_recovery'!$F$5:$F$500,0)),""),"")</f>
        <v>WaW_150</v>
      </c>
      <c r="Y205" s="14">
        <f>IFERROR(IF(INDEX('11.4_Outliers-Formal_dry_recy'!$N$5:$N$500,MATCH($F205,'11.4_Outliers-Formal_dry_recy'!$F$5:$F$500,0))&lt;&gt;"N",
INDEX('11.4_Outliers-Formal_dry_recy'!J$5:J$500,MATCH($F205,'11.4_Outliers-Formal_dry_recy'!$F$5:$F$500,0)),""),"")</f>
        <v>0</v>
      </c>
      <c r="Z205" s="8">
        <f>IFERROR(IF(INDEX('11.4_Outliers-Formal_dry_recy'!$N$5:$N$500,MATCH($F205,'11.4_Outliers-Formal_dry_recy'!$F$5:$F$500,0))&lt;&gt;"N",
INDEX('11.4_Outliers-Formal_dry_recy'!K$5:K$500,MATCH($F205,'11.4_Outliers-Formal_dry_recy'!$F$5:$F$500,0)),""),"")</f>
        <v>2016</v>
      </c>
      <c r="AA205" s="14" t="str">
        <f>IFERROR(IF(INDEX('11.4_Outliers-Formal_dry_recy'!$N$5:$N$500,MATCH($F205,'11.4_Outliers-Formal_dry_recy'!$F$5:$F$500,0))&lt;&gt;"N",
INDEX('11.4_Outliers-Formal_dry_recy'!L$5:L$500,MATCH($F205,'11.4_Outliers-Formal_dry_recy'!$F$5:$F$500,0)),""),"")</f>
        <v>WaW_150</v>
      </c>
      <c r="AB205" s="14">
        <f>IFERROR(IF(INDEX('11.6_Outliers-Incineration'!$N$5:$N$500,MATCH($F205,'11.6_Outliers-Incineration'!$F$5:$F$500,0))&lt;&gt;"N",
INDEX('11.6_Outliers-Incineration'!J$5:J$500,MATCH($F205,'11.6_Outliers-Incineration'!$F$5:$F$500,0)),""),"")</f>
        <v>0</v>
      </c>
      <c r="AC205" s="8">
        <f>IFERROR(IF(INDEX('11.6_Outliers-Incineration'!$N$5:$N$500,MATCH($F205,'11.6_Outliers-Incineration'!$F$5:$F$500,0))&lt;&gt;"N",
INDEX('11.6_Outliers-Incineration'!K$5:K$500,MATCH($F205,'11.6_Outliers-Incineration'!$F$5:$F$500,0)),""),"")</f>
        <v>2016</v>
      </c>
      <c r="AD205" s="14" t="str">
        <f>IFERROR(IF(INDEX('11.6_Outliers-Incineration'!$N$5:$N$500,MATCH($F205,'11.6_Outliers-Incineration'!$F$5:$F$500,0))&lt;&gt;"N",
INDEX('11.6_Outliers-Incineration'!L$5:L$500,MATCH($F205,'11.6_Outliers-Incineration'!$F$5:$F$500,0)),""),"")</f>
        <v>WaW_150</v>
      </c>
      <c r="AE205" s="14">
        <f>IFERROR(IF(INDEX('11.7_Outliers-Controlled_disp'!$N$5:$N$500,MATCH($F205,'11.7_Outliers-Controlled_disp'!$F$5:$F$500,0))&lt;&gt;"N",
INDEX('11.7_Outliers-Controlled_disp'!J$5:J$500,MATCH($F205,'11.7_Outliers-Controlled_disp'!$F$5:$F$500,0)),""),"")</f>
        <v>0</v>
      </c>
      <c r="AF205" s="8">
        <f>IFERROR(IF(INDEX('11.7_Outliers-Controlled_disp'!$N$5:$N$500,MATCH($F205,'11.7_Outliers-Controlled_disp'!$F$5:$F$500,0))&lt;&gt;"N",
INDEX('11.7_Outliers-Controlled_disp'!K$5:K$500,MATCH($F205,'11.7_Outliers-Controlled_disp'!$F$5:$F$500,0)),""),"")</f>
        <v>2016</v>
      </c>
      <c r="AG205" s="14" t="str">
        <f>IFERROR(IF(INDEX('11.7_Outliers-Controlled_disp'!$N$5:$N$500,MATCH($F205,'11.7_Outliers-Controlled_disp'!$F$5:$F$500,0))&lt;&gt;"N",
INDEX('11.7_Outliers-Controlled_disp'!L$5:L$500,MATCH($F205,'11.7_Outliers-Controlled_disp'!$F$5:$F$500,0)),""),"")</f>
        <v>WaW_150</v>
      </c>
      <c r="AI205" s="5"/>
      <c r="AJ205" s="5" t="s">
        <v>1569</v>
      </c>
      <c r="AK205" s="5">
        <f t="shared" si="3"/>
        <v>6</v>
      </c>
    </row>
    <row r="206" spans="1:37" x14ac:dyDescent="0.25">
      <c r="A206" s="5" t="s">
        <v>785</v>
      </c>
      <c r="B206" s="5" t="s">
        <v>23</v>
      </c>
      <c r="C206" s="5" t="s">
        <v>708</v>
      </c>
      <c r="D206" s="5" t="s">
        <v>620</v>
      </c>
      <c r="E206" s="5" t="s">
        <v>787</v>
      </c>
      <c r="F206" s="5" t="s">
        <v>786</v>
      </c>
      <c r="G206" s="5">
        <v>3</v>
      </c>
      <c r="H206" s="15">
        <v>2</v>
      </c>
      <c r="I206" s="4" t="s">
        <v>1906</v>
      </c>
      <c r="J206" s="13">
        <f>IFERROR(IF(INDEX('11.1_Outliers-Generation'!$N$5:$N$500,MATCH($F206,'11.1_Outliers-Generation'!$F$5:$F$500,0))&lt;&gt;"N",
INDEX('11.1_Outliers-Generation'!J$5:J$500,MATCH($F206,'11.1_Outliers-Generation'!$F$5:$F$500,0)),""),"")</f>
        <v>0.59189781854875179</v>
      </c>
      <c r="K206" s="8">
        <f>IFERROR(IF(INDEX('11.1_Outliers-Generation'!$N$5:$N$500,MATCH($F206,'11.1_Outliers-Generation'!$F$5:$F$500,0))&lt;&gt;"N",
INDEX('11.1_Outliers-Generation'!K$5:K$500,MATCH($F206,'11.1_Outliers-Generation'!$F$5:$F$500,0)),""),"")</f>
        <v>2016</v>
      </c>
      <c r="L206" s="13" t="str">
        <f>IFERROR(IF(INDEX('11.1_Outliers-Generation'!$N$5:$N$500,MATCH($F206,'11.1_Outliers-Generation'!$F$5:$F$500,0))&lt;&gt;"N",
INDEX('11.1_Outliers-Generation'!L$5:L$500,MATCH($F206,'11.1_Outliers-Generation'!$F$5:$F$500,0)),""),"")</f>
        <v>WaW_151</v>
      </c>
      <c r="M206" s="14">
        <f>IFERROR(IF(INDEX('11.2_Outliers-Collection_cov'!$N$5:$N$500,MATCH($F206,'11.2_Outliers-Collection_cov'!$F$5:$F$500,0))&lt;&gt;"N",
INDEX('11.2_Outliers-Collection_cov'!J$5:J$500,MATCH($F206,'11.2_Outliers-Collection_cov'!$F$5:$F$500,0)),""),"")</f>
        <v>98</v>
      </c>
      <c r="N206" s="8">
        <f>IFERROR(IF(INDEX('11.2_Outliers-Collection_cov'!$N$5:$N$500,MATCH($F206,'11.2_Outliers-Collection_cov'!$F$5:$F$500,0))&lt;&gt;"N",
INDEX('11.2_Outliers-Collection_cov'!K$5:K$500,MATCH($F206,'11.2_Outliers-Collection_cov'!$F$5:$F$500,0)),""),"")</f>
        <v>2016</v>
      </c>
      <c r="O206" s="13" t="str">
        <f>IFERROR(IF(INDEX('11.2_Outliers-Collection_cov'!$N$5:$N$500,MATCH($F206,'11.2_Outliers-Collection_cov'!$F$5:$F$500,0))&lt;&gt;"N",
INDEX('11.2_Outliers-Collection_cov'!L$5:L$500,MATCH($F206,'11.2_Outliers-Collection_cov'!$F$5:$F$500,0)),""),"")</f>
        <v>WaW_151</v>
      </c>
      <c r="P206" s="14" t="str">
        <f>IFERROR(IF(INDEX('11.3_Outliers-Plastic'!$N$5:$N$500,MATCH($F206,'11.3_Outliers-Plastic'!$F$5:$F$500,0))&lt;&gt;"N",
INDEX('11.3_Outliers-Plastic'!J$5:J$500,MATCH($F206,'11.3_Outliers-Plastic'!$F$5:$F$500,0)),""),"")</f>
        <v/>
      </c>
      <c r="Q206" s="8" t="str">
        <f>IFERROR(IF(INDEX('11.3_Outliers-Plastic'!$N$5:$N$500,MATCH($F206,'11.3_Outliers-Plastic'!$F$5:$F$500,0))&lt;&gt;"N",
INDEX('11.3_Outliers-Plastic'!K$5:K$500,MATCH($F206,'11.3_Outliers-Plastic'!$F$5:$F$500,0)),""),"")</f>
        <v/>
      </c>
      <c r="R206" s="14" t="str">
        <f>IFERROR(IF(INDEX('11.3_Outliers-Plastic'!$N$5:$N$500,MATCH($F206,'11.3_Outliers-Plastic'!$F$5:$F$500,0))&lt;&gt;"N",
INDEX('11.3_Outliers-Plastic'!L$5:L$500,MATCH($F206,'11.3_Outliers-Plastic'!$F$5:$F$500,0)),""),"")</f>
        <v/>
      </c>
      <c r="S206" s="12"/>
      <c r="T206" s="5"/>
      <c r="U206" s="5" t="s">
        <v>1569</v>
      </c>
      <c r="V206" s="14" t="str">
        <f>IFERROR(IF(INDEX('11.5_Outliers-Other_recovery'!$N$5:$N$500,MATCH($F206,'11.5_Outliers-Other_recovery'!$F$5:$F$500,0))&lt;&gt;"N",
INDEX('11.5_Outliers-Other_recovery'!J$5:J$500,MATCH($F206,'11.5_Outliers-Other_recovery'!$F$5:$F$500,0)),""),"")</f>
        <v/>
      </c>
      <c r="W206" s="8" t="str">
        <f>IFERROR(IF(INDEX('11.5_Outliers-Other_recovery'!$N$5:$N$500,MATCH($F206,'11.5_Outliers-Other_recovery'!$F$5:$F$500,0))&lt;&gt;"N",
INDEX('11.5_Outliers-Other_recovery'!K$5:K$500,MATCH($F206,'11.5_Outliers-Other_recovery'!$F$5:$F$500,0)),""),"")</f>
        <v/>
      </c>
      <c r="X206" s="14" t="str">
        <f>IFERROR(IF(INDEX('11.5_Outliers-Other_recovery'!$N$5:$N$500,MATCH($F206,'11.5_Outliers-Other_recovery'!$F$5:$F$500,0))&lt;&gt;"N",
INDEX('11.5_Outliers-Other_recovery'!L$5:L$500,MATCH($F206,'11.5_Outliers-Other_recovery'!$F$5:$F$500,0)),""),"")</f>
        <v/>
      </c>
      <c r="Y206" s="14">
        <f>IFERROR(IF(INDEX('11.4_Outliers-Formal_dry_recy'!$N$5:$N$500,MATCH($F206,'11.4_Outliers-Formal_dry_recy'!$F$5:$F$500,0))&lt;&gt;"N",
INDEX('11.4_Outliers-Formal_dry_recy'!J$5:J$500,MATCH($F206,'11.4_Outliers-Formal_dry_recy'!$F$5:$F$500,0)),""),"")</f>
        <v>0</v>
      </c>
      <c r="Z206" s="8">
        <f>IFERROR(IF(INDEX('11.4_Outliers-Formal_dry_recy'!$N$5:$N$500,MATCH($F206,'11.4_Outliers-Formal_dry_recy'!$F$5:$F$500,0))&lt;&gt;"N",
INDEX('11.4_Outliers-Formal_dry_recy'!K$5:K$500,MATCH($F206,'11.4_Outliers-Formal_dry_recy'!$F$5:$F$500,0)),""),"")</f>
        <v>2016</v>
      </c>
      <c r="AA206" s="14" t="str">
        <f>IFERROR(IF(INDEX('11.4_Outliers-Formal_dry_recy'!$N$5:$N$500,MATCH($F206,'11.4_Outliers-Formal_dry_recy'!$F$5:$F$500,0))&lt;&gt;"N",
INDEX('11.4_Outliers-Formal_dry_recy'!L$5:L$500,MATCH($F206,'11.4_Outliers-Formal_dry_recy'!$F$5:$F$500,0)),""),"")</f>
        <v>WaW_151</v>
      </c>
      <c r="AB206" s="14">
        <f>IFERROR(IF(INDEX('11.6_Outliers-Incineration'!$N$5:$N$500,MATCH($F206,'11.6_Outliers-Incineration'!$F$5:$F$500,0))&lt;&gt;"N",
INDEX('11.6_Outliers-Incineration'!J$5:J$500,MATCH($F206,'11.6_Outliers-Incineration'!$F$5:$F$500,0)),""),"")</f>
        <v>0</v>
      </c>
      <c r="AC206" s="8">
        <f>IFERROR(IF(INDEX('11.6_Outliers-Incineration'!$N$5:$N$500,MATCH($F206,'11.6_Outliers-Incineration'!$F$5:$F$500,0))&lt;&gt;"N",
INDEX('11.6_Outliers-Incineration'!K$5:K$500,MATCH($F206,'11.6_Outliers-Incineration'!$F$5:$F$500,0)),""),"")</f>
        <v>2016</v>
      </c>
      <c r="AD206" s="14" t="str">
        <f>IFERROR(IF(INDEX('11.6_Outliers-Incineration'!$N$5:$N$500,MATCH($F206,'11.6_Outliers-Incineration'!$F$5:$F$500,0))&lt;&gt;"N",
INDEX('11.6_Outliers-Incineration'!L$5:L$500,MATCH($F206,'11.6_Outliers-Incineration'!$F$5:$F$500,0)),""),"")</f>
        <v>WaW_151</v>
      </c>
      <c r="AE206" s="14">
        <f>IFERROR(IF(INDEX('11.7_Outliers-Controlled_disp'!$N$5:$N$500,MATCH($F206,'11.7_Outliers-Controlled_disp'!$F$5:$F$500,0))&lt;&gt;"N",
INDEX('11.7_Outliers-Controlled_disp'!J$5:J$500,MATCH($F206,'11.7_Outliers-Controlled_disp'!$F$5:$F$500,0)),""),"")</f>
        <v>100</v>
      </c>
      <c r="AF206" s="8">
        <f>IFERROR(IF(INDEX('11.7_Outliers-Controlled_disp'!$N$5:$N$500,MATCH($F206,'11.7_Outliers-Controlled_disp'!$F$5:$F$500,0))&lt;&gt;"N",
INDEX('11.7_Outliers-Controlled_disp'!K$5:K$500,MATCH($F206,'11.7_Outliers-Controlled_disp'!$F$5:$F$500,0)),""),"")</f>
        <v>2016</v>
      </c>
      <c r="AG206" s="14" t="str">
        <f>IFERROR(IF(INDEX('11.7_Outliers-Controlled_disp'!$N$5:$N$500,MATCH($F206,'11.7_Outliers-Controlled_disp'!$F$5:$F$500,0))&lt;&gt;"N",
INDEX('11.7_Outliers-Controlled_disp'!L$5:L$500,MATCH($F206,'11.7_Outliers-Controlled_disp'!$F$5:$F$500,0)),""),"")</f>
        <v>WaW_151</v>
      </c>
      <c r="AI206" s="5"/>
      <c r="AJ206" s="5" t="s">
        <v>1569</v>
      </c>
      <c r="AK206" s="5">
        <f t="shared" si="3"/>
        <v>5</v>
      </c>
    </row>
    <row r="207" spans="1:37" x14ac:dyDescent="0.25">
      <c r="A207" s="5" t="s">
        <v>788</v>
      </c>
      <c r="B207" s="5" t="s">
        <v>23</v>
      </c>
      <c r="C207" s="5" t="s">
        <v>708</v>
      </c>
      <c r="D207" s="5" t="s">
        <v>620</v>
      </c>
      <c r="E207" s="5" t="s">
        <v>1578</v>
      </c>
      <c r="F207" s="5" t="s">
        <v>789</v>
      </c>
      <c r="G207" s="5">
        <v>3</v>
      </c>
      <c r="H207" s="15">
        <v>2</v>
      </c>
      <c r="I207" s="4" t="s">
        <v>1900</v>
      </c>
      <c r="J207" s="13">
        <f>IFERROR(IF(INDEX('11.1_Outliers-Generation'!$N$5:$N$500,MATCH($F207,'11.1_Outliers-Generation'!$F$5:$F$500,0))&lt;&gt;"N",
INDEX('11.1_Outliers-Generation'!J$5:J$500,MATCH($F207,'11.1_Outliers-Generation'!$F$5:$F$500,0)),""),"")</f>
        <v>0.50073370692998587</v>
      </c>
      <c r="K207" s="8">
        <f>IFERROR(IF(INDEX('11.1_Outliers-Generation'!$N$5:$N$500,MATCH($F207,'11.1_Outliers-Generation'!$F$5:$F$500,0))&lt;&gt;"N",
INDEX('11.1_Outliers-Generation'!K$5:K$500,MATCH($F207,'11.1_Outliers-Generation'!$F$5:$F$500,0)),""),"")</f>
        <v>2016</v>
      </c>
      <c r="L207" s="13" t="str">
        <f>IFERROR(IF(INDEX('11.1_Outliers-Generation'!$N$5:$N$500,MATCH($F207,'11.1_Outliers-Generation'!$F$5:$F$500,0))&lt;&gt;"N",
INDEX('11.1_Outliers-Generation'!L$5:L$500,MATCH($F207,'11.1_Outliers-Generation'!$F$5:$F$500,0)),""),"")</f>
        <v>WaW_152</v>
      </c>
      <c r="M207" s="14">
        <f>IFERROR(IF(INDEX('11.2_Outliers-Collection_cov'!$N$5:$N$500,MATCH($F207,'11.2_Outliers-Collection_cov'!$F$5:$F$500,0))&lt;&gt;"N",
INDEX('11.2_Outliers-Collection_cov'!J$5:J$500,MATCH($F207,'11.2_Outliers-Collection_cov'!$F$5:$F$500,0)),""),"")</f>
        <v>71</v>
      </c>
      <c r="N207" s="8">
        <f>IFERROR(IF(INDEX('11.2_Outliers-Collection_cov'!$N$5:$N$500,MATCH($F207,'11.2_Outliers-Collection_cov'!$F$5:$F$500,0))&lt;&gt;"N",
INDEX('11.2_Outliers-Collection_cov'!K$5:K$500,MATCH($F207,'11.2_Outliers-Collection_cov'!$F$5:$F$500,0)),""),"")</f>
        <v>2016</v>
      </c>
      <c r="O207" s="13" t="str">
        <f>IFERROR(IF(INDEX('11.2_Outliers-Collection_cov'!$N$5:$N$500,MATCH($F207,'11.2_Outliers-Collection_cov'!$F$5:$F$500,0))&lt;&gt;"N",
INDEX('11.2_Outliers-Collection_cov'!L$5:L$500,MATCH($F207,'11.2_Outliers-Collection_cov'!$F$5:$F$500,0)),""),"")</f>
        <v>WaW_152</v>
      </c>
      <c r="P207" s="14">
        <f>IFERROR(IF(INDEX('11.3_Outliers-Plastic'!$N$5:$N$500,MATCH($F207,'11.3_Outliers-Plastic'!$F$5:$F$500,0))&lt;&gt;"N",
INDEX('11.3_Outliers-Plastic'!J$5:J$500,MATCH($F207,'11.3_Outliers-Plastic'!$F$5:$F$500,0)),""),"")</f>
        <v>11.253376012803841</v>
      </c>
      <c r="Q207" s="8">
        <f>IFERROR(IF(INDEX('11.3_Outliers-Plastic'!$N$5:$N$500,MATCH($F207,'11.3_Outliers-Plastic'!$F$5:$F$500,0))&lt;&gt;"N",
INDEX('11.3_Outliers-Plastic'!K$5:K$500,MATCH($F207,'11.3_Outliers-Plastic'!$F$5:$F$500,0)),""),"")</f>
        <v>2016</v>
      </c>
      <c r="R207" s="14" t="str">
        <f>IFERROR(IF(INDEX('11.3_Outliers-Plastic'!$N$5:$N$500,MATCH($F207,'11.3_Outliers-Plastic'!$F$5:$F$500,0))&lt;&gt;"N",
INDEX('11.3_Outliers-Plastic'!L$5:L$500,MATCH($F207,'11.3_Outliers-Plastic'!$F$5:$F$500,0)),""),"")</f>
        <v>WaW_152</v>
      </c>
      <c r="S207" s="12"/>
      <c r="T207" s="5"/>
      <c r="U207" s="5" t="s">
        <v>1569</v>
      </c>
      <c r="V207" s="14">
        <f>IFERROR(IF(INDEX('11.5_Outliers-Other_recovery'!$N$5:$N$500,MATCH($F207,'11.5_Outliers-Other_recovery'!$F$5:$F$500,0))&lt;&gt;"N",
INDEX('11.5_Outliers-Other_recovery'!J$5:J$500,MATCH($F207,'11.5_Outliers-Other_recovery'!$F$5:$F$500,0)),""),"")</f>
        <v>39.5</v>
      </c>
      <c r="W207" s="8">
        <f>IFERROR(IF(INDEX('11.5_Outliers-Other_recovery'!$N$5:$N$500,MATCH($F207,'11.5_Outliers-Other_recovery'!$F$5:$F$500,0))&lt;&gt;"N",
INDEX('11.5_Outliers-Other_recovery'!K$5:K$500,MATCH($F207,'11.5_Outliers-Other_recovery'!$F$5:$F$500,0)),""),"")</f>
        <v>2016</v>
      </c>
      <c r="X207" s="14" t="str">
        <f>IFERROR(IF(INDEX('11.5_Outliers-Other_recovery'!$N$5:$N$500,MATCH($F207,'11.5_Outliers-Other_recovery'!$F$5:$F$500,0))&lt;&gt;"N",
INDEX('11.5_Outliers-Other_recovery'!L$5:L$500,MATCH($F207,'11.5_Outliers-Other_recovery'!$F$5:$F$500,0)),""),"")</f>
        <v>WaW_152</v>
      </c>
      <c r="Y207" s="14">
        <f>IFERROR(IF(INDEX('11.4_Outliers-Formal_dry_recy'!$N$5:$N$500,MATCH($F207,'11.4_Outliers-Formal_dry_recy'!$F$5:$F$500,0))&lt;&gt;"N",
INDEX('11.4_Outliers-Formal_dry_recy'!J$5:J$500,MATCH($F207,'11.4_Outliers-Formal_dry_recy'!$F$5:$F$500,0)),""),"")</f>
        <v>0</v>
      </c>
      <c r="Z207" s="8">
        <f>IFERROR(IF(INDEX('11.4_Outliers-Formal_dry_recy'!$N$5:$N$500,MATCH($F207,'11.4_Outliers-Formal_dry_recy'!$F$5:$F$500,0))&lt;&gt;"N",
INDEX('11.4_Outliers-Formal_dry_recy'!K$5:K$500,MATCH($F207,'11.4_Outliers-Formal_dry_recy'!$F$5:$F$500,0)),""),"")</f>
        <v>2016</v>
      </c>
      <c r="AA207" s="14" t="str">
        <f>IFERROR(IF(INDEX('11.4_Outliers-Formal_dry_recy'!$N$5:$N$500,MATCH($F207,'11.4_Outliers-Formal_dry_recy'!$F$5:$F$500,0))&lt;&gt;"N",
INDEX('11.4_Outliers-Formal_dry_recy'!L$5:L$500,MATCH($F207,'11.4_Outliers-Formal_dry_recy'!$F$5:$F$500,0)),""),"")</f>
        <v>WaW_152</v>
      </c>
      <c r="AB207" s="14">
        <f>IFERROR(IF(INDEX('11.6_Outliers-Incineration'!$N$5:$N$500,MATCH($F207,'11.6_Outliers-Incineration'!$F$5:$F$500,0))&lt;&gt;"N",
INDEX('11.6_Outliers-Incineration'!J$5:J$500,MATCH($F207,'11.6_Outliers-Incineration'!$F$5:$F$500,0)),""),"")</f>
        <v>0</v>
      </c>
      <c r="AC207" s="8">
        <f>IFERROR(IF(INDEX('11.6_Outliers-Incineration'!$N$5:$N$500,MATCH($F207,'11.6_Outliers-Incineration'!$F$5:$F$500,0))&lt;&gt;"N",
INDEX('11.6_Outliers-Incineration'!K$5:K$500,MATCH($F207,'11.6_Outliers-Incineration'!$F$5:$F$500,0)),""),"")</f>
        <v>2016</v>
      </c>
      <c r="AD207" s="14" t="str">
        <f>IFERROR(IF(INDEX('11.6_Outliers-Incineration'!$N$5:$N$500,MATCH($F207,'11.6_Outliers-Incineration'!$F$5:$F$500,0))&lt;&gt;"N",
INDEX('11.6_Outliers-Incineration'!L$5:L$500,MATCH($F207,'11.6_Outliers-Incineration'!$F$5:$F$500,0)),""),"")</f>
        <v>WaW_152</v>
      </c>
      <c r="AE207" s="14">
        <f>IFERROR(IF(INDEX('11.7_Outliers-Controlled_disp'!$N$5:$N$500,MATCH($F207,'11.7_Outliers-Controlled_disp'!$F$5:$F$500,0))&lt;&gt;"N",
INDEX('11.7_Outliers-Controlled_disp'!J$5:J$500,MATCH($F207,'11.7_Outliers-Controlled_disp'!$F$5:$F$500,0)),""),"")</f>
        <v>0</v>
      </c>
      <c r="AF207" s="8">
        <f>IFERROR(IF(INDEX('11.7_Outliers-Controlled_disp'!$N$5:$N$500,MATCH($F207,'11.7_Outliers-Controlled_disp'!$F$5:$F$500,0))&lt;&gt;"N",
INDEX('11.7_Outliers-Controlled_disp'!K$5:K$500,MATCH($F207,'11.7_Outliers-Controlled_disp'!$F$5:$F$500,0)),""),"")</f>
        <v>2016</v>
      </c>
      <c r="AG207" s="14" t="str">
        <f>IFERROR(IF(INDEX('11.7_Outliers-Controlled_disp'!$N$5:$N$500,MATCH($F207,'11.7_Outliers-Controlled_disp'!$F$5:$F$500,0))&lt;&gt;"N",
INDEX('11.7_Outliers-Controlled_disp'!L$5:L$500,MATCH($F207,'11.7_Outliers-Controlled_disp'!$F$5:$F$500,0)),""),"")</f>
        <v>WaW_152</v>
      </c>
      <c r="AI207" s="5"/>
      <c r="AJ207" s="5" t="s">
        <v>1569</v>
      </c>
      <c r="AK207" s="5">
        <f t="shared" si="3"/>
        <v>7</v>
      </c>
    </row>
    <row r="208" spans="1:37" x14ac:dyDescent="0.25">
      <c r="A208" s="5" t="s">
        <v>790</v>
      </c>
      <c r="B208" s="5" t="s">
        <v>23</v>
      </c>
      <c r="C208" s="5" t="s">
        <v>708</v>
      </c>
      <c r="D208" s="5" t="s">
        <v>620</v>
      </c>
      <c r="E208" s="5" t="s">
        <v>792</v>
      </c>
      <c r="F208" s="5" t="s">
        <v>791</v>
      </c>
      <c r="G208" s="5">
        <v>3</v>
      </c>
      <c r="H208" s="15">
        <v>1</v>
      </c>
      <c r="I208" s="4"/>
      <c r="J208" s="13">
        <f>IFERROR(IF(INDEX('11.1_Outliers-Generation'!$N$5:$N$500,MATCH($F208,'11.1_Outliers-Generation'!$F$5:$F$500,0))&lt;&gt;"N",
INDEX('11.1_Outliers-Generation'!J$5:J$500,MATCH($F208,'11.1_Outliers-Generation'!$F$5:$F$500,0)),""),"")</f>
        <v>0.43139540081379152</v>
      </c>
      <c r="K208" s="8">
        <f>IFERROR(IF(INDEX('11.1_Outliers-Generation'!$N$5:$N$500,MATCH($F208,'11.1_Outliers-Generation'!$F$5:$F$500,0))&lt;&gt;"N",
INDEX('11.1_Outliers-Generation'!K$5:K$500,MATCH($F208,'11.1_Outliers-Generation'!$F$5:$F$500,0)),""),"")</f>
        <v>2016</v>
      </c>
      <c r="L208" s="13" t="str">
        <f>IFERROR(IF(INDEX('11.1_Outliers-Generation'!$N$5:$N$500,MATCH($F208,'11.1_Outliers-Generation'!$F$5:$F$500,0))&lt;&gt;"N",
INDEX('11.1_Outliers-Generation'!L$5:L$500,MATCH($F208,'11.1_Outliers-Generation'!$F$5:$F$500,0)),""),"")</f>
        <v>WaW_153</v>
      </c>
      <c r="M208" s="14">
        <f>IFERROR(IF(INDEX('11.2_Outliers-Collection_cov'!$N$5:$N$500,MATCH($F208,'11.2_Outliers-Collection_cov'!$F$5:$F$500,0))&lt;&gt;"N",
INDEX('11.2_Outliers-Collection_cov'!J$5:J$500,MATCH($F208,'11.2_Outliers-Collection_cov'!$F$5:$F$500,0)),""),"")</f>
        <v>88.06</v>
      </c>
      <c r="N208" s="8">
        <f>IFERROR(IF(INDEX('11.2_Outliers-Collection_cov'!$N$5:$N$500,MATCH($F208,'11.2_Outliers-Collection_cov'!$F$5:$F$500,0))&lt;&gt;"N",
INDEX('11.2_Outliers-Collection_cov'!K$5:K$500,MATCH($F208,'11.2_Outliers-Collection_cov'!$F$5:$F$500,0)),""),"")</f>
        <v>2016</v>
      </c>
      <c r="O208" s="13" t="str">
        <f>IFERROR(IF(INDEX('11.2_Outliers-Collection_cov'!$N$5:$N$500,MATCH($F208,'11.2_Outliers-Collection_cov'!$F$5:$F$500,0))&lt;&gt;"N",
INDEX('11.2_Outliers-Collection_cov'!L$5:L$500,MATCH($F208,'11.2_Outliers-Collection_cov'!$F$5:$F$500,0)),""),"")</f>
        <v>WaW_153</v>
      </c>
      <c r="P208" s="14">
        <f>IFERROR(IF(INDEX('11.3_Outliers-Plastic'!$N$5:$N$500,MATCH($F208,'11.3_Outliers-Plastic'!$F$5:$F$500,0))&lt;&gt;"N",
INDEX('11.3_Outliers-Plastic'!J$5:J$500,MATCH($F208,'11.3_Outliers-Plastic'!$F$5:$F$500,0)),""),"")</f>
        <v>13</v>
      </c>
      <c r="Q208" s="8">
        <f>IFERROR(IF(INDEX('11.3_Outliers-Plastic'!$N$5:$N$500,MATCH($F208,'11.3_Outliers-Plastic'!$F$5:$F$500,0))&lt;&gt;"N",
INDEX('11.3_Outliers-Plastic'!K$5:K$500,MATCH($F208,'11.3_Outliers-Plastic'!$F$5:$F$500,0)),""),"")</f>
        <v>2016</v>
      </c>
      <c r="R208" s="14" t="str">
        <f>IFERROR(IF(INDEX('11.3_Outliers-Plastic'!$N$5:$N$500,MATCH($F208,'11.3_Outliers-Plastic'!$F$5:$F$500,0))&lt;&gt;"N",
INDEX('11.3_Outliers-Plastic'!L$5:L$500,MATCH($F208,'11.3_Outliers-Plastic'!$F$5:$F$500,0)),""),"")</f>
        <v>WaW_153</v>
      </c>
      <c r="S208" s="12"/>
      <c r="T208" s="5"/>
      <c r="U208" s="5" t="s">
        <v>1569</v>
      </c>
      <c r="V208" s="14" t="str">
        <f>IFERROR(IF(INDEX('11.5_Outliers-Other_recovery'!$N$5:$N$500,MATCH($F208,'11.5_Outliers-Other_recovery'!$F$5:$F$500,0))&lt;&gt;"N",
INDEX('11.5_Outliers-Other_recovery'!J$5:J$500,MATCH($F208,'11.5_Outliers-Other_recovery'!$F$5:$F$500,0)),""),"")</f>
        <v/>
      </c>
      <c r="W208" s="8" t="str">
        <f>IFERROR(IF(INDEX('11.5_Outliers-Other_recovery'!$N$5:$N$500,MATCH($F208,'11.5_Outliers-Other_recovery'!$F$5:$F$500,0))&lt;&gt;"N",
INDEX('11.5_Outliers-Other_recovery'!K$5:K$500,MATCH($F208,'11.5_Outliers-Other_recovery'!$F$5:$F$500,0)),""),"")</f>
        <v/>
      </c>
      <c r="X208" s="14" t="str">
        <f>IFERROR(IF(INDEX('11.5_Outliers-Other_recovery'!$N$5:$N$500,MATCH($F208,'11.5_Outliers-Other_recovery'!$F$5:$F$500,0))&lt;&gt;"N",
INDEX('11.5_Outliers-Other_recovery'!L$5:L$500,MATCH($F208,'11.5_Outliers-Other_recovery'!$F$5:$F$500,0)),""),"")</f>
        <v/>
      </c>
      <c r="Y208" s="14">
        <f>IFERROR(IF(INDEX('11.4_Outliers-Formal_dry_recy'!$N$5:$N$500,MATCH($F208,'11.4_Outliers-Formal_dry_recy'!$F$5:$F$500,0))&lt;&gt;"N",
INDEX('11.4_Outliers-Formal_dry_recy'!J$5:J$500,MATCH($F208,'11.4_Outliers-Formal_dry_recy'!$F$5:$F$500,0)),""),"")</f>
        <v>0</v>
      </c>
      <c r="Z208" s="8">
        <f>IFERROR(IF(INDEX('11.4_Outliers-Formal_dry_recy'!$N$5:$N$500,MATCH($F208,'11.4_Outliers-Formal_dry_recy'!$F$5:$F$500,0))&lt;&gt;"N",
INDEX('11.4_Outliers-Formal_dry_recy'!K$5:K$500,MATCH($F208,'11.4_Outliers-Formal_dry_recy'!$F$5:$F$500,0)),""),"")</f>
        <v>2016</v>
      </c>
      <c r="AA208" s="14" t="str">
        <f>IFERROR(IF(INDEX('11.4_Outliers-Formal_dry_recy'!$N$5:$N$500,MATCH($F208,'11.4_Outliers-Formal_dry_recy'!$F$5:$F$500,0))&lt;&gt;"N",
INDEX('11.4_Outliers-Formal_dry_recy'!L$5:L$500,MATCH($F208,'11.4_Outliers-Formal_dry_recy'!$F$5:$F$500,0)),""),"")</f>
        <v>WaW_153</v>
      </c>
      <c r="AB208" s="14">
        <f>IFERROR(IF(INDEX('11.6_Outliers-Incineration'!$N$5:$N$500,MATCH($F208,'11.6_Outliers-Incineration'!$F$5:$F$500,0))&lt;&gt;"N",
INDEX('11.6_Outliers-Incineration'!J$5:J$500,MATCH($F208,'11.6_Outliers-Incineration'!$F$5:$F$500,0)),""),"")</f>
        <v>0</v>
      </c>
      <c r="AC208" s="8">
        <f>IFERROR(IF(INDEX('11.6_Outliers-Incineration'!$N$5:$N$500,MATCH($F208,'11.6_Outliers-Incineration'!$F$5:$F$500,0))&lt;&gt;"N",
INDEX('11.6_Outliers-Incineration'!K$5:K$500,MATCH($F208,'11.6_Outliers-Incineration'!$F$5:$F$500,0)),""),"")</f>
        <v>2016</v>
      </c>
      <c r="AD208" s="14" t="str">
        <f>IFERROR(IF(INDEX('11.6_Outliers-Incineration'!$N$5:$N$500,MATCH($F208,'11.6_Outliers-Incineration'!$F$5:$F$500,0))&lt;&gt;"N",
INDEX('11.6_Outliers-Incineration'!L$5:L$500,MATCH($F208,'11.6_Outliers-Incineration'!$F$5:$F$500,0)),""),"")</f>
        <v>WaW_153</v>
      </c>
      <c r="AE208" s="14">
        <f>IFERROR(IF(INDEX('11.7_Outliers-Controlled_disp'!$N$5:$N$500,MATCH($F208,'11.7_Outliers-Controlled_disp'!$F$5:$F$500,0))&lt;&gt;"N",
INDEX('11.7_Outliers-Controlled_disp'!J$5:J$500,MATCH($F208,'11.7_Outliers-Controlled_disp'!$F$5:$F$500,0)),""),"")</f>
        <v>100</v>
      </c>
      <c r="AF208" s="8">
        <f>IFERROR(IF(INDEX('11.7_Outliers-Controlled_disp'!$N$5:$N$500,MATCH($F208,'11.7_Outliers-Controlled_disp'!$F$5:$F$500,0))&lt;&gt;"N",
INDEX('11.7_Outliers-Controlled_disp'!K$5:K$500,MATCH($F208,'11.7_Outliers-Controlled_disp'!$F$5:$F$500,0)),""),"")</f>
        <v>2016</v>
      </c>
      <c r="AG208" s="14" t="str">
        <f>IFERROR(IF(INDEX('11.7_Outliers-Controlled_disp'!$N$5:$N$500,MATCH($F208,'11.7_Outliers-Controlled_disp'!$F$5:$F$500,0))&lt;&gt;"N",
INDEX('11.7_Outliers-Controlled_disp'!L$5:L$500,MATCH($F208,'11.7_Outliers-Controlled_disp'!$F$5:$F$500,0)),""),"")</f>
        <v>WaW_153</v>
      </c>
      <c r="AI208" s="5"/>
      <c r="AJ208" s="5" t="s">
        <v>1569</v>
      </c>
      <c r="AK208" s="5">
        <f t="shared" si="3"/>
        <v>6</v>
      </c>
    </row>
    <row r="209" spans="1:37" x14ac:dyDescent="0.25">
      <c r="A209" s="5" t="s">
        <v>793</v>
      </c>
      <c r="B209" s="5" t="s">
        <v>23</v>
      </c>
      <c r="C209" s="5" t="s">
        <v>708</v>
      </c>
      <c r="D209" s="5" t="s">
        <v>620</v>
      </c>
      <c r="E209" s="5" t="s">
        <v>795</v>
      </c>
      <c r="F209" s="5" t="s">
        <v>794</v>
      </c>
      <c r="G209" s="5">
        <v>3</v>
      </c>
      <c r="H209" s="15">
        <v>2</v>
      </c>
      <c r="I209" s="4" t="s">
        <v>1901</v>
      </c>
      <c r="J209" s="13">
        <f>IFERROR(IF(INDEX('11.1_Outliers-Generation'!$N$5:$N$500,MATCH($F209,'11.1_Outliers-Generation'!$F$5:$F$500,0))&lt;&gt;"N",
INDEX('11.1_Outliers-Generation'!J$5:J$500,MATCH($F209,'11.1_Outliers-Generation'!$F$5:$F$500,0)),""),"")</f>
        <v>0.88695017304771584</v>
      </c>
      <c r="K209" s="8">
        <f>IFERROR(IF(INDEX('11.1_Outliers-Generation'!$N$5:$N$500,MATCH($F209,'11.1_Outliers-Generation'!$F$5:$F$500,0))&lt;&gt;"N",
INDEX('11.1_Outliers-Generation'!K$5:K$500,MATCH($F209,'11.1_Outliers-Generation'!$F$5:$F$500,0)),""),"")</f>
        <v>2016</v>
      </c>
      <c r="L209" s="13" t="str">
        <f>IFERROR(IF(INDEX('11.1_Outliers-Generation'!$N$5:$N$500,MATCH($F209,'11.1_Outliers-Generation'!$F$5:$F$500,0))&lt;&gt;"N",
INDEX('11.1_Outliers-Generation'!L$5:L$500,MATCH($F209,'11.1_Outliers-Generation'!$F$5:$F$500,0)),""),"")</f>
        <v>WaW_154</v>
      </c>
      <c r="M209" s="14">
        <f>IFERROR(IF(INDEX('11.2_Outliers-Collection_cov'!$N$5:$N$500,MATCH($F209,'11.2_Outliers-Collection_cov'!$F$5:$F$500,0))&lt;&gt;"N",
INDEX('11.2_Outliers-Collection_cov'!J$5:J$500,MATCH($F209,'11.2_Outliers-Collection_cov'!$F$5:$F$500,0)),""),"")</f>
        <v>95.5</v>
      </c>
      <c r="N209" s="8">
        <f>IFERROR(IF(INDEX('11.2_Outliers-Collection_cov'!$N$5:$N$500,MATCH($F209,'11.2_Outliers-Collection_cov'!$F$5:$F$500,0))&lt;&gt;"N",
INDEX('11.2_Outliers-Collection_cov'!K$5:K$500,MATCH($F209,'11.2_Outliers-Collection_cov'!$F$5:$F$500,0)),""),"")</f>
        <v>2016</v>
      </c>
      <c r="O209" s="13" t="str">
        <f>IFERROR(IF(INDEX('11.2_Outliers-Collection_cov'!$N$5:$N$500,MATCH($F209,'11.2_Outliers-Collection_cov'!$F$5:$F$500,0))&lt;&gt;"N",
INDEX('11.2_Outliers-Collection_cov'!L$5:L$500,MATCH($F209,'11.2_Outliers-Collection_cov'!$F$5:$F$500,0)),""),"")</f>
        <v>WaW_154</v>
      </c>
      <c r="P209" s="14" t="str">
        <f>IFERROR(IF(INDEX('11.3_Outliers-Plastic'!$N$5:$N$500,MATCH($F209,'11.3_Outliers-Plastic'!$F$5:$F$500,0))&lt;&gt;"N",
INDEX('11.3_Outliers-Plastic'!J$5:J$500,MATCH($F209,'11.3_Outliers-Plastic'!$F$5:$F$500,0)),""),"")</f>
        <v/>
      </c>
      <c r="Q209" s="8" t="str">
        <f>IFERROR(IF(INDEX('11.3_Outliers-Plastic'!$N$5:$N$500,MATCH($F209,'11.3_Outliers-Plastic'!$F$5:$F$500,0))&lt;&gt;"N",
INDEX('11.3_Outliers-Plastic'!K$5:K$500,MATCH($F209,'11.3_Outliers-Plastic'!$F$5:$F$500,0)),""),"")</f>
        <v/>
      </c>
      <c r="R209" s="14" t="str">
        <f>IFERROR(IF(INDEX('11.3_Outliers-Plastic'!$N$5:$N$500,MATCH($F209,'11.3_Outliers-Plastic'!$F$5:$F$500,0))&lt;&gt;"N",
INDEX('11.3_Outliers-Plastic'!L$5:L$500,MATCH($F209,'11.3_Outliers-Plastic'!$F$5:$F$500,0)),""),"")</f>
        <v/>
      </c>
      <c r="S209" s="12"/>
      <c r="T209" s="5"/>
      <c r="U209" s="5" t="s">
        <v>1569</v>
      </c>
      <c r="V209" s="14" t="str">
        <f>IFERROR(IF(INDEX('11.5_Outliers-Other_recovery'!$N$5:$N$500,MATCH($F209,'11.5_Outliers-Other_recovery'!$F$5:$F$500,0))&lt;&gt;"N",
INDEX('11.5_Outliers-Other_recovery'!J$5:J$500,MATCH($F209,'11.5_Outliers-Other_recovery'!$F$5:$F$500,0)),""),"")</f>
        <v/>
      </c>
      <c r="W209" s="8" t="str">
        <f>IFERROR(IF(INDEX('11.5_Outliers-Other_recovery'!$N$5:$N$500,MATCH($F209,'11.5_Outliers-Other_recovery'!$F$5:$F$500,0))&lt;&gt;"N",
INDEX('11.5_Outliers-Other_recovery'!K$5:K$500,MATCH($F209,'11.5_Outliers-Other_recovery'!$F$5:$F$500,0)),""),"")</f>
        <v/>
      </c>
      <c r="X209" s="14" t="str">
        <f>IFERROR(IF(INDEX('11.5_Outliers-Other_recovery'!$N$5:$N$500,MATCH($F209,'11.5_Outliers-Other_recovery'!$F$5:$F$500,0))&lt;&gt;"N",
INDEX('11.5_Outliers-Other_recovery'!L$5:L$500,MATCH($F209,'11.5_Outliers-Other_recovery'!$F$5:$F$500,0)),""),"")</f>
        <v/>
      </c>
      <c r="Y209" s="14" t="str">
        <f>IFERROR(IF(INDEX('11.4_Outliers-Formal_dry_recy'!$N$5:$N$500,MATCH($F209,'11.4_Outliers-Formal_dry_recy'!$F$5:$F$500,0))&lt;&gt;"N",
INDEX('11.4_Outliers-Formal_dry_recy'!J$5:J$500,MATCH($F209,'11.4_Outliers-Formal_dry_recy'!$F$5:$F$500,0)),""),"")</f>
        <v/>
      </c>
      <c r="Z209" s="8" t="str">
        <f>IFERROR(IF(INDEX('11.4_Outliers-Formal_dry_recy'!$N$5:$N$500,MATCH($F209,'11.4_Outliers-Formal_dry_recy'!$F$5:$F$500,0))&lt;&gt;"N",
INDEX('11.4_Outliers-Formal_dry_recy'!K$5:K$500,MATCH($F209,'11.4_Outliers-Formal_dry_recy'!$F$5:$F$500,0)),""),"")</f>
        <v/>
      </c>
      <c r="AA209" s="14" t="str">
        <f>IFERROR(IF(INDEX('11.4_Outliers-Formal_dry_recy'!$N$5:$N$500,MATCH($F209,'11.4_Outliers-Formal_dry_recy'!$F$5:$F$500,0))&lt;&gt;"N",
INDEX('11.4_Outliers-Formal_dry_recy'!L$5:L$500,MATCH($F209,'11.4_Outliers-Formal_dry_recy'!$F$5:$F$500,0)),""),"")</f>
        <v/>
      </c>
      <c r="AB209" s="14" t="str">
        <f>IFERROR(IF(INDEX('11.6_Outliers-Incineration'!$N$5:$N$500,MATCH($F209,'11.6_Outliers-Incineration'!$F$5:$F$500,0))&lt;&gt;"N",
INDEX('11.6_Outliers-Incineration'!J$5:J$500,MATCH($F209,'11.6_Outliers-Incineration'!$F$5:$F$500,0)),""),"")</f>
        <v/>
      </c>
      <c r="AC209" s="8" t="str">
        <f>IFERROR(IF(INDEX('11.6_Outliers-Incineration'!$N$5:$N$500,MATCH($F209,'11.6_Outliers-Incineration'!$F$5:$F$500,0))&lt;&gt;"N",
INDEX('11.6_Outliers-Incineration'!K$5:K$500,MATCH($F209,'11.6_Outliers-Incineration'!$F$5:$F$500,0)),""),"")</f>
        <v/>
      </c>
      <c r="AD209" s="14" t="str">
        <f>IFERROR(IF(INDEX('11.6_Outliers-Incineration'!$N$5:$N$500,MATCH($F209,'11.6_Outliers-Incineration'!$F$5:$F$500,0))&lt;&gt;"N",
INDEX('11.6_Outliers-Incineration'!L$5:L$500,MATCH($F209,'11.6_Outliers-Incineration'!$F$5:$F$500,0)),""),"")</f>
        <v/>
      </c>
      <c r="AE209" s="14">
        <f>IFERROR(IF(INDEX('11.7_Outliers-Controlled_disp'!$N$5:$N$500,MATCH($F209,'11.7_Outliers-Controlled_disp'!$F$5:$F$500,0))&lt;&gt;"N",
INDEX('11.7_Outliers-Controlled_disp'!J$5:J$500,MATCH($F209,'11.7_Outliers-Controlled_disp'!$F$5:$F$500,0)),""),"")</f>
        <v>100</v>
      </c>
      <c r="AF209" s="8">
        <f>IFERROR(IF(INDEX('11.7_Outliers-Controlled_disp'!$N$5:$N$500,MATCH($F209,'11.7_Outliers-Controlled_disp'!$F$5:$F$500,0))&lt;&gt;"N",
INDEX('11.7_Outliers-Controlled_disp'!K$5:K$500,MATCH($F209,'11.7_Outliers-Controlled_disp'!$F$5:$F$500,0)),""),"")</f>
        <v>2016</v>
      </c>
      <c r="AG209" s="14" t="str">
        <f>IFERROR(IF(INDEX('11.7_Outliers-Controlled_disp'!$N$5:$N$500,MATCH($F209,'11.7_Outliers-Controlled_disp'!$F$5:$F$500,0))&lt;&gt;"N",
INDEX('11.7_Outliers-Controlled_disp'!L$5:L$500,MATCH($F209,'11.7_Outliers-Controlled_disp'!$F$5:$F$500,0)),""),"")</f>
        <v>WaW_154</v>
      </c>
      <c r="AI209" s="5"/>
      <c r="AJ209" s="5" t="s">
        <v>1569</v>
      </c>
      <c r="AK209" s="5">
        <f t="shared" si="3"/>
        <v>3</v>
      </c>
    </row>
    <row r="210" spans="1:37" x14ac:dyDescent="0.25">
      <c r="A210" s="5" t="s">
        <v>796</v>
      </c>
      <c r="B210" s="5" t="s">
        <v>23</v>
      </c>
      <c r="C210" s="5" t="s">
        <v>708</v>
      </c>
      <c r="D210" s="5" t="s">
        <v>620</v>
      </c>
      <c r="E210" s="5" t="s">
        <v>798</v>
      </c>
      <c r="F210" s="5" t="s">
        <v>797</v>
      </c>
      <c r="G210" s="5">
        <v>3</v>
      </c>
      <c r="H210" s="15">
        <v>2</v>
      </c>
      <c r="I210" s="4" t="s">
        <v>1907</v>
      </c>
      <c r="J210" s="13">
        <f>IFERROR(IF(INDEX('11.1_Outliers-Generation'!$N$5:$N$500,MATCH($F210,'11.1_Outliers-Generation'!$F$5:$F$500,0))&lt;&gt;"N",
INDEX('11.1_Outliers-Generation'!J$5:J$500,MATCH($F210,'11.1_Outliers-Generation'!$F$5:$F$500,0)),""),"")</f>
        <v>0.41779562505776519</v>
      </c>
      <c r="K210" s="8">
        <f>IFERROR(IF(INDEX('11.1_Outliers-Generation'!$N$5:$N$500,MATCH($F210,'11.1_Outliers-Generation'!$F$5:$F$500,0))&lt;&gt;"N",
INDEX('11.1_Outliers-Generation'!K$5:K$500,MATCH($F210,'11.1_Outliers-Generation'!$F$5:$F$500,0)),""),"")</f>
        <v>2016</v>
      </c>
      <c r="L210" s="13" t="str">
        <f>IFERROR(IF(INDEX('11.1_Outliers-Generation'!$N$5:$N$500,MATCH($F210,'11.1_Outliers-Generation'!$F$5:$F$500,0))&lt;&gt;"N",
INDEX('11.1_Outliers-Generation'!L$5:L$500,MATCH($F210,'11.1_Outliers-Generation'!$F$5:$F$500,0)),""),"")</f>
        <v>WaW_155</v>
      </c>
      <c r="M210" s="14">
        <f>IFERROR(IF(INDEX('11.2_Outliers-Collection_cov'!$N$5:$N$500,MATCH($F210,'11.2_Outliers-Collection_cov'!$F$5:$F$500,0))&lt;&gt;"N",
INDEX('11.2_Outliers-Collection_cov'!J$5:J$500,MATCH($F210,'11.2_Outliers-Collection_cov'!$F$5:$F$500,0)),""),"")</f>
        <v>79</v>
      </c>
      <c r="N210" s="8">
        <f>IFERROR(IF(INDEX('11.2_Outliers-Collection_cov'!$N$5:$N$500,MATCH($F210,'11.2_Outliers-Collection_cov'!$F$5:$F$500,0))&lt;&gt;"N",
INDEX('11.2_Outliers-Collection_cov'!K$5:K$500,MATCH($F210,'11.2_Outliers-Collection_cov'!$F$5:$F$500,0)),""),"")</f>
        <v>2016</v>
      </c>
      <c r="O210" s="13" t="str">
        <f>IFERROR(IF(INDEX('11.2_Outliers-Collection_cov'!$N$5:$N$500,MATCH($F210,'11.2_Outliers-Collection_cov'!$F$5:$F$500,0))&lt;&gt;"N",
INDEX('11.2_Outliers-Collection_cov'!L$5:L$500,MATCH($F210,'11.2_Outliers-Collection_cov'!$F$5:$F$500,0)),""),"")</f>
        <v>WaW_155</v>
      </c>
      <c r="P210" s="14">
        <f>IFERROR(IF(INDEX('11.3_Outliers-Plastic'!$N$5:$N$500,MATCH($F210,'11.3_Outliers-Plastic'!$F$5:$F$500,0))&lt;&gt;"N",
INDEX('11.3_Outliers-Plastic'!J$5:J$500,MATCH($F210,'11.3_Outliers-Plastic'!$F$5:$F$500,0)),""),"")</f>
        <v>15.344603381014307</v>
      </c>
      <c r="Q210" s="8">
        <f>IFERROR(IF(INDEX('11.3_Outliers-Plastic'!$N$5:$N$500,MATCH($F210,'11.3_Outliers-Plastic'!$F$5:$F$500,0))&lt;&gt;"N",
INDEX('11.3_Outliers-Plastic'!K$5:K$500,MATCH($F210,'11.3_Outliers-Plastic'!$F$5:$F$500,0)),""),"")</f>
        <v>2016</v>
      </c>
      <c r="R210" s="14" t="str">
        <f>IFERROR(IF(INDEX('11.3_Outliers-Plastic'!$N$5:$N$500,MATCH($F210,'11.3_Outliers-Plastic'!$F$5:$F$500,0))&lt;&gt;"N",
INDEX('11.3_Outliers-Plastic'!L$5:L$500,MATCH($F210,'11.3_Outliers-Plastic'!$F$5:$F$500,0)),""),"")</f>
        <v>WaW_155</v>
      </c>
      <c r="S210" s="12"/>
      <c r="T210" s="5"/>
      <c r="U210" s="5" t="s">
        <v>1569</v>
      </c>
      <c r="V210" s="14">
        <f>IFERROR(IF(INDEX('11.5_Outliers-Other_recovery'!$N$5:$N$500,MATCH($F210,'11.5_Outliers-Other_recovery'!$F$5:$F$500,0))&lt;&gt;"N",
INDEX('11.5_Outliers-Other_recovery'!J$5:J$500,MATCH($F210,'11.5_Outliers-Other_recovery'!$F$5:$F$500,0)),""),"")</f>
        <v>31.385006353240151</v>
      </c>
      <c r="W210" s="8">
        <f>IFERROR(IF(INDEX('11.5_Outliers-Other_recovery'!$N$5:$N$500,MATCH($F210,'11.5_Outliers-Other_recovery'!$F$5:$F$500,0))&lt;&gt;"N",
INDEX('11.5_Outliers-Other_recovery'!K$5:K$500,MATCH($F210,'11.5_Outliers-Other_recovery'!$F$5:$F$500,0)),""),"")</f>
        <v>2016</v>
      </c>
      <c r="X210" s="14" t="str">
        <f>IFERROR(IF(INDEX('11.5_Outliers-Other_recovery'!$N$5:$N$500,MATCH($F210,'11.5_Outliers-Other_recovery'!$F$5:$F$500,0))&lt;&gt;"N",
INDEX('11.5_Outliers-Other_recovery'!L$5:L$500,MATCH($F210,'11.5_Outliers-Other_recovery'!$F$5:$F$500,0)),""),"")</f>
        <v>WaW_155</v>
      </c>
      <c r="Y210" s="14">
        <f>IFERROR(IF(INDEX('11.4_Outliers-Formal_dry_recy'!$N$5:$N$500,MATCH($F210,'11.4_Outliers-Formal_dry_recy'!$F$5:$F$500,0))&lt;&gt;"N",
INDEX('11.4_Outliers-Formal_dry_recy'!J$5:J$500,MATCH($F210,'11.4_Outliers-Formal_dry_recy'!$F$5:$F$500,0)),""),"")</f>
        <v>0</v>
      </c>
      <c r="Z210" s="8">
        <f>IFERROR(IF(INDEX('11.4_Outliers-Formal_dry_recy'!$N$5:$N$500,MATCH($F210,'11.4_Outliers-Formal_dry_recy'!$F$5:$F$500,0))&lt;&gt;"N",
INDEX('11.4_Outliers-Formal_dry_recy'!K$5:K$500,MATCH($F210,'11.4_Outliers-Formal_dry_recy'!$F$5:$F$500,0)),""),"")</f>
        <v>2016</v>
      </c>
      <c r="AA210" s="14" t="str">
        <f>IFERROR(IF(INDEX('11.4_Outliers-Formal_dry_recy'!$N$5:$N$500,MATCH($F210,'11.4_Outliers-Formal_dry_recy'!$F$5:$F$500,0))&lt;&gt;"N",
INDEX('11.4_Outliers-Formal_dry_recy'!L$5:L$500,MATCH($F210,'11.4_Outliers-Formal_dry_recy'!$F$5:$F$500,0)),""),"")</f>
        <v>WaW_155</v>
      </c>
      <c r="AB210" s="14">
        <f>IFERROR(IF(INDEX('11.6_Outliers-Incineration'!$N$5:$N$500,MATCH($F210,'11.6_Outliers-Incineration'!$F$5:$F$500,0))&lt;&gt;"N",
INDEX('11.6_Outliers-Incineration'!J$5:J$500,MATCH($F210,'11.6_Outliers-Incineration'!$F$5:$F$500,0)),""),"")</f>
        <v>0</v>
      </c>
      <c r="AC210" s="8">
        <f>IFERROR(IF(INDEX('11.6_Outliers-Incineration'!$N$5:$N$500,MATCH($F210,'11.6_Outliers-Incineration'!$F$5:$F$500,0))&lt;&gt;"N",
INDEX('11.6_Outliers-Incineration'!K$5:K$500,MATCH($F210,'11.6_Outliers-Incineration'!$F$5:$F$500,0)),""),"")</f>
        <v>2016</v>
      </c>
      <c r="AD210" s="14" t="str">
        <f>IFERROR(IF(INDEX('11.6_Outliers-Incineration'!$N$5:$N$500,MATCH($F210,'11.6_Outliers-Incineration'!$F$5:$F$500,0))&lt;&gt;"N",
INDEX('11.6_Outliers-Incineration'!L$5:L$500,MATCH($F210,'11.6_Outliers-Incineration'!$F$5:$F$500,0)),""),"")</f>
        <v>WaW_155</v>
      </c>
      <c r="AE210" s="14">
        <f>IFERROR(IF(INDEX('11.7_Outliers-Controlled_disp'!$N$5:$N$500,MATCH($F210,'11.7_Outliers-Controlled_disp'!$F$5:$F$500,0))&lt;&gt;"N",
INDEX('11.7_Outliers-Controlled_disp'!J$5:J$500,MATCH($F210,'11.7_Outliers-Controlled_disp'!$F$5:$F$500,0)),""),"")</f>
        <v>0</v>
      </c>
      <c r="AF210" s="8">
        <f>IFERROR(IF(INDEX('11.7_Outliers-Controlled_disp'!$N$5:$N$500,MATCH($F210,'11.7_Outliers-Controlled_disp'!$F$5:$F$500,0))&lt;&gt;"N",
INDEX('11.7_Outliers-Controlled_disp'!K$5:K$500,MATCH($F210,'11.7_Outliers-Controlled_disp'!$F$5:$F$500,0)),""),"")</f>
        <v>2016</v>
      </c>
      <c r="AG210" s="14" t="str">
        <f>IFERROR(IF(INDEX('11.7_Outliers-Controlled_disp'!$N$5:$N$500,MATCH($F210,'11.7_Outliers-Controlled_disp'!$F$5:$F$500,0))&lt;&gt;"N",
INDEX('11.7_Outliers-Controlled_disp'!L$5:L$500,MATCH($F210,'11.7_Outliers-Controlled_disp'!$F$5:$F$500,0)),""),"")</f>
        <v>WaW_155</v>
      </c>
      <c r="AI210" s="5"/>
      <c r="AJ210" s="5" t="s">
        <v>1569</v>
      </c>
      <c r="AK210" s="5">
        <f t="shared" si="3"/>
        <v>7</v>
      </c>
    </row>
    <row r="211" spans="1:37" x14ac:dyDescent="0.25">
      <c r="A211" s="5" t="s">
        <v>799</v>
      </c>
      <c r="B211" s="5" t="s">
        <v>23</v>
      </c>
      <c r="C211" s="5" t="s">
        <v>708</v>
      </c>
      <c r="D211" s="5" t="s">
        <v>620</v>
      </c>
      <c r="E211" s="5" t="s">
        <v>801</v>
      </c>
      <c r="F211" s="5" t="s">
        <v>800</v>
      </c>
      <c r="G211" s="5">
        <v>3</v>
      </c>
      <c r="H211" s="15">
        <v>1</v>
      </c>
      <c r="I211" s="4" t="s">
        <v>1908</v>
      </c>
      <c r="J211" s="13">
        <f>IFERROR(IF(INDEX('11.1_Outliers-Generation'!$N$5:$N$500,MATCH($F211,'11.1_Outliers-Generation'!$F$5:$F$500,0))&lt;&gt;"N",
INDEX('11.1_Outliers-Generation'!J$5:J$500,MATCH($F211,'11.1_Outliers-Generation'!$F$5:$F$500,0)),""),"")</f>
        <v>0.91101311890828696</v>
      </c>
      <c r="K211" s="8">
        <f>IFERROR(IF(INDEX('11.1_Outliers-Generation'!$N$5:$N$500,MATCH($F211,'11.1_Outliers-Generation'!$F$5:$F$500,0))&lt;&gt;"N",
INDEX('11.1_Outliers-Generation'!K$5:K$500,MATCH($F211,'11.1_Outliers-Generation'!$F$5:$F$500,0)),""),"")</f>
        <v>2016</v>
      </c>
      <c r="L211" s="13" t="str">
        <f>IFERROR(IF(INDEX('11.1_Outliers-Generation'!$N$5:$N$500,MATCH($F211,'11.1_Outliers-Generation'!$F$5:$F$500,0))&lt;&gt;"N",
INDEX('11.1_Outliers-Generation'!L$5:L$500,MATCH($F211,'11.1_Outliers-Generation'!$F$5:$F$500,0)),""),"")</f>
        <v>WaW_156</v>
      </c>
      <c r="M211" s="14">
        <f>IFERROR(IF(INDEX('11.2_Outliers-Collection_cov'!$N$5:$N$500,MATCH($F211,'11.2_Outliers-Collection_cov'!$F$5:$F$500,0))&lt;&gt;"N",
INDEX('11.2_Outliers-Collection_cov'!J$5:J$500,MATCH($F211,'11.2_Outliers-Collection_cov'!$F$5:$F$500,0)),""),"")</f>
        <v>65</v>
      </c>
      <c r="N211" s="8">
        <f>IFERROR(IF(INDEX('11.2_Outliers-Collection_cov'!$N$5:$N$500,MATCH($F211,'11.2_Outliers-Collection_cov'!$F$5:$F$500,0))&lt;&gt;"N",
INDEX('11.2_Outliers-Collection_cov'!K$5:K$500,MATCH($F211,'11.2_Outliers-Collection_cov'!$F$5:$F$500,0)),""),"")</f>
        <v>2016</v>
      </c>
      <c r="O211" s="13" t="str">
        <f>IFERROR(IF(INDEX('11.2_Outliers-Collection_cov'!$N$5:$N$500,MATCH($F211,'11.2_Outliers-Collection_cov'!$F$5:$F$500,0))&lt;&gt;"N",
INDEX('11.2_Outliers-Collection_cov'!L$5:L$500,MATCH($F211,'11.2_Outliers-Collection_cov'!$F$5:$F$500,0)),""),"")</f>
        <v>WaW_156</v>
      </c>
      <c r="P211" s="14">
        <f>IFERROR(IF(INDEX('11.3_Outliers-Plastic'!$N$5:$N$500,MATCH($F211,'11.3_Outliers-Plastic'!$F$5:$F$500,0))&lt;&gt;"N",
INDEX('11.3_Outliers-Plastic'!J$5:J$500,MATCH($F211,'11.3_Outliers-Plastic'!$F$5:$F$500,0)),""),"")</f>
        <v>15</v>
      </c>
      <c r="Q211" s="8">
        <f>IFERROR(IF(INDEX('11.3_Outliers-Plastic'!$N$5:$N$500,MATCH($F211,'11.3_Outliers-Plastic'!$F$5:$F$500,0))&lt;&gt;"N",
INDEX('11.3_Outliers-Plastic'!K$5:K$500,MATCH($F211,'11.3_Outliers-Plastic'!$F$5:$F$500,0)),""),"")</f>
        <v>2016</v>
      </c>
      <c r="R211" s="14" t="str">
        <f>IFERROR(IF(INDEX('11.3_Outliers-Plastic'!$N$5:$N$500,MATCH($F211,'11.3_Outliers-Plastic'!$F$5:$F$500,0))&lt;&gt;"N",
INDEX('11.3_Outliers-Plastic'!L$5:L$500,MATCH($F211,'11.3_Outliers-Plastic'!$F$5:$F$500,0)),""),"")</f>
        <v>WaW_156</v>
      </c>
      <c r="S211" s="12"/>
      <c r="T211" s="5"/>
      <c r="U211" s="5" t="s">
        <v>1569</v>
      </c>
      <c r="V211" s="14">
        <f>IFERROR(IF(INDEX('11.5_Outliers-Other_recovery'!$N$5:$N$500,MATCH($F211,'11.5_Outliers-Other_recovery'!$F$5:$F$500,0))&lt;&gt;"N",
INDEX('11.5_Outliers-Other_recovery'!J$5:J$500,MATCH($F211,'11.5_Outliers-Other_recovery'!$F$5:$F$500,0)),""),"")</f>
        <v>0</v>
      </c>
      <c r="W211" s="8">
        <f>IFERROR(IF(INDEX('11.5_Outliers-Other_recovery'!$N$5:$N$500,MATCH($F211,'11.5_Outliers-Other_recovery'!$F$5:$F$500,0))&lt;&gt;"N",
INDEX('11.5_Outliers-Other_recovery'!K$5:K$500,MATCH($F211,'11.5_Outliers-Other_recovery'!$F$5:$F$500,0)),""),"")</f>
        <v>2016</v>
      </c>
      <c r="X211" s="14" t="str">
        <f>IFERROR(IF(INDEX('11.5_Outliers-Other_recovery'!$N$5:$N$500,MATCH($F211,'11.5_Outliers-Other_recovery'!$F$5:$F$500,0))&lt;&gt;"N",
INDEX('11.5_Outliers-Other_recovery'!L$5:L$500,MATCH($F211,'11.5_Outliers-Other_recovery'!$F$5:$F$500,0)),""),"")</f>
        <v>WaW_156</v>
      </c>
      <c r="Y211" s="14">
        <f>IFERROR(IF(INDEX('11.4_Outliers-Formal_dry_recy'!$N$5:$N$500,MATCH($F211,'11.4_Outliers-Formal_dry_recy'!$F$5:$F$500,0))&lt;&gt;"N",
INDEX('11.4_Outliers-Formal_dry_recy'!J$5:J$500,MATCH($F211,'11.4_Outliers-Formal_dry_recy'!$F$5:$F$500,0)),""),"")</f>
        <v>0</v>
      </c>
      <c r="Z211" s="8">
        <f>IFERROR(IF(INDEX('11.4_Outliers-Formal_dry_recy'!$N$5:$N$500,MATCH($F211,'11.4_Outliers-Formal_dry_recy'!$F$5:$F$500,0))&lt;&gt;"N",
INDEX('11.4_Outliers-Formal_dry_recy'!K$5:K$500,MATCH($F211,'11.4_Outliers-Formal_dry_recy'!$F$5:$F$500,0)),""),"")</f>
        <v>2016</v>
      </c>
      <c r="AA211" s="14" t="str">
        <f>IFERROR(IF(INDEX('11.4_Outliers-Formal_dry_recy'!$N$5:$N$500,MATCH($F211,'11.4_Outliers-Formal_dry_recy'!$F$5:$F$500,0))&lt;&gt;"N",
INDEX('11.4_Outliers-Formal_dry_recy'!L$5:L$500,MATCH($F211,'11.4_Outliers-Formal_dry_recy'!$F$5:$F$500,0)),""),"")</f>
        <v>WaW_156</v>
      </c>
      <c r="AB211" s="14">
        <f>IFERROR(IF(INDEX('11.6_Outliers-Incineration'!$N$5:$N$500,MATCH($F211,'11.6_Outliers-Incineration'!$F$5:$F$500,0))&lt;&gt;"N",
INDEX('11.6_Outliers-Incineration'!J$5:J$500,MATCH($F211,'11.6_Outliers-Incineration'!$F$5:$F$500,0)),""),"")</f>
        <v>0</v>
      </c>
      <c r="AC211" s="8">
        <f>IFERROR(IF(INDEX('11.6_Outliers-Incineration'!$N$5:$N$500,MATCH($F211,'11.6_Outliers-Incineration'!$F$5:$F$500,0))&lt;&gt;"N",
INDEX('11.6_Outliers-Incineration'!K$5:K$500,MATCH($F211,'11.6_Outliers-Incineration'!$F$5:$F$500,0)),""),"")</f>
        <v>2016</v>
      </c>
      <c r="AD211" s="14" t="str">
        <f>IFERROR(IF(INDEX('11.6_Outliers-Incineration'!$N$5:$N$500,MATCH($F211,'11.6_Outliers-Incineration'!$F$5:$F$500,0))&lt;&gt;"N",
INDEX('11.6_Outliers-Incineration'!L$5:L$500,MATCH($F211,'11.6_Outliers-Incineration'!$F$5:$F$500,0)),""),"")</f>
        <v>WaW_156</v>
      </c>
      <c r="AE211" s="14">
        <f>IFERROR(IF(INDEX('11.7_Outliers-Controlled_disp'!$N$5:$N$500,MATCH($F211,'11.7_Outliers-Controlled_disp'!$F$5:$F$500,0))&lt;&gt;"N",
INDEX('11.7_Outliers-Controlled_disp'!J$5:J$500,MATCH($F211,'11.7_Outliers-Controlled_disp'!$F$5:$F$500,0)),""),"")</f>
        <v>0</v>
      </c>
      <c r="AF211" s="8">
        <f>IFERROR(IF(INDEX('11.7_Outliers-Controlled_disp'!$N$5:$N$500,MATCH($F211,'11.7_Outliers-Controlled_disp'!$F$5:$F$500,0))&lt;&gt;"N",
INDEX('11.7_Outliers-Controlled_disp'!K$5:K$500,MATCH($F211,'11.7_Outliers-Controlled_disp'!$F$5:$F$500,0)),""),"")</f>
        <v>2016</v>
      </c>
      <c r="AG211" s="14" t="str">
        <f>IFERROR(IF(INDEX('11.7_Outliers-Controlled_disp'!$N$5:$N$500,MATCH($F211,'11.7_Outliers-Controlled_disp'!$F$5:$F$500,0))&lt;&gt;"N",
INDEX('11.7_Outliers-Controlled_disp'!L$5:L$500,MATCH($F211,'11.7_Outliers-Controlled_disp'!$F$5:$F$500,0)),""),"")</f>
        <v>WaW_156</v>
      </c>
      <c r="AI211" s="5"/>
      <c r="AJ211" s="5" t="s">
        <v>1569</v>
      </c>
      <c r="AK211" s="5">
        <f t="shared" si="3"/>
        <v>7</v>
      </c>
    </row>
    <row r="212" spans="1:37" x14ac:dyDescent="0.25">
      <c r="A212" s="5" t="s">
        <v>802</v>
      </c>
      <c r="B212" s="5" t="s">
        <v>23</v>
      </c>
      <c r="C212" s="5" t="s">
        <v>708</v>
      </c>
      <c r="D212" s="5" t="s">
        <v>620</v>
      </c>
      <c r="E212" s="5" t="s">
        <v>804</v>
      </c>
      <c r="F212" s="5" t="s">
        <v>803</v>
      </c>
      <c r="G212" s="5">
        <v>3</v>
      </c>
      <c r="H212" s="15">
        <v>1</v>
      </c>
      <c r="I212" s="4" t="s">
        <v>1909</v>
      </c>
      <c r="J212" s="13">
        <f>IFERROR(IF(INDEX('11.1_Outliers-Generation'!$N$5:$N$500,MATCH($F212,'11.1_Outliers-Generation'!$F$5:$F$500,0))&lt;&gt;"N",
INDEX('11.1_Outliers-Generation'!J$5:J$500,MATCH($F212,'11.1_Outliers-Generation'!$F$5:$F$500,0)),""),"")</f>
        <v>0.75084559222915348</v>
      </c>
      <c r="K212" s="8">
        <f>IFERROR(IF(INDEX('11.1_Outliers-Generation'!$N$5:$N$500,MATCH($F212,'11.1_Outliers-Generation'!$F$5:$F$500,0))&lt;&gt;"N",
INDEX('11.1_Outliers-Generation'!K$5:K$500,MATCH($F212,'11.1_Outliers-Generation'!$F$5:$F$500,0)),""),"")</f>
        <v>2016</v>
      </c>
      <c r="L212" s="13" t="str">
        <f>IFERROR(IF(INDEX('11.1_Outliers-Generation'!$N$5:$N$500,MATCH($F212,'11.1_Outliers-Generation'!$F$5:$F$500,0))&lt;&gt;"N",
INDEX('11.1_Outliers-Generation'!L$5:L$500,MATCH($F212,'11.1_Outliers-Generation'!$F$5:$F$500,0)),""),"")</f>
        <v>WaW_157</v>
      </c>
      <c r="M212" s="14">
        <f>IFERROR(IF(INDEX('11.2_Outliers-Collection_cov'!$N$5:$N$500,MATCH($F212,'11.2_Outliers-Collection_cov'!$F$5:$F$500,0))&lt;&gt;"N",
INDEX('11.2_Outliers-Collection_cov'!J$5:J$500,MATCH($F212,'11.2_Outliers-Collection_cov'!$F$5:$F$500,0)),""),"")</f>
        <v>85</v>
      </c>
      <c r="N212" s="8">
        <f>IFERROR(IF(INDEX('11.2_Outliers-Collection_cov'!$N$5:$N$500,MATCH($F212,'11.2_Outliers-Collection_cov'!$F$5:$F$500,0))&lt;&gt;"N",
INDEX('11.2_Outliers-Collection_cov'!K$5:K$500,MATCH($F212,'11.2_Outliers-Collection_cov'!$F$5:$F$500,0)),""),"")</f>
        <v>2016</v>
      </c>
      <c r="O212" s="13" t="str">
        <f>IFERROR(IF(INDEX('11.2_Outliers-Collection_cov'!$N$5:$N$500,MATCH($F212,'11.2_Outliers-Collection_cov'!$F$5:$F$500,0))&lt;&gt;"N",
INDEX('11.2_Outliers-Collection_cov'!L$5:L$500,MATCH($F212,'11.2_Outliers-Collection_cov'!$F$5:$F$500,0)),""),"")</f>
        <v>WaW_157</v>
      </c>
      <c r="P212" s="14" t="str">
        <f>IFERROR(IF(INDEX('11.3_Outliers-Plastic'!$N$5:$N$500,MATCH($F212,'11.3_Outliers-Plastic'!$F$5:$F$500,0))&lt;&gt;"N",
INDEX('11.3_Outliers-Plastic'!J$5:J$500,MATCH($F212,'11.3_Outliers-Plastic'!$F$5:$F$500,0)),""),"")</f>
        <v/>
      </c>
      <c r="Q212" s="8" t="str">
        <f>IFERROR(IF(INDEX('11.3_Outliers-Plastic'!$N$5:$N$500,MATCH($F212,'11.3_Outliers-Plastic'!$F$5:$F$500,0))&lt;&gt;"N",
INDEX('11.3_Outliers-Plastic'!K$5:K$500,MATCH($F212,'11.3_Outliers-Plastic'!$F$5:$F$500,0)),""),"")</f>
        <v/>
      </c>
      <c r="R212" s="14" t="str">
        <f>IFERROR(IF(INDEX('11.3_Outliers-Plastic'!$N$5:$N$500,MATCH($F212,'11.3_Outliers-Plastic'!$F$5:$F$500,0))&lt;&gt;"N",
INDEX('11.3_Outliers-Plastic'!L$5:L$500,MATCH($F212,'11.3_Outliers-Plastic'!$F$5:$F$500,0)),""),"")</f>
        <v/>
      </c>
      <c r="S212" s="12"/>
      <c r="T212" s="5"/>
      <c r="U212" s="5" t="s">
        <v>1569</v>
      </c>
      <c r="V212" s="14">
        <f>IFERROR(IF(INDEX('11.5_Outliers-Other_recovery'!$N$5:$N$500,MATCH($F212,'11.5_Outliers-Other_recovery'!$F$5:$F$500,0))&lt;&gt;"N",
INDEX('11.5_Outliers-Other_recovery'!J$5:J$500,MATCH($F212,'11.5_Outliers-Other_recovery'!$F$5:$F$500,0)),""),"")</f>
        <v>9.8557692307692299</v>
      </c>
      <c r="W212" s="8">
        <f>IFERROR(IF(INDEX('11.5_Outliers-Other_recovery'!$N$5:$N$500,MATCH($F212,'11.5_Outliers-Other_recovery'!$F$5:$F$500,0))&lt;&gt;"N",
INDEX('11.5_Outliers-Other_recovery'!K$5:K$500,MATCH($F212,'11.5_Outliers-Other_recovery'!$F$5:$F$500,0)),""),"")</f>
        <v>2016</v>
      </c>
      <c r="X212" s="14" t="str">
        <f>IFERROR(IF(INDEX('11.5_Outliers-Other_recovery'!$N$5:$N$500,MATCH($F212,'11.5_Outliers-Other_recovery'!$F$5:$F$500,0))&lt;&gt;"N",
INDEX('11.5_Outliers-Other_recovery'!L$5:L$500,MATCH($F212,'11.5_Outliers-Other_recovery'!$F$5:$F$500,0)),""),"")</f>
        <v>WaW_157</v>
      </c>
      <c r="Y212" s="14">
        <f>IFERROR(IF(INDEX('11.4_Outliers-Formal_dry_recy'!$N$5:$N$500,MATCH($F212,'11.4_Outliers-Formal_dry_recy'!$F$5:$F$500,0))&lt;&gt;"N",
INDEX('11.4_Outliers-Formal_dry_recy'!J$5:J$500,MATCH($F212,'11.4_Outliers-Formal_dry_recy'!$F$5:$F$500,0)),""),"")</f>
        <v>0</v>
      </c>
      <c r="Z212" s="8">
        <f>IFERROR(IF(INDEX('11.4_Outliers-Formal_dry_recy'!$N$5:$N$500,MATCH($F212,'11.4_Outliers-Formal_dry_recy'!$F$5:$F$500,0))&lt;&gt;"N",
INDEX('11.4_Outliers-Formal_dry_recy'!K$5:K$500,MATCH($F212,'11.4_Outliers-Formal_dry_recy'!$F$5:$F$500,0)),""),"")</f>
        <v>2016</v>
      </c>
      <c r="AA212" s="14" t="str">
        <f>IFERROR(IF(INDEX('11.4_Outliers-Formal_dry_recy'!$N$5:$N$500,MATCH($F212,'11.4_Outliers-Formal_dry_recy'!$F$5:$F$500,0))&lt;&gt;"N",
INDEX('11.4_Outliers-Formal_dry_recy'!L$5:L$500,MATCH($F212,'11.4_Outliers-Formal_dry_recy'!$F$5:$F$500,0)),""),"")</f>
        <v>WaW_157</v>
      </c>
      <c r="AB212" s="14">
        <f>IFERROR(IF(INDEX('11.6_Outliers-Incineration'!$N$5:$N$500,MATCH($F212,'11.6_Outliers-Incineration'!$F$5:$F$500,0))&lt;&gt;"N",
INDEX('11.6_Outliers-Incineration'!J$5:J$500,MATCH($F212,'11.6_Outliers-Incineration'!$F$5:$F$500,0)),""),"")</f>
        <v>0</v>
      </c>
      <c r="AC212" s="8">
        <f>IFERROR(IF(INDEX('11.6_Outliers-Incineration'!$N$5:$N$500,MATCH($F212,'11.6_Outliers-Incineration'!$F$5:$F$500,0))&lt;&gt;"N",
INDEX('11.6_Outliers-Incineration'!K$5:K$500,MATCH($F212,'11.6_Outliers-Incineration'!$F$5:$F$500,0)),""),"")</f>
        <v>2016</v>
      </c>
      <c r="AD212" s="14" t="str">
        <f>IFERROR(IF(INDEX('11.6_Outliers-Incineration'!$N$5:$N$500,MATCH($F212,'11.6_Outliers-Incineration'!$F$5:$F$500,0))&lt;&gt;"N",
INDEX('11.6_Outliers-Incineration'!L$5:L$500,MATCH($F212,'11.6_Outliers-Incineration'!$F$5:$F$500,0)),""),"")</f>
        <v>WaW_157</v>
      </c>
      <c r="AE212" s="14">
        <f>IFERROR(IF(INDEX('11.7_Outliers-Controlled_disp'!$N$5:$N$500,MATCH($F212,'11.7_Outliers-Controlled_disp'!$F$5:$F$500,0))&lt;&gt;"N",
INDEX('11.7_Outliers-Controlled_disp'!J$5:J$500,MATCH($F212,'11.7_Outliers-Controlled_disp'!$F$5:$F$500,0)),""),"")</f>
        <v>0</v>
      </c>
      <c r="AF212" s="8">
        <f>IFERROR(IF(INDEX('11.7_Outliers-Controlled_disp'!$N$5:$N$500,MATCH($F212,'11.7_Outliers-Controlled_disp'!$F$5:$F$500,0))&lt;&gt;"N",
INDEX('11.7_Outliers-Controlled_disp'!K$5:K$500,MATCH($F212,'11.7_Outliers-Controlled_disp'!$F$5:$F$500,0)),""),"")</f>
        <v>2016</v>
      </c>
      <c r="AG212" s="14" t="str">
        <f>IFERROR(IF(INDEX('11.7_Outliers-Controlled_disp'!$N$5:$N$500,MATCH($F212,'11.7_Outliers-Controlled_disp'!$F$5:$F$500,0))&lt;&gt;"N",
INDEX('11.7_Outliers-Controlled_disp'!L$5:L$500,MATCH($F212,'11.7_Outliers-Controlled_disp'!$F$5:$F$500,0)),""),"")</f>
        <v>WaW_157</v>
      </c>
      <c r="AI212" s="5"/>
      <c r="AJ212" s="5" t="s">
        <v>1569</v>
      </c>
      <c r="AK212" s="5">
        <f t="shared" si="3"/>
        <v>6</v>
      </c>
    </row>
    <row r="213" spans="1:37" x14ac:dyDescent="0.25">
      <c r="A213" s="5" t="s">
        <v>805</v>
      </c>
      <c r="B213" s="5" t="s">
        <v>23</v>
      </c>
      <c r="C213" s="5" t="s">
        <v>708</v>
      </c>
      <c r="D213" s="5" t="s">
        <v>620</v>
      </c>
      <c r="E213" s="5" t="s">
        <v>807</v>
      </c>
      <c r="F213" s="5" t="s">
        <v>806</v>
      </c>
      <c r="G213" s="5">
        <v>3</v>
      </c>
      <c r="H213" s="15">
        <v>1</v>
      </c>
      <c r="I213" s="4"/>
      <c r="J213" s="13">
        <f>IFERROR(IF(INDEX('11.1_Outliers-Generation'!$N$5:$N$500,MATCH($F213,'11.1_Outliers-Generation'!$F$5:$F$500,0))&lt;&gt;"N",
INDEX('11.1_Outliers-Generation'!J$5:J$500,MATCH($F213,'11.1_Outliers-Generation'!$F$5:$F$500,0)),""),"")</f>
        <v>0.62071986792991118</v>
      </c>
      <c r="K213" s="8">
        <f>IFERROR(IF(INDEX('11.1_Outliers-Generation'!$N$5:$N$500,MATCH($F213,'11.1_Outliers-Generation'!$F$5:$F$500,0))&lt;&gt;"N",
INDEX('11.1_Outliers-Generation'!K$5:K$500,MATCH($F213,'11.1_Outliers-Generation'!$F$5:$F$500,0)),""),"")</f>
        <v>2016</v>
      </c>
      <c r="L213" s="13" t="str">
        <f>IFERROR(IF(INDEX('11.1_Outliers-Generation'!$N$5:$N$500,MATCH($F213,'11.1_Outliers-Generation'!$F$5:$F$500,0))&lt;&gt;"N",
INDEX('11.1_Outliers-Generation'!L$5:L$500,MATCH($F213,'11.1_Outliers-Generation'!$F$5:$F$500,0)),""),"")</f>
        <v>WaW_158</v>
      </c>
      <c r="M213" s="14">
        <f>IFERROR(IF(INDEX('11.2_Outliers-Collection_cov'!$N$5:$N$500,MATCH($F213,'11.2_Outliers-Collection_cov'!$F$5:$F$500,0))&lt;&gt;"N",
INDEX('11.2_Outliers-Collection_cov'!J$5:J$500,MATCH($F213,'11.2_Outliers-Collection_cov'!$F$5:$F$500,0)),""),"")</f>
        <v>100</v>
      </c>
      <c r="N213" s="8">
        <f>IFERROR(IF(INDEX('11.2_Outliers-Collection_cov'!$N$5:$N$500,MATCH($F213,'11.2_Outliers-Collection_cov'!$F$5:$F$500,0))&lt;&gt;"N",
INDEX('11.2_Outliers-Collection_cov'!K$5:K$500,MATCH($F213,'11.2_Outliers-Collection_cov'!$F$5:$F$500,0)),""),"")</f>
        <v>2016</v>
      </c>
      <c r="O213" s="13" t="str">
        <f>IFERROR(IF(INDEX('11.2_Outliers-Collection_cov'!$N$5:$N$500,MATCH($F213,'11.2_Outliers-Collection_cov'!$F$5:$F$500,0))&lt;&gt;"N",
INDEX('11.2_Outliers-Collection_cov'!L$5:L$500,MATCH($F213,'11.2_Outliers-Collection_cov'!$F$5:$F$500,0)),""),"")</f>
        <v>WaW_158</v>
      </c>
      <c r="P213" s="14" t="str">
        <f>IFERROR(IF(INDEX('11.3_Outliers-Plastic'!$N$5:$N$500,MATCH($F213,'11.3_Outliers-Plastic'!$F$5:$F$500,0))&lt;&gt;"N",
INDEX('11.3_Outliers-Plastic'!J$5:J$500,MATCH($F213,'11.3_Outliers-Plastic'!$F$5:$F$500,0)),""),"")</f>
        <v/>
      </c>
      <c r="Q213" s="8" t="str">
        <f>IFERROR(IF(INDEX('11.3_Outliers-Plastic'!$N$5:$N$500,MATCH($F213,'11.3_Outliers-Plastic'!$F$5:$F$500,0))&lt;&gt;"N",
INDEX('11.3_Outliers-Plastic'!K$5:K$500,MATCH($F213,'11.3_Outliers-Plastic'!$F$5:$F$500,0)),""),"")</f>
        <v/>
      </c>
      <c r="R213" s="14" t="str">
        <f>IFERROR(IF(INDEX('11.3_Outliers-Plastic'!$N$5:$N$500,MATCH($F213,'11.3_Outliers-Plastic'!$F$5:$F$500,0))&lt;&gt;"N",
INDEX('11.3_Outliers-Plastic'!L$5:L$500,MATCH($F213,'11.3_Outliers-Plastic'!$F$5:$F$500,0)),""),"")</f>
        <v/>
      </c>
      <c r="S213" s="12"/>
      <c r="T213" s="5"/>
      <c r="U213" s="5" t="s">
        <v>1569</v>
      </c>
      <c r="V213" s="14">
        <f>IFERROR(IF(INDEX('11.5_Outliers-Other_recovery'!$N$5:$N$500,MATCH($F213,'11.5_Outliers-Other_recovery'!$F$5:$F$500,0))&lt;&gt;"N",
INDEX('11.5_Outliers-Other_recovery'!J$5:J$500,MATCH($F213,'11.5_Outliers-Other_recovery'!$F$5:$F$500,0)),""),"")</f>
        <v>0</v>
      </c>
      <c r="W213" s="8">
        <f>IFERROR(IF(INDEX('11.5_Outliers-Other_recovery'!$N$5:$N$500,MATCH($F213,'11.5_Outliers-Other_recovery'!$F$5:$F$500,0))&lt;&gt;"N",
INDEX('11.5_Outliers-Other_recovery'!K$5:K$500,MATCH($F213,'11.5_Outliers-Other_recovery'!$F$5:$F$500,0)),""),"")</f>
        <v>2016</v>
      </c>
      <c r="X213" s="14" t="str">
        <f>IFERROR(IF(INDEX('11.5_Outliers-Other_recovery'!$N$5:$N$500,MATCH($F213,'11.5_Outliers-Other_recovery'!$F$5:$F$500,0))&lt;&gt;"N",
INDEX('11.5_Outliers-Other_recovery'!L$5:L$500,MATCH($F213,'11.5_Outliers-Other_recovery'!$F$5:$F$500,0)),""),"")</f>
        <v>WaW_158</v>
      </c>
      <c r="Y213" s="14">
        <f>IFERROR(IF(INDEX('11.4_Outliers-Formal_dry_recy'!$N$5:$N$500,MATCH($F213,'11.4_Outliers-Formal_dry_recy'!$F$5:$F$500,0))&lt;&gt;"N",
INDEX('11.4_Outliers-Formal_dry_recy'!J$5:J$500,MATCH($F213,'11.4_Outliers-Formal_dry_recy'!$F$5:$F$500,0)),""),"")</f>
        <v>0</v>
      </c>
      <c r="Z213" s="8">
        <f>IFERROR(IF(INDEX('11.4_Outliers-Formal_dry_recy'!$N$5:$N$500,MATCH($F213,'11.4_Outliers-Formal_dry_recy'!$F$5:$F$500,0))&lt;&gt;"N",
INDEX('11.4_Outliers-Formal_dry_recy'!K$5:K$500,MATCH($F213,'11.4_Outliers-Formal_dry_recy'!$F$5:$F$500,0)),""),"")</f>
        <v>2016</v>
      </c>
      <c r="AA213" s="14" t="str">
        <f>IFERROR(IF(INDEX('11.4_Outliers-Formal_dry_recy'!$N$5:$N$500,MATCH($F213,'11.4_Outliers-Formal_dry_recy'!$F$5:$F$500,0))&lt;&gt;"N",
INDEX('11.4_Outliers-Formal_dry_recy'!L$5:L$500,MATCH($F213,'11.4_Outliers-Formal_dry_recy'!$F$5:$F$500,0)),""),"")</f>
        <v>WaW_158</v>
      </c>
      <c r="AB213" s="14">
        <f>IFERROR(IF(INDEX('11.6_Outliers-Incineration'!$N$5:$N$500,MATCH($F213,'11.6_Outliers-Incineration'!$F$5:$F$500,0))&lt;&gt;"N",
INDEX('11.6_Outliers-Incineration'!J$5:J$500,MATCH($F213,'11.6_Outliers-Incineration'!$F$5:$F$500,0)),""),"")</f>
        <v>0</v>
      </c>
      <c r="AC213" s="8">
        <f>IFERROR(IF(INDEX('11.6_Outliers-Incineration'!$N$5:$N$500,MATCH($F213,'11.6_Outliers-Incineration'!$F$5:$F$500,0))&lt;&gt;"N",
INDEX('11.6_Outliers-Incineration'!K$5:K$500,MATCH($F213,'11.6_Outliers-Incineration'!$F$5:$F$500,0)),""),"")</f>
        <v>2016</v>
      </c>
      <c r="AD213" s="14" t="str">
        <f>IFERROR(IF(INDEX('11.6_Outliers-Incineration'!$N$5:$N$500,MATCH($F213,'11.6_Outliers-Incineration'!$F$5:$F$500,0))&lt;&gt;"N",
INDEX('11.6_Outliers-Incineration'!L$5:L$500,MATCH($F213,'11.6_Outliers-Incineration'!$F$5:$F$500,0)),""),"")</f>
        <v>WaW_158</v>
      </c>
      <c r="AE213" s="14">
        <f>IFERROR(IF(INDEX('11.7_Outliers-Controlled_disp'!$N$5:$N$500,MATCH($F213,'11.7_Outliers-Controlled_disp'!$F$5:$F$500,0))&lt;&gt;"N",
INDEX('11.7_Outliers-Controlled_disp'!J$5:J$500,MATCH($F213,'11.7_Outliers-Controlled_disp'!$F$5:$F$500,0)),""),"")</f>
        <v>0</v>
      </c>
      <c r="AF213" s="8">
        <f>IFERROR(IF(INDEX('11.7_Outliers-Controlled_disp'!$N$5:$N$500,MATCH($F213,'11.7_Outliers-Controlled_disp'!$F$5:$F$500,0))&lt;&gt;"N",
INDEX('11.7_Outliers-Controlled_disp'!K$5:K$500,MATCH($F213,'11.7_Outliers-Controlled_disp'!$F$5:$F$500,0)),""),"")</f>
        <v>2016</v>
      </c>
      <c r="AG213" s="14" t="str">
        <f>IFERROR(IF(INDEX('11.7_Outliers-Controlled_disp'!$N$5:$N$500,MATCH($F213,'11.7_Outliers-Controlled_disp'!$F$5:$F$500,0))&lt;&gt;"N",
INDEX('11.7_Outliers-Controlled_disp'!L$5:L$500,MATCH($F213,'11.7_Outliers-Controlled_disp'!$F$5:$F$500,0)),""),"")</f>
        <v>WaW_158</v>
      </c>
      <c r="AI213" s="5"/>
      <c r="AJ213" s="5" t="s">
        <v>1569</v>
      </c>
      <c r="AK213" s="5">
        <f t="shared" si="3"/>
        <v>6</v>
      </c>
    </row>
    <row r="214" spans="1:37" x14ac:dyDescent="0.25">
      <c r="A214" s="5" t="s">
        <v>808</v>
      </c>
      <c r="B214" s="5" t="s">
        <v>23</v>
      </c>
      <c r="C214" s="5" t="s">
        <v>708</v>
      </c>
      <c r="D214" s="5" t="s">
        <v>620</v>
      </c>
      <c r="E214" s="5" t="s">
        <v>810</v>
      </c>
      <c r="F214" s="5" t="s">
        <v>809</v>
      </c>
      <c r="G214" s="5">
        <v>3</v>
      </c>
      <c r="H214" s="15">
        <v>1</v>
      </c>
      <c r="I214" s="4"/>
      <c r="J214" s="13">
        <f>IFERROR(IF(INDEX('11.1_Outliers-Generation'!$N$5:$N$500,MATCH($F214,'11.1_Outliers-Generation'!$F$5:$F$500,0))&lt;&gt;"N",
INDEX('11.1_Outliers-Generation'!J$5:J$500,MATCH($F214,'11.1_Outliers-Generation'!$F$5:$F$500,0)),""),"")</f>
        <v>0.48701456822911765</v>
      </c>
      <c r="K214" s="8">
        <f>IFERROR(IF(INDEX('11.1_Outliers-Generation'!$N$5:$N$500,MATCH($F214,'11.1_Outliers-Generation'!$F$5:$F$500,0))&lt;&gt;"N",
INDEX('11.1_Outliers-Generation'!K$5:K$500,MATCH($F214,'11.1_Outliers-Generation'!$F$5:$F$500,0)),""),"")</f>
        <v>2016</v>
      </c>
      <c r="L214" s="13" t="str">
        <f>IFERROR(IF(INDEX('11.1_Outliers-Generation'!$N$5:$N$500,MATCH($F214,'11.1_Outliers-Generation'!$F$5:$F$500,0))&lt;&gt;"N",
INDEX('11.1_Outliers-Generation'!L$5:L$500,MATCH($F214,'11.1_Outliers-Generation'!$F$5:$F$500,0)),""),"")</f>
        <v>WaW_159</v>
      </c>
      <c r="M214" s="14">
        <f>IFERROR(IF(INDEX('11.2_Outliers-Collection_cov'!$N$5:$N$500,MATCH($F214,'11.2_Outliers-Collection_cov'!$F$5:$F$500,0))&lt;&gt;"N",
INDEX('11.2_Outliers-Collection_cov'!J$5:J$500,MATCH($F214,'11.2_Outliers-Collection_cov'!$F$5:$F$500,0)),""),"")</f>
        <v>100</v>
      </c>
      <c r="N214" s="8">
        <f>IFERROR(IF(INDEX('11.2_Outliers-Collection_cov'!$N$5:$N$500,MATCH($F214,'11.2_Outliers-Collection_cov'!$F$5:$F$500,0))&lt;&gt;"N",
INDEX('11.2_Outliers-Collection_cov'!K$5:K$500,MATCH($F214,'11.2_Outliers-Collection_cov'!$F$5:$F$500,0)),""),"")</f>
        <v>2016</v>
      </c>
      <c r="O214" s="13" t="str">
        <f>IFERROR(IF(INDEX('11.2_Outliers-Collection_cov'!$N$5:$N$500,MATCH($F214,'11.2_Outliers-Collection_cov'!$F$5:$F$500,0))&lt;&gt;"N",
INDEX('11.2_Outliers-Collection_cov'!L$5:L$500,MATCH($F214,'11.2_Outliers-Collection_cov'!$F$5:$F$500,0)),""),"")</f>
        <v>WaW_159</v>
      </c>
      <c r="P214" s="14">
        <f>IFERROR(IF(INDEX('11.3_Outliers-Plastic'!$N$5:$N$500,MATCH($F214,'11.3_Outliers-Plastic'!$F$5:$F$500,0))&lt;&gt;"N",
INDEX('11.3_Outliers-Plastic'!J$5:J$500,MATCH($F214,'11.3_Outliers-Plastic'!$F$5:$F$500,0)),""),"")</f>
        <v>13.74</v>
      </c>
      <c r="Q214" s="8">
        <f>IFERROR(IF(INDEX('11.3_Outliers-Plastic'!$N$5:$N$500,MATCH($F214,'11.3_Outliers-Plastic'!$F$5:$F$500,0))&lt;&gt;"N",
INDEX('11.3_Outliers-Plastic'!K$5:K$500,MATCH($F214,'11.3_Outliers-Plastic'!$F$5:$F$500,0)),""),"")</f>
        <v>2016</v>
      </c>
      <c r="R214" s="14" t="str">
        <f>IFERROR(IF(INDEX('11.3_Outliers-Plastic'!$N$5:$N$500,MATCH($F214,'11.3_Outliers-Plastic'!$F$5:$F$500,0))&lt;&gt;"N",
INDEX('11.3_Outliers-Plastic'!L$5:L$500,MATCH($F214,'11.3_Outliers-Plastic'!$F$5:$F$500,0)),""),"")</f>
        <v>WaW_159</v>
      </c>
      <c r="S214" s="12"/>
      <c r="T214" s="5"/>
      <c r="U214" s="5" t="s">
        <v>1569</v>
      </c>
      <c r="V214" s="14">
        <f>IFERROR(IF(INDEX('11.5_Outliers-Other_recovery'!$N$5:$N$500,MATCH($F214,'11.5_Outliers-Other_recovery'!$F$5:$F$500,0))&lt;&gt;"N",
INDEX('11.5_Outliers-Other_recovery'!J$5:J$500,MATCH($F214,'11.5_Outliers-Other_recovery'!$F$5:$F$500,0)),""),"")</f>
        <v>5.7368741131157517</v>
      </c>
      <c r="W214" s="8">
        <f>IFERROR(IF(INDEX('11.5_Outliers-Other_recovery'!$N$5:$N$500,MATCH($F214,'11.5_Outliers-Other_recovery'!$F$5:$F$500,0))&lt;&gt;"N",
INDEX('11.5_Outliers-Other_recovery'!K$5:K$500,MATCH($F214,'11.5_Outliers-Other_recovery'!$F$5:$F$500,0)),""),"")</f>
        <v>2016</v>
      </c>
      <c r="X214" s="14" t="str">
        <f>IFERROR(IF(INDEX('11.5_Outliers-Other_recovery'!$N$5:$N$500,MATCH($F214,'11.5_Outliers-Other_recovery'!$F$5:$F$500,0))&lt;&gt;"N",
INDEX('11.5_Outliers-Other_recovery'!L$5:L$500,MATCH($F214,'11.5_Outliers-Other_recovery'!$F$5:$F$500,0)),""),"")</f>
        <v>WaW_159</v>
      </c>
      <c r="Y214" s="14">
        <f>IFERROR(IF(INDEX('11.4_Outliers-Formal_dry_recy'!$N$5:$N$500,MATCH($F214,'11.4_Outliers-Formal_dry_recy'!$F$5:$F$500,0))&lt;&gt;"N",
INDEX('11.4_Outliers-Formal_dry_recy'!J$5:J$500,MATCH($F214,'11.4_Outliers-Formal_dry_recy'!$F$5:$F$500,0)),""),"")</f>
        <v>0</v>
      </c>
      <c r="Z214" s="8">
        <f>IFERROR(IF(INDEX('11.4_Outliers-Formal_dry_recy'!$N$5:$N$500,MATCH($F214,'11.4_Outliers-Formal_dry_recy'!$F$5:$F$500,0))&lt;&gt;"N",
INDEX('11.4_Outliers-Formal_dry_recy'!K$5:K$500,MATCH($F214,'11.4_Outliers-Formal_dry_recy'!$F$5:$F$500,0)),""),"")</f>
        <v>2016</v>
      </c>
      <c r="AA214" s="14" t="str">
        <f>IFERROR(IF(INDEX('11.4_Outliers-Formal_dry_recy'!$N$5:$N$500,MATCH($F214,'11.4_Outliers-Formal_dry_recy'!$F$5:$F$500,0))&lt;&gt;"N",
INDEX('11.4_Outliers-Formal_dry_recy'!L$5:L$500,MATCH($F214,'11.4_Outliers-Formal_dry_recy'!$F$5:$F$500,0)),""),"")</f>
        <v>WaW_159</v>
      </c>
      <c r="AB214" s="14">
        <f>IFERROR(IF(INDEX('11.6_Outliers-Incineration'!$N$5:$N$500,MATCH($F214,'11.6_Outliers-Incineration'!$F$5:$F$500,0))&lt;&gt;"N",
INDEX('11.6_Outliers-Incineration'!J$5:J$500,MATCH($F214,'11.6_Outliers-Incineration'!$F$5:$F$500,0)),""),"")</f>
        <v>0</v>
      </c>
      <c r="AC214" s="8">
        <f>IFERROR(IF(INDEX('11.6_Outliers-Incineration'!$N$5:$N$500,MATCH($F214,'11.6_Outliers-Incineration'!$F$5:$F$500,0))&lt;&gt;"N",
INDEX('11.6_Outliers-Incineration'!K$5:K$500,MATCH($F214,'11.6_Outliers-Incineration'!$F$5:$F$500,0)),""),"")</f>
        <v>2016</v>
      </c>
      <c r="AD214" s="14" t="str">
        <f>IFERROR(IF(INDEX('11.6_Outliers-Incineration'!$N$5:$N$500,MATCH($F214,'11.6_Outliers-Incineration'!$F$5:$F$500,0))&lt;&gt;"N",
INDEX('11.6_Outliers-Incineration'!L$5:L$500,MATCH($F214,'11.6_Outliers-Incineration'!$F$5:$F$500,0)),""),"")</f>
        <v>WaW_159</v>
      </c>
      <c r="AE214" s="14">
        <f>IFERROR(IF(INDEX('11.7_Outliers-Controlled_disp'!$N$5:$N$500,MATCH($F214,'11.7_Outliers-Controlled_disp'!$F$5:$F$500,0))&lt;&gt;"N",
INDEX('11.7_Outliers-Controlled_disp'!J$5:J$500,MATCH($F214,'11.7_Outliers-Controlled_disp'!$F$5:$F$500,0)),""),"")</f>
        <v>0</v>
      </c>
      <c r="AF214" s="8">
        <f>IFERROR(IF(INDEX('11.7_Outliers-Controlled_disp'!$N$5:$N$500,MATCH($F214,'11.7_Outliers-Controlled_disp'!$F$5:$F$500,0))&lt;&gt;"N",
INDEX('11.7_Outliers-Controlled_disp'!K$5:K$500,MATCH($F214,'11.7_Outliers-Controlled_disp'!$F$5:$F$500,0)),""),"")</f>
        <v>2016</v>
      </c>
      <c r="AG214" s="14" t="str">
        <f>IFERROR(IF(INDEX('11.7_Outliers-Controlled_disp'!$N$5:$N$500,MATCH($F214,'11.7_Outliers-Controlled_disp'!$F$5:$F$500,0))&lt;&gt;"N",
INDEX('11.7_Outliers-Controlled_disp'!L$5:L$500,MATCH($F214,'11.7_Outliers-Controlled_disp'!$F$5:$F$500,0)),""),"")</f>
        <v>WaW_159</v>
      </c>
      <c r="AI214" s="5"/>
      <c r="AJ214" s="5" t="s">
        <v>1569</v>
      </c>
      <c r="AK214" s="5">
        <f t="shared" si="3"/>
        <v>7</v>
      </c>
    </row>
    <row r="215" spans="1:37" x14ac:dyDescent="0.25">
      <c r="A215" s="5" t="s">
        <v>811</v>
      </c>
      <c r="B215" s="5" t="s">
        <v>23</v>
      </c>
      <c r="C215" s="5" t="s">
        <v>708</v>
      </c>
      <c r="D215" s="5" t="s">
        <v>620</v>
      </c>
      <c r="E215" s="5" t="s">
        <v>813</v>
      </c>
      <c r="F215" s="5" t="s">
        <v>812</v>
      </c>
      <c r="G215" s="5">
        <v>3</v>
      </c>
      <c r="H215" s="15">
        <v>2</v>
      </c>
      <c r="I215" s="4" t="s">
        <v>1901</v>
      </c>
      <c r="J215" s="13">
        <f>IFERROR(IF(INDEX('11.1_Outliers-Generation'!$N$5:$N$500,MATCH($F215,'11.1_Outliers-Generation'!$F$5:$F$500,0))&lt;&gt;"N",
INDEX('11.1_Outliers-Generation'!J$5:J$500,MATCH($F215,'11.1_Outliers-Generation'!$F$5:$F$500,0)),""),"")</f>
        <v>0.35714448475444133</v>
      </c>
      <c r="K215" s="8">
        <f>IFERROR(IF(INDEX('11.1_Outliers-Generation'!$N$5:$N$500,MATCH($F215,'11.1_Outliers-Generation'!$F$5:$F$500,0))&lt;&gt;"N",
INDEX('11.1_Outliers-Generation'!K$5:K$500,MATCH($F215,'11.1_Outliers-Generation'!$F$5:$F$500,0)),""),"")</f>
        <v>2016</v>
      </c>
      <c r="L215" s="13" t="str">
        <f>IFERROR(IF(INDEX('11.1_Outliers-Generation'!$N$5:$N$500,MATCH($F215,'11.1_Outliers-Generation'!$F$5:$F$500,0))&lt;&gt;"N",
INDEX('11.1_Outliers-Generation'!L$5:L$500,MATCH($F215,'11.1_Outliers-Generation'!$F$5:$F$500,0)),""),"")</f>
        <v>WaW_160</v>
      </c>
      <c r="M215" s="14">
        <f>IFERROR(IF(INDEX('11.2_Outliers-Collection_cov'!$N$5:$N$500,MATCH($F215,'11.2_Outliers-Collection_cov'!$F$5:$F$500,0))&lt;&gt;"N",
INDEX('11.2_Outliers-Collection_cov'!J$5:J$500,MATCH($F215,'11.2_Outliers-Collection_cov'!$F$5:$F$500,0)),""),"")</f>
        <v>84</v>
      </c>
      <c r="N215" s="8">
        <f>IFERROR(IF(INDEX('11.2_Outliers-Collection_cov'!$N$5:$N$500,MATCH($F215,'11.2_Outliers-Collection_cov'!$F$5:$F$500,0))&lt;&gt;"N",
INDEX('11.2_Outliers-Collection_cov'!K$5:K$500,MATCH($F215,'11.2_Outliers-Collection_cov'!$F$5:$F$500,0)),""),"")</f>
        <v>2016</v>
      </c>
      <c r="O215" s="13" t="str">
        <f>IFERROR(IF(INDEX('11.2_Outliers-Collection_cov'!$N$5:$N$500,MATCH($F215,'11.2_Outliers-Collection_cov'!$F$5:$F$500,0))&lt;&gt;"N",
INDEX('11.2_Outliers-Collection_cov'!L$5:L$500,MATCH($F215,'11.2_Outliers-Collection_cov'!$F$5:$F$500,0)),""),"")</f>
        <v>WaW_160</v>
      </c>
      <c r="P215" s="14" t="str">
        <f>IFERROR(IF(INDEX('11.3_Outliers-Plastic'!$N$5:$N$500,MATCH($F215,'11.3_Outliers-Plastic'!$F$5:$F$500,0))&lt;&gt;"N",
INDEX('11.3_Outliers-Plastic'!J$5:J$500,MATCH($F215,'11.3_Outliers-Plastic'!$F$5:$F$500,0)),""),"")</f>
        <v/>
      </c>
      <c r="Q215" s="8" t="str">
        <f>IFERROR(IF(INDEX('11.3_Outliers-Plastic'!$N$5:$N$500,MATCH($F215,'11.3_Outliers-Plastic'!$F$5:$F$500,0))&lt;&gt;"N",
INDEX('11.3_Outliers-Plastic'!K$5:K$500,MATCH($F215,'11.3_Outliers-Plastic'!$F$5:$F$500,0)),""),"")</f>
        <v/>
      </c>
      <c r="R215" s="14" t="str">
        <f>IFERROR(IF(INDEX('11.3_Outliers-Plastic'!$N$5:$N$500,MATCH($F215,'11.3_Outliers-Plastic'!$F$5:$F$500,0))&lt;&gt;"N",
INDEX('11.3_Outliers-Plastic'!L$5:L$500,MATCH($F215,'11.3_Outliers-Plastic'!$F$5:$F$500,0)),""),"")</f>
        <v/>
      </c>
      <c r="S215" s="12"/>
      <c r="T215" s="5"/>
      <c r="U215" s="5" t="s">
        <v>1569</v>
      </c>
      <c r="V215" s="14">
        <f>IFERROR(IF(INDEX('11.5_Outliers-Other_recovery'!$N$5:$N$500,MATCH($F215,'11.5_Outliers-Other_recovery'!$F$5:$F$500,0))&lt;&gt;"N",
INDEX('11.5_Outliers-Other_recovery'!J$5:J$500,MATCH($F215,'11.5_Outliers-Other_recovery'!$F$5:$F$500,0)),""),"")</f>
        <v>0</v>
      </c>
      <c r="W215" s="8">
        <f>IFERROR(IF(INDEX('11.5_Outliers-Other_recovery'!$N$5:$N$500,MATCH($F215,'11.5_Outliers-Other_recovery'!$F$5:$F$500,0))&lt;&gt;"N",
INDEX('11.5_Outliers-Other_recovery'!K$5:K$500,MATCH($F215,'11.5_Outliers-Other_recovery'!$F$5:$F$500,0)),""),"")</f>
        <v>2016</v>
      </c>
      <c r="X215" s="14" t="str">
        <f>IFERROR(IF(INDEX('11.5_Outliers-Other_recovery'!$N$5:$N$500,MATCH($F215,'11.5_Outliers-Other_recovery'!$F$5:$F$500,0))&lt;&gt;"N",
INDEX('11.5_Outliers-Other_recovery'!L$5:L$500,MATCH($F215,'11.5_Outliers-Other_recovery'!$F$5:$F$500,0)),""),"")</f>
        <v>WaW_160</v>
      </c>
      <c r="Y215" s="14">
        <f>IFERROR(IF(INDEX('11.4_Outliers-Formal_dry_recy'!$N$5:$N$500,MATCH($F215,'11.4_Outliers-Formal_dry_recy'!$F$5:$F$500,0))&lt;&gt;"N",
INDEX('11.4_Outliers-Formal_dry_recy'!J$5:J$500,MATCH($F215,'11.4_Outliers-Formal_dry_recy'!$F$5:$F$500,0)),""),"")</f>
        <v>0</v>
      </c>
      <c r="Z215" s="8">
        <f>IFERROR(IF(INDEX('11.4_Outliers-Formal_dry_recy'!$N$5:$N$500,MATCH($F215,'11.4_Outliers-Formal_dry_recy'!$F$5:$F$500,0))&lt;&gt;"N",
INDEX('11.4_Outliers-Formal_dry_recy'!K$5:K$500,MATCH($F215,'11.4_Outliers-Formal_dry_recy'!$F$5:$F$500,0)),""),"")</f>
        <v>2016</v>
      </c>
      <c r="AA215" s="14" t="str">
        <f>IFERROR(IF(INDEX('11.4_Outliers-Formal_dry_recy'!$N$5:$N$500,MATCH($F215,'11.4_Outliers-Formal_dry_recy'!$F$5:$F$500,0))&lt;&gt;"N",
INDEX('11.4_Outliers-Formal_dry_recy'!L$5:L$500,MATCH($F215,'11.4_Outliers-Formal_dry_recy'!$F$5:$F$500,0)),""),"")</f>
        <v>WaW_160</v>
      </c>
      <c r="AB215" s="14">
        <f>IFERROR(IF(INDEX('11.6_Outliers-Incineration'!$N$5:$N$500,MATCH($F215,'11.6_Outliers-Incineration'!$F$5:$F$500,0))&lt;&gt;"N",
INDEX('11.6_Outliers-Incineration'!J$5:J$500,MATCH($F215,'11.6_Outliers-Incineration'!$F$5:$F$500,0)),""),"")</f>
        <v>0</v>
      </c>
      <c r="AC215" s="8">
        <f>IFERROR(IF(INDEX('11.6_Outliers-Incineration'!$N$5:$N$500,MATCH($F215,'11.6_Outliers-Incineration'!$F$5:$F$500,0))&lt;&gt;"N",
INDEX('11.6_Outliers-Incineration'!K$5:K$500,MATCH($F215,'11.6_Outliers-Incineration'!$F$5:$F$500,0)),""),"")</f>
        <v>2016</v>
      </c>
      <c r="AD215" s="14" t="str">
        <f>IFERROR(IF(INDEX('11.6_Outliers-Incineration'!$N$5:$N$500,MATCH($F215,'11.6_Outliers-Incineration'!$F$5:$F$500,0))&lt;&gt;"N",
INDEX('11.6_Outliers-Incineration'!L$5:L$500,MATCH($F215,'11.6_Outliers-Incineration'!$F$5:$F$500,0)),""),"")</f>
        <v>WaW_160</v>
      </c>
      <c r="AE215" s="14">
        <f>IFERROR(IF(INDEX('11.7_Outliers-Controlled_disp'!$N$5:$N$500,MATCH($F215,'11.7_Outliers-Controlled_disp'!$F$5:$F$500,0))&lt;&gt;"N",
INDEX('11.7_Outliers-Controlled_disp'!J$5:J$500,MATCH($F215,'11.7_Outliers-Controlled_disp'!$F$5:$F$500,0)),""),"")</f>
        <v>0</v>
      </c>
      <c r="AF215" s="8">
        <f>IFERROR(IF(INDEX('11.7_Outliers-Controlled_disp'!$N$5:$N$500,MATCH($F215,'11.7_Outliers-Controlled_disp'!$F$5:$F$500,0))&lt;&gt;"N",
INDEX('11.7_Outliers-Controlled_disp'!K$5:K$500,MATCH($F215,'11.7_Outliers-Controlled_disp'!$F$5:$F$500,0)),""),"")</f>
        <v>2016</v>
      </c>
      <c r="AG215" s="14" t="str">
        <f>IFERROR(IF(INDEX('11.7_Outliers-Controlled_disp'!$N$5:$N$500,MATCH($F215,'11.7_Outliers-Controlled_disp'!$F$5:$F$500,0))&lt;&gt;"N",
INDEX('11.7_Outliers-Controlled_disp'!L$5:L$500,MATCH($F215,'11.7_Outliers-Controlled_disp'!$F$5:$F$500,0)),""),"")</f>
        <v>WaW_160</v>
      </c>
      <c r="AI215" s="5"/>
      <c r="AJ215" s="5" t="s">
        <v>1569</v>
      </c>
      <c r="AK215" s="5">
        <f t="shared" si="3"/>
        <v>6</v>
      </c>
    </row>
    <row r="216" spans="1:37" x14ac:dyDescent="0.25">
      <c r="A216" s="5" t="s">
        <v>814</v>
      </c>
      <c r="B216" s="5" t="s">
        <v>23</v>
      </c>
      <c r="C216" s="5" t="s">
        <v>708</v>
      </c>
      <c r="D216" s="5" t="s">
        <v>620</v>
      </c>
      <c r="E216" s="5" t="s">
        <v>816</v>
      </c>
      <c r="F216" s="5" t="s">
        <v>815</v>
      </c>
      <c r="G216" s="5">
        <v>3</v>
      </c>
      <c r="H216" s="15">
        <v>2</v>
      </c>
      <c r="I216" s="4" t="s">
        <v>1910</v>
      </c>
      <c r="J216" s="13">
        <f>IFERROR(IF(INDEX('11.1_Outliers-Generation'!$N$5:$N$500,MATCH($F216,'11.1_Outliers-Generation'!$F$5:$F$500,0))&lt;&gt;"N",
INDEX('11.1_Outliers-Generation'!J$5:J$500,MATCH($F216,'11.1_Outliers-Generation'!$F$5:$F$500,0)),""),"")</f>
        <v>0.32764983734233388</v>
      </c>
      <c r="K216" s="8">
        <f>IFERROR(IF(INDEX('11.1_Outliers-Generation'!$N$5:$N$500,MATCH($F216,'11.1_Outliers-Generation'!$F$5:$F$500,0))&lt;&gt;"N",
INDEX('11.1_Outliers-Generation'!K$5:K$500,MATCH($F216,'11.1_Outliers-Generation'!$F$5:$F$500,0)),""),"")</f>
        <v>2016</v>
      </c>
      <c r="L216" s="13" t="str">
        <f>IFERROR(IF(INDEX('11.1_Outliers-Generation'!$N$5:$N$500,MATCH($F216,'11.1_Outliers-Generation'!$F$5:$F$500,0))&lt;&gt;"N",
INDEX('11.1_Outliers-Generation'!L$5:L$500,MATCH($F216,'11.1_Outliers-Generation'!$F$5:$F$500,0)),""),"")</f>
        <v>WaW_161</v>
      </c>
      <c r="M216" s="14">
        <f>IFERROR(IF(INDEX('11.2_Outliers-Collection_cov'!$N$5:$N$500,MATCH($F216,'11.2_Outliers-Collection_cov'!$F$5:$F$500,0))&lt;&gt;"N",
INDEX('11.2_Outliers-Collection_cov'!J$5:J$500,MATCH($F216,'11.2_Outliers-Collection_cov'!$F$5:$F$500,0)),""),"")</f>
        <v>100</v>
      </c>
      <c r="N216" s="8">
        <f>IFERROR(IF(INDEX('11.2_Outliers-Collection_cov'!$N$5:$N$500,MATCH($F216,'11.2_Outliers-Collection_cov'!$F$5:$F$500,0))&lt;&gt;"N",
INDEX('11.2_Outliers-Collection_cov'!K$5:K$500,MATCH($F216,'11.2_Outliers-Collection_cov'!$F$5:$F$500,0)),""),"")</f>
        <v>2016</v>
      </c>
      <c r="O216" s="13" t="str">
        <f>IFERROR(IF(INDEX('11.2_Outliers-Collection_cov'!$N$5:$N$500,MATCH($F216,'11.2_Outliers-Collection_cov'!$F$5:$F$500,0))&lt;&gt;"N",
INDEX('11.2_Outliers-Collection_cov'!L$5:L$500,MATCH($F216,'11.2_Outliers-Collection_cov'!$F$5:$F$500,0)),""),"")</f>
        <v>WaW_161</v>
      </c>
      <c r="P216" s="14">
        <f>IFERROR(IF(INDEX('11.3_Outliers-Plastic'!$N$5:$N$500,MATCH($F216,'11.3_Outliers-Plastic'!$F$5:$F$500,0))&lt;&gt;"N",
INDEX('11.3_Outliers-Plastic'!J$5:J$500,MATCH($F216,'11.3_Outliers-Plastic'!$F$5:$F$500,0)),""),"")</f>
        <v>21.6</v>
      </c>
      <c r="Q216" s="8">
        <f>IFERROR(IF(INDEX('11.3_Outliers-Plastic'!$N$5:$N$500,MATCH($F216,'11.3_Outliers-Plastic'!$F$5:$F$500,0))&lt;&gt;"N",
INDEX('11.3_Outliers-Plastic'!K$5:K$500,MATCH($F216,'11.3_Outliers-Plastic'!$F$5:$F$500,0)),""),"")</f>
        <v>2016</v>
      </c>
      <c r="R216" s="14" t="str">
        <f>IFERROR(IF(INDEX('11.3_Outliers-Plastic'!$N$5:$N$500,MATCH($F216,'11.3_Outliers-Plastic'!$F$5:$F$500,0))&lt;&gt;"N",
INDEX('11.3_Outliers-Plastic'!L$5:L$500,MATCH($F216,'11.3_Outliers-Plastic'!$F$5:$F$500,0)),""),"")</f>
        <v>WaW_161</v>
      </c>
      <c r="S216" s="12"/>
      <c r="T216" s="5"/>
      <c r="U216" s="5" t="s">
        <v>1569</v>
      </c>
      <c r="V216" s="14" t="str">
        <f>IFERROR(IF(INDEX('11.5_Outliers-Other_recovery'!$N$5:$N$500,MATCH($F216,'11.5_Outliers-Other_recovery'!$F$5:$F$500,0))&lt;&gt;"N",
INDEX('11.5_Outliers-Other_recovery'!J$5:J$500,MATCH($F216,'11.5_Outliers-Other_recovery'!$F$5:$F$500,0)),""),"")</f>
        <v/>
      </c>
      <c r="W216" s="8" t="str">
        <f>IFERROR(IF(INDEX('11.5_Outliers-Other_recovery'!$N$5:$N$500,MATCH($F216,'11.5_Outliers-Other_recovery'!$F$5:$F$500,0))&lt;&gt;"N",
INDEX('11.5_Outliers-Other_recovery'!K$5:K$500,MATCH($F216,'11.5_Outliers-Other_recovery'!$F$5:$F$500,0)),""),"")</f>
        <v/>
      </c>
      <c r="X216" s="14" t="str">
        <f>IFERROR(IF(INDEX('11.5_Outliers-Other_recovery'!$N$5:$N$500,MATCH($F216,'11.5_Outliers-Other_recovery'!$F$5:$F$500,0))&lt;&gt;"N",
INDEX('11.5_Outliers-Other_recovery'!L$5:L$500,MATCH($F216,'11.5_Outliers-Other_recovery'!$F$5:$F$500,0)),""),"")</f>
        <v/>
      </c>
      <c r="Y216" s="14">
        <f>IFERROR(IF(INDEX('11.4_Outliers-Formal_dry_recy'!$N$5:$N$500,MATCH($F216,'11.4_Outliers-Formal_dry_recy'!$F$5:$F$500,0))&lt;&gt;"N",
INDEX('11.4_Outliers-Formal_dry_recy'!J$5:J$500,MATCH($F216,'11.4_Outliers-Formal_dry_recy'!$F$5:$F$500,0)),""),"")</f>
        <v>0</v>
      </c>
      <c r="Z216" s="8">
        <f>IFERROR(IF(INDEX('11.4_Outliers-Formal_dry_recy'!$N$5:$N$500,MATCH($F216,'11.4_Outliers-Formal_dry_recy'!$F$5:$F$500,0))&lt;&gt;"N",
INDEX('11.4_Outliers-Formal_dry_recy'!K$5:K$500,MATCH($F216,'11.4_Outliers-Formal_dry_recy'!$F$5:$F$500,0)),""),"")</f>
        <v>2016</v>
      </c>
      <c r="AA216" s="14" t="str">
        <f>IFERROR(IF(INDEX('11.4_Outliers-Formal_dry_recy'!$N$5:$N$500,MATCH($F216,'11.4_Outliers-Formal_dry_recy'!$F$5:$F$500,0))&lt;&gt;"N",
INDEX('11.4_Outliers-Formal_dry_recy'!L$5:L$500,MATCH($F216,'11.4_Outliers-Formal_dry_recy'!$F$5:$F$500,0)),""),"")</f>
        <v>WaW_161</v>
      </c>
      <c r="AB216" s="14">
        <f>IFERROR(IF(INDEX('11.6_Outliers-Incineration'!$N$5:$N$500,MATCH($F216,'11.6_Outliers-Incineration'!$F$5:$F$500,0))&lt;&gt;"N",
INDEX('11.6_Outliers-Incineration'!J$5:J$500,MATCH($F216,'11.6_Outliers-Incineration'!$F$5:$F$500,0)),""),"")</f>
        <v>0</v>
      </c>
      <c r="AC216" s="8">
        <f>IFERROR(IF(INDEX('11.6_Outliers-Incineration'!$N$5:$N$500,MATCH($F216,'11.6_Outliers-Incineration'!$F$5:$F$500,0))&lt;&gt;"N",
INDEX('11.6_Outliers-Incineration'!K$5:K$500,MATCH($F216,'11.6_Outliers-Incineration'!$F$5:$F$500,0)),""),"")</f>
        <v>2016</v>
      </c>
      <c r="AD216" s="14" t="str">
        <f>IFERROR(IF(INDEX('11.6_Outliers-Incineration'!$N$5:$N$500,MATCH($F216,'11.6_Outliers-Incineration'!$F$5:$F$500,0))&lt;&gt;"N",
INDEX('11.6_Outliers-Incineration'!L$5:L$500,MATCH($F216,'11.6_Outliers-Incineration'!$F$5:$F$500,0)),""),"")</f>
        <v>WaW_161</v>
      </c>
      <c r="AE216" s="14">
        <f>IFERROR(IF(INDEX('11.7_Outliers-Controlled_disp'!$N$5:$N$500,MATCH($F216,'11.7_Outliers-Controlled_disp'!$F$5:$F$500,0))&lt;&gt;"N",
INDEX('11.7_Outliers-Controlled_disp'!J$5:J$500,MATCH($F216,'11.7_Outliers-Controlled_disp'!$F$5:$F$500,0)),""),"")</f>
        <v>99.737532808398953</v>
      </c>
      <c r="AF216" s="8">
        <f>IFERROR(IF(INDEX('11.7_Outliers-Controlled_disp'!$N$5:$N$500,MATCH($F216,'11.7_Outliers-Controlled_disp'!$F$5:$F$500,0))&lt;&gt;"N",
INDEX('11.7_Outliers-Controlled_disp'!K$5:K$500,MATCH($F216,'11.7_Outliers-Controlled_disp'!$F$5:$F$500,0)),""),"")</f>
        <v>2016</v>
      </c>
      <c r="AG216" s="14" t="str">
        <f>IFERROR(IF(INDEX('11.7_Outliers-Controlled_disp'!$N$5:$N$500,MATCH($F216,'11.7_Outliers-Controlled_disp'!$F$5:$F$500,0))&lt;&gt;"N",
INDEX('11.7_Outliers-Controlled_disp'!L$5:L$500,MATCH($F216,'11.7_Outliers-Controlled_disp'!$F$5:$F$500,0)),""),"")</f>
        <v>WaW_161</v>
      </c>
      <c r="AI216" s="5"/>
      <c r="AJ216" s="5" t="s">
        <v>1569</v>
      </c>
      <c r="AK216" s="5">
        <f t="shared" si="3"/>
        <v>6</v>
      </c>
    </row>
    <row r="217" spans="1:37" x14ac:dyDescent="0.25">
      <c r="A217" s="5" t="s">
        <v>817</v>
      </c>
      <c r="B217" s="5" t="s">
        <v>23</v>
      </c>
      <c r="C217" s="5" t="s">
        <v>708</v>
      </c>
      <c r="D217" s="5" t="s">
        <v>620</v>
      </c>
      <c r="E217" s="5" t="s">
        <v>819</v>
      </c>
      <c r="F217" s="5" t="s">
        <v>818</v>
      </c>
      <c r="G217" s="5">
        <v>3</v>
      </c>
      <c r="H217" s="15">
        <v>1</v>
      </c>
      <c r="I217" s="4"/>
      <c r="J217" s="13">
        <f>IFERROR(IF(INDEX('11.1_Outliers-Generation'!$N$5:$N$500,MATCH($F217,'11.1_Outliers-Generation'!$F$5:$F$500,0))&lt;&gt;"N",
INDEX('11.1_Outliers-Generation'!J$5:J$500,MATCH($F217,'11.1_Outliers-Generation'!$F$5:$F$500,0)),""),"")</f>
        <v>0.4443462156668414</v>
      </c>
      <c r="K217" s="8">
        <f>IFERROR(IF(INDEX('11.1_Outliers-Generation'!$N$5:$N$500,MATCH($F217,'11.1_Outliers-Generation'!$F$5:$F$500,0))&lt;&gt;"N",
INDEX('11.1_Outliers-Generation'!K$5:K$500,MATCH($F217,'11.1_Outliers-Generation'!$F$5:$F$500,0)),""),"")</f>
        <v>2016</v>
      </c>
      <c r="L217" s="13" t="str">
        <f>IFERROR(IF(INDEX('11.1_Outliers-Generation'!$N$5:$N$500,MATCH($F217,'11.1_Outliers-Generation'!$F$5:$F$500,0))&lt;&gt;"N",
INDEX('11.1_Outliers-Generation'!L$5:L$500,MATCH($F217,'11.1_Outliers-Generation'!$F$5:$F$500,0)),""),"")</f>
        <v>WaW_162</v>
      </c>
      <c r="M217" s="14">
        <f>IFERROR(IF(INDEX('11.2_Outliers-Collection_cov'!$N$5:$N$500,MATCH($F217,'11.2_Outliers-Collection_cov'!$F$5:$F$500,0))&lt;&gt;"N",
INDEX('11.2_Outliers-Collection_cov'!J$5:J$500,MATCH($F217,'11.2_Outliers-Collection_cov'!$F$5:$F$500,0)),""),"")</f>
        <v>90</v>
      </c>
      <c r="N217" s="8">
        <f>IFERROR(IF(INDEX('11.2_Outliers-Collection_cov'!$N$5:$N$500,MATCH($F217,'11.2_Outliers-Collection_cov'!$F$5:$F$500,0))&lt;&gt;"N",
INDEX('11.2_Outliers-Collection_cov'!K$5:K$500,MATCH($F217,'11.2_Outliers-Collection_cov'!$F$5:$F$500,0)),""),"")</f>
        <v>2016</v>
      </c>
      <c r="O217" s="13" t="str">
        <f>IFERROR(IF(INDEX('11.2_Outliers-Collection_cov'!$N$5:$N$500,MATCH($F217,'11.2_Outliers-Collection_cov'!$F$5:$F$500,0))&lt;&gt;"N",
INDEX('11.2_Outliers-Collection_cov'!L$5:L$500,MATCH($F217,'11.2_Outliers-Collection_cov'!$F$5:$F$500,0)),""),"")</f>
        <v>WaW_162</v>
      </c>
      <c r="P217" s="14" t="str">
        <f>IFERROR(IF(INDEX('11.3_Outliers-Plastic'!$N$5:$N$500,MATCH($F217,'11.3_Outliers-Plastic'!$F$5:$F$500,0))&lt;&gt;"N",
INDEX('11.3_Outliers-Plastic'!J$5:J$500,MATCH($F217,'11.3_Outliers-Plastic'!$F$5:$F$500,0)),""),"")</f>
        <v/>
      </c>
      <c r="Q217" s="8" t="str">
        <f>IFERROR(IF(INDEX('11.3_Outliers-Plastic'!$N$5:$N$500,MATCH($F217,'11.3_Outliers-Plastic'!$F$5:$F$500,0))&lt;&gt;"N",
INDEX('11.3_Outliers-Plastic'!K$5:K$500,MATCH($F217,'11.3_Outliers-Plastic'!$F$5:$F$500,0)),""),"")</f>
        <v/>
      </c>
      <c r="R217" s="14" t="str">
        <f>IFERROR(IF(INDEX('11.3_Outliers-Plastic'!$N$5:$N$500,MATCH($F217,'11.3_Outliers-Plastic'!$F$5:$F$500,0))&lt;&gt;"N",
INDEX('11.3_Outliers-Plastic'!L$5:L$500,MATCH($F217,'11.3_Outliers-Plastic'!$F$5:$F$500,0)),""),"")</f>
        <v/>
      </c>
      <c r="S217" s="12"/>
      <c r="T217" s="5"/>
      <c r="U217" s="5" t="s">
        <v>1569</v>
      </c>
      <c r="V217" s="14">
        <f>IFERROR(IF(INDEX('11.5_Outliers-Other_recovery'!$N$5:$N$500,MATCH($F217,'11.5_Outliers-Other_recovery'!$F$5:$F$500,0))&lt;&gt;"N",
INDEX('11.5_Outliers-Other_recovery'!J$5:J$500,MATCH($F217,'11.5_Outliers-Other_recovery'!$F$5:$F$500,0)),""),"")</f>
        <v>0</v>
      </c>
      <c r="W217" s="8">
        <f>IFERROR(IF(INDEX('11.5_Outliers-Other_recovery'!$N$5:$N$500,MATCH($F217,'11.5_Outliers-Other_recovery'!$F$5:$F$500,0))&lt;&gt;"N",
INDEX('11.5_Outliers-Other_recovery'!K$5:K$500,MATCH($F217,'11.5_Outliers-Other_recovery'!$F$5:$F$500,0)),""),"")</f>
        <v>2016</v>
      </c>
      <c r="X217" s="14" t="str">
        <f>IFERROR(IF(INDEX('11.5_Outliers-Other_recovery'!$N$5:$N$500,MATCH($F217,'11.5_Outliers-Other_recovery'!$F$5:$F$500,0))&lt;&gt;"N",
INDEX('11.5_Outliers-Other_recovery'!L$5:L$500,MATCH($F217,'11.5_Outliers-Other_recovery'!$F$5:$F$500,0)),""),"")</f>
        <v>WaW_162</v>
      </c>
      <c r="Y217" s="14">
        <f>IFERROR(IF(INDEX('11.4_Outliers-Formal_dry_recy'!$N$5:$N$500,MATCH($F217,'11.4_Outliers-Formal_dry_recy'!$F$5:$F$500,0))&lt;&gt;"N",
INDEX('11.4_Outliers-Formal_dry_recy'!J$5:J$500,MATCH($F217,'11.4_Outliers-Formal_dry_recy'!$F$5:$F$500,0)),""),"")</f>
        <v>0</v>
      </c>
      <c r="Z217" s="8">
        <f>IFERROR(IF(INDEX('11.4_Outliers-Formal_dry_recy'!$N$5:$N$500,MATCH($F217,'11.4_Outliers-Formal_dry_recy'!$F$5:$F$500,0))&lt;&gt;"N",
INDEX('11.4_Outliers-Formal_dry_recy'!K$5:K$500,MATCH($F217,'11.4_Outliers-Formal_dry_recy'!$F$5:$F$500,0)),""),"")</f>
        <v>2016</v>
      </c>
      <c r="AA217" s="14" t="str">
        <f>IFERROR(IF(INDEX('11.4_Outliers-Formal_dry_recy'!$N$5:$N$500,MATCH($F217,'11.4_Outliers-Formal_dry_recy'!$F$5:$F$500,0))&lt;&gt;"N",
INDEX('11.4_Outliers-Formal_dry_recy'!L$5:L$500,MATCH($F217,'11.4_Outliers-Formal_dry_recy'!$F$5:$F$500,0)),""),"")</f>
        <v>WaW_162</v>
      </c>
      <c r="AB217" s="14">
        <f>IFERROR(IF(INDEX('11.6_Outliers-Incineration'!$N$5:$N$500,MATCH($F217,'11.6_Outliers-Incineration'!$F$5:$F$500,0))&lt;&gt;"N",
INDEX('11.6_Outliers-Incineration'!J$5:J$500,MATCH($F217,'11.6_Outliers-Incineration'!$F$5:$F$500,0)),""),"")</f>
        <v>0</v>
      </c>
      <c r="AC217" s="8">
        <f>IFERROR(IF(INDEX('11.6_Outliers-Incineration'!$N$5:$N$500,MATCH($F217,'11.6_Outliers-Incineration'!$F$5:$F$500,0))&lt;&gt;"N",
INDEX('11.6_Outliers-Incineration'!K$5:K$500,MATCH($F217,'11.6_Outliers-Incineration'!$F$5:$F$500,0)),""),"")</f>
        <v>2016</v>
      </c>
      <c r="AD217" s="14" t="str">
        <f>IFERROR(IF(INDEX('11.6_Outliers-Incineration'!$N$5:$N$500,MATCH($F217,'11.6_Outliers-Incineration'!$F$5:$F$500,0))&lt;&gt;"N",
INDEX('11.6_Outliers-Incineration'!L$5:L$500,MATCH($F217,'11.6_Outliers-Incineration'!$F$5:$F$500,0)),""),"")</f>
        <v>WaW_162</v>
      </c>
      <c r="AE217" s="14">
        <f>IFERROR(IF(INDEX('11.7_Outliers-Controlled_disp'!$N$5:$N$500,MATCH($F217,'11.7_Outliers-Controlled_disp'!$F$5:$F$500,0))&lt;&gt;"N",
INDEX('11.7_Outliers-Controlled_disp'!J$5:J$500,MATCH($F217,'11.7_Outliers-Controlled_disp'!$F$5:$F$500,0)),""),"")</f>
        <v>0</v>
      </c>
      <c r="AF217" s="8">
        <f>IFERROR(IF(INDEX('11.7_Outliers-Controlled_disp'!$N$5:$N$500,MATCH($F217,'11.7_Outliers-Controlled_disp'!$F$5:$F$500,0))&lt;&gt;"N",
INDEX('11.7_Outliers-Controlled_disp'!K$5:K$500,MATCH($F217,'11.7_Outliers-Controlled_disp'!$F$5:$F$500,0)),""),"")</f>
        <v>2016</v>
      </c>
      <c r="AG217" s="14" t="str">
        <f>IFERROR(IF(INDEX('11.7_Outliers-Controlled_disp'!$N$5:$N$500,MATCH($F217,'11.7_Outliers-Controlled_disp'!$F$5:$F$500,0))&lt;&gt;"N",
INDEX('11.7_Outliers-Controlled_disp'!L$5:L$500,MATCH($F217,'11.7_Outliers-Controlled_disp'!$F$5:$F$500,0)),""),"")</f>
        <v>WaW_162</v>
      </c>
      <c r="AI217" s="5"/>
      <c r="AJ217" s="5" t="s">
        <v>1569</v>
      </c>
      <c r="AK217" s="5">
        <f t="shared" si="3"/>
        <v>6</v>
      </c>
    </row>
    <row r="218" spans="1:37" x14ac:dyDescent="0.25">
      <c r="A218" s="5" t="s">
        <v>820</v>
      </c>
      <c r="B218" s="5" t="s">
        <v>23</v>
      </c>
      <c r="C218" s="5" t="s">
        <v>708</v>
      </c>
      <c r="D218" s="5" t="s">
        <v>620</v>
      </c>
      <c r="E218" s="5" t="s">
        <v>822</v>
      </c>
      <c r="F218" s="5" t="s">
        <v>821</v>
      </c>
      <c r="G218" s="5">
        <v>3</v>
      </c>
      <c r="H218" s="15">
        <v>2</v>
      </c>
      <c r="I218" s="4" t="s">
        <v>1911</v>
      </c>
      <c r="J218" s="13">
        <f>IFERROR(IF(INDEX('11.1_Outliers-Generation'!$N$5:$N$500,MATCH($F218,'11.1_Outliers-Generation'!$F$5:$F$500,0))&lt;&gt;"N",
INDEX('11.1_Outliers-Generation'!J$5:J$500,MATCH($F218,'11.1_Outliers-Generation'!$F$5:$F$500,0)),""),"")</f>
        <v>0.81782643542169853</v>
      </c>
      <c r="K218" s="8">
        <f>IFERROR(IF(INDEX('11.1_Outliers-Generation'!$N$5:$N$500,MATCH($F218,'11.1_Outliers-Generation'!$F$5:$F$500,0))&lt;&gt;"N",
INDEX('11.1_Outliers-Generation'!K$5:K$500,MATCH($F218,'11.1_Outliers-Generation'!$F$5:$F$500,0)),""),"")</f>
        <v>2016</v>
      </c>
      <c r="L218" s="13" t="str">
        <f>IFERROR(IF(INDEX('11.1_Outliers-Generation'!$N$5:$N$500,MATCH($F218,'11.1_Outliers-Generation'!$F$5:$F$500,0))&lt;&gt;"N",
INDEX('11.1_Outliers-Generation'!L$5:L$500,MATCH($F218,'11.1_Outliers-Generation'!$F$5:$F$500,0)),""),"")</f>
        <v>WaW_163</v>
      </c>
      <c r="M218" s="14">
        <f>IFERROR(IF(INDEX('11.2_Outliers-Collection_cov'!$N$5:$N$500,MATCH($F218,'11.2_Outliers-Collection_cov'!$F$5:$F$500,0))&lt;&gt;"N",
INDEX('11.2_Outliers-Collection_cov'!J$5:J$500,MATCH($F218,'11.2_Outliers-Collection_cov'!$F$5:$F$500,0)),""),"")</f>
        <v>85</v>
      </c>
      <c r="N218" s="8">
        <f>IFERROR(IF(INDEX('11.2_Outliers-Collection_cov'!$N$5:$N$500,MATCH($F218,'11.2_Outliers-Collection_cov'!$F$5:$F$500,0))&lt;&gt;"N",
INDEX('11.2_Outliers-Collection_cov'!K$5:K$500,MATCH($F218,'11.2_Outliers-Collection_cov'!$F$5:$F$500,0)),""),"")</f>
        <v>2016</v>
      </c>
      <c r="O218" s="13" t="str">
        <f>IFERROR(IF(INDEX('11.2_Outliers-Collection_cov'!$N$5:$N$500,MATCH($F218,'11.2_Outliers-Collection_cov'!$F$5:$F$500,0))&lt;&gt;"N",
INDEX('11.2_Outliers-Collection_cov'!L$5:L$500,MATCH($F218,'11.2_Outliers-Collection_cov'!$F$5:$F$500,0)),""),"")</f>
        <v>WaW_163</v>
      </c>
      <c r="P218" s="14" t="str">
        <f>IFERROR(IF(INDEX('11.3_Outliers-Plastic'!$N$5:$N$500,MATCH($F218,'11.3_Outliers-Plastic'!$F$5:$F$500,0))&lt;&gt;"N",
INDEX('11.3_Outliers-Plastic'!J$5:J$500,MATCH($F218,'11.3_Outliers-Plastic'!$F$5:$F$500,0)),""),"")</f>
        <v/>
      </c>
      <c r="Q218" s="8" t="str">
        <f>IFERROR(IF(INDEX('11.3_Outliers-Plastic'!$N$5:$N$500,MATCH($F218,'11.3_Outliers-Plastic'!$F$5:$F$500,0))&lt;&gt;"N",
INDEX('11.3_Outliers-Plastic'!K$5:K$500,MATCH($F218,'11.3_Outliers-Plastic'!$F$5:$F$500,0)),""),"")</f>
        <v/>
      </c>
      <c r="R218" s="14" t="str">
        <f>IFERROR(IF(INDEX('11.3_Outliers-Plastic'!$N$5:$N$500,MATCH($F218,'11.3_Outliers-Plastic'!$F$5:$F$500,0))&lt;&gt;"N",
INDEX('11.3_Outliers-Plastic'!L$5:L$500,MATCH($F218,'11.3_Outliers-Plastic'!$F$5:$F$500,0)),""),"")</f>
        <v/>
      </c>
      <c r="S218" s="12"/>
      <c r="T218" s="5"/>
      <c r="U218" s="5" t="s">
        <v>1569</v>
      </c>
      <c r="V218" s="14">
        <f>IFERROR(IF(INDEX('11.5_Outliers-Other_recovery'!$N$5:$N$500,MATCH($F218,'11.5_Outliers-Other_recovery'!$F$5:$F$500,0))&lt;&gt;"N",
INDEX('11.5_Outliers-Other_recovery'!J$5:J$500,MATCH($F218,'11.5_Outliers-Other_recovery'!$F$5:$F$500,0)),""),"")</f>
        <v>29.411764705882355</v>
      </c>
      <c r="W218" s="8">
        <f>IFERROR(IF(INDEX('11.5_Outliers-Other_recovery'!$N$5:$N$500,MATCH($F218,'11.5_Outliers-Other_recovery'!$F$5:$F$500,0))&lt;&gt;"N",
INDEX('11.5_Outliers-Other_recovery'!K$5:K$500,MATCH($F218,'11.5_Outliers-Other_recovery'!$F$5:$F$500,0)),""),"")</f>
        <v>2016</v>
      </c>
      <c r="X218" s="14" t="str">
        <f>IFERROR(IF(INDEX('11.5_Outliers-Other_recovery'!$N$5:$N$500,MATCH($F218,'11.5_Outliers-Other_recovery'!$F$5:$F$500,0))&lt;&gt;"N",
INDEX('11.5_Outliers-Other_recovery'!L$5:L$500,MATCH($F218,'11.5_Outliers-Other_recovery'!$F$5:$F$500,0)),""),"")</f>
        <v>WaW_163</v>
      </c>
      <c r="Y218" s="14">
        <f>IFERROR(IF(INDEX('11.4_Outliers-Formal_dry_recy'!$N$5:$N$500,MATCH($F218,'11.4_Outliers-Formal_dry_recy'!$F$5:$F$500,0))&lt;&gt;"N",
INDEX('11.4_Outliers-Formal_dry_recy'!J$5:J$500,MATCH($F218,'11.4_Outliers-Formal_dry_recy'!$F$5:$F$500,0)),""),"")</f>
        <v>0</v>
      </c>
      <c r="Z218" s="8">
        <f>IFERROR(IF(INDEX('11.4_Outliers-Formal_dry_recy'!$N$5:$N$500,MATCH($F218,'11.4_Outliers-Formal_dry_recy'!$F$5:$F$500,0))&lt;&gt;"N",
INDEX('11.4_Outliers-Formal_dry_recy'!K$5:K$500,MATCH($F218,'11.4_Outliers-Formal_dry_recy'!$F$5:$F$500,0)),""),"")</f>
        <v>2016</v>
      </c>
      <c r="AA218" s="14" t="str">
        <f>IFERROR(IF(INDEX('11.4_Outliers-Formal_dry_recy'!$N$5:$N$500,MATCH($F218,'11.4_Outliers-Formal_dry_recy'!$F$5:$F$500,0))&lt;&gt;"N",
INDEX('11.4_Outliers-Formal_dry_recy'!L$5:L$500,MATCH($F218,'11.4_Outliers-Formal_dry_recy'!$F$5:$F$500,0)),""),"")</f>
        <v>WaW_163</v>
      </c>
      <c r="AB218" s="14">
        <f>IFERROR(IF(INDEX('11.6_Outliers-Incineration'!$N$5:$N$500,MATCH($F218,'11.6_Outliers-Incineration'!$F$5:$F$500,0))&lt;&gt;"N",
INDEX('11.6_Outliers-Incineration'!J$5:J$500,MATCH($F218,'11.6_Outliers-Incineration'!$F$5:$F$500,0)),""),"")</f>
        <v>0</v>
      </c>
      <c r="AC218" s="8">
        <f>IFERROR(IF(INDEX('11.6_Outliers-Incineration'!$N$5:$N$500,MATCH($F218,'11.6_Outliers-Incineration'!$F$5:$F$500,0))&lt;&gt;"N",
INDEX('11.6_Outliers-Incineration'!K$5:K$500,MATCH($F218,'11.6_Outliers-Incineration'!$F$5:$F$500,0)),""),"")</f>
        <v>2016</v>
      </c>
      <c r="AD218" s="14" t="str">
        <f>IFERROR(IF(INDEX('11.6_Outliers-Incineration'!$N$5:$N$500,MATCH($F218,'11.6_Outliers-Incineration'!$F$5:$F$500,0))&lt;&gt;"N",
INDEX('11.6_Outliers-Incineration'!L$5:L$500,MATCH($F218,'11.6_Outliers-Incineration'!$F$5:$F$500,0)),""),"")</f>
        <v>WaW_163</v>
      </c>
      <c r="AE218" s="14">
        <f>IFERROR(IF(INDEX('11.7_Outliers-Controlled_disp'!$N$5:$N$500,MATCH($F218,'11.7_Outliers-Controlled_disp'!$F$5:$F$500,0))&lt;&gt;"N",
INDEX('11.7_Outliers-Controlled_disp'!J$5:J$500,MATCH($F218,'11.7_Outliers-Controlled_disp'!$F$5:$F$500,0)),""),"")</f>
        <v>0</v>
      </c>
      <c r="AF218" s="8">
        <f>IFERROR(IF(INDEX('11.7_Outliers-Controlled_disp'!$N$5:$N$500,MATCH($F218,'11.7_Outliers-Controlled_disp'!$F$5:$F$500,0))&lt;&gt;"N",
INDEX('11.7_Outliers-Controlled_disp'!K$5:K$500,MATCH($F218,'11.7_Outliers-Controlled_disp'!$F$5:$F$500,0)),""),"")</f>
        <v>2016</v>
      </c>
      <c r="AG218" s="14" t="str">
        <f>IFERROR(IF(INDEX('11.7_Outliers-Controlled_disp'!$N$5:$N$500,MATCH($F218,'11.7_Outliers-Controlled_disp'!$F$5:$F$500,0))&lt;&gt;"N",
INDEX('11.7_Outliers-Controlled_disp'!L$5:L$500,MATCH($F218,'11.7_Outliers-Controlled_disp'!$F$5:$F$500,0)),""),"")</f>
        <v>WaW_163</v>
      </c>
      <c r="AI218" s="5"/>
      <c r="AJ218" s="5" t="s">
        <v>1569</v>
      </c>
      <c r="AK218" s="5">
        <f t="shared" si="3"/>
        <v>6</v>
      </c>
    </row>
    <row r="219" spans="1:37" x14ac:dyDescent="0.25">
      <c r="A219" s="5" t="s">
        <v>823</v>
      </c>
      <c r="B219" s="5" t="s">
        <v>23</v>
      </c>
      <c r="C219" s="5" t="s">
        <v>708</v>
      </c>
      <c r="D219" s="5" t="s">
        <v>620</v>
      </c>
      <c r="E219" s="5" t="s">
        <v>825</v>
      </c>
      <c r="F219" s="5" t="s">
        <v>824</v>
      </c>
      <c r="G219" s="5">
        <v>3</v>
      </c>
      <c r="H219" s="15">
        <v>2</v>
      </c>
      <c r="I219" s="4" t="s">
        <v>1912</v>
      </c>
      <c r="J219" s="13">
        <f>IFERROR(IF(INDEX('11.1_Outliers-Generation'!$N$5:$N$500,MATCH($F219,'11.1_Outliers-Generation'!$F$5:$F$500,0))&lt;&gt;"N",
INDEX('11.1_Outliers-Generation'!J$5:J$500,MATCH($F219,'11.1_Outliers-Generation'!$F$5:$F$500,0)),""),"")</f>
        <v>0.29823704626029379</v>
      </c>
      <c r="K219" s="8">
        <f>IFERROR(IF(INDEX('11.1_Outliers-Generation'!$N$5:$N$500,MATCH($F219,'11.1_Outliers-Generation'!$F$5:$F$500,0))&lt;&gt;"N",
INDEX('11.1_Outliers-Generation'!K$5:K$500,MATCH($F219,'11.1_Outliers-Generation'!$F$5:$F$500,0)),""),"")</f>
        <v>2016</v>
      </c>
      <c r="L219" s="13" t="str">
        <f>IFERROR(IF(INDEX('11.1_Outliers-Generation'!$N$5:$N$500,MATCH($F219,'11.1_Outliers-Generation'!$F$5:$F$500,0))&lt;&gt;"N",
INDEX('11.1_Outliers-Generation'!L$5:L$500,MATCH($F219,'11.1_Outliers-Generation'!$F$5:$F$500,0)),""),"")</f>
        <v>WaW_164</v>
      </c>
      <c r="M219" s="14">
        <f>IFERROR(IF(INDEX('11.2_Outliers-Collection_cov'!$N$5:$N$500,MATCH($F219,'11.2_Outliers-Collection_cov'!$F$5:$F$500,0))&lt;&gt;"N",
INDEX('11.2_Outliers-Collection_cov'!J$5:J$500,MATCH($F219,'11.2_Outliers-Collection_cov'!$F$5:$F$500,0)),""),"")</f>
        <v>100</v>
      </c>
      <c r="N219" s="8">
        <f>IFERROR(IF(INDEX('11.2_Outliers-Collection_cov'!$N$5:$N$500,MATCH($F219,'11.2_Outliers-Collection_cov'!$F$5:$F$500,0))&lt;&gt;"N",
INDEX('11.2_Outliers-Collection_cov'!K$5:K$500,MATCH($F219,'11.2_Outliers-Collection_cov'!$F$5:$F$500,0)),""),"")</f>
        <v>2016</v>
      </c>
      <c r="O219" s="13" t="str">
        <f>IFERROR(IF(INDEX('11.2_Outliers-Collection_cov'!$N$5:$N$500,MATCH($F219,'11.2_Outliers-Collection_cov'!$F$5:$F$500,0))&lt;&gt;"N",
INDEX('11.2_Outliers-Collection_cov'!L$5:L$500,MATCH($F219,'11.2_Outliers-Collection_cov'!$F$5:$F$500,0)),""),"")</f>
        <v>WaW_164</v>
      </c>
      <c r="P219" s="14">
        <f>IFERROR(IF(INDEX('11.3_Outliers-Plastic'!$N$5:$N$500,MATCH($F219,'11.3_Outliers-Plastic'!$F$5:$F$500,0))&lt;&gt;"N",
INDEX('11.3_Outliers-Plastic'!J$5:J$500,MATCH($F219,'11.3_Outliers-Plastic'!$F$5:$F$500,0)),""),"")</f>
        <v>5</v>
      </c>
      <c r="Q219" s="8">
        <f>IFERROR(IF(INDEX('11.3_Outliers-Plastic'!$N$5:$N$500,MATCH($F219,'11.3_Outliers-Plastic'!$F$5:$F$500,0))&lt;&gt;"N",
INDEX('11.3_Outliers-Plastic'!K$5:K$500,MATCH($F219,'11.3_Outliers-Plastic'!$F$5:$F$500,0)),""),"")</f>
        <v>2016</v>
      </c>
      <c r="R219" s="14" t="str">
        <f>IFERROR(IF(INDEX('11.3_Outliers-Plastic'!$N$5:$N$500,MATCH($F219,'11.3_Outliers-Plastic'!$F$5:$F$500,0))&lt;&gt;"N",
INDEX('11.3_Outliers-Plastic'!L$5:L$500,MATCH($F219,'11.3_Outliers-Plastic'!$F$5:$F$500,0)),""),"")</f>
        <v>WaW_164</v>
      </c>
      <c r="S219" s="12"/>
      <c r="T219" s="5"/>
      <c r="U219" s="5" t="s">
        <v>1569</v>
      </c>
      <c r="V219" s="14" t="str">
        <f>IFERROR(IF(INDEX('11.5_Outliers-Other_recovery'!$N$5:$N$500,MATCH($F219,'11.5_Outliers-Other_recovery'!$F$5:$F$500,0))&lt;&gt;"N",
INDEX('11.5_Outliers-Other_recovery'!J$5:J$500,MATCH($F219,'11.5_Outliers-Other_recovery'!$F$5:$F$500,0)),""),"")</f>
        <v/>
      </c>
      <c r="W219" s="8" t="str">
        <f>IFERROR(IF(INDEX('11.5_Outliers-Other_recovery'!$N$5:$N$500,MATCH($F219,'11.5_Outliers-Other_recovery'!$F$5:$F$500,0))&lt;&gt;"N",
INDEX('11.5_Outliers-Other_recovery'!K$5:K$500,MATCH($F219,'11.5_Outliers-Other_recovery'!$F$5:$F$500,0)),""),"")</f>
        <v/>
      </c>
      <c r="X219" s="14" t="str">
        <f>IFERROR(IF(INDEX('11.5_Outliers-Other_recovery'!$N$5:$N$500,MATCH($F219,'11.5_Outliers-Other_recovery'!$F$5:$F$500,0))&lt;&gt;"N",
INDEX('11.5_Outliers-Other_recovery'!L$5:L$500,MATCH($F219,'11.5_Outliers-Other_recovery'!$F$5:$F$500,0)),""),"")</f>
        <v/>
      </c>
      <c r="Y219" s="14" t="str">
        <f>IFERROR(IF(INDEX('11.4_Outliers-Formal_dry_recy'!$N$5:$N$500,MATCH($F219,'11.4_Outliers-Formal_dry_recy'!$F$5:$F$500,0))&lt;&gt;"N",
INDEX('11.4_Outliers-Formal_dry_recy'!J$5:J$500,MATCH($F219,'11.4_Outliers-Formal_dry_recy'!$F$5:$F$500,0)),""),"")</f>
        <v/>
      </c>
      <c r="Z219" s="8" t="str">
        <f>IFERROR(IF(INDEX('11.4_Outliers-Formal_dry_recy'!$N$5:$N$500,MATCH($F219,'11.4_Outliers-Formal_dry_recy'!$F$5:$F$500,0))&lt;&gt;"N",
INDEX('11.4_Outliers-Formal_dry_recy'!K$5:K$500,MATCH($F219,'11.4_Outliers-Formal_dry_recy'!$F$5:$F$500,0)),""),"")</f>
        <v/>
      </c>
      <c r="AA219" s="14" t="str">
        <f>IFERROR(IF(INDEX('11.4_Outliers-Formal_dry_recy'!$N$5:$N$500,MATCH($F219,'11.4_Outliers-Formal_dry_recy'!$F$5:$F$500,0))&lt;&gt;"N",
INDEX('11.4_Outliers-Formal_dry_recy'!L$5:L$500,MATCH($F219,'11.4_Outliers-Formal_dry_recy'!$F$5:$F$500,0)),""),"")</f>
        <v/>
      </c>
      <c r="AB219" s="14" t="str">
        <f>IFERROR(IF(INDEX('11.6_Outliers-Incineration'!$N$5:$N$500,MATCH($F219,'11.6_Outliers-Incineration'!$F$5:$F$500,0))&lt;&gt;"N",
INDEX('11.6_Outliers-Incineration'!J$5:J$500,MATCH($F219,'11.6_Outliers-Incineration'!$F$5:$F$500,0)),""),"")</f>
        <v/>
      </c>
      <c r="AC219" s="8" t="str">
        <f>IFERROR(IF(INDEX('11.6_Outliers-Incineration'!$N$5:$N$500,MATCH($F219,'11.6_Outliers-Incineration'!$F$5:$F$500,0))&lt;&gt;"N",
INDEX('11.6_Outliers-Incineration'!K$5:K$500,MATCH($F219,'11.6_Outliers-Incineration'!$F$5:$F$500,0)),""),"")</f>
        <v/>
      </c>
      <c r="AD219" s="14" t="str">
        <f>IFERROR(IF(INDEX('11.6_Outliers-Incineration'!$N$5:$N$500,MATCH($F219,'11.6_Outliers-Incineration'!$F$5:$F$500,0))&lt;&gt;"N",
INDEX('11.6_Outliers-Incineration'!L$5:L$500,MATCH($F219,'11.6_Outliers-Incineration'!$F$5:$F$500,0)),""),"")</f>
        <v/>
      </c>
      <c r="AE219" s="14" t="str">
        <f>IFERROR(IF(INDEX('11.7_Outliers-Controlled_disp'!$N$5:$N$500,MATCH($F219,'11.7_Outliers-Controlled_disp'!$F$5:$F$500,0))&lt;&gt;"N",
INDEX('11.7_Outliers-Controlled_disp'!J$5:J$500,MATCH($F219,'11.7_Outliers-Controlled_disp'!$F$5:$F$500,0)),""),"")</f>
        <v/>
      </c>
      <c r="AF219" s="8" t="str">
        <f>IFERROR(IF(INDEX('11.7_Outliers-Controlled_disp'!$N$5:$N$500,MATCH($F219,'11.7_Outliers-Controlled_disp'!$F$5:$F$500,0))&lt;&gt;"N",
INDEX('11.7_Outliers-Controlled_disp'!K$5:K$500,MATCH($F219,'11.7_Outliers-Controlled_disp'!$F$5:$F$500,0)),""),"")</f>
        <v/>
      </c>
      <c r="AG219" s="14" t="str">
        <f>IFERROR(IF(INDEX('11.7_Outliers-Controlled_disp'!$N$5:$N$500,MATCH($F219,'11.7_Outliers-Controlled_disp'!$F$5:$F$500,0))&lt;&gt;"N",
INDEX('11.7_Outliers-Controlled_disp'!L$5:L$500,MATCH($F219,'11.7_Outliers-Controlled_disp'!$F$5:$F$500,0)),""),"")</f>
        <v/>
      </c>
      <c r="AI219" s="5"/>
      <c r="AJ219" s="5" t="s">
        <v>1569</v>
      </c>
      <c r="AK219" s="5">
        <f t="shared" si="3"/>
        <v>3</v>
      </c>
    </row>
    <row r="220" spans="1:37" x14ac:dyDescent="0.25">
      <c r="A220" s="5" t="s">
        <v>826</v>
      </c>
      <c r="B220" s="5" t="s">
        <v>23</v>
      </c>
      <c r="C220" s="5" t="s">
        <v>708</v>
      </c>
      <c r="D220" s="5" t="s">
        <v>620</v>
      </c>
      <c r="E220" s="5" t="s">
        <v>828</v>
      </c>
      <c r="F220" s="5" t="s">
        <v>827</v>
      </c>
      <c r="G220" s="5">
        <v>3</v>
      </c>
      <c r="H220" s="15">
        <v>2</v>
      </c>
      <c r="I220" s="4" t="s">
        <v>1898</v>
      </c>
      <c r="J220" s="13">
        <f>IFERROR(IF(INDEX('11.1_Outliers-Generation'!$N$5:$N$500,MATCH($F220,'11.1_Outliers-Generation'!$F$5:$F$500,0))&lt;&gt;"N",
INDEX('11.1_Outliers-Generation'!J$5:J$500,MATCH($F220,'11.1_Outliers-Generation'!$F$5:$F$500,0)),""),"")</f>
        <v>0.61105934863143929</v>
      </c>
      <c r="K220" s="8">
        <f>IFERROR(IF(INDEX('11.1_Outliers-Generation'!$N$5:$N$500,MATCH($F220,'11.1_Outliers-Generation'!$F$5:$F$500,0))&lt;&gt;"N",
INDEX('11.1_Outliers-Generation'!K$5:K$500,MATCH($F220,'11.1_Outliers-Generation'!$F$5:$F$500,0)),""),"")</f>
        <v>2016</v>
      </c>
      <c r="L220" s="13" t="str">
        <f>IFERROR(IF(INDEX('11.1_Outliers-Generation'!$N$5:$N$500,MATCH($F220,'11.1_Outliers-Generation'!$F$5:$F$500,0))&lt;&gt;"N",
INDEX('11.1_Outliers-Generation'!L$5:L$500,MATCH($F220,'11.1_Outliers-Generation'!$F$5:$F$500,0)),""),"")</f>
        <v>WaW_165</v>
      </c>
      <c r="M220" s="14">
        <f>IFERROR(IF(INDEX('11.2_Outliers-Collection_cov'!$N$5:$N$500,MATCH($F220,'11.2_Outliers-Collection_cov'!$F$5:$F$500,0))&lt;&gt;"N",
INDEX('11.2_Outliers-Collection_cov'!J$5:J$500,MATCH($F220,'11.2_Outliers-Collection_cov'!$F$5:$F$500,0)),""),"")</f>
        <v>90</v>
      </c>
      <c r="N220" s="8">
        <f>IFERROR(IF(INDEX('11.2_Outliers-Collection_cov'!$N$5:$N$500,MATCH($F220,'11.2_Outliers-Collection_cov'!$F$5:$F$500,0))&lt;&gt;"N",
INDEX('11.2_Outliers-Collection_cov'!K$5:K$500,MATCH($F220,'11.2_Outliers-Collection_cov'!$F$5:$F$500,0)),""),"")</f>
        <v>2016</v>
      </c>
      <c r="O220" s="13" t="str">
        <f>IFERROR(IF(INDEX('11.2_Outliers-Collection_cov'!$N$5:$N$500,MATCH($F220,'11.2_Outliers-Collection_cov'!$F$5:$F$500,0))&lt;&gt;"N",
INDEX('11.2_Outliers-Collection_cov'!L$5:L$500,MATCH($F220,'11.2_Outliers-Collection_cov'!$F$5:$F$500,0)),""),"")</f>
        <v>WaW_165</v>
      </c>
      <c r="P220" s="14" t="str">
        <f>IFERROR(IF(INDEX('11.3_Outliers-Plastic'!$N$5:$N$500,MATCH($F220,'11.3_Outliers-Plastic'!$F$5:$F$500,0))&lt;&gt;"N",
INDEX('11.3_Outliers-Plastic'!J$5:J$500,MATCH($F220,'11.3_Outliers-Plastic'!$F$5:$F$500,0)),""),"")</f>
        <v/>
      </c>
      <c r="Q220" s="8" t="str">
        <f>IFERROR(IF(INDEX('11.3_Outliers-Plastic'!$N$5:$N$500,MATCH($F220,'11.3_Outliers-Plastic'!$F$5:$F$500,0))&lt;&gt;"N",
INDEX('11.3_Outliers-Plastic'!K$5:K$500,MATCH($F220,'11.3_Outliers-Plastic'!$F$5:$F$500,0)),""),"")</f>
        <v/>
      </c>
      <c r="R220" s="14" t="str">
        <f>IFERROR(IF(INDEX('11.3_Outliers-Plastic'!$N$5:$N$500,MATCH($F220,'11.3_Outliers-Plastic'!$F$5:$F$500,0))&lt;&gt;"N",
INDEX('11.3_Outliers-Plastic'!L$5:L$500,MATCH($F220,'11.3_Outliers-Plastic'!$F$5:$F$500,0)),""),"")</f>
        <v/>
      </c>
      <c r="S220" s="12"/>
      <c r="T220" s="5"/>
      <c r="U220" s="5" t="s">
        <v>1569</v>
      </c>
      <c r="V220" s="14">
        <f>IFERROR(IF(INDEX('11.5_Outliers-Other_recovery'!$N$5:$N$500,MATCH($F220,'11.5_Outliers-Other_recovery'!$F$5:$F$500,0))&lt;&gt;"N",
INDEX('11.5_Outliers-Other_recovery'!J$5:J$500,MATCH($F220,'11.5_Outliers-Other_recovery'!$F$5:$F$500,0)),""),"")</f>
        <v>0</v>
      </c>
      <c r="W220" s="8">
        <f>IFERROR(IF(INDEX('11.5_Outliers-Other_recovery'!$N$5:$N$500,MATCH($F220,'11.5_Outliers-Other_recovery'!$F$5:$F$500,0))&lt;&gt;"N",
INDEX('11.5_Outliers-Other_recovery'!K$5:K$500,MATCH($F220,'11.5_Outliers-Other_recovery'!$F$5:$F$500,0)),""),"")</f>
        <v>2016</v>
      </c>
      <c r="X220" s="14" t="str">
        <f>IFERROR(IF(INDEX('11.5_Outliers-Other_recovery'!$N$5:$N$500,MATCH($F220,'11.5_Outliers-Other_recovery'!$F$5:$F$500,0))&lt;&gt;"N",
INDEX('11.5_Outliers-Other_recovery'!L$5:L$500,MATCH($F220,'11.5_Outliers-Other_recovery'!$F$5:$F$500,0)),""),"")</f>
        <v>WaW_165</v>
      </c>
      <c r="Y220" s="14">
        <f>IFERROR(IF(INDEX('11.4_Outliers-Formal_dry_recy'!$N$5:$N$500,MATCH($F220,'11.4_Outliers-Formal_dry_recy'!$F$5:$F$500,0))&lt;&gt;"N",
INDEX('11.4_Outliers-Formal_dry_recy'!J$5:J$500,MATCH($F220,'11.4_Outliers-Formal_dry_recy'!$F$5:$F$500,0)),""),"")</f>
        <v>0</v>
      </c>
      <c r="Z220" s="8">
        <f>IFERROR(IF(INDEX('11.4_Outliers-Formal_dry_recy'!$N$5:$N$500,MATCH($F220,'11.4_Outliers-Formal_dry_recy'!$F$5:$F$500,0))&lt;&gt;"N",
INDEX('11.4_Outliers-Formal_dry_recy'!K$5:K$500,MATCH($F220,'11.4_Outliers-Formal_dry_recy'!$F$5:$F$500,0)),""),"")</f>
        <v>2016</v>
      </c>
      <c r="AA220" s="14" t="str">
        <f>IFERROR(IF(INDEX('11.4_Outliers-Formal_dry_recy'!$N$5:$N$500,MATCH($F220,'11.4_Outliers-Formal_dry_recy'!$F$5:$F$500,0))&lt;&gt;"N",
INDEX('11.4_Outliers-Formal_dry_recy'!L$5:L$500,MATCH($F220,'11.4_Outliers-Formal_dry_recy'!$F$5:$F$500,0)),""),"")</f>
        <v>WaW_165</v>
      </c>
      <c r="AB220" s="14">
        <f>IFERROR(IF(INDEX('11.6_Outliers-Incineration'!$N$5:$N$500,MATCH($F220,'11.6_Outliers-Incineration'!$F$5:$F$500,0))&lt;&gt;"N",
INDEX('11.6_Outliers-Incineration'!J$5:J$500,MATCH($F220,'11.6_Outliers-Incineration'!$F$5:$F$500,0)),""),"")</f>
        <v>0</v>
      </c>
      <c r="AC220" s="8">
        <f>IFERROR(IF(INDEX('11.6_Outliers-Incineration'!$N$5:$N$500,MATCH($F220,'11.6_Outliers-Incineration'!$F$5:$F$500,0))&lt;&gt;"N",
INDEX('11.6_Outliers-Incineration'!K$5:K$500,MATCH($F220,'11.6_Outliers-Incineration'!$F$5:$F$500,0)),""),"")</f>
        <v>2016</v>
      </c>
      <c r="AD220" s="14" t="str">
        <f>IFERROR(IF(INDEX('11.6_Outliers-Incineration'!$N$5:$N$500,MATCH($F220,'11.6_Outliers-Incineration'!$F$5:$F$500,0))&lt;&gt;"N",
INDEX('11.6_Outliers-Incineration'!L$5:L$500,MATCH($F220,'11.6_Outliers-Incineration'!$F$5:$F$500,0)),""),"")</f>
        <v>WaW_165</v>
      </c>
      <c r="AE220" s="14">
        <f>IFERROR(IF(INDEX('11.7_Outliers-Controlled_disp'!$N$5:$N$500,MATCH($F220,'11.7_Outliers-Controlled_disp'!$F$5:$F$500,0))&lt;&gt;"N",
INDEX('11.7_Outliers-Controlled_disp'!J$5:J$500,MATCH($F220,'11.7_Outliers-Controlled_disp'!$F$5:$F$500,0)),""),"")</f>
        <v>0</v>
      </c>
      <c r="AF220" s="8">
        <f>IFERROR(IF(INDEX('11.7_Outliers-Controlled_disp'!$N$5:$N$500,MATCH($F220,'11.7_Outliers-Controlled_disp'!$F$5:$F$500,0))&lt;&gt;"N",
INDEX('11.7_Outliers-Controlled_disp'!K$5:K$500,MATCH($F220,'11.7_Outliers-Controlled_disp'!$F$5:$F$500,0)),""),"")</f>
        <v>2016</v>
      </c>
      <c r="AG220" s="14" t="str">
        <f>IFERROR(IF(INDEX('11.7_Outliers-Controlled_disp'!$N$5:$N$500,MATCH($F220,'11.7_Outliers-Controlled_disp'!$F$5:$F$500,0))&lt;&gt;"N",
INDEX('11.7_Outliers-Controlled_disp'!L$5:L$500,MATCH($F220,'11.7_Outliers-Controlled_disp'!$F$5:$F$500,0)),""),"")</f>
        <v>WaW_165</v>
      </c>
      <c r="AI220" s="5"/>
      <c r="AJ220" s="5" t="s">
        <v>1569</v>
      </c>
      <c r="AK220" s="5">
        <f t="shared" si="3"/>
        <v>6</v>
      </c>
    </row>
    <row r="221" spans="1:37" x14ac:dyDescent="0.25">
      <c r="A221" s="5" t="s">
        <v>829</v>
      </c>
      <c r="B221" s="5" t="s">
        <v>23</v>
      </c>
      <c r="C221" s="5" t="s">
        <v>708</v>
      </c>
      <c r="D221" s="5" t="s">
        <v>620</v>
      </c>
      <c r="E221" s="5" t="s">
        <v>831</v>
      </c>
      <c r="F221" s="5" t="s">
        <v>830</v>
      </c>
      <c r="G221" s="5">
        <v>3</v>
      </c>
      <c r="H221" s="15">
        <v>2</v>
      </c>
      <c r="I221" s="4" t="s">
        <v>1900</v>
      </c>
      <c r="J221" s="13">
        <f>IFERROR(IF(INDEX('11.1_Outliers-Generation'!$N$5:$N$500,MATCH($F221,'11.1_Outliers-Generation'!$F$5:$F$500,0))&lt;&gt;"N",
INDEX('11.1_Outliers-Generation'!J$5:J$500,MATCH($F221,'11.1_Outliers-Generation'!$F$5:$F$500,0)),""),"")</f>
        <v>0.59379123137862877</v>
      </c>
      <c r="K221" s="8">
        <f>IFERROR(IF(INDEX('11.1_Outliers-Generation'!$N$5:$N$500,MATCH($F221,'11.1_Outliers-Generation'!$F$5:$F$500,0))&lt;&gt;"N",
INDEX('11.1_Outliers-Generation'!K$5:K$500,MATCH($F221,'11.1_Outliers-Generation'!$F$5:$F$500,0)),""),"")</f>
        <v>2016</v>
      </c>
      <c r="L221" s="13" t="str">
        <f>IFERROR(IF(INDEX('11.1_Outliers-Generation'!$N$5:$N$500,MATCH($F221,'11.1_Outliers-Generation'!$F$5:$F$500,0))&lt;&gt;"N",
INDEX('11.1_Outliers-Generation'!L$5:L$500,MATCH($F221,'11.1_Outliers-Generation'!$F$5:$F$500,0)),""),"")</f>
        <v>WaW_166</v>
      </c>
      <c r="M221" s="14">
        <f>IFERROR(IF(INDEX('11.2_Outliers-Collection_cov'!$N$5:$N$500,MATCH($F221,'11.2_Outliers-Collection_cov'!$F$5:$F$500,0))&lt;&gt;"N",
INDEX('11.2_Outliers-Collection_cov'!J$5:J$500,MATCH($F221,'11.2_Outliers-Collection_cov'!$F$5:$F$500,0)),""),"")</f>
        <v>97</v>
      </c>
      <c r="N221" s="8">
        <f>IFERROR(IF(INDEX('11.2_Outliers-Collection_cov'!$N$5:$N$500,MATCH($F221,'11.2_Outliers-Collection_cov'!$F$5:$F$500,0))&lt;&gt;"N",
INDEX('11.2_Outliers-Collection_cov'!K$5:K$500,MATCH($F221,'11.2_Outliers-Collection_cov'!$F$5:$F$500,0)),""),"")</f>
        <v>2016</v>
      </c>
      <c r="O221" s="13" t="str">
        <f>IFERROR(IF(INDEX('11.2_Outliers-Collection_cov'!$N$5:$N$500,MATCH($F221,'11.2_Outliers-Collection_cov'!$F$5:$F$500,0))&lt;&gt;"N",
INDEX('11.2_Outliers-Collection_cov'!L$5:L$500,MATCH($F221,'11.2_Outliers-Collection_cov'!$F$5:$F$500,0)),""),"")</f>
        <v>WaW_166</v>
      </c>
      <c r="P221" s="14" t="str">
        <f>IFERROR(IF(INDEX('11.3_Outliers-Plastic'!$N$5:$N$500,MATCH($F221,'11.3_Outliers-Plastic'!$F$5:$F$500,0))&lt;&gt;"N",
INDEX('11.3_Outliers-Plastic'!J$5:J$500,MATCH($F221,'11.3_Outliers-Plastic'!$F$5:$F$500,0)),""),"")</f>
        <v/>
      </c>
      <c r="Q221" s="8" t="str">
        <f>IFERROR(IF(INDEX('11.3_Outliers-Plastic'!$N$5:$N$500,MATCH($F221,'11.3_Outliers-Plastic'!$F$5:$F$500,0))&lt;&gt;"N",
INDEX('11.3_Outliers-Plastic'!K$5:K$500,MATCH($F221,'11.3_Outliers-Plastic'!$F$5:$F$500,0)),""),"")</f>
        <v/>
      </c>
      <c r="R221" s="14" t="str">
        <f>IFERROR(IF(INDEX('11.3_Outliers-Plastic'!$N$5:$N$500,MATCH($F221,'11.3_Outliers-Plastic'!$F$5:$F$500,0))&lt;&gt;"N",
INDEX('11.3_Outliers-Plastic'!L$5:L$500,MATCH($F221,'11.3_Outliers-Plastic'!$F$5:$F$500,0)),""),"")</f>
        <v/>
      </c>
      <c r="S221" s="12"/>
      <c r="T221" s="5"/>
      <c r="U221" s="5" t="s">
        <v>1569</v>
      </c>
      <c r="V221" s="14">
        <f>IFERROR(IF(INDEX('11.5_Outliers-Other_recovery'!$N$5:$N$500,MATCH($F221,'11.5_Outliers-Other_recovery'!$F$5:$F$500,0))&lt;&gt;"N",
INDEX('11.5_Outliers-Other_recovery'!J$5:J$500,MATCH($F221,'11.5_Outliers-Other_recovery'!$F$5:$F$500,0)),""),"")</f>
        <v>3.3816425120772946</v>
      </c>
      <c r="W221" s="8">
        <f>IFERROR(IF(INDEX('11.5_Outliers-Other_recovery'!$N$5:$N$500,MATCH($F221,'11.5_Outliers-Other_recovery'!$F$5:$F$500,0))&lt;&gt;"N",
INDEX('11.5_Outliers-Other_recovery'!K$5:K$500,MATCH($F221,'11.5_Outliers-Other_recovery'!$F$5:$F$500,0)),""),"")</f>
        <v>2016</v>
      </c>
      <c r="X221" s="14" t="str">
        <f>IFERROR(IF(INDEX('11.5_Outliers-Other_recovery'!$N$5:$N$500,MATCH($F221,'11.5_Outliers-Other_recovery'!$F$5:$F$500,0))&lt;&gt;"N",
INDEX('11.5_Outliers-Other_recovery'!L$5:L$500,MATCH($F221,'11.5_Outliers-Other_recovery'!$F$5:$F$500,0)),""),"")</f>
        <v>WaW_166</v>
      </c>
      <c r="Y221" s="14">
        <f>IFERROR(IF(INDEX('11.4_Outliers-Formal_dry_recy'!$N$5:$N$500,MATCH($F221,'11.4_Outliers-Formal_dry_recy'!$F$5:$F$500,0))&lt;&gt;"N",
INDEX('11.4_Outliers-Formal_dry_recy'!J$5:J$500,MATCH($F221,'11.4_Outliers-Formal_dry_recy'!$F$5:$F$500,0)),""),"")</f>
        <v>0</v>
      </c>
      <c r="Z221" s="8">
        <f>IFERROR(IF(INDEX('11.4_Outliers-Formal_dry_recy'!$N$5:$N$500,MATCH($F221,'11.4_Outliers-Formal_dry_recy'!$F$5:$F$500,0))&lt;&gt;"N",
INDEX('11.4_Outliers-Formal_dry_recy'!K$5:K$500,MATCH($F221,'11.4_Outliers-Formal_dry_recy'!$F$5:$F$500,0)),""),"")</f>
        <v>2016</v>
      </c>
      <c r="AA221" s="14" t="str">
        <f>IFERROR(IF(INDEX('11.4_Outliers-Formal_dry_recy'!$N$5:$N$500,MATCH($F221,'11.4_Outliers-Formal_dry_recy'!$F$5:$F$500,0))&lt;&gt;"N",
INDEX('11.4_Outliers-Formal_dry_recy'!L$5:L$500,MATCH($F221,'11.4_Outliers-Formal_dry_recy'!$F$5:$F$500,0)),""),"")</f>
        <v>WaW_166</v>
      </c>
      <c r="AB221" s="14">
        <f>IFERROR(IF(INDEX('11.6_Outliers-Incineration'!$N$5:$N$500,MATCH($F221,'11.6_Outliers-Incineration'!$F$5:$F$500,0))&lt;&gt;"N",
INDEX('11.6_Outliers-Incineration'!J$5:J$500,MATCH($F221,'11.6_Outliers-Incineration'!$F$5:$F$500,0)),""),"")</f>
        <v>0</v>
      </c>
      <c r="AC221" s="8">
        <f>IFERROR(IF(INDEX('11.6_Outliers-Incineration'!$N$5:$N$500,MATCH($F221,'11.6_Outliers-Incineration'!$F$5:$F$500,0))&lt;&gt;"N",
INDEX('11.6_Outliers-Incineration'!K$5:K$500,MATCH($F221,'11.6_Outliers-Incineration'!$F$5:$F$500,0)),""),"")</f>
        <v>2016</v>
      </c>
      <c r="AD221" s="14" t="str">
        <f>IFERROR(IF(INDEX('11.6_Outliers-Incineration'!$N$5:$N$500,MATCH($F221,'11.6_Outliers-Incineration'!$F$5:$F$500,0))&lt;&gt;"N",
INDEX('11.6_Outliers-Incineration'!L$5:L$500,MATCH($F221,'11.6_Outliers-Incineration'!$F$5:$F$500,0)),""),"")</f>
        <v>WaW_166</v>
      </c>
      <c r="AE221" s="14">
        <f>IFERROR(IF(INDEX('11.7_Outliers-Controlled_disp'!$N$5:$N$500,MATCH($F221,'11.7_Outliers-Controlled_disp'!$F$5:$F$500,0))&lt;&gt;"N",
INDEX('11.7_Outliers-Controlled_disp'!J$5:J$500,MATCH($F221,'11.7_Outliers-Controlled_disp'!$F$5:$F$500,0)),""),"")</f>
        <v>0</v>
      </c>
      <c r="AF221" s="8">
        <f>IFERROR(IF(INDEX('11.7_Outliers-Controlled_disp'!$N$5:$N$500,MATCH($F221,'11.7_Outliers-Controlled_disp'!$F$5:$F$500,0))&lt;&gt;"N",
INDEX('11.7_Outliers-Controlled_disp'!K$5:K$500,MATCH($F221,'11.7_Outliers-Controlled_disp'!$F$5:$F$500,0)),""),"")</f>
        <v>2016</v>
      </c>
      <c r="AG221" s="14" t="str">
        <f>IFERROR(IF(INDEX('11.7_Outliers-Controlled_disp'!$N$5:$N$500,MATCH($F221,'11.7_Outliers-Controlled_disp'!$F$5:$F$500,0))&lt;&gt;"N",
INDEX('11.7_Outliers-Controlled_disp'!L$5:L$500,MATCH($F221,'11.7_Outliers-Controlled_disp'!$F$5:$F$500,0)),""),"")</f>
        <v>WaW_166</v>
      </c>
      <c r="AI221" s="5"/>
      <c r="AJ221" s="5" t="s">
        <v>1569</v>
      </c>
      <c r="AK221" s="5">
        <f t="shared" si="3"/>
        <v>6</v>
      </c>
    </row>
    <row r="222" spans="1:37" x14ac:dyDescent="0.25">
      <c r="A222" s="5" t="s">
        <v>832</v>
      </c>
      <c r="B222" s="5" t="s">
        <v>23</v>
      </c>
      <c r="C222" s="5" t="s">
        <v>708</v>
      </c>
      <c r="D222" s="5" t="s">
        <v>620</v>
      </c>
      <c r="E222" s="5" t="s">
        <v>834</v>
      </c>
      <c r="F222" s="5" t="s">
        <v>833</v>
      </c>
      <c r="G222" s="5">
        <v>3</v>
      </c>
      <c r="H222" s="15">
        <v>2</v>
      </c>
      <c r="I222" s="4" t="s">
        <v>1913</v>
      </c>
      <c r="J222" s="13">
        <f>IFERROR(IF(INDEX('11.1_Outliers-Generation'!$N$5:$N$500,MATCH($F222,'11.1_Outliers-Generation'!$F$5:$F$500,0))&lt;&gt;"N",
INDEX('11.1_Outliers-Generation'!J$5:J$500,MATCH($F222,'11.1_Outliers-Generation'!$F$5:$F$500,0)),""),"")</f>
        <v>0.45713584839631116</v>
      </c>
      <c r="K222" s="8">
        <f>IFERROR(IF(INDEX('11.1_Outliers-Generation'!$N$5:$N$500,MATCH($F222,'11.1_Outliers-Generation'!$F$5:$F$500,0))&lt;&gt;"N",
INDEX('11.1_Outliers-Generation'!K$5:K$500,MATCH($F222,'11.1_Outliers-Generation'!$F$5:$F$500,0)),""),"")</f>
        <v>2016</v>
      </c>
      <c r="L222" s="13" t="str">
        <f>IFERROR(IF(INDEX('11.1_Outliers-Generation'!$N$5:$N$500,MATCH($F222,'11.1_Outliers-Generation'!$F$5:$F$500,0))&lt;&gt;"N",
INDEX('11.1_Outliers-Generation'!L$5:L$500,MATCH($F222,'11.1_Outliers-Generation'!$F$5:$F$500,0)),""),"")</f>
        <v>WaW_167</v>
      </c>
      <c r="M222" s="14">
        <f>IFERROR(IF(INDEX('11.2_Outliers-Collection_cov'!$N$5:$N$500,MATCH($F222,'11.2_Outliers-Collection_cov'!$F$5:$F$500,0))&lt;&gt;"N",
INDEX('11.2_Outliers-Collection_cov'!J$5:J$500,MATCH($F222,'11.2_Outliers-Collection_cov'!$F$5:$F$500,0)),""),"")</f>
        <v>92</v>
      </c>
      <c r="N222" s="8">
        <f>IFERROR(IF(INDEX('11.2_Outliers-Collection_cov'!$N$5:$N$500,MATCH($F222,'11.2_Outliers-Collection_cov'!$F$5:$F$500,0))&lt;&gt;"N",
INDEX('11.2_Outliers-Collection_cov'!K$5:K$500,MATCH($F222,'11.2_Outliers-Collection_cov'!$F$5:$F$500,0)),""),"")</f>
        <v>2016</v>
      </c>
      <c r="O222" s="13" t="str">
        <f>IFERROR(IF(INDEX('11.2_Outliers-Collection_cov'!$N$5:$N$500,MATCH($F222,'11.2_Outliers-Collection_cov'!$F$5:$F$500,0))&lt;&gt;"N",
INDEX('11.2_Outliers-Collection_cov'!L$5:L$500,MATCH($F222,'11.2_Outliers-Collection_cov'!$F$5:$F$500,0)),""),"")</f>
        <v>WaW_167</v>
      </c>
      <c r="P222" s="14" t="str">
        <f>IFERROR(IF(INDEX('11.3_Outliers-Plastic'!$N$5:$N$500,MATCH($F222,'11.3_Outliers-Plastic'!$F$5:$F$500,0))&lt;&gt;"N",
INDEX('11.3_Outliers-Plastic'!J$5:J$500,MATCH($F222,'11.3_Outliers-Plastic'!$F$5:$F$500,0)),""),"")</f>
        <v/>
      </c>
      <c r="Q222" s="8" t="str">
        <f>IFERROR(IF(INDEX('11.3_Outliers-Plastic'!$N$5:$N$500,MATCH($F222,'11.3_Outliers-Plastic'!$F$5:$F$500,0))&lt;&gt;"N",
INDEX('11.3_Outliers-Plastic'!K$5:K$500,MATCH($F222,'11.3_Outliers-Plastic'!$F$5:$F$500,0)),""),"")</f>
        <v/>
      </c>
      <c r="R222" s="14" t="str">
        <f>IFERROR(IF(INDEX('11.3_Outliers-Plastic'!$N$5:$N$500,MATCH($F222,'11.3_Outliers-Plastic'!$F$5:$F$500,0))&lt;&gt;"N",
INDEX('11.3_Outliers-Plastic'!L$5:L$500,MATCH($F222,'11.3_Outliers-Plastic'!$F$5:$F$500,0)),""),"")</f>
        <v/>
      </c>
      <c r="S222" s="12"/>
      <c r="T222" s="5"/>
      <c r="U222" s="5" t="s">
        <v>1569</v>
      </c>
      <c r="V222" s="14">
        <f>IFERROR(IF(INDEX('11.5_Outliers-Other_recovery'!$N$5:$N$500,MATCH($F222,'11.5_Outliers-Other_recovery'!$F$5:$F$500,0))&lt;&gt;"N",
INDEX('11.5_Outliers-Other_recovery'!J$5:J$500,MATCH($F222,'11.5_Outliers-Other_recovery'!$F$5:$F$500,0)),""),"")</f>
        <v>0</v>
      </c>
      <c r="W222" s="8">
        <f>IFERROR(IF(INDEX('11.5_Outliers-Other_recovery'!$N$5:$N$500,MATCH($F222,'11.5_Outliers-Other_recovery'!$F$5:$F$500,0))&lt;&gt;"N",
INDEX('11.5_Outliers-Other_recovery'!K$5:K$500,MATCH($F222,'11.5_Outliers-Other_recovery'!$F$5:$F$500,0)),""),"")</f>
        <v>2016</v>
      </c>
      <c r="X222" s="14" t="str">
        <f>IFERROR(IF(INDEX('11.5_Outliers-Other_recovery'!$N$5:$N$500,MATCH($F222,'11.5_Outliers-Other_recovery'!$F$5:$F$500,0))&lt;&gt;"N",
INDEX('11.5_Outliers-Other_recovery'!L$5:L$500,MATCH($F222,'11.5_Outliers-Other_recovery'!$F$5:$F$500,0)),""),"")</f>
        <v>WaW_167</v>
      </c>
      <c r="Y222" s="14">
        <f>IFERROR(IF(INDEX('11.4_Outliers-Formal_dry_recy'!$N$5:$N$500,MATCH($F222,'11.4_Outliers-Formal_dry_recy'!$F$5:$F$500,0))&lt;&gt;"N",
INDEX('11.4_Outliers-Formal_dry_recy'!J$5:J$500,MATCH($F222,'11.4_Outliers-Formal_dry_recy'!$F$5:$F$500,0)),""),"")</f>
        <v>0</v>
      </c>
      <c r="Z222" s="8">
        <f>IFERROR(IF(INDEX('11.4_Outliers-Formal_dry_recy'!$N$5:$N$500,MATCH($F222,'11.4_Outliers-Formal_dry_recy'!$F$5:$F$500,0))&lt;&gt;"N",
INDEX('11.4_Outliers-Formal_dry_recy'!K$5:K$500,MATCH($F222,'11.4_Outliers-Formal_dry_recy'!$F$5:$F$500,0)),""),"")</f>
        <v>2016</v>
      </c>
      <c r="AA222" s="14" t="str">
        <f>IFERROR(IF(INDEX('11.4_Outliers-Formal_dry_recy'!$N$5:$N$500,MATCH($F222,'11.4_Outliers-Formal_dry_recy'!$F$5:$F$500,0))&lt;&gt;"N",
INDEX('11.4_Outliers-Formal_dry_recy'!L$5:L$500,MATCH($F222,'11.4_Outliers-Formal_dry_recy'!$F$5:$F$500,0)),""),"")</f>
        <v>WaW_167</v>
      </c>
      <c r="AB222" s="14">
        <f>IFERROR(IF(INDEX('11.6_Outliers-Incineration'!$N$5:$N$500,MATCH($F222,'11.6_Outliers-Incineration'!$F$5:$F$500,0))&lt;&gt;"N",
INDEX('11.6_Outliers-Incineration'!J$5:J$500,MATCH($F222,'11.6_Outliers-Incineration'!$F$5:$F$500,0)),""),"")</f>
        <v>0</v>
      </c>
      <c r="AC222" s="8">
        <f>IFERROR(IF(INDEX('11.6_Outliers-Incineration'!$N$5:$N$500,MATCH($F222,'11.6_Outliers-Incineration'!$F$5:$F$500,0))&lt;&gt;"N",
INDEX('11.6_Outliers-Incineration'!K$5:K$500,MATCH($F222,'11.6_Outliers-Incineration'!$F$5:$F$500,0)),""),"")</f>
        <v>2016</v>
      </c>
      <c r="AD222" s="14" t="str">
        <f>IFERROR(IF(INDEX('11.6_Outliers-Incineration'!$N$5:$N$500,MATCH($F222,'11.6_Outliers-Incineration'!$F$5:$F$500,0))&lt;&gt;"N",
INDEX('11.6_Outliers-Incineration'!L$5:L$500,MATCH($F222,'11.6_Outliers-Incineration'!$F$5:$F$500,0)),""),"")</f>
        <v>WaW_167</v>
      </c>
      <c r="AE222" s="14">
        <f>IFERROR(IF(INDEX('11.7_Outliers-Controlled_disp'!$N$5:$N$500,MATCH($F222,'11.7_Outliers-Controlled_disp'!$F$5:$F$500,0))&lt;&gt;"N",
INDEX('11.7_Outliers-Controlled_disp'!J$5:J$500,MATCH($F222,'11.7_Outliers-Controlled_disp'!$F$5:$F$500,0)),""),"")</f>
        <v>0</v>
      </c>
      <c r="AF222" s="8">
        <f>IFERROR(IF(INDEX('11.7_Outliers-Controlled_disp'!$N$5:$N$500,MATCH($F222,'11.7_Outliers-Controlled_disp'!$F$5:$F$500,0))&lt;&gt;"N",
INDEX('11.7_Outliers-Controlled_disp'!K$5:K$500,MATCH($F222,'11.7_Outliers-Controlled_disp'!$F$5:$F$500,0)),""),"")</f>
        <v>2016</v>
      </c>
      <c r="AG222" s="14" t="str">
        <f>IFERROR(IF(INDEX('11.7_Outliers-Controlled_disp'!$N$5:$N$500,MATCH($F222,'11.7_Outliers-Controlled_disp'!$F$5:$F$500,0))&lt;&gt;"N",
INDEX('11.7_Outliers-Controlled_disp'!L$5:L$500,MATCH($F222,'11.7_Outliers-Controlled_disp'!$F$5:$F$500,0)),""),"")</f>
        <v>WaW_167</v>
      </c>
      <c r="AI222" s="5"/>
      <c r="AJ222" s="5" t="s">
        <v>1569</v>
      </c>
      <c r="AK222" s="5">
        <f t="shared" si="3"/>
        <v>6</v>
      </c>
    </row>
    <row r="223" spans="1:37" x14ac:dyDescent="0.25">
      <c r="A223" s="5" t="s">
        <v>835</v>
      </c>
      <c r="B223" s="5" t="s">
        <v>23</v>
      </c>
      <c r="C223" s="5" t="s">
        <v>708</v>
      </c>
      <c r="D223" s="5" t="s">
        <v>620</v>
      </c>
      <c r="E223" s="5" t="s">
        <v>837</v>
      </c>
      <c r="F223" s="5" t="s">
        <v>836</v>
      </c>
      <c r="G223" s="5">
        <v>3</v>
      </c>
      <c r="H223" s="15">
        <v>2</v>
      </c>
      <c r="I223" s="4" t="s">
        <v>1914</v>
      </c>
      <c r="J223" s="13">
        <f>IFERROR(IF(INDEX('11.1_Outliers-Generation'!$N$5:$N$500,MATCH($F223,'11.1_Outliers-Generation'!$F$5:$F$500,0))&lt;&gt;"N",
INDEX('11.1_Outliers-Generation'!J$5:J$500,MATCH($F223,'11.1_Outliers-Generation'!$F$5:$F$500,0)),""),"")</f>
        <v>0.36951842511247218</v>
      </c>
      <c r="K223" s="8">
        <f>IFERROR(IF(INDEX('11.1_Outliers-Generation'!$N$5:$N$500,MATCH($F223,'11.1_Outliers-Generation'!$F$5:$F$500,0))&lt;&gt;"N",
INDEX('11.1_Outliers-Generation'!K$5:K$500,MATCH($F223,'11.1_Outliers-Generation'!$F$5:$F$500,0)),""),"")</f>
        <v>2016</v>
      </c>
      <c r="L223" s="13" t="str">
        <f>IFERROR(IF(INDEX('11.1_Outliers-Generation'!$N$5:$N$500,MATCH($F223,'11.1_Outliers-Generation'!$F$5:$F$500,0))&lt;&gt;"N",
INDEX('11.1_Outliers-Generation'!L$5:L$500,MATCH($F223,'11.1_Outliers-Generation'!$F$5:$F$500,0)),""),"")</f>
        <v>WaW_168</v>
      </c>
      <c r="M223" s="14">
        <f>IFERROR(IF(INDEX('11.2_Outliers-Collection_cov'!$N$5:$N$500,MATCH($F223,'11.2_Outliers-Collection_cov'!$F$5:$F$500,0))&lt;&gt;"N",
INDEX('11.2_Outliers-Collection_cov'!J$5:J$500,MATCH($F223,'11.2_Outliers-Collection_cov'!$F$5:$F$500,0)),""),"")</f>
        <v>100</v>
      </c>
      <c r="N223" s="8">
        <f>IFERROR(IF(INDEX('11.2_Outliers-Collection_cov'!$N$5:$N$500,MATCH($F223,'11.2_Outliers-Collection_cov'!$F$5:$F$500,0))&lt;&gt;"N",
INDEX('11.2_Outliers-Collection_cov'!K$5:K$500,MATCH($F223,'11.2_Outliers-Collection_cov'!$F$5:$F$500,0)),""),"")</f>
        <v>2016</v>
      </c>
      <c r="O223" s="13" t="str">
        <f>IFERROR(IF(INDEX('11.2_Outliers-Collection_cov'!$N$5:$N$500,MATCH($F223,'11.2_Outliers-Collection_cov'!$F$5:$F$500,0))&lt;&gt;"N",
INDEX('11.2_Outliers-Collection_cov'!L$5:L$500,MATCH($F223,'11.2_Outliers-Collection_cov'!$F$5:$F$500,0)),""),"")</f>
        <v>WaW_168</v>
      </c>
      <c r="P223" s="14">
        <f>IFERROR(IF(INDEX('11.3_Outliers-Plastic'!$N$5:$N$500,MATCH($F223,'11.3_Outliers-Plastic'!$F$5:$F$500,0))&lt;&gt;"N",
INDEX('11.3_Outliers-Plastic'!J$5:J$500,MATCH($F223,'11.3_Outliers-Plastic'!$F$5:$F$500,0)),""),"")</f>
        <v>12.5</v>
      </c>
      <c r="Q223" s="8">
        <f>IFERROR(IF(INDEX('11.3_Outliers-Plastic'!$N$5:$N$500,MATCH($F223,'11.3_Outliers-Plastic'!$F$5:$F$500,0))&lt;&gt;"N",
INDEX('11.3_Outliers-Plastic'!K$5:K$500,MATCH($F223,'11.3_Outliers-Plastic'!$F$5:$F$500,0)),""),"")</f>
        <v>2016</v>
      </c>
      <c r="R223" s="14" t="str">
        <f>IFERROR(IF(INDEX('11.3_Outliers-Plastic'!$N$5:$N$500,MATCH($F223,'11.3_Outliers-Plastic'!$F$5:$F$500,0))&lt;&gt;"N",
INDEX('11.3_Outliers-Plastic'!L$5:L$500,MATCH($F223,'11.3_Outliers-Plastic'!$F$5:$F$500,0)),""),"")</f>
        <v>WaW_168</v>
      </c>
      <c r="S223" s="12"/>
      <c r="T223" s="5"/>
      <c r="U223" s="5" t="s">
        <v>1569</v>
      </c>
      <c r="V223" s="14" t="str">
        <f>IFERROR(IF(INDEX('11.5_Outliers-Other_recovery'!$N$5:$N$500,MATCH($F223,'11.5_Outliers-Other_recovery'!$F$5:$F$500,0))&lt;&gt;"N",
INDEX('11.5_Outliers-Other_recovery'!J$5:J$500,MATCH($F223,'11.5_Outliers-Other_recovery'!$F$5:$F$500,0)),""),"")</f>
        <v/>
      </c>
      <c r="W223" s="8" t="str">
        <f>IFERROR(IF(INDEX('11.5_Outliers-Other_recovery'!$N$5:$N$500,MATCH($F223,'11.5_Outliers-Other_recovery'!$F$5:$F$500,0))&lt;&gt;"N",
INDEX('11.5_Outliers-Other_recovery'!K$5:K$500,MATCH($F223,'11.5_Outliers-Other_recovery'!$F$5:$F$500,0)),""),"")</f>
        <v/>
      </c>
      <c r="X223" s="14" t="str">
        <f>IFERROR(IF(INDEX('11.5_Outliers-Other_recovery'!$N$5:$N$500,MATCH($F223,'11.5_Outliers-Other_recovery'!$F$5:$F$500,0))&lt;&gt;"N",
INDEX('11.5_Outliers-Other_recovery'!L$5:L$500,MATCH($F223,'11.5_Outliers-Other_recovery'!$F$5:$F$500,0)),""),"")</f>
        <v/>
      </c>
      <c r="Y223" s="14">
        <f>IFERROR(IF(INDEX('11.4_Outliers-Formal_dry_recy'!$N$5:$N$500,MATCH($F223,'11.4_Outliers-Formal_dry_recy'!$F$5:$F$500,0))&lt;&gt;"N",
INDEX('11.4_Outliers-Formal_dry_recy'!J$5:J$500,MATCH($F223,'11.4_Outliers-Formal_dry_recy'!$F$5:$F$500,0)),""),"")</f>
        <v>0</v>
      </c>
      <c r="Z223" s="8">
        <f>IFERROR(IF(INDEX('11.4_Outliers-Formal_dry_recy'!$N$5:$N$500,MATCH($F223,'11.4_Outliers-Formal_dry_recy'!$F$5:$F$500,0))&lt;&gt;"N",
INDEX('11.4_Outliers-Formal_dry_recy'!K$5:K$500,MATCH($F223,'11.4_Outliers-Formal_dry_recy'!$F$5:$F$500,0)),""),"")</f>
        <v>2016</v>
      </c>
      <c r="AA223" s="14" t="str">
        <f>IFERROR(IF(INDEX('11.4_Outliers-Formal_dry_recy'!$N$5:$N$500,MATCH($F223,'11.4_Outliers-Formal_dry_recy'!$F$5:$F$500,0))&lt;&gt;"N",
INDEX('11.4_Outliers-Formal_dry_recy'!L$5:L$500,MATCH($F223,'11.4_Outliers-Formal_dry_recy'!$F$5:$F$500,0)),""),"")</f>
        <v>WaW_168</v>
      </c>
      <c r="AB223" s="14">
        <f>IFERROR(IF(INDEX('11.6_Outliers-Incineration'!$N$5:$N$500,MATCH($F223,'11.6_Outliers-Incineration'!$F$5:$F$500,0))&lt;&gt;"N",
INDEX('11.6_Outliers-Incineration'!J$5:J$500,MATCH($F223,'11.6_Outliers-Incineration'!$F$5:$F$500,0)),""),"")</f>
        <v>0</v>
      </c>
      <c r="AC223" s="8">
        <f>IFERROR(IF(INDEX('11.6_Outliers-Incineration'!$N$5:$N$500,MATCH($F223,'11.6_Outliers-Incineration'!$F$5:$F$500,0))&lt;&gt;"N",
INDEX('11.6_Outliers-Incineration'!K$5:K$500,MATCH($F223,'11.6_Outliers-Incineration'!$F$5:$F$500,0)),""),"")</f>
        <v>2016</v>
      </c>
      <c r="AD223" s="14" t="str">
        <f>IFERROR(IF(INDEX('11.6_Outliers-Incineration'!$N$5:$N$500,MATCH($F223,'11.6_Outliers-Incineration'!$F$5:$F$500,0))&lt;&gt;"N",
INDEX('11.6_Outliers-Incineration'!L$5:L$500,MATCH($F223,'11.6_Outliers-Incineration'!$F$5:$F$500,0)),""),"")</f>
        <v>WaW_168</v>
      </c>
      <c r="AE223" s="14">
        <f>IFERROR(IF(INDEX('11.7_Outliers-Controlled_disp'!$N$5:$N$500,MATCH($F223,'11.7_Outliers-Controlled_disp'!$F$5:$F$500,0))&lt;&gt;"N",
INDEX('11.7_Outliers-Controlled_disp'!J$5:J$500,MATCH($F223,'11.7_Outliers-Controlled_disp'!$F$5:$F$500,0)),""),"")</f>
        <v>0</v>
      </c>
      <c r="AF223" s="8">
        <f>IFERROR(IF(INDEX('11.7_Outliers-Controlled_disp'!$N$5:$N$500,MATCH($F223,'11.7_Outliers-Controlled_disp'!$F$5:$F$500,0))&lt;&gt;"N",
INDEX('11.7_Outliers-Controlled_disp'!K$5:K$500,MATCH($F223,'11.7_Outliers-Controlled_disp'!$F$5:$F$500,0)),""),"")</f>
        <v>2016</v>
      </c>
      <c r="AG223" s="14" t="str">
        <f>IFERROR(IF(INDEX('11.7_Outliers-Controlled_disp'!$N$5:$N$500,MATCH($F223,'11.7_Outliers-Controlled_disp'!$F$5:$F$500,0))&lt;&gt;"N",
INDEX('11.7_Outliers-Controlled_disp'!L$5:L$500,MATCH($F223,'11.7_Outliers-Controlled_disp'!$F$5:$F$500,0)),""),"")</f>
        <v>WaW_168</v>
      </c>
      <c r="AI223" s="5"/>
      <c r="AJ223" s="5" t="s">
        <v>1569</v>
      </c>
      <c r="AK223" s="5">
        <f t="shared" si="3"/>
        <v>6</v>
      </c>
    </row>
    <row r="224" spans="1:37" x14ac:dyDescent="0.25">
      <c r="A224" s="5" t="s">
        <v>838</v>
      </c>
      <c r="B224" s="5" t="s">
        <v>23</v>
      </c>
      <c r="C224" s="5" t="s">
        <v>708</v>
      </c>
      <c r="D224" s="5" t="s">
        <v>620</v>
      </c>
      <c r="E224" s="5" t="s">
        <v>840</v>
      </c>
      <c r="F224" s="5" t="s">
        <v>839</v>
      </c>
      <c r="G224" s="5">
        <v>3</v>
      </c>
      <c r="H224" s="15">
        <v>2</v>
      </c>
      <c r="I224" s="4" t="s">
        <v>1915</v>
      </c>
      <c r="J224" s="13">
        <f>IFERROR(IF(INDEX('11.1_Outliers-Generation'!$N$5:$N$500,MATCH($F224,'11.1_Outliers-Generation'!$F$5:$F$500,0))&lt;&gt;"N",
INDEX('11.1_Outliers-Generation'!J$5:J$500,MATCH($F224,'11.1_Outliers-Generation'!$F$5:$F$500,0)),""),"")</f>
        <v>1.3445378151260503</v>
      </c>
      <c r="K224" s="8">
        <f>IFERROR(IF(INDEX('11.1_Outliers-Generation'!$N$5:$N$500,MATCH($F224,'11.1_Outliers-Generation'!$F$5:$F$500,0))&lt;&gt;"N",
INDEX('11.1_Outliers-Generation'!K$5:K$500,MATCH($F224,'11.1_Outliers-Generation'!$F$5:$F$500,0)),""),"")</f>
        <v>2016</v>
      </c>
      <c r="L224" s="13" t="str">
        <f>IFERROR(IF(INDEX('11.1_Outliers-Generation'!$N$5:$N$500,MATCH($F224,'11.1_Outliers-Generation'!$F$5:$F$500,0))&lt;&gt;"N",
INDEX('11.1_Outliers-Generation'!L$5:L$500,MATCH($F224,'11.1_Outliers-Generation'!$F$5:$F$500,0)),""),"")</f>
        <v>WaW_169</v>
      </c>
      <c r="M224" s="14">
        <f>IFERROR(IF(INDEX('11.2_Outliers-Collection_cov'!$N$5:$N$500,MATCH($F224,'11.2_Outliers-Collection_cov'!$F$5:$F$500,0))&lt;&gt;"N",
INDEX('11.2_Outliers-Collection_cov'!J$5:J$500,MATCH($F224,'11.2_Outliers-Collection_cov'!$F$5:$F$500,0)),""),"")</f>
        <v>75</v>
      </c>
      <c r="N224" s="8">
        <f>IFERROR(IF(INDEX('11.2_Outliers-Collection_cov'!$N$5:$N$500,MATCH($F224,'11.2_Outliers-Collection_cov'!$F$5:$F$500,0))&lt;&gt;"N",
INDEX('11.2_Outliers-Collection_cov'!K$5:K$500,MATCH($F224,'11.2_Outliers-Collection_cov'!$F$5:$F$500,0)),""),"")</f>
        <v>2016</v>
      </c>
      <c r="O224" s="13" t="str">
        <f>IFERROR(IF(INDEX('11.2_Outliers-Collection_cov'!$N$5:$N$500,MATCH($F224,'11.2_Outliers-Collection_cov'!$F$5:$F$500,0))&lt;&gt;"N",
INDEX('11.2_Outliers-Collection_cov'!L$5:L$500,MATCH($F224,'11.2_Outliers-Collection_cov'!$F$5:$F$500,0)),""),"")</f>
        <v>WaW_169</v>
      </c>
      <c r="P224" s="14">
        <f>IFERROR(IF(INDEX('11.3_Outliers-Plastic'!$N$5:$N$500,MATCH($F224,'11.3_Outliers-Plastic'!$F$5:$F$500,0))&lt;&gt;"N",
INDEX('11.3_Outliers-Plastic'!J$5:J$500,MATCH($F224,'11.3_Outliers-Plastic'!$F$5:$F$500,0)),""),"")</f>
        <v>7.0000000000000009</v>
      </c>
      <c r="Q224" s="8">
        <f>IFERROR(IF(INDEX('11.3_Outliers-Plastic'!$N$5:$N$500,MATCH($F224,'11.3_Outliers-Plastic'!$F$5:$F$500,0))&lt;&gt;"N",
INDEX('11.3_Outliers-Plastic'!K$5:K$500,MATCH($F224,'11.3_Outliers-Plastic'!$F$5:$F$500,0)),""),"")</f>
        <v>2016</v>
      </c>
      <c r="R224" s="14" t="str">
        <f>IFERROR(IF(INDEX('11.3_Outliers-Plastic'!$N$5:$N$500,MATCH($F224,'11.3_Outliers-Plastic'!$F$5:$F$500,0))&lt;&gt;"N",
INDEX('11.3_Outliers-Plastic'!L$5:L$500,MATCH($F224,'11.3_Outliers-Plastic'!$F$5:$F$500,0)),""),"")</f>
        <v>WaW_169</v>
      </c>
      <c r="S224" s="12"/>
      <c r="T224" s="5"/>
      <c r="U224" s="5" t="s">
        <v>1569</v>
      </c>
      <c r="V224" s="14" t="str">
        <f>IFERROR(IF(INDEX('11.5_Outliers-Other_recovery'!$N$5:$N$500,MATCH($F224,'11.5_Outliers-Other_recovery'!$F$5:$F$500,0))&lt;&gt;"N",
INDEX('11.5_Outliers-Other_recovery'!J$5:J$500,MATCH($F224,'11.5_Outliers-Other_recovery'!$F$5:$F$500,0)),""),"")</f>
        <v/>
      </c>
      <c r="W224" s="8" t="str">
        <f>IFERROR(IF(INDEX('11.5_Outliers-Other_recovery'!$N$5:$N$500,MATCH($F224,'11.5_Outliers-Other_recovery'!$F$5:$F$500,0))&lt;&gt;"N",
INDEX('11.5_Outliers-Other_recovery'!K$5:K$500,MATCH($F224,'11.5_Outliers-Other_recovery'!$F$5:$F$500,0)),""),"")</f>
        <v/>
      </c>
      <c r="X224" s="14" t="str">
        <f>IFERROR(IF(INDEX('11.5_Outliers-Other_recovery'!$N$5:$N$500,MATCH($F224,'11.5_Outliers-Other_recovery'!$F$5:$F$500,0))&lt;&gt;"N",
INDEX('11.5_Outliers-Other_recovery'!L$5:L$500,MATCH($F224,'11.5_Outliers-Other_recovery'!$F$5:$F$500,0)),""),"")</f>
        <v/>
      </c>
      <c r="Y224" s="14">
        <f>IFERROR(IF(INDEX('11.4_Outliers-Formal_dry_recy'!$N$5:$N$500,MATCH($F224,'11.4_Outliers-Formal_dry_recy'!$F$5:$F$500,0))&lt;&gt;"N",
INDEX('11.4_Outliers-Formal_dry_recy'!J$5:J$500,MATCH($F224,'11.4_Outliers-Formal_dry_recy'!$F$5:$F$500,0)),""),"")</f>
        <v>0</v>
      </c>
      <c r="Z224" s="8">
        <f>IFERROR(IF(INDEX('11.4_Outliers-Formal_dry_recy'!$N$5:$N$500,MATCH($F224,'11.4_Outliers-Formal_dry_recy'!$F$5:$F$500,0))&lt;&gt;"N",
INDEX('11.4_Outliers-Formal_dry_recy'!K$5:K$500,MATCH($F224,'11.4_Outliers-Formal_dry_recy'!$F$5:$F$500,0)),""),"")</f>
        <v>2016</v>
      </c>
      <c r="AA224" s="14" t="str">
        <f>IFERROR(IF(INDEX('11.4_Outliers-Formal_dry_recy'!$N$5:$N$500,MATCH($F224,'11.4_Outliers-Formal_dry_recy'!$F$5:$F$500,0))&lt;&gt;"N",
INDEX('11.4_Outliers-Formal_dry_recy'!L$5:L$500,MATCH($F224,'11.4_Outliers-Formal_dry_recy'!$F$5:$F$500,0)),""),"")</f>
        <v>WaW_169</v>
      </c>
      <c r="AB224" s="14">
        <f>IFERROR(IF(INDEX('11.6_Outliers-Incineration'!$N$5:$N$500,MATCH($F224,'11.6_Outliers-Incineration'!$F$5:$F$500,0))&lt;&gt;"N",
INDEX('11.6_Outliers-Incineration'!J$5:J$500,MATCH($F224,'11.6_Outliers-Incineration'!$F$5:$F$500,0)),""),"")</f>
        <v>0</v>
      </c>
      <c r="AC224" s="8">
        <f>IFERROR(IF(INDEX('11.6_Outliers-Incineration'!$N$5:$N$500,MATCH($F224,'11.6_Outliers-Incineration'!$F$5:$F$500,0))&lt;&gt;"N",
INDEX('11.6_Outliers-Incineration'!K$5:K$500,MATCH($F224,'11.6_Outliers-Incineration'!$F$5:$F$500,0)),""),"")</f>
        <v>2016</v>
      </c>
      <c r="AD224" s="14" t="str">
        <f>IFERROR(IF(INDEX('11.6_Outliers-Incineration'!$N$5:$N$500,MATCH($F224,'11.6_Outliers-Incineration'!$F$5:$F$500,0))&lt;&gt;"N",
INDEX('11.6_Outliers-Incineration'!L$5:L$500,MATCH($F224,'11.6_Outliers-Incineration'!$F$5:$F$500,0)),""),"")</f>
        <v>WaW_169</v>
      </c>
      <c r="AE224" s="14">
        <f>IFERROR(IF(INDEX('11.7_Outliers-Controlled_disp'!$N$5:$N$500,MATCH($F224,'11.7_Outliers-Controlled_disp'!$F$5:$F$500,0))&lt;&gt;"N",
INDEX('11.7_Outliers-Controlled_disp'!J$5:J$500,MATCH($F224,'11.7_Outliers-Controlled_disp'!$F$5:$F$500,0)),""),"")</f>
        <v>0</v>
      </c>
      <c r="AF224" s="8">
        <f>IFERROR(IF(INDEX('11.7_Outliers-Controlled_disp'!$N$5:$N$500,MATCH($F224,'11.7_Outliers-Controlled_disp'!$F$5:$F$500,0))&lt;&gt;"N",
INDEX('11.7_Outliers-Controlled_disp'!K$5:K$500,MATCH($F224,'11.7_Outliers-Controlled_disp'!$F$5:$F$500,0)),""),"")</f>
        <v>2016</v>
      </c>
      <c r="AG224" s="14" t="str">
        <f>IFERROR(IF(INDEX('11.7_Outliers-Controlled_disp'!$N$5:$N$500,MATCH($F224,'11.7_Outliers-Controlled_disp'!$F$5:$F$500,0))&lt;&gt;"N",
INDEX('11.7_Outliers-Controlled_disp'!L$5:L$500,MATCH($F224,'11.7_Outliers-Controlled_disp'!$F$5:$F$500,0)),""),"")</f>
        <v>WaW_169</v>
      </c>
      <c r="AI224" s="5"/>
      <c r="AJ224" s="5" t="s">
        <v>1569</v>
      </c>
      <c r="AK224" s="5">
        <f t="shared" si="3"/>
        <v>6</v>
      </c>
    </row>
    <row r="225" spans="1:37" x14ac:dyDescent="0.25">
      <c r="A225" s="5" t="s">
        <v>841</v>
      </c>
      <c r="B225" s="5" t="s">
        <v>23</v>
      </c>
      <c r="C225" s="5" t="s">
        <v>708</v>
      </c>
      <c r="D225" s="5" t="s">
        <v>620</v>
      </c>
      <c r="E225" s="5" t="s">
        <v>843</v>
      </c>
      <c r="F225" s="5" t="s">
        <v>842</v>
      </c>
      <c r="G225" s="5">
        <v>3</v>
      </c>
      <c r="H225" s="15">
        <v>2</v>
      </c>
      <c r="I225" s="4" t="s">
        <v>1916</v>
      </c>
      <c r="J225" s="13" t="str">
        <f>IFERROR(IF(INDEX('11.1_Outliers-Generation'!$N$5:$N$500,MATCH($F225,'11.1_Outliers-Generation'!$F$5:$F$500,0))&lt;&gt;"N",
INDEX('11.1_Outliers-Generation'!J$5:J$500,MATCH($F225,'11.1_Outliers-Generation'!$F$5:$F$500,0)),""),"")</f>
        <v/>
      </c>
      <c r="K225" s="8" t="str">
        <f>IFERROR(IF(INDEX('11.1_Outliers-Generation'!$N$5:$N$500,MATCH($F225,'11.1_Outliers-Generation'!$F$5:$F$500,0))&lt;&gt;"N",
INDEX('11.1_Outliers-Generation'!K$5:K$500,MATCH($F225,'11.1_Outliers-Generation'!$F$5:$F$500,0)),""),"")</f>
        <v/>
      </c>
      <c r="L225" s="13" t="str">
        <f>IFERROR(IF(INDEX('11.1_Outliers-Generation'!$N$5:$N$500,MATCH($F225,'11.1_Outliers-Generation'!$F$5:$F$500,0))&lt;&gt;"N",
INDEX('11.1_Outliers-Generation'!L$5:L$500,MATCH($F225,'11.1_Outliers-Generation'!$F$5:$F$500,0)),""),"")</f>
        <v/>
      </c>
      <c r="M225" s="14">
        <f>IFERROR(IF(INDEX('11.2_Outliers-Collection_cov'!$N$5:$N$500,MATCH($F225,'11.2_Outliers-Collection_cov'!$F$5:$F$500,0))&lt;&gt;"N",
INDEX('11.2_Outliers-Collection_cov'!J$5:J$500,MATCH($F225,'11.2_Outliers-Collection_cov'!$F$5:$F$500,0)),""),"")</f>
        <v>100</v>
      </c>
      <c r="N225" s="8">
        <f>IFERROR(IF(INDEX('11.2_Outliers-Collection_cov'!$N$5:$N$500,MATCH($F225,'11.2_Outliers-Collection_cov'!$F$5:$F$500,0))&lt;&gt;"N",
INDEX('11.2_Outliers-Collection_cov'!K$5:K$500,MATCH($F225,'11.2_Outliers-Collection_cov'!$F$5:$F$500,0)),""),"")</f>
        <v>2016</v>
      </c>
      <c r="O225" s="13" t="str">
        <f>IFERROR(IF(INDEX('11.2_Outliers-Collection_cov'!$N$5:$N$500,MATCH($F225,'11.2_Outliers-Collection_cov'!$F$5:$F$500,0))&lt;&gt;"N",
INDEX('11.2_Outliers-Collection_cov'!L$5:L$500,MATCH($F225,'11.2_Outliers-Collection_cov'!$F$5:$F$500,0)),""),"")</f>
        <v>WaW_170</v>
      </c>
      <c r="P225" s="14" t="str">
        <f>IFERROR(IF(INDEX('11.3_Outliers-Plastic'!$N$5:$N$500,MATCH($F225,'11.3_Outliers-Plastic'!$F$5:$F$500,0))&lt;&gt;"N",
INDEX('11.3_Outliers-Plastic'!J$5:J$500,MATCH($F225,'11.3_Outliers-Plastic'!$F$5:$F$500,0)),""),"")</f>
        <v/>
      </c>
      <c r="Q225" s="8" t="str">
        <f>IFERROR(IF(INDEX('11.3_Outliers-Plastic'!$N$5:$N$500,MATCH($F225,'11.3_Outliers-Plastic'!$F$5:$F$500,0))&lt;&gt;"N",
INDEX('11.3_Outliers-Plastic'!K$5:K$500,MATCH($F225,'11.3_Outliers-Plastic'!$F$5:$F$500,0)),""),"")</f>
        <v/>
      </c>
      <c r="R225" s="14" t="str">
        <f>IFERROR(IF(INDEX('11.3_Outliers-Plastic'!$N$5:$N$500,MATCH($F225,'11.3_Outliers-Plastic'!$F$5:$F$500,0))&lt;&gt;"N",
INDEX('11.3_Outliers-Plastic'!L$5:L$500,MATCH($F225,'11.3_Outliers-Plastic'!$F$5:$F$500,0)),""),"")</f>
        <v/>
      </c>
      <c r="S225" s="12"/>
      <c r="T225" s="5"/>
      <c r="U225" s="5" t="s">
        <v>1569</v>
      </c>
      <c r="V225" s="14">
        <f>IFERROR(IF(INDEX('11.5_Outliers-Other_recovery'!$N$5:$N$500,MATCH($F225,'11.5_Outliers-Other_recovery'!$F$5:$F$500,0))&lt;&gt;"N",
INDEX('11.5_Outliers-Other_recovery'!J$5:J$500,MATCH($F225,'11.5_Outliers-Other_recovery'!$F$5:$F$500,0)),""),"")</f>
        <v>0</v>
      </c>
      <c r="W225" s="8">
        <f>IFERROR(IF(INDEX('11.5_Outliers-Other_recovery'!$N$5:$N$500,MATCH($F225,'11.5_Outliers-Other_recovery'!$F$5:$F$500,0))&lt;&gt;"N",
INDEX('11.5_Outliers-Other_recovery'!K$5:K$500,MATCH($F225,'11.5_Outliers-Other_recovery'!$F$5:$F$500,0)),""),"")</f>
        <v>2016</v>
      </c>
      <c r="X225" s="14" t="str">
        <f>IFERROR(IF(INDEX('11.5_Outliers-Other_recovery'!$N$5:$N$500,MATCH($F225,'11.5_Outliers-Other_recovery'!$F$5:$F$500,0))&lt;&gt;"N",
INDEX('11.5_Outliers-Other_recovery'!L$5:L$500,MATCH($F225,'11.5_Outliers-Other_recovery'!$F$5:$F$500,0)),""),"")</f>
        <v>WaW_170</v>
      </c>
      <c r="Y225" s="14">
        <f>IFERROR(IF(INDEX('11.4_Outliers-Formal_dry_recy'!$N$5:$N$500,MATCH($F225,'11.4_Outliers-Formal_dry_recy'!$F$5:$F$500,0))&lt;&gt;"N",
INDEX('11.4_Outliers-Formal_dry_recy'!J$5:J$500,MATCH($F225,'11.4_Outliers-Formal_dry_recy'!$F$5:$F$500,0)),""),"")</f>
        <v>0</v>
      </c>
      <c r="Z225" s="8">
        <f>IFERROR(IF(INDEX('11.4_Outliers-Formal_dry_recy'!$N$5:$N$500,MATCH($F225,'11.4_Outliers-Formal_dry_recy'!$F$5:$F$500,0))&lt;&gt;"N",
INDEX('11.4_Outliers-Formal_dry_recy'!K$5:K$500,MATCH($F225,'11.4_Outliers-Formal_dry_recy'!$F$5:$F$500,0)),""),"")</f>
        <v>2016</v>
      </c>
      <c r="AA225" s="14" t="str">
        <f>IFERROR(IF(INDEX('11.4_Outliers-Formal_dry_recy'!$N$5:$N$500,MATCH($F225,'11.4_Outliers-Formal_dry_recy'!$F$5:$F$500,0))&lt;&gt;"N",
INDEX('11.4_Outliers-Formal_dry_recy'!L$5:L$500,MATCH($F225,'11.4_Outliers-Formal_dry_recy'!$F$5:$F$500,0)),""),"")</f>
        <v>WaW_170</v>
      </c>
      <c r="AB225" s="14">
        <f>IFERROR(IF(INDEX('11.6_Outliers-Incineration'!$N$5:$N$500,MATCH($F225,'11.6_Outliers-Incineration'!$F$5:$F$500,0))&lt;&gt;"N",
INDEX('11.6_Outliers-Incineration'!J$5:J$500,MATCH($F225,'11.6_Outliers-Incineration'!$F$5:$F$500,0)),""),"")</f>
        <v>0</v>
      </c>
      <c r="AC225" s="8">
        <f>IFERROR(IF(INDEX('11.6_Outliers-Incineration'!$N$5:$N$500,MATCH($F225,'11.6_Outliers-Incineration'!$F$5:$F$500,0))&lt;&gt;"N",
INDEX('11.6_Outliers-Incineration'!K$5:K$500,MATCH($F225,'11.6_Outliers-Incineration'!$F$5:$F$500,0)),""),"")</f>
        <v>2016</v>
      </c>
      <c r="AD225" s="14" t="str">
        <f>IFERROR(IF(INDEX('11.6_Outliers-Incineration'!$N$5:$N$500,MATCH($F225,'11.6_Outliers-Incineration'!$F$5:$F$500,0))&lt;&gt;"N",
INDEX('11.6_Outliers-Incineration'!L$5:L$500,MATCH($F225,'11.6_Outliers-Incineration'!$F$5:$F$500,0)),""),"")</f>
        <v>WaW_170</v>
      </c>
      <c r="AE225" s="14">
        <f>IFERROR(IF(INDEX('11.7_Outliers-Controlled_disp'!$N$5:$N$500,MATCH($F225,'11.7_Outliers-Controlled_disp'!$F$5:$F$500,0))&lt;&gt;"N",
INDEX('11.7_Outliers-Controlled_disp'!J$5:J$500,MATCH($F225,'11.7_Outliers-Controlled_disp'!$F$5:$F$500,0)),""),"")</f>
        <v>0</v>
      </c>
      <c r="AF225" s="8">
        <f>IFERROR(IF(INDEX('11.7_Outliers-Controlled_disp'!$N$5:$N$500,MATCH($F225,'11.7_Outliers-Controlled_disp'!$F$5:$F$500,0))&lt;&gt;"N",
INDEX('11.7_Outliers-Controlled_disp'!K$5:K$500,MATCH($F225,'11.7_Outliers-Controlled_disp'!$F$5:$F$500,0)),""),"")</f>
        <v>2016</v>
      </c>
      <c r="AG225" s="14" t="str">
        <f>IFERROR(IF(INDEX('11.7_Outliers-Controlled_disp'!$N$5:$N$500,MATCH($F225,'11.7_Outliers-Controlled_disp'!$F$5:$F$500,0))&lt;&gt;"N",
INDEX('11.7_Outliers-Controlled_disp'!L$5:L$500,MATCH($F225,'11.7_Outliers-Controlled_disp'!$F$5:$F$500,0)),""),"")</f>
        <v>WaW_170</v>
      </c>
      <c r="AI225" s="5"/>
      <c r="AJ225" s="5" t="s">
        <v>1569</v>
      </c>
      <c r="AK225" s="5">
        <f t="shared" si="3"/>
        <v>5</v>
      </c>
    </row>
    <row r="226" spans="1:37" x14ac:dyDescent="0.25">
      <c r="A226" s="5" t="s">
        <v>151</v>
      </c>
      <c r="B226" s="5" t="s">
        <v>154</v>
      </c>
      <c r="C226" s="5" t="s">
        <v>153</v>
      </c>
      <c r="D226" s="5" t="s">
        <v>35</v>
      </c>
      <c r="E226" s="5" t="s">
        <v>155</v>
      </c>
      <c r="F226" s="5" t="s">
        <v>152</v>
      </c>
      <c r="G226" s="5">
        <v>1</v>
      </c>
      <c r="H226" s="15">
        <v>2</v>
      </c>
      <c r="I226" s="4" t="s">
        <v>1919</v>
      </c>
      <c r="J226" s="13">
        <f>IFERROR(IF(INDEX('11.1_Outliers-Generation'!$N$5:$N$500,MATCH($F226,'11.1_Outliers-Generation'!$F$5:$F$500,0))&lt;&gt;"N",
INDEX('11.1_Outliers-Generation'!J$5:J$500,MATCH($F226,'11.1_Outliers-Generation'!$F$5:$F$500,0)),""),"")</f>
        <v>0.74197840899897494</v>
      </c>
      <c r="K226" s="8">
        <f>IFERROR(IF(INDEX('11.1_Outliers-Generation'!$N$5:$N$500,MATCH($F226,'11.1_Outliers-Generation'!$F$5:$F$500,0))&lt;&gt;"N",
INDEX('11.1_Outliers-Generation'!K$5:K$500,MATCH($F226,'11.1_Outliers-Generation'!$F$5:$F$500,0)),""),"")</f>
        <v>2012</v>
      </c>
      <c r="L226" s="13" t="str">
        <f>IFERROR(IF(INDEX('11.1_Outliers-Generation'!$N$5:$N$500,MATCH($F226,'11.1_Outliers-Generation'!$F$5:$F$500,0))&lt;&gt;"N",
INDEX('11.1_Outliers-Generation'!L$5:L$500,MATCH($F226,'11.1_Outliers-Generation'!$F$5:$F$500,0)),""),"")</f>
        <v>WaW_174</v>
      </c>
      <c r="M226" s="14">
        <f>IFERROR(IF(INDEX('11.2_Outliers-Collection_cov'!$N$5:$N$500,MATCH($F226,'11.2_Outliers-Collection_cov'!$F$5:$F$500,0))&lt;&gt;"N",
INDEX('11.2_Outliers-Collection_cov'!J$5:J$500,MATCH($F226,'11.2_Outliers-Collection_cov'!$F$5:$F$500,0)),""),"")</f>
        <v>100</v>
      </c>
      <c r="N226" s="8">
        <f>IFERROR(IF(INDEX('11.2_Outliers-Collection_cov'!$N$5:$N$500,MATCH($F226,'11.2_Outliers-Collection_cov'!$F$5:$F$500,0))&lt;&gt;"N",
INDEX('11.2_Outliers-Collection_cov'!K$5:K$500,MATCH($F226,'11.2_Outliers-Collection_cov'!$F$5:$F$500,0)),""),"")</f>
        <v>2012</v>
      </c>
      <c r="O226" s="13" t="str">
        <f>IFERROR(IF(INDEX('11.2_Outliers-Collection_cov'!$N$5:$N$500,MATCH($F226,'11.2_Outliers-Collection_cov'!$F$5:$F$500,0))&lt;&gt;"N",
INDEX('11.2_Outliers-Collection_cov'!L$5:L$500,MATCH($F226,'11.2_Outliers-Collection_cov'!$F$5:$F$500,0)),""),"")</f>
        <v>WaW_174</v>
      </c>
      <c r="P226" s="14">
        <f>IFERROR(IF(INDEX('11.3_Outliers-Plastic'!$N$5:$N$500,MATCH($F226,'11.3_Outliers-Plastic'!$F$5:$F$500,0))&lt;&gt;"N",
INDEX('11.3_Outliers-Plastic'!J$5:J$500,MATCH($F226,'11.3_Outliers-Plastic'!$F$5:$F$500,0)),""),"")</f>
        <v>8</v>
      </c>
      <c r="Q226" s="8">
        <f>IFERROR(IF(INDEX('11.3_Outliers-Plastic'!$N$5:$N$500,MATCH($F226,'11.3_Outliers-Plastic'!$F$5:$F$500,0))&lt;&gt;"N",
INDEX('11.3_Outliers-Plastic'!K$5:K$500,MATCH($F226,'11.3_Outliers-Plastic'!$F$5:$F$500,0)),""),"")</f>
        <v>2012</v>
      </c>
      <c r="R226" s="14" t="str">
        <f>IFERROR(IF(INDEX('11.3_Outliers-Plastic'!$N$5:$N$500,MATCH($F226,'11.3_Outliers-Plastic'!$F$5:$F$500,0))&lt;&gt;"N",
INDEX('11.3_Outliers-Plastic'!L$5:L$500,MATCH($F226,'11.3_Outliers-Plastic'!$F$5:$F$500,0)),""),"")</f>
        <v>WaW_174</v>
      </c>
      <c r="S226" s="12"/>
      <c r="T226" s="5"/>
      <c r="U226" s="5" t="s">
        <v>1569</v>
      </c>
      <c r="V226" s="14">
        <f>IFERROR(IF(INDEX('11.5_Outliers-Other_recovery'!$N$5:$N$500,MATCH($F226,'11.5_Outliers-Other_recovery'!$F$5:$F$500,0))&lt;&gt;"N",
INDEX('11.5_Outliers-Other_recovery'!J$5:J$500,MATCH($F226,'11.5_Outliers-Other_recovery'!$F$5:$F$500,0)),""),"")</f>
        <v>0</v>
      </c>
      <c r="W226" s="8">
        <f>IFERROR(IF(INDEX('11.5_Outliers-Other_recovery'!$N$5:$N$500,MATCH($F226,'11.5_Outliers-Other_recovery'!$F$5:$F$500,0))&lt;&gt;"N",
INDEX('11.5_Outliers-Other_recovery'!K$5:K$500,MATCH($F226,'11.5_Outliers-Other_recovery'!$F$5:$F$500,0)),""),"")</f>
        <v>2012</v>
      </c>
      <c r="X226" s="14" t="str">
        <f>IFERROR(IF(INDEX('11.5_Outliers-Other_recovery'!$N$5:$N$500,MATCH($F226,'11.5_Outliers-Other_recovery'!$F$5:$F$500,0))&lt;&gt;"N",
INDEX('11.5_Outliers-Other_recovery'!L$5:L$500,MATCH($F226,'11.5_Outliers-Other_recovery'!$F$5:$F$500,0)),""),"")</f>
        <v>WaW_174</v>
      </c>
      <c r="Y226" s="14">
        <f>IFERROR(IF(INDEX('11.4_Outliers-Formal_dry_recy'!$N$5:$N$500,MATCH($F226,'11.4_Outliers-Formal_dry_recy'!$F$5:$F$500,0))&lt;&gt;"N",
INDEX('11.4_Outliers-Formal_dry_recy'!J$5:J$500,MATCH($F226,'11.4_Outliers-Formal_dry_recy'!$F$5:$F$500,0)),""),"")</f>
        <v>49</v>
      </c>
      <c r="Z226" s="8">
        <f>IFERROR(IF(INDEX('11.4_Outliers-Formal_dry_recy'!$N$5:$N$500,MATCH($F226,'11.4_Outliers-Formal_dry_recy'!$F$5:$F$500,0))&lt;&gt;"N",
INDEX('11.4_Outliers-Formal_dry_recy'!K$5:K$500,MATCH($F226,'11.4_Outliers-Formal_dry_recy'!$F$5:$F$500,0)),""),"")</f>
        <v>2012</v>
      </c>
      <c r="AA226" s="14" t="str">
        <f>IFERROR(IF(INDEX('11.4_Outliers-Formal_dry_recy'!$N$5:$N$500,MATCH($F226,'11.4_Outliers-Formal_dry_recy'!$F$5:$F$500,0))&lt;&gt;"N",
INDEX('11.4_Outliers-Formal_dry_recy'!L$5:L$500,MATCH($F226,'11.4_Outliers-Formal_dry_recy'!$F$5:$F$500,0)),""),"")</f>
        <v>WaW_174</v>
      </c>
      <c r="AB226" s="14">
        <f>IFERROR(IF(INDEX('11.6_Outliers-Incineration'!$N$5:$N$500,MATCH($F226,'11.6_Outliers-Incineration'!$F$5:$F$500,0))&lt;&gt;"N",
INDEX('11.6_Outliers-Incineration'!J$5:J$500,MATCH($F226,'11.6_Outliers-Incineration'!$F$5:$F$500,0)),""),"")</f>
        <v>0</v>
      </c>
      <c r="AC226" s="8">
        <f>IFERROR(IF(INDEX('11.6_Outliers-Incineration'!$N$5:$N$500,MATCH($F226,'11.6_Outliers-Incineration'!$F$5:$F$500,0))&lt;&gt;"N",
INDEX('11.6_Outliers-Incineration'!K$5:K$500,MATCH($F226,'11.6_Outliers-Incineration'!$F$5:$F$500,0)),""),"")</f>
        <v>2012</v>
      </c>
      <c r="AD226" s="14" t="str">
        <f>IFERROR(IF(INDEX('11.6_Outliers-Incineration'!$N$5:$N$500,MATCH($F226,'11.6_Outliers-Incineration'!$F$5:$F$500,0))&lt;&gt;"N",
INDEX('11.6_Outliers-Incineration'!L$5:L$500,MATCH($F226,'11.6_Outliers-Incineration'!$F$5:$F$500,0)),""),"")</f>
        <v>WaW_174</v>
      </c>
      <c r="AE226" s="14" t="str">
        <f>IFERROR(IF(INDEX('11.7_Outliers-Controlled_disp'!$N$5:$N$500,MATCH($F226,'11.7_Outliers-Controlled_disp'!$F$5:$F$500,0))&lt;&gt;"N",
INDEX('11.7_Outliers-Controlled_disp'!J$5:J$500,MATCH($F226,'11.7_Outliers-Controlled_disp'!$F$5:$F$500,0)),""),"")</f>
        <v/>
      </c>
      <c r="AF226" s="8" t="str">
        <f>IFERROR(IF(INDEX('11.7_Outliers-Controlled_disp'!$N$5:$N$500,MATCH($F226,'11.7_Outliers-Controlled_disp'!$F$5:$F$500,0))&lt;&gt;"N",
INDEX('11.7_Outliers-Controlled_disp'!K$5:K$500,MATCH($F226,'11.7_Outliers-Controlled_disp'!$F$5:$F$500,0)),""),"")</f>
        <v/>
      </c>
      <c r="AG226" s="14" t="str">
        <f>IFERROR(IF(INDEX('11.7_Outliers-Controlled_disp'!$N$5:$N$500,MATCH($F226,'11.7_Outliers-Controlled_disp'!$F$5:$F$500,0))&lt;&gt;"N",
INDEX('11.7_Outliers-Controlled_disp'!L$5:L$500,MATCH($F226,'11.7_Outliers-Controlled_disp'!$F$5:$F$500,0)),""),"")</f>
        <v/>
      </c>
      <c r="AI226" s="5"/>
      <c r="AJ226" s="5" t="s">
        <v>1569</v>
      </c>
      <c r="AK226" s="5">
        <f t="shared" si="3"/>
        <v>6</v>
      </c>
    </row>
    <row r="227" spans="1:37" x14ac:dyDescent="0.25">
      <c r="A227" s="5" t="s">
        <v>168</v>
      </c>
      <c r="B227" s="5" t="s">
        <v>170</v>
      </c>
      <c r="C227" s="5" t="s">
        <v>169</v>
      </c>
      <c r="D227" s="5" t="s">
        <v>35</v>
      </c>
      <c r="E227" s="5" t="s">
        <v>171</v>
      </c>
      <c r="F227" s="5" t="s">
        <v>3167</v>
      </c>
      <c r="G227" s="5">
        <v>2</v>
      </c>
      <c r="H227" s="15">
        <v>1</v>
      </c>
      <c r="I227" s="4" t="s">
        <v>3169</v>
      </c>
      <c r="J227" s="13">
        <f>IFERROR(IF(INDEX('11.1_Outliers-Generation'!$N$5:$N$500,MATCH($F227,'11.1_Outliers-Generation'!$F$5:$F$500,0))&lt;&gt;"N",
INDEX('11.1_Outliers-Generation'!J$5:J$500,MATCH($F227,'11.1_Outliers-Generation'!$F$5:$F$500,0)),""),"")</f>
        <v>1.4800413175007689</v>
      </c>
      <c r="K227" s="8">
        <f>IFERROR(IF(INDEX('11.1_Outliers-Generation'!$N$5:$N$500,MATCH($F227,'11.1_Outliers-Generation'!$F$5:$F$500,0))&lt;&gt;"N",
INDEX('11.1_Outliers-Generation'!K$5:K$500,MATCH($F227,'11.1_Outliers-Generation'!$F$5:$F$500,0)),""),"")</f>
        <v>2015</v>
      </c>
      <c r="L227" s="13" t="str">
        <f>IFERROR(IF(INDEX('11.1_Outliers-Generation'!$N$5:$N$500,MATCH($F227,'11.1_Outliers-Generation'!$F$5:$F$500,0))&lt;&gt;"N",
INDEX('11.1_Outliers-Generation'!L$5:L$500,MATCH($F227,'11.1_Outliers-Generation'!$F$5:$F$500,0)),""),"")</f>
        <v>WaW_178</v>
      </c>
      <c r="M227" s="14">
        <f>IFERROR(IF(INDEX('11.2_Outliers-Collection_cov'!$N$5:$N$500,MATCH($F227,'11.2_Outliers-Collection_cov'!$F$5:$F$500,0))&lt;&gt;"N",
INDEX('11.2_Outliers-Collection_cov'!J$5:J$500,MATCH($F227,'11.2_Outliers-Collection_cov'!$F$5:$F$500,0)),""),"")</f>
        <v>100</v>
      </c>
      <c r="N227" s="8">
        <f>IFERROR(IF(INDEX('11.2_Outliers-Collection_cov'!$N$5:$N$500,MATCH($F227,'11.2_Outliers-Collection_cov'!$F$5:$F$500,0))&lt;&gt;"N",
INDEX('11.2_Outliers-Collection_cov'!K$5:K$500,MATCH($F227,'11.2_Outliers-Collection_cov'!$F$5:$F$500,0)),""),"")</f>
        <v>2015</v>
      </c>
      <c r="O227" s="13" t="str">
        <f>IFERROR(IF(INDEX('11.2_Outliers-Collection_cov'!$N$5:$N$500,MATCH($F227,'11.2_Outliers-Collection_cov'!$F$5:$F$500,0))&lt;&gt;"N",
INDEX('11.2_Outliers-Collection_cov'!L$5:L$500,MATCH($F227,'11.2_Outliers-Collection_cov'!$F$5:$F$500,0)),""),"")</f>
        <v>WaW_178</v>
      </c>
      <c r="P227" s="14">
        <f>IFERROR(IF(INDEX('11.3_Outliers-Plastic'!$N$5:$N$500,MATCH($F227,'11.3_Outliers-Plastic'!$F$5:$F$500,0))&lt;&gt;"N",
INDEX('11.3_Outliers-Plastic'!J$5:J$500,MATCH($F227,'11.3_Outliers-Plastic'!$F$5:$F$500,0)),""),"")</f>
        <v>12.6</v>
      </c>
      <c r="Q227" s="8">
        <f>IFERROR(IF(INDEX('11.3_Outliers-Plastic'!$N$5:$N$500,MATCH($F227,'11.3_Outliers-Plastic'!$F$5:$F$500,0))&lt;&gt;"N",
INDEX('11.3_Outliers-Plastic'!K$5:K$500,MATCH($F227,'11.3_Outliers-Plastic'!$F$5:$F$500,0)),""),"")</f>
        <v>2015</v>
      </c>
      <c r="R227" s="14" t="str">
        <f>IFERROR(IF(INDEX('11.3_Outliers-Plastic'!$N$5:$N$500,MATCH($F227,'11.3_Outliers-Plastic'!$F$5:$F$500,0))&lt;&gt;"N",
INDEX('11.3_Outliers-Plastic'!L$5:L$500,MATCH($F227,'11.3_Outliers-Plastic'!$F$5:$F$500,0)),""),"")</f>
        <v>WaW_178</v>
      </c>
      <c r="S227" s="12"/>
      <c r="T227" s="5"/>
      <c r="U227" s="5" t="s">
        <v>1569</v>
      </c>
      <c r="V227" s="14">
        <f>IFERROR(IF(INDEX('11.5_Outliers-Other_recovery'!$N$5:$N$500,MATCH($F227,'11.5_Outliers-Other_recovery'!$F$5:$F$500,0))&lt;&gt;"N",
INDEX('11.5_Outliers-Other_recovery'!J$5:J$500,MATCH($F227,'11.5_Outliers-Other_recovery'!$F$5:$F$500,0)),""),"")</f>
        <v>0</v>
      </c>
      <c r="W227" s="8">
        <f>IFERROR(IF(INDEX('11.5_Outliers-Other_recovery'!$N$5:$N$500,MATCH($F227,'11.5_Outliers-Other_recovery'!$F$5:$F$500,0))&lt;&gt;"N",
INDEX('11.5_Outliers-Other_recovery'!K$5:K$500,MATCH($F227,'11.5_Outliers-Other_recovery'!$F$5:$F$500,0)),""),"")</f>
        <v>2015</v>
      </c>
      <c r="X227" s="14" t="str">
        <f>IFERROR(IF(INDEX('11.5_Outliers-Other_recovery'!$N$5:$N$500,MATCH($F227,'11.5_Outliers-Other_recovery'!$F$5:$F$500,0))&lt;&gt;"N",
INDEX('11.5_Outliers-Other_recovery'!L$5:L$500,MATCH($F227,'11.5_Outliers-Other_recovery'!$F$5:$F$500,0)),""),"")</f>
        <v>WaW_178</v>
      </c>
      <c r="Y227" s="14">
        <f>IFERROR(IF(INDEX('11.4_Outliers-Formal_dry_recy'!$N$5:$N$500,MATCH($F227,'11.4_Outliers-Formal_dry_recy'!$F$5:$F$500,0))&lt;&gt;"N",
INDEX('11.4_Outliers-Formal_dry_recy'!J$5:J$500,MATCH($F227,'11.4_Outliers-Formal_dry_recy'!$F$5:$F$500,0)),""),"")</f>
        <v>49.9</v>
      </c>
      <c r="Z227" s="8">
        <f>IFERROR(IF(INDEX('11.4_Outliers-Formal_dry_recy'!$N$5:$N$500,MATCH($F227,'11.4_Outliers-Formal_dry_recy'!$F$5:$F$500,0))&lt;&gt;"N",
INDEX('11.4_Outliers-Formal_dry_recy'!K$5:K$500,MATCH($F227,'11.4_Outliers-Formal_dry_recy'!$F$5:$F$500,0)),""),"")</f>
        <v>2015</v>
      </c>
      <c r="AA227" s="14" t="str">
        <f>IFERROR(IF(INDEX('11.4_Outliers-Formal_dry_recy'!$N$5:$N$500,MATCH($F227,'11.4_Outliers-Formal_dry_recy'!$F$5:$F$500,0))&lt;&gt;"N",
INDEX('11.4_Outliers-Formal_dry_recy'!L$5:L$500,MATCH($F227,'11.4_Outliers-Formal_dry_recy'!$F$5:$F$500,0)),""),"")</f>
        <v>WaW_178</v>
      </c>
      <c r="AB227" s="14">
        <f>IFERROR(IF(INDEX('11.6_Outliers-Incineration'!$N$5:$N$500,MATCH($F227,'11.6_Outliers-Incineration'!$F$5:$F$500,0))&lt;&gt;"N",
INDEX('11.6_Outliers-Incineration'!J$5:J$500,MATCH($F227,'11.6_Outliers-Incineration'!$F$5:$F$500,0)),""),"")</f>
        <v>43.471984435797665</v>
      </c>
      <c r="AC227" s="8">
        <f>IFERROR(IF(INDEX('11.6_Outliers-Incineration'!$N$5:$N$500,MATCH($F227,'11.6_Outliers-Incineration'!$F$5:$F$500,0))&lt;&gt;"N",
INDEX('11.6_Outliers-Incineration'!K$5:K$500,MATCH($F227,'11.6_Outliers-Incineration'!$F$5:$F$500,0)),""),"")</f>
        <v>2015</v>
      </c>
      <c r="AD227" s="14" t="str">
        <f>IFERROR(IF(INDEX('11.6_Outliers-Incineration'!$N$5:$N$500,MATCH($F227,'11.6_Outliers-Incineration'!$F$5:$F$500,0))&lt;&gt;"N",
INDEX('11.6_Outliers-Incineration'!L$5:L$500,MATCH($F227,'11.6_Outliers-Incineration'!$F$5:$F$500,0)),""),"")</f>
        <v>WaW_178</v>
      </c>
      <c r="AE227" s="14">
        <f>IFERROR(IF(INDEX('11.7_Outliers-Controlled_disp'!$N$5:$N$500,MATCH($F227,'11.7_Outliers-Controlled_disp'!$F$5:$F$500,0))&lt;&gt;"N",
INDEX('11.7_Outliers-Controlled_disp'!J$5:J$500,MATCH($F227,'11.7_Outliers-Controlled_disp'!$F$5:$F$500,0)),""),"")</f>
        <v>100</v>
      </c>
      <c r="AF227" s="8">
        <f>IFERROR(IF(INDEX('11.7_Outliers-Controlled_disp'!$N$5:$N$500,MATCH($F227,'11.7_Outliers-Controlled_disp'!$F$5:$F$500,0))&lt;&gt;"N",
INDEX('11.7_Outliers-Controlled_disp'!K$5:K$500,MATCH($F227,'11.7_Outliers-Controlled_disp'!$F$5:$F$500,0)),""),"")</f>
        <v>2015</v>
      </c>
      <c r="AG227" s="14" t="str">
        <f>IFERROR(IF(INDEX('11.7_Outliers-Controlled_disp'!$N$5:$N$500,MATCH($F227,'11.7_Outliers-Controlled_disp'!$F$5:$F$500,0))&lt;&gt;"N",
INDEX('11.7_Outliers-Controlled_disp'!L$5:L$500,MATCH($F227,'11.7_Outliers-Controlled_disp'!$F$5:$F$500,0)),""),"")</f>
        <v>WaW_178</v>
      </c>
      <c r="AI227" s="5"/>
      <c r="AJ227" s="5" t="s">
        <v>1569</v>
      </c>
      <c r="AK227" s="5">
        <f t="shared" si="3"/>
        <v>7</v>
      </c>
    </row>
    <row r="228" spans="1:37" x14ac:dyDescent="0.25">
      <c r="A228" s="5" t="s">
        <v>172</v>
      </c>
      <c r="B228" s="5" t="s">
        <v>170</v>
      </c>
      <c r="C228" s="5" t="s">
        <v>169</v>
      </c>
      <c r="D228" s="5" t="s">
        <v>35</v>
      </c>
      <c r="E228" s="5" t="s">
        <v>173</v>
      </c>
      <c r="F228" s="5" t="s">
        <v>3168</v>
      </c>
      <c r="G228" s="5">
        <v>2</v>
      </c>
      <c r="H228" s="15">
        <v>1</v>
      </c>
      <c r="I228" s="4" t="s">
        <v>3169</v>
      </c>
      <c r="J228" s="13">
        <f>IFERROR(IF(INDEX('11.1_Outliers-Generation'!$N$5:$N$500,MATCH($F228,'11.1_Outliers-Generation'!$F$5:$F$500,0))&lt;&gt;"N",
INDEX('11.1_Outliers-Generation'!J$5:J$500,MATCH($F228,'11.1_Outliers-Generation'!$F$5:$F$500,0)),""),"")</f>
        <v>1.3801555271467814</v>
      </c>
      <c r="K228" s="8">
        <f>IFERROR(IF(INDEX('11.1_Outliers-Generation'!$N$5:$N$500,MATCH($F228,'11.1_Outliers-Generation'!$F$5:$F$500,0))&lt;&gt;"N",
INDEX('11.1_Outliers-Generation'!K$5:K$500,MATCH($F228,'11.1_Outliers-Generation'!$F$5:$F$500,0)),""),"")</f>
        <v>2014</v>
      </c>
      <c r="L228" s="13" t="str">
        <f>IFERROR(IF(INDEX('11.1_Outliers-Generation'!$N$5:$N$500,MATCH($F228,'11.1_Outliers-Generation'!$F$5:$F$500,0))&lt;&gt;"N",
INDEX('11.1_Outliers-Generation'!L$5:L$500,MATCH($F228,'11.1_Outliers-Generation'!$F$5:$F$500,0)),""),"")</f>
        <v>WaW_179</v>
      </c>
      <c r="M228" s="14">
        <f>IFERROR(IF(INDEX('11.2_Outliers-Collection_cov'!$N$5:$N$500,MATCH($F228,'11.2_Outliers-Collection_cov'!$F$5:$F$500,0))&lt;&gt;"N",
INDEX('11.2_Outliers-Collection_cov'!J$5:J$500,MATCH($F228,'11.2_Outliers-Collection_cov'!$F$5:$F$500,0)),""),"")</f>
        <v>100</v>
      </c>
      <c r="N228" s="8">
        <f>IFERROR(IF(INDEX('11.2_Outliers-Collection_cov'!$N$5:$N$500,MATCH($F228,'11.2_Outliers-Collection_cov'!$F$5:$F$500,0))&lt;&gt;"N",
INDEX('11.2_Outliers-Collection_cov'!K$5:K$500,MATCH($F228,'11.2_Outliers-Collection_cov'!$F$5:$F$500,0)),""),"")</f>
        <v>2014</v>
      </c>
      <c r="O228" s="13" t="str">
        <f>IFERROR(IF(INDEX('11.2_Outliers-Collection_cov'!$N$5:$N$500,MATCH($F228,'11.2_Outliers-Collection_cov'!$F$5:$F$500,0))&lt;&gt;"N",
INDEX('11.2_Outliers-Collection_cov'!L$5:L$500,MATCH($F228,'11.2_Outliers-Collection_cov'!$F$5:$F$500,0)),""),"")</f>
        <v>WaW_179</v>
      </c>
      <c r="P228" s="14">
        <f>IFERROR(IF(INDEX('11.3_Outliers-Plastic'!$N$5:$N$500,MATCH($F228,'11.3_Outliers-Plastic'!$F$5:$F$500,0))&lt;&gt;"N",
INDEX('11.3_Outliers-Plastic'!J$5:J$500,MATCH($F228,'11.3_Outliers-Plastic'!$F$5:$F$500,0)),""),"")</f>
        <v>26.400000000000002</v>
      </c>
      <c r="Q228" s="8">
        <f>IFERROR(IF(INDEX('11.3_Outliers-Plastic'!$N$5:$N$500,MATCH($F228,'11.3_Outliers-Plastic'!$F$5:$F$500,0))&lt;&gt;"N",
INDEX('11.3_Outliers-Plastic'!K$5:K$500,MATCH($F228,'11.3_Outliers-Plastic'!$F$5:$F$500,0)),""),"")</f>
        <v>2014</v>
      </c>
      <c r="R228" s="14" t="str">
        <f>IFERROR(IF(INDEX('11.3_Outliers-Plastic'!$N$5:$N$500,MATCH($F228,'11.3_Outliers-Plastic'!$F$5:$F$500,0))&lt;&gt;"N",
INDEX('11.3_Outliers-Plastic'!L$5:L$500,MATCH($F228,'11.3_Outliers-Plastic'!$F$5:$F$500,0)),""),"")</f>
        <v>WaW_179</v>
      </c>
      <c r="S228" s="12"/>
      <c r="T228" s="5"/>
      <c r="U228" s="5" t="s">
        <v>1569</v>
      </c>
      <c r="V228" s="14">
        <f>IFERROR(IF(INDEX('11.5_Outliers-Other_recovery'!$N$5:$N$500,MATCH($F228,'11.5_Outliers-Other_recovery'!$F$5:$F$500,0))&lt;&gt;"N",
INDEX('11.5_Outliers-Other_recovery'!J$5:J$500,MATCH($F228,'11.5_Outliers-Other_recovery'!$F$5:$F$500,0)),""),"")</f>
        <v>0</v>
      </c>
      <c r="W228" s="8">
        <f>IFERROR(IF(INDEX('11.5_Outliers-Other_recovery'!$N$5:$N$500,MATCH($F228,'11.5_Outliers-Other_recovery'!$F$5:$F$500,0))&lt;&gt;"N",
INDEX('11.5_Outliers-Other_recovery'!K$5:K$500,MATCH($F228,'11.5_Outliers-Other_recovery'!$F$5:$F$500,0)),""),"")</f>
        <v>2014</v>
      </c>
      <c r="X228" s="14" t="str">
        <f>IFERROR(IF(INDEX('11.5_Outliers-Other_recovery'!$N$5:$N$500,MATCH($F228,'11.5_Outliers-Other_recovery'!$F$5:$F$500,0))&lt;&gt;"N",
INDEX('11.5_Outliers-Other_recovery'!L$5:L$500,MATCH($F228,'11.5_Outliers-Other_recovery'!$F$5:$F$500,0)),""),"")</f>
        <v>WaW_179</v>
      </c>
      <c r="Y228" s="14" t="str">
        <f>IFERROR(IF(INDEX('11.4_Outliers-Formal_dry_recy'!$N$5:$N$500,MATCH($F228,'11.4_Outliers-Formal_dry_recy'!$F$5:$F$500,0))&lt;&gt;"N",
INDEX('11.4_Outliers-Formal_dry_recy'!J$5:J$500,MATCH($F228,'11.4_Outliers-Formal_dry_recy'!$F$5:$F$500,0)),""),"")</f>
        <v/>
      </c>
      <c r="Z228" s="8" t="str">
        <f>IFERROR(IF(INDEX('11.4_Outliers-Formal_dry_recy'!$N$5:$N$500,MATCH($F228,'11.4_Outliers-Formal_dry_recy'!$F$5:$F$500,0))&lt;&gt;"N",
INDEX('11.4_Outliers-Formal_dry_recy'!K$5:K$500,MATCH($F228,'11.4_Outliers-Formal_dry_recy'!$F$5:$F$500,0)),""),"")</f>
        <v/>
      </c>
      <c r="AA228" s="14" t="str">
        <f>IFERROR(IF(INDEX('11.4_Outliers-Formal_dry_recy'!$N$5:$N$500,MATCH($F228,'11.4_Outliers-Formal_dry_recy'!$F$5:$F$500,0))&lt;&gt;"N",
INDEX('11.4_Outliers-Formal_dry_recy'!L$5:L$500,MATCH($F228,'11.4_Outliers-Formal_dry_recy'!$F$5:$F$500,0)),""),"")</f>
        <v/>
      </c>
      <c r="AB228" s="14">
        <f>IFERROR(IF(INDEX('11.6_Outliers-Incineration'!$N$5:$N$500,MATCH($F228,'11.6_Outliers-Incineration'!$F$5:$F$500,0))&lt;&gt;"N",
INDEX('11.6_Outliers-Incineration'!J$5:J$500,MATCH($F228,'11.6_Outliers-Incineration'!$F$5:$F$500,0)),""),"")</f>
        <v>0</v>
      </c>
      <c r="AC228" s="8">
        <f>IFERROR(IF(INDEX('11.6_Outliers-Incineration'!$N$5:$N$500,MATCH($F228,'11.6_Outliers-Incineration'!$F$5:$F$500,0))&lt;&gt;"N",
INDEX('11.6_Outliers-Incineration'!K$5:K$500,MATCH($F228,'11.6_Outliers-Incineration'!$F$5:$F$500,0)),""),"")</f>
        <v>2014</v>
      </c>
      <c r="AD228" s="14" t="str">
        <f>IFERROR(IF(INDEX('11.6_Outliers-Incineration'!$N$5:$N$500,MATCH($F228,'11.6_Outliers-Incineration'!$F$5:$F$500,0))&lt;&gt;"N",
INDEX('11.6_Outliers-Incineration'!L$5:L$500,MATCH($F228,'11.6_Outliers-Incineration'!$F$5:$F$500,0)),""),"")</f>
        <v>WaW_179</v>
      </c>
      <c r="AE228" s="14" t="str">
        <f>IFERROR(IF(INDEX('11.7_Outliers-Controlled_disp'!$N$5:$N$500,MATCH($F228,'11.7_Outliers-Controlled_disp'!$F$5:$F$500,0))&lt;&gt;"N",
INDEX('11.7_Outliers-Controlled_disp'!J$5:J$500,MATCH($F228,'11.7_Outliers-Controlled_disp'!$F$5:$F$500,0)),""),"")</f>
        <v/>
      </c>
      <c r="AF228" s="8" t="str">
        <f>IFERROR(IF(INDEX('11.7_Outliers-Controlled_disp'!$N$5:$N$500,MATCH($F228,'11.7_Outliers-Controlled_disp'!$F$5:$F$500,0))&lt;&gt;"N",
INDEX('11.7_Outliers-Controlled_disp'!K$5:K$500,MATCH($F228,'11.7_Outliers-Controlled_disp'!$F$5:$F$500,0)),""),"")</f>
        <v/>
      </c>
      <c r="AG228" s="14" t="str">
        <f>IFERROR(IF(INDEX('11.7_Outliers-Controlled_disp'!$N$5:$N$500,MATCH($F228,'11.7_Outliers-Controlled_disp'!$F$5:$F$500,0))&lt;&gt;"N",
INDEX('11.7_Outliers-Controlled_disp'!L$5:L$500,MATCH($F228,'11.7_Outliers-Controlled_disp'!$F$5:$F$500,0)),""),"")</f>
        <v/>
      </c>
      <c r="AI228" s="5"/>
      <c r="AJ228" s="5" t="s">
        <v>1569</v>
      </c>
      <c r="AK228" s="5">
        <f t="shared" si="3"/>
        <v>5</v>
      </c>
    </row>
    <row r="229" spans="1:37" x14ac:dyDescent="0.25">
      <c r="A229" s="5" t="s">
        <v>174</v>
      </c>
      <c r="B229" s="5" t="s">
        <v>177</v>
      </c>
      <c r="C229" s="5" t="s">
        <v>176</v>
      </c>
      <c r="D229" s="5" t="s">
        <v>35</v>
      </c>
      <c r="E229" s="5" t="s">
        <v>178</v>
      </c>
      <c r="F229" s="5" t="s">
        <v>175</v>
      </c>
      <c r="G229" s="5">
        <v>2</v>
      </c>
      <c r="H229" s="15">
        <v>1</v>
      </c>
      <c r="I229" s="4"/>
      <c r="J229" s="13">
        <f>IFERROR(IF(INDEX('11.1_Outliers-Generation'!$N$5:$N$500,MATCH($F229,'11.1_Outliers-Generation'!$F$5:$F$500,0))&lt;&gt;"N",
INDEX('11.1_Outliers-Generation'!J$5:J$500,MATCH($F229,'11.1_Outliers-Generation'!$F$5:$F$500,0)),""),"")</f>
        <v>1.0440323867605852</v>
      </c>
      <c r="K229" s="8">
        <f>IFERROR(IF(INDEX('11.1_Outliers-Generation'!$N$5:$N$500,MATCH($F229,'11.1_Outliers-Generation'!$F$5:$F$500,0))&lt;&gt;"N",
INDEX('11.1_Outliers-Generation'!K$5:K$500,MATCH($F229,'11.1_Outliers-Generation'!$F$5:$F$500,0)),""),"")</f>
        <v>2015</v>
      </c>
      <c r="L229" s="13" t="str">
        <f>IFERROR(IF(INDEX('11.1_Outliers-Generation'!$N$5:$N$500,MATCH($F229,'11.1_Outliers-Generation'!$F$5:$F$500,0))&lt;&gt;"N",
INDEX('11.1_Outliers-Generation'!L$5:L$500,MATCH($F229,'11.1_Outliers-Generation'!$F$5:$F$500,0)),""),"")</f>
        <v>WaW_180</v>
      </c>
      <c r="M229" s="14">
        <f>IFERROR(IF(INDEX('11.2_Outliers-Collection_cov'!$N$5:$N$500,MATCH($F229,'11.2_Outliers-Collection_cov'!$F$5:$F$500,0))&lt;&gt;"N",
INDEX('11.2_Outliers-Collection_cov'!J$5:J$500,MATCH($F229,'11.2_Outliers-Collection_cov'!$F$5:$F$500,0)),""),"")</f>
        <v>100</v>
      </c>
      <c r="N229" s="8">
        <f>IFERROR(IF(INDEX('11.2_Outliers-Collection_cov'!$N$5:$N$500,MATCH($F229,'11.2_Outliers-Collection_cov'!$F$5:$F$500,0))&lt;&gt;"N",
INDEX('11.2_Outliers-Collection_cov'!K$5:K$500,MATCH($F229,'11.2_Outliers-Collection_cov'!$F$5:$F$500,0)),""),"")</f>
        <v>2015</v>
      </c>
      <c r="O229" s="13" t="str">
        <f>IFERROR(IF(INDEX('11.2_Outliers-Collection_cov'!$N$5:$N$500,MATCH($F229,'11.2_Outliers-Collection_cov'!$F$5:$F$500,0))&lt;&gt;"N",
INDEX('11.2_Outliers-Collection_cov'!L$5:L$500,MATCH($F229,'11.2_Outliers-Collection_cov'!$F$5:$F$500,0)),""),"")</f>
        <v>WaW_180</v>
      </c>
      <c r="P229" s="14">
        <f>IFERROR(IF(INDEX('11.3_Outliers-Plastic'!$N$5:$N$500,MATCH($F229,'11.3_Outliers-Plastic'!$F$5:$F$500,0))&lt;&gt;"N",
INDEX('11.3_Outliers-Plastic'!J$5:J$500,MATCH($F229,'11.3_Outliers-Plastic'!$F$5:$F$500,0)),""),"")</f>
        <v>19.900000000000002</v>
      </c>
      <c r="Q229" s="8">
        <f>IFERROR(IF(INDEX('11.3_Outliers-Plastic'!$N$5:$N$500,MATCH($F229,'11.3_Outliers-Plastic'!$F$5:$F$500,0))&lt;&gt;"N",
INDEX('11.3_Outliers-Plastic'!K$5:K$500,MATCH($F229,'11.3_Outliers-Plastic'!$F$5:$F$500,0)),""),"")</f>
        <v>2015</v>
      </c>
      <c r="R229" s="14" t="str">
        <f>IFERROR(IF(INDEX('11.3_Outliers-Plastic'!$N$5:$N$500,MATCH($F229,'11.3_Outliers-Plastic'!$F$5:$F$500,0))&lt;&gt;"N",
INDEX('11.3_Outliers-Plastic'!L$5:L$500,MATCH($F229,'11.3_Outliers-Plastic'!$F$5:$F$500,0)),""),"")</f>
        <v>WaW_180</v>
      </c>
      <c r="S229" s="12"/>
      <c r="T229" s="5"/>
      <c r="U229" s="5" t="s">
        <v>1569</v>
      </c>
      <c r="V229" s="14">
        <f>IFERROR(IF(INDEX('11.5_Outliers-Other_recovery'!$N$5:$N$500,MATCH($F229,'11.5_Outliers-Other_recovery'!$F$5:$F$500,0))&lt;&gt;"N",
INDEX('11.5_Outliers-Other_recovery'!J$5:J$500,MATCH($F229,'11.5_Outliers-Other_recovery'!$F$5:$F$500,0)),""),"")</f>
        <v>0</v>
      </c>
      <c r="W229" s="8">
        <f>IFERROR(IF(INDEX('11.5_Outliers-Other_recovery'!$N$5:$N$500,MATCH($F229,'11.5_Outliers-Other_recovery'!$F$5:$F$500,0))&lt;&gt;"N",
INDEX('11.5_Outliers-Other_recovery'!K$5:K$500,MATCH($F229,'11.5_Outliers-Other_recovery'!$F$5:$F$500,0)),""),"")</f>
        <v>2015</v>
      </c>
      <c r="X229" s="14" t="str">
        <f>IFERROR(IF(INDEX('11.5_Outliers-Other_recovery'!$N$5:$N$500,MATCH($F229,'11.5_Outliers-Other_recovery'!$F$5:$F$500,0))&lt;&gt;"N",
INDEX('11.5_Outliers-Other_recovery'!L$5:L$500,MATCH($F229,'11.5_Outliers-Other_recovery'!$F$5:$F$500,0)),""),"")</f>
        <v>WaW_180</v>
      </c>
      <c r="Y229" s="14">
        <f>IFERROR(IF(INDEX('11.4_Outliers-Formal_dry_recy'!$N$5:$N$500,MATCH($F229,'11.4_Outliers-Formal_dry_recy'!$F$5:$F$500,0))&lt;&gt;"N",
INDEX('11.4_Outliers-Formal_dry_recy'!J$5:J$500,MATCH($F229,'11.4_Outliers-Formal_dry_recy'!$F$5:$F$500,0)),""),"")</f>
        <v>9.67</v>
      </c>
      <c r="Z229" s="8">
        <f>IFERROR(IF(INDEX('11.4_Outliers-Formal_dry_recy'!$N$5:$N$500,MATCH($F229,'11.4_Outliers-Formal_dry_recy'!$F$5:$F$500,0))&lt;&gt;"N",
INDEX('11.4_Outliers-Formal_dry_recy'!K$5:K$500,MATCH($F229,'11.4_Outliers-Formal_dry_recy'!$F$5:$F$500,0)),""),"")</f>
        <v>2015</v>
      </c>
      <c r="AA229" s="14" t="str">
        <f>IFERROR(IF(INDEX('11.4_Outliers-Formal_dry_recy'!$N$5:$N$500,MATCH($F229,'11.4_Outliers-Formal_dry_recy'!$F$5:$F$500,0))&lt;&gt;"N",
INDEX('11.4_Outliers-Formal_dry_recy'!L$5:L$500,MATCH($F229,'11.4_Outliers-Formal_dry_recy'!$F$5:$F$500,0)),""),"")</f>
        <v>WaW_180</v>
      </c>
      <c r="AB229" s="14">
        <f>IFERROR(IF(INDEX('11.6_Outliers-Incineration'!$N$5:$N$500,MATCH($F229,'11.6_Outliers-Incineration'!$F$5:$F$500,0))&lt;&gt;"N",
INDEX('11.6_Outliers-Incineration'!J$5:J$500,MATCH($F229,'11.6_Outliers-Incineration'!$F$5:$F$500,0)),""),"")</f>
        <v>78.066483926521244</v>
      </c>
      <c r="AC229" s="8">
        <f>IFERROR(IF(INDEX('11.6_Outliers-Incineration'!$N$5:$N$500,MATCH($F229,'11.6_Outliers-Incineration'!$F$5:$F$500,0))&lt;&gt;"N",
INDEX('11.6_Outliers-Incineration'!K$5:K$500,MATCH($F229,'11.6_Outliers-Incineration'!$F$5:$F$500,0)),""),"")</f>
        <v>2015</v>
      </c>
      <c r="AD229" s="14" t="str">
        <f>IFERROR(IF(INDEX('11.6_Outliers-Incineration'!$N$5:$N$500,MATCH($F229,'11.6_Outliers-Incineration'!$F$5:$F$500,0))&lt;&gt;"N",
INDEX('11.6_Outliers-Incineration'!L$5:L$500,MATCH($F229,'11.6_Outliers-Incineration'!$F$5:$F$500,0)),""),"")</f>
        <v>WaW_180</v>
      </c>
      <c r="AE229" s="14">
        <f>IFERROR(IF(INDEX('11.7_Outliers-Controlled_disp'!$N$5:$N$500,MATCH($F229,'11.7_Outliers-Controlled_disp'!$F$5:$F$500,0))&lt;&gt;"N",
INDEX('11.7_Outliers-Controlled_disp'!J$5:J$500,MATCH($F229,'11.7_Outliers-Controlled_disp'!$F$5:$F$500,0)),""),"")</f>
        <v>100</v>
      </c>
      <c r="AF229" s="8">
        <f>IFERROR(IF(INDEX('11.7_Outliers-Controlled_disp'!$N$5:$N$500,MATCH($F229,'11.7_Outliers-Controlled_disp'!$F$5:$F$500,0))&lt;&gt;"N",
INDEX('11.7_Outliers-Controlled_disp'!K$5:K$500,MATCH($F229,'11.7_Outliers-Controlled_disp'!$F$5:$F$500,0)),""),"")</f>
        <v>2015</v>
      </c>
      <c r="AG229" s="14" t="str">
        <f>IFERROR(IF(INDEX('11.7_Outliers-Controlled_disp'!$N$5:$N$500,MATCH($F229,'11.7_Outliers-Controlled_disp'!$F$5:$F$500,0))&lt;&gt;"N",
INDEX('11.7_Outliers-Controlled_disp'!L$5:L$500,MATCH($F229,'11.7_Outliers-Controlled_disp'!$F$5:$F$500,0)),""),"")</f>
        <v>WaW_180</v>
      </c>
      <c r="AI229" s="5"/>
      <c r="AJ229" s="5" t="s">
        <v>1569</v>
      </c>
      <c r="AK229" s="5">
        <f t="shared" si="3"/>
        <v>7</v>
      </c>
    </row>
    <row r="230" spans="1:37" x14ac:dyDescent="0.25">
      <c r="A230" s="5" t="s">
        <v>179</v>
      </c>
      <c r="B230" s="5" t="s">
        <v>177</v>
      </c>
      <c r="C230" s="5" t="s">
        <v>176</v>
      </c>
      <c r="D230" s="5" t="s">
        <v>35</v>
      </c>
      <c r="E230" s="5" t="s">
        <v>181</v>
      </c>
      <c r="F230" s="5" t="s">
        <v>180</v>
      </c>
      <c r="G230" s="5">
        <v>2</v>
      </c>
      <c r="H230" s="15">
        <v>1</v>
      </c>
      <c r="I230" s="4"/>
      <c r="J230" s="13">
        <f>IFERROR(IF(INDEX('11.1_Outliers-Generation'!$N$5:$N$500,MATCH($F230,'11.1_Outliers-Generation'!$F$5:$F$500,0))&lt;&gt;"N",
INDEX('11.1_Outliers-Generation'!J$5:J$500,MATCH($F230,'11.1_Outliers-Generation'!$F$5:$F$500,0)),""),"")</f>
        <v>0.9903789478033872</v>
      </c>
      <c r="K230" s="8">
        <f>IFERROR(IF(INDEX('11.1_Outliers-Generation'!$N$5:$N$500,MATCH($F230,'11.1_Outliers-Generation'!$F$5:$F$500,0))&lt;&gt;"N",
INDEX('11.1_Outliers-Generation'!K$5:K$500,MATCH($F230,'11.1_Outliers-Generation'!$F$5:$F$500,0)),""),"")</f>
        <v>2015</v>
      </c>
      <c r="L230" s="13" t="str">
        <f>IFERROR(IF(INDEX('11.1_Outliers-Generation'!$N$5:$N$500,MATCH($F230,'11.1_Outliers-Generation'!$F$5:$F$500,0))&lt;&gt;"N",
INDEX('11.1_Outliers-Generation'!L$5:L$500,MATCH($F230,'11.1_Outliers-Generation'!$F$5:$F$500,0)),""),"")</f>
        <v>WaW_181</v>
      </c>
      <c r="M230" s="14">
        <f>IFERROR(IF(INDEX('11.2_Outliers-Collection_cov'!$N$5:$N$500,MATCH($F230,'11.2_Outliers-Collection_cov'!$F$5:$F$500,0))&lt;&gt;"N",
INDEX('11.2_Outliers-Collection_cov'!J$5:J$500,MATCH($F230,'11.2_Outliers-Collection_cov'!$F$5:$F$500,0)),""),"")</f>
        <v>100</v>
      </c>
      <c r="N230" s="8">
        <f>IFERROR(IF(INDEX('11.2_Outliers-Collection_cov'!$N$5:$N$500,MATCH($F230,'11.2_Outliers-Collection_cov'!$F$5:$F$500,0))&lt;&gt;"N",
INDEX('11.2_Outliers-Collection_cov'!K$5:K$500,MATCH($F230,'11.2_Outliers-Collection_cov'!$F$5:$F$500,0)),""),"")</f>
        <v>2015</v>
      </c>
      <c r="O230" s="13" t="str">
        <f>IFERROR(IF(INDEX('11.2_Outliers-Collection_cov'!$N$5:$N$500,MATCH($F230,'11.2_Outliers-Collection_cov'!$F$5:$F$500,0))&lt;&gt;"N",
INDEX('11.2_Outliers-Collection_cov'!L$5:L$500,MATCH($F230,'11.2_Outliers-Collection_cov'!$F$5:$F$500,0)),""),"")</f>
        <v>WaW_181</v>
      </c>
      <c r="P230" s="14">
        <f>IFERROR(IF(INDEX('11.3_Outliers-Plastic'!$N$5:$N$500,MATCH($F230,'11.3_Outliers-Plastic'!$F$5:$F$500,0))&lt;&gt;"N",
INDEX('11.3_Outliers-Plastic'!J$5:J$500,MATCH($F230,'11.3_Outliers-Plastic'!$F$5:$F$500,0)),""),"")</f>
        <v>13.399999999999999</v>
      </c>
      <c r="Q230" s="8">
        <f>IFERROR(IF(INDEX('11.3_Outliers-Plastic'!$N$5:$N$500,MATCH($F230,'11.3_Outliers-Plastic'!$F$5:$F$500,0))&lt;&gt;"N",
INDEX('11.3_Outliers-Plastic'!K$5:K$500,MATCH($F230,'11.3_Outliers-Plastic'!$F$5:$F$500,0)),""),"")</f>
        <v>2015</v>
      </c>
      <c r="R230" s="14" t="str">
        <f>IFERROR(IF(INDEX('11.3_Outliers-Plastic'!$N$5:$N$500,MATCH($F230,'11.3_Outliers-Plastic'!$F$5:$F$500,0))&lt;&gt;"N",
INDEX('11.3_Outliers-Plastic'!L$5:L$500,MATCH($F230,'11.3_Outliers-Plastic'!$F$5:$F$500,0)),""),"")</f>
        <v>WaW_181</v>
      </c>
      <c r="S230" s="12"/>
      <c r="T230" s="5"/>
      <c r="U230" s="5" t="s">
        <v>1569</v>
      </c>
      <c r="V230" s="14">
        <f>IFERROR(IF(INDEX('11.5_Outliers-Other_recovery'!$N$5:$N$500,MATCH($F230,'11.5_Outliers-Other_recovery'!$F$5:$F$500,0))&lt;&gt;"N",
INDEX('11.5_Outliers-Other_recovery'!J$5:J$500,MATCH($F230,'11.5_Outliers-Other_recovery'!$F$5:$F$500,0)),""),"")</f>
        <v>0</v>
      </c>
      <c r="W230" s="8">
        <f>IFERROR(IF(INDEX('11.5_Outliers-Other_recovery'!$N$5:$N$500,MATCH($F230,'11.5_Outliers-Other_recovery'!$F$5:$F$500,0))&lt;&gt;"N",
INDEX('11.5_Outliers-Other_recovery'!K$5:K$500,MATCH($F230,'11.5_Outliers-Other_recovery'!$F$5:$F$500,0)),""),"")</f>
        <v>2015</v>
      </c>
      <c r="X230" s="14" t="str">
        <f>IFERROR(IF(INDEX('11.5_Outliers-Other_recovery'!$N$5:$N$500,MATCH($F230,'11.5_Outliers-Other_recovery'!$F$5:$F$500,0))&lt;&gt;"N",
INDEX('11.5_Outliers-Other_recovery'!L$5:L$500,MATCH($F230,'11.5_Outliers-Other_recovery'!$F$5:$F$500,0)),""),"")</f>
        <v>WaW_181</v>
      </c>
      <c r="Y230" s="14">
        <f>IFERROR(IF(INDEX('11.4_Outliers-Formal_dry_recy'!$N$5:$N$500,MATCH($F230,'11.4_Outliers-Formal_dry_recy'!$F$5:$F$500,0))&lt;&gt;"N",
INDEX('11.4_Outliers-Formal_dry_recy'!J$5:J$500,MATCH($F230,'11.4_Outliers-Formal_dry_recy'!$F$5:$F$500,0)),""),"")</f>
        <v>14.89</v>
      </c>
      <c r="Z230" s="8">
        <f>IFERROR(IF(INDEX('11.4_Outliers-Formal_dry_recy'!$N$5:$N$500,MATCH($F230,'11.4_Outliers-Formal_dry_recy'!$F$5:$F$500,0))&lt;&gt;"N",
INDEX('11.4_Outliers-Formal_dry_recy'!K$5:K$500,MATCH($F230,'11.4_Outliers-Formal_dry_recy'!$F$5:$F$500,0)),""),"")</f>
        <v>2015</v>
      </c>
      <c r="AA230" s="14" t="str">
        <f>IFERROR(IF(INDEX('11.4_Outliers-Formal_dry_recy'!$N$5:$N$500,MATCH($F230,'11.4_Outliers-Formal_dry_recy'!$F$5:$F$500,0))&lt;&gt;"N",
INDEX('11.4_Outliers-Formal_dry_recy'!L$5:L$500,MATCH($F230,'11.4_Outliers-Formal_dry_recy'!$F$5:$F$500,0)),""),"")</f>
        <v>WaW_181</v>
      </c>
      <c r="AB230" s="14">
        <f>IFERROR(IF(INDEX('11.6_Outliers-Incineration'!$N$5:$N$500,MATCH($F230,'11.6_Outliers-Incineration'!$F$5:$F$500,0))&lt;&gt;"N",
INDEX('11.6_Outliers-Incineration'!J$5:J$500,MATCH($F230,'11.6_Outliers-Incineration'!$F$5:$F$500,0)),""),"")</f>
        <v>72.602795698924737</v>
      </c>
      <c r="AC230" s="8">
        <f>IFERROR(IF(INDEX('11.6_Outliers-Incineration'!$N$5:$N$500,MATCH($F230,'11.6_Outliers-Incineration'!$F$5:$F$500,0))&lt;&gt;"N",
INDEX('11.6_Outliers-Incineration'!K$5:K$500,MATCH($F230,'11.6_Outliers-Incineration'!$F$5:$F$500,0)),""),"")</f>
        <v>2015</v>
      </c>
      <c r="AD230" s="14" t="str">
        <f>IFERROR(IF(INDEX('11.6_Outliers-Incineration'!$N$5:$N$500,MATCH($F230,'11.6_Outliers-Incineration'!$F$5:$F$500,0))&lt;&gt;"N",
INDEX('11.6_Outliers-Incineration'!L$5:L$500,MATCH($F230,'11.6_Outliers-Incineration'!$F$5:$F$500,0)),""),"")</f>
        <v>WaW_181</v>
      </c>
      <c r="AE230" s="14">
        <f>IFERROR(IF(INDEX('11.7_Outliers-Controlled_disp'!$N$5:$N$500,MATCH($F230,'11.7_Outliers-Controlled_disp'!$F$5:$F$500,0))&lt;&gt;"N",
INDEX('11.7_Outliers-Controlled_disp'!J$5:J$500,MATCH($F230,'11.7_Outliers-Controlled_disp'!$F$5:$F$500,0)),""),"")</f>
        <v>100</v>
      </c>
      <c r="AF230" s="8">
        <f>IFERROR(IF(INDEX('11.7_Outliers-Controlled_disp'!$N$5:$N$500,MATCH($F230,'11.7_Outliers-Controlled_disp'!$F$5:$F$500,0))&lt;&gt;"N",
INDEX('11.7_Outliers-Controlled_disp'!K$5:K$500,MATCH($F230,'11.7_Outliers-Controlled_disp'!$F$5:$F$500,0)),""),"")</f>
        <v>2015</v>
      </c>
      <c r="AG230" s="14" t="str">
        <f>IFERROR(IF(INDEX('11.7_Outliers-Controlled_disp'!$N$5:$N$500,MATCH($F230,'11.7_Outliers-Controlled_disp'!$F$5:$F$500,0))&lt;&gt;"N",
INDEX('11.7_Outliers-Controlled_disp'!L$5:L$500,MATCH($F230,'11.7_Outliers-Controlled_disp'!$F$5:$F$500,0)),""),"")</f>
        <v>WaW_181</v>
      </c>
      <c r="AI230" s="5"/>
      <c r="AJ230" s="5" t="s">
        <v>1569</v>
      </c>
      <c r="AK230" s="5">
        <f t="shared" si="3"/>
        <v>7</v>
      </c>
    </row>
    <row r="231" spans="1:37" x14ac:dyDescent="0.25">
      <c r="A231" s="5" t="s">
        <v>182</v>
      </c>
      <c r="B231" s="5" t="s">
        <v>177</v>
      </c>
      <c r="C231" s="5" t="s">
        <v>176</v>
      </c>
      <c r="D231" s="5" t="s">
        <v>35</v>
      </c>
      <c r="E231" s="5" t="s">
        <v>184</v>
      </c>
      <c r="F231" s="5" t="s">
        <v>183</v>
      </c>
      <c r="G231" s="5">
        <v>2</v>
      </c>
      <c r="H231" s="15">
        <v>1</v>
      </c>
      <c r="I231" s="4"/>
      <c r="J231" s="13">
        <f>IFERROR(IF(INDEX('11.1_Outliers-Generation'!$N$5:$N$500,MATCH($F231,'11.1_Outliers-Generation'!$F$5:$F$500,0))&lt;&gt;"N",
INDEX('11.1_Outliers-Generation'!J$5:J$500,MATCH($F231,'11.1_Outliers-Generation'!$F$5:$F$500,0)),""),"")</f>
        <v>0.84992489754541689</v>
      </c>
      <c r="K231" s="8">
        <f>IFERROR(IF(INDEX('11.1_Outliers-Generation'!$N$5:$N$500,MATCH($F231,'11.1_Outliers-Generation'!$F$5:$F$500,0))&lt;&gt;"N",
INDEX('11.1_Outliers-Generation'!K$5:K$500,MATCH($F231,'11.1_Outliers-Generation'!$F$5:$F$500,0)),""),"")</f>
        <v>2015</v>
      </c>
      <c r="L231" s="13" t="str">
        <f>IFERROR(IF(INDEX('11.1_Outliers-Generation'!$N$5:$N$500,MATCH($F231,'11.1_Outliers-Generation'!$F$5:$F$500,0))&lt;&gt;"N",
INDEX('11.1_Outliers-Generation'!L$5:L$500,MATCH($F231,'11.1_Outliers-Generation'!$F$5:$F$500,0)),""),"")</f>
        <v>WaW_182</v>
      </c>
      <c r="M231" s="14">
        <f>IFERROR(IF(INDEX('11.2_Outliers-Collection_cov'!$N$5:$N$500,MATCH($F231,'11.2_Outliers-Collection_cov'!$F$5:$F$500,0))&lt;&gt;"N",
INDEX('11.2_Outliers-Collection_cov'!J$5:J$500,MATCH($F231,'11.2_Outliers-Collection_cov'!$F$5:$F$500,0)),""),"")</f>
        <v>100</v>
      </c>
      <c r="N231" s="8">
        <f>IFERROR(IF(INDEX('11.2_Outliers-Collection_cov'!$N$5:$N$500,MATCH($F231,'11.2_Outliers-Collection_cov'!$F$5:$F$500,0))&lt;&gt;"N",
INDEX('11.2_Outliers-Collection_cov'!K$5:K$500,MATCH($F231,'11.2_Outliers-Collection_cov'!$F$5:$F$500,0)),""),"")</f>
        <v>2015</v>
      </c>
      <c r="O231" s="13" t="str">
        <f>IFERROR(IF(INDEX('11.2_Outliers-Collection_cov'!$N$5:$N$500,MATCH($F231,'11.2_Outliers-Collection_cov'!$F$5:$F$500,0))&lt;&gt;"N",
INDEX('11.2_Outliers-Collection_cov'!L$5:L$500,MATCH($F231,'11.2_Outliers-Collection_cov'!$F$5:$F$500,0)),""),"")</f>
        <v>WaW_182</v>
      </c>
      <c r="P231" s="14">
        <f>IFERROR(IF(INDEX('11.3_Outliers-Plastic'!$N$5:$N$500,MATCH($F231,'11.3_Outliers-Plastic'!$F$5:$F$500,0))&lt;&gt;"N",
INDEX('11.3_Outliers-Plastic'!J$5:J$500,MATCH($F231,'11.3_Outliers-Plastic'!$F$5:$F$500,0)),""),"")</f>
        <v>31.5</v>
      </c>
      <c r="Q231" s="8">
        <f>IFERROR(IF(INDEX('11.3_Outliers-Plastic'!$N$5:$N$500,MATCH($F231,'11.3_Outliers-Plastic'!$F$5:$F$500,0))&lt;&gt;"N",
INDEX('11.3_Outliers-Plastic'!K$5:K$500,MATCH($F231,'11.3_Outliers-Plastic'!$F$5:$F$500,0)),""),"")</f>
        <v>2015</v>
      </c>
      <c r="R231" s="14" t="str">
        <f>IFERROR(IF(INDEX('11.3_Outliers-Plastic'!$N$5:$N$500,MATCH($F231,'11.3_Outliers-Plastic'!$F$5:$F$500,0))&lt;&gt;"N",
INDEX('11.3_Outliers-Plastic'!L$5:L$500,MATCH($F231,'11.3_Outliers-Plastic'!$F$5:$F$500,0)),""),"")</f>
        <v>WaW_182</v>
      </c>
      <c r="S231" s="12"/>
      <c r="T231" s="5"/>
      <c r="U231" s="5" t="s">
        <v>1569</v>
      </c>
      <c r="V231" s="14">
        <f>IFERROR(IF(INDEX('11.5_Outliers-Other_recovery'!$N$5:$N$500,MATCH($F231,'11.5_Outliers-Other_recovery'!$F$5:$F$500,0))&lt;&gt;"N",
INDEX('11.5_Outliers-Other_recovery'!J$5:J$500,MATCH($F231,'11.5_Outliers-Other_recovery'!$F$5:$F$500,0)),""),"")</f>
        <v>0</v>
      </c>
      <c r="W231" s="8">
        <f>IFERROR(IF(INDEX('11.5_Outliers-Other_recovery'!$N$5:$N$500,MATCH($F231,'11.5_Outliers-Other_recovery'!$F$5:$F$500,0))&lt;&gt;"N",
INDEX('11.5_Outliers-Other_recovery'!K$5:K$500,MATCH($F231,'11.5_Outliers-Other_recovery'!$F$5:$F$500,0)),""),"")</f>
        <v>2015</v>
      </c>
      <c r="X231" s="14" t="str">
        <f>IFERROR(IF(INDEX('11.5_Outliers-Other_recovery'!$N$5:$N$500,MATCH($F231,'11.5_Outliers-Other_recovery'!$F$5:$F$500,0))&lt;&gt;"N",
INDEX('11.5_Outliers-Other_recovery'!L$5:L$500,MATCH($F231,'11.5_Outliers-Other_recovery'!$F$5:$F$500,0)),""),"")</f>
        <v>WaW_182</v>
      </c>
      <c r="Y231" s="14">
        <f>IFERROR(IF(INDEX('11.4_Outliers-Formal_dry_recy'!$N$5:$N$500,MATCH($F231,'11.4_Outliers-Formal_dry_recy'!$F$5:$F$500,0))&lt;&gt;"N",
INDEX('11.4_Outliers-Formal_dry_recy'!J$5:J$500,MATCH($F231,'11.4_Outliers-Formal_dry_recy'!$F$5:$F$500,0)),""),"")</f>
        <v>15.01</v>
      </c>
      <c r="Z231" s="8">
        <f>IFERROR(IF(INDEX('11.4_Outliers-Formal_dry_recy'!$N$5:$N$500,MATCH($F231,'11.4_Outliers-Formal_dry_recy'!$F$5:$F$500,0))&lt;&gt;"N",
INDEX('11.4_Outliers-Formal_dry_recy'!K$5:K$500,MATCH($F231,'11.4_Outliers-Formal_dry_recy'!$F$5:$F$500,0)),""),"")</f>
        <v>2015</v>
      </c>
      <c r="AA231" s="14" t="str">
        <f>IFERROR(IF(INDEX('11.4_Outliers-Formal_dry_recy'!$N$5:$N$500,MATCH($F231,'11.4_Outliers-Formal_dry_recy'!$F$5:$F$500,0))&lt;&gt;"N",
INDEX('11.4_Outliers-Formal_dry_recy'!L$5:L$500,MATCH($F231,'11.4_Outliers-Formal_dry_recy'!$F$5:$F$500,0)),""),"")</f>
        <v>WaW_182</v>
      </c>
      <c r="AB231" s="14">
        <f>IFERROR(IF(INDEX('11.6_Outliers-Incineration'!$N$5:$N$500,MATCH($F231,'11.6_Outliers-Incineration'!$F$5:$F$500,0))&lt;&gt;"N",
INDEX('11.6_Outliers-Incineration'!J$5:J$500,MATCH($F231,'11.6_Outliers-Incineration'!$F$5:$F$500,0)),""),"")</f>
        <v>81.495631256054239</v>
      </c>
      <c r="AC231" s="8">
        <f>IFERROR(IF(INDEX('11.6_Outliers-Incineration'!$N$5:$N$500,MATCH($F231,'11.6_Outliers-Incineration'!$F$5:$F$500,0))&lt;&gt;"N",
INDEX('11.6_Outliers-Incineration'!K$5:K$500,MATCH($F231,'11.6_Outliers-Incineration'!$F$5:$F$500,0)),""),"")</f>
        <v>2015</v>
      </c>
      <c r="AD231" s="14" t="str">
        <f>IFERROR(IF(INDEX('11.6_Outliers-Incineration'!$N$5:$N$500,MATCH($F231,'11.6_Outliers-Incineration'!$F$5:$F$500,0))&lt;&gt;"N",
INDEX('11.6_Outliers-Incineration'!L$5:L$500,MATCH($F231,'11.6_Outliers-Incineration'!$F$5:$F$500,0)),""),"")</f>
        <v>WaW_182</v>
      </c>
      <c r="AE231" s="14">
        <f>IFERROR(IF(INDEX('11.7_Outliers-Controlled_disp'!$N$5:$N$500,MATCH($F231,'11.7_Outliers-Controlled_disp'!$F$5:$F$500,0))&lt;&gt;"N",
INDEX('11.7_Outliers-Controlled_disp'!J$5:J$500,MATCH($F231,'11.7_Outliers-Controlled_disp'!$F$5:$F$500,0)),""),"")</f>
        <v>100</v>
      </c>
      <c r="AF231" s="8">
        <f>IFERROR(IF(INDEX('11.7_Outliers-Controlled_disp'!$N$5:$N$500,MATCH($F231,'11.7_Outliers-Controlled_disp'!$F$5:$F$500,0))&lt;&gt;"N",
INDEX('11.7_Outliers-Controlled_disp'!K$5:K$500,MATCH($F231,'11.7_Outliers-Controlled_disp'!$F$5:$F$500,0)),""),"")</f>
        <v>2015</v>
      </c>
      <c r="AG231" s="14" t="str">
        <f>IFERROR(IF(INDEX('11.7_Outliers-Controlled_disp'!$N$5:$N$500,MATCH($F231,'11.7_Outliers-Controlled_disp'!$F$5:$F$500,0))&lt;&gt;"N",
INDEX('11.7_Outliers-Controlled_disp'!L$5:L$500,MATCH($F231,'11.7_Outliers-Controlled_disp'!$F$5:$F$500,0)),""),"")</f>
        <v>WaW_182</v>
      </c>
      <c r="AI231" s="5"/>
      <c r="AJ231" s="5" t="s">
        <v>1569</v>
      </c>
      <c r="AK231" s="5">
        <f t="shared" si="3"/>
        <v>7</v>
      </c>
    </row>
    <row r="232" spans="1:37" x14ac:dyDescent="0.25">
      <c r="A232" s="5" t="s">
        <v>185</v>
      </c>
      <c r="B232" s="5" t="s">
        <v>177</v>
      </c>
      <c r="C232" s="5" t="s">
        <v>176</v>
      </c>
      <c r="D232" s="5" t="s">
        <v>35</v>
      </c>
      <c r="E232" s="5" t="s">
        <v>187</v>
      </c>
      <c r="F232" s="5" t="s">
        <v>186</v>
      </c>
      <c r="G232" s="5">
        <v>2</v>
      </c>
      <c r="H232" s="15">
        <v>1</v>
      </c>
      <c r="I232" s="4"/>
      <c r="J232" s="13">
        <f>IFERROR(IF(INDEX('11.1_Outliers-Generation'!$N$5:$N$500,MATCH($F232,'11.1_Outliers-Generation'!$F$5:$F$500,0))&lt;&gt;"N",
INDEX('11.1_Outliers-Generation'!J$5:J$500,MATCH($F232,'11.1_Outliers-Generation'!$F$5:$F$500,0)),""),"")</f>
        <v>1.0698283330008198</v>
      </c>
      <c r="K232" s="8">
        <f>IFERROR(IF(INDEX('11.1_Outliers-Generation'!$N$5:$N$500,MATCH($F232,'11.1_Outliers-Generation'!$F$5:$F$500,0))&lt;&gt;"N",
INDEX('11.1_Outliers-Generation'!K$5:K$500,MATCH($F232,'11.1_Outliers-Generation'!$F$5:$F$500,0)),""),"")</f>
        <v>2015</v>
      </c>
      <c r="L232" s="13" t="str">
        <f>IFERROR(IF(INDEX('11.1_Outliers-Generation'!$N$5:$N$500,MATCH($F232,'11.1_Outliers-Generation'!$F$5:$F$500,0))&lt;&gt;"N",
INDEX('11.1_Outliers-Generation'!L$5:L$500,MATCH($F232,'11.1_Outliers-Generation'!$F$5:$F$500,0)),""),"")</f>
        <v>WaW_183</v>
      </c>
      <c r="M232" s="14">
        <f>IFERROR(IF(INDEX('11.2_Outliers-Collection_cov'!$N$5:$N$500,MATCH($F232,'11.2_Outliers-Collection_cov'!$F$5:$F$500,0))&lt;&gt;"N",
INDEX('11.2_Outliers-Collection_cov'!J$5:J$500,MATCH($F232,'11.2_Outliers-Collection_cov'!$F$5:$F$500,0)),""),"")</f>
        <v>100</v>
      </c>
      <c r="N232" s="8">
        <f>IFERROR(IF(INDEX('11.2_Outliers-Collection_cov'!$N$5:$N$500,MATCH($F232,'11.2_Outliers-Collection_cov'!$F$5:$F$500,0))&lt;&gt;"N",
INDEX('11.2_Outliers-Collection_cov'!K$5:K$500,MATCH($F232,'11.2_Outliers-Collection_cov'!$F$5:$F$500,0)),""),"")</f>
        <v>2015</v>
      </c>
      <c r="O232" s="13" t="str">
        <f>IFERROR(IF(INDEX('11.2_Outliers-Collection_cov'!$N$5:$N$500,MATCH($F232,'11.2_Outliers-Collection_cov'!$F$5:$F$500,0))&lt;&gt;"N",
INDEX('11.2_Outliers-Collection_cov'!L$5:L$500,MATCH($F232,'11.2_Outliers-Collection_cov'!$F$5:$F$500,0)),""),"")</f>
        <v>WaW_183</v>
      </c>
      <c r="P232" s="14">
        <f>IFERROR(IF(INDEX('11.3_Outliers-Plastic'!$N$5:$N$500,MATCH($F232,'11.3_Outliers-Plastic'!$F$5:$F$500,0))&lt;&gt;"N",
INDEX('11.3_Outliers-Plastic'!J$5:J$500,MATCH($F232,'11.3_Outliers-Plastic'!$F$5:$F$500,0)),""),"")</f>
        <v>15.1</v>
      </c>
      <c r="Q232" s="8">
        <f>IFERROR(IF(INDEX('11.3_Outliers-Plastic'!$N$5:$N$500,MATCH($F232,'11.3_Outliers-Plastic'!$F$5:$F$500,0))&lt;&gt;"N",
INDEX('11.3_Outliers-Plastic'!K$5:K$500,MATCH($F232,'11.3_Outliers-Plastic'!$F$5:$F$500,0)),""),"")</f>
        <v>2015</v>
      </c>
      <c r="R232" s="14" t="str">
        <f>IFERROR(IF(INDEX('11.3_Outliers-Plastic'!$N$5:$N$500,MATCH($F232,'11.3_Outliers-Plastic'!$F$5:$F$500,0))&lt;&gt;"N",
INDEX('11.3_Outliers-Plastic'!L$5:L$500,MATCH($F232,'11.3_Outliers-Plastic'!$F$5:$F$500,0)),""),"")</f>
        <v>WaW_183</v>
      </c>
      <c r="S232" s="12"/>
      <c r="T232" s="5"/>
      <c r="U232" s="5" t="s">
        <v>1569</v>
      </c>
      <c r="V232" s="14">
        <f>IFERROR(IF(INDEX('11.5_Outliers-Other_recovery'!$N$5:$N$500,MATCH($F232,'11.5_Outliers-Other_recovery'!$F$5:$F$500,0))&lt;&gt;"N",
INDEX('11.5_Outliers-Other_recovery'!J$5:J$500,MATCH($F232,'11.5_Outliers-Other_recovery'!$F$5:$F$500,0)),""),"")</f>
        <v>0.39409510290986521</v>
      </c>
      <c r="W232" s="8">
        <f>IFERROR(IF(INDEX('11.5_Outliers-Other_recovery'!$N$5:$N$500,MATCH($F232,'11.5_Outliers-Other_recovery'!$F$5:$F$500,0))&lt;&gt;"N",
INDEX('11.5_Outliers-Other_recovery'!K$5:K$500,MATCH($F232,'11.5_Outliers-Other_recovery'!$F$5:$F$500,0)),""),"")</f>
        <v>2015</v>
      </c>
      <c r="X232" s="14" t="str">
        <f>IFERROR(IF(INDEX('11.5_Outliers-Other_recovery'!$N$5:$N$500,MATCH($F232,'11.5_Outliers-Other_recovery'!$F$5:$F$500,0))&lt;&gt;"N",
INDEX('11.5_Outliers-Other_recovery'!L$5:L$500,MATCH($F232,'11.5_Outliers-Other_recovery'!$F$5:$F$500,0)),""),"")</f>
        <v>WaW_183</v>
      </c>
      <c r="Y232" s="14">
        <f>IFERROR(IF(INDEX('11.4_Outliers-Formal_dry_recy'!$N$5:$N$500,MATCH($F232,'11.4_Outliers-Formal_dry_recy'!$F$5:$F$500,0))&lt;&gt;"N",
INDEX('11.4_Outliers-Formal_dry_recy'!J$5:J$500,MATCH($F232,'11.4_Outliers-Formal_dry_recy'!$F$5:$F$500,0)),""),"")</f>
        <v>24.28</v>
      </c>
      <c r="Z232" s="8">
        <f>IFERROR(IF(INDEX('11.4_Outliers-Formal_dry_recy'!$N$5:$N$500,MATCH($F232,'11.4_Outliers-Formal_dry_recy'!$F$5:$F$500,0))&lt;&gt;"N",
INDEX('11.4_Outliers-Formal_dry_recy'!K$5:K$500,MATCH($F232,'11.4_Outliers-Formal_dry_recy'!$F$5:$F$500,0)),""),"")</f>
        <v>2015</v>
      </c>
      <c r="AA232" s="14" t="str">
        <f>IFERROR(IF(INDEX('11.4_Outliers-Formal_dry_recy'!$N$5:$N$500,MATCH($F232,'11.4_Outliers-Formal_dry_recy'!$F$5:$F$500,0))&lt;&gt;"N",
INDEX('11.4_Outliers-Formal_dry_recy'!L$5:L$500,MATCH($F232,'11.4_Outliers-Formal_dry_recy'!$F$5:$F$500,0)),""),"")</f>
        <v>WaW_183</v>
      </c>
      <c r="AB232" s="14">
        <f>IFERROR(IF(INDEX('11.6_Outliers-Incineration'!$N$5:$N$500,MATCH($F232,'11.6_Outliers-Incineration'!$F$5:$F$500,0))&lt;&gt;"N",
INDEX('11.6_Outliers-Incineration'!J$5:J$500,MATCH($F232,'11.6_Outliers-Incineration'!$F$5:$F$500,0)),""),"")</f>
        <v>68.214279630943935</v>
      </c>
      <c r="AC232" s="8">
        <f>IFERROR(IF(INDEX('11.6_Outliers-Incineration'!$N$5:$N$500,MATCH($F232,'11.6_Outliers-Incineration'!$F$5:$F$500,0))&lt;&gt;"N",
INDEX('11.6_Outliers-Incineration'!K$5:K$500,MATCH($F232,'11.6_Outliers-Incineration'!$F$5:$F$500,0)),""),"")</f>
        <v>2015</v>
      </c>
      <c r="AD232" s="14" t="str">
        <f>IFERROR(IF(INDEX('11.6_Outliers-Incineration'!$N$5:$N$500,MATCH($F232,'11.6_Outliers-Incineration'!$F$5:$F$500,0))&lt;&gt;"N",
INDEX('11.6_Outliers-Incineration'!L$5:L$500,MATCH($F232,'11.6_Outliers-Incineration'!$F$5:$F$500,0)),""),"")</f>
        <v>WaW_183</v>
      </c>
      <c r="AE232" s="14">
        <f>IFERROR(IF(INDEX('11.7_Outliers-Controlled_disp'!$N$5:$N$500,MATCH($F232,'11.7_Outliers-Controlled_disp'!$F$5:$F$500,0))&lt;&gt;"N",
INDEX('11.7_Outliers-Controlled_disp'!J$5:J$500,MATCH($F232,'11.7_Outliers-Controlled_disp'!$F$5:$F$500,0)),""),"")</f>
        <v>100</v>
      </c>
      <c r="AF232" s="8">
        <f>IFERROR(IF(INDEX('11.7_Outliers-Controlled_disp'!$N$5:$N$500,MATCH($F232,'11.7_Outliers-Controlled_disp'!$F$5:$F$500,0))&lt;&gt;"N",
INDEX('11.7_Outliers-Controlled_disp'!K$5:K$500,MATCH($F232,'11.7_Outliers-Controlled_disp'!$F$5:$F$500,0)),""),"")</f>
        <v>2015</v>
      </c>
      <c r="AG232" s="14" t="str">
        <f>IFERROR(IF(INDEX('11.7_Outliers-Controlled_disp'!$N$5:$N$500,MATCH($F232,'11.7_Outliers-Controlled_disp'!$F$5:$F$500,0))&lt;&gt;"N",
INDEX('11.7_Outliers-Controlled_disp'!L$5:L$500,MATCH($F232,'11.7_Outliers-Controlled_disp'!$F$5:$F$500,0)),""),"")</f>
        <v>WaW_183</v>
      </c>
      <c r="AI232" s="5"/>
      <c r="AJ232" s="5" t="s">
        <v>1569</v>
      </c>
      <c r="AK232" s="5">
        <f t="shared" si="3"/>
        <v>7</v>
      </c>
    </row>
    <row r="233" spans="1:37" x14ac:dyDescent="0.25">
      <c r="A233" s="5" t="s">
        <v>188</v>
      </c>
      <c r="B233" s="5" t="s">
        <v>177</v>
      </c>
      <c r="C233" s="5" t="s">
        <v>176</v>
      </c>
      <c r="D233" s="5" t="s">
        <v>35</v>
      </c>
      <c r="E233" s="5" t="s">
        <v>190</v>
      </c>
      <c r="F233" s="5" t="s">
        <v>189</v>
      </c>
      <c r="G233" s="5">
        <v>2</v>
      </c>
      <c r="H233" s="15">
        <v>1</v>
      </c>
      <c r="I233" s="4"/>
      <c r="J233" s="13">
        <f>IFERROR(IF(INDEX('11.1_Outliers-Generation'!$N$5:$N$500,MATCH($F233,'11.1_Outliers-Generation'!$F$5:$F$500,0))&lt;&gt;"N",
INDEX('11.1_Outliers-Generation'!J$5:J$500,MATCH($F233,'11.1_Outliers-Generation'!$F$5:$F$500,0)),""),"")</f>
        <v>1.1535350365427564</v>
      </c>
      <c r="K233" s="8">
        <f>IFERROR(IF(INDEX('11.1_Outliers-Generation'!$N$5:$N$500,MATCH($F233,'11.1_Outliers-Generation'!$F$5:$F$500,0))&lt;&gt;"N",
INDEX('11.1_Outliers-Generation'!K$5:K$500,MATCH($F233,'11.1_Outliers-Generation'!$F$5:$F$500,0)),""),"")</f>
        <v>2015</v>
      </c>
      <c r="L233" s="13" t="str">
        <f>IFERROR(IF(INDEX('11.1_Outliers-Generation'!$N$5:$N$500,MATCH($F233,'11.1_Outliers-Generation'!$F$5:$F$500,0))&lt;&gt;"N",
INDEX('11.1_Outliers-Generation'!L$5:L$500,MATCH($F233,'11.1_Outliers-Generation'!$F$5:$F$500,0)),""),"")</f>
        <v>WaW_184</v>
      </c>
      <c r="M233" s="14">
        <f>IFERROR(IF(INDEX('11.2_Outliers-Collection_cov'!$N$5:$N$500,MATCH($F233,'11.2_Outliers-Collection_cov'!$F$5:$F$500,0))&lt;&gt;"N",
INDEX('11.2_Outliers-Collection_cov'!J$5:J$500,MATCH($F233,'11.2_Outliers-Collection_cov'!$F$5:$F$500,0)),""),"")</f>
        <v>100</v>
      </c>
      <c r="N233" s="8">
        <f>IFERROR(IF(INDEX('11.2_Outliers-Collection_cov'!$N$5:$N$500,MATCH($F233,'11.2_Outliers-Collection_cov'!$F$5:$F$500,0))&lt;&gt;"N",
INDEX('11.2_Outliers-Collection_cov'!K$5:K$500,MATCH($F233,'11.2_Outliers-Collection_cov'!$F$5:$F$500,0)),""),"")</f>
        <v>2015</v>
      </c>
      <c r="O233" s="13" t="str">
        <f>IFERROR(IF(INDEX('11.2_Outliers-Collection_cov'!$N$5:$N$500,MATCH($F233,'11.2_Outliers-Collection_cov'!$F$5:$F$500,0))&lt;&gt;"N",
INDEX('11.2_Outliers-Collection_cov'!L$5:L$500,MATCH($F233,'11.2_Outliers-Collection_cov'!$F$5:$F$500,0)),""),"")</f>
        <v>WaW_184</v>
      </c>
      <c r="P233" s="14">
        <f>IFERROR(IF(INDEX('11.3_Outliers-Plastic'!$N$5:$N$500,MATCH($F233,'11.3_Outliers-Plastic'!$F$5:$F$500,0))&lt;&gt;"N",
INDEX('11.3_Outliers-Plastic'!J$5:J$500,MATCH($F233,'11.3_Outliers-Plastic'!$F$5:$F$500,0)),""),"")</f>
        <v>8.7087087087087074</v>
      </c>
      <c r="Q233" s="8">
        <f>IFERROR(IF(INDEX('11.3_Outliers-Plastic'!$N$5:$N$500,MATCH($F233,'11.3_Outliers-Plastic'!$F$5:$F$500,0))&lt;&gt;"N",
INDEX('11.3_Outliers-Plastic'!K$5:K$500,MATCH($F233,'11.3_Outliers-Plastic'!$F$5:$F$500,0)),""),"")</f>
        <v>2015</v>
      </c>
      <c r="R233" s="14" t="str">
        <f>IFERROR(IF(INDEX('11.3_Outliers-Plastic'!$N$5:$N$500,MATCH($F233,'11.3_Outliers-Plastic'!$F$5:$F$500,0))&lt;&gt;"N",
INDEX('11.3_Outliers-Plastic'!L$5:L$500,MATCH($F233,'11.3_Outliers-Plastic'!$F$5:$F$500,0)),""),"")</f>
        <v>WaW_184</v>
      </c>
      <c r="S233" s="12"/>
      <c r="T233" s="5"/>
      <c r="U233" s="5" t="s">
        <v>1569</v>
      </c>
      <c r="V233" s="14">
        <f>IFERROR(IF(INDEX('11.5_Outliers-Other_recovery'!$N$5:$N$500,MATCH($F233,'11.5_Outliers-Other_recovery'!$F$5:$F$500,0))&lt;&gt;"N",
INDEX('11.5_Outliers-Other_recovery'!J$5:J$500,MATCH($F233,'11.5_Outliers-Other_recovery'!$F$5:$F$500,0)),""),"")</f>
        <v>0</v>
      </c>
      <c r="W233" s="8">
        <f>IFERROR(IF(INDEX('11.5_Outliers-Other_recovery'!$N$5:$N$500,MATCH($F233,'11.5_Outliers-Other_recovery'!$F$5:$F$500,0))&lt;&gt;"N",
INDEX('11.5_Outliers-Other_recovery'!K$5:K$500,MATCH($F233,'11.5_Outliers-Other_recovery'!$F$5:$F$500,0)),""),"")</f>
        <v>2015</v>
      </c>
      <c r="X233" s="14" t="str">
        <f>IFERROR(IF(INDEX('11.5_Outliers-Other_recovery'!$N$5:$N$500,MATCH($F233,'11.5_Outliers-Other_recovery'!$F$5:$F$500,0))&lt;&gt;"N",
INDEX('11.5_Outliers-Other_recovery'!L$5:L$500,MATCH($F233,'11.5_Outliers-Other_recovery'!$F$5:$F$500,0)),""),"")</f>
        <v>WaW_184</v>
      </c>
      <c r="Y233" s="14">
        <f>IFERROR(IF(INDEX('11.4_Outliers-Formal_dry_recy'!$N$5:$N$500,MATCH($F233,'11.4_Outliers-Formal_dry_recy'!$F$5:$F$500,0))&lt;&gt;"N",
INDEX('11.4_Outliers-Formal_dry_recy'!J$5:J$500,MATCH($F233,'11.4_Outliers-Formal_dry_recy'!$F$5:$F$500,0)),""),"")</f>
        <v>25.38</v>
      </c>
      <c r="Z233" s="8">
        <f>IFERROR(IF(INDEX('11.4_Outliers-Formal_dry_recy'!$N$5:$N$500,MATCH($F233,'11.4_Outliers-Formal_dry_recy'!$F$5:$F$500,0))&lt;&gt;"N",
INDEX('11.4_Outliers-Formal_dry_recy'!K$5:K$500,MATCH($F233,'11.4_Outliers-Formal_dry_recy'!$F$5:$F$500,0)),""),"")</f>
        <v>2015</v>
      </c>
      <c r="AA233" s="14" t="str">
        <f>IFERROR(IF(INDEX('11.4_Outliers-Formal_dry_recy'!$N$5:$N$500,MATCH($F233,'11.4_Outliers-Formal_dry_recy'!$F$5:$F$500,0))&lt;&gt;"N",
INDEX('11.4_Outliers-Formal_dry_recy'!L$5:L$500,MATCH($F233,'11.4_Outliers-Formal_dry_recy'!$F$5:$F$500,0)),""),"")</f>
        <v>WaW_184</v>
      </c>
      <c r="AB233" s="14">
        <f>IFERROR(IF(INDEX('11.6_Outliers-Incineration'!$N$5:$N$500,MATCH($F233,'11.6_Outliers-Incineration'!$F$5:$F$500,0))&lt;&gt;"N",
INDEX('11.6_Outliers-Incineration'!J$5:J$500,MATCH($F233,'11.6_Outliers-Incineration'!$F$5:$F$500,0)),""),"")</f>
        <v>64.916322181484887</v>
      </c>
      <c r="AC233" s="8">
        <f>IFERROR(IF(INDEX('11.6_Outliers-Incineration'!$N$5:$N$500,MATCH($F233,'11.6_Outliers-Incineration'!$F$5:$F$500,0))&lt;&gt;"N",
INDEX('11.6_Outliers-Incineration'!K$5:K$500,MATCH($F233,'11.6_Outliers-Incineration'!$F$5:$F$500,0)),""),"")</f>
        <v>2015</v>
      </c>
      <c r="AD233" s="14" t="str">
        <f>IFERROR(IF(INDEX('11.6_Outliers-Incineration'!$N$5:$N$500,MATCH($F233,'11.6_Outliers-Incineration'!$F$5:$F$500,0))&lt;&gt;"N",
INDEX('11.6_Outliers-Incineration'!L$5:L$500,MATCH($F233,'11.6_Outliers-Incineration'!$F$5:$F$500,0)),""),"")</f>
        <v>WaW_184</v>
      </c>
      <c r="AE233" s="14">
        <f>IFERROR(IF(INDEX('11.7_Outliers-Controlled_disp'!$N$5:$N$500,MATCH($F233,'11.7_Outliers-Controlled_disp'!$F$5:$F$500,0))&lt;&gt;"N",
INDEX('11.7_Outliers-Controlled_disp'!J$5:J$500,MATCH($F233,'11.7_Outliers-Controlled_disp'!$F$5:$F$500,0)),""),"")</f>
        <v>100</v>
      </c>
      <c r="AF233" s="8">
        <f>IFERROR(IF(INDEX('11.7_Outliers-Controlled_disp'!$N$5:$N$500,MATCH($F233,'11.7_Outliers-Controlled_disp'!$F$5:$F$500,0))&lt;&gt;"N",
INDEX('11.7_Outliers-Controlled_disp'!K$5:K$500,MATCH($F233,'11.7_Outliers-Controlled_disp'!$F$5:$F$500,0)),""),"")</f>
        <v>2015</v>
      </c>
      <c r="AG233" s="14" t="str">
        <f>IFERROR(IF(INDEX('11.7_Outliers-Controlled_disp'!$N$5:$N$500,MATCH($F233,'11.7_Outliers-Controlled_disp'!$F$5:$F$500,0))&lt;&gt;"N",
INDEX('11.7_Outliers-Controlled_disp'!L$5:L$500,MATCH($F233,'11.7_Outliers-Controlled_disp'!$F$5:$F$500,0)),""),"")</f>
        <v>WaW_184</v>
      </c>
      <c r="AI233" s="5"/>
      <c r="AJ233" s="5" t="s">
        <v>1569</v>
      </c>
      <c r="AK233" s="5">
        <f t="shared" si="3"/>
        <v>7</v>
      </c>
    </row>
    <row r="234" spans="1:37" x14ac:dyDescent="0.25">
      <c r="A234" s="5" t="s">
        <v>191</v>
      </c>
      <c r="B234" s="5" t="s">
        <v>177</v>
      </c>
      <c r="C234" s="5" t="s">
        <v>176</v>
      </c>
      <c r="D234" s="5" t="s">
        <v>35</v>
      </c>
      <c r="E234" s="5" t="s">
        <v>193</v>
      </c>
      <c r="F234" s="5" t="s">
        <v>192</v>
      </c>
      <c r="G234" s="5">
        <v>2</v>
      </c>
      <c r="H234" s="15">
        <v>1</v>
      </c>
      <c r="I234" s="4"/>
      <c r="J234" s="13">
        <f>IFERROR(IF(INDEX('11.1_Outliers-Generation'!$N$5:$N$500,MATCH($F234,'11.1_Outliers-Generation'!$F$5:$F$500,0))&lt;&gt;"N",
INDEX('11.1_Outliers-Generation'!J$5:J$500,MATCH($F234,'11.1_Outliers-Generation'!$F$5:$F$500,0)),""),"")</f>
        <v>0.86876682987766551</v>
      </c>
      <c r="K234" s="8">
        <f>IFERROR(IF(INDEX('11.1_Outliers-Generation'!$N$5:$N$500,MATCH($F234,'11.1_Outliers-Generation'!$F$5:$F$500,0))&lt;&gt;"N",
INDEX('11.1_Outliers-Generation'!K$5:K$500,MATCH($F234,'11.1_Outliers-Generation'!$F$5:$F$500,0)),""),"")</f>
        <v>2015</v>
      </c>
      <c r="L234" s="13" t="str">
        <f>IFERROR(IF(INDEX('11.1_Outliers-Generation'!$N$5:$N$500,MATCH($F234,'11.1_Outliers-Generation'!$F$5:$F$500,0))&lt;&gt;"N",
INDEX('11.1_Outliers-Generation'!L$5:L$500,MATCH($F234,'11.1_Outliers-Generation'!$F$5:$F$500,0)),""),"")</f>
        <v>WaW_185</v>
      </c>
      <c r="M234" s="14">
        <f>IFERROR(IF(INDEX('11.2_Outliers-Collection_cov'!$N$5:$N$500,MATCH($F234,'11.2_Outliers-Collection_cov'!$F$5:$F$500,0))&lt;&gt;"N",
INDEX('11.2_Outliers-Collection_cov'!J$5:J$500,MATCH($F234,'11.2_Outliers-Collection_cov'!$F$5:$F$500,0)),""),"")</f>
        <v>100</v>
      </c>
      <c r="N234" s="8">
        <f>IFERROR(IF(INDEX('11.2_Outliers-Collection_cov'!$N$5:$N$500,MATCH($F234,'11.2_Outliers-Collection_cov'!$F$5:$F$500,0))&lt;&gt;"N",
INDEX('11.2_Outliers-Collection_cov'!K$5:K$500,MATCH($F234,'11.2_Outliers-Collection_cov'!$F$5:$F$500,0)),""),"")</f>
        <v>2015</v>
      </c>
      <c r="O234" s="13" t="str">
        <f>IFERROR(IF(INDEX('11.2_Outliers-Collection_cov'!$N$5:$N$500,MATCH($F234,'11.2_Outliers-Collection_cov'!$F$5:$F$500,0))&lt;&gt;"N",
INDEX('11.2_Outliers-Collection_cov'!L$5:L$500,MATCH($F234,'11.2_Outliers-Collection_cov'!$F$5:$F$500,0)),""),"")</f>
        <v>WaW_185</v>
      </c>
      <c r="P234" s="14">
        <f>IFERROR(IF(INDEX('11.3_Outliers-Plastic'!$N$5:$N$500,MATCH($F234,'11.3_Outliers-Plastic'!$F$5:$F$500,0))&lt;&gt;"N",
INDEX('11.3_Outliers-Plastic'!J$5:J$500,MATCH($F234,'11.3_Outliers-Plastic'!$F$5:$F$500,0)),""),"")</f>
        <v>11.88</v>
      </c>
      <c r="Q234" s="8">
        <f>IFERROR(IF(INDEX('11.3_Outliers-Plastic'!$N$5:$N$500,MATCH($F234,'11.3_Outliers-Plastic'!$F$5:$F$500,0))&lt;&gt;"N",
INDEX('11.3_Outliers-Plastic'!K$5:K$500,MATCH($F234,'11.3_Outliers-Plastic'!$F$5:$F$500,0)),""),"")</f>
        <v>2015</v>
      </c>
      <c r="R234" s="14" t="str">
        <f>IFERROR(IF(INDEX('11.3_Outliers-Plastic'!$N$5:$N$500,MATCH($F234,'11.3_Outliers-Plastic'!$F$5:$F$500,0))&lt;&gt;"N",
INDEX('11.3_Outliers-Plastic'!L$5:L$500,MATCH($F234,'11.3_Outliers-Plastic'!$F$5:$F$500,0)),""),"")</f>
        <v>WaW_185</v>
      </c>
      <c r="S234" s="12"/>
      <c r="T234" s="5"/>
      <c r="U234" s="5" t="s">
        <v>1569</v>
      </c>
      <c r="V234" s="14">
        <f>IFERROR(IF(INDEX('11.5_Outliers-Other_recovery'!$N$5:$N$500,MATCH($F234,'11.5_Outliers-Other_recovery'!$F$5:$F$500,0))&lt;&gt;"N",
INDEX('11.5_Outliers-Other_recovery'!J$5:J$500,MATCH($F234,'11.5_Outliers-Other_recovery'!$F$5:$F$500,0)),""),"")</f>
        <v>0</v>
      </c>
      <c r="W234" s="8">
        <f>IFERROR(IF(INDEX('11.5_Outliers-Other_recovery'!$N$5:$N$500,MATCH($F234,'11.5_Outliers-Other_recovery'!$F$5:$F$500,0))&lt;&gt;"N",
INDEX('11.5_Outliers-Other_recovery'!K$5:K$500,MATCH($F234,'11.5_Outliers-Other_recovery'!$F$5:$F$500,0)),""),"")</f>
        <v>2015</v>
      </c>
      <c r="X234" s="14" t="str">
        <f>IFERROR(IF(INDEX('11.5_Outliers-Other_recovery'!$N$5:$N$500,MATCH($F234,'11.5_Outliers-Other_recovery'!$F$5:$F$500,0))&lt;&gt;"N",
INDEX('11.5_Outliers-Other_recovery'!L$5:L$500,MATCH($F234,'11.5_Outliers-Other_recovery'!$F$5:$F$500,0)),""),"")</f>
        <v>WaW_185</v>
      </c>
      <c r="Y234" s="14">
        <f>IFERROR(IF(INDEX('11.4_Outliers-Formal_dry_recy'!$N$5:$N$500,MATCH($F234,'11.4_Outliers-Formal_dry_recy'!$F$5:$F$500,0))&lt;&gt;"N",
INDEX('11.4_Outliers-Formal_dry_recy'!J$5:J$500,MATCH($F234,'11.4_Outliers-Formal_dry_recy'!$F$5:$F$500,0)),""),"")</f>
        <v>25.542999999999999</v>
      </c>
      <c r="Z234" s="8">
        <f>IFERROR(IF(INDEX('11.4_Outliers-Formal_dry_recy'!$N$5:$N$500,MATCH($F234,'11.4_Outliers-Formal_dry_recy'!$F$5:$F$500,0))&lt;&gt;"N",
INDEX('11.4_Outliers-Formal_dry_recy'!K$5:K$500,MATCH($F234,'11.4_Outliers-Formal_dry_recy'!$F$5:$F$500,0)),""),"")</f>
        <v>2015</v>
      </c>
      <c r="AA234" s="14" t="str">
        <f>IFERROR(IF(INDEX('11.4_Outliers-Formal_dry_recy'!$N$5:$N$500,MATCH($F234,'11.4_Outliers-Formal_dry_recy'!$F$5:$F$500,0))&lt;&gt;"N",
INDEX('11.4_Outliers-Formal_dry_recy'!L$5:L$500,MATCH($F234,'11.4_Outliers-Formal_dry_recy'!$F$5:$F$500,0)),""),"")</f>
        <v>WaW_185</v>
      </c>
      <c r="AB234" s="14">
        <f>IFERROR(IF(INDEX('11.6_Outliers-Incineration'!$N$5:$N$500,MATCH($F234,'11.6_Outliers-Incineration'!$F$5:$F$500,0))&lt;&gt;"N",
INDEX('11.6_Outliers-Incineration'!J$5:J$500,MATCH($F234,'11.6_Outliers-Incineration'!$F$5:$F$500,0)),""),"")</f>
        <v>65.553296722659468</v>
      </c>
      <c r="AC234" s="8">
        <f>IFERROR(IF(INDEX('11.6_Outliers-Incineration'!$N$5:$N$500,MATCH($F234,'11.6_Outliers-Incineration'!$F$5:$F$500,0))&lt;&gt;"N",
INDEX('11.6_Outliers-Incineration'!K$5:K$500,MATCH($F234,'11.6_Outliers-Incineration'!$F$5:$F$500,0)),""),"")</f>
        <v>2015</v>
      </c>
      <c r="AD234" s="14" t="str">
        <f>IFERROR(IF(INDEX('11.6_Outliers-Incineration'!$N$5:$N$500,MATCH($F234,'11.6_Outliers-Incineration'!$F$5:$F$500,0))&lt;&gt;"N",
INDEX('11.6_Outliers-Incineration'!L$5:L$500,MATCH($F234,'11.6_Outliers-Incineration'!$F$5:$F$500,0)),""),"")</f>
        <v>WaW_185</v>
      </c>
      <c r="AE234" s="14">
        <f>IFERROR(IF(INDEX('11.7_Outliers-Controlled_disp'!$N$5:$N$500,MATCH($F234,'11.7_Outliers-Controlled_disp'!$F$5:$F$500,0))&lt;&gt;"N",
INDEX('11.7_Outliers-Controlled_disp'!J$5:J$500,MATCH($F234,'11.7_Outliers-Controlled_disp'!$F$5:$F$500,0)),""),"")</f>
        <v>100</v>
      </c>
      <c r="AF234" s="8">
        <f>IFERROR(IF(INDEX('11.7_Outliers-Controlled_disp'!$N$5:$N$500,MATCH($F234,'11.7_Outliers-Controlled_disp'!$F$5:$F$500,0))&lt;&gt;"N",
INDEX('11.7_Outliers-Controlled_disp'!K$5:K$500,MATCH($F234,'11.7_Outliers-Controlled_disp'!$F$5:$F$500,0)),""),"")</f>
        <v>2015</v>
      </c>
      <c r="AG234" s="14" t="str">
        <f>IFERROR(IF(INDEX('11.7_Outliers-Controlled_disp'!$N$5:$N$500,MATCH($F234,'11.7_Outliers-Controlled_disp'!$F$5:$F$500,0))&lt;&gt;"N",
INDEX('11.7_Outliers-Controlled_disp'!L$5:L$500,MATCH($F234,'11.7_Outliers-Controlled_disp'!$F$5:$F$500,0)),""),"")</f>
        <v>WaW_185</v>
      </c>
      <c r="AI234" s="5"/>
      <c r="AJ234" s="5" t="s">
        <v>1569</v>
      </c>
      <c r="AK234" s="5">
        <f t="shared" si="3"/>
        <v>7</v>
      </c>
    </row>
    <row r="235" spans="1:37" x14ac:dyDescent="0.25">
      <c r="A235" s="5" t="s">
        <v>1189</v>
      </c>
      <c r="B235" s="5" t="s">
        <v>1192</v>
      </c>
      <c r="C235" s="5" t="s">
        <v>1191</v>
      </c>
      <c r="D235" s="5" t="s">
        <v>1038</v>
      </c>
      <c r="E235" s="5" t="s">
        <v>1193</v>
      </c>
      <c r="F235" s="5" t="s">
        <v>1190</v>
      </c>
      <c r="G235" s="5">
        <v>1</v>
      </c>
      <c r="H235" s="15">
        <v>1</v>
      </c>
      <c r="I235" s="4" t="s">
        <v>3170</v>
      </c>
      <c r="J235" s="13">
        <f>IFERROR(IF(INDEX('11.1_Outliers-Generation'!$N$5:$N$500,MATCH($F235,'11.1_Outliers-Generation'!$F$5:$F$500,0))&lt;&gt;"N",
INDEX('11.1_Outliers-Generation'!J$5:J$500,MATCH($F235,'11.1_Outliers-Generation'!$F$5:$F$500,0)),""),"")</f>
        <v>1.1379166666666667</v>
      </c>
      <c r="K235" s="8">
        <f>IFERROR(IF(INDEX('11.1_Outliers-Generation'!$N$5:$N$500,MATCH($F235,'11.1_Outliers-Generation'!$F$5:$F$500,0))&lt;&gt;"N",
INDEX('11.1_Outliers-Generation'!K$5:K$500,MATCH($F235,'11.1_Outliers-Generation'!$F$5:$F$500,0)),""),"")</f>
        <v>2015</v>
      </c>
      <c r="L235" s="13" t="str">
        <f>IFERROR(IF(INDEX('11.1_Outliers-Generation'!$N$5:$N$500,MATCH($F235,'11.1_Outliers-Generation'!$F$5:$F$500,0))&lt;&gt;"N",
INDEX('11.1_Outliers-Generation'!L$5:L$500,MATCH($F235,'11.1_Outliers-Generation'!$F$5:$F$500,0)),""),"")</f>
        <v>WaW_186</v>
      </c>
      <c r="M235" s="14">
        <f>IFERROR(IF(INDEX('11.2_Outliers-Collection_cov'!$N$5:$N$500,MATCH($F235,'11.2_Outliers-Collection_cov'!$F$5:$F$500,0))&lt;&gt;"N",
INDEX('11.2_Outliers-Collection_cov'!J$5:J$500,MATCH($F235,'11.2_Outliers-Collection_cov'!$F$5:$F$500,0)),""),"")</f>
        <v>100</v>
      </c>
      <c r="N235" s="8">
        <f>IFERROR(IF(INDEX('11.2_Outliers-Collection_cov'!$N$5:$N$500,MATCH($F235,'11.2_Outliers-Collection_cov'!$F$5:$F$500,0))&lt;&gt;"N",
INDEX('11.2_Outliers-Collection_cov'!K$5:K$500,MATCH($F235,'11.2_Outliers-Collection_cov'!$F$5:$F$500,0)),""),"")</f>
        <v>2015</v>
      </c>
      <c r="O235" s="13" t="str">
        <f>IFERROR(IF(INDEX('11.2_Outliers-Collection_cov'!$N$5:$N$500,MATCH($F235,'11.2_Outliers-Collection_cov'!$F$5:$F$500,0))&lt;&gt;"N",
INDEX('11.2_Outliers-Collection_cov'!L$5:L$500,MATCH($F235,'11.2_Outliers-Collection_cov'!$F$5:$F$500,0)),""),"")</f>
        <v>WaW_186</v>
      </c>
      <c r="P235" s="14">
        <f>IFERROR(IF(INDEX('11.3_Outliers-Plastic'!$N$5:$N$500,MATCH($F235,'11.3_Outliers-Plastic'!$F$5:$F$500,0))&lt;&gt;"N",
INDEX('11.3_Outliers-Plastic'!J$5:J$500,MATCH($F235,'11.3_Outliers-Plastic'!$F$5:$F$500,0)),""),"")</f>
        <v>16</v>
      </c>
      <c r="Q235" s="8">
        <f>IFERROR(IF(INDEX('11.3_Outliers-Plastic'!$N$5:$N$500,MATCH($F235,'11.3_Outliers-Plastic'!$F$5:$F$500,0))&lt;&gt;"N",
INDEX('11.3_Outliers-Plastic'!K$5:K$500,MATCH($F235,'11.3_Outliers-Plastic'!$F$5:$F$500,0)),""),"")</f>
        <v>2015</v>
      </c>
      <c r="R235" s="14" t="str">
        <f>IFERROR(IF(INDEX('11.3_Outliers-Plastic'!$N$5:$N$500,MATCH($F235,'11.3_Outliers-Plastic'!$F$5:$F$500,0))&lt;&gt;"N",
INDEX('11.3_Outliers-Plastic'!L$5:L$500,MATCH($F235,'11.3_Outliers-Plastic'!$F$5:$F$500,0)),""),"")</f>
        <v>WaW_186</v>
      </c>
      <c r="S235" s="12"/>
      <c r="T235" s="5"/>
      <c r="U235" s="5" t="s">
        <v>1569</v>
      </c>
      <c r="V235" s="14">
        <f>IFERROR(IF(INDEX('11.5_Outliers-Other_recovery'!$N$5:$N$500,MATCH($F235,'11.5_Outliers-Other_recovery'!$F$5:$F$500,0))&lt;&gt;"N",
INDEX('11.5_Outliers-Other_recovery'!J$5:J$500,MATCH($F235,'11.5_Outliers-Other_recovery'!$F$5:$F$500,0)),""),"")</f>
        <v>0</v>
      </c>
      <c r="W235" s="8">
        <f>IFERROR(IF(INDEX('11.5_Outliers-Other_recovery'!$N$5:$N$500,MATCH($F235,'11.5_Outliers-Other_recovery'!$F$5:$F$500,0))&lt;&gt;"N",
INDEX('11.5_Outliers-Other_recovery'!K$5:K$500,MATCH($F235,'11.5_Outliers-Other_recovery'!$F$5:$F$500,0)),""),"")</f>
        <v>2015</v>
      </c>
      <c r="X235" s="14" t="str">
        <f>IFERROR(IF(INDEX('11.5_Outliers-Other_recovery'!$N$5:$N$500,MATCH($F235,'11.5_Outliers-Other_recovery'!$F$5:$F$500,0))&lt;&gt;"N",
INDEX('11.5_Outliers-Other_recovery'!L$5:L$500,MATCH($F235,'11.5_Outliers-Other_recovery'!$F$5:$F$500,0)),""),"")</f>
        <v>WaW_186</v>
      </c>
      <c r="Y235" s="14">
        <f>IFERROR(IF(INDEX('11.4_Outliers-Formal_dry_recy'!$N$5:$N$500,MATCH($F235,'11.4_Outliers-Formal_dry_recy'!$F$5:$F$500,0))&lt;&gt;"N",
INDEX('11.4_Outliers-Formal_dry_recy'!J$5:J$500,MATCH($F235,'11.4_Outliers-Formal_dry_recy'!$F$5:$F$500,0)),""),"")</f>
        <v>0</v>
      </c>
      <c r="Z235" s="8">
        <f>IFERROR(IF(INDEX('11.4_Outliers-Formal_dry_recy'!$N$5:$N$500,MATCH($F235,'11.4_Outliers-Formal_dry_recy'!$F$5:$F$500,0))&lt;&gt;"N",
INDEX('11.4_Outliers-Formal_dry_recy'!K$5:K$500,MATCH($F235,'11.4_Outliers-Formal_dry_recy'!$F$5:$F$500,0)),""),"")</f>
        <v>2015</v>
      </c>
      <c r="AA235" s="14" t="str">
        <f>IFERROR(IF(INDEX('11.4_Outliers-Formal_dry_recy'!$N$5:$N$500,MATCH($F235,'11.4_Outliers-Formal_dry_recy'!$F$5:$F$500,0))&lt;&gt;"N",
INDEX('11.4_Outliers-Formal_dry_recy'!L$5:L$500,MATCH($F235,'11.4_Outliers-Formal_dry_recy'!$F$5:$F$500,0)),""),"")</f>
        <v>WaW_186</v>
      </c>
      <c r="AB235" s="14">
        <f>IFERROR(IF(INDEX('11.6_Outliers-Incineration'!$N$5:$N$500,MATCH($F235,'11.6_Outliers-Incineration'!$F$5:$F$500,0))&lt;&gt;"N",
INDEX('11.6_Outliers-Incineration'!J$5:J$500,MATCH($F235,'11.6_Outliers-Incineration'!$F$5:$F$500,0)),""),"")</f>
        <v>0</v>
      </c>
      <c r="AC235" s="8">
        <f>IFERROR(IF(INDEX('11.6_Outliers-Incineration'!$N$5:$N$500,MATCH($F235,'11.6_Outliers-Incineration'!$F$5:$F$500,0))&lt;&gt;"N",
INDEX('11.6_Outliers-Incineration'!K$5:K$500,MATCH($F235,'11.6_Outliers-Incineration'!$F$5:$F$500,0)),""),"")</f>
        <v>2015</v>
      </c>
      <c r="AD235" s="14" t="str">
        <f>IFERROR(IF(INDEX('11.6_Outliers-Incineration'!$N$5:$N$500,MATCH($F235,'11.6_Outliers-Incineration'!$F$5:$F$500,0))&lt;&gt;"N",
INDEX('11.6_Outliers-Incineration'!L$5:L$500,MATCH($F235,'11.6_Outliers-Incineration'!$F$5:$F$500,0)),""),"")</f>
        <v>WaW_186</v>
      </c>
      <c r="AE235" s="14">
        <f>IFERROR(IF(INDEX('11.7_Outliers-Controlled_disp'!$N$5:$N$500,MATCH($F235,'11.7_Outliers-Controlled_disp'!$F$5:$F$500,0))&lt;&gt;"N",
INDEX('11.7_Outliers-Controlled_disp'!J$5:J$500,MATCH($F235,'11.7_Outliers-Controlled_disp'!$F$5:$F$500,0)),""),"")</f>
        <v>90</v>
      </c>
      <c r="AF235" s="8">
        <f>IFERROR(IF(INDEX('11.7_Outliers-Controlled_disp'!$N$5:$N$500,MATCH($F235,'11.7_Outliers-Controlled_disp'!$F$5:$F$500,0))&lt;&gt;"N",
INDEX('11.7_Outliers-Controlled_disp'!K$5:K$500,MATCH($F235,'11.7_Outliers-Controlled_disp'!$F$5:$F$500,0)),""),"")</f>
        <v>2015</v>
      </c>
      <c r="AG235" s="14" t="str">
        <f>IFERROR(IF(INDEX('11.7_Outliers-Controlled_disp'!$N$5:$N$500,MATCH($F235,'11.7_Outliers-Controlled_disp'!$F$5:$F$500,0))&lt;&gt;"N",
INDEX('11.7_Outliers-Controlled_disp'!L$5:L$500,MATCH($F235,'11.7_Outliers-Controlled_disp'!$F$5:$F$500,0)),""),"")</f>
        <v>WaW_186</v>
      </c>
      <c r="AI235" s="5"/>
      <c r="AJ235" s="5" t="s">
        <v>1569</v>
      </c>
      <c r="AK235" s="5">
        <f t="shared" si="3"/>
        <v>7</v>
      </c>
    </row>
    <row r="236" spans="1:37" x14ac:dyDescent="0.25">
      <c r="A236" s="5" t="s">
        <v>1194</v>
      </c>
      <c r="B236" s="5" t="s">
        <v>1197</v>
      </c>
      <c r="C236" s="5" t="s">
        <v>1196</v>
      </c>
      <c r="D236" s="5" t="s">
        <v>1038</v>
      </c>
      <c r="E236" s="5" t="s">
        <v>1198</v>
      </c>
      <c r="F236" s="5" t="s">
        <v>1195</v>
      </c>
      <c r="G236" s="5">
        <v>2</v>
      </c>
      <c r="H236" s="15">
        <v>1</v>
      </c>
      <c r="I236" s="4"/>
      <c r="J236" s="13">
        <f>IFERROR(IF(INDEX('11.1_Outliers-Generation'!$N$5:$N$500,MATCH($F236,'11.1_Outliers-Generation'!$F$5:$F$500,0))&lt;&gt;"N",
INDEX('11.1_Outliers-Generation'!J$5:J$500,MATCH($F236,'11.1_Outliers-Generation'!$F$5:$F$500,0)),""),"")</f>
        <v>0.9930285424207892</v>
      </c>
      <c r="K236" s="8">
        <f>IFERROR(IF(INDEX('11.1_Outliers-Generation'!$N$5:$N$500,MATCH($F236,'11.1_Outliers-Generation'!$F$5:$F$500,0))&lt;&gt;"N",
INDEX('11.1_Outliers-Generation'!K$5:K$500,MATCH($F236,'11.1_Outliers-Generation'!$F$5:$F$500,0)),""),"")</f>
        <v>2015</v>
      </c>
      <c r="L236" s="13" t="str">
        <f>IFERROR(IF(INDEX('11.1_Outliers-Generation'!$N$5:$N$500,MATCH($F236,'11.1_Outliers-Generation'!$F$5:$F$500,0))&lt;&gt;"N",
INDEX('11.1_Outliers-Generation'!L$5:L$500,MATCH($F236,'11.1_Outliers-Generation'!$F$5:$F$500,0)),""),"")</f>
        <v>WaW_187</v>
      </c>
      <c r="M236" s="14">
        <f>IFERROR(IF(INDEX('11.2_Outliers-Collection_cov'!$N$5:$N$500,MATCH($F236,'11.2_Outliers-Collection_cov'!$F$5:$F$500,0))&lt;&gt;"N",
INDEX('11.2_Outliers-Collection_cov'!J$5:J$500,MATCH($F236,'11.2_Outliers-Collection_cov'!$F$5:$F$500,0)),""),"")</f>
        <v>100</v>
      </c>
      <c r="N236" s="8">
        <f>IFERROR(IF(INDEX('11.2_Outliers-Collection_cov'!$N$5:$N$500,MATCH($F236,'11.2_Outliers-Collection_cov'!$F$5:$F$500,0))&lt;&gt;"N",
INDEX('11.2_Outliers-Collection_cov'!K$5:K$500,MATCH($F236,'11.2_Outliers-Collection_cov'!$F$5:$F$500,0)),""),"")</f>
        <v>2015</v>
      </c>
      <c r="O236" s="13" t="str">
        <f>IFERROR(IF(INDEX('11.2_Outliers-Collection_cov'!$N$5:$N$500,MATCH($F236,'11.2_Outliers-Collection_cov'!$F$5:$F$500,0))&lt;&gt;"N",
INDEX('11.2_Outliers-Collection_cov'!L$5:L$500,MATCH($F236,'11.2_Outliers-Collection_cov'!$F$5:$F$500,0)),""),"")</f>
        <v>WaW_187</v>
      </c>
      <c r="P236" s="14">
        <f>IFERROR(IF(INDEX('11.3_Outliers-Plastic'!$N$5:$N$500,MATCH($F236,'11.3_Outliers-Plastic'!$F$5:$F$500,0))&lt;&gt;"N",
INDEX('11.3_Outliers-Plastic'!J$5:J$500,MATCH($F236,'11.3_Outliers-Plastic'!$F$5:$F$500,0)),""),"")</f>
        <v>8.3000000000000007</v>
      </c>
      <c r="Q236" s="8">
        <f>IFERROR(IF(INDEX('11.3_Outliers-Plastic'!$N$5:$N$500,MATCH($F236,'11.3_Outliers-Plastic'!$F$5:$F$500,0))&lt;&gt;"N",
INDEX('11.3_Outliers-Plastic'!K$5:K$500,MATCH($F236,'11.3_Outliers-Plastic'!$F$5:$F$500,0)),""),"")</f>
        <v>2015</v>
      </c>
      <c r="R236" s="14" t="str">
        <f>IFERROR(IF(INDEX('11.3_Outliers-Plastic'!$N$5:$N$500,MATCH($F236,'11.3_Outliers-Plastic'!$F$5:$F$500,0))&lt;&gt;"N",
INDEX('11.3_Outliers-Plastic'!L$5:L$500,MATCH($F236,'11.3_Outliers-Plastic'!$F$5:$F$500,0)),""),"")</f>
        <v>WaW_187</v>
      </c>
      <c r="S236" s="12"/>
      <c r="T236" s="5"/>
      <c r="U236" s="5" t="s">
        <v>1569</v>
      </c>
      <c r="V236" s="14">
        <f>IFERROR(IF(INDEX('11.5_Outliers-Other_recovery'!$N$5:$N$500,MATCH($F236,'11.5_Outliers-Other_recovery'!$F$5:$F$500,0))&lt;&gt;"N",
INDEX('11.5_Outliers-Other_recovery'!J$5:J$500,MATCH($F236,'11.5_Outliers-Other_recovery'!$F$5:$F$500,0)),""),"")</f>
        <v>0</v>
      </c>
      <c r="W236" s="8">
        <f>IFERROR(IF(INDEX('11.5_Outliers-Other_recovery'!$N$5:$N$500,MATCH($F236,'11.5_Outliers-Other_recovery'!$F$5:$F$500,0))&lt;&gt;"N",
INDEX('11.5_Outliers-Other_recovery'!K$5:K$500,MATCH($F236,'11.5_Outliers-Other_recovery'!$F$5:$F$500,0)),""),"")</f>
        <v>2015</v>
      </c>
      <c r="X236" s="14" t="str">
        <f>IFERROR(IF(INDEX('11.5_Outliers-Other_recovery'!$N$5:$N$500,MATCH($F236,'11.5_Outliers-Other_recovery'!$F$5:$F$500,0))&lt;&gt;"N",
INDEX('11.5_Outliers-Other_recovery'!L$5:L$500,MATCH($F236,'11.5_Outliers-Other_recovery'!$F$5:$F$500,0)),""),"")</f>
        <v>WaW_187</v>
      </c>
      <c r="Y236" s="14">
        <f>IFERROR(IF(INDEX('11.4_Outliers-Formal_dry_recy'!$N$5:$N$500,MATCH($F236,'11.4_Outliers-Formal_dry_recy'!$F$5:$F$500,0))&lt;&gt;"N",
INDEX('11.4_Outliers-Formal_dry_recy'!J$5:J$500,MATCH($F236,'11.4_Outliers-Formal_dry_recy'!$F$5:$F$500,0)),""),"")</f>
        <v>0</v>
      </c>
      <c r="Z236" s="8">
        <f>IFERROR(IF(INDEX('11.4_Outliers-Formal_dry_recy'!$N$5:$N$500,MATCH($F236,'11.4_Outliers-Formal_dry_recy'!$F$5:$F$500,0))&lt;&gt;"N",
INDEX('11.4_Outliers-Formal_dry_recy'!K$5:K$500,MATCH($F236,'11.4_Outliers-Formal_dry_recy'!$F$5:$F$500,0)),""),"")</f>
        <v>2015</v>
      </c>
      <c r="AA236" s="14" t="str">
        <f>IFERROR(IF(INDEX('11.4_Outliers-Formal_dry_recy'!$N$5:$N$500,MATCH($F236,'11.4_Outliers-Formal_dry_recy'!$F$5:$F$500,0))&lt;&gt;"N",
INDEX('11.4_Outliers-Formal_dry_recy'!L$5:L$500,MATCH($F236,'11.4_Outliers-Formal_dry_recy'!$F$5:$F$500,0)),""),"")</f>
        <v>WaW_187</v>
      </c>
      <c r="AB236" s="14">
        <f>IFERROR(IF(INDEX('11.6_Outliers-Incineration'!$N$5:$N$500,MATCH($F236,'11.6_Outliers-Incineration'!$F$5:$F$500,0))&lt;&gt;"N",
INDEX('11.6_Outliers-Incineration'!J$5:J$500,MATCH($F236,'11.6_Outliers-Incineration'!$F$5:$F$500,0)),""),"")</f>
        <v>0</v>
      </c>
      <c r="AC236" s="8">
        <f>IFERROR(IF(INDEX('11.6_Outliers-Incineration'!$N$5:$N$500,MATCH($F236,'11.6_Outliers-Incineration'!$F$5:$F$500,0))&lt;&gt;"N",
INDEX('11.6_Outliers-Incineration'!K$5:K$500,MATCH($F236,'11.6_Outliers-Incineration'!$F$5:$F$500,0)),""),"")</f>
        <v>2015</v>
      </c>
      <c r="AD236" s="14" t="str">
        <f>IFERROR(IF(INDEX('11.6_Outliers-Incineration'!$N$5:$N$500,MATCH($F236,'11.6_Outliers-Incineration'!$F$5:$F$500,0))&lt;&gt;"N",
INDEX('11.6_Outliers-Incineration'!L$5:L$500,MATCH($F236,'11.6_Outliers-Incineration'!$F$5:$F$500,0)),""),"")</f>
        <v>WaW_187</v>
      </c>
      <c r="AE236" s="14">
        <f>IFERROR(IF(INDEX('11.7_Outliers-Controlled_disp'!$N$5:$N$500,MATCH($F236,'11.7_Outliers-Controlled_disp'!$F$5:$F$500,0))&lt;&gt;"N",
INDEX('11.7_Outliers-Controlled_disp'!J$5:J$500,MATCH($F236,'11.7_Outliers-Controlled_disp'!$F$5:$F$500,0)),""),"")</f>
        <v>0</v>
      </c>
      <c r="AF236" s="8">
        <f>IFERROR(IF(INDEX('11.7_Outliers-Controlled_disp'!$N$5:$N$500,MATCH($F236,'11.7_Outliers-Controlled_disp'!$F$5:$F$500,0))&lt;&gt;"N",
INDEX('11.7_Outliers-Controlled_disp'!K$5:K$500,MATCH($F236,'11.7_Outliers-Controlled_disp'!$F$5:$F$500,0)),""),"")</f>
        <v>2015</v>
      </c>
      <c r="AG236" s="14" t="str">
        <f>IFERROR(IF(INDEX('11.7_Outliers-Controlled_disp'!$N$5:$N$500,MATCH($F236,'11.7_Outliers-Controlled_disp'!$F$5:$F$500,0))&lt;&gt;"N",
INDEX('11.7_Outliers-Controlled_disp'!L$5:L$500,MATCH($F236,'11.7_Outliers-Controlled_disp'!$F$5:$F$500,0)),""),"")</f>
        <v>WaW_187</v>
      </c>
      <c r="AI236" s="5"/>
      <c r="AJ236" s="5" t="s">
        <v>1569</v>
      </c>
      <c r="AK236" s="5">
        <f t="shared" si="3"/>
        <v>7</v>
      </c>
    </row>
    <row r="237" spans="1:37" x14ac:dyDescent="0.25">
      <c r="A237" s="5" t="s">
        <v>1199</v>
      </c>
      <c r="B237" s="5" t="s">
        <v>1197</v>
      </c>
      <c r="C237" s="5" t="s">
        <v>1196</v>
      </c>
      <c r="D237" s="5" t="s">
        <v>1038</v>
      </c>
      <c r="E237" s="5" t="s">
        <v>1201</v>
      </c>
      <c r="F237" s="5" t="s">
        <v>1200</v>
      </c>
      <c r="G237" s="5">
        <v>2</v>
      </c>
      <c r="H237" s="15">
        <v>2</v>
      </c>
      <c r="I237" s="4" t="s">
        <v>1921</v>
      </c>
      <c r="J237" s="13" t="str">
        <f>IFERROR(IF(INDEX('11.1_Outliers-Generation'!$N$5:$N$500,MATCH($F237,'11.1_Outliers-Generation'!$F$5:$F$500,0))&lt;&gt;"N",
INDEX('11.1_Outliers-Generation'!J$5:J$500,MATCH($F237,'11.1_Outliers-Generation'!$F$5:$F$500,0)),""),"")</f>
        <v/>
      </c>
      <c r="K237" s="8" t="str">
        <f>IFERROR(IF(INDEX('11.1_Outliers-Generation'!$N$5:$N$500,MATCH($F237,'11.1_Outliers-Generation'!$F$5:$F$500,0))&lt;&gt;"N",
INDEX('11.1_Outliers-Generation'!K$5:K$500,MATCH($F237,'11.1_Outliers-Generation'!$F$5:$F$500,0)),""),"")</f>
        <v/>
      </c>
      <c r="L237" s="13" t="str">
        <f>IFERROR(IF(INDEX('11.1_Outliers-Generation'!$N$5:$N$500,MATCH($F237,'11.1_Outliers-Generation'!$F$5:$F$500,0))&lt;&gt;"N",
INDEX('11.1_Outliers-Generation'!L$5:L$500,MATCH($F237,'11.1_Outliers-Generation'!$F$5:$F$500,0)),""),"")</f>
        <v/>
      </c>
      <c r="M237" s="14">
        <f>IFERROR(IF(INDEX('11.2_Outliers-Collection_cov'!$N$5:$N$500,MATCH($F237,'11.2_Outliers-Collection_cov'!$F$5:$F$500,0))&lt;&gt;"N",
INDEX('11.2_Outliers-Collection_cov'!J$5:J$500,MATCH($F237,'11.2_Outliers-Collection_cov'!$F$5:$F$500,0)),""),"")</f>
        <v>77</v>
      </c>
      <c r="N237" s="8" t="str">
        <f>IFERROR(IF(INDEX('11.2_Outliers-Collection_cov'!$N$5:$N$500,MATCH($F237,'11.2_Outliers-Collection_cov'!$F$5:$F$500,0))&lt;&gt;"N",
INDEX('11.2_Outliers-Collection_cov'!K$5:K$500,MATCH($F237,'11.2_Outliers-Collection_cov'!$F$5:$F$500,0)),""),"")</f>
        <v/>
      </c>
      <c r="O237" s="13" t="str">
        <f>IFERROR(IF(INDEX('11.2_Outliers-Collection_cov'!$N$5:$N$500,MATCH($F237,'11.2_Outliers-Collection_cov'!$F$5:$F$500,0))&lt;&gt;"N",
INDEX('11.2_Outliers-Collection_cov'!L$5:L$500,MATCH($F237,'11.2_Outliers-Collection_cov'!$F$5:$F$500,0)),""),"")</f>
        <v>WaW_188</v>
      </c>
      <c r="P237" s="14" t="str">
        <f>IFERROR(IF(INDEX('11.3_Outliers-Plastic'!$N$5:$N$500,MATCH($F237,'11.3_Outliers-Plastic'!$F$5:$F$500,0))&lt;&gt;"N",
INDEX('11.3_Outliers-Plastic'!J$5:J$500,MATCH($F237,'11.3_Outliers-Plastic'!$F$5:$F$500,0)),""),"")</f>
        <v/>
      </c>
      <c r="Q237" s="8" t="str">
        <f>IFERROR(IF(INDEX('11.3_Outliers-Plastic'!$N$5:$N$500,MATCH($F237,'11.3_Outliers-Plastic'!$F$5:$F$500,0))&lt;&gt;"N",
INDEX('11.3_Outliers-Plastic'!K$5:K$500,MATCH($F237,'11.3_Outliers-Plastic'!$F$5:$F$500,0)),""),"")</f>
        <v/>
      </c>
      <c r="R237" s="14" t="str">
        <f>IFERROR(IF(INDEX('11.3_Outliers-Plastic'!$N$5:$N$500,MATCH($F237,'11.3_Outliers-Plastic'!$F$5:$F$500,0))&lt;&gt;"N",
INDEX('11.3_Outliers-Plastic'!L$5:L$500,MATCH($F237,'11.3_Outliers-Plastic'!$F$5:$F$500,0)),""),"")</f>
        <v/>
      </c>
      <c r="S237" s="12"/>
      <c r="T237" s="5"/>
      <c r="U237" s="5" t="s">
        <v>1569</v>
      </c>
      <c r="V237" s="14" t="str">
        <f>IFERROR(IF(INDEX('11.5_Outliers-Other_recovery'!$N$5:$N$500,MATCH($F237,'11.5_Outliers-Other_recovery'!$F$5:$F$500,0))&lt;&gt;"N",
INDEX('11.5_Outliers-Other_recovery'!J$5:J$500,MATCH($F237,'11.5_Outliers-Other_recovery'!$F$5:$F$500,0)),""),"")</f>
        <v/>
      </c>
      <c r="W237" s="8" t="str">
        <f>IFERROR(IF(INDEX('11.5_Outliers-Other_recovery'!$N$5:$N$500,MATCH($F237,'11.5_Outliers-Other_recovery'!$F$5:$F$500,0))&lt;&gt;"N",
INDEX('11.5_Outliers-Other_recovery'!K$5:K$500,MATCH($F237,'11.5_Outliers-Other_recovery'!$F$5:$F$500,0)),""),"")</f>
        <v/>
      </c>
      <c r="X237" s="14" t="str">
        <f>IFERROR(IF(INDEX('11.5_Outliers-Other_recovery'!$N$5:$N$500,MATCH($F237,'11.5_Outliers-Other_recovery'!$F$5:$F$500,0))&lt;&gt;"N",
INDEX('11.5_Outliers-Other_recovery'!L$5:L$500,MATCH($F237,'11.5_Outliers-Other_recovery'!$F$5:$F$500,0)),""),"")</f>
        <v/>
      </c>
      <c r="Y237" s="14" t="str">
        <f>IFERROR(IF(INDEX('11.4_Outliers-Formal_dry_recy'!$N$5:$N$500,MATCH($F237,'11.4_Outliers-Formal_dry_recy'!$F$5:$F$500,0))&lt;&gt;"N",
INDEX('11.4_Outliers-Formal_dry_recy'!J$5:J$500,MATCH($F237,'11.4_Outliers-Formal_dry_recy'!$F$5:$F$500,0)),""),"")</f>
        <v/>
      </c>
      <c r="Z237" s="8" t="str">
        <f>IFERROR(IF(INDEX('11.4_Outliers-Formal_dry_recy'!$N$5:$N$500,MATCH($F237,'11.4_Outliers-Formal_dry_recy'!$F$5:$F$500,0))&lt;&gt;"N",
INDEX('11.4_Outliers-Formal_dry_recy'!K$5:K$500,MATCH($F237,'11.4_Outliers-Formal_dry_recy'!$F$5:$F$500,0)),""),"")</f>
        <v/>
      </c>
      <c r="AA237" s="14" t="str">
        <f>IFERROR(IF(INDEX('11.4_Outliers-Formal_dry_recy'!$N$5:$N$500,MATCH($F237,'11.4_Outliers-Formal_dry_recy'!$F$5:$F$500,0))&lt;&gt;"N",
INDEX('11.4_Outliers-Formal_dry_recy'!L$5:L$500,MATCH($F237,'11.4_Outliers-Formal_dry_recy'!$F$5:$F$500,0)),""),"")</f>
        <v/>
      </c>
      <c r="AB237" s="14" t="str">
        <f>IFERROR(IF(INDEX('11.6_Outliers-Incineration'!$N$5:$N$500,MATCH($F237,'11.6_Outliers-Incineration'!$F$5:$F$500,0))&lt;&gt;"N",
INDEX('11.6_Outliers-Incineration'!J$5:J$500,MATCH($F237,'11.6_Outliers-Incineration'!$F$5:$F$500,0)),""),"")</f>
        <v/>
      </c>
      <c r="AC237" s="8" t="str">
        <f>IFERROR(IF(INDEX('11.6_Outliers-Incineration'!$N$5:$N$500,MATCH($F237,'11.6_Outliers-Incineration'!$F$5:$F$500,0))&lt;&gt;"N",
INDEX('11.6_Outliers-Incineration'!K$5:K$500,MATCH($F237,'11.6_Outliers-Incineration'!$F$5:$F$500,0)),""),"")</f>
        <v/>
      </c>
      <c r="AD237" s="14" t="str">
        <f>IFERROR(IF(INDEX('11.6_Outliers-Incineration'!$N$5:$N$500,MATCH($F237,'11.6_Outliers-Incineration'!$F$5:$F$500,0))&lt;&gt;"N",
INDEX('11.6_Outliers-Incineration'!L$5:L$500,MATCH($F237,'11.6_Outliers-Incineration'!$F$5:$F$500,0)),""),"")</f>
        <v/>
      </c>
      <c r="AE237" s="14" t="str">
        <f>IFERROR(IF(INDEX('11.7_Outliers-Controlled_disp'!$N$5:$N$500,MATCH($F237,'11.7_Outliers-Controlled_disp'!$F$5:$F$500,0))&lt;&gt;"N",
INDEX('11.7_Outliers-Controlled_disp'!J$5:J$500,MATCH($F237,'11.7_Outliers-Controlled_disp'!$F$5:$F$500,0)),""),"")</f>
        <v/>
      </c>
      <c r="AF237" s="8" t="str">
        <f>IFERROR(IF(INDEX('11.7_Outliers-Controlled_disp'!$N$5:$N$500,MATCH($F237,'11.7_Outliers-Controlled_disp'!$F$5:$F$500,0))&lt;&gt;"N",
INDEX('11.7_Outliers-Controlled_disp'!K$5:K$500,MATCH($F237,'11.7_Outliers-Controlled_disp'!$F$5:$F$500,0)),""),"")</f>
        <v/>
      </c>
      <c r="AG237" s="14" t="str">
        <f>IFERROR(IF(INDEX('11.7_Outliers-Controlled_disp'!$N$5:$N$500,MATCH($F237,'11.7_Outliers-Controlled_disp'!$F$5:$F$500,0))&lt;&gt;"N",
INDEX('11.7_Outliers-Controlled_disp'!L$5:L$500,MATCH($F237,'11.7_Outliers-Controlled_disp'!$F$5:$F$500,0)),""),"")</f>
        <v/>
      </c>
      <c r="AI237" s="5"/>
      <c r="AJ237" s="5" t="s">
        <v>1569</v>
      </c>
      <c r="AK237" s="5">
        <f t="shared" si="3"/>
        <v>1</v>
      </c>
    </row>
    <row r="238" spans="1:37" x14ac:dyDescent="0.25">
      <c r="A238" s="5" t="s">
        <v>852</v>
      </c>
      <c r="B238" s="5" t="s">
        <v>13</v>
      </c>
      <c r="C238" s="5" t="s">
        <v>851</v>
      </c>
      <c r="D238" s="5" t="s">
        <v>620</v>
      </c>
      <c r="E238" s="5" t="s">
        <v>1579</v>
      </c>
      <c r="F238" s="5" t="s">
        <v>853</v>
      </c>
      <c r="G238" s="5">
        <v>1</v>
      </c>
      <c r="H238" s="15">
        <v>3</v>
      </c>
      <c r="I238" s="4" t="s">
        <v>3171</v>
      </c>
      <c r="J238" s="13" t="str">
        <f>IFERROR(IF(INDEX('11.1_Outliers-Generation'!$N$5:$N$500,MATCH($F238,'11.1_Outliers-Generation'!$F$5:$F$500,0))&lt;&gt;"N",
INDEX('11.1_Outliers-Generation'!J$5:J$500,MATCH($F238,'11.1_Outliers-Generation'!$F$5:$F$500,0)),""),"")</f>
        <v/>
      </c>
      <c r="K238" s="8" t="str">
        <f>IFERROR(IF(INDEX('11.1_Outliers-Generation'!$N$5:$N$500,MATCH($F238,'11.1_Outliers-Generation'!$F$5:$F$500,0))&lt;&gt;"N",
INDEX('11.1_Outliers-Generation'!K$5:K$500,MATCH($F238,'11.1_Outliers-Generation'!$F$5:$F$500,0)),""),"")</f>
        <v/>
      </c>
      <c r="L238" s="13" t="str">
        <f>IFERROR(IF(INDEX('11.1_Outliers-Generation'!$N$5:$N$500,MATCH($F238,'11.1_Outliers-Generation'!$F$5:$F$500,0))&lt;&gt;"N",
INDEX('11.1_Outliers-Generation'!L$5:L$500,MATCH($F238,'11.1_Outliers-Generation'!$F$5:$F$500,0)),""),"")</f>
        <v/>
      </c>
      <c r="M238" s="14">
        <f>IFERROR(IF(INDEX('11.2_Outliers-Collection_cov'!$N$5:$N$500,MATCH($F238,'11.2_Outliers-Collection_cov'!$F$5:$F$500,0))&lt;&gt;"N",
INDEX('11.2_Outliers-Collection_cov'!J$5:J$500,MATCH($F238,'11.2_Outliers-Collection_cov'!$F$5:$F$500,0)),""),"")</f>
        <v>45</v>
      </c>
      <c r="N238" s="8">
        <f>IFERROR(IF(INDEX('11.2_Outliers-Collection_cov'!$N$5:$N$500,MATCH($F238,'11.2_Outliers-Collection_cov'!$F$5:$F$500,0))&lt;&gt;"N",
INDEX('11.2_Outliers-Collection_cov'!K$5:K$500,MATCH($F238,'11.2_Outliers-Collection_cov'!$F$5:$F$500,0)),""),"")</f>
        <v>2005</v>
      </c>
      <c r="O238" s="13" t="str">
        <f>IFERROR(IF(INDEX('11.2_Outliers-Collection_cov'!$N$5:$N$500,MATCH($F238,'11.2_Outliers-Collection_cov'!$F$5:$F$500,0))&lt;&gt;"N",
INDEX('11.2_Outliers-Collection_cov'!L$5:L$500,MATCH($F238,'11.2_Outliers-Collection_cov'!$F$5:$F$500,0)),""),"")</f>
        <v>WaW_190</v>
      </c>
      <c r="P238" s="14" t="str">
        <f>IFERROR(IF(INDEX('11.3_Outliers-Plastic'!$N$5:$N$500,MATCH($F238,'11.3_Outliers-Plastic'!$F$5:$F$500,0))&lt;&gt;"N",
INDEX('11.3_Outliers-Plastic'!J$5:J$500,MATCH($F238,'11.3_Outliers-Plastic'!$F$5:$F$500,0)),""),"")</f>
        <v/>
      </c>
      <c r="Q238" s="8" t="str">
        <f>IFERROR(IF(INDEX('11.3_Outliers-Plastic'!$N$5:$N$500,MATCH($F238,'11.3_Outliers-Plastic'!$F$5:$F$500,0))&lt;&gt;"N",
INDEX('11.3_Outliers-Plastic'!K$5:K$500,MATCH($F238,'11.3_Outliers-Plastic'!$F$5:$F$500,0)),""),"")</f>
        <v/>
      </c>
      <c r="R238" s="14" t="str">
        <f>IFERROR(IF(INDEX('11.3_Outliers-Plastic'!$N$5:$N$500,MATCH($F238,'11.3_Outliers-Plastic'!$F$5:$F$500,0))&lt;&gt;"N",
INDEX('11.3_Outliers-Plastic'!L$5:L$500,MATCH($F238,'11.3_Outliers-Plastic'!$F$5:$F$500,0)),""),"")</f>
        <v/>
      </c>
      <c r="S238" s="12"/>
      <c r="T238" s="5"/>
      <c r="U238" s="5" t="s">
        <v>1569</v>
      </c>
      <c r="V238" s="14">
        <f>IFERROR(IF(INDEX('11.5_Outliers-Other_recovery'!$N$5:$N$500,MATCH($F238,'11.5_Outliers-Other_recovery'!$F$5:$F$500,0))&lt;&gt;"N",
INDEX('11.5_Outliers-Other_recovery'!J$5:J$500,MATCH($F238,'11.5_Outliers-Other_recovery'!$F$5:$F$500,0)),""),"")</f>
        <v>0</v>
      </c>
      <c r="W238" s="8">
        <f>IFERROR(IF(INDEX('11.5_Outliers-Other_recovery'!$N$5:$N$500,MATCH($F238,'11.5_Outliers-Other_recovery'!$F$5:$F$500,0))&lt;&gt;"N",
INDEX('11.5_Outliers-Other_recovery'!K$5:K$500,MATCH($F238,'11.5_Outliers-Other_recovery'!$F$5:$F$500,0)),""),"")</f>
        <v>2005</v>
      </c>
      <c r="X238" s="14" t="str">
        <f>IFERROR(IF(INDEX('11.5_Outliers-Other_recovery'!$N$5:$N$500,MATCH($F238,'11.5_Outliers-Other_recovery'!$F$5:$F$500,0))&lt;&gt;"N",
INDEX('11.5_Outliers-Other_recovery'!L$5:L$500,MATCH($F238,'11.5_Outliers-Other_recovery'!$F$5:$F$500,0)),""),"")</f>
        <v>WaW_190</v>
      </c>
      <c r="Y238" s="14">
        <f>IFERROR(IF(INDEX('11.4_Outliers-Formal_dry_recy'!$N$5:$N$500,MATCH($F238,'11.4_Outliers-Formal_dry_recy'!$F$5:$F$500,0))&lt;&gt;"N",
INDEX('11.4_Outliers-Formal_dry_recy'!J$5:J$500,MATCH($F238,'11.4_Outliers-Formal_dry_recy'!$F$5:$F$500,0)),""),"")</f>
        <v>0</v>
      </c>
      <c r="Z238" s="8">
        <f>IFERROR(IF(INDEX('11.4_Outliers-Formal_dry_recy'!$N$5:$N$500,MATCH($F238,'11.4_Outliers-Formal_dry_recy'!$F$5:$F$500,0))&lt;&gt;"N",
INDEX('11.4_Outliers-Formal_dry_recy'!K$5:K$500,MATCH($F238,'11.4_Outliers-Formal_dry_recy'!$F$5:$F$500,0)),""),"")</f>
        <v>2005</v>
      </c>
      <c r="AA238" s="14" t="str">
        <f>IFERROR(IF(INDEX('11.4_Outliers-Formal_dry_recy'!$N$5:$N$500,MATCH($F238,'11.4_Outliers-Formal_dry_recy'!$F$5:$F$500,0))&lt;&gt;"N",
INDEX('11.4_Outliers-Formal_dry_recy'!L$5:L$500,MATCH($F238,'11.4_Outliers-Formal_dry_recy'!$F$5:$F$500,0)),""),"")</f>
        <v>WaW_190</v>
      </c>
      <c r="AB238" s="14">
        <f>IFERROR(IF(INDEX('11.6_Outliers-Incineration'!$N$5:$N$500,MATCH($F238,'11.6_Outliers-Incineration'!$F$5:$F$500,0))&lt;&gt;"N",
INDEX('11.6_Outliers-Incineration'!J$5:J$500,MATCH($F238,'11.6_Outliers-Incineration'!$F$5:$F$500,0)),""),"")</f>
        <v>0</v>
      </c>
      <c r="AC238" s="8">
        <f>IFERROR(IF(INDEX('11.6_Outliers-Incineration'!$N$5:$N$500,MATCH($F238,'11.6_Outliers-Incineration'!$F$5:$F$500,0))&lt;&gt;"N",
INDEX('11.6_Outliers-Incineration'!K$5:K$500,MATCH($F238,'11.6_Outliers-Incineration'!$F$5:$F$500,0)),""),"")</f>
        <v>2005</v>
      </c>
      <c r="AD238" s="14" t="str">
        <f>IFERROR(IF(INDEX('11.6_Outliers-Incineration'!$N$5:$N$500,MATCH($F238,'11.6_Outliers-Incineration'!$F$5:$F$500,0))&lt;&gt;"N",
INDEX('11.6_Outliers-Incineration'!L$5:L$500,MATCH($F238,'11.6_Outliers-Incineration'!$F$5:$F$500,0)),""),"")</f>
        <v>WaW_190</v>
      </c>
      <c r="AE238" s="14">
        <f>IFERROR(IF(INDEX('11.7_Outliers-Controlled_disp'!$N$5:$N$500,MATCH($F238,'11.7_Outliers-Controlled_disp'!$F$5:$F$500,0))&lt;&gt;"N",
INDEX('11.7_Outliers-Controlled_disp'!J$5:J$500,MATCH($F238,'11.7_Outliers-Controlled_disp'!$F$5:$F$500,0)),""),"")</f>
        <v>0</v>
      </c>
      <c r="AF238" s="8">
        <f>IFERROR(IF(INDEX('11.7_Outliers-Controlled_disp'!$N$5:$N$500,MATCH($F238,'11.7_Outliers-Controlled_disp'!$F$5:$F$500,0))&lt;&gt;"N",
INDEX('11.7_Outliers-Controlled_disp'!K$5:K$500,MATCH($F238,'11.7_Outliers-Controlled_disp'!$F$5:$F$500,0)),""),"")</f>
        <v>2005</v>
      </c>
      <c r="AG238" s="14" t="str">
        <f>IFERROR(IF(INDEX('11.7_Outliers-Controlled_disp'!$N$5:$N$500,MATCH($F238,'11.7_Outliers-Controlled_disp'!$F$5:$F$500,0))&lt;&gt;"N",
INDEX('11.7_Outliers-Controlled_disp'!L$5:L$500,MATCH($F238,'11.7_Outliers-Controlled_disp'!$F$5:$F$500,0)),""),"")</f>
        <v>WaW_190</v>
      </c>
      <c r="AI238" s="5"/>
      <c r="AJ238" s="5" t="s">
        <v>1569</v>
      </c>
      <c r="AK238" s="5">
        <f t="shared" si="3"/>
        <v>5</v>
      </c>
    </row>
    <row r="239" spans="1:37" x14ac:dyDescent="0.25">
      <c r="A239" s="5" t="s">
        <v>854</v>
      </c>
      <c r="B239" s="5" t="s">
        <v>856</v>
      </c>
      <c r="C239" s="5" t="s">
        <v>855</v>
      </c>
      <c r="D239" s="5" t="s">
        <v>620</v>
      </c>
      <c r="E239" s="5" t="s">
        <v>857</v>
      </c>
      <c r="F239" s="5" t="s">
        <v>855</v>
      </c>
      <c r="G239" s="5">
        <v>0</v>
      </c>
      <c r="H239" s="15">
        <v>1</v>
      </c>
      <c r="I239" s="4"/>
      <c r="J239" s="13">
        <f>IFERROR(IF(INDEX('11.1_Outliers-Generation'!$N$5:$N$500,MATCH($F239,'11.1_Outliers-Generation'!$F$5:$F$500,0))&lt;&gt;"N",
INDEX('11.1_Outliers-Generation'!J$5:J$500,MATCH($F239,'11.1_Outliers-Generation'!$F$5:$F$500,0)),""),"")</f>
        <v>0.5</v>
      </c>
      <c r="K239" s="8">
        <f>IFERROR(IF(INDEX('11.1_Outliers-Generation'!$N$5:$N$500,MATCH($F239,'11.1_Outliers-Generation'!$F$5:$F$500,0))&lt;&gt;"N",
INDEX('11.1_Outliers-Generation'!K$5:K$500,MATCH($F239,'11.1_Outliers-Generation'!$F$5:$F$500,0)),""),"")</f>
        <v>2015</v>
      </c>
      <c r="L239" s="13" t="str">
        <f>IFERROR(IF(INDEX('11.1_Outliers-Generation'!$N$5:$N$500,MATCH($F239,'11.1_Outliers-Generation'!$F$5:$F$500,0))&lt;&gt;"N",
INDEX('11.1_Outliers-Generation'!L$5:L$500,MATCH($F239,'11.1_Outliers-Generation'!$F$5:$F$500,0)),""),"")</f>
        <v>WaW_191</v>
      </c>
      <c r="M239" s="14">
        <f>IFERROR(IF(INDEX('11.2_Outliers-Collection_cov'!$N$5:$N$500,MATCH($F239,'11.2_Outliers-Collection_cov'!$F$5:$F$500,0))&lt;&gt;"N",
INDEX('11.2_Outliers-Collection_cov'!J$5:J$500,MATCH($F239,'11.2_Outliers-Collection_cov'!$F$5:$F$500,0)),""),"")</f>
        <v>38</v>
      </c>
      <c r="N239" s="8">
        <f>IFERROR(IF(INDEX('11.2_Outliers-Collection_cov'!$N$5:$N$500,MATCH($F239,'11.2_Outliers-Collection_cov'!$F$5:$F$500,0))&lt;&gt;"N",
INDEX('11.2_Outliers-Collection_cov'!K$5:K$500,MATCH($F239,'11.2_Outliers-Collection_cov'!$F$5:$F$500,0)),""),"")</f>
        <v>2015</v>
      </c>
      <c r="O239" s="13" t="str">
        <f>IFERROR(IF(INDEX('11.2_Outliers-Collection_cov'!$N$5:$N$500,MATCH($F239,'11.2_Outliers-Collection_cov'!$F$5:$F$500,0))&lt;&gt;"N",
INDEX('11.2_Outliers-Collection_cov'!L$5:L$500,MATCH($F239,'11.2_Outliers-Collection_cov'!$F$5:$F$500,0)),""),"")</f>
        <v>WaW_191</v>
      </c>
      <c r="P239" s="14">
        <f>IFERROR(IF(INDEX('11.3_Outliers-Plastic'!$N$5:$N$500,MATCH($F239,'11.3_Outliers-Plastic'!$F$5:$F$500,0))&lt;&gt;"N",
INDEX('11.3_Outliers-Plastic'!J$5:J$500,MATCH($F239,'11.3_Outliers-Plastic'!$F$5:$F$500,0)),""),"")</f>
        <v>6.593406593406594</v>
      </c>
      <c r="Q239" s="8">
        <f>IFERROR(IF(INDEX('11.3_Outliers-Plastic'!$N$5:$N$500,MATCH($F239,'11.3_Outliers-Plastic'!$F$5:$F$500,0))&lt;&gt;"N",
INDEX('11.3_Outliers-Plastic'!K$5:K$500,MATCH($F239,'11.3_Outliers-Plastic'!$F$5:$F$500,0)),""),"")</f>
        <v>2015</v>
      </c>
      <c r="R239" s="14" t="str">
        <f>IFERROR(IF(INDEX('11.3_Outliers-Plastic'!$N$5:$N$500,MATCH($F239,'11.3_Outliers-Plastic'!$F$5:$F$500,0))&lt;&gt;"N",
INDEX('11.3_Outliers-Plastic'!L$5:L$500,MATCH($F239,'11.3_Outliers-Plastic'!$F$5:$F$500,0)),""),"")</f>
        <v>WaW_191</v>
      </c>
      <c r="S239" s="12"/>
      <c r="T239" s="5"/>
      <c r="U239" s="5" t="s">
        <v>1569</v>
      </c>
      <c r="V239" s="14">
        <f>IFERROR(IF(INDEX('11.5_Outliers-Other_recovery'!$N$5:$N$500,MATCH($F239,'11.5_Outliers-Other_recovery'!$F$5:$F$500,0))&lt;&gt;"N",
INDEX('11.5_Outliers-Other_recovery'!J$5:J$500,MATCH($F239,'11.5_Outliers-Other_recovery'!$F$5:$F$500,0)),""),"")</f>
        <v>0</v>
      </c>
      <c r="W239" s="8">
        <f>IFERROR(IF(INDEX('11.5_Outliers-Other_recovery'!$N$5:$N$500,MATCH($F239,'11.5_Outliers-Other_recovery'!$F$5:$F$500,0))&lt;&gt;"N",
INDEX('11.5_Outliers-Other_recovery'!K$5:K$500,MATCH($F239,'11.5_Outliers-Other_recovery'!$F$5:$F$500,0)),""),"")</f>
        <v>2015</v>
      </c>
      <c r="X239" s="14" t="str">
        <f>IFERROR(IF(INDEX('11.5_Outliers-Other_recovery'!$N$5:$N$500,MATCH($F239,'11.5_Outliers-Other_recovery'!$F$5:$F$500,0))&lt;&gt;"N",
INDEX('11.5_Outliers-Other_recovery'!L$5:L$500,MATCH($F239,'11.5_Outliers-Other_recovery'!$F$5:$F$500,0)),""),"")</f>
        <v>WaW_191</v>
      </c>
      <c r="Y239" s="14">
        <f>IFERROR(IF(INDEX('11.4_Outliers-Formal_dry_recy'!$N$5:$N$500,MATCH($F239,'11.4_Outliers-Formal_dry_recy'!$F$5:$F$500,0))&lt;&gt;"N",
INDEX('11.4_Outliers-Formal_dry_recy'!J$5:J$500,MATCH($F239,'11.4_Outliers-Formal_dry_recy'!$F$5:$F$500,0)),""),"")</f>
        <v>0</v>
      </c>
      <c r="Z239" s="8">
        <f>IFERROR(IF(INDEX('11.4_Outliers-Formal_dry_recy'!$N$5:$N$500,MATCH($F239,'11.4_Outliers-Formal_dry_recy'!$F$5:$F$500,0))&lt;&gt;"N",
INDEX('11.4_Outliers-Formal_dry_recy'!K$5:K$500,MATCH($F239,'11.4_Outliers-Formal_dry_recy'!$F$5:$F$500,0)),""),"")</f>
        <v>2015</v>
      </c>
      <c r="AA239" s="14" t="str">
        <f>IFERROR(IF(INDEX('11.4_Outliers-Formal_dry_recy'!$N$5:$N$500,MATCH($F239,'11.4_Outliers-Formal_dry_recy'!$F$5:$F$500,0))&lt;&gt;"N",
INDEX('11.4_Outliers-Formal_dry_recy'!L$5:L$500,MATCH($F239,'11.4_Outliers-Formal_dry_recy'!$F$5:$F$500,0)),""),"")</f>
        <v>WaW_191</v>
      </c>
      <c r="AB239" s="14">
        <f>IFERROR(IF(INDEX('11.6_Outliers-Incineration'!$N$5:$N$500,MATCH($F239,'11.6_Outliers-Incineration'!$F$5:$F$500,0))&lt;&gt;"N",
INDEX('11.6_Outliers-Incineration'!J$5:J$500,MATCH($F239,'11.6_Outliers-Incineration'!$F$5:$F$500,0)),""),"")</f>
        <v>0</v>
      </c>
      <c r="AC239" s="8">
        <f>IFERROR(IF(INDEX('11.6_Outliers-Incineration'!$N$5:$N$500,MATCH($F239,'11.6_Outliers-Incineration'!$F$5:$F$500,0))&lt;&gt;"N",
INDEX('11.6_Outliers-Incineration'!K$5:K$500,MATCH($F239,'11.6_Outliers-Incineration'!$F$5:$F$500,0)),""),"")</f>
        <v>2015</v>
      </c>
      <c r="AD239" s="14" t="str">
        <f>IFERROR(IF(INDEX('11.6_Outliers-Incineration'!$N$5:$N$500,MATCH($F239,'11.6_Outliers-Incineration'!$F$5:$F$500,0))&lt;&gt;"N",
INDEX('11.6_Outliers-Incineration'!L$5:L$500,MATCH($F239,'11.6_Outliers-Incineration'!$F$5:$F$500,0)),""),"")</f>
        <v>WaW_191</v>
      </c>
      <c r="AE239" s="14">
        <f>IFERROR(IF(INDEX('11.7_Outliers-Controlled_disp'!$N$5:$N$500,MATCH($F239,'11.7_Outliers-Controlled_disp'!$F$5:$F$500,0))&lt;&gt;"N",
INDEX('11.7_Outliers-Controlled_disp'!J$5:J$500,MATCH($F239,'11.7_Outliers-Controlled_disp'!$F$5:$F$500,0)),""),"")</f>
        <v>0</v>
      </c>
      <c r="AF239" s="8">
        <f>IFERROR(IF(INDEX('11.7_Outliers-Controlled_disp'!$N$5:$N$500,MATCH($F239,'11.7_Outliers-Controlled_disp'!$F$5:$F$500,0))&lt;&gt;"N",
INDEX('11.7_Outliers-Controlled_disp'!K$5:K$500,MATCH($F239,'11.7_Outliers-Controlled_disp'!$F$5:$F$500,0)),""),"")</f>
        <v>2015</v>
      </c>
      <c r="AG239" s="14" t="str">
        <f>IFERROR(IF(INDEX('11.7_Outliers-Controlled_disp'!$N$5:$N$500,MATCH($F239,'11.7_Outliers-Controlled_disp'!$F$5:$F$500,0))&lt;&gt;"N",
INDEX('11.7_Outliers-Controlled_disp'!L$5:L$500,MATCH($F239,'11.7_Outliers-Controlled_disp'!$F$5:$F$500,0)),""),"")</f>
        <v>WaW_191</v>
      </c>
      <c r="AI239" s="5"/>
      <c r="AJ239" s="5" t="s">
        <v>1569</v>
      </c>
      <c r="AK239" s="5">
        <f t="shared" si="3"/>
        <v>7</v>
      </c>
    </row>
    <row r="240" spans="1:37" x14ac:dyDescent="0.25">
      <c r="A240" s="5" t="s">
        <v>194</v>
      </c>
      <c r="B240" s="5" t="s">
        <v>1661</v>
      </c>
      <c r="C240" s="5" t="s">
        <v>196</v>
      </c>
      <c r="D240" s="5" t="s">
        <v>35</v>
      </c>
      <c r="E240" s="5" t="s">
        <v>197</v>
      </c>
      <c r="F240" s="5" t="s">
        <v>195</v>
      </c>
      <c r="G240" s="5">
        <v>1</v>
      </c>
      <c r="H240" s="15">
        <v>1</v>
      </c>
      <c r="I240" s="4" t="s">
        <v>3172</v>
      </c>
      <c r="J240" s="13">
        <f>IFERROR(IF(INDEX('11.1_Outliers-Generation'!$N$5:$N$500,MATCH($F240,'11.1_Outliers-Generation'!$F$5:$F$500,0))&lt;&gt;"N",
INDEX('11.1_Outliers-Generation'!J$5:J$500,MATCH($F240,'11.1_Outliers-Generation'!$F$5:$F$500,0)),""),"")</f>
        <v>0.90052920423363381</v>
      </c>
      <c r="K240" s="8">
        <f>IFERROR(IF(INDEX('11.1_Outliers-Generation'!$N$5:$N$500,MATCH($F240,'11.1_Outliers-Generation'!$F$5:$F$500,0))&lt;&gt;"N",
INDEX('11.1_Outliers-Generation'!K$5:K$500,MATCH($F240,'11.1_Outliers-Generation'!$F$5:$F$500,0)),""),"")</f>
        <v>2012</v>
      </c>
      <c r="L240" s="13" t="str">
        <f>IFERROR(IF(INDEX('11.1_Outliers-Generation'!$N$5:$N$500,MATCH($F240,'11.1_Outliers-Generation'!$F$5:$F$500,0))&lt;&gt;"N",
INDEX('11.1_Outliers-Generation'!L$5:L$500,MATCH($F240,'11.1_Outliers-Generation'!$F$5:$F$500,0)),""),"")</f>
        <v>WaW_192</v>
      </c>
      <c r="M240" s="14" t="str">
        <f>IFERROR(IF(INDEX('11.2_Outliers-Collection_cov'!$N$5:$N$500,MATCH($F240,'11.2_Outliers-Collection_cov'!$F$5:$F$500,0))&lt;&gt;"N",
INDEX('11.2_Outliers-Collection_cov'!J$5:J$500,MATCH($F240,'11.2_Outliers-Collection_cov'!$F$5:$F$500,0)),""),"")</f>
        <v/>
      </c>
      <c r="N240" s="8" t="str">
        <f>IFERROR(IF(INDEX('11.2_Outliers-Collection_cov'!$N$5:$N$500,MATCH($F240,'11.2_Outliers-Collection_cov'!$F$5:$F$500,0))&lt;&gt;"N",
INDEX('11.2_Outliers-Collection_cov'!K$5:K$500,MATCH($F240,'11.2_Outliers-Collection_cov'!$F$5:$F$500,0)),""),"")</f>
        <v/>
      </c>
      <c r="O240" s="13" t="str">
        <f>IFERROR(IF(INDEX('11.2_Outliers-Collection_cov'!$N$5:$N$500,MATCH($F240,'11.2_Outliers-Collection_cov'!$F$5:$F$500,0))&lt;&gt;"N",
INDEX('11.2_Outliers-Collection_cov'!L$5:L$500,MATCH($F240,'11.2_Outliers-Collection_cov'!$F$5:$F$500,0)),""),"")</f>
        <v/>
      </c>
      <c r="P240" s="14">
        <f>IFERROR(IF(INDEX('11.3_Outliers-Plastic'!$N$5:$N$500,MATCH($F240,'11.3_Outliers-Plastic'!$F$5:$F$500,0))&lt;&gt;"N",
INDEX('11.3_Outliers-Plastic'!J$5:J$500,MATCH($F240,'11.3_Outliers-Plastic'!$F$5:$F$500,0)),""),"")</f>
        <v>5.8999999999999995</v>
      </c>
      <c r="Q240" s="8">
        <f>IFERROR(IF(INDEX('11.3_Outliers-Plastic'!$N$5:$N$500,MATCH($F240,'11.3_Outliers-Plastic'!$F$5:$F$500,0))&lt;&gt;"N",
INDEX('11.3_Outliers-Plastic'!K$5:K$500,MATCH($F240,'11.3_Outliers-Plastic'!$F$5:$F$500,0)),""),"")</f>
        <v>2012</v>
      </c>
      <c r="R240" s="14" t="str">
        <f>IFERROR(IF(INDEX('11.3_Outliers-Plastic'!$N$5:$N$500,MATCH($F240,'11.3_Outliers-Plastic'!$F$5:$F$500,0))&lt;&gt;"N",
INDEX('11.3_Outliers-Plastic'!L$5:L$500,MATCH($F240,'11.3_Outliers-Plastic'!$F$5:$F$500,0)),""),"")</f>
        <v>WaW_192</v>
      </c>
      <c r="S240" s="12"/>
      <c r="T240" s="5"/>
      <c r="U240" s="5" t="s">
        <v>1569</v>
      </c>
      <c r="V240" s="14">
        <f>IFERROR(IF(INDEX('11.5_Outliers-Other_recovery'!$N$5:$N$500,MATCH($F240,'11.5_Outliers-Other_recovery'!$F$5:$F$500,0))&lt;&gt;"N",
INDEX('11.5_Outliers-Other_recovery'!J$5:J$500,MATCH($F240,'11.5_Outliers-Other_recovery'!$F$5:$F$500,0)),""),"")</f>
        <v>29</v>
      </c>
      <c r="W240" s="8">
        <f>IFERROR(IF(INDEX('11.5_Outliers-Other_recovery'!$N$5:$N$500,MATCH($F240,'11.5_Outliers-Other_recovery'!$F$5:$F$500,0))&lt;&gt;"N",
INDEX('11.5_Outliers-Other_recovery'!K$5:K$500,MATCH($F240,'11.5_Outliers-Other_recovery'!$F$5:$F$500,0)),""),"")</f>
        <v>2012</v>
      </c>
      <c r="X240" s="14" t="str">
        <f>IFERROR(IF(INDEX('11.5_Outliers-Other_recovery'!$N$5:$N$500,MATCH($F240,'11.5_Outliers-Other_recovery'!$F$5:$F$500,0))&lt;&gt;"N",
INDEX('11.5_Outliers-Other_recovery'!L$5:L$500,MATCH($F240,'11.5_Outliers-Other_recovery'!$F$5:$F$500,0)),""),"")</f>
        <v>WaW_192</v>
      </c>
      <c r="Y240" s="14">
        <f>IFERROR(IF(INDEX('11.4_Outliers-Formal_dry_recy'!$N$5:$N$500,MATCH($F240,'11.4_Outliers-Formal_dry_recy'!$F$5:$F$500,0))&lt;&gt;"N",
INDEX('11.4_Outliers-Formal_dry_recy'!J$5:J$500,MATCH($F240,'11.4_Outliers-Formal_dry_recy'!$F$5:$F$500,0)),""),"")</f>
        <v>36</v>
      </c>
      <c r="Z240" s="8">
        <f>IFERROR(IF(INDEX('11.4_Outliers-Formal_dry_recy'!$N$5:$N$500,MATCH($F240,'11.4_Outliers-Formal_dry_recy'!$F$5:$F$500,0))&lt;&gt;"N",
INDEX('11.4_Outliers-Formal_dry_recy'!K$5:K$500,MATCH($F240,'11.4_Outliers-Formal_dry_recy'!$F$5:$F$500,0)),""),"")</f>
        <v>2012</v>
      </c>
      <c r="AA240" s="14" t="str">
        <f>IFERROR(IF(INDEX('11.4_Outliers-Formal_dry_recy'!$N$5:$N$500,MATCH($F240,'11.4_Outliers-Formal_dry_recy'!$F$5:$F$500,0))&lt;&gt;"N",
INDEX('11.4_Outliers-Formal_dry_recy'!L$5:L$500,MATCH($F240,'11.4_Outliers-Formal_dry_recy'!$F$5:$F$500,0)),""),"")</f>
        <v>WaW_192</v>
      </c>
      <c r="AB240" s="14">
        <f>IFERROR(IF(INDEX('11.6_Outliers-Incineration'!$N$5:$N$500,MATCH($F240,'11.6_Outliers-Incineration'!$F$5:$F$500,0))&lt;&gt;"N",
INDEX('11.6_Outliers-Incineration'!J$5:J$500,MATCH($F240,'11.6_Outliers-Incineration'!$F$5:$F$500,0)),""),"")</f>
        <v>8</v>
      </c>
      <c r="AC240" s="8">
        <f>IFERROR(IF(INDEX('11.6_Outliers-Incineration'!$N$5:$N$500,MATCH($F240,'11.6_Outliers-Incineration'!$F$5:$F$500,0))&lt;&gt;"N",
INDEX('11.6_Outliers-Incineration'!K$5:K$500,MATCH($F240,'11.6_Outliers-Incineration'!$F$5:$F$500,0)),""),"")</f>
        <v>2012</v>
      </c>
      <c r="AD240" s="14" t="str">
        <f>IFERROR(IF(INDEX('11.6_Outliers-Incineration'!$N$5:$N$500,MATCH($F240,'11.6_Outliers-Incineration'!$F$5:$F$500,0))&lt;&gt;"N",
INDEX('11.6_Outliers-Incineration'!L$5:L$500,MATCH($F240,'11.6_Outliers-Incineration'!$F$5:$F$500,0)),""),"")</f>
        <v>WaW_192</v>
      </c>
      <c r="AE240" s="14">
        <f>IFERROR(IF(INDEX('11.7_Outliers-Controlled_disp'!$N$5:$N$500,MATCH($F240,'11.7_Outliers-Controlled_disp'!$F$5:$F$500,0))&lt;&gt;"N",
INDEX('11.7_Outliers-Controlled_disp'!J$5:J$500,MATCH($F240,'11.7_Outliers-Controlled_disp'!$F$5:$F$500,0)),""),"")</f>
        <v>100</v>
      </c>
      <c r="AF240" s="8">
        <f>IFERROR(IF(INDEX('11.7_Outliers-Controlled_disp'!$N$5:$N$500,MATCH($F240,'11.7_Outliers-Controlled_disp'!$F$5:$F$500,0))&lt;&gt;"N",
INDEX('11.7_Outliers-Controlled_disp'!K$5:K$500,MATCH($F240,'11.7_Outliers-Controlled_disp'!$F$5:$F$500,0)),""),"")</f>
        <v>2012</v>
      </c>
      <c r="AG240" s="14" t="str">
        <f>IFERROR(IF(INDEX('11.7_Outliers-Controlled_disp'!$N$5:$N$500,MATCH($F240,'11.7_Outliers-Controlled_disp'!$F$5:$F$500,0))&lt;&gt;"N",
INDEX('11.7_Outliers-Controlled_disp'!L$5:L$500,MATCH($F240,'11.7_Outliers-Controlled_disp'!$F$5:$F$500,0)),""),"")</f>
        <v>WaW_192</v>
      </c>
      <c r="AI240" s="5"/>
      <c r="AJ240" s="5" t="s">
        <v>1569</v>
      </c>
      <c r="AK240" s="5">
        <f t="shared" si="3"/>
        <v>6</v>
      </c>
    </row>
    <row r="241" spans="1:37" x14ac:dyDescent="0.25">
      <c r="A241" s="5" t="s">
        <v>858</v>
      </c>
      <c r="B241" s="5" t="s">
        <v>860</v>
      </c>
      <c r="C241" s="5" t="s">
        <v>1715</v>
      </c>
      <c r="D241" s="5" t="s">
        <v>620</v>
      </c>
      <c r="E241" s="5" t="s">
        <v>861</v>
      </c>
      <c r="F241" s="5" t="s">
        <v>859</v>
      </c>
      <c r="G241" s="5">
        <v>2</v>
      </c>
      <c r="H241" s="15">
        <v>1</v>
      </c>
      <c r="I241" s="4"/>
      <c r="J241" s="13">
        <f>IFERROR(IF(INDEX('11.1_Outliers-Generation'!$N$5:$N$500,MATCH($F241,'11.1_Outliers-Generation'!$F$5:$F$500,0))&lt;&gt;"N",
INDEX('11.1_Outliers-Generation'!J$5:J$500,MATCH($F241,'11.1_Outliers-Generation'!$F$5:$F$500,0)),""),"")</f>
        <v>0.82178084474505386</v>
      </c>
      <c r="K241" s="8">
        <f>IFERROR(IF(INDEX('11.1_Outliers-Generation'!$N$5:$N$500,MATCH($F241,'11.1_Outliers-Generation'!$F$5:$F$500,0))&lt;&gt;"N",
INDEX('11.1_Outliers-Generation'!K$5:K$500,MATCH($F241,'11.1_Outliers-Generation'!$F$5:$F$500,0)),""),"")</f>
        <v>2011</v>
      </c>
      <c r="L241" s="13" t="str">
        <f>IFERROR(IF(INDEX('11.1_Outliers-Generation'!$N$5:$N$500,MATCH($F241,'11.1_Outliers-Generation'!$F$5:$F$500,0))&lt;&gt;"N",
INDEX('11.1_Outliers-Generation'!L$5:L$500,MATCH($F241,'11.1_Outliers-Generation'!$F$5:$F$500,0)),""),"")</f>
        <v>WaW_193</v>
      </c>
      <c r="M241" s="14" t="str">
        <f>IFERROR(IF(INDEX('11.2_Outliers-Collection_cov'!$N$5:$N$500,MATCH($F241,'11.2_Outliers-Collection_cov'!$F$5:$F$500,0))&lt;&gt;"N",
INDEX('11.2_Outliers-Collection_cov'!J$5:J$500,MATCH($F241,'11.2_Outliers-Collection_cov'!$F$5:$F$500,0)),""),"")</f>
        <v/>
      </c>
      <c r="N241" s="8" t="str">
        <f>IFERROR(IF(INDEX('11.2_Outliers-Collection_cov'!$N$5:$N$500,MATCH($F241,'11.2_Outliers-Collection_cov'!$F$5:$F$500,0))&lt;&gt;"N",
INDEX('11.2_Outliers-Collection_cov'!K$5:K$500,MATCH($F241,'11.2_Outliers-Collection_cov'!$F$5:$F$500,0)),""),"")</f>
        <v/>
      </c>
      <c r="O241" s="13" t="str">
        <f>IFERROR(IF(INDEX('11.2_Outliers-Collection_cov'!$N$5:$N$500,MATCH($F241,'11.2_Outliers-Collection_cov'!$F$5:$F$500,0))&lt;&gt;"N",
INDEX('11.2_Outliers-Collection_cov'!L$5:L$500,MATCH($F241,'11.2_Outliers-Collection_cov'!$F$5:$F$500,0)),""),"")</f>
        <v/>
      </c>
      <c r="P241" s="14" t="str">
        <f>IFERROR(IF(INDEX('11.3_Outliers-Plastic'!$N$5:$N$500,MATCH($F241,'11.3_Outliers-Plastic'!$F$5:$F$500,0))&lt;&gt;"N",
INDEX('11.3_Outliers-Plastic'!J$5:J$500,MATCH($F241,'11.3_Outliers-Plastic'!$F$5:$F$500,0)),""),"")</f>
        <v/>
      </c>
      <c r="Q241" s="8" t="str">
        <f>IFERROR(IF(INDEX('11.3_Outliers-Plastic'!$N$5:$N$500,MATCH($F241,'11.3_Outliers-Plastic'!$F$5:$F$500,0))&lt;&gt;"N",
INDEX('11.3_Outliers-Plastic'!K$5:K$500,MATCH($F241,'11.3_Outliers-Plastic'!$F$5:$F$500,0)),""),"")</f>
        <v/>
      </c>
      <c r="R241" s="14" t="str">
        <f>IFERROR(IF(INDEX('11.3_Outliers-Plastic'!$N$5:$N$500,MATCH($F241,'11.3_Outliers-Plastic'!$F$5:$F$500,0))&lt;&gt;"N",
INDEX('11.3_Outliers-Plastic'!L$5:L$500,MATCH($F241,'11.3_Outliers-Plastic'!$F$5:$F$500,0)),""),"")</f>
        <v/>
      </c>
      <c r="S241" s="12"/>
      <c r="T241" s="5"/>
      <c r="U241" s="5" t="s">
        <v>1569</v>
      </c>
      <c r="V241" s="14">
        <f>IFERROR(IF(INDEX('11.5_Outliers-Other_recovery'!$N$5:$N$500,MATCH($F241,'11.5_Outliers-Other_recovery'!$F$5:$F$500,0))&lt;&gt;"N",
INDEX('11.5_Outliers-Other_recovery'!J$5:J$500,MATCH($F241,'11.5_Outliers-Other_recovery'!$F$5:$F$500,0)),""),"")</f>
        <v>0</v>
      </c>
      <c r="W241" s="8">
        <f>IFERROR(IF(INDEX('11.5_Outliers-Other_recovery'!$N$5:$N$500,MATCH($F241,'11.5_Outliers-Other_recovery'!$F$5:$F$500,0))&lt;&gt;"N",
INDEX('11.5_Outliers-Other_recovery'!K$5:K$500,MATCH($F241,'11.5_Outliers-Other_recovery'!$F$5:$F$500,0)),""),"")</f>
        <v>2011</v>
      </c>
      <c r="X241" s="14" t="str">
        <f>IFERROR(IF(INDEX('11.5_Outliers-Other_recovery'!$N$5:$N$500,MATCH($F241,'11.5_Outliers-Other_recovery'!$F$5:$F$500,0))&lt;&gt;"N",
INDEX('11.5_Outliers-Other_recovery'!L$5:L$500,MATCH($F241,'11.5_Outliers-Other_recovery'!$F$5:$F$500,0)),""),"")</f>
        <v>WaW_193</v>
      </c>
      <c r="Y241" s="14">
        <f>IFERROR(IF(INDEX('11.4_Outliers-Formal_dry_recy'!$N$5:$N$500,MATCH($F241,'11.4_Outliers-Formal_dry_recy'!$F$5:$F$500,0))&lt;&gt;"N",
INDEX('11.4_Outliers-Formal_dry_recy'!J$5:J$500,MATCH($F241,'11.4_Outliers-Formal_dry_recy'!$F$5:$F$500,0)),""),"")</f>
        <v>0</v>
      </c>
      <c r="Z241" s="8">
        <f>IFERROR(IF(INDEX('11.4_Outliers-Formal_dry_recy'!$N$5:$N$500,MATCH($F241,'11.4_Outliers-Formal_dry_recy'!$F$5:$F$500,0))&lt;&gt;"N",
INDEX('11.4_Outliers-Formal_dry_recy'!K$5:K$500,MATCH($F241,'11.4_Outliers-Formal_dry_recy'!$F$5:$F$500,0)),""),"")</f>
        <v>2011</v>
      </c>
      <c r="AA241" s="14" t="str">
        <f>IFERROR(IF(INDEX('11.4_Outliers-Formal_dry_recy'!$N$5:$N$500,MATCH($F241,'11.4_Outliers-Formal_dry_recy'!$F$5:$F$500,0))&lt;&gt;"N",
INDEX('11.4_Outliers-Formal_dry_recy'!L$5:L$500,MATCH($F241,'11.4_Outliers-Formal_dry_recy'!$F$5:$F$500,0)),""),"")</f>
        <v>WaW_193</v>
      </c>
      <c r="AB241" s="14">
        <f>IFERROR(IF(INDEX('11.6_Outliers-Incineration'!$N$5:$N$500,MATCH($F241,'11.6_Outliers-Incineration'!$F$5:$F$500,0))&lt;&gt;"N",
INDEX('11.6_Outliers-Incineration'!J$5:J$500,MATCH($F241,'11.6_Outliers-Incineration'!$F$5:$F$500,0)),""),"")</f>
        <v>0</v>
      </c>
      <c r="AC241" s="8">
        <f>IFERROR(IF(INDEX('11.6_Outliers-Incineration'!$N$5:$N$500,MATCH($F241,'11.6_Outliers-Incineration'!$F$5:$F$500,0))&lt;&gt;"N",
INDEX('11.6_Outliers-Incineration'!K$5:K$500,MATCH($F241,'11.6_Outliers-Incineration'!$F$5:$F$500,0)),""),"")</f>
        <v>2011</v>
      </c>
      <c r="AD241" s="14" t="str">
        <f>IFERROR(IF(INDEX('11.6_Outliers-Incineration'!$N$5:$N$500,MATCH($F241,'11.6_Outliers-Incineration'!$F$5:$F$500,0))&lt;&gt;"N",
INDEX('11.6_Outliers-Incineration'!L$5:L$500,MATCH($F241,'11.6_Outliers-Incineration'!$F$5:$F$500,0)),""),"")</f>
        <v>WaW_193</v>
      </c>
      <c r="AE241" s="14">
        <f>IFERROR(IF(INDEX('11.7_Outliers-Controlled_disp'!$N$5:$N$500,MATCH($F241,'11.7_Outliers-Controlled_disp'!$F$5:$F$500,0))&lt;&gt;"N",
INDEX('11.7_Outliers-Controlled_disp'!J$5:J$500,MATCH($F241,'11.7_Outliers-Controlled_disp'!$F$5:$F$500,0)),""),"")</f>
        <v>0</v>
      </c>
      <c r="AF241" s="8">
        <f>IFERROR(IF(INDEX('11.7_Outliers-Controlled_disp'!$N$5:$N$500,MATCH($F241,'11.7_Outliers-Controlled_disp'!$F$5:$F$500,0))&lt;&gt;"N",
INDEX('11.7_Outliers-Controlled_disp'!K$5:K$500,MATCH($F241,'11.7_Outliers-Controlled_disp'!$F$5:$F$500,0)),""),"")</f>
        <v>2011</v>
      </c>
      <c r="AG241" s="14" t="str">
        <f>IFERROR(IF(INDEX('11.7_Outliers-Controlled_disp'!$N$5:$N$500,MATCH($F241,'11.7_Outliers-Controlled_disp'!$F$5:$F$500,0))&lt;&gt;"N",
INDEX('11.7_Outliers-Controlled_disp'!L$5:L$500,MATCH($F241,'11.7_Outliers-Controlled_disp'!$F$5:$F$500,0)),""),"")</f>
        <v>WaW_193</v>
      </c>
      <c r="AI241" s="5"/>
      <c r="AJ241" s="5" t="s">
        <v>1569</v>
      </c>
      <c r="AK241" s="5">
        <f t="shared" si="3"/>
        <v>5</v>
      </c>
    </row>
    <row r="242" spans="1:37" x14ac:dyDescent="0.25">
      <c r="A242" s="5" t="s">
        <v>862</v>
      </c>
      <c r="B242" s="5" t="s">
        <v>860</v>
      </c>
      <c r="C242" s="5" t="s">
        <v>1715</v>
      </c>
      <c r="D242" s="5" t="s">
        <v>620</v>
      </c>
      <c r="E242" s="5" t="s">
        <v>864</v>
      </c>
      <c r="F242" s="5" t="s">
        <v>863</v>
      </c>
      <c r="G242" s="5">
        <v>2</v>
      </c>
      <c r="H242" s="15">
        <v>1</v>
      </c>
      <c r="I242" s="4"/>
      <c r="J242" s="13">
        <f>IFERROR(IF(INDEX('11.1_Outliers-Generation'!$N$5:$N$500,MATCH($F242,'11.1_Outliers-Generation'!$F$5:$F$500,0))&lt;&gt;"N",
INDEX('11.1_Outliers-Generation'!J$5:J$500,MATCH($F242,'11.1_Outliers-Generation'!$F$5:$F$500,0)),""),"")</f>
        <v>1.7081278538812783</v>
      </c>
      <c r="K242" s="8">
        <f>IFERROR(IF(INDEX('11.1_Outliers-Generation'!$N$5:$N$500,MATCH($F242,'11.1_Outliers-Generation'!$F$5:$F$500,0))&lt;&gt;"N",
INDEX('11.1_Outliers-Generation'!K$5:K$500,MATCH($F242,'11.1_Outliers-Generation'!$F$5:$F$500,0)),""),"")</f>
        <v>2015</v>
      </c>
      <c r="L242" s="13" t="str">
        <f>IFERROR(IF(INDEX('11.1_Outliers-Generation'!$N$5:$N$500,MATCH($F242,'11.1_Outliers-Generation'!$F$5:$F$500,0))&lt;&gt;"N",
INDEX('11.1_Outliers-Generation'!L$5:L$500,MATCH($F242,'11.1_Outliers-Generation'!$F$5:$F$500,0)),""),"")</f>
        <v>WaW_194</v>
      </c>
      <c r="M242" s="14">
        <f>IFERROR(IF(INDEX('11.2_Outliers-Collection_cov'!$N$5:$N$500,MATCH($F242,'11.2_Outliers-Collection_cov'!$F$5:$F$500,0))&lt;&gt;"N",
INDEX('11.2_Outliers-Collection_cov'!J$5:J$500,MATCH($F242,'11.2_Outliers-Collection_cov'!$F$5:$F$500,0)),""),"")</f>
        <v>100</v>
      </c>
      <c r="N242" s="8">
        <f>IFERROR(IF(INDEX('11.2_Outliers-Collection_cov'!$N$5:$N$500,MATCH($F242,'11.2_Outliers-Collection_cov'!$F$5:$F$500,0))&lt;&gt;"N",
INDEX('11.2_Outliers-Collection_cov'!K$5:K$500,MATCH($F242,'11.2_Outliers-Collection_cov'!$F$5:$F$500,0)),""),"")</f>
        <v>2015</v>
      </c>
      <c r="O242" s="13" t="str">
        <f>IFERROR(IF(INDEX('11.2_Outliers-Collection_cov'!$N$5:$N$500,MATCH($F242,'11.2_Outliers-Collection_cov'!$F$5:$F$500,0))&lt;&gt;"N",
INDEX('11.2_Outliers-Collection_cov'!L$5:L$500,MATCH($F242,'11.2_Outliers-Collection_cov'!$F$5:$F$500,0)),""),"")</f>
        <v>WaW_194</v>
      </c>
      <c r="P242" s="14">
        <f>IFERROR(IF(INDEX('11.3_Outliers-Plastic'!$N$5:$N$500,MATCH($F242,'11.3_Outliers-Plastic'!$F$5:$F$500,0))&lt;&gt;"N",
INDEX('11.3_Outliers-Plastic'!J$5:J$500,MATCH($F242,'11.3_Outliers-Plastic'!$F$5:$F$500,0)),""),"")</f>
        <v>14.78</v>
      </c>
      <c r="Q242" s="8">
        <f>IFERROR(IF(INDEX('11.3_Outliers-Plastic'!$N$5:$N$500,MATCH($F242,'11.3_Outliers-Plastic'!$F$5:$F$500,0))&lt;&gt;"N",
INDEX('11.3_Outliers-Plastic'!K$5:K$500,MATCH($F242,'11.3_Outliers-Plastic'!$F$5:$F$500,0)),""),"")</f>
        <v>2015</v>
      </c>
      <c r="R242" s="14" t="str">
        <f>IFERROR(IF(INDEX('11.3_Outliers-Plastic'!$N$5:$N$500,MATCH($F242,'11.3_Outliers-Plastic'!$F$5:$F$500,0))&lt;&gt;"N",
INDEX('11.3_Outliers-Plastic'!L$5:L$500,MATCH($F242,'11.3_Outliers-Plastic'!$F$5:$F$500,0)),""),"")</f>
        <v>WaW_194</v>
      </c>
      <c r="S242" s="12"/>
      <c r="T242" s="5"/>
      <c r="U242" s="5" t="s">
        <v>1569</v>
      </c>
      <c r="V242" s="14">
        <f>IFERROR(IF(INDEX('11.5_Outliers-Other_recovery'!$N$5:$N$500,MATCH($F242,'11.5_Outliers-Other_recovery'!$F$5:$F$500,0))&lt;&gt;"N",
INDEX('11.5_Outliers-Other_recovery'!J$5:J$500,MATCH($F242,'11.5_Outliers-Other_recovery'!$F$5:$F$500,0)),""),"")</f>
        <v>0</v>
      </c>
      <c r="W242" s="8">
        <f>IFERROR(IF(INDEX('11.5_Outliers-Other_recovery'!$N$5:$N$500,MATCH($F242,'11.5_Outliers-Other_recovery'!$F$5:$F$500,0))&lt;&gt;"N",
INDEX('11.5_Outliers-Other_recovery'!K$5:K$500,MATCH($F242,'11.5_Outliers-Other_recovery'!$F$5:$F$500,0)),""),"")</f>
        <v>2015</v>
      </c>
      <c r="X242" s="14" t="str">
        <f>IFERROR(IF(INDEX('11.5_Outliers-Other_recovery'!$N$5:$N$500,MATCH($F242,'11.5_Outliers-Other_recovery'!$F$5:$F$500,0))&lt;&gt;"N",
INDEX('11.5_Outliers-Other_recovery'!L$5:L$500,MATCH($F242,'11.5_Outliers-Other_recovery'!$F$5:$F$500,0)),""),"")</f>
        <v>WaW_194</v>
      </c>
      <c r="Y242" s="14">
        <f>IFERROR(IF(INDEX('11.4_Outliers-Formal_dry_recy'!$N$5:$N$500,MATCH($F242,'11.4_Outliers-Formal_dry_recy'!$F$5:$F$500,0))&lt;&gt;"N",
INDEX('11.4_Outliers-Formal_dry_recy'!J$5:J$500,MATCH($F242,'11.4_Outliers-Formal_dry_recy'!$F$5:$F$500,0)),""),"")</f>
        <v>0</v>
      </c>
      <c r="Z242" s="8">
        <f>IFERROR(IF(INDEX('11.4_Outliers-Formal_dry_recy'!$N$5:$N$500,MATCH($F242,'11.4_Outliers-Formal_dry_recy'!$F$5:$F$500,0))&lt;&gt;"N",
INDEX('11.4_Outliers-Formal_dry_recy'!K$5:K$500,MATCH($F242,'11.4_Outliers-Formal_dry_recy'!$F$5:$F$500,0)),""),"")</f>
        <v>2015</v>
      </c>
      <c r="AA242" s="14" t="str">
        <f>IFERROR(IF(INDEX('11.4_Outliers-Formal_dry_recy'!$N$5:$N$500,MATCH($F242,'11.4_Outliers-Formal_dry_recy'!$F$5:$F$500,0))&lt;&gt;"N",
INDEX('11.4_Outliers-Formal_dry_recy'!L$5:L$500,MATCH($F242,'11.4_Outliers-Formal_dry_recy'!$F$5:$F$500,0)),""),"")</f>
        <v>WaW_194</v>
      </c>
      <c r="AB242" s="14">
        <f>IFERROR(IF(INDEX('11.6_Outliers-Incineration'!$N$5:$N$500,MATCH($F242,'11.6_Outliers-Incineration'!$F$5:$F$500,0))&lt;&gt;"N",
INDEX('11.6_Outliers-Incineration'!J$5:J$500,MATCH($F242,'11.6_Outliers-Incineration'!$F$5:$F$500,0)),""),"")</f>
        <v>0</v>
      </c>
      <c r="AC242" s="8">
        <f>IFERROR(IF(INDEX('11.6_Outliers-Incineration'!$N$5:$N$500,MATCH($F242,'11.6_Outliers-Incineration'!$F$5:$F$500,0))&lt;&gt;"N",
INDEX('11.6_Outliers-Incineration'!K$5:K$500,MATCH($F242,'11.6_Outliers-Incineration'!$F$5:$F$500,0)),""),"")</f>
        <v>2015</v>
      </c>
      <c r="AD242" s="14" t="str">
        <f>IFERROR(IF(INDEX('11.6_Outliers-Incineration'!$N$5:$N$500,MATCH($F242,'11.6_Outliers-Incineration'!$F$5:$F$500,0))&lt;&gt;"N",
INDEX('11.6_Outliers-Incineration'!L$5:L$500,MATCH($F242,'11.6_Outliers-Incineration'!$F$5:$F$500,0)),""),"")</f>
        <v>WaW_194</v>
      </c>
      <c r="AE242" s="14">
        <f>IFERROR(IF(INDEX('11.7_Outliers-Controlled_disp'!$N$5:$N$500,MATCH($F242,'11.7_Outliers-Controlled_disp'!$F$5:$F$500,0))&lt;&gt;"N",
INDEX('11.7_Outliers-Controlled_disp'!J$5:J$500,MATCH($F242,'11.7_Outliers-Controlled_disp'!$F$5:$F$500,0)),""),"")</f>
        <v>88.888888888888886</v>
      </c>
      <c r="AF242" s="8">
        <f>IFERROR(IF(INDEX('11.7_Outliers-Controlled_disp'!$N$5:$N$500,MATCH($F242,'11.7_Outliers-Controlled_disp'!$F$5:$F$500,0))&lt;&gt;"N",
INDEX('11.7_Outliers-Controlled_disp'!K$5:K$500,MATCH($F242,'11.7_Outliers-Controlled_disp'!$F$5:$F$500,0)),""),"")</f>
        <v>2015</v>
      </c>
      <c r="AG242" s="14" t="str">
        <f>IFERROR(IF(INDEX('11.7_Outliers-Controlled_disp'!$N$5:$N$500,MATCH($F242,'11.7_Outliers-Controlled_disp'!$F$5:$F$500,0))&lt;&gt;"N",
INDEX('11.7_Outliers-Controlled_disp'!L$5:L$500,MATCH($F242,'11.7_Outliers-Controlled_disp'!$F$5:$F$500,0)),""),"")</f>
        <v>WaW_194</v>
      </c>
      <c r="AI242" s="5"/>
      <c r="AJ242" s="5" t="s">
        <v>1569</v>
      </c>
      <c r="AK242" s="5">
        <f t="shared" si="3"/>
        <v>7</v>
      </c>
    </row>
    <row r="243" spans="1:37" x14ac:dyDescent="0.25">
      <c r="A243" s="5" t="s">
        <v>198</v>
      </c>
      <c r="B243" s="5" t="s">
        <v>200</v>
      </c>
      <c r="C243" s="5" t="s">
        <v>199</v>
      </c>
      <c r="D243" s="5" t="s">
        <v>35</v>
      </c>
      <c r="E243" s="5" t="s">
        <v>201</v>
      </c>
      <c r="F243" s="5" t="s">
        <v>199</v>
      </c>
      <c r="G243" s="5">
        <v>0</v>
      </c>
      <c r="H243" s="15">
        <v>2</v>
      </c>
      <c r="I243" s="4" t="s">
        <v>1922</v>
      </c>
      <c r="J243" s="13" t="str">
        <f>IFERROR(IF(INDEX('11.1_Outliers-Generation'!$N$5:$N$500,MATCH($F243,'11.1_Outliers-Generation'!$F$5:$F$500,0))&lt;&gt;"N",
INDEX('11.1_Outliers-Generation'!J$5:J$500,MATCH($F243,'11.1_Outliers-Generation'!$F$5:$F$500,0)),""),"")</f>
        <v/>
      </c>
      <c r="K243" s="8" t="str">
        <f>IFERROR(IF(INDEX('11.1_Outliers-Generation'!$N$5:$N$500,MATCH($F243,'11.1_Outliers-Generation'!$F$5:$F$500,0))&lt;&gt;"N",
INDEX('11.1_Outliers-Generation'!K$5:K$500,MATCH($F243,'11.1_Outliers-Generation'!$F$5:$F$500,0)),""),"")</f>
        <v/>
      </c>
      <c r="L243" s="13" t="str">
        <f>IFERROR(IF(INDEX('11.1_Outliers-Generation'!$N$5:$N$500,MATCH($F243,'11.1_Outliers-Generation'!$F$5:$F$500,0))&lt;&gt;"N",
INDEX('11.1_Outliers-Generation'!L$5:L$500,MATCH($F243,'11.1_Outliers-Generation'!$F$5:$F$500,0)),""),"")</f>
        <v/>
      </c>
      <c r="M243" s="14">
        <f>IFERROR(IF(INDEX('11.2_Outliers-Collection_cov'!$N$5:$N$500,MATCH($F243,'11.2_Outliers-Collection_cov'!$F$5:$F$500,0))&lt;&gt;"N",
INDEX('11.2_Outliers-Collection_cov'!J$5:J$500,MATCH($F243,'11.2_Outliers-Collection_cov'!$F$5:$F$500,0)),""),"")</f>
        <v>100</v>
      </c>
      <c r="N243" s="8" t="str">
        <f>IFERROR(IF(INDEX('11.2_Outliers-Collection_cov'!$N$5:$N$500,MATCH($F243,'11.2_Outliers-Collection_cov'!$F$5:$F$500,0))&lt;&gt;"N",
INDEX('11.2_Outliers-Collection_cov'!K$5:K$500,MATCH($F243,'11.2_Outliers-Collection_cov'!$F$5:$F$500,0)),""),"")</f>
        <v/>
      </c>
      <c r="O243" s="13" t="str">
        <f>IFERROR(IF(INDEX('11.2_Outliers-Collection_cov'!$N$5:$N$500,MATCH($F243,'11.2_Outliers-Collection_cov'!$F$5:$F$500,0))&lt;&gt;"N",
INDEX('11.2_Outliers-Collection_cov'!L$5:L$500,MATCH($F243,'11.2_Outliers-Collection_cov'!$F$5:$F$500,0)),""),"")</f>
        <v>WaW_195</v>
      </c>
      <c r="P243" s="14" t="str">
        <f>IFERROR(IF(INDEX('11.3_Outliers-Plastic'!$N$5:$N$500,MATCH($F243,'11.3_Outliers-Plastic'!$F$5:$F$500,0))&lt;&gt;"N",
INDEX('11.3_Outliers-Plastic'!J$5:J$500,MATCH($F243,'11.3_Outliers-Plastic'!$F$5:$F$500,0)),""),"")</f>
        <v/>
      </c>
      <c r="Q243" s="8" t="str">
        <f>IFERROR(IF(INDEX('11.3_Outliers-Plastic'!$N$5:$N$500,MATCH($F243,'11.3_Outliers-Plastic'!$F$5:$F$500,0))&lt;&gt;"N",
INDEX('11.3_Outliers-Plastic'!K$5:K$500,MATCH($F243,'11.3_Outliers-Plastic'!$F$5:$F$500,0)),""),"")</f>
        <v/>
      </c>
      <c r="R243" s="14" t="str">
        <f>IFERROR(IF(INDEX('11.3_Outliers-Plastic'!$N$5:$N$500,MATCH($F243,'11.3_Outliers-Plastic'!$F$5:$F$500,0))&lt;&gt;"N",
INDEX('11.3_Outliers-Plastic'!L$5:L$500,MATCH($F243,'11.3_Outliers-Plastic'!$F$5:$F$500,0)),""),"")</f>
        <v/>
      </c>
      <c r="S243" s="12"/>
      <c r="T243" s="5"/>
      <c r="U243" s="5" t="s">
        <v>1569</v>
      </c>
      <c r="V243" s="14">
        <f>IFERROR(IF(INDEX('11.5_Outliers-Other_recovery'!$N$5:$N$500,MATCH($F243,'11.5_Outliers-Other_recovery'!$F$5:$F$500,0))&lt;&gt;"N",
INDEX('11.5_Outliers-Other_recovery'!J$5:J$500,MATCH($F243,'11.5_Outliers-Other_recovery'!$F$5:$F$500,0)),""),"")</f>
        <v>0</v>
      </c>
      <c r="W243" s="8" t="str">
        <f>IFERROR(IF(INDEX('11.5_Outliers-Other_recovery'!$N$5:$N$500,MATCH($F243,'11.5_Outliers-Other_recovery'!$F$5:$F$500,0))&lt;&gt;"N",
INDEX('11.5_Outliers-Other_recovery'!K$5:K$500,MATCH($F243,'11.5_Outliers-Other_recovery'!$F$5:$F$500,0)),""),"")</f>
        <v/>
      </c>
      <c r="X243" s="14" t="str">
        <f>IFERROR(IF(INDEX('11.5_Outliers-Other_recovery'!$N$5:$N$500,MATCH($F243,'11.5_Outliers-Other_recovery'!$F$5:$F$500,0))&lt;&gt;"N",
INDEX('11.5_Outliers-Other_recovery'!L$5:L$500,MATCH($F243,'11.5_Outliers-Other_recovery'!$F$5:$F$500,0)),""),"")</f>
        <v>WaW_195</v>
      </c>
      <c r="Y243" s="14">
        <f>IFERROR(IF(INDEX('11.4_Outliers-Formal_dry_recy'!$N$5:$N$500,MATCH($F243,'11.4_Outliers-Formal_dry_recy'!$F$5:$F$500,0))&lt;&gt;"N",
INDEX('11.4_Outliers-Formal_dry_recy'!J$5:J$500,MATCH($F243,'11.4_Outliers-Formal_dry_recy'!$F$5:$F$500,0)),""),"")</f>
        <v>0</v>
      </c>
      <c r="Z243" s="8" t="str">
        <f>IFERROR(IF(INDEX('11.4_Outliers-Formal_dry_recy'!$N$5:$N$500,MATCH($F243,'11.4_Outliers-Formal_dry_recy'!$F$5:$F$500,0))&lt;&gt;"N",
INDEX('11.4_Outliers-Formal_dry_recy'!K$5:K$500,MATCH($F243,'11.4_Outliers-Formal_dry_recy'!$F$5:$F$500,0)),""),"")</f>
        <v/>
      </c>
      <c r="AA243" s="14" t="str">
        <f>IFERROR(IF(INDEX('11.4_Outliers-Formal_dry_recy'!$N$5:$N$500,MATCH($F243,'11.4_Outliers-Formal_dry_recy'!$F$5:$F$500,0))&lt;&gt;"N",
INDEX('11.4_Outliers-Formal_dry_recy'!L$5:L$500,MATCH($F243,'11.4_Outliers-Formal_dry_recy'!$F$5:$F$500,0)),""),"")</f>
        <v>WaW_195</v>
      </c>
      <c r="AB243" s="14">
        <f>IFERROR(IF(INDEX('11.6_Outliers-Incineration'!$N$5:$N$500,MATCH($F243,'11.6_Outliers-Incineration'!$F$5:$F$500,0))&lt;&gt;"N",
INDEX('11.6_Outliers-Incineration'!J$5:J$500,MATCH($F243,'11.6_Outliers-Incineration'!$F$5:$F$500,0)),""),"")</f>
        <v>0</v>
      </c>
      <c r="AC243" s="8" t="str">
        <f>IFERROR(IF(INDEX('11.6_Outliers-Incineration'!$N$5:$N$500,MATCH($F243,'11.6_Outliers-Incineration'!$F$5:$F$500,0))&lt;&gt;"N",
INDEX('11.6_Outliers-Incineration'!K$5:K$500,MATCH($F243,'11.6_Outliers-Incineration'!$F$5:$F$500,0)),""),"")</f>
        <v/>
      </c>
      <c r="AD243" s="14" t="str">
        <f>IFERROR(IF(INDEX('11.6_Outliers-Incineration'!$N$5:$N$500,MATCH($F243,'11.6_Outliers-Incineration'!$F$5:$F$500,0))&lt;&gt;"N",
INDEX('11.6_Outliers-Incineration'!L$5:L$500,MATCH($F243,'11.6_Outliers-Incineration'!$F$5:$F$500,0)),""),"")</f>
        <v>WaW_195</v>
      </c>
      <c r="AE243" s="14">
        <f>IFERROR(IF(INDEX('11.7_Outliers-Controlled_disp'!$N$5:$N$500,MATCH($F243,'11.7_Outliers-Controlled_disp'!$F$5:$F$500,0))&lt;&gt;"N",
INDEX('11.7_Outliers-Controlled_disp'!J$5:J$500,MATCH($F243,'11.7_Outliers-Controlled_disp'!$F$5:$F$500,0)),""),"")</f>
        <v>0</v>
      </c>
      <c r="AF243" s="8" t="str">
        <f>IFERROR(IF(INDEX('11.7_Outliers-Controlled_disp'!$N$5:$N$500,MATCH($F243,'11.7_Outliers-Controlled_disp'!$F$5:$F$500,0))&lt;&gt;"N",
INDEX('11.7_Outliers-Controlled_disp'!K$5:K$500,MATCH($F243,'11.7_Outliers-Controlled_disp'!$F$5:$F$500,0)),""),"")</f>
        <v/>
      </c>
      <c r="AG243" s="14" t="str">
        <f>IFERROR(IF(INDEX('11.7_Outliers-Controlled_disp'!$N$5:$N$500,MATCH($F243,'11.7_Outliers-Controlled_disp'!$F$5:$F$500,0))&lt;&gt;"N",
INDEX('11.7_Outliers-Controlled_disp'!L$5:L$500,MATCH($F243,'11.7_Outliers-Controlled_disp'!$F$5:$F$500,0)),""),"")</f>
        <v>WaW_195</v>
      </c>
      <c r="AI243" s="5"/>
      <c r="AJ243" s="5" t="s">
        <v>1569</v>
      </c>
      <c r="AK243" s="5">
        <f t="shared" si="3"/>
        <v>5</v>
      </c>
    </row>
    <row r="244" spans="1:37" x14ac:dyDescent="0.25">
      <c r="A244" s="5" t="s">
        <v>869</v>
      </c>
      <c r="B244" s="5" t="s">
        <v>1466</v>
      </c>
      <c r="C244" s="5" t="s">
        <v>867</v>
      </c>
      <c r="D244" s="5" t="s">
        <v>620</v>
      </c>
      <c r="E244" s="5" t="s">
        <v>871</v>
      </c>
      <c r="F244" s="5" t="s">
        <v>870</v>
      </c>
      <c r="G244" s="5">
        <v>1</v>
      </c>
      <c r="H244" s="15">
        <v>2</v>
      </c>
      <c r="I244" s="4" t="s">
        <v>1923</v>
      </c>
      <c r="J244" s="13" t="str">
        <f>IFERROR(IF(INDEX('11.1_Outliers-Generation'!$N$5:$N$500,MATCH($F244,'11.1_Outliers-Generation'!$F$5:$F$500,0))&lt;&gt;"N",
INDEX('11.1_Outliers-Generation'!J$5:J$500,MATCH($F244,'11.1_Outliers-Generation'!$F$5:$F$500,0)),""),"")</f>
        <v/>
      </c>
      <c r="K244" s="8" t="str">
        <f>IFERROR(IF(INDEX('11.1_Outliers-Generation'!$N$5:$N$500,MATCH($F244,'11.1_Outliers-Generation'!$F$5:$F$500,0))&lt;&gt;"N",
INDEX('11.1_Outliers-Generation'!K$5:K$500,MATCH($F244,'11.1_Outliers-Generation'!$F$5:$F$500,0)),""),"")</f>
        <v/>
      </c>
      <c r="L244" s="13" t="str">
        <f>IFERROR(IF(INDEX('11.1_Outliers-Generation'!$N$5:$N$500,MATCH($F244,'11.1_Outliers-Generation'!$F$5:$F$500,0))&lt;&gt;"N",
INDEX('11.1_Outliers-Generation'!L$5:L$500,MATCH($F244,'11.1_Outliers-Generation'!$F$5:$F$500,0)),""),"")</f>
        <v/>
      </c>
      <c r="M244" s="14">
        <f>IFERROR(IF(INDEX('11.2_Outliers-Collection_cov'!$N$5:$N$500,MATCH($F244,'11.2_Outliers-Collection_cov'!$F$5:$F$500,0))&lt;&gt;"N",
INDEX('11.2_Outliers-Collection_cov'!J$5:J$500,MATCH($F244,'11.2_Outliers-Collection_cov'!$F$5:$F$500,0)),""),"")</f>
        <v>80</v>
      </c>
      <c r="N244" s="8">
        <f>IFERROR(IF(INDEX('11.2_Outliers-Collection_cov'!$N$5:$N$500,MATCH($F244,'11.2_Outliers-Collection_cov'!$F$5:$F$500,0))&lt;&gt;"N",
INDEX('11.2_Outliers-Collection_cov'!K$5:K$500,MATCH($F244,'11.2_Outliers-Collection_cov'!$F$5:$F$500,0)),""),"")</f>
        <v>2015</v>
      </c>
      <c r="O244" s="13" t="str">
        <f>IFERROR(IF(INDEX('11.2_Outliers-Collection_cov'!$N$5:$N$500,MATCH($F244,'11.2_Outliers-Collection_cov'!$F$5:$F$500,0))&lt;&gt;"N",
INDEX('11.2_Outliers-Collection_cov'!L$5:L$500,MATCH($F244,'11.2_Outliers-Collection_cov'!$F$5:$F$500,0)),""),"")</f>
        <v>WaW_197</v>
      </c>
      <c r="P244" s="14">
        <f>IFERROR(IF(INDEX('11.3_Outliers-Plastic'!$N$5:$N$500,MATCH($F244,'11.3_Outliers-Plastic'!$F$5:$F$500,0))&lt;&gt;"N",
INDEX('11.3_Outliers-Plastic'!J$5:J$500,MATCH($F244,'11.3_Outliers-Plastic'!$F$5:$F$500,0)),""),"")</f>
        <v>13.111311131113112</v>
      </c>
      <c r="Q244" s="8">
        <f>IFERROR(IF(INDEX('11.3_Outliers-Plastic'!$N$5:$N$500,MATCH($F244,'11.3_Outliers-Plastic'!$F$5:$F$500,0))&lt;&gt;"N",
INDEX('11.3_Outliers-Plastic'!K$5:K$500,MATCH($F244,'11.3_Outliers-Plastic'!$F$5:$F$500,0)),""),"")</f>
        <v>2015</v>
      </c>
      <c r="R244" s="14" t="str">
        <f>IFERROR(IF(INDEX('11.3_Outliers-Plastic'!$N$5:$N$500,MATCH($F244,'11.3_Outliers-Plastic'!$F$5:$F$500,0))&lt;&gt;"N",
INDEX('11.3_Outliers-Plastic'!L$5:L$500,MATCH($F244,'11.3_Outliers-Plastic'!$F$5:$F$500,0)),""),"")</f>
        <v>WaW_197</v>
      </c>
      <c r="S244" s="12"/>
      <c r="T244" s="5"/>
      <c r="U244" s="5" t="s">
        <v>1569</v>
      </c>
      <c r="V244" s="14">
        <f>IFERROR(IF(INDEX('11.5_Outliers-Other_recovery'!$N$5:$N$500,MATCH($F244,'11.5_Outliers-Other_recovery'!$F$5:$F$500,0))&lt;&gt;"N",
INDEX('11.5_Outliers-Other_recovery'!J$5:J$500,MATCH($F244,'11.5_Outliers-Other_recovery'!$F$5:$F$500,0)),""),"")</f>
        <v>0</v>
      </c>
      <c r="W244" s="8">
        <f>IFERROR(IF(INDEX('11.5_Outliers-Other_recovery'!$N$5:$N$500,MATCH($F244,'11.5_Outliers-Other_recovery'!$F$5:$F$500,0))&lt;&gt;"N",
INDEX('11.5_Outliers-Other_recovery'!K$5:K$500,MATCH($F244,'11.5_Outliers-Other_recovery'!$F$5:$F$500,0)),""),"")</f>
        <v>2015</v>
      </c>
      <c r="X244" s="14" t="str">
        <f>IFERROR(IF(INDEX('11.5_Outliers-Other_recovery'!$N$5:$N$500,MATCH($F244,'11.5_Outliers-Other_recovery'!$F$5:$F$500,0))&lt;&gt;"N",
INDEX('11.5_Outliers-Other_recovery'!L$5:L$500,MATCH($F244,'11.5_Outliers-Other_recovery'!$F$5:$F$500,0)),""),"")</f>
        <v>WaW_197</v>
      </c>
      <c r="Y244" s="14">
        <f>IFERROR(IF(INDEX('11.4_Outliers-Formal_dry_recy'!$N$5:$N$500,MATCH($F244,'11.4_Outliers-Formal_dry_recy'!$F$5:$F$500,0))&lt;&gt;"N",
INDEX('11.4_Outliers-Formal_dry_recy'!J$5:J$500,MATCH($F244,'11.4_Outliers-Formal_dry_recy'!$F$5:$F$500,0)),""),"")</f>
        <v>0</v>
      </c>
      <c r="Z244" s="8">
        <f>IFERROR(IF(INDEX('11.4_Outliers-Formal_dry_recy'!$N$5:$N$500,MATCH($F244,'11.4_Outliers-Formal_dry_recy'!$F$5:$F$500,0))&lt;&gt;"N",
INDEX('11.4_Outliers-Formal_dry_recy'!K$5:K$500,MATCH($F244,'11.4_Outliers-Formal_dry_recy'!$F$5:$F$500,0)),""),"")</f>
        <v>2015</v>
      </c>
      <c r="AA244" s="14" t="str">
        <f>IFERROR(IF(INDEX('11.4_Outliers-Formal_dry_recy'!$N$5:$N$500,MATCH($F244,'11.4_Outliers-Formal_dry_recy'!$F$5:$F$500,0))&lt;&gt;"N",
INDEX('11.4_Outliers-Formal_dry_recy'!L$5:L$500,MATCH($F244,'11.4_Outliers-Formal_dry_recy'!$F$5:$F$500,0)),""),"")</f>
        <v>WaW_197</v>
      </c>
      <c r="AB244" s="14">
        <f>IFERROR(IF(INDEX('11.6_Outliers-Incineration'!$N$5:$N$500,MATCH($F244,'11.6_Outliers-Incineration'!$F$5:$F$500,0))&lt;&gt;"N",
INDEX('11.6_Outliers-Incineration'!J$5:J$500,MATCH($F244,'11.6_Outliers-Incineration'!$F$5:$F$500,0)),""),"")</f>
        <v>0</v>
      </c>
      <c r="AC244" s="8">
        <f>IFERROR(IF(INDEX('11.6_Outliers-Incineration'!$N$5:$N$500,MATCH($F244,'11.6_Outliers-Incineration'!$F$5:$F$500,0))&lt;&gt;"N",
INDEX('11.6_Outliers-Incineration'!K$5:K$500,MATCH($F244,'11.6_Outliers-Incineration'!$F$5:$F$500,0)),""),"")</f>
        <v>2015</v>
      </c>
      <c r="AD244" s="14" t="str">
        <f>IFERROR(IF(INDEX('11.6_Outliers-Incineration'!$N$5:$N$500,MATCH($F244,'11.6_Outliers-Incineration'!$F$5:$F$500,0))&lt;&gt;"N",
INDEX('11.6_Outliers-Incineration'!L$5:L$500,MATCH($F244,'11.6_Outliers-Incineration'!$F$5:$F$500,0)),""),"")</f>
        <v>WaW_197</v>
      </c>
      <c r="AE244" s="14">
        <f>IFERROR(IF(INDEX('11.7_Outliers-Controlled_disp'!$N$5:$N$500,MATCH($F244,'11.7_Outliers-Controlled_disp'!$F$5:$F$500,0))&lt;&gt;"N",
INDEX('11.7_Outliers-Controlled_disp'!J$5:J$500,MATCH($F244,'11.7_Outliers-Controlled_disp'!$F$5:$F$500,0)),""),"")</f>
        <v>0</v>
      </c>
      <c r="AF244" s="8">
        <f>IFERROR(IF(INDEX('11.7_Outliers-Controlled_disp'!$N$5:$N$500,MATCH($F244,'11.7_Outliers-Controlled_disp'!$F$5:$F$500,0))&lt;&gt;"N",
INDEX('11.7_Outliers-Controlled_disp'!K$5:K$500,MATCH($F244,'11.7_Outliers-Controlled_disp'!$F$5:$F$500,0)),""),"")</f>
        <v>2015</v>
      </c>
      <c r="AG244" s="14" t="str">
        <f>IFERROR(IF(INDEX('11.7_Outliers-Controlled_disp'!$N$5:$N$500,MATCH($F244,'11.7_Outliers-Controlled_disp'!$F$5:$F$500,0))&lt;&gt;"N",
INDEX('11.7_Outliers-Controlled_disp'!L$5:L$500,MATCH($F244,'11.7_Outliers-Controlled_disp'!$F$5:$F$500,0)),""),"")</f>
        <v>WaW_197</v>
      </c>
      <c r="AI244" s="5"/>
      <c r="AJ244" s="5" t="s">
        <v>1569</v>
      </c>
      <c r="AK244" s="5">
        <f t="shared" si="3"/>
        <v>6</v>
      </c>
    </row>
    <row r="245" spans="1:37" x14ac:dyDescent="0.25">
      <c r="A245" s="5" t="s">
        <v>872</v>
      </c>
      <c r="B245" s="5" t="s">
        <v>1631</v>
      </c>
      <c r="C245" s="5" t="s">
        <v>874</v>
      </c>
      <c r="D245" s="5" t="s">
        <v>620</v>
      </c>
      <c r="E245" s="5" t="s">
        <v>875</v>
      </c>
      <c r="F245" s="5" t="s">
        <v>873</v>
      </c>
      <c r="G245" s="5">
        <v>1</v>
      </c>
      <c r="H245" s="15">
        <v>1</v>
      </c>
      <c r="I245" s="4"/>
      <c r="J245" s="13">
        <f>IFERROR(IF(INDEX('11.1_Outliers-Generation'!$N$5:$N$500,MATCH($F245,'11.1_Outliers-Generation'!$F$5:$F$500,0))&lt;&gt;"N",
INDEX('11.1_Outliers-Generation'!J$5:J$500,MATCH($F245,'11.1_Outliers-Generation'!$F$5:$F$500,0)),""),"")</f>
        <v>0.63891675025075223</v>
      </c>
      <c r="K245" s="8">
        <f>IFERROR(IF(INDEX('11.1_Outliers-Generation'!$N$5:$N$500,MATCH($F245,'11.1_Outliers-Generation'!$F$5:$F$500,0))&lt;&gt;"N",
INDEX('11.1_Outliers-Generation'!K$5:K$500,MATCH($F245,'11.1_Outliers-Generation'!$F$5:$F$500,0)),""),"")</f>
        <v>2011</v>
      </c>
      <c r="L245" s="13" t="str">
        <f>IFERROR(IF(INDEX('11.1_Outliers-Generation'!$N$5:$N$500,MATCH($F245,'11.1_Outliers-Generation'!$F$5:$F$500,0))&lt;&gt;"N",
INDEX('11.1_Outliers-Generation'!L$5:L$500,MATCH($F245,'11.1_Outliers-Generation'!$F$5:$F$500,0)),""),"")</f>
        <v>WaW_198</v>
      </c>
      <c r="M245" s="14">
        <f>IFERROR(IF(INDEX('11.2_Outliers-Collection_cov'!$N$5:$N$500,MATCH($F245,'11.2_Outliers-Collection_cov'!$F$5:$F$500,0))&lt;&gt;"N",
INDEX('11.2_Outliers-Collection_cov'!J$5:J$500,MATCH($F245,'11.2_Outliers-Collection_cov'!$F$5:$F$500,0)),""),"")</f>
        <v>48</v>
      </c>
      <c r="N245" s="8">
        <f>IFERROR(IF(INDEX('11.2_Outliers-Collection_cov'!$N$5:$N$500,MATCH($F245,'11.2_Outliers-Collection_cov'!$F$5:$F$500,0))&lt;&gt;"N",
INDEX('11.2_Outliers-Collection_cov'!K$5:K$500,MATCH($F245,'11.2_Outliers-Collection_cov'!$F$5:$F$500,0)),""),"")</f>
        <v>2011</v>
      </c>
      <c r="O245" s="13" t="str">
        <f>IFERROR(IF(INDEX('11.2_Outliers-Collection_cov'!$N$5:$N$500,MATCH($F245,'11.2_Outliers-Collection_cov'!$F$5:$F$500,0))&lt;&gt;"N",
INDEX('11.2_Outliers-Collection_cov'!L$5:L$500,MATCH($F245,'11.2_Outliers-Collection_cov'!$F$5:$F$500,0)),""),"")</f>
        <v>WaW_198</v>
      </c>
      <c r="P245" s="14">
        <f>IFERROR(IF(INDEX('11.3_Outliers-Plastic'!$N$5:$N$500,MATCH($F245,'11.3_Outliers-Plastic'!$F$5:$F$500,0))&lt;&gt;"N",
INDEX('11.3_Outliers-Plastic'!J$5:J$500,MATCH($F245,'11.3_Outliers-Plastic'!$F$5:$F$500,0)),""),"")</f>
        <v>12</v>
      </c>
      <c r="Q245" s="8">
        <f>IFERROR(IF(INDEX('11.3_Outliers-Plastic'!$N$5:$N$500,MATCH($F245,'11.3_Outliers-Plastic'!$F$5:$F$500,0))&lt;&gt;"N",
INDEX('11.3_Outliers-Plastic'!K$5:K$500,MATCH($F245,'11.3_Outliers-Plastic'!$F$5:$F$500,0)),""),"")</f>
        <v>2011</v>
      </c>
      <c r="R245" s="14" t="str">
        <f>IFERROR(IF(INDEX('11.3_Outliers-Plastic'!$N$5:$N$500,MATCH($F245,'11.3_Outliers-Plastic'!$F$5:$F$500,0))&lt;&gt;"N",
INDEX('11.3_Outliers-Plastic'!L$5:L$500,MATCH($F245,'11.3_Outliers-Plastic'!$F$5:$F$500,0)),""),"")</f>
        <v>WaW_198</v>
      </c>
      <c r="S245" s="12"/>
      <c r="T245" s="5"/>
      <c r="U245" s="5" t="s">
        <v>1569</v>
      </c>
      <c r="V245" s="14">
        <f>IFERROR(IF(INDEX('11.5_Outliers-Other_recovery'!$N$5:$N$500,MATCH($F245,'11.5_Outliers-Other_recovery'!$F$5:$F$500,0))&lt;&gt;"N",
INDEX('11.5_Outliers-Other_recovery'!J$5:J$500,MATCH($F245,'11.5_Outliers-Other_recovery'!$F$5:$F$500,0)),""),"")</f>
        <v>0</v>
      </c>
      <c r="W245" s="8">
        <f>IFERROR(IF(INDEX('11.5_Outliers-Other_recovery'!$N$5:$N$500,MATCH($F245,'11.5_Outliers-Other_recovery'!$F$5:$F$500,0))&lt;&gt;"N",
INDEX('11.5_Outliers-Other_recovery'!K$5:K$500,MATCH($F245,'11.5_Outliers-Other_recovery'!$F$5:$F$500,0)),""),"")</f>
        <v>2011</v>
      </c>
      <c r="X245" s="14" t="str">
        <f>IFERROR(IF(INDEX('11.5_Outliers-Other_recovery'!$N$5:$N$500,MATCH($F245,'11.5_Outliers-Other_recovery'!$F$5:$F$500,0))&lt;&gt;"N",
INDEX('11.5_Outliers-Other_recovery'!L$5:L$500,MATCH($F245,'11.5_Outliers-Other_recovery'!$F$5:$F$500,0)),""),"")</f>
        <v>WaW_198</v>
      </c>
      <c r="Y245" s="14">
        <f>IFERROR(IF(INDEX('11.4_Outliers-Formal_dry_recy'!$N$5:$N$500,MATCH($F245,'11.4_Outliers-Formal_dry_recy'!$F$5:$F$500,0))&lt;&gt;"N",
INDEX('11.4_Outliers-Formal_dry_recy'!J$5:J$500,MATCH($F245,'11.4_Outliers-Formal_dry_recy'!$F$5:$F$500,0)),""),"")</f>
        <v>0</v>
      </c>
      <c r="Z245" s="8">
        <f>IFERROR(IF(INDEX('11.4_Outliers-Formal_dry_recy'!$N$5:$N$500,MATCH($F245,'11.4_Outliers-Formal_dry_recy'!$F$5:$F$500,0))&lt;&gt;"N",
INDEX('11.4_Outliers-Formal_dry_recy'!K$5:K$500,MATCH($F245,'11.4_Outliers-Formal_dry_recy'!$F$5:$F$500,0)),""),"")</f>
        <v>2011</v>
      </c>
      <c r="AA245" s="14" t="str">
        <f>IFERROR(IF(INDEX('11.4_Outliers-Formal_dry_recy'!$N$5:$N$500,MATCH($F245,'11.4_Outliers-Formal_dry_recy'!$F$5:$F$500,0))&lt;&gt;"N",
INDEX('11.4_Outliers-Formal_dry_recy'!L$5:L$500,MATCH($F245,'11.4_Outliers-Formal_dry_recy'!$F$5:$F$500,0)),""),"")</f>
        <v>WaW_198</v>
      </c>
      <c r="AB245" s="14">
        <f>IFERROR(IF(INDEX('11.6_Outliers-Incineration'!$N$5:$N$500,MATCH($F245,'11.6_Outliers-Incineration'!$F$5:$F$500,0))&lt;&gt;"N",
INDEX('11.6_Outliers-Incineration'!J$5:J$500,MATCH($F245,'11.6_Outliers-Incineration'!$F$5:$F$500,0)),""),"")</f>
        <v>0</v>
      </c>
      <c r="AC245" s="8">
        <f>IFERROR(IF(INDEX('11.6_Outliers-Incineration'!$N$5:$N$500,MATCH($F245,'11.6_Outliers-Incineration'!$F$5:$F$500,0))&lt;&gt;"N",
INDEX('11.6_Outliers-Incineration'!K$5:K$500,MATCH($F245,'11.6_Outliers-Incineration'!$F$5:$F$500,0)),""),"")</f>
        <v>2011</v>
      </c>
      <c r="AD245" s="14" t="str">
        <f>IFERROR(IF(INDEX('11.6_Outliers-Incineration'!$N$5:$N$500,MATCH($F245,'11.6_Outliers-Incineration'!$F$5:$F$500,0))&lt;&gt;"N",
INDEX('11.6_Outliers-Incineration'!L$5:L$500,MATCH($F245,'11.6_Outliers-Incineration'!$F$5:$F$500,0)),""),"")</f>
        <v>WaW_198</v>
      </c>
      <c r="AE245" s="14">
        <f>IFERROR(IF(INDEX('11.7_Outliers-Controlled_disp'!$N$5:$N$500,MATCH($F245,'11.7_Outliers-Controlled_disp'!$F$5:$F$500,0))&lt;&gt;"N",
INDEX('11.7_Outliers-Controlled_disp'!J$5:J$500,MATCH($F245,'11.7_Outliers-Controlled_disp'!$F$5:$F$500,0)),""),"")</f>
        <v>55.555555555555557</v>
      </c>
      <c r="AF245" s="8">
        <f>IFERROR(IF(INDEX('11.7_Outliers-Controlled_disp'!$N$5:$N$500,MATCH($F245,'11.7_Outliers-Controlled_disp'!$F$5:$F$500,0))&lt;&gt;"N",
INDEX('11.7_Outliers-Controlled_disp'!K$5:K$500,MATCH($F245,'11.7_Outliers-Controlled_disp'!$F$5:$F$500,0)),""),"")</f>
        <v>2011</v>
      </c>
      <c r="AG245" s="14" t="str">
        <f>IFERROR(IF(INDEX('11.7_Outliers-Controlled_disp'!$N$5:$N$500,MATCH($F245,'11.7_Outliers-Controlled_disp'!$F$5:$F$500,0))&lt;&gt;"N",
INDEX('11.7_Outliers-Controlled_disp'!L$5:L$500,MATCH($F245,'11.7_Outliers-Controlled_disp'!$F$5:$F$500,0)),""),"")</f>
        <v>WaW_198</v>
      </c>
      <c r="AI245" s="5"/>
      <c r="AJ245" s="5" t="s">
        <v>1569</v>
      </c>
      <c r="AK245" s="5">
        <f t="shared" si="3"/>
        <v>7</v>
      </c>
    </row>
    <row r="246" spans="1:37" x14ac:dyDescent="0.25">
      <c r="A246" s="5" t="s">
        <v>202</v>
      </c>
      <c r="B246" s="5" t="s">
        <v>205</v>
      </c>
      <c r="C246" s="5" t="s">
        <v>204</v>
      </c>
      <c r="D246" s="5" t="s">
        <v>35</v>
      </c>
      <c r="E246" s="5" t="s">
        <v>206</v>
      </c>
      <c r="F246" s="5" t="s">
        <v>203</v>
      </c>
      <c r="G246" s="5">
        <v>2</v>
      </c>
      <c r="H246" s="15">
        <v>2</v>
      </c>
      <c r="I246" s="4" t="s">
        <v>1900</v>
      </c>
      <c r="J246" s="13" t="str">
        <f>IFERROR(IF(INDEX('11.1_Outliers-Generation'!$N$5:$N$500,MATCH($F246,'11.1_Outliers-Generation'!$F$5:$F$500,0))&lt;&gt;"N",
INDEX('11.1_Outliers-Generation'!J$5:J$500,MATCH($F246,'11.1_Outliers-Generation'!$F$5:$F$500,0)),""),"")</f>
        <v/>
      </c>
      <c r="K246" s="8" t="str">
        <f>IFERROR(IF(INDEX('11.1_Outliers-Generation'!$N$5:$N$500,MATCH($F246,'11.1_Outliers-Generation'!$F$5:$F$500,0))&lt;&gt;"N",
INDEX('11.1_Outliers-Generation'!K$5:K$500,MATCH($F246,'11.1_Outliers-Generation'!$F$5:$F$500,0)),""),"")</f>
        <v/>
      </c>
      <c r="L246" s="13" t="str">
        <f>IFERROR(IF(INDEX('11.1_Outliers-Generation'!$N$5:$N$500,MATCH($F246,'11.1_Outliers-Generation'!$F$5:$F$500,0))&lt;&gt;"N",
INDEX('11.1_Outliers-Generation'!L$5:L$500,MATCH($F246,'11.1_Outliers-Generation'!$F$5:$F$500,0)),""),"")</f>
        <v/>
      </c>
      <c r="M246" s="14" t="str">
        <f>IFERROR(IF(INDEX('11.2_Outliers-Collection_cov'!$N$5:$N$500,MATCH($F246,'11.2_Outliers-Collection_cov'!$F$5:$F$500,0))&lt;&gt;"N",
INDEX('11.2_Outliers-Collection_cov'!J$5:J$500,MATCH($F246,'11.2_Outliers-Collection_cov'!$F$5:$F$500,0)),""),"")</f>
        <v/>
      </c>
      <c r="N246" s="8" t="str">
        <f>IFERROR(IF(INDEX('11.2_Outliers-Collection_cov'!$N$5:$N$500,MATCH($F246,'11.2_Outliers-Collection_cov'!$F$5:$F$500,0))&lt;&gt;"N",
INDEX('11.2_Outliers-Collection_cov'!K$5:K$500,MATCH($F246,'11.2_Outliers-Collection_cov'!$F$5:$F$500,0)),""),"")</f>
        <v/>
      </c>
      <c r="O246" s="13" t="str">
        <f>IFERROR(IF(INDEX('11.2_Outliers-Collection_cov'!$N$5:$N$500,MATCH($F246,'11.2_Outliers-Collection_cov'!$F$5:$F$500,0))&lt;&gt;"N",
INDEX('11.2_Outliers-Collection_cov'!L$5:L$500,MATCH($F246,'11.2_Outliers-Collection_cov'!$F$5:$F$500,0)),""),"")</f>
        <v/>
      </c>
      <c r="P246" s="14">
        <f>IFERROR(IF(INDEX('11.3_Outliers-Plastic'!$N$5:$N$500,MATCH($F246,'11.3_Outliers-Plastic'!$F$5:$F$500,0))&lt;&gt;"N",
INDEX('11.3_Outliers-Plastic'!J$5:J$500,MATCH($F246,'11.3_Outliers-Plastic'!$F$5:$F$500,0)),""),"")</f>
        <v>9.0909090909090917</v>
      </c>
      <c r="Q246" s="8" t="str">
        <f>IFERROR(IF(INDEX('11.3_Outliers-Plastic'!$N$5:$N$500,MATCH($F246,'11.3_Outliers-Plastic'!$F$5:$F$500,0))&lt;&gt;"N",
INDEX('11.3_Outliers-Plastic'!K$5:K$500,MATCH($F246,'11.3_Outliers-Plastic'!$F$5:$F$500,0)),""),"")</f>
        <v/>
      </c>
      <c r="R246" s="14" t="str">
        <f>IFERROR(IF(INDEX('11.3_Outliers-Plastic'!$N$5:$N$500,MATCH($F246,'11.3_Outliers-Plastic'!$F$5:$F$500,0))&lt;&gt;"N",
INDEX('11.3_Outliers-Plastic'!L$5:L$500,MATCH($F246,'11.3_Outliers-Plastic'!$F$5:$F$500,0)),""),"")</f>
        <v>WaW_199</v>
      </c>
      <c r="S246" s="12"/>
      <c r="T246" s="5"/>
      <c r="U246" s="5" t="s">
        <v>1569</v>
      </c>
      <c r="V246" s="14" t="str">
        <f>IFERROR(IF(INDEX('11.5_Outliers-Other_recovery'!$N$5:$N$500,MATCH($F246,'11.5_Outliers-Other_recovery'!$F$5:$F$500,0))&lt;&gt;"N",
INDEX('11.5_Outliers-Other_recovery'!J$5:J$500,MATCH($F246,'11.5_Outliers-Other_recovery'!$F$5:$F$500,0)),""),"")</f>
        <v/>
      </c>
      <c r="W246" s="8" t="str">
        <f>IFERROR(IF(INDEX('11.5_Outliers-Other_recovery'!$N$5:$N$500,MATCH($F246,'11.5_Outliers-Other_recovery'!$F$5:$F$500,0))&lt;&gt;"N",
INDEX('11.5_Outliers-Other_recovery'!K$5:K$500,MATCH($F246,'11.5_Outliers-Other_recovery'!$F$5:$F$500,0)),""),"")</f>
        <v/>
      </c>
      <c r="X246" s="14" t="str">
        <f>IFERROR(IF(INDEX('11.5_Outliers-Other_recovery'!$N$5:$N$500,MATCH($F246,'11.5_Outliers-Other_recovery'!$F$5:$F$500,0))&lt;&gt;"N",
INDEX('11.5_Outliers-Other_recovery'!L$5:L$500,MATCH($F246,'11.5_Outliers-Other_recovery'!$F$5:$F$500,0)),""),"")</f>
        <v/>
      </c>
      <c r="Y246" s="14" t="str">
        <f>IFERROR(IF(INDEX('11.4_Outliers-Formal_dry_recy'!$N$5:$N$500,MATCH($F246,'11.4_Outliers-Formal_dry_recy'!$F$5:$F$500,0))&lt;&gt;"N",
INDEX('11.4_Outliers-Formal_dry_recy'!J$5:J$500,MATCH($F246,'11.4_Outliers-Formal_dry_recy'!$F$5:$F$500,0)),""),"")</f>
        <v/>
      </c>
      <c r="Z246" s="8" t="str">
        <f>IFERROR(IF(INDEX('11.4_Outliers-Formal_dry_recy'!$N$5:$N$500,MATCH($F246,'11.4_Outliers-Formal_dry_recy'!$F$5:$F$500,0))&lt;&gt;"N",
INDEX('11.4_Outliers-Formal_dry_recy'!K$5:K$500,MATCH($F246,'11.4_Outliers-Formal_dry_recy'!$F$5:$F$500,0)),""),"")</f>
        <v/>
      </c>
      <c r="AA246" s="14" t="str">
        <f>IFERROR(IF(INDEX('11.4_Outliers-Formal_dry_recy'!$N$5:$N$500,MATCH($F246,'11.4_Outliers-Formal_dry_recy'!$F$5:$F$500,0))&lt;&gt;"N",
INDEX('11.4_Outliers-Formal_dry_recy'!L$5:L$500,MATCH($F246,'11.4_Outliers-Formal_dry_recy'!$F$5:$F$500,0)),""),"")</f>
        <v/>
      </c>
      <c r="AB246" s="14" t="str">
        <f>IFERROR(IF(INDEX('11.6_Outliers-Incineration'!$N$5:$N$500,MATCH($F246,'11.6_Outliers-Incineration'!$F$5:$F$500,0))&lt;&gt;"N",
INDEX('11.6_Outliers-Incineration'!J$5:J$500,MATCH($F246,'11.6_Outliers-Incineration'!$F$5:$F$500,0)),""),"")</f>
        <v/>
      </c>
      <c r="AC246" s="8" t="str">
        <f>IFERROR(IF(INDEX('11.6_Outliers-Incineration'!$N$5:$N$500,MATCH($F246,'11.6_Outliers-Incineration'!$F$5:$F$500,0))&lt;&gt;"N",
INDEX('11.6_Outliers-Incineration'!K$5:K$500,MATCH($F246,'11.6_Outliers-Incineration'!$F$5:$F$500,0)),""),"")</f>
        <v/>
      </c>
      <c r="AD246" s="14" t="str">
        <f>IFERROR(IF(INDEX('11.6_Outliers-Incineration'!$N$5:$N$500,MATCH($F246,'11.6_Outliers-Incineration'!$F$5:$F$500,0))&lt;&gt;"N",
INDEX('11.6_Outliers-Incineration'!L$5:L$500,MATCH($F246,'11.6_Outliers-Incineration'!$F$5:$F$500,0)),""),"")</f>
        <v/>
      </c>
      <c r="AE246" s="14" t="str">
        <f>IFERROR(IF(INDEX('11.7_Outliers-Controlled_disp'!$N$5:$N$500,MATCH($F246,'11.7_Outliers-Controlled_disp'!$F$5:$F$500,0))&lt;&gt;"N",
INDEX('11.7_Outliers-Controlled_disp'!J$5:J$500,MATCH($F246,'11.7_Outliers-Controlled_disp'!$F$5:$F$500,0)),""),"")</f>
        <v/>
      </c>
      <c r="AF246" s="8" t="str">
        <f>IFERROR(IF(INDEX('11.7_Outliers-Controlled_disp'!$N$5:$N$500,MATCH($F246,'11.7_Outliers-Controlled_disp'!$F$5:$F$500,0))&lt;&gt;"N",
INDEX('11.7_Outliers-Controlled_disp'!K$5:K$500,MATCH($F246,'11.7_Outliers-Controlled_disp'!$F$5:$F$500,0)),""),"")</f>
        <v/>
      </c>
      <c r="AG246" s="14" t="str">
        <f>IFERROR(IF(INDEX('11.7_Outliers-Controlled_disp'!$N$5:$N$500,MATCH($F246,'11.7_Outliers-Controlled_disp'!$F$5:$F$500,0))&lt;&gt;"N",
INDEX('11.7_Outliers-Controlled_disp'!L$5:L$500,MATCH($F246,'11.7_Outliers-Controlled_disp'!$F$5:$F$500,0)),""),"")</f>
        <v/>
      </c>
      <c r="AI246" s="5"/>
      <c r="AJ246" s="5" t="s">
        <v>1569</v>
      </c>
      <c r="AK246" s="5">
        <f t="shared" si="3"/>
        <v>1</v>
      </c>
    </row>
    <row r="247" spans="1:37" x14ac:dyDescent="0.25">
      <c r="A247" s="5" t="s">
        <v>207</v>
      </c>
      <c r="B247" s="5" t="s">
        <v>205</v>
      </c>
      <c r="C247" s="5" t="s">
        <v>204</v>
      </c>
      <c r="D247" s="5" t="s">
        <v>35</v>
      </c>
      <c r="E247" s="5" t="s">
        <v>209</v>
      </c>
      <c r="F247" s="5" t="s">
        <v>208</v>
      </c>
      <c r="G247" s="5">
        <v>2</v>
      </c>
      <c r="H247" s="15">
        <v>2</v>
      </c>
      <c r="I247" s="4" t="s">
        <v>1900</v>
      </c>
      <c r="J247" s="13">
        <f>IFERROR(IF(INDEX('11.1_Outliers-Generation'!$N$5:$N$500,MATCH($F247,'11.1_Outliers-Generation'!$F$5:$F$500,0))&lt;&gt;"N",
INDEX('11.1_Outliers-Generation'!J$5:J$500,MATCH($F247,'11.1_Outliers-Generation'!$F$5:$F$500,0)),""),"")</f>
        <v>1.3300979622135771</v>
      </c>
      <c r="K247" s="8">
        <f>IFERROR(IF(INDEX('11.1_Outliers-Generation'!$N$5:$N$500,MATCH($F247,'11.1_Outliers-Generation'!$F$5:$F$500,0))&lt;&gt;"N",
INDEX('11.1_Outliers-Generation'!K$5:K$500,MATCH($F247,'11.1_Outliers-Generation'!$F$5:$F$500,0)),""),"")</f>
        <v>2014</v>
      </c>
      <c r="L247" s="13" t="str">
        <f>IFERROR(IF(INDEX('11.1_Outliers-Generation'!$N$5:$N$500,MATCH($F247,'11.1_Outliers-Generation'!$F$5:$F$500,0))&lt;&gt;"N",
INDEX('11.1_Outliers-Generation'!L$5:L$500,MATCH($F247,'11.1_Outliers-Generation'!$F$5:$F$500,0)),""),"")</f>
        <v>WaW_200</v>
      </c>
      <c r="M247" s="14" t="str">
        <f>IFERROR(IF(INDEX('11.2_Outliers-Collection_cov'!$N$5:$N$500,MATCH($F247,'11.2_Outliers-Collection_cov'!$F$5:$F$500,0))&lt;&gt;"N",
INDEX('11.2_Outliers-Collection_cov'!J$5:J$500,MATCH($F247,'11.2_Outliers-Collection_cov'!$F$5:$F$500,0)),""),"")</f>
        <v/>
      </c>
      <c r="N247" s="8" t="str">
        <f>IFERROR(IF(INDEX('11.2_Outliers-Collection_cov'!$N$5:$N$500,MATCH($F247,'11.2_Outliers-Collection_cov'!$F$5:$F$500,0))&lt;&gt;"N",
INDEX('11.2_Outliers-Collection_cov'!K$5:K$500,MATCH($F247,'11.2_Outliers-Collection_cov'!$F$5:$F$500,0)),""),"")</f>
        <v/>
      </c>
      <c r="O247" s="13" t="str">
        <f>IFERROR(IF(INDEX('11.2_Outliers-Collection_cov'!$N$5:$N$500,MATCH($F247,'11.2_Outliers-Collection_cov'!$F$5:$F$500,0))&lt;&gt;"N",
INDEX('11.2_Outliers-Collection_cov'!L$5:L$500,MATCH($F247,'11.2_Outliers-Collection_cov'!$F$5:$F$500,0)),""),"")</f>
        <v/>
      </c>
      <c r="P247" s="14" t="str">
        <f>IFERROR(IF(INDEX('11.3_Outliers-Plastic'!$N$5:$N$500,MATCH($F247,'11.3_Outliers-Plastic'!$F$5:$F$500,0))&lt;&gt;"N",
INDEX('11.3_Outliers-Plastic'!J$5:J$500,MATCH($F247,'11.3_Outliers-Plastic'!$F$5:$F$500,0)),""),"")</f>
        <v/>
      </c>
      <c r="Q247" s="8" t="str">
        <f>IFERROR(IF(INDEX('11.3_Outliers-Plastic'!$N$5:$N$500,MATCH($F247,'11.3_Outliers-Plastic'!$F$5:$F$500,0))&lt;&gt;"N",
INDEX('11.3_Outliers-Plastic'!K$5:K$500,MATCH($F247,'11.3_Outliers-Plastic'!$F$5:$F$500,0)),""),"")</f>
        <v/>
      </c>
      <c r="R247" s="14" t="str">
        <f>IFERROR(IF(INDEX('11.3_Outliers-Plastic'!$N$5:$N$500,MATCH($F247,'11.3_Outliers-Plastic'!$F$5:$F$500,0))&lt;&gt;"N",
INDEX('11.3_Outliers-Plastic'!L$5:L$500,MATCH($F247,'11.3_Outliers-Plastic'!$F$5:$F$500,0)),""),"")</f>
        <v/>
      </c>
      <c r="S247" s="12"/>
      <c r="T247" s="5"/>
      <c r="U247" s="5" t="s">
        <v>1569</v>
      </c>
      <c r="V247" s="14" t="str">
        <f>IFERROR(IF(INDEX('11.5_Outliers-Other_recovery'!$N$5:$N$500,MATCH($F247,'11.5_Outliers-Other_recovery'!$F$5:$F$500,0))&lt;&gt;"N",
INDEX('11.5_Outliers-Other_recovery'!J$5:J$500,MATCH($F247,'11.5_Outliers-Other_recovery'!$F$5:$F$500,0)),""),"")</f>
        <v/>
      </c>
      <c r="W247" s="8" t="str">
        <f>IFERROR(IF(INDEX('11.5_Outliers-Other_recovery'!$N$5:$N$500,MATCH($F247,'11.5_Outliers-Other_recovery'!$F$5:$F$500,0))&lt;&gt;"N",
INDEX('11.5_Outliers-Other_recovery'!K$5:K$500,MATCH($F247,'11.5_Outliers-Other_recovery'!$F$5:$F$500,0)),""),"")</f>
        <v/>
      </c>
      <c r="X247" s="14" t="str">
        <f>IFERROR(IF(INDEX('11.5_Outliers-Other_recovery'!$N$5:$N$500,MATCH($F247,'11.5_Outliers-Other_recovery'!$F$5:$F$500,0))&lt;&gt;"N",
INDEX('11.5_Outliers-Other_recovery'!L$5:L$500,MATCH($F247,'11.5_Outliers-Other_recovery'!$F$5:$F$500,0)),""),"")</f>
        <v/>
      </c>
      <c r="Y247" s="14" t="str">
        <f>IFERROR(IF(INDEX('11.4_Outliers-Formal_dry_recy'!$N$5:$N$500,MATCH($F247,'11.4_Outliers-Formal_dry_recy'!$F$5:$F$500,0))&lt;&gt;"N",
INDEX('11.4_Outliers-Formal_dry_recy'!J$5:J$500,MATCH($F247,'11.4_Outliers-Formal_dry_recy'!$F$5:$F$500,0)),""),"")</f>
        <v/>
      </c>
      <c r="Z247" s="8" t="str">
        <f>IFERROR(IF(INDEX('11.4_Outliers-Formal_dry_recy'!$N$5:$N$500,MATCH($F247,'11.4_Outliers-Formal_dry_recy'!$F$5:$F$500,0))&lt;&gt;"N",
INDEX('11.4_Outliers-Formal_dry_recy'!K$5:K$500,MATCH($F247,'11.4_Outliers-Formal_dry_recy'!$F$5:$F$500,0)),""),"")</f>
        <v/>
      </c>
      <c r="AA247" s="14" t="str">
        <f>IFERROR(IF(INDEX('11.4_Outliers-Formal_dry_recy'!$N$5:$N$500,MATCH($F247,'11.4_Outliers-Formal_dry_recy'!$F$5:$F$500,0))&lt;&gt;"N",
INDEX('11.4_Outliers-Formal_dry_recy'!L$5:L$500,MATCH($F247,'11.4_Outliers-Formal_dry_recy'!$F$5:$F$500,0)),""),"")</f>
        <v/>
      </c>
      <c r="AB247" s="14" t="str">
        <f>IFERROR(IF(INDEX('11.6_Outliers-Incineration'!$N$5:$N$500,MATCH($F247,'11.6_Outliers-Incineration'!$F$5:$F$500,0))&lt;&gt;"N",
INDEX('11.6_Outliers-Incineration'!J$5:J$500,MATCH($F247,'11.6_Outliers-Incineration'!$F$5:$F$500,0)),""),"")</f>
        <v/>
      </c>
      <c r="AC247" s="8" t="str">
        <f>IFERROR(IF(INDEX('11.6_Outliers-Incineration'!$N$5:$N$500,MATCH($F247,'11.6_Outliers-Incineration'!$F$5:$F$500,0))&lt;&gt;"N",
INDEX('11.6_Outliers-Incineration'!K$5:K$500,MATCH($F247,'11.6_Outliers-Incineration'!$F$5:$F$500,0)),""),"")</f>
        <v/>
      </c>
      <c r="AD247" s="14" t="str">
        <f>IFERROR(IF(INDEX('11.6_Outliers-Incineration'!$N$5:$N$500,MATCH($F247,'11.6_Outliers-Incineration'!$F$5:$F$500,0))&lt;&gt;"N",
INDEX('11.6_Outliers-Incineration'!L$5:L$500,MATCH($F247,'11.6_Outliers-Incineration'!$F$5:$F$500,0)),""),"")</f>
        <v/>
      </c>
      <c r="AE247" s="14" t="str">
        <f>IFERROR(IF(INDEX('11.7_Outliers-Controlled_disp'!$N$5:$N$500,MATCH($F247,'11.7_Outliers-Controlled_disp'!$F$5:$F$500,0))&lt;&gt;"N",
INDEX('11.7_Outliers-Controlled_disp'!J$5:J$500,MATCH($F247,'11.7_Outliers-Controlled_disp'!$F$5:$F$500,0)),""),"")</f>
        <v/>
      </c>
      <c r="AF247" s="8" t="str">
        <f>IFERROR(IF(INDEX('11.7_Outliers-Controlled_disp'!$N$5:$N$500,MATCH($F247,'11.7_Outliers-Controlled_disp'!$F$5:$F$500,0))&lt;&gt;"N",
INDEX('11.7_Outliers-Controlled_disp'!K$5:K$500,MATCH($F247,'11.7_Outliers-Controlled_disp'!$F$5:$F$500,0)),""),"")</f>
        <v/>
      </c>
      <c r="AG247" s="14" t="str">
        <f>IFERROR(IF(INDEX('11.7_Outliers-Controlled_disp'!$N$5:$N$500,MATCH($F247,'11.7_Outliers-Controlled_disp'!$F$5:$F$500,0))&lt;&gt;"N",
INDEX('11.7_Outliers-Controlled_disp'!L$5:L$500,MATCH($F247,'11.7_Outliers-Controlled_disp'!$F$5:$F$500,0)),""),"")</f>
        <v/>
      </c>
      <c r="AI247" s="5"/>
      <c r="AJ247" s="5" t="s">
        <v>1569</v>
      </c>
      <c r="AK247" s="5">
        <f t="shared" si="3"/>
        <v>1</v>
      </c>
    </row>
    <row r="248" spans="1:37" x14ac:dyDescent="0.25">
      <c r="A248" s="5" t="s">
        <v>1207</v>
      </c>
      <c r="B248" s="5" t="s">
        <v>1205</v>
      </c>
      <c r="C248" s="5" t="s">
        <v>1204</v>
      </c>
      <c r="D248" s="5" t="s">
        <v>1038</v>
      </c>
      <c r="E248" s="5" t="s">
        <v>1208</v>
      </c>
      <c r="F248" s="5" t="s">
        <v>3313</v>
      </c>
      <c r="G248" s="5">
        <v>2</v>
      </c>
      <c r="H248" s="15">
        <v>2</v>
      </c>
      <c r="I248" s="4" t="s">
        <v>3314</v>
      </c>
      <c r="J248" s="13">
        <f>IFERROR(IF(INDEX('11.1_Outliers-Generation'!$N$5:$N$500,MATCH($F248,'11.1_Outliers-Generation'!$F$5:$F$500,0))&lt;&gt;"N",
INDEX('11.1_Outliers-Generation'!J$5:J$500,MATCH($F248,'11.1_Outliers-Generation'!$F$5:$F$500,0)),""),"")</f>
        <v>0.66666666666666674</v>
      </c>
      <c r="K248" s="8">
        <f>IFERROR(IF(INDEX('11.1_Outliers-Generation'!$N$5:$N$500,MATCH($F248,'11.1_Outliers-Generation'!$F$5:$F$500,0))&lt;&gt;"N",
INDEX('11.1_Outliers-Generation'!K$5:K$500,MATCH($F248,'11.1_Outliers-Generation'!$F$5:$F$500,0)),""),"")</f>
        <v>2016</v>
      </c>
      <c r="L248" s="13" t="str">
        <f>IFERROR(IF(INDEX('11.1_Outliers-Generation'!$N$5:$N$500,MATCH($F248,'11.1_Outliers-Generation'!$F$5:$F$500,0))&lt;&gt;"N",
INDEX('11.1_Outliers-Generation'!L$5:L$500,MATCH($F248,'11.1_Outliers-Generation'!$F$5:$F$500,0)),""),"")</f>
        <v>WaW_202</v>
      </c>
      <c r="M248" s="14">
        <f>IFERROR(IF(INDEX('11.2_Outliers-Collection_cov'!$N$5:$N$500,MATCH($F248,'11.2_Outliers-Collection_cov'!$F$5:$F$500,0))&lt;&gt;"N",
INDEX('11.2_Outliers-Collection_cov'!J$5:J$500,MATCH($F248,'11.2_Outliers-Collection_cov'!$F$5:$F$500,0)),""),"")</f>
        <v>100</v>
      </c>
      <c r="N248" s="8">
        <f>IFERROR(IF(INDEX('11.2_Outliers-Collection_cov'!$N$5:$N$500,MATCH($F248,'11.2_Outliers-Collection_cov'!$F$5:$F$500,0))&lt;&gt;"N",
INDEX('11.2_Outliers-Collection_cov'!K$5:K$500,MATCH($F248,'11.2_Outliers-Collection_cov'!$F$5:$F$500,0)),""),"")</f>
        <v>2016</v>
      </c>
      <c r="O248" s="13" t="str">
        <f>IFERROR(IF(INDEX('11.2_Outliers-Collection_cov'!$N$5:$N$500,MATCH($F248,'11.2_Outliers-Collection_cov'!$F$5:$F$500,0))&lt;&gt;"N",
INDEX('11.2_Outliers-Collection_cov'!L$5:L$500,MATCH($F248,'11.2_Outliers-Collection_cov'!$F$5:$F$500,0)),""),"")</f>
        <v>WaW_202</v>
      </c>
      <c r="P248" s="14">
        <f>IFERROR(IF(INDEX('11.3_Outliers-Plastic'!$N$5:$N$500,MATCH($F248,'11.3_Outliers-Plastic'!$F$5:$F$500,0))&lt;&gt;"N",
INDEX('11.3_Outliers-Plastic'!J$5:J$500,MATCH($F248,'11.3_Outliers-Plastic'!$F$5:$F$500,0)),""),"")</f>
        <v>17</v>
      </c>
      <c r="Q248" s="8">
        <f>IFERROR(IF(INDEX('11.3_Outliers-Plastic'!$N$5:$N$500,MATCH($F248,'11.3_Outliers-Plastic'!$F$5:$F$500,0))&lt;&gt;"N",
INDEX('11.3_Outliers-Plastic'!K$5:K$500,MATCH($F248,'11.3_Outliers-Plastic'!$F$5:$F$500,0)),""),"")</f>
        <v>2016</v>
      </c>
      <c r="R248" s="14" t="str">
        <f>IFERROR(IF(INDEX('11.3_Outliers-Plastic'!$N$5:$N$500,MATCH($F248,'11.3_Outliers-Plastic'!$F$5:$F$500,0))&lt;&gt;"N",
INDEX('11.3_Outliers-Plastic'!L$5:L$500,MATCH($F248,'11.3_Outliers-Plastic'!$F$5:$F$500,0)),""),"")</f>
        <v>WaW_202</v>
      </c>
      <c r="S248" s="12"/>
      <c r="T248" s="5"/>
      <c r="U248" s="5" t="s">
        <v>1569</v>
      </c>
      <c r="V248" s="14" t="str">
        <f>IFERROR(IF(INDEX('11.5_Outliers-Other_recovery'!$N$5:$N$500,MATCH($F248,'11.5_Outliers-Other_recovery'!$F$5:$F$500,0))&lt;&gt;"N",
INDEX('11.5_Outliers-Other_recovery'!J$5:J$500,MATCH($F248,'11.5_Outliers-Other_recovery'!$F$5:$F$500,0)),""),"")</f>
        <v/>
      </c>
      <c r="W248" s="8" t="str">
        <f>IFERROR(IF(INDEX('11.5_Outliers-Other_recovery'!$N$5:$N$500,MATCH($F248,'11.5_Outliers-Other_recovery'!$F$5:$F$500,0))&lt;&gt;"N",
INDEX('11.5_Outliers-Other_recovery'!K$5:K$500,MATCH($F248,'11.5_Outliers-Other_recovery'!$F$5:$F$500,0)),""),"")</f>
        <v/>
      </c>
      <c r="X248" s="14" t="str">
        <f>IFERROR(IF(INDEX('11.5_Outliers-Other_recovery'!$N$5:$N$500,MATCH($F248,'11.5_Outliers-Other_recovery'!$F$5:$F$500,0))&lt;&gt;"N",
INDEX('11.5_Outliers-Other_recovery'!L$5:L$500,MATCH($F248,'11.5_Outliers-Other_recovery'!$F$5:$F$500,0)),""),"")</f>
        <v/>
      </c>
      <c r="Y248" s="14">
        <f>IFERROR(IF(INDEX('11.4_Outliers-Formal_dry_recy'!$N$5:$N$500,MATCH($F248,'11.4_Outliers-Formal_dry_recy'!$F$5:$F$500,0))&lt;&gt;"N",
INDEX('11.4_Outliers-Formal_dry_recy'!J$5:J$500,MATCH($F248,'11.4_Outliers-Formal_dry_recy'!$F$5:$F$500,0)),""),"")</f>
        <v>20</v>
      </c>
      <c r="Z248" s="8">
        <f>IFERROR(IF(INDEX('11.4_Outliers-Formal_dry_recy'!$N$5:$N$500,MATCH($F248,'11.4_Outliers-Formal_dry_recy'!$F$5:$F$500,0))&lt;&gt;"N",
INDEX('11.4_Outliers-Formal_dry_recy'!K$5:K$500,MATCH($F248,'11.4_Outliers-Formal_dry_recy'!$F$5:$F$500,0)),""),"")</f>
        <v>2016</v>
      </c>
      <c r="AA248" s="14" t="str">
        <f>IFERROR(IF(INDEX('11.4_Outliers-Formal_dry_recy'!$N$5:$N$500,MATCH($F248,'11.4_Outliers-Formal_dry_recy'!$F$5:$F$500,0))&lt;&gt;"N",
INDEX('11.4_Outliers-Formal_dry_recy'!L$5:L$500,MATCH($F248,'11.4_Outliers-Formal_dry_recy'!$F$5:$F$500,0)),""),"")</f>
        <v>WaW_202</v>
      </c>
      <c r="AB248" s="14">
        <f>IFERROR(IF(INDEX('11.6_Outliers-Incineration'!$N$5:$N$500,MATCH($F248,'11.6_Outliers-Incineration'!$F$5:$F$500,0))&lt;&gt;"N",
INDEX('11.6_Outliers-Incineration'!J$5:J$500,MATCH($F248,'11.6_Outliers-Incineration'!$F$5:$F$500,0)),""),"")</f>
        <v>0</v>
      </c>
      <c r="AC248" s="8">
        <f>IFERROR(IF(INDEX('11.6_Outliers-Incineration'!$N$5:$N$500,MATCH($F248,'11.6_Outliers-Incineration'!$F$5:$F$500,0))&lt;&gt;"N",
INDEX('11.6_Outliers-Incineration'!K$5:K$500,MATCH($F248,'11.6_Outliers-Incineration'!$F$5:$F$500,0)),""),"")</f>
        <v>2016</v>
      </c>
      <c r="AD248" s="14" t="str">
        <f>IFERROR(IF(INDEX('11.6_Outliers-Incineration'!$N$5:$N$500,MATCH($F248,'11.6_Outliers-Incineration'!$F$5:$F$500,0))&lt;&gt;"N",
INDEX('11.6_Outliers-Incineration'!L$5:L$500,MATCH($F248,'11.6_Outliers-Incineration'!$F$5:$F$500,0)),""),"")</f>
        <v>WaW_202</v>
      </c>
      <c r="AE248" s="14">
        <f>IFERROR(IF(INDEX('11.7_Outliers-Controlled_disp'!$N$5:$N$500,MATCH($F248,'11.7_Outliers-Controlled_disp'!$F$5:$F$500,0))&lt;&gt;"N",
INDEX('11.7_Outliers-Controlled_disp'!J$5:J$500,MATCH($F248,'11.7_Outliers-Controlled_disp'!$F$5:$F$500,0)),""),"")</f>
        <v>0</v>
      </c>
      <c r="AF248" s="8">
        <f>IFERROR(IF(INDEX('11.7_Outliers-Controlled_disp'!$N$5:$N$500,MATCH($F248,'11.7_Outliers-Controlled_disp'!$F$5:$F$500,0))&lt;&gt;"N",
INDEX('11.7_Outliers-Controlled_disp'!K$5:K$500,MATCH($F248,'11.7_Outliers-Controlled_disp'!$F$5:$F$500,0)),""),"")</f>
        <v>2016</v>
      </c>
      <c r="AG248" s="14" t="str">
        <f>IFERROR(IF(INDEX('11.7_Outliers-Controlled_disp'!$N$5:$N$500,MATCH($F248,'11.7_Outliers-Controlled_disp'!$F$5:$F$500,0))&lt;&gt;"N",
INDEX('11.7_Outliers-Controlled_disp'!L$5:L$500,MATCH($F248,'11.7_Outliers-Controlled_disp'!$F$5:$F$500,0)),""),"")</f>
        <v>WaW_202</v>
      </c>
      <c r="AI248" s="5"/>
      <c r="AJ248" s="5" t="s">
        <v>1569</v>
      </c>
      <c r="AK248" s="5">
        <f t="shared" si="3"/>
        <v>6</v>
      </c>
    </row>
    <row r="249" spans="1:37" x14ac:dyDescent="0.25">
      <c r="A249" s="5" t="s">
        <v>1209</v>
      </c>
      <c r="B249" s="5" t="s">
        <v>1212</v>
      </c>
      <c r="C249" s="5" t="s">
        <v>1211</v>
      </c>
      <c r="D249" s="5" t="s">
        <v>1038</v>
      </c>
      <c r="E249" s="5" t="s">
        <v>1213</v>
      </c>
      <c r="F249" s="5" t="s">
        <v>1210</v>
      </c>
      <c r="G249" s="5">
        <v>1</v>
      </c>
      <c r="H249" s="15">
        <v>1</v>
      </c>
      <c r="I249" s="4"/>
      <c r="J249" s="13">
        <f>IFERROR(IF(INDEX('11.1_Outliers-Generation'!$N$5:$N$500,MATCH($F249,'11.1_Outliers-Generation'!$F$5:$F$500,0))&lt;&gt;"N",
INDEX('11.1_Outliers-Generation'!J$5:J$500,MATCH($F249,'11.1_Outliers-Generation'!$F$5:$F$500,0)),""),"")</f>
        <v>0.63999999999999757</v>
      </c>
      <c r="K249" s="8">
        <f>IFERROR(IF(INDEX('11.1_Outliers-Generation'!$N$5:$N$500,MATCH($F249,'11.1_Outliers-Generation'!$F$5:$F$500,0))&lt;&gt;"N",
INDEX('11.1_Outliers-Generation'!K$5:K$500,MATCH($F249,'11.1_Outliers-Generation'!$F$5:$F$500,0)),""),"")</f>
        <v>2015</v>
      </c>
      <c r="L249" s="13" t="str">
        <f>IFERROR(IF(INDEX('11.1_Outliers-Generation'!$N$5:$N$500,MATCH($F249,'11.1_Outliers-Generation'!$F$5:$F$500,0))&lt;&gt;"N",
INDEX('11.1_Outliers-Generation'!L$5:L$500,MATCH($F249,'11.1_Outliers-Generation'!$F$5:$F$500,0)),""),"")</f>
        <v>WaW_204</v>
      </c>
      <c r="M249" s="14">
        <f>IFERROR(IF(INDEX('11.2_Outliers-Collection_cov'!$N$5:$N$500,MATCH($F249,'11.2_Outliers-Collection_cov'!$F$5:$F$500,0))&lt;&gt;"N",
INDEX('11.2_Outliers-Collection_cov'!J$5:J$500,MATCH($F249,'11.2_Outliers-Collection_cov'!$F$5:$F$500,0)),""),"")</f>
        <v>100</v>
      </c>
      <c r="N249" s="8">
        <f>IFERROR(IF(INDEX('11.2_Outliers-Collection_cov'!$N$5:$N$500,MATCH($F249,'11.2_Outliers-Collection_cov'!$F$5:$F$500,0))&lt;&gt;"N",
INDEX('11.2_Outliers-Collection_cov'!K$5:K$500,MATCH($F249,'11.2_Outliers-Collection_cov'!$F$5:$F$500,0)),""),"")</f>
        <v>2015</v>
      </c>
      <c r="O249" s="13" t="str">
        <f>IFERROR(IF(INDEX('11.2_Outliers-Collection_cov'!$N$5:$N$500,MATCH($F249,'11.2_Outliers-Collection_cov'!$F$5:$F$500,0))&lt;&gt;"N",
INDEX('11.2_Outliers-Collection_cov'!L$5:L$500,MATCH($F249,'11.2_Outliers-Collection_cov'!$F$5:$F$500,0)),""),"")</f>
        <v>WaW_204</v>
      </c>
      <c r="P249" s="14">
        <f>IFERROR(IF(INDEX('11.3_Outliers-Plastic'!$N$5:$N$500,MATCH($F249,'11.3_Outliers-Plastic'!$F$5:$F$500,0))&lt;&gt;"N",
INDEX('11.3_Outliers-Plastic'!J$5:J$500,MATCH($F249,'11.3_Outliers-Plastic'!$F$5:$F$500,0)),""),"")</f>
        <v>18.618618618618619</v>
      </c>
      <c r="Q249" s="8">
        <f>IFERROR(IF(INDEX('11.3_Outliers-Plastic'!$N$5:$N$500,MATCH($F249,'11.3_Outliers-Plastic'!$F$5:$F$500,0))&lt;&gt;"N",
INDEX('11.3_Outliers-Plastic'!K$5:K$500,MATCH($F249,'11.3_Outliers-Plastic'!$F$5:$F$500,0)),""),"")</f>
        <v>2015</v>
      </c>
      <c r="R249" s="14" t="str">
        <f>IFERROR(IF(INDEX('11.3_Outliers-Plastic'!$N$5:$N$500,MATCH($F249,'11.3_Outliers-Plastic'!$F$5:$F$500,0))&lt;&gt;"N",
INDEX('11.3_Outliers-Plastic'!L$5:L$500,MATCH($F249,'11.3_Outliers-Plastic'!$F$5:$F$500,0)),""),"")</f>
        <v>WaW_204</v>
      </c>
      <c r="S249" s="12"/>
      <c r="T249" s="5"/>
      <c r="U249" s="5" t="s">
        <v>1569</v>
      </c>
      <c r="V249" s="14" t="str">
        <f>IFERROR(IF(INDEX('11.5_Outliers-Other_recovery'!$N$5:$N$500,MATCH($F249,'11.5_Outliers-Other_recovery'!$F$5:$F$500,0))&lt;&gt;"N",
INDEX('11.5_Outliers-Other_recovery'!J$5:J$500,MATCH($F249,'11.5_Outliers-Other_recovery'!$F$5:$F$500,0)),""),"")</f>
        <v/>
      </c>
      <c r="W249" s="8" t="str">
        <f>IFERROR(IF(INDEX('11.5_Outliers-Other_recovery'!$N$5:$N$500,MATCH($F249,'11.5_Outliers-Other_recovery'!$F$5:$F$500,0))&lt;&gt;"N",
INDEX('11.5_Outliers-Other_recovery'!K$5:K$500,MATCH($F249,'11.5_Outliers-Other_recovery'!$F$5:$F$500,0)),""),"")</f>
        <v/>
      </c>
      <c r="X249" s="14" t="str">
        <f>IFERROR(IF(INDEX('11.5_Outliers-Other_recovery'!$N$5:$N$500,MATCH($F249,'11.5_Outliers-Other_recovery'!$F$5:$F$500,0))&lt;&gt;"N",
INDEX('11.5_Outliers-Other_recovery'!L$5:L$500,MATCH($F249,'11.5_Outliers-Other_recovery'!$F$5:$F$500,0)),""),"")</f>
        <v/>
      </c>
      <c r="Y249" s="14" t="str">
        <f>IFERROR(IF(INDEX('11.4_Outliers-Formal_dry_recy'!$N$5:$N$500,MATCH($F249,'11.4_Outliers-Formal_dry_recy'!$F$5:$F$500,0))&lt;&gt;"N",
INDEX('11.4_Outliers-Formal_dry_recy'!J$5:J$500,MATCH($F249,'11.4_Outliers-Formal_dry_recy'!$F$5:$F$500,0)),""),"")</f>
        <v/>
      </c>
      <c r="Z249" s="8" t="str">
        <f>IFERROR(IF(INDEX('11.4_Outliers-Formal_dry_recy'!$N$5:$N$500,MATCH($F249,'11.4_Outliers-Formal_dry_recy'!$F$5:$F$500,0))&lt;&gt;"N",
INDEX('11.4_Outliers-Formal_dry_recy'!K$5:K$500,MATCH($F249,'11.4_Outliers-Formal_dry_recy'!$F$5:$F$500,0)),""),"")</f>
        <v/>
      </c>
      <c r="AA249" s="14" t="str">
        <f>IFERROR(IF(INDEX('11.4_Outliers-Formal_dry_recy'!$N$5:$N$500,MATCH($F249,'11.4_Outliers-Formal_dry_recy'!$F$5:$F$500,0))&lt;&gt;"N",
INDEX('11.4_Outliers-Formal_dry_recy'!L$5:L$500,MATCH($F249,'11.4_Outliers-Formal_dry_recy'!$F$5:$F$500,0)),""),"")</f>
        <v/>
      </c>
      <c r="AB249" s="14" t="str">
        <f>IFERROR(IF(INDEX('11.6_Outliers-Incineration'!$N$5:$N$500,MATCH($F249,'11.6_Outliers-Incineration'!$F$5:$F$500,0))&lt;&gt;"N",
INDEX('11.6_Outliers-Incineration'!J$5:J$500,MATCH($F249,'11.6_Outliers-Incineration'!$F$5:$F$500,0)),""),"")</f>
        <v/>
      </c>
      <c r="AC249" s="8" t="str">
        <f>IFERROR(IF(INDEX('11.6_Outliers-Incineration'!$N$5:$N$500,MATCH($F249,'11.6_Outliers-Incineration'!$F$5:$F$500,0))&lt;&gt;"N",
INDEX('11.6_Outliers-Incineration'!K$5:K$500,MATCH($F249,'11.6_Outliers-Incineration'!$F$5:$F$500,0)),""),"")</f>
        <v/>
      </c>
      <c r="AD249" s="14" t="str">
        <f>IFERROR(IF(INDEX('11.6_Outliers-Incineration'!$N$5:$N$500,MATCH($F249,'11.6_Outliers-Incineration'!$F$5:$F$500,0))&lt;&gt;"N",
INDEX('11.6_Outliers-Incineration'!L$5:L$500,MATCH($F249,'11.6_Outliers-Incineration'!$F$5:$F$500,0)),""),"")</f>
        <v/>
      </c>
      <c r="AE249" s="14" t="str">
        <f>IFERROR(IF(INDEX('11.7_Outliers-Controlled_disp'!$N$5:$N$500,MATCH($F249,'11.7_Outliers-Controlled_disp'!$F$5:$F$500,0))&lt;&gt;"N",
INDEX('11.7_Outliers-Controlled_disp'!J$5:J$500,MATCH($F249,'11.7_Outliers-Controlled_disp'!$F$5:$F$500,0)),""),"")</f>
        <v/>
      </c>
      <c r="AF249" s="8" t="str">
        <f>IFERROR(IF(INDEX('11.7_Outliers-Controlled_disp'!$N$5:$N$500,MATCH($F249,'11.7_Outliers-Controlled_disp'!$F$5:$F$500,0))&lt;&gt;"N",
INDEX('11.7_Outliers-Controlled_disp'!K$5:K$500,MATCH($F249,'11.7_Outliers-Controlled_disp'!$F$5:$F$500,0)),""),"")</f>
        <v/>
      </c>
      <c r="AG249" s="14" t="str">
        <f>IFERROR(IF(INDEX('11.7_Outliers-Controlled_disp'!$N$5:$N$500,MATCH($F249,'11.7_Outliers-Controlled_disp'!$F$5:$F$500,0))&lt;&gt;"N",
INDEX('11.7_Outliers-Controlled_disp'!L$5:L$500,MATCH($F249,'11.7_Outliers-Controlled_disp'!$F$5:$F$500,0)),""),"")</f>
        <v/>
      </c>
      <c r="AI249" s="5"/>
      <c r="AJ249" s="5" t="s">
        <v>1569</v>
      </c>
      <c r="AK249" s="5">
        <f t="shared" si="3"/>
        <v>3</v>
      </c>
    </row>
    <row r="250" spans="1:37" x14ac:dyDescent="0.25">
      <c r="A250" s="5" t="s">
        <v>210</v>
      </c>
      <c r="B250" s="5" t="s">
        <v>213</v>
      </c>
      <c r="C250" s="5" t="s">
        <v>212</v>
      </c>
      <c r="D250" s="5" t="s">
        <v>35</v>
      </c>
      <c r="E250" s="5" t="s">
        <v>214</v>
      </c>
      <c r="F250" s="5" t="s">
        <v>211</v>
      </c>
      <c r="G250" s="5">
        <v>2</v>
      </c>
      <c r="H250" s="15">
        <v>1</v>
      </c>
      <c r="I250" s="4"/>
      <c r="J250" s="13">
        <f>IFERROR(IF(INDEX('11.1_Outliers-Generation'!$N$5:$N$500,MATCH($F250,'11.1_Outliers-Generation'!$F$5:$F$500,0))&lt;&gt;"N",
INDEX('11.1_Outliers-Generation'!J$5:J$500,MATCH($F250,'11.1_Outliers-Generation'!$F$5:$F$500,0)),""),"")</f>
        <v>1.2230674052765826</v>
      </c>
      <c r="K250" s="8">
        <f>IFERROR(IF(INDEX('11.1_Outliers-Generation'!$N$5:$N$500,MATCH($F250,'11.1_Outliers-Generation'!$F$5:$F$500,0))&lt;&gt;"N",
INDEX('11.1_Outliers-Generation'!K$5:K$500,MATCH($F250,'11.1_Outliers-Generation'!$F$5:$F$500,0)),""),"")</f>
        <v>2013</v>
      </c>
      <c r="L250" s="13" t="str">
        <f>IFERROR(IF(INDEX('11.1_Outliers-Generation'!$N$5:$N$500,MATCH($F250,'11.1_Outliers-Generation'!$F$5:$F$500,0))&lt;&gt;"N",
INDEX('11.1_Outliers-Generation'!L$5:L$500,MATCH($F250,'11.1_Outliers-Generation'!$F$5:$F$500,0)),""),"")</f>
        <v>WaW_205</v>
      </c>
      <c r="M250" s="14">
        <f>IFERROR(IF(INDEX('11.2_Outliers-Collection_cov'!$N$5:$N$500,MATCH($F250,'11.2_Outliers-Collection_cov'!$F$5:$F$500,0))&lt;&gt;"N",
INDEX('11.2_Outliers-Collection_cov'!J$5:J$500,MATCH($F250,'11.2_Outliers-Collection_cov'!$F$5:$F$500,0)),""),"")</f>
        <v>100</v>
      </c>
      <c r="N250" s="8">
        <f>IFERROR(IF(INDEX('11.2_Outliers-Collection_cov'!$N$5:$N$500,MATCH($F250,'11.2_Outliers-Collection_cov'!$F$5:$F$500,0))&lt;&gt;"N",
INDEX('11.2_Outliers-Collection_cov'!K$5:K$500,MATCH($F250,'11.2_Outliers-Collection_cov'!$F$5:$F$500,0)),""),"")</f>
        <v>2013</v>
      </c>
      <c r="O250" s="13" t="str">
        <f>IFERROR(IF(INDEX('11.2_Outliers-Collection_cov'!$N$5:$N$500,MATCH($F250,'11.2_Outliers-Collection_cov'!$F$5:$F$500,0))&lt;&gt;"N",
INDEX('11.2_Outliers-Collection_cov'!L$5:L$500,MATCH($F250,'11.2_Outliers-Collection_cov'!$F$5:$F$500,0)),""),"")</f>
        <v>WaW_205</v>
      </c>
      <c r="P250" s="14">
        <f>IFERROR(IF(INDEX('11.3_Outliers-Plastic'!$N$5:$N$500,MATCH($F250,'11.3_Outliers-Plastic'!$F$5:$F$500,0))&lt;&gt;"N",
INDEX('11.3_Outliers-Plastic'!J$5:J$500,MATCH($F250,'11.3_Outliers-Plastic'!$F$5:$F$500,0)),""),"")</f>
        <v>19.607060935474223</v>
      </c>
      <c r="Q250" s="8">
        <f>IFERROR(IF(INDEX('11.3_Outliers-Plastic'!$N$5:$N$500,MATCH($F250,'11.3_Outliers-Plastic'!$F$5:$F$500,0))&lt;&gt;"N",
INDEX('11.3_Outliers-Plastic'!K$5:K$500,MATCH($F250,'11.3_Outliers-Plastic'!$F$5:$F$500,0)),""),"")</f>
        <v>2013</v>
      </c>
      <c r="R250" s="14" t="str">
        <f>IFERROR(IF(INDEX('11.3_Outliers-Plastic'!$N$5:$N$500,MATCH($F250,'11.3_Outliers-Plastic'!$F$5:$F$500,0))&lt;&gt;"N",
INDEX('11.3_Outliers-Plastic'!L$5:L$500,MATCH($F250,'11.3_Outliers-Plastic'!$F$5:$F$500,0)),""),"")</f>
        <v>WaW_205</v>
      </c>
      <c r="S250" s="12"/>
      <c r="T250" s="5"/>
      <c r="U250" s="5" t="s">
        <v>1569</v>
      </c>
      <c r="V250" s="14">
        <f>IFERROR(IF(INDEX('11.5_Outliers-Other_recovery'!$N$5:$N$500,MATCH($F250,'11.5_Outliers-Other_recovery'!$F$5:$F$500,0))&lt;&gt;"N",
INDEX('11.5_Outliers-Other_recovery'!J$5:J$500,MATCH($F250,'11.5_Outliers-Other_recovery'!$F$5:$F$500,0)),""),"")</f>
        <v>0</v>
      </c>
      <c r="W250" s="8">
        <f>IFERROR(IF(INDEX('11.5_Outliers-Other_recovery'!$N$5:$N$500,MATCH($F250,'11.5_Outliers-Other_recovery'!$F$5:$F$500,0))&lt;&gt;"N",
INDEX('11.5_Outliers-Other_recovery'!K$5:K$500,MATCH($F250,'11.5_Outliers-Other_recovery'!$F$5:$F$500,0)),""),"")</f>
        <v>2013</v>
      </c>
      <c r="X250" s="14" t="str">
        <f>IFERROR(IF(INDEX('11.5_Outliers-Other_recovery'!$N$5:$N$500,MATCH($F250,'11.5_Outliers-Other_recovery'!$F$5:$F$500,0))&lt;&gt;"N",
INDEX('11.5_Outliers-Other_recovery'!L$5:L$500,MATCH($F250,'11.5_Outliers-Other_recovery'!$F$5:$F$500,0)),""),"")</f>
        <v>WaW_205</v>
      </c>
      <c r="Y250" s="14">
        <f>IFERROR(IF(INDEX('11.4_Outliers-Formal_dry_recy'!$N$5:$N$500,MATCH($F250,'11.4_Outliers-Formal_dry_recy'!$F$5:$F$500,0))&lt;&gt;"N",
INDEX('11.4_Outliers-Formal_dry_recy'!J$5:J$500,MATCH($F250,'11.4_Outliers-Formal_dry_recy'!$F$5:$F$500,0)),""),"")</f>
        <v>13</v>
      </c>
      <c r="Z250" s="8">
        <f>IFERROR(IF(INDEX('11.4_Outliers-Formal_dry_recy'!$N$5:$N$500,MATCH($F250,'11.4_Outliers-Formal_dry_recy'!$F$5:$F$500,0))&lt;&gt;"N",
INDEX('11.4_Outliers-Formal_dry_recy'!K$5:K$500,MATCH($F250,'11.4_Outliers-Formal_dry_recy'!$F$5:$F$500,0)),""),"")</f>
        <v>2013</v>
      </c>
      <c r="AA250" s="14" t="str">
        <f>IFERROR(IF(INDEX('11.4_Outliers-Formal_dry_recy'!$N$5:$N$500,MATCH($F250,'11.4_Outliers-Formal_dry_recy'!$F$5:$F$500,0))&lt;&gt;"N",
INDEX('11.4_Outliers-Formal_dry_recy'!L$5:L$500,MATCH($F250,'11.4_Outliers-Formal_dry_recy'!$F$5:$F$500,0)),""),"")</f>
        <v>WaW_205</v>
      </c>
      <c r="AB250" s="14">
        <f>IFERROR(IF(INDEX('11.6_Outliers-Incineration'!$N$5:$N$500,MATCH($F250,'11.6_Outliers-Incineration'!$F$5:$F$500,0))&lt;&gt;"N",
INDEX('11.6_Outliers-Incineration'!J$5:J$500,MATCH($F250,'11.6_Outliers-Incineration'!$F$5:$F$500,0)),""),"")</f>
        <v>0</v>
      </c>
      <c r="AC250" s="8">
        <f>IFERROR(IF(INDEX('11.6_Outliers-Incineration'!$N$5:$N$500,MATCH($F250,'11.6_Outliers-Incineration'!$F$5:$F$500,0))&lt;&gt;"N",
INDEX('11.6_Outliers-Incineration'!K$5:K$500,MATCH($F250,'11.6_Outliers-Incineration'!$F$5:$F$500,0)),""),"")</f>
        <v>2013</v>
      </c>
      <c r="AD250" s="14" t="str">
        <f>IFERROR(IF(INDEX('11.6_Outliers-Incineration'!$N$5:$N$500,MATCH($F250,'11.6_Outliers-Incineration'!$F$5:$F$500,0))&lt;&gt;"N",
INDEX('11.6_Outliers-Incineration'!L$5:L$500,MATCH($F250,'11.6_Outliers-Incineration'!$F$5:$F$500,0)),""),"")</f>
        <v>WaW_205</v>
      </c>
      <c r="AE250" s="14">
        <f>IFERROR(IF(INDEX('11.7_Outliers-Controlled_disp'!$N$5:$N$500,MATCH($F250,'11.7_Outliers-Controlled_disp'!$F$5:$F$500,0))&lt;&gt;"N",
INDEX('11.7_Outliers-Controlled_disp'!J$5:J$500,MATCH($F250,'11.7_Outliers-Controlled_disp'!$F$5:$F$500,0)),""),"")</f>
        <v>100</v>
      </c>
      <c r="AF250" s="8">
        <f>IFERROR(IF(INDEX('11.7_Outliers-Controlled_disp'!$N$5:$N$500,MATCH($F250,'11.7_Outliers-Controlled_disp'!$F$5:$F$500,0))&lt;&gt;"N",
INDEX('11.7_Outliers-Controlled_disp'!K$5:K$500,MATCH($F250,'11.7_Outliers-Controlled_disp'!$F$5:$F$500,0)),""),"")</f>
        <v>2013</v>
      </c>
      <c r="AG250" s="14" t="str">
        <f>IFERROR(IF(INDEX('11.7_Outliers-Controlled_disp'!$N$5:$N$500,MATCH($F250,'11.7_Outliers-Controlled_disp'!$F$5:$F$500,0))&lt;&gt;"N",
INDEX('11.7_Outliers-Controlled_disp'!L$5:L$500,MATCH($F250,'11.7_Outliers-Controlled_disp'!$F$5:$F$500,0)),""),"")</f>
        <v>WaW_205</v>
      </c>
      <c r="AI250" s="5"/>
      <c r="AJ250" s="5" t="s">
        <v>1569</v>
      </c>
      <c r="AK250" s="5">
        <f t="shared" si="3"/>
        <v>7</v>
      </c>
    </row>
    <row r="251" spans="1:37" x14ac:dyDescent="0.25">
      <c r="A251" s="5" t="s">
        <v>215</v>
      </c>
      <c r="B251" s="5" t="s">
        <v>213</v>
      </c>
      <c r="C251" s="5" t="s">
        <v>212</v>
      </c>
      <c r="D251" s="5" t="s">
        <v>35</v>
      </c>
      <c r="E251" s="5" t="s">
        <v>217</v>
      </c>
      <c r="F251" s="5" t="s">
        <v>216</v>
      </c>
      <c r="G251" s="5">
        <v>2</v>
      </c>
      <c r="H251" s="15">
        <v>1</v>
      </c>
      <c r="I251" s="4"/>
      <c r="J251" s="13">
        <f>IFERROR(IF(INDEX('11.1_Outliers-Generation'!$N$5:$N$500,MATCH($F251,'11.1_Outliers-Generation'!$F$5:$F$500,0))&lt;&gt;"N",
INDEX('11.1_Outliers-Generation'!J$5:J$500,MATCH($F251,'11.1_Outliers-Generation'!$F$5:$F$500,0)),""),"")</f>
        <v>1.5643680964079016</v>
      </c>
      <c r="K251" s="8">
        <f>IFERROR(IF(INDEX('11.1_Outliers-Generation'!$N$5:$N$500,MATCH($F251,'11.1_Outliers-Generation'!$F$5:$F$500,0))&lt;&gt;"N",
INDEX('11.1_Outliers-Generation'!K$5:K$500,MATCH($F251,'11.1_Outliers-Generation'!$F$5:$F$500,0)),""),"")</f>
        <v>2013</v>
      </c>
      <c r="L251" s="13" t="str">
        <f>IFERROR(IF(INDEX('11.1_Outliers-Generation'!$N$5:$N$500,MATCH($F251,'11.1_Outliers-Generation'!$F$5:$F$500,0))&lt;&gt;"N",
INDEX('11.1_Outliers-Generation'!L$5:L$500,MATCH($F251,'11.1_Outliers-Generation'!$F$5:$F$500,0)),""),"")</f>
        <v>WaW_206</v>
      </c>
      <c r="M251" s="14">
        <f>IFERROR(IF(INDEX('11.2_Outliers-Collection_cov'!$N$5:$N$500,MATCH($F251,'11.2_Outliers-Collection_cov'!$F$5:$F$500,0))&lt;&gt;"N",
INDEX('11.2_Outliers-Collection_cov'!J$5:J$500,MATCH($F251,'11.2_Outliers-Collection_cov'!$F$5:$F$500,0)),""),"")</f>
        <v>98</v>
      </c>
      <c r="N251" s="8">
        <f>IFERROR(IF(INDEX('11.2_Outliers-Collection_cov'!$N$5:$N$500,MATCH($F251,'11.2_Outliers-Collection_cov'!$F$5:$F$500,0))&lt;&gt;"N",
INDEX('11.2_Outliers-Collection_cov'!K$5:K$500,MATCH($F251,'11.2_Outliers-Collection_cov'!$F$5:$F$500,0)),""),"")</f>
        <v>2013</v>
      </c>
      <c r="O251" s="13" t="str">
        <f>IFERROR(IF(INDEX('11.2_Outliers-Collection_cov'!$N$5:$N$500,MATCH($F251,'11.2_Outliers-Collection_cov'!$F$5:$F$500,0))&lt;&gt;"N",
INDEX('11.2_Outliers-Collection_cov'!L$5:L$500,MATCH($F251,'11.2_Outliers-Collection_cov'!$F$5:$F$500,0)),""),"")</f>
        <v>WaW_206</v>
      </c>
      <c r="P251" s="14">
        <f>IFERROR(IF(INDEX('11.3_Outliers-Plastic'!$N$5:$N$500,MATCH($F251,'11.3_Outliers-Plastic'!$F$5:$F$500,0))&lt;&gt;"N",
INDEX('11.3_Outliers-Plastic'!J$5:J$500,MATCH($F251,'11.3_Outliers-Plastic'!$F$5:$F$500,0)),""),"")</f>
        <v>9.9198396793587165</v>
      </c>
      <c r="Q251" s="8">
        <f>IFERROR(IF(INDEX('11.3_Outliers-Plastic'!$N$5:$N$500,MATCH($F251,'11.3_Outliers-Plastic'!$F$5:$F$500,0))&lt;&gt;"N",
INDEX('11.3_Outliers-Plastic'!K$5:K$500,MATCH($F251,'11.3_Outliers-Plastic'!$F$5:$F$500,0)),""),"")</f>
        <v>2013</v>
      </c>
      <c r="R251" s="14" t="str">
        <f>IFERROR(IF(INDEX('11.3_Outliers-Plastic'!$N$5:$N$500,MATCH($F251,'11.3_Outliers-Plastic'!$F$5:$F$500,0))&lt;&gt;"N",
INDEX('11.3_Outliers-Plastic'!L$5:L$500,MATCH($F251,'11.3_Outliers-Plastic'!$F$5:$F$500,0)),""),"")</f>
        <v>WaW_206</v>
      </c>
      <c r="S251" s="12"/>
      <c r="T251" s="5"/>
      <c r="U251" s="5" t="s">
        <v>1569</v>
      </c>
      <c r="V251" s="14">
        <f>IFERROR(IF(INDEX('11.5_Outliers-Other_recovery'!$N$5:$N$500,MATCH($F251,'11.5_Outliers-Other_recovery'!$F$5:$F$500,0))&lt;&gt;"N",
INDEX('11.5_Outliers-Other_recovery'!J$5:J$500,MATCH($F251,'11.5_Outliers-Other_recovery'!$F$5:$F$500,0)),""),"")</f>
        <v>0</v>
      </c>
      <c r="W251" s="8">
        <f>IFERROR(IF(INDEX('11.5_Outliers-Other_recovery'!$N$5:$N$500,MATCH($F251,'11.5_Outliers-Other_recovery'!$F$5:$F$500,0))&lt;&gt;"N",
INDEX('11.5_Outliers-Other_recovery'!K$5:K$500,MATCH($F251,'11.5_Outliers-Other_recovery'!$F$5:$F$500,0)),""),"")</f>
        <v>2013</v>
      </c>
      <c r="X251" s="14" t="str">
        <f>IFERROR(IF(INDEX('11.5_Outliers-Other_recovery'!$N$5:$N$500,MATCH($F251,'11.5_Outliers-Other_recovery'!$F$5:$F$500,0))&lt;&gt;"N",
INDEX('11.5_Outliers-Other_recovery'!L$5:L$500,MATCH($F251,'11.5_Outliers-Other_recovery'!$F$5:$F$500,0)),""),"")</f>
        <v>WaW_206</v>
      </c>
      <c r="Y251" s="14">
        <f>IFERROR(IF(INDEX('11.4_Outliers-Formal_dry_recy'!$N$5:$N$500,MATCH($F251,'11.4_Outliers-Formal_dry_recy'!$F$5:$F$500,0))&lt;&gt;"N",
INDEX('11.4_Outliers-Formal_dry_recy'!J$5:J$500,MATCH($F251,'11.4_Outliers-Formal_dry_recy'!$F$5:$F$500,0)),""),"")</f>
        <v>36</v>
      </c>
      <c r="Z251" s="8">
        <f>IFERROR(IF(INDEX('11.4_Outliers-Formal_dry_recy'!$N$5:$N$500,MATCH($F251,'11.4_Outliers-Formal_dry_recy'!$F$5:$F$500,0))&lt;&gt;"N",
INDEX('11.4_Outliers-Formal_dry_recy'!K$5:K$500,MATCH($F251,'11.4_Outliers-Formal_dry_recy'!$F$5:$F$500,0)),""),"")</f>
        <v>2013</v>
      </c>
      <c r="AA251" s="14" t="str">
        <f>IFERROR(IF(INDEX('11.4_Outliers-Formal_dry_recy'!$N$5:$N$500,MATCH($F251,'11.4_Outliers-Formal_dry_recy'!$F$5:$F$500,0))&lt;&gt;"N",
INDEX('11.4_Outliers-Formal_dry_recy'!L$5:L$500,MATCH($F251,'11.4_Outliers-Formal_dry_recy'!$F$5:$F$500,0)),""),"")</f>
        <v>WaW_206</v>
      </c>
      <c r="AB251" s="14">
        <f>IFERROR(IF(INDEX('11.6_Outliers-Incineration'!$N$5:$N$500,MATCH($F251,'11.6_Outliers-Incineration'!$F$5:$F$500,0))&lt;&gt;"N",
INDEX('11.6_Outliers-Incineration'!J$5:J$500,MATCH($F251,'11.6_Outliers-Incineration'!$F$5:$F$500,0)),""),"")</f>
        <v>0</v>
      </c>
      <c r="AC251" s="8">
        <f>IFERROR(IF(INDEX('11.6_Outliers-Incineration'!$N$5:$N$500,MATCH($F251,'11.6_Outliers-Incineration'!$F$5:$F$500,0))&lt;&gt;"N",
INDEX('11.6_Outliers-Incineration'!K$5:K$500,MATCH($F251,'11.6_Outliers-Incineration'!$F$5:$F$500,0)),""),"")</f>
        <v>2013</v>
      </c>
      <c r="AD251" s="14" t="str">
        <f>IFERROR(IF(INDEX('11.6_Outliers-Incineration'!$N$5:$N$500,MATCH($F251,'11.6_Outliers-Incineration'!$F$5:$F$500,0))&lt;&gt;"N",
INDEX('11.6_Outliers-Incineration'!L$5:L$500,MATCH($F251,'11.6_Outliers-Incineration'!$F$5:$F$500,0)),""),"")</f>
        <v>WaW_206</v>
      </c>
      <c r="AE251" s="14">
        <f>IFERROR(IF(INDEX('11.7_Outliers-Controlled_disp'!$N$5:$N$500,MATCH($F251,'11.7_Outliers-Controlled_disp'!$F$5:$F$500,0))&lt;&gt;"N",
INDEX('11.7_Outliers-Controlled_disp'!J$5:J$500,MATCH($F251,'11.7_Outliers-Controlled_disp'!$F$5:$F$500,0)),""),"")</f>
        <v>100</v>
      </c>
      <c r="AF251" s="8">
        <f>IFERROR(IF(INDEX('11.7_Outliers-Controlled_disp'!$N$5:$N$500,MATCH($F251,'11.7_Outliers-Controlled_disp'!$F$5:$F$500,0))&lt;&gt;"N",
INDEX('11.7_Outliers-Controlled_disp'!K$5:K$500,MATCH($F251,'11.7_Outliers-Controlled_disp'!$F$5:$F$500,0)),""),"")</f>
        <v>2013</v>
      </c>
      <c r="AG251" s="14" t="str">
        <f>IFERROR(IF(INDEX('11.7_Outliers-Controlled_disp'!$N$5:$N$500,MATCH($F251,'11.7_Outliers-Controlled_disp'!$F$5:$F$500,0))&lt;&gt;"N",
INDEX('11.7_Outliers-Controlled_disp'!L$5:L$500,MATCH($F251,'11.7_Outliers-Controlled_disp'!$F$5:$F$500,0)),""),"")</f>
        <v>WaW_206</v>
      </c>
      <c r="AI251" s="5"/>
      <c r="AJ251" s="5" t="s">
        <v>1569</v>
      </c>
      <c r="AK251" s="5">
        <f t="shared" si="3"/>
        <v>7</v>
      </c>
    </row>
    <row r="252" spans="1:37" x14ac:dyDescent="0.25">
      <c r="A252" s="5" t="s">
        <v>1214</v>
      </c>
      <c r="B252" s="5" t="s">
        <v>1633</v>
      </c>
      <c r="C252" s="5" t="s">
        <v>1216</v>
      </c>
      <c r="D252" s="5" t="s">
        <v>1038</v>
      </c>
      <c r="E252" s="5" t="s">
        <v>1217</v>
      </c>
      <c r="F252" s="5" t="s">
        <v>1215</v>
      </c>
      <c r="G252" s="5">
        <v>1</v>
      </c>
      <c r="H252" s="15">
        <v>2</v>
      </c>
      <c r="I252" s="4" t="s">
        <v>1924</v>
      </c>
      <c r="J252" s="13">
        <f>IFERROR(IF(INDEX('11.1_Outliers-Generation'!$N$5:$N$500,MATCH($F252,'11.1_Outliers-Generation'!$F$5:$F$500,0))&lt;&gt;"N",
INDEX('11.1_Outliers-Generation'!J$5:J$500,MATCH($F252,'11.1_Outliers-Generation'!$F$5:$F$500,0)),""),"")</f>
        <v>1.1317042819111716</v>
      </c>
      <c r="K252" s="8">
        <f>IFERROR(IF(INDEX('11.1_Outliers-Generation'!$N$5:$N$500,MATCH($F252,'11.1_Outliers-Generation'!$F$5:$F$500,0))&lt;&gt;"N",
INDEX('11.1_Outliers-Generation'!K$5:K$500,MATCH($F252,'11.1_Outliers-Generation'!$F$5:$F$500,0)),""),"")</f>
        <v>2016</v>
      </c>
      <c r="L252" s="13" t="str">
        <f>IFERROR(IF(INDEX('11.1_Outliers-Generation'!$N$5:$N$500,MATCH($F252,'11.1_Outliers-Generation'!$F$5:$F$500,0))&lt;&gt;"N",
INDEX('11.1_Outliers-Generation'!L$5:L$500,MATCH($F252,'11.1_Outliers-Generation'!$F$5:$F$500,0)),""),"")</f>
        <v>WaW_207</v>
      </c>
      <c r="M252" s="14">
        <f>IFERROR(IF(INDEX('11.2_Outliers-Collection_cov'!$N$5:$N$500,MATCH($F252,'11.2_Outliers-Collection_cov'!$F$5:$F$500,0))&lt;&gt;"N",
INDEX('11.2_Outliers-Collection_cov'!J$5:J$500,MATCH($F252,'11.2_Outliers-Collection_cov'!$F$5:$F$500,0)),""),"")</f>
        <v>87.83</v>
      </c>
      <c r="N252" s="8">
        <f>IFERROR(IF(INDEX('11.2_Outliers-Collection_cov'!$N$5:$N$500,MATCH($F252,'11.2_Outliers-Collection_cov'!$F$5:$F$500,0))&lt;&gt;"N",
INDEX('11.2_Outliers-Collection_cov'!K$5:K$500,MATCH($F252,'11.2_Outliers-Collection_cov'!$F$5:$F$500,0)),""),"")</f>
        <v>2016</v>
      </c>
      <c r="O252" s="13" t="str">
        <f>IFERROR(IF(INDEX('11.2_Outliers-Collection_cov'!$N$5:$N$500,MATCH($F252,'11.2_Outliers-Collection_cov'!$F$5:$F$500,0))&lt;&gt;"N",
INDEX('11.2_Outliers-Collection_cov'!L$5:L$500,MATCH($F252,'11.2_Outliers-Collection_cov'!$F$5:$F$500,0)),""),"")</f>
        <v>WaW_207</v>
      </c>
      <c r="P252" s="14">
        <f>IFERROR(IF(INDEX('11.3_Outliers-Plastic'!$N$5:$N$500,MATCH($F252,'11.3_Outliers-Plastic'!$F$5:$F$500,0))&lt;&gt;"N",
INDEX('11.3_Outliers-Plastic'!J$5:J$500,MATCH($F252,'11.3_Outliers-Plastic'!$F$5:$F$500,0)),""),"")</f>
        <v>12.4</v>
      </c>
      <c r="Q252" s="8">
        <f>IFERROR(IF(INDEX('11.3_Outliers-Plastic'!$N$5:$N$500,MATCH($F252,'11.3_Outliers-Plastic'!$F$5:$F$500,0))&lt;&gt;"N",
INDEX('11.3_Outliers-Plastic'!K$5:K$500,MATCH($F252,'11.3_Outliers-Plastic'!$F$5:$F$500,0)),""),"")</f>
        <v>2016</v>
      </c>
      <c r="R252" s="14" t="str">
        <f>IFERROR(IF(INDEX('11.3_Outliers-Plastic'!$N$5:$N$500,MATCH($F252,'11.3_Outliers-Plastic'!$F$5:$F$500,0))&lt;&gt;"N",
INDEX('11.3_Outliers-Plastic'!L$5:L$500,MATCH($F252,'11.3_Outliers-Plastic'!$F$5:$F$500,0)),""),"")</f>
        <v>WaW_207</v>
      </c>
      <c r="S252" s="12"/>
      <c r="T252" s="5"/>
      <c r="U252" s="5" t="s">
        <v>1569</v>
      </c>
      <c r="V252" s="14">
        <f>IFERROR(IF(INDEX('11.5_Outliers-Other_recovery'!$N$5:$N$500,MATCH($F252,'11.5_Outliers-Other_recovery'!$F$5:$F$500,0))&lt;&gt;"N",
INDEX('11.5_Outliers-Other_recovery'!J$5:J$500,MATCH($F252,'11.5_Outliers-Other_recovery'!$F$5:$F$500,0)),""),"")</f>
        <v>0</v>
      </c>
      <c r="W252" s="8">
        <f>IFERROR(IF(INDEX('11.5_Outliers-Other_recovery'!$N$5:$N$500,MATCH($F252,'11.5_Outliers-Other_recovery'!$F$5:$F$500,0))&lt;&gt;"N",
INDEX('11.5_Outliers-Other_recovery'!K$5:K$500,MATCH($F252,'11.5_Outliers-Other_recovery'!$F$5:$F$500,0)),""),"")</f>
        <v>2016</v>
      </c>
      <c r="X252" s="14" t="str">
        <f>IFERROR(IF(INDEX('11.5_Outliers-Other_recovery'!$N$5:$N$500,MATCH($F252,'11.5_Outliers-Other_recovery'!$F$5:$F$500,0))&lt;&gt;"N",
INDEX('11.5_Outliers-Other_recovery'!L$5:L$500,MATCH($F252,'11.5_Outliers-Other_recovery'!$F$5:$F$500,0)),""),"")</f>
        <v>WaW_207</v>
      </c>
      <c r="Y252" s="14">
        <f>IFERROR(IF(INDEX('11.4_Outliers-Formal_dry_recy'!$N$5:$N$500,MATCH($F252,'11.4_Outliers-Formal_dry_recy'!$F$5:$F$500,0))&lt;&gt;"N",
INDEX('11.4_Outliers-Formal_dry_recy'!J$5:J$500,MATCH($F252,'11.4_Outliers-Formal_dry_recy'!$F$5:$F$500,0)),""),"")</f>
        <v>0</v>
      </c>
      <c r="Z252" s="8">
        <f>IFERROR(IF(INDEX('11.4_Outliers-Formal_dry_recy'!$N$5:$N$500,MATCH($F252,'11.4_Outliers-Formal_dry_recy'!$F$5:$F$500,0))&lt;&gt;"N",
INDEX('11.4_Outliers-Formal_dry_recy'!K$5:K$500,MATCH($F252,'11.4_Outliers-Formal_dry_recy'!$F$5:$F$500,0)),""),"")</f>
        <v>2016</v>
      </c>
      <c r="AA252" s="14" t="str">
        <f>IFERROR(IF(INDEX('11.4_Outliers-Formal_dry_recy'!$N$5:$N$500,MATCH($F252,'11.4_Outliers-Formal_dry_recy'!$F$5:$F$500,0))&lt;&gt;"N",
INDEX('11.4_Outliers-Formal_dry_recy'!L$5:L$500,MATCH($F252,'11.4_Outliers-Formal_dry_recy'!$F$5:$F$500,0)),""),"")</f>
        <v>WaW_207</v>
      </c>
      <c r="AB252" s="14">
        <f>IFERROR(IF(INDEX('11.6_Outliers-Incineration'!$N$5:$N$500,MATCH($F252,'11.6_Outliers-Incineration'!$F$5:$F$500,0))&lt;&gt;"N",
INDEX('11.6_Outliers-Incineration'!J$5:J$500,MATCH($F252,'11.6_Outliers-Incineration'!$F$5:$F$500,0)),""),"")</f>
        <v>0</v>
      </c>
      <c r="AC252" s="8">
        <f>IFERROR(IF(INDEX('11.6_Outliers-Incineration'!$N$5:$N$500,MATCH($F252,'11.6_Outliers-Incineration'!$F$5:$F$500,0))&lt;&gt;"N",
INDEX('11.6_Outliers-Incineration'!K$5:K$500,MATCH($F252,'11.6_Outliers-Incineration'!$F$5:$F$500,0)),""),"")</f>
        <v>2016</v>
      </c>
      <c r="AD252" s="14" t="str">
        <f>IFERROR(IF(INDEX('11.6_Outliers-Incineration'!$N$5:$N$500,MATCH($F252,'11.6_Outliers-Incineration'!$F$5:$F$500,0))&lt;&gt;"N",
INDEX('11.6_Outliers-Incineration'!L$5:L$500,MATCH($F252,'11.6_Outliers-Incineration'!$F$5:$F$500,0)),""),"")</f>
        <v>WaW_207</v>
      </c>
      <c r="AE252" s="14">
        <f>IFERROR(IF(INDEX('11.7_Outliers-Controlled_disp'!$N$5:$N$500,MATCH($F252,'11.7_Outliers-Controlled_disp'!$F$5:$F$500,0))&lt;&gt;"N",
INDEX('11.7_Outliers-Controlled_disp'!J$5:J$500,MATCH($F252,'11.7_Outliers-Controlled_disp'!$F$5:$F$500,0)),""),"")</f>
        <v>97.9381443298969</v>
      </c>
      <c r="AF252" s="8">
        <f>IFERROR(IF(INDEX('11.7_Outliers-Controlled_disp'!$N$5:$N$500,MATCH($F252,'11.7_Outliers-Controlled_disp'!$F$5:$F$500,0))&lt;&gt;"N",
INDEX('11.7_Outliers-Controlled_disp'!K$5:K$500,MATCH($F252,'11.7_Outliers-Controlled_disp'!$F$5:$F$500,0)),""),"")</f>
        <v>2016</v>
      </c>
      <c r="AG252" s="14" t="str">
        <f>IFERROR(IF(INDEX('11.7_Outliers-Controlled_disp'!$N$5:$N$500,MATCH($F252,'11.7_Outliers-Controlled_disp'!$F$5:$F$500,0))&lt;&gt;"N",
INDEX('11.7_Outliers-Controlled_disp'!L$5:L$500,MATCH($F252,'11.7_Outliers-Controlled_disp'!$F$5:$F$500,0)),""),"")</f>
        <v>WaW_207</v>
      </c>
      <c r="AI252" s="5"/>
      <c r="AJ252" s="5" t="s">
        <v>1569</v>
      </c>
      <c r="AK252" s="5">
        <f t="shared" si="3"/>
        <v>7</v>
      </c>
    </row>
    <row r="253" spans="1:37" x14ac:dyDescent="0.25">
      <c r="A253" s="5" t="s">
        <v>1218</v>
      </c>
      <c r="B253" s="5" t="s">
        <v>1633</v>
      </c>
      <c r="C253" s="5" t="s">
        <v>1216</v>
      </c>
      <c r="D253" s="5" t="s">
        <v>1038</v>
      </c>
      <c r="E253" s="5" t="s">
        <v>1220</v>
      </c>
      <c r="F253" s="5" t="s">
        <v>1219</v>
      </c>
      <c r="G253" s="5">
        <v>1</v>
      </c>
      <c r="H253" s="15">
        <v>1</v>
      </c>
      <c r="I253" s="4"/>
      <c r="J253" s="13">
        <f>IFERROR(IF(INDEX('11.1_Outliers-Generation'!$N$5:$N$500,MATCH($F253,'11.1_Outliers-Generation'!$F$5:$F$500,0))&lt;&gt;"N",
INDEX('11.1_Outliers-Generation'!J$5:J$500,MATCH($F253,'11.1_Outliers-Generation'!$F$5:$F$500,0)),""),"")</f>
        <v>0.43612668934448834</v>
      </c>
      <c r="K253" s="8">
        <f>IFERROR(IF(INDEX('11.1_Outliers-Generation'!$N$5:$N$500,MATCH($F253,'11.1_Outliers-Generation'!$F$5:$F$500,0))&lt;&gt;"N",
INDEX('11.1_Outliers-Generation'!K$5:K$500,MATCH($F253,'11.1_Outliers-Generation'!$F$5:$F$500,0)),""),"")</f>
        <v>2015</v>
      </c>
      <c r="L253" s="13" t="str">
        <f>IFERROR(IF(INDEX('11.1_Outliers-Generation'!$N$5:$N$500,MATCH($F253,'11.1_Outliers-Generation'!$F$5:$F$500,0))&lt;&gt;"N",
INDEX('11.1_Outliers-Generation'!L$5:L$500,MATCH($F253,'11.1_Outliers-Generation'!$F$5:$F$500,0)),""),"")</f>
        <v>WaW_208</v>
      </c>
      <c r="M253" s="14" t="str">
        <f>IFERROR(IF(INDEX('11.2_Outliers-Collection_cov'!$N$5:$N$500,MATCH($F253,'11.2_Outliers-Collection_cov'!$F$5:$F$500,0))&lt;&gt;"N",
INDEX('11.2_Outliers-Collection_cov'!J$5:J$500,MATCH($F253,'11.2_Outliers-Collection_cov'!$F$5:$F$500,0)),""),"")</f>
        <v/>
      </c>
      <c r="N253" s="8" t="str">
        <f>IFERROR(IF(INDEX('11.2_Outliers-Collection_cov'!$N$5:$N$500,MATCH($F253,'11.2_Outliers-Collection_cov'!$F$5:$F$500,0))&lt;&gt;"N",
INDEX('11.2_Outliers-Collection_cov'!K$5:K$500,MATCH($F253,'11.2_Outliers-Collection_cov'!$F$5:$F$500,0)),""),"")</f>
        <v/>
      </c>
      <c r="O253" s="13" t="str">
        <f>IFERROR(IF(INDEX('11.2_Outliers-Collection_cov'!$N$5:$N$500,MATCH($F253,'11.2_Outliers-Collection_cov'!$F$5:$F$500,0))&lt;&gt;"N",
INDEX('11.2_Outliers-Collection_cov'!L$5:L$500,MATCH($F253,'11.2_Outliers-Collection_cov'!$F$5:$F$500,0)),""),"")</f>
        <v/>
      </c>
      <c r="P253" s="14">
        <f>IFERROR(IF(INDEX('11.3_Outliers-Plastic'!$N$5:$N$500,MATCH($F253,'11.3_Outliers-Plastic'!$F$5:$F$500,0))&lt;&gt;"N",
INDEX('11.3_Outliers-Plastic'!J$5:J$500,MATCH($F253,'11.3_Outliers-Plastic'!$F$5:$F$500,0)),""),"")</f>
        <v>4.5999999999999996</v>
      </c>
      <c r="Q253" s="8">
        <f>IFERROR(IF(INDEX('11.3_Outliers-Plastic'!$N$5:$N$500,MATCH($F253,'11.3_Outliers-Plastic'!$F$5:$F$500,0))&lt;&gt;"N",
INDEX('11.3_Outliers-Plastic'!K$5:K$500,MATCH($F253,'11.3_Outliers-Plastic'!$F$5:$F$500,0)),""),"")</f>
        <v>2015</v>
      </c>
      <c r="R253" s="14" t="str">
        <f>IFERROR(IF(INDEX('11.3_Outliers-Plastic'!$N$5:$N$500,MATCH($F253,'11.3_Outliers-Plastic'!$F$5:$F$500,0))&lt;&gt;"N",
INDEX('11.3_Outliers-Plastic'!L$5:L$500,MATCH($F253,'11.3_Outliers-Plastic'!$F$5:$F$500,0)),""),"")</f>
        <v>WaW_208</v>
      </c>
      <c r="S253" s="12"/>
      <c r="T253" s="5"/>
      <c r="U253" s="5" t="s">
        <v>1569</v>
      </c>
      <c r="V253" s="14" t="str">
        <f>IFERROR(IF(INDEX('11.5_Outliers-Other_recovery'!$N$5:$N$500,MATCH($F253,'11.5_Outliers-Other_recovery'!$F$5:$F$500,0))&lt;&gt;"N",
INDEX('11.5_Outliers-Other_recovery'!J$5:J$500,MATCH($F253,'11.5_Outliers-Other_recovery'!$F$5:$F$500,0)),""),"")</f>
        <v/>
      </c>
      <c r="W253" s="8" t="str">
        <f>IFERROR(IF(INDEX('11.5_Outliers-Other_recovery'!$N$5:$N$500,MATCH($F253,'11.5_Outliers-Other_recovery'!$F$5:$F$500,0))&lt;&gt;"N",
INDEX('11.5_Outliers-Other_recovery'!K$5:K$500,MATCH($F253,'11.5_Outliers-Other_recovery'!$F$5:$F$500,0)),""),"")</f>
        <v/>
      </c>
      <c r="X253" s="14" t="str">
        <f>IFERROR(IF(INDEX('11.5_Outliers-Other_recovery'!$N$5:$N$500,MATCH($F253,'11.5_Outliers-Other_recovery'!$F$5:$F$500,0))&lt;&gt;"N",
INDEX('11.5_Outliers-Other_recovery'!L$5:L$500,MATCH($F253,'11.5_Outliers-Other_recovery'!$F$5:$F$500,0)),""),"")</f>
        <v/>
      </c>
      <c r="Y253" s="14" t="str">
        <f>IFERROR(IF(INDEX('11.4_Outliers-Formal_dry_recy'!$N$5:$N$500,MATCH($F253,'11.4_Outliers-Formal_dry_recy'!$F$5:$F$500,0))&lt;&gt;"N",
INDEX('11.4_Outliers-Formal_dry_recy'!J$5:J$500,MATCH($F253,'11.4_Outliers-Formal_dry_recy'!$F$5:$F$500,0)),""),"")</f>
        <v/>
      </c>
      <c r="Z253" s="8" t="str">
        <f>IFERROR(IF(INDEX('11.4_Outliers-Formal_dry_recy'!$N$5:$N$500,MATCH($F253,'11.4_Outliers-Formal_dry_recy'!$F$5:$F$500,0))&lt;&gt;"N",
INDEX('11.4_Outliers-Formal_dry_recy'!K$5:K$500,MATCH($F253,'11.4_Outliers-Formal_dry_recy'!$F$5:$F$500,0)),""),"")</f>
        <v/>
      </c>
      <c r="AA253" s="14" t="str">
        <f>IFERROR(IF(INDEX('11.4_Outliers-Formal_dry_recy'!$N$5:$N$500,MATCH($F253,'11.4_Outliers-Formal_dry_recy'!$F$5:$F$500,0))&lt;&gt;"N",
INDEX('11.4_Outliers-Formal_dry_recy'!L$5:L$500,MATCH($F253,'11.4_Outliers-Formal_dry_recy'!$F$5:$F$500,0)),""),"")</f>
        <v/>
      </c>
      <c r="AB253" s="14" t="str">
        <f>IFERROR(IF(INDEX('11.6_Outliers-Incineration'!$N$5:$N$500,MATCH($F253,'11.6_Outliers-Incineration'!$F$5:$F$500,0))&lt;&gt;"N",
INDEX('11.6_Outliers-Incineration'!J$5:J$500,MATCH($F253,'11.6_Outliers-Incineration'!$F$5:$F$500,0)),""),"")</f>
        <v/>
      </c>
      <c r="AC253" s="8" t="str">
        <f>IFERROR(IF(INDEX('11.6_Outliers-Incineration'!$N$5:$N$500,MATCH($F253,'11.6_Outliers-Incineration'!$F$5:$F$500,0))&lt;&gt;"N",
INDEX('11.6_Outliers-Incineration'!K$5:K$500,MATCH($F253,'11.6_Outliers-Incineration'!$F$5:$F$500,0)),""),"")</f>
        <v/>
      </c>
      <c r="AD253" s="14" t="str">
        <f>IFERROR(IF(INDEX('11.6_Outliers-Incineration'!$N$5:$N$500,MATCH($F253,'11.6_Outliers-Incineration'!$F$5:$F$500,0))&lt;&gt;"N",
INDEX('11.6_Outliers-Incineration'!L$5:L$500,MATCH($F253,'11.6_Outliers-Incineration'!$F$5:$F$500,0)),""),"")</f>
        <v/>
      </c>
      <c r="AE253" s="14" t="str">
        <f>IFERROR(IF(INDEX('11.7_Outliers-Controlled_disp'!$N$5:$N$500,MATCH($F253,'11.7_Outliers-Controlled_disp'!$F$5:$F$500,0))&lt;&gt;"N",
INDEX('11.7_Outliers-Controlled_disp'!J$5:J$500,MATCH($F253,'11.7_Outliers-Controlled_disp'!$F$5:$F$500,0)),""),"")</f>
        <v/>
      </c>
      <c r="AF253" s="8" t="str">
        <f>IFERROR(IF(INDEX('11.7_Outliers-Controlled_disp'!$N$5:$N$500,MATCH($F253,'11.7_Outliers-Controlled_disp'!$F$5:$F$500,0))&lt;&gt;"N",
INDEX('11.7_Outliers-Controlled_disp'!K$5:K$500,MATCH($F253,'11.7_Outliers-Controlled_disp'!$F$5:$F$500,0)),""),"")</f>
        <v/>
      </c>
      <c r="AG253" s="14" t="str">
        <f>IFERROR(IF(INDEX('11.7_Outliers-Controlled_disp'!$N$5:$N$500,MATCH($F253,'11.7_Outliers-Controlled_disp'!$F$5:$F$500,0))&lt;&gt;"N",
INDEX('11.7_Outliers-Controlled_disp'!L$5:L$500,MATCH($F253,'11.7_Outliers-Controlled_disp'!$F$5:$F$500,0)),""),"")</f>
        <v/>
      </c>
      <c r="AI253" s="5"/>
      <c r="AJ253" s="5" t="s">
        <v>1569</v>
      </c>
      <c r="AK253" s="5">
        <f t="shared" si="3"/>
        <v>2</v>
      </c>
    </row>
    <row r="254" spans="1:37" x14ac:dyDescent="0.25">
      <c r="A254" s="5" t="s">
        <v>472</v>
      </c>
      <c r="B254" s="5" t="s">
        <v>475</v>
      </c>
      <c r="C254" s="5" t="s">
        <v>474</v>
      </c>
      <c r="D254" s="5" t="s">
        <v>360</v>
      </c>
      <c r="E254" s="5" t="s">
        <v>476</v>
      </c>
      <c r="F254" s="5" t="s">
        <v>473</v>
      </c>
      <c r="G254" s="5">
        <v>2</v>
      </c>
      <c r="H254" s="15">
        <v>1</v>
      </c>
      <c r="I254" s="4"/>
      <c r="J254" s="13">
        <f>IFERROR(IF(INDEX('11.1_Outliers-Generation'!$N$5:$N$500,MATCH($F254,'11.1_Outliers-Generation'!$F$5:$F$500,0))&lt;&gt;"N",
INDEX('11.1_Outliers-Generation'!J$5:J$500,MATCH($F254,'11.1_Outliers-Generation'!$F$5:$F$500,0)),""),"")</f>
        <v>0.39083110233912416</v>
      </c>
      <c r="K254" s="8">
        <f>IFERROR(IF(INDEX('11.1_Outliers-Generation'!$N$5:$N$500,MATCH($F254,'11.1_Outliers-Generation'!$F$5:$F$500,0))&lt;&gt;"N",
INDEX('11.1_Outliers-Generation'!K$5:K$500,MATCH($F254,'11.1_Outliers-Generation'!$F$5:$F$500,0)),""),"")</f>
        <v>2013</v>
      </c>
      <c r="L254" s="13" t="str">
        <f>IFERROR(IF(INDEX('11.1_Outliers-Generation'!$N$5:$N$500,MATCH($F254,'11.1_Outliers-Generation'!$F$5:$F$500,0))&lt;&gt;"N",
INDEX('11.1_Outliers-Generation'!L$5:L$500,MATCH($F254,'11.1_Outliers-Generation'!$F$5:$F$500,0)),""),"")</f>
        <v>WaW_210</v>
      </c>
      <c r="M254" s="14">
        <f>IFERROR(IF(INDEX('11.2_Outliers-Collection_cov'!$N$5:$N$500,MATCH($F254,'11.2_Outliers-Collection_cov'!$F$5:$F$500,0))&lt;&gt;"N",
INDEX('11.2_Outliers-Collection_cov'!J$5:J$500,MATCH($F254,'11.2_Outliers-Collection_cov'!$F$5:$F$500,0)),""),"")</f>
        <v>30</v>
      </c>
      <c r="N254" s="8">
        <f>IFERROR(IF(INDEX('11.2_Outliers-Collection_cov'!$N$5:$N$500,MATCH($F254,'11.2_Outliers-Collection_cov'!$F$5:$F$500,0))&lt;&gt;"N",
INDEX('11.2_Outliers-Collection_cov'!K$5:K$500,MATCH($F254,'11.2_Outliers-Collection_cov'!$F$5:$F$500,0)),""),"")</f>
        <v>2013</v>
      </c>
      <c r="O254" s="13" t="str">
        <f>IFERROR(IF(INDEX('11.2_Outliers-Collection_cov'!$N$5:$N$500,MATCH($F254,'11.2_Outliers-Collection_cov'!$F$5:$F$500,0))&lt;&gt;"N",
INDEX('11.2_Outliers-Collection_cov'!L$5:L$500,MATCH($F254,'11.2_Outliers-Collection_cov'!$F$5:$F$500,0)),""),"")</f>
        <v>WaW_210</v>
      </c>
      <c r="P254" s="14" t="str">
        <f>IFERROR(IF(INDEX('11.3_Outliers-Plastic'!$N$5:$N$500,MATCH($F254,'11.3_Outliers-Plastic'!$F$5:$F$500,0))&lt;&gt;"N",
INDEX('11.3_Outliers-Plastic'!J$5:J$500,MATCH($F254,'11.3_Outliers-Plastic'!$F$5:$F$500,0)),""),"")</f>
        <v/>
      </c>
      <c r="Q254" s="8" t="str">
        <f>IFERROR(IF(INDEX('11.3_Outliers-Plastic'!$N$5:$N$500,MATCH($F254,'11.3_Outliers-Plastic'!$F$5:$F$500,0))&lt;&gt;"N",
INDEX('11.3_Outliers-Plastic'!K$5:K$500,MATCH($F254,'11.3_Outliers-Plastic'!$F$5:$F$500,0)),""),"")</f>
        <v/>
      </c>
      <c r="R254" s="14" t="str">
        <f>IFERROR(IF(INDEX('11.3_Outliers-Plastic'!$N$5:$N$500,MATCH($F254,'11.3_Outliers-Plastic'!$F$5:$F$500,0))&lt;&gt;"N",
INDEX('11.3_Outliers-Plastic'!L$5:L$500,MATCH($F254,'11.3_Outliers-Plastic'!$F$5:$F$500,0)),""),"")</f>
        <v/>
      </c>
      <c r="S254" s="12"/>
      <c r="T254" s="5"/>
      <c r="U254" s="5" t="s">
        <v>1569</v>
      </c>
      <c r="V254" s="14" t="str">
        <f>IFERROR(IF(INDEX('11.5_Outliers-Other_recovery'!$N$5:$N$500,MATCH($F254,'11.5_Outliers-Other_recovery'!$F$5:$F$500,0))&lt;&gt;"N",
INDEX('11.5_Outliers-Other_recovery'!J$5:J$500,MATCH($F254,'11.5_Outliers-Other_recovery'!$F$5:$F$500,0)),""),"")</f>
        <v/>
      </c>
      <c r="W254" s="8" t="str">
        <f>IFERROR(IF(INDEX('11.5_Outliers-Other_recovery'!$N$5:$N$500,MATCH($F254,'11.5_Outliers-Other_recovery'!$F$5:$F$500,0))&lt;&gt;"N",
INDEX('11.5_Outliers-Other_recovery'!K$5:K$500,MATCH($F254,'11.5_Outliers-Other_recovery'!$F$5:$F$500,0)),""),"")</f>
        <v/>
      </c>
      <c r="X254" s="14" t="str">
        <f>IFERROR(IF(INDEX('11.5_Outliers-Other_recovery'!$N$5:$N$500,MATCH($F254,'11.5_Outliers-Other_recovery'!$F$5:$F$500,0))&lt;&gt;"N",
INDEX('11.5_Outliers-Other_recovery'!L$5:L$500,MATCH($F254,'11.5_Outliers-Other_recovery'!$F$5:$F$500,0)),""),"")</f>
        <v/>
      </c>
      <c r="Y254" s="14" t="str">
        <f>IFERROR(IF(INDEX('11.4_Outliers-Formal_dry_recy'!$N$5:$N$500,MATCH($F254,'11.4_Outliers-Formal_dry_recy'!$F$5:$F$500,0))&lt;&gt;"N",
INDEX('11.4_Outliers-Formal_dry_recy'!J$5:J$500,MATCH($F254,'11.4_Outliers-Formal_dry_recy'!$F$5:$F$500,0)),""),"")</f>
        <v/>
      </c>
      <c r="Z254" s="8" t="str">
        <f>IFERROR(IF(INDEX('11.4_Outliers-Formal_dry_recy'!$N$5:$N$500,MATCH($F254,'11.4_Outliers-Formal_dry_recy'!$F$5:$F$500,0))&lt;&gt;"N",
INDEX('11.4_Outliers-Formal_dry_recy'!K$5:K$500,MATCH($F254,'11.4_Outliers-Formal_dry_recy'!$F$5:$F$500,0)),""),"")</f>
        <v/>
      </c>
      <c r="AA254" s="14" t="str">
        <f>IFERROR(IF(INDEX('11.4_Outliers-Formal_dry_recy'!$N$5:$N$500,MATCH($F254,'11.4_Outliers-Formal_dry_recy'!$F$5:$F$500,0))&lt;&gt;"N",
INDEX('11.4_Outliers-Formal_dry_recy'!L$5:L$500,MATCH($F254,'11.4_Outliers-Formal_dry_recy'!$F$5:$F$500,0)),""),"")</f>
        <v/>
      </c>
      <c r="AB254" s="14" t="str">
        <f>IFERROR(IF(INDEX('11.6_Outliers-Incineration'!$N$5:$N$500,MATCH($F254,'11.6_Outliers-Incineration'!$F$5:$F$500,0))&lt;&gt;"N",
INDEX('11.6_Outliers-Incineration'!J$5:J$500,MATCH($F254,'11.6_Outliers-Incineration'!$F$5:$F$500,0)),""),"")</f>
        <v/>
      </c>
      <c r="AC254" s="8" t="str">
        <f>IFERROR(IF(INDEX('11.6_Outliers-Incineration'!$N$5:$N$500,MATCH($F254,'11.6_Outliers-Incineration'!$F$5:$F$500,0))&lt;&gt;"N",
INDEX('11.6_Outliers-Incineration'!K$5:K$500,MATCH($F254,'11.6_Outliers-Incineration'!$F$5:$F$500,0)),""),"")</f>
        <v/>
      </c>
      <c r="AD254" s="14" t="str">
        <f>IFERROR(IF(INDEX('11.6_Outliers-Incineration'!$N$5:$N$500,MATCH($F254,'11.6_Outliers-Incineration'!$F$5:$F$500,0))&lt;&gt;"N",
INDEX('11.6_Outliers-Incineration'!L$5:L$500,MATCH($F254,'11.6_Outliers-Incineration'!$F$5:$F$500,0)),""),"")</f>
        <v/>
      </c>
      <c r="AE254" s="14" t="str">
        <f>IFERROR(IF(INDEX('11.7_Outliers-Controlled_disp'!$N$5:$N$500,MATCH($F254,'11.7_Outliers-Controlled_disp'!$F$5:$F$500,0))&lt;&gt;"N",
INDEX('11.7_Outliers-Controlled_disp'!J$5:J$500,MATCH($F254,'11.7_Outliers-Controlled_disp'!$F$5:$F$500,0)),""),"")</f>
        <v/>
      </c>
      <c r="AF254" s="8" t="str">
        <f>IFERROR(IF(INDEX('11.7_Outliers-Controlled_disp'!$N$5:$N$500,MATCH($F254,'11.7_Outliers-Controlled_disp'!$F$5:$F$500,0))&lt;&gt;"N",
INDEX('11.7_Outliers-Controlled_disp'!K$5:K$500,MATCH($F254,'11.7_Outliers-Controlled_disp'!$F$5:$F$500,0)),""),"")</f>
        <v/>
      </c>
      <c r="AG254" s="14" t="str">
        <f>IFERROR(IF(INDEX('11.7_Outliers-Controlled_disp'!$N$5:$N$500,MATCH($F254,'11.7_Outliers-Controlled_disp'!$F$5:$F$500,0))&lt;&gt;"N",
INDEX('11.7_Outliers-Controlled_disp'!L$5:L$500,MATCH($F254,'11.7_Outliers-Controlled_disp'!$F$5:$F$500,0)),""),"")</f>
        <v/>
      </c>
      <c r="AI254" s="5"/>
      <c r="AJ254" s="5" t="s">
        <v>1569</v>
      </c>
      <c r="AK254" s="5">
        <f t="shared" si="3"/>
        <v>2</v>
      </c>
    </row>
    <row r="255" spans="1:37" x14ac:dyDescent="0.25">
      <c r="A255" s="5" t="s">
        <v>477</v>
      </c>
      <c r="B255" s="5" t="s">
        <v>475</v>
      </c>
      <c r="C255" s="5" t="s">
        <v>474</v>
      </c>
      <c r="D255" s="5" t="s">
        <v>360</v>
      </c>
      <c r="E255" s="5" t="s">
        <v>479</v>
      </c>
      <c r="F255" s="5" t="s">
        <v>478</v>
      </c>
      <c r="G255" s="5">
        <v>2</v>
      </c>
      <c r="H255" s="15">
        <v>1</v>
      </c>
      <c r="I255" s="4"/>
      <c r="J255" s="13">
        <f>IFERROR(IF(INDEX('11.1_Outliers-Generation'!$N$5:$N$500,MATCH($F255,'11.1_Outliers-Generation'!$F$5:$F$500,0))&lt;&gt;"N",
INDEX('11.1_Outliers-Generation'!J$5:J$500,MATCH($F255,'11.1_Outliers-Generation'!$F$5:$F$500,0)),""),"")</f>
        <v>0.35605194610497909</v>
      </c>
      <c r="K255" s="8">
        <f>IFERROR(IF(INDEX('11.1_Outliers-Generation'!$N$5:$N$500,MATCH($F255,'11.1_Outliers-Generation'!$F$5:$F$500,0))&lt;&gt;"N",
INDEX('11.1_Outliers-Generation'!K$5:K$500,MATCH($F255,'11.1_Outliers-Generation'!$F$5:$F$500,0)),""),"")</f>
        <v>2013</v>
      </c>
      <c r="L255" s="13" t="str">
        <f>IFERROR(IF(INDEX('11.1_Outliers-Generation'!$N$5:$N$500,MATCH($F255,'11.1_Outliers-Generation'!$F$5:$F$500,0))&lt;&gt;"N",
INDEX('11.1_Outliers-Generation'!L$5:L$500,MATCH($F255,'11.1_Outliers-Generation'!$F$5:$F$500,0)),""),"")</f>
        <v>WaW_211</v>
      </c>
      <c r="M255" s="14">
        <f>IFERROR(IF(INDEX('11.2_Outliers-Collection_cov'!$N$5:$N$500,MATCH($F255,'11.2_Outliers-Collection_cov'!$F$5:$F$500,0))&lt;&gt;"N",
INDEX('11.2_Outliers-Collection_cov'!J$5:J$500,MATCH($F255,'11.2_Outliers-Collection_cov'!$F$5:$F$500,0)),""),"")</f>
        <v>30</v>
      </c>
      <c r="N255" s="8">
        <f>IFERROR(IF(INDEX('11.2_Outliers-Collection_cov'!$N$5:$N$500,MATCH($F255,'11.2_Outliers-Collection_cov'!$F$5:$F$500,0))&lt;&gt;"N",
INDEX('11.2_Outliers-Collection_cov'!K$5:K$500,MATCH($F255,'11.2_Outliers-Collection_cov'!$F$5:$F$500,0)),""),"")</f>
        <v>2013</v>
      </c>
      <c r="O255" s="13" t="str">
        <f>IFERROR(IF(INDEX('11.2_Outliers-Collection_cov'!$N$5:$N$500,MATCH($F255,'11.2_Outliers-Collection_cov'!$F$5:$F$500,0))&lt;&gt;"N",
INDEX('11.2_Outliers-Collection_cov'!L$5:L$500,MATCH($F255,'11.2_Outliers-Collection_cov'!$F$5:$F$500,0)),""),"")</f>
        <v>WaW_211</v>
      </c>
      <c r="P255" s="14" t="str">
        <f>IFERROR(IF(INDEX('11.3_Outliers-Plastic'!$N$5:$N$500,MATCH($F255,'11.3_Outliers-Plastic'!$F$5:$F$500,0))&lt;&gt;"N",
INDEX('11.3_Outliers-Plastic'!J$5:J$500,MATCH($F255,'11.3_Outliers-Plastic'!$F$5:$F$500,0)),""),"")</f>
        <v/>
      </c>
      <c r="Q255" s="8" t="str">
        <f>IFERROR(IF(INDEX('11.3_Outliers-Plastic'!$N$5:$N$500,MATCH($F255,'11.3_Outliers-Plastic'!$F$5:$F$500,0))&lt;&gt;"N",
INDEX('11.3_Outliers-Plastic'!K$5:K$500,MATCH($F255,'11.3_Outliers-Plastic'!$F$5:$F$500,0)),""),"")</f>
        <v/>
      </c>
      <c r="R255" s="14" t="str">
        <f>IFERROR(IF(INDEX('11.3_Outliers-Plastic'!$N$5:$N$500,MATCH($F255,'11.3_Outliers-Plastic'!$F$5:$F$500,0))&lt;&gt;"N",
INDEX('11.3_Outliers-Plastic'!L$5:L$500,MATCH($F255,'11.3_Outliers-Plastic'!$F$5:$F$500,0)),""),"")</f>
        <v/>
      </c>
      <c r="S255" s="12"/>
      <c r="T255" s="5"/>
      <c r="U255" s="5" t="s">
        <v>1569</v>
      </c>
      <c r="V255" s="14" t="str">
        <f>IFERROR(IF(INDEX('11.5_Outliers-Other_recovery'!$N$5:$N$500,MATCH($F255,'11.5_Outliers-Other_recovery'!$F$5:$F$500,0))&lt;&gt;"N",
INDEX('11.5_Outliers-Other_recovery'!J$5:J$500,MATCH($F255,'11.5_Outliers-Other_recovery'!$F$5:$F$500,0)),""),"")</f>
        <v/>
      </c>
      <c r="W255" s="8" t="str">
        <f>IFERROR(IF(INDEX('11.5_Outliers-Other_recovery'!$N$5:$N$500,MATCH($F255,'11.5_Outliers-Other_recovery'!$F$5:$F$500,0))&lt;&gt;"N",
INDEX('11.5_Outliers-Other_recovery'!K$5:K$500,MATCH($F255,'11.5_Outliers-Other_recovery'!$F$5:$F$500,0)),""),"")</f>
        <v/>
      </c>
      <c r="X255" s="14" t="str">
        <f>IFERROR(IF(INDEX('11.5_Outliers-Other_recovery'!$N$5:$N$500,MATCH($F255,'11.5_Outliers-Other_recovery'!$F$5:$F$500,0))&lt;&gt;"N",
INDEX('11.5_Outliers-Other_recovery'!L$5:L$500,MATCH($F255,'11.5_Outliers-Other_recovery'!$F$5:$F$500,0)),""),"")</f>
        <v/>
      </c>
      <c r="Y255" s="14" t="str">
        <f>IFERROR(IF(INDEX('11.4_Outliers-Formal_dry_recy'!$N$5:$N$500,MATCH($F255,'11.4_Outliers-Formal_dry_recy'!$F$5:$F$500,0))&lt;&gt;"N",
INDEX('11.4_Outliers-Formal_dry_recy'!J$5:J$500,MATCH($F255,'11.4_Outliers-Formal_dry_recy'!$F$5:$F$500,0)),""),"")</f>
        <v/>
      </c>
      <c r="Z255" s="8" t="str">
        <f>IFERROR(IF(INDEX('11.4_Outliers-Formal_dry_recy'!$N$5:$N$500,MATCH($F255,'11.4_Outliers-Formal_dry_recy'!$F$5:$F$500,0))&lt;&gt;"N",
INDEX('11.4_Outliers-Formal_dry_recy'!K$5:K$500,MATCH($F255,'11.4_Outliers-Formal_dry_recy'!$F$5:$F$500,0)),""),"")</f>
        <v/>
      </c>
      <c r="AA255" s="14" t="str">
        <f>IFERROR(IF(INDEX('11.4_Outliers-Formal_dry_recy'!$N$5:$N$500,MATCH($F255,'11.4_Outliers-Formal_dry_recy'!$F$5:$F$500,0))&lt;&gt;"N",
INDEX('11.4_Outliers-Formal_dry_recy'!L$5:L$500,MATCH($F255,'11.4_Outliers-Formal_dry_recy'!$F$5:$F$500,0)),""),"")</f>
        <v/>
      </c>
      <c r="AB255" s="14" t="str">
        <f>IFERROR(IF(INDEX('11.6_Outliers-Incineration'!$N$5:$N$500,MATCH($F255,'11.6_Outliers-Incineration'!$F$5:$F$500,0))&lt;&gt;"N",
INDEX('11.6_Outliers-Incineration'!J$5:J$500,MATCH($F255,'11.6_Outliers-Incineration'!$F$5:$F$500,0)),""),"")</f>
        <v/>
      </c>
      <c r="AC255" s="8" t="str">
        <f>IFERROR(IF(INDEX('11.6_Outliers-Incineration'!$N$5:$N$500,MATCH($F255,'11.6_Outliers-Incineration'!$F$5:$F$500,0))&lt;&gt;"N",
INDEX('11.6_Outliers-Incineration'!K$5:K$500,MATCH($F255,'11.6_Outliers-Incineration'!$F$5:$F$500,0)),""),"")</f>
        <v/>
      </c>
      <c r="AD255" s="14" t="str">
        <f>IFERROR(IF(INDEX('11.6_Outliers-Incineration'!$N$5:$N$500,MATCH($F255,'11.6_Outliers-Incineration'!$F$5:$F$500,0))&lt;&gt;"N",
INDEX('11.6_Outliers-Incineration'!L$5:L$500,MATCH($F255,'11.6_Outliers-Incineration'!$F$5:$F$500,0)),""),"")</f>
        <v/>
      </c>
      <c r="AE255" s="14" t="str">
        <f>IFERROR(IF(INDEX('11.7_Outliers-Controlled_disp'!$N$5:$N$500,MATCH($F255,'11.7_Outliers-Controlled_disp'!$F$5:$F$500,0))&lt;&gt;"N",
INDEX('11.7_Outliers-Controlled_disp'!J$5:J$500,MATCH($F255,'11.7_Outliers-Controlled_disp'!$F$5:$F$500,0)),""),"")</f>
        <v/>
      </c>
      <c r="AF255" s="8" t="str">
        <f>IFERROR(IF(INDEX('11.7_Outliers-Controlled_disp'!$N$5:$N$500,MATCH($F255,'11.7_Outliers-Controlled_disp'!$F$5:$F$500,0))&lt;&gt;"N",
INDEX('11.7_Outliers-Controlled_disp'!K$5:K$500,MATCH($F255,'11.7_Outliers-Controlled_disp'!$F$5:$F$500,0)),""),"")</f>
        <v/>
      </c>
      <c r="AG255" s="14" t="str">
        <f>IFERROR(IF(INDEX('11.7_Outliers-Controlled_disp'!$N$5:$N$500,MATCH($F255,'11.7_Outliers-Controlled_disp'!$F$5:$F$500,0))&lt;&gt;"N",
INDEX('11.7_Outliers-Controlled_disp'!L$5:L$500,MATCH($F255,'11.7_Outliers-Controlled_disp'!$F$5:$F$500,0)),""),"")</f>
        <v/>
      </c>
      <c r="AI255" s="5"/>
      <c r="AJ255" s="5" t="s">
        <v>1569</v>
      </c>
      <c r="AK255" s="5">
        <f t="shared" si="3"/>
        <v>2</v>
      </c>
    </row>
    <row r="256" spans="1:37" x14ac:dyDescent="0.25">
      <c r="A256" s="5" t="s">
        <v>1221</v>
      </c>
      <c r="B256" s="5" t="s">
        <v>1224</v>
      </c>
      <c r="C256" s="5" t="s">
        <v>1223</v>
      </c>
      <c r="D256" s="5" t="s">
        <v>1038</v>
      </c>
      <c r="E256" s="5" t="s">
        <v>1225</v>
      </c>
      <c r="F256" s="5" t="s">
        <v>1222</v>
      </c>
      <c r="G256" s="5">
        <v>2</v>
      </c>
      <c r="H256" s="15">
        <v>2</v>
      </c>
      <c r="I256" s="4" t="s">
        <v>1925</v>
      </c>
      <c r="J256" s="13">
        <f>IFERROR(IF(INDEX('11.1_Outliers-Generation'!$N$5:$N$500,MATCH($F256,'11.1_Outliers-Generation'!$F$5:$F$500,0))&lt;&gt;"N",
INDEX('11.1_Outliers-Generation'!J$5:J$500,MATCH($F256,'11.1_Outliers-Generation'!$F$5:$F$500,0)),""),"")</f>
        <v>0.80144099090164111</v>
      </c>
      <c r="K256" s="8">
        <f>IFERROR(IF(INDEX('11.1_Outliers-Generation'!$N$5:$N$500,MATCH($F256,'11.1_Outliers-Generation'!$F$5:$F$500,0))&lt;&gt;"N",
INDEX('11.1_Outliers-Generation'!K$5:K$500,MATCH($F256,'11.1_Outliers-Generation'!$F$5:$F$500,0)),""),"")</f>
        <v>2016</v>
      </c>
      <c r="L256" s="13" t="str">
        <f>IFERROR(IF(INDEX('11.1_Outliers-Generation'!$N$5:$N$500,MATCH($F256,'11.1_Outliers-Generation'!$F$5:$F$500,0))&lt;&gt;"N",
INDEX('11.1_Outliers-Generation'!L$5:L$500,MATCH($F256,'11.1_Outliers-Generation'!$F$5:$F$500,0)),""),"")</f>
        <v>WaW_212</v>
      </c>
      <c r="M256" s="14">
        <f>IFERROR(IF(INDEX('11.2_Outliers-Collection_cov'!$N$5:$N$500,MATCH($F256,'11.2_Outliers-Collection_cov'!$F$5:$F$500,0))&lt;&gt;"N",
INDEX('11.2_Outliers-Collection_cov'!J$5:J$500,MATCH($F256,'11.2_Outliers-Collection_cov'!$F$5:$F$500,0)),""),"")</f>
        <v>80</v>
      </c>
      <c r="N256" s="8">
        <f>IFERROR(IF(INDEX('11.2_Outliers-Collection_cov'!$N$5:$N$500,MATCH($F256,'11.2_Outliers-Collection_cov'!$F$5:$F$500,0))&lt;&gt;"N",
INDEX('11.2_Outliers-Collection_cov'!K$5:K$500,MATCH($F256,'11.2_Outliers-Collection_cov'!$F$5:$F$500,0)),""),"")</f>
        <v>2016</v>
      </c>
      <c r="O256" s="13" t="str">
        <f>IFERROR(IF(INDEX('11.2_Outliers-Collection_cov'!$N$5:$N$500,MATCH($F256,'11.2_Outliers-Collection_cov'!$F$5:$F$500,0))&lt;&gt;"N",
INDEX('11.2_Outliers-Collection_cov'!L$5:L$500,MATCH($F256,'11.2_Outliers-Collection_cov'!$F$5:$F$500,0)),""),"")</f>
        <v>WaW_212</v>
      </c>
      <c r="P256" s="14">
        <f>IFERROR(IF(INDEX('11.3_Outliers-Plastic'!$N$5:$N$500,MATCH($F256,'11.3_Outliers-Plastic'!$F$5:$F$500,0))&lt;&gt;"N",
INDEX('11.3_Outliers-Plastic'!J$5:J$500,MATCH($F256,'11.3_Outliers-Plastic'!$F$5:$F$500,0)),""),"")</f>
        <v>24.74</v>
      </c>
      <c r="Q256" s="8">
        <f>IFERROR(IF(INDEX('11.3_Outliers-Plastic'!$N$5:$N$500,MATCH($F256,'11.3_Outliers-Plastic'!$F$5:$F$500,0))&lt;&gt;"N",
INDEX('11.3_Outliers-Plastic'!K$5:K$500,MATCH($F256,'11.3_Outliers-Plastic'!$F$5:$F$500,0)),""),"")</f>
        <v>2016</v>
      </c>
      <c r="R256" s="14" t="str">
        <f>IFERROR(IF(INDEX('11.3_Outliers-Plastic'!$N$5:$N$500,MATCH($F256,'11.3_Outliers-Plastic'!$F$5:$F$500,0))&lt;&gt;"N",
INDEX('11.3_Outliers-Plastic'!L$5:L$500,MATCH($F256,'11.3_Outliers-Plastic'!$F$5:$F$500,0)),""),"")</f>
        <v>WaW_212</v>
      </c>
      <c r="S256" s="12"/>
      <c r="T256" s="5"/>
      <c r="U256" s="5" t="s">
        <v>1569</v>
      </c>
      <c r="V256" s="14">
        <f>IFERROR(IF(INDEX('11.5_Outliers-Other_recovery'!$N$5:$N$500,MATCH($F256,'11.5_Outliers-Other_recovery'!$F$5:$F$500,0))&lt;&gt;"N",
INDEX('11.5_Outliers-Other_recovery'!J$5:J$500,MATCH($F256,'11.5_Outliers-Other_recovery'!$F$5:$F$500,0)),""),"")</f>
        <v>0</v>
      </c>
      <c r="W256" s="8">
        <f>IFERROR(IF(INDEX('11.5_Outliers-Other_recovery'!$N$5:$N$500,MATCH($F256,'11.5_Outliers-Other_recovery'!$F$5:$F$500,0))&lt;&gt;"N",
INDEX('11.5_Outliers-Other_recovery'!K$5:K$500,MATCH($F256,'11.5_Outliers-Other_recovery'!$F$5:$F$500,0)),""),"")</f>
        <v>2016</v>
      </c>
      <c r="X256" s="14" t="str">
        <f>IFERROR(IF(INDEX('11.5_Outliers-Other_recovery'!$N$5:$N$500,MATCH($F256,'11.5_Outliers-Other_recovery'!$F$5:$F$500,0))&lt;&gt;"N",
INDEX('11.5_Outliers-Other_recovery'!L$5:L$500,MATCH($F256,'11.5_Outliers-Other_recovery'!$F$5:$F$500,0)),""),"")</f>
        <v>WaW_212</v>
      </c>
      <c r="Y256" s="14">
        <f>IFERROR(IF(INDEX('11.4_Outliers-Formal_dry_recy'!$N$5:$N$500,MATCH($F256,'11.4_Outliers-Formal_dry_recy'!$F$5:$F$500,0))&lt;&gt;"N",
INDEX('11.4_Outliers-Formal_dry_recy'!J$5:J$500,MATCH($F256,'11.4_Outliers-Formal_dry_recy'!$F$5:$F$500,0)),""),"")</f>
        <v>10.4</v>
      </c>
      <c r="Z256" s="8">
        <f>IFERROR(IF(INDEX('11.4_Outliers-Formal_dry_recy'!$N$5:$N$500,MATCH($F256,'11.4_Outliers-Formal_dry_recy'!$F$5:$F$500,0))&lt;&gt;"N",
INDEX('11.4_Outliers-Formal_dry_recy'!K$5:K$500,MATCH($F256,'11.4_Outliers-Formal_dry_recy'!$F$5:$F$500,0)),""),"")</f>
        <v>2016</v>
      </c>
      <c r="AA256" s="14" t="str">
        <f>IFERROR(IF(INDEX('11.4_Outliers-Formal_dry_recy'!$N$5:$N$500,MATCH($F256,'11.4_Outliers-Formal_dry_recy'!$F$5:$F$500,0))&lt;&gt;"N",
INDEX('11.4_Outliers-Formal_dry_recy'!L$5:L$500,MATCH($F256,'11.4_Outliers-Formal_dry_recy'!$F$5:$F$500,0)),""),"")</f>
        <v>WaW_212</v>
      </c>
      <c r="AB256" s="14">
        <f>IFERROR(IF(INDEX('11.6_Outliers-Incineration'!$N$5:$N$500,MATCH($F256,'11.6_Outliers-Incineration'!$F$5:$F$500,0))&lt;&gt;"N",
INDEX('11.6_Outliers-Incineration'!J$5:J$500,MATCH($F256,'11.6_Outliers-Incineration'!$F$5:$F$500,0)),""),"")</f>
        <v>0</v>
      </c>
      <c r="AC256" s="8">
        <f>IFERROR(IF(INDEX('11.6_Outliers-Incineration'!$N$5:$N$500,MATCH($F256,'11.6_Outliers-Incineration'!$F$5:$F$500,0))&lt;&gt;"N",
INDEX('11.6_Outliers-Incineration'!K$5:K$500,MATCH($F256,'11.6_Outliers-Incineration'!$F$5:$F$500,0)),""),"")</f>
        <v>2016</v>
      </c>
      <c r="AD256" s="14" t="str">
        <f>IFERROR(IF(INDEX('11.6_Outliers-Incineration'!$N$5:$N$500,MATCH($F256,'11.6_Outliers-Incineration'!$F$5:$F$500,0))&lt;&gt;"N",
INDEX('11.6_Outliers-Incineration'!L$5:L$500,MATCH($F256,'11.6_Outliers-Incineration'!$F$5:$F$500,0)),""),"")</f>
        <v>WaW_212</v>
      </c>
      <c r="AE256" s="14" t="str">
        <f>IFERROR(IF(INDEX('11.7_Outliers-Controlled_disp'!$N$5:$N$500,MATCH($F256,'11.7_Outliers-Controlled_disp'!$F$5:$F$500,0))&lt;&gt;"N",
INDEX('11.7_Outliers-Controlled_disp'!J$5:J$500,MATCH($F256,'11.7_Outliers-Controlled_disp'!$F$5:$F$500,0)),""),"")</f>
        <v/>
      </c>
      <c r="AF256" s="8" t="str">
        <f>IFERROR(IF(INDEX('11.7_Outliers-Controlled_disp'!$N$5:$N$500,MATCH($F256,'11.7_Outliers-Controlled_disp'!$F$5:$F$500,0))&lt;&gt;"N",
INDEX('11.7_Outliers-Controlled_disp'!K$5:K$500,MATCH($F256,'11.7_Outliers-Controlled_disp'!$F$5:$F$500,0)),""),"")</f>
        <v/>
      </c>
      <c r="AG256" s="14" t="str">
        <f>IFERROR(IF(INDEX('11.7_Outliers-Controlled_disp'!$N$5:$N$500,MATCH($F256,'11.7_Outliers-Controlled_disp'!$F$5:$F$500,0))&lt;&gt;"N",
INDEX('11.7_Outliers-Controlled_disp'!L$5:L$500,MATCH($F256,'11.7_Outliers-Controlled_disp'!$F$5:$F$500,0)),""),"")</f>
        <v/>
      </c>
      <c r="AI256" s="5"/>
      <c r="AJ256" s="5" t="s">
        <v>1569</v>
      </c>
      <c r="AK256" s="5">
        <f t="shared" si="3"/>
        <v>6</v>
      </c>
    </row>
    <row r="257" spans="1:37" x14ac:dyDescent="0.25">
      <c r="A257" s="5" t="s">
        <v>2972</v>
      </c>
      <c r="B257" s="5" t="s">
        <v>1227</v>
      </c>
      <c r="C257" s="5" t="s">
        <v>1226</v>
      </c>
      <c r="D257" s="5" t="s">
        <v>1038</v>
      </c>
      <c r="E257" s="5" t="s">
        <v>1227</v>
      </c>
      <c r="F257" s="5" t="s">
        <v>1226</v>
      </c>
      <c r="G257" s="5">
        <v>0</v>
      </c>
      <c r="H257" s="15">
        <v>3</v>
      </c>
      <c r="J257" s="13">
        <f>IFERROR(IF(INDEX('11.1_Outliers-Generation'!$N$5:$N$500,MATCH($F257,'11.1_Outliers-Generation'!$F$5:$F$500,0))&lt;&gt;"N",
INDEX('11.1_Outliers-Generation'!J$5:J$500,MATCH($F257,'11.1_Outliers-Generation'!$F$5:$F$500,0)),""),"")</f>
        <v>1.4507254183422142</v>
      </c>
      <c r="K257" s="8">
        <f>IFERROR(IF(INDEX('11.1_Outliers-Generation'!$N$5:$N$500,MATCH($F257,'11.1_Outliers-Generation'!$F$5:$F$500,0))&lt;&gt;"N",
INDEX('11.1_Outliers-Generation'!K$5:K$500,MATCH($F257,'11.1_Outliers-Generation'!$F$5:$F$500,0)),""),"")</f>
        <v>2017</v>
      </c>
      <c r="L257" s="13" t="str">
        <f>IFERROR(IF(INDEX('11.1_Outliers-Generation'!$N$5:$N$500,MATCH($F257,'11.1_Outliers-Generation'!$F$5:$F$500,0))&lt;&gt;"N",
INDEX('11.1_Outliers-Generation'!L$5:L$500,MATCH($F257,'11.1_Outliers-Generation'!$F$5:$F$500,0)),""),"")</f>
        <v>WaW_216</v>
      </c>
      <c r="M257" s="14">
        <f>IFERROR(IF(INDEX('11.2_Outliers-Collection_cov'!$N$5:$N$500,MATCH($F257,'11.2_Outliers-Collection_cov'!$F$5:$F$500,0))&lt;&gt;"N",
INDEX('11.2_Outliers-Collection_cov'!J$5:J$500,MATCH($F257,'11.2_Outliers-Collection_cov'!$F$5:$F$500,0)),""),"")</f>
        <v>100</v>
      </c>
      <c r="N257" s="8">
        <f>IFERROR(IF(INDEX('11.2_Outliers-Collection_cov'!$N$5:$N$500,MATCH($F257,'11.2_Outliers-Collection_cov'!$F$5:$F$500,0))&lt;&gt;"N",
INDEX('11.2_Outliers-Collection_cov'!K$5:K$500,MATCH($F257,'11.2_Outliers-Collection_cov'!$F$5:$F$500,0)),""),"")</f>
        <v>2017</v>
      </c>
      <c r="O257" s="13" t="str">
        <f>IFERROR(IF(INDEX('11.2_Outliers-Collection_cov'!$N$5:$N$500,MATCH($F257,'11.2_Outliers-Collection_cov'!$F$5:$F$500,0))&lt;&gt;"N",
INDEX('11.2_Outliers-Collection_cov'!L$5:L$500,MATCH($F257,'11.2_Outliers-Collection_cov'!$F$5:$F$500,0)),""),"")</f>
        <v>WaW_216</v>
      </c>
      <c r="P257" s="14">
        <f>IFERROR(IF(INDEX('11.3_Outliers-Plastic'!$N$5:$N$500,MATCH($F257,'11.3_Outliers-Plastic'!$F$5:$F$500,0))&lt;&gt;"N",
INDEX('11.3_Outliers-Plastic'!J$5:J$500,MATCH($F257,'11.3_Outliers-Plastic'!$F$5:$F$500,0)),""),"")</f>
        <v>9.2786682926032604</v>
      </c>
      <c r="Q257" s="8">
        <f>IFERROR(IF(INDEX('11.3_Outliers-Plastic'!$N$5:$N$500,MATCH($F257,'11.3_Outliers-Plastic'!$F$5:$F$500,0))&lt;&gt;"N",
INDEX('11.3_Outliers-Plastic'!K$5:K$500,MATCH($F257,'11.3_Outliers-Plastic'!$F$5:$F$500,0)),""),"")</f>
        <v>2017</v>
      </c>
      <c r="R257" s="14" t="str">
        <f>IFERROR(IF(INDEX('11.3_Outliers-Plastic'!$N$5:$N$500,MATCH($F257,'11.3_Outliers-Plastic'!$F$5:$F$500,0))&lt;&gt;"N",
INDEX('11.3_Outliers-Plastic'!L$5:L$500,MATCH($F257,'11.3_Outliers-Plastic'!$F$5:$F$500,0)),""),"")</f>
        <v>WaW_216</v>
      </c>
      <c r="S257" s="12"/>
      <c r="T257" s="5"/>
      <c r="U257" s="5" t="s">
        <v>1569</v>
      </c>
      <c r="V257" s="14">
        <f>IFERROR(IF(INDEX('11.5_Outliers-Other_recovery'!$N$5:$N$500,MATCH($F257,'11.5_Outliers-Other_recovery'!$F$5:$F$500,0))&lt;&gt;"N",
INDEX('11.5_Outliers-Other_recovery'!J$5:J$500,MATCH($F257,'11.5_Outliers-Other_recovery'!$F$5:$F$500,0)),""),"")</f>
        <v>0</v>
      </c>
      <c r="W257" s="8">
        <f>IFERROR(IF(INDEX('11.5_Outliers-Other_recovery'!$N$5:$N$500,MATCH($F257,'11.5_Outliers-Other_recovery'!$F$5:$F$500,0))&lt;&gt;"N",
INDEX('11.5_Outliers-Other_recovery'!K$5:K$500,MATCH($F257,'11.5_Outliers-Other_recovery'!$F$5:$F$500,0)),""),"")</f>
        <v>2017</v>
      </c>
      <c r="X257" s="14" t="str">
        <f>IFERROR(IF(INDEX('11.5_Outliers-Other_recovery'!$N$5:$N$500,MATCH($F257,'11.5_Outliers-Other_recovery'!$F$5:$F$500,0))&lt;&gt;"N",
INDEX('11.5_Outliers-Other_recovery'!L$5:L$500,MATCH($F257,'11.5_Outliers-Other_recovery'!$F$5:$F$500,0)),""),"")</f>
        <v>WaW_216</v>
      </c>
      <c r="Y257" s="14">
        <f>IFERROR(IF(INDEX('11.4_Outliers-Formal_dry_recy'!$N$5:$N$500,MATCH($F257,'11.4_Outliers-Formal_dry_recy'!$F$5:$F$500,0))&lt;&gt;"N",
INDEX('11.4_Outliers-Formal_dry_recy'!J$5:J$500,MATCH($F257,'11.4_Outliers-Formal_dry_recy'!$F$5:$F$500,0)),""),"")</f>
        <v>0</v>
      </c>
      <c r="Z257" s="8">
        <f>IFERROR(IF(INDEX('11.4_Outliers-Formal_dry_recy'!$N$5:$N$500,MATCH($F257,'11.4_Outliers-Formal_dry_recy'!$F$5:$F$500,0))&lt;&gt;"N",
INDEX('11.4_Outliers-Formal_dry_recy'!K$5:K$500,MATCH($F257,'11.4_Outliers-Formal_dry_recy'!$F$5:$F$500,0)),""),"")</f>
        <v>2017</v>
      </c>
      <c r="AA257" s="14" t="str">
        <f>IFERROR(IF(INDEX('11.4_Outliers-Formal_dry_recy'!$N$5:$N$500,MATCH($F257,'11.4_Outliers-Formal_dry_recy'!$F$5:$F$500,0))&lt;&gt;"N",
INDEX('11.4_Outliers-Formal_dry_recy'!L$5:L$500,MATCH($F257,'11.4_Outliers-Formal_dry_recy'!$F$5:$F$500,0)),""),"")</f>
        <v>WaW_216</v>
      </c>
      <c r="AB257" s="14">
        <f>IFERROR(IF(INDEX('11.6_Outliers-Incineration'!$N$5:$N$500,MATCH($F257,'11.6_Outliers-Incineration'!$F$5:$F$500,0))&lt;&gt;"N",
INDEX('11.6_Outliers-Incineration'!J$5:J$500,MATCH($F257,'11.6_Outliers-Incineration'!$F$5:$F$500,0)),""),"")</f>
        <v>0</v>
      </c>
      <c r="AC257" s="8">
        <f>IFERROR(IF(INDEX('11.6_Outliers-Incineration'!$N$5:$N$500,MATCH($F257,'11.6_Outliers-Incineration'!$F$5:$F$500,0))&lt;&gt;"N",
INDEX('11.6_Outliers-Incineration'!K$5:K$500,MATCH($F257,'11.6_Outliers-Incineration'!$F$5:$F$500,0)),""),"")</f>
        <v>2017</v>
      </c>
      <c r="AD257" s="14" t="str">
        <f>IFERROR(IF(INDEX('11.6_Outliers-Incineration'!$N$5:$N$500,MATCH($F257,'11.6_Outliers-Incineration'!$F$5:$F$500,0))&lt;&gt;"N",
INDEX('11.6_Outliers-Incineration'!L$5:L$500,MATCH($F257,'11.6_Outliers-Incineration'!$F$5:$F$500,0)),""),"")</f>
        <v>WaW_216</v>
      </c>
      <c r="AE257" s="14">
        <f>IFERROR(IF(INDEX('11.7_Outliers-Controlled_disp'!$N$5:$N$500,MATCH($F257,'11.7_Outliers-Controlled_disp'!$F$5:$F$500,0))&lt;&gt;"N",
INDEX('11.7_Outliers-Controlled_disp'!J$5:J$500,MATCH($F257,'11.7_Outliers-Controlled_disp'!$F$5:$F$500,0)),""),"")</f>
        <v>0</v>
      </c>
      <c r="AF257" s="8">
        <f>IFERROR(IF(INDEX('11.7_Outliers-Controlled_disp'!$N$5:$N$500,MATCH($F257,'11.7_Outliers-Controlled_disp'!$F$5:$F$500,0))&lt;&gt;"N",
INDEX('11.7_Outliers-Controlled_disp'!K$5:K$500,MATCH($F257,'11.7_Outliers-Controlled_disp'!$F$5:$F$500,0)),""),"")</f>
        <v>2017</v>
      </c>
      <c r="AG257" s="14" t="str">
        <f>IFERROR(IF(INDEX('11.7_Outliers-Controlled_disp'!$N$5:$N$500,MATCH($F257,'11.7_Outliers-Controlled_disp'!$F$5:$F$500,0))&lt;&gt;"N",
INDEX('11.7_Outliers-Controlled_disp'!L$5:L$500,MATCH($F257,'11.7_Outliers-Controlled_disp'!$F$5:$F$500,0)),""),"")</f>
        <v>WaW_216</v>
      </c>
      <c r="AI257" s="5"/>
      <c r="AJ257" s="5" t="s">
        <v>1569</v>
      </c>
      <c r="AK257" s="5">
        <f t="shared" si="3"/>
        <v>7</v>
      </c>
    </row>
    <row r="258" spans="1:37" x14ac:dyDescent="0.25">
      <c r="A258" s="5" t="s">
        <v>485</v>
      </c>
      <c r="B258" s="5" t="s">
        <v>483</v>
      </c>
      <c r="C258" s="5" t="s">
        <v>482</v>
      </c>
      <c r="D258" s="5" t="s">
        <v>360</v>
      </c>
      <c r="E258" s="5" t="s">
        <v>486</v>
      </c>
      <c r="F258" s="5" t="s">
        <v>3178</v>
      </c>
      <c r="G258" s="5">
        <v>2</v>
      </c>
      <c r="H258" s="15">
        <v>1</v>
      </c>
      <c r="I258" s="4" t="s">
        <v>3177</v>
      </c>
      <c r="J258" s="13">
        <f>IFERROR(IF(INDEX('11.1_Outliers-Generation'!$N$5:$N$500,MATCH($F258,'11.1_Outliers-Generation'!$F$5:$F$500,0))&lt;&gt;"N",
INDEX('11.1_Outliers-Generation'!J$5:J$500,MATCH($F258,'11.1_Outliers-Generation'!$F$5:$F$500,0)),""),"")</f>
        <v>0.56949771689497719</v>
      </c>
      <c r="K258" s="8">
        <f>IFERROR(IF(INDEX('11.1_Outliers-Generation'!$N$5:$N$500,MATCH($F258,'11.1_Outliers-Generation'!$F$5:$F$500,0))&lt;&gt;"N",
INDEX('11.1_Outliers-Generation'!K$5:K$500,MATCH($F258,'11.1_Outliers-Generation'!$F$5:$F$500,0)),""),"")</f>
        <v>2012</v>
      </c>
      <c r="L258" s="13" t="str">
        <f>IFERROR(IF(INDEX('11.1_Outliers-Generation'!$N$5:$N$500,MATCH($F258,'11.1_Outliers-Generation'!$F$5:$F$500,0))&lt;&gt;"N",
INDEX('11.1_Outliers-Generation'!L$5:L$500,MATCH($F258,'11.1_Outliers-Generation'!$F$5:$F$500,0)),""),"")</f>
        <v>WaW_218</v>
      </c>
      <c r="M258" s="14">
        <f>IFERROR(IF(INDEX('11.2_Outliers-Collection_cov'!$N$5:$N$500,MATCH($F258,'11.2_Outliers-Collection_cov'!$F$5:$F$500,0))&lt;&gt;"N",
INDEX('11.2_Outliers-Collection_cov'!J$5:J$500,MATCH($F258,'11.2_Outliers-Collection_cov'!$F$5:$F$500,0)),""),"")</f>
        <v>25</v>
      </c>
      <c r="N258" s="8">
        <f>IFERROR(IF(INDEX('11.2_Outliers-Collection_cov'!$N$5:$N$500,MATCH($F258,'11.2_Outliers-Collection_cov'!$F$5:$F$500,0))&lt;&gt;"N",
INDEX('11.2_Outliers-Collection_cov'!K$5:K$500,MATCH($F258,'11.2_Outliers-Collection_cov'!$F$5:$F$500,0)),""),"")</f>
        <v>2012</v>
      </c>
      <c r="O258" s="13" t="str">
        <f>IFERROR(IF(INDEX('11.2_Outliers-Collection_cov'!$N$5:$N$500,MATCH($F258,'11.2_Outliers-Collection_cov'!$F$5:$F$500,0))&lt;&gt;"N",
INDEX('11.2_Outliers-Collection_cov'!L$5:L$500,MATCH($F258,'11.2_Outliers-Collection_cov'!$F$5:$F$500,0)),""),"")</f>
        <v>WaW_218</v>
      </c>
      <c r="P258" s="14" t="str">
        <f>IFERROR(IF(INDEX('11.3_Outliers-Plastic'!$N$5:$N$500,MATCH($F258,'11.3_Outliers-Plastic'!$F$5:$F$500,0))&lt;&gt;"N",
INDEX('11.3_Outliers-Plastic'!J$5:J$500,MATCH($F258,'11.3_Outliers-Plastic'!$F$5:$F$500,0)),""),"")</f>
        <v/>
      </c>
      <c r="Q258" s="8" t="str">
        <f>IFERROR(IF(INDEX('11.3_Outliers-Plastic'!$N$5:$N$500,MATCH($F258,'11.3_Outliers-Plastic'!$F$5:$F$500,0))&lt;&gt;"N",
INDEX('11.3_Outliers-Plastic'!K$5:K$500,MATCH($F258,'11.3_Outliers-Plastic'!$F$5:$F$500,0)),""),"")</f>
        <v/>
      </c>
      <c r="R258" s="14" t="str">
        <f>IFERROR(IF(INDEX('11.3_Outliers-Plastic'!$N$5:$N$500,MATCH($F258,'11.3_Outliers-Plastic'!$F$5:$F$500,0))&lt;&gt;"N",
INDEX('11.3_Outliers-Plastic'!L$5:L$500,MATCH($F258,'11.3_Outliers-Plastic'!$F$5:$F$500,0)),""),"")</f>
        <v/>
      </c>
      <c r="S258" s="12"/>
      <c r="T258" s="5"/>
      <c r="U258" s="5" t="s">
        <v>1569</v>
      </c>
      <c r="V258" s="14">
        <f>IFERROR(IF(INDEX('11.5_Outliers-Other_recovery'!$N$5:$N$500,MATCH($F258,'11.5_Outliers-Other_recovery'!$F$5:$F$500,0))&lt;&gt;"N",
INDEX('11.5_Outliers-Other_recovery'!J$5:J$500,MATCH($F258,'11.5_Outliers-Other_recovery'!$F$5:$F$500,0)),""),"")</f>
        <v>0</v>
      </c>
      <c r="W258" s="8">
        <f>IFERROR(IF(INDEX('11.5_Outliers-Other_recovery'!$N$5:$N$500,MATCH($F258,'11.5_Outliers-Other_recovery'!$F$5:$F$500,0))&lt;&gt;"N",
INDEX('11.5_Outliers-Other_recovery'!K$5:K$500,MATCH($F258,'11.5_Outliers-Other_recovery'!$F$5:$F$500,0)),""),"")</f>
        <v>2012</v>
      </c>
      <c r="X258" s="14" t="str">
        <f>IFERROR(IF(INDEX('11.5_Outliers-Other_recovery'!$N$5:$N$500,MATCH($F258,'11.5_Outliers-Other_recovery'!$F$5:$F$500,0))&lt;&gt;"N",
INDEX('11.5_Outliers-Other_recovery'!L$5:L$500,MATCH($F258,'11.5_Outliers-Other_recovery'!$F$5:$F$500,0)),""),"")</f>
        <v>WaW_218</v>
      </c>
      <c r="Y258" s="14">
        <f>IFERROR(IF(INDEX('11.4_Outliers-Formal_dry_recy'!$N$5:$N$500,MATCH($F258,'11.4_Outliers-Formal_dry_recy'!$F$5:$F$500,0))&lt;&gt;"N",
INDEX('11.4_Outliers-Formal_dry_recy'!J$5:J$500,MATCH($F258,'11.4_Outliers-Formal_dry_recy'!$F$5:$F$500,0)),""),"")</f>
        <v>0</v>
      </c>
      <c r="Z258" s="8">
        <f>IFERROR(IF(INDEX('11.4_Outliers-Formal_dry_recy'!$N$5:$N$500,MATCH($F258,'11.4_Outliers-Formal_dry_recy'!$F$5:$F$500,0))&lt;&gt;"N",
INDEX('11.4_Outliers-Formal_dry_recy'!K$5:K$500,MATCH($F258,'11.4_Outliers-Formal_dry_recy'!$F$5:$F$500,0)),""),"")</f>
        <v>2012</v>
      </c>
      <c r="AA258" s="14" t="str">
        <f>IFERROR(IF(INDEX('11.4_Outliers-Formal_dry_recy'!$N$5:$N$500,MATCH($F258,'11.4_Outliers-Formal_dry_recy'!$F$5:$F$500,0))&lt;&gt;"N",
INDEX('11.4_Outliers-Formal_dry_recy'!L$5:L$500,MATCH($F258,'11.4_Outliers-Formal_dry_recy'!$F$5:$F$500,0)),""),"")</f>
        <v>WaW_218</v>
      </c>
      <c r="AB258" s="14">
        <f>IFERROR(IF(INDEX('11.6_Outliers-Incineration'!$N$5:$N$500,MATCH($F258,'11.6_Outliers-Incineration'!$F$5:$F$500,0))&lt;&gt;"N",
INDEX('11.6_Outliers-Incineration'!J$5:J$500,MATCH($F258,'11.6_Outliers-Incineration'!$F$5:$F$500,0)),""),"")</f>
        <v>0</v>
      </c>
      <c r="AC258" s="8">
        <f>IFERROR(IF(INDEX('11.6_Outliers-Incineration'!$N$5:$N$500,MATCH($F258,'11.6_Outliers-Incineration'!$F$5:$F$500,0))&lt;&gt;"N",
INDEX('11.6_Outliers-Incineration'!K$5:K$500,MATCH($F258,'11.6_Outliers-Incineration'!$F$5:$F$500,0)),""),"")</f>
        <v>2012</v>
      </c>
      <c r="AD258" s="14" t="str">
        <f>IFERROR(IF(INDEX('11.6_Outliers-Incineration'!$N$5:$N$500,MATCH($F258,'11.6_Outliers-Incineration'!$F$5:$F$500,0))&lt;&gt;"N",
INDEX('11.6_Outliers-Incineration'!L$5:L$500,MATCH($F258,'11.6_Outliers-Incineration'!$F$5:$F$500,0)),""),"")</f>
        <v>WaW_218</v>
      </c>
      <c r="AE258" s="14">
        <f>IFERROR(IF(INDEX('11.7_Outliers-Controlled_disp'!$N$5:$N$500,MATCH($F258,'11.7_Outliers-Controlled_disp'!$F$5:$F$500,0))&lt;&gt;"N",
INDEX('11.7_Outliers-Controlled_disp'!J$5:J$500,MATCH($F258,'11.7_Outliers-Controlled_disp'!$F$5:$F$500,0)),""),"")</f>
        <v>0</v>
      </c>
      <c r="AF258" s="8">
        <f>IFERROR(IF(INDEX('11.7_Outliers-Controlled_disp'!$N$5:$N$500,MATCH($F258,'11.7_Outliers-Controlled_disp'!$F$5:$F$500,0))&lt;&gt;"N",
INDEX('11.7_Outliers-Controlled_disp'!K$5:K$500,MATCH($F258,'11.7_Outliers-Controlled_disp'!$F$5:$F$500,0)),""),"")</f>
        <v>2012</v>
      </c>
      <c r="AG258" s="14" t="str">
        <f>IFERROR(IF(INDEX('11.7_Outliers-Controlled_disp'!$N$5:$N$500,MATCH($F258,'11.7_Outliers-Controlled_disp'!$F$5:$F$500,0))&lt;&gt;"N",
INDEX('11.7_Outliers-Controlled_disp'!L$5:L$500,MATCH($F258,'11.7_Outliers-Controlled_disp'!$F$5:$F$500,0)),""),"")</f>
        <v>WaW_218</v>
      </c>
      <c r="AI258" s="5"/>
      <c r="AJ258" s="5" t="s">
        <v>1569</v>
      </c>
      <c r="AK258" s="5">
        <f t="shared" si="3"/>
        <v>6</v>
      </c>
    </row>
    <row r="259" spans="1:37" x14ac:dyDescent="0.25">
      <c r="A259" s="5" t="s">
        <v>1228</v>
      </c>
      <c r="B259" s="5" t="s">
        <v>1230</v>
      </c>
      <c r="C259" s="5" t="s">
        <v>1229</v>
      </c>
      <c r="D259" s="5" t="s">
        <v>1038</v>
      </c>
      <c r="E259" s="5" t="s">
        <v>1231</v>
      </c>
      <c r="F259" s="5" t="s">
        <v>1229</v>
      </c>
      <c r="G259" s="5">
        <v>0</v>
      </c>
      <c r="H259" s="15">
        <v>1</v>
      </c>
      <c r="I259" s="4"/>
      <c r="J259" s="13">
        <f>IFERROR(IF(INDEX('11.1_Outliers-Generation'!$N$5:$N$500,MATCH($F259,'11.1_Outliers-Generation'!$F$5:$F$500,0))&lt;&gt;"N",
INDEX('11.1_Outliers-Generation'!J$5:J$500,MATCH($F259,'11.1_Outliers-Generation'!$F$5:$F$500,0)),""),"")</f>
        <v>0.89153225684590998</v>
      </c>
      <c r="K259" s="8">
        <f>IFERROR(IF(INDEX('11.1_Outliers-Generation'!$N$5:$N$500,MATCH($F259,'11.1_Outliers-Generation'!$F$5:$F$500,0))&lt;&gt;"N",
INDEX('11.1_Outliers-Generation'!K$5:K$500,MATCH($F259,'11.1_Outliers-Generation'!$F$5:$F$500,0)),""),"")</f>
        <v>2013</v>
      </c>
      <c r="L259" s="13" t="str">
        <f>IFERROR(IF(INDEX('11.1_Outliers-Generation'!$N$5:$N$500,MATCH($F259,'11.1_Outliers-Generation'!$F$5:$F$500,0))&lt;&gt;"N",
INDEX('11.1_Outliers-Generation'!L$5:L$500,MATCH($F259,'11.1_Outliers-Generation'!$F$5:$F$500,0)),""),"")</f>
        <v>WaW_219</v>
      </c>
      <c r="M259" s="14">
        <f>IFERROR(IF(INDEX('11.2_Outliers-Collection_cov'!$N$5:$N$500,MATCH($F259,'11.2_Outliers-Collection_cov'!$F$5:$F$500,0))&lt;&gt;"N",
INDEX('11.2_Outliers-Collection_cov'!J$5:J$500,MATCH($F259,'11.2_Outliers-Collection_cov'!$F$5:$F$500,0)),""),"")</f>
        <v>66</v>
      </c>
      <c r="N259" s="8">
        <f>IFERROR(IF(INDEX('11.2_Outliers-Collection_cov'!$N$5:$N$500,MATCH($F259,'11.2_Outliers-Collection_cov'!$F$5:$F$500,0))&lt;&gt;"N",
INDEX('11.2_Outliers-Collection_cov'!K$5:K$500,MATCH($F259,'11.2_Outliers-Collection_cov'!$F$5:$F$500,0)),""),"")</f>
        <v>2013</v>
      </c>
      <c r="O259" s="13" t="str">
        <f>IFERROR(IF(INDEX('11.2_Outliers-Collection_cov'!$N$5:$N$500,MATCH($F259,'11.2_Outliers-Collection_cov'!$F$5:$F$500,0))&lt;&gt;"N",
INDEX('11.2_Outliers-Collection_cov'!L$5:L$500,MATCH($F259,'11.2_Outliers-Collection_cov'!$F$5:$F$500,0)),""),"")</f>
        <v>WaW_219</v>
      </c>
      <c r="P259" s="14">
        <f>IFERROR(IF(INDEX('11.3_Outliers-Plastic'!$N$5:$N$500,MATCH($F259,'11.3_Outliers-Plastic'!$F$5:$F$500,0))&lt;&gt;"N",
INDEX('11.3_Outliers-Plastic'!J$5:J$500,MATCH($F259,'11.3_Outliers-Plastic'!$F$5:$F$500,0)),""),"")</f>
        <v>12.5</v>
      </c>
      <c r="Q259" s="8">
        <f>IFERROR(IF(INDEX('11.3_Outliers-Plastic'!$N$5:$N$500,MATCH($F259,'11.3_Outliers-Plastic'!$F$5:$F$500,0))&lt;&gt;"N",
INDEX('11.3_Outliers-Plastic'!K$5:K$500,MATCH($F259,'11.3_Outliers-Plastic'!$F$5:$F$500,0)),""),"")</f>
        <v>2013</v>
      </c>
      <c r="R259" s="14" t="str">
        <f>IFERROR(IF(INDEX('11.3_Outliers-Plastic'!$N$5:$N$500,MATCH($F259,'11.3_Outliers-Plastic'!$F$5:$F$500,0))&lt;&gt;"N",
INDEX('11.3_Outliers-Plastic'!L$5:L$500,MATCH($F259,'11.3_Outliers-Plastic'!$F$5:$F$500,0)),""),"")</f>
        <v>WaW_219</v>
      </c>
      <c r="S259" s="12"/>
      <c r="T259" s="5"/>
      <c r="U259" s="5" t="s">
        <v>1569</v>
      </c>
      <c r="V259" s="14" t="str">
        <f>IFERROR(IF(INDEX('11.5_Outliers-Other_recovery'!$N$5:$N$500,MATCH($F259,'11.5_Outliers-Other_recovery'!$F$5:$F$500,0))&lt;&gt;"N",
INDEX('11.5_Outliers-Other_recovery'!J$5:J$500,MATCH($F259,'11.5_Outliers-Other_recovery'!$F$5:$F$500,0)),""),"")</f>
        <v/>
      </c>
      <c r="W259" s="8" t="str">
        <f>IFERROR(IF(INDEX('11.5_Outliers-Other_recovery'!$N$5:$N$500,MATCH($F259,'11.5_Outliers-Other_recovery'!$F$5:$F$500,0))&lt;&gt;"N",
INDEX('11.5_Outliers-Other_recovery'!K$5:K$500,MATCH($F259,'11.5_Outliers-Other_recovery'!$F$5:$F$500,0)),""),"")</f>
        <v/>
      </c>
      <c r="X259" s="14" t="str">
        <f>IFERROR(IF(INDEX('11.5_Outliers-Other_recovery'!$N$5:$N$500,MATCH($F259,'11.5_Outliers-Other_recovery'!$F$5:$F$500,0))&lt;&gt;"N",
INDEX('11.5_Outliers-Other_recovery'!L$5:L$500,MATCH($F259,'11.5_Outliers-Other_recovery'!$F$5:$F$500,0)),""),"")</f>
        <v/>
      </c>
      <c r="Y259" s="14" t="str">
        <f>IFERROR(IF(INDEX('11.4_Outliers-Formal_dry_recy'!$N$5:$N$500,MATCH($F259,'11.4_Outliers-Formal_dry_recy'!$F$5:$F$500,0))&lt;&gt;"N",
INDEX('11.4_Outliers-Formal_dry_recy'!J$5:J$500,MATCH($F259,'11.4_Outliers-Formal_dry_recy'!$F$5:$F$500,0)),""),"")</f>
        <v/>
      </c>
      <c r="Z259" s="8" t="str">
        <f>IFERROR(IF(INDEX('11.4_Outliers-Formal_dry_recy'!$N$5:$N$500,MATCH($F259,'11.4_Outliers-Formal_dry_recy'!$F$5:$F$500,0))&lt;&gt;"N",
INDEX('11.4_Outliers-Formal_dry_recy'!K$5:K$500,MATCH($F259,'11.4_Outliers-Formal_dry_recy'!$F$5:$F$500,0)),""),"")</f>
        <v/>
      </c>
      <c r="AA259" s="14" t="str">
        <f>IFERROR(IF(INDEX('11.4_Outliers-Formal_dry_recy'!$N$5:$N$500,MATCH($F259,'11.4_Outliers-Formal_dry_recy'!$F$5:$F$500,0))&lt;&gt;"N",
INDEX('11.4_Outliers-Formal_dry_recy'!L$5:L$500,MATCH($F259,'11.4_Outliers-Formal_dry_recy'!$F$5:$F$500,0)),""),"")</f>
        <v/>
      </c>
      <c r="AB259" s="14" t="str">
        <f>IFERROR(IF(INDEX('11.6_Outliers-Incineration'!$N$5:$N$500,MATCH($F259,'11.6_Outliers-Incineration'!$F$5:$F$500,0))&lt;&gt;"N",
INDEX('11.6_Outliers-Incineration'!J$5:J$500,MATCH($F259,'11.6_Outliers-Incineration'!$F$5:$F$500,0)),""),"")</f>
        <v/>
      </c>
      <c r="AC259" s="8" t="str">
        <f>IFERROR(IF(INDEX('11.6_Outliers-Incineration'!$N$5:$N$500,MATCH($F259,'11.6_Outliers-Incineration'!$F$5:$F$500,0))&lt;&gt;"N",
INDEX('11.6_Outliers-Incineration'!K$5:K$500,MATCH($F259,'11.6_Outliers-Incineration'!$F$5:$F$500,0)),""),"")</f>
        <v/>
      </c>
      <c r="AD259" s="14" t="str">
        <f>IFERROR(IF(INDEX('11.6_Outliers-Incineration'!$N$5:$N$500,MATCH($F259,'11.6_Outliers-Incineration'!$F$5:$F$500,0))&lt;&gt;"N",
INDEX('11.6_Outliers-Incineration'!L$5:L$500,MATCH($F259,'11.6_Outliers-Incineration'!$F$5:$F$500,0)),""),"")</f>
        <v/>
      </c>
      <c r="AE259" s="14" t="str">
        <f>IFERROR(IF(INDEX('11.7_Outliers-Controlled_disp'!$N$5:$N$500,MATCH($F259,'11.7_Outliers-Controlled_disp'!$F$5:$F$500,0))&lt;&gt;"N",
INDEX('11.7_Outliers-Controlled_disp'!J$5:J$500,MATCH($F259,'11.7_Outliers-Controlled_disp'!$F$5:$F$500,0)),""),"")</f>
        <v/>
      </c>
      <c r="AF259" s="8" t="str">
        <f>IFERROR(IF(INDEX('11.7_Outliers-Controlled_disp'!$N$5:$N$500,MATCH($F259,'11.7_Outliers-Controlled_disp'!$F$5:$F$500,0))&lt;&gt;"N",
INDEX('11.7_Outliers-Controlled_disp'!K$5:K$500,MATCH($F259,'11.7_Outliers-Controlled_disp'!$F$5:$F$500,0)),""),"")</f>
        <v/>
      </c>
      <c r="AG259" s="14" t="str">
        <f>IFERROR(IF(INDEX('11.7_Outliers-Controlled_disp'!$N$5:$N$500,MATCH($F259,'11.7_Outliers-Controlled_disp'!$F$5:$F$500,0))&lt;&gt;"N",
INDEX('11.7_Outliers-Controlled_disp'!L$5:L$500,MATCH($F259,'11.7_Outliers-Controlled_disp'!$F$5:$F$500,0)),""),"")</f>
        <v/>
      </c>
      <c r="AI259" s="5"/>
      <c r="AJ259" s="5" t="s">
        <v>1569</v>
      </c>
      <c r="AK259" s="5">
        <f t="shared" si="3"/>
        <v>3</v>
      </c>
    </row>
    <row r="260" spans="1:37" x14ac:dyDescent="0.25">
      <c r="A260" s="5" t="s">
        <v>876</v>
      </c>
      <c r="B260" s="5" t="s">
        <v>879</v>
      </c>
      <c r="C260" s="5" t="s">
        <v>878</v>
      </c>
      <c r="D260" s="5" t="s">
        <v>620</v>
      </c>
      <c r="E260" s="5" t="s">
        <v>880</v>
      </c>
      <c r="F260" s="5" t="s">
        <v>877</v>
      </c>
      <c r="G260" s="5">
        <v>2</v>
      </c>
      <c r="H260" s="15">
        <v>1</v>
      </c>
      <c r="I260" s="4"/>
      <c r="J260" s="13" t="str">
        <f>IFERROR(IF(INDEX('11.1_Outliers-Generation'!$N$5:$N$500,MATCH($F260,'11.1_Outliers-Generation'!$F$5:$F$500,0))&lt;&gt;"N",
INDEX('11.1_Outliers-Generation'!J$5:J$500,MATCH($F260,'11.1_Outliers-Generation'!$F$5:$F$500,0)),""),"")</f>
        <v/>
      </c>
      <c r="K260" s="8" t="str">
        <f>IFERROR(IF(INDEX('11.1_Outliers-Generation'!$N$5:$N$500,MATCH($F260,'11.1_Outliers-Generation'!$F$5:$F$500,0))&lt;&gt;"N",
INDEX('11.1_Outliers-Generation'!K$5:K$500,MATCH($F260,'11.1_Outliers-Generation'!$F$5:$F$500,0)),""),"")</f>
        <v/>
      </c>
      <c r="L260" s="13" t="str">
        <f>IFERROR(IF(INDEX('11.1_Outliers-Generation'!$N$5:$N$500,MATCH($F260,'11.1_Outliers-Generation'!$F$5:$F$500,0))&lt;&gt;"N",
INDEX('11.1_Outliers-Generation'!L$5:L$500,MATCH($F260,'11.1_Outliers-Generation'!$F$5:$F$500,0)),""),"")</f>
        <v/>
      </c>
      <c r="M260" s="14">
        <f>IFERROR(IF(INDEX('11.2_Outliers-Collection_cov'!$N$5:$N$500,MATCH($F260,'11.2_Outliers-Collection_cov'!$F$5:$F$500,0))&lt;&gt;"N",
INDEX('11.2_Outliers-Collection_cov'!J$5:J$500,MATCH($F260,'11.2_Outliers-Collection_cov'!$F$5:$F$500,0)),""),"")</f>
        <v>15</v>
      </c>
      <c r="N260" s="8" t="str">
        <f>IFERROR(IF(INDEX('11.2_Outliers-Collection_cov'!$N$5:$N$500,MATCH($F260,'11.2_Outliers-Collection_cov'!$F$5:$F$500,0))&lt;&gt;"N",
INDEX('11.2_Outliers-Collection_cov'!K$5:K$500,MATCH($F260,'11.2_Outliers-Collection_cov'!$F$5:$F$500,0)),""),"")</f>
        <v/>
      </c>
      <c r="O260" s="13" t="str">
        <f>IFERROR(IF(INDEX('11.2_Outliers-Collection_cov'!$N$5:$N$500,MATCH($F260,'11.2_Outliers-Collection_cov'!$F$5:$F$500,0))&lt;&gt;"N",
INDEX('11.2_Outliers-Collection_cov'!L$5:L$500,MATCH($F260,'11.2_Outliers-Collection_cov'!$F$5:$F$500,0)),""),"")</f>
        <v>WaW_220</v>
      </c>
      <c r="P260" s="14">
        <f>IFERROR(IF(INDEX('11.3_Outliers-Plastic'!$N$5:$N$500,MATCH($F260,'11.3_Outliers-Plastic'!$F$5:$F$500,0))&lt;&gt;"N",
INDEX('11.3_Outliers-Plastic'!J$5:J$500,MATCH($F260,'11.3_Outliers-Plastic'!$F$5:$F$500,0)),""),"")</f>
        <v>21</v>
      </c>
      <c r="Q260" s="8" t="str">
        <f>IFERROR(IF(INDEX('11.3_Outliers-Plastic'!$N$5:$N$500,MATCH($F260,'11.3_Outliers-Plastic'!$F$5:$F$500,0))&lt;&gt;"N",
INDEX('11.3_Outliers-Plastic'!K$5:K$500,MATCH($F260,'11.3_Outliers-Plastic'!$F$5:$F$500,0)),""),"")</f>
        <v/>
      </c>
      <c r="R260" s="14" t="str">
        <f>IFERROR(IF(INDEX('11.3_Outliers-Plastic'!$N$5:$N$500,MATCH($F260,'11.3_Outliers-Plastic'!$F$5:$F$500,0))&lt;&gt;"N",
INDEX('11.3_Outliers-Plastic'!L$5:L$500,MATCH($F260,'11.3_Outliers-Plastic'!$F$5:$F$500,0)),""),"")</f>
        <v>WaW_220</v>
      </c>
      <c r="S260" s="12"/>
      <c r="T260" s="5"/>
      <c r="U260" s="5" t="s">
        <v>1569</v>
      </c>
      <c r="V260" s="14" t="str">
        <f>IFERROR(IF(INDEX('11.5_Outliers-Other_recovery'!$N$5:$N$500,MATCH($F260,'11.5_Outliers-Other_recovery'!$F$5:$F$500,0))&lt;&gt;"N",
INDEX('11.5_Outliers-Other_recovery'!J$5:J$500,MATCH($F260,'11.5_Outliers-Other_recovery'!$F$5:$F$500,0)),""),"")</f>
        <v/>
      </c>
      <c r="W260" s="8" t="str">
        <f>IFERROR(IF(INDEX('11.5_Outliers-Other_recovery'!$N$5:$N$500,MATCH($F260,'11.5_Outliers-Other_recovery'!$F$5:$F$500,0))&lt;&gt;"N",
INDEX('11.5_Outliers-Other_recovery'!K$5:K$500,MATCH($F260,'11.5_Outliers-Other_recovery'!$F$5:$F$500,0)),""),"")</f>
        <v/>
      </c>
      <c r="X260" s="14" t="str">
        <f>IFERROR(IF(INDEX('11.5_Outliers-Other_recovery'!$N$5:$N$500,MATCH($F260,'11.5_Outliers-Other_recovery'!$F$5:$F$500,0))&lt;&gt;"N",
INDEX('11.5_Outliers-Other_recovery'!L$5:L$500,MATCH($F260,'11.5_Outliers-Other_recovery'!$F$5:$F$500,0)),""),"")</f>
        <v/>
      </c>
      <c r="Y260" s="14" t="str">
        <f>IFERROR(IF(INDEX('11.4_Outliers-Formal_dry_recy'!$N$5:$N$500,MATCH($F260,'11.4_Outliers-Formal_dry_recy'!$F$5:$F$500,0))&lt;&gt;"N",
INDEX('11.4_Outliers-Formal_dry_recy'!J$5:J$500,MATCH($F260,'11.4_Outliers-Formal_dry_recy'!$F$5:$F$500,0)),""),"")</f>
        <v/>
      </c>
      <c r="Z260" s="8" t="str">
        <f>IFERROR(IF(INDEX('11.4_Outliers-Formal_dry_recy'!$N$5:$N$500,MATCH($F260,'11.4_Outliers-Formal_dry_recy'!$F$5:$F$500,0))&lt;&gt;"N",
INDEX('11.4_Outliers-Formal_dry_recy'!K$5:K$500,MATCH($F260,'11.4_Outliers-Formal_dry_recy'!$F$5:$F$500,0)),""),"")</f>
        <v/>
      </c>
      <c r="AA260" s="14" t="str">
        <f>IFERROR(IF(INDEX('11.4_Outliers-Formal_dry_recy'!$N$5:$N$500,MATCH($F260,'11.4_Outliers-Formal_dry_recy'!$F$5:$F$500,0))&lt;&gt;"N",
INDEX('11.4_Outliers-Formal_dry_recy'!L$5:L$500,MATCH($F260,'11.4_Outliers-Formal_dry_recy'!$F$5:$F$500,0)),""),"")</f>
        <v/>
      </c>
      <c r="AB260" s="14" t="str">
        <f>IFERROR(IF(INDEX('11.6_Outliers-Incineration'!$N$5:$N$500,MATCH($F260,'11.6_Outliers-Incineration'!$F$5:$F$500,0))&lt;&gt;"N",
INDEX('11.6_Outliers-Incineration'!J$5:J$500,MATCH($F260,'11.6_Outliers-Incineration'!$F$5:$F$500,0)),""),"")</f>
        <v/>
      </c>
      <c r="AC260" s="8" t="str">
        <f>IFERROR(IF(INDEX('11.6_Outliers-Incineration'!$N$5:$N$500,MATCH($F260,'11.6_Outliers-Incineration'!$F$5:$F$500,0))&lt;&gt;"N",
INDEX('11.6_Outliers-Incineration'!K$5:K$500,MATCH($F260,'11.6_Outliers-Incineration'!$F$5:$F$500,0)),""),"")</f>
        <v/>
      </c>
      <c r="AD260" s="14" t="str">
        <f>IFERROR(IF(INDEX('11.6_Outliers-Incineration'!$N$5:$N$500,MATCH($F260,'11.6_Outliers-Incineration'!$F$5:$F$500,0))&lt;&gt;"N",
INDEX('11.6_Outliers-Incineration'!L$5:L$500,MATCH($F260,'11.6_Outliers-Incineration'!$F$5:$F$500,0)),""),"")</f>
        <v/>
      </c>
      <c r="AE260" s="14" t="str">
        <f>IFERROR(IF(INDEX('11.7_Outliers-Controlled_disp'!$N$5:$N$500,MATCH($F260,'11.7_Outliers-Controlled_disp'!$F$5:$F$500,0))&lt;&gt;"N",
INDEX('11.7_Outliers-Controlled_disp'!J$5:J$500,MATCH($F260,'11.7_Outliers-Controlled_disp'!$F$5:$F$500,0)),""),"")</f>
        <v/>
      </c>
      <c r="AF260" s="8" t="str">
        <f>IFERROR(IF(INDEX('11.7_Outliers-Controlled_disp'!$N$5:$N$500,MATCH($F260,'11.7_Outliers-Controlled_disp'!$F$5:$F$500,0))&lt;&gt;"N",
INDEX('11.7_Outliers-Controlled_disp'!K$5:K$500,MATCH($F260,'11.7_Outliers-Controlled_disp'!$F$5:$F$500,0)),""),"")</f>
        <v/>
      </c>
      <c r="AG260" s="14" t="str">
        <f>IFERROR(IF(INDEX('11.7_Outliers-Controlled_disp'!$N$5:$N$500,MATCH($F260,'11.7_Outliers-Controlled_disp'!$F$5:$F$500,0))&lt;&gt;"N",
INDEX('11.7_Outliers-Controlled_disp'!L$5:L$500,MATCH($F260,'11.7_Outliers-Controlled_disp'!$F$5:$F$500,0)),""),"")</f>
        <v/>
      </c>
      <c r="AI260" s="5"/>
      <c r="AJ260" s="5" t="s">
        <v>1569</v>
      </c>
      <c r="AK260" s="5">
        <f t="shared" si="3"/>
        <v>2</v>
      </c>
    </row>
    <row r="261" spans="1:37" x14ac:dyDescent="0.25">
      <c r="A261" s="5" t="s">
        <v>1237</v>
      </c>
      <c r="B261" s="5" t="s">
        <v>1235</v>
      </c>
      <c r="C261" s="5" t="s">
        <v>1234</v>
      </c>
      <c r="D261" s="5" t="s">
        <v>1038</v>
      </c>
      <c r="E261" s="5" t="s">
        <v>1580</v>
      </c>
      <c r="F261" s="5" t="s">
        <v>1238</v>
      </c>
      <c r="G261" s="5">
        <v>1</v>
      </c>
      <c r="H261" s="15">
        <v>1</v>
      </c>
      <c r="I261" s="16" t="s">
        <v>3179</v>
      </c>
      <c r="J261" s="13">
        <f>IFERROR(IF(INDEX('11.1_Outliers-Generation'!$N$5:$N$500,MATCH($F261,'11.1_Outliers-Generation'!$F$5:$F$500,0))&lt;&gt;"N",
INDEX('11.1_Outliers-Generation'!J$5:J$500,MATCH($F261,'11.1_Outliers-Generation'!$F$5:$F$500,0)),""),"")</f>
        <v>1.478240710868143</v>
      </c>
      <c r="K261" s="8">
        <f>IFERROR(IF(INDEX('11.1_Outliers-Generation'!$N$5:$N$500,MATCH($F261,'11.1_Outliers-Generation'!$F$5:$F$500,0))&lt;&gt;"N",
INDEX('11.1_Outliers-Generation'!K$5:K$500,MATCH($F261,'11.1_Outliers-Generation'!$F$5:$F$500,0)),""),"")</f>
        <v>2015</v>
      </c>
      <c r="L261" s="13" t="str">
        <f>IFERROR(IF(INDEX('11.1_Outliers-Generation'!$N$5:$N$500,MATCH($F261,'11.1_Outliers-Generation'!$F$5:$F$500,0))&lt;&gt;"N",
INDEX('11.1_Outliers-Generation'!L$5:L$500,MATCH($F261,'11.1_Outliers-Generation'!$F$5:$F$500,0)),""),"")</f>
        <v>WaW_222</v>
      </c>
      <c r="M261" s="14">
        <f>IFERROR(IF(INDEX('11.2_Outliers-Collection_cov'!$N$5:$N$500,MATCH($F261,'11.2_Outliers-Collection_cov'!$F$5:$F$500,0))&lt;&gt;"N",
INDEX('11.2_Outliers-Collection_cov'!J$5:J$500,MATCH($F261,'11.2_Outliers-Collection_cov'!$F$5:$F$500,0)),""),"")</f>
        <v>98.54</v>
      </c>
      <c r="N261" s="8">
        <f>IFERROR(IF(INDEX('11.2_Outliers-Collection_cov'!$N$5:$N$500,MATCH($F261,'11.2_Outliers-Collection_cov'!$F$5:$F$500,0))&lt;&gt;"N",
INDEX('11.2_Outliers-Collection_cov'!K$5:K$500,MATCH($F261,'11.2_Outliers-Collection_cov'!$F$5:$F$500,0)),""),"")</f>
        <v>2015</v>
      </c>
      <c r="O261" s="13" t="str">
        <f>IFERROR(IF(INDEX('11.2_Outliers-Collection_cov'!$N$5:$N$500,MATCH($F261,'11.2_Outliers-Collection_cov'!$F$5:$F$500,0))&lt;&gt;"N",
INDEX('11.2_Outliers-Collection_cov'!L$5:L$500,MATCH($F261,'11.2_Outliers-Collection_cov'!$F$5:$F$500,0)),""),"")</f>
        <v>WaW_222</v>
      </c>
      <c r="P261" s="14">
        <f>IFERROR(IF(INDEX('11.3_Outliers-Plastic'!$N$5:$N$500,MATCH($F261,'11.3_Outliers-Plastic'!$F$5:$F$500,0))&lt;&gt;"N",
INDEX('11.3_Outliers-Plastic'!J$5:J$500,MATCH($F261,'11.3_Outliers-Plastic'!$F$5:$F$500,0)),""),"")</f>
        <v>13.16</v>
      </c>
      <c r="Q261" s="8">
        <f>IFERROR(IF(INDEX('11.3_Outliers-Plastic'!$N$5:$N$500,MATCH($F261,'11.3_Outliers-Plastic'!$F$5:$F$500,0))&lt;&gt;"N",
INDEX('11.3_Outliers-Plastic'!K$5:K$500,MATCH($F261,'11.3_Outliers-Plastic'!$F$5:$F$500,0)),""),"")</f>
        <v>2015</v>
      </c>
      <c r="R261" s="14" t="str">
        <f>IFERROR(IF(INDEX('11.3_Outliers-Plastic'!$N$5:$N$500,MATCH($F261,'11.3_Outliers-Plastic'!$F$5:$F$500,0))&lt;&gt;"N",
INDEX('11.3_Outliers-Plastic'!L$5:L$500,MATCH($F261,'11.3_Outliers-Plastic'!$F$5:$F$500,0)),""),"")</f>
        <v>WaW_222</v>
      </c>
      <c r="S261" s="12"/>
      <c r="T261" s="5"/>
      <c r="U261" s="5" t="s">
        <v>1569</v>
      </c>
      <c r="V261" s="14">
        <f>IFERROR(IF(INDEX('11.5_Outliers-Other_recovery'!$N$5:$N$500,MATCH($F261,'11.5_Outliers-Other_recovery'!$F$5:$F$500,0))&lt;&gt;"N",
INDEX('11.5_Outliers-Other_recovery'!J$5:J$500,MATCH($F261,'11.5_Outliers-Other_recovery'!$F$5:$F$500,0)),""),"")</f>
        <v>12.76185889718276</v>
      </c>
      <c r="W261" s="8">
        <f>IFERROR(IF(INDEX('11.5_Outliers-Other_recovery'!$N$5:$N$500,MATCH($F261,'11.5_Outliers-Other_recovery'!$F$5:$F$500,0))&lt;&gt;"N",
INDEX('11.5_Outliers-Other_recovery'!K$5:K$500,MATCH($F261,'11.5_Outliers-Other_recovery'!$F$5:$F$500,0)),""),"")</f>
        <v>2015</v>
      </c>
      <c r="X261" s="14" t="str">
        <f>IFERROR(IF(INDEX('11.5_Outliers-Other_recovery'!$N$5:$N$500,MATCH($F261,'11.5_Outliers-Other_recovery'!$F$5:$F$500,0))&lt;&gt;"N",
INDEX('11.5_Outliers-Other_recovery'!L$5:L$500,MATCH($F261,'11.5_Outliers-Other_recovery'!$F$5:$F$500,0)),""),"")</f>
        <v>WaW_222</v>
      </c>
      <c r="Y261" s="14">
        <f>IFERROR(IF(INDEX('11.4_Outliers-Formal_dry_recy'!$N$5:$N$500,MATCH($F261,'11.4_Outliers-Formal_dry_recy'!$F$5:$F$500,0))&lt;&gt;"N",
INDEX('11.4_Outliers-Formal_dry_recy'!J$5:J$500,MATCH($F261,'11.4_Outliers-Formal_dry_recy'!$F$5:$F$500,0)),""),"")</f>
        <v>14.19</v>
      </c>
      <c r="Z261" s="8">
        <f>IFERROR(IF(INDEX('11.4_Outliers-Formal_dry_recy'!$N$5:$N$500,MATCH($F261,'11.4_Outliers-Formal_dry_recy'!$F$5:$F$500,0))&lt;&gt;"N",
INDEX('11.4_Outliers-Formal_dry_recy'!K$5:K$500,MATCH($F261,'11.4_Outliers-Formal_dry_recy'!$F$5:$F$500,0)),""),"")</f>
        <v>2015</v>
      </c>
      <c r="AA261" s="14" t="str">
        <f>IFERROR(IF(INDEX('11.4_Outliers-Formal_dry_recy'!$N$5:$N$500,MATCH($F261,'11.4_Outliers-Formal_dry_recy'!$F$5:$F$500,0))&lt;&gt;"N",
INDEX('11.4_Outliers-Formal_dry_recy'!L$5:L$500,MATCH($F261,'11.4_Outliers-Formal_dry_recy'!$F$5:$F$500,0)),""),"")</f>
        <v>WaW_222</v>
      </c>
      <c r="AB261" s="14" t="str">
        <f>IFERROR(IF(INDEX('11.6_Outliers-Incineration'!$N$5:$N$500,MATCH($F261,'11.6_Outliers-Incineration'!$F$5:$F$500,0))&lt;&gt;"N",
INDEX('11.6_Outliers-Incineration'!J$5:J$500,MATCH($F261,'11.6_Outliers-Incineration'!$F$5:$F$500,0)),""),"")</f>
        <v/>
      </c>
      <c r="AC261" s="8" t="str">
        <f>IFERROR(IF(INDEX('11.6_Outliers-Incineration'!$N$5:$N$500,MATCH($F261,'11.6_Outliers-Incineration'!$F$5:$F$500,0))&lt;&gt;"N",
INDEX('11.6_Outliers-Incineration'!K$5:K$500,MATCH($F261,'11.6_Outliers-Incineration'!$F$5:$F$500,0)),""),"")</f>
        <v/>
      </c>
      <c r="AD261" s="14" t="str">
        <f>IFERROR(IF(INDEX('11.6_Outliers-Incineration'!$N$5:$N$500,MATCH($F261,'11.6_Outliers-Incineration'!$F$5:$F$500,0))&lt;&gt;"N",
INDEX('11.6_Outliers-Incineration'!L$5:L$500,MATCH($F261,'11.6_Outliers-Incineration'!$F$5:$F$500,0)),""),"")</f>
        <v/>
      </c>
      <c r="AE261" s="14">
        <f>IFERROR(IF(INDEX('11.7_Outliers-Controlled_disp'!$N$5:$N$500,MATCH($F261,'11.7_Outliers-Controlled_disp'!$F$5:$F$500,0))&lt;&gt;"N",
INDEX('11.7_Outliers-Controlled_disp'!J$5:J$500,MATCH($F261,'11.7_Outliers-Controlled_disp'!$F$5:$F$500,0)),""),"")</f>
        <v>94.185936733356925</v>
      </c>
      <c r="AF261" s="8">
        <f>IFERROR(IF(INDEX('11.7_Outliers-Controlled_disp'!$N$5:$N$500,MATCH($F261,'11.7_Outliers-Controlled_disp'!$F$5:$F$500,0))&lt;&gt;"N",
INDEX('11.7_Outliers-Controlled_disp'!K$5:K$500,MATCH($F261,'11.7_Outliers-Controlled_disp'!$F$5:$F$500,0)),""),"")</f>
        <v>2015</v>
      </c>
      <c r="AG261" s="14" t="str">
        <f>IFERROR(IF(INDEX('11.7_Outliers-Controlled_disp'!$N$5:$N$500,MATCH($F261,'11.7_Outliers-Controlled_disp'!$F$5:$F$500,0))&lt;&gt;"N",
INDEX('11.7_Outliers-Controlled_disp'!L$5:L$500,MATCH($F261,'11.7_Outliers-Controlled_disp'!$F$5:$F$500,0)),""),"")</f>
        <v>WaW_222</v>
      </c>
      <c r="AI261" s="5"/>
      <c r="AJ261" s="5" t="s">
        <v>1569</v>
      </c>
      <c r="AK261" s="5">
        <f t="shared" ref="AK261:AK324" si="4">COUNT(AH261,AE261,AB261,Y261,V261,S261,P261,M261,J261)</f>
        <v>6</v>
      </c>
    </row>
    <row r="262" spans="1:37" x14ac:dyDescent="0.25">
      <c r="A262" s="5" t="s">
        <v>1239</v>
      </c>
      <c r="B262" s="5" t="s">
        <v>1235</v>
      </c>
      <c r="C262" s="5" t="s">
        <v>1234</v>
      </c>
      <c r="D262" s="5" t="s">
        <v>1038</v>
      </c>
      <c r="E262" s="5" t="s">
        <v>1241</v>
      </c>
      <c r="F262" s="5" t="s">
        <v>1240</v>
      </c>
      <c r="G262" s="5">
        <v>2</v>
      </c>
      <c r="H262" s="15">
        <v>2</v>
      </c>
      <c r="I262" s="4" t="s">
        <v>1926</v>
      </c>
      <c r="J262" s="13">
        <f>IFERROR(IF(INDEX('11.1_Outliers-Generation'!$N$5:$N$500,MATCH($F262,'11.1_Outliers-Generation'!$F$5:$F$500,0))&lt;&gt;"N",
INDEX('11.1_Outliers-Generation'!J$5:J$500,MATCH($F262,'11.1_Outliers-Generation'!$F$5:$F$500,0)),""),"")</f>
        <v>1.145202442083967</v>
      </c>
      <c r="K262" s="8">
        <f>IFERROR(IF(INDEX('11.1_Outliers-Generation'!$N$5:$N$500,MATCH($F262,'11.1_Outliers-Generation'!$F$5:$F$500,0))&lt;&gt;"N",
INDEX('11.1_Outliers-Generation'!K$5:K$500,MATCH($F262,'11.1_Outliers-Generation'!$F$5:$F$500,0)),""),"")</f>
        <v>2016</v>
      </c>
      <c r="L262" s="13" t="str">
        <f>IFERROR(IF(INDEX('11.1_Outliers-Generation'!$N$5:$N$500,MATCH($F262,'11.1_Outliers-Generation'!$F$5:$F$500,0))&lt;&gt;"N",
INDEX('11.1_Outliers-Generation'!L$5:L$500,MATCH($F262,'11.1_Outliers-Generation'!$F$5:$F$500,0)),""),"")</f>
        <v>WaW_223</v>
      </c>
      <c r="M262" s="14">
        <f>IFERROR(IF(INDEX('11.2_Outliers-Collection_cov'!$N$5:$N$500,MATCH($F262,'11.2_Outliers-Collection_cov'!$F$5:$F$500,0))&lt;&gt;"N",
INDEX('11.2_Outliers-Collection_cov'!J$5:J$500,MATCH($F262,'11.2_Outliers-Collection_cov'!$F$5:$F$500,0)),""),"")</f>
        <v>92.78</v>
      </c>
      <c r="N262" s="8">
        <f>IFERROR(IF(INDEX('11.2_Outliers-Collection_cov'!$N$5:$N$500,MATCH($F262,'11.2_Outliers-Collection_cov'!$F$5:$F$500,0))&lt;&gt;"N",
INDEX('11.2_Outliers-Collection_cov'!K$5:K$500,MATCH($F262,'11.2_Outliers-Collection_cov'!$F$5:$F$500,0)),""),"")</f>
        <v>2016</v>
      </c>
      <c r="O262" s="13" t="str">
        <f>IFERROR(IF(INDEX('11.2_Outliers-Collection_cov'!$N$5:$N$500,MATCH($F262,'11.2_Outliers-Collection_cov'!$F$5:$F$500,0))&lt;&gt;"N",
INDEX('11.2_Outliers-Collection_cov'!L$5:L$500,MATCH($F262,'11.2_Outliers-Collection_cov'!$F$5:$F$500,0)),""),"")</f>
        <v>WaW_223</v>
      </c>
      <c r="P262" s="14">
        <f>IFERROR(IF(INDEX('11.3_Outliers-Plastic'!$N$5:$N$500,MATCH($F262,'11.3_Outliers-Plastic'!$F$5:$F$500,0))&lt;&gt;"N",
INDEX('11.3_Outliers-Plastic'!J$5:J$500,MATCH($F262,'11.3_Outliers-Plastic'!$F$5:$F$500,0)),""),"")</f>
        <v>16.183236647329462</v>
      </c>
      <c r="Q262" s="8">
        <f>IFERROR(IF(INDEX('11.3_Outliers-Plastic'!$N$5:$N$500,MATCH($F262,'11.3_Outliers-Plastic'!$F$5:$F$500,0))&lt;&gt;"N",
INDEX('11.3_Outliers-Plastic'!K$5:K$500,MATCH($F262,'11.3_Outliers-Plastic'!$F$5:$F$500,0)),""),"")</f>
        <v>2016</v>
      </c>
      <c r="R262" s="14" t="str">
        <f>IFERROR(IF(INDEX('11.3_Outliers-Plastic'!$N$5:$N$500,MATCH($F262,'11.3_Outliers-Plastic'!$F$5:$F$500,0))&lt;&gt;"N",
INDEX('11.3_Outliers-Plastic'!L$5:L$500,MATCH($F262,'11.3_Outliers-Plastic'!$F$5:$F$500,0)),""),"")</f>
        <v>WaW_223</v>
      </c>
      <c r="S262" s="12"/>
      <c r="T262" s="5"/>
      <c r="U262" s="5" t="s">
        <v>1569</v>
      </c>
      <c r="V262" s="14">
        <f>IFERROR(IF(INDEX('11.5_Outliers-Other_recovery'!$N$5:$N$500,MATCH($F262,'11.5_Outliers-Other_recovery'!$F$5:$F$500,0))&lt;&gt;"N",
INDEX('11.5_Outliers-Other_recovery'!J$5:J$500,MATCH($F262,'11.5_Outliers-Other_recovery'!$F$5:$F$500,0)),""),"")</f>
        <v>0</v>
      </c>
      <c r="W262" s="8">
        <f>IFERROR(IF(INDEX('11.5_Outliers-Other_recovery'!$N$5:$N$500,MATCH($F262,'11.5_Outliers-Other_recovery'!$F$5:$F$500,0))&lt;&gt;"N",
INDEX('11.5_Outliers-Other_recovery'!K$5:K$500,MATCH($F262,'11.5_Outliers-Other_recovery'!$F$5:$F$500,0)),""),"")</f>
        <v>2016</v>
      </c>
      <c r="X262" s="14" t="str">
        <f>IFERROR(IF(INDEX('11.5_Outliers-Other_recovery'!$N$5:$N$500,MATCH($F262,'11.5_Outliers-Other_recovery'!$F$5:$F$500,0))&lt;&gt;"N",
INDEX('11.5_Outliers-Other_recovery'!L$5:L$500,MATCH($F262,'11.5_Outliers-Other_recovery'!$F$5:$F$500,0)),""),"")</f>
        <v>WaW_223</v>
      </c>
      <c r="Y262" s="14">
        <f>IFERROR(IF(INDEX('11.4_Outliers-Formal_dry_recy'!$N$5:$N$500,MATCH($F262,'11.4_Outliers-Formal_dry_recy'!$F$5:$F$500,0))&lt;&gt;"N",
INDEX('11.4_Outliers-Formal_dry_recy'!J$5:J$500,MATCH($F262,'11.4_Outliers-Formal_dry_recy'!$F$5:$F$500,0)),""),"")</f>
        <v>0</v>
      </c>
      <c r="Z262" s="8">
        <f>IFERROR(IF(INDEX('11.4_Outliers-Formal_dry_recy'!$N$5:$N$500,MATCH($F262,'11.4_Outliers-Formal_dry_recy'!$F$5:$F$500,0))&lt;&gt;"N",
INDEX('11.4_Outliers-Formal_dry_recy'!K$5:K$500,MATCH($F262,'11.4_Outliers-Formal_dry_recy'!$F$5:$F$500,0)),""),"")</f>
        <v>2016</v>
      </c>
      <c r="AA262" s="14" t="str">
        <f>IFERROR(IF(INDEX('11.4_Outliers-Formal_dry_recy'!$N$5:$N$500,MATCH($F262,'11.4_Outliers-Formal_dry_recy'!$F$5:$F$500,0))&lt;&gt;"N",
INDEX('11.4_Outliers-Formal_dry_recy'!L$5:L$500,MATCH($F262,'11.4_Outliers-Formal_dry_recy'!$F$5:$F$500,0)),""),"")</f>
        <v>WaW_223</v>
      </c>
      <c r="AB262" s="14">
        <f>IFERROR(IF(INDEX('11.6_Outliers-Incineration'!$N$5:$N$500,MATCH($F262,'11.6_Outliers-Incineration'!$F$5:$F$500,0))&lt;&gt;"N",
INDEX('11.6_Outliers-Incineration'!J$5:J$500,MATCH($F262,'11.6_Outliers-Incineration'!$F$5:$F$500,0)),""),"")</f>
        <v>0</v>
      </c>
      <c r="AC262" s="8">
        <f>IFERROR(IF(INDEX('11.6_Outliers-Incineration'!$N$5:$N$500,MATCH($F262,'11.6_Outliers-Incineration'!$F$5:$F$500,0))&lt;&gt;"N",
INDEX('11.6_Outliers-Incineration'!K$5:K$500,MATCH($F262,'11.6_Outliers-Incineration'!$F$5:$F$500,0)),""),"")</f>
        <v>2016</v>
      </c>
      <c r="AD262" s="14" t="str">
        <f>IFERROR(IF(INDEX('11.6_Outliers-Incineration'!$N$5:$N$500,MATCH($F262,'11.6_Outliers-Incineration'!$F$5:$F$500,0))&lt;&gt;"N",
INDEX('11.6_Outliers-Incineration'!L$5:L$500,MATCH($F262,'11.6_Outliers-Incineration'!$F$5:$F$500,0)),""),"")</f>
        <v>WaW_223</v>
      </c>
      <c r="AE262" s="14">
        <f>IFERROR(IF(INDEX('11.7_Outliers-Controlled_disp'!$N$5:$N$500,MATCH($F262,'11.7_Outliers-Controlled_disp'!$F$5:$F$500,0))&lt;&gt;"N",
INDEX('11.7_Outliers-Controlled_disp'!J$5:J$500,MATCH($F262,'11.7_Outliers-Controlled_disp'!$F$5:$F$500,0)),""),"")</f>
        <v>100</v>
      </c>
      <c r="AF262" s="8">
        <f>IFERROR(IF(INDEX('11.7_Outliers-Controlled_disp'!$N$5:$N$500,MATCH($F262,'11.7_Outliers-Controlled_disp'!$F$5:$F$500,0))&lt;&gt;"N",
INDEX('11.7_Outliers-Controlled_disp'!K$5:K$500,MATCH($F262,'11.7_Outliers-Controlled_disp'!$F$5:$F$500,0)),""),"")</f>
        <v>2016</v>
      </c>
      <c r="AG262" s="14" t="str">
        <f>IFERROR(IF(INDEX('11.7_Outliers-Controlled_disp'!$N$5:$N$500,MATCH($F262,'11.7_Outliers-Controlled_disp'!$F$5:$F$500,0))&lt;&gt;"N",
INDEX('11.7_Outliers-Controlled_disp'!L$5:L$500,MATCH($F262,'11.7_Outliers-Controlled_disp'!$F$5:$F$500,0)),""),"")</f>
        <v>WaW_223</v>
      </c>
      <c r="AI262" s="5"/>
      <c r="AJ262" s="5" t="s">
        <v>1569</v>
      </c>
      <c r="AK262" s="5">
        <f t="shared" si="4"/>
        <v>7</v>
      </c>
    </row>
    <row r="263" spans="1:37" x14ac:dyDescent="0.25">
      <c r="A263" s="5" t="s">
        <v>881</v>
      </c>
      <c r="B263" s="5" t="s">
        <v>1637</v>
      </c>
      <c r="C263" s="5" t="s">
        <v>883</v>
      </c>
      <c r="D263" s="5" t="s">
        <v>620</v>
      </c>
      <c r="E263" s="5" t="s">
        <v>884</v>
      </c>
      <c r="F263" s="5" t="s">
        <v>882</v>
      </c>
      <c r="G263" s="5">
        <v>1</v>
      </c>
      <c r="H263" s="15">
        <v>1</v>
      </c>
      <c r="I263" s="4"/>
      <c r="J263" s="13">
        <f>IFERROR(IF(INDEX('11.1_Outliers-Generation'!$N$5:$N$500,MATCH($F263,'11.1_Outliers-Generation'!$F$5:$F$500,0))&lt;&gt;"N",
INDEX('11.1_Outliers-Generation'!J$5:J$500,MATCH($F263,'11.1_Outliers-Generation'!$F$5:$F$500,0)),""),"")</f>
        <v>0.45192919534910631</v>
      </c>
      <c r="K263" s="8">
        <f>IFERROR(IF(INDEX('11.1_Outliers-Generation'!$N$5:$N$500,MATCH($F263,'11.1_Outliers-Generation'!$F$5:$F$500,0))&lt;&gt;"N",
INDEX('11.1_Outliers-Generation'!K$5:K$500,MATCH($F263,'11.1_Outliers-Generation'!$F$5:$F$500,0)),""),"")</f>
        <v>2012</v>
      </c>
      <c r="L263" s="13" t="str">
        <f>IFERROR(IF(INDEX('11.1_Outliers-Generation'!$N$5:$N$500,MATCH($F263,'11.1_Outliers-Generation'!$F$5:$F$500,0))&lt;&gt;"N",
INDEX('11.1_Outliers-Generation'!L$5:L$500,MATCH($F263,'11.1_Outliers-Generation'!$F$5:$F$500,0)),""),"")</f>
        <v>WaW_224</v>
      </c>
      <c r="M263" s="14">
        <f>IFERROR(IF(INDEX('11.2_Outliers-Collection_cov'!$N$5:$N$500,MATCH($F263,'11.2_Outliers-Collection_cov'!$F$5:$F$500,0))&lt;&gt;"N",
INDEX('11.2_Outliers-Collection_cov'!J$5:J$500,MATCH($F263,'11.2_Outliers-Collection_cov'!$F$5:$F$500,0)),""),"")</f>
        <v>80</v>
      </c>
      <c r="N263" s="8">
        <f>IFERROR(IF(INDEX('11.2_Outliers-Collection_cov'!$N$5:$N$500,MATCH($F263,'11.2_Outliers-Collection_cov'!$F$5:$F$500,0))&lt;&gt;"N",
INDEX('11.2_Outliers-Collection_cov'!K$5:K$500,MATCH($F263,'11.2_Outliers-Collection_cov'!$F$5:$F$500,0)),""),"")</f>
        <v>2012</v>
      </c>
      <c r="O263" s="13" t="str">
        <f>IFERROR(IF(INDEX('11.2_Outliers-Collection_cov'!$N$5:$N$500,MATCH($F263,'11.2_Outliers-Collection_cov'!$F$5:$F$500,0))&lt;&gt;"N",
INDEX('11.2_Outliers-Collection_cov'!L$5:L$500,MATCH($F263,'11.2_Outliers-Collection_cov'!$F$5:$F$500,0)),""),"")</f>
        <v>WaW_224</v>
      </c>
      <c r="P263" s="14">
        <f>IFERROR(IF(INDEX('11.3_Outliers-Plastic'!$N$5:$N$500,MATCH($F263,'11.3_Outliers-Plastic'!$F$5:$F$500,0))&lt;&gt;"N",
INDEX('11.3_Outliers-Plastic'!J$5:J$500,MATCH($F263,'11.3_Outliers-Plastic'!$F$5:$F$500,0)),""),"")</f>
        <v>25</v>
      </c>
      <c r="Q263" s="8">
        <f>IFERROR(IF(INDEX('11.3_Outliers-Plastic'!$N$5:$N$500,MATCH($F263,'11.3_Outliers-Plastic'!$F$5:$F$500,0))&lt;&gt;"N",
INDEX('11.3_Outliers-Plastic'!K$5:K$500,MATCH($F263,'11.3_Outliers-Plastic'!$F$5:$F$500,0)),""),"")</f>
        <v>2012</v>
      </c>
      <c r="R263" s="14" t="str">
        <f>IFERROR(IF(INDEX('11.3_Outliers-Plastic'!$N$5:$N$500,MATCH($F263,'11.3_Outliers-Plastic'!$F$5:$F$500,0))&lt;&gt;"N",
INDEX('11.3_Outliers-Plastic'!L$5:L$500,MATCH($F263,'11.3_Outliers-Plastic'!$F$5:$F$500,0)),""),"")</f>
        <v>WaW_224</v>
      </c>
      <c r="S263" s="12"/>
      <c r="T263" s="5"/>
      <c r="U263" s="5" t="s">
        <v>1569</v>
      </c>
      <c r="V263" s="14" t="str">
        <f>IFERROR(IF(INDEX('11.5_Outliers-Other_recovery'!$N$5:$N$500,MATCH($F263,'11.5_Outliers-Other_recovery'!$F$5:$F$500,0))&lt;&gt;"N",
INDEX('11.5_Outliers-Other_recovery'!J$5:J$500,MATCH($F263,'11.5_Outliers-Other_recovery'!$F$5:$F$500,0)),""),"")</f>
        <v/>
      </c>
      <c r="W263" s="8" t="str">
        <f>IFERROR(IF(INDEX('11.5_Outliers-Other_recovery'!$N$5:$N$500,MATCH($F263,'11.5_Outliers-Other_recovery'!$F$5:$F$500,0))&lt;&gt;"N",
INDEX('11.5_Outliers-Other_recovery'!K$5:K$500,MATCH($F263,'11.5_Outliers-Other_recovery'!$F$5:$F$500,0)),""),"")</f>
        <v/>
      </c>
      <c r="X263" s="14" t="str">
        <f>IFERROR(IF(INDEX('11.5_Outliers-Other_recovery'!$N$5:$N$500,MATCH($F263,'11.5_Outliers-Other_recovery'!$F$5:$F$500,0))&lt;&gt;"N",
INDEX('11.5_Outliers-Other_recovery'!L$5:L$500,MATCH($F263,'11.5_Outliers-Other_recovery'!$F$5:$F$500,0)),""),"")</f>
        <v/>
      </c>
      <c r="Y263" s="14" t="str">
        <f>IFERROR(IF(INDEX('11.4_Outliers-Formal_dry_recy'!$N$5:$N$500,MATCH($F263,'11.4_Outliers-Formal_dry_recy'!$F$5:$F$500,0))&lt;&gt;"N",
INDEX('11.4_Outliers-Formal_dry_recy'!J$5:J$500,MATCH($F263,'11.4_Outliers-Formal_dry_recy'!$F$5:$F$500,0)),""),"")</f>
        <v/>
      </c>
      <c r="Z263" s="8" t="str">
        <f>IFERROR(IF(INDEX('11.4_Outliers-Formal_dry_recy'!$N$5:$N$500,MATCH($F263,'11.4_Outliers-Formal_dry_recy'!$F$5:$F$500,0))&lt;&gt;"N",
INDEX('11.4_Outliers-Formal_dry_recy'!K$5:K$500,MATCH($F263,'11.4_Outliers-Formal_dry_recy'!$F$5:$F$500,0)),""),"")</f>
        <v/>
      </c>
      <c r="AA263" s="14" t="str">
        <f>IFERROR(IF(INDEX('11.4_Outliers-Formal_dry_recy'!$N$5:$N$500,MATCH($F263,'11.4_Outliers-Formal_dry_recy'!$F$5:$F$500,0))&lt;&gt;"N",
INDEX('11.4_Outliers-Formal_dry_recy'!L$5:L$500,MATCH($F263,'11.4_Outliers-Formal_dry_recy'!$F$5:$F$500,0)),""),"")</f>
        <v/>
      </c>
      <c r="AB263" s="14" t="str">
        <f>IFERROR(IF(INDEX('11.6_Outliers-Incineration'!$N$5:$N$500,MATCH($F263,'11.6_Outliers-Incineration'!$F$5:$F$500,0))&lt;&gt;"N",
INDEX('11.6_Outliers-Incineration'!J$5:J$500,MATCH($F263,'11.6_Outliers-Incineration'!$F$5:$F$500,0)),""),"")</f>
        <v/>
      </c>
      <c r="AC263" s="8" t="str">
        <f>IFERROR(IF(INDEX('11.6_Outliers-Incineration'!$N$5:$N$500,MATCH($F263,'11.6_Outliers-Incineration'!$F$5:$F$500,0))&lt;&gt;"N",
INDEX('11.6_Outliers-Incineration'!K$5:K$500,MATCH($F263,'11.6_Outliers-Incineration'!$F$5:$F$500,0)),""),"")</f>
        <v/>
      </c>
      <c r="AD263" s="14" t="str">
        <f>IFERROR(IF(INDEX('11.6_Outliers-Incineration'!$N$5:$N$500,MATCH($F263,'11.6_Outliers-Incineration'!$F$5:$F$500,0))&lt;&gt;"N",
INDEX('11.6_Outliers-Incineration'!L$5:L$500,MATCH($F263,'11.6_Outliers-Incineration'!$F$5:$F$500,0)),""),"")</f>
        <v/>
      </c>
      <c r="AE263" s="14" t="str">
        <f>IFERROR(IF(INDEX('11.7_Outliers-Controlled_disp'!$N$5:$N$500,MATCH($F263,'11.7_Outliers-Controlled_disp'!$F$5:$F$500,0))&lt;&gt;"N",
INDEX('11.7_Outliers-Controlled_disp'!J$5:J$500,MATCH($F263,'11.7_Outliers-Controlled_disp'!$F$5:$F$500,0)),""),"")</f>
        <v/>
      </c>
      <c r="AF263" s="8" t="str">
        <f>IFERROR(IF(INDEX('11.7_Outliers-Controlled_disp'!$N$5:$N$500,MATCH($F263,'11.7_Outliers-Controlled_disp'!$F$5:$F$500,0))&lt;&gt;"N",
INDEX('11.7_Outliers-Controlled_disp'!K$5:K$500,MATCH($F263,'11.7_Outliers-Controlled_disp'!$F$5:$F$500,0)),""),"")</f>
        <v/>
      </c>
      <c r="AG263" s="14" t="str">
        <f>IFERROR(IF(INDEX('11.7_Outliers-Controlled_disp'!$N$5:$N$500,MATCH($F263,'11.7_Outliers-Controlled_disp'!$F$5:$F$500,0))&lt;&gt;"N",
INDEX('11.7_Outliers-Controlled_disp'!L$5:L$500,MATCH($F263,'11.7_Outliers-Controlled_disp'!$F$5:$F$500,0)),""),"")</f>
        <v/>
      </c>
      <c r="AI263" s="5"/>
      <c r="AJ263" s="5" t="s">
        <v>1569</v>
      </c>
      <c r="AK263" s="5">
        <f t="shared" si="4"/>
        <v>3</v>
      </c>
    </row>
    <row r="264" spans="1:37" x14ac:dyDescent="0.25">
      <c r="A264" s="5" t="s">
        <v>885</v>
      </c>
      <c r="B264" s="5" t="s">
        <v>888</v>
      </c>
      <c r="C264" s="5" t="s">
        <v>887</v>
      </c>
      <c r="D264" s="5" t="s">
        <v>620</v>
      </c>
      <c r="E264" s="5" t="s">
        <v>889</v>
      </c>
      <c r="F264" s="5" t="s">
        <v>886</v>
      </c>
      <c r="G264" s="5">
        <v>1</v>
      </c>
      <c r="H264" s="15">
        <v>2</v>
      </c>
      <c r="I264" s="4" t="s">
        <v>1901</v>
      </c>
      <c r="J264" s="13">
        <f>IFERROR(IF(INDEX('11.1_Outliers-Generation'!$N$5:$N$500,MATCH($F264,'11.1_Outliers-Generation'!$F$5:$F$500,0))&lt;&gt;"N",
INDEX('11.1_Outliers-Generation'!J$5:J$500,MATCH($F264,'11.1_Outliers-Generation'!$F$5:$F$500,0)),""),"")</f>
        <v>0.75948187494175734</v>
      </c>
      <c r="K264" s="8">
        <f>IFERROR(IF(INDEX('11.1_Outliers-Generation'!$N$5:$N$500,MATCH($F264,'11.1_Outliers-Generation'!$F$5:$F$500,0))&lt;&gt;"N",
INDEX('11.1_Outliers-Generation'!K$5:K$500,MATCH($F264,'11.1_Outliers-Generation'!$F$5:$F$500,0)),""),"")</f>
        <v>2013</v>
      </c>
      <c r="L264" s="13" t="str">
        <f>IFERROR(IF(INDEX('11.1_Outliers-Generation'!$N$5:$N$500,MATCH($F264,'11.1_Outliers-Generation'!$F$5:$F$500,0))&lt;&gt;"N",
INDEX('11.1_Outliers-Generation'!L$5:L$500,MATCH($F264,'11.1_Outliers-Generation'!$F$5:$F$500,0)),""),"")</f>
        <v>WaW_225</v>
      </c>
      <c r="M264" s="14">
        <f>IFERROR(IF(INDEX('11.2_Outliers-Collection_cov'!$N$5:$N$500,MATCH($F264,'11.2_Outliers-Collection_cov'!$F$5:$F$500,0))&lt;&gt;"N",
INDEX('11.2_Outliers-Collection_cov'!J$5:J$500,MATCH($F264,'11.2_Outliers-Collection_cov'!$F$5:$F$500,0)),""),"")</f>
        <v>98</v>
      </c>
      <c r="N264" s="8">
        <f>IFERROR(IF(INDEX('11.2_Outliers-Collection_cov'!$N$5:$N$500,MATCH($F264,'11.2_Outliers-Collection_cov'!$F$5:$F$500,0))&lt;&gt;"N",
INDEX('11.2_Outliers-Collection_cov'!K$5:K$500,MATCH($F264,'11.2_Outliers-Collection_cov'!$F$5:$F$500,0)),""),"")</f>
        <v>2013</v>
      </c>
      <c r="O264" s="13" t="str">
        <f>IFERROR(IF(INDEX('11.2_Outliers-Collection_cov'!$N$5:$N$500,MATCH($F264,'11.2_Outliers-Collection_cov'!$F$5:$F$500,0))&lt;&gt;"N",
INDEX('11.2_Outliers-Collection_cov'!L$5:L$500,MATCH($F264,'11.2_Outliers-Collection_cov'!$F$5:$F$500,0)),""),"")</f>
        <v>WaW_225</v>
      </c>
      <c r="P264" s="14">
        <f>IFERROR(IF(INDEX('11.3_Outliers-Plastic'!$N$5:$N$500,MATCH($F264,'11.3_Outliers-Plastic'!$F$5:$F$500,0))&lt;&gt;"N",
INDEX('11.3_Outliers-Plastic'!J$5:J$500,MATCH($F264,'11.3_Outliers-Plastic'!$F$5:$F$500,0)),""),"")</f>
        <v>9.1091091091091094</v>
      </c>
      <c r="Q264" s="8">
        <f>IFERROR(IF(INDEX('11.3_Outliers-Plastic'!$N$5:$N$500,MATCH($F264,'11.3_Outliers-Plastic'!$F$5:$F$500,0))&lt;&gt;"N",
INDEX('11.3_Outliers-Plastic'!K$5:K$500,MATCH($F264,'11.3_Outliers-Plastic'!$F$5:$F$500,0)),""),"")</f>
        <v>2013</v>
      </c>
      <c r="R264" s="14" t="str">
        <f>IFERROR(IF(INDEX('11.3_Outliers-Plastic'!$N$5:$N$500,MATCH($F264,'11.3_Outliers-Plastic'!$F$5:$F$500,0))&lt;&gt;"N",
INDEX('11.3_Outliers-Plastic'!L$5:L$500,MATCH($F264,'11.3_Outliers-Plastic'!$F$5:$F$500,0)),""),"")</f>
        <v>WaW_225</v>
      </c>
      <c r="S264" s="12"/>
      <c r="T264" s="5"/>
      <c r="U264" s="5" t="s">
        <v>1569</v>
      </c>
      <c r="V264" s="14" t="str">
        <f>IFERROR(IF(INDEX('11.5_Outliers-Other_recovery'!$N$5:$N$500,MATCH($F264,'11.5_Outliers-Other_recovery'!$F$5:$F$500,0))&lt;&gt;"N",
INDEX('11.5_Outliers-Other_recovery'!J$5:J$500,MATCH($F264,'11.5_Outliers-Other_recovery'!$F$5:$F$500,0)),""),"")</f>
        <v/>
      </c>
      <c r="W264" s="8" t="str">
        <f>IFERROR(IF(INDEX('11.5_Outliers-Other_recovery'!$N$5:$N$500,MATCH($F264,'11.5_Outliers-Other_recovery'!$F$5:$F$500,0))&lt;&gt;"N",
INDEX('11.5_Outliers-Other_recovery'!K$5:K$500,MATCH($F264,'11.5_Outliers-Other_recovery'!$F$5:$F$500,0)),""),"")</f>
        <v/>
      </c>
      <c r="X264" s="14" t="str">
        <f>IFERROR(IF(INDEX('11.5_Outliers-Other_recovery'!$N$5:$N$500,MATCH($F264,'11.5_Outliers-Other_recovery'!$F$5:$F$500,0))&lt;&gt;"N",
INDEX('11.5_Outliers-Other_recovery'!L$5:L$500,MATCH($F264,'11.5_Outliers-Other_recovery'!$F$5:$F$500,0)),""),"")</f>
        <v/>
      </c>
      <c r="Y264" s="14" t="str">
        <f>IFERROR(IF(INDEX('11.4_Outliers-Formal_dry_recy'!$N$5:$N$500,MATCH($F264,'11.4_Outliers-Formal_dry_recy'!$F$5:$F$500,0))&lt;&gt;"N",
INDEX('11.4_Outliers-Formal_dry_recy'!J$5:J$500,MATCH($F264,'11.4_Outliers-Formal_dry_recy'!$F$5:$F$500,0)),""),"")</f>
        <v/>
      </c>
      <c r="Z264" s="8" t="str">
        <f>IFERROR(IF(INDEX('11.4_Outliers-Formal_dry_recy'!$N$5:$N$500,MATCH($F264,'11.4_Outliers-Formal_dry_recy'!$F$5:$F$500,0))&lt;&gt;"N",
INDEX('11.4_Outliers-Formal_dry_recy'!K$5:K$500,MATCH($F264,'11.4_Outliers-Formal_dry_recy'!$F$5:$F$500,0)),""),"")</f>
        <v/>
      </c>
      <c r="AA264" s="14" t="str">
        <f>IFERROR(IF(INDEX('11.4_Outliers-Formal_dry_recy'!$N$5:$N$500,MATCH($F264,'11.4_Outliers-Formal_dry_recy'!$F$5:$F$500,0))&lt;&gt;"N",
INDEX('11.4_Outliers-Formal_dry_recy'!L$5:L$500,MATCH($F264,'11.4_Outliers-Formal_dry_recy'!$F$5:$F$500,0)),""),"")</f>
        <v/>
      </c>
      <c r="AB264" s="14" t="str">
        <f>IFERROR(IF(INDEX('11.6_Outliers-Incineration'!$N$5:$N$500,MATCH($F264,'11.6_Outliers-Incineration'!$F$5:$F$500,0))&lt;&gt;"N",
INDEX('11.6_Outliers-Incineration'!J$5:J$500,MATCH($F264,'11.6_Outliers-Incineration'!$F$5:$F$500,0)),""),"")</f>
        <v/>
      </c>
      <c r="AC264" s="8" t="str">
        <f>IFERROR(IF(INDEX('11.6_Outliers-Incineration'!$N$5:$N$500,MATCH($F264,'11.6_Outliers-Incineration'!$F$5:$F$500,0))&lt;&gt;"N",
INDEX('11.6_Outliers-Incineration'!K$5:K$500,MATCH($F264,'11.6_Outliers-Incineration'!$F$5:$F$500,0)),""),"")</f>
        <v/>
      </c>
      <c r="AD264" s="14" t="str">
        <f>IFERROR(IF(INDEX('11.6_Outliers-Incineration'!$N$5:$N$500,MATCH($F264,'11.6_Outliers-Incineration'!$F$5:$F$500,0))&lt;&gt;"N",
INDEX('11.6_Outliers-Incineration'!L$5:L$500,MATCH($F264,'11.6_Outliers-Incineration'!$F$5:$F$500,0)),""),"")</f>
        <v/>
      </c>
      <c r="AE264" s="14" t="str">
        <f>IFERROR(IF(INDEX('11.7_Outliers-Controlled_disp'!$N$5:$N$500,MATCH($F264,'11.7_Outliers-Controlled_disp'!$F$5:$F$500,0))&lt;&gt;"N",
INDEX('11.7_Outliers-Controlled_disp'!J$5:J$500,MATCH($F264,'11.7_Outliers-Controlled_disp'!$F$5:$F$500,0)),""),"")</f>
        <v/>
      </c>
      <c r="AF264" s="8" t="str">
        <f>IFERROR(IF(INDEX('11.7_Outliers-Controlled_disp'!$N$5:$N$500,MATCH($F264,'11.7_Outliers-Controlled_disp'!$F$5:$F$500,0))&lt;&gt;"N",
INDEX('11.7_Outliers-Controlled_disp'!K$5:K$500,MATCH($F264,'11.7_Outliers-Controlled_disp'!$F$5:$F$500,0)),""),"")</f>
        <v/>
      </c>
      <c r="AG264" s="14" t="str">
        <f>IFERROR(IF(INDEX('11.7_Outliers-Controlled_disp'!$N$5:$N$500,MATCH($F264,'11.7_Outliers-Controlled_disp'!$F$5:$F$500,0))&lt;&gt;"N",
INDEX('11.7_Outliers-Controlled_disp'!L$5:L$500,MATCH($F264,'11.7_Outliers-Controlled_disp'!$F$5:$F$500,0)),""),"")</f>
        <v/>
      </c>
      <c r="AI264" s="5"/>
      <c r="AJ264" s="5" t="s">
        <v>1569</v>
      </c>
      <c r="AK264" s="5">
        <f t="shared" si="4"/>
        <v>3</v>
      </c>
    </row>
    <row r="265" spans="1:37" x14ac:dyDescent="0.25">
      <c r="A265" s="5" t="s">
        <v>890</v>
      </c>
      <c r="B265" s="5" t="s">
        <v>888</v>
      </c>
      <c r="C265" s="5" t="s">
        <v>887</v>
      </c>
      <c r="D265" s="5" t="s">
        <v>620</v>
      </c>
      <c r="E265" s="5" t="s">
        <v>892</v>
      </c>
      <c r="F265" s="5" t="s">
        <v>891</v>
      </c>
      <c r="G265" s="5">
        <v>1</v>
      </c>
      <c r="H265" s="15">
        <v>1</v>
      </c>
      <c r="I265" s="4"/>
      <c r="J265" s="13">
        <f>IFERROR(IF(INDEX('11.1_Outliers-Generation'!$N$5:$N$500,MATCH($F265,'11.1_Outliers-Generation'!$F$5:$F$500,0))&lt;&gt;"N",
INDEX('11.1_Outliers-Generation'!J$5:J$500,MATCH($F265,'11.1_Outliers-Generation'!$F$5:$F$500,0)),""),"")</f>
        <v>0.98167842442590814</v>
      </c>
      <c r="K265" s="8">
        <f>IFERROR(IF(INDEX('11.1_Outliers-Generation'!$N$5:$N$500,MATCH($F265,'11.1_Outliers-Generation'!$F$5:$F$500,0))&lt;&gt;"N",
INDEX('11.1_Outliers-Generation'!K$5:K$500,MATCH($F265,'11.1_Outliers-Generation'!$F$5:$F$500,0)),""),"")</f>
        <v>2015</v>
      </c>
      <c r="L265" s="13" t="str">
        <f>IFERROR(IF(INDEX('11.1_Outliers-Generation'!$N$5:$N$500,MATCH($F265,'11.1_Outliers-Generation'!$F$5:$F$500,0))&lt;&gt;"N",
INDEX('11.1_Outliers-Generation'!L$5:L$500,MATCH($F265,'11.1_Outliers-Generation'!$F$5:$F$500,0)),""),"")</f>
        <v>WaW_226</v>
      </c>
      <c r="M265" s="14">
        <f>IFERROR(IF(INDEX('11.2_Outliers-Collection_cov'!$N$5:$N$500,MATCH($F265,'11.2_Outliers-Collection_cov'!$F$5:$F$500,0))&lt;&gt;"N",
INDEX('11.2_Outliers-Collection_cov'!J$5:J$500,MATCH($F265,'11.2_Outliers-Collection_cov'!$F$5:$F$500,0)),""),"")</f>
        <v>100</v>
      </c>
      <c r="N265" s="8">
        <f>IFERROR(IF(INDEX('11.2_Outliers-Collection_cov'!$N$5:$N$500,MATCH($F265,'11.2_Outliers-Collection_cov'!$F$5:$F$500,0))&lt;&gt;"N",
INDEX('11.2_Outliers-Collection_cov'!K$5:K$500,MATCH($F265,'11.2_Outliers-Collection_cov'!$F$5:$F$500,0)),""),"")</f>
        <v>2015</v>
      </c>
      <c r="O265" s="13" t="str">
        <f>IFERROR(IF(INDEX('11.2_Outliers-Collection_cov'!$N$5:$N$500,MATCH($F265,'11.2_Outliers-Collection_cov'!$F$5:$F$500,0))&lt;&gt;"N",
INDEX('11.2_Outliers-Collection_cov'!L$5:L$500,MATCH($F265,'11.2_Outliers-Collection_cov'!$F$5:$F$500,0)),""),"")</f>
        <v>WaW_226</v>
      </c>
      <c r="P265" s="14">
        <f>IFERROR(IF(INDEX('11.3_Outliers-Plastic'!$N$5:$N$500,MATCH($F265,'11.3_Outliers-Plastic'!$F$5:$F$500,0))&lt;&gt;"N",
INDEX('11.3_Outliers-Plastic'!J$5:J$500,MATCH($F265,'11.3_Outliers-Plastic'!$F$5:$F$500,0)),""),"")</f>
        <v>5</v>
      </c>
      <c r="Q265" s="8">
        <f>IFERROR(IF(INDEX('11.3_Outliers-Plastic'!$N$5:$N$500,MATCH($F265,'11.3_Outliers-Plastic'!$F$5:$F$500,0))&lt;&gt;"N",
INDEX('11.3_Outliers-Plastic'!K$5:K$500,MATCH($F265,'11.3_Outliers-Plastic'!$F$5:$F$500,0)),""),"")</f>
        <v>2015</v>
      </c>
      <c r="R265" s="14" t="str">
        <f>IFERROR(IF(INDEX('11.3_Outliers-Plastic'!$N$5:$N$500,MATCH($F265,'11.3_Outliers-Plastic'!$F$5:$F$500,0))&lt;&gt;"N",
INDEX('11.3_Outliers-Plastic'!L$5:L$500,MATCH($F265,'11.3_Outliers-Plastic'!$F$5:$F$500,0)),""),"")</f>
        <v>WaW_226</v>
      </c>
      <c r="S265" s="12"/>
      <c r="T265" s="5"/>
      <c r="U265" s="5" t="s">
        <v>1569</v>
      </c>
      <c r="V265" s="14" t="str">
        <f>IFERROR(IF(INDEX('11.5_Outliers-Other_recovery'!$N$5:$N$500,MATCH($F265,'11.5_Outliers-Other_recovery'!$F$5:$F$500,0))&lt;&gt;"N",
INDEX('11.5_Outliers-Other_recovery'!J$5:J$500,MATCH($F265,'11.5_Outliers-Other_recovery'!$F$5:$F$500,0)),""),"")</f>
        <v/>
      </c>
      <c r="W265" s="8" t="str">
        <f>IFERROR(IF(INDEX('11.5_Outliers-Other_recovery'!$N$5:$N$500,MATCH($F265,'11.5_Outliers-Other_recovery'!$F$5:$F$500,0))&lt;&gt;"N",
INDEX('11.5_Outliers-Other_recovery'!K$5:K$500,MATCH($F265,'11.5_Outliers-Other_recovery'!$F$5:$F$500,0)),""),"")</f>
        <v/>
      </c>
      <c r="X265" s="14" t="str">
        <f>IFERROR(IF(INDEX('11.5_Outliers-Other_recovery'!$N$5:$N$500,MATCH($F265,'11.5_Outliers-Other_recovery'!$F$5:$F$500,0))&lt;&gt;"N",
INDEX('11.5_Outliers-Other_recovery'!L$5:L$500,MATCH($F265,'11.5_Outliers-Other_recovery'!$F$5:$F$500,0)),""),"")</f>
        <v/>
      </c>
      <c r="Y265" s="14" t="str">
        <f>IFERROR(IF(INDEX('11.4_Outliers-Formal_dry_recy'!$N$5:$N$500,MATCH($F265,'11.4_Outliers-Formal_dry_recy'!$F$5:$F$500,0))&lt;&gt;"N",
INDEX('11.4_Outliers-Formal_dry_recy'!J$5:J$500,MATCH($F265,'11.4_Outliers-Formal_dry_recy'!$F$5:$F$500,0)),""),"")</f>
        <v/>
      </c>
      <c r="Z265" s="8" t="str">
        <f>IFERROR(IF(INDEX('11.4_Outliers-Formal_dry_recy'!$N$5:$N$500,MATCH($F265,'11.4_Outliers-Formal_dry_recy'!$F$5:$F$500,0))&lt;&gt;"N",
INDEX('11.4_Outliers-Formal_dry_recy'!K$5:K$500,MATCH($F265,'11.4_Outliers-Formal_dry_recy'!$F$5:$F$500,0)),""),"")</f>
        <v/>
      </c>
      <c r="AA265" s="14" t="str">
        <f>IFERROR(IF(INDEX('11.4_Outliers-Formal_dry_recy'!$N$5:$N$500,MATCH($F265,'11.4_Outliers-Formal_dry_recy'!$F$5:$F$500,0))&lt;&gt;"N",
INDEX('11.4_Outliers-Formal_dry_recy'!L$5:L$500,MATCH($F265,'11.4_Outliers-Formal_dry_recy'!$F$5:$F$500,0)),""),"")</f>
        <v/>
      </c>
      <c r="AB265" s="14" t="str">
        <f>IFERROR(IF(INDEX('11.6_Outliers-Incineration'!$N$5:$N$500,MATCH($F265,'11.6_Outliers-Incineration'!$F$5:$F$500,0))&lt;&gt;"N",
INDEX('11.6_Outliers-Incineration'!J$5:J$500,MATCH($F265,'11.6_Outliers-Incineration'!$F$5:$F$500,0)),""),"")</f>
        <v/>
      </c>
      <c r="AC265" s="8" t="str">
        <f>IFERROR(IF(INDEX('11.6_Outliers-Incineration'!$N$5:$N$500,MATCH($F265,'11.6_Outliers-Incineration'!$F$5:$F$500,0))&lt;&gt;"N",
INDEX('11.6_Outliers-Incineration'!K$5:K$500,MATCH($F265,'11.6_Outliers-Incineration'!$F$5:$F$500,0)),""),"")</f>
        <v/>
      </c>
      <c r="AD265" s="14" t="str">
        <f>IFERROR(IF(INDEX('11.6_Outliers-Incineration'!$N$5:$N$500,MATCH($F265,'11.6_Outliers-Incineration'!$F$5:$F$500,0))&lt;&gt;"N",
INDEX('11.6_Outliers-Incineration'!L$5:L$500,MATCH($F265,'11.6_Outliers-Incineration'!$F$5:$F$500,0)),""),"")</f>
        <v/>
      </c>
      <c r="AE265" s="14" t="str">
        <f>IFERROR(IF(INDEX('11.7_Outliers-Controlled_disp'!$N$5:$N$500,MATCH($F265,'11.7_Outliers-Controlled_disp'!$F$5:$F$500,0))&lt;&gt;"N",
INDEX('11.7_Outliers-Controlled_disp'!J$5:J$500,MATCH($F265,'11.7_Outliers-Controlled_disp'!$F$5:$F$500,0)),""),"")</f>
        <v/>
      </c>
      <c r="AF265" s="8" t="str">
        <f>IFERROR(IF(INDEX('11.7_Outliers-Controlled_disp'!$N$5:$N$500,MATCH($F265,'11.7_Outliers-Controlled_disp'!$F$5:$F$500,0))&lt;&gt;"N",
INDEX('11.7_Outliers-Controlled_disp'!K$5:K$500,MATCH($F265,'11.7_Outliers-Controlled_disp'!$F$5:$F$500,0)),""),"")</f>
        <v/>
      </c>
      <c r="AG265" s="14" t="str">
        <f>IFERROR(IF(INDEX('11.7_Outliers-Controlled_disp'!$N$5:$N$500,MATCH($F265,'11.7_Outliers-Controlled_disp'!$F$5:$F$500,0))&lt;&gt;"N",
INDEX('11.7_Outliers-Controlled_disp'!L$5:L$500,MATCH($F265,'11.7_Outliers-Controlled_disp'!$F$5:$F$500,0)),""),"")</f>
        <v/>
      </c>
      <c r="AI265" s="5"/>
      <c r="AJ265" s="5" t="s">
        <v>1569</v>
      </c>
      <c r="AK265" s="5">
        <f t="shared" si="4"/>
        <v>3</v>
      </c>
    </row>
    <row r="266" spans="1:37" x14ac:dyDescent="0.25">
      <c r="A266" s="5" t="s">
        <v>893</v>
      </c>
      <c r="B266" s="5" t="s">
        <v>896</v>
      </c>
      <c r="C266" s="5" t="s">
        <v>895</v>
      </c>
      <c r="D266" s="5" t="s">
        <v>620</v>
      </c>
      <c r="E266" s="5" t="s">
        <v>897</v>
      </c>
      <c r="F266" s="5" t="s">
        <v>894</v>
      </c>
      <c r="G266" s="5">
        <v>2</v>
      </c>
      <c r="H266" s="15">
        <v>1</v>
      </c>
      <c r="I266" s="4"/>
      <c r="J266" s="13" t="str">
        <f>IFERROR(IF(INDEX('11.1_Outliers-Generation'!$N$5:$N$500,MATCH($F266,'11.1_Outliers-Generation'!$F$5:$F$500,0))&lt;&gt;"N",
INDEX('11.1_Outliers-Generation'!J$5:J$500,MATCH($F266,'11.1_Outliers-Generation'!$F$5:$F$500,0)),""),"")</f>
        <v/>
      </c>
      <c r="K266" s="8" t="str">
        <f>IFERROR(IF(INDEX('11.1_Outliers-Generation'!$N$5:$N$500,MATCH($F266,'11.1_Outliers-Generation'!$F$5:$F$500,0))&lt;&gt;"N",
INDEX('11.1_Outliers-Generation'!K$5:K$500,MATCH($F266,'11.1_Outliers-Generation'!$F$5:$F$500,0)),""),"")</f>
        <v/>
      </c>
      <c r="L266" s="13" t="str">
        <f>IFERROR(IF(INDEX('11.1_Outliers-Generation'!$N$5:$N$500,MATCH($F266,'11.1_Outliers-Generation'!$F$5:$F$500,0))&lt;&gt;"N",
INDEX('11.1_Outliers-Generation'!L$5:L$500,MATCH($F266,'11.1_Outliers-Generation'!$F$5:$F$500,0)),""),"")</f>
        <v/>
      </c>
      <c r="M266" s="14">
        <f>IFERROR(IF(INDEX('11.2_Outliers-Collection_cov'!$N$5:$N$500,MATCH($F266,'11.2_Outliers-Collection_cov'!$F$5:$F$500,0))&lt;&gt;"N",
INDEX('11.2_Outliers-Collection_cov'!J$5:J$500,MATCH($F266,'11.2_Outliers-Collection_cov'!$F$5:$F$500,0)),""),"")</f>
        <v>100</v>
      </c>
      <c r="N266" s="8">
        <f>IFERROR(IF(INDEX('11.2_Outliers-Collection_cov'!$N$5:$N$500,MATCH($F266,'11.2_Outliers-Collection_cov'!$F$5:$F$500,0))&lt;&gt;"N",
INDEX('11.2_Outliers-Collection_cov'!K$5:K$500,MATCH($F266,'11.2_Outliers-Collection_cov'!$F$5:$F$500,0)),""),"")</f>
        <v>2015</v>
      </c>
      <c r="O266" s="13" t="str">
        <f>IFERROR(IF(INDEX('11.2_Outliers-Collection_cov'!$N$5:$N$500,MATCH($F266,'11.2_Outliers-Collection_cov'!$F$5:$F$500,0))&lt;&gt;"N",
INDEX('11.2_Outliers-Collection_cov'!L$5:L$500,MATCH($F266,'11.2_Outliers-Collection_cov'!$F$5:$F$500,0)),""),"")</f>
        <v>WaW_227</v>
      </c>
      <c r="P266" s="14">
        <f>IFERROR(IF(INDEX('11.3_Outliers-Plastic'!$N$5:$N$500,MATCH($F266,'11.3_Outliers-Plastic'!$F$5:$F$500,0))&lt;&gt;"N",
INDEX('11.3_Outliers-Plastic'!J$5:J$500,MATCH($F266,'11.3_Outliers-Plastic'!$F$5:$F$500,0)),""),"")</f>
        <v>18</v>
      </c>
      <c r="Q266" s="8">
        <f>IFERROR(IF(INDEX('11.3_Outliers-Plastic'!$N$5:$N$500,MATCH($F266,'11.3_Outliers-Plastic'!$F$5:$F$500,0))&lt;&gt;"N",
INDEX('11.3_Outliers-Plastic'!K$5:K$500,MATCH($F266,'11.3_Outliers-Plastic'!$F$5:$F$500,0)),""),"")</f>
        <v>2015</v>
      </c>
      <c r="R266" s="14" t="str">
        <f>IFERROR(IF(INDEX('11.3_Outliers-Plastic'!$N$5:$N$500,MATCH($F266,'11.3_Outliers-Plastic'!$F$5:$F$500,0))&lt;&gt;"N",
INDEX('11.3_Outliers-Plastic'!L$5:L$500,MATCH($F266,'11.3_Outliers-Plastic'!$F$5:$F$500,0)),""),"")</f>
        <v>WaW_227</v>
      </c>
      <c r="S266" s="12"/>
      <c r="T266" s="5"/>
      <c r="U266" s="5" t="s">
        <v>1569</v>
      </c>
      <c r="V266" s="14">
        <f>IFERROR(IF(INDEX('11.5_Outliers-Other_recovery'!$N$5:$N$500,MATCH($F266,'11.5_Outliers-Other_recovery'!$F$5:$F$500,0))&lt;&gt;"N",
INDEX('11.5_Outliers-Other_recovery'!J$5:J$500,MATCH($F266,'11.5_Outliers-Other_recovery'!$F$5:$F$500,0)),""),"")</f>
        <v>0</v>
      </c>
      <c r="W266" s="8">
        <f>IFERROR(IF(INDEX('11.5_Outliers-Other_recovery'!$N$5:$N$500,MATCH($F266,'11.5_Outliers-Other_recovery'!$F$5:$F$500,0))&lt;&gt;"N",
INDEX('11.5_Outliers-Other_recovery'!K$5:K$500,MATCH($F266,'11.5_Outliers-Other_recovery'!$F$5:$F$500,0)),""),"")</f>
        <v>2015</v>
      </c>
      <c r="X266" s="14" t="str">
        <f>IFERROR(IF(INDEX('11.5_Outliers-Other_recovery'!$N$5:$N$500,MATCH($F266,'11.5_Outliers-Other_recovery'!$F$5:$F$500,0))&lt;&gt;"N",
INDEX('11.5_Outliers-Other_recovery'!L$5:L$500,MATCH($F266,'11.5_Outliers-Other_recovery'!$F$5:$F$500,0)),""),"")</f>
        <v>WaW_227</v>
      </c>
      <c r="Y266" s="14">
        <f>IFERROR(IF(INDEX('11.4_Outliers-Formal_dry_recy'!$N$5:$N$500,MATCH($F266,'11.4_Outliers-Formal_dry_recy'!$F$5:$F$500,0))&lt;&gt;"N",
INDEX('11.4_Outliers-Formal_dry_recy'!J$5:J$500,MATCH($F266,'11.4_Outliers-Formal_dry_recy'!$F$5:$F$500,0)),""),"")</f>
        <v>0</v>
      </c>
      <c r="Z266" s="8">
        <f>IFERROR(IF(INDEX('11.4_Outliers-Formal_dry_recy'!$N$5:$N$500,MATCH($F266,'11.4_Outliers-Formal_dry_recy'!$F$5:$F$500,0))&lt;&gt;"N",
INDEX('11.4_Outliers-Formal_dry_recy'!K$5:K$500,MATCH($F266,'11.4_Outliers-Formal_dry_recy'!$F$5:$F$500,0)),""),"")</f>
        <v>2015</v>
      </c>
      <c r="AA266" s="14" t="str">
        <f>IFERROR(IF(INDEX('11.4_Outliers-Formal_dry_recy'!$N$5:$N$500,MATCH($F266,'11.4_Outliers-Formal_dry_recy'!$F$5:$F$500,0))&lt;&gt;"N",
INDEX('11.4_Outliers-Formal_dry_recy'!L$5:L$500,MATCH($F266,'11.4_Outliers-Formal_dry_recy'!$F$5:$F$500,0)),""),"")</f>
        <v>WaW_227</v>
      </c>
      <c r="AB266" s="14">
        <f>IFERROR(IF(INDEX('11.6_Outliers-Incineration'!$N$5:$N$500,MATCH($F266,'11.6_Outliers-Incineration'!$F$5:$F$500,0))&lt;&gt;"N",
INDEX('11.6_Outliers-Incineration'!J$5:J$500,MATCH($F266,'11.6_Outliers-Incineration'!$F$5:$F$500,0)),""),"")</f>
        <v>0</v>
      </c>
      <c r="AC266" s="8">
        <f>IFERROR(IF(INDEX('11.6_Outliers-Incineration'!$N$5:$N$500,MATCH($F266,'11.6_Outliers-Incineration'!$F$5:$F$500,0))&lt;&gt;"N",
INDEX('11.6_Outliers-Incineration'!K$5:K$500,MATCH($F266,'11.6_Outliers-Incineration'!$F$5:$F$500,0)),""),"")</f>
        <v>2015</v>
      </c>
      <c r="AD266" s="14" t="str">
        <f>IFERROR(IF(INDEX('11.6_Outliers-Incineration'!$N$5:$N$500,MATCH($F266,'11.6_Outliers-Incineration'!$F$5:$F$500,0))&lt;&gt;"N",
INDEX('11.6_Outliers-Incineration'!L$5:L$500,MATCH($F266,'11.6_Outliers-Incineration'!$F$5:$F$500,0)),""),"")</f>
        <v>WaW_227</v>
      </c>
      <c r="AE266" s="14">
        <f>IFERROR(IF(INDEX('11.7_Outliers-Controlled_disp'!$N$5:$N$500,MATCH($F266,'11.7_Outliers-Controlled_disp'!$F$5:$F$500,0))&lt;&gt;"N",
INDEX('11.7_Outliers-Controlled_disp'!J$5:J$500,MATCH($F266,'11.7_Outliers-Controlled_disp'!$F$5:$F$500,0)),""),"")</f>
        <v>0</v>
      </c>
      <c r="AF266" s="8">
        <f>IFERROR(IF(INDEX('11.7_Outliers-Controlled_disp'!$N$5:$N$500,MATCH($F266,'11.7_Outliers-Controlled_disp'!$F$5:$F$500,0))&lt;&gt;"N",
INDEX('11.7_Outliers-Controlled_disp'!K$5:K$500,MATCH($F266,'11.7_Outliers-Controlled_disp'!$F$5:$F$500,0)),""),"")</f>
        <v>2015</v>
      </c>
      <c r="AG266" s="14" t="str">
        <f>IFERROR(IF(INDEX('11.7_Outliers-Controlled_disp'!$N$5:$N$500,MATCH($F266,'11.7_Outliers-Controlled_disp'!$F$5:$F$500,0))&lt;&gt;"N",
INDEX('11.7_Outliers-Controlled_disp'!L$5:L$500,MATCH($F266,'11.7_Outliers-Controlled_disp'!$F$5:$F$500,0)),""),"")</f>
        <v>WaW_227</v>
      </c>
      <c r="AI266" s="5"/>
      <c r="AJ266" s="5" t="s">
        <v>1569</v>
      </c>
      <c r="AK266" s="5">
        <f t="shared" si="4"/>
        <v>6</v>
      </c>
    </row>
    <row r="267" spans="1:37" x14ac:dyDescent="0.25">
      <c r="A267" s="5" t="s">
        <v>1242</v>
      </c>
      <c r="B267" s="5" t="s">
        <v>1245</v>
      </c>
      <c r="C267" s="5" t="s">
        <v>1244</v>
      </c>
      <c r="D267" s="5" t="s">
        <v>1038</v>
      </c>
      <c r="E267" s="5" t="s">
        <v>1246</v>
      </c>
      <c r="F267" s="5" t="s">
        <v>1243</v>
      </c>
      <c r="G267" s="5">
        <v>1</v>
      </c>
      <c r="H267" s="15">
        <v>1</v>
      </c>
      <c r="I267" s="4"/>
      <c r="J267" s="13">
        <f>IFERROR(IF(INDEX('11.1_Outliers-Generation'!$N$5:$N$500,MATCH($F267,'11.1_Outliers-Generation'!$F$5:$F$500,0))&lt;&gt;"N",
INDEX('11.1_Outliers-Generation'!J$5:J$500,MATCH($F267,'11.1_Outliers-Generation'!$F$5:$F$500,0)),""),"")</f>
        <v>1.8128411334882006</v>
      </c>
      <c r="K267" s="8">
        <f>IFERROR(IF(INDEX('11.1_Outliers-Generation'!$N$5:$N$500,MATCH($F267,'11.1_Outliers-Generation'!$F$5:$F$500,0))&lt;&gt;"N",
INDEX('11.1_Outliers-Generation'!K$5:K$500,MATCH($F267,'11.1_Outliers-Generation'!$F$5:$F$500,0)),""),"")</f>
        <v>2013</v>
      </c>
      <c r="L267" s="13" t="str">
        <f>IFERROR(IF(INDEX('11.1_Outliers-Generation'!$N$5:$N$500,MATCH($F267,'11.1_Outliers-Generation'!$F$5:$F$500,0))&lt;&gt;"N",
INDEX('11.1_Outliers-Generation'!L$5:L$500,MATCH($F267,'11.1_Outliers-Generation'!$F$5:$F$500,0)),""),"")</f>
        <v>WaW_228</v>
      </c>
      <c r="M267" s="14" t="str">
        <f>IFERROR(IF(INDEX('11.2_Outliers-Collection_cov'!$N$5:$N$500,MATCH($F267,'11.2_Outliers-Collection_cov'!$F$5:$F$500,0))&lt;&gt;"N",
INDEX('11.2_Outliers-Collection_cov'!J$5:J$500,MATCH($F267,'11.2_Outliers-Collection_cov'!$F$5:$F$500,0)),""),"")</f>
        <v/>
      </c>
      <c r="N267" s="8" t="str">
        <f>IFERROR(IF(INDEX('11.2_Outliers-Collection_cov'!$N$5:$N$500,MATCH($F267,'11.2_Outliers-Collection_cov'!$F$5:$F$500,0))&lt;&gt;"N",
INDEX('11.2_Outliers-Collection_cov'!K$5:K$500,MATCH($F267,'11.2_Outliers-Collection_cov'!$F$5:$F$500,0)),""),"")</f>
        <v/>
      </c>
      <c r="O267" s="13" t="str">
        <f>IFERROR(IF(INDEX('11.2_Outliers-Collection_cov'!$N$5:$N$500,MATCH($F267,'11.2_Outliers-Collection_cov'!$F$5:$F$500,0))&lt;&gt;"N",
INDEX('11.2_Outliers-Collection_cov'!L$5:L$500,MATCH($F267,'11.2_Outliers-Collection_cov'!$F$5:$F$500,0)),""),"")</f>
        <v/>
      </c>
      <c r="P267" s="14">
        <f>IFERROR(IF(INDEX('11.3_Outliers-Plastic'!$N$5:$N$500,MATCH($F267,'11.3_Outliers-Plastic'!$F$5:$F$500,0))&lt;&gt;"N",
INDEX('11.3_Outliers-Plastic'!J$5:J$500,MATCH($F267,'11.3_Outliers-Plastic'!$F$5:$F$500,0)),""),"")</f>
        <v>15.61</v>
      </c>
      <c r="Q267" s="8">
        <f>IFERROR(IF(INDEX('11.3_Outliers-Plastic'!$N$5:$N$500,MATCH($F267,'11.3_Outliers-Plastic'!$F$5:$F$500,0))&lt;&gt;"N",
INDEX('11.3_Outliers-Plastic'!K$5:K$500,MATCH($F267,'11.3_Outliers-Plastic'!$F$5:$F$500,0)),""),"")</f>
        <v>2013</v>
      </c>
      <c r="R267" s="14" t="str">
        <f>IFERROR(IF(INDEX('11.3_Outliers-Plastic'!$N$5:$N$500,MATCH($F267,'11.3_Outliers-Plastic'!$F$5:$F$500,0))&lt;&gt;"N",
INDEX('11.3_Outliers-Plastic'!L$5:L$500,MATCH($F267,'11.3_Outliers-Plastic'!$F$5:$F$500,0)),""),"")</f>
        <v>WaW_228</v>
      </c>
      <c r="S267" s="12"/>
      <c r="T267" s="5"/>
      <c r="U267" s="5" t="s">
        <v>1569</v>
      </c>
      <c r="V267" s="14">
        <f>IFERROR(IF(INDEX('11.5_Outliers-Other_recovery'!$N$5:$N$500,MATCH($F267,'11.5_Outliers-Other_recovery'!$F$5:$F$500,0))&lt;&gt;"N",
INDEX('11.5_Outliers-Other_recovery'!J$5:J$500,MATCH($F267,'11.5_Outliers-Other_recovery'!$F$5:$F$500,0)),""),"")</f>
        <v>0</v>
      </c>
      <c r="W267" s="8">
        <f>IFERROR(IF(INDEX('11.5_Outliers-Other_recovery'!$N$5:$N$500,MATCH($F267,'11.5_Outliers-Other_recovery'!$F$5:$F$500,0))&lt;&gt;"N",
INDEX('11.5_Outliers-Other_recovery'!K$5:K$500,MATCH($F267,'11.5_Outliers-Other_recovery'!$F$5:$F$500,0)),""),"")</f>
        <v>2013</v>
      </c>
      <c r="X267" s="14" t="str">
        <f>IFERROR(IF(INDEX('11.5_Outliers-Other_recovery'!$N$5:$N$500,MATCH($F267,'11.5_Outliers-Other_recovery'!$F$5:$F$500,0))&lt;&gt;"N",
INDEX('11.5_Outliers-Other_recovery'!L$5:L$500,MATCH($F267,'11.5_Outliers-Other_recovery'!$F$5:$F$500,0)),""),"")</f>
        <v>WaW_228</v>
      </c>
      <c r="Y267" s="14">
        <f>IFERROR(IF(INDEX('11.4_Outliers-Formal_dry_recy'!$N$5:$N$500,MATCH($F267,'11.4_Outliers-Formal_dry_recy'!$F$5:$F$500,0))&lt;&gt;"N",
INDEX('11.4_Outliers-Formal_dry_recy'!J$5:J$500,MATCH($F267,'11.4_Outliers-Formal_dry_recy'!$F$5:$F$500,0)),""),"")</f>
        <v>0</v>
      </c>
      <c r="Z267" s="8">
        <f>IFERROR(IF(INDEX('11.4_Outliers-Formal_dry_recy'!$N$5:$N$500,MATCH($F267,'11.4_Outliers-Formal_dry_recy'!$F$5:$F$500,0))&lt;&gt;"N",
INDEX('11.4_Outliers-Formal_dry_recy'!K$5:K$500,MATCH($F267,'11.4_Outliers-Formal_dry_recy'!$F$5:$F$500,0)),""),"")</f>
        <v>2013</v>
      </c>
      <c r="AA267" s="14" t="str">
        <f>IFERROR(IF(INDEX('11.4_Outliers-Formal_dry_recy'!$N$5:$N$500,MATCH($F267,'11.4_Outliers-Formal_dry_recy'!$F$5:$F$500,0))&lt;&gt;"N",
INDEX('11.4_Outliers-Formal_dry_recy'!L$5:L$500,MATCH($F267,'11.4_Outliers-Formal_dry_recy'!$F$5:$F$500,0)),""),"")</f>
        <v>WaW_228</v>
      </c>
      <c r="AB267" s="14">
        <f>IFERROR(IF(INDEX('11.6_Outliers-Incineration'!$N$5:$N$500,MATCH($F267,'11.6_Outliers-Incineration'!$F$5:$F$500,0))&lt;&gt;"N",
INDEX('11.6_Outliers-Incineration'!J$5:J$500,MATCH($F267,'11.6_Outliers-Incineration'!$F$5:$F$500,0)),""),"")</f>
        <v>0</v>
      </c>
      <c r="AC267" s="8">
        <f>IFERROR(IF(INDEX('11.6_Outliers-Incineration'!$N$5:$N$500,MATCH($F267,'11.6_Outliers-Incineration'!$F$5:$F$500,0))&lt;&gt;"N",
INDEX('11.6_Outliers-Incineration'!K$5:K$500,MATCH($F267,'11.6_Outliers-Incineration'!$F$5:$F$500,0)),""),"")</f>
        <v>2013</v>
      </c>
      <c r="AD267" s="14" t="str">
        <f>IFERROR(IF(INDEX('11.6_Outliers-Incineration'!$N$5:$N$500,MATCH($F267,'11.6_Outliers-Incineration'!$F$5:$F$500,0))&lt;&gt;"N",
INDEX('11.6_Outliers-Incineration'!L$5:L$500,MATCH($F267,'11.6_Outliers-Incineration'!$F$5:$F$500,0)),""),"")</f>
        <v>WaW_228</v>
      </c>
      <c r="AE267" s="14">
        <f>IFERROR(IF(INDEX('11.7_Outliers-Controlled_disp'!$N$5:$N$500,MATCH($F267,'11.7_Outliers-Controlled_disp'!$F$5:$F$500,0))&lt;&gt;"N",
INDEX('11.7_Outliers-Controlled_disp'!J$5:J$500,MATCH($F267,'11.7_Outliers-Controlled_disp'!$F$5:$F$500,0)),""),"")</f>
        <v>100</v>
      </c>
      <c r="AF267" s="8">
        <f>IFERROR(IF(INDEX('11.7_Outliers-Controlled_disp'!$N$5:$N$500,MATCH($F267,'11.7_Outliers-Controlled_disp'!$F$5:$F$500,0))&lt;&gt;"N",
INDEX('11.7_Outliers-Controlled_disp'!K$5:K$500,MATCH($F267,'11.7_Outliers-Controlled_disp'!$F$5:$F$500,0)),""),"")</f>
        <v>2013</v>
      </c>
      <c r="AG267" s="14" t="str">
        <f>IFERROR(IF(INDEX('11.7_Outliers-Controlled_disp'!$N$5:$N$500,MATCH($F267,'11.7_Outliers-Controlled_disp'!$F$5:$F$500,0))&lt;&gt;"N",
INDEX('11.7_Outliers-Controlled_disp'!L$5:L$500,MATCH($F267,'11.7_Outliers-Controlled_disp'!$F$5:$F$500,0)),""),"")</f>
        <v>WaW_228</v>
      </c>
      <c r="AI267" s="5"/>
      <c r="AJ267" s="5" t="s">
        <v>1569</v>
      </c>
      <c r="AK267" s="5">
        <f t="shared" si="4"/>
        <v>6</v>
      </c>
    </row>
    <row r="268" spans="1:37" x14ac:dyDescent="0.25">
      <c r="A268" s="5" t="s">
        <v>1247</v>
      </c>
      <c r="B268" s="5" t="s">
        <v>1245</v>
      </c>
      <c r="C268" s="5" t="s">
        <v>1244</v>
      </c>
      <c r="D268" s="5" t="s">
        <v>1038</v>
      </c>
      <c r="E268" s="5" t="s">
        <v>1249</v>
      </c>
      <c r="F268" s="5" t="s">
        <v>1248</v>
      </c>
      <c r="G268" s="5">
        <v>1</v>
      </c>
      <c r="H268" s="15">
        <v>1</v>
      </c>
      <c r="I268" s="4"/>
      <c r="J268" s="13">
        <f>IFERROR(IF(INDEX('11.1_Outliers-Generation'!$N$5:$N$500,MATCH($F268,'11.1_Outliers-Generation'!$F$5:$F$500,0))&lt;&gt;"N",
INDEX('11.1_Outliers-Generation'!J$5:J$500,MATCH($F268,'11.1_Outliers-Generation'!$F$5:$F$500,0)),""),"")</f>
        <v>1.2315686041877714</v>
      </c>
      <c r="K268" s="8">
        <f>IFERROR(IF(INDEX('11.1_Outliers-Generation'!$N$5:$N$500,MATCH($F268,'11.1_Outliers-Generation'!$F$5:$F$500,0))&lt;&gt;"N",
INDEX('11.1_Outliers-Generation'!K$5:K$500,MATCH($F268,'11.1_Outliers-Generation'!$F$5:$F$500,0)),""),"")</f>
        <v>2013</v>
      </c>
      <c r="L268" s="13" t="str">
        <f>IFERROR(IF(INDEX('11.1_Outliers-Generation'!$N$5:$N$500,MATCH($F268,'11.1_Outliers-Generation'!$F$5:$F$500,0))&lt;&gt;"N",
INDEX('11.1_Outliers-Generation'!L$5:L$500,MATCH($F268,'11.1_Outliers-Generation'!$F$5:$F$500,0)),""),"")</f>
        <v>WaW_229</v>
      </c>
      <c r="M268" s="14" t="str">
        <f>IFERROR(IF(INDEX('11.2_Outliers-Collection_cov'!$N$5:$N$500,MATCH($F268,'11.2_Outliers-Collection_cov'!$F$5:$F$500,0))&lt;&gt;"N",
INDEX('11.2_Outliers-Collection_cov'!J$5:J$500,MATCH($F268,'11.2_Outliers-Collection_cov'!$F$5:$F$500,0)),""),"")</f>
        <v/>
      </c>
      <c r="N268" s="8" t="str">
        <f>IFERROR(IF(INDEX('11.2_Outliers-Collection_cov'!$N$5:$N$500,MATCH($F268,'11.2_Outliers-Collection_cov'!$F$5:$F$500,0))&lt;&gt;"N",
INDEX('11.2_Outliers-Collection_cov'!K$5:K$500,MATCH($F268,'11.2_Outliers-Collection_cov'!$F$5:$F$500,0)),""),"")</f>
        <v/>
      </c>
      <c r="O268" s="13" t="str">
        <f>IFERROR(IF(INDEX('11.2_Outliers-Collection_cov'!$N$5:$N$500,MATCH($F268,'11.2_Outliers-Collection_cov'!$F$5:$F$500,0))&lt;&gt;"N",
INDEX('11.2_Outliers-Collection_cov'!L$5:L$500,MATCH($F268,'11.2_Outliers-Collection_cov'!$F$5:$F$500,0)),""),"")</f>
        <v/>
      </c>
      <c r="P268" s="14" t="str">
        <f>IFERROR(IF(INDEX('11.3_Outliers-Plastic'!$N$5:$N$500,MATCH($F268,'11.3_Outliers-Plastic'!$F$5:$F$500,0))&lt;&gt;"N",
INDEX('11.3_Outliers-Plastic'!J$5:J$500,MATCH($F268,'11.3_Outliers-Plastic'!$F$5:$F$500,0)),""),"")</f>
        <v/>
      </c>
      <c r="Q268" s="8" t="str">
        <f>IFERROR(IF(INDEX('11.3_Outliers-Plastic'!$N$5:$N$500,MATCH($F268,'11.3_Outliers-Plastic'!$F$5:$F$500,0))&lt;&gt;"N",
INDEX('11.3_Outliers-Plastic'!K$5:K$500,MATCH($F268,'11.3_Outliers-Plastic'!$F$5:$F$500,0)),""),"")</f>
        <v/>
      </c>
      <c r="R268" s="14" t="str">
        <f>IFERROR(IF(INDEX('11.3_Outliers-Plastic'!$N$5:$N$500,MATCH($F268,'11.3_Outliers-Plastic'!$F$5:$F$500,0))&lt;&gt;"N",
INDEX('11.3_Outliers-Plastic'!L$5:L$500,MATCH($F268,'11.3_Outliers-Plastic'!$F$5:$F$500,0)),""),"")</f>
        <v/>
      </c>
      <c r="S268" s="12"/>
      <c r="T268" s="5"/>
      <c r="U268" s="5" t="s">
        <v>1569</v>
      </c>
      <c r="V268" s="14">
        <f>IFERROR(IF(INDEX('11.5_Outliers-Other_recovery'!$N$5:$N$500,MATCH($F268,'11.5_Outliers-Other_recovery'!$F$5:$F$500,0))&lt;&gt;"N",
INDEX('11.5_Outliers-Other_recovery'!J$5:J$500,MATCH($F268,'11.5_Outliers-Other_recovery'!$F$5:$F$500,0)),""),"")</f>
        <v>0</v>
      </c>
      <c r="W268" s="8">
        <f>IFERROR(IF(INDEX('11.5_Outliers-Other_recovery'!$N$5:$N$500,MATCH($F268,'11.5_Outliers-Other_recovery'!$F$5:$F$500,0))&lt;&gt;"N",
INDEX('11.5_Outliers-Other_recovery'!K$5:K$500,MATCH($F268,'11.5_Outliers-Other_recovery'!$F$5:$F$500,0)),""),"")</f>
        <v>2013</v>
      </c>
      <c r="X268" s="14" t="str">
        <f>IFERROR(IF(INDEX('11.5_Outliers-Other_recovery'!$N$5:$N$500,MATCH($F268,'11.5_Outliers-Other_recovery'!$F$5:$F$500,0))&lt;&gt;"N",
INDEX('11.5_Outliers-Other_recovery'!L$5:L$500,MATCH($F268,'11.5_Outliers-Other_recovery'!$F$5:$F$500,0)),""),"")</f>
        <v>WaW_229</v>
      </c>
      <c r="Y268" s="14">
        <f>IFERROR(IF(INDEX('11.4_Outliers-Formal_dry_recy'!$N$5:$N$500,MATCH($F268,'11.4_Outliers-Formal_dry_recy'!$F$5:$F$500,0))&lt;&gt;"N",
INDEX('11.4_Outliers-Formal_dry_recy'!J$5:J$500,MATCH($F268,'11.4_Outliers-Formal_dry_recy'!$F$5:$F$500,0)),""),"")</f>
        <v>0</v>
      </c>
      <c r="Z268" s="8">
        <f>IFERROR(IF(INDEX('11.4_Outliers-Formal_dry_recy'!$N$5:$N$500,MATCH($F268,'11.4_Outliers-Formal_dry_recy'!$F$5:$F$500,0))&lt;&gt;"N",
INDEX('11.4_Outliers-Formal_dry_recy'!K$5:K$500,MATCH($F268,'11.4_Outliers-Formal_dry_recy'!$F$5:$F$500,0)),""),"")</f>
        <v>2013</v>
      </c>
      <c r="AA268" s="14" t="str">
        <f>IFERROR(IF(INDEX('11.4_Outliers-Formal_dry_recy'!$N$5:$N$500,MATCH($F268,'11.4_Outliers-Formal_dry_recy'!$F$5:$F$500,0))&lt;&gt;"N",
INDEX('11.4_Outliers-Formal_dry_recy'!L$5:L$500,MATCH($F268,'11.4_Outliers-Formal_dry_recy'!$F$5:$F$500,0)),""),"")</f>
        <v>WaW_229</v>
      </c>
      <c r="AB268" s="14">
        <f>IFERROR(IF(INDEX('11.6_Outliers-Incineration'!$N$5:$N$500,MATCH($F268,'11.6_Outliers-Incineration'!$F$5:$F$500,0))&lt;&gt;"N",
INDEX('11.6_Outliers-Incineration'!J$5:J$500,MATCH($F268,'11.6_Outliers-Incineration'!$F$5:$F$500,0)),""),"")</f>
        <v>0</v>
      </c>
      <c r="AC268" s="8">
        <f>IFERROR(IF(INDEX('11.6_Outliers-Incineration'!$N$5:$N$500,MATCH($F268,'11.6_Outliers-Incineration'!$F$5:$F$500,0))&lt;&gt;"N",
INDEX('11.6_Outliers-Incineration'!K$5:K$500,MATCH($F268,'11.6_Outliers-Incineration'!$F$5:$F$500,0)),""),"")</f>
        <v>2013</v>
      </c>
      <c r="AD268" s="14" t="str">
        <f>IFERROR(IF(INDEX('11.6_Outliers-Incineration'!$N$5:$N$500,MATCH($F268,'11.6_Outliers-Incineration'!$F$5:$F$500,0))&lt;&gt;"N",
INDEX('11.6_Outliers-Incineration'!L$5:L$500,MATCH($F268,'11.6_Outliers-Incineration'!$F$5:$F$500,0)),""),"")</f>
        <v>WaW_229</v>
      </c>
      <c r="AE268" s="14">
        <f>IFERROR(IF(INDEX('11.7_Outliers-Controlled_disp'!$N$5:$N$500,MATCH($F268,'11.7_Outliers-Controlled_disp'!$F$5:$F$500,0))&lt;&gt;"N",
INDEX('11.7_Outliers-Controlled_disp'!J$5:J$500,MATCH($F268,'11.7_Outliers-Controlled_disp'!$F$5:$F$500,0)),""),"")</f>
        <v>59.98</v>
      </c>
      <c r="AF268" s="8">
        <f>IFERROR(IF(INDEX('11.7_Outliers-Controlled_disp'!$N$5:$N$500,MATCH($F268,'11.7_Outliers-Controlled_disp'!$F$5:$F$500,0))&lt;&gt;"N",
INDEX('11.7_Outliers-Controlled_disp'!K$5:K$500,MATCH($F268,'11.7_Outliers-Controlled_disp'!$F$5:$F$500,0)),""),"")</f>
        <v>2013</v>
      </c>
      <c r="AG268" s="14" t="str">
        <f>IFERROR(IF(INDEX('11.7_Outliers-Controlled_disp'!$N$5:$N$500,MATCH($F268,'11.7_Outliers-Controlled_disp'!$F$5:$F$500,0))&lt;&gt;"N",
INDEX('11.7_Outliers-Controlled_disp'!L$5:L$500,MATCH($F268,'11.7_Outliers-Controlled_disp'!$F$5:$F$500,0)),""),"")</f>
        <v>WaW_229</v>
      </c>
      <c r="AI268" s="5"/>
      <c r="AJ268" s="5" t="s">
        <v>1569</v>
      </c>
      <c r="AK268" s="5">
        <f t="shared" si="4"/>
        <v>5</v>
      </c>
    </row>
    <row r="269" spans="1:37" x14ac:dyDescent="0.25">
      <c r="A269" s="5" t="s">
        <v>898</v>
      </c>
      <c r="B269" s="5" t="s">
        <v>901</v>
      </c>
      <c r="C269" s="5" t="s">
        <v>900</v>
      </c>
      <c r="D269" s="5" t="s">
        <v>620</v>
      </c>
      <c r="E269" s="5" t="s">
        <v>902</v>
      </c>
      <c r="F269" s="5" t="s">
        <v>899</v>
      </c>
      <c r="G269" s="5">
        <v>2</v>
      </c>
      <c r="H269" s="15">
        <v>1</v>
      </c>
      <c r="I269" s="4" t="s">
        <v>3182</v>
      </c>
      <c r="J269" s="13">
        <f>IFERROR(IF(INDEX('11.1_Outliers-Generation'!$N$5:$N$500,MATCH($F269,'11.1_Outliers-Generation'!$F$5:$F$500,0))&lt;&gt;"N",
INDEX('11.1_Outliers-Generation'!J$5:J$500,MATCH($F269,'11.1_Outliers-Generation'!$F$5:$F$500,0)),""),"")</f>
        <v>1</v>
      </c>
      <c r="K269" s="8">
        <f>IFERROR(IF(INDEX('11.1_Outliers-Generation'!$N$5:$N$500,MATCH($F269,'11.1_Outliers-Generation'!$F$5:$F$500,0))&lt;&gt;"N",
INDEX('11.1_Outliers-Generation'!K$5:K$500,MATCH($F269,'11.1_Outliers-Generation'!$F$5:$F$500,0)),""),"")</f>
        <v>2014</v>
      </c>
      <c r="L269" s="13" t="str">
        <f>IFERROR(IF(INDEX('11.1_Outliers-Generation'!$N$5:$N$500,MATCH($F269,'11.1_Outliers-Generation'!$F$5:$F$500,0))&lt;&gt;"N",
INDEX('11.1_Outliers-Generation'!L$5:L$500,MATCH($F269,'11.1_Outliers-Generation'!$F$5:$F$500,0)),""),"")</f>
        <v>WaW_230</v>
      </c>
      <c r="M269" s="14">
        <f>IFERROR(IF(INDEX('11.2_Outliers-Collection_cov'!$N$5:$N$500,MATCH($F269,'11.2_Outliers-Collection_cov'!$F$5:$F$500,0))&lt;&gt;"N",
INDEX('11.2_Outliers-Collection_cov'!J$5:J$500,MATCH($F269,'11.2_Outliers-Collection_cov'!$F$5:$F$500,0)),""),"")</f>
        <v>90</v>
      </c>
      <c r="N269" s="8">
        <f>IFERROR(IF(INDEX('11.2_Outliers-Collection_cov'!$N$5:$N$500,MATCH($F269,'11.2_Outliers-Collection_cov'!$F$5:$F$500,0))&lt;&gt;"N",
INDEX('11.2_Outliers-Collection_cov'!K$5:K$500,MATCH($F269,'11.2_Outliers-Collection_cov'!$F$5:$F$500,0)),""),"")</f>
        <v>2014</v>
      </c>
      <c r="O269" s="13" t="str">
        <f>IFERROR(IF(INDEX('11.2_Outliers-Collection_cov'!$N$5:$N$500,MATCH($F269,'11.2_Outliers-Collection_cov'!$F$5:$F$500,0))&lt;&gt;"N",
INDEX('11.2_Outliers-Collection_cov'!L$5:L$500,MATCH($F269,'11.2_Outliers-Collection_cov'!$F$5:$F$500,0)),""),"")</f>
        <v>WaW_230</v>
      </c>
      <c r="P269" s="14" t="str">
        <f>IFERROR(IF(INDEX('11.3_Outliers-Plastic'!$N$5:$N$500,MATCH($F269,'11.3_Outliers-Plastic'!$F$5:$F$500,0))&lt;&gt;"N",
INDEX('11.3_Outliers-Plastic'!J$5:J$500,MATCH($F269,'11.3_Outliers-Plastic'!$F$5:$F$500,0)),""),"")</f>
        <v/>
      </c>
      <c r="Q269" s="8" t="str">
        <f>IFERROR(IF(INDEX('11.3_Outliers-Plastic'!$N$5:$N$500,MATCH($F269,'11.3_Outliers-Plastic'!$F$5:$F$500,0))&lt;&gt;"N",
INDEX('11.3_Outliers-Plastic'!K$5:K$500,MATCH($F269,'11.3_Outliers-Plastic'!$F$5:$F$500,0)),""),"")</f>
        <v/>
      </c>
      <c r="R269" s="14" t="str">
        <f>IFERROR(IF(INDEX('11.3_Outliers-Plastic'!$N$5:$N$500,MATCH($F269,'11.3_Outliers-Plastic'!$F$5:$F$500,0))&lt;&gt;"N",
INDEX('11.3_Outliers-Plastic'!L$5:L$500,MATCH($F269,'11.3_Outliers-Plastic'!$F$5:$F$500,0)),""),"")</f>
        <v/>
      </c>
      <c r="S269" s="12"/>
      <c r="T269" s="5"/>
      <c r="U269" s="5" t="s">
        <v>1569</v>
      </c>
      <c r="V269" s="14" t="str">
        <f>IFERROR(IF(INDEX('11.5_Outliers-Other_recovery'!$N$5:$N$500,MATCH($F269,'11.5_Outliers-Other_recovery'!$F$5:$F$500,0))&lt;&gt;"N",
INDEX('11.5_Outliers-Other_recovery'!J$5:J$500,MATCH($F269,'11.5_Outliers-Other_recovery'!$F$5:$F$500,0)),""),"")</f>
        <v/>
      </c>
      <c r="W269" s="8" t="str">
        <f>IFERROR(IF(INDEX('11.5_Outliers-Other_recovery'!$N$5:$N$500,MATCH($F269,'11.5_Outliers-Other_recovery'!$F$5:$F$500,0))&lt;&gt;"N",
INDEX('11.5_Outliers-Other_recovery'!K$5:K$500,MATCH($F269,'11.5_Outliers-Other_recovery'!$F$5:$F$500,0)),""),"")</f>
        <v/>
      </c>
      <c r="X269" s="14" t="str">
        <f>IFERROR(IF(INDEX('11.5_Outliers-Other_recovery'!$N$5:$N$500,MATCH($F269,'11.5_Outliers-Other_recovery'!$F$5:$F$500,0))&lt;&gt;"N",
INDEX('11.5_Outliers-Other_recovery'!L$5:L$500,MATCH($F269,'11.5_Outliers-Other_recovery'!$F$5:$F$500,0)),""),"")</f>
        <v/>
      </c>
      <c r="Y269" s="14" t="str">
        <f>IFERROR(IF(INDEX('11.4_Outliers-Formal_dry_recy'!$N$5:$N$500,MATCH($F269,'11.4_Outliers-Formal_dry_recy'!$F$5:$F$500,0))&lt;&gt;"N",
INDEX('11.4_Outliers-Formal_dry_recy'!J$5:J$500,MATCH($F269,'11.4_Outliers-Formal_dry_recy'!$F$5:$F$500,0)),""),"")</f>
        <v/>
      </c>
      <c r="Z269" s="8" t="str">
        <f>IFERROR(IF(INDEX('11.4_Outliers-Formal_dry_recy'!$N$5:$N$500,MATCH($F269,'11.4_Outliers-Formal_dry_recy'!$F$5:$F$500,0))&lt;&gt;"N",
INDEX('11.4_Outliers-Formal_dry_recy'!K$5:K$500,MATCH($F269,'11.4_Outliers-Formal_dry_recy'!$F$5:$F$500,0)),""),"")</f>
        <v/>
      </c>
      <c r="AA269" s="14" t="str">
        <f>IFERROR(IF(INDEX('11.4_Outliers-Formal_dry_recy'!$N$5:$N$500,MATCH($F269,'11.4_Outliers-Formal_dry_recy'!$F$5:$F$500,0))&lt;&gt;"N",
INDEX('11.4_Outliers-Formal_dry_recy'!L$5:L$500,MATCH($F269,'11.4_Outliers-Formal_dry_recy'!$F$5:$F$500,0)),""),"")</f>
        <v/>
      </c>
      <c r="AB269" s="14" t="str">
        <f>IFERROR(IF(INDEX('11.6_Outliers-Incineration'!$N$5:$N$500,MATCH($F269,'11.6_Outliers-Incineration'!$F$5:$F$500,0))&lt;&gt;"N",
INDEX('11.6_Outliers-Incineration'!J$5:J$500,MATCH($F269,'11.6_Outliers-Incineration'!$F$5:$F$500,0)),""),"")</f>
        <v/>
      </c>
      <c r="AC269" s="8" t="str">
        <f>IFERROR(IF(INDEX('11.6_Outliers-Incineration'!$N$5:$N$500,MATCH($F269,'11.6_Outliers-Incineration'!$F$5:$F$500,0))&lt;&gt;"N",
INDEX('11.6_Outliers-Incineration'!K$5:K$500,MATCH($F269,'11.6_Outliers-Incineration'!$F$5:$F$500,0)),""),"")</f>
        <v/>
      </c>
      <c r="AD269" s="14" t="str">
        <f>IFERROR(IF(INDEX('11.6_Outliers-Incineration'!$N$5:$N$500,MATCH($F269,'11.6_Outliers-Incineration'!$F$5:$F$500,0))&lt;&gt;"N",
INDEX('11.6_Outliers-Incineration'!L$5:L$500,MATCH($F269,'11.6_Outliers-Incineration'!$F$5:$F$500,0)),""),"")</f>
        <v/>
      </c>
      <c r="AE269" s="14">
        <f>IFERROR(IF(INDEX('11.7_Outliers-Controlled_disp'!$N$5:$N$500,MATCH($F269,'11.7_Outliers-Controlled_disp'!$F$5:$F$500,0))&lt;&gt;"N",
INDEX('11.7_Outliers-Controlled_disp'!J$5:J$500,MATCH($F269,'11.7_Outliers-Controlled_disp'!$F$5:$F$500,0)),""),"")</f>
        <v>100</v>
      </c>
      <c r="AF269" s="8">
        <f>IFERROR(IF(INDEX('11.7_Outliers-Controlled_disp'!$N$5:$N$500,MATCH($F269,'11.7_Outliers-Controlled_disp'!$F$5:$F$500,0))&lt;&gt;"N",
INDEX('11.7_Outliers-Controlled_disp'!K$5:K$500,MATCH($F269,'11.7_Outliers-Controlled_disp'!$F$5:$F$500,0)),""),"")</f>
        <v>2014</v>
      </c>
      <c r="AG269" s="14" t="str">
        <f>IFERROR(IF(INDEX('11.7_Outliers-Controlled_disp'!$N$5:$N$500,MATCH($F269,'11.7_Outliers-Controlled_disp'!$F$5:$F$500,0))&lt;&gt;"N",
INDEX('11.7_Outliers-Controlled_disp'!L$5:L$500,MATCH($F269,'11.7_Outliers-Controlled_disp'!$F$5:$F$500,0)),""),"")</f>
        <v>WaW_230</v>
      </c>
      <c r="AI269" s="5"/>
      <c r="AJ269" s="5" t="s">
        <v>1569</v>
      </c>
      <c r="AK269" s="5">
        <f t="shared" si="4"/>
        <v>3</v>
      </c>
    </row>
    <row r="270" spans="1:37" x14ac:dyDescent="0.25">
      <c r="A270" s="5" t="s">
        <v>903</v>
      </c>
      <c r="B270" s="5" t="s">
        <v>901</v>
      </c>
      <c r="C270" s="5" t="s">
        <v>900</v>
      </c>
      <c r="D270" s="5" t="s">
        <v>620</v>
      </c>
      <c r="E270" s="5" t="s">
        <v>904</v>
      </c>
      <c r="F270" s="5" t="s">
        <v>3180</v>
      </c>
      <c r="G270" s="5">
        <v>2</v>
      </c>
      <c r="H270" s="15">
        <v>3</v>
      </c>
      <c r="I270" s="4" t="s">
        <v>3183</v>
      </c>
      <c r="J270" s="13">
        <f>IFERROR(IF(INDEX('11.1_Outliers-Generation'!$N$5:$N$500,MATCH($F270,'11.1_Outliers-Generation'!$F$5:$F$500,0))&lt;&gt;"N",
INDEX('11.1_Outliers-Generation'!J$5:J$500,MATCH($F270,'11.1_Outliers-Generation'!$F$5:$F$500,0)),""),"")</f>
        <v>0.87173100871731013</v>
      </c>
      <c r="K270" s="8">
        <f>IFERROR(IF(INDEX('11.1_Outliers-Generation'!$N$5:$N$500,MATCH($F270,'11.1_Outliers-Generation'!$F$5:$F$500,0))&lt;&gt;"N",
INDEX('11.1_Outliers-Generation'!K$5:K$500,MATCH($F270,'11.1_Outliers-Generation'!$F$5:$F$500,0)),""),"")</f>
        <v>2017</v>
      </c>
      <c r="L270" s="13" t="str">
        <f>IFERROR(IF(INDEX('11.1_Outliers-Generation'!$N$5:$N$500,MATCH($F270,'11.1_Outliers-Generation'!$F$5:$F$500,0))&lt;&gt;"N",
INDEX('11.1_Outliers-Generation'!L$5:L$500,MATCH($F270,'11.1_Outliers-Generation'!$F$5:$F$500,0)),""),"")</f>
        <v>WaW_231</v>
      </c>
      <c r="M270" s="14" t="str">
        <f>IFERROR(IF(INDEX('11.2_Outliers-Collection_cov'!$N$5:$N$500,MATCH($F270,'11.2_Outliers-Collection_cov'!$F$5:$F$500,0))&lt;&gt;"N",
INDEX('11.2_Outliers-Collection_cov'!J$5:J$500,MATCH($F270,'11.2_Outliers-Collection_cov'!$F$5:$F$500,0)),""),"")</f>
        <v/>
      </c>
      <c r="N270" s="8" t="str">
        <f>IFERROR(IF(INDEX('11.2_Outliers-Collection_cov'!$N$5:$N$500,MATCH($F270,'11.2_Outliers-Collection_cov'!$F$5:$F$500,0))&lt;&gt;"N",
INDEX('11.2_Outliers-Collection_cov'!K$5:K$500,MATCH($F270,'11.2_Outliers-Collection_cov'!$F$5:$F$500,0)),""),"")</f>
        <v/>
      </c>
      <c r="O270" s="13" t="str">
        <f>IFERROR(IF(INDEX('11.2_Outliers-Collection_cov'!$N$5:$N$500,MATCH($F270,'11.2_Outliers-Collection_cov'!$F$5:$F$500,0))&lt;&gt;"N",
INDEX('11.2_Outliers-Collection_cov'!L$5:L$500,MATCH($F270,'11.2_Outliers-Collection_cov'!$F$5:$F$500,0)),""),"")</f>
        <v/>
      </c>
      <c r="P270" s="14">
        <f>IFERROR(IF(INDEX('11.3_Outliers-Plastic'!$N$5:$N$500,MATCH($F270,'11.3_Outliers-Plastic'!$F$5:$F$500,0))&lt;&gt;"N",
INDEX('11.3_Outliers-Plastic'!J$5:J$500,MATCH($F270,'11.3_Outliers-Plastic'!$F$5:$F$500,0)),""),"")</f>
        <v>11</v>
      </c>
      <c r="Q270" s="8">
        <f>IFERROR(IF(INDEX('11.3_Outliers-Plastic'!$N$5:$N$500,MATCH($F270,'11.3_Outliers-Plastic'!$F$5:$F$500,0))&lt;&gt;"N",
INDEX('11.3_Outliers-Plastic'!K$5:K$500,MATCH($F270,'11.3_Outliers-Plastic'!$F$5:$F$500,0)),""),"")</f>
        <v>2017</v>
      </c>
      <c r="R270" s="14" t="str">
        <f>IFERROR(IF(INDEX('11.3_Outliers-Plastic'!$N$5:$N$500,MATCH($F270,'11.3_Outliers-Plastic'!$F$5:$F$500,0))&lt;&gt;"N",
INDEX('11.3_Outliers-Plastic'!L$5:L$500,MATCH($F270,'11.3_Outliers-Plastic'!$F$5:$F$500,0)),""),"")</f>
        <v>WaW_231</v>
      </c>
      <c r="S270" s="12"/>
      <c r="T270" s="5"/>
      <c r="U270" s="5" t="s">
        <v>1569</v>
      </c>
      <c r="V270" s="14">
        <f>IFERROR(IF(INDEX('11.5_Outliers-Other_recovery'!$N$5:$N$500,MATCH($F270,'11.5_Outliers-Other_recovery'!$F$5:$F$500,0))&lt;&gt;"N",
INDEX('11.5_Outliers-Other_recovery'!J$5:J$500,MATCH($F270,'11.5_Outliers-Other_recovery'!$F$5:$F$500,0)),""),"")</f>
        <v>0</v>
      </c>
      <c r="W270" s="8">
        <f>IFERROR(IF(INDEX('11.5_Outliers-Other_recovery'!$N$5:$N$500,MATCH($F270,'11.5_Outliers-Other_recovery'!$F$5:$F$500,0))&lt;&gt;"N",
INDEX('11.5_Outliers-Other_recovery'!K$5:K$500,MATCH($F270,'11.5_Outliers-Other_recovery'!$F$5:$F$500,0)),""),"")</f>
        <v>2017</v>
      </c>
      <c r="X270" s="14" t="str">
        <f>IFERROR(IF(INDEX('11.5_Outliers-Other_recovery'!$N$5:$N$500,MATCH($F270,'11.5_Outliers-Other_recovery'!$F$5:$F$500,0))&lt;&gt;"N",
INDEX('11.5_Outliers-Other_recovery'!L$5:L$500,MATCH($F270,'11.5_Outliers-Other_recovery'!$F$5:$F$500,0)),""),"")</f>
        <v>WaW_231</v>
      </c>
      <c r="Y270" s="14">
        <f>IFERROR(IF(INDEX('11.4_Outliers-Formal_dry_recy'!$N$5:$N$500,MATCH($F270,'11.4_Outliers-Formal_dry_recy'!$F$5:$F$500,0))&lt;&gt;"N",
INDEX('11.4_Outliers-Formal_dry_recy'!J$5:J$500,MATCH($F270,'11.4_Outliers-Formal_dry_recy'!$F$5:$F$500,0)),""),"")</f>
        <v>0</v>
      </c>
      <c r="Z270" s="8">
        <f>IFERROR(IF(INDEX('11.4_Outliers-Formal_dry_recy'!$N$5:$N$500,MATCH($F270,'11.4_Outliers-Formal_dry_recy'!$F$5:$F$500,0))&lt;&gt;"N",
INDEX('11.4_Outliers-Formal_dry_recy'!K$5:K$500,MATCH($F270,'11.4_Outliers-Formal_dry_recy'!$F$5:$F$500,0)),""),"")</f>
        <v>2017</v>
      </c>
      <c r="AA270" s="14" t="str">
        <f>IFERROR(IF(INDEX('11.4_Outliers-Formal_dry_recy'!$N$5:$N$500,MATCH($F270,'11.4_Outliers-Formal_dry_recy'!$F$5:$F$500,0))&lt;&gt;"N",
INDEX('11.4_Outliers-Formal_dry_recy'!L$5:L$500,MATCH($F270,'11.4_Outliers-Formal_dry_recy'!$F$5:$F$500,0)),""),"")</f>
        <v>WaW_231</v>
      </c>
      <c r="AB270" s="14">
        <f>IFERROR(IF(INDEX('11.6_Outliers-Incineration'!$N$5:$N$500,MATCH($F270,'11.6_Outliers-Incineration'!$F$5:$F$500,0))&lt;&gt;"N",
INDEX('11.6_Outliers-Incineration'!J$5:J$500,MATCH($F270,'11.6_Outliers-Incineration'!$F$5:$F$500,0)),""),"")</f>
        <v>0</v>
      </c>
      <c r="AC270" s="8">
        <f>IFERROR(IF(INDEX('11.6_Outliers-Incineration'!$N$5:$N$500,MATCH($F270,'11.6_Outliers-Incineration'!$F$5:$F$500,0))&lt;&gt;"N",
INDEX('11.6_Outliers-Incineration'!K$5:K$500,MATCH($F270,'11.6_Outliers-Incineration'!$F$5:$F$500,0)),""),"")</f>
        <v>2017</v>
      </c>
      <c r="AD270" s="14" t="str">
        <f>IFERROR(IF(INDEX('11.6_Outliers-Incineration'!$N$5:$N$500,MATCH($F270,'11.6_Outliers-Incineration'!$F$5:$F$500,0))&lt;&gt;"N",
INDEX('11.6_Outliers-Incineration'!L$5:L$500,MATCH($F270,'11.6_Outliers-Incineration'!$F$5:$F$500,0)),""),"")</f>
        <v>WaW_231</v>
      </c>
      <c r="AE270" s="14">
        <f>IFERROR(IF(INDEX('11.7_Outliers-Controlled_disp'!$N$5:$N$500,MATCH($F270,'11.7_Outliers-Controlled_disp'!$F$5:$F$500,0))&lt;&gt;"N",
INDEX('11.7_Outliers-Controlled_disp'!J$5:J$500,MATCH($F270,'11.7_Outliers-Controlled_disp'!$F$5:$F$500,0)),""),"")</f>
        <v>0</v>
      </c>
      <c r="AF270" s="8">
        <f>IFERROR(IF(INDEX('11.7_Outliers-Controlled_disp'!$N$5:$N$500,MATCH($F270,'11.7_Outliers-Controlled_disp'!$F$5:$F$500,0))&lt;&gt;"N",
INDEX('11.7_Outliers-Controlled_disp'!K$5:K$500,MATCH($F270,'11.7_Outliers-Controlled_disp'!$F$5:$F$500,0)),""),"")</f>
        <v>2017</v>
      </c>
      <c r="AG270" s="14" t="str">
        <f>IFERROR(IF(INDEX('11.7_Outliers-Controlled_disp'!$N$5:$N$500,MATCH($F270,'11.7_Outliers-Controlled_disp'!$F$5:$F$500,0))&lt;&gt;"N",
INDEX('11.7_Outliers-Controlled_disp'!L$5:L$500,MATCH($F270,'11.7_Outliers-Controlled_disp'!$F$5:$F$500,0)),""),"")</f>
        <v>WaW_231</v>
      </c>
      <c r="AI270" s="5"/>
      <c r="AJ270" s="5" t="s">
        <v>1569</v>
      </c>
      <c r="AK270" s="5">
        <f t="shared" si="4"/>
        <v>6</v>
      </c>
    </row>
    <row r="271" spans="1:37" x14ac:dyDescent="0.25">
      <c r="A271" s="5" t="s">
        <v>487</v>
      </c>
      <c r="B271" s="5" t="s">
        <v>490</v>
      </c>
      <c r="C271" s="5" t="s">
        <v>489</v>
      </c>
      <c r="D271" s="5" t="s">
        <v>360</v>
      </c>
      <c r="E271" s="5" t="s">
        <v>491</v>
      </c>
      <c r="F271" s="5" t="s">
        <v>488</v>
      </c>
      <c r="G271" s="5">
        <v>2</v>
      </c>
      <c r="H271" s="15">
        <v>1</v>
      </c>
      <c r="I271" s="4"/>
      <c r="J271" s="13">
        <f>IFERROR(IF(INDEX('11.1_Outliers-Generation'!$N$5:$N$500,MATCH($F271,'11.1_Outliers-Generation'!$F$5:$F$500,0))&lt;&gt;"N",
INDEX('11.1_Outliers-Generation'!J$5:J$500,MATCH($F271,'11.1_Outliers-Generation'!$F$5:$F$500,0)),""),"")</f>
        <v>1</v>
      </c>
      <c r="K271" s="8">
        <f>IFERROR(IF(INDEX('11.1_Outliers-Generation'!$N$5:$N$500,MATCH($F271,'11.1_Outliers-Generation'!$F$5:$F$500,0))&lt;&gt;"N",
INDEX('11.1_Outliers-Generation'!K$5:K$500,MATCH($F271,'11.1_Outliers-Generation'!$F$5:$F$500,0)),""),"")</f>
        <v>2016</v>
      </c>
      <c r="L271" s="13" t="str">
        <f>IFERROR(IF(INDEX('11.1_Outliers-Generation'!$N$5:$N$500,MATCH($F271,'11.1_Outliers-Generation'!$F$5:$F$500,0))&lt;&gt;"N",
INDEX('11.1_Outliers-Generation'!L$5:L$500,MATCH($F271,'11.1_Outliers-Generation'!$F$5:$F$500,0)),""),"")</f>
        <v>WaW_233</v>
      </c>
      <c r="M271" s="14">
        <f>IFERROR(IF(INDEX('11.2_Outliers-Collection_cov'!$N$5:$N$500,MATCH($F271,'11.2_Outliers-Collection_cov'!$F$5:$F$500,0))&lt;&gt;"N",
INDEX('11.2_Outliers-Collection_cov'!J$5:J$500,MATCH($F271,'11.2_Outliers-Collection_cov'!$F$5:$F$500,0)),""),"")</f>
        <v>75</v>
      </c>
      <c r="N271" s="8">
        <f>IFERROR(IF(INDEX('11.2_Outliers-Collection_cov'!$N$5:$N$500,MATCH($F271,'11.2_Outliers-Collection_cov'!$F$5:$F$500,0))&lt;&gt;"N",
INDEX('11.2_Outliers-Collection_cov'!K$5:K$500,MATCH($F271,'11.2_Outliers-Collection_cov'!$F$5:$F$500,0)),""),"")</f>
        <v>2016</v>
      </c>
      <c r="O271" s="13" t="str">
        <f>IFERROR(IF(INDEX('11.2_Outliers-Collection_cov'!$N$5:$N$500,MATCH($F271,'11.2_Outliers-Collection_cov'!$F$5:$F$500,0))&lt;&gt;"N",
INDEX('11.2_Outliers-Collection_cov'!L$5:L$500,MATCH($F271,'11.2_Outliers-Collection_cov'!$F$5:$F$500,0)),""),"")</f>
        <v>WaW_233</v>
      </c>
      <c r="P271" s="14">
        <f>IFERROR(IF(INDEX('11.3_Outliers-Plastic'!$N$5:$N$500,MATCH($F271,'11.3_Outliers-Plastic'!$F$5:$F$500,0))&lt;&gt;"N",
INDEX('11.3_Outliers-Plastic'!J$5:J$500,MATCH($F271,'11.3_Outliers-Plastic'!$F$5:$F$500,0)),""),"")</f>
        <v>10</v>
      </c>
      <c r="Q271" s="8">
        <f>IFERROR(IF(INDEX('11.3_Outliers-Plastic'!$N$5:$N$500,MATCH($F271,'11.3_Outliers-Plastic'!$F$5:$F$500,0))&lt;&gt;"N",
INDEX('11.3_Outliers-Plastic'!K$5:K$500,MATCH($F271,'11.3_Outliers-Plastic'!$F$5:$F$500,0)),""),"")</f>
        <v>2016</v>
      </c>
      <c r="R271" s="14" t="str">
        <f>IFERROR(IF(INDEX('11.3_Outliers-Plastic'!$N$5:$N$500,MATCH($F271,'11.3_Outliers-Plastic'!$F$5:$F$500,0))&lt;&gt;"N",
INDEX('11.3_Outliers-Plastic'!L$5:L$500,MATCH($F271,'11.3_Outliers-Plastic'!$F$5:$F$500,0)),""),"")</f>
        <v>WaW_233</v>
      </c>
      <c r="S271" s="12"/>
      <c r="T271" s="5"/>
      <c r="U271" s="5" t="s">
        <v>1569</v>
      </c>
      <c r="V271" s="14">
        <f>IFERROR(IF(INDEX('11.5_Outliers-Other_recovery'!$N$5:$N$500,MATCH($F271,'11.5_Outliers-Other_recovery'!$F$5:$F$500,0))&lt;&gt;"N",
INDEX('11.5_Outliers-Other_recovery'!J$5:J$500,MATCH($F271,'11.5_Outliers-Other_recovery'!$F$5:$F$500,0)),""),"")</f>
        <v>0</v>
      </c>
      <c r="W271" s="8">
        <f>IFERROR(IF(INDEX('11.5_Outliers-Other_recovery'!$N$5:$N$500,MATCH($F271,'11.5_Outliers-Other_recovery'!$F$5:$F$500,0))&lt;&gt;"N",
INDEX('11.5_Outliers-Other_recovery'!K$5:K$500,MATCH($F271,'11.5_Outliers-Other_recovery'!$F$5:$F$500,0)),""),"")</f>
        <v>2016</v>
      </c>
      <c r="X271" s="14" t="str">
        <f>IFERROR(IF(INDEX('11.5_Outliers-Other_recovery'!$N$5:$N$500,MATCH($F271,'11.5_Outliers-Other_recovery'!$F$5:$F$500,0))&lt;&gt;"N",
INDEX('11.5_Outliers-Other_recovery'!L$5:L$500,MATCH($F271,'11.5_Outliers-Other_recovery'!$F$5:$F$500,0)),""),"")</f>
        <v>WaW_233</v>
      </c>
      <c r="Y271" s="14">
        <f>IFERROR(IF(INDEX('11.4_Outliers-Formal_dry_recy'!$N$5:$N$500,MATCH($F271,'11.4_Outliers-Formal_dry_recy'!$F$5:$F$500,0))&lt;&gt;"N",
INDEX('11.4_Outliers-Formal_dry_recy'!J$5:J$500,MATCH($F271,'11.4_Outliers-Formal_dry_recy'!$F$5:$F$500,0)),""),"")</f>
        <v>0</v>
      </c>
      <c r="Z271" s="8">
        <f>IFERROR(IF(INDEX('11.4_Outliers-Formal_dry_recy'!$N$5:$N$500,MATCH($F271,'11.4_Outliers-Formal_dry_recy'!$F$5:$F$500,0))&lt;&gt;"N",
INDEX('11.4_Outliers-Formal_dry_recy'!K$5:K$500,MATCH($F271,'11.4_Outliers-Formal_dry_recy'!$F$5:$F$500,0)),""),"")</f>
        <v>2016</v>
      </c>
      <c r="AA271" s="14" t="str">
        <f>IFERROR(IF(INDEX('11.4_Outliers-Formal_dry_recy'!$N$5:$N$500,MATCH($F271,'11.4_Outliers-Formal_dry_recy'!$F$5:$F$500,0))&lt;&gt;"N",
INDEX('11.4_Outliers-Formal_dry_recy'!L$5:L$500,MATCH($F271,'11.4_Outliers-Formal_dry_recy'!$F$5:$F$500,0)),""),"")</f>
        <v>WaW_233</v>
      </c>
      <c r="AB271" s="14">
        <f>IFERROR(IF(INDEX('11.6_Outliers-Incineration'!$N$5:$N$500,MATCH($F271,'11.6_Outliers-Incineration'!$F$5:$F$500,0))&lt;&gt;"N",
INDEX('11.6_Outliers-Incineration'!J$5:J$500,MATCH($F271,'11.6_Outliers-Incineration'!$F$5:$F$500,0)),""),"")</f>
        <v>0</v>
      </c>
      <c r="AC271" s="8">
        <f>IFERROR(IF(INDEX('11.6_Outliers-Incineration'!$N$5:$N$500,MATCH($F271,'11.6_Outliers-Incineration'!$F$5:$F$500,0))&lt;&gt;"N",
INDEX('11.6_Outliers-Incineration'!K$5:K$500,MATCH($F271,'11.6_Outliers-Incineration'!$F$5:$F$500,0)),""),"")</f>
        <v>2016</v>
      </c>
      <c r="AD271" s="14" t="str">
        <f>IFERROR(IF(INDEX('11.6_Outliers-Incineration'!$N$5:$N$500,MATCH($F271,'11.6_Outliers-Incineration'!$F$5:$F$500,0))&lt;&gt;"N",
INDEX('11.6_Outliers-Incineration'!L$5:L$500,MATCH($F271,'11.6_Outliers-Incineration'!$F$5:$F$500,0)),""),"")</f>
        <v>WaW_233</v>
      </c>
      <c r="AE271" s="14">
        <f>IFERROR(IF(INDEX('11.7_Outliers-Controlled_disp'!$N$5:$N$500,MATCH($F271,'11.7_Outliers-Controlled_disp'!$F$5:$F$500,0))&lt;&gt;"N",
INDEX('11.7_Outliers-Controlled_disp'!J$5:J$500,MATCH($F271,'11.7_Outliers-Controlled_disp'!$F$5:$F$500,0)),""),"")</f>
        <v>0</v>
      </c>
      <c r="AF271" s="8">
        <f>IFERROR(IF(INDEX('11.7_Outliers-Controlled_disp'!$N$5:$N$500,MATCH($F271,'11.7_Outliers-Controlled_disp'!$F$5:$F$500,0))&lt;&gt;"N",
INDEX('11.7_Outliers-Controlled_disp'!K$5:K$500,MATCH($F271,'11.7_Outliers-Controlled_disp'!$F$5:$F$500,0)),""),"")</f>
        <v>2016</v>
      </c>
      <c r="AG271" s="14" t="str">
        <f>IFERROR(IF(INDEX('11.7_Outliers-Controlled_disp'!$N$5:$N$500,MATCH($F271,'11.7_Outliers-Controlled_disp'!$F$5:$F$500,0))&lt;&gt;"N",
INDEX('11.7_Outliers-Controlled_disp'!L$5:L$500,MATCH($F271,'11.7_Outliers-Controlled_disp'!$F$5:$F$500,0)),""),"")</f>
        <v>WaW_233</v>
      </c>
      <c r="AI271" s="5"/>
      <c r="AJ271" s="5" t="s">
        <v>1569</v>
      </c>
      <c r="AK271" s="5">
        <f t="shared" si="4"/>
        <v>7</v>
      </c>
    </row>
    <row r="272" spans="1:37" x14ac:dyDescent="0.25">
      <c r="A272" s="5" t="s">
        <v>907</v>
      </c>
      <c r="B272" s="5" t="s">
        <v>910</v>
      </c>
      <c r="C272" s="5" t="s">
        <v>909</v>
      </c>
      <c r="D272" s="5" t="s">
        <v>620</v>
      </c>
      <c r="E272" s="5" t="s">
        <v>911</v>
      </c>
      <c r="F272" s="5" t="s">
        <v>3186</v>
      </c>
      <c r="G272" s="5">
        <v>2</v>
      </c>
      <c r="H272" s="15">
        <v>2</v>
      </c>
      <c r="I272" s="4" t="s">
        <v>3185</v>
      </c>
      <c r="J272" s="13">
        <f>IFERROR(IF(INDEX('11.1_Outliers-Generation'!$N$5:$N$500,MATCH($F272,'11.1_Outliers-Generation'!$F$5:$F$500,0))&lt;&gt;"N",
INDEX('11.1_Outliers-Generation'!J$5:J$500,MATCH($F272,'11.1_Outliers-Generation'!$F$5:$F$500,0)),""),"")</f>
        <v>0.41253644314868804</v>
      </c>
      <c r="K272" s="8">
        <f>IFERROR(IF(INDEX('11.1_Outliers-Generation'!$N$5:$N$500,MATCH($F272,'11.1_Outliers-Generation'!$F$5:$F$500,0))&lt;&gt;"N",
INDEX('11.1_Outliers-Generation'!K$5:K$500,MATCH($F272,'11.1_Outliers-Generation'!$F$5:$F$500,0)),""),"")</f>
        <v>2016</v>
      </c>
      <c r="L272" s="13" t="str">
        <f>IFERROR(IF(INDEX('11.1_Outliers-Generation'!$N$5:$N$500,MATCH($F272,'11.1_Outliers-Generation'!$F$5:$F$500,0))&lt;&gt;"N",
INDEX('11.1_Outliers-Generation'!L$5:L$500,MATCH($F272,'11.1_Outliers-Generation'!$F$5:$F$500,0)),""),"")</f>
        <v>WaW_234</v>
      </c>
      <c r="M272" s="14" t="str">
        <f>IFERROR(IF(INDEX('11.2_Outliers-Collection_cov'!$N$5:$N$500,MATCH($F272,'11.2_Outliers-Collection_cov'!$F$5:$F$500,0))&lt;&gt;"N",
INDEX('11.2_Outliers-Collection_cov'!J$5:J$500,MATCH($F272,'11.2_Outliers-Collection_cov'!$F$5:$F$500,0)),""),"")</f>
        <v/>
      </c>
      <c r="N272" s="8" t="str">
        <f>IFERROR(IF(INDEX('11.2_Outliers-Collection_cov'!$N$5:$N$500,MATCH($F272,'11.2_Outliers-Collection_cov'!$F$5:$F$500,0))&lt;&gt;"N",
INDEX('11.2_Outliers-Collection_cov'!K$5:K$500,MATCH($F272,'11.2_Outliers-Collection_cov'!$F$5:$F$500,0)),""),"")</f>
        <v/>
      </c>
      <c r="O272" s="13" t="str">
        <f>IFERROR(IF(INDEX('11.2_Outliers-Collection_cov'!$N$5:$N$500,MATCH($F272,'11.2_Outliers-Collection_cov'!$F$5:$F$500,0))&lt;&gt;"N",
INDEX('11.2_Outliers-Collection_cov'!L$5:L$500,MATCH($F272,'11.2_Outliers-Collection_cov'!$F$5:$F$500,0)),""),"")</f>
        <v/>
      </c>
      <c r="P272" s="14">
        <f>IFERROR(IF(INDEX('11.3_Outliers-Plastic'!$N$5:$N$500,MATCH($F272,'11.3_Outliers-Plastic'!$F$5:$F$500,0))&lt;&gt;"N",
INDEX('11.3_Outliers-Plastic'!J$5:J$500,MATCH($F272,'11.3_Outliers-Plastic'!$F$5:$F$500,0)),""),"")</f>
        <v>8</v>
      </c>
      <c r="Q272" s="8">
        <f>IFERROR(IF(INDEX('11.3_Outliers-Plastic'!$N$5:$N$500,MATCH($F272,'11.3_Outliers-Plastic'!$F$5:$F$500,0))&lt;&gt;"N",
INDEX('11.3_Outliers-Plastic'!K$5:K$500,MATCH($F272,'11.3_Outliers-Plastic'!$F$5:$F$500,0)),""),"")</f>
        <v>2016</v>
      </c>
      <c r="R272" s="14" t="str">
        <f>IFERROR(IF(INDEX('11.3_Outliers-Plastic'!$N$5:$N$500,MATCH($F272,'11.3_Outliers-Plastic'!$F$5:$F$500,0))&lt;&gt;"N",
INDEX('11.3_Outliers-Plastic'!L$5:L$500,MATCH($F272,'11.3_Outliers-Plastic'!$F$5:$F$500,0)),""),"")</f>
        <v>WaW_234</v>
      </c>
      <c r="S272" s="12"/>
      <c r="T272" s="5"/>
      <c r="U272" s="5" t="s">
        <v>1569</v>
      </c>
      <c r="V272" s="14">
        <f>IFERROR(IF(INDEX('11.5_Outliers-Other_recovery'!$N$5:$N$500,MATCH($F272,'11.5_Outliers-Other_recovery'!$F$5:$F$500,0))&lt;&gt;"N",
INDEX('11.5_Outliers-Other_recovery'!J$5:J$500,MATCH($F272,'11.5_Outliers-Other_recovery'!$F$5:$F$500,0)),""),"")</f>
        <v>0</v>
      </c>
      <c r="W272" s="8">
        <f>IFERROR(IF(INDEX('11.5_Outliers-Other_recovery'!$N$5:$N$500,MATCH($F272,'11.5_Outliers-Other_recovery'!$F$5:$F$500,0))&lt;&gt;"N",
INDEX('11.5_Outliers-Other_recovery'!K$5:K$500,MATCH($F272,'11.5_Outliers-Other_recovery'!$F$5:$F$500,0)),""),"")</f>
        <v>2016</v>
      </c>
      <c r="X272" s="14" t="str">
        <f>IFERROR(IF(INDEX('11.5_Outliers-Other_recovery'!$N$5:$N$500,MATCH($F272,'11.5_Outliers-Other_recovery'!$F$5:$F$500,0))&lt;&gt;"N",
INDEX('11.5_Outliers-Other_recovery'!L$5:L$500,MATCH($F272,'11.5_Outliers-Other_recovery'!$F$5:$F$500,0)),""),"")</f>
        <v>WaW_234</v>
      </c>
      <c r="Y272" s="14">
        <f>IFERROR(IF(INDEX('11.4_Outliers-Formal_dry_recy'!$N$5:$N$500,MATCH($F272,'11.4_Outliers-Formal_dry_recy'!$F$5:$F$500,0))&lt;&gt;"N",
INDEX('11.4_Outliers-Formal_dry_recy'!J$5:J$500,MATCH($F272,'11.4_Outliers-Formal_dry_recy'!$F$5:$F$500,0)),""),"")</f>
        <v>0</v>
      </c>
      <c r="Z272" s="8">
        <f>IFERROR(IF(INDEX('11.4_Outliers-Formal_dry_recy'!$N$5:$N$500,MATCH($F272,'11.4_Outliers-Formal_dry_recy'!$F$5:$F$500,0))&lt;&gt;"N",
INDEX('11.4_Outliers-Formal_dry_recy'!K$5:K$500,MATCH($F272,'11.4_Outliers-Formal_dry_recy'!$F$5:$F$500,0)),""),"")</f>
        <v>2016</v>
      </c>
      <c r="AA272" s="14" t="str">
        <f>IFERROR(IF(INDEX('11.4_Outliers-Formal_dry_recy'!$N$5:$N$500,MATCH($F272,'11.4_Outliers-Formal_dry_recy'!$F$5:$F$500,0))&lt;&gt;"N",
INDEX('11.4_Outliers-Formal_dry_recy'!L$5:L$500,MATCH($F272,'11.4_Outliers-Formal_dry_recy'!$F$5:$F$500,0)),""),"")</f>
        <v>WaW_234</v>
      </c>
      <c r="AB272" s="14">
        <f>IFERROR(IF(INDEX('11.6_Outliers-Incineration'!$N$5:$N$500,MATCH($F272,'11.6_Outliers-Incineration'!$F$5:$F$500,0))&lt;&gt;"N",
INDEX('11.6_Outliers-Incineration'!J$5:J$500,MATCH($F272,'11.6_Outliers-Incineration'!$F$5:$F$500,0)),""),"")</f>
        <v>0</v>
      </c>
      <c r="AC272" s="8">
        <f>IFERROR(IF(INDEX('11.6_Outliers-Incineration'!$N$5:$N$500,MATCH($F272,'11.6_Outliers-Incineration'!$F$5:$F$500,0))&lt;&gt;"N",
INDEX('11.6_Outliers-Incineration'!K$5:K$500,MATCH($F272,'11.6_Outliers-Incineration'!$F$5:$F$500,0)),""),"")</f>
        <v>2016</v>
      </c>
      <c r="AD272" s="14" t="str">
        <f>IFERROR(IF(INDEX('11.6_Outliers-Incineration'!$N$5:$N$500,MATCH($F272,'11.6_Outliers-Incineration'!$F$5:$F$500,0))&lt;&gt;"N",
INDEX('11.6_Outliers-Incineration'!L$5:L$500,MATCH($F272,'11.6_Outliers-Incineration'!$F$5:$F$500,0)),""),"")</f>
        <v>WaW_234</v>
      </c>
      <c r="AE272" s="14">
        <f>IFERROR(IF(INDEX('11.7_Outliers-Controlled_disp'!$N$5:$N$500,MATCH($F272,'11.7_Outliers-Controlled_disp'!$F$5:$F$500,0))&lt;&gt;"N",
INDEX('11.7_Outliers-Controlled_disp'!J$5:J$500,MATCH($F272,'11.7_Outliers-Controlled_disp'!$F$5:$F$500,0)),""),"")</f>
        <v>0</v>
      </c>
      <c r="AF272" s="8">
        <f>IFERROR(IF(INDEX('11.7_Outliers-Controlled_disp'!$N$5:$N$500,MATCH($F272,'11.7_Outliers-Controlled_disp'!$F$5:$F$500,0))&lt;&gt;"N",
INDEX('11.7_Outliers-Controlled_disp'!K$5:K$500,MATCH($F272,'11.7_Outliers-Controlled_disp'!$F$5:$F$500,0)),""),"")</f>
        <v>2016</v>
      </c>
      <c r="AG272" s="14" t="str">
        <f>IFERROR(IF(INDEX('11.7_Outliers-Controlled_disp'!$N$5:$N$500,MATCH($F272,'11.7_Outliers-Controlled_disp'!$F$5:$F$500,0))&lt;&gt;"N",
INDEX('11.7_Outliers-Controlled_disp'!L$5:L$500,MATCH($F272,'11.7_Outliers-Controlled_disp'!$F$5:$F$500,0)),""),"")</f>
        <v>WaW_234</v>
      </c>
      <c r="AI272" s="5"/>
      <c r="AJ272" s="5" t="s">
        <v>1569</v>
      </c>
      <c r="AK272" s="5">
        <f t="shared" si="4"/>
        <v>6</v>
      </c>
    </row>
    <row r="273" spans="1:37" x14ac:dyDescent="0.25">
      <c r="A273" s="5" t="s">
        <v>912</v>
      </c>
      <c r="B273" s="5" t="s">
        <v>910</v>
      </c>
      <c r="C273" s="5" t="s">
        <v>909</v>
      </c>
      <c r="D273" s="5" t="s">
        <v>620</v>
      </c>
      <c r="E273" s="5" t="s">
        <v>914</v>
      </c>
      <c r="F273" s="5" t="s">
        <v>913</v>
      </c>
      <c r="G273" s="5">
        <v>2</v>
      </c>
      <c r="H273" s="15">
        <v>2</v>
      </c>
      <c r="I273" s="4" t="s">
        <v>1901</v>
      </c>
      <c r="J273" s="13">
        <f>IFERROR(IF(INDEX('11.1_Outliers-Generation'!$N$5:$N$500,MATCH($F273,'11.1_Outliers-Generation'!$F$5:$F$500,0))&lt;&gt;"N",
INDEX('11.1_Outliers-Generation'!J$5:J$500,MATCH($F273,'11.1_Outliers-Generation'!$F$5:$F$500,0)),""),"")</f>
        <v>0.94000000000000006</v>
      </c>
      <c r="K273" s="8">
        <f>IFERROR(IF(INDEX('11.1_Outliers-Generation'!$N$5:$N$500,MATCH($F273,'11.1_Outliers-Generation'!$F$5:$F$500,0))&lt;&gt;"N",
INDEX('11.1_Outliers-Generation'!K$5:K$500,MATCH($F273,'11.1_Outliers-Generation'!$F$5:$F$500,0)),""),"")</f>
        <v>2017</v>
      </c>
      <c r="L273" s="13" t="str">
        <f>IFERROR(IF(INDEX('11.1_Outliers-Generation'!$N$5:$N$500,MATCH($F273,'11.1_Outliers-Generation'!$F$5:$F$500,0))&lt;&gt;"N",
INDEX('11.1_Outliers-Generation'!L$5:L$500,MATCH($F273,'11.1_Outliers-Generation'!$F$5:$F$500,0)),""),"")</f>
        <v>WaW_235</v>
      </c>
      <c r="M273" s="14">
        <f>IFERROR(IF(INDEX('11.2_Outliers-Collection_cov'!$N$5:$N$500,MATCH($F273,'11.2_Outliers-Collection_cov'!$F$5:$F$500,0))&lt;&gt;"N",
INDEX('11.2_Outliers-Collection_cov'!J$5:J$500,MATCH($F273,'11.2_Outliers-Collection_cov'!$F$5:$F$500,0)),""),"")</f>
        <v>80</v>
      </c>
      <c r="N273" s="8">
        <f>IFERROR(IF(INDEX('11.2_Outliers-Collection_cov'!$N$5:$N$500,MATCH($F273,'11.2_Outliers-Collection_cov'!$F$5:$F$500,0))&lt;&gt;"N",
INDEX('11.2_Outliers-Collection_cov'!K$5:K$500,MATCH($F273,'11.2_Outliers-Collection_cov'!$F$5:$F$500,0)),""),"")</f>
        <v>2017</v>
      </c>
      <c r="O273" s="13" t="str">
        <f>IFERROR(IF(INDEX('11.2_Outliers-Collection_cov'!$N$5:$N$500,MATCH($F273,'11.2_Outliers-Collection_cov'!$F$5:$F$500,0))&lt;&gt;"N",
INDEX('11.2_Outliers-Collection_cov'!L$5:L$500,MATCH($F273,'11.2_Outliers-Collection_cov'!$F$5:$F$500,0)),""),"")</f>
        <v>WaW_235</v>
      </c>
      <c r="P273" s="14">
        <f>IFERROR(IF(INDEX('11.3_Outliers-Plastic'!$N$5:$N$500,MATCH($F273,'11.3_Outliers-Plastic'!$F$5:$F$500,0))&lt;&gt;"N",
INDEX('11.3_Outliers-Plastic'!J$5:J$500,MATCH($F273,'11.3_Outliers-Plastic'!$F$5:$F$500,0)),""),"")</f>
        <v>15</v>
      </c>
      <c r="Q273" s="8">
        <f>IFERROR(IF(INDEX('11.3_Outliers-Plastic'!$N$5:$N$500,MATCH($F273,'11.3_Outliers-Plastic'!$F$5:$F$500,0))&lt;&gt;"N",
INDEX('11.3_Outliers-Plastic'!K$5:K$500,MATCH($F273,'11.3_Outliers-Plastic'!$F$5:$F$500,0)),""),"")</f>
        <v>2017</v>
      </c>
      <c r="R273" s="14" t="str">
        <f>IFERROR(IF(INDEX('11.3_Outliers-Plastic'!$N$5:$N$500,MATCH($F273,'11.3_Outliers-Plastic'!$F$5:$F$500,0))&lt;&gt;"N",
INDEX('11.3_Outliers-Plastic'!L$5:L$500,MATCH($F273,'11.3_Outliers-Plastic'!$F$5:$F$500,0)),""),"")</f>
        <v>WaW_235</v>
      </c>
      <c r="S273" s="12"/>
      <c r="T273" s="5"/>
      <c r="U273" s="5" t="s">
        <v>1569</v>
      </c>
      <c r="V273" s="14" t="str">
        <f>IFERROR(IF(INDEX('11.5_Outliers-Other_recovery'!$N$5:$N$500,MATCH($F273,'11.5_Outliers-Other_recovery'!$F$5:$F$500,0))&lt;&gt;"N",
INDEX('11.5_Outliers-Other_recovery'!J$5:J$500,MATCH($F273,'11.5_Outliers-Other_recovery'!$F$5:$F$500,0)),""),"")</f>
        <v/>
      </c>
      <c r="W273" s="8" t="str">
        <f>IFERROR(IF(INDEX('11.5_Outliers-Other_recovery'!$N$5:$N$500,MATCH($F273,'11.5_Outliers-Other_recovery'!$F$5:$F$500,0))&lt;&gt;"N",
INDEX('11.5_Outliers-Other_recovery'!K$5:K$500,MATCH($F273,'11.5_Outliers-Other_recovery'!$F$5:$F$500,0)),""),"")</f>
        <v/>
      </c>
      <c r="X273" s="14" t="str">
        <f>IFERROR(IF(INDEX('11.5_Outliers-Other_recovery'!$N$5:$N$500,MATCH($F273,'11.5_Outliers-Other_recovery'!$F$5:$F$500,0))&lt;&gt;"N",
INDEX('11.5_Outliers-Other_recovery'!L$5:L$500,MATCH($F273,'11.5_Outliers-Other_recovery'!$F$5:$F$500,0)),""),"")</f>
        <v/>
      </c>
      <c r="Y273" s="14" t="str">
        <f>IFERROR(IF(INDEX('11.4_Outliers-Formal_dry_recy'!$N$5:$N$500,MATCH($F273,'11.4_Outliers-Formal_dry_recy'!$F$5:$F$500,0))&lt;&gt;"N",
INDEX('11.4_Outliers-Formal_dry_recy'!J$5:J$500,MATCH($F273,'11.4_Outliers-Formal_dry_recy'!$F$5:$F$500,0)),""),"")</f>
        <v/>
      </c>
      <c r="Z273" s="8" t="str">
        <f>IFERROR(IF(INDEX('11.4_Outliers-Formal_dry_recy'!$N$5:$N$500,MATCH($F273,'11.4_Outliers-Formal_dry_recy'!$F$5:$F$500,0))&lt;&gt;"N",
INDEX('11.4_Outliers-Formal_dry_recy'!K$5:K$500,MATCH($F273,'11.4_Outliers-Formal_dry_recy'!$F$5:$F$500,0)),""),"")</f>
        <v/>
      </c>
      <c r="AA273" s="14" t="str">
        <f>IFERROR(IF(INDEX('11.4_Outliers-Formal_dry_recy'!$N$5:$N$500,MATCH($F273,'11.4_Outliers-Formal_dry_recy'!$F$5:$F$500,0))&lt;&gt;"N",
INDEX('11.4_Outliers-Formal_dry_recy'!L$5:L$500,MATCH($F273,'11.4_Outliers-Formal_dry_recy'!$F$5:$F$500,0)),""),"")</f>
        <v/>
      </c>
      <c r="AB273" s="14" t="str">
        <f>IFERROR(IF(INDEX('11.6_Outliers-Incineration'!$N$5:$N$500,MATCH($F273,'11.6_Outliers-Incineration'!$F$5:$F$500,0))&lt;&gt;"N",
INDEX('11.6_Outliers-Incineration'!J$5:J$500,MATCH($F273,'11.6_Outliers-Incineration'!$F$5:$F$500,0)),""),"")</f>
        <v/>
      </c>
      <c r="AC273" s="8" t="str">
        <f>IFERROR(IF(INDEX('11.6_Outliers-Incineration'!$N$5:$N$500,MATCH($F273,'11.6_Outliers-Incineration'!$F$5:$F$500,0))&lt;&gt;"N",
INDEX('11.6_Outliers-Incineration'!K$5:K$500,MATCH($F273,'11.6_Outliers-Incineration'!$F$5:$F$500,0)),""),"")</f>
        <v/>
      </c>
      <c r="AD273" s="14" t="str">
        <f>IFERROR(IF(INDEX('11.6_Outliers-Incineration'!$N$5:$N$500,MATCH($F273,'11.6_Outliers-Incineration'!$F$5:$F$500,0))&lt;&gt;"N",
INDEX('11.6_Outliers-Incineration'!L$5:L$500,MATCH($F273,'11.6_Outliers-Incineration'!$F$5:$F$500,0)),""),"")</f>
        <v/>
      </c>
      <c r="AE273" s="14" t="str">
        <f>IFERROR(IF(INDEX('11.7_Outliers-Controlled_disp'!$N$5:$N$500,MATCH($F273,'11.7_Outliers-Controlled_disp'!$F$5:$F$500,0))&lt;&gt;"N",
INDEX('11.7_Outliers-Controlled_disp'!J$5:J$500,MATCH($F273,'11.7_Outliers-Controlled_disp'!$F$5:$F$500,0)),""),"")</f>
        <v/>
      </c>
      <c r="AF273" s="8" t="str">
        <f>IFERROR(IF(INDEX('11.7_Outliers-Controlled_disp'!$N$5:$N$500,MATCH($F273,'11.7_Outliers-Controlled_disp'!$F$5:$F$500,0))&lt;&gt;"N",
INDEX('11.7_Outliers-Controlled_disp'!K$5:K$500,MATCH($F273,'11.7_Outliers-Controlled_disp'!$F$5:$F$500,0)),""),"")</f>
        <v/>
      </c>
      <c r="AG273" s="14" t="str">
        <f>IFERROR(IF(INDEX('11.7_Outliers-Controlled_disp'!$N$5:$N$500,MATCH($F273,'11.7_Outliers-Controlled_disp'!$F$5:$F$500,0))&lt;&gt;"N",
INDEX('11.7_Outliers-Controlled_disp'!L$5:L$500,MATCH($F273,'11.7_Outliers-Controlled_disp'!$F$5:$F$500,0)),""),"")</f>
        <v/>
      </c>
      <c r="AI273" s="5"/>
      <c r="AJ273" s="5" t="s">
        <v>1569</v>
      </c>
      <c r="AK273" s="5">
        <f t="shared" si="4"/>
        <v>3</v>
      </c>
    </row>
    <row r="274" spans="1:37" x14ac:dyDescent="0.25">
      <c r="A274" s="5" t="s">
        <v>1250</v>
      </c>
      <c r="B274" s="5" t="s">
        <v>1252</v>
      </c>
      <c r="C274" s="5" t="s">
        <v>1251</v>
      </c>
      <c r="D274" s="5" t="s">
        <v>1038</v>
      </c>
      <c r="E274" s="5" t="s">
        <v>1253</v>
      </c>
      <c r="F274" s="5" t="s">
        <v>3187</v>
      </c>
      <c r="G274" s="5">
        <v>2</v>
      </c>
      <c r="H274" s="15">
        <v>1</v>
      </c>
      <c r="I274" s="4" t="s">
        <v>3189</v>
      </c>
      <c r="J274" s="13" t="str">
        <f>IFERROR(IF(INDEX('11.1_Outliers-Generation'!$N$5:$N$500,MATCH($F274,'11.1_Outliers-Generation'!$F$5:$F$500,0))&lt;&gt;"N",
INDEX('11.1_Outliers-Generation'!J$5:J$500,MATCH($F274,'11.1_Outliers-Generation'!$F$5:$F$500,0)),""),"")</f>
        <v/>
      </c>
      <c r="K274" s="8" t="str">
        <f>IFERROR(IF(INDEX('11.1_Outliers-Generation'!$N$5:$N$500,MATCH($F274,'11.1_Outliers-Generation'!$F$5:$F$500,0))&lt;&gt;"N",
INDEX('11.1_Outliers-Generation'!K$5:K$500,MATCH($F274,'11.1_Outliers-Generation'!$F$5:$F$500,0)),""),"")</f>
        <v/>
      </c>
      <c r="L274" s="13" t="str">
        <f>IFERROR(IF(INDEX('11.1_Outliers-Generation'!$N$5:$N$500,MATCH($F274,'11.1_Outliers-Generation'!$F$5:$F$500,0))&lt;&gt;"N",
INDEX('11.1_Outliers-Generation'!L$5:L$500,MATCH($F274,'11.1_Outliers-Generation'!$F$5:$F$500,0)),""),"")</f>
        <v/>
      </c>
      <c r="M274" s="14">
        <f>IFERROR(IF(INDEX('11.2_Outliers-Collection_cov'!$N$5:$N$500,MATCH($F274,'11.2_Outliers-Collection_cov'!$F$5:$F$500,0))&lt;&gt;"N",
INDEX('11.2_Outliers-Collection_cov'!J$5:J$500,MATCH($F274,'11.2_Outliers-Collection_cov'!$F$5:$F$500,0)),""),"")</f>
        <v>93</v>
      </c>
      <c r="N274" s="8">
        <f>IFERROR(IF(INDEX('11.2_Outliers-Collection_cov'!$N$5:$N$500,MATCH($F274,'11.2_Outliers-Collection_cov'!$F$5:$F$500,0))&lt;&gt;"N",
INDEX('11.2_Outliers-Collection_cov'!K$5:K$500,MATCH($F274,'11.2_Outliers-Collection_cov'!$F$5:$F$500,0)),""),"")</f>
        <v>2000</v>
      </c>
      <c r="O274" s="13" t="str">
        <f>IFERROR(IF(INDEX('11.2_Outliers-Collection_cov'!$N$5:$N$500,MATCH($F274,'11.2_Outliers-Collection_cov'!$F$5:$F$500,0))&lt;&gt;"N",
INDEX('11.2_Outliers-Collection_cov'!L$5:L$500,MATCH($F274,'11.2_Outliers-Collection_cov'!$F$5:$F$500,0)),""),"")</f>
        <v>WaW_236</v>
      </c>
      <c r="P274" s="14">
        <f>IFERROR(IF(INDEX('11.3_Outliers-Plastic'!$N$5:$N$500,MATCH($F274,'11.3_Outliers-Plastic'!$F$5:$F$500,0))&lt;&gt;"N",
INDEX('11.3_Outliers-Plastic'!J$5:J$500,MATCH($F274,'11.3_Outliers-Plastic'!$F$5:$F$500,0)),""),"")</f>
        <v>16</v>
      </c>
      <c r="Q274" s="8">
        <f>IFERROR(IF(INDEX('11.3_Outliers-Plastic'!$N$5:$N$500,MATCH($F274,'11.3_Outliers-Plastic'!$F$5:$F$500,0))&lt;&gt;"N",
INDEX('11.3_Outliers-Plastic'!K$5:K$500,MATCH($F274,'11.3_Outliers-Plastic'!$F$5:$F$500,0)),""),"")</f>
        <v>2000</v>
      </c>
      <c r="R274" s="14" t="str">
        <f>IFERROR(IF(INDEX('11.3_Outliers-Plastic'!$N$5:$N$500,MATCH($F274,'11.3_Outliers-Plastic'!$F$5:$F$500,0))&lt;&gt;"N",
INDEX('11.3_Outliers-Plastic'!L$5:L$500,MATCH($F274,'11.3_Outliers-Plastic'!$F$5:$F$500,0)),""),"")</f>
        <v>WaW_236</v>
      </c>
      <c r="S274" s="12"/>
      <c r="T274" s="5"/>
      <c r="U274" s="5" t="s">
        <v>1569</v>
      </c>
      <c r="V274" s="14" t="str">
        <f>IFERROR(IF(INDEX('11.5_Outliers-Other_recovery'!$N$5:$N$500,MATCH($F274,'11.5_Outliers-Other_recovery'!$F$5:$F$500,0))&lt;&gt;"N",
INDEX('11.5_Outliers-Other_recovery'!J$5:J$500,MATCH($F274,'11.5_Outliers-Other_recovery'!$F$5:$F$500,0)),""),"")</f>
        <v/>
      </c>
      <c r="W274" s="8" t="str">
        <f>IFERROR(IF(INDEX('11.5_Outliers-Other_recovery'!$N$5:$N$500,MATCH($F274,'11.5_Outliers-Other_recovery'!$F$5:$F$500,0))&lt;&gt;"N",
INDEX('11.5_Outliers-Other_recovery'!K$5:K$500,MATCH($F274,'11.5_Outliers-Other_recovery'!$F$5:$F$500,0)),""),"")</f>
        <v/>
      </c>
      <c r="X274" s="14" t="str">
        <f>IFERROR(IF(INDEX('11.5_Outliers-Other_recovery'!$N$5:$N$500,MATCH($F274,'11.5_Outliers-Other_recovery'!$F$5:$F$500,0))&lt;&gt;"N",
INDEX('11.5_Outliers-Other_recovery'!L$5:L$500,MATCH($F274,'11.5_Outliers-Other_recovery'!$F$5:$F$500,0)),""),"")</f>
        <v/>
      </c>
      <c r="Y274" s="14" t="str">
        <f>IFERROR(IF(INDEX('11.4_Outliers-Formal_dry_recy'!$N$5:$N$500,MATCH($F274,'11.4_Outliers-Formal_dry_recy'!$F$5:$F$500,0))&lt;&gt;"N",
INDEX('11.4_Outliers-Formal_dry_recy'!J$5:J$500,MATCH($F274,'11.4_Outliers-Formal_dry_recy'!$F$5:$F$500,0)),""),"")</f>
        <v/>
      </c>
      <c r="Z274" s="8" t="str">
        <f>IFERROR(IF(INDEX('11.4_Outliers-Formal_dry_recy'!$N$5:$N$500,MATCH($F274,'11.4_Outliers-Formal_dry_recy'!$F$5:$F$500,0))&lt;&gt;"N",
INDEX('11.4_Outliers-Formal_dry_recy'!K$5:K$500,MATCH($F274,'11.4_Outliers-Formal_dry_recy'!$F$5:$F$500,0)),""),"")</f>
        <v/>
      </c>
      <c r="AA274" s="14" t="str">
        <f>IFERROR(IF(INDEX('11.4_Outliers-Formal_dry_recy'!$N$5:$N$500,MATCH($F274,'11.4_Outliers-Formal_dry_recy'!$F$5:$F$500,0))&lt;&gt;"N",
INDEX('11.4_Outliers-Formal_dry_recy'!L$5:L$500,MATCH($F274,'11.4_Outliers-Formal_dry_recy'!$F$5:$F$500,0)),""),"")</f>
        <v/>
      </c>
      <c r="AB274" s="14" t="str">
        <f>IFERROR(IF(INDEX('11.6_Outliers-Incineration'!$N$5:$N$500,MATCH($F274,'11.6_Outliers-Incineration'!$F$5:$F$500,0))&lt;&gt;"N",
INDEX('11.6_Outliers-Incineration'!J$5:J$500,MATCH($F274,'11.6_Outliers-Incineration'!$F$5:$F$500,0)),""),"")</f>
        <v/>
      </c>
      <c r="AC274" s="8" t="str">
        <f>IFERROR(IF(INDEX('11.6_Outliers-Incineration'!$N$5:$N$500,MATCH($F274,'11.6_Outliers-Incineration'!$F$5:$F$500,0))&lt;&gt;"N",
INDEX('11.6_Outliers-Incineration'!K$5:K$500,MATCH($F274,'11.6_Outliers-Incineration'!$F$5:$F$500,0)),""),"")</f>
        <v/>
      </c>
      <c r="AD274" s="14" t="str">
        <f>IFERROR(IF(INDEX('11.6_Outliers-Incineration'!$N$5:$N$500,MATCH($F274,'11.6_Outliers-Incineration'!$F$5:$F$500,0))&lt;&gt;"N",
INDEX('11.6_Outliers-Incineration'!L$5:L$500,MATCH($F274,'11.6_Outliers-Incineration'!$F$5:$F$500,0)),""),"")</f>
        <v/>
      </c>
      <c r="AE274" s="14" t="str">
        <f>IFERROR(IF(INDEX('11.7_Outliers-Controlled_disp'!$N$5:$N$500,MATCH($F274,'11.7_Outliers-Controlled_disp'!$F$5:$F$500,0))&lt;&gt;"N",
INDEX('11.7_Outliers-Controlled_disp'!J$5:J$500,MATCH($F274,'11.7_Outliers-Controlled_disp'!$F$5:$F$500,0)),""),"")</f>
        <v/>
      </c>
      <c r="AF274" s="8" t="str">
        <f>IFERROR(IF(INDEX('11.7_Outliers-Controlled_disp'!$N$5:$N$500,MATCH($F274,'11.7_Outliers-Controlled_disp'!$F$5:$F$500,0))&lt;&gt;"N",
INDEX('11.7_Outliers-Controlled_disp'!K$5:K$500,MATCH($F274,'11.7_Outliers-Controlled_disp'!$F$5:$F$500,0)),""),"")</f>
        <v/>
      </c>
      <c r="AG274" s="14" t="str">
        <f>IFERROR(IF(INDEX('11.7_Outliers-Controlled_disp'!$N$5:$N$500,MATCH($F274,'11.7_Outliers-Controlled_disp'!$F$5:$F$500,0))&lt;&gt;"N",
INDEX('11.7_Outliers-Controlled_disp'!L$5:L$500,MATCH($F274,'11.7_Outliers-Controlled_disp'!$F$5:$F$500,0)),""),"")</f>
        <v/>
      </c>
      <c r="AI274" s="5"/>
      <c r="AJ274" s="5" t="s">
        <v>1569</v>
      </c>
      <c r="AK274" s="5">
        <f t="shared" si="4"/>
        <v>2</v>
      </c>
    </row>
    <row r="275" spans="1:37" x14ac:dyDescent="0.25">
      <c r="A275" s="5" t="s">
        <v>492</v>
      </c>
      <c r="B275" s="5" t="s">
        <v>494</v>
      </c>
      <c r="C275" s="5" t="s">
        <v>493</v>
      </c>
      <c r="D275" s="5" t="s">
        <v>360</v>
      </c>
      <c r="E275" s="5" t="s">
        <v>495</v>
      </c>
      <c r="F275" s="5" t="s">
        <v>3188</v>
      </c>
      <c r="G275" s="5">
        <v>3</v>
      </c>
      <c r="H275" s="15">
        <v>1</v>
      </c>
      <c r="I275" s="4"/>
      <c r="J275" s="13">
        <f>IFERROR(IF(INDEX('11.1_Outliers-Generation'!$N$5:$N$500,MATCH($F275,'11.1_Outliers-Generation'!$F$5:$F$500,0))&lt;&gt;"N",
INDEX('11.1_Outliers-Generation'!J$5:J$500,MATCH($F275,'11.1_Outliers-Generation'!$F$5:$F$500,0)),""),"")</f>
        <v>0.53465333009372606</v>
      </c>
      <c r="K275" s="8">
        <f>IFERROR(IF(INDEX('11.1_Outliers-Generation'!$N$5:$N$500,MATCH($F275,'11.1_Outliers-Generation'!$F$5:$F$500,0))&lt;&gt;"N",
INDEX('11.1_Outliers-Generation'!K$5:K$500,MATCH($F275,'11.1_Outliers-Generation'!$F$5:$F$500,0)),""),"")</f>
        <v>2012</v>
      </c>
      <c r="L275" s="13" t="str">
        <f>IFERROR(IF(INDEX('11.1_Outliers-Generation'!$N$5:$N$500,MATCH($F275,'11.1_Outliers-Generation'!$F$5:$F$500,0))&lt;&gt;"N",
INDEX('11.1_Outliers-Generation'!L$5:L$500,MATCH($F275,'11.1_Outliers-Generation'!$F$5:$F$500,0)),""),"")</f>
        <v>WaW_237</v>
      </c>
      <c r="M275" s="14">
        <f>IFERROR(IF(INDEX('11.2_Outliers-Collection_cov'!$N$5:$N$500,MATCH($F275,'11.2_Outliers-Collection_cov'!$F$5:$F$500,0))&lt;&gt;"N",
INDEX('11.2_Outliers-Collection_cov'!J$5:J$500,MATCH($F275,'11.2_Outliers-Collection_cov'!$F$5:$F$500,0)),""),"")</f>
        <v>86.9</v>
      </c>
      <c r="N275" s="8">
        <f>IFERROR(IF(INDEX('11.2_Outliers-Collection_cov'!$N$5:$N$500,MATCH($F275,'11.2_Outliers-Collection_cov'!$F$5:$F$500,0))&lt;&gt;"N",
INDEX('11.2_Outliers-Collection_cov'!K$5:K$500,MATCH($F275,'11.2_Outliers-Collection_cov'!$F$5:$F$500,0)),""),"")</f>
        <v>2012</v>
      </c>
      <c r="O275" s="13" t="str">
        <f>IFERROR(IF(INDEX('11.2_Outliers-Collection_cov'!$N$5:$N$500,MATCH($F275,'11.2_Outliers-Collection_cov'!$F$5:$F$500,0))&lt;&gt;"N",
INDEX('11.2_Outliers-Collection_cov'!L$5:L$500,MATCH($F275,'11.2_Outliers-Collection_cov'!$F$5:$F$500,0)),""),"")</f>
        <v>WaW_237</v>
      </c>
      <c r="P275" s="14">
        <f>IFERROR(IF(INDEX('11.3_Outliers-Plastic'!$N$5:$N$500,MATCH($F275,'11.3_Outliers-Plastic'!$F$5:$F$500,0))&lt;&gt;"N",
INDEX('11.3_Outliers-Plastic'!J$5:J$500,MATCH($F275,'11.3_Outliers-Plastic'!$F$5:$F$500,0)),""),"")</f>
        <v>20.14</v>
      </c>
      <c r="Q275" s="8">
        <f>IFERROR(IF(INDEX('11.3_Outliers-Plastic'!$N$5:$N$500,MATCH($F275,'11.3_Outliers-Plastic'!$F$5:$F$500,0))&lt;&gt;"N",
INDEX('11.3_Outliers-Plastic'!K$5:K$500,MATCH($F275,'11.3_Outliers-Plastic'!$F$5:$F$500,0)),""),"")</f>
        <v>2012</v>
      </c>
      <c r="R275" s="14" t="str">
        <f>IFERROR(IF(INDEX('11.3_Outliers-Plastic'!$N$5:$N$500,MATCH($F275,'11.3_Outliers-Plastic'!$F$5:$F$500,0))&lt;&gt;"N",
INDEX('11.3_Outliers-Plastic'!L$5:L$500,MATCH($F275,'11.3_Outliers-Plastic'!$F$5:$F$500,0)),""),"")</f>
        <v>WaW_237</v>
      </c>
      <c r="S275" s="12"/>
      <c r="T275" s="5"/>
      <c r="U275" s="5" t="s">
        <v>1569</v>
      </c>
      <c r="V275" s="14">
        <f>IFERROR(IF(INDEX('11.5_Outliers-Other_recovery'!$N$5:$N$500,MATCH($F275,'11.5_Outliers-Other_recovery'!$F$5:$F$500,0))&lt;&gt;"N",
INDEX('11.5_Outliers-Other_recovery'!J$5:J$500,MATCH($F275,'11.5_Outliers-Other_recovery'!$F$5:$F$500,0)),""),"")</f>
        <v>0</v>
      </c>
      <c r="W275" s="8">
        <f>IFERROR(IF(INDEX('11.5_Outliers-Other_recovery'!$N$5:$N$500,MATCH($F275,'11.5_Outliers-Other_recovery'!$F$5:$F$500,0))&lt;&gt;"N",
INDEX('11.5_Outliers-Other_recovery'!K$5:K$500,MATCH($F275,'11.5_Outliers-Other_recovery'!$F$5:$F$500,0)),""),"")</f>
        <v>2012</v>
      </c>
      <c r="X275" s="14" t="str">
        <f>IFERROR(IF(INDEX('11.5_Outliers-Other_recovery'!$N$5:$N$500,MATCH($F275,'11.5_Outliers-Other_recovery'!$F$5:$F$500,0))&lt;&gt;"N",
INDEX('11.5_Outliers-Other_recovery'!L$5:L$500,MATCH($F275,'11.5_Outliers-Other_recovery'!$F$5:$F$500,0)),""),"")</f>
        <v>WaW_237</v>
      </c>
      <c r="Y275" s="14">
        <f>IFERROR(IF(INDEX('11.4_Outliers-Formal_dry_recy'!$N$5:$N$500,MATCH($F275,'11.4_Outliers-Formal_dry_recy'!$F$5:$F$500,0))&lt;&gt;"N",
INDEX('11.4_Outliers-Formal_dry_recy'!J$5:J$500,MATCH($F275,'11.4_Outliers-Formal_dry_recy'!$F$5:$F$500,0)),""),"")</f>
        <v>0</v>
      </c>
      <c r="Z275" s="8">
        <f>IFERROR(IF(INDEX('11.4_Outliers-Formal_dry_recy'!$N$5:$N$500,MATCH($F275,'11.4_Outliers-Formal_dry_recy'!$F$5:$F$500,0))&lt;&gt;"N",
INDEX('11.4_Outliers-Formal_dry_recy'!K$5:K$500,MATCH($F275,'11.4_Outliers-Formal_dry_recy'!$F$5:$F$500,0)),""),"")</f>
        <v>2012</v>
      </c>
      <c r="AA275" s="14" t="str">
        <f>IFERROR(IF(INDEX('11.4_Outliers-Formal_dry_recy'!$N$5:$N$500,MATCH($F275,'11.4_Outliers-Formal_dry_recy'!$F$5:$F$500,0))&lt;&gt;"N",
INDEX('11.4_Outliers-Formal_dry_recy'!L$5:L$500,MATCH($F275,'11.4_Outliers-Formal_dry_recy'!$F$5:$F$500,0)),""),"")</f>
        <v>WaW_237</v>
      </c>
      <c r="AB275" s="14">
        <f>IFERROR(IF(INDEX('11.6_Outliers-Incineration'!$N$5:$N$500,MATCH($F275,'11.6_Outliers-Incineration'!$F$5:$F$500,0))&lt;&gt;"N",
INDEX('11.6_Outliers-Incineration'!J$5:J$500,MATCH($F275,'11.6_Outliers-Incineration'!$F$5:$F$500,0)),""),"")</f>
        <v>0</v>
      </c>
      <c r="AC275" s="8">
        <f>IFERROR(IF(INDEX('11.6_Outliers-Incineration'!$N$5:$N$500,MATCH($F275,'11.6_Outliers-Incineration'!$F$5:$F$500,0))&lt;&gt;"N",
INDEX('11.6_Outliers-Incineration'!K$5:K$500,MATCH($F275,'11.6_Outliers-Incineration'!$F$5:$F$500,0)),""),"")</f>
        <v>2012</v>
      </c>
      <c r="AD275" s="14" t="str">
        <f>IFERROR(IF(INDEX('11.6_Outliers-Incineration'!$N$5:$N$500,MATCH($F275,'11.6_Outliers-Incineration'!$F$5:$F$500,0))&lt;&gt;"N",
INDEX('11.6_Outliers-Incineration'!L$5:L$500,MATCH($F275,'11.6_Outliers-Incineration'!$F$5:$F$500,0)),""),"")</f>
        <v>WaW_237</v>
      </c>
      <c r="AE275" s="14">
        <f>IFERROR(IF(INDEX('11.7_Outliers-Controlled_disp'!$N$5:$N$500,MATCH($F275,'11.7_Outliers-Controlled_disp'!$F$5:$F$500,0))&lt;&gt;"N",
INDEX('11.7_Outliers-Controlled_disp'!J$5:J$500,MATCH($F275,'11.7_Outliers-Controlled_disp'!$F$5:$F$500,0)),""),"")</f>
        <v>100</v>
      </c>
      <c r="AF275" s="8">
        <f>IFERROR(IF(INDEX('11.7_Outliers-Controlled_disp'!$N$5:$N$500,MATCH($F275,'11.7_Outliers-Controlled_disp'!$F$5:$F$500,0))&lt;&gt;"N",
INDEX('11.7_Outliers-Controlled_disp'!K$5:K$500,MATCH($F275,'11.7_Outliers-Controlled_disp'!$F$5:$F$500,0)),""),"")</f>
        <v>2012</v>
      </c>
      <c r="AG275" s="14" t="str">
        <f>IFERROR(IF(INDEX('11.7_Outliers-Controlled_disp'!$N$5:$N$500,MATCH($F275,'11.7_Outliers-Controlled_disp'!$F$5:$F$500,0))&lt;&gt;"N",
INDEX('11.7_Outliers-Controlled_disp'!L$5:L$500,MATCH($F275,'11.7_Outliers-Controlled_disp'!$F$5:$F$500,0)),""),"")</f>
        <v>WaW_237</v>
      </c>
      <c r="AI275" s="5"/>
      <c r="AJ275" s="5" t="s">
        <v>1569</v>
      </c>
      <c r="AK275" s="5">
        <f t="shared" si="4"/>
        <v>7</v>
      </c>
    </row>
    <row r="276" spans="1:37" x14ac:dyDescent="0.25">
      <c r="A276" s="5" t="s">
        <v>496</v>
      </c>
      <c r="B276" s="5" t="s">
        <v>494</v>
      </c>
      <c r="C276" s="5" t="s">
        <v>493</v>
      </c>
      <c r="D276" s="5" t="s">
        <v>360</v>
      </c>
      <c r="E276" s="5" t="s">
        <v>498</v>
      </c>
      <c r="F276" s="5" t="s">
        <v>497</v>
      </c>
      <c r="G276" s="5">
        <v>4</v>
      </c>
      <c r="H276" s="15">
        <v>1</v>
      </c>
      <c r="I276" s="4" t="s">
        <v>1927</v>
      </c>
      <c r="J276" s="13">
        <f>IFERROR(IF(INDEX('11.1_Outliers-Generation'!$N$5:$N$500,MATCH($F276,'11.1_Outliers-Generation'!$F$5:$F$500,0))&lt;&gt;"N",
INDEX('11.1_Outliers-Generation'!J$5:J$500,MATCH($F276,'11.1_Outliers-Generation'!$F$5:$F$500,0)),""),"")</f>
        <v>0.44193953756920046</v>
      </c>
      <c r="K276" s="8">
        <f>IFERROR(IF(INDEX('11.1_Outliers-Generation'!$N$5:$N$500,MATCH($F276,'11.1_Outliers-Generation'!$F$5:$F$500,0))&lt;&gt;"N",
INDEX('11.1_Outliers-Generation'!K$5:K$500,MATCH($F276,'11.1_Outliers-Generation'!$F$5:$F$500,0)),""),"")</f>
        <v>2012</v>
      </c>
      <c r="L276" s="13" t="str">
        <f>IFERROR(IF(INDEX('11.1_Outliers-Generation'!$N$5:$N$500,MATCH($F276,'11.1_Outliers-Generation'!$F$5:$F$500,0))&lt;&gt;"N",
INDEX('11.1_Outliers-Generation'!L$5:L$500,MATCH($F276,'11.1_Outliers-Generation'!$F$5:$F$500,0)),""),"")</f>
        <v>WaW_238</v>
      </c>
      <c r="M276" s="14">
        <f>IFERROR(IF(INDEX('11.2_Outliers-Collection_cov'!$N$5:$N$500,MATCH($F276,'11.2_Outliers-Collection_cov'!$F$5:$F$500,0))&lt;&gt;"N",
INDEX('11.2_Outliers-Collection_cov'!J$5:J$500,MATCH($F276,'11.2_Outliers-Collection_cov'!$F$5:$F$500,0)),""),"")</f>
        <v>42.7</v>
      </c>
      <c r="N276" s="8">
        <f>IFERROR(IF(INDEX('11.2_Outliers-Collection_cov'!$N$5:$N$500,MATCH($F276,'11.2_Outliers-Collection_cov'!$F$5:$F$500,0))&lt;&gt;"N",
INDEX('11.2_Outliers-Collection_cov'!K$5:K$500,MATCH($F276,'11.2_Outliers-Collection_cov'!$F$5:$F$500,0)),""),"")</f>
        <v>2012</v>
      </c>
      <c r="O276" s="13" t="str">
        <f>IFERROR(IF(INDEX('11.2_Outliers-Collection_cov'!$N$5:$N$500,MATCH($F276,'11.2_Outliers-Collection_cov'!$F$5:$F$500,0))&lt;&gt;"N",
INDEX('11.2_Outliers-Collection_cov'!L$5:L$500,MATCH($F276,'11.2_Outliers-Collection_cov'!$F$5:$F$500,0)),""),"")</f>
        <v>WaW_238</v>
      </c>
      <c r="P276" s="14">
        <f>IFERROR(IF(INDEX('11.3_Outliers-Plastic'!$N$5:$N$500,MATCH($F276,'11.3_Outliers-Plastic'!$F$5:$F$500,0))&lt;&gt;"N",
INDEX('11.3_Outliers-Plastic'!J$5:J$500,MATCH($F276,'11.3_Outliers-Plastic'!$F$5:$F$500,0)),""),"")</f>
        <v>9.9209920992099221</v>
      </c>
      <c r="Q276" s="8">
        <f>IFERROR(IF(INDEX('11.3_Outliers-Plastic'!$N$5:$N$500,MATCH($F276,'11.3_Outliers-Plastic'!$F$5:$F$500,0))&lt;&gt;"N",
INDEX('11.3_Outliers-Plastic'!K$5:K$500,MATCH($F276,'11.3_Outliers-Plastic'!$F$5:$F$500,0)),""),"")</f>
        <v>2012</v>
      </c>
      <c r="R276" s="14" t="str">
        <f>IFERROR(IF(INDEX('11.3_Outliers-Plastic'!$N$5:$N$500,MATCH($F276,'11.3_Outliers-Plastic'!$F$5:$F$500,0))&lt;&gt;"N",
INDEX('11.3_Outliers-Plastic'!L$5:L$500,MATCH($F276,'11.3_Outliers-Plastic'!$F$5:$F$500,0)),""),"")</f>
        <v>WaW_238</v>
      </c>
      <c r="S276" s="12"/>
      <c r="T276" s="5"/>
      <c r="U276" s="5" t="s">
        <v>1569</v>
      </c>
      <c r="V276" s="14">
        <f>IFERROR(IF(INDEX('11.5_Outliers-Other_recovery'!$N$5:$N$500,MATCH($F276,'11.5_Outliers-Other_recovery'!$F$5:$F$500,0))&lt;&gt;"N",
INDEX('11.5_Outliers-Other_recovery'!J$5:J$500,MATCH($F276,'11.5_Outliers-Other_recovery'!$F$5:$F$500,0)),""),"")</f>
        <v>0</v>
      </c>
      <c r="W276" s="8">
        <f>IFERROR(IF(INDEX('11.5_Outliers-Other_recovery'!$N$5:$N$500,MATCH($F276,'11.5_Outliers-Other_recovery'!$F$5:$F$500,0))&lt;&gt;"N",
INDEX('11.5_Outliers-Other_recovery'!K$5:K$500,MATCH($F276,'11.5_Outliers-Other_recovery'!$F$5:$F$500,0)),""),"")</f>
        <v>2012</v>
      </c>
      <c r="X276" s="14" t="str">
        <f>IFERROR(IF(INDEX('11.5_Outliers-Other_recovery'!$N$5:$N$500,MATCH($F276,'11.5_Outliers-Other_recovery'!$F$5:$F$500,0))&lt;&gt;"N",
INDEX('11.5_Outliers-Other_recovery'!L$5:L$500,MATCH($F276,'11.5_Outliers-Other_recovery'!$F$5:$F$500,0)),""),"")</f>
        <v>WaW_238</v>
      </c>
      <c r="Y276" s="14">
        <f>IFERROR(IF(INDEX('11.4_Outliers-Formal_dry_recy'!$N$5:$N$500,MATCH($F276,'11.4_Outliers-Formal_dry_recy'!$F$5:$F$500,0))&lt;&gt;"N",
INDEX('11.4_Outliers-Formal_dry_recy'!J$5:J$500,MATCH($F276,'11.4_Outliers-Formal_dry_recy'!$F$5:$F$500,0)),""),"")</f>
        <v>0</v>
      </c>
      <c r="Z276" s="8">
        <f>IFERROR(IF(INDEX('11.4_Outliers-Formal_dry_recy'!$N$5:$N$500,MATCH($F276,'11.4_Outliers-Formal_dry_recy'!$F$5:$F$500,0))&lt;&gt;"N",
INDEX('11.4_Outliers-Formal_dry_recy'!K$5:K$500,MATCH($F276,'11.4_Outliers-Formal_dry_recy'!$F$5:$F$500,0)),""),"")</f>
        <v>2012</v>
      </c>
      <c r="AA276" s="14" t="str">
        <f>IFERROR(IF(INDEX('11.4_Outliers-Formal_dry_recy'!$N$5:$N$500,MATCH($F276,'11.4_Outliers-Formal_dry_recy'!$F$5:$F$500,0))&lt;&gt;"N",
INDEX('11.4_Outliers-Formal_dry_recy'!L$5:L$500,MATCH($F276,'11.4_Outliers-Formal_dry_recy'!$F$5:$F$500,0)),""),"")</f>
        <v>WaW_238</v>
      </c>
      <c r="AB276" s="14">
        <f>IFERROR(IF(INDEX('11.6_Outliers-Incineration'!$N$5:$N$500,MATCH($F276,'11.6_Outliers-Incineration'!$F$5:$F$500,0))&lt;&gt;"N",
INDEX('11.6_Outliers-Incineration'!J$5:J$500,MATCH($F276,'11.6_Outliers-Incineration'!$F$5:$F$500,0)),""),"")</f>
        <v>0</v>
      </c>
      <c r="AC276" s="8">
        <f>IFERROR(IF(INDEX('11.6_Outliers-Incineration'!$N$5:$N$500,MATCH($F276,'11.6_Outliers-Incineration'!$F$5:$F$500,0))&lt;&gt;"N",
INDEX('11.6_Outliers-Incineration'!K$5:K$500,MATCH($F276,'11.6_Outliers-Incineration'!$F$5:$F$500,0)),""),"")</f>
        <v>2012</v>
      </c>
      <c r="AD276" s="14" t="str">
        <f>IFERROR(IF(INDEX('11.6_Outliers-Incineration'!$N$5:$N$500,MATCH($F276,'11.6_Outliers-Incineration'!$F$5:$F$500,0))&lt;&gt;"N",
INDEX('11.6_Outliers-Incineration'!L$5:L$500,MATCH($F276,'11.6_Outliers-Incineration'!$F$5:$F$500,0)),""),"")</f>
        <v>WaW_238</v>
      </c>
      <c r="AE276" s="14">
        <f>IFERROR(IF(INDEX('11.7_Outliers-Controlled_disp'!$N$5:$N$500,MATCH($F276,'11.7_Outliers-Controlled_disp'!$F$5:$F$500,0))&lt;&gt;"N",
INDEX('11.7_Outliers-Controlled_disp'!J$5:J$500,MATCH($F276,'11.7_Outliers-Controlled_disp'!$F$5:$F$500,0)),""),"")</f>
        <v>100</v>
      </c>
      <c r="AF276" s="8">
        <f>IFERROR(IF(INDEX('11.7_Outliers-Controlled_disp'!$N$5:$N$500,MATCH($F276,'11.7_Outliers-Controlled_disp'!$F$5:$F$500,0))&lt;&gt;"N",
INDEX('11.7_Outliers-Controlled_disp'!K$5:K$500,MATCH($F276,'11.7_Outliers-Controlled_disp'!$F$5:$F$500,0)),""),"")</f>
        <v>2012</v>
      </c>
      <c r="AG276" s="14" t="str">
        <f>IFERROR(IF(INDEX('11.7_Outliers-Controlled_disp'!$N$5:$N$500,MATCH($F276,'11.7_Outliers-Controlled_disp'!$F$5:$F$500,0))&lt;&gt;"N",
INDEX('11.7_Outliers-Controlled_disp'!L$5:L$500,MATCH($F276,'11.7_Outliers-Controlled_disp'!$F$5:$F$500,0)),""),"")</f>
        <v>WaW_238</v>
      </c>
      <c r="AI276" s="5"/>
      <c r="AJ276" s="5" t="s">
        <v>1569</v>
      </c>
      <c r="AK276" s="5">
        <f t="shared" si="4"/>
        <v>7</v>
      </c>
    </row>
    <row r="277" spans="1:37" x14ac:dyDescent="0.25">
      <c r="A277" s="5" t="s">
        <v>499</v>
      </c>
      <c r="B277" s="5" t="s">
        <v>494</v>
      </c>
      <c r="C277" s="5" t="s">
        <v>493</v>
      </c>
      <c r="D277" s="5" t="s">
        <v>360</v>
      </c>
      <c r="E277" s="5" t="s">
        <v>501</v>
      </c>
      <c r="F277" s="5" t="s">
        <v>500</v>
      </c>
      <c r="G277" s="5">
        <v>4</v>
      </c>
      <c r="H277" s="15">
        <v>1</v>
      </c>
      <c r="I277" s="4"/>
      <c r="J277" s="13">
        <f>IFERROR(IF(INDEX('11.1_Outliers-Generation'!$N$5:$N$500,MATCH($F277,'11.1_Outliers-Generation'!$F$5:$F$500,0))&lt;&gt;"N",
INDEX('11.1_Outliers-Generation'!J$5:J$500,MATCH($F277,'11.1_Outliers-Generation'!$F$5:$F$500,0)),""),"")</f>
        <v>0.52220668115316315</v>
      </c>
      <c r="K277" s="8">
        <f>IFERROR(IF(INDEX('11.1_Outliers-Generation'!$N$5:$N$500,MATCH($F277,'11.1_Outliers-Generation'!$F$5:$F$500,0))&lt;&gt;"N",
INDEX('11.1_Outliers-Generation'!K$5:K$500,MATCH($F277,'11.1_Outliers-Generation'!$F$5:$F$500,0)),""),"")</f>
        <v>2012</v>
      </c>
      <c r="L277" s="13" t="str">
        <f>IFERROR(IF(INDEX('11.1_Outliers-Generation'!$N$5:$N$500,MATCH($F277,'11.1_Outliers-Generation'!$F$5:$F$500,0))&lt;&gt;"N",
INDEX('11.1_Outliers-Generation'!L$5:L$500,MATCH($F277,'11.1_Outliers-Generation'!$F$5:$F$500,0)),""),"")</f>
        <v>WaW_239</v>
      </c>
      <c r="M277" s="14">
        <f>IFERROR(IF(INDEX('11.2_Outliers-Collection_cov'!$N$5:$N$500,MATCH($F277,'11.2_Outliers-Collection_cov'!$F$5:$F$500,0))&lt;&gt;"N",
INDEX('11.2_Outliers-Collection_cov'!J$5:J$500,MATCH($F277,'11.2_Outliers-Collection_cov'!$F$5:$F$500,0)),""),"")</f>
        <v>71.2</v>
      </c>
      <c r="N277" s="8">
        <f>IFERROR(IF(INDEX('11.2_Outliers-Collection_cov'!$N$5:$N$500,MATCH($F277,'11.2_Outliers-Collection_cov'!$F$5:$F$500,0))&lt;&gt;"N",
INDEX('11.2_Outliers-Collection_cov'!K$5:K$500,MATCH($F277,'11.2_Outliers-Collection_cov'!$F$5:$F$500,0)),""),"")</f>
        <v>2012</v>
      </c>
      <c r="O277" s="13" t="str">
        <f>IFERROR(IF(INDEX('11.2_Outliers-Collection_cov'!$N$5:$N$500,MATCH($F277,'11.2_Outliers-Collection_cov'!$F$5:$F$500,0))&lt;&gt;"N",
INDEX('11.2_Outliers-Collection_cov'!L$5:L$500,MATCH($F277,'11.2_Outliers-Collection_cov'!$F$5:$F$500,0)),""),"")</f>
        <v>WaW_239</v>
      </c>
      <c r="P277" s="14">
        <f>IFERROR(IF(INDEX('11.3_Outliers-Plastic'!$N$5:$N$500,MATCH($F277,'11.3_Outliers-Plastic'!$F$5:$F$500,0))&lt;&gt;"N",
INDEX('11.3_Outliers-Plastic'!J$5:J$500,MATCH($F277,'11.3_Outliers-Plastic'!$F$5:$F$500,0)),""),"")</f>
        <v>15.561556155615563</v>
      </c>
      <c r="Q277" s="8">
        <f>IFERROR(IF(INDEX('11.3_Outliers-Plastic'!$N$5:$N$500,MATCH($F277,'11.3_Outliers-Plastic'!$F$5:$F$500,0))&lt;&gt;"N",
INDEX('11.3_Outliers-Plastic'!K$5:K$500,MATCH($F277,'11.3_Outliers-Plastic'!$F$5:$F$500,0)),""),"")</f>
        <v>2012</v>
      </c>
      <c r="R277" s="14" t="str">
        <f>IFERROR(IF(INDEX('11.3_Outliers-Plastic'!$N$5:$N$500,MATCH($F277,'11.3_Outliers-Plastic'!$F$5:$F$500,0))&lt;&gt;"N",
INDEX('11.3_Outliers-Plastic'!L$5:L$500,MATCH($F277,'11.3_Outliers-Plastic'!$F$5:$F$500,0)),""),"")</f>
        <v>WaW_239</v>
      </c>
      <c r="S277" s="12"/>
      <c r="T277" s="5"/>
      <c r="U277" s="5" t="s">
        <v>1569</v>
      </c>
      <c r="V277" s="14">
        <f>IFERROR(IF(INDEX('11.5_Outliers-Other_recovery'!$N$5:$N$500,MATCH($F277,'11.5_Outliers-Other_recovery'!$F$5:$F$500,0))&lt;&gt;"N",
INDEX('11.5_Outliers-Other_recovery'!J$5:J$500,MATCH($F277,'11.5_Outliers-Other_recovery'!$F$5:$F$500,0)),""),"")</f>
        <v>0</v>
      </c>
      <c r="W277" s="8">
        <f>IFERROR(IF(INDEX('11.5_Outliers-Other_recovery'!$N$5:$N$500,MATCH($F277,'11.5_Outliers-Other_recovery'!$F$5:$F$500,0))&lt;&gt;"N",
INDEX('11.5_Outliers-Other_recovery'!K$5:K$500,MATCH($F277,'11.5_Outliers-Other_recovery'!$F$5:$F$500,0)),""),"")</f>
        <v>2012</v>
      </c>
      <c r="X277" s="14" t="str">
        <f>IFERROR(IF(INDEX('11.5_Outliers-Other_recovery'!$N$5:$N$500,MATCH($F277,'11.5_Outliers-Other_recovery'!$F$5:$F$500,0))&lt;&gt;"N",
INDEX('11.5_Outliers-Other_recovery'!L$5:L$500,MATCH($F277,'11.5_Outliers-Other_recovery'!$F$5:$F$500,0)),""),"")</f>
        <v>WaW_239</v>
      </c>
      <c r="Y277" s="14">
        <f>IFERROR(IF(INDEX('11.4_Outliers-Formal_dry_recy'!$N$5:$N$500,MATCH($F277,'11.4_Outliers-Formal_dry_recy'!$F$5:$F$500,0))&lt;&gt;"N",
INDEX('11.4_Outliers-Formal_dry_recy'!J$5:J$500,MATCH($F277,'11.4_Outliers-Formal_dry_recy'!$F$5:$F$500,0)),""),"")</f>
        <v>0</v>
      </c>
      <c r="Z277" s="8">
        <f>IFERROR(IF(INDEX('11.4_Outliers-Formal_dry_recy'!$N$5:$N$500,MATCH($F277,'11.4_Outliers-Formal_dry_recy'!$F$5:$F$500,0))&lt;&gt;"N",
INDEX('11.4_Outliers-Formal_dry_recy'!K$5:K$500,MATCH($F277,'11.4_Outliers-Formal_dry_recy'!$F$5:$F$500,0)),""),"")</f>
        <v>2012</v>
      </c>
      <c r="AA277" s="14" t="str">
        <f>IFERROR(IF(INDEX('11.4_Outliers-Formal_dry_recy'!$N$5:$N$500,MATCH($F277,'11.4_Outliers-Formal_dry_recy'!$F$5:$F$500,0))&lt;&gt;"N",
INDEX('11.4_Outliers-Formal_dry_recy'!L$5:L$500,MATCH($F277,'11.4_Outliers-Formal_dry_recy'!$F$5:$F$500,0)),""),"")</f>
        <v>WaW_239</v>
      </c>
      <c r="AB277" s="14">
        <f>IFERROR(IF(INDEX('11.6_Outliers-Incineration'!$N$5:$N$500,MATCH($F277,'11.6_Outliers-Incineration'!$F$5:$F$500,0))&lt;&gt;"N",
INDEX('11.6_Outliers-Incineration'!J$5:J$500,MATCH($F277,'11.6_Outliers-Incineration'!$F$5:$F$500,0)),""),"")</f>
        <v>0</v>
      </c>
      <c r="AC277" s="8">
        <f>IFERROR(IF(INDEX('11.6_Outliers-Incineration'!$N$5:$N$500,MATCH($F277,'11.6_Outliers-Incineration'!$F$5:$F$500,0))&lt;&gt;"N",
INDEX('11.6_Outliers-Incineration'!K$5:K$500,MATCH($F277,'11.6_Outliers-Incineration'!$F$5:$F$500,0)),""),"")</f>
        <v>2012</v>
      </c>
      <c r="AD277" s="14" t="str">
        <f>IFERROR(IF(INDEX('11.6_Outliers-Incineration'!$N$5:$N$500,MATCH($F277,'11.6_Outliers-Incineration'!$F$5:$F$500,0))&lt;&gt;"N",
INDEX('11.6_Outliers-Incineration'!L$5:L$500,MATCH($F277,'11.6_Outliers-Incineration'!$F$5:$F$500,0)),""),"")</f>
        <v>WaW_239</v>
      </c>
      <c r="AE277" s="14">
        <f>IFERROR(IF(INDEX('11.7_Outliers-Controlled_disp'!$N$5:$N$500,MATCH($F277,'11.7_Outliers-Controlled_disp'!$F$5:$F$500,0))&lt;&gt;"N",
INDEX('11.7_Outliers-Controlled_disp'!J$5:J$500,MATCH($F277,'11.7_Outliers-Controlled_disp'!$F$5:$F$500,0)),""),"")</f>
        <v>100</v>
      </c>
      <c r="AF277" s="8">
        <f>IFERROR(IF(INDEX('11.7_Outliers-Controlled_disp'!$N$5:$N$500,MATCH($F277,'11.7_Outliers-Controlled_disp'!$F$5:$F$500,0))&lt;&gt;"N",
INDEX('11.7_Outliers-Controlled_disp'!K$5:K$500,MATCH($F277,'11.7_Outliers-Controlled_disp'!$F$5:$F$500,0)),""),"")</f>
        <v>2012</v>
      </c>
      <c r="AG277" s="14" t="str">
        <f>IFERROR(IF(INDEX('11.7_Outliers-Controlled_disp'!$N$5:$N$500,MATCH($F277,'11.7_Outliers-Controlled_disp'!$F$5:$F$500,0))&lt;&gt;"N",
INDEX('11.7_Outliers-Controlled_disp'!L$5:L$500,MATCH($F277,'11.7_Outliers-Controlled_disp'!$F$5:$F$500,0)),""),"")</f>
        <v>WaW_239</v>
      </c>
      <c r="AI277" s="5"/>
      <c r="AJ277" s="5" t="s">
        <v>1569</v>
      </c>
      <c r="AK277" s="5">
        <f t="shared" si="4"/>
        <v>7</v>
      </c>
    </row>
    <row r="278" spans="1:37" x14ac:dyDescent="0.25">
      <c r="A278" s="5" t="s">
        <v>502</v>
      </c>
      <c r="B278" s="5" t="s">
        <v>494</v>
      </c>
      <c r="C278" s="5" t="s">
        <v>493</v>
      </c>
      <c r="D278" s="5" t="s">
        <v>360</v>
      </c>
      <c r="E278" s="5" t="s">
        <v>504</v>
      </c>
      <c r="F278" s="5" t="s">
        <v>503</v>
      </c>
      <c r="G278" s="5">
        <v>4</v>
      </c>
      <c r="H278" s="15">
        <v>1</v>
      </c>
      <c r="I278" s="4" t="s">
        <v>1928</v>
      </c>
      <c r="J278" s="13">
        <f>IFERROR(IF(INDEX('11.1_Outliers-Generation'!$N$5:$N$500,MATCH($F278,'11.1_Outliers-Generation'!$F$5:$F$500,0))&lt;&gt;"N",
INDEX('11.1_Outliers-Generation'!J$5:J$500,MATCH($F278,'11.1_Outliers-Generation'!$F$5:$F$500,0)),""),"")</f>
        <v>0.3323250415834732</v>
      </c>
      <c r="K278" s="8">
        <f>IFERROR(IF(INDEX('11.1_Outliers-Generation'!$N$5:$N$500,MATCH($F278,'11.1_Outliers-Generation'!$F$5:$F$500,0))&lt;&gt;"N",
INDEX('11.1_Outliers-Generation'!K$5:K$500,MATCH($F278,'11.1_Outliers-Generation'!$F$5:$F$500,0)),""),"")</f>
        <v>2012</v>
      </c>
      <c r="L278" s="13" t="str">
        <f>IFERROR(IF(INDEX('11.1_Outliers-Generation'!$N$5:$N$500,MATCH($F278,'11.1_Outliers-Generation'!$F$5:$F$500,0))&lt;&gt;"N",
INDEX('11.1_Outliers-Generation'!L$5:L$500,MATCH($F278,'11.1_Outliers-Generation'!$F$5:$F$500,0)),""),"")</f>
        <v>WaW_240</v>
      </c>
      <c r="M278" s="14">
        <f>IFERROR(IF(INDEX('11.2_Outliers-Collection_cov'!$N$5:$N$500,MATCH($F278,'11.2_Outliers-Collection_cov'!$F$5:$F$500,0))&lt;&gt;"N",
INDEX('11.2_Outliers-Collection_cov'!J$5:J$500,MATCH($F278,'11.2_Outliers-Collection_cov'!$F$5:$F$500,0)),""),"")</f>
        <v>85.7</v>
      </c>
      <c r="N278" s="8">
        <f>IFERROR(IF(INDEX('11.2_Outliers-Collection_cov'!$N$5:$N$500,MATCH($F278,'11.2_Outliers-Collection_cov'!$F$5:$F$500,0))&lt;&gt;"N",
INDEX('11.2_Outliers-Collection_cov'!K$5:K$500,MATCH($F278,'11.2_Outliers-Collection_cov'!$F$5:$F$500,0)),""),"")</f>
        <v>2012</v>
      </c>
      <c r="O278" s="13" t="str">
        <f>IFERROR(IF(INDEX('11.2_Outliers-Collection_cov'!$N$5:$N$500,MATCH($F278,'11.2_Outliers-Collection_cov'!$F$5:$F$500,0))&lt;&gt;"N",
INDEX('11.2_Outliers-Collection_cov'!L$5:L$500,MATCH($F278,'11.2_Outliers-Collection_cov'!$F$5:$F$500,0)),""),"")</f>
        <v>WaW_240</v>
      </c>
      <c r="P278" s="14">
        <f>IFERROR(IF(INDEX('11.3_Outliers-Plastic'!$N$5:$N$500,MATCH($F278,'11.3_Outliers-Plastic'!$F$5:$F$500,0))&lt;&gt;"N",
INDEX('11.3_Outliers-Plastic'!J$5:J$500,MATCH($F278,'11.3_Outliers-Plastic'!$F$5:$F$500,0)),""),"")</f>
        <v>11.990000000000004</v>
      </c>
      <c r="Q278" s="8">
        <f>IFERROR(IF(INDEX('11.3_Outliers-Plastic'!$N$5:$N$500,MATCH($F278,'11.3_Outliers-Plastic'!$F$5:$F$500,0))&lt;&gt;"N",
INDEX('11.3_Outliers-Plastic'!K$5:K$500,MATCH($F278,'11.3_Outliers-Plastic'!$F$5:$F$500,0)),""),"")</f>
        <v>2012</v>
      </c>
      <c r="R278" s="14" t="str">
        <f>IFERROR(IF(INDEX('11.3_Outliers-Plastic'!$N$5:$N$500,MATCH($F278,'11.3_Outliers-Plastic'!$F$5:$F$500,0))&lt;&gt;"N",
INDEX('11.3_Outliers-Plastic'!L$5:L$500,MATCH($F278,'11.3_Outliers-Plastic'!$F$5:$F$500,0)),""),"")</f>
        <v>WaW_240</v>
      </c>
      <c r="S278" s="12"/>
      <c r="T278" s="5"/>
      <c r="U278" s="5" t="s">
        <v>1569</v>
      </c>
      <c r="V278" s="14">
        <f>IFERROR(IF(INDEX('11.5_Outliers-Other_recovery'!$N$5:$N$500,MATCH($F278,'11.5_Outliers-Other_recovery'!$F$5:$F$500,0))&lt;&gt;"N",
INDEX('11.5_Outliers-Other_recovery'!J$5:J$500,MATCH($F278,'11.5_Outliers-Other_recovery'!$F$5:$F$500,0)),""),"")</f>
        <v>0</v>
      </c>
      <c r="W278" s="8">
        <f>IFERROR(IF(INDEX('11.5_Outliers-Other_recovery'!$N$5:$N$500,MATCH($F278,'11.5_Outliers-Other_recovery'!$F$5:$F$500,0))&lt;&gt;"N",
INDEX('11.5_Outliers-Other_recovery'!K$5:K$500,MATCH($F278,'11.5_Outliers-Other_recovery'!$F$5:$F$500,0)),""),"")</f>
        <v>2012</v>
      </c>
      <c r="X278" s="14" t="str">
        <f>IFERROR(IF(INDEX('11.5_Outliers-Other_recovery'!$N$5:$N$500,MATCH($F278,'11.5_Outliers-Other_recovery'!$F$5:$F$500,0))&lt;&gt;"N",
INDEX('11.5_Outliers-Other_recovery'!L$5:L$500,MATCH($F278,'11.5_Outliers-Other_recovery'!$F$5:$F$500,0)),""),"")</f>
        <v>WaW_240</v>
      </c>
      <c r="Y278" s="14">
        <f>IFERROR(IF(INDEX('11.4_Outliers-Formal_dry_recy'!$N$5:$N$500,MATCH($F278,'11.4_Outliers-Formal_dry_recy'!$F$5:$F$500,0))&lt;&gt;"N",
INDEX('11.4_Outliers-Formal_dry_recy'!J$5:J$500,MATCH($F278,'11.4_Outliers-Formal_dry_recy'!$F$5:$F$500,0)),""),"")</f>
        <v>0</v>
      </c>
      <c r="Z278" s="8">
        <f>IFERROR(IF(INDEX('11.4_Outliers-Formal_dry_recy'!$N$5:$N$500,MATCH($F278,'11.4_Outliers-Formal_dry_recy'!$F$5:$F$500,0))&lt;&gt;"N",
INDEX('11.4_Outliers-Formal_dry_recy'!K$5:K$500,MATCH($F278,'11.4_Outliers-Formal_dry_recy'!$F$5:$F$500,0)),""),"")</f>
        <v>2012</v>
      </c>
      <c r="AA278" s="14" t="str">
        <f>IFERROR(IF(INDEX('11.4_Outliers-Formal_dry_recy'!$N$5:$N$500,MATCH($F278,'11.4_Outliers-Formal_dry_recy'!$F$5:$F$500,0))&lt;&gt;"N",
INDEX('11.4_Outliers-Formal_dry_recy'!L$5:L$500,MATCH($F278,'11.4_Outliers-Formal_dry_recy'!$F$5:$F$500,0)),""),"")</f>
        <v>WaW_240</v>
      </c>
      <c r="AB278" s="14">
        <f>IFERROR(IF(INDEX('11.6_Outliers-Incineration'!$N$5:$N$500,MATCH($F278,'11.6_Outliers-Incineration'!$F$5:$F$500,0))&lt;&gt;"N",
INDEX('11.6_Outliers-Incineration'!J$5:J$500,MATCH($F278,'11.6_Outliers-Incineration'!$F$5:$F$500,0)),""),"")</f>
        <v>0</v>
      </c>
      <c r="AC278" s="8">
        <f>IFERROR(IF(INDEX('11.6_Outliers-Incineration'!$N$5:$N$500,MATCH($F278,'11.6_Outliers-Incineration'!$F$5:$F$500,0))&lt;&gt;"N",
INDEX('11.6_Outliers-Incineration'!K$5:K$500,MATCH($F278,'11.6_Outliers-Incineration'!$F$5:$F$500,0)),""),"")</f>
        <v>2012</v>
      </c>
      <c r="AD278" s="14" t="str">
        <f>IFERROR(IF(INDEX('11.6_Outliers-Incineration'!$N$5:$N$500,MATCH($F278,'11.6_Outliers-Incineration'!$F$5:$F$500,0))&lt;&gt;"N",
INDEX('11.6_Outliers-Incineration'!L$5:L$500,MATCH($F278,'11.6_Outliers-Incineration'!$F$5:$F$500,0)),""),"")</f>
        <v>WaW_240</v>
      </c>
      <c r="AE278" s="14">
        <f>IFERROR(IF(INDEX('11.7_Outliers-Controlled_disp'!$N$5:$N$500,MATCH($F278,'11.7_Outliers-Controlled_disp'!$F$5:$F$500,0))&lt;&gt;"N",
INDEX('11.7_Outliers-Controlled_disp'!J$5:J$500,MATCH($F278,'11.7_Outliers-Controlled_disp'!$F$5:$F$500,0)),""),"")</f>
        <v>0</v>
      </c>
      <c r="AF278" s="8">
        <f>IFERROR(IF(INDEX('11.7_Outliers-Controlled_disp'!$N$5:$N$500,MATCH($F278,'11.7_Outliers-Controlled_disp'!$F$5:$F$500,0))&lt;&gt;"N",
INDEX('11.7_Outliers-Controlled_disp'!K$5:K$500,MATCH($F278,'11.7_Outliers-Controlled_disp'!$F$5:$F$500,0)),""),"")</f>
        <v>2012</v>
      </c>
      <c r="AG278" s="14" t="str">
        <f>IFERROR(IF(INDEX('11.7_Outliers-Controlled_disp'!$N$5:$N$500,MATCH($F278,'11.7_Outliers-Controlled_disp'!$F$5:$F$500,0))&lt;&gt;"N",
INDEX('11.7_Outliers-Controlled_disp'!L$5:L$500,MATCH($F278,'11.7_Outliers-Controlled_disp'!$F$5:$F$500,0)),""),"")</f>
        <v>WaW_240</v>
      </c>
      <c r="AI278" s="5"/>
      <c r="AJ278" s="5" t="s">
        <v>1569</v>
      </c>
      <c r="AK278" s="5">
        <f t="shared" si="4"/>
        <v>7</v>
      </c>
    </row>
    <row r="279" spans="1:37" x14ac:dyDescent="0.25">
      <c r="A279" s="5" t="s">
        <v>505</v>
      </c>
      <c r="B279" s="5" t="s">
        <v>494</v>
      </c>
      <c r="C279" s="5" t="s">
        <v>493</v>
      </c>
      <c r="D279" s="5" t="s">
        <v>360</v>
      </c>
      <c r="E279" s="5" t="s">
        <v>507</v>
      </c>
      <c r="F279" s="5" t="s">
        <v>506</v>
      </c>
      <c r="G279" s="5">
        <v>4</v>
      </c>
      <c r="H279" s="15">
        <v>1</v>
      </c>
      <c r="I279" s="4" t="s">
        <v>1929</v>
      </c>
      <c r="J279" s="13">
        <f>IFERROR(IF(INDEX('11.1_Outliers-Generation'!$N$5:$N$500,MATCH($F279,'11.1_Outliers-Generation'!$F$5:$F$500,0))&lt;&gt;"N",
INDEX('11.1_Outliers-Generation'!J$5:J$500,MATCH($F279,'11.1_Outliers-Generation'!$F$5:$F$500,0)),""),"")</f>
        <v>0.40006225596675887</v>
      </c>
      <c r="K279" s="8">
        <f>IFERROR(IF(INDEX('11.1_Outliers-Generation'!$N$5:$N$500,MATCH($F279,'11.1_Outliers-Generation'!$F$5:$F$500,0))&lt;&gt;"N",
INDEX('11.1_Outliers-Generation'!K$5:K$500,MATCH($F279,'11.1_Outliers-Generation'!$F$5:$F$500,0)),""),"")</f>
        <v>2012</v>
      </c>
      <c r="L279" s="13" t="str">
        <f>IFERROR(IF(INDEX('11.1_Outliers-Generation'!$N$5:$N$500,MATCH($F279,'11.1_Outliers-Generation'!$F$5:$F$500,0))&lt;&gt;"N",
INDEX('11.1_Outliers-Generation'!L$5:L$500,MATCH($F279,'11.1_Outliers-Generation'!$F$5:$F$500,0)),""),"")</f>
        <v>WaW_241</v>
      </c>
      <c r="M279" s="14">
        <f>IFERROR(IF(INDEX('11.2_Outliers-Collection_cov'!$N$5:$N$500,MATCH($F279,'11.2_Outliers-Collection_cov'!$F$5:$F$500,0))&lt;&gt;"N",
INDEX('11.2_Outliers-Collection_cov'!J$5:J$500,MATCH($F279,'11.2_Outliers-Collection_cov'!$F$5:$F$500,0)),""),"")</f>
        <v>25.4</v>
      </c>
      <c r="N279" s="8">
        <f>IFERROR(IF(INDEX('11.2_Outliers-Collection_cov'!$N$5:$N$500,MATCH($F279,'11.2_Outliers-Collection_cov'!$F$5:$F$500,0))&lt;&gt;"N",
INDEX('11.2_Outliers-Collection_cov'!K$5:K$500,MATCH($F279,'11.2_Outliers-Collection_cov'!$F$5:$F$500,0)),""),"")</f>
        <v>2012</v>
      </c>
      <c r="O279" s="13" t="str">
        <f>IFERROR(IF(INDEX('11.2_Outliers-Collection_cov'!$N$5:$N$500,MATCH($F279,'11.2_Outliers-Collection_cov'!$F$5:$F$500,0))&lt;&gt;"N",
INDEX('11.2_Outliers-Collection_cov'!L$5:L$500,MATCH($F279,'11.2_Outliers-Collection_cov'!$F$5:$F$500,0)),""),"")</f>
        <v>WaW_241</v>
      </c>
      <c r="P279" s="14">
        <f>IFERROR(IF(INDEX('11.3_Outliers-Plastic'!$N$5:$N$500,MATCH($F279,'11.3_Outliers-Plastic'!$F$5:$F$500,0))&lt;&gt;"N",
INDEX('11.3_Outliers-Plastic'!J$5:J$500,MATCH($F279,'11.3_Outliers-Plastic'!$F$5:$F$500,0)),""),"")</f>
        <v>5.61</v>
      </c>
      <c r="Q279" s="8">
        <f>IFERROR(IF(INDEX('11.3_Outliers-Plastic'!$N$5:$N$500,MATCH($F279,'11.3_Outliers-Plastic'!$F$5:$F$500,0))&lt;&gt;"N",
INDEX('11.3_Outliers-Plastic'!K$5:K$500,MATCH($F279,'11.3_Outliers-Plastic'!$F$5:$F$500,0)),""),"")</f>
        <v>2012</v>
      </c>
      <c r="R279" s="14" t="str">
        <f>IFERROR(IF(INDEX('11.3_Outliers-Plastic'!$N$5:$N$500,MATCH($F279,'11.3_Outliers-Plastic'!$F$5:$F$500,0))&lt;&gt;"N",
INDEX('11.3_Outliers-Plastic'!L$5:L$500,MATCH($F279,'11.3_Outliers-Plastic'!$F$5:$F$500,0)),""),"")</f>
        <v>WaW_241</v>
      </c>
      <c r="S279" s="12"/>
      <c r="T279" s="5"/>
      <c r="U279" s="5" t="s">
        <v>1569</v>
      </c>
      <c r="V279" s="14">
        <f>IFERROR(IF(INDEX('11.5_Outliers-Other_recovery'!$N$5:$N$500,MATCH($F279,'11.5_Outliers-Other_recovery'!$F$5:$F$500,0))&lt;&gt;"N",
INDEX('11.5_Outliers-Other_recovery'!J$5:J$500,MATCH($F279,'11.5_Outliers-Other_recovery'!$F$5:$F$500,0)),""),"")</f>
        <v>0</v>
      </c>
      <c r="W279" s="8">
        <f>IFERROR(IF(INDEX('11.5_Outliers-Other_recovery'!$N$5:$N$500,MATCH($F279,'11.5_Outliers-Other_recovery'!$F$5:$F$500,0))&lt;&gt;"N",
INDEX('11.5_Outliers-Other_recovery'!K$5:K$500,MATCH($F279,'11.5_Outliers-Other_recovery'!$F$5:$F$500,0)),""),"")</f>
        <v>2012</v>
      </c>
      <c r="X279" s="14" t="str">
        <f>IFERROR(IF(INDEX('11.5_Outliers-Other_recovery'!$N$5:$N$500,MATCH($F279,'11.5_Outliers-Other_recovery'!$F$5:$F$500,0))&lt;&gt;"N",
INDEX('11.5_Outliers-Other_recovery'!L$5:L$500,MATCH($F279,'11.5_Outliers-Other_recovery'!$F$5:$F$500,0)),""),"")</f>
        <v>WaW_241</v>
      </c>
      <c r="Y279" s="14">
        <f>IFERROR(IF(INDEX('11.4_Outliers-Formal_dry_recy'!$N$5:$N$500,MATCH($F279,'11.4_Outliers-Formal_dry_recy'!$F$5:$F$500,0))&lt;&gt;"N",
INDEX('11.4_Outliers-Formal_dry_recy'!J$5:J$500,MATCH($F279,'11.4_Outliers-Formal_dry_recy'!$F$5:$F$500,0)),""),"")</f>
        <v>0</v>
      </c>
      <c r="Z279" s="8">
        <f>IFERROR(IF(INDEX('11.4_Outliers-Formal_dry_recy'!$N$5:$N$500,MATCH($F279,'11.4_Outliers-Formal_dry_recy'!$F$5:$F$500,0))&lt;&gt;"N",
INDEX('11.4_Outliers-Formal_dry_recy'!K$5:K$500,MATCH($F279,'11.4_Outliers-Formal_dry_recy'!$F$5:$F$500,0)),""),"")</f>
        <v>2012</v>
      </c>
      <c r="AA279" s="14" t="str">
        <f>IFERROR(IF(INDEX('11.4_Outliers-Formal_dry_recy'!$N$5:$N$500,MATCH($F279,'11.4_Outliers-Formal_dry_recy'!$F$5:$F$500,0))&lt;&gt;"N",
INDEX('11.4_Outliers-Formal_dry_recy'!L$5:L$500,MATCH($F279,'11.4_Outliers-Formal_dry_recy'!$F$5:$F$500,0)),""),"")</f>
        <v>WaW_241</v>
      </c>
      <c r="AB279" s="14">
        <f>IFERROR(IF(INDEX('11.6_Outliers-Incineration'!$N$5:$N$500,MATCH($F279,'11.6_Outliers-Incineration'!$F$5:$F$500,0))&lt;&gt;"N",
INDEX('11.6_Outliers-Incineration'!J$5:J$500,MATCH($F279,'11.6_Outliers-Incineration'!$F$5:$F$500,0)),""),"")</f>
        <v>0</v>
      </c>
      <c r="AC279" s="8">
        <f>IFERROR(IF(INDEX('11.6_Outliers-Incineration'!$N$5:$N$500,MATCH($F279,'11.6_Outliers-Incineration'!$F$5:$F$500,0))&lt;&gt;"N",
INDEX('11.6_Outliers-Incineration'!K$5:K$500,MATCH($F279,'11.6_Outliers-Incineration'!$F$5:$F$500,0)),""),"")</f>
        <v>2012</v>
      </c>
      <c r="AD279" s="14" t="str">
        <f>IFERROR(IF(INDEX('11.6_Outliers-Incineration'!$N$5:$N$500,MATCH($F279,'11.6_Outliers-Incineration'!$F$5:$F$500,0))&lt;&gt;"N",
INDEX('11.6_Outliers-Incineration'!L$5:L$500,MATCH($F279,'11.6_Outliers-Incineration'!$F$5:$F$500,0)),""),"")</f>
        <v>WaW_241</v>
      </c>
      <c r="AE279" s="14">
        <f>IFERROR(IF(INDEX('11.7_Outliers-Controlled_disp'!$N$5:$N$500,MATCH($F279,'11.7_Outliers-Controlled_disp'!$F$5:$F$500,0))&lt;&gt;"N",
INDEX('11.7_Outliers-Controlled_disp'!J$5:J$500,MATCH($F279,'11.7_Outliers-Controlled_disp'!$F$5:$F$500,0)),""),"")</f>
        <v>0</v>
      </c>
      <c r="AF279" s="8">
        <f>IFERROR(IF(INDEX('11.7_Outliers-Controlled_disp'!$N$5:$N$500,MATCH($F279,'11.7_Outliers-Controlled_disp'!$F$5:$F$500,0))&lt;&gt;"N",
INDEX('11.7_Outliers-Controlled_disp'!K$5:K$500,MATCH($F279,'11.7_Outliers-Controlled_disp'!$F$5:$F$500,0)),""),"")</f>
        <v>2012</v>
      </c>
      <c r="AG279" s="14" t="str">
        <f>IFERROR(IF(INDEX('11.7_Outliers-Controlled_disp'!$N$5:$N$500,MATCH($F279,'11.7_Outliers-Controlled_disp'!$F$5:$F$500,0))&lt;&gt;"N",
INDEX('11.7_Outliers-Controlled_disp'!L$5:L$500,MATCH($F279,'11.7_Outliers-Controlled_disp'!$F$5:$F$500,0)),""),"")</f>
        <v>WaW_241</v>
      </c>
      <c r="AI279" s="5"/>
      <c r="AJ279" s="5" t="s">
        <v>1569</v>
      </c>
      <c r="AK279" s="5">
        <f t="shared" si="4"/>
        <v>7</v>
      </c>
    </row>
    <row r="280" spans="1:37" x14ac:dyDescent="0.25">
      <c r="A280" s="5" t="s">
        <v>508</v>
      </c>
      <c r="B280" s="5" t="s">
        <v>494</v>
      </c>
      <c r="C280" s="5" t="s">
        <v>493</v>
      </c>
      <c r="D280" s="5" t="s">
        <v>360</v>
      </c>
      <c r="E280" s="5" t="s">
        <v>510</v>
      </c>
      <c r="F280" s="5" t="s">
        <v>509</v>
      </c>
      <c r="G280" s="5">
        <v>4</v>
      </c>
      <c r="H280" s="15">
        <v>1</v>
      </c>
      <c r="I280" s="4"/>
      <c r="J280" s="13">
        <f>IFERROR(IF(INDEX('11.1_Outliers-Generation'!$N$5:$N$500,MATCH($F280,'11.1_Outliers-Generation'!$F$5:$F$500,0))&lt;&gt;"N",
INDEX('11.1_Outliers-Generation'!J$5:J$500,MATCH($F280,'11.1_Outliers-Generation'!$F$5:$F$500,0)),""),"")</f>
        <v>0.69839705707885524</v>
      </c>
      <c r="K280" s="8">
        <f>IFERROR(IF(INDEX('11.1_Outliers-Generation'!$N$5:$N$500,MATCH($F280,'11.1_Outliers-Generation'!$F$5:$F$500,0))&lt;&gt;"N",
INDEX('11.1_Outliers-Generation'!K$5:K$500,MATCH($F280,'11.1_Outliers-Generation'!$F$5:$F$500,0)),""),"")</f>
        <v>2012</v>
      </c>
      <c r="L280" s="13" t="str">
        <f>IFERROR(IF(INDEX('11.1_Outliers-Generation'!$N$5:$N$500,MATCH($F280,'11.1_Outliers-Generation'!$F$5:$F$500,0))&lt;&gt;"N",
INDEX('11.1_Outliers-Generation'!L$5:L$500,MATCH($F280,'11.1_Outliers-Generation'!$F$5:$F$500,0)),""),"")</f>
        <v>WaW_242</v>
      </c>
      <c r="M280" s="14">
        <f>IFERROR(IF(INDEX('11.2_Outliers-Collection_cov'!$N$5:$N$500,MATCH($F280,'11.2_Outliers-Collection_cov'!$F$5:$F$500,0))&lt;&gt;"N",
INDEX('11.2_Outliers-Collection_cov'!J$5:J$500,MATCH($F280,'11.2_Outliers-Collection_cov'!$F$5:$F$500,0)),""),"")</f>
        <v>39.299999999999997</v>
      </c>
      <c r="N280" s="8">
        <f>IFERROR(IF(INDEX('11.2_Outliers-Collection_cov'!$N$5:$N$500,MATCH($F280,'11.2_Outliers-Collection_cov'!$F$5:$F$500,0))&lt;&gt;"N",
INDEX('11.2_Outliers-Collection_cov'!K$5:K$500,MATCH($F280,'11.2_Outliers-Collection_cov'!$F$5:$F$500,0)),""),"")</f>
        <v>2012</v>
      </c>
      <c r="O280" s="13" t="str">
        <f>IFERROR(IF(INDEX('11.2_Outliers-Collection_cov'!$N$5:$N$500,MATCH($F280,'11.2_Outliers-Collection_cov'!$F$5:$F$500,0))&lt;&gt;"N",
INDEX('11.2_Outliers-Collection_cov'!L$5:L$500,MATCH($F280,'11.2_Outliers-Collection_cov'!$F$5:$F$500,0)),""),"")</f>
        <v>WaW_242</v>
      </c>
      <c r="P280" s="14">
        <f>IFERROR(IF(INDEX('11.3_Outliers-Plastic'!$N$5:$N$500,MATCH($F280,'11.3_Outliers-Plastic'!$F$5:$F$500,0))&lt;&gt;"N",
INDEX('11.3_Outliers-Plastic'!J$5:J$500,MATCH($F280,'11.3_Outliers-Plastic'!$F$5:$F$500,0)),""),"")</f>
        <v>14.462892578515705</v>
      </c>
      <c r="Q280" s="8">
        <f>IFERROR(IF(INDEX('11.3_Outliers-Plastic'!$N$5:$N$500,MATCH($F280,'11.3_Outliers-Plastic'!$F$5:$F$500,0))&lt;&gt;"N",
INDEX('11.3_Outliers-Plastic'!K$5:K$500,MATCH($F280,'11.3_Outliers-Plastic'!$F$5:$F$500,0)),""),"")</f>
        <v>2012</v>
      </c>
      <c r="R280" s="14" t="str">
        <f>IFERROR(IF(INDEX('11.3_Outliers-Plastic'!$N$5:$N$500,MATCH($F280,'11.3_Outliers-Plastic'!$F$5:$F$500,0))&lt;&gt;"N",
INDEX('11.3_Outliers-Plastic'!L$5:L$500,MATCH($F280,'11.3_Outliers-Plastic'!$F$5:$F$500,0)),""),"")</f>
        <v>WaW_242</v>
      </c>
      <c r="S280" s="12"/>
      <c r="T280" s="5"/>
      <c r="U280" s="5" t="s">
        <v>1569</v>
      </c>
      <c r="V280" s="14">
        <f>IFERROR(IF(INDEX('11.5_Outliers-Other_recovery'!$N$5:$N$500,MATCH($F280,'11.5_Outliers-Other_recovery'!$F$5:$F$500,0))&lt;&gt;"N",
INDEX('11.5_Outliers-Other_recovery'!J$5:J$500,MATCH($F280,'11.5_Outliers-Other_recovery'!$F$5:$F$500,0)),""),"")</f>
        <v>0</v>
      </c>
      <c r="W280" s="8">
        <f>IFERROR(IF(INDEX('11.5_Outliers-Other_recovery'!$N$5:$N$500,MATCH($F280,'11.5_Outliers-Other_recovery'!$F$5:$F$500,0))&lt;&gt;"N",
INDEX('11.5_Outliers-Other_recovery'!K$5:K$500,MATCH($F280,'11.5_Outliers-Other_recovery'!$F$5:$F$500,0)),""),"")</f>
        <v>2012</v>
      </c>
      <c r="X280" s="14" t="str">
        <f>IFERROR(IF(INDEX('11.5_Outliers-Other_recovery'!$N$5:$N$500,MATCH($F280,'11.5_Outliers-Other_recovery'!$F$5:$F$500,0))&lt;&gt;"N",
INDEX('11.5_Outliers-Other_recovery'!L$5:L$500,MATCH($F280,'11.5_Outliers-Other_recovery'!$F$5:$F$500,0)),""),"")</f>
        <v>WaW_242</v>
      </c>
      <c r="Y280" s="14">
        <f>IFERROR(IF(INDEX('11.4_Outliers-Formal_dry_recy'!$N$5:$N$500,MATCH($F280,'11.4_Outliers-Formal_dry_recy'!$F$5:$F$500,0))&lt;&gt;"N",
INDEX('11.4_Outliers-Formal_dry_recy'!J$5:J$500,MATCH($F280,'11.4_Outliers-Formal_dry_recy'!$F$5:$F$500,0)),""),"")</f>
        <v>0</v>
      </c>
      <c r="Z280" s="8">
        <f>IFERROR(IF(INDEX('11.4_Outliers-Formal_dry_recy'!$N$5:$N$500,MATCH($F280,'11.4_Outliers-Formal_dry_recy'!$F$5:$F$500,0))&lt;&gt;"N",
INDEX('11.4_Outliers-Formal_dry_recy'!K$5:K$500,MATCH($F280,'11.4_Outliers-Formal_dry_recy'!$F$5:$F$500,0)),""),"")</f>
        <v>2012</v>
      </c>
      <c r="AA280" s="14" t="str">
        <f>IFERROR(IF(INDEX('11.4_Outliers-Formal_dry_recy'!$N$5:$N$500,MATCH($F280,'11.4_Outliers-Formal_dry_recy'!$F$5:$F$500,0))&lt;&gt;"N",
INDEX('11.4_Outliers-Formal_dry_recy'!L$5:L$500,MATCH($F280,'11.4_Outliers-Formal_dry_recy'!$F$5:$F$500,0)),""),"")</f>
        <v>WaW_242</v>
      </c>
      <c r="AB280" s="14">
        <f>IFERROR(IF(INDEX('11.6_Outliers-Incineration'!$N$5:$N$500,MATCH($F280,'11.6_Outliers-Incineration'!$F$5:$F$500,0))&lt;&gt;"N",
INDEX('11.6_Outliers-Incineration'!J$5:J$500,MATCH($F280,'11.6_Outliers-Incineration'!$F$5:$F$500,0)),""),"")</f>
        <v>0</v>
      </c>
      <c r="AC280" s="8">
        <f>IFERROR(IF(INDEX('11.6_Outliers-Incineration'!$N$5:$N$500,MATCH($F280,'11.6_Outliers-Incineration'!$F$5:$F$500,0))&lt;&gt;"N",
INDEX('11.6_Outliers-Incineration'!K$5:K$500,MATCH($F280,'11.6_Outliers-Incineration'!$F$5:$F$500,0)),""),"")</f>
        <v>2012</v>
      </c>
      <c r="AD280" s="14" t="str">
        <f>IFERROR(IF(INDEX('11.6_Outliers-Incineration'!$N$5:$N$500,MATCH($F280,'11.6_Outliers-Incineration'!$F$5:$F$500,0))&lt;&gt;"N",
INDEX('11.6_Outliers-Incineration'!L$5:L$500,MATCH($F280,'11.6_Outliers-Incineration'!$F$5:$F$500,0)),""),"")</f>
        <v>WaW_242</v>
      </c>
      <c r="AE280" s="14">
        <f>IFERROR(IF(INDEX('11.7_Outliers-Controlled_disp'!$N$5:$N$500,MATCH($F280,'11.7_Outliers-Controlled_disp'!$F$5:$F$500,0))&lt;&gt;"N",
INDEX('11.7_Outliers-Controlled_disp'!J$5:J$500,MATCH($F280,'11.7_Outliers-Controlled_disp'!$F$5:$F$500,0)),""),"")</f>
        <v>0</v>
      </c>
      <c r="AF280" s="8">
        <f>IFERROR(IF(INDEX('11.7_Outliers-Controlled_disp'!$N$5:$N$500,MATCH($F280,'11.7_Outliers-Controlled_disp'!$F$5:$F$500,0))&lt;&gt;"N",
INDEX('11.7_Outliers-Controlled_disp'!K$5:K$500,MATCH($F280,'11.7_Outliers-Controlled_disp'!$F$5:$F$500,0)),""),"")</f>
        <v>2012</v>
      </c>
      <c r="AG280" s="14" t="str">
        <f>IFERROR(IF(INDEX('11.7_Outliers-Controlled_disp'!$N$5:$N$500,MATCH($F280,'11.7_Outliers-Controlled_disp'!$F$5:$F$500,0))&lt;&gt;"N",
INDEX('11.7_Outliers-Controlled_disp'!L$5:L$500,MATCH($F280,'11.7_Outliers-Controlled_disp'!$F$5:$F$500,0)),""),"")</f>
        <v>WaW_242</v>
      </c>
      <c r="AI280" s="5"/>
      <c r="AJ280" s="5" t="s">
        <v>1569</v>
      </c>
      <c r="AK280" s="5">
        <f t="shared" si="4"/>
        <v>7</v>
      </c>
    </row>
    <row r="281" spans="1:37" x14ac:dyDescent="0.25">
      <c r="A281" s="5" t="s">
        <v>511</v>
      </c>
      <c r="B281" s="5" t="s">
        <v>494</v>
      </c>
      <c r="C281" s="5" t="s">
        <v>493</v>
      </c>
      <c r="D281" s="5" t="s">
        <v>360</v>
      </c>
      <c r="E281" s="5" t="s">
        <v>513</v>
      </c>
      <c r="F281" s="5" t="s">
        <v>512</v>
      </c>
      <c r="G281" s="5">
        <v>4</v>
      </c>
      <c r="H281" s="15">
        <v>2</v>
      </c>
      <c r="I281" s="4" t="s">
        <v>1930</v>
      </c>
      <c r="J281" s="13">
        <f>IFERROR(IF(INDEX('11.1_Outliers-Generation'!$N$5:$N$500,MATCH($F281,'11.1_Outliers-Generation'!$F$5:$F$500,0))&lt;&gt;"N",
INDEX('11.1_Outliers-Generation'!J$5:J$500,MATCH($F281,'11.1_Outliers-Generation'!$F$5:$F$500,0)),""),"")</f>
        <v>0.35765268783838755</v>
      </c>
      <c r="K281" s="8">
        <f>IFERROR(IF(INDEX('11.1_Outliers-Generation'!$N$5:$N$500,MATCH($F281,'11.1_Outliers-Generation'!$F$5:$F$500,0))&lt;&gt;"N",
INDEX('11.1_Outliers-Generation'!K$5:K$500,MATCH($F281,'11.1_Outliers-Generation'!$F$5:$F$500,0)),""),"")</f>
        <v>2012</v>
      </c>
      <c r="L281" s="13" t="str">
        <f>IFERROR(IF(INDEX('11.1_Outliers-Generation'!$N$5:$N$500,MATCH($F281,'11.1_Outliers-Generation'!$F$5:$F$500,0))&lt;&gt;"N",
INDEX('11.1_Outliers-Generation'!L$5:L$500,MATCH($F281,'11.1_Outliers-Generation'!$F$5:$F$500,0)),""),"")</f>
        <v>WaW_243</v>
      </c>
      <c r="M281" s="14">
        <f>IFERROR(IF(INDEX('11.2_Outliers-Collection_cov'!$N$5:$N$500,MATCH($F281,'11.2_Outliers-Collection_cov'!$F$5:$F$500,0))&lt;&gt;"N",
INDEX('11.2_Outliers-Collection_cov'!J$5:J$500,MATCH($F281,'11.2_Outliers-Collection_cov'!$F$5:$F$500,0)),""),"")</f>
        <v>62.7</v>
      </c>
      <c r="N281" s="8">
        <f>IFERROR(IF(INDEX('11.2_Outliers-Collection_cov'!$N$5:$N$500,MATCH($F281,'11.2_Outliers-Collection_cov'!$F$5:$F$500,0))&lt;&gt;"N",
INDEX('11.2_Outliers-Collection_cov'!K$5:K$500,MATCH($F281,'11.2_Outliers-Collection_cov'!$F$5:$F$500,0)),""),"")</f>
        <v>2012</v>
      </c>
      <c r="O281" s="13" t="str">
        <f>IFERROR(IF(INDEX('11.2_Outliers-Collection_cov'!$N$5:$N$500,MATCH($F281,'11.2_Outliers-Collection_cov'!$F$5:$F$500,0))&lt;&gt;"N",
INDEX('11.2_Outliers-Collection_cov'!L$5:L$500,MATCH($F281,'11.2_Outliers-Collection_cov'!$F$5:$F$500,0)),""),"")</f>
        <v>WaW_243</v>
      </c>
      <c r="P281" s="14">
        <f>IFERROR(IF(INDEX('11.3_Outliers-Plastic'!$N$5:$N$500,MATCH($F281,'11.3_Outliers-Plastic'!$F$5:$F$500,0))&lt;&gt;"N",
INDEX('11.3_Outliers-Plastic'!J$5:J$500,MATCH($F281,'11.3_Outliers-Plastic'!$F$5:$F$500,0)),""),"")</f>
        <v>13.459999999999999</v>
      </c>
      <c r="Q281" s="8">
        <f>IFERROR(IF(INDEX('11.3_Outliers-Plastic'!$N$5:$N$500,MATCH($F281,'11.3_Outliers-Plastic'!$F$5:$F$500,0))&lt;&gt;"N",
INDEX('11.3_Outliers-Plastic'!K$5:K$500,MATCH($F281,'11.3_Outliers-Plastic'!$F$5:$F$500,0)),""),"")</f>
        <v>2012</v>
      </c>
      <c r="R281" s="14" t="str">
        <f>IFERROR(IF(INDEX('11.3_Outliers-Plastic'!$N$5:$N$500,MATCH($F281,'11.3_Outliers-Plastic'!$F$5:$F$500,0))&lt;&gt;"N",
INDEX('11.3_Outliers-Plastic'!L$5:L$500,MATCH($F281,'11.3_Outliers-Plastic'!$F$5:$F$500,0)),""),"")</f>
        <v>WaW_243</v>
      </c>
      <c r="S281" s="12"/>
      <c r="T281" s="5"/>
      <c r="U281" s="5" t="s">
        <v>1569</v>
      </c>
      <c r="V281" s="14">
        <f>IFERROR(IF(INDEX('11.5_Outliers-Other_recovery'!$N$5:$N$500,MATCH($F281,'11.5_Outliers-Other_recovery'!$F$5:$F$500,0))&lt;&gt;"N",
INDEX('11.5_Outliers-Other_recovery'!J$5:J$500,MATCH($F281,'11.5_Outliers-Other_recovery'!$F$5:$F$500,0)),""),"")</f>
        <v>0</v>
      </c>
      <c r="W281" s="8">
        <f>IFERROR(IF(INDEX('11.5_Outliers-Other_recovery'!$N$5:$N$500,MATCH($F281,'11.5_Outliers-Other_recovery'!$F$5:$F$500,0))&lt;&gt;"N",
INDEX('11.5_Outliers-Other_recovery'!K$5:K$500,MATCH($F281,'11.5_Outliers-Other_recovery'!$F$5:$F$500,0)),""),"")</f>
        <v>2012</v>
      </c>
      <c r="X281" s="14" t="str">
        <f>IFERROR(IF(INDEX('11.5_Outliers-Other_recovery'!$N$5:$N$500,MATCH($F281,'11.5_Outliers-Other_recovery'!$F$5:$F$500,0))&lt;&gt;"N",
INDEX('11.5_Outliers-Other_recovery'!L$5:L$500,MATCH($F281,'11.5_Outliers-Other_recovery'!$F$5:$F$500,0)),""),"")</f>
        <v>WaW_243</v>
      </c>
      <c r="Y281" s="14">
        <f>IFERROR(IF(INDEX('11.4_Outliers-Formal_dry_recy'!$N$5:$N$500,MATCH($F281,'11.4_Outliers-Formal_dry_recy'!$F$5:$F$500,0))&lt;&gt;"N",
INDEX('11.4_Outliers-Formal_dry_recy'!J$5:J$500,MATCH($F281,'11.4_Outliers-Formal_dry_recy'!$F$5:$F$500,0)),""),"")</f>
        <v>0</v>
      </c>
      <c r="Z281" s="8">
        <f>IFERROR(IF(INDEX('11.4_Outliers-Formal_dry_recy'!$N$5:$N$500,MATCH($F281,'11.4_Outliers-Formal_dry_recy'!$F$5:$F$500,0))&lt;&gt;"N",
INDEX('11.4_Outliers-Formal_dry_recy'!K$5:K$500,MATCH($F281,'11.4_Outliers-Formal_dry_recy'!$F$5:$F$500,0)),""),"")</f>
        <v>2012</v>
      </c>
      <c r="AA281" s="14" t="str">
        <f>IFERROR(IF(INDEX('11.4_Outliers-Formal_dry_recy'!$N$5:$N$500,MATCH($F281,'11.4_Outliers-Formal_dry_recy'!$F$5:$F$500,0))&lt;&gt;"N",
INDEX('11.4_Outliers-Formal_dry_recy'!L$5:L$500,MATCH($F281,'11.4_Outliers-Formal_dry_recy'!$F$5:$F$500,0)),""),"")</f>
        <v>WaW_243</v>
      </c>
      <c r="AB281" s="14">
        <f>IFERROR(IF(INDEX('11.6_Outliers-Incineration'!$N$5:$N$500,MATCH($F281,'11.6_Outliers-Incineration'!$F$5:$F$500,0))&lt;&gt;"N",
INDEX('11.6_Outliers-Incineration'!J$5:J$500,MATCH($F281,'11.6_Outliers-Incineration'!$F$5:$F$500,0)),""),"")</f>
        <v>0</v>
      </c>
      <c r="AC281" s="8">
        <f>IFERROR(IF(INDEX('11.6_Outliers-Incineration'!$N$5:$N$500,MATCH($F281,'11.6_Outliers-Incineration'!$F$5:$F$500,0))&lt;&gt;"N",
INDEX('11.6_Outliers-Incineration'!K$5:K$500,MATCH($F281,'11.6_Outliers-Incineration'!$F$5:$F$500,0)),""),"")</f>
        <v>2012</v>
      </c>
      <c r="AD281" s="14" t="str">
        <f>IFERROR(IF(INDEX('11.6_Outliers-Incineration'!$N$5:$N$500,MATCH($F281,'11.6_Outliers-Incineration'!$F$5:$F$500,0))&lt;&gt;"N",
INDEX('11.6_Outliers-Incineration'!L$5:L$500,MATCH($F281,'11.6_Outliers-Incineration'!$F$5:$F$500,0)),""),"")</f>
        <v>WaW_243</v>
      </c>
      <c r="AE281" s="14">
        <f>IFERROR(IF(INDEX('11.7_Outliers-Controlled_disp'!$N$5:$N$500,MATCH($F281,'11.7_Outliers-Controlled_disp'!$F$5:$F$500,0))&lt;&gt;"N",
INDEX('11.7_Outliers-Controlled_disp'!J$5:J$500,MATCH($F281,'11.7_Outliers-Controlled_disp'!$F$5:$F$500,0)),""),"")</f>
        <v>0</v>
      </c>
      <c r="AF281" s="8">
        <f>IFERROR(IF(INDEX('11.7_Outliers-Controlled_disp'!$N$5:$N$500,MATCH($F281,'11.7_Outliers-Controlled_disp'!$F$5:$F$500,0))&lt;&gt;"N",
INDEX('11.7_Outliers-Controlled_disp'!K$5:K$500,MATCH($F281,'11.7_Outliers-Controlled_disp'!$F$5:$F$500,0)),""),"")</f>
        <v>2012</v>
      </c>
      <c r="AG281" s="14" t="str">
        <f>IFERROR(IF(INDEX('11.7_Outliers-Controlled_disp'!$N$5:$N$500,MATCH($F281,'11.7_Outliers-Controlled_disp'!$F$5:$F$500,0))&lt;&gt;"N",
INDEX('11.7_Outliers-Controlled_disp'!L$5:L$500,MATCH($F281,'11.7_Outliers-Controlled_disp'!$F$5:$F$500,0)),""),"")</f>
        <v>WaW_243</v>
      </c>
      <c r="AI281" s="5"/>
      <c r="AJ281" s="5" t="s">
        <v>1569</v>
      </c>
      <c r="AK281" s="5">
        <f t="shared" si="4"/>
        <v>7</v>
      </c>
    </row>
    <row r="282" spans="1:37" x14ac:dyDescent="0.25">
      <c r="A282" s="5" t="s">
        <v>514</v>
      </c>
      <c r="B282" s="5" t="s">
        <v>494</v>
      </c>
      <c r="C282" s="5" t="s">
        <v>493</v>
      </c>
      <c r="D282" s="5" t="s">
        <v>360</v>
      </c>
      <c r="E282" s="5" t="s">
        <v>516</v>
      </c>
      <c r="F282" s="5" t="s">
        <v>515</v>
      </c>
      <c r="G282" s="5">
        <v>4</v>
      </c>
      <c r="H282" s="15">
        <v>2</v>
      </c>
      <c r="I282" s="4" t="s">
        <v>1931</v>
      </c>
      <c r="J282" s="13">
        <f>IFERROR(IF(INDEX('11.1_Outliers-Generation'!$N$5:$N$500,MATCH($F282,'11.1_Outliers-Generation'!$F$5:$F$500,0))&lt;&gt;"N",
INDEX('11.1_Outliers-Generation'!J$5:J$500,MATCH($F282,'11.1_Outliers-Generation'!$F$5:$F$500,0)),""),"")</f>
        <v>0.61809914968274782</v>
      </c>
      <c r="K282" s="8">
        <f>IFERROR(IF(INDEX('11.1_Outliers-Generation'!$N$5:$N$500,MATCH($F282,'11.1_Outliers-Generation'!$F$5:$F$500,0))&lt;&gt;"N",
INDEX('11.1_Outliers-Generation'!K$5:K$500,MATCH($F282,'11.1_Outliers-Generation'!$F$5:$F$500,0)),""),"")</f>
        <v>2012</v>
      </c>
      <c r="L282" s="13" t="str">
        <f>IFERROR(IF(INDEX('11.1_Outliers-Generation'!$N$5:$N$500,MATCH($F282,'11.1_Outliers-Generation'!$F$5:$F$500,0))&lt;&gt;"N",
INDEX('11.1_Outliers-Generation'!L$5:L$500,MATCH($F282,'11.1_Outliers-Generation'!$F$5:$F$500,0)),""),"")</f>
        <v>WaW_244</v>
      </c>
      <c r="M282" s="14">
        <f>IFERROR(IF(INDEX('11.2_Outliers-Collection_cov'!$N$5:$N$500,MATCH($F282,'11.2_Outliers-Collection_cov'!$F$5:$F$500,0))&lt;&gt;"N",
INDEX('11.2_Outliers-Collection_cov'!J$5:J$500,MATCH($F282,'11.2_Outliers-Collection_cov'!$F$5:$F$500,0)),""),"")</f>
        <v>68.7</v>
      </c>
      <c r="N282" s="8">
        <f>IFERROR(IF(INDEX('11.2_Outliers-Collection_cov'!$N$5:$N$500,MATCH($F282,'11.2_Outliers-Collection_cov'!$F$5:$F$500,0))&lt;&gt;"N",
INDEX('11.2_Outliers-Collection_cov'!K$5:K$500,MATCH($F282,'11.2_Outliers-Collection_cov'!$F$5:$F$500,0)),""),"")</f>
        <v>2012</v>
      </c>
      <c r="O282" s="13" t="str">
        <f>IFERROR(IF(INDEX('11.2_Outliers-Collection_cov'!$N$5:$N$500,MATCH($F282,'11.2_Outliers-Collection_cov'!$F$5:$F$500,0))&lt;&gt;"N",
INDEX('11.2_Outliers-Collection_cov'!L$5:L$500,MATCH($F282,'11.2_Outliers-Collection_cov'!$F$5:$F$500,0)),""),"")</f>
        <v>WaW_244</v>
      </c>
      <c r="P282" s="14">
        <f>IFERROR(IF(INDEX('11.3_Outliers-Plastic'!$N$5:$N$500,MATCH($F282,'11.3_Outliers-Plastic'!$F$5:$F$500,0))&lt;&gt;"N",
INDEX('11.3_Outliers-Plastic'!J$5:J$500,MATCH($F282,'11.3_Outliers-Plastic'!$F$5:$F$500,0)),""),"")</f>
        <v>16.189999999999998</v>
      </c>
      <c r="Q282" s="8">
        <f>IFERROR(IF(INDEX('11.3_Outliers-Plastic'!$N$5:$N$500,MATCH($F282,'11.3_Outliers-Plastic'!$F$5:$F$500,0))&lt;&gt;"N",
INDEX('11.3_Outliers-Plastic'!K$5:K$500,MATCH($F282,'11.3_Outliers-Plastic'!$F$5:$F$500,0)),""),"")</f>
        <v>2012</v>
      </c>
      <c r="R282" s="14" t="str">
        <f>IFERROR(IF(INDEX('11.3_Outliers-Plastic'!$N$5:$N$500,MATCH($F282,'11.3_Outliers-Plastic'!$F$5:$F$500,0))&lt;&gt;"N",
INDEX('11.3_Outliers-Plastic'!L$5:L$500,MATCH($F282,'11.3_Outliers-Plastic'!$F$5:$F$500,0)),""),"")</f>
        <v>WaW_244</v>
      </c>
      <c r="S282" s="12"/>
      <c r="T282" s="5"/>
      <c r="U282" s="5" t="s">
        <v>1569</v>
      </c>
      <c r="V282" s="14">
        <f>IFERROR(IF(INDEX('11.5_Outliers-Other_recovery'!$N$5:$N$500,MATCH($F282,'11.5_Outliers-Other_recovery'!$F$5:$F$500,0))&lt;&gt;"N",
INDEX('11.5_Outliers-Other_recovery'!J$5:J$500,MATCH($F282,'11.5_Outliers-Other_recovery'!$F$5:$F$500,0)),""),"")</f>
        <v>0</v>
      </c>
      <c r="W282" s="8">
        <f>IFERROR(IF(INDEX('11.5_Outliers-Other_recovery'!$N$5:$N$500,MATCH($F282,'11.5_Outliers-Other_recovery'!$F$5:$F$500,0))&lt;&gt;"N",
INDEX('11.5_Outliers-Other_recovery'!K$5:K$500,MATCH($F282,'11.5_Outliers-Other_recovery'!$F$5:$F$500,0)),""),"")</f>
        <v>2012</v>
      </c>
      <c r="X282" s="14" t="str">
        <f>IFERROR(IF(INDEX('11.5_Outliers-Other_recovery'!$N$5:$N$500,MATCH($F282,'11.5_Outliers-Other_recovery'!$F$5:$F$500,0))&lt;&gt;"N",
INDEX('11.5_Outliers-Other_recovery'!L$5:L$500,MATCH($F282,'11.5_Outliers-Other_recovery'!$F$5:$F$500,0)),""),"")</f>
        <v>WaW_244</v>
      </c>
      <c r="Y282" s="14">
        <f>IFERROR(IF(INDEX('11.4_Outliers-Formal_dry_recy'!$N$5:$N$500,MATCH($F282,'11.4_Outliers-Formal_dry_recy'!$F$5:$F$500,0))&lt;&gt;"N",
INDEX('11.4_Outliers-Formal_dry_recy'!J$5:J$500,MATCH($F282,'11.4_Outliers-Formal_dry_recy'!$F$5:$F$500,0)),""),"")</f>
        <v>0</v>
      </c>
      <c r="Z282" s="8">
        <f>IFERROR(IF(INDEX('11.4_Outliers-Formal_dry_recy'!$N$5:$N$500,MATCH($F282,'11.4_Outliers-Formal_dry_recy'!$F$5:$F$500,0))&lt;&gt;"N",
INDEX('11.4_Outliers-Formal_dry_recy'!K$5:K$500,MATCH($F282,'11.4_Outliers-Formal_dry_recy'!$F$5:$F$500,0)),""),"")</f>
        <v>2012</v>
      </c>
      <c r="AA282" s="14" t="str">
        <f>IFERROR(IF(INDEX('11.4_Outliers-Formal_dry_recy'!$N$5:$N$500,MATCH($F282,'11.4_Outliers-Formal_dry_recy'!$F$5:$F$500,0))&lt;&gt;"N",
INDEX('11.4_Outliers-Formal_dry_recy'!L$5:L$500,MATCH($F282,'11.4_Outliers-Formal_dry_recy'!$F$5:$F$500,0)),""),"")</f>
        <v>WaW_244</v>
      </c>
      <c r="AB282" s="14">
        <f>IFERROR(IF(INDEX('11.6_Outliers-Incineration'!$N$5:$N$500,MATCH($F282,'11.6_Outliers-Incineration'!$F$5:$F$500,0))&lt;&gt;"N",
INDEX('11.6_Outliers-Incineration'!J$5:J$500,MATCH($F282,'11.6_Outliers-Incineration'!$F$5:$F$500,0)),""),"")</f>
        <v>0</v>
      </c>
      <c r="AC282" s="8">
        <f>IFERROR(IF(INDEX('11.6_Outliers-Incineration'!$N$5:$N$500,MATCH($F282,'11.6_Outliers-Incineration'!$F$5:$F$500,0))&lt;&gt;"N",
INDEX('11.6_Outliers-Incineration'!K$5:K$500,MATCH($F282,'11.6_Outliers-Incineration'!$F$5:$F$500,0)),""),"")</f>
        <v>2012</v>
      </c>
      <c r="AD282" s="14" t="str">
        <f>IFERROR(IF(INDEX('11.6_Outliers-Incineration'!$N$5:$N$500,MATCH($F282,'11.6_Outliers-Incineration'!$F$5:$F$500,0))&lt;&gt;"N",
INDEX('11.6_Outliers-Incineration'!L$5:L$500,MATCH($F282,'11.6_Outliers-Incineration'!$F$5:$F$500,0)),""),"")</f>
        <v>WaW_244</v>
      </c>
      <c r="AE282" s="14">
        <f>IFERROR(IF(INDEX('11.7_Outliers-Controlled_disp'!$N$5:$N$500,MATCH($F282,'11.7_Outliers-Controlled_disp'!$F$5:$F$500,0))&lt;&gt;"N",
INDEX('11.7_Outliers-Controlled_disp'!J$5:J$500,MATCH($F282,'11.7_Outliers-Controlled_disp'!$F$5:$F$500,0)),""),"")</f>
        <v>0</v>
      </c>
      <c r="AF282" s="8">
        <f>IFERROR(IF(INDEX('11.7_Outliers-Controlled_disp'!$N$5:$N$500,MATCH($F282,'11.7_Outliers-Controlled_disp'!$F$5:$F$500,0))&lt;&gt;"N",
INDEX('11.7_Outliers-Controlled_disp'!K$5:K$500,MATCH($F282,'11.7_Outliers-Controlled_disp'!$F$5:$F$500,0)),""),"")</f>
        <v>2012</v>
      </c>
      <c r="AG282" s="14" t="str">
        <f>IFERROR(IF(INDEX('11.7_Outliers-Controlled_disp'!$N$5:$N$500,MATCH($F282,'11.7_Outliers-Controlled_disp'!$F$5:$F$500,0))&lt;&gt;"N",
INDEX('11.7_Outliers-Controlled_disp'!L$5:L$500,MATCH($F282,'11.7_Outliers-Controlled_disp'!$F$5:$F$500,0)),""),"")</f>
        <v>WaW_244</v>
      </c>
      <c r="AI282" s="5"/>
      <c r="AJ282" s="5" t="s">
        <v>1569</v>
      </c>
      <c r="AK282" s="5">
        <f t="shared" si="4"/>
        <v>7</v>
      </c>
    </row>
    <row r="283" spans="1:37" x14ac:dyDescent="0.25">
      <c r="A283" s="5" t="s">
        <v>517</v>
      </c>
      <c r="B283" s="5" t="s">
        <v>494</v>
      </c>
      <c r="C283" s="5" t="s">
        <v>493</v>
      </c>
      <c r="D283" s="5" t="s">
        <v>360</v>
      </c>
      <c r="E283" s="5" t="s">
        <v>519</v>
      </c>
      <c r="F283" s="5" t="s">
        <v>518</v>
      </c>
      <c r="G283" s="5">
        <v>4</v>
      </c>
      <c r="H283" s="15">
        <v>1</v>
      </c>
      <c r="I283" s="4"/>
      <c r="J283" s="13">
        <f>IFERROR(IF(INDEX('11.1_Outliers-Generation'!$N$5:$N$500,MATCH($F283,'11.1_Outliers-Generation'!$F$5:$F$500,0))&lt;&gt;"N",
INDEX('11.1_Outliers-Generation'!J$5:J$500,MATCH($F283,'11.1_Outliers-Generation'!$F$5:$F$500,0)),""),"")</f>
        <v>0.39936891420160003</v>
      </c>
      <c r="K283" s="8">
        <f>IFERROR(IF(INDEX('11.1_Outliers-Generation'!$N$5:$N$500,MATCH($F283,'11.1_Outliers-Generation'!$F$5:$F$500,0))&lt;&gt;"N",
INDEX('11.1_Outliers-Generation'!K$5:K$500,MATCH($F283,'11.1_Outliers-Generation'!$F$5:$F$500,0)),""),"")</f>
        <v>2012</v>
      </c>
      <c r="L283" s="13" t="str">
        <f>IFERROR(IF(INDEX('11.1_Outliers-Generation'!$N$5:$N$500,MATCH($F283,'11.1_Outliers-Generation'!$F$5:$F$500,0))&lt;&gt;"N",
INDEX('11.1_Outliers-Generation'!L$5:L$500,MATCH($F283,'11.1_Outliers-Generation'!$F$5:$F$500,0)),""),"")</f>
        <v>WaW_245</v>
      </c>
      <c r="M283" s="14">
        <f>IFERROR(IF(INDEX('11.2_Outliers-Collection_cov'!$N$5:$N$500,MATCH($F283,'11.2_Outliers-Collection_cov'!$F$5:$F$500,0))&lt;&gt;"N",
INDEX('11.2_Outliers-Collection_cov'!J$5:J$500,MATCH($F283,'11.2_Outliers-Collection_cov'!$F$5:$F$500,0)),""),"")</f>
        <v>86.5</v>
      </c>
      <c r="N283" s="8">
        <f>IFERROR(IF(INDEX('11.2_Outliers-Collection_cov'!$N$5:$N$500,MATCH($F283,'11.2_Outliers-Collection_cov'!$F$5:$F$500,0))&lt;&gt;"N",
INDEX('11.2_Outliers-Collection_cov'!K$5:K$500,MATCH($F283,'11.2_Outliers-Collection_cov'!$F$5:$F$500,0)),""),"")</f>
        <v>2012</v>
      </c>
      <c r="O283" s="13" t="str">
        <f>IFERROR(IF(INDEX('11.2_Outliers-Collection_cov'!$N$5:$N$500,MATCH($F283,'11.2_Outliers-Collection_cov'!$F$5:$F$500,0))&lt;&gt;"N",
INDEX('11.2_Outliers-Collection_cov'!L$5:L$500,MATCH($F283,'11.2_Outliers-Collection_cov'!$F$5:$F$500,0)),""),"")</f>
        <v>WaW_245</v>
      </c>
      <c r="P283" s="14">
        <f>IFERROR(IF(INDEX('11.3_Outliers-Plastic'!$N$5:$N$500,MATCH($F283,'11.3_Outliers-Plastic'!$F$5:$F$500,0))&lt;&gt;"N",
INDEX('11.3_Outliers-Plastic'!J$5:J$500,MATCH($F283,'11.3_Outliers-Plastic'!$F$5:$F$500,0)),""),"")</f>
        <v>13.238676132386761</v>
      </c>
      <c r="Q283" s="8">
        <f>IFERROR(IF(INDEX('11.3_Outliers-Plastic'!$N$5:$N$500,MATCH($F283,'11.3_Outliers-Plastic'!$F$5:$F$500,0))&lt;&gt;"N",
INDEX('11.3_Outliers-Plastic'!K$5:K$500,MATCH($F283,'11.3_Outliers-Plastic'!$F$5:$F$500,0)),""),"")</f>
        <v>2012</v>
      </c>
      <c r="R283" s="14" t="str">
        <f>IFERROR(IF(INDEX('11.3_Outliers-Plastic'!$N$5:$N$500,MATCH($F283,'11.3_Outliers-Plastic'!$F$5:$F$500,0))&lt;&gt;"N",
INDEX('11.3_Outliers-Plastic'!L$5:L$500,MATCH($F283,'11.3_Outliers-Plastic'!$F$5:$F$500,0)),""),"")</f>
        <v>WaW_245</v>
      </c>
      <c r="S283" s="12"/>
      <c r="T283" s="5"/>
      <c r="U283" s="5" t="s">
        <v>1569</v>
      </c>
      <c r="V283" s="14">
        <f>IFERROR(IF(INDEX('11.5_Outliers-Other_recovery'!$N$5:$N$500,MATCH($F283,'11.5_Outliers-Other_recovery'!$F$5:$F$500,0))&lt;&gt;"N",
INDEX('11.5_Outliers-Other_recovery'!J$5:J$500,MATCH($F283,'11.5_Outliers-Other_recovery'!$F$5:$F$500,0)),""),"")</f>
        <v>0</v>
      </c>
      <c r="W283" s="8">
        <f>IFERROR(IF(INDEX('11.5_Outliers-Other_recovery'!$N$5:$N$500,MATCH($F283,'11.5_Outliers-Other_recovery'!$F$5:$F$500,0))&lt;&gt;"N",
INDEX('11.5_Outliers-Other_recovery'!K$5:K$500,MATCH($F283,'11.5_Outliers-Other_recovery'!$F$5:$F$500,0)),""),"")</f>
        <v>2012</v>
      </c>
      <c r="X283" s="14" t="str">
        <f>IFERROR(IF(INDEX('11.5_Outliers-Other_recovery'!$N$5:$N$500,MATCH($F283,'11.5_Outliers-Other_recovery'!$F$5:$F$500,0))&lt;&gt;"N",
INDEX('11.5_Outliers-Other_recovery'!L$5:L$500,MATCH($F283,'11.5_Outliers-Other_recovery'!$F$5:$F$500,0)),""),"")</f>
        <v>WaW_245</v>
      </c>
      <c r="Y283" s="14">
        <f>IFERROR(IF(INDEX('11.4_Outliers-Formal_dry_recy'!$N$5:$N$500,MATCH($F283,'11.4_Outliers-Formal_dry_recy'!$F$5:$F$500,0))&lt;&gt;"N",
INDEX('11.4_Outliers-Formal_dry_recy'!J$5:J$500,MATCH($F283,'11.4_Outliers-Formal_dry_recy'!$F$5:$F$500,0)),""),"")</f>
        <v>0</v>
      </c>
      <c r="Z283" s="8">
        <f>IFERROR(IF(INDEX('11.4_Outliers-Formal_dry_recy'!$N$5:$N$500,MATCH($F283,'11.4_Outliers-Formal_dry_recy'!$F$5:$F$500,0))&lt;&gt;"N",
INDEX('11.4_Outliers-Formal_dry_recy'!K$5:K$500,MATCH($F283,'11.4_Outliers-Formal_dry_recy'!$F$5:$F$500,0)),""),"")</f>
        <v>2012</v>
      </c>
      <c r="AA283" s="14" t="str">
        <f>IFERROR(IF(INDEX('11.4_Outliers-Formal_dry_recy'!$N$5:$N$500,MATCH($F283,'11.4_Outliers-Formal_dry_recy'!$F$5:$F$500,0))&lt;&gt;"N",
INDEX('11.4_Outliers-Formal_dry_recy'!L$5:L$500,MATCH($F283,'11.4_Outliers-Formal_dry_recy'!$F$5:$F$500,0)),""),"")</f>
        <v>WaW_245</v>
      </c>
      <c r="AB283" s="14">
        <f>IFERROR(IF(INDEX('11.6_Outliers-Incineration'!$N$5:$N$500,MATCH($F283,'11.6_Outliers-Incineration'!$F$5:$F$500,0))&lt;&gt;"N",
INDEX('11.6_Outliers-Incineration'!J$5:J$500,MATCH($F283,'11.6_Outliers-Incineration'!$F$5:$F$500,0)),""),"")</f>
        <v>0</v>
      </c>
      <c r="AC283" s="8">
        <f>IFERROR(IF(INDEX('11.6_Outliers-Incineration'!$N$5:$N$500,MATCH($F283,'11.6_Outliers-Incineration'!$F$5:$F$500,0))&lt;&gt;"N",
INDEX('11.6_Outliers-Incineration'!K$5:K$500,MATCH($F283,'11.6_Outliers-Incineration'!$F$5:$F$500,0)),""),"")</f>
        <v>2012</v>
      </c>
      <c r="AD283" s="14" t="str">
        <f>IFERROR(IF(INDEX('11.6_Outliers-Incineration'!$N$5:$N$500,MATCH($F283,'11.6_Outliers-Incineration'!$F$5:$F$500,0))&lt;&gt;"N",
INDEX('11.6_Outliers-Incineration'!L$5:L$500,MATCH($F283,'11.6_Outliers-Incineration'!$F$5:$F$500,0)),""),"")</f>
        <v>WaW_245</v>
      </c>
      <c r="AE283" s="14">
        <f>IFERROR(IF(INDEX('11.7_Outliers-Controlled_disp'!$N$5:$N$500,MATCH($F283,'11.7_Outliers-Controlled_disp'!$F$5:$F$500,0))&lt;&gt;"N",
INDEX('11.7_Outliers-Controlled_disp'!J$5:J$500,MATCH($F283,'11.7_Outliers-Controlled_disp'!$F$5:$F$500,0)),""),"")</f>
        <v>0</v>
      </c>
      <c r="AF283" s="8">
        <f>IFERROR(IF(INDEX('11.7_Outliers-Controlled_disp'!$N$5:$N$500,MATCH($F283,'11.7_Outliers-Controlled_disp'!$F$5:$F$500,0))&lt;&gt;"N",
INDEX('11.7_Outliers-Controlled_disp'!K$5:K$500,MATCH($F283,'11.7_Outliers-Controlled_disp'!$F$5:$F$500,0)),""),"")</f>
        <v>2012</v>
      </c>
      <c r="AG283" s="14" t="str">
        <f>IFERROR(IF(INDEX('11.7_Outliers-Controlled_disp'!$N$5:$N$500,MATCH($F283,'11.7_Outliers-Controlled_disp'!$F$5:$F$500,0))&lt;&gt;"N",
INDEX('11.7_Outliers-Controlled_disp'!L$5:L$500,MATCH($F283,'11.7_Outliers-Controlled_disp'!$F$5:$F$500,0)),""),"")</f>
        <v>WaW_245</v>
      </c>
      <c r="AI283" s="5"/>
      <c r="AJ283" s="5" t="s">
        <v>1569</v>
      </c>
      <c r="AK283" s="5">
        <f t="shared" si="4"/>
        <v>7</v>
      </c>
    </row>
    <row r="284" spans="1:37" x14ac:dyDescent="0.25">
      <c r="A284" s="5" t="s">
        <v>520</v>
      </c>
      <c r="B284" s="5" t="s">
        <v>494</v>
      </c>
      <c r="C284" s="5" t="s">
        <v>493</v>
      </c>
      <c r="D284" s="5" t="s">
        <v>360</v>
      </c>
      <c r="E284" s="5" t="s">
        <v>522</v>
      </c>
      <c r="F284" s="5" t="s">
        <v>521</v>
      </c>
      <c r="G284" s="5">
        <v>4</v>
      </c>
      <c r="H284" s="15">
        <v>1</v>
      </c>
      <c r="I284" s="4" t="s">
        <v>1932</v>
      </c>
      <c r="J284" s="13">
        <f>IFERROR(IF(INDEX('11.1_Outliers-Generation'!$N$5:$N$500,MATCH($F284,'11.1_Outliers-Generation'!$F$5:$F$500,0))&lt;&gt;"N",
INDEX('11.1_Outliers-Generation'!J$5:J$500,MATCH($F284,'11.1_Outliers-Generation'!$F$5:$F$500,0)),""),"")</f>
        <v>0.32169431701775114</v>
      </c>
      <c r="K284" s="8">
        <f>IFERROR(IF(INDEX('11.1_Outliers-Generation'!$N$5:$N$500,MATCH($F284,'11.1_Outliers-Generation'!$F$5:$F$500,0))&lt;&gt;"N",
INDEX('11.1_Outliers-Generation'!K$5:K$500,MATCH($F284,'11.1_Outliers-Generation'!$F$5:$F$500,0)),""),"")</f>
        <v>2012</v>
      </c>
      <c r="L284" s="13" t="str">
        <f>IFERROR(IF(INDEX('11.1_Outliers-Generation'!$N$5:$N$500,MATCH($F284,'11.1_Outliers-Generation'!$F$5:$F$500,0))&lt;&gt;"N",
INDEX('11.1_Outliers-Generation'!L$5:L$500,MATCH($F284,'11.1_Outliers-Generation'!$F$5:$F$500,0)),""),"")</f>
        <v>WaW_246</v>
      </c>
      <c r="M284" s="14">
        <f>IFERROR(IF(INDEX('11.2_Outliers-Collection_cov'!$N$5:$N$500,MATCH($F284,'11.2_Outliers-Collection_cov'!$F$5:$F$500,0))&lt;&gt;"N",
INDEX('11.2_Outliers-Collection_cov'!J$5:J$500,MATCH($F284,'11.2_Outliers-Collection_cov'!$F$5:$F$500,0)),""),"")</f>
        <v>81.099999999999994</v>
      </c>
      <c r="N284" s="8">
        <f>IFERROR(IF(INDEX('11.2_Outliers-Collection_cov'!$N$5:$N$500,MATCH($F284,'11.2_Outliers-Collection_cov'!$F$5:$F$500,0))&lt;&gt;"N",
INDEX('11.2_Outliers-Collection_cov'!K$5:K$500,MATCH($F284,'11.2_Outliers-Collection_cov'!$F$5:$F$500,0)),""),"")</f>
        <v>2012</v>
      </c>
      <c r="O284" s="13" t="str">
        <f>IFERROR(IF(INDEX('11.2_Outliers-Collection_cov'!$N$5:$N$500,MATCH($F284,'11.2_Outliers-Collection_cov'!$F$5:$F$500,0))&lt;&gt;"N",
INDEX('11.2_Outliers-Collection_cov'!L$5:L$500,MATCH($F284,'11.2_Outliers-Collection_cov'!$F$5:$F$500,0)),""),"")</f>
        <v>WaW_246</v>
      </c>
      <c r="P284" s="14">
        <f>IFERROR(IF(INDEX('11.3_Outliers-Plastic'!$N$5:$N$500,MATCH($F284,'11.3_Outliers-Plastic'!$F$5:$F$500,0))&lt;&gt;"N",
INDEX('11.3_Outliers-Plastic'!J$5:J$500,MATCH($F284,'11.3_Outliers-Plastic'!$F$5:$F$500,0)),""),"")</f>
        <v>17.850000000000001</v>
      </c>
      <c r="Q284" s="8">
        <f>IFERROR(IF(INDEX('11.3_Outliers-Plastic'!$N$5:$N$500,MATCH($F284,'11.3_Outliers-Plastic'!$F$5:$F$500,0))&lt;&gt;"N",
INDEX('11.3_Outliers-Plastic'!K$5:K$500,MATCH($F284,'11.3_Outliers-Plastic'!$F$5:$F$500,0)),""),"")</f>
        <v>2012</v>
      </c>
      <c r="R284" s="14" t="str">
        <f>IFERROR(IF(INDEX('11.3_Outliers-Plastic'!$N$5:$N$500,MATCH($F284,'11.3_Outliers-Plastic'!$F$5:$F$500,0))&lt;&gt;"N",
INDEX('11.3_Outliers-Plastic'!L$5:L$500,MATCH($F284,'11.3_Outliers-Plastic'!$F$5:$F$500,0)),""),"")</f>
        <v>WaW_246</v>
      </c>
      <c r="S284" s="12"/>
      <c r="T284" s="5"/>
      <c r="U284" s="5" t="s">
        <v>1569</v>
      </c>
      <c r="V284" s="14">
        <f>IFERROR(IF(INDEX('11.5_Outliers-Other_recovery'!$N$5:$N$500,MATCH($F284,'11.5_Outliers-Other_recovery'!$F$5:$F$500,0))&lt;&gt;"N",
INDEX('11.5_Outliers-Other_recovery'!J$5:J$500,MATCH($F284,'11.5_Outliers-Other_recovery'!$F$5:$F$500,0)),""),"")</f>
        <v>0</v>
      </c>
      <c r="W284" s="8">
        <f>IFERROR(IF(INDEX('11.5_Outliers-Other_recovery'!$N$5:$N$500,MATCH($F284,'11.5_Outliers-Other_recovery'!$F$5:$F$500,0))&lt;&gt;"N",
INDEX('11.5_Outliers-Other_recovery'!K$5:K$500,MATCH($F284,'11.5_Outliers-Other_recovery'!$F$5:$F$500,0)),""),"")</f>
        <v>2012</v>
      </c>
      <c r="X284" s="14" t="str">
        <f>IFERROR(IF(INDEX('11.5_Outliers-Other_recovery'!$N$5:$N$500,MATCH($F284,'11.5_Outliers-Other_recovery'!$F$5:$F$500,0))&lt;&gt;"N",
INDEX('11.5_Outliers-Other_recovery'!L$5:L$500,MATCH($F284,'11.5_Outliers-Other_recovery'!$F$5:$F$500,0)),""),"")</f>
        <v>WaW_246</v>
      </c>
      <c r="Y284" s="14">
        <f>IFERROR(IF(INDEX('11.4_Outliers-Formal_dry_recy'!$N$5:$N$500,MATCH($F284,'11.4_Outliers-Formal_dry_recy'!$F$5:$F$500,0))&lt;&gt;"N",
INDEX('11.4_Outliers-Formal_dry_recy'!J$5:J$500,MATCH($F284,'11.4_Outliers-Formal_dry_recy'!$F$5:$F$500,0)),""),"")</f>
        <v>0</v>
      </c>
      <c r="Z284" s="8">
        <f>IFERROR(IF(INDEX('11.4_Outliers-Formal_dry_recy'!$N$5:$N$500,MATCH($F284,'11.4_Outliers-Formal_dry_recy'!$F$5:$F$500,0))&lt;&gt;"N",
INDEX('11.4_Outliers-Formal_dry_recy'!K$5:K$500,MATCH($F284,'11.4_Outliers-Formal_dry_recy'!$F$5:$F$500,0)),""),"")</f>
        <v>2012</v>
      </c>
      <c r="AA284" s="14" t="str">
        <f>IFERROR(IF(INDEX('11.4_Outliers-Formal_dry_recy'!$N$5:$N$500,MATCH($F284,'11.4_Outliers-Formal_dry_recy'!$F$5:$F$500,0))&lt;&gt;"N",
INDEX('11.4_Outliers-Formal_dry_recy'!L$5:L$500,MATCH($F284,'11.4_Outliers-Formal_dry_recy'!$F$5:$F$500,0)),""),"")</f>
        <v>WaW_246</v>
      </c>
      <c r="AB284" s="14">
        <f>IFERROR(IF(INDEX('11.6_Outliers-Incineration'!$N$5:$N$500,MATCH($F284,'11.6_Outliers-Incineration'!$F$5:$F$500,0))&lt;&gt;"N",
INDEX('11.6_Outliers-Incineration'!J$5:J$500,MATCH($F284,'11.6_Outliers-Incineration'!$F$5:$F$500,0)),""),"")</f>
        <v>0</v>
      </c>
      <c r="AC284" s="8">
        <f>IFERROR(IF(INDEX('11.6_Outliers-Incineration'!$N$5:$N$500,MATCH($F284,'11.6_Outliers-Incineration'!$F$5:$F$500,0))&lt;&gt;"N",
INDEX('11.6_Outliers-Incineration'!K$5:K$500,MATCH($F284,'11.6_Outliers-Incineration'!$F$5:$F$500,0)),""),"")</f>
        <v>2012</v>
      </c>
      <c r="AD284" s="14" t="str">
        <f>IFERROR(IF(INDEX('11.6_Outliers-Incineration'!$N$5:$N$500,MATCH($F284,'11.6_Outliers-Incineration'!$F$5:$F$500,0))&lt;&gt;"N",
INDEX('11.6_Outliers-Incineration'!L$5:L$500,MATCH($F284,'11.6_Outliers-Incineration'!$F$5:$F$500,0)),""),"")</f>
        <v>WaW_246</v>
      </c>
      <c r="AE284" s="14">
        <f>IFERROR(IF(INDEX('11.7_Outliers-Controlled_disp'!$N$5:$N$500,MATCH($F284,'11.7_Outliers-Controlled_disp'!$F$5:$F$500,0))&lt;&gt;"N",
INDEX('11.7_Outliers-Controlled_disp'!J$5:J$500,MATCH($F284,'11.7_Outliers-Controlled_disp'!$F$5:$F$500,0)),""),"")</f>
        <v>100</v>
      </c>
      <c r="AF284" s="8">
        <f>IFERROR(IF(INDEX('11.7_Outliers-Controlled_disp'!$N$5:$N$500,MATCH($F284,'11.7_Outliers-Controlled_disp'!$F$5:$F$500,0))&lt;&gt;"N",
INDEX('11.7_Outliers-Controlled_disp'!K$5:K$500,MATCH($F284,'11.7_Outliers-Controlled_disp'!$F$5:$F$500,0)),""),"")</f>
        <v>2012</v>
      </c>
      <c r="AG284" s="14" t="str">
        <f>IFERROR(IF(INDEX('11.7_Outliers-Controlled_disp'!$N$5:$N$500,MATCH($F284,'11.7_Outliers-Controlled_disp'!$F$5:$F$500,0))&lt;&gt;"N",
INDEX('11.7_Outliers-Controlled_disp'!L$5:L$500,MATCH($F284,'11.7_Outliers-Controlled_disp'!$F$5:$F$500,0)),""),"")</f>
        <v>WaW_246</v>
      </c>
      <c r="AI284" s="5"/>
      <c r="AJ284" s="5" t="s">
        <v>1569</v>
      </c>
      <c r="AK284" s="5">
        <f t="shared" si="4"/>
        <v>7</v>
      </c>
    </row>
    <row r="285" spans="1:37" x14ac:dyDescent="0.25">
      <c r="A285" s="5" t="s">
        <v>523</v>
      </c>
      <c r="B285" s="5" t="s">
        <v>494</v>
      </c>
      <c r="C285" s="5" t="s">
        <v>493</v>
      </c>
      <c r="D285" s="5" t="s">
        <v>360</v>
      </c>
      <c r="E285" s="5" t="s">
        <v>525</v>
      </c>
      <c r="F285" s="5" t="s">
        <v>524</v>
      </c>
      <c r="G285" s="5">
        <v>4</v>
      </c>
      <c r="H285" s="15">
        <v>1</v>
      </c>
      <c r="I285" s="4" t="s">
        <v>1933</v>
      </c>
      <c r="J285" s="13" t="str">
        <f>IFERROR(IF(INDEX('11.1_Outliers-Generation'!$N$5:$N$500,MATCH($F285,'11.1_Outliers-Generation'!$F$5:$F$500,0))&lt;&gt;"N",
INDEX('11.1_Outliers-Generation'!J$5:J$500,MATCH($F285,'11.1_Outliers-Generation'!$F$5:$F$500,0)),""),"")</f>
        <v/>
      </c>
      <c r="K285" s="8" t="str">
        <f>IFERROR(IF(INDEX('11.1_Outliers-Generation'!$N$5:$N$500,MATCH($F285,'11.1_Outliers-Generation'!$F$5:$F$500,0))&lt;&gt;"N",
INDEX('11.1_Outliers-Generation'!K$5:K$500,MATCH($F285,'11.1_Outliers-Generation'!$F$5:$F$500,0)),""),"")</f>
        <v/>
      </c>
      <c r="L285" s="13" t="str">
        <f>IFERROR(IF(INDEX('11.1_Outliers-Generation'!$N$5:$N$500,MATCH($F285,'11.1_Outliers-Generation'!$F$5:$F$500,0))&lt;&gt;"N",
INDEX('11.1_Outliers-Generation'!L$5:L$500,MATCH($F285,'11.1_Outliers-Generation'!$F$5:$F$500,0)),""),"")</f>
        <v/>
      </c>
      <c r="M285" s="14" t="str">
        <f>IFERROR(IF(INDEX('11.2_Outliers-Collection_cov'!$N$5:$N$500,MATCH($F285,'11.2_Outliers-Collection_cov'!$F$5:$F$500,0))&lt;&gt;"N",
INDEX('11.2_Outliers-Collection_cov'!J$5:J$500,MATCH($F285,'11.2_Outliers-Collection_cov'!$F$5:$F$500,0)),""),"")</f>
        <v/>
      </c>
      <c r="N285" s="8" t="str">
        <f>IFERROR(IF(INDEX('11.2_Outliers-Collection_cov'!$N$5:$N$500,MATCH($F285,'11.2_Outliers-Collection_cov'!$F$5:$F$500,0))&lt;&gt;"N",
INDEX('11.2_Outliers-Collection_cov'!K$5:K$500,MATCH($F285,'11.2_Outliers-Collection_cov'!$F$5:$F$500,0)),""),"")</f>
        <v/>
      </c>
      <c r="O285" s="13" t="str">
        <f>IFERROR(IF(INDEX('11.2_Outliers-Collection_cov'!$N$5:$N$500,MATCH($F285,'11.2_Outliers-Collection_cov'!$F$5:$F$500,0))&lt;&gt;"N",
INDEX('11.2_Outliers-Collection_cov'!L$5:L$500,MATCH($F285,'11.2_Outliers-Collection_cov'!$F$5:$F$500,0)),""),"")</f>
        <v/>
      </c>
      <c r="P285" s="14">
        <f>IFERROR(IF(INDEX('11.3_Outliers-Plastic'!$N$5:$N$500,MATCH($F285,'11.3_Outliers-Plastic'!$F$5:$F$500,0))&lt;&gt;"N",
INDEX('11.3_Outliers-Plastic'!J$5:J$500,MATCH($F285,'11.3_Outliers-Plastic'!$F$5:$F$500,0)),""),"")</f>
        <v>8.17</v>
      </c>
      <c r="Q285" s="8">
        <f>IFERROR(IF(INDEX('11.3_Outliers-Plastic'!$N$5:$N$500,MATCH($F285,'11.3_Outliers-Plastic'!$F$5:$F$500,0))&lt;&gt;"N",
INDEX('11.3_Outliers-Plastic'!K$5:K$500,MATCH($F285,'11.3_Outliers-Plastic'!$F$5:$F$500,0)),""),"")</f>
        <v>2012</v>
      </c>
      <c r="R285" s="14" t="str">
        <f>IFERROR(IF(INDEX('11.3_Outliers-Plastic'!$N$5:$N$500,MATCH($F285,'11.3_Outliers-Plastic'!$F$5:$F$500,0))&lt;&gt;"N",
INDEX('11.3_Outliers-Plastic'!L$5:L$500,MATCH($F285,'11.3_Outliers-Plastic'!$F$5:$F$500,0)),""),"")</f>
        <v>WaW_247</v>
      </c>
      <c r="S285" s="12"/>
      <c r="T285" s="5"/>
      <c r="U285" s="5" t="s">
        <v>1569</v>
      </c>
      <c r="V285" s="14" t="str">
        <f>IFERROR(IF(INDEX('11.5_Outliers-Other_recovery'!$N$5:$N$500,MATCH($F285,'11.5_Outliers-Other_recovery'!$F$5:$F$500,0))&lt;&gt;"N",
INDEX('11.5_Outliers-Other_recovery'!J$5:J$500,MATCH($F285,'11.5_Outliers-Other_recovery'!$F$5:$F$500,0)),""),"")</f>
        <v/>
      </c>
      <c r="W285" s="8" t="str">
        <f>IFERROR(IF(INDEX('11.5_Outliers-Other_recovery'!$N$5:$N$500,MATCH($F285,'11.5_Outliers-Other_recovery'!$F$5:$F$500,0))&lt;&gt;"N",
INDEX('11.5_Outliers-Other_recovery'!K$5:K$500,MATCH($F285,'11.5_Outliers-Other_recovery'!$F$5:$F$500,0)),""),"")</f>
        <v/>
      </c>
      <c r="X285" s="14" t="str">
        <f>IFERROR(IF(INDEX('11.5_Outliers-Other_recovery'!$N$5:$N$500,MATCH($F285,'11.5_Outliers-Other_recovery'!$F$5:$F$500,0))&lt;&gt;"N",
INDEX('11.5_Outliers-Other_recovery'!L$5:L$500,MATCH($F285,'11.5_Outliers-Other_recovery'!$F$5:$F$500,0)),""),"")</f>
        <v/>
      </c>
      <c r="Y285" s="14" t="str">
        <f>IFERROR(IF(INDEX('11.4_Outliers-Formal_dry_recy'!$N$5:$N$500,MATCH($F285,'11.4_Outliers-Formal_dry_recy'!$F$5:$F$500,0))&lt;&gt;"N",
INDEX('11.4_Outliers-Formal_dry_recy'!J$5:J$500,MATCH($F285,'11.4_Outliers-Formal_dry_recy'!$F$5:$F$500,0)),""),"")</f>
        <v/>
      </c>
      <c r="Z285" s="8" t="str">
        <f>IFERROR(IF(INDEX('11.4_Outliers-Formal_dry_recy'!$N$5:$N$500,MATCH($F285,'11.4_Outliers-Formal_dry_recy'!$F$5:$F$500,0))&lt;&gt;"N",
INDEX('11.4_Outliers-Formal_dry_recy'!K$5:K$500,MATCH($F285,'11.4_Outliers-Formal_dry_recy'!$F$5:$F$500,0)),""),"")</f>
        <v/>
      </c>
      <c r="AA285" s="14" t="str">
        <f>IFERROR(IF(INDEX('11.4_Outliers-Formal_dry_recy'!$N$5:$N$500,MATCH($F285,'11.4_Outliers-Formal_dry_recy'!$F$5:$F$500,0))&lt;&gt;"N",
INDEX('11.4_Outliers-Formal_dry_recy'!L$5:L$500,MATCH($F285,'11.4_Outliers-Formal_dry_recy'!$F$5:$F$500,0)),""),"")</f>
        <v/>
      </c>
      <c r="AB285" s="14" t="str">
        <f>IFERROR(IF(INDEX('11.6_Outliers-Incineration'!$N$5:$N$500,MATCH($F285,'11.6_Outliers-Incineration'!$F$5:$F$500,0))&lt;&gt;"N",
INDEX('11.6_Outliers-Incineration'!J$5:J$500,MATCH($F285,'11.6_Outliers-Incineration'!$F$5:$F$500,0)),""),"")</f>
        <v/>
      </c>
      <c r="AC285" s="8" t="str">
        <f>IFERROR(IF(INDEX('11.6_Outliers-Incineration'!$N$5:$N$500,MATCH($F285,'11.6_Outliers-Incineration'!$F$5:$F$500,0))&lt;&gt;"N",
INDEX('11.6_Outliers-Incineration'!K$5:K$500,MATCH($F285,'11.6_Outliers-Incineration'!$F$5:$F$500,0)),""),"")</f>
        <v/>
      </c>
      <c r="AD285" s="14" t="str">
        <f>IFERROR(IF(INDEX('11.6_Outliers-Incineration'!$N$5:$N$500,MATCH($F285,'11.6_Outliers-Incineration'!$F$5:$F$500,0))&lt;&gt;"N",
INDEX('11.6_Outliers-Incineration'!L$5:L$500,MATCH($F285,'11.6_Outliers-Incineration'!$F$5:$F$500,0)),""),"")</f>
        <v/>
      </c>
      <c r="AE285" s="14" t="str">
        <f>IFERROR(IF(INDEX('11.7_Outliers-Controlled_disp'!$N$5:$N$500,MATCH($F285,'11.7_Outliers-Controlled_disp'!$F$5:$F$500,0))&lt;&gt;"N",
INDEX('11.7_Outliers-Controlled_disp'!J$5:J$500,MATCH($F285,'11.7_Outliers-Controlled_disp'!$F$5:$F$500,0)),""),"")</f>
        <v/>
      </c>
      <c r="AF285" s="8" t="str">
        <f>IFERROR(IF(INDEX('11.7_Outliers-Controlled_disp'!$N$5:$N$500,MATCH($F285,'11.7_Outliers-Controlled_disp'!$F$5:$F$500,0))&lt;&gt;"N",
INDEX('11.7_Outliers-Controlled_disp'!K$5:K$500,MATCH($F285,'11.7_Outliers-Controlled_disp'!$F$5:$F$500,0)),""),"")</f>
        <v/>
      </c>
      <c r="AG285" s="14" t="str">
        <f>IFERROR(IF(INDEX('11.7_Outliers-Controlled_disp'!$N$5:$N$500,MATCH($F285,'11.7_Outliers-Controlled_disp'!$F$5:$F$500,0))&lt;&gt;"N",
INDEX('11.7_Outliers-Controlled_disp'!L$5:L$500,MATCH($F285,'11.7_Outliers-Controlled_disp'!$F$5:$F$500,0)),""),"")</f>
        <v/>
      </c>
      <c r="AI285" s="5"/>
      <c r="AJ285" s="5" t="s">
        <v>1569</v>
      </c>
      <c r="AK285" s="5">
        <f t="shared" si="4"/>
        <v>1</v>
      </c>
    </row>
    <row r="286" spans="1:37" x14ac:dyDescent="0.25">
      <c r="A286" s="5" t="s">
        <v>526</v>
      </c>
      <c r="B286" s="5" t="s">
        <v>494</v>
      </c>
      <c r="C286" s="5" t="s">
        <v>493</v>
      </c>
      <c r="D286" s="5" t="s">
        <v>360</v>
      </c>
      <c r="E286" s="5" t="s">
        <v>528</v>
      </c>
      <c r="F286" s="5" t="s">
        <v>527</v>
      </c>
      <c r="G286" s="5">
        <v>4</v>
      </c>
      <c r="H286" s="15">
        <v>1</v>
      </c>
      <c r="I286" s="4" t="s">
        <v>1934</v>
      </c>
      <c r="J286" s="13" t="str">
        <f>IFERROR(IF(INDEX('11.1_Outliers-Generation'!$N$5:$N$500,MATCH($F286,'11.1_Outliers-Generation'!$F$5:$F$500,0))&lt;&gt;"N",
INDEX('11.1_Outliers-Generation'!J$5:J$500,MATCH($F286,'11.1_Outliers-Generation'!$F$5:$F$500,0)),""),"")</f>
        <v/>
      </c>
      <c r="K286" s="8" t="str">
        <f>IFERROR(IF(INDEX('11.1_Outliers-Generation'!$N$5:$N$500,MATCH($F286,'11.1_Outliers-Generation'!$F$5:$F$500,0))&lt;&gt;"N",
INDEX('11.1_Outliers-Generation'!K$5:K$500,MATCH($F286,'11.1_Outliers-Generation'!$F$5:$F$500,0)),""),"")</f>
        <v/>
      </c>
      <c r="L286" s="13" t="str">
        <f>IFERROR(IF(INDEX('11.1_Outliers-Generation'!$N$5:$N$500,MATCH($F286,'11.1_Outliers-Generation'!$F$5:$F$500,0))&lt;&gt;"N",
INDEX('11.1_Outliers-Generation'!L$5:L$500,MATCH($F286,'11.1_Outliers-Generation'!$F$5:$F$500,0)),""),"")</f>
        <v/>
      </c>
      <c r="M286" s="14" t="str">
        <f>IFERROR(IF(INDEX('11.2_Outliers-Collection_cov'!$N$5:$N$500,MATCH($F286,'11.2_Outliers-Collection_cov'!$F$5:$F$500,0))&lt;&gt;"N",
INDEX('11.2_Outliers-Collection_cov'!J$5:J$500,MATCH($F286,'11.2_Outliers-Collection_cov'!$F$5:$F$500,0)),""),"")</f>
        <v/>
      </c>
      <c r="N286" s="8" t="str">
        <f>IFERROR(IF(INDEX('11.2_Outliers-Collection_cov'!$N$5:$N$500,MATCH($F286,'11.2_Outliers-Collection_cov'!$F$5:$F$500,0))&lt;&gt;"N",
INDEX('11.2_Outliers-Collection_cov'!K$5:K$500,MATCH($F286,'11.2_Outliers-Collection_cov'!$F$5:$F$500,0)),""),"")</f>
        <v/>
      </c>
      <c r="O286" s="13" t="str">
        <f>IFERROR(IF(INDEX('11.2_Outliers-Collection_cov'!$N$5:$N$500,MATCH($F286,'11.2_Outliers-Collection_cov'!$F$5:$F$500,0))&lt;&gt;"N",
INDEX('11.2_Outliers-Collection_cov'!L$5:L$500,MATCH($F286,'11.2_Outliers-Collection_cov'!$F$5:$F$500,0)),""),"")</f>
        <v/>
      </c>
      <c r="P286" s="14">
        <f>IFERROR(IF(INDEX('11.3_Outliers-Plastic'!$N$5:$N$500,MATCH($F286,'11.3_Outliers-Plastic'!$F$5:$F$500,0))&lt;&gt;"N",
INDEX('11.3_Outliers-Plastic'!J$5:J$500,MATCH($F286,'11.3_Outliers-Plastic'!$F$5:$F$500,0)),""),"")</f>
        <v>6.8706870687068697</v>
      </c>
      <c r="Q286" s="8">
        <f>IFERROR(IF(INDEX('11.3_Outliers-Plastic'!$N$5:$N$500,MATCH($F286,'11.3_Outliers-Plastic'!$F$5:$F$500,0))&lt;&gt;"N",
INDEX('11.3_Outliers-Plastic'!K$5:K$500,MATCH($F286,'11.3_Outliers-Plastic'!$F$5:$F$500,0)),""),"")</f>
        <v>2016</v>
      </c>
      <c r="R286" s="14" t="str">
        <f>IFERROR(IF(INDEX('11.3_Outliers-Plastic'!$N$5:$N$500,MATCH($F286,'11.3_Outliers-Plastic'!$F$5:$F$500,0))&lt;&gt;"N",
INDEX('11.3_Outliers-Plastic'!L$5:L$500,MATCH($F286,'11.3_Outliers-Plastic'!$F$5:$F$500,0)),""),"")</f>
        <v>WaW_248</v>
      </c>
      <c r="S286" s="12"/>
      <c r="T286" s="5"/>
      <c r="U286" s="5" t="s">
        <v>1569</v>
      </c>
      <c r="V286" s="14">
        <f>IFERROR(IF(INDEX('11.5_Outliers-Other_recovery'!$N$5:$N$500,MATCH($F286,'11.5_Outliers-Other_recovery'!$F$5:$F$500,0))&lt;&gt;"N",
INDEX('11.5_Outliers-Other_recovery'!J$5:J$500,MATCH($F286,'11.5_Outliers-Other_recovery'!$F$5:$F$500,0)),""),"")</f>
        <v>0</v>
      </c>
      <c r="W286" s="8">
        <f>IFERROR(IF(INDEX('11.5_Outliers-Other_recovery'!$N$5:$N$500,MATCH($F286,'11.5_Outliers-Other_recovery'!$F$5:$F$500,0))&lt;&gt;"N",
INDEX('11.5_Outliers-Other_recovery'!K$5:K$500,MATCH($F286,'11.5_Outliers-Other_recovery'!$F$5:$F$500,0)),""),"")</f>
        <v>2016</v>
      </c>
      <c r="X286" s="14" t="str">
        <f>IFERROR(IF(INDEX('11.5_Outliers-Other_recovery'!$N$5:$N$500,MATCH($F286,'11.5_Outliers-Other_recovery'!$F$5:$F$500,0))&lt;&gt;"N",
INDEX('11.5_Outliers-Other_recovery'!L$5:L$500,MATCH($F286,'11.5_Outliers-Other_recovery'!$F$5:$F$500,0)),""),"")</f>
        <v>WaW_248</v>
      </c>
      <c r="Y286" s="14">
        <f>IFERROR(IF(INDEX('11.4_Outliers-Formal_dry_recy'!$N$5:$N$500,MATCH($F286,'11.4_Outliers-Formal_dry_recy'!$F$5:$F$500,0))&lt;&gt;"N",
INDEX('11.4_Outliers-Formal_dry_recy'!J$5:J$500,MATCH($F286,'11.4_Outliers-Formal_dry_recy'!$F$5:$F$500,0)),""),"")</f>
        <v>0</v>
      </c>
      <c r="Z286" s="8">
        <f>IFERROR(IF(INDEX('11.4_Outliers-Formal_dry_recy'!$N$5:$N$500,MATCH($F286,'11.4_Outliers-Formal_dry_recy'!$F$5:$F$500,0))&lt;&gt;"N",
INDEX('11.4_Outliers-Formal_dry_recy'!K$5:K$500,MATCH($F286,'11.4_Outliers-Formal_dry_recy'!$F$5:$F$500,0)),""),"")</f>
        <v>2016</v>
      </c>
      <c r="AA286" s="14" t="str">
        <f>IFERROR(IF(INDEX('11.4_Outliers-Formal_dry_recy'!$N$5:$N$500,MATCH($F286,'11.4_Outliers-Formal_dry_recy'!$F$5:$F$500,0))&lt;&gt;"N",
INDEX('11.4_Outliers-Formal_dry_recy'!L$5:L$500,MATCH($F286,'11.4_Outliers-Formal_dry_recy'!$F$5:$F$500,0)),""),"")</f>
        <v>WaW_248</v>
      </c>
      <c r="AB286" s="14">
        <f>IFERROR(IF(INDEX('11.6_Outliers-Incineration'!$N$5:$N$500,MATCH($F286,'11.6_Outliers-Incineration'!$F$5:$F$500,0))&lt;&gt;"N",
INDEX('11.6_Outliers-Incineration'!J$5:J$500,MATCH($F286,'11.6_Outliers-Incineration'!$F$5:$F$500,0)),""),"")</f>
        <v>0</v>
      </c>
      <c r="AC286" s="8">
        <f>IFERROR(IF(INDEX('11.6_Outliers-Incineration'!$N$5:$N$500,MATCH($F286,'11.6_Outliers-Incineration'!$F$5:$F$500,0))&lt;&gt;"N",
INDEX('11.6_Outliers-Incineration'!K$5:K$500,MATCH($F286,'11.6_Outliers-Incineration'!$F$5:$F$500,0)),""),"")</f>
        <v>2016</v>
      </c>
      <c r="AD286" s="14" t="str">
        <f>IFERROR(IF(INDEX('11.6_Outliers-Incineration'!$N$5:$N$500,MATCH($F286,'11.6_Outliers-Incineration'!$F$5:$F$500,0))&lt;&gt;"N",
INDEX('11.6_Outliers-Incineration'!L$5:L$500,MATCH($F286,'11.6_Outliers-Incineration'!$F$5:$F$500,0)),""),"")</f>
        <v>WaW_248</v>
      </c>
      <c r="AE286" s="14">
        <f>IFERROR(IF(INDEX('11.7_Outliers-Controlled_disp'!$N$5:$N$500,MATCH($F286,'11.7_Outliers-Controlled_disp'!$F$5:$F$500,0))&lt;&gt;"N",
INDEX('11.7_Outliers-Controlled_disp'!J$5:J$500,MATCH($F286,'11.7_Outliers-Controlled_disp'!$F$5:$F$500,0)),""),"")</f>
        <v>0</v>
      </c>
      <c r="AF286" s="8">
        <f>IFERROR(IF(INDEX('11.7_Outliers-Controlled_disp'!$N$5:$N$500,MATCH($F286,'11.7_Outliers-Controlled_disp'!$F$5:$F$500,0))&lt;&gt;"N",
INDEX('11.7_Outliers-Controlled_disp'!K$5:K$500,MATCH($F286,'11.7_Outliers-Controlled_disp'!$F$5:$F$500,0)),""),"")</f>
        <v>2016</v>
      </c>
      <c r="AG286" s="14" t="str">
        <f>IFERROR(IF(INDEX('11.7_Outliers-Controlled_disp'!$N$5:$N$500,MATCH($F286,'11.7_Outliers-Controlled_disp'!$F$5:$F$500,0))&lt;&gt;"N",
INDEX('11.7_Outliers-Controlled_disp'!L$5:L$500,MATCH($F286,'11.7_Outliers-Controlled_disp'!$F$5:$F$500,0)),""),"")</f>
        <v>WaW_248</v>
      </c>
      <c r="AI286" s="5"/>
      <c r="AJ286" s="5" t="s">
        <v>1569</v>
      </c>
      <c r="AK286" s="5">
        <f t="shared" si="4"/>
        <v>5</v>
      </c>
    </row>
    <row r="287" spans="1:37" x14ac:dyDescent="0.25">
      <c r="A287" s="5" t="s">
        <v>218</v>
      </c>
      <c r="B287" s="5" t="s">
        <v>221</v>
      </c>
      <c r="C287" s="5" t="s">
        <v>220</v>
      </c>
      <c r="D287" s="5" t="s">
        <v>35</v>
      </c>
      <c r="E287" s="5" t="s">
        <v>222</v>
      </c>
      <c r="F287" s="5" t="s">
        <v>219</v>
      </c>
      <c r="G287" s="5">
        <v>2</v>
      </c>
      <c r="H287" s="15">
        <v>1</v>
      </c>
      <c r="I287" s="4"/>
      <c r="J287" s="13">
        <f>IFERROR(IF(INDEX('11.1_Outliers-Generation'!$N$5:$N$500,MATCH($F287,'11.1_Outliers-Generation'!$F$5:$F$500,0))&lt;&gt;"N",
INDEX('11.1_Outliers-Generation'!J$5:J$500,MATCH($F287,'11.1_Outliers-Generation'!$F$5:$F$500,0)),""),"")</f>
        <v>1.1115333556061353</v>
      </c>
      <c r="K287" s="8">
        <f>IFERROR(IF(INDEX('11.1_Outliers-Generation'!$N$5:$N$500,MATCH($F287,'11.1_Outliers-Generation'!$F$5:$F$500,0))&lt;&gt;"N",
INDEX('11.1_Outliers-Generation'!K$5:K$500,MATCH($F287,'11.1_Outliers-Generation'!$F$5:$F$500,0)),""),"")</f>
        <v>2013</v>
      </c>
      <c r="L287" s="13" t="str">
        <f>IFERROR(IF(INDEX('11.1_Outliers-Generation'!$N$5:$N$500,MATCH($F287,'11.1_Outliers-Generation'!$F$5:$F$500,0))&lt;&gt;"N",
INDEX('11.1_Outliers-Generation'!L$5:L$500,MATCH($F287,'11.1_Outliers-Generation'!$F$5:$F$500,0)),""),"")</f>
        <v>WaW_249</v>
      </c>
      <c r="M287" s="14" t="str">
        <f>IFERROR(IF(INDEX('11.2_Outliers-Collection_cov'!$N$5:$N$500,MATCH($F287,'11.2_Outliers-Collection_cov'!$F$5:$F$500,0))&lt;&gt;"N",
INDEX('11.2_Outliers-Collection_cov'!J$5:J$500,MATCH($F287,'11.2_Outliers-Collection_cov'!$F$5:$F$500,0)),""),"")</f>
        <v/>
      </c>
      <c r="N287" s="8" t="str">
        <f>IFERROR(IF(INDEX('11.2_Outliers-Collection_cov'!$N$5:$N$500,MATCH($F287,'11.2_Outliers-Collection_cov'!$F$5:$F$500,0))&lt;&gt;"N",
INDEX('11.2_Outliers-Collection_cov'!K$5:K$500,MATCH($F287,'11.2_Outliers-Collection_cov'!$F$5:$F$500,0)),""),"")</f>
        <v/>
      </c>
      <c r="O287" s="13" t="str">
        <f>IFERROR(IF(INDEX('11.2_Outliers-Collection_cov'!$N$5:$N$500,MATCH($F287,'11.2_Outliers-Collection_cov'!$F$5:$F$500,0))&lt;&gt;"N",
INDEX('11.2_Outliers-Collection_cov'!L$5:L$500,MATCH($F287,'11.2_Outliers-Collection_cov'!$F$5:$F$500,0)),""),"")</f>
        <v/>
      </c>
      <c r="P287" s="14">
        <f>IFERROR(IF(INDEX('11.3_Outliers-Plastic'!$N$5:$N$500,MATCH($F287,'11.3_Outliers-Plastic'!$F$5:$F$500,0))&lt;&gt;"N",
INDEX('11.3_Outliers-Plastic'!J$5:J$500,MATCH($F287,'11.3_Outliers-Plastic'!$F$5:$F$500,0)),""),"")</f>
        <v>6.4</v>
      </c>
      <c r="Q287" s="8">
        <f>IFERROR(IF(INDEX('11.3_Outliers-Plastic'!$N$5:$N$500,MATCH($F287,'11.3_Outliers-Plastic'!$F$5:$F$500,0))&lt;&gt;"N",
INDEX('11.3_Outliers-Plastic'!K$5:K$500,MATCH($F287,'11.3_Outliers-Plastic'!$F$5:$F$500,0)),""),"")</f>
        <v>2013</v>
      </c>
      <c r="R287" s="14" t="str">
        <f>IFERROR(IF(INDEX('11.3_Outliers-Plastic'!$N$5:$N$500,MATCH($F287,'11.3_Outliers-Plastic'!$F$5:$F$500,0))&lt;&gt;"N",
INDEX('11.3_Outliers-Plastic'!L$5:L$500,MATCH($F287,'11.3_Outliers-Plastic'!$F$5:$F$500,0)),""),"")</f>
        <v>WaW_249</v>
      </c>
      <c r="S287" s="12"/>
      <c r="T287" s="5"/>
      <c r="U287" s="5" t="s">
        <v>1569</v>
      </c>
      <c r="V287" s="14">
        <f>IFERROR(IF(INDEX('11.5_Outliers-Other_recovery'!$N$5:$N$500,MATCH($F287,'11.5_Outliers-Other_recovery'!$F$5:$F$500,0))&lt;&gt;"N",
INDEX('11.5_Outliers-Other_recovery'!J$5:J$500,MATCH($F287,'11.5_Outliers-Other_recovery'!$F$5:$F$500,0)),""),"")</f>
        <v>0</v>
      </c>
      <c r="W287" s="8">
        <f>IFERROR(IF(INDEX('11.5_Outliers-Other_recovery'!$N$5:$N$500,MATCH($F287,'11.5_Outliers-Other_recovery'!$F$5:$F$500,0))&lt;&gt;"N",
INDEX('11.5_Outliers-Other_recovery'!K$5:K$500,MATCH($F287,'11.5_Outliers-Other_recovery'!$F$5:$F$500,0)),""),"")</f>
        <v>2013</v>
      </c>
      <c r="X287" s="14" t="str">
        <f>IFERROR(IF(INDEX('11.5_Outliers-Other_recovery'!$N$5:$N$500,MATCH($F287,'11.5_Outliers-Other_recovery'!$F$5:$F$500,0))&lt;&gt;"N",
INDEX('11.5_Outliers-Other_recovery'!L$5:L$500,MATCH($F287,'11.5_Outliers-Other_recovery'!$F$5:$F$500,0)),""),"")</f>
        <v>WaW_249</v>
      </c>
      <c r="Y287" s="14">
        <f>IFERROR(IF(INDEX('11.4_Outliers-Formal_dry_recy'!$N$5:$N$500,MATCH($F287,'11.4_Outliers-Formal_dry_recy'!$F$5:$F$500,0))&lt;&gt;"N",
INDEX('11.4_Outliers-Formal_dry_recy'!J$5:J$500,MATCH($F287,'11.4_Outliers-Formal_dry_recy'!$F$5:$F$500,0)),""),"")</f>
        <v>14</v>
      </c>
      <c r="Z287" s="8">
        <f>IFERROR(IF(INDEX('11.4_Outliers-Formal_dry_recy'!$N$5:$N$500,MATCH($F287,'11.4_Outliers-Formal_dry_recy'!$F$5:$F$500,0))&lt;&gt;"N",
INDEX('11.4_Outliers-Formal_dry_recy'!K$5:K$500,MATCH($F287,'11.4_Outliers-Formal_dry_recy'!$F$5:$F$500,0)),""),"")</f>
        <v>2013</v>
      </c>
      <c r="AA287" s="14" t="str">
        <f>IFERROR(IF(INDEX('11.4_Outliers-Formal_dry_recy'!$N$5:$N$500,MATCH($F287,'11.4_Outliers-Formal_dry_recy'!$F$5:$F$500,0))&lt;&gt;"N",
INDEX('11.4_Outliers-Formal_dry_recy'!L$5:L$500,MATCH($F287,'11.4_Outliers-Formal_dry_recy'!$F$5:$F$500,0)),""),"")</f>
        <v>WaW_249</v>
      </c>
      <c r="AB287" s="14">
        <f>IFERROR(IF(INDEX('11.6_Outliers-Incineration'!$N$5:$N$500,MATCH($F287,'11.6_Outliers-Incineration'!$F$5:$F$500,0))&lt;&gt;"N",
INDEX('11.6_Outliers-Incineration'!J$5:J$500,MATCH($F287,'11.6_Outliers-Incineration'!$F$5:$F$500,0)),""),"")</f>
        <v>0</v>
      </c>
      <c r="AC287" s="8">
        <f>IFERROR(IF(INDEX('11.6_Outliers-Incineration'!$N$5:$N$500,MATCH($F287,'11.6_Outliers-Incineration'!$F$5:$F$500,0))&lt;&gt;"N",
INDEX('11.6_Outliers-Incineration'!K$5:K$500,MATCH($F287,'11.6_Outliers-Incineration'!$F$5:$F$500,0)),""),"")</f>
        <v>2013</v>
      </c>
      <c r="AD287" s="14" t="str">
        <f>IFERROR(IF(INDEX('11.6_Outliers-Incineration'!$N$5:$N$500,MATCH($F287,'11.6_Outliers-Incineration'!$F$5:$F$500,0))&lt;&gt;"N",
INDEX('11.6_Outliers-Incineration'!L$5:L$500,MATCH($F287,'11.6_Outliers-Incineration'!$F$5:$F$500,0)),""),"")</f>
        <v>WaW_249</v>
      </c>
      <c r="AG287" s="14"/>
      <c r="AI287" s="5"/>
      <c r="AJ287" s="5" t="s">
        <v>1569</v>
      </c>
      <c r="AK287" s="5">
        <f t="shared" si="4"/>
        <v>5</v>
      </c>
    </row>
    <row r="288" spans="1:37" x14ac:dyDescent="0.25">
      <c r="A288" s="5" t="s">
        <v>223</v>
      </c>
      <c r="B288" s="5" t="s">
        <v>221</v>
      </c>
      <c r="C288" s="5" t="s">
        <v>220</v>
      </c>
      <c r="D288" s="5" t="s">
        <v>35</v>
      </c>
      <c r="E288" s="5" t="s">
        <v>225</v>
      </c>
      <c r="F288" s="5" t="s">
        <v>224</v>
      </c>
      <c r="G288" s="5">
        <v>2</v>
      </c>
      <c r="H288" s="15">
        <v>1</v>
      </c>
      <c r="I288" s="4"/>
      <c r="J288" s="13" t="str">
        <f>IFERROR(IF(INDEX('11.1_Outliers-Generation'!$N$5:$N$500,MATCH($F288,'11.1_Outliers-Generation'!$F$5:$F$500,0))&lt;&gt;"N",
INDEX('11.1_Outliers-Generation'!J$5:J$500,MATCH($F288,'11.1_Outliers-Generation'!$F$5:$F$500,0)),""),"")</f>
        <v/>
      </c>
      <c r="K288" s="8" t="str">
        <f>IFERROR(IF(INDEX('11.1_Outliers-Generation'!$N$5:$N$500,MATCH($F288,'11.1_Outliers-Generation'!$F$5:$F$500,0))&lt;&gt;"N",
INDEX('11.1_Outliers-Generation'!K$5:K$500,MATCH($F288,'11.1_Outliers-Generation'!$F$5:$F$500,0)),""),"")</f>
        <v/>
      </c>
      <c r="L288" s="13" t="str">
        <f>IFERROR(IF(INDEX('11.1_Outliers-Generation'!$N$5:$N$500,MATCH($F288,'11.1_Outliers-Generation'!$F$5:$F$500,0))&lt;&gt;"N",
INDEX('11.1_Outliers-Generation'!L$5:L$500,MATCH($F288,'11.1_Outliers-Generation'!$F$5:$F$500,0)),""),"")</f>
        <v/>
      </c>
      <c r="M288" s="14" t="str">
        <f>IFERROR(IF(INDEX('11.2_Outliers-Collection_cov'!$N$5:$N$500,MATCH($F288,'11.2_Outliers-Collection_cov'!$F$5:$F$500,0))&lt;&gt;"N",
INDEX('11.2_Outliers-Collection_cov'!J$5:J$500,MATCH($F288,'11.2_Outliers-Collection_cov'!$F$5:$F$500,0)),""),"")</f>
        <v/>
      </c>
      <c r="N288" s="8" t="str">
        <f>IFERROR(IF(INDEX('11.2_Outliers-Collection_cov'!$N$5:$N$500,MATCH($F288,'11.2_Outliers-Collection_cov'!$F$5:$F$500,0))&lt;&gt;"N",
INDEX('11.2_Outliers-Collection_cov'!K$5:K$500,MATCH($F288,'11.2_Outliers-Collection_cov'!$F$5:$F$500,0)),""),"")</f>
        <v/>
      </c>
      <c r="O288" s="13" t="str">
        <f>IFERROR(IF(INDEX('11.2_Outliers-Collection_cov'!$N$5:$N$500,MATCH($F288,'11.2_Outliers-Collection_cov'!$F$5:$F$500,0))&lt;&gt;"N",
INDEX('11.2_Outliers-Collection_cov'!L$5:L$500,MATCH($F288,'11.2_Outliers-Collection_cov'!$F$5:$F$500,0)),""),"")</f>
        <v/>
      </c>
      <c r="P288" s="14">
        <f>IFERROR(IF(INDEX('11.3_Outliers-Plastic'!$N$5:$N$500,MATCH($F288,'11.3_Outliers-Plastic'!$F$5:$F$500,0))&lt;&gt;"N",
INDEX('11.3_Outliers-Plastic'!J$5:J$500,MATCH($F288,'11.3_Outliers-Plastic'!$F$5:$F$500,0)),""),"")</f>
        <v>13.592233009708737</v>
      </c>
      <c r="Q288" s="8" t="str">
        <f>IFERROR(IF(INDEX('11.3_Outliers-Plastic'!$N$5:$N$500,MATCH($F288,'11.3_Outliers-Plastic'!$F$5:$F$500,0))&lt;&gt;"N",
INDEX('11.3_Outliers-Plastic'!K$5:K$500,MATCH($F288,'11.3_Outliers-Plastic'!$F$5:$F$500,0)),""),"")</f>
        <v/>
      </c>
      <c r="R288" s="14" t="str">
        <f>IFERROR(IF(INDEX('11.3_Outliers-Plastic'!$N$5:$N$500,MATCH($F288,'11.3_Outliers-Plastic'!$F$5:$F$500,0))&lt;&gt;"N",
INDEX('11.3_Outliers-Plastic'!L$5:L$500,MATCH($F288,'11.3_Outliers-Plastic'!$F$5:$F$500,0)),""),"")</f>
        <v>WaW_250</v>
      </c>
      <c r="S288" s="12"/>
      <c r="T288" s="5"/>
      <c r="U288" s="5" t="s">
        <v>1569</v>
      </c>
      <c r="V288" s="14" t="str">
        <f>IFERROR(IF(INDEX('11.5_Outliers-Other_recovery'!$N$5:$N$500,MATCH($F288,'11.5_Outliers-Other_recovery'!$F$5:$F$500,0))&lt;&gt;"N",
INDEX('11.5_Outliers-Other_recovery'!J$5:J$500,MATCH($F288,'11.5_Outliers-Other_recovery'!$F$5:$F$500,0)),""),"")</f>
        <v/>
      </c>
      <c r="W288" s="8" t="str">
        <f>IFERROR(IF(INDEX('11.5_Outliers-Other_recovery'!$N$5:$N$500,MATCH($F288,'11.5_Outliers-Other_recovery'!$F$5:$F$500,0))&lt;&gt;"N",
INDEX('11.5_Outliers-Other_recovery'!K$5:K$500,MATCH($F288,'11.5_Outliers-Other_recovery'!$F$5:$F$500,0)),""),"")</f>
        <v/>
      </c>
      <c r="X288" s="14" t="str">
        <f>IFERROR(IF(INDEX('11.5_Outliers-Other_recovery'!$N$5:$N$500,MATCH($F288,'11.5_Outliers-Other_recovery'!$F$5:$F$500,0))&lt;&gt;"N",
INDEX('11.5_Outliers-Other_recovery'!L$5:L$500,MATCH($F288,'11.5_Outliers-Other_recovery'!$F$5:$F$500,0)),""),"")</f>
        <v/>
      </c>
      <c r="Y288" s="14" t="str">
        <f>IFERROR(IF(INDEX('11.4_Outliers-Formal_dry_recy'!$N$5:$N$500,MATCH($F288,'11.4_Outliers-Formal_dry_recy'!$F$5:$F$500,0))&lt;&gt;"N",
INDEX('11.4_Outliers-Formal_dry_recy'!J$5:J$500,MATCH($F288,'11.4_Outliers-Formal_dry_recy'!$F$5:$F$500,0)),""),"")</f>
        <v/>
      </c>
      <c r="Z288" s="8" t="str">
        <f>IFERROR(IF(INDEX('11.4_Outliers-Formal_dry_recy'!$N$5:$N$500,MATCH($F288,'11.4_Outliers-Formal_dry_recy'!$F$5:$F$500,0))&lt;&gt;"N",
INDEX('11.4_Outliers-Formal_dry_recy'!K$5:K$500,MATCH($F288,'11.4_Outliers-Formal_dry_recy'!$F$5:$F$500,0)),""),"")</f>
        <v/>
      </c>
      <c r="AA288" s="14" t="str">
        <f>IFERROR(IF(INDEX('11.4_Outliers-Formal_dry_recy'!$N$5:$N$500,MATCH($F288,'11.4_Outliers-Formal_dry_recy'!$F$5:$F$500,0))&lt;&gt;"N",
INDEX('11.4_Outliers-Formal_dry_recy'!L$5:L$500,MATCH($F288,'11.4_Outliers-Formal_dry_recy'!$F$5:$F$500,0)),""),"")</f>
        <v/>
      </c>
      <c r="AB288" s="14" t="str">
        <f>IFERROR(IF(INDEX('11.6_Outliers-Incineration'!$N$5:$N$500,MATCH($F288,'11.6_Outliers-Incineration'!$F$5:$F$500,0))&lt;&gt;"N",
INDEX('11.6_Outliers-Incineration'!J$5:J$500,MATCH($F288,'11.6_Outliers-Incineration'!$F$5:$F$500,0)),""),"")</f>
        <v/>
      </c>
      <c r="AC288" s="8" t="str">
        <f>IFERROR(IF(INDEX('11.6_Outliers-Incineration'!$N$5:$N$500,MATCH($F288,'11.6_Outliers-Incineration'!$F$5:$F$500,0))&lt;&gt;"N",
INDEX('11.6_Outliers-Incineration'!K$5:K$500,MATCH($F288,'11.6_Outliers-Incineration'!$F$5:$F$500,0)),""),"")</f>
        <v/>
      </c>
      <c r="AD288" s="14" t="str">
        <f>IFERROR(IF(INDEX('11.6_Outliers-Incineration'!$N$5:$N$500,MATCH($F288,'11.6_Outliers-Incineration'!$F$5:$F$500,0))&lt;&gt;"N",
INDEX('11.6_Outliers-Incineration'!L$5:L$500,MATCH($F288,'11.6_Outliers-Incineration'!$F$5:$F$500,0)),""),"")</f>
        <v/>
      </c>
      <c r="AE288" s="14" t="s">
        <v>1569</v>
      </c>
      <c r="AF288" s="8" t="s">
        <v>1569</v>
      </c>
      <c r="AG288" s="14" t="s">
        <v>1569</v>
      </c>
      <c r="AI288" s="5"/>
      <c r="AJ288" s="5" t="s">
        <v>1569</v>
      </c>
      <c r="AK288" s="5">
        <f t="shared" si="4"/>
        <v>1</v>
      </c>
    </row>
    <row r="289" spans="1:37" x14ac:dyDescent="0.25">
      <c r="A289" s="5" t="s">
        <v>226</v>
      </c>
      <c r="B289" s="5" t="s">
        <v>229</v>
      </c>
      <c r="C289" s="5" t="s">
        <v>228</v>
      </c>
      <c r="D289" s="5" t="s">
        <v>35</v>
      </c>
      <c r="E289" s="5" t="s">
        <v>230</v>
      </c>
      <c r="F289" s="5" t="s">
        <v>227</v>
      </c>
      <c r="G289" s="5">
        <v>2</v>
      </c>
      <c r="H289" s="15">
        <v>2</v>
      </c>
      <c r="I289" s="4" t="s">
        <v>1935</v>
      </c>
      <c r="J289" s="13">
        <f>IFERROR(IF(INDEX('11.1_Outliers-Generation'!$N$5:$N$500,MATCH($F289,'11.1_Outliers-Generation'!$F$5:$F$500,0))&lt;&gt;"N",
INDEX('11.1_Outliers-Generation'!J$5:J$500,MATCH($F289,'11.1_Outliers-Generation'!$F$5:$F$500,0)),""),"")</f>
        <v>2.1638828284273401</v>
      </c>
      <c r="K289" s="8">
        <f>IFERROR(IF(INDEX('11.1_Outliers-Generation'!$N$5:$N$500,MATCH($F289,'11.1_Outliers-Generation'!$F$5:$F$500,0))&lt;&gt;"N",
INDEX('11.1_Outliers-Generation'!K$5:K$500,MATCH($F289,'11.1_Outliers-Generation'!$F$5:$F$500,0)),""),"")</f>
        <v>2010</v>
      </c>
      <c r="L289" s="13" t="str">
        <f>IFERROR(IF(INDEX('11.1_Outliers-Generation'!$N$5:$N$500,MATCH($F289,'11.1_Outliers-Generation'!$F$5:$F$500,0))&lt;&gt;"N",
INDEX('11.1_Outliers-Generation'!L$5:L$500,MATCH($F289,'11.1_Outliers-Generation'!$F$5:$F$500,0)),""),"")</f>
        <v>WaW_251</v>
      </c>
      <c r="M289" s="14" t="str">
        <f>IFERROR(IF(INDEX('11.2_Outliers-Collection_cov'!$N$5:$N$500,MATCH($F289,'11.2_Outliers-Collection_cov'!$F$5:$F$500,0))&lt;&gt;"N",
INDEX('11.2_Outliers-Collection_cov'!J$5:J$500,MATCH($F289,'11.2_Outliers-Collection_cov'!$F$5:$F$500,0)),""),"")</f>
        <v/>
      </c>
      <c r="N289" s="8" t="str">
        <f>IFERROR(IF(INDEX('11.2_Outliers-Collection_cov'!$N$5:$N$500,MATCH($F289,'11.2_Outliers-Collection_cov'!$F$5:$F$500,0))&lt;&gt;"N",
INDEX('11.2_Outliers-Collection_cov'!K$5:K$500,MATCH($F289,'11.2_Outliers-Collection_cov'!$F$5:$F$500,0)),""),"")</f>
        <v/>
      </c>
      <c r="O289" s="13" t="str">
        <f>IFERROR(IF(INDEX('11.2_Outliers-Collection_cov'!$N$5:$N$500,MATCH($F289,'11.2_Outliers-Collection_cov'!$F$5:$F$500,0))&lt;&gt;"N",
INDEX('11.2_Outliers-Collection_cov'!L$5:L$500,MATCH($F289,'11.2_Outliers-Collection_cov'!$F$5:$F$500,0)),""),"")</f>
        <v/>
      </c>
      <c r="P289" s="14" t="str">
        <f>IFERROR(IF(INDEX('11.3_Outliers-Plastic'!$N$5:$N$500,MATCH($F289,'11.3_Outliers-Plastic'!$F$5:$F$500,0))&lt;&gt;"N",
INDEX('11.3_Outliers-Plastic'!J$5:J$500,MATCH($F289,'11.3_Outliers-Plastic'!$F$5:$F$500,0)),""),"")</f>
        <v/>
      </c>
      <c r="Q289" s="8" t="str">
        <f>IFERROR(IF(INDEX('11.3_Outliers-Plastic'!$N$5:$N$500,MATCH($F289,'11.3_Outliers-Plastic'!$F$5:$F$500,0))&lt;&gt;"N",
INDEX('11.3_Outliers-Plastic'!K$5:K$500,MATCH($F289,'11.3_Outliers-Plastic'!$F$5:$F$500,0)),""),"")</f>
        <v/>
      </c>
      <c r="R289" s="14" t="str">
        <f>IFERROR(IF(INDEX('11.3_Outliers-Plastic'!$N$5:$N$500,MATCH($F289,'11.3_Outliers-Plastic'!$F$5:$F$500,0))&lt;&gt;"N",
INDEX('11.3_Outliers-Plastic'!L$5:L$500,MATCH($F289,'11.3_Outliers-Plastic'!$F$5:$F$500,0)),""),"")</f>
        <v/>
      </c>
      <c r="S289" s="12"/>
      <c r="T289" s="5"/>
      <c r="U289" s="5" t="s">
        <v>1569</v>
      </c>
      <c r="V289" s="14">
        <f>IFERROR(IF(INDEX('11.5_Outliers-Other_recovery'!$N$5:$N$500,MATCH($F289,'11.5_Outliers-Other_recovery'!$F$5:$F$500,0))&lt;&gt;"N",
INDEX('11.5_Outliers-Other_recovery'!J$5:J$500,MATCH($F289,'11.5_Outliers-Other_recovery'!$F$5:$F$500,0)),""),"")</f>
        <v>1</v>
      </c>
      <c r="W289" s="8">
        <f>IFERROR(IF(INDEX('11.5_Outliers-Other_recovery'!$N$5:$N$500,MATCH($F289,'11.5_Outliers-Other_recovery'!$F$5:$F$500,0))&lt;&gt;"N",
INDEX('11.5_Outliers-Other_recovery'!K$5:K$500,MATCH($F289,'11.5_Outliers-Other_recovery'!$F$5:$F$500,0)),""),"")</f>
        <v>2010</v>
      </c>
      <c r="X289" s="14" t="str">
        <f>IFERROR(IF(INDEX('11.5_Outliers-Other_recovery'!$N$5:$N$500,MATCH($F289,'11.5_Outliers-Other_recovery'!$F$5:$F$500,0))&lt;&gt;"N",
INDEX('11.5_Outliers-Other_recovery'!L$5:L$500,MATCH($F289,'11.5_Outliers-Other_recovery'!$F$5:$F$500,0)),""),"")</f>
        <v>WaW_251</v>
      </c>
      <c r="Y289" s="14">
        <f>IFERROR(IF(INDEX('11.4_Outliers-Formal_dry_recy'!$N$5:$N$500,MATCH($F289,'11.4_Outliers-Formal_dry_recy'!$F$5:$F$500,0))&lt;&gt;"N",
INDEX('11.4_Outliers-Formal_dry_recy'!J$5:J$500,MATCH($F289,'11.4_Outliers-Formal_dry_recy'!$F$5:$F$500,0)),""),"")</f>
        <v>10</v>
      </c>
      <c r="Z289" s="8">
        <f>IFERROR(IF(INDEX('11.4_Outliers-Formal_dry_recy'!$N$5:$N$500,MATCH($F289,'11.4_Outliers-Formal_dry_recy'!$F$5:$F$500,0))&lt;&gt;"N",
INDEX('11.4_Outliers-Formal_dry_recy'!K$5:K$500,MATCH($F289,'11.4_Outliers-Formal_dry_recy'!$F$5:$F$500,0)),""),"")</f>
        <v>2010</v>
      </c>
      <c r="AA289" s="14" t="str">
        <f>IFERROR(IF(INDEX('11.4_Outliers-Formal_dry_recy'!$N$5:$N$500,MATCH($F289,'11.4_Outliers-Formal_dry_recy'!$F$5:$F$500,0))&lt;&gt;"N",
INDEX('11.4_Outliers-Formal_dry_recy'!L$5:L$500,MATCH($F289,'11.4_Outliers-Formal_dry_recy'!$F$5:$F$500,0)),""),"")</f>
        <v>WaW_251</v>
      </c>
      <c r="AB289" s="14">
        <f>IFERROR(IF(INDEX('11.6_Outliers-Incineration'!$N$5:$N$500,MATCH($F289,'11.6_Outliers-Incineration'!$F$5:$F$500,0))&lt;&gt;"N",
INDEX('11.6_Outliers-Incineration'!J$5:J$500,MATCH($F289,'11.6_Outliers-Incineration'!$F$5:$F$500,0)),""),"")</f>
        <v>0</v>
      </c>
      <c r="AC289" s="8">
        <f>IFERROR(IF(INDEX('11.6_Outliers-Incineration'!$N$5:$N$500,MATCH($F289,'11.6_Outliers-Incineration'!$F$5:$F$500,0))&lt;&gt;"N",
INDEX('11.6_Outliers-Incineration'!K$5:K$500,MATCH($F289,'11.6_Outliers-Incineration'!$F$5:$F$500,0)),""),"")</f>
        <v>2010</v>
      </c>
      <c r="AD289" s="14" t="str">
        <f>IFERROR(IF(INDEX('11.6_Outliers-Incineration'!$N$5:$N$500,MATCH($F289,'11.6_Outliers-Incineration'!$F$5:$F$500,0))&lt;&gt;"N",
INDEX('11.6_Outliers-Incineration'!L$5:L$500,MATCH($F289,'11.6_Outliers-Incineration'!$F$5:$F$500,0)),""),"")</f>
        <v>WaW_251</v>
      </c>
      <c r="AE289" s="14" t="s">
        <v>1569</v>
      </c>
      <c r="AF289" s="8" t="s">
        <v>1569</v>
      </c>
      <c r="AG289" s="14" t="s">
        <v>1569</v>
      </c>
      <c r="AI289" s="5"/>
      <c r="AJ289" s="5" t="s">
        <v>1569</v>
      </c>
      <c r="AK289" s="5">
        <f t="shared" si="4"/>
        <v>4</v>
      </c>
    </row>
    <row r="290" spans="1:37" x14ac:dyDescent="0.25">
      <c r="A290" s="5" t="s">
        <v>231</v>
      </c>
      <c r="B290" s="5" t="s">
        <v>229</v>
      </c>
      <c r="C290" s="5" t="s">
        <v>228</v>
      </c>
      <c r="D290" s="5" t="s">
        <v>35</v>
      </c>
      <c r="E290" s="5" t="s">
        <v>233</v>
      </c>
      <c r="F290" s="5" t="s">
        <v>232</v>
      </c>
      <c r="G290" s="5">
        <v>2</v>
      </c>
      <c r="H290" s="15">
        <v>1</v>
      </c>
      <c r="I290" s="4"/>
      <c r="J290" s="13" t="str">
        <f>IFERROR(IF(INDEX('11.1_Outliers-Generation'!$N$5:$N$500,MATCH($F290,'11.1_Outliers-Generation'!$F$5:$F$500,0))&lt;&gt;"N",
INDEX('11.1_Outliers-Generation'!J$5:J$500,MATCH($F290,'11.1_Outliers-Generation'!$F$5:$F$500,0)),""),"")</f>
        <v/>
      </c>
      <c r="K290" s="8" t="str">
        <f>IFERROR(IF(INDEX('11.1_Outliers-Generation'!$N$5:$N$500,MATCH($F290,'11.1_Outliers-Generation'!$F$5:$F$500,0))&lt;&gt;"N",
INDEX('11.1_Outliers-Generation'!K$5:K$500,MATCH($F290,'11.1_Outliers-Generation'!$F$5:$F$500,0)),""),"")</f>
        <v/>
      </c>
      <c r="L290" s="13" t="str">
        <f>IFERROR(IF(INDEX('11.1_Outliers-Generation'!$N$5:$N$500,MATCH($F290,'11.1_Outliers-Generation'!$F$5:$F$500,0))&lt;&gt;"N",
INDEX('11.1_Outliers-Generation'!L$5:L$500,MATCH($F290,'11.1_Outliers-Generation'!$F$5:$F$500,0)),""),"")</f>
        <v/>
      </c>
      <c r="M290" s="14" t="str">
        <f>IFERROR(IF(INDEX('11.2_Outliers-Collection_cov'!$N$5:$N$500,MATCH($F290,'11.2_Outliers-Collection_cov'!$F$5:$F$500,0))&lt;&gt;"N",
INDEX('11.2_Outliers-Collection_cov'!J$5:J$500,MATCH($F290,'11.2_Outliers-Collection_cov'!$F$5:$F$500,0)),""),"")</f>
        <v/>
      </c>
      <c r="N290" s="8" t="str">
        <f>IFERROR(IF(INDEX('11.2_Outliers-Collection_cov'!$N$5:$N$500,MATCH($F290,'11.2_Outliers-Collection_cov'!$F$5:$F$500,0))&lt;&gt;"N",
INDEX('11.2_Outliers-Collection_cov'!K$5:K$500,MATCH($F290,'11.2_Outliers-Collection_cov'!$F$5:$F$500,0)),""),"")</f>
        <v/>
      </c>
      <c r="O290" s="13" t="str">
        <f>IFERROR(IF(INDEX('11.2_Outliers-Collection_cov'!$N$5:$N$500,MATCH($F290,'11.2_Outliers-Collection_cov'!$F$5:$F$500,0))&lt;&gt;"N",
INDEX('11.2_Outliers-Collection_cov'!L$5:L$500,MATCH($F290,'11.2_Outliers-Collection_cov'!$F$5:$F$500,0)),""),"")</f>
        <v/>
      </c>
      <c r="P290" s="14">
        <f>IFERROR(IF(INDEX('11.3_Outliers-Plastic'!$N$5:$N$500,MATCH($F290,'11.3_Outliers-Plastic'!$F$5:$F$500,0))&lt;&gt;"N",
INDEX('11.3_Outliers-Plastic'!J$5:J$500,MATCH($F290,'11.3_Outliers-Plastic'!$F$5:$F$500,0)),""),"")</f>
        <v>11.2</v>
      </c>
      <c r="Q290" s="8">
        <f>IFERROR(IF(INDEX('11.3_Outliers-Plastic'!$N$5:$N$500,MATCH($F290,'11.3_Outliers-Plastic'!$F$5:$F$500,0))&lt;&gt;"N",
INDEX('11.3_Outliers-Plastic'!K$5:K$500,MATCH($F290,'11.3_Outliers-Plastic'!$F$5:$F$500,0)),""),"")</f>
        <v>2011</v>
      </c>
      <c r="R290" s="14" t="str">
        <f>IFERROR(IF(INDEX('11.3_Outliers-Plastic'!$N$5:$N$500,MATCH($F290,'11.3_Outliers-Plastic'!$F$5:$F$500,0))&lt;&gt;"N",
INDEX('11.3_Outliers-Plastic'!L$5:L$500,MATCH($F290,'11.3_Outliers-Plastic'!$F$5:$F$500,0)),""),"")</f>
        <v>WaW_252</v>
      </c>
      <c r="S290" s="12"/>
      <c r="T290" s="5"/>
      <c r="U290" s="5" t="s">
        <v>1569</v>
      </c>
      <c r="V290" s="14">
        <f>IFERROR(IF(INDEX('11.5_Outliers-Other_recovery'!$N$5:$N$500,MATCH($F290,'11.5_Outliers-Other_recovery'!$F$5:$F$500,0))&lt;&gt;"N",
INDEX('11.5_Outliers-Other_recovery'!J$5:J$500,MATCH($F290,'11.5_Outliers-Other_recovery'!$F$5:$F$500,0)),""),"")</f>
        <v>0</v>
      </c>
      <c r="W290" s="8">
        <f>IFERROR(IF(INDEX('11.5_Outliers-Other_recovery'!$N$5:$N$500,MATCH($F290,'11.5_Outliers-Other_recovery'!$F$5:$F$500,0))&lt;&gt;"N",
INDEX('11.5_Outliers-Other_recovery'!K$5:K$500,MATCH($F290,'11.5_Outliers-Other_recovery'!$F$5:$F$500,0)),""),"")</f>
        <v>2011</v>
      </c>
      <c r="X290" s="14" t="str">
        <f>IFERROR(IF(INDEX('11.5_Outliers-Other_recovery'!$N$5:$N$500,MATCH($F290,'11.5_Outliers-Other_recovery'!$F$5:$F$500,0))&lt;&gt;"N",
INDEX('11.5_Outliers-Other_recovery'!L$5:L$500,MATCH($F290,'11.5_Outliers-Other_recovery'!$F$5:$F$500,0)),""),"")</f>
        <v>WaW_252</v>
      </c>
      <c r="Y290" s="14">
        <f>IFERROR(IF(INDEX('11.4_Outliers-Formal_dry_recy'!$N$5:$N$500,MATCH($F290,'11.4_Outliers-Formal_dry_recy'!$F$5:$F$500,0))&lt;&gt;"N",
INDEX('11.4_Outliers-Formal_dry_recy'!J$5:J$500,MATCH($F290,'11.4_Outliers-Formal_dry_recy'!$F$5:$F$500,0)),""),"")</f>
        <v>0</v>
      </c>
      <c r="Z290" s="8">
        <f>IFERROR(IF(INDEX('11.4_Outliers-Formal_dry_recy'!$N$5:$N$500,MATCH($F290,'11.4_Outliers-Formal_dry_recy'!$F$5:$F$500,0))&lt;&gt;"N",
INDEX('11.4_Outliers-Formal_dry_recy'!K$5:K$500,MATCH($F290,'11.4_Outliers-Formal_dry_recy'!$F$5:$F$500,0)),""),"")</f>
        <v>2011</v>
      </c>
      <c r="AA290" s="14" t="str">
        <f>IFERROR(IF(INDEX('11.4_Outliers-Formal_dry_recy'!$N$5:$N$500,MATCH($F290,'11.4_Outliers-Formal_dry_recy'!$F$5:$F$500,0))&lt;&gt;"N",
INDEX('11.4_Outliers-Formal_dry_recy'!L$5:L$500,MATCH($F290,'11.4_Outliers-Formal_dry_recy'!$F$5:$F$500,0)),""),"")</f>
        <v>WaW_252</v>
      </c>
      <c r="AB290" s="14">
        <f>IFERROR(IF(INDEX('11.6_Outliers-Incineration'!$N$5:$N$500,MATCH($F290,'11.6_Outliers-Incineration'!$F$5:$F$500,0))&lt;&gt;"N",
INDEX('11.6_Outliers-Incineration'!J$5:J$500,MATCH($F290,'11.6_Outliers-Incineration'!$F$5:$F$500,0)),""),"")</f>
        <v>0</v>
      </c>
      <c r="AC290" s="8">
        <f>IFERROR(IF(INDEX('11.6_Outliers-Incineration'!$N$5:$N$500,MATCH($F290,'11.6_Outliers-Incineration'!$F$5:$F$500,0))&lt;&gt;"N",
INDEX('11.6_Outliers-Incineration'!K$5:K$500,MATCH($F290,'11.6_Outliers-Incineration'!$F$5:$F$500,0)),""),"")</f>
        <v>2011</v>
      </c>
      <c r="AD290" s="14" t="str">
        <f>IFERROR(IF(INDEX('11.6_Outliers-Incineration'!$N$5:$N$500,MATCH($F290,'11.6_Outliers-Incineration'!$F$5:$F$500,0))&lt;&gt;"N",
INDEX('11.6_Outliers-Incineration'!L$5:L$500,MATCH($F290,'11.6_Outliers-Incineration'!$F$5:$F$500,0)),""),"")</f>
        <v>WaW_252</v>
      </c>
      <c r="AE290" s="14" t="s">
        <v>1569</v>
      </c>
      <c r="AF290" s="8" t="s">
        <v>1569</v>
      </c>
      <c r="AG290" s="14" t="s">
        <v>1569</v>
      </c>
      <c r="AI290" s="5"/>
      <c r="AJ290" s="5" t="s">
        <v>1569</v>
      </c>
      <c r="AK290" s="5">
        <f t="shared" si="4"/>
        <v>4</v>
      </c>
    </row>
    <row r="291" spans="1:37" x14ac:dyDescent="0.25">
      <c r="A291" s="5" t="s">
        <v>915</v>
      </c>
      <c r="B291" s="5" t="s">
        <v>918</v>
      </c>
      <c r="C291" s="5" t="s">
        <v>917</v>
      </c>
      <c r="D291" s="5" t="s">
        <v>620</v>
      </c>
      <c r="E291" s="5" t="s">
        <v>919</v>
      </c>
      <c r="F291" s="5" t="s">
        <v>916</v>
      </c>
      <c r="G291" s="5">
        <v>2</v>
      </c>
      <c r="H291" s="15">
        <v>1</v>
      </c>
      <c r="I291" s="4"/>
      <c r="J291" s="13">
        <f>IFERROR(IF(INDEX('11.1_Outliers-Generation'!$N$5:$N$500,MATCH($F291,'11.1_Outliers-Generation'!$F$5:$F$500,0))&lt;&gt;"N",
INDEX('11.1_Outliers-Generation'!J$5:J$500,MATCH($F291,'11.1_Outliers-Generation'!$F$5:$F$500,0)),""),"")</f>
        <v>1.2803101461587703</v>
      </c>
      <c r="K291" s="8">
        <f>IFERROR(IF(INDEX('11.1_Outliers-Generation'!$N$5:$N$500,MATCH($F291,'11.1_Outliers-Generation'!$F$5:$F$500,0))&lt;&gt;"N",
INDEX('11.1_Outliers-Generation'!K$5:K$500,MATCH($F291,'11.1_Outliers-Generation'!$F$5:$F$500,0)),""),"")</f>
        <v>2012</v>
      </c>
      <c r="L291" s="13" t="str">
        <f>IFERROR(IF(INDEX('11.1_Outliers-Generation'!$N$5:$N$500,MATCH($F291,'11.1_Outliers-Generation'!$F$5:$F$500,0))&lt;&gt;"N",
INDEX('11.1_Outliers-Generation'!L$5:L$500,MATCH($F291,'11.1_Outliers-Generation'!$F$5:$F$500,0)),""),"")</f>
        <v>WaW_253</v>
      </c>
      <c r="M291" s="14">
        <f>IFERROR(IF(INDEX('11.2_Outliers-Collection_cov'!$N$5:$N$500,MATCH($F291,'11.2_Outliers-Collection_cov'!$F$5:$F$500,0))&lt;&gt;"N",
INDEX('11.2_Outliers-Collection_cov'!J$5:J$500,MATCH($F291,'11.2_Outliers-Collection_cov'!$F$5:$F$500,0)),""),"")</f>
        <v>82</v>
      </c>
      <c r="N291" s="8">
        <f>IFERROR(IF(INDEX('11.2_Outliers-Collection_cov'!$N$5:$N$500,MATCH($F291,'11.2_Outliers-Collection_cov'!$F$5:$F$500,0))&lt;&gt;"N",
INDEX('11.2_Outliers-Collection_cov'!K$5:K$500,MATCH($F291,'11.2_Outliers-Collection_cov'!$F$5:$F$500,0)),""),"")</f>
        <v>2012</v>
      </c>
      <c r="O291" s="13" t="str">
        <f>IFERROR(IF(INDEX('11.2_Outliers-Collection_cov'!$N$5:$N$500,MATCH($F291,'11.2_Outliers-Collection_cov'!$F$5:$F$500,0))&lt;&gt;"N",
INDEX('11.2_Outliers-Collection_cov'!L$5:L$500,MATCH($F291,'11.2_Outliers-Collection_cov'!$F$5:$F$500,0)),""),"")</f>
        <v>WaW_253</v>
      </c>
      <c r="P291" s="14">
        <f>IFERROR(IF(INDEX('11.3_Outliers-Plastic'!$N$5:$N$500,MATCH($F291,'11.3_Outliers-Plastic'!$F$5:$F$500,0))&lt;&gt;"N",
INDEX('11.3_Outliers-Plastic'!J$5:J$500,MATCH($F291,'11.3_Outliers-Plastic'!$F$5:$F$500,0)),""),"")</f>
        <v>8.3699999999999992</v>
      </c>
      <c r="Q291" s="8">
        <f>IFERROR(IF(INDEX('11.3_Outliers-Plastic'!$N$5:$N$500,MATCH($F291,'11.3_Outliers-Plastic'!$F$5:$F$500,0))&lt;&gt;"N",
INDEX('11.3_Outliers-Plastic'!K$5:K$500,MATCH($F291,'11.3_Outliers-Plastic'!$F$5:$F$500,0)),""),"")</f>
        <v>2012</v>
      </c>
      <c r="R291" s="14" t="str">
        <f>IFERROR(IF(INDEX('11.3_Outliers-Plastic'!$N$5:$N$500,MATCH($F291,'11.3_Outliers-Plastic'!$F$5:$F$500,0))&lt;&gt;"N",
INDEX('11.3_Outliers-Plastic'!L$5:L$500,MATCH($F291,'11.3_Outliers-Plastic'!$F$5:$F$500,0)),""),"")</f>
        <v>WaW_253</v>
      </c>
      <c r="S291" s="12"/>
      <c r="T291" s="5"/>
      <c r="U291" s="5" t="s">
        <v>1569</v>
      </c>
      <c r="V291" s="14">
        <f>IFERROR(IF(INDEX('11.5_Outliers-Other_recovery'!$N$5:$N$500,MATCH($F291,'11.5_Outliers-Other_recovery'!$F$5:$F$500,0))&lt;&gt;"N",
INDEX('11.5_Outliers-Other_recovery'!J$5:J$500,MATCH($F291,'11.5_Outliers-Other_recovery'!$F$5:$F$500,0)),""),"")</f>
        <v>0</v>
      </c>
      <c r="W291" s="8">
        <f>IFERROR(IF(INDEX('11.5_Outliers-Other_recovery'!$N$5:$N$500,MATCH($F291,'11.5_Outliers-Other_recovery'!$F$5:$F$500,0))&lt;&gt;"N",
INDEX('11.5_Outliers-Other_recovery'!K$5:K$500,MATCH($F291,'11.5_Outliers-Other_recovery'!$F$5:$F$500,0)),""),"")</f>
        <v>2012</v>
      </c>
      <c r="X291" s="14" t="str">
        <f>IFERROR(IF(INDEX('11.5_Outliers-Other_recovery'!$N$5:$N$500,MATCH($F291,'11.5_Outliers-Other_recovery'!$F$5:$F$500,0))&lt;&gt;"N",
INDEX('11.5_Outliers-Other_recovery'!L$5:L$500,MATCH($F291,'11.5_Outliers-Other_recovery'!$F$5:$F$500,0)),""),"")</f>
        <v>WaW_253</v>
      </c>
      <c r="Y291" s="14">
        <f>IFERROR(IF(INDEX('11.4_Outliers-Formal_dry_recy'!$N$5:$N$500,MATCH($F291,'11.4_Outliers-Formal_dry_recy'!$F$5:$F$500,0))&lt;&gt;"N",
INDEX('11.4_Outliers-Formal_dry_recy'!J$5:J$500,MATCH($F291,'11.4_Outliers-Formal_dry_recy'!$F$5:$F$500,0)),""),"")</f>
        <v>0</v>
      </c>
      <c r="Z291" s="8">
        <f>IFERROR(IF(INDEX('11.4_Outliers-Formal_dry_recy'!$N$5:$N$500,MATCH($F291,'11.4_Outliers-Formal_dry_recy'!$F$5:$F$500,0))&lt;&gt;"N",
INDEX('11.4_Outliers-Formal_dry_recy'!K$5:K$500,MATCH($F291,'11.4_Outliers-Formal_dry_recy'!$F$5:$F$500,0)),""),"")</f>
        <v>2012</v>
      </c>
      <c r="AA291" s="14" t="str">
        <f>IFERROR(IF(INDEX('11.4_Outliers-Formal_dry_recy'!$N$5:$N$500,MATCH($F291,'11.4_Outliers-Formal_dry_recy'!$F$5:$F$500,0))&lt;&gt;"N",
INDEX('11.4_Outliers-Formal_dry_recy'!L$5:L$500,MATCH($F291,'11.4_Outliers-Formal_dry_recy'!$F$5:$F$500,0)),""),"")</f>
        <v>WaW_253</v>
      </c>
      <c r="AB291" s="14">
        <f>IFERROR(IF(INDEX('11.6_Outliers-Incineration'!$N$5:$N$500,MATCH($F291,'11.6_Outliers-Incineration'!$F$5:$F$500,0))&lt;&gt;"N",
INDEX('11.6_Outliers-Incineration'!J$5:J$500,MATCH($F291,'11.6_Outliers-Incineration'!$F$5:$F$500,0)),""),"")</f>
        <v>0</v>
      </c>
      <c r="AC291" s="8">
        <f>IFERROR(IF(INDEX('11.6_Outliers-Incineration'!$N$5:$N$500,MATCH($F291,'11.6_Outliers-Incineration'!$F$5:$F$500,0))&lt;&gt;"N",
INDEX('11.6_Outliers-Incineration'!K$5:K$500,MATCH($F291,'11.6_Outliers-Incineration'!$F$5:$F$500,0)),""),"")</f>
        <v>2012</v>
      </c>
      <c r="AD291" s="14" t="str">
        <f>IFERROR(IF(INDEX('11.6_Outliers-Incineration'!$N$5:$N$500,MATCH($F291,'11.6_Outliers-Incineration'!$F$5:$F$500,0))&lt;&gt;"N",
INDEX('11.6_Outliers-Incineration'!L$5:L$500,MATCH($F291,'11.6_Outliers-Incineration'!$F$5:$F$500,0)),""),"")</f>
        <v>WaW_253</v>
      </c>
      <c r="AE291" s="14">
        <v>0</v>
      </c>
      <c r="AF291" s="8">
        <v>2012</v>
      </c>
      <c r="AG291" s="14" t="s">
        <v>915</v>
      </c>
      <c r="AI291" s="5"/>
      <c r="AJ291" s="5" t="s">
        <v>1569</v>
      </c>
      <c r="AK291" s="5">
        <f t="shared" si="4"/>
        <v>7</v>
      </c>
    </row>
    <row r="292" spans="1:37" x14ac:dyDescent="0.25">
      <c r="A292" s="5" t="s">
        <v>920</v>
      </c>
      <c r="B292" s="5" t="s">
        <v>918</v>
      </c>
      <c r="C292" s="5" t="s">
        <v>917</v>
      </c>
      <c r="D292" s="5" t="s">
        <v>620</v>
      </c>
      <c r="E292" s="5" t="s">
        <v>922</v>
      </c>
      <c r="F292" s="5" t="s">
        <v>921</v>
      </c>
      <c r="G292" s="5">
        <v>2</v>
      </c>
      <c r="H292" s="15">
        <v>1</v>
      </c>
      <c r="I292" s="4"/>
      <c r="J292" s="13">
        <f>IFERROR(IF(INDEX('11.1_Outliers-Generation'!$N$5:$N$500,MATCH($F292,'11.1_Outliers-Generation'!$F$5:$F$500,0))&lt;&gt;"N",
INDEX('11.1_Outliers-Generation'!J$5:J$500,MATCH($F292,'11.1_Outliers-Generation'!$F$5:$F$500,0)),""),"")</f>
        <v>0.58788858831174717</v>
      </c>
      <c r="K292" s="8">
        <f>IFERROR(IF(INDEX('11.1_Outliers-Generation'!$N$5:$N$500,MATCH($F292,'11.1_Outliers-Generation'!$F$5:$F$500,0))&lt;&gt;"N",
INDEX('11.1_Outliers-Generation'!K$5:K$500,MATCH($F292,'11.1_Outliers-Generation'!$F$5:$F$500,0)),""),"")</f>
        <v>2012</v>
      </c>
      <c r="L292" s="13" t="str">
        <f>IFERROR(IF(INDEX('11.1_Outliers-Generation'!$N$5:$N$500,MATCH($F292,'11.1_Outliers-Generation'!$F$5:$F$500,0))&lt;&gt;"N",
INDEX('11.1_Outliers-Generation'!L$5:L$500,MATCH($F292,'11.1_Outliers-Generation'!$F$5:$F$500,0)),""),"")</f>
        <v>WaW_254</v>
      </c>
      <c r="M292" s="14">
        <f>IFERROR(IF(INDEX('11.2_Outliers-Collection_cov'!$N$5:$N$500,MATCH($F292,'11.2_Outliers-Collection_cov'!$F$5:$F$500,0))&lt;&gt;"N",
INDEX('11.2_Outliers-Collection_cov'!J$5:J$500,MATCH($F292,'11.2_Outliers-Collection_cov'!$F$5:$F$500,0)),""),"")</f>
        <v>23.65</v>
      </c>
      <c r="N292" s="8">
        <f>IFERROR(IF(INDEX('11.2_Outliers-Collection_cov'!$N$5:$N$500,MATCH($F292,'11.2_Outliers-Collection_cov'!$F$5:$F$500,0))&lt;&gt;"N",
INDEX('11.2_Outliers-Collection_cov'!K$5:K$500,MATCH($F292,'11.2_Outliers-Collection_cov'!$F$5:$F$500,0)),""),"")</f>
        <v>2012</v>
      </c>
      <c r="O292" s="13" t="str">
        <f>IFERROR(IF(INDEX('11.2_Outliers-Collection_cov'!$N$5:$N$500,MATCH($F292,'11.2_Outliers-Collection_cov'!$F$5:$F$500,0))&lt;&gt;"N",
INDEX('11.2_Outliers-Collection_cov'!L$5:L$500,MATCH($F292,'11.2_Outliers-Collection_cov'!$F$5:$F$500,0)),""),"")</f>
        <v>WaW_254</v>
      </c>
      <c r="P292" s="14">
        <f>IFERROR(IF(INDEX('11.3_Outliers-Plastic'!$N$5:$N$500,MATCH($F292,'11.3_Outliers-Plastic'!$F$5:$F$500,0))&lt;&gt;"N",
INDEX('11.3_Outliers-Plastic'!J$5:J$500,MATCH($F292,'11.3_Outliers-Plastic'!$F$5:$F$500,0)),""),"")</f>
        <v>6.6666666666666679</v>
      </c>
      <c r="Q292" s="8">
        <f>IFERROR(IF(INDEX('11.3_Outliers-Plastic'!$N$5:$N$500,MATCH($F292,'11.3_Outliers-Plastic'!$F$5:$F$500,0))&lt;&gt;"N",
INDEX('11.3_Outliers-Plastic'!K$5:K$500,MATCH($F292,'11.3_Outliers-Plastic'!$F$5:$F$500,0)),""),"")</f>
        <v>2012</v>
      </c>
      <c r="R292" s="14" t="str">
        <f>IFERROR(IF(INDEX('11.3_Outliers-Plastic'!$N$5:$N$500,MATCH($F292,'11.3_Outliers-Plastic'!$F$5:$F$500,0))&lt;&gt;"N",
INDEX('11.3_Outliers-Plastic'!L$5:L$500,MATCH($F292,'11.3_Outliers-Plastic'!$F$5:$F$500,0)),""),"")</f>
        <v>WaW_254</v>
      </c>
      <c r="S292" s="12"/>
      <c r="T292" s="5"/>
      <c r="U292" s="5" t="s">
        <v>1569</v>
      </c>
      <c r="V292" s="14">
        <f>IFERROR(IF(INDEX('11.5_Outliers-Other_recovery'!$N$5:$N$500,MATCH($F292,'11.5_Outliers-Other_recovery'!$F$5:$F$500,0))&lt;&gt;"N",
INDEX('11.5_Outliers-Other_recovery'!J$5:J$500,MATCH($F292,'11.5_Outliers-Other_recovery'!$F$5:$F$500,0)),""),"")</f>
        <v>0</v>
      </c>
      <c r="W292" s="8">
        <f>IFERROR(IF(INDEX('11.5_Outliers-Other_recovery'!$N$5:$N$500,MATCH($F292,'11.5_Outliers-Other_recovery'!$F$5:$F$500,0))&lt;&gt;"N",
INDEX('11.5_Outliers-Other_recovery'!K$5:K$500,MATCH($F292,'11.5_Outliers-Other_recovery'!$F$5:$F$500,0)),""),"")</f>
        <v>2012</v>
      </c>
      <c r="X292" s="14" t="str">
        <f>IFERROR(IF(INDEX('11.5_Outliers-Other_recovery'!$N$5:$N$500,MATCH($F292,'11.5_Outliers-Other_recovery'!$F$5:$F$500,0))&lt;&gt;"N",
INDEX('11.5_Outliers-Other_recovery'!L$5:L$500,MATCH($F292,'11.5_Outliers-Other_recovery'!$F$5:$F$500,0)),""),"")</f>
        <v>WaW_254</v>
      </c>
      <c r="Y292" s="14">
        <f>IFERROR(IF(INDEX('11.4_Outliers-Formal_dry_recy'!$N$5:$N$500,MATCH($F292,'11.4_Outliers-Formal_dry_recy'!$F$5:$F$500,0))&lt;&gt;"N",
INDEX('11.4_Outliers-Formal_dry_recy'!J$5:J$500,MATCH($F292,'11.4_Outliers-Formal_dry_recy'!$F$5:$F$500,0)),""),"")</f>
        <v>0</v>
      </c>
      <c r="Z292" s="8">
        <f>IFERROR(IF(INDEX('11.4_Outliers-Formal_dry_recy'!$N$5:$N$500,MATCH($F292,'11.4_Outliers-Formal_dry_recy'!$F$5:$F$500,0))&lt;&gt;"N",
INDEX('11.4_Outliers-Formal_dry_recy'!K$5:K$500,MATCH($F292,'11.4_Outliers-Formal_dry_recy'!$F$5:$F$500,0)),""),"")</f>
        <v>2012</v>
      </c>
      <c r="AA292" s="14" t="str">
        <f>IFERROR(IF(INDEX('11.4_Outliers-Formal_dry_recy'!$N$5:$N$500,MATCH($F292,'11.4_Outliers-Formal_dry_recy'!$F$5:$F$500,0))&lt;&gt;"N",
INDEX('11.4_Outliers-Formal_dry_recy'!L$5:L$500,MATCH($F292,'11.4_Outliers-Formal_dry_recy'!$F$5:$F$500,0)),""),"")</f>
        <v>WaW_254</v>
      </c>
      <c r="AB292" s="14">
        <f>IFERROR(IF(INDEX('11.6_Outliers-Incineration'!$N$5:$N$500,MATCH($F292,'11.6_Outliers-Incineration'!$F$5:$F$500,0))&lt;&gt;"N",
INDEX('11.6_Outliers-Incineration'!J$5:J$500,MATCH($F292,'11.6_Outliers-Incineration'!$F$5:$F$500,0)),""),"")</f>
        <v>0</v>
      </c>
      <c r="AC292" s="8">
        <f>IFERROR(IF(INDEX('11.6_Outliers-Incineration'!$N$5:$N$500,MATCH($F292,'11.6_Outliers-Incineration'!$F$5:$F$500,0))&lt;&gt;"N",
INDEX('11.6_Outliers-Incineration'!K$5:K$500,MATCH($F292,'11.6_Outliers-Incineration'!$F$5:$F$500,0)),""),"")</f>
        <v>2012</v>
      </c>
      <c r="AD292" s="14" t="str">
        <f>IFERROR(IF(INDEX('11.6_Outliers-Incineration'!$N$5:$N$500,MATCH($F292,'11.6_Outliers-Incineration'!$F$5:$F$500,0))&lt;&gt;"N",
INDEX('11.6_Outliers-Incineration'!L$5:L$500,MATCH($F292,'11.6_Outliers-Incineration'!$F$5:$F$500,0)),""),"")</f>
        <v>WaW_254</v>
      </c>
      <c r="AE292" s="14">
        <v>0</v>
      </c>
      <c r="AF292" s="8">
        <v>2012</v>
      </c>
      <c r="AG292" s="14" t="s">
        <v>920</v>
      </c>
      <c r="AI292" s="5"/>
      <c r="AJ292" s="5" t="s">
        <v>1569</v>
      </c>
      <c r="AK292" s="5">
        <f t="shared" si="4"/>
        <v>7</v>
      </c>
    </row>
    <row r="293" spans="1:37" x14ac:dyDescent="0.25">
      <c r="A293" s="5" t="s">
        <v>928</v>
      </c>
      <c r="B293" s="5" t="s">
        <v>3</v>
      </c>
      <c r="C293" s="5" t="s">
        <v>924</v>
      </c>
      <c r="D293" s="5" t="s">
        <v>620</v>
      </c>
      <c r="E293" s="5" t="s">
        <v>930</v>
      </c>
      <c r="F293" s="5" t="s">
        <v>929</v>
      </c>
      <c r="G293" s="5">
        <v>2</v>
      </c>
      <c r="H293" s="15">
        <v>3</v>
      </c>
      <c r="I293" s="4" t="s">
        <v>1937</v>
      </c>
      <c r="J293" s="13" t="str">
        <f>IFERROR(IF(INDEX('11.1_Outliers-Generation'!$N$5:$N$500,MATCH($F293,'11.1_Outliers-Generation'!$F$5:$F$500,0))&lt;&gt;"N",
INDEX('11.1_Outliers-Generation'!J$5:J$500,MATCH($F293,'11.1_Outliers-Generation'!$F$5:$F$500,0)),""),"")</f>
        <v/>
      </c>
      <c r="K293" s="8" t="str">
        <f>IFERROR(IF(INDEX('11.1_Outliers-Generation'!$N$5:$N$500,MATCH($F293,'11.1_Outliers-Generation'!$F$5:$F$500,0))&lt;&gt;"N",
INDEX('11.1_Outliers-Generation'!K$5:K$500,MATCH($F293,'11.1_Outliers-Generation'!$F$5:$F$500,0)),""),"")</f>
        <v/>
      </c>
      <c r="L293" s="13" t="str">
        <f>IFERROR(IF(INDEX('11.1_Outliers-Generation'!$N$5:$N$500,MATCH($F293,'11.1_Outliers-Generation'!$F$5:$F$500,0))&lt;&gt;"N",
INDEX('11.1_Outliers-Generation'!L$5:L$500,MATCH($F293,'11.1_Outliers-Generation'!$F$5:$F$500,0)),""),"")</f>
        <v/>
      </c>
      <c r="M293" s="14" t="str">
        <f>IFERROR(IF(INDEX('11.2_Outliers-Collection_cov'!$N$5:$N$500,MATCH($F293,'11.2_Outliers-Collection_cov'!$F$5:$F$500,0))&lt;&gt;"N",
INDEX('11.2_Outliers-Collection_cov'!J$5:J$500,MATCH($F293,'11.2_Outliers-Collection_cov'!$F$5:$F$500,0)),""),"")</f>
        <v/>
      </c>
      <c r="N293" s="8" t="str">
        <f>IFERROR(IF(INDEX('11.2_Outliers-Collection_cov'!$N$5:$N$500,MATCH($F293,'11.2_Outliers-Collection_cov'!$F$5:$F$500,0))&lt;&gt;"N",
INDEX('11.2_Outliers-Collection_cov'!K$5:K$500,MATCH($F293,'11.2_Outliers-Collection_cov'!$F$5:$F$500,0)),""),"")</f>
        <v/>
      </c>
      <c r="O293" s="13" t="str">
        <f>IFERROR(IF(INDEX('11.2_Outliers-Collection_cov'!$N$5:$N$500,MATCH($F293,'11.2_Outliers-Collection_cov'!$F$5:$F$500,0))&lt;&gt;"N",
INDEX('11.2_Outliers-Collection_cov'!L$5:L$500,MATCH($F293,'11.2_Outliers-Collection_cov'!$F$5:$F$500,0)),""),"")</f>
        <v/>
      </c>
      <c r="P293" s="14">
        <f>IFERROR(IF(INDEX('11.3_Outliers-Plastic'!$N$5:$N$500,MATCH($F293,'11.3_Outliers-Plastic'!$F$5:$F$500,0))&lt;&gt;"N",
INDEX('11.3_Outliers-Plastic'!J$5:J$500,MATCH($F293,'11.3_Outliers-Plastic'!$F$5:$F$500,0)),""),"")</f>
        <v>4</v>
      </c>
      <c r="Q293" s="8" t="str">
        <f>IFERROR(IF(INDEX('11.3_Outliers-Plastic'!$N$5:$N$500,MATCH($F293,'11.3_Outliers-Plastic'!$F$5:$F$500,0))&lt;&gt;"N",
INDEX('11.3_Outliers-Plastic'!K$5:K$500,MATCH($F293,'11.3_Outliers-Plastic'!$F$5:$F$500,0)),""),"")</f>
        <v/>
      </c>
      <c r="R293" s="14" t="str">
        <f>IFERROR(IF(INDEX('11.3_Outliers-Plastic'!$N$5:$N$500,MATCH($F293,'11.3_Outliers-Plastic'!$F$5:$F$500,0))&lt;&gt;"N",
INDEX('11.3_Outliers-Plastic'!L$5:L$500,MATCH($F293,'11.3_Outliers-Plastic'!$F$5:$F$500,0)),""),"")</f>
        <v>WaW_258</v>
      </c>
      <c r="S293" s="12"/>
      <c r="T293" s="5"/>
      <c r="U293" s="5" t="s">
        <v>1569</v>
      </c>
      <c r="V293" s="14" t="str">
        <f>IFERROR(IF(INDEX('11.5_Outliers-Other_recovery'!$N$5:$N$500,MATCH($F293,'11.5_Outliers-Other_recovery'!$F$5:$F$500,0))&lt;&gt;"N",
INDEX('11.5_Outliers-Other_recovery'!J$5:J$500,MATCH($F293,'11.5_Outliers-Other_recovery'!$F$5:$F$500,0)),""),"")</f>
        <v/>
      </c>
      <c r="W293" s="8" t="str">
        <f>IFERROR(IF(INDEX('11.5_Outliers-Other_recovery'!$N$5:$N$500,MATCH($F293,'11.5_Outliers-Other_recovery'!$F$5:$F$500,0))&lt;&gt;"N",
INDEX('11.5_Outliers-Other_recovery'!K$5:K$500,MATCH($F293,'11.5_Outliers-Other_recovery'!$F$5:$F$500,0)),""),"")</f>
        <v/>
      </c>
      <c r="X293" s="14" t="str">
        <f>IFERROR(IF(INDEX('11.5_Outliers-Other_recovery'!$N$5:$N$500,MATCH($F293,'11.5_Outliers-Other_recovery'!$F$5:$F$500,0))&lt;&gt;"N",
INDEX('11.5_Outliers-Other_recovery'!L$5:L$500,MATCH($F293,'11.5_Outliers-Other_recovery'!$F$5:$F$500,0)),""),"")</f>
        <v/>
      </c>
      <c r="Y293" s="14" t="str">
        <f>IFERROR(IF(INDEX('11.4_Outliers-Formal_dry_recy'!$N$5:$N$500,MATCH($F293,'11.4_Outliers-Formal_dry_recy'!$F$5:$F$500,0))&lt;&gt;"N",
INDEX('11.4_Outliers-Formal_dry_recy'!J$5:J$500,MATCH($F293,'11.4_Outliers-Formal_dry_recy'!$F$5:$F$500,0)),""),"")</f>
        <v/>
      </c>
      <c r="Z293" s="8" t="str">
        <f>IFERROR(IF(INDEX('11.4_Outliers-Formal_dry_recy'!$N$5:$N$500,MATCH($F293,'11.4_Outliers-Formal_dry_recy'!$F$5:$F$500,0))&lt;&gt;"N",
INDEX('11.4_Outliers-Formal_dry_recy'!K$5:K$500,MATCH($F293,'11.4_Outliers-Formal_dry_recy'!$F$5:$F$500,0)),""),"")</f>
        <v/>
      </c>
      <c r="AA293" s="14" t="str">
        <f>IFERROR(IF(INDEX('11.4_Outliers-Formal_dry_recy'!$N$5:$N$500,MATCH($F293,'11.4_Outliers-Formal_dry_recy'!$F$5:$F$500,0))&lt;&gt;"N",
INDEX('11.4_Outliers-Formal_dry_recy'!L$5:L$500,MATCH($F293,'11.4_Outliers-Formal_dry_recy'!$F$5:$F$500,0)),""),"")</f>
        <v/>
      </c>
      <c r="AB293" s="14" t="str">
        <f>IFERROR(IF(INDEX('11.6_Outliers-Incineration'!$N$5:$N$500,MATCH($F293,'11.6_Outliers-Incineration'!$F$5:$F$500,0))&lt;&gt;"N",
INDEX('11.6_Outliers-Incineration'!J$5:J$500,MATCH($F293,'11.6_Outliers-Incineration'!$F$5:$F$500,0)),""),"")</f>
        <v/>
      </c>
      <c r="AC293" s="8" t="str">
        <f>IFERROR(IF(INDEX('11.6_Outliers-Incineration'!$N$5:$N$500,MATCH($F293,'11.6_Outliers-Incineration'!$F$5:$F$500,0))&lt;&gt;"N",
INDEX('11.6_Outliers-Incineration'!K$5:K$500,MATCH($F293,'11.6_Outliers-Incineration'!$F$5:$F$500,0)),""),"")</f>
        <v/>
      </c>
      <c r="AD293" s="14" t="str">
        <f>IFERROR(IF(INDEX('11.6_Outliers-Incineration'!$N$5:$N$500,MATCH($F293,'11.6_Outliers-Incineration'!$F$5:$F$500,0))&lt;&gt;"N",
INDEX('11.6_Outliers-Incineration'!L$5:L$500,MATCH($F293,'11.6_Outliers-Incineration'!$F$5:$F$500,0)),""),"")</f>
        <v/>
      </c>
      <c r="AE293" s="14" t="s">
        <v>1569</v>
      </c>
      <c r="AF293" s="8" t="s">
        <v>1569</v>
      </c>
      <c r="AG293" s="14" t="s">
        <v>1569</v>
      </c>
      <c r="AI293" s="5"/>
      <c r="AJ293" s="5" t="s">
        <v>1569</v>
      </c>
      <c r="AK293" s="5">
        <f t="shared" si="4"/>
        <v>1</v>
      </c>
    </row>
    <row r="294" spans="1:37" x14ac:dyDescent="0.25">
      <c r="A294" s="5" t="s">
        <v>931</v>
      </c>
      <c r="B294" s="5" t="s">
        <v>3</v>
      </c>
      <c r="C294" s="5" t="s">
        <v>924</v>
      </c>
      <c r="D294" s="5" t="s">
        <v>620</v>
      </c>
      <c r="E294" s="5" t="s">
        <v>933</v>
      </c>
      <c r="F294" s="5" t="s">
        <v>932</v>
      </c>
      <c r="G294" s="5">
        <v>2</v>
      </c>
      <c r="H294" s="15">
        <v>2</v>
      </c>
      <c r="I294" s="4" t="s">
        <v>1938</v>
      </c>
      <c r="J294" s="13" t="str">
        <f>IFERROR(IF(INDEX('11.1_Outliers-Generation'!$N$5:$N$500,MATCH($F294,'11.1_Outliers-Generation'!$F$5:$F$500,0))&lt;&gt;"N",
INDEX('11.1_Outliers-Generation'!J$5:J$500,MATCH($F294,'11.1_Outliers-Generation'!$F$5:$F$500,0)),""),"")</f>
        <v/>
      </c>
      <c r="K294" s="8" t="str">
        <f>IFERROR(IF(INDEX('11.1_Outliers-Generation'!$N$5:$N$500,MATCH($F294,'11.1_Outliers-Generation'!$F$5:$F$500,0))&lt;&gt;"N",
INDEX('11.1_Outliers-Generation'!K$5:K$500,MATCH($F294,'11.1_Outliers-Generation'!$F$5:$F$500,0)),""),"")</f>
        <v/>
      </c>
      <c r="L294" s="13" t="str">
        <f>IFERROR(IF(INDEX('11.1_Outliers-Generation'!$N$5:$N$500,MATCH($F294,'11.1_Outliers-Generation'!$F$5:$F$500,0))&lt;&gt;"N",
INDEX('11.1_Outliers-Generation'!L$5:L$500,MATCH($F294,'11.1_Outliers-Generation'!$F$5:$F$500,0)),""),"")</f>
        <v/>
      </c>
      <c r="M294" s="14" t="str">
        <f>IFERROR(IF(INDEX('11.2_Outliers-Collection_cov'!$N$5:$N$500,MATCH($F294,'11.2_Outliers-Collection_cov'!$F$5:$F$500,0))&lt;&gt;"N",
INDEX('11.2_Outliers-Collection_cov'!J$5:J$500,MATCH($F294,'11.2_Outliers-Collection_cov'!$F$5:$F$500,0)),""),"")</f>
        <v/>
      </c>
      <c r="N294" s="8" t="str">
        <f>IFERROR(IF(INDEX('11.2_Outliers-Collection_cov'!$N$5:$N$500,MATCH($F294,'11.2_Outliers-Collection_cov'!$F$5:$F$500,0))&lt;&gt;"N",
INDEX('11.2_Outliers-Collection_cov'!K$5:K$500,MATCH($F294,'11.2_Outliers-Collection_cov'!$F$5:$F$500,0)),""),"")</f>
        <v/>
      </c>
      <c r="O294" s="13" t="str">
        <f>IFERROR(IF(INDEX('11.2_Outliers-Collection_cov'!$N$5:$N$500,MATCH($F294,'11.2_Outliers-Collection_cov'!$F$5:$F$500,0))&lt;&gt;"N",
INDEX('11.2_Outliers-Collection_cov'!L$5:L$500,MATCH($F294,'11.2_Outliers-Collection_cov'!$F$5:$F$500,0)),""),"")</f>
        <v/>
      </c>
      <c r="P294" s="14">
        <f>IFERROR(IF(INDEX('11.3_Outliers-Plastic'!$N$5:$N$500,MATCH($F294,'11.3_Outliers-Plastic'!$F$5:$F$500,0))&lt;&gt;"N",
INDEX('11.3_Outliers-Plastic'!J$5:J$500,MATCH($F294,'11.3_Outliers-Plastic'!$F$5:$F$500,0)),""),"")</f>
        <v>18.8</v>
      </c>
      <c r="Q294" s="8">
        <f>IFERROR(IF(INDEX('11.3_Outliers-Plastic'!$N$5:$N$500,MATCH($F294,'11.3_Outliers-Plastic'!$F$5:$F$500,0))&lt;&gt;"N",
INDEX('11.3_Outliers-Plastic'!K$5:K$500,MATCH($F294,'11.3_Outliers-Plastic'!$F$5:$F$500,0)),""),"")</f>
        <v>2008</v>
      </c>
      <c r="R294" s="14" t="str">
        <f>IFERROR(IF(INDEX('11.3_Outliers-Plastic'!$N$5:$N$500,MATCH($F294,'11.3_Outliers-Plastic'!$F$5:$F$500,0))&lt;&gt;"N",
INDEX('11.3_Outliers-Plastic'!L$5:L$500,MATCH($F294,'11.3_Outliers-Plastic'!$F$5:$F$500,0)),""),"")</f>
        <v>WaW_259</v>
      </c>
      <c r="S294" s="12"/>
      <c r="T294" s="5"/>
      <c r="U294" s="5" t="s">
        <v>1569</v>
      </c>
      <c r="V294" s="14" t="str">
        <f>IFERROR(IF(INDEX('11.5_Outliers-Other_recovery'!$N$5:$N$500,MATCH($F294,'11.5_Outliers-Other_recovery'!$F$5:$F$500,0))&lt;&gt;"N",
INDEX('11.5_Outliers-Other_recovery'!J$5:J$500,MATCH($F294,'11.5_Outliers-Other_recovery'!$F$5:$F$500,0)),""),"")</f>
        <v/>
      </c>
      <c r="W294" s="8" t="str">
        <f>IFERROR(IF(INDEX('11.5_Outliers-Other_recovery'!$N$5:$N$500,MATCH($F294,'11.5_Outliers-Other_recovery'!$F$5:$F$500,0))&lt;&gt;"N",
INDEX('11.5_Outliers-Other_recovery'!K$5:K$500,MATCH($F294,'11.5_Outliers-Other_recovery'!$F$5:$F$500,0)),""),"")</f>
        <v/>
      </c>
      <c r="X294" s="14" t="str">
        <f>IFERROR(IF(INDEX('11.5_Outliers-Other_recovery'!$N$5:$N$500,MATCH($F294,'11.5_Outliers-Other_recovery'!$F$5:$F$500,0))&lt;&gt;"N",
INDEX('11.5_Outliers-Other_recovery'!L$5:L$500,MATCH($F294,'11.5_Outliers-Other_recovery'!$F$5:$F$500,0)),""),"")</f>
        <v/>
      </c>
      <c r="Y294" s="14" t="str">
        <f>IFERROR(IF(INDEX('11.4_Outliers-Formal_dry_recy'!$N$5:$N$500,MATCH($F294,'11.4_Outliers-Formal_dry_recy'!$F$5:$F$500,0))&lt;&gt;"N",
INDEX('11.4_Outliers-Formal_dry_recy'!J$5:J$500,MATCH($F294,'11.4_Outliers-Formal_dry_recy'!$F$5:$F$500,0)),""),"")</f>
        <v/>
      </c>
      <c r="Z294" s="8" t="str">
        <f>IFERROR(IF(INDEX('11.4_Outliers-Formal_dry_recy'!$N$5:$N$500,MATCH($F294,'11.4_Outliers-Formal_dry_recy'!$F$5:$F$500,0))&lt;&gt;"N",
INDEX('11.4_Outliers-Formal_dry_recy'!K$5:K$500,MATCH($F294,'11.4_Outliers-Formal_dry_recy'!$F$5:$F$500,0)),""),"")</f>
        <v/>
      </c>
      <c r="AA294" s="14" t="str">
        <f>IFERROR(IF(INDEX('11.4_Outliers-Formal_dry_recy'!$N$5:$N$500,MATCH($F294,'11.4_Outliers-Formal_dry_recy'!$F$5:$F$500,0))&lt;&gt;"N",
INDEX('11.4_Outliers-Formal_dry_recy'!L$5:L$500,MATCH($F294,'11.4_Outliers-Formal_dry_recy'!$F$5:$F$500,0)),""),"")</f>
        <v/>
      </c>
      <c r="AB294" s="14" t="str">
        <f>IFERROR(IF(INDEX('11.6_Outliers-Incineration'!$N$5:$N$500,MATCH($F294,'11.6_Outliers-Incineration'!$F$5:$F$500,0))&lt;&gt;"N",
INDEX('11.6_Outliers-Incineration'!J$5:J$500,MATCH($F294,'11.6_Outliers-Incineration'!$F$5:$F$500,0)),""),"")</f>
        <v/>
      </c>
      <c r="AC294" s="8" t="str">
        <f>IFERROR(IF(INDEX('11.6_Outliers-Incineration'!$N$5:$N$500,MATCH($F294,'11.6_Outliers-Incineration'!$F$5:$F$500,0))&lt;&gt;"N",
INDEX('11.6_Outliers-Incineration'!K$5:K$500,MATCH($F294,'11.6_Outliers-Incineration'!$F$5:$F$500,0)),""),"")</f>
        <v/>
      </c>
      <c r="AD294" s="14" t="str">
        <f>IFERROR(IF(INDEX('11.6_Outliers-Incineration'!$N$5:$N$500,MATCH($F294,'11.6_Outliers-Incineration'!$F$5:$F$500,0))&lt;&gt;"N",
INDEX('11.6_Outliers-Incineration'!L$5:L$500,MATCH($F294,'11.6_Outliers-Incineration'!$F$5:$F$500,0)),""),"")</f>
        <v/>
      </c>
      <c r="AE294" s="14" t="s">
        <v>1569</v>
      </c>
      <c r="AF294" s="8" t="s">
        <v>1569</v>
      </c>
      <c r="AG294" s="14" t="s">
        <v>1569</v>
      </c>
      <c r="AI294" s="5"/>
      <c r="AJ294" s="5" t="s">
        <v>1569</v>
      </c>
      <c r="AK294" s="5">
        <f t="shared" si="4"/>
        <v>1</v>
      </c>
    </row>
    <row r="295" spans="1:37" x14ac:dyDescent="0.25">
      <c r="A295" s="5" t="s">
        <v>934</v>
      </c>
      <c r="B295" s="5" t="s">
        <v>3</v>
      </c>
      <c r="C295" s="5" t="s">
        <v>924</v>
      </c>
      <c r="D295" s="5" t="s">
        <v>620</v>
      </c>
      <c r="E295" s="5" t="s">
        <v>936</v>
      </c>
      <c r="F295" s="5" t="s">
        <v>935</v>
      </c>
      <c r="G295" s="5">
        <v>2</v>
      </c>
      <c r="H295" s="15">
        <v>2</v>
      </c>
      <c r="I295" s="4" t="s">
        <v>1939</v>
      </c>
      <c r="J295" s="13">
        <f>IFERROR(IF(INDEX('11.1_Outliers-Generation'!$N$5:$N$500,MATCH($F295,'11.1_Outliers-Generation'!$F$5:$F$500,0))&lt;&gt;"N",
INDEX('11.1_Outliers-Generation'!J$5:J$500,MATCH($F295,'11.1_Outliers-Generation'!$F$5:$F$500,0)),""),"")</f>
        <v>0.55054621120166458</v>
      </c>
      <c r="K295" s="8">
        <f>IFERROR(IF(INDEX('11.1_Outliers-Generation'!$N$5:$N$500,MATCH($F295,'11.1_Outliers-Generation'!$F$5:$F$500,0))&lt;&gt;"N",
INDEX('11.1_Outliers-Generation'!K$5:K$500,MATCH($F295,'11.1_Outliers-Generation'!$F$5:$F$500,0)),""),"")</f>
        <v>2012</v>
      </c>
      <c r="L295" s="13" t="str">
        <f>IFERROR(IF(INDEX('11.1_Outliers-Generation'!$N$5:$N$500,MATCH($F295,'11.1_Outliers-Generation'!$F$5:$F$500,0))&lt;&gt;"N",
INDEX('11.1_Outliers-Generation'!L$5:L$500,MATCH($F295,'11.1_Outliers-Generation'!$F$5:$F$500,0)),""),"")</f>
        <v>WaW_260</v>
      </c>
      <c r="M295" s="14">
        <f>IFERROR(IF(INDEX('11.2_Outliers-Collection_cov'!$N$5:$N$500,MATCH($F295,'11.2_Outliers-Collection_cov'!$F$5:$F$500,0))&lt;&gt;"N",
INDEX('11.2_Outliers-Collection_cov'!J$5:J$500,MATCH($F295,'11.2_Outliers-Collection_cov'!$F$5:$F$500,0)),""),"")</f>
        <v>40</v>
      </c>
      <c r="N295" s="8">
        <f>IFERROR(IF(INDEX('11.2_Outliers-Collection_cov'!$N$5:$N$500,MATCH($F295,'11.2_Outliers-Collection_cov'!$F$5:$F$500,0))&lt;&gt;"N",
INDEX('11.2_Outliers-Collection_cov'!K$5:K$500,MATCH($F295,'11.2_Outliers-Collection_cov'!$F$5:$F$500,0)),""),"")</f>
        <v>2012</v>
      </c>
      <c r="O295" s="13" t="str">
        <f>IFERROR(IF(INDEX('11.2_Outliers-Collection_cov'!$N$5:$N$500,MATCH($F295,'11.2_Outliers-Collection_cov'!$F$5:$F$500,0))&lt;&gt;"N",
INDEX('11.2_Outliers-Collection_cov'!L$5:L$500,MATCH($F295,'11.2_Outliers-Collection_cov'!$F$5:$F$500,0)),""),"")</f>
        <v>WaW_260</v>
      </c>
      <c r="P295" s="14">
        <f>IFERROR(IF(INDEX('11.3_Outliers-Plastic'!$N$5:$N$500,MATCH($F295,'11.3_Outliers-Plastic'!$F$5:$F$500,0))&lt;&gt;"N",
INDEX('11.3_Outliers-Plastic'!J$5:J$500,MATCH($F295,'11.3_Outliers-Plastic'!$F$5:$F$500,0)),""),"")</f>
        <v>9</v>
      </c>
      <c r="Q295" s="8">
        <f>IFERROR(IF(INDEX('11.3_Outliers-Plastic'!$N$5:$N$500,MATCH($F295,'11.3_Outliers-Plastic'!$F$5:$F$500,0))&lt;&gt;"N",
INDEX('11.3_Outliers-Plastic'!K$5:K$500,MATCH($F295,'11.3_Outliers-Plastic'!$F$5:$F$500,0)),""),"")</f>
        <v>2012</v>
      </c>
      <c r="R295" s="14" t="str">
        <f>IFERROR(IF(INDEX('11.3_Outliers-Plastic'!$N$5:$N$500,MATCH($F295,'11.3_Outliers-Plastic'!$F$5:$F$500,0))&lt;&gt;"N",
INDEX('11.3_Outliers-Plastic'!L$5:L$500,MATCH($F295,'11.3_Outliers-Plastic'!$F$5:$F$500,0)),""),"")</f>
        <v>WaW_260</v>
      </c>
      <c r="S295" s="12"/>
      <c r="T295" s="5"/>
      <c r="U295" s="5" t="s">
        <v>1569</v>
      </c>
      <c r="V295" s="14">
        <f>IFERROR(IF(INDEX('11.5_Outliers-Other_recovery'!$N$5:$N$500,MATCH($F295,'11.5_Outliers-Other_recovery'!$F$5:$F$500,0))&lt;&gt;"N",
INDEX('11.5_Outliers-Other_recovery'!J$5:J$500,MATCH($F295,'11.5_Outliers-Other_recovery'!$F$5:$F$500,0)),""),"")</f>
        <v>0</v>
      </c>
      <c r="W295" s="8">
        <f>IFERROR(IF(INDEX('11.5_Outliers-Other_recovery'!$N$5:$N$500,MATCH($F295,'11.5_Outliers-Other_recovery'!$F$5:$F$500,0))&lt;&gt;"N",
INDEX('11.5_Outliers-Other_recovery'!K$5:K$500,MATCH($F295,'11.5_Outliers-Other_recovery'!$F$5:$F$500,0)),""),"")</f>
        <v>2012</v>
      </c>
      <c r="X295" s="14" t="str">
        <f>IFERROR(IF(INDEX('11.5_Outliers-Other_recovery'!$N$5:$N$500,MATCH($F295,'11.5_Outliers-Other_recovery'!$F$5:$F$500,0))&lt;&gt;"N",
INDEX('11.5_Outliers-Other_recovery'!L$5:L$500,MATCH($F295,'11.5_Outliers-Other_recovery'!$F$5:$F$500,0)),""),"")</f>
        <v>WaW_260</v>
      </c>
      <c r="Y295" s="14">
        <f>IFERROR(IF(INDEX('11.4_Outliers-Formal_dry_recy'!$N$5:$N$500,MATCH($F295,'11.4_Outliers-Formal_dry_recy'!$F$5:$F$500,0))&lt;&gt;"N",
INDEX('11.4_Outliers-Formal_dry_recy'!J$5:J$500,MATCH($F295,'11.4_Outliers-Formal_dry_recy'!$F$5:$F$500,0)),""),"")</f>
        <v>0</v>
      </c>
      <c r="Z295" s="8">
        <f>IFERROR(IF(INDEX('11.4_Outliers-Formal_dry_recy'!$N$5:$N$500,MATCH($F295,'11.4_Outliers-Formal_dry_recy'!$F$5:$F$500,0))&lt;&gt;"N",
INDEX('11.4_Outliers-Formal_dry_recy'!K$5:K$500,MATCH($F295,'11.4_Outliers-Formal_dry_recy'!$F$5:$F$500,0)),""),"")</f>
        <v>2012</v>
      </c>
      <c r="AA295" s="14" t="str">
        <f>IFERROR(IF(INDEX('11.4_Outliers-Formal_dry_recy'!$N$5:$N$500,MATCH($F295,'11.4_Outliers-Formal_dry_recy'!$F$5:$F$500,0))&lt;&gt;"N",
INDEX('11.4_Outliers-Formal_dry_recy'!L$5:L$500,MATCH($F295,'11.4_Outliers-Formal_dry_recy'!$F$5:$F$500,0)),""),"")</f>
        <v>WaW_260</v>
      </c>
      <c r="AB295" s="14">
        <f>IFERROR(IF(INDEX('11.6_Outliers-Incineration'!$N$5:$N$500,MATCH($F295,'11.6_Outliers-Incineration'!$F$5:$F$500,0))&lt;&gt;"N",
INDEX('11.6_Outliers-Incineration'!J$5:J$500,MATCH($F295,'11.6_Outliers-Incineration'!$F$5:$F$500,0)),""),"")</f>
        <v>0</v>
      </c>
      <c r="AC295" s="8">
        <f>IFERROR(IF(INDEX('11.6_Outliers-Incineration'!$N$5:$N$500,MATCH($F295,'11.6_Outliers-Incineration'!$F$5:$F$500,0))&lt;&gt;"N",
INDEX('11.6_Outliers-Incineration'!K$5:K$500,MATCH($F295,'11.6_Outliers-Incineration'!$F$5:$F$500,0)),""),"")</f>
        <v>2012</v>
      </c>
      <c r="AD295" s="14" t="str">
        <f>IFERROR(IF(INDEX('11.6_Outliers-Incineration'!$N$5:$N$500,MATCH($F295,'11.6_Outliers-Incineration'!$F$5:$F$500,0))&lt;&gt;"N",
INDEX('11.6_Outliers-Incineration'!L$5:L$500,MATCH($F295,'11.6_Outliers-Incineration'!$F$5:$F$500,0)),""),"")</f>
        <v>WaW_260</v>
      </c>
      <c r="AE295" s="14">
        <v>0</v>
      </c>
      <c r="AF295" s="8">
        <v>2012</v>
      </c>
      <c r="AG295" s="14" t="s">
        <v>934</v>
      </c>
      <c r="AI295" s="5"/>
      <c r="AJ295" s="5" t="s">
        <v>1569</v>
      </c>
      <c r="AK295" s="5">
        <f t="shared" si="4"/>
        <v>7</v>
      </c>
    </row>
    <row r="296" spans="1:37" x14ac:dyDescent="0.25">
      <c r="A296" s="5" t="s">
        <v>234</v>
      </c>
      <c r="B296" s="5" t="s">
        <v>237</v>
      </c>
      <c r="C296" s="5" t="s">
        <v>236</v>
      </c>
      <c r="D296" s="5" t="s">
        <v>35</v>
      </c>
      <c r="E296" s="5" t="s">
        <v>238</v>
      </c>
      <c r="F296" s="5" t="s">
        <v>235</v>
      </c>
      <c r="G296" s="5">
        <v>1</v>
      </c>
      <c r="H296" s="15">
        <v>1</v>
      </c>
      <c r="I296" s="4"/>
      <c r="J296" s="13">
        <f>IFERROR(IF(INDEX('11.1_Outliers-Generation'!$N$5:$N$500,MATCH($F296,'11.1_Outliers-Generation'!$F$5:$F$500,0))&lt;&gt;"N",
INDEX('11.1_Outliers-Generation'!J$5:J$500,MATCH($F296,'11.1_Outliers-Generation'!$F$5:$F$500,0)),""),"")</f>
        <v>1.8099999999999998</v>
      </c>
      <c r="K296" s="8">
        <f>IFERROR(IF(INDEX('11.1_Outliers-Generation'!$N$5:$N$500,MATCH($F296,'11.1_Outliers-Generation'!$F$5:$F$500,0))&lt;&gt;"N",
INDEX('11.1_Outliers-Generation'!K$5:K$500,MATCH($F296,'11.1_Outliers-Generation'!$F$5:$F$500,0)),""),"")</f>
        <v>2009</v>
      </c>
      <c r="L296" s="13" t="str">
        <f>IFERROR(IF(INDEX('11.1_Outliers-Generation'!$N$5:$N$500,MATCH($F296,'11.1_Outliers-Generation'!$F$5:$F$500,0))&lt;&gt;"N",
INDEX('11.1_Outliers-Generation'!L$5:L$500,MATCH($F296,'11.1_Outliers-Generation'!$F$5:$F$500,0)),""),"")</f>
        <v>WaW_261</v>
      </c>
      <c r="M296" s="14" t="str">
        <f>IFERROR(IF(INDEX('11.2_Outliers-Collection_cov'!$N$5:$N$500,MATCH($F296,'11.2_Outliers-Collection_cov'!$F$5:$F$500,0))&lt;&gt;"N",
INDEX('11.2_Outliers-Collection_cov'!J$5:J$500,MATCH($F296,'11.2_Outliers-Collection_cov'!$F$5:$F$500,0)),""),"")</f>
        <v/>
      </c>
      <c r="N296" s="8" t="str">
        <f>IFERROR(IF(INDEX('11.2_Outliers-Collection_cov'!$N$5:$N$500,MATCH($F296,'11.2_Outliers-Collection_cov'!$F$5:$F$500,0))&lt;&gt;"N",
INDEX('11.2_Outliers-Collection_cov'!K$5:K$500,MATCH($F296,'11.2_Outliers-Collection_cov'!$F$5:$F$500,0)),""),"")</f>
        <v/>
      </c>
      <c r="O296" s="13" t="str">
        <f>IFERROR(IF(INDEX('11.2_Outliers-Collection_cov'!$N$5:$N$500,MATCH($F296,'11.2_Outliers-Collection_cov'!$F$5:$F$500,0))&lt;&gt;"N",
INDEX('11.2_Outliers-Collection_cov'!L$5:L$500,MATCH($F296,'11.2_Outliers-Collection_cov'!$F$5:$F$500,0)),""),"")</f>
        <v/>
      </c>
      <c r="P296" s="14" t="str">
        <f>IFERROR(IF(INDEX('11.3_Outliers-Plastic'!$N$5:$N$500,MATCH($F296,'11.3_Outliers-Plastic'!$F$5:$F$500,0))&lt;&gt;"N",
INDEX('11.3_Outliers-Plastic'!J$5:J$500,MATCH($F296,'11.3_Outliers-Plastic'!$F$5:$F$500,0)),""),"")</f>
        <v/>
      </c>
      <c r="Q296" s="8" t="str">
        <f>IFERROR(IF(INDEX('11.3_Outliers-Plastic'!$N$5:$N$500,MATCH($F296,'11.3_Outliers-Plastic'!$F$5:$F$500,0))&lt;&gt;"N",
INDEX('11.3_Outliers-Plastic'!K$5:K$500,MATCH($F296,'11.3_Outliers-Plastic'!$F$5:$F$500,0)),""),"")</f>
        <v/>
      </c>
      <c r="R296" s="14" t="str">
        <f>IFERROR(IF(INDEX('11.3_Outliers-Plastic'!$N$5:$N$500,MATCH($F296,'11.3_Outliers-Plastic'!$F$5:$F$500,0))&lt;&gt;"N",
INDEX('11.3_Outliers-Plastic'!L$5:L$500,MATCH($F296,'11.3_Outliers-Plastic'!$F$5:$F$500,0)),""),"")</f>
        <v/>
      </c>
      <c r="S296" s="12"/>
      <c r="T296" s="5"/>
      <c r="U296" s="5" t="s">
        <v>1569</v>
      </c>
      <c r="V296" s="14" t="str">
        <f>IFERROR(IF(INDEX('11.5_Outliers-Other_recovery'!$N$5:$N$500,MATCH($F296,'11.5_Outliers-Other_recovery'!$F$5:$F$500,0))&lt;&gt;"N",
INDEX('11.5_Outliers-Other_recovery'!J$5:J$500,MATCH($F296,'11.5_Outliers-Other_recovery'!$F$5:$F$500,0)),""),"")</f>
        <v/>
      </c>
      <c r="W296" s="8" t="str">
        <f>IFERROR(IF(INDEX('11.5_Outliers-Other_recovery'!$N$5:$N$500,MATCH($F296,'11.5_Outliers-Other_recovery'!$F$5:$F$500,0))&lt;&gt;"N",
INDEX('11.5_Outliers-Other_recovery'!K$5:K$500,MATCH($F296,'11.5_Outliers-Other_recovery'!$F$5:$F$500,0)),""),"")</f>
        <v/>
      </c>
      <c r="X296" s="14" t="str">
        <f>IFERROR(IF(INDEX('11.5_Outliers-Other_recovery'!$N$5:$N$500,MATCH($F296,'11.5_Outliers-Other_recovery'!$F$5:$F$500,0))&lt;&gt;"N",
INDEX('11.5_Outliers-Other_recovery'!L$5:L$500,MATCH($F296,'11.5_Outliers-Other_recovery'!$F$5:$F$500,0)),""),"")</f>
        <v/>
      </c>
      <c r="Y296" s="14" t="str">
        <f>IFERROR(IF(INDEX('11.4_Outliers-Formal_dry_recy'!$N$5:$N$500,MATCH($F296,'11.4_Outliers-Formal_dry_recy'!$F$5:$F$500,0))&lt;&gt;"N",
INDEX('11.4_Outliers-Formal_dry_recy'!J$5:J$500,MATCH($F296,'11.4_Outliers-Formal_dry_recy'!$F$5:$F$500,0)),""),"")</f>
        <v/>
      </c>
      <c r="Z296" s="8" t="str">
        <f>IFERROR(IF(INDEX('11.4_Outliers-Formal_dry_recy'!$N$5:$N$500,MATCH($F296,'11.4_Outliers-Formal_dry_recy'!$F$5:$F$500,0))&lt;&gt;"N",
INDEX('11.4_Outliers-Formal_dry_recy'!K$5:K$500,MATCH($F296,'11.4_Outliers-Formal_dry_recy'!$F$5:$F$500,0)),""),"")</f>
        <v/>
      </c>
      <c r="AA296" s="14" t="str">
        <f>IFERROR(IF(INDEX('11.4_Outliers-Formal_dry_recy'!$N$5:$N$500,MATCH($F296,'11.4_Outliers-Formal_dry_recy'!$F$5:$F$500,0))&lt;&gt;"N",
INDEX('11.4_Outliers-Formal_dry_recy'!L$5:L$500,MATCH($F296,'11.4_Outliers-Formal_dry_recy'!$F$5:$F$500,0)),""),"")</f>
        <v/>
      </c>
      <c r="AB296" s="14" t="str">
        <f>IFERROR(IF(INDEX('11.6_Outliers-Incineration'!$N$5:$N$500,MATCH($F296,'11.6_Outliers-Incineration'!$F$5:$F$500,0))&lt;&gt;"N",
INDEX('11.6_Outliers-Incineration'!J$5:J$500,MATCH($F296,'11.6_Outliers-Incineration'!$F$5:$F$500,0)),""),"")</f>
        <v/>
      </c>
      <c r="AC296" s="8" t="str">
        <f>IFERROR(IF(INDEX('11.6_Outliers-Incineration'!$N$5:$N$500,MATCH($F296,'11.6_Outliers-Incineration'!$F$5:$F$500,0))&lt;&gt;"N",
INDEX('11.6_Outliers-Incineration'!K$5:K$500,MATCH($F296,'11.6_Outliers-Incineration'!$F$5:$F$500,0)),""),"")</f>
        <v/>
      </c>
      <c r="AD296" s="14" t="str">
        <f>IFERROR(IF(INDEX('11.6_Outliers-Incineration'!$N$5:$N$500,MATCH($F296,'11.6_Outliers-Incineration'!$F$5:$F$500,0))&lt;&gt;"N",
INDEX('11.6_Outliers-Incineration'!L$5:L$500,MATCH($F296,'11.6_Outliers-Incineration'!$F$5:$F$500,0)),""),"")</f>
        <v/>
      </c>
      <c r="AE296" s="14" t="s">
        <v>1569</v>
      </c>
      <c r="AF296" s="8" t="s">
        <v>1569</v>
      </c>
      <c r="AG296" s="14" t="s">
        <v>1569</v>
      </c>
      <c r="AI296" s="5"/>
      <c r="AJ296" s="5" t="s">
        <v>1569</v>
      </c>
      <c r="AK296" s="5">
        <f t="shared" si="4"/>
        <v>1</v>
      </c>
    </row>
    <row r="297" spans="1:37" x14ac:dyDescent="0.25">
      <c r="A297" s="5" t="s">
        <v>239</v>
      </c>
      <c r="B297" s="5" t="s">
        <v>242</v>
      </c>
      <c r="C297" s="5" t="s">
        <v>241</v>
      </c>
      <c r="D297" s="5" t="s">
        <v>35</v>
      </c>
      <c r="E297" s="5" t="s">
        <v>243</v>
      </c>
      <c r="F297" s="5" t="s">
        <v>240</v>
      </c>
      <c r="G297" s="5">
        <v>2</v>
      </c>
      <c r="H297" s="15">
        <v>2</v>
      </c>
      <c r="I297" s="4" t="s">
        <v>1940</v>
      </c>
      <c r="J297" s="13">
        <f>IFERROR(IF(INDEX('11.1_Outliers-Generation'!$N$5:$N$500,MATCH($F297,'11.1_Outliers-Generation'!$F$5:$F$500,0))&lt;&gt;"N",
INDEX('11.1_Outliers-Generation'!J$5:J$500,MATCH($F297,'11.1_Outliers-Generation'!$F$5:$F$500,0)),""),"")</f>
        <v>1.0027397260273974</v>
      </c>
      <c r="K297" s="8">
        <f>IFERROR(IF(INDEX('11.1_Outliers-Generation'!$N$5:$N$500,MATCH($F297,'11.1_Outliers-Generation'!$F$5:$F$500,0))&lt;&gt;"N",
INDEX('11.1_Outliers-Generation'!K$5:K$500,MATCH($F297,'11.1_Outliers-Generation'!$F$5:$F$500,0)),""),"")</f>
        <v>2013</v>
      </c>
      <c r="L297" s="13" t="str">
        <f>IFERROR(IF(INDEX('11.1_Outliers-Generation'!$N$5:$N$500,MATCH($F297,'11.1_Outliers-Generation'!$F$5:$F$500,0))&lt;&gt;"N",
INDEX('11.1_Outliers-Generation'!L$5:L$500,MATCH($F297,'11.1_Outliers-Generation'!$F$5:$F$500,0)),""),"")</f>
        <v>WaW_262</v>
      </c>
      <c r="M297" s="14">
        <f>IFERROR(IF(INDEX('11.2_Outliers-Collection_cov'!$N$5:$N$500,MATCH($F297,'11.2_Outliers-Collection_cov'!$F$5:$F$500,0))&lt;&gt;"N",
INDEX('11.2_Outliers-Collection_cov'!J$5:J$500,MATCH($F297,'11.2_Outliers-Collection_cov'!$F$5:$F$500,0)),""),"")</f>
        <v>100</v>
      </c>
      <c r="N297" s="8">
        <f>IFERROR(IF(INDEX('11.2_Outliers-Collection_cov'!$N$5:$N$500,MATCH($F297,'11.2_Outliers-Collection_cov'!$F$5:$F$500,0))&lt;&gt;"N",
INDEX('11.2_Outliers-Collection_cov'!K$5:K$500,MATCH($F297,'11.2_Outliers-Collection_cov'!$F$5:$F$500,0)),""),"")</f>
        <v>2013</v>
      </c>
      <c r="O297" s="13" t="str">
        <f>IFERROR(IF(INDEX('11.2_Outliers-Collection_cov'!$N$5:$N$500,MATCH($F297,'11.2_Outliers-Collection_cov'!$F$5:$F$500,0))&lt;&gt;"N",
INDEX('11.2_Outliers-Collection_cov'!L$5:L$500,MATCH($F297,'11.2_Outliers-Collection_cov'!$F$5:$F$500,0)),""),"")</f>
        <v>WaW_262</v>
      </c>
      <c r="P297" s="14">
        <f>IFERROR(IF(INDEX('11.3_Outliers-Plastic'!$N$5:$N$500,MATCH($F297,'11.3_Outliers-Plastic'!$F$5:$F$500,0))&lt;&gt;"N",
INDEX('11.3_Outliers-Plastic'!J$5:J$500,MATCH($F297,'11.3_Outliers-Plastic'!$F$5:$F$500,0)),""),"")</f>
        <v>5</v>
      </c>
      <c r="Q297" s="8">
        <f>IFERROR(IF(INDEX('11.3_Outliers-Plastic'!$N$5:$N$500,MATCH($F297,'11.3_Outliers-Plastic'!$F$5:$F$500,0))&lt;&gt;"N",
INDEX('11.3_Outliers-Plastic'!K$5:K$500,MATCH($F297,'11.3_Outliers-Plastic'!$F$5:$F$500,0)),""),"")</f>
        <v>2013</v>
      </c>
      <c r="R297" s="14" t="str">
        <f>IFERROR(IF(INDEX('11.3_Outliers-Plastic'!$N$5:$N$500,MATCH($F297,'11.3_Outliers-Plastic'!$F$5:$F$500,0))&lt;&gt;"N",
INDEX('11.3_Outliers-Plastic'!L$5:L$500,MATCH($F297,'11.3_Outliers-Plastic'!$F$5:$F$500,0)),""),"")</f>
        <v>WaW_262</v>
      </c>
      <c r="S297" s="12"/>
      <c r="T297" s="5"/>
      <c r="U297" s="5" t="s">
        <v>1569</v>
      </c>
      <c r="V297" s="14">
        <f>IFERROR(IF(INDEX('11.5_Outliers-Other_recovery'!$N$5:$N$500,MATCH($F297,'11.5_Outliers-Other_recovery'!$F$5:$F$500,0))&lt;&gt;"N",
INDEX('11.5_Outliers-Other_recovery'!J$5:J$500,MATCH($F297,'11.5_Outliers-Other_recovery'!$F$5:$F$500,0)),""),"")</f>
        <v>0</v>
      </c>
      <c r="W297" s="8">
        <f>IFERROR(IF(INDEX('11.5_Outliers-Other_recovery'!$N$5:$N$500,MATCH($F297,'11.5_Outliers-Other_recovery'!$F$5:$F$500,0))&lt;&gt;"N",
INDEX('11.5_Outliers-Other_recovery'!K$5:K$500,MATCH($F297,'11.5_Outliers-Other_recovery'!$F$5:$F$500,0)),""),"")</f>
        <v>2013</v>
      </c>
      <c r="X297" s="14" t="str">
        <f>IFERROR(IF(INDEX('11.5_Outliers-Other_recovery'!$N$5:$N$500,MATCH($F297,'11.5_Outliers-Other_recovery'!$F$5:$F$500,0))&lt;&gt;"N",
INDEX('11.5_Outliers-Other_recovery'!L$5:L$500,MATCH($F297,'11.5_Outliers-Other_recovery'!$F$5:$F$500,0)),""),"")</f>
        <v>WaW_262</v>
      </c>
      <c r="Y297" s="14">
        <f>IFERROR(IF(INDEX('11.4_Outliers-Formal_dry_recy'!$N$5:$N$500,MATCH($F297,'11.4_Outliers-Formal_dry_recy'!$F$5:$F$500,0))&lt;&gt;"N",
INDEX('11.4_Outliers-Formal_dry_recy'!J$5:J$500,MATCH($F297,'11.4_Outliers-Formal_dry_recy'!$F$5:$F$500,0)),""),"")</f>
        <v>37.197000000000003</v>
      </c>
      <c r="Z297" s="8">
        <f>IFERROR(IF(INDEX('11.4_Outliers-Formal_dry_recy'!$N$5:$N$500,MATCH($F297,'11.4_Outliers-Formal_dry_recy'!$F$5:$F$500,0))&lt;&gt;"N",
INDEX('11.4_Outliers-Formal_dry_recy'!K$5:K$500,MATCH($F297,'11.4_Outliers-Formal_dry_recy'!$F$5:$F$500,0)),""),"")</f>
        <v>2013</v>
      </c>
      <c r="AA297" s="14" t="str">
        <f>IFERROR(IF(INDEX('11.4_Outliers-Formal_dry_recy'!$N$5:$N$500,MATCH($F297,'11.4_Outliers-Formal_dry_recy'!$F$5:$F$500,0))&lt;&gt;"N",
INDEX('11.4_Outliers-Formal_dry_recy'!L$5:L$500,MATCH($F297,'11.4_Outliers-Formal_dry_recy'!$F$5:$F$500,0)),""),"")</f>
        <v>WaW_262</v>
      </c>
      <c r="AB297" s="14">
        <f>IFERROR(IF(INDEX('11.6_Outliers-Incineration'!$N$5:$N$500,MATCH($F297,'11.6_Outliers-Incineration'!$F$5:$F$500,0))&lt;&gt;"N",
INDEX('11.6_Outliers-Incineration'!J$5:J$500,MATCH($F297,'11.6_Outliers-Incineration'!$F$5:$F$500,0)),""),"")</f>
        <v>57.85</v>
      </c>
      <c r="AC297" s="8">
        <f>IFERROR(IF(INDEX('11.6_Outliers-Incineration'!$N$5:$N$500,MATCH($F297,'11.6_Outliers-Incineration'!$F$5:$F$500,0))&lt;&gt;"N",
INDEX('11.6_Outliers-Incineration'!K$5:K$500,MATCH($F297,'11.6_Outliers-Incineration'!$F$5:$F$500,0)),""),"")</f>
        <v>2013</v>
      </c>
      <c r="AD297" s="14" t="str">
        <f>IFERROR(IF(INDEX('11.6_Outliers-Incineration'!$N$5:$N$500,MATCH($F297,'11.6_Outliers-Incineration'!$F$5:$F$500,0))&lt;&gt;"N",
INDEX('11.6_Outliers-Incineration'!L$5:L$500,MATCH($F297,'11.6_Outliers-Incineration'!$F$5:$F$500,0)),""),"")</f>
        <v>WaW_262</v>
      </c>
      <c r="AE297" s="14" t="s">
        <v>1569</v>
      </c>
      <c r="AF297" s="8" t="s">
        <v>1569</v>
      </c>
      <c r="AG297" s="14" t="s">
        <v>1569</v>
      </c>
      <c r="AI297" s="5"/>
      <c r="AJ297" s="5" t="s">
        <v>1569</v>
      </c>
      <c r="AK297" s="5">
        <f t="shared" si="4"/>
        <v>6</v>
      </c>
    </row>
    <row r="298" spans="1:37" x14ac:dyDescent="0.25">
      <c r="A298" s="5" t="s">
        <v>244</v>
      </c>
      <c r="B298" s="5" t="s">
        <v>242</v>
      </c>
      <c r="C298" s="5" t="s">
        <v>241</v>
      </c>
      <c r="D298" s="5" t="s">
        <v>35</v>
      </c>
      <c r="E298" s="5" t="s">
        <v>246</v>
      </c>
      <c r="F298" s="5" t="s">
        <v>245</v>
      </c>
      <c r="G298" s="5">
        <v>2</v>
      </c>
      <c r="H298" s="15">
        <v>1</v>
      </c>
      <c r="I298" s="4"/>
      <c r="J298" s="13">
        <f>IFERROR(IF(INDEX('11.1_Outliers-Generation'!$N$5:$N$500,MATCH($F298,'11.1_Outliers-Generation'!$F$5:$F$500,0))&lt;&gt;"N",
INDEX('11.1_Outliers-Generation'!J$5:J$500,MATCH($F298,'11.1_Outliers-Generation'!$F$5:$F$500,0)),""),"")</f>
        <v>0.71052806688119463</v>
      </c>
      <c r="K298" s="8">
        <f>IFERROR(IF(INDEX('11.1_Outliers-Generation'!$N$5:$N$500,MATCH($F298,'11.1_Outliers-Generation'!$F$5:$F$500,0))&lt;&gt;"N",
INDEX('11.1_Outliers-Generation'!K$5:K$500,MATCH($F298,'11.1_Outliers-Generation'!$F$5:$F$500,0)),""),"")</f>
        <v>2014</v>
      </c>
      <c r="L298" s="13" t="str">
        <f>IFERROR(IF(INDEX('11.1_Outliers-Generation'!$N$5:$N$500,MATCH($F298,'11.1_Outliers-Generation'!$F$5:$F$500,0))&lt;&gt;"N",
INDEX('11.1_Outliers-Generation'!L$5:L$500,MATCH($F298,'11.1_Outliers-Generation'!$F$5:$F$500,0)),""),"")</f>
        <v>WaW_263</v>
      </c>
      <c r="M298" s="14" t="str">
        <f>IFERROR(IF(INDEX('11.2_Outliers-Collection_cov'!$N$5:$N$500,MATCH($F298,'11.2_Outliers-Collection_cov'!$F$5:$F$500,0))&lt;&gt;"N",
INDEX('11.2_Outliers-Collection_cov'!J$5:J$500,MATCH($F298,'11.2_Outliers-Collection_cov'!$F$5:$F$500,0)),""),"")</f>
        <v/>
      </c>
      <c r="N298" s="8" t="str">
        <f>IFERROR(IF(INDEX('11.2_Outliers-Collection_cov'!$N$5:$N$500,MATCH($F298,'11.2_Outliers-Collection_cov'!$F$5:$F$500,0))&lt;&gt;"N",
INDEX('11.2_Outliers-Collection_cov'!K$5:K$500,MATCH($F298,'11.2_Outliers-Collection_cov'!$F$5:$F$500,0)),""),"")</f>
        <v/>
      </c>
      <c r="O298" s="13" t="str">
        <f>IFERROR(IF(INDEX('11.2_Outliers-Collection_cov'!$N$5:$N$500,MATCH($F298,'11.2_Outliers-Collection_cov'!$F$5:$F$500,0))&lt;&gt;"N",
INDEX('11.2_Outliers-Collection_cov'!L$5:L$500,MATCH($F298,'11.2_Outliers-Collection_cov'!$F$5:$F$500,0)),""),"")</f>
        <v/>
      </c>
      <c r="P298" s="14">
        <f>IFERROR(IF(INDEX('11.3_Outliers-Plastic'!$N$5:$N$500,MATCH($F298,'11.3_Outliers-Plastic'!$F$5:$F$500,0))&lt;&gt;"N",
INDEX('11.3_Outliers-Plastic'!J$5:J$500,MATCH($F298,'11.3_Outliers-Plastic'!$F$5:$F$500,0)),""),"")</f>
        <v>8</v>
      </c>
      <c r="Q298" s="8">
        <f>IFERROR(IF(INDEX('11.3_Outliers-Plastic'!$N$5:$N$500,MATCH($F298,'11.3_Outliers-Plastic'!$F$5:$F$500,0))&lt;&gt;"N",
INDEX('11.3_Outliers-Plastic'!K$5:K$500,MATCH($F298,'11.3_Outliers-Plastic'!$F$5:$F$500,0)),""),"")</f>
        <v>2014</v>
      </c>
      <c r="R298" s="14" t="str">
        <f>IFERROR(IF(INDEX('11.3_Outliers-Plastic'!$N$5:$N$500,MATCH($F298,'11.3_Outliers-Plastic'!$F$5:$F$500,0))&lt;&gt;"N",
INDEX('11.3_Outliers-Plastic'!L$5:L$500,MATCH($F298,'11.3_Outliers-Plastic'!$F$5:$F$500,0)),""),"")</f>
        <v>WaW_263</v>
      </c>
      <c r="S298" s="12"/>
      <c r="T298" s="5"/>
      <c r="U298" s="5" t="s">
        <v>1569</v>
      </c>
      <c r="V298" s="14">
        <f>IFERROR(IF(INDEX('11.5_Outliers-Other_recovery'!$N$5:$N$500,MATCH($F298,'11.5_Outliers-Other_recovery'!$F$5:$F$500,0))&lt;&gt;"N",
INDEX('11.5_Outliers-Other_recovery'!J$5:J$500,MATCH($F298,'11.5_Outliers-Other_recovery'!$F$5:$F$500,0)),""),"")</f>
        <v>0</v>
      </c>
      <c r="W298" s="8">
        <f>IFERROR(IF(INDEX('11.5_Outliers-Other_recovery'!$N$5:$N$500,MATCH($F298,'11.5_Outliers-Other_recovery'!$F$5:$F$500,0))&lt;&gt;"N",
INDEX('11.5_Outliers-Other_recovery'!K$5:K$500,MATCH($F298,'11.5_Outliers-Other_recovery'!$F$5:$F$500,0)),""),"")</f>
        <v>2014</v>
      </c>
      <c r="X298" s="14" t="str">
        <f>IFERROR(IF(INDEX('11.5_Outliers-Other_recovery'!$N$5:$N$500,MATCH($F298,'11.5_Outliers-Other_recovery'!$F$5:$F$500,0))&lt;&gt;"N",
INDEX('11.5_Outliers-Other_recovery'!L$5:L$500,MATCH($F298,'11.5_Outliers-Other_recovery'!$F$5:$F$500,0)),""),"")</f>
        <v>WaW_263</v>
      </c>
      <c r="Y298" s="14">
        <f>IFERROR(IF(INDEX('11.4_Outliers-Formal_dry_recy'!$N$5:$N$500,MATCH($F298,'11.4_Outliers-Formal_dry_recy'!$F$5:$F$500,0))&lt;&gt;"N",
INDEX('11.4_Outliers-Formal_dry_recy'!J$5:J$500,MATCH($F298,'11.4_Outliers-Formal_dry_recy'!$F$5:$F$500,0)),""),"")</f>
        <v>46.4</v>
      </c>
      <c r="Z298" s="8">
        <f>IFERROR(IF(INDEX('11.4_Outliers-Formal_dry_recy'!$N$5:$N$500,MATCH($F298,'11.4_Outliers-Formal_dry_recy'!$F$5:$F$500,0))&lt;&gt;"N",
INDEX('11.4_Outliers-Formal_dry_recy'!K$5:K$500,MATCH($F298,'11.4_Outliers-Formal_dry_recy'!$F$5:$F$500,0)),""),"")</f>
        <v>2014</v>
      </c>
      <c r="AA298" s="14" t="str">
        <f>IFERROR(IF(INDEX('11.4_Outliers-Formal_dry_recy'!$N$5:$N$500,MATCH($F298,'11.4_Outliers-Formal_dry_recy'!$F$5:$F$500,0))&lt;&gt;"N",
INDEX('11.4_Outliers-Formal_dry_recy'!L$5:L$500,MATCH($F298,'11.4_Outliers-Formal_dry_recy'!$F$5:$F$500,0)),""),"")</f>
        <v>WaW_263</v>
      </c>
      <c r="AB298" s="14">
        <f>IFERROR(IF(INDEX('11.6_Outliers-Incineration'!$N$5:$N$500,MATCH($F298,'11.6_Outliers-Incineration'!$F$5:$F$500,0))&lt;&gt;"N",
INDEX('11.6_Outliers-Incineration'!J$5:J$500,MATCH($F298,'11.6_Outliers-Incineration'!$F$5:$F$500,0)),""),"")</f>
        <v>39.1</v>
      </c>
      <c r="AC298" s="8">
        <f>IFERROR(IF(INDEX('11.6_Outliers-Incineration'!$N$5:$N$500,MATCH($F298,'11.6_Outliers-Incineration'!$F$5:$F$500,0))&lt;&gt;"N",
INDEX('11.6_Outliers-Incineration'!K$5:K$500,MATCH($F298,'11.6_Outliers-Incineration'!$F$5:$F$500,0)),""),"")</f>
        <v>2014</v>
      </c>
      <c r="AD298" s="14" t="str">
        <f>IFERROR(IF(INDEX('11.6_Outliers-Incineration'!$N$5:$N$500,MATCH($F298,'11.6_Outliers-Incineration'!$F$5:$F$500,0))&lt;&gt;"N",
INDEX('11.6_Outliers-Incineration'!L$5:L$500,MATCH($F298,'11.6_Outliers-Incineration'!$F$5:$F$500,0)),""),"")</f>
        <v>WaW_263</v>
      </c>
      <c r="AE298" s="14">
        <v>100</v>
      </c>
      <c r="AF298" s="8">
        <v>2014</v>
      </c>
      <c r="AG298" s="14" t="s">
        <v>244</v>
      </c>
      <c r="AI298" s="5"/>
      <c r="AJ298" s="5" t="s">
        <v>1569</v>
      </c>
      <c r="AK298" s="5">
        <f t="shared" si="4"/>
        <v>6</v>
      </c>
    </row>
    <row r="299" spans="1:37" x14ac:dyDescent="0.25">
      <c r="A299" s="5" t="s">
        <v>247</v>
      </c>
      <c r="B299" s="5" t="s">
        <v>250</v>
      </c>
      <c r="C299" s="5" t="s">
        <v>249</v>
      </c>
      <c r="D299" s="5" t="s">
        <v>35</v>
      </c>
      <c r="E299" s="5" t="s">
        <v>251</v>
      </c>
      <c r="F299" s="5" t="s">
        <v>248</v>
      </c>
      <c r="G299" s="5">
        <v>1</v>
      </c>
      <c r="H299" s="15">
        <v>2</v>
      </c>
      <c r="I299" s="4" t="s">
        <v>1941</v>
      </c>
      <c r="J299" s="13">
        <f>IFERROR(IF(INDEX('11.1_Outliers-Generation'!$N$5:$N$500,MATCH($F299,'11.1_Outliers-Generation'!$F$5:$F$500,0))&lt;&gt;"N",
INDEX('11.1_Outliers-Generation'!J$5:J$500,MATCH($F299,'11.1_Outliers-Generation'!$F$5:$F$500,0)),""),"")</f>
        <v>0.71599045346062051</v>
      </c>
      <c r="K299" s="8">
        <f>IFERROR(IF(INDEX('11.1_Outliers-Generation'!$N$5:$N$500,MATCH($F299,'11.1_Outliers-Generation'!$F$5:$F$500,0))&lt;&gt;"N",
INDEX('11.1_Outliers-Generation'!K$5:K$500,MATCH($F299,'11.1_Outliers-Generation'!$F$5:$F$500,0)),""),"")</f>
        <v>2017</v>
      </c>
      <c r="L299" s="13" t="str">
        <f>IFERROR(IF(INDEX('11.1_Outliers-Generation'!$N$5:$N$500,MATCH($F299,'11.1_Outliers-Generation'!$F$5:$F$500,0))&lt;&gt;"N",
INDEX('11.1_Outliers-Generation'!L$5:L$500,MATCH($F299,'11.1_Outliers-Generation'!$F$5:$F$500,0)),""),"")</f>
        <v>WaW_264</v>
      </c>
      <c r="M299" s="14" t="str">
        <f>IFERROR(IF(INDEX('11.2_Outliers-Collection_cov'!$N$5:$N$500,MATCH($F299,'11.2_Outliers-Collection_cov'!$F$5:$F$500,0))&lt;&gt;"N",
INDEX('11.2_Outliers-Collection_cov'!J$5:J$500,MATCH($F299,'11.2_Outliers-Collection_cov'!$F$5:$F$500,0)),""),"")</f>
        <v/>
      </c>
      <c r="N299" s="8" t="str">
        <f>IFERROR(IF(INDEX('11.2_Outliers-Collection_cov'!$N$5:$N$500,MATCH($F299,'11.2_Outliers-Collection_cov'!$F$5:$F$500,0))&lt;&gt;"N",
INDEX('11.2_Outliers-Collection_cov'!K$5:K$500,MATCH($F299,'11.2_Outliers-Collection_cov'!$F$5:$F$500,0)),""),"")</f>
        <v/>
      </c>
      <c r="O299" s="13" t="str">
        <f>IFERROR(IF(INDEX('11.2_Outliers-Collection_cov'!$N$5:$N$500,MATCH($F299,'11.2_Outliers-Collection_cov'!$F$5:$F$500,0))&lt;&gt;"N",
INDEX('11.2_Outliers-Collection_cov'!L$5:L$500,MATCH($F299,'11.2_Outliers-Collection_cov'!$F$5:$F$500,0)),""),"")</f>
        <v/>
      </c>
      <c r="P299" s="14" t="str">
        <f>IFERROR(IF(INDEX('11.3_Outliers-Plastic'!$N$5:$N$500,MATCH($F299,'11.3_Outliers-Plastic'!$F$5:$F$500,0))&lt;&gt;"N",
INDEX('11.3_Outliers-Plastic'!J$5:J$500,MATCH($F299,'11.3_Outliers-Plastic'!$F$5:$F$500,0)),""),"")</f>
        <v/>
      </c>
      <c r="Q299" s="8" t="str">
        <f>IFERROR(IF(INDEX('11.3_Outliers-Plastic'!$N$5:$N$500,MATCH($F299,'11.3_Outliers-Plastic'!$F$5:$F$500,0))&lt;&gt;"N",
INDEX('11.3_Outliers-Plastic'!K$5:K$500,MATCH($F299,'11.3_Outliers-Plastic'!$F$5:$F$500,0)),""),"")</f>
        <v/>
      </c>
      <c r="R299" s="14" t="str">
        <f>IFERROR(IF(INDEX('11.3_Outliers-Plastic'!$N$5:$N$500,MATCH($F299,'11.3_Outliers-Plastic'!$F$5:$F$500,0))&lt;&gt;"N",
INDEX('11.3_Outliers-Plastic'!L$5:L$500,MATCH($F299,'11.3_Outliers-Plastic'!$F$5:$F$500,0)),""),"")</f>
        <v/>
      </c>
      <c r="S299" s="12"/>
      <c r="T299" s="5"/>
      <c r="U299" s="5" t="s">
        <v>1569</v>
      </c>
      <c r="V299" s="14" t="str">
        <f>IFERROR(IF(INDEX('11.5_Outliers-Other_recovery'!$N$5:$N$500,MATCH($F299,'11.5_Outliers-Other_recovery'!$F$5:$F$500,0))&lt;&gt;"N",
INDEX('11.5_Outliers-Other_recovery'!J$5:J$500,MATCH($F299,'11.5_Outliers-Other_recovery'!$F$5:$F$500,0)),""),"")</f>
        <v/>
      </c>
      <c r="W299" s="8" t="str">
        <f>IFERROR(IF(INDEX('11.5_Outliers-Other_recovery'!$N$5:$N$500,MATCH($F299,'11.5_Outliers-Other_recovery'!$F$5:$F$500,0))&lt;&gt;"N",
INDEX('11.5_Outliers-Other_recovery'!K$5:K$500,MATCH($F299,'11.5_Outliers-Other_recovery'!$F$5:$F$500,0)),""),"")</f>
        <v/>
      </c>
      <c r="X299" s="14" t="str">
        <f>IFERROR(IF(INDEX('11.5_Outliers-Other_recovery'!$N$5:$N$500,MATCH($F299,'11.5_Outliers-Other_recovery'!$F$5:$F$500,0))&lt;&gt;"N",
INDEX('11.5_Outliers-Other_recovery'!L$5:L$500,MATCH($F299,'11.5_Outliers-Other_recovery'!$F$5:$F$500,0)),""),"")</f>
        <v/>
      </c>
      <c r="Y299" s="14" t="str">
        <f>IFERROR(IF(INDEX('11.4_Outliers-Formal_dry_recy'!$N$5:$N$500,MATCH($F299,'11.4_Outliers-Formal_dry_recy'!$F$5:$F$500,0))&lt;&gt;"N",
INDEX('11.4_Outliers-Formal_dry_recy'!J$5:J$500,MATCH($F299,'11.4_Outliers-Formal_dry_recy'!$F$5:$F$500,0)),""),"")</f>
        <v/>
      </c>
      <c r="Z299" s="8" t="str">
        <f>IFERROR(IF(INDEX('11.4_Outliers-Formal_dry_recy'!$N$5:$N$500,MATCH($F299,'11.4_Outliers-Formal_dry_recy'!$F$5:$F$500,0))&lt;&gt;"N",
INDEX('11.4_Outliers-Formal_dry_recy'!K$5:K$500,MATCH($F299,'11.4_Outliers-Formal_dry_recy'!$F$5:$F$500,0)),""),"")</f>
        <v/>
      </c>
      <c r="AA299" s="14" t="str">
        <f>IFERROR(IF(INDEX('11.4_Outliers-Formal_dry_recy'!$N$5:$N$500,MATCH($F299,'11.4_Outliers-Formal_dry_recy'!$F$5:$F$500,0))&lt;&gt;"N",
INDEX('11.4_Outliers-Formal_dry_recy'!L$5:L$500,MATCH($F299,'11.4_Outliers-Formal_dry_recy'!$F$5:$F$500,0)),""),"")</f>
        <v/>
      </c>
      <c r="AB299" s="14" t="str">
        <f>IFERROR(IF(INDEX('11.6_Outliers-Incineration'!$N$5:$N$500,MATCH($F299,'11.6_Outliers-Incineration'!$F$5:$F$500,0))&lt;&gt;"N",
INDEX('11.6_Outliers-Incineration'!J$5:J$500,MATCH($F299,'11.6_Outliers-Incineration'!$F$5:$F$500,0)),""),"")</f>
        <v/>
      </c>
      <c r="AC299" s="8" t="str">
        <f>IFERROR(IF(INDEX('11.6_Outliers-Incineration'!$N$5:$N$500,MATCH($F299,'11.6_Outliers-Incineration'!$F$5:$F$500,0))&lt;&gt;"N",
INDEX('11.6_Outliers-Incineration'!K$5:K$500,MATCH($F299,'11.6_Outliers-Incineration'!$F$5:$F$500,0)),""),"")</f>
        <v/>
      </c>
      <c r="AD299" s="14" t="str">
        <f>IFERROR(IF(INDEX('11.6_Outliers-Incineration'!$N$5:$N$500,MATCH($F299,'11.6_Outliers-Incineration'!$F$5:$F$500,0))&lt;&gt;"N",
INDEX('11.6_Outliers-Incineration'!L$5:L$500,MATCH($F299,'11.6_Outliers-Incineration'!$F$5:$F$500,0)),""),"")</f>
        <v/>
      </c>
      <c r="AE299" s="14" t="s">
        <v>1569</v>
      </c>
      <c r="AF299" s="8" t="s">
        <v>1569</v>
      </c>
      <c r="AG299" s="14" t="s">
        <v>1569</v>
      </c>
      <c r="AI299" s="5"/>
      <c r="AJ299" s="5" t="s">
        <v>1569</v>
      </c>
      <c r="AK299" s="5">
        <f t="shared" si="4"/>
        <v>1</v>
      </c>
    </row>
    <row r="300" spans="1:37" x14ac:dyDescent="0.25">
      <c r="A300" s="5" t="s">
        <v>943</v>
      </c>
      <c r="B300" s="5" t="s">
        <v>21</v>
      </c>
      <c r="C300" s="5" t="s">
        <v>939</v>
      </c>
      <c r="D300" s="5" t="s">
        <v>620</v>
      </c>
      <c r="E300" s="5" t="s">
        <v>945</v>
      </c>
      <c r="F300" s="5" t="s">
        <v>944</v>
      </c>
      <c r="G300" s="5">
        <v>3</v>
      </c>
      <c r="H300" s="15">
        <v>3</v>
      </c>
      <c r="I300" s="4" t="s">
        <v>1944</v>
      </c>
      <c r="J300" s="13">
        <f>IFERROR(IF(INDEX('11.1_Outliers-Generation'!$N$5:$N$500,MATCH($F300,'11.1_Outliers-Generation'!$F$5:$F$500,0))&lt;&gt;"N",
INDEX('11.1_Outliers-Generation'!J$5:J$500,MATCH($F300,'11.1_Outliers-Generation'!$F$5:$F$500,0)),""),"")</f>
        <v>0.42331984354098584</v>
      </c>
      <c r="K300" s="8">
        <f>IFERROR(IF(INDEX('11.1_Outliers-Generation'!$N$5:$N$500,MATCH($F300,'11.1_Outliers-Generation'!$F$5:$F$500,0))&lt;&gt;"N",
INDEX('11.1_Outliers-Generation'!K$5:K$500,MATCH($F300,'11.1_Outliers-Generation'!$F$5:$F$500,0)),""),"")</f>
        <v>2010</v>
      </c>
      <c r="L300" s="13" t="str">
        <f>IFERROR(IF(INDEX('11.1_Outliers-Generation'!$N$5:$N$500,MATCH($F300,'11.1_Outliers-Generation'!$F$5:$F$500,0))&lt;&gt;"N",
INDEX('11.1_Outliers-Generation'!L$5:L$500,MATCH($F300,'11.1_Outliers-Generation'!$F$5:$F$500,0)),""),"")</f>
        <v>WaW_267</v>
      </c>
      <c r="M300" s="14">
        <f>IFERROR(IF(INDEX('11.2_Outliers-Collection_cov'!$N$5:$N$500,MATCH($F300,'11.2_Outliers-Collection_cov'!$F$5:$F$500,0))&lt;&gt;"N",
INDEX('11.2_Outliers-Collection_cov'!J$5:J$500,MATCH($F300,'11.2_Outliers-Collection_cov'!$F$5:$F$500,0)),""),"")</f>
        <v>25</v>
      </c>
      <c r="N300" s="8">
        <f>IFERROR(IF(INDEX('11.2_Outliers-Collection_cov'!$N$5:$N$500,MATCH($F300,'11.2_Outliers-Collection_cov'!$F$5:$F$500,0))&lt;&gt;"N",
INDEX('11.2_Outliers-Collection_cov'!K$5:K$500,MATCH($F300,'11.2_Outliers-Collection_cov'!$F$5:$F$500,0)),""),"")</f>
        <v>2010</v>
      </c>
      <c r="O300" s="13" t="str">
        <f>IFERROR(IF(INDEX('11.2_Outliers-Collection_cov'!$N$5:$N$500,MATCH($F300,'11.2_Outliers-Collection_cov'!$F$5:$F$500,0))&lt;&gt;"N",
INDEX('11.2_Outliers-Collection_cov'!L$5:L$500,MATCH($F300,'11.2_Outliers-Collection_cov'!$F$5:$F$500,0)),""),"")</f>
        <v>WaW_267</v>
      </c>
      <c r="P300" s="14">
        <f>IFERROR(IF(INDEX('11.3_Outliers-Plastic'!$N$5:$N$500,MATCH($F300,'11.3_Outliers-Plastic'!$F$5:$F$500,0))&lt;&gt;"N",
INDEX('11.3_Outliers-Plastic'!J$5:J$500,MATCH($F300,'11.3_Outliers-Plastic'!$F$5:$F$500,0)),""),"")</f>
        <v>12.8</v>
      </c>
      <c r="Q300" s="8">
        <f>IFERROR(IF(INDEX('11.3_Outliers-Plastic'!$N$5:$N$500,MATCH($F300,'11.3_Outliers-Plastic'!$F$5:$F$500,0))&lt;&gt;"N",
INDEX('11.3_Outliers-Plastic'!K$5:K$500,MATCH($F300,'11.3_Outliers-Plastic'!$F$5:$F$500,0)),""),"")</f>
        <v>2010</v>
      </c>
      <c r="R300" s="14" t="str">
        <f>IFERROR(IF(INDEX('11.3_Outliers-Plastic'!$N$5:$N$500,MATCH($F300,'11.3_Outliers-Plastic'!$F$5:$F$500,0))&lt;&gt;"N",
INDEX('11.3_Outliers-Plastic'!L$5:L$500,MATCH($F300,'11.3_Outliers-Plastic'!$F$5:$F$500,0)),""),"")</f>
        <v>WaW_267</v>
      </c>
      <c r="S300" s="12"/>
      <c r="T300" s="5"/>
      <c r="U300" s="5" t="s">
        <v>1569</v>
      </c>
      <c r="V300" s="14">
        <f>IFERROR(IF(INDEX('11.5_Outliers-Other_recovery'!$N$5:$N$500,MATCH($F300,'11.5_Outliers-Other_recovery'!$F$5:$F$500,0))&lt;&gt;"N",
INDEX('11.5_Outliers-Other_recovery'!J$5:J$500,MATCH($F300,'11.5_Outliers-Other_recovery'!$F$5:$F$500,0)),""),"")</f>
        <v>0</v>
      </c>
      <c r="W300" s="8">
        <f>IFERROR(IF(INDEX('11.5_Outliers-Other_recovery'!$N$5:$N$500,MATCH($F300,'11.5_Outliers-Other_recovery'!$F$5:$F$500,0))&lt;&gt;"N",
INDEX('11.5_Outliers-Other_recovery'!K$5:K$500,MATCH($F300,'11.5_Outliers-Other_recovery'!$F$5:$F$500,0)),""),"")</f>
        <v>2010</v>
      </c>
      <c r="X300" s="14" t="str">
        <f>IFERROR(IF(INDEX('11.5_Outliers-Other_recovery'!$N$5:$N$500,MATCH($F300,'11.5_Outliers-Other_recovery'!$F$5:$F$500,0))&lt;&gt;"N",
INDEX('11.5_Outliers-Other_recovery'!L$5:L$500,MATCH($F300,'11.5_Outliers-Other_recovery'!$F$5:$F$500,0)),""),"")</f>
        <v>WaW_267</v>
      </c>
      <c r="Y300" s="14">
        <f>IFERROR(IF(INDEX('11.4_Outliers-Formal_dry_recy'!$N$5:$N$500,MATCH($F300,'11.4_Outliers-Formal_dry_recy'!$F$5:$F$500,0))&lt;&gt;"N",
INDEX('11.4_Outliers-Formal_dry_recy'!J$5:J$500,MATCH($F300,'11.4_Outliers-Formal_dry_recy'!$F$5:$F$500,0)),""),"")</f>
        <v>0</v>
      </c>
      <c r="Z300" s="8">
        <f>IFERROR(IF(INDEX('11.4_Outliers-Formal_dry_recy'!$N$5:$N$500,MATCH($F300,'11.4_Outliers-Formal_dry_recy'!$F$5:$F$500,0))&lt;&gt;"N",
INDEX('11.4_Outliers-Formal_dry_recy'!K$5:K$500,MATCH($F300,'11.4_Outliers-Formal_dry_recy'!$F$5:$F$500,0)),""),"")</f>
        <v>2010</v>
      </c>
      <c r="AA300" s="14" t="str">
        <f>IFERROR(IF(INDEX('11.4_Outliers-Formal_dry_recy'!$N$5:$N$500,MATCH($F300,'11.4_Outliers-Formal_dry_recy'!$F$5:$F$500,0))&lt;&gt;"N",
INDEX('11.4_Outliers-Formal_dry_recy'!L$5:L$500,MATCH($F300,'11.4_Outliers-Formal_dry_recy'!$F$5:$F$500,0)),""),"")</f>
        <v>WaW_267</v>
      </c>
      <c r="AB300" s="14">
        <f>IFERROR(IF(INDEX('11.6_Outliers-Incineration'!$N$5:$N$500,MATCH($F300,'11.6_Outliers-Incineration'!$F$5:$F$500,0))&lt;&gt;"N",
INDEX('11.6_Outliers-Incineration'!J$5:J$500,MATCH($F300,'11.6_Outliers-Incineration'!$F$5:$F$500,0)),""),"")</f>
        <v>0</v>
      </c>
      <c r="AC300" s="8">
        <f>IFERROR(IF(INDEX('11.6_Outliers-Incineration'!$N$5:$N$500,MATCH($F300,'11.6_Outliers-Incineration'!$F$5:$F$500,0))&lt;&gt;"N",
INDEX('11.6_Outliers-Incineration'!K$5:K$500,MATCH($F300,'11.6_Outliers-Incineration'!$F$5:$F$500,0)),""),"")</f>
        <v>2010</v>
      </c>
      <c r="AD300" s="14" t="str">
        <f>IFERROR(IF(INDEX('11.6_Outliers-Incineration'!$N$5:$N$500,MATCH($F300,'11.6_Outliers-Incineration'!$F$5:$F$500,0))&lt;&gt;"N",
INDEX('11.6_Outliers-Incineration'!L$5:L$500,MATCH($F300,'11.6_Outliers-Incineration'!$F$5:$F$500,0)),""),"")</f>
        <v>WaW_267</v>
      </c>
      <c r="AE300" s="14">
        <v>0</v>
      </c>
      <c r="AF300" s="8">
        <v>2010</v>
      </c>
      <c r="AG300" s="14" t="s">
        <v>943</v>
      </c>
      <c r="AI300" s="5"/>
      <c r="AJ300" s="5" t="s">
        <v>1569</v>
      </c>
      <c r="AK300" s="5">
        <f t="shared" si="4"/>
        <v>7</v>
      </c>
    </row>
    <row r="301" spans="1:37" x14ac:dyDescent="0.25">
      <c r="A301" s="5" t="s">
        <v>252</v>
      </c>
      <c r="B301" s="5" t="s">
        <v>255</v>
      </c>
      <c r="C301" s="5" t="s">
        <v>254</v>
      </c>
      <c r="D301" s="5" t="s">
        <v>35</v>
      </c>
      <c r="E301" s="5" t="s">
        <v>256</v>
      </c>
      <c r="F301" s="5" t="s">
        <v>253</v>
      </c>
      <c r="G301" s="5">
        <v>1</v>
      </c>
      <c r="H301" s="15">
        <v>1</v>
      </c>
      <c r="I301" s="4" t="s">
        <v>1945</v>
      </c>
      <c r="J301" s="13" t="str">
        <f>IFERROR(IF(INDEX('11.1_Outliers-Generation'!$N$5:$N$500,MATCH($F301,'11.1_Outliers-Generation'!$F$5:$F$500,0))&lt;&gt;"N",
INDEX('11.1_Outliers-Generation'!J$5:J$500,MATCH($F301,'11.1_Outliers-Generation'!$F$5:$F$500,0)),""),"")</f>
        <v/>
      </c>
      <c r="K301" s="8" t="str">
        <f>IFERROR(IF(INDEX('11.1_Outliers-Generation'!$N$5:$N$500,MATCH($F301,'11.1_Outliers-Generation'!$F$5:$F$500,0))&lt;&gt;"N",
INDEX('11.1_Outliers-Generation'!K$5:K$500,MATCH($F301,'11.1_Outliers-Generation'!$F$5:$F$500,0)),""),"")</f>
        <v/>
      </c>
      <c r="L301" s="13" t="str">
        <f>IFERROR(IF(INDEX('11.1_Outliers-Generation'!$N$5:$N$500,MATCH($F301,'11.1_Outliers-Generation'!$F$5:$F$500,0))&lt;&gt;"N",
INDEX('11.1_Outliers-Generation'!L$5:L$500,MATCH($F301,'11.1_Outliers-Generation'!$F$5:$F$500,0)),""),"")</f>
        <v/>
      </c>
      <c r="M301" s="14" t="str">
        <f>IFERROR(IF(INDEX('11.2_Outliers-Collection_cov'!$N$5:$N$500,MATCH($F301,'11.2_Outliers-Collection_cov'!$F$5:$F$500,0))&lt;&gt;"N",
INDEX('11.2_Outliers-Collection_cov'!J$5:J$500,MATCH($F301,'11.2_Outliers-Collection_cov'!$F$5:$F$500,0)),""),"")</f>
        <v/>
      </c>
      <c r="N301" s="8" t="str">
        <f>IFERROR(IF(INDEX('11.2_Outliers-Collection_cov'!$N$5:$N$500,MATCH($F301,'11.2_Outliers-Collection_cov'!$F$5:$F$500,0))&lt;&gt;"N",
INDEX('11.2_Outliers-Collection_cov'!K$5:K$500,MATCH($F301,'11.2_Outliers-Collection_cov'!$F$5:$F$500,0)),""),"")</f>
        <v/>
      </c>
      <c r="O301" s="13" t="str">
        <f>IFERROR(IF(INDEX('11.2_Outliers-Collection_cov'!$N$5:$N$500,MATCH($F301,'11.2_Outliers-Collection_cov'!$F$5:$F$500,0))&lt;&gt;"N",
INDEX('11.2_Outliers-Collection_cov'!L$5:L$500,MATCH($F301,'11.2_Outliers-Collection_cov'!$F$5:$F$500,0)),""),"")</f>
        <v/>
      </c>
      <c r="P301" s="14" t="str">
        <f>IFERROR(IF(INDEX('11.3_Outliers-Plastic'!$N$5:$N$500,MATCH($F301,'11.3_Outliers-Plastic'!$F$5:$F$500,0))&lt;&gt;"N",
INDEX('11.3_Outliers-Plastic'!J$5:J$500,MATCH($F301,'11.3_Outliers-Plastic'!$F$5:$F$500,0)),""),"")</f>
        <v/>
      </c>
      <c r="Q301" s="8" t="str">
        <f>IFERROR(IF(INDEX('11.3_Outliers-Plastic'!$N$5:$N$500,MATCH($F301,'11.3_Outliers-Plastic'!$F$5:$F$500,0))&lt;&gt;"N",
INDEX('11.3_Outliers-Plastic'!K$5:K$500,MATCH($F301,'11.3_Outliers-Plastic'!$F$5:$F$500,0)),""),"")</f>
        <v/>
      </c>
      <c r="R301" s="14" t="str">
        <f>IFERROR(IF(INDEX('11.3_Outliers-Plastic'!$N$5:$N$500,MATCH($F301,'11.3_Outliers-Plastic'!$F$5:$F$500,0))&lt;&gt;"N",
INDEX('11.3_Outliers-Plastic'!L$5:L$500,MATCH($F301,'11.3_Outliers-Plastic'!$F$5:$F$500,0)),""),"")</f>
        <v/>
      </c>
      <c r="S301" s="12"/>
      <c r="T301" s="5"/>
      <c r="U301" s="5" t="s">
        <v>1569</v>
      </c>
      <c r="V301" s="14" t="str">
        <f>IFERROR(IF(INDEX('11.5_Outliers-Other_recovery'!$N$5:$N$500,MATCH($F301,'11.5_Outliers-Other_recovery'!$F$5:$F$500,0))&lt;&gt;"N",
INDEX('11.5_Outliers-Other_recovery'!J$5:J$500,MATCH($F301,'11.5_Outliers-Other_recovery'!$F$5:$F$500,0)),""),"")</f>
        <v/>
      </c>
      <c r="W301" s="8" t="str">
        <f>IFERROR(IF(INDEX('11.5_Outliers-Other_recovery'!$N$5:$N$500,MATCH($F301,'11.5_Outliers-Other_recovery'!$F$5:$F$500,0))&lt;&gt;"N",
INDEX('11.5_Outliers-Other_recovery'!K$5:K$500,MATCH($F301,'11.5_Outliers-Other_recovery'!$F$5:$F$500,0)),""),"")</f>
        <v/>
      </c>
      <c r="X301" s="14" t="str">
        <f>IFERROR(IF(INDEX('11.5_Outliers-Other_recovery'!$N$5:$N$500,MATCH($F301,'11.5_Outliers-Other_recovery'!$F$5:$F$500,0))&lt;&gt;"N",
INDEX('11.5_Outliers-Other_recovery'!L$5:L$500,MATCH($F301,'11.5_Outliers-Other_recovery'!$F$5:$F$500,0)),""),"")</f>
        <v/>
      </c>
      <c r="Y301" s="14" t="str">
        <f>IFERROR(IF(INDEX('11.4_Outliers-Formal_dry_recy'!$N$5:$N$500,MATCH($F301,'11.4_Outliers-Formal_dry_recy'!$F$5:$F$500,0))&lt;&gt;"N",
INDEX('11.4_Outliers-Formal_dry_recy'!J$5:J$500,MATCH($F301,'11.4_Outliers-Formal_dry_recy'!$F$5:$F$500,0)),""),"")</f>
        <v/>
      </c>
      <c r="Z301" s="8" t="str">
        <f>IFERROR(IF(INDEX('11.4_Outliers-Formal_dry_recy'!$N$5:$N$500,MATCH($F301,'11.4_Outliers-Formal_dry_recy'!$F$5:$F$500,0))&lt;&gt;"N",
INDEX('11.4_Outliers-Formal_dry_recy'!K$5:K$500,MATCH($F301,'11.4_Outliers-Formal_dry_recy'!$F$5:$F$500,0)),""),"")</f>
        <v/>
      </c>
      <c r="AA301" s="14" t="str">
        <f>IFERROR(IF(INDEX('11.4_Outliers-Formal_dry_recy'!$N$5:$N$500,MATCH($F301,'11.4_Outliers-Formal_dry_recy'!$F$5:$F$500,0))&lt;&gt;"N",
INDEX('11.4_Outliers-Formal_dry_recy'!L$5:L$500,MATCH($F301,'11.4_Outliers-Formal_dry_recy'!$F$5:$F$500,0)),""),"")</f>
        <v/>
      </c>
      <c r="AB301" s="14" t="str">
        <f>IFERROR(IF(INDEX('11.6_Outliers-Incineration'!$N$5:$N$500,MATCH($F301,'11.6_Outliers-Incineration'!$F$5:$F$500,0))&lt;&gt;"N",
INDEX('11.6_Outliers-Incineration'!J$5:J$500,MATCH($F301,'11.6_Outliers-Incineration'!$F$5:$F$500,0)),""),"")</f>
        <v/>
      </c>
      <c r="AC301" s="8" t="str">
        <f>IFERROR(IF(INDEX('11.6_Outliers-Incineration'!$N$5:$N$500,MATCH($F301,'11.6_Outliers-Incineration'!$F$5:$F$500,0))&lt;&gt;"N",
INDEX('11.6_Outliers-Incineration'!K$5:K$500,MATCH($F301,'11.6_Outliers-Incineration'!$F$5:$F$500,0)),""),"")</f>
        <v/>
      </c>
      <c r="AD301" s="14" t="str">
        <f>IFERROR(IF(INDEX('11.6_Outliers-Incineration'!$N$5:$N$500,MATCH($F301,'11.6_Outliers-Incineration'!$F$5:$F$500,0))&lt;&gt;"N",
INDEX('11.6_Outliers-Incineration'!L$5:L$500,MATCH($F301,'11.6_Outliers-Incineration'!$F$5:$F$500,0)),""),"")</f>
        <v/>
      </c>
      <c r="AE301" s="14" t="s">
        <v>1569</v>
      </c>
      <c r="AF301" s="8" t="s">
        <v>1569</v>
      </c>
      <c r="AG301" s="14" t="s">
        <v>1569</v>
      </c>
      <c r="AI301" s="5"/>
      <c r="AJ301" s="5" t="s">
        <v>1569</v>
      </c>
      <c r="AK301" s="5">
        <f t="shared" si="4"/>
        <v>0</v>
      </c>
    </row>
    <row r="302" spans="1:37" x14ac:dyDescent="0.25">
      <c r="A302" s="5" t="s">
        <v>257</v>
      </c>
      <c r="B302" s="5" t="s">
        <v>260</v>
      </c>
      <c r="C302" s="5" t="s">
        <v>259</v>
      </c>
      <c r="D302" s="5" t="s">
        <v>35</v>
      </c>
      <c r="E302" s="5" t="s">
        <v>1581</v>
      </c>
      <c r="F302" s="5" t="s">
        <v>258</v>
      </c>
      <c r="G302" s="5">
        <v>2</v>
      </c>
      <c r="H302" s="15">
        <v>1</v>
      </c>
      <c r="I302" s="4"/>
      <c r="J302" s="13">
        <f>IFERROR(IF(INDEX('11.1_Outliers-Generation'!$N$5:$N$500,MATCH($F302,'11.1_Outliers-Generation'!$F$5:$F$500,0))&lt;&gt;"N",
INDEX('11.1_Outliers-Generation'!J$5:J$500,MATCH($F302,'11.1_Outliers-Generation'!$F$5:$F$500,0)),""),"")</f>
        <v>1.1736526806099068</v>
      </c>
      <c r="K302" s="8">
        <f>IFERROR(IF(INDEX('11.1_Outliers-Generation'!$N$5:$N$500,MATCH($F302,'11.1_Outliers-Generation'!$F$5:$F$500,0))&lt;&gt;"N",
INDEX('11.1_Outliers-Generation'!K$5:K$500,MATCH($F302,'11.1_Outliers-Generation'!$F$5:$F$500,0)),""),"")</f>
        <v>2010</v>
      </c>
      <c r="L302" s="13" t="str">
        <f>IFERROR(IF(INDEX('11.1_Outliers-Generation'!$N$5:$N$500,MATCH($F302,'11.1_Outliers-Generation'!$F$5:$F$500,0))&lt;&gt;"N",
INDEX('11.1_Outliers-Generation'!L$5:L$500,MATCH($F302,'11.1_Outliers-Generation'!$F$5:$F$500,0)),""),"")</f>
        <v>WaW_269</v>
      </c>
      <c r="M302" s="14">
        <f>IFERROR(IF(INDEX('11.2_Outliers-Collection_cov'!$N$5:$N$500,MATCH($F302,'11.2_Outliers-Collection_cov'!$F$5:$F$500,0))&lt;&gt;"N",
INDEX('11.2_Outliers-Collection_cov'!J$5:J$500,MATCH($F302,'11.2_Outliers-Collection_cov'!$F$5:$F$500,0)),""),"")</f>
        <v>83.5</v>
      </c>
      <c r="N302" s="8">
        <f>IFERROR(IF(INDEX('11.2_Outliers-Collection_cov'!$N$5:$N$500,MATCH($F302,'11.2_Outliers-Collection_cov'!$F$5:$F$500,0))&lt;&gt;"N",
INDEX('11.2_Outliers-Collection_cov'!K$5:K$500,MATCH($F302,'11.2_Outliers-Collection_cov'!$F$5:$F$500,0)),""),"")</f>
        <v>2010</v>
      </c>
      <c r="O302" s="13" t="str">
        <f>IFERROR(IF(INDEX('11.2_Outliers-Collection_cov'!$N$5:$N$500,MATCH($F302,'11.2_Outliers-Collection_cov'!$F$5:$F$500,0))&lt;&gt;"N",
INDEX('11.2_Outliers-Collection_cov'!L$5:L$500,MATCH($F302,'11.2_Outliers-Collection_cov'!$F$5:$F$500,0)),""),"")</f>
        <v>WaW_269</v>
      </c>
      <c r="P302" s="14">
        <f>IFERROR(IF(INDEX('11.3_Outliers-Plastic'!$N$5:$N$500,MATCH($F302,'11.3_Outliers-Plastic'!$F$5:$F$500,0))&lt;&gt;"N",
INDEX('11.3_Outliers-Plastic'!J$5:J$500,MATCH($F302,'11.3_Outliers-Plastic'!$F$5:$F$500,0)),""),"")</f>
        <v>12</v>
      </c>
      <c r="Q302" s="8">
        <f>IFERROR(IF(INDEX('11.3_Outliers-Plastic'!$N$5:$N$500,MATCH($F302,'11.3_Outliers-Plastic'!$F$5:$F$500,0))&lt;&gt;"N",
INDEX('11.3_Outliers-Plastic'!K$5:K$500,MATCH($F302,'11.3_Outliers-Plastic'!$F$5:$F$500,0)),""),"")</f>
        <v>2010</v>
      </c>
      <c r="R302" s="14" t="str">
        <f>IFERROR(IF(INDEX('11.3_Outliers-Plastic'!$N$5:$N$500,MATCH($F302,'11.3_Outliers-Plastic'!$F$5:$F$500,0))&lt;&gt;"N",
INDEX('11.3_Outliers-Plastic'!L$5:L$500,MATCH($F302,'11.3_Outliers-Plastic'!$F$5:$F$500,0)),""),"")</f>
        <v>WaW_269</v>
      </c>
      <c r="S302" s="12"/>
      <c r="T302" s="5"/>
      <c r="U302" s="5" t="s">
        <v>1569</v>
      </c>
      <c r="V302" s="14">
        <f>IFERROR(IF(INDEX('11.5_Outliers-Other_recovery'!$N$5:$N$500,MATCH($F302,'11.5_Outliers-Other_recovery'!$F$5:$F$500,0))&lt;&gt;"N",
INDEX('11.5_Outliers-Other_recovery'!J$5:J$500,MATCH($F302,'11.5_Outliers-Other_recovery'!$F$5:$F$500,0)),""),"")</f>
        <v>0</v>
      </c>
      <c r="W302" s="8">
        <f>IFERROR(IF(INDEX('11.5_Outliers-Other_recovery'!$N$5:$N$500,MATCH($F302,'11.5_Outliers-Other_recovery'!$F$5:$F$500,0))&lt;&gt;"N",
INDEX('11.5_Outliers-Other_recovery'!K$5:K$500,MATCH($F302,'11.5_Outliers-Other_recovery'!$F$5:$F$500,0)),""),"")</f>
        <v>2010</v>
      </c>
      <c r="X302" s="14" t="str">
        <f>IFERROR(IF(INDEX('11.5_Outliers-Other_recovery'!$N$5:$N$500,MATCH($F302,'11.5_Outliers-Other_recovery'!$F$5:$F$500,0))&lt;&gt;"N",
INDEX('11.5_Outliers-Other_recovery'!L$5:L$500,MATCH($F302,'11.5_Outliers-Other_recovery'!$F$5:$F$500,0)),""),"")</f>
        <v>WaW_269</v>
      </c>
      <c r="Y302" s="14">
        <f>IFERROR(IF(INDEX('11.4_Outliers-Formal_dry_recy'!$N$5:$N$500,MATCH($F302,'11.4_Outliers-Formal_dry_recy'!$F$5:$F$500,0))&lt;&gt;"N",
INDEX('11.4_Outliers-Formal_dry_recy'!J$5:J$500,MATCH($F302,'11.4_Outliers-Formal_dry_recy'!$F$5:$F$500,0)),""),"")</f>
        <v>2</v>
      </c>
      <c r="Z302" s="8">
        <f>IFERROR(IF(INDEX('11.4_Outliers-Formal_dry_recy'!$N$5:$N$500,MATCH($F302,'11.4_Outliers-Formal_dry_recy'!$F$5:$F$500,0))&lt;&gt;"N",
INDEX('11.4_Outliers-Formal_dry_recy'!K$5:K$500,MATCH($F302,'11.4_Outliers-Formal_dry_recy'!$F$5:$F$500,0)),""),"")</f>
        <v>2010</v>
      </c>
      <c r="AA302" s="14" t="str">
        <f>IFERROR(IF(INDEX('11.4_Outliers-Formal_dry_recy'!$N$5:$N$500,MATCH($F302,'11.4_Outliers-Formal_dry_recy'!$F$5:$F$500,0))&lt;&gt;"N",
INDEX('11.4_Outliers-Formal_dry_recy'!L$5:L$500,MATCH($F302,'11.4_Outliers-Formal_dry_recy'!$F$5:$F$500,0)),""),"")</f>
        <v>WaW_269</v>
      </c>
      <c r="AB302" s="14">
        <f>IFERROR(IF(INDEX('11.6_Outliers-Incineration'!$N$5:$N$500,MATCH($F302,'11.6_Outliers-Incineration'!$F$5:$F$500,0))&lt;&gt;"N",
INDEX('11.6_Outliers-Incineration'!J$5:J$500,MATCH($F302,'11.6_Outliers-Incineration'!$F$5:$F$500,0)),""),"")</f>
        <v>0</v>
      </c>
      <c r="AC302" s="8">
        <f>IFERROR(IF(INDEX('11.6_Outliers-Incineration'!$N$5:$N$500,MATCH($F302,'11.6_Outliers-Incineration'!$F$5:$F$500,0))&lt;&gt;"N",
INDEX('11.6_Outliers-Incineration'!K$5:K$500,MATCH($F302,'11.6_Outliers-Incineration'!$F$5:$F$500,0)),""),"")</f>
        <v>2010</v>
      </c>
      <c r="AD302" s="14" t="str">
        <f>IFERROR(IF(INDEX('11.6_Outliers-Incineration'!$N$5:$N$500,MATCH($F302,'11.6_Outliers-Incineration'!$F$5:$F$500,0))&lt;&gt;"N",
INDEX('11.6_Outliers-Incineration'!L$5:L$500,MATCH($F302,'11.6_Outliers-Incineration'!$F$5:$F$500,0)),""),"")</f>
        <v>WaW_269</v>
      </c>
      <c r="AE302" s="14">
        <v>66.326530612244895</v>
      </c>
      <c r="AF302" s="8">
        <v>2010</v>
      </c>
      <c r="AG302" s="14" t="s">
        <v>257</v>
      </c>
      <c r="AI302" s="5"/>
      <c r="AJ302" s="5" t="s">
        <v>1569</v>
      </c>
      <c r="AK302" s="5">
        <f t="shared" si="4"/>
        <v>7</v>
      </c>
    </row>
    <row r="303" spans="1:37" x14ac:dyDescent="0.25">
      <c r="A303" s="5" t="s">
        <v>264</v>
      </c>
      <c r="B303" s="5" t="s">
        <v>260</v>
      </c>
      <c r="C303" s="5" t="s">
        <v>259</v>
      </c>
      <c r="D303" s="5" t="s">
        <v>35</v>
      </c>
      <c r="E303" s="5" t="s">
        <v>1582</v>
      </c>
      <c r="F303" s="5" t="s">
        <v>265</v>
      </c>
      <c r="G303" s="5">
        <v>2</v>
      </c>
      <c r="H303" s="15">
        <v>1</v>
      </c>
      <c r="I303" s="4"/>
      <c r="J303" s="13">
        <f>IFERROR(IF(INDEX('11.1_Outliers-Generation'!$N$5:$N$500,MATCH($F303,'11.1_Outliers-Generation'!$F$5:$F$500,0))&lt;&gt;"N",
INDEX('11.1_Outliers-Generation'!J$5:J$500,MATCH($F303,'11.1_Outliers-Generation'!$F$5:$F$500,0)),""),"")</f>
        <v>0.8742009110708675</v>
      </c>
      <c r="K303" s="8">
        <f>IFERROR(IF(INDEX('11.1_Outliers-Generation'!$N$5:$N$500,MATCH($F303,'11.1_Outliers-Generation'!$F$5:$F$500,0))&lt;&gt;"N",
INDEX('11.1_Outliers-Generation'!K$5:K$500,MATCH($F303,'11.1_Outliers-Generation'!$F$5:$F$500,0)),""),"")</f>
        <v>2010</v>
      </c>
      <c r="L303" s="13" t="str">
        <f>IFERROR(IF(INDEX('11.1_Outliers-Generation'!$N$5:$N$500,MATCH($F303,'11.1_Outliers-Generation'!$F$5:$F$500,0))&lt;&gt;"N",
INDEX('11.1_Outliers-Generation'!L$5:L$500,MATCH($F303,'11.1_Outliers-Generation'!$F$5:$F$500,0)),""),"")</f>
        <v>WaW_271</v>
      </c>
      <c r="M303" s="14">
        <f>IFERROR(IF(INDEX('11.2_Outliers-Collection_cov'!$N$5:$N$500,MATCH($F303,'11.2_Outliers-Collection_cov'!$F$5:$F$500,0))&lt;&gt;"N",
INDEX('11.2_Outliers-Collection_cov'!J$5:J$500,MATCH($F303,'11.2_Outliers-Collection_cov'!$F$5:$F$500,0)),""),"")</f>
        <v>74.8</v>
      </c>
      <c r="N303" s="8">
        <f>IFERROR(IF(INDEX('11.2_Outliers-Collection_cov'!$N$5:$N$500,MATCH($F303,'11.2_Outliers-Collection_cov'!$F$5:$F$500,0))&lt;&gt;"N",
INDEX('11.2_Outliers-Collection_cov'!K$5:K$500,MATCH($F303,'11.2_Outliers-Collection_cov'!$F$5:$F$500,0)),""),"")</f>
        <v>2010</v>
      </c>
      <c r="O303" s="13" t="str">
        <f>IFERROR(IF(INDEX('11.2_Outliers-Collection_cov'!$N$5:$N$500,MATCH($F303,'11.2_Outliers-Collection_cov'!$F$5:$F$500,0))&lt;&gt;"N",
INDEX('11.2_Outliers-Collection_cov'!L$5:L$500,MATCH($F303,'11.2_Outliers-Collection_cov'!$F$5:$F$500,0)),""),"")</f>
        <v>WaW_271</v>
      </c>
      <c r="P303" s="14" t="str">
        <f>IFERROR(IF(INDEX('11.3_Outliers-Plastic'!$N$5:$N$500,MATCH($F303,'11.3_Outliers-Plastic'!$F$5:$F$500,0))&lt;&gt;"N",
INDEX('11.3_Outliers-Plastic'!J$5:J$500,MATCH($F303,'11.3_Outliers-Plastic'!$F$5:$F$500,0)),""),"")</f>
        <v/>
      </c>
      <c r="Q303" s="8" t="str">
        <f>IFERROR(IF(INDEX('11.3_Outliers-Plastic'!$N$5:$N$500,MATCH($F303,'11.3_Outliers-Plastic'!$F$5:$F$500,0))&lt;&gt;"N",
INDEX('11.3_Outliers-Plastic'!K$5:K$500,MATCH($F303,'11.3_Outliers-Plastic'!$F$5:$F$500,0)),""),"")</f>
        <v/>
      </c>
      <c r="R303" s="14" t="str">
        <f>IFERROR(IF(INDEX('11.3_Outliers-Plastic'!$N$5:$N$500,MATCH($F303,'11.3_Outliers-Plastic'!$F$5:$F$500,0))&lt;&gt;"N",
INDEX('11.3_Outliers-Plastic'!L$5:L$500,MATCH($F303,'11.3_Outliers-Plastic'!$F$5:$F$500,0)),""),"")</f>
        <v/>
      </c>
      <c r="S303" s="12"/>
      <c r="T303" s="5"/>
      <c r="U303" s="5" t="s">
        <v>1569</v>
      </c>
      <c r="V303" s="14">
        <f>IFERROR(IF(INDEX('11.5_Outliers-Other_recovery'!$N$5:$N$500,MATCH($F303,'11.5_Outliers-Other_recovery'!$F$5:$F$500,0))&lt;&gt;"N",
INDEX('11.5_Outliers-Other_recovery'!J$5:J$500,MATCH($F303,'11.5_Outliers-Other_recovery'!$F$5:$F$500,0)),""),"")</f>
        <v>0</v>
      </c>
      <c r="W303" s="8">
        <f>IFERROR(IF(INDEX('11.5_Outliers-Other_recovery'!$N$5:$N$500,MATCH($F303,'11.5_Outliers-Other_recovery'!$F$5:$F$500,0))&lt;&gt;"N",
INDEX('11.5_Outliers-Other_recovery'!K$5:K$500,MATCH($F303,'11.5_Outliers-Other_recovery'!$F$5:$F$500,0)),""),"")</f>
        <v>2010</v>
      </c>
      <c r="X303" s="14" t="str">
        <f>IFERROR(IF(INDEX('11.5_Outliers-Other_recovery'!$N$5:$N$500,MATCH($F303,'11.5_Outliers-Other_recovery'!$F$5:$F$500,0))&lt;&gt;"N",
INDEX('11.5_Outliers-Other_recovery'!L$5:L$500,MATCH($F303,'11.5_Outliers-Other_recovery'!$F$5:$F$500,0)),""),"")</f>
        <v>WaW_271</v>
      </c>
      <c r="Y303" s="14">
        <f>IFERROR(IF(INDEX('11.4_Outliers-Formal_dry_recy'!$N$5:$N$500,MATCH($F303,'11.4_Outliers-Formal_dry_recy'!$F$5:$F$500,0))&lt;&gt;"N",
INDEX('11.4_Outliers-Formal_dry_recy'!J$5:J$500,MATCH($F303,'11.4_Outliers-Formal_dry_recy'!$F$5:$F$500,0)),""),"")</f>
        <v>0</v>
      </c>
      <c r="Z303" s="8">
        <f>IFERROR(IF(INDEX('11.4_Outliers-Formal_dry_recy'!$N$5:$N$500,MATCH($F303,'11.4_Outliers-Formal_dry_recy'!$F$5:$F$500,0))&lt;&gt;"N",
INDEX('11.4_Outliers-Formal_dry_recy'!K$5:K$500,MATCH($F303,'11.4_Outliers-Formal_dry_recy'!$F$5:$F$500,0)),""),"")</f>
        <v>2010</v>
      </c>
      <c r="AA303" s="14" t="str">
        <f>IFERROR(IF(INDEX('11.4_Outliers-Formal_dry_recy'!$N$5:$N$500,MATCH($F303,'11.4_Outliers-Formal_dry_recy'!$F$5:$F$500,0))&lt;&gt;"N",
INDEX('11.4_Outliers-Formal_dry_recy'!L$5:L$500,MATCH($F303,'11.4_Outliers-Formal_dry_recy'!$F$5:$F$500,0)),""),"")</f>
        <v>WaW_271</v>
      </c>
      <c r="AB303" s="14">
        <f>IFERROR(IF(INDEX('11.6_Outliers-Incineration'!$N$5:$N$500,MATCH($F303,'11.6_Outliers-Incineration'!$F$5:$F$500,0))&lt;&gt;"N",
INDEX('11.6_Outliers-Incineration'!J$5:J$500,MATCH($F303,'11.6_Outliers-Incineration'!$F$5:$F$500,0)),""),"")</f>
        <v>0</v>
      </c>
      <c r="AC303" s="8">
        <f>IFERROR(IF(INDEX('11.6_Outliers-Incineration'!$N$5:$N$500,MATCH($F303,'11.6_Outliers-Incineration'!$F$5:$F$500,0))&lt;&gt;"N",
INDEX('11.6_Outliers-Incineration'!K$5:K$500,MATCH($F303,'11.6_Outliers-Incineration'!$F$5:$F$500,0)),""),"")</f>
        <v>2010</v>
      </c>
      <c r="AD303" s="14" t="str">
        <f>IFERROR(IF(INDEX('11.6_Outliers-Incineration'!$N$5:$N$500,MATCH($F303,'11.6_Outliers-Incineration'!$F$5:$F$500,0))&lt;&gt;"N",
INDEX('11.6_Outliers-Incineration'!L$5:L$500,MATCH($F303,'11.6_Outliers-Incineration'!$F$5:$F$500,0)),""),"")</f>
        <v>WaW_271</v>
      </c>
      <c r="AE303" s="14">
        <v>0</v>
      </c>
      <c r="AF303" s="8">
        <v>2010</v>
      </c>
      <c r="AG303" s="14" t="s">
        <v>264</v>
      </c>
      <c r="AI303" s="5"/>
      <c r="AJ303" s="5" t="s">
        <v>1569</v>
      </c>
      <c r="AK303" s="5">
        <f t="shared" si="4"/>
        <v>6</v>
      </c>
    </row>
    <row r="304" spans="1:37" x14ac:dyDescent="0.25">
      <c r="A304" s="5" t="s">
        <v>946</v>
      </c>
      <c r="B304" s="5" t="s">
        <v>949</v>
      </c>
      <c r="C304" s="5" t="s">
        <v>948</v>
      </c>
      <c r="D304" s="5" t="s">
        <v>620</v>
      </c>
      <c r="E304" s="5" t="s">
        <v>950</v>
      </c>
      <c r="F304" s="5" t="s">
        <v>947</v>
      </c>
      <c r="G304" s="5">
        <v>2</v>
      </c>
      <c r="H304" s="15">
        <v>1</v>
      </c>
      <c r="I304" s="4"/>
      <c r="J304" s="13">
        <f>IFERROR(IF(INDEX('11.1_Outliers-Generation'!$N$5:$N$500,MATCH($F304,'11.1_Outliers-Generation'!$F$5:$F$500,0))&lt;&gt;"N",
INDEX('11.1_Outliers-Generation'!J$5:J$500,MATCH($F304,'11.1_Outliers-Generation'!$F$5:$F$500,0)),""),"")</f>
        <v>0.85217391304347823</v>
      </c>
      <c r="K304" s="8">
        <f>IFERROR(IF(INDEX('11.1_Outliers-Generation'!$N$5:$N$500,MATCH($F304,'11.1_Outliers-Generation'!$F$5:$F$500,0))&lt;&gt;"N",
INDEX('11.1_Outliers-Generation'!K$5:K$500,MATCH($F304,'11.1_Outliers-Generation'!$F$5:$F$500,0)),""),"")</f>
        <v>2016</v>
      </c>
      <c r="L304" s="13" t="str">
        <f>IFERROR(IF(INDEX('11.1_Outliers-Generation'!$N$5:$N$500,MATCH($F304,'11.1_Outliers-Generation'!$F$5:$F$500,0))&lt;&gt;"N",
INDEX('11.1_Outliers-Generation'!L$5:L$500,MATCH($F304,'11.1_Outliers-Generation'!$F$5:$F$500,0)),""),"")</f>
        <v>WaW_272</v>
      </c>
      <c r="M304" s="14">
        <f>IFERROR(IF(INDEX('11.2_Outliers-Collection_cov'!$N$5:$N$500,MATCH($F304,'11.2_Outliers-Collection_cov'!$F$5:$F$500,0))&lt;&gt;"N",
INDEX('11.2_Outliers-Collection_cov'!J$5:J$500,MATCH($F304,'11.2_Outliers-Collection_cov'!$F$5:$F$500,0)),""),"")</f>
        <v>63.26</v>
      </c>
      <c r="N304" s="8">
        <f>IFERROR(IF(INDEX('11.2_Outliers-Collection_cov'!$N$5:$N$500,MATCH($F304,'11.2_Outliers-Collection_cov'!$F$5:$F$500,0))&lt;&gt;"N",
INDEX('11.2_Outliers-Collection_cov'!K$5:K$500,MATCH($F304,'11.2_Outliers-Collection_cov'!$F$5:$F$500,0)),""),"")</f>
        <v>2016</v>
      </c>
      <c r="O304" s="13" t="str">
        <f>IFERROR(IF(INDEX('11.2_Outliers-Collection_cov'!$N$5:$N$500,MATCH($F304,'11.2_Outliers-Collection_cov'!$F$5:$F$500,0))&lt;&gt;"N",
INDEX('11.2_Outliers-Collection_cov'!L$5:L$500,MATCH($F304,'11.2_Outliers-Collection_cov'!$F$5:$F$500,0)),""),"")</f>
        <v>WaW_272</v>
      </c>
      <c r="P304" s="14">
        <f>IFERROR(IF(INDEX('11.3_Outliers-Plastic'!$N$5:$N$500,MATCH($F304,'11.3_Outliers-Plastic'!$F$5:$F$500,0))&lt;&gt;"N",
INDEX('11.3_Outliers-Plastic'!J$5:J$500,MATCH($F304,'11.3_Outliers-Plastic'!$F$5:$F$500,0)),""),"")</f>
        <v>18.5</v>
      </c>
      <c r="Q304" s="8">
        <f>IFERROR(IF(INDEX('11.3_Outliers-Plastic'!$N$5:$N$500,MATCH($F304,'11.3_Outliers-Plastic'!$F$5:$F$500,0))&lt;&gt;"N",
INDEX('11.3_Outliers-Plastic'!K$5:K$500,MATCH($F304,'11.3_Outliers-Plastic'!$F$5:$F$500,0)),""),"")</f>
        <v>2016</v>
      </c>
      <c r="R304" s="14" t="str">
        <f>IFERROR(IF(INDEX('11.3_Outliers-Plastic'!$N$5:$N$500,MATCH($F304,'11.3_Outliers-Plastic'!$F$5:$F$500,0))&lt;&gt;"N",
INDEX('11.3_Outliers-Plastic'!L$5:L$500,MATCH($F304,'11.3_Outliers-Plastic'!$F$5:$F$500,0)),""),"")</f>
        <v>WaW_272</v>
      </c>
      <c r="S304" s="12"/>
      <c r="T304" s="5"/>
      <c r="U304" s="5" t="s">
        <v>1569</v>
      </c>
      <c r="V304" s="14">
        <f>IFERROR(IF(INDEX('11.5_Outliers-Other_recovery'!$N$5:$N$500,MATCH($F304,'11.5_Outliers-Other_recovery'!$F$5:$F$500,0))&lt;&gt;"N",
INDEX('11.5_Outliers-Other_recovery'!J$5:J$500,MATCH($F304,'11.5_Outliers-Other_recovery'!$F$5:$F$500,0)),""),"")</f>
        <v>0</v>
      </c>
      <c r="W304" s="8">
        <f>IFERROR(IF(INDEX('11.5_Outliers-Other_recovery'!$N$5:$N$500,MATCH($F304,'11.5_Outliers-Other_recovery'!$F$5:$F$500,0))&lt;&gt;"N",
INDEX('11.5_Outliers-Other_recovery'!K$5:K$500,MATCH($F304,'11.5_Outliers-Other_recovery'!$F$5:$F$500,0)),""),"")</f>
        <v>2016</v>
      </c>
      <c r="X304" s="14" t="str">
        <f>IFERROR(IF(INDEX('11.5_Outliers-Other_recovery'!$N$5:$N$500,MATCH($F304,'11.5_Outliers-Other_recovery'!$F$5:$F$500,0))&lt;&gt;"N",
INDEX('11.5_Outliers-Other_recovery'!L$5:L$500,MATCH($F304,'11.5_Outliers-Other_recovery'!$F$5:$F$500,0)),""),"")</f>
        <v>WaW_272</v>
      </c>
      <c r="Y304" s="14">
        <f>IFERROR(IF(INDEX('11.4_Outliers-Formal_dry_recy'!$N$5:$N$500,MATCH($F304,'11.4_Outliers-Formal_dry_recy'!$F$5:$F$500,0))&lt;&gt;"N",
INDEX('11.4_Outliers-Formal_dry_recy'!J$5:J$500,MATCH($F304,'11.4_Outliers-Formal_dry_recy'!$F$5:$F$500,0)),""),"")</f>
        <v>0</v>
      </c>
      <c r="Z304" s="8">
        <f>IFERROR(IF(INDEX('11.4_Outliers-Formal_dry_recy'!$N$5:$N$500,MATCH($F304,'11.4_Outliers-Formal_dry_recy'!$F$5:$F$500,0))&lt;&gt;"N",
INDEX('11.4_Outliers-Formal_dry_recy'!K$5:K$500,MATCH($F304,'11.4_Outliers-Formal_dry_recy'!$F$5:$F$500,0)),""),"")</f>
        <v>2016</v>
      </c>
      <c r="AA304" s="14" t="str">
        <f>IFERROR(IF(INDEX('11.4_Outliers-Formal_dry_recy'!$N$5:$N$500,MATCH($F304,'11.4_Outliers-Formal_dry_recy'!$F$5:$F$500,0))&lt;&gt;"N",
INDEX('11.4_Outliers-Formal_dry_recy'!L$5:L$500,MATCH($F304,'11.4_Outliers-Formal_dry_recy'!$F$5:$F$500,0)),""),"")</f>
        <v>WaW_272</v>
      </c>
      <c r="AB304" s="14">
        <f>IFERROR(IF(INDEX('11.6_Outliers-Incineration'!$N$5:$N$500,MATCH($F304,'11.6_Outliers-Incineration'!$F$5:$F$500,0))&lt;&gt;"N",
INDEX('11.6_Outliers-Incineration'!J$5:J$500,MATCH($F304,'11.6_Outliers-Incineration'!$F$5:$F$500,0)),""),"")</f>
        <v>0</v>
      </c>
      <c r="AC304" s="8">
        <f>IFERROR(IF(INDEX('11.6_Outliers-Incineration'!$N$5:$N$500,MATCH($F304,'11.6_Outliers-Incineration'!$F$5:$F$500,0))&lt;&gt;"N",
INDEX('11.6_Outliers-Incineration'!K$5:K$500,MATCH($F304,'11.6_Outliers-Incineration'!$F$5:$F$500,0)),""),"")</f>
        <v>2016</v>
      </c>
      <c r="AD304" s="14" t="str">
        <f>IFERROR(IF(INDEX('11.6_Outliers-Incineration'!$N$5:$N$500,MATCH($F304,'11.6_Outliers-Incineration'!$F$5:$F$500,0))&lt;&gt;"N",
INDEX('11.6_Outliers-Incineration'!L$5:L$500,MATCH($F304,'11.6_Outliers-Incineration'!$F$5:$F$500,0)),""),"")</f>
        <v>WaW_272</v>
      </c>
      <c r="AE304" s="14">
        <v>62.624618514750765</v>
      </c>
      <c r="AF304" s="8">
        <v>2016</v>
      </c>
      <c r="AG304" s="14" t="s">
        <v>946</v>
      </c>
      <c r="AI304" s="5"/>
      <c r="AJ304" s="5" t="s">
        <v>1569</v>
      </c>
      <c r="AK304" s="5">
        <f t="shared" si="4"/>
        <v>7</v>
      </c>
    </row>
    <row r="305" spans="1:37" x14ac:dyDescent="0.25">
      <c r="A305" s="5" t="s">
        <v>1258</v>
      </c>
      <c r="B305" s="5" t="s">
        <v>1257</v>
      </c>
      <c r="C305" s="5" t="s">
        <v>1256</v>
      </c>
      <c r="D305" s="5" t="s">
        <v>1038</v>
      </c>
      <c r="E305" s="5" t="s">
        <v>1260</v>
      </c>
      <c r="F305" s="5" t="s">
        <v>1259</v>
      </c>
      <c r="G305" s="5">
        <v>2</v>
      </c>
      <c r="H305" s="15">
        <v>1</v>
      </c>
      <c r="I305" s="4"/>
      <c r="J305" s="13">
        <f>IFERROR(IF(INDEX('11.1_Outliers-Generation'!$N$5:$N$500,MATCH($F305,'11.1_Outliers-Generation'!$F$5:$F$500,0))&lt;&gt;"N",
INDEX('11.1_Outliers-Generation'!J$5:J$500,MATCH($F305,'11.1_Outliers-Generation'!$F$5:$F$500,0)),""),"")</f>
        <v>1.4223860575026206</v>
      </c>
      <c r="K305" s="8">
        <f>IFERROR(IF(INDEX('11.1_Outliers-Generation'!$N$5:$N$500,MATCH($F305,'11.1_Outliers-Generation'!$F$5:$F$500,0))&lt;&gt;"N",
INDEX('11.1_Outliers-Generation'!K$5:K$500,MATCH($F305,'11.1_Outliers-Generation'!$F$5:$F$500,0)),""),"")</f>
        <v>2010</v>
      </c>
      <c r="L305" s="13" t="str">
        <f>IFERROR(IF(INDEX('11.1_Outliers-Generation'!$N$5:$N$500,MATCH($F305,'11.1_Outliers-Generation'!$F$5:$F$500,0))&lt;&gt;"N",
INDEX('11.1_Outliers-Generation'!L$5:L$500,MATCH($F305,'11.1_Outliers-Generation'!$F$5:$F$500,0)),""),"")</f>
        <v>WaW_274</v>
      </c>
      <c r="M305" s="14">
        <f>IFERROR(IF(INDEX('11.2_Outliers-Collection_cov'!$N$5:$N$500,MATCH($F305,'11.2_Outliers-Collection_cov'!$F$5:$F$500,0))&lt;&gt;"N",
INDEX('11.2_Outliers-Collection_cov'!J$5:J$500,MATCH($F305,'11.2_Outliers-Collection_cov'!$F$5:$F$500,0)),""),"")</f>
        <v>89.99</v>
      </c>
      <c r="N305" s="8">
        <f>IFERROR(IF(INDEX('11.2_Outliers-Collection_cov'!$N$5:$N$500,MATCH($F305,'11.2_Outliers-Collection_cov'!$F$5:$F$500,0))&lt;&gt;"N",
INDEX('11.2_Outliers-Collection_cov'!K$5:K$500,MATCH($F305,'11.2_Outliers-Collection_cov'!$F$5:$F$500,0)),""),"")</f>
        <v>2010</v>
      </c>
      <c r="O305" s="13" t="str">
        <f>IFERROR(IF(INDEX('11.2_Outliers-Collection_cov'!$N$5:$N$500,MATCH($F305,'11.2_Outliers-Collection_cov'!$F$5:$F$500,0))&lt;&gt;"N",
INDEX('11.2_Outliers-Collection_cov'!L$5:L$500,MATCH($F305,'11.2_Outliers-Collection_cov'!$F$5:$F$500,0)),""),"")</f>
        <v>WaW_274</v>
      </c>
      <c r="P305" s="14">
        <f>IFERROR(IF(INDEX('11.3_Outliers-Plastic'!$N$5:$N$500,MATCH($F305,'11.3_Outliers-Plastic'!$F$5:$F$500,0))&lt;&gt;"N",
INDEX('11.3_Outliers-Plastic'!J$5:J$500,MATCH($F305,'11.3_Outliers-Plastic'!$F$5:$F$500,0)),""),"")</f>
        <v>10.289710289710291</v>
      </c>
      <c r="Q305" s="8">
        <f>IFERROR(IF(INDEX('11.3_Outliers-Plastic'!$N$5:$N$500,MATCH($F305,'11.3_Outliers-Plastic'!$F$5:$F$500,0))&lt;&gt;"N",
INDEX('11.3_Outliers-Plastic'!K$5:K$500,MATCH($F305,'11.3_Outliers-Plastic'!$F$5:$F$500,0)),""),"")</f>
        <v>2010</v>
      </c>
      <c r="R305" s="14" t="str">
        <f>IFERROR(IF(INDEX('11.3_Outliers-Plastic'!$N$5:$N$500,MATCH($F305,'11.3_Outliers-Plastic'!$F$5:$F$500,0))&lt;&gt;"N",
INDEX('11.3_Outliers-Plastic'!L$5:L$500,MATCH($F305,'11.3_Outliers-Plastic'!$F$5:$F$500,0)),""),"")</f>
        <v>WaW_274</v>
      </c>
      <c r="S305" s="12"/>
      <c r="T305" s="5"/>
      <c r="U305" s="5" t="s">
        <v>1569</v>
      </c>
      <c r="V305" s="14">
        <f>IFERROR(IF(INDEX('11.5_Outliers-Other_recovery'!$N$5:$N$500,MATCH($F305,'11.5_Outliers-Other_recovery'!$F$5:$F$500,0))&lt;&gt;"N",
INDEX('11.5_Outliers-Other_recovery'!J$5:J$500,MATCH($F305,'11.5_Outliers-Other_recovery'!$F$5:$F$500,0)),""),"")</f>
        <v>0</v>
      </c>
      <c r="W305" s="8">
        <f>IFERROR(IF(INDEX('11.5_Outliers-Other_recovery'!$N$5:$N$500,MATCH($F305,'11.5_Outliers-Other_recovery'!$F$5:$F$500,0))&lt;&gt;"N",
INDEX('11.5_Outliers-Other_recovery'!K$5:K$500,MATCH($F305,'11.5_Outliers-Other_recovery'!$F$5:$F$500,0)),""),"")</f>
        <v>2010</v>
      </c>
      <c r="X305" s="14" t="str">
        <f>IFERROR(IF(INDEX('11.5_Outliers-Other_recovery'!$N$5:$N$500,MATCH($F305,'11.5_Outliers-Other_recovery'!$F$5:$F$500,0))&lt;&gt;"N",
INDEX('11.5_Outliers-Other_recovery'!L$5:L$500,MATCH($F305,'11.5_Outliers-Other_recovery'!$F$5:$F$500,0)),""),"")</f>
        <v>WaW_274</v>
      </c>
      <c r="Y305" s="14">
        <f>IFERROR(IF(INDEX('11.4_Outliers-Formal_dry_recy'!$N$5:$N$500,MATCH($F305,'11.4_Outliers-Formal_dry_recy'!$F$5:$F$500,0))&lt;&gt;"N",
INDEX('11.4_Outliers-Formal_dry_recy'!J$5:J$500,MATCH($F305,'11.4_Outliers-Formal_dry_recy'!$F$5:$F$500,0)),""),"")</f>
        <v>0</v>
      </c>
      <c r="Z305" s="8">
        <f>IFERROR(IF(INDEX('11.4_Outliers-Formal_dry_recy'!$N$5:$N$500,MATCH($F305,'11.4_Outliers-Formal_dry_recy'!$F$5:$F$500,0))&lt;&gt;"N",
INDEX('11.4_Outliers-Formal_dry_recy'!K$5:K$500,MATCH($F305,'11.4_Outliers-Formal_dry_recy'!$F$5:$F$500,0)),""),"")</f>
        <v>2010</v>
      </c>
      <c r="AA305" s="14" t="str">
        <f>IFERROR(IF(INDEX('11.4_Outliers-Formal_dry_recy'!$N$5:$N$500,MATCH($F305,'11.4_Outliers-Formal_dry_recy'!$F$5:$F$500,0))&lt;&gt;"N",
INDEX('11.4_Outliers-Formal_dry_recy'!L$5:L$500,MATCH($F305,'11.4_Outliers-Formal_dry_recy'!$F$5:$F$500,0)),""),"")</f>
        <v>WaW_274</v>
      </c>
      <c r="AB305" s="14">
        <f>IFERROR(IF(INDEX('11.6_Outliers-Incineration'!$N$5:$N$500,MATCH($F305,'11.6_Outliers-Incineration'!$F$5:$F$500,0))&lt;&gt;"N",
INDEX('11.6_Outliers-Incineration'!J$5:J$500,MATCH($F305,'11.6_Outliers-Incineration'!$F$5:$F$500,0)),""),"")</f>
        <v>0</v>
      </c>
      <c r="AC305" s="8">
        <f>IFERROR(IF(INDEX('11.6_Outliers-Incineration'!$N$5:$N$500,MATCH($F305,'11.6_Outliers-Incineration'!$F$5:$F$500,0))&lt;&gt;"N",
INDEX('11.6_Outliers-Incineration'!K$5:K$500,MATCH($F305,'11.6_Outliers-Incineration'!$F$5:$F$500,0)),""),"")</f>
        <v>2010</v>
      </c>
      <c r="AD305" s="14" t="str">
        <f>IFERROR(IF(INDEX('11.6_Outliers-Incineration'!$N$5:$N$500,MATCH($F305,'11.6_Outliers-Incineration'!$F$5:$F$500,0))&lt;&gt;"N",
INDEX('11.6_Outliers-Incineration'!L$5:L$500,MATCH($F305,'11.6_Outliers-Incineration'!$F$5:$F$500,0)),""),"")</f>
        <v>WaW_274</v>
      </c>
      <c r="AE305" s="14">
        <v>48.8</v>
      </c>
      <c r="AF305" s="8">
        <v>2010</v>
      </c>
      <c r="AG305" s="14" t="s">
        <v>1258</v>
      </c>
      <c r="AI305" s="5"/>
      <c r="AJ305" s="5" t="s">
        <v>1569</v>
      </c>
      <c r="AK305" s="5">
        <f t="shared" si="4"/>
        <v>7</v>
      </c>
    </row>
    <row r="306" spans="1:37" x14ac:dyDescent="0.25">
      <c r="A306" s="5" t="s">
        <v>1261</v>
      </c>
      <c r="B306" s="5" t="s">
        <v>1257</v>
      </c>
      <c r="C306" s="5" t="s">
        <v>1256</v>
      </c>
      <c r="D306" s="5" t="s">
        <v>1038</v>
      </c>
      <c r="E306" s="5" t="s">
        <v>1263</v>
      </c>
      <c r="F306" s="5" t="s">
        <v>1262</v>
      </c>
      <c r="G306" s="5">
        <v>2</v>
      </c>
      <c r="H306" s="15">
        <v>1</v>
      </c>
      <c r="I306" s="4"/>
      <c r="J306" s="13">
        <f>IFERROR(IF(INDEX('11.1_Outliers-Generation'!$N$5:$N$500,MATCH($F306,'11.1_Outliers-Generation'!$F$5:$F$500,0))&lt;&gt;"N",
INDEX('11.1_Outliers-Generation'!J$5:J$500,MATCH($F306,'11.1_Outliers-Generation'!$F$5:$F$500,0)),""),"")</f>
        <v>1.7525857798663462</v>
      </c>
      <c r="K306" s="8">
        <f>IFERROR(IF(INDEX('11.1_Outliers-Generation'!$N$5:$N$500,MATCH($F306,'11.1_Outliers-Generation'!$F$5:$F$500,0))&lt;&gt;"N",
INDEX('11.1_Outliers-Generation'!K$5:K$500,MATCH($F306,'11.1_Outliers-Generation'!$F$5:$F$500,0)),""),"")</f>
        <v>2010</v>
      </c>
      <c r="L306" s="13" t="str">
        <f>IFERROR(IF(INDEX('11.1_Outliers-Generation'!$N$5:$N$500,MATCH($F306,'11.1_Outliers-Generation'!$F$5:$F$500,0))&lt;&gt;"N",
INDEX('11.1_Outliers-Generation'!L$5:L$500,MATCH($F306,'11.1_Outliers-Generation'!$F$5:$F$500,0)),""),"")</f>
        <v>WaW_275</v>
      </c>
      <c r="M306" s="14" t="str">
        <f>IFERROR(IF(INDEX('11.2_Outliers-Collection_cov'!$N$5:$N$500,MATCH($F306,'11.2_Outliers-Collection_cov'!$F$5:$F$500,0))&lt;&gt;"N",
INDEX('11.2_Outliers-Collection_cov'!J$5:J$500,MATCH($F306,'11.2_Outliers-Collection_cov'!$F$5:$F$500,0)),""),"")</f>
        <v/>
      </c>
      <c r="N306" s="8" t="str">
        <f>IFERROR(IF(INDEX('11.2_Outliers-Collection_cov'!$N$5:$N$500,MATCH($F306,'11.2_Outliers-Collection_cov'!$F$5:$F$500,0))&lt;&gt;"N",
INDEX('11.2_Outliers-Collection_cov'!K$5:K$500,MATCH($F306,'11.2_Outliers-Collection_cov'!$F$5:$F$500,0)),""),"")</f>
        <v/>
      </c>
      <c r="O306" s="13" t="str">
        <f>IFERROR(IF(INDEX('11.2_Outliers-Collection_cov'!$N$5:$N$500,MATCH($F306,'11.2_Outliers-Collection_cov'!$F$5:$F$500,0))&lt;&gt;"N",
INDEX('11.2_Outliers-Collection_cov'!L$5:L$500,MATCH($F306,'11.2_Outliers-Collection_cov'!$F$5:$F$500,0)),""),"")</f>
        <v/>
      </c>
      <c r="P306" s="14">
        <f>IFERROR(IF(INDEX('11.3_Outliers-Plastic'!$N$5:$N$500,MATCH($F306,'11.3_Outliers-Plastic'!$F$5:$F$500,0))&lt;&gt;"N",
INDEX('11.3_Outliers-Plastic'!J$5:J$500,MATCH($F306,'11.3_Outliers-Plastic'!$F$5:$F$500,0)),""),"")</f>
        <v>12</v>
      </c>
      <c r="Q306" s="8">
        <f>IFERROR(IF(INDEX('11.3_Outliers-Plastic'!$N$5:$N$500,MATCH($F306,'11.3_Outliers-Plastic'!$F$5:$F$500,0))&lt;&gt;"N",
INDEX('11.3_Outliers-Plastic'!K$5:K$500,MATCH($F306,'11.3_Outliers-Plastic'!$F$5:$F$500,0)),""),"")</f>
        <v>2010</v>
      </c>
      <c r="R306" s="14" t="str">
        <f>IFERROR(IF(INDEX('11.3_Outliers-Plastic'!$N$5:$N$500,MATCH($F306,'11.3_Outliers-Plastic'!$F$5:$F$500,0))&lt;&gt;"N",
INDEX('11.3_Outliers-Plastic'!L$5:L$500,MATCH($F306,'11.3_Outliers-Plastic'!$F$5:$F$500,0)),""),"")</f>
        <v>WaW_275</v>
      </c>
      <c r="S306" s="12"/>
      <c r="T306" s="5"/>
      <c r="U306" s="5" t="s">
        <v>1569</v>
      </c>
      <c r="V306" s="14">
        <f>IFERROR(IF(INDEX('11.5_Outliers-Other_recovery'!$N$5:$N$500,MATCH($F306,'11.5_Outliers-Other_recovery'!$F$5:$F$500,0))&lt;&gt;"N",
INDEX('11.5_Outliers-Other_recovery'!J$5:J$500,MATCH($F306,'11.5_Outliers-Other_recovery'!$F$5:$F$500,0)),""),"")</f>
        <v>0</v>
      </c>
      <c r="W306" s="8">
        <f>IFERROR(IF(INDEX('11.5_Outliers-Other_recovery'!$N$5:$N$500,MATCH($F306,'11.5_Outliers-Other_recovery'!$F$5:$F$500,0))&lt;&gt;"N",
INDEX('11.5_Outliers-Other_recovery'!K$5:K$500,MATCH($F306,'11.5_Outliers-Other_recovery'!$F$5:$F$500,0)),""),"")</f>
        <v>2010</v>
      </c>
      <c r="X306" s="14" t="str">
        <f>IFERROR(IF(INDEX('11.5_Outliers-Other_recovery'!$N$5:$N$500,MATCH($F306,'11.5_Outliers-Other_recovery'!$F$5:$F$500,0))&lt;&gt;"N",
INDEX('11.5_Outliers-Other_recovery'!L$5:L$500,MATCH($F306,'11.5_Outliers-Other_recovery'!$F$5:$F$500,0)),""),"")</f>
        <v>WaW_275</v>
      </c>
      <c r="Y306" s="14">
        <f>IFERROR(IF(INDEX('11.4_Outliers-Formal_dry_recy'!$N$5:$N$500,MATCH($F306,'11.4_Outliers-Formal_dry_recy'!$F$5:$F$500,0))&lt;&gt;"N",
INDEX('11.4_Outliers-Formal_dry_recy'!J$5:J$500,MATCH($F306,'11.4_Outliers-Formal_dry_recy'!$F$5:$F$500,0)),""),"")</f>
        <v>0</v>
      </c>
      <c r="Z306" s="8">
        <f>IFERROR(IF(INDEX('11.4_Outliers-Formal_dry_recy'!$N$5:$N$500,MATCH($F306,'11.4_Outliers-Formal_dry_recy'!$F$5:$F$500,0))&lt;&gt;"N",
INDEX('11.4_Outliers-Formal_dry_recy'!K$5:K$500,MATCH($F306,'11.4_Outliers-Formal_dry_recy'!$F$5:$F$500,0)),""),"")</f>
        <v>2010</v>
      </c>
      <c r="AA306" s="14" t="str">
        <f>IFERROR(IF(INDEX('11.4_Outliers-Formal_dry_recy'!$N$5:$N$500,MATCH($F306,'11.4_Outliers-Formal_dry_recy'!$F$5:$F$500,0))&lt;&gt;"N",
INDEX('11.4_Outliers-Formal_dry_recy'!L$5:L$500,MATCH($F306,'11.4_Outliers-Formal_dry_recy'!$F$5:$F$500,0)),""),"")</f>
        <v>WaW_275</v>
      </c>
      <c r="AB306" s="14">
        <f>IFERROR(IF(INDEX('11.6_Outliers-Incineration'!$N$5:$N$500,MATCH($F306,'11.6_Outliers-Incineration'!$F$5:$F$500,0))&lt;&gt;"N",
INDEX('11.6_Outliers-Incineration'!J$5:J$500,MATCH($F306,'11.6_Outliers-Incineration'!$F$5:$F$500,0)),""),"")</f>
        <v>0</v>
      </c>
      <c r="AC306" s="8">
        <f>IFERROR(IF(INDEX('11.6_Outliers-Incineration'!$N$5:$N$500,MATCH($F306,'11.6_Outliers-Incineration'!$F$5:$F$500,0))&lt;&gt;"N",
INDEX('11.6_Outliers-Incineration'!K$5:K$500,MATCH($F306,'11.6_Outliers-Incineration'!$F$5:$F$500,0)),""),"")</f>
        <v>2010</v>
      </c>
      <c r="AD306" s="14" t="str">
        <f>IFERROR(IF(INDEX('11.6_Outliers-Incineration'!$N$5:$N$500,MATCH($F306,'11.6_Outliers-Incineration'!$F$5:$F$500,0))&lt;&gt;"N",
INDEX('11.6_Outliers-Incineration'!L$5:L$500,MATCH($F306,'11.6_Outliers-Incineration'!$F$5:$F$500,0)),""),"")</f>
        <v>WaW_275</v>
      </c>
      <c r="AE306" s="14">
        <v>0</v>
      </c>
      <c r="AF306" s="8">
        <v>2010</v>
      </c>
      <c r="AG306" s="14" t="s">
        <v>1261</v>
      </c>
      <c r="AI306" s="5"/>
      <c r="AJ306" s="5" t="s">
        <v>1569</v>
      </c>
      <c r="AK306" s="5">
        <f t="shared" si="4"/>
        <v>6</v>
      </c>
    </row>
    <row r="307" spans="1:37" x14ac:dyDescent="0.25">
      <c r="A307" s="5" t="s">
        <v>1264</v>
      </c>
      <c r="B307" s="5" t="s">
        <v>1266</v>
      </c>
      <c r="C307" s="5" t="s">
        <v>1265</v>
      </c>
      <c r="D307" s="5" t="s">
        <v>1038</v>
      </c>
      <c r="E307" s="5" t="s">
        <v>1267</v>
      </c>
      <c r="F307" s="5" t="s">
        <v>3190</v>
      </c>
      <c r="G307" s="5">
        <v>2</v>
      </c>
      <c r="H307" s="15">
        <v>1</v>
      </c>
      <c r="I307" s="4" t="s">
        <v>3191</v>
      </c>
      <c r="J307" s="13">
        <f>IFERROR(IF(INDEX('11.1_Outliers-Generation'!$N$5:$N$500,MATCH($F307,'11.1_Outliers-Generation'!$F$5:$F$500,0))&lt;&gt;"N",
INDEX('11.1_Outliers-Generation'!J$5:J$500,MATCH($F307,'11.1_Outliers-Generation'!$F$5:$F$500,0)),""),"")</f>
        <v>1.1949821723414151</v>
      </c>
      <c r="K307" s="8">
        <f>IFERROR(IF(INDEX('11.1_Outliers-Generation'!$N$5:$N$500,MATCH($F307,'11.1_Outliers-Generation'!$F$5:$F$500,0))&lt;&gt;"N",
INDEX('11.1_Outliers-Generation'!K$5:K$500,MATCH($F307,'11.1_Outliers-Generation'!$F$5:$F$500,0)),""),"")</f>
        <v>2011</v>
      </c>
      <c r="L307" s="13" t="str">
        <f>IFERROR(IF(INDEX('11.1_Outliers-Generation'!$N$5:$N$500,MATCH($F307,'11.1_Outliers-Generation'!$F$5:$F$500,0))&lt;&gt;"N",
INDEX('11.1_Outliers-Generation'!L$5:L$500,MATCH($F307,'11.1_Outliers-Generation'!$F$5:$F$500,0)),""),"")</f>
        <v>WaW_276</v>
      </c>
      <c r="M307" s="14" t="str">
        <f>IFERROR(IF(INDEX('11.2_Outliers-Collection_cov'!$N$5:$N$500,MATCH($F307,'11.2_Outliers-Collection_cov'!$F$5:$F$500,0))&lt;&gt;"N",
INDEX('11.2_Outliers-Collection_cov'!J$5:J$500,MATCH($F307,'11.2_Outliers-Collection_cov'!$F$5:$F$500,0)),""),"")</f>
        <v/>
      </c>
      <c r="N307" s="8" t="str">
        <f>IFERROR(IF(INDEX('11.2_Outliers-Collection_cov'!$N$5:$N$500,MATCH($F307,'11.2_Outliers-Collection_cov'!$F$5:$F$500,0))&lt;&gt;"N",
INDEX('11.2_Outliers-Collection_cov'!K$5:K$500,MATCH($F307,'11.2_Outliers-Collection_cov'!$F$5:$F$500,0)),""),"")</f>
        <v/>
      </c>
      <c r="O307" s="13" t="str">
        <f>IFERROR(IF(INDEX('11.2_Outliers-Collection_cov'!$N$5:$N$500,MATCH($F307,'11.2_Outliers-Collection_cov'!$F$5:$F$500,0))&lt;&gt;"N",
INDEX('11.2_Outliers-Collection_cov'!L$5:L$500,MATCH($F307,'11.2_Outliers-Collection_cov'!$F$5:$F$500,0)),""),"")</f>
        <v/>
      </c>
      <c r="P307" s="14">
        <f>IFERROR(IF(INDEX('11.3_Outliers-Plastic'!$N$5:$N$500,MATCH($F307,'11.3_Outliers-Plastic'!$F$5:$F$500,0))&lt;&gt;"N",
INDEX('11.3_Outliers-Plastic'!J$5:J$500,MATCH($F307,'11.3_Outliers-Plastic'!$F$5:$F$500,0)),""),"")</f>
        <v>11.63</v>
      </c>
      <c r="Q307" s="8">
        <f>IFERROR(IF(INDEX('11.3_Outliers-Plastic'!$N$5:$N$500,MATCH($F307,'11.3_Outliers-Plastic'!$F$5:$F$500,0))&lt;&gt;"N",
INDEX('11.3_Outliers-Plastic'!K$5:K$500,MATCH($F307,'11.3_Outliers-Plastic'!$F$5:$F$500,0)),""),"")</f>
        <v>2011</v>
      </c>
      <c r="R307" s="14" t="str">
        <f>IFERROR(IF(INDEX('11.3_Outliers-Plastic'!$N$5:$N$500,MATCH($F307,'11.3_Outliers-Plastic'!$F$5:$F$500,0))&lt;&gt;"N",
INDEX('11.3_Outliers-Plastic'!L$5:L$500,MATCH($F307,'11.3_Outliers-Plastic'!$F$5:$F$500,0)),""),"")</f>
        <v>WaW_276</v>
      </c>
      <c r="S307" s="12"/>
      <c r="T307" s="5"/>
      <c r="U307" s="5" t="s">
        <v>1569</v>
      </c>
      <c r="V307" s="14">
        <f>IFERROR(IF(INDEX('11.5_Outliers-Other_recovery'!$N$5:$N$500,MATCH($F307,'11.5_Outliers-Other_recovery'!$F$5:$F$500,0))&lt;&gt;"N",
INDEX('11.5_Outliers-Other_recovery'!J$5:J$500,MATCH($F307,'11.5_Outliers-Other_recovery'!$F$5:$F$500,0)),""),"")</f>
        <v>0</v>
      </c>
      <c r="W307" s="8">
        <f>IFERROR(IF(INDEX('11.5_Outliers-Other_recovery'!$N$5:$N$500,MATCH($F307,'11.5_Outliers-Other_recovery'!$F$5:$F$500,0))&lt;&gt;"N",
INDEX('11.5_Outliers-Other_recovery'!K$5:K$500,MATCH($F307,'11.5_Outliers-Other_recovery'!$F$5:$F$500,0)),""),"")</f>
        <v>2011</v>
      </c>
      <c r="X307" s="14" t="str">
        <f>IFERROR(IF(INDEX('11.5_Outliers-Other_recovery'!$N$5:$N$500,MATCH($F307,'11.5_Outliers-Other_recovery'!$F$5:$F$500,0))&lt;&gt;"N",
INDEX('11.5_Outliers-Other_recovery'!L$5:L$500,MATCH($F307,'11.5_Outliers-Other_recovery'!$F$5:$F$500,0)),""),"")</f>
        <v>WaW_276</v>
      </c>
      <c r="Y307" s="14">
        <f>IFERROR(IF(INDEX('11.4_Outliers-Formal_dry_recy'!$N$5:$N$500,MATCH($F307,'11.4_Outliers-Formal_dry_recy'!$F$5:$F$500,0))&lt;&gt;"N",
INDEX('11.4_Outliers-Formal_dry_recy'!J$5:J$500,MATCH($F307,'11.4_Outliers-Formal_dry_recy'!$F$5:$F$500,0)),""),"")</f>
        <v>0.3</v>
      </c>
      <c r="Z307" s="8">
        <f>IFERROR(IF(INDEX('11.4_Outliers-Formal_dry_recy'!$N$5:$N$500,MATCH($F307,'11.4_Outliers-Formal_dry_recy'!$F$5:$F$500,0))&lt;&gt;"N",
INDEX('11.4_Outliers-Formal_dry_recy'!K$5:K$500,MATCH($F307,'11.4_Outliers-Formal_dry_recy'!$F$5:$F$500,0)),""),"")</f>
        <v>2011</v>
      </c>
      <c r="AA307" s="14" t="str">
        <f>IFERROR(IF(INDEX('11.4_Outliers-Formal_dry_recy'!$N$5:$N$500,MATCH($F307,'11.4_Outliers-Formal_dry_recy'!$F$5:$F$500,0))&lt;&gt;"N",
INDEX('11.4_Outliers-Formal_dry_recy'!L$5:L$500,MATCH($F307,'11.4_Outliers-Formal_dry_recy'!$F$5:$F$500,0)),""),"")</f>
        <v>WaW_276</v>
      </c>
      <c r="AB307" s="14">
        <f>IFERROR(IF(INDEX('11.6_Outliers-Incineration'!$N$5:$N$500,MATCH($F307,'11.6_Outliers-Incineration'!$F$5:$F$500,0))&lt;&gt;"N",
INDEX('11.6_Outliers-Incineration'!J$5:J$500,MATCH($F307,'11.6_Outliers-Incineration'!$F$5:$F$500,0)),""),"")</f>
        <v>0</v>
      </c>
      <c r="AC307" s="8">
        <f>IFERROR(IF(INDEX('11.6_Outliers-Incineration'!$N$5:$N$500,MATCH($F307,'11.6_Outliers-Incineration'!$F$5:$F$500,0))&lt;&gt;"N",
INDEX('11.6_Outliers-Incineration'!K$5:K$500,MATCH($F307,'11.6_Outliers-Incineration'!$F$5:$F$500,0)),""),"")</f>
        <v>2011</v>
      </c>
      <c r="AD307" s="14" t="str">
        <f>IFERROR(IF(INDEX('11.6_Outliers-Incineration'!$N$5:$N$500,MATCH($F307,'11.6_Outliers-Incineration'!$F$5:$F$500,0))&lt;&gt;"N",
INDEX('11.6_Outliers-Incineration'!L$5:L$500,MATCH($F307,'11.6_Outliers-Incineration'!$F$5:$F$500,0)),""),"")</f>
        <v>WaW_276</v>
      </c>
      <c r="AE307" s="14">
        <v>0</v>
      </c>
      <c r="AF307" s="8">
        <v>2011</v>
      </c>
      <c r="AG307" s="14" t="s">
        <v>1264</v>
      </c>
      <c r="AI307" s="5"/>
      <c r="AJ307" s="5" t="s">
        <v>1569</v>
      </c>
      <c r="AK307" s="5">
        <f t="shared" si="4"/>
        <v>6</v>
      </c>
    </row>
    <row r="308" spans="1:37" x14ac:dyDescent="0.25">
      <c r="A308" s="5" t="s">
        <v>951</v>
      </c>
      <c r="B308" s="5" t="s">
        <v>954</v>
      </c>
      <c r="C308" s="5" t="s">
        <v>953</v>
      </c>
      <c r="D308" s="5" t="s">
        <v>620</v>
      </c>
      <c r="E308" s="5" t="s">
        <v>955</v>
      </c>
      <c r="F308" s="5" t="s">
        <v>952</v>
      </c>
      <c r="G308" s="5">
        <v>2</v>
      </c>
      <c r="H308" s="15">
        <v>1</v>
      </c>
      <c r="I308" s="4"/>
      <c r="J308" s="13">
        <f>IFERROR(IF(INDEX('11.1_Outliers-Generation'!$N$5:$N$500,MATCH($F308,'11.1_Outliers-Generation'!$F$5:$F$500,0))&lt;&gt;"N",
INDEX('11.1_Outliers-Generation'!J$5:J$500,MATCH($F308,'11.1_Outliers-Generation'!$F$5:$F$500,0)),""),"")</f>
        <v>0.92631578947368409</v>
      </c>
      <c r="K308" s="8">
        <f>IFERROR(IF(INDEX('11.1_Outliers-Generation'!$N$5:$N$500,MATCH($F308,'11.1_Outliers-Generation'!$F$5:$F$500,0))&lt;&gt;"N",
INDEX('11.1_Outliers-Generation'!K$5:K$500,MATCH($F308,'11.1_Outliers-Generation'!$F$5:$F$500,0)),""),"")</f>
        <v>2014</v>
      </c>
      <c r="L308" s="13" t="str">
        <f>IFERROR(IF(INDEX('11.1_Outliers-Generation'!$N$5:$N$500,MATCH($F308,'11.1_Outliers-Generation'!$F$5:$F$500,0))&lt;&gt;"N",
INDEX('11.1_Outliers-Generation'!L$5:L$500,MATCH($F308,'11.1_Outliers-Generation'!$F$5:$F$500,0)),""),"")</f>
        <v>WaW_277</v>
      </c>
      <c r="M308" s="14">
        <f>IFERROR(IF(INDEX('11.2_Outliers-Collection_cov'!$N$5:$N$500,MATCH($F308,'11.2_Outliers-Collection_cov'!$F$5:$F$500,0))&lt;&gt;"N",
INDEX('11.2_Outliers-Collection_cov'!J$5:J$500,MATCH($F308,'11.2_Outliers-Collection_cov'!$F$5:$F$500,0)),""),"")</f>
        <v>95</v>
      </c>
      <c r="N308" s="8">
        <f>IFERROR(IF(INDEX('11.2_Outliers-Collection_cov'!$N$5:$N$500,MATCH($F308,'11.2_Outliers-Collection_cov'!$F$5:$F$500,0))&lt;&gt;"N",
INDEX('11.2_Outliers-Collection_cov'!K$5:K$500,MATCH($F308,'11.2_Outliers-Collection_cov'!$F$5:$F$500,0)),""),"")</f>
        <v>2014</v>
      </c>
      <c r="O308" s="13" t="str">
        <f>IFERROR(IF(INDEX('11.2_Outliers-Collection_cov'!$N$5:$N$500,MATCH($F308,'11.2_Outliers-Collection_cov'!$F$5:$F$500,0))&lt;&gt;"N",
INDEX('11.2_Outliers-Collection_cov'!L$5:L$500,MATCH($F308,'11.2_Outliers-Collection_cov'!$F$5:$F$500,0)),""),"")</f>
        <v>WaW_277</v>
      </c>
      <c r="P308" s="14">
        <f>IFERROR(IF(INDEX('11.3_Outliers-Plastic'!$N$5:$N$500,MATCH($F308,'11.3_Outliers-Plastic'!$F$5:$F$500,0))&lt;&gt;"N",
INDEX('11.3_Outliers-Plastic'!J$5:J$500,MATCH($F308,'11.3_Outliers-Plastic'!$F$5:$F$500,0)),""),"")</f>
        <v>9.6390360963903596</v>
      </c>
      <c r="Q308" s="8">
        <f>IFERROR(IF(INDEX('11.3_Outliers-Plastic'!$N$5:$N$500,MATCH($F308,'11.3_Outliers-Plastic'!$F$5:$F$500,0))&lt;&gt;"N",
INDEX('11.3_Outliers-Plastic'!K$5:K$500,MATCH($F308,'11.3_Outliers-Plastic'!$F$5:$F$500,0)),""),"")</f>
        <v>2014</v>
      </c>
      <c r="R308" s="14" t="str">
        <f>IFERROR(IF(INDEX('11.3_Outliers-Plastic'!$N$5:$N$500,MATCH($F308,'11.3_Outliers-Plastic'!$F$5:$F$500,0))&lt;&gt;"N",
INDEX('11.3_Outliers-Plastic'!L$5:L$500,MATCH($F308,'11.3_Outliers-Plastic'!$F$5:$F$500,0)),""),"")</f>
        <v>WaW_277</v>
      </c>
      <c r="S308" s="12"/>
      <c r="T308" s="5"/>
      <c r="U308" s="5" t="s">
        <v>1569</v>
      </c>
      <c r="V308" s="14">
        <f>IFERROR(IF(INDEX('11.5_Outliers-Other_recovery'!$N$5:$N$500,MATCH($F308,'11.5_Outliers-Other_recovery'!$F$5:$F$500,0))&lt;&gt;"N",
INDEX('11.5_Outliers-Other_recovery'!J$5:J$500,MATCH($F308,'11.5_Outliers-Other_recovery'!$F$5:$F$500,0)),""),"")</f>
        <v>0</v>
      </c>
      <c r="W308" s="8">
        <f>IFERROR(IF(INDEX('11.5_Outliers-Other_recovery'!$N$5:$N$500,MATCH($F308,'11.5_Outliers-Other_recovery'!$F$5:$F$500,0))&lt;&gt;"N",
INDEX('11.5_Outliers-Other_recovery'!K$5:K$500,MATCH($F308,'11.5_Outliers-Other_recovery'!$F$5:$F$500,0)),""),"")</f>
        <v>2014</v>
      </c>
      <c r="X308" s="14" t="str">
        <f>IFERROR(IF(INDEX('11.5_Outliers-Other_recovery'!$N$5:$N$500,MATCH($F308,'11.5_Outliers-Other_recovery'!$F$5:$F$500,0))&lt;&gt;"N",
INDEX('11.5_Outliers-Other_recovery'!L$5:L$500,MATCH($F308,'11.5_Outliers-Other_recovery'!$F$5:$F$500,0)),""),"")</f>
        <v>WaW_277</v>
      </c>
      <c r="Y308" s="14">
        <f>IFERROR(IF(INDEX('11.4_Outliers-Formal_dry_recy'!$N$5:$N$500,MATCH($F308,'11.4_Outliers-Formal_dry_recy'!$F$5:$F$500,0))&lt;&gt;"N",
INDEX('11.4_Outliers-Formal_dry_recy'!J$5:J$500,MATCH($F308,'11.4_Outliers-Formal_dry_recy'!$F$5:$F$500,0)),""),"")</f>
        <v>0</v>
      </c>
      <c r="Z308" s="8">
        <f>IFERROR(IF(INDEX('11.4_Outliers-Formal_dry_recy'!$N$5:$N$500,MATCH($F308,'11.4_Outliers-Formal_dry_recy'!$F$5:$F$500,0))&lt;&gt;"N",
INDEX('11.4_Outliers-Formal_dry_recy'!K$5:K$500,MATCH($F308,'11.4_Outliers-Formal_dry_recy'!$F$5:$F$500,0)),""),"")</f>
        <v>2014</v>
      </c>
      <c r="AA308" s="14" t="str">
        <f>IFERROR(IF(INDEX('11.4_Outliers-Formal_dry_recy'!$N$5:$N$500,MATCH($F308,'11.4_Outliers-Formal_dry_recy'!$F$5:$F$500,0))&lt;&gt;"N",
INDEX('11.4_Outliers-Formal_dry_recy'!L$5:L$500,MATCH($F308,'11.4_Outliers-Formal_dry_recy'!$F$5:$F$500,0)),""),"")</f>
        <v>WaW_277</v>
      </c>
      <c r="AB308" s="14">
        <f>IFERROR(IF(INDEX('11.6_Outliers-Incineration'!$N$5:$N$500,MATCH($F308,'11.6_Outliers-Incineration'!$F$5:$F$500,0))&lt;&gt;"N",
INDEX('11.6_Outliers-Incineration'!J$5:J$500,MATCH($F308,'11.6_Outliers-Incineration'!$F$5:$F$500,0)),""),"")</f>
        <v>0</v>
      </c>
      <c r="AC308" s="8">
        <f>IFERROR(IF(INDEX('11.6_Outliers-Incineration'!$N$5:$N$500,MATCH($F308,'11.6_Outliers-Incineration'!$F$5:$F$500,0))&lt;&gt;"N",
INDEX('11.6_Outliers-Incineration'!K$5:K$500,MATCH($F308,'11.6_Outliers-Incineration'!$F$5:$F$500,0)),""),"")</f>
        <v>2014</v>
      </c>
      <c r="AD308" s="14" t="str">
        <f>IFERROR(IF(INDEX('11.6_Outliers-Incineration'!$N$5:$N$500,MATCH($F308,'11.6_Outliers-Incineration'!$F$5:$F$500,0))&lt;&gt;"N",
INDEX('11.6_Outliers-Incineration'!L$5:L$500,MATCH($F308,'11.6_Outliers-Incineration'!$F$5:$F$500,0)),""),"")</f>
        <v>WaW_277</v>
      </c>
      <c r="AE308" s="14">
        <v>100</v>
      </c>
      <c r="AF308" s="8">
        <v>2014</v>
      </c>
      <c r="AG308" s="14" t="s">
        <v>951</v>
      </c>
      <c r="AI308" s="5"/>
      <c r="AJ308" s="5" t="s">
        <v>1569</v>
      </c>
      <c r="AK308" s="5">
        <f t="shared" si="4"/>
        <v>7</v>
      </c>
    </row>
    <row r="309" spans="1:37" x14ac:dyDescent="0.25">
      <c r="A309" s="5" t="s">
        <v>956</v>
      </c>
      <c r="B309" s="5" t="s">
        <v>954</v>
      </c>
      <c r="C309" s="5" t="s">
        <v>953</v>
      </c>
      <c r="D309" s="5" t="s">
        <v>620</v>
      </c>
      <c r="E309" s="5" t="s">
        <v>958</v>
      </c>
      <c r="F309" s="5" t="s">
        <v>957</v>
      </c>
      <c r="G309" s="5">
        <v>2</v>
      </c>
      <c r="H309" s="15">
        <v>1</v>
      </c>
      <c r="I309" s="4"/>
      <c r="J309" s="13">
        <f>IFERROR(IF(INDEX('11.1_Outliers-Generation'!$N$5:$N$500,MATCH($F309,'11.1_Outliers-Generation'!$F$5:$F$500,0))&lt;&gt;"N",
INDEX('11.1_Outliers-Generation'!J$5:J$500,MATCH($F309,'11.1_Outliers-Generation'!$F$5:$F$500,0)),""),"")</f>
        <v>0.68255687973997836</v>
      </c>
      <c r="K309" s="8">
        <f>IFERROR(IF(INDEX('11.1_Outliers-Generation'!$N$5:$N$500,MATCH($F309,'11.1_Outliers-Generation'!$F$5:$F$500,0))&lt;&gt;"N",
INDEX('11.1_Outliers-Generation'!K$5:K$500,MATCH($F309,'11.1_Outliers-Generation'!$F$5:$F$500,0)),""),"")</f>
        <v>2016</v>
      </c>
      <c r="L309" s="13" t="str">
        <f>IFERROR(IF(INDEX('11.1_Outliers-Generation'!$N$5:$N$500,MATCH($F309,'11.1_Outliers-Generation'!$F$5:$F$500,0))&lt;&gt;"N",
INDEX('11.1_Outliers-Generation'!L$5:L$500,MATCH($F309,'11.1_Outliers-Generation'!$F$5:$F$500,0)),""),"")</f>
        <v>WaW_278</v>
      </c>
      <c r="M309" s="14">
        <f>IFERROR(IF(INDEX('11.2_Outliers-Collection_cov'!$N$5:$N$500,MATCH($F309,'11.2_Outliers-Collection_cov'!$F$5:$F$500,0))&lt;&gt;"N",
INDEX('11.2_Outliers-Collection_cov'!J$5:J$500,MATCH($F309,'11.2_Outliers-Collection_cov'!$F$5:$F$500,0)),""),"")</f>
        <v>100</v>
      </c>
      <c r="N309" s="8">
        <f>IFERROR(IF(INDEX('11.2_Outliers-Collection_cov'!$N$5:$N$500,MATCH($F309,'11.2_Outliers-Collection_cov'!$F$5:$F$500,0))&lt;&gt;"N",
INDEX('11.2_Outliers-Collection_cov'!K$5:K$500,MATCH($F309,'11.2_Outliers-Collection_cov'!$F$5:$F$500,0)),""),"")</f>
        <v>2016</v>
      </c>
      <c r="O309" s="13" t="str">
        <f>IFERROR(IF(INDEX('11.2_Outliers-Collection_cov'!$N$5:$N$500,MATCH($F309,'11.2_Outliers-Collection_cov'!$F$5:$F$500,0))&lt;&gt;"N",
INDEX('11.2_Outliers-Collection_cov'!L$5:L$500,MATCH($F309,'11.2_Outliers-Collection_cov'!$F$5:$F$500,0)),""),"")</f>
        <v>WaW_278</v>
      </c>
      <c r="P309" s="14">
        <f>IFERROR(IF(INDEX('11.3_Outliers-Plastic'!$N$5:$N$500,MATCH($F309,'11.3_Outliers-Plastic'!$F$5:$F$500,0))&lt;&gt;"N",
INDEX('11.3_Outliers-Plastic'!J$5:J$500,MATCH($F309,'11.3_Outliers-Plastic'!$F$5:$F$500,0)),""),"")</f>
        <v>15</v>
      </c>
      <c r="Q309" s="8">
        <f>IFERROR(IF(INDEX('11.3_Outliers-Plastic'!$N$5:$N$500,MATCH($F309,'11.3_Outliers-Plastic'!$F$5:$F$500,0))&lt;&gt;"N",
INDEX('11.3_Outliers-Plastic'!K$5:K$500,MATCH($F309,'11.3_Outliers-Plastic'!$F$5:$F$500,0)),""),"")</f>
        <v>2016</v>
      </c>
      <c r="R309" s="14" t="str">
        <f>IFERROR(IF(INDEX('11.3_Outliers-Plastic'!$N$5:$N$500,MATCH($F309,'11.3_Outliers-Plastic'!$F$5:$F$500,0))&lt;&gt;"N",
INDEX('11.3_Outliers-Plastic'!L$5:L$500,MATCH($F309,'11.3_Outliers-Plastic'!$F$5:$F$500,0)),""),"")</f>
        <v>WaW_278</v>
      </c>
      <c r="S309" s="12"/>
      <c r="T309" s="5"/>
      <c r="U309" s="5" t="s">
        <v>1569</v>
      </c>
      <c r="V309" s="14">
        <f>IFERROR(IF(INDEX('11.5_Outliers-Other_recovery'!$N$5:$N$500,MATCH($F309,'11.5_Outliers-Other_recovery'!$F$5:$F$500,0))&lt;&gt;"N",
INDEX('11.5_Outliers-Other_recovery'!J$5:J$500,MATCH($F309,'11.5_Outliers-Other_recovery'!$F$5:$F$500,0)),""),"")</f>
        <v>0</v>
      </c>
      <c r="W309" s="8">
        <f>IFERROR(IF(INDEX('11.5_Outliers-Other_recovery'!$N$5:$N$500,MATCH($F309,'11.5_Outliers-Other_recovery'!$F$5:$F$500,0))&lt;&gt;"N",
INDEX('11.5_Outliers-Other_recovery'!K$5:K$500,MATCH($F309,'11.5_Outliers-Other_recovery'!$F$5:$F$500,0)),""),"")</f>
        <v>2016</v>
      </c>
      <c r="X309" s="14" t="str">
        <f>IFERROR(IF(INDEX('11.5_Outliers-Other_recovery'!$N$5:$N$500,MATCH($F309,'11.5_Outliers-Other_recovery'!$F$5:$F$500,0))&lt;&gt;"N",
INDEX('11.5_Outliers-Other_recovery'!L$5:L$500,MATCH($F309,'11.5_Outliers-Other_recovery'!$F$5:$F$500,0)),""),"")</f>
        <v>WaW_278</v>
      </c>
      <c r="Y309" s="14">
        <f>IFERROR(IF(INDEX('11.4_Outliers-Formal_dry_recy'!$N$5:$N$500,MATCH($F309,'11.4_Outliers-Formal_dry_recy'!$F$5:$F$500,0))&lt;&gt;"N",
INDEX('11.4_Outliers-Formal_dry_recy'!J$5:J$500,MATCH($F309,'11.4_Outliers-Formal_dry_recy'!$F$5:$F$500,0)),""),"")</f>
        <v>0</v>
      </c>
      <c r="Z309" s="8">
        <f>IFERROR(IF(INDEX('11.4_Outliers-Formal_dry_recy'!$N$5:$N$500,MATCH($F309,'11.4_Outliers-Formal_dry_recy'!$F$5:$F$500,0))&lt;&gt;"N",
INDEX('11.4_Outliers-Formal_dry_recy'!K$5:K$500,MATCH($F309,'11.4_Outliers-Formal_dry_recy'!$F$5:$F$500,0)),""),"")</f>
        <v>2016</v>
      </c>
      <c r="AA309" s="14" t="str">
        <f>IFERROR(IF(INDEX('11.4_Outliers-Formal_dry_recy'!$N$5:$N$500,MATCH($F309,'11.4_Outliers-Formal_dry_recy'!$F$5:$F$500,0))&lt;&gt;"N",
INDEX('11.4_Outliers-Formal_dry_recy'!L$5:L$500,MATCH($F309,'11.4_Outliers-Formal_dry_recy'!$F$5:$F$500,0)),""),"")</f>
        <v>WaW_278</v>
      </c>
      <c r="AB309" s="14">
        <f>IFERROR(IF(INDEX('11.6_Outliers-Incineration'!$N$5:$N$500,MATCH($F309,'11.6_Outliers-Incineration'!$F$5:$F$500,0))&lt;&gt;"N",
INDEX('11.6_Outliers-Incineration'!J$5:J$500,MATCH($F309,'11.6_Outliers-Incineration'!$F$5:$F$500,0)),""),"")</f>
        <v>0</v>
      </c>
      <c r="AC309" s="8">
        <f>IFERROR(IF(INDEX('11.6_Outliers-Incineration'!$N$5:$N$500,MATCH($F309,'11.6_Outliers-Incineration'!$F$5:$F$500,0))&lt;&gt;"N",
INDEX('11.6_Outliers-Incineration'!K$5:K$500,MATCH($F309,'11.6_Outliers-Incineration'!$F$5:$F$500,0)),""),"")</f>
        <v>2016</v>
      </c>
      <c r="AD309" s="14" t="str">
        <f>IFERROR(IF(INDEX('11.6_Outliers-Incineration'!$N$5:$N$500,MATCH($F309,'11.6_Outliers-Incineration'!$F$5:$F$500,0))&lt;&gt;"N",
INDEX('11.6_Outliers-Incineration'!L$5:L$500,MATCH($F309,'11.6_Outliers-Incineration'!$F$5:$F$500,0)),""),"")</f>
        <v>WaW_278</v>
      </c>
      <c r="AE309" s="14">
        <v>40</v>
      </c>
      <c r="AF309" s="8">
        <v>2016</v>
      </c>
      <c r="AG309" s="14" t="s">
        <v>956</v>
      </c>
      <c r="AI309" s="5"/>
      <c r="AJ309" s="5" t="s">
        <v>1569</v>
      </c>
      <c r="AK309" s="5">
        <f t="shared" si="4"/>
        <v>7</v>
      </c>
    </row>
    <row r="310" spans="1:37" x14ac:dyDescent="0.25">
      <c r="A310" s="5" t="s">
        <v>266</v>
      </c>
      <c r="B310" s="5" t="s">
        <v>268</v>
      </c>
      <c r="C310" s="5" t="s">
        <v>267</v>
      </c>
      <c r="D310" s="5" t="s">
        <v>35</v>
      </c>
      <c r="E310" s="5" t="s">
        <v>1584</v>
      </c>
      <c r="F310" s="5" t="s">
        <v>3192</v>
      </c>
      <c r="G310" s="5">
        <v>2</v>
      </c>
      <c r="H310" s="15">
        <v>1</v>
      </c>
      <c r="I310" s="4"/>
      <c r="J310" s="13">
        <f>IFERROR(IF(INDEX('11.1_Outliers-Generation'!$N$5:$N$500,MATCH($F310,'11.1_Outliers-Generation'!$F$5:$F$500,0))&lt;&gt;"N",
INDEX('11.1_Outliers-Generation'!J$5:J$500,MATCH($F310,'11.1_Outliers-Generation'!$F$5:$F$500,0)),""),"")</f>
        <v>1.1846636730591438</v>
      </c>
      <c r="K310" s="8">
        <f>IFERROR(IF(INDEX('11.1_Outliers-Generation'!$N$5:$N$500,MATCH($F310,'11.1_Outliers-Generation'!$F$5:$F$500,0))&lt;&gt;"N",
INDEX('11.1_Outliers-Generation'!K$5:K$500,MATCH($F310,'11.1_Outliers-Generation'!$F$5:$F$500,0)),""),"")</f>
        <v>2016</v>
      </c>
      <c r="L310" s="13" t="str">
        <f>IFERROR(IF(INDEX('11.1_Outliers-Generation'!$N$5:$N$500,MATCH($F310,'11.1_Outliers-Generation'!$F$5:$F$500,0))&lt;&gt;"N",
INDEX('11.1_Outliers-Generation'!L$5:L$500,MATCH($F310,'11.1_Outliers-Generation'!$F$5:$F$500,0)),""),"")</f>
        <v>WaW_279</v>
      </c>
      <c r="M310" s="14" t="str">
        <f>IFERROR(IF(INDEX('11.2_Outliers-Collection_cov'!$N$5:$N$500,MATCH($F310,'11.2_Outliers-Collection_cov'!$F$5:$F$500,0))&lt;&gt;"N",
INDEX('11.2_Outliers-Collection_cov'!J$5:J$500,MATCH($F310,'11.2_Outliers-Collection_cov'!$F$5:$F$500,0)),""),"")</f>
        <v/>
      </c>
      <c r="N310" s="8" t="str">
        <f>IFERROR(IF(INDEX('11.2_Outliers-Collection_cov'!$N$5:$N$500,MATCH($F310,'11.2_Outliers-Collection_cov'!$F$5:$F$500,0))&lt;&gt;"N",
INDEX('11.2_Outliers-Collection_cov'!K$5:K$500,MATCH($F310,'11.2_Outliers-Collection_cov'!$F$5:$F$500,0)),""),"")</f>
        <v/>
      </c>
      <c r="O310" s="13" t="str">
        <f>IFERROR(IF(INDEX('11.2_Outliers-Collection_cov'!$N$5:$N$500,MATCH($F310,'11.2_Outliers-Collection_cov'!$F$5:$F$500,0))&lt;&gt;"N",
INDEX('11.2_Outliers-Collection_cov'!L$5:L$500,MATCH($F310,'11.2_Outliers-Collection_cov'!$F$5:$F$500,0)),""),"")</f>
        <v/>
      </c>
      <c r="P310" s="14">
        <f>IFERROR(IF(INDEX('11.3_Outliers-Plastic'!$N$5:$N$500,MATCH($F310,'11.3_Outliers-Plastic'!$F$5:$F$500,0))&lt;&gt;"N",
INDEX('11.3_Outliers-Plastic'!J$5:J$500,MATCH($F310,'11.3_Outliers-Plastic'!$F$5:$F$500,0)),""),"")</f>
        <v>14.589999999999998</v>
      </c>
      <c r="Q310" s="8">
        <f>IFERROR(IF(INDEX('11.3_Outliers-Plastic'!$N$5:$N$500,MATCH($F310,'11.3_Outliers-Plastic'!$F$5:$F$500,0))&lt;&gt;"N",
INDEX('11.3_Outliers-Plastic'!K$5:K$500,MATCH($F310,'11.3_Outliers-Plastic'!$F$5:$F$500,0)),""),"")</f>
        <v>2016</v>
      </c>
      <c r="R310" s="14" t="str">
        <f>IFERROR(IF(INDEX('11.3_Outliers-Plastic'!$N$5:$N$500,MATCH($F310,'11.3_Outliers-Plastic'!$F$5:$F$500,0))&lt;&gt;"N",
INDEX('11.3_Outliers-Plastic'!L$5:L$500,MATCH($F310,'11.3_Outliers-Plastic'!$F$5:$F$500,0)),""),"")</f>
        <v>WaW_279</v>
      </c>
      <c r="S310" s="12"/>
      <c r="T310" s="5"/>
      <c r="U310" s="5" t="s">
        <v>1569</v>
      </c>
      <c r="V310" s="14">
        <f>IFERROR(IF(INDEX('11.5_Outliers-Other_recovery'!$N$5:$N$500,MATCH($F310,'11.5_Outliers-Other_recovery'!$F$5:$F$500,0))&lt;&gt;"N",
INDEX('11.5_Outliers-Other_recovery'!J$5:J$500,MATCH($F310,'11.5_Outliers-Other_recovery'!$F$5:$F$500,0)),""),"")</f>
        <v>0</v>
      </c>
      <c r="W310" s="8">
        <f>IFERROR(IF(INDEX('11.5_Outliers-Other_recovery'!$N$5:$N$500,MATCH($F310,'11.5_Outliers-Other_recovery'!$F$5:$F$500,0))&lt;&gt;"N",
INDEX('11.5_Outliers-Other_recovery'!K$5:K$500,MATCH($F310,'11.5_Outliers-Other_recovery'!$F$5:$F$500,0)),""),"")</f>
        <v>2016</v>
      </c>
      <c r="X310" s="14" t="str">
        <f>IFERROR(IF(INDEX('11.5_Outliers-Other_recovery'!$N$5:$N$500,MATCH($F310,'11.5_Outliers-Other_recovery'!$F$5:$F$500,0))&lt;&gt;"N",
INDEX('11.5_Outliers-Other_recovery'!L$5:L$500,MATCH($F310,'11.5_Outliers-Other_recovery'!$F$5:$F$500,0)),""),"")</f>
        <v>WaW_279</v>
      </c>
      <c r="Y310" s="14">
        <f>IFERROR(IF(INDEX('11.4_Outliers-Formal_dry_recy'!$N$5:$N$500,MATCH($F310,'11.4_Outliers-Formal_dry_recy'!$F$5:$F$500,0))&lt;&gt;"N",
INDEX('11.4_Outliers-Formal_dry_recy'!J$5:J$500,MATCH($F310,'11.4_Outliers-Formal_dry_recy'!$F$5:$F$500,0)),""),"")</f>
        <v>33</v>
      </c>
      <c r="Z310" s="8">
        <f>IFERROR(IF(INDEX('11.4_Outliers-Formal_dry_recy'!$N$5:$N$500,MATCH($F310,'11.4_Outliers-Formal_dry_recy'!$F$5:$F$500,0))&lt;&gt;"N",
INDEX('11.4_Outliers-Formal_dry_recy'!K$5:K$500,MATCH($F310,'11.4_Outliers-Formal_dry_recy'!$F$5:$F$500,0)),""),"")</f>
        <v>2016</v>
      </c>
      <c r="AA310" s="14" t="str">
        <f>IFERROR(IF(INDEX('11.4_Outliers-Formal_dry_recy'!$N$5:$N$500,MATCH($F310,'11.4_Outliers-Formal_dry_recy'!$F$5:$F$500,0))&lt;&gt;"N",
INDEX('11.4_Outliers-Formal_dry_recy'!L$5:L$500,MATCH($F310,'11.4_Outliers-Formal_dry_recy'!$F$5:$F$500,0)),""),"")</f>
        <v>WaW_279</v>
      </c>
      <c r="AB310" s="14">
        <f>IFERROR(IF(INDEX('11.6_Outliers-Incineration'!$N$5:$N$500,MATCH($F310,'11.6_Outliers-Incineration'!$F$5:$F$500,0))&lt;&gt;"N",
INDEX('11.6_Outliers-Incineration'!J$5:J$500,MATCH($F310,'11.6_Outliers-Incineration'!$F$5:$F$500,0)),""),"")</f>
        <v>0</v>
      </c>
      <c r="AC310" s="8">
        <f>IFERROR(IF(INDEX('11.6_Outliers-Incineration'!$N$5:$N$500,MATCH($F310,'11.6_Outliers-Incineration'!$F$5:$F$500,0))&lt;&gt;"N",
INDEX('11.6_Outliers-Incineration'!K$5:K$500,MATCH($F310,'11.6_Outliers-Incineration'!$F$5:$F$500,0)),""),"")</f>
        <v>2016</v>
      </c>
      <c r="AD310" s="14" t="str">
        <f>IFERROR(IF(INDEX('11.6_Outliers-Incineration'!$N$5:$N$500,MATCH($F310,'11.6_Outliers-Incineration'!$F$5:$F$500,0))&lt;&gt;"N",
INDEX('11.6_Outliers-Incineration'!L$5:L$500,MATCH($F310,'11.6_Outliers-Incineration'!$F$5:$F$500,0)),""),"")</f>
        <v>WaW_279</v>
      </c>
      <c r="AE310" s="14" t="s">
        <v>1569</v>
      </c>
      <c r="AF310" s="8" t="s">
        <v>1569</v>
      </c>
      <c r="AG310" s="14" t="s">
        <v>1569</v>
      </c>
      <c r="AI310" s="5"/>
      <c r="AJ310" s="5" t="s">
        <v>1569</v>
      </c>
      <c r="AK310" s="5">
        <f t="shared" si="4"/>
        <v>5</v>
      </c>
    </row>
    <row r="311" spans="1:37" x14ac:dyDescent="0.25">
      <c r="A311" s="5" t="s">
        <v>269</v>
      </c>
      <c r="B311" s="5" t="s">
        <v>268</v>
      </c>
      <c r="C311" s="5" t="s">
        <v>267</v>
      </c>
      <c r="D311" s="5" t="s">
        <v>35</v>
      </c>
      <c r="E311" s="5" t="s">
        <v>270</v>
      </c>
      <c r="F311" s="5" t="s">
        <v>3193</v>
      </c>
      <c r="G311" s="5">
        <v>2</v>
      </c>
      <c r="H311" s="15">
        <v>1</v>
      </c>
      <c r="I311" s="4" t="s">
        <v>1946</v>
      </c>
      <c r="J311" s="13">
        <f>IFERROR(IF(INDEX('11.1_Outliers-Generation'!$N$5:$N$500,MATCH($F311,'11.1_Outliers-Generation'!$F$5:$F$500,0))&lt;&gt;"N",
INDEX('11.1_Outliers-Generation'!J$5:J$500,MATCH($F311,'11.1_Outliers-Generation'!$F$5:$F$500,0)),""),"")</f>
        <v>0.59038333236233242</v>
      </c>
      <c r="K311" s="8">
        <f>IFERROR(IF(INDEX('11.1_Outliers-Generation'!$N$5:$N$500,MATCH($F311,'11.1_Outliers-Generation'!$F$5:$F$500,0))&lt;&gt;"N",
INDEX('11.1_Outliers-Generation'!K$5:K$500,MATCH($F311,'11.1_Outliers-Generation'!$F$5:$F$500,0)),""),"")</f>
        <v>2015</v>
      </c>
      <c r="L311" s="13" t="str">
        <f>IFERROR(IF(INDEX('11.1_Outliers-Generation'!$N$5:$N$500,MATCH($F311,'11.1_Outliers-Generation'!$F$5:$F$500,0))&lt;&gt;"N",
INDEX('11.1_Outliers-Generation'!L$5:L$500,MATCH($F311,'11.1_Outliers-Generation'!$F$5:$F$500,0)),""),"")</f>
        <v>WaW_280</v>
      </c>
      <c r="M311" s="14" t="str">
        <f>IFERROR(IF(INDEX('11.2_Outliers-Collection_cov'!$N$5:$N$500,MATCH($F311,'11.2_Outliers-Collection_cov'!$F$5:$F$500,0))&lt;&gt;"N",
INDEX('11.2_Outliers-Collection_cov'!J$5:J$500,MATCH($F311,'11.2_Outliers-Collection_cov'!$F$5:$F$500,0)),""),"")</f>
        <v/>
      </c>
      <c r="N311" s="8" t="str">
        <f>IFERROR(IF(INDEX('11.2_Outliers-Collection_cov'!$N$5:$N$500,MATCH($F311,'11.2_Outliers-Collection_cov'!$F$5:$F$500,0))&lt;&gt;"N",
INDEX('11.2_Outliers-Collection_cov'!K$5:K$500,MATCH($F311,'11.2_Outliers-Collection_cov'!$F$5:$F$500,0)),""),"")</f>
        <v/>
      </c>
      <c r="O311" s="13" t="str">
        <f>IFERROR(IF(INDEX('11.2_Outliers-Collection_cov'!$N$5:$N$500,MATCH($F311,'11.2_Outliers-Collection_cov'!$F$5:$F$500,0))&lt;&gt;"N",
INDEX('11.2_Outliers-Collection_cov'!L$5:L$500,MATCH($F311,'11.2_Outliers-Collection_cov'!$F$5:$F$500,0)),""),"")</f>
        <v/>
      </c>
      <c r="P311" s="14" t="str">
        <f>IFERROR(IF(INDEX('11.3_Outliers-Plastic'!$N$5:$N$500,MATCH($F311,'11.3_Outliers-Plastic'!$F$5:$F$500,0))&lt;&gt;"N",
INDEX('11.3_Outliers-Plastic'!J$5:J$500,MATCH($F311,'11.3_Outliers-Plastic'!$F$5:$F$500,0)),""),"")</f>
        <v/>
      </c>
      <c r="Q311" s="8" t="str">
        <f>IFERROR(IF(INDEX('11.3_Outliers-Plastic'!$N$5:$N$500,MATCH($F311,'11.3_Outliers-Plastic'!$F$5:$F$500,0))&lt;&gt;"N",
INDEX('11.3_Outliers-Plastic'!K$5:K$500,MATCH($F311,'11.3_Outliers-Plastic'!$F$5:$F$500,0)),""),"")</f>
        <v/>
      </c>
      <c r="R311" s="14" t="str">
        <f>IFERROR(IF(INDEX('11.3_Outliers-Plastic'!$N$5:$N$500,MATCH($F311,'11.3_Outliers-Plastic'!$F$5:$F$500,0))&lt;&gt;"N",
INDEX('11.3_Outliers-Plastic'!L$5:L$500,MATCH($F311,'11.3_Outliers-Plastic'!$F$5:$F$500,0)),""),"")</f>
        <v/>
      </c>
      <c r="S311" s="12"/>
      <c r="T311" s="5"/>
      <c r="U311" s="5" t="s">
        <v>1569</v>
      </c>
      <c r="V311" s="14" t="str">
        <f>IFERROR(IF(INDEX('11.5_Outliers-Other_recovery'!$N$5:$N$500,MATCH($F311,'11.5_Outliers-Other_recovery'!$F$5:$F$500,0))&lt;&gt;"N",
INDEX('11.5_Outliers-Other_recovery'!J$5:J$500,MATCH($F311,'11.5_Outliers-Other_recovery'!$F$5:$F$500,0)),""),"")</f>
        <v/>
      </c>
      <c r="W311" s="8" t="str">
        <f>IFERROR(IF(INDEX('11.5_Outliers-Other_recovery'!$N$5:$N$500,MATCH($F311,'11.5_Outliers-Other_recovery'!$F$5:$F$500,0))&lt;&gt;"N",
INDEX('11.5_Outliers-Other_recovery'!K$5:K$500,MATCH($F311,'11.5_Outliers-Other_recovery'!$F$5:$F$500,0)),""),"")</f>
        <v/>
      </c>
      <c r="X311" s="14" t="str">
        <f>IFERROR(IF(INDEX('11.5_Outliers-Other_recovery'!$N$5:$N$500,MATCH($F311,'11.5_Outliers-Other_recovery'!$F$5:$F$500,0))&lt;&gt;"N",
INDEX('11.5_Outliers-Other_recovery'!L$5:L$500,MATCH($F311,'11.5_Outliers-Other_recovery'!$F$5:$F$500,0)),""),"")</f>
        <v/>
      </c>
      <c r="Y311" s="14" t="str">
        <f>IFERROR(IF(INDEX('11.4_Outliers-Formal_dry_recy'!$N$5:$N$500,MATCH($F311,'11.4_Outliers-Formal_dry_recy'!$F$5:$F$500,0))&lt;&gt;"N",
INDEX('11.4_Outliers-Formal_dry_recy'!J$5:J$500,MATCH($F311,'11.4_Outliers-Formal_dry_recy'!$F$5:$F$500,0)),""),"")</f>
        <v/>
      </c>
      <c r="Z311" s="8" t="str">
        <f>IFERROR(IF(INDEX('11.4_Outliers-Formal_dry_recy'!$N$5:$N$500,MATCH($F311,'11.4_Outliers-Formal_dry_recy'!$F$5:$F$500,0))&lt;&gt;"N",
INDEX('11.4_Outliers-Formal_dry_recy'!K$5:K$500,MATCH($F311,'11.4_Outliers-Formal_dry_recy'!$F$5:$F$500,0)),""),"")</f>
        <v/>
      </c>
      <c r="AA311" s="14" t="str">
        <f>IFERROR(IF(INDEX('11.4_Outliers-Formal_dry_recy'!$N$5:$N$500,MATCH($F311,'11.4_Outliers-Formal_dry_recy'!$F$5:$F$500,0))&lt;&gt;"N",
INDEX('11.4_Outliers-Formal_dry_recy'!L$5:L$500,MATCH($F311,'11.4_Outliers-Formal_dry_recy'!$F$5:$F$500,0)),""),"")</f>
        <v/>
      </c>
      <c r="AB311" s="14" t="str">
        <f>IFERROR(IF(INDEX('11.6_Outliers-Incineration'!$N$5:$N$500,MATCH($F311,'11.6_Outliers-Incineration'!$F$5:$F$500,0))&lt;&gt;"N",
INDEX('11.6_Outliers-Incineration'!J$5:J$500,MATCH($F311,'11.6_Outliers-Incineration'!$F$5:$F$500,0)),""),"")</f>
        <v/>
      </c>
      <c r="AC311" s="8" t="str">
        <f>IFERROR(IF(INDEX('11.6_Outliers-Incineration'!$N$5:$N$500,MATCH($F311,'11.6_Outliers-Incineration'!$F$5:$F$500,0))&lt;&gt;"N",
INDEX('11.6_Outliers-Incineration'!K$5:K$500,MATCH($F311,'11.6_Outliers-Incineration'!$F$5:$F$500,0)),""),"")</f>
        <v/>
      </c>
      <c r="AD311" s="14" t="str">
        <f>IFERROR(IF(INDEX('11.6_Outliers-Incineration'!$N$5:$N$500,MATCH($F311,'11.6_Outliers-Incineration'!$F$5:$F$500,0))&lt;&gt;"N",
INDEX('11.6_Outliers-Incineration'!L$5:L$500,MATCH($F311,'11.6_Outliers-Incineration'!$F$5:$F$500,0)),""),"")</f>
        <v/>
      </c>
      <c r="AE311" s="14" t="s">
        <v>1569</v>
      </c>
      <c r="AF311" s="8" t="s">
        <v>1569</v>
      </c>
      <c r="AG311" s="14" t="s">
        <v>1569</v>
      </c>
      <c r="AI311" s="5"/>
      <c r="AJ311" s="5" t="s">
        <v>1569</v>
      </c>
      <c r="AK311" s="5">
        <f t="shared" si="4"/>
        <v>1</v>
      </c>
    </row>
    <row r="312" spans="1:37" x14ac:dyDescent="0.25">
      <c r="A312" s="5" t="s">
        <v>271</v>
      </c>
      <c r="B312" s="5" t="s">
        <v>274</v>
      </c>
      <c r="C312" s="5" t="s">
        <v>273</v>
      </c>
      <c r="D312" s="5" t="s">
        <v>35</v>
      </c>
      <c r="E312" s="5" t="s">
        <v>275</v>
      </c>
      <c r="F312" s="5" t="s">
        <v>272</v>
      </c>
      <c r="G312" s="5">
        <v>2</v>
      </c>
      <c r="H312" s="15">
        <v>1</v>
      </c>
      <c r="I312" s="4" t="s">
        <v>1947</v>
      </c>
      <c r="J312" s="13">
        <f>IFERROR(IF(INDEX('11.1_Outliers-Generation'!$N$5:$N$500,MATCH($F312,'11.1_Outliers-Generation'!$F$5:$F$500,0))&lt;&gt;"N",
INDEX('11.1_Outliers-Generation'!J$5:J$500,MATCH($F312,'11.1_Outliers-Generation'!$F$5:$F$500,0)),""),"")</f>
        <v>1.5619304089873736</v>
      </c>
      <c r="K312" s="8">
        <f>IFERROR(IF(INDEX('11.1_Outliers-Generation'!$N$5:$N$500,MATCH($F312,'11.1_Outliers-Generation'!$F$5:$F$500,0))&lt;&gt;"N",
INDEX('11.1_Outliers-Generation'!K$5:K$500,MATCH($F312,'11.1_Outliers-Generation'!$F$5:$F$500,0)),""),"")</f>
        <v>2014</v>
      </c>
      <c r="L312" s="13" t="str">
        <f>IFERROR(IF(INDEX('11.1_Outliers-Generation'!$N$5:$N$500,MATCH($F312,'11.1_Outliers-Generation'!$F$5:$F$500,0))&lt;&gt;"N",
INDEX('11.1_Outliers-Generation'!L$5:L$500,MATCH($F312,'11.1_Outliers-Generation'!$F$5:$F$500,0)),""),"")</f>
        <v>WaW_281</v>
      </c>
      <c r="M312" s="14" t="str">
        <f>IFERROR(IF(INDEX('11.2_Outliers-Collection_cov'!$N$5:$N$500,MATCH($F312,'11.2_Outliers-Collection_cov'!$F$5:$F$500,0))&lt;&gt;"N",
INDEX('11.2_Outliers-Collection_cov'!J$5:J$500,MATCH($F312,'11.2_Outliers-Collection_cov'!$F$5:$F$500,0)),""),"")</f>
        <v/>
      </c>
      <c r="N312" s="8" t="str">
        <f>IFERROR(IF(INDEX('11.2_Outliers-Collection_cov'!$N$5:$N$500,MATCH($F312,'11.2_Outliers-Collection_cov'!$F$5:$F$500,0))&lt;&gt;"N",
INDEX('11.2_Outliers-Collection_cov'!K$5:K$500,MATCH($F312,'11.2_Outliers-Collection_cov'!$F$5:$F$500,0)),""),"")</f>
        <v/>
      </c>
      <c r="O312" s="13" t="str">
        <f>IFERROR(IF(INDEX('11.2_Outliers-Collection_cov'!$N$5:$N$500,MATCH($F312,'11.2_Outliers-Collection_cov'!$F$5:$F$500,0))&lt;&gt;"N",
INDEX('11.2_Outliers-Collection_cov'!L$5:L$500,MATCH($F312,'11.2_Outliers-Collection_cov'!$F$5:$F$500,0)),""),"")</f>
        <v/>
      </c>
      <c r="P312" s="14">
        <f>IFERROR(IF(INDEX('11.3_Outliers-Plastic'!$N$5:$N$500,MATCH($F312,'11.3_Outliers-Plastic'!$F$5:$F$500,0))&lt;&gt;"N",
INDEX('11.3_Outliers-Plastic'!J$5:J$500,MATCH($F312,'11.3_Outliers-Plastic'!$F$5:$F$500,0)),""),"")</f>
        <v>13</v>
      </c>
      <c r="Q312" s="8">
        <f>IFERROR(IF(INDEX('11.3_Outliers-Plastic'!$N$5:$N$500,MATCH($F312,'11.3_Outliers-Plastic'!$F$5:$F$500,0))&lt;&gt;"N",
INDEX('11.3_Outliers-Plastic'!K$5:K$500,MATCH($F312,'11.3_Outliers-Plastic'!$F$5:$F$500,0)),""),"")</f>
        <v>2014</v>
      </c>
      <c r="R312" s="14" t="str">
        <f>IFERROR(IF(INDEX('11.3_Outliers-Plastic'!$N$5:$N$500,MATCH($F312,'11.3_Outliers-Plastic'!$F$5:$F$500,0))&lt;&gt;"N",
INDEX('11.3_Outliers-Plastic'!L$5:L$500,MATCH($F312,'11.3_Outliers-Plastic'!$F$5:$F$500,0)),""),"")</f>
        <v>WaW_281</v>
      </c>
      <c r="S312" s="12"/>
      <c r="T312" s="5"/>
      <c r="U312" s="5" t="s">
        <v>1569</v>
      </c>
      <c r="V312" s="14">
        <f>IFERROR(IF(INDEX('11.5_Outliers-Other_recovery'!$N$5:$N$500,MATCH($F312,'11.5_Outliers-Other_recovery'!$F$5:$F$500,0))&lt;&gt;"N",
INDEX('11.5_Outliers-Other_recovery'!J$5:J$500,MATCH($F312,'11.5_Outliers-Other_recovery'!$F$5:$F$500,0)),""),"")</f>
        <v>0</v>
      </c>
      <c r="W312" s="8">
        <f>IFERROR(IF(INDEX('11.5_Outliers-Other_recovery'!$N$5:$N$500,MATCH($F312,'11.5_Outliers-Other_recovery'!$F$5:$F$500,0))&lt;&gt;"N",
INDEX('11.5_Outliers-Other_recovery'!K$5:K$500,MATCH($F312,'11.5_Outliers-Other_recovery'!$F$5:$F$500,0)),""),"")</f>
        <v>2014</v>
      </c>
      <c r="X312" s="14" t="str">
        <f>IFERROR(IF(INDEX('11.5_Outliers-Other_recovery'!$N$5:$N$500,MATCH($F312,'11.5_Outliers-Other_recovery'!$F$5:$F$500,0))&lt;&gt;"N",
INDEX('11.5_Outliers-Other_recovery'!L$5:L$500,MATCH($F312,'11.5_Outliers-Other_recovery'!$F$5:$F$500,0)),""),"")</f>
        <v>WaW_281</v>
      </c>
      <c r="Y312" s="14">
        <f>IFERROR(IF(INDEX('11.4_Outliers-Formal_dry_recy'!$N$5:$N$500,MATCH($F312,'11.4_Outliers-Formal_dry_recy'!$F$5:$F$500,0))&lt;&gt;"N",
INDEX('11.4_Outliers-Formal_dry_recy'!J$5:J$500,MATCH($F312,'11.4_Outliers-Formal_dry_recy'!$F$5:$F$500,0)),""),"")</f>
        <v>21.8</v>
      </c>
      <c r="Z312" s="8">
        <f>IFERROR(IF(INDEX('11.4_Outliers-Formal_dry_recy'!$N$5:$N$500,MATCH($F312,'11.4_Outliers-Formal_dry_recy'!$F$5:$F$500,0))&lt;&gt;"N",
INDEX('11.4_Outliers-Formal_dry_recy'!K$5:K$500,MATCH($F312,'11.4_Outliers-Formal_dry_recy'!$F$5:$F$500,0)),""),"")</f>
        <v>2014</v>
      </c>
      <c r="AA312" s="14" t="str">
        <f>IFERROR(IF(INDEX('11.4_Outliers-Formal_dry_recy'!$N$5:$N$500,MATCH($F312,'11.4_Outliers-Formal_dry_recy'!$F$5:$F$500,0))&lt;&gt;"N",
INDEX('11.4_Outliers-Formal_dry_recy'!L$5:L$500,MATCH($F312,'11.4_Outliers-Formal_dry_recy'!$F$5:$F$500,0)),""),"")</f>
        <v>WaW_281</v>
      </c>
      <c r="AB312" s="14">
        <f>IFERROR(IF(INDEX('11.6_Outliers-Incineration'!$N$5:$N$500,MATCH($F312,'11.6_Outliers-Incineration'!$F$5:$F$500,0))&lt;&gt;"N",
INDEX('11.6_Outliers-Incineration'!J$5:J$500,MATCH($F312,'11.6_Outliers-Incineration'!$F$5:$F$500,0)),""),"")</f>
        <v>0</v>
      </c>
      <c r="AC312" s="8">
        <f>IFERROR(IF(INDEX('11.6_Outliers-Incineration'!$N$5:$N$500,MATCH($F312,'11.6_Outliers-Incineration'!$F$5:$F$500,0))&lt;&gt;"N",
INDEX('11.6_Outliers-Incineration'!K$5:K$500,MATCH($F312,'11.6_Outliers-Incineration'!$F$5:$F$500,0)),""),"")</f>
        <v>2014</v>
      </c>
      <c r="AD312" s="14" t="str">
        <f>IFERROR(IF(INDEX('11.6_Outliers-Incineration'!$N$5:$N$500,MATCH($F312,'11.6_Outliers-Incineration'!$F$5:$F$500,0))&lt;&gt;"N",
INDEX('11.6_Outliers-Incineration'!L$5:L$500,MATCH($F312,'11.6_Outliers-Incineration'!$F$5:$F$500,0)),""),"")</f>
        <v>WaW_281</v>
      </c>
      <c r="AE312" s="14" t="s">
        <v>1569</v>
      </c>
      <c r="AF312" s="8" t="s">
        <v>1569</v>
      </c>
      <c r="AG312" s="14" t="s">
        <v>1569</v>
      </c>
      <c r="AI312" s="5"/>
      <c r="AJ312" s="5" t="s">
        <v>1569</v>
      </c>
      <c r="AK312" s="5">
        <f t="shared" si="4"/>
        <v>5</v>
      </c>
    </row>
    <row r="313" spans="1:37" x14ac:dyDescent="0.25">
      <c r="A313" s="5" t="s">
        <v>276</v>
      </c>
      <c r="B313" s="5" t="s">
        <v>274</v>
      </c>
      <c r="C313" s="5" t="s">
        <v>273</v>
      </c>
      <c r="D313" s="5" t="s">
        <v>35</v>
      </c>
      <c r="E313" s="5" t="s">
        <v>278</v>
      </c>
      <c r="F313" s="5" t="s">
        <v>277</v>
      </c>
      <c r="G313" s="5">
        <v>2</v>
      </c>
      <c r="H313" s="15">
        <v>1</v>
      </c>
      <c r="I313" s="4"/>
      <c r="J313" s="13">
        <f>IFERROR(IF(INDEX('11.1_Outliers-Generation'!$N$5:$N$500,MATCH($F313,'11.1_Outliers-Generation'!$F$5:$F$500,0))&lt;&gt;"N",
INDEX('11.1_Outliers-Generation'!J$5:J$500,MATCH($F313,'11.1_Outliers-Generation'!$F$5:$F$500,0)),""),"")</f>
        <v>0.97042794139308397</v>
      </c>
      <c r="K313" s="8">
        <f>IFERROR(IF(INDEX('11.1_Outliers-Generation'!$N$5:$N$500,MATCH($F313,'11.1_Outliers-Generation'!$F$5:$F$500,0))&lt;&gt;"N",
INDEX('11.1_Outliers-Generation'!K$5:K$500,MATCH($F313,'11.1_Outliers-Generation'!$F$5:$F$500,0)),""),"")</f>
        <v>2015</v>
      </c>
      <c r="L313" s="13" t="str">
        <f>IFERROR(IF(INDEX('11.1_Outliers-Generation'!$N$5:$N$500,MATCH($F313,'11.1_Outliers-Generation'!$F$5:$F$500,0))&lt;&gt;"N",
INDEX('11.1_Outliers-Generation'!L$5:L$500,MATCH($F313,'11.1_Outliers-Generation'!$F$5:$F$500,0)),""),"")</f>
        <v>WaW_282</v>
      </c>
      <c r="M313" s="14">
        <f>IFERROR(IF(INDEX('11.2_Outliers-Collection_cov'!$N$5:$N$500,MATCH($F313,'11.2_Outliers-Collection_cov'!$F$5:$F$500,0))&lt;&gt;"N",
INDEX('11.2_Outliers-Collection_cov'!J$5:J$500,MATCH($F313,'11.2_Outliers-Collection_cov'!$F$5:$F$500,0)),""),"")</f>
        <v>100</v>
      </c>
      <c r="N313" s="8">
        <f>IFERROR(IF(INDEX('11.2_Outliers-Collection_cov'!$N$5:$N$500,MATCH($F313,'11.2_Outliers-Collection_cov'!$F$5:$F$500,0))&lt;&gt;"N",
INDEX('11.2_Outliers-Collection_cov'!K$5:K$500,MATCH($F313,'11.2_Outliers-Collection_cov'!$F$5:$F$500,0)),""),"")</f>
        <v>2015</v>
      </c>
      <c r="O313" s="13" t="str">
        <f>IFERROR(IF(INDEX('11.2_Outliers-Collection_cov'!$N$5:$N$500,MATCH($F313,'11.2_Outliers-Collection_cov'!$F$5:$F$500,0))&lt;&gt;"N",
INDEX('11.2_Outliers-Collection_cov'!L$5:L$500,MATCH($F313,'11.2_Outliers-Collection_cov'!$F$5:$F$500,0)),""),"")</f>
        <v>WaW_282</v>
      </c>
      <c r="P313" s="14">
        <f>IFERROR(IF(INDEX('11.3_Outliers-Plastic'!$N$5:$N$500,MATCH($F313,'11.3_Outliers-Plastic'!$F$5:$F$500,0))&lt;&gt;"N",
INDEX('11.3_Outliers-Plastic'!J$5:J$500,MATCH($F313,'11.3_Outliers-Plastic'!$F$5:$F$500,0)),""),"")</f>
        <v>13.302405869025785</v>
      </c>
      <c r="Q313" s="8">
        <f>IFERROR(IF(INDEX('11.3_Outliers-Plastic'!$N$5:$N$500,MATCH($F313,'11.3_Outliers-Plastic'!$F$5:$F$500,0))&lt;&gt;"N",
INDEX('11.3_Outliers-Plastic'!K$5:K$500,MATCH($F313,'11.3_Outliers-Plastic'!$F$5:$F$500,0)),""),"")</f>
        <v>2015</v>
      </c>
      <c r="R313" s="14" t="str">
        <f>IFERROR(IF(INDEX('11.3_Outliers-Plastic'!$N$5:$N$500,MATCH($F313,'11.3_Outliers-Plastic'!$F$5:$F$500,0))&lt;&gt;"N",
INDEX('11.3_Outliers-Plastic'!L$5:L$500,MATCH($F313,'11.3_Outliers-Plastic'!$F$5:$F$500,0)),""),"")</f>
        <v>WaW_282</v>
      </c>
      <c r="S313" s="12"/>
      <c r="T313" s="5"/>
      <c r="U313" s="5" t="s">
        <v>1569</v>
      </c>
      <c r="V313" s="14" t="str">
        <f>IFERROR(IF(INDEX('11.5_Outliers-Other_recovery'!$N$5:$N$500,MATCH($F313,'11.5_Outliers-Other_recovery'!$F$5:$F$500,0))&lt;&gt;"N",
INDEX('11.5_Outliers-Other_recovery'!J$5:J$500,MATCH($F313,'11.5_Outliers-Other_recovery'!$F$5:$F$500,0)),""),"")</f>
        <v/>
      </c>
      <c r="W313" s="8" t="str">
        <f>IFERROR(IF(INDEX('11.5_Outliers-Other_recovery'!$N$5:$N$500,MATCH($F313,'11.5_Outliers-Other_recovery'!$F$5:$F$500,0))&lt;&gt;"N",
INDEX('11.5_Outliers-Other_recovery'!K$5:K$500,MATCH($F313,'11.5_Outliers-Other_recovery'!$F$5:$F$500,0)),""),"")</f>
        <v/>
      </c>
      <c r="X313" s="14" t="str">
        <f>IFERROR(IF(INDEX('11.5_Outliers-Other_recovery'!$N$5:$N$500,MATCH($F313,'11.5_Outliers-Other_recovery'!$F$5:$F$500,0))&lt;&gt;"N",
INDEX('11.5_Outliers-Other_recovery'!L$5:L$500,MATCH($F313,'11.5_Outliers-Other_recovery'!$F$5:$F$500,0)),""),"")</f>
        <v/>
      </c>
      <c r="Y313" s="14" t="str">
        <f>IFERROR(IF(INDEX('11.4_Outliers-Formal_dry_recy'!$N$5:$N$500,MATCH($F313,'11.4_Outliers-Formal_dry_recy'!$F$5:$F$500,0))&lt;&gt;"N",
INDEX('11.4_Outliers-Formal_dry_recy'!J$5:J$500,MATCH($F313,'11.4_Outliers-Formal_dry_recy'!$F$5:$F$500,0)),""),"")</f>
        <v/>
      </c>
      <c r="Z313" s="8" t="str">
        <f>IFERROR(IF(INDEX('11.4_Outliers-Formal_dry_recy'!$N$5:$N$500,MATCH($F313,'11.4_Outliers-Formal_dry_recy'!$F$5:$F$500,0))&lt;&gt;"N",
INDEX('11.4_Outliers-Formal_dry_recy'!K$5:K$500,MATCH($F313,'11.4_Outliers-Formal_dry_recy'!$F$5:$F$500,0)),""),"")</f>
        <v/>
      </c>
      <c r="AA313" s="14" t="str">
        <f>IFERROR(IF(INDEX('11.4_Outliers-Formal_dry_recy'!$N$5:$N$500,MATCH($F313,'11.4_Outliers-Formal_dry_recy'!$F$5:$F$500,0))&lt;&gt;"N",
INDEX('11.4_Outliers-Formal_dry_recy'!L$5:L$500,MATCH($F313,'11.4_Outliers-Formal_dry_recy'!$F$5:$F$500,0)),""),"")</f>
        <v/>
      </c>
      <c r="AB313" s="14" t="str">
        <f>IFERROR(IF(INDEX('11.6_Outliers-Incineration'!$N$5:$N$500,MATCH($F313,'11.6_Outliers-Incineration'!$F$5:$F$500,0))&lt;&gt;"N",
INDEX('11.6_Outliers-Incineration'!J$5:J$500,MATCH($F313,'11.6_Outliers-Incineration'!$F$5:$F$500,0)),""),"")</f>
        <v/>
      </c>
      <c r="AC313" s="8" t="str">
        <f>IFERROR(IF(INDEX('11.6_Outliers-Incineration'!$N$5:$N$500,MATCH($F313,'11.6_Outliers-Incineration'!$F$5:$F$500,0))&lt;&gt;"N",
INDEX('11.6_Outliers-Incineration'!K$5:K$500,MATCH($F313,'11.6_Outliers-Incineration'!$F$5:$F$500,0)),""),"")</f>
        <v/>
      </c>
      <c r="AD313" s="14" t="str">
        <f>IFERROR(IF(INDEX('11.6_Outliers-Incineration'!$N$5:$N$500,MATCH($F313,'11.6_Outliers-Incineration'!$F$5:$F$500,0))&lt;&gt;"N",
INDEX('11.6_Outliers-Incineration'!L$5:L$500,MATCH($F313,'11.6_Outliers-Incineration'!$F$5:$F$500,0)),""),"")</f>
        <v/>
      </c>
      <c r="AE313" s="14" t="s">
        <v>1569</v>
      </c>
      <c r="AF313" s="8" t="s">
        <v>1569</v>
      </c>
      <c r="AG313" s="14" t="s">
        <v>1569</v>
      </c>
      <c r="AI313" s="5"/>
      <c r="AJ313" s="5" t="s">
        <v>1569</v>
      </c>
      <c r="AK313" s="5">
        <f t="shared" si="4"/>
        <v>3</v>
      </c>
    </row>
    <row r="314" spans="1:37" x14ac:dyDescent="0.25">
      <c r="A314" s="5" t="s">
        <v>279</v>
      </c>
      <c r="B314" s="5" t="s">
        <v>282</v>
      </c>
      <c r="C314" s="5" t="s">
        <v>281</v>
      </c>
      <c r="D314" s="5" t="s">
        <v>35</v>
      </c>
      <c r="E314" s="5" t="s">
        <v>283</v>
      </c>
      <c r="F314" s="5" t="s">
        <v>280</v>
      </c>
      <c r="G314" s="5">
        <v>1</v>
      </c>
      <c r="H314" s="15">
        <v>1</v>
      </c>
      <c r="I314" s="4" t="s">
        <v>1948</v>
      </c>
      <c r="J314" s="13">
        <f>IFERROR(IF(INDEX('11.1_Outliers-Generation'!$N$5:$N$500,MATCH($F314,'11.1_Outliers-Generation'!$F$5:$F$500,0))&lt;&gt;"N",
INDEX('11.1_Outliers-Generation'!J$5:J$500,MATCH($F314,'11.1_Outliers-Generation'!$F$5:$F$500,0)),""),"")</f>
        <v>1.37</v>
      </c>
      <c r="K314" s="8">
        <f>IFERROR(IF(INDEX('11.1_Outliers-Generation'!$N$5:$N$500,MATCH($F314,'11.1_Outliers-Generation'!$F$5:$F$500,0))&lt;&gt;"N",
INDEX('11.1_Outliers-Generation'!K$5:K$500,MATCH($F314,'11.1_Outliers-Generation'!$F$5:$F$500,0)),""),"")</f>
        <v>2015</v>
      </c>
      <c r="L314" s="13" t="str">
        <f>IFERROR(IF(INDEX('11.1_Outliers-Generation'!$N$5:$N$500,MATCH($F314,'11.1_Outliers-Generation'!$F$5:$F$500,0))&lt;&gt;"N",
INDEX('11.1_Outliers-Generation'!L$5:L$500,MATCH($F314,'11.1_Outliers-Generation'!$F$5:$F$500,0)),""),"")</f>
        <v>WaW_283</v>
      </c>
      <c r="M314" s="14">
        <f>IFERROR(IF(INDEX('11.2_Outliers-Collection_cov'!$N$5:$N$500,MATCH($F314,'11.2_Outliers-Collection_cov'!$F$5:$F$500,0))&lt;&gt;"N",
INDEX('11.2_Outliers-Collection_cov'!J$5:J$500,MATCH($F314,'11.2_Outliers-Collection_cov'!$F$5:$F$500,0)),""),"")</f>
        <v>100</v>
      </c>
      <c r="N314" s="8">
        <f>IFERROR(IF(INDEX('11.2_Outliers-Collection_cov'!$N$5:$N$500,MATCH($F314,'11.2_Outliers-Collection_cov'!$F$5:$F$500,0))&lt;&gt;"N",
INDEX('11.2_Outliers-Collection_cov'!K$5:K$500,MATCH($F314,'11.2_Outliers-Collection_cov'!$F$5:$F$500,0)),""),"")</f>
        <v>2015</v>
      </c>
      <c r="O314" s="13" t="str">
        <f>IFERROR(IF(INDEX('11.2_Outliers-Collection_cov'!$N$5:$N$500,MATCH($F314,'11.2_Outliers-Collection_cov'!$F$5:$F$500,0))&lt;&gt;"N",
INDEX('11.2_Outliers-Collection_cov'!L$5:L$500,MATCH($F314,'11.2_Outliers-Collection_cov'!$F$5:$F$500,0)),""),"")</f>
        <v>WaW_283</v>
      </c>
      <c r="P314" s="14" t="str">
        <f>IFERROR(IF(INDEX('11.3_Outliers-Plastic'!$N$5:$N$500,MATCH($F314,'11.3_Outliers-Plastic'!$F$5:$F$500,0))&lt;&gt;"N",
INDEX('11.3_Outliers-Plastic'!J$5:J$500,MATCH($F314,'11.3_Outliers-Plastic'!$F$5:$F$500,0)),""),"")</f>
        <v/>
      </c>
      <c r="Q314" s="8" t="str">
        <f>IFERROR(IF(INDEX('11.3_Outliers-Plastic'!$N$5:$N$500,MATCH($F314,'11.3_Outliers-Plastic'!$F$5:$F$500,0))&lt;&gt;"N",
INDEX('11.3_Outliers-Plastic'!K$5:K$500,MATCH($F314,'11.3_Outliers-Plastic'!$F$5:$F$500,0)),""),"")</f>
        <v/>
      </c>
      <c r="R314" s="14" t="str">
        <f>IFERROR(IF(INDEX('11.3_Outliers-Plastic'!$N$5:$N$500,MATCH($F314,'11.3_Outliers-Plastic'!$F$5:$F$500,0))&lt;&gt;"N",
INDEX('11.3_Outliers-Plastic'!L$5:L$500,MATCH($F314,'11.3_Outliers-Plastic'!$F$5:$F$500,0)),""),"")</f>
        <v/>
      </c>
      <c r="S314" s="12"/>
      <c r="T314" s="5"/>
      <c r="U314" s="5" t="s">
        <v>1569</v>
      </c>
      <c r="V314" s="14" t="str">
        <f>IFERROR(IF(INDEX('11.5_Outliers-Other_recovery'!$N$5:$N$500,MATCH($F314,'11.5_Outliers-Other_recovery'!$F$5:$F$500,0))&lt;&gt;"N",
INDEX('11.5_Outliers-Other_recovery'!J$5:J$500,MATCH($F314,'11.5_Outliers-Other_recovery'!$F$5:$F$500,0)),""),"")</f>
        <v/>
      </c>
      <c r="W314" s="8" t="str">
        <f>IFERROR(IF(INDEX('11.5_Outliers-Other_recovery'!$N$5:$N$500,MATCH($F314,'11.5_Outliers-Other_recovery'!$F$5:$F$500,0))&lt;&gt;"N",
INDEX('11.5_Outliers-Other_recovery'!K$5:K$500,MATCH($F314,'11.5_Outliers-Other_recovery'!$F$5:$F$500,0)),""),"")</f>
        <v/>
      </c>
      <c r="X314" s="14" t="str">
        <f>IFERROR(IF(INDEX('11.5_Outliers-Other_recovery'!$N$5:$N$500,MATCH($F314,'11.5_Outliers-Other_recovery'!$F$5:$F$500,0))&lt;&gt;"N",
INDEX('11.5_Outliers-Other_recovery'!L$5:L$500,MATCH($F314,'11.5_Outliers-Other_recovery'!$F$5:$F$500,0)),""),"")</f>
        <v/>
      </c>
      <c r="Y314" s="14" t="str">
        <f>IFERROR(IF(INDEX('11.4_Outliers-Formal_dry_recy'!$N$5:$N$500,MATCH($F314,'11.4_Outliers-Formal_dry_recy'!$F$5:$F$500,0))&lt;&gt;"N",
INDEX('11.4_Outliers-Formal_dry_recy'!J$5:J$500,MATCH($F314,'11.4_Outliers-Formal_dry_recy'!$F$5:$F$500,0)),""),"")</f>
        <v/>
      </c>
      <c r="Z314" s="8" t="str">
        <f>IFERROR(IF(INDEX('11.4_Outliers-Formal_dry_recy'!$N$5:$N$500,MATCH($F314,'11.4_Outliers-Formal_dry_recy'!$F$5:$F$500,0))&lt;&gt;"N",
INDEX('11.4_Outliers-Formal_dry_recy'!K$5:K$500,MATCH($F314,'11.4_Outliers-Formal_dry_recy'!$F$5:$F$500,0)),""),"")</f>
        <v/>
      </c>
      <c r="AA314" s="14" t="str">
        <f>IFERROR(IF(INDEX('11.4_Outliers-Formal_dry_recy'!$N$5:$N$500,MATCH($F314,'11.4_Outliers-Formal_dry_recy'!$F$5:$F$500,0))&lt;&gt;"N",
INDEX('11.4_Outliers-Formal_dry_recy'!L$5:L$500,MATCH($F314,'11.4_Outliers-Formal_dry_recy'!$F$5:$F$500,0)),""),"")</f>
        <v/>
      </c>
      <c r="AB314" s="14" t="str">
        <f>IFERROR(IF(INDEX('11.6_Outliers-Incineration'!$N$5:$N$500,MATCH($F314,'11.6_Outliers-Incineration'!$F$5:$F$500,0))&lt;&gt;"N",
INDEX('11.6_Outliers-Incineration'!J$5:J$500,MATCH($F314,'11.6_Outliers-Incineration'!$F$5:$F$500,0)),""),"")</f>
        <v/>
      </c>
      <c r="AC314" s="8" t="str">
        <f>IFERROR(IF(INDEX('11.6_Outliers-Incineration'!$N$5:$N$500,MATCH($F314,'11.6_Outliers-Incineration'!$F$5:$F$500,0))&lt;&gt;"N",
INDEX('11.6_Outliers-Incineration'!K$5:K$500,MATCH($F314,'11.6_Outliers-Incineration'!$F$5:$F$500,0)),""),"")</f>
        <v/>
      </c>
      <c r="AD314" s="14" t="str">
        <f>IFERROR(IF(INDEX('11.6_Outliers-Incineration'!$N$5:$N$500,MATCH($F314,'11.6_Outliers-Incineration'!$F$5:$F$500,0))&lt;&gt;"N",
INDEX('11.6_Outliers-Incineration'!L$5:L$500,MATCH($F314,'11.6_Outliers-Incineration'!$F$5:$F$500,0)),""),"")</f>
        <v/>
      </c>
      <c r="AE314" s="14" t="s">
        <v>1569</v>
      </c>
      <c r="AF314" s="8" t="s">
        <v>1569</v>
      </c>
      <c r="AG314" s="14" t="s">
        <v>1569</v>
      </c>
      <c r="AI314" s="5"/>
      <c r="AJ314" s="5" t="s">
        <v>1569</v>
      </c>
      <c r="AK314" s="5">
        <f t="shared" si="4"/>
        <v>2</v>
      </c>
    </row>
    <row r="315" spans="1:37" x14ac:dyDescent="0.25">
      <c r="A315" s="5" t="s">
        <v>1268</v>
      </c>
      <c r="B315" s="5" t="s">
        <v>1271</v>
      </c>
      <c r="C315" s="5" t="s">
        <v>1270</v>
      </c>
      <c r="D315" s="5" t="s">
        <v>1038</v>
      </c>
      <c r="E315" s="5" t="s">
        <v>1272</v>
      </c>
      <c r="F315" s="5" t="s">
        <v>3301</v>
      </c>
      <c r="G315" s="5">
        <v>1</v>
      </c>
      <c r="H315" s="15">
        <v>1</v>
      </c>
      <c r="I315" s="4" t="s">
        <v>3302</v>
      </c>
      <c r="J315" s="13">
        <f>IFERROR(IF(INDEX('11.1_Outliers-Generation'!$N$5:$N$500,MATCH($F315,'11.1_Outliers-Generation'!$F$5:$F$500,0))&lt;&gt;"N",
INDEX('11.1_Outliers-Generation'!J$5:J$500,MATCH($F315,'11.1_Outliers-Generation'!$F$5:$F$500,0)),""),"")</f>
        <v>0.92820190079493126</v>
      </c>
      <c r="K315" s="8">
        <f>IFERROR(IF(INDEX('11.1_Outliers-Generation'!$N$5:$N$500,MATCH($F315,'11.1_Outliers-Generation'!$F$5:$F$500,0))&lt;&gt;"N",
INDEX('11.1_Outliers-Generation'!K$5:K$500,MATCH($F315,'11.1_Outliers-Generation'!$F$5:$F$500,0)),""),"")</f>
        <v>2014</v>
      </c>
      <c r="L315" s="13" t="str">
        <f>IFERROR(IF(INDEX('11.1_Outliers-Generation'!$N$5:$N$500,MATCH($F315,'11.1_Outliers-Generation'!$F$5:$F$500,0))&lt;&gt;"N",
INDEX('11.1_Outliers-Generation'!L$5:L$500,MATCH($F315,'11.1_Outliers-Generation'!$F$5:$F$500,0)),""),"")</f>
        <v>WaW_284</v>
      </c>
      <c r="M315" s="14">
        <f>IFERROR(IF(INDEX('11.2_Outliers-Collection_cov'!$N$5:$N$500,MATCH($F315,'11.2_Outliers-Collection_cov'!$F$5:$F$500,0))&lt;&gt;"N",
INDEX('11.2_Outliers-Collection_cov'!J$5:J$500,MATCH($F315,'11.2_Outliers-Collection_cov'!$F$5:$F$500,0)),""),"")</f>
        <v>100</v>
      </c>
      <c r="N315" s="8">
        <f>IFERROR(IF(INDEX('11.2_Outliers-Collection_cov'!$N$5:$N$500,MATCH($F315,'11.2_Outliers-Collection_cov'!$F$5:$F$500,0))&lt;&gt;"N",
INDEX('11.2_Outliers-Collection_cov'!K$5:K$500,MATCH($F315,'11.2_Outliers-Collection_cov'!$F$5:$F$500,0)),""),"")</f>
        <v>2014</v>
      </c>
      <c r="O315" s="13" t="str">
        <f>IFERROR(IF(INDEX('11.2_Outliers-Collection_cov'!$N$5:$N$500,MATCH($F315,'11.2_Outliers-Collection_cov'!$F$5:$F$500,0))&lt;&gt;"N",
INDEX('11.2_Outliers-Collection_cov'!L$5:L$500,MATCH($F315,'11.2_Outliers-Collection_cov'!$F$5:$F$500,0)),""),"")</f>
        <v>WaW_284</v>
      </c>
      <c r="P315" s="14">
        <f>IFERROR(IF(INDEX('11.3_Outliers-Plastic'!$N$5:$N$500,MATCH($F315,'11.3_Outliers-Plastic'!$F$5:$F$500,0))&lt;&gt;"N",
INDEX('11.3_Outliers-Plastic'!J$5:J$500,MATCH($F315,'11.3_Outliers-Plastic'!$F$5:$F$500,0)),""),"")</f>
        <v>9.42</v>
      </c>
      <c r="Q315" s="8">
        <f>IFERROR(IF(INDEX('11.3_Outliers-Plastic'!$N$5:$N$500,MATCH($F315,'11.3_Outliers-Plastic'!$F$5:$F$500,0))&lt;&gt;"N",
INDEX('11.3_Outliers-Plastic'!K$5:K$500,MATCH($F315,'11.3_Outliers-Plastic'!$F$5:$F$500,0)),""),"")</f>
        <v>2014</v>
      </c>
      <c r="R315" s="14" t="str">
        <f>IFERROR(IF(INDEX('11.3_Outliers-Plastic'!$N$5:$N$500,MATCH($F315,'11.3_Outliers-Plastic'!$F$5:$F$500,0))&lt;&gt;"N",
INDEX('11.3_Outliers-Plastic'!L$5:L$500,MATCH($F315,'11.3_Outliers-Plastic'!$F$5:$F$500,0)),""),"")</f>
        <v>WaW_284</v>
      </c>
      <c r="S315" s="12"/>
      <c r="T315" s="5"/>
      <c r="U315" s="5" t="s">
        <v>1569</v>
      </c>
      <c r="V315" s="14" t="str">
        <f>IFERROR(IF(INDEX('11.5_Outliers-Other_recovery'!$N$5:$N$500,MATCH($F315,'11.5_Outliers-Other_recovery'!$F$5:$F$500,0))&lt;&gt;"N",
INDEX('11.5_Outliers-Other_recovery'!J$5:J$500,MATCH($F315,'11.5_Outliers-Other_recovery'!$F$5:$F$500,0)),""),"")</f>
        <v/>
      </c>
      <c r="W315" s="8" t="str">
        <f>IFERROR(IF(INDEX('11.5_Outliers-Other_recovery'!$N$5:$N$500,MATCH($F315,'11.5_Outliers-Other_recovery'!$F$5:$F$500,0))&lt;&gt;"N",
INDEX('11.5_Outliers-Other_recovery'!K$5:K$500,MATCH($F315,'11.5_Outliers-Other_recovery'!$F$5:$F$500,0)),""),"")</f>
        <v/>
      </c>
      <c r="X315" s="14" t="str">
        <f>IFERROR(IF(INDEX('11.5_Outliers-Other_recovery'!$N$5:$N$500,MATCH($F315,'11.5_Outliers-Other_recovery'!$F$5:$F$500,0))&lt;&gt;"N",
INDEX('11.5_Outliers-Other_recovery'!L$5:L$500,MATCH($F315,'11.5_Outliers-Other_recovery'!$F$5:$F$500,0)),""),"")</f>
        <v/>
      </c>
      <c r="Y315" s="14">
        <f>IFERROR(IF(INDEX('11.4_Outliers-Formal_dry_recy'!$N$5:$N$500,MATCH($F315,'11.4_Outliers-Formal_dry_recy'!$F$5:$F$500,0))&lt;&gt;"N",
INDEX('11.4_Outliers-Formal_dry_recy'!J$5:J$500,MATCH($F315,'11.4_Outliers-Formal_dry_recy'!$F$5:$F$500,0)),""),"")</f>
        <v>9.44</v>
      </c>
      <c r="Z315" s="8">
        <f>IFERROR(IF(INDEX('11.4_Outliers-Formal_dry_recy'!$N$5:$N$500,MATCH($F315,'11.4_Outliers-Formal_dry_recy'!$F$5:$F$500,0))&lt;&gt;"N",
INDEX('11.4_Outliers-Formal_dry_recy'!K$5:K$500,MATCH($F315,'11.4_Outliers-Formal_dry_recy'!$F$5:$F$500,0)),""),"")</f>
        <v>2014</v>
      </c>
      <c r="AA315" s="14" t="str">
        <f>IFERROR(IF(INDEX('11.4_Outliers-Formal_dry_recy'!$N$5:$N$500,MATCH($F315,'11.4_Outliers-Formal_dry_recy'!$F$5:$F$500,0))&lt;&gt;"N",
INDEX('11.4_Outliers-Formal_dry_recy'!L$5:L$500,MATCH($F315,'11.4_Outliers-Formal_dry_recy'!$F$5:$F$500,0)),""),"")</f>
        <v>WaW_284</v>
      </c>
      <c r="AB315" s="14" t="str">
        <f>IFERROR(IF(INDEX('11.6_Outliers-Incineration'!$N$5:$N$500,MATCH($F315,'11.6_Outliers-Incineration'!$F$5:$F$500,0))&lt;&gt;"N",
INDEX('11.6_Outliers-Incineration'!J$5:J$500,MATCH($F315,'11.6_Outliers-Incineration'!$F$5:$F$500,0)),""),"")</f>
        <v/>
      </c>
      <c r="AC315" s="8" t="str">
        <f>IFERROR(IF(INDEX('11.6_Outliers-Incineration'!$N$5:$N$500,MATCH($F315,'11.6_Outliers-Incineration'!$F$5:$F$500,0))&lt;&gt;"N",
INDEX('11.6_Outliers-Incineration'!K$5:K$500,MATCH($F315,'11.6_Outliers-Incineration'!$F$5:$F$500,0)),""),"")</f>
        <v/>
      </c>
      <c r="AD315" s="14" t="str">
        <f>IFERROR(IF(INDEX('11.6_Outliers-Incineration'!$N$5:$N$500,MATCH($F315,'11.6_Outliers-Incineration'!$F$5:$F$500,0))&lt;&gt;"N",
INDEX('11.6_Outliers-Incineration'!L$5:L$500,MATCH($F315,'11.6_Outliers-Incineration'!$F$5:$F$500,0)),""),"")</f>
        <v/>
      </c>
      <c r="AE315" s="14" t="s">
        <v>1569</v>
      </c>
      <c r="AF315" s="8" t="s">
        <v>1569</v>
      </c>
      <c r="AG315" s="14" t="s">
        <v>1569</v>
      </c>
      <c r="AI315" s="5"/>
      <c r="AJ315" s="5" t="s">
        <v>1569</v>
      </c>
      <c r="AK315" s="5">
        <f t="shared" si="4"/>
        <v>4</v>
      </c>
    </row>
    <row r="316" spans="1:37" x14ac:dyDescent="0.25">
      <c r="A316" s="5" t="s">
        <v>1273</v>
      </c>
      <c r="B316" s="5" t="s">
        <v>1271</v>
      </c>
      <c r="C316" s="5" t="s">
        <v>1270</v>
      </c>
      <c r="D316" s="5" t="s">
        <v>1038</v>
      </c>
      <c r="E316" s="5" t="s">
        <v>1274</v>
      </c>
      <c r="F316" s="5" t="s">
        <v>3194</v>
      </c>
      <c r="G316" s="5">
        <v>1</v>
      </c>
      <c r="H316" s="15">
        <v>1</v>
      </c>
      <c r="I316" s="4" t="s">
        <v>3195</v>
      </c>
      <c r="J316" s="13">
        <f>IFERROR(IF(INDEX('11.1_Outliers-Generation'!$N$5:$N$500,MATCH($F316,'11.1_Outliers-Generation'!$F$5:$F$500,0))&lt;&gt;"N",
INDEX('11.1_Outliers-Generation'!J$5:J$500,MATCH($F316,'11.1_Outliers-Generation'!$F$5:$F$500,0)),""),"")</f>
        <v>0.94000251351011688</v>
      </c>
      <c r="K316" s="8">
        <f>IFERROR(IF(INDEX('11.1_Outliers-Generation'!$N$5:$N$500,MATCH($F316,'11.1_Outliers-Generation'!$F$5:$F$500,0))&lt;&gt;"N",
INDEX('11.1_Outliers-Generation'!K$5:K$500,MATCH($F316,'11.1_Outliers-Generation'!$F$5:$F$500,0)),""),"")</f>
        <v>2016</v>
      </c>
      <c r="L316" s="13" t="str">
        <f>IFERROR(IF(INDEX('11.1_Outliers-Generation'!$N$5:$N$500,MATCH($F316,'11.1_Outliers-Generation'!$F$5:$F$500,0))&lt;&gt;"N",
INDEX('11.1_Outliers-Generation'!L$5:L$500,MATCH($F316,'11.1_Outliers-Generation'!$F$5:$F$500,0)),""),"")</f>
        <v>WaW_285</v>
      </c>
      <c r="M316" s="14">
        <f>IFERROR(IF(INDEX('11.2_Outliers-Collection_cov'!$N$5:$N$500,MATCH($F316,'11.2_Outliers-Collection_cov'!$F$5:$F$500,0))&lt;&gt;"N",
INDEX('11.2_Outliers-Collection_cov'!J$5:J$500,MATCH($F316,'11.2_Outliers-Collection_cov'!$F$5:$F$500,0)),""),"")</f>
        <v>100</v>
      </c>
      <c r="N316" s="8">
        <f>IFERROR(IF(INDEX('11.2_Outliers-Collection_cov'!$N$5:$N$500,MATCH($F316,'11.2_Outliers-Collection_cov'!$F$5:$F$500,0))&lt;&gt;"N",
INDEX('11.2_Outliers-Collection_cov'!K$5:K$500,MATCH($F316,'11.2_Outliers-Collection_cov'!$F$5:$F$500,0)),""),"")</f>
        <v>2016</v>
      </c>
      <c r="O316" s="13" t="str">
        <f>IFERROR(IF(INDEX('11.2_Outliers-Collection_cov'!$N$5:$N$500,MATCH($F316,'11.2_Outliers-Collection_cov'!$F$5:$F$500,0))&lt;&gt;"N",
INDEX('11.2_Outliers-Collection_cov'!L$5:L$500,MATCH($F316,'11.2_Outliers-Collection_cov'!$F$5:$F$500,0)),""),"")</f>
        <v>WaW_285</v>
      </c>
      <c r="P316" s="14">
        <f>IFERROR(IF(INDEX('11.3_Outliers-Plastic'!$N$5:$N$500,MATCH($F316,'11.3_Outliers-Plastic'!$F$5:$F$500,0))&lt;&gt;"N",
INDEX('11.3_Outliers-Plastic'!J$5:J$500,MATCH($F316,'11.3_Outliers-Plastic'!$F$5:$F$500,0)),""),"")</f>
        <v>9</v>
      </c>
      <c r="Q316" s="8">
        <f>IFERROR(IF(INDEX('11.3_Outliers-Plastic'!$N$5:$N$500,MATCH($F316,'11.3_Outliers-Plastic'!$F$5:$F$500,0))&lt;&gt;"N",
INDEX('11.3_Outliers-Plastic'!K$5:K$500,MATCH($F316,'11.3_Outliers-Plastic'!$F$5:$F$500,0)),""),"")</f>
        <v>2016</v>
      </c>
      <c r="R316" s="14" t="str">
        <f>IFERROR(IF(INDEX('11.3_Outliers-Plastic'!$N$5:$N$500,MATCH($F316,'11.3_Outliers-Plastic'!$F$5:$F$500,0))&lt;&gt;"N",
INDEX('11.3_Outliers-Plastic'!L$5:L$500,MATCH($F316,'11.3_Outliers-Plastic'!$F$5:$F$500,0)),""),"")</f>
        <v>WaW_285</v>
      </c>
      <c r="S316" s="12"/>
      <c r="T316" s="5"/>
      <c r="U316" s="5" t="s">
        <v>1569</v>
      </c>
      <c r="V316" s="14" t="str">
        <f>IFERROR(IF(INDEX('11.5_Outliers-Other_recovery'!$N$5:$N$500,MATCH($F316,'11.5_Outliers-Other_recovery'!$F$5:$F$500,0))&lt;&gt;"N",
INDEX('11.5_Outliers-Other_recovery'!J$5:J$500,MATCH($F316,'11.5_Outliers-Other_recovery'!$F$5:$F$500,0)),""),"")</f>
        <v/>
      </c>
      <c r="W316" s="8" t="str">
        <f>IFERROR(IF(INDEX('11.5_Outliers-Other_recovery'!$N$5:$N$500,MATCH($F316,'11.5_Outliers-Other_recovery'!$F$5:$F$500,0))&lt;&gt;"N",
INDEX('11.5_Outliers-Other_recovery'!K$5:K$500,MATCH($F316,'11.5_Outliers-Other_recovery'!$F$5:$F$500,0)),""),"")</f>
        <v/>
      </c>
      <c r="X316" s="14" t="str">
        <f>IFERROR(IF(INDEX('11.5_Outliers-Other_recovery'!$N$5:$N$500,MATCH($F316,'11.5_Outliers-Other_recovery'!$F$5:$F$500,0))&lt;&gt;"N",
INDEX('11.5_Outliers-Other_recovery'!L$5:L$500,MATCH($F316,'11.5_Outliers-Other_recovery'!$F$5:$F$500,0)),""),"")</f>
        <v/>
      </c>
      <c r="Y316" s="14" t="str">
        <f>IFERROR(IF(INDEX('11.4_Outliers-Formal_dry_recy'!$N$5:$N$500,MATCH($F316,'11.4_Outliers-Formal_dry_recy'!$F$5:$F$500,0))&lt;&gt;"N",
INDEX('11.4_Outliers-Formal_dry_recy'!J$5:J$500,MATCH($F316,'11.4_Outliers-Formal_dry_recy'!$F$5:$F$500,0)),""),"")</f>
        <v/>
      </c>
      <c r="Z316" s="8" t="str">
        <f>IFERROR(IF(INDEX('11.4_Outliers-Formal_dry_recy'!$N$5:$N$500,MATCH($F316,'11.4_Outliers-Formal_dry_recy'!$F$5:$F$500,0))&lt;&gt;"N",
INDEX('11.4_Outliers-Formal_dry_recy'!K$5:K$500,MATCH($F316,'11.4_Outliers-Formal_dry_recy'!$F$5:$F$500,0)),""),"")</f>
        <v/>
      </c>
      <c r="AA316" s="14" t="str">
        <f>IFERROR(IF(INDEX('11.4_Outliers-Formal_dry_recy'!$N$5:$N$500,MATCH($F316,'11.4_Outliers-Formal_dry_recy'!$F$5:$F$500,0))&lt;&gt;"N",
INDEX('11.4_Outliers-Formal_dry_recy'!L$5:L$500,MATCH($F316,'11.4_Outliers-Formal_dry_recy'!$F$5:$F$500,0)),""),"")</f>
        <v/>
      </c>
      <c r="AB316" s="14" t="str">
        <f>IFERROR(IF(INDEX('11.6_Outliers-Incineration'!$N$5:$N$500,MATCH($F316,'11.6_Outliers-Incineration'!$F$5:$F$500,0))&lt;&gt;"N",
INDEX('11.6_Outliers-Incineration'!J$5:J$500,MATCH($F316,'11.6_Outliers-Incineration'!$F$5:$F$500,0)),""),"")</f>
        <v/>
      </c>
      <c r="AC316" s="8" t="str">
        <f>IFERROR(IF(INDEX('11.6_Outliers-Incineration'!$N$5:$N$500,MATCH($F316,'11.6_Outliers-Incineration'!$F$5:$F$500,0))&lt;&gt;"N",
INDEX('11.6_Outliers-Incineration'!K$5:K$500,MATCH($F316,'11.6_Outliers-Incineration'!$F$5:$F$500,0)),""),"")</f>
        <v/>
      </c>
      <c r="AD316" s="14" t="str">
        <f>IFERROR(IF(INDEX('11.6_Outliers-Incineration'!$N$5:$N$500,MATCH($F316,'11.6_Outliers-Incineration'!$F$5:$F$500,0))&lt;&gt;"N",
INDEX('11.6_Outliers-Incineration'!L$5:L$500,MATCH($F316,'11.6_Outliers-Incineration'!$F$5:$F$500,0)),""),"")</f>
        <v/>
      </c>
      <c r="AE316" s="14" t="s">
        <v>1569</v>
      </c>
      <c r="AF316" s="8" t="s">
        <v>1569</v>
      </c>
      <c r="AG316" s="14" t="s">
        <v>1569</v>
      </c>
      <c r="AI316" s="5"/>
      <c r="AJ316" s="5" t="s">
        <v>1569</v>
      </c>
      <c r="AK316" s="5">
        <f t="shared" si="4"/>
        <v>3</v>
      </c>
    </row>
    <row r="317" spans="1:37" x14ac:dyDescent="0.25">
      <c r="A317" s="5" t="s">
        <v>1275</v>
      </c>
      <c r="B317" s="5" t="s">
        <v>1651</v>
      </c>
      <c r="C317" s="5" t="s">
        <v>1277</v>
      </c>
      <c r="D317" s="5" t="s">
        <v>1038</v>
      </c>
      <c r="E317" s="5" t="s">
        <v>1278</v>
      </c>
      <c r="F317" s="5" t="s">
        <v>1276</v>
      </c>
      <c r="G317" s="5">
        <v>2</v>
      </c>
      <c r="H317" s="15">
        <v>1</v>
      </c>
      <c r="I317" s="4"/>
      <c r="J317" s="13">
        <f>IFERROR(IF(INDEX('11.1_Outliers-Generation'!$N$5:$N$500,MATCH($F317,'11.1_Outliers-Generation'!$F$5:$F$500,0))&lt;&gt;"N",
INDEX('11.1_Outliers-Generation'!J$5:J$500,MATCH($F317,'11.1_Outliers-Generation'!$F$5:$F$500,0)),""),"")</f>
        <v>0.97280320748412963</v>
      </c>
      <c r="K317" s="8">
        <f>IFERROR(IF(INDEX('11.1_Outliers-Generation'!$N$5:$N$500,MATCH($F317,'11.1_Outliers-Generation'!$F$5:$F$500,0))&lt;&gt;"N",
INDEX('11.1_Outliers-Generation'!K$5:K$500,MATCH($F317,'11.1_Outliers-Generation'!$F$5:$F$500,0)),""),"")</f>
        <v>2016</v>
      </c>
      <c r="L317" s="13" t="str">
        <f>IFERROR(IF(INDEX('11.1_Outliers-Generation'!$N$5:$N$500,MATCH($F317,'11.1_Outliers-Generation'!$F$5:$F$500,0))&lt;&gt;"N",
INDEX('11.1_Outliers-Generation'!L$5:L$500,MATCH($F317,'11.1_Outliers-Generation'!$F$5:$F$500,0)),""),"")</f>
        <v>WaW_286</v>
      </c>
      <c r="M317" s="14" t="str">
        <f>IFERROR(IF(INDEX('11.2_Outliers-Collection_cov'!$N$5:$N$500,MATCH($F317,'11.2_Outliers-Collection_cov'!$F$5:$F$500,0))&lt;&gt;"N",
INDEX('11.2_Outliers-Collection_cov'!J$5:J$500,MATCH($F317,'11.2_Outliers-Collection_cov'!$F$5:$F$500,0)),""),"")</f>
        <v/>
      </c>
      <c r="N317" s="8" t="str">
        <f>IFERROR(IF(INDEX('11.2_Outliers-Collection_cov'!$N$5:$N$500,MATCH($F317,'11.2_Outliers-Collection_cov'!$F$5:$F$500,0))&lt;&gt;"N",
INDEX('11.2_Outliers-Collection_cov'!K$5:K$500,MATCH($F317,'11.2_Outliers-Collection_cov'!$F$5:$F$500,0)),""),"")</f>
        <v/>
      </c>
      <c r="O317" s="13" t="str">
        <f>IFERROR(IF(INDEX('11.2_Outliers-Collection_cov'!$N$5:$N$500,MATCH($F317,'11.2_Outliers-Collection_cov'!$F$5:$F$500,0))&lt;&gt;"N",
INDEX('11.2_Outliers-Collection_cov'!L$5:L$500,MATCH($F317,'11.2_Outliers-Collection_cov'!$F$5:$F$500,0)),""),"")</f>
        <v/>
      </c>
      <c r="P317" s="14">
        <f>IFERROR(IF(INDEX('11.3_Outliers-Plastic'!$N$5:$N$500,MATCH($F317,'11.3_Outliers-Plastic'!$F$5:$F$500,0))&lt;&gt;"N",
INDEX('11.3_Outliers-Plastic'!J$5:J$500,MATCH($F317,'11.3_Outliers-Plastic'!$F$5:$F$500,0)),""),"")</f>
        <v>13</v>
      </c>
      <c r="Q317" s="8">
        <f>IFERROR(IF(INDEX('11.3_Outliers-Plastic'!$N$5:$N$500,MATCH($F317,'11.3_Outliers-Plastic'!$F$5:$F$500,0))&lt;&gt;"N",
INDEX('11.3_Outliers-Plastic'!K$5:K$500,MATCH($F317,'11.3_Outliers-Plastic'!$F$5:$F$500,0)),""),"")</f>
        <v>2016</v>
      </c>
      <c r="R317" s="14" t="str">
        <f>IFERROR(IF(INDEX('11.3_Outliers-Plastic'!$N$5:$N$500,MATCH($F317,'11.3_Outliers-Plastic'!$F$5:$F$500,0))&lt;&gt;"N",
INDEX('11.3_Outliers-Plastic'!L$5:L$500,MATCH($F317,'11.3_Outliers-Plastic'!$F$5:$F$500,0)),""),"")</f>
        <v>WaW_286</v>
      </c>
      <c r="S317" s="12"/>
      <c r="T317" s="5"/>
      <c r="U317" s="5" t="s">
        <v>1569</v>
      </c>
      <c r="V317" s="14">
        <f>IFERROR(IF(INDEX('11.5_Outliers-Other_recovery'!$N$5:$N$500,MATCH($F317,'11.5_Outliers-Other_recovery'!$F$5:$F$500,0))&lt;&gt;"N",
INDEX('11.5_Outliers-Other_recovery'!J$5:J$500,MATCH($F317,'11.5_Outliers-Other_recovery'!$F$5:$F$500,0)),""),"")</f>
        <v>0</v>
      </c>
      <c r="W317" s="8">
        <f>IFERROR(IF(INDEX('11.5_Outliers-Other_recovery'!$N$5:$N$500,MATCH($F317,'11.5_Outliers-Other_recovery'!$F$5:$F$500,0))&lt;&gt;"N",
INDEX('11.5_Outliers-Other_recovery'!K$5:K$500,MATCH($F317,'11.5_Outliers-Other_recovery'!$F$5:$F$500,0)),""),"")</f>
        <v>2016</v>
      </c>
      <c r="X317" s="14" t="str">
        <f>IFERROR(IF(INDEX('11.5_Outliers-Other_recovery'!$N$5:$N$500,MATCH($F317,'11.5_Outliers-Other_recovery'!$F$5:$F$500,0))&lt;&gt;"N",
INDEX('11.5_Outliers-Other_recovery'!L$5:L$500,MATCH($F317,'11.5_Outliers-Other_recovery'!$F$5:$F$500,0)),""),"")</f>
        <v>WaW_286</v>
      </c>
      <c r="Y317" s="14">
        <f>IFERROR(IF(INDEX('11.4_Outliers-Formal_dry_recy'!$N$5:$N$500,MATCH($F317,'11.4_Outliers-Formal_dry_recy'!$F$5:$F$500,0))&lt;&gt;"N",
INDEX('11.4_Outliers-Formal_dry_recy'!J$5:J$500,MATCH($F317,'11.4_Outliers-Formal_dry_recy'!$F$5:$F$500,0)),""),"")</f>
        <v>1.9</v>
      </c>
      <c r="Z317" s="8">
        <f>IFERROR(IF(INDEX('11.4_Outliers-Formal_dry_recy'!$N$5:$N$500,MATCH($F317,'11.4_Outliers-Formal_dry_recy'!$F$5:$F$500,0))&lt;&gt;"N",
INDEX('11.4_Outliers-Formal_dry_recy'!K$5:K$500,MATCH($F317,'11.4_Outliers-Formal_dry_recy'!$F$5:$F$500,0)),""),"")</f>
        <v>2016</v>
      </c>
      <c r="AA317" s="14" t="str">
        <f>IFERROR(IF(INDEX('11.4_Outliers-Formal_dry_recy'!$N$5:$N$500,MATCH($F317,'11.4_Outliers-Formal_dry_recy'!$F$5:$F$500,0))&lt;&gt;"N",
INDEX('11.4_Outliers-Formal_dry_recy'!L$5:L$500,MATCH($F317,'11.4_Outliers-Formal_dry_recy'!$F$5:$F$500,0)),""),"")</f>
        <v>WaW_286</v>
      </c>
      <c r="AB317" s="14">
        <f>IFERROR(IF(INDEX('11.6_Outliers-Incineration'!$N$5:$N$500,MATCH($F317,'11.6_Outliers-Incineration'!$F$5:$F$500,0))&lt;&gt;"N",
INDEX('11.6_Outliers-Incineration'!J$5:J$500,MATCH($F317,'11.6_Outliers-Incineration'!$F$5:$F$500,0)),""),"")</f>
        <v>0</v>
      </c>
      <c r="AC317" s="8">
        <f>IFERROR(IF(INDEX('11.6_Outliers-Incineration'!$N$5:$N$500,MATCH($F317,'11.6_Outliers-Incineration'!$F$5:$F$500,0))&lt;&gt;"N",
INDEX('11.6_Outliers-Incineration'!K$5:K$500,MATCH($F317,'11.6_Outliers-Incineration'!$F$5:$F$500,0)),""),"")</f>
        <v>2016</v>
      </c>
      <c r="AD317" s="14" t="str">
        <f>IFERROR(IF(INDEX('11.6_Outliers-Incineration'!$N$5:$N$500,MATCH($F317,'11.6_Outliers-Incineration'!$F$5:$F$500,0))&lt;&gt;"N",
INDEX('11.6_Outliers-Incineration'!L$5:L$500,MATCH($F317,'11.6_Outliers-Incineration'!$F$5:$F$500,0)),""),"")</f>
        <v>WaW_286</v>
      </c>
      <c r="AE317" s="14">
        <v>0</v>
      </c>
      <c r="AF317" s="8">
        <v>2016</v>
      </c>
      <c r="AG317" s="14" t="s">
        <v>1275</v>
      </c>
      <c r="AI317" s="5"/>
      <c r="AJ317" s="5" t="s">
        <v>1569</v>
      </c>
      <c r="AK317" s="5">
        <f t="shared" si="4"/>
        <v>6</v>
      </c>
    </row>
    <row r="318" spans="1:37" x14ac:dyDescent="0.25">
      <c r="A318" s="5" t="s">
        <v>1279</v>
      </c>
      <c r="B318" s="5" t="s">
        <v>1651</v>
      </c>
      <c r="C318" s="5" t="s">
        <v>1277</v>
      </c>
      <c r="D318" s="5" t="s">
        <v>1038</v>
      </c>
      <c r="E318" s="5" t="s">
        <v>1281</v>
      </c>
      <c r="F318" s="5" t="s">
        <v>1280</v>
      </c>
      <c r="G318" s="5">
        <v>1</v>
      </c>
      <c r="H318" s="15">
        <v>1</v>
      </c>
      <c r="I318" s="4" t="s">
        <v>3196</v>
      </c>
      <c r="J318" s="13">
        <f>IFERROR(IF(INDEX('11.1_Outliers-Generation'!$N$5:$N$500,MATCH($F318,'11.1_Outliers-Generation'!$F$5:$F$500,0))&lt;&gt;"N",
INDEX('11.1_Outliers-Generation'!J$5:J$500,MATCH($F318,'11.1_Outliers-Generation'!$F$5:$F$500,0)),""),"")</f>
        <v>1.3147625120569699</v>
      </c>
      <c r="K318" s="8">
        <f>IFERROR(IF(INDEX('11.1_Outliers-Generation'!$N$5:$N$500,MATCH($F318,'11.1_Outliers-Generation'!$F$5:$F$500,0))&lt;&gt;"N",
INDEX('11.1_Outliers-Generation'!K$5:K$500,MATCH($F318,'11.1_Outliers-Generation'!$F$5:$F$500,0)),""),"")</f>
        <v>2011</v>
      </c>
      <c r="L318" s="13" t="str">
        <f>IFERROR(IF(INDEX('11.1_Outliers-Generation'!$N$5:$N$500,MATCH($F318,'11.1_Outliers-Generation'!$F$5:$F$500,0))&lt;&gt;"N",
INDEX('11.1_Outliers-Generation'!L$5:L$500,MATCH($F318,'11.1_Outliers-Generation'!$F$5:$F$500,0)),""),"")</f>
        <v>WaW_287</v>
      </c>
      <c r="M318" s="14" t="str">
        <f>IFERROR(IF(INDEX('11.2_Outliers-Collection_cov'!$N$5:$N$500,MATCH($F318,'11.2_Outliers-Collection_cov'!$F$5:$F$500,0))&lt;&gt;"N",
INDEX('11.2_Outliers-Collection_cov'!J$5:J$500,MATCH($F318,'11.2_Outliers-Collection_cov'!$F$5:$F$500,0)),""),"")</f>
        <v/>
      </c>
      <c r="N318" s="8" t="str">
        <f>IFERROR(IF(INDEX('11.2_Outliers-Collection_cov'!$N$5:$N$500,MATCH($F318,'11.2_Outliers-Collection_cov'!$F$5:$F$500,0))&lt;&gt;"N",
INDEX('11.2_Outliers-Collection_cov'!K$5:K$500,MATCH($F318,'11.2_Outliers-Collection_cov'!$F$5:$F$500,0)),""),"")</f>
        <v/>
      </c>
      <c r="O318" s="13" t="str">
        <f>IFERROR(IF(INDEX('11.2_Outliers-Collection_cov'!$N$5:$N$500,MATCH($F318,'11.2_Outliers-Collection_cov'!$F$5:$F$500,0))&lt;&gt;"N",
INDEX('11.2_Outliers-Collection_cov'!L$5:L$500,MATCH($F318,'11.2_Outliers-Collection_cov'!$F$5:$F$500,0)),""),"")</f>
        <v/>
      </c>
      <c r="P318" s="14">
        <f>IFERROR(IF(INDEX('11.3_Outliers-Plastic'!$N$5:$N$500,MATCH($F318,'11.3_Outliers-Plastic'!$F$5:$F$500,0))&lt;&gt;"N",
INDEX('11.3_Outliers-Plastic'!J$5:J$500,MATCH($F318,'11.3_Outliers-Plastic'!$F$5:$F$500,0)),""),"")</f>
        <v>13</v>
      </c>
      <c r="Q318" s="8">
        <f>IFERROR(IF(INDEX('11.3_Outliers-Plastic'!$N$5:$N$500,MATCH($F318,'11.3_Outliers-Plastic'!$F$5:$F$500,0))&lt;&gt;"N",
INDEX('11.3_Outliers-Plastic'!K$5:K$500,MATCH($F318,'11.3_Outliers-Plastic'!$F$5:$F$500,0)),""),"")</f>
        <v>2011</v>
      </c>
      <c r="R318" s="14" t="str">
        <f>IFERROR(IF(INDEX('11.3_Outliers-Plastic'!$N$5:$N$500,MATCH($F318,'11.3_Outliers-Plastic'!$F$5:$F$500,0))&lt;&gt;"N",
INDEX('11.3_Outliers-Plastic'!L$5:L$500,MATCH($F318,'11.3_Outliers-Plastic'!$F$5:$F$500,0)),""),"")</f>
        <v>WaW_287</v>
      </c>
      <c r="S318" s="12"/>
      <c r="T318" s="5"/>
      <c r="U318" s="5" t="s">
        <v>1569</v>
      </c>
      <c r="V318" s="14">
        <f>IFERROR(IF(INDEX('11.5_Outliers-Other_recovery'!$N$5:$N$500,MATCH($F318,'11.5_Outliers-Other_recovery'!$F$5:$F$500,0))&lt;&gt;"N",
INDEX('11.5_Outliers-Other_recovery'!J$5:J$500,MATCH($F318,'11.5_Outliers-Other_recovery'!$F$5:$F$500,0)),""),"")</f>
        <v>0</v>
      </c>
      <c r="W318" s="8">
        <f>IFERROR(IF(INDEX('11.5_Outliers-Other_recovery'!$N$5:$N$500,MATCH($F318,'11.5_Outliers-Other_recovery'!$F$5:$F$500,0))&lt;&gt;"N",
INDEX('11.5_Outliers-Other_recovery'!K$5:K$500,MATCH($F318,'11.5_Outliers-Other_recovery'!$F$5:$F$500,0)),""),"")</f>
        <v>2011</v>
      </c>
      <c r="X318" s="14" t="str">
        <f>IFERROR(IF(INDEX('11.5_Outliers-Other_recovery'!$N$5:$N$500,MATCH($F318,'11.5_Outliers-Other_recovery'!$F$5:$F$500,0))&lt;&gt;"N",
INDEX('11.5_Outliers-Other_recovery'!L$5:L$500,MATCH($F318,'11.5_Outliers-Other_recovery'!$F$5:$F$500,0)),""),"")</f>
        <v>WaW_287</v>
      </c>
      <c r="Y318" s="14">
        <f>IFERROR(IF(INDEX('11.4_Outliers-Formal_dry_recy'!$N$5:$N$500,MATCH($F318,'11.4_Outliers-Formal_dry_recy'!$F$5:$F$500,0))&lt;&gt;"N",
INDEX('11.4_Outliers-Formal_dry_recy'!J$5:J$500,MATCH($F318,'11.4_Outliers-Formal_dry_recy'!$F$5:$F$500,0)),""),"")</f>
        <v>0</v>
      </c>
      <c r="Z318" s="8">
        <f>IFERROR(IF(INDEX('11.4_Outliers-Formal_dry_recy'!$N$5:$N$500,MATCH($F318,'11.4_Outliers-Formal_dry_recy'!$F$5:$F$500,0))&lt;&gt;"N",
INDEX('11.4_Outliers-Formal_dry_recy'!K$5:K$500,MATCH($F318,'11.4_Outliers-Formal_dry_recy'!$F$5:$F$500,0)),""),"")</f>
        <v>2011</v>
      </c>
      <c r="AA318" s="14" t="str">
        <f>IFERROR(IF(INDEX('11.4_Outliers-Formal_dry_recy'!$N$5:$N$500,MATCH($F318,'11.4_Outliers-Formal_dry_recy'!$F$5:$F$500,0))&lt;&gt;"N",
INDEX('11.4_Outliers-Formal_dry_recy'!L$5:L$500,MATCH($F318,'11.4_Outliers-Formal_dry_recy'!$F$5:$F$500,0)),""),"")</f>
        <v>WaW_287</v>
      </c>
      <c r="AB318" s="14">
        <f>IFERROR(IF(INDEX('11.6_Outliers-Incineration'!$N$5:$N$500,MATCH($F318,'11.6_Outliers-Incineration'!$F$5:$F$500,0))&lt;&gt;"N",
INDEX('11.6_Outliers-Incineration'!J$5:J$500,MATCH($F318,'11.6_Outliers-Incineration'!$F$5:$F$500,0)),""),"")</f>
        <v>0</v>
      </c>
      <c r="AC318" s="8">
        <f>IFERROR(IF(INDEX('11.6_Outliers-Incineration'!$N$5:$N$500,MATCH($F318,'11.6_Outliers-Incineration'!$F$5:$F$500,0))&lt;&gt;"N",
INDEX('11.6_Outliers-Incineration'!K$5:K$500,MATCH($F318,'11.6_Outliers-Incineration'!$F$5:$F$500,0)),""),"")</f>
        <v>2011</v>
      </c>
      <c r="AD318" s="14" t="str">
        <f>IFERROR(IF(INDEX('11.6_Outliers-Incineration'!$N$5:$N$500,MATCH($F318,'11.6_Outliers-Incineration'!$F$5:$F$500,0))&lt;&gt;"N",
INDEX('11.6_Outliers-Incineration'!L$5:L$500,MATCH($F318,'11.6_Outliers-Incineration'!$F$5:$F$500,0)),""),"")</f>
        <v>WaW_287</v>
      </c>
      <c r="AE318" s="14">
        <v>0</v>
      </c>
      <c r="AF318" s="8">
        <v>2011</v>
      </c>
      <c r="AG318" s="14" t="s">
        <v>1279</v>
      </c>
      <c r="AI318" s="5"/>
      <c r="AJ318" s="5" t="s">
        <v>1569</v>
      </c>
      <c r="AK318" s="5">
        <f t="shared" si="4"/>
        <v>6</v>
      </c>
    </row>
    <row r="319" spans="1:37" x14ac:dyDescent="0.25">
      <c r="A319" s="5" t="s">
        <v>1282</v>
      </c>
      <c r="B319" s="5" t="s">
        <v>1651</v>
      </c>
      <c r="C319" s="5" t="s">
        <v>1277</v>
      </c>
      <c r="D319" s="5" t="s">
        <v>1038</v>
      </c>
      <c r="E319" s="5" t="s">
        <v>1585</v>
      </c>
      <c r="F319" s="5" t="s">
        <v>1283</v>
      </c>
      <c r="G319" s="5">
        <v>2</v>
      </c>
      <c r="H319" s="15">
        <v>1</v>
      </c>
      <c r="I319" s="4"/>
      <c r="J319" s="13">
        <f>IFERROR(IF(INDEX('11.1_Outliers-Generation'!$N$5:$N$500,MATCH($F319,'11.1_Outliers-Generation'!$F$5:$F$500,0))&lt;&gt;"N",
INDEX('11.1_Outliers-Generation'!J$5:J$500,MATCH($F319,'11.1_Outliers-Generation'!$F$5:$F$500,0)),""),"")</f>
        <v>1.2620408297644099</v>
      </c>
      <c r="K319" s="8">
        <f>IFERROR(IF(INDEX('11.1_Outliers-Generation'!$N$5:$N$500,MATCH($F319,'11.1_Outliers-Generation'!$F$5:$F$500,0))&lt;&gt;"N",
INDEX('11.1_Outliers-Generation'!K$5:K$500,MATCH($F319,'11.1_Outliers-Generation'!$F$5:$F$500,0)),""),"")</f>
        <v>2013</v>
      </c>
      <c r="L319" s="13" t="str">
        <f>IFERROR(IF(INDEX('11.1_Outliers-Generation'!$N$5:$N$500,MATCH($F319,'11.1_Outliers-Generation'!$F$5:$F$500,0))&lt;&gt;"N",
INDEX('11.1_Outliers-Generation'!L$5:L$500,MATCH($F319,'11.1_Outliers-Generation'!$F$5:$F$500,0)),""),"")</f>
        <v>WaW_288</v>
      </c>
      <c r="M319" s="14" t="str">
        <f>IFERROR(IF(INDEX('11.2_Outliers-Collection_cov'!$N$5:$N$500,MATCH($F319,'11.2_Outliers-Collection_cov'!$F$5:$F$500,0))&lt;&gt;"N",
INDEX('11.2_Outliers-Collection_cov'!J$5:J$500,MATCH($F319,'11.2_Outliers-Collection_cov'!$F$5:$F$500,0)),""),"")</f>
        <v/>
      </c>
      <c r="N319" s="8" t="str">
        <f>IFERROR(IF(INDEX('11.2_Outliers-Collection_cov'!$N$5:$N$500,MATCH($F319,'11.2_Outliers-Collection_cov'!$F$5:$F$500,0))&lt;&gt;"N",
INDEX('11.2_Outliers-Collection_cov'!K$5:K$500,MATCH($F319,'11.2_Outliers-Collection_cov'!$F$5:$F$500,0)),""),"")</f>
        <v/>
      </c>
      <c r="O319" s="13" t="str">
        <f>IFERROR(IF(INDEX('11.2_Outliers-Collection_cov'!$N$5:$N$500,MATCH($F319,'11.2_Outliers-Collection_cov'!$F$5:$F$500,0))&lt;&gt;"N",
INDEX('11.2_Outliers-Collection_cov'!L$5:L$500,MATCH($F319,'11.2_Outliers-Collection_cov'!$F$5:$F$500,0)),""),"")</f>
        <v/>
      </c>
      <c r="P319" s="14">
        <f>IFERROR(IF(INDEX('11.3_Outliers-Plastic'!$N$5:$N$500,MATCH($F319,'11.3_Outliers-Plastic'!$F$5:$F$500,0))&lt;&gt;"N",
INDEX('11.3_Outliers-Plastic'!J$5:J$500,MATCH($F319,'11.3_Outliers-Plastic'!$F$5:$F$500,0)),""),"")</f>
        <v>5.8</v>
      </c>
      <c r="Q319" s="8">
        <f>IFERROR(IF(INDEX('11.3_Outliers-Plastic'!$N$5:$N$500,MATCH($F319,'11.3_Outliers-Plastic'!$F$5:$F$500,0))&lt;&gt;"N",
INDEX('11.3_Outliers-Plastic'!K$5:K$500,MATCH($F319,'11.3_Outliers-Plastic'!$F$5:$F$500,0)),""),"")</f>
        <v>2013</v>
      </c>
      <c r="R319" s="14" t="str">
        <f>IFERROR(IF(INDEX('11.3_Outliers-Plastic'!$N$5:$N$500,MATCH($F319,'11.3_Outliers-Plastic'!$F$5:$F$500,0))&lt;&gt;"N",
INDEX('11.3_Outliers-Plastic'!L$5:L$500,MATCH($F319,'11.3_Outliers-Plastic'!$F$5:$F$500,0)),""),"")</f>
        <v>WaW_288</v>
      </c>
      <c r="S319" s="12"/>
      <c r="T319" s="5"/>
      <c r="U319" s="5" t="s">
        <v>1569</v>
      </c>
      <c r="V319" s="14">
        <f>IFERROR(IF(INDEX('11.5_Outliers-Other_recovery'!$N$5:$N$500,MATCH($F319,'11.5_Outliers-Other_recovery'!$F$5:$F$500,0))&lt;&gt;"N",
INDEX('11.5_Outliers-Other_recovery'!J$5:J$500,MATCH($F319,'11.5_Outliers-Other_recovery'!$F$5:$F$500,0)),""),"")</f>
        <v>0</v>
      </c>
      <c r="W319" s="8">
        <f>IFERROR(IF(INDEX('11.5_Outliers-Other_recovery'!$N$5:$N$500,MATCH($F319,'11.5_Outliers-Other_recovery'!$F$5:$F$500,0))&lt;&gt;"N",
INDEX('11.5_Outliers-Other_recovery'!K$5:K$500,MATCH($F319,'11.5_Outliers-Other_recovery'!$F$5:$F$500,0)),""),"")</f>
        <v>2013</v>
      </c>
      <c r="X319" s="14" t="str">
        <f>IFERROR(IF(INDEX('11.5_Outliers-Other_recovery'!$N$5:$N$500,MATCH($F319,'11.5_Outliers-Other_recovery'!$F$5:$F$500,0))&lt;&gt;"N",
INDEX('11.5_Outliers-Other_recovery'!L$5:L$500,MATCH($F319,'11.5_Outliers-Other_recovery'!$F$5:$F$500,0)),""),"")</f>
        <v>WaW_288</v>
      </c>
      <c r="Y319" s="14">
        <f>IFERROR(IF(INDEX('11.4_Outliers-Formal_dry_recy'!$N$5:$N$500,MATCH($F319,'11.4_Outliers-Formal_dry_recy'!$F$5:$F$500,0))&lt;&gt;"N",
INDEX('11.4_Outliers-Formal_dry_recy'!J$5:J$500,MATCH($F319,'11.4_Outliers-Formal_dry_recy'!$F$5:$F$500,0)),""),"")</f>
        <v>0</v>
      </c>
      <c r="Z319" s="8">
        <f>IFERROR(IF(INDEX('11.4_Outliers-Formal_dry_recy'!$N$5:$N$500,MATCH($F319,'11.4_Outliers-Formal_dry_recy'!$F$5:$F$500,0))&lt;&gt;"N",
INDEX('11.4_Outliers-Formal_dry_recy'!K$5:K$500,MATCH($F319,'11.4_Outliers-Formal_dry_recy'!$F$5:$F$500,0)),""),"")</f>
        <v>2013</v>
      </c>
      <c r="AA319" s="14" t="str">
        <f>IFERROR(IF(INDEX('11.4_Outliers-Formal_dry_recy'!$N$5:$N$500,MATCH($F319,'11.4_Outliers-Formal_dry_recy'!$F$5:$F$500,0))&lt;&gt;"N",
INDEX('11.4_Outliers-Formal_dry_recy'!L$5:L$500,MATCH($F319,'11.4_Outliers-Formal_dry_recy'!$F$5:$F$500,0)),""),"")</f>
        <v>WaW_288</v>
      </c>
      <c r="AB319" s="14">
        <f>IFERROR(IF(INDEX('11.6_Outliers-Incineration'!$N$5:$N$500,MATCH($F319,'11.6_Outliers-Incineration'!$F$5:$F$500,0))&lt;&gt;"N",
INDEX('11.6_Outliers-Incineration'!J$5:J$500,MATCH($F319,'11.6_Outliers-Incineration'!$F$5:$F$500,0)),""),"")</f>
        <v>0</v>
      </c>
      <c r="AC319" s="8">
        <f>IFERROR(IF(INDEX('11.6_Outliers-Incineration'!$N$5:$N$500,MATCH($F319,'11.6_Outliers-Incineration'!$F$5:$F$500,0))&lt;&gt;"N",
INDEX('11.6_Outliers-Incineration'!K$5:K$500,MATCH($F319,'11.6_Outliers-Incineration'!$F$5:$F$500,0)),""),"")</f>
        <v>2013</v>
      </c>
      <c r="AD319" s="14" t="str">
        <f>IFERROR(IF(INDEX('11.6_Outliers-Incineration'!$N$5:$N$500,MATCH($F319,'11.6_Outliers-Incineration'!$F$5:$F$500,0))&lt;&gt;"N",
INDEX('11.6_Outliers-Incineration'!L$5:L$500,MATCH($F319,'11.6_Outliers-Incineration'!$F$5:$F$500,0)),""),"")</f>
        <v>WaW_288</v>
      </c>
      <c r="AE319" s="14">
        <v>0</v>
      </c>
      <c r="AF319" s="8">
        <v>2013</v>
      </c>
      <c r="AG319" s="14" t="s">
        <v>1282</v>
      </c>
      <c r="AI319" s="5"/>
      <c r="AJ319" s="5" t="s">
        <v>1569</v>
      </c>
      <c r="AK319" s="5">
        <f t="shared" si="4"/>
        <v>6</v>
      </c>
    </row>
    <row r="320" spans="1:37" x14ac:dyDescent="0.25">
      <c r="A320" s="5" t="s">
        <v>533</v>
      </c>
      <c r="B320" s="5" t="s">
        <v>536</v>
      </c>
      <c r="C320" s="5" t="s">
        <v>535</v>
      </c>
      <c r="D320" s="5" t="s">
        <v>360</v>
      </c>
      <c r="E320" s="5" t="s">
        <v>1586</v>
      </c>
      <c r="F320" s="5" t="s">
        <v>534</v>
      </c>
      <c r="G320" s="5">
        <v>1</v>
      </c>
      <c r="H320" s="15">
        <v>1</v>
      </c>
      <c r="I320" s="4" t="s">
        <v>3197</v>
      </c>
      <c r="J320" s="13" t="str">
        <f>IFERROR(IF(INDEX('11.1_Outliers-Generation'!$N$5:$N$500,MATCH($F320,'11.1_Outliers-Generation'!$F$5:$F$500,0))&lt;&gt;"N",
INDEX('11.1_Outliers-Generation'!J$5:J$500,MATCH($F320,'11.1_Outliers-Generation'!$F$5:$F$500,0)),""),"")</f>
        <v/>
      </c>
      <c r="K320" s="8" t="str">
        <f>IFERROR(IF(INDEX('11.1_Outliers-Generation'!$N$5:$N$500,MATCH($F320,'11.1_Outliers-Generation'!$F$5:$F$500,0))&lt;&gt;"N",
INDEX('11.1_Outliers-Generation'!K$5:K$500,MATCH($F320,'11.1_Outliers-Generation'!$F$5:$F$500,0)),""),"")</f>
        <v/>
      </c>
      <c r="L320" s="13" t="str">
        <f>IFERROR(IF(INDEX('11.1_Outliers-Generation'!$N$5:$N$500,MATCH($F320,'11.1_Outliers-Generation'!$F$5:$F$500,0))&lt;&gt;"N",
INDEX('11.1_Outliers-Generation'!L$5:L$500,MATCH($F320,'11.1_Outliers-Generation'!$F$5:$F$500,0)),""),"")</f>
        <v/>
      </c>
      <c r="M320" s="14">
        <f>IFERROR(IF(INDEX('11.2_Outliers-Collection_cov'!$N$5:$N$500,MATCH($F320,'11.2_Outliers-Collection_cov'!$F$5:$F$500,0))&lt;&gt;"N",
INDEX('11.2_Outliers-Collection_cov'!J$5:J$500,MATCH($F320,'11.2_Outliers-Collection_cov'!$F$5:$F$500,0)),""),"")</f>
        <v>42</v>
      </c>
      <c r="N320" s="8">
        <f>IFERROR(IF(INDEX('11.2_Outliers-Collection_cov'!$N$5:$N$500,MATCH($F320,'11.2_Outliers-Collection_cov'!$F$5:$F$500,0))&lt;&gt;"N",
INDEX('11.2_Outliers-Collection_cov'!K$5:K$500,MATCH($F320,'11.2_Outliers-Collection_cov'!$F$5:$F$500,0)),""),"")</f>
        <v>2012</v>
      </c>
      <c r="O320" s="13" t="str">
        <f>IFERROR(IF(INDEX('11.2_Outliers-Collection_cov'!$N$5:$N$500,MATCH($F320,'11.2_Outliers-Collection_cov'!$F$5:$F$500,0))&lt;&gt;"N",
INDEX('11.2_Outliers-Collection_cov'!L$5:L$500,MATCH($F320,'11.2_Outliers-Collection_cov'!$F$5:$F$500,0)),""),"")</f>
        <v>WaW_289</v>
      </c>
      <c r="P320" s="14">
        <f>IFERROR(IF(INDEX('11.3_Outliers-Plastic'!$N$5:$N$500,MATCH($F320,'11.3_Outliers-Plastic'!$F$5:$F$500,0))&lt;&gt;"N",
INDEX('11.3_Outliers-Plastic'!J$5:J$500,MATCH($F320,'11.3_Outliers-Plastic'!$F$5:$F$500,0)),""),"")</f>
        <v>1.5004501350405122</v>
      </c>
      <c r="Q320" s="8">
        <f>IFERROR(IF(INDEX('11.3_Outliers-Plastic'!$N$5:$N$500,MATCH($F320,'11.3_Outliers-Plastic'!$F$5:$F$500,0))&lt;&gt;"N",
INDEX('11.3_Outliers-Plastic'!K$5:K$500,MATCH($F320,'11.3_Outliers-Plastic'!$F$5:$F$500,0)),""),"")</f>
        <v>2012</v>
      </c>
      <c r="R320" s="14" t="str">
        <f>IFERROR(IF(INDEX('11.3_Outliers-Plastic'!$N$5:$N$500,MATCH($F320,'11.3_Outliers-Plastic'!$F$5:$F$500,0))&lt;&gt;"N",
INDEX('11.3_Outliers-Plastic'!L$5:L$500,MATCH($F320,'11.3_Outliers-Plastic'!$F$5:$F$500,0)),""),"")</f>
        <v>WaW_289</v>
      </c>
      <c r="S320" s="12"/>
      <c r="T320" s="5"/>
      <c r="U320" s="5" t="s">
        <v>1569</v>
      </c>
      <c r="V320" s="14">
        <f>IFERROR(IF(INDEX('11.5_Outliers-Other_recovery'!$N$5:$N$500,MATCH($F320,'11.5_Outliers-Other_recovery'!$F$5:$F$500,0))&lt;&gt;"N",
INDEX('11.5_Outliers-Other_recovery'!J$5:J$500,MATCH($F320,'11.5_Outliers-Other_recovery'!$F$5:$F$500,0)),""),"")</f>
        <v>0</v>
      </c>
      <c r="W320" s="8">
        <f>IFERROR(IF(INDEX('11.5_Outliers-Other_recovery'!$N$5:$N$500,MATCH($F320,'11.5_Outliers-Other_recovery'!$F$5:$F$500,0))&lt;&gt;"N",
INDEX('11.5_Outliers-Other_recovery'!K$5:K$500,MATCH($F320,'11.5_Outliers-Other_recovery'!$F$5:$F$500,0)),""),"")</f>
        <v>2012</v>
      </c>
      <c r="X320" s="14" t="str">
        <f>IFERROR(IF(INDEX('11.5_Outliers-Other_recovery'!$N$5:$N$500,MATCH($F320,'11.5_Outliers-Other_recovery'!$F$5:$F$500,0))&lt;&gt;"N",
INDEX('11.5_Outliers-Other_recovery'!L$5:L$500,MATCH($F320,'11.5_Outliers-Other_recovery'!$F$5:$F$500,0)),""),"")</f>
        <v>WaW_289</v>
      </c>
      <c r="Y320" s="14">
        <f>IFERROR(IF(INDEX('11.4_Outliers-Formal_dry_recy'!$N$5:$N$500,MATCH($F320,'11.4_Outliers-Formal_dry_recy'!$F$5:$F$500,0))&lt;&gt;"N",
INDEX('11.4_Outliers-Formal_dry_recy'!J$5:J$500,MATCH($F320,'11.4_Outliers-Formal_dry_recy'!$F$5:$F$500,0)),""),"")</f>
        <v>0</v>
      </c>
      <c r="Z320" s="8">
        <f>IFERROR(IF(INDEX('11.4_Outliers-Formal_dry_recy'!$N$5:$N$500,MATCH($F320,'11.4_Outliers-Formal_dry_recy'!$F$5:$F$500,0))&lt;&gt;"N",
INDEX('11.4_Outliers-Formal_dry_recy'!K$5:K$500,MATCH($F320,'11.4_Outliers-Formal_dry_recy'!$F$5:$F$500,0)),""),"")</f>
        <v>2012</v>
      </c>
      <c r="AA320" s="14" t="str">
        <f>IFERROR(IF(INDEX('11.4_Outliers-Formal_dry_recy'!$N$5:$N$500,MATCH($F320,'11.4_Outliers-Formal_dry_recy'!$F$5:$F$500,0))&lt;&gt;"N",
INDEX('11.4_Outliers-Formal_dry_recy'!L$5:L$500,MATCH($F320,'11.4_Outliers-Formal_dry_recy'!$F$5:$F$500,0)),""),"")</f>
        <v>WaW_289</v>
      </c>
      <c r="AB320" s="14">
        <f>IFERROR(IF(INDEX('11.6_Outliers-Incineration'!$N$5:$N$500,MATCH($F320,'11.6_Outliers-Incineration'!$F$5:$F$500,0))&lt;&gt;"N",
INDEX('11.6_Outliers-Incineration'!J$5:J$500,MATCH($F320,'11.6_Outliers-Incineration'!$F$5:$F$500,0)),""),"")</f>
        <v>0</v>
      </c>
      <c r="AC320" s="8">
        <f>IFERROR(IF(INDEX('11.6_Outliers-Incineration'!$N$5:$N$500,MATCH($F320,'11.6_Outliers-Incineration'!$F$5:$F$500,0))&lt;&gt;"N",
INDEX('11.6_Outliers-Incineration'!K$5:K$500,MATCH($F320,'11.6_Outliers-Incineration'!$F$5:$F$500,0)),""),"")</f>
        <v>2012</v>
      </c>
      <c r="AD320" s="14" t="str">
        <f>IFERROR(IF(INDEX('11.6_Outliers-Incineration'!$N$5:$N$500,MATCH($F320,'11.6_Outliers-Incineration'!$F$5:$F$500,0))&lt;&gt;"N",
INDEX('11.6_Outliers-Incineration'!L$5:L$500,MATCH($F320,'11.6_Outliers-Incineration'!$F$5:$F$500,0)),""),"")</f>
        <v>WaW_289</v>
      </c>
      <c r="AE320" s="14">
        <v>25</v>
      </c>
      <c r="AF320" s="8">
        <v>2012</v>
      </c>
      <c r="AG320" s="14" t="s">
        <v>533</v>
      </c>
      <c r="AI320" s="5"/>
      <c r="AJ320" s="5" t="s">
        <v>1569</v>
      </c>
      <c r="AK320" s="5">
        <f t="shared" si="4"/>
        <v>6</v>
      </c>
    </row>
    <row r="321" spans="1:37" x14ac:dyDescent="0.25">
      <c r="A321" s="5" t="s">
        <v>537</v>
      </c>
      <c r="B321" s="5" t="s">
        <v>536</v>
      </c>
      <c r="C321" s="5" t="s">
        <v>535</v>
      </c>
      <c r="D321" s="5" t="s">
        <v>360</v>
      </c>
      <c r="E321" s="5" t="s">
        <v>539</v>
      </c>
      <c r="F321" s="5" t="s">
        <v>538</v>
      </c>
      <c r="G321" s="5">
        <v>2</v>
      </c>
      <c r="H321" s="15">
        <v>1</v>
      </c>
      <c r="I321" s="4"/>
      <c r="J321" s="13" t="str">
        <f>IFERROR(IF(INDEX('11.1_Outliers-Generation'!$N$5:$N$500,MATCH($F321,'11.1_Outliers-Generation'!$F$5:$F$500,0))&lt;&gt;"N",
INDEX('11.1_Outliers-Generation'!J$5:J$500,MATCH($F321,'11.1_Outliers-Generation'!$F$5:$F$500,0)),""),"")</f>
        <v/>
      </c>
      <c r="K321" s="8" t="str">
        <f>IFERROR(IF(INDEX('11.1_Outliers-Generation'!$N$5:$N$500,MATCH($F321,'11.1_Outliers-Generation'!$F$5:$F$500,0))&lt;&gt;"N",
INDEX('11.1_Outliers-Generation'!K$5:K$500,MATCH($F321,'11.1_Outliers-Generation'!$F$5:$F$500,0)),""),"")</f>
        <v/>
      </c>
      <c r="L321" s="13" t="str">
        <f>IFERROR(IF(INDEX('11.1_Outliers-Generation'!$N$5:$N$500,MATCH($F321,'11.1_Outliers-Generation'!$F$5:$F$500,0))&lt;&gt;"N",
INDEX('11.1_Outliers-Generation'!L$5:L$500,MATCH($F321,'11.1_Outliers-Generation'!$F$5:$F$500,0)),""),"")</f>
        <v/>
      </c>
      <c r="M321" s="14">
        <f>IFERROR(IF(INDEX('11.2_Outliers-Collection_cov'!$N$5:$N$500,MATCH($F321,'11.2_Outliers-Collection_cov'!$F$5:$F$500,0))&lt;&gt;"N",
INDEX('11.2_Outliers-Collection_cov'!J$5:J$500,MATCH($F321,'11.2_Outliers-Collection_cov'!$F$5:$F$500,0)),""),"")</f>
        <v>29</v>
      </c>
      <c r="N321" s="8" t="str">
        <f>IFERROR(IF(INDEX('11.2_Outliers-Collection_cov'!$N$5:$N$500,MATCH($F321,'11.2_Outliers-Collection_cov'!$F$5:$F$500,0))&lt;&gt;"N",
INDEX('11.2_Outliers-Collection_cov'!K$5:K$500,MATCH($F321,'11.2_Outliers-Collection_cov'!$F$5:$F$500,0)),""),"")</f>
        <v/>
      </c>
      <c r="O321" s="13" t="str">
        <f>IFERROR(IF(INDEX('11.2_Outliers-Collection_cov'!$N$5:$N$500,MATCH($F321,'11.2_Outliers-Collection_cov'!$F$5:$F$500,0))&lt;&gt;"N",
INDEX('11.2_Outliers-Collection_cov'!L$5:L$500,MATCH($F321,'11.2_Outliers-Collection_cov'!$F$5:$F$500,0)),""),"")</f>
        <v>WaW_290</v>
      </c>
      <c r="P321" s="14" t="str">
        <f>IFERROR(IF(INDEX('11.3_Outliers-Plastic'!$N$5:$N$500,MATCH($F321,'11.3_Outliers-Plastic'!$F$5:$F$500,0))&lt;&gt;"N",
INDEX('11.3_Outliers-Plastic'!J$5:J$500,MATCH($F321,'11.3_Outliers-Plastic'!$F$5:$F$500,0)),""),"")</f>
        <v/>
      </c>
      <c r="Q321" s="8" t="str">
        <f>IFERROR(IF(INDEX('11.3_Outliers-Plastic'!$N$5:$N$500,MATCH($F321,'11.3_Outliers-Plastic'!$F$5:$F$500,0))&lt;&gt;"N",
INDEX('11.3_Outliers-Plastic'!K$5:K$500,MATCH($F321,'11.3_Outliers-Plastic'!$F$5:$F$500,0)),""),"")</f>
        <v/>
      </c>
      <c r="R321" s="14" t="str">
        <f>IFERROR(IF(INDEX('11.3_Outliers-Plastic'!$N$5:$N$500,MATCH($F321,'11.3_Outliers-Plastic'!$F$5:$F$500,0))&lt;&gt;"N",
INDEX('11.3_Outliers-Plastic'!L$5:L$500,MATCH($F321,'11.3_Outliers-Plastic'!$F$5:$F$500,0)),""),"")</f>
        <v/>
      </c>
      <c r="S321" s="12"/>
      <c r="T321" s="5"/>
      <c r="U321" s="5" t="s">
        <v>1569</v>
      </c>
      <c r="V321" s="14" t="str">
        <f>IFERROR(IF(INDEX('11.5_Outliers-Other_recovery'!$N$5:$N$500,MATCH($F321,'11.5_Outliers-Other_recovery'!$F$5:$F$500,0))&lt;&gt;"N",
INDEX('11.5_Outliers-Other_recovery'!J$5:J$500,MATCH($F321,'11.5_Outliers-Other_recovery'!$F$5:$F$500,0)),""),"")</f>
        <v/>
      </c>
      <c r="W321" s="8" t="str">
        <f>IFERROR(IF(INDEX('11.5_Outliers-Other_recovery'!$N$5:$N$500,MATCH($F321,'11.5_Outliers-Other_recovery'!$F$5:$F$500,0))&lt;&gt;"N",
INDEX('11.5_Outliers-Other_recovery'!K$5:K$500,MATCH($F321,'11.5_Outliers-Other_recovery'!$F$5:$F$500,0)),""),"")</f>
        <v/>
      </c>
      <c r="X321" s="14" t="str">
        <f>IFERROR(IF(INDEX('11.5_Outliers-Other_recovery'!$N$5:$N$500,MATCH($F321,'11.5_Outliers-Other_recovery'!$F$5:$F$500,0))&lt;&gt;"N",
INDEX('11.5_Outliers-Other_recovery'!L$5:L$500,MATCH($F321,'11.5_Outliers-Other_recovery'!$F$5:$F$500,0)),""),"")</f>
        <v/>
      </c>
      <c r="Y321" s="14" t="str">
        <f>IFERROR(IF(INDEX('11.4_Outliers-Formal_dry_recy'!$N$5:$N$500,MATCH($F321,'11.4_Outliers-Formal_dry_recy'!$F$5:$F$500,0))&lt;&gt;"N",
INDEX('11.4_Outliers-Formal_dry_recy'!J$5:J$500,MATCH($F321,'11.4_Outliers-Formal_dry_recy'!$F$5:$F$500,0)),""),"")</f>
        <v/>
      </c>
      <c r="Z321" s="8" t="str">
        <f>IFERROR(IF(INDEX('11.4_Outliers-Formal_dry_recy'!$N$5:$N$500,MATCH($F321,'11.4_Outliers-Formal_dry_recy'!$F$5:$F$500,0))&lt;&gt;"N",
INDEX('11.4_Outliers-Formal_dry_recy'!K$5:K$500,MATCH($F321,'11.4_Outliers-Formal_dry_recy'!$F$5:$F$500,0)),""),"")</f>
        <v/>
      </c>
      <c r="AA321" s="14" t="str">
        <f>IFERROR(IF(INDEX('11.4_Outliers-Formal_dry_recy'!$N$5:$N$500,MATCH($F321,'11.4_Outliers-Formal_dry_recy'!$F$5:$F$500,0))&lt;&gt;"N",
INDEX('11.4_Outliers-Formal_dry_recy'!L$5:L$500,MATCH($F321,'11.4_Outliers-Formal_dry_recy'!$F$5:$F$500,0)),""),"")</f>
        <v/>
      </c>
      <c r="AB321" s="14" t="str">
        <f>IFERROR(IF(INDEX('11.6_Outliers-Incineration'!$N$5:$N$500,MATCH($F321,'11.6_Outliers-Incineration'!$F$5:$F$500,0))&lt;&gt;"N",
INDEX('11.6_Outliers-Incineration'!J$5:J$500,MATCH($F321,'11.6_Outliers-Incineration'!$F$5:$F$500,0)),""),"")</f>
        <v/>
      </c>
      <c r="AC321" s="8" t="str">
        <f>IFERROR(IF(INDEX('11.6_Outliers-Incineration'!$N$5:$N$500,MATCH($F321,'11.6_Outliers-Incineration'!$F$5:$F$500,0))&lt;&gt;"N",
INDEX('11.6_Outliers-Incineration'!K$5:K$500,MATCH($F321,'11.6_Outliers-Incineration'!$F$5:$F$500,0)),""),"")</f>
        <v/>
      </c>
      <c r="AD321" s="14" t="str">
        <f>IFERROR(IF(INDEX('11.6_Outliers-Incineration'!$N$5:$N$500,MATCH($F321,'11.6_Outliers-Incineration'!$F$5:$F$500,0))&lt;&gt;"N",
INDEX('11.6_Outliers-Incineration'!L$5:L$500,MATCH($F321,'11.6_Outliers-Incineration'!$F$5:$F$500,0)),""),"")</f>
        <v/>
      </c>
      <c r="AE321" s="14" t="s">
        <v>1569</v>
      </c>
      <c r="AF321" s="8" t="s">
        <v>1569</v>
      </c>
      <c r="AG321" s="14" t="s">
        <v>1569</v>
      </c>
      <c r="AI321" s="5"/>
      <c r="AJ321" s="5" t="s">
        <v>1569</v>
      </c>
      <c r="AK321" s="5">
        <f t="shared" si="4"/>
        <v>1</v>
      </c>
    </row>
    <row r="322" spans="1:37" x14ac:dyDescent="0.25">
      <c r="A322" s="5" t="s">
        <v>284</v>
      </c>
      <c r="B322" s="5" t="s">
        <v>287</v>
      </c>
      <c r="C322" s="5" t="s">
        <v>286</v>
      </c>
      <c r="D322" s="5" t="s">
        <v>35</v>
      </c>
      <c r="E322" s="5" t="s">
        <v>288</v>
      </c>
      <c r="F322" s="5" t="s">
        <v>285</v>
      </c>
      <c r="G322" s="5">
        <v>1</v>
      </c>
      <c r="H322" s="15">
        <v>2</v>
      </c>
      <c r="I322" s="4" t="s">
        <v>1951</v>
      </c>
      <c r="J322" s="13">
        <f>IFERROR(IF(INDEX('11.1_Outliers-Generation'!$N$5:$N$500,MATCH($F322,'11.1_Outliers-Generation'!$F$5:$F$500,0))&lt;&gt;"N",
INDEX('11.1_Outliers-Generation'!J$5:J$500,MATCH($F322,'11.1_Outliers-Generation'!$F$5:$F$500,0)),""),"")</f>
        <v>1.4787530079180504</v>
      </c>
      <c r="K322" s="8">
        <f>IFERROR(IF(INDEX('11.1_Outliers-Generation'!$N$5:$N$500,MATCH($F322,'11.1_Outliers-Generation'!$F$5:$F$500,0))&lt;&gt;"N",
INDEX('11.1_Outliers-Generation'!K$5:K$500,MATCH($F322,'11.1_Outliers-Generation'!$F$5:$F$500,0)),""),"")</f>
        <v>2015</v>
      </c>
      <c r="L322" s="13" t="str">
        <f>IFERROR(IF(INDEX('11.1_Outliers-Generation'!$N$5:$N$500,MATCH($F322,'11.1_Outliers-Generation'!$F$5:$F$500,0))&lt;&gt;"N",
INDEX('11.1_Outliers-Generation'!L$5:L$500,MATCH($F322,'11.1_Outliers-Generation'!$F$5:$F$500,0)),""),"")</f>
        <v>WaW_292</v>
      </c>
      <c r="M322" s="14">
        <f>IFERROR(IF(INDEX('11.2_Outliers-Collection_cov'!$N$5:$N$500,MATCH($F322,'11.2_Outliers-Collection_cov'!$F$5:$F$500,0))&lt;&gt;"N",
INDEX('11.2_Outliers-Collection_cov'!J$5:J$500,MATCH($F322,'11.2_Outliers-Collection_cov'!$F$5:$F$500,0)),""),"")</f>
        <v>100</v>
      </c>
      <c r="N322" s="8">
        <f>IFERROR(IF(INDEX('11.2_Outliers-Collection_cov'!$N$5:$N$500,MATCH($F322,'11.2_Outliers-Collection_cov'!$F$5:$F$500,0))&lt;&gt;"N",
INDEX('11.2_Outliers-Collection_cov'!K$5:K$500,MATCH($F322,'11.2_Outliers-Collection_cov'!$F$5:$F$500,0)),""),"")</f>
        <v>2015</v>
      </c>
      <c r="O322" s="13" t="str">
        <f>IFERROR(IF(INDEX('11.2_Outliers-Collection_cov'!$N$5:$N$500,MATCH($F322,'11.2_Outliers-Collection_cov'!$F$5:$F$500,0))&lt;&gt;"N",
INDEX('11.2_Outliers-Collection_cov'!L$5:L$500,MATCH($F322,'11.2_Outliers-Collection_cov'!$F$5:$F$500,0)),""),"")</f>
        <v>WaW_292</v>
      </c>
      <c r="P322" s="14">
        <f>IFERROR(IF(INDEX('11.3_Outliers-Plastic'!$N$5:$N$500,MATCH($F322,'11.3_Outliers-Plastic'!$F$5:$F$500,0))&lt;&gt;"N",
INDEX('11.3_Outliers-Plastic'!J$5:J$500,MATCH($F322,'11.3_Outliers-Plastic'!$F$5:$F$500,0)),""),"")</f>
        <v>16</v>
      </c>
      <c r="Q322" s="8">
        <f>IFERROR(IF(INDEX('11.3_Outliers-Plastic'!$N$5:$N$500,MATCH($F322,'11.3_Outliers-Plastic'!$F$5:$F$500,0))&lt;&gt;"N",
INDEX('11.3_Outliers-Plastic'!K$5:K$500,MATCH($F322,'11.3_Outliers-Plastic'!$F$5:$F$500,0)),""),"")</f>
        <v>2015</v>
      </c>
      <c r="R322" s="14" t="str">
        <f>IFERROR(IF(INDEX('11.3_Outliers-Plastic'!$N$5:$N$500,MATCH($F322,'11.3_Outliers-Plastic'!$F$5:$F$500,0))&lt;&gt;"N",
INDEX('11.3_Outliers-Plastic'!L$5:L$500,MATCH($F322,'11.3_Outliers-Plastic'!$F$5:$F$500,0)),""),"")</f>
        <v>WaW_292</v>
      </c>
      <c r="S322" s="12"/>
      <c r="T322" s="5"/>
      <c r="U322" s="5" t="s">
        <v>1569</v>
      </c>
      <c r="V322" s="14" t="str">
        <f>IFERROR(IF(INDEX('11.5_Outliers-Other_recovery'!$N$5:$N$500,MATCH($F322,'11.5_Outliers-Other_recovery'!$F$5:$F$500,0))&lt;&gt;"N",
INDEX('11.5_Outliers-Other_recovery'!J$5:J$500,MATCH($F322,'11.5_Outliers-Other_recovery'!$F$5:$F$500,0)),""),"")</f>
        <v/>
      </c>
      <c r="W322" s="8" t="str">
        <f>IFERROR(IF(INDEX('11.5_Outliers-Other_recovery'!$N$5:$N$500,MATCH($F322,'11.5_Outliers-Other_recovery'!$F$5:$F$500,0))&lt;&gt;"N",
INDEX('11.5_Outliers-Other_recovery'!K$5:K$500,MATCH($F322,'11.5_Outliers-Other_recovery'!$F$5:$F$500,0)),""),"")</f>
        <v/>
      </c>
      <c r="X322" s="14" t="str">
        <f>IFERROR(IF(INDEX('11.5_Outliers-Other_recovery'!$N$5:$N$500,MATCH($F322,'11.5_Outliers-Other_recovery'!$F$5:$F$500,0))&lt;&gt;"N",
INDEX('11.5_Outliers-Other_recovery'!L$5:L$500,MATCH($F322,'11.5_Outliers-Other_recovery'!$F$5:$F$500,0)),""),"")</f>
        <v/>
      </c>
      <c r="Y322" s="14" t="str">
        <f>IFERROR(IF(INDEX('11.4_Outliers-Formal_dry_recy'!$N$5:$N$500,MATCH($F322,'11.4_Outliers-Formal_dry_recy'!$F$5:$F$500,0))&lt;&gt;"N",
INDEX('11.4_Outliers-Formal_dry_recy'!J$5:J$500,MATCH($F322,'11.4_Outliers-Formal_dry_recy'!$F$5:$F$500,0)),""),"")</f>
        <v/>
      </c>
      <c r="Z322" s="8" t="str">
        <f>IFERROR(IF(INDEX('11.4_Outliers-Formal_dry_recy'!$N$5:$N$500,MATCH($F322,'11.4_Outliers-Formal_dry_recy'!$F$5:$F$500,0))&lt;&gt;"N",
INDEX('11.4_Outliers-Formal_dry_recy'!K$5:K$500,MATCH($F322,'11.4_Outliers-Formal_dry_recy'!$F$5:$F$500,0)),""),"")</f>
        <v/>
      </c>
      <c r="AA322" s="14" t="str">
        <f>IFERROR(IF(INDEX('11.4_Outliers-Formal_dry_recy'!$N$5:$N$500,MATCH($F322,'11.4_Outliers-Formal_dry_recy'!$F$5:$F$500,0))&lt;&gt;"N",
INDEX('11.4_Outliers-Formal_dry_recy'!L$5:L$500,MATCH($F322,'11.4_Outliers-Formal_dry_recy'!$F$5:$F$500,0)),""),"")</f>
        <v/>
      </c>
      <c r="AB322" s="14" t="str">
        <f>IFERROR(IF(INDEX('11.6_Outliers-Incineration'!$N$5:$N$500,MATCH($F322,'11.6_Outliers-Incineration'!$F$5:$F$500,0))&lt;&gt;"N",
INDEX('11.6_Outliers-Incineration'!J$5:J$500,MATCH($F322,'11.6_Outliers-Incineration'!$F$5:$F$500,0)),""),"")</f>
        <v/>
      </c>
      <c r="AC322" s="8" t="str">
        <f>IFERROR(IF(INDEX('11.6_Outliers-Incineration'!$N$5:$N$500,MATCH($F322,'11.6_Outliers-Incineration'!$F$5:$F$500,0))&lt;&gt;"N",
INDEX('11.6_Outliers-Incineration'!K$5:K$500,MATCH($F322,'11.6_Outliers-Incineration'!$F$5:$F$500,0)),""),"")</f>
        <v/>
      </c>
      <c r="AD322" s="14" t="str">
        <f>IFERROR(IF(INDEX('11.6_Outliers-Incineration'!$N$5:$N$500,MATCH($F322,'11.6_Outliers-Incineration'!$F$5:$F$500,0))&lt;&gt;"N",
INDEX('11.6_Outliers-Incineration'!L$5:L$500,MATCH($F322,'11.6_Outliers-Incineration'!$F$5:$F$500,0)),""),"")</f>
        <v/>
      </c>
      <c r="AE322" s="14" t="s">
        <v>1569</v>
      </c>
      <c r="AF322" s="8" t="s">
        <v>1569</v>
      </c>
      <c r="AG322" s="14" t="s">
        <v>1569</v>
      </c>
      <c r="AI322" s="5"/>
      <c r="AJ322" s="5" t="s">
        <v>1569</v>
      </c>
      <c r="AK322" s="5">
        <f t="shared" si="4"/>
        <v>3</v>
      </c>
    </row>
    <row r="323" spans="1:37" x14ac:dyDescent="0.25">
      <c r="A323" s="5" t="s">
        <v>289</v>
      </c>
      <c r="B323" s="5" t="s">
        <v>287</v>
      </c>
      <c r="C323" s="5" t="s">
        <v>286</v>
      </c>
      <c r="D323" s="5" t="s">
        <v>35</v>
      </c>
      <c r="E323" s="5" t="s">
        <v>291</v>
      </c>
      <c r="F323" s="5" t="s">
        <v>290</v>
      </c>
      <c r="G323" s="5">
        <v>1</v>
      </c>
      <c r="H323" s="15">
        <v>1</v>
      </c>
      <c r="I323" s="4"/>
      <c r="J323" s="13">
        <f>IFERROR(IF(INDEX('11.1_Outliers-Generation'!$N$5:$N$500,MATCH($F323,'11.1_Outliers-Generation'!$F$5:$F$500,0))&lt;&gt;"N",
INDEX('11.1_Outliers-Generation'!J$5:J$500,MATCH($F323,'11.1_Outliers-Generation'!$F$5:$F$500,0)),""),"")</f>
        <v>1.8838304552590266</v>
      </c>
      <c r="K323" s="8">
        <f>IFERROR(IF(INDEX('11.1_Outliers-Generation'!$N$5:$N$500,MATCH($F323,'11.1_Outliers-Generation'!$F$5:$F$500,0))&lt;&gt;"N",
INDEX('11.1_Outliers-Generation'!K$5:K$500,MATCH($F323,'11.1_Outliers-Generation'!$F$5:$F$500,0)),""),"")</f>
        <v>2015</v>
      </c>
      <c r="L323" s="13" t="str">
        <f>IFERROR(IF(INDEX('11.1_Outliers-Generation'!$N$5:$N$500,MATCH($F323,'11.1_Outliers-Generation'!$F$5:$F$500,0))&lt;&gt;"N",
INDEX('11.1_Outliers-Generation'!L$5:L$500,MATCH($F323,'11.1_Outliers-Generation'!$F$5:$F$500,0)),""),"")</f>
        <v>WaW_293</v>
      </c>
      <c r="M323" s="14" t="str">
        <f>IFERROR(IF(INDEX('11.2_Outliers-Collection_cov'!$N$5:$N$500,MATCH($F323,'11.2_Outliers-Collection_cov'!$F$5:$F$500,0))&lt;&gt;"N",
INDEX('11.2_Outliers-Collection_cov'!J$5:J$500,MATCH($F323,'11.2_Outliers-Collection_cov'!$F$5:$F$500,0)),""),"")</f>
        <v/>
      </c>
      <c r="N323" s="8" t="str">
        <f>IFERROR(IF(INDEX('11.2_Outliers-Collection_cov'!$N$5:$N$500,MATCH($F323,'11.2_Outliers-Collection_cov'!$F$5:$F$500,0))&lt;&gt;"N",
INDEX('11.2_Outliers-Collection_cov'!K$5:K$500,MATCH($F323,'11.2_Outliers-Collection_cov'!$F$5:$F$500,0)),""),"")</f>
        <v/>
      </c>
      <c r="O323" s="13" t="str">
        <f>IFERROR(IF(INDEX('11.2_Outliers-Collection_cov'!$N$5:$N$500,MATCH($F323,'11.2_Outliers-Collection_cov'!$F$5:$F$500,0))&lt;&gt;"N",
INDEX('11.2_Outliers-Collection_cov'!L$5:L$500,MATCH($F323,'11.2_Outliers-Collection_cov'!$F$5:$F$500,0)),""),"")</f>
        <v/>
      </c>
      <c r="P323" s="14">
        <f>IFERROR(IF(INDEX('11.3_Outliers-Plastic'!$N$5:$N$500,MATCH($F323,'11.3_Outliers-Plastic'!$F$5:$F$500,0))&lt;&gt;"N",
INDEX('11.3_Outliers-Plastic'!J$5:J$500,MATCH($F323,'11.3_Outliers-Plastic'!$F$5:$F$500,0)),""),"")</f>
        <v>13.3</v>
      </c>
      <c r="Q323" s="8">
        <f>IFERROR(IF(INDEX('11.3_Outliers-Plastic'!$N$5:$N$500,MATCH($F323,'11.3_Outliers-Plastic'!$F$5:$F$500,0))&lt;&gt;"N",
INDEX('11.3_Outliers-Plastic'!K$5:K$500,MATCH($F323,'11.3_Outliers-Plastic'!$F$5:$F$500,0)),""),"")</f>
        <v>2015</v>
      </c>
      <c r="R323" s="14" t="str">
        <f>IFERROR(IF(INDEX('11.3_Outliers-Plastic'!$N$5:$N$500,MATCH($F323,'11.3_Outliers-Plastic'!$F$5:$F$500,0))&lt;&gt;"N",
INDEX('11.3_Outliers-Plastic'!L$5:L$500,MATCH($F323,'11.3_Outliers-Plastic'!$F$5:$F$500,0)),""),"")</f>
        <v>WaW_293</v>
      </c>
      <c r="S323" s="12"/>
      <c r="T323" s="5"/>
      <c r="U323" s="5" t="s">
        <v>1569</v>
      </c>
      <c r="V323" s="14">
        <f>IFERROR(IF(INDEX('11.5_Outliers-Other_recovery'!$N$5:$N$500,MATCH($F323,'11.5_Outliers-Other_recovery'!$F$5:$F$500,0))&lt;&gt;"N",
INDEX('11.5_Outliers-Other_recovery'!J$5:J$500,MATCH($F323,'11.5_Outliers-Other_recovery'!$F$5:$F$500,0)),""),"")</f>
        <v>0</v>
      </c>
      <c r="W323" s="8">
        <f>IFERROR(IF(INDEX('11.5_Outliers-Other_recovery'!$N$5:$N$500,MATCH($F323,'11.5_Outliers-Other_recovery'!$F$5:$F$500,0))&lt;&gt;"N",
INDEX('11.5_Outliers-Other_recovery'!K$5:K$500,MATCH($F323,'11.5_Outliers-Other_recovery'!$F$5:$F$500,0)),""),"")</f>
        <v>2015</v>
      </c>
      <c r="X323" s="14" t="str">
        <f>IFERROR(IF(INDEX('11.5_Outliers-Other_recovery'!$N$5:$N$500,MATCH($F323,'11.5_Outliers-Other_recovery'!$F$5:$F$500,0))&lt;&gt;"N",
INDEX('11.5_Outliers-Other_recovery'!L$5:L$500,MATCH($F323,'11.5_Outliers-Other_recovery'!$F$5:$F$500,0)),""),"")</f>
        <v>WaW_293</v>
      </c>
      <c r="Y323" s="14">
        <f>IFERROR(IF(INDEX('11.4_Outliers-Formal_dry_recy'!$N$5:$N$500,MATCH($F323,'11.4_Outliers-Formal_dry_recy'!$F$5:$F$500,0))&lt;&gt;"N",
INDEX('11.4_Outliers-Formal_dry_recy'!J$5:J$500,MATCH($F323,'11.4_Outliers-Formal_dry_recy'!$F$5:$F$500,0)),""),"")</f>
        <v>0</v>
      </c>
      <c r="Z323" s="8">
        <f>IFERROR(IF(INDEX('11.4_Outliers-Formal_dry_recy'!$N$5:$N$500,MATCH($F323,'11.4_Outliers-Formal_dry_recy'!$F$5:$F$500,0))&lt;&gt;"N",
INDEX('11.4_Outliers-Formal_dry_recy'!K$5:K$500,MATCH($F323,'11.4_Outliers-Formal_dry_recy'!$F$5:$F$500,0)),""),"")</f>
        <v>2015</v>
      </c>
      <c r="AA323" s="14" t="str">
        <f>IFERROR(IF(INDEX('11.4_Outliers-Formal_dry_recy'!$N$5:$N$500,MATCH($F323,'11.4_Outliers-Formal_dry_recy'!$F$5:$F$500,0))&lt;&gt;"N",
INDEX('11.4_Outliers-Formal_dry_recy'!L$5:L$500,MATCH($F323,'11.4_Outliers-Formal_dry_recy'!$F$5:$F$500,0)),""),"")</f>
        <v>WaW_293</v>
      </c>
      <c r="AB323" s="14">
        <f>IFERROR(IF(INDEX('11.6_Outliers-Incineration'!$N$5:$N$500,MATCH($F323,'11.6_Outliers-Incineration'!$F$5:$F$500,0))&lt;&gt;"N",
INDEX('11.6_Outliers-Incineration'!J$5:J$500,MATCH($F323,'11.6_Outliers-Incineration'!$F$5:$F$500,0)),""),"")</f>
        <v>0</v>
      </c>
      <c r="AC323" s="8">
        <f>IFERROR(IF(INDEX('11.6_Outliers-Incineration'!$N$5:$N$500,MATCH($F323,'11.6_Outliers-Incineration'!$F$5:$F$500,0))&lt;&gt;"N",
INDEX('11.6_Outliers-Incineration'!K$5:K$500,MATCH($F323,'11.6_Outliers-Incineration'!$F$5:$F$500,0)),""),"")</f>
        <v>2015</v>
      </c>
      <c r="AD323" s="14" t="str">
        <f>IFERROR(IF(INDEX('11.6_Outliers-Incineration'!$N$5:$N$500,MATCH($F323,'11.6_Outliers-Incineration'!$F$5:$F$500,0))&lt;&gt;"N",
INDEX('11.6_Outliers-Incineration'!L$5:L$500,MATCH($F323,'11.6_Outliers-Incineration'!$F$5:$F$500,0)),""),"")</f>
        <v>WaW_293</v>
      </c>
      <c r="AE323" s="14">
        <v>85</v>
      </c>
      <c r="AF323" s="8">
        <v>2015</v>
      </c>
      <c r="AG323" s="14" t="s">
        <v>289</v>
      </c>
      <c r="AI323" s="5"/>
      <c r="AJ323" s="5" t="s">
        <v>1569</v>
      </c>
      <c r="AK323" s="5">
        <f t="shared" si="4"/>
        <v>6</v>
      </c>
    </row>
    <row r="324" spans="1:37" x14ac:dyDescent="0.25">
      <c r="A324" s="5" t="s">
        <v>540</v>
      </c>
      <c r="B324" s="5" t="s">
        <v>542</v>
      </c>
      <c r="C324" s="5" t="s">
        <v>541</v>
      </c>
      <c r="D324" s="5" t="s">
        <v>360</v>
      </c>
      <c r="E324" s="5" t="s">
        <v>543</v>
      </c>
      <c r="F324" s="5" t="s">
        <v>3198</v>
      </c>
      <c r="G324" s="5">
        <v>3</v>
      </c>
      <c r="H324" s="15">
        <v>2</v>
      </c>
      <c r="I324" s="4" t="s">
        <v>1952</v>
      </c>
      <c r="J324" s="13" t="str">
        <f>IFERROR(IF(INDEX('11.1_Outliers-Generation'!$N$5:$N$500,MATCH($F324,'11.1_Outliers-Generation'!$F$5:$F$500,0))&lt;&gt;"N",
INDEX('11.1_Outliers-Generation'!J$5:J$500,MATCH($F324,'11.1_Outliers-Generation'!$F$5:$F$500,0)),""),"")</f>
        <v/>
      </c>
      <c r="K324" s="8" t="str">
        <f>IFERROR(IF(INDEX('11.1_Outliers-Generation'!$N$5:$N$500,MATCH($F324,'11.1_Outliers-Generation'!$F$5:$F$500,0))&lt;&gt;"N",
INDEX('11.1_Outliers-Generation'!K$5:K$500,MATCH($F324,'11.1_Outliers-Generation'!$F$5:$F$500,0)),""),"")</f>
        <v/>
      </c>
      <c r="L324" s="13" t="str">
        <f>IFERROR(IF(INDEX('11.1_Outliers-Generation'!$N$5:$N$500,MATCH($F324,'11.1_Outliers-Generation'!$F$5:$F$500,0))&lt;&gt;"N",
INDEX('11.1_Outliers-Generation'!L$5:L$500,MATCH($F324,'11.1_Outliers-Generation'!$F$5:$F$500,0)),""),"")</f>
        <v/>
      </c>
      <c r="M324" s="14">
        <f>IFERROR(IF(INDEX('11.2_Outliers-Collection_cov'!$N$5:$N$500,MATCH($F324,'11.2_Outliers-Collection_cov'!$F$5:$F$500,0))&lt;&gt;"N",
INDEX('11.2_Outliers-Collection_cov'!J$5:J$500,MATCH($F324,'11.2_Outliers-Collection_cov'!$F$5:$F$500,0)),""),"")</f>
        <v>36</v>
      </c>
      <c r="N324" s="8">
        <f>IFERROR(IF(INDEX('11.2_Outliers-Collection_cov'!$N$5:$N$500,MATCH($F324,'11.2_Outliers-Collection_cov'!$F$5:$F$500,0))&lt;&gt;"N",
INDEX('11.2_Outliers-Collection_cov'!K$5:K$500,MATCH($F324,'11.2_Outliers-Collection_cov'!$F$5:$F$500,0)),""),"")</f>
        <v>2004</v>
      </c>
      <c r="O324" s="13" t="str">
        <f>IFERROR(IF(INDEX('11.2_Outliers-Collection_cov'!$N$5:$N$500,MATCH($F324,'11.2_Outliers-Collection_cov'!$F$5:$F$500,0))&lt;&gt;"N",
INDEX('11.2_Outliers-Collection_cov'!L$5:L$500,MATCH($F324,'11.2_Outliers-Collection_cov'!$F$5:$F$500,0)),""),"")</f>
        <v>WaW_294</v>
      </c>
      <c r="P324" s="14" t="str">
        <f>IFERROR(IF(INDEX('11.3_Outliers-Plastic'!$N$5:$N$500,MATCH($F324,'11.3_Outliers-Plastic'!$F$5:$F$500,0))&lt;&gt;"N",
INDEX('11.3_Outliers-Plastic'!J$5:J$500,MATCH($F324,'11.3_Outliers-Plastic'!$F$5:$F$500,0)),""),"")</f>
        <v/>
      </c>
      <c r="Q324" s="8" t="str">
        <f>IFERROR(IF(INDEX('11.3_Outliers-Plastic'!$N$5:$N$500,MATCH($F324,'11.3_Outliers-Plastic'!$F$5:$F$500,0))&lt;&gt;"N",
INDEX('11.3_Outliers-Plastic'!K$5:K$500,MATCH($F324,'11.3_Outliers-Plastic'!$F$5:$F$500,0)),""),"")</f>
        <v/>
      </c>
      <c r="R324" s="14" t="str">
        <f>IFERROR(IF(INDEX('11.3_Outliers-Plastic'!$N$5:$N$500,MATCH($F324,'11.3_Outliers-Plastic'!$F$5:$F$500,0))&lt;&gt;"N",
INDEX('11.3_Outliers-Plastic'!L$5:L$500,MATCH($F324,'11.3_Outliers-Plastic'!$F$5:$F$500,0)),""),"")</f>
        <v/>
      </c>
      <c r="S324" s="12"/>
      <c r="T324" s="5"/>
      <c r="U324" s="5" t="s">
        <v>1569</v>
      </c>
      <c r="V324" s="14" t="str">
        <f>IFERROR(IF(INDEX('11.5_Outliers-Other_recovery'!$N$5:$N$500,MATCH($F324,'11.5_Outliers-Other_recovery'!$F$5:$F$500,0))&lt;&gt;"N",
INDEX('11.5_Outliers-Other_recovery'!J$5:J$500,MATCH($F324,'11.5_Outliers-Other_recovery'!$F$5:$F$500,0)),""),"")</f>
        <v/>
      </c>
      <c r="W324" s="8" t="str">
        <f>IFERROR(IF(INDEX('11.5_Outliers-Other_recovery'!$N$5:$N$500,MATCH($F324,'11.5_Outliers-Other_recovery'!$F$5:$F$500,0))&lt;&gt;"N",
INDEX('11.5_Outliers-Other_recovery'!K$5:K$500,MATCH($F324,'11.5_Outliers-Other_recovery'!$F$5:$F$500,0)),""),"")</f>
        <v/>
      </c>
      <c r="X324" s="14" t="str">
        <f>IFERROR(IF(INDEX('11.5_Outliers-Other_recovery'!$N$5:$N$500,MATCH($F324,'11.5_Outliers-Other_recovery'!$F$5:$F$500,0))&lt;&gt;"N",
INDEX('11.5_Outliers-Other_recovery'!L$5:L$500,MATCH($F324,'11.5_Outliers-Other_recovery'!$F$5:$F$500,0)),""),"")</f>
        <v/>
      </c>
      <c r="Y324" s="14" t="str">
        <f>IFERROR(IF(INDEX('11.4_Outliers-Formal_dry_recy'!$N$5:$N$500,MATCH($F324,'11.4_Outliers-Formal_dry_recy'!$F$5:$F$500,0))&lt;&gt;"N",
INDEX('11.4_Outliers-Formal_dry_recy'!J$5:J$500,MATCH($F324,'11.4_Outliers-Formal_dry_recy'!$F$5:$F$500,0)),""),"")</f>
        <v/>
      </c>
      <c r="Z324" s="8" t="str">
        <f>IFERROR(IF(INDEX('11.4_Outliers-Formal_dry_recy'!$N$5:$N$500,MATCH($F324,'11.4_Outliers-Formal_dry_recy'!$F$5:$F$500,0))&lt;&gt;"N",
INDEX('11.4_Outliers-Formal_dry_recy'!K$5:K$500,MATCH($F324,'11.4_Outliers-Formal_dry_recy'!$F$5:$F$500,0)),""),"")</f>
        <v/>
      </c>
      <c r="AA324" s="14" t="str">
        <f>IFERROR(IF(INDEX('11.4_Outliers-Formal_dry_recy'!$N$5:$N$500,MATCH($F324,'11.4_Outliers-Formal_dry_recy'!$F$5:$F$500,0))&lt;&gt;"N",
INDEX('11.4_Outliers-Formal_dry_recy'!L$5:L$500,MATCH($F324,'11.4_Outliers-Formal_dry_recy'!$F$5:$F$500,0)),""),"")</f>
        <v/>
      </c>
      <c r="AB324" s="14" t="str">
        <f>IFERROR(IF(INDEX('11.6_Outliers-Incineration'!$N$5:$N$500,MATCH($F324,'11.6_Outliers-Incineration'!$F$5:$F$500,0))&lt;&gt;"N",
INDEX('11.6_Outliers-Incineration'!J$5:J$500,MATCH($F324,'11.6_Outliers-Incineration'!$F$5:$F$500,0)),""),"")</f>
        <v/>
      </c>
      <c r="AC324" s="8" t="str">
        <f>IFERROR(IF(INDEX('11.6_Outliers-Incineration'!$N$5:$N$500,MATCH($F324,'11.6_Outliers-Incineration'!$F$5:$F$500,0))&lt;&gt;"N",
INDEX('11.6_Outliers-Incineration'!K$5:K$500,MATCH($F324,'11.6_Outliers-Incineration'!$F$5:$F$500,0)),""),"")</f>
        <v/>
      </c>
      <c r="AD324" s="14" t="str">
        <f>IFERROR(IF(INDEX('11.6_Outliers-Incineration'!$N$5:$N$500,MATCH($F324,'11.6_Outliers-Incineration'!$F$5:$F$500,0))&lt;&gt;"N",
INDEX('11.6_Outliers-Incineration'!L$5:L$500,MATCH($F324,'11.6_Outliers-Incineration'!$F$5:$F$500,0)),""),"")</f>
        <v/>
      </c>
      <c r="AE324" s="14" t="s">
        <v>1569</v>
      </c>
      <c r="AF324" s="8" t="s">
        <v>1569</v>
      </c>
      <c r="AG324" s="14" t="s">
        <v>1569</v>
      </c>
      <c r="AI324" s="5"/>
      <c r="AJ324" s="5" t="s">
        <v>1569</v>
      </c>
      <c r="AK324" s="5">
        <f t="shared" si="4"/>
        <v>1</v>
      </c>
    </row>
    <row r="325" spans="1:37" x14ac:dyDescent="0.25">
      <c r="A325" s="5" t="s">
        <v>1289</v>
      </c>
      <c r="B325" s="5" t="s">
        <v>1292</v>
      </c>
      <c r="C325" s="5" t="s">
        <v>1291</v>
      </c>
      <c r="D325" s="5" t="s">
        <v>1038</v>
      </c>
      <c r="E325" s="5" t="s">
        <v>1293</v>
      </c>
      <c r="F325" s="5" t="s">
        <v>1290</v>
      </c>
      <c r="G325" s="5">
        <v>2</v>
      </c>
      <c r="H325" s="15">
        <v>1</v>
      </c>
      <c r="I325" s="4"/>
      <c r="J325" s="13">
        <f>IFERROR(IF(INDEX('11.1_Outliers-Generation'!$N$5:$N$500,MATCH($F325,'11.1_Outliers-Generation'!$F$5:$F$500,0))&lt;&gt;"N",
INDEX('11.1_Outliers-Generation'!J$5:J$500,MATCH($F325,'11.1_Outliers-Generation'!$F$5:$F$500,0)),""),"")</f>
        <v>1.0531297152914438</v>
      </c>
      <c r="K325" s="8">
        <f>IFERROR(IF(INDEX('11.1_Outliers-Generation'!$N$5:$N$500,MATCH($F325,'11.1_Outliers-Generation'!$F$5:$F$500,0))&lt;&gt;"N",
INDEX('11.1_Outliers-Generation'!K$5:K$500,MATCH($F325,'11.1_Outliers-Generation'!$F$5:$F$500,0)),""),"")</f>
        <v>2012</v>
      </c>
      <c r="L325" s="13" t="str">
        <f>IFERROR(IF(INDEX('11.1_Outliers-Generation'!$N$5:$N$500,MATCH($F325,'11.1_Outliers-Generation'!$F$5:$F$500,0))&lt;&gt;"N",
INDEX('11.1_Outliers-Generation'!L$5:L$500,MATCH($F325,'11.1_Outliers-Generation'!$F$5:$F$500,0)),""),"")</f>
        <v>WaW_295</v>
      </c>
      <c r="M325" s="14">
        <f>IFERROR(IF(INDEX('11.2_Outliers-Collection_cov'!$N$5:$N$500,MATCH($F325,'11.2_Outliers-Collection_cov'!$F$5:$F$500,0))&lt;&gt;"N",
INDEX('11.2_Outliers-Collection_cov'!J$5:J$500,MATCH($F325,'11.2_Outliers-Collection_cov'!$F$5:$F$500,0)),""),"")</f>
        <v>100</v>
      </c>
      <c r="N325" s="8">
        <f>IFERROR(IF(INDEX('11.2_Outliers-Collection_cov'!$N$5:$N$500,MATCH($F325,'11.2_Outliers-Collection_cov'!$F$5:$F$500,0))&lt;&gt;"N",
INDEX('11.2_Outliers-Collection_cov'!K$5:K$500,MATCH($F325,'11.2_Outliers-Collection_cov'!$F$5:$F$500,0)),""),"")</f>
        <v>2012</v>
      </c>
      <c r="O325" s="13" t="str">
        <f>IFERROR(IF(INDEX('11.2_Outliers-Collection_cov'!$N$5:$N$500,MATCH($F325,'11.2_Outliers-Collection_cov'!$F$5:$F$500,0))&lt;&gt;"N",
INDEX('11.2_Outliers-Collection_cov'!L$5:L$500,MATCH($F325,'11.2_Outliers-Collection_cov'!$F$5:$F$500,0)),""),"")</f>
        <v>WaW_295</v>
      </c>
      <c r="P325" s="14">
        <f>IFERROR(IF(INDEX('11.3_Outliers-Plastic'!$N$5:$N$500,MATCH($F325,'11.3_Outliers-Plastic'!$F$5:$F$500,0))&lt;&gt;"N",
INDEX('11.3_Outliers-Plastic'!J$5:J$500,MATCH($F325,'11.3_Outliers-Plastic'!$F$5:$F$500,0)),""),"")</f>
        <v>12.082416483296662</v>
      </c>
      <c r="Q325" s="8">
        <f>IFERROR(IF(INDEX('11.3_Outliers-Plastic'!$N$5:$N$500,MATCH($F325,'11.3_Outliers-Plastic'!$F$5:$F$500,0))&lt;&gt;"N",
INDEX('11.3_Outliers-Plastic'!K$5:K$500,MATCH($F325,'11.3_Outliers-Plastic'!$F$5:$F$500,0)),""),"")</f>
        <v>2012</v>
      </c>
      <c r="R325" s="14" t="str">
        <f>IFERROR(IF(INDEX('11.3_Outliers-Plastic'!$N$5:$N$500,MATCH($F325,'11.3_Outliers-Plastic'!$F$5:$F$500,0))&lt;&gt;"N",
INDEX('11.3_Outliers-Plastic'!L$5:L$500,MATCH($F325,'11.3_Outliers-Plastic'!$F$5:$F$500,0)),""),"")</f>
        <v>WaW_295</v>
      </c>
      <c r="S325" s="12"/>
      <c r="T325" s="5"/>
      <c r="U325" s="5" t="s">
        <v>1569</v>
      </c>
      <c r="V325" s="14">
        <f>IFERROR(IF(INDEX('11.5_Outliers-Other_recovery'!$N$5:$N$500,MATCH($F325,'11.5_Outliers-Other_recovery'!$F$5:$F$500,0))&lt;&gt;"N",
INDEX('11.5_Outliers-Other_recovery'!J$5:J$500,MATCH($F325,'11.5_Outliers-Other_recovery'!$F$5:$F$500,0)),""),"")</f>
        <v>0</v>
      </c>
      <c r="W325" s="8">
        <f>IFERROR(IF(INDEX('11.5_Outliers-Other_recovery'!$N$5:$N$500,MATCH($F325,'11.5_Outliers-Other_recovery'!$F$5:$F$500,0))&lt;&gt;"N",
INDEX('11.5_Outliers-Other_recovery'!K$5:K$500,MATCH($F325,'11.5_Outliers-Other_recovery'!$F$5:$F$500,0)),""),"")</f>
        <v>2012</v>
      </c>
      <c r="X325" s="14" t="str">
        <f>IFERROR(IF(INDEX('11.5_Outliers-Other_recovery'!$N$5:$N$500,MATCH($F325,'11.5_Outliers-Other_recovery'!$F$5:$F$500,0))&lt;&gt;"N",
INDEX('11.5_Outliers-Other_recovery'!L$5:L$500,MATCH($F325,'11.5_Outliers-Other_recovery'!$F$5:$F$500,0)),""),"")</f>
        <v>WaW_295</v>
      </c>
      <c r="Y325" s="14">
        <f>IFERROR(IF(INDEX('11.4_Outliers-Formal_dry_recy'!$N$5:$N$500,MATCH($F325,'11.4_Outliers-Formal_dry_recy'!$F$5:$F$500,0))&lt;&gt;"N",
INDEX('11.4_Outliers-Formal_dry_recy'!J$5:J$500,MATCH($F325,'11.4_Outliers-Formal_dry_recy'!$F$5:$F$500,0)),""),"")</f>
        <v>0</v>
      </c>
      <c r="Z325" s="8">
        <f>IFERROR(IF(INDEX('11.4_Outliers-Formal_dry_recy'!$N$5:$N$500,MATCH($F325,'11.4_Outliers-Formal_dry_recy'!$F$5:$F$500,0))&lt;&gt;"N",
INDEX('11.4_Outliers-Formal_dry_recy'!K$5:K$500,MATCH($F325,'11.4_Outliers-Formal_dry_recy'!$F$5:$F$500,0)),""),"")</f>
        <v>2012</v>
      </c>
      <c r="AA325" s="14" t="str">
        <f>IFERROR(IF(INDEX('11.4_Outliers-Formal_dry_recy'!$N$5:$N$500,MATCH($F325,'11.4_Outliers-Formal_dry_recy'!$F$5:$F$500,0))&lt;&gt;"N",
INDEX('11.4_Outliers-Formal_dry_recy'!L$5:L$500,MATCH($F325,'11.4_Outliers-Formal_dry_recy'!$F$5:$F$500,0)),""),"")</f>
        <v>WaW_295</v>
      </c>
      <c r="AB325" s="14">
        <f>IFERROR(IF(INDEX('11.6_Outliers-Incineration'!$N$5:$N$500,MATCH($F325,'11.6_Outliers-Incineration'!$F$5:$F$500,0))&lt;&gt;"N",
INDEX('11.6_Outliers-Incineration'!J$5:J$500,MATCH($F325,'11.6_Outliers-Incineration'!$F$5:$F$500,0)),""),"")</f>
        <v>0</v>
      </c>
      <c r="AC325" s="8">
        <f>IFERROR(IF(INDEX('11.6_Outliers-Incineration'!$N$5:$N$500,MATCH($F325,'11.6_Outliers-Incineration'!$F$5:$F$500,0))&lt;&gt;"N",
INDEX('11.6_Outliers-Incineration'!K$5:K$500,MATCH($F325,'11.6_Outliers-Incineration'!$F$5:$F$500,0)),""),"")</f>
        <v>2012</v>
      </c>
      <c r="AD325" s="14" t="str">
        <f>IFERROR(IF(INDEX('11.6_Outliers-Incineration'!$N$5:$N$500,MATCH($F325,'11.6_Outliers-Incineration'!$F$5:$F$500,0))&lt;&gt;"N",
INDEX('11.6_Outliers-Incineration'!L$5:L$500,MATCH($F325,'11.6_Outliers-Incineration'!$F$5:$F$500,0)),""),"")</f>
        <v>WaW_295</v>
      </c>
      <c r="AE325" s="14">
        <v>0</v>
      </c>
      <c r="AF325" s="8">
        <v>2012</v>
      </c>
      <c r="AG325" s="14" t="s">
        <v>1289</v>
      </c>
      <c r="AI325" s="5"/>
      <c r="AJ325" s="5" t="s">
        <v>1569</v>
      </c>
      <c r="AK325" s="5">
        <f t="shared" ref="AK325:AK388" si="5">COUNT(AH325,AE325,AB325,Y325,V325,S325,P325,M325,J325)</f>
        <v>7</v>
      </c>
    </row>
    <row r="326" spans="1:37" x14ac:dyDescent="0.25">
      <c r="A326" s="5" t="s">
        <v>544</v>
      </c>
      <c r="B326" s="5" t="s">
        <v>547</v>
      </c>
      <c r="C326" s="5" t="s">
        <v>546</v>
      </c>
      <c r="D326" s="5" t="s">
        <v>360</v>
      </c>
      <c r="E326" s="5" t="s">
        <v>548</v>
      </c>
      <c r="F326" s="5" t="s">
        <v>545</v>
      </c>
      <c r="G326" s="5">
        <v>3</v>
      </c>
      <c r="H326" s="15">
        <v>1</v>
      </c>
      <c r="I326" s="4" t="s">
        <v>3299</v>
      </c>
      <c r="J326" s="13">
        <f>IFERROR(IF(INDEX('11.1_Outliers-Generation'!$N$5:$N$500,MATCH($F326,'11.1_Outliers-Generation'!$F$5:$F$500,0))&lt;&gt;"N",
INDEX('11.1_Outliers-Generation'!J$5:J$500,MATCH($F326,'11.1_Outliers-Generation'!$F$5:$F$500,0)),""),"")</f>
        <v>0.56000000000000005</v>
      </c>
      <c r="K326" s="8">
        <f>IFERROR(IF(INDEX('11.1_Outliers-Generation'!$N$5:$N$500,MATCH($F326,'11.1_Outliers-Generation'!$F$5:$F$500,0))&lt;&gt;"N",
INDEX('11.1_Outliers-Generation'!K$5:K$500,MATCH($F326,'11.1_Outliers-Generation'!$F$5:$F$500,0)),""),"")</f>
        <v>2012</v>
      </c>
      <c r="L326" s="13" t="str">
        <f>IFERROR(IF(INDEX('11.1_Outliers-Generation'!$N$5:$N$500,MATCH($F326,'11.1_Outliers-Generation'!$F$5:$F$500,0))&lt;&gt;"N",
INDEX('11.1_Outliers-Generation'!L$5:L$500,MATCH($F326,'11.1_Outliers-Generation'!$F$5:$F$500,0)),""),"")</f>
        <v>WaW_297</v>
      </c>
      <c r="M326" s="14">
        <f>IFERROR(IF(INDEX('11.2_Outliers-Collection_cov'!$N$5:$N$500,MATCH($F326,'11.2_Outliers-Collection_cov'!$F$5:$F$500,0))&lt;&gt;"N",
INDEX('11.2_Outliers-Collection_cov'!J$5:J$500,MATCH($F326,'11.2_Outliers-Collection_cov'!$F$5:$F$500,0)),""),"")</f>
        <v>45</v>
      </c>
      <c r="N326" s="8">
        <f>IFERROR(IF(INDEX('11.2_Outliers-Collection_cov'!$N$5:$N$500,MATCH($F326,'11.2_Outliers-Collection_cov'!$F$5:$F$500,0))&lt;&gt;"N",
INDEX('11.2_Outliers-Collection_cov'!K$5:K$500,MATCH($F326,'11.2_Outliers-Collection_cov'!$F$5:$F$500,0)),""),"")</f>
        <v>2012</v>
      </c>
      <c r="O326" s="13" t="str">
        <f>IFERROR(IF(INDEX('11.2_Outliers-Collection_cov'!$N$5:$N$500,MATCH($F326,'11.2_Outliers-Collection_cov'!$F$5:$F$500,0))&lt;&gt;"N",
INDEX('11.2_Outliers-Collection_cov'!L$5:L$500,MATCH($F326,'11.2_Outliers-Collection_cov'!$F$5:$F$500,0)),""),"")</f>
        <v>WaW_297</v>
      </c>
      <c r="P326" s="14">
        <f>IFERROR(IF(INDEX('11.3_Outliers-Plastic'!$N$5:$N$500,MATCH($F326,'11.3_Outliers-Plastic'!$F$5:$F$500,0))&lt;&gt;"N",
INDEX('11.3_Outliers-Plastic'!J$5:J$500,MATCH($F326,'11.3_Outliers-Plastic'!$F$5:$F$500,0)),""),"")</f>
        <v>9.2402464065708418</v>
      </c>
      <c r="Q326" s="8">
        <f>IFERROR(IF(INDEX('11.3_Outliers-Plastic'!$N$5:$N$500,MATCH($F326,'11.3_Outliers-Plastic'!$F$5:$F$500,0))&lt;&gt;"N",
INDEX('11.3_Outliers-Plastic'!K$5:K$500,MATCH($F326,'11.3_Outliers-Plastic'!$F$5:$F$500,0)),""),"")</f>
        <v>2012</v>
      </c>
      <c r="R326" s="14" t="str">
        <f>IFERROR(IF(INDEX('11.3_Outliers-Plastic'!$N$5:$N$500,MATCH($F326,'11.3_Outliers-Plastic'!$F$5:$F$500,0))&lt;&gt;"N",
INDEX('11.3_Outliers-Plastic'!L$5:L$500,MATCH($F326,'11.3_Outliers-Plastic'!$F$5:$F$500,0)),""),"")</f>
        <v>WaW_297</v>
      </c>
      <c r="S326" s="12"/>
      <c r="T326" s="5"/>
      <c r="U326" s="5" t="s">
        <v>1569</v>
      </c>
      <c r="V326" s="14" t="str">
        <f>IFERROR(IF(INDEX('11.5_Outliers-Other_recovery'!$N$5:$N$500,MATCH($F326,'11.5_Outliers-Other_recovery'!$F$5:$F$500,0))&lt;&gt;"N",
INDEX('11.5_Outliers-Other_recovery'!J$5:J$500,MATCH($F326,'11.5_Outliers-Other_recovery'!$F$5:$F$500,0)),""),"")</f>
        <v/>
      </c>
      <c r="W326" s="8" t="str">
        <f>IFERROR(IF(INDEX('11.5_Outliers-Other_recovery'!$N$5:$N$500,MATCH($F326,'11.5_Outliers-Other_recovery'!$F$5:$F$500,0))&lt;&gt;"N",
INDEX('11.5_Outliers-Other_recovery'!K$5:K$500,MATCH($F326,'11.5_Outliers-Other_recovery'!$F$5:$F$500,0)),""),"")</f>
        <v/>
      </c>
      <c r="X326" s="14" t="str">
        <f>IFERROR(IF(INDEX('11.5_Outliers-Other_recovery'!$N$5:$N$500,MATCH($F326,'11.5_Outliers-Other_recovery'!$F$5:$F$500,0))&lt;&gt;"N",
INDEX('11.5_Outliers-Other_recovery'!L$5:L$500,MATCH($F326,'11.5_Outliers-Other_recovery'!$F$5:$F$500,0)),""),"")</f>
        <v/>
      </c>
      <c r="Y326" s="14" t="str">
        <f>IFERROR(IF(INDEX('11.4_Outliers-Formal_dry_recy'!$N$5:$N$500,MATCH($F326,'11.4_Outliers-Formal_dry_recy'!$F$5:$F$500,0))&lt;&gt;"N",
INDEX('11.4_Outliers-Formal_dry_recy'!J$5:J$500,MATCH($F326,'11.4_Outliers-Formal_dry_recy'!$F$5:$F$500,0)),""),"")</f>
        <v/>
      </c>
      <c r="Z326" s="8" t="str">
        <f>IFERROR(IF(INDEX('11.4_Outliers-Formal_dry_recy'!$N$5:$N$500,MATCH($F326,'11.4_Outliers-Formal_dry_recy'!$F$5:$F$500,0))&lt;&gt;"N",
INDEX('11.4_Outliers-Formal_dry_recy'!K$5:K$500,MATCH($F326,'11.4_Outliers-Formal_dry_recy'!$F$5:$F$500,0)),""),"")</f>
        <v/>
      </c>
      <c r="AA326" s="14" t="str">
        <f>IFERROR(IF(INDEX('11.4_Outliers-Formal_dry_recy'!$N$5:$N$500,MATCH($F326,'11.4_Outliers-Formal_dry_recy'!$F$5:$F$500,0))&lt;&gt;"N",
INDEX('11.4_Outliers-Formal_dry_recy'!L$5:L$500,MATCH($F326,'11.4_Outliers-Formal_dry_recy'!$F$5:$F$500,0)),""),"")</f>
        <v/>
      </c>
      <c r="AB326" s="14" t="str">
        <f>IFERROR(IF(INDEX('11.6_Outliers-Incineration'!$N$5:$N$500,MATCH($F326,'11.6_Outliers-Incineration'!$F$5:$F$500,0))&lt;&gt;"N",
INDEX('11.6_Outliers-Incineration'!J$5:J$500,MATCH($F326,'11.6_Outliers-Incineration'!$F$5:$F$500,0)),""),"")</f>
        <v/>
      </c>
      <c r="AC326" s="8" t="str">
        <f>IFERROR(IF(INDEX('11.6_Outliers-Incineration'!$N$5:$N$500,MATCH($F326,'11.6_Outliers-Incineration'!$F$5:$F$500,0))&lt;&gt;"N",
INDEX('11.6_Outliers-Incineration'!K$5:K$500,MATCH($F326,'11.6_Outliers-Incineration'!$F$5:$F$500,0)),""),"")</f>
        <v/>
      </c>
      <c r="AD326" s="14" t="str">
        <f>IFERROR(IF(INDEX('11.6_Outliers-Incineration'!$N$5:$N$500,MATCH($F326,'11.6_Outliers-Incineration'!$F$5:$F$500,0))&lt;&gt;"N",
INDEX('11.6_Outliers-Incineration'!L$5:L$500,MATCH($F326,'11.6_Outliers-Incineration'!$F$5:$F$500,0)),""),"")</f>
        <v/>
      </c>
      <c r="AE326" s="14" t="s">
        <v>1569</v>
      </c>
      <c r="AF326" s="8" t="s">
        <v>1569</v>
      </c>
      <c r="AG326" s="14" t="s">
        <v>1569</v>
      </c>
      <c r="AI326" s="5"/>
      <c r="AJ326" s="5" t="s">
        <v>1569</v>
      </c>
      <c r="AK326" s="5">
        <f t="shared" si="5"/>
        <v>3</v>
      </c>
    </row>
    <row r="327" spans="1:37" x14ac:dyDescent="0.25">
      <c r="A327" s="5" t="s">
        <v>292</v>
      </c>
      <c r="B327" s="5" t="s">
        <v>1659</v>
      </c>
      <c r="C327" s="5" t="s">
        <v>294</v>
      </c>
      <c r="D327" s="5" t="s">
        <v>35</v>
      </c>
      <c r="E327" s="5" t="s">
        <v>295</v>
      </c>
      <c r="F327" s="5" t="s">
        <v>293</v>
      </c>
      <c r="G327" s="5">
        <v>2</v>
      </c>
      <c r="H327" s="15">
        <v>2</v>
      </c>
      <c r="I327" s="4" t="s">
        <v>1953</v>
      </c>
      <c r="J327" s="13">
        <f>IFERROR(IF(INDEX('11.1_Outliers-Generation'!$N$5:$N$500,MATCH($F327,'11.1_Outliers-Generation'!$F$5:$F$500,0))&lt;&gt;"N",
INDEX('11.1_Outliers-Generation'!J$5:J$500,MATCH($F327,'11.1_Outliers-Generation'!$F$5:$F$500,0)),""),"")</f>
        <v>2.5424068921232879</v>
      </c>
      <c r="K327" s="8">
        <f>IFERROR(IF(INDEX('11.1_Outliers-Generation'!$N$5:$N$500,MATCH($F327,'11.1_Outliers-Generation'!$F$5:$F$500,0))&lt;&gt;"N",
INDEX('11.1_Outliers-Generation'!K$5:K$500,MATCH($F327,'11.1_Outliers-Generation'!$F$5:$F$500,0)),""),"")</f>
        <v>2010</v>
      </c>
      <c r="L327" s="13" t="str">
        <f>IFERROR(IF(INDEX('11.1_Outliers-Generation'!$N$5:$N$500,MATCH($F327,'11.1_Outliers-Generation'!$F$5:$F$500,0))&lt;&gt;"N",
INDEX('11.1_Outliers-Generation'!L$5:L$500,MATCH($F327,'11.1_Outliers-Generation'!$F$5:$F$500,0)),""),"")</f>
        <v>WaW_298</v>
      </c>
      <c r="M327" s="14" t="str">
        <f>IFERROR(IF(INDEX('11.2_Outliers-Collection_cov'!$N$5:$N$500,MATCH($F327,'11.2_Outliers-Collection_cov'!$F$5:$F$500,0))&lt;&gt;"N",
INDEX('11.2_Outliers-Collection_cov'!J$5:J$500,MATCH($F327,'11.2_Outliers-Collection_cov'!$F$5:$F$500,0)),""),"")</f>
        <v/>
      </c>
      <c r="N327" s="8" t="str">
        <f>IFERROR(IF(INDEX('11.2_Outliers-Collection_cov'!$N$5:$N$500,MATCH($F327,'11.2_Outliers-Collection_cov'!$F$5:$F$500,0))&lt;&gt;"N",
INDEX('11.2_Outliers-Collection_cov'!K$5:K$500,MATCH($F327,'11.2_Outliers-Collection_cov'!$F$5:$F$500,0)),""),"")</f>
        <v/>
      </c>
      <c r="O327" s="13" t="str">
        <f>IFERROR(IF(INDEX('11.2_Outliers-Collection_cov'!$N$5:$N$500,MATCH($F327,'11.2_Outliers-Collection_cov'!$F$5:$F$500,0))&lt;&gt;"N",
INDEX('11.2_Outliers-Collection_cov'!L$5:L$500,MATCH($F327,'11.2_Outliers-Collection_cov'!$F$5:$F$500,0)),""),"")</f>
        <v/>
      </c>
      <c r="P327" s="14">
        <f>IFERROR(IF(INDEX('11.3_Outliers-Plastic'!$N$5:$N$500,MATCH($F327,'11.3_Outliers-Plastic'!$F$5:$F$500,0))&lt;&gt;"N",
INDEX('11.3_Outliers-Plastic'!J$5:J$500,MATCH($F327,'11.3_Outliers-Plastic'!$F$5:$F$500,0)),""),"")</f>
        <v>5.7794220577942212</v>
      </c>
      <c r="Q327" s="8">
        <f>IFERROR(IF(INDEX('11.3_Outliers-Plastic'!$N$5:$N$500,MATCH($F327,'11.3_Outliers-Plastic'!$F$5:$F$500,0))&lt;&gt;"N",
INDEX('11.3_Outliers-Plastic'!K$5:K$500,MATCH($F327,'11.3_Outliers-Plastic'!$F$5:$F$500,0)),""),"")</f>
        <v>2010</v>
      </c>
      <c r="R327" s="14" t="str">
        <f>IFERROR(IF(INDEX('11.3_Outliers-Plastic'!$N$5:$N$500,MATCH($F327,'11.3_Outliers-Plastic'!$F$5:$F$500,0))&lt;&gt;"N",
INDEX('11.3_Outliers-Plastic'!L$5:L$500,MATCH($F327,'11.3_Outliers-Plastic'!$F$5:$F$500,0)),""),"")</f>
        <v>WaW_298</v>
      </c>
      <c r="S327" s="12"/>
      <c r="T327" s="5"/>
      <c r="U327" s="5" t="s">
        <v>1569</v>
      </c>
      <c r="V327" s="14">
        <f>IFERROR(IF(INDEX('11.5_Outliers-Other_recovery'!$N$5:$N$500,MATCH($F327,'11.5_Outliers-Other_recovery'!$F$5:$F$500,0))&lt;&gt;"N",
INDEX('11.5_Outliers-Other_recovery'!J$5:J$500,MATCH($F327,'11.5_Outliers-Other_recovery'!$F$5:$F$500,0)),""),"")</f>
        <v>0</v>
      </c>
      <c r="W327" s="8">
        <f>IFERROR(IF(INDEX('11.5_Outliers-Other_recovery'!$N$5:$N$500,MATCH($F327,'11.5_Outliers-Other_recovery'!$F$5:$F$500,0))&lt;&gt;"N",
INDEX('11.5_Outliers-Other_recovery'!K$5:K$500,MATCH($F327,'11.5_Outliers-Other_recovery'!$F$5:$F$500,0)),""),"")</f>
        <v>2010</v>
      </c>
      <c r="X327" s="14" t="str">
        <f>IFERROR(IF(INDEX('11.5_Outliers-Other_recovery'!$N$5:$N$500,MATCH($F327,'11.5_Outliers-Other_recovery'!$F$5:$F$500,0))&lt;&gt;"N",
INDEX('11.5_Outliers-Other_recovery'!L$5:L$500,MATCH($F327,'11.5_Outliers-Other_recovery'!$F$5:$F$500,0)),""),"")</f>
        <v>WaW_298</v>
      </c>
      <c r="Y327" s="14">
        <f>IFERROR(IF(INDEX('11.4_Outliers-Formal_dry_recy'!$N$5:$N$500,MATCH($F327,'11.4_Outliers-Formal_dry_recy'!$F$5:$F$500,0))&lt;&gt;"N",
INDEX('11.4_Outliers-Formal_dry_recy'!J$5:J$500,MATCH($F327,'11.4_Outliers-Formal_dry_recy'!$F$5:$F$500,0)),""),"")</f>
        <v>9.7899999999999991</v>
      </c>
      <c r="Z327" s="8">
        <f>IFERROR(IF(INDEX('11.4_Outliers-Formal_dry_recy'!$N$5:$N$500,MATCH($F327,'11.4_Outliers-Formal_dry_recy'!$F$5:$F$500,0))&lt;&gt;"N",
INDEX('11.4_Outliers-Formal_dry_recy'!K$5:K$500,MATCH($F327,'11.4_Outliers-Formal_dry_recy'!$F$5:$F$500,0)),""),"")</f>
        <v>2010</v>
      </c>
      <c r="AA327" s="14" t="str">
        <f>IFERROR(IF(INDEX('11.4_Outliers-Formal_dry_recy'!$N$5:$N$500,MATCH($F327,'11.4_Outliers-Formal_dry_recy'!$F$5:$F$500,0))&lt;&gt;"N",
INDEX('11.4_Outliers-Formal_dry_recy'!L$5:L$500,MATCH($F327,'11.4_Outliers-Formal_dry_recy'!$F$5:$F$500,0)),""),"")</f>
        <v>WaW_298</v>
      </c>
      <c r="AB327" s="14" t="str">
        <f>IFERROR(IF(INDEX('11.6_Outliers-Incineration'!$N$5:$N$500,MATCH($F327,'11.6_Outliers-Incineration'!$F$5:$F$500,0))&lt;&gt;"N",
INDEX('11.6_Outliers-Incineration'!J$5:J$500,MATCH($F327,'11.6_Outliers-Incineration'!$F$5:$F$500,0)),""),"")</f>
        <v/>
      </c>
      <c r="AC327" s="8" t="str">
        <f>IFERROR(IF(INDEX('11.6_Outliers-Incineration'!$N$5:$N$500,MATCH($F327,'11.6_Outliers-Incineration'!$F$5:$F$500,0))&lt;&gt;"N",
INDEX('11.6_Outliers-Incineration'!K$5:K$500,MATCH($F327,'11.6_Outliers-Incineration'!$F$5:$F$500,0)),""),"")</f>
        <v/>
      </c>
      <c r="AD327" s="14" t="str">
        <f>IFERROR(IF(INDEX('11.6_Outliers-Incineration'!$N$5:$N$500,MATCH($F327,'11.6_Outliers-Incineration'!$F$5:$F$500,0))&lt;&gt;"N",
INDEX('11.6_Outliers-Incineration'!L$5:L$500,MATCH($F327,'11.6_Outliers-Incineration'!$F$5:$F$500,0)),""),"")</f>
        <v/>
      </c>
      <c r="AE327" s="14" t="s">
        <v>1569</v>
      </c>
      <c r="AF327" s="8" t="s">
        <v>1569</v>
      </c>
      <c r="AG327" s="14" t="s">
        <v>1569</v>
      </c>
      <c r="AI327" s="5"/>
      <c r="AJ327" s="5" t="s">
        <v>1569</v>
      </c>
      <c r="AK327" s="5">
        <f t="shared" si="5"/>
        <v>4</v>
      </c>
    </row>
    <row r="328" spans="1:37" x14ac:dyDescent="0.25">
      <c r="A328" s="5" t="s">
        <v>296</v>
      </c>
      <c r="B328" s="5" t="s">
        <v>1659</v>
      </c>
      <c r="C328" s="5" t="s">
        <v>294</v>
      </c>
      <c r="D328" s="5" t="s">
        <v>35</v>
      </c>
      <c r="E328" s="5" t="s">
        <v>298</v>
      </c>
      <c r="F328" s="5" t="s">
        <v>297</v>
      </c>
      <c r="G328" s="5">
        <v>1</v>
      </c>
      <c r="H328" s="15">
        <v>1</v>
      </c>
      <c r="I328" s="4" t="s">
        <v>3199</v>
      </c>
      <c r="J328" s="13">
        <f>IFERROR(IF(INDEX('11.1_Outliers-Generation'!$N$5:$N$500,MATCH($F328,'11.1_Outliers-Generation'!$F$5:$F$500,0))&lt;&gt;"N",
INDEX('11.1_Outliers-Generation'!J$5:J$500,MATCH($F328,'11.1_Outliers-Generation'!$F$5:$F$500,0)),""),"")</f>
        <v>0.92685090581293161</v>
      </c>
      <c r="K328" s="8">
        <f>IFERROR(IF(INDEX('11.1_Outliers-Generation'!$N$5:$N$500,MATCH($F328,'11.1_Outliers-Generation'!$F$5:$F$500,0))&lt;&gt;"N",
INDEX('11.1_Outliers-Generation'!K$5:K$500,MATCH($F328,'11.1_Outliers-Generation'!$F$5:$F$500,0)),""),"")</f>
        <v>2013</v>
      </c>
      <c r="L328" s="13" t="str">
        <f>IFERROR(IF(INDEX('11.1_Outliers-Generation'!$N$5:$N$500,MATCH($F328,'11.1_Outliers-Generation'!$F$5:$F$500,0))&lt;&gt;"N",
INDEX('11.1_Outliers-Generation'!L$5:L$500,MATCH($F328,'11.1_Outliers-Generation'!$F$5:$F$500,0)),""),"")</f>
        <v>WaW_299</v>
      </c>
      <c r="M328" s="14" t="str">
        <f>IFERROR(IF(INDEX('11.2_Outliers-Collection_cov'!$N$5:$N$500,MATCH($F328,'11.2_Outliers-Collection_cov'!$F$5:$F$500,0))&lt;&gt;"N",
INDEX('11.2_Outliers-Collection_cov'!J$5:J$500,MATCH($F328,'11.2_Outliers-Collection_cov'!$F$5:$F$500,0)),""),"")</f>
        <v/>
      </c>
      <c r="N328" s="8" t="str">
        <f>IFERROR(IF(INDEX('11.2_Outliers-Collection_cov'!$N$5:$N$500,MATCH($F328,'11.2_Outliers-Collection_cov'!$F$5:$F$500,0))&lt;&gt;"N",
INDEX('11.2_Outliers-Collection_cov'!K$5:K$500,MATCH($F328,'11.2_Outliers-Collection_cov'!$F$5:$F$500,0)),""),"")</f>
        <v/>
      </c>
      <c r="O328" s="13" t="str">
        <f>IFERROR(IF(INDEX('11.2_Outliers-Collection_cov'!$N$5:$N$500,MATCH($F328,'11.2_Outliers-Collection_cov'!$F$5:$F$500,0))&lt;&gt;"N",
INDEX('11.2_Outliers-Collection_cov'!L$5:L$500,MATCH($F328,'11.2_Outliers-Collection_cov'!$F$5:$F$500,0)),""),"")</f>
        <v/>
      </c>
      <c r="P328" s="14">
        <f>IFERROR(IF(INDEX('11.3_Outliers-Plastic'!$N$5:$N$500,MATCH($F328,'11.3_Outliers-Plastic'!$F$5:$F$500,0))&lt;&gt;"N",
INDEX('11.3_Outliers-Plastic'!J$5:J$500,MATCH($F328,'11.3_Outliers-Plastic'!$F$5:$F$500,0)),""),"")</f>
        <v>8.8088479984339827</v>
      </c>
      <c r="Q328" s="8">
        <f>IFERROR(IF(INDEX('11.3_Outliers-Plastic'!$N$5:$N$500,MATCH($F328,'11.3_Outliers-Plastic'!$F$5:$F$500,0))&lt;&gt;"N",
INDEX('11.3_Outliers-Plastic'!K$5:K$500,MATCH($F328,'11.3_Outliers-Plastic'!$F$5:$F$500,0)),""),"")</f>
        <v>2013</v>
      </c>
      <c r="R328" s="14" t="str">
        <f>IFERROR(IF(INDEX('11.3_Outliers-Plastic'!$N$5:$N$500,MATCH($F328,'11.3_Outliers-Plastic'!$F$5:$F$500,0))&lt;&gt;"N",
INDEX('11.3_Outliers-Plastic'!L$5:L$500,MATCH($F328,'11.3_Outliers-Plastic'!$F$5:$F$500,0)),""),"")</f>
        <v>WaW_299</v>
      </c>
      <c r="S328" s="12"/>
      <c r="T328" s="5"/>
      <c r="U328" s="5" t="s">
        <v>1569</v>
      </c>
      <c r="V328" s="14">
        <f>IFERROR(IF(INDEX('11.5_Outliers-Other_recovery'!$N$5:$N$500,MATCH($F328,'11.5_Outliers-Other_recovery'!$F$5:$F$500,0))&lt;&gt;"N",
INDEX('11.5_Outliers-Other_recovery'!J$5:J$500,MATCH($F328,'11.5_Outliers-Other_recovery'!$F$5:$F$500,0)),""),"")</f>
        <v>0</v>
      </c>
      <c r="W328" s="8">
        <f>IFERROR(IF(INDEX('11.5_Outliers-Other_recovery'!$N$5:$N$500,MATCH($F328,'11.5_Outliers-Other_recovery'!$F$5:$F$500,0))&lt;&gt;"N",
INDEX('11.5_Outliers-Other_recovery'!K$5:K$500,MATCH($F328,'11.5_Outliers-Other_recovery'!$F$5:$F$500,0)),""),"")</f>
        <v>2013</v>
      </c>
      <c r="X328" s="14" t="str">
        <f>IFERROR(IF(INDEX('11.5_Outliers-Other_recovery'!$N$5:$N$500,MATCH($F328,'11.5_Outliers-Other_recovery'!$F$5:$F$500,0))&lt;&gt;"N",
INDEX('11.5_Outliers-Other_recovery'!L$5:L$500,MATCH($F328,'11.5_Outliers-Other_recovery'!$F$5:$F$500,0)),""),"")</f>
        <v>WaW_299</v>
      </c>
      <c r="Y328" s="14">
        <f>IFERROR(IF(INDEX('11.4_Outliers-Formal_dry_recy'!$N$5:$N$500,MATCH($F328,'11.4_Outliers-Formal_dry_recy'!$F$5:$F$500,0))&lt;&gt;"N",
INDEX('11.4_Outliers-Formal_dry_recy'!J$5:J$500,MATCH($F328,'11.4_Outliers-Formal_dry_recy'!$F$5:$F$500,0)),""),"")</f>
        <v>9.81</v>
      </c>
      <c r="Z328" s="8">
        <f>IFERROR(IF(INDEX('11.4_Outliers-Formal_dry_recy'!$N$5:$N$500,MATCH($F328,'11.4_Outliers-Formal_dry_recy'!$F$5:$F$500,0))&lt;&gt;"N",
INDEX('11.4_Outliers-Formal_dry_recy'!K$5:K$500,MATCH($F328,'11.4_Outliers-Formal_dry_recy'!$F$5:$F$500,0)),""),"")</f>
        <v>2013</v>
      </c>
      <c r="AA328" s="14" t="str">
        <f>IFERROR(IF(INDEX('11.4_Outliers-Formal_dry_recy'!$N$5:$N$500,MATCH($F328,'11.4_Outliers-Formal_dry_recy'!$F$5:$F$500,0))&lt;&gt;"N",
INDEX('11.4_Outliers-Formal_dry_recy'!L$5:L$500,MATCH($F328,'11.4_Outliers-Formal_dry_recy'!$F$5:$F$500,0)),""),"")</f>
        <v>WaW_299</v>
      </c>
      <c r="AB328" s="14">
        <f>IFERROR(IF(INDEX('11.6_Outliers-Incineration'!$N$5:$N$500,MATCH($F328,'11.6_Outliers-Incineration'!$F$5:$F$500,0))&lt;&gt;"N",
INDEX('11.6_Outliers-Incineration'!J$5:J$500,MATCH($F328,'11.6_Outliers-Incineration'!$F$5:$F$500,0)),""),"")</f>
        <v>41.019999999999996</v>
      </c>
      <c r="AC328" s="8">
        <f>IFERROR(IF(INDEX('11.6_Outliers-Incineration'!$N$5:$N$500,MATCH($F328,'11.6_Outliers-Incineration'!$F$5:$F$500,0))&lt;&gt;"N",
INDEX('11.6_Outliers-Incineration'!K$5:K$500,MATCH($F328,'11.6_Outliers-Incineration'!$F$5:$F$500,0)),""),"")</f>
        <v>2013</v>
      </c>
      <c r="AD328" s="14" t="str">
        <f>IFERROR(IF(INDEX('11.6_Outliers-Incineration'!$N$5:$N$500,MATCH($F328,'11.6_Outliers-Incineration'!$F$5:$F$500,0))&lt;&gt;"N",
INDEX('11.6_Outliers-Incineration'!L$5:L$500,MATCH($F328,'11.6_Outliers-Incineration'!$F$5:$F$500,0)),""),"")</f>
        <v>WaW_299</v>
      </c>
      <c r="AE328" s="14" t="s">
        <v>1569</v>
      </c>
      <c r="AF328" s="8" t="s">
        <v>1569</v>
      </c>
      <c r="AG328" s="14" t="s">
        <v>1569</v>
      </c>
      <c r="AI328" s="5"/>
      <c r="AJ328" s="5" t="s">
        <v>1569</v>
      </c>
      <c r="AK328" s="5">
        <f t="shared" si="5"/>
        <v>5</v>
      </c>
    </row>
    <row r="329" spans="1:37" x14ac:dyDescent="0.25">
      <c r="A329" s="5" t="s">
        <v>299</v>
      </c>
      <c r="B329" s="5" t="s">
        <v>302</v>
      </c>
      <c r="C329" s="5" t="s">
        <v>301</v>
      </c>
      <c r="D329" s="5" t="s">
        <v>35</v>
      </c>
      <c r="E329" s="5" t="s">
        <v>303</v>
      </c>
      <c r="F329" s="5" t="s">
        <v>300</v>
      </c>
      <c r="G329" s="5">
        <v>2</v>
      </c>
      <c r="H329" s="15">
        <v>1</v>
      </c>
      <c r="I329" s="4"/>
      <c r="J329" s="13">
        <f>IFERROR(IF(INDEX('11.1_Outliers-Generation'!$N$5:$N$500,MATCH($F329,'11.1_Outliers-Generation'!$F$5:$F$500,0))&lt;&gt;"N",
INDEX('11.1_Outliers-Generation'!J$5:J$500,MATCH($F329,'11.1_Outliers-Generation'!$F$5:$F$500,0)),""),"")</f>
        <v>0.88061487456678478</v>
      </c>
      <c r="K329" s="8">
        <f>IFERROR(IF(INDEX('11.1_Outliers-Generation'!$N$5:$N$500,MATCH($F329,'11.1_Outliers-Generation'!$F$5:$F$500,0))&lt;&gt;"N",
INDEX('11.1_Outliers-Generation'!K$5:K$500,MATCH($F329,'11.1_Outliers-Generation'!$F$5:$F$500,0)),""),"")</f>
        <v>2014</v>
      </c>
      <c r="L329" s="13" t="str">
        <f>IFERROR(IF(INDEX('11.1_Outliers-Generation'!$N$5:$N$500,MATCH($F329,'11.1_Outliers-Generation'!$F$5:$F$500,0))&lt;&gt;"N",
INDEX('11.1_Outliers-Generation'!L$5:L$500,MATCH($F329,'11.1_Outliers-Generation'!$F$5:$F$500,0)),""),"")</f>
        <v>WaW_300</v>
      </c>
      <c r="M329" s="14">
        <f>IFERROR(IF(INDEX('11.2_Outliers-Collection_cov'!$N$5:$N$500,MATCH($F329,'11.2_Outliers-Collection_cov'!$F$5:$F$500,0))&lt;&gt;"N",
INDEX('11.2_Outliers-Collection_cov'!J$5:J$500,MATCH($F329,'11.2_Outliers-Collection_cov'!$F$5:$F$500,0)),""),"")</f>
        <v>99</v>
      </c>
      <c r="N329" s="8">
        <f>IFERROR(IF(INDEX('11.2_Outliers-Collection_cov'!$N$5:$N$500,MATCH($F329,'11.2_Outliers-Collection_cov'!$F$5:$F$500,0))&lt;&gt;"N",
INDEX('11.2_Outliers-Collection_cov'!K$5:K$500,MATCH($F329,'11.2_Outliers-Collection_cov'!$F$5:$F$500,0)),""),"")</f>
        <v>2014</v>
      </c>
      <c r="O329" s="13" t="str">
        <f>IFERROR(IF(INDEX('11.2_Outliers-Collection_cov'!$N$5:$N$500,MATCH($F329,'11.2_Outliers-Collection_cov'!$F$5:$F$500,0))&lt;&gt;"N",
INDEX('11.2_Outliers-Collection_cov'!L$5:L$500,MATCH($F329,'11.2_Outliers-Collection_cov'!$F$5:$F$500,0)),""),"")</f>
        <v>WaW_300</v>
      </c>
      <c r="P329" s="14" t="str">
        <f>IFERROR(IF(INDEX('11.3_Outliers-Plastic'!$N$5:$N$500,MATCH($F329,'11.3_Outliers-Plastic'!$F$5:$F$500,0))&lt;&gt;"N",
INDEX('11.3_Outliers-Plastic'!J$5:J$500,MATCH($F329,'11.3_Outliers-Plastic'!$F$5:$F$500,0)),""),"")</f>
        <v/>
      </c>
      <c r="Q329" s="8" t="str">
        <f>IFERROR(IF(INDEX('11.3_Outliers-Plastic'!$N$5:$N$500,MATCH($F329,'11.3_Outliers-Plastic'!$F$5:$F$500,0))&lt;&gt;"N",
INDEX('11.3_Outliers-Plastic'!K$5:K$500,MATCH($F329,'11.3_Outliers-Plastic'!$F$5:$F$500,0)),""),"")</f>
        <v/>
      </c>
      <c r="R329" s="14" t="str">
        <f>IFERROR(IF(INDEX('11.3_Outliers-Plastic'!$N$5:$N$500,MATCH($F329,'11.3_Outliers-Plastic'!$F$5:$F$500,0))&lt;&gt;"N",
INDEX('11.3_Outliers-Plastic'!L$5:L$500,MATCH($F329,'11.3_Outliers-Plastic'!$F$5:$F$500,0)),""),"")</f>
        <v/>
      </c>
      <c r="S329" s="12"/>
      <c r="T329" s="5"/>
      <c r="U329" s="5" t="s">
        <v>1569</v>
      </c>
      <c r="V329" s="14">
        <f>IFERROR(IF(INDEX('11.5_Outliers-Other_recovery'!$N$5:$N$500,MATCH($F329,'11.5_Outliers-Other_recovery'!$F$5:$F$500,0))&lt;&gt;"N",
INDEX('11.5_Outliers-Other_recovery'!J$5:J$500,MATCH($F329,'11.5_Outliers-Other_recovery'!$F$5:$F$500,0)),""),"")</f>
        <v>0</v>
      </c>
      <c r="W329" s="8">
        <f>IFERROR(IF(INDEX('11.5_Outliers-Other_recovery'!$N$5:$N$500,MATCH($F329,'11.5_Outliers-Other_recovery'!$F$5:$F$500,0))&lt;&gt;"N",
INDEX('11.5_Outliers-Other_recovery'!K$5:K$500,MATCH($F329,'11.5_Outliers-Other_recovery'!$F$5:$F$500,0)),""),"")</f>
        <v>2014</v>
      </c>
      <c r="X329" s="14" t="str">
        <f>IFERROR(IF(INDEX('11.5_Outliers-Other_recovery'!$N$5:$N$500,MATCH($F329,'11.5_Outliers-Other_recovery'!$F$5:$F$500,0))&lt;&gt;"N",
INDEX('11.5_Outliers-Other_recovery'!L$5:L$500,MATCH($F329,'11.5_Outliers-Other_recovery'!$F$5:$F$500,0)),""),"")</f>
        <v>WaW_300</v>
      </c>
      <c r="Y329" s="14" t="str">
        <f>IFERROR(IF(INDEX('11.4_Outliers-Formal_dry_recy'!$N$5:$N$500,MATCH($F329,'11.4_Outliers-Formal_dry_recy'!$F$5:$F$500,0))&lt;&gt;"N",
INDEX('11.4_Outliers-Formal_dry_recy'!J$5:J$500,MATCH($F329,'11.4_Outliers-Formal_dry_recy'!$F$5:$F$500,0)),""),"")</f>
        <v/>
      </c>
      <c r="Z329" s="8" t="str">
        <f>IFERROR(IF(INDEX('11.4_Outliers-Formal_dry_recy'!$N$5:$N$500,MATCH($F329,'11.4_Outliers-Formal_dry_recy'!$F$5:$F$500,0))&lt;&gt;"N",
INDEX('11.4_Outliers-Formal_dry_recy'!K$5:K$500,MATCH($F329,'11.4_Outliers-Formal_dry_recy'!$F$5:$F$500,0)),""),"")</f>
        <v/>
      </c>
      <c r="AA329" s="14" t="str">
        <f>IFERROR(IF(INDEX('11.4_Outliers-Formal_dry_recy'!$N$5:$N$500,MATCH($F329,'11.4_Outliers-Formal_dry_recy'!$F$5:$F$500,0))&lt;&gt;"N",
INDEX('11.4_Outliers-Formal_dry_recy'!L$5:L$500,MATCH($F329,'11.4_Outliers-Formal_dry_recy'!$F$5:$F$500,0)),""),"")</f>
        <v/>
      </c>
      <c r="AB329" s="14">
        <f>IFERROR(IF(INDEX('11.6_Outliers-Incineration'!$N$5:$N$500,MATCH($F329,'11.6_Outliers-Incineration'!$F$5:$F$500,0))&lt;&gt;"N",
INDEX('11.6_Outliers-Incineration'!J$5:J$500,MATCH($F329,'11.6_Outliers-Incineration'!$F$5:$F$500,0)),""),"")</f>
        <v>0</v>
      </c>
      <c r="AC329" s="8">
        <f>IFERROR(IF(INDEX('11.6_Outliers-Incineration'!$N$5:$N$500,MATCH($F329,'11.6_Outliers-Incineration'!$F$5:$F$500,0))&lt;&gt;"N",
INDEX('11.6_Outliers-Incineration'!K$5:K$500,MATCH($F329,'11.6_Outliers-Incineration'!$F$5:$F$500,0)),""),"")</f>
        <v>2014</v>
      </c>
      <c r="AD329" s="14" t="str">
        <f>IFERROR(IF(INDEX('11.6_Outliers-Incineration'!$N$5:$N$500,MATCH($F329,'11.6_Outliers-Incineration'!$F$5:$F$500,0))&lt;&gt;"N",
INDEX('11.6_Outliers-Incineration'!L$5:L$500,MATCH($F329,'11.6_Outliers-Incineration'!$F$5:$F$500,0)),""),"")</f>
        <v>WaW_300</v>
      </c>
      <c r="AE329" s="14">
        <v>100</v>
      </c>
      <c r="AF329" s="8">
        <v>2014</v>
      </c>
      <c r="AG329" s="14" t="s">
        <v>299</v>
      </c>
      <c r="AI329" s="5"/>
      <c r="AJ329" s="5" t="s">
        <v>1569</v>
      </c>
      <c r="AK329" s="5">
        <f t="shared" si="5"/>
        <v>5</v>
      </c>
    </row>
    <row r="330" spans="1:37" x14ac:dyDescent="0.25">
      <c r="A330" s="5" t="s">
        <v>959</v>
      </c>
      <c r="B330" s="5" t="s">
        <v>962</v>
      </c>
      <c r="C330" s="5" t="s">
        <v>961</v>
      </c>
      <c r="D330" s="5" t="s">
        <v>620</v>
      </c>
      <c r="E330" s="5" t="s">
        <v>963</v>
      </c>
      <c r="F330" s="5" t="s">
        <v>960</v>
      </c>
      <c r="G330" s="5">
        <v>1</v>
      </c>
      <c r="H330" s="15">
        <v>1</v>
      </c>
      <c r="I330" s="4"/>
      <c r="J330" s="13">
        <f>IFERROR(IF(INDEX('11.1_Outliers-Generation'!$N$5:$N$500,MATCH($F330,'11.1_Outliers-Generation'!$F$5:$F$500,0))&lt;&gt;"N",
INDEX('11.1_Outliers-Generation'!J$5:J$500,MATCH($F330,'11.1_Outliers-Generation'!$F$5:$F$500,0)),""),"")</f>
        <v>1.0186160871092378</v>
      </c>
      <c r="K330" s="8">
        <f>IFERROR(IF(INDEX('11.1_Outliers-Generation'!$N$5:$N$500,MATCH($F330,'11.1_Outliers-Generation'!$F$5:$F$500,0))&lt;&gt;"N",
INDEX('11.1_Outliers-Generation'!K$5:K$500,MATCH($F330,'11.1_Outliers-Generation'!$F$5:$F$500,0)),""),"")</f>
        <v>2014</v>
      </c>
      <c r="L330" s="13" t="str">
        <f>IFERROR(IF(INDEX('11.1_Outliers-Generation'!$N$5:$N$500,MATCH($F330,'11.1_Outliers-Generation'!$F$5:$F$500,0))&lt;&gt;"N",
INDEX('11.1_Outliers-Generation'!L$5:L$500,MATCH($F330,'11.1_Outliers-Generation'!$F$5:$F$500,0)),""),"")</f>
        <v>WaW_301</v>
      </c>
      <c r="M330" s="14">
        <f>IFERROR(IF(INDEX('11.2_Outliers-Collection_cov'!$N$5:$N$500,MATCH($F330,'11.2_Outliers-Collection_cov'!$F$5:$F$500,0))&lt;&gt;"N",
INDEX('11.2_Outliers-Collection_cov'!J$5:J$500,MATCH($F330,'11.2_Outliers-Collection_cov'!$F$5:$F$500,0)),""),"")</f>
        <v>60</v>
      </c>
      <c r="N330" s="8">
        <f>IFERROR(IF(INDEX('11.2_Outliers-Collection_cov'!$N$5:$N$500,MATCH($F330,'11.2_Outliers-Collection_cov'!$F$5:$F$500,0))&lt;&gt;"N",
INDEX('11.2_Outliers-Collection_cov'!K$5:K$500,MATCH($F330,'11.2_Outliers-Collection_cov'!$F$5:$F$500,0)),""),"")</f>
        <v>2014</v>
      </c>
      <c r="O330" s="13" t="str">
        <f>IFERROR(IF(INDEX('11.2_Outliers-Collection_cov'!$N$5:$N$500,MATCH($F330,'11.2_Outliers-Collection_cov'!$F$5:$F$500,0))&lt;&gt;"N",
INDEX('11.2_Outliers-Collection_cov'!L$5:L$500,MATCH($F330,'11.2_Outliers-Collection_cov'!$F$5:$F$500,0)),""),"")</f>
        <v>WaW_301</v>
      </c>
      <c r="P330" s="14">
        <f>IFERROR(IF(INDEX('11.3_Outliers-Plastic'!$N$5:$N$500,MATCH($F330,'11.3_Outliers-Plastic'!$F$5:$F$500,0))&lt;&gt;"N",
INDEX('11.3_Outliers-Plastic'!J$5:J$500,MATCH($F330,'11.3_Outliers-Plastic'!$F$5:$F$500,0)),""),"")</f>
        <v>19.5</v>
      </c>
      <c r="Q330" s="8">
        <f>IFERROR(IF(INDEX('11.3_Outliers-Plastic'!$N$5:$N$500,MATCH($F330,'11.3_Outliers-Plastic'!$F$5:$F$500,0))&lt;&gt;"N",
INDEX('11.3_Outliers-Plastic'!K$5:K$500,MATCH($F330,'11.3_Outliers-Plastic'!$F$5:$F$500,0)),""),"")</f>
        <v>2014</v>
      </c>
      <c r="R330" s="14" t="str">
        <f>IFERROR(IF(INDEX('11.3_Outliers-Plastic'!$N$5:$N$500,MATCH($F330,'11.3_Outliers-Plastic'!$F$5:$F$500,0))&lt;&gt;"N",
INDEX('11.3_Outliers-Plastic'!L$5:L$500,MATCH($F330,'11.3_Outliers-Plastic'!$F$5:$F$500,0)),""),"")</f>
        <v>WaW_301</v>
      </c>
      <c r="S330" s="12"/>
      <c r="T330" s="5"/>
      <c r="U330" s="5" t="s">
        <v>1569</v>
      </c>
      <c r="V330" s="14" t="str">
        <f>IFERROR(IF(INDEX('11.5_Outliers-Other_recovery'!$N$5:$N$500,MATCH($F330,'11.5_Outliers-Other_recovery'!$F$5:$F$500,0))&lt;&gt;"N",
INDEX('11.5_Outliers-Other_recovery'!J$5:J$500,MATCH($F330,'11.5_Outliers-Other_recovery'!$F$5:$F$500,0)),""),"")</f>
        <v/>
      </c>
      <c r="W330" s="8" t="str">
        <f>IFERROR(IF(INDEX('11.5_Outliers-Other_recovery'!$N$5:$N$500,MATCH($F330,'11.5_Outliers-Other_recovery'!$F$5:$F$500,0))&lt;&gt;"N",
INDEX('11.5_Outliers-Other_recovery'!K$5:K$500,MATCH($F330,'11.5_Outliers-Other_recovery'!$F$5:$F$500,0)),""),"")</f>
        <v/>
      </c>
      <c r="X330" s="14" t="str">
        <f>IFERROR(IF(INDEX('11.5_Outliers-Other_recovery'!$N$5:$N$500,MATCH($F330,'11.5_Outliers-Other_recovery'!$F$5:$F$500,0))&lt;&gt;"N",
INDEX('11.5_Outliers-Other_recovery'!L$5:L$500,MATCH($F330,'11.5_Outliers-Other_recovery'!$F$5:$F$500,0)),""),"")</f>
        <v/>
      </c>
      <c r="Y330" s="14" t="str">
        <f>IFERROR(IF(INDEX('11.4_Outliers-Formal_dry_recy'!$N$5:$N$500,MATCH($F330,'11.4_Outliers-Formal_dry_recy'!$F$5:$F$500,0))&lt;&gt;"N",
INDEX('11.4_Outliers-Formal_dry_recy'!J$5:J$500,MATCH($F330,'11.4_Outliers-Formal_dry_recy'!$F$5:$F$500,0)),""),"")</f>
        <v/>
      </c>
      <c r="Z330" s="8" t="str">
        <f>IFERROR(IF(INDEX('11.4_Outliers-Formal_dry_recy'!$N$5:$N$500,MATCH($F330,'11.4_Outliers-Formal_dry_recy'!$F$5:$F$500,0))&lt;&gt;"N",
INDEX('11.4_Outliers-Formal_dry_recy'!K$5:K$500,MATCH($F330,'11.4_Outliers-Formal_dry_recy'!$F$5:$F$500,0)),""),"")</f>
        <v/>
      </c>
      <c r="AA330" s="14" t="str">
        <f>IFERROR(IF(INDEX('11.4_Outliers-Formal_dry_recy'!$N$5:$N$500,MATCH($F330,'11.4_Outliers-Formal_dry_recy'!$F$5:$F$500,0))&lt;&gt;"N",
INDEX('11.4_Outliers-Formal_dry_recy'!L$5:L$500,MATCH($F330,'11.4_Outliers-Formal_dry_recy'!$F$5:$F$500,0)),""),"")</f>
        <v/>
      </c>
      <c r="AB330" s="14" t="str">
        <f>IFERROR(IF(INDEX('11.6_Outliers-Incineration'!$N$5:$N$500,MATCH($F330,'11.6_Outliers-Incineration'!$F$5:$F$500,0))&lt;&gt;"N",
INDEX('11.6_Outliers-Incineration'!J$5:J$500,MATCH($F330,'11.6_Outliers-Incineration'!$F$5:$F$500,0)),""),"")</f>
        <v/>
      </c>
      <c r="AC330" s="8" t="str">
        <f>IFERROR(IF(INDEX('11.6_Outliers-Incineration'!$N$5:$N$500,MATCH($F330,'11.6_Outliers-Incineration'!$F$5:$F$500,0))&lt;&gt;"N",
INDEX('11.6_Outliers-Incineration'!K$5:K$500,MATCH($F330,'11.6_Outliers-Incineration'!$F$5:$F$500,0)),""),"")</f>
        <v/>
      </c>
      <c r="AD330" s="14" t="str">
        <f>IFERROR(IF(INDEX('11.6_Outliers-Incineration'!$N$5:$N$500,MATCH($F330,'11.6_Outliers-Incineration'!$F$5:$F$500,0))&lt;&gt;"N",
INDEX('11.6_Outliers-Incineration'!L$5:L$500,MATCH($F330,'11.6_Outliers-Incineration'!$F$5:$F$500,0)),""),"")</f>
        <v/>
      </c>
      <c r="AE330" s="14" t="s">
        <v>1569</v>
      </c>
      <c r="AF330" s="8" t="s">
        <v>1569</v>
      </c>
      <c r="AG330" s="14" t="s">
        <v>1569</v>
      </c>
      <c r="AI330" s="5"/>
      <c r="AJ330" s="5" t="s">
        <v>1569</v>
      </c>
      <c r="AK330" s="5">
        <f t="shared" si="5"/>
        <v>3</v>
      </c>
    </row>
    <row r="331" spans="1:37" x14ac:dyDescent="0.25">
      <c r="A331" s="5" t="s">
        <v>549</v>
      </c>
      <c r="B331" s="5" t="s">
        <v>552</v>
      </c>
      <c r="C331" s="5" t="s">
        <v>551</v>
      </c>
      <c r="D331" s="5" t="s">
        <v>360</v>
      </c>
      <c r="E331" s="5" t="s">
        <v>553</v>
      </c>
      <c r="F331" s="5" t="s">
        <v>550</v>
      </c>
      <c r="G331" s="5">
        <v>2</v>
      </c>
      <c r="H331" s="15">
        <v>1</v>
      </c>
      <c r="I331" s="4"/>
      <c r="J331" s="13">
        <f>IFERROR(IF(INDEX('11.1_Outliers-Generation'!$N$5:$N$500,MATCH($F331,'11.1_Outliers-Generation'!$F$5:$F$500,0))&lt;&gt;"N",
INDEX('11.1_Outliers-Generation'!J$5:J$500,MATCH($F331,'11.1_Outliers-Generation'!$F$5:$F$500,0)),""),"")</f>
        <v>0.36108415517591569</v>
      </c>
      <c r="K331" s="8">
        <f>IFERROR(IF(INDEX('11.1_Outliers-Generation'!$N$5:$N$500,MATCH($F331,'11.1_Outliers-Generation'!$F$5:$F$500,0))&lt;&gt;"N",
INDEX('11.1_Outliers-Generation'!K$5:K$500,MATCH($F331,'11.1_Outliers-Generation'!$F$5:$F$500,0)),""),"")</f>
        <v>2008</v>
      </c>
      <c r="L331" s="13" t="str">
        <f>IFERROR(IF(INDEX('11.1_Outliers-Generation'!$N$5:$N$500,MATCH($F331,'11.1_Outliers-Generation'!$F$5:$F$500,0))&lt;&gt;"N",
INDEX('11.1_Outliers-Generation'!L$5:L$500,MATCH($F331,'11.1_Outliers-Generation'!$F$5:$F$500,0)),""),"")</f>
        <v>WaW_302</v>
      </c>
      <c r="M331" s="14" t="str">
        <f>IFERROR(IF(INDEX('11.2_Outliers-Collection_cov'!$N$5:$N$500,MATCH($F331,'11.2_Outliers-Collection_cov'!$F$5:$F$500,0))&lt;&gt;"N",
INDEX('11.2_Outliers-Collection_cov'!J$5:J$500,MATCH($F331,'11.2_Outliers-Collection_cov'!$F$5:$F$500,0)),""),"")</f>
        <v/>
      </c>
      <c r="N331" s="8" t="str">
        <f>IFERROR(IF(INDEX('11.2_Outliers-Collection_cov'!$N$5:$N$500,MATCH($F331,'11.2_Outliers-Collection_cov'!$F$5:$F$500,0))&lt;&gt;"N",
INDEX('11.2_Outliers-Collection_cov'!K$5:K$500,MATCH($F331,'11.2_Outliers-Collection_cov'!$F$5:$F$500,0)),""),"")</f>
        <v/>
      </c>
      <c r="O331" s="13" t="str">
        <f>IFERROR(IF(INDEX('11.2_Outliers-Collection_cov'!$N$5:$N$500,MATCH($F331,'11.2_Outliers-Collection_cov'!$F$5:$F$500,0))&lt;&gt;"N",
INDEX('11.2_Outliers-Collection_cov'!L$5:L$500,MATCH($F331,'11.2_Outliers-Collection_cov'!$F$5:$F$500,0)),""),"")</f>
        <v/>
      </c>
      <c r="P331" s="14">
        <f>IFERROR(IF(INDEX('11.3_Outliers-Plastic'!$N$5:$N$500,MATCH($F331,'11.3_Outliers-Plastic'!$F$5:$F$500,0))&lt;&gt;"N",
INDEX('11.3_Outliers-Plastic'!J$5:J$500,MATCH($F331,'11.3_Outliers-Plastic'!$F$5:$F$500,0)),""),"")</f>
        <v>16</v>
      </c>
      <c r="Q331" s="8">
        <f>IFERROR(IF(INDEX('11.3_Outliers-Plastic'!$N$5:$N$500,MATCH($F331,'11.3_Outliers-Plastic'!$F$5:$F$500,0))&lt;&gt;"N",
INDEX('11.3_Outliers-Plastic'!K$5:K$500,MATCH($F331,'11.3_Outliers-Plastic'!$F$5:$F$500,0)),""),"")</f>
        <v>2008</v>
      </c>
      <c r="R331" s="14" t="str">
        <f>IFERROR(IF(INDEX('11.3_Outliers-Plastic'!$N$5:$N$500,MATCH($F331,'11.3_Outliers-Plastic'!$F$5:$F$500,0))&lt;&gt;"N",
INDEX('11.3_Outliers-Plastic'!L$5:L$500,MATCH($F331,'11.3_Outliers-Plastic'!$F$5:$F$500,0)),""),"")</f>
        <v>WaW_302</v>
      </c>
      <c r="S331" s="12"/>
      <c r="T331" s="5"/>
      <c r="U331" s="5" t="s">
        <v>1569</v>
      </c>
      <c r="V331" s="14" t="str">
        <f>IFERROR(IF(INDEX('11.5_Outliers-Other_recovery'!$N$5:$N$500,MATCH($F331,'11.5_Outliers-Other_recovery'!$F$5:$F$500,0))&lt;&gt;"N",
INDEX('11.5_Outliers-Other_recovery'!J$5:J$500,MATCH($F331,'11.5_Outliers-Other_recovery'!$F$5:$F$500,0)),""),"")</f>
        <v/>
      </c>
      <c r="W331" s="8" t="str">
        <f>IFERROR(IF(INDEX('11.5_Outliers-Other_recovery'!$N$5:$N$500,MATCH($F331,'11.5_Outliers-Other_recovery'!$F$5:$F$500,0))&lt;&gt;"N",
INDEX('11.5_Outliers-Other_recovery'!K$5:K$500,MATCH($F331,'11.5_Outliers-Other_recovery'!$F$5:$F$500,0)),""),"")</f>
        <v/>
      </c>
      <c r="X331" s="14" t="str">
        <f>IFERROR(IF(INDEX('11.5_Outliers-Other_recovery'!$N$5:$N$500,MATCH($F331,'11.5_Outliers-Other_recovery'!$F$5:$F$500,0))&lt;&gt;"N",
INDEX('11.5_Outliers-Other_recovery'!L$5:L$500,MATCH($F331,'11.5_Outliers-Other_recovery'!$F$5:$F$500,0)),""),"")</f>
        <v/>
      </c>
      <c r="Y331" s="14" t="str">
        <f>IFERROR(IF(INDEX('11.4_Outliers-Formal_dry_recy'!$N$5:$N$500,MATCH($F331,'11.4_Outliers-Formal_dry_recy'!$F$5:$F$500,0))&lt;&gt;"N",
INDEX('11.4_Outliers-Formal_dry_recy'!J$5:J$500,MATCH($F331,'11.4_Outliers-Formal_dry_recy'!$F$5:$F$500,0)),""),"")</f>
        <v/>
      </c>
      <c r="Z331" s="8" t="str">
        <f>IFERROR(IF(INDEX('11.4_Outliers-Formal_dry_recy'!$N$5:$N$500,MATCH($F331,'11.4_Outliers-Formal_dry_recy'!$F$5:$F$500,0))&lt;&gt;"N",
INDEX('11.4_Outliers-Formal_dry_recy'!K$5:K$500,MATCH($F331,'11.4_Outliers-Formal_dry_recy'!$F$5:$F$500,0)),""),"")</f>
        <v/>
      </c>
      <c r="AA331" s="14" t="str">
        <f>IFERROR(IF(INDEX('11.4_Outliers-Formal_dry_recy'!$N$5:$N$500,MATCH($F331,'11.4_Outliers-Formal_dry_recy'!$F$5:$F$500,0))&lt;&gt;"N",
INDEX('11.4_Outliers-Formal_dry_recy'!L$5:L$500,MATCH($F331,'11.4_Outliers-Formal_dry_recy'!$F$5:$F$500,0)),""),"")</f>
        <v/>
      </c>
      <c r="AB331" s="14" t="str">
        <f>IFERROR(IF(INDEX('11.6_Outliers-Incineration'!$N$5:$N$500,MATCH($F331,'11.6_Outliers-Incineration'!$F$5:$F$500,0))&lt;&gt;"N",
INDEX('11.6_Outliers-Incineration'!J$5:J$500,MATCH($F331,'11.6_Outliers-Incineration'!$F$5:$F$500,0)),""),"")</f>
        <v/>
      </c>
      <c r="AC331" s="8" t="str">
        <f>IFERROR(IF(INDEX('11.6_Outliers-Incineration'!$N$5:$N$500,MATCH($F331,'11.6_Outliers-Incineration'!$F$5:$F$500,0))&lt;&gt;"N",
INDEX('11.6_Outliers-Incineration'!K$5:K$500,MATCH($F331,'11.6_Outliers-Incineration'!$F$5:$F$500,0)),""),"")</f>
        <v/>
      </c>
      <c r="AD331" s="14" t="str">
        <f>IFERROR(IF(INDEX('11.6_Outliers-Incineration'!$N$5:$N$500,MATCH($F331,'11.6_Outliers-Incineration'!$F$5:$F$500,0))&lt;&gt;"N",
INDEX('11.6_Outliers-Incineration'!L$5:L$500,MATCH($F331,'11.6_Outliers-Incineration'!$F$5:$F$500,0)),""),"")</f>
        <v/>
      </c>
      <c r="AE331" s="14" t="s">
        <v>1569</v>
      </c>
      <c r="AF331" s="8" t="s">
        <v>1569</v>
      </c>
      <c r="AG331" s="14" t="s">
        <v>1569</v>
      </c>
      <c r="AI331" s="5"/>
      <c r="AJ331" s="5" t="s">
        <v>1569</v>
      </c>
      <c r="AK331" s="5">
        <f t="shared" si="5"/>
        <v>2</v>
      </c>
    </row>
    <row r="332" spans="1:37" x14ac:dyDescent="0.25">
      <c r="A332" s="5" t="s">
        <v>1297</v>
      </c>
      <c r="B332" s="5" t="s">
        <v>1300</v>
      </c>
      <c r="C332" s="5" t="s">
        <v>1299</v>
      </c>
      <c r="D332" s="5" t="s">
        <v>1038</v>
      </c>
      <c r="E332" s="5" t="s">
        <v>1587</v>
      </c>
      <c r="F332" s="5" t="s">
        <v>1298</v>
      </c>
      <c r="G332" s="5">
        <v>3</v>
      </c>
      <c r="H332" s="15">
        <v>1</v>
      </c>
      <c r="I332" s="4" t="s">
        <v>3299</v>
      </c>
      <c r="J332" s="13">
        <f>IFERROR(IF(INDEX('11.1_Outliers-Generation'!$N$5:$N$500,MATCH($F332,'11.1_Outliers-Generation'!$F$5:$F$500,0))&lt;&gt;"N",
INDEX('11.1_Outliers-Generation'!J$5:J$500,MATCH($F332,'11.1_Outliers-Generation'!$F$5:$F$500,0)),""),"")</f>
        <v>1.681321067499888</v>
      </c>
      <c r="K332" s="8">
        <f>IFERROR(IF(INDEX('11.1_Outliers-Generation'!$N$5:$N$500,MATCH($F332,'11.1_Outliers-Generation'!$F$5:$F$500,0))&lt;&gt;"N",
INDEX('11.1_Outliers-Generation'!K$5:K$500,MATCH($F332,'11.1_Outliers-Generation'!$F$5:$F$500,0)),""),"")</f>
        <v>2017</v>
      </c>
      <c r="L332" s="13" t="str">
        <f>IFERROR(IF(INDEX('11.1_Outliers-Generation'!$N$5:$N$500,MATCH($F332,'11.1_Outliers-Generation'!$F$5:$F$500,0))&lt;&gt;"N",
INDEX('11.1_Outliers-Generation'!L$5:L$500,MATCH($F332,'11.1_Outliers-Generation'!$F$5:$F$500,0)),""),"")</f>
        <v>WaW_303</v>
      </c>
      <c r="M332" s="14" t="str">
        <f>IFERROR(IF(INDEX('11.2_Outliers-Collection_cov'!$N$5:$N$500,MATCH($F332,'11.2_Outliers-Collection_cov'!$F$5:$F$500,0))&lt;&gt;"N",
INDEX('11.2_Outliers-Collection_cov'!J$5:J$500,MATCH($F332,'11.2_Outliers-Collection_cov'!$F$5:$F$500,0)),""),"")</f>
        <v/>
      </c>
      <c r="N332" s="8" t="str">
        <f>IFERROR(IF(INDEX('11.2_Outliers-Collection_cov'!$N$5:$N$500,MATCH($F332,'11.2_Outliers-Collection_cov'!$F$5:$F$500,0))&lt;&gt;"N",
INDEX('11.2_Outliers-Collection_cov'!K$5:K$500,MATCH($F332,'11.2_Outliers-Collection_cov'!$F$5:$F$500,0)),""),"")</f>
        <v/>
      </c>
      <c r="O332" s="13" t="str">
        <f>IFERROR(IF(INDEX('11.2_Outliers-Collection_cov'!$N$5:$N$500,MATCH($F332,'11.2_Outliers-Collection_cov'!$F$5:$F$500,0))&lt;&gt;"N",
INDEX('11.2_Outliers-Collection_cov'!L$5:L$500,MATCH($F332,'11.2_Outliers-Collection_cov'!$F$5:$F$500,0)),""),"")</f>
        <v/>
      </c>
      <c r="P332" s="14" t="str">
        <f>IFERROR(IF(INDEX('11.3_Outliers-Plastic'!$N$5:$N$500,MATCH($F332,'11.3_Outliers-Plastic'!$F$5:$F$500,0))&lt;&gt;"N",
INDEX('11.3_Outliers-Plastic'!J$5:J$500,MATCH($F332,'11.3_Outliers-Plastic'!$F$5:$F$500,0)),""),"")</f>
        <v/>
      </c>
      <c r="Q332" s="8" t="str">
        <f>IFERROR(IF(INDEX('11.3_Outliers-Plastic'!$N$5:$N$500,MATCH($F332,'11.3_Outliers-Plastic'!$F$5:$F$500,0))&lt;&gt;"N",
INDEX('11.3_Outliers-Plastic'!K$5:K$500,MATCH($F332,'11.3_Outliers-Plastic'!$F$5:$F$500,0)),""),"")</f>
        <v/>
      </c>
      <c r="R332" s="14" t="str">
        <f>IFERROR(IF(INDEX('11.3_Outliers-Plastic'!$N$5:$N$500,MATCH($F332,'11.3_Outliers-Plastic'!$F$5:$F$500,0))&lt;&gt;"N",
INDEX('11.3_Outliers-Plastic'!L$5:L$500,MATCH($F332,'11.3_Outliers-Plastic'!$F$5:$F$500,0)),""),"")</f>
        <v/>
      </c>
      <c r="S332" s="12"/>
      <c r="T332" s="5"/>
      <c r="U332" s="5" t="s">
        <v>1569</v>
      </c>
      <c r="V332" s="14">
        <f>IFERROR(IF(INDEX('11.5_Outliers-Other_recovery'!$N$5:$N$500,MATCH($F332,'11.5_Outliers-Other_recovery'!$F$5:$F$500,0))&lt;&gt;"N",
INDEX('11.5_Outliers-Other_recovery'!J$5:J$500,MATCH($F332,'11.5_Outliers-Other_recovery'!$F$5:$F$500,0)),""),"")</f>
        <v>5</v>
      </c>
      <c r="W332" s="8">
        <f>IFERROR(IF(INDEX('11.5_Outliers-Other_recovery'!$N$5:$N$500,MATCH($F332,'11.5_Outliers-Other_recovery'!$F$5:$F$500,0))&lt;&gt;"N",
INDEX('11.5_Outliers-Other_recovery'!K$5:K$500,MATCH($F332,'11.5_Outliers-Other_recovery'!$F$5:$F$500,0)),""),"")</f>
        <v>2017</v>
      </c>
      <c r="X332" s="14" t="str">
        <f>IFERROR(IF(INDEX('11.5_Outliers-Other_recovery'!$N$5:$N$500,MATCH($F332,'11.5_Outliers-Other_recovery'!$F$5:$F$500,0))&lt;&gt;"N",
INDEX('11.5_Outliers-Other_recovery'!L$5:L$500,MATCH($F332,'11.5_Outliers-Other_recovery'!$F$5:$F$500,0)),""),"")</f>
        <v>WaW_303</v>
      </c>
      <c r="Y332" s="14">
        <f>IFERROR(IF(INDEX('11.4_Outliers-Formal_dry_recy'!$N$5:$N$500,MATCH($F332,'11.4_Outliers-Formal_dry_recy'!$F$5:$F$500,0))&lt;&gt;"N",
INDEX('11.4_Outliers-Formal_dry_recy'!J$5:J$500,MATCH($F332,'11.4_Outliers-Formal_dry_recy'!$F$5:$F$500,0)),""),"")</f>
        <v>0</v>
      </c>
      <c r="Z332" s="8">
        <f>IFERROR(IF(INDEX('11.4_Outliers-Formal_dry_recy'!$N$5:$N$500,MATCH($F332,'11.4_Outliers-Formal_dry_recy'!$F$5:$F$500,0))&lt;&gt;"N",
INDEX('11.4_Outliers-Formal_dry_recy'!K$5:K$500,MATCH($F332,'11.4_Outliers-Formal_dry_recy'!$F$5:$F$500,0)),""),"")</f>
        <v>2017</v>
      </c>
      <c r="AA332" s="14" t="str">
        <f>IFERROR(IF(INDEX('11.4_Outliers-Formal_dry_recy'!$N$5:$N$500,MATCH($F332,'11.4_Outliers-Formal_dry_recy'!$F$5:$F$500,0))&lt;&gt;"N",
INDEX('11.4_Outliers-Formal_dry_recy'!L$5:L$500,MATCH($F332,'11.4_Outliers-Formal_dry_recy'!$F$5:$F$500,0)),""),"")</f>
        <v>WaW_303</v>
      </c>
      <c r="AB332" s="14">
        <f>IFERROR(IF(INDEX('11.6_Outliers-Incineration'!$N$5:$N$500,MATCH($F332,'11.6_Outliers-Incineration'!$F$5:$F$500,0))&lt;&gt;"N",
INDEX('11.6_Outliers-Incineration'!J$5:J$500,MATCH($F332,'11.6_Outliers-Incineration'!$F$5:$F$500,0)),""),"")</f>
        <v>0</v>
      </c>
      <c r="AC332" s="8">
        <f>IFERROR(IF(INDEX('11.6_Outliers-Incineration'!$N$5:$N$500,MATCH($F332,'11.6_Outliers-Incineration'!$F$5:$F$500,0))&lt;&gt;"N",
INDEX('11.6_Outliers-Incineration'!K$5:K$500,MATCH($F332,'11.6_Outliers-Incineration'!$F$5:$F$500,0)),""),"")</f>
        <v>2017</v>
      </c>
      <c r="AD332" s="14" t="str">
        <f>IFERROR(IF(INDEX('11.6_Outliers-Incineration'!$N$5:$N$500,MATCH($F332,'11.6_Outliers-Incineration'!$F$5:$F$500,0))&lt;&gt;"N",
INDEX('11.6_Outliers-Incineration'!L$5:L$500,MATCH($F332,'11.6_Outliers-Incineration'!$F$5:$F$500,0)),""),"")</f>
        <v>WaW_303</v>
      </c>
      <c r="AE332" s="14">
        <v>0</v>
      </c>
      <c r="AF332" s="8">
        <v>2017</v>
      </c>
      <c r="AG332" s="14" t="s">
        <v>1297</v>
      </c>
      <c r="AI332" s="5"/>
      <c r="AJ332" s="5" t="s">
        <v>1569</v>
      </c>
      <c r="AK332" s="5">
        <f t="shared" si="5"/>
        <v>5</v>
      </c>
    </row>
    <row r="333" spans="1:37" x14ac:dyDescent="0.25">
      <c r="A333" s="5" t="s">
        <v>1308</v>
      </c>
      <c r="B333" s="5" t="s">
        <v>1300</v>
      </c>
      <c r="C333" s="5" t="s">
        <v>1299</v>
      </c>
      <c r="D333" s="5" t="s">
        <v>1038</v>
      </c>
      <c r="E333" s="5" t="s">
        <v>1310</v>
      </c>
      <c r="F333" s="5" t="s">
        <v>1309</v>
      </c>
      <c r="G333" s="5">
        <v>3</v>
      </c>
      <c r="H333" s="15">
        <v>1</v>
      </c>
      <c r="I333" s="4" t="s">
        <v>3303</v>
      </c>
      <c r="J333" s="13">
        <f>IFERROR(IF(INDEX('11.1_Outliers-Generation'!$N$5:$N$500,MATCH($F333,'11.1_Outliers-Generation'!$F$5:$F$500,0))&lt;&gt;"N",
INDEX('11.1_Outliers-Generation'!J$5:J$500,MATCH($F333,'11.1_Outliers-Generation'!$F$5:$F$500,0)),""),"")</f>
        <v>1.4219178082191781</v>
      </c>
      <c r="K333" s="8">
        <f>IFERROR(IF(INDEX('11.1_Outliers-Generation'!$N$5:$N$500,MATCH($F333,'11.1_Outliers-Generation'!$F$5:$F$500,0))&lt;&gt;"N",
INDEX('11.1_Outliers-Generation'!K$5:K$500,MATCH($F333,'11.1_Outliers-Generation'!$F$5:$F$500,0)),""),"")</f>
        <v>2007</v>
      </c>
      <c r="L333" s="13" t="str">
        <f>IFERROR(IF(INDEX('11.1_Outliers-Generation'!$N$5:$N$500,MATCH($F333,'11.1_Outliers-Generation'!$F$5:$F$500,0))&lt;&gt;"N",
INDEX('11.1_Outliers-Generation'!L$5:L$500,MATCH($F333,'11.1_Outliers-Generation'!$F$5:$F$500,0)),""),"")</f>
        <v>WaW_307</v>
      </c>
      <c r="M333" s="14" t="str">
        <f>IFERROR(IF(INDEX('11.2_Outliers-Collection_cov'!$N$5:$N$500,MATCH($F333,'11.2_Outliers-Collection_cov'!$F$5:$F$500,0))&lt;&gt;"N",
INDEX('11.2_Outliers-Collection_cov'!J$5:J$500,MATCH($F333,'11.2_Outliers-Collection_cov'!$F$5:$F$500,0)),""),"")</f>
        <v/>
      </c>
      <c r="N333" s="8" t="str">
        <f>IFERROR(IF(INDEX('11.2_Outliers-Collection_cov'!$N$5:$N$500,MATCH($F333,'11.2_Outliers-Collection_cov'!$F$5:$F$500,0))&lt;&gt;"N",
INDEX('11.2_Outliers-Collection_cov'!K$5:K$500,MATCH($F333,'11.2_Outliers-Collection_cov'!$F$5:$F$500,0)),""),"")</f>
        <v/>
      </c>
      <c r="O333" s="13" t="str">
        <f>IFERROR(IF(INDEX('11.2_Outliers-Collection_cov'!$N$5:$N$500,MATCH($F333,'11.2_Outliers-Collection_cov'!$F$5:$F$500,0))&lt;&gt;"N",
INDEX('11.2_Outliers-Collection_cov'!L$5:L$500,MATCH($F333,'11.2_Outliers-Collection_cov'!$F$5:$F$500,0)),""),"")</f>
        <v/>
      </c>
      <c r="P333" s="14">
        <f>IFERROR(IF(INDEX('11.3_Outliers-Plastic'!$N$5:$N$500,MATCH($F333,'11.3_Outliers-Plastic'!$F$5:$F$500,0))&lt;&gt;"N",
INDEX('11.3_Outliers-Plastic'!J$5:J$500,MATCH($F333,'11.3_Outliers-Plastic'!$F$5:$F$500,0)),""),"")</f>
        <v>17.399999999999999</v>
      </c>
      <c r="Q333" s="8">
        <f>IFERROR(IF(INDEX('11.3_Outliers-Plastic'!$N$5:$N$500,MATCH($F333,'11.3_Outliers-Plastic'!$F$5:$F$500,0))&lt;&gt;"N",
INDEX('11.3_Outliers-Plastic'!K$5:K$500,MATCH($F333,'11.3_Outliers-Plastic'!$F$5:$F$500,0)),""),"")</f>
        <v>2007</v>
      </c>
      <c r="R333" s="14" t="str">
        <f>IFERROR(IF(INDEX('11.3_Outliers-Plastic'!$N$5:$N$500,MATCH($F333,'11.3_Outliers-Plastic'!$F$5:$F$500,0))&lt;&gt;"N",
INDEX('11.3_Outliers-Plastic'!L$5:L$500,MATCH($F333,'11.3_Outliers-Plastic'!$F$5:$F$500,0)),""),"")</f>
        <v>WaW_307</v>
      </c>
      <c r="S333" s="12"/>
      <c r="T333" s="5"/>
      <c r="U333" s="5" t="s">
        <v>1569</v>
      </c>
      <c r="V333" s="14" t="str">
        <f>IFERROR(IF(INDEX('11.5_Outliers-Other_recovery'!$N$5:$N$500,MATCH($F333,'11.5_Outliers-Other_recovery'!$F$5:$F$500,0))&lt;&gt;"N",
INDEX('11.5_Outliers-Other_recovery'!J$5:J$500,MATCH($F333,'11.5_Outliers-Other_recovery'!$F$5:$F$500,0)),""),"")</f>
        <v/>
      </c>
      <c r="W333" s="8" t="str">
        <f>IFERROR(IF(INDEX('11.5_Outliers-Other_recovery'!$N$5:$N$500,MATCH($F333,'11.5_Outliers-Other_recovery'!$F$5:$F$500,0))&lt;&gt;"N",
INDEX('11.5_Outliers-Other_recovery'!K$5:K$500,MATCH($F333,'11.5_Outliers-Other_recovery'!$F$5:$F$500,0)),""),"")</f>
        <v/>
      </c>
      <c r="X333" s="14" t="str">
        <f>IFERROR(IF(INDEX('11.5_Outliers-Other_recovery'!$N$5:$N$500,MATCH($F333,'11.5_Outliers-Other_recovery'!$F$5:$F$500,0))&lt;&gt;"N",
INDEX('11.5_Outliers-Other_recovery'!L$5:L$500,MATCH($F333,'11.5_Outliers-Other_recovery'!$F$5:$F$500,0)),""),"")</f>
        <v/>
      </c>
      <c r="Y333" s="14" t="str">
        <f>IFERROR(IF(INDEX('11.4_Outliers-Formal_dry_recy'!$N$5:$N$500,MATCH($F333,'11.4_Outliers-Formal_dry_recy'!$F$5:$F$500,0))&lt;&gt;"N",
INDEX('11.4_Outliers-Formal_dry_recy'!J$5:J$500,MATCH($F333,'11.4_Outliers-Formal_dry_recy'!$F$5:$F$500,0)),""),"")</f>
        <v/>
      </c>
      <c r="Z333" s="8" t="str">
        <f>IFERROR(IF(INDEX('11.4_Outliers-Formal_dry_recy'!$N$5:$N$500,MATCH($F333,'11.4_Outliers-Formal_dry_recy'!$F$5:$F$500,0))&lt;&gt;"N",
INDEX('11.4_Outliers-Formal_dry_recy'!K$5:K$500,MATCH($F333,'11.4_Outliers-Formal_dry_recy'!$F$5:$F$500,0)),""),"")</f>
        <v/>
      </c>
      <c r="AA333" s="14" t="str">
        <f>IFERROR(IF(INDEX('11.4_Outliers-Formal_dry_recy'!$N$5:$N$500,MATCH($F333,'11.4_Outliers-Formal_dry_recy'!$F$5:$F$500,0))&lt;&gt;"N",
INDEX('11.4_Outliers-Formal_dry_recy'!L$5:L$500,MATCH($F333,'11.4_Outliers-Formal_dry_recy'!$F$5:$F$500,0)),""),"")</f>
        <v/>
      </c>
      <c r="AB333" s="14" t="str">
        <f>IFERROR(IF(INDEX('11.6_Outliers-Incineration'!$N$5:$N$500,MATCH($F333,'11.6_Outliers-Incineration'!$F$5:$F$500,0))&lt;&gt;"N",
INDEX('11.6_Outliers-Incineration'!J$5:J$500,MATCH($F333,'11.6_Outliers-Incineration'!$F$5:$F$500,0)),""),"")</f>
        <v/>
      </c>
      <c r="AC333" s="8" t="str">
        <f>IFERROR(IF(INDEX('11.6_Outliers-Incineration'!$N$5:$N$500,MATCH($F333,'11.6_Outliers-Incineration'!$F$5:$F$500,0))&lt;&gt;"N",
INDEX('11.6_Outliers-Incineration'!K$5:K$500,MATCH($F333,'11.6_Outliers-Incineration'!$F$5:$F$500,0)),""),"")</f>
        <v/>
      </c>
      <c r="AD333" s="14" t="str">
        <f>IFERROR(IF(INDEX('11.6_Outliers-Incineration'!$N$5:$N$500,MATCH($F333,'11.6_Outliers-Incineration'!$F$5:$F$500,0))&lt;&gt;"N",
INDEX('11.6_Outliers-Incineration'!L$5:L$500,MATCH($F333,'11.6_Outliers-Incineration'!$F$5:$F$500,0)),""),"")</f>
        <v/>
      </c>
      <c r="AE333" s="14" t="s">
        <v>1569</v>
      </c>
      <c r="AF333" s="8" t="s">
        <v>1569</v>
      </c>
      <c r="AG333" s="14" t="s">
        <v>1569</v>
      </c>
      <c r="AI333" s="5"/>
      <c r="AJ333" s="5" t="s">
        <v>1569</v>
      </c>
      <c r="AK333" s="5">
        <f t="shared" si="5"/>
        <v>2</v>
      </c>
    </row>
    <row r="334" spans="1:37" x14ac:dyDescent="0.25">
      <c r="A334" s="5" t="s">
        <v>554</v>
      </c>
      <c r="B334" s="5" t="s">
        <v>557</v>
      </c>
      <c r="C334" s="5" t="s">
        <v>556</v>
      </c>
      <c r="D334" s="5" t="s">
        <v>360</v>
      </c>
      <c r="E334" s="5" t="s">
        <v>558</v>
      </c>
      <c r="F334" s="5" t="s">
        <v>3304</v>
      </c>
      <c r="G334" s="5">
        <v>2</v>
      </c>
      <c r="H334" s="15">
        <v>1</v>
      </c>
      <c r="I334" s="4" t="s">
        <v>3297</v>
      </c>
      <c r="J334" s="13">
        <f>IFERROR(IF(INDEX('11.1_Outliers-Generation'!$N$5:$N$500,MATCH($F334,'11.1_Outliers-Generation'!$F$5:$F$500,0))&lt;&gt;"N",
INDEX('11.1_Outliers-Generation'!J$5:J$500,MATCH($F334,'11.1_Outliers-Generation'!$F$5:$F$500,0)),""),"")</f>
        <v>1.1099999999999999</v>
      </c>
      <c r="K334" s="8">
        <f>IFERROR(IF(INDEX('11.1_Outliers-Generation'!$N$5:$N$500,MATCH($F334,'11.1_Outliers-Generation'!$F$5:$F$500,0))&lt;&gt;"N",
INDEX('11.1_Outliers-Generation'!K$5:K$500,MATCH($F334,'11.1_Outliers-Generation'!$F$5:$F$500,0)),""),"")</f>
        <v>2013</v>
      </c>
      <c r="L334" s="13" t="str">
        <f>IFERROR(IF(INDEX('11.1_Outliers-Generation'!$N$5:$N$500,MATCH($F334,'11.1_Outliers-Generation'!$F$5:$F$500,0))&lt;&gt;"N",
INDEX('11.1_Outliers-Generation'!L$5:L$500,MATCH($F334,'11.1_Outliers-Generation'!$F$5:$F$500,0)),""),"")</f>
        <v>WaW_308</v>
      </c>
      <c r="M334" s="14" t="str">
        <f>IFERROR(IF(INDEX('11.2_Outliers-Collection_cov'!$N$5:$N$500,MATCH($F334,'11.2_Outliers-Collection_cov'!$F$5:$F$500,0))&lt;&gt;"N",
INDEX('11.2_Outliers-Collection_cov'!J$5:J$500,MATCH($F334,'11.2_Outliers-Collection_cov'!$F$5:$F$500,0)),""),"")</f>
        <v/>
      </c>
      <c r="N334" s="8" t="str">
        <f>IFERROR(IF(INDEX('11.2_Outliers-Collection_cov'!$N$5:$N$500,MATCH($F334,'11.2_Outliers-Collection_cov'!$F$5:$F$500,0))&lt;&gt;"N",
INDEX('11.2_Outliers-Collection_cov'!K$5:K$500,MATCH($F334,'11.2_Outliers-Collection_cov'!$F$5:$F$500,0)),""),"")</f>
        <v/>
      </c>
      <c r="O334" s="13" t="str">
        <f>IFERROR(IF(INDEX('11.2_Outliers-Collection_cov'!$N$5:$N$500,MATCH($F334,'11.2_Outliers-Collection_cov'!$F$5:$F$500,0))&lt;&gt;"N",
INDEX('11.2_Outliers-Collection_cov'!L$5:L$500,MATCH($F334,'11.2_Outliers-Collection_cov'!$F$5:$F$500,0)),""),"")</f>
        <v/>
      </c>
      <c r="P334" s="14">
        <f>IFERROR(IF(INDEX('11.3_Outliers-Plastic'!$N$5:$N$500,MATCH($F334,'11.3_Outliers-Plastic'!$F$5:$F$500,0))&lt;&gt;"N",
INDEX('11.3_Outliers-Plastic'!J$5:J$500,MATCH($F334,'11.3_Outliers-Plastic'!$F$5:$F$500,0)),""),"")</f>
        <v>20</v>
      </c>
      <c r="Q334" s="8">
        <f>IFERROR(IF(INDEX('11.3_Outliers-Plastic'!$N$5:$N$500,MATCH($F334,'11.3_Outliers-Plastic'!$F$5:$F$500,0))&lt;&gt;"N",
INDEX('11.3_Outliers-Plastic'!K$5:K$500,MATCH($F334,'11.3_Outliers-Plastic'!$F$5:$F$500,0)),""),"")</f>
        <v>2013</v>
      </c>
      <c r="R334" s="14" t="str">
        <f>IFERROR(IF(INDEX('11.3_Outliers-Plastic'!$N$5:$N$500,MATCH($F334,'11.3_Outliers-Plastic'!$F$5:$F$500,0))&lt;&gt;"N",
INDEX('11.3_Outliers-Plastic'!L$5:L$500,MATCH($F334,'11.3_Outliers-Plastic'!$F$5:$F$500,0)),""),"")</f>
        <v>WaW_308</v>
      </c>
      <c r="S334" s="12"/>
      <c r="T334" s="5"/>
      <c r="U334" s="5" t="s">
        <v>1569</v>
      </c>
      <c r="V334" s="14" t="str">
        <f>IFERROR(IF(INDEX('11.5_Outliers-Other_recovery'!$N$5:$N$500,MATCH($F334,'11.5_Outliers-Other_recovery'!$F$5:$F$500,0))&lt;&gt;"N",
INDEX('11.5_Outliers-Other_recovery'!J$5:J$500,MATCH($F334,'11.5_Outliers-Other_recovery'!$F$5:$F$500,0)),""),"")</f>
        <v/>
      </c>
      <c r="W334" s="8" t="str">
        <f>IFERROR(IF(INDEX('11.5_Outliers-Other_recovery'!$N$5:$N$500,MATCH($F334,'11.5_Outliers-Other_recovery'!$F$5:$F$500,0))&lt;&gt;"N",
INDEX('11.5_Outliers-Other_recovery'!K$5:K$500,MATCH($F334,'11.5_Outliers-Other_recovery'!$F$5:$F$500,0)),""),"")</f>
        <v/>
      </c>
      <c r="X334" s="14" t="str">
        <f>IFERROR(IF(INDEX('11.5_Outliers-Other_recovery'!$N$5:$N$500,MATCH($F334,'11.5_Outliers-Other_recovery'!$F$5:$F$500,0))&lt;&gt;"N",
INDEX('11.5_Outliers-Other_recovery'!L$5:L$500,MATCH($F334,'11.5_Outliers-Other_recovery'!$F$5:$F$500,0)),""),"")</f>
        <v/>
      </c>
      <c r="Y334" s="14" t="str">
        <f>IFERROR(IF(INDEX('11.4_Outliers-Formal_dry_recy'!$N$5:$N$500,MATCH($F334,'11.4_Outliers-Formal_dry_recy'!$F$5:$F$500,0))&lt;&gt;"N",
INDEX('11.4_Outliers-Formal_dry_recy'!J$5:J$500,MATCH($F334,'11.4_Outliers-Formal_dry_recy'!$F$5:$F$500,0)),""),"")</f>
        <v/>
      </c>
      <c r="Z334" s="8" t="str">
        <f>IFERROR(IF(INDEX('11.4_Outliers-Formal_dry_recy'!$N$5:$N$500,MATCH($F334,'11.4_Outliers-Formal_dry_recy'!$F$5:$F$500,0))&lt;&gt;"N",
INDEX('11.4_Outliers-Formal_dry_recy'!K$5:K$500,MATCH($F334,'11.4_Outliers-Formal_dry_recy'!$F$5:$F$500,0)),""),"")</f>
        <v/>
      </c>
      <c r="AA334" s="14" t="str">
        <f>IFERROR(IF(INDEX('11.4_Outliers-Formal_dry_recy'!$N$5:$N$500,MATCH($F334,'11.4_Outliers-Formal_dry_recy'!$F$5:$F$500,0))&lt;&gt;"N",
INDEX('11.4_Outliers-Formal_dry_recy'!L$5:L$500,MATCH($F334,'11.4_Outliers-Formal_dry_recy'!$F$5:$F$500,0)),""),"")</f>
        <v/>
      </c>
      <c r="AB334" s="14" t="str">
        <f>IFERROR(IF(INDEX('11.6_Outliers-Incineration'!$N$5:$N$500,MATCH($F334,'11.6_Outliers-Incineration'!$F$5:$F$500,0))&lt;&gt;"N",
INDEX('11.6_Outliers-Incineration'!J$5:J$500,MATCH($F334,'11.6_Outliers-Incineration'!$F$5:$F$500,0)),""),"")</f>
        <v/>
      </c>
      <c r="AC334" s="8" t="str">
        <f>IFERROR(IF(INDEX('11.6_Outliers-Incineration'!$N$5:$N$500,MATCH($F334,'11.6_Outliers-Incineration'!$F$5:$F$500,0))&lt;&gt;"N",
INDEX('11.6_Outliers-Incineration'!K$5:K$500,MATCH($F334,'11.6_Outliers-Incineration'!$F$5:$F$500,0)),""),"")</f>
        <v/>
      </c>
      <c r="AD334" s="14" t="str">
        <f>IFERROR(IF(INDEX('11.6_Outliers-Incineration'!$N$5:$N$500,MATCH($F334,'11.6_Outliers-Incineration'!$F$5:$F$500,0))&lt;&gt;"N",
INDEX('11.6_Outliers-Incineration'!L$5:L$500,MATCH($F334,'11.6_Outliers-Incineration'!$F$5:$F$500,0)),""),"")</f>
        <v/>
      </c>
      <c r="AE334" s="14" t="s">
        <v>1569</v>
      </c>
      <c r="AF334" s="8" t="s">
        <v>1569</v>
      </c>
      <c r="AG334" s="14" t="s">
        <v>1569</v>
      </c>
      <c r="AI334" s="5"/>
      <c r="AJ334" s="5" t="s">
        <v>1569</v>
      </c>
      <c r="AK334" s="5">
        <f t="shared" si="5"/>
        <v>2</v>
      </c>
    </row>
    <row r="335" spans="1:37" x14ac:dyDescent="0.25">
      <c r="A335" s="5" t="s">
        <v>304</v>
      </c>
      <c r="B335" s="5" t="s">
        <v>306</v>
      </c>
      <c r="C335" s="5" t="s">
        <v>305</v>
      </c>
      <c r="D335" s="5" t="s">
        <v>35</v>
      </c>
      <c r="E335" s="5" t="s">
        <v>307</v>
      </c>
      <c r="F335" s="5" t="s">
        <v>3200</v>
      </c>
      <c r="G335" s="5">
        <v>3</v>
      </c>
      <c r="H335" s="15">
        <v>1</v>
      </c>
      <c r="I335" s="4" t="s">
        <v>3202</v>
      </c>
      <c r="J335" s="13">
        <f>IFERROR(IF(INDEX('11.1_Outliers-Generation'!$N$5:$N$500,MATCH($F335,'11.1_Outliers-Generation'!$F$5:$F$500,0))&lt;&gt;"N",
INDEX('11.1_Outliers-Generation'!J$5:J$500,MATCH($F335,'11.1_Outliers-Generation'!$F$5:$F$500,0)),""),"")</f>
        <v>2.2958939338205342</v>
      </c>
      <c r="K335" s="8">
        <f>IFERROR(IF(INDEX('11.1_Outliers-Generation'!$N$5:$N$500,MATCH($F335,'11.1_Outliers-Generation'!$F$5:$F$500,0))&lt;&gt;"N",
INDEX('11.1_Outliers-Generation'!K$5:K$500,MATCH($F335,'11.1_Outliers-Generation'!$F$5:$F$500,0)),""),"")</f>
        <v>2014</v>
      </c>
      <c r="L335" s="13" t="str">
        <f>IFERROR(IF(INDEX('11.1_Outliers-Generation'!$N$5:$N$500,MATCH($F335,'11.1_Outliers-Generation'!$F$5:$F$500,0))&lt;&gt;"N",
INDEX('11.1_Outliers-Generation'!L$5:L$500,MATCH($F335,'11.1_Outliers-Generation'!$F$5:$F$500,0)),""),"")</f>
        <v>WaW_309</v>
      </c>
      <c r="M335" s="14" t="str">
        <f>IFERROR(IF(INDEX('11.2_Outliers-Collection_cov'!$N$5:$N$500,MATCH($F335,'11.2_Outliers-Collection_cov'!$F$5:$F$500,0))&lt;&gt;"N",
INDEX('11.2_Outliers-Collection_cov'!J$5:J$500,MATCH($F335,'11.2_Outliers-Collection_cov'!$F$5:$F$500,0)),""),"")</f>
        <v/>
      </c>
      <c r="N335" s="8" t="str">
        <f>IFERROR(IF(INDEX('11.2_Outliers-Collection_cov'!$N$5:$N$500,MATCH($F335,'11.2_Outliers-Collection_cov'!$F$5:$F$500,0))&lt;&gt;"N",
INDEX('11.2_Outliers-Collection_cov'!K$5:K$500,MATCH($F335,'11.2_Outliers-Collection_cov'!$F$5:$F$500,0)),""),"")</f>
        <v/>
      </c>
      <c r="O335" s="13" t="str">
        <f>IFERROR(IF(INDEX('11.2_Outliers-Collection_cov'!$N$5:$N$500,MATCH($F335,'11.2_Outliers-Collection_cov'!$F$5:$F$500,0))&lt;&gt;"N",
INDEX('11.2_Outliers-Collection_cov'!L$5:L$500,MATCH($F335,'11.2_Outliers-Collection_cov'!$F$5:$F$500,0)),""),"")</f>
        <v/>
      </c>
      <c r="P335" s="14">
        <f>IFERROR(IF(INDEX('11.3_Outliers-Plastic'!$N$5:$N$500,MATCH($F335,'11.3_Outliers-Plastic'!$F$5:$F$500,0))&lt;&gt;"N",
INDEX('11.3_Outliers-Plastic'!J$5:J$500,MATCH($F335,'11.3_Outliers-Plastic'!$F$5:$F$500,0)),""),"")</f>
        <v>10.402080416083216</v>
      </c>
      <c r="Q335" s="8">
        <f>IFERROR(IF(INDEX('11.3_Outliers-Plastic'!$N$5:$N$500,MATCH($F335,'11.3_Outliers-Plastic'!$F$5:$F$500,0))&lt;&gt;"N",
INDEX('11.3_Outliers-Plastic'!K$5:K$500,MATCH($F335,'11.3_Outliers-Plastic'!$F$5:$F$500,0)),""),"")</f>
        <v>2014</v>
      </c>
      <c r="R335" s="14" t="str">
        <f>IFERROR(IF(INDEX('11.3_Outliers-Plastic'!$N$5:$N$500,MATCH($F335,'11.3_Outliers-Plastic'!$F$5:$F$500,0))&lt;&gt;"N",
INDEX('11.3_Outliers-Plastic'!L$5:L$500,MATCH($F335,'11.3_Outliers-Plastic'!$F$5:$F$500,0)),""),"")</f>
        <v>WaW_309</v>
      </c>
      <c r="S335" s="12"/>
      <c r="T335" s="5"/>
      <c r="U335" s="5" t="s">
        <v>1569</v>
      </c>
      <c r="V335" s="14">
        <f>IFERROR(IF(INDEX('11.5_Outliers-Other_recovery'!$N$5:$N$500,MATCH($F335,'11.5_Outliers-Other_recovery'!$F$5:$F$500,0))&lt;&gt;"N",
INDEX('11.5_Outliers-Other_recovery'!J$5:J$500,MATCH($F335,'11.5_Outliers-Other_recovery'!$F$5:$F$500,0)),""),"")</f>
        <v>15</v>
      </c>
      <c r="W335" s="8">
        <f>IFERROR(IF(INDEX('11.5_Outliers-Other_recovery'!$N$5:$N$500,MATCH($F335,'11.5_Outliers-Other_recovery'!$F$5:$F$500,0))&lt;&gt;"N",
INDEX('11.5_Outliers-Other_recovery'!K$5:K$500,MATCH($F335,'11.5_Outliers-Other_recovery'!$F$5:$F$500,0)),""),"")</f>
        <v>2014</v>
      </c>
      <c r="X335" s="14" t="str">
        <f>IFERROR(IF(INDEX('11.5_Outliers-Other_recovery'!$N$5:$N$500,MATCH($F335,'11.5_Outliers-Other_recovery'!$F$5:$F$500,0))&lt;&gt;"N",
INDEX('11.5_Outliers-Other_recovery'!L$5:L$500,MATCH($F335,'11.5_Outliers-Other_recovery'!$F$5:$F$500,0)),""),"")</f>
        <v>WaW_309</v>
      </c>
      <c r="Y335" s="14">
        <f>IFERROR(IF(INDEX('11.4_Outliers-Formal_dry_recy'!$N$5:$N$500,MATCH($F335,'11.4_Outliers-Formal_dry_recy'!$F$5:$F$500,0))&lt;&gt;"N",
INDEX('11.4_Outliers-Formal_dry_recy'!J$5:J$500,MATCH($F335,'11.4_Outliers-Formal_dry_recy'!$F$5:$F$500,0)),""),"")</f>
        <v>10</v>
      </c>
      <c r="Z335" s="8">
        <f>IFERROR(IF(INDEX('11.4_Outliers-Formal_dry_recy'!$N$5:$N$500,MATCH($F335,'11.4_Outliers-Formal_dry_recy'!$F$5:$F$500,0))&lt;&gt;"N",
INDEX('11.4_Outliers-Formal_dry_recy'!K$5:K$500,MATCH($F335,'11.4_Outliers-Formal_dry_recy'!$F$5:$F$500,0)),""),"")</f>
        <v>2014</v>
      </c>
      <c r="AA335" s="14" t="str">
        <f>IFERROR(IF(INDEX('11.4_Outliers-Formal_dry_recy'!$N$5:$N$500,MATCH($F335,'11.4_Outliers-Formal_dry_recy'!$F$5:$F$500,0))&lt;&gt;"N",
INDEX('11.4_Outliers-Formal_dry_recy'!L$5:L$500,MATCH($F335,'11.4_Outliers-Formal_dry_recy'!$F$5:$F$500,0)),""),"")</f>
        <v>WaW_309</v>
      </c>
      <c r="AB335" s="14">
        <f>IFERROR(IF(INDEX('11.6_Outliers-Incineration'!$N$5:$N$500,MATCH($F335,'11.6_Outliers-Incineration'!$F$5:$F$500,0))&lt;&gt;"N",
INDEX('11.6_Outliers-Incineration'!J$5:J$500,MATCH($F335,'11.6_Outliers-Incineration'!$F$5:$F$500,0)),""),"")</f>
        <v>10</v>
      </c>
      <c r="AC335" s="8">
        <f>IFERROR(IF(INDEX('11.6_Outliers-Incineration'!$N$5:$N$500,MATCH($F335,'11.6_Outliers-Incineration'!$F$5:$F$500,0))&lt;&gt;"N",
INDEX('11.6_Outliers-Incineration'!K$5:K$500,MATCH($F335,'11.6_Outliers-Incineration'!$F$5:$F$500,0)),""),"")</f>
        <v>2014</v>
      </c>
      <c r="AD335" s="14" t="str">
        <f>IFERROR(IF(INDEX('11.6_Outliers-Incineration'!$N$5:$N$500,MATCH($F335,'11.6_Outliers-Incineration'!$F$5:$F$500,0))&lt;&gt;"N",
INDEX('11.6_Outliers-Incineration'!L$5:L$500,MATCH($F335,'11.6_Outliers-Incineration'!$F$5:$F$500,0)),""),"")</f>
        <v>WaW_309</v>
      </c>
      <c r="AE335" s="14">
        <v>100</v>
      </c>
      <c r="AF335" s="8">
        <v>2014</v>
      </c>
      <c r="AG335" s="14" t="s">
        <v>304</v>
      </c>
      <c r="AI335" s="5"/>
      <c r="AJ335" s="5" t="s">
        <v>1569</v>
      </c>
      <c r="AK335" s="5">
        <f t="shared" si="5"/>
        <v>6</v>
      </c>
    </row>
    <row r="336" spans="1:37" x14ac:dyDescent="0.25">
      <c r="A336" s="5" t="s">
        <v>308</v>
      </c>
      <c r="B336" s="5" t="s">
        <v>306</v>
      </c>
      <c r="C336" s="5" t="s">
        <v>305</v>
      </c>
      <c r="D336" s="5" t="s">
        <v>35</v>
      </c>
      <c r="E336" s="5" t="s">
        <v>309</v>
      </c>
      <c r="F336" s="5" t="s">
        <v>3201</v>
      </c>
      <c r="G336" s="5">
        <v>3</v>
      </c>
      <c r="H336" s="15">
        <v>1</v>
      </c>
      <c r="I336" s="4" t="s">
        <v>3202</v>
      </c>
      <c r="J336" s="13">
        <f>IFERROR(IF(INDEX('11.1_Outliers-Generation'!$N$5:$N$500,MATCH($F336,'11.1_Outliers-Generation'!$F$5:$F$500,0))&lt;&gt;"N",
INDEX('11.1_Outliers-Generation'!J$5:J$500,MATCH($F336,'11.1_Outliers-Generation'!$F$5:$F$500,0)),""),"")</f>
        <v>1.9785961092109545</v>
      </c>
      <c r="K336" s="8">
        <f>IFERROR(IF(INDEX('11.1_Outliers-Generation'!$N$5:$N$500,MATCH($F336,'11.1_Outliers-Generation'!$F$5:$F$500,0))&lt;&gt;"N",
INDEX('11.1_Outliers-Generation'!K$5:K$500,MATCH($F336,'11.1_Outliers-Generation'!$F$5:$F$500,0)),""),"")</f>
        <v>2014</v>
      </c>
      <c r="L336" s="13" t="str">
        <f>IFERROR(IF(INDEX('11.1_Outliers-Generation'!$N$5:$N$500,MATCH($F336,'11.1_Outliers-Generation'!$F$5:$F$500,0))&lt;&gt;"N",
INDEX('11.1_Outliers-Generation'!L$5:L$500,MATCH($F336,'11.1_Outliers-Generation'!$F$5:$F$500,0)),""),"")</f>
        <v>WaW_310</v>
      </c>
      <c r="M336" s="14" t="str">
        <f>IFERROR(IF(INDEX('11.2_Outliers-Collection_cov'!$N$5:$N$500,MATCH($F336,'11.2_Outliers-Collection_cov'!$F$5:$F$500,0))&lt;&gt;"N",
INDEX('11.2_Outliers-Collection_cov'!J$5:J$500,MATCH($F336,'11.2_Outliers-Collection_cov'!$F$5:$F$500,0)),""),"")</f>
        <v/>
      </c>
      <c r="N336" s="8" t="str">
        <f>IFERROR(IF(INDEX('11.2_Outliers-Collection_cov'!$N$5:$N$500,MATCH($F336,'11.2_Outliers-Collection_cov'!$F$5:$F$500,0))&lt;&gt;"N",
INDEX('11.2_Outliers-Collection_cov'!K$5:K$500,MATCH($F336,'11.2_Outliers-Collection_cov'!$F$5:$F$500,0)),""),"")</f>
        <v/>
      </c>
      <c r="O336" s="13" t="str">
        <f>IFERROR(IF(INDEX('11.2_Outliers-Collection_cov'!$N$5:$N$500,MATCH($F336,'11.2_Outliers-Collection_cov'!$F$5:$F$500,0))&lt;&gt;"N",
INDEX('11.2_Outliers-Collection_cov'!L$5:L$500,MATCH($F336,'11.2_Outliers-Collection_cov'!$F$5:$F$500,0)),""),"")</f>
        <v/>
      </c>
      <c r="P336" s="14">
        <f>IFERROR(IF(INDEX('11.3_Outliers-Plastic'!$N$5:$N$500,MATCH($F336,'11.3_Outliers-Plastic'!$F$5:$F$500,0))&lt;&gt;"N",
INDEX('11.3_Outliers-Plastic'!J$5:J$500,MATCH($F336,'11.3_Outliers-Plastic'!$F$5:$F$500,0)),""),"")</f>
        <v>8.1918081918081906</v>
      </c>
      <c r="Q336" s="8">
        <f>IFERROR(IF(INDEX('11.3_Outliers-Plastic'!$N$5:$N$500,MATCH($F336,'11.3_Outliers-Plastic'!$F$5:$F$500,0))&lt;&gt;"N",
INDEX('11.3_Outliers-Plastic'!K$5:K$500,MATCH($F336,'11.3_Outliers-Plastic'!$F$5:$F$500,0)),""),"")</f>
        <v>2014</v>
      </c>
      <c r="R336" s="14" t="str">
        <f>IFERROR(IF(INDEX('11.3_Outliers-Plastic'!$N$5:$N$500,MATCH($F336,'11.3_Outliers-Plastic'!$F$5:$F$500,0))&lt;&gt;"N",
INDEX('11.3_Outliers-Plastic'!L$5:L$500,MATCH($F336,'11.3_Outliers-Plastic'!$F$5:$F$500,0)),""),"")</f>
        <v>WaW_310</v>
      </c>
      <c r="S336" s="12"/>
      <c r="T336" s="5"/>
      <c r="U336" s="5" t="s">
        <v>1569</v>
      </c>
      <c r="V336" s="14">
        <f>IFERROR(IF(INDEX('11.5_Outliers-Other_recovery'!$N$5:$N$500,MATCH($F336,'11.5_Outliers-Other_recovery'!$F$5:$F$500,0))&lt;&gt;"N",
INDEX('11.5_Outliers-Other_recovery'!J$5:J$500,MATCH($F336,'11.5_Outliers-Other_recovery'!$F$5:$F$500,0)),""),"")</f>
        <v>0</v>
      </c>
      <c r="W336" s="8">
        <f>IFERROR(IF(INDEX('11.5_Outliers-Other_recovery'!$N$5:$N$500,MATCH($F336,'11.5_Outliers-Other_recovery'!$F$5:$F$500,0))&lt;&gt;"N",
INDEX('11.5_Outliers-Other_recovery'!K$5:K$500,MATCH($F336,'11.5_Outliers-Other_recovery'!$F$5:$F$500,0)),""),"")</f>
        <v>2014</v>
      </c>
      <c r="X336" s="14" t="str">
        <f>IFERROR(IF(INDEX('11.5_Outliers-Other_recovery'!$N$5:$N$500,MATCH($F336,'11.5_Outliers-Other_recovery'!$F$5:$F$500,0))&lt;&gt;"N",
INDEX('11.5_Outliers-Other_recovery'!L$5:L$500,MATCH($F336,'11.5_Outliers-Other_recovery'!$F$5:$F$500,0)),""),"")</f>
        <v>WaW_310</v>
      </c>
      <c r="Y336" s="14">
        <f>IFERROR(IF(INDEX('11.4_Outliers-Formal_dry_recy'!$N$5:$N$500,MATCH($F336,'11.4_Outliers-Formal_dry_recy'!$F$5:$F$500,0))&lt;&gt;"N",
INDEX('11.4_Outliers-Formal_dry_recy'!J$5:J$500,MATCH($F336,'11.4_Outliers-Formal_dry_recy'!$F$5:$F$500,0)),""),"")</f>
        <v>32</v>
      </c>
      <c r="Z336" s="8">
        <f>IFERROR(IF(INDEX('11.4_Outliers-Formal_dry_recy'!$N$5:$N$500,MATCH($F336,'11.4_Outliers-Formal_dry_recy'!$F$5:$F$500,0))&lt;&gt;"N",
INDEX('11.4_Outliers-Formal_dry_recy'!K$5:K$500,MATCH($F336,'11.4_Outliers-Formal_dry_recy'!$F$5:$F$500,0)),""),"")</f>
        <v>2014</v>
      </c>
      <c r="AA336" s="14" t="str">
        <f>IFERROR(IF(INDEX('11.4_Outliers-Formal_dry_recy'!$N$5:$N$500,MATCH($F336,'11.4_Outliers-Formal_dry_recy'!$F$5:$F$500,0))&lt;&gt;"N",
INDEX('11.4_Outliers-Formal_dry_recy'!L$5:L$500,MATCH($F336,'11.4_Outliers-Formal_dry_recy'!$F$5:$F$500,0)),""),"")</f>
        <v>WaW_310</v>
      </c>
      <c r="AB336" s="14">
        <f>IFERROR(IF(INDEX('11.6_Outliers-Incineration'!$N$5:$N$500,MATCH($F336,'11.6_Outliers-Incineration'!$F$5:$F$500,0))&lt;&gt;"N",
INDEX('11.6_Outliers-Incineration'!J$5:J$500,MATCH($F336,'11.6_Outliers-Incineration'!$F$5:$F$500,0)),""),"")</f>
        <v>0</v>
      </c>
      <c r="AC336" s="8">
        <f>IFERROR(IF(INDEX('11.6_Outliers-Incineration'!$N$5:$N$500,MATCH($F336,'11.6_Outliers-Incineration'!$F$5:$F$500,0))&lt;&gt;"N",
INDEX('11.6_Outliers-Incineration'!K$5:K$500,MATCH($F336,'11.6_Outliers-Incineration'!$F$5:$F$500,0)),""),"")</f>
        <v>2014</v>
      </c>
      <c r="AD336" s="14" t="str">
        <f>IFERROR(IF(INDEX('11.6_Outliers-Incineration'!$N$5:$N$500,MATCH($F336,'11.6_Outliers-Incineration'!$F$5:$F$500,0))&lt;&gt;"N",
INDEX('11.6_Outliers-Incineration'!L$5:L$500,MATCH($F336,'11.6_Outliers-Incineration'!$F$5:$F$500,0)),""),"")</f>
        <v>WaW_310</v>
      </c>
      <c r="AE336" s="14">
        <v>100</v>
      </c>
      <c r="AF336" s="8">
        <v>2014</v>
      </c>
      <c r="AG336" s="14" t="s">
        <v>308</v>
      </c>
      <c r="AI336" s="5"/>
      <c r="AJ336" s="5" t="s">
        <v>1569</v>
      </c>
      <c r="AK336" s="5">
        <f t="shared" si="5"/>
        <v>6</v>
      </c>
    </row>
    <row r="337" spans="1:37" x14ac:dyDescent="0.25">
      <c r="A337" s="5" t="s">
        <v>964</v>
      </c>
      <c r="B337" s="5" t="s">
        <v>967</v>
      </c>
      <c r="C337" s="5" t="s">
        <v>966</v>
      </c>
      <c r="D337" s="5" t="s">
        <v>620</v>
      </c>
      <c r="E337" s="5" t="s">
        <v>968</v>
      </c>
      <c r="F337" s="5" t="s">
        <v>965</v>
      </c>
      <c r="G337" s="5">
        <v>2</v>
      </c>
      <c r="H337" s="15">
        <v>1</v>
      </c>
      <c r="I337" s="4"/>
      <c r="J337" s="13" t="str">
        <f>IFERROR(IF(INDEX('11.1_Outliers-Generation'!$N$5:$N$500,MATCH($F337,'11.1_Outliers-Generation'!$F$5:$F$500,0))&lt;&gt;"N",
INDEX('11.1_Outliers-Generation'!J$5:J$500,MATCH($F337,'11.1_Outliers-Generation'!$F$5:$F$500,0)),""),"")</f>
        <v/>
      </c>
      <c r="K337" s="8" t="str">
        <f>IFERROR(IF(INDEX('11.1_Outliers-Generation'!$N$5:$N$500,MATCH($F337,'11.1_Outliers-Generation'!$F$5:$F$500,0))&lt;&gt;"N",
INDEX('11.1_Outliers-Generation'!K$5:K$500,MATCH($F337,'11.1_Outliers-Generation'!$F$5:$F$500,0)),""),"")</f>
        <v/>
      </c>
      <c r="L337" s="13" t="str">
        <f>IFERROR(IF(INDEX('11.1_Outliers-Generation'!$N$5:$N$500,MATCH($F337,'11.1_Outliers-Generation'!$F$5:$F$500,0))&lt;&gt;"N",
INDEX('11.1_Outliers-Generation'!L$5:L$500,MATCH($F337,'11.1_Outliers-Generation'!$F$5:$F$500,0)),""),"")</f>
        <v/>
      </c>
      <c r="M337" s="14">
        <f>IFERROR(IF(INDEX('11.2_Outliers-Collection_cov'!$N$5:$N$500,MATCH($F337,'11.2_Outliers-Collection_cov'!$F$5:$F$500,0))&lt;&gt;"N",
INDEX('11.2_Outliers-Collection_cov'!J$5:J$500,MATCH($F337,'11.2_Outliers-Collection_cov'!$F$5:$F$500,0)),""),"")</f>
        <v>93</v>
      </c>
      <c r="N337" s="8">
        <f>IFERROR(IF(INDEX('11.2_Outliers-Collection_cov'!$N$5:$N$500,MATCH($F337,'11.2_Outliers-Collection_cov'!$F$5:$F$500,0))&lt;&gt;"N",
INDEX('11.2_Outliers-Collection_cov'!K$5:K$500,MATCH($F337,'11.2_Outliers-Collection_cov'!$F$5:$F$500,0)),""),"")</f>
        <v>2016</v>
      </c>
      <c r="O337" s="13" t="str">
        <f>IFERROR(IF(INDEX('11.2_Outliers-Collection_cov'!$N$5:$N$500,MATCH($F337,'11.2_Outliers-Collection_cov'!$F$5:$F$500,0))&lt;&gt;"N",
INDEX('11.2_Outliers-Collection_cov'!L$5:L$500,MATCH($F337,'11.2_Outliers-Collection_cov'!$F$5:$F$500,0)),""),"")</f>
        <v>WaW_311</v>
      </c>
      <c r="P337" s="14">
        <f>IFERROR(IF(INDEX('11.3_Outliers-Plastic'!$N$5:$N$500,MATCH($F337,'11.3_Outliers-Plastic'!$F$5:$F$500,0))&lt;&gt;"N",
INDEX('11.3_Outliers-Plastic'!J$5:J$500,MATCH($F337,'11.3_Outliers-Plastic'!$F$5:$F$500,0)),""),"")</f>
        <v>9.1816367265469054</v>
      </c>
      <c r="Q337" s="8">
        <f>IFERROR(IF(INDEX('11.3_Outliers-Plastic'!$N$5:$N$500,MATCH($F337,'11.3_Outliers-Plastic'!$F$5:$F$500,0))&lt;&gt;"N",
INDEX('11.3_Outliers-Plastic'!K$5:K$500,MATCH($F337,'11.3_Outliers-Plastic'!$F$5:$F$500,0)),""),"")</f>
        <v>2016</v>
      </c>
      <c r="R337" s="14" t="str">
        <f>IFERROR(IF(INDEX('11.3_Outliers-Plastic'!$N$5:$N$500,MATCH($F337,'11.3_Outliers-Plastic'!$F$5:$F$500,0))&lt;&gt;"N",
INDEX('11.3_Outliers-Plastic'!L$5:L$500,MATCH($F337,'11.3_Outliers-Plastic'!$F$5:$F$500,0)),""),"")</f>
        <v>WaW_311</v>
      </c>
      <c r="S337" s="12"/>
      <c r="T337" s="5"/>
      <c r="U337" s="5" t="s">
        <v>1569</v>
      </c>
      <c r="V337" s="14">
        <f>IFERROR(IF(INDEX('11.5_Outliers-Other_recovery'!$N$5:$N$500,MATCH($F337,'11.5_Outliers-Other_recovery'!$F$5:$F$500,0))&lt;&gt;"N",
INDEX('11.5_Outliers-Other_recovery'!J$5:J$500,MATCH($F337,'11.5_Outliers-Other_recovery'!$F$5:$F$500,0)),""),"")</f>
        <v>0.97029108732619784</v>
      </c>
      <c r="W337" s="8">
        <f>IFERROR(IF(INDEX('11.5_Outliers-Other_recovery'!$N$5:$N$500,MATCH($F337,'11.5_Outliers-Other_recovery'!$F$5:$F$500,0))&lt;&gt;"N",
INDEX('11.5_Outliers-Other_recovery'!K$5:K$500,MATCH($F337,'11.5_Outliers-Other_recovery'!$F$5:$F$500,0)),""),"")</f>
        <v>2016</v>
      </c>
      <c r="X337" s="14" t="str">
        <f>IFERROR(IF(INDEX('11.5_Outliers-Other_recovery'!$N$5:$N$500,MATCH($F337,'11.5_Outliers-Other_recovery'!$F$5:$F$500,0))&lt;&gt;"N",
INDEX('11.5_Outliers-Other_recovery'!L$5:L$500,MATCH($F337,'11.5_Outliers-Other_recovery'!$F$5:$F$500,0)),""),"")</f>
        <v>WaW_311</v>
      </c>
      <c r="Y337" s="14">
        <f>IFERROR(IF(INDEX('11.4_Outliers-Formal_dry_recy'!$N$5:$N$500,MATCH($F337,'11.4_Outliers-Formal_dry_recy'!$F$5:$F$500,0))&lt;&gt;"N",
INDEX('11.4_Outliers-Formal_dry_recy'!J$5:J$500,MATCH($F337,'11.4_Outliers-Formal_dry_recy'!$F$5:$F$500,0)),""),"")</f>
        <v>0</v>
      </c>
      <c r="Z337" s="8">
        <f>IFERROR(IF(INDEX('11.4_Outliers-Formal_dry_recy'!$N$5:$N$500,MATCH($F337,'11.4_Outliers-Formal_dry_recy'!$F$5:$F$500,0))&lt;&gt;"N",
INDEX('11.4_Outliers-Formal_dry_recy'!K$5:K$500,MATCH($F337,'11.4_Outliers-Formal_dry_recy'!$F$5:$F$500,0)),""),"")</f>
        <v>2016</v>
      </c>
      <c r="AA337" s="14" t="str">
        <f>IFERROR(IF(INDEX('11.4_Outliers-Formal_dry_recy'!$N$5:$N$500,MATCH($F337,'11.4_Outliers-Formal_dry_recy'!$F$5:$F$500,0))&lt;&gt;"N",
INDEX('11.4_Outliers-Formal_dry_recy'!L$5:L$500,MATCH($F337,'11.4_Outliers-Formal_dry_recy'!$F$5:$F$500,0)),""),"")</f>
        <v>WaW_311</v>
      </c>
      <c r="AB337" s="14">
        <f>IFERROR(IF(INDEX('11.6_Outliers-Incineration'!$N$5:$N$500,MATCH($F337,'11.6_Outliers-Incineration'!$F$5:$F$500,0))&lt;&gt;"N",
INDEX('11.6_Outliers-Incineration'!J$5:J$500,MATCH($F337,'11.6_Outliers-Incineration'!$F$5:$F$500,0)),""),"")</f>
        <v>0</v>
      </c>
      <c r="AC337" s="8">
        <f>IFERROR(IF(INDEX('11.6_Outliers-Incineration'!$N$5:$N$500,MATCH($F337,'11.6_Outliers-Incineration'!$F$5:$F$500,0))&lt;&gt;"N",
INDEX('11.6_Outliers-Incineration'!K$5:K$500,MATCH($F337,'11.6_Outliers-Incineration'!$F$5:$F$500,0)),""),"")</f>
        <v>2016</v>
      </c>
      <c r="AD337" s="14" t="str">
        <f>IFERROR(IF(INDEX('11.6_Outliers-Incineration'!$N$5:$N$500,MATCH($F337,'11.6_Outliers-Incineration'!$F$5:$F$500,0))&lt;&gt;"N",
INDEX('11.6_Outliers-Incineration'!L$5:L$500,MATCH($F337,'11.6_Outliers-Incineration'!$F$5:$F$500,0)),""),"")</f>
        <v>WaW_311</v>
      </c>
      <c r="AE337" s="14">
        <v>0</v>
      </c>
      <c r="AF337" s="8">
        <v>2016</v>
      </c>
      <c r="AG337" s="14" t="s">
        <v>964</v>
      </c>
      <c r="AI337" s="5"/>
      <c r="AJ337" s="5" t="s">
        <v>1569</v>
      </c>
      <c r="AK337" s="5">
        <f t="shared" si="5"/>
        <v>6</v>
      </c>
    </row>
    <row r="338" spans="1:37" x14ac:dyDescent="0.25">
      <c r="A338" s="5" t="s">
        <v>969</v>
      </c>
      <c r="B338" s="5" t="s">
        <v>967</v>
      </c>
      <c r="C338" s="5" t="s">
        <v>966</v>
      </c>
      <c r="D338" s="5" t="s">
        <v>620</v>
      </c>
      <c r="E338" s="5" t="s">
        <v>1589</v>
      </c>
      <c r="F338" s="5" t="s">
        <v>970</v>
      </c>
      <c r="G338" s="5">
        <v>2</v>
      </c>
      <c r="H338" s="15">
        <v>1</v>
      </c>
      <c r="I338" s="4"/>
      <c r="J338" s="13">
        <f>IFERROR(IF(INDEX('11.1_Outliers-Generation'!$N$5:$N$500,MATCH($F338,'11.1_Outliers-Generation'!$F$5:$F$500,0))&lt;&gt;"N",
INDEX('11.1_Outliers-Generation'!J$5:J$500,MATCH($F338,'11.1_Outliers-Generation'!$F$5:$F$500,0)),""),"")</f>
        <v>0.97849469716192294</v>
      </c>
      <c r="K338" s="8">
        <f>IFERROR(IF(INDEX('11.1_Outliers-Generation'!$N$5:$N$500,MATCH($F338,'11.1_Outliers-Generation'!$F$5:$F$500,0))&lt;&gt;"N",
INDEX('11.1_Outliers-Generation'!K$5:K$500,MATCH($F338,'11.1_Outliers-Generation'!$F$5:$F$500,0)),""),"")</f>
        <v>2016</v>
      </c>
      <c r="L338" s="13" t="str">
        <f>IFERROR(IF(INDEX('11.1_Outliers-Generation'!$N$5:$N$500,MATCH($F338,'11.1_Outliers-Generation'!$F$5:$F$500,0))&lt;&gt;"N",
INDEX('11.1_Outliers-Generation'!L$5:L$500,MATCH($F338,'11.1_Outliers-Generation'!$F$5:$F$500,0)),""),"")</f>
        <v>WaW_312</v>
      </c>
      <c r="M338" s="14">
        <f>IFERROR(IF(INDEX('11.2_Outliers-Collection_cov'!$N$5:$N$500,MATCH($F338,'11.2_Outliers-Collection_cov'!$F$5:$F$500,0))&lt;&gt;"N",
INDEX('11.2_Outliers-Collection_cov'!J$5:J$500,MATCH($F338,'11.2_Outliers-Collection_cov'!$F$5:$F$500,0)),""),"")</f>
        <v>95.4</v>
      </c>
      <c r="N338" s="8">
        <f>IFERROR(IF(INDEX('11.2_Outliers-Collection_cov'!$N$5:$N$500,MATCH($F338,'11.2_Outliers-Collection_cov'!$F$5:$F$500,0))&lt;&gt;"N",
INDEX('11.2_Outliers-Collection_cov'!K$5:K$500,MATCH($F338,'11.2_Outliers-Collection_cov'!$F$5:$F$500,0)),""),"")</f>
        <v>2016</v>
      </c>
      <c r="O338" s="13" t="str">
        <f>IFERROR(IF(INDEX('11.2_Outliers-Collection_cov'!$N$5:$N$500,MATCH($F338,'11.2_Outliers-Collection_cov'!$F$5:$F$500,0))&lt;&gt;"N",
INDEX('11.2_Outliers-Collection_cov'!L$5:L$500,MATCH($F338,'11.2_Outliers-Collection_cov'!$F$5:$F$500,0)),""),"")</f>
        <v>WaW_312</v>
      </c>
      <c r="P338" s="14">
        <f>IFERROR(IF(INDEX('11.3_Outliers-Plastic'!$N$5:$N$500,MATCH($F338,'11.3_Outliers-Plastic'!$F$5:$F$500,0))&lt;&gt;"N",
INDEX('11.3_Outliers-Plastic'!J$5:J$500,MATCH($F338,'11.3_Outliers-Plastic'!$F$5:$F$500,0)),""),"")</f>
        <v>10.51051051051051</v>
      </c>
      <c r="Q338" s="8">
        <f>IFERROR(IF(INDEX('11.3_Outliers-Plastic'!$N$5:$N$500,MATCH($F338,'11.3_Outliers-Plastic'!$F$5:$F$500,0))&lt;&gt;"N",
INDEX('11.3_Outliers-Plastic'!K$5:K$500,MATCH($F338,'11.3_Outliers-Plastic'!$F$5:$F$500,0)),""),"")</f>
        <v>2016</v>
      </c>
      <c r="R338" s="14" t="str">
        <f>IFERROR(IF(INDEX('11.3_Outliers-Plastic'!$N$5:$N$500,MATCH($F338,'11.3_Outliers-Plastic'!$F$5:$F$500,0))&lt;&gt;"N",
INDEX('11.3_Outliers-Plastic'!L$5:L$500,MATCH($F338,'11.3_Outliers-Plastic'!$F$5:$F$500,0)),""),"")</f>
        <v>WaW_312</v>
      </c>
      <c r="S338" s="12"/>
      <c r="T338" s="5"/>
      <c r="U338" s="5" t="s">
        <v>1569</v>
      </c>
      <c r="V338" s="14">
        <f>IFERROR(IF(INDEX('11.5_Outliers-Other_recovery'!$N$5:$N$500,MATCH($F338,'11.5_Outliers-Other_recovery'!$F$5:$F$500,0))&lt;&gt;"N",
INDEX('11.5_Outliers-Other_recovery'!J$5:J$500,MATCH($F338,'11.5_Outliers-Other_recovery'!$F$5:$F$500,0)),""),"")</f>
        <v>0.53937432578209277</v>
      </c>
      <c r="W338" s="8">
        <f>IFERROR(IF(INDEX('11.5_Outliers-Other_recovery'!$N$5:$N$500,MATCH($F338,'11.5_Outliers-Other_recovery'!$F$5:$F$500,0))&lt;&gt;"N",
INDEX('11.5_Outliers-Other_recovery'!K$5:K$500,MATCH($F338,'11.5_Outliers-Other_recovery'!$F$5:$F$500,0)),""),"")</f>
        <v>2016</v>
      </c>
      <c r="X338" s="14" t="str">
        <f>IFERROR(IF(INDEX('11.5_Outliers-Other_recovery'!$N$5:$N$500,MATCH($F338,'11.5_Outliers-Other_recovery'!$F$5:$F$500,0))&lt;&gt;"N",
INDEX('11.5_Outliers-Other_recovery'!L$5:L$500,MATCH($F338,'11.5_Outliers-Other_recovery'!$F$5:$F$500,0)),""),"")</f>
        <v>WaW_312</v>
      </c>
      <c r="Y338" s="14">
        <f>IFERROR(IF(INDEX('11.4_Outliers-Formal_dry_recy'!$N$5:$N$500,MATCH($F338,'11.4_Outliers-Formal_dry_recy'!$F$5:$F$500,0))&lt;&gt;"N",
INDEX('11.4_Outliers-Formal_dry_recy'!J$5:J$500,MATCH($F338,'11.4_Outliers-Formal_dry_recy'!$F$5:$F$500,0)),""),"")</f>
        <v>0</v>
      </c>
      <c r="Z338" s="8">
        <f>IFERROR(IF(INDEX('11.4_Outliers-Formal_dry_recy'!$N$5:$N$500,MATCH($F338,'11.4_Outliers-Formal_dry_recy'!$F$5:$F$500,0))&lt;&gt;"N",
INDEX('11.4_Outliers-Formal_dry_recy'!K$5:K$500,MATCH($F338,'11.4_Outliers-Formal_dry_recy'!$F$5:$F$500,0)),""),"")</f>
        <v>2016</v>
      </c>
      <c r="AA338" s="14" t="str">
        <f>IFERROR(IF(INDEX('11.4_Outliers-Formal_dry_recy'!$N$5:$N$500,MATCH($F338,'11.4_Outliers-Formal_dry_recy'!$F$5:$F$500,0))&lt;&gt;"N",
INDEX('11.4_Outliers-Formal_dry_recy'!L$5:L$500,MATCH($F338,'11.4_Outliers-Formal_dry_recy'!$F$5:$F$500,0)),""),"")</f>
        <v>WaW_312</v>
      </c>
      <c r="AB338" s="14">
        <f>IFERROR(IF(INDEX('11.6_Outliers-Incineration'!$N$5:$N$500,MATCH($F338,'11.6_Outliers-Incineration'!$F$5:$F$500,0))&lt;&gt;"N",
INDEX('11.6_Outliers-Incineration'!J$5:J$500,MATCH($F338,'11.6_Outliers-Incineration'!$F$5:$F$500,0)),""),"")</f>
        <v>0</v>
      </c>
      <c r="AC338" s="8">
        <f>IFERROR(IF(INDEX('11.6_Outliers-Incineration'!$N$5:$N$500,MATCH($F338,'11.6_Outliers-Incineration'!$F$5:$F$500,0))&lt;&gt;"N",
INDEX('11.6_Outliers-Incineration'!K$5:K$500,MATCH($F338,'11.6_Outliers-Incineration'!$F$5:$F$500,0)),""),"")</f>
        <v>2016</v>
      </c>
      <c r="AD338" s="14" t="str">
        <f>IFERROR(IF(INDEX('11.6_Outliers-Incineration'!$N$5:$N$500,MATCH($F338,'11.6_Outliers-Incineration'!$F$5:$F$500,0))&lt;&gt;"N",
INDEX('11.6_Outliers-Incineration'!L$5:L$500,MATCH($F338,'11.6_Outliers-Incineration'!$F$5:$F$500,0)),""),"")</f>
        <v>WaW_312</v>
      </c>
      <c r="AE338" s="14">
        <v>0</v>
      </c>
      <c r="AF338" s="8">
        <v>2016</v>
      </c>
      <c r="AG338" s="14" t="s">
        <v>969</v>
      </c>
      <c r="AI338" s="5"/>
      <c r="AJ338" s="5" t="s">
        <v>1569</v>
      </c>
      <c r="AK338" s="5">
        <f t="shared" si="5"/>
        <v>7</v>
      </c>
    </row>
    <row r="339" spans="1:37" x14ac:dyDescent="0.25">
      <c r="A339" s="5" t="s">
        <v>971</v>
      </c>
      <c r="B339" s="5" t="s">
        <v>967</v>
      </c>
      <c r="C339" s="5" t="s">
        <v>966</v>
      </c>
      <c r="D339" s="5" t="s">
        <v>620</v>
      </c>
      <c r="E339" s="5" t="s">
        <v>973</v>
      </c>
      <c r="F339" s="5" t="s">
        <v>972</v>
      </c>
      <c r="G339" s="5">
        <v>2</v>
      </c>
      <c r="H339" s="15">
        <v>1</v>
      </c>
      <c r="I339" s="4"/>
      <c r="J339" s="13">
        <f>IFERROR(IF(INDEX('11.1_Outliers-Generation'!$N$5:$N$500,MATCH($F339,'11.1_Outliers-Generation'!$F$5:$F$500,0))&lt;&gt;"N",
INDEX('11.1_Outliers-Generation'!J$5:J$500,MATCH($F339,'11.1_Outliers-Generation'!$F$5:$F$500,0)),""),"")</f>
        <v>0.72716016213627388</v>
      </c>
      <c r="K339" s="8">
        <f>IFERROR(IF(INDEX('11.1_Outliers-Generation'!$N$5:$N$500,MATCH($F339,'11.1_Outliers-Generation'!$F$5:$F$500,0))&lt;&gt;"N",
INDEX('11.1_Outliers-Generation'!K$5:K$500,MATCH($F339,'11.1_Outliers-Generation'!$F$5:$F$500,0)),""),"")</f>
        <v>2016</v>
      </c>
      <c r="L339" s="13" t="str">
        <f>IFERROR(IF(INDEX('11.1_Outliers-Generation'!$N$5:$N$500,MATCH($F339,'11.1_Outliers-Generation'!$F$5:$F$500,0))&lt;&gt;"N",
INDEX('11.1_Outliers-Generation'!L$5:L$500,MATCH($F339,'11.1_Outliers-Generation'!$F$5:$F$500,0)),""),"")</f>
        <v>WaW_313</v>
      </c>
      <c r="M339" s="14">
        <f>IFERROR(IF(INDEX('11.2_Outliers-Collection_cov'!$N$5:$N$500,MATCH($F339,'11.2_Outliers-Collection_cov'!$F$5:$F$500,0))&lt;&gt;"N",
INDEX('11.2_Outliers-Collection_cov'!J$5:J$500,MATCH($F339,'11.2_Outliers-Collection_cov'!$F$5:$F$500,0)),""),"")</f>
        <v>71</v>
      </c>
      <c r="N339" s="8">
        <f>IFERROR(IF(INDEX('11.2_Outliers-Collection_cov'!$N$5:$N$500,MATCH($F339,'11.2_Outliers-Collection_cov'!$F$5:$F$500,0))&lt;&gt;"N",
INDEX('11.2_Outliers-Collection_cov'!K$5:K$500,MATCH($F339,'11.2_Outliers-Collection_cov'!$F$5:$F$500,0)),""),"")</f>
        <v>2016</v>
      </c>
      <c r="O339" s="13" t="str">
        <f>IFERROR(IF(INDEX('11.2_Outliers-Collection_cov'!$N$5:$N$500,MATCH($F339,'11.2_Outliers-Collection_cov'!$F$5:$F$500,0))&lt;&gt;"N",
INDEX('11.2_Outliers-Collection_cov'!L$5:L$500,MATCH($F339,'11.2_Outliers-Collection_cov'!$F$5:$F$500,0)),""),"")</f>
        <v>WaW_313</v>
      </c>
      <c r="P339" s="14">
        <f>IFERROR(IF(INDEX('11.3_Outliers-Plastic'!$N$5:$N$500,MATCH($F339,'11.3_Outliers-Plastic'!$F$5:$F$500,0))&lt;&gt;"N",
INDEX('11.3_Outliers-Plastic'!J$5:J$500,MATCH($F339,'11.3_Outliers-Plastic'!$F$5:$F$500,0)),""),"")</f>
        <v>10.51051051051051</v>
      </c>
      <c r="Q339" s="8">
        <f>IFERROR(IF(INDEX('11.3_Outliers-Plastic'!$N$5:$N$500,MATCH($F339,'11.3_Outliers-Plastic'!$F$5:$F$500,0))&lt;&gt;"N",
INDEX('11.3_Outliers-Plastic'!K$5:K$500,MATCH($F339,'11.3_Outliers-Plastic'!$F$5:$F$500,0)),""),"")</f>
        <v>2016</v>
      </c>
      <c r="R339" s="14" t="str">
        <f>IFERROR(IF(INDEX('11.3_Outliers-Plastic'!$N$5:$N$500,MATCH($F339,'11.3_Outliers-Plastic'!$F$5:$F$500,0))&lt;&gt;"N",
INDEX('11.3_Outliers-Plastic'!L$5:L$500,MATCH($F339,'11.3_Outliers-Plastic'!$F$5:$F$500,0)),""),"")</f>
        <v>WaW_313</v>
      </c>
      <c r="S339" s="12"/>
      <c r="T339" s="5"/>
      <c r="U339" s="5" t="s">
        <v>1569</v>
      </c>
      <c r="V339" s="14">
        <f>IFERROR(IF(INDEX('11.5_Outliers-Other_recovery'!$N$5:$N$500,MATCH($F339,'11.5_Outliers-Other_recovery'!$F$5:$F$500,0))&lt;&gt;"N",
INDEX('11.5_Outliers-Other_recovery'!J$5:J$500,MATCH($F339,'11.5_Outliers-Other_recovery'!$F$5:$F$500,0)),""),"")</f>
        <v>18.758256274768822</v>
      </c>
      <c r="W339" s="8">
        <f>IFERROR(IF(INDEX('11.5_Outliers-Other_recovery'!$N$5:$N$500,MATCH($F339,'11.5_Outliers-Other_recovery'!$F$5:$F$500,0))&lt;&gt;"N",
INDEX('11.5_Outliers-Other_recovery'!K$5:K$500,MATCH($F339,'11.5_Outliers-Other_recovery'!$F$5:$F$500,0)),""),"")</f>
        <v>2016</v>
      </c>
      <c r="X339" s="14" t="str">
        <f>IFERROR(IF(INDEX('11.5_Outliers-Other_recovery'!$N$5:$N$500,MATCH($F339,'11.5_Outliers-Other_recovery'!$F$5:$F$500,0))&lt;&gt;"N",
INDEX('11.5_Outliers-Other_recovery'!L$5:L$500,MATCH($F339,'11.5_Outliers-Other_recovery'!$F$5:$F$500,0)),""),"")</f>
        <v>WaW_313</v>
      </c>
      <c r="Y339" s="14">
        <f>IFERROR(IF(INDEX('11.4_Outliers-Formal_dry_recy'!$N$5:$N$500,MATCH($F339,'11.4_Outliers-Formal_dry_recy'!$F$5:$F$500,0))&lt;&gt;"N",
INDEX('11.4_Outliers-Formal_dry_recy'!J$5:J$500,MATCH($F339,'11.4_Outliers-Formal_dry_recy'!$F$5:$F$500,0)),""),"")</f>
        <v>0</v>
      </c>
      <c r="Z339" s="8">
        <f>IFERROR(IF(INDEX('11.4_Outliers-Formal_dry_recy'!$N$5:$N$500,MATCH($F339,'11.4_Outliers-Formal_dry_recy'!$F$5:$F$500,0))&lt;&gt;"N",
INDEX('11.4_Outliers-Formal_dry_recy'!K$5:K$500,MATCH($F339,'11.4_Outliers-Formal_dry_recy'!$F$5:$F$500,0)),""),"")</f>
        <v>2016</v>
      </c>
      <c r="AA339" s="14" t="str">
        <f>IFERROR(IF(INDEX('11.4_Outliers-Formal_dry_recy'!$N$5:$N$500,MATCH($F339,'11.4_Outliers-Formal_dry_recy'!$F$5:$F$500,0))&lt;&gt;"N",
INDEX('11.4_Outliers-Formal_dry_recy'!L$5:L$500,MATCH($F339,'11.4_Outliers-Formal_dry_recy'!$F$5:$F$500,0)),""),"")</f>
        <v>WaW_313</v>
      </c>
      <c r="AB339" s="14">
        <f>IFERROR(IF(INDEX('11.6_Outliers-Incineration'!$N$5:$N$500,MATCH($F339,'11.6_Outliers-Incineration'!$F$5:$F$500,0))&lt;&gt;"N",
INDEX('11.6_Outliers-Incineration'!J$5:J$500,MATCH($F339,'11.6_Outliers-Incineration'!$F$5:$F$500,0)),""),"")</f>
        <v>0</v>
      </c>
      <c r="AC339" s="8">
        <f>IFERROR(IF(INDEX('11.6_Outliers-Incineration'!$N$5:$N$500,MATCH($F339,'11.6_Outliers-Incineration'!$F$5:$F$500,0))&lt;&gt;"N",
INDEX('11.6_Outliers-Incineration'!K$5:K$500,MATCH($F339,'11.6_Outliers-Incineration'!$F$5:$F$500,0)),""),"")</f>
        <v>2016</v>
      </c>
      <c r="AD339" s="14" t="str">
        <f>IFERROR(IF(INDEX('11.6_Outliers-Incineration'!$N$5:$N$500,MATCH($F339,'11.6_Outliers-Incineration'!$F$5:$F$500,0))&lt;&gt;"N",
INDEX('11.6_Outliers-Incineration'!L$5:L$500,MATCH($F339,'11.6_Outliers-Incineration'!$F$5:$F$500,0)),""),"")</f>
        <v>WaW_313</v>
      </c>
      <c r="AE339" s="14">
        <v>79.024390243902445</v>
      </c>
      <c r="AF339" s="8">
        <v>2016</v>
      </c>
      <c r="AG339" s="14" t="s">
        <v>971</v>
      </c>
      <c r="AI339" s="5"/>
      <c r="AJ339" s="5" t="s">
        <v>1569</v>
      </c>
      <c r="AK339" s="5">
        <f t="shared" si="5"/>
        <v>7</v>
      </c>
    </row>
    <row r="340" spans="1:37" x14ac:dyDescent="0.25">
      <c r="A340" s="5" t="s">
        <v>974</v>
      </c>
      <c r="B340" s="5" t="s">
        <v>967</v>
      </c>
      <c r="C340" s="5" t="s">
        <v>966</v>
      </c>
      <c r="D340" s="5" t="s">
        <v>620</v>
      </c>
      <c r="E340" s="5" t="s">
        <v>976</v>
      </c>
      <c r="F340" s="5" t="s">
        <v>975</v>
      </c>
      <c r="G340" s="5">
        <v>2</v>
      </c>
      <c r="H340" s="15">
        <v>1</v>
      </c>
      <c r="I340" s="4"/>
      <c r="J340" s="13">
        <f>IFERROR(IF(INDEX('11.1_Outliers-Generation'!$N$5:$N$500,MATCH($F340,'11.1_Outliers-Generation'!$F$5:$F$500,0))&lt;&gt;"N",
INDEX('11.1_Outliers-Generation'!J$5:J$500,MATCH($F340,'11.1_Outliers-Generation'!$F$5:$F$500,0)),""),"")</f>
        <v>1.2712743248119516</v>
      </c>
      <c r="K340" s="8">
        <f>IFERROR(IF(INDEX('11.1_Outliers-Generation'!$N$5:$N$500,MATCH($F340,'11.1_Outliers-Generation'!$F$5:$F$500,0))&lt;&gt;"N",
INDEX('11.1_Outliers-Generation'!K$5:K$500,MATCH($F340,'11.1_Outliers-Generation'!$F$5:$F$500,0)),""),"")</f>
        <v>2016</v>
      </c>
      <c r="L340" s="13" t="str">
        <f>IFERROR(IF(INDEX('11.1_Outliers-Generation'!$N$5:$N$500,MATCH($F340,'11.1_Outliers-Generation'!$F$5:$F$500,0))&lt;&gt;"N",
INDEX('11.1_Outliers-Generation'!L$5:L$500,MATCH($F340,'11.1_Outliers-Generation'!$F$5:$F$500,0)),""),"")</f>
        <v>WaW_314</v>
      </c>
      <c r="M340" s="14">
        <f>IFERROR(IF(INDEX('11.2_Outliers-Collection_cov'!$N$5:$N$500,MATCH($F340,'11.2_Outliers-Collection_cov'!$F$5:$F$500,0))&lt;&gt;"N",
INDEX('11.2_Outliers-Collection_cov'!J$5:J$500,MATCH($F340,'11.2_Outliers-Collection_cov'!$F$5:$F$500,0)),""),"")</f>
        <v>80.7</v>
      </c>
      <c r="N340" s="8">
        <f>IFERROR(IF(INDEX('11.2_Outliers-Collection_cov'!$N$5:$N$500,MATCH($F340,'11.2_Outliers-Collection_cov'!$F$5:$F$500,0))&lt;&gt;"N",
INDEX('11.2_Outliers-Collection_cov'!K$5:K$500,MATCH($F340,'11.2_Outliers-Collection_cov'!$F$5:$F$500,0)),""),"")</f>
        <v>2016</v>
      </c>
      <c r="O340" s="13" t="str">
        <f>IFERROR(IF(INDEX('11.2_Outliers-Collection_cov'!$N$5:$N$500,MATCH($F340,'11.2_Outliers-Collection_cov'!$F$5:$F$500,0))&lt;&gt;"N",
INDEX('11.2_Outliers-Collection_cov'!L$5:L$500,MATCH($F340,'11.2_Outliers-Collection_cov'!$F$5:$F$500,0)),""),"")</f>
        <v>WaW_314</v>
      </c>
      <c r="P340" s="14">
        <f>IFERROR(IF(INDEX('11.3_Outliers-Plastic'!$N$5:$N$500,MATCH($F340,'11.3_Outliers-Plastic'!$F$5:$F$500,0))&lt;&gt;"N",
INDEX('11.3_Outliers-Plastic'!J$5:J$500,MATCH($F340,'11.3_Outliers-Plastic'!$F$5:$F$500,0)),""),"")</f>
        <v>3.9999999999999996</v>
      </c>
      <c r="Q340" s="8">
        <f>IFERROR(IF(INDEX('11.3_Outliers-Plastic'!$N$5:$N$500,MATCH($F340,'11.3_Outliers-Plastic'!$F$5:$F$500,0))&lt;&gt;"N",
INDEX('11.3_Outliers-Plastic'!K$5:K$500,MATCH($F340,'11.3_Outliers-Plastic'!$F$5:$F$500,0)),""),"")</f>
        <v>2016</v>
      </c>
      <c r="R340" s="14" t="str">
        <f>IFERROR(IF(INDEX('11.3_Outliers-Plastic'!$N$5:$N$500,MATCH($F340,'11.3_Outliers-Plastic'!$F$5:$F$500,0))&lt;&gt;"N",
INDEX('11.3_Outliers-Plastic'!L$5:L$500,MATCH($F340,'11.3_Outliers-Plastic'!$F$5:$F$500,0)),""),"")</f>
        <v>WaW_314</v>
      </c>
      <c r="S340" s="12"/>
      <c r="T340" s="5"/>
      <c r="U340" s="5" t="s">
        <v>1569</v>
      </c>
      <c r="V340" s="14">
        <f>IFERROR(IF(INDEX('11.5_Outliers-Other_recovery'!$N$5:$N$500,MATCH($F340,'11.5_Outliers-Other_recovery'!$F$5:$F$500,0))&lt;&gt;"N",
INDEX('11.5_Outliers-Other_recovery'!J$5:J$500,MATCH($F340,'11.5_Outliers-Other_recovery'!$F$5:$F$500,0)),""),"")</f>
        <v>6.5701559020044558</v>
      </c>
      <c r="W340" s="8">
        <f>IFERROR(IF(INDEX('11.5_Outliers-Other_recovery'!$N$5:$N$500,MATCH($F340,'11.5_Outliers-Other_recovery'!$F$5:$F$500,0))&lt;&gt;"N",
INDEX('11.5_Outliers-Other_recovery'!K$5:K$500,MATCH($F340,'11.5_Outliers-Other_recovery'!$F$5:$F$500,0)),""),"")</f>
        <v>2016</v>
      </c>
      <c r="X340" s="14" t="str">
        <f>IFERROR(IF(INDEX('11.5_Outliers-Other_recovery'!$N$5:$N$500,MATCH($F340,'11.5_Outliers-Other_recovery'!$F$5:$F$500,0))&lt;&gt;"N",
INDEX('11.5_Outliers-Other_recovery'!L$5:L$500,MATCH($F340,'11.5_Outliers-Other_recovery'!$F$5:$F$500,0)),""),"")</f>
        <v>WaW_314</v>
      </c>
      <c r="Y340" s="14">
        <f>IFERROR(IF(INDEX('11.4_Outliers-Formal_dry_recy'!$N$5:$N$500,MATCH($F340,'11.4_Outliers-Formal_dry_recy'!$F$5:$F$500,0))&lt;&gt;"N",
INDEX('11.4_Outliers-Formal_dry_recy'!J$5:J$500,MATCH($F340,'11.4_Outliers-Formal_dry_recy'!$F$5:$F$500,0)),""),"")</f>
        <v>0</v>
      </c>
      <c r="Z340" s="8">
        <f>IFERROR(IF(INDEX('11.4_Outliers-Formal_dry_recy'!$N$5:$N$500,MATCH($F340,'11.4_Outliers-Formal_dry_recy'!$F$5:$F$500,0))&lt;&gt;"N",
INDEX('11.4_Outliers-Formal_dry_recy'!K$5:K$500,MATCH($F340,'11.4_Outliers-Formal_dry_recy'!$F$5:$F$500,0)),""),"")</f>
        <v>2016</v>
      </c>
      <c r="AA340" s="14" t="str">
        <f>IFERROR(IF(INDEX('11.4_Outliers-Formal_dry_recy'!$N$5:$N$500,MATCH($F340,'11.4_Outliers-Formal_dry_recy'!$F$5:$F$500,0))&lt;&gt;"N",
INDEX('11.4_Outliers-Formal_dry_recy'!L$5:L$500,MATCH($F340,'11.4_Outliers-Formal_dry_recy'!$F$5:$F$500,0)),""),"")</f>
        <v>WaW_314</v>
      </c>
      <c r="AB340" s="14">
        <f>IFERROR(IF(INDEX('11.6_Outliers-Incineration'!$N$5:$N$500,MATCH($F340,'11.6_Outliers-Incineration'!$F$5:$F$500,0))&lt;&gt;"N",
INDEX('11.6_Outliers-Incineration'!J$5:J$500,MATCH($F340,'11.6_Outliers-Incineration'!$F$5:$F$500,0)),""),"")</f>
        <v>0</v>
      </c>
      <c r="AC340" s="8">
        <f>IFERROR(IF(INDEX('11.6_Outliers-Incineration'!$N$5:$N$500,MATCH($F340,'11.6_Outliers-Incineration'!$F$5:$F$500,0))&lt;&gt;"N",
INDEX('11.6_Outliers-Incineration'!K$5:K$500,MATCH($F340,'11.6_Outliers-Incineration'!$F$5:$F$500,0)),""),"")</f>
        <v>2016</v>
      </c>
      <c r="AD340" s="14" t="str">
        <f>IFERROR(IF(INDEX('11.6_Outliers-Incineration'!$N$5:$N$500,MATCH($F340,'11.6_Outliers-Incineration'!$F$5:$F$500,0))&lt;&gt;"N",
INDEX('11.6_Outliers-Incineration'!L$5:L$500,MATCH($F340,'11.6_Outliers-Incineration'!$F$5:$F$500,0)),""),"")</f>
        <v>WaW_314</v>
      </c>
      <c r="AE340" s="14">
        <v>0</v>
      </c>
      <c r="AF340" s="8">
        <v>2016</v>
      </c>
      <c r="AG340" s="14" t="s">
        <v>974</v>
      </c>
      <c r="AI340" s="5"/>
      <c r="AJ340" s="5" t="s">
        <v>1569</v>
      </c>
      <c r="AK340" s="5">
        <f t="shared" si="5"/>
        <v>7</v>
      </c>
    </row>
    <row r="341" spans="1:37" x14ac:dyDescent="0.25">
      <c r="A341" s="5" t="s">
        <v>977</v>
      </c>
      <c r="B341" s="5" t="s">
        <v>967</v>
      </c>
      <c r="C341" s="5" t="s">
        <v>966</v>
      </c>
      <c r="D341" s="5" t="s">
        <v>620</v>
      </c>
      <c r="E341" s="5" t="s">
        <v>979</v>
      </c>
      <c r="F341" s="5" t="s">
        <v>978</v>
      </c>
      <c r="G341" s="5">
        <v>2</v>
      </c>
      <c r="H341" s="15">
        <v>1</v>
      </c>
      <c r="I341" s="4"/>
      <c r="J341" s="13">
        <f>IFERROR(IF(INDEX('11.1_Outliers-Generation'!$N$5:$N$500,MATCH($F341,'11.1_Outliers-Generation'!$F$5:$F$500,0))&lt;&gt;"N",
INDEX('11.1_Outliers-Generation'!J$5:J$500,MATCH($F341,'11.1_Outliers-Generation'!$F$5:$F$500,0)),""),"")</f>
        <v>1.235179438211188</v>
      </c>
      <c r="K341" s="8">
        <f>IFERROR(IF(INDEX('11.1_Outliers-Generation'!$N$5:$N$500,MATCH($F341,'11.1_Outliers-Generation'!$F$5:$F$500,0))&lt;&gt;"N",
INDEX('11.1_Outliers-Generation'!K$5:K$500,MATCH($F341,'11.1_Outliers-Generation'!$F$5:$F$500,0)),""),"")</f>
        <v>2016</v>
      </c>
      <c r="L341" s="13" t="str">
        <f>IFERROR(IF(INDEX('11.1_Outliers-Generation'!$N$5:$N$500,MATCH($F341,'11.1_Outliers-Generation'!$F$5:$F$500,0))&lt;&gt;"N",
INDEX('11.1_Outliers-Generation'!L$5:L$500,MATCH($F341,'11.1_Outliers-Generation'!$F$5:$F$500,0)),""),"")</f>
        <v>WaW_315</v>
      </c>
      <c r="M341" s="14">
        <f>IFERROR(IF(INDEX('11.2_Outliers-Collection_cov'!$N$5:$N$500,MATCH($F341,'11.2_Outliers-Collection_cov'!$F$5:$F$500,0))&lt;&gt;"N",
INDEX('11.2_Outliers-Collection_cov'!J$5:J$500,MATCH($F341,'11.2_Outliers-Collection_cov'!$F$5:$F$500,0)),""),"")</f>
        <v>65.599999999999994</v>
      </c>
      <c r="N341" s="8">
        <f>IFERROR(IF(INDEX('11.2_Outliers-Collection_cov'!$N$5:$N$500,MATCH($F341,'11.2_Outliers-Collection_cov'!$F$5:$F$500,0))&lt;&gt;"N",
INDEX('11.2_Outliers-Collection_cov'!K$5:K$500,MATCH($F341,'11.2_Outliers-Collection_cov'!$F$5:$F$500,0)),""),"")</f>
        <v>2016</v>
      </c>
      <c r="O341" s="13" t="str">
        <f>IFERROR(IF(INDEX('11.2_Outliers-Collection_cov'!$N$5:$N$500,MATCH($F341,'11.2_Outliers-Collection_cov'!$F$5:$F$500,0))&lt;&gt;"N",
INDEX('11.2_Outliers-Collection_cov'!L$5:L$500,MATCH($F341,'11.2_Outliers-Collection_cov'!$F$5:$F$500,0)),""),"")</f>
        <v>WaW_315</v>
      </c>
      <c r="P341" s="14">
        <f>IFERROR(IF(INDEX('11.3_Outliers-Plastic'!$N$5:$N$500,MATCH($F341,'11.3_Outliers-Plastic'!$F$5:$F$500,0))&lt;&gt;"N",
INDEX('11.3_Outliers-Plastic'!J$5:J$500,MATCH($F341,'11.3_Outliers-Plastic'!$F$5:$F$500,0)),""),"")</f>
        <v>3</v>
      </c>
      <c r="Q341" s="8">
        <f>IFERROR(IF(INDEX('11.3_Outliers-Plastic'!$N$5:$N$500,MATCH($F341,'11.3_Outliers-Plastic'!$F$5:$F$500,0))&lt;&gt;"N",
INDEX('11.3_Outliers-Plastic'!K$5:K$500,MATCH($F341,'11.3_Outliers-Plastic'!$F$5:$F$500,0)),""),"")</f>
        <v>2016</v>
      </c>
      <c r="R341" s="14" t="str">
        <f>IFERROR(IF(INDEX('11.3_Outliers-Plastic'!$N$5:$N$500,MATCH($F341,'11.3_Outliers-Plastic'!$F$5:$F$500,0))&lt;&gt;"N",
INDEX('11.3_Outliers-Plastic'!L$5:L$500,MATCH($F341,'11.3_Outliers-Plastic'!$F$5:$F$500,0)),""),"")</f>
        <v>WaW_315</v>
      </c>
      <c r="S341" s="12"/>
      <c r="T341" s="5"/>
      <c r="U341" s="5" t="s">
        <v>1569</v>
      </c>
      <c r="V341" s="14">
        <f>IFERROR(IF(INDEX('11.5_Outliers-Other_recovery'!$N$5:$N$500,MATCH($F341,'11.5_Outliers-Other_recovery'!$F$5:$F$500,0))&lt;&gt;"N",
INDEX('11.5_Outliers-Other_recovery'!J$5:J$500,MATCH($F341,'11.5_Outliers-Other_recovery'!$F$5:$F$500,0)),""),"")</f>
        <v>5.8394160583941614</v>
      </c>
      <c r="W341" s="8">
        <f>IFERROR(IF(INDEX('11.5_Outliers-Other_recovery'!$N$5:$N$500,MATCH($F341,'11.5_Outliers-Other_recovery'!$F$5:$F$500,0))&lt;&gt;"N",
INDEX('11.5_Outliers-Other_recovery'!K$5:K$500,MATCH($F341,'11.5_Outliers-Other_recovery'!$F$5:$F$500,0)),""),"")</f>
        <v>2016</v>
      </c>
      <c r="X341" s="14" t="str">
        <f>IFERROR(IF(INDEX('11.5_Outliers-Other_recovery'!$N$5:$N$500,MATCH($F341,'11.5_Outliers-Other_recovery'!$F$5:$F$500,0))&lt;&gt;"N",
INDEX('11.5_Outliers-Other_recovery'!L$5:L$500,MATCH($F341,'11.5_Outliers-Other_recovery'!$F$5:$F$500,0)),""),"")</f>
        <v>WaW_315</v>
      </c>
      <c r="Y341" s="14">
        <f>IFERROR(IF(INDEX('11.4_Outliers-Formal_dry_recy'!$N$5:$N$500,MATCH($F341,'11.4_Outliers-Formal_dry_recy'!$F$5:$F$500,0))&lt;&gt;"N",
INDEX('11.4_Outliers-Formal_dry_recy'!J$5:J$500,MATCH($F341,'11.4_Outliers-Formal_dry_recy'!$F$5:$F$500,0)),""),"")</f>
        <v>0</v>
      </c>
      <c r="Z341" s="8">
        <f>IFERROR(IF(INDEX('11.4_Outliers-Formal_dry_recy'!$N$5:$N$500,MATCH($F341,'11.4_Outliers-Formal_dry_recy'!$F$5:$F$500,0))&lt;&gt;"N",
INDEX('11.4_Outliers-Formal_dry_recy'!K$5:K$500,MATCH($F341,'11.4_Outliers-Formal_dry_recy'!$F$5:$F$500,0)),""),"")</f>
        <v>2016</v>
      </c>
      <c r="AA341" s="14" t="str">
        <f>IFERROR(IF(INDEX('11.4_Outliers-Formal_dry_recy'!$N$5:$N$500,MATCH($F341,'11.4_Outliers-Formal_dry_recy'!$F$5:$F$500,0))&lt;&gt;"N",
INDEX('11.4_Outliers-Formal_dry_recy'!L$5:L$500,MATCH($F341,'11.4_Outliers-Formal_dry_recy'!$F$5:$F$500,0)),""),"")</f>
        <v>WaW_315</v>
      </c>
      <c r="AB341" s="14">
        <f>IFERROR(IF(INDEX('11.6_Outliers-Incineration'!$N$5:$N$500,MATCH($F341,'11.6_Outliers-Incineration'!$F$5:$F$500,0))&lt;&gt;"N",
INDEX('11.6_Outliers-Incineration'!J$5:J$500,MATCH($F341,'11.6_Outliers-Incineration'!$F$5:$F$500,0)),""),"")</f>
        <v>0</v>
      </c>
      <c r="AC341" s="8">
        <f>IFERROR(IF(INDEX('11.6_Outliers-Incineration'!$N$5:$N$500,MATCH($F341,'11.6_Outliers-Incineration'!$F$5:$F$500,0))&lt;&gt;"N",
INDEX('11.6_Outliers-Incineration'!K$5:K$500,MATCH($F341,'11.6_Outliers-Incineration'!$F$5:$F$500,0)),""),"")</f>
        <v>2016</v>
      </c>
      <c r="AD341" s="14" t="str">
        <f>IFERROR(IF(INDEX('11.6_Outliers-Incineration'!$N$5:$N$500,MATCH($F341,'11.6_Outliers-Incineration'!$F$5:$F$500,0))&lt;&gt;"N",
INDEX('11.6_Outliers-Incineration'!L$5:L$500,MATCH($F341,'11.6_Outliers-Incineration'!$F$5:$F$500,0)),""),"")</f>
        <v>WaW_315</v>
      </c>
      <c r="AE341" s="14">
        <v>0</v>
      </c>
      <c r="AF341" s="8">
        <v>2016</v>
      </c>
      <c r="AG341" s="14" t="s">
        <v>977</v>
      </c>
      <c r="AI341" s="5"/>
      <c r="AJ341" s="5" t="s">
        <v>1569</v>
      </c>
      <c r="AK341" s="5">
        <f t="shared" si="5"/>
        <v>7</v>
      </c>
    </row>
    <row r="342" spans="1:37" x14ac:dyDescent="0.25">
      <c r="A342" s="5" t="s">
        <v>980</v>
      </c>
      <c r="B342" s="5" t="s">
        <v>967</v>
      </c>
      <c r="C342" s="5" t="s">
        <v>966</v>
      </c>
      <c r="D342" s="5" t="s">
        <v>620</v>
      </c>
      <c r="E342" s="5" t="s">
        <v>982</v>
      </c>
      <c r="F342" s="5" t="s">
        <v>981</v>
      </c>
      <c r="G342" s="5">
        <v>2</v>
      </c>
      <c r="H342" s="15">
        <v>1</v>
      </c>
      <c r="I342" s="4"/>
      <c r="J342" s="13" t="str">
        <f>IFERROR(IF(INDEX('11.1_Outliers-Generation'!$N$5:$N$500,MATCH($F342,'11.1_Outliers-Generation'!$F$5:$F$500,0))&lt;&gt;"N",
INDEX('11.1_Outliers-Generation'!J$5:J$500,MATCH($F342,'11.1_Outliers-Generation'!$F$5:$F$500,0)),""),"")</f>
        <v/>
      </c>
      <c r="K342" s="8" t="str">
        <f>IFERROR(IF(INDEX('11.1_Outliers-Generation'!$N$5:$N$500,MATCH($F342,'11.1_Outliers-Generation'!$F$5:$F$500,0))&lt;&gt;"N",
INDEX('11.1_Outliers-Generation'!K$5:K$500,MATCH($F342,'11.1_Outliers-Generation'!$F$5:$F$500,0)),""),"")</f>
        <v/>
      </c>
      <c r="L342" s="13" t="str">
        <f>IFERROR(IF(INDEX('11.1_Outliers-Generation'!$N$5:$N$500,MATCH($F342,'11.1_Outliers-Generation'!$F$5:$F$500,0))&lt;&gt;"N",
INDEX('11.1_Outliers-Generation'!L$5:L$500,MATCH($F342,'11.1_Outliers-Generation'!$F$5:$F$500,0)),""),"")</f>
        <v/>
      </c>
      <c r="M342" s="14">
        <f>IFERROR(IF(INDEX('11.2_Outliers-Collection_cov'!$N$5:$N$500,MATCH($F342,'11.2_Outliers-Collection_cov'!$F$5:$F$500,0))&lt;&gt;"N",
INDEX('11.2_Outliers-Collection_cov'!J$5:J$500,MATCH($F342,'11.2_Outliers-Collection_cov'!$F$5:$F$500,0)),""),"")</f>
        <v>93.2</v>
      </c>
      <c r="N342" s="8">
        <f>IFERROR(IF(INDEX('11.2_Outliers-Collection_cov'!$N$5:$N$500,MATCH($F342,'11.2_Outliers-Collection_cov'!$F$5:$F$500,0))&lt;&gt;"N",
INDEX('11.2_Outliers-Collection_cov'!K$5:K$500,MATCH($F342,'11.2_Outliers-Collection_cov'!$F$5:$F$500,0)),""),"")</f>
        <v>2016</v>
      </c>
      <c r="O342" s="13" t="str">
        <f>IFERROR(IF(INDEX('11.2_Outliers-Collection_cov'!$N$5:$N$500,MATCH($F342,'11.2_Outliers-Collection_cov'!$F$5:$F$500,0))&lt;&gt;"N",
INDEX('11.2_Outliers-Collection_cov'!L$5:L$500,MATCH($F342,'11.2_Outliers-Collection_cov'!$F$5:$F$500,0)),""),"")</f>
        <v>WaW_316</v>
      </c>
      <c r="P342" s="14">
        <f>IFERROR(IF(INDEX('11.3_Outliers-Plastic'!$N$5:$N$500,MATCH($F342,'11.3_Outliers-Plastic'!$F$5:$F$500,0))&lt;&gt;"N",
INDEX('11.3_Outliers-Plastic'!J$5:J$500,MATCH($F342,'11.3_Outliers-Plastic'!$F$5:$F$500,0)),""),"")</f>
        <v>6.1938061938061946</v>
      </c>
      <c r="Q342" s="8">
        <f>IFERROR(IF(INDEX('11.3_Outliers-Plastic'!$N$5:$N$500,MATCH($F342,'11.3_Outliers-Plastic'!$F$5:$F$500,0))&lt;&gt;"N",
INDEX('11.3_Outliers-Plastic'!K$5:K$500,MATCH($F342,'11.3_Outliers-Plastic'!$F$5:$F$500,0)),""),"")</f>
        <v>2016</v>
      </c>
      <c r="R342" s="14" t="str">
        <f>IFERROR(IF(INDEX('11.3_Outliers-Plastic'!$N$5:$N$500,MATCH($F342,'11.3_Outliers-Plastic'!$F$5:$F$500,0))&lt;&gt;"N",
INDEX('11.3_Outliers-Plastic'!L$5:L$500,MATCH($F342,'11.3_Outliers-Plastic'!$F$5:$F$500,0)),""),"")</f>
        <v>WaW_316</v>
      </c>
      <c r="S342" s="12"/>
      <c r="T342" s="5"/>
      <c r="U342" s="5" t="s">
        <v>1569</v>
      </c>
      <c r="V342" s="14">
        <f>IFERROR(IF(INDEX('11.5_Outliers-Other_recovery'!$N$5:$N$500,MATCH($F342,'11.5_Outliers-Other_recovery'!$F$5:$F$500,0))&lt;&gt;"N",
INDEX('11.5_Outliers-Other_recovery'!J$5:J$500,MATCH($F342,'11.5_Outliers-Other_recovery'!$F$5:$F$500,0)),""),"")</f>
        <v>3.1468531468531467</v>
      </c>
      <c r="W342" s="8">
        <f>IFERROR(IF(INDEX('11.5_Outliers-Other_recovery'!$N$5:$N$500,MATCH($F342,'11.5_Outliers-Other_recovery'!$F$5:$F$500,0))&lt;&gt;"N",
INDEX('11.5_Outliers-Other_recovery'!K$5:K$500,MATCH($F342,'11.5_Outliers-Other_recovery'!$F$5:$F$500,0)),""),"")</f>
        <v>2016</v>
      </c>
      <c r="X342" s="14" t="str">
        <f>IFERROR(IF(INDEX('11.5_Outliers-Other_recovery'!$N$5:$N$500,MATCH($F342,'11.5_Outliers-Other_recovery'!$F$5:$F$500,0))&lt;&gt;"N",
INDEX('11.5_Outliers-Other_recovery'!L$5:L$500,MATCH($F342,'11.5_Outliers-Other_recovery'!$F$5:$F$500,0)),""),"")</f>
        <v>WaW_316</v>
      </c>
      <c r="Y342" s="14">
        <f>IFERROR(IF(INDEX('11.4_Outliers-Formal_dry_recy'!$N$5:$N$500,MATCH($F342,'11.4_Outliers-Formal_dry_recy'!$F$5:$F$500,0))&lt;&gt;"N",
INDEX('11.4_Outliers-Formal_dry_recy'!J$5:J$500,MATCH($F342,'11.4_Outliers-Formal_dry_recy'!$F$5:$F$500,0)),""),"")</f>
        <v>0</v>
      </c>
      <c r="Z342" s="8">
        <f>IFERROR(IF(INDEX('11.4_Outliers-Formal_dry_recy'!$N$5:$N$500,MATCH($F342,'11.4_Outliers-Formal_dry_recy'!$F$5:$F$500,0))&lt;&gt;"N",
INDEX('11.4_Outliers-Formal_dry_recy'!K$5:K$500,MATCH($F342,'11.4_Outliers-Formal_dry_recy'!$F$5:$F$500,0)),""),"")</f>
        <v>2016</v>
      </c>
      <c r="AA342" s="14" t="str">
        <f>IFERROR(IF(INDEX('11.4_Outliers-Formal_dry_recy'!$N$5:$N$500,MATCH($F342,'11.4_Outliers-Formal_dry_recy'!$F$5:$F$500,0))&lt;&gt;"N",
INDEX('11.4_Outliers-Formal_dry_recy'!L$5:L$500,MATCH($F342,'11.4_Outliers-Formal_dry_recy'!$F$5:$F$500,0)),""),"")</f>
        <v>WaW_316</v>
      </c>
      <c r="AB342" s="14">
        <f>IFERROR(IF(INDEX('11.6_Outliers-Incineration'!$N$5:$N$500,MATCH($F342,'11.6_Outliers-Incineration'!$F$5:$F$500,0))&lt;&gt;"N",
INDEX('11.6_Outliers-Incineration'!J$5:J$500,MATCH($F342,'11.6_Outliers-Incineration'!$F$5:$F$500,0)),""),"")</f>
        <v>0</v>
      </c>
      <c r="AC342" s="8">
        <f>IFERROR(IF(INDEX('11.6_Outliers-Incineration'!$N$5:$N$500,MATCH($F342,'11.6_Outliers-Incineration'!$F$5:$F$500,0))&lt;&gt;"N",
INDEX('11.6_Outliers-Incineration'!K$5:K$500,MATCH($F342,'11.6_Outliers-Incineration'!$F$5:$F$500,0)),""),"")</f>
        <v>2016</v>
      </c>
      <c r="AD342" s="14" t="str">
        <f>IFERROR(IF(INDEX('11.6_Outliers-Incineration'!$N$5:$N$500,MATCH($F342,'11.6_Outliers-Incineration'!$F$5:$F$500,0))&lt;&gt;"N",
INDEX('11.6_Outliers-Incineration'!L$5:L$500,MATCH($F342,'11.6_Outliers-Incineration'!$F$5:$F$500,0)),""),"")</f>
        <v>WaW_316</v>
      </c>
      <c r="AE342" s="14">
        <v>0</v>
      </c>
      <c r="AF342" s="8">
        <v>2016</v>
      </c>
      <c r="AG342" s="14" t="s">
        <v>980</v>
      </c>
      <c r="AI342" s="5"/>
      <c r="AJ342" s="5" t="s">
        <v>1569</v>
      </c>
      <c r="AK342" s="5">
        <f t="shared" si="5"/>
        <v>6</v>
      </c>
    </row>
    <row r="343" spans="1:37" x14ac:dyDescent="0.25">
      <c r="A343" s="5" t="s">
        <v>310</v>
      </c>
      <c r="B343" s="5" t="s">
        <v>313</v>
      </c>
      <c r="C343" s="5" t="s">
        <v>312</v>
      </c>
      <c r="D343" s="5" t="s">
        <v>35</v>
      </c>
      <c r="E343" s="5" t="s">
        <v>314</v>
      </c>
      <c r="F343" s="5" t="s">
        <v>311</v>
      </c>
      <c r="G343" s="5">
        <v>2</v>
      </c>
      <c r="H343" s="15">
        <v>1</v>
      </c>
      <c r="I343" s="4"/>
      <c r="J343" s="13">
        <f>IFERROR(IF(INDEX('11.1_Outliers-Generation'!$N$5:$N$500,MATCH($F343,'11.1_Outliers-Generation'!$F$5:$F$500,0))&lt;&gt;"N",
INDEX('11.1_Outliers-Generation'!J$5:J$500,MATCH($F343,'11.1_Outliers-Generation'!$F$5:$F$500,0)),""),"")</f>
        <v>1.2181297409971601</v>
      </c>
      <c r="K343" s="8">
        <f>IFERROR(IF(INDEX('11.1_Outliers-Generation'!$N$5:$N$500,MATCH($F343,'11.1_Outliers-Generation'!$F$5:$F$500,0))&lt;&gt;"N",
INDEX('11.1_Outliers-Generation'!K$5:K$500,MATCH($F343,'11.1_Outliers-Generation'!$F$5:$F$500,0)),""),"")</f>
        <v>2013</v>
      </c>
      <c r="L343" s="13" t="str">
        <f>IFERROR(IF(INDEX('11.1_Outliers-Generation'!$N$5:$N$500,MATCH($F343,'11.1_Outliers-Generation'!$F$5:$F$500,0))&lt;&gt;"N",
INDEX('11.1_Outliers-Generation'!L$5:L$500,MATCH($F343,'11.1_Outliers-Generation'!$F$5:$F$500,0)),""),"")</f>
        <v>WaW_317</v>
      </c>
      <c r="M343" s="14">
        <f>IFERROR(IF(INDEX('11.2_Outliers-Collection_cov'!$N$5:$N$500,MATCH($F343,'11.2_Outliers-Collection_cov'!$F$5:$F$500,0))&lt;&gt;"N",
INDEX('11.2_Outliers-Collection_cov'!J$5:J$500,MATCH($F343,'11.2_Outliers-Collection_cov'!$F$5:$F$500,0)),""),"")</f>
        <v>100</v>
      </c>
      <c r="N343" s="8">
        <f>IFERROR(IF(INDEX('11.2_Outliers-Collection_cov'!$N$5:$N$500,MATCH($F343,'11.2_Outliers-Collection_cov'!$F$5:$F$500,0))&lt;&gt;"N",
INDEX('11.2_Outliers-Collection_cov'!K$5:K$500,MATCH($F343,'11.2_Outliers-Collection_cov'!$F$5:$F$500,0)),""),"")</f>
        <v>2013</v>
      </c>
      <c r="O343" s="13" t="str">
        <f>IFERROR(IF(INDEX('11.2_Outliers-Collection_cov'!$N$5:$N$500,MATCH($F343,'11.2_Outliers-Collection_cov'!$F$5:$F$500,0))&lt;&gt;"N",
INDEX('11.2_Outliers-Collection_cov'!L$5:L$500,MATCH($F343,'11.2_Outliers-Collection_cov'!$F$5:$F$500,0)),""),"")</f>
        <v>WaW_317</v>
      </c>
      <c r="P343" s="14">
        <f>IFERROR(IF(INDEX('11.3_Outliers-Plastic'!$N$5:$N$500,MATCH($F343,'11.3_Outliers-Plastic'!$F$5:$F$500,0))&lt;&gt;"N",
INDEX('11.3_Outliers-Plastic'!J$5:J$500,MATCH($F343,'11.3_Outliers-Plastic'!$F$5:$F$500,0)),""),"")</f>
        <v>10.189810189810187</v>
      </c>
      <c r="Q343" s="8">
        <f>IFERROR(IF(INDEX('11.3_Outliers-Plastic'!$N$5:$N$500,MATCH($F343,'11.3_Outliers-Plastic'!$F$5:$F$500,0))&lt;&gt;"N",
INDEX('11.3_Outliers-Plastic'!K$5:K$500,MATCH($F343,'11.3_Outliers-Plastic'!$F$5:$F$500,0)),""),"")</f>
        <v>2013</v>
      </c>
      <c r="R343" s="14" t="str">
        <f>IFERROR(IF(INDEX('11.3_Outliers-Plastic'!$N$5:$N$500,MATCH($F343,'11.3_Outliers-Plastic'!$F$5:$F$500,0))&lt;&gt;"N",
INDEX('11.3_Outliers-Plastic'!L$5:L$500,MATCH($F343,'11.3_Outliers-Plastic'!$F$5:$F$500,0)),""),"")</f>
        <v>WaW_317</v>
      </c>
      <c r="S343" s="12"/>
      <c r="T343" s="5"/>
      <c r="U343" s="5" t="s">
        <v>1569</v>
      </c>
      <c r="V343" s="14">
        <f>IFERROR(IF(INDEX('11.5_Outliers-Other_recovery'!$N$5:$N$500,MATCH($F343,'11.5_Outliers-Other_recovery'!$F$5:$F$500,0))&lt;&gt;"N",
INDEX('11.5_Outliers-Other_recovery'!J$5:J$500,MATCH($F343,'11.5_Outliers-Other_recovery'!$F$5:$F$500,0)),""),"")</f>
        <v>0</v>
      </c>
      <c r="W343" s="8">
        <f>IFERROR(IF(INDEX('11.5_Outliers-Other_recovery'!$N$5:$N$500,MATCH($F343,'11.5_Outliers-Other_recovery'!$F$5:$F$500,0))&lt;&gt;"N",
INDEX('11.5_Outliers-Other_recovery'!K$5:K$500,MATCH($F343,'11.5_Outliers-Other_recovery'!$F$5:$F$500,0)),""),"")</f>
        <v>2013</v>
      </c>
      <c r="X343" s="14" t="str">
        <f>IFERROR(IF(INDEX('11.5_Outliers-Other_recovery'!$N$5:$N$500,MATCH($F343,'11.5_Outliers-Other_recovery'!$F$5:$F$500,0))&lt;&gt;"N",
INDEX('11.5_Outliers-Other_recovery'!L$5:L$500,MATCH($F343,'11.5_Outliers-Other_recovery'!$F$5:$F$500,0)),""),"")</f>
        <v>WaW_317</v>
      </c>
      <c r="Y343" s="14">
        <f>IFERROR(IF(INDEX('11.4_Outliers-Formal_dry_recy'!$N$5:$N$500,MATCH($F343,'11.4_Outliers-Formal_dry_recy'!$F$5:$F$500,0))&lt;&gt;"N",
INDEX('11.4_Outliers-Formal_dry_recy'!J$5:J$500,MATCH($F343,'11.4_Outliers-Formal_dry_recy'!$F$5:$F$500,0)),""),"")</f>
        <v>21</v>
      </c>
      <c r="Z343" s="8">
        <f>IFERROR(IF(INDEX('11.4_Outliers-Formal_dry_recy'!$N$5:$N$500,MATCH($F343,'11.4_Outliers-Formal_dry_recy'!$F$5:$F$500,0))&lt;&gt;"N",
INDEX('11.4_Outliers-Formal_dry_recy'!K$5:K$500,MATCH($F343,'11.4_Outliers-Formal_dry_recy'!$F$5:$F$500,0)),""),"")</f>
        <v>2013</v>
      </c>
      <c r="AA343" s="14" t="str">
        <f>IFERROR(IF(INDEX('11.4_Outliers-Formal_dry_recy'!$N$5:$N$500,MATCH($F343,'11.4_Outliers-Formal_dry_recy'!$F$5:$F$500,0))&lt;&gt;"N",
INDEX('11.4_Outliers-Formal_dry_recy'!L$5:L$500,MATCH($F343,'11.4_Outliers-Formal_dry_recy'!$F$5:$F$500,0)),""),"")</f>
        <v>WaW_317</v>
      </c>
      <c r="AB343" s="14">
        <f>IFERROR(IF(INDEX('11.6_Outliers-Incineration'!$N$5:$N$500,MATCH($F343,'11.6_Outliers-Incineration'!$F$5:$F$500,0))&lt;&gt;"N",
INDEX('11.6_Outliers-Incineration'!J$5:J$500,MATCH($F343,'11.6_Outliers-Incineration'!$F$5:$F$500,0)),""),"")</f>
        <v>71.010113780025293</v>
      </c>
      <c r="AC343" s="8">
        <f>IFERROR(IF(INDEX('11.6_Outliers-Incineration'!$N$5:$N$500,MATCH($F343,'11.6_Outliers-Incineration'!$F$5:$F$500,0))&lt;&gt;"N",
INDEX('11.6_Outliers-Incineration'!K$5:K$500,MATCH($F343,'11.6_Outliers-Incineration'!$F$5:$F$500,0)),""),"")</f>
        <v>2013</v>
      </c>
      <c r="AD343" s="14" t="str">
        <f>IFERROR(IF(INDEX('11.6_Outliers-Incineration'!$N$5:$N$500,MATCH($F343,'11.6_Outliers-Incineration'!$F$5:$F$500,0))&lt;&gt;"N",
INDEX('11.6_Outliers-Incineration'!L$5:L$500,MATCH($F343,'11.6_Outliers-Incineration'!$F$5:$F$500,0)),""),"")</f>
        <v>WaW_317</v>
      </c>
      <c r="AE343" s="14">
        <v>100</v>
      </c>
      <c r="AF343" s="8">
        <v>2013</v>
      </c>
      <c r="AG343" s="14" t="s">
        <v>310</v>
      </c>
      <c r="AI343" s="5"/>
      <c r="AJ343" s="5" t="s">
        <v>1569</v>
      </c>
      <c r="AK343" s="5">
        <f t="shared" si="5"/>
        <v>7</v>
      </c>
    </row>
    <row r="344" spans="1:37" x14ac:dyDescent="0.25">
      <c r="A344" s="5" t="s">
        <v>315</v>
      </c>
      <c r="B344" s="5" t="s">
        <v>313</v>
      </c>
      <c r="C344" s="5" t="s">
        <v>312</v>
      </c>
      <c r="D344" s="5" t="s">
        <v>35</v>
      </c>
      <c r="E344" s="5" t="s">
        <v>1590</v>
      </c>
      <c r="F344" s="5" t="s">
        <v>316</v>
      </c>
      <c r="G344" s="5">
        <v>2</v>
      </c>
      <c r="H344" s="15">
        <v>1</v>
      </c>
      <c r="I344" s="4"/>
      <c r="J344" s="13">
        <f>IFERROR(IF(INDEX('11.1_Outliers-Generation'!$N$5:$N$500,MATCH($F344,'11.1_Outliers-Generation'!$F$5:$F$500,0))&lt;&gt;"N",
INDEX('11.1_Outliers-Generation'!J$5:J$500,MATCH($F344,'11.1_Outliers-Generation'!$F$5:$F$500,0)),""),"")</f>
        <v>0.65908503489273718</v>
      </c>
      <c r="K344" s="8">
        <f>IFERROR(IF(INDEX('11.1_Outliers-Generation'!$N$5:$N$500,MATCH($F344,'11.1_Outliers-Generation'!$F$5:$F$500,0))&lt;&gt;"N",
INDEX('11.1_Outliers-Generation'!K$5:K$500,MATCH($F344,'11.1_Outliers-Generation'!$F$5:$F$500,0)),""),"")</f>
        <v>2012</v>
      </c>
      <c r="L344" s="13" t="str">
        <f>IFERROR(IF(INDEX('11.1_Outliers-Generation'!$N$5:$N$500,MATCH($F344,'11.1_Outliers-Generation'!$F$5:$F$500,0))&lt;&gt;"N",
INDEX('11.1_Outliers-Generation'!L$5:L$500,MATCH($F344,'11.1_Outliers-Generation'!$F$5:$F$500,0)),""),"")</f>
        <v>WaW_318</v>
      </c>
      <c r="M344" s="14">
        <f>IFERROR(IF(INDEX('11.2_Outliers-Collection_cov'!$N$5:$N$500,MATCH($F344,'11.2_Outliers-Collection_cov'!$F$5:$F$500,0))&lt;&gt;"N",
INDEX('11.2_Outliers-Collection_cov'!J$5:J$500,MATCH($F344,'11.2_Outliers-Collection_cov'!$F$5:$F$500,0)),""),"")</f>
        <v>100</v>
      </c>
      <c r="N344" s="8">
        <f>IFERROR(IF(INDEX('11.2_Outliers-Collection_cov'!$N$5:$N$500,MATCH($F344,'11.2_Outliers-Collection_cov'!$F$5:$F$500,0))&lt;&gt;"N",
INDEX('11.2_Outliers-Collection_cov'!K$5:K$500,MATCH($F344,'11.2_Outliers-Collection_cov'!$F$5:$F$500,0)),""),"")</f>
        <v>2012</v>
      </c>
      <c r="O344" s="13" t="str">
        <f>IFERROR(IF(INDEX('11.2_Outliers-Collection_cov'!$N$5:$N$500,MATCH($F344,'11.2_Outliers-Collection_cov'!$F$5:$F$500,0))&lt;&gt;"N",
INDEX('11.2_Outliers-Collection_cov'!L$5:L$500,MATCH($F344,'11.2_Outliers-Collection_cov'!$F$5:$F$500,0)),""),"")</f>
        <v>WaW_318</v>
      </c>
      <c r="P344" s="14">
        <f>IFERROR(IF(INDEX('11.3_Outliers-Plastic'!$N$5:$N$500,MATCH($F344,'11.3_Outliers-Plastic'!$F$5:$F$500,0))&lt;&gt;"N",
INDEX('11.3_Outliers-Plastic'!J$5:J$500,MATCH($F344,'11.3_Outliers-Plastic'!$F$5:$F$500,0)),""),"")</f>
        <v>7.0422535211267592</v>
      </c>
      <c r="Q344" s="8">
        <f>IFERROR(IF(INDEX('11.3_Outliers-Plastic'!$N$5:$N$500,MATCH($F344,'11.3_Outliers-Plastic'!$F$5:$F$500,0))&lt;&gt;"N",
INDEX('11.3_Outliers-Plastic'!K$5:K$500,MATCH($F344,'11.3_Outliers-Plastic'!$F$5:$F$500,0)),""),"")</f>
        <v>2012</v>
      </c>
      <c r="R344" s="14" t="str">
        <f>IFERROR(IF(INDEX('11.3_Outliers-Plastic'!$N$5:$N$500,MATCH($F344,'11.3_Outliers-Plastic'!$F$5:$F$500,0))&lt;&gt;"N",
INDEX('11.3_Outliers-Plastic'!L$5:L$500,MATCH($F344,'11.3_Outliers-Plastic'!$F$5:$F$500,0)),""),"")</f>
        <v>WaW_318</v>
      </c>
      <c r="S344" s="12"/>
      <c r="T344" s="5"/>
      <c r="U344" s="5" t="s">
        <v>1569</v>
      </c>
      <c r="V344" s="14">
        <f>IFERROR(IF(INDEX('11.5_Outliers-Other_recovery'!$N$5:$N$500,MATCH($F344,'11.5_Outliers-Other_recovery'!$F$5:$F$500,0))&lt;&gt;"N",
INDEX('11.5_Outliers-Other_recovery'!J$5:J$500,MATCH($F344,'11.5_Outliers-Other_recovery'!$F$5:$F$500,0)),""),"")</f>
        <v>0</v>
      </c>
      <c r="W344" s="8">
        <f>IFERROR(IF(INDEX('11.5_Outliers-Other_recovery'!$N$5:$N$500,MATCH($F344,'11.5_Outliers-Other_recovery'!$F$5:$F$500,0))&lt;&gt;"N",
INDEX('11.5_Outliers-Other_recovery'!K$5:K$500,MATCH($F344,'11.5_Outliers-Other_recovery'!$F$5:$F$500,0)),""),"")</f>
        <v>2012</v>
      </c>
      <c r="X344" s="14" t="str">
        <f>IFERROR(IF(INDEX('11.5_Outliers-Other_recovery'!$N$5:$N$500,MATCH($F344,'11.5_Outliers-Other_recovery'!$F$5:$F$500,0))&lt;&gt;"N",
INDEX('11.5_Outliers-Other_recovery'!L$5:L$500,MATCH($F344,'11.5_Outliers-Other_recovery'!$F$5:$F$500,0)),""),"")</f>
        <v>WaW_318</v>
      </c>
      <c r="Y344" s="14">
        <f>IFERROR(IF(INDEX('11.4_Outliers-Formal_dry_recy'!$N$5:$N$500,MATCH($F344,'11.4_Outliers-Formal_dry_recy'!$F$5:$F$500,0))&lt;&gt;"N",
INDEX('11.4_Outliers-Formal_dry_recy'!J$5:J$500,MATCH($F344,'11.4_Outliers-Formal_dry_recy'!$F$5:$F$500,0)),""),"")</f>
        <v>29</v>
      </c>
      <c r="Z344" s="8">
        <f>IFERROR(IF(INDEX('11.4_Outliers-Formal_dry_recy'!$N$5:$N$500,MATCH($F344,'11.4_Outliers-Formal_dry_recy'!$F$5:$F$500,0))&lt;&gt;"N",
INDEX('11.4_Outliers-Formal_dry_recy'!K$5:K$500,MATCH($F344,'11.4_Outliers-Formal_dry_recy'!$F$5:$F$500,0)),""),"")</f>
        <v>2012</v>
      </c>
      <c r="AA344" s="14" t="str">
        <f>IFERROR(IF(INDEX('11.4_Outliers-Formal_dry_recy'!$N$5:$N$500,MATCH($F344,'11.4_Outliers-Formal_dry_recy'!$F$5:$F$500,0))&lt;&gt;"N",
INDEX('11.4_Outliers-Formal_dry_recy'!L$5:L$500,MATCH($F344,'11.4_Outliers-Formal_dry_recy'!$F$5:$F$500,0)),""),"")</f>
        <v>WaW_318</v>
      </c>
      <c r="AB344" s="14">
        <f>IFERROR(IF(INDEX('11.6_Outliers-Incineration'!$N$5:$N$500,MATCH($F344,'11.6_Outliers-Incineration'!$F$5:$F$500,0))&lt;&gt;"N",
INDEX('11.6_Outliers-Incineration'!J$5:J$500,MATCH($F344,'11.6_Outliers-Incineration'!$F$5:$F$500,0)),""),"")</f>
        <v>54.61538461538462</v>
      </c>
      <c r="AC344" s="8">
        <f>IFERROR(IF(INDEX('11.6_Outliers-Incineration'!$N$5:$N$500,MATCH($F344,'11.6_Outliers-Incineration'!$F$5:$F$500,0))&lt;&gt;"N",
INDEX('11.6_Outliers-Incineration'!K$5:K$500,MATCH($F344,'11.6_Outliers-Incineration'!$F$5:$F$500,0)),""),"")</f>
        <v>2012</v>
      </c>
      <c r="AD344" s="14" t="str">
        <f>IFERROR(IF(INDEX('11.6_Outliers-Incineration'!$N$5:$N$500,MATCH($F344,'11.6_Outliers-Incineration'!$F$5:$F$500,0))&lt;&gt;"N",
INDEX('11.6_Outliers-Incineration'!L$5:L$500,MATCH($F344,'11.6_Outliers-Incineration'!$F$5:$F$500,0)),""),"")</f>
        <v>WaW_318</v>
      </c>
      <c r="AE344" s="14">
        <v>100</v>
      </c>
      <c r="AF344" s="8">
        <v>0</v>
      </c>
      <c r="AG344" s="14" t="s">
        <v>315</v>
      </c>
      <c r="AI344" s="5"/>
      <c r="AJ344" s="5" t="s">
        <v>1569</v>
      </c>
      <c r="AK344" s="5">
        <f t="shared" si="5"/>
        <v>7</v>
      </c>
    </row>
    <row r="345" spans="1:37" x14ac:dyDescent="0.25">
      <c r="A345" s="5" t="s">
        <v>317</v>
      </c>
      <c r="B345" s="5" t="s">
        <v>320</v>
      </c>
      <c r="C345" s="5" t="s">
        <v>319</v>
      </c>
      <c r="D345" s="5" t="s">
        <v>35</v>
      </c>
      <c r="E345" s="5" t="s">
        <v>321</v>
      </c>
      <c r="F345" s="5" t="s">
        <v>318</v>
      </c>
      <c r="G345" s="5">
        <v>2</v>
      </c>
      <c r="H345" s="15">
        <v>2</v>
      </c>
      <c r="I345" s="4" t="s">
        <v>1856</v>
      </c>
      <c r="J345" s="13" t="str">
        <f>IFERROR(IF(INDEX('11.1_Outliers-Generation'!$N$5:$N$500,MATCH($F345,'11.1_Outliers-Generation'!$F$5:$F$500,0))&lt;&gt;"N",
INDEX('11.1_Outliers-Generation'!J$5:J$500,MATCH($F345,'11.1_Outliers-Generation'!$F$5:$F$500,0)),""),"")</f>
        <v/>
      </c>
      <c r="K345" s="8" t="str">
        <f>IFERROR(IF(INDEX('11.1_Outliers-Generation'!$N$5:$N$500,MATCH($F345,'11.1_Outliers-Generation'!$F$5:$F$500,0))&lt;&gt;"N",
INDEX('11.1_Outliers-Generation'!K$5:K$500,MATCH($F345,'11.1_Outliers-Generation'!$F$5:$F$500,0)),""),"")</f>
        <v/>
      </c>
      <c r="L345" s="13" t="str">
        <f>IFERROR(IF(INDEX('11.1_Outliers-Generation'!$N$5:$N$500,MATCH($F345,'11.1_Outliers-Generation'!$F$5:$F$500,0))&lt;&gt;"N",
INDEX('11.1_Outliers-Generation'!L$5:L$500,MATCH($F345,'11.1_Outliers-Generation'!$F$5:$F$500,0)),""),"")</f>
        <v/>
      </c>
      <c r="M345" s="14" t="str">
        <f>IFERROR(IF(INDEX('11.2_Outliers-Collection_cov'!$N$5:$N$500,MATCH($F345,'11.2_Outliers-Collection_cov'!$F$5:$F$500,0))&lt;&gt;"N",
INDEX('11.2_Outliers-Collection_cov'!J$5:J$500,MATCH($F345,'11.2_Outliers-Collection_cov'!$F$5:$F$500,0)),""),"")</f>
        <v/>
      </c>
      <c r="N345" s="8" t="str">
        <f>IFERROR(IF(INDEX('11.2_Outliers-Collection_cov'!$N$5:$N$500,MATCH($F345,'11.2_Outliers-Collection_cov'!$F$5:$F$500,0))&lt;&gt;"N",
INDEX('11.2_Outliers-Collection_cov'!K$5:K$500,MATCH($F345,'11.2_Outliers-Collection_cov'!$F$5:$F$500,0)),""),"")</f>
        <v/>
      </c>
      <c r="O345" s="13" t="str">
        <f>IFERROR(IF(INDEX('11.2_Outliers-Collection_cov'!$N$5:$N$500,MATCH($F345,'11.2_Outliers-Collection_cov'!$F$5:$F$500,0))&lt;&gt;"N",
INDEX('11.2_Outliers-Collection_cov'!L$5:L$500,MATCH($F345,'11.2_Outliers-Collection_cov'!$F$5:$F$500,0)),""),"")</f>
        <v/>
      </c>
      <c r="P345" s="14" t="str">
        <f>IFERROR(IF(INDEX('11.3_Outliers-Plastic'!$N$5:$N$500,MATCH($F345,'11.3_Outliers-Plastic'!$F$5:$F$500,0))&lt;&gt;"N",
INDEX('11.3_Outliers-Plastic'!J$5:J$500,MATCH($F345,'11.3_Outliers-Plastic'!$F$5:$F$500,0)),""),"")</f>
        <v/>
      </c>
      <c r="Q345" s="8" t="str">
        <f>IFERROR(IF(INDEX('11.3_Outliers-Plastic'!$N$5:$N$500,MATCH($F345,'11.3_Outliers-Plastic'!$F$5:$F$500,0))&lt;&gt;"N",
INDEX('11.3_Outliers-Plastic'!K$5:K$500,MATCH($F345,'11.3_Outliers-Plastic'!$F$5:$F$500,0)),""),"")</f>
        <v/>
      </c>
      <c r="R345" s="14" t="str">
        <f>IFERROR(IF(INDEX('11.3_Outliers-Plastic'!$N$5:$N$500,MATCH($F345,'11.3_Outliers-Plastic'!$F$5:$F$500,0))&lt;&gt;"N",
INDEX('11.3_Outliers-Plastic'!L$5:L$500,MATCH($F345,'11.3_Outliers-Plastic'!$F$5:$F$500,0)),""),"")</f>
        <v/>
      </c>
      <c r="S345" s="12"/>
      <c r="T345" s="5"/>
      <c r="U345" s="5" t="s">
        <v>1569</v>
      </c>
      <c r="V345" s="14" t="str">
        <f>IFERROR(IF(INDEX('11.5_Outliers-Other_recovery'!$N$5:$N$500,MATCH($F345,'11.5_Outliers-Other_recovery'!$F$5:$F$500,0))&lt;&gt;"N",
INDEX('11.5_Outliers-Other_recovery'!J$5:J$500,MATCH($F345,'11.5_Outliers-Other_recovery'!$F$5:$F$500,0)),""),"")</f>
        <v/>
      </c>
      <c r="W345" s="8" t="str">
        <f>IFERROR(IF(INDEX('11.5_Outliers-Other_recovery'!$N$5:$N$500,MATCH($F345,'11.5_Outliers-Other_recovery'!$F$5:$F$500,0))&lt;&gt;"N",
INDEX('11.5_Outliers-Other_recovery'!K$5:K$500,MATCH($F345,'11.5_Outliers-Other_recovery'!$F$5:$F$500,0)),""),"")</f>
        <v/>
      </c>
      <c r="X345" s="14" t="str">
        <f>IFERROR(IF(INDEX('11.5_Outliers-Other_recovery'!$N$5:$N$500,MATCH($F345,'11.5_Outliers-Other_recovery'!$F$5:$F$500,0))&lt;&gt;"N",
INDEX('11.5_Outliers-Other_recovery'!L$5:L$500,MATCH($F345,'11.5_Outliers-Other_recovery'!$F$5:$F$500,0)),""),"")</f>
        <v/>
      </c>
      <c r="Y345" s="14">
        <f>IFERROR(IF(INDEX('11.4_Outliers-Formal_dry_recy'!$N$5:$N$500,MATCH($F345,'11.4_Outliers-Formal_dry_recy'!$F$5:$F$500,0))&lt;&gt;"N",
INDEX('11.4_Outliers-Formal_dry_recy'!J$5:J$500,MATCH($F345,'11.4_Outliers-Formal_dry_recy'!$F$5:$F$500,0)),""),"")</f>
        <v>43.22</v>
      </c>
      <c r="Z345" s="8">
        <f>IFERROR(IF(INDEX('11.4_Outliers-Formal_dry_recy'!$N$5:$N$500,MATCH($F345,'11.4_Outliers-Formal_dry_recy'!$F$5:$F$500,0))&lt;&gt;"N",
INDEX('11.4_Outliers-Formal_dry_recy'!K$5:K$500,MATCH($F345,'11.4_Outliers-Formal_dry_recy'!$F$5:$F$500,0)),""),"")</f>
        <v>2016</v>
      </c>
      <c r="AA345" s="14" t="str">
        <f>IFERROR(IF(INDEX('11.4_Outliers-Formal_dry_recy'!$N$5:$N$500,MATCH($F345,'11.4_Outliers-Formal_dry_recy'!$F$5:$F$500,0))&lt;&gt;"N",
INDEX('11.4_Outliers-Formal_dry_recy'!L$5:L$500,MATCH($F345,'11.4_Outliers-Formal_dry_recy'!$F$5:$F$500,0)),""),"")</f>
        <v>WaW_319</v>
      </c>
      <c r="AB345" s="14" t="str">
        <f>IFERROR(IF(INDEX('11.6_Outliers-Incineration'!$N$5:$N$500,MATCH($F345,'11.6_Outliers-Incineration'!$F$5:$F$500,0))&lt;&gt;"N",
INDEX('11.6_Outliers-Incineration'!J$5:J$500,MATCH($F345,'11.6_Outliers-Incineration'!$F$5:$F$500,0)),""),"")</f>
        <v/>
      </c>
      <c r="AC345" s="8" t="str">
        <f>IFERROR(IF(INDEX('11.6_Outliers-Incineration'!$N$5:$N$500,MATCH($F345,'11.6_Outliers-Incineration'!$F$5:$F$500,0))&lt;&gt;"N",
INDEX('11.6_Outliers-Incineration'!K$5:K$500,MATCH($F345,'11.6_Outliers-Incineration'!$F$5:$F$500,0)),""),"")</f>
        <v/>
      </c>
      <c r="AD345" s="14" t="str">
        <f>IFERROR(IF(INDEX('11.6_Outliers-Incineration'!$N$5:$N$500,MATCH($F345,'11.6_Outliers-Incineration'!$F$5:$F$500,0))&lt;&gt;"N",
INDEX('11.6_Outliers-Incineration'!L$5:L$500,MATCH($F345,'11.6_Outliers-Incineration'!$F$5:$F$500,0)),""),"")</f>
        <v/>
      </c>
      <c r="AE345" s="14" t="s">
        <v>1569</v>
      </c>
      <c r="AF345" s="8" t="s">
        <v>1569</v>
      </c>
      <c r="AG345" s="14" t="s">
        <v>1569</v>
      </c>
      <c r="AI345" s="5"/>
      <c r="AJ345" s="5" t="s">
        <v>1569</v>
      </c>
      <c r="AK345" s="5">
        <f t="shared" si="5"/>
        <v>1</v>
      </c>
    </row>
    <row r="346" spans="1:37" x14ac:dyDescent="0.25">
      <c r="A346" s="5" t="s">
        <v>559</v>
      </c>
      <c r="B346" s="5" t="s">
        <v>1665</v>
      </c>
      <c r="C346" s="5" t="s">
        <v>560</v>
      </c>
      <c r="D346" s="5" t="s">
        <v>360</v>
      </c>
      <c r="E346" s="5" t="s">
        <v>561</v>
      </c>
      <c r="F346" s="5" t="s">
        <v>3203</v>
      </c>
      <c r="G346" s="5">
        <v>2</v>
      </c>
      <c r="H346" s="15">
        <v>2</v>
      </c>
      <c r="I346" s="4" t="s">
        <v>3204</v>
      </c>
      <c r="J346" s="13">
        <f>IFERROR(IF(INDEX('11.1_Outliers-Generation'!$N$5:$N$500,MATCH($F346,'11.1_Outliers-Generation'!$F$5:$F$500,0))&lt;&gt;"N",
INDEX('11.1_Outliers-Generation'!J$5:J$500,MATCH($F346,'11.1_Outliers-Generation'!$F$5:$F$500,0)),""),"")</f>
        <v>1.1691348402182384</v>
      </c>
      <c r="K346" s="8">
        <f>IFERROR(IF(INDEX('11.1_Outliers-Generation'!$N$5:$N$500,MATCH($F346,'11.1_Outliers-Generation'!$F$5:$F$500,0))&lt;&gt;"N",
INDEX('11.1_Outliers-Generation'!K$5:K$500,MATCH($F346,'11.1_Outliers-Generation'!$F$5:$F$500,0)),""),"")</f>
        <v>2016</v>
      </c>
      <c r="L346" s="13" t="str">
        <f>IFERROR(IF(INDEX('11.1_Outliers-Generation'!$N$5:$N$500,MATCH($F346,'11.1_Outliers-Generation'!$F$5:$F$500,0))&lt;&gt;"N",
INDEX('11.1_Outliers-Generation'!L$5:L$500,MATCH($F346,'11.1_Outliers-Generation'!$F$5:$F$500,0)),""),"")</f>
        <v>WaW_321</v>
      </c>
      <c r="M346" s="14" t="str">
        <f>IFERROR(IF(INDEX('11.2_Outliers-Collection_cov'!$N$5:$N$500,MATCH($F346,'11.2_Outliers-Collection_cov'!$F$5:$F$500,0))&lt;&gt;"N",
INDEX('11.2_Outliers-Collection_cov'!J$5:J$500,MATCH($F346,'11.2_Outliers-Collection_cov'!$F$5:$F$500,0)),""),"")</f>
        <v/>
      </c>
      <c r="N346" s="8" t="str">
        <f>IFERROR(IF(INDEX('11.2_Outliers-Collection_cov'!$N$5:$N$500,MATCH($F346,'11.2_Outliers-Collection_cov'!$F$5:$F$500,0))&lt;&gt;"N",
INDEX('11.2_Outliers-Collection_cov'!K$5:K$500,MATCH($F346,'11.2_Outliers-Collection_cov'!$F$5:$F$500,0)),""),"")</f>
        <v/>
      </c>
      <c r="O346" s="13" t="str">
        <f>IFERROR(IF(INDEX('11.2_Outliers-Collection_cov'!$N$5:$N$500,MATCH($F346,'11.2_Outliers-Collection_cov'!$F$5:$F$500,0))&lt;&gt;"N",
INDEX('11.2_Outliers-Collection_cov'!L$5:L$500,MATCH($F346,'11.2_Outliers-Collection_cov'!$F$5:$F$500,0)),""),"")</f>
        <v/>
      </c>
      <c r="P346" s="14">
        <f>IFERROR(IF(INDEX('11.3_Outliers-Plastic'!$N$5:$N$500,MATCH($F346,'11.3_Outliers-Plastic'!$F$5:$F$500,0))&lt;&gt;"N",
INDEX('11.3_Outliers-Plastic'!J$5:J$500,MATCH($F346,'11.3_Outliers-Plastic'!$F$5:$F$500,0)),""),"")</f>
        <v>6.9000000000000021</v>
      </c>
      <c r="Q346" s="8">
        <f>IFERROR(IF(INDEX('11.3_Outliers-Plastic'!$N$5:$N$500,MATCH($F346,'11.3_Outliers-Plastic'!$F$5:$F$500,0))&lt;&gt;"N",
INDEX('11.3_Outliers-Plastic'!K$5:K$500,MATCH($F346,'11.3_Outliers-Plastic'!$F$5:$F$500,0)),""),"")</f>
        <v>2016</v>
      </c>
      <c r="R346" s="14" t="str">
        <f>IFERROR(IF(INDEX('11.3_Outliers-Plastic'!$N$5:$N$500,MATCH($F346,'11.3_Outliers-Plastic'!$F$5:$F$500,0))&lt;&gt;"N",
INDEX('11.3_Outliers-Plastic'!L$5:L$500,MATCH($F346,'11.3_Outliers-Plastic'!$F$5:$F$500,0)),""),"")</f>
        <v>WaW_321</v>
      </c>
      <c r="S346" s="12"/>
      <c r="T346" s="5"/>
      <c r="U346" s="5" t="s">
        <v>1569</v>
      </c>
      <c r="V346" s="14" t="str">
        <f>IFERROR(IF(INDEX('11.5_Outliers-Other_recovery'!$N$5:$N$500,MATCH($F346,'11.5_Outliers-Other_recovery'!$F$5:$F$500,0))&lt;&gt;"N",
INDEX('11.5_Outliers-Other_recovery'!J$5:J$500,MATCH($F346,'11.5_Outliers-Other_recovery'!$F$5:$F$500,0)),""),"")</f>
        <v/>
      </c>
      <c r="W346" s="8" t="str">
        <f>IFERROR(IF(INDEX('11.5_Outliers-Other_recovery'!$N$5:$N$500,MATCH($F346,'11.5_Outliers-Other_recovery'!$F$5:$F$500,0))&lt;&gt;"N",
INDEX('11.5_Outliers-Other_recovery'!K$5:K$500,MATCH($F346,'11.5_Outliers-Other_recovery'!$F$5:$F$500,0)),""),"")</f>
        <v/>
      </c>
      <c r="X346" s="14" t="str">
        <f>IFERROR(IF(INDEX('11.5_Outliers-Other_recovery'!$N$5:$N$500,MATCH($F346,'11.5_Outliers-Other_recovery'!$F$5:$F$500,0))&lt;&gt;"N",
INDEX('11.5_Outliers-Other_recovery'!L$5:L$500,MATCH($F346,'11.5_Outliers-Other_recovery'!$F$5:$F$500,0)),""),"")</f>
        <v/>
      </c>
      <c r="Y346" s="14" t="str">
        <f>IFERROR(IF(INDEX('11.4_Outliers-Formal_dry_recy'!$N$5:$N$500,MATCH($F346,'11.4_Outliers-Formal_dry_recy'!$F$5:$F$500,0))&lt;&gt;"N",
INDEX('11.4_Outliers-Formal_dry_recy'!J$5:J$500,MATCH($F346,'11.4_Outliers-Formal_dry_recy'!$F$5:$F$500,0)),""),"")</f>
        <v/>
      </c>
      <c r="Z346" s="8" t="str">
        <f>IFERROR(IF(INDEX('11.4_Outliers-Formal_dry_recy'!$N$5:$N$500,MATCH($F346,'11.4_Outliers-Formal_dry_recy'!$F$5:$F$500,0))&lt;&gt;"N",
INDEX('11.4_Outliers-Formal_dry_recy'!K$5:K$500,MATCH($F346,'11.4_Outliers-Formal_dry_recy'!$F$5:$F$500,0)),""),"")</f>
        <v/>
      </c>
      <c r="AA346" s="14" t="str">
        <f>IFERROR(IF(INDEX('11.4_Outliers-Formal_dry_recy'!$N$5:$N$500,MATCH($F346,'11.4_Outliers-Formal_dry_recy'!$F$5:$F$500,0))&lt;&gt;"N",
INDEX('11.4_Outliers-Formal_dry_recy'!L$5:L$500,MATCH($F346,'11.4_Outliers-Formal_dry_recy'!$F$5:$F$500,0)),""),"")</f>
        <v/>
      </c>
      <c r="AB346" s="14" t="str">
        <f>IFERROR(IF(INDEX('11.6_Outliers-Incineration'!$N$5:$N$500,MATCH($F346,'11.6_Outliers-Incineration'!$F$5:$F$500,0))&lt;&gt;"N",
INDEX('11.6_Outliers-Incineration'!J$5:J$500,MATCH($F346,'11.6_Outliers-Incineration'!$F$5:$F$500,0)),""),"")</f>
        <v/>
      </c>
      <c r="AC346" s="8" t="str">
        <f>IFERROR(IF(INDEX('11.6_Outliers-Incineration'!$N$5:$N$500,MATCH($F346,'11.6_Outliers-Incineration'!$F$5:$F$500,0))&lt;&gt;"N",
INDEX('11.6_Outliers-Incineration'!K$5:K$500,MATCH($F346,'11.6_Outliers-Incineration'!$F$5:$F$500,0)),""),"")</f>
        <v/>
      </c>
      <c r="AD346" s="14" t="str">
        <f>IFERROR(IF(INDEX('11.6_Outliers-Incineration'!$N$5:$N$500,MATCH($F346,'11.6_Outliers-Incineration'!$F$5:$F$500,0))&lt;&gt;"N",
INDEX('11.6_Outliers-Incineration'!L$5:L$500,MATCH($F346,'11.6_Outliers-Incineration'!$F$5:$F$500,0)),""),"")</f>
        <v/>
      </c>
      <c r="AE346" s="14" t="s">
        <v>1569</v>
      </c>
      <c r="AF346" s="8" t="s">
        <v>1569</v>
      </c>
      <c r="AG346" s="14" t="s">
        <v>1569</v>
      </c>
      <c r="AI346" s="5"/>
      <c r="AJ346" s="5" t="s">
        <v>1569</v>
      </c>
      <c r="AK346" s="5">
        <f t="shared" si="5"/>
        <v>2</v>
      </c>
    </row>
    <row r="347" spans="1:37" x14ac:dyDescent="0.25">
      <c r="A347" s="5" t="s">
        <v>562</v>
      </c>
      <c r="B347" s="5" t="s">
        <v>565</v>
      </c>
      <c r="C347" s="5" t="s">
        <v>564</v>
      </c>
      <c r="D347" s="5" t="s">
        <v>360</v>
      </c>
      <c r="E347" s="5" t="s">
        <v>1591</v>
      </c>
      <c r="F347" s="5" t="s">
        <v>563</v>
      </c>
      <c r="G347" s="5">
        <v>2</v>
      </c>
      <c r="H347" s="15">
        <v>1</v>
      </c>
      <c r="I347" s="4" t="s">
        <v>3205</v>
      </c>
      <c r="J347" s="13">
        <f>IFERROR(IF(INDEX('11.1_Outliers-Generation'!$N$5:$N$500,MATCH($F347,'11.1_Outliers-Generation'!$F$5:$F$500,0))&lt;&gt;"N",
INDEX('11.1_Outliers-Generation'!J$5:J$500,MATCH($F347,'11.1_Outliers-Generation'!$F$5:$F$500,0)),""),"")</f>
        <v>1.0363697218738532</v>
      </c>
      <c r="K347" s="8">
        <f>IFERROR(IF(INDEX('11.1_Outliers-Generation'!$N$5:$N$500,MATCH($F347,'11.1_Outliers-Generation'!$F$5:$F$500,0))&lt;&gt;"N",
INDEX('11.1_Outliers-Generation'!K$5:K$500,MATCH($F347,'11.1_Outliers-Generation'!$F$5:$F$500,0)),""),"")</f>
        <v>2014</v>
      </c>
      <c r="L347" s="13" t="str">
        <f>IFERROR(IF(INDEX('11.1_Outliers-Generation'!$N$5:$N$500,MATCH($F347,'11.1_Outliers-Generation'!$F$5:$F$500,0))&lt;&gt;"N",
INDEX('11.1_Outliers-Generation'!L$5:L$500,MATCH($F347,'11.1_Outliers-Generation'!$F$5:$F$500,0)),""),"")</f>
        <v>WaW_322</v>
      </c>
      <c r="M347" s="14">
        <f>IFERROR(IF(INDEX('11.2_Outliers-Collection_cov'!$N$5:$N$500,MATCH($F347,'11.2_Outliers-Collection_cov'!$F$5:$F$500,0))&lt;&gt;"N",
INDEX('11.2_Outliers-Collection_cov'!J$5:J$500,MATCH($F347,'11.2_Outliers-Collection_cov'!$F$5:$F$500,0)),""),"")</f>
        <v>94.58</v>
      </c>
      <c r="N347" s="8">
        <f>IFERROR(IF(INDEX('11.2_Outliers-Collection_cov'!$N$5:$N$500,MATCH($F347,'11.2_Outliers-Collection_cov'!$F$5:$F$500,0))&lt;&gt;"N",
INDEX('11.2_Outliers-Collection_cov'!K$5:K$500,MATCH($F347,'11.2_Outliers-Collection_cov'!$F$5:$F$500,0)),""),"")</f>
        <v>2014</v>
      </c>
      <c r="O347" s="13" t="str">
        <f>IFERROR(IF(INDEX('11.2_Outliers-Collection_cov'!$N$5:$N$500,MATCH($F347,'11.2_Outliers-Collection_cov'!$F$5:$F$500,0))&lt;&gt;"N",
INDEX('11.2_Outliers-Collection_cov'!L$5:L$500,MATCH($F347,'11.2_Outliers-Collection_cov'!$F$5:$F$500,0)),""),"")</f>
        <v>WaW_322</v>
      </c>
      <c r="P347" s="14" t="str">
        <f>IFERROR(IF(INDEX('11.3_Outliers-Plastic'!$N$5:$N$500,MATCH($F347,'11.3_Outliers-Plastic'!$F$5:$F$500,0))&lt;&gt;"N",
INDEX('11.3_Outliers-Plastic'!J$5:J$500,MATCH($F347,'11.3_Outliers-Plastic'!$F$5:$F$500,0)),""),"")</f>
        <v/>
      </c>
      <c r="Q347" s="8" t="str">
        <f>IFERROR(IF(INDEX('11.3_Outliers-Plastic'!$N$5:$N$500,MATCH($F347,'11.3_Outliers-Plastic'!$F$5:$F$500,0))&lt;&gt;"N",
INDEX('11.3_Outliers-Plastic'!K$5:K$500,MATCH($F347,'11.3_Outliers-Plastic'!$F$5:$F$500,0)),""),"")</f>
        <v/>
      </c>
      <c r="R347" s="14" t="str">
        <f>IFERROR(IF(INDEX('11.3_Outliers-Plastic'!$N$5:$N$500,MATCH($F347,'11.3_Outliers-Plastic'!$F$5:$F$500,0))&lt;&gt;"N",
INDEX('11.3_Outliers-Plastic'!L$5:L$500,MATCH($F347,'11.3_Outliers-Plastic'!$F$5:$F$500,0)),""),"")</f>
        <v/>
      </c>
      <c r="S347" s="12"/>
      <c r="T347" s="5"/>
      <c r="U347" s="5" t="s">
        <v>1569</v>
      </c>
      <c r="V347" s="14" t="str">
        <f>IFERROR(IF(INDEX('11.5_Outliers-Other_recovery'!$N$5:$N$500,MATCH($F347,'11.5_Outliers-Other_recovery'!$F$5:$F$500,0))&lt;&gt;"N",
INDEX('11.5_Outliers-Other_recovery'!J$5:J$500,MATCH($F347,'11.5_Outliers-Other_recovery'!$F$5:$F$500,0)),""),"")</f>
        <v/>
      </c>
      <c r="W347" s="8" t="str">
        <f>IFERROR(IF(INDEX('11.5_Outliers-Other_recovery'!$N$5:$N$500,MATCH($F347,'11.5_Outliers-Other_recovery'!$F$5:$F$500,0))&lt;&gt;"N",
INDEX('11.5_Outliers-Other_recovery'!K$5:K$500,MATCH($F347,'11.5_Outliers-Other_recovery'!$F$5:$F$500,0)),""),"")</f>
        <v/>
      </c>
      <c r="X347" s="14" t="str">
        <f>IFERROR(IF(INDEX('11.5_Outliers-Other_recovery'!$N$5:$N$500,MATCH($F347,'11.5_Outliers-Other_recovery'!$F$5:$F$500,0))&lt;&gt;"N",
INDEX('11.5_Outliers-Other_recovery'!L$5:L$500,MATCH($F347,'11.5_Outliers-Other_recovery'!$F$5:$F$500,0)),""),"")</f>
        <v/>
      </c>
      <c r="Y347" s="14" t="str">
        <f>IFERROR(IF(INDEX('11.4_Outliers-Formal_dry_recy'!$N$5:$N$500,MATCH($F347,'11.4_Outliers-Formal_dry_recy'!$F$5:$F$500,0))&lt;&gt;"N",
INDEX('11.4_Outliers-Formal_dry_recy'!J$5:J$500,MATCH($F347,'11.4_Outliers-Formal_dry_recy'!$F$5:$F$500,0)),""),"")</f>
        <v/>
      </c>
      <c r="Z347" s="8" t="str">
        <f>IFERROR(IF(INDEX('11.4_Outliers-Formal_dry_recy'!$N$5:$N$500,MATCH($F347,'11.4_Outliers-Formal_dry_recy'!$F$5:$F$500,0))&lt;&gt;"N",
INDEX('11.4_Outliers-Formal_dry_recy'!K$5:K$500,MATCH($F347,'11.4_Outliers-Formal_dry_recy'!$F$5:$F$500,0)),""),"")</f>
        <v/>
      </c>
      <c r="AA347" s="14" t="str">
        <f>IFERROR(IF(INDEX('11.4_Outliers-Formal_dry_recy'!$N$5:$N$500,MATCH($F347,'11.4_Outliers-Formal_dry_recy'!$F$5:$F$500,0))&lt;&gt;"N",
INDEX('11.4_Outliers-Formal_dry_recy'!L$5:L$500,MATCH($F347,'11.4_Outliers-Formal_dry_recy'!$F$5:$F$500,0)),""),"")</f>
        <v/>
      </c>
      <c r="AB347" s="14" t="str">
        <f>IFERROR(IF(INDEX('11.6_Outliers-Incineration'!$N$5:$N$500,MATCH($F347,'11.6_Outliers-Incineration'!$F$5:$F$500,0))&lt;&gt;"N",
INDEX('11.6_Outliers-Incineration'!J$5:J$500,MATCH($F347,'11.6_Outliers-Incineration'!$F$5:$F$500,0)),""),"")</f>
        <v/>
      </c>
      <c r="AC347" s="8" t="str">
        <f>IFERROR(IF(INDEX('11.6_Outliers-Incineration'!$N$5:$N$500,MATCH($F347,'11.6_Outliers-Incineration'!$F$5:$F$500,0))&lt;&gt;"N",
INDEX('11.6_Outliers-Incineration'!K$5:K$500,MATCH($F347,'11.6_Outliers-Incineration'!$F$5:$F$500,0)),""),"")</f>
        <v/>
      </c>
      <c r="AD347" s="14" t="str">
        <f>IFERROR(IF(INDEX('11.6_Outliers-Incineration'!$N$5:$N$500,MATCH($F347,'11.6_Outliers-Incineration'!$F$5:$F$500,0))&lt;&gt;"N",
INDEX('11.6_Outliers-Incineration'!L$5:L$500,MATCH($F347,'11.6_Outliers-Incineration'!$F$5:$F$500,0)),""),"")</f>
        <v/>
      </c>
      <c r="AE347" s="14" t="s">
        <v>1569</v>
      </c>
      <c r="AF347" s="8" t="s">
        <v>1569</v>
      </c>
      <c r="AG347" s="14" t="s">
        <v>1569</v>
      </c>
      <c r="AI347" s="5"/>
      <c r="AJ347" s="5" t="s">
        <v>1569</v>
      </c>
      <c r="AK347" s="5">
        <f t="shared" si="5"/>
        <v>2</v>
      </c>
    </row>
    <row r="348" spans="1:37" x14ac:dyDescent="0.25">
      <c r="A348" s="5" t="s">
        <v>566</v>
      </c>
      <c r="B348" s="5" t="s">
        <v>565</v>
      </c>
      <c r="C348" s="5" t="s">
        <v>564</v>
      </c>
      <c r="D348" s="5" t="s">
        <v>360</v>
      </c>
      <c r="E348" s="5" t="s">
        <v>567</v>
      </c>
      <c r="F348" s="5" t="s">
        <v>3207</v>
      </c>
      <c r="G348" s="5">
        <v>2</v>
      </c>
      <c r="H348" s="15">
        <v>1</v>
      </c>
      <c r="I348" s="4" t="s">
        <v>3206</v>
      </c>
      <c r="J348" s="13">
        <f>IFERROR(IF(INDEX('11.1_Outliers-Generation'!$N$5:$N$500,MATCH($F348,'11.1_Outliers-Generation'!$F$5:$F$500,0))&lt;&gt;"N",
INDEX('11.1_Outliers-Generation'!J$5:J$500,MATCH($F348,'11.1_Outliers-Generation'!$F$5:$F$500,0)),""),"")</f>
        <v>0.98294633312356461</v>
      </c>
      <c r="K348" s="8">
        <f>IFERROR(IF(INDEX('11.1_Outliers-Generation'!$N$5:$N$500,MATCH($F348,'11.1_Outliers-Generation'!$F$5:$F$500,0))&lt;&gt;"N",
INDEX('11.1_Outliers-Generation'!K$5:K$500,MATCH($F348,'11.1_Outliers-Generation'!$F$5:$F$500,0)),""),"")</f>
        <v>2010</v>
      </c>
      <c r="L348" s="13" t="str">
        <f>IFERROR(IF(INDEX('11.1_Outliers-Generation'!$N$5:$N$500,MATCH($F348,'11.1_Outliers-Generation'!$F$5:$F$500,0))&lt;&gt;"N",
INDEX('11.1_Outliers-Generation'!L$5:L$500,MATCH($F348,'11.1_Outliers-Generation'!$F$5:$F$500,0)),""),"")</f>
        <v>WaW_323</v>
      </c>
      <c r="M348" s="14">
        <f>IFERROR(IF(INDEX('11.2_Outliers-Collection_cov'!$N$5:$N$500,MATCH($F348,'11.2_Outliers-Collection_cov'!$F$5:$F$500,0))&lt;&gt;"N",
INDEX('11.2_Outliers-Collection_cov'!J$5:J$500,MATCH($F348,'11.2_Outliers-Collection_cov'!$F$5:$F$500,0)),""),"")</f>
        <v>31.57</v>
      </c>
      <c r="N348" s="8">
        <f>IFERROR(IF(INDEX('11.2_Outliers-Collection_cov'!$N$5:$N$500,MATCH($F348,'11.2_Outliers-Collection_cov'!$F$5:$F$500,0))&lt;&gt;"N",
INDEX('11.2_Outliers-Collection_cov'!K$5:K$500,MATCH($F348,'11.2_Outliers-Collection_cov'!$F$5:$F$500,0)),""),"")</f>
        <v>2010</v>
      </c>
      <c r="O348" s="13" t="str">
        <f>IFERROR(IF(INDEX('11.2_Outliers-Collection_cov'!$N$5:$N$500,MATCH($F348,'11.2_Outliers-Collection_cov'!$F$5:$F$500,0))&lt;&gt;"N",
INDEX('11.2_Outliers-Collection_cov'!L$5:L$500,MATCH($F348,'11.2_Outliers-Collection_cov'!$F$5:$F$500,0)),""),"")</f>
        <v>WaW_323</v>
      </c>
      <c r="P348" s="14">
        <f>IFERROR(IF(INDEX('11.3_Outliers-Plastic'!$N$5:$N$500,MATCH($F348,'11.3_Outliers-Plastic'!$F$5:$F$500,0))&lt;&gt;"N",
INDEX('11.3_Outliers-Plastic'!J$5:J$500,MATCH($F348,'11.3_Outliers-Plastic'!$F$5:$F$500,0)),""),"")</f>
        <v>10</v>
      </c>
      <c r="Q348" s="8">
        <f>IFERROR(IF(INDEX('11.3_Outliers-Plastic'!$N$5:$N$500,MATCH($F348,'11.3_Outliers-Plastic'!$F$5:$F$500,0))&lt;&gt;"N",
INDEX('11.3_Outliers-Plastic'!K$5:K$500,MATCH($F348,'11.3_Outliers-Plastic'!$F$5:$F$500,0)),""),"")</f>
        <v>2010</v>
      </c>
      <c r="R348" s="14" t="str">
        <f>IFERROR(IF(INDEX('11.3_Outliers-Plastic'!$N$5:$N$500,MATCH($F348,'11.3_Outliers-Plastic'!$F$5:$F$500,0))&lt;&gt;"N",
INDEX('11.3_Outliers-Plastic'!L$5:L$500,MATCH($F348,'11.3_Outliers-Plastic'!$F$5:$F$500,0)),""),"")</f>
        <v>WaW_323</v>
      </c>
      <c r="S348" s="12"/>
      <c r="T348" s="5"/>
      <c r="U348" s="5" t="s">
        <v>1569</v>
      </c>
      <c r="V348" s="14" t="str">
        <f>IFERROR(IF(INDEX('11.5_Outliers-Other_recovery'!$N$5:$N$500,MATCH($F348,'11.5_Outliers-Other_recovery'!$F$5:$F$500,0))&lt;&gt;"N",
INDEX('11.5_Outliers-Other_recovery'!J$5:J$500,MATCH($F348,'11.5_Outliers-Other_recovery'!$F$5:$F$500,0)),""),"")</f>
        <v/>
      </c>
      <c r="W348" s="8" t="str">
        <f>IFERROR(IF(INDEX('11.5_Outliers-Other_recovery'!$N$5:$N$500,MATCH($F348,'11.5_Outliers-Other_recovery'!$F$5:$F$500,0))&lt;&gt;"N",
INDEX('11.5_Outliers-Other_recovery'!K$5:K$500,MATCH($F348,'11.5_Outliers-Other_recovery'!$F$5:$F$500,0)),""),"")</f>
        <v/>
      </c>
      <c r="X348" s="14" t="str">
        <f>IFERROR(IF(INDEX('11.5_Outliers-Other_recovery'!$N$5:$N$500,MATCH($F348,'11.5_Outliers-Other_recovery'!$F$5:$F$500,0))&lt;&gt;"N",
INDEX('11.5_Outliers-Other_recovery'!L$5:L$500,MATCH($F348,'11.5_Outliers-Other_recovery'!$F$5:$F$500,0)),""),"")</f>
        <v/>
      </c>
      <c r="Y348" s="14" t="str">
        <f>IFERROR(IF(INDEX('11.4_Outliers-Formal_dry_recy'!$N$5:$N$500,MATCH($F348,'11.4_Outliers-Formal_dry_recy'!$F$5:$F$500,0))&lt;&gt;"N",
INDEX('11.4_Outliers-Formal_dry_recy'!J$5:J$500,MATCH($F348,'11.4_Outliers-Formal_dry_recy'!$F$5:$F$500,0)),""),"")</f>
        <v/>
      </c>
      <c r="Z348" s="8" t="str">
        <f>IFERROR(IF(INDEX('11.4_Outliers-Formal_dry_recy'!$N$5:$N$500,MATCH($F348,'11.4_Outliers-Formal_dry_recy'!$F$5:$F$500,0))&lt;&gt;"N",
INDEX('11.4_Outliers-Formal_dry_recy'!K$5:K$500,MATCH($F348,'11.4_Outliers-Formal_dry_recy'!$F$5:$F$500,0)),""),"")</f>
        <v/>
      </c>
      <c r="AA348" s="14" t="str">
        <f>IFERROR(IF(INDEX('11.4_Outliers-Formal_dry_recy'!$N$5:$N$500,MATCH($F348,'11.4_Outliers-Formal_dry_recy'!$F$5:$F$500,0))&lt;&gt;"N",
INDEX('11.4_Outliers-Formal_dry_recy'!L$5:L$500,MATCH($F348,'11.4_Outliers-Formal_dry_recy'!$F$5:$F$500,0)),""),"")</f>
        <v/>
      </c>
      <c r="AB348" s="14" t="str">
        <f>IFERROR(IF(INDEX('11.6_Outliers-Incineration'!$N$5:$N$500,MATCH($F348,'11.6_Outliers-Incineration'!$F$5:$F$500,0))&lt;&gt;"N",
INDEX('11.6_Outliers-Incineration'!J$5:J$500,MATCH($F348,'11.6_Outliers-Incineration'!$F$5:$F$500,0)),""),"")</f>
        <v/>
      </c>
      <c r="AC348" s="8" t="str">
        <f>IFERROR(IF(INDEX('11.6_Outliers-Incineration'!$N$5:$N$500,MATCH($F348,'11.6_Outliers-Incineration'!$F$5:$F$500,0))&lt;&gt;"N",
INDEX('11.6_Outliers-Incineration'!K$5:K$500,MATCH($F348,'11.6_Outliers-Incineration'!$F$5:$F$500,0)),""),"")</f>
        <v/>
      </c>
      <c r="AD348" s="14" t="str">
        <f>IFERROR(IF(INDEX('11.6_Outliers-Incineration'!$N$5:$N$500,MATCH($F348,'11.6_Outliers-Incineration'!$F$5:$F$500,0))&lt;&gt;"N",
INDEX('11.6_Outliers-Incineration'!L$5:L$500,MATCH($F348,'11.6_Outliers-Incineration'!$F$5:$F$500,0)),""),"")</f>
        <v/>
      </c>
      <c r="AE348" s="14" t="s">
        <v>1569</v>
      </c>
      <c r="AF348" s="8" t="s">
        <v>1569</v>
      </c>
      <c r="AG348" s="14" t="s">
        <v>1569</v>
      </c>
      <c r="AI348" s="5"/>
      <c r="AJ348" s="5" t="s">
        <v>1569</v>
      </c>
      <c r="AK348" s="5">
        <f t="shared" si="5"/>
        <v>3</v>
      </c>
    </row>
    <row r="349" spans="1:37" x14ac:dyDescent="0.25">
      <c r="A349" s="5" t="s">
        <v>575</v>
      </c>
      <c r="B349" s="5" t="s">
        <v>11</v>
      </c>
      <c r="C349" s="5" t="s">
        <v>570</v>
      </c>
      <c r="D349" s="5" t="s">
        <v>360</v>
      </c>
      <c r="E349" s="5" t="s">
        <v>577</v>
      </c>
      <c r="F349" s="5" t="s">
        <v>576</v>
      </c>
      <c r="G349" s="5">
        <v>2</v>
      </c>
      <c r="H349" s="15">
        <v>2</v>
      </c>
      <c r="I349" s="4" t="s">
        <v>1958</v>
      </c>
      <c r="J349" s="13">
        <f>IFERROR(IF(INDEX('11.1_Outliers-Generation'!$N$5:$N$500,MATCH($F349,'11.1_Outliers-Generation'!$F$5:$F$500,0))&lt;&gt;"N",
INDEX('11.1_Outliers-Generation'!J$5:J$500,MATCH($F349,'11.1_Outliers-Generation'!$F$5:$F$500,0)),""),"")</f>
        <v>0.65231572080887146</v>
      </c>
      <c r="K349" s="8">
        <f>IFERROR(IF(INDEX('11.1_Outliers-Generation'!$N$5:$N$500,MATCH($F349,'11.1_Outliers-Generation'!$F$5:$F$500,0))&lt;&gt;"N",
INDEX('11.1_Outliers-Generation'!K$5:K$500,MATCH($F349,'11.1_Outliers-Generation'!$F$5:$F$500,0)),""),"")</f>
        <v>2006</v>
      </c>
      <c r="L349" s="13" t="str">
        <f>IFERROR(IF(INDEX('11.1_Outliers-Generation'!$N$5:$N$500,MATCH($F349,'11.1_Outliers-Generation'!$F$5:$F$500,0))&lt;&gt;"N",
INDEX('11.1_Outliers-Generation'!L$5:L$500,MATCH($F349,'11.1_Outliers-Generation'!$F$5:$F$500,0)),""),"")</f>
        <v>WaW_326</v>
      </c>
      <c r="M349" s="14" t="str">
        <f>IFERROR(IF(INDEX('11.2_Outliers-Collection_cov'!$N$5:$N$500,MATCH($F349,'11.2_Outliers-Collection_cov'!$F$5:$F$500,0))&lt;&gt;"N",
INDEX('11.2_Outliers-Collection_cov'!J$5:J$500,MATCH($F349,'11.2_Outliers-Collection_cov'!$F$5:$F$500,0)),""),"")</f>
        <v/>
      </c>
      <c r="N349" s="8" t="str">
        <f>IFERROR(IF(INDEX('11.2_Outliers-Collection_cov'!$N$5:$N$500,MATCH($F349,'11.2_Outliers-Collection_cov'!$F$5:$F$500,0))&lt;&gt;"N",
INDEX('11.2_Outliers-Collection_cov'!K$5:K$500,MATCH($F349,'11.2_Outliers-Collection_cov'!$F$5:$F$500,0)),""),"")</f>
        <v/>
      </c>
      <c r="O349" s="13" t="str">
        <f>IFERROR(IF(INDEX('11.2_Outliers-Collection_cov'!$N$5:$N$500,MATCH($F349,'11.2_Outliers-Collection_cov'!$F$5:$F$500,0))&lt;&gt;"N",
INDEX('11.2_Outliers-Collection_cov'!L$5:L$500,MATCH($F349,'11.2_Outliers-Collection_cov'!$F$5:$F$500,0)),""),"")</f>
        <v/>
      </c>
      <c r="P349" s="14">
        <f>IFERROR(IF(INDEX('11.3_Outliers-Plastic'!$N$5:$N$500,MATCH($F349,'11.3_Outliers-Plastic'!$F$5:$F$500,0))&lt;&gt;"N",
INDEX('11.3_Outliers-Plastic'!J$5:J$500,MATCH($F349,'11.3_Outliers-Plastic'!$F$5:$F$500,0)),""),"")</f>
        <v>24</v>
      </c>
      <c r="Q349" s="8">
        <f>IFERROR(IF(INDEX('11.3_Outliers-Plastic'!$N$5:$N$500,MATCH($F349,'11.3_Outliers-Plastic'!$F$5:$F$500,0))&lt;&gt;"N",
INDEX('11.3_Outliers-Plastic'!K$5:K$500,MATCH($F349,'11.3_Outliers-Plastic'!$F$5:$F$500,0)),""),"")</f>
        <v>2006</v>
      </c>
      <c r="R349" s="14" t="str">
        <f>IFERROR(IF(INDEX('11.3_Outliers-Plastic'!$N$5:$N$500,MATCH($F349,'11.3_Outliers-Plastic'!$F$5:$F$500,0))&lt;&gt;"N",
INDEX('11.3_Outliers-Plastic'!L$5:L$500,MATCH($F349,'11.3_Outliers-Plastic'!$F$5:$F$500,0)),""),"")</f>
        <v>WaW_326</v>
      </c>
      <c r="S349" s="12"/>
      <c r="T349" s="5"/>
      <c r="U349" s="5" t="s">
        <v>1569</v>
      </c>
      <c r="V349" s="14" t="str">
        <f>IFERROR(IF(INDEX('11.5_Outliers-Other_recovery'!$N$5:$N$500,MATCH($F349,'11.5_Outliers-Other_recovery'!$F$5:$F$500,0))&lt;&gt;"N",
INDEX('11.5_Outliers-Other_recovery'!J$5:J$500,MATCH($F349,'11.5_Outliers-Other_recovery'!$F$5:$F$500,0)),""),"")</f>
        <v/>
      </c>
      <c r="W349" s="8" t="str">
        <f>IFERROR(IF(INDEX('11.5_Outliers-Other_recovery'!$N$5:$N$500,MATCH($F349,'11.5_Outliers-Other_recovery'!$F$5:$F$500,0))&lt;&gt;"N",
INDEX('11.5_Outliers-Other_recovery'!K$5:K$500,MATCH($F349,'11.5_Outliers-Other_recovery'!$F$5:$F$500,0)),""),"")</f>
        <v/>
      </c>
      <c r="X349" s="14" t="str">
        <f>IFERROR(IF(INDEX('11.5_Outliers-Other_recovery'!$N$5:$N$500,MATCH($F349,'11.5_Outliers-Other_recovery'!$F$5:$F$500,0))&lt;&gt;"N",
INDEX('11.5_Outliers-Other_recovery'!L$5:L$500,MATCH($F349,'11.5_Outliers-Other_recovery'!$F$5:$F$500,0)),""),"")</f>
        <v/>
      </c>
      <c r="Y349" s="14" t="str">
        <f>IFERROR(IF(INDEX('11.4_Outliers-Formal_dry_recy'!$N$5:$N$500,MATCH($F349,'11.4_Outliers-Formal_dry_recy'!$F$5:$F$500,0))&lt;&gt;"N",
INDEX('11.4_Outliers-Formal_dry_recy'!J$5:J$500,MATCH($F349,'11.4_Outliers-Formal_dry_recy'!$F$5:$F$500,0)),""),"")</f>
        <v/>
      </c>
      <c r="Z349" s="8" t="str">
        <f>IFERROR(IF(INDEX('11.4_Outliers-Formal_dry_recy'!$N$5:$N$500,MATCH($F349,'11.4_Outliers-Formal_dry_recy'!$F$5:$F$500,0))&lt;&gt;"N",
INDEX('11.4_Outliers-Formal_dry_recy'!K$5:K$500,MATCH($F349,'11.4_Outliers-Formal_dry_recy'!$F$5:$F$500,0)),""),"")</f>
        <v/>
      </c>
      <c r="AA349" s="14" t="str">
        <f>IFERROR(IF(INDEX('11.4_Outliers-Formal_dry_recy'!$N$5:$N$500,MATCH($F349,'11.4_Outliers-Formal_dry_recy'!$F$5:$F$500,0))&lt;&gt;"N",
INDEX('11.4_Outliers-Formal_dry_recy'!L$5:L$500,MATCH($F349,'11.4_Outliers-Formal_dry_recy'!$F$5:$F$500,0)),""),"")</f>
        <v/>
      </c>
      <c r="AB349" s="14" t="str">
        <f>IFERROR(IF(INDEX('11.6_Outliers-Incineration'!$N$5:$N$500,MATCH($F349,'11.6_Outliers-Incineration'!$F$5:$F$500,0))&lt;&gt;"N",
INDEX('11.6_Outliers-Incineration'!J$5:J$500,MATCH($F349,'11.6_Outliers-Incineration'!$F$5:$F$500,0)),""),"")</f>
        <v/>
      </c>
      <c r="AC349" s="8" t="str">
        <f>IFERROR(IF(INDEX('11.6_Outliers-Incineration'!$N$5:$N$500,MATCH($F349,'11.6_Outliers-Incineration'!$F$5:$F$500,0))&lt;&gt;"N",
INDEX('11.6_Outliers-Incineration'!K$5:K$500,MATCH($F349,'11.6_Outliers-Incineration'!$F$5:$F$500,0)),""),"")</f>
        <v/>
      </c>
      <c r="AD349" s="14" t="str">
        <f>IFERROR(IF(INDEX('11.6_Outliers-Incineration'!$N$5:$N$500,MATCH($F349,'11.6_Outliers-Incineration'!$F$5:$F$500,0))&lt;&gt;"N",
INDEX('11.6_Outliers-Incineration'!L$5:L$500,MATCH($F349,'11.6_Outliers-Incineration'!$F$5:$F$500,0)),""),"")</f>
        <v/>
      </c>
      <c r="AE349" s="14" t="s">
        <v>1569</v>
      </c>
      <c r="AF349" s="8" t="s">
        <v>1569</v>
      </c>
      <c r="AG349" s="14" t="s">
        <v>1569</v>
      </c>
      <c r="AI349" s="5"/>
      <c r="AJ349" s="5" t="s">
        <v>1569</v>
      </c>
      <c r="AK349" s="5">
        <f t="shared" si="5"/>
        <v>2</v>
      </c>
    </row>
    <row r="350" spans="1:37" x14ac:dyDescent="0.25">
      <c r="A350" s="5" t="s">
        <v>1311</v>
      </c>
      <c r="B350" s="5" t="s">
        <v>1314</v>
      </c>
      <c r="C350" s="5" t="s">
        <v>1313</v>
      </c>
      <c r="D350" s="5" t="s">
        <v>1038</v>
      </c>
      <c r="E350" s="5" t="s">
        <v>1315</v>
      </c>
      <c r="F350" s="5" t="s">
        <v>1312</v>
      </c>
      <c r="G350" s="5">
        <v>1</v>
      </c>
      <c r="H350" s="15">
        <v>1</v>
      </c>
      <c r="I350" s="4" t="s">
        <v>1959</v>
      </c>
      <c r="J350" s="13">
        <f>IFERROR(IF(INDEX('11.1_Outliers-Generation'!$N$5:$N$500,MATCH($F350,'11.1_Outliers-Generation'!$F$5:$F$500,0))&lt;&gt;"N",
INDEX('11.1_Outliers-Generation'!J$5:J$500,MATCH($F350,'11.1_Outliers-Generation'!$F$5:$F$500,0)),""),"")</f>
        <v>1.2383443424805307</v>
      </c>
      <c r="K350" s="8">
        <f>IFERROR(IF(INDEX('11.1_Outliers-Generation'!$N$5:$N$500,MATCH($F350,'11.1_Outliers-Generation'!$F$5:$F$500,0))&lt;&gt;"N",
INDEX('11.1_Outliers-Generation'!K$5:K$500,MATCH($F350,'11.1_Outliers-Generation'!$F$5:$F$500,0)),""),"")</f>
        <v>2015</v>
      </c>
      <c r="L350" s="13" t="str">
        <f>IFERROR(IF(INDEX('11.1_Outliers-Generation'!$N$5:$N$500,MATCH($F350,'11.1_Outliers-Generation'!$F$5:$F$500,0))&lt;&gt;"N",
INDEX('11.1_Outliers-Generation'!L$5:L$500,MATCH($F350,'11.1_Outliers-Generation'!$F$5:$F$500,0)),""),"")</f>
        <v>WaW_327</v>
      </c>
      <c r="M350" s="14">
        <f>IFERROR(IF(INDEX('11.2_Outliers-Collection_cov'!$N$5:$N$500,MATCH($F350,'11.2_Outliers-Collection_cov'!$F$5:$F$500,0))&lt;&gt;"N",
INDEX('11.2_Outliers-Collection_cov'!J$5:J$500,MATCH($F350,'11.2_Outliers-Collection_cov'!$F$5:$F$500,0)),""),"")</f>
        <v>100</v>
      </c>
      <c r="N350" s="8">
        <f>IFERROR(IF(INDEX('11.2_Outliers-Collection_cov'!$N$5:$N$500,MATCH($F350,'11.2_Outliers-Collection_cov'!$F$5:$F$500,0))&lt;&gt;"N",
INDEX('11.2_Outliers-Collection_cov'!K$5:K$500,MATCH($F350,'11.2_Outliers-Collection_cov'!$F$5:$F$500,0)),""),"")</f>
        <v>2015</v>
      </c>
      <c r="O350" s="13" t="str">
        <f>IFERROR(IF(INDEX('11.2_Outliers-Collection_cov'!$N$5:$N$500,MATCH($F350,'11.2_Outliers-Collection_cov'!$F$5:$F$500,0))&lt;&gt;"N",
INDEX('11.2_Outliers-Collection_cov'!L$5:L$500,MATCH($F350,'11.2_Outliers-Collection_cov'!$F$5:$F$500,0)),""),"")</f>
        <v>WaW_327</v>
      </c>
      <c r="P350" s="14">
        <f>IFERROR(IF(INDEX('11.3_Outliers-Plastic'!$N$5:$N$500,MATCH($F350,'11.3_Outliers-Plastic'!$F$5:$F$500,0))&lt;&gt;"N",
INDEX('11.3_Outliers-Plastic'!J$5:J$500,MATCH($F350,'11.3_Outliers-Plastic'!$F$5:$F$500,0)),""),"")</f>
        <v>25.012501250125013</v>
      </c>
      <c r="Q350" s="8">
        <f>IFERROR(IF(INDEX('11.3_Outliers-Plastic'!$N$5:$N$500,MATCH($F350,'11.3_Outliers-Plastic'!$F$5:$F$500,0))&lt;&gt;"N",
INDEX('11.3_Outliers-Plastic'!K$5:K$500,MATCH($F350,'11.3_Outliers-Plastic'!$F$5:$F$500,0)),""),"")</f>
        <v>2015</v>
      </c>
      <c r="R350" s="14" t="str">
        <f>IFERROR(IF(INDEX('11.3_Outliers-Plastic'!$N$5:$N$500,MATCH($F350,'11.3_Outliers-Plastic'!$F$5:$F$500,0))&lt;&gt;"N",
INDEX('11.3_Outliers-Plastic'!L$5:L$500,MATCH($F350,'11.3_Outliers-Plastic'!$F$5:$F$500,0)),""),"")</f>
        <v>WaW_327</v>
      </c>
      <c r="S350" s="12"/>
      <c r="T350" s="5"/>
      <c r="U350" s="5" t="s">
        <v>1569</v>
      </c>
      <c r="V350" s="14" t="str">
        <f>IFERROR(IF(INDEX('11.5_Outliers-Other_recovery'!$N$5:$N$500,MATCH($F350,'11.5_Outliers-Other_recovery'!$F$5:$F$500,0))&lt;&gt;"N",
INDEX('11.5_Outliers-Other_recovery'!J$5:J$500,MATCH($F350,'11.5_Outliers-Other_recovery'!$F$5:$F$500,0)),""),"")</f>
        <v/>
      </c>
      <c r="W350" s="8" t="str">
        <f>IFERROR(IF(INDEX('11.5_Outliers-Other_recovery'!$N$5:$N$500,MATCH($F350,'11.5_Outliers-Other_recovery'!$F$5:$F$500,0))&lt;&gt;"N",
INDEX('11.5_Outliers-Other_recovery'!K$5:K$500,MATCH($F350,'11.5_Outliers-Other_recovery'!$F$5:$F$500,0)),""),"")</f>
        <v/>
      </c>
      <c r="X350" s="14" t="str">
        <f>IFERROR(IF(INDEX('11.5_Outliers-Other_recovery'!$N$5:$N$500,MATCH($F350,'11.5_Outliers-Other_recovery'!$F$5:$F$500,0))&lt;&gt;"N",
INDEX('11.5_Outliers-Other_recovery'!L$5:L$500,MATCH($F350,'11.5_Outliers-Other_recovery'!$F$5:$F$500,0)),""),"")</f>
        <v/>
      </c>
      <c r="Y350" s="14" t="str">
        <f>IFERROR(IF(INDEX('11.4_Outliers-Formal_dry_recy'!$N$5:$N$500,MATCH($F350,'11.4_Outliers-Formal_dry_recy'!$F$5:$F$500,0))&lt;&gt;"N",
INDEX('11.4_Outliers-Formal_dry_recy'!J$5:J$500,MATCH($F350,'11.4_Outliers-Formal_dry_recy'!$F$5:$F$500,0)),""),"")</f>
        <v/>
      </c>
      <c r="Z350" s="8" t="str">
        <f>IFERROR(IF(INDEX('11.4_Outliers-Formal_dry_recy'!$N$5:$N$500,MATCH($F350,'11.4_Outliers-Formal_dry_recy'!$F$5:$F$500,0))&lt;&gt;"N",
INDEX('11.4_Outliers-Formal_dry_recy'!K$5:K$500,MATCH($F350,'11.4_Outliers-Formal_dry_recy'!$F$5:$F$500,0)),""),"")</f>
        <v/>
      </c>
      <c r="AA350" s="14" t="str">
        <f>IFERROR(IF(INDEX('11.4_Outliers-Formal_dry_recy'!$N$5:$N$500,MATCH($F350,'11.4_Outliers-Formal_dry_recy'!$F$5:$F$500,0))&lt;&gt;"N",
INDEX('11.4_Outliers-Formal_dry_recy'!L$5:L$500,MATCH($F350,'11.4_Outliers-Formal_dry_recy'!$F$5:$F$500,0)),""),"")</f>
        <v/>
      </c>
      <c r="AB350" s="14" t="str">
        <f>IFERROR(IF(INDEX('11.6_Outliers-Incineration'!$N$5:$N$500,MATCH($F350,'11.6_Outliers-Incineration'!$F$5:$F$500,0))&lt;&gt;"N",
INDEX('11.6_Outliers-Incineration'!J$5:J$500,MATCH($F350,'11.6_Outliers-Incineration'!$F$5:$F$500,0)),""),"")</f>
        <v/>
      </c>
      <c r="AC350" s="8" t="str">
        <f>IFERROR(IF(INDEX('11.6_Outliers-Incineration'!$N$5:$N$500,MATCH($F350,'11.6_Outliers-Incineration'!$F$5:$F$500,0))&lt;&gt;"N",
INDEX('11.6_Outliers-Incineration'!K$5:K$500,MATCH($F350,'11.6_Outliers-Incineration'!$F$5:$F$500,0)),""),"")</f>
        <v/>
      </c>
      <c r="AD350" s="14" t="str">
        <f>IFERROR(IF(INDEX('11.6_Outliers-Incineration'!$N$5:$N$500,MATCH($F350,'11.6_Outliers-Incineration'!$F$5:$F$500,0))&lt;&gt;"N",
INDEX('11.6_Outliers-Incineration'!L$5:L$500,MATCH($F350,'11.6_Outliers-Incineration'!$F$5:$F$500,0)),""),"")</f>
        <v/>
      </c>
      <c r="AE350" s="14">
        <v>100</v>
      </c>
      <c r="AF350" s="8">
        <v>2015</v>
      </c>
      <c r="AG350" s="14" t="s">
        <v>1311</v>
      </c>
      <c r="AI350" s="5"/>
      <c r="AJ350" s="5" t="s">
        <v>1569</v>
      </c>
      <c r="AK350" s="5">
        <f t="shared" si="5"/>
        <v>4</v>
      </c>
    </row>
    <row r="351" spans="1:37" x14ac:dyDescent="0.25">
      <c r="A351" s="5" t="s">
        <v>983</v>
      </c>
      <c r="B351" s="5" t="s">
        <v>986</v>
      </c>
      <c r="C351" s="5" t="s">
        <v>985</v>
      </c>
      <c r="D351" s="5" t="s">
        <v>620</v>
      </c>
      <c r="E351" s="5" t="s">
        <v>987</v>
      </c>
      <c r="F351" s="5" t="s">
        <v>984</v>
      </c>
      <c r="G351" s="5">
        <v>1</v>
      </c>
      <c r="H351" s="15">
        <v>1</v>
      </c>
      <c r="I351" s="4"/>
      <c r="J351" s="13">
        <f>IFERROR(IF(INDEX('11.1_Outliers-Generation'!$N$5:$N$500,MATCH($F351,'11.1_Outliers-Generation'!$F$5:$F$500,0))&lt;&gt;"N",
INDEX('11.1_Outliers-Generation'!J$5:J$500,MATCH($F351,'11.1_Outliers-Generation'!$F$5:$F$500,0)),""),"")</f>
        <v>0.64012017189360348</v>
      </c>
      <c r="K351" s="8">
        <f>IFERROR(IF(INDEX('11.1_Outliers-Generation'!$N$5:$N$500,MATCH($F351,'11.1_Outliers-Generation'!$F$5:$F$500,0))&lt;&gt;"N",
INDEX('11.1_Outliers-Generation'!K$5:K$500,MATCH($F351,'11.1_Outliers-Generation'!$F$5:$F$500,0)),""),"")</f>
        <v>2016</v>
      </c>
      <c r="L351" s="13" t="str">
        <f>IFERROR(IF(INDEX('11.1_Outliers-Generation'!$N$5:$N$500,MATCH($F351,'11.1_Outliers-Generation'!$F$5:$F$500,0))&lt;&gt;"N",
INDEX('11.1_Outliers-Generation'!L$5:L$500,MATCH($F351,'11.1_Outliers-Generation'!$F$5:$F$500,0)),""),"")</f>
        <v>WaW_328</v>
      </c>
      <c r="M351" s="14" t="str">
        <f>IFERROR(IF(INDEX('11.2_Outliers-Collection_cov'!$N$5:$N$500,MATCH($F351,'11.2_Outliers-Collection_cov'!$F$5:$F$500,0))&lt;&gt;"N",
INDEX('11.2_Outliers-Collection_cov'!J$5:J$500,MATCH($F351,'11.2_Outliers-Collection_cov'!$F$5:$F$500,0)),""),"")</f>
        <v/>
      </c>
      <c r="N351" s="8" t="str">
        <f>IFERROR(IF(INDEX('11.2_Outliers-Collection_cov'!$N$5:$N$500,MATCH($F351,'11.2_Outliers-Collection_cov'!$F$5:$F$500,0))&lt;&gt;"N",
INDEX('11.2_Outliers-Collection_cov'!K$5:K$500,MATCH($F351,'11.2_Outliers-Collection_cov'!$F$5:$F$500,0)),""),"")</f>
        <v/>
      </c>
      <c r="O351" s="13" t="str">
        <f>IFERROR(IF(INDEX('11.2_Outliers-Collection_cov'!$N$5:$N$500,MATCH($F351,'11.2_Outliers-Collection_cov'!$F$5:$F$500,0))&lt;&gt;"N",
INDEX('11.2_Outliers-Collection_cov'!L$5:L$500,MATCH($F351,'11.2_Outliers-Collection_cov'!$F$5:$F$500,0)),""),"")</f>
        <v/>
      </c>
      <c r="P351" s="14">
        <f>IFERROR(IF(INDEX('11.3_Outliers-Plastic'!$N$5:$N$500,MATCH($F351,'11.3_Outliers-Plastic'!$F$5:$F$500,0))&lt;&gt;"N",
INDEX('11.3_Outliers-Plastic'!J$5:J$500,MATCH($F351,'11.3_Outliers-Plastic'!$F$5:$F$500,0)),""),"")</f>
        <v>17.82178217821782</v>
      </c>
      <c r="Q351" s="8">
        <f>IFERROR(IF(INDEX('11.3_Outliers-Plastic'!$N$5:$N$500,MATCH($F351,'11.3_Outliers-Plastic'!$F$5:$F$500,0))&lt;&gt;"N",
INDEX('11.3_Outliers-Plastic'!K$5:K$500,MATCH($F351,'11.3_Outliers-Plastic'!$F$5:$F$500,0)),""),"")</f>
        <v>2016</v>
      </c>
      <c r="R351" s="14" t="str">
        <f>IFERROR(IF(INDEX('11.3_Outliers-Plastic'!$N$5:$N$500,MATCH($F351,'11.3_Outliers-Plastic'!$F$5:$F$500,0))&lt;&gt;"N",
INDEX('11.3_Outliers-Plastic'!L$5:L$500,MATCH($F351,'11.3_Outliers-Plastic'!$F$5:$F$500,0)),""),"")</f>
        <v>WaW_328</v>
      </c>
      <c r="S351" s="12"/>
      <c r="T351" s="5"/>
      <c r="U351" s="5" t="s">
        <v>1569</v>
      </c>
      <c r="V351" s="14" t="str">
        <f>IFERROR(IF(INDEX('11.5_Outliers-Other_recovery'!$N$5:$N$500,MATCH($F351,'11.5_Outliers-Other_recovery'!$F$5:$F$500,0))&lt;&gt;"N",
INDEX('11.5_Outliers-Other_recovery'!J$5:J$500,MATCH($F351,'11.5_Outliers-Other_recovery'!$F$5:$F$500,0)),""),"")</f>
        <v/>
      </c>
      <c r="W351" s="8" t="str">
        <f>IFERROR(IF(INDEX('11.5_Outliers-Other_recovery'!$N$5:$N$500,MATCH($F351,'11.5_Outliers-Other_recovery'!$F$5:$F$500,0))&lt;&gt;"N",
INDEX('11.5_Outliers-Other_recovery'!K$5:K$500,MATCH($F351,'11.5_Outliers-Other_recovery'!$F$5:$F$500,0)),""),"")</f>
        <v/>
      </c>
      <c r="X351" s="14" t="str">
        <f>IFERROR(IF(INDEX('11.5_Outliers-Other_recovery'!$N$5:$N$500,MATCH($F351,'11.5_Outliers-Other_recovery'!$F$5:$F$500,0))&lt;&gt;"N",
INDEX('11.5_Outliers-Other_recovery'!L$5:L$500,MATCH($F351,'11.5_Outliers-Other_recovery'!$F$5:$F$500,0)),""),"")</f>
        <v/>
      </c>
      <c r="Y351" s="14" t="str">
        <f>IFERROR(IF(INDEX('11.4_Outliers-Formal_dry_recy'!$N$5:$N$500,MATCH($F351,'11.4_Outliers-Formal_dry_recy'!$F$5:$F$500,0))&lt;&gt;"N",
INDEX('11.4_Outliers-Formal_dry_recy'!J$5:J$500,MATCH($F351,'11.4_Outliers-Formal_dry_recy'!$F$5:$F$500,0)),""),"")</f>
        <v/>
      </c>
      <c r="Z351" s="8" t="str">
        <f>IFERROR(IF(INDEX('11.4_Outliers-Formal_dry_recy'!$N$5:$N$500,MATCH($F351,'11.4_Outliers-Formal_dry_recy'!$F$5:$F$500,0))&lt;&gt;"N",
INDEX('11.4_Outliers-Formal_dry_recy'!K$5:K$500,MATCH($F351,'11.4_Outliers-Formal_dry_recy'!$F$5:$F$500,0)),""),"")</f>
        <v/>
      </c>
      <c r="AA351" s="14" t="str">
        <f>IFERROR(IF(INDEX('11.4_Outliers-Formal_dry_recy'!$N$5:$N$500,MATCH($F351,'11.4_Outliers-Formal_dry_recy'!$F$5:$F$500,0))&lt;&gt;"N",
INDEX('11.4_Outliers-Formal_dry_recy'!L$5:L$500,MATCH($F351,'11.4_Outliers-Formal_dry_recy'!$F$5:$F$500,0)),""),"")</f>
        <v/>
      </c>
      <c r="AB351" s="14" t="str">
        <f>IFERROR(IF(INDEX('11.6_Outliers-Incineration'!$N$5:$N$500,MATCH($F351,'11.6_Outliers-Incineration'!$F$5:$F$500,0))&lt;&gt;"N",
INDEX('11.6_Outliers-Incineration'!J$5:J$500,MATCH($F351,'11.6_Outliers-Incineration'!$F$5:$F$500,0)),""),"")</f>
        <v/>
      </c>
      <c r="AC351" s="8" t="str">
        <f>IFERROR(IF(INDEX('11.6_Outliers-Incineration'!$N$5:$N$500,MATCH($F351,'11.6_Outliers-Incineration'!$F$5:$F$500,0))&lt;&gt;"N",
INDEX('11.6_Outliers-Incineration'!K$5:K$500,MATCH($F351,'11.6_Outliers-Incineration'!$F$5:$F$500,0)),""),"")</f>
        <v/>
      </c>
      <c r="AD351" s="14" t="str">
        <f>IFERROR(IF(INDEX('11.6_Outliers-Incineration'!$N$5:$N$500,MATCH($F351,'11.6_Outliers-Incineration'!$F$5:$F$500,0))&lt;&gt;"N",
INDEX('11.6_Outliers-Incineration'!L$5:L$500,MATCH($F351,'11.6_Outliers-Incineration'!$F$5:$F$500,0)),""),"")</f>
        <v/>
      </c>
      <c r="AE351" s="14" t="s">
        <v>1569</v>
      </c>
      <c r="AF351" s="8" t="s">
        <v>1569</v>
      </c>
      <c r="AG351" s="14" t="s">
        <v>1569</v>
      </c>
      <c r="AI351" s="5"/>
      <c r="AJ351" s="5" t="s">
        <v>1569</v>
      </c>
      <c r="AK351" s="5">
        <f t="shared" si="5"/>
        <v>2</v>
      </c>
    </row>
    <row r="352" spans="1:37" x14ac:dyDescent="0.25">
      <c r="A352" s="5" t="s">
        <v>578</v>
      </c>
      <c r="B352" s="5" t="s">
        <v>581</v>
      </c>
      <c r="C352" s="5" t="s">
        <v>580</v>
      </c>
      <c r="D352" s="5" t="s">
        <v>360</v>
      </c>
      <c r="E352" s="5" t="s">
        <v>582</v>
      </c>
      <c r="F352" s="5" t="s">
        <v>579</v>
      </c>
      <c r="G352" s="5">
        <v>2</v>
      </c>
      <c r="H352" s="15">
        <v>2</v>
      </c>
      <c r="I352" s="4" t="s">
        <v>1960</v>
      </c>
      <c r="J352" s="13">
        <f>IFERROR(IF(INDEX('11.1_Outliers-Generation'!$N$5:$N$500,MATCH($F352,'11.1_Outliers-Generation'!$F$5:$F$500,0))&lt;&gt;"N",
INDEX('11.1_Outliers-Generation'!J$5:J$500,MATCH($F352,'11.1_Outliers-Generation'!$F$5:$F$500,0)),""),"")</f>
        <v>0.89127070556542676</v>
      </c>
      <c r="K352" s="8">
        <f>IFERROR(IF(INDEX('11.1_Outliers-Generation'!$N$5:$N$500,MATCH($F352,'11.1_Outliers-Generation'!$F$5:$F$500,0))&lt;&gt;"N",
INDEX('11.1_Outliers-Generation'!K$5:K$500,MATCH($F352,'11.1_Outliers-Generation'!$F$5:$F$500,0)),""),"")</f>
        <v>2014</v>
      </c>
      <c r="L352" s="13" t="str">
        <f>IFERROR(IF(INDEX('11.1_Outliers-Generation'!$N$5:$N$500,MATCH($F352,'11.1_Outliers-Generation'!$F$5:$F$500,0))&lt;&gt;"N",
INDEX('11.1_Outliers-Generation'!L$5:L$500,MATCH($F352,'11.1_Outliers-Generation'!$F$5:$F$500,0)),""),"")</f>
        <v>WaW_329</v>
      </c>
      <c r="M352" s="14">
        <f>IFERROR(IF(INDEX('11.2_Outliers-Collection_cov'!$N$5:$N$500,MATCH($F352,'11.2_Outliers-Collection_cov'!$F$5:$F$500,0))&lt;&gt;"N",
INDEX('11.2_Outliers-Collection_cov'!J$5:J$500,MATCH($F352,'11.2_Outliers-Collection_cov'!$F$5:$F$500,0)),""),"")</f>
        <v>64</v>
      </c>
      <c r="N352" s="8">
        <f>IFERROR(IF(INDEX('11.2_Outliers-Collection_cov'!$N$5:$N$500,MATCH($F352,'11.2_Outliers-Collection_cov'!$F$5:$F$500,0))&lt;&gt;"N",
INDEX('11.2_Outliers-Collection_cov'!K$5:K$500,MATCH($F352,'11.2_Outliers-Collection_cov'!$F$5:$F$500,0)),""),"")</f>
        <v>2014</v>
      </c>
      <c r="O352" s="13" t="str">
        <f>IFERROR(IF(INDEX('11.2_Outliers-Collection_cov'!$N$5:$N$500,MATCH($F352,'11.2_Outliers-Collection_cov'!$F$5:$F$500,0))&lt;&gt;"N",
INDEX('11.2_Outliers-Collection_cov'!L$5:L$500,MATCH($F352,'11.2_Outliers-Collection_cov'!$F$5:$F$500,0)),""),"")</f>
        <v>WaW_329</v>
      </c>
      <c r="P352" s="14" t="str">
        <f>IFERROR(IF(INDEX('11.3_Outliers-Plastic'!$N$5:$N$500,MATCH($F352,'11.3_Outliers-Plastic'!$F$5:$F$500,0))&lt;&gt;"N",
INDEX('11.3_Outliers-Plastic'!J$5:J$500,MATCH($F352,'11.3_Outliers-Plastic'!$F$5:$F$500,0)),""),"")</f>
        <v/>
      </c>
      <c r="Q352" s="8" t="str">
        <f>IFERROR(IF(INDEX('11.3_Outliers-Plastic'!$N$5:$N$500,MATCH($F352,'11.3_Outliers-Plastic'!$F$5:$F$500,0))&lt;&gt;"N",
INDEX('11.3_Outliers-Plastic'!K$5:K$500,MATCH($F352,'11.3_Outliers-Plastic'!$F$5:$F$500,0)),""),"")</f>
        <v/>
      </c>
      <c r="R352" s="14" t="str">
        <f>IFERROR(IF(INDEX('11.3_Outliers-Plastic'!$N$5:$N$500,MATCH($F352,'11.3_Outliers-Plastic'!$F$5:$F$500,0))&lt;&gt;"N",
INDEX('11.3_Outliers-Plastic'!L$5:L$500,MATCH($F352,'11.3_Outliers-Plastic'!$F$5:$F$500,0)),""),"")</f>
        <v/>
      </c>
      <c r="S352" s="12"/>
      <c r="T352" s="5"/>
      <c r="U352" s="5" t="s">
        <v>1569</v>
      </c>
      <c r="V352" s="14" t="str">
        <f>IFERROR(IF(INDEX('11.5_Outliers-Other_recovery'!$N$5:$N$500,MATCH($F352,'11.5_Outliers-Other_recovery'!$F$5:$F$500,0))&lt;&gt;"N",
INDEX('11.5_Outliers-Other_recovery'!J$5:J$500,MATCH($F352,'11.5_Outliers-Other_recovery'!$F$5:$F$500,0)),""),"")</f>
        <v/>
      </c>
      <c r="W352" s="8" t="str">
        <f>IFERROR(IF(INDEX('11.5_Outliers-Other_recovery'!$N$5:$N$500,MATCH($F352,'11.5_Outliers-Other_recovery'!$F$5:$F$500,0))&lt;&gt;"N",
INDEX('11.5_Outliers-Other_recovery'!K$5:K$500,MATCH($F352,'11.5_Outliers-Other_recovery'!$F$5:$F$500,0)),""),"")</f>
        <v/>
      </c>
      <c r="X352" s="14" t="str">
        <f>IFERROR(IF(INDEX('11.5_Outliers-Other_recovery'!$N$5:$N$500,MATCH($F352,'11.5_Outliers-Other_recovery'!$F$5:$F$500,0))&lt;&gt;"N",
INDEX('11.5_Outliers-Other_recovery'!L$5:L$500,MATCH($F352,'11.5_Outliers-Other_recovery'!$F$5:$F$500,0)),""),"")</f>
        <v/>
      </c>
      <c r="Y352" s="14" t="str">
        <f>IFERROR(IF(INDEX('11.4_Outliers-Formal_dry_recy'!$N$5:$N$500,MATCH($F352,'11.4_Outliers-Formal_dry_recy'!$F$5:$F$500,0))&lt;&gt;"N",
INDEX('11.4_Outliers-Formal_dry_recy'!J$5:J$500,MATCH($F352,'11.4_Outliers-Formal_dry_recy'!$F$5:$F$500,0)),""),"")</f>
        <v/>
      </c>
      <c r="Z352" s="8" t="str">
        <f>IFERROR(IF(INDEX('11.4_Outliers-Formal_dry_recy'!$N$5:$N$500,MATCH($F352,'11.4_Outliers-Formal_dry_recy'!$F$5:$F$500,0))&lt;&gt;"N",
INDEX('11.4_Outliers-Formal_dry_recy'!K$5:K$500,MATCH($F352,'11.4_Outliers-Formal_dry_recy'!$F$5:$F$500,0)),""),"")</f>
        <v/>
      </c>
      <c r="AA352" s="14" t="str">
        <f>IFERROR(IF(INDEX('11.4_Outliers-Formal_dry_recy'!$N$5:$N$500,MATCH($F352,'11.4_Outliers-Formal_dry_recy'!$F$5:$F$500,0))&lt;&gt;"N",
INDEX('11.4_Outliers-Formal_dry_recy'!L$5:L$500,MATCH($F352,'11.4_Outliers-Formal_dry_recy'!$F$5:$F$500,0)),""),"")</f>
        <v/>
      </c>
      <c r="AB352" s="14" t="str">
        <f>IFERROR(IF(INDEX('11.6_Outliers-Incineration'!$N$5:$N$500,MATCH($F352,'11.6_Outliers-Incineration'!$F$5:$F$500,0))&lt;&gt;"N",
INDEX('11.6_Outliers-Incineration'!J$5:J$500,MATCH($F352,'11.6_Outliers-Incineration'!$F$5:$F$500,0)),""),"")</f>
        <v/>
      </c>
      <c r="AC352" s="8" t="str">
        <f>IFERROR(IF(INDEX('11.6_Outliers-Incineration'!$N$5:$N$500,MATCH($F352,'11.6_Outliers-Incineration'!$F$5:$F$500,0))&lt;&gt;"N",
INDEX('11.6_Outliers-Incineration'!K$5:K$500,MATCH($F352,'11.6_Outliers-Incineration'!$F$5:$F$500,0)),""),"")</f>
        <v/>
      </c>
      <c r="AD352" s="14" t="str">
        <f>IFERROR(IF(INDEX('11.6_Outliers-Incineration'!$N$5:$N$500,MATCH($F352,'11.6_Outliers-Incineration'!$F$5:$F$500,0))&lt;&gt;"N",
INDEX('11.6_Outliers-Incineration'!L$5:L$500,MATCH($F352,'11.6_Outliers-Incineration'!$F$5:$F$500,0)),""),"")</f>
        <v/>
      </c>
      <c r="AE352" s="14" t="s">
        <v>1569</v>
      </c>
      <c r="AF352" s="8" t="s">
        <v>1569</v>
      </c>
      <c r="AG352" s="14" t="s">
        <v>1569</v>
      </c>
      <c r="AI352" s="5"/>
      <c r="AJ352" s="5" t="s">
        <v>1569</v>
      </c>
      <c r="AK352" s="5">
        <f t="shared" si="5"/>
        <v>2</v>
      </c>
    </row>
    <row r="353" spans="1:37" x14ac:dyDescent="0.25">
      <c r="A353" s="5" t="s">
        <v>1316</v>
      </c>
      <c r="B353" s="5" t="s">
        <v>1319</v>
      </c>
      <c r="C353" s="5" t="s">
        <v>1318</v>
      </c>
      <c r="D353" s="5" t="s">
        <v>1038</v>
      </c>
      <c r="E353" s="5" t="s">
        <v>1592</v>
      </c>
      <c r="F353" s="5" t="s">
        <v>1317</v>
      </c>
      <c r="G353" s="5">
        <v>1</v>
      </c>
      <c r="H353" s="15">
        <v>1</v>
      </c>
      <c r="I353" s="4"/>
      <c r="J353" s="13">
        <f>IFERROR(IF(INDEX('11.1_Outliers-Generation'!$N$5:$N$500,MATCH($F353,'11.1_Outliers-Generation'!$F$5:$F$500,0))&lt;&gt;"N",
INDEX('11.1_Outliers-Generation'!J$5:J$500,MATCH($F353,'11.1_Outliers-Generation'!$F$5:$F$500,0)),""),"")</f>
        <v>1.011622190753608</v>
      </c>
      <c r="K353" s="8">
        <f>IFERROR(IF(INDEX('11.1_Outliers-Generation'!$N$5:$N$500,MATCH($F353,'11.1_Outliers-Generation'!$F$5:$F$500,0))&lt;&gt;"N",
INDEX('11.1_Outliers-Generation'!K$5:K$500,MATCH($F353,'11.1_Outliers-Generation'!$F$5:$F$500,0)),""),"")</f>
        <v>2012</v>
      </c>
      <c r="L353" s="13" t="str">
        <f>IFERROR(IF(INDEX('11.1_Outliers-Generation'!$N$5:$N$500,MATCH($F353,'11.1_Outliers-Generation'!$F$5:$F$500,0))&lt;&gt;"N",
INDEX('11.1_Outliers-Generation'!L$5:L$500,MATCH($F353,'11.1_Outliers-Generation'!$F$5:$F$500,0)),""),"")</f>
        <v>WaW_330</v>
      </c>
      <c r="M353" s="14" t="str">
        <f>IFERROR(IF(INDEX('11.2_Outliers-Collection_cov'!$N$5:$N$500,MATCH($F353,'11.2_Outliers-Collection_cov'!$F$5:$F$500,0))&lt;&gt;"N",
INDEX('11.2_Outliers-Collection_cov'!J$5:J$500,MATCH($F353,'11.2_Outliers-Collection_cov'!$F$5:$F$500,0)),""),"")</f>
        <v/>
      </c>
      <c r="N353" s="8" t="str">
        <f>IFERROR(IF(INDEX('11.2_Outliers-Collection_cov'!$N$5:$N$500,MATCH($F353,'11.2_Outliers-Collection_cov'!$F$5:$F$500,0))&lt;&gt;"N",
INDEX('11.2_Outliers-Collection_cov'!K$5:K$500,MATCH($F353,'11.2_Outliers-Collection_cov'!$F$5:$F$500,0)),""),"")</f>
        <v/>
      </c>
      <c r="O353" s="13" t="str">
        <f>IFERROR(IF(INDEX('11.2_Outliers-Collection_cov'!$N$5:$N$500,MATCH($F353,'11.2_Outliers-Collection_cov'!$F$5:$F$500,0))&lt;&gt;"N",
INDEX('11.2_Outliers-Collection_cov'!L$5:L$500,MATCH($F353,'11.2_Outliers-Collection_cov'!$F$5:$F$500,0)),""),"")</f>
        <v/>
      </c>
      <c r="P353" s="14">
        <f>IFERROR(IF(INDEX('11.3_Outliers-Plastic'!$N$5:$N$500,MATCH($F353,'11.3_Outliers-Plastic'!$F$5:$F$500,0))&lt;&gt;"N",
INDEX('11.3_Outliers-Plastic'!J$5:J$500,MATCH($F353,'11.3_Outliers-Plastic'!$F$5:$F$500,0)),""),"")</f>
        <v>13.4</v>
      </c>
      <c r="Q353" s="8">
        <f>IFERROR(IF(INDEX('11.3_Outliers-Plastic'!$N$5:$N$500,MATCH($F353,'11.3_Outliers-Plastic'!$F$5:$F$500,0))&lt;&gt;"N",
INDEX('11.3_Outliers-Plastic'!K$5:K$500,MATCH($F353,'11.3_Outliers-Plastic'!$F$5:$F$500,0)),""),"")</f>
        <v>2012</v>
      </c>
      <c r="R353" s="14" t="str">
        <f>IFERROR(IF(INDEX('11.3_Outliers-Plastic'!$N$5:$N$500,MATCH($F353,'11.3_Outliers-Plastic'!$F$5:$F$500,0))&lt;&gt;"N",
INDEX('11.3_Outliers-Plastic'!L$5:L$500,MATCH($F353,'11.3_Outliers-Plastic'!$F$5:$F$500,0)),""),"")</f>
        <v>WaW_330</v>
      </c>
      <c r="S353" s="12"/>
      <c r="T353" s="5"/>
      <c r="U353" s="5" t="s">
        <v>1569</v>
      </c>
      <c r="V353" s="14">
        <f>IFERROR(IF(INDEX('11.5_Outliers-Other_recovery'!$N$5:$N$500,MATCH($F353,'11.5_Outliers-Other_recovery'!$F$5:$F$500,0))&lt;&gt;"N",
INDEX('11.5_Outliers-Other_recovery'!J$5:J$500,MATCH($F353,'11.5_Outliers-Other_recovery'!$F$5:$F$500,0)),""),"")</f>
        <v>1.4999999999999996</v>
      </c>
      <c r="W353" s="8">
        <f>IFERROR(IF(INDEX('11.5_Outliers-Other_recovery'!$N$5:$N$500,MATCH($F353,'11.5_Outliers-Other_recovery'!$F$5:$F$500,0))&lt;&gt;"N",
INDEX('11.5_Outliers-Other_recovery'!K$5:K$500,MATCH($F353,'11.5_Outliers-Other_recovery'!$F$5:$F$500,0)),""),"")</f>
        <v>2012</v>
      </c>
      <c r="X353" s="14" t="str">
        <f>IFERROR(IF(INDEX('11.5_Outliers-Other_recovery'!$N$5:$N$500,MATCH($F353,'11.5_Outliers-Other_recovery'!$F$5:$F$500,0))&lt;&gt;"N",
INDEX('11.5_Outliers-Other_recovery'!L$5:L$500,MATCH($F353,'11.5_Outliers-Other_recovery'!$F$5:$F$500,0)),""),"")</f>
        <v>WaW_330</v>
      </c>
      <c r="Y353" s="14">
        <f>IFERROR(IF(INDEX('11.4_Outliers-Formal_dry_recy'!$N$5:$N$500,MATCH($F353,'11.4_Outliers-Formal_dry_recy'!$F$5:$F$500,0))&lt;&gt;"N",
INDEX('11.4_Outliers-Formal_dry_recy'!J$5:J$500,MATCH($F353,'11.4_Outliers-Formal_dry_recy'!$F$5:$F$500,0)),""),"")</f>
        <v>5.0999999999999996</v>
      </c>
      <c r="Z353" s="8">
        <f>IFERROR(IF(INDEX('11.4_Outliers-Formal_dry_recy'!$N$5:$N$500,MATCH($F353,'11.4_Outliers-Formal_dry_recy'!$F$5:$F$500,0))&lt;&gt;"N",
INDEX('11.4_Outliers-Formal_dry_recy'!K$5:K$500,MATCH($F353,'11.4_Outliers-Formal_dry_recy'!$F$5:$F$500,0)),""),"")</f>
        <v>2012</v>
      </c>
      <c r="AA353" s="14" t="str">
        <f>IFERROR(IF(INDEX('11.4_Outliers-Formal_dry_recy'!$N$5:$N$500,MATCH($F353,'11.4_Outliers-Formal_dry_recy'!$F$5:$F$500,0))&lt;&gt;"N",
INDEX('11.4_Outliers-Formal_dry_recy'!L$5:L$500,MATCH($F353,'11.4_Outliers-Formal_dry_recy'!$F$5:$F$500,0)),""),"")</f>
        <v>WaW_330</v>
      </c>
      <c r="AB353" s="14">
        <f>IFERROR(IF(INDEX('11.6_Outliers-Incineration'!$N$5:$N$500,MATCH($F353,'11.6_Outliers-Incineration'!$F$5:$F$500,0))&lt;&gt;"N",
INDEX('11.6_Outliers-Incineration'!J$5:J$500,MATCH($F353,'11.6_Outliers-Incineration'!$F$5:$F$500,0)),""),"")</f>
        <v>0</v>
      </c>
      <c r="AC353" s="8">
        <f>IFERROR(IF(INDEX('11.6_Outliers-Incineration'!$N$5:$N$500,MATCH($F353,'11.6_Outliers-Incineration'!$F$5:$F$500,0))&lt;&gt;"N",
INDEX('11.6_Outliers-Incineration'!K$5:K$500,MATCH($F353,'11.6_Outliers-Incineration'!$F$5:$F$500,0)),""),"")</f>
        <v>2012</v>
      </c>
      <c r="AD353" s="14" t="str">
        <f>IFERROR(IF(INDEX('11.6_Outliers-Incineration'!$N$5:$N$500,MATCH($F353,'11.6_Outliers-Incineration'!$F$5:$F$500,0))&lt;&gt;"N",
INDEX('11.6_Outliers-Incineration'!L$5:L$500,MATCH($F353,'11.6_Outliers-Incineration'!$F$5:$F$500,0)),""),"")</f>
        <v>WaW_330</v>
      </c>
      <c r="AE353" s="14">
        <v>29.336188436830835</v>
      </c>
      <c r="AF353" s="8">
        <v>2012</v>
      </c>
      <c r="AG353" s="14" t="s">
        <v>1316</v>
      </c>
      <c r="AI353" s="5"/>
      <c r="AJ353" s="5" t="s">
        <v>1569</v>
      </c>
      <c r="AK353" s="5">
        <f t="shared" si="5"/>
        <v>6</v>
      </c>
    </row>
    <row r="354" spans="1:37" x14ac:dyDescent="0.25">
      <c r="A354" s="5" t="s">
        <v>1320</v>
      </c>
      <c r="B354" s="5" t="s">
        <v>1319</v>
      </c>
      <c r="C354" s="5" t="s">
        <v>1318</v>
      </c>
      <c r="D354" s="5" t="s">
        <v>1038</v>
      </c>
      <c r="E354" s="5" t="s">
        <v>1322</v>
      </c>
      <c r="F354" s="5" t="s">
        <v>1321</v>
      </c>
      <c r="G354" s="5">
        <v>1</v>
      </c>
      <c r="H354" s="15">
        <v>1</v>
      </c>
      <c r="I354" s="4"/>
      <c r="J354" s="13">
        <f>IFERROR(IF(INDEX('11.1_Outliers-Generation'!$N$5:$N$500,MATCH($F354,'11.1_Outliers-Generation'!$F$5:$F$500,0))&lt;&gt;"N",
INDEX('11.1_Outliers-Generation'!J$5:J$500,MATCH($F354,'11.1_Outliers-Generation'!$F$5:$F$500,0)),""),"")</f>
        <v>1.0836427735475573</v>
      </c>
      <c r="K354" s="8">
        <f>IFERROR(IF(INDEX('11.1_Outliers-Generation'!$N$5:$N$500,MATCH($F354,'11.1_Outliers-Generation'!$F$5:$F$500,0))&lt;&gt;"N",
INDEX('11.1_Outliers-Generation'!K$5:K$500,MATCH($F354,'11.1_Outliers-Generation'!$F$5:$F$500,0)),""),"")</f>
        <v>2012</v>
      </c>
      <c r="L354" s="13" t="str">
        <f>IFERROR(IF(INDEX('11.1_Outliers-Generation'!$N$5:$N$500,MATCH($F354,'11.1_Outliers-Generation'!$F$5:$F$500,0))&lt;&gt;"N",
INDEX('11.1_Outliers-Generation'!L$5:L$500,MATCH($F354,'11.1_Outliers-Generation'!$F$5:$F$500,0)),""),"")</f>
        <v>WaW_331</v>
      </c>
      <c r="M354" s="14" t="str">
        <f>IFERROR(IF(INDEX('11.2_Outliers-Collection_cov'!$N$5:$N$500,MATCH($F354,'11.2_Outliers-Collection_cov'!$F$5:$F$500,0))&lt;&gt;"N",
INDEX('11.2_Outliers-Collection_cov'!J$5:J$500,MATCH($F354,'11.2_Outliers-Collection_cov'!$F$5:$F$500,0)),""),"")</f>
        <v/>
      </c>
      <c r="N354" s="8" t="str">
        <f>IFERROR(IF(INDEX('11.2_Outliers-Collection_cov'!$N$5:$N$500,MATCH($F354,'11.2_Outliers-Collection_cov'!$F$5:$F$500,0))&lt;&gt;"N",
INDEX('11.2_Outliers-Collection_cov'!K$5:K$500,MATCH($F354,'11.2_Outliers-Collection_cov'!$F$5:$F$500,0)),""),"")</f>
        <v/>
      </c>
      <c r="O354" s="13" t="str">
        <f>IFERROR(IF(INDEX('11.2_Outliers-Collection_cov'!$N$5:$N$500,MATCH($F354,'11.2_Outliers-Collection_cov'!$F$5:$F$500,0))&lt;&gt;"N",
INDEX('11.2_Outliers-Collection_cov'!L$5:L$500,MATCH($F354,'11.2_Outliers-Collection_cov'!$F$5:$F$500,0)),""),"")</f>
        <v/>
      </c>
      <c r="P354" s="14">
        <f>IFERROR(IF(INDEX('11.3_Outliers-Plastic'!$N$5:$N$500,MATCH($F354,'11.3_Outliers-Plastic'!$F$5:$F$500,0))&lt;&gt;"N",
INDEX('11.3_Outliers-Plastic'!J$5:J$500,MATCH($F354,'11.3_Outliers-Plastic'!$F$5:$F$500,0)),""),"")</f>
        <v>13.4</v>
      </c>
      <c r="Q354" s="8">
        <f>IFERROR(IF(INDEX('11.3_Outliers-Plastic'!$N$5:$N$500,MATCH($F354,'11.3_Outliers-Plastic'!$F$5:$F$500,0))&lt;&gt;"N",
INDEX('11.3_Outliers-Plastic'!K$5:K$500,MATCH($F354,'11.3_Outliers-Plastic'!$F$5:$F$500,0)),""),"")</f>
        <v>2012</v>
      </c>
      <c r="R354" s="14" t="str">
        <f>IFERROR(IF(INDEX('11.3_Outliers-Plastic'!$N$5:$N$500,MATCH($F354,'11.3_Outliers-Plastic'!$F$5:$F$500,0))&lt;&gt;"N",
INDEX('11.3_Outliers-Plastic'!L$5:L$500,MATCH($F354,'11.3_Outliers-Plastic'!$F$5:$F$500,0)),""),"")</f>
        <v>WaW_331</v>
      </c>
      <c r="S354" s="12"/>
      <c r="T354" s="5"/>
      <c r="U354" s="5" t="s">
        <v>1569</v>
      </c>
      <c r="V354" s="14" t="str">
        <f>IFERROR(IF(INDEX('11.5_Outliers-Other_recovery'!$N$5:$N$500,MATCH($F354,'11.5_Outliers-Other_recovery'!$F$5:$F$500,0))&lt;&gt;"N",
INDEX('11.5_Outliers-Other_recovery'!J$5:J$500,MATCH($F354,'11.5_Outliers-Other_recovery'!$F$5:$F$500,0)),""),"")</f>
        <v/>
      </c>
      <c r="W354" s="8" t="str">
        <f>IFERROR(IF(INDEX('11.5_Outliers-Other_recovery'!$N$5:$N$500,MATCH($F354,'11.5_Outliers-Other_recovery'!$F$5:$F$500,0))&lt;&gt;"N",
INDEX('11.5_Outliers-Other_recovery'!K$5:K$500,MATCH($F354,'11.5_Outliers-Other_recovery'!$F$5:$F$500,0)),""),"")</f>
        <v/>
      </c>
      <c r="X354" s="14" t="str">
        <f>IFERROR(IF(INDEX('11.5_Outliers-Other_recovery'!$N$5:$N$500,MATCH($F354,'11.5_Outliers-Other_recovery'!$F$5:$F$500,0))&lt;&gt;"N",
INDEX('11.5_Outliers-Other_recovery'!L$5:L$500,MATCH($F354,'11.5_Outliers-Other_recovery'!$F$5:$F$500,0)),""),"")</f>
        <v/>
      </c>
      <c r="Y354" s="14" t="str">
        <f>IFERROR(IF(INDEX('11.4_Outliers-Formal_dry_recy'!$N$5:$N$500,MATCH($F354,'11.4_Outliers-Formal_dry_recy'!$F$5:$F$500,0))&lt;&gt;"N",
INDEX('11.4_Outliers-Formal_dry_recy'!J$5:J$500,MATCH($F354,'11.4_Outliers-Formal_dry_recy'!$F$5:$F$500,0)),""),"")</f>
        <v/>
      </c>
      <c r="Z354" s="8" t="str">
        <f>IFERROR(IF(INDEX('11.4_Outliers-Formal_dry_recy'!$N$5:$N$500,MATCH($F354,'11.4_Outliers-Formal_dry_recy'!$F$5:$F$500,0))&lt;&gt;"N",
INDEX('11.4_Outliers-Formal_dry_recy'!K$5:K$500,MATCH($F354,'11.4_Outliers-Formal_dry_recy'!$F$5:$F$500,0)),""),"")</f>
        <v/>
      </c>
      <c r="AA354" s="14" t="str">
        <f>IFERROR(IF(INDEX('11.4_Outliers-Formal_dry_recy'!$N$5:$N$500,MATCH($F354,'11.4_Outliers-Formal_dry_recy'!$F$5:$F$500,0))&lt;&gt;"N",
INDEX('11.4_Outliers-Formal_dry_recy'!L$5:L$500,MATCH($F354,'11.4_Outliers-Formal_dry_recy'!$F$5:$F$500,0)),""),"")</f>
        <v/>
      </c>
      <c r="AB354" s="14" t="str">
        <f>IFERROR(IF(INDEX('11.6_Outliers-Incineration'!$N$5:$N$500,MATCH($F354,'11.6_Outliers-Incineration'!$F$5:$F$500,0))&lt;&gt;"N",
INDEX('11.6_Outliers-Incineration'!J$5:J$500,MATCH($F354,'11.6_Outliers-Incineration'!$F$5:$F$500,0)),""),"")</f>
        <v/>
      </c>
      <c r="AC354" s="8" t="str">
        <f>IFERROR(IF(INDEX('11.6_Outliers-Incineration'!$N$5:$N$500,MATCH($F354,'11.6_Outliers-Incineration'!$F$5:$F$500,0))&lt;&gt;"N",
INDEX('11.6_Outliers-Incineration'!K$5:K$500,MATCH($F354,'11.6_Outliers-Incineration'!$F$5:$F$500,0)),""),"")</f>
        <v/>
      </c>
      <c r="AD354" s="14" t="str">
        <f>IFERROR(IF(INDEX('11.6_Outliers-Incineration'!$N$5:$N$500,MATCH($F354,'11.6_Outliers-Incineration'!$F$5:$F$500,0))&lt;&gt;"N",
INDEX('11.6_Outliers-Incineration'!L$5:L$500,MATCH($F354,'11.6_Outliers-Incineration'!$F$5:$F$500,0)),""),"")</f>
        <v/>
      </c>
      <c r="AE354" s="14" t="s">
        <v>1569</v>
      </c>
      <c r="AF354" s="8" t="s">
        <v>1569</v>
      </c>
      <c r="AG354" s="14" t="s">
        <v>1569</v>
      </c>
      <c r="AI354" s="5"/>
      <c r="AJ354" s="5" t="s">
        <v>1569</v>
      </c>
      <c r="AK354" s="5">
        <f t="shared" si="5"/>
        <v>2</v>
      </c>
    </row>
    <row r="355" spans="1:37" x14ac:dyDescent="0.25">
      <c r="A355" s="5" t="s">
        <v>988</v>
      </c>
      <c r="B355" s="5" t="s">
        <v>5</v>
      </c>
      <c r="C355" s="5" t="s">
        <v>990</v>
      </c>
      <c r="D355" s="5" t="s">
        <v>620</v>
      </c>
      <c r="E355" s="5" t="s">
        <v>991</v>
      </c>
      <c r="F355" s="5" t="s">
        <v>989</v>
      </c>
      <c r="G355" s="5">
        <v>1</v>
      </c>
      <c r="H355" s="15">
        <v>2</v>
      </c>
      <c r="I355" s="4" t="s">
        <v>3208</v>
      </c>
      <c r="J355" s="13">
        <f>IFERROR(IF(INDEX('11.1_Outliers-Generation'!$N$5:$N$500,MATCH($F355,'11.1_Outliers-Generation'!$F$5:$F$500,0))&lt;&gt;"N",
INDEX('11.1_Outliers-Generation'!J$5:J$500,MATCH($F355,'11.1_Outliers-Generation'!$F$5:$F$500,0)),""),"")</f>
        <v>0.70319634703196332</v>
      </c>
      <c r="K355" s="8">
        <f>IFERROR(IF(INDEX('11.1_Outliers-Generation'!$N$5:$N$500,MATCH($F355,'11.1_Outliers-Generation'!$F$5:$F$500,0))&lt;&gt;"N",
INDEX('11.1_Outliers-Generation'!K$5:K$500,MATCH($F355,'11.1_Outliers-Generation'!$F$5:$F$500,0)),""),"")</f>
        <v>2013</v>
      </c>
      <c r="L355" s="13" t="str">
        <f>IFERROR(IF(INDEX('11.1_Outliers-Generation'!$N$5:$N$500,MATCH($F355,'11.1_Outliers-Generation'!$F$5:$F$500,0))&lt;&gt;"N",
INDEX('11.1_Outliers-Generation'!L$5:L$500,MATCH($F355,'11.1_Outliers-Generation'!$F$5:$F$500,0)),""),"")</f>
        <v>WaW_332</v>
      </c>
      <c r="M355" s="14" t="str">
        <f>IFERROR(IF(INDEX('11.2_Outliers-Collection_cov'!$N$5:$N$500,MATCH($F355,'11.2_Outliers-Collection_cov'!$F$5:$F$500,0))&lt;&gt;"N",
INDEX('11.2_Outliers-Collection_cov'!J$5:J$500,MATCH($F355,'11.2_Outliers-Collection_cov'!$F$5:$F$500,0)),""),"")</f>
        <v/>
      </c>
      <c r="N355" s="8" t="str">
        <f>IFERROR(IF(INDEX('11.2_Outliers-Collection_cov'!$N$5:$N$500,MATCH($F355,'11.2_Outliers-Collection_cov'!$F$5:$F$500,0))&lt;&gt;"N",
INDEX('11.2_Outliers-Collection_cov'!K$5:K$500,MATCH($F355,'11.2_Outliers-Collection_cov'!$F$5:$F$500,0)),""),"")</f>
        <v/>
      </c>
      <c r="O355" s="13" t="str">
        <f>IFERROR(IF(INDEX('11.2_Outliers-Collection_cov'!$N$5:$N$500,MATCH($F355,'11.2_Outliers-Collection_cov'!$F$5:$F$500,0))&lt;&gt;"N",
INDEX('11.2_Outliers-Collection_cov'!L$5:L$500,MATCH($F355,'11.2_Outliers-Collection_cov'!$F$5:$F$500,0)),""),"")</f>
        <v/>
      </c>
      <c r="P355" s="14">
        <f>IFERROR(IF(INDEX('11.3_Outliers-Plastic'!$N$5:$N$500,MATCH($F355,'11.3_Outliers-Plastic'!$F$5:$F$500,0))&lt;&gt;"N",
INDEX('11.3_Outliers-Plastic'!J$5:J$500,MATCH($F355,'11.3_Outliers-Plastic'!$F$5:$F$500,0)),""),"")</f>
        <v>11</v>
      </c>
      <c r="Q355" s="8">
        <f>IFERROR(IF(INDEX('11.3_Outliers-Plastic'!$N$5:$N$500,MATCH($F355,'11.3_Outliers-Plastic'!$F$5:$F$500,0))&lt;&gt;"N",
INDEX('11.3_Outliers-Plastic'!K$5:K$500,MATCH($F355,'11.3_Outliers-Plastic'!$F$5:$F$500,0)),""),"")</f>
        <v>2013</v>
      </c>
      <c r="R355" s="14" t="str">
        <f>IFERROR(IF(INDEX('11.3_Outliers-Plastic'!$N$5:$N$500,MATCH($F355,'11.3_Outliers-Plastic'!$F$5:$F$500,0))&lt;&gt;"N",
INDEX('11.3_Outliers-Plastic'!L$5:L$500,MATCH($F355,'11.3_Outliers-Plastic'!$F$5:$F$500,0)),""),"")</f>
        <v>WaW_332</v>
      </c>
      <c r="S355" s="12"/>
      <c r="T355" s="5"/>
      <c r="U355" s="5" t="s">
        <v>1569</v>
      </c>
      <c r="V355" s="14" t="str">
        <f>IFERROR(IF(INDEX('11.5_Outliers-Other_recovery'!$N$5:$N$500,MATCH($F355,'11.5_Outliers-Other_recovery'!$F$5:$F$500,0))&lt;&gt;"N",
INDEX('11.5_Outliers-Other_recovery'!J$5:J$500,MATCH($F355,'11.5_Outliers-Other_recovery'!$F$5:$F$500,0)),""),"")</f>
        <v/>
      </c>
      <c r="W355" s="8" t="str">
        <f>IFERROR(IF(INDEX('11.5_Outliers-Other_recovery'!$N$5:$N$500,MATCH($F355,'11.5_Outliers-Other_recovery'!$F$5:$F$500,0))&lt;&gt;"N",
INDEX('11.5_Outliers-Other_recovery'!K$5:K$500,MATCH($F355,'11.5_Outliers-Other_recovery'!$F$5:$F$500,0)),""),"")</f>
        <v/>
      </c>
      <c r="X355" s="14" t="str">
        <f>IFERROR(IF(INDEX('11.5_Outliers-Other_recovery'!$N$5:$N$500,MATCH($F355,'11.5_Outliers-Other_recovery'!$F$5:$F$500,0))&lt;&gt;"N",
INDEX('11.5_Outliers-Other_recovery'!L$5:L$500,MATCH($F355,'11.5_Outliers-Other_recovery'!$F$5:$F$500,0)),""),"")</f>
        <v/>
      </c>
      <c r="Y355" s="14" t="str">
        <f>IFERROR(IF(INDEX('11.4_Outliers-Formal_dry_recy'!$N$5:$N$500,MATCH($F355,'11.4_Outliers-Formal_dry_recy'!$F$5:$F$500,0))&lt;&gt;"N",
INDEX('11.4_Outliers-Formal_dry_recy'!J$5:J$500,MATCH($F355,'11.4_Outliers-Formal_dry_recy'!$F$5:$F$500,0)),""),"")</f>
        <v/>
      </c>
      <c r="Z355" s="8" t="str">
        <f>IFERROR(IF(INDEX('11.4_Outliers-Formal_dry_recy'!$N$5:$N$500,MATCH($F355,'11.4_Outliers-Formal_dry_recy'!$F$5:$F$500,0))&lt;&gt;"N",
INDEX('11.4_Outliers-Formal_dry_recy'!K$5:K$500,MATCH($F355,'11.4_Outliers-Formal_dry_recy'!$F$5:$F$500,0)),""),"")</f>
        <v/>
      </c>
      <c r="AA355" s="14" t="str">
        <f>IFERROR(IF(INDEX('11.4_Outliers-Formal_dry_recy'!$N$5:$N$500,MATCH($F355,'11.4_Outliers-Formal_dry_recy'!$F$5:$F$500,0))&lt;&gt;"N",
INDEX('11.4_Outliers-Formal_dry_recy'!L$5:L$500,MATCH($F355,'11.4_Outliers-Formal_dry_recy'!$F$5:$F$500,0)),""),"")</f>
        <v/>
      </c>
      <c r="AB355" s="14" t="str">
        <f>IFERROR(IF(INDEX('11.6_Outliers-Incineration'!$N$5:$N$500,MATCH($F355,'11.6_Outliers-Incineration'!$F$5:$F$500,0))&lt;&gt;"N",
INDEX('11.6_Outliers-Incineration'!J$5:J$500,MATCH($F355,'11.6_Outliers-Incineration'!$F$5:$F$500,0)),""),"")</f>
        <v/>
      </c>
      <c r="AC355" s="8" t="str">
        <f>IFERROR(IF(INDEX('11.6_Outliers-Incineration'!$N$5:$N$500,MATCH($F355,'11.6_Outliers-Incineration'!$F$5:$F$500,0))&lt;&gt;"N",
INDEX('11.6_Outliers-Incineration'!K$5:K$500,MATCH($F355,'11.6_Outliers-Incineration'!$F$5:$F$500,0)),""),"")</f>
        <v/>
      </c>
      <c r="AD355" s="14" t="str">
        <f>IFERROR(IF(INDEX('11.6_Outliers-Incineration'!$N$5:$N$500,MATCH($F355,'11.6_Outliers-Incineration'!$F$5:$F$500,0))&lt;&gt;"N",
INDEX('11.6_Outliers-Incineration'!L$5:L$500,MATCH($F355,'11.6_Outliers-Incineration'!$F$5:$F$500,0)),""),"")</f>
        <v/>
      </c>
      <c r="AE355" s="14">
        <v>100</v>
      </c>
      <c r="AF355" s="8">
        <v>2013</v>
      </c>
      <c r="AG355" s="14" t="s">
        <v>988</v>
      </c>
      <c r="AI355" s="5"/>
      <c r="AJ355" s="5" t="s">
        <v>1569</v>
      </c>
      <c r="AK355" s="5">
        <f t="shared" si="5"/>
        <v>3</v>
      </c>
    </row>
    <row r="356" spans="1:37" x14ac:dyDescent="0.25">
      <c r="A356" s="5" t="s">
        <v>992</v>
      </c>
      <c r="B356" s="5" t="s">
        <v>5</v>
      </c>
      <c r="C356" s="5" t="s">
        <v>990</v>
      </c>
      <c r="D356" s="5" t="s">
        <v>620</v>
      </c>
      <c r="E356" s="5" t="s">
        <v>994</v>
      </c>
      <c r="F356" s="5" t="s">
        <v>993</v>
      </c>
      <c r="G356" s="5">
        <v>1</v>
      </c>
      <c r="H356" s="15">
        <v>2</v>
      </c>
      <c r="I356" s="4" t="s">
        <v>3208</v>
      </c>
      <c r="J356" s="13">
        <f>IFERROR(IF(INDEX('11.1_Outliers-Generation'!$N$5:$N$500,MATCH($F356,'11.1_Outliers-Generation'!$F$5:$F$500,0))&lt;&gt;"N",
INDEX('11.1_Outliers-Generation'!J$5:J$500,MATCH($F356,'11.1_Outliers-Generation'!$F$5:$F$500,0)),""),"")</f>
        <v>0.86105675146771032</v>
      </c>
      <c r="K356" s="8">
        <f>IFERROR(IF(INDEX('11.1_Outliers-Generation'!$N$5:$N$500,MATCH($F356,'11.1_Outliers-Generation'!$F$5:$F$500,0))&lt;&gt;"N",
INDEX('11.1_Outliers-Generation'!K$5:K$500,MATCH($F356,'11.1_Outliers-Generation'!$F$5:$F$500,0)),""),"")</f>
        <v>2012</v>
      </c>
      <c r="L356" s="13" t="str">
        <f>IFERROR(IF(INDEX('11.1_Outliers-Generation'!$N$5:$N$500,MATCH($F356,'11.1_Outliers-Generation'!$F$5:$F$500,0))&lt;&gt;"N",
INDEX('11.1_Outliers-Generation'!L$5:L$500,MATCH($F356,'11.1_Outliers-Generation'!$F$5:$F$500,0)),""),"")</f>
        <v>WaW_333</v>
      </c>
      <c r="M356" s="14">
        <f>IFERROR(IF(INDEX('11.2_Outliers-Collection_cov'!$N$5:$N$500,MATCH($F356,'11.2_Outliers-Collection_cov'!$F$5:$F$500,0))&lt;&gt;"N",
INDEX('11.2_Outliers-Collection_cov'!J$5:J$500,MATCH($F356,'11.2_Outliers-Collection_cov'!$F$5:$F$500,0)),""),"")</f>
        <v>61</v>
      </c>
      <c r="N356" s="8">
        <f>IFERROR(IF(INDEX('11.2_Outliers-Collection_cov'!$N$5:$N$500,MATCH($F356,'11.2_Outliers-Collection_cov'!$F$5:$F$500,0))&lt;&gt;"N",
INDEX('11.2_Outliers-Collection_cov'!K$5:K$500,MATCH($F356,'11.2_Outliers-Collection_cov'!$F$5:$F$500,0)),""),"")</f>
        <v>2012</v>
      </c>
      <c r="O356" s="13" t="str">
        <f>IFERROR(IF(INDEX('11.2_Outliers-Collection_cov'!$N$5:$N$500,MATCH($F356,'11.2_Outliers-Collection_cov'!$F$5:$F$500,0))&lt;&gt;"N",
INDEX('11.2_Outliers-Collection_cov'!L$5:L$500,MATCH($F356,'11.2_Outliers-Collection_cov'!$F$5:$F$500,0)),""),"")</f>
        <v>WaW_333</v>
      </c>
      <c r="P356" s="14">
        <f>IFERROR(IF(INDEX('11.3_Outliers-Plastic'!$N$5:$N$500,MATCH($F356,'11.3_Outliers-Plastic'!$F$5:$F$500,0))&lt;&gt;"N",
INDEX('11.3_Outliers-Plastic'!J$5:J$500,MATCH($F356,'11.3_Outliers-Plastic'!$F$5:$F$500,0)),""),"")</f>
        <v>10.105535643170052</v>
      </c>
      <c r="Q356" s="8">
        <f>IFERROR(IF(INDEX('11.3_Outliers-Plastic'!$N$5:$N$500,MATCH($F356,'11.3_Outliers-Plastic'!$F$5:$F$500,0))&lt;&gt;"N",
INDEX('11.3_Outliers-Plastic'!K$5:K$500,MATCH($F356,'11.3_Outliers-Plastic'!$F$5:$F$500,0)),""),"")</f>
        <v>2012</v>
      </c>
      <c r="R356" s="14" t="str">
        <f>IFERROR(IF(INDEX('11.3_Outliers-Plastic'!$N$5:$N$500,MATCH($F356,'11.3_Outliers-Plastic'!$F$5:$F$500,0))&lt;&gt;"N",
INDEX('11.3_Outliers-Plastic'!L$5:L$500,MATCH($F356,'11.3_Outliers-Plastic'!$F$5:$F$500,0)),""),"")</f>
        <v>WaW_333</v>
      </c>
      <c r="S356" s="12"/>
      <c r="T356" s="5"/>
      <c r="U356" s="5" t="s">
        <v>1569</v>
      </c>
      <c r="V356" s="14" t="str">
        <f>IFERROR(IF(INDEX('11.5_Outliers-Other_recovery'!$N$5:$N$500,MATCH($F356,'11.5_Outliers-Other_recovery'!$F$5:$F$500,0))&lt;&gt;"N",
INDEX('11.5_Outliers-Other_recovery'!J$5:J$500,MATCH($F356,'11.5_Outliers-Other_recovery'!$F$5:$F$500,0)),""),"")</f>
        <v/>
      </c>
      <c r="W356" s="8" t="str">
        <f>IFERROR(IF(INDEX('11.5_Outliers-Other_recovery'!$N$5:$N$500,MATCH($F356,'11.5_Outliers-Other_recovery'!$F$5:$F$500,0))&lt;&gt;"N",
INDEX('11.5_Outliers-Other_recovery'!K$5:K$500,MATCH($F356,'11.5_Outliers-Other_recovery'!$F$5:$F$500,0)),""),"")</f>
        <v/>
      </c>
      <c r="X356" s="14" t="str">
        <f>IFERROR(IF(INDEX('11.5_Outliers-Other_recovery'!$N$5:$N$500,MATCH($F356,'11.5_Outliers-Other_recovery'!$F$5:$F$500,0))&lt;&gt;"N",
INDEX('11.5_Outliers-Other_recovery'!L$5:L$500,MATCH($F356,'11.5_Outliers-Other_recovery'!$F$5:$F$500,0)),""),"")</f>
        <v/>
      </c>
      <c r="Y356" s="14" t="str">
        <f>IFERROR(IF(INDEX('11.4_Outliers-Formal_dry_recy'!$N$5:$N$500,MATCH($F356,'11.4_Outliers-Formal_dry_recy'!$F$5:$F$500,0))&lt;&gt;"N",
INDEX('11.4_Outliers-Formal_dry_recy'!J$5:J$500,MATCH($F356,'11.4_Outliers-Formal_dry_recy'!$F$5:$F$500,0)),""),"")</f>
        <v/>
      </c>
      <c r="Z356" s="8" t="str">
        <f>IFERROR(IF(INDEX('11.4_Outliers-Formal_dry_recy'!$N$5:$N$500,MATCH($F356,'11.4_Outliers-Formal_dry_recy'!$F$5:$F$500,0))&lt;&gt;"N",
INDEX('11.4_Outliers-Formal_dry_recy'!K$5:K$500,MATCH($F356,'11.4_Outliers-Formal_dry_recy'!$F$5:$F$500,0)),""),"")</f>
        <v/>
      </c>
      <c r="AA356" s="14" t="str">
        <f>IFERROR(IF(INDEX('11.4_Outliers-Formal_dry_recy'!$N$5:$N$500,MATCH($F356,'11.4_Outliers-Formal_dry_recy'!$F$5:$F$500,0))&lt;&gt;"N",
INDEX('11.4_Outliers-Formal_dry_recy'!L$5:L$500,MATCH($F356,'11.4_Outliers-Formal_dry_recy'!$F$5:$F$500,0)),""),"")</f>
        <v/>
      </c>
      <c r="AB356" s="14" t="str">
        <f>IFERROR(IF(INDEX('11.6_Outliers-Incineration'!$N$5:$N$500,MATCH($F356,'11.6_Outliers-Incineration'!$F$5:$F$500,0))&lt;&gt;"N",
INDEX('11.6_Outliers-Incineration'!J$5:J$500,MATCH($F356,'11.6_Outliers-Incineration'!$F$5:$F$500,0)),""),"")</f>
        <v/>
      </c>
      <c r="AC356" s="8" t="str">
        <f>IFERROR(IF(INDEX('11.6_Outliers-Incineration'!$N$5:$N$500,MATCH($F356,'11.6_Outliers-Incineration'!$F$5:$F$500,0))&lt;&gt;"N",
INDEX('11.6_Outliers-Incineration'!K$5:K$500,MATCH($F356,'11.6_Outliers-Incineration'!$F$5:$F$500,0)),""),"")</f>
        <v/>
      </c>
      <c r="AD356" s="14" t="str">
        <f>IFERROR(IF(INDEX('11.6_Outliers-Incineration'!$N$5:$N$500,MATCH($F356,'11.6_Outliers-Incineration'!$F$5:$F$500,0))&lt;&gt;"N",
INDEX('11.6_Outliers-Incineration'!L$5:L$500,MATCH($F356,'11.6_Outliers-Incineration'!$F$5:$F$500,0)),""),"")</f>
        <v/>
      </c>
      <c r="AE356" s="14">
        <v>95.754166224392307</v>
      </c>
      <c r="AF356" s="8">
        <v>2012</v>
      </c>
      <c r="AG356" s="14" t="s">
        <v>992</v>
      </c>
      <c r="AI356" s="5"/>
      <c r="AJ356" s="5" t="s">
        <v>1569</v>
      </c>
      <c r="AK356" s="5">
        <f t="shared" si="5"/>
        <v>4</v>
      </c>
    </row>
    <row r="357" spans="1:37" x14ac:dyDescent="0.25">
      <c r="A357" s="5" t="s">
        <v>1323</v>
      </c>
      <c r="B357" s="5" t="s">
        <v>1326</v>
      </c>
      <c r="C357" s="5" t="s">
        <v>1325</v>
      </c>
      <c r="D357" s="5" t="s">
        <v>1038</v>
      </c>
      <c r="E357" s="5" t="s">
        <v>1327</v>
      </c>
      <c r="F357" s="5" t="s">
        <v>1324</v>
      </c>
      <c r="G357" s="5">
        <v>1</v>
      </c>
      <c r="H357" s="15">
        <v>1</v>
      </c>
      <c r="I357" s="4" t="s">
        <v>3209</v>
      </c>
      <c r="J357" s="13">
        <f>IFERROR(IF(INDEX('11.1_Outliers-Generation'!$N$5:$N$500,MATCH($F357,'11.1_Outliers-Generation'!$F$5:$F$500,0))&lt;&gt;"N",
INDEX('11.1_Outliers-Generation'!J$5:J$500,MATCH($F357,'11.1_Outliers-Generation'!$F$5:$F$500,0)),""),"")</f>
        <v>1.0600011016181148</v>
      </c>
      <c r="K357" s="8">
        <f>IFERROR(IF(INDEX('11.1_Outliers-Generation'!$N$5:$N$500,MATCH($F357,'11.1_Outliers-Generation'!$F$5:$F$500,0))&lt;&gt;"N",
INDEX('11.1_Outliers-Generation'!K$5:K$500,MATCH($F357,'11.1_Outliers-Generation'!$F$5:$F$500,0)),""),"")</f>
        <v>2014</v>
      </c>
      <c r="L357" s="13" t="str">
        <f>IFERROR(IF(INDEX('11.1_Outliers-Generation'!$N$5:$N$500,MATCH($F357,'11.1_Outliers-Generation'!$F$5:$F$500,0))&lt;&gt;"N",
INDEX('11.1_Outliers-Generation'!L$5:L$500,MATCH($F357,'11.1_Outliers-Generation'!$F$5:$F$500,0)),""),"")</f>
        <v>WaW_335</v>
      </c>
      <c r="M357" s="14" t="str">
        <f>IFERROR(IF(INDEX('11.2_Outliers-Collection_cov'!$N$5:$N$500,MATCH($F357,'11.2_Outliers-Collection_cov'!$F$5:$F$500,0))&lt;&gt;"N",
INDEX('11.2_Outliers-Collection_cov'!J$5:J$500,MATCH($F357,'11.2_Outliers-Collection_cov'!$F$5:$F$500,0)),""),"")</f>
        <v/>
      </c>
      <c r="N357" s="8" t="str">
        <f>IFERROR(IF(INDEX('11.2_Outliers-Collection_cov'!$N$5:$N$500,MATCH($F357,'11.2_Outliers-Collection_cov'!$F$5:$F$500,0))&lt;&gt;"N",
INDEX('11.2_Outliers-Collection_cov'!K$5:K$500,MATCH($F357,'11.2_Outliers-Collection_cov'!$F$5:$F$500,0)),""),"")</f>
        <v/>
      </c>
      <c r="O357" s="13" t="str">
        <f>IFERROR(IF(INDEX('11.2_Outliers-Collection_cov'!$N$5:$N$500,MATCH($F357,'11.2_Outliers-Collection_cov'!$F$5:$F$500,0))&lt;&gt;"N",
INDEX('11.2_Outliers-Collection_cov'!L$5:L$500,MATCH($F357,'11.2_Outliers-Collection_cov'!$F$5:$F$500,0)),""),"")</f>
        <v/>
      </c>
      <c r="P357" s="14">
        <f>IFERROR(IF(INDEX('11.3_Outliers-Plastic'!$N$5:$N$500,MATCH($F357,'11.3_Outliers-Plastic'!$F$5:$F$500,0))&lt;&gt;"N",
INDEX('11.3_Outliers-Plastic'!J$5:J$500,MATCH($F357,'11.3_Outliers-Plastic'!$F$5:$F$500,0)),""),"")</f>
        <v>15.884115884115882</v>
      </c>
      <c r="Q357" s="8">
        <f>IFERROR(IF(INDEX('11.3_Outliers-Plastic'!$N$5:$N$500,MATCH($F357,'11.3_Outliers-Plastic'!$F$5:$F$500,0))&lt;&gt;"N",
INDEX('11.3_Outliers-Plastic'!K$5:K$500,MATCH($F357,'11.3_Outliers-Plastic'!$F$5:$F$500,0)),""),"")</f>
        <v>2014</v>
      </c>
      <c r="R357" s="14" t="str">
        <f>IFERROR(IF(INDEX('11.3_Outliers-Plastic'!$N$5:$N$500,MATCH($F357,'11.3_Outliers-Plastic'!$F$5:$F$500,0))&lt;&gt;"N",
INDEX('11.3_Outliers-Plastic'!L$5:L$500,MATCH($F357,'11.3_Outliers-Plastic'!$F$5:$F$500,0)),""),"")</f>
        <v>WaW_335</v>
      </c>
      <c r="S357" s="12"/>
      <c r="T357" s="5"/>
      <c r="U357" s="5" t="s">
        <v>1569</v>
      </c>
      <c r="V357" s="14" t="str">
        <f>IFERROR(IF(INDEX('11.5_Outliers-Other_recovery'!$N$5:$N$500,MATCH($F357,'11.5_Outliers-Other_recovery'!$F$5:$F$500,0))&lt;&gt;"N",
INDEX('11.5_Outliers-Other_recovery'!J$5:J$500,MATCH($F357,'11.5_Outliers-Other_recovery'!$F$5:$F$500,0)),""),"")</f>
        <v/>
      </c>
      <c r="W357" s="8" t="str">
        <f>IFERROR(IF(INDEX('11.5_Outliers-Other_recovery'!$N$5:$N$500,MATCH($F357,'11.5_Outliers-Other_recovery'!$F$5:$F$500,0))&lt;&gt;"N",
INDEX('11.5_Outliers-Other_recovery'!K$5:K$500,MATCH($F357,'11.5_Outliers-Other_recovery'!$F$5:$F$500,0)),""),"")</f>
        <v/>
      </c>
      <c r="X357" s="14" t="str">
        <f>IFERROR(IF(INDEX('11.5_Outliers-Other_recovery'!$N$5:$N$500,MATCH($F357,'11.5_Outliers-Other_recovery'!$F$5:$F$500,0))&lt;&gt;"N",
INDEX('11.5_Outliers-Other_recovery'!L$5:L$500,MATCH($F357,'11.5_Outliers-Other_recovery'!$F$5:$F$500,0)),""),"")</f>
        <v/>
      </c>
      <c r="Y357" s="14">
        <f>IFERROR(IF(INDEX('11.4_Outliers-Formal_dry_recy'!$N$5:$N$500,MATCH($F357,'11.4_Outliers-Formal_dry_recy'!$F$5:$F$500,0))&lt;&gt;"N",
INDEX('11.4_Outliers-Formal_dry_recy'!J$5:J$500,MATCH($F357,'11.4_Outliers-Formal_dry_recy'!$F$5:$F$500,0)),""),"")</f>
        <v>2.4900000000000002</v>
      </c>
      <c r="Z357" s="8">
        <f>IFERROR(IF(INDEX('11.4_Outliers-Formal_dry_recy'!$N$5:$N$500,MATCH($F357,'11.4_Outliers-Formal_dry_recy'!$F$5:$F$500,0))&lt;&gt;"N",
INDEX('11.4_Outliers-Formal_dry_recy'!K$5:K$500,MATCH($F357,'11.4_Outliers-Formal_dry_recy'!$F$5:$F$500,0)),""),"")</f>
        <v>2014</v>
      </c>
      <c r="AA357" s="14" t="str">
        <f>IFERROR(IF(INDEX('11.4_Outliers-Formal_dry_recy'!$N$5:$N$500,MATCH($F357,'11.4_Outliers-Formal_dry_recy'!$F$5:$F$500,0))&lt;&gt;"N",
INDEX('11.4_Outliers-Formal_dry_recy'!L$5:L$500,MATCH($F357,'11.4_Outliers-Formal_dry_recy'!$F$5:$F$500,0)),""),"")</f>
        <v>WaW_335</v>
      </c>
      <c r="AB357" s="14" t="str">
        <f>IFERROR(IF(INDEX('11.6_Outliers-Incineration'!$N$5:$N$500,MATCH($F357,'11.6_Outliers-Incineration'!$F$5:$F$500,0))&lt;&gt;"N",
INDEX('11.6_Outliers-Incineration'!J$5:J$500,MATCH($F357,'11.6_Outliers-Incineration'!$F$5:$F$500,0)),""),"")</f>
        <v/>
      </c>
      <c r="AC357" s="8" t="str">
        <f>IFERROR(IF(INDEX('11.6_Outliers-Incineration'!$N$5:$N$500,MATCH($F357,'11.6_Outliers-Incineration'!$F$5:$F$500,0))&lt;&gt;"N",
INDEX('11.6_Outliers-Incineration'!K$5:K$500,MATCH($F357,'11.6_Outliers-Incineration'!$F$5:$F$500,0)),""),"")</f>
        <v/>
      </c>
      <c r="AD357" s="14" t="str">
        <f>IFERROR(IF(INDEX('11.6_Outliers-Incineration'!$N$5:$N$500,MATCH($F357,'11.6_Outliers-Incineration'!$F$5:$F$500,0))&lt;&gt;"N",
INDEX('11.6_Outliers-Incineration'!L$5:L$500,MATCH($F357,'11.6_Outliers-Incineration'!$F$5:$F$500,0)),""),"")</f>
        <v/>
      </c>
      <c r="AE357" s="14" t="s">
        <v>1569</v>
      </c>
      <c r="AF357" s="8" t="s">
        <v>1569</v>
      </c>
      <c r="AG357" s="14" t="s">
        <v>1569</v>
      </c>
      <c r="AI357" s="5"/>
      <c r="AJ357" s="5" t="s">
        <v>1569</v>
      </c>
      <c r="AK357" s="5">
        <f t="shared" si="5"/>
        <v>3</v>
      </c>
    </row>
    <row r="358" spans="1:37" x14ac:dyDescent="0.25">
      <c r="A358" s="5" t="s">
        <v>1328</v>
      </c>
      <c r="B358" s="5" t="s">
        <v>1326</v>
      </c>
      <c r="C358" s="5" t="s">
        <v>1325</v>
      </c>
      <c r="D358" s="5" t="s">
        <v>1038</v>
      </c>
      <c r="E358" s="5" t="s">
        <v>1593</v>
      </c>
      <c r="F358" s="5" t="s">
        <v>1329</v>
      </c>
      <c r="G358" s="5">
        <v>1</v>
      </c>
      <c r="H358" s="15">
        <v>1</v>
      </c>
      <c r="I358" s="4" t="s">
        <v>3209</v>
      </c>
      <c r="J358" s="13">
        <f>IFERROR(IF(INDEX('11.1_Outliers-Generation'!$N$5:$N$500,MATCH($F358,'11.1_Outliers-Generation'!$F$5:$F$500,0))&lt;&gt;"N",
INDEX('11.1_Outliers-Generation'!J$5:J$500,MATCH($F358,'11.1_Outliers-Generation'!$F$5:$F$500,0)),""),"")</f>
        <v>1.0599998222286506</v>
      </c>
      <c r="K358" s="8">
        <f>IFERROR(IF(INDEX('11.1_Outliers-Generation'!$N$5:$N$500,MATCH($F358,'11.1_Outliers-Generation'!$F$5:$F$500,0))&lt;&gt;"N",
INDEX('11.1_Outliers-Generation'!K$5:K$500,MATCH($F358,'11.1_Outliers-Generation'!$F$5:$F$500,0)),""),"")</f>
        <v>2014</v>
      </c>
      <c r="L358" s="13" t="str">
        <f>IFERROR(IF(INDEX('11.1_Outliers-Generation'!$N$5:$N$500,MATCH($F358,'11.1_Outliers-Generation'!$F$5:$F$500,0))&lt;&gt;"N",
INDEX('11.1_Outliers-Generation'!L$5:L$500,MATCH($F358,'11.1_Outliers-Generation'!$F$5:$F$500,0)),""),"")</f>
        <v>WaW_336</v>
      </c>
      <c r="M358" s="14" t="str">
        <f>IFERROR(IF(INDEX('11.2_Outliers-Collection_cov'!$N$5:$N$500,MATCH($F358,'11.2_Outliers-Collection_cov'!$F$5:$F$500,0))&lt;&gt;"N",
INDEX('11.2_Outliers-Collection_cov'!J$5:J$500,MATCH($F358,'11.2_Outliers-Collection_cov'!$F$5:$F$500,0)),""),"")</f>
        <v/>
      </c>
      <c r="N358" s="8" t="str">
        <f>IFERROR(IF(INDEX('11.2_Outliers-Collection_cov'!$N$5:$N$500,MATCH($F358,'11.2_Outliers-Collection_cov'!$F$5:$F$500,0))&lt;&gt;"N",
INDEX('11.2_Outliers-Collection_cov'!K$5:K$500,MATCH($F358,'11.2_Outliers-Collection_cov'!$F$5:$F$500,0)),""),"")</f>
        <v/>
      </c>
      <c r="O358" s="13" t="str">
        <f>IFERROR(IF(INDEX('11.2_Outliers-Collection_cov'!$N$5:$N$500,MATCH($F358,'11.2_Outliers-Collection_cov'!$F$5:$F$500,0))&lt;&gt;"N",
INDEX('11.2_Outliers-Collection_cov'!L$5:L$500,MATCH($F358,'11.2_Outliers-Collection_cov'!$F$5:$F$500,0)),""),"")</f>
        <v/>
      </c>
      <c r="P358" s="14">
        <f>IFERROR(IF(INDEX('11.3_Outliers-Plastic'!$N$5:$N$500,MATCH($F358,'11.3_Outliers-Plastic'!$F$5:$F$500,0))&lt;&gt;"N",
INDEX('11.3_Outliers-Plastic'!J$5:J$500,MATCH($F358,'11.3_Outliers-Plastic'!$F$5:$F$500,0)),""),"")</f>
        <v>15.484515484515486</v>
      </c>
      <c r="Q358" s="8">
        <f>IFERROR(IF(INDEX('11.3_Outliers-Plastic'!$N$5:$N$500,MATCH($F358,'11.3_Outliers-Plastic'!$F$5:$F$500,0))&lt;&gt;"N",
INDEX('11.3_Outliers-Plastic'!K$5:K$500,MATCH($F358,'11.3_Outliers-Plastic'!$F$5:$F$500,0)),""),"")</f>
        <v>2014</v>
      </c>
      <c r="R358" s="14" t="str">
        <f>IFERROR(IF(INDEX('11.3_Outliers-Plastic'!$N$5:$N$500,MATCH($F358,'11.3_Outliers-Plastic'!$F$5:$F$500,0))&lt;&gt;"N",
INDEX('11.3_Outliers-Plastic'!L$5:L$500,MATCH($F358,'11.3_Outliers-Plastic'!$F$5:$F$500,0)),""),"")</f>
        <v>WaW_336</v>
      </c>
      <c r="S358" s="12"/>
      <c r="T358" s="5"/>
      <c r="U358" s="5" t="s">
        <v>1569</v>
      </c>
      <c r="V358" s="14" t="str">
        <f>IFERROR(IF(INDEX('11.5_Outliers-Other_recovery'!$N$5:$N$500,MATCH($F358,'11.5_Outliers-Other_recovery'!$F$5:$F$500,0))&lt;&gt;"N",
INDEX('11.5_Outliers-Other_recovery'!J$5:J$500,MATCH($F358,'11.5_Outliers-Other_recovery'!$F$5:$F$500,0)),""),"")</f>
        <v/>
      </c>
      <c r="W358" s="8" t="str">
        <f>IFERROR(IF(INDEX('11.5_Outliers-Other_recovery'!$N$5:$N$500,MATCH($F358,'11.5_Outliers-Other_recovery'!$F$5:$F$500,0))&lt;&gt;"N",
INDEX('11.5_Outliers-Other_recovery'!K$5:K$500,MATCH($F358,'11.5_Outliers-Other_recovery'!$F$5:$F$500,0)),""),"")</f>
        <v/>
      </c>
      <c r="X358" s="14" t="str">
        <f>IFERROR(IF(INDEX('11.5_Outliers-Other_recovery'!$N$5:$N$500,MATCH($F358,'11.5_Outliers-Other_recovery'!$F$5:$F$500,0))&lt;&gt;"N",
INDEX('11.5_Outliers-Other_recovery'!L$5:L$500,MATCH($F358,'11.5_Outliers-Other_recovery'!$F$5:$F$500,0)),""),"")</f>
        <v/>
      </c>
      <c r="Y358" s="14" t="str">
        <f>IFERROR(IF(INDEX('11.4_Outliers-Formal_dry_recy'!$N$5:$N$500,MATCH($F358,'11.4_Outliers-Formal_dry_recy'!$F$5:$F$500,0))&lt;&gt;"N",
INDEX('11.4_Outliers-Formal_dry_recy'!J$5:J$500,MATCH($F358,'11.4_Outliers-Formal_dry_recy'!$F$5:$F$500,0)),""),"")</f>
        <v/>
      </c>
      <c r="Z358" s="8" t="str">
        <f>IFERROR(IF(INDEX('11.4_Outliers-Formal_dry_recy'!$N$5:$N$500,MATCH($F358,'11.4_Outliers-Formal_dry_recy'!$F$5:$F$500,0))&lt;&gt;"N",
INDEX('11.4_Outliers-Formal_dry_recy'!K$5:K$500,MATCH($F358,'11.4_Outliers-Formal_dry_recy'!$F$5:$F$500,0)),""),"")</f>
        <v/>
      </c>
      <c r="AA358" s="14" t="str">
        <f>IFERROR(IF(INDEX('11.4_Outliers-Formal_dry_recy'!$N$5:$N$500,MATCH($F358,'11.4_Outliers-Formal_dry_recy'!$F$5:$F$500,0))&lt;&gt;"N",
INDEX('11.4_Outliers-Formal_dry_recy'!L$5:L$500,MATCH($F358,'11.4_Outliers-Formal_dry_recy'!$F$5:$F$500,0)),""),"")</f>
        <v/>
      </c>
      <c r="AB358" s="14" t="str">
        <f>IFERROR(IF(INDEX('11.6_Outliers-Incineration'!$N$5:$N$500,MATCH($F358,'11.6_Outliers-Incineration'!$F$5:$F$500,0))&lt;&gt;"N",
INDEX('11.6_Outliers-Incineration'!J$5:J$500,MATCH($F358,'11.6_Outliers-Incineration'!$F$5:$F$500,0)),""),"")</f>
        <v/>
      </c>
      <c r="AC358" s="8" t="str">
        <f>IFERROR(IF(INDEX('11.6_Outliers-Incineration'!$N$5:$N$500,MATCH($F358,'11.6_Outliers-Incineration'!$F$5:$F$500,0))&lt;&gt;"N",
INDEX('11.6_Outliers-Incineration'!K$5:K$500,MATCH($F358,'11.6_Outliers-Incineration'!$F$5:$F$500,0)),""),"")</f>
        <v/>
      </c>
      <c r="AD358" s="14" t="str">
        <f>IFERROR(IF(INDEX('11.6_Outliers-Incineration'!$N$5:$N$500,MATCH($F358,'11.6_Outliers-Incineration'!$F$5:$F$500,0))&lt;&gt;"N",
INDEX('11.6_Outliers-Incineration'!L$5:L$500,MATCH($F358,'11.6_Outliers-Incineration'!$F$5:$F$500,0)),""),"")</f>
        <v/>
      </c>
      <c r="AE358" s="14" t="s">
        <v>1569</v>
      </c>
      <c r="AF358" s="8" t="s">
        <v>1569</v>
      </c>
      <c r="AG358" s="14" t="s">
        <v>1569</v>
      </c>
      <c r="AI358" s="5"/>
      <c r="AJ358" s="5" t="s">
        <v>1569</v>
      </c>
      <c r="AK358" s="5">
        <f t="shared" si="5"/>
        <v>2</v>
      </c>
    </row>
    <row r="359" spans="1:37" x14ac:dyDescent="0.25">
      <c r="A359" s="5" t="s">
        <v>1330</v>
      </c>
      <c r="B359" s="5" t="s">
        <v>1333</v>
      </c>
      <c r="C359" s="5" t="s">
        <v>1332</v>
      </c>
      <c r="D359" s="5" t="s">
        <v>1038</v>
      </c>
      <c r="E359" s="5" t="s">
        <v>1334</v>
      </c>
      <c r="F359" s="5" t="s">
        <v>1331</v>
      </c>
      <c r="G359" s="5">
        <v>1</v>
      </c>
      <c r="H359" s="15">
        <v>1</v>
      </c>
      <c r="I359" s="4"/>
      <c r="J359" s="13">
        <f>IFERROR(IF(INDEX('11.1_Outliers-Generation'!$N$5:$N$500,MATCH($F359,'11.1_Outliers-Generation'!$F$5:$F$500,0))&lt;&gt;"N",
INDEX('11.1_Outliers-Generation'!J$5:J$500,MATCH($F359,'11.1_Outliers-Generation'!$F$5:$F$500,0)),""),"")</f>
        <v>0.60229901942781594</v>
      </c>
      <c r="K359" s="8">
        <f>IFERROR(IF(INDEX('11.1_Outliers-Generation'!$N$5:$N$500,MATCH($F359,'11.1_Outliers-Generation'!$F$5:$F$500,0))&lt;&gt;"N",
INDEX('11.1_Outliers-Generation'!K$5:K$500,MATCH($F359,'11.1_Outliers-Generation'!$F$5:$F$500,0)),""),"")</f>
        <v>2012</v>
      </c>
      <c r="L359" s="13" t="str">
        <f>IFERROR(IF(INDEX('11.1_Outliers-Generation'!$N$5:$N$500,MATCH($F359,'11.1_Outliers-Generation'!$F$5:$F$500,0))&lt;&gt;"N",
INDEX('11.1_Outliers-Generation'!L$5:L$500,MATCH($F359,'11.1_Outliers-Generation'!$F$5:$F$500,0)),""),"")</f>
        <v>WaW_337</v>
      </c>
      <c r="M359" s="14" t="str">
        <f>IFERROR(IF(INDEX('11.2_Outliers-Collection_cov'!$N$5:$N$500,MATCH($F359,'11.2_Outliers-Collection_cov'!$F$5:$F$500,0))&lt;&gt;"N",
INDEX('11.2_Outliers-Collection_cov'!J$5:J$500,MATCH($F359,'11.2_Outliers-Collection_cov'!$F$5:$F$500,0)),""),"")</f>
        <v/>
      </c>
      <c r="N359" s="8" t="str">
        <f>IFERROR(IF(INDEX('11.2_Outliers-Collection_cov'!$N$5:$N$500,MATCH($F359,'11.2_Outliers-Collection_cov'!$F$5:$F$500,0))&lt;&gt;"N",
INDEX('11.2_Outliers-Collection_cov'!K$5:K$500,MATCH($F359,'11.2_Outliers-Collection_cov'!$F$5:$F$500,0)),""),"")</f>
        <v/>
      </c>
      <c r="O359" s="13" t="str">
        <f>IFERROR(IF(INDEX('11.2_Outliers-Collection_cov'!$N$5:$N$500,MATCH($F359,'11.2_Outliers-Collection_cov'!$F$5:$F$500,0))&lt;&gt;"N",
INDEX('11.2_Outliers-Collection_cov'!L$5:L$500,MATCH($F359,'11.2_Outliers-Collection_cov'!$F$5:$F$500,0)),""),"")</f>
        <v/>
      </c>
      <c r="P359" s="14" t="str">
        <f>IFERROR(IF(INDEX('11.3_Outliers-Plastic'!$N$5:$N$500,MATCH($F359,'11.3_Outliers-Plastic'!$F$5:$F$500,0))&lt;&gt;"N",
INDEX('11.3_Outliers-Plastic'!J$5:J$500,MATCH($F359,'11.3_Outliers-Plastic'!$F$5:$F$500,0)),""),"")</f>
        <v/>
      </c>
      <c r="Q359" s="8" t="str">
        <f>IFERROR(IF(INDEX('11.3_Outliers-Plastic'!$N$5:$N$500,MATCH($F359,'11.3_Outliers-Plastic'!$F$5:$F$500,0))&lt;&gt;"N",
INDEX('11.3_Outliers-Plastic'!K$5:K$500,MATCH($F359,'11.3_Outliers-Plastic'!$F$5:$F$500,0)),""),"")</f>
        <v/>
      </c>
      <c r="R359" s="14" t="str">
        <f>IFERROR(IF(INDEX('11.3_Outliers-Plastic'!$N$5:$N$500,MATCH($F359,'11.3_Outliers-Plastic'!$F$5:$F$500,0))&lt;&gt;"N",
INDEX('11.3_Outliers-Plastic'!L$5:L$500,MATCH($F359,'11.3_Outliers-Plastic'!$F$5:$F$500,0)),""),"")</f>
        <v/>
      </c>
      <c r="S359" s="12"/>
      <c r="T359" s="5"/>
      <c r="U359" s="5" t="s">
        <v>1569</v>
      </c>
      <c r="V359" s="14" t="str">
        <f>IFERROR(IF(INDEX('11.5_Outliers-Other_recovery'!$N$5:$N$500,MATCH($F359,'11.5_Outliers-Other_recovery'!$F$5:$F$500,0))&lt;&gt;"N",
INDEX('11.5_Outliers-Other_recovery'!J$5:J$500,MATCH($F359,'11.5_Outliers-Other_recovery'!$F$5:$F$500,0)),""),"")</f>
        <v/>
      </c>
      <c r="W359" s="8" t="str">
        <f>IFERROR(IF(INDEX('11.5_Outliers-Other_recovery'!$N$5:$N$500,MATCH($F359,'11.5_Outliers-Other_recovery'!$F$5:$F$500,0))&lt;&gt;"N",
INDEX('11.5_Outliers-Other_recovery'!K$5:K$500,MATCH($F359,'11.5_Outliers-Other_recovery'!$F$5:$F$500,0)),""),"")</f>
        <v/>
      </c>
      <c r="X359" s="14" t="str">
        <f>IFERROR(IF(INDEX('11.5_Outliers-Other_recovery'!$N$5:$N$500,MATCH($F359,'11.5_Outliers-Other_recovery'!$F$5:$F$500,0))&lt;&gt;"N",
INDEX('11.5_Outliers-Other_recovery'!L$5:L$500,MATCH($F359,'11.5_Outliers-Other_recovery'!$F$5:$F$500,0)),""),"")</f>
        <v/>
      </c>
      <c r="Y359" s="14" t="str">
        <f>IFERROR(IF(INDEX('11.4_Outliers-Formal_dry_recy'!$N$5:$N$500,MATCH($F359,'11.4_Outliers-Formal_dry_recy'!$F$5:$F$500,0))&lt;&gt;"N",
INDEX('11.4_Outliers-Formal_dry_recy'!J$5:J$500,MATCH($F359,'11.4_Outliers-Formal_dry_recy'!$F$5:$F$500,0)),""),"")</f>
        <v/>
      </c>
      <c r="Z359" s="8" t="str">
        <f>IFERROR(IF(INDEX('11.4_Outliers-Formal_dry_recy'!$N$5:$N$500,MATCH($F359,'11.4_Outliers-Formal_dry_recy'!$F$5:$F$500,0))&lt;&gt;"N",
INDEX('11.4_Outliers-Formal_dry_recy'!K$5:K$500,MATCH($F359,'11.4_Outliers-Formal_dry_recy'!$F$5:$F$500,0)),""),"")</f>
        <v/>
      </c>
      <c r="AA359" s="14" t="str">
        <f>IFERROR(IF(INDEX('11.4_Outliers-Formal_dry_recy'!$N$5:$N$500,MATCH($F359,'11.4_Outliers-Formal_dry_recy'!$F$5:$F$500,0))&lt;&gt;"N",
INDEX('11.4_Outliers-Formal_dry_recy'!L$5:L$500,MATCH($F359,'11.4_Outliers-Formal_dry_recy'!$F$5:$F$500,0)),""),"")</f>
        <v/>
      </c>
      <c r="AB359" s="14" t="str">
        <f>IFERROR(IF(INDEX('11.6_Outliers-Incineration'!$N$5:$N$500,MATCH($F359,'11.6_Outliers-Incineration'!$F$5:$F$500,0))&lt;&gt;"N",
INDEX('11.6_Outliers-Incineration'!J$5:J$500,MATCH($F359,'11.6_Outliers-Incineration'!$F$5:$F$500,0)),""),"")</f>
        <v/>
      </c>
      <c r="AC359" s="8" t="str">
        <f>IFERROR(IF(INDEX('11.6_Outliers-Incineration'!$N$5:$N$500,MATCH($F359,'11.6_Outliers-Incineration'!$F$5:$F$500,0))&lt;&gt;"N",
INDEX('11.6_Outliers-Incineration'!K$5:K$500,MATCH($F359,'11.6_Outliers-Incineration'!$F$5:$F$500,0)),""),"")</f>
        <v/>
      </c>
      <c r="AD359" s="14" t="str">
        <f>IFERROR(IF(INDEX('11.6_Outliers-Incineration'!$N$5:$N$500,MATCH($F359,'11.6_Outliers-Incineration'!$F$5:$F$500,0))&lt;&gt;"N",
INDEX('11.6_Outliers-Incineration'!L$5:L$500,MATCH($F359,'11.6_Outliers-Incineration'!$F$5:$F$500,0)),""),"")</f>
        <v/>
      </c>
      <c r="AE359" s="14" t="s">
        <v>1569</v>
      </c>
      <c r="AF359" s="8" t="s">
        <v>1569</v>
      </c>
      <c r="AG359" s="14" t="s">
        <v>1569</v>
      </c>
      <c r="AI359" s="5"/>
      <c r="AJ359" s="5" t="s">
        <v>1569</v>
      </c>
      <c r="AK359" s="5">
        <f t="shared" si="5"/>
        <v>1</v>
      </c>
    </row>
    <row r="360" spans="1:37" x14ac:dyDescent="0.25">
      <c r="A360" s="5" t="s">
        <v>1335</v>
      </c>
      <c r="B360" s="5" t="s">
        <v>1338</v>
      </c>
      <c r="C360" s="5" t="s">
        <v>1337</v>
      </c>
      <c r="D360" s="5" t="s">
        <v>1038</v>
      </c>
      <c r="E360" s="5" t="s">
        <v>1339</v>
      </c>
      <c r="F360" s="5" t="s">
        <v>1336</v>
      </c>
      <c r="G360" s="5">
        <v>1</v>
      </c>
      <c r="H360" s="15">
        <v>1</v>
      </c>
      <c r="I360" s="4"/>
      <c r="J360" s="13" t="str">
        <f>IFERROR(IF(INDEX('11.1_Outliers-Generation'!$N$5:$N$500,MATCH($F360,'11.1_Outliers-Generation'!$F$5:$F$500,0))&lt;&gt;"N",
INDEX('11.1_Outliers-Generation'!J$5:J$500,MATCH($F360,'11.1_Outliers-Generation'!$F$5:$F$500,0)),""),"")</f>
        <v/>
      </c>
      <c r="K360" s="8" t="str">
        <f>IFERROR(IF(INDEX('11.1_Outliers-Generation'!$N$5:$N$500,MATCH($F360,'11.1_Outliers-Generation'!$F$5:$F$500,0))&lt;&gt;"N",
INDEX('11.1_Outliers-Generation'!K$5:K$500,MATCH($F360,'11.1_Outliers-Generation'!$F$5:$F$500,0)),""),"")</f>
        <v/>
      </c>
      <c r="L360" s="13" t="str">
        <f>IFERROR(IF(INDEX('11.1_Outliers-Generation'!$N$5:$N$500,MATCH($F360,'11.1_Outliers-Generation'!$F$5:$F$500,0))&lt;&gt;"N",
INDEX('11.1_Outliers-Generation'!L$5:L$500,MATCH($F360,'11.1_Outliers-Generation'!$F$5:$F$500,0)),""),"")</f>
        <v/>
      </c>
      <c r="M360" s="14">
        <f>IFERROR(IF(INDEX('11.2_Outliers-Collection_cov'!$N$5:$N$500,MATCH($F360,'11.2_Outliers-Collection_cov'!$F$5:$F$500,0))&lt;&gt;"N",
INDEX('11.2_Outliers-Collection_cov'!J$5:J$500,MATCH($F360,'11.2_Outliers-Collection_cov'!$F$5:$F$500,0)),""),"")</f>
        <v>80</v>
      </c>
      <c r="N360" s="8" t="str">
        <f>IFERROR(IF(INDEX('11.2_Outliers-Collection_cov'!$N$5:$N$500,MATCH($F360,'11.2_Outliers-Collection_cov'!$F$5:$F$500,0))&lt;&gt;"N",
INDEX('11.2_Outliers-Collection_cov'!K$5:K$500,MATCH($F360,'11.2_Outliers-Collection_cov'!$F$5:$F$500,0)),""),"")</f>
        <v/>
      </c>
      <c r="O360" s="13" t="str">
        <f>IFERROR(IF(INDEX('11.2_Outliers-Collection_cov'!$N$5:$N$500,MATCH($F360,'11.2_Outliers-Collection_cov'!$F$5:$F$500,0))&lt;&gt;"N",
INDEX('11.2_Outliers-Collection_cov'!L$5:L$500,MATCH($F360,'11.2_Outliers-Collection_cov'!$F$5:$F$500,0)),""),"")</f>
        <v>WaW_338</v>
      </c>
      <c r="P360" s="14">
        <f>IFERROR(IF(INDEX('11.3_Outliers-Plastic'!$N$5:$N$500,MATCH($F360,'11.3_Outliers-Plastic'!$F$5:$F$500,0))&lt;&gt;"N",
INDEX('11.3_Outliers-Plastic'!J$5:J$500,MATCH($F360,'11.3_Outliers-Plastic'!$F$5:$F$500,0)),""),"")</f>
        <v>9.3093093093093096</v>
      </c>
      <c r="Q360" s="8" t="str">
        <f>IFERROR(IF(INDEX('11.3_Outliers-Plastic'!$N$5:$N$500,MATCH($F360,'11.3_Outliers-Plastic'!$F$5:$F$500,0))&lt;&gt;"N",
INDEX('11.3_Outliers-Plastic'!K$5:K$500,MATCH($F360,'11.3_Outliers-Plastic'!$F$5:$F$500,0)),""),"")</f>
        <v/>
      </c>
      <c r="R360" s="14" t="str">
        <f>IFERROR(IF(INDEX('11.3_Outliers-Plastic'!$N$5:$N$500,MATCH($F360,'11.3_Outliers-Plastic'!$F$5:$F$500,0))&lt;&gt;"N",
INDEX('11.3_Outliers-Plastic'!L$5:L$500,MATCH($F360,'11.3_Outliers-Plastic'!$F$5:$F$500,0)),""),"")</f>
        <v>WaW_338</v>
      </c>
      <c r="S360" s="12"/>
      <c r="T360" s="5"/>
      <c r="U360" s="5" t="s">
        <v>1569</v>
      </c>
      <c r="V360" s="14" t="str">
        <f>IFERROR(IF(INDEX('11.5_Outliers-Other_recovery'!$N$5:$N$500,MATCH($F360,'11.5_Outliers-Other_recovery'!$F$5:$F$500,0))&lt;&gt;"N",
INDEX('11.5_Outliers-Other_recovery'!J$5:J$500,MATCH($F360,'11.5_Outliers-Other_recovery'!$F$5:$F$500,0)),""),"")</f>
        <v/>
      </c>
      <c r="W360" s="8" t="str">
        <f>IFERROR(IF(INDEX('11.5_Outliers-Other_recovery'!$N$5:$N$500,MATCH($F360,'11.5_Outliers-Other_recovery'!$F$5:$F$500,0))&lt;&gt;"N",
INDEX('11.5_Outliers-Other_recovery'!K$5:K$500,MATCH($F360,'11.5_Outliers-Other_recovery'!$F$5:$F$500,0)),""),"")</f>
        <v/>
      </c>
      <c r="X360" s="14" t="str">
        <f>IFERROR(IF(INDEX('11.5_Outliers-Other_recovery'!$N$5:$N$500,MATCH($F360,'11.5_Outliers-Other_recovery'!$F$5:$F$500,0))&lt;&gt;"N",
INDEX('11.5_Outliers-Other_recovery'!L$5:L$500,MATCH($F360,'11.5_Outliers-Other_recovery'!$F$5:$F$500,0)),""),"")</f>
        <v/>
      </c>
      <c r="Y360" s="14" t="str">
        <f>IFERROR(IF(INDEX('11.4_Outliers-Formal_dry_recy'!$N$5:$N$500,MATCH($F360,'11.4_Outliers-Formal_dry_recy'!$F$5:$F$500,0))&lt;&gt;"N",
INDEX('11.4_Outliers-Formal_dry_recy'!J$5:J$500,MATCH($F360,'11.4_Outliers-Formal_dry_recy'!$F$5:$F$500,0)),""),"")</f>
        <v/>
      </c>
      <c r="Z360" s="8" t="str">
        <f>IFERROR(IF(INDEX('11.4_Outliers-Formal_dry_recy'!$N$5:$N$500,MATCH($F360,'11.4_Outliers-Formal_dry_recy'!$F$5:$F$500,0))&lt;&gt;"N",
INDEX('11.4_Outliers-Formal_dry_recy'!K$5:K$500,MATCH($F360,'11.4_Outliers-Formal_dry_recy'!$F$5:$F$500,0)),""),"")</f>
        <v/>
      </c>
      <c r="AA360" s="14" t="str">
        <f>IFERROR(IF(INDEX('11.4_Outliers-Formal_dry_recy'!$N$5:$N$500,MATCH($F360,'11.4_Outliers-Formal_dry_recy'!$F$5:$F$500,0))&lt;&gt;"N",
INDEX('11.4_Outliers-Formal_dry_recy'!L$5:L$500,MATCH($F360,'11.4_Outliers-Formal_dry_recy'!$F$5:$F$500,0)),""),"")</f>
        <v/>
      </c>
      <c r="AB360" s="14" t="str">
        <f>IFERROR(IF(INDEX('11.6_Outliers-Incineration'!$N$5:$N$500,MATCH($F360,'11.6_Outliers-Incineration'!$F$5:$F$500,0))&lt;&gt;"N",
INDEX('11.6_Outliers-Incineration'!J$5:J$500,MATCH($F360,'11.6_Outliers-Incineration'!$F$5:$F$500,0)),""),"")</f>
        <v/>
      </c>
      <c r="AC360" s="8" t="str">
        <f>IFERROR(IF(INDEX('11.6_Outliers-Incineration'!$N$5:$N$500,MATCH($F360,'11.6_Outliers-Incineration'!$F$5:$F$500,0))&lt;&gt;"N",
INDEX('11.6_Outliers-Incineration'!K$5:K$500,MATCH($F360,'11.6_Outliers-Incineration'!$F$5:$F$500,0)),""),"")</f>
        <v/>
      </c>
      <c r="AD360" s="14" t="str">
        <f>IFERROR(IF(INDEX('11.6_Outliers-Incineration'!$N$5:$N$500,MATCH($F360,'11.6_Outliers-Incineration'!$F$5:$F$500,0))&lt;&gt;"N",
INDEX('11.6_Outliers-Incineration'!L$5:L$500,MATCH($F360,'11.6_Outliers-Incineration'!$F$5:$F$500,0)),""),"")</f>
        <v/>
      </c>
      <c r="AE360" s="14" t="s">
        <v>1569</v>
      </c>
      <c r="AF360" s="8" t="s">
        <v>1569</v>
      </c>
      <c r="AG360" s="14" t="s">
        <v>1569</v>
      </c>
      <c r="AI360" s="5"/>
      <c r="AJ360" s="5" t="s">
        <v>1569</v>
      </c>
      <c r="AK360" s="5">
        <f t="shared" si="5"/>
        <v>2</v>
      </c>
    </row>
    <row r="361" spans="1:37" x14ac:dyDescent="0.25">
      <c r="A361" s="5" t="s">
        <v>1002</v>
      </c>
      <c r="B361" s="5" t="s">
        <v>1000</v>
      </c>
      <c r="C361" s="5" t="s">
        <v>999</v>
      </c>
      <c r="D361" s="5" t="s">
        <v>620</v>
      </c>
      <c r="E361" s="5" t="s">
        <v>1004</v>
      </c>
      <c r="F361" s="5" t="s">
        <v>1003</v>
      </c>
      <c r="G361" s="5">
        <v>2</v>
      </c>
      <c r="H361" s="15">
        <v>1</v>
      </c>
      <c r="I361" s="4"/>
      <c r="J361" s="13" t="str">
        <f>IFERROR(IF(INDEX('11.1_Outliers-Generation'!$N$5:$N$500,MATCH($F361,'11.1_Outliers-Generation'!$F$5:$F$500,0))&lt;&gt;"N",
INDEX('11.1_Outliers-Generation'!J$5:J$500,MATCH($F361,'11.1_Outliers-Generation'!$F$5:$F$500,0)),""),"")</f>
        <v/>
      </c>
      <c r="K361" s="8" t="str">
        <f>IFERROR(IF(INDEX('11.1_Outliers-Generation'!$N$5:$N$500,MATCH($F361,'11.1_Outliers-Generation'!$F$5:$F$500,0))&lt;&gt;"N",
INDEX('11.1_Outliers-Generation'!K$5:K$500,MATCH($F361,'11.1_Outliers-Generation'!$F$5:$F$500,0)),""),"")</f>
        <v/>
      </c>
      <c r="L361" s="13" t="str">
        <f>IFERROR(IF(INDEX('11.1_Outliers-Generation'!$N$5:$N$500,MATCH($F361,'11.1_Outliers-Generation'!$F$5:$F$500,0))&lt;&gt;"N",
INDEX('11.1_Outliers-Generation'!L$5:L$500,MATCH($F361,'11.1_Outliers-Generation'!$F$5:$F$500,0)),""),"")</f>
        <v/>
      </c>
      <c r="M361" s="14">
        <f>IFERROR(IF(INDEX('11.2_Outliers-Collection_cov'!$N$5:$N$500,MATCH($F361,'11.2_Outliers-Collection_cov'!$F$5:$F$500,0))&lt;&gt;"N",
INDEX('11.2_Outliers-Collection_cov'!J$5:J$500,MATCH($F361,'11.2_Outliers-Collection_cov'!$F$5:$F$500,0)),""),"")</f>
        <v>100</v>
      </c>
      <c r="N361" s="8">
        <f>IFERROR(IF(INDEX('11.2_Outliers-Collection_cov'!$N$5:$N$500,MATCH($F361,'11.2_Outliers-Collection_cov'!$F$5:$F$500,0))&lt;&gt;"N",
INDEX('11.2_Outliers-Collection_cov'!K$5:K$500,MATCH($F361,'11.2_Outliers-Collection_cov'!$F$5:$F$500,0)),""),"")</f>
        <v>2012</v>
      </c>
      <c r="O361" s="13" t="str">
        <f>IFERROR(IF(INDEX('11.2_Outliers-Collection_cov'!$N$5:$N$500,MATCH($F361,'11.2_Outliers-Collection_cov'!$F$5:$F$500,0))&lt;&gt;"N",
INDEX('11.2_Outliers-Collection_cov'!L$5:L$500,MATCH($F361,'11.2_Outliers-Collection_cov'!$F$5:$F$500,0)),""),"")</f>
        <v>WaW_341</v>
      </c>
      <c r="P361" s="14">
        <f>IFERROR(IF(INDEX('11.3_Outliers-Plastic'!$N$5:$N$500,MATCH($F361,'11.3_Outliers-Plastic'!$F$5:$F$500,0))&lt;&gt;"N",
INDEX('11.3_Outliers-Plastic'!J$5:J$500,MATCH($F361,'11.3_Outliers-Plastic'!$F$5:$F$500,0)),""),"")</f>
        <v>12.587412587412588</v>
      </c>
      <c r="Q361" s="8">
        <f>IFERROR(IF(INDEX('11.3_Outliers-Plastic'!$N$5:$N$500,MATCH($F361,'11.3_Outliers-Plastic'!$F$5:$F$500,0))&lt;&gt;"N",
INDEX('11.3_Outliers-Plastic'!K$5:K$500,MATCH($F361,'11.3_Outliers-Plastic'!$F$5:$F$500,0)),""),"")</f>
        <v>2012</v>
      </c>
      <c r="R361" s="14" t="str">
        <f>IFERROR(IF(INDEX('11.3_Outliers-Plastic'!$N$5:$N$500,MATCH($F361,'11.3_Outliers-Plastic'!$F$5:$F$500,0))&lt;&gt;"N",
INDEX('11.3_Outliers-Plastic'!L$5:L$500,MATCH($F361,'11.3_Outliers-Plastic'!$F$5:$F$500,0)),""),"")</f>
        <v>WaW_341</v>
      </c>
      <c r="S361" s="12"/>
      <c r="T361" s="5"/>
      <c r="U361" s="5" t="s">
        <v>1569</v>
      </c>
      <c r="V361" s="14" t="str">
        <f>IFERROR(IF(INDEX('11.5_Outliers-Other_recovery'!$N$5:$N$500,MATCH($F361,'11.5_Outliers-Other_recovery'!$F$5:$F$500,0))&lt;&gt;"N",
INDEX('11.5_Outliers-Other_recovery'!J$5:J$500,MATCH($F361,'11.5_Outliers-Other_recovery'!$F$5:$F$500,0)),""),"")</f>
        <v/>
      </c>
      <c r="W361" s="8" t="str">
        <f>IFERROR(IF(INDEX('11.5_Outliers-Other_recovery'!$N$5:$N$500,MATCH($F361,'11.5_Outliers-Other_recovery'!$F$5:$F$500,0))&lt;&gt;"N",
INDEX('11.5_Outliers-Other_recovery'!K$5:K$500,MATCH($F361,'11.5_Outliers-Other_recovery'!$F$5:$F$500,0)),""),"")</f>
        <v/>
      </c>
      <c r="X361" s="14" t="str">
        <f>IFERROR(IF(INDEX('11.5_Outliers-Other_recovery'!$N$5:$N$500,MATCH($F361,'11.5_Outliers-Other_recovery'!$F$5:$F$500,0))&lt;&gt;"N",
INDEX('11.5_Outliers-Other_recovery'!L$5:L$500,MATCH($F361,'11.5_Outliers-Other_recovery'!$F$5:$F$500,0)),""),"")</f>
        <v/>
      </c>
      <c r="Y361" s="14" t="str">
        <f>IFERROR(IF(INDEX('11.4_Outliers-Formal_dry_recy'!$N$5:$N$500,MATCH($F361,'11.4_Outliers-Formal_dry_recy'!$F$5:$F$500,0))&lt;&gt;"N",
INDEX('11.4_Outliers-Formal_dry_recy'!J$5:J$500,MATCH($F361,'11.4_Outliers-Formal_dry_recy'!$F$5:$F$500,0)),""),"")</f>
        <v/>
      </c>
      <c r="Z361" s="8" t="str">
        <f>IFERROR(IF(INDEX('11.4_Outliers-Formal_dry_recy'!$N$5:$N$500,MATCH($F361,'11.4_Outliers-Formal_dry_recy'!$F$5:$F$500,0))&lt;&gt;"N",
INDEX('11.4_Outliers-Formal_dry_recy'!K$5:K$500,MATCH($F361,'11.4_Outliers-Formal_dry_recy'!$F$5:$F$500,0)),""),"")</f>
        <v/>
      </c>
      <c r="AA361" s="14" t="str">
        <f>IFERROR(IF(INDEX('11.4_Outliers-Formal_dry_recy'!$N$5:$N$500,MATCH($F361,'11.4_Outliers-Formal_dry_recy'!$F$5:$F$500,0))&lt;&gt;"N",
INDEX('11.4_Outliers-Formal_dry_recy'!L$5:L$500,MATCH($F361,'11.4_Outliers-Formal_dry_recy'!$F$5:$F$500,0)),""),"")</f>
        <v/>
      </c>
      <c r="AB361" s="14" t="str">
        <f>IFERROR(IF(INDEX('11.6_Outliers-Incineration'!$N$5:$N$500,MATCH($F361,'11.6_Outliers-Incineration'!$F$5:$F$500,0))&lt;&gt;"N",
INDEX('11.6_Outliers-Incineration'!J$5:J$500,MATCH($F361,'11.6_Outliers-Incineration'!$F$5:$F$500,0)),""),"")</f>
        <v/>
      </c>
      <c r="AC361" s="8" t="str">
        <f>IFERROR(IF(INDEX('11.6_Outliers-Incineration'!$N$5:$N$500,MATCH($F361,'11.6_Outliers-Incineration'!$F$5:$F$500,0))&lt;&gt;"N",
INDEX('11.6_Outliers-Incineration'!K$5:K$500,MATCH($F361,'11.6_Outliers-Incineration'!$F$5:$F$500,0)),""),"")</f>
        <v/>
      </c>
      <c r="AD361" s="14" t="str">
        <f>IFERROR(IF(INDEX('11.6_Outliers-Incineration'!$N$5:$N$500,MATCH($F361,'11.6_Outliers-Incineration'!$F$5:$F$500,0))&lt;&gt;"N",
INDEX('11.6_Outliers-Incineration'!L$5:L$500,MATCH($F361,'11.6_Outliers-Incineration'!$F$5:$F$500,0)),""),"")</f>
        <v/>
      </c>
      <c r="AE361" s="14" t="s">
        <v>1569</v>
      </c>
      <c r="AF361" s="8" t="s">
        <v>1569</v>
      </c>
      <c r="AG361" s="14" t="s">
        <v>1569</v>
      </c>
      <c r="AI361" s="5"/>
      <c r="AJ361" s="5" t="s">
        <v>1569</v>
      </c>
      <c r="AK361" s="5">
        <f t="shared" si="5"/>
        <v>2</v>
      </c>
    </row>
    <row r="362" spans="1:37" x14ac:dyDescent="0.25">
      <c r="A362" s="5" t="s">
        <v>324</v>
      </c>
      <c r="B362" s="5" t="s">
        <v>327</v>
      </c>
      <c r="C362" s="5" t="s">
        <v>326</v>
      </c>
      <c r="D362" s="5" t="s">
        <v>35</v>
      </c>
      <c r="E362" s="5" t="s">
        <v>328</v>
      </c>
      <c r="F362" s="5" t="s">
        <v>325</v>
      </c>
      <c r="G362" s="5">
        <v>1</v>
      </c>
      <c r="H362" s="15">
        <v>2</v>
      </c>
      <c r="I362" s="4" t="s">
        <v>1962</v>
      </c>
      <c r="J362" s="13">
        <f>IFERROR(IF(INDEX('11.1_Outliers-Generation'!$N$5:$N$500,MATCH($F362,'11.1_Outliers-Generation'!$F$5:$F$500,0))&lt;&gt;"N",
INDEX('11.1_Outliers-Generation'!J$5:J$500,MATCH($F362,'11.1_Outliers-Generation'!$F$5:$F$500,0)),""),"")</f>
        <v>2.4730346354010888</v>
      </c>
      <c r="K362" s="8">
        <f>IFERROR(IF(INDEX('11.1_Outliers-Generation'!$N$5:$N$500,MATCH($F362,'11.1_Outliers-Generation'!$F$5:$F$500,0))&lt;&gt;"N",
INDEX('11.1_Outliers-Generation'!K$5:K$500,MATCH($F362,'11.1_Outliers-Generation'!$F$5:$F$500,0)),""),"")</f>
        <v>2015</v>
      </c>
      <c r="L362" s="13" t="str">
        <f>IFERROR(IF(INDEX('11.1_Outliers-Generation'!$N$5:$N$500,MATCH($F362,'11.1_Outliers-Generation'!$F$5:$F$500,0))&lt;&gt;"N",
INDEX('11.1_Outliers-Generation'!L$5:L$500,MATCH($F362,'11.1_Outliers-Generation'!$F$5:$F$500,0)),""),"")</f>
        <v>WaW_342</v>
      </c>
      <c r="M362" s="14">
        <f>IFERROR(IF(INDEX('11.2_Outliers-Collection_cov'!$N$5:$N$500,MATCH($F362,'11.2_Outliers-Collection_cov'!$F$5:$F$500,0))&lt;&gt;"N",
INDEX('11.2_Outliers-Collection_cov'!J$5:J$500,MATCH($F362,'11.2_Outliers-Collection_cov'!$F$5:$F$500,0)),""),"")</f>
        <v>100</v>
      </c>
      <c r="N362" s="8">
        <f>IFERROR(IF(INDEX('11.2_Outliers-Collection_cov'!$N$5:$N$500,MATCH($F362,'11.2_Outliers-Collection_cov'!$F$5:$F$500,0))&lt;&gt;"N",
INDEX('11.2_Outliers-Collection_cov'!K$5:K$500,MATCH($F362,'11.2_Outliers-Collection_cov'!$F$5:$F$500,0)),""),"")</f>
        <v>2015</v>
      </c>
      <c r="O362" s="13" t="str">
        <f>IFERROR(IF(INDEX('11.2_Outliers-Collection_cov'!$N$5:$N$500,MATCH($F362,'11.2_Outliers-Collection_cov'!$F$5:$F$500,0))&lt;&gt;"N",
INDEX('11.2_Outliers-Collection_cov'!L$5:L$500,MATCH($F362,'11.2_Outliers-Collection_cov'!$F$5:$F$500,0)),""),"")</f>
        <v>WaW_342</v>
      </c>
      <c r="P362" s="14">
        <f>IFERROR(IF(INDEX('11.3_Outliers-Plastic'!$N$5:$N$500,MATCH($F362,'11.3_Outliers-Plastic'!$F$5:$F$500,0))&lt;&gt;"N",
INDEX('11.3_Outliers-Plastic'!J$5:J$500,MATCH($F362,'11.3_Outliers-Plastic'!$F$5:$F$500,0)),""),"")</f>
        <v>19</v>
      </c>
      <c r="Q362" s="8">
        <f>IFERROR(IF(INDEX('11.3_Outliers-Plastic'!$N$5:$N$500,MATCH($F362,'11.3_Outliers-Plastic'!$F$5:$F$500,0))&lt;&gt;"N",
INDEX('11.3_Outliers-Plastic'!K$5:K$500,MATCH($F362,'11.3_Outliers-Plastic'!$F$5:$F$500,0)),""),"")</f>
        <v>2015</v>
      </c>
      <c r="R362" s="14" t="str">
        <f>IFERROR(IF(INDEX('11.3_Outliers-Plastic'!$N$5:$N$500,MATCH($F362,'11.3_Outliers-Plastic'!$F$5:$F$500,0))&lt;&gt;"N",
INDEX('11.3_Outliers-Plastic'!L$5:L$500,MATCH($F362,'11.3_Outliers-Plastic'!$F$5:$F$500,0)),""),"")</f>
        <v>WaW_342</v>
      </c>
      <c r="S362" s="12"/>
      <c r="T362" s="5"/>
      <c r="U362" s="5" t="s">
        <v>1569</v>
      </c>
      <c r="V362" s="14">
        <f>IFERROR(IF(INDEX('11.5_Outliers-Other_recovery'!$N$5:$N$500,MATCH($F362,'11.5_Outliers-Other_recovery'!$F$5:$F$500,0))&lt;&gt;"N",
INDEX('11.5_Outliers-Other_recovery'!J$5:J$500,MATCH($F362,'11.5_Outliers-Other_recovery'!$F$5:$F$500,0)),""),"")</f>
        <v>9</v>
      </c>
      <c r="W362" s="8">
        <f>IFERROR(IF(INDEX('11.5_Outliers-Other_recovery'!$N$5:$N$500,MATCH($F362,'11.5_Outliers-Other_recovery'!$F$5:$F$500,0))&lt;&gt;"N",
INDEX('11.5_Outliers-Other_recovery'!K$5:K$500,MATCH($F362,'11.5_Outliers-Other_recovery'!$F$5:$F$500,0)),""),"")</f>
        <v>2015</v>
      </c>
      <c r="X362" s="14" t="str">
        <f>IFERROR(IF(INDEX('11.5_Outliers-Other_recovery'!$N$5:$N$500,MATCH($F362,'11.5_Outliers-Other_recovery'!$F$5:$F$500,0))&lt;&gt;"N",
INDEX('11.5_Outliers-Other_recovery'!L$5:L$500,MATCH($F362,'11.5_Outliers-Other_recovery'!$F$5:$F$500,0)),""),"")</f>
        <v>WaW_342</v>
      </c>
      <c r="Y362" s="14">
        <f>IFERROR(IF(INDEX('11.4_Outliers-Formal_dry_recy'!$N$5:$N$500,MATCH($F362,'11.4_Outliers-Formal_dry_recy'!$F$5:$F$500,0))&lt;&gt;"N",
INDEX('11.4_Outliers-Formal_dry_recy'!J$5:J$500,MATCH($F362,'11.4_Outliers-Formal_dry_recy'!$F$5:$F$500,0)),""),"")</f>
        <v>20</v>
      </c>
      <c r="Z362" s="8">
        <f>IFERROR(IF(INDEX('11.4_Outliers-Formal_dry_recy'!$N$5:$N$500,MATCH($F362,'11.4_Outliers-Formal_dry_recy'!$F$5:$F$500,0))&lt;&gt;"N",
INDEX('11.4_Outliers-Formal_dry_recy'!K$5:K$500,MATCH($F362,'11.4_Outliers-Formal_dry_recy'!$F$5:$F$500,0)),""),"")</f>
        <v>2015</v>
      </c>
      <c r="AA362" s="14" t="str">
        <f>IFERROR(IF(INDEX('11.4_Outliers-Formal_dry_recy'!$N$5:$N$500,MATCH($F362,'11.4_Outliers-Formal_dry_recy'!$F$5:$F$500,0))&lt;&gt;"N",
INDEX('11.4_Outliers-Formal_dry_recy'!L$5:L$500,MATCH($F362,'11.4_Outliers-Formal_dry_recy'!$F$5:$F$500,0)),""),"")</f>
        <v>WaW_342</v>
      </c>
      <c r="AB362" s="14">
        <f>IFERROR(IF(INDEX('11.6_Outliers-Incineration'!$N$5:$N$500,MATCH($F362,'11.6_Outliers-Incineration'!$F$5:$F$500,0))&lt;&gt;"N",
INDEX('11.6_Outliers-Incineration'!J$5:J$500,MATCH($F362,'11.6_Outliers-Incineration'!$F$5:$F$500,0)),""),"")</f>
        <v>0</v>
      </c>
      <c r="AC362" s="8">
        <f>IFERROR(IF(INDEX('11.6_Outliers-Incineration'!$N$5:$N$500,MATCH($F362,'11.6_Outliers-Incineration'!$F$5:$F$500,0))&lt;&gt;"N",
INDEX('11.6_Outliers-Incineration'!K$5:K$500,MATCH($F362,'11.6_Outliers-Incineration'!$F$5:$F$500,0)),""),"")</f>
        <v>2015</v>
      </c>
      <c r="AD362" s="14" t="str">
        <f>IFERROR(IF(INDEX('11.6_Outliers-Incineration'!$N$5:$N$500,MATCH($F362,'11.6_Outliers-Incineration'!$F$5:$F$500,0))&lt;&gt;"N",
INDEX('11.6_Outliers-Incineration'!L$5:L$500,MATCH($F362,'11.6_Outliers-Incineration'!$F$5:$F$500,0)),""),"")</f>
        <v>WaW_342</v>
      </c>
      <c r="AE362" s="14" t="s">
        <v>1569</v>
      </c>
      <c r="AF362" s="8" t="s">
        <v>1569</v>
      </c>
      <c r="AG362" s="14" t="s">
        <v>1569</v>
      </c>
      <c r="AI362" s="5"/>
      <c r="AJ362" s="5" t="s">
        <v>1569</v>
      </c>
      <c r="AK362" s="5">
        <f t="shared" si="5"/>
        <v>6</v>
      </c>
    </row>
    <row r="363" spans="1:37" x14ac:dyDescent="0.25">
      <c r="A363" s="5" t="s">
        <v>332</v>
      </c>
      <c r="B363" s="5" t="s">
        <v>335</v>
      </c>
      <c r="C363" s="5" t="s">
        <v>334</v>
      </c>
      <c r="D363" s="5" t="s">
        <v>35</v>
      </c>
      <c r="E363" s="5" t="s">
        <v>336</v>
      </c>
      <c r="F363" s="5" t="s">
        <v>333</v>
      </c>
      <c r="G363" s="5">
        <v>2</v>
      </c>
      <c r="H363" s="15">
        <v>1</v>
      </c>
      <c r="I363" s="4" t="s">
        <v>3210</v>
      </c>
      <c r="J363" s="13">
        <f>IFERROR(IF(INDEX('11.1_Outliers-Generation'!$N$5:$N$500,MATCH($F363,'11.1_Outliers-Generation'!$F$5:$F$500,0))&lt;&gt;"N",
INDEX('11.1_Outliers-Generation'!J$5:J$500,MATCH($F363,'11.1_Outliers-Generation'!$F$5:$F$500,0)),""),"")</f>
        <v>1.2056220890934786</v>
      </c>
      <c r="K363" s="8">
        <f>IFERROR(IF(INDEX('11.1_Outliers-Generation'!$N$5:$N$500,MATCH($F363,'11.1_Outliers-Generation'!$F$5:$F$500,0))&lt;&gt;"N",
INDEX('11.1_Outliers-Generation'!K$5:K$500,MATCH($F363,'11.1_Outliers-Generation'!$F$5:$F$500,0)),""),"")</f>
        <v>2012</v>
      </c>
      <c r="L363" s="13" t="str">
        <f>IFERROR(IF(INDEX('11.1_Outliers-Generation'!$N$5:$N$500,MATCH($F363,'11.1_Outliers-Generation'!$F$5:$F$500,0))&lt;&gt;"N",
INDEX('11.1_Outliers-Generation'!L$5:L$500,MATCH($F363,'11.1_Outliers-Generation'!$F$5:$F$500,0)),""),"")</f>
        <v>WaW_344</v>
      </c>
      <c r="M363" s="14" t="str">
        <f>IFERROR(IF(INDEX('11.2_Outliers-Collection_cov'!$N$5:$N$500,MATCH($F363,'11.2_Outliers-Collection_cov'!$F$5:$F$500,0))&lt;&gt;"N",
INDEX('11.2_Outliers-Collection_cov'!J$5:J$500,MATCH($F363,'11.2_Outliers-Collection_cov'!$F$5:$F$500,0)),""),"")</f>
        <v/>
      </c>
      <c r="N363" s="8" t="str">
        <f>IFERROR(IF(INDEX('11.2_Outliers-Collection_cov'!$N$5:$N$500,MATCH($F363,'11.2_Outliers-Collection_cov'!$F$5:$F$500,0))&lt;&gt;"N",
INDEX('11.2_Outliers-Collection_cov'!K$5:K$500,MATCH($F363,'11.2_Outliers-Collection_cov'!$F$5:$F$500,0)),""),"")</f>
        <v/>
      </c>
      <c r="O363" s="13" t="str">
        <f>IFERROR(IF(INDEX('11.2_Outliers-Collection_cov'!$N$5:$N$500,MATCH($F363,'11.2_Outliers-Collection_cov'!$F$5:$F$500,0))&lt;&gt;"N",
INDEX('11.2_Outliers-Collection_cov'!L$5:L$500,MATCH($F363,'11.2_Outliers-Collection_cov'!$F$5:$F$500,0)),""),"")</f>
        <v/>
      </c>
      <c r="P363" s="14">
        <f>IFERROR(IF(INDEX('11.3_Outliers-Plastic'!$N$5:$N$500,MATCH($F363,'11.3_Outliers-Plastic'!$F$5:$F$500,0))&lt;&gt;"N",
INDEX('11.3_Outliers-Plastic'!J$5:J$500,MATCH($F363,'11.3_Outliers-Plastic'!$F$5:$F$500,0)),""),"")</f>
        <v>6</v>
      </c>
      <c r="Q363" s="8">
        <f>IFERROR(IF(INDEX('11.3_Outliers-Plastic'!$N$5:$N$500,MATCH($F363,'11.3_Outliers-Plastic'!$F$5:$F$500,0))&lt;&gt;"N",
INDEX('11.3_Outliers-Plastic'!K$5:K$500,MATCH($F363,'11.3_Outliers-Plastic'!$F$5:$F$500,0)),""),"")</f>
        <v>2012</v>
      </c>
      <c r="R363" s="14" t="str">
        <f>IFERROR(IF(INDEX('11.3_Outliers-Plastic'!$N$5:$N$500,MATCH($F363,'11.3_Outliers-Plastic'!$F$5:$F$500,0))&lt;&gt;"N",
INDEX('11.3_Outliers-Plastic'!L$5:L$500,MATCH($F363,'11.3_Outliers-Plastic'!$F$5:$F$500,0)),""),"")</f>
        <v>WaW_344</v>
      </c>
      <c r="S363" s="12"/>
      <c r="T363" s="5"/>
      <c r="U363" s="5" t="s">
        <v>1569</v>
      </c>
      <c r="V363" s="14">
        <f>IFERROR(IF(INDEX('11.5_Outliers-Other_recovery'!$N$5:$N$500,MATCH($F363,'11.5_Outliers-Other_recovery'!$F$5:$F$500,0))&lt;&gt;"N",
INDEX('11.5_Outliers-Other_recovery'!J$5:J$500,MATCH($F363,'11.5_Outliers-Other_recovery'!$F$5:$F$500,0)),""),"")</f>
        <v>0</v>
      </c>
      <c r="W363" s="8">
        <f>IFERROR(IF(INDEX('11.5_Outliers-Other_recovery'!$N$5:$N$500,MATCH($F363,'11.5_Outliers-Other_recovery'!$F$5:$F$500,0))&lt;&gt;"N",
INDEX('11.5_Outliers-Other_recovery'!K$5:K$500,MATCH($F363,'11.5_Outliers-Other_recovery'!$F$5:$F$500,0)),""),"")</f>
        <v>2012</v>
      </c>
      <c r="X363" s="14" t="str">
        <f>IFERROR(IF(INDEX('11.5_Outliers-Other_recovery'!$N$5:$N$500,MATCH($F363,'11.5_Outliers-Other_recovery'!$F$5:$F$500,0))&lt;&gt;"N",
INDEX('11.5_Outliers-Other_recovery'!L$5:L$500,MATCH($F363,'11.5_Outliers-Other_recovery'!$F$5:$F$500,0)),""),"")</f>
        <v>WaW_344</v>
      </c>
      <c r="Y363" s="14">
        <f>IFERROR(IF(INDEX('11.4_Outliers-Formal_dry_recy'!$N$5:$N$500,MATCH($F363,'11.4_Outliers-Formal_dry_recy'!$F$5:$F$500,0))&lt;&gt;"N",
INDEX('11.4_Outliers-Formal_dry_recy'!J$5:J$500,MATCH($F363,'11.4_Outliers-Formal_dry_recy'!$F$5:$F$500,0)),""),"")</f>
        <v>30</v>
      </c>
      <c r="Z363" s="8">
        <f>IFERROR(IF(INDEX('11.4_Outliers-Formal_dry_recy'!$N$5:$N$500,MATCH($F363,'11.4_Outliers-Formal_dry_recy'!$F$5:$F$500,0))&lt;&gt;"N",
INDEX('11.4_Outliers-Formal_dry_recy'!K$5:K$500,MATCH($F363,'11.4_Outliers-Formal_dry_recy'!$F$5:$F$500,0)),""),"")</f>
        <v>2012</v>
      </c>
      <c r="AA363" s="14" t="str">
        <f>IFERROR(IF(INDEX('11.4_Outliers-Formal_dry_recy'!$N$5:$N$500,MATCH($F363,'11.4_Outliers-Formal_dry_recy'!$F$5:$F$500,0))&lt;&gt;"N",
INDEX('11.4_Outliers-Formal_dry_recy'!L$5:L$500,MATCH($F363,'11.4_Outliers-Formal_dry_recy'!$F$5:$F$500,0)),""),"")</f>
        <v>WaW_344</v>
      </c>
      <c r="AB363" s="14">
        <f>IFERROR(IF(INDEX('11.6_Outliers-Incineration'!$N$5:$N$500,MATCH($F363,'11.6_Outliers-Incineration'!$F$5:$F$500,0))&lt;&gt;"N",
INDEX('11.6_Outliers-Incineration'!J$5:J$500,MATCH($F363,'11.6_Outliers-Incineration'!$F$5:$F$500,0)),""),"")</f>
        <v>46.338028169014088</v>
      </c>
      <c r="AC363" s="8">
        <f>IFERROR(IF(INDEX('11.6_Outliers-Incineration'!$N$5:$N$500,MATCH($F363,'11.6_Outliers-Incineration'!$F$5:$F$500,0))&lt;&gt;"N",
INDEX('11.6_Outliers-Incineration'!K$5:K$500,MATCH($F363,'11.6_Outliers-Incineration'!$F$5:$F$500,0)),""),"")</f>
        <v>2012</v>
      </c>
      <c r="AD363" s="14" t="str">
        <f>IFERROR(IF(INDEX('11.6_Outliers-Incineration'!$N$5:$N$500,MATCH($F363,'11.6_Outliers-Incineration'!$F$5:$F$500,0))&lt;&gt;"N",
INDEX('11.6_Outliers-Incineration'!L$5:L$500,MATCH($F363,'11.6_Outliers-Incineration'!$F$5:$F$500,0)),""),"")</f>
        <v>WaW_344</v>
      </c>
      <c r="AE363" s="14">
        <v>100</v>
      </c>
      <c r="AF363" s="8">
        <v>2012</v>
      </c>
      <c r="AG363" s="14" t="s">
        <v>332</v>
      </c>
      <c r="AI363" s="5"/>
      <c r="AJ363" s="5" t="s">
        <v>1569</v>
      </c>
      <c r="AK363" s="5">
        <f t="shared" si="5"/>
        <v>6</v>
      </c>
    </row>
    <row r="364" spans="1:37" x14ac:dyDescent="0.25">
      <c r="A364" s="5" t="s">
        <v>337</v>
      </c>
      <c r="B364" s="5" t="s">
        <v>335</v>
      </c>
      <c r="C364" s="5" t="s">
        <v>334</v>
      </c>
      <c r="D364" s="5" t="s">
        <v>35</v>
      </c>
      <c r="E364" s="5" t="s">
        <v>339</v>
      </c>
      <c r="F364" s="5" t="s">
        <v>338</v>
      </c>
      <c r="G364" s="5">
        <v>3</v>
      </c>
      <c r="H364" s="15">
        <v>1</v>
      </c>
      <c r="I364" s="4"/>
      <c r="J364" s="13">
        <f>IFERROR(IF(INDEX('11.1_Outliers-Generation'!$N$5:$N$500,MATCH($F364,'11.1_Outliers-Generation'!$F$5:$F$500,0))&lt;&gt;"N",
INDEX('11.1_Outliers-Generation'!J$5:J$500,MATCH($F364,'11.1_Outliers-Generation'!$F$5:$F$500,0)),""),"")</f>
        <v>1.0122290686577904</v>
      </c>
      <c r="K364" s="8">
        <f>IFERROR(IF(INDEX('11.1_Outliers-Generation'!$N$5:$N$500,MATCH($F364,'11.1_Outliers-Generation'!$F$5:$F$500,0))&lt;&gt;"N",
INDEX('11.1_Outliers-Generation'!K$5:K$500,MATCH($F364,'11.1_Outliers-Generation'!$F$5:$F$500,0)),""),"")</f>
        <v>2015</v>
      </c>
      <c r="L364" s="13" t="str">
        <f>IFERROR(IF(INDEX('11.1_Outliers-Generation'!$N$5:$N$500,MATCH($F364,'11.1_Outliers-Generation'!$F$5:$F$500,0))&lt;&gt;"N",
INDEX('11.1_Outliers-Generation'!L$5:L$500,MATCH($F364,'11.1_Outliers-Generation'!$F$5:$F$500,0)),""),"")</f>
        <v>WaW_345</v>
      </c>
      <c r="M364" s="14">
        <f>IFERROR(IF(INDEX('11.2_Outliers-Collection_cov'!$N$5:$N$500,MATCH($F364,'11.2_Outliers-Collection_cov'!$F$5:$F$500,0))&lt;&gt;"N",
INDEX('11.2_Outliers-Collection_cov'!J$5:J$500,MATCH($F364,'11.2_Outliers-Collection_cov'!$F$5:$F$500,0)),""),"")</f>
        <v>100</v>
      </c>
      <c r="N364" s="8">
        <f>IFERROR(IF(INDEX('11.2_Outliers-Collection_cov'!$N$5:$N$500,MATCH($F364,'11.2_Outliers-Collection_cov'!$F$5:$F$500,0))&lt;&gt;"N",
INDEX('11.2_Outliers-Collection_cov'!K$5:K$500,MATCH($F364,'11.2_Outliers-Collection_cov'!$F$5:$F$500,0)),""),"")</f>
        <v>2015</v>
      </c>
      <c r="O364" s="13" t="str">
        <f>IFERROR(IF(INDEX('11.2_Outliers-Collection_cov'!$N$5:$N$500,MATCH($F364,'11.2_Outliers-Collection_cov'!$F$5:$F$500,0))&lt;&gt;"N",
INDEX('11.2_Outliers-Collection_cov'!L$5:L$500,MATCH($F364,'11.2_Outliers-Collection_cov'!$F$5:$F$500,0)),""),"")</f>
        <v>WaW_345</v>
      </c>
      <c r="P364" s="14">
        <f>IFERROR(IF(INDEX('11.3_Outliers-Plastic'!$N$5:$N$500,MATCH($F364,'11.3_Outliers-Plastic'!$F$5:$F$500,0))&lt;&gt;"N",
INDEX('11.3_Outliers-Plastic'!J$5:J$500,MATCH($F364,'11.3_Outliers-Plastic'!$F$5:$F$500,0)),""),"")</f>
        <v>11.111111111111111</v>
      </c>
      <c r="Q364" s="8">
        <f>IFERROR(IF(INDEX('11.3_Outliers-Plastic'!$N$5:$N$500,MATCH($F364,'11.3_Outliers-Plastic'!$F$5:$F$500,0))&lt;&gt;"N",
INDEX('11.3_Outliers-Plastic'!K$5:K$500,MATCH($F364,'11.3_Outliers-Plastic'!$F$5:$F$500,0)),""),"")</f>
        <v>2015</v>
      </c>
      <c r="R364" s="14" t="str">
        <f>IFERROR(IF(INDEX('11.3_Outliers-Plastic'!$N$5:$N$500,MATCH($F364,'11.3_Outliers-Plastic'!$F$5:$F$500,0))&lt;&gt;"N",
INDEX('11.3_Outliers-Plastic'!L$5:L$500,MATCH($F364,'11.3_Outliers-Plastic'!$F$5:$F$500,0)),""),"")</f>
        <v>WaW_345</v>
      </c>
      <c r="S364" s="12"/>
      <c r="T364" s="5"/>
      <c r="U364" s="5" t="s">
        <v>1569</v>
      </c>
      <c r="V364" s="14">
        <f>IFERROR(IF(INDEX('11.5_Outliers-Other_recovery'!$N$5:$N$500,MATCH($F364,'11.5_Outliers-Other_recovery'!$F$5:$F$500,0))&lt;&gt;"N",
INDEX('11.5_Outliers-Other_recovery'!J$5:J$500,MATCH($F364,'11.5_Outliers-Other_recovery'!$F$5:$F$500,0)),""),"")</f>
        <v>25.3</v>
      </c>
      <c r="W364" s="8">
        <f>IFERROR(IF(INDEX('11.5_Outliers-Other_recovery'!$N$5:$N$500,MATCH($F364,'11.5_Outliers-Other_recovery'!$F$5:$F$500,0))&lt;&gt;"N",
INDEX('11.5_Outliers-Other_recovery'!K$5:K$500,MATCH($F364,'11.5_Outliers-Other_recovery'!$F$5:$F$500,0)),""),"")</f>
        <v>2015</v>
      </c>
      <c r="X364" s="14" t="str">
        <f>IFERROR(IF(INDEX('11.5_Outliers-Other_recovery'!$N$5:$N$500,MATCH($F364,'11.5_Outliers-Other_recovery'!$F$5:$F$500,0))&lt;&gt;"N",
INDEX('11.5_Outliers-Other_recovery'!L$5:L$500,MATCH($F364,'11.5_Outliers-Other_recovery'!$F$5:$F$500,0)),""),"")</f>
        <v>WaW_345</v>
      </c>
      <c r="Y364" s="14">
        <f>IFERROR(IF(INDEX('11.4_Outliers-Formal_dry_recy'!$N$5:$N$500,MATCH($F364,'11.4_Outliers-Formal_dry_recy'!$F$5:$F$500,0))&lt;&gt;"N",
INDEX('11.4_Outliers-Formal_dry_recy'!J$5:J$500,MATCH($F364,'11.4_Outliers-Formal_dry_recy'!$F$5:$F$500,0)),""),"")</f>
        <v>45.03</v>
      </c>
      <c r="Z364" s="8">
        <f>IFERROR(IF(INDEX('11.4_Outliers-Formal_dry_recy'!$N$5:$N$500,MATCH($F364,'11.4_Outliers-Formal_dry_recy'!$F$5:$F$500,0))&lt;&gt;"N",
INDEX('11.4_Outliers-Formal_dry_recy'!K$5:K$500,MATCH($F364,'11.4_Outliers-Formal_dry_recy'!$F$5:$F$500,0)),""),"")</f>
        <v>2015</v>
      </c>
      <c r="AA364" s="14" t="str">
        <f>IFERROR(IF(INDEX('11.4_Outliers-Formal_dry_recy'!$N$5:$N$500,MATCH($F364,'11.4_Outliers-Formal_dry_recy'!$F$5:$F$500,0))&lt;&gt;"N",
INDEX('11.4_Outliers-Formal_dry_recy'!L$5:L$500,MATCH($F364,'11.4_Outliers-Formal_dry_recy'!$F$5:$F$500,0)),""),"")</f>
        <v>WaW_345</v>
      </c>
      <c r="AB364" s="14">
        <f>IFERROR(IF(INDEX('11.6_Outliers-Incineration'!$N$5:$N$500,MATCH($F364,'11.6_Outliers-Incineration'!$F$5:$F$500,0))&lt;&gt;"N",
INDEX('11.6_Outliers-Incineration'!J$5:J$500,MATCH($F364,'11.6_Outliers-Incineration'!$F$5:$F$500,0)),""),"")</f>
        <v>0</v>
      </c>
      <c r="AC364" s="8">
        <f>IFERROR(IF(INDEX('11.6_Outliers-Incineration'!$N$5:$N$500,MATCH($F364,'11.6_Outliers-Incineration'!$F$5:$F$500,0))&lt;&gt;"N",
INDEX('11.6_Outliers-Incineration'!K$5:K$500,MATCH($F364,'11.6_Outliers-Incineration'!$F$5:$F$500,0)),""),"")</f>
        <v>2015</v>
      </c>
      <c r="AD364" s="14" t="str">
        <f>IFERROR(IF(INDEX('11.6_Outliers-Incineration'!$N$5:$N$500,MATCH($F364,'11.6_Outliers-Incineration'!$F$5:$F$500,0))&lt;&gt;"N",
INDEX('11.6_Outliers-Incineration'!L$5:L$500,MATCH($F364,'11.6_Outliers-Incineration'!$F$5:$F$500,0)),""),"")</f>
        <v>WaW_345</v>
      </c>
      <c r="AE364" s="14">
        <v>100</v>
      </c>
      <c r="AF364" s="8">
        <v>2015</v>
      </c>
      <c r="AG364" s="14" t="s">
        <v>337</v>
      </c>
      <c r="AI364" s="5"/>
      <c r="AJ364" s="5" t="s">
        <v>1569</v>
      </c>
      <c r="AK364" s="5">
        <f t="shared" si="5"/>
        <v>7</v>
      </c>
    </row>
    <row r="365" spans="1:37" x14ac:dyDescent="0.25">
      <c r="A365" s="5" t="s">
        <v>340</v>
      </c>
      <c r="B365" s="5" t="s">
        <v>343</v>
      </c>
      <c r="C365" s="5" t="s">
        <v>342</v>
      </c>
      <c r="D365" s="5" t="s">
        <v>35</v>
      </c>
      <c r="E365" s="5" t="s">
        <v>344</v>
      </c>
      <c r="F365" s="5" t="s">
        <v>341</v>
      </c>
      <c r="G365" s="5">
        <v>2</v>
      </c>
      <c r="H365" s="15">
        <v>1</v>
      </c>
      <c r="I365" s="4" t="s">
        <v>1963</v>
      </c>
      <c r="J365" s="13">
        <f>IFERROR(IF(INDEX('11.1_Outliers-Generation'!$N$5:$N$500,MATCH($F365,'11.1_Outliers-Generation'!$F$5:$F$500,0))&lt;&gt;"N",
INDEX('11.1_Outliers-Generation'!J$5:J$500,MATCH($F365,'11.1_Outliers-Generation'!$F$5:$F$500,0)),""),"")</f>
        <v>1.894714515740993</v>
      </c>
      <c r="K365" s="8">
        <f>IFERROR(IF(INDEX('11.1_Outliers-Generation'!$N$5:$N$500,MATCH($F365,'11.1_Outliers-Generation'!$F$5:$F$500,0))&lt;&gt;"N",
INDEX('11.1_Outliers-Generation'!K$5:K$500,MATCH($F365,'11.1_Outliers-Generation'!$F$5:$F$500,0)),""),"")</f>
        <v>2016</v>
      </c>
      <c r="L365" s="13" t="str">
        <f>IFERROR(IF(INDEX('11.1_Outliers-Generation'!$N$5:$N$500,MATCH($F365,'11.1_Outliers-Generation'!$F$5:$F$500,0))&lt;&gt;"N",
INDEX('11.1_Outliers-Generation'!L$5:L$500,MATCH($F365,'11.1_Outliers-Generation'!$F$5:$F$500,0)),""),"")</f>
        <v>WaW_346</v>
      </c>
      <c r="M365" s="14" t="str">
        <f>IFERROR(IF(INDEX('11.2_Outliers-Collection_cov'!$N$5:$N$500,MATCH($F365,'11.2_Outliers-Collection_cov'!$F$5:$F$500,0))&lt;&gt;"N",
INDEX('11.2_Outliers-Collection_cov'!J$5:J$500,MATCH($F365,'11.2_Outliers-Collection_cov'!$F$5:$F$500,0)),""),"")</f>
        <v/>
      </c>
      <c r="N365" s="8" t="str">
        <f>IFERROR(IF(INDEX('11.2_Outliers-Collection_cov'!$N$5:$N$500,MATCH($F365,'11.2_Outliers-Collection_cov'!$F$5:$F$500,0))&lt;&gt;"N",
INDEX('11.2_Outliers-Collection_cov'!K$5:K$500,MATCH($F365,'11.2_Outliers-Collection_cov'!$F$5:$F$500,0)),""),"")</f>
        <v/>
      </c>
      <c r="O365" s="13" t="str">
        <f>IFERROR(IF(INDEX('11.2_Outliers-Collection_cov'!$N$5:$N$500,MATCH($F365,'11.2_Outliers-Collection_cov'!$F$5:$F$500,0))&lt;&gt;"N",
INDEX('11.2_Outliers-Collection_cov'!L$5:L$500,MATCH($F365,'11.2_Outliers-Collection_cov'!$F$5:$F$500,0)),""),"")</f>
        <v/>
      </c>
      <c r="P365" s="14" t="str">
        <f>IFERROR(IF(INDEX('11.3_Outliers-Plastic'!$N$5:$N$500,MATCH($F365,'11.3_Outliers-Plastic'!$F$5:$F$500,0))&lt;&gt;"N",
INDEX('11.3_Outliers-Plastic'!J$5:J$500,MATCH($F365,'11.3_Outliers-Plastic'!$F$5:$F$500,0)),""),"")</f>
        <v/>
      </c>
      <c r="Q365" s="8" t="str">
        <f>IFERROR(IF(INDEX('11.3_Outliers-Plastic'!$N$5:$N$500,MATCH($F365,'11.3_Outliers-Plastic'!$F$5:$F$500,0))&lt;&gt;"N",
INDEX('11.3_Outliers-Plastic'!K$5:K$500,MATCH($F365,'11.3_Outliers-Plastic'!$F$5:$F$500,0)),""),"")</f>
        <v/>
      </c>
      <c r="R365" s="14" t="str">
        <f>IFERROR(IF(INDEX('11.3_Outliers-Plastic'!$N$5:$N$500,MATCH($F365,'11.3_Outliers-Plastic'!$F$5:$F$500,0))&lt;&gt;"N",
INDEX('11.3_Outliers-Plastic'!L$5:L$500,MATCH($F365,'11.3_Outliers-Plastic'!$F$5:$F$500,0)),""),"")</f>
        <v/>
      </c>
      <c r="S365" s="12"/>
      <c r="T365" s="5"/>
      <c r="U365" s="5" t="s">
        <v>1569</v>
      </c>
      <c r="V365" s="14">
        <f>IFERROR(IF(INDEX('11.5_Outliers-Other_recovery'!$N$5:$N$500,MATCH($F365,'11.5_Outliers-Other_recovery'!$F$5:$F$500,0))&lt;&gt;"N",
INDEX('11.5_Outliers-Other_recovery'!J$5:J$500,MATCH($F365,'11.5_Outliers-Other_recovery'!$F$5:$F$500,0)),""),"")</f>
        <v>33</v>
      </c>
      <c r="W365" s="8">
        <f>IFERROR(IF(INDEX('11.5_Outliers-Other_recovery'!$N$5:$N$500,MATCH($F365,'11.5_Outliers-Other_recovery'!$F$5:$F$500,0))&lt;&gt;"N",
INDEX('11.5_Outliers-Other_recovery'!K$5:K$500,MATCH($F365,'11.5_Outliers-Other_recovery'!$F$5:$F$500,0)),""),"")</f>
        <v>2016</v>
      </c>
      <c r="X365" s="14" t="str">
        <f>IFERROR(IF(INDEX('11.5_Outliers-Other_recovery'!$N$5:$N$500,MATCH($F365,'11.5_Outliers-Other_recovery'!$F$5:$F$500,0))&lt;&gt;"N",
INDEX('11.5_Outliers-Other_recovery'!L$5:L$500,MATCH($F365,'11.5_Outliers-Other_recovery'!$F$5:$F$500,0)),""),"")</f>
        <v>WaW_346</v>
      </c>
      <c r="Y365" s="14">
        <f>IFERROR(IF(INDEX('11.4_Outliers-Formal_dry_recy'!$N$5:$N$500,MATCH($F365,'11.4_Outliers-Formal_dry_recy'!$F$5:$F$500,0))&lt;&gt;"N",
INDEX('11.4_Outliers-Formal_dry_recy'!J$5:J$500,MATCH($F365,'11.4_Outliers-Formal_dry_recy'!$F$5:$F$500,0)),""),"")</f>
        <v>11</v>
      </c>
      <c r="Z365" s="8">
        <f>IFERROR(IF(INDEX('11.4_Outliers-Formal_dry_recy'!$N$5:$N$500,MATCH($F365,'11.4_Outliers-Formal_dry_recy'!$F$5:$F$500,0))&lt;&gt;"N",
INDEX('11.4_Outliers-Formal_dry_recy'!K$5:K$500,MATCH($F365,'11.4_Outliers-Formal_dry_recy'!$F$5:$F$500,0)),""),"")</f>
        <v>2016</v>
      </c>
      <c r="AA365" s="14" t="str">
        <f>IFERROR(IF(INDEX('11.4_Outliers-Formal_dry_recy'!$N$5:$N$500,MATCH($F365,'11.4_Outliers-Formal_dry_recy'!$F$5:$F$500,0))&lt;&gt;"N",
INDEX('11.4_Outliers-Formal_dry_recy'!L$5:L$500,MATCH($F365,'11.4_Outliers-Formal_dry_recy'!$F$5:$F$500,0)),""),"")</f>
        <v>WaW_346</v>
      </c>
      <c r="AB365" s="14">
        <f>IFERROR(IF(INDEX('11.6_Outliers-Incineration'!$N$5:$N$500,MATCH($F365,'11.6_Outliers-Incineration'!$F$5:$F$500,0))&lt;&gt;"N",
INDEX('11.6_Outliers-Incineration'!J$5:J$500,MATCH($F365,'11.6_Outliers-Incineration'!$F$5:$F$500,0)),""),"")</f>
        <v>0</v>
      </c>
      <c r="AC365" s="8">
        <f>IFERROR(IF(INDEX('11.6_Outliers-Incineration'!$N$5:$N$500,MATCH($F365,'11.6_Outliers-Incineration'!$F$5:$F$500,0))&lt;&gt;"N",
INDEX('11.6_Outliers-Incineration'!K$5:K$500,MATCH($F365,'11.6_Outliers-Incineration'!$F$5:$F$500,0)),""),"")</f>
        <v>2016</v>
      </c>
      <c r="AD365" s="14" t="str">
        <f>IFERROR(IF(INDEX('11.6_Outliers-Incineration'!$N$5:$N$500,MATCH($F365,'11.6_Outliers-Incineration'!$F$5:$F$500,0))&lt;&gt;"N",
INDEX('11.6_Outliers-Incineration'!L$5:L$500,MATCH($F365,'11.6_Outliers-Incineration'!$F$5:$F$500,0)),""),"")</f>
        <v>WaW_346</v>
      </c>
      <c r="AE365" s="14">
        <v>100</v>
      </c>
      <c r="AF365" s="8">
        <v>2016</v>
      </c>
      <c r="AG365" s="14" t="s">
        <v>340</v>
      </c>
      <c r="AI365" s="5"/>
      <c r="AJ365" s="5" t="s">
        <v>1569</v>
      </c>
      <c r="AK365" s="5">
        <f t="shared" si="5"/>
        <v>5</v>
      </c>
    </row>
    <row r="366" spans="1:37" x14ac:dyDescent="0.25">
      <c r="A366" s="5" t="s">
        <v>345</v>
      </c>
      <c r="B366" s="5" t="s">
        <v>343</v>
      </c>
      <c r="C366" s="5" t="s">
        <v>342</v>
      </c>
      <c r="D366" s="5" t="s">
        <v>35</v>
      </c>
      <c r="E366" s="5" t="s">
        <v>347</v>
      </c>
      <c r="F366" s="5" t="s">
        <v>346</v>
      </c>
      <c r="G366" s="5">
        <v>2</v>
      </c>
      <c r="H366" s="15">
        <v>1</v>
      </c>
      <c r="I366" s="4" t="s">
        <v>1964</v>
      </c>
      <c r="J366" s="13">
        <f>IFERROR(IF(INDEX('11.1_Outliers-Generation'!$N$5:$N$500,MATCH($F366,'11.1_Outliers-Generation'!$F$5:$F$500,0))&lt;&gt;"N",
INDEX('11.1_Outliers-Generation'!J$5:J$500,MATCH($F366,'11.1_Outliers-Generation'!$F$5:$F$500,0)),""),"")</f>
        <v>1.7916899736736425</v>
      </c>
      <c r="K366" s="8">
        <f>IFERROR(IF(INDEX('11.1_Outliers-Generation'!$N$5:$N$500,MATCH($F366,'11.1_Outliers-Generation'!$F$5:$F$500,0))&lt;&gt;"N",
INDEX('11.1_Outliers-Generation'!K$5:K$500,MATCH($F366,'11.1_Outliers-Generation'!$F$5:$F$500,0)),""),"")</f>
        <v>2012</v>
      </c>
      <c r="L366" s="13" t="str">
        <f>IFERROR(IF(INDEX('11.1_Outliers-Generation'!$N$5:$N$500,MATCH($F366,'11.1_Outliers-Generation'!$F$5:$F$500,0))&lt;&gt;"N",
INDEX('11.1_Outliers-Generation'!L$5:L$500,MATCH($F366,'11.1_Outliers-Generation'!$F$5:$F$500,0)),""),"")</f>
        <v>WaW_347</v>
      </c>
      <c r="M366" s="14" t="str">
        <f>IFERROR(IF(INDEX('11.2_Outliers-Collection_cov'!$N$5:$N$500,MATCH($F366,'11.2_Outliers-Collection_cov'!$F$5:$F$500,0))&lt;&gt;"N",
INDEX('11.2_Outliers-Collection_cov'!J$5:J$500,MATCH($F366,'11.2_Outliers-Collection_cov'!$F$5:$F$500,0)),""),"")</f>
        <v/>
      </c>
      <c r="N366" s="8" t="str">
        <f>IFERROR(IF(INDEX('11.2_Outliers-Collection_cov'!$N$5:$N$500,MATCH($F366,'11.2_Outliers-Collection_cov'!$F$5:$F$500,0))&lt;&gt;"N",
INDEX('11.2_Outliers-Collection_cov'!K$5:K$500,MATCH($F366,'11.2_Outliers-Collection_cov'!$F$5:$F$500,0)),""),"")</f>
        <v/>
      </c>
      <c r="O366" s="13" t="str">
        <f>IFERROR(IF(INDEX('11.2_Outliers-Collection_cov'!$N$5:$N$500,MATCH($F366,'11.2_Outliers-Collection_cov'!$F$5:$F$500,0))&lt;&gt;"N",
INDEX('11.2_Outliers-Collection_cov'!L$5:L$500,MATCH($F366,'11.2_Outliers-Collection_cov'!$F$5:$F$500,0)),""),"")</f>
        <v/>
      </c>
      <c r="P366" s="14" t="str">
        <f>IFERROR(IF(INDEX('11.3_Outliers-Plastic'!$N$5:$N$500,MATCH($F366,'11.3_Outliers-Plastic'!$F$5:$F$500,0))&lt;&gt;"N",
INDEX('11.3_Outliers-Plastic'!J$5:J$500,MATCH($F366,'11.3_Outliers-Plastic'!$F$5:$F$500,0)),""),"")</f>
        <v/>
      </c>
      <c r="Q366" s="8" t="str">
        <f>IFERROR(IF(INDEX('11.3_Outliers-Plastic'!$N$5:$N$500,MATCH($F366,'11.3_Outliers-Plastic'!$F$5:$F$500,0))&lt;&gt;"N",
INDEX('11.3_Outliers-Plastic'!K$5:K$500,MATCH($F366,'11.3_Outliers-Plastic'!$F$5:$F$500,0)),""),"")</f>
        <v/>
      </c>
      <c r="R366" s="14" t="str">
        <f>IFERROR(IF(INDEX('11.3_Outliers-Plastic'!$N$5:$N$500,MATCH($F366,'11.3_Outliers-Plastic'!$F$5:$F$500,0))&lt;&gt;"N",
INDEX('11.3_Outliers-Plastic'!L$5:L$500,MATCH($F366,'11.3_Outliers-Plastic'!$F$5:$F$500,0)),""),"")</f>
        <v/>
      </c>
      <c r="S366" s="12"/>
      <c r="T366" s="5"/>
      <c r="U366" s="5" t="s">
        <v>1569</v>
      </c>
      <c r="V366" s="14" t="str">
        <f>IFERROR(IF(INDEX('11.5_Outliers-Other_recovery'!$N$5:$N$500,MATCH($F366,'11.5_Outliers-Other_recovery'!$F$5:$F$500,0))&lt;&gt;"N",
INDEX('11.5_Outliers-Other_recovery'!J$5:J$500,MATCH($F366,'11.5_Outliers-Other_recovery'!$F$5:$F$500,0)),""),"")</f>
        <v/>
      </c>
      <c r="W366" s="8" t="str">
        <f>IFERROR(IF(INDEX('11.5_Outliers-Other_recovery'!$N$5:$N$500,MATCH($F366,'11.5_Outliers-Other_recovery'!$F$5:$F$500,0))&lt;&gt;"N",
INDEX('11.5_Outliers-Other_recovery'!K$5:K$500,MATCH($F366,'11.5_Outliers-Other_recovery'!$F$5:$F$500,0)),""),"")</f>
        <v/>
      </c>
      <c r="X366" s="14" t="str">
        <f>IFERROR(IF(INDEX('11.5_Outliers-Other_recovery'!$N$5:$N$500,MATCH($F366,'11.5_Outliers-Other_recovery'!$F$5:$F$500,0))&lt;&gt;"N",
INDEX('11.5_Outliers-Other_recovery'!L$5:L$500,MATCH($F366,'11.5_Outliers-Other_recovery'!$F$5:$F$500,0)),""),"")</f>
        <v/>
      </c>
      <c r="Y366" s="14">
        <f>IFERROR(IF(INDEX('11.4_Outliers-Formal_dry_recy'!$N$5:$N$500,MATCH($F366,'11.4_Outliers-Formal_dry_recy'!$F$5:$F$500,0))&lt;&gt;"N",
INDEX('11.4_Outliers-Formal_dry_recy'!J$5:J$500,MATCH($F366,'11.4_Outliers-Formal_dry_recy'!$F$5:$F$500,0)),""),"")</f>
        <v>31</v>
      </c>
      <c r="Z366" s="8">
        <f>IFERROR(IF(INDEX('11.4_Outliers-Formal_dry_recy'!$N$5:$N$500,MATCH($F366,'11.4_Outliers-Formal_dry_recy'!$F$5:$F$500,0))&lt;&gt;"N",
INDEX('11.4_Outliers-Formal_dry_recy'!K$5:K$500,MATCH($F366,'11.4_Outliers-Formal_dry_recy'!$F$5:$F$500,0)),""),"")</f>
        <v>2012</v>
      </c>
      <c r="AA366" s="14" t="str">
        <f>IFERROR(IF(INDEX('11.4_Outliers-Formal_dry_recy'!$N$5:$N$500,MATCH($F366,'11.4_Outliers-Formal_dry_recy'!$F$5:$F$500,0))&lt;&gt;"N",
INDEX('11.4_Outliers-Formal_dry_recy'!L$5:L$500,MATCH($F366,'11.4_Outliers-Formal_dry_recy'!$F$5:$F$500,0)),""),"")</f>
        <v>WaW_347</v>
      </c>
      <c r="AB366" s="14" t="str">
        <f>IFERROR(IF(INDEX('11.6_Outliers-Incineration'!$N$5:$N$500,MATCH($F366,'11.6_Outliers-Incineration'!$F$5:$F$500,0))&lt;&gt;"N",
INDEX('11.6_Outliers-Incineration'!J$5:J$500,MATCH($F366,'11.6_Outliers-Incineration'!$F$5:$F$500,0)),""),"")</f>
        <v/>
      </c>
      <c r="AC366" s="8" t="str">
        <f>IFERROR(IF(INDEX('11.6_Outliers-Incineration'!$N$5:$N$500,MATCH($F366,'11.6_Outliers-Incineration'!$F$5:$F$500,0))&lt;&gt;"N",
INDEX('11.6_Outliers-Incineration'!K$5:K$500,MATCH($F366,'11.6_Outliers-Incineration'!$F$5:$F$500,0)),""),"")</f>
        <v/>
      </c>
      <c r="AD366" s="14" t="str">
        <f>IFERROR(IF(INDEX('11.6_Outliers-Incineration'!$N$5:$N$500,MATCH($F366,'11.6_Outliers-Incineration'!$F$5:$F$500,0))&lt;&gt;"N",
INDEX('11.6_Outliers-Incineration'!L$5:L$500,MATCH($F366,'11.6_Outliers-Incineration'!$F$5:$F$500,0)),""),"")</f>
        <v/>
      </c>
      <c r="AE366" s="14" t="s">
        <v>1569</v>
      </c>
      <c r="AF366" s="8" t="s">
        <v>1569</v>
      </c>
      <c r="AG366" s="14" t="s">
        <v>1569</v>
      </c>
      <c r="AI366" s="5"/>
      <c r="AJ366" s="5" t="s">
        <v>1569</v>
      </c>
      <c r="AK366" s="5">
        <f t="shared" si="5"/>
        <v>2</v>
      </c>
    </row>
    <row r="367" spans="1:37" x14ac:dyDescent="0.25">
      <c r="A367" s="5" t="s">
        <v>348</v>
      </c>
      <c r="B367" s="5" t="s">
        <v>343</v>
      </c>
      <c r="C367" s="5" t="s">
        <v>342</v>
      </c>
      <c r="D367" s="5" t="s">
        <v>35</v>
      </c>
      <c r="E367" s="5" t="s">
        <v>350</v>
      </c>
      <c r="F367" s="5" t="s">
        <v>349</v>
      </c>
      <c r="G367" s="5">
        <v>2</v>
      </c>
      <c r="H367" s="15">
        <v>2</v>
      </c>
      <c r="I367" s="4" t="s">
        <v>1965</v>
      </c>
      <c r="J367" s="13">
        <f>IFERROR(IF(INDEX('11.1_Outliers-Generation'!$N$5:$N$500,MATCH($F367,'11.1_Outliers-Generation'!$F$5:$F$500,0))&lt;&gt;"N",
INDEX('11.1_Outliers-Generation'!J$5:J$500,MATCH($F367,'11.1_Outliers-Generation'!$F$5:$F$500,0)),""),"")</f>
        <v>3.1283431568144362</v>
      </c>
      <c r="K367" s="8">
        <f>IFERROR(IF(INDEX('11.1_Outliers-Generation'!$N$5:$N$500,MATCH($F367,'11.1_Outliers-Generation'!$F$5:$F$500,0))&lt;&gt;"N",
INDEX('11.1_Outliers-Generation'!K$5:K$500,MATCH($F367,'11.1_Outliers-Generation'!$F$5:$F$500,0)),""),"")</f>
        <v>2015</v>
      </c>
      <c r="L367" s="13" t="str">
        <f>IFERROR(IF(INDEX('11.1_Outliers-Generation'!$N$5:$N$500,MATCH($F367,'11.1_Outliers-Generation'!$F$5:$F$500,0))&lt;&gt;"N",
INDEX('11.1_Outliers-Generation'!L$5:L$500,MATCH($F367,'11.1_Outliers-Generation'!$F$5:$F$500,0)),""),"")</f>
        <v>WaW_348</v>
      </c>
      <c r="M367" s="14">
        <f>IFERROR(IF(INDEX('11.2_Outliers-Collection_cov'!$N$5:$N$500,MATCH($F367,'11.2_Outliers-Collection_cov'!$F$5:$F$500,0))&lt;&gt;"N",
INDEX('11.2_Outliers-Collection_cov'!J$5:J$500,MATCH($F367,'11.2_Outliers-Collection_cov'!$F$5:$F$500,0)),""),"")</f>
        <v>100</v>
      </c>
      <c r="N367" s="8">
        <f>IFERROR(IF(INDEX('11.2_Outliers-Collection_cov'!$N$5:$N$500,MATCH($F367,'11.2_Outliers-Collection_cov'!$F$5:$F$500,0))&lt;&gt;"N",
INDEX('11.2_Outliers-Collection_cov'!K$5:K$500,MATCH($F367,'11.2_Outliers-Collection_cov'!$F$5:$F$500,0)),""),"")</f>
        <v>2015</v>
      </c>
      <c r="O367" s="13" t="str">
        <f>IFERROR(IF(INDEX('11.2_Outliers-Collection_cov'!$N$5:$N$500,MATCH($F367,'11.2_Outliers-Collection_cov'!$F$5:$F$500,0))&lt;&gt;"N",
INDEX('11.2_Outliers-Collection_cov'!L$5:L$500,MATCH($F367,'11.2_Outliers-Collection_cov'!$F$5:$F$500,0)),""),"")</f>
        <v>WaW_348</v>
      </c>
      <c r="P367" s="14">
        <f>IFERROR(IF(INDEX('11.3_Outliers-Plastic'!$N$5:$N$500,MATCH($F367,'11.3_Outliers-Plastic'!$F$5:$F$500,0))&lt;&gt;"N",
INDEX('11.3_Outliers-Plastic'!J$5:J$500,MATCH($F367,'11.3_Outliers-Plastic'!$F$5:$F$500,0)),""),"")</f>
        <v>11.523046092184369</v>
      </c>
      <c r="Q367" s="8">
        <f>IFERROR(IF(INDEX('11.3_Outliers-Plastic'!$N$5:$N$500,MATCH($F367,'11.3_Outliers-Plastic'!$F$5:$F$500,0))&lt;&gt;"N",
INDEX('11.3_Outliers-Plastic'!K$5:K$500,MATCH($F367,'11.3_Outliers-Plastic'!$F$5:$F$500,0)),""),"")</f>
        <v>2015</v>
      </c>
      <c r="R367" s="14" t="str">
        <f>IFERROR(IF(INDEX('11.3_Outliers-Plastic'!$N$5:$N$500,MATCH($F367,'11.3_Outliers-Plastic'!$F$5:$F$500,0))&lt;&gt;"N",
INDEX('11.3_Outliers-Plastic'!L$5:L$500,MATCH($F367,'11.3_Outliers-Plastic'!$F$5:$F$500,0)),""),"")</f>
        <v>WaW_348</v>
      </c>
      <c r="S367" s="12"/>
      <c r="T367" s="5"/>
      <c r="U367" s="5" t="s">
        <v>1569</v>
      </c>
      <c r="V367" s="14">
        <f>IFERROR(IF(INDEX('11.5_Outliers-Other_recovery'!$N$5:$N$500,MATCH($F367,'11.5_Outliers-Other_recovery'!$F$5:$F$500,0))&lt;&gt;"N",
INDEX('11.5_Outliers-Other_recovery'!J$5:J$500,MATCH($F367,'11.5_Outliers-Other_recovery'!$F$5:$F$500,0)),""),"")</f>
        <v>0</v>
      </c>
      <c r="W367" s="8">
        <f>IFERROR(IF(INDEX('11.5_Outliers-Other_recovery'!$N$5:$N$500,MATCH($F367,'11.5_Outliers-Other_recovery'!$F$5:$F$500,0))&lt;&gt;"N",
INDEX('11.5_Outliers-Other_recovery'!K$5:K$500,MATCH($F367,'11.5_Outliers-Other_recovery'!$F$5:$F$500,0)),""),"")</f>
        <v>2015</v>
      </c>
      <c r="X367" s="14" t="str">
        <f>IFERROR(IF(INDEX('11.5_Outliers-Other_recovery'!$N$5:$N$500,MATCH($F367,'11.5_Outliers-Other_recovery'!$F$5:$F$500,0))&lt;&gt;"N",
INDEX('11.5_Outliers-Other_recovery'!L$5:L$500,MATCH($F367,'11.5_Outliers-Other_recovery'!$F$5:$F$500,0)),""),"")</f>
        <v>WaW_348</v>
      </c>
      <c r="Y367" s="14" t="str">
        <f>IFERROR(IF(INDEX('11.4_Outliers-Formal_dry_recy'!$N$5:$N$500,MATCH($F367,'11.4_Outliers-Formal_dry_recy'!$F$5:$F$500,0))&lt;&gt;"N",
INDEX('11.4_Outliers-Formal_dry_recy'!J$5:J$500,MATCH($F367,'11.4_Outliers-Formal_dry_recy'!$F$5:$F$500,0)),""),"")</f>
        <v/>
      </c>
      <c r="Z367" s="8" t="str">
        <f>IFERROR(IF(INDEX('11.4_Outliers-Formal_dry_recy'!$N$5:$N$500,MATCH($F367,'11.4_Outliers-Formal_dry_recy'!$F$5:$F$500,0))&lt;&gt;"N",
INDEX('11.4_Outliers-Formal_dry_recy'!K$5:K$500,MATCH($F367,'11.4_Outliers-Formal_dry_recy'!$F$5:$F$500,0)),""),"")</f>
        <v/>
      </c>
      <c r="AA367" s="14" t="str">
        <f>IFERROR(IF(INDEX('11.4_Outliers-Formal_dry_recy'!$N$5:$N$500,MATCH($F367,'11.4_Outliers-Formal_dry_recy'!$F$5:$F$500,0))&lt;&gt;"N",
INDEX('11.4_Outliers-Formal_dry_recy'!L$5:L$500,MATCH($F367,'11.4_Outliers-Formal_dry_recy'!$F$5:$F$500,0)),""),"")</f>
        <v/>
      </c>
      <c r="AB367" s="14">
        <f>IFERROR(IF(INDEX('11.6_Outliers-Incineration'!$N$5:$N$500,MATCH($F367,'11.6_Outliers-Incineration'!$F$5:$F$500,0))&lt;&gt;"N",
INDEX('11.6_Outliers-Incineration'!J$5:J$500,MATCH($F367,'11.6_Outliers-Incineration'!$F$5:$F$500,0)),""),"")</f>
        <v>0</v>
      </c>
      <c r="AC367" s="8">
        <f>IFERROR(IF(INDEX('11.6_Outliers-Incineration'!$N$5:$N$500,MATCH($F367,'11.6_Outliers-Incineration'!$F$5:$F$500,0))&lt;&gt;"N",
INDEX('11.6_Outliers-Incineration'!K$5:K$500,MATCH($F367,'11.6_Outliers-Incineration'!$F$5:$F$500,0)),""),"")</f>
        <v>2015</v>
      </c>
      <c r="AD367" s="14" t="str">
        <f>IFERROR(IF(INDEX('11.6_Outliers-Incineration'!$N$5:$N$500,MATCH($F367,'11.6_Outliers-Incineration'!$F$5:$F$500,0))&lt;&gt;"N",
INDEX('11.6_Outliers-Incineration'!L$5:L$500,MATCH($F367,'11.6_Outliers-Incineration'!$F$5:$F$500,0)),""),"")</f>
        <v>WaW_348</v>
      </c>
      <c r="AE367" s="14">
        <v>100</v>
      </c>
      <c r="AF367" s="8">
        <v>2015</v>
      </c>
      <c r="AG367" s="14" t="s">
        <v>348</v>
      </c>
      <c r="AI367" s="5"/>
      <c r="AJ367" s="5" t="s">
        <v>1569</v>
      </c>
      <c r="AK367" s="5">
        <f t="shared" si="5"/>
        <v>6</v>
      </c>
    </row>
    <row r="368" spans="1:37" x14ac:dyDescent="0.25">
      <c r="A368" s="5" t="s">
        <v>351</v>
      </c>
      <c r="B368" s="5" t="s">
        <v>354</v>
      </c>
      <c r="C368" s="5" t="s">
        <v>353</v>
      </c>
      <c r="D368" s="5" t="s">
        <v>35</v>
      </c>
      <c r="E368" s="5" t="s">
        <v>355</v>
      </c>
      <c r="F368" s="5" t="s">
        <v>352</v>
      </c>
      <c r="G368" s="5">
        <v>1</v>
      </c>
      <c r="H368" s="15">
        <v>1</v>
      </c>
      <c r="I368" s="4"/>
      <c r="J368" s="13">
        <f>IFERROR(IF(INDEX('11.1_Outliers-Generation'!$N$5:$N$500,MATCH($F368,'11.1_Outliers-Generation'!$F$5:$F$500,0))&lt;&gt;"N",
INDEX('11.1_Outliers-Generation'!J$5:J$500,MATCH($F368,'11.1_Outliers-Generation'!$F$5:$F$500,0)),""),"")</f>
        <v>1.0006762145328509</v>
      </c>
      <c r="K368" s="8">
        <f>IFERROR(IF(INDEX('11.1_Outliers-Generation'!$N$5:$N$500,MATCH($F368,'11.1_Outliers-Generation'!$F$5:$F$500,0))&lt;&gt;"N",
INDEX('11.1_Outliers-Generation'!K$5:K$500,MATCH($F368,'11.1_Outliers-Generation'!$F$5:$F$500,0)),""),"")</f>
        <v>2012</v>
      </c>
      <c r="L368" s="13" t="str">
        <f>IFERROR(IF(INDEX('11.1_Outliers-Generation'!$N$5:$N$500,MATCH($F368,'11.1_Outliers-Generation'!$F$5:$F$500,0))&lt;&gt;"N",
INDEX('11.1_Outliers-Generation'!L$5:L$500,MATCH($F368,'11.1_Outliers-Generation'!$F$5:$F$500,0)),""),"")</f>
        <v>WaW_349</v>
      </c>
      <c r="M368" s="14">
        <f>IFERROR(IF(INDEX('11.2_Outliers-Collection_cov'!$N$5:$N$500,MATCH($F368,'11.2_Outliers-Collection_cov'!$F$5:$F$500,0))&lt;&gt;"N",
INDEX('11.2_Outliers-Collection_cov'!J$5:J$500,MATCH($F368,'11.2_Outliers-Collection_cov'!$F$5:$F$500,0)),""),"")</f>
        <v>100</v>
      </c>
      <c r="N368" s="8">
        <f>IFERROR(IF(INDEX('11.2_Outliers-Collection_cov'!$N$5:$N$500,MATCH($F368,'11.2_Outliers-Collection_cov'!$F$5:$F$500,0))&lt;&gt;"N",
INDEX('11.2_Outliers-Collection_cov'!K$5:K$500,MATCH($F368,'11.2_Outliers-Collection_cov'!$F$5:$F$500,0)),""),"")</f>
        <v>2012</v>
      </c>
      <c r="O368" s="13" t="str">
        <f>IFERROR(IF(INDEX('11.2_Outliers-Collection_cov'!$N$5:$N$500,MATCH($F368,'11.2_Outliers-Collection_cov'!$F$5:$F$500,0))&lt;&gt;"N",
INDEX('11.2_Outliers-Collection_cov'!L$5:L$500,MATCH($F368,'11.2_Outliers-Collection_cov'!$F$5:$F$500,0)),""),"")</f>
        <v>WaW_349</v>
      </c>
      <c r="P368" s="14">
        <f>IFERROR(IF(INDEX('11.3_Outliers-Plastic'!$N$5:$N$500,MATCH($F368,'11.3_Outliers-Plastic'!$F$5:$F$500,0))&lt;&gt;"N",
INDEX('11.3_Outliers-Plastic'!J$5:J$500,MATCH($F368,'11.3_Outliers-Plastic'!$F$5:$F$500,0)),""),"")</f>
        <v>15.871587158715869</v>
      </c>
      <c r="Q368" s="8">
        <f>IFERROR(IF(INDEX('11.3_Outliers-Plastic'!$N$5:$N$500,MATCH($F368,'11.3_Outliers-Plastic'!$F$5:$F$500,0))&lt;&gt;"N",
INDEX('11.3_Outliers-Plastic'!K$5:K$500,MATCH($F368,'11.3_Outliers-Plastic'!$F$5:$F$500,0)),""),"")</f>
        <v>2012</v>
      </c>
      <c r="R368" s="14" t="str">
        <f>IFERROR(IF(INDEX('11.3_Outliers-Plastic'!$N$5:$N$500,MATCH($F368,'11.3_Outliers-Plastic'!$F$5:$F$500,0))&lt;&gt;"N",
INDEX('11.3_Outliers-Plastic'!L$5:L$500,MATCH($F368,'11.3_Outliers-Plastic'!$F$5:$F$500,0)),""),"")</f>
        <v>WaW_349</v>
      </c>
      <c r="S368" s="12"/>
      <c r="T368" s="5"/>
      <c r="U368" s="5" t="s">
        <v>1569</v>
      </c>
      <c r="V368" s="14">
        <f>IFERROR(IF(INDEX('11.5_Outliers-Other_recovery'!$N$5:$N$500,MATCH($F368,'11.5_Outliers-Other_recovery'!$F$5:$F$500,0))&lt;&gt;"N",
INDEX('11.5_Outliers-Other_recovery'!J$5:J$500,MATCH($F368,'11.5_Outliers-Other_recovery'!$F$5:$F$500,0)),""),"")</f>
        <v>0</v>
      </c>
      <c r="W368" s="8">
        <f>IFERROR(IF(INDEX('11.5_Outliers-Other_recovery'!$N$5:$N$500,MATCH($F368,'11.5_Outliers-Other_recovery'!$F$5:$F$500,0))&lt;&gt;"N",
INDEX('11.5_Outliers-Other_recovery'!K$5:K$500,MATCH($F368,'11.5_Outliers-Other_recovery'!$F$5:$F$500,0)),""),"")</f>
        <v>2012</v>
      </c>
      <c r="X368" s="14" t="str">
        <f>IFERROR(IF(INDEX('11.5_Outliers-Other_recovery'!$N$5:$N$500,MATCH($F368,'11.5_Outliers-Other_recovery'!$F$5:$F$500,0))&lt;&gt;"N",
INDEX('11.5_Outliers-Other_recovery'!L$5:L$500,MATCH($F368,'11.5_Outliers-Other_recovery'!$F$5:$F$500,0)),""),"")</f>
        <v>WaW_349</v>
      </c>
      <c r="Y368" s="14">
        <f>IFERROR(IF(INDEX('11.4_Outliers-Formal_dry_recy'!$N$5:$N$500,MATCH($F368,'11.4_Outliers-Formal_dry_recy'!$F$5:$F$500,0))&lt;&gt;"N",
INDEX('11.4_Outliers-Formal_dry_recy'!J$5:J$500,MATCH($F368,'11.4_Outliers-Formal_dry_recy'!$F$5:$F$500,0)),""),"")</f>
        <v>29</v>
      </c>
      <c r="Z368" s="8">
        <f>IFERROR(IF(INDEX('11.4_Outliers-Formal_dry_recy'!$N$5:$N$500,MATCH($F368,'11.4_Outliers-Formal_dry_recy'!$F$5:$F$500,0))&lt;&gt;"N",
INDEX('11.4_Outliers-Formal_dry_recy'!K$5:K$500,MATCH($F368,'11.4_Outliers-Formal_dry_recy'!$F$5:$F$500,0)),""),"")</f>
        <v>2012</v>
      </c>
      <c r="AA368" s="14" t="str">
        <f>IFERROR(IF(INDEX('11.4_Outliers-Formal_dry_recy'!$N$5:$N$500,MATCH($F368,'11.4_Outliers-Formal_dry_recy'!$F$5:$F$500,0))&lt;&gt;"N",
INDEX('11.4_Outliers-Formal_dry_recy'!L$5:L$500,MATCH($F368,'11.4_Outliers-Formal_dry_recy'!$F$5:$F$500,0)),""),"")</f>
        <v>WaW_349</v>
      </c>
      <c r="AB368" s="14">
        <f>IFERROR(IF(INDEX('11.6_Outliers-Incineration'!$N$5:$N$500,MATCH($F368,'11.6_Outliers-Incineration'!$F$5:$F$500,0))&lt;&gt;"N",
INDEX('11.6_Outliers-Incineration'!J$5:J$500,MATCH($F368,'11.6_Outliers-Incineration'!$F$5:$F$500,0)),""),"")</f>
        <v>0</v>
      </c>
      <c r="AC368" s="8">
        <f>IFERROR(IF(INDEX('11.6_Outliers-Incineration'!$N$5:$N$500,MATCH($F368,'11.6_Outliers-Incineration'!$F$5:$F$500,0))&lt;&gt;"N",
INDEX('11.6_Outliers-Incineration'!K$5:K$500,MATCH($F368,'11.6_Outliers-Incineration'!$F$5:$F$500,0)),""),"")</f>
        <v>2012</v>
      </c>
      <c r="AD368" s="14" t="str">
        <f>IFERROR(IF(INDEX('11.6_Outliers-Incineration'!$N$5:$N$500,MATCH($F368,'11.6_Outliers-Incineration'!$F$5:$F$500,0))&lt;&gt;"N",
INDEX('11.6_Outliers-Incineration'!L$5:L$500,MATCH($F368,'11.6_Outliers-Incineration'!$F$5:$F$500,0)),""),"")</f>
        <v>WaW_349</v>
      </c>
      <c r="AE368" s="14">
        <v>100</v>
      </c>
      <c r="AF368" s="8">
        <v>2012</v>
      </c>
      <c r="AG368" s="14" t="s">
        <v>351</v>
      </c>
      <c r="AI368" s="5"/>
      <c r="AJ368" s="5" t="s">
        <v>1569</v>
      </c>
      <c r="AK368" s="5">
        <f t="shared" si="5"/>
        <v>7</v>
      </c>
    </row>
    <row r="369" spans="1:37" x14ac:dyDescent="0.25">
      <c r="A369" s="5" t="s">
        <v>1009</v>
      </c>
      <c r="B369" s="5" t="s">
        <v>1007</v>
      </c>
      <c r="C369" s="5" t="s">
        <v>1006</v>
      </c>
      <c r="D369" s="5" t="s">
        <v>620</v>
      </c>
      <c r="E369" s="5" t="s">
        <v>1011</v>
      </c>
      <c r="F369" s="5" t="s">
        <v>1010</v>
      </c>
      <c r="G369" s="5">
        <v>2</v>
      </c>
      <c r="H369" s="15">
        <v>2</v>
      </c>
      <c r="I369" s="4" t="s">
        <v>1966</v>
      </c>
      <c r="J369" s="13">
        <f>IFERROR(IF(INDEX('11.1_Outliers-Generation'!$N$5:$N$500,MATCH($F369,'11.1_Outliers-Generation'!$F$5:$F$500,0))&lt;&gt;"N",
INDEX('11.1_Outliers-Generation'!J$5:J$500,MATCH($F369,'11.1_Outliers-Generation'!$F$5:$F$500,0)),""),"")</f>
        <v>0.60855753607224794</v>
      </c>
      <c r="K369" s="8">
        <f>IFERROR(IF(INDEX('11.1_Outliers-Generation'!$N$5:$N$500,MATCH($F369,'11.1_Outliers-Generation'!$F$5:$F$500,0))&lt;&gt;"N",
INDEX('11.1_Outliers-Generation'!K$5:K$500,MATCH($F369,'11.1_Outliers-Generation'!$F$5:$F$500,0)),""),"")</f>
        <v>2012</v>
      </c>
      <c r="L369" s="13" t="str">
        <f>IFERROR(IF(INDEX('11.1_Outliers-Generation'!$N$5:$N$500,MATCH($F369,'11.1_Outliers-Generation'!$F$5:$F$500,0))&lt;&gt;"N",
INDEX('11.1_Outliers-Generation'!L$5:L$500,MATCH($F369,'11.1_Outliers-Generation'!$F$5:$F$500,0)),""),"")</f>
        <v>WaW_351</v>
      </c>
      <c r="M369" s="14" t="str">
        <f>IFERROR(IF(INDEX('11.2_Outliers-Collection_cov'!$N$5:$N$500,MATCH($F369,'11.2_Outliers-Collection_cov'!$F$5:$F$500,0))&lt;&gt;"N",
INDEX('11.2_Outliers-Collection_cov'!J$5:J$500,MATCH($F369,'11.2_Outliers-Collection_cov'!$F$5:$F$500,0)),""),"")</f>
        <v/>
      </c>
      <c r="N369" s="8" t="str">
        <f>IFERROR(IF(INDEX('11.2_Outliers-Collection_cov'!$N$5:$N$500,MATCH($F369,'11.2_Outliers-Collection_cov'!$F$5:$F$500,0))&lt;&gt;"N",
INDEX('11.2_Outliers-Collection_cov'!K$5:K$500,MATCH($F369,'11.2_Outliers-Collection_cov'!$F$5:$F$500,0)),""),"")</f>
        <v/>
      </c>
      <c r="O369" s="13" t="str">
        <f>IFERROR(IF(INDEX('11.2_Outliers-Collection_cov'!$N$5:$N$500,MATCH($F369,'11.2_Outliers-Collection_cov'!$F$5:$F$500,0))&lt;&gt;"N",
INDEX('11.2_Outliers-Collection_cov'!L$5:L$500,MATCH($F369,'11.2_Outliers-Collection_cov'!$F$5:$F$500,0)),""),"")</f>
        <v/>
      </c>
      <c r="P369" s="14" t="str">
        <f>IFERROR(IF(INDEX('11.3_Outliers-Plastic'!$N$5:$N$500,MATCH($F369,'11.3_Outliers-Plastic'!$F$5:$F$500,0))&lt;&gt;"N",
INDEX('11.3_Outliers-Plastic'!J$5:J$500,MATCH($F369,'11.3_Outliers-Plastic'!$F$5:$F$500,0)),""),"")</f>
        <v/>
      </c>
      <c r="Q369" s="8" t="str">
        <f>IFERROR(IF(INDEX('11.3_Outliers-Plastic'!$N$5:$N$500,MATCH($F369,'11.3_Outliers-Plastic'!$F$5:$F$500,0))&lt;&gt;"N",
INDEX('11.3_Outliers-Plastic'!K$5:K$500,MATCH($F369,'11.3_Outliers-Plastic'!$F$5:$F$500,0)),""),"")</f>
        <v/>
      </c>
      <c r="R369" s="14" t="str">
        <f>IFERROR(IF(INDEX('11.3_Outliers-Plastic'!$N$5:$N$500,MATCH($F369,'11.3_Outliers-Plastic'!$F$5:$F$500,0))&lt;&gt;"N",
INDEX('11.3_Outliers-Plastic'!L$5:L$500,MATCH($F369,'11.3_Outliers-Plastic'!$F$5:$F$500,0)),""),"")</f>
        <v/>
      </c>
      <c r="S369" s="12"/>
      <c r="T369" s="5"/>
      <c r="U369" s="5" t="s">
        <v>1569</v>
      </c>
      <c r="V369" s="14" t="str">
        <f>IFERROR(IF(INDEX('11.5_Outliers-Other_recovery'!$N$5:$N$500,MATCH($F369,'11.5_Outliers-Other_recovery'!$F$5:$F$500,0))&lt;&gt;"N",
INDEX('11.5_Outliers-Other_recovery'!J$5:J$500,MATCH($F369,'11.5_Outliers-Other_recovery'!$F$5:$F$500,0)),""),"")</f>
        <v/>
      </c>
      <c r="W369" s="8" t="str">
        <f>IFERROR(IF(INDEX('11.5_Outliers-Other_recovery'!$N$5:$N$500,MATCH($F369,'11.5_Outliers-Other_recovery'!$F$5:$F$500,0))&lt;&gt;"N",
INDEX('11.5_Outliers-Other_recovery'!K$5:K$500,MATCH($F369,'11.5_Outliers-Other_recovery'!$F$5:$F$500,0)),""),"")</f>
        <v/>
      </c>
      <c r="X369" s="14" t="str">
        <f>IFERROR(IF(INDEX('11.5_Outliers-Other_recovery'!$N$5:$N$500,MATCH($F369,'11.5_Outliers-Other_recovery'!$F$5:$F$500,0))&lt;&gt;"N",
INDEX('11.5_Outliers-Other_recovery'!L$5:L$500,MATCH($F369,'11.5_Outliers-Other_recovery'!$F$5:$F$500,0)),""),"")</f>
        <v/>
      </c>
      <c r="Y369" s="14" t="str">
        <f>IFERROR(IF(INDEX('11.4_Outliers-Formal_dry_recy'!$N$5:$N$500,MATCH($F369,'11.4_Outliers-Formal_dry_recy'!$F$5:$F$500,0))&lt;&gt;"N",
INDEX('11.4_Outliers-Formal_dry_recy'!J$5:J$500,MATCH($F369,'11.4_Outliers-Formal_dry_recy'!$F$5:$F$500,0)),""),"")</f>
        <v/>
      </c>
      <c r="Z369" s="8" t="str">
        <f>IFERROR(IF(INDEX('11.4_Outliers-Formal_dry_recy'!$N$5:$N$500,MATCH($F369,'11.4_Outliers-Formal_dry_recy'!$F$5:$F$500,0))&lt;&gt;"N",
INDEX('11.4_Outliers-Formal_dry_recy'!K$5:K$500,MATCH($F369,'11.4_Outliers-Formal_dry_recy'!$F$5:$F$500,0)),""),"")</f>
        <v/>
      </c>
      <c r="AA369" s="14" t="str">
        <f>IFERROR(IF(INDEX('11.4_Outliers-Formal_dry_recy'!$N$5:$N$500,MATCH($F369,'11.4_Outliers-Formal_dry_recy'!$F$5:$F$500,0))&lt;&gt;"N",
INDEX('11.4_Outliers-Formal_dry_recy'!L$5:L$500,MATCH($F369,'11.4_Outliers-Formal_dry_recy'!$F$5:$F$500,0)),""),"")</f>
        <v/>
      </c>
      <c r="AB369" s="14" t="str">
        <f>IFERROR(IF(INDEX('11.6_Outliers-Incineration'!$N$5:$N$500,MATCH($F369,'11.6_Outliers-Incineration'!$F$5:$F$500,0))&lt;&gt;"N",
INDEX('11.6_Outliers-Incineration'!J$5:J$500,MATCH($F369,'11.6_Outliers-Incineration'!$F$5:$F$500,0)),""),"")</f>
        <v/>
      </c>
      <c r="AC369" s="8" t="str">
        <f>IFERROR(IF(INDEX('11.6_Outliers-Incineration'!$N$5:$N$500,MATCH($F369,'11.6_Outliers-Incineration'!$F$5:$F$500,0))&lt;&gt;"N",
INDEX('11.6_Outliers-Incineration'!K$5:K$500,MATCH($F369,'11.6_Outliers-Incineration'!$F$5:$F$500,0)),""),"")</f>
        <v/>
      </c>
      <c r="AD369" s="14" t="str">
        <f>IFERROR(IF(INDEX('11.6_Outliers-Incineration'!$N$5:$N$500,MATCH($F369,'11.6_Outliers-Incineration'!$F$5:$F$500,0))&lt;&gt;"N",
INDEX('11.6_Outliers-Incineration'!L$5:L$500,MATCH($F369,'11.6_Outliers-Incineration'!$F$5:$F$500,0)),""),"")</f>
        <v/>
      </c>
      <c r="AE369" s="14" t="s">
        <v>1569</v>
      </c>
      <c r="AF369" s="8" t="s">
        <v>1569</v>
      </c>
      <c r="AG369" s="14" t="s">
        <v>1569</v>
      </c>
      <c r="AI369" s="5"/>
      <c r="AJ369" s="5" t="s">
        <v>1569</v>
      </c>
      <c r="AK369" s="5">
        <f t="shared" si="5"/>
        <v>1</v>
      </c>
    </row>
    <row r="370" spans="1:37" x14ac:dyDescent="0.25">
      <c r="A370" s="5" t="s">
        <v>1012</v>
      </c>
      <c r="B370" s="5" t="s">
        <v>1014</v>
      </c>
      <c r="C370" s="5" t="s">
        <v>1013</v>
      </c>
      <c r="D370" s="5" t="s">
        <v>620</v>
      </c>
      <c r="E370" s="5" t="s">
        <v>1015</v>
      </c>
      <c r="F370" s="5" t="s">
        <v>3212</v>
      </c>
      <c r="G370" s="5">
        <v>1</v>
      </c>
      <c r="H370" s="15">
        <v>1</v>
      </c>
      <c r="I370" s="4" t="s">
        <v>3211</v>
      </c>
      <c r="J370" s="13">
        <f>IFERROR(IF(INDEX('11.1_Outliers-Generation'!$N$5:$N$500,MATCH($F370,'11.1_Outliers-Generation'!$F$5:$F$500,0))&lt;&gt;"N",
INDEX('11.1_Outliers-Generation'!J$5:J$500,MATCH($F370,'11.1_Outliers-Generation'!$F$5:$F$500,0)),""),"")</f>
        <v>1.6797066858858289</v>
      </c>
      <c r="K370" s="8">
        <f>IFERROR(IF(INDEX('11.1_Outliers-Generation'!$N$5:$N$500,MATCH($F370,'11.1_Outliers-Generation'!$F$5:$F$500,0))&lt;&gt;"N",
INDEX('11.1_Outliers-Generation'!K$5:K$500,MATCH($F370,'11.1_Outliers-Generation'!$F$5:$F$500,0)),""),"")</f>
        <v>2012</v>
      </c>
      <c r="L370" s="13" t="str">
        <f>IFERROR(IF(INDEX('11.1_Outliers-Generation'!$N$5:$N$500,MATCH($F370,'11.1_Outliers-Generation'!$F$5:$F$500,0))&lt;&gt;"N",
INDEX('11.1_Outliers-Generation'!L$5:L$500,MATCH($F370,'11.1_Outliers-Generation'!$F$5:$F$500,0)),""),"")</f>
        <v>WaW_352</v>
      </c>
      <c r="M370" s="14">
        <f>IFERROR(IF(INDEX('11.2_Outliers-Collection_cov'!$N$5:$N$500,MATCH($F370,'11.2_Outliers-Collection_cov'!$F$5:$F$500,0))&lt;&gt;"N",
INDEX('11.2_Outliers-Collection_cov'!J$5:J$500,MATCH($F370,'11.2_Outliers-Collection_cov'!$F$5:$F$500,0)),""),"")</f>
        <v>60</v>
      </c>
      <c r="N370" s="8">
        <f>IFERROR(IF(INDEX('11.2_Outliers-Collection_cov'!$N$5:$N$500,MATCH($F370,'11.2_Outliers-Collection_cov'!$F$5:$F$500,0))&lt;&gt;"N",
INDEX('11.2_Outliers-Collection_cov'!K$5:K$500,MATCH($F370,'11.2_Outliers-Collection_cov'!$F$5:$F$500,0)),""),"")</f>
        <v>2012</v>
      </c>
      <c r="O370" s="13" t="str">
        <f>IFERROR(IF(INDEX('11.2_Outliers-Collection_cov'!$N$5:$N$500,MATCH($F370,'11.2_Outliers-Collection_cov'!$F$5:$F$500,0))&lt;&gt;"N",
INDEX('11.2_Outliers-Collection_cov'!L$5:L$500,MATCH($F370,'11.2_Outliers-Collection_cov'!$F$5:$F$500,0)),""),"")</f>
        <v>WaW_352</v>
      </c>
      <c r="P370" s="14">
        <f>IFERROR(IF(INDEX('11.3_Outliers-Plastic'!$N$5:$N$500,MATCH($F370,'11.3_Outliers-Plastic'!$F$5:$F$500,0))&lt;&gt;"N",
INDEX('11.3_Outliers-Plastic'!J$5:J$500,MATCH($F370,'11.3_Outliers-Plastic'!$F$5:$F$500,0)),""),"")</f>
        <v>7.9</v>
      </c>
      <c r="Q370" s="8">
        <f>IFERROR(IF(INDEX('11.3_Outliers-Plastic'!$N$5:$N$500,MATCH($F370,'11.3_Outliers-Plastic'!$F$5:$F$500,0))&lt;&gt;"N",
INDEX('11.3_Outliers-Plastic'!K$5:K$500,MATCH($F370,'11.3_Outliers-Plastic'!$F$5:$F$500,0)),""),"")</f>
        <v>2012</v>
      </c>
      <c r="R370" s="14" t="str">
        <f>IFERROR(IF(INDEX('11.3_Outliers-Plastic'!$N$5:$N$500,MATCH($F370,'11.3_Outliers-Plastic'!$F$5:$F$500,0))&lt;&gt;"N",
INDEX('11.3_Outliers-Plastic'!L$5:L$500,MATCH($F370,'11.3_Outliers-Plastic'!$F$5:$F$500,0)),""),"")</f>
        <v>WaW_352</v>
      </c>
      <c r="S370" s="12"/>
      <c r="T370" s="5"/>
      <c r="U370" s="5" t="s">
        <v>1569</v>
      </c>
      <c r="V370" s="14" t="str">
        <f>IFERROR(IF(INDEX('11.5_Outliers-Other_recovery'!$N$5:$N$500,MATCH($F370,'11.5_Outliers-Other_recovery'!$F$5:$F$500,0))&lt;&gt;"N",
INDEX('11.5_Outliers-Other_recovery'!J$5:J$500,MATCH($F370,'11.5_Outliers-Other_recovery'!$F$5:$F$500,0)),""),"")</f>
        <v/>
      </c>
      <c r="W370" s="8" t="str">
        <f>IFERROR(IF(INDEX('11.5_Outliers-Other_recovery'!$N$5:$N$500,MATCH($F370,'11.5_Outliers-Other_recovery'!$F$5:$F$500,0))&lt;&gt;"N",
INDEX('11.5_Outliers-Other_recovery'!K$5:K$500,MATCH($F370,'11.5_Outliers-Other_recovery'!$F$5:$F$500,0)),""),"")</f>
        <v/>
      </c>
      <c r="X370" s="14" t="str">
        <f>IFERROR(IF(INDEX('11.5_Outliers-Other_recovery'!$N$5:$N$500,MATCH($F370,'11.5_Outliers-Other_recovery'!$F$5:$F$500,0))&lt;&gt;"N",
INDEX('11.5_Outliers-Other_recovery'!L$5:L$500,MATCH($F370,'11.5_Outliers-Other_recovery'!$F$5:$F$500,0)),""),"")</f>
        <v/>
      </c>
      <c r="Y370" s="14" t="str">
        <f>IFERROR(IF(INDEX('11.4_Outliers-Formal_dry_recy'!$N$5:$N$500,MATCH($F370,'11.4_Outliers-Formal_dry_recy'!$F$5:$F$500,0))&lt;&gt;"N",
INDEX('11.4_Outliers-Formal_dry_recy'!J$5:J$500,MATCH($F370,'11.4_Outliers-Formal_dry_recy'!$F$5:$F$500,0)),""),"")</f>
        <v/>
      </c>
      <c r="Z370" s="8" t="str">
        <f>IFERROR(IF(INDEX('11.4_Outliers-Formal_dry_recy'!$N$5:$N$500,MATCH($F370,'11.4_Outliers-Formal_dry_recy'!$F$5:$F$500,0))&lt;&gt;"N",
INDEX('11.4_Outliers-Formal_dry_recy'!K$5:K$500,MATCH($F370,'11.4_Outliers-Formal_dry_recy'!$F$5:$F$500,0)),""),"")</f>
        <v/>
      </c>
      <c r="AA370" s="14" t="str">
        <f>IFERROR(IF(INDEX('11.4_Outliers-Formal_dry_recy'!$N$5:$N$500,MATCH($F370,'11.4_Outliers-Formal_dry_recy'!$F$5:$F$500,0))&lt;&gt;"N",
INDEX('11.4_Outliers-Formal_dry_recy'!L$5:L$500,MATCH($F370,'11.4_Outliers-Formal_dry_recy'!$F$5:$F$500,0)),""),"")</f>
        <v/>
      </c>
      <c r="AB370" s="14" t="str">
        <f>IFERROR(IF(INDEX('11.6_Outliers-Incineration'!$N$5:$N$500,MATCH($F370,'11.6_Outliers-Incineration'!$F$5:$F$500,0))&lt;&gt;"N",
INDEX('11.6_Outliers-Incineration'!J$5:J$500,MATCH($F370,'11.6_Outliers-Incineration'!$F$5:$F$500,0)),""),"")</f>
        <v/>
      </c>
      <c r="AC370" s="8" t="str">
        <f>IFERROR(IF(INDEX('11.6_Outliers-Incineration'!$N$5:$N$500,MATCH($F370,'11.6_Outliers-Incineration'!$F$5:$F$500,0))&lt;&gt;"N",
INDEX('11.6_Outliers-Incineration'!K$5:K$500,MATCH($F370,'11.6_Outliers-Incineration'!$F$5:$F$500,0)),""),"")</f>
        <v/>
      </c>
      <c r="AD370" s="14" t="str">
        <f>IFERROR(IF(INDEX('11.6_Outliers-Incineration'!$N$5:$N$500,MATCH($F370,'11.6_Outliers-Incineration'!$F$5:$F$500,0))&lt;&gt;"N",
INDEX('11.6_Outliers-Incineration'!L$5:L$500,MATCH($F370,'11.6_Outliers-Incineration'!$F$5:$F$500,0)),""),"")</f>
        <v/>
      </c>
      <c r="AE370" s="14" t="s">
        <v>1569</v>
      </c>
      <c r="AF370" s="8" t="s">
        <v>1569</v>
      </c>
      <c r="AG370" s="14" t="s">
        <v>1569</v>
      </c>
      <c r="AI370" s="5"/>
      <c r="AJ370" s="5" t="s">
        <v>1569</v>
      </c>
      <c r="AK370" s="5">
        <f t="shared" si="5"/>
        <v>3</v>
      </c>
    </row>
    <row r="371" spans="1:37" x14ac:dyDescent="0.25">
      <c r="A371" s="5" t="s">
        <v>1340</v>
      </c>
      <c r="B371" s="5" t="s">
        <v>1535</v>
      </c>
      <c r="C371" s="5" t="s">
        <v>1342</v>
      </c>
      <c r="D371" s="5" t="s">
        <v>1038</v>
      </c>
      <c r="E371" s="5" t="s">
        <v>1343</v>
      </c>
      <c r="F371" s="5" t="s">
        <v>1341</v>
      </c>
      <c r="G371" s="5">
        <v>2</v>
      </c>
      <c r="H371" s="15">
        <v>2</v>
      </c>
      <c r="I371" s="4" t="s">
        <v>1967</v>
      </c>
      <c r="J371" s="13">
        <f>IFERROR(IF(INDEX('11.1_Outliers-Generation'!$N$5:$N$500,MATCH($F371,'11.1_Outliers-Generation'!$F$5:$F$500,0))&lt;&gt;"N",
INDEX('11.1_Outliers-Generation'!J$5:J$500,MATCH($F371,'11.1_Outliers-Generation'!$F$5:$F$500,0)),""),"")</f>
        <v>1.5210075805376297</v>
      </c>
      <c r="K371" s="8">
        <f>IFERROR(IF(INDEX('11.1_Outliers-Generation'!$N$5:$N$500,MATCH($F371,'11.1_Outliers-Generation'!$F$5:$F$500,0))&lt;&gt;"N",
INDEX('11.1_Outliers-Generation'!K$5:K$500,MATCH($F371,'11.1_Outliers-Generation'!$F$5:$F$500,0)),""),"")</f>
        <v>2010</v>
      </c>
      <c r="L371" s="13" t="str">
        <f>IFERROR(IF(INDEX('11.1_Outliers-Generation'!$N$5:$N$500,MATCH($F371,'11.1_Outliers-Generation'!$F$5:$F$500,0))&lt;&gt;"N",
INDEX('11.1_Outliers-Generation'!L$5:L$500,MATCH($F371,'11.1_Outliers-Generation'!$F$5:$F$500,0)),""),"")</f>
        <v>WaW_353</v>
      </c>
      <c r="M371" s="14">
        <f>IFERROR(IF(INDEX('11.2_Outliers-Collection_cov'!$N$5:$N$500,MATCH($F371,'11.2_Outliers-Collection_cov'!$F$5:$F$500,0))&lt;&gt;"N",
INDEX('11.2_Outliers-Collection_cov'!J$5:J$500,MATCH($F371,'11.2_Outliers-Collection_cov'!$F$5:$F$500,0)),""),"")</f>
        <v>100</v>
      </c>
      <c r="N371" s="8">
        <f>IFERROR(IF(INDEX('11.2_Outliers-Collection_cov'!$N$5:$N$500,MATCH($F371,'11.2_Outliers-Collection_cov'!$F$5:$F$500,0))&lt;&gt;"N",
INDEX('11.2_Outliers-Collection_cov'!K$5:K$500,MATCH($F371,'11.2_Outliers-Collection_cov'!$F$5:$F$500,0)),""),"")</f>
        <v>2010</v>
      </c>
      <c r="O371" s="13" t="str">
        <f>IFERROR(IF(INDEX('11.2_Outliers-Collection_cov'!$N$5:$N$500,MATCH($F371,'11.2_Outliers-Collection_cov'!$F$5:$F$500,0))&lt;&gt;"N",
INDEX('11.2_Outliers-Collection_cov'!L$5:L$500,MATCH($F371,'11.2_Outliers-Collection_cov'!$F$5:$F$500,0)),""),"")</f>
        <v>WaW_353</v>
      </c>
      <c r="P371" s="14" t="str">
        <f>IFERROR(IF(INDEX('11.3_Outliers-Plastic'!$N$5:$N$500,MATCH($F371,'11.3_Outliers-Plastic'!$F$5:$F$500,0))&lt;&gt;"N",
INDEX('11.3_Outliers-Plastic'!J$5:J$500,MATCH($F371,'11.3_Outliers-Plastic'!$F$5:$F$500,0)),""),"")</f>
        <v/>
      </c>
      <c r="Q371" s="8" t="str">
        <f>IFERROR(IF(INDEX('11.3_Outliers-Plastic'!$N$5:$N$500,MATCH($F371,'11.3_Outliers-Plastic'!$F$5:$F$500,0))&lt;&gt;"N",
INDEX('11.3_Outliers-Plastic'!K$5:K$500,MATCH($F371,'11.3_Outliers-Plastic'!$F$5:$F$500,0)),""),"")</f>
        <v/>
      </c>
      <c r="R371" s="14" t="str">
        <f>IFERROR(IF(INDEX('11.3_Outliers-Plastic'!$N$5:$N$500,MATCH($F371,'11.3_Outliers-Plastic'!$F$5:$F$500,0))&lt;&gt;"N",
INDEX('11.3_Outliers-Plastic'!L$5:L$500,MATCH($F371,'11.3_Outliers-Plastic'!$F$5:$F$500,0)),""),"")</f>
        <v/>
      </c>
      <c r="S371" s="12"/>
      <c r="T371" s="5"/>
      <c r="U371" s="5" t="s">
        <v>1569</v>
      </c>
      <c r="V371" s="14">
        <f>IFERROR(IF(INDEX('11.5_Outliers-Other_recovery'!$N$5:$N$500,MATCH($F371,'11.5_Outliers-Other_recovery'!$F$5:$F$500,0))&lt;&gt;"N",
INDEX('11.5_Outliers-Other_recovery'!J$5:J$500,MATCH($F371,'11.5_Outliers-Other_recovery'!$F$5:$F$500,0)),""),"")</f>
        <v>0</v>
      </c>
      <c r="W371" s="8">
        <f>IFERROR(IF(INDEX('11.5_Outliers-Other_recovery'!$N$5:$N$500,MATCH($F371,'11.5_Outliers-Other_recovery'!$F$5:$F$500,0))&lt;&gt;"N",
INDEX('11.5_Outliers-Other_recovery'!K$5:K$500,MATCH($F371,'11.5_Outliers-Other_recovery'!$F$5:$F$500,0)),""),"")</f>
        <v>2010</v>
      </c>
      <c r="X371" s="14" t="str">
        <f>IFERROR(IF(INDEX('11.5_Outliers-Other_recovery'!$N$5:$N$500,MATCH($F371,'11.5_Outliers-Other_recovery'!$F$5:$F$500,0))&lt;&gt;"N",
INDEX('11.5_Outliers-Other_recovery'!L$5:L$500,MATCH($F371,'11.5_Outliers-Other_recovery'!$F$5:$F$500,0)),""),"")</f>
        <v>WaW_353</v>
      </c>
      <c r="Y371" s="14">
        <f>IFERROR(IF(INDEX('11.4_Outliers-Formal_dry_recy'!$N$5:$N$500,MATCH($F371,'11.4_Outliers-Formal_dry_recy'!$F$5:$F$500,0))&lt;&gt;"N",
INDEX('11.4_Outliers-Formal_dry_recy'!J$5:J$500,MATCH($F371,'11.4_Outliers-Formal_dry_recy'!$F$5:$F$500,0)),""),"")</f>
        <v>0.9</v>
      </c>
      <c r="Z371" s="8">
        <f>IFERROR(IF(INDEX('11.4_Outliers-Formal_dry_recy'!$N$5:$N$500,MATCH($F371,'11.4_Outliers-Formal_dry_recy'!$F$5:$F$500,0))&lt;&gt;"N",
INDEX('11.4_Outliers-Formal_dry_recy'!K$5:K$500,MATCH($F371,'11.4_Outliers-Formal_dry_recy'!$F$5:$F$500,0)),""),"")</f>
        <v>2010</v>
      </c>
      <c r="AA371" s="14" t="str">
        <f>IFERROR(IF(INDEX('11.4_Outliers-Formal_dry_recy'!$N$5:$N$500,MATCH($F371,'11.4_Outliers-Formal_dry_recy'!$F$5:$F$500,0))&lt;&gt;"N",
INDEX('11.4_Outliers-Formal_dry_recy'!L$5:L$500,MATCH($F371,'11.4_Outliers-Formal_dry_recy'!$F$5:$F$500,0)),""),"")</f>
        <v>WaW_353</v>
      </c>
      <c r="AB371" s="14">
        <f>IFERROR(IF(INDEX('11.6_Outliers-Incineration'!$N$5:$N$500,MATCH($F371,'11.6_Outliers-Incineration'!$F$5:$F$500,0))&lt;&gt;"N",
INDEX('11.6_Outliers-Incineration'!J$5:J$500,MATCH($F371,'11.6_Outliers-Incineration'!$F$5:$F$500,0)),""),"")</f>
        <v>0</v>
      </c>
      <c r="AC371" s="8">
        <f>IFERROR(IF(INDEX('11.6_Outliers-Incineration'!$N$5:$N$500,MATCH($F371,'11.6_Outliers-Incineration'!$F$5:$F$500,0))&lt;&gt;"N",
INDEX('11.6_Outliers-Incineration'!K$5:K$500,MATCH($F371,'11.6_Outliers-Incineration'!$F$5:$F$500,0)),""),"")</f>
        <v>2010</v>
      </c>
      <c r="AD371" s="14" t="str">
        <f>IFERROR(IF(INDEX('11.6_Outliers-Incineration'!$N$5:$N$500,MATCH($F371,'11.6_Outliers-Incineration'!$F$5:$F$500,0))&lt;&gt;"N",
INDEX('11.6_Outliers-Incineration'!L$5:L$500,MATCH($F371,'11.6_Outliers-Incineration'!$F$5:$F$500,0)),""),"")</f>
        <v>WaW_353</v>
      </c>
      <c r="AE371" s="14">
        <v>100</v>
      </c>
      <c r="AF371" s="8">
        <v>2010</v>
      </c>
      <c r="AG371" s="14" t="s">
        <v>1340</v>
      </c>
      <c r="AI371" s="5"/>
      <c r="AJ371" s="5" t="s">
        <v>1569</v>
      </c>
      <c r="AK371" s="5">
        <f t="shared" si="5"/>
        <v>6</v>
      </c>
    </row>
    <row r="372" spans="1:37" x14ac:dyDescent="0.25">
      <c r="A372" s="5" t="s">
        <v>1016</v>
      </c>
      <c r="B372" s="5" t="s">
        <v>1019</v>
      </c>
      <c r="C372" s="5" t="s">
        <v>1018</v>
      </c>
      <c r="D372" s="5" t="s">
        <v>620</v>
      </c>
      <c r="E372" s="5" t="s">
        <v>1020</v>
      </c>
      <c r="F372" s="5" t="s">
        <v>1017</v>
      </c>
      <c r="G372" s="5">
        <v>1</v>
      </c>
      <c r="H372" s="15">
        <v>2</v>
      </c>
      <c r="I372" s="4" t="s">
        <v>1968</v>
      </c>
      <c r="J372" s="13">
        <f>IFERROR(IF(INDEX('11.1_Outliers-Generation'!$N$5:$N$500,MATCH($F372,'11.1_Outliers-Generation'!$F$5:$F$500,0))&lt;&gt;"N",
INDEX('11.1_Outliers-Generation'!J$5:J$500,MATCH($F372,'11.1_Outliers-Generation'!$F$5:$F$500,0)),""),"")</f>
        <v>1.8049049324882889</v>
      </c>
      <c r="K372" s="8">
        <f>IFERROR(IF(INDEX('11.1_Outliers-Generation'!$N$5:$N$500,MATCH($F372,'11.1_Outliers-Generation'!$F$5:$F$500,0))&lt;&gt;"N",
INDEX('11.1_Outliers-Generation'!K$5:K$500,MATCH($F372,'11.1_Outliers-Generation'!$F$5:$F$500,0)),""),"")</f>
        <v>2014</v>
      </c>
      <c r="L372" s="13" t="str">
        <f>IFERROR(IF(INDEX('11.1_Outliers-Generation'!$N$5:$N$500,MATCH($F372,'11.1_Outliers-Generation'!$F$5:$F$500,0))&lt;&gt;"N",
INDEX('11.1_Outliers-Generation'!L$5:L$500,MATCH($F372,'11.1_Outliers-Generation'!$F$5:$F$500,0)),""),"")</f>
        <v>WaW_354</v>
      </c>
      <c r="M372" s="14">
        <f>IFERROR(IF(INDEX('11.2_Outliers-Collection_cov'!$N$5:$N$500,MATCH($F372,'11.2_Outliers-Collection_cov'!$F$5:$F$500,0))&lt;&gt;"N",
INDEX('11.2_Outliers-Collection_cov'!J$5:J$500,MATCH($F372,'11.2_Outliers-Collection_cov'!$F$5:$F$500,0)),""),"")</f>
        <v>92</v>
      </c>
      <c r="N372" s="8">
        <f>IFERROR(IF(INDEX('11.2_Outliers-Collection_cov'!$N$5:$N$500,MATCH($F372,'11.2_Outliers-Collection_cov'!$F$5:$F$500,0))&lt;&gt;"N",
INDEX('11.2_Outliers-Collection_cov'!K$5:K$500,MATCH($F372,'11.2_Outliers-Collection_cov'!$F$5:$F$500,0)),""),"")</f>
        <v>2014</v>
      </c>
      <c r="O372" s="13" t="str">
        <f>IFERROR(IF(INDEX('11.2_Outliers-Collection_cov'!$N$5:$N$500,MATCH($F372,'11.2_Outliers-Collection_cov'!$F$5:$F$500,0))&lt;&gt;"N",
INDEX('11.2_Outliers-Collection_cov'!L$5:L$500,MATCH($F372,'11.2_Outliers-Collection_cov'!$F$5:$F$500,0)),""),"")</f>
        <v>WaW_354</v>
      </c>
      <c r="P372" s="14">
        <f>IFERROR(IF(INDEX('11.3_Outliers-Plastic'!$N$5:$N$500,MATCH($F372,'11.3_Outliers-Plastic'!$F$5:$F$500,0))&lt;&gt;"N",
INDEX('11.3_Outliers-Plastic'!J$5:J$500,MATCH($F372,'11.3_Outliers-Plastic'!$F$5:$F$500,0)),""),"")</f>
        <v>8.6172344689378768</v>
      </c>
      <c r="Q372" s="8">
        <f>IFERROR(IF(INDEX('11.3_Outliers-Plastic'!$N$5:$N$500,MATCH($F372,'11.3_Outliers-Plastic'!$F$5:$F$500,0))&lt;&gt;"N",
INDEX('11.3_Outliers-Plastic'!K$5:K$500,MATCH($F372,'11.3_Outliers-Plastic'!$F$5:$F$500,0)),""),"")</f>
        <v>2014</v>
      </c>
      <c r="R372" s="14" t="str">
        <f>IFERROR(IF(INDEX('11.3_Outliers-Plastic'!$N$5:$N$500,MATCH($F372,'11.3_Outliers-Plastic'!$F$5:$F$500,0))&lt;&gt;"N",
INDEX('11.3_Outliers-Plastic'!L$5:L$500,MATCH($F372,'11.3_Outliers-Plastic'!$F$5:$F$500,0)),""),"")</f>
        <v>WaW_354</v>
      </c>
      <c r="S372" s="12"/>
      <c r="T372" s="5"/>
      <c r="U372" s="5" t="s">
        <v>1569</v>
      </c>
      <c r="V372" s="14">
        <f>IFERROR(IF(INDEX('11.5_Outliers-Other_recovery'!$N$5:$N$500,MATCH($F372,'11.5_Outliers-Other_recovery'!$F$5:$F$500,0))&lt;&gt;"N",
INDEX('11.5_Outliers-Other_recovery'!J$5:J$500,MATCH($F372,'11.5_Outliers-Other_recovery'!$F$5:$F$500,0)),""),"")</f>
        <v>2.4405125076266012</v>
      </c>
      <c r="W372" s="8">
        <f>IFERROR(IF(INDEX('11.5_Outliers-Other_recovery'!$N$5:$N$500,MATCH($F372,'11.5_Outliers-Other_recovery'!$F$5:$F$500,0))&lt;&gt;"N",
INDEX('11.5_Outliers-Other_recovery'!K$5:K$500,MATCH($F372,'11.5_Outliers-Other_recovery'!$F$5:$F$500,0)),""),"")</f>
        <v>2014</v>
      </c>
      <c r="X372" s="14" t="str">
        <f>IFERROR(IF(INDEX('11.5_Outliers-Other_recovery'!$N$5:$N$500,MATCH($F372,'11.5_Outliers-Other_recovery'!$F$5:$F$500,0))&lt;&gt;"N",
INDEX('11.5_Outliers-Other_recovery'!L$5:L$500,MATCH($F372,'11.5_Outliers-Other_recovery'!$F$5:$F$500,0)),""),"")</f>
        <v>WaW_354</v>
      </c>
      <c r="Y372" s="14" t="str">
        <f>IFERROR(IF(INDEX('11.4_Outliers-Formal_dry_recy'!$N$5:$N$500,MATCH($F372,'11.4_Outliers-Formal_dry_recy'!$F$5:$F$500,0))&lt;&gt;"N",
INDEX('11.4_Outliers-Formal_dry_recy'!J$5:J$500,MATCH($F372,'11.4_Outliers-Formal_dry_recy'!$F$5:$F$500,0)),""),"")</f>
        <v/>
      </c>
      <c r="Z372" s="8" t="str">
        <f>IFERROR(IF(INDEX('11.4_Outliers-Formal_dry_recy'!$N$5:$N$500,MATCH($F372,'11.4_Outliers-Formal_dry_recy'!$F$5:$F$500,0))&lt;&gt;"N",
INDEX('11.4_Outliers-Formal_dry_recy'!K$5:K$500,MATCH($F372,'11.4_Outliers-Formal_dry_recy'!$F$5:$F$500,0)),""),"")</f>
        <v/>
      </c>
      <c r="AA372" s="14" t="str">
        <f>IFERROR(IF(INDEX('11.4_Outliers-Formal_dry_recy'!$N$5:$N$500,MATCH($F372,'11.4_Outliers-Formal_dry_recy'!$F$5:$F$500,0))&lt;&gt;"N",
INDEX('11.4_Outliers-Formal_dry_recy'!L$5:L$500,MATCH($F372,'11.4_Outliers-Formal_dry_recy'!$F$5:$F$500,0)),""),"")</f>
        <v/>
      </c>
      <c r="AB372" s="14" t="str">
        <f>IFERROR(IF(INDEX('11.6_Outliers-Incineration'!$N$5:$N$500,MATCH($F372,'11.6_Outliers-Incineration'!$F$5:$F$500,0))&lt;&gt;"N",
INDEX('11.6_Outliers-Incineration'!J$5:J$500,MATCH($F372,'11.6_Outliers-Incineration'!$F$5:$F$500,0)),""),"")</f>
        <v/>
      </c>
      <c r="AC372" s="8" t="str">
        <f>IFERROR(IF(INDEX('11.6_Outliers-Incineration'!$N$5:$N$500,MATCH($F372,'11.6_Outliers-Incineration'!$F$5:$F$500,0))&lt;&gt;"N",
INDEX('11.6_Outliers-Incineration'!K$5:K$500,MATCH($F372,'11.6_Outliers-Incineration'!$F$5:$F$500,0)),""),"")</f>
        <v/>
      </c>
      <c r="AD372" s="14" t="str">
        <f>IFERROR(IF(INDEX('11.6_Outliers-Incineration'!$N$5:$N$500,MATCH($F372,'11.6_Outliers-Incineration'!$F$5:$F$500,0))&lt;&gt;"N",
INDEX('11.6_Outliers-Incineration'!L$5:L$500,MATCH($F372,'11.6_Outliers-Incineration'!$F$5:$F$500,0)),""),"")</f>
        <v/>
      </c>
      <c r="AE372" s="14">
        <v>84.26401152030131</v>
      </c>
      <c r="AF372" s="8">
        <v>2014</v>
      </c>
      <c r="AG372" s="14" t="s">
        <v>1016</v>
      </c>
      <c r="AI372" s="5"/>
      <c r="AJ372" s="5" t="s">
        <v>1569</v>
      </c>
      <c r="AK372" s="5">
        <f t="shared" si="5"/>
        <v>5</v>
      </c>
    </row>
    <row r="373" spans="1:37" x14ac:dyDescent="0.25">
      <c r="A373" s="5" t="s">
        <v>1021</v>
      </c>
      <c r="B373" s="5" t="s">
        <v>1019</v>
      </c>
      <c r="C373" s="5" t="s">
        <v>1018</v>
      </c>
      <c r="D373" s="5" t="s">
        <v>620</v>
      </c>
      <c r="E373" s="5" t="s">
        <v>1023</v>
      </c>
      <c r="F373" s="5" t="s">
        <v>1022</v>
      </c>
      <c r="G373" s="5">
        <v>1</v>
      </c>
      <c r="H373" s="15">
        <v>1</v>
      </c>
      <c r="I373" s="4"/>
      <c r="J373" s="13">
        <f>IFERROR(IF(INDEX('11.1_Outliers-Generation'!$N$5:$N$500,MATCH($F373,'11.1_Outliers-Generation'!$F$5:$F$500,0))&lt;&gt;"N",
INDEX('11.1_Outliers-Generation'!J$5:J$500,MATCH($F373,'11.1_Outliers-Generation'!$F$5:$F$500,0)),""),"")</f>
        <v>0.89119157867871923</v>
      </c>
      <c r="K373" s="8">
        <f>IFERROR(IF(INDEX('11.1_Outliers-Generation'!$N$5:$N$500,MATCH($F373,'11.1_Outliers-Generation'!$F$5:$F$500,0))&lt;&gt;"N",
INDEX('11.1_Outliers-Generation'!K$5:K$500,MATCH($F373,'11.1_Outliers-Generation'!$F$5:$F$500,0)),""),"")</f>
        <v>2014</v>
      </c>
      <c r="L373" s="13" t="str">
        <f>IFERROR(IF(INDEX('11.1_Outliers-Generation'!$N$5:$N$500,MATCH($F373,'11.1_Outliers-Generation'!$F$5:$F$500,0))&lt;&gt;"N",
INDEX('11.1_Outliers-Generation'!L$5:L$500,MATCH($F373,'11.1_Outliers-Generation'!$F$5:$F$500,0)),""),"")</f>
        <v>WaW_355</v>
      </c>
      <c r="M373" s="14">
        <f>IFERROR(IF(INDEX('11.2_Outliers-Collection_cov'!$N$5:$N$500,MATCH($F373,'11.2_Outliers-Collection_cov'!$F$5:$F$500,0))&lt;&gt;"N",
INDEX('11.2_Outliers-Collection_cov'!J$5:J$500,MATCH($F373,'11.2_Outliers-Collection_cov'!$F$5:$F$500,0)),""),"")</f>
        <v>97</v>
      </c>
      <c r="N373" s="8">
        <f>IFERROR(IF(INDEX('11.2_Outliers-Collection_cov'!$N$5:$N$500,MATCH($F373,'11.2_Outliers-Collection_cov'!$F$5:$F$500,0))&lt;&gt;"N",
INDEX('11.2_Outliers-Collection_cov'!K$5:K$500,MATCH($F373,'11.2_Outliers-Collection_cov'!$F$5:$F$500,0)),""),"")</f>
        <v>2014</v>
      </c>
      <c r="O373" s="13" t="str">
        <f>IFERROR(IF(INDEX('11.2_Outliers-Collection_cov'!$N$5:$N$500,MATCH($F373,'11.2_Outliers-Collection_cov'!$F$5:$F$500,0))&lt;&gt;"N",
INDEX('11.2_Outliers-Collection_cov'!L$5:L$500,MATCH($F373,'11.2_Outliers-Collection_cov'!$F$5:$F$500,0)),""),"")</f>
        <v>WaW_355</v>
      </c>
      <c r="P373" s="14">
        <f>IFERROR(IF(INDEX('11.3_Outliers-Plastic'!$N$5:$N$500,MATCH($F373,'11.3_Outliers-Plastic'!$F$5:$F$500,0))&lt;&gt;"N",
INDEX('11.3_Outliers-Plastic'!J$5:J$500,MATCH($F373,'11.3_Outliers-Plastic'!$F$5:$F$500,0)),""),"")</f>
        <v>15.825914935707223</v>
      </c>
      <c r="Q373" s="8">
        <f>IFERROR(IF(INDEX('11.3_Outliers-Plastic'!$N$5:$N$500,MATCH($F373,'11.3_Outliers-Plastic'!$F$5:$F$500,0))&lt;&gt;"N",
INDEX('11.3_Outliers-Plastic'!K$5:K$500,MATCH($F373,'11.3_Outliers-Plastic'!$F$5:$F$500,0)),""),"")</f>
        <v>2014</v>
      </c>
      <c r="R373" s="14" t="str">
        <f>IFERROR(IF(INDEX('11.3_Outliers-Plastic'!$N$5:$N$500,MATCH($F373,'11.3_Outliers-Plastic'!$F$5:$F$500,0))&lt;&gt;"N",
INDEX('11.3_Outliers-Plastic'!L$5:L$500,MATCH($F373,'11.3_Outliers-Plastic'!$F$5:$F$500,0)),""),"")</f>
        <v>WaW_355</v>
      </c>
      <c r="S373" s="12"/>
      <c r="T373" s="5"/>
      <c r="U373" s="5" t="s">
        <v>1569</v>
      </c>
      <c r="V373" s="14">
        <f>IFERROR(IF(INDEX('11.5_Outliers-Other_recovery'!$N$5:$N$500,MATCH($F373,'11.5_Outliers-Other_recovery'!$F$5:$F$500,0))&lt;&gt;"N",
INDEX('11.5_Outliers-Other_recovery'!J$5:J$500,MATCH($F373,'11.5_Outliers-Other_recovery'!$F$5:$F$500,0)),""),"")</f>
        <v>15</v>
      </c>
      <c r="W373" s="8">
        <f>IFERROR(IF(INDEX('11.5_Outliers-Other_recovery'!$N$5:$N$500,MATCH($F373,'11.5_Outliers-Other_recovery'!$F$5:$F$500,0))&lt;&gt;"N",
INDEX('11.5_Outliers-Other_recovery'!K$5:K$500,MATCH($F373,'11.5_Outliers-Other_recovery'!$F$5:$F$500,0)),""),"")</f>
        <v>2014</v>
      </c>
      <c r="X373" s="14" t="str">
        <f>IFERROR(IF(INDEX('11.5_Outliers-Other_recovery'!$N$5:$N$500,MATCH($F373,'11.5_Outliers-Other_recovery'!$F$5:$F$500,0))&lt;&gt;"N",
INDEX('11.5_Outliers-Other_recovery'!L$5:L$500,MATCH($F373,'11.5_Outliers-Other_recovery'!$F$5:$F$500,0)),""),"")</f>
        <v>WaW_355</v>
      </c>
      <c r="Y373" s="14">
        <f>IFERROR(IF(INDEX('11.4_Outliers-Formal_dry_recy'!$N$5:$N$500,MATCH($F373,'11.4_Outliers-Formal_dry_recy'!$F$5:$F$500,0))&lt;&gt;"N",
INDEX('11.4_Outliers-Formal_dry_recy'!J$5:J$500,MATCH($F373,'11.4_Outliers-Formal_dry_recy'!$F$5:$F$500,0)),""),"")</f>
        <v>0</v>
      </c>
      <c r="Z373" s="8">
        <f>IFERROR(IF(INDEX('11.4_Outliers-Formal_dry_recy'!$N$5:$N$500,MATCH($F373,'11.4_Outliers-Formal_dry_recy'!$F$5:$F$500,0))&lt;&gt;"N",
INDEX('11.4_Outliers-Formal_dry_recy'!K$5:K$500,MATCH($F373,'11.4_Outliers-Formal_dry_recy'!$F$5:$F$500,0)),""),"")</f>
        <v>2014</v>
      </c>
      <c r="AA373" s="14" t="str">
        <f>IFERROR(IF(INDEX('11.4_Outliers-Formal_dry_recy'!$N$5:$N$500,MATCH($F373,'11.4_Outliers-Formal_dry_recy'!$F$5:$F$500,0))&lt;&gt;"N",
INDEX('11.4_Outliers-Formal_dry_recy'!L$5:L$500,MATCH($F373,'11.4_Outliers-Formal_dry_recy'!$F$5:$F$500,0)),""),"")</f>
        <v>WaW_355</v>
      </c>
      <c r="AB373" s="14">
        <f>IFERROR(IF(INDEX('11.6_Outliers-Incineration'!$N$5:$N$500,MATCH($F373,'11.6_Outliers-Incineration'!$F$5:$F$500,0))&lt;&gt;"N",
INDEX('11.6_Outliers-Incineration'!J$5:J$500,MATCH($F373,'11.6_Outliers-Incineration'!$F$5:$F$500,0)),""),"")</f>
        <v>0</v>
      </c>
      <c r="AC373" s="8">
        <f>IFERROR(IF(INDEX('11.6_Outliers-Incineration'!$N$5:$N$500,MATCH($F373,'11.6_Outliers-Incineration'!$F$5:$F$500,0))&lt;&gt;"N",
INDEX('11.6_Outliers-Incineration'!K$5:K$500,MATCH($F373,'11.6_Outliers-Incineration'!$F$5:$F$500,0)),""),"")</f>
        <v>2014</v>
      </c>
      <c r="AD373" s="14" t="str">
        <f>IFERROR(IF(INDEX('11.6_Outliers-Incineration'!$N$5:$N$500,MATCH($F373,'11.6_Outliers-Incineration'!$F$5:$F$500,0))&lt;&gt;"N",
INDEX('11.6_Outliers-Incineration'!L$5:L$500,MATCH($F373,'11.6_Outliers-Incineration'!$F$5:$F$500,0)),""),"")</f>
        <v>WaW_355</v>
      </c>
      <c r="AE373" s="14">
        <v>100</v>
      </c>
      <c r="AF373" s="8">
        <v>2014</v>
      </c>
      <c r="AG373" s="14" t="s">
        <v>1021</v>
      </c>
      <c r="AI373" s="5"/>
      <c r="AJ373" s="5" t="s">
        <v>1569</v>
      </c>
      <c r="AK373" s="5">
        <f t="shared" si="5"/>
        <v>7</v>
      </c>
    </row>
    <row r="374" spans="1:37" x14ac:dyDescent="0.25">
      <c r="A374" s="5" t="s">
        <v>588</v>
      </c>
      <c r="B374" s="5" t="s">
        <v>1536</v>
      </c>
      <c r="C374" s="5" t="s">
        <v>590</v>
      </c>
      <c r="D374" s="5" t="s">
        <v>360</v>
      </c>
      <c r="E374" s="5" t="s">
        <v>1594</v>
      </c>
      <c r="F374" s="5" t="s">
        <v>589</v>
      </c>
      <c r="G374" s="5">
        <v>1</v>
      </c>
      <c r="H374" s="15">
        <v>1</v>
      </c>
      <c r="I374" s="4" t="s">
        <v>1969</v>
      </c>
      <c r="J374" s="13">
        <f>IFERROR(IF(INDEX('11.1_Outliers-Generation'!$N$5:$N$500,MATCH($F374,'11.1_Outliers-Generation'!$F$5:$F$500,0))&lt;&gt;"N",
INDEX('11.1_Outliers-Generation'!J$5:J$500,MATCH($F374,'11.1_Outliers-Generation'!$F$5:$F$500,0)),""),"")</f>
        <v>0.85714285546357072</v>
      </c>
      <c r="K374" s="8">
        <f>IFERROR(IF(INDEX('11.1_Outliers-Generation'!$N$5:$N$500,MATCH($F374,'11.1_Outliers-Generation'!$F$5:$F$500,0))&lt;&gt;"N",
INDEX('11.1_Outliers-Generation'!K$5:K$500,MATCH($F374,'11.1_Outliers-Generation'!$F$5:$F$500,0)),""),"")</f>
        <v>2016</v>
      </c>
      <c r="L374" s="13" t="str">
        <f>IFERROR(IF(INDEX('11.1_Outliers-Generation'!$N$5:$N$500,MATCH($F374,'11.1_Outliers-Generation'!$F$5:$F$500,0))&lt;&gt;"N",
INDEX('11.1_Outliers-Generation'!L$5:L$500,MATCH($F374,'11.1_Outliers-Generation'!$F$5:$F$500,0)),""),"")</f>
        <v>WaW_357</v>
      </c>
      <c r="M374" s="14">
        <f>IFERROR(IF(INDEX('11.2_Outliers-Collection_cov'!$N$5:$N$500,MATCH($F374,'11.2_Outliers-Collection_cov'!$F$5:$F$500,0))&lt;&gt;"N",
INDEX('11.2_Outliers-Collection_cov'!J$5:J$500,MATCH($F374,'11.2_Outliers-Collection_cov'!$F$5:$F$500,0)),""),"")</f>
        <v>70</v>
      </c>
      <c r="N374" s="8">
        <f>IFERROR(IF(INDEX('11.2_Outliers-Collection_cov'!$N$5:$N$500,MATCH($F374,'11.2_Outliers-Collection_cov'!$F$5:$F$500,0))&lt;&gt;"N",
INDEX('11.2_Outliers-Collection_cov'!K$5:K$500,MATCH($F374,'11.2_Outliers-Collection_cov'!$F$5:$F$500,0)),""),"")</f>
        <v>2016</v>
      </c>
      <c r="O374" s="13" t="str">
        <f>IFERROR(IF(INDEX('11.2_Outliers-Collection_cov'!$N$5:$N$500,MATCH($F374,'11.2_Outliers-Collection_cov'!$F$5:$F$500,0))&lt;&gt;"N",
INDEX('11.2_Outliers-Collection_cov'!L$5:L$500,MATCH($F374,'11.2_Outliers-Collection_cov'!$F$5:$F$500,0)),""),"")</f>
        <v>WaW_357</v>
      </c>
      <c r="P374" s="14">
        <f>IFERROR(IF(INDEX('11.3_Outliers-Plastic'!$N$5:$N$500,MATCH($F374,'11.3_Outliers-Plastic'!$F$5:$F$500,0))&lt;&gt;"N",
INDEX('11.3_Outliers-Plastic'!J$5:J$500,MATCH($F374,'11.3_Outliers-Plastic'!$F$5:$F$500,0)),""),"")</f>
        <v>10</v>
      </c>
      <c r="Q374" s="8">
        <f>IFERROR(IF(INDEX('11.3_Outliers-Plastic'!$N$5:$N$500,MATCH($F374,'11.3_Outliers-Plastic'!$F$5:$F$500,0))&lt;&gt;"N",
INDEX('11.3_Outliers-Plastic'!K$5:K$500,MATCH($F374,'11.3_Outliers-Plastic'!$F$5:$F$500,0)),""),"")</f>
        <v>2016</v>
      </c>
      <c r="R374" s="14" t="str">
        <f>IFERROR(IF(INDEX('11.3_Outliers-Plastic'!$N$5:$N$500,MATCH($F374,'11.3_Outliers-Plastic'!$F$5:$F$500,0))&lt;&gt;"N",
INDEX('11.3_Outliers-Plastic'!L$5:L$500,MATCH($F374,'11.3_Outliers-Plastic'!$F$5:$F$500,0)),""),"")</f>
        <v>WaW_357</v>
      </c>
      <c r="S374" s="12"/>
      <c r="T374" s="5"/>
      <c r="U374" s="5" t="s">
        <v>1569</v>
      </c>
      <c r="V374" s="14">
        <f>IFERROR(IF(INDEX('11.5_Outliers-Other_recovery'!$N$5:$N$500,MATCH($F374,'11.5_Outliers-Other_recovery'!$F$5:$F$500,0))&lt;&gt;"N",
INDEX('11.5_Outliers-Other_recovery'!J$5:J$500,MATCH($F374,'11.5_Outliers-Other_recovery'!$F$5:$F$500,0)),""),"")</f>
        <v>0</v>
      </c>
      <c r="W374" s="8">
        <f>IFERROR(IF(INDEX('11.5_Outliers-Other_recovery'!$N$5:$N$500,MATCH($F374,'11.5_Outliers-Other_recovery'!$F$5:$F$500,0))&lt;&gt;"N",
INDEX('11.5_Outliers-Other_recovery'!K$5:K$500,MATCH($F374,'11.5_Outliers-Other_recovery'!$F$5:$F$500,0)),""),"")</f>
        <v>2016</v>
      </c>
      <c r="X374" s="14" t="str">
        <f>IFERROR(IF(INDEX('11.5_Outliers-Other_recovery'!$N$5:$N$500,MATCH($F374,'11.5_Outliers-Other_recovery'!$F$5:$F$500,0))&lt;&gt;"N",
INDEX('11.5_Outliers-Other_recovery'!L$5:L$500,MATCH($F374,'11.5_Outliers-Other_recovery'!$F$5:$F$500,0)),""),"")</f>
        <v>WaW_357</v>
      </c>
      <c r="Y374" s="14">
        <f>IFERROR(IF(INDEX('11.4_Outliers-Formal_dry_recy'!$N$5:$N$500,MATCH($F374,'11.4_Outliers-Formal_dry_recy'!$F$5:$F$500,0))&lt;&gt;"N",
INDEX('11.4_Outliers-Formal_dry_recy'!J$5:J$500,MATCH($F374,'11.4_Outliers-Formal_dry_recy'!$F$5:$F$500,0)),""),"")</f>
        <v>0</v>
      </c>
      <c r="Z374" s="8">
        <f>IFERROR(IF(INDEX('11.4_Outliers-Formal_dry_recy'!$N$5:$N$500,MATCH($F374,'11.4_Outliers-Formal_dry_recy'!$F$5:$F$500,0))&lt;&gt;"N",
INDEX('11.4_Outliers-Formal_dry_recy'!K$5:K$500,MATCH($F374,'11.4_Outliers-Formal_dry_recy'!$F$5:$F$500,0)),""),"")</f>
        <v>2016</v>
      </c>
      <c r="AA374" s="14" t="str">
        <f>IFERROR(IF(INDEX('11.4_Outliers-Formal_dry_recy'!$N$5:$N$500,MATCH($F374,'11.4_Outliers-Formal_dry_recy'!$F$5:$F$500,0))&lt;&gt;"N",
INDEX('11.4_Outliers-Formal_dry_recy'!L$5:L$500,MATCH($F374,'11.4_Outliers-Formal_dry_recy'!$F$5:$F$500,0)),""),"")</f>
        <v>WaW_357</v>
      </c>
      <c r="AB374" s="14">
        <f>IFERROR(IF(INDEX('11.6_Outliers-Incineration'!$N$5:$N$500,MATCH($F374,'11.6_Outliers-Incineration'!$F$5:$F$500,0))&lt;&gt;"N",
INDEX('11.6_Outliers-Incineration'!J$5:J$500,MATCH($F374,'11.6_Outliers-Incineration'!$F$5:$F$500,0)),""),"")</f>
        <v>0</v>
      </c>
      <c r="AC374" s="8">
        <f>IFERROR(IF(INDEX('11.6_Outliers-Incineration'!$N$5:$N$500,MATCH($F374,'11.6_Outliers-Incineration'!$F$5:$F$500,0))&lt;&gt;"N",
INDEX('11.6_Outliers-Incineration'!K$5:K$500,MATCH($F374,'11.6_Outliers-Incineration'!$F$5:$F$500,0)),""),"")</f>
        <v>2016</v>
      </c>
      <c r="AD374" s="14" t="str">
        <f>IFERROR(IF(INDEX('11.6_Outliers-Incineration'!$N$5:$N$500,MATCH($F374,'11.6_Outliers-Incineration'!$F$5:$F$500,0))&lt;&gt;"N",
INDEX('11.6_Outliers-Incineration'!L$5:L$500,MATCH($F374,'11.6_Outliers-Incineration'!$F$5:$F$500,0)),""),"")</f>
        <v>WaW_357</v>
      </c>
      <c r="AE374" s="14" t="s">
        <v>1569</v>
      </c>
      <c r="AF374" s="8" t="s">
        <v>1569</v>
      </c>
      <c r="AG374" s="14" t="s">
        <v>1569</v>
      </c>
      <c r="AI374" s="5"/>
      <c r="AJ374" s="5" t="s">
        <v>1569</v>
      </c>
      <c r="AK374" s="5">
        <f t="shared" si="5"/>
        <v>6</v>
      </c>
    </row>
    <row r="375" spans="1:37" x14ac:dyDescent="0.25">
      <c r="A375" s="5" t="s">
        <v>1027</v>
      </c>
      <c r="B375" s="5" t="s">
        <v>1030</v>
      </c>
      <c r="C375" s="5" t="s">
        <v>1029</v>
      </c>
      <c r="D375" s="5" t="s">
        <v>620</v>
      </c>
      <c r="E375" s="5" t="s">
        <v>1031</v>
      </c>
      <c r="F375" s="5" t="s">
        <v>1028</v>
      </c>
      <c r="G375" s="5">
        <v>2</v>
      </c>
      <c r="H375" s="15">
        <v>1</v>
      </c>
      <c r="I375" s="4"/>
      <c r="J375" s="13">
        <f>IFERROR(IF(INDEX('11.1_Outliers-Generation'!$N$5:$N$500,MATCH($F375,'11.1_Outliers-Generation'!$F$5:$F$500,0))&lt;&gt;"N",
INDEX('11.1_Outliers-Generation'!J$5:J$500,MATCH($F375,'11.1_Outliers-Generation'!$F$5:$F$500,0)),""),"")</f>
        <v>0.84470901368269224</v>
      </c>
      <c r="K375" s="8">
        <f>IFERROR(IF(INDEX('11.1_Outliers-Generation'!$N$5:$N$500,MATCH($F375,'11.1_Outliers-Generation'!$F$5:$F$500,0))&lt;&gt;"N",
INDEX('11.1_Outliers-Generation'!K$5:K$500,MATCH($F375,'11.1_Outliers-Generation'!$F$5:$F$500,0)),""),"")</f>
        <v>2011</v>
      </c>
      <c r="L375" s="13" t="str">
        <f>IFERROR(IF(INDEX('11.1_Outliers-Generation'!$N$5:$N$500,MATCH($F375,'11.1_Outliers-Generation'!$F$5:$F$500,0))&lt;&gt;"N",
INDEX('11.1_Outliers-Generation'!L$5:L$500,MATCH($F375,'11.1_Outliers-Generation'!$F$5:$F$500,0)),""),"")</f>
        <v>WaW_358</v>
      </c>
      <c r="M375" s="14">
        <f>IFERROR(IF(INDEX('11.2_Outliers-Collection_cov'!$N$5:$N$500,MATCH($F375,'11.2_Outliers-Collection_cov'!$F$5:$F$500,0))&lt;&gt;"N",
INDEX('11.2_Outliers-Collection_cov'!J$5:J$500,MATCH($F375,'11.2_Outliers-Collection_cov'!$F$5:$F$500,0)),""),"")</f>
        <v>45</v>
      </c>
      <c r="N375" s="8">
        <f>IFERROR(IF(INDEX('11.2_Outliers-Collection_cov'!$N$5:$N$500,MATCH($F375,'11.2_Outliers-Collection_cov'!$F$5:$F$500,0))&lt;&gt;"N",
INDEX('11.2_Outliers-Collection_cov'!K$5:K$500,MATCH($F375,'11.2_Outliers-Collection_cov'!$F$5:$F$500,0)),""),"")</f>
        <v>2011</v>
      </c>
      <c r="O375" s="13" t="str">
        <f>IFERROR(IF(INDEX('11.2_Outliers-Collection_cov'!$N$5:$N$500,MATCH($F375,'11.2_Outliers-Collection_cov'!$F$5:$F$500,0))&lt;&gt;"N",
INDEX('11.2_Outliers-Collection_cov'!L$5:L$500,MATCH($F375,'11.2_Outliers-Collection_cov'!$F$5:$F$500,0)),""),"")</f>
        <v>WaW_358</v>
      </c>
      <c r="P375" s="14">
        <f>IFERROR(IF(INDEX('11.3_Outliers-Plastic'!$N$5:$N$500,MATCH($F375,'11.3_Outliers-Plastic'!$F$5:$F$500,0))&lt;&gt;"N",
INDEX('11.3_Outliers-Plastic'!J$5:J$500,MATCH($F375,'11.3_Outliers-Plastic'!$F$5:$F$500,0)),""),"")</f>
        <v>7.0000000000000009</v>
      </c>
      <c r="Q375" s="8">
        <f>IFERROR(IF(INDEX('11.3_Outliers-Plastic'!$N$5:$N$500,MATCH($F375,'11.3_Outliers-Plastic'!$F$5:$F$500,0))&lt;&gt;"N",
INDEX('11.3_Outliers-Plastic'!K$5:K$500,MATCH($F375,'11.3_Outliers-Plastic'!$F$5:$F$500,0)),""),"")</f>
        <v>2011</v>
      </c>
      <c r="R375" s="14" t="str">
        <f>IFERROR(IF(INDEX('11.3_Outliers-Plastic'!$N$5:$N$500,MATCH($F375,'11.3_Outliers-Plastic'!$F$5:$F$500,0))&lt;&gt;"N",
INDEX('11.3_Outliers-Plastic'!L$5:L$500,MATCH($F375,'11.3_Outliers-Plastic'!$F$5:$F$500,0)),""),"")</f>
        <v>WaW_358</v>
      </c>
      <c r="S375" s="12"/>
      <c r="T375" s="5"/>
      <c r="U375" s="5" t="s">
        <v>1569</v>
      </c>
      <c r="V375" s="14">
        <f>IFERROR(IF(INDEX('11.5_Outliers-Other_recovery'!$N$5:$N$500,MATCH($F375,'11.5_Outliers-Other_recovery'!$F$5:$F$500,0))&lt;&gt;"N",
INDEX('11.5_Outliers-Other_recovery'!J$5:J$500,MATCH($F375,'11.5_Outliers-Other_recovery'!$F$5:$F$500,0)),""),"")</f>
        <v>0</v>
      </c>
      <c r="W375" s="8">
        <f>IFERROR(IF(INDEX('11.5_Outliers-Other_recovery'!$N$5:$N$500,MATCH($F375,'11.5_Outliers-Other_recovery'!$F$5:$F$500,0))&lt;&gt;"N",
INDEX('11.5_Outliers-Other_recovery'!K$5:K$500,MATCH($F375,'11.5_Outliers-Other_recovery'!$F$5:$F$500,0)),""),"")</f>
        <v>2011</v>
      </c>
      <c r="X375" s="14" t="str">
        <f>IFERROR(IF(INDEX('11.5_Outliers-Other_recovery'!$N$5:$N$500,MATCH($F375,'11.5_Outliers-Other_recovery'!$F$5:$F$500,0))&lt;&gt;"N",
INDEX('11.5_Outliers-Other_recovery'!L$5:L$500,MATCH($F375,'11.5_Outliers-Other_recovery'!$F$5:$F$500,0)),""),"")</f>
        <v>WaW_358</v>
      </c>
      <c r="Y375" s="14">
        <f>IFERROR(IF(INDEX('11.4_Outliers-Formal_dry_recy'!$N$5:$N$500,MATCH($F375,'11.4_Outliers-Formal_dry_recy'!$F$5:$F$500,0))&lt;&gt;"N",
INDEX('11.4_Outliers-Formal_dry_recy'!J$5:J$500,MATCH($F375,'11.4_Outliers-Formal_dry_recy'!$F$5:$F$500,0)),""),"")</f>
        <v>0</v>
      </c>
      <c r="Z375" s="8">
        <f>IFERROR(IF(INDEX('11.4_Outliers-Formal_dry_recy'!$N$5:$N$500,MATCH($F375,'11.4_Outliers-Formal_dry_recy'!$F$5:$F$500,0))&lt;&gt;"N",
INDEX('11.4_Outliers-Formal_dry_recy'!K$5:K$500,MATCH($F375,'11.4_Outliers-Formal_dry_recy'!$F$5:$F$500,0)),""),"")</f>
        <v>2011</v>
      </c>
      <c r="AA375" s="14" t="str">
        <f>IFERROR(IF(INDEX('11.4_Outliers-Formal_dry_recy'!$N$5:$N$500,MATCH($F375,'11.4_Outliers-Formal_dry_recy'!$F$5:$F$500,0))&lt;&gt;"N",
INDEX('11.4_Outliers-Formal_dry_recy'!L$5:L$500,MATCH($F375,'11.4_Outliers-Formal_dry_recy'!$F$5:$F$500,0)),""),"")</f>
        <v>WaW_358</v>
      </c>
      <c r="AB375" s="14">
        <f>IFERROR(IF(INDEX('11.6_Outliers-Incineration'!$N$5:$N$500,MATCH($F375,'11.6_Outliers-Incineration'!$F$5:$F$500,0))&lt;&gt;"N",
INDEX('11.6_Outliers-Incineration'!J$5:J$500,MATCH($F375,'11.6_Outliers-Incineration'!$F$5:$F$500,0)),""),"")</f>
        <v>0</v>
      </c>
      <c r="AC375" s="8">
        <f>IFERROR(IF(INDEX('11.6_Outliers-Incineration'!$N$5:$N$500,MATCH($F375,'11.6_Outliers-Incineration'!$F$5:$F$500,0))&lt;&gt;"N",
INDEX('11.6_Outliers-Incineration'!K$5:K$500,MATCH($F375,'11.6_Outliers-Incineration'!$F$5:$F$500,0)),""),"")</f>
        <v>2011</v>
      </c>
      <c r="AD375" s="14" t="str">
        <f>IFERROR(IF(INDEX('11.6_Outliers-Incineration'!$N$5:$N$500,MATCH($F375,'11.6_Outliers-Incineration'!$F$5:$F$500,0))&lt;&gt;"N",
INDEX('11.6_Outliers-Incineration'!L$5:L$500,MATCH($F375,'11.6_Outliers-Incineration'!$F$5:$F$500,0)),""),"")</f>
        <v>WaW_358</v>
      </c>
      <c r="AE375" s="14">
        <v>27.659574468085101</v>
      </c>
      <c r="AF375" s="8">
        <v>2011</v>
      </c>
      <c r="AG375" s="14" t="s">
        <v>1027</v>
      </c>
      <c r="AI375" s="5"/>
      <c r="AJ375" s="5" t="s">
        <v>1569</v>
      </c>
      <c r="AK375" s="5">
        <f t="shared" si="5"/>
        <v>7</v>
      </c>
    </row>
    <row r="376" spans="1:37" x14ac:dyDescent="0.25">
      <c r="A376" s="5" t="s">
        <v>1032</v>
      </c>
      <c r="B376" s="5" t="s">
        <v>1030</v>
      </c>
      <c r="C376" s="5" t="s">
        <v>1029</v>
      </c>
      <c r="D376" s="5" t="s">
        <v>620</v>
      </c>
      <c r="E376" s="5" t="s">
        <v>1595</v>
      </c>
      <c r="F376" s="5" t="s">
        <v>1033</v>
      </c>
      <c r="G376" s="5">
        <v>2</v>
      </c>
      <c r="H376" s="15">
        <v>1</v>
      </c>
      <c r="I376" s="4"/>
      <c r="J376" s="13">
        <f>IFERROR(IF(INDEX('11.1_Outliers-Generation'!$N$5:$N$500,MATCH($F376,'11.1_Outliers-Generation'!$F$5:$F$500,0))&lt;&gt;"N",
INDEX('11.1_Outliers-Generation'!J$5:J$500,MATCH($F376,'11.1_Outliers-Generation'!$F$5:$F$500,0)),""),"")</f>
        <v>0.51999999999999991</v>
      </c>
      <c r="K376" s="8">
        <f>IFERROR(IF(INDEX('11.1_Outliers-Generation'!$N$5:$N$500,MATCH($F376,'11.1_Outliers-Generation'!$F$5:$F$500,0))&lt;&gt;"N",
INDEX('11.1_Outliers-Generation'!K$5:K$500,MATCH($F376,'11.1_Outliers-Generation'!$F$5:$F$500,0)),""),"")</f>
        <v>2012</v>
      </c>
      <c r="L376" s="13" t="str">
        <f>IFERROR(IF(INDEX('11.1_Outliers-Generation'!$N$5:$N$500,MATCH($F376,'11.1_Outliers-Generation'!$F$5:$F$500,0))&lt;&gt;"N",
INDEX('11.1_Outliers-Generation'!L$5:L$500,MATCH($F376,'11.1_Outliers-Generation'!$F$5:$F$500,0)),""),"")</f>
        <v>WaW_359</v>
      </c>
      <c r="M376" s="14" t="str">
        <f>IFERROR(IF(INDEX('11.2_Outliers-Collection_cov'!$N$5:$N$500,MATCH($F376,'11.2_Outliers-Collection_cov'!$F$5:$F$500,0))&lt;&gt;"N",
INDEX('11.2_Outliers-Collection_cov'!J$5:J$500,MATCH($F376,'11.2_Outliers-Collection_cov'!$F$5:$F$500,0)),""),"")</f>
        <v/>
      </c>
      <c r="N376" s="8" t="str">
        <f>IFERROR(IF(INDEX('11.2_Outliers-Collection_cov'!$N$5:$N$500,MATCH($F376,'11.2_Outliers-Collection_cov'!$F$5:$F$500,0))&lt;&gt;"N",
INDEX('11.2_Outliers-Collection_cov'!K$5:K$500,MATCH($F376,'11.2_Outliers-Collection_cov'!$F$5:$F$500,0)),""),"")</f>
        <v/>
      </c>
      <c r="O376" s="13" t="str">
        <f>IFERROR(IF(INDEX('11.2_Outliers-Collection_cov'!$N$5:$N$500,MATCH($F376,'11.2_Outliers-Collection_cov'!$F$5:$F$500,0))&lt;&gt;"N",
INDEX('11.2_Outliers-Collection_cov'!L$5:L$500,MATCH($F376,'11.2_Outliers-Collection_cov'!$F$5:$F$500,0)),""),"")</f>
        <v/>
      </c>
      <c r="P376" s="14">
        <f>IFERROR(IF(INDEX('11.3_Outliers-Plastic'!$N$5:$N$500,MATCH($F376,'11.3_Outliers-Plastic'!$F$5:$F$500,0))&lt;&gt;"N",
INDEX('11.3_Outliers-Plastic'!J$5:J$500,MATCH($F376,'11.3_Outliers-Plastic'!$F$5:$F$500,0)),""),"")</f>
        <v>8.3308330833083311</v>
      </c>
      <c r="Q376" s="8">
        <f>IFERROR(IF(INDEX('11.3_Outliers-Plastic'!$N$5:$N$500,MATCH($F376,'11.3_Outliers-Plastic'!$F$5:$F$500,0))&lt;&gt;"N",
INDEX('11.3_Outliers-Plastic'!K$5:K$500,MATCH($F376,'11.3_Outliers-Plastic'!$F$5:$F$500,0)),""),"")</f>
        <v>2012</v>
      </c>
      <c r="R376" s="14" t="str">
        <f>IFERROR(IF(INDEX('11.3_Outliers-Plastic'!$N$5:$N$500,MATCH($F376,'11.3_Outliers-Plastic'!$F$5:$F$500,0))&lt;&gt;"N",
INDEX('11.3_Outliers-Plastic'!L$5:L$500,MATCH($F376,'11.3_Outliers-Plastic'!$F$5:$F$500,0)),""),"")</f>
        <v>WaW_359</v>
      </c>
      <c r="S376" s="12"/>
      <c r="T376" s="5"/>
      <c r="U376" s="5" t="s">
        <v>1569</v>
      </c>
      <c r="V376" s="14" t="str">
        <f>IFERROR(IF(INDEX('11.5_Outliers-Other_recovery'!$N$5:$N$500,MATCH($F376,'11.5_Outliers-Other_recovery'!$F$5:$F$500,0))&lt;&gt;"N",
INDEX('11.5_Outliers-Other_recovery'!J$5:J$500,MATCH($F376,'11.5_Outliers-Other_recovery'!$F$5:$F$500,0)),""),"")</f>
        <v/>
      </c>
      <c r="W376" s="8" t="str">
        <f>IFERROR(IF(INDEX('11.5_Outliers-Other_recovery'!$N$5:$N$500,MATCH($F376,'11.5_Outliers-Other_recovery'!$F$5:$F$500,0))&lt;&gt;"N",
INDEX('11.5_Outliers-Other_recovery'!K$5:K$500,MATCH($F376,'11.5_Outliers-Other_recovery'!$F$5:$F$500,0)),""),"")</f>
        <v/>
      </c>
      <c r="X376" s="14" t="str">
        <f>IFERROR(IF(INDEX('11.5_Outliers-Other_recovery'!$N$5:$N$500,MATCH($F376,'11.5_Outliers-Other_recovery'!$F$5:$F$500,0))&lt;&gt;"N",
INDEX('11.5_Outliers-Other_recovery'!L$5:L$500,MATCH($F376,'11.5_Outliers-Other_recovery'!$F$5:$F$500,0)),""),"")</f>
        <v/>
      </c>
      <c r="Y376" s="14" t="str">
        <f>IFERROR(IF(INDEX('11.4_Outliers-Formal_dry_recy'!$N$5:$N$500,MATCH($F376,'11.4_Outliers-Formal_dry_recy'!$F$5:$F$500,0))&lt;&gt;"N",
INDEX('11.4_Outliers-Formal_dry_recy'!J$5:J$500,MATCH($F376,'11.4_Outliers-Formal_dry_recy'!$F$5:$F$500,0)),""),"")</f>
        <v/>
      </c>
      <c r="Z376" s="8" t="str">
        <f>IFERROR(IF(INDEX('11.4_Outliers-Formal_dry_recy'!$N$5:$N$500,MATCH($F376,'11.4_Outliers-Formal_dry_recy'!$F$5:$F$500,0))&lt;&gt;"N",
INDEX('11.4_Outliers-Formal_dry_recy'!K$5:K$500,MATCH($F376,'11.4_Outliers-Formal_dry_recy'!$F$5:$F$500,0)),""),"")</f>
        <v/>
      </c>
      <c r="AA376" s="14" t="str">
        <f>IFERROR(IF(INDEX('11.4_Outliers-Formal_dry_recy'!$N$5:$N$500,MATCH($F376,'11.4_Outliers-Formal_dry_recy'!$F$5:$F$500,0))&lt;&gt;"N",
INDEX('11.4_Outliers-Formal_dry_recy'!L$5:L$500,MATCH($F376,'11.4_Outliers-Formal_dry_recy'!$F$5:$F$500,0)),""),"")</f>
        <v/>
      </c>
      <c r="AB376" s="14" t="str">
        <f>IFERROR(IF(INDEX('11.6_Outliers-Incineration'!$N$5:$N$500,MATCH($F376,'11.6_Outliers-Incineration'!$F$5:$F$500,0))&lt;&gt;"N",
INDEX('11.6_Outliers-Incineration'!J$5:J$500,MATCH($F376,'11.6_Outliers-Incineration'!$F$5:$F$500,0)),""),"")</f>
        <v/>
      </c>
      <c r="AC376" s="8" t="str">
        <f>IFERROR(IF(INDEX('11.6_Outliers-Incineration'!$N$5:$N$500,MATCH($F376,'11.6_Outliers-Incineration'!$F$5:$F$500,0))&lt;&gt;"N",
INDEX('11.6_Outliers-Incineration'!K$5:K$500,MATCH($F376,'11.6_Outliers-Incineration'!$F$5:$F$500,0)),""),"")</f>
        <v/>
      </c>
      <c r="AD376" s="14" t="str">
        <f>IFERROR(IF(INDEX('11.6_Outliers-Incineration'!$N$5:$N$500,MATCH($F376,'11.6_Outliers-Incineration'!$F$5:$F$500,0))&lt;&gt;"N",
INDEX('11.6_Outliers-Incineration'!L$5:L$500,MATCH($F376,'11.6_Outliers-Incineration'!$F$5:$F$500,0)),""),"")</f>
        <v/>
      </c>
      <c r="AE376" s="14" t="s">
        <v>1569</v>
      </c>
      <c r="AF376" s="8" t="s">
        <v>1569</v>
      </c>
      <c r="AG376" s="14" t="s">
        <v>1569</v>
      </c>
      <c r="AI376" s="5"/>
      <c r="AJ376" s="5" t="s">
        <v>1569</v>
      </c>
      <c r="AK376" s="5">
        <f t="shared" si="5"/>
        <v>2</v>
      </c>
    </row>
    <row r="377" spans="1:37" x14ac:dyDescent="0.25">
      <c r="A377" s="5" t="s">
        <v>1977</v>
      </c>
      <c r="B377" s="5" t="s">
        <v>1046</v>
      </c>
      <c r="C377" s="5" t="s">
        <v>1045</v>
      </c>
      <c r="D377" s="5" t="s">
        <v>1038</v>
      </c>
      <c r="E377" s="5" t="s">
        <v>2128</v>
      </c>
      <c r="F377" s="5" t="s">
        <v>2226</v>
      </c>
      <c r="G377" s="5">
        <v>1</v>
      </c>
      <c r="H377" s="5">
        <v>1</v>
      </c>
      <c r="I377" s="5" t="s">
        <v>2307</v>
      </c>
      <c r="J377" s="13">
        <f>IFERROR(IF(INDEX('11.1_Outliers-Generation'!$N$5:$N$500,MATCH($F377,'11.1_Outliers-Generation'!$F$5:$F$500,0))&lt;&gt;"N",
INDEX('11.1_Outliers-Generation'!J$5:J$500,MATCH($F377,'11.1_Outliers-Generation'!$F$5:$F$500,0)),""),"")</f>
        <v>0.49959709911361805</v>
      </c>
      <c r="K377" s="8">
        <f>IFERROR(IF(INDEX('11.1_Outliers-Generation'!$N$5:$N$500,MATCH($F377,'11.1_Outliers-Generation'!$F$5:$F$500,0))&lt;&gt;"N",
INDEX('11.1_Outliers-Generation'!K$5:K$500,MATCH($F377,'11.1_Outliers-Generation'!$F$5:$F$500,0)),""),"")</f>
        <v>2017</v>
      </c>
      <c r="L377" s="13" t="str">
        <f>IFERROR(IF(INDEX('11.1_Outliers-Generation'!$N$5:$N$500,MATCH($F377,'11.1_Outliers-Generation'!$F$5:$F$500,0))&lt;&gt;"N",
INDEX('11.1_Outliers-Generation'!L$5:L$500,MATCH($F377,'11.1_Outliers-Generation'!$F$5:$F$500,0)),""),"")</f>
        <v>UNSD_001</v>
      </c>
      <c r="M377" s="14" t="str">
        <f>IFERROR(IF(INDEX('11.2_Outliers-Collection_cov'!$N$5:$N$500,MATCH($F377,'11.2_Outliers-Collection_cov'!$F$5:$F$500,0))&lt;&gt;"N",
INDEX('11.2_Outliers-Collection_cov'!J$5:J$500,MATCH($F377,'11.2_Outliers-Collection_cov'!$F$5:$F$500,0)),""),"")</f>
        <v/>
      </c>
      <c r="N377" s="8" t="str">
        <f>IFERROR(IF(INDEX('11.2_Outliers-Collection_cov'!$N$5:$N$500,MATCH($F377,'11.2_Outliers-Collection_cov'!$F$5:$F$500,0))&lt;&gt;"N",
INDEX('11.2_Outliers-Collection_cov'!K$5:K$500,MATCH($F377,'11.2_Outliers-Collection_cov'!$F$5:$F$500,0)),""),"")</f>
        <v/>
      </c>
      <c r="O377" s="13" t="str">
        <f>IFERROR(IF(INDEX('11.2_Outliers-Collection_cov'!$N$5:$N$500,MATCH($F377,'11.2_Outliers-Collection_cov'!$F$5:$F$500,0))&lt;&gt;"N",
INDEX('11.2_Outliers-Collection_cov'!L$5:L$500,MATCH($F377,'11.2_Outliers-Collection_cov'!$F$5:$F$500,0)),""),"")</f>
        <v/>
      </c>
      <c r="P377" s="14" t="str">
        <f>IFERROR(IF(INDEX('11.3_Outliers-Plastic'!$N$5:$N$500,MATCH($F377,'11.3_Outliers-Plastic'!$F$5:$F$500,0))&lt;&gt;"N",
INDEX('11.3_Outliers-Plastic'!J$5:J$500,MATCH($F377,'11.3_Outliers-Plastic'!$F$5:$F$500,0)),""),"")</f>
        <v/>
      </c>
      <c r="Q377" s="8" t="str">
        <f>IFERROR(IF(INDEX('11.3_Outliers-Plastic'!$N$5:$N$500,MATCH($F377,'11.3_Outliers-Plastic'!$F$5:$F$500,0))&lt;&gt;"N",
INDEX('11.3_Outliers-Plastic'!K$5:K$500,MATCH($F377,'11.3_Outliers-Plastic'!$F$5:$F$500,0)),""),"")</f>
        <v/>
      </c>
      <c r="R377" s="14" t="str">
        <f>IFERROR(IF(INDEX('11.3_Outliers-Plastic'!$N$5:$N$500,MATCH($F377,'11.3_Outliers-Plastic'!$F$5:$F$500,0))&lt;&gt;"N",
INDEX('11.3_Outliers-Plastic'!L$5:L$500,MATCH($F377,'11.3_Outliers-Plastic'!$F$5:$F$500,0)),""),"")</f>
        <v/>
      </c>
      <c r="S377" s="12"/>
      <c r="T377" s="5"/>
      <c r="U377" s="5" t="s">
        <v>1569</v>
      </c>
      <c r="V377" s="14">
        <f>IFERROR(IF(INDEX('11.5_Outliers-Other_recovery'!$N$5:$N$500,MATCH($F377,'11.5_Outliers-Other_recovery'!$F$5:$F$500,0))&lt;&gt;"N",
INDEX('11.5_Outliers-Other_recovery'!J$5:J$500,MATCH($F377,'11.5_Outliers-Other_recovery'!$F$5:$F$500,0)),""),"")</f>
        <v>1.0909090665253727</v>
      </c>
      <c r="W377" s="8">
        <f>IFERROR(IF(INDEX('11.5_Outliers-Other_recovery'!$N$5:$N$500,MATCH($F377,'11.5_Outliers-Other_recovery'!$F$5:$F$500,0))&lt;&gt;"N",
INDEX('11.5_Outliers-Other_recovery'!K$5:K$500,MATCH($F377,'11.5_Outliers-Other_recovery'!$F$5:$F$500,0)),""),"")</f>
        <v>2015</v>
      </c>
      <c r="X377" s="14" t="str">
        <f>IFERROR(IF(INDEX('11.5_Outliers-Other_recovery'!$N$5:$N$500,MATCH($F377,'11.5_Outliers-Other_recovery'!$F$5:$F$500,0))&lt;&gt;"N",
INDEX('11.5_Outliers-Other_recovery'!L$5:L$500,MATCH($F377,'11.5_Outliers-Other_recovery'!$F$5:$F$500,0)),""),"")</f>
        <v>UNSD_001</v>
      </c>
      <c r="Y377" s="14">
        <f>IFERROR(IF(INDEX('11.4_Outliers-Formal_dry_recy'!$N$5:$N$500,MATCH($F377,'11.4_Outliers-Formal_dry_recy'!$F$5:$F$500,0))&lt;&gt;"N",
INDEX('11.4_Outliers-Formal_dry_recy'!J$5:J$500,MATCH($F377,'11.4_Outliers-Formal_dry_recy'!$F$5:$F$500,0)),""),"")</f>
        <v>0</v>
      </c>
      <c r="Z377" s="8">
        <f>IFERROR(IF(INDEX('11.4_Outliers-Formal_dry_recy'!$N$5:$N$500,MATCH($F377,'11.4_Outliers-Formal_dry_recy'!$F$5:$F$500,0))&lt;&gt;"N",
INDEX('11.4_Outliers-Formal_dry_recy'!K$5:K$500,MATCH($F377,'11.4_Outliers-Formal_dry_recy'!$F$5:$F$500,0)),""),"")</f>
        <v>2015</v>
      </c>
      <c r="AA377" s="14" t="str">
        <f>IFERROR(IF(INDEX('11.4_Outliers-Formal_dry_recy'!$N$5:$N$500,MATCH($F377,'11.4_Outliers-Formal_dry_recy'!$F$5:$F$500,0))&lt;&gt;"N",
INDEX('11.4_Outliers-Formal_dry_recy'!L$5:L$500,MATCH($F377,'11.4_Outliers-Formal_dry_recy'!$F$5:$F$500,0)),""),"")</f>
        <v>UNSD_001</v>
      </c>
      <c r="AB377" s="14">
        <f>IFERROR(IF(INDEX('11.6_Outliers-Incineration'!$N$5:$N$500,MATCH($F377,'11.6_Outliers-Incineration'!$F$5:$F$500,0))&lt;&gt;"N",
INDEX('11.6_Outliers-Incineration'!J$5:J$500,MATCH($F377,'11.6_Outliers-Incineration'!$F$5:$F$500,0)),""),"")</f>
        <v>0</v>
      </c>
      <c r="AC377" s="8">
        <f>IFERROR(IF(INDEX('11.6_Outliers-Incineration'!$N$5:$N$500,MATCH($F377,'11.6_Outliers-Incineration'!$F$5:$F$500,0))&lt;&gt;"N",
INDEX('11.6_Outliers-Incineration'!K$5:K$500,MATCH($F377,'11.6_Outliers-Incineration'!$F$5:$F$500,0)),""),"")</f>
        <v>2015</v>
      </c>
      <c r="AD377" s="14" t="str">
        <f>IFERROR(IF(INDEX('11.6_Outliers-Incineration'!$N$5:$N$500,MATCH($F377,'11.6_Outliers-Incineration'!$F$5:$F$500,0))&lt;&gt;"N",
INDEX('11.6_Outliers-Incineration'!L$5:L$500,MATCH($F377,'11.6_Outliers-Incineration'!$F$5:$F$500,0)),""),"")</f>
        <v>UNSD_001</v>
      </c>
      <c r="AE377" s="14">
        <v>43.90243721926344</v>
      </c>
      <c r="AF377" s="8">
        <v>2015</v>
      </c>
      <c r="AG377" s="14" t="s">
        <v>1977</v>
      </c>
      <c r="AI377" s="5"/>
      <c r="AJ377" s="5" t="s">
        <v>1569</v>
      </c>
      <c r="AK377" s="5">
        <f t="shared" si="5"/>
        <v>5</v>
      </c>
    </row>
    <row r="378" spans="1:37" x14ac:dyDescent="0.25">
      <c r="A378" s="5" t="s">
        <v>1978</v>
      </c>
      <c r="B378" s="5" t="s">
        <v>1046</v>
      </c>
      <c r="C378" s="5" t="s">
        <v>1045</v>
      </c>
      <c r="D378" s="5" t="s">
        <v>1038</v>
      </c>
      <c r="E378" s="5" t="s">
        <v>2129</v>
      </c>
      <c r="F378" s="5" t="s">
        <v>2227</v>
      </c>
      <c r="G378" s="5">
        <v>1</v>
      </c>
      <c r="H378" s="5">
        <v>1</v>
      </c>
      <c r="I378" s="5" t="s">
        <v>2308</v>
      </c>
      <c r="J378" s="13">
        <f>IFERROR(IF(INDEX('11.1_Outliers-Generation'!$N$5:$N$500,MATCH($F378,'11.1_Outliers-Generation'!$F$5:$F$500,0))&lt;&gt;"N",
INDEX('11.1_Outliers-Generation'!J$5:J$500,MATCH($F378,'11.1_Outliers-Generation'!$F$5:$F$500,0)),""),"")</f>
        <v>0.75251141552511425</v>
      </c>
      <c r="K378" s="8">
        <f>IFERROR(IF(INDEX('11.1_Outliers-Generation'!$N$5:$N$500,MATCH($F378,'11.1_Outliers-Generation'!$F$5:$F$500,0))&lt;&gt;"N",
INDEX('11.1_Outliers-Generation'!K$5:K$500,MATCH($F378,'11.1_Outliers-Generation'!$F$5:$F$500,0)),""),"")</f>
        <v>2017</v>
      </c>
      <c r="L378" s="13" t="str">
        <f>IFERROR(IF(INDEX('11.1_Outliers-Generation'!$N$5:$N$500,MATCH($F378,'11.1_Outliers-Generation'!$F$5:$F$500,0))&lt;&gt;"N",
INDEX('11.1_Outliers-Generation'!L$5:L$500,MATCH($F378,'11.1_Outliers-Generation'!$F$5:$F$500,0)),""),"")</f>
        <v>UNSD_002</v>
      </c>
      <c r="M378" s="14">
        <f>IFERROR(IF(INDEX('11.2_Outliers-Collection_cov'!$N$5:$N$500,MATCH($F378,'11.2_Outliers-Collection_cov'!$F$5:$F$500,0))&lt;&gt;"N",
INDEX('11.2_Outliers-Collection_cov'!J$5:J$500,MATCH($F378,'11.2_Outliers-Collection_cov'!$F$5:$F$500,0)),""),"")</f>
        <v>100</v>
      </c>
      <c r="N378" s="8">
        <f>IFERROR(IF(INDEX('11.2_Outliers-Collection_cov'!$N$5:$N$500,MATCH($F378,'11.2_Outliers-Collection_cov'!$F$5:$F$500,0))&lt;&gt;"N",
INDEX('11.2_Outliers-Collection_cov'!K$5:K$500,MATCH($F378,'11.2_Outliers-Collection_cov'!$F$5:$F$500,0)),""),"")</f>
        <v>2017</v>
      </c>
      <c r="O378" s="13" t="str">
        <f>IFERROR(IF(INDEX('11.2_Outliers-Collection_cov'!$N$5:$N$500,MATCH($F378,'11.2_Outliers-Collection_cov'!$F$5:$F$500,0))&lt;&gt;"N",
INDEX('11.2_Outliers-Collection_cov'!L$5:L$500,MATCH($F378,'11.2_Outliers-Collection_cov'!$F$5:$F$500,0)),""),"")</f>
        <v>UNSD_002</v>
      </c>
      <c r="P378" s="14" t="str">
        <f>IFERROR(IF(INDEX('11.3_Outliers-Plastic'!$N$5:$N$500,MATCH($F378,'11.3_Outliers-Plastic'!$F$5:$F$500,0))&lt;&gt;"N",
INDEX('11.3_Outliers-Plastic'!J$5:J$500,MATCH($F378,'11.3_Outliers-Plastic'!$F$5:$F$500,0)),""),"")</f>
        <v/>
      </c>
      <c r="Q378" s="8" t="str">
        <f>IFERROR(IF(INDEX('11.3_Outliers-Plastic'!$N$5:$N$500,MATCH($F378,'11.3_Outliers-Plastic'!$F$5:$F$500,0))&lt;&gt;"N",
INDEX('11.3_Outliers-Plastic'!K$5:K$500,MATCH($F378,'11.3_Outliers-Plastic'!$F$5:$F$500,0)),""),"")</f>
        <v/>
      </c>
      <c r="R378" s="14" t="str">
        <f>IFERROR(IF(INDEX('11.3_Outliers-Plastic'!$N$5:$N$500,MATCH($F378,'11.3_Outliers-Plastic'!$F$5:$F$500,0))&lt;&gt;"N",
INDEX('11.3_Outliers-Plastic'!L$5:L$500,MATCH($F378,'11.3_Outliers-Plastic'!$F$5:$F$500,0)),""),"")</f>
        <v/>
      </c>
      <c r="S378" s="12"/>
      <c r="T378" s="5"/>
      <c r="U378" s="5" t="s">
        <v>1569</v>
      </c>
      <c r="V378" s="14">
        <f>IFERROR(IF(INDEX('11.5_Outliers-Other_recovery'!$N$5:$N$500,MATCH($F378,'11.5_Outliers-Other_recovery'!$F$5:$F$500,0))&lt;&gt;"N",
INDEX('11.5_Outliers-Other_recovery'!J$5:J$500,MATCH($F378,'11.5_Outliers-Other_recovery'!$F$5:$F$500,0)),""),"")</f>
        <v>1</v>
      </c>
      <c r="W378" s="8">
        <f>IFERROR(IF(INDEX('11.5_Outliers-Other_recovery'!$N$5:$N$500,MATCH($F378,'11.5_Outliers-Other_recovery'!$F$5:$F$500,0))&lt;&gt;"N",
INDEX('11.5_Outliers-Other_recovery'!K$5:K$500,MATCH($F378,'11.5_Outliers-Other_recovery'!$F$5:$F$500,0)),""),"")</f>
        <v>2015</v>
      </c>
      <c r="X378" s="14" t="str">
        <f>IFERROR(IF(INDEX('11.5_Outliers-Other_recovery'!$N$5:$N$500,MATCH($F378,'11.5_Outliers-Other_recovery'!$F$5:$F$500,0))&lt;&gt;"N",
INDEX('11.5_Outliers-Other_recovery'!L$5:L$500,MATCH($F378,'11.5_Outliers-Other_recovery'!$F$5:$F$500,0)),""),"")</f>
        <v>UNSD_002</v>
      </c>
      <c r="Y378" s="14">
        <f>IFERROR(IF(INDEX('11.4_Outliers-Formal_dry_recy'!$N$5:$N$500,MATCH($F378,'11.4_Outliers-Formal_dry_recy'!$F$5:$F$500,0))&lt;&gt;"N",
INDEX('11.4_Outliers-Formal_dry_recy'!J$5:J$500,MATCH($F378,'11.4_Outliers-Formal_dry_recy'!$F$5:$F$500,0)),""),"")</f>
        <v>0</v>
      </c>
      <c r="Z378" s="8">
        <f>IFERROR(IF(INDEX('11.4_Outliers-Formal_dry_recy'!$N$5:$N$500,MATCH($F378,'11.4_Outliers-Formal_dry_recy'!$F$5:$F$500,0))&lt;&gt;"N",
INDEX('11.4_Outliers-Formal_dry_recy'!K$5:K$500,MATCH($F378,'11.4_Outliers-Formal_dry_recy'!$F$5:$F$500,0)),""),"")</f>
        <v>2015</v>
      </c>
      <c r="AA378" s="14" t="str">
        <f>IFERROR(IF(INDEX('11.4_Outliers-Formal_dry_recy'!$N$5:$N$500,MATCH($F378,'11.4_Outliers-Formal_dry_recy'!$F$5:$F$500,0))&lt;&gt;"N",
INDEX('11.4_Outliers-Formal_dry_recy'!L$5:L$500,MATCH($F378,'11.4_Outliers-Formal_dry_recy'!$F$5:$F$500,0)),""),"")</f>
        <v>UNSD_002</v>
      </c>
      <c r="AB378" s="14">
        <f>IFERROR(IF(INDEX('11.6_Outliers-Incineration'!$N$5:$N$500,MATCH($F378,'11.6_Outliers-Incineration'!$F$5:$F$500,0))&lt;&gt;"N",
INDEX('11.6_Outliers-Incineration'!J$5:J$500,MATCH($F378,'11.6_Outliers-Incineration'!$F$5:$F$500,0)),""),"")</f>
        <v>0</v>
      </c>
      <c r="AC378" s="8">
        <f>IFERROR(IF(INDEX('11.6_Outliers-Incineration'!$N$5:$N$500,MATCH($F378,'11.6_Outliers-Incineration'!$F$5:$F$500,0))&lt;&gt;"N",
INDEX('11.6_Outliers-Incineration'!K$5:K$500,MATCH($F378,'11.6_Outliers-Incineration'!$F$5:$F$500,0)),""),"")</f>
        <v>2015</v>
      </c>
      <c r="AD378" s="14" t="str">
        <f>IFERROR(IF(INDEX('11.6_Outliers-Incineration'!$N$5:$N$500,MATCH($F378,'11.6_Outliers-Incineration'!$F$5:$F$500,0))&lt;&gt;"N",
INDEX('11.6_Outliers-Incineration'!L$5:L$500,MATCH($F378,'11.6_Outliers-Incineration'!$F$5:$F$500,0)),""),"")</f>
        <v>UNSD_002</v>
      </c>
      <c r="AE378" s="14">
        <v>43.902439024390247</v>
      </c>
      <c r="AF378" s="8">
        <v>2015</v>
      </c>
      <c r="AG378" s="14" t="s">
        <v>1978</v>
      </c>
      <c r="AI378" s="5"/>
      <c r="AJ378" s="5" t="s">
        <v>1569</v>
      </c>
      <c r="AK378" s="5">
        <f t="shared" si="5"/>
        <v>6</v>
      </c>
    </row>
    <row r="379" spans="1:37" x14ac:dyDescent="0.25">
      <c r="A379" s="5" t="s">
        <v>1980</v>
      </c>
      <c r="B379" s="5" t="s">
        <v>1046</v>
      </c>
      <c r="C379" s="5" t="s">
        <v>1045</v>
      </c>
      <c r="D379" s="5" t="s">
        <v>1038</v>
      </c>
      <c r="E379" s="5" t="s">
        <v>2130</v>
      </c>
      <c r="F379" s="5" t="s">
        <v>2228</v>
      </c>
      <c r="G379" s="5">
        <v>1</v>
      </c>
      <c r="H379" s="5">
        <v>1</v>
      </c>
      <c r="I379" s="5" t="s">
        <v>2308</v>
      </c>
      <c r="J379" s="13">
        <f>IFERROR(IF(INDEX('11.1_Outliers-Generation'!$N$5:$N$500,MATCH($F379,'11.1_Outliers-Generation'!$F$5:$F$500,0))&lt;&gt;"N",
INDEX('11.1_Outliers-Generation'!J$5:J$500,MATCH($F379,'11.1_Outliers-Generation'!$F$5:$F$500,0)),""),"")</f>
        <v>0.85485440526985557</v>
      </c>
      <c r="K379" s="8">
        <f>IFERROR(IF(INDEX('11.1_Outliers-Generation'!$N$5:$N$500,MATCH($F379,'11.1_Outliers-Generation'!$F$5:$F$500,0))&lt;&gt;"N",
INDEX('11.1_Outliers-Generation'!K$5:K$500,MATCH($F379,'11.1_Outliers-Generation'!$F$5:$F$500,0)),""),"")</f>
        <v>2017</v>
      </c>
      <c r="L379" s="13" t="str">
        <f>IFERROR(IF(INDEX('11.1_Outliers-Generation'!$N$5:$N$500,MATCH($F379,'11.1_Outliers-Generation'!$F$5:$F$500,0))&lt;&gt;"N",
INDEX('11.1_Outliers-Generation'!L$5:L$500,MATCH($F379,'11.1_Outliers-Generation'!$F$5:$F$500,0)),""),"")</f>
        <v>UNSD_004</v>
      </c>
      <c r="M379" s="14">
        <f>IFERROR(IF(INDEX('11.2_Outliers-Collection_cov'!$N$5:$N$500,MATCH($F379,'11.2_Outliers-Collection_cov'!$F$5:$F$500,0))&lt;&gt;"N",
INDEX('11.2_Outliers-Collection_cov'!J$5:J$500,MATCH($F379,'11.2_Outliers-Collection_cov'!$F$5:$F$500,0)),""),"")</f>
        <v>70</v>
      </c>
      <c r="N379" s="8">
        <f>IFERROR(IF(INDEX('11.2_Outliers-Collection_cov'!$N$5:$N$500,MATCH($F379,'11.2_Outliers-Collection_cov'!$F$5:$F$500,0))&lt;&gt;"N",
INDEX('11.2_Outliers-Collection_cov'!K$5:K$500,MATCH($F379,'11.2_Outliers-Collection_cov'!$F$5:$F$500,0)),""),"")</f>
        <v>2015</v>
      </c>
      <c r="O379" s="13" t="str">
        <f>IFERROR(IF(INDEX('11.2_Outliers-Collection_cov'!$N$5:$N$500,MATCH($F379,'11.2_Outliers-Collection_cov'!$F$5:$F$500,0))&lt;&gt;"N",
INDEX('11.2_Outliers-Collection_cov'!L$5:L$500,MATCH($F379,'11.2_Outliers-Collection_cov'!$F$5:$F$500,0)),""),"")</f>
        <v>UNSD_004</v>
      </c>
      <c r="P379" s="14" t="str">
        <f>IFERROR(IF(INDEX('11.3_Outliers-Plastic'!$N$5:$N$500,MATCH($F379,'11.3_Outliers-Plastic'!$F$5:$F$500,0))&lt;&gt;"N",
INDEX('11.3_Outliers-Plastic'!J$5:J$500,MATCH($F379,'11.3_Outliers-Plastic'!$F$5:$F$500,0)),""),"")</f>
        <v/>
      </c>
      <c r="Q379" s="8" t="str">
        <f>IFERROR(IF(INDEX('11.3_Outliers-Plastic'!$N$5:$N$500,MATCH($F379,'11.3_Outliers-Plastic'!$F$5:$F$500,0))&lt;&gt;"N",
INDEX('11.3_Outliers-Plastic'!K$5:K$500,MATCH($F379,'11.3_Outliers-Plastic'!$F$5:$F$500,0)),""),"")</f>
        <v/>
      </c>
      <c r="R379" s="14" t="str">
        <f>IFERROR(IF(INDEX('11.3_Outliers-Plastic'!$N$5:$N$500,MATCH($F379,'11.3_Outliers-Plastic'!$F$5:$F$500,0))&lt;&gt;"N",
INDEX('11.3_Outliers-Plastic'!L$5:L$500,MATCH($F379,'11.3_Outliers-Plastic'!$F$5:$F$500,0)),""),"")</f>
        <v/>
      </c>
      <c r="S379" s="12"/>
      <c r="T379" s="5"/>
      <c r="U379" s="5" t="s">
        <v>1569</v>
      </c>
      <c r="V379" s="14">
        <f>IFERROR(IF(INDEX('11.5_Outliers-Other_recovery'!$N$5:$N$500,MATCH($F379,'11.5_Outliers-Other_recovery'!$F$5:$F$500,0))&lt;&gt;"N",
INDEX('11.5_Outliers-Other_recovery'!J$5:J$500,MATCH($F379,'11.5_Outliers-Other_recovery'!$F$5:$F$500,0)),""),"")</f>
        <v>0.99999998745165275</v>
      </c>
      <c r="W379" s="8">
        <f>IFERROR(IF(INDEX('11.5_Outliers-Other_recovery'!$N$5:$N$500,MATCH($F379,'11.5_Outliers-Other_recovery'!$F$5:$F$500,0))&lt;&gt;"N",
INDEX('11.5_Outliers-Other_recovery'!K$5:K$500,MATCH($F379,'11.5_Outliers-Other_recovery'!$F$5:$F$500,0)),""),"")</f>
        <v>2015</v>
      </c>
      <c r="X379" s="14" t="str">
        <f>IFERROR(IF(INDEX('11.5_Outliers-Other_recovery'!$N$5:$N$500,MATCH($F379,'11.5_Outliers-Other_recovery'!$F$5:$F$500,0))&lt;&gt;"N",
INDEX('11.5_Outliers-Other_recovery'!L$5:L$500,MATCH($F379,'11.5_Outliers-Other_recovery'!$F$5:$F$500,0)),""),"")</f>
        <v>UNSD_004</v>
      </c>
      <c r="Y379" s="14">
        <f>IFERROR(IF(INDEX('11.4_Outliers-Formal_dry_recy'!$N$5:$N$500,MATCH($F379,'11.4_Outliers-Formal_dry_recy'!$F$5:$F$500,0))&lt;&gt;"N",
INDEX('11.4_Outliers-Formal_dry_recy'!J$5:J$500,MATCH($F379,'11.4_Outliers-Formal_dry_recy'!$F$5:$F$500,0)),""),"")</f>
        <v>0</v>
      </c>
      <c r="Z379" s="8">
        <f>IFERROR(IF(INDEX('11.4_Outliers-Formal_dry_recy'!$N$5:$N$500,MATCH($F379,'11.4_Outliers-Formal_dry_recy'!$F$5:$F$500,0))&lt;&gt;"N",
INDEX('11.4_Outliers-Formal_dry_recy'!K$5:K$500,MATCH($F379,'11.4_Outliers-Formal_dry_recy'!$F$5:$F$500,0)),""),"")</f>
        <v>2015</v>
      </c>
      <c r="AA379" s="14" t="str">
        <f>IFERROR(IF(INDEX('11.4_Outliers-Formal_dry_recy'!$N$5:$N$500,MATCH($F379,'11.4_Outliers-Formal_dry_recy'!$F$5:$F$500,0))&lt;&gt;"N",
INDEX('11.4_Outliers-Formal_dry_recy'!L$5:L$500,MATCH($F379,'11.4_Outliers-Formal_dry_recy'!$F$5:$F$500,0)),""),"")</f>
        <v>UNSD_004</v>
      </c>
      <c r="AB379" s="14">
        <f>IFERROR(IF(INDEX('11.6_Outliers-Incineration'!$N$5:$N$500,MATCH($F379,'11.6_Outliers-Incineration'!$F$5:$F$500,0))&lt;&gt;"N",
INDEX('11.6_Outliers-Incineration'!J$5:J$500,MATCH($F379,'11.6_Outliers-Incineration'!$F$5:$F$500,0)),""),"")</f>
        <v>0</v>
      </c>
      <c r="AC379" s="8">
        <f>IFERROR(IF(INDEX('11.6_Outliers-Incineration'!$N$5:$N$500,MATCH($F379,'11.6_Outliers-Incineration'!$F$5:$F$500,0))&lt;&gt;"N",
INDEX('11.6_Outliers-Incineration'!K$5:K$500,MATCH($F379,'11.6_Outliers-Incineration'!$F$5:$F$500,0)),""),"")</f>
        <v>2015</v>
      </c>
      <c r="AD379" s="14" t="str">
        <f>IFERROR(IF(INDEX('11.6_Outliers-Incineration'!$N$5:$N$500,MATCH($F379,'11.6_Outliers-Incineration'!$F$5:$F$500,0))&lt;&gt;"N",
INDEX('11.6_Outliers-Incineration'!L$5:L$500,MATCH($F379,'11.6_Outliers-Incineration'!$F$5:$F$500,0)),""),"")</f>
        <v>UNSD_004</v>
      </c>
      <c r="AE379" s="14">
        <v>43.910256410256409</v>
      </c>
      <c r="AF379" s="8">
        <v>2015</v>
      </c>
      <c r="AG379" s="14" t="s">
        <v>1980</v>
      </c>
      <c r="AI379" s="5"/>
      <c r="AJ379" s="5" t="s">
        <v>1569</v>
      </c>
      <c r="AK379" s="5">
        <f t="shared" si="5"/>
        <v>6</v>
      </c>
    </row>
    <row r="380" spans="1:37" x14ac:dyDescent="0.25">
      <c r="A380" s="5" t="s">
        <v>1981</v>
      </c>
      <c r="B380" s="5" t="s">
        <v>1046</v>
      </c>
      <c r="C380" s="5" t="s">
        <v>1045</v>
      </c>
      <c r="D380" s="5" t="s">
        <v>1038</v>
      </c>
      <c r="E380" s="5" t="s">
        <v>2131</v>
      </c>
      <c r="F380" s="5" t="s">
        <v>2229</v>
      </c>
      <c r="G380" s="5">
        <v>1</v>
      </c>
      <c r="H380" s="5">
        <v>1</v>
      </c>
      <c r="I380" s="5" t="s">
        <v>2310</v>
      </c>
      <c r="J380" s="13">
        <f>IFERROR(IF(INDEX('11.1_Outliers-Generation'!$N$5:$N$500,MATCH($F380,'11.1_Outliers-Generation'!$F$5:$F$500,0))&lt;&gt;"N",
INDEX('11.1_Outliers-Generation'!J$5:J$500,MATCH($F380,'11.1_Outliers-Generation'!$F$5:$F$500,0)),""),"")</f>
        <v>0.80175532230326751</v>
      </c>
      <c r="K380" s="8">
        <f>IFERROR(IF(INDEX('11.1_Outliers-Generation'!$N$5:$N$500,MATCH($F380,'11.1_Outliers-Generation'!$F$5:$F$500,0))&lt;&gt;"N",
INDEX('11.1_Outliers-Generation'!K$5:K$500,MATCH($F380,'11.1_Outliers-Generation'!$F$5:$F$500,0)),""),"")</f>
        <v>2017</v>
      </c>
      <c r="L380" s="13" t="str">
        <f>IFERROR(IF(INDEX('11.1_Outliers-Generation'!$N$5:$N$500,MATCH($F380,'11.1_Outliers-Generation'!$F$5:$F$500,0))&lt;&gt;"N",
INDEX('11.1_Outliers-Generation'!L$5:L$500,MATCH($F380,'11.1_Outliers-Generation'!$F$5:$F$500,0)),""),"")</f>
        <v>UNSD_005</v>
      </c>
      <c r="M380" s="14">
        <f>IFERROR(IF(INDEX('11.2_Outliers-Collection_cov'!$N$5:$N$500,MATCH($F380,'11.2_Outliers-Collection_cov'!$F$5:$F$500,0))&lt;&gt;"N",
INDEX('11.2_Outliers-Collection_cov'!J$5:J$500,MATCH($F380,'11.2_Outliers-Collection_cov'!$F$5:$F$500,0)),""),"")</f>
        <v>80</v>
      </c>
      <c r="N380" s="8">
        <f>IFERROR(IF(INDEX('11.2_Outliers-Collection_cov'!$N$5:$N$500,MATCH($F380,'11.2_Outliers-Collection_cov'!$F$5:$F$500,0))&lt;&gt;"N",
INDEX('11.2_Outliers-Collection_cov'!K$5:K$500,MATCH($F380,'11.2_Outliers-Collection_cov'!$F$5:$F$500,0)),""),"")</f>
        <v>2015</v>
      </c>
      <c r="O380" s="13" t="str">
        <f>IFERROR(IF(INDEX('11.2_Outliers-Collection_cov'!$N$5:$N$500,MATCH($F380,'11.2_Outliers-Collection_cov'!$F$5:$F$500,0))&lt;&gt;"N",
INDEX('11.2_Outliers-Collection_cov'!L$5:L$500,MATCH($F380,'11.2_Outliers-Collection_cov'!$F$5:$F$500,0)),""),"")</f>
        <v>UNSD_005</v>
      </c>
      <c r="P380" s="14" t="str">
        <f>IFERROR(IF(INDEX('11.3_Outliers-Plastic'!$N$5:$N$500,MATCH($F380,'11.3_Outliers-Plastic'!$F$5:$F$500,0))&lt;&gt;"N",
INDEX('11.3_Outliers-Plastic'!J$5:J$500,MATCH($F380,'11.3_Outliers-Plastic'!$F$5:$F$500,0)),""),"")</f>
        <v/>
      </c>
      <c r="Q380" s="8" t="str">
        <f>IFERROR(IF(INDEX('11.3_Outliers-Plastic'!$N$5:$N$500,MATCH($F380,'11.3_Outliers-Plastic'!$F$5:$F$500,0))&lt;&gt;"N",
INDEX('11.3_Outliers-Plastic'!K$5:K$500,MATCH($F380,'11.3_Outliers-Plastic'!$F$5:$F$500,0)),""),"")</f>
        <v/>
      </c>
      <c r="R380" s="14" t="str">
        <f>IFERROR(IF(INDEX('11.3_Outliers-Plastic'!$N$5:$N$500,MATCH($F380,'11.3_Outliers-Plastic'!$F$5:$F$500,0))&lt;&gt;"N",
INDEX('11.3_Outliers-Plastic'!L$5:L$500,MATCH($F380,'11.3_Outliers-Plastic'!$F$5:$F$500,0)),""),"")</f>
        <v/>
      </c>
      <c r="S380" s="12"/>
      <c r="T380" s="5"/>
      <c r="U380" s="5" t="s">
        <v>1569</v>
      </c>
      <c r="V380" s="14">
        <f>IFERROR(IF(INDEX('11.5_Outliers-Other_recovery'!$N$5:$N$500,MATCH($F380,'11.5_Outliers-Other_recovery'!$F$5:$F$500,0))&lt;&gt;"N",
INDEX('11.5_Outliers-Other_recovery'!J$5:J$500,MATCH($F380,'11.5_Outliers-Other_recovery'!$F$5:$F$500,0)),""),"")</f>
        <v>0.99999997402443574</v>
      </c>
      <c r="W380" s="8">
        <f>IFERROR(IF(INDEX('11.5_Outliers-Other_recovery'!$N$5:$N$500,MATCH($F380,'11.5_Outliers-Other_recovery'!$F$5:$F$500,0))&lt;&gt;"N",
INDEX('11.5_Outliers-Other_recovery'!K$5:K$500,MATCH($F380,'11.5_Outliers-Other_recovery'!$F$5:$F$500,0)),""),"")</f>
        <v>2015</v>
      </c>
      <c r="X380" s="14" t="str">
        <f>IFERROR(IF(INDEX('11.5_Outliers-Other_recovery'!$N$5:$N$500,MATCH($F380,'11.5_Outliers-Other_recovery'!$F$5:$F$500,0))&lt;&gt;"N",
INDEX('11.5_Outliers-Other_recovery'!L$5:L$500,MATCH($F380,'11.5_Outliers-Other_recovery'!$F$5:$F$500,0)),""),"")</f>
        <v>UNSD_005</v>
      </c>
      <c r="Y380" s="14">
        <f>IFERROR(IF(INDEX('11.4_Outliers-Formal_dry_recy'!$N$5:$N$500,MATCH($F380,'11.4_Outliers-Formal_dry_recy'!$F$5:$F$500,0))&lt;&gt;"N",
INDEX('11.4_Outliers-Formal_dry_recy'!J$5:J$500,MATCH($F380,'11.4_Outliers-Formal_dry_recy'!$F$5:$F$500,0)),""),"")</f>
        <v>0</v>
      </c>
      <c r="Z380" s="8">
        <f>IFERROR(IF(INDEX('11.4_Outliers-Formal_dry_recy'!$N$5:$N$500,MATCH($F380,'11.4_Outliers-Formal_dry_recy'!$F$5:$F$500,0))&lt;&gt;"N",
INDEX('11.4_Outliers-Formal_dry_recy'!K$5:K$500,MATCH($F380,'11.4_Outliers-Formal_dry_recy'!$F$5:$F$500,0)),""),"")</f>
        <v>2015</v>
      </c>
      <c r="AA380" s="14" t="str">
        <f>IFERROR(IF(INDEX('11.4_Outliers-Formal_dry_recy'!$N$5:$N$500,MATCH($F380,'11.4_Outliers-Formal_dry_recy'!$F$5:$F$500,0))&lt;&gt;"N",
INDEX('11.4_Outliers-Formal_dry_recy'!L$5:L$500,MATCH($F380,'11.4_Outliers-Formal_dry_recy'!$F$5:$F$500,0)),""),"")</f>
        <v>UNSD_005</v>
      </c>
      <c r="AB380" s="14">
        <f>IFERROR(IF(INDEX('11.6_Outliers-Incineration'!$N$5:$N$500,MATCH($F380,'11.6_Outliers-Incineration'!$F$5:$F$500,0))&lt;&gt;"N",
INDEX('11.6_Outliers-Incineration'!J$5:J$500,MATCH($F380,'11.6_Outliers-Incineration'!$F$5:$F$500,0)),""),"")</f>
        <v>0</v>
      </c>
      <c r="AC380" s="8">
        <f>IFERROR(IF(INDEX('11.6_Outliers-Incineration'!$N$5:$N$500,MATCH($F380,'11.6_Outliers-Incineration'!$F$5:$F$500,0))&lt;&gt;"N",
INDEX('11.6_Outliers-Incineration'!K$5:K$500,MATCH($F380,'11.6_Outliers-Incineration'!$F$5:$F$500,0)),""),"")</f>
        <v>2015</v>
      </c>
      <c r="AD380" s="14" t="str">
        <f>IFERROR(IF(INDEX('11.6_Outliers-Incineration'!$N$5:$N$500,MATCH($F380,'11.6_Outliers-Incineration'!$F$5:$F$500,0))&lt;&gt;"N",
INDEX('11.6_Outliers-Incineration'!L$5:L$500,MATCH($F380,'11.6_Outliers-Incineration'!$F$5:$F$500,0)),""),"")</f>
        <v>UNSD_005</v>
      </c>
      <c r="AE380" s="14">
        <v>44.075829383886258</v>
      </c>
      <c r="AF380" s="8">
        <v>2015</v>
      </c>
      <c r="AG380" s="14" t="s">
        <v>1981</v>
      </c>
      <c r="AI380" s="5"/>
      <c r="AJ380" s="5" t="s">
        <v>1569</v>
      </c>
      <c r="AK380" s="5">
        <f t="shared" si="5"/>
        <v>6</v>
      </c>
    </row>
    <row r="381" spans="1:37" x14ac:dyDescent="0.25">
      <c r="A381" s="5" t="s">
        <v>1982</v>
      </c>
      <c r="B381" s="5" t="s">
        <v>1058</v>
      </c>
      <c r="C381" s="5" t="s">
        <v>1057</v>
      </c>
      <c r="D381" s="5" t="s">
        <v>1038</v>
      </c>
      <c r="E381" s="5" t="s">
        <v>2132</v>
      </c>
      <c r="F381" s="5" t="s">
        <v>2230</v>
      </c>
      <c r="G381" s="5">
        <v>2</v>
      </c>
      <c r="H381" s="5">
        <v>1</v>
      </c>
      <c r="I381" s="5" t="s">
        <v>2311</v>
      </c>
      <c r="J381" s="13" t="str">
        <f>IFERROR(IF(INDEX('11.1_Outliers-Generation'!$N$5:$N$500,MATCH($F381,'11.1_Outliers-Generation'!$F$5:$F$500,0))&lt;&gt;"N",
INDEX('11.1_Outliers-Generation'!J$5:J$500,MATCH($F381,'11.1_Outliers-Generation'!$F$5:$F$500,0)),""),"")</f>
        <v/>
      </c>
      <c r="K381" s="8" t="str">
        <f>IFERROR(IF(INDEX('11.1_Outliers-Generation'!$N$5:$N$500,MATCH($F381,'11.1_Outliers-Generation'!$F$5:$F$500,0))&lt;&gt;"N",
INDEX('11.1_Outliers-Generation'!K$5:K$500,MATCH($F381,'11.1_Outliers-Generation'!$F$5:$F$500,0)),""),"")</f>
        <v/>
      </c>
      <c r="L381" s="13" t="str">
        <f>IFERROR(IF(INDEX('11.1_Outliers-Generation'!$N$5:$N$500,MATCH($F381,'11.1_Outliers-Generation'!$F$5:$F$500,0))&lt;&gt;"N",
INDEX('11.1_Outliers-Generation'!L$5:L$500,MATCH($F381,'11.1_Outliers-Generation'!$F$5:$F$500,0)),""),"")</f>
        <v/>
      </c>
      <c r="M381" s="14">
        <f>IFERROR(IF(INDEX('11.2_Outliers-Collection_cov'!$N$5:$N$500,MATCH($F381,'11.2_Outliers-Collection_cov'!$F$5:$F$500,0))&lt;&gt;"N",
INDEX('11.2_Outliers-Collection_cov'!J$5:J$500,MATCH($F381,'11.2_Outliers-Collection_cov'!$F$5:$F$500,0)),""),"")</f>
        <v>91.900001525878906</v>
      </c>
      <c r="N381" s="8">
        <f>IFERROR(IF(INDEX('11.2_Outliers-Collection_cov'!$N$5:$N$500,MATCH($F381,'11.2_Outliers-Collection_cov'!$F$5:$F$500,0))&lt;&gt;"N",
INDEX('11.2_Outliers-Collection_cov'!K$5:K$500,MATCH($F381,'11.2_Outliers-Collection_cov'!$F$5:$F$500,0)),""),"")</f>
        <v>2010</v>
      </c>
      <c r="O381" s="13" t="str">
        <f>IFERROR(IF(INDEX('11.2_Outliers-Collection_cov'!$N$5:$N$500,MATCH($F381,'11.2_Outliers-Collection_cov'!$F$5:$F$500,0))&lt;&gt;"N",
INDEX('11.2_Outliers-Collection_cov'!L$5:L$500,MATCH($F381,'11.2_Outliers-Collection_cov'!$F$5:$F$500,0)),""),"")</f>
        <v>UNSD_006</v>
      </c>
      <c r="P381" s="14" t="str">
        <f>IFERROR(IF(INDEX('11.3_Outliers-Plastic'!$N$5:$N$500,MATCH($F381,'11.3_Outliers-Plastic'!$F$5:$F$500,0))&lt;&gt;"N",
INDEX('11.3_Outliers-Plastic'!J$5:J$500,MATCH($F381,'11.3_Outliers-Plastic'!$F$5:$F$500,0)),""),"")</f>
        <v/>
      </c>
      <c r="Q381" s="8" t="str">
        <f>IFERROR(IF(INDEX('11.3_Outliers-Plastic'!$N$5:$N$500,MATCH($F381,'11.3_Outliers-Plastic'!$F$5:$F$500,0))&lt;&gt;"N",
INDEX('11.3_Outliers-Plastic'!K$5:K$500,MATCH($F381,'11.3_Outliers-Plastic'!$F$5:$F$500,0)),""),"")</f>
        <v/>
      </c>
      <c r="R381" s="14" t="str">
        <f>IFERROR(IF(INDEX('11.3_Outliers-Plastic'!$N$5:$N$500,MATCH($F381,'11.3_Outliers-Plastic'!$F$5:$F$500,0))&lt;&gt;"N",
INDEX('11.3_Outliers-Plastic'!L$5:L$500,MATCH($F381,'11.3_Outliers-Plastic'!$F$5:$F$500,0)),""),"")</f>
        <v/>
      </c>
      <c r="S381" s="12"/>
      <c r="T381" s="5"/>
      <c r="U381" s="5" t="s">
        <v>1569</v>
      </c>
      <c r="V381" s="14" t="str">
        <f>IFERROR(IF(INDEX('11.5_Outliers-Other_recovery'!$N$5:$N$500,MATCH($F381,'11.5_Outliers-Other_recovery'!$F$5:$F$500,0))&lt;&gt;"N",
INDEX('11.5_Outliers-Other_recovery'!J$5:J$500,MATCH($F381,'11.5_Outliers-Other_recovery'!$F$5:$F$500,0)),""),"")</f>
        <v/>
      </c>
      <c r="W381" s="8" t="str">
        <f>IFERROR(IF(INDEX('11.5_Outliers-Other_recovery'!$N$5:$N$500,MATCH($F381,'11.5_Outliers-Other_recovery'!$F$5:$F$500,0))&lt;&gt;"N",
INDEX('11.5_Outliers-Other_recovery'!K$5:K$500,MATCH($F381,'11.5_Outliers-Other_recovery'!$F$5:$F$500,0)),""),"")</f>
        <v/>
      </c>
      <c r="X381" s="14" t="str">
        <f>IFERROR(IF(INDEX('11.5_Outliers-Other_recovery'!$N$5:$N$500,MATCH($F381,'11.5_Outliers-Other_recovery'!$F$5:$F$500,0))&lt;&gt;"N",
INDEX('11.5_Outliers-Other_recovery'!L$5:L$500,MATCH($F381,'11.5_Outliers-Other_recovery'!$F$5:$F$500,0)),""),"")</f>
        <v/>
      </c>
      <c r="Y381" s="14" t="str">
        <f>IFERROR(IF(INDEX('11.4_Outliers-Formal_dry_recy'!$N$5:$N$500,MATCH($F381,'11.4_Outliers-Formal_dry_recy'!$F$5:$F$500,0))&lt;&gt;"N",
INDEX('11.4_Outliers-Formal_dry_recy'!J$5:J$500,MATCH($F381,'11.4_Outliers-Formal_dry_recy'!$F$5:$F$500,0)),""),"")</f>
        <v/>
      </c>
      <c r="Z381" s="8" t="str">
        <f>IFERROR(IF(INDEX('11.4_Outliers-Formal_dry_recy'!$N$5:$N$500,MATCH($F381,'11.4_Outliers-Formal_dry_recy'!$F$5:$F$500,0))&lt;&gt;"N",
INDEX('11.4_Outliers-Formal_dry_recy'!K$5:K$500,MATCH($F381,'11.4_Outliers-Formal_dry_recy'!$F$5:$F$500,0)),""),"")</f>
        <v/>
      </c>
      <c r="AA381" s="14" t="str">
        <f>IFERROR(IF(INDEX('11.4_Outliers-Formal_dry_recy'!$N$5:$N$500,MATCH($F381,'11.4_Outliers-Formal_dry_recy'!$F$5:$F$500,0))&lt;&gt;"N",
INDEX('11.4_Outliers-Formal_dry_recy'!L$5:L$500,MATCH($F381,'11.4_Outliers-Formal_dry_recy'!$F$5:$F$500,0)),""),"")</f>
        <v/>
      </c>
      <c r="AB381" s="14" t="str">
        <f>IFERROR(IF(INDEX('11.6_Outliers-Incineration'!$N$5:$N$500,MATCH($F381,'11.6_Outliers-Incineration'!$F$5:$F$500,0))&lt;&gt;"N",
INDEX('11.6_Outliers-Incineration'!J$5:J$500,MATCH($F381,'11.6_Outliers-Incineration'!$F$5:$F$500,0)),""),"")</f>
        <v/>
      </c>
      <c r="AC381" s="8" t="str">
        <f>IFERROR(IF(INDEX('11.6_Outliers-Incineration'!$N$5:$N$500,MATCH($F381,'11.6_Outliers-Incineration'!$F$5:$F$500,0))&lt;&gt;"N",
INDEX('11.6_Outliers-Incineration'!K$5:K$500,MATCH($F381,'11.6_Outliers-Incineration'!$F$5:$F$500,0)),""),"")</f>
        <v/>
      </c>
      <c r="AD381" s="14" t="str">
        <f>IFERROR(IF(INDEX('11.6_Outliers-Incineration'!$N$5:$N$500,MATCH($F381,'11.6_Outliers-Incineration'!$F$5:$F$500,0))&lt;&gt;"N",
INDEX('11.6_Outliers-Incineration'!L$5:L$500,MATCH($F381,'11.6_Outliers-Incineration'!$F$5:$F$500,0)),""),"")</f>
        <v/>
      </c>
      <c r="AE381" s="14" t="s">
        <v>1569</v>
      </c>
      <c r="AF381" s="8" t="s">
        <v>1569</v>
      </c>
      <c r="AG381" s="14" t="s">
        <v>1569</v>
      </c>
      <c r="AI381" s="5"/>
      <c r="AJ381" s="5" t="s">
        <v>1569</v>
      </c>
      <c r="AK381" s="5">
        <f t="shared" si="5"/>
        <v>1</v>
      </c>
    </row>
    <row r="382" spans="1:37" x14ac:dyDescent="0.25">
      <c r="A382" s="5" t="s">
        <v>1985</v>
      </c>
      <c r="B382" s="5" t="s">
        <v>1067</v>
      </c>
      <c r="C382" s="5" t="s">
        <v>1066</v>
      </c>
      <c r="D382" s="5" t="s">
        <v>1038</v>
      </c>
      <c r="E382" s="5" t="s">
        <v>2135</v>
      </c>
      <c r="F382" s="5" t="s">
        <v>2233</v>
      </c>
      <c r="G382" s="5">
        <v>1</v>
      </c>
      <c r="H382" s="5">
        <v>2</v>
      </c>
      <c r="I382" s="5" t="s">
        <v>2314</v>
      </c>
      <c r="J382" s="13" t="str">
        <f>IFERROR(IF(INDEX('11.1_Outliers-Generation'!$N$5:$N$500,MATCH($F382,'11.1_Outliers-Generation'!$F$5:$F$500,0))&lt;&gt;"N",
INDEX('11.1_Outliers-Generation'!J$5:J$500,MATCH($F382,'11.1_Outliers-Generation'!$F$5:$F$500,0)),""),"")</f>
        <v/>
      </c>
      <c r="K382" s="8" t="str">
        <f>IFERROR(IF(INDEX('11.1_Outliers-Generation'!$N$5:$N$500,MATCH($F382,'11.1_Outliers-Generation'!$F$5:$F$500,0))&lt;&gt;"N",
INDEX('11.1_Outliers-Generation'!K$5:K$500,MATCH($F382,'11.1_Outliers-Generation'!$F$5:$F$500,0)),""),"")</f>
        <v/>
      </c>
      <c r="L382" s="13" t="str">
        <f>IFERROR(IF(INDEX('11.1_Outliers-Generation'!$N$5:$N$500,MATCH($F382,'11.1_Outliers-Generation'!$F$5:$F$500,0))&lt;&gt;"N",
INDEX('11.1_Outliers-Generation'!L$5:L$500,MATCH($F382,'11.1_Outliers-Generation'!$F$5:$F$500,0)),""),"")</f>
        <v/>
      </c>
      <c r="M382" s="14">
        <f>IFERROR(IF(INDEX('11.2_Outliers-Collection_cov'!$N$5:$N$500,MATCH($F382,'11.2_Outliers-Collection_cov'!$F$5:$F$500,0))&lt;&gt;"N",
INDEX('11.2_Outliers-Collection_cov'!J$5:J$500,MATCH($F382,'11.2_Outliers-Collection_cov'!$F$5:$F$500,0)),""),"")</f>
        <v>100</v>
      </c>
      <c r="N382" s="8">
        <f>IFERROR(IF(INDEX('11.2_Outliers-Collection_cov'!$N$5:$N$500,MATCH($F382,'11.2_Outliers-Collection_cov'!$F$5:$F$500,0))&lt;&gt;"N",
INDEX('11.2_Outliers-Collection_cov'!K$5:K$500,MATCH($F382,'11.2_Outliers-Collection_cov'!$F$5:$F$500,0)),""),"")</f>
        <v>2019</v>
      </c>
      <c r="O382" s="13" t="str">
        <f>IFERROR(IF(INDEX('11.2_Outliers-Collection_cov'!$N$5:$N$500,MATCH($F382,'11.2_Outliers-Collection_cov'!$F$5:$F$500,0))&lt;&gt;"N",
INDEX('11.2_Outliers-Collection_cov'!L$5:L$500,MATCH($F382,'11.2_Outliers-Collection_cov'!$F$5:$F$500,0)),""),"")</f>
        <v>UNSD_009</v>
      </c>
      <c r="P382" s="14" t="str">
        <f>IFERROR(IF(INDEX('11.3_Outliers-Plastic'!$N$5:$N$500,MATCH($F382,'11.3_Outliers-Plastic'!$F$5:$F$500,0))&lt;&gt;"N",
INDEX('11.3_Outliers-Plastic'!J$5:J$500,MATCH($F382,'11.3_Outliers-Plastic'!$F$5:$F$500,0)),""),"")</f>
        <v/>
      </c>
      <c r="Q382" s="8" t="str">
        <f>IFERROR(IF(INDEX('11.3_Outliers-Plastic'!$N$5:$N$500,MATCH($F382,'11.3_Outliers-Plastic'!$F$5:$F$500,0))&lt;&gt;"N",
INDEX('11.3_Outliers-Plastic'!K$5:K$500,MATCH($F382,'11.3_Outliers-Plastic'!$F$5:$F$500,0)),""),"")</f>
        <v/>
      </c>
      <c r="R382" s="14" t="str">
        <f>IFERROR(IF(INDEX('11.3_Outliers-Plastic'!$N$5:$N$500,MATCH($F382,'11.3_Outliers-Plastic'!$F$5:$F$500,0))&lt;&gt;"N",
INDEX('11.3_Outliers-Plastic'!L$5:L$500,MATCH($F382,'11.3_Outliers-Plastic'!$F$5:$F$500,0)),""),"")</f>
        <v/>
      </c>
      <c r="S382" s="12"/>
      <c r="T382" s="5"/>
      <c r="U382" s="5" t="s">
        <v>1569</v>
      </c>
      <c r="V382" s="14">
        <f>IFERROR(IF(INDEX('11.5_Outliers-Other_recovery'!$N$5:$N$500,MATCH($F382,'11.5_Outliers-Other_recovery'!$F$5:$F$500,0))&lt;&gt;"N",
INDEX('11.5_Outliers-Other_recovery'!J$5:J$500,MATCH($F382,'11.5_Outliers-Other_recovery'!$F$5:$F$500,0)),""),"")</f>
        <v>0</v>
      </c>
      <c r="W382" s="8">
        <f>IFERROR(IF(INDEX('11.5_Outliers-Other_recovery'!$N$5:$N$500,MATCH($F382,'11.5_Outliers-Other_recovery'!$F$5:$F$500,0))&lt;&gt;"N",
INDEX('11.5_Outliers-Other_recovery'!K$5:K$500,MATCH($F382,'11.5_Outliers-Other_recovery'!$F$5:$F$500,0)),""),"")</f>
        <v>2019</v>
      </c>
      <c r="X382" s="14" t="str">
        <f>IFERROR(IF(INDEX('11.5_Outliers-Other_recovery'!$N$5:$N$500,MATCH($F382,'11.5_Outliers-Other_recovery'!$F$5:$F$500,0))&lt;&gt;"N",
INDEX('11.5_Outliers-Other_recovery'!L$5:L$500,MATCH($F382,'11.5_Outliers-Other_recovery'!$F$5:$F$500,0)),""),"")</f>
        <v>UNSD_009</v>
      </c>
      <c r="Y382" s="14">
        <f>IFERROR(IF(INDEX('11.4_Outliers-Formal_dry_recy'!$N$5:$N$500,MATCH($F382,'11.4_Outliers-Formal_dry_recy'!$F$5:$F$500,0))&lt;&gt;"N",
INDEX('11.4_Outliers-Formal_dry_recy'!J$5:J$500,MATCH($F382,'11.4_Outliers-Formal_dry_recy'!$F$5:$F$500,0)),""),"")</f>
        <v>0</v>
      </c>
      <c r="Z382" s="8">
        <f>IFERROR(IF(INDEX('11.4_Outliers-Formal_dry_recy'!$N$5:$N$500,MATCH($F382,'11.4_Outliers-Formal_dry_recy'!$F$5:$F$500,0))&lt;&gt;"N",
INDEX('11.4_Outliers-Formal_dry_recy'!K$5:K$500,MATCH($F382,'11.4_Outliers-Formal_dry_recy'!$F$5:$F$500,0)),""),"")</f>
        <v>2019</v>
      </c>
      <c r="AA382" s="14" t="str">
        <f>IFERROR(IF(INDEX('11.4_Outliers-Formal_dry_recy'!$N$5:$N$500,MATCH($F382,'11.4_Outliers-Formal_dry_recy'!$F$5:$F$500,0))&lt;&gt;"N",
INDEX('11.4_Outliers-Formal_dry_recy'!L$5:L$500,MATCH($F382,'11.4_Outliers-Formal_dry_recy'!$F$5:$F$500,0)),""),"")</f>
        <v>UNSD_009</v>
      </c>
      <c r="AB382" s="14">
        <f>IFERROR(IF(INDEX('11.6_Outliers-Incineration'!$N$5:$N$500,MATCH($F382,'11.6_Outliers-Incineration'!$F$5:$F$500,0))&lt;&gt;"N",
INDEX('11.6_Outliers-Incineration'!J$5:J$500,MATCH($F382,'11.6_Outliers-Incineration'!$F$5:$F$500,0)),""),"")</f>
        <v>0</v>
      </c>
      <c r="AC382" s="8">
        <f>IFERROR(IF(INDEX('11.6_Outliers-Incineration'!$N$5:$N$500,MATCH($F382,'11.6_Outliers-Incineration'!$F$5:$F$500,0))&lt;&gt;"N",
INDEX('11.6_Outliers-Incineration'!K$5:K$500,MATCH($F382,'11.6_Outliers-Incineration'!$F$5:$F$500,0)),""),"")</f>
        <v>2019</v>
      </c>
      <c r="AD382" s="14" t="str">
        <f>IFERROR(IF(INDEX('11.6_Outliers-Incineration'!$N$5:$N$500,MATCH($F382,'11.6_Outliers-Incineration'!$F$5:$F$500,0))&lt;&gt;"N",
INDEX('11.6_Outliers-Incineration'!L$5:L$500,MATCH($F382,'11.6_Outliers-Incineration'!$F$5:$F$500,0)),""),"")</f>
        <v>UNSD_009</v>
      </c>
      <c r="AE382" s="14">
        <v>100</v>
      </c>
      <c r="AF382" s="8">
        <v>2019</v>
      </c>
      <c r="AG382" s="14" t="s">
        <v>1985</v>
      </c>
      <c r="AI382" s="5"/>
      <c r="AJ382" s="5" t="s">
        <v>1569</v>
      </c>
      <c r="AK382" s="5">
        <f t="shared" si="5"/>
        <v>5</v>
      </c>
    </row>
    <row r="383" spans="1:37" x14ac:dyDescent="0.25">
      <c r="A383" s="5" t="s">
        <v>1986</v>
      </c>
      <c r="B383" s="5" t="s">
        <v>1067</v>
      </c>
      <c r="C383" s="5" t="s">
        <v>1066</v>
      </c>
      <c r="D383" s="5" t="s">
        <v>35</v>
      </c>
      <c r="E383" s="5" t="s">
        <v>1068</v>
      </c>
      <c r="F383" s="5" t="s">
        <v>2234</v>
      </c>
      <c r="G383" s="5">
        <v>1</v>
      </c>
      <c r="H383" s="5">
        <v>2</v>
      </c>
      <c r="I383" s="5" t="s">
        <v>2315</v>
      </c>
      <c r="J383" s="13" t="str">
        <f>IFERROR(IF(INDEX('11.1_Outliers-Generation'!$N$5:$N$500,MATCH($F383,'11.1_Outliers-Generation'!$F$5:$F$500,0))&lt;&gt;"N",
INDEX('11.1_Outliers-Generation'!J$5:J$500,MATCH($F383,'11.1_Outliers-Generation'!$F$5:$F$500,0)),""),"")</f>
        <v/>
      </c>
      <c r="K383" s="8" t="str">
        <f>IFERROR(IF(INDEX('11.1_Outliers-Generation'!$N$5:$N$500,MATCH($F383,'11.1_Outliers-Generation'!$F$5:$F$500,0))&lt;&gt;"N",
INDEX('11.1_Outliers-Generation'!K$5:K$500,MATCH($F383,'11.1_Outliers-Generation'!$F$5:$F$500,0)),""),"")</f>
        <v/>
      </c>
      <c r="L383" s="13" t="str">
        <f>IFERROR(IF(INDEX('11.1_Outliers-Generation'!$N$5:$N$500,MATCH($F383,'11.1_Outliers-Generation'!$F$5:$F$500,0))&lt;&gt;"N",
INDEX('11.1_Outliers-Generation'!L$5:L$500,MATCH($F383,'11.1_Outliers-Generation'!$F$5:$F$500,0)),""),"")</f>
        <v/>
      </c>
      <c r="M383" s="14">
        <f>IFERROR(IF(INDEX('11.2_Outliers-Collection_cov'!$N$5:$N$500,MATCH($F383,'11.2_Outliers-Collection_cov'!$F$5:$F$500,0))&lt;&gt;"N",
INDEX('11.2_Outliers-Collection_cov'!J$5:J$500,MATCH($F383,'11.2_Outliers-Collection_cov'!$F$5:$F$500,0)),""),"")</f>
        <v>100</v>
      </c>
      <c r="N383" s="8">
        <f>IFERROR(IF(INDEX('11.2_Outliers-Collection_cov'!$N$5:$N$500,MATCH($F383,'11.2_Outliers-Collection_cov'!$F$5:$F$500,0))&lt;&gt;"N",
INDEX('11.2_Outliers-Collection_cov'!K$5:K$500,MATCH($F383,'11.2_Outliers-Collection_cov'!$F$5:$F$500,0)),""),"")</f>
        <v>2019</v>
      </c>
      <c r="O383" s="13" t="str">
        <f>IFERROR(IF(INDEX('11.2_Outliers-Collection_cov'!$N$5:$N$500,MATCH($F383,'11.2_Outliers-Collection_cov'!$F$5:$F$500,0))&lt;&gt;"N",
INDEX('11.2_Outliers-Collection_cov'!L$5:L$500,MATCH($F383,'11.2_Outliers-Collection_cov'!$F$5:$F$500,0)),""),"")</f>
        <v>UNSD_010</v>
      </c>
      <c r="P383" s="14" t="str">
        <f>IFERROR(IF(INDEX('11.3_Outliers-Plastic'!$N$5:$N$500,MATCH($F383,'11.3_Outliers-Plastic'!$F$5:$F$500,0))&lt;&gt;"N",
INDEX('11.3_Outliers-Plastic'!J$5:J$500,MATCH($F383,'11.3_Outliers-Plastic'!$F$5:$F$500,0)),""),"")</f>
        <v/>
      </c>
      <c r="Q383" s="8" t="str">
        <f>IFERROR(IF(INDEX('11.3_Outliers-Plastic'!$N$5:$N$500,MATCH($F383,'11.3_Outliers-Plastic'!$F$5:$F$500,0))&lt;&gt;"N",
INDEX('11.3_Outliers-Plastic'!K$5:K$500,MATCH($F383,'11.3_Outliers-Plastic'!$F$5:$F$500,0)),""),"")</f>
        <v/>
      </c>
      <c r="R383" s="14" t="str">
        <f>IFERROR(IF(INDEX('11.3_Outliers-Plastic'!$N$5:$N$500,MATCH($F383,'11.3_Outliers-Plastic'!$F$5:$F$500,0))&lt;&gt;"N",
INDEX('11.3_Outliers-Plastic'!L$5:L$500,MATCH($F383,'11.3_Outliers-Plastic'!$F$5:$F$500,0)),""),"")</f>
        <v/>
      </c>
      <c r="S383" s="12"/>
      <c r="T383" s="5"/>
      <c r="U383" s="5" t="s">
        <v>1569</v>
      </c>
      <c r="V383" s="14">
        <f>IFERROR(IF(INDEX('11.5_Outliers-Other_recovery'!$N$5:$N$500,MATCH($F383,'11.5_Outliers-Other_recovery'!$F$5:$F$500,0))&lt;&gt;"N",
INDEX('11.5_Outliers-Other_recovery'!J$5:J$500,MATCH($F383,'11.5_Outliers-Other_recovery'!$F$5:$F$500,0)),""),"")</f>
        <v>0</v>
      </c>
      <c r="W383" s="8">
        <f>IFERROR(IF(INDEX('11.5_Outliers-Other_recovery'!$N$5:$N$500,MATCH($F383,'11.5_Outliers-Other_recovery'!$F$5:$F$500,0))&lt;&gt;"N",
INDEX('11.5_Outliers-Other_recovery'!K$5:K$500,MATCH($F383,'11.5_Outliers-Other_recovery'!$F$5:$F$500,0)),""),"")</f>
        <v>2019</v>
      </c>
      <c r="X383" s="14" t="str">
        <f>IFERROR(IF(INDEX('11.5_Outliers-Other_recovery'!$N$5:$N$500,MATCH($F383,'11.5_Outliers-Other_recovery'!$F$5:$F$500,0))&lt;&gt;"N",
INDEX('11.5_Outliers-Other_recovery'!L$5:L$500,MATCH($F383,'11.5_Outliers-Other_recovery'!$F$5:$F$500,0)),""),"")</f>
        <v>UNSD_010</v>
      </c>
      <c r="Y383" s="14">
        <f>IFERROR(IF(INDEX('11.4_Outliers-Formal_dry_recy'!$N$5:$N$500,MATCH($F383,'11.4_Outliers-Formal_dry_recy'!$F$5:$F$500,0))&lt;&gt;"N",
INDEX('11.4_Outliers-Formal_dry_recy'!J$5:J$500,MATCH($F383,'11.4_Outliers-Formal_dry_recy'!$F$5:$F$500,0)),""),"")</f>
        <v>0</v>
      </c>
      <c r="Z383" s="8">
        <f>IFERROR(IF(INDEX('11.4_Outliers-Formal_dry_recy'!$N$5:$N$500,MATCH($F383,'11.4_Outliers-Formal_dry_recy'!$F$5:$F$500,0))&lt;&gt;"N",
INDEX('11.4_Outliers-Formal_dry_recy'!K$5:K$500,MATCH($F383,'11.4_Outliers-Formal_dry_recy'!$F$5:$F$500,0)),""),"")</f>
        <v>2019</v>
      </c>
      <c r="AA383" s="14" t="str">
        <f>IFERROR(IF(INDEX('11.4_Outliers-Formal_dry_recy'!$N$5:$N$500,MATCH($F383,'11.4_Outliers-Formal_dry_recy'!$F$5:$F$500,0))&lt;&gt;"N",
INDEX('11.4_Outliers-Formal_dry_recy'!L$5:L$500,MATCH($F383,'11.4_Outliers-Formal_dry_recy'!$F$5:$F$500,0)),""),"")</f>
        <v>UNSD_010</v>
      </c>
      <c r="AB383" s="14">
        <f>IFERROR(IF(INDEX('11.6_Outliers-Incineration'!$N$5:$N$500,MATCH($F383,'11.6_Outliers-Incineration'!$F$5:$F$500,0))&lt;&gt;"N",
INDEX('11.6_Outliers-Incineration'!J$5:J$500,MATCH($F383,'11.6_Outliers-Incineration'!$F$5:$F$500,0)),""),"")</f>
        <v>0</v>
      </c>
      <c r="AC383" s="8">
        <f>IFERROR(IF(INDEX('11.6_Outliers-Incineration'!$N$5:$N$500,MATCH($F383,'11.6_Outliers-Incineration'!$F$5:$F$500,0))&lt;&gt;"N",
INDEX('11.6_Outliers-Incineration'!K$5:K$500,MATCH($F383,'11.6_Outliers-Incineration'!$F$5:$F$500,0)),""),"")</f>
        <v>2019</v>
      </c>
      <c r="AD383" s="14" t="str">
        <f>IFERROR(IF(INDEX('11.6_Outliers-Incineration'!$N$5:$N$500,MATCH($F383,'11.6_Outliers-Incineration'!$F$5:$F$500,0))&lt;&gt;"N",
INDEX('11.6_Outliers-Incineration'!L$5:L$500,MATCH($F383,'11.6_Outliers-Incineration'!$F$5:$F$500,0)),""),"")</f>
        <v>UNSD_010</v>
      </c>
      <c r="AE383" s="14">
        <v>100</v>
      </c>
      <c r="AF383" s="8">
        <v>2019</v>
      </c>
      <c r="AG383" s="14" t="s">
        <v>1986</v>
      </c>
      <c r="AI383" s="5"/>
      <c r="AJ383" s="5" t="s">
        <v>1569</v>
      </c>
      <c r="AK383" s="5">
        <f t="shared" si="5"/>
        <v>5</v>
      </c>
    </row>
    <row r="384" spans="1:37" x14ac:dyDescent="0.25">
      <c r="A384" s="5" t="s">
        <v>1987</v>
      </c>
      <c r="B384" s="5" t="s">
        <v>1067</v>
      </c>
      <c r="C384" s="5" t="s">
        <v>1066</v>
      </c>
      <c r="D384" s="5" t="s">
        <v>35</v>
      </c>
      <c r="E384" s="5" t="s">
        <v>2136</v>
      </c>
      <c r="F384" s="5" t="s">
        <v>2235</v>
      </c>
      <c r="G384" s="5">
        <v>1</v>
      </c>
      <c r="H384" s="5">
        <v>1</v>
      </c>
      <c r="I384" s="5" t="s">
        <v>2316</v>
      </c>
      <c r="J384" s="13">
        <f>IFERROR(IF(INDEX('11.1_Outliers-Generation'!$N$5:$N$500,MATCH($F384,'11.1_Outliers-Generation'!$F$5:$F$500,0))&lt;&gt;"N",
INDEX('11.1_Outliers-Generation'!J$5:J$500,MATCH($F384,'11.1_Outliers-Generation'!$F$5:$F$500,0)),""),"")</f>
        <v>0.81869236899024789</v>
      </c>
      <c r="K384" s="8">
        <f>IFERROR(IF(INDEX('11.1_Outliers-Generation'!$N$5:$N$500,MATCH($F384,'11.1_Outliers-Generation'!$F$5:$F$500,0))&lt;&gt;"N",
INDEX('11.1_Outliers-Generation'!K$5:K$500,MATCH($F384,'11.1_Outliers-Generation'!$F$5:$F$500,0)),""),"")</f>
        <v>2019</v>
      </c>
      <c r="L384" s="13" t="str">
        <f>IFERROR(IF(INDEX('11.1_Outliers-Generation'!$N$5:$N$500,MATCH($F384,'11.1_Outliers-Generation'!$F$5:$F$500,0))&lt;&gt;"N",
INDEX('11.1_Outliers-Generation'!L$5:L$500,MATCH($F384,'11.1_Outliers-Generation'!$F$5:$F$500,0)),""),"")</f>
        <v>UNSD_011</v>
      </c>
      <c r="M384" s="14">
        <f>IFERROR(IF(INDEX('11.2_Outliers-Collection_cov'!$N$5:$N$500,MATCH($F384,'11.2_Outliers-Collection_cov'!$F$5:$F$500,0))&lt;&gt;"N",
INDEX('11.2_Outliers-Collection_cov'!J$5:J$500,MATCH($F384,'11.2_Outliers-Collection_cov'!$F$5:$F$500,0)),""),"")</f>
        <v>100</v>
      </c>
      <c r="N384" s="8">
        <f>IFERROR(IF(INDEX('11.2_Outliers-Collection_cov'!$N$5:$N$500,MATCH($F384,'11.2_Outliers-Collection_cov'!$F$5:$F$500,0))&lt;&gt;"N",
INDEX('11.2_Outliers-Collection_cov'!K$5:K$500,MATCH($F384,'11.2_Outliers-Collection_cov'!$F$5:$F$500,0)),""),"")</f>
        <v>2019</v>
      </c>
      <c r="O384" s="13" t="str">
        <f>IFERROR(IF(INDEX('11.2_Outliers-Collection_cov'!$N$5:$N$500,MATCH($F384,'11.2_Outliers-Collection_cov'!$F$5:$F$500,0))&lt;&gt;"N",
INDEX('11.2_Outliers-Collection_cov'!L$5:L$500,MATCH($F384,'11.2_Outliers-Collection_cov'!$F$5:$F$500,0)),""),"")</f>
        <v>UNSD_011</v>
      </c>
      <c r="P384" s="14" t="str">
        <f>IFERROR(IF(INDEX('11.3_Outliers-Plastic'!$N$5:$N$500,MATCH($F384,'11.3_Outliers-Plastic'!$F$5:$F$500,0))&lt;&gt;"N",
INDEX('11.3_Outliers-Plastic'!J$5:J$500,MATCH($F384,'11.3_Outliers-Plastic'!$F$5:$F$500,0)),""),"")</f>
        <v/>
      </c>
      <c r="Q384" s="8" t="str">
        <f>IFERROR(IF(INDEX('11.3_Outliers-Plastic'!$N$5:$N$500,MATCH($F384,'11.3_Outliers-Plastic'!$F$5:$F$500,0))&lt;&gt;"N",
INDEX('11.3_Outliers-Plastic'!K$5:K$500,MATCH($F384,'11.3_Outliers-Plastic'!$F$5:$F$500,0)),""),"")</f>
        <v/>
      </c>
      <c r="R384" s="14" t="str">
        <f>IFERROR(IF(INDEX('11.3_Outliers-Plastic'!$N$5:$N$500,MATCH($F384,'11.3_Outliers-Plastic'!$F$5:$F$500,0))&lt;&gt;"N",
INDEX('11.3_Outliers-Plastic'!L$5:L$500,MATCH($F384,'11.3_Outliers-Plastic'!$F$5:$F$500,0)),""),"")</f>
        <v/>
      </c>
      <c r="S384" s="12"/>
      <c r="T384" s="5"/>
      <c r="U384" s="5" t="s">
        <v>1569</v>
      </c>
      <c r="V384" s="14">
        <f>IFERROR(IF(INDEX('11.5_Outliers-Other_recovery'!$N$5:$N$500,MATCH($F384,'11.5_Outliers-Other_recovery'!$F$5:$F$500,0))&lt;&gt;"N",
INDEX('11.5_Outliers-Other_recovery'!J$5:J$500,MATCH($F384,'11.5_Outliers-Other_recovery'!$F$5:$F$500,0)),""),"")</f>
        <v>0</v>
      </c>
      <c r="W384" s="8">
        <f>IFERROR(IF(INDEX('11.5_Outliers-Other_recovery'!$N$5:$N$500,MATCH($F384,'11.5_Outliers-Other_recovery'!$F$5:$F$500,0))&lt;&gt;"N",
INDEX('11.5_Outliers-Other_recovery'!K$5:K$500,MATCH($F384,'11.5_Outliers-Other_recovery'!$F$5:$F$500,0)),""),"")</f>
        <v>2019</v>
      </c>
      <c r="X384" s="14" t="str">
        <f>IFERROR(IF(INDEX('11.5_Outliers-Other_recovery'!$N$5:$N$500,MATCH($F384,'11.5_Outliers-Other_recovery'!$F$5:$F$500,0))&lt;&gt;"N",
INDEX('11.5_Outliers-Other_recovery'!L$5:L$500,MATCH($F384,'11.5_Outliers-Other_recovery'!$F$5:$F$500,0)),""),"")</f>
        <v>UNSD_011</v>
      </c>
      <c r="Y384" s="14">
        <f>IFERROR(IF(INDEX('11.4_Outliers-Formal_dry_recy'!$N$5:$N$500,MATCH($F384,'11.4_Outliers-Formal_dry_recy'!$F$5:$F$500,0))&lt;&gt;"N",
INDEX('11.4_Outliers-Formal_dry_recy'!J$5:J$500,MATCH($F384,'11.4_Outliers-Formal_dry_recy'!$F$5:$F$500,0)),""),"")</f>
        <v>0</v>
      </c>
      <c r="Z384" s="8">
        <f>IFERROR(IF(INDEX('11.4_Outliers-Formal_dry_recy'!$N$5:$N$500,MATCH($F384,'11.4_Outliers-Formal_dry_recy'!$F$5:$F$500,0))&lt;&gt;"N",
INDEX('11.4_Outliers-Formal_dry_recy'!K$5:K$500,MATCH($F384,'11.4_Outliers-Formal_dry_recy'!$F$5:$F$500,0)),""),"")</f>
        <v>2019</v>
      </c>
      <c r="AA384" s="14" t="str">
        <f>IFERROR(IF(INDEX('11.4_Outliers-Formal_dry_recy'!$N$5:$N$500,MATCH($F384,'11.4_Outliers-Formal_dry_recy'!$F$5:$F$500,0))&lt;&gt;"N",
INDEX('11.4_Outliers-Formal_dry_recy'!L$5:L$500,MATCH($F384,'11.4_Outliers-Formal_dry_recy'!$F$5:$F$500,0)),""),"")</f>
        <v>UNSD_011</v>
      </c>
      <c r="AB384" s="14">
        <f>IFERROR(IF(INDEX('11.6_Outliers-Incineration'!$N$5:$N$500,MATCH($F384,'11.6_Outliers-Incineration'!$F$5:$F$500,0))&lt;&gt;"N",
INDEX('11.6_Outliers-Incineration'!J$5:J$500,MATCH($F384,'11.6_Outliers-Incineration'!$F$5:$F$500,0)),""),"")</f>
        <v>0</v>
      </c>
      <c r="AC384" s="8">
        <f>IFERROR(IF(INDEX('11.6_Outliers-Incineration'!$N$5:$N$500,MATCH($F384,'11.6_Outliers-Incineration'!$F$5:$F$500,0))&lt;&gt;"N",
INDEX('11.6_Outliers-Incineration'!K$5:K$500,MATCH($F384,'11.6_Outliers-Incineration'!$F$5:$F$500,0)),""),"")</f>
        <v>2019</v>
      </c>
      <c r="AD384" s="14" t="str">
        <f>IFERROR(IF(INDEX('11.6_Outliers-Incineration'!$N$5:$N$500,MATCH($F384,'11.6_Outliers-Incineration'!$F$5:$F$500,0))&lt;&gt;"N",
INDEX('11.6_Outliers-Incineration'!L$5:L$500,MATCH($F384,'11.6_Outliers-Incineration'!$F$5:$F$500,0)),""),"")</f>
        <v>UNSD_011</v>
      </c>
      <c r="AE384" s="14">
        <v>100</v>
      </c>
      <c r="AF384" s="8">
        <v>2019</v>
      </c>
      <c r="AG384" s="14" t="s">
        <v>1987</v>
      </c>
      <c r="AI384" s="5"/>
      <c r="AJ384" s="5" t="s">
        <v>1569</v>
      </c>
      <c r="AK384" s="5">
        <f t="shared" si="5"/>
        <v>6</v>
      </c>
    </row>
    <row r="385" spans="1:37" x14ac:dyDescent="0.25">
      <c r="A385" s="5" t="s">
        <v>1989</v>
      </c>
      <c r="B385" s="5" t="s">
        <v>1074</v>
      </c>
      <c r="C385" s="5" t="s">
        <v>1073</v>
      </c>
      <c r="D385" s="5" t="s">
        <v>1038</v>
      </c>
      <c r="E385" s="5" t="s">
        <v>2137</v>
      </c>
      <c r="F385" s="5" t="s">
        <v>2236</v>
      </c>
      <c r="G385" s="5">
        <v>2</v>
      </c>
      <c r="H385" s="5">
        <v>1</v>
      </c>
      <c r="I385" s="5" t="s">
        <v>2318</v>
      </c>
      <c r="J385" s="13" t="str">
        <f>IFERROR(IF(INDEX('11.1_Outliers-Generation'!$N$5:$N$500,MATCH($F385,'11.1_Outliers-Generation'!$F$5:$F$500,0))&lt;&gt;"N",
INDEX('11.1_Outliers-Generation'!J$5:J$500,MATCH($F385,'11.1_Outliers-Generation'!$F$5:$F$500,0)),""),"")</f>
        <v/>
      </c>
      <c r="K385" s="8" t="str">
        <f>IFERROR(IF(INDEX('11.1_Outliers-Generation'!$N$5:$N$500,MATCH($F385,'11.1_Outliers-Generation'!$F$5:$F$500,0))&lt;&gt;"N",
INDEX('11.1_Outliers-Generation'!K$5:K$500,MATCH($F385,'11.1_Outliers-Generation'!$F$5:$F$500,0)),""),"")</f>
        <v/>
      </c>
      <c r="L385" s="13" t="str">
        <f>IFERROR(IF(INDEX('11.1_Outliers-Generation'!$N$5:$N$500,MATCH($F385,'11.1_Outliers-Generation'!$F$5:$F$500,0))&lt;&gt;"N",
INDEX('11.1_Outliers-Generation'!L$5:L$500,MATCH($F385,'11.1_Outliers-Generation'!$F$5:$F$500,0)),""),"")</f>
        <v/>
      </c>
      <c r="M385" s="14" t="str">
        <f>IFERROR(IF(INDEX('11.2_Outliers-Collection_cov'!$N$5:$N$500,MATCH($F385,'11.2_Outliers-Collection_cov'!$F$5:$F$500,0))&lt;&gt;"N",
INDEX('11.2_Outliers-Collection_cov'!J$5:J$500,MATCH($F385,'11.2_Outliers-Collection_cov'!$F$5:$F$500,0)),""),"")</f>
        <v/>
      </c>
      <c r="N385" s="8" t="str">
        <f>IFERROR(IF(INDEX('11.2_Outliers-Collection_cov'!$N$5:$N$500,MATCH($F385,'11.2_Outliers-Collection_cov'!$F$5:$F$500,0))&lt;&gt;"N",
INDEX('11.2_Outliers-Collection_cov'!K$5:K$500,MATCH($F385,'11.2_Outliers-Collection_cov'!$F$5:$F$500,0)),""),"")</f>
        <v/>
      </c>
      <c r="O385" s="13" t="str">
        <f>IFERROR(IF(INDEX('11.2_Outliers-Collection_cov'!$N$5:$N$500,MATCH($F385,'11.2_Outliers-Collection_cov'!$F$5:$F$500,0))&lt;&gt;"N",
INDEX('11.2_Outliers-Collection_cov'!L$5:L$500,MATCH($F385,'11.2_Outliers-Collection_cov'!$F$5:$F$500,0)),""),"")</f>
        <v/>
      </c>
      <c r="P385" s="14" t="str">
        <f>IFERROR(IF(INDEX('11.3_Outliers-Plastic'!$N$5:$N$500,MATCH($F385,'11.3_Outliers-Plastic'!$F$5:$F$500,0))&lt;&gt;"N",
INDEX('11.3_Outliers-Plastic'!J$5:J$500,MATCH($F385,'11.3_Outliers-Plastic'!$F$5:$F$500,0)),""),"")</f>
        <v/>
      </c>
      <c r="Q385" s="8" t="str">
        <f>IFERROR(IF(INDEX('11.3_Outliers-Plastic'!$N$5:$N$500,MATCH($F385,'11.3_Outliers-Plastic'!$F$5:$F$500,0))&lt;&gt;"N",
INDEX('11.3_Outliers-Plastic'!K$5:K$500,MATCH($F385,'11.3_Outliers-Plastic'!$F$5:$F$500,0)),""),"")</f>
        <v/>
      </c>
      <c r="R385" s="14" t="str">
        <f>IFERROR(IF(INDEX('11.3_Outliers-Plastic'!$N$5:$N$500,MATCH($F385,'11.3_Outliers-Plastic'!$F$5:$F$500,0))&lt;&gt;"N",
INDEX('11.3_Outliers-Plastic'!L$5:L$500,MATCH($F385,'11.3_Outliers-Plastic'!$F$5:$F$500,0)),""),"")</f>
        <v/>
      </c>
      <c r="S385" s="12"/>
      <c r="T385" s="5"/>
      <c r="U385" s="5" t="s">
        <v>1569</v>
      </c>
      <c r="V385" s="14">
        <f>IFERROR(IF(INDEX('11.5_Outliers-Other_recovery'!$N$5:$N$500,MATCH($F385,'11.5_Outliers-Other_recovery'!$F$5:$F$500,0))&lt;&gt;"N",
INDEX('11.5_Outliers-Other_recovery'!J$5:J$500,MATCH($F385,'11.5_Outliers-Other_recovery'!$F$5:$F$500,0)),""),"")</f>
        <v>0</v>
      </c>
      <c r="W385" s="8">
        <f>IFERROR(IF(INDEX('11.5_Outliers-Other_recovery'!$N$5:$N$500,MATCH($F385,'11.5_Outliers-Other_recovery'!$F$5:$F$500,0))&lt;&gt;"N",
INDEX('11.5_Outliers-Other_recovery'!K$5:K$500,MATCH($F385,'11.5_Outliers-Other_recovery'!$F$5:$F$500,0)),""),"")</f>
        <v>2017</v>
      </c>
      <c r="X385" s="14" t="str">
        <f>IFERROR(IF(INDEX('11.5_Outliers-Other_recovery'!$N$5:$N$500,MATCH($F385,'11.5_Outliers-Other_recovery'!$F$5:$F$500,0))&lt;&gt;"N",
INDEX('11.5_Outliers-Other_recovery'!L$5:L$500,MATCH($F385,'11.5_Outliers-Other_recovery'!$F$5:$F$500,0)),""),"")</f>
        <v>UNSD_013</v>
      </c>
      <c r="Y385" s="14">
        <f>IFERROR(IF(INDEX('11.4_Outliers-Formal_dry_recy'!$N$5:$N$500,MATCH($F385,'11.4_Outliers-Formal_dry_recy'!$F$5:$F$500,0))&lt;&gt;"N",
INDEX('11.4_Outliers-Formal_dry_recy'!J$5:J$500,MATCH($F385,'11.4_Outliers-Formal_dry_recy'!$F$5:$F$500,0)),""),"")</f>
        <v>0</v>
      </c>
      <c r="Z385" s="8">
        <f>IFERROR(IF(INDEX('11.4_Outliers-Formal_dry_recy'!$N$5:$N$500,MATCH($F385,'11.4_Outliers-Formal_dry_recy'!$F$5:$F$500,0))&lt;&gt;"N",
INDEX('11.4_Outliers-Formal_dry_recy'!K$5:K$500,MATCH($F385,'11.4_Outliers-Formal_dry_recy'!$F$5:$F$500,0)),""),"")</f>
        <v>2017</v>
      </c>
      <c r="AA385" s="14" t="str">
        <f>IFERROR(IF(INDEX('11.4_Outliers-Formal_dry_recy'!$N$5:$N$500,MATCH($F385,'11.4_Outliers-Formal_dry_recy'!$F$5:$F$500,0))&lt;&gt;"N",
INDEX('11.4_Outliers-Formal_dry_recy'!L$5:L$500,MATCH($F385,'11.4_Outliers-Formal_dry_recy'!$F$5:$F$500,0)),""),"")</f>
        <v>UNSD_013</v>
      </c>
      <c r="AB385" s="14">
        <f>IFERROR(IF(INDEX('11.6_Outliers-Incineration'!$N$5:$N$500,MATCH($F385,'11.6_Outliers-Incineration'!$F$5:$F$500,0))&lt;&gt;"N",
INDEX('11.6_Outliers-Incineration'!J$5:J$500,MATCH($F385,'11.6_Outliers-Incineration'!$F$5:$F$500,0)),""),"")</f>
        <v>0</v>
      </c>
      <c r="AC385" s="8">
        <f>IFERROR(IF(INDEX('11.6_Outliers-Incineration'!$N$5:$N$500,MATCH($F385,'11.6_Outliers-Incineration'!$F$5:$F$500,0))&lt;&gt;"N",
INDEX('11.6_Outliers-Incineration'!K$5:K$500,MATCH($F385,'11.6_Outliers-Incineration'!$F$5:$F$500,0)),""),"")</f>
        <v>2017</v>
      </c>
      <c r="AD385" s="14" t="str">
        <f>IFERROR(IF(INDEX('11.6_Outliers-Incineration'!$N$5:$N$500,MATCH($F385,'11.6_Outliers-Incineration'!$F$5:$F$500,0))&lt;&gt;"N",
INDEX('11.6_Outliers-Incineration'!L$5:L$500,MATCH($F385,'11.6_Outliers-Incineration'!$F$5:$F$500,0)),""),"")</f>
        <v>UNSD_013</v>
      </c>
      <c r="AE385" s="14">
        <v>0</v>
      </c>
      <c r="AF385" s="8">
        <v>2017</v>
      </c>
      <c r="AG385" s="14" t="s">
        <v>1989</v>
      </c>
      <c r="AI385" s="5"/>
      <c r="AJ385" s="5" t="s">
        <v>1569</v>
      </c>
      <c r="AK385" s="5">
        <f t="shared" si="5"/>
        <v>4</v>
      </c>
    </row>
    <row r="386" spans="1:37" x14ac:dyDescent="0.25">
      <c r="A386" s="5" t="s">
        <v>1990</v>
      </c>
      <c r="B386" s="5" t="s">
        <v>1074</v>
      </c>
      <c r="C386" s="5" t="s">
        <v>1073</v>
      </c>
      <c r="D386" s="5" t="s">
        <v>1038</v>
      </c>
      <c r="E386" s="5" t="s">
        <v>2138</v>
      </c>
      <c r="F386" s="5" t="s">
        <v>2237</v>
      </c>
      <c r="G386" s="5">
        <v>2</v>
      </c>
      <c r="H386" s="5">
        <v>1</v>
      </c>
      <c r="I386" s="5" t="s">
        <v>2319</v>
      </c>
      <c r="J386" s="13" t="str">
        <f>IFERROR(IF(INDEX('11.1_Outliers-Generation'!$N$5:$N$500,MATCH($F386,'11.1_Outliers-Generation'!$F$5:$F$500,0))&lt;&gt;"N",
INDEX('11.1_Outliers-Generation'!J$5:J$500,MATCH($F386,'11.1_Outliers-Generation'!$F$5:$F$500,0)),""),"")</f>
        <v/>
      </c>
      <c r="K386" s="8" t="str">
        <f>IFERROR(IF(INDEX('11.1_Outliers-Generation'!$N$5:$N$500,MATCH($F386,'11.1_Outliers-Generation'!$F$5:$F$500,0))&lt;&gt;"N",
INDEX('11.1_Outliers-Generation'!K$5:K$500,MATCH($F386,'11.1_Outliers-Generation'!$F$5:$F$500,0)),""),"")</f>
        <v/>
      </c>
      <c r="L386" s="13" t="str">
        <f>IFERROR(IF(INDEX('11.1_Outliers-Generation'!$N$5:$N$500,MATCH($F386,'11.1_Outliers-Generation'!$F$5:$F$500,0))&lt;&gt;"N",
INDEX('11.1_Outliers-Generation'!L$5:L$500,MATCH($F386,'11.1_Outliers-Generation'!$F$5:$F$500,0)),""),"")</f>
        <v/>
      </c>
      <c r="M386" s="14" t="str">
        <f>IFERROR(IF(INDEX('11.2_Outliers-Collection_cov'!$N$5:$N$500,MATCH($F386,'11.2_Outliers-Collection_cov'!$F$5:$F$500,0))&lt;&gt;"N",
INDEX('11.2_Outliers-Collection_cov'!J$5:J$500,MATCH($F386,'11.2_Outliers-Collection_cov'!$F$5:$F$500,0)),""),"")</f>
        <v/>
      </c>
      <c r="N386" s="8" t="str">
        <f>IFERROR(IF(INDEX('11.2_Outliers-Collection_cov'!$N$5:$N$500,MATCH($F386,'11.2_Outliers-Collection_cov'!$F$5:$F$500,0))&lt;&gt;"N",
INDEX('11.2_Outliers-Collection_cov'!K$5:K$500,MATCH($F386,'11.2_Outliers-Collection_cov'!$F$5:$F$500,0)),""),"")</f>
        <v/>
      </c>
      <c r="O386" s="13" t="str">
        <f>IFERROR(IF(INDEX('11.2_Outliers-Collection_cov'!$N$5:$N$500,MATCH($F386,'11.2_Outliers-Collection_cov'!$F$5:$F$500,0))&lt;&gt;"N",
INDEX('11.2_Outliers-Collection_cov'!L$5:L$500,MATCH($F386,'11.2_Outliers-Collection_cov'!$F$5:$F$500,0)),""),"")</f>
        <v/>
      </c>
      <c r="P386" s="14" t="str">
        <f>IFERROR(IF(INDEX('11.3_Outliers-Plastic'!$N$5:$N$500,MATCH($F386,'11.3_Outliers-Plastic'!$F$5:$F$500,0))&lt;&gt;"N",
INDEX('11.3_Outliers-Plastic'!J$5:J$500,MATCH($F386,'11.3_Outliers-Plastic'!$F$5:$F$500,0)),""),"")</f>
        <v/>
      </c>
      <c r="Q386" s="8" t="str">
        <f>IFERROR(IF(INDEX('11.3_Outliers-Plastic'!$N$5:$N$500,MATCH($F386,'11.3_Outliers-Plastic'!$F$5:$F$500,0))&lt;&gt;"N",
INDEX('11.3_Outliers-Plastic'!K$5:K$500,MATCH($F386,'11.3_Outliers-Plastic'!$F$5:$F$500,0)),""),"")</f>
        <v/>
      </c>
      <c r="R386" s="14" t="str">
        <f>IFERROR(IF(INDEX('11.3_Outliers-Plastic'!$N$5:$N$500,MATCH($F386,'11.3_Outliers-Plastic'!$F$5:$F$500,0))&lt;&gt;"N",
INDEX('11.3_Outliers-Plastic'!L$5:L$500,MATCH($F386,'11.3_Outliers-Plastic'!$F$5:$F$500,0)),""),"")</f>
        <v/>
      </c>
      <c r="S386" s="12"/>
      <c r="T386" s="5"/>
      <c r="U386" s="5" t="s">
        <v>1569</v>
      </c>
      <c r="V386" s="14">
        <f>IFERROR(IF(INDEX('11.5_Outliers-Other_recovery'!$N$5:$N$500,MATCH($F386,'11.5_Outliers-Other_recovery'!$F$5:$F$500,0))&lt;&gt;"N",
INDEX('11.5_Outliers-Other_recovery'!J$5:J$500,MATCH($F386,'11.5_Outliers-Other_recovery'!$F$5:$F$500,0)),""),"")</f>
        <v>0</v>
      </c>
      <c r="W386" s="8">
        <f>IFERROR(IF(INDEX('11.5_Outliers-Other_recovery'!$N$5:$N$500,MATCH($F386,'11.5_Outliers-Other_recovery'!$F$5:$F$500,0))&lt;&gt;"N",
INDEX('11.5_Outliers-Other_recovery'!K$5:K$500,MATCH($F386,'11.5_Outliers-Other_recovery'!$F$5:$F$500,0)),""),"")</f>
        <v>2017</v>
      </c>
      <c r="X386" s="14" t="str">
        <f>IFERROR(IF(INDEX('11.5_Outliers-Other_recovery'!$N$5:$N$500,MATCH($F386,'11.5_Outliers-Other_recovery'!$F$5:$F$500,0))&lt;&gt;"N",
INDEX('11.5_Outliers-Other_recovery'!L$5:L$500,MATCH($F386,'11.5_Outliers-Other_recovery'!$F$5:$F$500,0)),""),"")</f>
        <v>UNSD_014</v>
      </c>
      <c r="Y386" s="14">
        <f>IFERROR(IF(INDEX('11.4_Outliers-Formal_dry_recy'!$N$5:$N$500,MATCH($F386,'11.4_Outliers-Formal_dry_recy'!$F$5:$F$500,0))&lt;&gt;"N",
INDEX('11.4_Outliers-Formal_dry_recy'!J$5:J$500,MATCH($F386,'11.4_Outliers-Formal_dry_recy'!$F$5:$F$500,0)),""),"")</f>
        <v>0</v>
      </c>
      <c r="Z386" s="8">
        <f>IFERROR(IF(INDEX('11.4_Outliers-Formal_dry_recy'!$N$5:$N$500,MATCH($F386,'11.4_Outliers-Formal_dry_recy'!$F$5:$F$500,0))&lt;&gt;"N",
INDEX('11.4_Outliers-Formal_dry_recy'!K$5:K$500,MATCH($F386,'11.4_Outliers-Formal_dry_recy'!$F$5:$F$500,0)),""),"")</f>
        <v>2017</v>
      </c>
      <c r="AA386" s="14" t="str">
        <f>IFERROR(IF(INDEX('11.4_Outliers-Formal_dry_recy'!$N$5:$N$500,MATCH($F386,'11.4_Outliers-Formal_dry_recy'!$F$5:$F$500,0))&lt;&gt;"N",
INDEX('11.4_Outliers-Formal_dry_recy'!L$5:L$500,MATCH($F386,'11.4_Outliers-Formal_dry_recy'!$F$5:$F$500,0)),""),"")</f>
        <v>UNSD_014</v>
      </c>
      <c r="AB386" s="14">
        <f>IFERROR(IF(INDEX('11.6_Outliers-Incineration'!$N$5:$N$500,MATCH($F386,'11.6_Outliers-Incineration'!$F$5:$F$500,0))&lt;&gt;"N",
INDEX('11.6_Outliers-Incineration'!J$5:J$500,MATCH($F386,'11.6_Outliers-Incineration'!$F$5:$F$500,0)),""),"")</f>
        <v>0</v>
      </c>
      <c r="AC386" s="8">
        <f>IFERROR(IF(INDEX('11.6_Outliers-Incineration'!$N$5:$N$500,MATCH($F386,'11.6_Outliers-Incineration'!$F$5:$F$500,0))&lt;&gt;"N",
INDEX('11.6_Outliers-Incineration'!K$5:K$500,MATCH($F386,'11.6_Outliers-Incineration'!$F$5:$F$500,0)),""),"")</f>
        <v>2017</v>
      </c>
      <c r="AD386" s="14" t="str">
        <f>IFERROR(IF(INDEX('11.6_Outliers-Incineration'!$N$5:$N$500,MATCH($F386,'11.6_Outliers-Incineration'!$F$5:$F$500,0))&lt;&gt;"N",
INDEX('11.6_Outliers-Incineration'!L$5:L$500,MATCH($F386,'11.6_Outliers-Incineration'!$F$5:$F$500,0)),""),"")</f>
        <v>UNSD_014</v>
      </c>
      <c r="AE386" s="14">
        <v>0</v>
      </c>
      <c r="AF386" s="8">
        <v>2017</v>
      </c>
      <c r="AG386" s="14" t="s">
        <v>1990</v>
      </c>
      <c r="AI386" s="5"/>
      <c r="AJ386" s="5" t="s">
        <v>1569</v>
      </c>
      <c r="AK386" s="5">
        <f t="shared" si="5"/>
        <v>4</v>
      </c>
    </row>
    <row r="387" spans="1:37" x14ac:dyDescent="0.25">
      <c r="A387" s="5" t="s">
        <v>1993</v>
      </c>
      <c r="B387" s="5" t="s">
        <v>1095</v>
      </c>
      <c r="C387" s="5" t="s">
        <v>1094</v>
      </c>
      <c r="D387" s="5" t="s">
        <v>1038</v>
      </c>
      <c r="E387" s="5" t="s">
        <v>2139</v>
      </c>
      <c r="F387" s="5" t="s">
        <v>2239</v>
      </c>
      <c r="G387" s="5">
        <v>3</v>
      </c>
      <c r="H387" s="5">
        <v>1</v>
      </c>
      <c r="I387" s="5" t="s">
        <v>2322</v>
      </c>
      <c r="J387" s="13">
        <f>IFERROR(IF(INDEX('11.1_Outliers-Generation'!$N$5:$N$500,MATCH($F387,'11.1_Outliers-Generation'!$F$5:$F$500,0))&lt;&gt;"N",
INDEX('11.1_Outliers-Generation'!J$5:J$500,MATCH($F387,'11.1_Outliers-Generation'!$F$5:$F$500,0)),""),"")</f>
        <v>0.69224667693296238</v>
      </c>
      <c r="K387" s="8">
        <f>IFERROR(IF(INDEX('11.1_Outliers-Generation'!$N$5:$N$500,MATCH($F387,'11.1_Outliers-Generation'!$F$5:$F$500,0))&lt;&gt;"N",
INDEX('11.1_Outliers-Generation'!K$5:K$500,MATCH($F387,'11.1_Outliers-Generation'!$F$5:$F$500,0)),""),"")</f>
        <v>2009</v>
      </c>
      <c r="L387" s="13" t="str">
        <f>IFERROR(IF(INDEX('11.1_Outliers-Generation'!$N$5:$N$500,MATCH($F387,'11.1_Outliers-Generation'!$F$5:$F$500,0))&lt;&gt;"N",
INDEX('11.1_Outliers-Generation'!L$5:L$500,MATCH($F387,'11.1_Outliers-Generation'!$F$5:$F$500,0)),""),"")</f>
        <v>UNSD_018</v>
      </c>
      <c r="M387" s="14">
        <f>IFERROR(IF(INDEX('11.2_Outliers-Collection_cov'!$N$5:$N$500,MATCH($F387,'11.2_Outliers-Collection_cov'!$F$5:$F$500,0))&lt;&gt;"N",
INDEX('11.2_Outliers-Collection_cov'!J$5:J$500,MATCH($F387,'11.2_Outliers-Collection_cov'!$F$5:$F$500,0)),""),"")</f>
        <v>85</v>
      </c>
      <c r="N387" s="8">
        <f>IFERROR(IF(INDEX('11.2_Outliers-Collection_cov'!$N$5:$N$500,MATCH($F387,'11.2_Outliers-Collection_cov'!$F$5:$F$500,0))&lt;&gt;"N",
INDEX('11.2_Outliers-Collection_cov'!K$5:K$500,MATCH($F387,'11.2_Outliers-Collection_cov'!$F$5:$F$500,0)),""),"")</f>
        <v>2009</v>
      </c>
      <c r="O387" s="13" t="str">
        <f>IFERROR(IF(INDEX('11.2_Outliers-Collection_cov'!$N$5:$N$500,MATCH($F387,'11.2_Outliers-Collection_cov'!$F$5:$F$500,0))&lt;&gt;"N",
INDEX('11.2_Outliers-Collection_cov'!L$5:L$500,MATCH($F387,'11.2_Outliers-Collection_cov'!$F$5:$F$500,0)),""),"")</f>
        <v>UNSD_018</v>
      </c>
      <c r="P387" s="14" t="str">
        <f>IFERROR(IF(INDEX('11.3_Outliers-Plastic'!$N$5:$N$500,MATCH($F387,'11.3_Outliers-Plastic'!$F$5:$F$500,0))&lt;&gt;"N",
INDEX('11.3_Outliers-Plastic'!J$5:J$500,MATCH($F387,'11.3_Outliers-Plastic'!$F$5:$F$500,0)),""),"")</f>
        <v/>
      </c>
      <c r="Q387" s="8" t="str">
        <f>IFERROR(IF(INDEX('11.3_Outliers-Plastic'!$N$5:$N$500,MATCH($F387,'11.3_Outliers-Plastic'!$F$5:$F$500,0))&lt;&gt;"N",
INDEX('11.3_Outliers-Plastic'!K$5:K$500,MATCH($F387,'11.3_Outliers-Plastic'!$F$5:$F$500,0)),""),"")</f>
        <v/>
      </c>
      <c r="R387" s="14" t="str">
        <f>IFERROR(IF(INDEX('11.3_Outliers-Plastic'!$N$5:$N$500,MATCH($F387,'11.3_Outliers-Plastic'!$F$5:$F$500,0))&lt;&gt;"N",
INDEX('11.3_Outliers-Plastic'!L$5:L$500,MATCH($F387,'11.3_Outliers-Plastic'!$F$5:$F$500,0)),""),"")</f>
        <v/>
      </c>
      <c r="S387" s="12"/>
      <c r="T387" s="5"/>
      <c r="U387" s="5" t="s">
        <v>1569</v>
      </c>
      <c r="V387" s="14">
        <f>IFERROR(IF(INDEX('11.5_Outliers-Other_recovery'!$N$5:$N$500,MATCH($F387,'11.5_Outliers-Other_recovery'!$F$5:$F$500,0))&lt;&gt;"N",
INDEX('11.5_Outliers-Other_recovery'!J$5:J$500,MATCH($F387,'11.5_Outliers-Other_recovery'!$F$5:$F$500,0)),""),"")</f>
        <v>4.0293042292418075</v>
      </c>
      <c r="W387" s="8">
        <f>IFERROR(IF(INDEX('11.5_Outliers-Other_recovery'!$N$5:$N$500,MATCH($F387,'11.5_Outliers-Other_recovery'!$F$5:$F$500,0))&lt;&gt;"N",
INDEX('11.5_Outliers-Other_recovery'!K$5:K$500,MATCH($F387,'11.5_Outliers-Other_recovery'!$F$5:$F$500,0)),""),"")</f>
        <v>2009</v>
      </c>
      <c r="X387" s="14" t="str">
        <f>IFERROR(IF(INDEX('11.5_Outliers-Other_recovery'!$N$5:$N$500,MATCH($F387,'11.5_Outliers-Other_recovery'!$F$5:$F$500,0))&lt;&gt;"N",
INDEX('11.5_Outliers-Other_recovery'!L$5:L$500,MATCH($F387,'11.5_Outliers-Other_recovery'!$F$5:$F$500,0)),""),"")</f>
        <v>UNSD_018</v>
      </c>
      <c r="Y387" s="14">
        <f>IFERROR(IF(INDEX('11.4_Outliers-Formal_dry_recy'!$N$5:$N$500,MATCH($F387,'11.4_Outliers-Formal_dry_recy'!$F$5:$F$500,0))&lt;&gt;"N",
INDEX('11.4_Outliers-Formal_dry_recy'!J$5:J$500,MATCH($F387,'11.4_Outliers-Formal_dry_recy'!$F$5:$F$500,0)),""),"")</f>
        <v>0</v>
      </c>
      <c r="Z387" s="8">
        <f>IFERROR(IF(INDEX('11.4_Outliers-Formal_dry_recy'!$N$5:$N$500,MATCH($F387,'11.4_Outliers-Formal_dry_recy'!$F$5:$F$500,0))&lt;&gt;"N",
INDEX('11.4_Outliers-Formal_dry_recy'!K$5:K$500,MATCH($F387,'11.4_Outliers-Formal_dry_recy'!$F$5:$F$500,0)),""),"")</f>
        <v>2009</v>
      </c>
      <c r="AA387" s="14" t="str">
        <f>IFERROR(IF(INDEX('11.4_Outliers-Formal_dry_recy'!$N$5:$N$500,MATCH($F387,'11.4_Outliers-Formal_dry_recy'!$F$5:$F$500,0))&lt;&gt;"N",
INDEX('11.4_Outliers-Formal_dry_recy'!L$5:L$500,MATCH($F387,'11.4_Outliers-Formal_dry_recy'!$F$5:$F$500,0)),""),"")</f>
        <v>UNSD_018</v>
      </c>
      <c r="AB387" s="14">
        <f>IFERROR(IF(INDEX('11.6_Outliers-Incineration'!$N$5:$N$500,MATCH($F387,'11.6_Outliers-Incineration'!$F$5:$F$500,0))&lt;&gt;"N",
INDEX('11.6_Outliers-Incineration'!J$5:J$500,MATCH($F387,'11.6_Outliers-Incineration'!$F$5:$F$500,0)),""),"")</f>
        <v>0</v>
      </c>
      <c r="AC387" s="8">
        <f>IFERROR(IF(INDEX('11.6_Outliers-Incineration'!$N$5:$N$500,MATCH($F387,'11.6_Outliers-Incineration'!$F$5:$F$500,0))&lt;&gt;"N",
INDEX('11.6_Outliers-Incineration'!K$5:K$500,MATCH($F387,'11.6_Outliers-Incineration'!$F$5:$F$500,0)),""),"")</f>
        <v>2009</v>
      </c>
      <c r="AD387" s="14" t="str">
        <f>IFERROR(IF(INDEX('11.6_Outliers-Incineration'!$N$5:$N$500,MATCH($F387,'11.6_Outliers-Incineration'!$F$5:$F$500,0))&lt;&gt;"N",
INDEX('11.6_Outliers-Incineration'!L$5:L$500,MATCH($F387,'11.6_Outliers-Incineration'!$F$5:$F$500,0)),""),"")</f>
        <v>UNSD_018</v>
      </c>
      <c r="AE387" s="14">
        <v>100</v>
      </c>
      <c r="AF387" s="8">
        <v>2009</v>
      </c>
      <c r="AG387" s="14" t="s">
        <v>1993</v>
      </c>
      <c r="AI387" s="5"/>
      <c r="AJ387" s="5" t="s">
        <v>1569</v>
      </c>
      <c r="AK387" s="5">
        <f t="shared" si="5"/>
        <v>6</v>
      </c>
    </row>
    <row r="388" spans="1:37" x14ac:dyDescent="0.25">
      <c r="A388" s="5" t="s">
        <v>1996</v>
      </c>
      <c r="B388" s="5" t="s">
        <v>1103</v>
      </c>
      <c r="C388" s="5" t="s">
        <v>1102</v>
      </c>
      <c r="D388" s="5" t="s">
        <v>1038</v>
      </c>
      <c r="E388" s="5" t="s">
        <v>2140</v>
      </c>
      <c r="F388" s="5" t="s">
        <v>2240</v>
      </c>
      <c r="G388" s="5">
        <v>1</v>
      </c>
      <c r="H388" s="5">
        <v>1</v>
      </c>
      <c r="I388" s="5" t="s">
        <v>2325</v>
      </c>
      <c r="J388" s="13" t="str">
        <f>IFERROR(IF(INDEX('11.1_Outliers-Generation'!$N$5:$N$500,MATCH($F388,'11.1_Outliers-Generation'!$F$5:$F$500,0))&lt;&gt;"N",
INDEX('11.1_Outliers-Generation'!J$5:J$500,MATCH($F388,'11.1_Outliers-Generation'!$F$5:$F$500,0)),""),"")</f>
        <v/>
      </c>
      <c r="K388" s="8" t="str">
        <f>IFERROR(IF(INDEX('11.1_Outliers-Generation'!$N$5:$N$500,MATCH($F388,'11.1_Outliers-Generation'!$F$5:$F$500,0))&lt;&gt;"N",
INDEX('11.1_Outliers-Generation'!K$5:K$500,MATCH($F388,'11.1_Outliers-Generation'!$F$5:$F$500,0)),""),"")</f>
        <v/>
      </c>
      <c r="L388" s="13" t="str">
        <f>IFERROR(IF(INDEX('11.1_Outliers-Generation'!$N$5:$N$500,MATCH($F388,'11.1_Outliers-Generation'!$F$5:$F$500,0))&lt;&gt;"N",
INDEX('11.1_Outliers-Generation'!L$5:L$500,MATCH($F388,'11.1_Outliers-Generation'!$F$5:$F$500,0)),""),"")</f>
        <v/>
      </c>
      <c r="M388" s="14">
        <f>IFERROR(IF(INDEX('11.2_Outliers-Collection_cov'!$N$5:$N$500,MATCH($F388,'11.2_Outliers-Collection_cov'!$F$5:$F$500,0))&lt;&gt;"N",
INDEX('11.2_Outliers-Collection_cov'!J$5:J$500,MATCH($F388,'11.2_Outliers-Collection_cov'!$F$5:$F$500,0)),""),"")</f>
        <v>100</v>
      </c>
      <c r="N388" s="8">
        <f>IFERROR(IF(INDEX('11.2_Outliers-Collection_cov'!$N$5:$N$500,MATCH($F388,'11.2_Outliers-Collection_cov'!$F$5:$F$500,0))&lt;&gt;"N",
INDEX('11.2_Outliers-Collection_cov'!K$5:K$500,MATCH($F388,'11.2_Outliers-Collection_cov'!$F$5:$F$500,0)),""),"")</f>
        <v>2017</v>
      </c>
      <c r="O388" s="13" t="str">
        <f>IFERROR(IF(INDEX('11.2_Outliers-Collection_cov'!$N$5:$N$500,MATCH($F388,'11.2_Outliers-Collection_cov'!$F$5:$F$500,0))&lt;&gt;"N",
INDEX('11.2_Outliers-Collection_cov'!L$5:L$500,MATCH($F388,'11.2_Outliers-Collection_cov'!$F$5:$F$500,0)),""),"")</f>
        <v>UNSD_021</v>
      </c>
      <c r="P388" s="14" t="str">
        <f>IFERROR(IF(INDEX('11.3_Outliers-Plastic'!$N$5:$N$500,MATCH($F388,'11.3_Outliers-Plastic'!$F$5:$F$500,0))&lt;&gt;"N",
INDEX('11.3_Outliers-Plastic'!J$5:J$500,MATCH($F388,'11.3_Outliers-Plastic'!$F$5:$F$500,0)),""),"")</f>
        <v/>
      </c>
      <c r="Q388" s="8" t="str">
        <f>IFERROR(IF(INDEX('11.3_Outliers-Plastic'!$N$5:$N$500,MATCH($F388,'11.3_Outliers-Plastic'!$F$5:$F$500,0))&lt;&gt;"N",
INDEX('11.3_Outliers-Plastic'!K$5:K$500,MATCH($F388,'11.3_Outliers-Plastic'!$F$5:$F$500,0)),""),"")</f>
        <v/>
      </c>
      <c r="R388" s="14" t="str">
        <f>IFERROR(IF(INDEX('11.3_Outliers-Plastic'!$N$5:$N$500,MATCH($F388,'11.3_Outliers-Plastic'!$F$5:$F$500,0))&lt;&gt;"N",
INDEX('11.3_Outliers-Plastic'!L$5:L$500,MATCH($F388,'11.3_Outliers-Plastic'!$F$5:$F$500,0)),""),"")</f>
        <v/>
      </c>
      <c r="S388" s="12"/>
      <c r="T388" s="5"/>
      <c r="U388" s="5" t="s">
        <v>1569</v>
      </c>
      <c r="V388" s="14">
        <f>IFERROR(IF(INDEX('11.5_Outliers-Other_recovery'!$N$5:$N$500,MATCH($F388,'11.5_Outliers-Other_recovery'!$F$5:$F$500,0))&lt;&gt;"N",
INDEX('11.5_Outliers-Other_recovery'!J$5:J$500,MATCH($F388,'11.5_Outliers-Other_recovery'!$F$5:$F$500,0)),""),"")</f>
        <v>0</v>
      </c>
      <c r="W388" s="8">
        <f>IFERROR(IF(INDEX('11.5_Outliers-Other_recovery'!$N$5:$N$500,MATCH($F388,'11.5_Outliers-Other_recovery'!$F$5:$F$500,0))&lt;&gt;"N",
INDEX('11.5_Outliers-Other_recovery'!K$5:K$500,MATCH($F388,'11.5_Outliers-Other_recovery'!$F$5:$F$500,0)),""),"")</f>
        <v>2017</v>
      </c>
      <c r="X388" s="14" t="str">
        <f>IFERROR(IF(INDEX('11.5_Outliers-Other_recovery'!$N$5:$N$500,MATCH($F388,'11.5_Outliers-Other_recovery'!$F$5:$F$500,0))&lt;&gt;"N",
INDEX('11.5_Outliers-Other_recovery'!L$5:L$500,MATCH($F388,'11.5_Outliers-Other_recovery'!$F$5:$F$500,0)),""),"")</f>
        <v>UNSD_021</v>
      </c>
      <c r="Y388" s="14">
        <f>IFERROR(IF(INDEX('11.4_Outliers-Formal_dry_recy'!$N$5:$N$500,MATCH($F388,'11.4_Outliers-Formal_dry_recy'!$F$5:$F$500,0))&lt;&gt;"N",
INDEX('11.4_Outliers-Formal_dry_recy'!J$5:J$500,MATCH($F388,'11.4_Outliers-Formal_dry_recy'!$F$5:$F$500,0)),""),"")</f>
        <v>0</v>
      </c>
      <c r="Z388" s="8">
        <f>IFERROR(IF(INDEX('11.4_Outliers-Formal_dry_recy'!$N$5:$N$500,MATCH($F388,'11.4_Outliers-Formal_dry_recy'!$F$5:$F$500,0))&lt;&gt;"N",
INDEX('11.4_Outliers-Formal_dry_recy'!K$5:K$500,MATCH($F388,'11.4_Outliers-Formal_dry_recy'!$F$5:$F$500,0)),""),"")</f>
        <v>2017</v>
      </c>
      <c r="AA388" s="14" t="str">
        <f>IFERROR(IF(INDEX('11.4_Outliers-Formal_dry_recy'!$N$5:$N$500,MATCH($F388,'11.4_Outliers-Formal_dry_recy'!$F$5:$F$500,0))&lt;&gt;"N",
INDEX('11.4_Outliers-Formal_dry_recy'!L$5:L$500,MATCH($F388,'11.4_Outliers-Formal_dry_recy'!$F$5:$F$500,0)),""),"")</f>
        <v>UNSD_021</v>
      </c>
      <c r="AB388" s="14">
        <f>IFERROR(IF(INDEX('11.6_Outliers-Incineration'!$N$5:$N$500,MATCH($F388,'11.6_Outliers-Incineration'!$F$5:$F$500,0))&lt;&gt;"N",
INDEX('11.6_Outliers-Incineration'!J$5:J$500,MATCH($F388,'11.6_Outliers-Incineration'!$F$5:$F$500,0)),""),"")</f>
        <v>0</v>
      </c>
      <c r="AC388" s="8">
        <f>IFERROR(IF(INDEX('11.6_Outliers-Incineration'!$N$5:$N$500,MATCH($F388,'11.6_Outliers-Incineration'!$F$5:$F$500,0))&lt;&gt;"N",
INDEX('11.6_Outliers-Incineration'!K$5:K$500,MATCH($F388,'11.6_Outliers-Incineration'!$F$5:$F$500,0)),""),"")</f>
        <v>2017</v>
      </c>
      <c r="AD388" s="14" t="str">
        <f>IFERROR(IF(INDEX('11.6_Outliers-Incineration'!$N$5:$N$500,MATCH($F388,'11.6_Outliers-Incineration'!$F$5:$F$500,0))&lt;&gt;"N",
INDEX('11.6_Outliers-Incineration'!L$5:L$500,MATCH($F388,'11.6_Outliers-Incineration'!$F$5:$F$500,0)),""),"")</f>
        <v>UNSD_021</v>
      </c>
      <c r="AE388" s="14">
        <v>0</v>
      </c>
      <c r="AF388" s="8">
        <v>2017</v>
      </c>
      <c r="AG388" s="14" t="s">
        <v>1996</v>
      </c>
      <c r="AI388" s="5"/>
      <c r="AJ388" s="5" t="s">
        <v>1569</v>
      </c>
      <c r="AK388" s="5">
        <f t="shared" si="5"/>
        <v>5</v>
      </c>
    </row>
    <row r="389" spans="1:37" x14ac:dyDescent="0.25">
      <c r="A389" s="5" t="s">
        <v>1998</v>
      </c>
      <c r="B389" s="5" t="s">
        <v>1108</v>
      </c>
      <c r="C389" s="5" t="s">
        <v>1107</v>
      </c>
      <c r="D389" s="5" t="s">
        <v>1038</v>
      </c>
      <c r="E389" s="5" t="s">
        <v>2142</v>
      </c>
      <c r="F389" s="5" t="s">
        <v>2241</v>
      </c>
      <c r="G389" s="5">
        <v>2</v>
      </c>
      <c r="H389" s="5">
        <v>1</v>
      </c>
      <c r="I389" s="5" t="s">
        <v>2326</v>
      </c>
      <c r="J389" s="13">
        <f>IFERROR(IF(INDEX('11.1_Outliers-Generation'!$N$5:$N$500,MATCH($F389,'11.1_Outliers-Generation'!$F$5:$F$500,0))&lt;&gt;"N",
INDEX('11.1_Outliers-Generation'!J$5:J$500,MATCH($F389,'11.1_Outliers-Generation'!$F$5:$F$500,0)),""),"")</f>
        <v>0.91417698239510647</v>
      </c>
      <c r="K389" s="8">
        <f>IFERROR(IF(INDEX('11.1_Outliers-Generation'!$N$5:$N$500,MATCH($F389,'11.1_Outliers-Generation'!$F$5:$F$500,0))&lt;&gt;"N",
INDEX('11.1_Outliers-Generation'!K$5:K$500,MATCH($F389,'11.1_Outliers-Generation'!$F$5:$F$500,0)),""),"")</f>
        <v>2012</v>
      </c>
      <c r="L389" s="13" t="str">
        <f>IFERROR(IF(INDEX('11.1_Outliers-Generation'!$N$5:$N$500,MATCH($F389,'11.1_Outliers-Generation'!$F$5:$F$500,0))&lt;&gt;"N",
INDEX('11.1_Outliers-Generation'!L$5:L$500,MATCH($F389,'11.1_Outliers-Generation'!$F$5:$F$500,0)),""),"")</f>
        <v>UNSD_023</v>
      </c>
      <c r="M389" s="14">
        <f>IFERROR(IF(INDEX('11.2_Outliers-Collection_cov'!$N$5:$N$500,MATCH($F389,'11.2_Outliers-Collection_cov'!$F$5:$F$500,0))&lt;&gt;"N",
INDEX('11.2_Outliers-Collection_cov'!J$5:J$500,MATCH($F389,'11.2_Outliers-Collection_cov'!$F$5:$F$500,0)),""),"")</f>
        <v>96.699996948242202</v>
      </c>
      <c r="N389" s="8">
        <f>IFERROR(IF(INDEX('11.2_Outliers-Collection_cov'!$N$5:$N$500,MATCH($F389,'11.2_Outliers-Collection_cov'!$F$5:$F$500,0))&lt;&gt;"N",
INDEX('11.2_Outliers-Collection_cov'!K$5:K$500,MATCH($F389,'11.2_Outliers-Collection_cov'!$F$5:$F$500,0)),""),"")</f>
        <v>2015</v>
      </c>
      <c r="O389" s="13" t="str">
        <f>IFERROR(IF(INDEX('11.2_Outliers-Collection_cov'!$N$5:$N$500,MATCH($F389,'11.2_Outliers-Collection_cov'!$F$5:$F$500,0))&lt;&gt;"N",
INDEX('11.2_Outliers-Collection_cov'!L$5:L$500,MATCH($F389,'11.2_Outliers-Collection_cov'!$F$5:$F$500,0)),""),"")</f>
        <v>UNSD_023</v>
      </c>
      <c r="P389" s="14" t="str">
        <f>IFERROR(IF(INDEX('11.3_Outliers-Plastic'!$N$5:$N$500,MATCH($F389,'11.3_Outliers-Plastic'!$F$5:$F$500,0))&lt;&gt;"N",
INDEX('11.3_Outliers-Plastic'!J$5:J$500,MATCH($F389,'11.3_Outliers-Plastic'!$F$5:$F$500,0)),""),"")</f>
        <v/>
      </c>
      <c r="Q389" s="8" t="str">
        <f>IFERROR(IF(INDEX('11.3_Outliers-Plastic'!$N$5:$N$500,MATCH($F389,'11.3_Outliers-Plastic'!$F$5:$F$500,0))&lt;&gt;"N",
INDEX('11.3_Outliers-Plastic'!K$5:K$500,MATCH($F389,'11.3_Outliers-Plastic'!$F$5:$F$500,0)),""),"")</f>
        <v/>
      </c>
      <c r="R389" s="14" t="str">
        <f>IFERROR(IF(INDEX('11.3_Outliers-Plastic'!$N$5:$N$500,MATCH($F389,'11.3_Outliers-Plastic'!$F$5:$F$500,0))&lt;&gt;"N",
INDEX('11.3_Outliers-Plastic'!L$5:L$500,MATCH($F389,'11.3_Outliers-Plastic'!$F$5:$F$500,0)),""),"")</f>
        <v/>
      </c>
      <c r="S389" s="12"/>
      <c r="T389" s="5"/>
      <c r="U389" s="5" t="s">
        <v>1569</v>
      </c>
      <c r="V389" s="14">
        <f>IFERROR(IF(INDEX('11.5_Outliers-Other_recovery'!$N$5:$N$500,MATCH($F389,'11.5_Outliers-Other_recovery'!$F$5:$F$500,0))&lt;&gt;"N",
INDEX('11.5_Outliers-Other_recovery'!J$5:J$500,MATCH($F389,'11.5_Outliers-Other_recovery'!$F$5:$F$500,0)),""),"")</f>
        <v>1.0442565429892739E-2</v>
      </c>
      <c r="W389" s="8">
        <f>IFERROR(IF(INDEX('11.5_Outliers-Other_recovery'!$N$5:$N$500,MATCH($F389,'11.5_Outliers-Other_recovery'!$F$5:$F$500,0))&lt;&gt;"N",
INDEX('11.5_Outliers-Other_recovery'!K$5:K$500,MATCH($F389,'11.5_Outliers-Other_recovery'!$F$5:$F$500,0)),""),"")</f>
        <v>2009</v>
      </c>
      <c r="X389" s="14" t="str">
        <f>IFERROR(IF(INDEX('11.5_Outliers-Other_recovery'!$N$5:$N$500,MATCH($F389,'11.5_Outliers-Other_recovery'!$F$5:$F$500,0))&lt;&gt;"N",
INDEX('11.5_Outliers-Other_recovery'!L$5:L$500,MATCH($F389,'11.5_Outliers-Other_recovery'!$F$5:$F$500,0)),""),"")</f>
        <v>UNSD_023</v>
      </c>
      <c r="Y389" s="14">
        <f>IFERROR(IF(INDEX('11.4_Outliers-Formal_dry_recy'!$N$5:$N$500,MATCH($F389,'11.4_Outliers-Formal_dry_recy'!$F$5:$F$500,0))&lt;&gt;"N",
INDEX('11.4_Outliers-Formal_dry_recy'!J$5:J$500,MATCH($F389,'11.4_Outliers-Formal_dry_recy'!$F$5:$F$500,0)),""),"")</f>
        <v>0</v>
      </c>
      <c r="Z389" s="8">
        <f>IFERROR(IF(INDEX('11.4_Outliers-Formal_dry_recy'!$N$5:$N$500,MATCH($F389,'11.4_Outliers-Formal_dry_recy'!$F$5:$F$500,0))&lt;&gt;"N",
INDEX('11.4_Outliers-Formal_dry_recy'!K$5:K$500,MATCH($F389,'11.4_Outliers-Formal_dry_recy'!$F$5:$F$500,0)),""),"")</f>
        <v>2012</v>
      </c>
      <c r="AA389" s="14" t="str">
        <f>IFERROR(IF(INDEX('11.4_Outliers-Formal_dry_recy'!$N$5:$N$500,MATCH($F389,'11.4_Outliers-Formal_dry_recy'!$F$5:$F$500,0))&lt;&gt;"N",
INDEX('11.4_Outliers-Formal_dry_recy'!L$5:L$500,MATCH($F389,'11.4_Outliers-Formal_dry_recy'!$F$5:$F$500,0)),""),"")</f>
        <v>UNSD_023</v>
      </c>
      <c r="AB389" s="14" t="str">
        <f>IFERROR(IF(INDEX('11.6_Outliers-Incineration'!$N$5:$N$500,MATCH($F389,'11.6_Outliers-Incineration'!$F$5:$F$500,0))&lt;&gt;"N",
INDEX('11.6_Outliers-Incineration'!J$5:J$500,MATCH($F389,'11.6_Outliers-Incineration'!$F$5:$F$500,0)),""),"")</f>
        <v/>
      </c>
      <c r="AC389" s="8" t="str">
        <f>IFERROR(IF(INDEX('11.6_Outliers-Incineration'!$N$5:$N$500,MATCH($F389,'11.6_Outliers-Incineration'!$F$5:$F$500,0))&lt;&gt;"N",
INDEX('11.6_Outliers-Incineration'!K$5:K$500,MATCH($F389,'11.6_Outliers-Incineration'!$F$5:$F$500,0)),""),"")</f>
        <v/>
      </c>
      <c r="AD389" s="14" t="str">
        <f>IFERROR(IF(INDEX('11.6_Outliers-Incineration'!$N$5:$N$500,MATCH($F389,'11.6_Outliers-Incineration'!$F$5:$F$500,0))&lt;&gt;"N",
INDEX('11.6_Outliers-Incineration'!L$5:L$500,MATCH($F389,'11.6_Outliers-Incineration'!$F$5:$F$500,0)),""),"")</f>
        <v/>
      </c>
      <c r="AE389" s="14">
        <v>0</v>
      </c>
      <c r="AF389" s="8">
        <v>2012</v>
      </c>
      <c r="AG389" s="14" t="s">
        <v>1998</v>
      </c>
      <c r="AI389" s="5"/>
      <c r="AJ389" s="5" t="s">
        <v>1569</v>
      </c>
      <c r="AK389" s="5">
        <f t="shared" ref="AK389:AK451" si="6">COUNT(AH389,AE389,AB389,Y389,V389,S389,P389,M389,J389)</f>
        <v>5</v>
      </c>
    </row>
    <row r="390" spans="1:37" x14ac:dyDescent="0.25">
      <c r="A390" s="5" t="s">
        <v>2001</v>
      </c>
      <c r="B390" s="5" t="s">
        <v>1108</v>
      </c>
      <c r="C390" s="5" t="s">
        <v>1107</v>
      </c>
      <c r="D390" s="5" t="s">
        <v>1038</v>
      </c>
      <c r="E390" s="5" t="s">
        <v>2145</v>
      </c>
      <c r="F390" s="5" t="s">
        <v>3213</v>
      </c>
      <c r="G390" s="5">
        <v>2</v>
      </c>
      <c r="H390" s="5">
        <v>1</v>
      </c>
      <c r="I390" s="5" t="s">
        <v>2326</v>
      </c>
      <c r="J390" s="13">
        <f>IFERROR(IF(INDEX('11.1_Outliers-Generation'!$N$5:$N$500,MATCH($F390,'11.1_Outliers-Generation'!$F$5:$F$500,0))&lt;&gt;"N",
INDEX('11.1_Outliers-Generation'!J$5:J$500,MATCH($F390,'11.1_Outliers-Generation'!$F$5:$F$500,0)),""),"")</f>
        <v>1.1189658986876023</v>
      </c>
      <c r="K390" s="8">
        <f>IFERROR(IF(INDEX('11.1_Outliers-Generation'!$N$5:$N$500,MATCH($F390,'11.1_Outliers-Generation'!$F$5:$F$500,0))&lt;&gt;"N",
INDEX('11.1_Outliers-Generation'!K$5:K$500,MATCH($F390,'11.1_Outliers-Generation'!$F$5:$F$500,0)),""),"")</f>
        <v>2014</v>
      </c>
      <c r="L390" s="13" t="str">
        <f>IFERROR(IF(INDEX('11.1_Outliers-Generation'!$N$5:$N$500,MATCH($F390,'11.1_Outliers-Generation'!$F$5:$F$500,0))&lt;&gt;"N",
INDEX('11.1_Outliers-Generation'!L$5:L$500,MATCH($F390,'11.1_Outliers-Generation'!$F$5:$F$500,0)),""),"")</f>
        <v>UNSD_026</v>
      </c>
      <c r="M390" s="14">
        <f>IFERROR(IF(INDEX('11.2_Outliers-Collection_cov'!$N$5:$N$500,MATCH($F390,'11.2_Outliers-Collection_cov'!$F$5:$F$500,0))&lt;&gt;"N",
INDEX('11.2_Outliers-Collection_cov'!J$5:J$500,MATCH($F390,'11.2_Outliers-Collection_cov'!$F$5:$F$500,0)),""),"")</f>
        <v>100</v>
      </c>
      <c r="N390" s="8">
        <f>IFERROR(IF(INDEX('11.2_Outliers-Collection_cov'!$N$5:$N$500,MATCH($F390,'11.2_Outliers-Collection_cov'!$F$5:$F$500,0))&lt;&gt;"N",
INDEX('11.2_Outliers-Collection_cov'!K$5:K$500,MATCH($F390,'11.2_Outliers-Collection_cov'!$F$5:$F$500,0)),""),"")</f>
        <v>2015</v>
      </c>
      <c r="O390" s="13" t="str">
        <f>IFERROR(IF(INDEX('11.2_Outliers-Collection_cov'!$N$5:$N$500,MATCH($F390,'11.2_Outliers-Collection_cov'!$F$5:$F$500,0))&lt;&gt;"N",
INDEX('11.2_Outliers-Collection_cov'!L$5:L$500,MATCH($F390,'11.2_Outliers-Collection_cov'!$F$5:$F$500,0)),""),"")</f>
        <v>UNSD_026</v>
      </c>
      <c r="P390" s="14" t="str">
        <f>IFERROR(IF(INDEX('11.3_Outliers-Plastic'!$N$5:$N$500,MATCH($F390,'11.3_Outliers-Plastic'!$F$5:$F$500,0))&lt;&gt;"N",
INDEX('11.3_Outliers-Plastic'!J$5:J$500,MATCH($F390,'11.3_Outliers-Plastic'!$F$5:$F$500,0)),""),"")</f>
        <v/>
      </c>
      <c r="Q390" s="8" t="str">
        <f>IFERROR(IF(INDEX('11.3_Outliers-Plastic'!$N$5:$N$500,MATCH($F390,'11.3_Outliers-Plastic'!$F$5:$F$500,0))&lt;&gt;"N",
INDEX('11.3_Outliers-Plastic'!K$5:K$500,MATCH($F390,'11.3_Outliers-Plastic'!$F$5:$F$500,0)),""),"")</f>
        <v/>
      </c>
      <c r="R390" s="14" t="str">
        <f>IFERROR(IF(INDEX('11.3_Outliers-Plastic'!$N$5:$N$500,MATCH($F390,'11.3_Outliers-Plastic'!$F$5:$F$500,0))&lt;&gt;"N",
INDEX('11.3_Outliers-Plastic'!L$5:L$500,MATCH($F390,'11.3_Outliers-Plastic'!$F$5:$F$500,0)),""),"")</f>
        <v/>
      </c>
      <c r="S390" s="12"/>
      <c r="T390" s="5"/>
      <c r="U390" s="5" t="s">
        <v>1569</v>
      </c>
      <c r="V390" s="14">
        <f>IFERROR(IF(INDEX('11.5_Outliers-Other_recovery'!$N$5:$N$500,MATCH($F390,'11.5_Outliers-Other_recovery'!$F$5:$F$500,0))&lt;&gt;"N",
INDEX('11.5_Outliers-Other_recovery'!J$5:J$500,MATCH($F390,'11.5_Outliers-Other_recovery'!$F$5:$F$500,0)),""),"")</f>
        <v>0.26700341841890435</v>
      </c>
      <c r="W390" s="8">
        <f>IFERROR(IF(INDEX('11.5_Outliers-Other_recovery'!$N$5:$N$500,MATCH($F390,'11.5_Outliers-Other_recovery'!$F$5:$F$500,0))&lt;&gt;"N",
INDEX('11.5_Outliers-Other_recovery'!K$5:K$500,MATCH($F390,'11.5_Outliers-Other_recovery'!$F$5:$F$500,0)),""),"")</f>
        <v>2015</v>
      </c>
      <c r="X390" s="14" t="str">
        <f>IFERROR(IF(INDEX('11.5_Outliers-Other_recovery'!$N$5:$N$500,MATCH($F390,'11.5_Outliers-Other_recovery'!$F$5:$F$500,0))&lt;&gt;"N",
INDEX('11.5_Outliers-Other_recovery'!L$5:L$500,MATCH($F390,'11.5_Outliers-Other_recovery'!$F$5:$F$500,0)),""),"")</f>
        <v>UNSD_026</v>
      </c>
      <c r="Y390" s="14">
        <f>IFERROR(IF(INDEX('11.4_Outliers-Formal_dry_recy'!$N$5:$N$500,MATCH($F390,'11.4_Outliers-Formal_dry_recy'!$F$5:$F$500,0))&lt;&gt;"N",
INDEX('11.4_Outliers-Formal_dry_recy'!J$5:J$500,MATCH($F390,'11.4_Outliers-Formal_dry_recy'!$F$5:$F$500,0)),""),"")</f>
        <v>0</v>
      </c>
      <c r="Z390" s="8">
        <f>IFERROR(IF(INDEX('11.4_Outliers-Formal_dry_recy'!$N$5:$N$500,MATCH($F390,'11.4_Outliers-Formal_dry_recy'!$F$5:$F$500,0))&lt;&gt;"N",
INDEX('11.4_Outliers-Formal_dry_recy'!K$5:K$500,MATCH($F390,'11.4_Outliers-Formal_dry_recy'!$F$5:$F$500,0)),""),"")</f>
        <v>2015</v>
      </c>
      <c r="AA390" s="14" t="str">
        <f>IFERROR(IF(INDEX('11.4_Outliers-Formal_dry_recy'!$N$5:$N$500,MATCH($F390,'11.4_Outliers-Formal_dry_recy'!$F$5:$F$500,0))&lt;&gt;"N",
INDEX('11.4_Outliers-Formal_dry_recy'!L$5:L$500,MATCH($F390,'11.4_Outliers-Formal_dry_recy'!$F$5:$F$500,0)),""),"")</f>
        <v>UNSD_026</v>
      </c>
      <c r="AB390" s="14">
        <f>IFERROR(IF(INDEX('11.6_Outliers-Incineration'!$N$5:$N$500,MATCH($F390,'11.6_Outliers-Incineration'!$F$5:$F$500,0))&lt;&gt;"N",
INDEX('11.6_Outliers-Incineration'!J$5:J$500,MATCH($F390,'11.6_Outliers-Incineration'!$F$5:$F$500,0)),""),"")</f>
        <v>0</v>
      </c>
      <c r="AC390" s="8">
        <f>IFERROR(IF(INDEX('11.6_Outliers-Incineration'!$N$5:$N$500,MATCH($F390,'11.6_Outliers-Incineration'!$F$5:$F$500,0))&lt;&gt;"N",
INDEX('11.6_Outliers-Incineration'!K$5:K$500,MATCH($F390,'11.6_Outliers-Incineration'!$F$5:$F$500,0)),""),"")</f>
        <v>2015</v>
      </c>
      <c r="AD390" s="14" t="str">
        <f>IFERROR(IF(INDEX('11.6_Outliers-Incineration'!$N$5:$N$500,MATCH($F390,'11.6_Outliers-Incineration'!$F$5:$F$500,0))&lt;&gt;"N",
INDEX('11.6_Outliers-Incineration'!L$5:L$500,MATCH($F390,'11.6_Outliers-Incineration'!$F$5:$F$500,0)),""),"")</f>
        <v>UNSD_026</v>
      </c>
      <c r="AE390" s="14">
        <v>0</v>
      </c>
      <c r="AF390" s="8">
        <v>2015</v>
      </c>
      <c r="AG390" s="14" t="s">
        <v>2001</v>
      </c>
      <c r="AI390" s="5"/>
      <c r="AJ390" s="5" t="s">
        <v>1569</v>
      </c>
      <c r="AK390" s="5">
        <f t="shared" si="6"/>
        <v>6</v>
      </c>
    </row>
    <row r="391" spans="1:37" x14ac:dyDescent="0.25">
      <c r="A391" s="5" t="s">
        <v>2004</v>
      </c>
      <c r="B391" s="5" t="s">
        <v>1516</v>
      </c>
      <c r="C391" s="5" t="s">
        <v>1687</v>
      </c>
      <c r="D391" s="5" t="s">
        <v>620</v>
      </c>
      <c r="E391" s="5" t="s">
        <v>2146</v>
      </c>
      <c r="F391" s="5" t="s">
        <v>2242</v>
      </c>
      <c r="G391" s="5">
        <v>1</v>
      </c>
      <c r="H391" s="5">
        <v>1</v>
      </c>
      <c r="I391" s="5" t="s">
        <v>2328</v>
      </c>
      <c r="J391" s="13">
        <f>IFERROR(IF(INDEX('11.1_Outliers-Generation'!$N$5:$N$500,MATCH($F391,'11.1_Outliers-Generation'!$F$5:$F$500,0))&lt;&gt;"N",
INDEX('11.1_Outliers-Generation'!J$5:J$500,MATCH($F391,'11.1_Outliers-Generation'!$F$5:$F$500,0)),""),"")</f>
        <v>1.2711424053003417</v>
      </c>
      <c r="K391" s="8">
        <f>IFERROR(IF(INDEX('11.1_Outliers-Generation'!$N$5:$N$500,MATCH($F391,'11.1_Outliers-Generation'!$F$5:$F$500,0))&lt;&gt;"N",
INDEX('11.1_Outliers-Generation'!K$5:K$500,MATCH($F391,'11.1_Outliers-Generation'!$F$5:$F$500,0)),""),"")</f>
        <v>2015</v>
      </c>
      <c r="L391" s="13" t="str">
        <f>IFERROR(IF(INDEX('11.1_Outliers-Generation'!$N$5:$N$500,MATCH($F391,'11.1_Outliers-Generation'!$F$5:$F$500,0))&lt;&gt;"N",
INDEX('11.1_Outliers-Generation'!L$5:L$500,MATCH($F391,'11.1_Outliers-Generation'!$F$5:$F$500,0)),""),"")</f>
        <v>UNSD_029</v>
      </c>
      <c r="M391" s="14">
        <f>IFERROR(IF(INDEX('11.2_Outliers-Collection_cov'!$N$5:$N$500,MATCH($F391,'11.2_Outliers-Collection_cov'!$F$5:$F$500,0))&lt;&gt;"N",
INDEX('11.2_Outliers-Collection_cov'!J$5:J$500,MATCH($F391,'11.2_Outliers-Collection_cov'!$F$5:$F$500,0)),""),"")</f>
        <v>100</v>
      </c>
      <c r="N391" s="8">
        <f>IFERROR(IF(INDEX('11.2_Outliers-Collection_cov'!$N$5:$N$500,MATCH($F391,'11.2_Outliers-Collection_cov'!$F$5:$F$500,0))&lt;&gt;"N",
INDEX('11.2_Outliers-Collection_cov'!K$5:K$500,MATCH($F391,'11.2_Outliers-Collection_cov'!$F$5:$F$500,0)),""),"")</f>
        <v>2015</v>
      </c>
      <c r="O391" s="13" t="str">
        <f>IFERROR(IF(INDEX('11.2_Outliers-Collection_cov'!$N$5:$N$500,MATCH($F391,'11.2_Outliers-Collection_cov'!$F$5:$F$500,0))&lt;&gt;"N",
INDEX('11.2_Outliers-Collection_cov'!L$5:L$500,MATCH($F391,'11.2_Outliers-Collection_cov'!$F$5:$F$500,0)),""),"")</f>
        <v>UNSD_029</v>
      </c>
      <c r="P391" s="14" t="str">
        <f>IFERROR(IF(INDEX('11.3_Outliers-Plastic'!$N$5:$N$500,MATCH($F391,'11.3_Outliers-Plastic'!$F$5:$F$500,0))&lt;&gt;"N",
INDEX('11.3_Outliers-Plastic'!J$5:J$500,MATCH($F391,'11.3_Outliers-Plastic'!$F$5:$F$500,0)),""),"")</f>
        <v/>
      </c>
      <c r="Q391" s="8" t="str">
        <f>IFERROR(IF(INDEX('11.3_Outliers-Plastic'!$N$5:$N$500,MATCH($F391,'11.3_Outliers-Plastic'!$F$5:$F$500,0))&lt;&gt;"N",
INDEX('11.3_Outliers-Plastic'!K$5:K$500,MATCH($F391,'11.3_Outliers-Plastic'!$F$5:$F$500,0)),""),"")</f>
        <v/>
      </c>
      <c r="R391" s="14" t="str">
        <f>IFERROR(IF(INDEX('11.3_Outliers-Plastic'!$N$5:$N$500,MATCH($F391,'11.3_Outliers-Plastic'!$F$5:$F$500,0))&lt;&gt;"N",
INDEX('11.3_Outliers-Plastic'!L$5:L$500,MATCH($F391,'11.3_Outliers-Plastic'!$F$5:$F$500,0)),""),"")</f>
        <v/>
      </c>
      <c r="S391" s="12"/>
      <c r="T391" s="5"/>
      <c r="U391" s="5" t="s">
        <v>1569</v>
      </c>
      <c r="V391" s="14">
        <f>IFERROR(IF(INDEX('11.5_Outliers-Other_recovery'!$N$5:$N$500,MATCH($F391,'11.5_Outliers-Other_recovery'!$F$5:$F$500,0))&lt;&gt;"N",
INDEX('11.5_Outliers-Other_recovery'!J$5:J$500,MATCH($F391,'11.5_Outliers-Other_recovery'!$F$5:$F$500,0)),""),"")</f>
        <v>0</v>
      </c>
      <c r="W391" s="8">
        <f>IFERROR(IF(INDEX('11.5_Outliers-Other_recovery'!$N$5:$N$500,MATCH($F391,'11.5_Outliers-Other_recovery'!$F$5:$F$500,0))&lt;&gt;"N",
INDEX('11.5_Outliers-Other_recovery'!K$5:K$500,MATCH($F391,'11.5_Outliers-Other_recovery'!$F$5:$F$500,0)),""),"")</f>
        <v>2015</v>
      </c>
      <c r="X391" s="14" t="str">
        <f>IFERROR(IF(INDEX('11.5_Outliers-Other_recovery'!$N$5:$N$500,MATCH($F391,'11.5_Outliers-Other_recovery'!$F$5:$F$500,0))&lt;&gt;"N",
INDEX('11.5_Outliers-Other_recovery'!L$5:L$500,MATCH($F391,'11.5_Outliers-Other_recovery'!$F$5:$F$500,0)),""),"")</f>
        <v>UNSD_029</v>
      </c>
      <c r="Y391" s="14">
        <f>IFERROR(IF(INDEX('11.4_Outliers-Formal_dry_recy'!$N$5:$N$500,MATCH($F391,'11.4_Outliers-Formal_dry_recy'!$F$5:$F$500,0))&lt;&gt;"N",
INDEX('11.4_Outliers-Formal_dry_recy'!J$5:J$500,MATCH($F391,'11.4_Outliers-Formal_dry_recy'!$F$5:$F$500,0)),""),"")</f>
        <v>0</v>
      </c>
      <c r="Z391" s="8">
        <f>IFERROR(IF(INDEX('11.4_Outliers-Formal_dry_recy'!$N$5:$N$500,MATCH($F391,'11.4_Outliers-Formal_dry_recy'!$F$5:$F$500,0))&lt;&gt;"N",
INDEX('11.4_Outliers-Formal_dry_recy'!K$5:K$500,MATCH($F391,'11.4_Outliers-Formal_dry_recy'!$F$5:$F$500,0)),""),"")</f>
        <v>2015</v>
      </c>
      <c r="AA391" s="14" t="str">
        <f>IFERROR(IF(INDEX('11.4_Outliers-Formal_dry_recy'!$N$5:$N$500,MATCH($F391,'11.4_Outliers-Formal_dry_recy'!$F$5:$F$500,0))&lt;&gt;"N",
INDEX('11.4_Outliers-Formal_dry_recy'!L$5:L$500,MATCH($F391,'11.4_Outliers-Formal_dry_recy'!$F$5:$F$500,0)),""),"")</f>
        <v>UNSD_029</v>
      </c>
      <c r="AB391" s="14">
        <f>IFERROR(IF(INDEX('11.6_Outliers-Incineration'!$N$5:$N$500,MATCH($F391,'11.6_Outliers-Incineration'!$F$5:$F$500,0))&lt;&gt;"N",
INDEX('11.6_Outliers-Incineration'!J$5:J$500,MATCH($F391,'11.6_Outliers-Incineration'!$F$5:$F$500,0)),""),"")</f>
        <v>0</v>
      </c>
      <c r="AC391" s="8">
        <f>IFERROR(IF(INDEX('11.6_Outliers-Incineration'!$N$5:$N$500,MATCH($F391,'11.6_Outliers-Incineration'!$F$5:$F$500,0))&lt;&gt;"N",
INDEX('11.6_Outliers-Incineration'!K$5:K$500,MATCH($F391,'11.6_Outliers-Incineration'!$F$5:$F$500,0)),""),"")</f>
        <v>2015</v>
      </c>
      <c r="AD391" s="14" t="str">
        <f>IFERROR(IF(INDEX('11.6_Outliers-Incineration'!$N$5:$N$500,MATCH($F391,'11.6_Outliers-Incineration'!$F$5:$F$500,0))&lt;&gt;"N",
INDEX('11.6_Outliers-Incineration'!L$5:L$500,MATCH($F391,'11.6_Outliers-Incineration'!$F$5:$F$500,0)),""),"")</f>
        <v>UNSD_029</v>
      </c>
      <c r="AE391" s="14">
        <v>0</v>
      </c>
      <c r="AF391" s="8">
        <v>2015</v>
      </c>
      <c r="AG391" s="14" t="s">
        <v>2004</v>
      </c>
      <c r="AI391" s="5"/>
      <c r="AJ391" s="5" t="s">
        <v>1569</v>
      </c>
      <c r="AK391" s="5">
        <f t="shared" si="6"/>
        <v>6</v>
      </c>
    </row>
    <row r="392" spans="1:37" x14ac:dyDescent="0.25">
      <c r="A392" s="5" t="s">
        <v>2005</v>
      </c>
      <c r="B392" s="5" t="s">
        <v>1516</v>
      </c>
      <c r="C392" s="5" t="s">
        <v>1687</v>
      </c>
      <c r="D392" s="5" t="s">
        <v>620</v>
      </c>
      <c r="E392" s="5" t="s">
        <v>2147</v>
      </c>
      <c r="F392" s="5" t="s">
        <v>2243</v>
      </c>
      <c r="G392" s="5">
        <v>1</v>
      </c>
      <c r="H392" s="5">
        <v>2</v>
      </c>
      <c r="I392" s="5" t="s">
        <v>2329</v>
      </c>
      <c r="J392" s="13">
        <f>IFERROR(IF(INDEX('11.1_Outliers-Generation'!$N$5:$N$500,MATCH($F392,'11.1_Outliers-Generation'!$F$5:$F$500,0))&lt;&gt;"N",
INDEX('11.1_Outliers-Generation'!J$5:J$500,MATCH($F392,'11.1_Outliers-Generation'!$F$5:$F$500,0)),""),"")</f>
        <v>0.98389864699733764</v>
      </c>
      <c r="K392" s="8">
        <f>IFERROR(IF(INDEX('11.1_Outliers-Generation'!$N$5:$N$500,MATCH($F392,'11.1_Outliers-Generation'!$F$5:$F$500,0))&lt;&gt;"N",
INDEX('11.1_Outliers-Generation'!K$5:K$500,MATCH($F392,'11.1_Outliers-Generation'!$F$5:$F$500,0)),""),"")</f>
        <v>2015</v>
      </c>
      <c r="L392" s="13" t="str">
        <f>IFERROR(IF(INDEX('11.1_Outliers-Generation'!$N$5:$N$500,MATCH($F392,'11.1_Outliers-Generation'!$F$5:$F$500,0))&lt;&gt;"N",
INDEX('11.1_Outliers-Generation'!L$5:L$500,MATCH($F392,'11.1_Outliers-Generation'!$F$5:$F$500,0)),""),"")</f>
        <v>UNSD_030</v>
      </c>
      <c r="M392" s="14">
        <f>IFERROR(IF(INDEX('11.2_Outliers-Collection_cov'!$N$5:$N$500,MATCH($F392,'11.2_Outliers-Collection_cov'!$F$5:$F$500,0))&lt;&gt;"N",
INDEX('11.2_Outliers-Collection_cov'!J$5:J$500,MATCH($F392,'11.2_Outliers-Collection_cov'!$F$5:$F$500,0)),""),"")</f>
        <v>99.800003051757798</v>
      </c>
      <c r="N392" s="8">
        <f>IFERROR(IF(INDEX('11.2_Outliers-Collection_cov'!$N$5:$N$500,MATCH($F392,'11.2_Outliers-Collection_cov'!$F$5:$F$500,0))&lt;&gt;"N",
INDEX('11.2_Outliers-Collection_cov'!K$5:K$500,MATCH($F392,'11.2_Outliers-Collection_cov'!$F$5:$F$500,0)),""),"")</f>
        <v>2015</v>
      </c>
      <c r="O392" s="13" t="str">
        <f>IFERROR(IF(INDEX('11.2_Outliers-Collection_cov'!$N$5:$N$500,MATCH($F392,'11.2_Outliers-Collection_cov'!$F$5:$F$500,0))&lt;&gt;"N",
INDEX('11.2_Outliers-Collection_cov'!L$5:L$500,MATCH($F392,'11.2_Outliers-Collection_cov'!$F$5:$F$500,0)),""),"")</f>
        <v>UNSD_030</v>
      </c>
      <c r="P392" s="14" t="str">
        <f>IFERROR(IF(INDEX('11.3_Outliers-Plastic'!$N$5:$N$500,MATCH($F392,'11.3_Outliers-Plastic'!$F$5:$F$500,0))&lt;&gt;"N",
INDEX('11.3_Outliers-Plastic'!J$5:J$500,MATCH($F392,'11.3_Outliers-Plastic'!$F$5:$F$500,0)),""),"")</f>
        <v/>
      </c>
      <c r="Q392" s="8" t="str">
        <f>IFERROR(IF(INDEX('11.3_Outliers-Plastic'!$N$5:$N$500,MATCH($F392,'11.3_Outliers-Plastic'!$F$5:$F$500,0))&lt;&gt;"N",
INDEX('11.3_Outliers-Plastic'!K$5:K$500,MATCH($F392,'11.3_Outliers-Plastic'!$F$5:$F$500,0)),""),"")</f>
        <v/>
      </c>
      <c r="R392" s="14" t="str">
        <f>IFERROR(IF(INDEX('11.3_Outliers-Plastic'!$N$5:$N$500,MATCH($F392,'11.3_Outliers-Plastic'!$F$5:$F$500,0))&lt;&gt;"N",
INDEX('11.3_Outliers-Plastic'!L$5:L$500,MATCH($F392,'11.3_Outliers-Plastic'!$F$5:$F$500,0)),""),"")</f>
        <v/>
      </c>
      <c r="S392" s="12"/>
      <c r="T392" s="5"/>
      <c r="U392" s="5" t="s">
        <v>1569</v>
      </c>
      <c r="V392" s="14">
        <f>IFERROR(IF(INDEX('11.5_Outliers-Other_recovery'!$N$5:$N$500,MATCH($F392,'11.5_Outliers-Other_recovery'!$F$5:$F$500,0))&lt;&gt;"N",
INDEX('11.5_Outliers-Other_recovery'!J$5:J$500,MATCH($F392,'11.5_Outliers-Other_recovery'!$F$5:$F$500,0)),""),"")</f>
        <v>0</v>
      </c>
      <c r="W392" s="8">
        <f>IFERROR(IF(INDEX('11.5_Outliers-Other_recovery'!$N$5:$N$500,MATCH($F392,'11.5_Outliers-Other_recovery'!$F$5:$F$500,0))&lt;&gt;"N",
INDEX('11.5_Outliers-Other_recovery'!K$5:K$500,MATCH($F392,'11.5_Outliers-Other_recovery'!$F$5:$F$500,0)),""),"")</f>
        <v>2015</v>
      </c>
      <c r="X392" s="14" t="str">
        <f>IFERROR(IF(INDEX('11.5_Outliers-Other_recovery'!$N$5:$N$500,MATCH($F392,'11.5_Outliers-Other_recovery'!$F$5:$F$500,0))&lt;&gt;"N",
INDEX('11.5_Outliers-Other_recovery'!L$5:L$500,MATCH($F392,'11.5_Outliers-Other_recovery'!$F$5:$F$500,0)),""),"")</f>
        <v>UNSD_030</v>
      </c>
      <c r="Y392" s="14">
        <f>IFERROR(IF(INDEX('11.4_Outliers-Formal_dry_recy'!$N$5:$N$500,MATCH($F392,'11.4_Outliers-Formal_dry_recy'!$F$5:$F$500,0))&lt;&gt;"N",
INDEX('11.4_Outliers-Formal_dry_recy'!J$5:J$500,MATCH($F392,'11.4_Outliers-Formal_dry_recy'!$F$5:$F$500,0)),""),"")</f>
        <v>0</v>
      </c>
      <c r="Z392" s="8">
        <f>IFERROR(IF(INDEX('11.4_Outliers-Formal_dry_recy'!$N$5:$N$500,MATCH($F392,'11.4_Outliers-Formal_dry_recy'!$F$5:$F$500,0))&lt;&gt;"N",
INDEX('11.4_Outliers-Formal_dry_recy'!K$5:K$500,MATCH($F392,'11.4_Outliers-Formal_dry_recy'!$F$5:$F$500,0)),""),"")</f>
        <v>2015</v>
      </c>
      <c r="AA392" s="14" t="str">
        <f>IFERROR(IF(INDEX('11.4_Outliers-Formal_dry_recy'!$N$5:$N$500,MATCH($F392,'11.4_Outliers-Formal_dry_recy'!$F$5:$F$500,0))&lt;&gt;"N",
INDEX('11.4_Outliers-Formal_dry_recy'!L$5:L$500,MATCH($F392,'11.4_Outliers-Formal_dry_recy'!$F$5:$F$500,0)),""),"")</f>
        <v>UNSD_030</v>
      </c>
      <c r="AB392" s="14">
        <f>IFERROR(IF(INDEX('11.6_Outliers-Incineration'!$N$5:$N$500,MATCH($F392,'11.6_Outliers-Incineration'!$F$5:$F$500,0))&lt;&gt;"N",
INDEX('11.6_Outliers-Incineration'!J$5:J$500,MATCH($F392,'11.6_Outliers-Incineration'!$F$5:$F$500,0)),""),"")</f>
        <v>0</v>
      </c>
      <c r="AC392" s="8">
        <f>IFERROR(IF(INDEX('11.6_Outliers-Incineration'!$N$5:$N$500,MATCH($F392,'11.6_Outliers-Incineration'!$F$5:$F$500,0))&lt;&gt;"N",
INDEX('11.6_Outliers-Incineration'!K$5:K$500,MATCH($F392,'11.6_Outliers-Incineration'!$F$5:$F$500,0)),""),"")</f>
        <v>2015</v>
      </c>
      <c r="AD392" s="14" t="str">
        <f>IFERROR(IF(INDEX('11.6_Outliers-Incineration'!$N$5:$N$500,MATCH($F392,'11.6_Outliers-Incineration'!$F$5:$F$500,0))&lt;&gt;"N",
INDEX('11.6_Outliers-Incineration'!L$5:L$500,MATCH($F392,'11.6_Outliers-Incineration'!$F$5:$F$500,0)),""),"")</f>
        <v>UNSD_030</v>
      </c>
      <c r="AE392" s="14">
        <v>100</v>
      </c>
      <c r="AF392" s="8">
        <v>2015</v>
      </c>
      <c r="AG392" s="14" t="s">
        <v>2005</v>
      </c>
      <c r="AI392" s="5"/>
      <c r="AJ392" s="5" t="s">
        <v>1569</v>
      </c>
      <c r="AK392" s="5">
        <f t="shared" si="6"/>
        <v>6</v>
      </c>
    </row>
    <row r="393" spans="1:37" x14ac:dyDescent="0.25">
      <c r="A393" s="5" t="s">
        <v>2006</v>
      </c>
      <c r="B393" s="5" t="s">
        <v>1516</v>
      </c>
      <c r="C393" s="5" t="s">
        <v>1687</v>
      </c>
      <c r="D393" s="5" t="s">
        <v>620</v>
      </c>
      <c r="E393" s="5" t="s">
        <v>2148</v>
      </c>
      <c r="F393" s="5" t="s">
        <v>2244</v>
      </c>
      <c r="G393" s="5">
        <v>1</v>
      </c>
      <c r="H393" s="5">
        <v>1</v>
      </c>
      <c r="J393" s="13">
        <f>IFERROR(IF(INDEX('11.1_Outliers-Generation'!$N$5:$N$500,MATCH($F393,'11.1_Outliers-Generation'!$F$5:$F$500,0))&lt;&gt;"N",
INDEX('11.1_Outliers-Generation'!J$5:J$500,MATCH($F393,'11.1_Outliers-Generation'!$F$5:$F$500,0)),""),"")</f>
        <v>0.73445601788777026</v>
      </c>
      <c r="K393" s="8">
        <f>IFERROR(IF(INDEX('11.1_Outliers-Generation'!$N$5:$N$500,MATCH($F393,'11.1_Outliers-Generation'!$F$5:$F$500,0))&lt;&gt;"N",
INDEX('11.1_Outliers-Generation'!K$5:K$500,MATCH($F393,'11.1_Outliers-Generation'!$F$5:$F$500,0)),""),"")</f>
        <v>2019</v>
      </c>
      <c r="L393" s="13" t="str">
        <f>IFERROR(IF(INDEX('11.1_Outliers-Generation'!$N$5:$N$500,MATCH($F393,'11.1_Outliers-Generation'!$F$5:$F$500,0))&lt;&gt;"N",
INDEX('11.1_Outliers-Generation'!L$5:L$500,MATCH($F393,'11.1_Outliers-Generation'!$F$5:$F$500,0)),""),"")</f>
        <v>UNSD_031</v>
      </c>
      <c r="M393" s="14">
        <f>IFERROR(IF(INDEX('11.2_Outliers-Collection_cov'!$N$5:$N$500,MATCH($F393,'11.2_Outliers-Collection_cov'!$F$5:$F$500,0))&lt;&gt;"N",
INDEX('11.2_Outliers-Collection_cov'!J$5:J$500,MATCH($F393,'11.2_Outliers-Collection_cov'!$F$5:$F$500,0)),""),"")</f>
        <v>100</v>
      </c>
      <c r="N393" s="8">
        <f>IFERROR(IF(INDEX('11.2_Outliers-Collection_cov'!$N$5:$N$500,MATCH($F393,'11.2_Outliers-Collection_cov'!$F$5:$F$500,0))&lt;&gt;"N",
INDEX('11.2_Outliers-Collection_cov'!K$5:K$500,MATCH($F393,'11.2_Outliers-Collection_cov'!$F$5:$F$500,0)),""),"")</f>
        <v>2019</v>
      </c>
      <c r="O393" s="13" t="str">
        <f>IFERROR(IF(INDEX('11.2_Outliers-Collection_cov'!$N$5:$N$500,MATCH($F393,'11.2_Outliers-Collection_cov'!$F$5:$F$500,0))&lt;&gt;"N",
INDEX('11.2_Outliers-Collection_cov'!L$5:L$500,MATCH($F393,'11.2_Outliers-Collection_cov'!$F$5:$F$500,0)),""),"")</f>
        <v>UNSD_031</v>
      </c>
      <c r="P393" s="14" t="str">
        <f>IFERROR(IF(INDEX('11.3_Outliers-Plastic'!$N$5:$N$500,MATCH($F393,'11.3_Outliers-Plastic'!$F$5:$F$500,0))&lt;&gt;"N",
INDEX('11.3_Outliers-Plastic'!J$5:J$500,MATCH($F393,'11.3_Outliers-Plastic'!$F$5:$F$500,0)),""),"")</f>
        <v/>
      </c>
      <c r="Q393" s="8" t="str">
        <f>IFERROR(IF(INDEX('11.3_Outliers-Plastic'!$N$5:$N$500,MATCH($F393,'11.3_Outliers-Plastic'!$F$5:$F$500,0))&lt;&gt;"N",
INDEX('11.3_Outliers-Plastic'!K$5:K$500,MATCH($F393,'11.3_Outliers-Plastic'!$F$5:$F$500,0)),""),"")</f>
        <v/>
      </c>
      <c r="R393" s="14" t="str">
        <f>IFERROR(IF(INDEX('11.3_Outliers-Plastic'!$N$5:$N$500,MATCH($F393,'11.3_Outliers-Plastic'!$F$5:$F$500,0))&lt;&gt;"N",
INDEX('11.3_Outliers-Plastic'!L$5:L$500,MATCH($F393,'11.3_Outliers-Plastic'!$F$5:$F$500,0)),""),"")</f>
        <v/>
      </c>
      <c r="S393" s="12"/>
      <c r="T393" s="5"/>
      <c r="U393" s="5" t="s">
        <v>1569</v>
      </c>
      <c r="V393" s="14">
        <f>IFERROR(IF(INDEX('11.5_Outliers-Other_recovery'!$N$5:$N$500,MATCH($F393,'11.5_Outliers-Other_recovery'!$F$5:$F$500,0))&lt;&gt;"N",
INDEX('11.5_Outliers-Other_recovery'!J$5:J$500,MATCH($F393,'11.5_Outliers-Other_recovery'!$F$5:$F$500,0)),""),"")</f>
        <v>0</v>
      </c>
      <c r="W393" s="8">
        <f>IFERROR(IF(INDEX('11.5_Outliers-Other_recovery'!$N$5:$N$500,MATCH($F393,'11.5_Outliers-Other_recovery'!$F$5:$F$500,0))&lt;&gt;"N",
INDEX('11.5_Outliers-Other_recovery'!K$5:K$500,MATCH($F393,'11.5_Outliers-Other_recovery'!$F$5:$F$500,0)),""),"")</f>
        <v>2015</v>
      </c>
      <c r="X393" s="14" t="str">
        <f>IFERROR(IF(INDEX('11.5_Outliers-Other_recovery'!$N$5:$N$500,MATCH($F393,'11.5_Outliers-Other_recovery'!$F$5:$F$500,0))&lt;&gt;"N",
INDEX('11.5_Outliers-Other_recovery'!L$5:L$500,MATCH($F393,'11.5_Outliers-Other_recovery'!$F$5:$F$500,0)),""),"")</f>
        <v>UNSD_031</v>
      </c>
      <c r="Y393" s="14">
        <f>IFERROR(IF(INDEX('11.4_Outliers-Formal_dry_recy'!$N$5:$N$500,MATCH($F393,'11.4_Outliers-Formal_dry_recy'!$F$5:$F$500,0))&lt;&gt;"N",
INDEX('11.4_Outliers-Formal_dry_recy'!J$5:J$500,MATCH($F393,'11.4_Outliers-Formal_dry_recy'!$F$5:$F$500,0)),""),"")</f>
        <v>0</v>
      </c>
      <c r="Z393" s="8">
        <f>IFERROR(IF(INDEX('11.4_Outliers-Formal_dry_recy'!$N$5:$N$500,MATCH($F393,'11.4_Outliers-Formal_dry_recy'!$F$5:$F$500,0))&lt;&gt;"N",
INDEX('11.4_Outliers-Formal_dry_recy'!K$5:K$500,MATCH($F393,'11.4_Outliers-Formal_dry_recy'!$F$5:$F$500,0)),""),"")</f>
        <v>2015</v>
      </c>
      <c r="AA393" s="14" t="str">
        <f>IFERROR(IF(INDEX('11.4_Outliers-Formal_dry_recy'!$N$5:$N$500,MATCH($F393,'11.4_Outliers-Formal_dry_recy'!$F$5:$F$500,0))&lt;&gt;"N",
INDEX('11.4_Outliers-Formal_dry_recy'!L$5:L$500,MATCH($F393,'11.4_Outliers-Formal_dry_recy'!$F$5:$F$500,0)),""),"")</f>
        <v>UNSD_031</v>
      </c>
      <c r="AB393" s="14">
        <f>IFERROR(IF(INDEX('11.6_Outliers-Incineration'!$N$5:$N$500,MATCH($F393,'11.6_Outliers-Incineration'!$F$5:$F$500,0))&lt;&gt;"N",
INDEX('11.6_Outliers-Incineration'!J$5:J$500,MATCH($F393,'11.6_Outliers-Incineration'!$F$5:$F$500,0)),""),"")</f>
        <v>0</v>
      </c>
      <c r="AC393" s="8">
        <f>IFERROR(IF(INDEX('11.6_Outliers-Incineration'!$N$5:$N$500,MATCH($F393,'11.6_Outliers-Incineration'!$F$5:$F$500,0))&lt;&gt;"N",
INDEX('11.6_Outliers-Incineration'!K$5:K$500,MATCH($F393,'11.6_Outliers-Incineration'!$F$5:$F$500,0)),""),"")</f>
        <v>2015</v>
      </c>
      <c r="AD393" s="14" t="str">
        <f>IFERROR(IF(INDEX('11.6_Outliers-Incineration'!$N$5:$N$500,MATCH($F393,'11.6_Outliers-Incineration'!$F$5:$F$500,0))&lt;&gt;"N",
INDEX('11.6_Outliers-Incineration'!L$5:L$500,MATCH($F393,'11.6_Outliers-Incineration'!$F$5:$F$500,0)),""),"")</f>
        <v>UNSD_031</v>
      </c>
      <c r="AE393" s="14" t="s">
        <v>1569</v>
      </c>
      <c r="AF393" s="8" t="s">
        <v>1569</v>
      </c>
      <c r="AG393" s="14" t="s">
        <v>1569</v>
      </c>
      <c r="AI393" s="5"/>
      <c r="AJ393" s="5" t="s">
        <v>1569</v>
      </c>
      <c r="AK393" s="5">
        <f t="shared" si="6"/>
        <v>5</v>
      </c>
    </row>
    <row r="394" spans="1:37" x14ac:dyDescent="0.25">
      <c r="A394" s="5" t="s">
        <v>2007</v>
      </c>
      <c r="B394" s="5" t="s">
        <v>658</v>
      </c>
      <c r="C394" s="5" t="s">
        <v>657</v>
      </c>
      <c r="D394" s="5" t="s">
        <v>620</v>
      </c>
      <c r="E394" s="5" t="s">
        <v>662</v>
      </c>
      <c r="F394" s="5" t="s">
        <v>661</v>
      </c>
      <c r="G394" s="5">
        <v>2</v>
      </c>
      <c r="H394" s="5">
        <v>1</v>
      </c>
      <c r="I394" s="5" t="s">
        <v>2330</v>
      </c>
      <c r="J394" s="13" t="str">
        <f>IFERROR(IF(INDEX('11.1_Outliers-Generation'!$N$5:$N$500,MATCH($F394,'11.1_Outliers-Generation'!$F$5:$F$500,0))&lt;&gt;"N",
INDEX('11.1_Outliers-Generation'!J$5:J$500,MATCH($F394,'11.1_Outliers-Generation'!$F$5:$F$500,0)),""),"")</f>
        <v/>
      </c>
      <c r="K394" s="8" t="str">
        <f>IFERROR(IF(INDEX('11.1_Outliers-Generation'!$N$5:$N$500,MATCH($F394,'11.1_Outliers-Generation'!$F$5:$F$500,0))&lt;&gt;"N",
INDEX('11.1_Outliers-Generation'!K$5:K$500,MATCH($F394,'11.1_Outliers-Generation'!$F$5:$F$500,0)),""),"")</f>
        <v/>
      </c>
      <c r="L394" s="13" t="str">
        <f>IFERROR(IF(INDEX('11.1_Outliers-Generation'!$N$5:$N$500,MATCH($F394,'11.1_Outliers-Generation'!$F$5:$F$500,0))&lt;&gt;"N",
INDEX('11.1_Outliers-Generation'!L$5:L$500,MATCH($F394,'11.1_Outliers-Generation'!$F$5:$F$500,0)),""),"")</f>
        <v/>
      </c>
      <c r="M394" s="14">
        <f>IFERROR(IF(INDEX('11.2_Outliers-Collection_cov'!$N$5:$N$500,MATCH($F394,'11.2_Outliers-Collection_cov'!$F$5:$F$500,0))&lt;&gt;"N",
INDEX('11.2_Outliers-Collection_cov'!J$5:J$500,MATCH($F394,'11.2_Outliers-Collection_cov'!$F$5:$F$500,0)),""),"")</f>
        <v>58.330001831054702</v>
      </c>
      <c r="N394" s="8">
        <f>IFERROR(IF(INDEX('11.2_Outliers-Collection_cov'!$N$5:$N$500,MATCH($F394,'11.2_Outliers-Collection_cov'!$F$5:$F$500,0))&lt;&gt;"N",
INDEX('11.2_Outliers-Collection_cov'!K$5:K$500,MATCH($F394,'11.2_Outliers-Collection_cov'!$F$5:$F$500,0)),""),"")</f>
        <v>2009</v>
      </c>
      <c r="O394" s="13" t="str">
        <f>IFERROR(IF(INDEX('11.2_Outliers-Collection_cov'!$N$5:$N$500,MATCH($F394,'11.2_Outliers-Collection_cov'!$F$5:$F$500,0))&lt;&gt;"N",
INDEX('11.2_Outliers-Collection_cov'!L$5:L$500,MATCH($F394,'11.2_Outliers-Collection_cov'!$F$5:$F$500,0)),""),"")</f>
        <v>UNSD_032</v>
      </c>
      <c r="P394" s="14" t="str">
        <f>IFERROR(IF(INDEX('11.3_Outliers-Plastic'!$N$5:$N$500,MATCH($F394,'11.3_Outliers-Plastic'!$F$5:$F$500,0))&lt;&gt;"N",
INDEX('11.3_Outliers-Plastic'!J$5:J$500,MATCH($F394,'11.3_Outliers-Plastic'!$F$5:$F$500,0)),""),"")</f>
        <v/>
      </c>
      <c r="Q394" s="8" t="str">
        <f>IFERROR(IF(INDEX('11.3_Outliers-Plastic'!$N$5:$N$500,MATCH($F394,'11.3_Outliers-Plastic'!$F$5:$F$500,0))&lt;&gt;"N",
INDEX('11.3_Outliers-Plastic'!K$5:K$500,MATCH($F394,'11.3_Outliers-Plastic'!$F$5:$F$500,0)),""),"")</f>
        <v/>
      </c>
      <c r="R394" s="14" t="str">
        <f>IFERROR(IF(INDEX('11.3_Outliers-Plastic'!$N$5:$N$500,MATCH($F394,'11.3_Outliers-Plastic'!$F$5:$F$500,0))&lt;&gt;"N",
INDEX('11.3_Outliers-Plastic'!L$5:L$500,MATCH($F394,'11.3_Outliers-Plastic'!$F$5:$F$500,0)),""),"")</f>
        <v/>
      </c>
      <c r="S394" s="12"/>
      <c r="T394" s="5"/>
      <c r="U394" s="5" t="s">
        <v>1569</v>
      </c>
      <c r="V394" s="14">
        <f>IFERROR(IF(INDEX('11.5_Outliers-Other_recovery'!$N$5:$N$500,MATCH($F394,'11.5_Outliers-Other_recovery'!$F$5:$F$500,0))&lt;&gt;"N",
INDEX('11.5_Outliers-Other_recovery'!J$5:J$500,MATCH($F394,'11.5_Outliers-Other_recovery'!$F$5:$F$500,0)),""),"")</f>
        <v>0</v>
      </c>
      <c r="W394" s="8">
        <f>IFERROR(IF(INDEX('11.5_Outliers-Other_recovery'!$N$5:$N$500,MATCH($F394,'11.5_Outliers-Other_recovery'!$F$5:$F$500,0))&lt;&gt;"N",
INDEX('11.5_Outliers-Other_recovery'!K$5:K$500,MATCH($F394,'11.5_Outliers-Other_recovery'!$F$5:$F$500,0)),""),"")</f>
        <v>2009</v>
      </c>
      <c r="X394" s="14" t="str">
        <f>IFERROR(IF(INDEX('11.5_Outliers-Other_recovery'!$N$5:$N$500,MATCH($F394,'11.5_Outliers-Other_recovery'!$F$5:$F$500,0))&lt;&gt;"N",
INDEX('11.5_Outliers-Other_recovery'!L$5:L$500,MATCH($F394,'11.5_Outliers-Other_recovery'!$F$5:$F$500,0)),""),"")</f>
        <v>UNSD_032</v>
      </c>
      <c r="Y394" s="14">
        <f>IFERROR(IF(INDEX('11.4_Outliers-Formal_dry_recy'!$N$5:$N$500,MATCH($F394,'11.4_Outliers-Formal_dry_recy'!$F$5:$F$500,0))&lt;&gt;"N",
INDEX('11.4_Outliers-Formal_dry_recy'!J$5:J$500,MATCH($F394,'11.4_Outliers-Formal_dry_recy'!$F$5:$F$500,0)),""),"")</f>
        <v>0</v>
      </c>
      <c r="Z394" s="8">
        <f>IFERROR(IF(INDEX('11.4_Outliers-Formal_dry_recy'!$N$5:$N$500,MATCH($F394,'11.4_Outliers-Formal_dry_recy'!$F$5:$F$500,0))&lt;&gt;"N",
INDEX('11.4_Outliers-Formal_dry_recy'!K$5:K$500,MATCH($F394,'11.4_Outliers-Formal_dry_recy'!$F$5:$F$500,0)),""),"")</f>
        <v>2009</v>
      </c>
      <c r="AA394" s="14" t="str">
        <f>IFERROR(IF(INDEX('11.4_Outliers-Formal_dry_recy'!$N$5:$N$500,MATCH($F394,'11.4_Outliers-Formal_dry_recy'!$F$5:$F$500,0))&lt;&gt;"N",
INDEX('11.4_Outliers-Formal_dry_recy'!L$5:L$500,MATCH($F394,'11.4_Outliers-Formal_dry_recy'!$F$5:$F$500,0)),""),"")</f>
        <v>UNSD_032</v>
      </c>
      <c r="AB394" s="14">
        <f>IFERROR(IF(INDEX('11.6_Outliers-Incineration'!$N$5:$N$500,MATCH($F394,'11.6_Outliers-Incineration'!$F$5:$F$500,0))&lt;&gt;"N",
INDEX('11.6_Outliers-Incineration'!J$5:J$500,MATCH($F394,'11.6_Outliers-Incineration'!$F$5:$F$500,0)),""),"")</f>
        <v>0</v>
      </c>
      <c r="AC394" s="8">
        <f>IFERROR(IF(INDEX('11.6_Outliers-Incineration'!$N$5:$N$500,MATCH($F394,'11.6_Outliers-Incineration'!$F$5:$F$500,0))&lt;&gt;"N",
INDEX('11.6_Outliers-Incineration'!K$5:K$500,MATCH($F394,'11.6_Outliers-Incineration'!$F$5:$F$500,0)),""),"")</f>
        <v>2009</v>
      </c>
      <c r="AD394" s="14" t="str">
        <f>IFERROR(IF(INDEX('11.6_Outliers-Incineration'!$N$5:$N$500,MATCH($F394,'11.6_Outliers-Incineration'!$F$5:$F$500,0))&lt;&gt;"N",
INDEX('11.6_Outliers-Incineration'!L$5:L$500,MATCH($F394,'11.6_Outliers-Incineration'!$F$5:$F$500,0)),""),"")</f>
        <v>UNSD_032</v>
      </c>
      <c r="AE394" s="14">
        <v>98.363917929497063</v>
      </c>
      <c r="AF394" s="8">
        <v>2009</v>
      </c>
      <c r="AG394" s="14" t="s">
        <v>2007</v>
      </c>
      <c r="AI394" s="5"/>
      <c r="AJ394" s="5" t="s">
        <v>1569</v>
      </c>
      <c r="AK394" s="5">
        <f t="shared" si="6"/>
        <v>5</v>
      </c>
    </row>
    <row r="395" spans="1:37" x14ac:dyDescent="0.25">
      <c r="A395" s="5" t="s">
        <v>2008</v>
      </c>
      <c r="B395" s="5" t="s">
        <v>1517</v>
      </c>
      <c r="C395" s="5" t="s">
        <v>1689</v>
      </c>
      <c r="D395" s="5" t="s">
        <v>360</v>
      </c>
      <c r="E395" s="5" t="s">
        <v>2149</v>
      </c>
      <c r="F395" s="5" t="s">
        <v>3332</v>
      </c>
      <c r="G395" s="5">
        <v>2</v>
      </c>
      <c r="H395" s="5">
        <v>3</v>
      </c>
      <c r="I395" s="5" t="s">
        <v>2331</v>
      </c>
      <c r="J395" s="13">
        <f>IFERROR(IF(INDEX('11.1_Outliers-Generation'!$N$5:$N$500,MATCH($F395,'11.1_Outliers-Generation'!$F$5:$F$500,0))&lt;&gt;"N",
INDEX('11.1_Outliers-Generation'!J$5:J$500,MATCH($F395,'11.1_Outliers-Generation'!$F$5:$F$500,0)),""),"")</f>
        <v>0.3277886403750061</v>
      </c>
      <c r="K395" s="8">
        <f>IFERROR(IF(INDEX('11.1_Outliers-Generation'!$N$5:$N$500,MATCH($F395,'11.1_Outliers-Generation'!$F$5:$F$500,0))&lt;&gt;"N",
INDEX('11.1_Outliers-Generation'!K$5:K$500,MATCH($F395,'11.1_Outliers-Generation'!$F$5:$F$500,0)),""),"")</f>
        <v>2009</v>
      </c>
      <c r="L395" s="13" t="str">
        <f>IFERROR(IF(INDEX('11.1_Outliers-Generation'!$N$5:$N$500,MATCH($F395,'11.1_Outliers-Generation'!$F$5:$F$500,0))&lt;&gt;"N",
INDEX('11.1_Outliers-Generation'!L$5:L$500,MATCH($F395,'11.1_Outliers-Generation'!$F$5:$F$500,0)),""),"")</f>
        <v>UNSD_033</v>
      </c>
      <c r="M395" s="14">
        <f>IFERROR(IF(INDEX('11.2_Outliers-Collection_cov'!$N$5:$N$500,MATCH($F395,'11.2_Outliers-Collection_cov'!$F$5:$F$500,0))&lt;&gt;"N",
INDEX('11.2_Outliers-Collection_cov'!J$5:J$500,MATCH($F395,'11.2_Outliers-Collection_cov'!$F$5:$F$500,0)),""),"")</f>
        <v>32</v>
      </c>
      <c r="N395" s="8">
        <f>IFERROR(IF(INDEX('11.2_Outliers-Collection_cov'!$N$5:$N$500,MATCH($F395,'11.2_Outliers-Collection_cov'!$F$5:$F$500,0))&lt;&gt;"N",
INDEX('11.2_Outliers-Collection_cov'!K$5:K$500,MATCH($F395,'11.2_Outliers-Collection_cov'!$F$5:$F$500,0)),""),"")</f>
        <v>2009</v>
      </c>
      <c r="O395" s="13" t="str">
        <f>IFERROR(IF(INDEX('11.2_Outliers-Collection_cov'!$N$5:$N$500,MATCH($F395,'11.2_Outliers-Collection_cov'!$F$5:$F$500,0))&lt;&gt;"N",
INDEX('11.2_Outliers-Collection_cov'!L$5:L$500,MATCH($F395,'11.2_Outliers-Collection_cov'!$F$5:$F$500,0)),""),"")</f>
        <v>UNSD_033</v>
      </c>
      <c r="P395" s="14" t="str">
        <f>IFERROR(IF(INDEX('11.3_Outliers-Plastic'!$N$5:$N$500,MATCH($F395,'11.3_Outliers-Plastic'!$F$5:$F$500,0))&lt;&gt;"N",
INDEX('11.3_Outliers-Plastic'!J$5:J$500,MATCH($F395,'11.3_Outliers-Plastic'!$F$5:$F$500,0)),""),"")</f>
        <v/>
      </c>
      <c r="Q395" s="8" t="str">
        <f>IFERROR(IF(INDEX('11.3_Outliers-Plastic'!$N$5:$N$500,MATCH($F395,'11.3_Outliers-Plastic'!$F$5:$F$500,0))&lt;&gt;"N",
INDEX('11.3_Outliers-Plastic'!K$5:K$500,MATCH($F395,'11.3_Outliers-Plastic'!$F$5:$F$500,0)),""),"")</f>
        <v/>
      </c>
      <c r="R395" s="14" t="str">
        <f>IFERROR(IF(INDEX('11.3_Outliers-Plastic'!$N$5:$N$500,MATCH($F395,'11.3_Outliers-Plastic'!$F$5:$F$500,0))&lt;&gt;"N",
INDEX('11.3_Outliers-Plastic'!L$5:L$500,MATCH($F395,'11.3_Outliers-Plastic'!$F$5:$F$500,0)),""),"")</f>
        <v/>
      </c>
      <c r="S395" s="12"/>
      <c r="T395" s="5"/>
      <c r="U395" s="5" t="s">
        <v>1569</v>
      </c>
      <c r="V395" s="14" t="str">
        <f>IFERROR(IF(INDEX('11.5_Outliers-Other_recovery'!$N$5:$N$500,MATCH($F395,'11.5_Outliers-Other_recovery'!$F$5:$F$500,0))&lt;&gt;"N",
INDEX('11.5_Outliers-Other_recovery'!J$5:J$500,MATCH($F395,'11.5_Outliers-Other_recovery'!$F$5:$F$500,0)),""),"")</f>
        <v/>
      </c>
      <c r="W395" s="8" t="str">
        <f>IFERROR(IF(INDEX('11.5_Outliers-Other_recovery'!$N$5:$N$500,MATCH($F395,'11.5_Outliers-Other_recovery'!$F$5:$F$500,0))&lt;&gt;"N",
INDEX('11.5_Outliers-Other_recovery'!K$5:K$500,MATCH($F395,'11.5_Outliers-Other_recovery'!$F$5:$F$500,0)),""),"")</f>
        <v/>
      </c>
      <c r="X395" s="14" t="str">
        <f>IFERROR(IF(INDEX('11.5_Outliers-Other_recovery'!$N$5:$N$500,MATCH($F395,'11.5_Outliers-Other_recovery'!$F$5:$F$500,0))&lt;&gt;"N",
INDEX('11.5_Outliers-Other_recovery'!L$5:L$500,MATCH($F395,'11.5_Outliers-Other_recovery'!$F$5:$F$500,0)),""),"")</f>
        <v/>
      </c>
      <c r="Y395" s="14" t="str">
        <f>IFERROR(IF(INDEX('11.4_Outliers-Formal_dry_recy'!$N$5:$N$500,MATCH($F395,'11.4_Outliers-Formal_dry_recy'!$F$5:$F$500,0))&lt;&gt;"N",
INDEX('11.4_Outliers-Formal_dry_recy'!J$5:J$500,MATCH($F395,'11.4_Outliers-Formal_dry_recy'!$F$5:$F$500,0)),""),"")</f>
        <v/>
      </c>
      <c r="Z395" s="8" t="str">
        <f>IFERROR(IF(INDEX('11.4_Outliers-Formal_dry_recy'!$N$5:$N$500,MATCH($F395,'11.4_Outliers-Formal_dry_recy'!$F$5:$F$500,0))&lt;&gt;"N",
INDEX('11.4_Outliers-Formal_dry_recy'!K$5:K$500,MATCH($F395,'11.4_Outliers-Formal_dry_recy'!$F$5:$F$500,0)),""),"")</f>
        <v/>
      </c>
      <c r="AA395" s="14" t="str">
        <f>IFERROR(IF(INDEX('11.4_Outliers-Formal_dry_recy'!$N$5:$N$500,MATCH($F395,'11.4_Outliers-Formal_dry_recy'!$F$5:$F$500,0))&lt;&gt;"N",
INDEX('11.4_Outliers-Formal_dry_recy'!L$5:L$500,MATCH($F395,'11.4_Outliers-Formal_dry_recy'!$F$5:$F$500,0)),""),"")</f>
        <v/>
      </c>
      <c r="AB395" s="14" t="str">
        <f>IFERROR(IF(INDEX('11.6_Outliers-Incineration'!$N$5:$N$500,MATCH($F395,'11.6_Outliers-Incineration'!$F$5:$F$500,0))&lt;&gt;"N",
INDEX('11.6_Outliers-Incineration'!J$5:J$500,MATCH($F395,'11.6_Outliers-Incineration'!$F$5:$F$500,0)),""),"")</f>
        <v/>
      </c>
      <c r="AC395" s="8" t="str">
        <f>IFERROR(IF(INDEX('11.6_Outliers-Incineration'!$N$5:$N$500,MATCH($F395,'11.6_Outliers-Incineration'!$F$5:$F$500,0))&lt;&gt;"N",
INDEX('11.6_Outliers-Incineration'!K$5:K$500,MATCH($F395,'11.6_Outliers-Incineration'!$F$5:$F$500,0)),""),"")</f>
        <v/>
      </c>
      <c r="AD395" s="14" t="str">
        <f>IFERROR(IF(INDEX('11.6_Outliers-Incineration'!$N$5:$N$500,MATCH($F395,'11.6_Outliers-Incineration'!$F$5:$F$500,0))&lt;&gt;"N",
INDEX('11.6_Outliers-Incineration'!L$5:L$500,MATCH($F395,'11.6_Outliers-Incineration'!$F$5:$F$500,0)),""),"")</f>
        <v/>
      </c>
      <c r="AE395" s="14" t="s">
        <v>1569</v>
      </c>
      <c r="AF395" s="8" t="s">
        <v>1569</v>
      </c>
      <c r="AG395" s="14" t="s">
        <v>1569</v>
      </c>
      <c r="AI395" s="5"/>
      <c r="AJ395" s="5" t="s">
        <v>1569</v>
      </c>
      <c r="AK395" s="5">
        <f t="shared" si="6"/>
        <v>2</v>
      </c>
    </row>
    <row r="396" spans="1:37" x14ac:dyDescent="0.25">
      <c r="A396" s="5" t="s">
        <v>2009</v>
      </c>
      <c r="B396" s="5" t="s">
        <v>1518</v>
      </c>
      <c r="C396" s="5" t="s">
        <v>1690</v>
      </c>
      <c r="D396" s="5" t="s">
        <v>360</v>
      </c>
      <c r="E396" s="5" t="s">
        <v>2150</v>
      </c>
      <c r="F396" s="5" t="s">
        <v>3216</v>
      </c>
      <c r="G396" s="5">
        <v>1</v>
      </c>
      <c r="H396" s="5">
        <v>2</v>
      </c>
      <c r="I396" s="5" t="s">
        <v>3217</v>
      </c>
      <c r="J396" s="13">
        <f>IFERROR(IF(INDEX('11.1_Outliers-Generation'!$N$5:$N$500,MATCH($F396,'11.1_Outliers-Generation'!$F$5:$F$500,0))&lt;&gt;"N",
INDEX('11.1_Outliers-Generation'!J$5:J$500,MATCH($F396,'11.1_Outliers-Generation'!$F$5:$F$500,0)),""),"")</f>
        <v>0.73972602739726023</v>
      </c>
      <c r="K396" s="8">
        <f>IFERROR(IF(INDEX('11.1_Outliers-Generation'!$N$5:$N$500,MATCH($F396,'11.1_Outliers-Generation'!$F$5:$F$500,0))&lt;&gt;"N",
INDEX('11.1_Outliers-Generation'!K$5:K$500,MATCH($F396,'11.1_Outliers-Generation'!$F$5:$F$500,0)),""),"")</f>
        <v>2009</v>
      </c>
      <c r="L396" s="13" t="str">
        <f>IFERROR(IF(INDEX('11.1_Outliers-Generation'!$N$5:$N$500,MATCH($F396,'11.1_Outliers-Generation'!$F$5:$F$500,0))&lt;&gt;"N",
INDEX('11.1_Outliers-Generation'!L$5:L$500,MATCH($F396,'11.1_Outliers-Generation'!$F$5:$F$500,0)),""),"")</f>
        <v>UNSD_034</v>
      </c>
      <c r="M396" s="14">
        <f>IFERROR(IF(INDEX('11.2_Outliers-Collection_cov'!$N$5:$N$500,MATCH($F396,'11.2_Outliers-Collection_cov'!$F$5:$F$500,0))&lt;&gt;"N",
INDEX('11.2_Outliers-Collection_cov'!J$5:J$500,MATCH($F396,'11.2_Outliers-Collection_cov'!$F$5:$F$500,0)),""),"")</f>
        <v>45</v>
      </c>
      <c r="N396" s="8">
        <f>IFERROR(IF(INDEX('11.2_Outliers-Collection_cov'!$N$5:$N$500,MATCH($F396,'11.2_Outliers-Collection_cov'!$F$5:$F$500,0))&lt;&gt;"N",
INDEX('11.2_Outliers-Collection_cov'!K$5:K$500,MATCH($F396,'11.2_Outliers-Collection_cov'!$F$5:$F$500,0)),""),"")</f>
        <v>2009</v>
      </c>
      <c r="O396" s="13" t="str">
        <f>IFERROR(IF(INDEX('11.2_Outliers-Collection_cov'!$N$5:$N$500,MATCH($F396,'11.2_Outliers-Collection_cov'!$F$5:$F$500,0))&lt;&gt;"N",
INDEX('11.2_Outliers-Collection_cov'!L$5:L$500,MATCH($F396,'11.2_Outliers-Collection_cov'!$F$5:$F$500,0)),""),"")</f>
        <v>UNSD_034</v>
      </c>
      <c r="P396" s="14" t="str">
        <f>IFERROR(IF(INDEX('11.3_Outliers-Plastic'!$N$5:$N$500,MATCH($F396,'11.3_Outliers-Plastic'!$F$5:$F$500,0))&lt;&gt;"N",
INDEX('11.3_Outliers-Plastic'!J$5:J$500,MATCH($F396,'11.3_Outliers-Plastic'!$F$5:$F$500,0)),""),"")</f>
        <v/>
      </c>
      <c r="Q396" s="8" t="str">
        <f>IFERROR(IF(INDEX('11.3_Outliers-Plastic'!$N$5:$N$500,MATCH($F396,'11.3_Outliers-Plastic'!$F$5:$F$500,0))&lt;&gt;"N",
INDEX('11.3_Outliers-Plastic'!K$5:K$500,MATCH($F396,'11.3_Outliers-Plastic'!$F$5:$F$500,0)),""),"")</f>
        <v/>
      </c>
      <c r="R396" s="14" t="str">
        <f>IFERROR(IF(INDEX('11.3_Outliers-Plastic'!$N$5:$N$500,MATCH($F396,'11.3_Outliers-Plastic'!$F$5:$F$500,0))&lt;&gt;"N",
INDEX('11.3_Outliers-Plastic'!L$5:L$500,MATCH($F396,'11.3_Outliers-Plastic'!$F$5:$F$500,0)),""),"")</f>
        <v/>
      </c>
      <c r="S396" s="12"/>
      <c r="T396" s="5"/>
      <c r="U396" s="5" t="s">
        <v>1569</v>
      </c>
      <c r="V396" s="14">
        <f>IFERROR(IF(INDEX('11.5_Outliers-Other_recovery'!$N$5:$N$500,MATCH($F396,'11.5_Outliers-Other_recovery'!$F$5:$F$500,0))&lt;&gt;"N",
INDEX('11.5_Outliers-Other_recovery'!J$5:J$500,MATCH($F396,'11.5_Outliers-Other_recovery'!$F$5:$F$500,0)),""),"")</f>
        <v>0</v>
      </c>
      <c r="W396" s="8">
        <f>IFERROR(IF(INDEX('11.5_Outliers-Other_recovery'!$N$5:$N$500,MATCH($F396,'11.5_Outliers-Other_recovery'!$F$5:$F$500,0))&lt;&gt;"N",
INDEX('11.5_Outliers-Other_recovery'!K$5:K$500,MATCH($F396,'11.5_Outliers-Other_recovery'!$F$5:$F$500,0)),""),"")</f>
        <v>2009</v>
      </c>
      <c r="X396" s="14" t="str">
        <f>IFERROR(IF(INDEX('11.5_Outliers-Other_recovery'!$N$5:$N$500,MATCH($F396,'11.5_Outliers-Other_recovery'!$F$5:$F$500,0))&lt;&gt;"N",
INDEX('11.5_Outliers-Other_recovery'!L$5:L$500,MATCH($F396,'11.5_Outliers-Other_recovery'!$F$5:$F$500,0)),""),"")</f>
        <v>UNSD_034</v>
      </c>
      <c r="Y396" s="14">
        <f>IFERROR(IF(INDEX('11.4_Outliers-Formal_dry_recy'!$N$5:$N$500,MATCH($F396,'11.4_Outliers-Formal_dry_recy'!$F$5:$F$500,0))&lt;&gt;"N",
INDEX('11.4_Outliers-Formal_dry_recy'!J$5:J$500,MATCH($F396,'11.4_Outliers-Formal_dry_recy'!$F$5:$F$500,0)),""),"")</f>
        <v>0</v>
      </c>
      <c r="Z396" s="8">
        <f>IFERROR(IF(INDEX('11.4_Outliers-Formal_dry_recy'!$N$5:$N$500,MATCH($F396,'11.4_Outliers-Formal_dry_recy'!$F$5:$F$500,0))&lt;&gt;"N",
INDEX('11.4_Outliers-Formal_dry_recy'!K$5:K$500,MATCH($F396,'11.4_Outliers-Formal_dry_recy'!$F$5:$F$500,0)),""),"")</f>
        <v>2009</v>
      </c>
      <c r="AA396" s="14" t="str">
        <f>IFERROR(IF(INDEX('11.4_Outliers-Formal_dry_recy'!$N$5:$N$500,MATCH($F396,'11.4_Outliers-Formal_dry_recy'!$F$5:$F$500,0))&lt;&gt;"N",
INDEX('11.4_Outliers-Formal_dry_recy'!L$5:L$500,MATCH($F396,'11.4_Outliers-Formal_dry_recy'!$F$5:$F$500,0)),""),"")</f>
        <v>UNSD_034</v>
      </c>
      <c r="AB396" s="14">
        <f>IFERROR(IF(INDEX('11.6_Outliers-Incineration'!$N$5:$N$500,MATCH($F396,'11.6_Outliers-Incineration'!$F$5:$F$500,0))&lt;&gt;"N",
INDEX('11.6_Outliers-Incineration'!J$5:J$500,MATCH($F396,'11.6_Outliers-Incineration'!$F$5:$F$500,0)),""),"")</f>
        <v>0</v>
      </c>
      <c r="AC396" s="8">
        <f>IFERROR(IF(INDEX('11.6_Outliers-Incineration'!$N$5:$N$500,MATCH($F396,'11.6_Outliers-Incineration'!$F$5:$F$500,0))&lt;&gt;"N",
INDEX('11.6_Outliers-Incineration'!K$5:K$500,MATCH($F396,'11.6_Outliers-Incineration'!$F$5:$F$500,0)),""),"")</f>
        <v>2009</v>
      </c>
      <c r="AD396" s="14" t="str">
        <f>IFERROR(IF(INDEX('11.6_Outliers-Incineration'!$N$5:$N$500,MATCH($F396,'11.6_Outliers-Incineration'!$F$5:$F$500,0))&lt;&gt;"N",
INDEX('11.6_Outliers-Incineration'!L$5:L$500,MATCH($F396,'11.6_Outliers-Incineration'!$F$5:$F$500,0)),""),"")</f>
        <v>UNSD_034</v>
      </c>
      <c r="AE396" s="14">
        <v>0</v>
      </c>
      <c r="AF396" s="8">
        <v>2009</v>
      </c>
      <c r="AG396" s="14" t="s">
        <v>2009</v>
      </c>
      <c r="AI396" s="5"/>
      <c r="AJ396" s="5" t="s">
        <v>1569</v>
      </c>
      <c r="AK396" s="5">
        <f t="shared" si="6"/>
        <v>6</v>
      </c>
    </row>
    <row r="397" spans="1:37" x14ac:dyDescent="0.25">
      <c r="A397" s="5" t="s">
        <v>2010</v>
      </c>
      <c r="B397" s="5" t="s">
        <v>1124</v>
      </c>
      <c r="C397" s="5" t="s">
        <v>1123</v>
      </c>
      <c r="D397" s="5" t="s">
        <v>1038</v>
      </c>
      <c r="E397" s="5" t="s">
        <v>2151</v>
      </c>
      <c r="F397" s="5" t="s">
        <v>2245</v>
      </c>
      <c r="G397" s="5">
        <v>2</v>
      </c>
      <c r="H397" s="5">
        <v>2</v>
      </c>
      <c r="I397" s="5" t="s">
        <v>2332</v>
      </c>
      <c r="J397" s="13" t="str">
        <f>IFERROR(IF(INDEX('11.1_Outliers-Generation'!$N$5:$N$500,MATCH($F397,'11.1_Outliers-Generation'!$F$5:$F$500,0))&lt;&gt;"N",
INDEX('11.1_Outliers-Generation'!J$5:J$500,MATCH($F397,'11.1_Outliers-Generation'!$F$5:$F$500,0)),""),"")</f>
        <v/>
      </c>
      <c r="K397" s="8" t="str">
        <f>IFERROR(IF(INDEX('11.1_Outliers-Generation'!$N$5:$N$500,MATCH($F397,'11.1_Outliers-Generation'!$F$5:$F$500,0))&lt;&gt;"N",
INDEX('11.1_Outliers-Generation'!K$5:K$500,MATCH($F397,'11.1_Outliers-Generation'!$F$5:$F$500,0)),""),"")</f>
        <v/>
      </c>
      <c r="L397" s="13" t="str">
        <f>IFERROR(IF(INDEX('11.1_Outliers-Generation'!$N$5:$N$500,MATCH($F397,'11.1_Outliers-Generation'!$F$5:$F$500,0))&lt;&gt;"N",
INDEX('11.1_Outliers-Generation'!L$5:L$500,MATCH($F397,'11.1_Outliers-Generation'!$F$5:$F$500,0)),""),"")</f>
        <v/>
      </c>
      <c r="M397" s="14" t="str">
        <f>IFERROR(IF(INDEX('11.2_Outliers-Collection_cov'!$N$5:$N$500,MATCH($F397,'11.2_Outliers-Collection_cov'!$F$5:$F$500,0))&lt;&gt;"N",
INDEX('11.2_Outliers-Collection_cov'!J$5:J$500,MATCH($F397,'11.2_Outliers-Collection_cov'!$F$5:$F$500,0)),""),"")</f>
        <v/>
      </c>
      <c r="N397" s="8" t="str">
        <f>IFERROR(IF(INDEX('11.2_Outliers-Collection_cov'!$N$5:$N$500,MATCH($F397,'11.2_Outliers-Collection_cov'!$F$5:$F$500,0))&lt;&gt;"N",
INDEX('11.2_Outliers-Collection_cov'!K$5:K$500,MATCH($F397,'11.2_Outliers-Collection_cov'!$F$5:$F$500,0)),""),"")</f>
        <v/>
      </c>
      <c r="O397" s="13" t="str">
        <f>IFERROR(IF(INDEX('11.2_Outliers-Collection_cov'!$N$5:$N$500,MATCH($F397,'11.2_Outliers-Collection_cov'!$F$5:$F$500,0))&lt;&gt;"N",
INDEX('11.2_Outliers-Collection_cov'!L$5:L$500,MATCH($F397,'11.2_Outliers-Collection_cov'!$F$5:$F$500,0)),""),"")</f>
        <v/>
      </c>
      <c r="P397" s="14" t="str">
        <f>IFERROR(IF(INDEX('11.3_Outliers-Plastic'!$N$5:$N$500,MATCH($F397,'11.3_Outliers-Plastic'!$F$5:$F$500,0))&lt;&gt;"N",
INDEX('11.3_Outliers-Plastic'!J$5:J$500,MATCH($F397,'11.3_Outliers-Plastic'!$F$5:$F$500,0)),""),"")</f>
        <v/>
      </c>
      <c r="Q397" s="8" t="str">
        <f>IFERROR(IF(INDEX('11.3_Outliers-Plastic'!$N$5:$N$500,MATCH($F397,'11.3_Outliers-Plastic'!$F$5:$F$500,0))&lt;&gt;"N",
INDEX('11.3_Outliers-Plastic'!K$5:K$500,MATCH($F397,'11.3_Outliers-Plastic'!$F$5:$F$500,0)),""),"")</f>
        <v/>
      </c>
      <c r="R397" s="14" t="str">
        <f>IFERROR(IF(INDEX('11.3_Outliers-Plastic'!$N$5:$N$500,MATCH($F397,'11.3_Outliers-Plastic'!$F$5:$F$500,0))&lt;&gt;"N",
INDEX('11.3_Outliers-Plastic'!L$5:L$500,MATCH($F397,'11.3_Outliers-Plastic'!$F$5:$F$500,0)),""),"")</f>
        <v/>
      </c>
      <c r="S397" s="12"/>
      <c r="T397" s="5"/>
      <c r="U397" s="5" t="s">
        <v>1569</v>
      </c>
      <c r="V397" s="14">
        <f>IFERROR(IF(INDEX('11.5_Outliers-Other_recovery'!$N$5:$N$500,MATCH($F397,'11.5_Outliers-Other_recovery'!$F$5:$F$500,0))&lt;&gt;"N",
INDEX('11.5_Outliers-Other_recovery'!J$5:J$500,MATCH($F397,'11.5_Outliers-Other_recovery'!$F$5:$F$500,0)),""),"")</f>
        <v>5.7021049826805221</v>
      </c>
      <c r="W397" s="8">
        <f>IFERROR(IF(INDEX('11.5_Outliers-Other_recovery'!$N$5:$N$500,MATCH($F397,'11.5_Outliers-Other_recovery'!$F$5:$F$500,0))&lt;&gt;"N",
INDEX('11.5_Outliers-Other_recovery'!K$5:K$500,MATCH($F397,'11.5_Outliers-Other_recovery'!$F$5:$F$500,0)),""),"")</f>
        <v>2019</v>
      </c>
      <c r="X397" s="14" t="str">
        <f>IFERROR(IF(INDEX('11.5_Outliers-Other_recovery'!$N$5:$N$500,MATCH($F397,'11.5_Outliers-Other_recovery'!$F$5:$F$500,0))&lt;&gt;"N",
INDEX('11.5_Outliers-Other_recovery'!L$5:L$500,MATCH($F397,'11.5_Outliers-Other_recovery'!$F$5:$F$500,0)),""),"")</f>
        <v>UNSD_035</v>
      </c>
      <c r="Y397" s="14">
        <f>IFERROR(IF(INDEX('11.4_Outliers-Formal_dry_recy'!$N$5:$N$500,MATCH($F397,'11.4_Outliers-Formal_dry_recy'!$F$5:$F$500,0))&lt;&gt;"N",
INDEX('11.4_Outliers-Formal_dry_recy'!J$5:J$500,MATCH($F397,'11.4_Outliers-Formal_dry_recy'!$F$5:$F$500,0)),""),"")</f>
        <v>0</v>
      </c>
      <c r="Z397" s="8">
        <f>IFERROR(IF(INDEX('11.4_Outliers-Formal_dry_recy'!$N$5:$N$500,MATCH($F397,'11.4_Outliers-Formal_dry_recy'!$F$5:$F$500,0))&lt;&gt;"N",
INDEX('11.4_Outliers-Formal_dry_recy'!K$5:K$500,MATCH($F397,'11.4_Outliers-Formal_dry_recy'!$F$5:$F$500,0)),""),"")</f>
        <v>2019</v>
      </c>
      <c r="AA397" s="14" t="str">
        <f>IFERROR(IF(INDEX('11.4_Outliers-Formal_dry_recy'!$N$5:$N$500,MATCH($F397,'11.4_Outliers-Formal_dry_recy'!$F$5:$F$500,0))&lt;&gt;"N",
INDEX('11.4_Outliers-Formal_dry_recy'!L$5:L$500,MATCH($F397,'11.4_Outliers-Formal_dry_recy'!$F$5:$F$500,0)),""),"")</f>
        <v>UNSD_035</v>
      </c>
      <c r="AB397" s="14">
        <f>IFERROR(IF(INDEX('11.6_Outliers-Incineration'!$N$5:$N$500,MATCH($F397,'11.6_Outliers-Incineration'!$F$5:$F$500,0))&lt;&gt;"N",
INDEX('11.6_Outliers-Incineration'!J$5:J$500,MATCH($F397,'11.6_Outliers-Incineration'!$F$5:$F$500,0)),""),"")</f>
        <v>65.62749800159871</v>
      </c>
      <c r="AC397" s="8">
        <f>IFERROR(IF(INDEX('11.6_Outliers-Incineration'!$N$5:$N$500,MATCH($F397,'11.6_Outliers-Incineration'!$F$5:$F$500,0))&lt;&gt;"N",
INDEX('11.6_Outliers-Incineration'!K$5:K$500,MATCH($F397,'11.6_Outliers-Incineration'!$F$5:$F$500,0)),""),"")</f>
        <v>2019</v>
      </c>
      <c r="AD397" s="14" t="str">
        <f>IFERROR(IF(INDEX('11.6_Outliers-Incineration'!$N$5:$N$500,MATCH($F397,'11.6_Outliers-Incineration'!$F$5:$F$500,0))&lt;&gt;"N",
INDEX('11.6_Outliers-Incineration'!L$5:L$500,MATCH($F397,'11.6_Outliers-Incineration'!$F$5:$F$500,0)),""),"")</f>
        <v>UNSD_035</v>
      </c>
      <c r="AE397" s="14" t="s">
        <v>1569</v>
      </c>
      <c r="AF397" s="8" t="s">
        <v>1569</v>
      </c>
      <c r="AG397" s="14" t="s">
        <v>1569</v>
      </c>
      <c r="AI397" s="5"/>
      <c r="AJ397" s="5" t="s">
        <v>1569</v>
      </c>
      <c r="AK397" s="5">
        <f t="shared" si="6"/>
        <v>3</v>
      </c>
    </row>
    <row r="398" spans="1:37" x14ac:dyDescent="0.25">
      <c r="A398" s="5" t="s">
        <v>2453</v>
      </c>
      <c r="B398" s="5" t="s">
        <v>1124</v>
      </c>
      <c r="C398" s="5" t="s">
        <v>1123</v>
      </c>
      <c r="D398" s="5" t="s">
        <v>1038</v>
      </c>
      <c r="E398" s="5" t="s">
        <v>2455</v>
      </c>
      <c r="F398" s="5" t="s">
        <v>2456</v>
      </c>
      <c r="G398" s="5">
        <v>2</v>
      </c>
      <c r="H398" s="5">
        <v>2</v>
      </c>
      <c r="I398" s="5" t="s">
        <v>2458</v>
      </c>
      <c r="J398" s="13" t="str">
        <f>IFERROR(IF(INDEX('11.1_Outliers-Generation'!$N$5:$N$500,MATCH($F398,'11.1_Outliers-Generation'!$F$5:$F$500,0))&lt;&gt;"N",
INDEX('11.1_Outliers-Generation'!J$5:J$500,MATCH($F398,'11.1_Outliers-Generation'!$F$5:$F$500,0)),""),"")</f>
        <v/>
      </c>
      <c r="K398" s="8" t="str">
        <f>IFERROR(IF(INDEX('11.1_Outliers-Generation'!$N$5:$N$500,MATCH($F398,'11.1_Outliers-Generation'!$F$5:$F$500,0))&lt;&gt;"N",
INDEX('11.1_Outliers-Generation'!K$5:K$500,MATCH($F398,'11.1_Outliers-Generation'!$F$5:$F$500,0)),""),"")</f>
        <v/>
      </c>
      <c r="L398" s="13" t="str">
        <f>IFERROR(IF(INDEX('11.1_Outliers-Generation'!$N$5:$N$500,MATCH($F398,'11.1_Outliers-Generation'!$F$5:$F$500,0))&lt;&gt;"N",
INDEX('11.1_Outliers-Generation'!L$5:L$500,MATCH($F398,'11.1_Outliers-Generation'!$F$5:$F$500,0)),""),"")</f>
        <v/>
      </c>
      <c r="M398" s="14" t="str">
        <f>IFERROR(IF(INDEX('11.2_Outliers-Collection_cov'!$N$5:$N$500,MATCH($F398,'11.2_Outliers-Collection_cov'!$F$5:$F$500,0))&lt;&gt;"N",
INDEX('11.2_Outliers-Collection_cov'!J$5:J$500,MATCH($F398,'11.2_Outliers-Collection_cov'!$F$5:$F$500,0)),""),"")</f>
        <v/>
      </c>
      <c r="N398" s="8" t="str">
        <f>IFERROR(IF(INDEX('11.2_Outliers-Collection_cov'!$N$5:$N$500,MATCH($F398,'11.2_Outliers-Collection_cov'!$F$5:$F$500,0))&lt;&gt;"N",
INDEX('11.2_Outliers-Collection_cov'!K$5:K$500,MATCH($F398,'11.2_Outliers-Collection_cov'!$F$5:$F$500,0)),""),"")</f>
        <v/>
      </c>
      <c r="O398" s="13" t="str">
        <f>IFERROR(IF(INDEX('11.2_Outliers-Collection_cov'!$N$5:$N$500,MATCH($F398,'11.2_Outliers-Collection_cov'!$F$5:$F$500,0))&lt;&gt;"N",
INDEX('11.2_Outliers-Collection_cov'!L$5:L$500,MATCH($F398,'11.2_Outliers-Collection_cov'!$F$5:$F$500,0)),""),"")</f>
        <v/>
      </c>
      <c r="P398" s="14" t="str">
        <f>IFERROR(IF(INDEX('11.3_Outliers-Plastic'!$N$5:$N$500,MATCH($F398,'11.3_Outliers-Plastic'!$F$5:$F$500,0))&lt;&gt;"N",
INDEX('11.3_Outliers-Plastic'!J$5:J$500,MATCH($F398,'11.3_Outliers-Plastic'!$F$5:$F$500,0)),""),"")</f>
        <v/>
      </c>
      <c r="Q398" s="8" t="str">
        <f>IFERROR(IF(INDEX('11.3_Outliers-Plastic'!$N$5:$N$500,MATCH($F398,'11.3_Outliers-Plastic'!$F$5:$F$500,0))&lt;&gt;"N",
INDEX('11.3_Outliers-Plastic'!K$5:K$500,MATCH($F398,'11.3_Outliers-Plastic'!$F$5:$F$500,0)),""),"")</f>
        <v/>
      </c>
      <c r="R398" s="14" t="str">
        <f>IFERROR(IF(INDEX('11.3_Outliers-Plastic'!$N$5:$N$500,MATCH($F398,'11.3_Outliers-Plastic'!$F$5:$F$500,0))&lt;&gt;"N",
INDEX('11.3_Outliers-Plastic'!L$5:L$500,MATCH($F398,'11.3_Outliers-Plastic'!$F$5:$F$500,0)),""),"")</f>
        <v/>
      </c>
      <c r="S398" s="12"/>
      <c r="T398" s="5"/>
      <c r="U398" s="5" t="s">
        <v>1569</v>
      </c>
      <c r="V398" s="14">
        <f>IFERROR(IF(INDEX('11.5_Outliers-Other_recovery'!$N$5:$N$500,MATCH($F398,'11.5_Outliers-Other_recovery'!$F$5:$F$500,0))&lt;&gt;"N",
INDEX('11.5_Outliers-Other_recovery'!J$5:J$500,MATCH($F398,'11.5_Outliers-Other_recovery'!$F$5:$F$500,0)),""),"")</f>
        <v>0.714523097374543</v>
      </c>
      <c r="W398" s="8">
        <f>IFERROR(IF(INDEX('11.5_Outliers-Other_recovery'!$N$5:$N$500,MATCH($F398,'11.5_Outliers-Other_recovery'!$F$5:$F$500,0))&lt;&gt;"N",
INDEX('11.5_Outliers-Other_recovery'!K$5:K$500,MATCH($F398,'11.5_Outliers-Other_recovery'!$F$5:$F$500,0)),""),"")</f>
        <v>2019</v>
      </c>
      <c r="X398" s="14" t="str">
        <f>IFERROR(IF(INDEX('11.5_Outliers-Other_recovery'!$N$5:$N$500,MATCH($F398,'11.5_Outliers-Other_recovery'!$F$5:$F$500,0))&lt;&gt;"N",
INDEX('11.5_Outliers-Other_recovery'!L$5:L$500,MATCH($F398,'11.5_Outliers-Other_recovery'!$F$5:$F$500,0)),""),"")</f>
        <v>UNSD_036</v>
      </c>
      <c r="Y398" s="14">
        <f>IFERROR(IF(INDEX('11.4_Outliers-Formal_dry_recy'!$N$5:$N$500,MATCH($F398,'11.4_Outliers-Formal_dry_recy'!$F$5:$F$500,0))&lt;&gt;"N",
INDEX('11.4_Outliers-Formal_dry_recy'!J$5:J$500,MATCH($F398,'11.4_Outliers-Formal_dry_recy'!$F$5:$F$500,0)),""),"")</f>
        <v>0</v>
      </c>
      <c r="Z398" s="8">
        <f>IFERROR(IF(INDEX('11.4_Outliers-Formal_dry_recy'!$N$5:$N$500,MATCH($F398,'11.4_Outliers-Formal_dry_recy'!$F$5:$F$500,0))&lt;&gt;"N",
INDEX('11.4_Outliers-Formal_dry_recy'!K$5:K$500,MATCH($F398,'11.4_Outliers-Formal_dry_recy'!$F$5:$F$500,0)),""),"")</f>
        <v>2019</v>
      </c>
      <c r="AA398" s="14" t="str">
        <f>IFERROR(IF(INDEX('11.4_Outliers-Formal_dry_recy'!$N$5:$N$500,MATCH($F398,'11.4_Outliers-Formal_dry_recy'!$F$5:$F$500,0))&lt;&gt;"N",
INDEX('11.4_Outliers-Formal_dry_recy'!L$5:L$500,MATCH($F398,'11.4_Outliers-Formal_dry_recy'!$F$5:$F$500,0)),""),"")</f>
        <v>UNSD_036</v>
      </c>
      <c r="AB398" s="14">
        <f>IFERROR(IF(INDEX('11.6_Outliers-Incineration'!$N$5:$N$500,MATCH($F398,'11.6_Outliers-Incineration'!$F$5:$F$500,0))&lt;&gt;"N",
INDEX('11.6_Outliers-Incineration'!J$5:J$500,MATCH($F398,'11.6_Outliers-Incineration'!$F$5:$F$500,0)),""),"")</f>
        <v>50.58158856763044</v>
      </c>
      <c r="AC398" s="8">
        <f>IFERROR(IF(INDEX('11.6_Outliers-Incineration'!$N$5:$N$500,MATCH($F398,'11.6_Outliers-Incineration'!$F$5:$F$500,0))&lt;&gt;"N",
INDEX('11.6_Outliers-Incineration'!K$5:K$500,MATCH($F398,'11.6_Outliers-Incineration'!$F$5:$F$500,0)),""),"")</f>
        <v>2019</v>
      </c>
      <c r="AD398" s="14" t="str">
        <f>IFERROR(IF(INDEX('11.6_Outliers-Incineration'!$N$5:$N$500,MATCH($F398,'11.6_Outliers-Incineration'!$F$5:$F$500,0))&lt;&gt;"N",
INDEX('11.6_Outliers-Incineration'!L$5:L$500,MATCH($F398,'11.6_Outliers-Incineration'!$F$5:$F$500,0)),""),"")</f>
        <v>UNSD_036</v>
      </c>
      <c r="AE398" s="14" t="s">
        <v>1569</v>
      </c>
      <c r="AF398" s="8" t="s">
        <v>1569</v>
      </c>
      <c r="AG398" s="14" t="s">
        <v>1569</v>
      </c>
      <c r="AI398" s="5"/>
      <c r="AJ398" s="5" t="s">
        <v>1569</v>
      </c>
      <c r="AK398" s="5">
        <f t="shared" si="6"/>
        <v>3</v>
      </c>
    </row>
    <row r="399" spans="1:37" x14ac:dyDescent="0.25">
      <c r="A399" s="5" t="s">
        <v>2012</v>
      </c>
      <c r="B399" s="5" t="s">
        <v>1520</v>
      </c>
      <c r="C399" s="5" t="s">
        <v>1519</v>
      </c>
      <c r="D399" s="5" t="s">
        <v>35</v>
      </c>
      <c r="E399" s="5" t="s">
        <v>1520</v>
      </c>
      <c r="F399" s="5" t="s">
        <v>1519</v>
      </c>
      <c r="G399" s="5">
        <v>0</v>
      </c>
      <c r="H399" s="5">
        <v>1</v>
      </c>
      <c r="I399" s="5" t="s">
        <v>2334</v>
      </c>
      <c r="J399" s="13">
        <f>IFERROR(IF(INDEX('11.1_Outliers-Generation'!$N$5:$N$500,MATCH($F399,'11.1_Outliers-Generation'!$F$5:$F$500,0))&lt;&gt;"N",
INDEX('11.1_Outliers-Generation'!J$5:J$500,MATCH($F399,'11.1_Outliers-Generation'!$F$5:$F$500,0)),""),"")</f>
        <v>2.1311506470376473</v>
      </c>
      <c r="K399" s="8">
        <f>IFERROR(IF(INDEX('11.1_Outliers-Generation'!$N$5:$N$500,MATCH($F399,'11.1_Outliers-Generation'!$F$5:$F$500,0))&lt;&gt;"N",
INDEX('11.1_Outliers-Generation'!K$5:K$500,MATCH($F399,'11.1_Outliers-Generation'!$F$5:$F$500,0)),""),"")</f>
        <v>2014</v>
      </c>
      <c r="L399" s="13" t="str">
        <f>IFERROR(IF(INDEX('11.1_Outliers-Generation'!$N$5:$N$500,MATCH($F399,'11.1_Outliers-Generation'!$F$5:$F$500,0))&lt;&gt;"N",
INDEX('11.1_Outliers-Generation'!L$5:L$500,MATCH($F399,'11.1_Outliers-Generation'!$F$5:$F$500,0)),""),"")</f>
        <v>UNSD_038</v>
      </c>
      <c r="M399" s="14">
        <f>IFERROR(IF(INDEX('11.2_Outliers-Collection_cov'!$N$5:$N$500,MATCH($F399,'11.2_Outliers-Collection_cov'!$F$5:$F$500,0))&lt;&gt;"N",
INDEX('11.2_Outliers-Collection_cov'!J$5:J$500,MATCH($F399,'11.2_Outliers-Collection_cov'!$F$5:$F$500,0)),""),"")</f>
        <v>100</v>
      </c>
      <c r="N399" s="8">
        <f>IFERROR(IF(INDEX('11.2_Outliers-Collection_cov'!$N$5:$N$500,MATCH($F399,'11.2_Outliers-Collection_cov'!$F$5:$F$500,0))&lt;&gt;"N",
INDEX('11.2_Outliers-Collection_cov'!K$5:K$500,MATCH($F399,'11.2_Outliers-Collection_cov'!$F$5:$F$500,0)),""),"")</f>
        <v>2015</v>
      </c>
      <c r="O399" s="13" t="str">
        <f>IFERROR(IF(INDEX('11.2_Outliers-Collection_cov'!$N$5:$N$500,MATCH($F399,'11.2_Outliers-Collection_cov'!$F$5:$F$500,0))&lt;&gt;"N",
INDEX('11.2_Outliers-Collection_cov'!L$5:L$500,MATCH($F399,'11.2_Outliers-Collection_cov'!$F$5:$F$500,0)),""),"")</f>
        <v>UNSD_038</v>
      </c>
      <c r="P399" s="14" t="str">
        <f>IFERROR(IF(INDEX('11.3_Outliers-Plastic'!$N$5:$N$500,MATCH($F399,'11.3_Outliers-Plastic'!$F$5:$F$500,0))&lt;&gt;"N",
INDEX('11.3_Outliers-Plastic'!J$5:J$500,MATCH($F399,'11.3_Outliers-Plastic'!$F$5:$F$500,0)),""),"")</f>
        <v/>
      </c>
      <c r="Q399" s="8" t="str">
        <f>IFERROR(IF(INDEX('11.3_Outliers-Plastic'!$N$5:$N$500,MATCH($F399,'11.3_Outliers-Plastic'!$F$5:$F$500,0))&lt;&gt;"N",
INDEX('11.3_Outliers-Plastic'!K$5:K$500,MATCH($F399,'11.3_Outliers-Plastic'!$F$5:$F$500,0)),""),"")</f>
        <v/>
      </c>
      <c r="R399" s="14" t="str">
        <f>IFERROR(IF(INDEX('11.3_Outliers-Plastic'!$N$5:$N$500,MATCH($F399,'11.3_Outliers-Plastic'!$F$5:$F$500,0))&lt;&gt;"N",
INDEX('11.3_Outliers-Plastic'!L$5:L$500,MATCH($F399,'11.3_Outliers-Plastic'!$F$5:$F$500,0)),""),"")</f>
        <v/>
      </c>
      <c r="S399" s="12"/>
      <c r="T399" s="5"/>
      <c r="U399" s="5" t="s">
        <v>1569</v>
      </c>
      <c r="V399" s="14">
        <f>IFERROR(IF(INDEX('11.5_Outliers-Other_recovery'!$N$5:$N$500,MATCH($F399,'11.5_Outliers-Other_recovery'!$F$5:$F$500,0))&lt;&gt;"N",
INDEX('11.5_Outliers-Other_recovery'!J$5:J$500,MATCH($F399,'11.5_Outliers-Other_recovery'!$F$5:$F$500,0)),""),"")</f>
        <v>0</v>
      </c>
      <c r="W399" s="8">
        <f>IFERROR(IF(INDEX('11.5_Outliers-Other_recovery'!$N$5:$N$500,MATCH($F399,'11.5_Outliers-Other_recovery'!$F$5:$F$500,0))&lt;&gt;"N",
INDEX('11.5_Outliers-Other_recovery'!K$5:K$500,MATCH($F399,'11.5_Outliers-Other_recovery'!$F$5:$F$500,0)),""),"")</f>
        <v>2015</v>
      </c>
      <c r="X399" s="14" t="str">
        <f>IFERROR(IF(INDEX('11.5_Outliers-Other_recovery'!$N$5:$N$500,MATCH($F399,'11.5_Outliers-Other_recovery'!$F$5:$F$500,0))&lt;&gt;"N",
INDEX('11.5_Outliers-Other_recovery'!L$5:L$500,MATCH($F399,'11.5_Outliers-Other_recovery'!$F$5:$F$500,0)),""),"")</f>
        <v>UNSD_038</v>
      </c>
      <c r="Y399" s="14">
        <f>IFERROR(IF(INDEX('11.4_Outliers-Formal_dry_recy'!$N$5:$N$500,MATCH($F399,'11.4_Outliers-Formal_dry_recy'!$F$5:$F$500,0))&lt;&gt;"N",
INDEX('11.4_Outliers-Formal_dry_recy'!J$5:J$500,MATCH($F399,'11.4_Outliers-Formal_dry_recy'!$F$5:$F$500,0)),""),"")</f>
        <v>35.411949137780873</v>
      </c>
      <c r="Z399" s="8">
        <f>IFERROR(IF(INDEX('11.4_Outliers-Formal_dry_recy'!$N$5:$N$500,MATCH($F399,'11.4_Outliers-Formal_dry_recy'!$F$5:$F$500,0))&lt;&gt;"N",
INDEX('11.4_Outliers-Formal_dry_recy'!K$5:K$500,MATCH($F399,'11.4_Outliers-Formal_dry_recy'!$F$5:$F$500,0)),""),"")</f>
        <v>2015</v>
      </c>
      <c r="AA399" s="14" t="str">
        <f>IFERROR(IF(INDEX('11.4_Outliers-Formal_dry_recy'!$N$5:$N$500,MATCH($F399,'11.4_Outliers-Formal_dry_recy'!$F$5:$F$500,0))&lt;&gt;"N",
INDEX('11.4_Outliers-Formal_dry_recy'!L$5:L$500,MATCH($F399,'11.4_Outliers-Formal_dry_recy'!$F$5:$F$500,0)),""),"")</f>
        <v>UNSD_038</v>
      </c>
      <c r="AB399" s="14">
        <f>IFERROR(IF(INDEX('11.6_Outliers-Incineration'!$N$5:$N$500,MATCH($F399,'11.6_Outliers-Incineration'!$F$5:$F$500,0))&lt;&gt;"N",
INDEX('11.6_Outliers-Incineration'!J$5:J$500,MATCH($F399,'11.6_Outliers-Incineration'!$F$5:$F$500,0)),""),"")</f>
        <v>0</v>
      </c>
      <c r="AC399" s="8">
        <f>IFERROR(IF(INDEX('11.6_Outliers-Incineration'!$N$5:$N$500,MATCH($F399,'11.6_Outliers-Incineration'!$F$5:$F$500,0))&lt;&gt;"N",
INDEX('11.6_Outliers-Incineration'!K$5:K$500,MATCH($F399,'11.6_Outliers-Incineration'!$F$5:$F$500,0)),""),"")</f>
        <v>2015</v>
      </c>
      <c r="AD399" s="14" t="str">
        <f>IFERROR(IF(INDEX('11.6_Outliers-Incineration'!$N$5:$N$500,MATCH($F399,'11.6_Outliers-Incineration'!$F$5:$F$500,0))&lt;&gt;"N",
INDEX('11.6_Outliers-Incineration'!L$5:L$500,MATCH($F399,'11.6_Outliers-Incineration'!$F$5:$F$500,0)),""),"")</f>
        <v>UNSD_038</v>
      </c>
      <c r="AE399" s="14" t="s">
        <v>1569</v>
      </c>
      <c r="AF399" s="8" t="s">
        <v>1569</v>
      </c>
      <c r="AG399" s="14" t="s">
        <v>1569</v>
      </c>
      <c r="AI399" s="5"/>
      <c r="AJ399" s="5" t="s">
        <v>1569</v>
      </c>
      <c r="AK399" s="5">
        <f t="shared" si="6"/>
        <v>5</v>
      </c>
    </row>
    <row r="400" spans="1:37" x14ac:dyDescent="0.25">
      <c r="A400" s="5" t="s">
        <v>2013</v>
      </c>
      <c r="B400" s="5" t="s">
        <v>1522</v>
      </c>
      <c r="C400" s="5" t="s">
        <v>1521</v>
      </c>
      <c r="D400" s="5" t="s">
        <v>35</v>
      </c>
      <c r="E400" s="5" t="s">
        <v>1522</v>
      </c>
      <c r="F400" s="5" t="s">
        <v>1521</v>
      </c>
      <c r="G400" s="5">
        <v>0</v>
      </c>
      <c r="H400" s="5">
        <v>1</v>
      </c>
      <c r="I400" s="5" t="s">
        <v>2335</v>
      </c>
      <c r="J400" s="13">
        <f>IFERROR(IF(INDEX('11.1_Outliers-Generation'!$N$5:$N$500,MATCH($F400,'11.1_Outliers-Generation'!$F$5:$F$500,0))&lt;&gt;"N",
INDEX('11.1_Outliers-Generation'!J$5:J$500,MATCH($F400,'11.1_Outliers-Generation'!$F$5:$F$500,0)),""),"")</f>
        <v>2.0495723709664198</v>
      </c>
      <c r="K400" s="8">
        <f>IFERROR(IF(INDEX('11.1_Outliers-Generation'!$N$5:$N$500,MATCH($F400,'11.1_Outliers-Generation'!$F$5:$F$500,0))&lt;&gt;"N",
INDEX('11.1_Outliers-Generation'!K$5:K$500,MATCH($F400,'11.1_Outliers-Generation'!$F$5:$F$500,0)),""),"")</f>
        <v>2014</v>
      </c>
      <c r="L400" s="13" t="str">
        <f>IFERROR(IF(INDEX('11.1_Outliers-Generation'!$N$5:$N$500,MATCH($F400,'11.1_Outliers-Generation'!$F$5:$F$500,0))&lt;&gt;"N",
INDEX('11.1_Outliers-Generation'!L$5:L$500,MATCH($F400,'11.1_Outliers-Generation'!$F$5:$F$500,0)),""),"")</f>
        <v>UNSD_039</v>
      </c>
      <c r="M400" s="14">
        <f>IFERROR(IF(INDEX('11.2_Outliers-Collection_cov'!$N$5:$N$500,MATCH($F400,'11.2_Outliers-Collection_cov'!$F$5:$F$500,0))&lt;&gt;"N",
INDEX('11.2_Outliers-Collection_cov'!J$5:J$500,MATCH($F400,'11.2_Outliers-Collection_cov'!$F$5:$F$500,0)),""),"")</f>
        <v>100</v>
      </c>
      <c r="N400" s="8">
        <f>IFERROR(IF(INDEX('11.2_Outliers-Collection_cov'!$N$5:$N$500,MATCH($F400,'11.2_Outliers-Collection_cov'!$F$5:$F$500,0))&lt;&gt;"N",
INDEX('11.2_Outliers-Collection_cov'!K$5:K$500,MATCH($F400,'11.2_Outliers-Collection_cov'!$F$5:$F$500,0)),""),"")</f>
        <v>2015</v>
      </c>
      <c r="O400" s="13" t="str">
        <f>IFERROR(IF(INDEX('11.2_Outliers-Collection_cov'!$N$5:$N$500,MATCH($F400,'11.2_Outliers-Collection_cov'!$F$5:$F$500,0))&lt;&gt;"N",
INDEX('11.2_Outliers-Collection_cov'!L$5:L$500,MATCH($F400,'11.2_Outliers-Collection_cov'!$F$5:$F$500,0)),""),"")</f>
        <v>UNSD_039</v>
      </c>
      <c r="P400" s="14" t="str">
        <f>IFERROR(IF(INDEX('11.3_Outliers-Plastic'!$N$5:$N$500,MATCH($F400,'11.3_Outliers-Plastic'!$F$5:$F$500,0))&lt;&gt;"N",
INDEX('11.3_Outliers-Plastic'!J$5:J$500,MATCH($F400,'11.3_Outliers-Plastic'!$F$5:$F$500,0)),""),"")</f>
        <v/>
      </c>
      <c r="Q400" s="8" t="str">
        <f>IFERROR(IF(INDEX('11.3_Outliers-Plastic'!$N$5:$N$500,MATCH($F400,'11.3_Outliers-Plastic'!$F$5:$F$500,0))&lt;&gt;"N",
INDEX('11.3_Outliers-Plastic'!K$5:K$500,MATCH($F400,'11.3_Outliers-Plastic'!$F$5:$F$500,0)),""),"")</f>
        <v/>
      </c>
      <c r="R400" s="14" t="str">
        <f>IFERROR(IF(INDEX('11.3_Outliers-Plastic'!$N$5:$N$500,MATCH($F400,'11.3_Outliers-Plastic'!$F$5:$F$500,0))&lt;&gt;"N",
INDEX('11.3_Outliers-Plastic'!L$5:L$500,MATCH($F400,'11.3_Outliers-Plastic'!$F$5:$F$500,0)),""),"")</f>
        <v/>
      </c>
      <c r="S400" s="12"/>
      <c r="T400" s="5"/>
      <c r="U400" s="5" t="s">
        <v>1569</v>
      </c>
      <c r="V400" s="14" t="str">
        <f>IFERROR(IF(INDEX('11.5_Outliers-Other_recovery'!$N$5:$N$500,MATCH($F400,'11.5_Outliers-Other_recovery'!$F$5:$F$500,0))&lt;&gt;"N",
INDEX('11.5_Outliers-Other_recovery'!J$5:J$500,MATCH($F400,'11.5_Outliers-Other_recovery'!$F$5:$F$500,0)),""),"")</f>
        <v/>
      </c>
      <c r="W400" s="8" t="str">
        <f>IFERROR(IF(INDEX('11.5_Outliers-Other_recovery'!$N$5:$N$500,MATCH($F400,'11.5_Outliers-Other_recovery'!$F$5:$F$500,0))&lt;&gt;"N",
INDEX('11.5_Outliers-Other_recovery'!K$5:K$500,MATCH($F400,'11.5_Outliers-Other_recovery'!$F$5:$F$500,0)),""),"")</f>
        <v/>
      </c>
      <c r="X400" s="14" t="str">
        <f>IFERROR(IF(INDEX('11.5_Outliers-Other_recovery'!$N$5:$N$500,MATCH($F400,'11.5_Outliers-Other_recovery'!$F$5:$F$500,0))&lt;&gt;"N",
INDEX('11.5_Outliers-Other_recovery'!L$5:L$500,MATCH($F400,'11.5_Outliers-Other_recovery'!$F$5:$F$500,0)),""),"")</f>
        <v/>
      </c>
      <c r="Y400" s="14">
        <f>IFERROR(IF(INDEX('11.4_Outliers-Formal_dry_recy'!$N$5:$N$500,MATCH($F400,'11.4_Outliers-Formal_dry_recy'!$F$5:$F$500,0))&lt;&gt;"N",
INDEX('11.4_Outliers-Formal_dry_recy'!J$5:J$500,MATCH($F400,'11.4_Outliers-Formal_dry_recy'!$F$5:$F$500,0)),""),"")</f>
        <v>0.59772500437938136</v>
      </c>
      <c r="Z400" s="8">
        <f>IFERROR(IF(INDEX('11.4_Outliers-Formal_dry_recy'!$N$5:$N$500,MATCH($F400,'11.4_Outliers-Formal_dry_recy'!$F$5:$F$500,0))&lt;&gt;"N",
INDEX('11.4_Outliers-Formal_dry_recy'!K$5:K$500,MATCH($F400,'11.4_Outliers-Formal_dry_recy'!$F$5:$F$500,0)),""),"")</f>
        <v>2015</v>
      </c>
      <c r="AA400" s="14" t="str">
        <f>IFERROR(IF(INDEX('11.4_Outliers-Formal_dry_recy'!$N$5:$N$500,MATCH($F400,'11.4_Outliers-Formal_dry_recy'!$F$5:$F$500,0))&lt;&gt;"N",
INDEX('11.4_Outliers-Formal_dry_recy'!L$5:L$500,MATCH($F400,'11.4_Outliers-Formal_dry_recy'!$F$5:$F$500,0)),""),"")</f>
        <v>UNSD_039</v>
      </c>
      <c r="AB400" s="14">
        <f>IFERROR(IF(INDEX('11.6_Outliers-Incineration'!$N$5:$N$500,MATCH($F400,'11.6_Outliers-Incineration'!$F$5:$F$500,0))&lt;&gt;"N",
INDEX('11.6_Outliers-Incineration'!J$5:J$500,MATCH($F400,'11.6_Outliers-Incineration'!$F$5:$F$500,0)),""),"")</f>
        <v>77.168277111537762</v>
      </c>
      <c r="AC400" s="8">
        <f>IFERROR(IF(INDEX('11.6_Outliers-Incineration'!$N$5:$N$500,MATCH($F400,'11.6_Outliers-Incineration'!$F$5:$F$500,0))&lt;&gt;"N",
INDEX('11.6_Outliers-Incineration'!K$5:K$500,MATCH($F400,'11.6_Outliers-Incineration'!$F$5:$F$500,0)),""),"")</f>
        <v>2015</v>
      </c>
      <c r="AD400" s="14" t="str">
        <f>IFERROR(IF(INDEX('11.6_Outliers-Incineration'!$N$5:$N$500,MATCH($F400,'11.6_Outliers-Incineration'!$F$5:$F$500,0))&lt;&gt;"N",
INDEX('11.6_Outliers-Incineration'!L$5:L$500,MATCH($F400,'11.6_Outliers-Incineration'!$F$5:$F$500,0)),""),"")</f>
        <v>UNSD_039</v>
      </c>
      <c r="AE400" s="14">
        <v>100</v>
      </c>
      <c r="AF400" s="8">
        <v>2017</v>
      </c>
      <c r="AG400" s="14" t="s">
        <v>2013</v>
      </c>
      <c r="AI400" s="5"/>
      <c r="AJ400" s="5" t="s">
        <v>1569</v>
      </c>
      <c r="AK400" s="5">
        <f t="shared" si="6"/>
        <v>5</v>
      </c>
    </row>
    <row r="401" spans="1:37" x14ac:dyDescent="0.25">
      <c r="A401" s="5" t="s">
        <v>2015</v>
      </c>
      <c r="B401" s="5" t="s">
        <v>75</v>
      </c>
      <c r="C401" s="5" t="s">
        <v>74</v>
      </c>
      <c r="D401" s="5" t="s">
        <v>35</v>
      </c>
      <c r="E401" s="5" t="s">
        <v>2154</v>
      </c>
      <c r="F401" s="5" t="s">
        <v>2246</v>
      </c>
      <c r="G401" s="5">
        <v>2</v>
      </c>
      <c r="H401" s="5">
        <v>1</v>
      </c>
      <c r="I401" s="5" t="s">
        <v>2337</v>
      </c>
      <c r="J401" s="13">
        <f>IFERROR(IF(INDEX('11.1_Outliers-Generation'!$N$5:$N$500,MATCH($F401,'11.1_Outliers-Generation'!$F$5:$F$500,0))&lt;&gt;"N",
INDEX('11.1_Outliers-Generation'!J$5:J$500,MATCH($F401,'11.1_Outliers-Generation'!$F$5:$F$500,0)),""),"")</f>
        <v>0.59024552665111008</v>
      </c>
      <c r="K401" s="8">
        <f>IFERROR(IF(INDEX('11.1_Outliers-Generation'!$N$5:$N$500,MATCH($F401,'11.1_Outliers-Generation'!$F$5:$F$500,0))&lt;&gt;"N",
INDEX('11.1_Outliers-Generation'!K$5:K$500,MATCH($F401,'11.1_Outliers-Generation'!$F$5:$F$500,0)),""),"")</f>
        <v>2012</v>
      </c>
      <c r="L401" s="13" t="str">
        <f>IFERROR(IF(INDEX('11.1_Outliers-Generation'!$N$5:$N$500,MATCH($F401,'11.1_Outliers-Generation'!$F$5:$F$500,0))&lt;&gt;"N",
INDEX('11.1_Outliers-Generation'!L$5:L$500,MATCH($F401,'11.1_Outliers-Generation'!$F$5:$F$500,0)),""),"")</f>
        <v>UNSD_041</v>
      </c>
      <c r="M401" s="14">
        <f>IFERROR(IF(INDEX('11.2_Outliers-Collection_cov'!$N$5:$N$500,MATCH($F401,'11.2_Outliers-Collection_cov'!$F$5:$F$500,0))&lt;&gt;"N",
INDEX('11.2_Outliers-Collection_cov'!J$5:J$500,MATCH($F401,'11.2_Outliers-Collection_cov'!$F$5:$F$500,0)),""),"")</f>
        <v>100</v>
      </c>
      <c r="N401" s="8">
        <f>IFERROR(IF(INDEX('11.2_Outliers-Collection_cov'!$N$5:$N$500,MATCH($F401,'11.2_Outliers-Collection_cov'!$F$5:$F$500,0))&lt;&gt;"N",
INDEX('11.2_Outliers-Collection_cov'!K$5:K$500,MATCH($F401,'11.2_Outliers-Collection_cov'!$F$5:$F$500,0)),""),"")</f>
        <v>2012</v>
      </c>
      <c r="O401" s="13" t="str">
        <f>IFERROR(IF(INDEX('11.2_Outliers-Collection_cov'!$N$5:$N$500,MATCH($F401,'11.2_Outliers-Collection_cov'!$F$5:$F$500,0))&lt;&gt;"N",
INDEX('11.2_Outliers-Collection_cov'!L$5:L$500,MATCH($F401,'11.2_Outliers-Collection_cov'!$F$5:$F$500,0)),""),"")</f>
        <v>UNSD_041</v>
      </c>
      <c r="P401" s="14" t="str">
        <f>IFERROR(IF(INDEX('11.3_Outliers-Plastic'!$N$5:$N$500,MATCH($F401,'11.3_Outliers-Plastic'!$F$5:$F$500,0))&lt;&gt;"N",
INDEX('11.3_Outliers-Plastic'!J$5:J$500,MATCH($F401,'11.3_Outliers-Plastic'!$F$5:$F$500,0)),""),"")</f>
        <v/>
      </c>
      <c r="Q401" s="8" t="str">
        <f>IFERROR(IF(INDEX('11.3_Outliers-Plastic'!$N$5:$N$500,MATCH($F401,'11.3_Outliers-Plastic'!$F$5:$F$500,0))&lt;&gt;"N",
INDEX('11.3_Outliers-Plastic'!K$5:K$500,MATCH($F401,'11.3_Outliers-Plastic'!$F$5:$F$500,0)),""),"")</f>
        <v/>
      </c>
      <c r="R401" s="14" t="str">
        <f>IFERROR(IF(INDEX('11.3_Outliers-Plastic'!$N$5:$N$500,MATCH($F401,'11.3_Outliers-Plastic'!$F$5:$F$500,0))&lt;&gt;"N",
INDEX('11.3_Outliers-Plastic'!L$5:L$500,MATCH($F401,'11.3_Outliers-Plastic'!$F$5:$F$500,0)),""),"")</f>
        <v/>
      </c>
      <c r="S401" s="12"/>
      <c r="T401" s="5"/>
      <c r="U401" s="5" t="s">
        <v>1569</v>
      </c>
      <c r="V401" s="14">
        <f>IFERROR(IF(INDEX('11.5_Outliers-Other_recovery'!$N$5:$N$500,MATCH($F401,'11.5_Outliers-Other_recovery'!$F$5:$F$500,0))&lt;&gt;"N",
INDEX('11.5_Outliers-Other_recovery'!J$5:J$500,MATCH($F401,'11.5_Outliers-Other_recovery'!$F$5:$F$500,0)),""),"")</f>
        <v>0</v>
      </c>
      <c r="W401" s="8">
        <f>IFERROR(IF(INDEX('11.5_Outliers-Other_recovery'!$N$5:$N$500,MATCH($F401,'11.5_Outliers-Other_recovery'!$F$5:$F$500,0))&lt;&gt;"N",
INDEX('11.5_Outliers-Other_recovery'!K$5:K$500,MATCH($F401,'11.5_Outliers-Other_recovery'!$F$5:$F$500,0)),""),"")</f>
        <v>2012</v>
      </c>
      <c r="X401" s="14" t="str">
        <f>IFERROR(IF(INDEX('11.5_Outliers-Other_recovery'!$N$5:$N$500,MATCH($F401,'11.5_Outliers-Other_recovery'!$F$5:$F$500,0))&lt;&gt;"N",
INDEX('11.5_Outliers-Other_recovery'!L$5:L$500,MATCH($F401,'11.5_Outliers-Other_recovery'!$F$5:$F$500,0)),""),"")</f>
        <v>UNSD_041</v>
      </c>
      <c r="Y401" s="14">
        <f>IFERROR(IF(INDEX('11.4_Outliers-Formal_dry_recy'!$N$5:$N$500,MATCH($F401,'11.4_Outliers-Formal_dry_recy'!$F$5:$F$500,0))&lt;&gt;"N",
INDEX('11.4_Outliers-Formal_dry_recy'!J$5:J$500,MATCH($F401,'11.4_Outliers-Formal_dry_recy'!$F$5:$F$500,0)),""),"")</f>
        <v>23.627028286188782</v>
      </c>
      <c r="Z401" s="8">
        <f>IFERROR(IF(INDEX('11.4_Outliers-Formal_dry_recy'!$N$5:$N$500,MATCH($F401,'11.4_Outliers-Formal_dry_recy'!$F$5:$F$500,0))&lt;&gt;"N",
INDEX('11.4_Outliers-Formal_dry_recy'!K$5:K$500,MATCH($F401,'11.4_Outliers-Formal_dry_recy'!$F$5:$F$500,0)),""),"")</f>
        <v>2012</v>
      </c>
      <c r="AA401" s="14" t="str">
        <f>IFERROR(IF(INDEX('11.4_Outliers-Formal_dry_recy'!$N$5:$N$500,MATCH($F401,'11.4_Outliers-Formal_dry_recy'!$F$5:$F$500,0))&lt;&gt;"N",
INDEX('11.4_Outliers-Formal_dry_recy'!L$5:L$500,MATCH($F401,'11.4_Outliers-Formal_dry_recy'!$F$5:$F$500,0)),""),"")</f>
        <v>UNSD_041</v>
      </c>
      <c r="AB401" s="14">
        <f>IFERROR(IF(INDEX('11.6_Outliers-Incineration'!$N$5:$N$500,MATCH($F401,'11.6_Outliers-Incineration'!$F$5:$F$500,0))&lt;&gt;"N",
INDEX('11.6_Outliers-Incineration'!J$5:J$500,MATCH($F401,'11.6_Outliers-Incineration'!$F$5:$F$500,0)),""),"")</f>
        <v>0</v>
      </c>
      <c r="AC401" s="8">
        <f>IFERROR(IF(INDEX('11.6_Outliers-Incineration'!$N$5:$N$500,MATCH($F401,'11.6_Outliers-Incineration'!$F$5:$F$500,0))&lt;&gt;"N",
INDEX('11.6_Outliers-Incineration'!K$5:K$500,MATCH($F401,'11.6_Outliers-Incineration'!$F$5:$F$500,0)),""),"")</f>
        <v>2012</v>
      </c>
      <c r="AD401" s="14" t="str">
        <f>IFERROR(IF(INDEX('11.6_Outliers-Incineration'!$N$5:$N$500,MATCH($F401,'11.6_Outliers-Incineration'!$F$5:$F$500,0))&lt;&gt;"N",
INDEX('11.6_Outliers-Incineration'!L$5:L$500,MATCH($F401,'11.6_Outliers-Incineration'!$F$5:$F$500,0)),""),"")</f>
        <v>UNSD_041</v>
      </c>
      <c r="AE401" s="14">
        <v>100</v>
      </c>
      <c r="AF401" s="8">
        <v>2012</v>
      </c>
      <c r="AG401" s="14" t="s">
        <v>2015</v>
      </c>
      <c r="AI401" s="5"/>
      <c r="AJ401" s="5" t="s">
        <v>1569</v>
      </c>
      <c r="AK401" s="5">
        <f t="shared" si="6"/>
        <v>6</v>
      </c>
    </row>
    <row r="402" spans="1:37" x14ac:dyDescent="0.25">
      <c r="A402" s="5" t="s">
        <v>2016</v>
      </c>
      <c r="B402" s="5" t="s">
        <v>75</v>
      </c>
      <c r="C402" s="5" t="s">
        <v>74</v>
      </c>
      <c r="D402" s="5" t="s">
        <v>35</v>
      </c>
      <c r="E402" s="5" t="s">
        <v>2155</v>
      </c>
      <c r="F402" s="5" t="s">
        <v>2247</v>
      </c>
      <c r="G402" s="5">
        <v>2</v>
      </c>
      <c r="H402" s="5">
        <v>1</v>
      </c>
      <c r="I402" s="5" t="s">
        <v>2338</v>
      </c>
      <c r="J402" s="13">
        <f>IFERROR(IF(INDEX('11.1_Outliers-Generation'!$N$5:$N$500,MATCH($F402,'11.1_Outliers-Generation'!$F$5:$F$500,0))&lt;&gt;"N",
INDEX('11.1_Outliers-Generation'!J$5:J$500,MATCH($F402,'11.1_Outliers-Generation'!$F$5:$F$500,0)),""),"")</f>
        <v>0.89421783320600279</v>
      </c>
      <c r="K402" s="8">
        <f>IFERROR(IF(INDEX('11.1_Outliers-Generation'!$N$5:$N$500,MATCH($F402,'11.1_Outliers-Generation'!$F$5:$F$500,0))&lt;&gt;"N",
INDEX('11.1_Outliers-Generation'!K$5:K$500,MATCH($F402,'11.1_Outliers-Generation'!$F$5:$F$500,0)),""),"")</f>
        <v>2012</v>
      </c>
      <c r="L402" s="13" t="str">
        <f>IFERROR(IF(INDEX('11.1_Outliers-Generation'!$N$5:$N$500,MATCH($F402,'11.1_Outliers-Generation'!$F$5:$F$500,0))&lt;&gt;"N",
INDEX('11.1_Outliers-Generation'!L$5:L$500,MATCH($F402,'11.1_Outliers-Generation'!$F$5:$F$500,0)),""),"")</f>
        <v>UNSD_042</v>
      </c>
      <c r="M402" s="14">
        <f>IFERROR(IF(INDEX('11.2_Outliers-Collection_cov'!$N$5:$N$500,MATCH($F402,'11.2_Outliers-Collection_cov'!$F$5:$F$500,0))&lt;&gt;"N",
INDEX('11.2_Outliers-Collection_cov'!J$5:J$500,MATCH($F402,'11.2_Outliers-Collection_cov'!$F$5:$F$500,0)),""),"")</f>
        <v>100</v>
      </c>
      <c r="N402" s="8">
        <f>IFERROR(IF(INDEX('11.2_Outliers-Collection_cov'!$N$5:$N$500,MATCH($F402,'11.2_Outliers-Collection_cov'!$F$5:$F$500,0))&lt;&gt;"N",
INDEX('11.2_Outliers-Collection_cov'!K$5:K$500,MATCH($F402,'11.2_Outliers-Collection_cov'!$F$5:$F$500,0)),""),"")</f>
        <v>2012</v>
      </c>
      <c r="O402" s="13" t="str">
        <f>IFERROR(IF(INDEX('11.2_Outliers-Collection_cov'!$N$5:$N$500,MATCH($F402,'11.2_Outliers-Collection_cov'!$F$5:$F$500,0))&lt;&gt;"N",
INDEX('11.2_Outliers-Collection_cov'!L$5:L$500,MATCH($F402,'11.2_Outliers-Collection_cov'!$F$5:$F$500,0)),""),"")</f>
        <v>UNSD_042</v>
      </c>
      <c r="P402" s="14" t="str">
        <f>IFERROR(IF(INDEX('11.3_Outliers-Plastic'!$N$5:$N$500,MATCH($F402,'11.3_Outliers-Plastic'!$F$5:$F$500,0))&lt;&gt;"N",
INDEX('11.3_Outliers-Plastic'!J$5:J$500,MATCH($F402,'11.3_Outliers-Plastic'!$F$5:$F$500,0)),""),"")</f>
        <v/>
      </c>
      <c r="Q402" s="8" t="str">
        <f>IFERROR(IF(INDEX('11.3_Outliers-Plastic'!$N$5:$N$500,MATCH($F402,'11.3_Outliers-Plastic'!$F$5:$F$500,0))&lt;&gt;"N",
INDEX('11.3_Outliers-Plastic'!K$5:K$500,MATCH($F402,'11.3_Outliers-Plastic'!$F$5:$F$500,0)),""),"")</f>
        <v/>
      </c>
      <c r="R402" s="14" t="str">
        <f>IFERROR(IF(INDEX('11.3_Outliers-Plastic'!$N$5:$N$500,MATCH($F402,'11.3_Outliers-Plastic'!$F$5:$F$500,0))&lt;&gt;"N",
INDEX('11.3_Outliers-Plastic'!L$5:L$500,MATCH($F402,'11.3_Outliers-Plastic'!$F$5:$F$500,0)),""),"")</f>
        <v/>
      </c>
      <c r="S402" s="12"/>
      <c r="T402" s="5"/>
      <c r="U402" s="5" t="s">
        <v>1569</v>
      </c>
      <c r="V402" s="14">
        <f>IFERROR(IF(INDEX('11.5_Outliers-Other_recovery'!$N$5:$N$500,MATCH($F402,'11.5_Outliers-Other_recovery'!$F$5:$F$500,0))&lt;&gt;"N",
INDEX('11.5_Outliers-Other_recovery'!J$5:J$500,MATCH($F402,'11.5_Outliers-Other_recovery'!$F$5:$F$500,0)),""),"")</f>
        <v>0</v>
      </c>
      <c r="W402" s="8">
        <f>IFERROR(IF(INDEX('11.5_Outliers-Other_recovery'!$N$5:$N$500,MATCH($F402,'11.5_Outliers-Other_recovery'!$F$5:$F$500,0))&lt;&gt;"N",
INDEX('11.5_Outliers-Other_recovery'!K$5:K$500,MATCH($F402,'11.5_Outliers-Other_recovery'!$F$5:$F$500,0)),""),"")</f>
        <v>2012</v>
      </c>
      <c r="X402" s="14" t="str">
        <f>IFERROR(IF(INDEX('11.5_Outliers-Other_recovery'!$N$5:$N$500,MATCH($F402,'11.5_Outliers-Other_recovery'!$F$5:$F$500,0))&lt;&gt;"N",
INDEX('11.5_Outliers-Other_recovery'!L$5:L$500,MATCH($F402,'11.5_Outliers-Other_recovery'!$F$5:$F$500,0)),""),"")</f>
        <v>UNSD_042</v>
      </c>
      <c r="Y402" s="14">
        <f>IFERROR(IF(INDEX('11.4_Outliers-Formal_dry_recy'!$N$5:$N$500,MATCH($F402,'11.4_Outliers-Formal_dry_recy'!$F$5:$F$500,0))&lt;&gt;"N",
INDEX('11.4_Outliers-Formal_dry_recy'!J$5:J$500,MATCH($F402,'11.4_Outliers-Formal_dry_recy'!$F$5:$F$500,0)),""),"")</f>
        <v>1.3084593871822638</v>
      </c>
      <c r="Z402" s="8">
        <f>IFERROR(IF(INDEX('11.4_Outliers-Formal_dry_recy'!$N$5:$N$500,MATCH($F402,'11.4_Outliers-Formal_dry_recy'!$F$5:$F$500,0))&lt;&gt;"N",
INDEX('11.4_Outliers-Formal_dry_recy'!K$5:K$500,MATCH($F402,'11.4_Outliers-Formal_dry_recy'!$F$5:$F$500,0)),""),"")</f>
        <v>2012</v>
      </c>
      <c r="AA402" s="14" t="str">
        <f>IFERROR(IF(INDEX('11.4_Outliers-Formal_dry_recy'!$N$5:$N$500,MATCH($F402,'11.4_Outliers-Formal_dry_recy'!$F$5:$F$500,0))&lt;&gt;"N",
INDEX('11.4_Outliers-Formal_dry_recy'!L$5:L$500,MATCH($F402,'11.4_Outliers-Formal_dry_recy'!$F$5:$F$500,0)),""),"")</f>
        <v>UNSD_042</v>
      </c>
      <c r="AB402" s="14">
        <f>IFERROR(IF(INDEX('11.6_Outliers-Incineration'!$N$5:$N$500,MATCH($F402,'11.6_Outliers-Incineration'!$F$5:$F$500,0))&lt;&gt;"N",
INDEX('11.6_Outliers-Incineration'!J$5:J$500,MATCH($F402,'11.6_Outliers-Incineration'!$F$5:$F$500,0)),""),"")</f>
        <v>0</v>
      </c>
      <c r="AC402" s="8">
        <f>IFERROR(IF(INDEX('11.6_Outliers-Incineration'!$N$5:$N$500,MATCH($F402,'11.6_Outliers-Incineration'!$F$5:$F$500,0))&lt;&gt;"N",
INDEX('11.6_Outliers-Incineration'!K$5:K$500,MATCH($F402,'11.6_Outliers-Incineration'!$F$5:$F$500,0)),""),"")</f>
        <v>2012</v>
      </c>
      <c r="AD402" s="14" t="str">
        <f>IFERROR(IF(INDEX('11.6_Outliers-Incineration'!$N$5:$N$500,MATCH($F402,'11.6_Outliers-Incineration'!$F$5:$F$500,0))&lt;&gt;"N",
INDEX('11.6_Outliers-Incineration'!L$5:L$500,MATCH($F402,'11.6_Outliers-Incineration'!$F$5:$F$500,0)),""),"")</f>
        <v>UNSD_042</v>
      </c>
      <c r="AE402" s="14">
        <v>100</v>
      </c>
      <c r="AF402" s="8">
        <v>2012</v>
      </c>
      <c r="AG402" s="14" t="s">
        <v>2016</v>
      </c>
      <c r="AI402" s="5"/>
      <c r="AJ402" s="5" t="s">
        <v>1569</v>
      </c>
      <c r="AK402" s="5">
        <f t="shared" si="6"/>
        <v>6</v>
      </c>
    </row>
    <row r="403" spans="1:37" x14ac:dyDescent="0.25">
      <c r="A403" s="5" t="s">
        <v>2018</v>
      </c>
      <c r="B403" s="5" t="s">
        <v>1146</v>
      </c>
      <c r="C403" s="5" t="s">
        <v>1145</v>
      </c>
      <c r="D403" s="5" t="s">
        <v>1038</v>
      </c>
      <c r="E403" s="5" t="s">
        <v>2156</v>
      </c>
      <c r="F403" s="5" t="s">
        <v>2248</v>
      </c>
      <c r="G403" s="5">
        <v>2</v>
      </c>
      <c r="H403" s="5">
        <v>1</v>
      </c>
      <c r="I403" s="5" t="s">
        <v>2340</v>
      </c>
      <c r="J403" s="13">
        <f>IFERROR(IF(INDEX('11.1_Outliers-Generation'!$N$5:$N$500,MATCH($F403,'11.1_Outliers-Generation'!$F$5:$F$500,0))&lt;&gt;"N",
INDEX('11.1_Outliers-Generation'!J$5:J$500,MATCH($F403,'11.1_Outliers-Generation'!$F$5:$F$500,0)),""),"")</f>
        <v>1.9243419932870263</v>
      </c>
      <c r="K403" s="8">
        <f>IFERROR(IF(INDEX('11.1_Outliers-Generation'!$N$5:$N$500,MATCH($F403,'11.1_Outliers-Generation'!$F$5:$F$500,0))&lt;&gt;"N",
INDEX('11.1_Outliers-Generation'!K$5:K$500,MATCH($F403,'11.1_Outliers-Generation'!$F$5:$F$500,0)),""),"")</f>
        <v>2017</v>
      </c>
      <c r="L403" s="13" t="str">
        <f>IFERROR(IF(INDEX('11.1_Outliers-Generation'!$N$5:$N$500,MATCH($F403,'11.1_Outliers-Generation'!$F$5:$F$500,0))&lt;&gt;"N",
INDEX('11.1_Outliers-Generation'!L$5:L$500,MATCH($F403,'11.1_Outliers-Generation'!$F$5:$F$500,0)),""),"")</f>
        <v>UNSD_044</v>
      </c>
      <c r="M403" s="14">
        <f>IFERROR(IF(INDEX('11.2_Outliers-Collection_cov'!$N$5:$N$500,MATCH($F403,'11.2_Outliers-Collection_cov'!$F$5:$F$500,0))&lt;&gt;"N",
INDEX('11.2_Outliers-Collection_cov'!J$5:J$500,MATCH($F403,'11.2_Outliers-Collection_cov'!$F$5:$F$500,0)),""),"")</f>
        <v>100</v>
      </c>
      <c r="N403" s="8">
        <f>IFERROR(IF(INDEX('11.2_Outliers-Collection_cov'!$N$5:$N$500,MATCH($F403,'11.2_Outliers-Collection_cov'!$F$5:$F$500,0))&lt;&gt;"N",
INDEX('11.2_Outliers-Collection_cov'!K$5:K$500,MATCH($F403,'11.2_Outliers-Collection_cov'!$F$5:$F$500,0)),""),"")</f>
        <v>2017</v>
      </c>
      <c r="O403" s="13" t="str">
        <f>IFERROR(IF(INDEX('11.2_Outliers-Collection_cov'!$N$5:$N$500,MATCH($F403,'11.2_Outliers-Collection_cov'!$F$5:$F$500,0))&lt;&gt;"N",
INDEX('11.2_Outliers-Collection_cov'!L$5:L$500,MATCH($F403,'11.2_Outliers-Collection_cov'!$F$5:$F$500,0)),""),"")</f>
        <v>UNSD_044</v>
      </c>
      <c r="P403" s="14" t="str">
        <f>IFERROR(IF(INDEX('11.3_Outliers-Plastic'!$N$5:$N$500,MATCH($F403,'11.3_Outliers-Plastic'!$F$5:$F$500,0))&lt;&gt;"N",
INDEX('11.3_Outliers-Plastic'!J$5:J$500,MATCH($F403,'11.3_Outliers-Plastic'!$F$5:$F$500,0)),""),"")</f>
        <v/>
      </c>
      <c r="Q403" s="8" t="str">
        <f>IFERROR(IF(INDEX('11.3_Outliers-Plastic'!$N$5:$N$500,MATCH($F403,'11.3_Outliers-Plastic'!$F$5:$F$500,0))&lt;&gt;"N",
INDEX('11.3_Outliers-Plastic'!K$5:K$500,MATCH($F403,'11.3_Outliers-Plastic'!$F$5:$F$500,0)),""),"")</f>
        <v/>
      </c>
      <c r="R403" s="14" t="str">
        <f>IFERROR(IF(INDEX('11.3_Outliers-Plastic'!$N$5:$N$500,MATCH($F403,'11.3_Outliers-Plastic'!$F$5:$F$500,0))&lt;&gt;"N",
INDEX('11.3_Outliers-Plastic'!L$5:L$500,MATCH($F403,'11.3_Outliers-Plastic'!$F$5:$F$500,0)),""),"")</f>
        <v/>
      </c>
      <c r="S403" s="12"/>
      <c r="T403" s="5"/>
      <c r="U403" s="5" t="s">
        <v>1569</v>
      </c>
      <c r="V403" s="14">
        <f>IFERROR(IF(INDEX('11.5_Outliers-Other_recovery'!$N$5:$N$500,MATCH($F403,'11.5_Outliers-Other_recovery'!$F$5:$F$500,0))&lt;&gt;"N",
INDEX('11.5_Outliers-Other_recovery'!J$5:J$500,MATCH($F403,'11.5_Outliers-Other_recovery'!$F$5:$F$500,0)),""),"")</f>
        <v>0.97674414168956747</v>
      </c>
      <c r="W403" s="8">
        <f>IFERROR(IF(INDEX('11.5_Outliers-Other_recovery'!$N$5:$N$500,MATCH($F403,'11.5_Outliers-Other_recovery'!$F$5:$F$500,0))&lt;&gt;"N",
INDEX('11.5_Outliers-Other_recovery'!K$5:K$500,MATCH($F403,'11.5_Outliers-Other_recovery'!$F$5:$F$500,0)),""),"")</f>
        <v>2017</v>
      </c>
      <c r="X403" s="14" t="str">
        <f>IFERROR(IF(INDEX('11.5_Outliers-Other_recovery'!$N$5:$N$500,MATCH($F403,'11.5_Outliers-Other_recovery'!$F$5:$F$500,0))&lt;&gt;"N",
INDEX('11.5_Outliers-Other_recovery'!L$5:L$500,MATCH($F403,'11.5_Outliers-Other_recovery'!$F$5:$F$500,0)),""),"")</f>
        <v>UNSD_044</v>
      </c>
      <c r="Y403" s="14">
        <f>IFERROR(IF(INDEX('11.4_Outliers-Formal_dry_recy'!$N$5:$N$500,MATCH($F403,'11.4_Outliers-Formal_dry_recy'!$F$5:$F$500,0))&lt;&gt;"N",
INDEX('11.4_Outliers-Formal_dry_recy'!J$5:J$500,MATCH($F403,'11.4_Outliers-Formal_dry_recy'!$F$5:$F$500,0)),""),"")</f>
        <v>3.8604652049929578</v>
      </c>
      <c r="Z403" s="8">
        <f>IFERROR(IF(INDEX('11.4_Outliers-Formal_dry_recy'!$N$5:$N$500,MATCH($F403,'11.4_Outliers-Formal_dry_recy'!$F$5:$F$500,0))&lt;&gt;"N",
INDEX('11.4_Outliers-Formal_dry_recy'!K$5:K$500,MATCH($F403,'11.4_Outliers-Formal_dry_recy'!$F$5:$F$500,0)),""),"")</f>
        <v>2017</v>
      </c>
      <c r="AA403" s="14" t="str">
        <f>IFERROR(IF(INDEX('11.4_Outliers-Formal_dry_recy'!$N$5:$N$500,MATCH($F403,'11.4_Outliers-Formal_dry_recy'!$F$5:$F$500,0))&lt;&gt;"N",
INDEX('11.4_Outliers-Formal_dry_recy'!L$5:L$500,MATCH($F403,'11.4_Outliers-Formal_dry_recy'!$F$5:$F$500,0)),""),"")</f>
        <v>UNSD_044</v>
      </c>
      <c r="AB403" s="14">
        <f>IFERROR(IF(INDEX('11.6_Outliers-Incineration'!$N$5:$N$500,MATCH($F403,'11.6_Outliers-Incineration'!$F$5:$F$500,0))&lt;&gt;"N",
INDEX('11.6_Outliers-Incineration'!J$5:J$500,MATCH($F403,'11.6_Outliers-Incineration'!$F$5:$F$500,0)),""),"")</f>
        <v>0</v>
      </c>
      <c r="AC403" s="8">
        <f>IFERROR(IF(INDEX('11.6_Outliers-Incineration'!$N$5:$N$500,MATCH($F403,'11.6_Outliers-Incineration'!$F$5:$F$500,0))&lt;&gt;"N",
INDEX('11.6_Outliers-Incineration'!K$5:K$500,MATCH($F403,'11.6_Outliers-Incineration'!$F$5:$F$500,0)),""),"")</f>
        <v>2017</v>
      </c>
      <c r="AD403" s="14" t="str">
        <f>IFERROR(IF(INDEX('11.6_Outliers-Incineration'!$N$5:$N$500,MATCH($F403,'11.6_Outliers-Incineration'!$F$5:$F$500,0))&lt;&gt;"N",
INDEX('11.6_Outliers-Incineration'!L$5:L$500,MATCH($F403,'11.6_Outliers-Incineration'!$F$5:$F$500,0)),""),"")</f>
        <v>UNSD_044</v>
      </c>
      <c r="AE403" s="14">
        <v>100</v>
      </c>
      <c r="AF403" s="8">
        <v>2017</v>
      </c>
      <c r="AG403" s="14" t="s">
        <v>2018</v>
      </c>
      <c r="AI403" s="5"/>
      <c r="AJ403" s="5" t="s">
        <v>1569</v>
      </c>
      <c r="AK403" s="5">
        <f t="shared" si="6"/>
        <v>6</v>
      </c>
    </row>
    <row r="404" spans="1:37" x14ac:dyDescent="0.25">
      <c r="A404" s="5" t="s">
        <v>2020</v>
      </c>
      <c r="B404" s="5" t="s">
        <v>1</v>
      </c>
      <c r="C404" s="5" t="s">
        <v>1150</v>
      </c>
      <c r="D404" s="5" t="s">
        <v>1038</v>
      </c>
      <c r="E404" s="5" t="s">
        <v>2158</v>
      </c>
      <c r="F404" s="5" t="s">
        <v>2249</v>
      </c>
      <c r="G404" s="5">
        <v>2</v>
      </c>
      <c r="H404" s="5">
        <v>1</v>
      </c>
      <c r="I404" s="5" t="s">
        <v>2342</v>
      </c>
      <c r="J404" s="13">
        <f>IFERROR(IF(INDEX('11.1_Outliers-Generation'!$N$5:$N$500,MATCH($F404,'11.1_Outliers-Generation'!$F$5:$F$500,0))&lt;&gt;"N",
INDEX('11.1_Outliers-Generation'!J$5:J$500,MATCH($F404,'11.1_Outliers-Generation'!$F$5:$F$500,0)),""),"")</f>
        <v>0.49202030809525688</v>
      </c>
      <c r="K404" s="8">
        <f>IFERROR(IF(INDEX('11.1_Outliers-Generation'!$N$5:$N$500,MATCH($F404,'11.1_Outliers-Generation'!$F$5:$F$500,0))&lt;&gt;"N",
INDEX('11.1_Outliers-Generation'!K$5:K$500,MATCH($F404,'11.1_Outliers-Generation'!$F$5:$F$500,0)),""),"")</f>
        <v>2010</v>
      </c>
      <c r="L404" s="13" t="str">
        <f>IFERROR(IF(INDEX('11.1_Outliers-Generation'!$N$5:$N$500,MATCH($F404,'11.1_Outliers-Generation'!$F$5:$F$500,0))&lt;&gt;"N",
INDEX('11.1_Outliers-Generation'!L$5:L$500,MATCH($F404,'11.1_Outliers-Generation'!$F$5:$F$500,0)),""),"")</f>
        <v>UNSD_046</v>
      </c>
      <c r="M404" s="14">
        <f>IFERROR(IF(INDEX('11.2_Outliers-Collection_cov'!$N$5:$N$500,MATCH($F404,'11.2_Outliers-Collection_cov'!$F$5:$F$500,0))&lt;&gt;"N",
INDEX('11.2_Outliers-Collection_cov'!J$5:J$500,MATCH($F404,'11.2_Outliers-Collection_cov'!$F$5:$F$500,0)),""),"")</f>
        <v>72.769996643066406</v>
      </c>
      <c r="N404" s="8">
        <f>IFERROR(IF(INDEX('11.2_Outliers-Collection_cov'!$N$5:$N$500,MATCH($F404,'11.2_Outliers-Collection_cov'!$F$5:$F$500,0))&lt;&gt;"N",
INDEX('11.2_Outliers-Collection_cov'!K$5:K$500,MATCH($F404,'11.2_Outliers-Collection_cov'!$F$5:$F$500,0)),""),"")</f>
        <v>2010</v>
      </c>
      <c r="O404" s="13" t="str">
        <f>IFERROR(IF(INDEX('11.2_Outliers-Collection_cov'!$N$5:$N$500,MATCH($F404,'11.2_Outliers-Collection_cov'!$F$5:$F$500,0))&lt;&gt;"N",
INDEX('11.2_Outliers-Collection_cov'!L$5:L$500,MATCH($F404,'11.2_Outliers-Collection_cov'!$F$5:$F$500,0)),""),"")</f>
        <v>UNSD_046</v>
      </c>
      <c r="P404" s="14" t="str">
        <f>IFERROR(IF(INDEX('11.3_Outliers-Plastic'!$N$5:$N$500,MATCH($F404,'11.3_Outliers-Plastic'!$F$5:$F$500,0))&lt;&gt;"N",
INDEX('11.3_Outliers-Plastic'!J$5:J$500,MATCH($F404,'11.3_Outliers-Plastic'!$F$5:$F$500,0)),""),"")</f>
        <v/>
      </c>
      <c r="Q404" s="8" t="str">
        <f>IFERROR(IF(INDEX('11.3_Outliers-Plastic'!$N$5:$N$500,MATCH($F404,'11.3_Outliers-Plastic'!$F$5:$F$500,0))&lt;&gt;"N",
INDEX('11.3_Outliers-Plastic'!K$5:K$500,MATCH($F404,'11.3_Outliers-Plastic'!$F$5:$F$500,0)),""),"")</f>
        <v/>
      </c>
      <c r="R404" s="14" t="str">
        <f>IFERROR(IF(INDEX('11.3_Outliers-Plastic'!$N$5:$N$500,MATCH($F404,'11.3_Outliers-Plastic'!$F$5:$F$500,0))&lt;&gt;"N",
INDEX('11.3_Outliers-Plastic'!L$5:L$500,MATCH($F404,'11.3_Outliers-Plastic'!$F$5:$F$500,0)),""),"")</f>
        <v/>
      </c>
      <c r="S404" s="12"/>
      <c r="T404" s="5"/>
      <c r="U404" s="5" t="s">
        <v>1569</v>
      </c>
      <c r="V404" s="14">
        <f>IFERROR(IF(INDEX('11.5_Outliers-Other_recovery'!$N$5:$N$500,MATCH($F404,'11.5_Outliers-Other_recovery'!$F$5:$F$500,0))&lt;&gt;"N",
INDEX('11.5_Outliers-Other_recovery'!J$5:J$500,MATCH($F404,'11.5_Outliers-Other_recovery'!$F$5:$F$500,0)),""),"")</f>
        <v>0</v>
      </c>
      <c r="W404" s="8">
        <f>IFERROR(IF(INDEX('11.5_Outliers-Other_recovery'!$N$5:$N$500,MATCH($F404,'11.5_Outliers-Other_recovery'!$F$5:$F$500,0))&lt;&gt;"N",
INDEX('11.5_Outliers-Other_recovery'!K$5:K$500,MATCH($F404,'11.5_Outliers-Other_recovery'!$F$5:$F$500,0)),""),"")</f>
        <v>2015</v>
      </c>
      <c r="X404" s="14" t="str">
        <f>IFERROR(IF(INDEX('11.5_Outliers-Other_recovery'!$N$5:$N$500,MATCH($F404,'11.5_Outliers-Other_recovery'!$F$5:$F$500,0))&lt;&gt;"N",
INDEX('11.5_Outliers-Other_recovery'!L$5:L$500,MATCH($F404,'11.5_Outliers-Other_recovery'!$F$5:$F$500,0)),""),"")</f>
        <v>UNSD_046</v>
      </c>
      <c r="Y404" s="14">
        <f>IFERROR(IF(INDEX('11.4_Outliers-Formal_dry_recy'!$N$5:$N$500,MATCH($F404,'11.4_Outliers-Formal_dry_recy'!$F$5:$F$500,0))&lt;&gt;"N",
INDEX('11.4_Outliers-Formal_dry_recy'!J$5:J$500,MATCH($F404,'11.4_Outliers-Formal_dry_recy'!$F$5:$F$500,0)),""),"")</f>
        <v>0</v>
      </c>
      <c r="Z404" s="8">
        <f>IFERROR(IF(INDEX('11.4_Outliers-Formal_dry_recy'!$N$5:$N$500,MATCH($F404,'11.4_Outliers-Formal_dry_recy'!$F$5:$F$500,0))&lt;&gt;"N",
INDEX('11.4_Outliers-Formal_dry_recy'!K$5:K$500,MATCH($F404,'11.4_Outliers-Formal_dry_recy'!$F$5:$F$500,0)),""),"")</f>
        <v>2015</v>
      </c>
      <c r="AA404" s="14" t="str">
        <f>IFERROR(IF(INDEX('11.4_Outliers-Formal_dry_recy'!$N$5:$N$500,MATCH($F404,'11.4_Outliers-Formal_dry_recy'!$F$5:$F$500,0))&lt;&gt;"N",
INDEX('11.4_Outliers-Formal_dry_recy'!L$5:L$500,MATCH($F404,'11.4_Outliers-Formal_dry_recy'!$F$5:$F$500,0)),""),"")</f>
        <v>UNSD_046</v>
      </c>
      <c r="AB404" s="14">
        <f>IFERROR(IF(INDEX('11.6_Outliers-Incineration'!$N$5:$N$500,MATCH($F404,'11.6_Outliers-Incineration'!$F$5:$F$500,0))&lt;&gt;"N",
INDEX('11.6_Outliers-Incineration'!J$5:J$500,MATCH($F404,'11.6_Outliers-Incineration'!$F$5:$F$500,0)),""),"")</f>
        <v>0</v>
      </c>
      <c r="AC404" s="8">
        <f>IFERROR(IF(INDEX('11.6_Outliers-Incineration'!$N$5:$N$500,MATCH($F404,'11.6_Outliers-Incineration'!$F$5:$F$500,0))&lt;&gt;"N",
INDEX('11.6_Outliers-Incineration'!K$5:K$500,MATCH($F404,'11.6_Outliers-Incineration'!$F$5:$F$500,0)),""),"")</f>
        <v>2015</v>
      </c>
      <c r="AD404" s="14" t="str">
        <f>IFERROR(IF(INDEX('11.6_Outliers-Incineration'!$N$5:$N$500,MATCH($F404,'11.6_Outliers-Incineration'!$F$5:$F$500,0))&lt;&gt;"N",
INDEX('11.6_Outliers-Incineration'!L$5:L$500,MATCH($F404,'11.6_Outliers-Incineration'!$F$5:$F$500,0)),""),"")</f>
        <v>UNSD_046</v>
      </c>
      <c r="AE404" s="14">
        <v>100</v>
      </c>
      <c r="AF404" s="8">
        <v>2015</v>
      </c>
      <c r="AG404" s="14" t="s">
        <v>2020</v>
      </c>
      <c r="AI404" s="5"/>
      <c r="AJ404" s="5" t="s">
        <v>1569</v>
      </c>
      <c r="AK404" s="5">
        <f t="shared" si="6"/>
        <v>6</v>
      </c>
    </row>
    <row r="405" spans="1:37" x14ac:dyDescent="0.25">
      <c r="A405" s="5" t="s">
        <v>2021</v>
      </c>
      <c r="B405" s="5" t="s">
        <v>1</v>
      </c>
      <c r="C405" s="5" t="s">
        <v>1150</v>
      </c>
      <c r="D405" s="5" t="s">
        <v>1038</v>
      </c>
      <c r="E405" s="5" t="s">
        <v>2159</v>
      </c>
      <c r="F405" s="5" t="s">
        <v>2250</v>
      </c>
      <c r="G405" s="5">
        <v>2</v>
      </c>
      <c r="H405" s="5">
        <v>1</v>
      </c>
      <c r="I405" s="5" t="s">
        <v>2459</v>
      </c>
      <c r="J405" s="13">
        <f>IFERROR(IF(INDEX('11.1_Outliers-Generation'!$N$5:$N$500,MATCH($F405,'11.1_Outliers-Generation'!$F$5:$F$500,0))&lt;&gt;"N",
INDEX('11.1_Outliers-Generation'!J$5:J$500,MATCH($F405,'11.1_Outliers-Generation'!$F$5:$F$500,0)),""),"")</f>
        <v>0.60979798780408268</v>
      </c>
      <c r="K405" s="8">
        <f>IFERROR(IF(INDEX('11.1_Outliers-Generation'!$N$5:$N$500,MATCH($F405,'11.1_Outliers-Generation'!$F$5:$F$500,0))&lt;&gt;"N",
INDEX('11.1_Outliers-Generation'!K$5:K$500,MATCH($F405,'11.1_Outliers-Generation'!$F$5:$F$500,0)),""),"")</f>
        <v>2010</v>
      </c>
      <c r="L405" s="13" t="str">
        <f>IFERROR(IF(INDEX('11.1_Outliers-Generation'!$N$5:$N$500,MATCH($F405,'11.1_Outliers-Generation'!$F$5:$F$500,0))&lt;&gt;"N",
INDEX('11.1_Outliers-Generation'!L$5:L$500,MATCH($F405,'11.1_Outliers-Generation'!$F$5:$F$500,0)),""),"")</f>
        <v>UNSD_047</v>
      </c>
      <c r="M405" s="14">
        <f>IFERROR(IF(INDEX('11.2_Outliers-Collection_cov'!$N$5:$N$500,MATCH($F405,'11.2_Outliers-Collection_cov'!$F$5:$F$500,0))&lt;&gt;"N",
INDEX('11.2_Outliers-Collection_cov'!J$5:J$500,MATCH($F405,'11.2_Outliers-Collection_cov'!$F$5:$F$500,0)),""),"")</f>
        <v>82</v>
      </c>
      <c r="N405" s="8">
        <f>IFERROR(IF(INDEX('11.2_Outliers-Collection_cov'!$N$5:$N$500,MATCH($F405,'11.2_Outliers-Collection_cov'!$F$5:$F$500,0))&lt;&gt;"N",
INDEX('11.2_Outliers-Collection_cov'!K$5:K$500,MATCH($F405,'11.2_Outliers-Collection_cov'!$F$5:$F$500,0)),""),"")</f>
        <v>2010</v>
      </c>
      <c r="O405" s="13" t="str">
        <f>IFERROR(IF(INDEX('11.2_Outliers-Collection_cov'!$N$5:$N$500,MATCH($F405,'11.2_Outliers-Collection_cov'!$F$5:$F$500,0))&lt;&gt;"N",
INDEX('11.2_Outliers-Collection_cov'!L$5:L$500,MATCH($F405,'11.2_Outliers-Collection_cov'!$F$5:$F$500,0)),""),"")</f>
        <v>UNSD_047</v>
      </c>
      <c r="P405" s="14" t="str">
        <f>IFERROR(IF(INDEX('11.3_Outliers-Plastic'!$N$5:$N$500,MATCH($F405,'11.3_Outliers-Plastic'!$F$5:$F$500,0))&lt;&gt;"N",
INDEX('11.3_Outliers-Plastic'!J$5:J$500,MATCH($F405,'11.3_Outliers-Plastic'!$F$5:$F$500,0)),""),"")</f>
        <v/>
      </c>
      <c r="Q405" s="8" t="str">
        <f>IFERROR(IF(INDEX('11.3_Outliers-Plastic'!$N$5:$N$500,MATCH($F405,'11.3_Outliers-Plastic'!$F$5:$F$500,0))&lt;&gt;"N",
INDEX('11.3_Outliers-Plastic'!K$5:K$500,MATCH($F405,'11.3_Outliers-Plastic'!$F$5:$F$500,0)),""),"")</f>
        <v/>
      </c>
      <c r="R405" s="14" t="str">
        <f>IFERROR(IF(INDEX('11.3_Outliers-Plastic'!$N$5:$N$500,MATCH($F405,'11.3_Outliers-Plastic'!$F$5:$F$500,0))&lt;&gt;"N",
INDEX('11.3_Outliers-Plastic'!L$5:L$500,MATCH($F405,'11.3_Outliers-Plastic'!$F$5:$F$500,0)),""),"")</f>
        <v/>
      </c>
      <c r="S405" s="12"/>
      <c r="T405" s="5"/>
      <c r="U405" s="5" t="s">
        <v>1569</v>
      </c>
      <c r="V405" s="14">
        <f>IFERROR(IF(INDEX('11.5_Outliers-Other_recovery'!$N$5:$N$500,MATCH($F405,'11.5_Outliers-Other_recovery'!$F$5:$F$500,0))&lt;&gt;"N",
INDEX('11.5_Outliers-Other_recovery'!J$5:J$500,MATCH($F405,'11.5_Outliers-Other_recovery'!$F$5:$F$500,0)),""),"")</f>
        <v>0</v>
      </c>
      <c r="W405" s="8">
        <f>IFERROR(IF(INDEX('11.5_Outliers-Other_recovery'!$N$5:$N$500,MATCH($F405,'11.5_Outliers-Other_recovery'!$F$5:$F$500,0))&lt;&gt;"N",
INDEX('11.5_Outliers-Other_recovery'!K$5:K$500,MATCH($F405,'11.5_Outliers-Other_recovery'!$F$5:$F$500,0)),""),"")</f>
        <v>2015</v>
      </c>
      <c r="X405" s="14" t="str">
        <f>IFERROR(IF(INDEX('11.5_Outliers-Other_recovery'!$N$5:$N$500,MATCH($F405,'11.5_Outliers-Other_recovery'!$F$5:$F$500,0))&lt;&gt;"N",
INDEX('11.5_Outliers-Other_recovery'!L$5:L$500,MATCH($F405,'11.5_Outliers-Other_recovery'!$F$5:$F$500,0)),""),"")</f>
        <v>UNSD_047</v>
      </c>
      <c r="Y405" s="14">
        <f>IFERROR(IF(INDEX('11.4_Outliers-Formal_dry_recy'!$N$5:$N$500,MATCH($F405,'11.4_Outliers-Formal_dry_recy'!$F$5:$F$500,0))&lt;&gt;"N",
INDEX('11.4_Outliers-Formal_dry_recy'!J$5:J$500,MATCH($F405,'11.4_Outliers-Formal_dry_recy'!$F$5:$F$500,0)),""),"")</f>
        <v>0</v>
      </c>
      <c r="Z405" s="8">
        <f>IFERROR(IF(INDEX('11.4_Outliers-Formal_dry_recy'!$N$5:$N$500,MATCH($F405,'11.4_Outliers-Formal_dry_recy'!$F$5:$F$500,0))&lt;&gt;"N",
INDEX('11.4_Outliers-Formal_dry_recy'!K$5:K$500,MATCH($F405,'11.4_Outliers-Formal_dry_recy'!$F$5:$F$500,0)),""),"")</f>
        <v>2015</v>
      </c>
      <c r="AA405" s="14" t="str">
        <f>IFERROR(IF(INDEX('11.4_Outliers-Formal_dry_recy'!$N$5:$N$500,MATCH($F405,'11.4_Outliers-Formal_dry_recy'!$F$5:$F$500,0))&lt;&gt;"N",
INDEX('11.4_Outliers-Formal_dry_recy'!L$5:L$500,MATCH($F405,'11.4_Outliers-Formal_dry_recy'!$F$5:$F$500,0)),""),"")</f>
        <v>UNSD_047</v>
      </c>
      <c r="AB405" s="14">
        <f>IFERROR(IF(INDEX('11.6_Outliers-Incineration'!$N$5:$N$500,MATCH($F405,'11.6_Outliers-Incineration'!$F$5:$F$500,0))&lt;&gt;"N",
INDEX('11.6_Outliers-Incineration'!J$5:J$500,MATCH($F405,'11.6_Outliers-Incineration'!$F$5:$F$500,0)),""),"")</f>
        <v>0</v>
      </c>
      <c r="AC405" s="8">
        <f>IFERROR(IF(INDEX('11.6_Outliers-Incineration'!$N$5:$N$500,MATCH($F405,'11.6_Outliers-Incineration'!$F$5:$F$500,0))&lt;&gt;"N",
INDEX('11.6_Outliers-Incineration'!K$5:K$500,MATCH($F405,'11.6_Outliers-Incineration'!$F$5:$F$500,0)),""),"")</f>
        <v>2015</v>
      </c>
      <c r="AD405" s="14" t="str">
        <f>IFERROR(IF(INDEX('11.6_Outliers-Incineration'!$N$5:$N$500,MATCH($F405,'11.6_Outliers-Incineration'!$F$5:$F$500,0))&lt;&gt;"N",
INDEX('11.6_Outliers-Incineration'!L$5:L$500,MATCH($F405,'11.6_Outliers-Incineration'!$F$5:$F$500,0)),""),"")</f>
        <v>UNSD_047</v>
      </c>
      <c r="AE405" s="14">
        <v>100</v>
      </c>
      <c r="AF405" s="8">
        <v>2015</v>
      </c>
      <c r="AG405" s="14" t="s">
        <v>2021</v>
      </c>
      <c r="AI405" s="5"/>
      <c r="AJ405" s="5" t="s">
        <v>1569</v>
      </c>
      <c r="AK405" s="5">
        <f t="shared" si="6"/>
        <v>6</v>
      </c>
    </row>
    <row r="406" spans="1:37" x14ac:dyDescent="0.25">
      <c r="A406" s="5" t="s">
        <v>2022</v>
      </c>
      <c r="B406" s="5" t="s">
        <v>1</v>
      </c>
      <c r="C406" s="5" t="s">
        <v>1150</v>
      </c>
      <c r="D406" s="5" t="s">
        <v>1038</v>
      </c>
      <c r="E406" s="5" t="s">
        <v>2160</v>
      </c>
      <c r="F406" s="5" t="s">
        <v>2251</v>
      </c>
      <c r="G406" s="5">
        <v>2</v>
      </c>
      <c r="H406" s="5">
        <v>2</v>
      </c>
      <c r="I406" s="5" t="s">
        <v>2460</v>
      </c>
      <c r="J406" s="13">
        <f>IFERROR(IF(INDEX('11.1_Outliers-Generation'!$N$5:$N$500,MATCH($F406,'11.1_Outliers-Generation'!$F$5:$F$500,0))&lt;&gt;"N",
INDEX('11.1_Outliers-Generation'!J$5:J$500,MATCH($F406,'11.1_Outliers-Generation'!$F$5:$F$500,0)),""),"")</f>
        <v>0.98337602122927936</v>
      </c>
      <c r="K406" s="8">
        <f>IFERROR(IF(INDEX('11.1_Outliers-Generation'!$N$5:$N$500,MATCH($F406,'11.1_Outliers-Generation'!$F$5:$F$500,0))&lt;&gt;"N",
INDEX('11.1_Outliers-Generation'!K$5:K$500,MATCH($F406,'11.1_Outliers-Generation'!$F$5:$F$500,0)),""),"")</f>
        <v>2010</v>
      </c>
      <c r="L406" s="13" t="str">
        <f>IFERROR(IF(INDEX('11.1_Outliers-Generation'!$N$5:$N$500,MATCH($F406,'11.1_Outliers-Generation'!$F$5:$F$500,0))&lt;&gt;"N",
INDEX('11.1_Outliers-Generation'!L$5:L$500,MATCH($F406,'11.1_Outliers-Generation'!$F$5:$F$500,0)),""),"")</f>
        <v>UNSD_048</v>
      </c>
      <c r="M406" s="14">
        <f>IFERROR(IF(INDEX('11.2_Outliers-Collection_cov'!$N$5:$N$500,MATCH($F406,'11.2_Outliers-Collection_cov'!$F$5:$F$500,0))&lt;&gt;"N",
INDEX('11.2_Outliers-Collection_cov'!J$5:J$500,MATCH($F406,'11.2_Outliers-Collection_cov'!$F$5:$F$500,0)),""),"")</f>
        <v>91.160003662109403</v>
      </c>
      <c r="N406" s="8">
        <f>IFERROR(IF(INDEX('11.2_Outliers-Collection_cov'!$N$5:$N$500,MATCH($F406,'11.2_Outliers-Collection_cov'!$F$5:$F$500,0))&lt;&gt;"N",
INDEX('11.2_Outliers-Collection_cov'!K$5:K$500,MATCH($F406,'11.2_Outliers-Collection_cov'!$F$5:$F$500,0)),""),"")</f>
        <v>2010</v>
      </c>
      <c r="O406" s="13" t="str">
        <f>IFERROR(IF(INDEX('11.2_Outliers-Collection_cov'!$N$5:$N$500,MATCH($F406,'11.2_Outliers-Collection_cov'!$F$5:$F$500,0))&lt;&gt;"N",
INDEX('11.2_Outliers-Collection_cov'!L$5:L$500,MATCH($F406,'11.2_Outliers-Collection_cov'!$F$5:$F$500,0)),""),"")</f>
        <v>UNSD_048</v>
      </c>
      <c r="P406" s="14" t="str">
        <f>IFERROR(IF(INDEX('11.3_Outliers-Plastic'!$N$5:$N$500,MATCH($F406,'11.3_Outliers-Plastic'!$F$5:$F$500,0))&lt;&gt;"N",
INDEX('11.3_Outliers-Plastic'!J$5:J$500,MATCH($F406,'11.3_Outliers-Plastic'!$F$5:$F$500,0)),""),"")</f>
        <v/>
      </c>
      <c r="Q406" s="8" t="str">
        <f>IFERROR(IF(INDEX('11.3_Outliers-Plastic'!$N$5:$N$500,MATCH($F406,'11.3_Outliers-Plastic'!$F$5:$F$500,0))&lt;&gt;"N",
INDEX('11.3_Outliers-Plastic'!K$5:K$500,MATCH($F406,'11.3_Outliers-Plastic'!$F$5:$F$500,0)),""),"")</f>
        <v/>
      </c>
      <c r="R406" s="14" t="str">
        <f>IFERROR(IF(INDEX('11.3_Outliers-Plastic'!$N$5:$N$500,MATCH($F406,'11.3_Outliers-Plastic'!$F$5:$F$500,0))&lt;&gt;"N",
INDEX('11.3_Outliers-Plastic'!L$5:L$500,MATCH($F406,'11.3_Outliers-Plastic'!$F$5:$F$500,0)),""),"")</f>
        <v/>
      </c>
      <c r="S406" s="12"/>
      <c r="T406" s="5"/>
      <c r="U406" s="5" t="s">
        <v>1569</v>
      </c>
      <c r="V406" s="14">
        <f>IFERROR(IF(INDEX('11.5_Outliers-Other_recovery'!$N$5:$N$500,MATCH($F406,'11.5_Outliers-Other_recovery'!$F$5:$F$500,0))&lt;&gt;"N",
INDEX('11.5_Outliers-Other_recovery'!J$5:J$500,MATCH($F406,'11.5_Outliers-Other_recovery'!$F$5:$F$500,0)),""),"")</f>
        <v>0</v>
      </c>
      <c r="W406" s="8">
        <f>IFERROR(IF(INDEX('11.5_Outliers-Other_recovery'!$N$5:$N$500,MATCH($F406,'11.5_Outliers-Other_recovery'!$F$5:$F$500,0))&lt;&gt;"N",
INDEX('11.5_Outliers-Other_recovery'!K$5:K$500,MATCH($F406,'11.5_Outliers-Other_recovery'!$F$5:$F$500,0)),""),"")</f>
        <v>2015</v>
      </c>
      <c r="X406" s="14" t="str">
        <f>IFERROR(IF(INDEX('11.5_Outliers-Other_recovery'!$N$5:$N$500,MATCH($F406,'11.5_Outliers-Other_recovery'!$F$5:$F$500,0))&lt;&gt;"N",
INDEX('11.5_Outliers-Other_recovery'!L$5:L$500,MATCH($F406,'11.5_Outliers-Other_recovery'!$F$5:$F$500,0)),""),"")</f>
        <v>UNSD_048</v>
      </c>
      <c r="Y406" s="14">
        <f>IFERROR(IF(INDEX('11.4_Outliers-Formal_dry_recy'!$N$5:$N$500,MATCH($F406,'11.4_Outliers-Formal_dry_recy'!$F$5:$F$500,0))&lt;&gt;"N",
INDEX('11.4_Outliers-Formal_dry_recy'!J$5:J$500,MATCH($F406,'11.4_Outliers-Formal_dry_recy'!$F$5:$F$500,0)),""),"")</f>
        <v>0</v>
      </c>
      <c r="Z406" s="8">
        <f>IFERROR(IF(INDEX('11.4_Outliers-Formal_dry_recy'!$N$5:$N$500,MATCH($F406,'11.4_Outliers-Formal_dry_recy'!$F$5:$F$500,0))&lt;&gt;"N",
INDEX('11.4_Outliers-Formal_dry_recy'!K$5:K$500,MATCH($F406,'11.4_Outliers-Formal_dry_recy'!$F$5:$F$500,0)),""),"")</f>
        <v>2015</v>
      </c>
      <c r="AA406" s="14" t="str">
        <f>IFERROR(IF(INDEX('11.4_Outliers-Formal_dry_recy'!$N$5:$N$500,MATCH($F406,'11.4_Outliers-Formal_dry_recy'!$F$5:$F$500,0))&lt;&gt;"N",
INDEX('11.4_Outliers-Formal_dry_recy'!L$5:L$500,MATCH($F406,'11.4_Outliers-Formal_dry_recy'!$F$5:$F$500,0)),""),"")</f>
        <v>UNSD_048</v>
      </c>
      <c r="AB406" s="14">
        <f>IFERROR(IF(INDEX('11.6_Outliers-Incineration'!$N$5:$N$500,MATCH($F406,'11.6_Outliers-Incineration'!$F$5:$F$500,0))&lt;&gt;"N",
INDEX('11.6_Outliers-Incineration'!J$5:J$500,MATCH($F406,'11.6_Outliers-Incineration'!$F$5:$F$500,0)),""),"")</f>
        <v>0</v>
      </c>
      <c r="AC406" s="8">
        <f>IFERROR(IF(INDEX('11.6_Outliers-Incineration'!$N$5:$N$500,MATCH($F406,'11.6_Outliers-Incineration'!$F$5:$F$500,0))&lt;&gt;"N",
INDEX('11.6_Outliers-Incineration'!K$5:K$500,MATCH($F406,'11.6_Outliers-Incineration'!$F$5:$F$500,0)),""),"")</f>
        <v>2015</v>
      </c>
      <c r="AD406" s="14" t="str">
        <f>IFERROR(IF(INDEX('11.6_Outliers-Incineration'!$N$5:$N$500,MATCH($F406,'11.6_Outliers-Incineration'!$F$5:$F$500,0))&lt;&gt;"N",
INDEX('11.6_Outliers-Incineration'!L$5:L$500,MATCH($F406,'11.6_Outliers-Incineration'!$F$5:$F$500,0)),""),"")</f>
        <v>UNSD_048</v>
      </c>
      <c r="AE406" s="14">
        <v>100</v>
      </c>
      <c r="AF406" s="8">
        <v>2015</v>
      </c>
      <c r="AG406" s="14" t="s">
        <v>2022</v>
      </c>
      <c r="AI406" s="5"/>
      <c r="AJ406" s="5" t="s">
        <v>1569</v>
      </c>
      <c r="AK406" s="5">
        <f t="shared" si="6"/>
        <v>6</v>
      </c>
    </row>
    <row r="407" spans="1:37" x14ac:dyDescent="0.25">
      <c r="A407" s="5" t="s">
        <v>2023</v>
      </c>
      <c r="B407" s="5" t="s">
        <v>1</v>
      </c>
      <c r="C407" s="5" t="s">
        <v>1150</v>
      </c>
      <c r="D407" s="5" t="s">
        <v>1038</v>
      </c>
      <c r="E407" s="5" t="s">
        <v>2161</v>
      </c>
      <c r="F407" s="5" t="s">
        <v>2252</v>
      </c>
      <c r="G407" s="5">
        <v>2</v>
      </c>
      <c r="H407" s="5">
        <v>2</v>
      </c>
      <c r="I407" s="5" t="s">
        <v>2343</v>
      </c>
      <c r="J407" s="13">
        <f>IFERROR(IF(INDEX('11.1_Outliers-Generation'!$N$5:$N$500,MATCH($F407,'11.1_Outliers-Generation'!$F$5:$F$500,0))&lt;&gt;"N",
INDEX('11.1_Outliers-Generation'!J$5:J$500,MATCH($F407,'11.1_Outliers-Generation'!$F$5:$F$500,0)),""),"")</f>
        <v>0.67774018356842469</v>
      </c>
      <c r="K407" s="8">
        <f>IFERROR(IF(INDEX('11.1_Outliers-Generation'!$N$5:$N$500,MATCH($F407,'11.1_Outliers-Generation'!$F$5:$F$500,0))&lt;&gt;"N",
INDEX('11.1_Outliers-Generation'!K$5:K$500,MATCH($F407,'11.1_Outliers-Generation'!$F$5:$F$500,0)),""),"")</f>
        <v>2010</v>
      </c>
      <c r="L407" s="13" t="str">
        <f>IFERROR(IF(INDEX('11.1_Outliers-Generation'!$N$5:$N$500,MATCH($F407,'11.1_Outliers-Generation'!$F$5:$F$500,0))&lt;&gt;"N",
INDEX('11.1_Outliers-Generation'!L$5:L$500,MATCH($F407,'11.1_Outliers-Generation'!$F$5:$F$500,0)),""),"")</f>
        <v>UNSD_049</v>
      </c>
      <c r="M407" s="14">
        <f>IFERROR(IF(INDEX('11.2_Outliers-Collection_cov'!$N$5:$N$500,MATCH($F407,'11.2_Outliers-Collection_cov'!$F$5:$F$500,0))&lt;&gt;"N",
INDEX('11.2_Outliers-Collection_cov'!J$5:J$500,MATCH($F407,'11.2_Outliers-Collection_cov'!$F$5:$F$500,0)),""),"")</f>
        <v>76.910003662109403</v>
      </c>
      <c r="N407" s="8">
        <f>IFERROR(IF(INDEX('11.2_Outliers-Collection_cov'!$N$5:$N$500,MATCH($F407,'11.2_Outliers-Collection_cov'!$F$5:$F$500,0))&lt;&gt;"N",
INDEX('11.2_Outliers-Collection_cov'!K$5:K$500,MATCH($F407,'11.2_Outliers-Collection_cov'!$F$5:$F$500,0)),""),"")</f>
        <v>2010</v>
      </c>
      <c r="O407" s="13" t="str">
        <f>IFERROR(IF(INDEX('11.2_Outliers-Collection_cov'!$N$5:$N$500,MATCH($F407,'11.2_Outliers-Collection_cov'!$F$5:$F$500,0))&lt;&gt;"N",
INDEX('11.2_Outliers-Collection_cov'!L$5:L$500,MATCH($F407,'11.2_Outliers-Collection_cov'!$F$5:$F$500,0)),""),"")</f>
        <v>UNSD_049</v>
      </c>
      <c r="P407" s="14" t="str">
        <f>IFERROR(IF(INDEX('11.3_Outliers-Plastic'!$N$5:$N$500,MATCH($F407,'11.3_Outliers-Plastic'!$F$5:$F$500,0))&lt;&gt;"N",
INDEX('11.3_Outliers-Plastic'!J$5:J$500,MATCH($F407,'11.3_Outliers-Plastic'!$F$5:$F$500,0)),""),"")</f>
        <v/>
      </c>
      <c r="Q407" s="8" t="str">
        <f>IFERROR(IF(INDEX('11.3_Outliers-Plastic'!$N$5:$N$500,MATCH($F407,'11.3_Outliers-Plastic'!$F$5:$F$500,0))&lt;&gt;"N",
INDEX('11.3_Outliers-Plastic'!K$5:K$500,MATCH($F407,'11.3_Outliers-Plastic'!$F$5:$F$500,0)),""),"")</f>
        <v/>
      </c>
      <c r="R407" s="14" t="str">
        <f>IFERROR(IF(INDEX('11.3_Outliers-Plastic'!$N$5:$N$500,MATCH($F407,'11.3_Outliers-Plastic'!$F$5:$F$500,0))&lt;&gt;"N",
INDEX('11.3_Outliers-Plastic'!L$5:L$500,MATCH($F407,'11.3_Outliers-Plastic'!$F$5:$F$500,0)),""),"")</f>
        <v/>
      </c>
      <c r="S407" s="12"/>
      <c r="T407" s="5"/>
      <c r="U407" s="5" t="s">
        <v>1569</v>
      </c>
      <c r="V407" s="14">
        <f>IFERROR(IF(INDEX('11.5_Outliers-Other_recovery'!$N$5:$N$500,MATCH($F407,'11.5_Outliers-Other_recovery'!$F$5:$F$500,0))&lt;&gt;"N",
INDEX('11.5_Outliers-Other_recovery'!J$5:J$500,MATCH($F407,'11.5_Outliers-Other_recovery'!$F$5:$F$500,0)),""),"")</f>
        <v>0</v>
      </c>
      <c r="W407" s="8">
        <f>IFERROR(IF(INDEX('11.5_Outliers-Other_recovery'!$N$5:$N$500,MATCH($F407,'11.5_Outliers-Other_recovery'!$F$5:$F$500,0))&lt;&gt;"N",
INDEX('11.5_Outliers-Other_recovery'!K$5:K$500,MATCH($F407,'11.5_Outliers-Other_recovery'!$F$5:$F$500,0)),""),"")</f>
        <v>2015</v>
      </c>
      <c r="X407" s="14" t="str">
        <f>IFERROR(IF(INDEX('11.5_Outliers-Other_recovery'!$N$5:$N$500,MATCH($F407,'11.5_Outliers-Other_recovery'!$F$5:$F$500,0))&lt;&gt;"N",
INDEX('11.5_Outliers-Other_recovery'!L$5:L$500,MATCH($F407,'11.5_Outliers-Other_recovery'!$F$5:$F$500,0)),""),"")</f>
        <v>UNSD_049</v>
      </c>
      <c r="Y407" s="14">
        <f>IFERROR(IF(INDEX('11.4_Outliers-Formal_dry_recy'!$N$5:$N$500,MATCH($F407,'11.4_Outliers-Formal_dry_recy'!$F$5:$F$500,0))&lt;&gt;"N",
INDEX('11.4_Outliers-Formal_dry_recy'!J$5:J$500,MATCH($F407,'11.4_Outliers-Formal_dry_recy'!$F$5:$F$500,0)),""),"")</f>
        <v>0</v>
      </c>
      <c r="Z407" s="8">
        <f>IFERROR(IF(INDEX('11.4_Outliers-Formal_dry_recy'!$N$5:$N$500,MATCH($F407,'11.4_Outliers-Formal_dry_recy'!$F$5:$F$500,0))&lt;&gt;"N",
INDEX('11.4_Outliers-Formal_dry_recy'!K$5:K$500,MATCH($F407,'11.4_Outliers-Formal_dry_recy'!$F$5:$F$500,0)),""),"")</f>
        <v>2015</v>
      </c>
      <c r="AA407" s="14" t="str">
        <f>IFERROR(IF(INDEX('11.4_Outliers-Formal_dry_recy'!$N$5:$N$500,MATCH($F407,'11.4_Outliers-Formal_dry_recy'!$F$5:$F$500,0))&lt;&gt;"N",
INDEX('11.4_Outliers-Formal_dry_recy'!L$5:L$500,MATCH($F407,'11.4_Outliers-Formal_dry_recy'!$F$5:$F$500,0)),""),"")</f>
        <v>UNSD_049</v>
      </c>
      <c r="AB407" s="14">
        <f>IFERROR(IF(INDEX('11.6_Outliers-Incineration'!$N$5:$N$500,MATCH($F407,'11.6_Outliers-Incineration'!$F$5:$F$500,0))&lt;&gt;"N",
INDEX('11.6_Outliers-Incineration'!J$5:J$500,MATCH($F407,'11.6_Outliers-Incineration'!$F$5:$F$500,0)),""),"")</f>
        <v>0</v>
      </c>
      <c r="AC407" s="8">
        <f>IFERROR(IF(INDEX('11.6_Outliers-Incineration'!$N$5:$N$500,MATCH($F407,'11.6_Outliers-Incineration'!$F$5:$F$500,0))&lt;&gt;"N",
INDEX('11.6_Outliers-Incineration'!K$5:K$500,MATCH($F407,'11.6_Outliers-Incineration'!$F$5:$F$500,0)),""),"")</f>
        <v>2015</v>
      </c>
      <c r="AD407" s="14" t="str">
        <f>IFERROR(IF(INDEX('11.6_Outliers-Incineration'!$N$5:$N$500,MATCH($F407,'11.6_Outliers-Incineration'!$F$5:$F$500,0))&lt;&gt;"N",
INDEX('11.6_Outliers-Incineration'!L$5:L$500,MATCH($F407,'11.6_Outliers-Incineration'!$F$5:$F$500,0)),""),"")</f>
        <v>UNSD_049</v>
      </c>
      <c r="AE407" s="14">
        <v>100</v>
      </c>
      <c r="AF407" s="8">
        <v>2015</v>
      </c>
      <c r="AG407" s="14" t="s">
        <v>2023</v>
      </c>
      <c r="AI407" s="5"/>
      <c r="AJ407" s="5" t="s">
        <v>1569</v>
      </c>
      <c r="AK407" s="5">
        <f t="shared" si="6"/>
        <v>6</v>
      </c>
    </row>
    <row r="408" spans="1:37" x14ac:dyDescent="0.25">
      <c r="A408" s="5" t="s">
        <v>2024</v>
      </c>
      <c r="B408" s="5" t="s">
        <v>1</v>
      </c>
      <c r="C408" s="5" t="s">
        <v>1150</v>
      </c>
      <c r="D408" s="5" t="s">
        <v>1038</v>
      </c>
      <c r="E408" s="5" t="s">
        <v>2162</v>
      </c>
      <c r="F408" s="5" t="s">
        <v>2253</v>
      </c>
      <c r="G408" s="5">
        <v>2</v>
      </c>
      <c r="H408" s="5">
        <v>2</v>
      </c>
      <c r="I408" s="5" t="s">
        <v>2344</v>
      </c>
      <c r="J408" s="13" t="str">
        <f>IFERROR(IF(INDEX('11.1_Outliers-Generation'!$N$5:$N$500,MATCH($F408,'11.1_Outliers-Generation'!$F$5:$F$500,0))&lt;&gt;"N",
INDEX('11.1_Outliers-Generation'!J$5:J$500,MATCH($F408,'11.1_Outliers-Generation'!$F$5:$F$500,0)),""),"")</f>
        <v/>
      </c>
      <c r="K408" s="8" t="str">
        <f>IFERROR(IF(INDEX('11.1_Outliers-Generation'!$N$5:$N$500,MATCH($F408,'11.1_Outliers-Generation'!$F$5:$F$500,0))&lt;&gt;"N",
INDEX('11.1_Outliers-Generation'!K$5:K$500,MATCH($F408,'11.1_Outliers-Generation'!$F$5:$F$500,0)),""),"")</f>
        <v/>
      </c>
      <c r="L408" s="13" t="str">
        <f>IFERROR(IF(INDEX('11.1_Outliers-Generation'!$N$5:$N$500,MATCH($F408,'11.1_Outliers-Generation'!$F$5:$F$500,0))&lt;&gt;"N",
INDEX('11.1_Outliers-Generation'!L$5:L$500,MATCH($F408,'11.1_Outliers-Generation'!$F$5:$F$500,0)),""),"")</f>
        <v/>
      </c>
      <c r="M408" s="14">
        <f>IFERROR(IF(INDEX('11.2_Outliers-Collection_cov'!$N$5:$N$500,MATCH($F408,'11.2_Outliers-Collection_cov'!$F$5:$F$500,0))&lt;&gt;"N",
INDEX('11.2_Outliers-Collection_cov'!J$5:J$500,MATCH($F408,'11.2_Outliers-Collection_cov'!$F$5:$F$500,0)),""),"")</f>
        <v>87.339996337890597</v>
      </c>
      <c r="N408" s="8">
        <f>IFERROR(IF(INDEX('11.2_Outliers-Collection_cov'!$N$5:$N$500,MATCH($F408,'11.2_Outliers-Collection_cov'!$F$5:$F$500,0))&lt;&gt;"N",
INDEX('11.2_Outliers-Collection_cov'!K$5:K$500,MATCH($F408,'11.2_Outliers-Collection_cov'!$F$5:$F$500,0)),""),"")</f>
        <v>2010</v>
      </c>
      <c r="O408" s="13" t="str">
        <f>IFERROR(IF(INDEX('11.2_Outliers-Collection_cov'!$N$5:$N$500,MATCH($F408,'11.2_Outliers-Collection_cov'!$F$5:$F$500,0))&lt;&gt;"N",
INDEX('11.2_Outliers-Collection_cov'!L$5:L$500,MATCH($F408,'11.2_Outliers-Collection_cov'!$F$5:$F$500,0)),""),"")</f>
        <v>UNSD_050</v>
      </c>
      <c r="P408" s="14" t="str">
        <f>IFERROR(IF(INDEX('11.3_Outliers-Plastic'!$N$5:$N$500,MATCH($F408,'11.3_Outliers-Plastic'!$F$5:$F$500,0))&lt;&gt;"N",
INDEX('11.3_Outliers-Plastic'!J$5:J$500,MATCH($F408,'11.3_Outliers-Plastic'!$F$5:$F$500,0)),""),"")</f>
        <v/>
      </c>
      <c r="Q408" s="8" t="str">
        <f>IFERROR(IF(INDEX('11.3_Outliers-Plastic'!$N$5:$N$500,MATCH($F408,'11.3_Outliers-Plastic'!$F$5:$F$500,0))&lt;&gt;"N",
INDEX('11.3_Outliers-Plastic'!K$5:K$500,MATCH($F408,'11.3_Outliers-Plastic'!$F$5:$F$500,0)),""),"")</f>
        <v/>
      </c>
      <c r="R408" s="14" t="str">
        <f>IFERROR(IF(INDEX('11.3_Outliers-Plastic'!$N$5:$N$500,MATCH($F408,'11.3_Outliers-Plastic'!$F$5:$F$500,0))&lt;&gt;"N",
INDEX('11.3_Outliers-Plastic'!L$5:L$500,MATCH($F408,'11.3_Outliers-Plastic'!$F$5:$F$500,0)),""),"")</f>
        <v/>
      </c>
      <c r="S408" s="12"/>
      <c r="T408" s="5"/>
      <c r="U408" s="5" t="s">
        <v>1569</v>
      </c>
      <c r="V408" s="14" t="str">
        <f>IFERROR(IF(INDEX('11.5_Outliers-Other_recovery'!$N$5:$N$500,MATCH($F408,'11.5_Outliers-Other_recovery'!$F$5:$F$500,0))&lt;&gt;"N",
INDEX('11.5_Outliers-Other_recovery'!J$5:J$500,MATCH($F408,'11.5_Outliers-Other_recovery'!$F$5:$F$500,0)),""),"")</f>
        <v/>
      </c>
      <c r="W408" s="8" t="str">
        <f>IFERROR(IF(INDEX('11.5_Outliers-Other_recovery'!$N$5:$N$500,MATCH($F408,'11.5_Outliers-Other_recovery'!$F$5:$F$500,0))&lt;&gt;"N",
INDEX('11.5_Outliers-Other_recovery'!K$5:K$500,MATCH($F408,'11.5_Outliers-Other_recovery'!$F$5:$F$500,0)),""),"")</f>
        <v/>
      </c>
      <c r="X408" s="14" t="str">
        <f>IFERROR(IF(INDEX('11.5_Outliers-Other_recovery'!$N$5:$N$500,MATCH($F408,'11.5_Outliers-Other_recovery'!$F$5:$F$500,0))&lt;&gt;"N",
INDEX('11.5_Outliers-Other_recovery'!L$5:L$500,MATCH($F408,'11.5_Outliers-Other_recovery'!$F$5:$F$500,0)),""),"")</f>
        <v/>
      </c>
      <c r="Y408" s="14" t="str">
        <f>IFERROR(IF(INDEX('11.4_Outliers-Formal_dry_recy'!$N$5:$N$500,MATCH($F408,'11.4_Outliers-Formal_dry_recy'!$F$5:$F$500,0))&lt;&gt;"N",
INDEX('11.4_Outliers-Formal_dry_recy'!J$5:J$500,MATCH($F408,'11.4_Outliers-Formal_dry_recy'!$F$5:$F$500,0)),""),"")</f>
        <v/>
      </c>
      <c r="Z408" s="8" t="str">
        <f>IFERROR(IF(INDEX('11.4_Outliers-Formal_dry_recy'!$N$5:$N$500,MATCH($F408,'11.4_Outliers-Formal_dry_recy'!$F$5:$F$500,0))&lt;&gt;"N",
INDEX('11.4_Outliers-Formal_dry_recy'!K$5:K$500,MATCH($F408,'11.4_Outliers-Formal_dry_recy'!$F$5:$F$500,0)),""),"")</f>
        <v/>
      </c>
      <c r="AA408" s="14" t="str">
        <f>IFERROR(IF(INDEX('11.4_Outliers-Formal_dry_recy'!$N$5:$N$500,MATCH($F408,'11.4_Outliers-Formal_dry_recy'!$F$5:$F$500,0))&lt;&gt;"N",
INDEX('11.4_Outliers-Formal_dry_recy'!L$5:L$500,MATCH($F408,'11.4_Outliers-Formal_dry_recy'!$F$5:$F$500,0)),""),"")</f>
        <v/>
      </c>
      <c r="AB408" s="14" t="str">
        <f>IFERROR(IF(INDEX('11.6_Outliers-Incineration'!$N$5:$N$500,MATCH($F408,'11.6_Outliers-Incineration'!$F$5:$F$500,0))&lt;&gt;"N",
INDEX('11.6_Outliers-Incineration'!J$5:J$500,MATCH($F408,'11.6_Outliers-Incineration'!$F$5:$F$500,0)),""),"")</f>
        <v/>
      </c>
      <c r="AC408" s="8" t="str">
        <f>IFERROR(IF(INDEX('11.6_Outliers-Incineration'!$N$5:$N$500,MATCH($F408,'11.6_Outliers-Incineration'!$F$5:$F$500,0))&lt;&gt;"N",
INDEX('11.6_Outliers-Incineration'!K$5:K$500,MATCH($F408,'11.6_Outliers-Incineration'!$F$5:$F$500,0)),""),"")</f>
        <v/>
      </c>
      <c r="AD408" s="14" t="str">
        <f>IFERROR(IF(INDEX('11.6_Outliers-Incineration'!$N$5:$N$500,MATCH($F408,'11.6_Outliers-Incineration'!$F$5:$F$500,0))&lt;&gt;"N",
INDEX('11.6_Outliers-Incineration'!L$5:L$500,MATCH($F408,'11.6_Outliers-Incineration'!$F$5:$F$500,0)),""),"")</f>
        <v/>
      </c>
      <c r="AE408" s="14" t="s">
        <v>1569</v>
      </c>
      <c r="AF408" s="8" t="s">
        <v>1569</v>
      </c>
      <c r="AG408" s="14" t="s">
        <v>1569</v>
      </c>
      <c r="AI408" s="5"/>
      <c r="AJ408" s="5" t="s">
        <v>1569</v>
      </c>
      <c r="AK408" s="5">
        <f t="shared" si="6"/>
        <v>1</v>
      </c>
    </row>
    <row r="409" spans="1:37" x14ac:dyDescent="0.25">
      <c r="A409" s="5" t="s">
        <v>2025</v>
      </c>
      <c r="B409" s="5" t="s">
        <v>1</v>
      </c>
      <c r="C409" s="5" t="s">
        <v>1150</v>
      </c>
      <c r="D409" s="5" t="s">
        <v>1038</v>
      </c>
      <c r="E409" s="5" t="s">
        <v>2163</v>
      </c>
      <c r="F409" s="5" t="s">
        <v>2254</v>
      </c>
      <c r="G409" s="5">
        <v>2</v>
      </c>
      <c r="H409" s="5">
        <v>1</v>
      </c>
      <c r="I409" s="5" t="s">
        <v>2345</v>
      </c>
      <c r="J409" s="13" t="str">
        <f>IFERROR(IF(INDEX('11.1_Outliers-Generation'!$N$5:$N$500,MATCH($F409,'11.1_Outliers-Generation'!$F$5:$F$500,0))&lt;&gt;"N",
INDEX('11.1_Outliers-Generation'!J$5:J$500,MATCH($F409,'11.1_Outliers-Generation'!$F$5:$F$500,0)),""),"")</f>
        <v/>
      </c>
      <c r="K409" s="8" t="str">
        <f>IFERROR(IF(INDEX('11.1_Outliers-Generation'!$N$5:$N$500,MATCH($F409,'11.1_Outliers-Generation'!$F$5:$F$500,0))&lt;&gt;"N",
INDEX('11.1_Outliers-Generation'!K$5:K$500,MATCH($F409,'11.1_Outliers-Generation'!$F$5:$F$500,0)),""),"")</f>
        <v/>
      </c>
      <c r="L409" s="13" t="str">
        <f>IFERROR(IF(INDEX('11.1_Outliers-Generation'!$N$5:$N$500,MATCH($F409,'11.1_Outliers-Generation'!$F$5:$F$500,0))&lt;&gt;"N",
INDEX('11.1_Outliers-Generation'!L$5:L$500,MATCH($F409,'11.1_Outliers-Generation'!$F$5:$F$500,0)),""),"")</f>
        <v/>
      </c>
      <c r="M409" s="14">
        <f>IFERROR(IF(INDEX('11.2_Outliers-Collection_cov'!$N$5:$N$500,MATCH($F409,'11.2_Outliers-Collection_cov'!$F$5:$F$500,0))&lt;&gt;"N",
INDEX('11.2_Outliers-Collection_cov'!J$5:J$500,MATCH($F409,'11.2_Outliers-Collection_cov'!$F$5:$F$500,0)),""),"")</f>
        <v>86.959999084472699</v>
      </c>
      <c r="N409" s="8">
        <f>IFERROR(IF(INDEX('11.2_Outliers-Collection_cov'!$N$5:$N$500,MATCH($F409,'11.2_Outliers-Collection_cov'!$F$5:$F$500,0))&lt;&gt;"N",
INDEX('11.2_Outliers-Collection_cov'!K$5:K$500,MATCH($F409,'11.2_Outliers-Collection_cov'!$F$5:$F$500,0)),""),"")</f>
        <v>2010</v>
      </c>
      <c r="O409" s="13" t="str">
        <f>IFERROR(IF(INDEX('11.2_Outliers-Collection_cov'!$N$5:$N$500,MATCH($F409,'11.2_Outliers-Collection_cov'!$F$5:$F$500,0))&lt;&gt;"N",
INDEX('11.2_Outliers-Collection_cov'!L$5:L$500,MATCH($F409,'11.2_Outliers-Collection_cov'!$F$5:$F$500,0)),""),"")</f>
        <v>UNSD_051</v>
      </c>
      <c r="P409" s="14" t="str">
        <f>IFERROR(IF(INDEX('11.3_Outliers-Plastic'!$N$5:$N$500,MATCH($F409,'11.3_Outliers-Plastic'!$F$5:$F$500,0))&lt;&gt;"N",
INDEX('11.3_Outliers-Plastic'!J$5:J$500,MATCH($F409,'11.3_Outliers-Plastic'!$F$5:$F$500,0)),""),"")</f>
        <v/>
      </c>
      <c r="Q409" s="8" t="str">
        <f>IFERROR(IF(INDEX('11.3_Outliers-Plastic'!$N$5:$N$500,MATCH($F409,'11.3_Outliers-Plastic'!$F$5:$F$500,0))&lt;&gt;"N",
INDEX('11.3_Outliers-Plastic'!K$5:K$500,MATCH($F409,'11.3_Outliers-Plastic'!$F$5:$F$500,0)),""),"")</f>
        <v/>
      </c>
      <c r="R409" s="14" t="str">
        <f>IFERROR(IF(INDEX('11.3_Outliers-Plastic'!$N$5:$N$500,MATCH($F409,'11.3_Outliers-Plastic'!$F$5:$F$500,0))&lt;&gt;"N",
INDEX('11.3_Outliers-Plastic'!L$5:L$500,MATCH($F409,'11.3_Outliers-Plastic'!$F$5:$F$500,0)),""),"")</f>
        <v/>
      </c>
      <c r="S409" s="12"/>
      <c r="T409" s="5"/>
      <c r="U409" s="5" t="s">
        <v>1569</v>
      </c>
      <c r="V409" s="14" t="str">
        <f>IFERROR(IF(INDEX('11.5_Outliers-Other_recovery'!$N$5:$N$500,MATCH($F409,'11.5_Outliers-Other_recovery'!$F$5:$F$500,0))&lt;&gt;"N",
INDEX('11.5_Outliers-Other_recovery'!J$5:J$500,MATCH($F409,'11.5_Outliers-Other_recovery'!$F$5:$F$500,0)),""),"")</f>
        <v/>
      </c>
      <c r="W409" s="8" t="str">
        <f>IFERROR(IF(INDEX('11.5_Outliers-Other_recovery'!$N$5:$N$500,MATCH($F409,'11.5_Outliers-Other_recovery'!$F$5:$F$500,0))&lt;&gt;"N",
INDEX('11.5_Outliers-Other_recovery'!K$5:K$500,MATCH($F409,'11.5_Outliers-Other_recovery'!$F$5:$F$500,0)),""),"")</f>
        <v/>
      </c>
      <c r="X409" s="14" t="str">
        <f>IFERROR(IF(INDEX('11.5_Outliers-Other_recovery'!$N$5:$N$500,MATCH($F409,'11.5_Outliers-Other_recovery'!$F$5:$F$500,0))&lt;&gt;"N",
INDEX('11.5_Outliers-Other_recovery'!L$5:L$500,MATCH($F409,'11.5_Outliers-Other_recovery'!$F$5:$F$500,0)),""),"")</f>
        <v/>
      </c>
      <c r="Y409" s="14" t="str">
        <f>IFERROR(IF(INDEX('11.4_Outliers-Formal_dry_recy'!$N$5:$N$500,MATCH($F409,'11.4_Outliers-Formal_dry_recy'!$F$5:$F$500,0))&lt;&gt;"N",
INDEX('11.4_Outliers-Formal_dry_recy'!J$5:J$500,MATCH($F409,'11.4_Outliers-Formal_dry_recy'!$F$5:$F$500,0)),""),"")</f>
        <v/>
      </c>
      <c r="Z409" s="8" t="str">
        <f>IFERROR(IF(INDEX('11.4_Outliers-Formal_dry_recy'!$N$5:$N$500,MATCH($F409,'11.4_Outliers-Formal_dry_recy'!$F$5:$F$500,0))&lt;&gt;"N",
INDEX('11.4_Outliers-Formal_dry_recy'!K$5:K$500,MATCH($F409,'11.4_Outliers-Formal_dry_recy'!$F$5:$F$500,0)),""),"")</f>
        <v/>
      </c>
      <c r="AA409" s="14" t="str">
        <f>IFERROR(IF(INDEX('11.4_Outliers-Formal_dry_recy'!$N$5:$N$500,MATCH($F409,'11.4_Outliers-Formal_dry_recy'!$F$5:$F$500,0))&lt;&gt;"N",
INDEX('11.4_Outliers-Formal_dry_recy'!L$5:L$500,MATCH($F409,'11.4_Outliers-Formal_dry_recy'!$F$5:$F$500,0)),""),"")</f>
        <v/>
      </c>
      <c r="AB409" s="14" t="str">
        <f>IFERROR(IF(INDEX('11.6_Outliers-Incineration'!$N$5:$N$500,MATCH($F409,'11.6_Outliers-Incineration'!$F$5:$F$500,0))&lt;&gt;"N",
INDEX('11.6_Outliers-Incineration'!J$5:J$500,MATCH($F409,'11.6_Outliers-Incineration'!$F$5:$F$500,0)),""),"")</f>
        <v/>
      </c>
      <c r="AC409" s="8" t="str">
        <f>IFERROR(IF(INDEX('11.6_Outliers-Incineration'!$N$5:$N$500,MATCH($F409,'11.6_Outliers-Incineration'!$F$5:$F$500,0))&lt;&gt;"N",
INDEX('11.6_Outliers-Incineration'!K$5:K$500,MATCH($F409,'11.6_Outliers-Incineration'!$F$5:$F$500,0)),""),"")</f>
        <v/>
      </c>
      <c r="AD409" s="14" t="str">
        <f>IFERROR(IF(INDEX('11.6_Outliers-Incineration'!$N$5:$N$500,MATCH($F409,'11.6_Outliers-Incineration'!$F$5:$F$500,0))&lt;&gt;"N",
INDEX('11.6_Outliers-Incineration'!L$5:L$500,MATCH($F409,'11.6_Outliers-Incineration'!$F$5:$F$500,0)),""),"")</f>
        <v/>
      </c>
      <c r="AE409" s="14" t="s">
        <v>1569</v>
      </c>
      <c r="AF409" s="8" t="s">
        <v>1569</v>
      </c>
      <c r="AG409" s="14" t="s">
        <v>1569</v>
      </c>
      <c r="AI409" s="5"/>
      <c r="AJ409" s="5" t="s">
        <v>1569</v>
      </c>
      <c r="AK409" s="5">
        <f t="shared" si="6"/>
        <v>1</v>
      </c>
    </row>
    <row r="410" spans="1:37" x14ac:dyDescent="0.25">
      <c r="A410" s="5" t="s">
        <v>2029</v>
      </c>
      <c r="B410" s="5" t="s">
        <v>1154</v>
      </c>
      <c r="C410" s="5" t="s">
        <v>1153</v>
      </c>
      <c r="D410" s="5" t="s">
        <v>1038</v>
      </c>
      <c r="E410" s="5" t="s">
        <v>2166</v>
      </c>
      <c r="F410" s="5" t="s">
        <v>3334</v>
      </c>
      <c r="G410" s="5">
        <v>2</v>
      </c>
      <c r="H410" s="5">
        <v>1</v>
      </c>
      <c r="I410" s="5" t="s">
        <v>3220</v>
      </c>
      <c r="J410" s="13">
        <f>IFERROR(IF(INDEX('11.1_Outliers-Generation'!$N$5:$N$500,MATCH($F410,'11.1_Outliers-Generation'!$F$5:$F$500,0))&lt;&gt;"N",
INDEX('11.1_Outliers-Generation'!J$5:J$500,MATCH($F410,'11.1_Outliers-Generation'!$F$5:$F$500,0)),""),"")</f>
        <v>1.3205967155035903</v>
      </c>
      <c r="K410" s="8">
        <f>IFERROR(IF(INDEX('11.1_Outliers-Generation'!$N$5:$N$500,MATCH($F410,'11.1_Outliers-Generation'!$F$5:$F$500,0))&lt;&gt;"N",
INDEX('11.1_Outliers-Generation'!K$5:K$500,MATCH($F410,'11.1_Outliers-Generation'!$F$5:$F$500,0)),""),"")</f>
        <v>2017</v>
      </c>
      <c r="L410" s="13" t="str">
        <f>IFERROR(IF(INDEX('11.1_Outliers-Generation'!$N$5:$N$500,MATCH($F410,'11.1_Outliers-Generation'!$F$5:$F$500,0))&lt;&gt;"N",
INDEX('11.1_Outliers-Generation'!L$5:L$500,MATCH($F410,'11.1_Outliers-Generation'!$F$5:$F$500,0)),""),"")</f>
        <v>UNSD_055</v>
      </c>
      <c r="M410" s="14">
        <f>IFERROR(IF(INDEX('11.2_Outliers-Collection_cov'!$N$5:$N$500,MATCH($F410,'11.2_Outliers-Collection_cov'!$F$5:$F$500,0))&lt;&gt;"N",
INDEX('11.2_Outliers-Collection_cov'!J$5:J$500,MATCH($F410,'11.2_Outliers-Collection_cov'!$F$5:$F$500,0)),""),"")</f>
        <v>96.340751647949205</v>
      </c>
      <c r="N410" s="8">
        <f>IFERROR(IF(INDEX('11.2_Outliers-Collection_cov'!$N$5:$N$500,MATCH($F410,'11.2_Outliers-Collection_cov'!$F$5:$F$500,0))&lt;&gt;"N",
INDEX('11.2_Outliers-Collection_cov'!K$5:K$500,MATCH($F410,'11.2_Outliers-Collection_cov'!$F$5:$F$500,0)),""),"")</f>
        <v>2017</v>
      </c>
      <c r="O410" s="13" t="str">
        <f>IFERROR(IF(INDEX('11.2_Outliers-Collection_cov'!$N$5:$N$500,MATCH($F410,'11.2_Outliers-Collection_cov'!$F$5:$F$500,0))&lt;&gt;"N",
INDEX('11.2_Outliers-Collection_cov'!L$5:L$500,MATCH($F410,'11.2_Outliers-Collection_cov'!$F$5:$F$500,0)),""),"")</f>
        <v>UNSD_055</v>
      </c>
      <c r="P410" s="14" t="str">
        <f>IFERROR(IF(INDEX('11.3_Outliers-Plastic'!$N$5:$N$500,MATCH($F410,'11.3_Outliers-Plastic'!$F$5:$F$500,0))&lt;&gt;"N",
INDEX('11.3_Outliers-Plastic'!J$5:J$500,MATCH($F410,'11.3_Outliers-Plastic'!$F$5:$F$500,0)),""),"")</f>
        <v/>
      </c>
      <c r="Q410" s="8" t="str">
        <f>IFERROR(IF(INDEX('11.3_Outliers-Plastic'!$N$5:$N$500,MATCH($F410,'11.3_Outliers-Plastic'!$F$5:$F$500,0))&lt;&gt;"N",
INDEX('11.3_Outliers-Plastic'!K$5:K$500,MATCH($F410,'11.3_Outliers-Plastic'!$F$5:$F$500,0)),""),"")</f>
        <v/>
      </c>
      <c r="R410" s="14" t="str">
        <f>IFERROR(IF(INDEX('11.3_Outliers-Plastic'!$N$5:$N$500,MATCH($F410,'11.3_Outliers-Plastic'!$F$5:$F$500,0))&lt;&gt;"N",
INDEX('11.3_Outliers-Plastic'!L$5:L$500,MATCH($F410,'11.3_Outliers-Plastic'!$F$5:$F$500,0)),""),"")</f>
        <v/>
      </c>
      <c r="S410" s="12"/>
      <c r="T410" s="5"/>
      <c r="U410" s="5" t="s">
        <v>1569</v>
      </c>
      <c r="V410" s="14" t="str">
        <f>IFERROR(IF(INDEX('11.5_Outliers-Other_recovery'!$N$5:$N$500,MATCH($F410,'11.5_Outliers-Other_recovery'!$F$5:$F$500,0))&lt;&gt;"N",
INDEX('11.5_Outliers-Other_recovery'!J$5:J$500,MATCH($F410,'11.5_Outliers-Other_recovery'!$F$5:$F$500,0)),""),"")</f>
        <v/>
      </c>
      <c r="W410" s="8" t="str">
        <f>IFERROR(IF(INDEX('11.5_Outliers-Other_recovery'!$N$5:$N$500,MATCH($F410,'11.5_Outliers-Other_recovery'!$F$5:$F$500,0))&lt;&gt;"N",
INDEX('11.5_Outliers-Other_recovery'!K$5:K$500,MATCH($F410,'11.5_Outliers-Other_recovery'!$F$5:$F$500,0)),""),"")</f>
        <v/>
      </c>
      <c r="X410" s="14" t="str">
        <f>IFERROR(IF(INDEX('11.5_Outliers-Other_recovery'!$N$5:$N$500,MATCH($F410,'11.5_Outliers-Other_recovery'!$F$5:$F$500,0))&lt;&gt;"N",
INDEX('11.5_Outliers-Other_recovery'!L$5:L$500,MATCH($F410,'11.5_Outliers-Other_recovery'!$F$5:$F$500,0)),""),"")</f>
        <v/>
      </c>
      <c r="Y410" s="14" t="str">
        <f>IFERROR(IF(INDEX('11.4_Outliers-Formal_dry_recy'!$N$5:$N$500,MATCH($F410,'11.4_Outliers-Formal_dry_recy'!$F$5:$F$500,0))&lt;&gt;"N",
INDEX('11.4_Outliers-Formal_dry_recy'!J$5:J$500,MATCH($F410,'11.4_Outliers-Formal_dry_recy'!$F$5:$F$500,0)),""),"")</f>
        <v/>
      </c>
      <c r="Z410" s="8" t="str">
        <f>IFERROR(IF(INDEX('11.4_Outliers-Formal_dry_recy'!$N$5:$N$500,MATCH($F410,'11.4_Outliers-Formal_dry_recy'!$F$5:$F$500,0))&lt;&gt;"N",
INDEX('11.4_Outliers-Formal_dry_recy'!K$5:K$500,MATCH($F410,'11.4_Outliers-Formal_dry_recy'!$F$5:$F$500,0)),""),"")</f>
        <v/>
      </c>
      <c r="AA410" s="14" t="str">
        <f>IFERROR(IF(INDEX('11.4_Outliers-Formal_dry_recy'!$N$5:$N$500,MATCH($F410,'11.4_Outliers-Formal_dry_recy'!$F$5:$F$500,0))&lt;&gt;"N",
INDEX('11.4_Outliers-Formal_dry_recy'!L$5:L$500,MATCH($F410,'11.4_Outliers-Formal_dry_recy'!$F$5:$F$500,0)),""),"")</f>
        <v/>
      </c>
      <c r="AB410" s="14" t="str">
        <f>IFERROR(IF(INDEX('11.6_Outliers-Incineration'!$N$5:$N$500,MATCH($F410,'11.6_Outliers-Incineration'!$F$5:$F$500,0))&lt;&gt;"N",
INDEX('11.6_Outliers-Incineration'!J$5:J$500,MATCH($F410,'11.6_Outliers-Incineration'!$F$5:$F$500,0)),""),"")</f>
        <v/>
      </c>
      <c r="AC410" s="8" t="str">
        <f>IFERROR(IF(INDEX('11.6_Outliers-Incineration'!$N$5:$N$500,MATCH($F410,'11.6_Outliers-Incineration'!$F$5:$F$500,0))&lt;&gt;"N",
INDEX('11.6_Outliers-Incineration'!K$5:K$500,MATCH($F410,'11.6_Outliers-Incineration'!$F$5:$F$500,0)),""),"")</f>
        <v/>
      </c>
      <c r="AD410" s="14" t="str">
        <f>IFERROR(IF(INDEX('11.6_Outliers-Incineration'!$N$5:$N$500,MATCH($F410,'11.6_Outliers-Incineration'!$F$5:$F$500,0))&lt;&gt;"N",
INDEX('11.6_Outliers-Incineration'!L$5:L$500,MATCH($F410,'11.6_Outliers-Incineration'!$F$5:$F$500,0)),""),"")</f>
        <v/>
      </c>
      <c r="AE410" s="14" t="s">
        <v>1569</v>
      </c>
      <c r="AF410" s="8" t="s">
        <v>1569</v>
      </c>
      <c r="AG410" s="14" t="s">
        <v>1569</v>
      </c>
      <c r="AI410" s="5"/>
      <c r="AJ410" s="5" t="s">
        <v>1569</v>
      </c>
      <c r="AK410" s="5">
        <f t="shared" si="6"/>
        <v>2</v>
      </c>
    </row>
    <row r="411" spans="1:37" x14ac:dyDescent="0.25">
      <c r="A411" s="5" t="s">
        <v>2030</v>
      </c>
      <c r="B411" s="5" t="s">
        <v>1154</v>
      </c>
      <c r="C411" s="5" t="s">
        <v>1153</v>
      </c>
      <c r="D411" s="5" t="s">
        <v>1038</v>
      </c>
      <c r="E411" s="5" t="s">
        <v>2167</v>
      </c>
      <c r="F411" s="5" t="s">
        <v>3218</v>
      </c>
      <c r="G411" s="5">
        <v>2</v>
      </c>
      <c r="H411" s="5">
        <v>1</v>
      </c>
      <c r="I411" s="5" t="s">
        <v>3219</v>
      </c>
      <c r="J411" s="13">
        <f>IFERROR(IF(INDEX('11.1_Outliers-Generation'!$N$5:$N$500,MATCH($F411,'11.1_Outliers-Generation'!$F$5:$F$500,0))&lt;&gt;"N",
INDEX('11.1_Outliers-Generation'!J$5:J$500,MATCH($F411,'11.1_Outliers-Generation'!$F$5:$F$500,0)),""),"")</f>
        <v>0.82786173361891513</v>
      </c>
      <c r="K411" s="8">
        <f>IFERROR(IF(INDEX('11.1_Outliers-Generation'!$N$5:$N$500,MATCH($F411,'11.1_Outliers-Generation'!$F$5:$F$500,0))&lt;&gt;"N",
INDEX('11.1_Outliers-Generation'!K$5:K$500,MATCH($F411,'11.1_Outliers-Generation'!$F$5:$F$500,0)),""),"")</f>
        <v>2017</v>
      </c>
      <c r="L411" s="13" t="str">
        <f>IFERROR(IF(INDEX('11.1_Outliers-Generation'!$N$5:$N$500,MATCH($F411,'11.1_Outliers-Generation'!$F$5:$F$500,0))&lt;&gt;"N",
INDEX('11.1_Outliers-Generation'!L$5:L$500,MATCH($F411,'11.1_Outliers-Generation'!$F$5:$F$500,0)),""),"")</f>
        <v>UNSD_056</v>
      </c>
      <c r="M411" s="14">
        <f>IFERROR(IF(INDEX('11.2_Outliers-Collection_cov'!$N$5:$N$500,MATCH($F411,'11.2_Outliers-Collection_cov'!$F$5:$F$500,0))&lt;&gt;"N",
INDEX('11.2_Outliers-Collection_cov'!J$5:J$500,MATCH($F411,'11.2_Outliers-Collection_cov'!$F$5:$F$500,0)),""),"")</f>
        <v>96.774635314941406</v>
      </c>
      <c r="N411" s="8">
        <f>IFERROR(IF(INDEX('11.2_Outliers-Collection_cov'!$N$5:$N$500,MATCH($F411,'11.2_Outliers-Collection_cov'!$F$5:$F$500,0))&lt;&gt;"N",
INDEX('11.2_Outliers-Collection_cov'!K$5:K$500,MATCH($F411,'11.2_Outliers-Collection_cov'!$F$5:$F$500,0)),""),"")</f>
        <v>2017</v>
      </c>
      <c r="O411" s="13" t="str">
        <f>IFERROR(IF(INDEX('11.2_Outliers-Collection_cov'!$N$5:$N$500,MATCH($F411,'11.2_Outliers-Collection_cov'!$F$5:$F$500,0))&lt;&gt;"N",
INDEX('11.2_Outliers-Collection_cov'!L$5:L$500,MATCH($F411,'11.2_Outliers-Collection_cov'!$F$5:$F$500,0)),""),"")</f>
        <v>UNSD_056</v>
      </c>
      <c r="P411" s="14" t="str">
        <f>IFERROR(IF(INDEX('11.3_Outliers-Plastic'!$N$5:$N$500,MATCH($F411,'11.3_Outliers-Plastic'!$F$5:$F$500,0))&lt;&gt;"N",
INDEX('11.3_Outliers-Plastic'!J$5:J$500,MATCH($F411,'11.3_Outliers-Plastic'!$F$5:$F$500,0)),""),"")</f>
        <v/>
      </c>
      <c r="Q411" s="8" t="str">
        <f>IFERROR(IF(INDEX('11.3_Outliers-Plastic'!$N$5:$N$500,MATCH($F411,'11.3_Outliers-Plastic'!$F$5:$F$500,0))&lt;&gt;"N",
INDEX('11.3_Outliers-Plastic'!K$5:K$500,MATCH($F411,'11.3_Outliers-Plastic'!$F$5:$F$500,0)),""),"")</f>
        <v/>
      </c>
      <c r="R411" s="14" t="str">
        <f>IFERROR(IF(INDEX('11.3_Outliers-Plastic'!$N$5:$N$500,MATCH($F411,'11.3_Outliers-Plastic'!$F$5:$F$500,0))&lt;&gt;"N",
INDEX('11.3_Outliers-Plastic'!L$5:L$500,MATCH($F411,'11.3_Outliers-Plastic'!$F$5:$F$500,0)),""),"")</f>
        <v/>
      </c>
      <c r="S411" s="12"/>
      <c r="T411" s="5"/>
      <c r="U411" s="5" t="s">
        <v>1569</v>
      </c>
      <c r="V411" s="14" t="str">
        <f>IFERROR(IF(INDEX('11.5_Outliers-Other_recovery'!$N$5:$N$500,MATCH($F411,'11.5_Outliers-Other_recovery'!$F$5:$F$500,0))&lt;&gt;"N",
INDEX('11.5_Outliers-Other_recovery'!J$5:J$500,MATCH($F411,'11.5_Outliers-Other_recovery'!$F$5:$F$500,0)),""),"")</f>
        <v/>
      </c>
      <c r="W411" s="8" t="str">
        <f>IFERROR(IF(INDEX('11.5_Outliers-Other_recovery'!$N$5:$N$500,MATCH($F411,'11.5_Outliers-Other_recovery'!$F$5:$F$500,0))&lt;&gt;"N",
INDEX('11.5_Outliers-Other_recovery'!K$5:K$500,MATCH($F411,'11.5_Outliers-Other_recovery'!$F$5:$F$500,0)),""),"")</f>
        <v/>
      </c>
      <c r="X411" s="14" t="str">
        <f>IFERROR(IF(INDEX('11.5_Outliers-Other_recovery'!$N$5:$N$500,MATCH($F411,'11.5_Outliers-Other_recovery'!$F$5:$F$500,0))&lt;&gt;"N",
INDEX('11.5_Outliers-Other_recovery'!L$5:L$500,MATCH($F411,'11.5_Outliers-Other_recovery'!$F$5:$F$500,0)),""),"")</f>
        <v/>
      </c>
      <c r="Y411" s="14">
        <f>IFERROR(IF(INDEX('11.4_Outliers-Formal_dry_recy'!$N$5:$N$500,MATCH($F411,'11.4_Outliers-Formal_dry_recy'!$F$5:$F$500,0))&lt;&gt;"N",
INDEX('11.4_Outliers-Formal_dry_recy'!J$5:J$500,MATCH($F411,'11.4_Outliers-Formal_dry_recy'!$F$5:$F$500,0)),""),"")</f>
        <v>0.4969761959604746</v>
      </c>
      <c r="Z411" s="8">
        <f>IFERROR(IF(INDEX('11.4_Outliers-Formal_dry_recy'!$N$5:$N$500,MATCH($F411,'11.4_Outliers-Formal_dry_recy'!$F$5:$F$500,0))&lt;&gt;"N",
INDEX('11.4_Outliers-Formal_dry_recy'!K$5:K$500,MATCH($F411,'11.4_Outliers-Formal_dry_recy'!$F$5:$F$500,0)),""),"")</f>
        <v>2012</v>
      </c>
      <c r="AA411" s="14" t="str">
        <f>IFERROR(IF(INDEX('11.4_Outliers-Formal_dry_recy'!$N$5:$N$500,MATCH($F411,'11.4_Outliers-Formal_dry_recy'!$F$5:$F$500,0))&lt;&gt;"N",
INDEX('11.4_Outliers-Formal_dry_recy'!L$5:L$500,MATCH($F411,'11.4_Outliers-Formal_dry_recy'!$F$5:$F$500,0)),""),"")</f>
        <v>UNSD_056</v>
      </c>
      <c r="AB411" s="14" t="str">
        <f>IFERROR(IF(INDEX('11.6_Outliers-Incineration'!$N$5:$N$500,MATCH($F411,'11.6_Outliers-Incineration'!$F$5:$F$500,0))&lt;&gt;"N",
INDEX('11.6_Outliers-Incineration'!J$5:J$500,MATCH($F411,'11.6_Outliers-Incineration'!$F$5:$F$500,0)),""),"")</f>
        <v/>
      </c>
      <c r="AC411" s="8" t="str">
        <f>IFERROR(IF(INDEX('11.6_Outliers-Incineration'!$N$5:$N$500,MATCH($F411,'11.6_Outliers-Incineration'!$F$5:$F$500,0))&lt;&gt;"N",
INDEX('11.6_Outliers-Incineration'!K$5:K$500,MATCH($F411,'11.6_Outliers-Incineration'!$F$5:$F$500,0)),""),"")</f>
        <v/>
      </c>
      <c r="AD411" s="14" t="str">
        <f>IFERROR(IF(INDEX('11.6_Outliers-Incineration'!$N$5:$N$500,MATCH($F411,'11.6_Outliers-Incineration'!$F$5:$F$500,0))&lt;&gt;"N",
INDEX('11.6_Outliers-Incineration'!L$5:L$500,MATCH($F411,'11.6_Outliers-Incineration'!$F$5:$F$500,0)),""),"")</f>
        <v/>
      </c>
      <c r="AE411" s="14" t="s">
        <v>1569</v>
      </c>
      <c r="AF411" s="8" t="s">
        <v>1569</v>
      </c>
      <c r="AG411" s="14" t="s">
        <v>1569</v>
      </c>
      <c r="AI411" s="5"/>
      <c r="AJ411" s="5" t="s">
        <v>1569</v>
      </c>
      <c r="AK411" s="5">
        <f t="shared" si="6"/>
        <v>3</v>
      </c>
    </row>
    <row r="412" spans="1:37" x14ac:dyDescent="0.25">
      <c r="A412" s="5" t="s">
        <v>2031</v>
      </c>
      <c r="B412" s="5" t="s">
        <v>1524</v>
      </c>
      <c r="C412" s="5" t="s">
        <v>450</v>
      </c>
      <c r="D412" s="5" t="s">
        <v>360</v>
      </c>
      <c r="E412" s="5" t="s">
        <v>451</v>
      </c>
      <c r="F412" s="5" t="s">
        <v>3335</v>
      </c>
      <c r="G412" s="5">
        <v>2</v>
      </c>
      <c r="H412" s="5">
        <v>2</v>
      </c>
      <c r="I412" s="5" t="s">
        <v>2346</v>
      </c>
      <c r="J412" s="13" t="str">
        <f>IFERROR(IF(INDEX('11.1_Outliers-Generation'!$N$5:$N$500,MATCH($F412,'11.1_Outliers-Generation'!$F$5:$F$500,0))&lt;&gt;"N",
INDEX('11.1_Outliers-Generation'!J$5:J$500,MATCH($F412,'11.1_Outliers-Generation'!$F$5:$F$500,0)),""),"")</f>
        <v/>
      </c>
      <c r="K412" s="8" t="str">
        <f>IFERROR(IF(INDEX('11.1_Outliers-Generation'!$N$5:$N$500,MATCH($F412,'11.1_Outliers-Generation'!$F$5:$F$500,0))&lt;&gt;"N",
INDEX('11.1_Outliers-Generation'!K$5:K$500,MATCH($F412,'11.1_Outliers-Generation'!$F$5:$F$500,0)),""),"")</f>
        <v/>
      </c>
      <c r="L412" s="13" t="str">
        <f>IFERROR(IF(INDEX('11.1_Outliers-Generation'!$N$5:$N$500,MATCH($F412,'11.1_Outliers-Generation'!$F$5:$F$500,0))&lt;&gt;"N",
INDEX('11.1_Outliers-Generation'!L$5:L$500,MATCH($F412,'11.1_Outliers-Generation'!$F$5:$F$500,0)),""),"")</f>
        <v/>
      </c>
      <c r="M412" s="14" t="str">
        <f>IFERROR(IF(INDEX('11.2_Outliers-Collection_cov'!$N$5:$N$500,MATCH($F412,'11.2_Outliers-Collection_cov'!$F$5:$F$500,0))&lt;&gt;"N",
INDEX('11.2_Outliers-Collection_cov'!J$5:J$500,MATCH($F412,'11.2_Outliers-Collection_cov'!$F$5:$F$500,0)),""),"")</f>
        <v/>
      </c>
      <c r="N412" s="8" t="str">
        <f>IFERROR(IF(INDEX('11.2_Outliers-Collection_cov'!$N$5:$N$500,MATCH($F412,'11.2_Outliers-Collection_cov'!$F$5:$F$500,0))&lt;&gt;"N",
INDEX('11.2_Outliers-Collection_cov'!K$5:K$500,MATCH($F412,'11.2_Outliers-Collection_cov'!$F$5:$F$500,0)),""),"")</f>
        <v/>
      </c>
      <c r="O412" s="13" t="str">
        <f>IFERROR(IF(INDEX('11.2_Outliers-Collection_cov'!$N$5:$N$500,MATCH($F412,'11.2_Outliers-Collection_cov'!$F$5:$F$500,0))&lt;&gt;"N",
INDEX('11.2_Outliers-Collection_cov'!L$5:L$500,MATCH($F412,'11.2_Outliers-Collection_cov'!$F$5:$F$500,0)),""),"")</f>
        <v/>
      </c>
      <c r="P412" s="14" t="str">
        <f>IFERROR(IF(INDEX('11.3_Outliers-Plastic'!$N$5:$N$500,MATCH($F412,'11.3_Outliers-Plastic'!$F$5:$F$500,0))&lt;&gt;"N",
INDEX('11.3_Outliers-Plastic'!J$5:J$500,MATCH($F412,'11.3_Outliers-Plastic'!$F$5:$F$500,0)),""),"")</f>
        <v/>
      </c>
      <c r="Q412" s="8" t="str">
        <f>IFERROR(IF(INDEX('11.3_Outliers-Plastic'!$N$5:$N$500,MATCH($F412,'11.3_Outliers-Plastic'!$F$5:$F$500,0))&lt;&gt;"N",
INDEX('11.3_Outliers-Plastic'!K$5:K$500,MATCH($F412,'11.3_Outliers-Plastic'!$F$5:$F$500,0)),""),"")</f>
        <v/>
      </c>
      <c r="R412" s="14" t="str">
        <f>IFERROR(IF(INDEX('11.3_Outliers-Plastic'!$N$5:$N$500,MATCH($F412,'11.3_Outliers-Plastic'!$F$5:$F$500,0))&lt;&gt;"N",
INDEX('11.3_Outliers-Plastic'!L$5:L$500,MATCH($F412,'11.3_Outliers-Plastic'!$F$5:$F$500,0)),""),"")</f>
        <v/>
      </c>
      <c r="S412" s="12"/>
      <c r="T412" s="5"/>
      <c r="U412" s="5" t="s">
        <v>1569</v>
      </c>
      <c r="V412" s="14">
        <f>IFERROR(IF(INDEX('11.5_Outliers-Other_recovery'!$N$5:$N$500,MATCH($F412,'11.5_Outliers-Other_recovery'!$F$5:$F$500,0))&lt;&gt;"N",
INDEX('11.5_Outliers-Other_recovery'!J$5:J$500,MATCH($F412,'11.5_Outliers-Other_recovery'!$F$5:$F$500,0)),""),"")</f>
        <v>0</v>
      </c>
      <c r="W412" s="8">
        <f>IFERROR(IF(INDEX('11.5_Outliers-Other_recovery'!$N$5:$N$500,MATCH($F412,'11.5_Outliers-Other_recovery'!$F$5:$F$500,0))&lt;&gt;"N",
INDEX('11.5_Outliers-Other_recovery'!K$5:K$500,MATCH($F412,'11.5_Outliers-Other_recovery'!$F$5:$F$500,0)),""),"")</f>
        <v>2009</v>
      </c>
      <c r="X412" s="14" t="str">
        <f>IFERROR(IF(INDEX('11.5_Outliers-Other_recovery'!$N$5:$N$500,MATCH($F412,'11.5_Outliers-Other_recovery'!$F$5:$F$500,0))&lt;&gt;"N",
INDEX('11.5_Outliers-Other_recovery'!L$5:L$500,MATCH($F412,'11.5_Outliers-Other_recovery'!$F$5:$F$500,0)),""),"")</f>
        <v>UNSD_057</v>
      </c>
      <c r="Y412" s="14">
        <f>IFERROR(IF(INDEX('11.4_Outliers-Formal_dry_recy'!$N$5:$N$500,MATCH($F412,'11.4_Outliers-Formal_dry_recy'!$F$5:$F$500,0))&lt;&gt;"N",
INDEX('11.4_Outliers-Formal_dry_recy'!J$5:J$500,MATCH($F412,'11.4_Outliers-Formal_dry_recy'!$F$5:$F$500,0)),""),"")</f>
        <v>0</v>
      </c>
      <c r="Z412" s="8">
        <f>IFERROR(IF(INDEX('11.4_Outliers-Formal_dry_recy'!$N$5:$N$500,MATCH($F412,'11.4_Outliers-Formal_dry_recy'!$F$5:$F$500,0))&lt;&gt;"N",
INDEX('11.4_Outliers-Formal_dry_recy'!K$5:K$500,MATCH($F412,'11.4_Outliers-Formal_dry_recy'!$F$5:$F$500,0)),""),"")</f>
        <v>2009</v>
      </c>
      <c r="AA412" s="14" t="str">
        <f>IFERROR(IF(INDEX('11.4_Outliers-Formal_dry_recy'!$N$5:$N$500,MATCH($F412,'11.4_Outliers-Formal_dry_recy'!$F$5:$F$500,0))&lt;&gt;"N",
INDEX('11.4_Outliers-Formal_dry_recy'!L$5:L$500,MATCH($F412,'11.4_Outliers-Formal_dry_recy'!$F$5:$F$500,0)),""),"")</f>
        <v>UNSD_057</v>
      </c>
      <c r="AB412" s="14">
        <f>IFERROR(IF(INDEX('11.6_Outliers-Incineration'!$N$5:$N$500,MATCH($F412,'11.6_Outliers-Incineration'!$F$5:$F$500,0))&lt;&gt;"N",
INDEX('11.6_Outliers-Incineration'!J$5:J$500,MATCH($F412,'11.6_Outliers-Incineration'!$F$5:$F$500,0)),""),"")</f>
        <v>0</v>
      </c>
      <c r="AC412" s="8">
        <f>IFERROR(IF(INDEX('11.6_Outliers-Incineration'!$N$5:$N$500,MATCH($F412,'11.6_Outliers-Incineration'!$F$5:$F$500,0))&lt;&gt;"N",
INDEX('11.6_Outliers-Incineration'!K$5:K$500,MATCH($F412,'11.6_Outliers-Incineration'!$F$5:$F$500,0)),""),"")</f>
        <v>2009</v>
      </c>
      <c r="AD412" s="14" t="str">
        <f>IFERROR(IF(INDEX('11.6_Outliers-Incineration'!$N$5:$N$500,MATCH($F412,'11.6_Outliers-Incineration'!$F$5:$F$500,0))&lt;&gt;"N",
INDEX('11.6_Outliers-Incineration'!L$5:L$500,MATCH($F412,'11.6_Outliers-Incineration'!$F$5:$F$500,0)),""),"")</f>
        <v>UNSD_057</v>
      </c>
      <c r="AE412" s="14">
        <v>0</v>
      </c>
      <c r="AF412" s="8">
        <v>2009</v>
      </c>
      <c r="AG412" s="14" t="s">
        <v>2031</v>
      </c>
      <c r="AI412" s="5"/>
      <c r="AJ412" s="5" t="s">
        <v>1569</v>
      </c>
      <c r="AK412" s="5">
        <f t="shared" si="6"/>
        <v>4</v>
      </c>
    </row>
    <row r="413" spans="1:37" x14ac:dyDescent="0.25">
      <c r="A413" s="5" t="s">
        <v>2032</v>
      </c>
      <c r="B413" s="5" t="s">
        <v>689</v>
      </c>
      <c r="C413" s="5" t="s">
        <v>688</v>
      </c>
      <c r="D413" s="5" t="s">
        <v>620</v>
      </c>
      <c r="E413" s="5" t="s">
        <v>2168</v>
      </c>
      <c r="F413" s="5" t="s">
        <v>2258</v>
      </c>
      <c r="G413" s="5">
        <v>2</v>
      </c>
      <c r="H413" s="5">
        <v>3</v>
      </c>
      <c r="I413" s="5" t="s">
        <v>2347</v>
      </c>
      <c r="J413" s="13" t="str">
        <f>IFERROR(IF(INDEX('11.1_Outliers-Generation'!$N$5:$N$500,MATCH($F413,'11.1_Outliers-Generation'!$F$5:$F$500,0))&lt;&gt;"N",
INDEX('11.1_Outliers-Generation'!J$5:J$500,MATCH($F413,'11.1_Outliers-Generation'!$F$5:$F$500,0)),""),"")</f>
        <v/>
      </c>
      <c r="K413" s="8" t="str">
        <f>IFERROR(IF(INDEX('11.1_Outliers-Generation'!$N$5:$N$500,MATCH($F413,'11.1_Outliers-Generation'!$F$5:$F$500,0))&lt;&gt;"N",
INDEX('11.1_Outliers-Generation'!K$5:K$500,MATCH($F413,'11.1_Outliers-Generation'!$F$5:$F$500,0)),""),"")</f>
        <v/>
      </c>
      <c r="L413" s="13" t="str">
        <f>IFERROR(IF(INDEX('11.1_Outliers-Generation'!$N$5:$N$500,MATCH($F413,'11.1_Outliers-Generation'!$F$5:$F$500,0))&lt;&gt;"N",
INDEX('11.1_Outliers-Generation'!L$5:L$500,MATCH($F413,'11.1_Outliers-Generation'!$F$5:$F$500,0)),""),"")</f>
        <v/>
      </c>
      <c r="M413" s="14">
        <f>IFERROR(IF(INDEX('11.2_Outliers-Collection_cov'!$N$5:$N$500,MATCH($F413,'11.2_Outliers-Collection_cov'!$F$5:$F$500,0))&lt;&gt;"N",
INDEX('11.2_Outliers-Collection_cov'!J$5:J$500,MATCH($F413,'11.2_Outliers-Collection_cov'!$F$5:$F$500,0)),""),"")</f>
        <v>95</v>
      </c>
      <c r="N413" s="8">
        <f>IFERROR(IF(INDEX('11.2_Outliers-Collection_cov'!$N$5:$N$500,MATCH($F413,'11.2_Outliers-Collection_cov'!$F$5:$F$500,0))&lt;&gt;"N",
INDEX('11.2_Outliers-Collection_cov'!K$5:K$500,MATCH($F413,'11.2_Outliers-Collection_cov'!$F$5:$F$500,0)),""),"")</f>
        <v>2007</v>
      </c>
      <c r="O413" s="13" t="str">
        <f>IFERROR(IF(INDEX('11.2_Outliers-Collection_cov'!$N$5:$N$500,MATCH($F413,'11.2_Outliers-Collection_cov'!$F$5:$F$500,0))&lt;&gt;"N",
INDEX('11.2_Outliers-Collection_cov'!L$5:L$500,MATCH($F413,'11.2_Outliers-Collection_cov'!$F$5:$F$500,0)),""),"")</f>
        <v>UNSD_058</v>
      </c>
      <c r="P413" s="14" t="str">
        <f>IFERROR(IF(INDEX('11.3_Outliers-Plastic'!$N$5:$N$500,MATCH($F413,'11.3_Outliers-Plastic'!$F$5:$F$500,0))&lt;&gt;"N",
INDEX('11.3_Outliers-Plastic'!J$5:J$500,MATCH($F413,'11.3_Outliers-Plastic'!$F$5:$F$500,0)),""),"")</f>
        <v/>
      </c>
      <c r="Q413" s="8" t="str">
        <f>IFERROR(IF(INDEX('11.3_Outliers-Plastic'!$N$5:$N$500,MATCH($F413,'11.3_Outliers-Plastic'!$F$5:$F$500,0))&lt;&gt;"N",
INDEX('11.3_Outliers-Plastic'!K$5:K$500,MATCH($F413,'11.3_Outliers-Plastic'!$F$5:$F$500,0)),""),"")</f>
        <v/>
      </c>
      <c r="R413" s="14" t="str">
        <f>IFERROR(IF(INDEX('11.3_Outliers-Plastic'!$N$5:$N$500,MATCH($F413,'11.3_Outliers-Plastic'!$F$5:$F$500,0))&lt;&gt;"N",
INDEX('11.3_Outliers-Plastic'!L$5:L$500,MATCH($F413,'11.3_Outliers-Plastic'!$F$5:$F$500,0)),""),"")</f>
        <v/>
      </c>
      <c r="S413" s="12"/>
      <c r="T413" s="5"/>
      <c r="U413" s="5" t="s">
        <v>1569</v>
      </c>
      <c r="V413" s="14" t="str">
        <f>IFERROR(IF(INDEX('11.5_Outliers-Other_recovery'!$N$5:$N$500,MATCH($F413,'11.5_Outliers-Other_recovery'!$F$5:$F$500,0))&lt;&gt;"N",
INDEX('11.5_Outliers-Other_recovery'!J$5:J$500,MATCH($F413,'11.5_Outliers-Other_recovery'!$F$5:$F$500,0)),""),"")</f>
        <v/>
      </c>
      <c r="W413" s="8" t="str">
        <f>IFERROR(IF(INDEX('11.5_Outliers-Other_recovery'!$N$5:$N$500,MATCH($F413,'11.5_Outliers-Other_recovery'!$F$5:$F$500,0))&lt;&gt;"N",
INDEX('11.5_Outliers-Other_recovery'!K$5:K$500,MATCH($F413,'11.5_Outliers-Other_recovery'!$F$5:$F$500,0)),""),"")</f>
        <v/>
      </c>
      <c r="X413" s="14" t="str">
        <f>IFERROR(IF(INDEX('11.5_Outliers-Other_recovery'!$N$5:$N$500,MATCH($F413,'11.5_Outliers-Other_recovery'!$F$5:$F$500,0))&lt;&gt;"N",
INDEX('11.5_Outliers-Other_recovery'!L$5:L$500,MATCH($F413,'11.5_Outliers-Other_recovery'!$F$5:$F$500,0)),""),"")</f>
        <v/>
      </c>
      <c r="Y413" s="14" t="str">
        <f>IFERROR(IF(INDEX('11.4_Outliers-Formal_dry_recy'!$N$5:$N$500,MATCH($F413,'11.4_Outliers-Formal_dry_recy'!$F$5:$F$500,0))&lt;&gt;"N",
INDEX('11.4_Outliers-Formal_dry_recy'!J$5:J$500,MATCH($F413,'11.4_Outliers-Formal_dry_recy'!$F$5:$F$500,0)),""),"")</f>
        <v/>
      </c>
      <c r="Z413" s="8" t="str">
        <f>IFERROR(IF(INDEX('11.4_Outliers-Formal_dry_recy'!$N$5:$N$500,MATCH($F413,'11.4_Outliers-Formal_dry_recy'!$F$5:$F$500,0))&lt;&gt;"N",
INDEX('11.4_Outliers-Formal_dry_recy'!K$5:K$500,MATCH($F413,'11.4_Outliers-Formal_dry_recy'!$F$5:$F$500,0)),""),"")</f>
        <v/>
      </c>
      <c r="AA413" s="14" t="str">
        <f>IFERROR(IF(INDEX('11.4_Outliers-Formal_dry_recy'!$N$5:$N$500,MATCH($F413,'11.4_Outliers-Formal_dry_recy'!$F$5:$F$500,0))&lt;&gt;"N",
INDEX('11.4_Outliers-Formal_dry_recy'!L$5:L$500,MATCH($F413,'11.4_Outliers-Formal_dry_recy'!$F$5:$F$500,0)),""),"")</f>
        <v/>
      </c>
      <c r="AB413" s="14" t="str">
        <f>IFERROR(IF(INDEX('11.6_Outliers-Incineration'!$N$5:$N$500,MATCH($F413,'11.6_Outliers-Incineration'!$F$5:$F$500,0))&lt;&gt;"N",
INDEX('11.6_Outliers-Incineration'!J$5:J$500,MATCH($F413,'11.6_Outliers-Incineration'!$F$5:$F$500,0)),""),"")</f>
        <v/>
      </c>
      <c r="AC413" s="8" t="str">
        <f>IFERROR(IF(INDEX('11.6_Outliers-Incineration'!$N$5:$N$500,MATCH($F413,'11.6_Outliers-Incineration'!$F$5:$F$500,0))&lt;&gt;"N",
INDEX('11.6_Outliers-Incineration'!K$5:K$500,MATCH($F413,'11.6_Outliers-Incineration'!$F$5:$F$500,0)),""),"")</f>
        <v/>
      </c>
      <c r="AD413" s="14" t="str">
        <f>IFERROR(IF(INDEX('11.6_Outliers-Incineration'!$N$5:$N$500,MATCH($F413,'11.6_Outliers-Incineration'!$F$5:$F$500,0))&lt;&gt;"N",
INDEX('11.6_Outliers-Incineration'!L$5:L$500,MATCH($F413,'11.6_Outliers-Incineration'!$F$5:$F$500,0)),""),"")</f>
        <v/>
      </c>
      <c r="AE413" s="14" t="s">
        <v>1569</v>
      </c>
      <c r="AF413" s="8" t="s">
        <v>1569</v>
      </c>
      <c r="AG413" s="14" t="s">
        <v>1569</v>
      </c>
      <c r="AI413" s="5"/>
      <c r="AJ413" s="5" t="s">
        <v>1569</v>
      </c>
      <c r="AK413" s="5">
        <f t="shared" si="6"/>
        <v>1</v>
      </c>
    </row>
    <row r="414" spans="1:37" x14ac:dyDescent="0.25">
      <c r="A414" s="5" t="s">
        <v>2033</v>
      </c>
      <c r="B414" s="5" t="s">
        <v>689</v>
      </c>
      <c r="C414" s="5" t="s">
        <v>688</v>
      </c>
      <c r="D414" s="5" t="s">
        <v>620</v>
      </c>
      <c r="E414" s="5" t="s">
        <v>2169</v>
      </c>
      <c r="F414" s="5" t="s">
        <v>3336</v>
      </c>
      <c r="G414" s="5">
        <v>2</v>
      </c>
      <c r="H414" s="5">
        <v>1</v>
      </c>
      <c r="I414" s="5" t="s">
        <v>2348</v>
      </c>
      <c r="J414" s="13">
        <f>IFERROR(IF(INDEX('11.1_Outliers-Generation'!$N$5:$N$500,MATCH($F414,'11.1_Outliers-Generation'!$F$5:$F$500,0))&lt;&gt;"N",
INDEX('11.1_Outliers-Generation'!J$5:J$500,MATCH($F414,'11.1_Outliers-Generation'!$F$5:$F$500,0)),""),"")</f>
        <v>1.2895094457386189</v>
      </c>
      <c r="K414" s="8">
        <f>IFERROR(IF(INDEX('11.1_Outliers-Generation'!$N$5:$N$500,MATCH($F414,'11.1_Outliers-Generation'!$F$5:$F$500,0))&lt;&gt;"N",
INDEX('11.1_Outliers-Generation'!K$5:K$500,MATCH($F414,'11.1_Outliers-Generation'!$F$5:$F$500,0)),""),"")</f>
        <v>2017</v>
      </c>
      <c r="L414" s="13" t="str">
        <f>IFERROR(IF(INDEX('11.1_Outliers-Generation'!$N$5:$N$500,MATCH($F414,'11.1_Outliers-Generation'!$F$5:$F$500,0))&lt;&gt;"N",
INDEX('11.1_Outliers-Generation'!L$5:L$500,MATCH($F414,'11.1_Outliers-Generation'!$F$5:$F$500,0)),""),"")</f>
        <v>UNSD_059</v>
      </c>
      <c r="M414" s="14">
        <f>IFERROR(IF(INDEX('11.2_Outliers-Collection_cov'!$N$5:$N$500,MATCH($F414,'11.2_Outliers-Collection_cov'!$F$5:$F$500,0))&lt;&gt;"N",
INDEX('11.2_Outliers-Collection_cov'!J$5:J$500,MATCH($F414,'11.2_Outliers-Collection_cov'!$F$5:$F$500,0)),""),"")</f>
        <v>98.699996948242202</v>
      </c>
      <c r="N414" s="8">
        <f>IFERROR(IF(INDEX('11.2_Outliers-Collection_cov'!$N$5:$N$500,MATCH($F414,'11.2_Outliers-Collection_cov'!$F$5:$F$500,0))&lt;&gt;"N",
INDEX('11.2_Outliers-Collection_cov'!K$5:K$500,MATCH($F414,'11.2_Outliers-Collection_cov'!$F$5:$F$500,0)),""),"")</f>
        <v>2017</v>
      </c>
      <c r="O414" s="13" t="str">
        <f>IFERROR(IF(INDEX('11.2_Outliers-Collection_cov'!$N$5:$N$500,MATCH($F414,'11.2_Outliers-Collection_cov'!$F$5:$F$500,0))&lt;&gt;"N",
INDEX('11.2_Outliers-Collection_cov'!L$5:L$500,MATCH($F414,'11.2_Outliers-Collection_cov'!$F$5:$F$500,0)),""),"")</f>
        <v>UNSD_059</v>
      </c>
      <c r="P414" s="14" t="str">
        <f>IFERROR(IF(INDEX('11.3_Outliers-Plastic'!$N$5:$N$500,MATCH($F414,'11.3_Outliers-Plastic'!$F$5:$F$500,0))&lt;&gt;"N",
INDEX('11.3_Outliers-Plastic'!J$5:J$500,MATCH($F414,'11.3_Outliers-Plastic'!$F$5:$F$500,0)),""),"")</f>
        <v/>
      </c>
      <c r="Q414" s="8" t="str">
        <f>IFERROR(IF(INDEX('11.3_Outliers-Plastic'!$N$5:$N$500,MATCH($F414,'11.3_Outliers-Plastic'!$F$5:$F$500,0))&lt;&gt;"N",
INDEX('11.3_Outliers-Plastic'!K$5:K$500,MATCH($F414,'11.3_Outliers-Plastic'!$F$5:$F$500,0)),""),"")</f>
        <v/>
      </c>
      <c r="R414" s="14" t="str">
        <f>IFERROR(IF(INDEX('11.3_Outliers-Plastic'!$N$5:$N$500,MATCH($F414,'11.3_Outliers-Plastic'!$F$5:$F$500,0))&lt;&gt;"N",
INDEX('11.3_Outliers-Plastic'!L$5:L$500,MATCH($F414,'11.3_Outliers-Plastic'!$F$5:$F$500,0)),""),"")</f>
        <v/>
      </c>
      <c r="S414" s="12"/>
      <c r="T414" s="5"/>
      <c r="U414" s="5" t="s">
        <v>1569</v>
      </c>
      <c r="V414" s="14">
        <f>IFERROR(IF(INDEX('11.5_Outliers-Other_recovery'!$N$5:$N$500,MATCH($F414,'11.5_Outliers-Other_recovery'!$F$5:$F$500,0))&lt;&gt;"N",
INDEX('11.5_Outliers-Other_recovery'!J$5:J$500,MATCH($F414,'11.5_Outliers-Other_recovery'!$F$5:$F$500,0)),""),"")</f>
        <v>0</v>
      </c>
      <c r="W414" s="8">
        <f>IFERROR(IF(INDEX('11.5_Outliers-Other_recovery'!$N$5:$N$500,MATCH($F414,'11.5_Outliers-Other_recovery'!$F$5:$F$500,0))&lt;&gt;"N",
INDEX('11.5_Outliers-Other_recovery'!K$5:K$500,MATCH($F414,'11.5_Outliers-Other_recovery'!$F$5:$F$500,0)),""),"")</f>
        <v>2017</v>
      </c>
      <c r="X414" s="14" t="str">
        <f>IFERROR(IF(INDEX('11.5_Outliers-Other_recovery'!$N$5:$N$500,MATCH($F414,'11.5_Outliers-Other_recovery'!$F$5:$F$500,0))&lt;&gt;"N",
INDEX('11.5_Outliers-Other_recovery'!L$5:L$500,MATCH($F414,'11.5_Outliers-Other_recovery'!$F$5:$F$500,0)),""),"")</f>
        <v>UNSD_059</v>
      </c>
      <c r="Y414" s="14">
        <f>IFERROR(IF(INDEX('11.4_Outliers-Formal_dry_recy'!$N$5:$N$500,MATCH($F414,'11.4_Outliers-Formal_dry_recy'!$F$5:$F$500,0))&lt;&gt;"N",
INDEX('11.4_Outliers-Formal_dry_recy'!J$5:J$500,MATCH($F414,'11.4_Outliers-Formal_dry_recy'!$F$5:$F$500,0)),""),"")</f>
        <v>0</v>
      </c>
      <c r="Z414" s="8">
        <f>IFERROR(IF(INDEX('11.4_Outliers-Formal_dry_recy'!$N$5:$N$500,MATCH($F414,'11.4_Outliers-Formal_dry_recy'!$F$5:$F$500,0))&lt;&gt;"N",
INDEX('11.4_Outliers-Formal_dry_recy'!K$5:K$500,MATCH($F414,'11.4_Outliers-Formal_dry_recy'!$F$5:$F$500,0)),""),"")</f>
        <v>2017</v>
      </c>
      <c r="AA414" s="14" t="str">
        <f>IFERROR(IF(INDEX('11.4_Outliers-Formal_dry_recy'!$N$5:$N$500,MATCH($F414,'11.4_Outliers-Formal_dry_recy'!$F$5:$F$500,0))&lt;&gt;"N",
INDEX('11.4_Outliers-Formal_dry_recy'!L$5:L$500,MATCH($F414,'11.4_Outliers-Formal_dry_recy'!$F$5:$F$500,0)),""),"")</f>
        <v>UNSD_059</v>
      </c>
      <c r="AB414" s="14">
        <f>IFERROR(IF(INDEX('11.6_Outliers-Incineration'!$N$5:$N$500,MATCH($F414,'11.6_Outliers-Incineration'!$F$5:$F$500,0))&lt;&gt;"N",
INDEX('11.6_Outliers-Incineration'!J$5:J$500,MATCH($F414,'11.6_Outliers-Incineration'!$F$5:$F$500,0)),""),"")</f>
        <v>0</v>
      </c>
      <c r="AC414" s="8">
        <f>IFERROR(IF(INDEX('11.6_Outliers-Incineration'!$N$5:$N$500,MATCH($F414,'11.6_Outliers-Incineration'!$F$5:$F$500,0))&lt;&gt;"N",
INDEX('11.6_Outliers-Incineration'!K$5:K$500,MATCH($F414,'11.6_Outliers-Incineration'!$F$5:$F$500,0)),""),"")</f>
        <v>2017</v>
      </c>
      <c r="AD414" s="14" t="str">
        <f>IFERROR(IF(INDEX('11.6_Outliers-Incineration'!$N$5:$N$500,MATCH($F414,'11.6_Outliers-Incineration'!$F$5:$F$500,0))&lt;&gt;"N",
INDEX('11.6_Outliers-Incineration'!L$5:L$500,MATCH($F414,'11.6_Outliers-Incineration'!$F$5:$F$500,0)),""),"")</f>
        <v>UNSD_059</v>
      </c>
      <c r="AE414" s="14">
        <v>100</v>
      </c>
      <c r="AF414" s="8">
        <v>2017</v>
      </c>
      <c r="AG414" s="14" t="s">
        <v>2033</v>
      </c>
      <c r="AI414" s="5"/>
      <c r="AJ414" s="5" t="s">
        <v>1569</v>
      </c>
      <c r="AK414" s="5">
        <f t="shared" si="6"/>
        <v>6</v>
      </c>
    </row>
    <row r="415" spans="1:37" x14ac:dyDescent="0.25">
      <c r="A415" s="5" t="s">
        <v>2035</v>
      </c>
      <c r="B415" s="5" t="s">
        <v>694</v>
      </c>
      <c r="C415" s="5" t="s">
        <v>693</v>
      </c>
      <c r="D415" s="5" t="s">
        <v>620</v>
      </c>
      <c r="E415" s="5" t="s">
        <v>2170</v>
      </c>
      <c r="F415" s="5" t="s">
        <v>3337</v>
      </c>
      <c r="G415" s="5">
        <v>2</v>
      </c>
      <c r="H415" s="5">
        <v>2</v>
      </c>
      <c r="I415" s="5" t="s">
        <v>2350</v>
      </c>
      <c r="J415" s="13">
        <f>IFERROR(IF(INDEX('11.1_Outliers-Generation'!$N$5:$N$500,MATCH($F415,'11.1_Outliers-Generation'!$F$5:$F$500,0))&lt;&gt;"N",
INDEX('11.1_Outliers-Generation'!J$5:J$500,MATCH($F415,'11.1_Outliers-Generation'!$F$5:$F$500,0)),""),"")</f>
        <v>0.50000001350687873</v>
      </c>
      <c r="K415" s="8">
        <f>IFERROR(IF(INDEX('11.1_Outliers-Generation'!$N$5:$N$500,MATCH($F415,'11.1_Outliers-Generation'!$F$5:$F$500,0))&lt;&gt;"N",
INDEX('11.1_Outliers-Generation'!K$5:K$500,MATCH($F415,'11.1_Outliers-Generation'!$F$5:$F$500,0)),""),"")</f>
        <v>2017</v>
      </c>
      <c r="L415" s="13" t="str">
        <f>IFERROR(IF(INDEX('11.1_Outliers-Generation'!$N$5:$N$500,MATCH($F415,'11.1_Outliers-Generation'!$F$5:$F$500,0))&lt;&gt;"N",
INDEX('11.1_Outliers-Generation'!L$5:L$500,MATCH($F415,'11.1_Outliers-Generation'!$F$5:$F$500,0)),""),"")</f>
        <v>UNSD_061</v>
      </c>
      <c r="M415" s="14">
        <f>IFERROR(IF(INDEX('11.2_Outliers-Collection_cov'!$N$5:$N$500,MATCH($F415,'11.2_Outliers-Collection_cov'!$F$5:$F$500,0))&lt;&gt;"N",
INDEX('11.2_Outliers-Collection_cov'!J$5:J$500,MATCH($F415,'11.2_Outliers-Collection_cov'!$F$5:$F$500,0)),""),"")</f>
        <v>69.999999999999858</v>
      </c>
      <c r="N415" s="8">
        <f>IFERROR(IF(INDEX('11.2_Outliers-Collection_cov'!$N$5:$N$500,MATCH($F415,'11.2_Outliers-Collection_cov'!$F$5:$F$500,0))&lt;&gt;"N",
INDEX('11.2_Outliers-Collection_cov'!K$5:K$500,MATCH($F415,'11.2_Outliers-Collection_cov'!$F$5:$F$500,0)),""),"")</f>
        <v>2017</v>
      </c>
      <c r="O415" s="13" t="str">
        <f>IFERROR(IF(INDEX('11.2_Outliers-Collection_cov'!$N$5:$N$500,MATCH($F415,'11.2_Outliers-Collection_cov'!$F$5:$F$500,0))&lt;&gt;"N",
INDEX('11.2_Outliers-Collection_cov'!L$5:L$500,MATCH($F415,'11.2_Outliers-Collection_cov'!$F$5:$F$500,0)),""),"")</f>
        <v>UNSD_061</v>
      </c>
      <c r="P415" s="14" t="str">
        <f>IFERROR(IF(INDEX('11.3_Outliers-Plastic'!$N$5:$N$500,MATCH($F415,'11.3_Outliers-Plastic'!$F$5:$F$500,0))&lt;&gt;"N",
INDEX('11.3_Outliers-Plastic'!J$5:J$500,MATCH($F415,'11.3_Outliers-Plastic'!$F$5:$F$500,0)),""),"")</f>
        <v/>
      </c>
      <c r="Q415" s="8" t="str">
        <f>IFERROR(IF(INDEX('11.3_Outliers-Plastic'!$N$5:$N$500,MATCH($F415,'11.3_Outliers-Plastic'!$F$5:$F$500,0))&lt;&gt;"N",
INDEX('11.3_Outliers-Plastic'!K$5:K$500,MATCH($F415,'11.3_Outliers-Plastic'!$F$5:$F$500,0)),""),"")</f>
        <v/>
      </c>
      <c r="R415" s="14" t="str">
        <f>IFERROR(IF(INDEX('11.3_Outliers-Plastic'!$N$5:$N$500,MATCH($F415,'11.3_Outliers-Plastic'!$F$5:$F$500,0))&lt;&gt;"N",
INDEX('11.3_Outliers-Plastic'!L$5:L$500,MATCH($F415,'11.3_Outliers-Plastic'!$F$5:$F$500,0)),""),"")</f>
        <v/>
      </c>
      <c r="S415" s="12"/>
      <c r="T415" s="5"/>
      <c r="U415" s="5" t="s">
        <v>1569</v>
      </c>
      <c r="V415" s="14">
        <f>IFERROR(IF(INDEX('11.5_Outliers-Other_recovery'!$N$5:$N$500,MATCH($F415,'11.5_Outliers-Other_recovery'!$F$5:$F$500,0))&lt;&gt;"N",
INDEX('11.5_Outliers-Other_recovery'!J$5:J$500,MATCH($F415,'11.5_Outliers-Other_recovery'!$F$5:$F$500,0)),""),"")</f>
        <v>3.3346803920374986</v>
      </c>
      <c r="W415" s="8">
        <f>IFERROR(IF(INDEX('11.5_Outliers-Other_recovery'!$N$5:$N$500,MATCH($F415,'11.5_Outliers-Other_recovery'!$F$5:$F$500,0))&lt;&gt;"N",
INDEX('11.5_Outliers-Other_recovery'!K$5:K$500,MATCH($F415,'11.5_Outliers-Other_recovery'!$F$5:$F$500,0)),""),"")</f>
        <v>2016</v>
      </c>
      <c r="X415" s="14" t="str">
        <f>IFERROR(IF(INDEX('11.5_Outliers-Other_recovery'!$N$5:$N$500,MATCH($F415,'11.5_Outliers-Other_recovery'!$F$5:$F$500,0))&lt;&gt;"N",
INDEX('11.5_Outliers-Other_recovery'!L$5:L$500,MATCH($F415,'11.5_Outliers-Other_recovery'!$F$5:$F$500,0)),""),"")</f>
        <v>UNSD_061</v>
      </c>
      <c r="Y415" s="14">
        <f>IFERROR(IF(INDEX('11.4_Outliers-Formal_dry_recy'!$N$5:$N$500,MATCH($F415,'11.4_Outliers-Formal_dry_recy'!$F$5:$F$500,0))&lt;&gt;"N",
INDEX('11.4_Outliers-Formal_dry_recy'!J$5:J$500,MATCH($F415,'11.4_Outliers-Formal_dry_recy'!$F$5:$F$500,0)),""),"")</f>
        <v>0</v>
      </c>
      <c r="Z415" s="8">
        <f>IFERROR(IF(INDEX('11.4_Outliers-Formal_dry_recy'!$N$5:$N$500,MATCH($F415,'11.4_Outliers-Formal_dry_recy'!$F$5:$F$500,0))&lt;&gt;"N",
INDEX('11.4_Outliers-Formal_dry_recy'!K$5:K$500,MATCH($F415,'11.4_Outliers-Formal_dry_recy'!$F$5:$F$500,0)),""),"")</f>
        <v>2017</v>
      </c>
      <c r="AA415" s="14" t="str">
        <f>IFERROR(IF(INDEX('11.4_Outliers-Formal_dry_recy'!$N$5:$N$500,MATCH($F415,'11.4_Outliers-Formal_dry_recy'!$F$5:$F$500,0))&lt;&gt;"N",
INDEX('11.4_Outliers-Formal_dry_recy'!L$5:L$500,MATCH($F415,'11.4_Outliers-Formal_dry_recy'!$F$5:$F$500,0)),""),"")</f>
        <v>UNSD_061</v>
      </c>
      <c r="AB415" s="14">
        <f>IFERROR(IF(INDEX('11.6_Outliers-Incineration'!$N$5:$N$500,MATCH($F415,'11.6_Outliers-Incineration'!$F$5:$F$500,0))&lt;&gt;"N",
INDEX('11.6_Outliers-Incineration'!J$5:J$500,MATCH($F415,'11.6_Outliers-Incineration'!$F$5:$F$500,0)),""),"")</f>
        <v>0</v>
      </c>
      <c r="AC415" s="8">
        <f>IFERROR(IF(INDEX('11.6_Outliers-Incineration'!$N$5:$N$500,MATCH($F415,'11.6_Outliers-Incineration'!$F$5:$F$500,0))&lt;&gt;"N",
INDEX('11.6_Outliers-Incineration'!K$5:K$500,MATCH($F415,'11.6_Outliers-Incineration'!$F$5:$F$500,0)),""),"")</f>
        <v>2017</v>
      </c>
      <c r="AD415" s="14" t="str">
        <f>IFERROR(IF(INDEX('11.6_Outliers-Incineration'!$N$5:$N$500,MATCH($F415,'11.6_Outliers-Incineration'!$F$5:$F$500,0))&lt;&gt;"N",
INDEX('11.6_Outliers-Incineration'!L$5:L$500,MATCH($F415,'11.6_Outliers-Incineration'!$F$5:$F$500,0)),""),"")</f>
        <v>UNSD_061</v>
      </c>
      <c r="AE415" s="14">
        <v>100</v>
      </c>
      <c r="AF415" s="8">
        <v>2017</v>
      </c>
      <c r="AG415" s="14" t="s">
        <v>2035</v>
      </c>
      <c r="AI415" s="5"/>
      <c r="AJ415" s="5" t="s">
        <v>1569</v>
      </c>
      <c r="AK415" s="5">
        <f t="shared" si="6"/>
        <v>6</v>
      </c>
    </row>
    <row r="416" spans="1:37" x14ac:dyDescent="0.25">
      <c r="A416" s="5" t="s">
        <v>2038</v>
      </c>
      <c r="B416" s="5" t="s">
        <v>1173</v>
      </c>
      <c r="C416" s="5" t="s">
        <v>1172</v>
      </c>
      <c r="D416" s="5" t="s">
        <v>620</v>
      </c>
      <c r="E416" s="5" t="s">
        <v>2172</v>
      </c>
      <c r="F416" s="5" t="s">
        <v>2259</v>
      </c>
      <c r="G416" s="5">
        <v>2</v>
      </c>
      <c r="H416" s="5">
        <v>1</v>
      </c>
      <c r="I416" s="5" t="s">
        <v>2353</v>
      </c>
      <c r="J416" s="13" t="str">
        <f>IFERROR(IF(INDEX('11.1_Outliers-Generation'!$N$5:$N$500,MATCH($F416,'11.1_Outliers-Generation'!$F$5:$F$500,0))&lt;&gt;"N",
INDEX('11.1_Outliers-Generation'!J$5:J$500,MATCH($F416,'11.1_Outliers-Generation'!$F$5:$F$500,0)),""),"")</f>
        <v/>
      </c>
      <c r="K416" s="8" t="str">
        <f>IFERROR(IF(INDEX('11.1_Outliers-Generation'!$N$5:$N$500,MATCH($F416,'11.1_Outliers-Generation'!$F$5:$F$500,0))&lt;&gt;"N",
INDEX('11.1_Outliers-Generation'!K$5:K$500,MATCH($F416,'11.1_Outliers-Generation'!$F$5:$F$500,0)),""),"")</f>
        <v/>
      </c>
      <c r="L416" s="13" t="str">
        <f>IFERROR(IF(INDEX('11.1_Outliers-Generation'!$N$5:$N$500,MATCH($F416,'11.1_Outliers-Generation'!$F$5:$F$500,0))&lt;&gt;"N",
INDEX('11.1_Outliers-Generation'!L$5:L$500,MATCH($F416,'11.1_Outliers-Generation'!$F$5:$F$500,0)),""),"")</f>
        <v/>
      </c>
      <c r="M416" s="14">
        <f>IFERROR(IF(INDEX('11.2_Outliers-Collection_cov'!$N$5:$N$500,MATCH($F416,'11.2_Outliers-Collection_cov'!$F$5:$F$500,0))&lt;&gt;"N",
INDEX('11.2_Outliers-Collection_cov'!J$5:J$500,MATCH($F416,'11.2_Outliers-Collection_cov'!$F$5:$F$500,0)),""),"")</f>
        <v>50</v>
      </c>
      <c r="N416" s="8">
        <f>IFERROR(IF(INDEX('11.2_Outliers-Collection_cov'!$N$5:$N$500,MATCH($F416,'11.2_Outliers-Collection_cov'!$F$5:$F$500,0))&lt;&gt;"N",
INDEX('11.2_Outliers-Collection_cov'!K$5:K$500,MATCH($F416,'11.2_Outliers-Collection_cov'!$F$5:$F$500,0)),""),"")</f>
        <v>2012</v>
      </c>
      <c r="O416" s="13" t="str">
        <f>IFERROR(IF(INDEX('11.2_Outliers-Collection_cov'!$N$5:$N$500,MATCH($F416,'11.2_Outliers-Collection_cov'!$F$5:$F$500,0))&lt;&gt;"N",
INDEX('11.2_Outliers-Collection_cov'!L$5:L$500,MATCH($F416,'11.2_Outliers-Collection_cov'!$F$5:$F$500,0)),""),"")</f>
        <v>UNSD_064</v>
      </c>
      <c r="P416" s="14" t="str">
        <f>IFERROR(IF(INDEX('11.3_Outliers-Plastic'!$N$5:$N$500,MATCH($F416,'11.3_Outliers-Plastic'!$F$5:$F$500,0))&lt;&gt;"N",
INDEX('11.3_Outliers-Plastic'!J$5:J$500,MATCH($F416,'11.3_Outliers-Plastic'!$F$5:$F$500,0)),""),"")</f>
        <v/>
      </c>
      <c r="Q416" s="8" t="str">
        <f>IFERROR(IF(INDEX('11.3_Outliers-Plastic'!$N$5:$N$500,MATCH($F416,'11.3_Outliers-Plastic'!$F$5:$F$500,0))&lt;&gt;"N",
INDEX('11.3_Outliers-Plastic'!K$5:K$500,MATCH($F416,'11.3_Outliers-Plastic'!$F$5:$F$500,0)),""),"")</f>
        <v/>
      </c>
      <c r="R416" s="14" t="str">
        <f>IFERROR(IF(INDEX('11.3_Outliers-Plastic'!$N$5:$N$500,MATCH($F416,'11.3_Outliers-Plastic'!$F$5:$F$500,0))&lt;&gt;"N",
INDEX('11.3_Outliers-Plastic'!L$5:L$500,MATCH($F416,'11.3_Outliers-Plastic'!$F$5:$F$500,0)),""),"")</f>
        <v/>
      </c>
      <c r="S416" s="12"/>
      <c r="T416" s="5"/>
      <c r="U416" s="5" t="s">
        <v>1569</v>
      </c>
      <c r="V416" s="14">
        <f>IFERROR(IF(INDEX('11.5_Outliers-Other_recovery'!$N$5:$N$500,MATCH($F416,'11.5_Outliers-Other_recovery'!$F$5:$F$500,0))&lt;&gt;"N",
INDEX('11.5_Outliers-Other_recovery'!J$5:J$500,MATCH($F416,'11.5_Outliers-Other_recovery'!$F$5:$F$500,0)),""),"")</f>
        <v>0</v>
      </c>
      <c r="W416" s="8">
        <f>IFERROR(IF(INDEX('11.5_Outliers-Other_recovery'!$N$5:$N$500,MATCH($F416,'11.5_Outliers-Other_recovery'!$F$5:$F$500,0))&lt;&gt;"N",
INDEX('11.5_Outliers-Other_recovery'!K$5:K$500,MATCH($F416,'11.5_Outliers-Other_recovery'!$F$5:$F$500,0)),""),"")</f>
        <v>2012</v>
      </c>
      <c r="X416" s="14" t="str">
        <f>IFERROR(IF(INDEX('11.5_Outliers-Other_recovery'!$N$5:$N$500,MATCH($F416,'11.5_Outliers-Other_recovery'!$F$5:$F$500,0))&lt;&gt;"N",
INDEX('11.5_Outliers-Other_recovery'!L$5:L$500,MATCH($F416,'11.5_Outliers-Other_recovery'!$F$5:$F$500,0)),""),"")</f>
        <v>UNSD_064</v>
      </c>
      <c r="Y416" s="14">
        <f>IFERROR(IF(INDEX('11.4_Outliers-Formal_dry_recy'!$N$5:$N$500,MATCH($F416,'11.4_Outliers-Formal_dry_recy'!$F$5:$F$500,0))&lt;&gt;"N",
INDEX('11.4_Outliers-Formal_dry_recy'!J$5:J$500,MATCH($F416,'11.4_Outliers-Formal_dry_recy'!$F$5:$F$500,0)),""),"")</f>
        <v>0</v>
      </c>
      <c r="Z416" s="8">
        <f>IFERROR(IF(INDEX('11.4_Outliers-Formal_dry_recy'!$N$5:$N$500,MATCH($F416,'11.4_Outliers-Formal_dry_recy'!$F$5:$F$500,0))&lt;&gt;"N",
INDEX('11.4_Outliers-Formal_dry_recy'!K$5:K$500,MATCH($F416,'11.4_Outliers-Formal_dry_recy'!$F$5:$F$500,0)),""),"")</f>
        <v>2012</v>
      </c>
      <c r="AA416" s="14" t="str">
        <f>IFERROR(IF(INDEX('11.4_Outliers-Formal_dry_recy'!$N$5:$N$500,MATCH($F416,'11.4_Outliers-Formal_dry_recy'!$F$5:$F$500,0))&lt;&gt;"N",
INDEX('11.4_Outliers-Formal_dry_recy'!L$5:L$500,MATCH($F416,'11.4_Outliers-Formal_dry_recy'!$F$5:$F$500,0)),""),"")</f>
        <v>UNSD_064</v>
      </c>
      <c r="AB416" s="14">
        <f>IFERROR(IF(INDEX('11.6_Outliers-Incineration'!$N$5:$N$500,MATCH($F416,'11.6_Outliers-Incineration'!$F$5:$F$500,0))&lt;&gt;"N",
INDEX('11.6_Outliers-Incineration'!J$5:J$500,MATCH($F416,'11.6_Outliers-Incineration'!$F$5:$F$500,0)),""),"")</f>
        <v>0</v>
      </c>
      <c r="AC416" s="8">
        <f>IFERROR(IF(INDEX('11.6_Outliers-Incineration'!$N$5:$N$500,MATCH($F416,'11.6_Outliers-Incineration'!$F$5:$F$500,0))&lt;&gt;"N",
INDEX('11.6_Outliers-Incineration'!K$5:K$500,MATCH($F416,'11.6_Outliers-Incineration'!$F$5:$F$500,0)),""),"")</f>
        <v>2012</v>
      </c>
      <c r="AD416" s="14" t="str">
        <f>IFERROR(IF(INDEX('11.6_Outliers-Incineration'!$N$5:$N$500,MATCH($F416,'11.6_Outliers-Incineration'!$F$5:$F$500,0))&lt;&gt;"N",
INDEX('11.6_Outliers-Incineration'!L$5:L$500,MATCH($F416,'11.6_Outliers-Incineration'!$F$5:$F$500,0)),""),"")</f>
        <v>UNSD_064</v>
      </c>
      <c r="AE416" s="14">
        <v>50</v>
      </c>
      <c r="AF416" s="8">
        <v>2012</v>
      </c>
      <c r="AG416" s="14" t="s">
        <v>2038</v>
      </c>
      <c r="AI416" s="5"/>
      <c r="AJ416" s="5" t="s">
        <v>1569</v>
      </c>
      <c r="AK416" s="5">
        <f t="shared" si="6"/>
        <v>5</v>
      </c>
    </row>
    <row r="417" spans="1:37" x14ac:dyDescent="0.25">
      <c r="A417" s="5" t="s">
        <v>2039</v>
      </c>
      <c r="B417" s="5" t="s">
        <v>1173</v>
      </c>
      <c r="C417" s="5" t="s">
        <v>1172</v>
      </c>
      <c r="D417" s="5" t="s">
        <v>620</v>
      </c>
      <c r="E417" s="5" t="s">
        <v>2173</v>
      </c>
      <c r="F417" s="5" t="s">
        <v>2260</v>
      </c>
      <c r="G417" s="5">
        <v>2</v>
      </c>
      <c r="H417" s="5">
        <v>3</v>
      </c>
      <c r="I417" s="5" t="s">
        <v>2354</v>
      </c>
      <c r="J417" s="13" t="str">
        <f>IFERROR(IF(INDEX('11.1_Outliers-Generation'!$N$5:$N$500,MATCH($F417,'11.1_Outliers-Generation'!$F$5:$F$500,0))&lt;&gt;"N",
INDEX('11.1_Outliers-Generation'!J$5:J$500,MATCH($F417,'11.1_Outliers-Generation'!$F$5:$F$500,0)),""),"")</f>
        <v/>
      </c>
      <c r="K417" s="8" t="str">
        <f>IFERROR(IF(INDEX('11.1_Outliers-Generation'!$N$5:$N$500,MATCH($F417,'11.1_Outliers-Generation'!$F$5:$F$500,0))&lt;&gt;"N",
INDEX('11.1_Outliers-Generation'!K$5:K$500,MATCH($F417,'11.1_Outliers-Generation'!$F$5:$F$500,0)),""),"")</f>
        <v/>
      </c>
      <c r="L417" s="13" t="str">
        <f>IFERROR(IF(INDEX('11.1_Outliers-Generation'!$N$5:$N$500,MATCH($F417,'11.1_Outliers-Generation'!$F$5:$F$500,0))&lt;&gt;"N",
INDEX('11.1_Outliers-Generation'!L$5:L$500,MATCH($F417,'11.1_Outliers-Generation'!$F$5:$F$500,0)),""),"")</f>
        <v/>
      </c>
      <c r="M417" s="14">
        <f>IFERROR(IF(INDEX('11.2_Outliers-Collection_cov'!$N$5:$N$500,MATCH($F417,'11.2_Outliers-Collection_cov'!$F$5:$F$500,0))&lt;&gt;"N",
INDEX('11.2_Outliers-Collection_cov'!J$5:J$500,MATCH($F417,'11.2_Outliers-Collection_cov'!$F$5:$F$500,0)),""),"")</f>
        <v>19.5100002288818</v>
      </c>
      <c r="N417" s="8">
        <f>IFERROR(IF(INDEX('11.2_Outliers-Collection_cov'!$N$5:$N$500,MATCH($F417,'11.2_Outliers-Collection_cov'!$F$5:$F$500,0))&lt;&gt;"N",
INDEX('11.2_Outliers-Collection_cov'!K$5:K$500,MATCH($F417,'11.2_Outliers-Collection_cov'!$F$5:$F$500,0)),""),"")</f>
        <v>2012</v>
      </c>
      <c r="O417" s="13" t="str">
        <f>IFERROR(IF(INDEX('11.2_Outliers-Collection_cov'!$N$5:$N$500,MATCH($F417,'11.2_Outliers-Collection_cov'!$F$5:$F$500,0))&lt;&gt;"N",
INDEX('11.2_Outliers-Collection_cov'!L$5:L$500,MATCH($F417,'11.2_Outliers-Collection_cov'!$F$5:$F$500,0)),""),"")</f>
        <v>UNSD_065</v>
      </c>
      <c r="P417" s="14" t="str">
        <f>IFERROR(IF(INDEX('11.3_Outliers-Plastic'!$N$5:$N$500,MATCH($F417,'11.3_Outliers-Plastic'!$F$5:$F$500,0))&lt;&gt;"N",
INDEX('11.3_Outliers-Plastic'!J$5:J$500,MATCH($F417,'11.3_Outliers-Plastic'!$F$5:$F$500,0)),""),"")</f>
        <v/>
      </c>
      <c r="Q417" s="8" t="str">
        <f>IFERROR(IF(INDEX('11.3_Outliers-Plastic'!$N$5:$N$500,MATCH($F417,'11.3_Outliers-Plastic'!$F$5:$F$500,0))&lt;&gt;"N",
INDEX('11.3_Outliers-Plastic'!K$5:K$500,MATCH($F417,'11.3_Outliers-Plastic'!$F$5:$F$500,0)),""),"")</f>
        <v/>
      </c>
      <c r="R417" s="14" t="str">
        <f>IFERROR(IF(INDEX('11.3_Outliers-Plastic'!$N$5:$N$500,MATCH($F417,'11.3_Outliers-Plastic'!$F$5:$F$500,0))&lt;&gt;"N",
INDEX('11.3_Outliers-Plastic'!L$5:L$500,MATCH($F417,'11.3_Outliers-Plastic'!$F$5:$F$500,0)),""),"")</f>
        <v/>
      </c>
      <c r="S417" s="12"/>
      <c r="T417" s="5"/>
      <c r="U417" s="5" t="s">
        <v>1569</v>
      </c>
      <c r="V417" s="14">
        <f>IFERROR(IF(INDEX('11.5_Outliers-Other_recovery'!$N$5:$N$500,MATCH($F417,'11.5_Outliers-Other_recovery'!$F$5:$F$500,0))&lt;&gt;"N",
INDEX('11.5_Outliers-Other_recovery'!J$5:J$500,MATCH($F417,'11.5_Outliers-Other_recovery'!$F$5:$F$500,0)),""),"")</f>
        <v>0</v>
      </c>
      <c r="W417" s="8">
        <f>IFERROR(IF(INDEX('11.5_Outliers-Other_recovery'!$N$5:$N$500,MATCH($F417,'11.5_Outliers-Other_recovery'!$F$5:$F$500,0))&lt;&gt;"N",
INDEX('11.5_Outliers-Other_recovery'!K$5:K$500,MATCH($F417,'11.5_Outliers-Other_recovery'!$F$5:$F$500,0)),""),"")</f>
        <v>2012</v>
      </c>
      <c r="X417" s="14" t="str">
        <f>IFERROR(IF(INDEX('11.5_Outliers-Other_recovery'!$N$5:$N$500,MATCH($F417,'11.5_Outliers-Other_recovery'!$F$5:$F$500,0))&lt;&gt;"N",
INDEX('11.5_Outliers-Other_recovery'!L$5:L$500,MATCH($F417,'11.5_Outliers-Other_recovery'!$F$5:$F$500,0)),""),"")</f>
        <v>UNSD_065</v>
      </c>
      <c r="Y417" s="14">
        <f>IFERROR(IF(INDEX('11.4_Outliers-Formal_dry_recy'!$N$5:$N$500,MATCH($F417,'11.4_Outliers-Formal_dry_recy'!$F$5:$F$500,0))&lt;&gt;"N",
INDEX('11.4_Outliers-Formal_dry_recy'!J$5:J$500,MATCH($F417,'11.4_Outliers-Formal_dry_recy'!$F$5:$F$500,0)),""),"")</f>
        <v>0</v>
      </c>
      <c r="Z417" s="8">
        <f>IFERROR(IF(INDEX('11.4_Outliers-Formal_dry_recy'!$N$5:$N$500,MATCH($F417,'11.4_Outliers-Formal_dry_recy'!$F$5:$F$500,0))&lt;&gt;"N",
INDEX('11.4_Outliers-Formal_dry_recy'!K$5:K$500,MATCH($F417,'11.4_Outliers-Formal_dry_recy'!$F$5:$F$500,0)),""),"")</f>
        <v>2012</v>
      </c>
      <c r="AA417" s="14" t="str">
        <f>IFERROR(IF(INDEX('11.4_Outliers-Formal_dry_recy'!$N$5:$N$500,MATCH($F417,'11.4_Outliers-Formal_dry_recy'!$F$5:$F$500,0))&lt;&gt;"N",
INDEX('11.4_Outliers-Formal_dry_recy'!L$5:L$500,MATCH($F417,'11.4_Outliers-Formal_dry_recy'!$F$5:$F$500,0)),""),"")</f>
        <v>UNSD_065</v>
      </c>
      <c r="AB417" s="14">
        <f>IFERROR(IF(INDEX('11.6_Outliers-Incineration'!$N$5:$N$500,MATCH($F417,'11.6_Outliers-Incineration'!$F$5:$F$500,0))&lt;&gt;"N",
INDEX('11.6_Outliers-Incineration'!J$5:J$500,MATCH($F417,'11.6_Outliers-Incineration'!$F$5:$F$500,0)),""),"")</f>
        <v>0</v>
      </c>
      <c r="AC417" s="8">
        <f>IFERROR(IF(INDEX('11.6_Outliers-Incineration'!$N$5:$N$500,MATCH($F417,'11.6_Outliers-Incineration'!$F$5:$F$500,0))&lt;&gt;"N",
INDEX('11.6_Outliers-Incineration'!K$5:K$500,MATCH($F417,'11.6_Outliers-Incineration'!$F$5:$F$500,0)),""),"")</f>
        <v>2012</v>
      </c>
      <c r="AD417" s="14" t="str">
        <f>IFERROR(IF(INDEX('11.6_Outliers-Incineration'!$N$5:$N$500,MATCH($F417,'11.6_Outliers-Incineration'!$F$5:$F$500,0))&lt;&gt;"N",
INDEX('11.6_Outliers-Incineration'!L$5:L$500,MATCH($F417,'11.6_Outliers-Incineration'!$F$5:$F$500,0)),""),"")</f>
        <v>UNSD_065</v>
      </c>
      <c r="AE417" s="14">
        <v>83.333333333333343</v>
      </c>
      <c r="AF417" s="8">
        <v>2012</v>
      </c>
      <c r="AG417" s="14" t="s">
        <v>2039</v>
      </c>
      <c r="AI417" s="5"/>
      <c r="AJ417" s="5" t="s">
        <v>1569</v>
      </c>
      <c r="AK417" s="5">
        <f t="shared" si="6"/>
        <v>5</v>
      </c>
    </row>
    <row r="418" spans="1:37" x14ac:dyDescent="0.25">
      <c r="A418" s="5" t="s">
        <v>2042</v>
      </c>
      <c r="B418" s="5" t="s">
        <v>1173</v>
      </c>
      <c r="C418" s="5" t="s">
        <v>1172</v>
      </c>
      <c r="D418" s="5" t="s">
        <v>620</v>
      </c>
      <c r="E418" s="5" t="s">
        <v>2176</v>
      </c>
      <c r="F418" s="5" t="s">
        <v>2457</v>
      </c>
      <c r="G418" s="5">
        <v>2</v>
      </c>
      <c r="H418" s="5">
        <v>2</v>
      </c>
      <c r="I418" s="5" t="s">
        <v>2462</v>
      </c>
      <c r="J418" s="13" t="str">
        <f>IFERROR(IF(INDEX('11.1_Outliers-Generation'!$N$5:$N$500,MATCH($F418,'11.1_Outliers-Generation'!$F$5:$F$500,0))&lt;&gt;"N",
INDEX('11.1_Outliers-Generation'!J$5:J$500,MATCH($F418,'11.1_Outliers-Generation'!$F$5:$F$500,0)),""),"")</f>
        <v/>
      </c>
      <c r="K418" s="8" t="str">
        <f>IFERROR(IF(INDEX('11.1_Outliers-Generation'!$N$5:$N$500,MATCH($F418,'11.1_Outliers-Generation'!$F$5:$F$500,0))&lt;&gt;"N",
INDEX('11.1_Outliers-Generation'!K$5:K$500,MATCH($F418,'11.1_Outliers-Generation'!$F$5:$F$500,0)),""),"")</f>
        <v/>
      </c>
      <c r="L418" s="13" t="str">
        <f>IFERROR(IF(INDEX('11.1_Outliers-Generation'!$N$5:$N$500,MATCH($F418,'11.1_Outliers-Generation'!$F$5:$F$500,0))&lt;&gt;"N",
INDEX('11.1_Outliers-Generation'!L$5:L$500,MATCH($F418,'11.1_Outliers-Generation'!$F$5:$F$500,0)),""),"")</f>
        <v/>
      </c>
      <c r="M418" s="14">
        <f>IFERROR(IF(INDEX('11.2_Outliers-Collection_cov'!$N$5:$N$500,MATCH($F418,'11.2_Outliers-Collection_cov'!$F$5:$F$500,0))&lt;&gt;"N",
INDEX('11.2_Outliers-Collection_cov'!J$5:J$500,MATCH($F418,'11.2_Outliers-Collection_cov'!$F$5:$F$500,0)),""),"")</f>
        <v>35</v>
      </c>
      <c r="N418" s="8">
        <f>IFERROR(IF(INDEX('11.2_Outliers-Collection_cov'!$N$5:$N$500,MATCH($F418,'11.2_Outliers-Collection_cov'!$F$5:$F$500,0))&lt;&gt;"N",
INDEX('11.2_Outliers-Collection_cov'!K$5:K$500,MATCH($F418,'11.2_Outliers-Collection_cov'!$F$5:$F$500,0)),""),"")</f>
        <v>2009</v>
      </c>
      <c r="O418" s="13" t="str">
        <f>IFERROR(IF(INDEX('11.2_Outliers-Collection_cov'!$N$5:$N$500,MATCH($F418,'11.2_Outliers-Collection_cov'!$F$5:$F$500,0))&lt;&gt;"N",
INDEX('11.2_Outliers-Collection_cov'!L$5:L$500,MATCH($F418,'11.2_Outliers-Collection_cov'!$F$5:$F$500,0)),""),"")</f>
        <v>UNSD_068</v>
      </c>
      <c r="P418" s="14" t="str">
        <f>IFERROR(IF(INDEX('11.3_Outliers-Plastic'!$N$5:$N$500,MATCH($F418,'11.3_Outliers-Plastic'!$F$5:$F$500,0))&lt;&gt;"N",
INDEX('11.3_Outliers-Plastic'!J$5:J$500,MATCH($F418,'11.3_Outliers-Plastic'!$F$5:$F$500,0)),""),"")</f>
        <v/>
      </c>
      <c r="Q418" s="8" t="str">
        <f>IFERROR(IF(INDEX('11.3_Outliers-Plastic'!$N$5:$N$500,MATCH($F418,'11.3_Outliers-Plastic'!$F$5:$F$500,0))&lt;&gt;"N",
INDEX('11.3_Outliers-Plastic'!K$5:K$500,MATCH($F418,'11.3_Outliers-Plastic'!$F$5:$F$500,0)),""),"")</f>
        <v/>
      </c>
      <c r="R418" s="14" t="str">
        <f>IFERROR(IF(INDEX('11.3_Outliers-Plastic'!$N$5:$N$500,MATCH($F418,'11.3_Outliers-Plastic'!$F$5:$F$500,0))&lt;&gt;"N",
INDEX('11.3_Outliers-Plastic'!L$5:L$500,MATCH($F418,'11.3_Outliers-Plastic'!$F$5:$F$500,0)),""),"")</f>
        <v/>
      </c>
      <c r="S418" s="12"/>
      <c r="T418" s="5"/>
      <c r="U418" s="5" t="s">
        <v>1569</v>
      </c>
      <c r="V418" s="14">
        <f>IFERROR(IF(INDEX('11.5_Outliers-Other_recovery'!$N$5:$N$500,MATCH($F418,'11.5_Outliers-Other_recovery'!$F$5:$F$500,0))&lt;&gt;"N",
INDEX('11.5_Outliers-Other_recovery'!J$5:J$500,MATCH($F418,'11.5_Outliers-Other_recovery'!$F$5:$F$500,0)),""),"")</f>
        <v>0</v>
      </c>
      <c r="W418" s="8">
        <f>IFERROR(IF(INDEX('11.5_Outliers-Other_recovery'!$N$5:$N$500,MATCH($F418,'11.5_Outliers-Other_recovery'!$F$5:$F$500,0))&lt;&gt;"N",
INDEX('11.5_Outliers-Other_recovery'!K$5:K$500,MATCH($F418,'11.5_Outliers-Other_recovery'!$F$5:$F$500,0)),""),"")</f>
        <v>2009</v>
      </c>
      <c r="X418" s="14" t="str">
        <f>IFERROR(IF(INDEX('11.5_Outliers-Other_recovery'!$N$5:$N$500,MATCH($F418,'11.5_Outliers-Other_recovery'!$F$5:$F$500,0))&lt;&gt;"N",
INDEX('11.5_Outliers-Other_recovery'!L$5:L$500,MATCH($F418,'11.5_Outliers-Other_recovery'!$F$5:$F$500,0)),""),"")</f>
        <v>UNSD_068</v>
      </c>
      <c r="Y418" s="14">
        <f>IFERROR(IF(INDEX('11.4_Outliers-Formal_dry_recy'!$N$5:$N$500,MATCH($F418,'11.4_Outliers-Formal_dry_recy'!$F$5:$F$500,0))&lt;&gt;"N",
INDEX('11.4_Outliers-Formal_dry_recy'!J$5:J$500,MATCH($F418,'11.4_Outliers-Formal_dry_recy'!$F$5:$F$500,0)),""),"")</f>
        <v>0</v>
      </c>
      <c r="Z418" s="8">
        <f>IFERROR(IF(INDEX('11.4_Outliers-Formal_dry_recy'!$N$5:$N$500,MATCH($F418,'11.4_Outliers-Formal_dry_recy'!$F$5:$F$500,0))&lt;&gt;"N",
INDEX('11.4_Outliers-Formal_dry_recy'!K$5:K$500,MATCH($F418,'11.4_Outliers-Formal_dry_recy'!$F$5:$F$500,0)),""),"")</f>
        <v>2009</v>
      </c>
      <c r="AA418" s="14" t="str">
        <f>IFERROR(IF(INDEX('11.4_Outliers-Formal_dry_recy'!$N$5:$N$500,MATCH($F418,'11.4_Outliers-Formal_dry_recy'!$F$5:$F$500,0))&lt;&gt;"N",
INDEX('11.4_Outliers-Formal_dry_recy'!L$5:L$500,MATCH($F418,'11.4_Outliers-Formal_dry_recy'!$F$5:$F$500,0)),""),"")</f>
        <v>UNSD_068</v>
      </c>
      <c r="AB418" s="14">
        <f>IFERROR(IF(INDEX('11.6_Outliers-Incineration'!$N$5:$N$500,MATCH($F418,'11.6_Outliers-Incineration'!$F$5:$F$500,0))&lt;&gt;"N",
INDEX('11.6_Outliers-Incineration'!J$5:J$500,MATCH($F418,'11.6_Outliers-Incineration'!$F$5:$F$500,0)),""),"")</f>
        <v>0</v>
      </c>
      <c r="AC418" s="8">
        <f>IFERROR(IF(INDEX('11.6_Outliers-Incineration'!$N$5:$N$500,MATCH($F418,'11.6_Outliers-Incineration'!$F$5:$F$500,0))&lt;&gt;"N",
INDEX('11.6_Outliers-Incineration'!K$5:K$500,MATCH($F418,'11.6_Outliers-Incineration'!$F$5:$F$500,0)),""),"")</f>
        <v>2009</v>
      </c>
      <c r="AD418" s="14" t="str">
        <f>IFERROR(IF(INDEX('11.6_Outliers-Incineration'!$N$5:$N$500,MATCH($F418,'11.6_Outliers-Incineration'!$F$5:$F$500,0))&lt;&gt;"N",
INDEX('11.6_Outliers-Incineration'!L$5:L$500,MATCH($F418,'11.6_Outliers-Incineration'!$F$5:$F$500,0)),""),"")</f>
        <v>UNSD_068</v>
      </c>
      <c r="AE418" s="14">
        <v>100</v>
      </c>
      <c r="AF418" s="8">
        <v>2009</v>
      </c>
      <c r="AG418" s="14" t="s">
        <v>2042</v>
      </c>
      <c r="AI418" s="5"/>
      <c r="AJ418" s="5" t="s">
        <v>1569</v>
      </c>
      <c r="AK418" s="5">
        <f t="shared" si="6"/>
        <v>5</v>
      </c>
    </row>
    <row r="419" spans="1:37" x14ac:dyDescent="0.25">
      <c r="A419" s="5" t="s">
        <v>2043</v>
      </c>
      <c r="B419" s="5" t="s">
        <v>1173</v>
      </c>
      <c r="C419" s="5" t="s">
        <v>1172</v>
      </c>
      <c r="D419" s="5" t="s">
        <v>620</v>
      </c>
      <c r="E419" s="5" t="s">
        <v>2177</v>
      </c>
      <c r="F419" s="5" t="s">
        <v>2263</v>
      </c>
      <c r="G419" s="5">
        <v>2</v>
      </c>
      <c r="H419" s="5">
        <v>1</v>
      </c>
      <c r="J419" s="13">
        <f>IFERROR(IF(INDEX('11.1_Outliers-Generation'!$N$5:$N$500,MATCH($F419,'11.1_Outliers-Generation'!$F$5:$F$500,0))&lt;&gt;"N",
INDEX('11.1_Outliers-Generation'!J$5:J$500,MATCH($F419,'11.1_Outliers-Generation'!$F$5:$F$500,0)),""),"")</f>
        <v>1.1950438072179577</v>
      </c>
      <c r="K419" s="8">
        <f>IFERROR(IF(INDEX('11.1_Outliers-Generation'!$N$5:$N$500,MATCH($F419,'11.1_Outliers-Generation'!$F$5:$F$500,0))&lt;&gt;"N",
INDEX('11.1_Outliers-Generation'!K$5:K$500,MATCH($F419,'11.1_Outliers-Generation'!$F$5:$F$500,0)),""),"")</f>
        <v>2012</v>
      </c>
      <c r="L419" s="13" t="str">
        <f>IFERROR(IF(INDEX('11.1_Outliers-Generation'!$N$5:$N$500,MATCH($F419,'11.1_Outliers-Generation'!$F$5:$F$500,0))&lt;&gt;"N",
INDEX('11.1_Outliers-Generation'!L$5:L$500,MATCH($F419,'11.1_Outliers-Generation'!$F$5:$F$500,0)),""),"")</f>
        <v>UNSD_069</v>
      </c>
      <c r="M419" s="14">
        <f>IFERROR(IF(INDEX('11.2_Outliers-Collection_cov'!$N$5:$N$500,MATCH($F419,'11.2_Outliers-Collection_cov'!$F$5:$F$500,0))&lt;&gt;"N",
INDEX('11.2_Outliers-Collection_cov'!J$5:J$500,MATCH($F419,'11.2_Outliers-Collection_cov'!$F$5:$F$500,0)),""),"")</f>
        <v>95</v>
      </c>
      <c r="N419" s="8">
        <f>IFERROR(IF(INDEX('11.2_Outliers-Collection_cov'!$N$5:$N$500,MATCH($F419,'11.2_Outliers-Collection_cov'!$F$5:$F$500,0))&lt;&gt;"N",
INDEX('11.2_Outliers-Collection_cov'!K$5:K$500,MATCH($F419,'11.2_Outliers-Collection_cov'!$F$5:$F$500,0)),""),"")</f>
        <v>2012</v>
      </c>
      <c r="O419" s="13" t="str">
        <f>IFERROR(IF(INDEX('11.2_Outliers-Collection_cov'!$N$5:$N$500,MATCH($F419,'11.2_Outliers-Collection_cov'!$F$5:$F$500,0))&lt;&gt;"N",
INDEX('11.2_Outliers-Collection_cov'!L$5:L$500,MATCH($F419,'11.2_Outliers-Collection_cov'!$F$5:$F$500,0)),""),"")</f>
        <v>UNSD_069</v>
      </c>
      <c r="P419" s="14" t="str">
        <f>IFERROR(IF(INDEX('11.3_Outliers-Plastic'!$N$5:$N$500,MATCH($F419,'11.3_Outliers-Plastic'!$F$5:$F$500,0))&lt;&gt;"N",
INDEX('11.3_Outliers-Plastic'!J$5:J$500,MATCH($F419,'11.3_Outliers-Plastic'!$F$5:$F$500,0)),""),"")</f>
        <v/>
      </c>
      <c r="Q419" s="8" t="str">
        <f>IFERROR(IF(INDEX('11.3_Outliers-Plastic'!$N$5:$N$500,MATCH($F419,'11.3_Outliers-Plastic'!$F$5:$F$500,0))&lt;&gt;"N",
INDEX('11.3_Outliers-Plastic'!K$5:K$500,MATCH($F419,'11.3_Outliers-Plastic'!$F$5:$F$500,0)),""),"")</f>
        <v/>
      </c>
      <c r="R419" s="14" t="str">
        <f>IFERROR(IF(INDEX('11.3_Outliers-Plastic'!$N$5:$N$500,MATCH($F419,'11.3_Outliers-Plastic'!$F$5:$F$500,0))&lt;&gt;"N",
INDEX('11.3_Outliers-Plastic'!L$5:L$500,MATCH($F419,'11.3_Outliers-Plastic'!$F$5:$F$500,0)),""),"")</f>
        <v/>
      </c>
      <c r="S419" s="12"/>
      <c r="T419" s="5"/>
      <c r="U419" s="5" t="s">
        <v>1569</v>
      </c>
      <c r="V419" s="14">
        <f>IFERROR(IF(INDEX('11.5_Outliers-Other_recovery'!$N$5:$N$500,MATCH($F419,'11.5_Outliers-Other_recovery'!$F$5:$F$500,0))&lt;&gt;"N",
INDEX('11.5_Outliers-Other_recovery'!J$5:J$500,MATCH($F419,'11.5_Outliers-Other_recovery'!$F$5:$F$500,0)),""),"")</f>
        <v>0</v>
      </c>
      <c r="W419" s="8">
        <f>IFERROR(IF(INDEX('11.5_Outliers-Other_recovery'!$N$5:$N$500,MATCH($F419,'11.5_Outliers-Other_recovery'!$F$5:$F$500,0))&lt;&gt;"N",
INDEX('11.5_Outliers-Other_recovery'!K$5:K$500,MATCH($F419,'11.5_Outliers-Other_recovery'!$F$5:$F$500,0)),""),"")</f>
        <v>2012</v>
      </c>
      <c r="X419" s="14" t="str">
        <f>IFERROR(IF(INDEX('11.5_Outliers-Other_recovery'!$N$5:$N$500,MATCH($F419,'11.5_Outliers-Other_recovery'!$F$5:$F$500,0))&lt;&gt;"N",
INDEX('11.5_Outliers-Other_recovery'!L$5:L$500,MATCH($F419,'11.5_Outliers-Other_recovery'!$F$5:$F$500,0)),""),"")</f>
        <v>UNSD_069</v>
      </c>
      <c r="Y419" s="14">
        <f>IFERROR(IF(INDEX('11.4_Outliers-Formal_dry_recy'!$N$5:$N$500,MATCH($F419,'11.4_Outliers-Formal_dry_recy'!$F$5:$F$500,0))&lt;&gt;"N",
INDEX('11.4_Outliers-Formal_dry_recy'!J$5:J$500,MATCH($F419,'11.4_Outliers-Formal_dry_recy'!$F$5:$F$500,0)),""),"")</f>
        <v>0</v>
      </c>
      <c r="Z419" s="8">
        <f>IFERROR(IF(INDEX('11.4_Outliers-Formal_dry_recy'!$N$5:$N$500,MATCH($F419,'11.4_Outliers-Formal_dry_recy'!$F$5:$F$500,0))&lt;&gt;"N",
INDEX('11.4_Outliers-Formal_dry_recy'!K$5:K$500,MATCH($F419,'11.4_Outliers-Formal_dry_recy'!$F$5:$F$500,0)),""),"")</f>
        <v>2012</v>
      </c>
      <c r="AA419" s="14" t="str">
        <f>IFERROR(IF(INDEX('11.4_Outliers-Formal_dry_recy'!$N$5:$N$500,MATCH($F419,'11.4_Outliers-Formal_dry_recy'!$F$5:$F$500,0))&lt;&gt;"N",
INDEX('11.4_Outliers-Formal_dry_recy'!L$5:L$500,MATCH($F419,'11.4_Outliers-Formal_dry_recy'!$F$5:$F$500,0)),""),"")</f>
        <v>UNSD_069</v>
      </c>
      <c r="AB419" s="14">
        <f>IFERROR(IF(INDEX('11.6_Outliers-Incineration'!$N$5:$N$500,MATCH($F419,'11.6_Outliers-Incineration'!$F$5:$F$500,0))&lt;&gt;"N",
INDEX('11.6_Outliers-Incineration'!J$5:J$500,MATCH($F419,'11.6_Outliers-Incineration'!$F$5:$F$500,0)),""),"")</f>
        <v>0</v>
      </c>
      <c r="AC419" s="8">
        <f>IFERROR(IF(INDEX('11.6_Outliers-Incineration'!$N$5:$N$500,MATCH($F419,'11.6_Outliers-Incineration'!$F$5:$F$500,0))&lt;&gt;"N",
INDEX('11.6_Outliers-Incineration'!K$5:K$500,MATCH($F419,'11.6_Outliers-Incineration'!$F$5:$F$500,0)),""),"")</f>
        <v>2012</v>
      </c>
      <c r="AD419" s="14" t="str">
        <f>IFERROR(IF(INDEX('11.6_Outliers-Incineration'!$N$5:$N$500,MATCH($F419,'11.6_Outliers-Incineration'!$F$5:$F$500,0))&lt;&gt;"N",
INDEX('11.6_Outliers-Incineration'!L$5:L$500,MATCH($F419,'11.6_Outliers-Incineration'!$F$5:$F$500,0)),""),"")</f>
        <v>UNSD_069</v>
      </c>
      <c r="AE419" s="14">
        <v>0</v>
      </c>
      <c r="AF419" s="8">
        <v>2012</v>
      </c>
      <c r="AG419" s="14" t="s">
        <v>2043</v>
      </c>
      <c r="AI419" s="5"/>
      <c r="AJ419" s="5" t="s">
        <v>1569</v>
      </c>
      <c r="AK419" s="5">
        <f t="shared" si="6"/>
        <v>6</v>
      </c>
    </row>
    <row r="420" spans="1:37" x14ac:dyDescent="0.25">
      <c r="A420" s="5" t="s">
        <v>2046</v>
      </c>
      <c r="B420" s="5" t="s">
        <v>1525</v>
      </c>
      <c r="C420" s="5" t="s">
        <v>1710</v>
      </c>
      <c r="D420" s="5" t="s">
        <v>620</v>
      </c>
      <c r="E420" s="5" t="s">
        <v>2178</v>
      </c>
      <c r="F420" s="5" t="s">
        <v>3222</v>
      </c>
      <c r="G420" s="5">
        <v>1</v>
      </c>
      <c r="H420" s="5">
        <v>2</v>
      </c>
      <c r="I420" s="5" t="s">
        <v>3221</v>
      </c>
      <c r="J420" s="13" t="str">
        <f>IFERROR(IF(INDEX('11.1_Outliers-Generation'!$N$5:$N$500,MATCH($F420,'11.1_Outliers-Generation'!$F$5:$F$500,0))&lt;&gt;"N",
INDEX('11.1_Outliers-Generation'!J$5:J$500,MATCH($F420,'11.1_Outliers-Generation'!$F$5:$F$500,0)),""),"")</f>
        <v/>
      </c>
      <c r="K420" s="8" t="str">
        <f>IFERROR(IF(INDEX('11.1_Outliers-Generation'!$N$5:$N$500,MATCH($F420,'11.1_Outliers-Generation'!$F$5:$F$500,0))&lt;&gt;"N",
INDEX('11.1_Outliers-Generation'!K$5:K$500,MATCH($F420,'11.1_Outliers-Generation'!$F$5:$F$500,0)),""),"")</f>
        <v/>
      </c>
      <c r="L420" s="13" t="str">
        <f>IFERROR(IF(INDEX('11.1_Outliers-Generation'!$N$5:$N$500,MATCH($F420,'11.1_Outliers-Generation'!$F$5:$F$500,0))&lt;&gt;"N",
INDEX('11.1_Outliers-Generation'!L$5:L$500,MATCH($F420,'11.1_Outliers-Generation'!$F$5:$F$500,0)),""),"")</f>
        <v/>
      </c>
      <c r="M420" s="14">
        <f>IFERROR(IF(INDEX('11.2_Outliers-Collection_cov'!$N$5:$N$500,MATCH($F420,'11.2_Outliers-Collection_cov'!$F$5:$F$500,0))&lt;&gt;"N",
INDEX('11.2_Outliers-Collection_cov'!J$5:J$500,MATCH($F420,'11.2_Outliers-Collection_cov'!$F$5:$F$500,0)),""),"")</f>
        <v>95</v>
      </c>
      <c r="N420" s="8">
        <f>IFERROR(IF(INDEX('11.2_Outliers-Collection_cov'!$N$5:$N$500,MATCH($F420,'11.2_Outliers-Collection_cov'!$F$5:$F$500,0))&lt;&gt;"N",
INDEX('11.2_Outliers-Collection_cov'!K$5:K$500,MATCH($F420,'11.2_Outliers-Collection_cov'!$F$5:$F$500,0)),""),"")</f>
        <v>2009</v>
      </c>
      <c r="O420" s="13" t="str">
        <f>IFERROR(IF(INDEX('11.2_Outliers-Collection_cov'!$N$5:$N$500,MATCH($F420,'11.2_Outliers-Collection_cov'!$F$5:$F$500,0))&lt;&gt;"N",
INDEX('11.2_Outliers-Collection_cov'!L$5:L$500,MATCH($F420,'11.2_Outliers-Collection_cov'!$F$5:$F$500,0)),""),"")</f>
        <v>UNSD_072</v>
      </c>
      <c r="P420" s="14" t="str">
        <f>IFERROR(IF(INDEX('11.3_Outliers-Plastic'!$N$5:$N$500,MATCH($F420,'11.3_Outliers-Plastic'!$F$5:$F$500,0))&lt;&gt;"N",
INDEX('11.3_Outliers-Plastic'!J$5:J$500,MATCH($F420,'11.3_Outliers-Plastic'!$F$5:$F$500,0)),""),"")</f>
        <v/>
      </c>
      <c r="Q420" s="8" t="str">
        <f>IFERROR(IF(INDEX('11.3_Outliers-Plastic'!$N$5:$N$500,MATCH($F420,'11.3_Outliers-Plastic'!$F$5:$F$500,0))&lt;&gt;"N",
INDEX('11.3_Outliers-Plastic'!K$5:K$500,MATCH($F420,'11.3_Outliers-Plastic'!$F$5:$F$500,0)),""),"")</f>
        <v/>
      </c>
      <c r="R420" s="14" t="str">
        <f>IFERROR(IF(INDEX('11.3_Outliers-Plastic'!$N$5:$N$500,MATCH($F420,'11.3_Outliers-Plastic'!$F$5:$F$500,0))&lt;&gt;"N",
INDEX('11.3_Outliers-Plastic'!L$5:L$500,MATCH($F420,'11.3_Outliers-Plastic'!$F$5:$F$500,0)),""),"")</f>
        <v/>
      </c>
      <c r="S420" s="12"/>
      <c r="T420" s="5"/>
      <c r="U420" s="5" t="s">
        <v>1569</v>
      </c>
      <c r="V420" s="14">
        <f>IFERROR(IF(INDEX('11.5_Outliers-Other_recovery'!$N$5:$N$500,MATCH($F420,'11.5_Outliers-Other_recovery'!$F$5:$F$500,0))&lt;&gt;"N",
INDEX('11.5_Outliers-Other_recovery'!J$5:J$500,MATCH($F420,'11.5_Outliers-Other_recovery'!$F$5:$F$500,0)),""),"")</f>
        <v>0</v>
      </c>
      <c r="W420" s="8">
        <f>IFERROR(IF(INDEX('11.5_Outliers-Other_recovery'!$N$5:$N$500,MATCH($F420,'11.5_Outliers-Other_recovery'!$F$5:$F$500,0))&lt;&gt;"N",
INDEX('11.5_Outliers-Other_recovery'!K$5:K$500,MATCH($F420,'11.5_Outliers-Other_recovery'!$F$5:$F$500,0)),""),"")</f>
        <v>2009</v>
      </c>
      <c r="X420" s="14" t="str">
        <f>IFERROR(IF(INDEX('11.5_Outliers-Other_recovery'!$N$5:$N$500,MATCH($F420,'11.5_Outliers-Other_recovery'!$F$5:$F$500,0))&lt;&gt;"N",
INDEX('11.5_Outliers-Other_recovery'!L$5:L$500,MATCH($F420,'11.5_Outliers-Other_recovery'!$F$5:$F$500,0)),""),"")</f>
        <v>UNSD_072</v>
      </c>
      <c r="Y420" s="14">
        <f>IFERROR(IF(INDEX('11.4_Outliers-Formal_dry_recy'!$N$5:$N$500,MATCH($F420,'11.4_Outliers-Formal_dry_recy'!$F$5:$F$500,0))&lt;&gt;"N",
INDEX('11.4_Outliers-Formal_dry_recy'!J$5:J$500,MATCH($F420,'11.4_Outliers-Formal_dry_recy'!$F$5:$F$500,0)),""),"")</f>
        <v>0</v>
      </c>
      <c r="Z420" s="8">
        <f>IFERROR(IF(INDEX('11.4_Outliers-Formal_dry_recy'!$N$5:$N$500,MATCH($F420,'11.4_Outliers-Formal_dry_recy'!$F$5:$F$500,0))&lt;&gt;"N",
INDEX('11.4_Outliers-Formal_dry_recy'!K$5:K$500,MATCH($F420,'11.4_Outliers-Formal_dry_recy'!$F$5:$F$500,0)),""),"")</f>
        <v>2009</v>
      </c>
      <c r="AA420" s="14" t="str">
        <f>IFERROR(IF(INDEX('11.4_Outliers-Formal_dry_recy'!$N$5:$N$500,MATCH($F420,'11.4_Outliers-Formal_dry_recy'!$F$5:$F$500,0))&lt;&gt;"N",
INDEX('11.4_Outliers-Formal_dry_recy'!L$5:L$500,MATCH($F420,'11.4_Outliers-Formal_dry_recy'!$F$5:$F$500,0)),""),"")</f>
        <v>UNSD_072</v>
      </c>
      <c r="AB420" s="14">
        <f>IFERROR(IF(INDEX('11.6_Outliers-Incineration'!$N$5:$N$500,MATCH($F420,'11.6_Outliers-Incineration'!$F$5:$F$500,0))&lt;&gt;"N",
INDEX('11.6_Outliers-Incineration'!J$5:J$500,MATCH($F420,'11.6_Outliers-Incineration'!$F$5:$F$500,0)),""),"")</f>
        <v>0</v>
      </c>
      <c r="AC420" s="8">
        <f>IFERROR(IF(INDEX('11.6_Outliers-Incineration'!$N$5:$N$500,MATCH($F420,'11.6_Outliers-Incineration'!$F$5:$F$500,0))&lt;&gt;"N",
INDEX('11.6_Outliers-Incineration'!K$5:K$500,MATCH($F420,'11.6_Outliers-Incineration'!$F$5:$F$500,0)),""),"")</f>
        <v>2009</v>
      </c>
      <c r="AD420" s="14" t="str">
        <f>IFERROR(IF(INDEX('11.6_Outliers-Incineration'!$N$5:$N$500,MATCH($F420,'11.6_Outliers-Incineration'!$F$5:$F$500,0))&lt;&gt;"N",
INDEX('11.6_Outliers-Incineration'!L$5:L$500,MATCH($F420,'11.6_Outliers-Incineration'!$F$5:$F$500,0)),""),"")</f>
        <v>UNSD_072</v>
      </c>
      <c r="AE420" s="14">
        <v>100</v>
      </c>
      <c r="AF420" s="8">
        <v>2009</v>
      </c>
      <c r="AG420" s="14" t="s">
        <v>2046</v>
      </c>
      <c r="AI420" s="5"/>
      <c r="AJ420" s="5" t="s">
        <v>1569</v>
      </c>
      <c r="AK420" s="5">
        <f t="shared" si="6"/>
        <v>5</v>
      </c>
    </row>
    <row r="421" spans="1:37" x14ac:dyDescent="0.25">
      <c r="A421" s="5" t="s">
        <v>2047</v>
      </c>
      <c r="B421" s="5" t="s">
        <v>1629</v>
      </c>
      <c r="C421" s="5" t="s">
        <v>1183</v>
      </c>
      <c r="D421" s="5" t="s">
        <v>1038</v>
      </c>
      <c r="E421" s="5" t="s">
        <v>2179</v>
      </c>
      <c r="F421" s="5" t="s">
        <v>2264</v>
      </c>
      <c r="G421" s="5">
        <v>2</v>
      </c>
      <c r="H421" s="5">
        <v>2</v>
      </c>
      <c r="I421" s="5" t="s">
        <v>2358</v>
      </c>
      <c r="J421" s="13">
        <f>IFERROR(IF(INDEX('11.1_Outliers-Generation'!$N$5:$N$500,MATCH($F421,'11.1_Outliers-Generation'!$F$5:$F$500,0))&lt;&gt;"N",
INDEX('11.1_Outliers-Generation'!J$5:J$500,MATCH($F421,'11.1_Outliers-Generation'!$F$5:$F$500,0)),""),"")</f>
        <v>0.72071527926984735</v>
      </c>
      <c r="K421" s="8">
        <f>IFERROR(IF(INDEX('11.1_Outliers-Generation'!$N$5:$N$500,MATCH($F421,'11.1_Outliers-Generation'!$F$5:$F$500,0))&lt;&gt;"N",
INDEX('11.1_Outliers-Generation'!K$5:K$500,MATCH($F421,'11.1_Outliers-Generation'!$F$5:$F$500,0)),""),"")</f>
        <v>2017</v>
      </c>
      <c r="L421" s="13" t="str">
        <f>IFERROR(IF(INDEX('11.1_Outliers-Generation'!$N$5:$N$500,MATCH($F421,'11.1_Outliers-Generation'!$F$5:$F$500,0))&lt;&gt;"N",
INDEX('11.1_Outliers-Generation'!L$5:L$500,MATCH($F421,'11.1_Outliers-Generation'!$F$5:$F$500,0)),""),"")</f>
        <v>UNSD_073</v>
      </c>
      <c r="M421" s="14">
        <f>IFERROR(IF(INDEX('11.2_Outliers-Collection_cov'!$N$5:$N$500,MATCH($F421,'11.2_Outliers-Collection_cov'!$F$5:$F$500,0))&lt;&gt;"N",
INDEX('11.2_Outliers-Collection_cov'!J$5:J$500,MATCH($F421,'11.2_Outliers-Collection_cov'!$F$5:$F$500,0)),""),"")</f>
        <v>100</v>
      </c>
      <c r="N421" s="8">
        <f>IFERROR(IF(INDEX('11.2_Outliers-Collection_cov'!$N$5:$N$500,MATCH($F421,'11.2_Outliers-Collection_cov'!$F$5:$F$500,0))&lt;&gt;"N",
INDEX('11.2_Outliers-Collection_cov'!K$5:K$500,MATCH($F421,'11.2_Outliers-Collection_cov'!$F$5:$F$500,0)),""),"")</f>
        <v>2017</v>
      </c>
      <c r="O421" s="13" t="str">
        <f>IFERROR(IF(INDEX('11.2_Outliers-Collection_cov'!$N$5:$N$500,MATCH($F421,'11.2_Outliers-Collection_cov'!$F$5:$F$500,0))&lt;&gt;"N",
INDEX('11.2_Outliers-Collection_cov'!L$5:L$500,MATCH($F421,'11.2_Outliers-Collection_cov'!$F$5:$F$500,0)),""),"")</f>
        <v>UNSD_073</v>
      </c>
      <c r="P421" s="14" t="str">
        <f>IFERROR(IF(INDEX('11.3_Outliers-Plastic'!$N$5:$N$500,MATCH($F421,'11.3_Outliers-Plastic'!$F$5:$F$500,0))&lt;&gt;"N",
INDEX('11.3_Outliers-Plastic'!J$5:J$500,MATCH($F421,'11.3_Outliers-Plastic'!$F$5:$F$500,0)),""),"")</f>
        <v/>
      </c>
      <c r="Q421" s="8" t="str">
        <f>IFERROR(IF(INDEX('11.3_Outliers-Plastic'!$N$5:$N$500,MATCH($F421,'11.3_Outliers-Plastic'!$F$5:$F$500,0))&lt;&gt;"N",
INDEX('11.3_Outliers-Plastic'!K$5:K$500,MATCH($F421,'11.3_Outliers-Plastic'!$F$5:$F$500,0)),""),"")</f>
        <v/>
      </c>
      <c r="R421" s="14" t="str">
        <f>IFERROR(IF(INDEX('11.3_Outliers-Plastic'!$N$5:$N$500,MATCH($F421,'11.3_Outliers-Plastic'!$F$5:$F$500,0))&lt;&gt;"N",
INDEX('11.3_Outliers-Plastic'!L$5:L$500,MATCH($F421,'11.3_Outliers-Plastic'!$F$5:$F$500,0)),""),"")</f>
        <v/>
      </c>
      <c r="S421" s="12"/>
      <c r="T421" s="5"/>
      <c r="U421" s="5" t="s">
        <v>1569</v>
      </c>
      <c r="V421" s="14">
        <f>IFERROR(IF(INDEX('11.5_Outliers-Other_recovery'!$N$5:$N$500,MATCH($F421,'11.5_Outliers-Other_recovery'!$F$5:$F$500,0))&lt;&gt;"N",
INDEX('11.5_Outliers-Other_recovery'!J$5:J$500,MATCH($F421,'11.5_Outliers-Other_recovery'!$F$5:$F$500,0)),""),"")</f>
        <v>0</v>
      </c>
      <c r="W421" s="8">
        <f>IFERROR(IF(INDEX('11.5_Outliers-Other_recovery'!$N$5:$N$500,MATCH($F421,'11.5_Outliers-Other_recovery'!$F$5:$F$500,0))&lt;&gt;"N",
INDEX('11.5_Outliers-Other_recovery'!K$5:K$500,MATCH($F421,'11.5_Outliers-Other_recovery'!$F$5:$F$500,0)),""),"")</f>
        <v>2017</v>
      </c>
      <c r="X421" s="14" t="str">
        <f>IFERROR(IF(INDEX('11.5_Outliers-Other_recovery'!$N$5:$N$500,MATCH($F421,'11.5_Outliers-Other_recovery'!$F$5:$F$500,0))&lt;&gt;"N",
INDEX('11.5_Outliers-Other_recovery'!L$5:L$500,MATCH($F421,'11.5_Outliers-Other_recovery'!$F$5:$F$500,0)),""),"")</f>
        <v>UNSD_073</v>
      </c>
      <c r="Y421" s="14" t="str">
        <f>IFERROR(IF(INDEX('11.4_Outliers-Formal_dry_recy'!$N$5:$N$500,MATCH($F421,'11.4_Outliers-Formal_dry_recy'!$F$5:$F$500,0))&lt;&gt;"N",
INDEX('11.4_Outliers-Formal_dry_recy'!J$5:J$500,MATCH($F421,'11.4_Outliers-Formal_dry_recy'!$F$5:$F$500,0)),""),"")</f>
        <v/>
      </c>
      <c r="Z421" s="8" t="str">
        <f>IFERROR(IF(INDEX('11.4_Outliers-Formal_dry_recy'!$N$5:$N$500,MATCH($F421,'11.4_Outliers-Formal_dry_recy'!$F$5:$F$500,0))&lt;&gt;"N",
INDEX('11.4_Outliers-Formal_dry_recy'!K$5:K$500,MATCH($F421,'11.4_Outliers-Formal_dry_recy'!$F$5:$F$500,0)),""),"")</f>
        <v/>
      </c>
      <c r="AA421" s="14" t="str">
        <f>IFERROR(IF(INDEX('11.4_Outliers-Formal_dry_recy'!$N$5:$N$500,MATCH($F421,'11.4_Outliers-Formal_dry_recy'!$F$5:$F$500,0))&lt;&gt;"N",
INDEX('11.4_Outliers-Formal_dry_recy'!L$5:L$500,MATCH($F421,'11.4_Outliers-Formal_dry_recy'!$F$5:$F$500,0)),""),"")</f>
        <v/>
      </c>
      <c r="AB421" s="14">
        <f>IFERROR(IF(INDEX('11.6_Outliers-Incineration'!$N$5:$N$500,MATCH($F421,'11.6_Outliers-Incineration'!$F$5:$F$500,0))&lt;&gt;"N",
INDEX('11.6_Outliers-Incineration'!J$5:J$500,MATCH($F421,'11.6_Outliers-Incineration'!$F$5:$F$500,0)),""),"")</f>
        <v>0</v>
      </c>
      <c r="AC421" s="8">
        <f>IFERROR(IF(INDEX('11.6_Outliers-Incineration'!$N$5:$N$500,MATCH($F421,'11.6_Outliers-Incineration'!$F$5:$F$500,0))&lt;&gt;"N",
INDEX('11.6_Outliers-Incineration'!K$5:K$500,MATCH($F421,'11.6_Outliers-Incineration'!$F$5:$F$500,0)),""),"")</f>
        <v>2017</v>
      </c>
      <c r="AD421" s="14" t="str">
        <f>IFERROR(IF(INDEX('11.6_Outliers-Incineration'!$N$5:$N$500,MATCH($F421,'11.6_Outliers-Incineration'!$F$5:$F$500,0))&lt;&gt;"N",
INDEX('11.6_Outliers-Incineration'!L$5:L$500,MATCH($F421,'11.6_Outliers-Incineration'!$F$5:$F$500,0)),""),"")</f>
        <v>UNSD_073</v>
      </c>
      <c r="AE421" s="14" t="s">
        <v>1569</v>
      </c>
      <c r="AF421" s="8" t="s">
        <v>1569</v>
      </c>
      <c r="AG421" s="14" t="s">
        <v>1569</v>
      </c>
      <c r="AI421" s="5"/>
      <c r="AJ421" s="5" t="s">
        <v>1569</v>
      </c>
      <c r="AK421" s="5">
        <f t="shared" si="6"/>
        <v>4</v>
      </c>
    </row>
    <row r="422" spans="1:37" x14ac:dyDescent="0.25">
      <c r="A422" s="5" t="s">
        <v>2049</v>
      </c>
      <c r="B422" s="5" t="s">
        <v>1629</v>
      </c>
      <c r="C422" s="5" t="s">
        <v>1183</v>
      </c>
      <c r="D422" s="5" t="s">
        <v>1038</v>
      </c>
      <c r="E422" s="5" t="s">
        <v>2180</v>
      </c>
      <c r="F422" s="5" t="s">
        <v>2265</v>
      </c>
      <c r="G422" s="5">
        <v>2</v>
      </c>
      <c r="H422" s="5">
        <v>1</v>
      </c>
      <c r="I422" s="5" t="s">
        <v>2360</v>
      </c>
      <c r="J422" s="13">
        <f>IFERROR(IF(INDEX('11.1_Outliers-Generation'!$N$5:$N$500,MATCH($F422,'11.1_Outliers-Generation'!$F$5:$F$500,0))&lt;&gt;"N",
INDEX('11.1_Outliers-Generation'!J$5:J$500,MATCH($F422,'11.1_Outliers-Generation'!$F$5:$F$500,0)),""),"")</f>
        <v>0.78805602585808843</v>
      </c>
      <c r="K422" s="8">
        <f>IFERROR(IF(INDEX('11.1_Outliers-Generation'!$N$5:$N$500,MATCH($F422,'11.1_Outliers-Generation'!$F$5:$F$500,0))&lt;&gt;"N",
INDEX('11.1_Outliers-Generation'!K$5:K$500,MATCH($F422,'11.1_Outliers-Generation'!$F$5:$F$500,0)),""),"")</f>
        <v>2017</v>
      </c>
      <c r="L422" s="13" t="str">
        <f>IFERROR(IF(INDEX('11.1_Outliers-Generation'!$N$5:$N$500,MATCH($F422,'11.1_Outliers-Generation'!$F$5:$F$500,0))&lt;&gt;"N",
INDEX('11.1_Outliers-Generation'!L$5:L$500,MATCH($F422,'11.1_Outliers-Generation'!$F$5:$F$500,0)),""),"")</f>
        <v>UNSD_075</v>
      </c>
      <c r="M422" s="14">
        <f>IFERROR(IF(INDEX('11.2_Outliers-Collection_cov'!$N$5:$N$500,MATCH($F422,'11.2_Outliers-Collection_cov'!$F$5:$F$500,0))&lt;&gt;"N",
INDEX('11.2_Outliers-Collection_cov'!J$5:J$500,MATCH($F422,'11.2_Outliers-Collection_cov'!$F$5:$F$500,0)),""),"")</f>
        <v>100</v>
      </c>
      <c r="N422" s="8">
        <f>IFERROR(IF(INDEX('11.2_Outliers-Collection_cov'!$N$5:$N$500,MATCH($F422,'11.2_Outliers-Collection_cov'!$F$5:$F$500,0))&lt;&gt;"N",
INDEX('11.2_Outliers-Collection_cov'!K$5:K$500,MATCH($F422,'11.2_Outliers-Collection_cov'!$F$5:$F$500,0)),""),"")</f>
        <v>2017</v>
      </c>
      <c r="O422" s="13" t="str">
        <f>IFERROR(IF(INDEX('11.2_Outliers-Collection_cov'!$N$5:$N$500,MATCH($F422,'11.2_Outliers-Collection_cov'!$F$5:$F$500,0))&lt;&gt;"N",
INDEX('11.2_Outliers-Collection_cov'!L$5:L$500,MATCH($F422,'11.2_Outliers-Collection_cov'!$F$5:$F$500,0)),""),"")</f>
        <v>UNSD_075</v>
      </c>
      <c r="P422" s="14" t="str">
        <f>IFERROR(IF(INDEX('11.3_Outliers-Plastic'!$N$5:$N$500,MATCH($F422,'11.3_Outliers-Plastic'!$F$5:$F$500,0))&lt;&gt;"N",
INDEX('11.3_Outliers-Plastic'!J$5:J$500,MATCH($F422,'11.3_Outliers-Plastic'!$F$5:$F$500,0)),""),"")</f>
        <v/>
      </c>
      <c r="Q422" s="8" t="str">
        <f>IFERROR(IF(INDEX('11.3_Outliers-Plastic'!$N$5:$N$500,MATCH($F422,'11.3_Outliers-Plastic'!$F$5:$F$500,0))&lt;&gt;"N",
INDEX('11.3_Outliers-Plastic'!K$5:K$500,MATCH($F422,'11.3_Outliers-Plastic'!$F$5:$F$500,0)),""),"")</f>
        <v/>
      </c>
      <c r="R422" s="14" t="str">
        <f>IFERROR(IF(INDEX('11.3_Outliers-Plastic'!$N$5:$N$500,MATCH($F422,'11.3_Outliers-Plastic'!$F$5:$F$500,0))&lt;&gt;"N",
INDEX('11.3_Outliers-Plastic'!L$5:L$500,MATCH($F422,'11.3_Outliers-Plastic'!$F$5:$F$500,0)),""),"")</f>
        <v/>
      </c>
      <c r="S422" s="12"/>
      <c r="T422" s="5"/>
      <c r="U422" s="5" t="s">
        <v>1569</v>
      </c>
      <c r="V422" s="14">
        <f>IFERROR(IF(INDEX('11.5_Outliers-Other_recovery'!$N$5:$N$500,MATCH($F422,'11.5_Outliers-Other_recovery'!$F$5:$F$500,0))&lt;&gt;"N",
INDEX('11.5_Outliers-Other_recovery'!J$5:J$500,MATCH($F422,'11.5_Outliers-Other_recovery'!$F$5:$F$500,0)),""),"")</f>
        <v>13.444108761329304</v>
      </c>
      <c r="W422" s="8">
        <f>IFERROR(IF(INDEX('11.5_Outliers-Other_recovery'!$N$5:$N$500,MATCH($F422,'11.5_Outliers-Other_recovery'!$F$5:$F$500,0))&lt;&gt;"N",
INDEX('11.5_Outliers-Other_recovery'!K$5:K$500,MATCH($F422,'11.5_Outliers-Other_recovery'!$F$5:$F$500,0)),""),"")</f>
        <v>2017</v>
      </c>
      <c r="X422" s="14" t="str">
        <f>IFERROR(IF(INDEX('11.5_Outliers-Other_recovery'!$N$5:$N$500,MATCH($F422,'11.5_Outliers-Other_recovery'!$F$5:$F$500,0))&lt;&gt;"N",
INDEX('11.5_Outliers-Other_recovery'!L$5:L$500,MATCH($F422,'11.5_Outliers-Other_recovery'!$F$5:$F$500,0)),""),"")</f>
        <v>UNSD_075</v>
      </c>
      <c r="Y422" s="14">
        <f>IFERROR(IF(INDEX('11.4_Outliers-Formal_dry_recy'!$N$5:$N$500,MATCH($F422,'11.4_Outliers-Formal_dry_recy'!$F$5:$F$500,0))&lt;&gt;"N",
INDEX('11.4_Outliers-Formal_dry_recy'!J$5:J$500,MATCH($F422,'11.4_Outliers-Formal_dry_recy'!$F$5:$F$500,0)),""),"")</f>
        <v>0</v>
      </c>
      <c r="Z422" s="8">
        <f>IFERROR(IF(INDEX('11.4_Outliers-Formal_dry_recy'!$N$5:$N$500,MATCH($F422,'11.4_Outliers-Formal_dry_recy'!$F$5:$F$500,0))&lt;&gt;"N",
INDEX('11.4_Outliers-Formal_dry_recy'!K$5:K$500,MATCH($F422,'11.4_Outliers-Formal_dry_recy'!$F$5:$F$500,0)),""),"")</f>
        <v>2017</v>
      </c>
      <c r="AA422" s="14" t="str">
        <f>IFERROR(IF(INDEX('11.4_Outliers-Formal_dry_recy'!$N$5:$N$500,MATCH($F422,'11.4_Outliers-Formal_dry_recy'!$F$5:$F$500,0))&lt;&gt;"N",
INDEX('11.4_Outliers-Formal_dry_recy'!L$5:L$500,MATCH($F422,'11.4_Outliers-Formal_dry_recy'!$F$5:$F$500,0)),""),"")</f>
        <v>UNSD_075</v>
      </c>
      <c r="AB422" s="14">
        <f>IFERROR(IF(INDEX('11.6_Outliers-Incineration'!$N$5:$N$500,MATCH($F422,'11.6_Outliers-Incineration'!$F$5:$F$500,0))&lt;&gt;"N",
INDEX('11.6_Outliers-Incineration'!J$5:J$500,MATCH($F422,'11.6_Outliers-Incineration'!$F$5:$F$500,0)),""),"")</f>
        <v>0</v>
      </c>
      <c r="AC422" s="8">
        <f>IFERROR(IF(INDEX('11.6_Outliers-Incineration'!$N$5:$N$500,MATCH($F422,'11.6_Outliers-Incineration'!$F$5:$F$500,0))&lt;&gt;"N",
INDEX('11.6_Outliers-Incineration'!K$5:K$500,MATCH($F422,'11.6_Outliers-Incineration'!$F$5:$F$500,0)),""),"")</f>
        <v>2017</v>
      </c>
      <c r="AD422" s="14" t="str">
        <f>IFERROR(IF(INDEX('11.6_Outliers-Incineration'!$N$5:$N$500,MATCH($F422,'11.6_Outliers-Incineration'!$F$5:$F$500,0))&lt;&gt;"N",
INDEX('11.6_Outliers-Incineration'!L$5:L$500,MATCH($F422,'11.6_Outliers-Incineration'!$F$5:$F$500,0)),""),"")</f>
        <v>UNSD_075</v>
      </c>
      <c r="AE422" s="14">
        <v>100</v>
      </c>
      <c r="AF422" s="8">
        <v>2017</v>
      </c>
      <c r="AG422" s="14" t="s">
        <v>2049</v>
      </c>
      <c r="AI422" s="5"/>
      <c r="AJ422" s="5" t="s">
        <v>1569</v>
      </c>
      <c r="AK422" s="5">
        <f t="shared" si="6"/>
        <v>6</v>
      </c>
    </row>
    <row r="423" spans="1:37" x14ac:dyDescent="0.25">
      <c r="A423" s="5" t="s">
        <v>2050</v>
      </c>
      <c r="B423" s="5" t="s">
        <v>1629</v>
      </c>
      <c r="C423" s="5" t="s">
        <v>1183</v>
      </c>
      <c r="D423" s="5" t="s">
        <v>1038</v>
      </c>
      <c r="E423" s="5" t="s">
        <v>2181</v>
      </c>
      <c r="F423" s="5" t="s">
        <v>2266</v>
      </c>
      <c r="G423" s="5">
        <v>2</v>
      </c>
      <c r="H423" s="5">
        <v>2</v>
      </c>
      <c r="I423" s="5" t="s">
        <v>2361</v>
      </c>
      <c r="J423" s="13">
        <f>IFERROR(IF(INDEX('11.1_Outliers-Generation'!$N$5:$N$500,MATCH($F423,'11.1_Outliers-Generation'!$F$5:$F$500,0))&lt;&gt;"N",
INDEX('11.1_Outliers-Generation'!J$5:J$500,MATCH($F423,'11.1_Outliers-Generation'!$F$5:$F$500,0)),""),"")</f>
        <v>0.63337036864550555</v>
      </c>
      <c r="K423" s="8">
        <f>IFERROR(IF(INDEX('11.1_Outliers-Generation'!$N$5:$N$500,MATCH($F423,'11.1_Outliers-Generation'!$F$5:$F$500,0))&lt;&gt;"N",
INDEX('11.1_Outliers-Generation'!K$5:K$500,MATCH($F423,'11.1_Outliers-Generation'!$F$5:$F$500,0)),""),"")</f>
        <v>2017</v>
      </c>
      <c r="L423" s="13" t="str">
        <f>IFERROR(IF(INDEX('11.1_Outliers-Generation'!$N$5:$N$500,MATCH($F423,'11.1_Outliers-Generation'!$F$5:$F$500,0))&lt;&gt;"N",
INDEX('11.1_Outliers-Generation'!L$5:L$500,MATCH($F423,'11.1_Outliers-Generation'!$F$5:$F$500,0)),""),"")</f>
        <v>UNSD_076</v>
      </c>
      <c r="M423" s="14">
        <f>IFERROR(IF(INDEX('11.2_Outliers-Collection_cov'!$N$5:$N$500,MATCH($F423,'11.2_Outliers-Collection_cov'!$F$5:$F$500,0))&lt;&gt;"N",
INDEX('11.2_Outliers-Collection_cov'!J$5:J$500,MATCH($F423,'11.2_Outliers-Collection_cov'!$F$5:$F$500,0)),""),"")</f>
        <v>100</v>
      </c>
      <c r="N423" s="8">
        <f>IFERROR(IF(INDEX('11.2_Outliers-Collection_cov'!$N$5:$N$500,MATCH($F423,'11.2_Outliers-Collection_cov'!$F$5:$F$500,0))&lt;&gt;"N",
INDEX('11.2_Outliers-Collection_cov'!K$5:K$500,MATCH($F423,'11.2_Outliers-Collection_cov'!$F$5:$F$500,0)),""),"")</f>
        <v>2017</v>
      </c>
      <c r="O423" s="13" t="str">
        <f>IFERROR(IF(INDEX('11.2_Outliers-Collection_cov'!$N$5:$N$500,MATCH($F423,'11.2_Outliers-Collection_cov'!$F$5:$F$500,0))&lt;&gt;"N",
INDEX('11.2_Outliers-Collection_cov'!L$5:L$500,MATCH($F423,'11.2_Outliers-Collection_cov'!$F$5:$F$500,0)),""),"")</f>
        <v>UNSD_076</v>
      </c>
      <c r="P423" s="14" t="str">
        <f>IFERROR(IF(INDEX('11.3_Outliers-Plastic'!$N$5:$N$500,MATCH($F423,'11.3_Outliers-Plastic'!$F$5:$F$500,0))&lt;&gt;"N",
INDEX('11.3_Outliers-Plastic'!J$5:J$500,MATCH($F423,'11.3_Outliers-Plastic'!$F$5:$F$500,0)),""),"")</f>
        <v/>
      </c>
      <c r="Q423" s="8" t="str">
        <f>IFERROR(IF(INDEX('11.3_Outliers-Plastic'!$N$5:$N$500,MATCH($F423,'11.3_Outliers-Plastic'!$F$5:$F$500,0))&lt;&gt;"N",
INDEX('11.3_Outliers-Plastic'!K$5:K$500,MATCH($F423,'11.3_Outliers-Plastic'!$F$5:$F$500,0)),""),"")</f>
        <v/>
      </c>
      <c r="R423" s="14" t="str">
        <f>IFERROR(IF(INDEX('11.3_Outliers-Plastic'!$N$5:$N$500,MATCH($F423,'11.3_Outliers-Plastic'!$F$5:$F$500,0))&lt;&gt;"N",
INDEX('11.3_Outliers-Plastic'!L$5:L$500,MATCH($F423,'11.3_Outliers-Plastic'!$F$5:$F$500,0)),""),"")</f>
        <v/>
      </c>
      <c r="S423" s="12"/>
      <c r="T423" s="5"/>
      <c r="U423" s="5" t="s">
        <v>1569</v>
      </c>
      <c r="V423" s="14">
        <f>IFERROR(IF(INDEX('11.5_Outliers-Other_recovery'!$N$5:$N$500,MATCH($F423,'11.5_Outliers-Other_recovery'!$F$5:$F$500,0))&lt;&gt;"N",
INDEX('11.5_Outliers-Other_recovery'!J$5:J$500,MATCH($F423,'11.5_Outliers-Other_recovery'!$F$5:$F$500,0)),""),"")</f>
        <v>30.882352941176471</v>
      </c>
      <c r="W423" s="8">
        <f>IFERROR(IF(INDEX('11.5_Outliers-Other_recovery'!$N$5:$N$500,MATCH($F423,'11.5_Outliers-Other_recovery'!$F$5:$F$500,0))&lt;&gt;"N",
INDEX('11.5_Outliers-Other_recovery'!K$5:K$500,MATCH($F423,'11.5_Outliers-Other_recovery'!$F$5:$F$500,0)),""),"")</f>
        <v>2017</v>
      </c>
      <c r="X423" s="14" t="str">
        <f>IFERROR(IF(INDEX('11.5_Outliers-Other_recovery'!$N$5:$N$500,MATCH($F423,'11.5_Outliers-Other_recovery'!$F$5:$F$500,0))&lt;&gt;"N",
INDEX('11.5_Outliers-Other_recovery'!L$5:L$500,MATCH($F423,'11.5_Outliers-Other_recovery'!$F$5:$F$500,0)),""),"")</f>
        <v>UNSD_076</v>
      </c>
      <c r="Y423" s="14">
        <f>IFERROR(IF(INDEX('11.4_Outliers-Formal_dry_recy'!$N$5:$N$500,MATCH($F423,'11.4_Outliers-Formal_dry_recy'!$F$5:$F$500,0))&lt;&gt;"N",
INDEX('11.4_Outliers-Formal_dry_recy'!J$5:J$500,MATCH($F423,'11.4_Outliers-Formal_dry_recy'!$F$5:$F$500,0)),""),"")</f>
        <v>6.7226890756302522</v>
      </c>
      <c r="Z423" s="8">
        <f>IFERROR(IF(INDEX('11.4_Outliers-Formal_dry_recy'!$N$5:$N$500,MATCH($F423,'11.4_Outliers-Formal_dry_recy'!$F$5:$F$500,0))&lt;&gt;"N",
INDEX('11.4_Outliers-Formal_dry_recy'!K$5:K$500,MATCH($F423,'11.4_Outliers-Formal_dry_recy'!$F$5:$F$500,0)),""),"")</f>
        <v>2017</v>
      </c>
      <c r="AA423" s="14" t="str">
        <f>IFERROR(IF(INDEX('11.4_Outliers-Formal_dry_recy'!$N$5:$N$500,MATCH($F423,'11.4_Outliers-Formal_dry_recy'!$F$5:$F$500,0))&lt;&gt;"N",
INDEX('11.4_Outliers-Formal_dry_recy'!L$5:L$500,MATCH($F423,'11.4_Outliers-Formal_dry_recy'!$F$5:$F$500,0)),""),"")</f>
        <v>UNSD_076</v>
      </c>
      <c r="AB423" s="14">
        <f>IFERROR(IF(INDEX('11.6_Outliers-Incineration'!$N$5:$N$500,MATCH($F423,'11.6_Outliers-Incineration'!$F$5:$F$500,0))&lt;&gt;"N",
INDEX('11.6_Outliers-Incineration'!J$5:J$500,MATCH($F423,'11.6_Outliers-Incineration'!$F$5:$F$500,0)),""),"")</f>
        <v>0</v>
      </c>
      <c r="AC423" s="8">
        <f>IFERROR(IF(INDEX('11.6_Outliers-Incineration'!$N$5:$N$500,MATCH($F423,'11.6_Outliers-Incineration'!$F$5:$F$500,0))&lt;&gt;"N",
INDEX('11.6_Outliers-Incineration'!K$5:K$500,MATCH($F423,'11.6_Outliers-Incineration'!$F$5:$F$500,0)),""),"")</f>
        <v>2017</v>
      </c>
      <c r="AD423" s="14" t="str">
        <f>IFERROR(IF(INDEX('11.6_Outliers-Incineration'!$N$5:$N$500,MATCH($F423,'11.6_Outliers-Incineration'!$F$5:$F$500,0))&lt;&gt;"N",
INDEX('11.6_Outliers-Incineration'!L$5:L$500,MATCH($F423,'11.6_Outliers-Incineration'!$F$5:$F$500,0)),""),"")</f>
        <v>UNSD_076</v>
      </c>
      <c r="AE423" s="14">
        <v>60.159362549800797</v>
      </c>
      <c r="AF423" s="8">
        <v>2017</v>
      </c>
      <c r="AG423" s="14" t="s">
        <v>2050</v>
      </c>
      <c r="AI423" s="5"/>
      <c r="AJ423" s="5" t="s">
        <v>1569</v>
      </c>
      <c r="AK423" s="5">
        <f t="shared" si="6"/>
        <v>6</v>
      </c>
    </row>
    <row r="424" spans="1:37" x14ac:dyDescent="0.25">
      <c r="A424" s="5" t="s">
        <v>2051</v>
      </c>
      <c r="B424" s="5" t="s">
        <v>1187</v>
      </c>
      <c r="C424" s="5" t="s">
        <v>1186</v>
      </c>
      <c r="D424" s="5" t="s">
        <v>1038</v>
      </c>
      <c r="E424" s="5" t="s">
        <v>2182</v>
      </c>
      <c r="F424" s="5" t="s">
        <v>2267</v>
      </c>
      <c r="G424" s="5">
        <v>2</v>
      </c>
      <c r="H424" s="5">
        <v>2</v>
      </c>
      <c r="I424" s="5" t="s">
        <v>2362</v>
      </c>
      <c r="J424" s="13">
        <f>IFERROR(IF(INDEX('11.1_Outliers-Generation'!$N$5:$N$500,MATCH($F424,'11.1_Outliers-Generation'!$F$5:$F$500,0))&lt;&gt;"N",
INDEX('11.1_Outliers-Generation'!J$5:J$500,MATCH($F424,'11.1_Outliers-Generation'!$F$5:$F$500,0)),""),"")</f>
        <v>1.1467424099742216</v>
      </c>
      <c r="K424" s="8">
        <f>IFERROR(IF(INDEX('11.1_Outliers-Generation'!$N$5:$N$500,MATCH($F424,'11.1_Outliers-Generation'!$F$5:$F$500,0))&lt;&gt;"N",
INDEX('11.1_Outliers-Generation'!K$5:K$500,MATCH($F424,'11.1_Outliers-Generation'!$F$5:$F$500,0)),""),"")</f>
        <v>2019</v>
      </c>
      <c r="L424" s="13" t="str">
        <f>IFERROR(IF(INDEX('11.1_Outliers-Generation'!$N$5:$N$500,MATCH($F424,'11.1_Outliers-Generation'!$F$5:$F$500,0))&lt;&gt;"N",
INDEX('11.1_Outliers-Generation'!L$5:L$500,MATCH($F424,'11.1_Outliers-Generation'!$F$5:$F$500,0)),""),"")</f>
        <v>UNSD_077</v>
      </c>
      <c r="M424" s="14">
        <f>IFERROR(IF(INDEX('11.2_Outliers-Collection_cov'!$N$5:$N$500,MATCH($F424,'11.2_Outliers-Collection_cov'!$F$5:$F$500,0))&lt;&gt;"N",
INDEX('11.2_Outliers-Collection_cov'!J$5:J$500,MATCH($F424,'11.2_Outliers-Collection_cov'!$F$5:$F$500,0)),""),"")</f>
        <v>53.299999237060497</v>
      </c>
      <c r="N424" s="8">
        <f>IFERROR(IF(INDEX('11.2_Outliers-Collection_cov'!$N$5:$N$500,MATCH($F424,'11.2_Outliers-Collection_cov'!$F$5:$F$500,0))&lt;&gt;"N",
INDEX('11.2_Outliers-Collection_cov'!K$5:K$500,MATCH($F424,'11.2_Outliers-Collection_cov'!$F$5:$F$500,0)),""),"")</f>
        <v>2019</v>
      </c>
      <c r="O424" s="13" t="str">
        <f>IFERROR(IF(INDEX('11.2_Outliers-Collection_cov'!$N$5:$N$500,MATCH($F424,'11.2_Outliers-Collection_cov'!$F$5:$F$500,0))&lt;&gt;"N",
INDEX('11.2_Outliers-Collection_cov'!L$5:L$500,MATCH($F424,'11.2_Outliers-Collection_cov'!$F$5:$F$500,0)),""),"")</f>
        <v>UNSD_077</v>
      </c>
      <c r="P424" s="14" t="str">
        <f>IFERROR(IF(INDEX('11.3_Outliers-Plastic'!$N$5:$N$500,MATCH($F424,'11.3_Outliers-Plastic'!$F$5:$F$500,0))&lt;&gt;"N",
INDEX('11.3_Outliers-Plastic'!J$5:J$500,MATCH($F424,'11.3_Outliers-Plastic'!$F$5:$F$500,0)),""),"")</f>
        <v/>
      </c>
      <c r="Q424" s="8" t="str">
        <f>IFERROR(IF(INDEX('11.3_Outliers-Plastic'!$N$5:$N$500,MATCH($F424,'11.3_Outliers-Plastic'!$F$5:$F$500,0))&lt;&gt;"N",
INDEX('11.3_Outliers-Plastic'!K$5:K$500,MATCH($F424,'11.3_Outliers-Plastic'!$F$5:$F$500,0)),""),"")</f>
        <v/>
      </c>
      <c r="R424" s="14" t="str">
        <f>IFERROR(IF(INDEX('11.3_Outliers-Plastic'!$N$5:$N$500,MATCH($F424,'11.3_Outliers-Plastic'!$F$5:$F$500,0))&lt;&gt;"N",
INDEX('11.3_Outliers-Plastic'!L$5:L$500,MATCH($F424,'11.3_Outliers-Plastic'!$F$5:$F$500,0)),""),"")</f>
        <v/>
      </c>
      <c r="S424" s="12"/>
      <c r="T424" s="5"/>
      <c r="U424" s="5" t="s">
        <v>1569</v>
      </c>
      <c r="V424" s="14" t="str">
        <f>IFERROR(IF(INDEX('11.5_Outliers-Other_recovery'!$N$5:$N$500,MATCH($F424,'11.5_Outliers-Other_recovery'!$F$5:$F$500,0))&lt;&gt;"N",
INDEX('11.5_Outliers-Other_recovery'!J$5:J$500,MATCH($F424,'11.5_Outliers-Other_recovery'!$F$5:$F$500,0)),""),"")</f>
        <v/>
      </c>
      <c r="W424" s="8" t="str">
        <f>IFERROR(IF(INDEX('11.5_Outliers-Other_recovery'!$N$5:$N$500,MATCH($F424,'11.5_Outliers-Other_recovery'!$F$5:$F$500,0))&lt;&gt;"N",
INDEX('11.5_Outliers-Other_recovery'!K$5:K$500,MATCH($F424,'11.5_Outliers-Other_recovery'!$F$5:$F$500,0)),""),"")</f>
        <v/>
      </c>
      <c r="X424" s="14" t="str">
        <f>IFERROR(IF(INDEX('11.5_Outliers-Other_recovery'!$N$5:$N$500,MATCH($F424,'11.5_Outliers-Other_recovery'!$F$5:$F$500,0))&lt;&gt;"N",
INDEX('11.5_Outliers-Other_recovery'!L$5:L$500,MATCH($F424,'11.5_Outliers-Other_recovery'!$F$5:$F$500,0)),""),"")</f>
        <v/>
      </c>
      <c r="Y424" s="14" t="str">
        <f>IFERROR(IF(INDEX('11.4_Outliers-Formal_dry_recy'!$N$5:$N$500,MATCH($F424,'11.4_Outliers-Formal_dry_recy'!$F$5:$F$500,0))&lt;&gt;"N",
INDEX('11.4_Outliers-Formal_dry_recy'!J$5:J$500,MATCH($F424,'11.4_Outliers-Formal_dry_recy'!$F$5:$F$500,0)),""),"")</f>
        <v/>
      </c>
      <c r="Z424" s="8" t="str">
        <f>IFERROR(IF(INDEX('11.4_Outliers-Formal_dry_recy'!$N$5:$N$500,MATCH($F424,'11.4_Outliers-Formal_dry_recy'!$F$5:$F$500,0))&lt;&gt;"N",
INDEX('11.4_Outliers-Formal_dry_recy'!K$5:K$500,MATCH($F424,'11.4_Outliers-Formal_dry_recy'!$F$5:$F$500,0)),""),"")</f>
        <v/>
      </c>
      <c r="AA424" s="14" t="str">
        <f>IFERROR(IF(INDEX('11.4_Outliers-Formal_dry_recy'!$N$5:$N$500,MATCH($F424,'11.4_Outliers-Formal_dry_recy'!$F$5:$F$500,0))&lt;&gt;"N",
INDEX('11.4_Outliers-Formal_dry_recy'!L$5:L$500,MATCH($F424,'11.4_Outliers-Formal_dry_recy'!$F$5:$F$500,0)),""),"")</f>
        <v/>
      </c>
      <c r="AB424" s="14" t="str">
        <f>IFERROR(IF(INDEX('11.6_Outliers-Incineration'!$N$5:$N$500,MATCH($F424,'11.6_Outliers-Incineration'!$F$5:$F$500,0))&lt;&gt;"N",
INDEX('11.6_Outliers-Incineration'!J$5:J$500,MATCH($F424,'11.6_Outliers-Incineration'!$F$5:$F$500,0)),""),"")</f>
        <v/>
      </c>
      <c r="AC424" s="8" t="str">
        <f>IFERROR(IF(INDEX('11.6_Outliers-Incineration'!$N$5:$N$500,MATCH($F424,'11.6_Outliers-Incineration'!$F$5:$F$500,0))&lt;&gt;"N",
INDEX('11.6_Outliers-Incineration'!K$5:K$500,MATCH($F424,'11.6_Outliers-Incineration'!$F$5:$F$500,0)),""),"")</f>
        <v/>
      </c>
      <c r="AD424" s="14" t="str">
        <f>IFERROR(IF(INDEX('11.6_Outliers-Incineration'!$N$5:$N$500,MATCH($F424,'11.6_Outliers-Incineration'!$F$5:$F$500,0))&lt;&gt;"N",
INDEX('11.6_Outliers-Incineration'!L$5:L$500,MATCH($F424,'11.6_Outliers-Incineration'!$F$5:$F$500,0)),""),"")</f>
        <v/>
      </c>
      <c r="AE424" s="14" t="s">
        <v>1569</v>
      </c>
      <c r="AF424" s="8" t="s">
        <v>1569</v>
      </c>
      <c r="AG424" s="14" t="s">
        <v>1569</v>
      </c>
      <c r="AI424" s="5"/>
      <c r="AJ424" s="5" t="s">
        <v>1569</v>
      </c>
      <c r="AK424" s="5">
        <f t="shared" si="6"/>
        <v>2</v>
      </c>
    </row>
    <row r="425" spans="1:37" x14ac:dyDescent="0.25">
      <c r="A425" s="5" t="s">
        <v>2053</v>
      </c>
      <c r="B425" s="5" t="s">
        <v>163</v>
      </c>
      <c r="C425" s="5" t="s">
        <v>162</v>
      </c>
      <c r="D425" s="5" t="s">
        <v>35</v>
      </c>
      <c r="E425" s="5" t="s">
        <v>164</v>
      </c>
      <c r="F425" s="5" t="s">
        <v>161</v>
      </c>
      <c r="G425" s="5">
        <v>1</v>
      </c>
      <c r="H425" s="5">
        <v>2</v>
      </c>
      <c r="I425" s="5" t="s">
        <v>2364</v>
      </c>
      <c r="J425" s="13" t="str">
        <f>IFERROR(IF(INDEX('11.1_Outliers-Generation'!$N$5:$N$500,MATCH($F425,'11.1_Outliers-Generation'!$F$5:$F$500,0))&lt;&gt;"N",
INDEX('11.1_Outliers-Generation'!J$5:J$500,MATCH($F425,'11.1_Outliers-Generation'!$F$5:$F$500,0)),""),"")</f>
        <v/>
      </c>
      <c r="K425" s="8" t="str">
        <f>IFERROR(IF(INDEX('11.1_Outliers-Generation'!$N$5:$N$500,MATCH($F425,'11.1_Outliers-Generation'!$F$5:$F$500,0))&lt;&gt;"N",
INDEX('11.1_Outliers-Generation'!K$5:K$500,MATCH($F425,'11.1_Outliers-Generation'!$F$5:$F$500,0)),""),"")</f>
        <v/>
      </c>
      <c r="L425" s="13" t="str">
        <f>IFERROR(IF(INDEX('11.1_Outliers-Generation'!$N$5:$N$500,MATCH($F425,'11.1_Outliers-Generation'!$F$5:$F$500,0))&lt;&gt;"N",
INDEX('11.1_Outliers-Generation'!L$5:L$500,MATCH($F425,'11.1_Outliers-Generation'!$F$5:$F$500,0)),""),"")</f>
        <v/>
      </c>
      <c r="M425" s="14" t="str">
        <f>IFERROR(IF(INDEX('11.2_Outliers-Collection_cov'!$N$5:$N$500,MATCH($F425,'11.2_Outliers-Collection_cov'!$F$5:$F$500,0))&lt;&gt;"N",
INDEX('11.2_Outliers-Collection_cov'!J$5:J$500,MATCH($F425,'11.2_Outliers-Collection_cov'!$F$5:$F$500,0)),""),"")</f>
        <v/>
      </c>
      <c r="N425" s="8" t="str">
        <f>IFERROR(IF(INDEX('11.2_Outliers-Collection_cov'!$N$5:$N$500,MATCH($F425,'11.2_Outliers-Collection_cov'!$F$5:$F$500,0))&lt;&gt;"N",
INDEX('11.2_Outliers-Collection_cov'!K$5:K$500,MATCH($F425,'11.2_Outliers-Collection_cov'!$F$5:$F$500,0)),""),"")</f>
        <v/>
      </c>
      <c r="O425" s="13" t="str">
        <f>IFERROR(IF(INDEX('11.2_Outliers-Collection_cov'!$N$5:$N$500,MATCH($F425,'11.2_Outliers-Collection_cov'!$F$5:$F$500,0))&lt;&gt;"N",
INDEX('11.2_Outliers-Collection_cov'!L$5:L$500,MATCH($F425,'11.2_Outliers-Collection_cov'!$F$5:$F$500,0)),""),"")</f>
        <v/>
      </c>
      <c r="P425" s="14" t="str">
        <f>IFERROR(IF(INDEX('11.3_Outliers-Plastic'!$N$5:$N$500,MATCH($F425,'11.3_Outliers-Plastic'!$F$5:$F$500,0))&lt;&gt;"N",
INDEX('11.3_Outliers-Plastic'!J$5:J$500,MATCH($F425,'11.3_Outliers-Plastic'!$F$5:$F$500,0)),""),"")</f>
        <v/>
      </c>
      <c r="Q425" s="8" t="str">
        <f>IFERROR(IF(INDEX('11.3_Outliers-Plastic'!$N$5:$N$500,MATCH($F425,'11.3_Outliers-Plastic'!$F$5:$F$500,0))&lt;&gt;"N",
INDEX('11.3_Outliers-Plastic'!K$5:K$500,MATCH($F425,'11.3_Outliers-Plastic'!$F$5:$F$500,0)),""),"")</f>
        <v/>
      </c>
      <c r="R425" s="14" t="str">
        <f>IFERROR(IF(INDEX('11.3_Outliers-Plastic'!$N$5:$N$500,MATCH($F425,'11.3_Outliers-Plastic'!$F$5:$F$500,0))&lt;&gt;"N",
INDEX('11.3_Outliers-Plastic'!L$5:L$500,MATCH($F425,'11.3_Outliers-Plastic'!$F$5:$F$500,0)),""),"")</f>
        <v/>
      </c>
      <c r="S425" s="12"/>
      <c r="T425" s="5"/>
      <c r="U425" s="5" t="s">
        <v>1569</v>
      </c>
      <c r="V425" s="14">
        <f>IFERROR(IF(INDEX('11.5_Outliers-Other_recovery'!$N$5:$N$500,MATCH($F425,'11.5_Outliers-Other_recovery'!$F$5:$F$500,0))&lt;&gt;"N",
INDEX('11.5_Outliers-Other_recovery'!J$5:J$500,MATCH($F425,'11.5_Outliers-Other_recovery'!$F$5:$F$500,0)),""),"")</f>
        <v>0</v>
      </c>
      <c r="W425" s="8">
        <f>IFERROR(IF(INDEX('11.5_Outliers-Other_recovery'!$N$5:$N$500,MATCH($F425,'11.5_Outliers-Other_recovery'!$F$5:$F$500,0))&lt;&gt;"N",
INDEX('11.5_Outliers-Other_recovery'!K$5:K$500,MATCH($F425,'11.5_Outliers-Other_recovery'!$F$5:$F$500,0)),""),"")</f>
        <v>2009</v>
      </c>
      <c r="X425" s="14" t="str">
        <f>IFERROR(IF(INDEX('11.5_Outliers-Other_recovery'!$N$5:$N$500,MATCH($F425,'11.5_Outliers-Other_recovery'!$F$5:$F$500,0))&lt;&gt;"N",
INDEX('11.5_Outliers-Other_recovery'!L$5:L$500,MATCH($F425,'11.5_Outliers-Other_recovery'!$F$5:$F$500,0)),""),"")</f>
        <v>UNSD_079</v>
      </c>
      <c r="Y425" s="14">
        <f>IFERROR(IF(INDEX('11.4_Outliers-Formal_dry_recy'!$N$5:$N$500,MATCH($F425,'11.4_Outliers-Formal_dry_recy'!$F$5:$F$500,0))&lt;&gt;"N",
INDEX('11.4_Outliers-Formal_dry_recy'!J$5:J$500,MATCH($F425,'11.4_Outliers-Formal_dry_recy'!$F$5:$F$500,0)),""),"")</f>
        <v>4.9989443332898267</v>
      </c>
      <c r="Z425" s="8">
        <f>IFERROR(IF(INDEX('11.4_Outliers-Formal_dry_recy'!$N$5:$N$500,MATCH($F425,'11.4_Outliers-Formal_dry_recy'!$F$5:$F$500,0))&lt;&gt;"N",
INDEX('11.4_Outliers-Formal_dry_recy'!K$5:K$500,MATCH($F425,'11.4_Outliers-Formal_dry_recy'!$F$5:$F$500,0)),""),"")</f>
        <v>2009</v>
      </c>
      <c r="AA425" s="14" t="str">
        <f>IFERROR(IF(INDEX('11.4_Outliers-Formal_dry_recy'!$N$5:$N$500,MATCH($F425,'11.4_Outliers-Formal_dry_recy'!$F$5:$F$500,0))&lt;&gt;"N",
INDEX('11.4_Outliers-Formal_dry_recy'!L$5:L$500,MATCH($F425,'11.4_Outliers-Formal_dry_recy'!$F$5:$F$500,0)),""),"")</f>
        <v>UNSD_079</v>
      </c>
      <c r="AB425" s="14">
        <f>IFERROR(IF(INDEX('11.6_Outliers-Incineration'!$N$5:$N$500,MATCH($F425,'11.6_Outliers-Incineration'!$F$5:$F$500,0))&lt;&gt;"N",
INDEX('11.6_Outliers-Incineration'!J$5:J$500,MATCH($F425,'11.6_Outliers-Incineration'!$F$5:$F$500,0)),""),"")</f>
        <v>0</v>
      </c>
      <c r="AC425" s="8">
        <f>IFERROR(IF(INDEX('11.6_Outliers-Incineration'!$N$5:$N$500,MATCH($F425,'11.6_Outliers-Incineration'!$F$5:$F$500,0))&lt;&gt;"N",
INDEX('11.6_Outliers-Incineration'!K$5:K$500,MATCH($F425,'11.6_Outliers-Incineration'!$F$5:$F$500,0)),""),"")</f>
        <v>2009</v>
      </c>
      <c r="AD425" s="14" t="str">
        <f>IFERROR(IF(INDEX('11.6_Outliers-Incineration'!$N$5:$N$500,MATCH($F425,'11.6_Outliers-Incineration'!$F$5:$F$500,0))&lt;&gt;"N",
INDEX('11.6_Outliers-Incineration'!L$5:L$500,MATCH($F425,'11.6_Outliers-Incineration'!$F$5:$F$500,0)),""),"")</f>
        <v>UNSD_079</v>
      </c>
      <c r="AE425" s="14">
        <v>100</v>
      </c>
      <c r="AF425" s="8">
        <v>2009</v>
      </c>
      <c r="AG425" s="14" t="s">
        <v>2053</v>
      </c>
      <c r="AI425" s="5"/>
      <c r="AJ425" s="5" t="s">
        <v>1569</v>
      </c>
      <c r="AK425" s="5">
        <f t="shared" si="6"/>
        <v>4</v>
      </c>
    </row>
    <row r="426" spans="1:37" x14ac:dyDescent="0.25">
      <c r="A426" s="5" t="s">
        <v>2054</v>
      </c>
      <c r="B426" s="5" t="s">
        <v>163</v>
      </c>
      <c r="C426" s="5" t="s">
        <v>162</v>
      </c>
      <c r="D426" s="5" t="s">
        <v>35</v>
      </c>
      <c r="E426" s="5" t="s">
        <v>2183</v>
      </c>
      <c r="F426" s="5" t="s">
        <v>166</v>
      </c>
      <c r="G426" s="5">
        <v>1</v>
      </c>
      <c r="H426" s="5">
        <v>3</v>
      </c>
      <c r="I426" s="5" t="s">
        <v>2365</v>
      </c>
      <c r="J426" s="13" t="str">
        <f>IFERROR(IF(INDEX('11.1_Outliers-Generation'!$N$5:$N$500,MATCH($F426,'11.1_Outliers-Generation'!$F$5:$F$500,0))&lt;&gt;"N",
INDEX('11.1_Outliers-Generation'!J$5:J$500,MATCH($F426,'11.1_Outliers-Generation'!$F$5:$F$500,0)),""),"")</f>
        <v/>
      </c>
      <c r="K426" s="8" t="str">
        <f>IFERROR(IF(INDEX('11.1_Outliers-Generation'!$N$5:$N$500,MATCH($F426,'11.1_Outliers-Generation'!$F$5:$F$500,0))&lt;&gt;"N",
INDEX('11.1_Outliers-Generation'!K$5:K$500,MATCH($F426,'11.1_Outliers-Generation'!$F$5:$F$500,0)),""),"")</f>
        <v/>
      </c>
      <c r="L426" s="13" t="str">
        <f>IFERROR(IF(INDEX('11.1_Outliers-Generation'!$N$5:$N$500,MATCH($F426,'11.1_Outliers-Generation'!$F$5:$F$500,0))&lt;&gt;"N",
INDEX('11.1_Outliers-Generation'!L$5:L$500,MATCH($F426,'11.1_Outliers-Generation'!$F$5:$F$500,0)),""),"")</f>
        <v/>
      </c>
      <c r="M426" s="14" t="str">
        <f>IFERROR(IF(INDEX('11.2_Outliers-Collection_cov'!$N$5:$N$500,MATCH($F426,'11.2_Outliers-Collection_cov'!$F$5:$F$500,0))&lt;&gt;"N",
INDEX('11.2_Outliers-Collection_cov'!J$5:J$500,MATCH($F426,'11.2_Outliers-Collection_cov'!$F$5:$F$500,0)),""),"")</f>
        <v/>
      </c>
      <c r="N426" s="8" t="str">
        <f>IFERROR(IF(INDEX('11.2_Outliers-Collection_cov'!$N$5:$N$500,MATCH($F426,'11.2_Outliers-Collection_cov'!$F$5:$F$500,0))&lt;&gt;"N",
INDEX('11.2_Outliers-Collection_cov'!K$5:K$500,MATCH($F426,'11.2_Outliers-Collection_cov'!$F$5:$F$500,0)),""),"")</f>
        <v/>
      </c>
      <c r="O426" s="13" t="str">
        <f>IFERROR(IF(INDEX('11.2_Outliers-Collection_cov'!$N$5:$N$500,MATCH($F426,'11.2_Outliers-Collection_cov'!$F$5:$F$500,0))&lt;&gt;"N",
INDEX('11.2_Outliers-Collection_cov'!L$5:L$500,MATCH($F426,'11.2_Outliers-Collection_cov'!$F$5:$F$500,0)),""),"")</f>
        <v/>
      </c>
      <c r="P426" s="14" t="str">
        <f>IFERROR(IF(INDEX('11.3_Outliers-Plastic'!$N$5:$N$500,MATCH($F426,'11.3_Outliers-Plastic'!$F$5:$F$500,0))&lt;&gt;"N",
INDEX('11.3_Outliers-Plastic'!J$5:J$500,MATCH($F426,'11.3_Outliers-Plastic'!$F$5:$F$500,0)),""),"")</f>
        <v/>
      </c>
      <c r="Q426" s="8" t="str">
        <f>IFERROR(IF(INDEX('11.3_Outliers-Plastic'!$N$5:$N$500,MATCH($F426,'11.3_Outliers-Plastic'!$F$5:$F$500,0))&lt;&gt;"N",
INDEX('11.3_Outliers-Plastic'!K$5:K$500,MATCH($F426,'11.3_Outliers-Plastic'!$F$5:$F$500,0)),""),"")</f>
        <v/>
      </c>
      <c r="R426" s="14" t="str">
        <f>IFERROR(IF(INDEX('11.3_Outliers-Plastic'!$N$5:$N$500,MATCH($F426,'11.3_Outliers-Plastic'!$F$5:$F$500,0))&lt;&gt;"N",
INDEX('11.3_Outliers-Plastic'!L$5:L$500,MATCH($F426,'11.3_Outliers-Plastic'!$F$5:$F$500,0)),""),"")</f>
        <v/>
      </c>
      <c r="S426" s="12"/>
      <c r="T426" s="5"/>
      <c r="U426" s="5" t="s">
        <v>1569</v>
      </c>
      <c r="V426" s="14">
        <f>IFERROR(IF(INDEX('11.5_Outliers-Other_recovery'!$N$5:$N$500,MATCH($F426,'11.5_Outliers-Other_recovery'!$F$5:$F$500,0))&lt;&gt;"N",
INDEX('11.5_Outliers-Other_recovery'!J$5:J$500,MATCH($F426,'11.5_Outliers-Other_recovery'!$F$5:$F$500,0)),""),"")</f>
        <v>0</v>
      </c>
      <c r="W426" s="8">
        <f>IFERROR(IF(INDEX('11.5_Outliers-Other_recovery'!$N$5:$N$500,MATCH($F426,'11.5_Outliers-Other_recovery'!$F$5:$F$500,0))&lt;&gt;"N",
INDEX('11.5_Outliers-Other_recovery'!K$5:K$500,MATCH($F426,'11.5_Outliers-Other_recovery'!$F$5:$F$500,0)),""),"")</f>
        <v>2009</v>
      </c>
      <c r="X426" s="14" t="str">
        <f>IFERROR(IF(INDEX('11.5_Outliers-Other_recovery'!$N$5:$N$500,MATCH($F426,'11.5_Outliers-Other_recovery'!$F$5:$F$500,0))&lt;&gt;"N",
INDEX('11.5_Outliers-Other_recovery'!L$5:L$500,MATCH($F426,'11.5_Outliers-Other_recovery'!$F$5:$F$500,0)),""),"")</f>
        <v>UNSD_080</v>
      </c>
      <c r="Y426" s="14">
        <f>IFERROR(IF(INDEX('11.4_Outliers-Formal_dry_recy'!$N$5:$N$500,MATCH($F426,'11.4_Outliers-Formal_dry_recy'!$F$5:$F$500,0))&lt;&gt;"N",
INDEX('11.4_Outliers-Formal_dry_recy'!J$5:J$500,MATCH($F426,'11.4_Outliers-Formal_dry_recy'!$F$5:$F$500,0)),""),"")</f>
        <v>10.620543394405793</v>
      </c>
      <c r="Z426" s="8">
        <f>IFERROR(IF(INDEX('11.4_Outliers-Formal_dry_recy'!$N$5:$N$500,MATCH($F426,'11.4_Outliers-Formal_dry_recy'!$F$5:$F$500,0))&lt;&gt;"N",
INDEX('11.4_Outliers-Formal_dry_recy'!K$5:K$500,MATCH($F426,'11.4_Outliers-Formal_dry_recy'!$F$5:$F$500,0)),""),"")</f>
        <v>2009</v>
      </c>
      <c r="AA426" s="14" t="str">
        <f>IFERROR(IF(INDEX('11.4_Outliers-Formal_dry_recy'!$N$5:$N$500,MATCH($F426,'11.4_Outliers-Formal_dry_recy'!$F$5:$F$500,0))&lt;&gt;"N",
INDEX('11.4_Outliers-Formal_dry_recy'!L$5:L$500,MATCH($F426,'11.4_Outliers-Formal_dry_recy'!$F$5:$F$500,0)),""),"")</f>
        <v>UNSD_080</v>
      </c>
      <c r="AB426" s="14">
        <f>IFERROR(IF(INDEX('11.6_Outliers-Incineration'!$N$5:$N$500,MATCH($F426,'11.6_Outliers-Incineration'!$F$5:$F$500,0))&lt;&gt;"N",
INDEX('11.6_Outliers-Incineration'!J$5:J$500,MATCH($F426,'11.6_Outliers-Incineration'!$F$5:$F$500,0)),""),"")</f>
        <v>0</v>
      </c>
      <c r="AC426" s="8">
        <f>IFERROR(IF(INDEX('11.6_Outliers-Incineration'!$N$5:$N$500,MATCH($F426,'11.6_Outliers-Incineration'!$F$5:$F$500,0))&lt;&gt;"N",
INDEX('11.6_Outliers-Incineration'!K$5:K$500,MATCH($F426,'11.6_Outliers-Incineration'!$F$5:$F$500,0)),""),"")</f>
        <v>2009</v>
      </c>
      <c r="AD426" s="14" t="str">
        <f>IFERROR(IF(INDEX('11.6_Outliers-Incineration'!$N$5:$N$500,MATCH($F426,'11.6_Outliers-Incineration'!$F$5:$F$500,0))&lt;&gt;"N",
INDEX('11.6_Outliers-Incineration'!L$5:L$500,MATCH($F426,'11.6_Outliers-Incineration'!$F$5:$F$500,0)),""),"")</f>
        <v>UNSD_080</v>
      </c>
      <c r="AE426" s="14">
        <v>100</v>
      </c>
      <c r="AF426" s="8">
        <v>2009</v>
      </c>
      <c r="AG426" s="14" t="s">
        <v>2054</v>
      </c>
      <c r="AI426" s="5"/>
      <c r="AJ426" s="5" t="s">
        <v>1569</v>
      </c>
      <c r="AK426" s="5">
        <f t="shared" si="6"/>
        <v>4</v>
      </c>
    </row>
    <row r="427" spans="1:37" x14ac:dyDescent="0.25">
      <c r="A427" s="5" t="s">
        <v>2055</v>
      </c>
      <c r="B427" s="5" t="s">
        <v>1192</v>
      </c>
      <c r="C427" s="5" t="s">
        <v>1191</v>
      </c>
      <c r="D427" s="5" t="s">
        <v>1038</v>
      </c>
      <c r="E427" s="5" t="s">
        <v>2184</v>
      </c>
      <c r="F427" s="5" t="s">
        <v>2268</v>
      </c>
      <c r="G427" s="5">
        <v>1</v>
      </c>
      <c r="H427" s="5">
        <v>2</v>
      </c>
      <c r="I427" s="5" t="s">
        <v>2366</v>
      </c>
      <c r="J427" s="13" t="str">
        <f>IFERROR(IF(INDEX('11.1_Outliers-Generation'!$N$5:$N$500,MATCH($F427,'11.1_Outliers-Generation'!$F$5:$F$500,0))&lt;&gt;"N",
INDEX('11.1_Outliers-Generation'!J$5:J$500,MATCH($F427,'11.1_Outliers-Generation'!$F$5:$F$500,0)),""),"")</f>
        <v/>
      </c>
      <c r="K427" s="8" t="str">
        <f>IFERROR(IF(INDEX('11.1_Outliers-Generation'!$N$5:$N$500,MATCH($F427,'11.1_Outliers-Generation'!$F$5:$F$500,0))&lt;&gt;"N",
INDEX('11.1_Outliers-Generation'!K$5:K$500,MATCH($F427,'11.1_Outliers-Generation'!$F$5:$F$500,0)),""),"")</f>
        <v/>
      </c>
      <c r="L427" s="13" t="str">
        <f>IFERROR(IF(INDEX('11.1_Outliers-Generation'!$N$5:$N$500,MATCH($F427,'11.1_Outliers-Generation'!$F$5:$F$500,0))&lt;&gt;"N",
INDEX('11.1_Outliers-Generation'!L$5:L$500,MATCH($F427,'11.1_Outliers-Generation'!$F$5:$F$500,0)),""),"")</f>
        <v/>
      </c>
      <c r="M427" s="14" t="str">
        <f>IFERROR(IF(INDEX('11.2_Outliers-Collection_cov'!$N$5:$N$500,MATCH($F427,'11.2_Outliers-Collection_cov'!$F$5:$F$500,0))&lt;&gt;"N",
INDEX('11.2_Outliers-Collection_cov'!J$5:J$500,MATCH($F427,'11.2_Outliers-Collection_cov'!$F$5:$F$500,0)),""),"")</f>
        <v/>
      </c>
      <c r="N427" s="8" t="str">
        <f>IFERROR(IF(INDEX('11.2_Outliers-Collection_cov'!$N$5:$N$500,MATCH($F427,'11.2_Outliers-Collection_cov'!$F$5:$F$500,0))&lt;&gt;"N",
INDEX('11.2_Outliers-Collection_cov'!K$5:K$500,MATCH($F427,'11.2_Outliers-Collection_cov'!$F$5:$F$500,0)),""),"")</f>
        <v/>
      </c>
      <c r="O427" s="13" t="str">
        <f>IFERROR(IF(INDEX('11.2_Outliers-Collection_cov'!$N$5:$N$500,MATCH($F427,'11.2_Outliers-Collection_cov'!$F$5:$F$500,0))&lt;&gt;"N",
INDEX('11.2_Outliers-Collection_cov'!L$5:L$500,MATCH($F427,'11.2_Outliers-Collection_cov'!$F$5:$F$500,0)),""),"")</f>
        <v/>
      </c>
      <c r="P427" s="14" t="str">
        <f>IFERROR(IF(INDEX('11.3_Outliers-Plastic'!$N$5:$N$500,MATCH($F427,'11.3_Outliers-Plastic'!$F$5:$F$500,0))&lt;&gt;"N",
INDEX('11.3_Outliers-Plastic'!J$5:J$500,MATCH($F427,'11.3_Outliers-Plastic'!$F$5:$F$500,0)),""),"")</f>
        <v/>
      </c>
      <c r="Q427" s="8" t="str">
        <f>IFERROR(IF(INDEX('11.3_Outliers-Plastic'!$N$5:$N$500,MATCH($F427,'11.3_Outliers-Plastic'!$F$5:$F$500,0))&lt;&gt;"N",
INDEX('11.3_Outliers-Plastic'!K$5:K$500,MATCH($F427,'11.3_Outliers-Plastic'!$F$5:$F$500,0)),""),"")</f>
        <v/>
      </c>
      <c r="R427" s="14" t="str">
        <f>IFERROR(IF(INDEX('11.3_Outliers-Plastic'!$N$5:$N$500,MATCH($F427,'11.3_Outliers-Plastic'!$F$5:$F$500,0))&lt;&gt;"N",
INDEX('11.3_Outliers-Plastic'!L$5:L$500,MATCH($F427,'11.3_Outliers-Plastic'!$F$5:$F$500,0)),""),"")</f>
        <v/>
      </c>
      <c r="S427" s="12"/>
      <c r="T427" s="5"/>
      <c r="U427" s="5" t="s">
        <v>1569</v>
      </c>
      <c r="V427" s="14">
        <f>IFERROR(IF(INDEX('11.5_Outliers-Other_recovery'!$N$5:$N$500,MATCH($F427,'11.5_Outliers-Other_recovery'!$F$5:$F$500,0))&lt;&gt;"N",
INDEX('11.5_Outliers-Other_recovery'!J$5:J$500,MATCH($F427,'11.5_Outliers-Other_recovery'!$F$5:$F$500,0)),""),"")</f>
        <v>0</v>
      </c>
      <c r="W427" s="8">
        <f>IFERROR(IF(INDEX('11.5_Outliers-Other_recovery'!$N$5:$N$500,MATCH($F427,'11.5_Outliers-Other_recovery'!$F$5:$F$500,0))&lt;&gt;"N",
INDEX('11.5_Outliers-Other_recovery'!K$5:K$500,MATCH($F427,'11.5_Outliers-Other_recovery'!$F$5:$F$500,0)),""),"")</f>
        <v>2017</v>
      </c>
      <c r="X427" s="14" t="str">
        <f>IFERROR(IF(INDEX('11.5_Outliers-Other_recovery'!$N$5:$N$500,MATCH($F427,'11.5_Outliers-Other_recovery'!$F$5:$F$500,0))&lt;&gt;"N",
INDEX('11.5_Outliers-Other_recovery'!L$5:L$500,MATCH($F427,'11.5_Outliers-Other_recovery'!$F$5:$F$500,0)),""),"")</f>
        <v>UNSD_081</v>
      </c>
      <c r="Y427" s="14">
        <f>IFERROR(IF(INDEX('11.4_Outliers-Formal_dry_recy'!$N$5:$N$500,MATCH($F427,'11.4_Outliers-Formal_dry_recy'!$F$5:$F$500,0))&lt;&gt;"N",
INDEX('11.4_Outliers-Formal_dry_recy'!J$5:J$500,MATCH($F427,'11.4_Outliers-Formal_dry_recy'!$F$5:$F$500,0)),""),"")</f>
        <v>0</v>
      </c>
      <c r="Z427" s="8">
        <f>IFERROR(IF(INDEX('11.4_Outliers-Formal_dry_recy'!$N$5:$N$500,MATCH($F427,'11.4_Outliers-Formal_dry_recy'!$F$5:$F$500,0))&lt;&gt;"N",
INDEX('11.4_Outliers-Formal_dry_recy'!K$5:K$500,MATCH($F427,'11.4_Outliers-Formal_dry_recy'!$F$5:$F$500,0)),""),"")</f>
        <v>2017</v>
      </c>
      <c r="AA427" s="14" t="str">
        <f>IFERROR(IF(INDEX('11.4_Outliers-Formal_dry_recy'!$N$5:$N$500,MATCH($F427,'11.4_Outliers-Formal_dry_recy'!$F$5:$F$500,0))&lt;&gt;"N",
INDEX('11.4_Outliers-Formal_dry_recy'!L$5:L$500,MATCH($F427,'11.4_Outliers-Formal_dry_recy'!$F$5:$F$500,0)),""),"")</f>
        <v>UNSD_081</v>
      </c>
      <c r="AB427" s="14">
        <f>IFERROR(IF(INDEX('11.6_Outliers-Incineration'!$N$5:$N$500,MATCH($F427,'11.6_Outliers-Incineration'!$F$5:$F$500,0))&lt;&gt;"N",
INDEX('11.6_Outliers-Incineration'!J$5:J$500,MATCH($F427,'11.6_Outliers-Incineration'!$F$5:$F$500,0)),""),"")</f>
        <v>0</v>
      </c>
      <c r="AC427" s="8">
        <f>IFERROR(IF(INDEX('11.6_Outliers-Incineration'!$N$5:$N$500,MATCH($F427,'11.6_Outliers-Incineration'!$F$5:$F$500,0))&lt;&gt;"N",
INDEX('11.6_Outliers-Incineration'!K$5:K$500,MATCH($F427,'11.6_Outliers-Incineration'!$F$5:$F$500,0)),""),"")</f>
        <v>2017</v>
      </c>
      <c r="AD427" s="14" t="str">
        <f>IFERROR(IF(INDEX('11.6_Outliers-Incineration'!$N$5:$N$500,MATCH($F427,'11.6_Outliers-Incineration'!$F$5:$F$500,0))&lt;&gt;"N",
INDEX('11.6_Outliers-Incineration'!L$5:L$500,MATCH($F427,'11.6_Outliers-Incineration'!$F$5:$F$500,0)),""),"")</f>
        <v>UNSD_081</v>
      </c>
      <c r="AE427" s="14">
        <v>0</v>
      </c>
      <c r="AF427" s="8">
        <v>2017</v>
      </c>
      <c r="AG427" s="14" t="s">
        <v>2055</v>
      </c>
      <c r="AI427" s="5"/>
      <c r="AJ427" s="5" t="s">
        <v>1569</v>
      </c>
      <c r="AK427" s="5">
        <f t="shared" si="6"/>
        <v>4</v>
      </c>
    </row>
    <row r="428" spans="1:37" x14ac:dyDescent="0.25">
      <c r="A428" s="5" t="s">
        <v>2056</v>
      </c>
      <c r="B428" s="5" t="s">
        <v>1192</v>
      </c>
      <c r="C428" s="5" t="s">
        <v>1191</v>
      </c>
      <c r="D428" s="5" t="s">
        <v>1038</v>
      </c>
      <c r="E428" s="5" t="s">
        <v>2185</v>
      </c>
      <c r="F428" s="5" t="s">
        <v>3338</v>
      </c>
      <c r="G428" s="5">
        <v>1</v>
      </c>
      <c r="H428" s="5">
        <v>2</v>
      </c>
      <c r="I428" s="5" t="s">
        <v>2367</v>
      </c>
      <c r="J428" s="13" t="str">
        <f>IFERROR(IF(INDEX('11.1_Outliers-Generation'!$N$5:$N$500,MATCH($F428,'11.1_Outliers-Generation'!$F$5:$F$500,0))&lt;&gt;"N",
INDEX('11.1_Outliers-Generation'!J$5:J$500,MATCH($F428,'11.1_Outliers-Generation'!$F$5:$F$500,0)),""),"")</f>
        <v/>
      </c>
      <c r="K428" s="8" t="str">
        <f>IFERROR(IF(INDEX('11.1_Outliers-Generation'!$N$5:$N$500,MATCH($F428,'11.1_Outliers-Generation'!$F$5:$F$500,0))&lt;&gt;"N",
INDEX('11.1_Outliers-Generation'!K$5:K$500,MATCH($F428,'11.1_Outliers-Generation'!$F$5:$F$500,0)),""),"")</f>
        <v/>
      </c>
      <c r="L428" s="13" t="str">
        <f>IFERROR(IF(INDEX('11.1_Outliers-Generation'!$N$5:$N$500,MATCH($F428,'11.1_Outliers-Generation'!$F$5:$F$500,0))&lt;&gt;"N",
INDEX('11.1_Outliers-Generation'!L$5:L$500,MATCH($F428,'11.1_Outliers-Generation'!$F$5:$F$500,0)),""),"")</f>
        <v/>
      </c>
      <c r="M428" s="14" t="str">
        <f>IFERROR(IF(INDEX('11.2_Outliers-Collection_cov'!$N$5:$N$500,MATCH($F428,'11.2_Outliers-Collection_cov'!$F$5:$F$500,0))&lt;&gt;"N",
INDEX('11.2_Outliers-Collection_cov'!J$5:J$500,MATCH($F428,'11.2_Outliers-Collection_cov'!$F$5:$F$500,0)),""),"")</f>
        <v/>
      </c>
      <c r="N428" s="8" t="str">
        <f>IFERROR(IF(INDEX('11.2_Outliers-Collection_cov'!$N$5:$N$500,MATCH($F428,'11.2_Outliers-Collection_cov'!$F$5:$F$500,0))&lt;&gt;"N",
INDEX('11.2_Outliers-Collection_cov'!K$5:K$500,MATCH($F428,'11.2_Outliers-Collection_cov'!$F$5:$F$500,0)),""),"")</f>
        <v/>
      </c>
      <c r="O428" s="13" t="str">
        <f>IFERROR(IF(INDEX('11.2_Outliers-Collection_cov'!$N$5:$N$500,MATCH($F428,'11.2_Outliers-Collection_cov'!$F$5:$F$500,0))&lt;&gt;"N",
INDEX('11.2_Outliers-Collection_cov'!L$5:L$500,MATCH($F428,'11.2_Outliers-Collection_cov'!$F$5:$F$500,0)),""),"")</f>
        <v/>
      </c>
      <c r="P428" s="14" t="str">
        <f>IFERROR(IF(INDEX('11.3_Outliers-Plastic'!$N$5:$N$500,MATCH($F428,'11.3_Outliers-Plastic'!$F$5:$F$500,0))&lt;&gt;"N",
INDEX('11.3_Outliers-Plastic'!J$5:J$500,MATCH($F428,'11.3_Outliers-Plastic'!$F$5:$F$500,0)),""),"")</f>
        <v/>
      </c>
      <c r="Q428" s="8" t="str">
        <f>IFERROR(IF(INDEX('11.3_Outliers-Plastic'!$N$5:$N$500,MATCH($F428,'11.3_Outliers-Plastic'!$F$5:$F$500,0))&lt;&gt;"N",
INDEX('11.3_Outliers-Plastic'!K$5:K$500,MATCH($F428,'11.3_Outliers-Plastic'!$F$5:$F$500,0)),""),"")</f>
        <v/>
      </c>
      <c r="R428" s="14" t="str">
        <f>IFERROR(IF(INDEX('11.3_Outliers-Plastic'!$N$5:$N$500,MATCH($F428,'11.3_Outliers-Plastic'!$F$5:$F$500,0))&lt;&gt;"N",
INDEX('11.3_Outliers-Plastic'!L$5:L$500,MATCH($F428,'11.3_Outliers-Plastic'!$F$5:$F$500,0)),""),"")</f>
        <v/>
      </c>
      <c r="S428" s="12"/>
      <c r="T428" s="5"/>
      <c r="U428" s="5" t="s">
        <v>1569</v>
      </c>
      <c r="V428" s="14">
        <f>IFERROR(IF(INDEX('11.5_Outliers-Other_recovery'!$N$5:$N$500,MATCH($F428,'11.5_Outliers-Other_recovery'!$F$5:$F$500,0))&lt;&gt;"N",
INDEX('11.5_Outliers-Other_recovery'!J$5:J$500,MATCH($F428,'11.5_Outliers-Other_recovery'!$F$5:$F$500,0)),""),"")</f>
        <v>0</v>
      </c>
      <c r="W428" s="8">
        <f>IFERROR(IF(INDEX('11.5_Outliers-Other_recovery'!$N$5:$N$500,MATCH($F428,'11.5_Outliers-Other_recovery'!$F$5:$F$500,0))&lt;&gt;"N",
INDEX('11.5_Outliers-Other_recovery'!K$5:K$500,MATCH($F428,'11.5_Outliers-Other_recovery'!$F$5:$F$500,0)),""),"")</f>
        <v>2017</v>
      </c>
      <c r="X428" s="14" t="str">
        <f>IFERROR(IF(INDEX('11.5_Outliers-Other_recovery'!$N$5:$N$500,MATCH($F428,'11.5_Outliers-Other_recovery'!$F$5:$F$500,0))&lt;&gt;"N",
INDEX('11.5_Outliers-Other_recovery'!L$5:L$500,MATCH($F428,'11.5_Outliers-Other_recovery'!$F$5:$F$500,0)),""),"")</f>
        <v>UNSD_082</v>
      </c>
      <c r="Y428" s="14">
        <f>IFERROR(IF(INDEX('11.4_Outliers-Formal_dry_recy'!$N$5:$N$500,MATCH($F428,'11.4_Outliers-Formal_dry_recy'!$F$5:$F$500,0))&lt;&gt;"N",
INDEX('11.4_Outliers-Formal_dry_recy'!J$5:J$500,MATCH($F428,'11.4_Outliers-Formal_dry_recy'!$F$5:$F$500,0)),""),"")</f>
        <v>0</v>
      </c>
      <c r="Z428" s="8">
        <f>IFERROR(IF(INDEX('11.4_Outliers-Formal_dry_recy'!$N$5:$N$500,MATCH($F428,'11.4_Outliers-Formal_dry_recy'!$F$5:$F$500,0))&lt;&gt;"N",
INDEX('11.4_Outliers-Formal_dry_recy'!K$5:K$500,MATCH($F428,'11.4_Outliers-Formal_dry_recy'!$F$5:$F$500,0)),""),"")</f>
        <v>2017</v>
      </c>
      <c r="AA428" s="14" t="str">
        <f>IFERROR(IF(INDEX('11.4_Outliers-Formal_dry_recy'!$N$5:$N$500,MATCH($F428,'11.4_Outliers-Formal_dry_recy'!$F$5:$F$500,0))&lt;&gt;"N",
INDEX('11.4_Outliers-Formal_dry_recy'!L$5:L$500,MATCH($F428,'11.4_Outliers-Formal_dry_recy'!$F$5:$F$500,0)),""),"")</f>
        <v>UNSD_082</v>
      </c>
      <c r="AB428" s="14">
        <f>IFERROR(IF(INDEX('11.6_Outliers-Incineration'!$N$5:$N$500,MATCH($F428,'11.6_Outliers-Incineration'!$F$5:$F$500,0))&lt;&gt;"N",
INDEX('11.6_Outliers-Incineration'!J$5:J$500,MATCH($F428,'11.6_Outliers-Incineration'!$F$5:$F$500,0)),""),"")</f>
        <v>0</v>
      </c>
      <c r="AC428" s="8">
        <f>IFERROR(IF(INDEX('11.6_Outliers-Incineration'!$N$5:$N$500,MATCH($F428,'11.6_Outliers-Incineration'!$F$5:$F$500,0))&lt;&gt;"N",
INDEX('11.6_Outliers-Incineration'!K$5:K$500,MATCH($F428,'11.6_Outliers-Incineration'!$F$5:$F$500,0)),""),"")</f>
        <v>2017</v>
      </c>
      <c r="AD428" s="14" t="str">
        <f>IFERROR(IF(INDEX('11.6_Outliers-Incineration'!$N$5:$N$500,MATCH($F428,'11.6_Outliers-Incineration'!$F$5:$F$500,0))&lt;&gt;"N",
INDEX('11.6_Outliers-Incineration'!L$5:L$500,MATCH($F428,'11.6_Outliers-Incineration'!$F$5:$F$500,0)),""),"")</f>
        <v>UNSD_082</v>
      </c>
      <c r="AE428" s="14">
        <v>0</v>
      </c>
      <c r="AF428" s="8">
        <v>2017</v>
      </c>
      <c r="AG428" s="14" t="s">
        <v>2056</v>
      </c>
      <c r="AI428" s="5"/>
      <c r="AJ428" s="5" t="s">
        <v>1569</v>
      </c>
      <c r="AK428" s="5">
        <f t="shared" si="6"/>
        <v>4</v>
      </c>
    </row>
    <row r="429" spans="1:37" x14ac:dyDescent="0.25">
      <c r="A429" s="5" t="s">
        <v>2058</v>
      </c>
      <c r="B429" s="5" t="s">
        <v>1197</v>
      </c>
      <c r="C429" s="5" t="s">
        <v>1196</v>
      </c>
      <c r="D429" s="5" t="s">
        <v>1038</v>
      </c>
      <c r="E429" s="5" t="s">
        <v>2186</v>
      </c>
      <c r="F429" s="5" t="s">
        <v>2269</v>
      </c>
      <c r="G429" s="5">
        <v>2</v>
      </c>
      <c r="H429" s="5">
        <v>1</v>
      </c>
      <c r="I429" s="5" t="s">
        <v>2369</v>
      </c>
      <c r="J429" s="13">
        <f>IFERROR(IF(INDEX('11.1_Outliers-Generation'!$N$5:$N$500,MATCH($F429,'11.1_Outliers-Generation'!$F$5:$F$500,0))&lt;&gt;"N",
INDEX('11.1_Outliers-Generation'!J$5:J$500,MATCH($F429,'11.1_Outliers-Generation'!$F$5:$F$500,0)),""),"")</f>
        <v>0.7644767637648755</v>
      </c>
      <c r="K429" s="8">
        <f>IFERROR(IF(INDEX('11.1_Outliers-Generation'!$N$5:$N$500,MATCH($F429,'11.1_Outliers-Generation'!$F$5:$F$500,0))&lt;&gt;"N",
INDEX('11.1_Outliers-Generation'!K$5:K$500,MATCH($F429,'11.1_Outliers-Generation'!$F$5:$F$500,0)),""),"")</f>
        <v>2019</v>
      </c>
      <c r="L429" s="13" t="str">
        <f>IFERROR(IF(INDEX('11.1_Outliers-Generation'!$N$5:$N$500,MATCH($F429,'11.1_Outliers-Generation'!$F$5:$F$500,0))&lt;&gt;"N",
INDEX('11.1_Outliers-Generation'!L$5:L$500,MATCH($F429,'11.1_Outliers-Generation'!$F$5:$F$500,0)),""),"")</f>
        <v>UNSD_084</v>
      </c>
      <c r="M429" s="14">
        <f>IFERROR(IF(INDEX('11.2_Outliers-Collection_cov'!$N$5:$N$500,MATCH($F429,'11.2_Outliers-Collection_cov'!$F$5:$F$500,0))&lt;&gt;"N",
INDEX('11.2_Outliers-Collection_cov'!J$5:J$500,MATCH($F429,'11.2_Outliers-Collection_cov'!$F$5:$F$500,0)),""),"")</f>
        <v>100</v>
      </c>
      <c r="N429" s="8">
        <f>IFERROR(IF(INDEX('11.2_Outliers-Collection_cov'!$N$5:$N$500,MATCH($F429,'11.2_Outliers-Collection_cov'!$F$5:$F$500,0))&lt;&gt;"N",
INDEX('11.2_Outliers-Collection_cov'!K$5:K$500,MATCH($F429,'11.2_Outliers-Collection_cov'!$F$5:$F$500,0)),""),"")</f>
        <v>2019</v>
      </c>
      <c r="O429" s="13" t="str">
        <f>IFERROR(IF(INDEX('11.2_Outliers-Collection_cov'!$N$5:$N$500,MATCH($F429,'11.2_Outliers-Collection_cov'!$F$5:$F$500,0))&lt;&gt;"N",
INDEX('11.2_Outliers-Collection_cov'!L$5:L$500,MATCH($F429,'11.2_Outliers-Collection_cov'!$F$5:$F$500,0)),""),"")</f>
        <v>UNSD_084</v>
      </c>
      <c r="P429" s="14" t="str">
        <f>IFERROR(IF(INDEX('11.3_Outliers-Plastic'!$N$5:$N$500,MATCH($F429,'11.3_Outliers-Plastic'!$F$5:$F$500,0))&lt;&gt;"N",
INDEX('11.3_Outliers-Plastic'!J$5:J$500,MATCH($F429,'11.3_Outliers-Plastic'!$F$5:$F$500,0)),""),"")</f>
        <v/>
      </c>
      <c r="Q429" s="8" t="str">
        <f>IFERROR(IF(INDEX('11.3_Outliers-Plastic'!$N$5:$N$500,MATCH($F429,'11.3_Outliers-Plastic'!$F$5:$F$500,0))&lt;&gt;"N",
INDEX('11.3_Outliers-Plastic'!K$5:K$500,MATCH($F429,'11.3_Outliers-Plastic'!$F$5:$F$500,0)),""),"")</f>
        <v/>
      </c>
      <c r="R429" s="14" t="str">
        <f>IFERROR(IF(INDEX('11.3_Outliers-Plastic'!$N$5:$N$500,MATCH($F429,'11.3_Outliers-Plastic'!$F$5:$F$500,0))&lt;&gt;"N",
INDEX('11.3_Outliers-Plastic'!L$5:L$500,MATCH($F429,'11.3_Outliers-Plastic'!$F$5:$F$500,0)),""),"")</f>
        <v/>
      </c>
      <c r="S429" s="12"/>
      <c r="T429" s="5"/>
      <c r="U429" s="5" t="s">
        <v>1569</v>
      </c>
      <c r="V429" s="14" t="str">
        <f>IFERROR(IF(INDEX('11.5_Outliers-Other_recovery'!$N$5:$N$500,MATCH($F429,'11.5_Outliers-Other_recovery'!$F$5:$F$500,0))&lt;&gt;"N",
INDEX('11.5_Outliers-Other_recovery'!J$5:J$500,MATCH($F429,'11.5_Outliers-Other_recovery'!$F$5:$F$500,0)),""),"")</f>
        <v/>
      </c>
      <c r="W429" s="8" t="str">
        <f>IFERROR(IF(INDEX('11.5_Outliers-Other_recovery'!$N$5:$N$500,MATCH($F429,'11.5_Outliers-Other_recovery'!$F$5:$F$500,0))&lt;&gt;"N",
INDEX('11.5_Outliers-Other_recovery'!K$5:K$500,MATCH($F429,'11.5_Outliers-Other_recovery'!$F$5:$F$500,0)),""),"")</f>
        <v/>
      </c>
      <c r="X429" s="14" t="str">
        <f>IFERROR(IF(INDEX('11.5_Outliers-Other_recovery'!$N$5:$N$500,MATCH($F429,'11.5_Outliers-Other_recovery'!$F$5:$F$500,0))&lt;&gt;"N",
INDEX('11.5_Outliers-Other_recovery'!L$5:L$500,MATCH($F429,'11.5_Outliers-Other_recovery'!$F$5:$F$500,0)),""),"")</f>
        <v/>
      </c>
      <c r="Y429" s="14">
        <f>IFERROR(IF(INDEX('11.4_Outliers-Formal_dry_recy'!$N$5:$N$500,MATCH($F429,'11.4_Outliers-Formal_dry_recy'!$F$5:$F$500,0))&lt;&gt;"N",
INDEX('11.4_Outliers-Formal_dry_recy'!J$5:J$500,MATCH($F429,'11.4_Outliers-Formal_dry_recy'!$F$5:$F$500,0)),""),"")</f>
        <v>16.409572639729099</v>
      </c>
      <c r="Z429" s="8">
        <f>IFERROR(IF(INDEX('11.4_Outliers-Formal_dry_recy'!$N$5:$N$500,MATCH($F429,'11.4_Outliers-Formal_dry_recy'!$F$5:$F$500,0))&lt;&gt;"N",
INDEX('11.4_Outliers-Formal_dry_recy'!K$5:K$500,MATCH($F429,'11.4_Outliers-Formal_dry_recy'!$F$5:$F$500,0)),""),"")</f>
        <v>2019</v>
      </c>
      <c r="AA429" s="14" t="str">
        <f>IFERROR(IF(INDEX('11.4_Outliers-Formal_dry_recy'!$N$5:$N$500,MATCH($F429,'11.4_Outliers-Formal_dry_recy'!$F$5:$F$500,0))&lt;&gt;"N",
INDEX('11.4_Outliers-Formal_dry_recy'!L$5:L$500,MATCH($F429,'11.4_Outliers-Formal_dry_recy'!$F$5:$F$500,0)),""),"")</f>
        <v>UNSD_084</v>
      </c>
      <c r="AB429" s="14">
        <f>IFERROR(IF(INDEX('11.6_Outliers-Incineration'!$N$5:$N$500,MATCH($F429,'11.6_Outliers-Incineration'!$F$5:$F$500,0))&lt;&gt;"N",
INDEX('11.6_Outliers-Incineration'!J$5:J$500,MATCH($F429,'11.6_Outliers-Incineration'!$F$5:$F$500,0)),""),"")</f>
        <v>0</v>
      </c>
      <c r="AC429" s="8">
        <f>IFERROR(IF(INDEX('11.6_Outliers-Incineration'!$N$5:$N$500,MATCH($F429,'11.6_Outliers-Incineration'!$F$5:$F$500,0))&lt;&gt;"N",
INDEX('11.6_Outliers-Incineration'!K$5:K$500,MATCH($F429,'11.6_Outliers-Incineration'!$F$5:$F$500,0)),""),"")</f>
        <v>2019</v>
      </c>
      <c r="AD429" s="14" t="str">
        <f>IFERROR(IF(INDEX('11.6_Outliers-Incineration'!$N$5:$N$500,MATCH($F429,'11.6_Outliers-Incineration'!$F$5:$F$500,0))&lt;&gt;"N",
INDEX('11.6_Outliers-Incineration'!L$5:L$500,MATCH($F429,'11.6_Outliers-Incineration'!$F$5:$F$500,0)),""),"")</f>
        <v>UNSD_084</v>
      </c>
      <c r="AE429" s="14">
        <v>11.481465115453075</v>
      </c>
      <c r="AF429" s="8">
        <v>2019</v>
      </c>
      <c r="AG429" s="14" t="s">
        <v>2058</v>
      </c>
      <c r="AI429" s="5"/>
      <c r="AJ429" s="5" t="s">
        <v>1569</v>
      </c>
      <c r="AK429" s="5">
        <f t="shared" si="6"/>
        <v>5</v>
      </c>
    </row>
    <row r="430" spans="1:37" x14ac:dyDescent="0.25">
      <c r="A430" s="5" t="s">
        <v>2059</v>
      </c>
      <c r="B430" s="5" t="s">
        <v>1197</v>
      </c>
      <c r="C430" s="5" t="s">
        <v>1196</v>
      </c>
      <c r="D430" s="5" t="s">
        <v>1038</v>
      </c>
      <c r="E430" s="5" t="s">
        <v>2187</v>
      </c>
      <c r="F430" s="5" t="s">
        <v>2270</v>
      </c>
      <c r="G430" s="5">
        <v>2</v>
      </c>
      <c r="H430" s="5">
        <v>1</v>
      </c>
      <c r="I430" s="5" t="s">
        <v>2370</v>
      </c>
      <c r="J430" s="13">
        <f>IFERROR(IF(INDEX('11.1_Outliers-Generation'!$N$5:$N$500,MATCH($F430,'11.1_Outliers-Generation'!$F$5:$F$500,0))&lt;&gt;"N",
INDEX('11.1_Outliers-Generation'!J$5:J$500,MATCH($F430,'11.1_Outliers-Generation'!$F$5:$F$500,0)),""),"")</f>
        <v>0.71175756308025173</v>
      </c>
      <c r="K430" s="8">
        <f>IFERROR(IF(INDEX('11.1_Outliers-Generation'!$N$5:$N$500,MATCH($F430,'11.1_Outliers-Generation'!$F$5:$F$500,0))&lt;&gt;"N",
INDEX('11.1_Outliers-Generation'!K$5:K$500,MATCH($F430,'11.1_Outliers-Generation'!$F$5:$F$500,0)),""),"")</f>
        <v>2019</v>
      </c>
      <c r="L430" s="13" t="str">
        <f>IFERROR(IF(INDEX('11.1_Outliers-Generation'!$N$5:$N$500,MATCH($F430,'11.1_Outliers-Generation'!$F$5:$F$500,0))&lt;&gt;"N",
INDEX('11.1_Outliers-Generation'!L$5:L$500,MATCH($F430,'11.1_Outliers-Generation'!$F$5:$F$500,0)),""),"")</f>
        <v>UNSD_085</v>
      </c>
      <c r="M430" s="14">
        <f>IFERROR(IF(INDEX('11.2_Outliers-Collection_cov'!$N$5:$N$500,MATCH($F430,'11.2_Outliers-Collection_cov'!$F$5:$F$500,0))&lt;&gt;"N",
INDEX('11.2_Outliers-Collection_cov'!J$5:J$500,MATCH($F430,'11.2_Outliers-Collection_cov'!$F$5:$F$500,0)),""),"")</f>
        <v>100</v>
      </c>
      <c r="N430" s="8">
        <f>IFERROR(IF(INDEX('11.2_Outliers-Collection_cov'!$N$5:$N$500,MATCH($F430,'11.2_Outliers-Collection_cov'!$F$5:$F$500,0))&lt;&gt;"N",
INDEX('11.2_Outliers-Collection_cov'!K$5:K$500,MATCH($F430,'11.2_Outliers-Collection_cov'!$F$5:$F$500,0)),""),"")</f>
        <v>2019</v>
      </c>
      <c r="O430" s="13" t="str">
        <f>IFERROR(IF(INDEX('11.2_Outliers-Collection_cov'!$N$5:$N$500,MATCH($F430,'11.2_Outliers-Collection_cov'!$F$5:$F$500,0))&lt;&gt;"N",
INDEX('11.2_Outliers-Collection_cov'!L$5:L$500,MATCH($F430,'11.2_Outliers-Collection_cov'!$F$5:$F$500,0)),""),"")</f>
        <v>UNSD_085</v>
      </c>
      <c r="P430" s="14" t="str">
        <f>IFERROR(IF(INDEX('11.3_Outliers-Plastic'!$N$5:$N$500,MATCH($F430,'11.3_Outliers-Plastic'!$F$5:$F$500,0))&lt;&gt;"N",
INDEX('11.3_Outliers-Plastic'!J$5:J$500,MATCH($F430,'11.3_Outliers-Plastic'!$F$5:$F$500,0)),""),"")</f>
        <v/>
      </c>
      <c r="Q430" s="8" t="str">
        <f>IFERROR(IF(INDEX('11.3_Outliers-Plastic'!$N$5:$N$500,MATCH($F430,'11.3_Outliers-Plastic'!$F$5:$F$500,0))&lt;&gt;"N",
INDEX('11.3_Outliers-Plastic'!K$5:K$500,MATCH($F430,'11.3_Outliers-Plastic'!$F$5:$F$500,0)),""),"")</f>
        <v/>
      </c>
      <c r="R430" s="14" t="str">
        <f>IFERROR(IF(INDEX('11.3_Outliers-Plastic'!$N$5:$N$500,MATCH($F430,'11.3_Outliers-Plastic'!$F$5:$F$500,0))&lt;&gt;"N",
INDEX('11.3_Outliers-Plastic'!L$5:L$500,MATCH($F430,'11.3_Outliers-Plastic'!$F$5:$F$500,0)),""),"")</f>
        <v/>
      </c>
      <c r="S430" s="12"/>
      <c r="T430" s="5"/>
      <c r="U430" s="5" t="s">
        <v>1569</v>
      </c>
      <c r="V430" s="14">
        <f>IFERROR(IF(INDEX('11.5_Outliers-Other_recovery'!$N$5:$N$500,MATCH($F430,'11.5_Outliers-Other_recovery'!$F$5:$F$500,0))&lt;&gt;"N",
INDEX('11.5_Outliers-Other_recovery'!J$5:J$500,MATCH($F430,'11.5_Outliers-Other_recovery'!$F$5:$F$500,0)),""),"")</f>
        <v>3.74946838861133</v>
      </c>
      <c r="W430" s="8">
        <f>IFERROR(IF(INDEX('11.5_Outliers-Other_recovery'!$N$5:$N$500,MATCH($F430,'11.5_Outliers-Other_recovery'!$F$5:$F$500,0))&lt;&gt;"N",
INDEX('11.5_Outliers-Other_recovery'!K$5:K$500,MATCH($F430,'11.5_Outliers-Other_recovery'!$F$5:$F$500,0)),""),"")</f>
        <v>2018</v>
      </c>
      <c r="X430" s="14" t="str">
        <f>IFERROR(IF(INDEX('11.5_Outliers-Other_recovery'!$N$5:$N$500,MATCH($F430,'11.5_Outliers-Other_recovery'!$F$5:$F$500,0))&lt;&gt;"N",
INDEX('11.5_Outliers-Other_recovery'!L$5:L$500,MATCH($F430,'11.5_Outliers-Other_recovery'!$F$5:$F$500,0)),""),"")</f>
        <v>UNSD_085</v>
      </c>
      <c r="Y430" s="14">
        <f>IFERROR(IF(INDEX('11.4_Outliers-Formal_dry_recy'!$N$5:$N$500,MATCH($F430,'11.4_Outliers-Formal_dry_recy'!$F$5:$F$500,0))&lt;&gt;"N",
INDEX('11.4_Outliers-Formal_dry_recy'!J$5:J$500,MATCH($F430,'11.4_Outliers-Formal_dry_recy'!$F$5:$F$500,0)),""),"")</f>
        <v>10.206185631230534</v>
      </c>
      <c r="Z430" s="8">
        <f>IFERROR(IF(INDEX('11.4_Outliers-Formal_dry_recy'!$N$5:$N$500,MATCH($F430,'11.4_Outliers-Formal_dry_recy'!$F$5:$F$500,0))&lt;&gt;"N",
INDEX('11.4_Outliers-Formal_dry_recy'!K$5:K$500,MATCH($F430,'11.4_Outliers-Formal_dry_recy'!$F$5:$F$500,0)),""),"")</f>
        <v>2019</v>
      </c>
      <c r="AA430" s="14" t="str">
        <f>IFERROR(IF(INDEX('11.4_Outliers-Formal_dry_recy'!$N$5:$N$500,MATCH($F430,'11.4_Outliers-Formal_dry_recy'!$F$5:$F$500,0))&lt;&gt;"N",
INDEX('11.4_Outliers-Formal_dry_recy'!L$5:L$500,MATCH($F430,'11.4_Outliers-Formal_dry_recy'!$F$5:$F$500,0)),""),"")</f>
        <v>UNSD_085</v>
      </c>
      <c r="AB430" s="14">
        <f>IFERROR(IF(INDEX('11.6_Outliers-Incineration'!$N$5:$N$500,MATCH($F430,'11.6_Outliers-Incineration'!$F$5:$F$500,0))&lt;&gt;"N",
INDEX('11.6_Outliers-Incineration'!J$5:J$500,MATCH($F430,'11.6_Outliers-Incineration'!$F$5:$F$500,0)),""),"")</f>
        <v>0</v>
      </c>
      <c r="AC430" s="8">
        <f>IFERROR(IF(INDEX('11.6_Outliers-Incineration'!$N$5:$N$500,MATCH($F430,'11.6_Outliers-Incineration'!$F$5:$F$500,0))&lt;&gt;"N",
INDEX('11.6_Outliers-Incineration'!K$5:K$500,MATCH($F430,'11.6_Outliers-Incineration'!$F$5:$F$500,0)),""),"")</f>
        <v>2019</v>
      </c>
      <c r="AD430" s="14" t="str">
        <f>IFERROR(IF(INDEX('11.6_Outliers-Incineration'!$N$5:$N$500,MATCH($F430,'11.6_Outliers-Incineration'!$F$5:$F$500,0))&lt;&gt;"N",
INDEX('11.6_Outliers-Incineration'!L$5:L$500,MATCH($F430,'11.6_Outliers-Incineration'!$F$5:$F$500,0)),""),"")</f>
        <v>UNSD_085</v>
      </c>
      <c r="AE430" s="14">
        <v>0</v>
      </c>
      <c r="AF430" s="8">
        <v>2019</v>
      </c>
      <c r="AG430" s="14" t="s">
        <v>2059</v>
      </c>
      <c r="AI430" s="5"/>
      <c r="AJ430" s="5" t="s">
        <v>1569</v>
      </c>
      <c r="AK430" s="5">
        <f t="shared" si="6"/>
        <v>6</v>
      </c>
    </row>
    <row r="431" spans="1:37" x14ac:dyDescent="0.25">
      <c r="A431" s="5" t="s">
        <v>2062</v>
      </c>
      <c r="B431" s="5" t="s">
        <v>1205</v>
      </c>
      <c r="C431" s="5" t="s">
        <v>1204</v>
      </c>
      <c r="D431" s="5" t="s">
        <v>1038</v>
      </c>
      <c r="E431" s="5" t="s">
        <v>1213</v>
      </c>
      <c r="F431" s="5" t="s">
        <v>2272</v>
      </c>
      <c r="G431" s="5">
        <v>2</v>
      </c>
      <c r="H431" s="5">
        <v>1</v>
      </c>
      <c r="I431" s="5" t="s">
        <v>2372</v>
      </c>
      <c r="J431" s="13">
        <f>IFERROR(IF(INDEX('11.1_Outliers-Generation'!$N$5:$N$500,MATCH($F431,'11.1_Outliers-Generation'!$F$5:$F$500,0))&lt;&gt;"N",
INDEX('11.1_Outliers-Generation'!J$5:J$500,MATCH($F431,'11.1_Outliers-Generation'!$F$5:$F$500,0)),""),"")</f>
        <v>0.94779711218067375</v>
      </c>
      <c r="K431" s="8">
        <f>IFERROR(IF(INDEX('11.1_Outliers-Generation'!$N$5:$N$500,MATCH($F431,'11.1_Outliers-Generation'!$F$5:$F$500,0))&lt;&gt;"N",
INDEX('11.1_Outliers-Generation'!K$5:K$500,MATCH($F431,'11.1_Outliers-Generation'!$F$5:$F$500,0)),""),"")</f>
        <v>2012</v>
      </c>
      <c r="L431" s="13" t="str">
        <f>IFERROR(IF(INDEX('11.1_Outliers-Generation'!$N$5:$N$500,MATCH($F431,'11.1_Outliers-Generation'!$F$5:$F$500,0))&lt;&gt;"N",
INDEX('11.1_Outliers-Generation'!L$5:L$500,MATCH($F431,'11.1_Outliers-Generation'!$F$5:$F$500,0)),""),"")</f>
        <v>UNSD_088</v>
      </c>
      <c r="M431" s="14">
        <f>IFERROR(IF(INDEX('11.2_Outliers-Collection_cov'!$N$5:$N$500,MATCH($F431,'11.2_Outliers-Collection_cov'!$F$5:$F$500,0))&lt;&gt;"N",
INDEX('11.2_Outliers-Collection_cov'!J$5:J$500,MATCH($F431,'11.2_Outliers-Collection_cov'!$F$5:$F$500,0)),""),"")</f>
        <v>100</v>
      </c>
      <c r="N431" s="8">
        <f>IFERROR(IF(INDEX('11.2_Outliers-Collection_cov'!$N$5:$N$500,MATCH($F431,'11.2_Outliers-Collection_cov'!$F$5:$F$500,0))&lt;&gt;"N",
INDEX('11.2_Outliers-Collection_cov'!K$5:K$500,MATCH($F431,'11.2_Outliers-Collection_cov'!$F$5:$F$500,0)),""),"")</f>
        <v>2012</v>
      </c>
      <c r="O431" s="13" t="str">
        <f>IFERROR(IF(INDEX('11.2_Outliers-Collection_cov'!$N$5:$N$500,MATCH($F431,'11.2_Outliers-Collection_cov'!$F$5:$F$500,0))&lt;&gt;"N",
INDEX('11.2_Outliers-Collection_cov'!L$5:L$500,MATCH($F431,'11.2_Outliers-Collection_cov'!$F$5:$F$500,0)),""),"")</f>
        <v>UNSD_088</v>
      </c>
      <c r="P431" s="14" t="str">
        <f>IFERROR(IF(INDEX('11.3_Outliers-Plastic'!$N$5:$N$500,MATCH($F431,'11.3_Outliers-Plastic'!$F$5:$F$500,0))&lt;&gt;"N",
INDEX('11.3_Outliers-Plastic'!J$5:J$500,MATCH($F431,'11.3_Outliers-Plastic'!$F$5:$F$500,0)),""),"")</f>
        <v/>
      </c>
      <c r="Q431" s="8" t="str">
        <f>IFERROR(IF(INDEX('11.3_Outliers-Plastic'!$N$5:$N$500,MATCH($F431,'11.3_Outliers-Plastic'!$F$5:$F$500,0))&lt;&gt;"N",
INDEX('11.3_Outliers-Plastic'!K$5:K$500,MATCH($F431,'11.3_Outliers-Plastic'!$F$5:$F$500,0)),""),"")</f>
        <v/>
      </c>
      <c r="R431" s="14" t="str">
        <f>IFERROR(IF(INDEX('11.3_Outliers-Plastic'!$N$5:$N$500,MATCH($F431,'11.3_Outliers-Plastic'!$F$5:$F$500,0))&lt;&gt;"N",
INDEX('11.3_Outliers-Plastic'!L$5:L$500,MATCH($F431,'11.3_Outliers-Plastic'!$F$5:$F$500,0)),""),"")</f>
        <v/>
      </c>
      <c r="S431" s="12"/>
      <c r="T431" s="5"/>
      <c r="U431" s="5" t="s">
        <v>1569</v>
      </c>
      <c r="V431" s="14">
        <f>IFERROR(IF(INDEX('11.5_Outliers-Other_recovery'!$N$5:$N$500,MATCH($F431,'11.5_Outliers-Other_recovery'!$F$5:$F$500,0))&lt;&gt;"N",
INDEX('11.5_Outliers-Other_recovery'!J$5:J$500,MATCH($F431,'11.5_Outliers-Other_recovery'!$F$5:$F$500,0)),""),"")</f>
        <v>0</v>
      </c>
      <c r="W431" s="8">
        <f>IFERROR(IF(INDEX('11.5_Outliers-Other_recovery'!$N$5:$N$500,MATCH($F431,'11.5_Outliers-Other_recovery'!$F$5:$F$500,0))&lt;&gt;"N",
INDEX('11.5_Outliers-Other_recovery'!K$5:K$500,MATCH($F431,'11.5_Outliers-Other_recovery'!$F$5:$F$500,0)),""),"")</f>
        <v>2012</v>
      </c>
      <c r="X431" s="14" t="str">
        <f>IFERROR(IF(INDEX('11.5_Outliers-Other_recovery'!$N$5:$N$500,MATCH($F431,'11.5_Outliers-Other_recovery'!$F$5:$F$500,0))&lt;&gt;"N",
INDEX('11.5_Outliers-Other_recovery'!L$5:L$500,MATCH($F431,'11.5_Outliers-Other_recovery'!$F$5:$F$500,0)),""),"")</f>
        <v>UNSD_088</v>
      </c>
      <c r="Y431" s="14">
        <f>IFERROR(IF(INDEX('11.4_Outliers-Formal_dry_recy'!$N$5:$N$500,MATCH($F431,'11.4_Outliers-Formal_dry_recy'!$F$5:$F$500,0))&lt;&gt;"N",
INDEX('11.4_Outliers-Formal_dry_recy'!J$5:J$500,MATCH($F431,'11.4_Outliers-Formal_dry_recy'!$F$5:$F$500,0)),""),"")</f>
        <v>0</v>
      </c>
      <c r="Z431" s="8">
        <f>IFERROR(IF(INDEX('11.4_Outliers-Formal_dry_recy'!$N$5:$N$500,MATCH($F431,'11.4_Outliers-Formal_dry_recy'!$F$5:$F$500,0))&lt;&gt;"N",
INDEX('11.4_Outliers-Formal_dry_recy'!K$5:K$500,MATCH($F431,'11.4_Outliers-Formal_dry_recy'!$F$5:$F$500,0)),""),"")</f>
        <v>2012</v>
      </c>
      <c r="AA431" s="14" t="str">
        <f>IFERROR(IF(INDEX('11.4_Outliers-Formal_dry_recy'!$N$5:$N$500,MATCH($F431,'11.4_Outliers-Formal_dry_recy'!$F$5:$F$500,0))&lt;&gt;"N",
INDEX('11.4_Outliers-Formal_dry_recy'!L$5:L$500,MATCH($F431,'11.4_Outliers-Formal_dry_recy'!$F$5:$F$500,0)),""),"")</f>
        <v>UNSD_088</v>
      </c>
      <c r="AB431" s="14">
        <f>IFERROR(IF(INDEX('11.6_Outliers-Incineration'!$N$5:$N$500,MATCH($F431,'11.6_Outliers-Incineration'!$F$5:$F$500,0))&lt;&gt;"N",
INDEX('11.6_Outliers-Incineration'!J$5:J$500,MATCH($F431,'11.6_Outliers-Incineration'!$F$5:$F$500,0)),""),"")</f>
        <v>0</v>
      </c>
      <c r="AC431" s="8">
        <f>IFERROR(IF(INDEX('11.6_Outliers-Incineration'!$N$5:$N$500,MATCH($F431,'11.6_Outliers-Incineration'!$F$5:$F$500,0))&lt;&gt;"N",
INDEX('11.6_Outliers-Incineration'!K$5:K$500,MATCH($F431,'11.6_Outliers-Incineration'!$F$5:$F$500,0)),""),"")</f>
        <v>2012</v>
      </c>
      <c r="AD431" s="14" t="str">
        <f>IFERROR(IF(INDEX('11.6_Outliers-Incineration'!$N$5:$N$500,MATCH($F431,'11.6_Outliers-Incineration'!$F$5:$F$500,0))&lt;&gt;"N",
INDEX('11.6_Outliers-Incineration'!L$5:L$500,MATCH($F431,'11.6_Outliers-Incineration'!$F$5:$F$500,0)),""),"")</f>
        <v>UNSD_088</v>
      </c>
      <c r="AE431" s="14">
        <v>100</v>
      </c>
      <c r="AF431" s="8">
        <v>2012</v>
      </c>
      <c r="AG431" s="14" t="s">
        <v>2062</v>
      </c>
      <c r="AI431" s="5"/>
      <c r="AJ431" s="5" t="s">
        <v>1569</v>
      </c>
      <c r="AK431" s="5">
        <f t="shared" si="6"/>
        <v>6</v>
      </c>
    </row>
    <row r="432" spans="1:37" x14ac:dyDescent="0.25">
      <c r="A432" s="5" t="s">
        <v>2064</v>
      </c>
      <c r="B432" s="5" t="s">
        <v>1527</v>
      </c>
      <c r="C432" s="5" t="s">
        <v>1716</v>
      </c>
      <c r="D432" s="5" t="s">
        <v>620</v>
      </c>
      <c r="E432" s="5" t="s">
        <v>2188</v>
      </c>
      <c r="F432" s="5" t="s">
        <v>2273</v>
      </c>
      <c r="G432" s="5">
        <v>1</v>
      </c>
      <c r="H432" s="5">
        <v>2</v>
      </c>
      <c r="I432" s="5" t="s">
        <v>2374</v>
      </c>
      <c r="J432" s="13" t="str">
        <f>IFERROR(IF(INDEX('11.1_Outliers-Generation'!$N$5:$N$500,MATCH($F432,'11.1_Outliers-Generation'!$F$5:$F$500,0))&lt;&gt;"N",
INDEX('11.1_Outliers-Generation'!J$5:J$500,MATCH($F432,'11.1_Outliers-Generation'!$F$5:$F$500,0)),""),"")</f>
        <v/>
      </c>
      <c r="K432" s="8" t="str">
        <f>IFERROR(IF(INDEX('11.1_Outliers-Generation'!$N$5:$N$500,MATCH($F432,'11.1_Outliers-Generation'!$F$5:$F$500,0))&lt;&gt;"N",
INDEX('11.1_Outliers-Generation'!K$5:K$500,MATCH($F432,'11.1_Outliers-Generation'!$F$5:$F$500,0)),""),"")</f>
        <v/>
      </c>
      <c r="L432" s="13" t="str">
        <f>IFERROR(IF(INDEX('11.1_Outliers-Generation'!$N$5:$N$500,MATCH($F432,'11.1_Outliers-Generation'!$F$5:$F$500,0))&lt;&gt;"N",
INDEX('11.1_Outliers-Generation'!L$5:L$500,MATCH($F432,'11.1_Outliers-Generation'!$F$5:$F$500,0)),""),"")</f>
        <v/>
      </c>
      <c r="M432" s="14">
        <f>IFERROR(IF(INDEX('11.2_Outliers-Collection_cov'!$N$5:$N$500,MATCH($F432,'11.2_Outliers-Collection_cov'!$F$5:$F$500,0))&lt;&gt;"N",
INDEX('11.2_Outliers-Collection_cov'!J$5:J$500,MATCH($F432,'11.2_Outliers-Collection_cov'!$F$5:$F$500,0)),""),"")</f>
        <v>30</v>
      </c>
      <c r="N432" s="8">
        <f>IFERROR(IF(INDEX('11.2_Outliers-Collection_cov'!$N$5:$N$500,MATCH($F432,'11.2_Outliers-Collection_cov'!$F$5:$F$500,0))&lt;&gt;"N",
INDEX('11.2_Outliers-Collection_cov'!K$5:K$500,MATCH($F432,'11.2_Outliers-Collection_cov'!$F$5:$F$500,0)),""),"")</f>
        <v>2012</v>
      </c>
      <c r="O432" s="13" t="str">
        <f>IFERROR(IF(INDEX('11.2_Outliers-Collection_cov'!$N$5:$N$500,MATCH($F432,'11.2_Outliers-Collection_cov'!$F$5:$F$500,0))&lt;&gt;"N",
INDEX('11.2_Outliers-Collection_cov'!L$5:L$500,MATCH($F432,'11.2_Outliers-Collection_cov'!$F$5:$F$500,0)),""),"")</f>
        <v>UNSD_090</v>
      </c>
      <c r="P432" s="14" t="str">
        <f>IFERROR(IF(INDEX('11.3_Outliers-Plastic'!$N$5:$N$500,MATCH($F432,'11.3_Outliers-Plastic'!$F$5:$F$500,0))&lt;&gt;"N",
INDEX('11.3_Outliers-Plastic'!J$5:J$500,MATCH($F432,'11.3_Outliers-Plastic'!$F$5:$F$500,0)),""),"")</f>
        <v/>
      </c>
      <c r="Q432" s="8" t="str">
        <f>IFERROR(IF(INDEX('11.3_Outliers-Plastic'!$N$5:$N$500,MATCH($F432,'11.3_Outliers-Plastic'!$F$5:$F$500,0))&lt;&gt;"N",
INDEX('11.3_Outliers-Plastic'!K$5:K$500,MATCH($F432,'11.3_Outliers-Plastic'!$F$5:$F$500,0)),""),"")</f>
        <v/>
      </c>
      <c r="R432" s="14" t="str">
        <f>IFERROR(IF(INDEX('11.3_Outliers-Plastic'!$N$5:$N$500,MATCH($F432,'11.3_Outliers-Plastic'!$F$5:$F$500,0))&lt;&gt;"N",
INDEX('11.3_Outliers-Plastic'!L$5:L$500,MATCH($F432,'11.3_Outliers-Plastic'!$F$5:$F$500,0)),""),"")</f>
        <v/>
      </c>
      <c r="S432" s="12"/>
      <c r="T432" s="5"/>
      <c r="U432" s="5" t="s">
        <v>1569</v>
      </c>
      <c r="V432" s="14" t="str">
        <f>IFERROR(IF(INDEX('11.5_Outliers-Other_recovery'!$N$5:$N$500,MATCH($F432,'11.5_Outliers-Other_recovery'!$F$5:$F$500,0))&lt;&gt;"N",
INDEX('11.5_Outliers-Other_recovery'!J$5:J$500,MATCH($F432,'11.5_Outliers-Other_recovery'!$F$5:$F$500,0)),""),"")</f>
        <v/>
      </c>
      <c r="W432" s="8" t="str">
        <f>IFERROR(IF(INDEX('11.5_Outliers-Other_recovery'!$N$5:$N$500,MATCH($F432,'11.5_Outliers-Other_recovery'!$F$5:$F$500,0))&lt;&gt;"N",
INDEX('11.5_Outliers-Other_recovery'!K$5:K$500,MATCH($F432,'11.5_Outliers-Other_recovery'!$F$5:$F$500,0)),""),"")</f>
        <v/>
      </c>
      <c r="X432" s="14" t="str">
        <f>IFERROR(IF(INDEX('11.5_Outliers-Other_recovery'!$N$5:$N$500,MATCH($F432,'11.5_Outliers-Other_recovery'!$F$5:$F$500,0))&lt;&gt;"N",
INDEX('11.5_Outliers-Other_recovery'!L$5:L$500,MATCH($F432,'11.5_Outliers-Other_recovery'!$F$5:$F$500,0)),""),"")</f>
        <v/>
      </c>
      <c r="Y432" s="14" t="str">
        <f>IFERROR(IF(INDEX('11.4_Outliers-Formal_dry_recy'!$N$5:$N$500,MATCH($F432,'11.4_Outliers-Formal_dry_recy'!$F$5:$F$500,0))&lt;&gt;"N",
INDEX('11.4_Outliers-Formal_dry_recy'!J$5:J$500,MATCH($F432,'11.4_Outliers-Formal_dry_recy'!$F$5:$F$500,0)),""),"")</f>
        <v/>
      </c>
      <c r="Z432" s="8" t="str">
        <f>IFERROR(IF(INDEX('11.4_Outliers-Formal_dry_recy'!$N$5:$N$500,MATCH($F432,'11.4_Outliers-Formal_dry_recy'!$F$5:$F$500,0))&lt;&gt;"N",
INDEX('11.4_Outliers-Formal_dry_recy'!K$5:K$500,MATCH($F432,'11.4_Outliers-Formal_dry_recy'!$F$5:$F$500,0)),""),"")</f>
        <v/>
      </c>
      <c r="AA432" s="14" t="str">
        <f>IFERROR(IF(INDEX('11.4_Outliers-Formal_dry_recy'!$N$5:$N$500,MATCH($F432,'11.4_Outliers-Formal_dry_recy'!$F$5:$F$500,0))&lt;&gt;"N",
INDEX('11.4_Outliers-Formal_dry_recy'!L$5:L$500,MATCH($F432,'11.4_Outliers-Formal_dry_recy'!$F$5:$F$500,0)),""),"")</f>
        <v/>
      </c>
      <c r="AB432" s="14" t="str">
        <f>IFERROR(IF(INDEX('11.6_Outliers-Incineration'!$N$5:$N$500,MATCH($F432,'11.6_Outliers-Incineration'!$F$5:$F$500,0))&lt;&gt;"N",
INDEX('11.6_Outliers-Incineration'!J$5:J$500,MATCH($F432,'11.6_Outliers-Incineration'!$F$5:$F$500,0)),""),"")</f>
        <v/>
      </c>
      <c r="AC432" s="8" t="str">
        <f>IFERROR(IF(INDEX('11.6_Outliers-Incineration'!$N$5:$N$500,MATCH($F432,'11.6_Outliers-Incineration'!$F$5:$F$500,0))&lt;&gt;"N",
INDEX('11.6_Outliers-Incineration'!K$5:K$500,MATCH($F432,'11.6_Outliers-Incineration'!$F$5:$F$500,0)),""),"")</f>
        <v/>
      </c>
      <c r="AD432" s="14" t="str">
        <f>IFERROR(IF(INDEX('11.6_Outliers-Incineration'!$N$5:$N$500,MATCH($F432,'11.6_Outliers-Incineration'!$F$5:$F$500,0))&lt;&gt;"N",
INDEX('11.6_Outliers-Incineration'!L$5:L$500,MATCH($F432,'11.6_Outliers-Incineration'!$F$5:$F$500,0)),""),"")</f>
        <v/>
      </c>
      <c r="AE432" s="14" t="s">
        <v>1569</v>
      </c>
      <c r="AF432" s="8" t="s">
        <v>1569</v>
      </c>
      <c r="AG432" s="14" t="s">
        <v>1569</v>
      </c>
      <c r="AI432" s="5"/>
      <c r="AJ432" s="5" t="s">
        <v>1569</v>
      </c>
      <c r="AK432" s="5">
        <f t="shared" si="6"/>
        <v>1</v>
      </c>
    </row>
    <row r="433" spans="1:37" x14ac:dyDescent="0.25">
      <c r="A433" s="5" t="s">
        <v>2065</v>
      </c>
      <c r="B433" s="5" t="s">
        <v>1528</v>
      </c>
      <c r="C433" s="5" t="s">
        <v>1717</v>
      </c>
      <c r="D433" s="5" t="s">
        <v>35</v>
      </c>
      <c r="E433" s="5" t="s">
        <v>2189</v>
      </c>
      <c r="F433" s="5" t="s">
        <v>2274</v>
      </c>
      <c r="G433" s="5">
        <v>1</v>
      </c>
      <c r="H433" s="5">
        <v>1</v>
      </c>
      <c r="I433" s="5" t="s">
        <v>2375</v>
      </c>
      <c r="J433" s="13">
        <f>IFERROR(IF(INDEX('11.1_Outliers-Generation'!$N$5:$N$500,MATCH($F433,'11.1_Outliers-Generation'!$F$5:$F$500,0))&lt;&gt;"N",
INDEX('11.1_Outliers-Generation'!J$5:J$500,MATCH($F433,'11.1_Outliers-Generation'!$F$5:$F$500,0)),""),"")</f>
        <v>1.1962011856177615</v>
      </c>
      <c r="K433" s="8">
        <f>IFERROR(IF(INDEX('11.1_Outliers-Generation'!$N$5:$N$500,MATCH($F433,'11.1_Outliers-Generation'!$F$5:$F$500,0))&lt;&gt;"N",
INDEX('11.1_Outliers-Generation'!K$5:K$500,MATCH($F433,'11.1_Outliers-Generation'!$F$5:$F$500,0)),""),"")</f>
        <v>2019</v>
      </c>
      <c r="L433" s="13" t="str">
        <f>IFERROR(IF(INDEX('11.1_Outliers-Generation'!$N$5:$N$500,MATCH($F433,'11.1_Outliers-Generation'!$F$5:$F$500,0))&lt;&gt;"N",
INDEX('11.1_Outliers-Generation'!L$5:L$500,MATCH($F433,'11.1_Outliers-Generation'!$F$5:$F$500,0)),""),"")</f>
        <v>UNSD_091</v>
      </c>
      <c r="M433" s="14">
        <f>IFERROR(IF(INDEX('11.2_Outliers-Collection_cov'!$N$5:$N$500,MATCH($F433,'11.2_Outliers-Collection_cov'!$F$5:$F$500,0))&lt;&gt;"N",
INDEX('11.2_Outliers-Collection_cov'!J$5:J$500,MATCH($F433,'11.2_Outliers-Collection_cov'!$F$5:$F$500,0)),""),"")</f>
        <v>100</v>
      </c>
      <c r="N433" s="8">
        <f>IFERROR(IF(INDEX('11.2_Outliers-Collection_cov'!$N$5:$N$500,MATCH($F433,'11.2_Outliers-Collection_cov'!$F$5:$F$500,0))&lt;&gt;"N",
INDEX('11.2_Outliers-Collection_cov'!K$5:K$500,MATCH($F433,'11.2_Outliers-Collection_cov'!$F$5:$F$500,0)),""),"")</f>
        <v>2019</v>
      </c>
      <c r="O433" s="13" t="str">
        <f>IFERROR(IF(INDEX('11.2_Outliers-Collection_cov'!$N$5:$N$500,MATCH($F433,'11.2_Outliers-Collection_cov'!$F$5:$F$500,0))&lt;&gt;"N",
INDEX('11.2_Outliers-Collection_cov'!L$5:L$500,MATCH($F433,'11.2_Outliers-Collection_cov'!$F$5:$F$500,0)),""),"")</f>
        <v>UNSD_091</v>
      </c>
      <c r="P433" s="14" t="str">
        <f>IFERROR(IF(INDEX('11.3_Outliers-Plastic'!$N$5:$N$500,MATCH($F433,'11.3_Outliers-Plastic'!$F$5:$F$500,0))&lt;&gt;"N",
INDEX('11.3_Outliers-Plastic'!J$5:J$500,MATCH($F433,'11.3_Outliers-Plastic'!$F$5:$F$500,0)),""),"")</f>
        <v/>
      </c>
      <c r="Q433" s="8" t="str">
        <f>IFERROR(IF(INDEX('11.3_Outliers-Plastic'!$N$5:$N$500,MATCH($F433,'11.3_Outliers-Plastic'!$F$5:$F$500,0))&lt;&gt;"N",
INDEX('11.3_Outliers-Plastic'!K$5:K$500,MATCH($F433,'11.3_Outliers-Plastic'!$F$5:$F$500,0)),""),"")</f>
        <v/>
      </c>
      <c r="R433" s="14" t="str">
        <f>IFERROR(IF(INDEX('11.3_Outliers-Plastic'!$N$5:$N$500,MATCH($F433,'11.3_Outliers-Plastic'!$F$5:$F$500,0))&lt;&gt;"N",
INDEX('11.3_Outliers-Plastic'!L$5:L$500,MATCH($F433,'11.3_Outliers-Plastic'!$F$5:$F$500,0)),""),"")</f>
        <v/>
      </c>
      <c r="S433" s="12"/>
      <c r="T433" s="5"/>
      <c r="U433" s="5" t="s">
        <v>1569</v>
      </c>
      <c r="V433" s="14">
        <f>IFERROR(IF(INDEX('11.5_Outliers-Other_recovery'!$N$5:$N$500,MATCH($F433,'11.5_Outliers-Other_recovery'!$F$5:$F$500,0))&lt;&gt;"N",
INDEX('11.5_Outliers-Other_recovery'!J$5:J$500,MATCH($F433,'11.5_Outliers-Other_recovery'!$F$5:$F$500,0)),""),"")</f>
        <v>33.840591296666176</v>
      </c>
      <c r="W433" s="8">
        <f>IFERROR(IF(INDEX('11.5_Outliers-Other_recovery'!$N$5:$N$500,MATCH($F433,'11.5_Outliers-Other_recovery'!$F$5:$F$500,0))&lt;&gt;"N",
INDEX('11.5_Outliers-Other_recovery'!K$5:K$500,MATCH($F433,'11.5_Outliers-Other_recovery'!$F$5:$F$500,0)),""),"")</f>
        <v>2019</v>
      </c>
      <c r="X433" s="14" t="str">
        <f>IFERROR(IF(INDEX('11.5_Outliers-Other_recovery'!$N$5:$N$500,MATCH($F433,'11.5_Outliers-Other_recovery'!$F$5:$F$500,0))&lt;&gt;"N",
INDEX('11.5_Outliers-Other_recovery'!L$5:L$500,MATCH($F433,'11.5_Outliers-Other_recovery'!$F$5:$F$500,0)),""),"")</f>
        <v>UNSD_091</v>
      </c>
      <c r="Y433" s="14">
        <f>IFERROR(IF(INDEX('11.4_Outliers-Formal_dry_recy'!$N$5:$N$500,MATCH($F433,'11.4_Outliers-Formal_dry_recy'!$F$5:$F$500,0))&lt;&gt;"N",
INDEX('11.4_Outliers-Formal_dry_recy'!J$5:J$500,MATCH($F433,'11.4_Outliers-Formal_dry_recy'!$F$5:$F$500,0)),""),"")</f>
        <v>19.030738082606966</v>
      </c>
      <c r="Z433" s="8">
        <f>IFERROR(IF(INDEX('11.4_Outliers-Formal_dry_recy'!$N$5:$N$500,MATCH($F433,'11.4_Outliers-Formal_dry_recy'!$F$5:$F$500,0))&lt;&gt;"N",
INDEX('11.4_Outliers-Formal_dry_recy'!K$5:K$500,MATCH($F433,'11.4_Outliers-Formal_dry_recy'!$F$5:$F$500,0)),""),"")</f>
        <v>2019</v>
      </c>
      <c r="AA433" s="14" t="str">
        <f>IFERROR(IF(INDEX('11.4_Outliers-Formal_dry_recy'!$N$5:$N$500,MATCH($F433,'11.4_Outliers-Formal_dry_recy'!$F$5:$F$500,0))&lt;&gt;"N",
INDEX('11.4_Outliers-Formal_dry_recy'!L$5:L$500,MATCH($F433,'11.4_Outliers-Formal_dry_recy'!$F$5:$F$500,0)),""),"")</f>
        <v>UNSD_091</v>
      </c>
      <c r="AB433" s="14">
        <f>IFERROR(IF(INDEX('11.6_Outliers-Incineration'!$N$5:$N$500,MATCH($F433,'11.6_Outliers-Incineration'!$F$5:$F$500,0))&lt;&gt;"N",
INDEX('11.6_Outliers-Incineration'!J$5:J$500,MATCH($F433,'11.6_Outliers-Incineration'!$F$5:$F$500,0)),""),"")</f>
        <v>47.128672881671513</v>
      </c>
      <c r="AC433" s="8">
        <f>IFERROR(IF(INDEX('11.6_Outliers-Incineration'!$N$5:$N$500,MATCH($F433,'11.6_Outliers-Incineration'!$F$5:$F$500,0))&lt;&gt;"N",
INDEX('11.6_Outliers-Incineration'!K$5:K$500,MATCH($F433,'11.6_Outliers-Incineration'!$F$5:$F$500,0)),""),"")</f>
        <v>2019</v>
      </c>
      <c r="AD433" s="14" t="str">
        <f>IFERROR(IF(INDEX('11.6_Outliers-Incineration'!$N$5:$N$500,MATCH($F433,'11.6_Outliers-Incineration'!$F$5:$F$500,0))&lt;&gt;"N",
INDEX('11.6_Outliers-Incineration'!L$5:L$500,MATCH($F433,'11.6_Outliers-Incineration'!$F$5:$F$500,0)),""),"")</f>
        <v>UNSD_091</v>
      </c>
      <c r="AE433" s="14" t="s">
        <v>1569</v>
      </c>
      <c r="AF433" s="8" t="s">
        <v>1569</v>
      </c>
      <c r="AG433" s="14" t="s">
        <v>1569</v>
      </c>
      <c r="AI433" s="5"/>
      <c r="AJ433" s="5" t="s">
        <v>1569</v>
      </c>
      <c r="AK433" s="5">
        <f t="shared" si="6"/>
        <v>5</v>
      </c>
    </row>
    <row r="434" spans="1:37" x14ac:dyDescent="0.25">
      <c r="A434" s="5" t="s">
        <v>2974</v>
      </c>
      <c r="B434" s="5" t="s">
        <v>1224</v>
      </c>
      <c r="C434" s="5" t="s">
        <v>1223</v>
      </c>
      <c r="D434" s="5" t="s">
        <v>1038</v>
      </c>
      <c r="E434" s="5" t="s">
        <v>2980</v>
      </c>
      <c r="F434" s="5" t="s">
        <v>2987</v>
      </c>
      <c r="G434" s="5">
        <v>2</v>
      </c>
      <c r="H434" s="5">
        <v>3</v>
      </c>
      <c r="I434" s="5" t="s">
        <v>2993</v>
      </c>
      <c r="J434" s="13" t="str">
        <f>IFERROR(IF(INDEX('11.1_Outliers-Generation'!$N$5:$N$500,MATCH($F434,'11.1_Outliers-Generation'!$F$5:$F$500,0))&lt;&gt;"N",
INDEX('11.1_Outliers-Generation'!J$5:J$500,MATCH($F434,'11.1_Outliers-Generation'!$F$5:$F$500,0)),""),"")</f>
        <v/>
      </c>
      <c r="K434" s="8" t="str">
        <f>IFERROR(IF(INDEX('11.1_Outliers-Generation'!$N$5:$N$500,MATCH($F434,'11.1_Outliers-Generation'!$F$5:$F$500,0))&lt;&gt;"N",
INDEX('11.1_Outliers-Generation'!K$5:K$500,MATCH($F434,'11.1_Outliers-Generation'!$F$5:$F$500,0)),""),"")</f>
        <v/>
      </c>
      <c r="L434" s="13" t="str">
        <f>IFERROR(IF(INDEX('11.1_Outliers-Generation'!$N$5:$N$500,MATCH($F434,'11.1_Outliers-Generation'!$F$5:$F$500,0))&lt;&gt;"N",
INDEX('11.1_Outliers-Generation'!L$5:L$500,MATCH($F434,'11.1_Outliers-Generation'!$F$5:$F$500,0)),""),"")</f>
        <v/>
      </c>
      <c r="M434" s="14" t="str">
        <f>IFERROR(IF(INDEX('11.2_Outliers-Collection_cov'!$N$5:$N$500,MATCH($F434,'11.2_Outliers-Collection_cov'!$F$5:$F$500,0))&lt;&gt;"N",
INDEX('11.2_Outliers-Collection_cov'!J$5:J$500,MATCH($F434,'11.2_Outliers-Collection_cov'!$F$5:$F$500,0)),""),"")</f>
        <v/>
      </c>
      <c r="N434" s="8" t="str">
        <f>IFERROR(IF(INDEX('11.2_Outliers-Collection_cov'!$N$5:$N$500,MATCH($F434,'11.2_Outliers-Collection_cov'!$F$5:$F$500,0))&lt;&gt;"N",
INDEX('11.2_Outliers-Collection_cov'!K$5:K$500,MATCH($F434,'11.2_Outliers-Collection_cov'!$F$5:$F$500,0)),""),"")</f>
        <v/>
      </c>
      <c r="O434" s="13" t="str">
        <f>IFERROR(IF(INDEX('11.2_Outliers-Collection_cov'!$N$5:$N$500,MATCH($F434,'11.2_Outliers-Collection_cov'!$F$5:$F$500,0))&lt;&gt;"N",
INDEX('11.2_Outliers-Collection_cov'!L$5:L$500,MATCH($F434,'11.2_Outliers-Collection_cov'!$F$5:$F$500,0)),""),"")</f>
        <v/>
      </c>
      <c r="P434" s="14" t="str">
        <f>IFERROR(IF(INDEX('11.3_Outliers-Plastic'!$N$5:$N$500,MATCH($F434,'11.3_Outliers-Plastic'!$F$5:$F$500,0))&lt;&gt;"N",
INDEX('11.3_Outliers-Plastic'!J$5:J$500,MATCH($F434,'11.3_Outliers-Plastic'!$F$5:$F$500,0)),""),"")</f>
        <v/>
      </c>
      <c r="Q434" s="8" t="str">
        <f>IFERROR(IF(INDEX('11.3_Outliers-Plastic'!$N$5:$N$500,MATCH($F434,'11.3_Outliers-Plastic'!$F$5:$F$500,0))&lt;&gt;"N",
INDEX('11.3_Outliers-Plastic'!K$5:K$500,MATCH($F434,'11.3_Outliers-Plastic'!$F$5:$F$500,0)),""),"")</f>
        <v/>
      </c>
      <c r="R434" s="14" t="str">
        <f>IFERROR(IF(INDEX('11.3_Outliers-Plastic'!$N$5:$N$500,MATCH($F434,'11.3_Outliers-Plastic'!$F$5:$F$500,0))&lt;&gt;"N",
INDEX('11.3_Outliers-Plastic'!L$5:L$500,MATCH($F434,'11.3_Outliers-Plastic'!$F$5:$F$500,0)),""),"")</f>
        <v/>
      </c>
      <c r="S434" s="12"/>
      <c r="T434" s="5"/>
      <c r="U434" s="5" t="s">
        <v>1569</v>
      </c>
      <c r="V434" s="14">
        <f>IFERROR(IF(INDEX('11.5_Outliers-Other_recovery'!$N$5:$N$500,MATCH($F434,'11.5_Outliers-Other_recovery'!$F$5:$F$500,0))&lt;&gt;"N",
INDEX('11.5_Outliers-Other_recovery'!J$5:J$500,MATCH($F434,'11.5_Outliers-Other_recovery'!$F$5:$F$500,0)),""),"")</f>
        <v>0</v>
      </c>
      <c r="W434" s="8">
        <f>IFERROR(IF(INDEX('11.5_Outliers-Other_recovery'!$N$5:$N$500,MATCH($F434,'11.5_Outliers-Other_recovery'!$F$5:$F$500,0))&lt;&gt;"N",
INDEX('11.5_Outliers-Other_recovery'!K$5:K$500,MATCH($F434,'11.5_Outliers-Other_recovery'!$F$5:$F$500,0)),""),"")</f>
        <v>2019</v>
      </c>
      <c r="X434" s="14" t="str">
        <f>IFERROR(IF(INDEX('11.5_Outliers-Other_recovery'!$N$5:$N$500,MATCH($F434,'11.5_Outliers-Other_recovery'!$F$5:$F$500,0))&lt;&gt;"N",
INDEX('11.5_Outliers-Other_recovery'!L$5:L$500,MATCH($F434,'11.5_Outliers-Other_recovery'!$F$5:$F$500,0)),""),"")</f>
        <v>UNSD_094</v>
      </c>
      <c r="Y434" s="14">
        <f>IFERROR(IF(INDEX('11.4_Outliers-Formal_dry_recy'!$N$5:$N$500,MATCH($F434,'11.4_Outliers-Formal_dry_recy'!$F$5:$F$500,0))&lt;&gt;"N",
INDEX('11.4_Outliers-Formal_dry_recy'!J$5:J$500,MATCH($F434,'11.4_Outliers-Formal_dry_recy'!$F$5:$F$500,0)),""),"")</f>
        <v>0</v>
      </c>
      <c r="Z434" s="8">
        <f>IFERROR(IF(INDEX('11.4_Outliers-Formal_dry_recy'!$N$5:$N$500,MATCH($F434,'11.4_Outliers-Formal_dry_recy'!$F$5:$F$500,0))&lt;&gt;"N",
INDEX('11.4_Outliers-Formal_dry_recy'!K$5:K$500,MATCH($F434,'11.4_Outliers-Formal_dry_recy'!$F$5:$F$500,0)),""),"")</f>
        <v>2019</v>
      </c>
      <c r="AA434" s="14" t="str">
        <f>IFERROR(IF(INDEX('11.4_Outliers-Formal_dry_recy'!$N$5:$N$500,MATCH($F434,'11.4_Outliers-Formal_dry_recy'!$F$5:$F$500,0))&lt;&gt;"N",
INDEX('11.4_Outliers-Formal_dry_recy'!L$5:L$500,MATCH($F434,'11.4_Outliers-Formal_dry_recy'!$F$5:$F$500,0)),""),"")</f>
        <v>UNSD_094</v>
      </c>
      <c r="AB434" s="14">
        <f>IFERROR(IF(INDEX('11.6_Outliers-Incineration'!$N$5:$N$500,MATCH($F434,'11.6_Outliers-Incineration'!$F$5:$F$500,0))&lt;&gt;"N",
INDEX('11.6_Outliers-Incineration'!J$5:J$500,MATCH($F434,'11.6_Outliers-Incineration'!$F$5:$F$500,0)),""),"")</f>
        <v>0</v>
      </c>
      <c r="AC434" s="8">
        <f>IFERROR(IF(INDEX('11.6_Outliers-Incineration'!$N$5:$N$500,MATCH($F434,'11.6_Outliers-Incineration'!$F$5:$F$500,0))&lt;&gt;"N",
INDEX('11.6_Outliers-Incineration'!K$5:K$500,MATCH($F434,'11.6_Outliers-Incineration'!$F$5:$F$500,0)),""),"")</f>
        <v>2019</v>
      </c>
      <c r="AD434" s="14" t="str">
        <f>IFERROR(IF(INDEX('11.6_Outliers-Incineration'!$N$5:$N$500,MATCH($F434,'11.6_Outliers-Incineration'!$F$5:$F$500,0))&lt;&gt;"N",
INDEX('11.6_Outliers-Incineration'!L$5:L$500,MATCH($F434,'11.6_Outliers-Incineration'!$F$5:$F$500,0)),""),"")</f>
        <v>UNSD_094</v>
      </c>
      <c r="AE434" s="14" t="s">
        <v>1569</v>
      </c>
      <c r="AF434" s="8" t="s">
        <v>1569</v>
      </c>
      <c r="AG434" s="14" t="s">
        <v>1569</v>
      </c>
      <c r="AI434" s="5"/>
      <c r="AJ434" s="5" t="s">
        <v>1569</v>
      </c>
      <c r="AK434" s="5">
        <f t="shared" si="6"/>
        <v>3</v>
      </c>
    </row>
    <row r="435" spans="1:37" x14ac:dyDescent="0.25">
      <c r="A435" s="5" t="s">
        <v>2067</v>
      </c>
      <c r="B435" s="5" t="s">
        <v>1477</v>
      </c>
      <c r="C435" s="5" t="s">
        <v>1479</v>
      </c>
      <c r="D435" s="5" t="s">
        <v>1038</v>
      </c>
      <c r="E435" s="5" t="s">
        <v>2190</v>
      </c>
      <c r="F435" s="5" t="s">
        <v>2275</v>
      </c>
      <c r="G435" s="5">
        <v>1</v>
      </c>
      <c r="H435" s="5">
        <v>2</v>
      </c>
      <c r="I435" s="5" t="s">
        <v>2377</v>
      </c>
      <c r="J435" s="13" t="str">
        <f>IFERROR(IF(INDEX('11.1_Outliers-Generation'!$N$5:$N$500,MATCH($F435,'11.1_Outliers-Generation'!$F$5:$F$500,0))&lt;&gt;"N",
INDEX('11.1_Outliers-Generation'!J$5:J$500,MATCH($F435,'11.1_Outliers-Generation'!$F$5:$F$500,0)),""),"")</f>
        <v/>
      </c>
      <c r="K435" s="8" t="str">
        <f>IFERROR(IF(INDEX('11.1_Outliers-Generation'!$N$5:$N$500,MATCH($F435,'11.1_Outliers-Generation'!$F$5:$F$500,0))&lt;&gt;"N",
INDEX('11.1_Outliers-Generation'!K$5:K$500,MATCH($F435,'11.1_Outliers-Generation'!$F$5:$F$500,0)),""),"")</f>
        <v/>
      </c>
      <c r="L435" s="13" t="str">
        <f>IFERROR(IF(INDEX('11.1_Outliers-Generation'!$N$5:$N$500,MATCH($F435,'11.1_Outliers-Generation'!$F$5:$F$500,0))&lt;&gt;"N",
INDEX('11.1_Outliers-Generation'!L$5:L$500,MATCH($F435,'11.1_Outliers-Generation'!$F$5:$F$500,0)),""),"")</f>
        <v/>
      </c>
      <c r="M435" s="14" t="str">
        <f>IFERROR(IF(INDEX('11.2_Outliers-Collection_cov'!$N$5:$N$500,MATCH($F435,'11.2_Outliers-Collection_cov'!$F$5:$F$500,0))&lt;&gt;"N",
INDEX('11.2_Outliers-Collection_cov'!J$5:J$500,MATCH($F435,'11.2_Outliers-Collection_cov'!$F$5:$F$500,0)),""),"")</f>
        <v/>
      </c>
      <c r="N435" s="8" t="str">
        <f>IFERROR(IF(INDEX('11.2_Outliers-Collection_cov'!$N$5:$N$500,MATCH($F435,'11.2_Outliers-Collection_cov'!$F$5:$F$500,0))&lt;&gt;"N",
INDEX('11.2_Outliers-Collection_cov'!K$5:K$500,MATCH($F435,'11.2_Outliers-Collection_cov'!$F$5:$F$500,0)),""),"")</f>
        <v/>
      </c>
      <c r="O435" s="13" t="str">
        <f>IFERROR(IF(INDEX('11.2_Outliers-Collection_cov'!$N$5:$N$500,MATCH($F435,'11.2_Outliers-Collection_cov'!$F$5:$F$500,0))&lt;&gt;"N",
INDEX('11.2_Outliers-Collection_cov'!L$5:L$500,MATCH($F435,'11.2_Outliers-Collection_cov'!$F$5:$F$500,0)),""),"")</f>
        <v/>
      </c>
      <c r="P435" s="14" t="str">
        <f>IFERROR(IF(INDEX('11.3_Outliers-Plastic'!$N$5:$N$500,MATCH($F435,'11.3_Outliers-Plastic'!$F$5:$F$500,0))&lt;&gt;"N",
INDEX('11.3_Outliers-Plastic'!J$5:J$500,MATCH($F435,'11.3_Outliers-Plastic'!$F$5:$F$500,0)),""),"")</f>
        <v/>
      </c>
      <c r="Q435" s="8" t="str">
        <f>IFERROR(IF(INDEX('11.3_Outliers-Plastic'!$N$5:$N$500,MATCH($F435,'11.3_Outliers-Plastic'!$F$5:$F$500,0))&lt;&gt;"N",
INDEX('11.3_Outliers-Plastic'!K$5:K$500,MATCH($F435,'11.3_Outliers-Plastic'!$F$5:$F$500,0)),""),"")</f>
        <v/>
      </c>
      <c r="R435" s="14" t="str">
        <f>IFERROR(IF(INDEX('11.3_Outliers-Plastic'!$N$5:$N$500,MATCH($F435,'11.3_Outliers-Plastic'!$F$5:$F$500,0))&lt;&gt;"N",
INDEX('11.3_Outliers-Plastic'!L$5:L$500,MATCH($F435,'11.3_Outliers-Plastic'!$F$5:$F$500,0)),""),"")</f>
        <v/>
      </c>
      <c r="S435" s="12"/>
      <c r="T435" s="5"/>
      <c r="U435" s="5" t="s">
        <v>1569</v>
      </c>
      <c r="V435" s="14">
        <f>IFERROR(IF(INDEX('11.5_Outliers-Other_recovery'!$N$5:$N$500,MATCH($F435,'11.5_Outliers-Other_recovery'!$F$5:$F$500,0))&lt;&gt;"N",
INDEX('11.5_Outliers-Other_recovery'!J$5:J$500,MATCH($F435,'11.5_Outliers-Other_recovery'!$F$5:$F$500,0)),""),"")</f>
        <v>0</v>
      </c>
      <c r="W435" s="8">
        <f>IFERROR(IF(INDEX('11.5_Outliers-Other_recovery'!$N$5:$N$500,MATCH($F435,'11.5_Outliers-Other_recovery'!$F$5:$F$500,0))&lt;&gt;"N",
INDEX('11.5_Outliers-Other_recovery'!K$5:K$500,MATCH($F435,'11.5_Outliers-Other_recovery'!$F$5:$F$500,0)),""),"")</f>
        <v>2012</v>
      </c>
      <c r="X435" s="14" t="str">
        <f>IFERROR(IF(INDEX('11.5_Outliers-Other_recovery'!$N$5:$N$500,MATCH($F435,'11.5_Outliers-Other_recovery'!$F$5:$F$500,0))&lt;&gt;"N",
INDEX('11.5_Outliers-Other_recovery'!L$5:L$500,MATCH($F435,'11.5_Outliers-Other_recovery'!$F$5:$F$500,0)),""),"")</f>
        <v>UNSD_095</v>
      </c>
      <c r="Y435" s="14">
        <f>IFERROR(IF(INDEX('11.4_Outliers-Formal_dry_recy'!$N$5:$N$500,MATCH($F435,'11.4_Outliers-Formal_dry_recy'!$F$5:$F$500,0))&lt;&gt;"N",
INDEX('11.4_Outliers-Formal_dry_recy'!J$5:J$500,MATCH($F435,'11.4_Outliers-Formal_dry_recy'!$F$5:$F$500,0)),""),"")</f>
        <v>0</v>
      </c>
      <c r="Z435" s="8">
        <f>IFERROR(IF(INDEX('11.4_Outliers-Formal_dry_recy'!$N$5:$N$500,MATCH($F435,'11.4_Outliers-Formal_dry_recy'!$F$5:$F$500,0))&lt;&gt;"N",
INDEX('11.4_Outliers-Formal_dry_recy'!K$5:K$500,MATCH($F435,'11.4_Outliers-Formal_dry_recy'!$F$5:$F$500,0)),""),"")</f>
        <v>2012</v>
      </c>
      <c r="AA435" s="14" t="str">
        <f>IFERROR(IF(INDEX('11.4_Outliers-Formal_dry_recy'!$N$5:$N$500,MATCH($F435,'11.4_Outliers-Formal_dry_recy'!$F$5:$F$500,0))&lt;&gt;"N",
INDEX('11.4_Outliers-Formal_dry_recy'!L$5:L$500,MATCH($F435,'11.4_Outliers-Formal_dry_recy'!$F$5:$F$500,0)),""),"")</f>
        <v>UNSD_095</v>
      </c>
      <c r="AB435" s="14">
        <f>IFERROR(IF(INDEX('11.6_Outliers-Incineration'!$N$5:$N$500,MATCH($F435,'11.6_Outliers-Incineration'!$F$5:$F$500,0))&lt;&gt;"N",
INDEX('11.6_Outliers-Incineration'!J$5:J$500,MATCH($F435,'11.6_Outliers-Incineration'!$F$5:$F$500,0)),""),"")</f>
        <v>0</v>
      </c>
      <c r="AC435" s="8">
        <f>IFERROR(IF(INDEX('11.6_Outliers-Incineration'!$N$5:$N$500,MATCH($F435,'11.6_Outliers-Incineration'!$F$5:$F$500,0))&lt;&gt;"N",
INDEX('11.6_Outliers-Incineration'!K$5:K$500,MATCH($F435,'11.6_Outliers-Incineration'!$F$5:$F$500,0)),""),"")</f>
        <v>2012</v>
      </c>
      <c r="AD435" s="14" t="str">
        <f>IFERROR(IF(INDEX('11.6_Outliers-Incineration'!$N$5:$N$500,MATCH($F435,'11.6_Outliers-Incineration'!$F$5:$F$500,0))&lt;&gt;"N",
INDEX('11.6_Outliers-Incineration'!L$5:L$500,MATCH($F435,'11.6_Outliers-Incineration'!$F$5:$F$500,0)),""),"")</f>
        <v>UNSD_095</v>
      </c>
      <c r="AE435" s="14">
        <v>0</v>
      </c>
      <c r="AF435" s="8">
        <v>2012</v>
      </c>
      <c r="AG435" s="14" t="s">
        <v>2067</v>
      </c>
      <c r="AI435" s="5"/>
      <c r="AJ435" s="5" t="s">
        <v>1569</v>
      </c>
      <c r="AK435" s="5">
        <f t="shared" si="6"/>
        <v>4</v>
      </c>
    </row>
    <row r="436" spans="1:37" x14ac:dyDescent="0.25">
      <c r="A436" s="5" t="s">
        <v>2068</v>
      </c>
      <c r="B436" s="5" t="s">
        <v>1530</v>
      </c>
      <c r="C436" s="5" t="s">
        <v>1529</v>
      </c>
      <c r="D436" s="5" t="s">
        <v>35</v>
      </c>
      <c r="E436" s="5" t="s">
        <v>1530</v>
      </c>
      <c r="F436" s="5" t="s">
        <v>1529</v>
      </c>
      <c r="G436" s="5">
        <v>0</v>
      </c>
      <c r="H436" s="5">
        <v>2</v>
      </c>
      <c r="I436" s="5" t="s">
        <v>2378</v>
      </c>
      <c r="J436" s="13">
        <f>IFERROR(IF(INDEX('11.1_Outliers-Generation'!$N$5:$N$500,MATCH($F436,'11.1_Outliers-Generation'!$F$5:$F$500,0))&lt;&gt;"N",
INDEX('11.1_Outliers-Generation'!J$5:J$500,MATCH($F436,'11.1_Outliers-Generation'!$F$5:$F$500,0)),""),"")</f>
        <v>2.2163167794856684</v>
      </c>
      <c r="K436" s="8">
        <f>IFERROR(IF(INDEX('11.1_Outliers-Generation'!$N$5:$N$500,MATCH($F436,'11.1_Outliers-Generation'!$F$5:$F$500,0))&lt;&gt;"N",
INDEX('11.1_Outliers-Generation'!K$5:K$500,MATCH($F436,'11.1_Outliers-Generation'!$F$5:$F$500,0)),""),"")</f>
        <v>2017</v>
      </c>
      <c r="L436" s="13" t="str">
        <f>IFERROR(IF(INDEX('11.1_Outliers-Generation'!$N$5:$N$500,MATCH($F436,'11.1_Outliers-Generation'!$F$5:$F$500,0))&lt;&gt;"N",
INDEX('11.1_Outliers-Generation'!L$5:L$500,MATCH($F436,'11.1_Outliers-Generation'!$F$5:$F$500,0)),""),"")</f>
        <v>UNSD_096</v>
      </c>
      <c r="M436" s="14">
        <f>IFERROR(IF(INDEX('11.2_Outliers-Collection_cov'!$N$5:$N$500,MATCH($F436,'11.2_Outliers-Collection_cov'!$F$5:$F$500,0))&lt;&gt;"N",
INDEX('11.2_Outliers-Collection_cov'!J$5:J$500,MATCH($F436,'11.2_Outliers-Collection_cov'!$F$5:$F$500,0)),""),"")</f>
        <v>100</v>
      </c>
      <c r="N436" s="8">
        <f>IFERROR(IF(INDEX('11.2_Outliers-Collection_cov'!$N$5:$N$500,MATCH($F436,'11.2_Outliers-Collection_cov'!$F$5:$F$500,0))&lt;&gt;"N",
INDEX('11.2_Outliers-Collection_cov'!K$5:K$500,MATCH($F436,'11.2_Outliers-Collection_cov'!$F$5:$F$500,0)),""),"")</f>
        <v>2017</v>
      </c>
      <c r="O436" s="13" t="str">
        <f>IFERROR(IF(INDEX('11.2_Outliers-Collection_cov'!$N$5:$N$500,MATCH($F436,'11.2_Outliers-Collection_cov'!$F$5:$F$500,0))&lt;&gt;"N",
INDEX('11.2_Outliers-Collection_cov'!L$5:L$500,MATCH($F436,'11.2_Outliers-Collection_cov'!$F$5:$F$500,0)),""),"")</f>
        <v>UNSD_096</v>
      </c>
      <c r="P436" s="14" t="str">
        <f>IFERROR(IF(INDEX('11.3_Outliers-Plastic'!$N$5:$N$500,MATCH($F436,'11.3_Outliers-Plastic'!$F$5:$F$500,0))&lt;&gt;"N",
INDEX('11.3_Outliers-Plastic'!J$5:J$500,MATCH($F436,'11.3_Outliers-Plastic'!$F$5:$F$500,0)),""),"")</f>
        <v/>
      </c>
      <c r="Q436" s="8" t="str">
        <f>IFERROR(IF(INDEX('11.3_Outliers-Plastic'!$N$5:$N$500,MATCH($F436,'11.3_Outliers-Plastic'!$F$5:$F$500,0))&lt;&gt;"N",
INDEX('11.3_Outliers-Plastic'!K$5:K$500,MATCH($F436,'11.3_Outliers-Plastic'!$F$5:$F$500,0)),""),"")</f>
        <v/>
      </c>
      <c r="R436" s="14" t="str">
        <f>IFERROR(IF(INDEX('11.3_Outliers-Plastic'!$N$5:$N$500,MATCH($F436,'11.3_Outliers-Plastic'!$F$5:$F$500,0))&lt;&gt;"N",
INDEX('11.3_Outliers-Plastic'!L$5:L$500,MATCH($F436,'11.3_Outliers-Plastic'!$F$5:$F$500,0)),""),"")</f>
        <v/>
      </c>
      <c r="S436" s="12"/>
      <c r="T436" s="5"/>
      <c r="U436" s="5" t="s">
        <v>1569</v>
      </c>
      <c r="V436" s="14">
        <f>IFERROR(IF(INDEX('11.5_Outliers-Other_recovery'!$N$5:$N$500,MATCH($F436,'11.5_Outliers-Other_recovery'!$F$5:$F$500,0))&lt;&gt;"N",
INDEX('11.5_Outliers-Other_recovery'!J$5:J$500,MATCH($F436,'11.5_Outliers-Other_recovery'!$F$5:$F$500,0)),""),"")</f>
        <v>0</v>
      </c>
      <c r="W436" s="8">
        <f>IFERROR(IF(INDEX('11.5_Outliers-Other_recovery'!$N$5:$N$500,MATCH($F436,'11.5_Outliers-Other_recovery'!$F$5:$F$500,0))&lt;&gt;"N",
INDEX('11.5_Outliers-Other_recovery'!K$5:K$500,MATCH($F436,'11.5_Outliers-Other_recovery'!$F$5:$F$500,0)),""),"")</f>
        <v>2017</v>
      </c>
      <c r="X436" s="14" t="str">
        <f>IFERROR(IF(INDEX('11.5_Outliers-Other_recovery'!$N$5:$N$500,MATCH($F436,'11.5_Outliers-Other_recovery'!$F$5:$F$500,0))&lt;&gt;"N",
INDEX('11.5_Outliers-Other_recovery'!L$5:L$500,MATCH($F436,'11.5_Outliers-Other_recovery'!$F$5:$F$500,0)),""),"")</f>
        <v>UNSD_096</v>
      </c>
      <c r="Y436" s="14">
        <f>IFERROR(IF(INDEX('11.4_Outliers-Formal_dry_recy'!$N$5:$N$500,MATCH($F436,'11.4_Outliers-Formal_dry_recy'!$F$5:$F$500,0))&lt;&gt;"N",
INDEX('11.4_Outliers-Formal_dry_recy'!J$5:J$500,MATCH($F436,'11.4_Outliers-Formal_dry_recy'!$F$5:$F$500,0)),""),"")</f>
        <v>10.115224745852549</v>
      </c>
      <c r="Z436" s="8">
        <f>IFERROR(IF(INDEX('11.4_Outliers-Formal_dry_recy'!$N$5:$N$500,MATCH($F436,'11.4_Outliers-Formal_dry_recy'!$F$5:$F$500,0))&lt;&gt;"N",
INDEX('11.4_Outliers-Formal_dry_recy'!K$5:K$500,MATCH($F436,'11.4_Outliers-Formal_dry_recy'!$F$5:$F$500,0)),""),"")</f>
        <v>2017</v>
      </c>
      <c r="AA436" s="14" t="str">
        <f>IFERROR(IF(INDEX('11.4_Outliers-Formal_dry_recy'!$N$5:$N$500,MATCH($F436,'11.4_Outliers-Formal_dry_recy'!$F$5:$F$500,0))&lt;&gt;"N",
INDEX('11.4_Outliers-Formal_dry_recy'!L$5:L$500,MATCH($F436,'11.4_Outliers-Formal_dry_recy'!$F$5:$F$500,0)),""),"")</f>
        <v>UNSD_096</v>
      </c>
      <c r="AB436" s="14">
        <f>IFERROR(IF(INDEX('11.6_Outliers-Incineration'!$N$5:$N$500,MATCH($F436,'11.6_Outliers-Incineration'!$F$5:$F$500,0))&lt;&gt;"N",
INDEX('11.6_Outliers-Incineration'!J$5:J$500,MATCH($F436,'11.6_Outliers-Incineration'!$F$5:$F$500,0)),""),"")</f>
        <v>89.9</v>
      </c>
      <c r="AC436" s="8">
        <f>IFERROR(IF(INDEX('11.6_Outliers-Incineration'!$N$5:$N$500,MATCH($F436,'11.6_Outliers-Incineration'!$F$5:$F$500,0))&lt;&gt;"N",
INDEX('11.6_Outliers-Incineration'!K$5:K$500,MATCH($F436,'11.6_Outliers-Incineration'!$F$5:$F$500,0)),""),"")</f>
        <v>2017</v>
      </c>
      <c r="AD436" s="14" t="str">
        <f>IFERROR(IF(INDEX('11.6_Outliers-Incineration'!$N$5:$N$500,MATCH($F436,'11.6_Outliers-Incineration'!$F$5:$F$500,0))&lt;&gt;"N",
INDEX('11.6_Outliers-Incineration'!L$5:L$500,MATCH($F436,'11.6_Outliers-Incineration'!$F$5:$F$500,0)),""),"")</f>
        <v>UNSD_096</v>
      </c>
      <c r="AE436" s="14" t="s">
        <v>1569</v>
      </c>
      <c r="AF436" s="8" t="s">
        <v>1569</v>
      </c>
      <c r="AG436" s="14" t="s">
        <v>1569</v>
      </c>
      <c r="AI436" s="5"/>
      <c r="AJ436" s="5" t="s">
        <v>1569</v>
      </c>
      <c r="AK436" s="5">
        <f t="shared" si="6"/>
        <v>5</v>
      </c>
    </row>
    <row r="437" spans="1:37" x14ac:dyDescent="0.25">
      <c r="A437" s="5" t="s">
        <v>2069</v>
      </c>
      <c r="B437" s="5" t="s">
        <v>1245</v>
      </c>
      <c r="C437" s="5" t="s">
        <v>1244</v>
      </c>
      <c r="D437" s="5" t="s">
        <v>1038</v>
      </c>
      <c r="E437" s="5" t="s">
        <v>2191</v>
      </c>
      <c r="F437" s="5" t="s">
        <v>2276</v>
      </c>
      <c r="G437" s="5">
        <v>1</v>
      </c>
      <c r="H437" s="5">
        <v>1</v>
      </c>
      <c r="I437" s="5" t="s">
        <v>2379</v>
      </c>
      <c r="J437" s="13">
        <f>IFERROR(IF(INDEX('11.1_Outliers-Generation'!$N$5:$N$500,MATCH($F437,'11.1_Outliers-Generation'!$F$5:$F$500,0))&lt;&gt;"N",
INDEX('11.1_Outliers-Generation'!J$5:J$500,MATCH($F437,'11.1_Outliers-Generation'!$F$5:$F$500,0)),""),"")</f>
        <v>2.2309533127525656</v>
      </c>
      <c r="K437" s="8">
        <f>IFERROR(IF(INDEX('11.1_Outliers-Generation'!$N$5:$N$500,MATCH($F437,'11.1_Outliers-Generation'!$F$5:$F$500,0))&lt;&gt;"N",
INDEX('11.1_Outliers-Generation'!K$5:K$500,MATCH($F437,'11.1_Outliers-Generation'!$F$5:$F$500,0)),""),"")</f>
        <v>2012</v>
      </c>
      <c r="L437" s="13" t="str">
        <f>IFERROR(IF(INDEX('11.1_Outliers-Generation'!$N$5:$N$500,MATCH($F437,'11.1_Outliers-Generation'!$F$5:$F$500,0))&lt;&gt;"N",
INDEX('11.1_Outliers-Generation'!L$5:L$500,MATCH($F437,'11.1_Outliers-Generation'!$F$5:$F$500,0)),""),"")</f>
        <v>UNSD_097</v>
      </c>
      <c r="M437" s="14">
        <f>IFERROR(IF(INDEX('11.2_Outliers-Collection_cov'!$N$5:$N$500,MATCH($F437,'11.2_Outliers-Collection_cov'!$F$5:$F$500,0))&lt;&gt;"N",
INDEX('11.2_Outliers-Collection_cov'!J$5:J$500,MATCH($F437,'11.2_Outliers-Collection_cov'!$F$5:$F$500,0)),""),"")</f>
        <v>89</v>
      </c>
      <c r="N437" s="8">
        <f>IFERROR(IF(INDEX('11.2_Outliers-Collection_cov'!$N$5:$N$500,MATCH($F437,'11.2_Outliers-Collection_cov'!$F$5:$F$500,0))&lt;&gt;"N",
INDEX('11.2_Outliers-Collection_cov'!K$5:K$500,MATCH($F437,'11.2_Outliers-Collection_cov'!$F$5:$F$500,0)),""),"")</f>
        <v>2012</v>
      </c>
      <c r="O437" s="13" t="str">
        <f>IFERROR(IF(INDEX('11.2_Outliers-Collection_cov'!$N$5:$N$500,MATCH($F437,'11.2_Outliers-Collection_cov'!$F$5:$F$500,0))&lt;&gt;"N",
INDEX('11.2_Outliers-Collection_cov'!L$5:L$500,MATCH($F437,'11.2_Outliers-Collection_cov'!$F$5:$F$500,0)),""),"")</f>
        <v>UNSD_097</v>
      </c>
      <c r="P437" s="14" t="str">
        <f>IFERROR(IF(INDEX('11.3_Outliers-Plastic'!$N$5:$N$500,MATCH($F437,'11.3_Outliers-Plastic'!$F$5:$F$500,0))&lt;&gt;"N",
INDEX('11.3_Outliers-Plastic'!J$5:J$500,MATCH($F437,'11.3_Outliers-Plastic'!$F$5:$F$500,0)),""),"")</f>
        <v/>
      </c>
      <c r="Q437" s="8" t="str">
        <f>IFERROR(IF(INDEX('11.3_Outliers-Plastic'!$N$5:$N$500,MATCH($F437,'11.3_Outliers-Plastic'!$F$5:$F$500,0))&lt;&gt;"N",
INDEX('11.3_Outliers-Plastic'!K$5:K$500,MATCH($F437,'11.3_Outliers-Plastic'!$F$5:$F$500,0)),""),"")</f>
        <v/>
      </c>
      <c r="R437" s="14" t="str">
        <f>IFERROR(IF(INDEX('11.3_Outliers-Plastic'!$N$5:$N$500,MATCH($F437,'11.3_Outliers-Plastic'!$F$5:$F$500,0))&lt;&gt;"N",
INDEX('11.3_Outliers-Plastic'!L$5:L$500,MATCH($F437,'11.3_Outliers-Plastic'!$F$5:$F$500,0)),""),"")</f>
        <v/>
      </c>
      <c r="S437" s="12"/>
      <c r="T437" s="5"/>
      <c r="U437" s="5" t="s">
        <v>1569</v>
      </c>
      <c r="V437" s="14" t="str">
        <f>IFERROR(IF(INDEX('11.5_Outliers-Other_recovery'!$N$5:$N$500,MATCH($F437,'11.5_Outliers-Other_recovery'!$F$5:$F$500,0))&lt;&gt;"N",
INDEX('11.5_Outliers-Other_recovery'!J$5:J$500,MATCH($F437,'11.5_Outliers-Other_recovery'!$F$5:$F$500,0)),""),"")</f>
        <v/>
      </c>
      <c r="W437" s="8" t="str">
        <f>IFERROR(IF(INDEX('11.5_Outliers-Other_recovery'!$N$5:$N$500,MATCH($F437,'11.5_Outliers-Other_recovery'!$F$5:$F$500,0))&lt;&gt;"N",
INDEX('11.5_Outliers-Other_recovery'!K$5:K$500,MATCH($F437,'11.5_Outliers-Other_recovery'!$F$5:$F$500,0)),""),"")</f>
        <v/>
      </c>
      <c r="X437" s="14" t="str">
        <f>IFERROR(IF(INDEX('11.5_Outliers-Other_recovery'!$N$5:$N$500,MATCH($F437,'11.5_Outliers-Other_recovery'!$F$5:$F$500,0))&lt;&gt;"N",
INDEX('11.5_Outliers-Other_recovery'!L$5:L$500,MATCH($F437,'11.5_Outliers-Other_recovery'!$F$5:$F$500,0)),""),"")</f>
        <v/>
      </c>
      <c r="Y437" s="14" t="str">
        <f>IFERROR(IF(INDEX('11.4_Outliers-Formal_dry_recy'!$N$5:$N$500,MATCH($F437,'11.4_Outliers-Formal_dry_recy'!$F$5:$F$500,0))&lt;&gt;"N",
INDEX('11.4_Outliers-Formal_dry_recy'!J$5:J$500,MATCH($F437,'11.4_Outliers-Formal_dry_recy'!$F$5:$F$500,0)),""),"")</f>
        <v/>
      </c>
      <c r="Z437" s="8" t="str">
        <f>IFERROR(IF(INDEX('11.4_Outliers-Formal_dry_recy'!$N$5:$N$500,MATCH($F437,'11.4_Outliers-Formal_dry_recy'!$F$5:$F$500,0))&lt;&gt;"N",
INDEX('11.4_Outliers-Formal_dry_recy'!K$5:K$500,MATCH($F437,'11.4_Outliers-Formal_dry_recy'!$F$5:$F$500,0)),""),"")</f>
        <v/>
      </c>
      <c r="AA437" s="14" t="str">
        <f>IFERROR(IF(INDEX('11.4_Outliers-Formal_dry_recy'!$N$5:$N$500,MATCH($F437,'11.4_Outliers-Formal_dry_recy'!$F$5:$F$500,0))&lt;&gt;"N",
INDEX('11.4_Outliers-Formal_dry_recy'!L$5:L$500,MATCH($F437,'11.4_Outliers-Formal_dry_recy'!$F$5:$F$500,0)),""),"")</f>
        <v/>
      </c>
      <c r="AB437" s="14" t="str">
        <f>IFERROR(IF(INDEX('11.6_Outliers-Incineration'!$N$5:$N$500,MATCH($F437,'11.6_Outliers-Incineration'!$F$5:$F$500,0))&lt;&gt;"N",
INDEX('11.6_Outliers-Incineration'!J$5:J$500,MATCH($F437,'11.6_Outliers-Incineration'!$F$5:$F$500,0)),""),"")</f>
        <v/>
      </c>
      <c r="AC437" s="8" t="str">
        <f>IFERROR(IF(INDEX('11.6_Outliers-Incineration'!$N$5:$N$500,MATCH($F437,'11.6_Outliers-Incineration'!$F$5:$F$500,0))&lt;&gt;"N",
INDEX('11.6_Outliers-Incineration'!K$5:K$500,MATCH($F437,'11.6_Outliers-Incineration'!$F$5:$F$500,0)),""),"")</f>
        <v/>
      </c>
      <c r="AD437" s="14" t="str">
        <f>IFERROR(IF(INDEX('11.6_Outliers-Incineration'!$N$5:$N$500,MATCH($F437,'11.6_Outliers-Incineration'!$F$5:$F$500,0))&lt;&gt;"N",
INDEX('11.6_Outliers-Incineration'!L$5:L$500,MATCH($F437,'11.6_Outliers-Incineration'!$F$5:$F$500,0)),""),"")</f>
        <v/>
      </c>
      <c r="AE437" s="14" t="s">
        <v>1569</v>
      </c>
      <c r="AF437" s="8" t="s">
        <v>1569</v>
      </c>
      <c r="AG437" s="14" t="s">
        <v>1569</v>
      </c>
      <c r="AI437" s="5"/>
      <c r="AJ437" s="5" t="s">
        <v>1569</v>
      </c>
      <c r="AK437" s="5">
        <f t="shared" si="6"/>
        <v>2</v>
      </c>
    </row>
    <row r="438" spans="1:37" x14ac:dyDescent="0.25">
      <c r="A438" s="5" t="s">
        <v>2071</v>
      </c>
      <c r="B438" s="5" t="s">
        <v>901</v>
      </c>
      <c r="C438" s="5" t="s">
        <v>900</v>
      </c>
      <c r="D438" s="5" t="s">
        <v>620</v>
      </c>
      <c r="E438" s="5" t="s">
        <v>2192</v>
      </c>
      <c r="F438" s="5" t="s">
        <v>2277</v>
      </c>
      <c r="G438" s="5">
        <v>2</v>
      </c>
      <c r="H438" s="5">
        <v>2</v>
      </c>
      <c r="I438" s="5" t="s">
        <v>2381</v>
      </c>
      <c r="J438" s="13">
        <f>IFERROR(IF(INDEX('11.1_Outliers-Generation'!$N$5:$N$500,MATCH($F438,'11.1_Outliers-Generation'!$F$5:$F$500,0))&lt;&gt;"N",
INDEX('11.1_Outliers-Generation'!J$5:J$500,MATCH($F438,'11.1_Outliers-Generation'!$F$5:$F$500,0)),""),"")</f>
        <v>0.87838160663378417</v>
      </c>
      <c r="K438" s="8">
        <f>IFERROR(IF(INDEX('11.1_Outliers-Generation'!$N$5:$N$500,MATCH($F438,'11.1_Outliers-Generation'!$F$5:$F$500,0))&lt;&gt;"N",
INDEX('11.1_Outliers-Generation'!K$5:K$500,MATCH($F438,'11.1_Outliers-Generation'!$F$5:$F$500,0)),""),"")</f>
        <v>2014</v>
      </c>
      <c r="L438" s="13" t="str">
        <f>IFERROR(IF(INDEX('11.1_Outliers-Generation'!$N$5:$N$500,MATCH($F438,'11.1_Outliers-Generation'!$F$5:$F$500,0))&lt;&gt;"N",
INDEX('11.1_Outliers-Generation'!L$5:L$500,MATCH($F438,'11.1_Outliers-Generation'!$F$5:$F$500,0)),""),"")</f>
        <v>UNSD_099</v>
      </c>
      <c r="M438" s="14">
        <f>IFERROR(IF(INDEX('11.2_Outliers-Collection_cov'!$N$5:$N$500,MATCH($F438,'11.2_Outliers-Collection_cov'!$F$5:$F$500,0))&lt;&gt;"N",
INDEX('11.2_Outliers-Collection_cov'!J$5:J$500,MATCH($F438,'11.2_Outliers-Collection_cov'!$F$5:$F$500,0)),""),"")</f>
        <v>93</v>
      </c>
      <c r="N438" s="8">
        <f>IFERROR(IF(INDEX('11.2_Outliers-Collection_cov'!$N$5:$N$500,MATCH($F438,'11.2_Outliers-Collection_cov'!$F$5:$F$500,0))&lt;&gt;"N",
INDEX('11.2_Outliers-Collection_cov'!K$5:K$500,MATCH($F438,'11.2_Outliers-Collection_cov'!$F$5:$F$500,0)),""),"")</f>
        <v>2014</v>
      </c>
      <c r="O438" s="13" t="str">
        <f>IFERROR(IF(INDEX('11.2_Outliers-Collection_cov'!$N$5:$N$500,MATCH($F438,'11.2_Outliers-Collection_cov'!$F$5:$F$500,0))&lt;&gt;"N",
INDEX('11.2_Outliers-Collection_cov'!L$5:L$500,MATCH($F438,'11.2_Outliers-Collection_cov'!$F$5:$F$500,0)),""),"")</f>
        <v>UNSD_099</v>
      </c>
      <c r="P438" s="14" t="str">
        <f>IFERROR(IF(INDEX('11.3_Outliers-Plastic'!$N$5:$N$500,MATCH($F438,'11.3_Outliers-Plastic'!$F$5:$F$500,0))&lt;&gt;"N",
INDEX('11.3_Outliers-Plastic'!J$5:J$500,MATCH($F438,'11.3_Outliers-Plastic'!$F$5:$F$500,0)),""),"")</f>
        <v/>
      </c>
      <c r="Q438" s="8" t="str">
        <f>IFERROR(IF(INDEX('11.3_Outliers-Plastic'!$N$5:$N$500,MATCH($F438,'11.3_Outliers-Plastic'!$F$5:$F$500,0))&lt;&gt;"N",
INDEX('11.3_Outliers-Plastic'!K$5:K$500,MATCH($F438,'11.3_Outliers-Plastic'!$F$5:$F$500,0)),""),"")</f>
        <v/>
      </c>
      <c r="R438" s="14" t="str">
        <f>IFERROR(IF(INDEX('11.3_Outliers-Plastic'!$N$5:$N$500,MATCH($F438,'11.3_Outliers-Plastic'!$F$5:$F$500,0))&lt;&gt;"N",
INDEX('11.3_Outliers-Plastic'!L$5:L$500,MATCH($F438,'11.3_Outliers-Plastic'!$F$5:$F$500,0)),""),"")</f>
        <v/>
      </c>
      <c r="S438" s="12"/>
      <c r="T438" s="5"/>
      <c r="U438" s="5" t="s">
        <v>1569</v>
      </c>
      <c r="V438" s="14">
        <f>IFERROR(IF(INDEX('11.5_Outliers-Other_recovery'!$N$5:$N$500,MATCH($F438,'11.5_Outliers-Other_recovery'!$F$5:$F$500,0))&lt;&gt;"N",
INDEX('11.5_Outliers-Other_recovery'!J$5:J$500,MATCH($F438,'11.5_Outliers-Other_recovery'!$F$5:$F$500,0)),""),"")</f>
        <v>0</v>
      </c>
      <c r="W438" s="8">
        <f>IFERROR(IF(INDEX('11.5_Outliers-Other_recovery'!$N$5:$N$500,MATCH($F438,'11.5_Outliers-Other_recovery'!$F$5:$F$500,0))&lt;&gt;"N",
INDEX('11.5_Outliers-Other_recovery'!K$5:K$500,MATCH($F438,'11.5_Outliers-Other_recovery'!$F$5:$F$500,0)),""),"")</f>
        <v>2014</v>
      </c>
      <c r="X438" s="14" t="str">
        <f>IFERROR(IF(INDEX('11.5_Outliers-Other_recovery'!$N$5:$N$500,MATCH($F438,'11.5_Outliers-Other_recovery'!$F$5:$F$500,0))&lt;&gt;"N",
INDEX('11.5_Outliers-Other_recovery'!L$5:L$500,MATCH($F438,'11.5_Outliers-Other_recovery'!$F$5:$F$500,0)),""),"")</f>
        <v>UNSD_099</v>
      </c>
      <c r="Y438" s="14">
        <f>IFERROR(IF(INDEX('11.4_Outliers-Formal_dry_recy'!$N$5:$N$500,MATCH($F438,'11.4_Outliers-Formal_dry_recy'!$F$5:$F$500,0))&lt;&gt;"N",
INDEX('11.4_Outliers-Formal_dry_recy'!J$5:J$500,MATCH($F438,'11.4_Outliers-Formal_dry_recy'!$F$5:$F$500,0)),""),"")</f>
        <v>0</v>
      </c>
      <c r="Z438" s="8">
        <f>IFERROR(IF(INDEX('11.4_Outliers-Formal_dry_recy'!$N$5:$N$500,MATCH($F438,'11.4_Outliers-Formal_dry_recy'!$F$5:$F$500,0))&lt;&gt;"N",
INDEX('11.4_Outliers-Formal_dry_recy'!K$5:K$500,MATCH($F438,'11.4_Outliers-Formal_dry_recy'!$F$5:$F$500,0)),""),"")</f>
        <v>2014</v>
      </c>
      <c r="AA438" s="14" t="str">
        <f>IFERROR(IF(INDEX('11.4_Outliers-Formal_dry_recy'!$N$5:$N$500,MATCH($F438,'11.4_Outliers-Formal_dry_recy'!$F$5:$F$500,0))&lt;&gt;"N",
INDEX('11.4_Outliers-Formal_dry_recy'!L$5:L$500,MATCH($F438,'11.4_Outliers-Formal_dry_recy'!$F$5:$F$500,0)),""),"")</f>
        <v>UNSD_099</v>
      </c>
      <c r="AB438" s="14">
        <f>IFERROR(IF(INDEX('11.6_Outliers-Incineration'!$N$5:$N$500,MATCH($F438,'11.6_Outliers-Incineration'!$F$5:$F$500,0))&lt;&gt;"N",
INDEX('11.6_Outliers-Incineration'!J$5:J$500,MATCH($F438,'11.6_Outliers-Incineration'!$F$5:$F$500,0)),""),"")</f>
        <v>0</v>
      </c>
      <c r="AC438" s="8">
        <f>IFERROR(IF(INDEX('11.6_Outliers-Incineration'!$N$5:$N$500,MATCH($F438,'11.6_Outliers-Incineration'!$F$5:$F$500,0))&lt;&gt;"N",
INDEX('11.6_Outliers-Incineration'!K$5:K$500,MATCH($F438,'11.6_Outliers-Incineration'!$F$5:$F$500,0)),""),"")</f>
        <v>2014</v>
      </c>
      <c r="AD438" s="14" t="str">
        <f>IFERROR(IF(INDEX('11.6_Outliers-Incineration'!$N$5:$N$500,MATCH($F438,'11.6_Outliers-Incineration'!$F$5:$F$500,0))&lt;&gt;"N",
INDEX('11.6_Outliers-Incineration'!L$5:L$500,MATCH($F438,'11.6_Outliers-Incineration'!$F$5:$F$500,0)),""),"")</f>
        <v>UNSD_099</v>
      </c>
      <c r="AE438" s="14">
        <v>0</v>
      </c>
      <c r="AF438" s="8">
        <v>2014</v>
      </c>
      <c r="AG438" s="14" t="s">
        <v>2071</v>
      </c>
      <c r="AI438" s="5"/>
      <c r="AJ438" s="5" t="s">
        <v>1569</v>
      </c>
      <c r="AK438" s="5">
        <f t="shared" si="6"/>
        <v>6</v>
      </c>
    </row>
    <row r="439" spans="1:37" x14ac:dyDescent="0.25">
      <c r="A439" s="5" t="s">
        <v>2072</v>
      </c>
      <c r="B439" s="5" t="s">
        <v>901</v>
      </c>
      <c r="C439" s="5" t="s">
        <v>900</v>
      </c>
      <c r="D439" s="5" t="s">
        <v>620</v>
      </c>
      <c r="E439" s="5" t="s">
        <v>2193</v>
      </c>
      <c r="F439" s="5" t="s">
        <v>2278</v>
      </c>
      <c r="G439" s="5">
        <v>2</v>
      </c>
      <c r="H439" s="5">
        <v>1</v>
      </c>
      <c r="I439" s="5" t="s">
        <v>2382</v>
      </c>
      <c r="J439" s="13">
        <f>IFERROR(IF(INDEX('11.1_Outliers-Generation'!$N$5:$N$500,MATCH($F439,'11.1_Outliers-Generation'!$F$5:$F$500,0))&lt;&gt;"N",
INDEX('11.1_Outliers-Generation'!J$5:J$500,MATCH($F439,'11.1_Outliers-Generation'!$F$5:$F$500,0)),""),"")</f>
        <v>1.166583041553749</v>
      </c>
      <c r="K439" s="8">
        <f>IFERROR(IF(INDEX('11.1_Outliers-Generation'!$N$5:$N$500,MATCH($F439,'11.1_Outliers-Generation'!$F$5:$F$500,0))&lt;&gt;"N",
INDEX('11.1_Outliers-Generation'!K$5:K$500,MATCH($F439,'11.1_Outliers-Generation'!$F$5:$F$500,0)),""),"")</f>
        <v>2014</v>
      </c>
      <c r="L439" s="13" t="str">
        <f>IFERROR(IF(INDEX('11.1_Outliers-Generation'!$N$5:$N$500,MATCH($F439,'11.1_Outliers-Generation'!$F$5:$F$500,0))&lt;&gt;"N",
INDEX('11.1_Outliers-Generation'!L$5:L$500,MATCH($F439,'11.1_Outliers-Generation'!$F$5:$F$500,0)),""),"")</f>
        <v>UNSD_100</v>
      </c>
      <c r="M439" s="14">
        <f>IFERROR(IF(INDEX('11.2_Outliers-Collection_cov'!$N$5:$N$500,MATCH($F439,'11.2_Outliers-Collection_cov'!$F$5:$F$500,0))&lt;&gt;"N",
INDEX('11.2_Outliers-Collection_cov'!J$5:J$500,MATCH($F439,'11.2_Outliers-Collection_cov'!$F$5:$F$500,0)),""),"")</f>
        <v>100</v>
      </c>
      <c r="N439" s="8">
        <f>IFERROR(IF(INDEX('11.2_Outliers-Collection_cov'!$N$5:$N$500,MATCH($F439,'11.2_Outliers-Collection_cov'!$F$5:$F$500,0))&lt;&gt;"N",
INDEX('11.2_Outliers-Collection_cov'!K$5:K$500,MATCH($F439,'11.2_Outliers-Collection_cov'!$F$5:$F$500,0)),""),"")</f>
        <v>2015</v>
      </c>
      <c r="O439" s="13" t="str">
        <f>IFERROR(IF(INDEX('11.2_Outliers-Collection_cov'!$N$5:$N$500,MATCH($F439,'11.2_Outliers-Collection_cov'!$F$5:$F$500,0))&lt;&gt;"N",
INDEX('11.2_Outliers-Collection_cov'!L$5:L$500,MATCH($F439,'11.2_Outliers-Collection_cov'!$F$5:$F$500,0)),""),"")</f>
        <v>UNSD_100</v>
      </c>
      <c r="P439" s="14" t="str">
        <f>IFERROR(IF(INDEX('11.3_Outliers-Plastic'!$N$5:$N$500,MATCH($F439,'11.3_Outliers-Plastic'!$F$5:$F$500,0))&lt;&gt;"N",
INDEX('11.3_Outliers-Plastic'!J$5:J$500,MATCH($F439,'11.3_Outliers-Plastic'!$F$5:$F$500,0)),""),"")</f>
        <v/>
      </c>
      <c r="Q439" s="8" t="str">
        <f>IFERROR(IF(INDEX('11.3_Outliers-Plastic'!$N$5:$N$500,MATCH($F439,'11.3_Outliers-Plastic'!$F$5:$F$500,0))&lt;&gt;"N",
INDEX('11.3_Outliers-Plastic'!K$5:K$500,MATCH($F439,'11.3_Outliers-Plastic'!$F$5:$F$500,0)),""),"")</f>
        <v/>
      </c>
      <c r="R439" s="14" t="str">
        <f>IFERROR(IF(INDEX('11.3_Outliers-Plastic'!$N$5:$N$500,MATCH($F439,'11.3_Outliers-Plastic'!$F$5:$F$500,0))&lt;&gt;"N",
INDEX('11.3_Outliers-Plastic'!L$5:L$500,MATCH($F439,'11.3_Outliers-Plastic'!$F$5:$F$500,0)),""),"")</f>
        <v/>
      </c>
      <c r="S439" s="12"/>
      <c r="T439" s="5"/>
      <c r="U439" s="5" t="s">
        <v>1569</v>
      </c>
      <c r="V439" s="14" t="str">
        <f>IFERROR(IF(INDEX('11.5_Outliers-Other_recovery'!$N$5:$N$500,MATCH($F439,'11.5_Outliers-Other_recovery'!$F$5:$F$500,0))&lt;&gt;"N",
INDEX('11.5_Outliers-Other_recovery'!J$5:J$500,MATCH($F439,'11.5_Outliers-Other_recovery'!$F$5:$F$500,0)),""),"")</f>
        <v/>
      </c>
      <c r="W439" s="8" t="str">
        <f>IFERROR(IF(INDEX('11.5_Outliers-Other_recovery'!$N$5:$N$500,MATCH($F439,'11.5_Outliers-Other_recovery'!$F$5:$F$500,0))&lt;&gt;"N",
INDEX('11.5_Outliers-Other_recovery'!K$5:K$500,MATCH($F439,'11.5_Outliers-Other_recovery'!$F$5:$F$500,0)),""),"")</f>
        <v/>
      </c>
      <c r="X439" s="14" t="str">
        <f>IFERROR(IF(INDEX('11.5_Outliers-Other_recovery'!$N$5:$N$500,MATCH($F439,'11.5_Outliers-Other_recovery'!$F$5:$F$500,0))&lt;&gt;"N",
INDEX('11.5_Outliers-Other_recovery'!L$5:L$500,MATCH($F439,'11.5_Outliers-Other_recovery'!$F$5:$F$500,0)),""),"")</f>
        <v/>
      </c>
      <c r="Y439" s="14">
        <f>IFERROR(IF(INDEX('11.4_Outliers-Formal_dry_recy'!$N$5:$N$500,MATCH($F439,'11.4_Outliers-Formal_dry_recy'!$F$5:$F$500,0))&lt;&gt;"N",
INDEX('11.4_Outliers-Formal_dry_recy'!J$5:J$500,MATCH($F439,'11.4_Outliers-Formal_dry_recy'!$F$5:$F$500,0)),""),"")</f>
        <v>0</v>
      </c>
      <c r="Z439" s="8">
        <f>IFERROR(IF(INDEX('11.4_Outliers-Formal_dry_recy'!$N$5:$N$500,MATCH($F439,'11.4_Outliers-Formal_dry_recy'!$F$5:$F$500,0))&lt;&gt;"N",
INDEX('11.4_Outliers-Formal_dry_recy'!K$5:K$500,MATCH($F439,'11.4_Outliers-Formal_dry_recy'!$F$5:$F$500,0)),""),"")</f>
        <v>2015</v>
      </c>
      <c r="AA439" s="14" t="str">
        <f>IFERROR(IF(INDEX('11.4_Outliers-Formal_dry_recy'!$N$5:$N$500,MATCH($F439,'11.4_Outliers-Formal_dry_recy'!$F$5:$F$500,0))&lt;&gt;"N",
INDEX('11.4_Outliers-Formal_dry_recy'!L$5:L$500,MATCH($F439,'11.4_Outliers-Formal_dry_recy'!$F$5:$F$500,0)),""),"")</f>
        <v>UNSD_100</v>
      </c>
      <c r="AB439" s="14" t="str">
        <f>IFERROR(IF(INDEX('11.6_Outliers-Incineration'!$N$5:$N$500,MATCH($F439,'11.6_Outliers-Incineration'!$F$5:$F$500,0))&lt;&gt;"N",
INDEX('11.6_Outliers-Incineration'!J$5:J$500,MATCH($F439,'11.6_Outliers-Incineration'!$F$5:$F$500,0)),""),"")</f>
        <v/>
      </c>
      <c r="AC439" s="8" t="str">
        <f>IFERROR(IF(INDEX('11.6_Outliers-Incineration'!$N$5:$N$500,MATCH($F439,'11.6_Outliers-Incineration'!$F$5:$F$500,0))&lt;&gt;"N",
INDEX('11.6_Outliers-Incineration'!K$5:K$500,MATCH($F439,'11.6_Outliers-Incineration'!$F$5:$F$500,0)),""),"")</f>
        <v/>
      </c>
      <c r="AD439" s="14" t="str">
        <f>IFERROR(IF(INDEX('11.6_Outliers-Incineration'!$N$5:$N$500,MATCH($F439,'11.6_Outliers-Incineration'!$F$5:$F$500,0))&lt;&gt;"N",
INDEX('11.6_Outliers-Incineration'!L$5:L$500,MATCH($F439,'11.6_Outliers-Incineration'!$F$5:$F$500,0)),""),"")</f>
        <v/>
      </c>
      <c r="AE439" s="14" t="s">
        <v>1569</v>
      </c>
      <c r="AF439" s="8" t="s">
        <v>1569</v>
      </c>
      <c r="AG439" s="14" t="s">
        <v>1569</v>
      </c>
      <c r="AI439" s="5"/>
      <c r="AJ439" s="5" t="s">
        <v>1569</v>
      </c>
      <c r="AK439" s="5">
        <f t="shared" si="6"/>
        <v>3</v>
      </c>
    </row>
    <row r="440" spans="1:37" x14ac:dyDescent="0.25">
      <c r="A440" s="5" t="s">
        <v>2078</v>
      </c>
      <c r="B440" s="5" t="s">
        <v>531</v>
      </c>
      <c r="C440" s="5" t="s">
        <v>530</v>
      </c>
      <c r="D440" s="5" t="s">
        <v>360</v>
      </c>
      <c r="E440" s="5" t="s">
        <v>2194</v>
      </c>
      <c r="F440" s="5" t="s">
        <v>2283</v>
      </c>
      <c r="G440" s="5">
        <v>3</v>
      </c>
      <c r="H440" s="5">
        <v>2</v>
      </c>
      <c r="I440" s="5" t="s">
        <v>2386</v>
      </c>
      <c r="J440" s="13">
        <f>IFERROR(IF(INDEX('11.1_Outliers-Generation'!$N$5:$N$500,MATCH($F440,'11.1_Outliers-Generation'!$F$5:$F$500,0))&lt;&gt;"N",
INDEX('11.1_Outliers-Generation'!J$5:J$500,MATCH($F440,'11.1_Outliers-Generation'!$F$5:$F$500,0)),""),"")</f>
        <v>0.29659129595957606</v>
      </c>
      <c r="K440" s="8">
        <f>IFERROR(IF(INDEX('11.1_Outliers-Generation'!$N$5:$N$500,MATCH($F440,'11.1_Outliers-Generation'!$F$5:$F$500,0))&lt;&gt;"N",
INDEX('11.1_Outliers-Generation'!K$5:K$500,MATCH($F440,'11.1_Outliers-Generation'!$F$5:$F$500,0)),""),"")</f>
        <v>2006</v>
      </c>
      <c r="L440" s="13" t="str">
        <f>IFERROR(IF(INDEX('11.1_Outliers-Generation'!$N$5:$N$500,MATCH($F440,'11.1_Outliers-Generation'!$F$5:$F$500,0))&lt;&gt;"N",
INDEX('11.1_Outliers-Generation'!L$5:L$500,MATCH($F440,'11.1_Outliers-Generation'!$F$5:$F$500,0)),""),"")</f>
        <v>UNSD_107</v>
      </c>
      <c r="M440" s="14">
        <f>IFERROR(IF(INDEX('11.2_Outliers-Collection_cov'!$N$5:$N$500,MATCH($F440,'11.2_Outliers-Collection_cov'!$F$5:$F$500,0))&lt;&gt;"N",
INDEX('11.2_Outliers-Collection_cov'!J$5:J$500,MATCH($F440,'11.2_Outliers-Collection_cov'!$F$5:$F$500,0)),""),"")</f>
        <v>76.599998474121094</v>
      </c>
      <c r="N440" s="8">
        <f>IFERROR(IF(INDEX('11.2_Outliers-Collection_cov'!$N$5:$N$500,MATCH($F440,'11.2_Outliers-Collection_cov'!$F$5:$F$500,0))&lt;&gt;"N",
INDEX('11.2_Outliers-Collection_cov'!K$5:K$500,MATCH($F440,'11.2_Outliers-Collection_cov'!$F$5:$F$500,0)),""),"")</f>
        <v>2007</v>
      </c>
      <c r="O440" s="13" t="str">
        <f>IFERROR(IF(INDEX('11.2_Outliers-Collection_cov'!$N$5:$N$500,MATCH($F440,'11.2_Outliers-Collection_cov'!$F$5:$F$500,0))&lt;&gt;"N",
INDEX('11.2_Outliers-Collection_cov'!L$5:L$500,MATCH($F440,'11.2_Outliers-Collection_cov'!$F$5:$F$500,0)),""),"")</f>
        <v>UNSD_107</v>
      </c>
      <c r="P440" s="14" t="str">
        <f>IFERROR(IF(INDEX('11.3_Outliers-Plastic'!$N$5:$N$500,MATCH($F440,'11.3_Outliers-Plastic'!$F$5:$F$500,0))&lt;&gt;"N",
INDEX('11.3_Outliers-Plastic'!J$5:J$500,MATCH($F440,'11.3_Outliers-Plastic'!$F$5:$F$500,0)),""),"")</f>
        <v/>
      </c>
      <c r="Q440" s="8" t="str">
        <f>IFERROR(IF(INDEX('11.3_Outliers-Plastic'!$N$5:$N$500,MATCH($F440,'11.3_Outliers-Plastic'!$F$5:$F$500,0))&lt;&gt;"N",
INDEX('11.3_Outliers-Plastic'!K$5:K$500,MATCH($F440,'11.3_Outliers-Plastic'!$F$5:$F$500,0)),""),"")</f>
        <v/>
      </c>
      <c r="R440" s="14" t="str">
        <f>IFERROR(IF(INDEX('11.3_Outliers-Plastic'!$N$5:$N$500,MATCH($F440,'11.3_Outliers-Plastic'!$F$5:$F$500,0))&lt;&gt;"N",
INDEX('11.3_Outliers-Plastic'!L$5:L$500,MATCH($F440,'11.3_Outliers-Plastic'!$F$5:$F$500,0)),""),"")</f>
        <v/>
      </c>
      <c r="S440" s="12"/>
      <c r="T440" s="5"/>
      <c r="U440" s="5" t="s">
        <v>1569</v>
      </c>
      <c r="V440" s="14">
        <f>IFERROR(IF(INDEX('11.5_Outliers-Other_recovery'!$N$5:$N$500,MATCH($F440,'11.5_Outliers-Other_recovery'!$F$5:$F$500,0))&lt;&gt;"N",
INDEX('11.5_Outliers-Other_recovery'!J$5:J$500,MATCH($F440,'11.5_Outliers-Other_recovery'!$F$5:$F$500,0)),""),"")</f>
        <v>2.0605811120901166E-2</v>
      </c>
      <c r="W440" s="8">
        <f>IFERROR(IF(INDEX('11.5_Outliers-Other_recovery'!$N$5:$N$500,MATCH($F440,'11.5_Outliers-Other_recovery'!$F$5:$F$500,0))&lt;&gt;"N",
INDEX('11.5_Outliers-Other_recovery'!K$5:K$500,MATCH($F440,'11.5_Outliers-Other_recovery'!$F$5:$F$500,0)),""),"")</f>
        <v>2006</v>
      </c>
      <c r="X440" s="14" t="str">
        <f>IFERROR(IF(INDEX('11.5_Outliers-Other_recovery'!$N$5:$N$500,MATCH($F440,'11.5_Outliers-Other_recovery'!$F$5:$F$500,0))&lt;&gt;"N",
INDEX('11.5_Outliers-Other_recovery'!L$5:L$500,MATCH($F440,'11.5_Outliers-Other_recovery'!$F$5:$F$500,0)),""),"")</f>
        <v>UNSD_107</v>
      </c>
      <c r="Y440" s="14">
        <f>IFERROR(IF(INDEX('11.4_Outliers-Formal_dry_recy'!$N$5:$N$500,MATCH($F440,'11.4_Outliers-Formal_dry_recy'!$F$5:$F$500,0))&lt;&gt;"N",
INDEX('11.4_Outliers-Formal_dry_recy'!J$5:J$500,MATCH($F440,'11.4_Outliers-Formal_dry_recy'!$F$5:$F$500,0)),""),"")</f>
        <v>0</v>
      </c>
      <c r="Z440" s="8">
        <f>IFERROR(IF(INDEX('11.4_Outliers-Formal_dry_recy'!$N$5:$N$500,MATCH($F440,'11.4_Outliers-Formal_dry_recy'!$F$5:$F$500,0))&lt;&gt;"N",
INDEX('11.4_Outliers-Formal_dry_recy'!K$5:K$500,MATCH($F440,'11.4_Outliers-Formal_dry_recy'!$F$5:$F$500,0)),""),"")</f>
        <v>2006</v>
      </c>
      <c r="AA440" s="14" t="str">
        <f>IFERROR(IF(INDEX('11.4_Outliers-Formal_dry_recy'!$N$5:$N$500,MATCH($F440,'11.4_Outliers-Formal_dry_recy'!$F$5:$F$500,0))&lt;&gt;"N",
INDEX('11.4_Outliers-Formal_dry_recy'!L$5:L$500,MATCH($F440,'11.4_Outliers-Formal_dry_recy'!$F$5:$F$500,0)),""),"")</f>
        <v>UNSD_107</v>
      </c>
      <c r="AB440" s="14">
        <f>IFERROR(IF(INDEX('11.6_Outliers-Incineration'!$N$5:$N$500,MATCH($F440,'11.6_Outliers-Incineration'!$F$5:$F$500,0))&lt;&gt;"N",
INDEX('11.6_Outliers-Incineration'!J$5:J$500,MATCH($F440,'11.6_Outliers-Incineration'!$F$5:$F$500,0)),""),"")</f>
        <v>0</v>
      </c>
      <c r="AC440" s="8">
        <f>IFERROR(IF(INDEX('11.6_Outliers-Incineration'!$N$5:$N$500,MATCH($F440,'11.6_Outliers-Incineration'!$F$5:$F$500,0))&lt;&gt;"N",
INDEX('11.6_Outliers-Incineration'!K$5:K$500,MATCH($F440,'11.6_Outliers-Incineration'!$F$5:$F$500,0)),""),"")</f>
        <v>2006</v>
      </c>
      <c r="AD440" s="14" t="str">
        <f>IFERROR(IF(INDEX('11.6_Outliers-Incineration'!$N$5:$N$500,MATCH($F440,'11.6_Outliers-Incineration'!$F$5:$F$500,0))&lt;&gt;"N",
INDEX('11.6_Outliers-Incineration'!L$5:L$500,MATCH($F440,'11.6_Outliers-Incineration'!$F$5:$F$500,0)),""),"")</f>
        <v>UNSD_107</v>
      </c>
      <c r="AE440" s="14" t="s">
        <v>1569</v>
      </c>
      <c r="AF440" s="8" t="s">
        <v>1569</v>
      </c>
      <c r="AG440" s="14" t="s">
        <v>1569</v>
      </c>
      <c r="AI440" s="5"/>
      <c r="AJ440" s="5" t="s">
        <v>1569</v>
      </c>
      <c r="AK440" s="5">
        <f t="shared" si="6"/>
        <v>5</v>
      </c>
    </row>
    <row r="441" spans="1:37" x14ac:dyDescent="0.25">
      <c r="A441" s="5" t="s">
        <v>2082</v>
      </c>
      <c r="B441" s="5" t="s">
        <v>1257</v>
      </c>
      <c r="C441" s="5" t="s">
        <v>1256</v>
      </c>
      <c r="D441" s="5" t="s">
        <v>620</v>
      </c>
      <c r="E441" s="5" t="s">
        <v>2196</v>
      </c>
      <c r="F441" s="5" t="s">
        <v>2285</v>
      </c>
      <c r="G441" s="5">
        <v>2</v>
      </c>
      <c r="H441" s="5">
        <v>1</v>
      </c>
      <c r="I441" s="5" t="s">
        <v>2390</v>
      </c>
      <c r="J441" s="13" t="str">
        <f>IFERROR(IF(INDEX('11.1_Outliers-Generation'!$N$5:$N$500,MATCH($F441,'11.1_Outliers-Generation'!$F$5:$F$500,0))&lt;&gt;"N",
INDEX('11.1_Outliers-Generation'!J$5:J$500,MATCH($F441,'11.1_Outliers-Generation'!$F$5:$F$500,0)),""),"")</f>
        <v/>
      </c>
      <c r="K441" s="8" t="str">
        <f>IFERROR(IF(INDEX('11.1_Outliers-Generation'!$N$5:$N$500,MATCH($F441,'11.1_Outliers-Generation'!$F$5:$F$500,0))&lt;&gt;"N",
INDEX('11.1_Outliers-Generation'!K$5:K$500,MATCH($F441,'11.1_Outliers-Generation'!$F$5:$F$500,0)),""),"")</f>
        <v/>
      </c>
      <c r="L441" s="13" t="str">
        <f>IFERROR(IF(INDEX('11.1_Outliers-Generation'!$N$5:$N$500,MATCH($F441,'11.1_Outliers-Generation'!$F$5:$F$500,0))&lt;&gt;"N",
INDEX('11.1_Outliers-Generation'!L$5:L$500,MATCH($F441,'11.1_Outliers-Generation'!$F$5:$F$500,0)),""),"")</f>
        <v/>
      </c>
      <c r="M441" s="14">
        <f>IFERROR(IF(INDEX('11.2_Outliers-Collection_cov'!$N$5:$N$500,MATCH($F441,'11.2_Outliers-Collection_cov'!$F$5:$F$500,0))&lt;&gt;"N",
INDEX('11.2_Outliers-Collection_cov'!J$5:J$500,MATCH($F441,'11.2_Outliers-Collection_cov'!$F$5:$F$500,0)),""),"")</f>
        <v>59.191116333007798</v>
      </c>
      <c r="N441" s="8">
        <f>IFERROR(IF(INDEX('11.2_Outliers-Collection_cov'!$N$5:$N$500,MATCH($F441,'11.2_Outliers-Collection_cov'!$F$5:$F$500,0))&lt;&gt;"N",
INDEX('11.2_Outliers-Collection_cov'!K$5:K$500,MATCH($F441,'11.2_Outliers-Collection_cov'!$F$5:$F$500,0)),""),"")</f>
        <v>2012</v>
      </c>
      <c r="O441" s="13" t="str">
        <f>IFERROR(IF(INDEX('11.2_Outliers-Collection_cov'!$N$5:$N$500,MATCH($F441,'11.2_Outliers-Collection_cov'!$F$5:$F$500,0))&lt;&gt;"N",
INDEX('11.2_Outliers-Collection_cov'!L$5:L$500,MATCH($F441,'11.2_Outliers-Collection_cov'!$F$5:$F$500,0)),""),"")</f>
        <v>UNSD_111</v>
      </c>
      <c r="P441" s="14" t="str">
        <f>IFERROR(IF(INDEX('11.3_Outliers-Plastic'!$N$5:$N$500,MATCH($F441,'11.3_Outliers-Plastic'!$F$5:$F$500,0))&lt;&gt;"N",
INDEX('11.3_Outliers-Plastic'!J$5:J$500,MATCH($F441,'11.3_Outliers-Plastic'!$F$5:$F$500,0)),""),"")</f>
        <v/>
      </c>
      <c r="Q441" s="8" t="str">
        <f>IFERROR(IF(INDEX('11.3_Outliers-Plastic'!$N$5:$N$500,MATCH($F441,'11.3_Outliers-Plastic'!$F$5:$F$500,0))&lt;&gt;"N",
INDEX('11.3_Outliers-Plastic'!K$5:K$500,MATCH($F441,'11.3_Outliers-Plastic'!$F$5:$F$500,0)),""),"")</f>
        <v/>
      </c>
      <c r="R441" s="14" t="str">
        <f>IFERROR(IF(INDEX('11.3_Outliers-Plastic'!$N$5:$N$500,MATCH($F441,'11.3_Outliers-Plastic'!$F$5:$F$500,0))&lt;&gt;"N",
INDEX('11.3_Outliers-Plastic'!L$5:L$500,MATCH($F441,'11.3_Outliers-Plastic'!$F$5:$F$500,0)),""),"")</f>
        <v/>
      </c>
      <c r="S441" s="12"/>
      <c r="T441" s="5"/>
      <c r="U441" s="5" t="s">
        <v>1569</v>
      </c>
      <c r="V441" s="14" t="str">
        <f>IFERROR(IF(INDEX('11.5_Outliers-Other_recovery'!$N$5:$N$500,MATCH($F441,'11.5_Outliers-Other_recovery'!$F$5:$F$500,0))&lt;&gt;"N",
INDEX('11.5_Outliers-Other_recovery'!J$5:J$500,MATCH($F441,'11.5_Outliers-Other_recovery'!$F$5:$F$500,0)),""),"")</f>
        <v/>
      </c>
      <c r="W441" s="8" t="str">
        <f>IFERROR(IF(INDEX('11.5_Outliers-Other_recovery'!$N$5:$N$500,MATCH($F441,'11.5_Outliers-Other_recovery'!$F$5:$F$500,0))&lt;&gt;"N",
INDEX('11.5_Outliers-Other_recovery'!K$5:K$500,MATCH($F441,'11.5_Outliers-Other_recovery'!$F$5:$F$500,0)),""),"")</f>
        <v/>
      </c>
      <c r="X441" s="14" t="str">
        <f>IFERROR(IF(INDEX('11.5_Outliers-Other_recovery'!$N$5:$N$500,MATCH($F441,'11.5_Outliers-Other_recovery'!$F$5:$F$500,0))&lt;&gt;"N",
INDEX('11.5_Outliers-Other_recovery'!L$5:L$500,MATCH($F441,'11.5_Outliers-Other_recovery'!$F$5:$F$500,0)),""),"")</f>
        <v/>
      </c>
      <c r="Y441" s="14" t="str">
        <f>IFERROR(IF(INDEX('11.4_Outliers-Formal_dry_recy'!$N$5:$N$500,MATCH($F441,'11.4_Outliers-Formal_dry_recy'!$F$5:$F$500,0))&lt;&gt;"N",
INDEX('11.4_Outliers-Formal_dry_recy'!J$5:J$500,MATCH($F441,'11.4_Outliers-Formal_dry_recy'!$F$5:$F$500,0)),""),"")</f>
        <v/>
      </c>
      <c r="Z441" s="8" t="str">
        <f>IFERROR(IF(INDEX('11.4_Outliers-Formal_dry_recy'!$N$5:$N$500,MATCH($F441,'11.4_Outliers-Formal_dry_recy'!$F$5:$F$500,0))&lt;&gt;"N",
INDEX('11.4_Outliers-Formal_dry_recy'!K$5:K$500,MATCH($F441,'11.4_Outliers-Formal_dry_recy'!$F$5:$F$500,0)),""),"")</f>
        <v/>
      </c>
      <c r="AA441" s="14" t="str">
        <f>IFERROR(IF(INDEX('11.4_Outliers-Formal_dry_recy'!$N$5:$N$500,MATCH($F441,'11.4_Outliers-Formal_dry_recy'!$F$5:$F$500,0))&lt;&gt;"N",
INDEX('11.4_Outliers-Formal_dry_recy'!L$5:L$500,MATCH($F441,'11.4_Outliers-Formal_dry_recy'!$F$5:$F$500,0)),""),"")</f>
        <v/>
      </c>
      <c r="AB441" s="14" t="str">
        <f>IFERROR(IF(INDEX('11.6_Outliers-Incineration'!$N$5:$N$500,MATCH($F441,'11.6_Outliers-Incineration'!$F$5:$F$500,0))&lt;&gt;"N",
INDEX('11.6_Outliers-Incineration'!J$5:J$500,MATCH($F441,'11.6_Outliers-Incineration'!$F$5:$F$500,0)),""),"")</f>
        <v/>
      </c>
      <c r="AC441" s="8" t="str">
        <f>IFERROR(IF(INDEX('11.6_Outliers-Incineration'!$N$5:$N$500,MATCH($F441,'11.6_Outliers-Incineration'!$F$5:$F$500,0))&lt;&gt;"N",
INDEX('11.6_Outliers-Incineration'!K$5:K$500,MATCH($F441,'11.6_Outliers-Incineration'!$F$5:$F$500,0)),""),"")</f>
        <v/>
      </c>
      <c r="AD441" s="14" t="str">
        <f>IFERROR(IF(INDEX('11.6_Outliers-Incineration'!$N$5:$N$500,MATCH($F441,'11.6_Outliers-Incineration'!$F$5:$F$500,0))&lt;&gt;"N",
INDEX('11.6_Outliers-Incineration'!L$5:L$500,MATCH($F441,'11.6_Outliers-Incineration'!$F$5:$F$500,0)),""),"")</f>
        <v/>
      </c>
      <c r="AE441" s="14" t="s">
        <v>1569</v>
      </c>
      <c r="AF441" s="8" t="s">
        <v>1569</v>
      </c>
      <c r="AG441" s="14" t="s">
        <v>1569</v>
      </c>
      <c r="AI441" s="5"/>
      <c r="AJ441" s="5" t="s">
        <v>1569</v>
      </c>
      <c r="AK441" s="5">
        <f t="shared" si="6"/>
        <v>1</v>
      </c>
    </row>
    <row r="442" spans="1:37" x14ac:dyDescent="0.25">
      <c r="A442" s="5" t="s">
        <v>2084</v>
      </c>
      <c r="B442" s="5" t="s">
        <v>1257</v>
      </c>
      <c r="C442" s="5" t="s">
        <v>1256</v>
      </c>
      <c r="D442" s="5" t="s">
        <v>620</v>
      </c>
      <c r="E442" s="5" t="s">
        <v>2197</v>
      </c>
      <c r="F442" s="5" t="s">
        <v>2286</v>
      </c>
      <c r="G442" s="5">
        <v>2</v>
      </c>
      <c r="H442" s="5">
        <v>1</v>
      </c>
      <c r="I442" s="5" t="s">
        <v>2392</v>
      </c>
      <c r="J442" s="13" t="str">
        <f>IFERROR(IF(INDEX('11.1_Outliers-Generation'!$N$5:$N$500,MATCH($F442,'11.1_Outliers-Generation'!$F$5:$F$500,0))&lt;&gt;"N",
INDEX('11.1_Outliers-Generation'!J$5:J$500,MATCH($F442,'11.1_Outliers-Generation'!$F$5:$F$500,0)),""),"")</f>
        <v/>
      </c>
      <c r="K442" s="8" t="str">
        <f>IFERROR(IF(INDEX('11.1_Outliers-Generation'!$N$5:$N$500,MATCH($F442,'11.1_Outliers-Generation'!$F$5:$F$500,0))&lt;&gt;"N",
INDEX('11.1_Outliers-Generation'!K$5:K$500,MATCH($F442,'11.1_Outliers-Generation'!$F$5:$F$500,0)),""),"")</f>
        <v/>
      </c>
      <c r="L442" s="13" t="str">
        <f>IFERROR(IF(INDEX('11.1_Outliers-Generation'!$N$5:$N$500,MATCH($F442,'11.1_Outliers-Generation'!$F$5:$F$500,0))&lt;&gt;"N",
INDEX('11.1_Outliers-Generation'!L$5:L$500,MATCH($F442,'11.1_Outliers-Generation'!$F$5:$F$500,0)),""),"")</f>
        <v/>
      </c>
      <c r="M442" s="14">
        <f>IFERROR(IF(INDEX('11.2_Outliers-Collection_cov'!$N$5:$N$500,MATCH($F442,'11.2_Outliers-Collection_cov'!$F$5:$F$500,0))&lt;&gt;"N",
INDEX('11.2_Outliers-Collection_cov'!J$5:J$500,MATCH($F442,'11.2_Outliers-Collection_cov'!$F$5:$F$500,0)),""),"")</f>
        <v>40.662208557128899</v>
      </c>
      <c r="N442" s="8">
        <f>IFERROR(IF(INDEX('11.2_Outliers-Collection_cov'!$N$5:$N$500,MATCH($F442,'11.2_Outliers-Collection_cov'!$F$5:$F$500,0))&lt;&gt;"N",
INDEX('11.2_Outliers-Collection_cov'!K$5:K$500,MATCH($F442,'11.2_Outliers-Collection_cov'!$F$5:$F$500,0)),""),"")</f>
        <v>2012</v>
      </c>
      <c r="O442" s="13" t="str">
        <f>IFERROR(IF(INDEX('11.2_Outliers-Collection_cov'!$N$5:$N$500,MATCH($F442,'11.2_Outliers-Collection_cov'!$F$5:$F$500,0))&lt;&gt;"N",
INDEX('11.2_Outliers-Collection_cov'!L$5:L$500,MATCH($F442,'11.2_Outliers-Collection_cov'!$F$5:$F$500,0)),""),"")</f>
        <v>UNSD_113</v>
      </c>
      <c r="P442" s="14" t="str">
        <f>IFERROR(IF(INDEX('11.3_Outliers-Plastic'!$N$5:$N$500,MATCH($F442,'11.3_Outliers-Plastic'!$F$5:$F$500,0))&lt;&gt;"N",
INDEX('11.3_Outliers-Plastic'!J$5:J$500,MATCH($F442,'11.3_Outliers-Plastic'!$F$5:$F$500,0)),""),"")</f>
        <v/>
      </c>
      <c r="Q442" s="8" t="str">
        <f>IFERROR(IF(INDEX('11.3_Outliers-Plastic'!$N$5:$N$500,MATCH($F442,'11.3_Outliers-Plastic'!$F$5:$F$500,0))&lt;&gt;"N",
INDEX('11.3_Outliers-Plastic'!K$5:K$500,MATCH($F442,'11.3_Outliers-Plastic'!$F$5:$F$500,0)),""),"")</f>
        <v/>
      </c>
      <c r="R442" s="14" t="str">
        <f>IFERROR(IF(INDEX('11.3_Outliers-Plastic'!$N$5:$N$500,MATCH($F442,'11.3_Outliers-Plastic'!$F$5:$F$500,0))&lt;&gt;"N",
INDEX('11.3_Outliers-Plastic'!L$5:L$500,MATCH($F442,'11.3_Outliers-Plastic'!$F$5:$F$500,0)),""),"")</f>
        <v/>
      </c>
      <c r="S442" s="12"/>
      <c r="T442" s="5"/>
      <c r="U442" s="5" t="s">
        <v>1569</v>
      </c>
      <c r="V442" s="14" t="str">
        <f>IFERROR(IF(INDEX('11.5_Outliers-Other_recovery'!$N$5:$N$500,MATCH($F442,'11.5_Outliers-Other_recovery'!$F$5:$F$500,0))&lt;&gt;"N",
INDEX('11.5_Outliers-Other_recovery'!J$5:J$500,MATCH($F442,'11.5_Outliers-Other_recovery'!$F$5:$F$500,0)),""),"")</f>
        <v/>
      </c>
      <c r="W442" s="8" t="str">
        <f>IFERROR(IF(INDEX('11.5_Outliers-Other_recovery'!$N$5:$N$500,MATCH($F442,'11.5_Outliers-Other_recovery'!$F$5:$F$500,0))&lt;&gt;"N",
INDEX('11.5_Outliers-Other_recovery'!K$5:K$500,MATCH($F442,'11.5_Outliers-Other_recovery'!$F$5:$F$500,0)),""),"")</f>
        <v/>
      </c>
      <c r="X442" s="14" t="str">
        <f>IFERROR(IF(INDEX('11.5_Outliers-Other_recovery'!$N$5:$N$500,MATCH($F442,'11.5_Outliers-Other_recovery'!$F$5:$F$500,0))&lt;&gt;"N",
INDEX('11.5_Outliers-Other_recovery'!L$5:L$500,MATCH($F442,'11.5_Outliers-Other_recovery'!$F$5:$F$500,0)),""),"")</f>
        <v/>
      </c>
      <c r="Y442" s="14" t="str">
        <f>IFERROR(IF(INDEX('11.4_Outliers-Formal_dry_recy'!$N$5:$N$500,MATCH($F442,'11.4_Outliers-Formal_dry_recy'!$F$5:$F$500,0))&lt;&gt;"N",
INDEX('11.4_Outliers-Formal_dry_recy'!J$5:J$500,MATCH($F442,'11.4_Outliers-Formal_dry_recy'!$F$5:$F$500,0)),""),"")</f>
        <v/>
      </c>
      <c r="Z442" s="8" t="str">
        <f>IFERROR(IF(INDEX('11.4_Outliers-Formal_dry_recy'!$N$5:$N$500,MATCH($F442,'11.4_Outliers-Formal_dry_recy'!$F$5:$F$500,0))&lt;&gt;"N",
INDEX('11.4_Outliers-Formal_dry_recy'!K$5:K$500,MATCH($F442,'11.4_Outliers-Formal_dry_recy'!$F$5:$F$500,0)),""),"")</f>
        <v/>
      </c>
      <c r="AA442" s="14" t="str">
        <f>IFERROR(IF(INDEX('11.4_Outliers-Formal_dry_recy'!$N$5:$N$500,MATCH($F442,'11.4_Outliers-Formal_dry_recy'!$F$5:$F$500,0))&lt;&gt;"N",
INDEX('11.4_Outliers-Formal_dry_recy'!L$5:L$500,MATCH($F442,'11.4_Outliers-Formal_dry_recy'!$F$5:$F$500,0)),""),"")</f>
        <v/>
      </c>
      <c r="AB442" s="14" t="str">
        <f>IFERROR(IF(INDEX('11.6_Outliers-Incineration'!$N$5:$N$500,MATCH($F442,'11.6_Outliers-Incineration'!$F$5:$F$500,0))&lt;&gt;"N",
INDEX('11.6_Outliers-Incineration'!J$5:J$500,MATCH($F442,'11.6_Outliers-Incineration'!$F$5:$F$500,0)),""),"")</f>
        <v/>
      </c>
      <c r="AC442" s="8" t="str">
        <f>IFERROR(IF(INDEX('11.6_Outliers-Incineration'!$N$5:$N$500,MATCH($F442,'11.6_Outliers-Incineration'!$F$5:$F$500,0))&lt;&gt;"N",
INDEX('11.6_Outliers-Incineration'!K$5:K$500,MATCH($F442,'11.6_Outliers-Incineration'!$F$5:$F$500,0)),""),"")</f>
        <v/>
      </c>
      <c r="AD442" s="14" t="str">
        <f>IFERROR(IF(INDEX('11.6_Outliers-Incineration'!$N$5:$N$500,MATCH($F442,'11.6_Outliers-Incineration'!$F$5:$F$500,0))&lt;&gt;"N",
INDEX('11.6_Outliers-Incineration'!L$5:L$500,MATCH($F442,'11.6_Outliers-Incineration'!$F$5:$F$500,0)),""),"")</f>
        <v/>
      </c>
      <c r="AE442" s="14" t="s">
        <v>1569</v>
      </c>
      <c r="AF442" s="8" t="s">
        <v>1569</v>
      </c>
      <c r="AG442" s="14" t="s">
        <v>1569</v>
      </c>
      <c r="AI442" s="5"/>
      <c r="AJ442" s="5" t="s">
        <v>1569</v>
      </c>
      <c r="AK442" s="5">
        <f t="shared" si="6"/>
        <v>1</v>
      </c>
    </row>
    <row r="443" spans="1:37" x14ac:dyDescent="0.25">
      <c r="A443" s="5" t="s">
        <v>2087</v>
      </c>
      <c r="B443" s="5" t="s">
        <v>1266</v>
      </c>
      <c r="C443" s="5" t="s">
        <v>1265</v>
      </c>
      <c r="D443" s="5" t="s">
        <v>1038</v>
      </c>
      <c r="E443" s="5" t="s">
        <v>2200</v>
      </c>
      <c r="F443" s="5" t="s">
        <v>2287</v>
      </c>
      <c r="G443" s="5">
        <v>2</v>
      </c>
      <c r="H443" s="5">
        <v>2</v>
      </c>
      <c r="I443" s="5" t="s">
        <v>2395</v>
      </c>
      <c r="J443" s="13">
        <f>IFERROR(IF(INDEX('11.1_Outliers-Generation'!$N$5:$N$500,MATCH($F443,'11.1_Outliers-Generation'!$F$5:$F$500,0))&lt;&gt;"N",
INDEX('11.1_Outliers-Generation'!J$5:J$500,MATCH($F443,'11.1_Outliers-Generation'!$F$5:$F$500,0)),""),"")</f>
        <v>0.81422141222389233</v>
      </c>
      <c r="K443" s="8">
        <f>IFERROR(IF(INDEX('11.1_Outliers-Generation'!$N$5:$N$500,MATCH($F443,'11.1_Outliers-Generation'!$F$5:$F$500,0))&lt;&gt;"N",
INDEX('11.1_Outliers-Generation'!K$5:K$500,MATCH($F443,'11.1_Outliers-Generation'!$F$5:$F$500,0)),""),"")</f>
        <v>2019</v>
      </c>
      <c r="L443" s="13" t="str">
        <f>IFERROR(IF(INDEX('11.1_Outliers-Generation'!$N$5:$N$500,MATCH($F443,'11.1_Outliers-Generation'!$F$5:$F$500,0))&lt;&gt;"N",
INDEX('11.1_Outliers-Generation'!L$5:L$500,MATCH($F443,'11.1_Outliers-Generation'!$F$5:$F$500,0)),""),"")</f>
        <v>UNSD_116</v>
      </c>
      <c r="M443" s="14">
        <f>IFERROR(IF(INDEX('11.2_Outliers-Collection_cov'!$N$5:$N$500,MATCH($F443,'11.2_Outliers-Collection_cov'!$F$5:$F$500,0))&lt;&gt;"N",
INDEX('11.2_Outliers-Collection_cov'!J$5:J$500,MATCH($F443,'11.2_Outliers-Collection_cov'!$F$5:$F$500,0)),""),"")</f>
        <v>99.641525268554702</v>
      </c>
      <c r="N443" s="8">
        <f>IFERROR(IF(INDEX('11.2_Outliers-Collection_cov'!$N$5:$N$500,MATCH($F443,'11.2_Outliers-Collection_cov'!$F$5:$F$500,0))&lt;&gt;"N",
INDEX('11.2_Outliers-Collection_cov'!K$5:K$500,MATCH($F443,'11.2_Outliers-Collection_cov'!$F$5:$F$500,0)),""),"")</f>
        <v>2019</v>
      </c>
      <c r="O443" s="13" t="str">
        <f>IFERROR(IF(INDEX('11.2_Outliers-Collection_cov'!$N$5:$N$500,MATCH($F443,'11.2_Outliers-Collection_cov'!$F$5:$F$500,0))&lt;&gt;"N",
INDEX('11.2_Outliers-Collection_cov'!L$5:L$500,MATCH($F443,'11.2_Outliers-Collection_cov'!$F$5:$F$500,0)),""),"")</f>
        <v>UNSD_116</v>
      </c>
      <c r="P443" s="14" t="str">
        <f>IFERROR(IF(INDEX('11.3_Outliers-Plastic'!$N$5:$N$500,MATCH($F443,'11.3_Outliers-Plastic'!$F$5:$F$500,0))&lt;&gt;"N",
INDEX('11.3_Outliers-Plastic'!J$5:J$500,MATCH($F443,'11.3_Outliers-Plastic'!$F$5:$F$500,0)),""),"")</f>
        <v/>
      </c>
      <c r="Q443" s="8" t="str">
        <f>IFERROR(IF(INDEX('11.3_Outliers-Plastic'!$N$5:$N$500,MATCH($F443,'11.3_Outliers-Plastic'!$F$5:$F$500,0))&lt;&gt;"N",
INDEX('11.3_Outliers-Plastic'!K$5:K$500,MATCH($F443,'11.3_Outliers-Plastic'!$F$5:$F$500,0)),""),"")</f>
        <v/>
      </c>
      <c r="R443" s="14" t="str">
        <f>IFERROR(IF(INDEX('11.3_Outliers-Plastic'!$N$5:$N$500,MATCH($F443,'11.3_Outliers-Plastic'!$F$5:$F$500,0))&lt;&gt;"N",
INDEX('11.3_Outliers-Plastic'!L$5:L$500,MATCH($F443,'11.3_Outliers-Plastic'!$F$5:$F$500,0)),""),"")</f>
        <v/>
      </c>
      <c r="S443" s="12"/>
      <c r="T443" s="5"/>
      <c r="U443" s="5" t="s">
        <v>1569</v>
      </c>
      <c r="V443" s="14">
        <f>IFERROR(IF(INDEX('11.5_Outliers-Other_recovery'!$N$5:$N$500,MATCH($F443,'11.5_Outliers-Other_recovery'!$F$5:$F$500,0))&lt;&gt;"N",
INDEX('11.5_Outliers-Other_recovery'!J$5:J$500,MATCH($F443,'11.5_Outliers-Other_recovery'!$F$5:$F$500,0)),""),"")</f>
        <v>0.12907787956717248</v>
      </c>
      <c r="W443" s="8">
        <f>IFERROR(IF(INDEX('11.5_Outliers-Other_recovery'!$N$5:$N$500,MATCH($F443,'11.5_Outliers-Other_recovery'!$F$5:$F$500,0))&lt;&gt;"N",
INDEX('11.5_Outliers-Other_recovery'!K$5:K$500,MATCH($F443,'11.5_Outliers-Other_recovery'!$F$5:$F$500,0)),""),"")</f>
        <v>2019</v>
      </c>
      <c r="X443" s="14" t="str">
        <f>IFERROR(IF(INDEX('11.5_Outliers-Other_recovery'!$N$5:$N$500,MATCH($F443,'11.5_Outliers-Other_recovery'!$F$5:$F$500,0))&lt;&gt;"N",
INDEX('11.5_Outliers-Other_recovery'!L$5:L$500,MATCH($F443,'11.5_Outliers-Other_recovery'!$F$5:$F$500,0)),""),"")</f>
        <v>UNSD_116</v>
      </c>
      <c r="Y443" s="14" t="str">
        <f>IFERROR(IF(INDEX('11.4_Outliers-Formal_dry_recy'!$N$5:$N$500,MATCH($F443,'11.4_Outliers-Formal_dry_recy'!$F$5:$F$500,0))&lt;&gt;"N",
INDEX('11.4_Outliers-Formal_dry_recy'!J$5:J$500,MATCH($F443,'11.4_Outliers-Formal_dry_recy'!$F$5:$F$500,0)),""),"")</f>
        <v/>
      </c>
      <c r="Z443" s="8" t="str">
        <f>IFERROR(IF(INDEX('11.4_Outliers-Formal_dry_recy'!$N$5:$N$500,MATCH($F443,'11.4_Outliers-Formal_dry_recy'!$F$5:$F$500,0))&lt;&gt;"N",
INDEX('11.4_Outliers-Formal_dry_recy'!K$5:K$500,MATCH($F443,'11.4_Outliers-Formal_dry_recy'!$F$5:$F$500,0)),""),"")</f>
        <v/>
      </c>
      <c r="AA443" s="14" t="str">
        <f>IFERROR(IF(INDEX('11.4_Outliers-Formal_dry_recy'!$N$5:$N$500,MATCH($F443,'11.4_Outliers-Formal_dry_recy'!$F$5:$F$500,0))&lt;&gt;"N",
INDEX('11.4_Outliers-Formal_dry_recy'!L$5:L$500,MATCH($F443,'11.4_Outliers-Formal_dry_recy'!$F$5:$F$500,0)),""),"")</f>
        <v/>
      </c>
      <c r="AB443" s="14" t="str">
        <f>IFERROR(IF(INDEX('11.6_Outliers-Incineration'!$N$5:$N$500,MATCH($F443,'11.6_Outliers-Incineration'!$F$5:$F$500,0))&lt;&gt;"N",
INDEX('11.6_Outliers-Incineration'!J$5:J$500,MATCH($F443,'11.6_Outliers-Incineration'!$F$5:$F$500,0)),""),"")</f>
        <v/>
      </c>
      <c r="AC443" s="8" t="str">
        <f>IFERROR(IF(INDEX('11.6_Outliers-Incineration'!$N$5:$N$500,MATCH($F443,'11.6_Outliers-Incineration'!$F$5:$F$500,0))&lt;&gt;"N",
INDEX('11.6_Outliers-Incineration'!K$5:K$500,MATCH($F443,'11.6_Outliers-Incineration'!$F$5:$F$500,0)),""),"")</f>
        <v/>
      </c>
      <c r="AD443" s="14" t="str">
        <f>IFERROR(IF(INDEX('11.6_Outliers-Incineration'!$N$5:$N$500,MATCH($F443,'11.6_Outliers-Incineration'!$F$5:$F$500,0))&lt;&gt;"N",
INDEX('11.6_Outliers-Incineration'!L$5:L$500,MATCH($F443,'11.6_Outliers-Incineration'!$F$5:$F$500,0)),""),"")</f>
        <v/>
      </c>
      <c r="AE443" s="14" t="s">
        <v>1569</v>
      </c>
      <c r="AF443" s="8" t="s">
        <v>1569</v>
      </c>
      <c r="AG443" s="14" t="s">
        <v>1569</v>
      </c>
      <c r="AI443" s="5"/>
      <c r="AJ443" s="5" t="s">
        <v>1569</v>
      </c>
      <c r="AK443" s="5">
        <f t="shared" si="6"/>
        <v>3</v>
      </c>
    </row>
    <row r="444" spans="1:37" x14ac:dyDescent="0.25">
      <c r="A444" s="5" t="s">
        <v>2088</v>
      </c>
      <c r="B444" s="5" t="s">
        <v>1266</v>
      </c>
      <c r="C444" s="5" t="s">
        <v>1265</v>
      </c>
      <c r="D444" s="5" t="s">
        <v>1038</v>
      </c>
      <c r="E444" s="5" t="s">
        <v>2201</v>
      </c>
      <c r="F444" s="5" t="s">
        <v>3224</v>
      </c>
      <c r="G444" s="5">
        <v>2</v>
      </c>
      <c r="H444" s="5">
        <v>2</v>
      </c>
      <c r="I444" s="5" t="s">
        <v>3225</v>
      </c>
      <c r="J444" s="13" t="str">
        <f>IFERROR(IF(INDEX('11.1_Outliers-Generation'!$N$5:$N$500,MATCH($F444,'11.1_Outliers-Generation'!$F$5:$F$500,0))&lt;&gt;"N",
INDEX('11.1_Outliers-Generation'!J$5:J$500,MATCH($F444,'11.1_Outliers-Generation'!$F$5:$F$500,0)),""),"")</f>
        <v/>
      </c>
      <c r="K444" s="8" t="str">
        <f>IFERROR(IF(INDEX('11.1_Outliers-Generation'!$N$5:$N$500,MATCH($F444,'11.1_Outliers-Generation'!$F$5:$F$500,0))&lt;&gt;"N",
INDEX('11.1_Outliers-Generation'!K$5:K$500,MATCH($F444,'11.1_Outliers-Generation'!$F$5:$F$500,0)),""),"")</f>
        <v/>
      </c>
      <c r="L444" s="13" t="str">
        <f>IFERROR(IF(INDEX('11.1_Outliers-Generation'!$N$5:$N$500,MATCH($F444,'11.1_Outliers-Generation'!$F$5:$F$500,0))&lt;&gt;"N",
INDEX('11.1_Outliers-Generation'!L$5:L$500,MATCH($F444,'11.1_Outliers-Generation'!$F$5:$F$500,0)),""),"")</f>
        <v/>
      </c>
      <c r="M444" s="14">
        <f>IFERROR(IF(INDEX('11.2_Outliers-Collection_cov'!$N$5:$N$500,MATCH($F444,'11.2_Outliers-Collection_cov'!$F$5:$F$500,0))&lt;&gt;"N",
INDEX('11.2_Outliers-Collection_cov'!J$5:J$500,MATCH($F444,'11.2_Outliers-Collection_cov'!$F$5:$F$500,0)),""),"")</f>
        <v>88.116287231445298</v>
      </c>
      <c r="N444" s="8">
        <f>IFERROR(IF(INDEX('11.2_Outliers-Collection_cov'!$N$5:$N$500,MATCH($F444,'11.2_Outliers-Collection_cov'!$F$5:$F$500,0))&lt;&gt;"N",
INDEX('11.2_Outliers-Collection_cov'!K$5:K$500,MATCH($F444,'11.2_Outliers-Collection_cov'!$F$5:$F$500,0)),""),"")</f>
        <v>2019</v>
      </c>
      <c r="O444" s="13" t="str">
        <f>IFERROR(IF(INDEX('11.2_Outliers-Collection_cov'!$N$5:$N$500,MATCH($F444,'11.2_Outliers-Collection_cov'!$F$5:$F$500,0))&lt;&gt;"N",
INDEX('11.2_Outliers-Collection_cov'!L$5:L$500,MATCH($F444,'11.2_Outliers-Collection_cov'!$F$5:$F$500,0)),""),"")</f>
        <v>UNSD_117</v>
      </c>
      <c r="P444" s="14" t="str">
        <f>IFERROR(IF(INDEX('11.3_Outliers-Plastic'!$N$5:$N$500,MATCH($F444,'11.3_Outliers-Plastic'!$F$5:$F$500,0))&lt;&gt;"N",
INDEX('11.3_Outliers-Plastic'!J$5:J$500,MATCH($F444,'11.3_Outliers-Plastic'!$F$5:$F$500,0)),""),"")</f>
        <v/>
      </c>
      <c r="Q444" s="8" t="str">
        <f>IFERROR(IF(INDEX('11.3_Outliers-Plastic'!$N$5:$N$500,MATCH($F444,'11.3_Outliers-Plastic'!$F$5:$F$500,0))&lt;&gt;"N",
INDEX('11.3_Outliers-Plastic'!K$5:K$500,MATCH($F444,'11.3_Outliers-Plastic'!$F$5:$F$500,0)),""),"")</f>
        <v/>
      </c>
      <c r="R444" s="14" t="str">
        <f>IFERROR(IF(INDEX('11.3_Outliers-Plastic'!$N$5:$N$500,MATCH($F444,'11.3_Outliers-Plastic'!$F$5:$F$500,0))&lt;&gt;"N",
INDEX('11.3_Outliers-Plastic'!L$5:L$500,MATCH($F444,'11.3_Outliers-Plastic'!$F$5:$F$500,0)),""),"")</f>
        <v/>
      </c>
      <c r="S444" s="12"/>
      <c r="T444" s="5"/>
      <c r="U444" s="5" t="s">
        <v>1569</v>
      </c>
      <c r="V444" s="14">
        <f>IFERROR(IF(INDEX('11.5_Outliers-Other_recovery'!$N$5:$N$500,MATCH($F444,'11.5_Outliers-Other_recovery'!$F$5:$F$500,0))&lt;&gt;"N",
INDEX('11.5_Outliers-Other_recovery'!J$5:J$500,MATCH($F444,'11.5_Outliers-Other_recovery'!$F$5:$F$500,0)),""),"")</f>
        <v>14.889462259165406</v>
      </c>
      <c r="W444" s="8">
        <f>IFERROR(IF(INDEX('11.5_Outliers-Other_recovery'!$N$5:$N$500,MATCH($F444,'11.5_Outliers-Other_recovery'!$F$5:$F$500,0))&lt;&gt;"N",
INDEX('11.5_Outliers-Other_recovery'!K$5:K$500,MATCH($F444,'11.5_Outliers-Other_recovery'!$F$5:$F$500,0)),""),"")</f>
        <v>2019</v>
      </c>
      <c r="X444" s="14" t="str">
        <f>IFERROR(IF(INDEX('11.5_Outliers-Other_recovery'!$N$5:$N$500,MATCH($F444,'11.5_Outliers-Other_recovery'!$F$5:$F$500,0))&lt;&gt;"N",
INDEX('11.5_Outliers-Other_recovery'!L$5:L$500,MATCH($F444,'11.5_Outliers-Other_recovery'!$F$5:$F$500,0)),""),"")</f>
        <v>UNSD_117</v>
      </c>
      <c r="Y444" s="14" t="str">
        <f>IFERROR(IF(INDEX('11.4_Outliers-Formal_dry_recy'!$N$5:$N$500,MATCH($F444,'11.4_Outliers-Formal_dry_recy'!$F$5:$F$500,0))&lt;&gt;"N",
INDEX('11.4_Outliers-Formal_dry_recy'!J$5:J$500,MATCH($F444,'11.4_Outliers-Formal_dry_recy'!$F$5:$F$500,0)),""),"")</f>
        <v/>
      </c>
      <c r="Z444" s="8" t="str">
        <f>IFERROR(IF(INDEX('11.4_Outliers-Formal_dry_recy'!$N$5:$N$500,MATCH($F444,'11.4_Outliers-Formal_dry_recy'!$F$5:$F$500,0))&lt;&gt;"N",
INDEX('11.4_Outliers-Formal_dry_recy'!K$5:K$500,MATCH($F444,'11.4_Outliers-Formal_dry_recy'!$F$5:$F$500,0)),""),"")</f>
        <v/>
      </c>
      <c r="AA444" s="14" t="str">
        <f>IFERROR(IF(INDEX('11.4_Outliers-Formal_dry_recy'!$N$5:$N$500,MATCH($F444,'11.4_Outliers-Formal_dry_recy'!$F$5:$F$500,0))&lt;&gt;"N",
INDEX('11.4_Outliers-Formal_dry_recy'!L$5:L$500,MATCH($F444,'11.4_Outliers-Formal_dry_recy'!$F$5:$F$500,0)),""),"")</f>
        <v/>
      </c>
      <c r="AB444" s="14" t="str">
        <f>IFERROR(IF(INDEX('11.6_Outliers-Incineration'!$N$5:$N$500,MATCH($F444,'11.6_Outliers-Incineration'!$F$5:$F$500,0))&lt;&gt;"N",
INDEX('11.6_Outliers-Incineration'!J$5:J$500,MATCH($F444,'11.6_Outliers-Incineration'!$F$5:$F$500,0)),""),"")</f>
        <v/>
      </c>
      <c r="AC444" s="8" t="str">
        <f>IFERROR(IF(INDEX('11.6_Outliers-Incineration'!$N$5:$N$500,MATCH($F444,'11.6_Outliers-Incineration'!$F$5:$F$500,0))&lt;&gt;"N",
INDEX('11.6_Outliers-Incineration'!K$5:K$500,MATCH($F444,'11.6_Outliers-Incineration'!$F$5:$F$500,0)),""),"")</f>
        <v/>
      </c>
      <c r="AD444" s="14" t="str">
        <f>IFERROR(IF(INDEX('11.6_Outliers-Incineration'!$N$5:$N$500,MATCH($F444,'11.6_Outliers-Incineration'!$F$5:$F$500,0))&lt;&gt;"N",
INDEX('11.6_Outliers-Incineration'!L$5:L$500,MATCH($F444,'11.6_Outliers-Incineration'!$F$5:$F$500,0)),""),"")</f>
        <v/>
      </c>
      <c r="AE444" s="14" t="s">
        <v>1569</v>
      </c>
      <c r="AF444" s="8" t="s">
        <v>1569</v>
      </c>
      <c r="AG444" s="14" t="s">
        <v>1569</v>
      </c>
      <c r="AI444" s="5"/>
      <c r="AJ444" s="5" t="s">
        <v>1569</v>
      </c>
      <c r="AK444" s="5">
        <f t="shared" si="6"/>
        <v>2</v>
      </c>
    </row>
    <row r="445" spans="1:37" x14ac:dyDescent="0.25">
      <c r="A445" s="5" t="s">
        <v>2089</v>
      </c>
      <c r="B445" s="5" t="s">
        <v>1266</v>
      </c>
      <c r="C445" s="5" t="s">
        <v>1265</v>
      </c>
      <c r="D445" s="5" t="s">
        <v>1038</v>
      </c>
      <c r="E445" s="5" t="s">
        <v>2202</v>
      </c>
      <c r="F445" s="5" t="s">
        <v>2288</v>
      </c>
      <c r="G445" s="5">
        <v>2</v>
      </c>
      <c r="H445" s="5">
        <v>1</v>
      </c>
      <c r="I445" s="5" t="s">
        <v>2396</v>
      </c>
      <c r="J445" s="13">
        <f>IFERROR(IF(INDEX('11.1_Outliers-Generation'!$N$5:$N$500,MATCH($F445,'11.1_Outliers-Generation'!$F$5:$F$500,0))&lt;&gt;"N",
INDEX('11.1_Outliers-Generation'!J$5:J$500,MATCH($F445,'11.1_Outliers-Generation'!$F$5:$F$500,0)),""),"")</f>
        <v>0.91140868776604567</v>
      </c>
      <c r="K445" s="8">
        <f>IFERROR(IF(INDEX('11.1_Outliers-Generation'!$N$5:$N$500,MATCH($F445,'11.1_Outliers-Generation'!$F$5:$F$500,0))&lt;&gt;"N",
INDEX('11.1_Outliers-Generation'!K$5:K$500,MATCH($F445,'11.1_Outliers-Generation'!$F$5:$F$500,0)),""),"")</f>
        <v>2019</v>
      </c>
      <c r="L445" s="13" t="str">
        <f>IFERROR(IF(INDEX('11.1_Outliers-Generation'!$N$5:$N$500,MATCH($F445,'11.1_Outliers-Generation'!$F$5:$F$500,0))&lt;&gt;"N",
INDEX('11.1_Outliers-Generation'!L$5:L$500,MATCH($F445,'11.1_Outliers-Generation'!$F$5:$F$500,0)),""),"")</f>
        <v>UNSD_118</v>
      </c>
      <c r="M445" s="14">
        <f>IFERROR(IF(INDEX('11.2_Outliers-Collection_cov'!$N$5:$N$500,MATCH($F445,'11.2_Outliers-Collection_cov'!$F$5:$F$500,0))&lt;&gt;"N",
INDEX('11.2_Outliers-Collection_cov'!J$5:J$500,MATCH($F445,'11.2_Outliers-Collection_cov'!$F$5:$F$500,0)),""),"")</f>
        <v>89.720664978027301</v>
      </c>
      <c r="N445" s="8">
        <f>IFERROR(IF(INDEX('11.2_Outliers-Collection_cov'!$N$5:$N$500,MATCH($F445,'11.2_Outliers-Collection_cov'!$F$5:$F$500,0))&lt;&gt;"N",
INDEX('11.2_Outliers-Collection_cov'!K$5:K$500,MATCH($F445,'11.2_Outliers-Collection_cov'!$F$5:$F$500,0)),""),"")</f>
        <v>2019</v>
      </c>
      <c r="O445" s="13" t="str">
        <f>IFERROR(IF(INDEX('11.2_Outliers-Collection_cov'!$N$5:$N$500,MATCH($F445,'11.2_Outliers-Collection_cov'!$F$5:$F$500,0))&lt;&gt;"N",
INDEX('11.2_Outliers-Collection_cov'!L$5:L$500,MATCH($F445,'11.2_Outliers-Collection_cov'!$F$5:$F$500,0)),""),"")</f>
        <v>UNSD_118</v>
      </c>
      <c r="P445" s="14" t="str">
        <f>IFERROR(IF(INDEX('11.3_Outliers-Plastic'!$N$5:$N$500,MATCH($F445,'11.3_Outliers-Plastic'!$F$5:$F$500,0))&lt;&gt;"N",
INDEX('11.3_Outliers-Plastic'!J$5:J$500,MATCH($F445,'11.3_Outliers-Plastic'!$F$5:$F$500,0)),""),"")</f>
        <v/>
      </c>
      <c r="Q445" s="8" t="str">
        <f>IFERROR(IF(INDEX('11.3_Outliers-Plastic'!$N$5:$N$500,MATCH($F445,'11.3_Outliers-Plastic'!$F$5:$F$500,0))&lt;&gt;"N",
INDEX('11.3_Outliers-Plastic'!K$5:K$500,MATCH($F445,'11.3_Outliers-Plastic'!$F$5:$F$500,0)),""),"")</f>
        <v/>
      </c>
      <c r="R445" s="14" t="str">
        <f>IFERROR(IF(INDEX('11.3_Outliers-Plastic'!$N$5:$N$500,MATCH($F445,'11.3_Outliers-Plastic'!$F$5:$F$500,0))&lt;&gt;"N",
INDEX('11.3_Outliers-Plastic'!L$5:L$500,MATCH($F445,'11.3_Outliers-Plastic'!$F$5:$F$500,0)),""),"")</f>
        <v/>
      </c>
      <c r="S445" s="12"/>
      <c r="T445" s="5"/>
      <c r="U445" s="5" t="s">
        <v>1569</v>
      </c>
      <c r="V445" s="14">
        <f>IFERROR(IF(INDEX('11.5_Outliers-Other_recovery'!$N$5:$N$500,MATCH($F445,'11.5_Outliers-Other_recovery'!$F$5:$F$500,0))&lt;&gt;"N",
INDEX('11.5_Outliers-Other_recovery'!J$5:J$500,MATCH($F445,'11.5_Outliers-Other_recovery'!$F$5:$F$500,0)),""),"")</f>
        <v>9.1314093956396142E-2</v>
      </c>
      <c r="W445" s="8">
        <f>IFERROR(IF(INDEX('11.5_Outliers-Other_recovery'!$N$5:$N$500,MATCH($F445,'11.5_Outliers-Other_recovery'!$F$5:$F$500,0))&lt;&gt;"N",
INDEX('11.5_Outliers-Other_recovery'!K$5:K$500,MATCH($F445,'11.5_Outliers-Other_recovery'!$F$5:$F$500,0)),""),"")</f>
        <v>2019</v>
      </c>
      <c r="X445" s="14" t="str">
        <f>IFERROR(IF(INDEX('11.5_Outliers-Other_recovery'!$N$5:$N$500,MATCH($F445,'11.5_Outliers-Other_recovery'!$F$5:$F$500,0))&lt;&gt;"N",
INDEX('11.5_Outliers-Other_recovery'!L$5:L$500,MATCH($F445,'11.5_Outliers-Other_recovery'!$F$5:$F$500,0)),""),"")</f>
        <v>UNSD_118</v>
      </c>
      <c r="Y445" s="14">
        <f>IFERROR(IF(INDEX('11.4_Outliers-Formal_dry_recy'!$N$5:$N$500,MATCH($F445,'11.4_Outliers-Formal_dry_recy'!$F$5:$F$500,0))&lt;&gt;"N",
INDEX('11.4_Outliers-Formal_dry_recy'!J$5:J$500,MATCH($F445,'11.4_Outliers-Formal_dry_recy'!$F$5:$F$500,0)),""),"")</f>
        <v>0.64318242319186569</v>
      </c>
      <c r="Z445" s="8">
        <f>IFERROR(IF(INDEX('11.4_Outliers-Formal_dry_recy'!$N$5:$N$500,MATCH($F445,'11.4_Outliers-Formal_dry_recy'!$F$5:$F$500,0))&lt;&gt;"N",
INDEX('11.4_Outliers-Formal_dry_recy'!K$5:K$500,MATCH($F445,'11.4_Outliers-Formal_dry_recy'!$F$5:$F$500,0)),""),"")</f>
        <v>2019</v>
      </c>
      <c r="AA445" s="14" t="str">
        <f>IFERROR(IF(INDEX('11.4_Outliers-Formal_dry_recy'!$N$5:$N$500,MATCH($F445,'11.4_Outliers-Formal_dry_recy'!$F$5:$F$500,0))&lt;&gt;"N",
INDEX('11.4_Outliers-Formal_dry_recy'!L$5:L$500,MATCH($F445,'11.4_Outliers-Formal_dry_recy'!$F$5:$F$500,0)),""),"")</f>
        <v>UNSD_118</v>
      </c>
      <c r="AB445" s="14">
        <f>IFERROR(IF(INDEX('11.6_Outliers-Incineration'!$N$5:$N$500,MATCH($F445,'11.6_Outliers-Incineration'!$F$5:$F$500,0))&lt;&gt;"N",
INDEX('11.6_Outliers-Incineration'!J$5:J$500,MATCH($F445,'11.6_Outliers-Incineration'!$F$5:$F$500,0)),""),"")</f>
        <v>0</v>
      </c>
      <c r="AC445" s="8">
        <f>IFERROR(IF(INDEX('11.6_Outliers-Incineration'!$N$5:$N$500,MATCH($F445,'11.6_Outliers-Incineration'!$F$5:$F$500,0))&lt;&gt;"N",
INDEX('11.6_Outliers-Incineration'!K$5:K$500,MATCH($F445,'11.6_Outliers-Incineration'!$F$5:$F$500,0)),""),"")</f>
        <v>2019</v>
      </c>
      <c r="AD445" s="14" t="str">
        <f>IFERROR(IF(INDEX('11.6_Outliers-Incineration'!$N$5:$N$500,MATCH($F445,'11.6_Outliers-Incineration'!$F$5:$F$500,0))&lt;&gt;"N",
INDEX('11.6_Outliers-Incineration'!L$5:L$500,MATCH($F445,'11.6_Outliers-Incineration'!$F$5:$F$500,0)),""),"")</f>
        <v>UNSD_118</v>
      </c>
      <c r="AE445" s="14">
        <v>100</v>
      </c>
      <c r="AF445" s="8">
        <v>2019</v>
      </c>
      <c r="AG445" s="14" t="s">
        <v>2089</v>
      </c>
      <c r="AI445" s="5"/>
      <c r="AJ445" s="5" t="s">
        <v>1569</v>
      </c>
      <c r="AK445" s="5">
        <f t="shared" si="6"/>
        <v>6</v>
      </c>
    </row>
    <row r="446" spans="1:37" x14ac:dyDescent="0.25">
      <c r="A446" s="5" t="s">
        <v>2090</v>
      </c>
      <c r="B446" s="5" t="s">
        <v>954</v>
      </c>
      <c r="C446" s="5" t="s">
        <v>953</v>
      </c>
      <c r="D446" s="5" t="s">
        <v>620</v>
      </c>
      <c r="E446" s="5" t="s">
        <v>2203</v>
      </c>
      <c r="F446" s="5" t="s">
        <v>2289</v>
      </c>
      <c r="G446" s="5">
        <v>2</v>
      </c>
      <c r="H446" s="5">
        <v>1</v>
      </c>
      <c r="I446" s="5" t="s">
        <v>2397</v>
      </c>
      <c r="J446" s="13" t="str">
        <f>IFERROR(IF(INDEX('11.1_Outliers-Generation'!$N$5:$N$500,MATCH($F446,'11.1_Outliers-Generation'!$F$5:$F$500,0))&lt;&gt;"N",
INDEX('11.1_Outliers-Generation'!J$5:J$500,MATCH($F446,'11.1_Outliers-Generation'!$F$5:$F$500,0)),""),"")</f>
        <v/>
      </c>
      <c r="K446" s="8" t="str">
        <f>IFERROR(IF(INDEX('11.1_Outliers-Generation'!$N$5:$N$500,MATCH($F446,'11.1_Outliers-Generation'!$F$5:$F$500,0))&lt;&gt;"N",
INDEX('11.1_Outliers-Generation'!K$5:K$500,MATCH($F446,'11.1_Outliers-Generation'!$F$5:$F$500,0)),""),"")</f>
        <v/>
      </c>
      <c r="L446" s="13" t="str">
        <f>IFERROR(IF(INDEX('11.1_Outliers-Generation'!$N$5:$N$500,MATCH($F446,'11.1_Outliers-Generation'!$F$5:$F$500,0))&lt;&gt;"N",
INDEX('11.1_Outliers-Generation'!L$5:L$500,MATCH($F446,'11.1_Outliers-Generation'!$F$5:$F$500,0)),""),"")</f>
        <v/>
      </c>
      <c r="M446" s="14">
        <f>IFERROR(IF(INDEX('11.2_Outliers-Collection_cov'!$N$5:$N$500,MATCH($F446,'11.2_Outliers-Collection_cov'!$F$5:$F$500,0))&lt;&gt;"N",
INDEX('11.2_Outliers-Collection_cov'!J$5:J$500,MATCH($F446,'11.2_Outliers-Collection_cov'!$F$5:$F$500,0)),""),"")</f>
        <v>95</v>
      </c>
      <c r="N446" s="8">
        <f>IFERROR(IF(INDEX('11.2_Outliers-Collection_cov'!$N$5:$N$500,MATCH($F446,'11.2_Outliers-Collection_cov'!$F$5:$F$500,0))&lt;&gt;"N",
INDEX('11.2_Outliers-Collection_cov'!K$5:K$500,MATCH($F446,'11.2_Outliers-Collection_cov'!$F$5:$F$500,0)),""),"")</f>
        <v>2007</v>
      </c>
      <c r="O446" s="13" t="str">
        <f>IFERROR(IF(INDEX('11.2_Outliers-Collection_cov'!$N$5:$N$500,MATCH($F446,'11.2_Outliers-Collection_cov'!$F$5:$F$500,0))&lt;&gt;"N",
INDEX('11.2_Outliers-Collection_cov'!L$5:L$500,MATCH($F446,'11.2_Outliers-Collection_cov'!$F$5:$F$500,0)),""),"")</f>
        <v>UNSD_119</v>
      </c>
      <c r="P446" s="14" t="str">
        <f>IFERROR(IF(INDEX('11.3_Outliers-Plastic'!$N$5:$N$500,MATCH($F446,'11.3_Outliers-Plastic'!$F$5:$F$500,0))&lt;&gt;"N",
INDEX('11.3_Outliers-Plastic'!J$5:J$500,MATCH($F446,'11.3_Outliers-Plastic'!$F$5:$F$500,0)),""),"")</f>
        <v/>
      </c>
      <c r="Q446" s="8" t="str">
        <f>IFERROR(IF(INDEX('11.3_Outliers-Plastic'!$N$5:$N$500,MATCH($F446,'11.3_Outliers-Plastic'!$F$5:$F$500,0))&lt;&gt;"N",
INDEX('11.3_Outliers-Plastic'!K$5:K$500,MATCH($F446,'11.3_Outliers-Plastic'!$F$5:$F$500,0)),""),"")</f>
        <v/>
      </c>
      <c r="R446" s="14" t="str">
        <f>IFERROR(IF(INDEX('11.3_Outliers-Plastic'!$N$5:$N$500,MATCH($F446,'11.3_Outliers-Plastic'!$F$5:$F$500,0))&lt;&gt;"N",
INDEX('11.3_Outliers-Plastic'!L$5:L$500,MATCH($F446,'11.3_Outliers-Plastic'!$F$5:$F$500,0)),""),"")</f>
        <v/>
      </c>
      <c r="S446" s="12"/>
      <c r="T446" s="5"/>
      <c r="U446" s="5" t="s">
        <v>1569</v>
      </c>
      <c r="V446" s="14" t="str">
        <f>IFERROR(IF(INDEX('11.5_Outliers-Other_recovery'!$N$5:$N$500,MATCH($F446,'11.5_Outliers-Other_recovery'!$F$5:$F$500,0))&lt;&gt;"N",
INDEX('11.5_Outliers-Other_recovery'!J$5:J$500,MATCH($F446,'11.5_Outliers-Other_recovery'!$F$5:$F$500,0)),""),"")</f>
        <v/>
      </c>
      <c r="W446" s="8" t="str">
        <f>IFERROR(IF(INDEX('11.5_Outliers-Other_recovery'!$N$5:$N$500,MATCH($F446,'11.5_Outliers-Other_recovery'!$F$5:$F$500,0))&lt;&gt;"N",
INDEX('11.5_Outliers-Other_recovery'!K$5:K$500,MATCH($F446,'11.5_Outliers-Other_recovery'!$F$5:$F$500,0)),""),"")</f>
        <v/>
      </c>
      <c r="X446" s="14" t="str">
        <f>IFERROR(IF(INDEX('11.5_Outliers-Other_recovery'!$N$5:$N$500,MATCH($F446,'11.5_Outliers-Other_recovery'!$F$5:$F$500,0))&lt;&gt;"N",
INDEX('11.5_Outliers-Other_recovery'!L$5:L$500,MATCH($F446,'11.5_Outliers-Other_recovery'!$F$5:$F$500,0)),""),"")</f>
        <v/>
      </c>
      <c r="Y446" s="14">
        <f>IFERROR(IF(INDEX('11.4_Outliers-Formal_dry_recy'!$N$5:$N$500,MATCH($F446,'11.4_Outliers-Formal_dry_recy'!$F$5:$F$500,0))&lt;&gt;"N",
INDEX('11.4_Outliers-Formal_dry_recy'!J$5:J$500,MATCH($F446,'11.4_Outliers-Formal_dry_recy'!$F$5:$F$500,0)),""),"")</f>
        <v>0</v>
      </c>
      <c r="Z446" s="8">
        <f>IFERROR(IF(INDEX('11.4_Outliers-Formal_dry_recy'!$N$5:$N$500,MATCH($F446,'11.4_Outliers-Formal_dry_recy'!$F$5:$F$500,0))&lt;&gt;"N",
INDEX('11.4_Outliers-Formal_dry_recy'!K$5:K$500,MATCH($F446,'11.4_Outliers-Formal_dry_recy'!$F$5:$F$500,0)),""),"")</f>
        <v>2007</v>
      </c>
      <c r="AA446" s="14" t="str">
        <f>IFERROR(IF(INDEX('11.4_Outliers-Formal_dry_recy'!$N$5:$N$500,MATCH($F446,'11.4_Outliers-Formal_dry_recy'!$F$5:$F$500,0))&lt;&gt;"N",
INDEX('11.4_Outliers-Formal_dry_recy'!L$5:L$500,MATCH($F446,'11.4_Outliers-Formal_dry_recy'!$F$5:$F$500,0)),""),"")</f>
        <v>UNSD_119</v>
      </c>
      <c r="AB446" s="14" t="str">
        <f>IFERROR(IF(INDEX('11.6_Outliers-Incineration'!$N$5:$N$500,MATCH($F446,'11.6_Outliers-Incineration'!$F$5:$F$500,0))&lt;&gt;"N",
INDEX('11.6_Outliers-Incineration'!J$5:J$500,MATCH($F446,'11.6_Outliers-Incineration'!$F$5:$F$500,0)),""),"")</f>
        <v/>
      </c>
      <c r="AC446" s="8" t="str">
        <f>IFERROR(IF(INDEX('11.6_Outliers-Incineration'!$N$5:$N$500,MATCH($F446,'11.6_Outliers-Incineration'!$F$5:$F$500,0))&lt;&gt;"N",
INDEX('11.6_Outliers-Incineration'!K$5:K$500,MATCH($F446,'11.6_Outliers-Incineration'!$F$5:$F$500,0)),""),"")</f>
        <v/>
      </c>
      <c r="AD446" s="14" t="str">
        <f>IFERROR(IF(INDEX('11.6_Outliers-Incineration'!$N$5:$N$500,MATCH($F446,'11.6_Outliers-Incineration'!$F$5:$F$500,0))&lt;&gt;"N",
INDEX('11.6_Outliers-Incineration'!L$5:L$500,MATCH($F446,'11.6_Outliers-Incineration'!$F$5:$F$500,0)),""),"")</f>
        <v/>
      </c>
      <c r="AE446" s="14" t="s">
        <v>1569</v>
      </c>
      <c r="AF446" s="8" t="s">
        <v>1569</v>
      </c>
      <c r="AG446" s="14" t="s">
        <v>1569</v>
      </c>
      <c r="AI446" s="5"/>
      <c r="AJ446" s="5" t="s">
        <v>1569</v>
      </c>
      <c r="AK446" s="5">
        <f t="shared" si="6"/>
        <v>2</v>
      </c>
    </row>
    <row r="447" spans="1:37" x14ac:dyDescent="0.25">
      <c r="A447" s="5" t="s">
        <v>2975</v>
      </c>
      <c r="B447" s="5" t="s">
        <v>282</v>
      </c>
      <c r="C447" s="5" t="s">
        <v>281</v>
      </c>
      <c r="D447" s="5" t="s">
        <v>35</v>
      </c>
      <c r="E447" s="5" t="s">
        <v>2981</v>
      </c>
      <c r="F447" s="5" t="s">
        <v>2988</v>
      </c>
      <c r="G447" s="5">
        <v>1</v>
      </c>
      <c r="H447" s="5">
        <v>3</v>
      </c>
      <c r="I447" s="5" t="s">
        <v>2993</v>
      </c>
      <c r="J447" s="13" t="str">
        <f>IFERROR(IF(INDEX('11.1_Outliers-Generation'!$N$5:$N$500,MATCH($F447,'11.1_Outliers-Generation'!$F$5:$F$500,0))&lt;&gt;"N",
INDEX('11.1_Outliers-Generation'!J$5:J$500,MATCH($F447,'11.1_Outliers-Generation'!$F$5:$F$500,0)),""),"")</f>
        <v/>
      </c>
      <c r="K447" s="8" t="str">
        <f>IFERROR(IF(INDEX('11.1_Outliers-Generation'!$N$5:$N$500,MATCH($F447,'11.1_Outliers-Generation'!$F$5:$F$500,0))&lt;&gt;"N",
INDEX('11.1_Outliers-Generation'!K$5:K$500,MATCH($F447,'11.1_Outliers-Generation'!$F$5:$F$500,0)),""),"")</f>
        <v/>
      </c>
      <c r="L447" s="13" t="str">
        <f>IFERROR(IF(INDEX('11.1_Outliers-Generation'!$N$5:$N$500,MATCH($F447,'11.1_Outliers-Generation'!$F$5:$F$500,0))&lt;&gt;"N",
INDEX('11.1_Outliers-Generation'!L$5:L$500,MATCH($F447,'11.1_Outliers-Generation'!$F$5:$F$500,0)),""),"")</f>
        <v/>
      </c>
      <c r="M447" s="14">
        <f>IFERROR(IF(INDEX('11.2_Outliers-Collection_cov'!$N$5:$N$500,MATCH($F447,'11.2_Outliers-Collection_cov'!$F$5:$F$500,0))&lt;&gt;"N",
INDEX('11.2_Outliers-Collection_cov'!J$5:J$500,MATCH($F447,'11.2_Outliers-Collection_cov'!$F$5:$F$500,0)),""),"")</f>
        <v>100</v>
      </c>
      <c r="N447" s="8">
        <f>IFERROR(IF(INDEX('11.2_Outliers-Collection_cov'!$N$5:$N$500,MATCH($F447,'11.2_Outliers-Collection_cov'!$F$5:$F$500,0))&lt;&gt;"N",
INDEX('11.2_Outliers-Collection_cov'!K$5:K$500,MATCH($F447,'11.2_Outliers-Collection_cov'!$F$5:$F$500,0)),""),"")</f>
        <v>2019</v>
      </c>
      <c r="O447" s="13" t="str">
        <f>IFERROR(IF(INDEX('11.2_Outliers-Collection_cov'!$N$5:$N$500,MATCH($F447,'11.2_Outliers-Collection_cov'!$F$5:$F$500,0))&lt;&gt;"N",
INDEX('11.2_Outliers-Collection_cov'!L$5:L$500,MATCH($F447,'11.2_Outliers-Collection_cov'!$F$5:$F$500,0)),""),"")</f>
        <v>UNSD_120</v>
      </c>
      <c r="P447" s="14" t="str">
        <f>IFERROR(IF(INDEX('11.3_Outliers-Plastic'!$N$5:$N$500,MATCH($F447,'11.3_Outliers-Plastic'!$F$5:$F$500,0))&lt;&gt;"N",
INDEX('11.3_Outliers-Plastic'!J$5:J$500,MATCH($F447,'11.3_Outliers-Plastic'!$F$5:$F$500,0)),""),"")</f>
        <v/>
      </c>
      <c r="Q447" s="8" t="str">
        <f>IFERROR(IF(INDEX('11.3_Outliers-Plastic'!$N$5:$N$500,MATCH($F447,'11.3_Outliers-Plastic'!$F$5:$F$500,0))&lt;&gt;"N",
INDEX('11.3_Outliers-Plastic'!K$5:K$500,MATCH($F447,'11.3_Outliers-Plastic'!$F$5:$F$500,0)),""),"")</f>
        <v/>
      </c>
      <c r="R447" s="14" t="str">
        <f>IFERROR(IF(INDEX('11.3_Outliers-Plastic'!$N$5:$N$500,MATCH($F447,'11.3_Outliers-Plastic'!$F$5:$F$500,0))&lt;&gt;"N",
INDEX('11.3_Outliers-Plastic'!L$5:L$500,MATCH($F447,'11.3_Outliers-Plastic'!$F$5:$F$500,0)),""),"")</f>
        <v/>
      </c>
      <c r="S447" s="12"/>
      <c r="T447" s="5"/>
      <c r="U447" s="5" t="s">
        <v>1569</v>
      </c>
      <c r="V447" s="14" t="str">
        <f>IFERROR(IF(INDEX('11.5_Outliers-Other_recovery'!$N$5:$N$500,MATCH($F447,'11.5_Outliers-Other_recovery'!$F$5:$F$500,0))&lt;&gt;"N",
INDEX('11.5_Outliers-Other_recovery'!J$5:J$500,MATCH($F447,'11.5_Outliers-Other_recovery'!$F$5:$F$500,0)),""),"")</f>
        <v/>
      </c>
      <c r="W447" s="8" t="str">
        <f>IFERROR(IF(INDEX('11.5_Outliers-Other_recovery'!$N$5:$N$500,MATCH($F447,'11.5_Outliers-Other_recovery'!$F$5:$F$500,0))&lt;&gt;"N",
INDEX('11.5_Outliers-Other_recovery'!K$5:K$500,MATCH($F447,'11.5_Outliers-Other_recovery'!$F$5:$F$500,0)),""),"")</f>
        <v/>
      </c>
      <c r="X447" s="14" t="str">
        <f>IFERROR(IF(INDEX('11.5_Outliers-Other_recovery'!$N$5:$N$500,MATCH($F447,'11.5_Outliers-Other_recovery'!$F$5:$F$500,0))&lt;&gt;"N",
INDEX('11.5_Outliers-Other_recovery'!L$5:L$500,MATCH($F447,'11.5_Outliers-Other_recovery'!$F$5:$F$500,0)),""),"")</f>
        <v/>
      </c>
      <c r="Y447" s="14" t="str">
        <f>IFERROR(IF(INDEX('11.4_Outliers-Formal_dry_recy'!$N$5:$N$500,MATCH($F447,'11.4_Outliers-Formal_dry_recy'!$F$5:$F$500,0))&lt;&gt;"N",
INDEX('11.4_Outliers-Formal_dry_recy'!J$5:J$500,MATCH($F447,'11.4_Outliers-Formal_dry_recy'!$F$5:$F$500,0)),""),"")</f>
        <v/>
      </c>
      <c r="Z447" s="8" t="str">
        <f>IFERROR(IF(INDEX('11.4_Outliers-Formal_dry_recy'!$N$5:$N$500,MATCH($F447,'11.4_Outliers-Formal_dry_recy'!$F$5:$F$500,0))&lt;&gt;"N",
INDEX('11.4_Outliers-Formal_dry_recy'!K$5:K$500,MATCH($F447,'11.4_Outliers-Formal_dry_recy'!$F$5:$F$500,0)),""),"")</f>
        <v/>
      </c>
      <c r="AA447" s="14" t="str">
        <f>IFERROR(IF(INDEX('11.4_Outliers-Formal_dry_recy'!$N$5:$N$500,MATCH($F447,'11.4_Outliers-Formal_dry_recy'!$F$5:$F$500,0))&lt;&gt;"N",
INDEX('11.4_Outliers-Formal_dry_recy'!L$5:L$500,MATCH($F447,'11.4_Outliers-Formal_dry_recy'!$F$5:$F$500,0)),""),"")</f>
        <v/>
      </c>
      <c r="AB447" s="14" t="str">
        <f>IFERROR(IF(INDEX('11.6_Outliers-Incineration'!$N$5:$N$500,MATCH($F447,'11.6_Outliers-Incineration'!$F$5:$F$500,0))&lt;&gt;"N",
INDEX('11.6_Outliers-Incineration'!J$5:J$500,MATCH($F447,'11.6_Outliers-Incineration'!$F$5:$F$500,0)),""),"")</f>
        <v/>
      </c>
      <c r="AC447" s="8" t="str">
        <f>IFERROR(IF(INDEX('11.6_Outliers-Incineration'!$N$5:$N$500,MATCH($F447,'11.6_Outliers-Incineration'!$F$5:$F$500,0))&lt;&gt;"N",
INDEX('11.6_Outliers-Incineration'!K$5:K$500,MATCH($F447,'11.6_Outliers-Incineration'!$F$5:$F$500,0)),""),"")</f>
        <v/>
      </c>
      <c r="AD447" s="14" t="str">
        <f>IFERROR(IF(INDEX('11.6_Outliers-Incineration'!$N$5:$N$500,MATCH($F447,'11.6_Outliers-Incineration'!$F$5:$F$500,0))&lt;&gt;"N",
INDEX('11.6_Outliers-Incineration'!L$5:L$500,MATCH($F447,'11.6_Outliers-Incineration'!$F$5:$F$500,0)),""),"")</f>
        <v/>
      </c>
      <c r="AE447" s="14" t="s">
        <v>1569</v>
      </c>
      <c r="AF447" s="8" t="s">
        <v>1569</v>
      </c>
      <c r="AG447" s="14" t="s">
        <v>1569</v>
      </c>
      <c r="AI447" s="5"/>
      <c r="AJ447" s="5" t="s">
        <v>1569</v>
      </c>
      <c r="AK447" s="5">
        <f t="shared" si="6"/>
        <v>1</v>
      </c>
    </row>
    <row r="448" spans="1:37" x14ac:dyDescent="0.25">
      <c r="A448" s="5" t="s">
        <v>2091</v>
      </c>
      <c r="B448" s="5" t="s">
        <v>888</v>
      </c>
      <c r="C448" s="5" t="s">
        <v>887</v>
      </c>
      <c r="D448" s="5" t="s">
        <v>620</v>
      </c>
      <c r="E448" s="5" t="s">
        <v>2204</v>
      </c>
      <c r="F448" s="5" t="s">
        <v>2290</v>
      </c>
      <c r="G448" s="5">
        <v>1</v>
      </c>
      <c r="H448" s="5">
        <v>2</v>
      </c>
      <c r="I448" s="5" t="s">
        <v>2398</v>
      </c>
      <c r="J448" s="13" t="str">
        <f>IFERROR(IF(INDEX('11.1_Outliers-Generation'!$N$5:$N$500,MATCH($F448,'11.1_Outliers-Generation'!$F$5:$F$500,0))&lt;&gt;"N",
INDEX('11.1_Outliers-Generation'!J$5:J$500,MATCH($F448,'11.1_Outliers-Generation'!$F$5:$F$500,0)),""),"")</f>
        <v/>
      </c>
      <c r="K448" s="8" t="str">
        <f>IFERROR(IF(INDEX('11.1_Outliers-Generation'!$N$5:$N$500,MATCH($F448,'11.1_Outliers-Generation'!$F$5:$F$500,0))&lt;&gt;"N",
INDEX('11.1_Outliers-Generation'!K$5:K$500,MATCH($F448,'11.1_Outliers-Generation'!$F$5:$F$500,0)),""),"")</f>
        <v/>
      </c>
      <c r="L448" s="13" t="str">
        <f>IFERROR(IF(INDEX('11.1_Outliers-Generation'!$N$5:$N$500,MATCH($F448,'11.1_Outliers-Generation'!$F$5:$F$500,0))&lt;&gt;"N",
INDEX('11.1_Outliers-Generation'!L$5:L$500,MATCH($F448,'11.1_Outliers-Generation'!$F$5:$F$500,0)),""),"")</f>
        <v/>
      </c>
      <c r="M448" s="14">
        <f>IFERROR(IF(INDEX('11.2_Outliers-Collection_cov'!$N$5:$N$500,MATCH($F448,'11.2_Outliers-Collection_cov'!$F$5:$F$500,0))&lt;&gt;"N",
INDEX('11.2_Outliers-Collection_cov'!J$5:J$500,MATCH($F448,'11.2_Outliers-Collection_cov'!$F$5:$F$500,0)),""),"")</f>
        <v>100</v>
      </c>
      <c r="N448" s="8">
        <f>IFERROR(IF(INDEX('11.2_Outliers-Collection_cov'!$N$5:$N$500,MATCH($F448,'11.2_Outliers-Collection_cov'!$F$5:$F$500,0))&lt;&gt;"N",
INDEX('11.2_Outliers-Collection_cov'!K$5:K$500,MATCH($F448,'11.2_Outliers-Collection_cov'!$F$5:$F$500,0)),""),"")</f>
        <v>2015</v>
      </c>
      <c r="O448" s="13" t="str">
        <f>IFERROR(IF(INDEX('11.2_Outliers-Collection_cov'!$N$5:$N$500,MATCH($F448,'11.2_Outliers-Collection_cov'!$F$5:$F$500,0))&lt;&gt;"N",
INDEX('11.2_Outliers-Collection_cov'!L$5:L$500,MATCH($F448,'11.2_Outliers-Collection_cov'!$F$5:$F$500,0)),""),"")</f>
        <v>UNSD_121</v>
      </c>
      <c r="P448" s="14" t="str">
        <f>IFERROR(IF(INDEX('11.3_Outliers-Plastic'!$N$5:$N$500,MATCH($F448,'11.3_Outliers-Plastic'!$F$5:$F$500,0))&lt;&gt;"N",
INDEX('11.3_Outliers-Plastic'!J$5:J$500,MATCH($F448,'11.3_Outliers-Plastic'!$F$5:$F$500,0)),""),"")</f>
        <v/>
      </c>
      <c r="Q448" s="8" t="str">
        <f>IFERROR(IF(INDEX('11.3_Outliers-Plastic'!$N$5:$N$500,MATCH($F448,'11.3_Outliers-Plastic'!$F$5:$F$500,0))&lt;&gt;"N",
INDEX('11.3_Outliers-Plastic'!K$5:K$500,MATCH($F448,'11.3_Outliers-Plastic'!$F$5:$F$500,0)),""),"")</f>
        <v/>
      </c>
      <c r="R448" s="14" t="str">
        <f>IFERROR(IF(INDEX('11.3_Outliers-Plastic'!$N$5:$N$500,MATCH($F448,'11.3_Outliers-Plastic'!$F$5:$F$500,0))&lt;&gt;"N",
INDEX('11.3_Outliers-Plastic'!L$5:L$500,MATCH($F448,'11.3_Outliers-Plastic'!$F$5:$F$500,0)),""),"")</f>
        <v/>
      </c>
      <c r="S448" s="12"/>
      <c r="T448" s="5"/>
      <c r="U448" s="5" t="s">
        <v>1569</v>
      </c>
      <c r="V448" s="14">
        <f>IFERROR(IF(INDEX('11.5_Outliers-Other_recovery'!$N$5:$N$500,MATCH($F448,'11.5_Outliers-Other_recovery'!$F$5:$F$500,0))&lt;&gt;"N",
INDEX('11.5_Outliers-Other_recovery'!J$5:J$500,MATCH($F448,'11.5_Outliers-Other_recovery'!$F$5:$F$500,0)),""),"")</f>
        <v>0</v>
      </c>
      <c r="W448" s="8">
        <f>IFERROR(IF(INDEX('11.5_Outliers-Other_recovery'!$N$5:$N$500,MATCH($F448,'11.5_Outliers-Other_recovery'!$F$5:$F$500,0))&lt;&gt;"N",
INDEX('11.5_Outliers-Other_recovery'!K$5:K$500,MATCH($F448,'11.5_Outliers-Other_recovery'!$F$5:$F$500,0)),""),"")</f>
        <v>2019</v>
      </c>
      <c r="X448" s="14" t="str">
        <f>IFERROR(IF(INDEX('11.5_Outliers-Other_recovery'!$N$5:$N$500,MATCH($F448,'11.5_Outliers-Other_recovery'!$F$5:$F$500,0))&lt;&gt;"N",
INDEX('11.5_Outliers-Other_recovery'!L$5:L$500,MATCH($F448,'11.5_Outliers-Other_recovery'!$F$5:$F$500,0)),""),"")</f>
        <v>UNSD_121</v>
      </c>
      <c r="Y448" s="14">
        <f>IFERROR(IF(INDEX('11.4_Outliers-Formal_dry_recy'!$N$5:$N$500,MATCH($F448,'11.4_Outliers-Formal_dry_recy'!$F$5:$F$500,0))&lt;&gt;"N",
INDEX('11.4_Outliers-Formal_dry_recy'!J$5:J$500,MATCH($F448,'11.4_Outliers-Formal_dry_recy'!$F$5:$F$500,0)),""),"")</f>
        <v>0</v>
      </c>
      <c r="Z448" s="8">
        <f>IFERROR(IF(INDEX('11.4_Outliers-Formal_dry_recy'!$N$5:$N$500,MATCH($F448,'11.4_Outliers-Formal_dry_recy'!$F$5:$F$500,0))&lt;&gt;"N",
INDEX('11.4_Outliers-Formal_dry_recy'!K$5:K$500,MATCH($F448,'11.4_Outliers-Formal_dry_recy'!$F$5:$F$500,0)),""),"")</f>
        <v>2019</v>
      </c>
      <c r="AA448" s="14" t="str">
        <f>IFERROR(IF(INDEX('11.4_Outliers-Formal_dry_recy'!$N$5:$N$500,MATCH($F448,'11.4_Outliers-Formal_dry_recy'!$F$5:$F$500,0))&lt;&gt;"N",
INDEX('11.4_Outliers-Formal_dry_recy'!L$5:L$500,MATCH($F448,'11.4_Outliers-Formal_dry_recy'!$F$5:$F$500,0)),""),"")</f>
        <v>UNSD_121</v>
      </c>
      <c r="AB448" s="14">
        <f>IFERROR(IF(INDEX('11.6_Outliers-Incineration'!$N$5:$N$500,MATCH($F448,'11.6_Outliers-Incineration'!$F$5:$F$500,0))&lt;&gt;"N",
INDEX('11.6_Outliers-Incineration'!J$5:J$500,MATCH($F448,'11.6_Outliers-Incineration'!$F$5:$F$500,0)),""),"")</f>
        <v>0</v>
      </c>
      <c r="AC448" s="8">
        <f>IFERROR(IF(INDEX('11.6_Outliers-Incineration'!$N$5:$N$500,MATCH($F448,'11.6_Outliers-Incineration'!$F$5:$F$500,0))&lt;&gt;"N",
INDEX('11.6_Outliers-Incineration'!K$5:K$500,MATCH($F448,'11.6_Outliers-Incineration'!$F$5:$F$500,0)),""),"")</f>
        <v>2019</v>
      </c>
      <c r="AD448" s="14" t="str">
        <f>IFERROR(IF(INDEX('11.6_Outliers-Incineration'!$N$5:$N$500,MATCH($F448,'11.6_Outliers-Incineration'!$F$5:$F$500,0))&lt;&gt;"N",
INDEX('11.6_Outliers-Incineration'!L$5:L$500,MATCH($F448,'11.6_Outliers-Incineration'!$F$5:$F$500,0)),""),"")</f>
        <v>UNSD_121</v>
      </c>
      <c r="AE448" s="14">
        <v>100</v>
      </c>
      <c r="AF448" s="8">
        <v>2019</v>
      </c>
      <c r="AG448" s="14" t="s">
        <v>2091</v>
      </c>
      <c r="AI448" s="5"/>
      <c r="AJ448" s="5" t="s">
        <v>1569</v>
      </c>
      <c r="AK448" s="5">
        <f t="shared" si="6"/>
        <v>5</v>
      </c>
    </row>
    <row r="449" spans="1:37" x14ac:dyDescent="0.25">
      <c r="A449" s="5" t="s">
        <v>2093</v>
      </c>
      <c r="B449" s="5" t="s">
        <v>1292</v>
      </c>
      <c r="C449" s="5" t="s">
        <v>1291</v>
      </c>
      <c r="D449" s="5" t="s">
        <v>1038</v>
      </c>
      <c r="E449" s="5" t="s">
        <v>2206</v>
      </c>
      <c r="F449" s="5" t="s">
        <v>2291</v>
      </c>
      <c r="G449" s="5">
        <v>2</v>
      </c>
      <c r="H449" s="5">
        <v>1</v>
      </c>
      <c r="I449" s="5" t="s">
        <v>2399</v>
      </c>
      <c r="J449" s="13" t="str">
        <f>IFERROR(IF(INDEX('11.1_Outliers-Generation'!$N$5:$N$500,MATCH($F449,'11.1_Outliers-Generation'!$F$5:$F$500,0))&lt;&gt;"N",
INDEX('11.1_Outliers-Generation'!J$5:J$500,MATCH($F449,'11.1_Outliers-Generation'!$F$5:$F$500,0)),""),"")</f>
        <v/>
      </c>
      <c r="K449" s="8" t="str">
        <f>IFERROR(IF(INDEX('11.1_Outliers-Generation'!$N$5:$N$500,MATCH($F449,'11.1_Outliers-Generation'!$F$5:$F$500,0))&lt;&gt;"N",
INDEX('11.1_Outliers-Generation'!K$5:K$500,MATCH($F449,'11.1_Outliers-Generation'!$F$5:$F$500,0)),""),"")</f>
        <v/>
      </c>
      <c r="L449" s="13" t="str">
        <f>IFERROR(IF(INDEX('11.1_Outliers-Generation'!$N$5:$N$500,MATCH($F449,'11.1_Outliers-Generation'!$F$5:$F$500,0))&lt;&gt;"N",
INDEX('11.1_Outliers-Generation'!L$5:L$500,MATCH($F449,'11.1_Outliers-Generation'!$F$5:$F$500,0)),""),"")</f>
        <v/>
      </c>
      <c r="M449" s="14" t="str">
        <f>IFERROR(IF(INDEX('11.2_Outliers-Collection_cov'!$N$5:$N$500,MATCH($F449,'11.2_Outliers-Collection_cov'!$F$5:$F$500,0))&lt;&gt;"N",
INDEX('11.2_Outliers-Collection_cov'!J$5:J$500,MATCH($F449,'11.2_Outliers-Collection_cov'!$F$5:$F$500,0)),""),"")</f>
        <v/>
      </c>
      <c r="N449" s="8" t="str">
        <f>IFERROR(IF(INDEX('11.2_Outliers-Collection_cov'!$N$5:$N$500,MATCH($F449,'11.2_Outliers-Collection_cov'!$F$5:$F$500,0))&lt;&gt;"N",
INDEX('11.2_Outliers-Collection_cov'!K$5:K$500,MATCH($F449,'11.2_Outliers-Collection_cov'!$F$5:$F$500,0)),""),"")</f>
        <v/>
      </c>
      <c r="O449" s="13" t="str">
        <f>IFERROR(IF(INDEX('11.2_Outliers-Collection_cov'!$N$5:$N$500,MATCH($F449,'11.2_Outliers-Collection_cov'!$F$5:$F$500,0))&lt;&gt;"N",
INDEX('11.2_Outliers-Collection_cov'!L$5:L$500,MATCH($F449,'11.2_Outliers-Collection_cov'!$F$5:$F$500,0)),""),"")</f>
        <v/>
      </c>
      <c r="P449" s="14" t="str">
        <f>IFERROR(IF(INDEX('11.3_Outliers-Plastic'!$N$5:$N$500,MATCH($F449,'11.3_Outliers-Plastic'!$F$5:$F$500,0))&lt;&gt;"N",
INDEX('11.3_Outliers-Plastic'!J$5:J$500,MATCH($F449,'11.3_Outliers-Plastic'!$F$5:$F$500,0)),""),"")</f>
        <v/>
      </c>
      <c r="Q449" s="8" t="str">
        <f>IFERROR(IF(INDEX('11.3_Outliers-Plastic'!$N$5:$N$500,MATCH($F449,'11.3_Outliers-Plastic'!$F$5:$F$500,0))&lt;&gt;"N",
INDEX('11.3_Outliers-Plastic'!K$5:K$500,MATCH($F449,'11.3_Outliers-Plastic'!$F$5:$F$500,0)),""),"")</f>
        <v/>
      </c>
      <c r="R449" s="14" t="str">
        <f>IFERROR(IF(INDEX('11.3_Outliers-Plastic'!$N$5:$N$500,MATCH($F449,'11.3_Outliers-Plastic'!$F$5:$F$500,0))&lt;&gt;"N",
INDEX('11.3_Outliers-Plastic'!L$5:L$500,MATCH($F449,'11.3_Outliers-Plastic'!$F$5:$F$500,0)),""),"")</f>
        <v/>
      </c>
      <c r="S449" s="12"/>
      <c r="T449" s="5"/>
      <c r="U449" s="5" t="s">
        <v>1569</v>
      </c>
      <c r="V449" s="14">
        <f>IFERROR(IF(INDEX('11.5_Outliers-Other_recovery'!$N$5:$N$500,MATCH($F449,'11.5_Outliers-Other_recovery'!$F$5:$F$500,0))&lt;&gt;"N",
INDEX('11.5_Outliers-Other_recovery'!J$5:J$500,MATCH($F449,'11.5_Outliers-Other_recovery'!$F$5:$F$500,0)),""),"")</f>
        <v>0</v>
      </c>
      <c r="W449" s="8">
        <f>IFERROR(IF(INDEX('11.5_Outliers-Other_recovery'!$N$5:$N$500,MATCH($F449,'11.5_Outliers-Other_recovery'!$F$5:$F$500,0))&lt;&gt;"N",
INDEX('11.5_Outliers-Other_recovery'!K$5:K$500,MATCH($F449,'11.5_Outliers-Other_recovery'!$F$5:$F$500,0)),""),"")</f>
        <v>2012</v>
      </c>
      <c r="X449" s="14" t="str">
        <f>IFERROR(IF(INDEX('11.5_Outliers-Other_recovery'!$N$5:$N$500,MATCH($F449,'11.5_Outliers-Other_recovery'!$F$5:$F$500,0))&lt;&gt;"N",
INDEX('11.5_Outliers-Other_recovery'!L$5:L$500,MATCH($F449,'11.5_Outliers-Other_recovery'!$F$5:$F$500,0)),""),"")</f>
        <v>UNSD_124</v>
      </c>
      <c r="Y449" s="14">
        <f>IFERROR(IF(INDEX('11.4_Outliers-Formal_dry_recy'!$N$5:$N$500,MATCH($F449,'11.4_Outliers-Formal_dry_recy'!$F$5:$F$500,0))&lt;&gt;"N",
INDEX('11.4_Outliers-Formal_dry_recy'!J$5:J$500,MATCH($F449,'11.4_Outliers-Formal_dry_recy'!$F$5:$F$500,0)),""),"")</f>
        <v>0</v>
      </c>
      <c r="Z449" s="8">
        <f>IFERROR(IF(INDEX('11.4_Outliers-Formal_dry_recy'!$N$5:$N$500,MATCH($F449,'11.4_Outliers-Formal_dry_recy'!$F$5:$F$500,0))&lt;&gt;"N",
INDEX('11.4_Outliers-Formal_dry_recy'!K$5:K$500,MATCH($F449,'11.4_Outliers-Formal_dry_recy'!$F$5:$F$500,0)),""),"")</f>
        <v>2012</v>
      </c>
      <c r="AA449" s="14" t="str">
        <f>IFERROR(IF(INDEX('11.4_Outliers-Formal_dry_recy'!$N$5:$N$500,MATCH($F449,'11.4_Outliers-Formal_dry_recy'!$F$5:$F$500,0))&lt;&gt;"N",
INDEX('11.4_Outliers-Formal_dry_recy'!L$5:L$500,MATCH($F449,'11.4_Outliers-Formal_dry_recy'!$F$5:$F$500,0)),""),"")</f>
        <v>UNSD_124</v>
      </c>
      <c r="AB449" s="14">
        <f>IFERROR(IF(INDEX('11.6_Outliers-Incineration'!$N$5:$N$500,MATCH($F449,'11.6_Outliers-Incineration'!$F$5:$F$500,0))&lt;&gt;"N",
INDEX('11.6_Outliers-Incineration'!J$5:J$500,MATCH($F449,'11.6_Outliers-Incineration'!$F$5:$F$500,0)),""),"")</f>
        <v>0</v>
      </c>
      <c r="AC449" s="8">
        <f>IFERROR(IF(INDEX('11.6_Outliers-Incineration'!$N$5:$N$500,MATCH($F449,'11.6_Outliers-Incineration'!$F$5:$F$500,0))&lt;&gt;"N",
INDEX('11.6_Outliers-Incineration'!K$5:K$500,MATCH($F449,'11.6_Outliers-Incineration'!$F$5:$F$500,0)),""),"")</f>
        <v>2012</v>
      </c>
      <c r="AD449" s="14" t="str">
        <f>IFERROR(IF(INDEX('11.6_Outliers-Incineration'!$N$5:$N$500,MATCH($F449,'11.6_Outliers-Incineration'!$F$5:$F$500,0))&lt;&gt;"N",
INDEX('11.6_Outliers-Incineration'!L$5:L$500,MATCH($F449,'11.6_Outliers-Incineration'!$F$5:$F$500,0)),""),"")</f>
        <v>UNSD_124</v>
      </c>
      <c r="AE449" s="14">
        <v>0</v>
      </c>
      <c r="AF449" s="8">
        <v>2012</v>
      </c>
      <c r="AG449" s="14" t="s">
        <v>2093</v>
      </c>
      <c r="AI449" s="5"/>
      <c r="AJ449" s="5" t="s">
        <v>1569</v>
      </c>
      <c r="AK449" s="5">
        <f t="shared" si="6"/>
        <v>4</v>
      </c>
    </row>
    <row r="450" spans="1:37" x14ac:dyDescent="0.25">
      <c r="A450" s="5" t="s">
        <v>2097</v>
      </c>
      <c r="B450" s="5" t="s">
        <v>1300</v>
      </c>
      <c r="C450" s="5" t="s">
        <v>1299</v>
      </c>
      <c r="D450" s="5" t="s">
        <v>1038</v>
      </c>
      <c r="E450" s="5" t="s">
        <v>2207</v>
      </c>
      <c r="F450" s="5" t="s">
        <v>3341</v>
      </c>
      <c r="G450" s="5">
        <v>3</v>
      </c>
      <c r="H450" s="5">
        <v>3</v>
      </c>
      <c r="I450" s="5" t="s">
        <v>2403</v>
      </c>
      <c r="J450" s="13" t="str">
        <f>IFERROR(IF(INDEX('11.1_Outliers-Generation'!$N$5:$N$500,MATCH($F450,'11.1_Outliers-Generation'!$F$5:$F$500,0))&lt;&gt;"N",
INDEX('11.1_Outliers-Generation'!J$5:J$500,MATCH($F450,'11.1_Outliers-Generation'!$F$5:$F$500,0)),""),"")</f>
        <v/>
      </c>
      <c r="K450" s="8" t="str">
        <f>IFERROR(IF(INDEX('11.1_Outliers-Generation'!$N$5:$N$500,MATCH($F450,'11.1_Outliers-Generation'!$F$5:$F$500,0))&lt;&gt;"N",
INDEX('11.1_Outliers-Generation'!K$5:K$500,MATCH($F450,'11.1_Outliers-Generation'!$F$5:$F$500,0)),""),"")</f>
        <v/>
      </c>
      <c r="L450" s="13" t="str">
        <f>IFERROR(IF(INDEX('11.1_Outliers-Generation'!$N$5:$N$500,MATCH($F450,'11.1_Outliers-Generation'!$F$5:$F$500,0))&lt;&gt;"N",
INDEX('11.1_Outliers-Generation'!L$5:L$500,MATCH($F450,'11.1_Outliers-Generation'!$F$5:$F$500,0)),""),"")</f>
        <v/>
      </c>
      <c r="M450" s="14">
        <f>IFERROR(IF(INDEX('11.2_Outliers-Collection_cov'!$N$5:$N$500,MATCH($F450,'11.2_Outliers-Collection_cov'!$F$5:$F$500,0))&lt;&gt;"N",
INDEX('11.2_Outliers-Collection_cov'!J$5:J$500,MATCH($F450,'11.2_Outliers-Collection_cov'!$F$5:$F$500,0)),""),"")</f>
        <v>70</v>
      </c>
      <c r="N450" s="8">
        <f>IFERROR(IF(INDEX('11.2_Outliers-Collection_cov'!$N$5:$N$500,MATCH($F450,'11.2_Outliers-Collection_cov'!$F$5:$F$500,0))&lt;&gt;"N",
INDEX('11.2_Outliers-Collection_cov'!K$5:K$500,MATCH($F450,'11.2_Outliers-Collection_cov'!$F$5:$F$500,0)),""),"")</f>
        <v>2017</v>
      </c>
      <c r="O450" s="13" t="str">
        <f>IFERROR(IF(INDEX('11.2_Outliers-Collection_cov'!$N$5:$N$500,MATCH($F450,'11.2_Outliers-Collection_cov'!$F$5:$F$500,0))&lt;&gt;"N",
INDEX('11.2_Outliers-Collection_cov'!L$5:L$500,MATCH($F450,'11.2_Outliers-Collection_cov'!$F$5:$F$500,0)),""),"")</f>
        <v>UNSD_128</v>
      </c>
      <c r="P450" s="14" t="str">
        <f>IFERROR(IF(INDEX('11.3_Outliers-Plastic'!$N$5:$N$500,MATCH($F450,'11.3_Outliers-Plastic'!$F$5:$F$500,0))&lt;&gt;"N",
INDEX('11.3_Outliers-Plastic'!J$5:J$500,MATCH($F450,'11.3_Outliers-Plastic'!$F$5:$F$500,0)),""),"")</f>
        <v/>
      </c>
      <c r="Q450" s="8" t="str">
        <f>IFERROR(IF(INDEX('11.3_Outliers-Plastic'!$N$5:$N$500,MATCH($F450,'11.3_Outliers-Plastic'!$F$5:$F$500,0))&lt;&gt;"N",
INDEX('11.3_Outliers-Plastic'!K$5:K$500,MATCH($F450,'11.3_Outliers-Plastic'!$F$5:$F$500,0)),""),"")</f>
        <v/>
      </c>
      <c r="R450" s="14" t="str">
        <f>IFERROR(IF(INDEX('11.3_Outliers-Plastic'!$N$5:$N$500,MATCH($F450,'11.3_Outliers-Plastic'!$F$5:$F$500,0))&lt;&gt;"N",
INDEX('11.3_Outliers-Plastic'!L$5:L$500,MATCH($F450,'11.3_Outliers-Plastic'!$F$5:$F$500,0)),""),"")</f>
        <v/>
      </c>
      <c r="S450" s="12"/>
      <c r="T450" s="5"/>
      <c r="U450" s="5" t="s">
        <v>1569</v>
      </c>
      <c r="V450" s="14">
        <f>IFERROR(IF(INDEX('11.5_Outliers-Other_recovery'!$N$5:$N$500,MATCH($F450,'11.5_Outliers-Other_recovery'!$F$5:$F$500,0))&lt;&gt;"N",
INDEX('11.5_Outliers-Other_recovery'!J$5:J$500,MATCH($F450,'11.5_Outliers-Other_recovery'!$F$5:$F$500,0)),""),"")</f>
        <v>0</v>
      </c>
      <c r="W450" s="8">
        <f>IFERROR(IF(INDEX('11.5_Outliers-Other_recovery'!$N$5:$N$500,MATCH($F450,'11.5_Outliers-Other_recovery'!$F$5:$F$500,0))&lt;&gt;"N",
INDEX('11.5_Outliers-Other_recovery'!K$5:K$500,MATCH($F450,'11.5_Outliers-Other_recovery'!$F$5:$F$500,0)),""),"")</f>
        <v>2017</v>
      </c>
      <c r="X450" s="14" t="str">
        <f>IFERROR(IF(INDEX('11.5_Outliers-Other_recovery'!$N$5:$N$500,MATCH($F450,'11.5_Outliers-Other_recovery'!$F$5:$F$500,0))&lt;&gt;"N",
INDEX('11.5_Outliers-Other_recovery'!L$5:L$500,MATCH($F450,'11.5_Outliers-Other_recovery'!$F$5:$F$500,0)),""),"")</f>
        <v>UNSD_128</v>
      </c>
      <c r="Y450" s="14">
        <f>IFERROR(IF(INDEX('11.4_Outliers-Formal_dry_recy'!$N$5:$N$500,MATCH($F450,'11.4_Outliers-Formal_dry_recy'!$F$5:$F$500,0))&lt;&gt;"N",
INDEX('11.4_Outliers-Formal_dry_recy'!J$5:J$500,MATCH($F450,'11.4_Outliers-Formal_dry_recy'!$F$5:$F$500,0)),""),"")</f>
        <v>0</v>
      </c>
      <c r="Z450" s="8">
        <f>IFERROR(IF(INDEX('11.4_Outliers-Formal_dry_recy'!$N$5:$N$500,MATCH($F450,'11.4_Outliers-Formal_dry_recy'!$F$5:$F$500,0))&lt;&gt;"N",
INDEX('11.4_Outliers-Formal_dry_recy'!K$5:K$500,MATCH($F450,'11.4_Outliers-Formal_dry_recy'!$F$5:$F$500,0)),""),"")</f>
        <v>2017</v>
      </c>
      <c r="AA450" s="14" t="str">
        <f>IFERROR(IF(INDEX('11.4_Outliers-Formal_dry_recy'!$N$5:$N$500,MATCH($F450,'11.4_Outliers-Formal_dry_recy'!$F$5:$F$500,0))&lt;&gt;"N",
INDEX('11.4_Outliers-Formal_dry_recy'!L$5:L$500,MATCH($F450,'11.4_Outliers-Formal_dry_recy'!$F$5:$F$500,0)),""),"")</f>
        <v>UNSD_128</v>
      </c>
      <c r="AB450" s="14">
        <f>IFERROR(IF(INDEX('11.6_Outliers-Incineration'!$N$5:$N$500,MATCH($F450,'11.6_Outliers-Incineration'!$F$5:$F$500,0))&lt;&gt;"N",
INDEX('11.6_Outliers-Incineration'!J$5:J$500,MATCH($F450,'11.6_Outliers-Incineration'!$F$5:$F$500,0)),""),"")</f>
        <v>0</v>
      </c>
      <c r="AC450" s="8">
        <f>IFERROR(IF(INDEX('11.6_Outliers-Incineration'!$N$5:$N$500,MATCH($F450,'11.6_Outliers-Incineration'!$F$5:$F$500,0))&lt;&gt;"N",
INDEX('11.6_Outliers-Incineration'!K$5:K$500,MATCH($F450,'11.6_Outliers-Incineration'!$F$5:$F$500,0)),""),"")</f>
        <v>2017</v>
      </c>
      <c r="AD450" s="14" t="str">
        <f>IFERROR(IF(INDEX('11.6_Outliers-Incineration'!$N$5:$N$500,MATCH($F450,'11.6_Outliers-Incineration'!$F$5:$F$500,0))&lt;&gt;"N",
INDEX('11.6_Outliers-Incineration'!L$5:L$500,MATCH($F450,'11.6_Outliers-Incineration'!$F$5:$F$500,0)),""),"")</f>
        <v>UNSD_128</v>
      </c>
      <c r="AE450" s="14" t="s">
        <v>1569</v>
      </c>
      <c r="AF450" s="8" t="s">
        <v>1569</v>
      </c>
      <c r="AG450" s="14" t="s">
        <v>1569</v>
      </c>
      <c r="AI450" s="5"/>
      <c r="AJ450" s="5" t="s">
        <v>1569</v>
      </c>
      <c r="AK450" s="5">
        <f t="shared" si="6"/>
        <v>4</v>
      </c>
    </row>
    <row r="451" spans="1:37" x14ac:dyDescent="0.25">
      <c r="A451" s="5" t="s">
        <v>2102</v>
      </c>
      <c r="B451" s="5" t="s">
        <v>1533</v>
      </c>
      <c r="C451" s="5" t="s">
        <v>1745</v>
      </c>
      <c r="D451" s="5" t="s">
        <v>1038</v>
      </c>
      <c r="E451" s="5" t="s">
        <v>2209</v>
      </c>
      <c r="F451" s="5" t="s">
        <v>2295</v>
      </c>
      <c r="G451" s="5">
        <v>1</v>
      </c>
      <c r="H451" s="5">
        <v>2</v>
      </c>
      <c r="I451" s="5" t="s">
        <v>2408</v>
      </c>
      <c r="J451" s="13" t="str">
        <f>IFERROR(IF(INDEX('11.1_Outliers-Generation'!$N$5:$N$500,MATCH($F451,'11.1_Outliers-Generation'!$F$5:$F$500,0))&lt;&gt;"N",
INDEX('11.1_Outliers-Generation'!J$5:J$500,MATCH($F451,'11.1_Outliers-Generation'!$F$5:$F$500,0)),""),"")</f>
        <v/>
      </c>
      <c r="K451" s="8" t="str">
        <f>IFERROR(IF(INDEX('11.1_Outliers-Generation'!$N$5:$N$500,MATCH($F451,'11.1_Outliers-Generation'!$F$5:$F$500,0))&lt;&gt;"N",
INDEX('11.1_Outliers-Generation'!K$5:K$500,MATCH($F451,'11.1_Outliers-Generation'!$F$5:$F$500,0)),""),"")</f>
        <v/>
      </c>
      <c r="L451" s="13" t="str">
        <f>IFERROR(IF(INDEX('11.1_Outliers-Generation'!$N$5:$N$500,MATCH($F451,'11.1_Outliers-Generation'!$F$5:$F$500,0))&lt;&gt;"N",
INDEX('11.1_Outliers-Generation'!L$5:L$500,MATCH($F451,'11.1_Outliers-Generation'!$F$5:$F$500,0)),""),"")</f>
        <v/>
      </c>
      <c r="M451" s="14" t="str">
        <f>IFERROR(IF(INDEX('11.2_Outliers-Collection_cov'!$N$5:$N$500,MATCH($F451,'11.2_Outliers-Collection_cov'!$F$5:$F$500,0))&lt;&gt;"N",
INDEX('11.2_Outliers-Collection_cov'!J$5:J$500,MATCH($F451,'11.2_Outliers-Collection_cov'!$F$5:$F$500,0)),""),"")</f>
        <v/>
      </c>
      <c r="N451" s="8" t="str">
        <f>IFERROR(IF(INDEX('11.2_Outliers-Collection_cov'!$N$5:$N$500,MATCH($F451,'11.2_Outliers-Collection_cov'!$F$5:$F$500,0))&lt;&gt;"N",
INDEX('11.2_Outliers-Collection_cov'!K$5:K$500,MATCH($F451,'11.2_Outliers-Collection_cov'!$F$5:$F$500,0)),""),"")</f>
        <v/>
      </c>
      <c r="O451" s="13" t="str">
        <f>IFERROR(IF(INDEX('11.2_Outliers-Collection_cov'!$N$5:$N$500,MATCH($F451,'11.2_Outliers-Collection_cov'!$F$5:$F$500,0))&lt;&gt;"N",
INDEX('11.2_Outliers-Collection_cov'!L$5:L$500,MATCH($F451,'11.2_Outliers-Collection_cov'!$F$5:$F$500,0)),""),"")</f>
        <v/>
      </c>
      <c r="P451" s="14" t="str">
        <f>IFERROR(IF(INDEX('11.3_Outliers-Plastic'!$N$5:$N$500,MATCH($F451,'11.3_Outliers-Plastic'!$F$5:$F$500,0))&lt;&gt;"N",
INDEX('11.3_Outliers-Plastic'!J$5:J$500,MATCH($F451,'11.3_Outliers-Plastic'!$F$5:$F$500,0)),""),"")</f>
        <v/>
      </c>
      <c r="Q451" s="8" t="str">
        <f>IFERROR(IF(INDEX('11.3_Outliers-Plastic'!$N$5:$N$500,MATCH($F451,'11.3_Outliers-Plastic'!$F$5:$F$500,0))&lt;&gt;"N",
INDEX('11.3_Outliers-Plastic'!K$5:K$500,MATCH($F451,'11.3_Outliers-Plastic'!$F$5:$F$500,0)),""),"")</f>
        <v/>
      </c>
      <c r="R451" s="14" t="str">
        <f>IFERROR(IF(INDEX('11.3_Outliers-Plastic'!$N$5:$N$500,MATCH($F451,'11.3_Outliers-Plastic'!$F$5:$F$500,0))&lt;&gt;"N",
INDEX('11.3_Outliers-Plastic'!L$5:L$500,MATCH($F451,'11.3_Outliers-Plastic'!$F$5:$F$500,0)),""),"")</f>
        <v/>
      </c>
      <c r="S451" s="12"/>
      <c r="T451" s="5"/>
      <c r="U451" s="5" t="s">
        <v>1569</v>
      </c>
      <c r="V451" s="14" t="str">
        <f>IFERROR(IF(INDEX('11.5_Outliers-Other_recovery'!$N$5:$N$500,MATCH($F451,'11.5_Outliers-Other_recovery'!$F$5:$F$500,0))&lt;&gt;"N",
INDEX('11.5_Outliers-Other_recovery'!J$5:J$500,MATCH($F451,'11.5_Outliers-Other_recovery'!$F$5:$F$500,0)),""),"")</f>
        <v/>
      </c>
      <c r="W451" s="8" t="str">
        <f>IFERROR(IF(INDEX('11.5_Outliers-Other_recovery'!$N$5:$N$500,MATCH($F451,'11.5_Outliers-Other_recovery'!$F$5:$F$500,0))&lt;&gt;"N",
INDEX('11.5_Outliers-Other_recovery'!K$5:K$500,MATCH($F451,'11.5_Outliers-Other_recovery'!$F$5:$F$500,0)),""),"")</f>
        <v/>
      </c>
      <c r="X451" s="14" t="str">
        <f>IFERROR(IF(INDEX('11.5_Outliers-Other_recovery'!$N$5:$N$500,MATCH($F451,'11.5_Outliers-Other_recovery'!$F$5:$F$500,0))&lt;&gt;"N",
INDEX('11.5_Outliers-Other_recovery'!L$5:L$500,MATCH($F451,'11.5_Outliers-Other_recovery'!$F$5:$F$500,0)),""),"")</f>
        <v/>
      </c>
      <c r="Y451" s="14" t="str">
        <f>IFERROR(IF(INDEX('11.4_Outliers-Formal_dry_recy'!$N$5:$N$500,MATCH($F451,'11.4_Outliers-Formal_dry_recy'!$F$5:$F$500,0))&lt;&gt;"N",
INDEX('11.4_Outliers-Formal_dry_recy'!J$5:J$500,MATCH($F451,'11.4_Outliers-Formal_dry_recy'!$F$5:$F$500,0)),""),"")</f>
        <v/>
      </c>
      <c r="Z451" s="8" t="str">
        <f>IFERROR(IF(INDEX('11.4_Outliers-Formal_dry_recy'!$N$5:$N$500,MATCH($F451,'11.4_Outliers-Formal_dry_recy'!$F$5:$F$500,0))&lt;&gt;"N",
INDEX('11.4_Outliers-Formal_dry_recy'!K$5:K$500,MATCH($F451,'11.4_Outliers-Formal_dry_recy'!$F$5:$F$500,0)),""),"")</f>
        <v/>
      </c>
      <c r="AA451" s="14" t="str">
        <f>IFERROR(IF(INDEX('11.4_Outliers-Formal_dry_recy'!$N$5:$N$500,MATCH($F451,'11.4_Outliers-Formal_dry_recy'!$F$5:$F$500,0))&lt;&gt;"N",
INDEX('11.4_Outliers-Formal_dry_recy'!L$5:L$500,MATCH($F451,'11.4_Outliers-Formal_dry_recy'!$F$5:$F$500,0)),""),"")</f>
        <v/>
      </c>
      <c r="AB451" s="14" t="str">
        <f>IFERROR(IF(INDEX('11.6_Outliers-Incineration'!$N$5:$N$500,MATCH($F451,'11.6_Outliers-Incineration'!$F$5:$F$500,0))&lt;&gt;"N",
INDEX('11.6_Outliers-Incineration'!J$5:J$500,MATCH($F451,'11.6_Outliers-Incineration'!$F$5:$F$500,0)),""),"")</f>
        <v/>
      </c>
      <c r="AC451" s="8" t="str">
        <f>IFERROR(IF(INDEX('11.6_Outliers-Incineration'!$N$5:$N$500,MATCH($F451,'11.6_Outliers-Incineration'!$F$5:$F$500,0))&lt;&gt;"N",
INDEX('11.6_Outliers-Incineration'!K$5:K$500,MATCH($F451,'11.6_Outliers-Incineration'!$F$5:$F$500,0)),""),"")</f>
        <v/>
      </c>
      <c r="AD451" s="14" t="str">
        <f>IFERROR(IF(INDEX('11.6_Outliers-Incineration'!$N$5:$N$500,MATCH($F451,'11.6_Outliers-Incineration'!$F$5:$F$500,0))&lt;&gt;"N",
INDEX('11.6_Outliers-Incineration'!L$5:L$500,MATCH($F451,'11.6_Outliers-Incineration'!$F$5:$F$500,0)),""),"")</f>
        <v/>
      </c>
      <c r="AE451" s="14" t="s">
        <v>1569</v>
      </c>
      <c r="AF451" s="8" t="s">
        <v>1569</v>
      </c>
      <c r="AG451" s="14" t="s">
        <v>1569</v>
      </c>
      <c r="AI451" s="5"/>
      <c r="AJ451" s="5" t="s">
        <v>1569</v>
      </c>
      <c r="AK451" s="5">
        <f t="shared" si="6"/>
        <v>0</v>
      </c>
    </row>
    <row r="452" spans="1:37" x14ac:dyDescent="0.25">
      <c r="A452" s="5" t="s">
        <v>2978</v>
      </c>
      <c r="B452" s="5" t="s">
        <v>327</v>
      </c>
      <c r="C452" s="5" t="s">
        <v>326</v>
      </c>
      <c r="D452" s="5" t="s">
        <v>35</v>
      </c>
      <c r="E452" s="5" t="s">
        <v>2984</v>
      </c>
      <c r="F452" s="5" t="s">
        <v>2991</v>
      </c>
      <c r="G452" s="5">
        <v>1</v>
      </c>
      <c r="H452" s="5">
        <v>2</v>
      </c>
      <c r="I452" s="5" t="s">
        <v>2412</v>
      </c>
      <c r="J452" s="13" t="str">
        <f>IFERROR(IF(INDEX('11.1_Outliers-Generation'!$N$5:$N$500,MATCH($F452,'11.1_Outliers-Generation'!$F$5:$F$500,0))&lt;&gt;"N",
INDEX('11.1_Outliers-Generation'!J$5:J$500,MATCH($F452,'11.1_Outliers-Generation'!$F$5:$F$500,0)),""),"")</f>
        <v/>
      </c>
      <c r="K452" s="8" t="str">
        <f>IFERROR(IF(INDEX('11.1_Outliers-Generation'!$N$5:$N$500,MATCH($F452,'11.1_Outliers-Generation'!$F$5:$F$500,0))&lt;&gt;"N",
INDEX('11.1_Outliers-Generation'!K$5:K$500,MATCH($F452,'11.1_Outliers-Generation'!$F$5:$F$500,0)),""),"")</f>
        <v/>
      </c>
      <c r="L452" s="13" t="str">
        <f>IFERROR(IF(INDEX('11.1_Outliers-Generation'!$N$5:$N$500,MATCH($F452,'11.1_Outliers-Generation'!$F$5:$F$500,0))&lt;&gt;"N",
INDEX('11.1_Outliers-Generation'!L$5:L$500,MATCH($F452,'11.1_Outliers-Generation'!$F$5:$F$500,0)),""),"")</f>
        <v/>
      </c>
      <c r="M452" s="14" t="str">
        <f>IFERROR(IF(INDEX('11.2_Outliers-Collection_cov'!$N$5:$N$500,MATCH($F452,'11.2_Outliers-Collection_cov'!$F$5:$F$500,0))&lt;&gt;"N",
INDEX('11.2_Outliers-Collection_cov'!J$5:J$500,MATCH($F452,'11.2_Outliers-Collection_cov'!$F$5:$F$500,0)),""),"")</f>
        <v/>
      </c>
      <c r="N452" s="8" t="str">
        <f>IFERROR(IF(INDEX('11.2_Outliers-Collection_cov'!$N$5:$N$500,MATCH($F452,'11.2_Outliers-Collection_cov'!$F$5:$F$500,0))&lt;&gt;"N",
INDEX('11.2_Outliers-Collection_cov'!K$5:K$500,MATCH($F452,'11.2_Outliers-Collection_cov'!$F$5:$F$500,0)),""),"")</f>
        <v/>
      </c>
      <c r="O452" s="13" t="str">
        <f>IFERROR(IF(INDEX('11.2_Outliers-Collection_cov'!$N$5:$N$500,MATCH($F452,'11.2_Outliers-Collection_cov'!$F$5:$F$500,0))&lt;&gt;"N",
INDEX('11.2_Outliers-Collection_cov'!L$5:L$500,MATCH($F452,'11.2_Outliers-Collection_cov'!$F$5:$F$500,0)),""),"")</f>
        <v/>
      </c>
      <c r="P452" s="14" t="str">
        <f>IFERROR(IF(INDEX('11.3_Outliers-Plastic'!$N$5:$N$500,MATCH($F452,'11.3_Outliers-Plastic'!$F$5:$F$500,0))&lt;&gt;"N",
INDEX('11.3_Outliers-Plastic'!J$5:J$500,MATCH($F452,'11.3_Outliers-Plastic'!$F$5:$F$500,0)),""),"")</f>
        <v/>
      </c>
      <c r="Q452" s="8" t="str">
        <f>IFERROR(IF(INDEX('11.3_Outliers-Plastic'!$N$5:$N$500,MATCH($F452,'11.3_Outliers-Plastic'!$F$5:$F$500,0))&lt;&gt;"N",
INDEX('11.3_Outliers-Plastic'!K$5:K$500,MATCH($F452,'11.3_Outliers-Plastic'!$F$5:$F$500,0)),""),"")</f>
        <v/>
      </c>
      <c r="R452" s="14" t="str">
        <f>IFERROR(IF(INDEX('11.3_Outliers-Plastic'!$N$5:$N$500,MATCH($F452,'11.3_Outliers-Plastic'!$F$5:$F$500,0))&lt;&gt;"N",
INDEX('11.3_Outliers-Plastic'!L$5:L$500,MATCH($F452,'11.3_Outliers-Plastic'!$F$5:$F$500,0)),""),"")</f>
        <v/>
      </c>
      <c r="S452" s="12"/>
      <c r="T452" s="5"/>
      <c r="U452" s="5" t="s">
        <v>1569</v>
      </c>
      <c r="V452" s="14">
        <f>IFERROR(IF(INDEX('11.5_Outliers-Other_recovery'!$N$5:$N$500,MATCH($F452,'11.5_Outliers-Other_recovery'!$F$5:$F$500,0))&lt;&gt;"N",
INDEX('11.5_Outliers-Other_recovery'!J$5:J$500,MATCH($F452,'11.5_Outliers-Other_recovery'!$F$5:$F$500,0)),""),"")</f>
        <v>1.9995837280321922</v>
      </c>
      <c r="W452" s="8">
        <f>IFERROR(IF(INDEX('11.5_Outliers-Other_recovery'!$N$5:$N$500,MATCH($F452,'11.5_Outliers-Other_recovery'!$F$5:$F$500,0))&lt;&gt;"N",
INDEX('11.5_Outliers-Other_recovery'!K$5:K$500,MATCH($F452,'11.5_Outliers-Other_recovery'!$F$5:$F$500,0)),""),"")</f>
        <v>2017</v>
      </c>
      <c r="X452" s="14" t="str">
        <f>IFERROR(IF(INDEX('11.5_Outliers-Other_recovery'!$N$5:$N$500,MATCH($F452,'11.5_Outliers-Other_recovery'!$F$5:$F$500,0))&lt;&gt;"N",
INDEX('11.5_Outliers-Other_recovery'!L$5:L$500,MATCH($F452,'11.5_Outliers-Other_recovery'!$F$5:$F$500,0)),""),"")</f>
        <v>UNSD_141</v>
      </c>
      <c r="Y452" s="14" t="str">
        <f>IFERROR(IF(INDEX('11.4_Outliers-Formal_dry_recy'!$N$5:$N$500,MATCH($F452,'11.4_Outliers-Formal_dry_recy'!$F$5:$F$500,0))&lt;&gt;"N",
INDEX('11.4_Outliers-Formal_dry_recy'!J$5:J$500,MATCH($F452,'11.4_Outliers-Formal_dry_recy'!$F$5:$F$500,0)),""),"")</f>
        <v/>
      </c>
      <c r="Z452" s="8" t="str">
        <f>IFERROR(IF(INDEX('11.4_Outliers-Formal_dry_recy'!$N$5:$N$500,MATCH($F452,'11.4_Outliers-Formal_dry_recy'!$F$5:$F$500,0))&lt;&gt;"N",
INDEX('11.4_Outliers-Formal_dry_recy'!K$5:K$500,MATCH($F452,'11.4_Outliers-Formal_dry_recy'!$F$5:$F$500,0)),""),"")</f>
        <v/>
      </c>
      <c r="AA452" s="14" t="str">
        <f>IFERROR(IF(INDEX('11.4_Outliers-Formal_dry_recy'!$N$5:$N$500,MATCH($F452,'11.4_Outliers-Formal_dry_recy'!$F$5:$F$500,0))&lt;&gt;"N",
INDEX('11.4_Outliers-Formal_dry_recy'!L$5:L$500,MATCH($F452,'11.4_Outliers-Formal_dry_recy'!$F$5:$F$500,0)),""),"")</f>
        <v/>
      </c>
      <c r="AB452" s="14">
        <f>IFERROR(IF(INDEX('11.6_Outliers-Incineration'!$N$5:$N$500,MATCH($F452,'11.6_Outliers-Incineration'!$F$5:$F$500,0))&lt;&gt;"N",
INDEX('11.6_Outliers-Incineration'!J$5:J$500,MATCH($F452,'11.6_Outliers-Incineration'!$F$5:$F$500,0)),""),"")</f>
        <v>0</v>
      </c>
      <c r="AC452" s="8">
        <f>IFERROR(IF(INDEX('11.6_Outliers-Incineration'!$N$5:$N$500,MATCH($F452,'11.6_Outliers-Incineration'!$F$5:$F$500,0))&lt;&gt;"N",
INDEX('11.6_Outliers-Incineration'!K$5:K$500,MATCH($F452,'11.6_Outliers-Incineration'!$F$5:$F$500,0)),""),"")</f>
        <v>2017</v>
      </c>
      <c r="AD452" s="14" t="str">
        <f>IFERROR(IF(INDEX('11.6_Outliers-Incineration'!$N$5:$N$500,MATCH($F452,'11.6_Outliers-Incineration'!$F$5:$F$500,0))&lt;&gt;"N",
INDEX('11.6_Outliers-Incineration'!L$5:L$500,MATCH($F452,'11.6_Outliers-Incineration'!$F$5:$F$500,0)),""),"")</f>
        <v>UNSD_141</v>
      </c>
      <c r="AE452" s="14" t="s">
        <v>1569</v>
      </c>
      <c r="AF452" s="8" t="s">
        <v>1569</v>
      </c>
      <c r="AG452" s="14" t="s">
        <v>1569</v>
      </c>
      <c r="AI452" s="5"/>
      <c r="AJ452" s="5" t="s">
        <v>1569</v>
      </c>
      <c r="AK452" s="5">
        <f t="shared" ref="AK452:AK515" si="7">COUNT(AH452,AE452,AB452,Y452,V452,S452,P452,M452,J452)</f>
        <v>2</v>
      </c>
    </row>
    <row r="453" spans="1:37" x14ac:dyDescent="0.25">
      <c r="A453" s="5" t="s">
        <v>2107</v>
      </c>
      <c r="B453" s="5" t="s">
        <v>11</v>
      </c>
      <c r="C453" s="5" t="s">
        <v>570</v>
      </c>
      <c r="D453" s="5" t="s">
        <v>360</v>
      </c>
      <c r="E453" s="5" t="s">
        <v>2210</v>
      </c>
      <c r="F453" s="5" t="s">
        <v>2297</v>
      </c>
      <c r="G453" s="5">
        <v>2</v>
      </c>
      <c r="H453" s="5">
        <v>2</v>
      </c>
      <c r="I453" s="5" t="s">
        <v>2413</v>
      </c>
      <c r="J453" s="13" t="str">
        <f>IFERROR(IF(INDEX('11.1_Outliers-Generation'!$N$5:$N$500,MATCH($F453,'11.1_Outliers-Generation'!$F$5:$F$500,0))&lt;&gt;"N",
INDEX('11.1_Outliers-Generation'!J$5:J$500,MATCH($F453,'11.1_Outliers-Generation'!$F$5:$F$500,0)),""),"")</f>
        <v/>
      </c>
      <c r="K453" s="8" t="str">
        <f>IFERROR(IF(INDEX('11.1_Outliers-Generation'!$N$5:$N$500,MATCH($F453,'11.1_Outliers-Generation'!$F$5:$F$500,0))&lt;&gt;"N",
INDEX('11.1_Outliers-Generation'!K$5:K$500,MATCH($F453,'11.1_Outliers-Generation'!$F$5:$F$500,0)),""),"")</f>
        <v/>
      </c>
      <c r="L453" s="13" t="str">
        <f>IFERROR(IF(INDEX('11.1_Outliers-Generation'!$N$5:$N$500,MATCH($F453,'11.1_Outliers-Generation'!$F$5:$F$500,0))&lt;&gt;"N",
INDEX('11.1_Outliers-Generation'!L$5:L$500,MATCH($F453,'11.1_Outliers-Generation'!$F$5:$F$500,0)),""),"")</f>
        <v/>
      </c>
      <c r="M453" s="14">
        <f>IFERROR(IF(INDEX('11.2_Outliers-Collection_cov'!$N$5:$N$500,MATCH($F453,'11.2_Outliers-Collection_cov'!$F$5:$F$500,0))&lt;&gt;"N",
INDEX('11.2_Outliers-Collection_cov'!J$5:J$500,MATCH($F453,'11.2_Outliers-Collection_cov'!$F$5:$F$500,0)),""),"")</f>
        <v>46.939998626708999</v>
      </c>
      <c r="N453" s="8">
        <f>IFERROR(IF(INDEX('11.2_Outliers-Collection_cov'!$N$5:$N$500,MATCH($F453,'11.2_Outliers-Collection_cov'!$F$5:$F$500,0))&lt;&gt;"N",
INDEX('11.2_Outliers-Collection_cov'!K$5:K$500,MATCH($F453,'11.2_Outliers-Collection_cov'!$F$5:$F$500,0)),""),"")</f>
        <v>2015</v>
      </c>
      <c r="O453" s="13" t="str">
        <f>IFERROR(IF(INDEX('11.2_Outliers-Collection_cov'!$N$5:$N$500,MATCH($F453,'11.2_Outliers-Collection_cov'!$F$5:$F$500,0))&lt;&gt;"N",
INDEX('11.2_Outliers-Collection_cov'!L$5:L$500,MATCH($F453,'11.2_Outliers-Collection_cov'!$F$5:$F$500,0)),""),"")</f>
        <v>UNSD_143</v>
      </c>
      <c r="P453" s="14" t="str">
        <f>IFERROR(IF(INDEX('11.3_Outliers-Plastic'!$N$5:$N$500,MATCH($F453,'11.3_Outliers-Plastic'!$F$5:$F$500,0))&lt;&gt;"N",
INDEX('11.3_Outliers-Plastic'!J$5:J$500,MATCH($F453,'11.3_Outliers-Plastic'!$F$5:$F$500,0)),""),"")</f>
        <v/>
      </c>
      <c r="Q453" s="8" t="str">
        <f>IFERROR(IF(INDEX('11.3_Outliers-Plastic'!$N$5:$N$500,MATCH($F453,'11.3_Outliers-Plastic'!$F$5:$F$500,0))&lt;&gt;"N",
INDEX('11.3_Outliers-Plastic'!K$5:K$500,MATCH($F453,'11.3_Outliers-Plastic'!$F$5:$F$500,0)),""),"")</f>
        <v/>
      </c>
      <c r="R453" s="14" t="str">
        <f>IFERROR(IF(INDEX('11.3_Outliers-Plastic'!$N$5:$N$500,MATCH($F453,'11.3_Outliers-Plastic'!$F$5:$F$500,0))&lt;&gt;"N",
INDEX('11.3_Outliers-Plastic'!L$5:L$500,MATCH($F453,'11.3_Outliers-Plastic'!$F$5:$F$500,0)),""),"")</f>
        <v/>
      </c>
      <c r="S453" s="12"/>
      <c r="T453" s="5"/>
      <c r="U453" s="5" t="s">
        <v>1569</v>
      </c>
      <c r="V453" s="14">
        <f>IFERROR(IF(INDEX('11.5_Outliers-Other_recovery'!$N$5:$N$500,MATCH($F453,'11.5_Outliers-Other_recovery'!$F$5:$F$500,0))&lt;&gt;"N",
INDEX('11.5_Outliers-Other_recovery'!J$5:J$500,MATCH($F453,'11.5_Outliers-Other_recovery'!$F$5:$F$500,0)),""),"")</f>
        <v>14.275970535285973</v>
      </c>
      <c r="W453" s="8">
        <f>IFERROR(IF(INDEX('11.5_Outliers-Other_recovery'!$N$5:$N$500,MATCH($F453,'11.5_Outliers-Other_recovery'!$F$5:$F$500,0))&lt;&gt;"N",
INDEX('11.5_Outliers-Other_recovery'!K$5:K$500,MATCH($F453,'11.5_Outliers-Other_recovery'!$F$5:$F$500,0)),""),"")</f>
        <v>2015</v>
      </c>
      <c r="X453" s="14" t="str">
        <f>IFERROR(IF(INDEX('11.5_Outliers-Other_recovery'!$N$5:$N$500,MATCH($F453,'11.5_Outliers-Other_recovery'!$F$5:$F$500,0))&lt;&gt;"N",
INDEX('11.5_Outliers-Other_recovery'!L$5:L$500,MATCH($F453,'11.5_Outliers-Other_recovery'!$F$5:$F$500,0)),""),"")</f>
        <v>UNSD_143</v>
      </c>
      <c r="Y453" s="14">
        <f>IFERROR(IF(INDEX('11.4_Outliers-Formal_dry_recy'!$N$5:$N$500,MATCH($F453,'11.4_Outliers-Formal_dry_recy'!$F$5:$F$500,0))&lt;&gt;"N",
INDEX('11.4_Outliers-Formal_dry_recy'!J$5:J$500,MATCH($F453,'11.4_Outliers-Formal_dry_recy'!$F$5:$F$500,0)),""),"")</f>
        <v>0</v>
      </c>
      <c r="Z453" s="8">
        <f>IFERROR(IF(INDEX('11.4_Outliers-Formal_dry_recy'!$N$5:$N$500,MATCH($F453,'11.4_Outliers-Formal_dry_recy'!$F$5:$F$500,0))&lt;&gt;"N",
INDEX('11.4_Outliers-Formal_dry_recy'!K$5:K$500,MATCH($F453,'11.4_Outliers-Formal_dry_recy'!$F$5:$F$500,0)),""),"")</f>
        <v>2015</v>
      </c>
      <c r="AA453" s="14" t="str">
        <f>IFERROR(IF(INDEX('11.4_Outliers-Formal_dry_recy'!$N$5:$N$500,MATCH($F453,'11.4_Outliers-Formal_dry_recy'!$F$5:$F$500,0))&lt;&gt;"N",
INDEX('11.4_Outliers-Formal_dry_recy'!L$5:L$500,MATCH($F453,'11.4_Outliers-Formal_dry_recy'!$F$5:$F$500,0)),""),"")</f>
        <v>UNSD_143</v>
      </c>
      <c r="AB453" s="14">
        <f>IFERROR(IF(INDEX('11.6_Outliers-Incineration'!$N$5:$N$500,MATCH($F453,'11.6_Outliers-Incineration'!$F$5:$F$500,0))&lt;&gt;"N",
INDEX('11.6_Outliers-Incineration'!J$5:J$500,MATCH($F453,'11.6_Outliers-Incineration'!$F$5:$F$500,0)),""),"")</f>
        <v>0</v>
      </c>
      <c r="AC453" s="8">
        <f>IFERROR(IF(INDEX('11.6_Outliers-Incineration'!$N$5:$N$500,MATCH($F453,'11.6_Outliers-Incineration'!$F$5:$F$500,0))&lt;&gt;"N",
INDEX('11.6_Outliers-Incineration'!K$5:K$500,MATCH($F453,'11.6_Outliers-Incineration'!$F$5:$F$500,0)),""),"")</f>
        <v>2015</v>
      </c>
      <c r="AD453" s="14" t="str">
        <f>IFERROR(IF(INDEX('11.6_Outliers-Incineration'!$N$5:$N$500,MATCH($F453,'11.6_Outliers-Incineration'!$F$5:$F$500,0))&lt;&gt;"N",
INDEX('11.6_Outliers-Incineration'!L$5:L$500,MATCH($F453,'11.6_Outliers-Incineration'!$F$5:$F$500,0)),""),"")</f>
        <v>UNSD_143</v>
      </c>
      <c r="AE453" s="14">
        <v>1.0841753754914256</v>
      </c>
      <c r="AF453" s="8">
        <v>2015</v>
      </c>
      <c r="AG453" s="14" t="s">
        <v>2107</v>
      </c>
      <c r="AI453" s="5"/>
      <c r="AJ453" s="5" t="s">
        <v>1569</v>
      </c>
      <c r="AK453" s="5">
        <f t="shared" si="7"/>
        <v>5</v>
      </c>
    </row>
    <row r="454" spans="1:37" x14ac:dyDescent="0.25">
      <c r="A454" s="5" t="s">
        <v>2108</v>
      </c>
      <c r="B454" s="5" t="s">
        <v>11</v>
      </c>
      <c r="C454" s="5" t="s">
        <v>570</v>
      </c>
      <c r="D454" s="5" t="s">
        <v>360</v>
      </c>
      <c r="E454" s="5" t="s">
        <v>2211</v>
      </c>
      <c r="F454" s="5" t="s">
        <v>3339</v>
      </c>
      <c r="G454" s="5">
        <v>2</v>
      </c>
      <c r="H454" s="5">
        <v>3</v>
      </c>
      <c r="I454" s="5" t="s">
        <v>2414</v>
      </c>
      <c r="J454" s="13" t="str">
        <f>IFERROR(IF(INDEX('11.1_Outliers-Generation'!$N$5:$N$500,MATCH($F454,'11.1_Outliers-Generation'!$F$5:$F$500,0))&lt;&gt;"N",
INDEX('11.1_Outliers-Generation'!J$5:J$500,MATCH($F454,'11.1_Outliers-Generation'!$F$5:$F$500,0)),""),"")</f>
        <v/>
      </c>
      <c r="K454" s="8" t="str">
        <f>IFERROR(IF(INDEX('11.1_Outliers-Generation'!$N$5:$N$500,MATCH($F454,'11.1_Outliers-Generation'!$F$5:$F$500,0))&lt;&gt;"N",
INDEX('11.1_Outliers-Generation'!K$5:K$500,MATCH($F454,'11.1_Outliers-Generation'!$F$5:$F$500,0)),""),"")</f>
        <v/>
      </c>
      <c r="L454" s="13" t="str">
        <f>IFERROR(IF(INDEX('11.1_Outliers-Generation'!$N$5:$N$500,MATCH($F454,'11.1_Outliers-Generation'!$F$5:$F$500,0))&lt;&gt;"N",
INDEX('11.1_Outliers-Generation'!L$5:L$500,MATCH($F454,'11.1_Outliers-Generation'!$F$5:$F$500,0)),""),"")</f>
        <v/>
      </c>
      <c r="M454" s="14">
        <f>IFERROR(IF(INDEX('11.2_Outliers-Collection_cov'!$N$5:$N$500,MATCH($F454,'11.2_Outliers-Collection_cov'!$F$5:$F$500,0))&lt;&gt;"N",
INDEX('11.2_Outliers-Collection_cov'!J$5:J$500,MATCH($F454,'11.2_Outliers-Collection_cov'!$F$5:$F$500,0)),""),"")</f>
        <v>59.200000762939503</v>
      </c>
      <c r="N454" s="8">
        <f>IFERROR(IF(INDEX('11.2_Outliers-Collection_cov'!$N$5:$N$500,MATCH($F454,'11.2_Outliers-Collection_cov'!$F$5:$F$500,0))&lt;&gt;"N",
INDEX('11.2_Outliers-Collection_cov'!K$5:K$500,MATCH($F454,'11.2_Outliers-Collection_cov'!$F$5:$F$500,0)),""),"")</f>
        <v>2015</v>
      </c>
      <c r="O454" s="13" t="str">
        <f>IFERROR(IF(INDEX('11.2_Outliers-Collection_cov'!$N$5:$N$500,MATCH($F454,'11.2_Outliers-Collection_cov'!$F$5:$F$500,0))&lt;&gt;"N",
INDEX('11.2_Outliers-Collection_cov'!L$5:L$500,MATCH($F454,'11.2_Outliers-Collection_cov'!$F$5:$F$500,0)),""),"")</f>
        <v>UNSD_144</v>
      </c>
      <c r="P454" s="14" t="str">
        <f>IFERROR(IF(INDEX('11.3_Outliers-Plastic'!$N$5:$N$500,MATCH($F454,'11.3_Outliers-Plastic'!$F$5:$F$500,0))&lt;&gt;"N",
INDEX('11.3_Outliers-Plastic'!J$5:J$500,MATCH($F454,'11.3_Outliers-Plastic'!$F$5:$F$500,0)),""),"")</f>
        <v/>
      </c>
      <c r="Q454" s="8" t="str">
        <f>IFERROR(IF(INDEX('11.3_Outliers-Plastic'!$N$5:$N$500,MATCH($F454,'11.3_Outliers-Plastic'!$F$5:$F$500,0))&lt;&gt;"N",
INDEX('11.3_Outliers-Plastic'!K$5:K$500,MATCH($F454,'11.3_Outliers-Plastic'!$F$5:$F$500,0)),""),"")</f>
        <v/>
      </c>
      <c r="R454" s="14" t="str">
        <f>IFERROR(IF(INDEX('11.3_Outliers-Plastic'!$N$5:$N$500,MATCH($F454,'11.3_Outliers-Plastic'!$F$5:$F$500,0))&lt;&gt;"N",
INDEX('11.3_Outliers-Plastic'!L$5:L$500,MATCH($F454,'11.3_Outliers-Plastic'!$F$5:$F$500,0)),""),"")</f>
        <v/>
      </c>
      <c r="S454" s="12"/>
      <c r="T454" s="5"/>
      <c r="U454" s="5" t="s">
        <v>1569</v>
      </c>
      <c r="V454" s="14" t="str">
        <f>IFERROR(IF(INDEX('11.5_Outliers-Other_recovery'!$N$5:$N$500,MATCH($F454,'11.5_Outliers-Other_recovery'!$F$5:$F$500,0))&lt;&gt;"N",
INDEX('11.5_Outliers-Other_recovery'!J$5:J$500,MATCH($F454,'11.5_Outliers-Other_recovery'!$F$5:$F$500,0)),""),"")</f>
        <v/>
      </c>
      <c r="W454" s="8" t="str">
        <f>IFERROR(IF(INDEX('11.5_Outliers-Other_recovery'!$N$5:$N$500,MATCH($F454,'11.5_Outliers-Other_recovery'!$F$5:$F$500,0))&lt;&gt;"N",
INDEX('11.5_Outliers-Other_recovery'!K$5:K$500,MATCH($F454,'11.5_Outliers-Other_recovery'!$F$5:$F$500,0)),""),"")</f>
        <v/>
      </c>
      <c r="X454" s="14" t="str">
        <f>IFERROR(IF(INDEX('11.5_Outliers-Other_recovery'!$N$5:$N$500,MATCH($F454,'11.5_Outliers-Other_recovery'!$F$5:$F$500,0))&lt;&gt;"N",
INDEX('11.5_Outliers-Other_recovery'!L$5:L$500,MATCH($F454,'11.5_Outliers-Other_recovery'!$F$5:$F$500,0)),""),"")</f>
        <v/>
      </c>
      <c r="Y454" s="14" t="str">
        <f>IFERROR(IF(INDEX('11.4_Outliers-Formal_dry_recy'!$N$5:$N$500,MATCH($F454,'11.4_Outliers-Formal_dry_recy'!$F$5:$F$500,0))&lt;&gt;"N",
INDEX('11.4_Outliers-Formal_dry_recy'!J$5:J$500,MATCH($F454,'11.4_Outliers-Formal_dry_recy'!$F$5:$F$500,0)),""),"")</f>
        <v/>
      </c>
      <c r="Z454" s="8" t="str">
        <f>IFERROR(IF(INDEX('11.4_Outliers-Formal_dry_recy'!$N$5:$N$500,MATCH($F454,'11.4_Outliers-Formal_dry_recy'!$F$5:$F$500,0))&lt;&gt;"N",
INDEX('11.4_Outliers-Formal_dry_recy'!K$5:K$500,MATCH($F454,'11.4_Outliers-Formal_dry_recy'!$F$5:$F$500,0)),""),"")</f>
        <v/>
      </c>
      <c r="AA454" s="14" t="str">
        <f>IFERROR(IF(INDEX('11.4_Outliers-Formal_dry_recy'!$N$5:$N$500,MATCH($F454,'11.4_Outliers-Formal_dry_recy'!$F$5:$F$500,0))&lt;&gt;"N",
INDEX('11.4_Outliers-Formal_dry_recy'!L$5:L$500,MATCH($F454,'11.4_Outliers-Formal_dry_recy'!$F$5:$F$500,0)),""),"")</f>
        <v/>
      </c>
      <c r="AB454" s="14" t="str">
        <f>IFERROR(IF(INDEX('11.6_Outliers-Incineration'!$N$5:$N$500,MATCH($F454,'11.6_Outliers-Incineration'!$F$5:$F$500,0))&lt;&gt;"N",
INDEX('11.6_Outliers-Incineration'!J$5:J$500,MATCH($F454,'11.6_Outliers-Incineration'!$F$5:$F$500,0)),""),"")</f>
        <v/>
      </c>
      <c r="AC454" s="8" t="str">
        <f>IFERROR(IF(INDEX('11.6_Outliers-Incineration'!$N$5:$N$500,MATCH($F454,'11.6_Outliers-Incineration'!$F$5:$F$500,0))&lt;&gt;"N",
INDEX('11.6_Outliers-Incineration'!K$5:K$500,MATCH($F454,'11.6_Outliers-Incineration'!$F$5:$F$500,0)),""),"")</f>
        <v/>
      </c>
      <c r="AD454" s="14" t="str">
        <f>IFERROR(IF(INDEX('11.6_Outliers-Incineration'!$N$5:$N$500,MATCH($F454,'11.6_Outliers-Incineration'!$F$5:$F$500,0))&lt;&gt;"N",
INDEX('11.6_Outliers-Incineration'!L$5:L$500,MATCH($F454,'11.6_Outliers-Incineration'!$F$5:$F$500,0)),""),"")</f>
        <v/>
      </c>
      <c r="AE454" s="14" t="s">
        <v>1569</v>
      </c>
      <c r="AF454" s="8" t="s">
        <v>1569</v>
      </c>
      <c r="AG454" s="14" t="s">
        <v>1569</v>
      </c>
      <c r="AI454" s="5"/>
      <c r="AJ454" s="5" t="s">
        <v>1569</v>
      </c>
      <c r="AK454" s="5">
        <f t="shared" si="7"/>
        <v>1</v>
      </c>
    </row>
    <row r="455" spans="1:37" x14ac:dyDescent="0.25">
      <c r="A455" s="5" t="s">
        <v>2979</v>
      </c>
      <c r="B455" s="5" t="s">
        <v>11</v>
      </c>
      <c r="C455" s="5" t="s">
        <v>570</v>
      </c>
      <c r="D455" s="5" t="s">
        <v>360</v>
      </c>
      <c r="E455" s="5" t="s">
        <v>2985</v>
      </c>
      <c r="F455" s="5" t="s">
        <v>2992</v>
      </c>
      <c r="G455" s="5">
        <v>2</v>
      </c>
      <c r="H455" s="5">
        <v>3</v>
      </c>
      <c r="I455" s="5" t="s">
        <v>2993</v>
      </c>
      <c r="J455" s="13" t="str">
        <f>IFERROR(IF(INDEX('11.1_Outliers-Generation'!$N$5:$N$500,MATCH($F455,'11.1_Outliers-Generation'!$F$5:$F$500,0))&lt;&gt;"N",
INDEX('11.1_Outliers-Generation'!J$5:J$500,MATCH($F455,'11.1_Outliers-Generation'!$F$5:$F$500,0)),""),"")</f>
        <v/>
      </c>
      <c r="K455" s="8" t="str">
        <f>IFERROR(IF(INDEX('11.1_Outliers-Generation'!$N$5:$N$500,MATCH($F455,'11.1_Outliers-Generation'!$F$5:$F$500,0))&lt;&gt;"N",
INDEX('11.1_Outliers-Generation'!K$5:K$500,MATCH($F455,'11.1_Outliers-Generation'!$F$5:$F$500,0)),""),"")</f>
        <v/>
      </c>
      <c r="L455" s="13" t="str">
        <f>IFERROR(IF(INDEX('11.1_Outliers-Generation'!$N$5:$N$500,MATCH($F455,'11.1_Outliers-Generation'!$F$5:$F$500,0))&lt;&gt;"N",
INDEX('11.1_Outliers-Generation'!L$5:L$500,MATCH($F455,'11.1_Outliers-Generation'!$F$5:$F$500,0)),""),"")</f>
        <v/>
      </c>
      <c r="M455" s="14" t="str">
        <f>IFERROR(IF(INDEX('11.2_Outliers-Collection_cov'!$N$5:$N$500,MATCH($F455,'11.2_Outliers-Collection_cov'!$F$5:$F$500,0))&lt;&gt;"N",
INDEX('11.2_Outliers-Collection_cov'!J$5:J$500,MATCH($F455,'11.2_Outliers-Collection_cov'!$F$5:$F$500,0)),""),"")</f>
        <v/>
      </c>
      <c r="N455" s="8" t="str">
        <f>IFERROR(IF(INDEX('11.2_Outliers-Collection_cov'!$N$5:$N$500,MATCH($F455,'11.2_Outliers-Collection_cov'!$F$5:$F$500,0))&lt;&gt;"N",
INDEX('11.2_Outliers-Collection_cov'!K$5:K$500,MATCH($F455,'11.2_Outliers-Collection_cov'!$F$5:$F$500,0)),""),"")</f>
        <v/>
      </c>
      <c r="O455" s="13" t="str">
        <f>IFERROR(IF(INDEX('11.2_Outliers-Collection_cov'!$N$5:$N$500,MATCH($F455,'11.2_Outliers-Collection_cov'!$F$5:$F$500,0))&lt;&gt;"N",
INDEX('11.2_Outliers-Collection_cov'!L$5:L$500,MATCH($F455,'11.2_Outliers-Collection_cov'!$F$5:$F$500,0)),""),"")</f>
        <v/>
      </c>
      <c r="P455" s="14" t="str">
        <f>IFERROR(IF(INDEX('11.3_Outliers-Plastic'!$N$5:$N$500,MATCH($F455,'11.3_Outliers-Plastic'!$F$5:$F$500,0))&lt;&gt;"N",
INDEX('11.3_Outliers-Plastic'!J$5:J$500,MATCH($F455,'11.3_Outliers-Plastic'!$F$5:$F$500,0)),""),"")</f>
        <v/>
      </c>
      <c r="Q455" s="8" t="str">
        <f>IFERROR(IF(INDEX('11.3_Outliers-Plastic'!$N$5:$N$500,MATCH($F455,'11.3_Outliers-Plastic'!$F$5:$F$500,0))&lt;&gt;"N",
INDEX('11.3_Outliers-Plastic'!K$5:K$500,MATCH($F455,'11.3_Outliers-Plastic'!$F$5:$F$500,0)),""),"")</f>
        <v/>
      </c>
      <c r="R455" s="14" t="str">
        <f>IFERROR(IF(INDEX('11.3_Outliers-Plastic'!$N$5:$N$500,MATCH($F455,'11.3_Outliers-Plastic'!$F$5:$F$500,0))&lt;&gt;"N",
INDEX('11.3_Outliers-Plastic'!L$5:L$500,MATCH($F455,'11.3_Outliers-Plastic'!$F$5:$F$500,0)),""),"")</f>
        <v/>
      </c>
      <c r="S455" s="12"/>
      <c r="T455" s="5"/>
      <c r="U455" s="5" t="s">
        <v>1569</v>
      </c>
      <c r="V455" s="14">
        <f>IFERROR(IF(INDEX('11.5_Outliers-Other_recovery'!$N$5:$N$500,MATCH($F455,'11.5_Outliers-Other_recovery'!$F$5:$F$500,0))&lt;&gt;"N",
INDEX('11.5_Outliers-Other_recovery'!J$5:J$500,MATCH($F455,'11.5_Outliers-Other_recovery'!$F$5:$F$500,0)),""),"")</f>
        <v>0</v>
      </c>
      <c r="W455" s="8">
        <f>IFERROR(IF(INDEX('11.5_Outliers-Other_recovery'!$N$5:$N$500,MATCH($F455,'11.5_Outliers-Other_recovery'!$F$5:$F$500,0))&lt;&gt;"N",
INDEX('11.5_Outliers-Other_recovery'!K$5:K$500,MATCH($F455,'11.5_Outliers-Other_recovery'!$F$5:$F$500,0)),""),"")</f>
        <v>2011</v>
      </c>
      <c r="X455" s="14" t="str">
        <f>IFERROR(IF(INDEX('11.5_Outliers-Other_recovery'!$N$5:$N$500,MATCH($F455,'11.5_Outliers-Other_recovery'!$F$5:$F$500,0))&lt;&gt;"N",
INDEX('11.5_Outliers-Other_recovery'!L$5:L$500,MATCH($F455,'11.5_Outliers-Other_recovery'!$F$5:$F$500,0)),""),"")</f>
        <v>UNSD_146</v>
      </c>
      <c r="Y455" s="14">
        <f>IFERROR(IF(INDEX('11.4_Outliers-Formal_dry_recy'!$N$5:$N$500,MATCH($F455,'11.4_Outliers-Formal_dry_recy'!$F$5:$F$500,0))&lt;&gt;"N",
INDEX('11.4_Outliers-Formal_dry_recy'!J$5:J$500,MATCH($F455,'11.4_Outliers-Formal_dry_recy'!$F$5:$F$500,0)),""),"")</f>
        <v>0</v>
      </c>
      <c r="Z455" s="8">
        <f>IFERROR(IF(INDEX('11.4_Outliers-Formal_dry_recy'!$N$5:$N$500,MATCH($F455,'11.4_Outliers-Formal_dry_recy'!$F$5:$F$500,0))&lt;&gt;"N",
INDEX('11.4_Outliers-Formal_dry_recy'!K$5:K$500,MATCH($F455,'11.4_Outliers-Formal_dry_recy'!$F$5:$F$500,0)),""),"")</f>
        <v>2011</v>
      </c>
      <c r="AA455" s="14" t="str">
        <f>IFERROR(IF(INDEX('11.4_Outliers-Formal_dry_recy'!$N$5:$N$500,MATCH($F455,'11.4_Outliers-Formal_dry_recy'!$F$5:$F$500,0))&lt;&gt;"N",
INDEX('11.4_Outliers-Formal_dry_recy'!L$5:L$500,MATCH($F455,'11.4_Outliers-Formal_dry_recy'!$F$5:$F$500,0)),""),"")</f>
        <v>UNSD_146</v>
      </c>
      <c r="AB455" s="14">
        <f>IFERROR(IF(INDEX('11.6_Outliers-Incineration'!$N$5:$N$500,MATCH($F455,'11.6_Outliers-Incineration'!$F$5:$F$500,0))&lt;&gt;"N",
INDEX('11.6_Outliers-Incineration'!J$5:J$500,MATCH($F455,'11.6_Outliers-Incineration'!$F$5:$F$500,0)),""),"")</f>
        <v>0</v>
      </c>
      <c r="AC455" s="8">
        <f>IFERROR(IF(INDEX('11.6_Outliers-Incineration'!$N$5:$N$500,MATCH($F455,'11.6_Outliers-Incineration'!$F$5:$F$500,0))&lt;&gt;"N",
INDEX('11.6_Outliers-Incineration'!K$5:K$500,MATCH($F455,'11.6_Outliers-Incineration'!$F$5:$F$500,0)),""),"")</f>
        <v>2011</v>
      </c>
      <c r="AD455" s="14" t="str">
        <f>IFERROR(IF(INDEX('11.6_Outliers-Incineration'!$N$5:$N$500,MATCH($F455,'11.6_Outliers-Incineration'!$F$5:$F$500,0))&lt;&gt;"N",
INDEX('11.6_Outliers-Incineration'!L$5:L$500,MATCH($F455,'11.6_Outliers-Incineration'!$F$5:$F$500,0)),""),"")</f>
        <v>UNSD_146</v>
      </c>
      <c r="AE455" s="14">
        <v>0</v>
      </c>
      <c r="AF455" s="8">
        <v>2011</v>
      </c>
      <c r="AG455" s="14" t="s">
        <v>2979</v>
      </c>
      <c r="AI455" s="5"/>
      <c r="AJ455" s="5" t="s">
        <v>1569</v>
      </c>
      <c r="AK455" s="5">
        <f t="shared" si="7"/>
        <v>4</v>
      </c>
    </row>
    <row r="456" spans="1:37" x14ac:dyDescent="0.25">
      <c r="A456" s="5" t="s">
        <v>2110</v>
      </c>
      <c r="B456" s="5" t="s">
        <v>1536</v>
      </c>
      <c r="C456" s="5" t="s">
        <v>590</v>
      </c>
      <c r="D456" s="5" t="s">
        <v>620</v>
      </c>
      <c r="E456" s="5" t="s">
        <v>2212</v>
      </c>
      <c r="F456" s="5" t="s">
        <v>2298</v>
      </c>
      <c r="G456" s="5">
        <v>1</v>
      </c>
      <c r="H456" s="5">
        <v>2</v>
      </c>
      <c r="I456" s="5" t="s">
        <v>2416</v>
      </c>
      <c r="J456" s="13">
        <f>IFERROR(IF(INDEX('11.1_Outliers-Generation'!$N$5:$N$500,MATCH($F456,'11.1_Outliers-Generation'!$F$5:$F$500,0))&lt;&gt;"N",
INDEX('11.1_Outliers-Generation'!J$5:J$500,MATCH($F456,'11.1_Outliers-Generation'!$F$5:$F$500,0)),""),"")</f>
        <v>0.83326110723371005</v>
      </c>
      <c r="K456" s="8">
        <f>IFERROR(IF(INDEX('11.1_Outliers-Generation'!$N$5:$N$500,MATCH($F456,'11.1_Outliers-Generation'!$F$5:$F$500,0))&lt;&gt;"N",
INDEX('11.1_Outliers-Generation'!K$5:K$500,MATCH($F456,'11.1_Outliers-Generation'!$F$5:$F$500,0)),""),"")</f>
        <v>2012</v>
      </c>
      <c r="L456" s="13" t="str">
        <f>IFERROR(IF(INDEX('11.1_Outliers-Generation'!$N$5:$N$500,MATCH($F456,'11.1_Outliers-Generation'!$F$5:$F$500,0))&lt;&gt;"N",
INDEX('11.1_Outliers-Generation'!L$5:L$500,MATCH($F456,'11.1_Outliers-Generation'!$F$5:$F$500,0)),""),"")</f>
        <v>UNSD_150</v>
      </c>
      <c r="M456" s="14">
        <f>IFERROR(IF(INDEX('11.2_Outliers-Collection_cov'!$N$5:$N$500,MATCH($F456,'11.2_Outliers-Collection_cov'!$F$5:$F$500,0))&lt;&gt;"N",
INDEX('11.2_Outliers-Collection_cov'!J$5:J$500,MATCH($F456,'11.2_Outliers-Collection_cov'!$F$5:$F$500,0)),""),"")</f>
        <v>91</v>
      </c>
      <c r="N456" s="8">
        <f>IFERROR(IF(INDEX('11.2_Outliers-Collection_cov'!$N$5:$N$500,MATCH($F456,'11.2_Outliers-Collection_cov'!$F$5:$F$500,0))&lt;&gt;"N",
INDEX('11.2_Outliers-Collection_cov'!K$5:K$500,MATCH($F456,'11.2_Outliers-Collection_cov'!$F$5:$F$500,0)),""),"")</f>
        <v>2013</v>
      </c>
      <c r="O456" s="13" t="str">
        <f>IFERROR(IF(INDEX('11.2_Outliers-Collection_cov'!$N$5:$N$500,MATCH($F456,'11.2_Outliers-Collection_cov'!$F$5:$F$500,0))&lt;&gt;"N",
INDEX('11.2_Outliers-Collection_cov'!L$5:L$500,MATCH($F456,'11.2_Outliers-Collection_cov'!$F$5:$F$500,0)),""),"")</f>
        <v>UNSD_150</v>
      </c>
      <c r="P456" s="14" t="str">
        <f>IFERROR(IF(INDEX('11.3_Outliers-Plastic'!$N$5:$N$500,MATCH($F456,'11.3_Outliers-Plastic'!$F$5:$F$500,0))&lt;&gt;"N",
INDEX('11.3_Outliers-Plastic'!J$5:J$500,MATCH($F456,'11.3_Outliers-Plastic'!$F$5:$F$500,0)),""),"")</f>
        <v/>
      </c>
      <c r="Q456" s="8" t="str">
        <f>IFERROR(IF(INDEX('11.3_Outliers-Plastic'!$N$5:$N$500,MATCH($F456,'11.3_Outliers-Plastic'!$F$5:$F$500,0))&lt;&gt;"N",
INDEX('11.3_Outliers-Plastic'!K$5:K$500,MATCH($F456,'11.3_Outliers-Plastic'!$F$5:$F$500,0)),""),"")</f>
        <v/>
      </c>
      <c r="R456" s="14" t="str">
        <f>IFERROR(IF(INDEX('11.3_Outliers-Plastic'!$N$5:$N$500,MATCH($F456,'11.3_Outliers-Plastic'!$F$5:$F$500,0))&lt;&gt;"N",
INDEX('11.3_Outliers-Plastic'!L$5:L$500,MATCH($F456,'11.3_Outliers-Plastic'!$F$5:$F$500,0)),""),"")</f>
        <v/>
      </c>
      <c r="S456" s="12"/>
      <c r="T456" s="5"/>
      <c r="U456" s="5" t="s">
        <v>1569</v>
      </c>
      <c r="V456" s="14">
        <f>IFERROR(IF(INDEX('11.5_Outliers-Other_recovery'!$N$5:$N$500,MATCH($F456,'11.5_Outliers-Other_recovery'!$F$5:$F$500,0))&lt;&gt;"N",
INDEX('11.5_Outliers-Other_recovery'!J$5:J$500,MATCH($F456,'11.5_Outliers-Other_recovery'!$F$5:$F$500,0)),""),"")</f>
        <v>0</v>
      </c>
      <c r="W456" s="8">
        <f>IFERROR(IF(INDEX('11.5_Outliers-Other_recovery'!$N$5:$N$500,MATCH($F456,'11.5_Outliers-Other_recovery'!$F$5:$F$500,0))&lt;&gt;"N",
INDEX('11.5_Outliers-Other_recovery'!K$5:K$500,MATCH($F456,'11.5_Outliers-Other_recovery'!$F$5:$F$500,0)),""),"")</f>
        <v>2013</v>
      </c>
      <c r="X456" s="14" t="str">
        <f>IFERROR(IF(INDEX('11.5_Outliers-Other_recovery'!$N$5:$N$500,MATCH($F456,'11.5_Outliers-Other_recovery'!$F$5:$F$500,0))&lt;&gt;"N",
INDEX('11.5_Outliers-Other_recovery'!L$5:L$500,MATCH($F456,'11.5_Outliers-Other_recovery'!$F$5:$F$500,0)),""),"")</f>
        <v>UNSD_150</v>
      </c>
      <c r="Y456" s="14">
        <f>IFERROR(IF(INDEX('11.4_Outliers-Formal_dry_recy'!$N$5:$N$500,MATCH($F456,'11.4_Outliers-Formal_dry_recy'!$F$5:$F$500,0))&lt;&gt;"N",
INDEX('11.4_Outliers-Formal_dry_recy'!J$5:J$500,MATCH($F456,'11.4_Outliers-Formal_dry_recy'!$F$5:$F$500,0)),""),"")</f>
        <v>0</v>
      </c>
      <c r="Z456" s="8">
        <f>IFERROR(IF(INDEX('11.4_Outliers-Formal_dry_recy'!$N$5:$N$500,MATCH($F456,'11.4_Outliers-Formal_dry_recy'!$F$5:$F$500,0))&lt;&gt;"N",
INDEX('11.4_Outliers-Formal_dry_recy'!K$5:K$500,MATCH($F456,'11.4_Outliers-Formal_dry_recy'!$F$5:$F$500,0)),""),"")</f>
        <v>2013</v>
      </c>
      <c r="AA456" s="14" t="str">
        <f>IFERROR(IF(INDEX('11.4_Outliers-Formal_dry_recy'!$N$5:$N$500,MATCH($F456,'11.4_Outliers-Formal_dry_recy'!$F$5:$F$500,0))&lt;&gt;"N",
INDEX('11.4_Outliers-Formal_dry_recy'!L$5:L$500,MATCH($F456,'11.4_Outliers-Formal_dry_recy'!$F$5:$F$500,0)),""),"")</f>
        <v>UNSD_150</v>
      </c>
      <c r="AB456" s="14">
        <f>IFERROR(IF(INDEX('11.6_Outliers-Incineration'!$N$5:$N$500,MATCH($F456,'11.6_Outliers-Incineration'!$F$5:$F$500,0))&lt;&gt;"N",
INDEX('11.6_Outliers-Incineration'!J$5:J$500,MATCH($F456,'11.6_Outliers-Incineration'!$F$5:$F$500,0)),""),"")</f>
        <v>0</v>
      </c>
      <c r="AC456" s="8">
        <f>IFERROR(IF(INDEX('11.6_Outliers-Incineration'!$N$5:$N$500,MATCH($F456,'11.6_Outliers-Incineration'!$F$5:$F$500,0))&lt;&gt;"N",
INDEX('11.6_Outliers-Incineration'!K$5:K$500,MATCH($F456,'11.6_Outliers-Incineration'!$F$5:$F$500,0)),""),"")</f>
        <v>2013</v>
      </c>
      <c r="AD456" s="14" t="str">
        <f>IFERROR(IF(INDEX('11.6_Outliers-Incineration'!$N$5:$N$500,MATCH($F456,'11.6_Outliers-Incineration'!$F$5:$F$500,0))&lt;&gt;"N",
INDEX('11.6_Outliers-Incineration'!L$5:L$500,MATCH($F456,'11.6_Outliers-Incineration'!$F$5:$F$500,0)),""),"")</f>
        <v>UNSD_150</v>
      </c>
      <c r="AE456" s="14" t="s">
        <v>1569</v>
      </c>
      <c r="AF456" s="8" t="s">
        <v>1569</v>
      </c>
      <c r="AG456" s="14" t="s">
        <v>1569</v>
      </c>
      <c r="AI456" s="5"/>
      <c r="AJ456" s="5" t="s">
        <v>1569</v>
      </c>
      <c r="AK456" s="5">
        <f t="shared" si="7"/>
        <v>5</v>
      </c>
    </row>
    <row r="457" spans="1:37" x14ac:dyDescent="0.25">
      <c r="A457" s="5" t="s">
        <v>2111</v>
      </c>
      <c r="B457" s="5" t="s">
        <v>1536</v>
      </c>
      <c r="C457" s="5" t="s">
        <v>590</v>
      </c>
      <c r="D457" s="5" t="s">
        <v>620</v>
      </c>
      <c r="E457" s="5" t="s">
        <v>2213</v>
      </c>
      <c r="F457" s="5" t="s">
        <v>2299</v>
      </c>
      <c r="G457" s="5">
        <v>1</v>
      </c>
      <c r="H457" s="5">
        <v>1</v>
      </c>
      <c r="I457" s="5" t="s">
        <v>2417</v>
      </c>
      <c r="J457" s="13">
        <f>IFERROR(IF(INDEX('11.1_Outliers-Generation'!$N$5:$N$500,MATCH($F457,'11.1_Outliers-Generation'!$F$5:$F$500,0))&lt;&gt;"N",
INDEX('11.1_Outliers-Generation'!J$5:J$500,MATCH($F457,'11.1_Outliers-Generation'!$F$5:$F$500,0)),""),"")</f>
        <v>0.65263176524724786</v>
      </c>
      <c r="K457" s="8">
        <f>IFERROR(IF(INDEX('11.1_Outliers-Generation'!$N$5:$N$500,MATCH($F457,'11.1_Outliers-Generation'!$F$5:$F$500,0))&lt;&gt;"N",
INDEX('11.1_Outliers-Generation'!K$5:K$500,MATCH($F457,'11.1_Outliers-Generation'!$F$5:$F$500,0)),""),"")</f>
        <v>2013</v>
      </c>
      <c r="L457" s="13" t="str">
        <f>IFERROR(IF(INDEX('11.1_Outliers-Generation'!$N$5:$N$500,MATCH($F457,'11.1_Outliers-Generation'!$F$5:$F$500,0))&lt;&gt;"N",
INDEX('11.1_Outliers-Generation'!L$5:L$500,MATCH($F457,'11.1_Outliers-Generation'!$F$5:$F$500,0)),""),"")</f>
        <v>UNSD_151</v>
      </c>
      <c r="M457" s="14">
        <f>IFERROR(IF(INDEX('11.2_Outliers-Collection_cov'!$N$5:$N$500,MATCH($F457,'11.2_Outliers-Collection_cov'!$F$5:$F$500,0))&lt;&gt;"N",
INDEX('11.2_Outliers-Collection_cov'!J$5:J$500,MATCH($F457,'11.2_Outliers-Collection_cov'!$F$5:$F$500,0)),""),"")</f>
        <v>96</v>
      </c>
      <c r="N457" s="8">
        <f>IFERROR(IF(INDEX('11.2_Outliers-Collection_cov'!$N$5:$N$500,MATCH($F457,'11.2_Outliers-Collection_cov'!$F$5:$F$500,0))&lt;&gt;"N",
INDEX('11.2_Outliers-Collection_cov'!K$5:K$500,MATCH($F457,'11.2_Outliers-Collection_cov'!$F$5:$F$500,0)),""),"")</f>
        <v>2013</v>
      </c>
      <c r="O457" s="13" t="str">
        <f>IFERROR(IF(INDEX('11.2_Outliers-Collection_cov'!$N$5:$N$500,MATCH($F457,'11.2_Outliers-Collection_cov'!$F$5:$F$500,0))&lt;&gt;"N",
INDEX('11.2_Outliers-Collection_cov'!L$5:L$500,MATCH($F457,'11.2_Outliers-Collection_cov'!$F$5:$F$500,0)),""),"")</f>
        <v>UNSD_151</v>
      </c>
      <c r="P457" s="14" t="str">
        <f>IFERROR(IF(INDEX('11.3_Outliers-Plastic'!$N$5:$N$500,MATCH($F457,'11.3_Outliers-Plastic'!$F$5:$F$500,0))&lt;&gt;"N",
INDEX('11.3_Outliers-Plastic'!J$5:J$500,MATCH($F457,'11.3_Outliers-Plastic'!$F$5:$F$500,0)),""),"")</f>
        <v/>
      </c>
      <c r="Q457" s="8" t="str">
        <f>IFERROR(IF(INDEX('11.3_Outliers-Plastic'!$N$5:$N$500,MATCH($F457,'11.3_Outliers-Plastic'!$F$5:$F$500,0))&lt;&gt;"N",
INDEX('11.3_Outliers-Plastic'!K$5:K$500,MATCH($F457,'11.3_Outliers-Plastic'!$F$5:$F$500,0)),""),"")</f>
        <v/>
      </c>
      <c r="R457" s="14" t="str">
        <f>IFERROR(IF(INDEX('11.3_Outliers-Plastic'!$N$5:$N$500,MATCH($F457,'11.3_Outliers-Plastic'!$F$5:$F$500,0))&lt;&gt;"N",
INDEX('11.3_Outliers-Plastic'!L$5:L$500,MATCH($F457,'11.3_Outliers-Plastic'!$F$5:$F$500,0)),""),"")</f>
        <v/>
      </c>
      <c r="S457" s="12"/>
      <c r="T457" s="5"/>
      <c r="U457" s="5" t="s">
        <v>1569</v>
      </c>
      <c r="V457" s="14">
        <f>IFERROR(IF(INDEX('11.5_Outliers-Other_recovery'!$N$5:$N$500,MATCH($F457,'11.5_Outliers-Other_recovery'!$F$5:$F$500,0))&lt;&gt;"N",
INDEX('11.5_Outliers-Other_recovery'!J$5:J$500,MATCH($F457,'11.5_Outliers-Other_recovery'!$F$5:$F$500,0)),""),"")</f>
        <v>0</v>
      </c>
      <c r="W457" s="8">
        <f>IFERROR(IF(INDEX('11.5_Outliers-Other_recovery'!$N$5:$N$500,MATCH($F457,'11.5_Outliers-Other_recovery'!$F$5:$F$500,0))&lt;&gt;"N",
INDEX('11.5_Outliers-Other_recovery'!K$5:K$500,MATCH($F457,'11.5_Outliers-Other_recovery'!$F$5:$F$500,0)),""),"")</f>
        <v>2013</v>
      </c>
      <c r="X457" s="14" t="str">
        <f>IFERROR(IF(INDEX('11.5_Outliers-Other_recovery'!$N$5:$N$500,MATCH($F457,'11.5_Outliers-Other_recovery'!$F$5:$F$500,0))&lt;&gt;"N",
INDEX('11.5_Outliers-Other_recovery'!L$5:L$500,MATCH($F457,'11.5_Outliers-Other_recovery'!$F$5:$F$500,0)),""),"")</f>
        <v>UNSD_151</v>
      </c>
      <c r="Y457" s="14">
        <f>IFERROR(IF(INDEX('11.4_Outliers-Formal_dry_recy'!$N$5:$N$500,MATCH($F457,'11.4_Outliers-Formal_dry_recy'!$F$5:$F$500,0))&lt;&gt;"N",
INDEX('11.4_Outliers-Formal_dry_recy'!J$5:J$500,MATCH($F457,'11.4_Outliers-Formal_dry_recy'!$F$5:$F$500,0)),""),"")</f>
        <v>0</v>
      </c>
      <c r="Z457" s="8">
        <f>IFERROR(IF(INDEX('11.4_Outliers-Formal_dry_recy'!$N$5:$N$500,MATCH($F457,'11.4_Outliers-Formal_dry_recy'!$F$5:$F$500,0))&lt;&gt;"N",
INDEX('11.4_Outliers-Formal_dry_recy'!K$5:K$500,MATCH($F457,'11.4_Outliers-Formal_dry_recy'!$F$5:$F$500,0)),""),"")</f>
        <v>2013</v>
      </c>
      <c r="AA457" s="14" t="str">
        <f>IFERROR(IF(INDEX('11.4_Outliers-Formal_dry_recy'!$N$5:$N$500,MATCH($F457,'11.4_Outliers-Formal_dry_recy'!$F$5:$F$500,0))&lt;&gt;"N",
INDEX('11.4_Outliers-Formal_dry_recy'!L$5:L$500,MATCH($F457,'11.4_Outliers-Formal_dry_recy'!$F$5:$F$500,0)),""),"")</f>
        <v>UNSD_151</v>
      </c>
      <c r="AB457" s="14">
        <f>IFERROR(IF(INDEX('11.6_Outliers-Incineration'!$N$5:$N$500,MATCH($F457,'11.6_Outliers-Incineration'!$F$5:$F$500,0))&lt;&gt;"N",
INDEX('11.6_Outliers-Incineration'!J$5:J$500,MATCH($F457,'11.6_Outliers-Incineration'!$F$5:$F$500,0)),""),"")</f>
        <v>0</v>
      </c>
      <c r="AC457" s="8">
        <f>IFERROR(IF(INDEX('11.6_Outliers-Incineration'!$N$5:$N$500,MATCH($F457,'11.6_Outliers-Incineration'!$F$5:$F$500,0))&lt;&gt;"N",
INDEX('11.6_Outliers-Incineration'!K$5:K$500,MATCH($F457,'11.6_Outliers-Incineration'!$F$5:$F$500,0)),""),"")</f>
        <v>2013</v>
      </c>
      <c r="AD457" s="14" t="str">
        <f>IFERROR(IF(INDEX('11.6_Outliers-Incineration'!$N$5:$N$500,MATCH($F457,'11.6_Outliers-Incineration'!$F$5:$F$500,0))&lt;&gt;"N",
INDEX('11.6_Outliers-Incineration'!L$5:L$500,MATCH($F457,'11.6_Outliers-Incineration'!$F$5:$F$500,0)),""),"")</f>
        <v>UNSD_151</v>
      </c>
      <c r="AE457" s="14" t="s">
        <v>1569</v>
      </c>
      <c r="AF457" s="8" t="s">
        <v>1569</v>
      </c>
      <c r="AG457" s="14" t="s">
        <v>1569</v>
      </c>
      <c r="AI457" s="5"/>
      <c r="AJ457" s="5" t="s">
        <v>1569</v>
      </c>
      <c r="AK457" s="5">
        <f t="shared" si="7"/>
        <v>5</v>
      </c>
    </row>
    <row r="458" spans="1:37" x14ac:dyDescent="0.25">
      <c r="A458" s="5" t="s">
        <v>2112</v>
      </c>
      <c r="B458" s="5" t="s">
        <v>1536</v>
      </c>
      <c r="C458" s="5" t="s">
        <v>590</v>
      </c>
      <c r="D458" s="5" t="s">
        <v>620</v>
      </c>
      <c r="E458" s="5" t="s">
        <v>2214</v>
      </c>
      <c r="F458" s="5" t="s">
        <v>2300</v>
      </c>
      <c r="G458" s="5">
        <v>1</v>
      </c>
      <c r="H458" s="5">
        <v>2</v>
      </c>
      <c r="I458" s="5" t="s">
        <v>2418</v>
      </c>
      <c r="J458" s="13">
        <f>IFERROR(IF(INDEX('11.1_Outliers-Generation'!$N$5:$N$500,MATCH($F458,'11.1_Outliers-Generation'!$F$5:$F$500,0))&lt;&gt;"N",
INDEX('11.1_Outliers-Generation'!J$5:J$500,MATCH($F458,'11.1_Outliers-Generation'!$F$5:$F$500,0)),""),"")</f>
        <v>0.6412932113990818</v>
      </c>
      <c r="K458" s="8">
        <f>IFERROR(IF(INDEX('11.1_Outliers-Generation'!$N$5:$N$500,MATCH($F458,'11.1_Outliers-Generation'!$F$5:$F$500,0))&lt;&gt;"N",
INDEX('11.1_Outliers-Generation'!K$5:K$500,MATCH($F458,'11.1_Outliers-Generation'!$F$5:$F$500,0)),""),"")</f>
        <v>2013</v>
      </c>
      <c r="L458" s="13" t="str">
        <f>IFERROR(IF(INDEX('11.1_Outliers-Generation'!$N$5:$N$500,MATCH($F458,'11.1_Outliers-Generation'!$F$5:$F$500,0))&lt;&gt;"N",
INDEX('11.1_Outliers-Generation'!L$5:L$500,MATCH($F458,'11.1_Outliers-Generation'!$F$5:$F$500,0)),""),"")</f>
        <v>UNSD_152</v>
      </c>
      <c r="M458" s="14">
        <f>IFERROR(IF(INDEX('11.2_Outliers-Collection_cov'!$N$5:$N$500,MATCH($F458,'11.2_Outliers-Collection_cov'!$F$5:$F$500,0))&lt;&gt;"N",
INDEX('11.2_Outliers-Collection_cov'!J$5:J$500,MATCH($F458,'11.2_Outliers-Collection_cov'!$F$5:$F$500,0)),""),"")</f>
        <v>95</v>
      </c>
      <c r="N458" s="8">
        <f>IFERROR(IF(INDEX('11.2_Outliers-Collection_cov'!$N$5:$N$500,MATCH($F458,'11.2_Outliers-Collection_cov'!$F$5:$F$500,0))&lt;&gt;"N",
INDEX('11.2_Outliers-Collection_cov'!K$5:K$500,MATCH($F458,'11.2_Outliers-Collection_cov'!$F$5:$F$500,0)),""),"")</f>
        <v>2013</v>
      </c>
      <c r="O458" s="13" t="str">
        <f>IFERROR(IF(INDEX('11.2_Outliers-Collection_cov'!$N$5:$N$500,MATCH($F458,'11.2_Outliers-Collection_cov'!$F$5:$F$500,0))&lt;&gt;"N",
INDEX('11.2_Outliers-Collection_cov'!L$5:L$500,MATCH($F458,'11.2_Outliers-Collection_cov'!$F$5:$F$500,0)),""),"")</f>
        <v>UNSD_152</v>
      </c>
      <c r="P458" s="14" t="str">
        <f>IFERROR(IF(INDEX('11.3_Outliers-Plastic'!$N$5:$N$500,MATCH($F458,'11.3_Outliers-Plastic'!$F$5:$F$500,0))&lt;&gt;"N",
INDEX('11.3_Outliers-Plastic'!J$5:J$500,MATCH($F458,'11.3_Outliers-Plastic'!$F$5:$F$500,0)),""),"")</f>
        <v/>
      </c>
      <c r="Q458" s="8" t="str">
        <f>IFERROR(IF(INDEX('11.3_Outliers-Plastic'!$N$5:$N$500,MATCH($F458,'11.3_Outliers-Plastic'!$F$5:$F$500,0))&lt;&gt;"N",
INDEX('11.3_Outliers-Plastic'!K$5:K$500,MATCH($F458,'11.3_Outliers-Plastic'!$F$5:$F$500,0)),""),"")</f>
        <v/>
      </c>
      <c r="R458" s="14" t="str">
        <f>IFERROR(IF(INDEX('11.3_Outliers-Plastic'!$N$5:$N$500,MATCH($F458,'11.3_Outliers-Plastic'!$F$5:$F$500,0))&lt;&gt;"N",
INDEX('11.3_Outliers-Plastic'!L$5:L$500,MATCH($F458,'11.3_Outliers-Plastic'!$F$5:$F$500,0)),""),"")</f>
        <v/>
      </c>
      <c r="S458" s="12"/>
      <c r="T458" s="5"/>
      <c r="U458" s="5" t="s">
        <v>1569</v>
      </c>
      <c r="V458" s="14">
        <f>IFERROR(IF(INDEX('11.5_Outliers-Other_recovery'!$N$5:$N$500,MATCH($F458,'11.5_Outliers-Other_recovery'!$F$5:$F$500,0))&lt;&gt;"N",
INDEX('11.5_Outliers-Other_recovery'!J$5:J$500,MATCH($F458,'11.5_Outliers-Other_recovery'!$F$5:$F$500,0)),""),"")</f>
        <v>0</v>
      </c>
      <c r="W458" s="8">
        <f>IFERROR(IF(INDEX('11.5_Outliers-Other_recovery'!$N$5:$N$500,MATCH($F458,'11.5_Outliers-Other_recovery'!$F$5:$F$500,0))&lt;&gt;"N",
INDEX('11.5_Outliers-Other_recovery'!K$5:K$500,MATCH($F458,'11.5_Outliers-Other_recovery'!$F$5:$F$500,0)),""),"")</f>
        <v>2013</v>
      </c>
      <c r="X458" s="14" t="str">
        <f>IFERROR(IF(INDEX('11.5_Outliers-Other_recovery'!$N$5:$N$500,MATCH($F458,'11.5_Outliers-Other_recovery'!$F$5:$F$500,0))&lt;&gt;"N",
INDEX('11.5_Outliers-Other_recovery'!L$5:L$500,MATCH($F458,'11.5_Outliers-Other_recovery'!$F$5:$F$500,0)),""),"")</f>
        <v>UNSD_152</v>
      </c>
      <c r="Y458" s="14">
        <f>IFERROR(IF(INDEX('11.4_Outliers-Formal_dry_recy'!$N$5:$N$500,MATCH($F458,'11.4_Outliers-Formal_dry_recy'!$F$5:$F$500,0))&lt;&gt;"N",
INDEX('11.4_Outliers-Formal_dry_recy'!J$5:J$500,MATCH($F458,'11.4_Outliers-Formal_dry_recy'!$F$5:$F$500,0)),""),"")</f>
        <v>0</v>
      </c>
      <c r="Z458" s="8">
        <f>IFERROR(IF(INDEX('11.4_Outliers-Formal_dry_recy'!$N$5:$N$500,MATCH($F458,'11.4_Outliers-Formal_dry_recy'!$F$5:$F$500,0))&lt;&gt;"N",
INDEX('11.4_Outliers-Formal_dry_recy'!K$5:K$500,MATCH($F458,'11.4_Outliers-Formal_dry_recy'!$F$5:$F$500,0)),""),"")</f>
        <v>2013</v>
      </c>
      <c r="AA458" s="14" t="str">
        <f>IFERROR(IF(INDEX('11.4_Outliers-Formal_dry_recy'!$N$5:$N$500,MATCH($F458,'11.4_Outliers-Formal_dry_recy'!$F$5:$F$500,0))&lt;&gt;"N",
INDEX('11.4_Outliers-Formal_dry_recy'!L$5:L$500,MATCH($F458,'11.4_Outliers-Formal_dry_recy'!$F$5:$F$500,0)),""),"")</f>
        <v>UNSD_152</v>
      </c>
      <c r="AB458" s="14">
        <f>IFERROR(IF(INDEX('11.6_Outliers-Incineration'!$N$5:$N$500,MATCH($F458,'11.6_Outliers-Incineration'!$F$5:$F$500,0))&lt;&gt;"N",
INDEX('11.6_Outliers-Incineration'!J$5:J$500,MATCH($F458,'11.6_Outliers-Incineration'!$F$5:$F$500,0)),""),"")</f>
        <v>0</v>
      </c>
      <c r="AC458" s="8">
        <f>IFERROR(IF(INDEX('11.6_Outliers-Incineration'!$N$5:$N$500,MATCH($F458,'11.6_Outliers-Incineration'!$F$5:$F$500,0))&lt;&gt;"N",
INDEX('11.6_Outliers-Incineration'!K$5:K$500,MATCH($F458,'11.6_Outliers-Incineration'!$F$5:$F$500,0)),""),"")</f>
        <v>2013</v>
      </c>
      <c r="AD458" s="14" t="str">
        <f>IFERROR(IF(INDEX('11.6_Outliers-Incineration'!$N$5:$N$500,MATCH($F458,'11.6_Outliers-Incineration'!$F$5:$F$500,0))&lt;&gt;"N",
INDEX('11.6_Outliers-Incineration'!L$5:L$500,MATCH($F458,'11.6_Outliers-Incineration'!$F$5:$F$500,0)),""),"")</f>
        <v>UNSD_152</v>
      </c>
      <c r="AE458" s="14" t="s">
        <v>1569</v>
      </c>
      <c r="AF458" s="8" t="s">
        <v>1569</v>
      </c>
      <c r="AG458" s="14" t="s">
        <v>1569</v>
      </c>
      <c r="AI458" s="5"/>
      <c r="AJ458" s="5" t="s">
        <v>1569</v>
      </c>
      <c r="AK458" s="5">
        <f t="shared" si="7"/>
        <v>5</v>
      </c>
    </row>
    <row r="459" spans="1:37" x14ac:dyDescent="0.25">
      <c r="A459" s="5" t="s">
        <v>2113</v>
      </c>
      <c r="B459" s="5" t="s">
        <v>9</v>
      </c>
      <c r="C459" s="5" t="s">
        <v>593</v>
      </c>
      <c r="D459" s="5" t="s">
        <v>360</v>
      </c>
      <c r="E459" s="5" t="s">
        <v>2215</v>
      </c>
      <c r="F459" s="5" t="s">
        <v>3340</v>
      </c>
      <c r="G459" s="5">
        <v>2</v>
      </c>
      <c r="H459" s="5">
        <v>2</v>
      </c>
      <c r="I459" s="5" t="s">
        <v>2419</v>
      </c>
      <c r="J459" s="13" t="str">
        <f>IFERROR(IF(INDEX('11.1_Outliers-Generation'!$N$5:$N$500,MATCH($F459,'11.1_Outliers-Generation'!$F$5:$F$500,0))&lt;&gt;"N",
INDEX('11.1_Outliers-Generation'!J$5:J$500,MATCH($F459,'11.1_Outliers-Generation'!$F$5:$F$500,0)),""),"")</f>
        <v/>
      </c>
      <c r="K459" s="8" t="str">
        <f>IFERROR(IF(INDEX('11.1_Outliers-Generation'!$N$5:$N$500,MATCH($F459,'11.1_Outliers-Generation'!$F$5:$F$500,0))&lt;&gt;"N",
INDEX('11.1_Outliers-Generation'!K$5:K$500,MATCH($F459,'11.1_Outliers-Generation'!$F$5:$F$500,0)),""),"")</f>
        <v/>
      </c>
      <c r="L459" s="13" t="str">
        <f>IFERROR(IF(INDEX('11.1_Outliers-Generation'!$N$5:$N$500,MATCH($F459,'11.1_Outliers-Generation'!$F$5:$F$500,0))&lt;&gt;"N",
INDEX('11.1_Outliers-Generation'!L$5:L$500,MATCH($F459,'11.1_Outliers-Generation'!$F$5:$F$500,0)),""),"")</f>
        <v/>
      </c>
      <c r="M459" s="14" t="str">
        <f>IFERROR(IF(INDEX('11.2_Outliers-Collection_cov'!$N$5:$N$500,MATCH($F459,'11.2_Outliers-Collection_cov'!$F$5:$F$500,0))&lt;&gt;"N",
INDEX('11.2_Outliers-Collection_cov'!J$5:J$500,MATCH($F459,'11.2_Outliers-Collection_cov'!$F$5:$F$500,0)),""),"")</f>
        <v/>
      </c>
      <c r="N459" s="8" t="str">
        <f>IFERROR(IF(INDEX('11.2_Outliers-Collection_cov'!$N$5:$N$500,MATCH($F459,'11.2_Outliers-Collection_cov'!$F$5:$F$500,0))&lt;&gt;"N",
INDEX('11.2_Outliers-Collection_cov'!K$5:K$500,MATCH($F459,'11.2_Outliers-Collection_cov'!$F$5:$F$500,0)),""),"")</f>
        <v/>
      </c>
      <c r="O459" s="13" t="str">
        <f>IFERROR(IF(INDEX('11.2_Outliers-Collection_cov'!$N$5:$N$500,MATCH($F459,'11.2_Outliers-Collection_cov'!$F$5:$F$500,0))&lt;&gt;"N",
INDEX('11.2_Outliers-Collection_cov'!L$5:L$500,MATCH($F459,'11.2_Outliers-Collection_cov'!$F$5:$F$500,0)),""),"")</f>
        <v/>
      </c>
      <c r="P459" s="14" t="str">
        <f>IFERROR(IF(INDEX('11.3_Outliers-Plastic'!$N$5:$N$500,MATCH($F459,'11.3_Outliers-Plastic'!$F$5:$F$500,0))&lt;&gt;"N",
INDEX('11.3_Outliers-Plastic'!J$5:J$500,MATCH($F459,'11.3_Outliers-Plastic'!$F$5:$F$500,0)),""),"")</f>
        <v/>
      </c>
      <c r="Q459" s="8" t="str">
        <f>IFERROR(IF(INDEX('11.3_Outliers-Plastic'!$N$5:$N$500,MATCH($F459,'11.3_Outliers-Plastic'!$F$5:$F$500,0))&lt;&gt;"N",
INDEX('11.3_Outliers-Plastic'!K$5:K$500,MATCH($F459,'11.3_Outliers-Plastic'!$F$5:$F$500,0)),""),"")</f>
        <v/>
      </c>
      <c r="R459" s="14" t="str">
        <f>IFERROR(IF(INDEX('11.3_Outliers-Plastic'!$N$5:$N$500,MATCH($F459,'11.3_Outliers-Plastic'!$F$5:$F$500,0))&lt;&gt;"N",
INDEX('11.3_Outliers-Plastic'!L$5:L$500,MATCH($F459,'11.3_Outliers-Plastic'!$F$5:$F$500,0)),""),"")</f>
        <v/>
      </c>
      <c r="S459" s="12"/>
      <c r="T459" s="5"/>
      <c r="U459" s="5" t="s">
        <v>1569</v>
      </c>
      <c r="V459" s="14">
        <f>IFERROR(IF(INDEX('11.5_Outliers-Other_recovery'!$N$5:$N$500,MATCH($F459,'11.5_Outliers-Other_recovery'!$F$5:$F$500,0))&lt;&gt;"N",
INDEX('11.5_Outliers-Other_recovery'!J$5:J$500,MATCH($F459,'11.5_Outliers-Other_recovery'!$F$5:$F$500,0)),""),"")</f>
        <v>0</v>
      </c>
      <c r="W459" s="8">
        <f>IFERROR(IF(INDEX('11.5_Outliers-Other_recovery'!$N$5:$N$500,MATCH($F459,'11.5_Outliers-Other_recovery'!$F$5:$F$500,0))&lt;&gt;"N",
INDEX('11.5_Outliers-Other_recovery'!K$5:K$500,MATCH($F459,'11.5_Outliers-Other_recovery'!$F$5:$F$500,0)),""),"")</f>
        <v>2015</v>
      </c>
      <c r="X459" s="14" t="str">
        <f>IFERROR(IF(INDEX('11.5_Outliers-Other_recovery'!$N$5:$N$500,MATCH($F459,'11.5_Outliers-Other_recovery'!$F$5:$F$500,0))&lt;&gt;"N",
INDEX('11.5_Outliers-Other_recovery'!L$5:L$500,MATCH($F459,'11.5_Outliers-Other_recovery'!$F$5:$F$500,0)),""),"")</f>
        <v>UNSD_153</v>
      </c>
      <c r="Y459" s="14">
        <f>IFERROR(IF(INDEX('11.4_Outliers-Formal_dry_recy'!$N$5:$N$500,MATCH($F459,'11.4_Outliers-Formal_dry_recy'!$F$5:$F$500,0))&lt;&gt;"N",
INDEX('11.4_Outliers-Formal_dry_recy'!J$5:J$500,MATCH($F459,'11.4_Outliers-Formal_dry_recy'!$F$5:$F$500,0)),""),"")</f>
        <v>0</v>
      </c>
      <c r="Z459" s="8">
        <f>IFERROR(IF(INDEX('11.4_Outliers-Formal_dry_recy'!$N$5:$N$500,MATCH($F459,'11.4_Outliers-Formal_dry_recy'!$F$5:$F$500,0))&lt;&gt;"N",
INDEX('11.4_Outliers-Formal_dry_recy'!K$5:K$500,MATCH($F459,'11.4_Outliers-Formal_dry_recy'!$F$5:$F$500,0)),""),"")</f>
        <v>2015</v>
      </c>
      <c r="AA459" s="14" t="str">
        <f>IFERROR(IF(INDEX('11.4_Outliers-Formal_dry_recy'!$N$5:$N$500,MATCH($F459,'11.4_Outliers-Formal_dry_recy'!$F$5:$F$500,0))&lt;&gt;"N",
INDEX('11.4_Outliers-Formal_dry_recy'!L$5:L$500,MATCH($F459,'11.4_Outliers-Formal_dry_recy'!$F$5:$F$500,0)),""),"")</f>
        <v>UNSD_153</v>
      </c>
      <c r="AB459" s="14">
        <f>IFERROR(IF(INDEX('11.6_Outliers-Incineration'!$N$5:$N$500,MATCH($F459,'11.6_Outliers-Incineration'!$F$5:$F$500,0))&lt;&gt;"N",
INDEX('11.6_Outliers-Incineration'!J$5:J$500,MATCH($F459,'11.6_Outliers-Incineration'!$F$5:$F$500,0)),""),"")</f>
        <v>0</v>
      </c>
      <c r="AC459" s="8">
        <f>IFERROR(IF(INDEX('11.6_Outliers-Incineration'!$N$5:$N$500,MATCH($F459,'11.6_Outliers-Incineration'!$F$5:$F$500,0))&lt;&gt;"N",
INDEX('11.6_Outliers-Incineration'!K$5:K$500,MATCH($F459,'11.6_Outliers-Incineration'!$F$5:$F$500,0)),""),"")</f>
        <v>2015</v>
      </c>
      <c r="AD459" s="14" t="str">
        <f>IFERROR(IF(INDEX('11.6_Outliers-Incineration'!$N$5:$N$500,MATCH($F459,'11.6_Outliers-Incineration'!$F$5:$F$500,0))&lt;&gt;"N",
INDEX('11.6_Outliers-Incineration'!L$5:L$500,MATCH($F459,'11.6_Outliers-Incineration'!$F$5:$F$500,0)),""),"")</f>
        <v>UNSD_153</v>
      </c>
      <c r="AE459" s="14">
        <v>0</v>
      </c>
      <c r="AF459" s="8">
        <v>2015</v>
      </c>
      <c r="AG459" s="14" t="s">
        <v>2113</v>
      </c>
      <c r="AI459" s="5"/>
      <c r="AJ459" s="5" t="s">
        <v>1569</v>
      </c>
      <c r="AK459" s="5">
        <f t="shared" si="7"/>
        <v>4</v>
      </c>
    </row>
    <row r="460" spans="1:37" x14ac:dyDescent="0.25">
      <c r="A460" s="5" t="s">
        <v>2114</v>
      </c>
      <c r="B460" s="5" t="s">
        <v>9</v>
      </c>
      <c r="C460" s="5" t="s">
        <v>593</v>
      </c>
      <c r="D460" s="5" t="s">
        <v>360</v>
      </c>
      <c r="E460" s="5" t="s">
        <v>2216</v>
      </c>
      <c r="F460" s="5" t="s">
        <v>2301</v>
      </c>
      <c r="G460" s="5">
        <v>2</v>
      </c>
      <c r="H460" s="5">
        <v>2</v>
      </c>
      <c r="I460" s="5" t="s">
        <v>2420</v>
      </c>
      <c r="J460" s="13">
        <f>IFERROR(IF(INDEX('11.1_Outliers-Generation'!$N$5:$N$500,MATCH($F460,'11.1_Outliers-Generation'!$F$5:$F$500,0))&lt;&gt;"N",
INDEX('11.1_Outliers-Generation'!J$5:J$500,MATCH($F460,'11.1_Outliers-Generation'!$F$5:$F$500,0)),""),"")</f>
        <v>0.26005993808511341</v>
      </c>
      <c r="K460" s="8">
        <f>IFERROR(IF(INDEX('11.1_Outliers-Generation'!$N$5:$N$500,MATCH($F460,'11.1_Outliers-Generation'!$F$5:$F$500,0))&lt;&gt;"N",
INDEX('11.1_Outliers-Generation'!K$5:K$500,MATCH($F460,'11.1_Outliers-Generation'!$F$5:$F$500,0)),""),"")</f>
        <v>2014</v>
      </c>
      <c r="L460" s="13" t="str">
        <f>IFERROR(IF(INDEX('11.1_Outliers-Generation'!$N$5:$N$500,MATCH($F460,'11.1_Outliers-Generation'!$F$5:$F$500,0))&lt;&gt;"N",
INDEX('11.1_Outliers-Generation'!L$5:L$500,MATCH($F460,'11.1_Outliers-Generation'!$F$5:$F$500,0)),""),"")</f>
        <v>UNSD_154</v>
      </c>
      <c r="M460" s="14" t="str">
        <f>IFERROR(IF(INDEX('11.2_Outliers-Collection_cov'!$N$5:$N$500,MATCH($F460,'11.2_Outliers-Collection_cov'!$F$5:$F$500,0))&lt;&gt;"N",
INDEX('11.2_Outliers-Collection_cov'!J$5:J$500,MATCH($F460,'11.2_Outliers-Collection_cov'!$F$5:$F$500,0)),""),"")</f>
        <v/>
      </c>
      <c r="N460" s="8" t="str">
        <f>IFERROR(IF(INDEX('11.2_Outliers-Collection_cov'!$N$5:$N$500,MATCH($F460,'11.2_Outliers-Collection_cov'!$F$5:$F$500,0))&lt;&gt;"N",
INDEX('11.2_Outliers-Collection_cov'!K$5:K$500,MATCH($F460,'11.2_Outliers-Collection_cov'!$F$5:$F$500,0)),""),"")</f>
        <v/>
      </c>
      <c r="O460" s="13" t="str">
        <f>IFERROR(IF(INDEX('11.2_Outliers-Collection_cov'!$N$5:$N$500,MATCH($F460,'11.2_Outliers-Collection_cov'!$F$5:$F$500,0))&lt;&gt;"N",
INDEX('11.2_Outliers-Collection_cov'!L$5:L$500,MATCH($F460,'11.2_Outliers-Collection_cov'!$F$5:$F$500,0)),""),"")</f>
        <v/>
      </c>
      <c r="P460" s="14" t="str">
        <f>IFERROR(IF(INDEX('11.3_Outliers-Plastic'!$N$5:$N$500,MATCH($F460,'11.3_Outliers-Plastic'!$F$5:$F$500,0))&lt;&gt;"N",
INDEX('11.3_Outliers-Plastic'!J$5:J$500,MATCH($F460,'11.3_Outliers-Plastic'!$F$5:$F$500,0)),""),"")</f>
        <v/>
      </c>
      <c r="Q460" s="8" t="str">
        <f>IFERROR(IF(INDEX('11.3_Outliers-Plastic'!$N$5:$N$500,MATCH($F460,'11.3_Outliers-Plastic'!$F$5:$F$500,0))&lt;&gt;"N",
INDEX('11.3_Outliers-Plastic'!K$5:K$500,MATCH($F460,'11.3_Outliers-Plastic'!$F$5:$F$500,0)),""),"")</f>
        <v/>
      </c>
      <c r="R460" s="14" t="str">
        <f>IFERROR(IF(INDEX('11.3_Outliers-Plastic'!$N$5:$N$500,MATCH($F460,'11.3_Outliers-Plastic'!$F$5:$F$500,0))&lt;&gt;"N",
INDEX('11.3_Outliers-Plastic'!L$5:L$500,MATCH($F460,'11.3_Outliers-Plastic'!$F$5:$F$500,0)),""),"")</f>
        <v/>
      </c>
      <c r="S460" s="12"/>
      <c r="T460" s="5"/>
      <c r="U460" s="5" t="s">
        <v>1569</v>
      </c>
      <c r="V460" s="14">
        <f>IFERROR(IF(INDEX('11.5_Outliers-Other_recovery'!$N$5:$N$500,MATCH($F460,'11.5_Outliers-Other_recovery'!$F$5:$F$500,0))&lt;&gt;"N",
INDEX('11.5_Outliers-Other_recovery'!J$5:J$500,MATCH($F460,'11.5_Outliers-Other_recovery'!$F$5:$F$500,0)),""),"")</f>
        <v>0</v>
      </c>
      <c r="W460" s="8">
        <f>IFERROR(IF(INDEX('11.5_Outliers-Other_recovery'!$N$5:$N$500,MATCH($F460,'11.5_Outliers-Other_recovery'!$F$5:$F$500,0))&lt;&gt;"N",
INDEX('11.5_Outliers-Other_recovery'!K$5:K$500,MATCH($F460,'11.5_Outliers-Other_recovery'!$F$5:$F$500,0)),""),"")</f>
        <v>2015</v>
      </c>
      <c r="X460" s="14" t="str">
        <f>IFERROR(IF(INDEX('11.5_Outliers-Other_recovery'!$N$5:$N$500,MATCH($F460,'11.5_Outliers-Other_recovery'!$F$5:$F$500,0))&lt;&gt;"N",
INDEX('11.5_Outliers-Other_recovery'!L$5:L$500,MATCH($F460,'11.5_Outliers-Other_recovery'!$F$5:$F$500,0)),""),"")</f>
        <v>UNSD_154</v>
      </c>
      <c r="Y460" s="14">
        <f>IFERROR(IF(INDEX('11.4_Outliers-Formal_dry_recy'!$N$5:$N$500,MATCH($F460,'11.4_Outliers-Formal_dry_recy'!$F$5:$F$500,0))&lt;&gt;"N",
INDEX('11.4_Outliers-Formal_dry_recy'!J$5:J$500,MATCH($F460,'11.4_Outliers-Formal_dry_recy'!$F$5:$F$500,0)),""),"")</f>
        <v>0</v>
      </c>
      <c r="Z460" s="8">
        <f>IFERROR(IF(INDEX('11.4_Outliers-Formal_dry_recy'!$N$5:$N$500,MATCH($F460,'11.4_Outliers-Formal_dry_recy'!$F$5:$F$500,0))&lt;&gt;"N",
INDEX('11.4_Outliers-Formal_dry_recy'!K$5:K$500,MATCH($F460,'11.4_Outliers-Formal_dry_recy'!$F$5:$F$500,0)),""),"")</f>
        <v>2015</v>
      </c>
      <c r="AA460" s="14" t="str">
        <f>IFERROR(IF(INDEX('11.4_Outliers-Formal_dry_recy'!$N$5:$N$500,MATCH($F460,'11.4_Outliers-Formal_dry_recy'!$F$5:$F$500,0))&lt;&gt;"N",
INDEX('11.4_Outliers-Formal_dry_recy'!L$5:L$500,MATCH($F460,'11.4_Outliers-Formal_dry_recy'!$F$5:$F$500,0)),""),"")</f>
        <v>UNSD_154</v>
      </c>
      <c r="AB460" s="14">
        <f>IFERROR(IF(INDEX('11.6_Outliers-Incineration'!$N$5:$N$500,MATCH($F460,'11.6_Outliers-Incineration'!$F$5:$F$500,0))&lt;&gt;"N",
INDEX('11.6_Outliers-Incineration'!J$5:J$500,MATCH($F460,'11.6_Outliers-Incineration'!$F$5:$F$500,0)),""),"")</f>
        <v>0</v>
      </c>
      <c r="AC460" s="8">
        <f>IFERROR(IF(INDEX('11.6_Outliers-Incineration'!$N$5:$N$500,MATCH($F460,'11.6_Outliers-Incineration'!$F$5:$F$500,0))&lt;&gt;"N",
INDEX('11.6_Outliers-Incineration'!K$5:K$500,MATCH($F460,'11.6_Outliers-Incineration'!$F$5:$F$500,0)),""),"")</f>
        <v>2015</v>
      </c>
      <c r="AD460" s="14" t="str">
        <f>IFERROR(IF(INDEX('11.6_Outliers-Incineration'!$N$5:$N$500,MATCH($F460,'11.6_Outliers-Incineration'!$F$5:$F$500,0))&lt;&gt;"N",
INDEX('11.6_Outliers-Incineration'!L$5:L$500,MATCH($F460,'11.6_Outliers-Incineration'!$F$5:$F$500,0)),""),"")</f>
        <v>UNSD_154</v>
      </c>
      <c r="AE460" s="14">
        <v>0</v>
      </c>
      <c r="AF460" s="8">
        <v>2015</v>
      </c>
      <c r="AG460" s="14" t="s">
        <v>2114</v>
      </c>
      <c r="AI460" s="5"/>
      <c r="AJ460" s="5" t="s">
        <v>1569</v>
      </c>
      <c r="AK460" s="5">
        <f t="shared" si="7"/>
        <v>5</v>
      </c>
    </row>
    <row r="461" spans="1:37" x14ac:dyDescent="0.25">
      <c r="A461" s="5" t="s">
        <v>2115</v>
      </c>
      <c r="B461" s="5" t="s">
        <v>9</v>
      </c>
      <c r="C461" s="5" t="s">
        <v>593</v>
      </c>
      <c r="D461" s="5" t="s">
        <v>360</v>
      </c>
      <c r="E461" s="5" t="s">
        <v>2217</v>
      </c>
      <c r="F461" s="5" t="s">
        <v>2302</v>
      </c>
      <c r="G461" s="5">
        <v>2</v>
      </c>
      <c r="H461" s="5">
        <v>2</v>
      </c>
      <c r="I461" s="5" t="s">
        <v>2421</v>
      </c>
      <c r="J461" s="13" t="str">
        <f>IFERROR(IF(INDEX('11.1_Outliers-Generation'!$N$5:$N$500,MATCH($F461,'11.1_Outliers-Generation'!$F$5:$F$500,0))&lt;&gt;"N",
INDEX('11.1_Outliers-Generation'!J$5:J$500,MATCH($F461,'11.1_Outliers-Generation'!$F$5:$F$500,0)),""),"")</f>
        <v/>
      </c>
      <c r="K461" s="8" t="str">
        <f>IFERROR(IF(INDEX('11.1_Outliers-Generation'!$N$5:$N$500,MATCH($F461,'11.1_Outliers-Generation'!$F$5:$F$500,0))&lt;&gt;"N",
INDEX('11.1_Outliers-Generation'!K$5:K$500,MATCH($F461,'11.1_Outliers-Generation'!$F$5:$F$500,0)),""),"")</f>
        <v/>
      </c>
      <c r="L461" s="13" t="str">
        <f>IFERROR(IF(INDEX('11.1_Outliers-Generation'!$N$5:$N$500,MATCH($F461,'11.1_Outliers-Generation'!$F$5:$F$500,0))&lt;&gt;"N",
INDEX('11.1_Outliers-Generation'!L$5:L$500,MATCH($F461,'11.1_Outliers-Generation'!$F$5:$F$500,0)),""),"")</f>
        <v/>
      </c>
      <c r="M461" s="14" t="str">
        <f>IFERROR(IF(INDEX('11.2_Outliers-Collection_cov'!$N$5:$N$500,MATCH($F461,'11.2_Outliers-Collection_cov'!$F$5:$F$500,0))&lt;&gt;"N",
INDEX('11.2_Outliers-Collection_cov'!J$5:J$500,MATCH($F461,'11.2_Outliers-Collection_cov'!$F$5:$F$500,0)),""),"")</f>
        <v/>
      </c>
      <c r="N461" s="8" t="str">
        <f>IFERROR(IF(INDEX('11.2_Outliers-Collection_cov'!$N$5:$N$500,MATCH($F461,'11.2_Outliers-Collection_cov'!$F$5:$F$500,0))&lt;&gt;"N",
INDEX('11.2_Outliers-Collection_cov'!K$5:K$500,MATCH($F461,'11.2_Outliers-Collection_cov'!$F$5:$F$500,0)),""),"")</f>
        <v/>
      </c>
      <c r="O461" s="13" t="str">
        <f>IFERROR(IF(INDEX('11.2_Outliers-Collection_cov'!$N$5:$N$500,MATCH($F461,'11.2_Outliers-Collection_cov'!$F$5:$F$500,0))&lt;&gt;"N",
INDEX('11.2_Outliers-Collection_cov'!L$5:L$500,MATCH($F461,'11.2_Outliers-Collection_cov'!$F$5:$F$500,0)),""),"")</f>
        <v/>
      </c>
      <c r="P461" s="14" t="str">
        <f>IFERROR(IF(INDEX('11.3_Outliers-Plastic'!$N$5:$N$500,MATCH($F461,'11.3_Outliers-Plastic'!$F$5:$F$500,0))&lt;&gt;"N",
INDEX('11.3_Outliers-Plastic'!J$5:J$500,MATCH($F461,'11.3_Outliers-Plastic'!$F$5:$F$500,0)),""),"")</f>
        <v/>
      </c>
      <c r="Q461" s="8" t="str">
        <f>IFERROR(IF(INDEX('11.3_Outliers-Plastic'!$N$5:$N$500,MATCH($F461,'11.3_Outliers-Plastic'!$F$5:$F$500,0))&lt;&gt;"N",
INDEX('11.3_Outliers-Plastic'!K$5:K$500,MATCH($F461,'11.3_Outliers-Plastic'!$F$5:$F$500,0)),""),"")</f>
        <v/>
      </c>
      <c r="R461" s="14" t="str">
        <f>IFERROR(IF(INDEX('11.3_Outliers-Plastic'!$N$5:$N$500,MATCH($F461,'11.3_Outliers-Plastic'!$F$5:$F$500,0))&lt;&gt;"N",
INDEX('11.3_Outliers-Plastic'!L$5:L$500,MATCH($F461,'11.3_Outliers-Plastic'!$F$5:$F$500,0)),""),"")</f>
        <v/>
      </c>
      <c r="S461" s="12"/>
      <c r="T461" s="5"/>
      <c r="U461" s="5" t="s">
        <v>1569</v>
      </c>
      <c r="V461" s="14">
        <f>IFERROR(IF(INDEX('11.5_Outliers-Other_recovery'!$N$5:$N$500,MATCH($F461,'11.5_Outliers-Other_recovery'!$F$5:$F$500,0))&lt;&gt;"N",
INDEX('11.5_Outliers-Other_recovery'!J$5:J$500,MATCH($F461,'11.5_Outliers-Other_recovery'!$F$5:$F$500,0)),""),"")</f>
        <v>0</v>
      </c>
      <c r="W461" s="8">
        <f>IFERROR(IF(INDEX('11.5_Outliers-Other_recovery'!$N$5:$N$500,MATCH($F461,'11.5_Outliers-Other_recovery'!$F$5:$F$500,0))&lt;&gt;"N",
INDEX('11.5_Outliers-Other_recovery'!K$5:K$500,MATCH($F461,'11.5_Outliers-Other_recovery'!$F$5:$F$500,0)),""),"")</f>
        <v>2015</v>
      </c>
      <c r="X461" s="14" t="str">
        <f>IFERROR(IF(INDEX('11.5_Outliers-Other_recovery'!$N$5:$N$500,MATCH($F461,'11.5_Outliers-Other_recovery'!$F$5:$F$500,0))&lt;&gt;"N",
INDEX('11.5_Outliers-Other_recovery'!L$5:L$500,MATCH($F461,'11.5_Outliers-Other_recovery'!$F$5:$F$500,0)),""),"")</f>
        <v>UNSD_155</v>
      </c>
      <c r="Y461" s="14">
        <f>IFERROR(IF(INDEX('11.4_Outliers-Formal_dry_recy'!$N$5:$N$500,MATCH($F461,'11.4_Outliers-Formal_dry_recy'!$F$5:$F$500,0))&lt;&gt;"N",
INDEX('11.4_Outliers-Formal_dry_recy'!J$5:J$500,MATCH($F461,'11.4_Outliers-Formal_dry_recy'!$F$5:$F$500,0)),""),"")</f>
        <v>0</v>
      </c>
      <c r="Z461" s="8">
        <f>IFERROR(IF(INDEX('11.4_Outliers-Formal_dry_recy'!$N$5:$N$500,MATCH($F461,'11.4_Outliers-Formal_dry_recy'!$F$5:$F$500,0))&lt;&gt;"N",
INDEX('11.4_Outliers-Formal_dry_recy'!K$5:K$500,MATCH($F461,'11.4_Outliers-Formal_dry_recy'!$F$5:$F$500,0)),""),"")</f>
        <v>2015</v>
      </c>
      <c r="AA461" s="14" t="str">
        <f>IFERROR(IF(INDEX('11.4_Outliers-Formal_dry_recy'!$N$5:$N$500,MATCH($F461,'11.4_Outliers-Formal_dry_recy'!$F$5:$F$500,0))&lt;&gt;"N",
INDEX('11.4_Outliers-Formal_dry_recy'!L$5:L$500,MATCH($F461,'11.4_Outliers-Formal_dry_recy'!$F$5:$F$500,0)),""),"")</f>
        <v>UNSD_155</v>
      </c>
      <c r="AB461" s="14">
        <f>IFERROR(IF(INDEX('11.6_Outliers-Incineration'!$N$5:$N$500,MATCH($F461,'11.6_Outliers-Incineration'!$F$5:$F$500,0))&lt;&gt;"N",
INDEX('11.6_Outliers-Incineration'!J$5:J$500,MATCH($F461,'11.6_Outliers-Incineration'!$F$5:$F$500,0)),""),"")</f>
        <v>0</v>
      </c>
      <c r="AC461" s="8">
        <f>IFERROR(IF(INDEX('11.6_Outliers-Incineration'!$N$5:$N$500,MATCH($F461,'11.6_Outliers-Incineration'!$F$5:$F$500,0))&lt;&gt;"N",
INDEX('11.6_Outliers-Incineration'!K$5:K$500,MATCH($F461,'11.6_Outliers-Incineration'!$F$5:$F$500,0)),""),"")</f>
        <v>2015</v>
      </c>
      <c r="AD461" s="14" t="str">
        <f>IFERROR(IF(INDEX('11.6_Outliers-Incineration'!$N$5:$N$500,MATCH($F461,'11.6_Outliers-Incineration'!$F$5:$F$500,0))&lt;&gt;"N",
INDEX('11.6_Outliers-Incineration'!L$5:L$500,MATCH($F461,'11.6_Outliers-Incineration'!$F$5:$F$500,0)),""),"")</f>
        <v>UNSD_155</v>
      </c>
      <c r="AE461" s="14">
        <v>0</v>
      </c>
      <c r="AF461" s="8">
        <v>2015</v>
      </c>
      <c r="AG461" s="14" t="s">
        <v>2115</v>
      </c>
      <c r="AI461" s="5"/>
      <c r="AJ461" s="5" t="s">
        <v>1569</v>
      </c>
      <c r="AK461" s="5">
        <f t="shared" si="7"/>
        <v>4</v>
      </c>
    </row>
    <row r="462" spans="1:37" x14ac:dyDescent="0.25">
      <c r="A462" s="5" t="s">
        <v>2117</v>
      </c>
      <c r="B462" s="5" t="s">
        <v>9</v>
      </c>
      <c r="C462" s="5" t="s">
        <v>593</v>
      </c>
      <c r="D462" s="5" t="s">
        <v>360</v>
      </c>
      <c r="E462" s="5" t="s">
        <v>2218</v>
      </c>
      <c r="F462" s="5" t="s">
        <v>2303</v>
      </c>
      <c r="G462" s="5">
        <v>2</v>
      </c>
      <c r="H462" s="5">
        <v>1</v>
      </c>
      <c r="I462" s="5" t="s">
        <v>2423</v>
      </c>
      <c r="J462" s="13">
        <f>IFERROR(IF(INDEX('11.1_Outliers-Generation'!$N$5:$N$500,MATCH($F462,'11.1_Outliers-Generation'!$F$5:$F$500,0))&lt;&gt;"N",
INDEX('11.1_Outliers-Generation'!J$5:J$500,MATCH($F462,'11.1_Outliers-Generation'!$F$5:$F$500,0)),""),"")</f>
        <v>0.24614866034257121</v>
      </c>
      <c r="K462" s="8">
        <f>IFERROR(IF(INDEX('11.1_Outliers-Generation'!$N$5:$N$500,MATCH($F462,'11.1_Outliers-Generation'!$F$5:$F$500,0))&lt;&gt;"N",
INDEX('11.1_Outliers-Generation'!K$5:K$500,MATCH($F462,'11.1_Outliers-Generation'!$F$5:$F$500,0)),""),"")</f>
        <v>2014</v>
      </c>
      <c r="L462" s="13" t="str">
        <f>IFERROR(IF(INDEX('11.1_Outliers-Generation'!$N$5:$N$500,MATCH($F462,'11.1_Outliers-Generation'!$F$5:$F$500,0))&lt;&gt;"N",
INDEX('11.1_Outliers-Generation'!L$5:L$500,MATCH($F462,'11.1_Outliers-Generation'!$F$5:$F$500,0)),""),"")</f>
        <v>UNSD_157</v>
      </c>
      <c r="M462" s="14" t="str">
        <f>IFERROR(IF(INDEX('11.2_Outliers-Collection_cov'!$N$5:$N$500,MATCH($F462,'11.2_Outliers-Collection_cov'!$F$5:$F$500,0))&lt;&gt;"N",
INDEX('11.2_Outliers-Collection_cov'!J$5:J$500,MATCH($F462,'11.2_Outliers-Collection_cov'!$F$5:$F$500,0)),""),"")</f>
        <v/>
      </c>
      <c r="N462" s="8" t="str">
        <f>IFERROR(IF(INDEX('11.2_Outliers-Collection_cov'!$N$5:$N$500,MATCH($F462,'11.2_Outliers-Collection_cov'!$F$5:$F$500,0))&lt;&gt;"N",
INDEX('11.2_Outliers-Collection_cov'!K$5:K$500,MATCH($F462,'11.2_Outliers-Collection_cov'!$F$5:$F$500,0)),""),"")</f>
        <v/>
      </c>
      <c r="O462" s="13" t="str">
        <f>IFERROR(IF(INDEX('11.2_Outliers-Collection_cov'!$N$5:$N$500,MATCH($F462,'11.2_Outliers-Collection_cov'!$F$5:$F$500,0))&lt;&gt;"N",
INDEX('11.2_Outliers-Collection_cov'!L$5:L$500,MATCH($F462,'11.2_Outliers-Collection_cov'!$F$5:$F$500,0)),""),"")</f>
        <v/>
      </c>
      <c r="P462" s="14" t="str">
        <f>IFERROR(IF(INDEX('11.3_Outliers-Plastic'!$N$5:$N$500,MATCH($F462,'11.3_Outliers-Plastic'!$F$5:$F$500,0))&lt;&gt;"N",
INDEX('11.3_Outliers-Plastic'!J$5:J$500,MATCH($F462,'11.3_Outliers-Plastic'!$F$5:$F$500,0)),""),"")</f>
        <v/>
      </c>
      <c r="Q462" s="8" t="str">
        <f>IFERROR(IF(INDEX('11.3_Outliers-Plastic'!$N$5:$N$500,MATCH($F462,'11.3_Outliers-Plastic'!$F$5:$F$500,0))&lt;&gt;"N",
INDEX('11.3_Outliers-Plastic'!K$5:K$500,MATCH($F462,'11.3_Outliers-Plastic'!$F$5:$F$500,0)),""),"")</f>
        <v/>
      </c>
      <c r="R462" s="14" t="str">
        <f>IFERROR(IF(INDEX('11.3_Outliers-Plastic'!$N$5:$N$500,MATCH($F462,'11.3_Outliers-Plastic'!$F$5:$F$500,0))&lt;&gt;"N",
INDEX('11.3_Outliers-Plastic'!L$5:L$500,MATCH($F462,'11.3_Outliers-Plastic'!$F$5:$F$500,0)),""),"")</f>
        <v/>
      </c>
      <c r="S462" s="12"/>
      <c r="T462" s="5"/>
      <c r="U462" s="5" t="s">
        <v>1569</v>
      </c>
      <c r="V462" s="14">
        <f>IFERROR(IF(INDEX('11.5_Outliers-Other_recovery'!$N$5:$N$500,MATCH($F462,'11.5_Outliers-Other_recovery'!$F$5:$F$500,0))&lt;&gt;"N",
INDEX('11.5_Outliers-Other_recovery'!J$5:J$500,MATCH($F462,'11.5_Outliers-Other_recovery'!$F$5:$F$500,0)),""),"")</f>
        <v>0</v>
      </c>
      <c r="W462" s="8">
        <f>IFERROR(IF(INDEX('11.5_Outliers-Other_recovery'!$N$5:$N$500,MATCH($F462,'11.5_Outliers-Other_recovery'!$F$5:$F$500,0))&lt;&gt;"N",
INDEX('11.5_Outliers-Other_recovery'!K$5:K$500,MATCH($F462,'11.5_Outliers-Other_recovery'!$F$5:$F$500,0)),""),"")</f>
        <v>2015</v>
      </c>
      <c r="X462" s="14" t="str">
        <f>IFERROR(IF(INDEX('11.5_Outliers-Other_recovery'!$N$5:$N$500,MATCH($F462,'11.5_Outliers-Other_recovery'!$F$5:$F$500,0))&lt;&gt;"N",
INDEX('11.5_Outliers-Other_recovery'!L$5:L$500,MATCH($F462,'11.5_Outliers-Other_recovery'!$F$5:$F$500,0)),""),"")</f>
        <v>UNSD_157</v>
      </c>
      <c r="Y462" s="14">
        <f>IFERROR(IF(INDEX('11.4_Outliers-Formal_dry_recy'!$N$5:$N$500,MATCH($F462,'11.4_Outliers-Formal_dry_recy'!$F$5:$F$500,0))&lt;&gt;"N",
INDEX('11.4_Outliers-Formal_dry_recy'!J$5:J$500,MATCH($F462,'11.4_Outliers-Formal_dry_recy'!$F$5:$F$500,0)),""),"")</f>
        <v>0</v>
      </c>
      <c r="Z462" s="8">
        <f>IFERROR(IF(INDEX('11.4_Outliers-Formal_dry_recy'!$N$5:$N$500,MATCH($F462,'11.4_Outliers-Formal_dry_recy'!$F$5:$F$500,0))&lt;&gt;"N",
INDEX('11.4_Outliers-Formal_dry_recy'!K$5:K$500,MATCH($F462,'11.4_Outliers-Formal_dry_recy'!$F$5:$F$500,0)),""),"")</f>
        <v>2015</v>
      </c>
      <c r="AA462" s="14" t="str">
        <f>IFERROR(IF(INDEX('11.4_Outliers-Formal_dry_recy'!$N$5:$N$500,MATCH($F462,'11.4_Outliers-Formal_dry_recy'!$F$5:$F$500,0))&lt;&gt;"N",
INDEX('11.4_Outliers-Formal_dry_recy'!L$5:L$500,MATCH($F462,'11.4_Outliers-Formal_dry_recy'!$F$5:$F$500,0)),""),"")</f>
        <v>UNSD_157</v>
      </c>
      <c r="AB462" s="14">
        <f>IFERROR(IF(INDEX('11.6_Outliers-Incineration'!$N$5:$N$500,MATCH($F462,'11.6_Outliers-Incineration'!$F$5:$F$500,0))&lt;&gt;"N",
INDEX('11.6_Outliers-Incineration'!J$5:J$500,MATCH($F462,'11.6_Outliers-Incineration'!$F$5:$F$500,0)),""),"")</f>
        <v>0</v>
      </c>
      <c r="AC462" s="8">
        <f>IFERROR(IF(INDEX('11.6_Outliers-Incineration'!$N$5:$N$500,MATCH($F462,'11.6_Outliers-Incineration'!$F$5:$F$500,0))&lt;&gt;"N",
INDEX('11.6_Outliers-Incineration'!K$5:K$500,MATCH($F462,'11.6_Outliers-Incineration'!$F$5:$F$500,0)),""),"")</f>
        <v>2015</v>
      </c>
      <c r="AD462" s="14" t="str">
        <f>IFERROR(IF(INDEX('11.6_Outliers-Incineration'!$N$5:$N$500,MATCH($F462,'11.6_Outliers-Incineration'!$F$5:$F$500,0))&lt;&gt;"N",
INDEX('11.6_Outliers-Incineration'!L$5:L$500,MATCH($F462,'11.6_Outliers-Incineration'!$F$5:$F$500,0)),""),"")</f>
        <v>UNSD_157</v>
      </c>
      <c r="AE462" s="14">
        <v>0</v>
      </c>
      <c r="AF462" s="8">
        <v>2015</v>
      </c>
      <c r="AG462" s="14" t="s">
        <v>2117</v>
      </c>
      <c r="AI462" s="5"/>
      <c r="AJ462" s="5" t="s">
        <v>1569</v>
      </c>
      <c r="AK462" s="5">
        <f t="shared" si="7"/>
        <v>5</v>
      </c>
    </row>
    <row r="463" spans="1:37" x14ac:dyDescent="0.25">
      <c r="A463" s="5" t="s">
        <v>2118</v>
      </c>
      <c r="B463" s="5" t="s">
        <v>9</v>
      </c>
      <c r="C463" s="5" t="s">
        <v>593</v>
      </c>
      <c r="D463" s="5" t="s">
        <v>360</v>
      </c>
      <c r="E463" s="5" t="s">
        <v>2219</v>
      </c>
      <c r="F463" s="5" t="s">
        <v>2304</v>
      </c>
      <c r="G463" s="5">
        <v>2</v>
      </c>
      <c r="H463" s="5">
        <v>2</v>
      </c>
      <c r="I463" s="5" t="s">
        <v>2424</v>
      </c>
      <c r="J463" s="13">
        <f>IFERROR(IF(INDEX('11.1_Outliers-Generation'!$N$5:$N$500,MATCH($F463,'11.1_Outliers-Generation'!$F$5:$F$500,0))&lt;&gt;"N",
INDEX('11.1_Outliers-Generation'!J$5:J$500,MATCH($F463,'11.1_Outliers-Generation'!$F$5:$F$500,0)),""),"")</f>
        <v>0.27505679203396138</v>
      </c>
      <c r="K463" s="8">
        <f>IFERROR(IF(INDEX('11.1_Outliers-Generation'!$N$5:$N$500,MATCH($F463,'11.1_Outliers-Generation'!$F$5:$F$500,0))&lt;&gt;"N",
INDEX('11.1_Outliers-Generation'!K$5:K$500,MATCH($F463,'11.1_Outliers-Generation'!$F$5:$F$500,0)),""),"")</f>
        <v>2014</v>
      </c>
      <c r="L463" s="13" t="str">
        <f>IFERROR(IF(INDEX('11.1_Outliers-Generation'!$N$5:$N$500,MATCH($F463,'11.1_Outliers-Generation'!$F$5:$F$500,0))&lt;&gt;"N",
INDEX('11.1_Outliers-Generation'!L$5:L$500,MATCH($F463,'11.1_Outliers-Generation'!$F$5:$F$500,0)),""),"")</f>
        <v>UNSD_158</v>
      </c>
      <c r="M463" s="14" t="str">
        <f>IFERROR(IF(INDEX('11.2_Outliers-Collection_cov'!$N$5:$N$500,MATCH($F463,'11.2_Outliers-Collection_cov'!$F$5:$F$500,0))&lt;&gt;"N",
INDEX('11.2_Outliers-Collection_cov'!J$5:J$500,MATCH($F463,'11.2_Outliers-Collection_cov'!$F$5:$F$500,0)),""),"")</f>
        <v/>
      </c>
      <c r="N463" s="8" t="str">
        <f>IFERROR(IF(INDEX('11.2_Outliers-Collection_cov'!$N$5:$N$500,MATCH($F463,'11.2_Outliers-Collection_cov'!$F$5:$F$500,0))&lt;&gt;"N",
INDEX('11.2_Outliers-Collection_cov'!K$5:K$500,MATCH($F463,'11.2_Outliers-Collection_cov'!$F$5:$F$500,0)),""),"")</f>
        <v/>
      </c>
      <c r="O463" s="13" t="str">
        <f>IFERROR(IF(INDEX('11.2_Outliers-Collection_cov'!$N$5:$N$500,MATCH($F463,'11.2_Outliers-Collection_cov'!$F$5:$F$500,0))&lt;&gt;"N",
INDEX('11.2_Outliers-Collection_cov'!L$5:L$500,MATCH($F463,'11.2_Outliers-Collection_cov'!$F$5:$F$500,0)),""),"")</f>
        <v/>
      </c>
      <c r="P463" s="14" t="str">
        <f>IFERROR(IF(INDEX('11.3_Outliers-Plastic'!$N$5:$N$500,MATCH($F463,'11.3_Outliers-Plastic'!$F$5:$F$500,0))&lt;&gt;"N",
INDEX('11.3_Outliers-Plastic'!J$5:J$500,MATCH($F463,'11.3_Outliers-Plastic'!$F$5:$F$500,0)),""),"")</f>
        <v/>
      </c>
      <c r="Q463" s="8" t="str">
        <f>IFERROR(IF(INDEX('11.3_Outliers-Plastic'!$N$5:$N$500,MATCH($F463,'11.3_Outliers-Plastic'!$F$5:$F$500,0))&lt;&gt;"N",
INDEX('11.3_Outliers-Plastic'!K$5:K$500,MATCH($F463,'11.3_Outliers-Plastic'!$F$5:$F$500,0)),""),"")</f>
        <v/>
      </c>
      <c r="R463" s="14" t="str">
        <f>IFERROR(IF(INDEX('11.3_Outliers-Plastic'!$N$5:$N$500,MATCH($F463,'11.3_Outliers-Plastic'!$F$5:$F$500,0))&lt;&gt;"N",
INDEX('11.3_Outliers-Plastic'!L$5:L$500,MATCH($F463,'11.3_Outliers-Plastic'!$F$5:$F$500,0)),""),"")</f>
        <v/>
      </c>
      <c r="S463" s="12"/>
      <c r="T463" s="5"/>
      <c r="U463" s="5" t="s">
        <v>1569</v>
      </c>
      <c r="V463" s="14">
        <f>IFERROR(IF(INDEX('11.5_Outliers-Other_recovery'!$N$5:$N$500,MATCH($F463,'11.5_Outliers-Other_recovery'!$F$5:$F$500,0))&lt;&gt;"N",
INDEX('11.5_Outliers-Other_recovery'!J$5:J$500,MATCH($F463,'11.5_Outliers-Other_recovery'!$F$5:$F$500,0)),""),"")</f>
        <v>0</v>
      </c>
      <c r="W463" s="8">
        <f>IFERROR(IF(INDEX('11.5_Outliers-Other_recovery'!$N$5:$N$500,MATCH($F463,'11.5_Outliers-Other_recovery'!$F$5:$F$500,0))&lt;&gt;"N",
INDEX('11.5_Outliers-Other_recovery'!K$5:K$500,MATCH($F463,'11.5_Outliers-Other_recovery'!$F$5:$F$500,0)),""),"")</f>
        <v>2015</v>
      </c>
      <c r="X463" s="14" t="str">
        <f>IFERROR(IF(INDEX('11.5_Outliers-Other_recovery'!$N$5:$N$500,MATCH($F463,'11.5_Outliers-Other_recovery'!$F$5:$F$500,0))&lt;&gt;"N",
INDEX('11.5_Outliers-Other_recovery'!L$5:L$500,MATCH($F463,'11.5_Outliers-Other_recovery'!$F$5:$F$500,0)),""),"")</f>
        <v>UNSD_158</v>
      </c>
      <c r="Y463" s="14">
        <f>IFERROR(IF(INDEX('11.4_Outliers-Formal_dry_recy'!$N$5:$N$500,MATCH($F463,'11.4_Outliers-Formal_dry_recy'!$F$5:$F$500,0))&lt;&gt;"N",
INDEX('11.4_Outliers-Formal_dry_recy'!J$5:J$500,MATCH($F463,'11.4_Outliers-Formal_dry_recy'!$F$5:$F$500,0)),""),"")</f>
        <v>0</v>
      </c>
      <c r="Z463" s="8">
        <f>IFERROR(IF(INDEX('11.4_Outliers-Formal_dry_recy'!$N$5:$N$500,MATCH($F463,'11.4_Outliers-Formal_dry_recy'!$F$5:$F$500,0))&lt;&gt;"N",
INDEX('11.4_Outliers-Formal_dry_recy'!K$5:K$500,MATCH($F463,'11.4_Outliers-Formal_dry_recy'!$F$5:$F$500,0)),""),"")</f>
        <v>2015</v>
      </c>
      <c r="AA463" s="14" t="str">
        <f>IFERROR(IF(INDEX('11.4_Outliers-Formal_dry_recy'!$N$5:$N$500,MATCH($F463,'11.4_Outliers-Formal_dry_recy'!$F$5:$F$500,0))&lt;&gt;"N",
INDEX('11.4_Outliers-Formal_dry_recy'!L$5:L$500,MATCH($F463,'11.4_Outliers-Formal_dry_recy'!$F$5:$F$500,0)),""),"")</f>
        <v>UNSD_158</v>
      </c>
      <c r="AB463" s="14">
        <f>IFERROR(IF(INDEX('11.6_Outliers-Incineration'!$N$5:$N$500,MATCH($F463,'11.6_Outliers-Incineration'!$F$5:$F$500,0))&lt;&gt;"N",
INDEX('11.6_Outliers-Incineration'!J$5:J$500,MATCH($F463,'11.6_Outliers-Incineration'!$F$5:$F$500,0)),""),"")</f>
        <v>0</v>
      </c>
      <c r="AC463" s="8">
        <f>IFERROR(IF(INDEX('11.6_Outliers-Incineration'!$N$5:$N$500,MATCH($F463,'11.6_Outliers-Incineration'!$F$5:$F$500,0))&lt;&gt;"N",
INDEX('11.6_Outliers-Incineration'!K$5:K$500,MATCH($F463,'11.6_Outliers-Incineration'!$F$5:$F$500,0)),""),"")</f>
        <v>2015</v>
      </c>
      <c r="AD463" s="14" t="str">
        <f>IFERROR(IF(INDEX('11.6_Outliers-Incineration'!$N$5:$N$500,MATCH($F463,'11.6_Outliers-Incineration'!$F$5:$F$500,0))&lt;&gt;"N",
INDEX('11.6_Outliers-Incineration'!L$5:L$500,MATCH($F463,'11.6_Outliers-Incineration'!$F$5:$F$500,0)),""),"")</f>
        <v>UNSD_158</v>
      </c>
      <c r="AE463" s="14">
        <v>0</v>
      </c>
      <c r="AF463" s="8">
        <v>2015</v>
      </c>
      <c r="AG463" s="14" t="s">
        <v>2118</v>
      </c>
      <c r="AI463" s="5"/>
      <c r="AJ463" s="5" t="s">
        <v>1569</v>
      </c>
      <c r="AK463" s="5">
        <f t="shared" si="7"/>
        <v>5</v>
      </c>
    </row>
    <row r="464" spans="1:37" x14ac:dyDescent="0.25">
      <c r="A464" s="5" t="s">
        <v>2119</v>
      </c>
      <c r="B464" s="5" t="s">
        <v>9</v>
      </c>
      <c r="C464" s="5" t="s">
        <v>593</v>
      </c>
      <c r="D464" s="5" t="s">
        <v>360</v>
      </c>
      <c r="E464" s="5" t="s">
        <v>2220</v>
      </c>
      <c r="F464" s="5" t="s">
        <v>2305</v>
      </c>
      <c r="G464" s="5">
        <v>2</v>
      </c>
      <c r="H464" s="5">
        <v>2</v>
      </c>
      <c r="I464" s="5" t="s">
        <v>2425</v>
      </c>
      <c r="J464" s="13" t="str">
        <f>IFERROR(IF(INDEX('11.1_Outliers-Generation'!$N$5:$N$500,MATCH($F464,'11.1_Outliers-Generation'!$F$5:$F$500,0))&lt;&gt;"N",
INDEX('11.1_Outliers-Generation'!J$5:J$500,MATCH($F464,'11.1_Outliers-Generation'!$F$5:$F$500,0)),""),"")</f>
        <v/>
      </c>
      <c r="K464" s="8" t="str">
        <f>IFERROR(IF(INDEX('11.1_Outliers-Generation'!$N$5:$N$500,MATCH($F464,'11.1_Outliers-Generation'!$F$5:$F$500,0))&lt;&gt;"N",
INDEX('11.1_Outliers-Generation'!K$5:K$500,MATCH($F464,'11.1_Outliers-Generation'!$F$5:$F$500,0)),""),"")</f>
        <v/>
      </c>
      <c r="L464" s="13" t="str">
        <f>IFERROR(IF(INDEX('11.1_Outliers-Generation'!$N$5:$N$500,MATCH($F464,'11.1_Outliers-Generation'!$F$5:$F$500,0))&lt;&gt;"N",
INDEX('11.1_Outliers-Generation'!L$5:L$500,MATCH($F464,'11.1_Outliers-Generation'!$F$5:$F$500,0)),""),"")</f>
        <v/>
      </c>
      <c r="M464" s="14" t="str">
        <f>IFERROR(IF(INDEX('11.2_Outliers-Collection_cov'!$N$5:$N$500,MATCH($F464,'11.2_Outliers-Collection_cov'!$F$5:$F$500,0))&lt;&gt;"N",
INDEX('11.2_Outliers-Collection_cov'!J$5:J$500,MATCH($F464,'11.2_Outliers-Collection_cov'!$F$5:$F$500,0)),""),"")</f>
        <v/>
      </c>
      <c r="N464" s="8" t="str">
        <f>IFERROR(IF(INDEX('11.2_Outliers-Collection_cov'!$N$5:$N$500,MATCH($F464,'11.2_Outliers-Collection_cov'!$F$5:$F$500,0))&lt;&gt;"N",
INDEX('11.2_Outliers-Collection_cov'!K$5:K$500,MATCH($F464,'11.2_Outliers-Collection_cov'!$F$5:$F$500,0)),""),"")</f>
        <v/>
      </c>
      <c r="O464" s="13" t="str">
        <f>IFERROR(IF(INDEX('11.2_Outliers-Collection_cov'!$N$5:$N$500,MATCH($F464,'11.2_Outliers-Collection_cov'!$F$5:$F$500,0))&lt;&gt;"N",
INDEX('11.2_Outliers-Collection_cov'!L$5:L$500,MATCH($F464,'11.2_Outliers-Collection_cov'!$F$5:$F$500,0)),""),"")</f>
        <v/>
      </c>
      <c r="P464" s="14" t="str">
        <f>IFERROR(IF(INDEX('11.3_Outliers-Plastic'!$N$5:$N$500,MATCH($F464,'11.3_Outliers-Plastic'!$F$5:$F$500,0))&lt;&gt;"N",
INDEX('11.3_Outliers-Plastic'!J$5:J$500,MATCH($F464,'11.3_Outliers-Plastic'!$F$5:$F$500,0)),""),"")</f>
        <v/>
      </c>
      <c r="Q464" s="8" t="str">
        <f>IFERROR(IF(INDEX('11.3_Outliers-Plastic'!$N$5:$N$500,MATCH($F464,'11.3_Outliers-Plastic'!$F$5:$F$500,0))&lt;&gt;"N",
INDEX('11.3_Outliers-Plastic'!K$5:K$500,MATCH($F464,'11.3_Outliers-Plastic'!$F$5:$F$500,0)),""),"")</f>
        <v/>
      </c>
      <c r="R464" s="14" t="str">
        <f>IFERROR(IF(INDEX('11.3_Outliers-Plastic'!$N$5:$N$500,MATCH($F464,'11.3_Outliers-Plastic'!$F$5:$F$500,0))&lt;&gt;"N",
INDEX('11.3_Outliers-Plastic'!L$5:L$500,MATCH($F464,'11.3_Outliers-Plastic'!$F$5:$F$500,0)),""),"")</f>
        <v/>
      </c>
      <c r="S464" s="12"/>
      <c r="T464" s="5"/>
      <c r="U464" s="5" t="s">
        <v>1569</v>
      </c>
      <c r="V464" s="14">
        <f>IFERROR(IF(INDEX('11.5_Outliers-Other_recovery'!$N$5:$N$500,MATCH($F464,'11.5_Outliers-Other_recovery'!$F$5:$F$500,0))&lt;&gt;"N",
INDEX('11.5_Outliers-Other_recovery'!J$5:J$500,MATCH($F464,'11.5_Outliers-Other_recovery'!$F$5:$F$500,0)),""),"")</f>
        <v>0</v>
      </c>
      <c r="W464" s="8">
        <f>IFERROR(IF(INDEX('11.5_Outliers-Other_recovery'!$N$5:$N$500,MATCH($F464,'11.5_Outliers-Other_recovery'!$F$5:$F$500,0))&lt;&gt;"N",
INDEX('11.5_Outliers-Other_recovery'!K$5:K$500,MATCH($F464,'11.5_Outliers-Other_recovery'!$F$5:$F$500,0)),""),"")</f>
        <v>2015</v>
      </c>
      <c r="X464" s="14" t="str">
        <f>IFERROR(IF(INDEX('11.5_Outliers-Other_recovery'!$N$5:$N$500,MATCH($F464,'11.5_Outliers-Other_recovery'!$F$5:$F$500,0))&lt;&gt;"N",
INDEX('11.5_Outliers-Other_recovery'!L$5:L$500,MATCH($F464,'11.5_Outliers-Other_recovery'!$F$5:$F$500,0)),""),"")</f>
        <v>UNSD_159</v>
      </c>
      <c r="Y464" s="14">
        <f>IFERROR(IF(INDEX('11.4_Outliers-Formal_dry_recy'!$N$5:$N$500,MATCH($F464,'11.4_Outliers-Formal_dry_recy'!$F$5:$F$500,0))&lt;&gt;"N",
INDEX('11.4_Outliers-Formal_dry_recy'!J$5:J$500,MATCH($F464,'11.4_Outliers-Formal_dry_recy'!$F$5:$F$500,0)),""),"")</f>
        <v>0</v>
      </c>
      <c r="Z464" s="8">
        <f>IFERROR(IF(INDEX('11.4_Outliers-Formal_dry_recy'!$N$5:$N$500,MATCH($F464,'11.4_Outliers-Formal_dry_recy'!$F$5:$F$500,0))&lt;&gt;"N",
INDEX('11.4_Outliers-Formal_dry_recy'!K$5:K$500,MATCH($F464,'11.4_Outliers-Formal_dry_recy'!$F$5:$F$500,0)),""),"")</f>
        <v>2015</v>
      </c>
      <c r="AA464" s="14" t="str">
        <f>IFERROR(IF(INDEX('11.4_Outliers-Formal_dry_recy'!$N$5:$N$500,MATCH($F464,'11.4_Outliers-Formal_dry_recy'!$F$5:$F$500,0))&lt;&gt;"N",
INDEX('11.4_Outliers-Formal_dry_recy'!L$5:L$500,MATCH($F464,'11.4_Outliers-Formal_dry_recy'!$F$5:$F$500,0)),""),"")</f>
        <v>UNSD_159</v>
      </c>
      <c r="AB464" s="14">
        <f>IFERROR(IF(INDEX('11.6_Outliers-Incineration'!$N$5:$N$500,MATCH($F464,'11.6_Outliers-Incineration'!$F$5:$F$500,0))&lt;&gt;"N",
INDEX('11.6_Outliers-Incineration'!J$5:J$500,MATCH($F464,'11.6_Outliers-Incineration'!$F$5:$F$500,0)),""),"")</f>
        <v>0</v>
      </c>
      <c r="AC464" s="8">
        <f>IFERROR(IF(INDEX('11.6_Outliers-Incineration'!$N$5:$N$500,MATCH($F464,'11.6_Outliers-Incineration'!$F$5:$F$500,0))&lt;&gt;"N",
INDEX('11.6_Outliers-Incineration'!K$5:K$500,MATCH($F464,'11.6_Outliers-Incineration'!$F$5:$F$500,0)),""),"")</f>
        <v>2015</v>
      </c>
      <c r="AD464" s="14" t="str">
        <f>IFERROR(IF(INDEX('11.6_Outliers-Incineration'!$N$5:$N$500,MATCH($F464,'11.6_Outliers-Incineration'!$F$5:$F$500,0))&lt;&gt;"N",
INDEX('11.6_Outliers-Incineration'!L$5:L$500,MATCH($F464,'11.6_Outliers-Incineration'!$F$5:$F$500,0)),""),"")</f>
        <v>UNSD_159</v>
      </c>
      <c r="AE464" s="14">
        <v>0</v>
      </c>
      <c r="AF464" s="8">
        <v>2015</v>
      </c>
      <c r="AG464" s="14" t="s">
        <v>2119</v>
      </c>
      <c r="AI464" s="5"/>
      <c r="AJ464" s="5" t="s">
        <v>1569</v>
      </c>
      <c r="AK464" s="5">
        <f t="shared" si="7"/>
        <v>4</v>
      </c>
    </row>
    <row r="465" spans="1:37" x14ac:dyDescent="0.25">
      <c r="A465" s="5" t="s">
        <v>2123</v>
      </c>
      <c r="B465" s="5" t="s">
        <v>9</v>
      </c>
      <c r="C465" s="5" t="s">
        <v>593</v>
      </c>
      <c r="D465" s="5" t="s">
        <v>360</v>
      </c>
      <c r="E465" s="5" t="s">
        <v>2223</v>
      </c>
      <c r="F465" s="5" t="s">
        <v>2306</v>
      </c>
      <c r="G465" s="5">
        <v>2</v>
      </c>
      <c r="H465" s="5">
        <v>2</v>
      </c>
      <c r="I465" s="5" t="s">
        <v>2429</v>
      </c>
      <c r="J465" s="13">
        <f>IFERROR(IF(INDEX('11.1_Outliers-Generation'!$N$5:$N$500,MATCH($F465,'11.1_Outliers-Generation'!$F$5:$F$500,0))&lt;&gt;"N",
INDEX('11.1_Outliers-Generation'!J$5:J$500,MATCH($F465,'11.1_Outliers-Generation'!$F$5:$F$500,0)),""),"")</f>
        <v>1.0001683107897477</v>
      </c>
      <c r="K465" s="8">
        <f>IFERROR(IF(INDEX('11.1_Outliers-Generation'!$N$5:$N$500,MATCH($F465,'11.1_Outliers-Generation'!$F$5:$F$500,0))&lt;&gt;"N",
INDEX('11.1_Outliers-Generation'!K$5:K$500,MATCH($F465,'11.1_Outliers-Generation'!$F$5:$F$500,0)),""),"")</f>
        <v>2014</v>
      </c>
      <c r="L465" s="13" t="str">
        <f>IFERROR(IF(INDEX('11.1_Outliers-Generation'!$N$5:$N$500,MATCH($F465,'11.1_Outliers-Generation'!$F$5:$F$500,0))&lt;&gt;"N",
INDEX('11.1_Outliers-Generation'!L$5:L$500,MATCH($F465,'11.1_Outliers-Generation'!$F$5:$F$500,0)),""),"")</f>
        <v>UNSD_163</v>
      </c>
      <c r="M465" s="14" t="str">
        <f>IFERROR(IF(INDEX('11.2_Outliers-Collection_cov'!$N$5:$N$500,MATCH($F465,'11.2_Outliers-Collection_cov'!$F$5:$F$500,0))&lt;&gt;"N",
INDEX('11.2_Outliers-Collection_cov'!J$5:J$500,MATCH($F465,'11.2_Outliers-Collection_cov'!$F$5:$F$500,0)),""),"")</f>
        <v/>
      </c>
      <c r="N465" s="8" t="str">
        <f>IFERROR(IF(INDEX('11.2_Outliers-Collection_cov'!$N$5:$N$500,MATCH($F465,'11.2_Outliers-Collection_cov'!$F$5:$F$500,0))&lt;&gt;"N",
INDEX('11.2_Outliers-Collection_cov'!K$5:K$500,MATCH($F465,'11.2_Outliers-Collection_cov'!$F$5:$F$500,0)),""),"")</f>
        <v/>
      </c>
      <c r="O465" s="13" t="str">
        <f>IFERROR(IF(INDEX('11.2_Outliers-Collection_cov'!$N$5:$N$500,MATCH($F465,'11.2_Outliers-Collection_cov'!$F$5:$F$500,0))&lt;&gt;"N",
INDEX('11.2_Outliers-Collection_cov'!L$5:L$500,MATCH($F465,'11.2_Outliers-Collection_cov'!$F$5:$F$500,0)),""),"")</f>
        <v/>
      </c>
      <c r="P465" s="14" t="str">
        <f>IFERROR(IF(INDEX('11.3_Outliers-Plastic'!$N$5:$N$500,MATCH($F465,'11.3_Outliers-Plastic'!$F$5:$F$500,0))&lt;&gt;"N",
INDEX('11.3_Outliers-Plastic'!J$5:J$500,MATCH($F465,'11.3_Outliers-Plastic'!$F$5:$F$500,0)),""),"")</f>
        <v/>
      </c>
      <c r="Q465" s="8" t="str">
        <f>IFERROR(IF(INDEX('11.3_Outliers-Plastic'!$N$5:$N$500,MATCH($F465,'11.3_Outliers-Plastic'!$F$5:$F$500,0))&lt;&gt;"N",
INDEX('11.3_Outliers-Plastic'!K$5:K$500,MATCH($F465,'11.3_Outliers-Plastic'!$F$5:$F$500,0)),""),"")</f>
        <v/>
      </c>
      <c r="R465" s="14" t="str">
        <f>IFERROR(IF(INDEX('11.3_Outliers-Plastic'!$N$5:$N$500,MATCH($F465,'11.3_Outliers-Plastic'!$F$5:$F$500,0))&lt;&gt;"N",
INDEX('11.3_Outliers-Plastic'!L$5:L$500,MATCH($F465,'11.3_Outliers-Plastic'!$F$5:$F$500,0)),""),"")</f>
        <v/>
      </c>
      <c r="S465" s="12"/>
      <c r="T465" s="5"/>
      <c r="U465" s="5" t="s">
        <v>1569</v>
      </c>
      <c r="V465" s="14">
        <f>IFERROR(IF(INDEX('11.5_Outliers-Other_recovery'!$N$5:$N$500,MATCH($F465,'11.5_Outliers-Other_recovery'!$F$5:$F$500,0))&lt;&gt;"N",
INDEX('11.5_Outliers-Other_recovery'!J$5:J$500,MATCH($F465,'11.5_Outliers-Other_recovery'!$F$5:$F$500,0)),""),"")</f>
        <v>0</v>
      </c>
      <c r="W465" s="8">
        <f>IFERROR(IF(INDEX('11.5_Outliers-Other_recovery'!$N$5:$N$500,MATCH($F465,'11.5_Outliers-Other_recovery'!$F$5:$F$500,0))&lt;&gt;"N",
INDEX('11.5_Outliers-Other_recovery'!K$5:K$500,MATCH($F465,'11.5_Outliers-Other_recovery'!$F$5:$F$500,0)),""),"")</f>
        <v>2015</v>
      </c>
      <c r="X465" s="14" t="str">
        <f>IFERROR(IF(INDEX('11.5_Outliers-Other_recovery'!$N$5:$N$500,MATCH($F465,'11.5_Outliers-Other_recovery'!$F$5:$F$500,0))&lt;&gt;"N",
INDEX('11.5_Outliers-Other_recovery'!L$5:L$500,MATCH($F465,'11.5_Outliers-Other_recovery'!$F$5:$F$500,0)),""),"")</f>
        <v>UNSD_163</v>
      </c>
      <c r="Y465" s="14">
        <f>IFERROR(IF(INDEX('11.4_Outliers-Formal_dry_recy'!$N$5:$N$500,MATCH($F465,'11.4_Outliers-Formal_dry_recy'!$F$5:$F$500,0))&lt;&gt;"N",
INDEX('11.4_Outliers-Formal_dry_recy'!J$5:J$500,MATCH($F465,'11.4_Outliers-Formal_dry_recy'!$F$5:$F$500,0)),""),"")</f>
        <v>0</v>
      </c>
      <c r="Z465" s="8">
        <f>IFERROR(IF(INDEX('11.4_Outliers-Formal_dry_recy'!$N$5:$N$500,MATCH($F465,'11.4_Outliers-Formal_dry_recy'!$F$5:$F$500,0))&lt;&gt;"N",
INDEX('11.4_Outliers-Formal_dry_recy'!K$5:K$500,MATCH($F465,'11.4_Outliers-Formal_dry_recy'!$F$5:$F$500,0)),""),"")</f>
        <v>2015</v>
      </c>
      <c r="AA465" s="14" t="str">
        <f>IFERROR(IF(INDEX('11.4_Outliers-Formal_dry_recy'!$N$5:$N$500,MATCH($F465,'11.4_Outliers-Formal_dry_recy'!$F$5:$F$500,0))&lt;&gt;"N",
INDEX('11.4_Outliers-Formal_dry_recy'!L$5:L$500,MATCH($F465,'11.4_Outliers-Formal_dry_recy'!$F$5:$F$500,0)),""),"")</f>
        <v>UNSD_163</v>
      </c>
      <c r="AB465" s="14">
        <f>IFERROR(IF(INDEX('11.6_Outliers-Incineration'!$N$5:$N$500,MATCH($F465,'11.6_Outliers-Incineration'!$F$5:$F$500,0))&lt;&gt;"N",
INDEX('11.6_Outliers-Incineration'!J$5:J$500,MATCH($F465,'11.6_Outliers-Incineration'!$F$5:$F$500,0)),""),"")</f>
        <v>0</v>
      </c>
      <c r="AC465" s="8">
        <f>IFERROR(IF(INDEX('11.6_Outliers-Incineration'!$N$5:$N$500,MATCH($F465,'11.6_Outliers-Incineration'!$F$5:$F$500,0))&lt;&gt;"N",
INDEX('11.6_Outliers-Incineration'!K$5:K$500,MATCH($F465,'11.6_Outliers-Incineration'!$F$5:$F$500,0)),""),"")</f>
        <v>2015</v>
      </c>
      <c r="AD465" s="14" t="str">
        <f>IFERROR(IF(INDEX('11.6_Outliers-Incineration'!$N$5:$N$500,MATCH($F465,'11.6_Outliers-Incineration'!$F$5:$F$500,0))&lt;&gt;"N",
INDEX('11.6_Outliers-Incineration'!L$5:L$500,MATCH($F465,'11.6_Outliers-Incineration'!$F$5:$F$500,0)),""),"")</f>
        <v>UNSD_163</v>
      </c>
      <c r="AE465" s="14">
        <v>10.50583644953519</v>
      </c>
      <c r="AF465" s="8">
        <v>2015</v>
      </c>
      <c r="AG465" s="14" t="s">
        <v>2123</v>
      </c>
      <c r="AI465" s="5"/>
      <c r="AJ465" s="5" t="s">
        <v>1569</v>
      </c>
      <c r="AK465" s="5">
        <f t="shared" si="7"/>
        <v>5</v>
      </c>
    </row>
    <row r="466" spans="1:37" x14ac:dyDescent="0.25">
      <c r="A466" s="5" t="s">
        <v>2770</v>
      </c>
      <c r="B466" s="5" t="s">
        <v>847</v>
      </c>
      <c r="C466" s="5" t="s">
        <v>846</v>
      </c>
      <c r="D466" s="5" t="s">
        <v>620</v>
      </c>
      <c r="E466" s="5" t="s">
        <v>2781</v>
      </c>
      <c r="F466" s="5" t="s">
        <v>2780</v>
      </c>
      <c r="G466" s="5">
        <v>2</v>
      </c>
      <c r="H466" s="5">
        <v>1</v>
      </c>
      <c r="I466" s="13"/>
      <c r="J466" s="13">
        <f>IFERROR(IF(INDEX('11.1_Outliers-Generation'!$N$5:$N$500,MATCH($F466,'11.1_Outliers-Generation'!$F$5:$F$500,0))&lt;&gt;"N",
INDEX('11.1_Outliers-Generation'!J$5:J$500,MATCH($F466,'11.1_Outliers-Generation'!$F$5:$F$500,0)),""),"")</f>
        <v>0.63742536931561122</v>
      </c>
      <c r="K466" s="8">
        <f>IFERROR(IF(INDEX('11.1_Outliers-Generation'!$N$5:$N$500,MATCH($F466,'11.1_Outliers-Generation'!$F$5:$F$500,0))&lt;&gt;"N",
INDEX('11.1_Outliers-Generation'!K$5:K$500,MATCH($F466,'11.1_Outliers-Generation'!$F$5:$F$500,0)),""),"")</f>
        <v>2020</v>
      </c>
      <c r="L466" s="13" t="str">
        <f>IFERROR(IF(INDEX('11.1_Outliers-Generation'!$N$5:$N$500,MATCH($F466,'11.1_Outliers-Generation'!$F$5:$F$500,0))&lt;&gt;"N",
INDEX('11.1_Outliers-Generation'!L$5:L$500,MATCH($F466,'11.1_Outliers-Generation'!$F$5:$F$500,0)),""),"")</f>
        <v>SIPSN_01</v>
      </c>
      <c r="M466" s="14">
        <f>IFERROR(IF(INDEX('11.2_Outliers-Collection_cov'!$N$5:$N$500,MATCH($F466,'11.2_Outliers-Collection_cov'!$F$5:$F$500,0))&lt;&gt;"N",
INDEX('11.2_Outliers-Collection_cov'!J$5:J$500,MATCH($F466,'11.2_Outliers-Collection_cov'!$F$5:$F$500,0)),""),"")</f>
        <v>67.381448351917655</v>
      </c>
      <c r="N466" s="8">
        <f>IFERROR(IF(INDEX('11.2_Outliers-Collection_cov'!$N$5:$N$500,MATCH($F466,'11.2_Outliers-Collection_cov'!$F$5:$F$500,0))&lt;&gt;"N",
INDEX('11.2_Outliers-Collection_cov'!K$5:K$500,MATCH($F466,'11.2_Outliers-Collection_cov'!$F$5:$F$500,0)),""),"")</f>
        <v>2020</v>
      </c>
      <c r="O466" s="13" t="str">
        <f>IFERROR(IF(INDEX('11.2_Outliers-Collection_cov'!$N$5:$N$500,MATCH($F466,'11.2_Outliers-Collection_cov'!$F$5:$F$500,0))&lt;&gt;"N",
INDEX('11.2_Outliers-Collection_cov'!L$5:L$500,MATCH($F466,'11.2_Outliers-Collection_cov'!$F$5:$F$500,0)),""),"")</f>
        <v>SIPSN_01</v>
      </c>
      <c r="P466" s="14" t="str">
        <f>IFERROR(IF(INDEX('11.3_Outliers-Plastic'!$N$5:$N$500,MATCH($F466,'11.3_Outliers-Plastic'!$F$5:$F$500,0))&lt;&gt;"N",
INDEX('11.3_Outliers-Plastic'!J$5:J$500,MATCH($F466,'11.3_Outliers-Plastic'!$F$5:$F$500,0)),""),"")</f>
        <v/>
      </c>
      <c r="Q466" s="8" t="str">
        <f>IFERROR(IF(INDEX('11.3_Outliers-Plastic'!$N$5:$N$500,MATCH($F466,'11.3_Outliers-Plastic'!$F$5:$F$500,0))&lt;&gt;"N",
INDEX('11.3_Outliers-Plastic'!K$5:K$500,MATCH($F466,'11.3_Outliers-Plastic'!$F$5:$F$500,0)),""),"")</f>
        <v/>
      </c>
      <c r="R466" s="14" t="str">
        <f>IFERROR(IF(INDEX('11.3_Outliers-Plastic'!$N$5:$N$500,MATCH($F466,'11.3_Outliers-Plastic'!$F$5:$F$500,0))&lt;&gt;"N",
INDEX('11.3_Outliers-Plastic'!L$5:L$500,MATCH($F466,'11.3_Outliers-Plastic'!$F$5:$F$500,0)),""),"")</f>
        <v/>
      </c>
      <c r="S466" s="5"/>
      <c r="T466" s="5"/>
      <c r="U466" s="5" t="s">
        <v>1569</v>
      </c>
      <c r="V466" s="14">
        <f>IFERROR(IF(INDEX('11.5_Outliers-Other_recovery'!$N$5:$N$500,MATCH($F466,'11.5_Outliers-Other_recovery'!$F$5:$F$500,0))&lt;&gt;"N",
INDEX('11.5_Outliers-Other_recovery'!J$5:J$500,MATCH($F466,'11.5_Outliers-Other_recovery'!$F$5:$F$500,0)),""),"")</f>
        <v>1.1193204835341823E-2</v>
      </c>
      <c r="W466" s="8">
        <f>IFERROR(IF(INDEX('11.5_Outliers-Other_recovery'!$N$5:$N$500,MATCH($F466,'11.5_Outliers-Other_recovery'!$F$5:$F$500,0))&lt;&gt;"N",
INDEX('11.5_Outliers-Other_recovery'!K$5:K$500,MATCH($F466,'11.5_Outliers-Other_recovery'!$F$5:$F$500,0)),""),"")</f>
        <v>2020</v>
      </c>
      <c r="X466" s="14" t="str">
        <f>IFERROR(IF(INDEX('11.5_Outliers-Other_recovery'!$N$5:$N$500,MATCH($F466,'11.5_Outliers-Other_recovery'!$F$5:$F$500,0))&lt;&gt;"N",
INDEX('11.5_Outliers-Other_recovery'!L$5:L$500,MATCH($F466,'11.5_Outliers-Other_recovery'!$F$5:$F$500,0)),""),"")</f>
        <v>SIPSN_01</v>
      </c>
      <c r="Y466" s="14">
        <f>IFERROR(IF(INDEX('11.4_Outliers-Formal_dry_recy'!$N$5:$N$500,MATCH($F466,'11.4_Outliers-Formal_dry_recy'!$F$5:$F$500,0))&lt;&gt;"N",
INDEX('11.4_Outliers-Formal_dry_recy'!J$5:J$500,MATCH($F466,'11.4_Outliers-Formal_dry_recy'!$F$5:$F$500,0)),""),"")</f>
        <v>0.41969918185339233</v>
      </c>
      <c r="Z466" s="8">
        <f>IFERROR(IF(INDEX('11.4_Outliers-Formal_dry_recy'!$N$5:$N$500,MATCH($F466,'11.4_Outliers-Formal_dry_recy'!$F$5:$F$500,0))&lt;&gt;"N",
INDEX('11.4_Outliers-Formal_dry_recy'!K$5:K$500,MATCH($F466,'11.4_Outliers-Formal_dry_recy'!$F$5:$F$500,0)),""),"")</f>
        <v>2020</v>
      </c>
      <c r="AA466" s="14" t="str">
        <f>IFERROR(IF(INDEX('11.4_Outliers-Formal_dry_recy'!$N$5:$N$500,MATCH($F466,'11.4_Outliers-Formal_dry_recy'!$F$5:$F$500,0))&lt;&gt;"N",
INDEX('11.4_Outliers-Formal_dry_recy'!L$5:L$500,MATCH($F466,'11.4_Outliers-Formal_dry_recy'!$F$5:$F$500,0)),""),"")</f>
        <v>SIPSN_01</v>
      </c>
      <c r="AB466" s="14" t="str">
        <f>IFERROR(IF(INDEX('11.6_Outliers-Incineration'!$N$5:$N$500,MATCH($F466,'11.6_Outliers-Incineration'!$F$5:$F$500,0))&lt;&gt;"N",
INDEX('11.6_Outliers-Incineration'!J$5:J$500,MATCH($F466,'11.6_Outliers-Incineration'!$F$5:$F$500,0)),""),"")</f>
        <v/>
      </c>
      <c r="AC466" s="8" t="str">
        <f>IFERROR(IF(INDEX('11.6_Outliers-Incineration'!$N$5:$N$500,MATCH($F466,'11.6_Outliers-Incineration'!$F$5:$F$500,0))&lt;&gt;"N",
INDEX('11.6_Outliers-Incineration'!K$5:K$500,MATCH($F466,'11.6_Outliers-Incineration'!$F$5:$F$500,0)),""),"")</f>
        <v/>
      </c>
      <c r="AD466" s="14" t="str">
        <f>IFERROR(IF(INDEX('11.6_Outliers-Incineration'!$N$5:$N$500,MATCH($F466,'11.6_Outliers-Incineration'!$F$5:$F$500,0))&lt;&gt;"N",
INDEX('11.6_Outliers-Incineration'!L$5:L$500,MATCH($F466,'11.6_Outliers-Incineration'!$F$5:$F$500,0)),""),"")</f>
        <v/>
      </c>
      <c r="AE466" s="14" t="s">
        <v>1569</v>
      </c>
      <c r="AF466" s="8" t="s">
        <v>1569</v>
      </c>
      <c r="AG466" s="14" t="s">
        <v>1569</v>
      </c>
      <c r="AH466" s="5"/>
      <c r="AI466" s="5"/>
      <c r="AJ466" s="5" t="s">
        <v>1569</v>
      </c>
      <c r="AK466" s="5">
        <f t="shared" si="7"/>
        <v>4</v>
      </c>
    </row>
    <row r="467" spans="1:37" x14ac:dyDescent="0.25">
      <c r="A467" s="5" t="s">
        <v>2771</v>
      </c>
      <c r="B467" s="5" t="s">
        <v>847</v>
      </c>
      <c r="C467" s="5" t="s">
        <v>846</v>
      </c>
      <c r="D467" s="5" t="s">
        <v>620</v>
      </c>
      <c r="E467" s="5" t="s">
        <v>2782</v>
      </c>
      <c r="F467" s="5" t="s">
        <v>2783</v>
      </c>
      <c r="G467" s="5">
        <v>2</v>
      </c>
      <c r="H467" s="5">
        <v>1</v>
      </c>
      <c r="I467" s="13"/>
      <c r="J467" s="13">
        <f>IFERROR(IF(INDEX('11.1_Outliers-Generation'!$N$5:$N$500,MATCH($F467,'11.1_Outliers-Generation'!$F$5:$F$500,0))&lt;&gt;"N",
INDEX('11.1_Outliers-Generation'!J$5:J$500,MATCH($F467,'11.1_Outliers-Generation'!$F$5:$F$500,0)),""),"")</f>
        <v>0.9657470994881675</v>
      </c>
      <c r="K467" s="8">
        <f>IFERROR(IF(INDEX('11.1_Outliers-Generation'!$N$5:$N$500,MATCH($F467,'11.1_Outliers-Generation'!$F$5:$F$500,0))&lt;&gt;"N",
INDEX('11.1_Outliers-Generation'!K$5:K$500,MATCH($F467,'11.1_Outliers-Generation'!$F$5:$F$500,0)),""),"")</f>
        <v>2020</v>
      </c>
      <c r="L467" s="13" t="str">
        <f>IFERROR(IF(INDEX('11.1_Outliers-Generation'!$N$5:$N$500,MATCH($F467,'11.1_Outliers-Generation'!$F$5:$F$500,0))&lt;&gt;"N",
INDEX('11.1_Outliers-Generation'!L$5:L$500,MATCH($F467,'11.1_Outliers-Generation'!$F$5:$F$500,0)),""),"")</f>
        <v>SIPSN_02</v>
      </c>
      <c r="M467" s="14">
        <f>IFERROR(IF(INDEX('11.2_Outliers-Collection_cov'!$N$5:$N$500,MATCH($F467,'11.2_Outliers-Collection_cov'!$F$5:$F$500,0))&lt;&gt;"N",
INDEX('11.2_Outliers-Collection_cov'!J$5:J$500,MATCH($F467,'11.2_Outliers-Collection_cov'!$F$5:$F$500,0)),""),"")</f>
        <v>69.246072155010964</v>
      </c>
      <c r="N467" s="8">
        <f>IFERROR(IF(INDEX('11.2_Outliers-Collection_cov'!$N$5:$N$500,MATCH($F467,'11.2_Outliers-Collection_cov'!$F$5:$F$500,0))&lt;&gt;"N",
INDEX('11.2_Outliers-Collection_cov'!K$5:K$500,MATCH($F467,'11.2_Outliers-Collection_cov'!$F$5:$F$500,0)),""),"")</f>
        <v>2020</v>
      </c>
      <c r="O467" s="13" t="str">
        <f>IFERROR(IF(INDEX('11.2_Outliers-Collection_cov'!$N$5:$N$500,MATCH($F467,'11.2_Outliers-Collection_cov'!$F$5:$F$500,0))&lt;&gt;"N",
INDEX('11.2_Outliers-Collection_cov'!L$5:L$500,MATCH($F467,'11.2_Outliers-Collection_cov'!$F$5:$F$500,0)),""),"")</f>
        <v>SIPSN_02</v>
      </c>
      <c r="P467" s="14" t="str">
        <f>IFERROR(IF(INDEX('11.3_Outliers-Plastic'!$N$5:$N$500,MATCH($F467,'11.3_Outliers-Plastic'!$F$5:$F$500,0))&lt;&gt;"N",
INDEX('11.3_Outliers-Plastic'!J$5:J$500,MATCH($F467,'11.3_Outliers-Plastic'!$F$5:$F$500,0)),""),"")</f>
        <v/>
      </c>
      <c r="Q467" s="8" t="str">
        <f>IFERROR(IF(INDEX('11.3_Outliers-Plastic'!$N$5:$N$500,MATCH($F467,'11.3_Outliers-Plastic'!$F$5:$F$500,0))&lt;&gt;"N",
INDEX('11.3_Outliers-Plastic'!K$5:K$500,MATCH($F467,'11.3_Outliers-Plastic'!$F$5:$F$500,0)),""),"")</f>
        <v/>
      </c>
      <c r="R467" s="14" t="str">
        <f>IFERROR(IF(INDEX('11.3_Outliers-Plastic'!$N$5:$N$500,MATCH($F467,'11.3_Outliers-Plastic'!$F$5:$F$500,0))&lt;&gt;"N",
INDEX('11.3_Outliers-Plastic'!L$5:L$500,MATCH($F467,'11.3_Outliers-Plastic'!$F$5:$F$500,0)),""),"")</f>
        <v/>
      </c>
      <c r="S467" s="5"/>
      <c r="T467" s="5"/>
      <c r="U467" s="5" t="s">
        <v>1569</v>
      </c>
      <c r="V467" s="14">
        <f>IFERROR(IF(INDEX('11.5_Outliers-Other_recovery'!$N$5:$N$500,MATCH($F467,'11.5_Outliers-Other_recovery'!$F$5:$F$500,0))&lt;&gt;"N",
INDEX('11.5_Outliers-Other_recovery'!J$5:J$500,MATCH($F467,'11.5_Outliers-Other_recovery'!$F$5:$F$500,0)),""),"")</f>
        <v>0.35612598097766368</v>
      </c>
      <c r="W467" s="8">
        <f>IFERROR(IF(INDEX('11.5_Outliers-Other_recovery'!$N$5:$N$500,MATCH($F467,'11.5_Outliers-Other_recovery'!$F$5:$F$500,0))&lt;&gt;"N",
INDEX('11.5_Outliers-Other_recovery'!K$5:K$500,MATCH($F467,'11.5_Outliers-Other_recovery'!$F$5:$F$500,0)),""),"")</f>
        <v>2020</v>
      </c>
      <c r="X467" s="14" t="str">
        <f>IFERROR(IF(INDEX('11.5_Outliers-Other_recovery'!$N$5:$N$500,MATCH($F467,'11.5_Outliers-Other_recovery'!$F$5:$F$500,0))&lt;&gt;"N",
INDEX('11.5_Outliers-Other_recovery'!L$5:L$500,MATCH($F467,'11.5_Outliers-Other_recovery'!$F$5:$F$500,0)),""),"")</f>
        <v>SIPSN_02</v>
      </c>
      <c r="Y467" s="14">
        <f>IFERROR(IF(INDEX('11.4_Outliers-Formal_dry_recy'!$N$5:$N$500,MATCH($F467,'11.4_Outliers-Formal_dry_recy'!$F$5:$F$500,0))&lt;&gt;"N",
INDEX('11.4_Outliers-Formal_dry_recy'!J$5:J$500,MATCH($F467,'11.4_Outliers-Formal_dry_recy'!$F$5:$F$500,0)),""),"")</f>
        <v>3.1253550293651781E-3</v>
      </c>
      <c r="Z467" s="8">
        <f>IFERROR(IF(INDEX('11.4_Outliers-Formal_dry_recy'!$N$5:$N$500,MATCH($F467,'11.4_Outliers-Formal_dry_recy'!$F$5:$F$500,0))&lt;&gt;"N",
INDEX('11.4_Outliers-Formal_dry_recy'!K$5:K$500,MATCH($F467,'11.4_Outliers-Formal_dry_recy'!$F$5:$F$500,0)),""),"")</f>
        <v>2020</v>
      </c>
      <c r="AA467" s="14" t="str">
        <f>IFERROR(IF(INDEX('11.4_Outliers-Formal_dry_recy'!$N$5:$N$500,MATCH($F467,'11.4_Outliers-Formal_dry_recy'!$F$5:$F$500,0))&lt;&gt;"N",
INDEX('11.4_Outliers-Formal_dry_recy'!L$5:L$500,MATCH($F467,'11.4_Outliers-Formal_dry_recy'!$F$5:$F$500,0)),""),"")</f>
        <v>SIPSN_02</v>
      </c>
      <c r="AB467" s="14" t="str">
        <f>IFERROR(IF(INDEX('11.6_Outliers-Incineration'!$N$5:$N$500,MATCH($F467,'11.6_Outliers-Incineration'!$F$5:$F$500,0))&lt;&gt;"N",
INDEX('11.6_Outliers-Incineration'!J$5:J$500,MATCH($F467,'11.6_Outliers-Incineration'!$F$5:$F$500,0)),""),"")</f>
        <v/>
      </c>
      <c r="AC467" s="8" t="str">
        <f>IFERROR(IF(INDEX('11.6_Outliers-Incineration'!$N$5:$N$500,MATCH($F467,'11.6_Outliers-Incineration'!$F$5:$F$500,0))&lt;&gt;"N",
INDEX('11.6_Outliers-Incineration'!K$5:K$500,MATCH($F467,'11.6_Outliers-Incineration'!$F$5:$F$500,0)),""),"")</f>
        <v/>
      </c>
      <c r="AD467" s="14" t="str">
        <f>IFERROR(IF(INDEX('11.6_Outliers-Incineration'!$N$5:$N$500,MATCH($F467,'11.6_Outliers-Incineration'!$F$5:$F$500,0))&lt;&gt;"N",
INDEX('11.6_Outliers-Incineration'!L$5:L$500,MATCH($F467,'11.6_Outliers-Incineration'!$F$5:$F$500,0)),""),"")</f>
        <v/>
      </c>
      <c r="AE467" s="14">
        <v>0</v>
      </c>
      <c r="AF467" s="8">
        <v>2020</v>
      </c>
      <c r="AG467" s="14" t="s">
        <v>2771</v>
      </c>
      <c r="AH467" s="5"/>
      <c r="AI467" s="5"/>
      <c r="AJ467" s="5" t="s">
        <v>1569</v>
      </c>
      <c r="AK467" s="5">
        <f t="shared" si="7"/>
        <v>5</v>
      </c>
    </row>
    <row r="468" spans="1:37" x14ac:dyDescent="0.25">
      <c r="A468" s="5" t="s">
        <v>2772</v>
      </c>
      <c r="B468" s="5" t="s">
        <v>847</v>
      </c>
      <c r="C468" s="5" t="s">
        <v>846</v>
      </c>
      <c r="D468" s="5" t="s">
        <v>620</v>
      </c>
      <c r="E468" s="5" t="s">
        <v>2784</v>
      </c>
      <c r="F468" s="5" t="s">
        <v>2785</v>
      </c>
      <c r="G468" s="5">
        <v>2</v>
      </c>
      <c r="H468" s="5">
        <v>1</v>
      </c>
      <c r="I468" s="13"/>
      <c r="J468" s="13">
        <f>IFERROR(IF(INDEX('11.1_Outliers-Generation'!$N$5:$N$500,MATCH($F468,'11.1_Outliers-Generation'!$F$5:$F$500,0))&lt;&gt;"N",
INDEX('11.1_Outliers-Generation'!J$5:J$500,MATCH($F468,'11.1_Outliers-Generation'!$F$5:$F$500,0)),""),"")</f>
        <v>0.48095774729353241</v>
      </c>
      <c r="K468" s="8">
        <f>IFERROR(IF(INDEX('11.1_Outliers-Generation'!$N$5:$N$500,MATCH($F468,'11.1_Outliers-Generation'!$F$5:$F$500,0))&lt;&gt;"N",
INDEX('11.1_Outliers-Generation'!K$5:K$500,MATCH($F468,'11.1_Outliers-Generation'!$F$5:$F$500,0)),""),"")</f>
        <v>2020</v>
      </c>
      <c r="L468" s="13" t="str">
        <f>IFERROR(IF(INDEX('11.1_Outliers-Generation'!$N$5:$N$500,MATCH($F468,'11.1_Outliers-Generation'!$F$5:$F$500,0))&lt;&gt;"N",
INDEX('11.1_Outliers-Generation'!L$5:L$500,MATCH($F468,'11.1_Outliers-Generation'!$F$5:$F$500,0)),""),"")</f>
        <v>SIPSN_03</v>
      </c>
      <c r="M468" s="14">
        <f>IFERROR(IF(INDEX('11.2_Outliers-Collection_cov'!$N$5:$N$500,MATCH($F468,'11.2_Outliers-Collection_cov'!$F$5:$F$500,0))&lt;&gt;"N",
INDEX('11.2_Outliers-Collection_cov'!J$5:J$500,MATCH($F468,'11.2_Outliers-Collection_cov'!$F$5:$F$500,0)),""),"")</f>
        <v>84.43369460620201</v>
      </c>
      <c r="N468" s="8">
        <f>IFERROR(IF(INDEX('11.2_Outliers-Collection_cov'!$N$5:$N$500,MATCH($F468,'11.2_Outliers-Collection_cov'!$F$5:$F$500,0))&lt;&gt;"N",
INDEX('11.2_Outliers-Collection_cov'!K$5:K$500,MATCH($F468,'11.2_Outliers-Collection_cov'!$F$5:$F$500,0)),""),"")</f>
        <v>2020</v>
      </c>
      <c r="O468" s="13" t="str">
        <f>IFERROR(IF(INDEX('11.2_Outliers-Collection_cov'!$N$5:$N$500,MATCH($F468,'11.2_Outliers-Collection_cov'!$F$5:$F$500,0))&lt;&gt;"N",
INDEX('11.2_Outliers-Collection_cov'!L$5:L$500,MATCH($F468,'11.2_Outliers-Collection_cov'!$F$5:$F$500,0)),""),"")</f>
        <v>SIPSN_03</v>
      </c>
      <c r="P468" s="14" t="str">
        <f>IFERROR(IF(INDEX('11.3_Outliers-Plastic'!$N$5:$N$500,MATCH($F468,'11.3_Outliers-Plastic'!$F$5:$F$500,0))&lt;&gt;"N",
INDEX('11.3_Outliers-Plastic'!J$5:J$500,MATCH($F468,'11.3_Outliers-Plastic'!$F$5:$F$500,0)),""),"")</f>
        <v/>
      </c>
      <c r="Q468" s="8" t="str">
        <f>IFERROR(IF(INDEX('11.3_Outliers-Plastic'!$N$5:$N$500,MATCH($F468,'11.3_Outliers-Plastic'!$F$5:$F$500,0))&lt;&gt;"N",
INDEX('11.3_Outliers-Plastic'!K$5:K$500,MATCH($F468,'11.3_Outliers-Plastic'!$F$5:$F$500,0)),""),"")</f>
        <v/>
      </c>
      <c r="R468" s="14" t="str">
        <f>IFERROR(IF(INDEX('11.3_Outliers-Plastic'!$N$5:$N$500,MATCH($F468,'11.3_Outliers-Plastic'!$F$5:$F$500,0))&lt;&gt;"N",
INDEX('11.3_Outliers-Plastic'!L$5:L$500,MATCH($F468,'11.3_Outliers-Plastic'!$F$5:$F$500,0)),""),"")</f>
        <v/>
      </c>
      <c r="S468" s="5"/>
      <c r="T468" s="5"/>
      <c r="U468" s="5" t="s">
        <v>1569</v>
      </c>
      <c r="V468" s="14">
        <f>IFERROR(IF(INDEX('11.5_Outliers-Other_recovery'!$N$5:$N$500,MATCH($F468,'11.5_Outliers-Other_recovery'!$F$5:$F$500,0))&lt;&gt;"N",
INDEX('11.5_Outliers-Other_recovery'!J$5:J$500,MATCH($F468,'11.5_Outliers-Other_recovery'!$F$5:$F$500,0)),""),"")</f>
        <v>0.60283715301908192</v>
      </c>
      <c r="W468" s="8">
        <f>IFERROR(IF(INDEX('11.5_Outliers-Other_recovery'!$N$5:$N$500,MATCH($F468,'11.5_Outliers-Other_recovery'!$F$5:$F$500,0))&lt;&gt;"N",
INDEX('11.5_Outliers-Other_recovery'!K$5:K$500,MATCH($F468,'11.5_Outliers-Other_recovery'!$F$5:$F$500,0)),""),"")</f>
        <v>2020</v>
      </c>
      <c r="X468" s="14" t="str">
        <f>IFERROR(IF(INDEX('11.5_Outliers-Other_recovery'!$N$5:$N$500,MATCH($F468,'11.5_Outliers-Other_recovery'!$F$5:$F$500,0))&lt;&gt;"N",
INDEX('11.5_Outliers-Other_recovery'!L$5:L$500,MATCH($F468,'11.5_Outliers-Other_recovery'!$F$5:$F$500,0)),""),"")</f>
        <v>SIPSN_03</v>
      </c>
      <c r="Y468" s="14">
        <f>IFERROR(IF(INDEX('11.4_Outliers-Formal_dry_recy'!$N$5:$N$500,MATCH($F468,'11.4_Outliers-Formal_dry_recy'!$F$5:$F$500,0))&lt;&gt;"N",
INDEX('11.4_Outliers-Formal_dry_recy'!J$5:J$500,MATCH($F468,'11.4_Outliers-Formal_dry_recy'!$F$5:$F$500,0)),""),"")</f>
        <v>0.23840963703836024</v>
      </c>
      <c r="Z468" s="8">
        <f>IFERROR(IF(INDEX('11.4_Outliers-Formal_dry_recy'!$N$5:$N$500,MATCH($F468,'11.4_Outliers-Formal_dry_recy'!$F$5:$F$500,0))&lt;&gt;"N",
INDEX('11.4_Outliers-Formal_dry_recy'!K$5:K$500,MATCH($F468,'11.4_Outliers-Formal_dry_recy'!$F$5:$F$500,0)),""),"")</f>
        <v>2020</v>
      </c>
      <c r="AA468" s="14" t="str">
        <f>IFERROR(IF(INDEX('11.4_Outliers-Formal_dry_recy'!$N$5:$N$500,MATCH($F468,'11.4_Outliers-Formal_dry_recy'!$F$5:$F$500,0))&lt;&gt;"N",
INDEX('11.4_Outliers-Formal_dry_recy'!L$5:L$500,MATCH($F468,'11.4_Outliers-Formal_dry_recy'!$F$5:$F$500,0)),""),"")</f>
        <v>SIPSN_03</v>
      </c>
      <c r="AB468" s="14" t="str">
        <f>IFERROR(IF(INDEX('11.6_Outliers-Incineration'!$N$5:$N$500,MATCH($F468,'11.6_Outliers-Incineration'!$F$5:$F$500,0))&lt;&gt;"N",
INDEX('11.6_Outliers-Incineration'!J$5:J$500,MATCH($F468,'11.6_Outliers-Incineration'!$F$5:$F$500,0)),""),"")</f>
        <v/>
      </c>
      <c r="AC468" s="8" t="str">
        <f>IFERROR(IF(INDEX('11.6_Outliers-Incineration'!$N$5:$N$500,MATCH($F468,'11.6_Outliers-Incineration'!$F$5:$F$500,0))&lt;&gt;"N",
INDEX('11.6_Outliers-Incineration'!K$5:K$500,MATCH($F468,'11.6_Outliers-Incineration'!$F$5:$F$500,0)),""),"")</f>
        <v/>
      </c>
      <c r="AD468" s="14" t="str">
        <f>IFERROR(IF(INDEX('11.6_Outliers-Incineration'!$N$5:$N$500,MATCH($F468,'11.6_Outliers-Incineration'!$F$5:$F$500,0))&lt;&gt;"N",
INDEX('11.6_Outliers-Incineration'!L$5:L$500,MATCH($F468,'11.6_Outliers-Incineration'!$F$5:$F$500,0)),""),"")</f>
        <v/>
      </c>
      <c r="AE468" s="14">
        <v>0</v>
      </c>
      <c r="AF468" s="8">
        <v>2020</v>
      </c>
      <c r="AG468" s="14" t="s">
        <v>2772</v>
      </c>
      <c r="AH468" s="5"/>
      <c r="AI468" s="5"/>
      <c r="AJ468" s="5" t="s">
        <v>1569</v>
      </c>
      <c r="AK468" s="5">
        <f t="shared" si="7"/>
        <v>5</v>
      </c>
    </row>
    <row r="469" spans="1:37" x14ac:dyDescent="0.25">
      <c r="A469" s="5" t="s">
        <v>2773</v>
      </c>
      <c r="B469" s="5" t="s">
        <v>847</v>
      </c>
      <c r="C469" s="5" t="s">
        <v>846</v>
      </c>
      <c r="D469" s="5" t="s">
        <v>620</v>
      </c>
      <c r="E469" s="5" t="s">
        <v>2786</v>
      </c>
      <c r="F469" s="5" t="s">
        <v>2787</v>
      </c>
      <c r="G469" s="5">
        <v>2</v>
      </c>
      <c r="H469" s="5">
        <v>1</v>
      </c>
      <c r="I469" s="13"/>
      <c r="J469" s="13">
        <f>IFERROR(IF(INDEX('11.1_Outliers-Generation'!$N$5:$N$500,MATCH($F469,'11.1_Outliers-Generation'!$F$5:$F$500,0))&lt;&gt;"N",
INDEX('11.1_Outliers-Generation'!J$5:J$500,MATCH($F469,'11.1_Outliers-Generation'!$F$5:$F$500,0)),""),"")</f>
        <v>0.70000000450011091</v>
      </c>
      <c r="K469" s="8">
        <f>IFERROR(IF(INDEX('11.1_Outliers-Generation'!$N$5:$N$500,MATCH($F469,'11.1_Outliers-Generation'!$F$5:$F$500,0))&lt;&gt;"N",
INDEX('11.1_Outliers-Generation'!K$5:K$500,MATCH($F469,'11.1_Outliers-Generation'!$F$5:$F$500,0)),""),"")</f>
        <v>2020</v>
      </c>
      <c r="L469" s="13" t="str">
        <f>IFERROR(IF(INDEX('11.1_Outliers-Generation'!$N$5:$N$500,MATCH($F469,'11.1_Outliers-Generation'!$F$5:$F$500,0))&lt;&gt;"N",
INDEX('11.1_Outliers-Generation'!L$5:L$500,MATCH($F469,'11.1_Outliers-Generation'!$F$5:$F$500,0)),""),"")</f>
        <v>SIPSN_04</v>
      </c>
      <c r="M469" s="14">
        <f>IFERROR(IF(INDEX('11.2_Outliers-Collection_cov'!$N$5:$N$500,MATCH($F469,'11.2_Outliers-Collection_cov'!$F$5:$F$500,0))&lt;&gt;"N",
INDEX('11.2_Outliers-Collection_cov'!J$5:J$500,MATCH($F469,'11.2_Outliers-Collection_cov'!$F$5:$F$500,0)),""),"")</f>
        <v>50.761540104449821</v>
      </c>
      <c r="N469" s="8">
        <f>IFERROR(IF(INDEX('11.2_Outliers-Collection_cov'!$N$5:$N$500,MATCH($F469,'11.2_Outliers-Collection_cov'!$F$5:$F$500,0))&lt;&gt;"N",
INDEX('11.2_Outliers-Collection_cov'!K$5:K$500,MATCH($F469,'11.2_Outliers-Collection_cov'!$F$5:$F$500,0)),""),"")</f>
        <v>2020</v>
      </c>
      <c r="O469" s="13" t="str">
        <f>IFERROR(IF(INDEX('11.2_Outliers-Collection_cov'!$N$5:$N$500,MATCH($F469,'11.2_Outliers-Collection_cov'!$F$5:$F$500,0))&lt;&gt;"N",
INDEX('11.2_Outliers-Collection_cov'!L$5:L$500,MATCH($F469,'11.2_Outliers-Collection_cov'!$F$5:$F$500,0)),""),"")</f>
        <v>SIPSN_04</v>
      </c>
      <c r="P469" s="14" t="str">
        <f>IFERROR(IF(INDEX('11.3_Outliers-Plastic'!$N$5:$N$500,MATCH($F469,'11.3_Outliers-Plastic'!$F$5:$F$500,0))&lt;&gt;"N",
INDEX('11.3_Outliers-Plastic'!J$5:J$500,MATCH($F469,'11.3_Outliers-Plastic'!$F$5:$F$500,0)),""),"")</f>
        <v/>
      </c>
      <c r="Q469" s="8" t="str">
        <f>IFERROR(IF(INDEX('11.3_Outliers-Plastic'!$N$5:$N$500,MATCH($F469,'11.3_Outliers-Plastic'!$F$5:$F$500,0))&lt;&gt;"N",
INDEX('11.3_Outliers-Plastic'!K$5:K$500,MATCH($F469,'11.3_Outliers-Plastic'!$F$5:$F$500,0)),""),"")</f>
        <v/>
      </c>
      <c r="R469" s="14" t="str">
        <f>IFERROR(IF(INDEX('11.3_Outliers-Plastic'!$N$5:$N$500,MATCH($F469,'11.3_Outliers-Plastic'!$F$5:$F$500,0))&lt;&gt;"N",
INDEX('11.3_Outliers-Plastic'!L$5:L$500,MATCH($F469,'11.3_Outliers-Plastic'!$F$5:$F$500,0)),""),"")</f>
        <v/>
      </c>
      <c r="S469" s="5"/>
      <c r="T469" s="5"/>
      <c r="U469" s="5" t="s">
        <v>1569</v>
      </c>
      <c r="V469" s="14">
        <f>IFERROR(IF(INDEX('11.5_Outliers-Other_recovery'!$N$5:$N$500,MATCH($F469,'11.5_Outliers-Other_recovery'!$F$5:$F$500,0))&lt;&gt;"N",
INDEX('11.5_Outliers-Other_recovery'!J$5:J$500,MATCH($F469,'11.5_Outliers-Other_recovery'!$F$5:$F$500,0)),""),"")</f>
        <v>28.914158923866317</v>
      </c>
      <c r="W469" s="8">
        <f>IFERROR(IF(INDEX('11.5_Outliers-Other_recovery'!$N$5:$N$500,MATCH($F469,'11.5_Outliers-Other_recovery'!$F$5:$F$500,0))&lt;&gt;"N",
INDEX('11.5_Outliers-Other_recovery'!K$5:K$500,MATCH($F469,'11.5_Outliers-Other_recovery'!$F$5:$F$500,0)),""),"")</f>
        <v>2020</v>
      </c>
      <c r="X469" s="14" t="str">
        <f>IFERROR(IF(INDEX('11.5_Outliers-Other_recovery'!$N$5:$N$500,MATCH($F469,'11.5_Outliers-Other_recovery'!$F$5:$F$500,0))&lt;&gt;"N",
INDEX('11.5_Outliers-Other_recovery'!L$5:L$500,MATCH($F469,'11.5_Outliers-Other_recovery'!$F$5:$F$500,0)),""),"")</f>
        <v>SIPSN_04</v>
      </c>
      <c r="Y469" s="14">
        <f>IFERROR(IF(INDEX('11.4_Outliers-Formal_dry_recy'!$N$5:$N$500,MATCH($F469,'11.4_Outliers-Formal_dry_recy'!$F$5:$F$500,0))&lt;&gt;"N",
INDEX('11.4_Outliers-Formal_dry_recy'!J$5:J$500,MATCH($F469,'11.4_Outliers-Formal_dry_recy'!$F$5:$F$500,0)),""),"")</f>
        <v>1.3867702121758425E-2</v>
      </c>
      <c r="Z469" s="8">
        <f>IFERROR(IF(INDEX('11.4_Outliers-Formal_dry_recy'!$N$5:$N$500,MATCH($F469,'11.4_Outliers-Formal_dry_recy'!$F$5:$F$500,0))&lt;&gt;"N",
INDEX('11.4_Outliers-Formal_dry_recy'!K$5:K$500,MATCH($F469,'11.4_Outliers-Formal_dry_recy'!$F$5:$F$500,0)),""),"")</f>
        <v>2020</v>
      </c>
      <c r="AA469" s="14" t="str">
        <f>IFERROR(IF(INDEX('11.4_Outliers-Formal_dry_recy'!$N$5:$N$500,MATCH($F469,'11.4_Outliers-Formal_dry_recy'!$F$5:$F$500,0))&lt;&gt;"N",
INDEX('11.4_Outliers-Formal_dry_recy'!L$5:L$500,MATCH($F469,'11.4_Outliers-Formal_dry_recy'!$F$5:$F$500,0)),""),"")</f>
        <v>SIPSN_04</v>
      </c>
      <c r="AB469" s="14" t="str">
        <f>IFERROR(IF(INDEX('11.6_Outliers-Incineration'!$N$5:$N$500,MATCH($F469,'11.6_Outliers-Incineration'!$F$5:$F$500,0))&lt;&gt;"N",
INDEX('11.6_Outliers-Incineration'!J$5:J$500,MATCH($F469,'11.6_Outliers-Incineration'!$F$5:$F$500,0)),""),"")</f>
        <v/>
      </c>
      <c r="AC469" s="8" t="str">
        <f>IFERROR(IF(INDEX('11.6_Outliers-Incineration'!$N$5:$N$500,MATCH($F469,'11.6_Outliers-Incineration'!$F$5:$F$500,0))&lt;&gt;"N",
INDEX('11.6_Outliers-Incineration'!K$5:K$500,MATCH($F469,'11.6_Outliers-Incineration'!$F$5:$F$500,0)),""),"")</f>
        <v/>
      </c>
      <c r="AD469" s="14" t="str">
        <f>IFERROR(IF(INDEX('11.6_Outliers-Incineration'!$N$5:$N$500,MATCH($F469,'11.6_Outliers-Incineration'!$F$5:$F$500,0))&lt;&gt;"N",
INDEX('11.6_Outliers-Incineration'!L$5:L$500,MATCH($F469,'11.6_Outliers-Incineration'!$F$5:$F$500,0)),""),"")</f>
        <v/>
      </c>
      <c r="AE469" s="14">
        <v>0</v>
      </c>
      <c r="AF469" s="8">
        <v>2020</v>
      </c>
      <c r="AG469" s="14" t="s">
        <v>2773</v>
      </c>
      <c r="AH469" s="5"/>
      <c r="AI469" s="5"/>
      <c r="AJ469" s="5" t="s">
        <v>1569</v>
      </c>
      <c r="AK469" s="5">
        <f t="shared" si="7"/>
        <v>5</v>
      </c>
    </row>
    <row r="470" spans="1:37" x14ac:dyDescent="0.25">
      <c r="A470" s="5" t="s">
        <v>2774</v>
      </c>
      <c r="B470" s="5" t="s">
        <v>847</v>
      </c>
      <c r="C470" s="5" t="s">
        <v>846</v>
      </c>
      <c r="D470" s="5" t="s">
        <v>620</v>
      </c>
      <c r="E470" s="5" t="s">
        <v>2788</v>
      </c>
      <c r="F470" s="5" t="s">
        <v>2789</v>
      </c>
      <c r="G470" s="5">
        <v>2</v>
      </c>
      <c r="H470" s="5">
        <v>1</v>
      </c>
      <c r="I470" s="13"/>
      <c r="J470" s="13">
        <f>IFERROR(IF(INDEX('11.1_Outliers-Generation'!$N$5:$N$500,MATCH($F470,'11.1_Outliers-Generation'!$F$5:$F$500,0))&lt;&gt;"N",
INDEX('11.1_Outliers-Generation'!J$5:J$500,MATCH($F470,'11.1_Outliers-Generation'!$F$5:$F$500,0)),""),"")</f>
        <v>0.73221167234680207</v>
      </c>
      <c r="K470" s="8">
        <f>IFERROR(IF(INDEX('11.1_Outliers-Generation'!$N$5:$N$500,MATCH($F470,'11.1_Outliers-Generation'!$F$5:$F$500,0))&lt;&gt;"N",
INDEX('11.1_Outliers-Generation'!K$5:K$500,MATCH($F470,'11.1_Outliers-Generation'!$F$5:$F$500,0)),""),"")</f>
        <v>2020</v>
      </c>
      <c r="L470" s="13" t="str">
        <f>IFERROR(IF(INDEX('11.1_Outliers-Generation'!$N$5:$N$500,MATCH($F470,'11.1_Outliers-Generation'!$F$5:$F$500,0))&lt;&gt;"N",
INDEX('11.1_Outliers-Generation'!L$5:L$500,MATCH($F470,'11.1_Outliers-Generation'!$F$5:$F$500,0)),""),"")</f>
        <v>SIPSN_05</v>
      </c>
      <c r="M470" s="14">
        <f>IFERROR(IF(INDEX('11.2_Outliers-Collection_cov'!$N$5:$N$500,MATCH($F470,'11.2_Outliers-Collection_cov'!$F$5:$F$500,0))&lt;&gt;"N",
INDEX('11.2_Outliers-Collection_cov'!J$5:J$500,MATCH($F470,'11.2_Outliers-Collection_cov'!$F$5:$F$500,0)),""),"")</f>
        <v>67.60718795506223</v>
      </c>
      <c r="N470" s="8">
        <f>IFERROR(IF(INDEX('11.2_Outliers-Collection_cov'!$N$5:$N$500,MATCH($F470,'11.2_Outliers-Collection_cov'!$F$5:$F$500,0))&lt;&gt;"N",
INDEX('11.2_Outliers-Collection_cov'!K$5:K$500,MATCH($F470,'11.2_Outliers-Collection_cov'!$F$5:$F$500,0)),""),"")</f>
        <v>2020</v>
      </c>
      <c r="O470" s="13" t="str">
        <f>IFERROR(IF(INDEX('11.2_Outliers-Collection_cov'!$N$5:$N$500,MATCH($F470,'11.2_Outliers-Collection_cov'!$F$5:$F$500,0))&lt;&gt;"N",
INDEX('11.2_Outliers-Collection_cov'!L$5:L$500,MATCH($F470,'11.2_Outliers-Collection_cov'!$F$5:$F$500,0)),""),"")</f>
        <v>SIPSN_05</v>
      </c>
      <c r="P470" s="14" t="str">
        <f>IFERROR(IF(INDEX('11.3_Outliers-Plastic'!$N$5:$N$500,MATCH($F470,'11.3_Outliers-Plastic'!$F$5:$F$500,0))&lt;&gt;"N",
INDEX('11.3_Outliers-Plastic'!J$5:J$500,MATCH($F470,'11.3_Outliers-Plastic'!$F$5:$F$500,0)),""),"")</f>
        <v/>
      </c>
      <c r="Q470" s="8" t="str">
        <f>IFERROR(IF(INDEX('11.3_Outliers-Plastic'!$N$5:$N$500,MATCH($F470,'11.3_Outliers-Plastic'!$F$5:$F$500,0))&lt;&gt;"N",
INDEX('11.3_Outliers-Plastic'!K$5:K$500,MATCH($F470,'11.3_Outliers-Plastic'!$F$5:$F$500,0)),""),"")</f>
        <v/>
      </c>
      <c r="R470" s="14" t="str">
        <f>IFERROR(IF(INDEX('11.3_Outliers-Plastic'!$N$5:$N$500,MATCH($F470,'11.3_Outliers-Plastic'!$F$5:$F$500,0))&lt;&gt;"N",
INDEX('11.3_Outliers-Plastic'!L$5:L$500,MATCH($F470,'11.3_Outliers-Plastic'!$F$5:$F$500,0)),""),"")</f>
        <v/>
      </c>
      <c r="S470" s="5"/>
      <c r="T470" s="5"/>
      <c r="U470" s="5" t="s">
        <v>1569</v>
      </c>
      <c r="V470" s="14">
        <f>IFERROR(IF(INDEX('11.5_Outliers-Other_recovery'!$N$5:$N$500,MATCH($F470,'11.5_Outliers-Other_recovery'!$F$5:$F$500,0))&lt;&gt;"N",
INDEX('11.5_Outliers-Other_recovery'!J$5:J$500,MATCH($F470,'11.5_Outliers-Other_recovery'!$F$5:$F$500,0)),""),"")</f>
        <v>0.22222222222222221</v>
      </c>
      <c r="W470" s="8">
        <f>IFERROR(IF(INDEX('11.5_Outliers-Other_recovery'!$N$5:$N$500,MATCH($F470,'11.5_Outliers-Other_recovery'!$F$5:$F$500,0))&lt;&gt;"N",
INDEX('11.5_Outliers-Other_recovery'!K$5:K$500,MATCH($F470,'11.5_Outliers-Other_recovery'!$F$5:$F$500,0)),""),"")</f>
        <v>2020</v>
      </c>
      <c r="X470" s="14" t="str">
        <f>IFERROR(IF(INDEX('11.5_Outliers-Other_recovery'!$N$5:$N$500,MATCH($F470,'11.5_Outliers-Other_recovery'!$F$5:$F$500,0))&lt;&gt;"N",
INDEX('11.5_Outliers-Other_recovery'!L$5:L$500,MATCH($F470,'11.5_Outliers-Other_recovery'!$F$5:$F$500,0)),""),"")</f>
        <v>SIPSN_05</v>
      </c>
      <c r="Y470" s="14">
        <f>IFERROR(IF(INDEX('11.4_Outliers-Formal_dry_recy'!$N$5:$N$500,MATCH($F470,'11.4_Outliers-Formal_dry_recy'!$F$5:$F$500,0))&lt;&gt;"N",
INDEX('11.4_Outliers-Formal_dry_recy'!J$5:J$500,MATCH($F470,'11.4_Outliers-Formal_dry_recy'!$F$5:$F$500,0)),""),"")</f>
        <v>0</v>
      </c>
      <c r="Z470" s="8">
        <f>IFERROR(IF(INDEX('11.4_Outliers-Formal_dry_recy'!$N$5:$N$500,MATCH($F470,'11.4_Outliers-Formal_dry_recy'!$F$5:$F$500,0))&lt;&gt;"N",
INDEX('11.4_Outliers-Formal_dry_recy'!K$5:K$500,MATCH($F470,'11.4_Outliers-Formal_dry_recy'!$F$5:$F$500,0)),""),"")</f>
        <v>2020</v>
      </c>
      <c r="AA470" s="14" t="str">
        <f>IFERROR(IF(INDEX('11.4_Outliers-Formal_dry_recy'!$N$5:$N$500,MATCH($F470,'11.4_Outliers-Formal_dry_recy'!$F$5:$F$500,0))&lt;&gt;"N",
INDEX('11.4_Outliers-Formal_dry_recy'!L$5:L$500,MATCH($F470,'11.4_Outliers-Formal_dry_recy'!$F$5:$F$500,0)),""),"")</f>
        <v>SIPSN_05</v>
      </c>
      <c r="AB470" s="14" t="str">
        <f>IFERROR(IF(INDEX('11.6_Outliers-Incineration'!$N$5:$N$500,MATCH($F470,'11.6_Outliers-Incineration'!$F$5:$F$500,0))&lt;&gt;"N",
INDEX('11.6_Outliers-Incineration'!J$5:J$500,MATCH($F470,'11.6_Outliers-Incineration'!$F$5:$F$500,0)),""),"")</f>
        <v/>
      </c>
      <c r="AC470" s="8" t="str">
        <f>IFERROR(IF(INDEX('11.6_Outliers-Incineration'!$N$5:$N$500,MATCH($F470,'11.6_Outliers-Incineration'!$F$5:$F$500,0))&lt;&gt;"N",
INDEX('11.6_Outliers-Incineration'!K$5:K$500,MATCH($F470,'11.6_Outliers-Incineration'!$F$5:$F$500,0)),""),"")</f>
        <v/>
      </c>
      <c r="AD470" s="14" t="str">
        <f>IFERROR(IF(INDEX('11.6_Outliers-Incineration'!$N$5:$N$500,MATCH($F470,'11.6_Outliers-Incineration'!$F$5:$F$500,0))&lt;&gt;"N",
INDEX('11.6_Outliers-Incineration'!L$5:L$500,MATCH($F470,'11.6_Outliers-Incineration'!$F$5:$F$500,0)),""),"")</f>
        <v/>
      </c>
      <c r="AE470" s="14">
        <v>0</v>
      </c>
      <c r="AF470" s="8">
        <v>2020</v>
      </c>
      <c r="AG470" s="14" t="s">
        <v>2774</v>
      </c>
      <c r="AH470" s="5"/>
      <c r="AI470" s="5"/>
      <c r="AJ470" s="5" t="s">
        <v>1569</v>
      </c>
      <c r="AK470" s="5">
        <f t="shared" si="7"/>
        <v>5</v>
      </c>
    </row>
    <row r="471" spans="1:37" x14ac:dyDescent="0.25">
      <c r="A471" s="5" t="s">
        <v>2775</v>
      </c>
      <c r="B471" s="5" t="s">
        <v>847</v>
      </c>
      <c r="C471" s="5" t="s">
        <v>846</v>
      </c>
      <c r="D471" s="5" t="s">
        <v>620</v>
      </c>
      <c r="E471" s="5" t="s">
        <v>2791</v>
      </c>
      <c r="F471" s="5" t="s">
        <v>2790</v>
      </c>
      <c r="G471" s="5">
        <v>2</v>
      </c>
      <c r="H471" s="5">
        <v>1</v>
      </c>
      <c r="I471" s="13"/>
      <c r="J471" s="13">
        <f>IFERROR(IF(INDEX('11.1_Outliers-Generation'!$N$5:$N$500,MATCH($F471,'11.1_Outliers-Generation'!$F$5:$F$500,0))&lt;&gt;"N",
INDEX('11.1_Outliers-Generation'!J$5:J$500,MATCH($F471,'11.1_Outliers-Generation'!$F$5:$F$500,0)),""),"")</f>
        <v>0.57594995532095961</v>
      </c>
      <c r="K471" s="8">
        <f>IFERROR(IF(INDEX('11.1_Outliers-Generation'!$N$5:$N$500,MATCH($F471,'11.1_Outliers-Generation'!$F$5:$F$500,0))&lt;&gt;"N",
INDEX('11.1_Outliers-Generation'!K$5:K$500,MATCH($F471,'11.1_Outliers-Generation'!$F$5:$F$500,0)),""),"")</f>
        <v>2020</v>
      </c>
      <c r="L471" s="13" t="str">
        <f>IFERROR(IF(INDEX('11.1_Outliers-Generation'!$N$5:$N$500,MATCH($F471,'11.1_Outliers-Generation'!$F$5:$F$500,0))&lt;&gt;"N",
INDEX('11.1_Outliers-Generation'!L$5:L$500,MATCH($F471,'11.1_Outliers-Generation'!$F$5:$F$500,0)),""),"")</f>
        <v>SIPSN_06</v>
      </c>
      <c r="M471" s="14">
        <f>IFERROR(IF(INDEX('11.2_Outliers-Collection_cov'!$N$5:$N$500,MATCH($F471,'11.2_Outliers-Collection_cov'!$F$5:$F$500,0))&lt;&gt;"N",
INDEX('11.2_Outliers-Collection_cov'!J$5:J$500,MATCH($F471,'11.2_Outliers-Collection_cov'!$F$5:$F$500,0)),""),"")</f>
        <v>46.903638886914159</v>
      </c>
      <c r="N471" s="8">
        <f>IFERROR(IF(INDEX('11.2_Outliers-Collection_cov'!$N$5:$N$500,MATCH($F471,'11.2_Outliers-Collection_cov'!$F$5:$F$500,0))&lt;&gt;"N",
INDEX('11.2_Outliers-Collection_cov'!K$5:K$500,MATCH($F471,'11.2_Outliers-Collection_cov'!$F$5:$F$500,0)),""),"")</f>
        <v>2020</v>
      </c>
      <c r="O471" s="13" t="str">
        <f>IFERROR(IF(INDEX('11.2_Outliers-Collection_cov'!$N$5:$N$500,MATCH($F471,'11.2_Outliers-Collection_cov'!$F$5:$F$500,0))&lt;&gt;"N",
INDEX('11.2_Outliers-Collection_cov'!L$5:L$500,MATCH($F471,'11.2_Outliers-Collection_cov'!$F$5:$F$500,0)),""),"")</f>
        <v>SIPSN_06</v>
      </c>
      <c r="P471" s="14" t="str">
        <f>IFERROR(IF(INDEX('11.3_Outliers-Plastic'!$N$5:$N$500,MATCH($F471,'11.3_Outliers-Plastic'!$F$5:$F$500,0))&lt;&gt;"N",
INDEX('11.3_Outliers-Plastic'!J$5:J$500,MATCH($F471,'11.3_Outliers-Plastic'!$F$5:$F$500,0)),""),"")</f>
        <v/>
      </c>
      <c r="Q471" s="8" t="str">
        <f>IFERROR(IF(INDEX('11.3_Outliers-Plastic'!$N$5:$N$500,MATCH($F471,'11.3_Outliers-Plastic'!$F$5:$F$500,0))&lt;&gt;"N",
INDEX('11.3_Outliers-Plastic'!K$5:K$500,MATCH($F471,'11.3_Outliers-Plastic'!$F$5:$F$500,0)),""),"")</f>
        <v/>
      </c>
      <c r="R471" s="14" t="str">
        <f>IFERROR(IF(INDEX('11.3_Outliers-Plastic'!$N$5:$N$500,MATCH($F471,'11.3_Outliers-Plastic'!$F$5:$F$500,0))&lt;&gt;"N",
INDEX('11.3_Outliers-Plastic'!L$5:L$500,MATCH($F471,'11.3_Outliers-Plastic'!$F$5:$F$500,0)),""),"")</f>
        <v/>
      </c>
      <c r="S471" s="5"/>
      <c r="T471" s="5"/>
      <c r="U471" s="5" t="s">
        <v>1569</v>
      </c>
      <c r="V471" s="14">
        <f>IFERROR(IF(INDEX('11.5_Outliers-Other_recovery'!$N$5:$N$500,MATCH($F471,'11.5_Outliers-Other_recovery'!$F$5:$F$500,0))&lt;&gt;"N",
INDEX('11.5_Outliers-Other_recovery'!J$5:J$500,MATCH($F471,'11.5_Outliers-Other_recovery'!$F$5:$F$500,0)),""),"")</f>
        <v>1.7638805371818</v>
      </c>
      <c r="W471" s="8">
        <f>IFERROR(IF(INDEX('11.5_Outliers-Other_recovery'!$N$5:$N$500,MATCH($F471,'11.5_Outliers-Other_recovery'!$F$5:$F$500,0))&lt;&gt;"N",
INDEX('11.5_Outliers-Other_recovery'!K$5:K$500,MATCH($F471,'11.5_Outliers-Other_recovery'!$F$5:$F$500,0)),""),"")</f>
        <v>2020</v>
      </c>
      <c r="X471" s="14" t="str">
        <f>IFERROR(IF(INDEX('11.5_Outliers-Other_recovery'!$N$5:$N$500,MATCH($F471,'11.5_Outliers-Other_recovery'!$F$5:$F$500,0))&lt;&gt;"N",
INDEX('11.5_Outliers-Other_recovery'!L$5:L$500,MATCH($F471,'11.5_Outliers-Other_recovery'!$F$5:$F$500,0)),""),"")</f>
        <v>SIPSN_06</v>
      </c>
      <c r="Y471" s="14">
        <f>IFERROR(IF(INDEX('11.4_Outliers-Formal_dry_recy'!$N$5:$N$500,MATCH($F471,'11.4_Outliers-Formal_dry_recy'!$F$5:$F$500,0))&lt;&gt;"N",
INDEX('11.4_Outliers-Formal_dry_recy'!J$5:J$500,MATCH($F471,'11.4_Outliers-Formal_dry_recy'!$F$5:$F$500,0)),""),"")</f>
        <v>4.4297454399679292</v>
      </c>
      <c r="Z471" s="8">
        <f>IFERROR(IF(INDEX('11.4_Outliers-Formal_dry_recy'!$N$5:$N$500,MATCH($F471,'11.4_Outliers-Formal_dry_recy'!$F$5:$F$500,0))&lt;&gt;"N",
INDEX('11.4_Outliers-Formal_dry_recy'!K$5:K$500,MATCH($F471,'11.4_Outliers-Formal_dry_recy'!$F$5:$F$500,0)),""),"")</f>
        <v>2020</v>
      </c>
      <c r="AA471" s="14" t="str">
        <f>IFERROR(IF(INDEX('11.4_Outliers-Formal_dry_recy'!$N$5:$N$500,MATCH($F471,'11.4_Outliers-Formal_dry_recy'!$F$5:$F$500,0))&lt;&gt;"N",
INDEX('11.4_Outliers-Formal_dry_recy'!L$5:L$500,MATCH($F471,'11.4_Outliers-Formal_dry_recy'!$F$5:$F$500,0)),""),"")</f>
        <v>SIPSN_06</v>
      </c>
      <c r="AB471" s="14" t="str">
        <f>IFERROR(IF(INDEX('11.6_Outliers-Incineration'!$N$5:$N$500,MATCH($F471,'11.6_Outliers-Incineration'!$F$5:$F$500,0))&lt;&gt;"N",
INDEX('11.6_Outliers-Incineration'!J$5:J$500,MATCH($F471,'11.6_Outliers-Incineration'!$F$5:$F$500,0)),""),"")</f>
        <v/>
      </c>
      <c r="AC471" s="8" t="str">
        <f>IFERROR(IF(INDEX('11.6_Outliers-Incineration'!$N$5:$N$500,MATCH($F471,'11.6_Outliers-Incineration'!$F$5:$F$500,0))&lt;&gt;"N",
INDEX('11.6_Outliers-Incineration'!K$5:K$500,MATCH($F471,'11.6_Outliers-Incineration'!$F$5:$F$500,0)),""),"")</f>
        <v/>
      </c>
      <c r="AD471" s="14" t="str">
        <f>IFERROR(IF(INDEX('11.6_Outliers-Incineration'!$N$5:$N$500,MATCH($F471,'11.6_Outliers-Incineration'!$F$5:$F$500,0))&lt;&gt;"N",
INDEX('11.6_Outliers-Incineration'!L$5:L$500,MATCH($F471,'11.6_Outliers-Incineration'!$F$5:$F$500,0)),""),"")</f>
        <v/>
      </c>
      <c r="AE471" s="14" t="s">
        <v>1569</v>
      </c>
      <c r="AF471" s="8" t="s">
        <v>1569</v>
      </c>
      <c r="AG471" s="14" t="s">
        <v>1569</v>
      </c>
      <c r="AH471" s="5"/>
      <c r="AI471" s="5"/>
      <c r="AJ471" s="5" t="s">
        <v>1569</v>
      </c>
      <c r="AK471" s="5">
        <f t="shared" si="7"/>
        <v>4</v>
      </c>
    </row>
    <row r="472" spans="1:37" x14ac:dyDescent="0.25">
      <c r="A472" s="5" t="s">
        <v>2776</v>
      </c>
      <c r="B472" s="5" t="s">
        <v>847</v>
      </c>
      <c r="C472" s="5" t="s">
        <v>846</v>
      </c>
      <c r="D472" s="5" t="s">
        <v>620</v>
      </c>
      <c r="E472" s="5" t="s">
        <v>2792</v>
      </c>
      <c r="F472" s="5" t="s">
        <v>2793</v>
      </c>
      <c r="G472" s="5">
        <v>2</v>
      </c>
      <c r="H472" s="5">
        <v>1</v>
      </c>
      <c r="I472" s="13"/>
      <c r="J472" s="13">
        <f>IFERROR(IF(INDEX('11.1_Outliers-Generation'!$N$5:$N$500,MATCH($F472,'11.1_Outliers-Generation'!$F$5:$F$500,0))&lt;&gt;"N",
INDEX('11.1_Outliers-Generation'!J$5:J$500,MATCH($F472,'11.1_Outliers-Generation'!$F$5:$F$500,0)),""),"")</f>
        <v>0.70551041068773357</v>
      </c>
      <c r="K472" s="8">
        <f>IFERROR(IF(INDEX('11.1_Outliers-Generation'!$N$5:$N$500,MATCH($F472,'11.1_Outliers-Generation'!$F$5:$F$500,0))&lt;&gt;"N",
INDEX('11.1_Outliers-Generation'!K$5:K$500,MATCH($F472,'11.1_Outliers-Generation'!$F$5:$F$500,0)),""),"")</f>
        <v>2020</v>
      </c>
      <c r="L472" s="13" t="str">
        <f>IFERROR(IF(INDEX('11.1_Outliers-Generation'!$N$5:$N$500,MATCH($F472,'11.1_Outliers-Generation'!$F$5:$F$500,0))&lt;&gt;"N",
INDEX('11.1_Outliers-Generation'!L$5:L$500,MATCH($F472,'11.1_Outliers-Generation'!$F$5:$F$500,0)),""),"")</f>
        <v>SIPSN_07</v>
      </c>
      <c r="M472" s="14">
        <f>IFERROR(IF(INDEX('11.2_Outliers-Collection_cov'!$N$5:$N$500,MATCH($F472,'11.2_Outliers-Collection_cov'!$F$5:$F$500,0))&lt;&gt;"N",
INDEX('11.2_Outliers-Collection_cov'!J$5:J$500,MATCH($F472,'11.2_Outliers-Collection_cov'!$F$5:$F$500,0)),""),"")</f>
        <v>74.164968272621948</v>
      </c>
      <c r="N472" s="8">
        <f>IFERROR(IF(INDEX('11.2_Outliers-Collection_cov'!$N$5:$N$500,MATCH($F472,'11.2_Outliers-Collection_cov'!$F$5:$F$500,0))&lt;&gt;"N",
INDEX('11.2_Outliers-Collection_cov'!K$5:K$500,MATCH($F472,'11.2_Outliers-Collection_cov'!$F$5:$F$500,0)),""),"")</f>
        <v>2020</v>
      </c>
      <c r="O472" s="13" t="str">
        <f>IFERROR(IF(INDEX('11.2_Outliers-Collection_cov'!$N$5:$N$500,MATCH($F472,'11.2_Outliers-Collection_cov'!$F$5:$F$500,0))&lt;&gt;"N",
INDEX('11.2_Outliers-Collection_cov'!L$5:L$500,MATCH($F472,'11.2_Outliers-Collection_cov'!$F$5:$F$500,0)),""),"")</f>
        <v>SIPSN_07</v>
      </c>
      <c r="P472" s="14" t="str">
        <f>IFERROR(IF(INDEX('11.3_Outliers-Plastic'!$N$5:$N$500,MATCH($F472,'11.3_Outliers-Plastic'!$F$5:$F$500,0))&lt;&gt;"N",
INDEX('11.3_Outliers-Plastic'!J$5:J$500,MATCH($F472,'11.3_Outliers-Plastic'!$F$5:$F$500,0)),""),"")</f>
        <v/>
      </c>
      <c r="Q472" s="8" t="str">
        <f>IFERROR(IF(INDEX('11.3_Outliers-Plastic'!$N$5:$N$500,MATCH($F472,'11.3_Outliers-Plastic'!$F$5:$F$500,0))&lt;&gt;"N",
INDEX('11.3_Outliers-Plastic'!K$5:K$500,MATCH($F472,'11.3_Outliers-Plastic'!$F$5:$F$500,0)),""),"")</f>
        <v/>
      </c>
      <c r="R472" s="14" t="str">
        <f>IFERROR(IF(INDEX('11.3_Outliers-Plastic'!$N$5:$N$500,MATCH($F472,'11.3_Outliers-Plastic'!$F$5:$F$500,0))&lt;&gt;"N",
INDEX('11.3_Outliers-Plastic'!L$5:L$500,MATCH($F472,'11.3_Outliers-Plastic'!$F$5:$F$500,0)),""),"")</f>
        <v/>
      </c>
      <c r="S472" s="5"/>
      <c r="T472" s="5"/>
      <c r="U472" s="5" t="s">
        <v>1569</v>
      </c>
      <c r="V472" s="14">
        <f>IFERROR(IF(INDEX('11.5_Outliers-Other_recovery'!$N$5:$N$500,MATCH($F472,'11.5_Outliers-Other_recovery'!$F$5:$F$500,0))&lt;&gt;"N",
INDEX('11.5_Outliers-Other_recovery'!J$5:J$500,MATCH($F472,'11.5_Outliers-Other_recovery'!$F$5:$F$500,0)),""),"")</f>
        <v>1.5303263254271251</v>
      </c>
      <c r="W472" s="8">
        <f>IFERROR(IF(INDEX('11.5_Outliers-Other_recovery'!$N$5:$N$500,MATCH($F472,'11.5_Outliers-Other_recovery'!$F$5:$F$500,0))&lt;&gt;"N",
INDEX('11.5_Outliers-Other_recovery'!K$5:K$500,MATCH($F472,'11.5_Outliers-Other_recovery'!$F$5:$F$500,0)),""),"")</f>
        <v>2020</v>
      </c>
      <c r="X472" s="14" t="str">
        <f>IFERROR(IF(INDEX('11.5_Outliers-Other_recovery'!$N$5:$N$500,MATCH($F472,'11.5_Outliers-Other_recovery'!$F$5:$F$500,0))&lt;&gt;"N",
INDEX('11.5_Outliers-Other_recovery'!L$5:L$500,MATCH($F472,'11.5_Outliers-Other_recovery'!$F$5:$F$500,0)),""),"")</f>
        <v>SIPSN_07</v>
      </c>
      <c r="Y472" s="14">
        <f>IFERROR(IF(INDEX('11.4_Outliers-Formal_dry_recy'!$N$5:$N$500,MATCH($F472,'11.4_Outliers-Formal_dry_recy'!$F$5:$F$500,0))&lt;&gt;"N",
INDEX('11.4_Outliers-Formal_dry_recy'!J$5:J$500,MATCH($F472,'11.4_Outliers-Formal_dry_recy'!$F$5:$F$500,0)),""),"")</f>
        <v>0.65419696995871246</v>
      </c>
      <c r="Z472" s="8">
        <f>IFERROR(IF(INDEX('11.4_Outliers-Formal_dry_recy'!$N$5:$N$500,MATCH($F472,'11.4_Outliers-Formal_dry_recy'!$F$5:$F$500,0))&lt;&gt;"N",
INDEX('11.4_Outliers-Formal_dry_recy'!K$5:K$500,MATCH($F472,'11.4_Outliers-Formal_dry_recy'!$F$5:$F$500,0)),""),"")</f>
        <v>2020</v>
      </c>
      <c r="AA472" s="14" t="str">
        <f>IFERROR(IF(INDEX('11.4_Outliers-Formal_dry_recy'!$N$5:$N$500,MATCH($F472,'11.4_Outliers-Formal_dry_recy'!$F$5:$F$500,0))&lt;&gt;"N",
INDEX('11.4_Outliers-Formal_dry_recy'!L$5:L$500,MATCH($F472,'11.4_Outliers-Formal_dry_recy'!$F$5:$F$500,0)),""),"")</f>
        <v>SIPSN_07</v>
      </c>
      <c r="AB472" s="14" t="str">
        <f>IFERROR(IF(INDEX('11.6_Outliers-Incineration'!$N$5:$N$500,MATCH($F472,'11.6_Outliers-Incineration'!$F$5:$F$500,0))&lt;&gt;"N",
INDEX('11.6_Outliers-Incineration'!J$5:J$500,MATCH($F472,'11.6_Outliers-Incineration'!$F$5:$F$500,0)),""),"")</f>
        <v/>
      </c>
      <c r="AC472" s="8" t="str">
        <f>IFERROR(IF(INDEX('11.6_Outliers-Incineration'!$N$5:$N$500,MATCH($F472,'11.6_Outliers-Incineration'!$F$5:$F$500,0))&lt;&gt;"N",
INDEX('11.6_Outliers-Incineration'!K$5:K$500,MATCH($F472,'11.6_Outliers-Incineration'!$F$5:$F$500,0)),""),"")</f>
        <v/>
      </c>
      <c r="AD472" s="14" t="str">
        <f>IFERROR(IF(INDEX('11.6_Outliers-Incineration'!$N$5:$N$500,MATCH($F472,'11.6_Outliers-Incineration'!$F$5:$F$500,0))&lt;&gt;"N",
INDEX('11.6_Outliers-Incineration'!L$5:L$500,MATCH($F472,'11.6_Outliers-Incineration'!$F$5:$F$500,0)),""),"")</f>
        <v/>
      </c>
      <c r="AE472" s="14">
        <v>0</v>
      </c>
      <c r="AF472" s="8">
        <v>2020</v>
      </c>
      <c r="AG472" s="14" t="s">
        <v>2776</v>
      </c>
      <c r="AH472" s="5"/>
      <c r="AI472" s="5"/>
      <c r="AJ472" s="5" t="s">
        <v>1569</v>
      </c>
      <c r="AK472" s="5">
        <f t="shared" si="7"/>
        <v>5</v>
      </c>
    </row>
    <row r="473" spans="1:37" x14ac:dyDescent="0.25">
      <c r="A473" s="5" t="s">
        <v>2777</v>
      </c>
      <c r="B473" s="5" t="s">
        <v>847</v>
      </c>
      <c r="C473" s="5" t="s">
        <v>846</v>
      </c>
      <c r="D473" s="5" t="s">
        <v>620</v>
      </c>
      <c r="E473" s="5" t="s">
        <v>2794</v>
      </c>
      <c r="F473" s="5" t="s">
        <v>2795</v>
      </c>
      <c r="G473" s="5">
        <v>2</v>
      </c>
      <c r="H473" s="5">
        <v>1</v>
      </c>
      <c r="I473" s="13"/>
      <c r="J473" s="13">
        <f>IFERROR(IF(INDEX('11.1_Outliers-Generation'!$N$5:$N$500,MATCH($F473,'11.1_Outliers-Generation'!$F$5:$F$500,0))&lt;&gt;"N",
INDEX('11.1_Outliers-Generation'!J$5:J$500,MATCH($F473,'11.1_Outliers-Generation'!$F$5:$F$500,0)),""),"")</f>
        <v>0.5804982210406574</v>
      </c>
      <c r="K473" s="8">
        <f>IFERROR(IF(INDEX('11.1_Outliers-Generation'!$N$5:$N$500,MATCH($F473,'11.1_Outliers-Generation'!$F$5:$F$500,0))&lt;&gt;"N",
INDEX('11.1_Outliers-Generation'!K$5:K$500,MATCH($F473,'11.1_Outliers-Generation'!$F$5:$F$500,0)),""),"")</f>
        <v>2020</v>
      </c>
      <c r="L473" s="13" t="str">
        <f>IFERROR(IF(INDEX('11.1_Outliers-Generation'!$N$5:$N$500,MATCH($F473,'11.1_Outliers-Generation'!$F$5:$F$500,0))&lt;&gt;"N",
INDEX('11.1_Outliers-Generation'!L$5:L$500,MATCH($F473,'11.1_Outliers-Generation'!$F$5:$F$500,0)),""),"")</f>
        <v>SIPSN_08</v>
      </c>
      <c r="M473" s="14">
        <f>IFERROR(IF(INDEX('11.2_Outliers-Collection_cov'!$N$5:$N$500,MATCH($F473,'11.2_Outliers-Collection_cov'!$F$5:$F$500,0))&lt;&gt;"N",
INDEX('11.2_Outliers-Collection_cov'!J$5:J$500,MATCH($F473,'11.2_Outliers-Collection_cov'!$F$5:$F$500,0)),""),"")</f>
        <v>78.59908498659955</v>
      </c>
      <c r="N473" s="8">
        <f>IFERROR(IF(INDEX('11.2_Outliers-Collection_cov'!$N$5:$N$500,MATCH($F473,'11.2_Outliers-Collection_cov'!$F$5:$F$500,0))&lt;&gt;"N",
INDEX('11.2_Outliers-Collection_cov'!K$5:K$500,MATCH($F473,'11.2_Outliers-Collection_cov'!$F$5:$F$500,0)),""),"")</f>
        <v>2020</v>
      </c>
      <c r="O473" s="13" t="str">
        <f>IFERROR(IF(INDEX('11.2_Outliers-Collection_cov'!$N$5:$N$500,MATCH($F473,'11.2_Outliers-Collection_cov'!$F$5:$F$500,0))&lt;&gt;"N",
INDEX('11.2_Outliers-Collection_cov'!L$5:L$500,MATCH($F473,'11.2_Outliers-Collection_cov'!$F$5:$F$500,0)),""),"")</f>
        <v>SIPSN_08</v>
      </c>
      <c r="P473" s="14" t="str">
        <f>IFERROR(IF(INDEX('11.3_Outliers-Plastic'!$N$5:$N$500,MATCH($F473,'11.3_Outliers-Plastic'!$F$5:$F$500,0))&lt;&gt;"N",
INDEX('11.3_Outliers-Plastic'!J$5:J$500,MATCH($F473,'11.3_Outliers-Plastic'!$F$5:$F$500,0)),""),"")</f>
        <v/>
      </c>
      <c r="Q473" s="8" t="str">
        <f>IFERROR(IF(INDEX('11.3_Outliers-Plastic'!$N$5:$N$500,MATCH($F473,'11.3_Outliers-Plastic'!$F$5:$F$500,0))&lt;&gt;"N",
INDEX('11.3_Outliers-Plastic'!K$5:K$500,MATCH($F473,'11.3_Outliers-Plastic'!$F$5:$F$500,0)),""),"")</f>
        <v/>
      </c>
      <c r="R473" s="14" t="str">
        <f>IFERROR(IF(INDEX('11.3_Outliers-Plastic'!$N$5:$N$500,MATCH($F473,'11.3_Outliers-Plastic'!$F$5:$F$500,0))&lt;&gt;"N",
INDEX('11.3_Outliers-Plastic'!L$5:L$500,MATCH($F473,'11.3_Outliers-Plastic'!$F$5:$F$500,0)),""),"")</f>
        <v/>
      </c>
      <c r="S473" s="5"/>
      <c r="T473" s="5"/>
      <c r="U473" s="5" t="s">
        <v>1569</v>
      </c>
      <c r="V473" s="14">
        <f>IFERROR(IF(INDEX('11.5_Outliers-Other_recovery'!$N$5:$N$500,MATCH($F473,'11.5_Outliers-Other_recovery'!$F$5:$F$500,0))&lt;&gt;"N",
INDEX('11.5_Outliers-Other_recovery'!J$5:J$500,MATCH($F473,'11.5_Outliers-Other_recovery'!$F$5:$F$500,0)),""),"")</f>
        <v>2.0665037888982818</v>
      </c>
      <c r="W473" s="8">
        <f>IFERROR(IF(INDEX('11.5_Outliers-Other_recovery'!$N$5:$N$500,MATCH($F473,'11.5_Outliers-Other_recovery'!$F$5:$F$500,0))&lt;&gt;"N",
INDEX('11.5_Outliers-Other_recovery'!K$5:K$500,MATCH($F473,'11.5_Outliers-Other_recovery'!$F$5:$F$500,0)),""),"")</f>
        <v>2020</v>
      </c>
      <c r="X473" s="14" t="str">
        <f>IFERROR(IF(INDEX('11.5_Outliers-Other_recovery'!$N$5:$N$500,MATCH($F473,'11.5_Outliers-Other_recovery'!$F$5:$F$500,0))&lt;&gt;"N",
INDEX('11.5_Outliers-Other_recovery'!L$5:L$500,MATCH($F473,'11.5_Outliers-Other_recovery'!$F$5:$F$500,0)),""),"")</f>
        <v>SIPSN_08</v>
      </c>
      <c r="Y473" s="14">
        <f>IFERROR(IF(INDEX('11.4_Outliers-Formal_dry_recy'!$N$5:$N$500,MATCH($F473,'11.4_Outliers-Formal_dry_recy'!$F$5:$F$500,0))&lt;&gt;"N",
INDEX('11.4_Outliers-Formal_dry_recy'!J$5:J$500,MATCH($F473,'11.4_Outliers-Formal_dry_recy'!$F$5:$F$500,0)),""),"")</f>
        <v>0.30042039901894263</v>
      </c>
      <c r="Z473" s="8">
        <f>IFERROR(IF(INDEX('11.4_Outliers-Formal_dry_recy'!$N$5:$N$500,MATCH($F473,'11.4_Outliers-Formal_dry_recy'!$F$5:$F$500,0))&lt;&gt;"N",
INDEX('11.4_Outliers-Formal_dry_recy'!K$5:K$500,MATCH($F473,'11.4_Outliers-Formal_dry_recy'!$F$5:$F$500,0)),""),"")</f>
        <v>2020</v>
      </c>
      <c r="AA473" s="14" t="str">
        <f>IFERROR(IF(INDEX('11.4_Outliers-Formal_dry_recy'!$N$5:$N$500,MATCH($F473,'11.4_Outliers-Formal_dry_recy'!$F$5:$F$500,0))&lt;&gt;"N",
INDEX('11.4_Outliers-Formal_dry_recy'!L$5:L$500,MATCH($F473,'11.4_Outliers-Formal_dry_recy'!$F$5:$F$500,0)),""),"")</f>
        <v>SIPSN_08</v>
      </c>
      <c r="AB473" s="14" t="str">
        <f>IFERROR(IF(INDEX('11.6_Outliers-Incineration'!$N$5:$N$500,MATCH($F473,'11.6_Outliers-Incineration'!$F$5:$F$500,0))&lt;&gt;"N",
INDEX('11.6_Outliers-Incineration'!J$5:J$500,MATCH($F473,'11.6_Outliers-Incineration'!$F$5:$F$500,0)),""),"")</f>
        <v/>
      </c>
      <c r="AC473" s="8" t="str">
        <f>IFERROR(IF(INDEX('11.6_Outliers-Incineration'!$N$5:$N$500,MATCH($F473,'11.6_Outliers-Incineration'!$F$5:$F$500,0))&lt;&gt;"N",
INDEX('11.6_Outliers-Incineration'!K$5:K$500,MATCH($F473,'11.6_Outliers-Incineration'!$F$5:$F$500,0)),""),"")</f>
        <v/>
      </c>
      <c r="AD473" s="14" t="str">
        <f>IFERROR(IF(INDEX('11.6_Outliers-Incineration'!$N$5:$N$500,MATCH($F473,'11.6_Outliers-Incineration'!$F$5:$F$500,0))&lt;&gt;"N",
INDEX('11.6_Outliers-Incineration'!L$5:L$500,MATCH($F473,'11.6_Outliers-Incineration'!$F$5:$F$500,0)),""),"")</f>
        <v/>
      </c>
      <c r="AE473" s="14">
        <v>100</v>
      </c>
      <c r="AF473" s="8">
        <v>2020</v>
      </c>
      <c r="AG473" s="14" t="s">
        <v>2777</v>
      </c>
      <c r="AH473" s="5"/>
      <c r="AI473" s="5"/>
      <c r="AJ473" s="5" t="s">
        <v>1569</v>
      </c>
      <c r="AK473" s="5">
        <f t="shared" si="7"/>
        <v>5</v>
      </c>
    </row>
    <row r="474" spans="1:37" x14ac:dyDescent="0.25">
      <c r="A474" s="5" t="s">
        <v>2778</v>
      </c>
      <c r="B474" s="5" t="s">
        <v>847</v>
      </c>
      <c r="C474" s="5" t="s">
        <v>846</v>
      </c>
      <c r="D474" s="5" t="s">
        <v>620</v>
      </c>
      <c r="E474" s="5" t="s">
        <v>2797</v>
      </c>
      <c r="F474" s="5" t="s">
        <v>2796</v>
      </c>
      <c r="G474" s="5">
        <v>2</v>
      </c>
      <c r="H474" s="5">
        <v>1</v>
      </c>
      <c r="I474" s="13"/>
      <c r="J474" s="13">
        <f>IFERROR(IF(INDEX('11.1_Outliers-Generation'!$N$5:$N$500,MATCH($F474,'11.1_Outliers-Generation'!$F$5:$F$500,0))&lt;&gt;"N",
INDEX('11.1_Outliers-Generation'!J$5:J$500,MATCH($F474,'11.1_Outliers-Generation'!$F$5:$F$500,0)),""),"")</f>
        <v>0.70000003650793774</v>
      </c>
      <c r="K474" s="8">
        <f>IFERROR(IF(INDEX('11.1_Outliers-Generation'!$N$5:$N$500,MATCH($F474,'11.1_Outliers-Generation'!$F$5:$F$500,0))&lt;&gt;"N",
INDEX('11.1_Outliers-Generation'!K$5:K$500,MATCH($F474,'11.1_Outliers-Generation'!$F$5:$F$500,0)),""),"")</f>
        <v>2020</v>
      </c>
      <c r="L474" s="13" t="str">
        <f>IFERROR(IF(INDEX('11.1_Outliers-Generation'!$N$5:$N$500,MATCH($F474,'11.1_Outliers-Generation'!$F$5:$F$500,0))&lt;&gt;"N",
INDEX('11.1_Outliers-Generation'!L$5:L$500,MATCH($F474,'11.1_Outliers-Generation'!$F$5:$F$500,0)),""),"")</f>
        <v>SIPSN_09</v>
      </c>
      <c r="M474" s="14">
        <f>IFERROR(IF(INDEX('11.2_Outliers-Collection_cov'!$N$5:$N$500,MATCH($F474,'11.2_Outliers-Collection_cov'!$F$5:$F$500,0))&lt;&gt;"N",
INDEX('11.2_Outliers-Collection_cov'!J$5:J$500,MATCH($F474,'11.2_Outliers-Collection_cov'!$F$5:$F$500,0)),""),"")</f>
        <v>44.635576044813668</v>
      </c>
      <c r="N474" s="8">
        <f>IFERROR(IF(INDEX('11.2_Outliers-Collection_cov'!$N$5:$N$500,MATCH($F474,'11.2_Outliers-Collection_cov'!$F$5:$F$500,0))&lt;&gt;"N",
INDEX('11.2_Outliers-Collection_cov'!K$5:K$500,MATCH($F474,'11.2_Outliers-Collection_cov'!$F$5:$F$500,0)),""),"")</f>
        <v>2020</v>
      </c>
      <c r="O474" s="13" t="str">
        <f>IFERROR(IF(INDEX('11.2_Outliers-Collection_cov'!$N$5:$N$500,MATCH($F474,'11.2_Outliers-Collection_cov'!$F$5:$F$500,0))&lt;&gt;"N",
INDEX('11.2_Outliers-Collection_cov'!L$5:L$500,MATCH($F474,'11.2_Outliers-Collection_cov'!$F$5:$F$500,0)),""),"")</f>
        <v>SIPSN_09</v>
      </c>
      <c r="P474" s="14" t="str">
        <f>IFERROR(IF(INDEX('11.3_Outliers-Plastic'!$N$5:$N$500,MATCH($F474,'11.3_Outliers-Plastic'!$F$5:$F$500,0))&lt;&gt;"N",
INDEX('11.3_Outliers-Plastic'!J$5:J$500,MATCH($F474,'11.3_Outliers-Plastic'!$F$5:$F$500,0)),""),"")</f>
        <v/>
      </c>
      <c r="Q474" s="8" t="str">
        <f>IFERROR(IF(INDEX('11.3_Outliers-Plastic'!$N$5:$N$500,MATCH($F474,'11.3_Outliers-Plastic'!$F$5:$F$500,0))&lt;&gt;"N",
INDEX('11.3_Outliers-Plastic'!K$5:K$500,MATCH($F474,'11.3_Outliers-Plastic'!$F$5:$F$500,0)),""),"")</f>
        <v/>
      </c>
      <c r="R474" s="14" t="str">
        <f>IFERROR(IF(INDEX('11.3_Outliers-Plastic'!$N$5:$N$500,MATCH($F474,'11.3_Outliers-Plastic'!$F$5:$F$500,0))&lt;&gt;"N",
INDEX('11.3_Outliers-Plastic'!L$5:L$500,MATCH($F474,'11.3_Outliers-Plastic'!$F$5:$F$500,0)),""),"")</f>
        <v/>
      </c>
      <c r="S474" s="5"/>
      <c r="T474" s="5"/>
      <c r="U474" s="5" t="s">
        <v>1569</v>
      </c>
      <c r="V474" s="14">
        <f>IFERROR(IF(INDEX('11.5_Outliers-Other_recovery'!$N$5:$N$500,MATCH($F474,'11.5_Outliers-Other_recovery'!$F$5:$F$500,0))&lt;&gt;"N",
INDEX('11.5_Outliers-Other_recovery'!J$5:J$500,MATCH($F474,'11.5_Outliers-Other_recovery'!$F$5:$F$500,0)),""),"")</f>
        <v>2.8716471484500969</v>
      </c>
      <c r="W474" s="8">
        <f>IFERROR(IF(INDEX('11.5_Outliers-Other_recovery'!$N$5:$N$500,MATCH($F474,'11.5_Outliers-Other_recovery'!$F$5:$F$500,0))&lt;&gt;"N",
INDEX('11.5_Outliers-Other_recovery'!K$5:K$500,MATCH($F474,'11.5_Outliers-Other_recovery'!$F$5:$F$500,0)),""),"")</f>
        <v>2020</v>
      </c>
      <c r="X474" s="14" t="str">
        <f>IFERROR(IF(INDEX('11.5_Outliers-Other_recovery'!$N$5:$N$500,MATCH($F474,'11.5_Outliers-Other_recovery'!$F$5:$F$500,0))&lt;&gt;"N",
INDEX('11.5_Outliers-Other_recovery'!L$5:L$500,MATCH($F474,'11.5_Outliers-Other_recovery'!$F$5:$F$500,0)),""),"")</f>
        <v>SIPSN_09</v>
      </c>
      <c r="Y474" s="14">
        <f>IFERROR(IF(INDEX('11.4_Outliers-Formal_dry_recy'!$N$5:$N$500,MATCH($F474,'11.4_Outliers-Formal_dry_recy'!$F$5:$F$500,0))&lt;&gt;"N",
INDEX('11.4_Outliers-Formal_dry_recy'!J$5:J$500,MATCH($F474,'11.4_Outliers-Formal_dry_recy'!$F$5:$F$500,0)),""),"")</f>
        <v>6.099280393968335E-2</v>
      </c>
      <c r="Z474" s="8">
        <f>IFERROR(IF(INDEX('11.4_Outliers-Formal_dry_recy'!$N$5:$N$500,MATCH($F474,'11.4_Outliers-Formal_dry_recy'!$F$5:$F$500,0))&lt;&gt;"N",
INDEX('11.4_Outliers-Formal_dry_recy'!K$5:K$500,MATCH($F474,'11.4_Outliers-Formal_dry_recy'!$F$5:$F$500,0)),""),"")</f>
        <v>2020</v>
      </c>
      <c r="AA474" s="14" t="str">
        <f>IFERROR(IF(INDEX('11.4_Outliers-Formal_dry_recy'!$N$5:$N$500,MATCH($F474,'11.4_Outliers-Formal_dry_recy'!$F$5:$F$500,0))&lt;&gt;"N",
INDEX('11.4_Outliers-Formal_dry_recy'!L$5:L$500,MATCH($F474,'11.4_Outliers-Formal_dry_recy'!$F$5:$F$500,0)),""),"")</f>
        <v>SIPSN_09</v>
      </c>
      <c r="AB474" s="14" t="str">
        <f>IFERROR(IF(INDEX('11.6_Outliers-Incineration'!$N$5:$N$500,MATCH($F474,'11.6_Outliers-Incineration'!$F$5:$F$500,0))&lt;&gt;"N",
INDEX('11.6_Outliers-Incineration'!J$5:J$500,MATCH($F474,'11.6_Outliers-Incineration'!$F$5:$F$500,0)),""),"")</f>
        <v/>
      </c>
      <c r="AC474" s="8" t="str">
        <f>IFERROR(IF(INDEX('11.6_Outliers-Incineration'!$N$5:$N$500,MATCH($F474,'11.6_Outliers-Incineration'!$F$5:$F$500,0))&lt;&gt;"N",
INDEX('11.6_Outliers-Incineration'!K$5:K$500,MATCH($F474,'11.6_Outliers-Incineration'!$F$5:$F$500,0)),""),"")</f>
        <v/>
      </c>
      <c r="AD474" s="14" t="str">
        <f>IFERROR(IF(INDEX('11.6_Outliers-Incineration'!$N$5:$N$500,MATCH($F474,'11.6_Outliers-Incineration'!$F$5:$F$500,0))&lt;&gt;"N",
INDEX('11.6_Outliers-Incineration'!L$5:L$500,MATCH($F474,'11.6_Outliers-Incineration'!$F$5:$F$500,0)),""),"")</f>
        <v/>
      </c>
      <c r="AE474" s="14" t="s">
        <v>1569</v>
      </c>
      <c r="AF474" s="8" t="s">
        <v>1569</v>
      </c>
      <c r="AG474" s="14" t="s">
        <v>1569</v>
      </c>
      <c r="AH474" s="5"/>
      <c r="AI474" s="5"/>
      <c r="AJ474" s="5" t="s">
        <v>1569</v>
      </c>
      <c r="AK474" s="5">
        <f t="shared" si="7"/>
        <v>4</v>
      </c>
    </row>
    <row r="475" spans="1:37" x14ac:dyDescent="0.25">
      <c r="A475" s="5" t="s">
        <v>2779</v>
      </c>
      <c r="B475" s="5" t="s">
        <v>847</v>
      </c>
      <c r="C475" s="5" t="s">
        <v>846</v>
      </c>
      <c r="D475" s="5" t="s">
        <v>620</v>
      </c>
      <c r="E475" s="5" t="s">
        <v>2799</v>
      </c>
      <c r="F475" s="5" t="s">
        <v>2798</v>
      </c>
      <c r="G475" s="5">
        <v>2</v>
      </c>
      <c r="H475" s="5">
        <v>1</v>
      </c>
      <c r="I475" s="13"/>
      <c r="J475" s="13">
        <f>IFERROR(IF(INDEX('11.1_Outliers-Generation'!$N$5:$N$500,MATCH($F475,'11.1_Outliers-Generation'!$F$5:$F$500,0))&lt;&gt;"N",
INDEX('11.1_Outliers-Generation'!J$5:J$500,MATCH($F475,'11.1_Outliers-Generation'!$F$5:$F$500,0)),""),"")</f>
        <v>0.77905858719603616</v>
      </c>
      <c r="K475" s="8">
        <f>IFERROR(IF(INDEX('11.1_Outliers-Generation'!$N$5:$N$500,MATCH($F475,'11.1_Outliers-Generation'!$F$5:$F$500,0))&lt;&gt;"N",
INDEX('11.1_Outliers-Generation'!K$5:K$500,MATCH($F475,'11.1_Outliers-Generation'!$F$5:$F$500,0)),""),"")</f>
        <v>2020</v>
      </c>
      <c r="L475" s="13" t="str">
        <f>IFERROR(IF(INDEX('11.1_Outliers-Generation'!$N$5:$N$500,MATCH($F475,'11.1_Outliers-Generation'!$F$5:$F$500,0))&lt;&gt;"N",
INDEX('11.1_Outliers-Generation'!L$5:L$500,MATCH($F475,'11.1_Outliers-Generation'!$F$5:$F$500,0)),""),"")</f>
        <v>SIPSN_10</v>
      </c>
      <c r="M475" s="14">
        <f>IFERROR(IF(INDEX('11.2_Outliers-Collection_cov'!$N$5:$N$500,MATCH($F475,'11.2_Outliers-Collection_cov'!$F$5:$F$500,0))&lt;&gt;"N",
INDEX('11.2_Outliers-Collection_cov'!J$5:J$500,MATCH($F475,'11.2_Outliers-Collection_cov'!$F$5:$F$500,0)),""),"")</f>
        <v>60.241129534975755</v>
      </c>
      <c r="N475" s="8">
        <f>IFERROR(IF(INDEX('11.2_Outliers-Collection_cov'!$N$5:$N$500,MATCH($F475,'11.2_Outliers-Collection_cov'!$F$5:$F$500,0))&lt;&gt;"N",
INDEX('11.2_Outliers-Collection_cov'!K$5:K$500,MATCH($F475,'11.2_Outliers-Collection_cov'!$F$5:$F$500,0)),""),"")</f>
        <v>2020</v>
      </c>
      <c r="O475" s="13" t="str">
        <f>IFERROR(IF(INDEX('11.2_Outliers-Collection_cov'!$N$5:$N$500,MATCH($F475,'11.2_Outliers-Collection_cov'!$F$5:$F$500,0))&lt;&gt;"N",
INDEX('11.2_Outliers-Collection_cov'!L$5:L$500,MATCH($F475,'11.2_Outliers-Collection_cov'!$F$5:$F$500,0)),""),"")</f>
        <v>SIPSN_10</v>
      </c>
      <c r="P475" s="14" t="str">
        <f>IFERROR(IF(INDEX('11.3_Outliers-Plastic'!$N$5:$N$500,MATCH($F475,'11.3_Outliers-Plastic'!$F$5:$F$500,0))&lt;&gt;"N",
INDEX('11.3_Outliers-Plastic'!J$5:J$500,MATCH($F475,'11.3_Outliers-Plastic'!$F$5:$F$500,0)),""),"")</f>
        <v/>
      </c>
      <c r="Q475" s="8" t="str">
        <f>IFERROR(IF(INDEX('11.3_Outliers-Plastic'!$N$5:$N$500,MATCH($F475,'11.3_Outliers-Plastic'!$F$5:$F$500,0))&lt;&gt;"N",
INDEX('11.3_Outliers-Plastic'!K$5:K$500,MATCH($F475,'11.3_Outliers-Plastic'!$F$5:$F$500,0)),""),"")</f>
        <v/>
      </c>
      <c r="R475" s="14" t="str">
        <f>IFERROR(IF(INDEX('11.3_Outliers-Plastic'!$N$5:$N$500,MATCH($F475,'11.3_Outliers-Plastic'!$F$5:$F$500,0))&lt;&gt;"N",
INDEX('11.3_Outliers-Plastic'!L$5:L$500,MATCH($F475,'11.3_Outliers-Plastic'!$F$5:$F$500,0)),""),"")</f>
        <v/>
      </c>
      <c r="S475" s="5"/>
      <c r="T475" s="5"/>
      <c r="U475" s="5" t="s">
        <v>1569</v>
      </c>
      <c r="V475" s="14">
        <f>IFERROR(IF(INDEX('11.5_Outliers-Other_recovery'!$N$5:$N$500,MATCH($F475,'11.5_Outliers-Other_recovery'!$F$5:$F$500,0))&lt;&gt;"N",
INDEX('11.5_Outliers-Other_recovery'!J$5:J$500,MATCH($F475,'11.5_Outliers-Other_recovery'!$F$5:$F$500,0)),""),"")</f>
        <v>0.64176892150076326</v>
      </c>
      <c r="W475" s="8">
        <f>IFERROR(IF(INDEX('11.5_Outliers-Other_recovery'!$N$5:$N$500,MATCH($F475,'11.5_Outliers-Other_recovery'!$F$5:$F$500,0))&lt;&gt;"N",
INDEX('11.5_Outliers-Other_recovery'!K$5:K$500,MATCH($F475,'11.5_Outliers-Other_recovery'!$F$5:$F$500,0)),""),"")</f>
        <v>2020</v>
      </c>
      <c r="X475" s="14" t="str">
        <f>IFERROR(IF(INDEX('11.5_Outliers-Other_recovery'!$N$5:$N$500,MATCH($F475,'11.5_Outliers-Other_recovery'!$F$5:$F$500,0))&lt;&gt;"N",
INDEX('11.5_Outliers-Other_recovery'!L$5:L$500,MATCH($F475,'11.5_Outliers-Other_recovery'!$F$5:$F$500,0)),""),"")</f>
        <v>SIPSN_10</v>
      </c>
      <c r="Y475" s="14">
        <f>IFERROR(IF(INDEX('11.4_Outliers-Formal_dry_recy'!$N$5:$N$500,MATCH($F475,'11.4_Outliers-Formal_dry_recy'!$F$5:$F$500,0))&lt;&gt;"N",
INDEX('11.4_Outliers-Formal_dry_recy'!J$5:J$500,MATCH($F475,'11.4_Outliers-Formal_dry_recy'!$F$5:$F$500,0)),""),"")</f>
        <v>7.4247448237745137E-2</v>
      </c>
      <c r="Z475" s="8">
        <f>IFERROR(IF(INDEX('11.4_Outliers-Formal_dry_recy'!$N$5:$N$500,MATCH($F475,'11.4_Outliers-Formal_dry_recy'!$F$5:$F$500,0))&lt;&gt;"N",
INDEX('11.4_Outliers-Formal_dry_recy'!K$5:K$500,MATCH($F475,'11.4_Outliers-Formal_dry_recy'!$F$5:$F$500,0)),""),"")</f>
        <v>2020</v>
      </c>
      <c r="AA475" s="14" t="str">
        <f>IFERROR(IF(INDEX('11.4_Outliers-Formal_dry_recy'!$N$5:$N$500,MATCH($F475,'11.4_Outliers-Formal_dry_recy'!$F$5:$F$500,0))&lt;&gt;"N",
INDEX('11.4_Outliers-Formal_dry_recy'!L$5:L$500,MATCH($F475,'11.4_Outliers-Formal_dry_recy'!$F$5:$F$500,0)),""),"")</f>
        <v>SIPSN_10</v>
      </c>
      <c r="AB475" s="14" t="str">
        <f>IFERROR(IF(INDEX('11.6_Outliers-Incineration'!$N$5:$N$500,MATCH($F475,'11.6_Outliers-Incineration'!$F$5:$F$500,0))&lt;&gt;"N",
INDEX('11.6_Outliers-Incineration'!J$5:J$500,MATCH($F475,'11.6_Outliers-Incineration'!$F$5:$F$500,0)),""),"")</f>
        <v/>
      </c>
      <c r="AC475" s="8" t="str">
        <f>IFERROR(IF(INDEX('11.6_Outliers-Incineration'!$N$5:$N$500,MATCH($F475,'11.6_Outliers-Incineration'!$F$5:$F$500,0))&lt;&gt;"N",
INDEX('11.6_Outliers-Incineration'!K$5:K$500,MATCH($F475,'11.6_Outliers-Incineration'!$F$5:$F$500,0)),""),"")</f>
        <v/>
      </c>
      <c r="AD475" s="14" t="str">
        <f>IFERROR(IF(INDEX('11.6_Outliers-Incineration'!$N$5:$N$500,MATCH($F475,'11.6_Outliers-Incineration'!$F$5:$F$500,0))&lt;&gt;"N",
INDEX('11.6_Outliers-Incineration'!L$5:L$500,MATCH($F475,'11.6_Outliers-Incineration'!$F$5:$F$500,0)),""),"")</f>
        <v/>
      </c>
      <c r="AE475" s="14" t="s">
        <v>1569</v>
      </c>
      <c r="AF475" s="8" t="s">
        <v>1569</v>
      </c>
      <c r="AG475" s="14" t="s">
        <v>1569</v>
      </c>
      <c r="AH475" s="5"/>
      <c r="AI475" s="5"/>
      <c r="AJ475" s="5" t="s">
        <v>1569</v>
      </c>
      <c r="AK475" s="5">
        <f t="shared" si="7"/>
        <v>4</v>
      </c>
    </row>
    <row r="476" spans="1:37" x14ac:dyDescent="0.25">
      <c r="A476" s="5" t="s">
        <v>2800</v>
      </c>
      <c r="B476" s="5" t="s">
        <v>1124</v>
      </c>
      <c r="C476" s="5" t="s">
        <v>1123</v>
      </c>
      <c r="D476" s="5" t="s">
        <v>1038</v>
      </c>
      <c r="E476" s="5" t="s">
        <v>2847</v>
      </c>
      <c r="F476" s="5" t="s">
        <v>2848</v>
      </c>
      <c r="G476" s="5">
        <v>3</v>
      </c>
      <c r="H476" s="5">
        <v>1</v>
      </c>
      <c r="I476" s="5" t="s">
        <v>2849</v>
      </c>
      <c r="J476" s="13">
        <f>IFERROR(IF(INDEX('11.1_Outliers-Generation'!$N$5:$N$500,MATCH($F476,'11.1_Outliers-Generation'!$F$5:$F$500,0))&lt;&gt;"N",
INDEX('11.1_Outliers-Generation'!J$5:J$500,MATCH($F476,'11.1_Outliers-Generation'!$F$5:$F$500,0)),""),"")</f>
        <v>0.61186535594803981</v>
      </c>
      <c r="K476" s="8">
        <f>IFERROR(IF(INDEX('11.1_Outliers-Generation'!$N$5:$N$500,MATCH($F476,'11.1_Outliers-Generation'!$F$5:$F$500,0))&lt;&gt;"N",
INDEX('11.1_Outliers-Generation'!K$5:K$500,MATCH($F476,'11.1_Outliers-Generation'!$F$5:$F$500,0)),""),"")</f>
        <v>2019</v>
      </c>
      <c r="L476" s="13" t="str">
        <f>IFERROR(IF(INDEX('11.1_Outliers-Generation'!$N$5:$N$500,MATCH($F476,'11.1_Outliers-Generation'!$F$5:$F$500,0))&lt;&gt;"N",
INDEX('11.1_Outliers-Generation'!L$5:L$500,MATCH($F476,'11.1_Outliers-Generation'!$F$5:$F$500,0)),""),"")</f>
        <v>MOHURD_001</v>
      </c>
      <c r="M476" s="14" t="str">
        <f>IFERROR(IF(INDEX('11.2_Outliers-Collection_cov'!$N$5:$N$500,MATCH($F476,'11.2_Outliers-Collection_cov'!$F$5:$F$500,0))&lt;&gt;"N",
INDEX('11.2_Outliers-Collection_cov'!J$5:J$500,MATCH($F476,'11.2_Outliers-Collection_cov'!$F$5:$F$500,0)),""),"")</f>
        <v/>
      </c>
      <c r="N476" s="8" t="str">
        <f>IFERROR(IF(INDEX('11.2_Outliers-Collection_cov'!$N$5:$N$500,MATCH($F476,'11.2_Outliers-Collection_cov'!$F$5:$F$500,0))&lt;&gt;"N",
INDEX('11.2_Outliers-Collection_cov'!K$5:K$500,MATCH($F476,'11.2_Outliers-Collection_cov'!$F$5:$F$500,0)),""),"")</f>
        <v/>
      </c>
      <c r="O476" s="13" t="str">
        <f>IFERROR(IF(INDEX('11.2_Outliers-Collection_cov'!$N$5:$N$500,MATCH($F476,'11.2_Outliers-Collection_cov'!$F$5:$F$500,0))&lt;&gt;"N",
INDEX('11.2_Outliers-Collection_cov'!L$5:L$500,MATCH($F476,'11.2_Outliers-Collection_cov'!$F$5:$F$500,0)),""),"")</f>
        <v/>
      </c>
      <c r="P476" s="14" t="str">
        <f>IFERROR(IF(INDEX('11.3_Outliers-Plastic'!$N$5:$N$500,MATCH($F476,'11.3_Outliers-Plastic'!$F$5:$F$500,0))&lt;&gt;"N",
INDEX('11.3_Outliers-Plastic'!J$5:J$500,MATCH($F476,'11.3_Outliers-Plastic'!$F$5:$F$500,0)),""),"")</f>
        <v/>
      </c>
      <c r="Q476" s="8" t="str">
        <f>IFERROR(IF(INDEX('11.3_Outliers-Plastic'!$N$5:$N$500,MATCH($F476,'11.3_Outliers-Plastic'!$F$5:$F$500,0))&lt;&gt;"N",
INDEX('11.3_Outliers-Plastic'!K$5:K$500,MATCH($F476,'11.3_Outliers-Plastic'!$F$5:$F$500,0)),""),"")</f>
        <v/>
      </c>
      <c r="R476" s="14" t="str">
        <f>IFERROR(IF(INDEX('11.3_Outliers-Plastic'!$N$5:$N$500,MATCH($F476,'11.3_Outliers-Plastic'!$F$5:$F$500,0))&lt;&gt;"N",
INDEX('11.3_Outliers-Plastic'!L$5:L$500,MATCH($F476,'11.3_Outliers-Plastic'!$F$5:$F$500,0)),""),"")</f>
        <v/>
      </c>
      <c r="S476" s="5"/>
      <c r="T476" s="5"/>
      <c r="U476" s="5" t="s">
        <v>1569</v>
      </c>
      <c r="V476" s="14" t="str">
        <f>IFERROR(IF(INDEX('11.5_Outliers-Other_recovery'!$N$5:$N$500,MATCH($F476,'11.5_Outliers-Other_recovery'!$F$5:$F$500,0))&lt;&gt;"N",
INDEX('11.5_Outliers-Other_recovery'!J$5:J$500,MATCH($F476,'11.5_Outliers-Other_recovery'!$F$5:$F$500,0)),""),"")</f>
        <v/>
      </c>
      <c r="W476" s="8" t="str">
        <f>IFERROR(IF(INDEX('11.5_Outliers-Other_recovery'!$N$5:$N$500,MATCH($F476,'11.5_Outliers-Other_recovery'!$F$5:$F$500,0))&lt;&gt;"N",
INDEX('11.5_Outliers-Other_recovery'!K$5:K$500,MATCH($F476,'11.5_Outliers-Other_recovery'!$F$5:$F$500,0)),""),"")</f>
        <v/>
      </c>
      <c r="X476" s="14" t="str">
        <f>IFERROR(IF(INDEX('11.5_Outliers-Other_recovery'!$N$5:$N$500,MATCH($F476,'11.5_Outliers-Other_recovery'!$F$5:$F$500,0))&lt;&gt;"N",
INDEX('11.5_Outliers-Other_recovery'!L$5:L$500,MATCH($F476,'11.5_Outliers-Other_recovery'!$F$5:$F$500,0)),""),"")</f>
        <v/>
      </c>
      <c r="Y476" s="14" t="str">
        <f>IFERROR(IF(INDEX('11.4_Outliers-Formal_dry_recy'!$N$5:$N$500,MATCH($F476,'11.4_Outliers-Formal_dry_recy'!$F$5:$F$500,0))&lt;&gt;"N",
INDEX('11.4_Outliers-Formal_dry_recy'!J$5:J$500,MATCH($F476,'11.4_Outliers-Formal_dry_recy'!$F$5:$F$500,0)),""),"")</f>
        <v/>
      </c>
      <c r="Z476" s="8" t="str">
        <f>IFERROR(IF(INDEX('11.4_Outliers-Formal_dry_recy'!$N$5:$N$500,MATCH($F476,'11.4_Outliers-Formal_dry_recy'!$F$5:$F$500,0))&lt;&gt;"N",
INDEX('11.4_Outliers-Formal_dry_recy'!K$5:K$500,MATCH($F476,'11.4_Outliers-Formal_dry_recy'!$F$5:$F$500,0)),""),"")</f>
        <v/>
      </c>
      <c r="AA476" s="14" t="str">
        <f>IFERROR(IF(INDEX('11.4_Outliers-Formal_dry_recy'!$N$5:$N$500,MATCH($F476,'11.4_Outliers-Formal_dry_recy'!$F$5:$F$500,0))&lt;&gt;"N",
INDEX('11.4_Outliers-Formal_dry_recy'!L$5:L$500,MATCH($F476,'11.4_Outliers-Formal_dry_recy'!$F$5:$F$500,0)),""),"")</f>
        <v/>
      </c>
      <c r="AB476" s="14" t="str">
        <f>IFERROR(IF(INDEX('11.6_Outliers-Incineration'!$N$5:$N$500,MATCH($F476,'11.6_Outliers-Incineration'!$F$5:$F$500,0))&lt;&gt;"N",
INDEX('11.6_Outliers-Incineration'!J$5:J$500,MATCH($F476,'11.6_Outliers-Incineration'!$F$5:$F$500,0)),""),"")</f>
        <v/>
      </c>
      <c r="AC476" s="8" t="str">
        <f>IFERROR(IF(INDEX('11.6_Outliers-Incineration'!$N$5:$N$500,MATCH($F476,'11.6_Outliers-Incineration'!$F$5:$F$500,0))&lt;&gt;"N",
INDEX('11.6_Outliers-Incineration'!K$5:K$500,MATCH($F476,'11.6_Outliers-Incineration'!$F$5:$F$500,0)),""),"")</f>
        <v/>
      </c>
      <c r="AD476" s="14" t="str">
        <f>IFERROR(IF(INDEX('11.6_Outliers-Incineration'!$N$5:$N$500,MATCH($F476,'11.6_Outliers-Incineration'!$F$5:$F$500,0))&lt;&gt;"N",
INDEX('11.6_Outliers-Incineration'!L$5:L$500,MATCH($F476,'11.6_Outliers-Incineration'!$F$5:$F$500,0)),""),"")</f>
        <v/>
      </c>
      <c r="AE476" s="14" t="s">
        <v>1569</v>
      </c>
      <c r="AF476" s="8" t="s">
        <v>1569</v>
      </c>
      <c r="AG476" s="14" t="s">
        <v>1569</v>
      </c>
      <c r="AH476" s="5"/>
      <c r="AI476" s="5"/>
      <c r="AJ476" s="5" t="s">
        <v>1569</v>
      </c>
      <c r="AK476" s="5">
        <f t="shared" si="7"/>
        <v>1</v>
      </c>
    </row>
    <row r="477" spans="1:37" x14ac:dyDescent="0.25">
      <c r="A477" s="5" t="s">
        <v>2801</v>
      </c>
      <c r="B477" s="5" t="s">
        <v>1124</v>
      </c>
      <c r="C477" s="5" t="s">
        <v>1123</v>
      </c>
      <c r="D477" s="5" t="s">
        <v>1038</v>
      </c>
      <c r="E477" s="5" t="s">
        <v>2850</v>
      </c>
      <c r="F477" s="5" t="s">
        <v>2896</v>
      </c>
      <c r="G477" s="5">
        <v>3</v>
      </c>
      <c r="H477" s="5">
        <v>2</v>
      </c>
      <c r="I477" s="5" t="s">
        <v>2941</v>
      </c>
      <c r="J477" s="13">
        <f>IFERROR(IF(INDEX('11.1_Outliers-Generation'!$N$5:$N$500,MATCH($F477,'11.1_Outliers-Generation'!$F$5:$F$500,0))&lt;&gt;"N",
INDEX('11.1_Outliers-Generation'!J$5:J$500,MATCH($F477,'11.1_Outliers-Generation'!$F$5:$F$500,0)),""),"")</f>
        <v>0.47241086014591205</v>
      </c>
      <c r="K477" s="8">
        <f>IFERROR(IF(INDEX('11.1_Outliers-Generation'!$N$5:$N$500,MATCH($F477,'11.1_Outliers-Generation'!$F$5:$F$500,0))&lt;&gt;"N",
INDEX('11.1_Outliers-Generation'!K$5:K$500,MATCH($F477,'11.1_Outliers-Generation'!$F$5:$F$500,0)),""),"")</f>
        <v>2019</v>
      </c>
      <c r="L477" s="13" t="str">
        <f>IFERROR(IF(INDEX('11.1_Outliers-Generation'!$N$5:$N$500,MATCH($F477,'11.1_Outliers-Generation'!$F$5:$F$500,0))&lt;&gt;"N",
INDEX('11.1_Outliers-Generation'!L$5:L$500,MATCH($F477,'11.1_Outliers-Generation'!$F$5:$F$500,0)),""),"")</f>
        <v>MOHURD_002</v>
      </c>
      <c r="M477" s="14" t="str">
        <f>IFERROR(IF(INDEX('11.2_Outliers-Collection_cov'!$N$5:$N$500,MATCH($F477,'11.2_Outliers-Collection_cov'!$F$5:$F$500,0))&lt;&gt;"N",
INDEX('11.2_Outliers-Collection_cov'!J$5:J$500,MATCH($F477,'11.2_Outliers-Collection_cov'!$F$5:$F$500,0)),""),"")</f>
        <v/>
      </c>
      <c r="N477" s="8" t="str">
        <f>IFERROR(IF(INDEX('11.2_Outliers-Collection_cov'!$N$5:$N$500,MATCH($F477,'11.2_Outliers-Collection_cov'!$F$5:$F$500,0))&lt;&gt;"N",
INDEX('11.2_Outliers-Collection_cov'!K$5:K$500,MATCH($F477,'11.2_Outliers-Collection_cov'!$F$5:$F$500,0)),""),"")</f>
        <v/>
      </c>
      <c r="O477" s="13" t="str">
        <f>IFERROR(IF(INDEX('11.2_Outliers-Collection_cov'!$N$5:$N$500,MATCH($F477,'11.2_Outliers-Collection_cov'!$F$5:$F$500,0))&lt;&gt;"N",
INDEX('11.2_Outliers-Collection_cov'!L$5:L$500,MATCH($F477,'11.2_Outliers-Collection_cov'!$F$5:$F$500,0)),""),"")</f>
        <v/>
      </c>
      <c r="P477" s="14" t="str">
        <f>IFERROR(IF(INDEX('11.3_Outliers-Plastic'!$N$5:$N$500,MATCH($F477,'11.3_Outliers-Plastic'!$F$5:$F$500,0))&lt;&gt;"N",
INDEX('11.3_Outliers-Plastic'!J$5:J$500,MATCH($F477,'11.3_Outliers-Plastic'!$F$5:$F$500,0)),""),"")</f>
        <v/>
      </c>
      <c r="Q477" s="8" t="str">
        <f>IFERROR(IF(INDEX('11.3_Outliers-Plastic'!$N$5:$N$500,MATCH($F477,'11.3_Outliers-Plastic'!$F$5:$F$500,0))&lt;&gt;"N",
INDEX('11.3_Outliers-Plastic'!K$5:K$500,MATCH($F477,'11.3_Outliers-Plastic'!$F$5:$F$500,0)),""),"")</f>
        <v/>
      </c>
      <c r="R477" s="14" t="str">
        <f>IFERROR(IF(INDEX('11.3_Outliers-Plastic'!$N$5:$N$500,MATCH($F477,'11.3_Outliers-Plastic'!$F$5:$F$500,0))&lt;&gt;"N",
INDEX('11.3_Outliers-Plastic'!L$5:L$500,MATCH($F477,'11.3_Outliers-Plastic'!$F$5:$F$500,0)),""),"")</f>
        <v/>
      </c>
      <c r="S477" s="5"/>
      <c r="T477" s="5"/>
      <c r="U477" s="5" t="s">
        <v>1569</v>
      </c>
      <c r="V477" s="14" t="str">
        <f>IFERROR(IF(INDEX('11.5_Outliers-Other_recovery'!$N$5:$N$500,MATCH($F477,'11.5_Outliers-Other_recovery'!$F$5:$F$500,0))&lt;&gt;"N",
INDEX('11.5_Outliers-Other_recovery'!J$5:J$500,MATCH($F477,'11.5_Outliers-Other_recovery'!$F$5:$F$500,0)),""),"")</f>
        <v/>
      </c>
      <c r="W477" s="8" t="str">
        <f>IFERROR(IF(INDEX('11.5_Outliers-Other_recovery'!$N$5:$N$500,MATCH($F477,'11.5_Outliers-Other_recovery'!$F$5:$F$500,0))&lt;&gt;"N",
INDEX('11.5_Outliers-Other_recovery'!K$5:K$500,MATCH($F477,'11.5_Outliers-Other_recovery'!$F$5:$F$500,0)),""),"")</f>
        <v/>
      </c>
      <c r="X477" s="14" t="str">
        <f>IFERROR(IF(INDEX('11.5_Outliers-Other_recovery'!$N$5:$N$500,MATCH($F477,'11.5_Outliers-Other_recovery'!$F$5:$F$500,0))&lt;&gt;"N",
INDEX('11.5_Outliers-Other_recovery'!L$5:L$500,MATCH($F477,'11.5_Outliers-Other_recovery'!$F$5:$F$500,0)),""),"")</f>
        <v/>
      </c>
      <c r="Y477" s="14" t="str">
        <f>IFERROR(IF(INDEX('11.4_Outliers-Formal_dry_recy'!$N$5:$N$500,MATCH($F477,'11.4_Outliers-Formal_dry_recy'!$F$5:$F$500,0))&lt;&gt;"N",
INDEX('11.4_Outliers-Formal_dry_recy'!J$5:J$500,MATCH($F477,'11.4_Outliers-Formal_dry_recy'!$F$5:$F$500,0)),""),"")</f>
        <v/>
      </c>
      <c r="Z477" s="8" t="str">
        <f>IFERROR(IF(INDEX('11.4_Outliers-Formal_dry_recy'!$N$5:$N$500,MATCH($F477,'11.4_Outliers-Formal_dry_recy'!$F$5:$F$500,0))&lt;&gt;"N",
INDEX('11.4_Outliers-Formal_dry_recy'!K$5:K$500,MATCH($F477,'11.4_Outliers-Formal_dry_recy'!$F$5:$F$500,0)),""),"")</f>
        <v/>
      </c>
      <c r="AA477" s="14" t="str">
        <f>IFERROR(IF(INDEX('11.4_Outliers-Formal_dry_recy'!$N$5:$N$500,MATCH($F477,'11.4_Outliers-Formal_dry_recy'!$F$5:$F$500,0))&lt;&gt;"N",
INDEX('11.4_Outliers-Formal_dry_recy'!L$5:L$500,MATCH($F477,'11.4_Outliers-Formal_dry_recy'!$F$5:$F$500,0)),""),"")</f>
        <v/>
      </c>
      <c r="AB477" s="14" t="str">
        <f>IFERROR(IF(INDEX('11.6_Outliers-Incineration'!$N$5:$N$500,MATCH($F477,'11.6_Outliers-Incineration'!$F$5:$F$500,0))&lt;&gt;"N",
INDEX('11.6_Outliers-Incineration'!J$5:J$500,MATCH($F477,'11.6_Outliers-Incineration'!$F$5:$F$500,0)),""),"")</f>
        <v/>
      </c>
      <c r="AC477" s="8" t="str">
        <f>IFERROR(IF(INDEX('11.6_Outliers-Incineration'!$N$5:$N$500,MATCH($F477,'11.6_Outliers-Incineration'!$F$5:$F$500,0))&lt;&gt;"N",
INDEX('11.6_Outliers-Incineration'!K$5:K$500,MATCH($F477,'11.6_Outliers-Incineration'!$F$5:$F$500,0)),""),"")</f>
        <v/>
      </c>
      <c r="AD477" s="14" t="str">
        <f>IFERROR(IF(INDEX('11.6_Outliers-Incineration'!$N$5:$N$500,MATCH($F477,'11.6_Outliers-Incineration'!$F$5:$F$500,0))&lt;&gt;"N",
INDEX('11.6_Outliers-Incineration'!L$5:L$500,MATCH($F477,'11.6_Outliers-Incineration'!$F$5:$F$500,0)),""),"")</f>
        <v/>
      </c>
      <c r="AE477" s="14" t="s">
        <v>1569</v>
      </c>
      <c r="AF477" s="8" t="s">
        <v>1569</v>
      </c>
      <c r="AG477" s="14" t="s">
        <v>1569</v>
      </c>
      <c r="AH477" s="5"/>
      <c r="AI477" s="5"/>
      <c r="AJ477" s="5" t="s">
        <v>1569</v>
      </c>
      <c r="AK477" s="5">
        <f t="shared" si="7"/>
        <v>1</v>
      </c>
    </row>
    <row r="478" spans="1:37" x14ac:dyDescent="0.25">
      <c r="A478" s="5" t="s">
        <v>2802</v>
      </c>
      <c r="B478" s="5" t="s">
        <v>1124</v>
      </c>
      <c r="C478" s="5" t="s">
        <v>1123</v>
      </c>
      <c r="D478" s="5" t="s">
        <v>1038</v>
      </c>
      <c r="E478" s="5" t="s">
        <v>2851</v>
      </c>
      <c r="F478" s="5" t="s">
        <v>2897</v>
      </c>
      <c r="G478" s="5">
        <v>3</v>
      </c>
      <c r="H478" s="5">
        <v>2</v>
      </c>
      <c r="I478" s="5" t="s">
        <v>2942</v>
      </c>
      <c r="J478" s="13">
        <f>IFERROR(IF(INDEX('11.1_Outliers-Generation'!$N$5:$N$500,MATCH($F478,'11.1_Outliers-Generation'!$F$5:$F$500,0))&lt;&gt;"N",
INDEX('11.1_Outliers-Generation'!J$5:J$500,MATCH($F478,'11.1_Outliers-Generation'!$F$5:$F$500,0)),""),"")</f>
        <v>0.69501316464862339</v>
      </c>
      <c r="K478" s="8">
        <f>IFERROR(IF(INDEX('11.1_Outliers-Generation'!$N$5:$N$500,MATCH($F478,'11.1_Outliers-Generation'!$F$5:$F$500,0))&lt;&gt;"N",
INDEX('11.1_Outliers-Generation'!K$5:K$500,MATCH($F478,'11.1_Outliers-Generation'!$F$5:$F$500,0)),""),"")</f>
        <v>2019</v>
      </c>
      <c r="L478" s="13" t="str">
        <f>IFERROR(IF(INDEX('11.1_Outliers-Generation'!$N$5:$N$500,MATCH($F478,'11.1_Outliers-Generation'!$F$5:$F$500,0))&lt;&gt;"N",
INDEX('11.1_Outliers-Generation'!L$5:L$500,MATCH($F478,'11.1_Outliers-Generation'!$F$5:$F$500,0)),""),"")</f>
        <v>MOHURD_003</v>
      </c>
      <c r="M478" s="14" t="str">
        <f>IFERROR(IF(INDEX('11.2_Outliers-Collection_cov'!$N$5:$N$500,MATCH($F478,'11.2_Outliers-Collection_cov'!$F$5:$F$500,0))&lt;&gt;"N",
INDEX('11.2_Outliers-Collection_cov'!J$5:J$500,MATCH($F478,'11.2_Outliers-Collection_cov'!$F$5:$F$500,0)),""),"")</f>
        <v/>
      </c>
      <c r="N478" s="8" t="str">
        <f>IFERROR(IF(INDEX('11.2_Outliers-Collection_cov'!$N$5:$N$500,MATCH($F478,'11.2_Outliers-Collection_cov'!$F$5:$F$500,0))&lt;&gt;"N",
INDEX('11.2_Outliers-Collection_cov'!K$5:K$500,MATCH($F478,'11.2_Outliers-Collection_cov'!$F$5:$F$500,0)),""),"")</f>
        <v/>
      </c>
      <c r="O478" s="13" t="str">
        <f>IFERROR(IF(INDEX('11.2_Outliers-Collection_cov'!$N$5:$N$500,MATCH($F478,'11.2_Outliers-Collection_cov'!$F$5:$F$500,0))&lt;&gt;"N",
INDEX('11.2_Outliers-Collection_cov'!L$5:L$500,MATCH($F478,'11.2_Outliers-Collection_cov'!$F$5:$F$500,0)),""),"")</f>
        <v/>
      </c>
      <c r="P478" s="14" t="str">
        <f>IFERROR(IF(INDEX('11.3_Outliers-Plastic'!$N$5:$N$500,MATCH($F478,'11.3_Outliers-Plastic'!$F$5:$F$500,0))&lt;&gt;"N",
INDEX('11.3_Outliers-Plastic'!J$5:J$500,MATCH($F478,'11.3_Outliers-Plastic'!$F$5:$F$500,0)),""),"")</f>
        <v/>
      </c>
      <c r="Q478" s="8" t="str">
        <f>IFERROR(IF(INDEX('11.3_Outliers-Plastic'!$N$5:$N$500,MATCH($F478,'11.3_Outliers-Plastic'!$F$5:$F$500,0))&lt;&gt;"N",
INDEX('11.3_Outliers-Plastic'!K$5:K$500,MATCH($F478,'11.3_Outliers-Plastic'!$F$5:$F$500,0)),""),"")</f>
        <v/>
      </c>
      <c r="R478" s="14" t="str">
        <f>IFERROR(IF(INDEX('11.3_Outliers-Plastic'!$N$5:$N$500,MATCH($F478,'11.3_Outliers-Plastic'!$F$5:$F$500,0))&lt;&gt;"N",
INDEX('11.3_Outliers-Plastic'!L$5:L$500,MATCH($F478,'11.3_Outliers-Plastic'!$F$5:$F$500,0)),""),"")</f>
        <v/>
      </c>
      <c r="S478" s="5"/>
      <c r="T478" s="5"/>
      <c r="U478" s="5" t="s">
        <v>1569</v>
      </c>
      <c r="V478" s="14" t="str">
        <f>IFERROR(IF(INDEX('11.5_Outliers-Other_recovery'!$N$5:$N$500,MATCH($F478,'11.5_Outliers-Other_recovery'!$F$5:$F$500,0))&lt;&gt;"N",
INDEX('11.5_Outliers-Other_recovery'!J$5:J$500,MATCH($F478,'11.5_Outliers-Other_recovery'!$F$5:$F$500,0)),""),"")</f>
        <v/>
      </c>
      <c r="W478" s="8" t="str">
        <f>IFERROR(IF(INDEX('11.5_Outliers-Other_recovery'!$N$5:$N$500,MATCH($F478,'11.5_Outliers-Other_recovery'!$F$5:$F$500,0))&lt;&gt;"N",
INDEX('11.5_Outliers-Other_recovery'!K$5:K$500,MATCH($F478,'11.5_Outliers-Other_recovery'!$F$5:$F$500,0)),""),"")</f>
        <v/>
      </c>
      <c r="X478" s="14" t="str">
        <f>IFERROR(IF(INDEX('11.5_Outliers-Other_recovery'!$N$5:$N$500,MATCH($F478,'11.5_Outliers-Other_recovery'!$F$5:$F$500,0))&lt;&gt;"N",
INDEX('11.5_Outliers-Other_recovery'!L$5:L$500,MATCH($F478,'11.5_Outliers-Other_recovery'!$F$5:$F$500,0)),""),"")</f>
        <v/>
      </c>
      <c r="Y478" s="14" t="str">
        <f>IFERROR(IF(INDEX('11.4_Outliers-Formal_dry_recy'!$N$5:$N$500,MATCH($F478,'11.4_Outliers-Formal_dry_recy'!$F$5:$F$500,0))&lt;&gt;"N",
INDEX('11.4_Outliers-Formal_dry_recy'!J$5:J$500,MATCH($F478,'11.4_Outliers-Formal_dry_recy'!$F$5:$F$500,0)),""),"")</f>
        <v/>
      </c>
      <c r="Z478" s="8" t="str">
        <f>IFERROR(IF(INDEX('11.4_Outliers-Formal_dry_recy'!$N$5:$N$500,MATCH($F478,'11.4_Outliers-Formal_dry_recy'!$F$5:$F$500,0))&lt;&gt;"N",
INDEX('11.4_Outliers-Formal_dry_recy'!K$5:K$500,MATCH($F478,'11.4_Outliers-Formal_dry_recy'!$F$5:$F$500,0)),""),"")</f>
        <v/>
      </c>
      <c r="AA478" s="14" t="str">
        <f>IFERROR(IF(INDEX('11.4_Outliers-Formal_dry_recy'!$N$5:$N$500,MATCH($F478,'11.4_Outliers-Formal_dry_recy'!$F$5:$F$500,0))&lt;&gt;"N",
INDEX('11.4_Outliers-Formal_dry_recy'!L$5:L$500,MATCH($F478,'11.4_Outliers-Formal_dry_recy'!$F$5:$F$500,0)),""),"")</f>
        <v/>
      </c>
      <c r="AB478" s="14" t="str">
        <f>IFERROR(IF(INDEX('11.6_Outliers-Incineration'!$N$5:$N$500,MATCH($F478,'11.6_Outliers-Incineration'!$F$5:$F$500,0))&lt;&gt;"N",
INDEX('11.6_Outliers-Incineration'!J$5:J$500,MATCH($F478,'11.6_Outliers-Incineration'!$F$5:$F$500,0)),""),"")</f>
        <v/>
      </c>
      <c r="AC478" s="8" t="str">
        <f>IFERROR(IF(INDEX('11.6_Outliers-Incineration'!$N$5:$N$500,MATCH($F478,'11.6_Outliers-Incineration'!$F$5:$F$500,0))&lt;&gt;"N",
INDEX('11.6_Outliers-Incineration'!K$5:K$500,MATCH($F478,'11.6_Outliers-Incineration'!$F$5:$F$500,0)),""),"")</f>
        <v/>
      </c>
      <c r="AD478" s="14" t="str">
        <f>IFERROR(IF(INDEX('11.6_Outliers-Incineration'!$N$5:$N$500,MATCH($F478,'11.6_Outliers-Incineration'!$F$5:$F$500,0))&lt;&gt;"N",
INDEX('11.6_Outliers-Incineration'!L$5:L$500,MATCH($F478,'11.6_Outliers-Incineration'!$F$5:$F$500,0)),""),"")</f>
        <v/>
      </c>
      <c r="AE478" s="14" t="s">
        <v>1569</v>
      </c>
      <c r="AF478" s="8" t="s">
        <v>1569</v>
      </c>
      <c r="AG478" s="14" t="s">
        <v>1569</v>
      </c>
      <c r="AH478" s="5"/>
      <c r="AI478" s="5"/>
      <c r="AJ478" s="5" t="s">
        <v>1569</v>
      </c>
      <c r="AK478" s="5">
        <f t="shared" si="7"/>
        <v>1</v>
      </c>
    </row>
    <row r="479" spans="1:37" x14ac:dyDescent="0.25">
      <c r="A479" s="5" t="s">
        <v>2803</v>
      </c>
      <c r="B479" s="5" t="s">
        <v>1124</v>
      </c>
      <c r="C479" s="5" t="s">
        <v>1123</v>
      </c>
      <c r="D479" s="5" t="s">
        <v>1038</v>
      </c>
      <c r="E479" s="5" t="s">
        <v>2852</v>
      </c>
      <c r="F479" s="5" t="s">
        <v>2898</v>
      </c>
      <c r="G479" s="5">
        <v>3</v>
      </c>
      <c r="H479" s="5">
        <v>1</v>
      </c>
      <c r="I479" s="5" t="s">
        <v>2943</v>
      </c>
      <c r="J479" s="13">
        <f>IFERROR(IF(INDEX('11.1_Outliers-Generation'!$N$5:$N$500,MATCH($F479,'11.1_Outliers-Generation'!$F$5:$F$500,0))&lt;&gt;"N",
INDEX('11.1_Outliers-Generation'!J$5:J$500,MATCH($F479,'11.1_Outliers-Generation'!$F$5:$F$500,0)),""),"")</f>
        <v>0.55903797109087372</v>
      </c>
      <c r="K479" s="8">
        <f>IFERROR(IF(INDEX('11.1_Outliers-Generation'!$N$5:$N$500,MATCH($F479,'11.1_Outliers-Generation'!$F$5:$F$500,0))&lt;&gt;"N",
INDEX('11.1_Outliers-Generation'!K$5:K$500,MATCH($F479,'11.1_Outliers-Generation'!$F$5:$F$500,0)),""),"")</f>
        <v>2019</v>
      </c>
      <c r="L479" s="13" t="str">
        <f>IFERROR(IF(INDEX('11.1_Outliers-Generation'!$N$5:$N$500,MATCH($F479,'11.1_Outliers-Generation'!$F$5:$F$500,0))&lt;&gt;"N",
INDEX('11.1_Outliers-Generation'!L$5:L$500,MATCH($F479,'11.1_Outliers-Generation'!$F$5:$F$500,0)),""),"")</f>
        <v>MOHURD_004</v>
      </c>
      <c r="M479" s="14" t="str">
        <f>IFERROR(IF(INDEX('11.2_Outliers-Collection_cov'!$N$5:$N$500,MATCH($F479,'11.2_Outliers-Collection_cov'!$F$5:$F$500,0))&lt;&gt;"N",
INDEX('11.2_Outliers-Collection_cov'!J$5:J$500,MATCH($F479,'11.2_Outliers-Collection_cov'!$F$5:$F$500,0)),""),"")</f>
        <v/>
      </c>
      <c r="N479" s="8" t="str">
        <f>IFERROR(IF(INDEX('11.2_Outliers-Collection_cov'!$N$5:$N$500,MATCH($F479,'11.2_Outliers-Collection_cov'!$F$5:$F$500,0))&lt;&gt;"N",
INDEX('11.2_Outliers-Collection_cov'!K$5:K$500,MATCH($F479,'11.2_Outliers-Collection_cov'!$F$5:$F$500,0)),""),"")</f>
        <v/>
      </c>
      <c r="O479" s="13" t="str">
        <f>IFERROR(IF(INDEX('11.2_Outliers-Collection_cov'!$N$5:$N$500,MATCH($F479,'11.2_Outliers-Collection_cov'!$F$5:$F$500,0))&lt;&gt;"N",
INDEX('11.2_Outliers-Collection_cov'!L$5:L$500,MATCH($F479,'11.2_Outliers-Collection_cov'!$F$5:$F$500,0)),""),"")</f>
        <v/>
      </c>
      <c r="P479" s="14" t="str">
        <f>IFERROR(IF(INDEX('11.3_Outliers-Plastic'!$N$5:$N$500,MATCH($F479,'11.3_Outliers-Plastic'!$F$5:$F$500,0))&lt;&gt;"N",
INDEX('11.3_Outliers-Plastic'!J$5:J$500,MATCH($F479,'11.3_Outliers-Plastic'!$F$5:$F$500,0)),""),"")</f>
        <v/>
      </c>
      <c r="Q479" s="8" t="str">
        <f>IFERROR(IF(INDEX('11.3_Outliers-Plastic'!$N$5:$N$500,MATCH($F479,'11.3_Outliers-Plastic'!$F$5:$F$500,0))&lt;&gt;"N",
INDEX('11.3_Outliers-Plastic'!K$5:K$500,MATCH($F479,'11.3_Outliers-Plastic'!$F$5:$F$500,0)),""),"")</f>
        <v/>
      </c>
      <c r="R479" s="14" t="str">
        <f>IFERROR(IF(INDEX('11.3_Outliers-Plastic'!$N$5:$N$500,MATCH($F479,'11.3_Outliers-Plastic'!$F$5:$F$500,0))&lt;&gt;"N",
INDEX('11.3_Outliers-Plastic'!L$5:L$500,MATCH($F479,'11.3_Outliers-Plastic'!$F$5:$F$500,0)),""),"")</f>
        <v/>
      </c>
      <c r="S479" s="5"/>
      <c r="T479" s="5"/>
      <c r="U479" s="5" t="s">
        <v>1569</v>
      </c>
      <c r="V479" s="14" t="str">
        <f>IFERROR(IF(INDEX('11.5_Outliers-Other_recovery'!$N$5:$N$500,MATCH($F479,'11.5_Outliers-Other_recovery'!$F$5:$F$500,0))&lt;&gt;"N",
INDEX('11.5_Outliers-Other_recovery'!J$5:J$500,MATCH($F479,'11.5_Outliers-Other_recovery'!$F$5:$F$500,0)),""),"")</f>
        <v/>
      </c>
      <c r="W479" s="8" t="str">
        <f>IFERROR(IF(INDEX('11.5_Outliers-Other_recovery'!$N$5:$N$500,MATCH($F479,'11.5_Outliers-Other_recovery'!$F$5:$F$500,0))&lt;&gt;"N",
INDEX('11.5_Outliers-Other_recovery'!K$5:K$500,MATCH($F479,'11.5_Outliers-Other_recovery'!$F$5:$F$500,0)),""),"")</f>
        <v/>
      </c>
      <c r="X479" s="14" t="str">
        <f>IFERROR(IF(INDEX('11.5_Outliers-Other_recovery'!$N$5:$N$500,MATCH($F479,'11.5_Outliers-Other_recovery'!$F$5:$F$500,0))&lt;&gt;"N",
INDEX('11.5_Outliers-Other_recovery'!L$5:L$500,MATCH($F479,'11.5_Outliers-Other_recovery'!$F$5:$F$500,0)),""),"")</f>
        <v/>
      </c>
      <c r="Y479" s="14" t="str">
        <f>IFERROR(IF(INDEX('11.4_Outliers-Formal_dry_recy'!$N$5:$N$500,MATCH($F479,'11.4_Outliers-Formal_dry_recy'!$F$5:$F$500,0))&lt;&gt;"N",
INDEX('11.4_Outliers-Formal_dry_recy'!J$5:J$500,MATCH($F479,'11.4_Outliers-Formal_dry_recy'!$F$5:$F$500,0)),""),"")</f>
        <v/>
      </c>
      <c r="Z479" s="8" t="str">
        <f>IFERROR(IF(INDEX('11.4_Outliers-Formal_dry_recy'!$N$5:$N$500,MATCH($F479,'11.4_Outliers-Formal_dry_recy'!$F$5:$F$500,0))&lt;&gt;"N",
INDEX('11.4_Outliers-Formal_dry_recy'!K$5:K$500,MATCH($F479,'11.4_Outliers-Formal_dry_recy'!$F$5:$F$500,0)),""),"")</f>
        <v/>
      </c>
      <c r="AA479" s="14" t="str">
        <f>IFERROR(IF(INDEX('11.4_Outliers-Formal_dry_recy'!$N$5:$N$500,MATCH($F479,'11.4_Outliers-Formal_dry_recy'!$F$5:$F$500,0))&lt;&gt;"N",
INDEX('11.4_Outliers-Formal_dry_recy'!L$5:L$500,MATCH($F479,'11.4_Outliers-Formal_dry_recy'!$F$5:$F$500,0)),""),"")</f>
        <v/>
      </c>
      <c r="AB479" s="14" t="str">
        <f>IFERROR(IF(INDEX('11.6_Outliers-Incineration'!$N$5:$N$500,MATCH($F479,'11.6_Outliers-Incineration'!$F$5:$F$500,0))&lt;&gt;"N",
INDEX('11.6_Outliers-Incineration'!J$5:J$500,MATCH($F479,'11.6_Outliers-Incineration'!$F$5:$F$500,0)),""),"")</f>
        <v/>
      </c>
      <c r="AC479" s="8" t="str">
        <f>IFERROR(IF(INDEX('11.6_Outliers-Incineration'!$N$5:$N$500,MATCH($F479,'11.6_Outliers-Incineration'!$F$5:$F$500,0))&lt;&gt;"N",
INDEX('11.6_Outliers-Incineration'!K$5:K$500,MATCH($F479,'11.6_Outliers-Incineration'!$F$5:$F$500,0)),""),"")</f>
        <v/>
      </c>
      <c r="AD479" s="14" t="str">
        <f>IFERROR(IF(INDEX('11.6_Outliers-Incineration'!$N$5:$N$500,MATCH($F479,'11.6_Outliers-Incineration'!$F$5:$F$500,0))&lt;&gt;"N",
INDEX('11.6_Outliers-Incineration'!L$5:L$500,MATCH($F479,'11.6_Outliers-Incineration'!$F$5:$F$500,0)),""),"")</f>
        <v/>
      </c>
      <c r="AE479" s="14" t="s">
        <v>1569</v>
      </c>
      <c r="AF479" s="8" t="s">
        <v>1569</v>
      </c>
      <c r="AG479" s="14" t="s">
        <v>1569</v>
      </c>
      <c r="AH479" s="5"/>
      <c r="AI479" s="5"/>
      <c r="AJ479" s="5" t="s">
        <v>1569</v>
      </c>
      <c r="AK479" s="5">
        <f t="shared" si="7"/>
        <v>1</v>
      </c>
    </row>
    <row r="480" spans="1:37" x14ac:dyDescent="0.25">
      <c r="A480" s="5" t="s">
        <v>2804</v>
      </c>
      <c r="B480" s="5" t="s">
        <v>1124</v>
      </c>
      <c r="C480" s="5" t="s">
        <v>1123</v>
      </c>
      <c r="D480" s="5" t="s">
        <v>1038</v>
      </c>
      <c r="E480" s="5" t="s">
        <v>2853</v>
      </c>
      <c r="F480" s="5" t="s">
        <v>2899</v>
      </c>
      <c r="G480" s="5">
        <v>3</v>
      </c>
      <c r="H480" s="5">
        <v>2</v>
      </c>
      <c r="I480" s="5" t="s">
        <v>2944</v>
      </c>
      <c r="J480" s="13">
        <f>IFERROR(IF(INDEX('11.1_Outliers-Generation'!$N$5:$N$500,MATCH($F480,'11.1_Outliers-Generation'!$F$5:$F$500,0))&lt;&gt;"N",
INDEX('11.1_Outliers-Generation'!J$5:J$500,MATCH($F480,'11.1_Outliers-Generation'!$F$5:$F$500,0)),""),"")</f>
        <v>0.47069610360637315</v>
      </c>
      <c r="K480" s="8">
        <f>IFERROR(IF(INDEX('11.1_Outliers-Generation'!$N$5:$N$500,MATCH($F480,'11.1_Outliers-Generation'!$F$5:$F$500,0))&lt;&gt;"N",
INDEX('11.1_Outliers-Generation'!K$5:K$500,MATCH($F480,'11.1_Outliers-Generation'!$F$5:$F$500,0)),""),"")</f>
        <v>2019</v>
      </c>
      <c r="L480" s="13" t="str">
        <f>IFERROR(IF(INDEX('11.1_Outliers-Generation'!$N$5:$N$500,MATCH($F480,'11.1_Outliers-Generation'!$F$5:$F$500,0))&lt;&gt;"N",
INDEX('11.1_Outliers-Generation'!L$5:L$500,MATCH($F480,'11.1_Outliers-Generation'!$F$5:$F$500,0)),""),"")</f>
        <v>MOHURD_005</v>
      </c>
      <c r="M480" s="14" t="str">
        <f>IFERROR(IF(INDEX('11.2_Outliers-Collection_cov'!$N$5:$N$500,MATCH($F480,'11.2_Outliers-Collection_cov'!$F$5:$F$500,0))&lt;&gt;"N",
INDEX('11.2_Outliers-Collection_cov'!J$5:J$500,MATCH($F480,'11.2_Outliers-Collection_cov'!$F$5:$F$500,0)),""),"")</f>
        <v/>
      </c>
      <c r="N480" s="8" t="str">
        <f>IFERROR(IF(INDEX('11.2_Outliers-Collection_cov'!$N$5:$N$500,MATCH($F480,'11.2_Outliers-Collection_cov'!$F$5:$F$500,0))&lt;&gt;"N",
INDEX('11.2_Outliers-Collection_cov'!K$5:K$500,MATCH($F480,'11.2_Outliers-Collection_cov'!$F$5:$F$500,0)),""),"")</f>
        <v/>
      </c>
      <c r="O480" s="13" t="str">
        <f>IFERROR(IF(INDEX('11.2_Outliers-Collection_cov'!$N$5:$N$500,MATCH($F480,'11.2_Outliers-Collection_cov'!$F$5:$F$500,0))&lt;&gt;"N",
INDEX('11.2_Outliers-Collection_cov'!L$5:L$500,MATCH($F480,'11.2_Outliers-Collection_cov'!$F$5:$F$500,0)),""),"")</f>
        <v/>
      </c>
      <c r="P480" s="14" t="str">
        <f>IFERROR(IF(INDEX('11.3_Outliers-Plastic'!$N$5:$N$500,MATCH($F480,'11.3_Outliers-Plastic'!$F$5:$F$500,0))&lt;&gt;"N",
INDEX('11.3_Outliers-Plastic'!J$5:J$500,MATCH($F480,'11.3_Outliers-Plastic'!$F$5:$F$500,0)),""),"")</f>
        <v/>
      </c>
      <c r="Q480" s="8" t="str">
        <f>IFERROR(IF(INDEX('11.3_Outliers-Plastic'!$N$5:$N$500,MATCH($F480,'11.3_Outliers-Plastic'!$F$5:$F$500,0))&lt;&gt;"N",
INDEX('11.3_Outliers-Plastic'!K$5:K$500,MATCH($F480,'11.3_Outliers-Plastic'!$F$5:$F$500,0)),""),"")</f>
        <v/>
      </c>
      <c r="R480" s="14" t="str">
        <f>IFERROR(IF(INDEX('11.3_Outliers-Plastic'!$N$5:$N$500,MATCH($F480,'11.3_Outliers-Plastic'!$F$5:$F$500,0))&lt;&gt;"N",
INDEX('11.3_Outliers-Plastic'!L$5:L$500,MATCH($F480,'11.3_Outliers-Plastic'!$F$5:$F$500,0)),""),"")</f>
        <v/>
      </c>
      <c r="S480" s="5"/>
      <c r="T480" s="5"/>
      <c r="U480" s="5" t="s">
        <v>1569</v>
      </c>
      <c r="V480" s="14" t="str">
        <f>IFERROR(IF(INDEX('11.5_Outliers-Other_recovery'!$N$5:$N$500,MATCH($F480,'11.5_Outliers-Other_recovery'!$F$5:$F$500,0))&lt;&gt;"N",
INDEX('11.5_Outliers-Other_recovery'!J$5:J$500,MATCH($F480,'11.5_Outliers-Other_recovery'!$F$5:$F$500,0)),""),"")</f>
        <v/>
      </c>
      <c r="W480" s="8" t="str">
        <f>IFERROR(IF(INDEX('11.5_Outliers-Other_recovery'!$N$5:$N$500,MATCH($F480,'11.5_Outliers-Other_recovery'!$F$5:$F$500,0))&lt;&gt;"N",
INDEX('11.5_Outliers-Other_recovery'!K$5:K$500,MATCH($F480,'11.5_Outliers-Other_recovery'!$F$5:$F$500,0)),""),"")</f>
        <v/>
      </c>
      <c r="X480" s="14" t="str">
        <f>IFERROR(IF(INDEX('11.5_Outliers-Other_recovery'!$N$5:$N$500,MATCH($F480,'11.5_Outliers-Other_recovery'!$F$5:$F$500,0))&lt;&gt;"N",
INDEX('11.5_Outliers-Other_recovery'!L$5:L$500,MATCH($F480,'11.5_Outliers-Other_recovery'!$F$5:$F$500,0)),""),"")</f>
        <v/>
      </c>
      <c r="Y480" s="14" t="str">
        <f>IFERROR(IF(INDEX('11.4_Outliers-Formal_dry_recy'!$N$5:$N$500,MATCH($F480,'11.4_Outliers-Formal_dry_recy'!$F$5:$F$500,0))&lt;&gt;"N",
INDEX('11.4_Outliers-Formal_dry_recy'!J$5:J$500,MATCH($F480,'11.4_Outliers-Formal_dry_recy'!$F$5:$F$500,0)),""),"")</f>
        <v/>
      </c>
      <c r="Z480" s="8" t="str">
        <f>IFERROR(IF(INDEX('11.4_Outliers-Formal_dry_recy'!$N$5:$N$500,MATCH($F480,'11.4_Outliers-Formal_dry_recy'!$F$5:$F$500,0))&lt;&gt;"N",
INDEX('11.4_Outliers-Formal_dry_recy'!K$5:K$500,MATCH($F480,'11.4_Outliers-Formal_dry_recy'!$F$5:$F$500,0)),""),"")</f>
        <v/>
      </c>
      <c r="AA480" s="14" t="str">
        <f>IFERROR(IF(INDEX('11.4_Outliers-Formal_dry_recy'!$N$5:$N$500,MATCH($F480,'11.4_Outliers-Formal_dry_recy'!$F$5:$F$500,0))&lt;&gt;"N",
INDEX('11.4_Outliers-Formal_dry_recy'!L$5:L$500,MATCH($F480,'11.4_Outliers-Formal_dry_recy'!$F$5:$F$500,0)),""),"")</f>
        <v/>
      </c>
      <c r="AB480" s="14" t="str">
        <f>IFERROR(IF(INDEX('11.6_Outliers-Incineration'!$N$5:$N$500,MATCH($F480,'11.6_Outliers-Incineration'!$F$5:$F$500,0))&lt;&gt;"N",
INDEX('11.6_Outliers-Incineration'!J$5:J$500,MATCH($F480,'11.6_Outliers-Incineration'!$F$5:$F$500,0)),""),"")</f>
        <v/>
      </c>
      <c r="AC480" s="8" t="str">
        <f>IFERROR(IF(INDEX('11.6_Outliers-Incineration'!$N$5:$N$500,MATCH($F480,'11.6_Outliers-Incineration'!$F$5:$F$500,0))&lt;&gt;"N",
INDEX('11.6_Outliers-Incineration'!K$5:K$500,MATCH($F480,'11.6_Outliers-Incineration'!$F$5:$F$500,0)),""),"")</f>
        <v/>
      </c>
      <c r="AD480" s="14" t="str">
        <f>IFERROR(IF(INDEX('11.6_Outliers-Incineration'!$N$5:$N$500,MATCH($F480,'11.6_Outliers-Incineration'!$F$5:$F$500,0))&lt;&gt;"N",
INDEX('11.6_Outliers-Incineration'!L$5:L$500,MATCH($F480,'11.6_Outliers-Incineration'!$F$5:$F$500,0)),""),"")</f>
        <v/>
      </c>
      <c r="AE480" s="14" t="s">
        <v>1569</v>
      </c>
      <c r="AF480" s="8" t="s">
        <v>1569</v>
      </c>
      <c r="AG480" s="14" t="s">
        <v>1569</v>
      </c>
      <c r="AH480" s="5"/>
      <c r="AI480" s="5"/>
      <c r="AJ480" s="5" t="s">
        <v>1569</v>
      </c>
      <c r="AK480" s="5">
        <f t="shared" si="7"/>
        <v>1</v>
      </c>
    </row>
    <row r="481" spans="1:37" x14ac:dyDescent="0.25">
      <c r="A481" s="5" t="s">
        <v>2805</v>
      </c>
      <c r="B481" s="5" t="s">
        <v>1124</v>
      </c>
      <c r="C481" s="5" t="s">
        <v>1123</v>
      </c>
      <c r="D481" s="5" t="s">
        <v>1038</v>
      </c>
      <c r="E481" s="5" t="s">
        <v>2854</v>
      </c>
      <c r="F481" s="5" t="s">
        <v>2900</v>
      </c>
      <c r="G481" s="5">
        <v>3</v>
      </c>
      <c r="H481" s="5">
        <v>2</v>
      </c>
      <c r="I481" s="5" t="s">
        <v>2945</v>
      </c>
      <c r="J481" s="13">
        <f>IFERROR(IF(INDEX('11.1_Outliers-Generation'!$N$5:$N$500,MATCH($F481,'11.1_Outliers-Generation'!$F$5:$F$500,0))&lt;&gt;"N",
INDEX('11.1_Outliers-Generation'!J$5:J$500,MATCH($F481,'11.1_Outliers-Generation'!$F$5:$F$500,0)),""),"")</f>
        <v>0.60063528255041376</v>
      </c>
      <c r="K481" s="8">
        <f>IFERROR(IF(INDEX('11.1_Outliers-Generation'!$N$5:$N$500,MATCH($F481,'11.1_Outliers-Generation'!$F$5:$F$500,0))&lt;&gt;"N",
INDEX('11.1_Outliers-Generation'!K$5:K$500,MATCH($F481,'11.1_Outliers-Generation'!$F$5:$F$500,0)),""),"")</f>
        <v>2019</v>
      </c>
      <c r="L481" s="13" t="str">
        <f>IFERROR(IF(INDEX('11.1_Outliers-Generation'!$N$5:$N$500,MATCH($F481,'11.1_Outliers-Generation'!$F$5:$F$500,0))&lt;&gt;"N",
INDEX('11.1_Outliers-Generation'!L$5:L$500,MATCH($F481,'11.1_Outliers-Generation'!$F$5:$F$500,0)),""),"")</f>
        <v>MOHURD_006</v>
      </c>
      <c r="M481" s="14" t="str">
        <f>IFERROR(IF(INDEX('11.2_Outliers-Collection_cov'!$N$5:$N$500,MATCH($F481,'11.2_Outliers-Collection_cov'!$F$5:$F$500,0))&lt;&gt;"N",
INDEX('11.2_Outliers-Collection_cov'!J$5:J$500,MATCH($F481,'11.2_Outliers-Collection_cov'!$F$5:$F$500,0)),""),"")</f>
        <v/>
      </c>
      <c r="N481" s="8" t="str">
        <f>IFERROR(IF(INDEX('11.2_Outliers-Collection_cov'!$N$5:$N$500,MATCH($F481,'11.2_Outliers-Collection_cov'!$F$5:$F$500,0))&lt;&gt;"N",
INDEX('11.2_Outliers-Collection_cov'!K$5:K$500,MATCH($F481,'11.2_Outliers-Collection_cov'!$F$5:$F$500,0)),""),"")</f>
        <v/>
      </c>
      <c r="O481" s="13" t="str">
        <f>IFERROR(IF(INDEX('11.2_Outliers-Collection_cov'!$N$5:$N$500,MATCH($F481,'11.2_Outliers-Collection_cov'!$F$5:$F$500,0))&lt;&gt;"N",
INDEX('11.2_Outliers-Collection_cov'!L$5:L$500,MATCH($F481,'11.2_Outliers-Collection_cov'!$F$5:$F$500,0)),""),"")</f>
        <v/>
      </c>
      <c r="P481" s="14" t="str">
        <f>IFERROR(IF(INDEX('11.3_Outliers-Plastic'!$N$5:$N$500,MATCH($F481,'11.3_Outliers-Plastic'!$F$5:$F$500,0))&lt;&gt;"N",
INDEX('11.3_Outliers-Plastic'!J$5:J$500,MATCH($F481,'11.3_Outliers-Plastic'!$F$5:$F$500,0)),""),"")</f>
        <v/>
      </c>
      <c r="Q481" s="8" t="str">
        <f>IFERROR(IF(INDEX('11.3_Outliers-Plastic'!$N$5:$N$500,MATCH($F481,'11.3_Outliers-Plastic'!$F$5:$F$500,0))&lt;&gt;"N",
INDEX('11.3_Outliers-Plastic'!K$5:K$500,MATCH($F481,'11.3_Outliers-Plastic'!$F$5:$F$500,0)),""),"")</f>
        <v/>
      </c>
      <c r="R481" s="14" t="str">
        <f>IFERROR(IF(INDEX('11.3_Outliers-Plastic'!$N$5:$N$500,MATCH($F481,'11.3_Outliers-Plastic'!$F$5:$F$500,0))&lt;&gt;"N",
INDEX('11.3_Outliers-Plastic'!L$5:L$500,MATCH($F481,'11.3_Outliers-Plastic'!$F$5:$F$500,0)),""),"")</f>
        <v/>
      </c>
      <c r="S481" s="5"/>
      <c r="T481" s="5"/>
      <c r="U481" s="5" t="s">
        <v>1569</v>
      </c>
      <c r="V481" s="14" t="str">
        <f>IFERROR(IF(INDEX('11.5_Outliers-Other_recovery'!$N$5:$N$500,MATCH($F481,'11.5_Outliers-Other_recovery'!$F$5:$F$500,0))&lt;&gt;"N",
INDEX('11.5_Outliers-Other_recovery'!J$5:J$500,MATCH($F481,'11.5_Outliers-Other_recovery'!$F$5:$F$500,0)),""),"")</f>
        <v/>
      </c>
      <c r="W481" s="8" t="str">
        <f>IFERROR(IF(INDEX('11.5_Outliers-Other_recovery'!$N$5:$N$500,MATCH($F481,'11.5_Outliers-Other_recovery'!$F$5:$F$500,0))&lt;&gt;"N",
INDEX('11.5_Outliers-Other_recovery'!K$5:K$500,MATCH($F481,'11.5_Outliers-Other_recovery'!$F$5:$F$500,0)),""),"")</f>
        <v/>
      </c>
      <c r="X481" s="14" t="str">
        <f>IFERROR(IF(INDEX('11.5_Outliers-Other_recovery'!$N$5:$N$500,MATCH($F481,'11.5_Outliers-Other_recovery'!$F$5:$F$500,0))&lt;&gt;"N",
INDEX('11.5_Outliers-Other_recovery'!L$5:L$500,MATCH($F481,'11.5_Outliers-Other_recovery'!$F$5:$F$500,0)),""),"")</f>
        <v/>
      </c>
      <c r="Y481" s="14" t="str">
        <f>IFERROR(IF(INDEX('11.4_Outliers-Formal_dry_recy'!$N$5:$N$500,MATCH($F481,'11.4_Outliers-Formal_dry_recy'!$F$5:$F$500,0))&lt;&gt;"N",
INDEX('11.4_Outliers-Formal_dry_recy'!J$5:J$500,MATCH($F481,'11.4_Outliers-Formal_dry_recy'!$F$5:$F$500,0)),""),"")</f>
        <v/>
      </c>
      <c r="Z481" s="8" t="str">
        <f>IFERROR(IF(INDEX('11.4_Outliers-Formal_dry_recy'!$N$5:$N$500,MATCH($F481,'11.4_Outliers-Formal_dry_recy'!$F$5:$F$500,0))&lt;&gt;"N",
INDEX('11.4_Outliers-Formal_dry_recy'!K$5:K$500,MATCH($F481,'11.4_Outliers-Formal_dry_recy'!$F$5:$F$500,0)),""),"")</f>
        <v/>
      </c>
      <c r="AA481" s="14" t="str">
        <f>IFERROR(IF(INDEX('11.4_Outliers-Formal_dry_recy'!$N$5:$N$500,MATCH($F481,'11.4_Outliers-Formal_dry_recy'!$F$5:$F$500,0))&lt;&gt;"N",
INDEX('11.4_Outliers-Formal_dry_recy'!L$5:L$500,MATCH($F481,'11.4_Outliers-Formal_dry_recy'!$F$5:$F$500,0)),""),"")</f>
        <v/>
      </c>
      <c r="AB481" s="14" t="str">
        <f>IFERROR(IF(INDEX('11.6_Outliers-Incineration'!$N$5:$N$500,MATCH($F481,'11.6_Outliers-Incineration'!$F$5:$F$500,0))&lt;&gt;"N",
INDEX('11.6_Outliers-Incineration'!J$5:J$500,MATCH($F481,'11.6_Outliers-Incineration'!$F$5:$F$500,0)),""),"")</f>
        <v/>
      </c>
      <c r="AC481" s="8" t="str">
        <f>IFERROR(IF(INDEX('11.6_Outliers-Incineration'!$N$5:$N$500,MATCH($F481,'11.6_Outliers-Incineration'!$F$5:$F$500,0))&lt;&gt;"N",
INDEX('11.6_Outliers-Incineration'!K$5:K$500,MATCH($F481,'11.6_Outliers-Incineration'!$F$5:$F$500,0)),""),"")</f>
        <v/>
      </c>
      <c r="AD481" s="14" t="str">
        <f>IFERROR(IF(INDEX('11.6_Outliers-Incineration'!$N$5:$N$500,MATCH($F481,'11.6_Outliers-Incineration'!$F$5:$F$500,0))&lt;&gt;"N",
INDEX('11.6_Outliers-Incineration'!L$5:L$500,MATCH($F481,'11.6_Outliers-Incineration'!$F$5:$F$500,0)),""),"")</f>
        <v/>
      </c>
      <c r="AE481" s="14" t="s">
        <v>1569</v>
      </c>
      <c r="AF481" s="8" t="s">
        <v>1569</v>
      </c>
      <c r="AG481" s="14" t="s">
        <v>1569</v>
      </c>
      <c r="AH481" s="5"/>
      <c r="AI481" s="5"/>
      <c r="AJ481" s="5" t="s">
        <v>1569</v>
      </c>
      <c r="AK481" s="5">
        <f t="shared" si="7"/>
        <v>1</v>
      </c>
    </row>
    <row r="482" spans="1:37" x14ac:dyDescent="0.25">
      <c r="A482" s="5" t="s">
        <v>2806</v>
      </c>
      <c r="B482" s="5" t="s">
        <v>1124</v>
      </c>
      <c r="C482" s="5" t="s">
        <v>1123</v>
      </c>
      <c r="D482" s="5" t="s">
        <v>1038</v>
      </c>
      <c r="E482" s="5" t="s">
        <v>2855</v>
      </c>
      <c r="F482" s="5" t="s">
        <v>2901</v>
      </c>
      <c r="G482" s="5">
        <v>3</v>
      </c>
      <c r="H482" s="5">
        <v>2</v>
      </c>
      <c r="I482" s="5" t="s">
        <v>2946</v>
      </c>
      <c r="J482" s="13">
        <f>IFERROR(IF(INDEX('11.1_Outliers-Generation'!$N$5:$N$500,MATCH($F482,'11.1_Outliers-Generation'!$F$5:$F$500,0))&lt;&gt;"N",
INDEX('11.1_Outliers-Generation'!J$5:J$500,MATCH($F482,'11.1_Outliers-Generation'!$F$5:$F$500,0)),""),"")</f>
        <v>0.43984901944734467</v>
      </c>
      <c r="K482" s="8">
        <f>IFERROR(IF(INDEX('11.1_Outliers-Generation'!$N$5:$N$500,MATCH($F482,'11.1_Outliers-Generation'!$F$5:$F$500,0))&lt;&gt;"N",
INDEX('11.1_Outliers-Generation'!K$5:K$500,MATCH($F482,'11.1_Outliers-Generation'!$F$5:$F$500,0)),""),"")</f>
        <v>2019</v>
      </c>
      <c r="L482" s="13" t="str">
        <f>IFERROR(IF(INDEX('11.1_Outliers-Generation'!$N$5:$N$500,MATCH($F482,'11.1_Outliers-Generation'!$F$5:$F$500,0))&lt;&gt;"N",
INDEX('11.1_Outliers-Generation'!L$5:L$500,MATCH($F482,'11.1_Outliers-Generation'!$F$5:$F$500,0)),""),"")</f>
        <v>MOHURD_007</v>
      </c>
      <c r="M482" s="14" t="str">
        <f>IFERROR(IF(INDEX('11.2_Outliers-Collection_cov'!$N$5:$N$500,MATCH($F482,'11.2_Outliers-Collection_cov'!$F$5:$F$500,0))&lt;&gt;"N",
INDEX('11.2_Outliers-Collection_cov'!J$5:J$500,MATCH($F482,'11.2_Outliers-Collection_cov'!$F$5:$F$500,0)),""),"")</f>
        <v/>
      </c>
      <c r="N482" s="8" t="str">
        <f>IFERROR(IF(INDEX('11.2_Outliers-Collection_cov'!$N$5:$N$500,MATCH($F482,'11.2_Outliers-Collection_cov'!$F$5:$F$500,0))&lt;&gt;"N",
INDEX('11.2_Outliers-Collection_cov'!K$5:K$500,MATCH($F482,'11.2_Outliers-Collection_cov'!$F$5:$F$500,0)),""),"")</f>
        <v/>
      </c>
      <c r="O482" s="13" t="str">
        <f>IFERROR(IF(INDEX('11.2_Outliers-Collection_cov'!$N$5:$N$500,MATCH($F482,'11.2_Outliers-Collection_cov'!$F$5:$F$500,0))&lt;&gt;"N",
INDEX('11.2_Outliers-Collection_cov'!L$5:L$500,MATCH($F482,'11.2_Outliers-Collection_cov'!$F$5:$F$500,0)),""),"")</f>
        <v/>
      </c>
      <c r="P482" s="14" t="str">
        <f>IFERROR(IF(INDEX('11.3_Outliers-Plastic'!$N$5:$N$500,MATCH($F482,'11.3_Outliers-Plastic'!$F$5:$F$500,0))&lt;&gt;"N",
INDEX('11.3_Outliers-Plastic'!J$5:J$500,MATCH($F482,'11.3_Outliers-Plastic'!$F$5:$F$500,0)),""),"")</f>
        <v/>
      </c>
      <c r="Q482" s="8" t="str">
        <f>IFERROR(IF(INDEX('11.3_Outliers-Plastic'!$N$5:$N$500,MATCH($F482,'11.3_Outliers-Plastic'!$F$5:$F$500,0))&lt;&gt;"N",
INDEX('11.3_Outliers-Plastic'!K$5:K$500,MATCH($F482,'11.3_Outliers-Plastic'!$F$5:$F$500,0)),""),"")</f>
        <v/>
      </c>
      <c r="R482" s="14" t="str">
        <f>IFERROR(IF(INDEX('11.3_Outliers-Plastic'!$N$5:$N$500,MATCH($F482,'11.3_Outliers-Plastic'!$F$5:$F$500,0))&lt;&gt;"N",
INDEX('11.3_Outliers-Plastic'!L$5:L$500,MATCH($F482,'11.3_Outliers-Plastic'!$F$5:$F$500,0)),""),"")</f>
        <v/>
      </c>
      <c r="S482" s="5"/>
      <c r="T482" s="5"/>
      <c r="U482" s="5" t="s">
        <v>1569</v>
      </c>
      <c r="V482" s="14" t="str">
        <f>IFERROR(IF(INDEX('11.5_Outliers-Other_recovery'!$N$5:$N$500,MATCH($F482,'11.5_Outliers-Other_recovery'!$F$5:$F$500,0))&lt;&gt;"N",
INDEX('11.5_Outliers-Other_recovery'!J$5:J$500,MATCH($F482,'11.5_Outliers-Other_recovery'!$F$5:$F$500,0)),""),"")</f>
        <v/>
      </c>
      <c r="W482" s="8" t="str">
        <f>IFERROR(IF(INDEX('11.5_Outliers-Other_recovery'!$N$5:$N$500,MATCH($F482,'11.5_Outliers-Other_recovery'!$F$5:$F$500,0))&lt;&gt;"N",
INDEX('11.5_Outliers-Other_recovery'!K$5:K$500,MATCH($F482,'11.5_Outliers-Other_recovery'!$F$5:$F$500,0)),""),"")</f>
        <v/>
      </c>
      <c r="X482" s="14" t="str">
        <f>IFERROR(IF(INDEX('11.5_Outliers-Other_recovery'!$N$5:$N$500,MATCH($F482,'11.5_Outliers-Other_recovery'!$F$5:$F$500,0))&lt;&gt;"N",
INDEX('11.5_Outliers-Other_recovery'!L$5:L$500,MATCH($F482,'11.5_Outliers-Other_recovery'!$F$5:$F$500,0)),""),"")</f>
        <v/>
      </c>
      <c r="Y482" s="14" t="str">
        <f>IFERROR(IF(INDEX('11.4_Outliers-Formal_dry_recy'!$N$5:$N$500,MATCH($F482,'11.4_Outliers-Formal_dry_recy'!$F$5:$F$500,0))&lt;&gt;"N",
INDEX('11.4_Outliers-Formal_dry_recy'!J$5:J$500,MATCH($F482,'11.4_Outliers-Formal_dry_recy'!$F$5:$F$500,0)),""),"")</f>
        <v/>
      </c>
      <c r="Z482" s="8" t="str">
        <f>IFERROR(IF(INDEX('11.4_Outliers-Formal_dry_recy'!$N$5:$N$500,MATCH($F482,'11.4_Outliers-Formal_dry_recy'!$F$5:$F$500,0))&lt;&gt;"N",
INDEX('11.4_Outliers-Formal_dry_recy'!K$5:K$500,MATCH($F482,'11.4_Outliers-Formal_dry_recy'!$F$5:$F$500,0)),""),"")</f>
        <v/>
      </c>
      <c r="AA482" s="14" t="str">
        <f>IFERROR(IF(INDEX('11.4_Outliers-Formal_dry_recy'!$N$5:$N$500,MATCH($F482,'11.4_Outliers-Formal_dry_recy'!$F$5:$F$500,0))&lt;&gt;"N",
INDEX('11.4_Outliers-Formal_dry_recy'!L$5:L$500,MATCH($F482,'11.4_Outliers-Formal_dry_recy'!$F$5:$F$500,0)),""),"")</f>
        <v/>
      </c>
      <c r="AB482" s="14" t="str">
        <f>IFERROR(IF(INDEX('11.6_Outliers-Incineration'!$N$5:$N$500,MATCH($F482,'11.6_Outliers-Incineration'!$F$5:$F$500,0))&lt;&gt;"N",
INDEX('11.6_Outliers-Incineration'!J$5:J$500,MATCH($F482,'11.6_Outliers-Incineration'!$F$5:$F$500,0)),""),"")</f>
        <v/>
      </c>
      <c r="AC482" s="8" t="str">
        <f>IFERROR(IF(INDEX('11.6_Outliers-Incineration'!$N$5:$N$500,MATCH($F482,'11.6_Outliers-Incineration'!$F$5:$F$500,0))&lt;&gt;"N",
INDEX('11.6_Outliers-Incineration'!K$5:K$500,MATCH($F482,'11.6_Outliers-Incineration'!$F$5:$F$500,0)),""),"")</f>
        <v/>
      </c>
      <c r="AD482" s="14" t="str">
        <f>IFERROR(IF(INDEX('11.6_Outliers-Incineration'!$N$5:$N$500,MATCH($F482,'11.6_Outliers-Incineration'!$F$5:$F$500,0))&lt;&gt;"N",
INDEX('11.6_Outliers-Incineration'!L$5:L$500,MATCH($F482,'11.6_Outliers-Incineration'!$F$5:$F$500,0)),""),"")</f>
        <v/>
      </c>
      <c r="AE482" s="14" t="s">
        <v>1569</v>
      </c>
      <c r="AF482" s="8" t="s">
        <v>1569</v>
      </c>
      <c r="AG482" s="14" t="s">
        <v>1569</v>
      </c>
      <c r="AH482" s="5"/>
      <c r="AI482" s="5"/>
      <c r="AJ482" s="5" t="s">
        <v>1569</v>
      </c>
      <c r="AK482" s="5">
        <f t="shared" si="7"/>
        <v>1</v>
      </c>
    </row>
    <row r="483" spans="1:37" x14ac:dyDescent="0.25">
      <c r="A483" s="5" t="s">
        <v>2807</v>
      </c>
      <c r="B483" s="5" t="s">
        <v>1124</v>
      </c>
      <c r="C483" s="5" t="s">
        <v>1123</v>
      </c>
      <c r="D483" s="5" t="s">
        <v>1038</v>
      </c>
      <c r="E483" s="5" t="s">
        <v>2856</v>
      </c>
      <c r="F483" s="5" t="s">
        <v>2902</v>
      </c>
      <c r="G483" s="5">
        <v>3</v>
      </c>
      <c r="H483" s="5">
        <v>2</v>
      </c>
      <c r="I483" s="5" t="s">
        <v>2947</v>
      </c>
      <c r="J483" s="13">
        <f>IFERROR(IF(INDEX('11.1_Outliers-Generation'!$N$5:$N$500,MATCH($F483,'11.1_Outliers-Generation'!$F$5:$F$500,0))&lt;&gt;"N",
INDEX('11.1_Outliers-Generation'!J$5:J$500,MATCH($F483,'11.1_Outliers-Generation'!$F$5:$F$500,0)),""),"")</f>
        <v>0.37628806817621596</v>
      </c>
      <c r="K483" s="8">
        <f>IFERROR(IF(INDEX('11.1_Outliers-Generation'!$N$5:$N$500,MATCH($F483,'11.1_Outliers-Generation'!$F$5:$F$500,0))&lt;&gt;"N",
INDEX('11.1_Outliers-Generation'!K$5:K$500,MATCH($F483,'11.1_Outliers-Generation'!$F$5:$F$500,0)),""),"")</f>
        <v>2019</v>
      </c>
      <c r="L483" s="13" t="str">
        <f>IFERROR(IF(INDEX('11.1_Outliers-Generation'!$N$5:$N$500,MATCH($F483,'11.1_Outliers-Generation'!$F$5:$F$500,0))&lt;&gt;"N",
INDEX('11.1_Outliers-Generation'!L$5:L$500,MATCH($F483,'11.1_Outliers-Generation'!$F$5:$F$500,0)),""),"")</f>
        <v>MOHURD_008</v>
      </c>
      <c r="M483" s="14" t="str">
        <f>IFERROR(IF(INDEX('11.2_Outliers-Collection_cov'!$N$5:$N$500,MATCH($F483,'11.2_Outliers-Collection_cov'!$F$5:$F$500,0))&lt;&gt;"N",
INDEX('11.2_Outliers-Collection_cov'!J$5:J$500,MATCH($F483,'11.2_Outliers-Collection_cov'!$F$5:$F$500,0)),""),"")</f>
        <v/>
      </c>
      <c r="N483" s="8" t="str">
        <f>IFERROR(IF(INDEX('11.2_Outliers-Collection_cov'!$N$5:$N$500,MATCH($F483,'11.2_Outliers-Collection_cov'!$F$5:$F$500,0))&lt;&gt;"N",
INDEX('11.2_Outliers-Collection_cov'!K$5:K$500,MATCH($F483,'11.2_Outliers-Collection_cov'!$F$5:$F$500,0)),""),"")</f>
        <v/>
      </c>
      <c r="O483" s="13" t="str">
        <f>IFERROR(IF(INDEX('11.2_Outliers-Collection_cov'!$N$5:$N$500,MATCH($F483,'11.2_Outliers-Collection_cov'!$F$5:$F$500,0))&lt;&gt;"N",
INDEX('11.2_Outliers-Collection_cov'!L$5:L$500,MATCH($F483,'11.2_Outliers-Collection_cov'!$F$5:$F$500,0)),""),"")</f>
        <v/>
      </c>
      <c r="P483" s="14" t="str">
        <f>IFERROR(IF(INDEX('11.3_Outliers-Plastic'!$N$5:$N$500,MATCH($F483,'11.3_Outliers-Plastic'!$F$5:$F$500,0))&lt;&gt;"N",
INDEX('11.3_Outliers-Plastic'!J$5:J$500,MATCH($F483,'11.3_Outliers-Plastic'!$F$5:$F$500,0)),""),"")</f>
        <v/>
      </c>
      <c r="Q483" s="8" t="str">
        <f>IFERROR(IF(INDEX('11.3_Outliers-Plastic'!$N$5:$N$500,MATCH($F483,'11.3_Outliers-Plastic'!$F$5:$F$500,0))&lt;&gt;"N",
INDEX('11.3_Outliers-Plastic'!K$5:K$500,MATCH($F483,'11.3_Outliers-Plastic'!$F$5:$F$500,0)),""),"")</f>
        <v/>
      </c>
      <c r="R483" s="14" t="str">
        <f>IFERROR(IF(INDEX('11.3_Outliers-Plastic'!$N$5:$N$500,MATCH($F483,'11.3_Outliers-Plastic'!$F$5:$F$500,0))&lt;&gt;"N",
INDEX('11.3_Outliers-Plastic'!L$5:L$500,MATCH($F483,'11.3_Outliers-Plastic'!$F$5:$F$500,0)),""),"")</f>
        <v/>
      </c>
      <c r="S483" s="5"/>
      <c r="T483" s="5"/>
      <c r="U483" s="5" t="s">
        <v>1569</v>
      </c>
      <c r="V483" s="14" t="str">
        <f>IFERROR(IF(INDEX('11.5_Outliers-Other_recovery'!$N$5:$N$500,MATCH($F483,'11.5_Outliers-Other_recovery'!$F$5:$F$500,0))&lt;&gt;"N",
INDEX('11.5_Outliers-Other_recovery'!J$5:J$500,MATCH($F483,'11.5_Outliers-Other_recovery'!$F$5:$F$500,0)),""),"")</f>
        <v/>
      </c>
      <c r="W483" s="8" t="str">
        <f>IFERROR(IF(INDEX('11.5_Outliers-Other_recovery'!$N$5:$N$500,MATCH($F483,'11.5_Outliers-Other_recovery'!$F$5:$F$500,0))&lt;&gt;"N",
INDEX('11.5_Outliers-Other_recovery'!K$5:K$500,MATCH($F483,'11.5_Outliers-Other_recovery'!$F$5:$F$500,0)),""),"")</f>
        <v/>
      </c>
      <c r="X483" s="14" t="str">
        <f>IFERROR(IF(INDEX('11.5_Outliers-Other_recovery'!$N$5:$N$500,MATCH($F483,'11.5_Outliers-Other_recovery'!$F$5:$F$500,0))&lt;&gt;"N",
INDEX('11.5_Outliers-Other_recovery'!L$5:L$500,MATCH($F483,'11.5_Outliers-Other_recovery'!$F$5:$F$500,0)),""),"")</f>
        <v/>
      </c>
      <c r="Y483" s="14" t="str">
        <f>IFERROR(IF(INDEX('11.4_Outliers-Formal_dry_recy'!$N$5:$N$500,MATCH($F483,'11.4_Outliers-Formal_dry_recy'!$F$5:$F$500,0))&lt;&gt;"N",
INDEX('11.4_Outliers-Formal_dry_recy'!J$5:J$500,MATCH($F483,'11.4_Outliers-Formal_dry_recy'!$F$5:$F$500,0)),""),"")</f>
        <v/>
      </c>
      <c r="Z483" s="8" t="str">
        <f>IFERROR(IF(INDEX('11.4_Outliers-Formal_dry_recy'!$N$5:$N$500,MATCH($F483,'11.4_Outliers-Formal_dry_recy'!$F$5:$F$500,0))&lt;&gt;"N",
INDEX('11.4_Outliers-Formal_dry_recy'!K$5:K$500,MATCH($F483,'11.4_Outliers-Formal_dry_recy'!$F$5:$F$500,0)),""),"")</f>
        <v/>
      </c>
      <c r="AA483" s="14" t="str">
        <f>IFERROR(IF(INDEX('11.4_Outliers-Formal_dry_recy'!$N$5:$N$500,MATCH($F483,'11.4_Outliers-Formal_dry_recy'!$F$5:$F$500,0))&lt;&gt;"N",
INDEX('11.4_Outliers-Formal_dry_recy'!L$5:L$500,MATCH($F483,'11.4_Outliers-Formal_dry_recy'!$F$5:$F$500,0)),""),"")</f>
        <v/>
      </c>
      <c r="AB483" s="14" t="str">
        <f>IFERROR(IF(INDEX('11.6_Outliers-Incineration'!$N$5:$N$500,MATCH($F483,'11.6_Outliers-Incineration'!$F$5:$F$500,0))&lt;&gt;"N",
INDEX('11.6_Outliers-Incineration'!J$5:J$500,MATCH($F483,'11.6_Outliers-Incineration'!$F$5:$F$500,0)),""),"")</f>
        <v/>
      </c>
      <c r="AC483" s="8" t="str">
        <f>IFERROR(IF(INDEX('11.6_Outliers-Incineration'!$N$5:$N$500,MATCH($F483,'11.6_Outliers-Incineration'!$F$5:$F$500,0))&lt;&gt;"N",
INDEX('11.6_Outliers-Incineration'!K$5:K$500,MATCH($F483,'11.6_Outliers-Incineration'!$F$5:$F$500,0)),""),"")</f>
        <v/>
      </c>
      <c r="AD483" s="14" t="str">
        <f>IFERROR(IF(INDEX('11.6_Outliers-Incineration'!$N$5:$N$500,MATCH($F483,'11.6_Outliers-Incineration'!$F$5:$F$500,0))&lt;&gt;"N",
INDEX('11.6_Outliers-Incineration'!L$5:L$500,MATCH($F483,'11.6_Outliers-Incineration'!$F$5:$F$500,0)),""),"")</f>
        <v/>
      </c>
      <c r="AE483" s="14" t="s">
        <v>1569</v>
      </c>
      <c r="AF483" s="8" t="s">
        <v>1569</v>
      </c>
      <c r="AG483" s="14" t="s">
        <v>1569</v>
      </c>
      <c r="AH483" s="5"/>
      <c r="AI483" s="5"/>
      <c r="AJ483" s="5" t="s">
        <v>1569</v>
      </c>
      <c r="AK483" s="5">
        <f t="shared" si="7"/>
        <v>1</v>
      </c>
    </row>
    <row r="484" spans="1:37" x14ac:dyDescent="0.25">
      <c r="A484" s="5" t="s">
        <v>2808</v>
      </c>
      <c r="B484" s="5" t="s">
        <v>1124</v>
      </c>
      <c r="C484" s="5" t="s">
        <v>1123</v>
      </c>
      <c r="D484" s="5" t="s">
        <v>1038</v>
      </c>
      <c r="E484" s="5" t="s">
        <v>2857</v>
      </c>
      <c r="F484" s="5" t="s">
        <v>2903</v>
      </c>
      <c r="G484" s="5">
        <v>3</v>
      </c>
      <c r="H484" s="5">
        <v>1</v>
      </c>
      <c r="I484" s="5" t="s">
        <v>2948</v>
      </c>
      <c r="J484" s="13">
        <f>IFERROR(IF(INDEX('11.1_Outliers-Generation'!$N$5:$N$500,MATCH($F484,'11.1_Outliers-Generation'!$F$5:$F$500,0))&lt;&gt;"N",
INDEX('11.1_Outliers-Generation'!J$5:J$500,MATCH($F484,'11.1_Outliers-Generation'!$F$5:$F$500,0)),""),"")</f>
        <v>0.4556123738412885</v>
      </c>
      <c r="K484" s="8">
        <f>IFERROR(IF(INDEX('11.1_Outliers-Generation'!$N$5:$N$500,MATCH($F484,'11.1_Outliers-Generation'!$F$5:$F$500,0))&lt;&gt;"N",
INDEX('11.1_Outliers-Generation'!K$5:K$500,MATCH($F484,'11.1_Outliers-Generation'!$F$5:$F$500,0)),""),"")</f>
        <v>2019</v>
      </c>
      <c r="L484" s="13" t="str">
        <f>IFERROR(IF(INDEX('11.1_Outliers-Generation'!$N$5:$N$500,MATCH($F484,'11.1_Outliers-Generation'!$F$5:$F$500,0))&lt;&gt;"N",
INDEX('11.1_Outliers-Generation'!L$5:L$500,MATCH($F484,'11.1_Outliers-Generation'!$F$5:$F$500,0)),""),"")</f>
        <v>MOHURD_009</v>
      </c>
      <c r="M484" s="14" t="str">
        <f>IFERROR(IF(INDEX('11.2_Outliers-Collection_cov'!$N$5:$N$500,MATCH($F484,'11.2_Outliers-Collection_cov'!$F$5:$F$500,0))&lt;&gt;"N",
INDEX('11.2_Outliers-Collection_cov'!J$5:J$500,MATCH($F484,'11.2_Outliers-Collection_cov'!$F$5:$F$500,0)),""),"")</f>
        <v/>
      </c>
      <c r="N484" s="8" t="str">
        <f>IFERROR(IF(INDEX('11.2_Outliers-Collection_cov'!$N$5:$N$500,MATCH($F484,'11.2_Outliers-Collection_cov'!$F$5:$F$500,0))&lt;&gt;"N",
INDEX('11.2_Outliers-Collection_cov'!K$5:K$500,MATCH($F484,'11.2_Outliers-Collection_cov'!$F$5:$F$500,0)),""),"")</f>
        <v/>
      </c>
      <c r="O484" s="13" t="str">
        <f>IFERROR(IF(INDEX('11.2_Outliers-Collection_cov'!$N$5:$N$500,MATCH($F484,'11.2_Outliers-Collection_cov'!$F$5:$F$500,0))&lt;&gt;"N",
INDEX('11.2_Outliers-Collection_cov'!L$5:L$500,MATCH($F484,'11.2_Outliers-Collection_cov'!$F$5:$F$500,0)),""),"")</f>
        <v/>
      </c>
      <c r="P484" s="14" t="str">
        <f>IFERROR(IF(INDEX('11.3_Outliers-Plastic'!$N$5:$N$500,MATCH($F484,'11.3_Outliers-Plastic'!$F$5:$F$500,0))&lt;&gt;"N",
INDEX('11.3_Outliers-Plastic'!J$5:J$500,MATCH($F484,'11.3_Outliers-Plastic'!$F$5:$F$500,0)),""),"")</f>
        <v/>
      </c>
      <c r="Q484" s="8" t="str">
        <f>IFERROR(IF(INDEX('11.3_Outliers-Plastic'!$N$5:$N$500,MATCH($F484,'11.3_Outliers-Plastic'!$F$5:$F$500,0))&lt;&gt;"N",
INDEX('11.3_Outliers-Plastic'!K$5:K$500,MATCH($F484,'11.3_Outliers-Plastic'!$F$5:$F$500,0)),""),"")</f>
        <v/>
      </c>
      <c r="R484" s="14" t="str">
        <f>IFERROR(IF(INDEX('11.3_Outliers-Plastic'!$N$5:$N$500,MATCH($F484,'11.3_Outliers-Plastic'!$F$5:$F$500,0))&lt;&gt;"N",
INDEX('11.3_Outliers-Plastic'!L$5:L$500,MATCH($F484,'11.3_Outliers-Plastic'!$F$5:$F$500,0)),""),"")</f>
        <v/>
      </c>
      <c r="S484" s="5"/>
      <c r="T484" s="5"/>
      <c r="U484" s="5" t="s">
        <v>1569</v>
      </c>
      <c r="V484" s="14" t="str">
        <f>IFERROR(IF(INDEX('11.5_Outliers-Other_recovery'!$N$5:$N$500,MATCH($F484,'11.5_Outliers-Other_recovery'!$F$5:$F$500,0))&lt;&gt;"N",
INDEX('11.5_Outliers-Other_recovery'!J$5:J$500,MATCH($F484,'11.5_Outliers-Other_recovery'!$F$5:$F$500,0)),""),"")</f>
        <v/>
      </c>
      <c r="W484" s="8" t="str">
        <f>IFERROR(IF(INDEX('11.5_Outliers-Other_recovery'!$N$5:$N$500,MATCH($F484,'11.5_Outliers-Other_recovery'!$F$5:$F$500,0))&lt;&gt;"N",
INDEX('11.5_Outliers-Other_recovery'!K$5:K$500,MATCH($F484,'11.5_Outliers-Other_recovery'!$F$5:$F$500,0)),""),"")</f>
        <v/>
      </c>
      <c r="X484" s="14" t="str">
        <f>IFERROR(IF(INDEX('11.5_Outliers-Other_recovery'!$N$5:$N$500,MATCH($F484,'11.5_Outliers-Other_recovery'!$F$5:$F$500,0))&lt;&gt;"N",
INDEX('11.5_Outliers-Other_recovery'!L$5:L$500,MATCH($F484,'11.5_Outliers-Other_recovery'!$F$5:$F$500,0)),""),"")</f>
        <v/>
      </c>
      <c r="Y484" s="14" t="str">
        <f>IFERROR(IF(INDEX('11.4_Outliers-Formal_dry_recy'!$N$5:$N$500,MATCH($F484,'11.4_Outliers-Formal_dry_recy'!$F$5:$F$500,0))&lt;&gt;"N",
INDEX('11.4_Outliers-Formal_dry_recy'!J$5:J$500,MATCH($F484,'11.4_Outliers-Formal_dry_recy'!$F$5:$F$500,0)),""),"")</f>
        <v/>
      </c>
      <c r="Z484" s="8" t="str">
        <f>IFERROR(IF(INDEX('11.4_Outliers-Formal_dry_recy'!$N$5:$N$500,MATCH($F484,'11.4_Outliers-Formal_dry_recy'!$F$5:$F$500,0))&lt;&gt;"N",
INDEX('11.4_Outliers-Formal_dry_recy'!K$5:K$500,MATCH($F484,'11.4_Outliers-Formal_dry_recy'!$F$5:$F$500,0)),""),"")</f>
        <v/>
      </c>
      <c r="AA484" s="14" t="str">
        <f>IFERROR(IF(INDEX('11.4_Outliers-Formal_dry_recy'!$N$5:$N$500,MATCH($F484,'11.4_Outliers-Formal_dry_recy'!$F$5:$F$500,0))&lt;&gt;"N",
INDEX('11.4_Outliers-Formal_dry_recy'!L$5:L$500,MATCH($F484,'11.4_Outliers-Formal_dry_recy'!$F$5:$F$500,0)),""),"")</f>
        <v/>
      </c>
      <c r="AB484" s="14" t="str">
        <f>IFERROR(IF(INDEX('11.6_Outliers-Incineration'!$N$5:$N$500,MATCH($F484,'11.6_Outliers-Incineration'!$F$5:$F$500,0))&lt;&gt;"N",
INDEX('11.6_Outliers-Incineration'!J$5:J$500,MATCH($F484,'11.6_Outliers-Incineration'!$F$5:$F$500,0)),""),"")</f>
        <v/>
      </c>
      <c r="AC484" s="8" t="str">
        <f>IFERROR(IF(INDEX('11.6_Outliers-Incineration'!$N$5:$N$500,MATCH($F484,'11.6_Outliers-Incineration'!$F$5:$F$500,0))&lt;&gt;"N",
INDEX('11.6_Outliers-Incineration'!K$5:K$500,MATCH($F484,'11.6_Outliers-Incineration'!$F$5:$F$500,0)),""),"")</f>
        <v/>
      </c>
      <c r="AD484" s="14" t="str">
        <f>IFERROR(IF(INDEX('11.6_Outliers-Incineration'!$N$5:$N$500,MATCH($F484,'11.6_Outliers-Incineration'!$F$5:$F$500,0))&lt;&gt;"N",
INDEX('11.6_Outliers-Incineration'!L$5:L$500,MATCH($F484,'11.6_Outliers-Incineration'!$F$5:$F$500,0)),""),"")</f>
        <v/>
      </c>
      <c r="AE484" s="14" t="s">
        <v>1569</v>
      </c>
      <c r="AF484" s="8" t="s">
        <v>1569</v>
      </c>
      <c r="AG484" s="14" t="s">
        <v>1569</v>
      </c>
      <c r="AH484" s="5"/>
      <c r="AI484" s="5"/>
      <c r="AJ484" s="5" t="s">
        <v>1569</v>
      </c>
      <c r="AK484" s="5">
        <f t="shared" si="7"/>
        <v>1</v>
      </c>
    </row>
    <row r="485" spans="1:37" x14ac:dyDescent="0.25">
      <c r="A485" s="5" t="s">
        <v>2809</v>
      </c>
      <c r="B485" s="5" t="s">
        <v>1124</v>
      </c>
      <c r="C485" s="5" t="s">
        <v>1123</v>
      </c>
      <c r="D485" s="5" t="s">
        <v>1038</v>
      </c>
      <c r="E485" s="5" t="s">
        <v>2858</v>
      </c>
      <c r="F485" s="5" t="s">
        <v>2904</v>
      </c>
      <c r="G485" s="5">
        <v>3</v>
      </c>
      <c r="H485" s="5">
        <v>2</v>
      </c>
      <c r="I485" s="5" t="s">
        <v>2949</v>
      </c>
      <c r="J485" s="13">
        <f>IFERROR(IF(INDEX('11.1_Outliers-Generation'!$N$5:$N$500,MATCH($F485,'11.1_Outliers-Generation'!$F$5:$F$500,0))&lt;&gt;"N",
INDEX('11.1_Outliers-Generation'!J$5:J$500,MATCH($F485,'11.1_Outliers-Generation'!$F$5:$F$500,0)),""),"")</f>
        <v>0.40318107945551634</v>
      </c>
      <c r="K485" s="8">
        <f>IFERROR(IF(INDEX('11.1_Outliers-Generation'!$N$5:$N$500,MATCH($F485,'11.1_Outliers-Generation'!$F$5:$F$500,0))&lt;&gt;"N",
INDEX('11.1_Outliers-Generation'!K$5:K$500,MATCH($F485,'11.1_Outliers-Generation'!$F$5:$F$500,0)),""),"")</f>
        <v>2019</v>
      </c>
      <c r="L485" s="13" t="str">
        <f>IFERROR(IF(INDEX('11.1_Outliers-Generation'!$N$5:$N$500,MATCH($F485,'11.1_Outliers-Generation'!$F$5:$F$500,0))&lt;&gt;"N",
INDEX('11.1_Outliers-Generation'!L$5:L$500,MATCH($F485,'11.1_Outliers-Generation'!$F$5:$F$500,0)),""),"")</f>
        <v>MOHURD_010</v>
      </c>
      <c r="M485" s="14" t="str">
        <f>IFERROR(IF(INDEX('11.2_Outliers-Collection_cov'!$N$5:$N$500,MATCH($F485,'11.2_Outliers-Collection_cov'!$F$5:$F$500,0))&lt;&gt;"N",
INDEX('11.2_Outliers-Collection_cov'!J$5:J$500,MATCH($F485,'11.2_Outliers-Collection_cov'!$F$5:$F$500,0)),""),"")</f>
        <v/>
      </c>
      <c r="N485" s="8" t="str">
        <f>IFERROR(IF(INDEX('11.2_Outliers-Collection_cov'!$N$5:$N$500,MATCH($F485,'11.2_Outliers-Collection_cov'!$F$5:$F$500,0))&lt;&gt;"N",
INDEX('11.2_Outliers-Collection_cov'!K$5:K$500,MATCH($F485,'11.2_Outliers-Collection_cov'!$F$5:$F$500,0)),""),"")</f>
        <v/>
      </c>
      <c r="O485" s="13" t="str">
        <f>IFERROR(IF(INDEX('11.2_Outliers-Collection_cov'!$N$5:$N$500,MATCH($F485,'11.2_Outliers-Collection_cov'!$F$5:$F$500,0))&lt;&gt;"N",
INDEX('11.2_Outliers-Collection_cov'!L$5:L$500,MATCH($F485,'11.2_Outliers-Collection_cov'!$F$5:$F$500,0)),""),"")</f>
        <v/>
      </c>
      <c r="P485" s="14" t="str">
        <f>IFERROR(IF(INDEX('11.3_Outliers-Plastic'!$N$5:$N$500,MATCH($F485,'11.3_Outliers-Plastic'!$F$5:$F$500,0))&lt;&gt;"N",
INDEX('11.3_Outliers-Plastic'!J$5:J$500,MATCH($F485,'11.3_Outliers-Plastic'!$F$5:$F$500,0)),""),"")</f>
        <v/>
      </c>
      <c r="Q485" s="8" t="str">
        <f>IFERROR(IF(INDEX('11.3_Outliers-Plastic'!$N$5:$N$500,MATCH($F485,'11.3_Outliers-Plastic'!$F$5:$F$500,0))&lt;&gt;"N",
INDEX('11.3_Outliers-Plastic'!K$5:K$500,MATCH($F485,'11.3_Outliers-Plastic'!$F$5:$F$500,0)),""),"")</f>
        <v/>
      </c>
      <c r="R485" s="14" t="str">
        <f>IFERROR(IF(INDEX('11.3_Outliers-Plastic'!$N$5:$N$500,MATCH($F485,'11.3_Outliers-Plastic'!$F$5:$F$500,0))&lt;&gt;"N",
INDEX('11.3_Outliers-Plastic'!L$5:L$500,MATCH($F485,'11.3_Outliers-Plastic'!$F$5:$F$500,0)),""),"")</f>
        <v/>
      </c>
      <c r="S485" s="5"/>
      <c r="T485" s="5"/>
      <c r="U485" s="5" t="s">
        <v>1569</v>
      </c>
      <c r="V485" s="14" t="str">
        <f>IFERROR(IF(INDEX('11.5_Outliers-Other_recovery'!$N$5:$N$500,MATCH($F485,'11.5_Outliers-Other_recovery'!$F$5:$F$500,0))&lt;&gt;"N",
INDEX('11.5_Outliers-Other_recovery'!J$5:J$500,MATCH($F485,'11.5_Outliers-Other_recovery'!$F$5:$F$500,0)),""),"")</f>
        <v/>
      </c>
      <c r="W485" s="8" t="str">
        <f>IFERROR(IF(INDEX('11.5_Outliers-Other_recovery'!$N$5:$N$500,MATCH($F485,'11.5_Outliers-Other_recovery'!$F$5:$F$500,0))&lt;&gt;"N",
INDEX('11.5_Outliers-Other_recovery'!K$5:K$500,MATCH($F485,'11.5_Outliers-Other_recovery'!$F$5:$F$500,0)),""),"")</f>
        <v/>
      </c>
      <c r="X485" s="14" t="str">
        <f>IFERROR(IF(INDEX('11.5_Outliers-Other_recovery'!$N$5:$N$500,MATCH($F485,'11.5_Outliers-Other_recovery'!$F$5:$F$500,0))&lt;&gt;"N",
INDEX('11.5_Outliers-Other_recovery'!L$5:L$500,MATCH($F485,'11.5_Outliers-Other_recovery'!$F$5:$F$500,0)),""),"")</f>
        <v/>
      </c>
      <c r="Y485" s="14" t="str">
        <f>IFERROR(IF(INDEX('11.4_Outliers-Formal_dry_recy'!$N$5:$N$500,MATCH($F485,'11.4_Outliers-Formal_dry_recy'!$F$5:$F$500,0))&lt;&gt;"N",
INDEX('11.4_Outliers-Formal_dry_recy'!J$5:J$500,MATCH($F485,'11.4_Outliers-Formal_dry_recy'!$F$5:$F$500,0)),""),"")</f>
        <v/>
      </c>
      <c r="Z485" s="8" t="str">
        <f>IFERROR(IF(INDEX('11.4_Outliers-Formal_dry_recy'!$N$5:$N$500,MATCH($F485,'11.4_Outliers-Formal_dry_recy'!$F$5:$F$500,0))&lt;&gt;"N",
INDEX('11.4_Outliers-Formal_dry_recy'!K$5:K$500,MATCH($F485,'11.4_Outliers-Formal_dry_recy'!$F$5:$F$500,0)),""),"")</f>
        <v/>
      </c>
      <c r="AA485" s="14" t="str">
        <f>IFERROR(IF(INDEX('11.4_Outliers-Formal_dry_recy'!$N$5:$N$500,MATCH($F485,'11.4_Outliers-Formal_dry_recy'!$F$5:$F$500,0))&lt;&gt;"N",
INDEX('11.4_Outliers-Formal_dry_recy'!L$5:L$500,MATCH($F485,'11.4_Outliers-Formal_dry_recy'!$F$5:$F$500,0)),""),"")</f>
        <v/>
      </c>
      <c r="AB485" s="14" t="str">
        <f>IFERROR(IF(INDEX('11.6_Outliers-Incineration'!$N$5:$N$500,MATCH($F485,'11.6_Outliers-Incineration'!$F$5:$F$500,0))&lt;&gt;"N",
INDEX('11.6_Outliers-Incineration'!J$5:J$500,MATCH($F485,'11.6_Outliers-Incineration'!$F$5:$F$500,0)),""),"")</f>
        <v/>
      </c>
      <c r="AC485" s="8" t="str">
        <f>IFERROR(IF(INDEX('11.6_Outliers-Incineration'!$N$5:$N$500,MATCH($F485,'11.6_Outliers-Incineration'!$F$5:$F$500,0))&lt;&gt;"N",
INDEX('11.6_Outliers-Incineration'!K$5:K$500,MATCH($F485,'11.6_Outliers-Incineration'!$F$5:$F$500,0)),""),"")</f>
        <v/>
      </c>
      <c r="AD485" s="14" t="str">
        <f>IFERROR(IF(INDEX('11.6_Outliers-Incineration'!$N$5:$N$500,MATCH($F485,'11.6_Outliers-Incineration'!$F$5:$F$500,0))&lt;&gt;"N",
INDEX('11.6_Outliers-Incineration'!L$5:L$500,MATCH($F485,'11.6_Outliers-Incineration'!$F$5:$F$500,0)),""),"")</f>
        <v/>
      </c>
      <c r="AE485" s="14" t="s">
        <v>1569</v>
      </c>
      <c r="AF485" s="8" t="s">
        <v>1569</v>
      </c>
      <c r="AG485" s="14" t="s">
        <v>1569</v>
      </c>
      <c r="AH485" s="5"/>
      <c r="AI485" s="5"/>
      <c r="AJ485" s="5" t="s">
        <v>1569</v>
      </c>
      <c r="AK485" s="5">
        <f t="shared" si="7"/>
        <v>1</v>
      </c>
    </row>
    <row r="486" spans="1:37" x14ac:dyDescent="0.25">
      <c r="A486" s="5" t="s">
        <v>2810</v>
      </c>
      <c r="B486" s="5" t="s">
        <v>1124</v>
      </c>
      <c r="C486" s="5" t="s">
        <v>1123</v>
      </c>
      <c r="D486" s="5" t="s">
        <v>1038</v>
      </c>
      <c r="E486" s="5" t="s">
        <v>2859</v>
      </c>
      <c r="F486" s="5" t="s">
        <v>2905</v>
      </c>
      <c r="G486" s="5">
        <v>3</v>
      </c>
      <c r="H486" s="5">
        <v>2</v>
      </c>
      <c r="I486" s="5" t="s">
        <v>2950</v>
      </c>
      <c r="J486" s="13">
        <f>IFERROR(IF(INDEX('11.1_Outliers-Generation'!$N$5:$N$500,MATCH($F486,'11.1_Outliers-Generation'!$F$5:$F$500,0))&lt;&gt;"N",
INDEX('11.1_Outliers-Generation'!J$5:J$500,MATCH($F486,'11.1_Outliers-Generation'!$F$5:$F$500,0)),""),"")</f>
        <v>0.5255237220104817</v>
      </c>
      <c r="K486" s="8">
        <f>IFERROR(IF(INDEX('11.1_Outliers-Generation'!$N$5:$N$500,MATCH($F486,'11.1_Outliers-Generation'!$F$5:$F$500,0))&lt;&gt;"N",
INDEX('11.1_Outliers-Generation'!K$5:K$500,MATCH($F486,'11.1_Outliers-Generation'!$F$5:$F$500,0)),""),"")</f>
        <v>2019</v>
      </c>
      <c r="L486" s="13" t="str">
        <f>IFERROR(IF(INDEX('11.1_Outliers-Generation'!$N$5:$N$500,MATCH($F486,'11.1_Outliers-Generation'!$F$5:$F$500,0))&lt;&gt;"N",
INDEX('11.1_Outliers-Generation'!L$5:L$500,MATCH($F486,'11.1_Outliers-Generation'!$F$5:$F$500,0)),""),"")</f>
        <v>MOHURD_011</v>
      </c>
      <c r="M486" s="14" t="str">
        <f>IFERROR(IF(INDEX('11.2_Outliers-Collection_cov'!$N$5:$N$500,MATCH($F486,'11.2_Outliers-Collection_cov'!$F$5:$F$500,0))&lt;&gt;"N",
INDEX('11.2_Outliers-Collection_cov'!J$5:J$500,MATCH($F486,'11.2_Outliers-Collection_cov'!$F$5:$F$500,0)),""),"")</f>
        <v/>
      </c>
      <c r="N486" s="8" t="str">
        <f>IFERROR(IF(INDEX('11.2_Outliers-Collection_cov'!$N$5:$N$500,MATCH($F486,'11.2_Outliers-Collection_cov'!$F$5:$F$500,0))&lt;&gt;"N",
INDEX('11.2_Outliers-Collection_cov'!K$5:K$500,MATCH($F486,'11.2_Outliers-Collection_cov'!$F$5:$F$500,0)),""),"")</f>
        <v/>
      </c>
      <c r="O486" s="13" t="str">
        <f>IFERROR(IF(INDEX('11.2_Outliers-Collection_cov'!$N$5:$N$500,MATCH($F486,'11.2_Outliers-Collection_cov'!$F$5:$F$500,0))&lt;&gt;"N",
INDEX('11.2_Outliers-Collection_cov'!L$5:L$500,MATCH($F486,'11.2_Outliers-Collection_cov'!$F$5:$F$500,0)),""),"")</f>
        <v/>
      </c>
      <c r="P486" s="14" t="str">
        <f>IFERROR(IF(INDEX('11.3_Outliers-Plastic'!$N$5:$N$500,MATCH($F486,'11.3_Outliers-Plastic'!$F$5:$F$500,0))&lt;&gt;"N",
INDEX('11.3_Outliers-Plastic'!J$5:J$500,MATCH($F486,'11.3_Outliers-Plastic'!$F$5:$F$500,0)),""),"")</f>
        <v/>
      </c>
      <c r="Q486" s="8" t="str">
        <f>IFERROR(IF(INDEX('11.3_Outliers-Plastic'!$N$5:$N$500,MATCH($F486,'11.3_Outliers-Plastic'!$F$5:$F$500,0))&lt;&gt;"N",
INDEX('11.3_Outliers-Plastic'!K$5:K$500,MATCH($F486,'11.3_Outliers-Plastic'!$F$5:$F$500,0)),""),"")</f>
        <v/>
      </c>
      <c r="R486" s="14" t="str">
        <f>IFERROR(IF(INDEX('11.3_Outliers-Plastic'!$N$5:$N$500,MATCH($F486,'11.3_Outliers-Plastic'!$F$5:$F$500,0))&lt;&gt;"N",
INDEX('11.3_Outliers-Plastic'!L$5:L$500,MATCH($F486,'11.3_Outliers-Plastic'!$F$5:$F$500,0)),""),"")</f>
        <v/>
      </c>
      <c r="S486" s="5"/>
      <c r="T486" s="5"/>
      <c r="U486" s="5" t="s">
        <v>1569</v>
      </c>
      <c r="V486" s="14" t="str">
        <f>IFERROR(IF(INDEX('11.5_Outliers-Other_recovery'!$N$5:$N$500,MATCH($F486,'11.5_Outliers-Other_recovery'!$F$5:$F$500,0))&lt;&gt;"N",
INDEX('11.5_Outliers-Other_recovery'!J$5:J$500,MATCH($F486,'11.5_Outliers-Other_recovery'!$F$5:$F$500,0)),""),"")</f>
        <v/>
      </c>
      <c r="W486" s="8" t="str">
        <f>IFERROR(IF(INDEX('11.5_Outliers-Other_recovery'!$N$5:$N$500,MATCH($F486,'11.5_Outliers-Other_recovery'!$F$5:$F$500,0))&lt;&gt;"N",
INDEX('11.5_Outliers-Other_recovery'!K$5:K$500,MATCH($F486,'11.5_Outliers-Other_recovery'!$F$5:$F$500,0)),""),"")</f>
        <v/>
      </c>
      <c r="X486" s="14" t="str">
        <f>IFERROR(IF(INDEX('11.5_Outliers-Other_recovery'!$N$5:$N$500,MATCH($F486,'11.5_Outliers-Other_recovery'!$F$5:$F$500,0))&lt;&gt;"N",
INDEX('11.5_Outliers-Other_recovery'!L$5:L$500,MATCH($F486,'11.5_Outliers-Other_recovery'!$F$5:$F$500,0)),""),"")</f>
        <v/>
      </c>
      <c r="Y486" s="14" t="str">
        <f>IFERROR(IF(INDEX('11.4_Outliers-Formal_dry_recy'!$N$5:$N$500,MATCH($F486,'11.4_Outliers-Formal_dry_recy'!$F$5:$F$500,0))&lt;&gt;"N",
INDEX('11.4_Outliers-Formal_dry_recy'!J$5:J$500,MATCH($F486,'11.4_Outliers-Formal_dry_recy'!$F$5:$F$500,0)),""),"")</f>
        <v/>
      </c>
      <c r="Z486" s="8" t="str">
        <f>IFERROR(IF(INDEX('11.4_Outliers-Formal_dry_recy'!$N$5:$N$500,MATCH($F486,'11.4_Outliers-Formal_dry_recy'!$F$5:$F$500,0))&lt;&gt;"N",
INDEX('11.4_Outliers-Formal_dry_recy'!K$5:K$500,MATCH($F486,'11.4_Outliers-Formal_dry_recy'!$F$5:$F$500,0)),""),"")</f>
        <v/>
      </c>
      <c r="AA486" s="14" t="str">
        <f>IFERROR(IF(INDEX('11.4_Outliers-Formal_dry_recy'!$N$5:$N$500,MATCH($F486,'11.4_Outliers-Formal_dry_recy'!$F$5:$F$500,0))&lt;&gt;"N",
INDEX('11.4_Outliers-Formal_dry_recy'!L$5:L$500,MATCH($F486,'11.4_Outliers-Formal_dry_recy'!$F$5:$F$500,0)),""),"")</f>
        <v/>
      </c>
      <c r="AB486" s="14" t="str">
        <f>IFERROR(IF(INDEX('11.6_Outliers-Incineration'!$N$5:$N$500,MATCH($F486,'11.6_Outliers-Incineration'!$F$5:$F$500,0))&lt;&gt;"N",
INDEX('11.6_Outliers-Incineration'!J$5:J$500,MATCH($F486,'11.6_Outliers-Incineration'!$F$5:$F$500,0)),""),"")</f>
        <v/>
      </c>
      <c r="AC486" s="8" t="str">
        <f>IFERROR(IF(INDEX('11.6_Outliers-Incineration'!$N$5:$N$500,MATCH($F486,'11.6_Outliers-Incineration'!$F$5:$F$500,0))&lt;&gt;"N",
INDEX('11.6_Outliers-Incineration'!K$5:K$500,MATCH($F486,'11.6_Outliers-Incineration'!$F$5:$F$500,0)),""),"")</f>
        <v/>
      </c>
      <c r="AD486" s="14" t="str">
        <f>IFERROR(IF(INDEX('11.6_Outliers-Incineration'!$N$5:$N$500,MATCH($F486,'11.6_Outliers-Incineration'!$F$5:$F$500,0))&lt;&gt;"N",
INDEX('11.6_Outliers-Incineration'!L$5:L$500,MATCH($F486,'11.6_Outliers-Incineration'!$F$5:$F$500,0)),""),"")</f>
        <v/>
      </c>
      <c r="AE486" s="14" t="s">
        <v>1569</v>
      </c>
      <c r="AF486" s="8" t="s">
        <v>1569</v>
      </c>
      <c r="AG486" s="14" t="s">
        <v>1569</v>
      </c>
      <c r="AH486" s="5"/>
      <c r="AI486" s="5"/>
      <c r="AJ486" s="5" t="s">
        <v>1569</v>
      </c>
      <c r="AK486" s="5">
        <f t="shared" si="7"/>
        <v>1</v>
      </c>
    </row>
    <row r="487" spans="1:37" x14ac:dyDescent="0.25">
      <c r="A487" s="5" t="s">
        <v>2811</v>
      </c>
      <c r="B487" s="5" t="s">
        <v>1124</v>
      </c>
      <c r="C487" s="5" t="s">
        <v>1123</v>
      </c>
      <c r="D487" s="5" t="s">
        <v>1038</v>
      </c>
      <c r="E487" s="5" t="s">
        <v>2860</v>
      </c>
      <c r="F487" s="5" t="s">
        <v>2906</v>
      </c>
      <c r="G487" s="5">
        <v>3</v>
      </c>
      <c r="H487" s="5">
        <v>2</v>
      </c>
      <c r="I487" s="5" t="s">
        <v>2951</v>
      </c>
      <c r="J487" s="13">
        <f>IFERROR(IF(INDEX('11.1_Outliers-Generation'!$N$5:$N$500,MATCH($F487,'11.1_Outliers-Generation'!$F$5:$F$500,0))&lt;&gt;"N",
INDEX('11.1_Outliers-Generation'!J$5:J$500,MATCH($F487,'11.1_Outliers-Generation'!$F$5:$F$500,0)),""),"")</f>
        <v>0.74788512976730515</v>
      </c>
      <c r="K487" s="8">
        <f>IFERROR(IF(INDEX('11.1_Outliers-Generation'!$N$5:$N$500,MATCH($F487,'11.1_Outliers-Generation'!$F$5:$F$500,0))&lt;&gt;"N",
INDEX('11.1_Outliers-Generation'!K$5:K$500,MATCH($F487,'11.1_Outliers-Generation'!$F$5:$F$500,0)),""),"")</f>
        <v>2019</v>
      </c>
      <c r="L487" s="13" t="str">
        <f>IFERROR(IF(INDEX('11.1_Outliers-Generation'!$N$5:$N$500,MATCH($F487,'11.1_Outliers-Generation'!$F$5:$F$500,0))&lt;&gt;"N",
INDEX('11.1_Outliers-Generation'!L$5:L$500,MATCH($F487,'11.1_Outliers-Generation'!$F$5:$F$500,0)),""),"")</f>
        <v>MOHURD_012</v>
      </c>
      <c r="M487" s="14" t="str">
        <f>IFERROR(IF(INDEX('11.2_Outliers-Collection_cov'!$N$5:$N$500,MATCH($F487,'11.2_Outliers-Collection_cov'!$F$5:$F$500,0))&lt;&gt;"N",
INDEX('11.2_Outliers-Collection_cov'!J$5:J$500,MATCH($F487,'11.2_Outliers-Collection_cov'!$F$5:$F$500,0)),""),"")</f>
        <v/>
      </c>
      <c r="N487" s="8" t="str">
        <f>IFERROR(IF(INDEX('11.2_Outliers-Collection_cov'!$N$5:$N$500,MATCH($F487,'11.2_Outliers-Collection_cov'!$F$5:$F$500,0))&lt;&gt;"N",
INDEX('11.2_Outliers-Collection_cov'!K$5:K$500,MATCH($F487,'11.2_Outliers-Collection_cov'!$F$5:$F$500,0)),""),"")</f>
        <v/>
      </c>
      <c r="O487" s="13" t="str">
        <f>IFERROR(IF(INDEX('11.2_Outliers-Collection_cov'!$N$5:$N$500,MATCH($F487,'11.2_Outliers-Collection_cov'!$F$5:$F$500,0))&lt;&gt;"N",
INDEX('11.2_Outliers-Collection_cov'!L$5:L$500,MATCH($F487,'11.2_Outliers-Collection_cov'!$F$5:$F$500,0)),""),"")</f>
        <v/>
      </c>
      <c r="P487" s="14" t="str">
        <f>IFERROR(IF(INDEX('11.3_Outliers-Plastic'!$N$5:$N$500,MATCH($F487,'11.3_Outliers-Plastic'!$F$5:$F$500,0))&lt;&gt;"N",
INDEX('11.3_Outliers-Plastic'!J$5:J$500,MATCH($F487,'11.3_Outliers-Plastic'!$F$5:$F$500,0)),""),"")</f>
        <v/>
      </c>
      <c r="Q487" s="8" t="str">
        <f>IFERROR(IF(INDEX('11.3_Outliers-Plastic'!$N$5:$N$500,MATCH($F487,'11.3_Outliers-Plastic'!$F$5:$F$500,0))&lt;&gt;"N",
INDEX('11.3_Outliers-Plastic'!K$5:K$500,MATCH($F487,'11.3_Outliers-Plastic'!$F$5:$F$500,0)),""),"")</f>
        <v/>
      </c>
      <c r="R487" s="14" t="str">
        <f>IFERROR(IF(INDEX('11.3_Outliers-Plastic'!$N$5:$N$500,MATCH($F487,'11.3_Outliers-Plastic'!$F$5:$F$500,0))&lt;&gt;"N",
INDEX('11.3_Outliers-Plastic'!L$5:L$500,MATCH($F487,'11.3_Outliers-Plastic'!$F$5:$F$500,0)),""),"")</f>
        <v/>
      </c>
      <c r="S487" s="5"/>
      <c r="T487" s="5"/>
      <c r="U487" s="5" t="s">
        <v>1569</v>
      </c>
      <c r="V487" s="14" t="str">
        <f>IFERROR(IF(INDEX('11.5_Outliers-Other_recovery'!$N$5:$N$500,MATCH($F487,'11.5_Outliers-Other_recovery'!$F$5:$F$500,0))&lt;&gt;"N",
INDEX('11.5_Outliers-Other_recovery'!J$5:J$500,MATCH($F487,'11.5_Outliers-Other_recovery'!$F$5:$F$500,0)),""),"")</f>
        <v/>
      </c>
      <c r="W487" s="8" t="str">
        <f>IFERROR(IF(INDEX('11.5_Outliers-Other_recovery'!$N$5:$N$500,MATCH($F487,'11.5_Outliers-Other_recovery'!$F$5:$F$500,0))&lt;&gt;"N",
INDEX('11.5_Outliers-Other_recovery'!K$5:K$500,MATCH($F487,'11.5_Outliers-Other_recovery'!$F$5:$F$500,0)),""),"")</f>
        <v/>
      </c>
      <c r="X487" s="14" t="str">
        <f>IFERROR(IF(INDEX('11.5_Outliers-Other_recovery'!$N$5:$N$500,MATCH($F487,'11.5_Outliers-Other_recovery'!$F$5:$F$500,0))&lt;&gt;"N",
INDEX('11.5_Outliers-Other_recovery'!L$5:L$500,MATCH($F487,'11.5_Outliers-Other_recovery'!$F$5:$F$500,0)),""),"")</f>
        <v/>
      </c>
      <c r="Y487" s="14" t="str">
        <f>IFERROR(IF(INDEX('11.4_Outliers-Formal_dry_recy'!$N$5:$N$500,MATCH($F487,'11.4_Outliers-Formal_dry_recy'!$F$5:$F$500,0))&lt;&gt;"N",
INDEX('11.4_Outliers-Formal_dry_recy'!J$5:J$500,MATCH($F487,'11.4_Outliers-Formal_dry_recy'!$F$5:$F$500,0)),""),"")</f>
        <v/>
      </c>
      <c r="Z487" s="8" t="str">
        <f>IFERROR(IF(INDEX('11.4_Outliers-Formal_dry_recy'!$N$5:$N$500,MATCH($F487,'11.4_Outliers-Formal_dry_recy'!$F$5:$F$500,0))&lt;&gt;"N",
INDEX('11.4_Outliers-Formal_dry_recy'!K$5:K$500,MATCH($F487,'11.4_Outliers-Formal_dry_recy'!$F$5:$F$500,0)),""),"")</f>
        <v/>
      </c>
      <c r="AA487" s="14" t="str">
        <f>IFERROR(IF(INDEX('11.4_Outliers-Formal_dry_recy'!$N$5:$N$500,MATCH($F487,'11.4_Outliers-Formal_dry_recy'!$F$5:$F$500,0))&lt;&gt;"N",
INDEX('11.4_Outliers-Formal_dry_recy'!L$5:L$500,MATCH($F487,'11.4_Outliers-Formal_dry_recy'!$F$5:$F$500,0)),""),"")</f>
        <v/>
      </c>
      <c r="AB487" s="14" t="str">
        <f>IFERROR(IF(INDEX('11.6_Outliers-Incineration'!$N$5:$N$500,MATCH($F487,'11.6_Outliers-Incineration'!$F$5:$F$500,0))&lt;&gt;"N",
INDEX('11.6_Outliers-Incineration'!J$5:J$500,MATCH($F487,'11.6_Outliers-Incineration'!$F$5:$F$500,0)),""),"")</f>
        <v/>
      </c>
      <c r="AC487" s="8" t="str">
        <f>IFERROR(IF(INDEX('11.6_Outliers-Incineration'!$N$5:$N$500,MATCH($F487,'11.6_Outliers-Incineration'!$F$5:$F$500,0))&lt;&gt;"N",
INDEX('11.6_Outliers-Incineration'!K$5:K$500,MATCH($F487,'11.6_Outliers-Incineration'!$F$5:$F$500,0)),""),"")</f>
        <v/>
      </c>
      <c r="AD487" s="14" t="str">
        <f>IFERROR(IF(INDEX('11.6_Outliers-Incineration'!$N$5:$N$500,MATCH($F487,'11.6_Outliers-Incineration'!$F$5:$F$500,0))&lt;&gt;"N",
INDEX('11.6_Outliers-Incineration'!L$5:L$500,MATCH($F487,'11.6_Outliers-Incineration'!$F$5:$F$500,0)),""),"")</f>
        <v/>
      </c>
      <c r="AE487" s="14" t="s">
        <v>1569</v>
      </c>
      <c r="AF487" s="8" t="s">
        <v>1569</v>
      </c>
      <c r="AG487" s="14" t="s">
        <v>1569</v>
      </c>
      <c r="AH487" s="5"/>
      <c r="AI487" s="5"/>
      <c r="AJ487" s="5" t="s">
        <v>1569</v>
      </c>
      <c r="AK487" s="5">
        <f t="shared" si="7"/>
        <v>1</v>
      </c>
    </row>
    <row r="488" spans="1:37" x14ac:dyDescent="0.25">
      <c r="A488" s="5" t="s">
        <v>2812</v>
      </c>
      <c r="B488" s="5" t="s">
        <v>1124</v>
      </c>
      <c r="C488" s="5" t="s">
        <v>1123</v>
      </c>
      <c r="D488" s="5" t="s">
        <v>1038</v>
      </c>
      <c r="E488" s="5" t="s">
        <v>2861</v>
      </c>
      <c r="F488" s="5" t="s">
        <v>2907</v>
      </c>
      <c r="G488" s="5">
        <v>3</v>
      </c>
      <c r="H488" s="5">
        <v>2</v>
      </c>
      <c r="I488" s="5" t="s">
        <v>2952</v>
      </c>
      <c r="J488" s="13">
        <f>IFERROR(IF(INDEX('11.1_Outliers-Generation'!$N$5:$N$500,MATCH($F488,'11.1_Outliers-Generation'!$F$5:$F$500,0))&lt;&gt;"N",
INDEX('11.1_Outliers-Generation'!J$5:J$500,MATCH($F488,'11.1_Outliers-Generation'!$F$5:$F$500,0)),""),"")</f>
        <v>0.40989643810712334</v>
      </c>
      <c r="K488" s="8">
        <f>IFERROR(IF(INDEX('11.1_Outliers-Generation'!$N$5:$N$500,MATCH($F488,'11.1_Outliers-Generation'!$F$5:$F$500,0))&lt;&gt;"N",
INDEX('11.1_Outliers-Generation'!K$5:K$500,MATCH($F488,'11.1_Outliers-Generation'!$F$5:$F$500,0)),""),"")</f>
        <v>2019</v>
      </c>
      <c r="L488" s="13" t="str">
        <f>IFERROR(IF(INDEX('11.1_Outliers-Generation'!$N$5:$N$500,MATCH($F488,'11.1_Outliers-Generation'!$F$5:$F$500,0))&lt;&gt;"N",
INDEX('11.1_Outliers-Generation'!L$5:L$500,MATCH($F488,'11.1_Outliers-Generation'!$F$5:$F$500,0)),""),"")</f>
        <v>MOHURD_013</v>
      </c>
      <c r="M488" s="14" t="str">
        <f>IFERROR(IF(INDEX('11.2_Outliers-Collection_cov'!$N$5:$N$500,MATCH($F488,'11.2_Outliers-Collection_cov'!$F$5:$F$500,0))&lt;&gt;"N",
INDEX('11.2_Outliers-Collection_cov'!J$5:J$500,MATCH($F488,'11.2_Outliers-Collection_cov'!$F$5:$F$500,0)),""),"")</f>
        <v/>
      </c>
      <c r="N488" s="8" t="str">
        <f>IFERROR(IF(INDEX('11.2_Outliers-Collection_cov'!$N$5:$N$500,MATCH($F488,'11.2_Outliers-Collection_cov'!$F$5:$F$500,0))&lt;&gt;"N",
INDEX('11.2_Outliers-Collection_cov'!K$5:K$500,MATCH($F488,'11.2_Outliers-Collection_cov'!$F$5:$F$500,0)),""),"")</f>
        <v/>
      </c>
      <c r="O488" s="13" t="str">
        <f>IFERROR(IF(INDEX('11.2_Outliers-Collection_cov'!$N$5:$N$500,MATCH($F488,'11.2_Outliers-Collection_cov'!$F$5:$F$500,0))&lt;&gt;"N",
INDEX('11.2_Outliers-Collection_cov'!L$5:L$500,MATCH($F488,'11.2_Outliers-Collection_cov'!$F$5:$F$500,0)),""),"")</f>
        <v/>
      </c>
      <c r="P488" s="14" t="str">
        <f>IFERROR(IF(INDEX('11.3_Outliers-Plastic'!$N$5:$N$500,MATCH($F488,'11.3_Outliers-Plastic'!$F$5:$F$500,0))&lt;&gt;"N",
INDEX('11.3_Outliers-Plastic'!J$5:J$500,MATCH($F488,'11.3_Outliers-Plastic'!$F$5:$F$500,0)),""),"")</f>
        <v/>
      </c>
      <c r="Q488" s="8" t="str">
        <f>IFERROR(IF(INDEX('11.3_Outliers-Plastic'!$N$5:$N$500,MATCH($F488,'11.3_Outliers-Plastic'!$F$5:$F$500,0))&lt;&gt;"N",
INDEX('11.3_Outliers-Plastic'!K$5:K$500,MATCH($F488,'11.3_Outliers-Plastic'!$F$5:$F$500,0)),""),"")</f>
        <v/>
      </c>
      <c r="R488" s="14" t="str">
        <f>IFERROR(IF(INDEX('11.3_Outliers-Plastic'!$N$5:$N$500,MATCH($F488,'11.3_Outliers-Plastic'!$F$5:$F$500,0))&lt;&gt;"N",
INDEX('11.3_Outliers-Plastic'!L$5:L$500,MATCH($F488,'11.3_Outliers-Plastic'!$F$5:$F$500,0)),""),"")</f>
        <v/>
      </c>
      <c r="S488" s="5"/>
      <c r="T488" s="5"/>
      <c r="U488" s="5" t="s">
        <v>1569</v>
      </c>
      <c r="V488" s="14" t="str">
        <f>IFERROR(IF(INDEX('11.5_Outliers-Other_recovery'!$N$5:$N$500,MATCH($F488,'11.5_Outliers-Other_recovery'!$F$5:$F$500,0))&lt;&gt;"N",
INDEX('11.5_Outliers-Other_recovery'!J$5:J$500,MATCH($F488,'11.5_Outliers-Other_recovery'!$F$5:$F$500,0)),""),"")</f>
        <v/>
      </c>
      <c r="W488" s="8" t="str">
        <f>IFERROR(IF(INDEX('11.5_Outliers-Other_recovery'!$N$5:$N$500,MATCH($F488,'11.5_Outliers-Other_recovery'!$F$5:$F$500,0))&lt;&gt;"N",
INDEX('11.5_Outliers-Other_recovery'!K$5:K$500,MATCH($F488,'11.5_Outliers-Other_recovery'!$F$5:$F$500,0)),""),"")</f>
        <v/>
      </c>
      <c r="X488" s="14" t="str">
        <f>IFERROR(IF(INDEX('11.5_Outliers-Other_recovery'!$N$5:$N$500,MATCH($F488,'11.5_Outliers-Other_recovery'!$F$5:$F$500,0))&lt;&gt;"N",
INDEX('11.5_Outliers-Other_recovery'!L$5:L$500,MATCH($F488,'11.5_Outliers-Other_recovery'!$F$5:$F$500,0)),""),"")</f>
        <v/>
      </c>
      <c r="Y488" s="14" t="str">
        <f>IFERROR(IF(INDEX('11.4_Outliers-Formal_dry_recy'!$N$5:$N$500,MATCH($F488,'11.4_Outliers-Formal_dry_recy'!$F$5:$F$500,0))&lt;&gt;"N",
INDEX('11.4_Outliers-Formal_dry_recy'!J$5:J$500,MATCH($F488,'11.4_Outliers-Formal_dry_recy'!$F$5:$F$500,0)),""),"")</f>
        <v/>
      </c>
      <c r="Z488" s="8" t="str">
        <f>IFERROR(IF(INDEX('11.4_Outliers-Formal_dry_recy'!$N$5:$N$500,MATCH($F488,'11.4_Outliers-Formal_dry_recy'!$F$5:$F$500,0))&lt;&gt;"N",
INDEX('11.4_Outliers-Formal_dry_recy'!K$5:K$500,MATCH($F488,'11.4_Outliers-Formal_dry_recy'!$F$5:$F$500,0)),""),"")</f>
        <v/>
      </c>
      <c r="AA488" s="14" t="str">
        <f>IFERROR(IF(INDEX('11.4_Outliers-Formal_dry_recy'!$N$5:$N$500,MATCH($F488,'11.4_Outliers-Formal_dry_recy'!$F$5:$F$500,0))&lt;&gt;"N",
INDEX('11.4_Outliers-Formal_dry_recy'!L$5:L$500,MATCH($F488,'11.4_Outliers-Formal_dry_recy'!$F$5:$F$500,0)),""),"")</f>
        <v/>
      </c>
      <c r="AB488" s="14" t="str">
        <f>IFERROR(IF(INDEX('11.6_Outliers-Incineration'!$N$5:$N$500,MATCH($F488,'11.6_Outliers-Incineration'!$F$5:$F$500,0))&lt;&gt;"N",
INDEX('11.6_Outliers-Incineration'!J$5:J$500,MATCH($F488,'11.6_Outliers-Incineration'!$F$5:$F$500,0)),""),"")</f>
        <v/>
      </c>
      <c r="AC488" s="8" t="str">
        <f>IFERROR(IF(INDEX('11.6_Outliers-Incineration'!$N$5:$N$500,MATCH($F488,'11.6_Outliers-Incineration'!$F$5:$F$500,0))&lt;&gt;"N",
INDEX('11.6_Outliers-Incineration'!K$5:K$500,MATCH($F488,'11.6_Outliers-Incineration'!$F$5:$F$500,0)),""),"")</f>
        <v/>
      </c>
      <c r="AD488" s="14" t="str">
        <f>IFERROR(IF(INDEX('11.6_Outliers-Incineration'!$N$5:$N$500,MATCH($F488,'11.6_Outliers-Incineration'!$F$5:$F$500,0))&lt;&gt;"N",
INDEX('11.6_Outliers-Incineration'!L$5:L$500,MATCH($F488,'11.6_Outliers-Incineration'!$F$5:$F$500,0)),""),"")</f>
        <v/>
      </c>
      <c r="AE488" s="14" t="s">
        <v>1569</v>
      </c>
      <c r="AF488" s="8" t="s">
        <v>1569</v>
      </c>
      <c r="AG488" s="14" t="s">
        <v>1569</v>
      </c>
      <c r="AH488" s="5"/>
      <c r="AI488" s="5"/>
      <c r="AJ488" s="5" t="s">
        <v>1569</v>
      </c>
      <c r="AK488" s="5">
        <f t="shared" si="7"/>
        <v>1</v>
      </c>
    </row>
    <row r="489" spans="1:37" x14ac:dyDescent="0.25">
      <c r="A489" s="5" t="s">
        <v>2813</v>
      </c>
      <c r="B489" s="5" t="s">
        <v>1124</v>
      </c>
      <c r="C489" s="5" t="s">
        <v>1123</v>
      </c>
      <c r="D489" s="5" t="s">
        <v>1038</v>
      </c>
      <c r="E489" s="5" t="s">
        <v>2862</v>
      </c>
      <c r="F489" s="5" t="s">
        <v>2908</v>
      </c>
      <c r="G489" s="5">
        <v>3</v>
      </c>
      <c r="H489" s="5">
        <v>2</v>
      </c>
      <c r="I489" s="5" t="s">
        <v>2942</v>
      </c>
      <c r="J489" s="13">
        <f>IFERROR(IF(INDEX('11.1_Outliers-Generation'!$N$5:$N$500,MATCH($F489,'11.1_Outliers-Generation'!$F$5:$F$500,0))&lt;&gt;"N",
INDEX('11.1_Outliers-Generation'!J$5:J$500,MATCH($F489,'11.1_Outliers-Generation'!$F$5:$F$500,0)),""),"")</f>
        <v>0.93806388690010123</v>
      </c>
      <c r="K489" s="8">
        <f>IFERROR(IF(INDEX('11.1_Outliers-Generation'!$N$5:$N$500,MATCH($F489,'11.1_Outliers-Generation'!$F$5:$F$500,0))&lt;&gt;"N",
INDEX('11.1_Outliers-Generation'!K$5:K$500,MATCH($F489,'11.1_Outliers-Generation'!$F$5:$F$500,0)),""),"")</f>
        <v>2019</v>
      </c>
      <c r="L489" s="13" t="str">
        <f>IFERROR(IF(INDEX('11.1_Outliers-Generation'!$N$5:$N$500,MATCH($F489,'11.1_Outliers-Generation'!$F$5:$F$500,0))&lt;&gt;"N",
INDEX('11.1_Outliers-Generation'!L$5:L$500,MATCH($F489,'11.1_Outliers-Generation'!$F$5:$F$500,0)),""),"")</f>
        <v>MOHURD_014</v>
      </c>
      <c r="M489" s="14" t="str">
        <f>IFERROR(IF(INDEX('11.2_Outliers-Collection_cov'!$N$5:$N$500,MATCH($F489,'11.2_Outliers-Collection_cov'!$F$5:$F$500,0))&lt;&gt;"N",
INDEX('11.2_Outliers-Collection_cov'!J$5:J$500,MATCH($F489,'11.2_Outliers-Collection_cov'!$F$5:$F$500,0)),""),"")</f>
        <v/>
      </c>
      <c r="N489" s="8" t="str">
        <f>IFERROR(IF(INDEX('11.2_Outliers-Collection_cov'!$N$5:$N$500,MATCH($F489,'11.2_Outliers-Collection_cov'!$F$5:$F$500,0))&lt;&gt;"N",
INDEX('11.2_Outliers-Collection_cov'!K$5:K$500,MATCH($F489,'11.2_Outliers-Collection_cov'!$F$5:$F$500,0)),""),"")</f>
        <v/>
      </c>
      <c r="O489" s="13" t="str">
        <f>IFERROR(IF(INDEX('11.2_Outliers-Collection_cov'!$N$5:$N$500,MATCH($F489,'11.2_Outliers-Collection_cov'!$F$5:$F$500,0))&lt;&gt;"N",
INDEX('11.2_Outliers-Collection_cov'!L$5:L$500,MATCH($F489,'11.2_Outliers-Collection_cov'!$F$5:$F$500,0)),""),"")</f>
        <v/>
      </c>
      <c r="P489" s="14" t="str">
        <f>IFERROR(IF(INDEX('11.3_Outliers-Plastic'!$N$5:$N$500,MATCH($F489,'11.3_Outliers-Plastic'!$F$5:$F$500,0))&lt;&gt;"N",
INDEX('11.3_Outliers-Plastic'!J$5:J$500,MATCH($F489,'11.3_Outliers-Plastic'!$F$5:$F$500,0)),""),"")</f>
        <v/>
      </c>
      <c r="Q489" s="8" t="str">
        <f>IFERROR(IF(INDEX('11.3_Outliers-Plastic'!$N$5:$N$500,MATCH($F489,'11.3_Outliers-Plastic'!$F$5:$F$500,0))&lt;&gt;"N",
INDEX('11.3_Outliers-Plastic'!K$5:K$500,MATCH($F489,'11.3_Outliers-Plastic'!$F$5:$F$500,0)),""),"")</f>
        <v/>
      </c>
      <c r="R489" s="14" t="str">
        <f>IFERROR(IF(INDEX('11.3_Outliers-Plastic'!$N$5:$N$500,MATCH($F489,'11.3_Outliers-Plastic'!$F$5:$F$500,0))&lt;&gt;"N",
INDEX('11.3_Outliers-Plastic'!L$5:L$500,MATCH($F489,'11.3_Outliers-Plastic'!$F$5:$F$500,0)),""),"")</f>
        <v/>
      </c>
      <c r="S489" s="5"/>
      <c r="T489" s="5"/>
      <c r="U489" s="5" t="s">
        <v>1569</v>
      </c>
      <c r="V489" s="14" t="str">
        <f>IFERROR(IF(INDEX('11.5_Outliers-Other_recovery'!$N$5:$N$500,MATCH($F489,'11.5_Outliers-Other_recovery'!$F$5:$F$500,0))&lt;&gt;"N",
INDEX('11.5_Outliers-Other_recovery'!J$5:J$500,MATCH($F489,'11.5_Outliers-Other_recovery'!$F$5:$F$500,0)),""),"")</f>
        <v/>
      </c>
      <c r="W489" s="8" t="str">
        <f>IFERROR(IF(INDEX('11.5_Outliers-Other_recovery'!$N$5:$N$500,MATCH($F489,'11.5_Outliers-Other_recovery'!$F$5:$F$500,0))&lt;&gt;"N",
INDEX('11.5_Outliers-Other_recovery'!K$5:K$500,MATCH($F489,'11.5_Outliers-Other_recovery'!$F$5:$F$500,0)),""),"")</f>
        <v/>
      </c>
      <c r="X489" s="14" t="str">
        <f>IFERROR(IF(INDEX('11.5_Outliers-Other_recovery'!$N$5:$N$500,MATCH($F489,'11.5_Outliers-Other_recovery'!$F$5:$F$500,0))&lt;&gt;"N",
INDEX('11.5_Outliers-Other_recovery'!L$5:L$500,MATCH($F489,'11.5_Outliers-Other_recovery'!$F$5:$F$500,0)),""),"")</f>
        <v/>
      </c>
      <c r="Y489" s="14" t="str">
        <f>IFERROR(IF(INDEX('11.4_Outliers-Formal_dry_recy'!$N$5:$N$500,MATCH($F489,'11.4_Outliers-Formal_dry_recy'!$F$5:$F$500,0))&lt;&gt;"N",
INDEX('11.4_Outliers-Formal_dry_recy'!J$5:J$500,MATCH($F489,'11.4_Outliers-Formal_dry_recy'!$F$5:$F$500,0)),""),"")</f>
        <v/>
      </c>
      <c r="Z489" s="8" t="str">
        <f>IFERROR(IF(INDEX('11.4_Outliers-Formal_dry_recy'!$N$5:$N$500,MATCH($F489,'11.4_Outliers-Formal_dry_recy'!$F$5:$F$500,0))&lt;&gt;"N",
INDEX('11.4_Outliers-Formal_dry_recy'!K$5:K$500,MATCH($F489,'11.4_Outliers-Formal_dry_recy'!$F$5:$F$500,0)),""),"")</f>
        <v/>
      </c>
      <c r="AA489" s="14" t="str">
        <f>IFERROR(IF(INDEX('11.4_Outliers-Formal_dry_recy'!$N$5:$N$500,MATCH($F489,'11.4_Outliers-Formal_dry_recy'!$F$5:$F$500,0))&lt;&gt;"N",
INDEX('11.4_Outliers-Formal_dry_recy'!L$5:L$500,MATCH($F489,'11.4_Outliers-Formal_dry_recy'!$F$5:$F$500,0)),""),"")</f>
        <v/>
      </c>
      <c r="AB489" s="14" t="str">
        <f>IFERROR(IF(INDEX('11.6_Outliers-Incineration'!$N$5:$N$500,MATCH($F489,'11.6_Outliers-Incineration'!$F$5:$F$500,0))&lt;&gt;"N",
INDEX('11.6_Outliers-Incineration'!J$5:J$500,MATCH($F489,'11.6_Outliers-Incineration'!$F$5:$F$500,0)),""),"")</f>
        <v/>
      </c>
      <c r="AC489" s="8" t="str">
        <f>IFERROR(IF(INDEX('11.6_Outliers-Incineration'!$N$5:$N$500,MATCH($F489,'11.6_Outliers-Incineration'!$F$5:$F$500,0))&lt;&gt;"N",
INDEX('11.6_Outliers-Incineration'!K$5:K$500,MATCH($F489,'11.6_Outliers-Incineration'!$F$5:$F$500,0)),""),"")</f>
        <v/>
      </c>
      <c r="AD489" s="14" t="str">
        <f>IFERROR(IF(INDEX('11.6_Outliers-Incineration'!$N$5:$N$500,MATCH($F489,'11.6_Outliers-Incineration'!$F$5:$F$500,0))&lt;&gt;"N",
INDEX('11.6_Outliers-Incineration'!L$5:L$500,MATCH($F489,'11.6_Outliers-Incineration'!$F$5:$F$500,0)),""),"")</f>
        <v/>
      </c>
      <c r="AE489" s="14" t="s">
        <v>1569</v>
      </c>
      <c r="AF489" s="8" t="s">
        <v>1569</v>
      </c>
      <c r="AG489" s="14" t="s">
        <v>1569</v>
      </c>
      <c r="AH489" s="5"/>
      <c r="AI489" s="5"/>
      <c r="AJ489" s="5" t="s">
        <v>1569</v>
      </c>
      <c r="AK489" s="5">
        <f t="shared" si="7"/>
        <v>1</v>
      </c>
    </row>
    <row r="490" spans="1:37" x14ac:dyDescent="0.25">
      <c r="A490" s="5" t="s">
        <v>2814</v>
      </c>
      <c r="B490" s="5" t="s">
        <v>1124</v>
      </c>
      <c r="C490" s="5" t="s">
        <v>1123</v>
      </c>
      <c r="D490" s="5" t="s">
        <v>1038</v>
      </c>
      <c r="E490" s="5" t="s">
        <v>2863</v>
      </c>
      <c r="F490" s="5" t="s">
        <v>2909</v>
      </c>
      <c r="G490" s="5">
        <v>3</v>
      </c>
      <c r="H490" s="5">
        <v>1</v>
      </c>
      <c r="I490" s="5" t="s">
        <v>2953</v>
      </c>
      <c r="J490" s="13">
        <f>IFERROR(IF(INDEX('11.1_Outliers-Generation'!$N$5:$N$500,MATCH($F490,'11.1_Outliers-Generation'!$F$5:$F$500,0))&lt;&gt;"N",
INDEX('11.1_Outliers-Generation'!J$5:J$500,MATCH($F490,'11.1_Outliers-Generation'!$F$5:$F$500,0)),""),"")</f>
        <v>0.54963028207046205</v>
      </c>
      <c r="K490" s="8">
        <f>IFERROR(IF(INDEX('11.1_Outliers-Generation'!$N$5:$N$500,MATCH($F490,'11.1_Outliers-Generation'!$F$5:$F$500,0))&lt;&gt;"N",
INDEX('11.1_Outliers-Generation'!K$5:K$500,MATCH($F490,'11.1_Outliers-Generation'!$F$5:$F$500,0)),""),"")</f>
        <v>2019</v>
      </c>
      <c r="L490" s="13" t="str">
        <f>IFERROR(IF(INDEX('11.1_Outliers-Generation'!$N$5:$N$500,MATCH($F490,'11.1_Outliers-Generation'!$F$5:$F$500,0))&lt;&gt;"N",
INDEX('11.1_Outliers-Generation'!L$5:L$500,MATCH($F490,'11.1_Outliers-Generation'!$F$5:$F$500,0)),""),"")</f>
        <v>MOHURD_015</v>
      </c>
      <c r="M490" s="14" t="str">
        <f>IFERROR(IF(INDEX('11.2_Outliers-Collection_cov'!$N$5:$N$500,MATCH($F490,'11.2_Outliers-Collection_cov'!$F$5:$F$500,0))&lt;&gt;"N",
INDEX('11.2_Outliers-Collection_cov'!J$5:J$500,MATCH($F490,'11.2_Outliers-Collection_cov'!$F$5:$F$500,0)),""),"")</f>
        <v/>
      </c>
      <c r="N490" s="8" t="str">
        <f>IFERROR(IF(INDEX('11.2_Outliers-Collection_cov'!$N$5:$N$500,MATCH($F490,'11.2_Outliers-Collection_cov'!$F$5:$F$500,0))&lt;&gt;"N",
INDEX('11.2_Outliers-Collection_cov'!K$5:K$500,MATCH($F490,'11.2_Outliers-Collection_cov'!$F$5:$F$500,0)),""),"")</f>
        <v/>
      </c>
      <c r="O490" s="13" t="str">
        <f>IFERROR(IF(INDEX('11.2_Outliers-Collection_cov'!$N$5:$N$500,MATCH($F490,'11.2_Outliers-Collection_cov'!$F$5:$F$500,0))&lt;&gt;"N",
INDEX('11.2_Outliers-Collection_cov'!L$5:L$500,MATCH($F490,'11.2_Outliers-Collection_cov'!$F$5:$F$500,0)),""),"")</f>
        <v/>
      </c>
      <c r="P490" s="14" t="str">
        <f>IFERROR(IF(INDEX('11.3_Outliers-Plastic'!$N$5:$N$500,MATCH($F490,'11.3_Outliers-Plastic'!$F$5:$F$500,0))&lt;&gt;"N",
INDEX('11.3_Outliers-Plastic'!J$5:J$500,MATCH($F490,'11.3_Outliers-Plastic'!$F$5:$F$500,0)),""),"")</f>
        <v/>
      </c>
      <c r="Q490" s="8" t="str">
        <f>IFERROR(IF(INDEX('11.3_Outliers-Plastic'!$N$5:$N$500,MATCH($F490,'11.3_Outliers-Plastic'!$F$5:$F$500,0))&lt;&gt;"N",
INDEX('11.3_Outliers-Plastic'!K$5:K$500,MATCH($F490,'11.3_Outliers-Plastic'!$F$5:$F$500,0)),""),"")</f>
        <v/>
      </c>
      <c r="R490" s="14" t="str">
        <f>IFERROR(IF(INDEX('11.3_Outliers-Plastic'!$N$5:$N$500,MATCH($F490,'11.3_Outliers-Plastic'!$F$5:$F$500,0))&lt;&gt;"N",
INDEX('11.3_Outliers-Plastic'!L$5:L$500,MATCH($F490,'11.3_Outliers-Plastic'!$F$5:$F$500,0)),""),"")</f>
        <v/>
      </c>
      <c r="S490" s="5"/>
      <c r="T490" s="5"/>
      <c r="U490" s="5" t="s">
        <v>1569</v>
      </c>
      <c r="V490" s="14" t="str">
        <f>IFERROR(IF(INDEX('11.5_Outliers-Other_recovery'!$N$5:$N$500,MATCH($F490,'11.5_Outliers-Other_recovery'!$F$5:$F$500,0))&lt;&gt;"N",
INDEX('11.5_Outliers-Other_recovery'!J$5:J$500,MATCH($F490,'11.5_Outliers-Other_recovery'!$F$5:$F$500,0)),""),"")</f>
        <v/>
      </c>
      <c r="W490" s="8" t="str">
        <f>IFERROR(IF(INDEX('11.5_Outliers-Other_recovery'!$N$5:$N$500,MATCH($F490,'11.5_Outliers-Other_recovery'!$F$5:$F$500,0))&lt;&gt;"N",
INDEX('11.5_Outliers-Other_recovery'!K$5:K$500,MATCH($F490,'11.5_Outliers-Other_recovery'!$F$5:$F$500,0)),""),"")</f>
        <v/>
      </c>
      <c r="X490" s="14" t="str">
        <f>IFERROR(IF(INDEX('11.5_Outliers-Other_recovery'!$N$5:$N$500,MATCH($F490,'11.5_Outliers-Other_recovery'!$F$5:$F$500,0))&lt;&gt;"N",
INDEX('11.5_Outliers-Other_recovery'!L$5:L$500,MATCH($F490,'11.5_Outliers-Other_recovery'!$F$5:$F$500,0)),""),"")</f>
        <v/>
      </c>
      <c r="Y490" s="14" t="str">
        <f>IFERROR(IF(INDEX('11.4_Outliers-Formal_dry_recy'!$N$5:$N$500,MATCH($F490,'11.4_Outliers-Formal_dry_recy'!$F$5:$F$500,0))&lt;&gt;"N",
INDEX('11.4_Outliers-Formal_dry_recy'!J$5:J$500,MATCH($F490,'11.4_Outliers-Formal_dry_recy'!$F$5:$F$500,0)),""),"")</f>
        <v/>
      </c>
      <c r="Z490" s="8" t="str">
        <f>IFERROR(IF(INDEX('11.4_Outliers-Formal_dry_recy'!$N$5:$N$500,MATCH($F490,'11.4_Outliers-Formal_dry_recy'!$F$5:$F$500,0))&lt;&gt;"N",
INDEX('11.4_Outliers-Formal_dry_recy'!K$5:K$500,MATCH($F490,'11.4_Outliers-Formal_dry_recy'!$F$5:$F$500,0)),""),"")</f>
        <v/>
      </c>
      <c r="AA490" s="14" t="str">
        <f>IFERROR(IF(INDEX('11.4_Outliers-Formal_dry_recy'!$N$5:$N$500,MATCH($F490,'11.4_Outliers-Formal_dry_recy'!$F$5:$F$500,0))&lt;&gt;"N",
INDEX('11.4_Outliers-Formal_dry_recy'!L$5:L$500,MATCH($F490,'11.4_Outliers-Formal_dry_recy'!$F$5:$F$500,0)),""),"")</f>
        <v/>
      </c>
      <c r="AB490" s="14" t="str">
        <f>IFERROR(IF(INDEX('11.6_Outliers-Incineration'!$N$5:$N$500,MATCH($F490,'11.6_Outliers-Incineration'!$F$5:$F$500,0))&lt;&gt;"N",
INDEX('11.6_Outliers-Incineration'!J$5:J$500,MATCH($F490,'11.6_Outliers-Incineration'!$F$5:$F$500,0)),""),"")</f>
        <v/>
      </c>
      <c r="AC490" s="8" t="str">
        <f>IFERROR(IF(INDEX('11.6_Outliers-Incineration'!$N$5:$N$500,MATCH($F490,'11.6_Outliers-Incineration'!$F$5:$F$500,0))&lt;&gt;"N",
INDEX('11.6_Outliers-Incineration'!K$5:K$500,MATCH($F490,'11.6_Outliers-Incineration'!$F$5:$F$500,0)),""),"")</f>
        <v/>
      </c>
      <c r="AD490" s="14" t="str">
        <f>IFERROR(IF(INDEX('11.6_Outliers-Incineration'!$N$5:$N$500,MATCH($F490,'11.6_Outliers-Incineration'!$F$5:$F$500,0))&lt;&gt;"N",
INDEX('11.6_Outliers-Incineration'!L$5:L$500,MATCH($F490,'11.6_Outliers-Incineration'!$F$5:$F$500,0)),""),"")</f>
        <v/>
      </c>
      <c r="AE490" s="14" t="s">
        <v>1569</v>
      </c>
      <c r="AF490" s="8" t="s">
        <v>1569</v>
      </c>
      <c r="AG490" s="14" t="s">
        <v>1569</v>
      </c>
      <c r="AH490" s="5"/>
      <c r="AI490" s="5"/>
      <c r="AJ490" s="5" t="s">
        <v>1569</v>
      </c>
      <c r="AK490" s="5">
        <f t="shared" si="7"/>
        <v>1</v>
      </c>
    </row>
    <row r="491" spans="1:37" x14ac:dyDescent="0.25">
      <c r="A491" s="5" t="s">
        <v>2815</v>
      </c>
      <c r="B491" s="5" t="s">
        <v>1124</v>
      </c>
      <c r="C491" s="5" t="s">
        <v>1123</v>
      </c>
      <c r="D491" s="5" t="s">
        <v>1038</v>
      </c>
      <c r="E491" s="5" t="s">
        <v>2864</v>
      </c>
      <c r="F491" s="5" t="s">
        <v>2910</v>
      </c>
      <c r="G491" s="5">
        <v>3</v>
      </c>
      <c r="H491" s="5">
        <v>2</v>
      </c>
      <c r="I491" s="5" t="s">
        <v>2947</v>
      </c>
      <c r="J491" s="13">
        <f>IFERROR(IF(INDEX('11.1_Outliers-Generation'!$N$5:$N$500,MATCH($F491,'11.1_Outliers-Generation'!$F$5:$F$500,0))&lt;&gt;"N",
INDEX('11.1_Outliers-Generation'!J$5:J$500,MATCH($F491,'11.1_Outliers-Generation'!$F$5:$F$500,0)),""),"")</f>
        <v>0.9153197311460991</v>
      </c>
      <c r="K491" s="8">
        <f>IFERROR(IF(INDEX('11.1_Outliers-Generation'!$N$5:$N$500,MATCH($F491,'11.1_Outliers-Generation'!$F$5:$F$500,0))&lt;&gt;"N",
INDEX('11.1_Outliers-Generation'!K$5:K$500,MATCH($F491,'11.1_Outliers-Generation'!$F$5:$F$500,0)),""),"")</f>
        <v>2019</v>
      </c>
      <c r="L491" s="13" t="str">
        <f>IFERROR(IF(INDEX('11.1_Outliers-Generation'!$N$5:$N$500,MATCH($F491,'11.1_Outliers-Generation'!$F$5:$F$500,0))&lt;&gt;"N",
INDEX('11.1_Outliers-Generation'!L$5:L$500,MATCH($F491,'11.1_Outliers-Generation'!$F$5:$F$500,0)),""),"")</f>
        <v>MOHURD_016</v>
      </c>
      <c r="M491" s="14" t="str">
        <f>IFERROR(IF(INDEX('11.2_Outliers-Collection_cov'!$N$5:$N$500,MATCH($F491,'11.2_Outliers-Collection_cov'!$F$5:$F$500,0))&lt;&gt;"N",
INDEX('11.2_Outliers-Collection_cov'!J$5:J$500,MATCH($F491,'11.2_Outliers-Collection_cov'!$F$5:$F$500,0)),""),"")</f>
        <v/>
      </c>
      <c r="N491" s="8" t="str">
        <f>IFERROR(IF(INDEX('11.2_Outliers-Collection_cov'!$N$5:$N$500,MATCH($F491,'11.2_Outliers-Collection_cov'!$F$5:$F$500,0))&lt;&gt;"N",
INDEX('11.2_Outliers-Collection_cov'!K$5:K$500,MATCH($F491,'11.2_Outliers-Collection_cov'!$F$5:$F$500,0)),""),"")</f>
        <v/>
      </c>
      <c r="O491" s="13" t="str">
        <f>IFERROR(IF(INDEX('11.2_Outliers-Collection_cov'!$N$5:$N$500,MATCH($F491,'11.2_Outliers-Collection_cov'!$F$5:$F$500,0))&lt;&gt;"N",
INDEX('11.2_Outliers-Collection_cov'!L$5:L$500,MATCH($F491,'11.2_Outliers-Collection_cov'!$F$5:$F$500,0)),""),"")</f>
        <v/>
      </c>
      <c r="P491" s="14" t="str">
        <f>IFERROR(IF(INDEX('11.3_Outliers-Plastic'!$N$5:$N$500,MATCH($F491,'11.3_Outliers-Plastic'!$F$5:$F$500,0))&lt;&gt;"N",
INDEX('11.3_Outliers-Plastic'!J$5:J$500,MATCH($F491,'11.3_Outliers-Plastic'!$F$5:$F$500,0)),""),"")</f>
        <v/>
      </c>
      <c r="Q491" s="8" t="str">
        <f>IFERROR(IF(INDEX('11.3_Outliers-Plastic'!$N$5:$N$500,MATCH($F491,'11.3_Outliers-Plastic'!$F$5:$F$500,0))&lt;&gt;"N",
INDEX('11.3_Outliers-Plastic'!K$5:K$500,MATCH($F491,'11.3_Outliers-Plastic'!$F$5:$F$500,0)),""),"")</f>
        <v/>
      </c>
      <c r="R491" s="14" t="str">
        <f>IFERROR(IF(INDEX('11.3_Outliers-Plastic'!$N$5:$N$500,MATCH($F491,'11.3_Outliers-Plastic'!$F$5:$F$500,0))&lt;&gt;"N",
INDEX('11.3_Outliers-Plastic'!L$5:L$500,MATCH($F491,'11.3_Outliers-Plastic'!$F$5:$F$500,0)),""),"")</f>
        <v/>
      </c>
      <c r="S491" s="5"/>
      <c r="T491" s="5"/>
      <c r="U491" s="5" t="s">
        <v>1569</v>
      </c>
      <c r="V491" s="14" t="str">
        <f>IFERROR(IF(INDEX('11.5_Outliers-Other_recovery'!$N$5:$N$500,MATCH($F491,'11.5_Outliers-Other_recovery'!$F$5:$F$500,0))&lt;&gt;"N",
INDEX('11.5_Outliers-Other_recovery'!J$5:J$500,MATCH($F491,'11.5_Outliers-Other_recovery'!$F$5:$F$500,0)),""),"")</f>
        <v/>
      </c>
      <c r="W491" s="8" t="str">
        <f>IFERROR(IF(INDEX('11.5_Outliers-Other_recovery'!$N$5:$N$500,MATCH($F491,'11.5_Outliers-Other_recovery'!$F$5:$F$500,0))&lt;&gt;"N",
INDEX('11.5_Outliers-Other_recovery'!K$5:K$500,MATCH($F491,'11.5_Outliers-Other_recovery'!$F$5:$F$500,0)),""),"")</f>
        <v/>
      </c>
      <c r="X491" s="14" t="str">
        <f>IFERROR(IF(INDEX('11.5_Outliers-Other_recovery'!$N$5:$N$500,MATCH($F491,'11.5_Outliers-Other_recovery'!$F$5:$F$500,0))&lt;&gt;"N",
INDEX('11.5_Outliers-Other_recovery'!L$5:L$500,MATCH($F491,'11.5_Outliers-Other_recovery'!$F$5:$F$500,0)),""),"")</f>
        <v/>
      </c>
      <c r="Y491" s="14" t="str">
        <f>IFERROR(IF(INDEX('11.4_Outliers-Formal_dry_recy'!$N$5:$N$500,MATCH($F491,'11.4_Outliers-Formal_dry_recy'!$F$5:$F$500,0))&lt;&gt;"N",
INDEX('11.4_Outliers-Formal_dry_recy'!J$5:J$500,MATCH($F491,'11.4_Outliers-Formal_dry_recy'!$F$5:$F$500,0)),""),"")</f>
        <v/>
      </c>
      <c r="Z491" s="8" t="str">
        <f>IFERROR(IF(INDEX('11.4_Outliers-Formal_dry_recy'!$N$5:$N$500,MATCH($F491,'11.4_Outliers-Formal_dry_recy'!$F$5:$F$500,0))&lt;&gt;"N",
INDEX('11.4_Outliers-Formal_dry_recy'!K$5:K$500,MATCH($F491,'11.4_Outliers-Formal_dry_recy'!$F$5:$F$500,0)),""),"")</f>
        <v/>
      </c>
      <c r="AA491" s="14" t="str">
        <f>IFERROR(IF(INDEX('11.4_Outliers-Formal_dry_recy'!$N$5:$N$500,MATCH($F491,'11.4_Outliers-Formal_dry_recy'!$F$5:$F$500,0))&lt;&gt;"N",
INDEX('11.4_Outliers-Formal_dry_recy'!L$5:L$500,MATCH($F491,'11.4_Outliers-Formal_dry_recy'!$F$5:$F$500,0)),""),"")</f>
        <v/>
      </c>
      <c r="AB491" s="14" t="str">
        <f>IFERROR(IF(INDEX('11.6_Outliers-Incineration'!$N$5:$N$500,MATCH($F491,'11.6_Outliers-Incineration'!$F$5:$F$500,0))&lt;&gt;"N",
INDEX('11.6_Outliers-Incineration'!J$5:J$500,MATCH($F491,'11.6_Outliers-Incineration'!$F$5:$F$500,0)),""),"")</f>
        <v/>
      </c>
      <c r="AC491" s="8" t="str">
        <f>IFERROR(IF(INDEX('11.6_Outliers-Incineration'!$N$5:$N$500,MATCH($F491,'11.6_Outliers-Incineration'!$F$5:$F$500,0))&lt;&gt;"N",
INDEX('11.6_Outliers-Incineration'!K$5:K$500,MATCH($F491,'11.6_Outliers-Incineration'!$F$5:$F$500,0)),""),"")</f>
        <v/>
      </c>
      <c r="AD491" s="14" t="str">
        <f>IFERROR(IF(INDEX('11.6_Outliers-Incineration'!$N$5:$N$500,MATCH($F491,'11.6_Outliers-Incineration'!$F$5:$F$500,0))&lt;&gt;"N",
INDEX('11.6_Outliers-Incineration'!L$5:L$500,MATCH($F491,'11.6_Outliers-Incineration'!$F$5:$F$500,0)),""),"")</f>
        <v/>
      </c>
      <c r="AE491" s="14" t="s">
        <v>1569</v>
      </c>
      <c r="AF491" s="8" t="s">
        <v>1569</v>
      </c>
      <c r="AG491" s="14" t="s">
        <v>1569</v>
      </c>
      <c r="AH491" s="5"/>
      <c r="AI491" s="5"/>
      <c r="AJ491" s="5" t="s">
        <v>1569</v>
      </c>
      <c r="AK491" s="5">
        <f t="shared" si="7"/>
        <v>1</v>
      </c>
    </row>
    <row r="492" spans="1:37" x14ac:dyDescent="0.25">
      <c r="A492" s="5" t="s">
        <v>2816</v>
      </c>
      <c r="B492" s="5" t="s">
        <v>1124</v>
      </c>
      <c r="C492" s="5" t="s">
        <v>1123</v>
      </c>
      <c r="D492" s="5" t="s">
        <v>1038</v>
      </c>
      <c r="E492" s="5" t="s">
        <v>2865</v>
      </c>
      <c r="F492" s="5" t="s">
        <v>2911</v>
      </c>
      <c r="G492" s="5">
        <v>3</v>
      </c>
      <c r="H492" s="5">
        <v>2</v>
      </c>
      <c r="I492" s="5" t="s">
        <v>2954</v>
      </c>
      <c r="J492" s="13">
        <f>IFERROR(IF(INDEX('11.1_Outliers-Generation'!$N$5:$N$500,MATCH($F492,'11.1_Outliers-Generation'!$F$5:$F$500,0))&lt;&gt;"N",
INDEX('11.1_Outliers-Generation'!J$5:J$500,MATCH($F492,'11.1_Outliers-Generation'!$F$5:$F$500,0)),""),"")</f>
        <v>0.68475792943366676</v>
      </c>
      <c r="K492" s="8">
        <f>IFERROR(IF(INDEX('11.1_Outliers-Generation'!$N$5:$N$500,MATCH($F492,'11.1_Outliers-Generation'!$F$5:$F$500,0))&lt;&gt;"N",
INDEX('11.1_Outliers-Generation'!K$5:K$500,MATCH($F492,'11.1_Outliers-Generation'!$F$5:$F$500,0)),""),"")</f>
        <v>2019</v>
      </c>
      <c r="L492" s="13" t="str">
        <f>IFERROR(IF(INDEX('11.1_Outliers-Generation'!$N$5:$N$500,MATCH($F492,'11.1_Outliers-Generation'!$F$5:$F$500,0))&lt;&gt;"N",
INDEX('11.1_Outliers-Generation'!L$5:L$500,MATCH($F492,'11.1_Outliers-Generation'!$F$5:$F$500,0)),""),"")</f>
        <v>MOHURD_017</v>
      </c>
      <c r="M492" s="14" t="str">
        <f>IFERROR(IF(INDEX('11.2_Outliers-Collection_cov'!$N$5:$N$500,MATCH($F492,'11.2_Outliers-Collection_cov'!$F$5:$F$500,0))&lt;&gt;"N",
INDEX('11.2_Outliers-Collection_cov'!J$5:J$500,MATCH($F492,'11.2_Outliers-Collection_cov'!$F$5:$F$500,0)),""),"")</f>
        <v/>
      </c>
      <c r="N492" s="8" t="str">
        <f>IFERROR(IF(INDEX('11.2_Outliers-Collection_cov'!$N$5:$N$500,MATCH($F492,'11.2_Outliers-Collection_cov'!$F$5:$F$500,0))&lt;&gt;"N",
INDEX('11.2_Outliers-Collection_cov'!K$5:K$500,MATCH($F492,'11.2_Outliers-Collection_cov'!$F$5:$F$500,0)),""),"")</f>
        <v/>
      </c>
      <c r="O492" s="13" t="str">
        <f>IFERROR(IF(INDEX('11.2_Outliers-Collection_cov'!$N$5:$N$500,MATCH($F492,'11.2_Outliers-Collection_cov'!$F$5:$F$500,0))&lt;&gt;"N",
INDEX('11.2_Outliers-Collection_cov'!L$5:L$500,MATCH($F492,'11.2_Outliers-Collection_cov'!$F$5:$F$500,0)),""),"")</f>
        <v/>
      </c>
      <c r="P492" s="14" t="str">
        <f>IFERROR(IF(INDEX('11.3_Outliers-Plastic'!$N$5:$N$500,MATCH($F492,'11.3_Outliers-Plastic'!$F$5:$F$500,0))&lt;&gt;"N",
INDEX('11.3_Outliers-Plastic'!J$5:J$500,MATCH($F492,'11.3_Outliers-Plastic'!$F$5:$F$500,0)),""),"")</f>
        <v/>
      </c>
      <c r="Q492" s="8" t="str">
        <f>IFERROR(IF(INDEX('11.3_Outliers-Plastic'!$N$5:$N$500,MATCH($F492,'11.3_Outliers-Plastic'!$F$5:$F$500,0))&lt;&gt;"N",
INDEX('11.3_Outliers-Plastic'!K$5:K$500,MATCH($F492,'11.3_Outliers-Plastic'!$F$5:$F$500,0)),""),"")</f>
        <v/>
      </c>
      <c r="R492" s="14" t="str">
        <f>IFERROR(IF(INDEX('11.3_Outliers-Plastic'!$N$5:$N$500,MATCH($F492,'11.3_Outliers-Plastic'!$F$5:$F$500,0))&lt;&gt;"N",
INDEX('11.3_Outliers-Plastic'!L$5:L$500,MATCH($F492,'11.3_Outliers-Plastic'!$F$5:$F$500,0)),""),"")</f>
        <v/>
      </c>
      <c r="S492" s="5"/>
      <c r="T492" s="5"/>
      <c r="U492" s="5" t="s">
        <v>1569</v>
      </c>
      <c r="V492" s="14" t="str">
        <f>IFERROR(IF(INDEX('11.5_Outliers-Other_recovery'!$N$5:$N$500,MATCH($F492,'11.5_Outliers-Other_recovery'!$F$5:$F$500,0))&lt;&gt;"N",
INDEX('11.5_Outliers-Other_recovery'!J$5:J$500,MATCH($F492,'11.5_Outliers-Other_recovery'!$F$5:$F$500,0)),""),"")</f>
        <v/>
      </c>
      <c r="W492" s="8" t="str">
        <f>IFERROR(IF(INDEX('11.5_Outliers-Other_recovery'!$N$5:$N$500,MATCH($F492,'11.5_Outliers-Other_recovery'!$F$5:$F$500,0))&lt;&gt;"N",
INDEX('11.5_Outliers-Other_recovery'!K$5:K$500,MATCH($F492,'11.5_Outliers-Other_recovery'!$F$5:$F$500,0)),""),"")</f>
        <v/>
      </c>
      <c r="X492" s="14" t="str">
        <f>IFERROR(IF(INDEX('11.5_Outliers-Other_recovery'!$N$5:$N$500,MATCH($F492,'11.5_Outliers-Other_recovery'!$F$5:$F$500,0))&lt;&gt;"N",
INDEX('11.5_Outliers-Other_recovery'!L$5:L$500,MATCH($F492,'11.5_Outliers-Other_recovery'!$F$5:$F$500,0)),""),"")</f>
        <v/>
      </c>
      <c r="Y492" s="14" t="str">
        <f>IFERROR(IF(INDEX('11.4_Outliers-Formal_dry_recy'!$N$5:$N$500,MATCH($F492,'11.4_Outliers-Formal_dry_recy'!$F$5:$F$500,0))&lt;&gt;"N",
INDEX('11.4_Outliers-Formal_dry_recy'!J$5:J$500,MATCH($F492,'11.4_Outliers-Formal_dry_recy'!$F$5:$F$500,0)),""),"")</f>
        <v/>
      </c>
      <c r="Z492" s="8" t="str">
        <f>IFERROR(IF(INDEX('11.4_Outliers-Formal_dry_recy'!$N$5:$N$500,MATCH($F492,'11.4_Outliers-Formal_dry_recy'!$F$5:$F$500,0))&lt;&gt;"N",
INDEX('11.4_Outliers-Formal_dry_recy'!K$5:K$500,MATCH($F492,'11.4_Outliers-Formal_dry_recy'!$F$5:$F$500,0)),""),"")</f>
        <v/>
      </c>
      <c r="AA492" s="14" t="str">
        <f>IFERROR(IF(INDEX('11.4_Outliers-Formal_dry_recy'!$N$5:$N$500,MATCH($F492,'11.4_Outliers-Formal_dry_recy'!$F$5:$F$500,0))&lt;&gt;"N",
INDEX('11.4_Outliers-Formal_dry_recy'!L$5:L$500,MATCH($F492,'11.4_Outliers-Formal_dry_recy'!$F$5:$F$500,0)),""),"")</f>
        <v/>
      </c>
      <c r="AB492" s="14" t="str">
        <f>IFERROR(IF(INDEX('11.6_Outliers-Incineration'!$N$5:$N$500,MATCH($F492,'11.6_Outliers-Incineration'!$F$5:$F$500,0))&lt;&gt;"N",
INDEX('11.6_Outliers-Incineration'!J$5:J$500,MATCH($F492,'11.6_Outliers-Incineration'!$F$5:$F$500,0)),""),"")</f>
        <v/>
      </c>
      <c r="AC492" s="8" t="str">
        <f>IFERROR(IF(INDEX('11.6_Outliers-Incineration'!$N$5:$N$500,MATCH($F492,'11.6_Outliers-Incineration'!$F$5:$F$500,0))&lt;&gt;"N",
INDEX('11.6_Outliers-Incineration'!K$5:K$500,MATCH($F492,'11.6_Outliers-Incineration'!$F$5:$F$500,0)),""),"")</f>
        <v/>
      </c>
      <c r="AD492" s="14" t="str">
        <f>IFERROR(IF(INDEX('11.6_Outliers-Incineration'!$N$5:$N$500,MATCH($F492,'11.6_Outliers-Incineration'!$F$5:$F$500,0))&lt;&gt;"N",
INDEX('11.6_Outliers-Incineration'!L$5:L$500,MATCH($F492,'11.6_Outliers-Incineration'!$F$5:$F$500,0)),""),"")</f>
        <v/>
      </c>
      <c r="AE492" s="14" t="s">
        <v>1569</v>
      </c>
      <c r="AF492" s="8" t="s">
        <v>1569</v>
      </c>
      <c r="AG492" s="14" t="s">
        <v>1569</v>
      </c>
      <c r="AH492" s="5"/>
      <c r="AI492" s="5"/>
      <c r="AJ492" s="5" t="s">
        <v>1569</v>
      </c>
      <c r="AK492" s="5">
        <f t="shared" si="7"/>
        <v>1</v>
      </c>
    </row>
    <row r="493" spans="1:37" x14ac:dyDescent="0.25">
      <c r="A493" s="5" t="s">
        <v>2817</v>
      </c>
      <c r="B493" s="5" t="s">
        <v>1124</v>
      </c>
      <c r="C493" s="5" t="s">
        <v>1123</v>
      </c>
      <c r="D493" s="5" t="s">
        <v>1038</v>
      </c>
      <c r="E493" s="5" t="s">
        <v>2866</v>
      </c>
      <c r="F493" s="5" t="s">
        <v>2912</v>
      </c>
      <c r="G493" s="5">
        <v>3</v>
      </c>
      <c r="H493" s="5">
        <v>2</v>
      </c>
      <c r="I493" s="5" t="s">
        <v>2955</v>
      </c>
      <c r="J493" s="13">
        <f>IFERROR(IF(INDEX('11.1_Outliers-Generation'!$N$5:$N$500,MATCH($F493,'11.1_Outliers-Generation'!$F$5:$F$500,0))&lt;&gt;"N",
INDEX('11.1_Outliers-Generation'!J$5:J$500,MATCH($F493,'11.1_Outliers-Generation'!$F$5:$F$500,0)),""),"")</f>
        <v>0.77816908056319378</v>
      </c>
      <c r="K493" s="8">
        <f>IFERROR(IF(INDEX('11.1_Outliers-Generation'!$N$5:$N$500,MATCH($F493,'11.1_Outliers-Generation'!$F$5:$F$500,0))&lt;&gt;"N",
INDEX('11.1_Outliers-Generation'!K$5:K$500,MATCH($F493,'11.1_Outliers-Generation'!$F$5:$F$500,0)),""),"")</f>
        <v>2019</v>
      </c>
      <c r="L493" s="13" t="str">
        <f>IFERROR(IF(INDEX('11.1_Outliers-Generation'!$N$5:$N$500,MATCH($F493,'11.1_Outliers-Generation'!$F$5:$F$500,0))&lt;&gt;"N",
INDEX('11.1_Outliers-Generation'!L$5:L$500,MATCH($F493,'11.1_Outliers-Generation'!$F$5:$F$500,0)),""),"")</f>
        <v>MOHURD_018</v>
      </c>
      <c r="M493" s="14" t="str">
        <f>IFERROR(IF(INDEX('11.2_Outliers-Collection_cov'!$N$5:$N$500,MATCH($F493,'11.2_Outliers-Collection_cov'!$F$5:$F$500,0))&lt;&gt;"N",
INDEX('11.2_Outliers-Collection_cov'!J$5:J$500,MATCH($F493,'11.2_Outliers-Collection_cov'!$F$5:$F$500,0)),""),"")</f>
        <v/>
      </c>
      <c r="N493" s="8" t="str">
        <f>IFERROR(IF(INDEX('11.2_Outliers-Collection_cov'!$N$5:$N$500,MATCH($F493,'11.2_Outliers-Collection_cov'!$F$5:$F$500,0))&lt;&gt;"N",
INDEX('11.2_Outliers-Collection_cov'!K$5:K$500,MATCH($F493,'11.2_Outliers-Collection_cov'!$F$5:$F$500,0)),""),"")</f>
        <v/>
      </c>
      <c r="O493" s="13" t="str">
        <f>IFERROR(IF(INDEX('11.2_Outliers-Collection_cov'!$N$5:$N$500,MATCH($F493,'11.2_Outliers-Collection_cov'!$F$5:$F$500,0))&lt;&gt;"N",
INDEX('11.2_Outliers-Collection_cov'!L$5:L$500,MATCH($F493,'11.2_Outliers-Collection_cov'!$F$5:$F$500,0)),""),"")</f>
        <v/>
      </c>
      <c r="P493" s="14" t="str">
        <f>IFERROR(IF(INDEX('11.3_Outliers-Plastic'!$N$5:$N$500,MATCH($F493,'11.3_Outliers-Plastic'!$F$5:$F$500,0))&lt;&gt;"N",
INDEX('11.3_Outliers-Plastic'!J$5:J$500,MATCH($F493,'11.3_Outliers-Plastic'!$F$5:$F$500,0)),""),"")</f>
        <v/>
      </c>
      <c r="Q493" s="8" t="str">
        <f>IFERROR(IF(INDEX('11.3_Outliers-Plastic'!$N$5:$N$500,MATCH($F493,'11.3_Outliers-Plastic'!$F$5:$F$500,0))&lt;&gt;"N",
INDEX('11.3_Outliers-Plastic'!K$5:K$500,MATCH($F493,'11.3_Outliers-Plastic'!$F$5:$F$500,0)),""),"")</f>
        <v/>
      </c>
      <c r="R493" s="14" t="str">
        <f>IFERROR(IF(INDEX('11.3_Outliers-Plastic'!$N$5:$N$500,MATCH($F493,'11.3_Outliers-Plastic'!$F$5:$F$500,0))&lt;&gt;"N",
INDEX('11.3_Outliers-Plastic'!L$5:L$500,MATCH($F493,'11.3_Outliers-Plastic'!$F$5:$F$500,0)),""),"")</f>
        <v/>
      </c>
      <c r="S493" s="5"/>
      <c r="T493" s="5"/>
      <c r="U493" s="5" t="s">
        <v>1569</v>
      </c>
      <c r="V493" s="14" t="str">
        <f>IFERROR(IF(INDEX('11.5_Outliers-Other_recovery'!$N$5:$N$500,MATCH($F493,'11.5_Outliers-Other_recovery'!$F$5:$F$500,0))&lt;&gt;"N",
INDEX('11.5_Outliers-Other_recovery'!J$5:J$500,MATCH($F493,'11.5_Outliers-Other_recovery'!$F$5:$F$500,0)),""),"")</f>
        <v/>
      </c>
      <c r="W493" s="8" t="str">
        <f>IFERROR(IF(INDEX('11.5_Outliers-Other_recovery'!$N$5:$N$500,MATCH($F493,'11.5_Outliers-Other_recovery'!$F$5:$F$500,0))&lt;&gt;"N",
INDEX('11.5_Outliers-Other_recovery'!K$5:K$500,MATCH($F493,'11.5_Outliers-Other_recovery'!$F$5:$F$500,0)),""),"")</f>
        <v/>
      </c>
      <c r="X493" s="14" t="str">
        <f>IFERROR(IF(INDEX('11.5_Outliers-Other_recovery'!$N$5:$N$500,MATCH($F493,'11.5_Outliers-Other_recovery'!$F$5:$F$500,0))&lt;&gt;"N",
INDEX('11.5_Outliers-Other_recovery'!L$5:L$500,MATCH($F493,'11.5_Outliers-Other_recovery'!$F$5:$F$500,0)),""),"")</f>
        <v/>
      </c>
      <c r="Y493" s="14" t="str">
        <f>IFERROR(IF(INDEX('11.4_Outliers-Formal_dry_recy'!$N$5:$N$500,MATCH($F493,'11.4_Outliers-Formal_dry_recy'!$F$5:$F$500,0))&lt;&gt;"N",
INDEX('11.4_Outliers-Formal_dry_recy'!J$5:J$500,MATCH($F493,'11.4_Outliers-Formal_dry_recy'!$F$5:$F$500,0)),""),"")</f>
        <v/>
      </c>
      <c r="Z493" s="8" t="str">
        <f>IFERROR(IF(INDEX('11.4_Outliers-Formal_dry_recy'!$N$5:$N$500,MATCH($F493,'11.4_Outliers-Formal_dry_recy'!$F$5:$F$500,0))&lt;&gt;"N",
INDEX('11.4_Outliers-Formal_dry_recy'!K$5:K$500,MATCH($F493,'11.4_Outliers-Formal_dry_recy'!$F$5:$F$500,0)),""),"")</f>
        <v/>
      </c>
      <c r="AA493" s="14" t="str">
        <f>IFERROR(IF(INDEX('11.4_Outliers-Formal_dry_recy'!$N$5:$N$500,MATCH($F493,'11.4_Outliers-Formal_dry_recy'!$F$5:$F$500,0))&lt;&gt;"N",
INDEX('11.4_Outliers-Formal_dry_recy'!L$5:L$500,MATCH($F493,'11.4_Outliers-Formal_dry_recy'!$F$5:$F$500,0)),""),"")</f>
        <v/>
      </c>
      <c r="AB493" s="14" t="str">
        <f>IFERROR(IF(INDEX('11.6_Outliers-Incineration'!$N$5:$N$500,MATCH($F493,'11.6_Outliers-Incineration'!$F$5:$F$500,0))&lt;&gt;"N",
INDEX('11.6_Outliers-Incineration'!J$5:J$500,MATCH($F493,'11.6_Outliers-Incineration'!$F$5:$F$500,0)),""),"")</f>
        <v/>
      </c>
      <c r="AC493" s="8" t="str">
        <f>IFERROR(IF(INDEX('11.6_Outliers-Incineration'!$N$5:$N$500,MATCH($F493,'11.6_Outliers-Incineration'!$F$5:$F$500,0))&lt;&gt;"N",
INDEX('11.6_Outliers-Incineration'!K$5:K$500,MATCH($F493,'11.6_Outliers-Incineration'!$F$5:$F$500,0)),""),"")</f>
        <v/>
      </c>
      <c r="AD493" s="14" t="str">
        <f>IFERROR(IF(INDEX('11.6_Outliers-Incineration'!$N$5:$N$500,MATCH($F493,'11.6_Outliers-Incineration'!$F$5:$F$500,0))&lt;&gt;"N",
INDEX('11.6_Outliers-Incineration'!L$5:L$500,MATCH($F493,'11.6_Outliers-Incineration'!$F$5:$F$500,0)),""),"")</f>
        <v/>
      </c>
      <c r="AE493" s="14" t="s">
        <v>1569</v>
      </c>
      <c r="AF493" s="8" t="s">
        <v>1569</v>
      </c>
      <c r="AG493" s="14" t="s">
        <v>1569</v>
      </c>
      <c r="AH493" s="5"/>
      <c r="AI493" s="5"/>
      <c r="AJ493" s="5" t="s">
        <v>1569</v>
      </c>
      <c r="AK493" s="5">
        <f t="shared" si="7"/>
        <v>1</v>
      </c>
    </row>
    <row r="494" spans="1:37" x14ac:dyDescent="0.25">
      <c r="A494" s="5" t="s">
        <v>2818</v>
      </c>
      <c r="B494" s="5" t="s">
        <v>1124</v>
      </c>
      <c r="C494" s="5" t="s">
        <v>1123</v>
      </c>
      <c r="D494" s="5" t="s">
        <v>1038</v>
      </c>
      <c r="E494" s="5" t="s">
        <v>2867</v>
      </c>
      <c r="F494" s="5" t="s">
        <v>2913</v>
      </c>
      <c r="G494" s="5">
        <v>3</v>
      </c>
      <c r="H494" s="5">
        <v>2</v>
      </c>
      <c r="I494" s="5" t="s">
        <v>2956</v>
      </c>
      <c r="J494" s="13">
        <f>IFERROR(IF(INDEX('11.1_Outliers-Generation'!$N$5:$N$500,MATCH($F494,'11.1_Outliers-Generation'!$F$5:$F$500,0))&lt;&gt;"N",
INDEX('11.1_Outliers-Generation'!J$5:J$500,MATCH($F494,'11.1_Outliers-Generation'!$F$5:$F$500,0)),""),"")</f>
        <v>0.51434665600068397</v>
      </c>
      <c r="K494" s="8">
        <f>IFERROR(IF(INDEX('11.1_Outliers-Generation'!$N$5:$N$500,MATCH($F494,'11.1_Outliers-Generation'!$F$5:$F$500,0))&lt;&gt;"N",
INDEX('11.1_Outliers-Generation'!K$5:K$500,MATCH($F494,'11.1_Outliers-Generation'!$F$5:$F$500,0)),""),"")</f>
        <v>2019</v>
      </c>
      <c r="L494" s="13" t="str">
        <f>IFERROR(IF(INDEX('11.1_Outliers-Generation'!$N$5:$N$500,MATCH($F494,'11.1_Outliers-Generation'!$F$5:$F$500,0))&lt;&gt;"N",
INDEX('11.1_Outliers-Generation'!L$5:L$500,MATCH($F494,'11.1_Outliers-Generation'!$F$5:$F$500,0)),""),"")</f>
        <v>MOHURD_019</v>
      </c>
      <c r="M494" s="14" t="str">
        <f>IFERROR(IF(INDEX('11.2_Outliers-Collection_cov'!$N$5:$N$500,MATCH($F494,'11.2_Outliers-Collection_cov'!$F$5:$F$500,0))&lt;&gt;"N",
INDEX('11.2_Outliers-Collection_cov'!J$5:J$500,MATCH($F494,'11.2_Outliers-Collection_cov'!$F$5:$F$500,0)),""),"")</f>
        <v/>
      </c>
      <c r="N494" s="8" t="str">
        <f>IFERROR(IF(INDEX('11.2_Outliers-Collection_cov'!$N$5:$N$500,MATCH($F494,'11.2_Outliers-Collection_cov'!$F$5:$F$500,0))&lt;&gt;"N",
INDEX('11.2_Outliers-Collection_cov'!K$5:K$500,MATCH($F494,'11.2_Outliers-Collection_cov'!$F$5:$F$500,0)),""),"")</f>
        <v/>
      </c>
      <c r="O494" s="13" t="str">
        <f>IFERROR(IF(INDEX('11.2_Outliers-Collection_cov'!$N$5:$N$500,MATCH($F494,'11.2_Outliers-Collection_cov'!$F$5:$F$500,0))&lt;&gt;"N",
INDEX('11.2_Outliers-Collection_cov'!L$5:L$500,MATCH($F494,'11.2_Outliers-Collection_cov'!$F$5:$F$500,0)),""),"")</f>
        <v/>
      </c>
      <c r="P494" s="14" t="str">
        <f>IFERROR(IF(INDEX('11.3_Outliers-Plastic'!$N$5:$N$500,MATCH($F494,'11.3_Outliers-Plastic'!$F$5:$F$500,0))&lt;&gt;"N",
INDEX('11.3_Outliers-Plastic'!J$5:J$500,MATCH($F494,'11.3_Outliers-Plastic'!$F$5:$F$500,0)),""),"")</f>
        <v/>
      </c>
      <c r="Q494" s="8" t="str">
        <f>IFERROR(IF(INDEX('11.3_Outliers-Plastic'!$N$5:$N$500,MATCH($F494,'11.3_Outliers-Plastic'!$F$5:$F$500,0))&lt;&gt;"N",
INDEX('11.3_Outliers-Plastic'!K$5:K$500,MATCH($F494,'11.3_Outliers-Plastic'!$F$5:$F$500,0)),""),"")</f>
        <v/>
      </c>
      <c r="R494" s="14" t="str">
        <f>IFERROR(IF(INDEX('11.3_Outliers-Plastic'!$N$5:$N$500,MATCH($F494,'11.3_Outliers-Plastic'!$F$5:$F$500,0))&lt;&gt;"N",
INDEX('11.3_Outliers-Plastic'!L$5:L$500,MATCH($F494,'11.3_Outliers-Plastic'!$F$5:$F$500,0)),""),"")</f>
        <v/>
      </c>
      <c r="S494" s="5"/>
      <c r="T494" s="5"/>
      <c r="U494" s="5" t="s">
        <v>1569</v>
      </c>
      <c r="V494" s="14" t="str">
        <f>IFERROR(IF(INDEX('11.5_Outliers-Other_recovery'!$N$5:$N$500,MATCH($F494,'11.5_Outliers-Other_recovery'!$F$5:$F$500,0))&lt;&gt;"N",
INDEX('11.5_Outliers-Other_recovery'!J$5:J$500,MATCH($F494,'11.5_Outliers-Other_recovery'!$F$5:$F$500,0)),""),"")</f>
        <v/>
      </c>
      <c r="W494" s="8" t="str">
        <f>IFERROR(IF(INDEX('11.5_Outliers-Other_recovery'!$N$5:$N$500,MATCH($F494,'11.5_Outliers-Other_recovery'!$F$5:$F$500,0))&lt;&gt;"N",
INDEX('11.5_Outliers-Other_recovery'!K$5:K$500,MATCH($F494,'11.5_Outliers-Other_recovery'!$F$5:$F$500,0)),""),"")</f>
        <v/>
      </c>
      <c r="X494" s="14" t="str">
        <f>IFERROR(IF(INDEX('11.5_Outliers-Other_recovery'!$N$5:$N$500,MATCH($F494,'11.5_Outliers-Other_recovery'!$F$5:$F$500,0))&lt;&gt;"N",
INDEX('11.5_Outliers-Other_recovery'!L$5:L$500,MATCH($F494,'11.5_Outliers-Other_recovery'!$F$5:$F$500,0)),""),"")</f>
        <v/>
      </c>
      <c r="Y494" s="14" t="str">
        <f>IFERROR(IF(INDEX('11.4_Outliers-Formal_dry_recy'!$N$5:$N$500,MATCH($F494,'11.4_Outliers-Formal_dry_recy'!$F$5:$F$500,0))&lt;&gt;"N",
INDEX('11.4_Outliers-Formal_dry_recy'!J$5:J$500,MATCH($F494,'11.4_Outliers-Formal_dry_recy'!$F$5:$F$500,0)),""),"")</f>
        <v/>
      </c>
      <c r="Z494" s="8" t="str">
        <f>IFERROR(IF(INDEX('11.4_Outliers-Formal_dry_recy'!$N$5:$N$500,MATCH($F494,'11.4_Outliers-Formal_dry_recy'!$F$5:$F$500,0))&lt;&gt;"N",
INDEX('11.4_Outliers-Formal_dry_recy'!K$5:K$500,MATCH($F494,'11.4_Outliers-Formal_dry_recy'!$F$5:$F$500,0)),""),"")</f>
        <v/>
      </c>
      <c r="AA494" s="14" t="str">
        <f>IFERROR(IF(INDEX('11.4_Outliers-Formal_dry_recy'!$N$5:$N$500,MATCH($F494,'11.4_Outliers-Formal_dry_recy'!$F$5:$F$500,0))&lt;&gt;"N",
INDEX('11.4_Outliers-Formal_dry_recy'!L$5:L$500,MATCH($F494,'11.4_Outliers-Formal_dry_recy'!$F$5:$F$500,0)),""),"")</f>
        <v/>
      </c>
      <c r="AB494" s="14" t="str">
        <f>IFERROR(IF(INDEX('11.6_Outliers-Incineration'!$N$5:$N$500,MATCH($F494,'11.6_Outliers-Incineration'!$F$5:$F$500,0))&lt;&gt;"N",
INDEX('11.6_Outliers-Incineration'!J$5:J$500,MATCH($F494,'11.6_Outliers-Incineration'!$F$5:$F$500,0)),""),"")</f>
        <v/>
      </c>
      <c r="AC494" s="8" t="str">
        <f>IFERROR(IF(INDEX('11.6_Outliers-Incineration'!$N$5:$N$500,MATCH($F494,'11.6_Outliers-Incineration'!$F$5:$F$500,0))&lt;&gt;"N",
INDEX('11.6_Outliers-Incineration'!K$5:K$500,MATCH($F494,'11.6_Outliers-Incineration'!$F$5:$F$500,0)),""),"")</f>
        <v/>
      </c>
      <c r="AD494" s="14" t="str">
        <f>IFERROR(IF(INDEX('11.6_Outliers-Incineration'!$N$5:$N$500,MATCH($F494,'11.6_Outliers-Incineration'!$F$5:$F$500,0))&lt;&gt;"N",
INDEX('11.6_Outliers-Incineration'!L$5:L$500,MATCH($F494,'11.6_Outliers-Incineration'!$F$5:$F$500,0)),""),"")</f>
        <v/>
      </c>
      <c r="AE494" s="14" t="s">
        <v>1569</v>
      </c>
      <c r="AF494" s="8" t="s">
        <v>1569</v>
      </c>
      <c r="AG494" s="14" t="s">
        <v>1569</v>
      </c>
      <c r="AH494" s="5"/>
      <c r="AI494" s="5"/>
      <c r="AJ494" s="5" t="s">
        <v>1569</v>
      </c>
      <c r="AK494" s="5">
        <f t="shared" si="7"/>
        <v>1</v>
      </c>
    </row>
    <row r="495" spans="1:37" x14ac:dyDescent="0.25">
      <c r="A495" s="5" t="s">
        <v>2819</v>
      </c>
      <c r="B495" s="5" t="s">
        <v>1124</v>
      </c>
      <c r="C495" s="5" t="s">
        <v>1123</v>
      </c>
      <c r="D495" s="5" t="s">
        <v>1038</v>
      </c>
      <c r="E495" s="5" t="s">
        <v>2868</v>
      </c>
      <c r="F495" s="5" t="s">
        <v>2914</v>
      </c>
      <c r="G495" s="5">
        <v>3</v>
      </c>
      <c r="H495" s="5">
        <v>1</v>
      </c>
      <c r="I495" s="5" t="s">
        <v>2957</v>
      </c>
      <c r="J495" s="13">
        <f>IFERROR(IF(INDEX('11.1_Outliers-Generation'!$N$5:$N$500,MATCH($F495,'11.1_Outliers-Generation'!$F$5:$F$500,0))&lt;&gt;"N",
INDEX('11.1_Outliers-Generation'!J$5:J$500,MATCH($F495,'11.1_Outliers-Generation'!$F$5:$F$500,0)),""),"")</f>
        <v>0.56345937331414242</v>
      </c>
      <c r="K495" s="8">
        <f>IFERROR(IF(INDEX('11.1_Outliers-Generation'!$N$5:$N$500,MATCH($F495,'11.1_Outliers-Generation'!$F$5:$F$500,0))&lt;&gt;"N",
INDEX('11.1_Outliers-Generation'!K$5:K$500,MATCH($F495,'11.1_Outliers-Generation'!$F$5:$F$500,0)),""),"")</f>
        <v>2019</v>
      </c>
      <c r="L495" s="13" t="str">
        <f>IFERROR(IF(INDEX('11.1_Outliers-Generation'!$N$5:$N$500,MATCH($F495,'11.1_Outliers-Generation'!$F$5:$F$500,0))&lt;&gt;"N",
INDEX('11.1_Outliers-Generation'!L$5:L$500,MATCH($F495,'11.1_Outliers-Generation'!$F$5:$F$500,0)),""),"")</f>
        <v>MOHURD_020</v>
      </c>
      <c r="M495" s="14" t="str">
        <f>IFERROR(IF(INDEX('11.2_Outliers-Collection_cov'!$N$5:$N$500,MATCH($F495,'11.2_Outliers-Collection_cov'!$F$5:$F$500,0))&lt;&gt;"N",
INDEX('11.2_Outliers-Collection_cov'!J$5:J$500,MATCH($F495,'11.2_Outliers-Collection_cov'!$F$5:$F$500,0)),""),"")</f>
        <v/>
      </c>
      <c r="N495" s="8" t="str">
        <f>IFERROR(IF(INDEX('11.2_Outliers-Collection_cov'!$N$5:$N$500,MATCH($F495,'11.2_Outliers-Collection_cov'!$F$5:$F$500,0))&lt;&gt;"N",
INDEX('11.2_Outliers-Collection_cov'!K$5:K$500,MATCH($F495,'11.2_Outliers-Collection_cov'!$F$5:$F$500,0)),""),"")</f>
        <v/>
      </c>
      <c r="O495" s="13" t="str">
        <f>IFERROR(IF(INDEX('11.2_Outliers-Collection_cov'!$N$5:$N$500,MATCH($F495,'11.2_Outliers-Collection_cov'!$F$5:$F$500,0))&lt;&gt;"N",
INDEX('11.2_Outliers-Collection_cov'!L$5:L$500,MATCH($F495,'11.2_Outliers-Collection_cov'!$F$5:$F$500,0)),""),"")</f>
        <v/>
      </c>
      <c r="P495" s="14" t="str">
        <f>IFERROR(IF(INDEX('11.3_Outliers-Plastic'!$N$5:$N$500,MATCH($F495,'11.3_Outliers-Plastic'!$F$5:$F$500,0))&lt;&gt;"N",
INDEX('11.3_Outliers-Plastic'!J$5:J$500,MATCH($F495,'11.3_Outliers-Plastic'!$F$5:$F$500,0)),""),"")</f>
        <v/>
      </c>
      <c r="Q495" s="8" t="str">
        <f>IFERROR(IF(INDEX('11.3_Outliers-Plastic'!$N$5:$N$500,MATCH($F495,'11.3_Outliers-Plastic'!$F$5:$F$500,0))&lt;&gt;"N",
INDEX('11.3_Outliers-Plastic'!K$5:K$500,MATCH($F495,'11.3_Outliers-Plastic'!$F$5:$F$500,0)),""),"")</f>
        <v/>
      </c>
      <c r="R495" s="14" t="str">
        <f>IFERROR(IF(INDEX('11.3_Outliers-Plastic'!$N$5:$N$500,MATCH($F495,'11.3_Outliers-Plastic'!$F$5:$F$500,0))&lt;&gt;"N",
INDEX('11.3_Outliers-Plastic'!L$5:L$500,MATCH($F495,'11.3_Outliers-Plastic'!$F$5:$F$500,0)),""),"")</f>
        <v/>
      </c>
      <c r="S495" s="5"/>
      <c r="T495" s="5"/>
      <c r="U495" s="5" t="s">
        <v>1569</v>
      </c>
      <c r="V495" s="14" t="str">
        <f>IFERROR(IF(INDEX('11.5_Outliers-Other_recovery'!$N$5:$N$500,MATCH($F495,'11.5_Outliers-Other_recovery'!$F$5:$F$500,0))&lt;&gt;"N",
INDEX('11.5_Outliers-Other_recovery'!J$5:J$500,MATCH($F495,'11.5_Outliers-Other_recovery'!$F$5:$F$500,0)),""),"")</f>
        <v/>
      </c>
      <c r="W495" s="8" t="str">
        <f>IFERROR(IF(INDEX('11.5_Outliers-Other_recovery'!$N$5:$N$500,MATCH($F495,'11.5_Outliers-Other_recovery'!$F$5:$F$500,0))&lt;&gt;"N",
INDEX('11.5_Outliers-Other_recovery'!K$5:K$500,MATCH($F495,'11.5_Outliers-Other_recovery'!$F$5:$F$500,0)),""),"")</f>
        <v/>
      </c>
      <c r="X495" s="14" t="str">
        <f>IFERROR(IF(INDEX('11.5_Outliers-Other_recovery'!$N$5:$N$500,MATCH($F495,'11.5_Outliers-Other_recovery'!$F$5:$F$500,0))&lt;&gt;"N",
INDEX('11.5_Outliers-Other_recovery'!L$5:L$500,MATCH($F495,'11.5_Outliers-Other_recovery'!$F$5:$F$500,0)),""),"")</f>
        <v/>
      </c>
      <c r="Y495" s="14" t="str">
        <f>IFERROR(IF(INDEX('11.4_Outliers-Formal_dry_recy'!$N$5:$N$500,MATCH($F495,'11.4_Outliers-Formal_dry_recy'!$F$5:$F$500,0))&lt;&gt;"N",
INDEX('11.4_Outliers-Formal_dry_recy'!J$5:J$500,MATCH($F495,'11.4_Outliers-Formal_dry_recy'!$F$5:$F$500,0)),""),"")</f>
        <v/>
      </c>
      <c r="Z495" s="8" t="str">
        <f>IFERROR(IF(INDEX('11.4_Outliers-Formal_dry_recy'!$N$5:$N$500,MATCH($F495,'11.4_Outliers-Formal_dry_recy'!$F$5:$F$500,0))&lt;&gt;"N",
INDEX('11.4_Outliers-Formal_dry_recy'!K$5:K$500,MATCH($F495,'11.4_Outliers-Formal_dry_recy'!$F$5:$F$500,0)),""),"")</f>
        <v/>
      </c>
      <c r="AA495" s="14" t="str">
        <f>IFERROR(IF(INDEX('11.4_Outliers-Formal_dry_recy'!$N$5:$N$500,MATCH($F495,'11.4_Outliers-Formal_dry_recy'!$F$5:$F$500,0))&lt;&gt;"N",
INDEX('11.4_Outliers-Formal_dry_recy'!L$5:L$500,MATCH($F495,'11.4_Outliers-Formal_dry_recy'!$F$5:$F$500,0)),""),"")</f>
        <v/>
      </c>
      <c r="AB495" s="14" t="str">
        <f>IFERROR(IF(INDEX('11.6_Outliers-Incineration'!$N$5:$N$500,MATCH($F495,'11.6_Outliers-Incineration'!$F$5:$F$500,0))&lt;&gt;"N",
INDEX('11.6_Outliers-Incineration'!J$5:J$500,MATCH($F495,'11.6_Outliers-Incineration'!$F$5:$F$500,0)),""),"")</f>
        <v/>
      </c>
      <c r="AC495" s="8" t="str">
        <f>IFERROR(IF(INDEX('11.6_Outliers-Incineration'!$N$5:$N$500,MATCH($F495,'11.6_Outliers-Incineration'!$F$5:$F$500,0))&lt;&gt;"N",
INDEX('11.6_Outliers-Incineration'!K$5:K$500,MATCH($F495,'11.6_Outliers-Incineration'!$F$5:$F$500,0)),""),"")</f>
        <v/>
      </c>
      <c r="AD495" s="14" t="str">
        <f>IFERROR(IF(INDEX('11.6_Outliers-Incineration'!$N$5:$N$500,MATCH($F495,'11.6_Outliers-Incineration'!$F$5:$F$500,0))&lt;&gt;"N",
INDEX('11.6_Outliers-Incineration'!L$5:L$500,MATCH($F495,'11.6_Outliers-Incineration'!$F$5:$F$500,0)),""),"")</f>
        <v/>
      </c>
      <c r="AE495" s="14" t="s">
        <v>1569</v>
      </c>
      <c r="AF495" s="8" t="s">
        <v>1569</v>
      </c>
      <c r="AG495" s="14" t="s">
        <v>1569</v>
      </c>
      <c r="AH495" s="5"/>
      <c r="AI495" s="5"/>
      <c r="AJ495" s="5" t="s">
        <v>1569</v>
      </c>
      <c r="AK495" s="5">
        <f t="shared" si="7"/>
        <v>1</v>
      </c>
    </row>
    <row r="496" spans="1:37" x14ac:dyDescent="0.25">
      <c r="A496" s="5" t="s">
        <v>2820</v>
      </c>
      <c r="B496" s="5" t="s">
        <v>1124</v>
      </c>
      <c r="C496" s="5" t="s">
        <v>1123</v>
      </c>
      <c r="D496" s="5" t="s">
        <v>1038</v>
      </c>
      <c r="E496" s="5" t="s">
        <v>2869</v>
      </c>
      <c r="F496" s="5" t="s">
        <v>2915</v>
      </c>
      <c r="G496" s="5">
        <v>3</v>
      </c>
      <c r="H496" s="5">
        <v>1</v>
      </c>
      <c r="I496" s="5" t="s">
        <v>2958</v>
      </c>
      <c r="J496" s="13">
        <f>IFERROR(IF(INDEX('11.1_Outliers-Generation'!$N$5:$N$500,MATCH($F496,'11.1_Outliers-Generation'!$F$5:$F$500,0))&lt;&gt;"N",
INDEX('11.1_Outliers-Generation'!J$5:J$500,MATCH($F496,'11.1_Outliers-Generation'!$F$5:$F$500,0)),""),"")</f>
        <v>0.48090797421962966</v>
      </c>
      <c r="K496" s="8">
        <f>IFERROR(IF(INDEX('11.1_Outliers-Generation'!$N$5:$N$500,MATCH($F496,'11.1_Outliers-Generation'!$F$5:$F$500,0))&lt;&gt;"N",
INDEX('11.1_Outliers-Generation'!K$5:K$500,MATCH($F496,'11.1_Outliers-Generation'!$F$5:$F$500,0)),""),"")</f>
        <v>2019</v>
      </c>
      <c r="L496" s="13" t="str">
        <f>IFERROR(IF(INDEX('11.1_Outliers-Generation'!$N$5:$N$500,MATCH($F496,'11.1_Outliers-Generation'!$F$5:$F$500,0))&lt;&gt;"N",
INDEX('11.1_Outliers-Generation'!L$5:L$500,MATCH($F496,'11.1_Outliers-Generation'!$F$5:$F$500,0)),""),"")</f>
        <v>MOHURD_021</v>
      </c>
      <c r="M496" s="14" t="str">
        <f>IFERROR(IF(INDEX('11.2_Outliers-Collection_cov'!$N$5:$N$500,MATCH($F496,'11.2_Outliers-Collection_cov'!$F$5:$F$500,0))&lt;&gt;"N",
INDEX('11.2_Outliers-Collection_cov'!J$5:J$500,MATCH($F496,'11.2_Outliers-Collection_cov'!$F$5:$F$500,0)),""),"")</f>
        <v/>
      </c>
      <c r="N496" s="8" t="str">
        <f>IFERROR(IF(INDEX('11.2_Outliers-Collection_cov'!$N$5:$N$500,MATCH($F496,'11.2_Outliers-Collection_cov'!$F$5:$F$500,0))&lt;&gt;"N",
INDEX('11.2_Outliers-Collection_cov'!K$5:K$500,MATCH($F496,'11.2_Outliers-Collection_cov'!$F$5:$F$500,0)),""),"")</f>
        <v/>
      </c>
      <c r="O496" s="13" t="str">
        <f>IFERROR(IF(INDEX('11.2_Outliers-Collection_cov'!$N$5:$N$500,MATCH($F496,'11.2_Outliers-Collection_cov'!$F$5:$F$500,0))&lt;&gt;"N",
INDEX('11.2_Outliers-Collection_cov'!L$5:L$500,MATCH($F496,'11.2_Outliers-Collection_cov'!$F$5:$F$500,0)),""),"")</f>
        <v/>
      </c>
      <c r="P496" s="14" t="str">
        <f>IFERROR(IF(INDEX('11.3_Outliers-Plastic'!$N$5:$N$500,MATCH($F496,'11.3_Outliers-Plastic'!$F$5:$F$500,0))&lt;&gt;"N",
INDEX('11.3_Outliers-Plastic'!J$5:J$500,MATCH($F496,'11.3_Outliers-Plastic'!$F$5:$F$500,0)),""),"")</f>
        <v/>
      </c>
      <c r="Q496" s="8" t="str">
        <f>IFERROR(IF(INDEX('11.3_Outliers-Plastic'!$N$5:$N$500,MATCH($F496,'11.3_Outliers-Plastic'!$F$5:$F$500,0))&lt;&gt;"N",
INDEX('11.3_Outliers-Plastic'!K$5:K$500,MATCH($F496,'11.3_Outliers-Plastic'!$F$5:$F$500,0)),""),"")</f>
        <v/>
      </c>
      <c r="R496" s="14" t="str">
        <f>IFERROR(IF(INDEX('11.3_Outliers-Plastic'!$N$5:$N$500,MATCH($F496,'11.3_Outliers-Plastic'!$F$5:$F$500,0))&lt;&gt;"N",
INDEX('11.3_Outliers-Plastic'!L$5:L$500,MATCH($F496,'11.3_Outliers-Plastic'!$F$5:$F$500,0)),""),"")</f>
        <v/>
      </c>
      <c r="S496" s="5"/>
      <c r="T496" s="5"/>
      <c r="U496" s="5" t="s">
        <v>1569</v>
      </c>
      <c r="V496" s="14" t="str">
        <f>IFERROR(IF(INDEX('11.5_Outliers-Other_recovery'!$N$5:$N$500,MATCH($F496,'11.5_Outliers-Other_recovery'!$F$5:$F$500,0))&lt;&gt;"N",
INDEX('11.5_Outliers-Other_recovery'!J$5:J$500,MATCH($F496,'11.5_Outliers-Other_recovery'!$F$5:$F$500,0)),""),"")</f>
        <v/>
      </c>
      <c r="W496" s="8" t="str">
        <f>IFERROR(IF(INDEX('11.5_Outliers-Other_recovery'!$N$5:$N$500,MATCH($F496,'11.5_Outliers-Other_recovery'!$F$5:$F$500,0))&lt;&gt;"N",
INDEX('11.5_Outliers-Other_recovery'!K$5:K$500,MATCH($F496,'11.5_Outliers-Other_recovery'!$F$5:$F$500,0)),""),"")</f>
        <v/>
      </c>
      <c r="X496" s="14" t="str">
        <f>IFERROR(IF(INDEX('11.5_Outliers-Other_recovery'!$N$5:$N$500,MATCH($F496,'11.5_Outliers-Other_recovery'!$F$5:$F$500,0))&lt;&gt;"N",
INDEX('11.5_Outliers-Other_recovery'!L$5:L$500,MATCH($F496,'11.5_Outliers-Other_recovery'!$F$5:$F$500,0)),""),"")</f>
        <v/>
      </c>
      <c r="Y496" s="14" t="str">
        <f>IFERROR(IF(INDEX('11.4_Outliers-Formal_dry_recy'!$N$5:$N$500,MATCH($F496,'11.4_Outliers-Formal_dry_recy'!$F$5:$F$500,0))&lt;&gt;"N",
INDEX('11.4_Outliers-Formal_dry_recy'!J$5:J$500,MATCH($F496,'11.4_Outliers-Formal_dry_recy'!$F$5:$F$500,0)),""),"")</f>
        <v/>
      </c>
      <c r="Z496" s="8" t="str">
        <f>IFERROR(IF(INDEX('11.4_Outliers-Formal_dry_recy'!$N$5:$N$500,MATCH($F496,'11.4_Outliers-Formal_dry_recy'!$F$5:$F$500,0))&lt;&gt;"N",
INDEX('11.4_Outliers-Formal_dry_recy'!K$5:K$500,MATCH($F496,'11.4_Outliers-Formal_dry_recy'!$F$5:$F$500,0)),""),"")</f>
        <v/>
      </c>
      <c r="AA496" s="14" t="str">
        <f>IFERROR(IF(INDEX('11.4_Outliers-Formal_dry_recy'!$N$5:$N$500,MATCH($F496,'11.4_Outliers-Formal_dry_recy'!$F$5:$F$500,0))&lt;&gt;"N",
INDEX('11.4_Outliers-Formal_dry_recy'!L$5:L$500,MATCH($F496,'11.4_Outliers-Formal_dry_recy'!$F$5:$F$500,0)),""),"")</f>
        <v/>
      </c>
      <c r="AB496" s="14" t="str">
        <f>IFERROR(IF(INDEX('11.6_Outliers-Incineration'!$N$5:$N$500,MATCH($F496,'11.6_Outliers-Incineration'!$F$5:$F$500,0))&lt;&gt;"N",
INDEX('11.6_Outliers-Incineration'!J$5:J$500,MATCH($F496,'11.6_Outliers-Incineration'!$F$5:$F$500,0)),""),"")</f>
        <v/>
      </c>
      <c r="AC496" s="8" t="str">
        <f>IFERROR(IF(INDEX('11.6_Outliers-Incineration'!$N$5:$N$500,MATCH($F496,'11.6_Outliers-Incineration'!$F$5:$F$500,0))&lt;&gt;"N",
INDEX('11.6_Outliers-Incineration'!K$5:K$500,MATCH($F496,'11.6_Outliers-Incineration'!$F$5:$F$500,0)),""),"")</f>
        <v/>
      </c>
      <c r="AD496" s="14" t="str">
        <f>IFERROR(IF(INDEX('11.6_Outliers-Incineration'!$N$5:$N$500,MATCH($F496,'11.6_Outliers-Incineration'!$F$5:$F$500,0))&lt;&gt;"N",
INDEX('11.6_Outliers-Incineration'!L$5:L$500,MATCH($F496,'11.6_Outliers-Incineration'!$F$5:$F$500,0)),""),"")</f>
        <v/>
      </c>
      <c r="AE496" s="14" t="s">
        <v>1569</v>
      </c>
      <c r="AF496" s="8" t="s">
        <v>1569</v>
      </c>
      <c r="AG496" s="14" t="s">
        <v>1569</v>
      </c>
      <c r="AH496" s="5"/>
      <c r="AI496" s="5"/>
      <c r="AJ496" s="5" t="s">
        <v>1569</v>
      </c>
      <c r="AK496" s="5">
        <f t="shared" si="7"/>
        <v>1</v>
      </c>
    </row>
    <row r="497" spans="1:37" x14ac:dyDescent="0.25">
      <c r="A497" s="5" t="s">
        <v>2821</v>
      </c>
      <c r="B497" s="5" t="s">
        <v>1124</v>
      </c>
      <c r="C497" s="5" t="s">
        <v>1123</v>
      </c>
      <c r="D497" s="5" t="s">
        <v>1038</v>
      </c>
      <c r="E497" s="5" t="s">
        <v>2870</v>
      </c>
      <c r="F497" s="5" t="s">
        <v>2916</v>
      </c>
      <c r="G497" s="5">
        <v>3</v>
      </c>
      <c r="H497" s="5">
        <v>2</v>
      </c>
      <c r="I497" s="5" t="s">
        <v>2959</v>
      </c>
      <c r="J497" s="13">
        <f>IFERROR(IF(INDEX('11.1_Outliers-Generation'!$N$5:$N$500,MATCH($F497,'11.1_Outliers-Generation'!$F$5:$F$500,0))&lt;&gt;"N",
INDEX('11.1_Outliers-Generation'!J$5:J$500,MATCH($F497,'11.1_Outliers-Generation'!$F$5:$F$500,0)),""),"")</f>
        <v>0.81231152378523674</v>
      </c>
      <c r="K497" s="8">
        <f>IFERROR(IF(INDEX('11.1_Outliers-Generation'!$N$5:$N$500,MATCH($F497,'11.1_Outliers-Generation'!$F$5:$F$500,0))&lt;&gt;"N",
INDEX('11.1_Outliers-Generation'!K$5:K$500,MATCH($F497,'11.1_Outliers-Generation'!$F$5:$F$500,0)),""),"")</f>
        <v>2019</v>
      </c>
      <c r="L497" s="13" t="str">
        <f>IFERROR(IF(INDEX('11.1_Outliers-Generation'!$N$5:$N$500,MATCH($F497,'11.1_Outliers-Generation'!$F$5:$F$500,0))&lt;&gt;"N",
INDEX('11.1_Outliers-Generation'!L$5:L$500,MATCH($F497,'11.1_Outliers-Generation'!$F$5:$F$500,0)),""),"")</f>
        <v>MOHURD_022</v>
      </c>
      <c r="M497" s="14" t="str">
        <f>IFERROR(IF(INDEX('11.2_Outliers-Collection_cov'!$N$5:$N$500,MATCH($F497,'11.2_Outliers-Collection_cov'!$F$5:$F$500,0))&lt;&gt;"N",
INDEX('11.2_Outliers-Collection_cov'!J$5:J$500,MATCH($F497,'11.2_Outliers-Collection_cov'!$F$5:$F$500,0)),""),"")</f>
        <v/>
      </c>
      <c r="N497" s="8" t="str">
        <f>IFERROR(IF(INDEX('11.2_Outliers-Collection_cov'!$N$5:$N$500,MATCH($F497,'11.2_Outliers-Collection_cov'!$F$5:$F$500,0))&lt;&gt;"N",
INDEX('11.2_Outliers-Collection_cov'!K$5:K$500,MATCH($F497,'11.2_Outliers-Collection_cov'!$F$5:$F$500,0)),""),"")</f>
        <v/>
      </c>
      <c r="O497" s="13" t="str">
        <f>IFERROR(IF(INDEX('11.2_Outliers-Collection_cov'!$N$5:$N$500,MATCH($F497,'11.2_Outliers-Collection_cov'!$F$5:$F$500,0))&lt;&gt;"N",
INDEX('11.2_Outliers-Collection_cov'!L$5:L$500,MATCH($F497,'11.2_Outliers-Collection_cov'!$F$5:$F$500,0)),""),"")</f>
        <v/>
      </c>
      <c r="P497" s="14" t="str">
        <f>IFERROR(IF(INDEX('11.3_Outliers-Plastic'!$N$5:$N$500,MATCH($F497,'11.3_Outliers-Plastic'!$F$5:$F$500,0))&lt;&gt;"N",
INDEX('11.3_Outliers-Plastic'!J$5:J$500,MATCH($F497,'11.3_Outliers-Plastic'!$F$5:$F$500,0)),""),"")</f>
        <v/>
      </c>
      <c r="Q497" s="8" t="str">
        <f>IFERROR(IF(INDEX('11.3_Outliers-Plastic'!$N$5:$N$500,MATCH($F497,'11.3_Outliers-Plastic'!$F$5:$F$500,0))&lt;&gt;"N",
INDEX('11.3_Outliers-Plastic'!K$5:K$500,MATCH($F497,'11.3_Outliers-Plastic'!$F$5:$F$500,0)),""),"")</f>
        <v/>
      </c>
      <c r="R497" s="14" t="str">
        <f>IFERROR(IF(INDEX('11.3_Outliers-Plastic'!$N$5:$N$500,MATCH($F497,'11.3_Outliers-Plastic'!$F$5:$F$500,0))&lt;&gt;"N",
INDEX('11.3_Outliers-Plastic'!L$5:L$500,MATCH($F497,'11.3_Outliers-Plastic'!$F$5:$F$500,0)),""),"")</f>
        <v/>
      </c>
      <c r="S497" s="5"/>
      <c r="T497" s="5"/>
      <c r="U497" s="5" t="s">
        <v>1569</v>
      </c>
      <c r="V497" s="14" t="str">
        <f>IFERROR(IF(INDEX('11.5_Outliers-Other_recovery'!$N$5:$N$500,MATCH($F497,'11.5_Outliers-Other_recovery'!$F$5:$F$500,0))&lt;&gt;"N",
INDEX('11.5_Outliers-Other_recovery'!J$5:J$500,MATCH($F497,'11.5_Outliers-Other_recovery'!$F$5:$F$500,0)),""),"")</f>
        <v/>
      </c>
      <c r="W497" s="8" t="str">
        <f>IFERROR(IF(INDEX('11.5_Outliers-Other_recovery'!$N$5:$N$500,MATCH($F497,'11.5_Outliers-Other_recovery'!$F$5:$F$500,0))&lt;&gt;"N",
INDEX('11.5_Outliers-Other_recovery'!K$5:K$500,MATCH($F497,'11.5_Outliers-Other_recovery'!$F$5:$F$500,0)),""),"")</f>
        <v/>
      </c>
      <c r="X497" s="14" t="str">
        <f>IFERROR(IF(INDEX('11.5_Outliers-Other_recovery'!$N$5:$N$500,MATCH($F497,'11.5_Outliers-Other_recovery'!$F$5:$F$500,0))&lt;&gt;"N",
INDEX('11.5_Outliers-Other_recovery'!L$5:L$500,MATCH($F497,'11.5_Outliers-Other_recovery'!$F$5:$F$500,0)),""),"")</f>
        <v/>
      </c>
      <c r="Y497" s="14" t="str">
        <f>IFERROR(IF(INDEX('11.4_Outliers-Formal_dry_recy'!$N$5:$N$500,MATCH($F497,'11.4_Outliers-Formal_dry_recy'!$F$5:$F$500,0))&lt;&gt;"N",
INDEX('11.4_Outliers-Formal_dry_recy'!J$5:J$500,MATCH($F497,'11.4_Outliers-Formal_dry_recy'!$F$5:$F$500,0)),""),"")</f>
        <v/>
      </c>
      <c r="Z497" s="8" t="str">
        <f>IFERROR(IF(INDEX('11.4_Outliers-Formal_dry_recy'!$N$5:$N$500,MATCH($F497,'11.4_Outliers-Formal_dry_recy'!$F$5:$F$500,0))&lt;&gt;"N",
INDEX('11.4_Outliers-Formal_dry_recy'!K$5:K$500,MATCH($F497,'11.4_Outliers-Formal_dry_recy'!$F$5:$F$500,0)),""),"")</f>
        <v/>
      </c>
      <c r="AA497" s="14" t="str">
        <f>IFERROR(IF(INDEX('11.4_Outliers-Formal_dry_recy'!$N$5:$N$500,MATCH($F497,'11.4_Outliers-Formal_dry_recy'!$F$5:$F$500,0))&lt;&gt;"N",
INDEX('11.4_Outliers-Formal_dry_recy'!L$5:L$500,MATCH($F497,'11.4_Outliers-Formal_dry_recy'!$F$5:$F$500,0)),""),"")</f>
        <v/>
      </c>
      <c r="AB497" s="14" t="str">
        <f>IFERROR(IF(INDEX('11.6_Outliers-Incineration'!$N$5:$N$500,MATCH($F497,'11.6_Outliers-Incineration'!$F$5:$F$500,0))&lt;&gt;"N",
INDEX('11.6_Outliers-Incineration'!J$5:J$500,MATCH($F497,'11.6_Outliers-Incineration'!$F$5:$F$500,0)),""),"")</f>
        <v/>
      </c>
      <c r="AC497" s="8" t="str">
        <f>IFERROR(IF(INDEX('11.6_Outliers-Incineration'!$N$5:$N$500,MATCH($F497,'11.6_Outliers-Incineration'!$F$5:$F$500,0))&lt;&gt;"N",
INDEX('11.6_Outliers-Incineration'!K$5:K$500,MATCH($F497,'11.6_Outliers-Incineration'!$F$5:$F$500,0)),""),"")</f>
        <v/>
      </c>
      <c r="AD497" s="14" t="str">
        <f>IFERROR(IF(INDEX('11.6_Outliers-Incineration'!$N$5:$N$500,MATCH($F497,'11.6_Outliers-Incineration'!$F$5:$F$500,0))&lt;&gt;"N",
INDEX('11.6_Outliers-Incineration'!L$5:L$500,MATCH($F497,'11.6_Outliers-Incineration'!$F$5:$F$500,0)),""),"")</f>
        <v/>
      </c>
      <c r="AE497" s="14" t="s">
        <v>1569</v>
      </c>
      <c r="AF497" s="8" t="s">
        <v>1569</v>
      </c>
      <c r="AG497" s="14" t="s">
        <v>1569</v>
      </c>
      <c r="AH497" s="5"/>
      <c r="AI497" s="5"/>
      <c r="AJ497" s="5" t="s">
        <v>1569</v>
      </c>
      <c r="AK497" s="5">
        <f t="shared" si="7"/>
        <v>1</v>
      </c>
    </row>
    <row r="498" spans="1:37" x14ac:dyDescent="0.25">
      <c r="A498" s="5" t="s">
        <v>2822</v>
      </c>
      <c r="B498" s="5" t="s">
        <v>1124</v>
      </c>
      <c r="C498" s="5" t="s">
        <v>1123</v>
      </c>
      <c r="D498" s="5" t="s">
        <v>1038</v>
      </c>
      <c r="E498" s="5" t="s">
        <v>2871</v>
      </c>
      <c r="F498" s="5" t="s">
        <v>2917</v>
      </c>
      <c r="G498" s="5">
        <v>3</v>
      </c>
      <c r="H498" s="5">
        <v>2</v>
      </c>
      <c r="I498" s="5" t="s">
        <v>2960</v>
      </c>
      <c r="J498" s="13">
        <f>IFERROR(IF(INDEX('11.1_Outliers-Generation'!$N$5:$N$500,MATCH($F498,'11.1_Outliers-Generation'!$F$5:$F$500,0))&lt;&gt;"N",
INDEX('11.1_Outliers-Generation'!J$5:J$500,MATCH($F498,'11.1_Outliers-Generation'!$F$5:$F$500,0)),""),"")</f>
        <v>0.64214530649452439</v>
      </c>
      <c r="K498" s="8">
        <f>IFERROR(IF(INDEX('11.1_Outliers-Generation'!$N$5:$N$500,MATCH($F498,'11.1_Outliers-Generation'!$F$5:$F$500,0))&lt;&gt;"N",
INDEX('11.1_Outliers-Generation'!K$5:K$500,MATCH($F498,'11.1_Outliers-Generation'!$F$5:$F$500,0)),""),"")</f>
        <v>2019</v>
      </c>
      <c r="L498" s="13" t="str">
        <f>IFERROR(IF(INDEX('11.1_Outliers-Generation'!$N$5:$N$500,MATCH($F498,'11.1_Outliers-Generation'!$F$5:$F$500,0))&lt;&gt;"N",
INDEX('11.1_Outliers-Generation'!L$5:L$500,MATCH($F498,'11.1_Outliers-Generation'!$F$5:$F$500,0)),""),"")</f>
        <v>MOHURD_023</v>
      </c>
      <c r="M498" s="14" t="str">
        <f>IFERROR(IF(INDEX('11.2_Outliers-Collection_cov'!$N$5:$N$500,MATCH($F498,'11.2_Outliers-Collection_cov'!$F$5:$F$500,0))&lt;&gt;"N",
INDEX('11.2_Outliers-Collection_cov'!J$5:J$500,MATCH($F498,'11.2_Outliers-Collection_cov'!$F$5:$F$500,0)),""),"")</f>
        <v/>
      </c>
      <c r="N498" s="8" t="str">
        <f>IFERROR(IF(INDEX('11.2_Outliers-Collection_cov'!$N$5:$N$500,MATCH($F498,'11.2_Outliers-Collection_cov'!$F$5:$F$500,0))&lt;&gt;"N",
INDEX('11.2_Outliers-Collection_cov'!K$5:K$500,MATCH($F498,'11.2_Outliers-Collection_cov'!$F$5:$F$500,0)),""),"")</f>
        <v/>
      </c>
      <c r="O498" s="13" t="str">
        <f>IFERROR(IF(INDEX('11.2_Outliers-Collection_cov'!$N$5:$N$500,MATCH($F498,'11.2_Outliers-Collection_cov'!$F$5:$F$500,0))&lt;&gt;"N",
INDEX('11.2_Outliers-Collection_cov'!L$5:L$500,MATCH($F498,'11.2_Outliers-Collection_cov'!$F$5:$F$500,0)),""),"")</f>
        <v/>
      </c>
      <c r="P498" s="14" t="str">
        <f>IFERROR(IF(INDEX('11.3_Outliers-Plastic'!$N$5:$N$500,MATCH($F498,'11.3_Outliers-Plastic'!$F$5:$F$500,0))&lt;&gt;"N",
INDEX('11.3_Outliers-Plastic'!J$5:J$500,MATCH($F498,'11.3_Outliers-Plastic'!$F$5:$F$500,0)),""),"")</f>
        <v/>
      </c>
      <c r="Q498" s="8" t="str">
        <f>IFERROR(IF(INDEX('11.3_Outliers-Plastic'!$N$5:$N$500,MATCH($F498,'11.3_Outliers-Plastic'!$F$5:$F$500,0))&lt;&gt;"N",
INDEX('11.3_Outliers-Plastic'!K$5:K$500,MATCH($F498,'11.3_Outliers-Plastic'!$F$5:$F$500,0)),""),"")</f>
        <v/>
      </c>
      <c r="R498" s="14" t="str">
        <f>IFERROR(IF(INDEX('11.3_Outliers-Plastic'!$N$5:$N$500,MATCH($F498,'11.3_Outliers-Plastic'!$F$5:$F$500,0))&lt;&gt;"N",
INDEX('11.3_Outliers-Plastic'!L$5:L$500,MATCH($F498,'11.3_Outliers-Plastic'!$F$5:$F$500,0)),""),"")</f>
        <v/>
      </c>
      <c r="S498" s="5"/>
      <c r="T498" s="5"/>
      <c r="U498" s="5" t="s">
        <v>1569</v>
      </c>
      <c r="V498" s="14" t="str">
        <f>IFERROR(IF(INDEX('11.5_Outliers-Other_recovery'!$N$5:$N$500,MATCH($F498,'11.5_Outliers-Other_recovery'!$F$5:$F$500,0))&lt;&gt;"N",
INDEX('11.5_Outliers-Other_recovery'!J$5:J$500,MATCH($F498,'11.5_Outliers-Other_recovery'!$F$5:$F$500,0)),""),"")</f>
        <v/>
      </c>
      <c r="W498" s="8" t="str">
        <f>IFERROR(IF(INDEX('11.5_Outliers-Other_recovery'!$N$5:$N$500,MATCH($F498,'11.5_Outliers-Other_recovery'!$F$5:$F$500,0))&lt;&gt;"N",
INDEX('11.5_Outliers-Other_recovery'!K$5:K$500,MATCH($F498,'11.5_Outliers-Other_recovery'!$F$5:$F$500,0)),""),"")</f>
        <v/>
      </c>
      <c r="X498" s="14" t="str">
        <f>IFERROR(IF(INDEX('11.5_Outliers-Other_recovery'!$N$5:$N$500,MATCH($F498,'11.5_Outliers-Other_recovery'!$F$5:$F$500,0))&lt;&gt;"N",
INDEX('11.5_Outliers-Other_recovery'!L$5:L$500,MATCH($F498,'11.5_Outliers-Other_recovery'!$F$5:$F$500,0)),""),"")</f>
        <v/>
      </c>
      <c r="Y498" s="14" t="str">
        <f>IFERROR(IF(INDEX('11.4_Outliers-Formal_dry_recy'!$N$5:$N$500,MATCH($F498,'11.4_Outliers-Formal_dry_recy'!$F$5:$F$500,0))&lt;&gt;"N",
INDEX('11.4_Outliers-Formal_dry_recy'!J$5:J$500,MATCH($F498,'11.4_Outliers-Formal_dry_recy'!$F$5:$F$500,0)),""),"")</f>
        <v/>
      </c>
      <c r="Z498" s="8" t="str">
        <f>IFERROR(IF(INDEX('11.4_Outliers-Formal_dry_recy'!$N$5:$N$500,MATCH($F498,'11.4_Outliers-Formal_dry_recy'!$F$5:$F$500,0))&lt;&gt;"N",
INDEX('11.4_Outliers-Formal_dry_recy'!K$5:K$500,MATCH($F498,'11.4_Outliers-Formal_dry_recy'!$F$5:$F$500,0)),""),"")</f>
        <v/>
      </c>
      <c r="AA498" s="14" t="str">
        <f>IFERROR(IF(INDEX('11.4_Outliers-Formal_dry_recy'!$N$5:$N$500,MATCH($F498,'11.4_Outliers-Formal_dry_recy'!$F$5:$F$500,0))&lt;&gt;"N",
INDEX('11.4_Outliers-Formal_dry_recy'!L$5:L$500,MATCH($F498,'11.4_Outliers-Formal_dry_recy'!$F$5:$F$500,0)),""),"")</f>
        <v/>
      </c>
      <c r="AB498" s="14" t="str">
        <f>IFERROR(IF(INDEX('11.6_Outliers-Incineration'!$N$5:$N$500,MATCH($F498,'11.6_Outliers-Incineration'!$F$5:$F$500,0))&lt;&gt;"N",
INDEX('11.6_Outliers-Incineration'!J$5:J$500,MATCH($F498,'11.6_Outliers-Incineration'!$F$5:$F$500,0)),""),"")</f>
        <v/>
      </c>
      <c r="AC498" s="8" t="str">
        <f>IFERROR(IF(INDEX('11.6_Outliers-Incineration'!$N$5:$N$500,MATCH($F498,'11.6_Outliers-Incineration'!$F$5:$F$500,0))&lt;&gt;"N",
INDEX('11.6_Outliers-Incineration'!K$5:K$500,MATCH($F498,'11.6_Outliers-Incineration'!$F$5:$F$500,0)),""),"")</f>
        <v/>
      </c>
      <c r="AD498" s="14" t="str">
        <f>IFERROR(IF(INDEX('11.6_Outliers-Incineration'!$N$5:$N$500,MATCH($F498,'11.6_Outliers-Incineration'!$F$5:$F$500,0))&lt;&gt;"N",
INDEX('11.6_Outliers-Incineration'!L$5:L$500,MATCH($F498,'11.6_Outliers-Incineration'!$F$5:$F$500,0)),""),"")</f>
        <v/>
      </c>
      <c r="AE498" s="14" t="s">
        <v>1569</v>
      </c>
      <c r="AF498" s="8" t="s">
        <v>1569</v>
      </c>
      <c r="AG498" s="14" t="s">
        <v>1569</v>
      </c>
      <c r="AH498" s="5"/>
      <c r="AI498" s="5"/>
      <c r="AJ498" s="5" t="s">
        <v>1569</v>
      </c>
      <c r="AK498" s="5">
        <f t="shared" si="7"/>
        <v>1</v>
      </c>
    </row>
    <row r="499" spans="1:37" x14ac:dyDescent="0.25">
      <c r="A499" s="5" t="s">
        <v>2823</v>
      </c>
      <c r="B499" s="5" t="s">
        <v>1124</v>
      </c>
      <c r="C499" s="5" t="s">
        <v>1123</v>
      </c>
      <c r="D499" s="5" t="s">
        <v>1038</v>
      </c>
      <c r="E499" s="5" t="s">
        <v>2872</v>
      </c>
      <c r="F499" s="5" t="s">
        <v>2918</v>
      </c>
      <c r="G499" s="5">
        <v>3</v>
      </c>
      <c r="H499" s="5">
        <v>1</v>
      </c>
      <c r="I499" s="5" t="s">
        <v>2961</v>
      </c>
      <c r="J499" s="13">
        <f>IFERROR(IF(INDEX('11.1_Outliers-Generation'!$N$5:$N$500,MATCH($F499,'11.1_Outliers-Generation'!$F$5:$F$500,0))&lt;&gt;"N",
INDEX('11.1_Outliers-Generation'!J$5:J$500,MATCH($F499,'11.1_Outliers-Generation'!$F$5:$F$500,0)),""),"")</f>
        <v>0.50611297878924544</v>
      </c>
      <c r="K499" s="8">
        <f>IFERROR(IF(INDEX('11.1_Outliers-Generation'!$N$5:$N$500,MATCH($F499,'11.1_Outliers-Generation'!$F$5:$F$500,0))&lt;&gt;"N",
INDEX('11.1_Outliers-Generation'!K$5:K$500,MATCH($F499,'11.1_Outliers-Generation'!$F$5:$F$500,0)),""),"")</f>
        <v>2019</v>
      </c>
      <c r="L499" s="13" t="str">
        <f>IFERROR(IF(INDEX('11.1_Outliers-Generation'!$N$5:$N$500,MATCH($F499,'11.1_Outliers-Generation'!$F$5:$F$500,0))&lt;&gt;"N",
INDEX('11.1_Outliers-Generation'!L$5:L$500,MATCH($F499,'11.1_Outliers-Generation'!$F$5:$F$500,0)),""),"")</f>
        <v>MOHURD_024</v>
      </c>
      <c r="M499" s="14" t="str">
        <f>IFERROR(IF(INDEX('11.2_Outliers-Collection_cov'!$N$5:$N$500,MATCH($F499,'11.2_Outliers-Collection_cov'!$F$5:$F$500,0))&lt;&gt;"N",
INDEX('11.2_Outliers-Collection_cov'!J$5:J$500,MATCH($F499,'11.2_Outliers-Collection_cov'!$F$5:$F$500,0)),""),"")</f>
        <v/>
      </c>
      <c r="N499" s="8" t="str">
        <f>IFERROR(IF(INDEX('11.2_Outliers-Collection_cov'!$N$5:$N$500,MATCH($F499,'11.2_Outliers-Collection_cov'!$F$5:$F$500,0))&lt;&gt;"N",
INDEX('11.2_Outliers-Collection_cov'!K$5:K$500,MATCH($F499,'11.2_Outliers-Collection_cov'!$F$5:$F$500,0)),""),"")</f>
        <v/>
      </c>
      <c r="O499" s="13" t="str">
        <f>IFERROR(IF(INDEX('11.2_Outliers-Collection_cov'!$N$5:$N$500,MATCH($F499,'11.2_Outliers-Collection_cov'!$F$5:$F$500,0))&lt;&gt;"N",
INDEX('11.2_Outliers-Collection_cov'!L$5:L$500,MATCH($F499,'11.2_Outliers-Collection_cov'!$F$5:$F$500,0)),""),"")</f>
        <v/>
      </c>
      <c r="P499" s="14" t="str">
        <f>IFERROR(IF(INDEX('11.3_Outliers-Plastic'!$N$5:$N$500,MATCH($F499,'11.3_Outliers-Plastic'!$F$5:$F$500,0))&lt;&gt;"N",
INDEX('11.3_Outliers-Plastic'!J$5:J$500,MATCH($F499,'11.3_Outliers-Plastic'!$F$5:$F$500,0)),""),"")</f>
        <v/>
      </c>
      <c r="Q499" s="8" t="str">
        <f>IFERROR(IF(INDEX('11.3_Outliers-Plastic'!$N$5:$N$500,MATCH($F499,'11.3_Outliers-Plastic'!$F$5:$F$500,0))&lt;&gt;"N",
INDEX('11.3_Outliers-Plastic'!K$5:K$500,MATCH($F499,'11.3_Outliers-Plastic'!$F$5:$F$500,0)),""),"")</f>
        <v/>
      </c>
      <c r="R499" s="14" t="str">
        <f>IFERROR(IF(INDEX('11.3_Outliers-Plastic'!$N$5:$N$500,MATCH($F499,'11.3_Outliers-Plastic'!$F$5:$F$500,0))&lt;&gt;"N",
INDEX('11.3_Outliers-Plastic'!L$5:L$500,MATCH($F499,'11.3_Outliers-Plastic'!$F$5:$F$500,0)),""),"")</f>
        <v/>
      </c>
      <c r="S499" s="5"/>
      <c r="T499" s="5"/>
      <c r="U499" s="5" t="s">
        <v>1569</v>
      </c>
      <c r="V499" s="14" t="str">
        <f>IFERROR(IF(INDEX('11.5_Outliers-Other_recovery'!$N$5:$N$500,MATCH($F499,'11.5_Outliers-Other_recovery'!$F$5:$F$500,0))&lt;&gt;"N",
INDEX('11.5_Outliers-Other_recovery'!J$5:J$500,MATCH($F499,'11.5_Outliers-Other_recovery'!$F$5:$F$500,0)),""),"")</f>
        <v/>
      </c>
      <c r="W499" s="8" t="str">
        <f>IFERROR(IF(INDEX('11.5_Outliers-Other_recovery'!$N$5:$N$500,MATCH($F499,'11.5_Outliers-Other_recovery'!$F$5:$F$500,0))&lt;&gt;"N",
INDEX('11.5_Outliers-Other_recovery'!K$5:K$500,MATCH($F499,'11.5_Outliers-Other_recovery'!$F$5:$F$500,0)),""),"")</f>
        <v/>
      </c>
      <c r="X499" s="14" t="str">
        <f>IFERROR(IF(INDEX('11.5_Outliers-Other_recovery'!$N$5:$N$500,MATCH($F499,'11.5_Outliers-Other_recovery'!$F$5:$F$500,0))&lt;&gt;"N",
INDEX('11.5_Outliers-Other_recovery'!L$5:L$500,MATCH($F499,'11.5_Outliers-Other_recovery'!$F$5:$F$500,0)),""),"")</f>
        <v/>
      </c>
      <c r="Y499" s="14" t="str">
        <f>IFERROR(IF(INDEX('11.4_Outliers-Formal_dry_recy'!$N$5:$N$500,MATCH($F499,'11.4_Outliers-Formal_dry_recy'!$F$5:$F$500,0))&lt;&gt;"N",
INDEX('11.4_Outliers-Formal_dry_recy'!J$5:J$500,MATCH($F499,'11.4_Outliers-Formal_dry_recy'!$F$5:$F$500,0)),""),"")</f>
        <v/>
      </c>
      <c r="Z499" s="8" t="str">
        <f>IFERROR(IF(INDEX('11.4_Outliers-Formal_dry_recy'!$N$5:$N$500,MATCH($F499,'11.4_Outliers-Formal_dry_recy'!$F$5:$F$500,0))&lt;&gt;"N",
INDEX('11.4_Outliers-Formal_dry_recy'!K$5:K$500,MATCH($F499,'11.4_Outliers-Formal_dry_recy'!$F$5:$F$500,0)),""),"")</f>
        <v/>
      </c>
      <c r="AA499" s="14" t="str">
        <f>IFERROR(IF(INDEX('11.4_Outliers-Formal_dry_recy'!$N$5:$N$500,MATCH($F499,'11.4_Outliers-Formal_dry_recy'!$F$5:$F$500,0))&lt;&gt;"N",
INDEX('11.4_Outliers-Formal_dry_recy'!L$5:L$500,MATCH($F499,'11.4_Outliers-Formal_dry_recy'!$F$5:$F$500,0)),""),"")</f>
        <v/>
      </c>
      <c r="AB499" s="14" t="str">
        <f>IFERROR(IF(INDEX('11.6_Outliers-Incineration'!$N$5:$N$500,MATCH($F499,'11.6_Outliers-Incineration'!$F$5:$F$500,0))&lt;&gt;"N",
INDEX('11.6_Outliers-Incineration'!J$5:J$500,MATCH($F499,'11.6_Outliers-Incineration'!$F$5:$F$500,0)),""),"")</f>
        <v/>
      </c>
      <c r="AC499" s="8" t="str">
        <f>IFERROR(IF(INDEX('11.6_Outliers-Incineration'!$N$5:$N$500,MATCH($F499,'11.6_Outliers-Incineration'!$F$5:$F$500,0))&lt;&gt;"N",
INDEX('11.6_Outliers-Incineration'!K$5:K$500,MATCH($F499,'11.6_Outliers-Incineration'!$F$5:$F$500,0)),""),"")</f>
        <v/>
      </c>
      <c r="AD499" s="14" t="str">
        <f>IFERROR(IF(INDEX('11.6_Outliers-Incineration'!$N$5:$N$500,MATCH($F499,'11.6_Outliers-Incineration'!$F$5:$F$500,0))&lt;&gt;"N",
INDEX('11.6_Outliers-Incineration'!L$5:L$500,MATCH($F499,'11.6_Outliers-Incineration'!$F$5:$F$500,0)),""),"")</f>
        <v/>
      </c>
      <c r="AE499" s="14" t="s">
        <v>1569</v>
      </c>
      <c r="AF499" s="8" t="s">
        <v>1569</v>
      </c>
      <c r="AG499" s="14" t="s">
        <v>1569</v>
      </c>
      <c r="AH499" s="5"/>
      <c r="AI499" s="5"/>
      <c r="AJ499" s="5" t="s">
        <v>1569</v>
      </c>
      <c r="AK499" s="5">
        <f t="shared" si="7"/>
        <v>1</v>
      </c>
    </row>
    <row r="500" spans="1:37" x14ac:dyDescent="0.25">
      <c r="A500" s="5" t="s">
        <v>2824</v>
      </c>
      <c r="B500" s="5" t="s">
        <v>1124</v>
      </c>
      <c r="C500" s="5" t="s">
        <v>1123</v>
      </c>
      <c r="D500" s="5" t="s">
        <v>1038</v>
      </c>
      <c r="E500" s="5" t="s">
        <v>2873</v>
      </c>
      <c r="F500" s="5" t="s">
        <v>2919</v>
      </c>
      <c r="G500" s="5">
        <v>3</v>
      </c>
      <c r="H500" s="5">
        <v>2</v>
      </c>
      <c r="I500" s="5" t="s">
        <v>2962</v>
      </c>
      <c r="J500" s="13">
        <f>IFERROR(IF(INDEX('11.1_Outliers-Generation'!$N$5:$N$500,MATCH($F500,'11.1_Outliers-Generation'!$F$5:$F$500,0))&lt;&gt;"N",
INDEX('11.1_Outliers-Generation'!J$5:J$500,MATCH($F500,'11.1_Outliers-Generation'!$F$5:$F$500,0)),""),"")</f>
        <v>0.54854402254359635</v>
      </c>
      <c r="K500" s="8">
        <f>IFERROR(IF(INDEX('11.1_Outliers-Generation'!$N$5:$N$500,MATCH($F500,'11.1_Outliers-Generation'!$F$5:$F$500,0))&lt;&gt;"N",
INDEX('11.1_Outliers-Generation'!K$5:K$500,MATCH($F500,'11.1_Outliers-Generation'!$F$5:$F$500,0)),""),"")</f>
        <v>2019</v>
      </c>
      <c r="L500" s="13" t="str">
        <f>IFERROR(IF(INDEX('11.1_Outliers-Generation'!$N$5:$N$500,MATCH($F500,'11.1_Outliers-Generation'!$F$5:$F$500,0))&lt;&gt;"N",
INDEX('11.1_Outliers-Generation'!L$5:L$500,MATCH($F500,'11.1_Outliers-Generation'!$F$5:$F$500,0)),""),"")</f>
        <v>MOHURD_025</v>
      </c>
      <c r="M500" s="14" t="str">
        <f>IFERROR(IF(INDEX('11.2_Outliers-Collection_cov'!$N$5:$N$500,MATCH($F500,'11.2_Outliers-Collection_cov'!$F$5:$F$500,0))&lt;&gt;"N",
INDEX('11.2_Outliers-Collection_cov'!J$5:J$500,MATCH($F500,'11.2_Outliers-Collection_cov'!$F$5:$F$500,0)),""),"")</f>
        <v/>
      </c>
      <c r="N500" s="8" t="str">
        <f>IFERROR(IF(INDEX('11.2_Outliers-Collection_cov'!$N$5:$N$500,MATCH($F500,'11.2_Outliers-Collection_cov'!$F$5:$F$500,0))&lt;&gt;"N",
INDEX('11.2_Outliers-Collection_cov'!K$5:K$500,MATCH($F500,'11.2_Outliers-Collection_cov'!$F$5:$F$500,0)),""),"")</f>
        <v/>
      </c>
      <c r="O500" s="13" t="str">
        <f>IFERROR(IF(INDEX('11.2_Outliers-Collection_cov'!$N$5:$N$500,MATCH($F500,'11.2_Outliers-Collection_cov'!$F$5:$F$500,0))&lt;&gt;"N",
INDEX('11.2_Outliers-Collection_cov'!L$5:L$500,MATCH($F500,'11.2_Outliers-Collection_cov'!$F$5:$F$500,0)),""),"")</f>
        <v/>
      </c>
      <c r="P500" s="14" t="str">
        <f>IFERROR(IF(INDEX('11.3_Outliers-Plastic'!$N$5:$N$500,MATCH($F500,'11.3_Outliers-Plastic'!$F$5:$F$500,0))&lt;&gt;"N",
INDEX('11.3_Outliers-Plastic'!J$5:J$500,MATCH($F500,'11.3_Outliers-Plastic'!$F$5:$F$500,0)),""),"")</f>
        <v/>
      </c>
      <c r="Q500" s="8" t="str">
        <f>IFERROR(IF(INDEX('11.3_Outliers-Plastic'!$N$5:$N$500,MATCH($F500,'11.3_Outliers-Plastic'!$F$5:$F$500,0))&lt;&gt;"N",
INDEX('11.3_Outliers-Plastic'!K$5:K$500,MATCH($F500,'11.3_Outliers-Plastic'!$F$5:$F$500,0)),""),"")</f>
        <v/>
      </c>
      <c r="R500" s="14" t="str">
        <f>IFERROR(IF(INDEX('11.3_Outliers-Plastic'!$N$5:$N$500,MATCH($F500,'11.3_Outliers-Plastic'!$F$5:$F$500,0))&lt;&gt;"N",
INDEX('11.3_Outliers-Plastic'!L$5:L$500,MATCH($F500,'11.3_Outliers-Plastic'!$F$5:$F$500,0)),""),"")</f>
        <v/>
      </c>
      <c r="S500" s="5"/>
      <c r="T500" s="5"/>
      <c r="U500" s="5" t="s">
        <v>1569</v>
      </c>
      <c r="V500" s="14" t="str">
        <f>IFERROR(IF(INDEX('11.5_Outliers-Other_recovery'!$N$5:$N$500,MATCH($F500,'11.5_Outliers-Other_recovery'!$F$5:$F$500,0))&lt;&gt;"N",
INDEX('11.5_Outliers-Other_recovery'!J$5:J$500,MATCH($F500,'11.5_Outliers-Other_recovery'!$F$5:$F$500,0)),""),"")</f>
        <v/>
      </c>
      <c r="W500" s="8" t="str">
        <f>IFERROR(IF(INDEX('11.5_Outliers-Other_recovery'!$N$5:$N$500,MATCH($F500,'11.5_Outliers-Other_recovery'!$F$5:$F$500,0))&lt;&gt;"N",
INDEX('11.5_Outliers-Other_recovery'!K$5:K$500,MATCH($F500,'11.5_Outliers-Other_recovery'!$F$5:$F$500,0)),""),"")</f>
        <v/>
      </c>
      <c r="X500" s="14" t="str">
        <f>IFERROR(IF(INDEX('11.5_Outliers-Other_recovery'!$N$5:$N$500,MATCH($F500,'11.5_Outliers-Other_recovery'!$F$5:$F$500,0))&lt;&gt;"N",
INDEX('11.5_Outliers-Other_recovery'!L$5:L$500,MATCH($F500,'11.5_Outliers-Other_recovery'!$F$5:$F$500,0)),""),"")</f>
        <v/>
      </c>
      <c r="Y500" s="14" t="str">
        <f>IFERROR(IF(INDEX('11.4_Outliers-Formal_dry_recy'!$N$5:$N$500,MATCH($F500,'11.4_Outliers-Formal_dry_recy'!$F$5:$F$500,0))&lt;&gt;"N",
INDEX('11.4_Outliers-Formal_dry_recy'!J$5:J$500,MATCH($F500,'11.4_Outliers-Formal_dry_recy'!$F$5:$F$500,0)),""),"")</f>
        <v/>
      </c>
      <c r="Z500" s="8" t="str">
        <f>IFERROR(IF(INDEX('11.4_Outliers-Formal_dry_recy'!$N$5:$N$500,MATCH($F500,'11.4_Outliers-Formal_dry_recy'!$F$5:$F$500,0))&lt;&gt;"N",
INDEX('11.4_Outliers-Formal_dry_recy'!K$5:K$500,MATCH($F500,'11.4_Outliers-Formal_dry_recy'!$F$5:$F$500,0)),""),"")</f>
        <v/>
      </c>
      <c r="AA500" s="14" t="str">
        <f>IFERROR(IF(INDEX('11.4_Outliers-Formal_dry_recy'!$N$5:$N$500,MATCH($F500,'11.4_Outliers-Formal_dry_recy'!$F$5:$F$500,0))&lt;&gt;"N",
INDEX('11.4_Outliers-Formal_dry_recy'!L$5:L$500,MATCH($F500,'11.4_Outliers-Formal_dry_recy'!$F$5:$F$500,0)),""),"")</f>
        <v/>
      </c>
      <c r="AB500" s="14" t="str">
        <f>IFERROR(IF(INDEX('11.6_Outliers-Incineration'!$N$5:$N$500,MATCH($F500,'11.6_Outliers-Incineration'!$F$5:$F$500,0))&lt;&gt;"N",
INDEX('11.6_Outliers-Incineration'!J$5:J$500,MATCH($F500,'11.6_Outliers-Incineration'!$F$5:$F$500,0)),""),"")</f>
        <v/>
      </c>
      <c r="AC500" s="8" t="str">
        <f>IFERROR(IF(INDEX('11.6_Outliers-Incineration'!$N$5:$N$500,MATCH($F500,'11.6_Outliers-Incineration'!$F$5:$F$500,0))&lt;&gt;"N",
INDEX('11.6_Outliers-Incineration'!K$5:K$500,MATCH($F500,'11.6_Outliers-Incineration'!$F$5:$F$500,0)),""),"")</f>
        <v/>
      </c>
      <c r="AD500" s="14" t="str">
        <f>IFERROR(IF(INDEX('11.6_Outliers-Incineration'!$N$5:$N$500,MATCH($F500,'11.6_Outliers-Incineration'!$F$5:$F$500,0))&lt;&gt;"N",
INDEX('11.6_Outliers-Incineration'!L$5:L$500,MATCH($F500,'11.6_Outliers-Incineration'!$F$5:$F$500,0)),""),"")</f>
        <v/>
      </c>
      <c r="AE500" s="14" t="s">
        <v>1569</v>
      </c>
      <c r="AF500" s="8" t="s">
        <v>1569</v>
      </c>
      <c r="AG500" s="14" t="s">
        <v>1569</v>
      </c>
      <c r="AH500" s="5"/>
      <c r="AI500" s="5"/>
      <c r="AJ500" s="5" t="s">
        <v>1569</v>
      </c>
      <c r="AK500" s="5">
        <f t="shared" si="7"/>
        <v>1</v>
      </c>
    </row>
    <row r="501" spans="1:37" x14ac:dyDescent="0.25">
      <c r="A501" s="5" t="s">
        <v>2826</v>
      </c>
      <c r="B501" s="5" t="s">
        <v>1124</v>
      </c>
      <c r="C501" s="5" t="s">
        <v>1123</v>
      </c>
      <c r="D501" s="5" t="s">
        <v>1038</v>
      </c>
      <c r="E501" s="5" t="s">
        <v>2875</v>
      </c>
      <c r="F501" s="5" t="s">
        <v>2920</v>
      </c>
      <c r="G501" s="5">
        <v>3</v>
      </c>
      <c r="H501" s="5">
        <v>2</v>
      </c>
      <c r="I501" s="5" t="s">
        <v>2951</v>
      </c>
      <c r="J501" s="13">
        <f>IFERROR(IF(INDEX('11.1_Outliers-Generation'!$N$5:$N$500,MATCH($F501,'11.1_Outliers-Generation'!$F$5:$F$500,0))&lt;&gt;"N",
INDEX('11.1_Outliers-Generation'!J$5:J$500,MATCH($F501,'11.1_Outliers-Generation'!$F$5:$F$500,0)),""),"")</f>
        <v>0.40315766798770952</v>
      </c>
      <c r="K501" s="8">
        <f>IFERROR(IF(INDEX('11.1_Outliers-Generation'!$N$5:$N$500,MATCH($F501,'11.1_Outliers-Generation'!$F$5:$F$500,0))&lt;&gt;"N",
INDEX('11.1_Outliers-Generation'!K$5:K$500,MATCH($F501,'11.1_Outliers-Generation'!$F$5:$F$500,0)),""),"")</f>
        <v>2019</v>
      </c>
      <c r="L501" s="13" t="str">
        <f>IFERROR(IF(INDEX('11.1_Outliers-Generation'!$N$5:$N$500,MATCH($F501,'11.1_Outliers-Generation'!$F$5:$F$500,0))&lt;&gt;"N",
INDEX('11.1_Outliers-Generation'!L$5:L$500,MATCH($F501,'11.1_Outliers-Generation'!$F$5:$F$500,0)),""),"")</f>
        <v>MOHURD_027</v>
      </c>
      <c r="M501" s="14" t="str">
        <f>IFERROR(IF(INDEX('11.2_Outliers-Collection_cov'!$N$5:$N$500,MATCH($F501,'11.2_Outliers-Collection_cov'!$F$5:$F$500,0))&lt;&gt;"N",
INDEX('11.2_Outliers-Collection_cov'!J$5:J$500,MATCH($F501,'11.2_Outliers-Collection_cov'!$F$5:$F$500,0)),""),"")</f>
        <v/>
      </c>
      <c r="N501" s="8" t="str">
        <f>IFERROR(IF(INDEX('11.2_Outliers-Collection_cov'!$N$5:$N$500,MATCH($F501,'11.2_Outliers-Collection_cov'!$F$5:$F$500,0))&lt;&gt;"N",
INDEX('11.2_Outliers-Collection_cov'!K$5:K$500,MATCH($F501,'11.2_Outliers-Collection_cov'!$F$5:$F$500,0)),""),"")</f>
        <v/>
      </c>
      <c r="O501" s="13" t="str">
        <f>IFERROR(IF(INDEX('11.2_Outliers-Collection_cov'!$N$5:$N$500,MATCH($F501,'11.2_Outliers-Collection_cov'!$F$5:$F$500,0))&lt;&gt;"N",
INDEX('11.2_Outliers-Collection_cov'!L$5:L$500,MATCH($F501,'11.2_Outliers-Collection_cov'!$F$5:$F$500,0)),""),"")</f>
        <v/>
      </c>
      <c r="P501" s="14" t="str">
        <f>IFERROR(IF(INDEX('11.3_Outliers-Plastic'!$N$5:$N$500,MATCH($F501,'11.3_Outliers-Plastic'!$F$5:$F$500,0))&lt;&gt;"N",
INDEX('11.3_Outliers-Plastic'!J$5:J$500,MATCH($F501,'11.3_Outliers-Plastic'!$F$5:$F$500,0)),""),"")</f>
        <v/>
      </c>
      <c r="Q501" s="8" t="str">
        <f>IFERROR(IF(INDEX('11.3_Outliers-Plastic'!$N$5:$N$500,MATCH($F501,'11.3_Outliers-Plastic'!$F$5:$F$500,0))&lt;&gt;"N",
INDEX('11.3_Outliers-Plastic'!K$5:K$500,MATCH($F501,'11.3_Outliers-Plastic'!$F$5:$F$500,0)),""),"")</f>
        <v/>
      </c>
      <c r="R501" s="14" t="str">
        <f>IFERROR(IF(INDEX('11.3_Outliers-Plastic'!$N$5:$N$500,MATCH($F501,'11.3_Outliers-Plastic'!$F$5:$F$500,0))&lt;&gt;"N",
INDEX('11.3_Outliers-Plastic'!L$5:L$500,MATCH($F501,'11.3_Outliers-Plastic'!$F$5:$F$500,0)),""),"")</f>
        <v/>
      </c>
      <c r="S501" s="5"/>
      <c r="T501" s="5"/>
      <c r="U501" s="5" t="s">
        <v>1569</v>
      </c>
      <c r="V501" s="14" t="str">
        <f>IFERROR(IF(INDEX('11.5_Outliers-Other_recovery'!$N$5:$N$500,MATCH($F501,'11.5_Outliers-Other_recovery'!$F$5:$F$500,0))&lt;&gt;"N",
INDEX('11.5_Outliers-Other_recovery'!J$5:J$500,MATCH($F501,'11.5_Outliers-Other_recovery'!$F$5:$F$500,0)),""),"")</f>
        <v/>
      </c>
      <c r="W501" s="8" t="str">
        <f>IFERROR(IF(INDEX('11.5_Outliers-Other_recovery'!$N$5:$N$500,MATCH($F501,'11.5_Outliers-Other_recovery'!$F$5:$F$500,0))&lt;&gt;"N",
INDEX('11.5_Outliers-Other_recovery'!K$5:K$500,MATCH($F501,'11.5_Outliers-Other_recovery'!$F$5:$F$500,0)),""),"")</f>
        <v/>
      </c>
      <c r="X501" s="14" t="str">
        <f>IFERROR(IF(INDEX('11.5_Outliers-Other_recovery'!$N$5:$N$500,MATCH($F501,'11.5_Outliers-Other_recovery'!$F$5:$F$500,0))&lt;&gt;"N",
INDEX('11.5_Outliers-Other_recovery'!L$5:L$500,MATCH($F501,'11.5_Outliers-Other_recovery'!$F$5:$F$500,0)),""),"")</f>
        <v/>
      </c>
      <c r="Y501" s="14" t="str">
        <f>IFERROR(IF(INDEX('11.4_Outliers-Formal_dry_recy'!$N$5:$N$500,MATCH($F501,'11.4_Outliers-Formal_dry_recy'!$F$5:$F$500,0))&lt;&gt;"N",
INDEX('11.4_Outliers-Formal_dry_recy'!J$5:J$500,MATCH($F501,'11.4_Outliers-Formal_dry_recy'!$F$5:$F$500,0)),""),"")</f>
        <v/>
      </c>
      <c r="Z501" s="8" t="str">
        <f>IFERROR(IF(INDEX('11.4_Outliers-Formal_dry_recy'!$N$5:$N$500,MATCH($F501,'11.4_Outliers-Formal_dry_recy'!$F$5:$F$500,0))&lt;&gt;"N",
INDEX('11.4_Outliers-Formal_dry_recy'!K$5:K$500,MATCH($F501,'11.4_Outliers-Formal_dry_recy'!$F$5:$F$500,0)),""),"")</f>
        <v/>
      </c>
      <c r="AA501" s="14" t="str">
        <f>IFERROR(IF(INDEX('11.4_Outliers-Formal_dry_recy'!$N$5:$N$500,MATCH($F501,'11.4_Outliers-Formal_dry_recy'!$F$5:$F$500,0))&lt;&gt;"N",
INDEX('11.4_Outliers-Formal_dry_recy'!L$5:L$500,MATCH($F501,'11.4_Outliers-Formal_dry_recy'!$F$5:$F$500,0)),""),"")</f>
        <v/>
      </c>
      <c r="AB501" s="14" t="str">
        <f>IFERROR(IF(INDEX('11.6_Outliers-Incineration'!$N$5:$N$500,MATCH($F501,'11.6_Outliers-Incineration'!$F$5:$F$500,0))&lt;&gt;"N",
INDEX('11.6_Outliers-Incineration'!J$5:J$500,MATCH($F501,'11.6_Outliers-Incineration'!$F$5:$F$500,0)),""),"")</f>
        <v/>
      </c>
      <c r="AC501" s="8" t="str">
        <f>IFERROR(IF(INDEX('11.6_Outliers-Incineration'!$N$5:$N$500,MATCH($F501,'11.6_Outliers-Incineration'!$F$5:$F$500,0))&lt;&gt;"N",
INDEX('11.6_Outliers-Incineration'!K$5:K$500,MATCH($F501,'11.6_Outliers-Incineration'!$F$5:$F$500,0)),""),"")</f>
        <v/>
      </c>
      <c r="AD501" s="14" t="str">
        <f>IFERROR(IF(INDEX('11.6_Outliers-Incineration'!$N$5:$N$500,MATCH($F501,'11.6_Outliers-Incineration'!$F$5:$F$500,0))&lt;&gt;"N",
INDEX('11.6_Outliers-Incineration'!L$5:L$500,MATCH($F501,'11.6_Outliers-Incineration'!$F$5:$F$500,0)),""),"")</f>
        <v/>
      </c>
      <c r="AE501" s="14" t="s">
        <v>1569</v>
      </c>
      <c r="AF501" s="8" t="s">
        <v>1569</v>
      </c>
      <c r="AG501" s="14" t="s">
        <v>1569</v>
      </c>
      <c r="AH501" s="5"/>
      <c r="AI501" s="5"/>
      <c r="AJ501" s="5" t="s">
        <v>1569</v>
      </c>
      <c r="AK501" s="5">
        <f t="shared" si="7"/>
        <v>1</v>
      </c>
    </row>
    <row r="502" spans="1:37" x14ac:dyDescent="0.25">
      <c r="A502" s="5" t="s">
        <v>2827</v>
      </c>
      <c r="B502" s="5" t="s">
        <v>1124</v>
      </c>
      <c r="C502" s="5" t="s">
        <v>1123</v>
      </c>
      <c r="D502" s="5" t="s">
        <v>1038</v>
      </c>
      <c r="E502" s="5" t="s">
        <v>2876</v>
      </c>
      <c r="F502" s="5" t="s">
        <v>2921</v>
      </c>
      <c r="G502" s="5">
        <v>3</v>
      </c>
      <c r="H502" s="5">
        <v>2</v>
      </c>
      <c r="I502" s="5" t="s">
        <v>2945</v>
      </c>
      <c r="J502" s="13">
        <f>IFERROR(IF(INDEX('11.1_Outliers-Generation'!$N$5:$N$500,MATCH($F502,'11.1_Outliers-Generation'!$F$5:$F$500,0))&lt;&gt;"N",
INDEX('11.1_Outliers-Generation'!J$5:J$500,MATCH($F502,'11.1_Outliers-Generation'!$F$5:$F$500,0)),""),"")</f>
        <v>0.39074081215342354</v>
      </c>
      <c r="K502" s="8">
        <f>IFERROR(IF(INDEX('11.1_Outliers-Generation'!$N$5:$N$500,MATCH($F502,'11.1_Outliers-Generation'!$F$5:$F$500,0))&lt;&gt;"N",
INDEX('11.1_Outliers-Generation'!K$5:K$500,MATCH($F502,'11.1_Outliers-Generation'!$F$5:$F$500,0)),""),"")</f>
        <v>2019</v>
      </c>
      <c r="L502" s="13" t="str">
        <f>IFERROR(IF(INDEX('11.1_Outliers-Generation'!$N$5:$N$500,MATCH($F502,'11.1_Outliers-Generation'!$F$5:$F$500,0))&lt;&gt;"N",
INDEX('11.1_Outliers-Generation'!L$5:L$500,MATCH($F502,'11.1_Outliers-Generation'!$F$5:$F$500,0)),""),"")</f>
        <v>MOHURD_028</v>
      </c>
      <c r="M502" s="14" t="str">
        <f>IFERROR(IF(INDEX('11.2_Outliers-Collection_cov'!$N$5:$N$500,MATCH($F502,'11.2_Outliers-Collection_cov'!$F$5:$F$500,0))&lt;&gt;"N",
INDEX('11.2_Outliers-Collection_cov'!J$5:J$500,MATCH($F502,'11.2_Outliers-Collection_cov'!$F$5:$F$500,0)),""),"")</f>
        <v/>
      </c>
      <c r="N502" s="8" t="str">
        <f>IFERROR(IF(INDEX('11.2_Outliers-Collection_cov'!$N$5:$N$500,MATCH($F502,'11.2_Outliers-Collection_cov'!$F$5:$F$500,0))&lt;&gt;"N",
INDEX('11.2_Outliers-Collection_cov'!K$5:K$500,MATCH($F502,'11.2_Outliers-Collection_cov'!$F$5:$F$500,0)),""),"")</f>
        <v/>
      </c>
      <c r="O502" s="13" t="str">
        <f>IFERROR(IF(INDEX('11.2_Outliers-Collection_cov'!$N$5:$N$500,MATCH($F502,'11.2_Outliers-Collection_cov'!$F$5:$F$500,0))&lt;&gt;"N",
INDEX('11.2_Outliers-Collection_cov'!L$5:L$500,MATCH($F502,'11.2_Outliers-Collection_cov'!$F$5:$F$500,0)),""),"")</f>
        <v/>
      </c>
      <c r="P502" s="14" t="str">
        <f>IFERROR(IF(INDEX('11.3_Outliers-Plastic'!$N$5:$N$500,MATCH($F502,'11.3_Outliers-Plastic'!$F$5:$F$500,0))&lt;&gt;"N",
INDEX('11.3_Outliers-Plastic'!J$5:J$500,MATCH($F502,'11.3_Outliers-Plastic'!$F$5:$F$500,0)),""),"")</f>
        <v/>
      </c>
      <c r="Q502" s="8" t="str">
        <f>IFERROR(IF(INDEX('11.3_Outliers-Plastic'!$N$5:$N$500,MATCH($F502,'11.3_Outliers-Plastic'!$F$5:$F$500,0))&lt;&gt;"N",
INDEX('11.3_Outliers-Plastic'!K$5:K$500,MATCH($F502,'11.3_Outliers-Plastic'!$F$5:$F$500,0)),""),"")</f>
        <v/>
      </c>
      <c r="R502" s="14" t="str">
        <f>IFERROR(IF(INDEX('11.3_Outliers-Plastic'!$N$5:$N$500,MATCH($F502,'11.3_Outliers-Plastic'!$F$5:$F$500,0))&lt;&gt;"N",
INDEX('11.3_Outliers-Plastic'!L$5:L$500,MATCH($F502,'11.3_Outliers-Plastic'!$F$5:$F$500,0)),""),"")</f>
        <v/>
      </c>
      <c r="S502" s="5"/>
      <c r="T502" s="5"/>
      <c r="U502" s="5" t="s">
        <v>1569</v>
      </c>
      <c r="V502" s="14" t="str">
        <f>IFERROR(IF(INDEX('11.5_Outliers-Other_recovery'!$N$5:$N$500,MATCH($F502,'11.5_Outliers-Other_recovery'!$F$5:$F$500,0))&lt;&gt;"N",
INDEX('11.5_Outliers-Other_recovery'!J$5:J$500,MATCH($F502,'11.5_Outliers-Other_recovery'!$F$5:$F$500,0)),""),"")</f>
        <v/>
      </c>
      <c r="W502" s="8" t="str">
        <f>IFERROR(IF(INDEX('11.5_Outliers-Other_recovery'!$N$5:$N$500,MATCH($F502,'11.5_Outliers-Other_recovery'!$F$5:$F$500,0))&lt;&gt;"N",
INDEX('11.5_Outliers-Other_recovery'!K$5:K$500,MATCH($F502,'11.5_Outliers-Other_recovery'!$F$5:$F$500,0)),""),"")</f>
        <v/>
      </c>
      <c r="X502" s="14" t="str">
        <f>IFERROR(IF(INDEX('11.5_Outliers-Other_recovery'!$N$5:$N$500,MATCH($F502,'11.5_Outliers-Other_recovery'!$F$5:$F$500,0))&lt;&gt;"N",
INDEX('11.5_Outliers-Other_recovery'!L$5:L$500,MATCH($F502,'11.5_Outliers-Other_recovery'!$F$5:$F$500,0)),""),"")</f>
        <v/>
      </c>
      <c r="Y502" s="14" t="str">
        <f>IFERROR(IF(INDEX('11.4_Outliers-Formal_dry_recy'!$N$5:$N$500,MATCH($F502,'11.4_Outliers-Formal_dry_recy'!$F$5:$F$500,0))&lt;&gt;"N",
INDEX('11.4_Outliers-Formal_dry_recy'!J$5:J$500,MATCH($F502,'11.4_Outliers-Formal_dry_recy'!$F$5:$F$500,0)),""),"")</f>
        <v/>
      </c>
      <c r="Z502" s="8" t="str">
        <f>IFERROR(IF(INDEX('11.4_Outliers-Formal_dry_recy'!$N$5:$N$500,MATCH($F502,'11.4_Outliers-Formal_dry_recy'!$F$5:$F$500,0))&lt;&gt;"N",
INDEX('11.4_Outliers-Formal_dry_recy'!K$5:K$500,MATCH($F502,'11.4_Outliers-Formal_dry_recy'!$F$5:$F$500,0)),""),"")</f>
        <v/>
      </c>
      <c r="AA502" s="14" t="str">
        <f>IFERROR(IF(INDEX('11.4_Outliers-Formal_dry_recy'!$N$5:$N$500,MATCH($F502,'11.4_Outliers-Formal_dry_recy'!$F$5:$F$500,0))&lt;&gt;"N",
INDEX('11.4_Outliers-Formal_dry_recy'!L$5:L$500,MATCH($F502,'11.4_Outliers-Formal_dry_recy'!$F$5:$F$500,0)),""),"")</f>
        <v/>
      </c>
      <c r="AB502" s="14" t="str">
        <f>IFERROR(IF(INDEX('11.6_Outliers-Incineration'!$N$5:$N$500,MATCH($F502,'11.6_Outliers-Incineration'!$F$5:$F$500,0))&lt;&gt;"N",
INDEX('11.6_Outliers-Incineration'!J$5:J$500,MATCH($F502,'11.6_Outliers-Incineration'!$F$5:$F$500,0)),""),"")</f>
        <v/>
      </c>
      <c r="AC502" s="8" t="str">
        <f>IFERROR(IF(INDEX('11.6_Outliers-Incineration'!$N$5:$N$500,MATCH($F502,'11.6_Outliers-Incineration'!$F$5:$F$500,0))&lt;&gt;"N",
INDEX('11.6_Outliers-Incineration'!K$5:K$500,MATCH($F502,'11.6_Outliers-Incineration'!$F$5:$F$500,0)),""),"")</f>
        <v/>
      </c>
      <c r="AD502" s="14" t="str">
        <f>IFERROR(IF(INDEX('11.6_Outliers-Incineration'!$N$5:$N$500,MATCH($F502,'11.6_Outliers-Incineration'!$F$5:$F$500,0))&lt;&gt;"N",
INDEX('11.6_Outliers-Incineration'!L$5:L$500,MATCH($F502,'11.6_Outliers-Incineration'!$F$5:$F$500,0)),""),"")</f>
        <v/>
      </c>
      <c r="AE502" s="14" t="s">
        <v>1569</v>
      </c>
      <c r="AF502" s="8" t="s">
        <v>1569</v>
      </c>
      <c r="AG502" s="14" t="s">
        <v>1569</v>
      </c>
      <c r="AH502" s="5"/>
      <c r="AI502" s="5"/>
      <c r="AJ502" s="5" t="s">
        <v>1569</v>
      </c>
      <c r="AK502" s="5">
        <f t="shared" si="7"/>
        <v>1</v>
      </c>
    </row>
    <row r="503" spans="1:37" x14ac:dyDescent="0.25">
      <c r="A503" s="5" t="s">
        <v>2828</v>
      </c>
      <c r="B503" s="5" t="s">
        <v>1124</v>
      </c>
      <c r="C503" s="5" t="s">
        <v>1123</v>
      </c>
      <c r="D503" s="5" t="s">
        <v>1038</v>
      </c>
      <c r="E503" s="5" t="s">
        <v>2877</v>
      </c>
      <c r="F503" s="5" t="s">
        <v>2922</v>
      </c>
      <c r="G503" s="5">
        <v>3</v>
      </c>
      <c r="H503" s="5">
        <v>2</v>
      </c>
      <c r="I503" s="5" t="s">
        <v>2963</v>
      </c>
      <c r="J503" s="13">
        <f>IFERROR(IF(INDEX('11.1_Outliers-Generation'!$N$5:$N$500,MATCH($F503,'11.1_Outliers-Generation'!$F$5:$F$500,0))&lt;&gt;"N",
INDEX('11.1_Outliers-Generation'!J$5:J$500,MATCH($F503,'11.1_Outliers-Generation'!$F$5:$F$500,0)),""),"")</f>
        <v>0.60607623750802886</v>
      </c>
      <c r="K503" s="8">
        <f>IFERROR(IF(INDEX('11.1_Outliers-Generation'!$N$5:$N$500,MATCH($F503,'11.1_Outliers-Generation'!$F$5:$F$500,0))&lt;&gt;"N",
INDEX('11.1_Outliers-Generation'!K$5:K$500,MATCH($F503,'11.1_Outliers-Generation'!$F$5:$F$500,0)),""),"")</f>
        <v>2019</v>
      </c>
      <c r="L503" s="13" t="str">
        <f>IFERROR(IF(INDEX('11.1_Outliers-Generation'!$N$5:$N$500,MATCH($F503,'11.1_Outliers-Generation'!$F$5:$F$500,0))&lt;&gt;"N",
INDEX('11.1_Outliers-Generation'!L$5:L$500,MATCH($F503,'11.1_Outliers-Generation'!$F$5:$F$500,0)),""),"")</f>
        <v>MOHURD_029</v>
      </c>
      <c r="M503" s="14" t="str">
        <f>IFERROR(IF(INDEX('11.2_Outliers-Collection_cov'!$N$5:$N$500,MATCH($F503,'11.2_Outliers-Collection_cov'!$F$5:$F$500,0))&lt;&gt;"N",
INDEX('11.2_Outliers-Collection_cov'!J$5:J$500,MATCH($F503,'11.2_Outliers-Collection_cov'!$F$5:$F$500,0)),""),"")</f>
        <v/>
      </c>
      <c r="N503" s="8" t="str">
        <f>IFERROR(IF(INDEX('11.2_Outliers-Collection_cov'!$N$5:$N$500,MATCH($F503,'11.2_Outliers-Collection_cov'!$F$5:$F$500,0))&lt;&gt;"N",
INDEX('11.2_Outliers-Collection_cov'!K$5:K$500,MATCH($F503,'11.2_Outliers-Collection_cov'!$F$5:$F$500,0)),""),"")</f>
        <v/>
      </c>
      <c r="O503" s="13" t="str">
        <f>IFERROR(IF(INDEX('11.2_Outliers-Collection_cov'!$N$5:$N$500,MATCH($F503,'11.2_Outliers-Collection_cov'!$F$5:$F$500,0))&lt;&gt;"N",
INDEX('11.2_Outliers-Collection_cov'!L$5:L$500,MATCH($F503,'11.2_Outliers-Collection_cov'!$F$5:$F$500,0)),""),"")</f>
        <v/>
      </c>
      <c r="P503" s="14" t="str">
        <f>IFERROR(IF(INDEX('11.3_Outliers-Plastic'!$N$5:$N$500,MATCH($F503,'11.3_Outliers-Plastic'!$F$5:$F$500,0))&lt;&gt;"N",
INDEX('11.3_Outliers-Plastic'!J$5:J$500,MATCH($F503,'11.3_Outliers-Plastic'!$F$5:$F$500,0)),""),"")</f>
        <v/>
      </c>
      <c r="Q503" s="8" t="str">
        <f>IFERROR(IF(INDEX('11.3_Outliers-Plastic'!$N$5:$N$500,MATCH($F503,'11.3_Outliers-Plastic'!$F$5:$F$500,0))&lt;&gt;"N",
INDEX('11.3_Outliers-Plastic'!K$5:K$500,MATCH($F503,'11.3_Outliers-Plastic'!$F$5:$F$500,0)),""),"")</f>
        <v/>
      </c>
      <c r="R503" s="14" t="str">
        <f>IFERROR(IF(INDEX('11.3_Outliers-Plastic'!$N$5:$N$500,MATCH($F503,'11.3_Outliers-Plastic'!$F$5:$F$500,0))&lt;&gt;"N",
INDEX('11.3_Outliers-Plastic'!L$5:L$500,MATCH($F503,'11.3_Outliers-Plastic'!$F$5:$F$500,0)),""),"")</f>
        <v/>
      </c>
      <c r="S503" s="5"/>
      <c r="T503" s="5"/>
      <c r="U503" s="5" t="s">
        <v>1569</v>
      </c>
      <c r="V503" s="14" t="str">
        <f>IFERROR(IF(INDEX('11.5_Outliers-Other_recovery'!$N$5:$N$500,MATCH($F503,'11.5_Outliers-Other_recovery'!$F$5:$F$500,0))&lt;&gt;"N",
INDEX('11.5_Outliers-Other_recovery'!J$5:J$500,MATCH($F503,'11.5_Outliers-Other_recovery'!$F$5:$F$500,0)),""),"")</f>
        <v/>
      </c>
      <c r="W503" s="8" t="str">
        <f>IFERROR(IF(INDEX('11.5_Outliers-Other_recovery'!$N$5:$N$500,MATCH($F503,'11.5_Outliers-Other_recovery'!$F$5:$F$500,0))&lt;&gt;"N",
INDEX('11.5_Outliers-Other_recovery'!K$5:K$500,MATCH($F503,'11.5_Outliers-Other_recovery'!$F$5:$F$500,0)),""),"")</f>
        <v/>
      </c>
      <c r="X503" s="14" t="str">
        <f>IFERROR(IF(INDEX('11.5_Outliers-Other_recovery'!$N$5:$N$500,MATCH($F503,'11.5_Outliers-Other_recovery'!$F$5:$F$500,0))&lt;&gt;"N",
INDEX('11.5_Outliers-Other_recovery'!L$5:L$500,MATCH($F503,'11.5_Outliers-Other_recovery'!$F$5:$F$500,0)),""),"")</f>
        <v/>
      </c>
      <c r="Y503" s="14" t="str">
        <f>IFERROR(IF(INDEX('11.4_Outliers-Formal_dry_recy'!$N$5:$N$500,MATCH($F503,'11.4_Outliers-Formal_dry_recy'!$F$5:$F$500,0))&lt;&gt;"N",
INDEX('11.4_Outliers-Formal_dry_recy'!J$5:J$500,MATCH($F503,'11.4_Outliers-Formal_dry_recy'!$F$5:$F$500,0)),""),"")</f>
        <v/>
      </c>
      <c r="Z503" s="8" t="str">
        <f>IFERROR(IF(INDEX('11.4_Outliers-Formal_dry_recy'!$N$5:$N$500,MATCH($F503,'11.4_Outliers-Formal_dry_recy'!$F$5:$F$500,0))&lt;&gt;"N",
INDEX('11.4_Outliers-Formal_dry_recy'!K$5:K$500,MATCH($F503,'11.4_Outliers-Formal_dry_recy'!$F$5:$F$500,0)),""),"")</f>
        <v/>
      </c>
      <c r="AA503" s="14" t="str">
        <f>IFERROR(IF(INDEX('11.4_Outliers-Formal_dry_recy'!$N$5:$N$500,MATCH($F503,'11.4_Outliers-Formal_dry_recy'!$F$5:$F$500,0))&lt;&gt;"N",
INDEX('11.4_Outliers-Formal_dry_recy'!L$5:L$500,MATCH($F503,'11.4_Outliers-Formal_dry_recy'!$F$5:$F$500,0)),""),"")</f>
        <v/>
      </c>
      <c r="AB503" s="14" t="str">
        <f>IFERROR(IF(INDEX('11.6_Outliers-Incineration'!$N$5:$N$500,MATCH($F503,'11.6_Outliers-Incineration'!$F$5:$F$500,0))&lt;&gt;"N",
INDEX('11.6_Outliers-Incineration'!J$5:J$500,MATCH($F503,'11.6_Outliers-Incineration'!$F$5:$F$500,0)),""),"")</f>
        <v/>
      </c>
      <c r="AC503" s="8" t="str">
        <f>IFERROR(IF(INDEX('11.6_Outliers-Incineration'!$N$5:$N$500,MATCH($F503,'11.6_Outliers-Incineration'!$F$5:$F$500,0))&lt;&gt;"N",
INDEX('11.6_Outliers-Incineration'!K$5:K$500,MATCH($F503,'11.6_Outliers-Incineration'!$F$5:$F$500,0)),""),"")</f>
        <v/>
      </c>
      <c r="AD503" s="14" t="str">
        <f>IFERROR(IF(INDEX('11.6_Outliers-Incineration'!$N$5:$N$500,MATCH($F503,'11.6_Outliers-Incineration'!$F$5:$F$500,0))&lt;&gt;"N",
INDEX('11.6_Outliers-Incineration'!L$5:L$500,MATCH($F503,'11.6_Outliers-Incineration'!$F$5:$F$500,0)),""),"")</f>
        <v/>
      </c>
      <c r="AE503" s="14" t="s">
        <v>1569</v>
      </c>
      <c r="AF503" s="8" t="s">
        <v>1569</v>
      </c>
      <c r="AG503" s="14" t="s">
        <v>1569</v>
      </c>
      <c r="AH503" s="5"/>
      <c r="AI503" s="5"/>
      <c r="AJ503" s="5" t="s">
        <v>1569</v>
      </c>
      <c r="AK503" s="5">
        <f t="shared" si="7"/>
        <v>1</v>
      </c>
    </row>
    <row r="504" spans="1:37" x14ac:dyDescent="0.25">
      <c r="A504" s="5" t="s">
        <v>2829</v>
      </c>
      <c r="B504" s="5" t="s">
        <v>1124</v>
      </c>
      <c r="C504" s="5" t="s">
        <v>1123</v>
      </c>
      <c r="D504" s="5" t="s">
        <v>1038</v>
      </c>
      <c r="E504" s="5" t="s">
        <v>2878</v>
      </c>
      <c r="F504" s="5" t="s">
        <v>2923</v>
      </c>
      <c r="G504" s="5">
        <v>3</v>
      </c>
      <c r="H504" s="5">
        <v>1</v>
      </c>
      <c r="I504" s="5" t="s">
        <v>2964</v>
      </c>
      <c r="J504" s="13">
        <f>IFERROR(IF(INDEX('11.1_Outliers-Generation'!$N$5:$N$500,MATCH($F504,'11.1_Outliers-Generation'!$F$5:$F$500,0))&lt;&gt;"N",
INDEX('11.1_Outliers-Generation'!J$5:J$500,MATCH($F504,'11.1_Outliers-Generation'!$F$5:$F$500,0)),""),"")</f>
        <v>0.47593932309095621</v>
      </c>
      <c r="K504" s="8">
        <f>IFERROR(IF(INDEX('11.1_Outliers-Generation'!$N$5:$N$500,MATCH($F504,'11.1_Outliers-Generation'!$F$5:$F$500,0))&lt;&gt;"N",
INDEX('11.1_Outliers-Generation'!K$5:K$500,MATCH($F504,'11.1_Outliers-Generation'!$F$5:$F$500,0)),""),"")</f>
        <v>2019</v>
      </c>
      <c r="L504" s="13" t="str">
        <f>IFERROR(IF(INDEX('11.1_Outliers-Generation'!$N$5:$N$500,MATCH($F504,'11.1_Outliers-Generation'!$F$5:$F$500,0))&lt;&gt;"N",
INDEX('11.1_Outliers-Generation'!L$5:L$500,MATCH($F504,'11.1_Outliers-Generation'!$F$5:$F$500,0)),""),"")</f>
        <v>MOHURD_030</v>
      </c>
      <c r="M504" s="14" t="str">
        <f>IFERROR(IF(INDEX('11.2_Outliers-Collection_cov'!$N$5:$N$500,MATCH($F504,'11.2_Outliers-Collection_cov'!$F$5:$F$500,0))&lt;&gt;"N",
INDEX('11.2_Outliers-Collection_cov'!J$5:J$500,MATCH($F504,'11.2_Outliers-Collection_cov'!$F$5:$F$500,0)),""),"")</f>
        <v/>
      </c>
      <c r="N504" s="8" t="str">
        <f>IFERROR(IF(INDEX('11.2_Outliers-Collection_cov'!$N$5:$N$500,MATCH($F504,'11.2_Outliers-Collection_cov'!$F$5:$F$500,0))&lt;&gt;"N",
INDEX('11.2_Outliers-Collection_cov'!K$5:K$500,MATCH($F504,'11.2_Outliers-Collection_cov'!$F$5:$F$500,0)),""),"")</f>
        <v/>
      </c>
      <c r="O504" s="13" t="str">
        <f>IFERROR(IF(INDEX('11.2_Outliers-Collection_cov'!$N$5:$N$500,MATCH($F504,'11.2_Outliers-Collection_cov'!$F$5:$F$500,0))&lt;&gt;"N",
INDEX('11.2_Outliers-Collection_cov'!L$5:L$500,MATCH($F504,'11.2_Outliers-Collection_cov'!$F$5:$F$500,0)),""),"")</f>
        <v/>
      </c>
      <c r="P504" s="14" t="str">
        <f>IFERROR(IF(INDEX('11.3_Outliers-Plastic'!$N$5:$N$500,MATCH($F504,'11.3_Outliers-Plastic'!$F$5:$F$500,0))&lt;&gt;"N",
INDEX('11.3_Outliers-Plastic'!J$5:J$500,MATCH($F504,'11.3_Outliers-Plastic'!$F$5:$F$500,0)),""),"")</f>
        <v/>
      </c>
      <c r="Q504" s="8" t="str">
        <f>IFERROR(IF(INDEX('11.3_Outliers-Plastic'!$N$5:$N$500,MATCH($F504,'11.3_Outliers-Plastic'!$F$5:$F$500,0))&lt;&gt;"N",
INDEX('11.3_Outliers-Plastic'!K$5:K$500,MATCH($F504,'11.3_Outliers-Plastic'!$F$5:$F$500,0)),""),"")</f>
        <v/>
      </c>
      <c r="R504" s="14" t="str">
        <f>IFERROR(IF(INDEX('11.3_Outliers-Plastic'!$N$5:$N$500,MATCH($F504,'11.3_Outliers-Plastic'!$F$5:$F$500,0))&lt;&gt;"N",
INDEX('11.3_Outliers-Plastic'!L$5:L$500,MATCH($F504,'11.3_Outliers-Plastic'!$F$5:$F$500,0)),""),"")</f>
        <v/>
      </c>
      <c r="S504" s="5"/>
      <c r="T504" s="5"/>
      <c r="U504" s="5" t="s">
        <v>1569</v>
      </c>
      <c r="V504" s="14" t="str">
        <f>IFERROR(IF(INDEX('11.5_Outliers-Other_recovery'!$N$5:$N$500,MATCH($F504,'11.5_Outliers-Other_recovery'!$F$5:$F$500,0))&lt;&gt;"N",
INDEX('11.5_Outliers-Other_recovery'!J$5:J$500,MATCH($F504,'11.5_Outliers-Other_recovery'!$F$5:$F$500,0)),""),"")</f>
        <v/>
      </c>
      <c r="W504" s="8" t="str">
        <f>IFERROR(IF(INDEX('11.5_Outliers-Other_recovery'!$N$5:$N$500,MATCH($F504,'11.5_Outliers-Other_recovery'!$F$5:$F$500,0))&lt;&gt;"N",
INDEX('11.5_Outliers-Other_recovery'!K$5:K$500,MATCH($F504,'11.5_Outliers-Other_recovery'!$F$5:$F$500,0)),""),"")</f>
        <v/>
      </c>
      <c r="X504" s="14" t="str">
        <f>IFERROR(IF(INDEX('11.5_Outliers-Other_recovery'!$N$5:$N$500,MATCH($F504,'11.5_Outliers-Other_recovery'!$F$5:$F$500,0))&lt;&gt;"N",
INDEX('11.5_Outliers-Other_recovery'!L$5:L$500,MATCH($F504,'11.5_Outliers-Other_recovery'!$F$5:$F$500,0)),""),"")</f>
        <v/>
      </c>
      <c r="Y504" s="14" t="str">
        <f>IFERROR(IF(INDEX('11.4_Outliers-Formal_dry_recy'!$N$5:$N$500,MATCH($F504,'11.4_Outliers-Formal_dry_recy'!$F$5:$F$500,0))&lt;&gt;"N",
INDEX('11.4_Outliers-Formal_dry_recy'!J$5:J$500,MATCH($F504,'11.4_Outliers-Formal_dry_recy'!$F$5:$F$500,0)),""),"")</f>
        <v/>
      </c>
      <c r="Z504" s="8" t="str">
        <f>IFERROR(IF(INDEX('11.4_Outliers-Formal_dry_recy'!$N$5:$N$500,MATCH($F504,'11.4_Outliers-Formal_dry_recy'!$F$5:$F$500,0))&lt;&gt;"N",
INDEX('11.4_Outliers-Formal_dry_recy'!K$5:K$500,MATCH($F504,'11.4_Outliers-Formal_dry_recy'!$F$5:$F$500,0)),""),"")</f>
        <v/>
      </c>
      <c r="AA504" s="14" t="str">
        <f>IFERROR(IF(INDEX('11.4_Outliers-Formal_dry_recy'!$N$5:$N$500,MATCH($F504,'11.4_Outliers-Formal_dry_recy'!$F$5:$F$500,0))&lt;&gt;"N",
INDEX('11.4_Outliers-Formal_dry_recy'!L$5:L$500,MATCH($F504,'11.4_Outliers-Formal_dry_recy'!$F$5:$F$500,0)),""),"")</f>
        <v/>
      </c>
      <c r="AB504" s="14" t="str">
        <f>IFERROR(IF(INDEX('11.6_Outliers-Incineration'!$N$5:$N$500,MATCH($F504,'11.6_Outliers-Incineration'!$F$5:$F$500,0))&lt;&gt;"N",
INDEX('11.6_Outliers-Incineration'!J$5:J$500,MATCH($F504,'11.6_Outliers-Incineration'!$F$5:$F$500,0)),""),"")</f>
        <v/>
      </c>
      <c r="AC504" s="8" t="str">
        <f>IFERROR(IF(INDEX('11.6_Outliers-Incineration'!$N$5:$N$500,MATCH($F504,'11.6_Outliers-Incineration'!$F$5:$F$500,0))&lt;&gt;"N",
INDEX('11.6_Outliers-Incineration'!K$5:K$500,MATCH($F504,'11.6_Outliers-Incineration'!$F$5:$F$500,0)),""),"")</f>
        <v/>
      </c>
      <c r="AD504" s="14" t="str">
        <f>IFERROR(IF(INDEX('11.6_Outliers-Incineration'!$N$5:$N$500,MATCH($F504,'11.6_Outliers-Incineration'!$F$5:$F$500,0))&lt;&gt;"N",
INDEX('11.6_Outliers-Incineration'!L$5:L$500,MATCH($F504,'11.6_Outliers-Incineration'!$F$5:$F$500,0)),""),"")</f>
        <v/>
      </c>
      <c r="AE504" s="14" t="s">
        <v>1569</v>
      </c>
      <c r="AF504" s="8" t="s">
        <v>1569</v>
      </c>
      <c r="AG504" s="14" t="s">
        <v>1569</v>
      </c>
      <c r="AH504" s="5"/>
      <c r="AI504" s="5"/>
      <c r="AJ504" s="5" t="s">
        <v>1569</v>
      </c>
      <c r="AK504" s="5">
        <f t="shared" si="7"/>
        <v>1</v>
      </c>
    </row>
    <row r="505" spans="1:37" x14ac:dyDescent="0.25">
      <c r="A505" s="5" t="s">
        <v>2830</v>
      </c>
      <c r="B505" s="5" t="s">
        <v>1124</v>
      </c>
      <c r="C505" s="5" t="s">
        <v>1123</v>
      </c>
      <c r="D505" s="5" t="s">
        <v>1038</v>
      </c>
      <c r="E505" s="5" t="s">
        <v>2879</v>
      </c>
      <c r="F505" s="5" t="s">
        <v>2924</v>
      </c>
      <c r="G505" s="5">
        <v>3</v>
      </c>
      <c r="H505" s="5">
        <v>2</v>
      </c>
      <c r="I505" s="5" t="s">
        <v>2965</v>
      </c>
      <c r="J505" s="13">
        <f>IFERROR(IF(INDEX('11.1_Outliers-Generation'!$N$5:$N$500,MATCH($F505,'11.1_Outliers-Generation'!$F$5:$F$500,0))&lt;&gt;"N",
INDEX('11.1_Outliers-Generation'!J$5:J$500,MATCH($F505,'11.1_Outliers-Generation'!$F$5:$F$500,0)),""),"")</f>
        <v>0.50135524687389466</v>
      </c>
      <c r="K505" s="8">
        <f>IFERROR(IF(INDEX('11.1_Outliers-Generation'!$N$5:$N$500,MATCH($F505,'11.1_Outliers-Generation'!$F$5:$F$500,0))&lt;&gt;"N",
INDEX('11.1_Outliers-Generation'!K$5:K$500,MATCH($F505,'11.1_Outliers-Generation'!$F$5:$F$500,0)),""),"")</f>
        <v>2019</v>
      </c>
      <c r="L505" s="13" t="str">
        <f>IFERROR(IF(INDEX('11.1_Outliers-Generation'!$N$5:$N$500,MATCH($F505,'11.1_Outliers-Generation'!$F$5:$F$500,0))&lt;&gt;"N",
INDEX('11.1_Outliers-Generation'!L$5:L$500,MATCH($F505,'11.1_Outliers-Generation'!$F$5:$F$500,0)),""),"")</f>
        <v>MOHURD_031</v>
      </c>
      <c r="M505" s="14" t="str">
        <f>IFERROR(IF(INDEX('11.2_Outliers-Collection_cov'!$N$5:$N$500,MATCH($F505,'11.2_Outliers-Collection_cov'!$F$5:$F$500,0))&lt;&gt;"N",
INDEX('11.2_Outliers-Collection_cov'!J$5:J$500,MATCH($F505,'11.2_Outliers-Collection_cov'!$F$5:$F$500,0)),""),"")</f>
        <v/>
      </c>
      <c r="N505" s="8" t="str">
        <f>IFERROR(IF(INDEX('11.2_Outliers-Collection_cov'!$N$5:$N$500,MATCH($F505,'11.2_Outliers-Collection_cov'!$F$5:$F$500,0))&lt;&gt;"N",
INDEX('11.2_Outliers-Collection_cov'!K$5:K$500,MATCH($F505,'11.2_Outliers-Collection_cov'!$F$5:$F$500,0)),""),"")</f>
        <v/>
      </c>
      <c r="O505" s="13" t="str">
        <f>IFERROR(IF(INDEX('11.2_Outliers-Collection_cov'!$N$5:$N$500,MATCH($F505,'11.2_Outliers-Collection_cov'!$F$5:$F$500,0))&lt;&gt;"N",
INDEX('11.2_Outliers-Collection_cov'!L$5:L$500,MATCH($F505,'11.2_Outliers-Collection_cov'!$F$5:$F$500,0)),""),"")</f>
        <v/>
      </c>
      <c r="P505" s="14" t="str">
        <f>IFERROR(IF(INDEX('11.3_Outliers-Plastic'!$N$5:$N$500,MATCH($F505,'11.3_Outliers-Plastic'!$F$5:$F$500,0))&lt;&gt;"N",
INDEX('11.3_Outliers-Plastic'!J$5:J$500,MATCH($F505,'11.3_Outliers-Plastic'!$F$5:$F$500,0)),""),"")</f>
        <v/>
      </c>
      <c r="Q505" s="8" t="str">
        <f>IFERROR(IF(INDEX('11.3_Outliers-Plastic'!$N$5:$N$500,MATCH($F505,'11.3_Outliers-Plastic'!$F$5:$F$500,0))&lt;&gt;"N",
INDEX('11.3_Outliers-Plastic'!K$5:K$500,MATCH($F505,'11.3_Outliers-Plastic'!$F$5:$F$500,0)),""),"")</f>
        <v/>
      </c>
      <c r="R505" s="14" t="str">
        <f>IFERROR(IF(INDEX('11.3_Outliers-Plastic'!$N$5:$N$500,MATCH($F505,'11.3_Outliers-Plastic'!$F$5:$F$500,0))&lt;&gt;"N",
INDEX('11.3_Outliers-Plastic'!L$5:L$500,MATCH($F505,'11.3_Outliers-Plastic'!$F$5:$F$500,0)),""),"")</f>
        <v/>
      </c>
      <c r="S505" s="5"/>
      <c r="T505" s="5"/>
      <c r="U505" s="5" t="s">
        <v>1569</v>
      </c>
      <c r="V505" s="14" t="str">
        <f>IFERROR(IF(INDEX('11.5_Outliers-Other_recovery'!$N$5:$N$500,MATCH($F505,'11.5_Outliers-Other_recovery'!$F$5:$F$500,0))&lt;&gt;"N",
INDEX('11.5_Outliers-Other_recovery'!J$5:J$500,MATCH($F505,'11.5_Outliers-Other_recovery'!$F$5:$F$500,0)),""),"")</f>
        <v/>
      </c>
      <c r="W505" s="8" t="str">
        <f>IFERROR(IF(INDEX('11.5_Outliers-Other_recovery'!$N$5:$N$500,MATCH($F505,'11.5_Outliers-Other_recovery'!$F$5:$F$500,0))&lt;&gt;"N",
INDEX('11.5_Outliers-Other_recovery'!K$5:K$500,MATCH($F505,'11.5_Outliers-Other_recovery'!$F$5:$F$500,0)),""),"")</f>
        <v/>
      </c>
      <c r="X505" s="14" t="str">
        <f>IFERROR(IF(INDEX('11.5_Outliers-Other_recovery'!$N$5:$N$500,MATCH($F505,'11.5_Outliers-Other_recovery'!$F$5:$F$500,0))&lt;&gt;"N",
INDEX('11.5_Outliers-Other_recovery'!L$5:L$500,MATCH($F505,'11.5_Outliers-Other_recovery'!$F$5:$F$500,0)),""),"")</f>
        <v/>
      </c>
      <c r="Y505" s="14" t="str">
        <f>IFERROR(IF(INDEX('11.4_Outliers-Formal_dry_recy'!$N$5:$N$500,MATCH($F505,'11.4_Outliers-Formal_dry_recy'!$F$5:$F$500,0))&lt;&gt;"N",
INDEX('11.4_Outliers-Formal_dry_recy'!J$5:J$500,MATCH($F505,'11.4_Outliers-Formal_dry_recy'!$F$5:$F$500,0)),""),"")</f>
        <v/>
      </c>
      <c r="Z505" s="8" t="str">
        <f>IFERROR(IF(INDEX('11.4_Outliers-Formal_dry_recy'!$N$5:$N$500,MATCH($F505,'11.4_Outliers-Formal_dry_recy'!$F$5:$F$500,0))&lt;&gt;"N",
INDEX('11.4_Outliers-Formal_dry_recy'!K$5:K$500,MATCH($F505,'11.4_Outliers-Formal_dry_recy'!$F$5:$F$500,0)),""),"")</f>
        <v/>
      </c>
      <c r="AA505" s="14" t="str">
        <f>IFERROR(IF(INDEX('11.4_Outliers-Formal_dry_recy'!$N$5:$N$500,MATCH($F505,'11.4_Outliers-Formal_dry_recy'!$F$5:$F$500,0))&lt;&gt;"N",
INDEX('11.4_Outliers-Formal_dry_recy'!L$5:L$500,MATCH($F505,'11.4_Outliers-Formal_dry_recy'!$F$5:$F$500,0)),""),"")</f>
        <v/>
      </c>
      <c r="AB505" s="14" t="str">
        <f>IFERROR(IF(INDEX('11.6_Outliers-Incineration'!$N$5:$N$500,MATCH($F505,'11.6_Outliers-Incineration'!$F$5:$F$500,0))&lt;&gt;"N",
INDEX('11.6_Outliers-Incineration'!J$5:J$500,MATCH($F505,'11.6_Outliers-Incineration'!$F$5:$F$500,0)),""),"")</f>
        <v/>
      </c>
      <c r="AC505" s="8" t="str">
        <f>IFERROR(IF(INDEX('11.6_Outliers-Incineration'!$N$5:$N$500,MATCH($F505,'11.6_Outliers-Incineration'!$F$5:$F$500,0))&lt;&gt;"N",
INDEX('11.6_Outliers-Incineration'!K$5:K$500,MATCH($F505,'11.6_Outliers-Incineration'!$F$5:$F$500,0)),""),"")</f>
        <v/>
      </c>
      <c r="AD505" s="14" t="str">
        <f>IFERROR(IF(INDEX('11.6_Outliers-Incineration'!$N$5:$N$500,MATCH($F505,'11.6_Outliers-Incineration'!$F$5:$F$500,0))&lt;&gt;"N",
INDEX('11.6_Outliers-Incineration'!L$5:L$500,MATCH($F505,'11.6_Outliers-Incineration'!$F$5:$F$500,0)),""),"")</f>
        <v/>
      </c>
      <c r="AE505" s="14" t="s">
        <v>1569</v>
      </c>
      <c r="AF505" s="8" t="s">
        <v>1569</v>
      </c>
      <c r="AG505" s="14" t="s">
        <v>1569</v>
      </c>
      <c r="AH505" s="5"/>
      <c r="AI505" s="5"/>
      <c r="AJ505" s="5" t="s">
        <v>1569</v>
      </c>
      <c r="AK505" s="5">
        <f t="shared" si="7"/>
        <v>1</v>
      </c>
    </row>
    <row r="506" spans="1:37" x14ac:dyDescent="0.25">
      <c r="A506" s="5" t="s">
        <v>2831</v>
      </c>
      <c r="B506" s="5" t="s">
        <v>1124</v>
      </c>
      <c r="C506" s="5" t="s">
        <v>1123</v>
      </c>
      <c r="D506" s="5" t="s">
        <v>1038</v>
      </c>
      <c r="E506" s="5" t="s">
        <v>2880</v>
      </c>
      <c r="F506" s="5" t="s">
        <v>2925</v>
      </c>
      <c r="G506" s="5">
        <v>3</v>
      </c>
      <c r="H506" s="5">
        <v>2</v>
      </c>
      <c r="I506" s="5" t="s">
        <v>2960</v>
      </c>
      <c r="J506" s="13">
        <f>IFERROR(IF(INDEX('11.1_Outliers-Generation'!$N$5:$N$500,MATCH($F506,'11.1_Outliers-Generation'!$F$5:$F$500,0))&lt;&gt;"N",
INDEX('11.1_Outliers-Generation'!J$5:J$500,MATCH($F506,'11.1_Outliers-Generation'!$F$5:$F$500,0)),""),"")</f>
        <v>0.62992400851051245</v>
      </c>
      <c r="K506" s="8">
        <f>IFERROR(IF(INDEX('11.1_Outliers-Generation'!$N$5:$N$500,MATCH($F506,'11.1_Outliers-Generation'!$F$5:$F$500,0))&lt;&gt;"N",
INDEX('11.1_Outliers-Generation'!K$5:K$500,MATCH($F506,'11.1_Outliers-Generation'!$F$5:$F$500,0)),""),"")</f>
        <v>2019</v>
      </c>
      <c r="L506" s="13" t="str">
        <f>IFERROR(IF(INDEX('11.1_Outliers-Generation'!$N$5:$N$500,MATCH($F506,'11.1_Outliers-Generation'!$F$5:$F$500,0))&lt;&gt;"N",
INDEX('11.1_Outliers-Generation'!L$5:L$500,MATCH($F506,'11.1_Outliers-Generation'!$F$5:$F$500,0)),""),"")</f>
        <v>MOHURD_032</v>
      </c>
      <c r="M506" s="14" t="str">
        <f>IFERROR(IF(INDEX('11.2_Outliers-Collection_cov'!$N$5:$N$500,MATCH($F506,'11.2_Outliers-Collection_cov'!$F$5:$F$500,0))&lt;&gt;"N",
INDEX('11.2_Outliers-Collection_cov'!J$5:J$500,MATCH($F506,'11.2_Outliers-Collection_cov'!$F$5:$F$500,0)),""),"")</f>
        <v/>
      </c>
      <c r="N506" s="8" t="str">
        <f>IFERROR(IF(INDEX('11.2_Outliers-Collection_cov'!$N$5:$N$500,MATCH($F506,'11.2_Outliers-Collection_cov'!$F$5:$F$500,0))&lt;&gt;"N",
INDEX('11.2_Outliers-Collection_cov'!K$5:K$500,MATCH($F506,'11.2_Outliers-Collection_cov'!$F$5:$F$500,0)),""),"")</f>
        <v/>
      </c>
      <c r="O506" s="13" t="str">
        <f>IFERROR(IF(INDEX('11.2_Outliers-Collection_cov'!$N$5:$N$500,MATCH($F506,'11.2_Outliers-Collection_cov'!$F$5:$F$500,0))&lt;&gt;"N",
INDEX('11.2_Outliers-Collection_cov'!L$5:L$500,MATCH($F506,'11.2_Outliers-Collection_cov'!$F$5:$F$500,0)),""),"")</f>
        <v/>
      </c>
      <c r="P506" s="14" t="str">
        <f>IFERROR(IF(INDEX('11.3_Outliers-Plastic'!$N$5:$N$500,MATCH($F506,'11.3_Outliers-Plastic'!$F$5:$F$500,0))&lt;&gt;"N",
INDEX('11.3_Outliers-Plastic'!J$5:J$500,MATCH($F506,'11.3_Outliers-Plastic'!$F$5:$F$500,0)),""),"")</f>
        <v/>
      </c>
      <c r="Q506" s="8" t="str">
        <f>IFERROR(IF(INDEX('11.3_Outliers-Plastic'!$N$5:$N$500,MATCH($F506,'11.3_Outliers-Plastic'!$F$5:$F$500,0))&lt;&gt;"N",
INDEX('11.3_Outliers-Plastic'!K$5:K$500,MATCH($F506,'11.3_Outliers-Plastic'!$F$5:$F$500,0)),""),"")</f>
        <v/>
      </c>
      <c r="R506" s="14" t="str">
        <f>IFERROR(IF(INDEX('11.3_Outliers-Plastic'!$N$5:$N$500,MATCH($F506,'11.3_Outliers-Plastic'!$F$5:$F$500,0))&lt;&gt;"N",
INDEX('11.3_Outliers-Plastic'!L$5:L$500,MATCH($F506,'11.3_Outliers-Plastic'!$F$5:$F$500,0)),""),"")</f>
        <v/>
      </c>
      <c r="S506" s="5"/>
      <c r="T506" s="5"/>
      <c r="U506" s="5" t="s">
        <v>1569</v>
      </c>
      <c r="V506" s="14" t="str">
        <f>IFERROR(IF(INDEX('11.5_Outliers-Other_recovery'!$N$5:$N$500,MATCH($F506,'11.5_Outliers-Other_recovery'!$F$5:$F$500,0))&lt;&gt;"N",
INDEX('11.5_Outliers-Other_recovery'!J$5:J$500,MATCH($F506,'11.5_Outliers-Other_recovery'!$F$5:$F$500,0)),""),"")</f>
        <v/>
      </c>
      <c r="W506" s="8" t="str">
        <f>IFERROR(IF(INDEX('11.5_Outliers-Other_recovery'!$N$5:$N$500,MATCH($F506,'11.5_Outliers-Other_recovery'!$F$5:$F$500,0))&lt;&gt;"N",
INDEX('11.5_Outliers-Other_recovery'!K$5:K$500,MATCH($F506,'11.5_Outliers-Other_recovery'!$F$5:$F$500,0)),""),"")</f>
        <v/>
      </c>
      <c r="X506" s="14" t="str">
        <f>IFERROR(IF(INDEX('11.5_Outliers-Other_recovery'!$N$5:$N$500,MATCH($F506,'11.5_Outliers-Other_recovery'!$F$5:$F$500,0))&lt;&gt;"N",
INDEX('11.5_Outliers-Other_recovery'!L$5:L$500,MATCH($F506,'11.5_Outliers-Other_recovery'!$F$5:$F$500,0)),""),"")</f>
        <v/>
      </c>
      <c r="Y506" s="14" t="str">
        <f>IFERROR(IF(INDEX('11.4_Outliers-Formal_dry_recy'!$N$5:$N$500,MATCH($F506,'11.4_Outliers-Formal_dry_recy'!$F$5:$F$500,0))&lt;&gt;"N",
INDEX('11.4_Outliers-Formal_dry_recy'!J$5:J$500,MATCH($F506,'11.4_Outliers-Formal_dry_recy'!$F$5:$F$500,0)),""),"")</f>
        <v/>
      </c>
      <c r="Z506" s="8" t="str">
        <f>IFERROR(IF(INDEX('11.4_Outliers-Formal_dry_recy'!$N$5:$N$500,MATCH($F506,'11.4_Outliers-Formal_dry_recy'!$F$5:$F$500,0))&lt;&gt;"N",
INDEX('11.4_Outliers-Formal_dry_recy'!K$5:K$500,MATCH($F506,'11.4_Outliers-Formal_dry_recy'!$F$5:$F$500,0)),""),"")</f>
        <v/>
      </c>
      <c r="AA506" s="14" t="str">
        <f>IFERROR(IF(INDEX('11.4_Outliers-Formal_dry_recy'!$N$5:$N$500,MATCH($F506,'11.4_Outliers-Formal_dry_recy'!$F$5:$F$500,0))&lt;&gt;"N",
INDEX('11.4_Outliers-Formal_dry_recy'!L$5:L$500,MATCH($F506,'11.4_Outliers-Formal_dry_recy'!$F$5:$F$500,0)),""),"")</f>
        <v/>
      </c>
      <c r="AB506" s="14" t="str">
        <f>IFERROR(IF(INDEX('11.6_Outliers-Incineration'!$N$5:$N$500,MATCH($F506,'11.6_Outliers-Incineration'!$F$5:$F$500,0))&lt;&gt;"N",
INDEX('11.6_Outliers-Incineration'!J$5:J$500,MATCH($F506,'11.6_Outliers-Incineration'!$F$5:$F$500,0)),""),"")</f>
        <v/>
      </c>
      <c r="AC506" s="8" t="str">
        <f>IFERROR(IF(INDEX('11.6_Outliers-Incineration'!$N$5:$N$500,MATCH($F506,'11.6_Outliers-Incineration'!$F$5:$F$500,0))&lt;&gt;"N",
INDEX('11.6_Outliers-Incineration'!K$5:K$500,MATCH($F506,'11.6_Outliers-Incineration'!$F$5:$F$500,0)),""),"")</f>
        <v/>
      </c>
      <c r="AD506" s="14" t="str">
        <f>IFERROR(IF(INDEX('11.6_Outliers-Incineration'!$N$5:$N$500,MATCH($F506,'11.6_Outliers-Incineration'!$F$5:$F$500,0))&lt;&gt;"N",
INDEX('11.6_Outliers-Incineration'!L$5:L$500,MATCH($F506,'11.6_Outliers-Incineration'!$F$5:$F$500,0)),""),"")</f>
        <v/>
      </c>
      <c r="AE506" s="14" t="s">
        <v>1569</v>
      </c>
      <c r="AF506" s="8" t="s">
        <v>1569</v>
      </c>
      <c r="AG506" s="14" t="s">
        <v>1569</v>
      </c>
      <c r="AH506" s="5"/>
      <c r="AI506" s="5"/>
      <c r="AJ506" s="5" t="s">
        <v>1569</v>
      </c>
      <c r="AK506" s="5">
        <f t="shared" si="7"/>
        <v>1</v>
      </c>
    </row>
    <row r="507" spans="1:37" x14ac:dyDescent="0.25">
      <c r="A507" s="5" t="s">
        <v>2832</v>
      </c>
      <c r="B507" s="5" t="s">
        <v>1124</v>
      </c>
      <c r="C507" s="5" t="s">
        <v>1123</v>
      </c>
      <c r="D507" s="5" t="s">
        <v>1038</v>
      </c>
      <c r="E507" s="5" t="s">
        <v>2881</v>
      </c>
      <c r="F507" s="5" t="s">
        <v>2926</v>
      </c>
      <c r="G507" s="5">
        <v>3</v>
      </c>
      <c r="H507" s="5">
        <v>1</v>
      </c>
      <c r="I507" s="5" t="s">
        <v>2961</v>
      </c>
      <c r="J507" s="13">
        <f>IFERROR(IF(INDEX('11.1_Outliers-Generation'!$N$5:$N$500,MATCH($F507,'11.1_Outliers-Generation'!$F$5:$F$500,0))&lt;&gt;"N",
INDEX('11.1_Outliers-Generation'!J$5:J$500,MATCH($F507,'11.1_Outliers-Generation'!$F$5:$F$500,0)),""),"")</f>
        <v>0.65517027491220847</v>
      </c>
      <c r="K507" s="8">
        <f>IFERROR(IF(INDEX('11.1_Outliers-Generation'!$N$5:$N$500,MATCH($F507,'11.1_Outliers-Generation'!$F$5:$F$500,0))&lt;&gt;"N",
INDEX('11.1_Outliers-Generation'!K$5:K$500,MATCH($F507,'11.1_Outliers-Generation'!$F$5:$F$500,0)),""),"")</f>
        <v>2019</v>
      </c>
      <c r="L507" s="13" t="str">
        <f>IFERROR(IF(INDEX('11.1_Outliers-Generation'!$N$5:$N$500,MATCH($F507,'11.1_Outliers-Generation'!$F$5:$F$500,0))&lt;&gt;"N",
INDEX('11.1_Outliers-Generation'!L$5:L$500,MATCH($F507,'11.1_Outliers-Generation'!$F$5:$F$500,0)),""),"")</f>
        <v>MOHURD_033</v>
      </c>
      <c r="M507" s="14" t="str">
        <f>IFERROR(IF(INDEX('11.2_Outliers-Collection_cov'!$N$5:$N$500,MATCH($F507,'11.2_Outliers-Collection_cov'!$F$5:$F$500,0))&lt;&gt;"N",
INDEX('11.2_Outliers-Collection_cov'!J$5:J$500,MATCH($F507,'11.2_Outliers-Collection_cov'!$F$5:$F$500,0)),""),"")</f>
        <v/>
      </c>
      <c r="N507" s="8" t="str">
        <f>IFERROR(IF(INDEX('11.2_Outliers-Collection_cov'!$N$5:$N$500,MATCH($F507,'11.2_Outliers-Collection_cov'!$F$5:$F$500,0))&lt;&gt;"N",
INDEX('11.2_Outliers-Collection_cov'!K$5:K$500,MATCH($F507,'11.2_Outliers-Collection_cov'!$F$5:$F$500,0)),""),"")</f>
        <v/>
      </c>
      <c r="O507" s="13" t="str">
        <f>IFERROR(IF(INDEX('11.2_Outliers-Collection_cov'!$N$5:$N$500,MATCH($F507,'11.2_Outliers-Collection_cov'!$F$5:$F$500,0))&lt;&gt;"N",
INDEX('11.2_Outliers-Collection_cov'!L$5:L$500,MATCH($F507,'11.2_Outliers-Collection_cov'!$F$5:$F$500,0)),""),"")</f>
        <v/>
      </c>
      <c r="P507" s="14" t="str">
        <f>IFERROR(IF(INDEX('11.3_Outliers-Plastic'!$N$5:$N$500,MATCH($F507,'11.3_Outliers-Plastic'!$F$5:$F$500,0))&lt;&gt;"N",
INDEX('11.3_Outliers-Plastic'!J$5:J$500,MATCH($F507,'11.3_Outliers-Plastic'!$F$5:$F$500,0)),""),"")</f>
        <v/>
      </c>
      <c r="Q507" s="8" t="str">
        <f>IFERROR(IF(INDEX('11.3_Outliers-Plastic'!$N$5:$N$500,MATCH($F507,'11.3_Outliers-Plastic'!$F$5:$F$500,0))&lt;&gt;"N",
INDEX('11.3_Outliers-Plastic'!K$5:K$500,MATCH($F507,'11.3_Outliers-Plastic'!$F$5:$F$500,0)),""),"")</f>
        <v/>
      </c>
      <c r="R507" s="14" t="str">
        <f>IFERROR(IF(INDEX('11.3_Outliers-Plastic'!$N$5:$N$500,MATCH($F507,'11.3_Outliers-Plastic'!$F$5:$F$500,0))&lt;&gt;"N",
INDEX('11.3_Outliers-Plastic'!L$5:L$500,MATCH($F507,'11.3_Outliers-Plastic'!$F$5:$F$500,0)),""),"")</f>
        <v/>
      </c>
      <c r="S507" s="5"/>
      <c r="T507" s="5"/>
      <c r="U507" s="5" t="s">
        <v>1569</v>
      </c>
      <c r="V507" s="14" t="str">
        <f>IFERROR(IF(INDEX('11.5_Outliers-Other_recovery'!$N$5:$N$500,MATCH($F507,'11.5_Outliers-Other_recovery'!$F$5:$F$500,0))&lt;&gt;"N",
INDEX('11.5_Outliers-Other_recovery'!J$5:J$500,MATCH($F507,'11.5_Outliers-Other_recovery'!$F$5:$F$500,0)),""),"")</f>
        <v/>
      </c>
      <c r="W507" s="8" t="str">
        <f>IFERROR(IF(INDEX('11.5_Outliers-Other_recovery'!$N$5:$N$500,MATCH($F507,'11.5_Outliers-Other_recovery'!$F$5:$F$500,0))&lt;&gt;"N",
INDEX('11.5_Outliers-Other_recovery'!K$5:K$500,MATCH($F507,'11.5_Outliers-Other_recovery'!$F$5:$F$500,0)),""),"")</f>
        <v/>
      </c>
      <c r="X507" s="14" t="str">
        <f>IFERROR(IF(INDEX('11.5_Outliers-Other_recovery'!$N$5:$N$500,MATCH($F507,'11.5_Outliers-Other_recovery'!$F$5:$F$500,0))&lt;&gt;"N",
INDEX('11.5_Outliers-Other_recovery'!L$5:L$500,MATCH($F507,'11.5_Outliers-Other_recovery'!$F$5:$F$500,0)),""),"")</f>
        <v/>
      </c>
      <c r="Y507" s="14" t="str">
        <f>IFERROR(IF(INDEX('11.4_Outliers-Formal_dry_recy'!$N$5:$N$500,MATCH($F507,'11.4_Outliers-Formal_dry_recy'!$F$5:$F$500,0))&lt;&gt;"N",
INDEX('11.4_Outliers-Formal_dry_recy'!J$5:J$500,MATCH($F507,'11.4_Outliers-Formal_dry_recy'!$F$5:$F$500,0)),""),"")</f>
        <v/>
      </c>
      <c r="Z507" s="8" t="str">
        <f>IFERROR(IF(INDEX('11.4_Outliers-Formal_dry_recy'!$N$5:$N$500,MATCH($F507,'11.4_Outliers-Formal_dry_recy'!$F$5:$F$500,0))&lt;&gt;"N",
INDEX('11.4_Outliers-Formal_dry_recy'!K$5:K$500,MATCH($F507,'11.4_Outliers-Formal_dry_recy'!$F$5:$F$500,0)),""),"")</f>
        <v/>
      </c>
      <c r="AA507" s="14" t="str">
        <f>IFERROR(IF(INDEX('11.4_Outliers-Formal_dry_recy'!$N$5:$N$500,MATCH($F507,'11.4_Outliers-Formal_dry_recy'!$F$5:$F$500,0))&lt;&gt;"N",
INDEX('11.4_Outliers-Formal_dry_recy'!L$5:L$500,MATCH($F507,'11.4_Outliers-Formal_dry_recy'!$F$5:$F$500,0)),""),"")</f>
        <v/>
      </c>
      <c r="AB507" s="14" t="str">
        <f>IFERROR(IF(INDEX('11.6_Outliers-Incineration'!$N$5:$N$500,MATCH($F507,'11.6_Outliers-Incineration'!$F$5:$F$500,0))&lt;&gt;"N",
INDEX('11.6_Outliers-Incineration'!J$5:J$500,MATCH($F507,'11.6_Outliers-Incineration'!$F$5:$F$500,0)),""),"")</f>
        <v/>
      </c>
      <c r="AC507" s="8" t="str">
        <f>IFERROR(IF(INDEX('11.6_Outliers-Incineration'!$N$5:$N$500,MATCH($F507,'11.6_Outliers-Incineration'!$F$5:$F$500,0))&lt;&gt;"N",
INDEX('11.6_Outliers-Incineration'!K$5:K$500,MATCH($F507,'11.6_Outliers-Incineration'!$F$5:$F$500,0)),""),"")</f>
        <v/>
      </c>
      <c r="AD507" s="14" t="str">
        <f>IFERROR(IF(INDEX('11.6_Outliers-Incineration'!$N$5:$N$500,MATCH($F507,'11.6_Outliers-Incineration'!$F$5:$F$500,0))&lt;&gt;"N",
INDEX('11.6_Outliers-Incineration'!L$5:L$500,MATCH($F507,'11.6_Outliers-Incineration'!$F$5:$F$500,0)),""),"")</f>
        <v/>
      </c>
      <c r="AE507" s="14" t="s">
        <v>1569</v>
      </c>
      <c r="AF507" s="8" t="s">
        <v>1569</v>
      </c>
      <c r="AG507" s="14" t="s">
        <v>1569</v>
      </c>
      <c r="AH507" s="5"/>
      <c r="AI507" s="5"/>
      <c r="AJ507" s="5" t="s">
        <v>1569</v>
      </c>
      <c r="AK507" s="5">
        <f t="shared" si="7"/>
        <v>1</v>
      </c>
    </row>
    <row r="508" spans="1:37" x14ac:dyDescent="0.25">
      <c r="A508" s="5" t="s">
        <v>2833</v>
      </c>
      <c r="B508" s="5" t="s">
        <v>1124</v>
      </c>
      <c r="C508" s="5" t="s">
        <v>1123</v>
      </c>
      <c r="D508" s="5" t="s">
        <v>1038</v>
      </c>
      <c r="E508" s="5" t="s">
        <v>2882</v>
      </c>
      <c r="F508" s="5" t="s">
        <v>2927</v>
      </c>
      <c r="G508" s="5">
        <v>3</v>
      </c>
      <c r="H508" s="5">
        <v>2</v>
      </c>
      <c r="I508" s="5" t="s">
        <v>2955</v>
      </c>
      <c r="J508" s="13">
        <f>IFERROR(IF(INDEX('11.1_Outliers-Generation'!$N$5:$N$500,MATCH($F508,'11.1_Outliers-Generation'!$F$5:$F$500,0))&lt;&gt;"N",
INDEX('11.1_Outliers-Generation'!J$5:J$500,MATCH($F508,'11.1_Outliers-Generation'!$F$5:$F$500,0)),""),"")</f>
        <v>0.51402932169936733</v>
      </c>
      <c r="K508" s="8">
        <f>IFERROR(IF(INDEX('11.1_Outliers-Generation'!$N$5:$N$500,MATCH($F508,'11.1_Outliers-Generation'!$F$5:$F$500,0))&lt;&gt;"N",
INDEX('11.1_Outliers-Generation'!K$5:K$500,MATCH($F508,'11.1_Outliers-Generation'!$F$5:$F$500,0)),""),"")</f>
        <v>2019</v>
      </c>
      <c r="L508" s="13" t="str">
        <f>IFERROR(IF(INDEX('11.1_Outliers-Generation'!$N$5:$N$500,MATCH($F508,'11.1_Outliers-Generation'!$F$5:$F$500,0))&lt;&gt;"N",
INDEX('11.1_Outliers-Generation'!L$5:L$500,MATCH($F508,'11.1_Outliers-Generation'!$F$5:$F$500,0)),""),"")</f>
        <v>MOHURD_034</v>
      </c>
      <c r="M508" s="14" t="str">
        <f>IFERROR(IF(INDEX('11.2_Outliers-Collection_cov'!$N$5:$N$500,MATCH($F508,'11.2_Outliers-Collection_cov'!$F$5:$F$500,0))&lt;&gt;"N",
INDEX('11.2_Outliers-Collection_cov'!J$5:J$500,MATCH($F508,'11.2_Outliers-Collection_cov'!$F$5:$F$500,0)),""),"")</f>
        <v/>
      </c>
      <c r="N508" s="8" t="str">
        <f>IFERROR(IF(INDEX('11.2_Outliers-Collection_cov'!$N$5:$N$500,MATCH($F508,'11.2_Outliers-Collection_cov'!$F$5:$F$500,0))&lt;&gt;"N",
INDEX('11.2_Outliers-Collection_cov'!K$5:K$500,MATCH($F508,'11.2_Outliers-Collection_cov'!$F$5:$F$500,0)),""),"")</f>
        <v/>
      </c>
      <c r="O508" s="13" t="str">
        <f>IFERROR(IF(INDEX('11.2_Outliers-Collection_cov'!$N$5:$N$500,MATCH($F508,'11.2_Outliers-Collection_cov'!$F$5:$F$500,0))&lt;&gt;"N",
INDEX('11.2_Outliers-Collection_cov'!L$5:L$500,MATCH($F508,'11.2_Outliers-Collection_cov'!$F$5:$F$500,0)),""),"")</f>
        <v/>
      </c>
      <c r="P508" s="14" t="str">
        <f>IFERROR(IF(INDEX('11.3_Outliers-Plastic'!$N$5:$N$500,MATCH($F508,'11.3_Outliers-Plastic'!$F$5:$F$500,0))&lt;&gt;"N",
INDEX('11.3_Outliers-Plastic'!J$5:J$500,MATCH($F508,'11.3_Outliers-Plastic'!$F$5:$F$500,0)),""),"")</f>
        <v/>
      </c>
      <c r="Q508" s="8" t="str">
        <f>IFERROR(IF(INDEX('11.3_Outliers-Plastic'!$N$5:$N$500,MATCH($F508,'11.3_Outliers-Plastic'!$F$5:$F$500,0))&lt;&gt;"N",
INDEX('11.3_Outliers-Plastic'!K$5:K$500,MATCH($F508,'11.3_Outliers-Plastic'!$F$5:$F$500,0)),""),"")</f>
        <v/>
      </c>
      <c r="R508" s="14" t="str">
        <f>IFERROR(IF(INDEX('11.3_Outliers-Plastic'!$N$5:$N$500,MATCH($F508,'11.3_Outliers-Plastic'!$F$5:$F$500,0))&lt;&gt;"N",
INDEX('11.3_Outliers-Plastic'!L$5:L$500,MATCH($F508,'11.3_Outliers-Plastic'!$F$5:$F$500,0)),""),"")</f>
        <v/>
      </c>
      <c r="S508" s="5"/>
      <c r="T508" s="5"/>
      <c r="U508" s="5" t="s">
        <v>1569</v>
      </c>
      <c r="V508" s="14" t="str">
        <f>IFERROR(IF(INDEX('11.5_Outliers-Other_recovery'!$N$5:$N$500,MATCH($F508,'11.5_Outliers-Other_recovery'!$F$5:$F$500,0))&lt;&gt;"N",
INDEX('11.5_Outliers-Other_recovery'!J$5:J$500,MATCH($F508,'11.5_Outliers-Other_recovery'!$F$5:$F$500,0)),""),"")</f>
        <v/>
      </c>
      <c r="W508" s="8" t="str">
        <f>IFERROR(IF(INDEX('11.5_Outliers-Other_recovery'!$N$5:$N$500,MATCH($F508,'11.5_Outliers-Other_recovery'!$F$5:$F$500,0))&lt;&gt;"N",
INDEX('11.5_Outliers-Other_recovery'!K$5:K$500,MATCH($F508,'11.5_Outliers-Other_recovery'!$F$5:$F$500,0)),""),"")</f>
        <v/>
      </c>
      <c r="X508" s="14" t="str">
        <f>IFERROR(IF(INDEX('11.5_Outliers-Other_recovery'!$N$5:$N$500,MATCH($F508,'11.5_Outliers-Other_recovery'!$F$5:$F$500,0))&lt;&gt;"N",
INDEX('11.5_Outliers-Other_recovery'!L$5:L$500,MATCH($F508,'11.5_Outliers-Other_recovery'!$F$5:$F$500,0)),""),"")</f>
        <v/>
      </c>
      <c r="Y508" s="14" t="str">
        <f>IFERROR(IF(INDEX('11.4_Outliers-Formal_dry_recy'!$N$5:$N$500,MATCH($F508,'11.4_Outliers-Formal_dry_recy'!$F$5:$F$500,0))&lt;&gt;"N",
INDEX('11.4_Outliers-Formal_dry_recy'!J$5:J$500,MATCH($F508,'11.4_Outliers-Formal_dry_recy'!$F$5:$F$500,0)),""),"")</f>
        <v/>
      </c>
      <c r="Z508" s="8" t="str">
        <f>IFERROR(IF(INDEX('11.4_Outliers-Formal_dry_recy'!$N$5:$N$500,MATCH($F508,'11.4_Outliers-Formal_dry_recy'!$F$5:$F$500,0))&lt;&gt;"N",
INDEX('11.4_Outliers-Formal_dry_recy'!K$5:K$500,MATCH($F508,'11.4_Outliers-Formal_dry_recy'!$F$5:$F$500,0)),""),"")</f>
        <v/>
      </c>
      <c r="AA508" s="14" t="str">
        <f>IFERROR(IF(INDEX('11.4_Outliers-Formal_dry_recy'!$N$5:$N$500,MATCH($F508,'11.4_Outliers-Formal_dry_recy'!$F$5:$F$500,0))&lt;&gt;"N",
INDEX('11.4_Outliers-Formal_dry_recy'!L$5:L$500,MATCH($F508,'11.4_Outliers-Formal_dry_recy'!$F$5:$F$500,0)),""),"")</f>
        <v/>
      </c>
      <c r="AB508" s="14" t="str">
        <f>IFERROR(IF(INDEX('11.6_Outliers-Incineration'!$N$5:$N$500,MATCH($F508,'11.6_Outliers-Incineration'!$F$5:$F$500,0))&lt;&gt;"N",
INDEX('11.6_Outliers-Incineration'!J$5:J$500,MATCH($F508,'11.6_Outliers-Incineration'!$F$5:$F$500,0)),""),"")</f>
        <v/>
      </c>
      <c r="AC508" s="8" t="str">
        <f>IFERROR(IF(INDEX('11.6_Outliers-Incineration'!$N$5:$N$500,MATCH($F508,'11.6_Outliers-Incineration'!$F$5:$F$500,0))&lt;&gt;"N",
INDEX('11.6_Outliers-Incineration'!K$5:K$500,MATCH($F508,'11.6_Outliers-Incineration'!$F$5:$F$500,0)),""),"")</f>
        <v/>
      </c>
      <c r="AD508" s="14" t="str">
        <f>IFERROR(IF(INDEX('11.6_Outliers-Incineration'!$N$5:$N$500,MATCH($F508,'11.6_Outliers-Incineration'!$F$5:$F$500,0))&lt;&gt;"N",
INDEX('11.6_Outliers-Incineration'!L$5:L$500,MATCH($F508,'11.6_Outliers-Incineration'!$F$5:$F$500,0)),""),"")</f>
        <v/>
      </c>
      <c r="AE508" s="14" t="s">
        <v>1569</v>
      </c>
      <c r="AF508" s="8" t="s">
        <v>1569</v>
      </c>
      <c r="AG508" s="14" t="s">
        <v>1569</v>
      </c>
      <c r="AH508" s="5"/>
      <c r="AI508" s="5"/>
      <c r="AJ508" s="5" t="s">
        <v>1569</v>
      </c>
      <c r="AK508" s="5">
        <f t="shared" si="7"/>
        <v>1</v>
      </c>
    </row>
    <row r="509" spans="1:37" x14ac:dyDescent="0.25">
      <c r="A509" s="5" t="s">
        <v>2834</v>
      </c>
      <c r="B509" s="5" t="s">
        <v>1124</v>
      </c>
      <c r="C509" s="5" t="s">
        <v>1123</v>
      </c>
      <c r="D509" s="5" t="s">
        <v>1038</v>
      </c>
      <c r="E509" s="5" t="s">
        <v>2883</v>
      </c>
      <c r="F509" s="5" t="s">
        <v>2928</v>
      </c>
      <c r="G509" s="5">
        <v>3</v>
      </c>
      <c r="H509" s="5">
        <v>2</v>
      </c>
      <c r="I509" s="5" t="s">
        <v>2963</v>
      </c>
      <c r="J509" s="13">
        <f>IFERROR(IF(INDEX('11.1_Outliers-Generation'!$N$5:$N$500,MATCH($F509,'11.1_Outliers-Generation'!$F$5:$F$500,0))&lt;&gt;"N",
INDEX('11.1_Outliers-Generation'!J$5:J$500,MATCH($F509,'11.1_Outliers-Generation'!$F$5:$F$500,0)),""),"")</f>
        <v>0.40770132189708519</v>
      </c>
      <c r="K509" s="8">
        <f>IFERROR(IF(INDEX('11.1_Outliers-Generation'!$N$5:$N$500,MATCH($F509,'11.1_Outliers-Generation'!$F$5:$F$500,0))&lt;&gt;"N",
INDEX('11.1_Outliers-Generation'!K$5:K$500,MATCH($F509,'11.1_Outliers-Generation'!$F$5:$F$500,0)),""),"")</f>
        <v>2019</v>
      </c>
      <c r="L509" s="13" t="str">
        <f>IFERROR(IF(INDEX('11.1_Outliers-Generation'!$N$5:$N$500,MATCH($F509,'11.1_Outliers-Generation'!$F$5:$F$500,0))&lt;&gt;"N",
INDEX('11.1_Outliers-Generation'!L$5:L$500,MATCH($F509,'11.1_Outliers-Generation'!$F$5:$F$500,0)),""),"")</f>
        <v>MOHURD_035</v>
      </c>
      <c r="M509" s="14" t="str">
        <f>IFERROR(IF(INDEX('11.2_Outliers-Collection_cov'!$N$5:$N$500,MATCH($F509,'11.2_Outliers-Collection_cov'!$F$5:$F$500,0))&lt;&gt;"N",
INDEX('11.2_Outliers-Collection_cov'!J$5:J$500,MATCH($F509,'11.2_Outliers-Collection_cov'!$F$5:$F$500,0)),""),"")</f>
        <v/>
      </c>
      <c r="N509" s="8" t="str">
        <f>IFERROR(IF(INDEX('11.2_Outliers-Collection_cov'!$N$5:$N$500,MATCH($F509,'11.2_Outliers-Collection_cov'!$F$5:$F$500,0))&lt;&gt;"N",
INDEX('11.2_Outliers-Collection_cov'!K$5:K$500,MATCH($F509,'11.2_Outliers-Collection_cov'!$F$5:$F$500,0)),""),"")</f>
        <v/>
      </c>
      <c r="O509" s="13" t="str">
        <f>IFERROR(IF(INDEX('11.2_Outliers-Collection_cov'!$N$5:$N$500,MATCH($F509,'11.2_Outliers-Collection_cov'!$F$5:$F$500,0))&lt;&gt;"N",
INDEX('11.2_Outliers-Collection_cov'!L$5:L$500,MATCH($F509,'11.2_Outliers-Collection_cov'!$F$5:$F$500,0)),""),"")</f>
        <v/>
      </c>
      <c r="P509" s="14" t="str">
        <f>IFERROR(IF(INDEX('11.3_Outliers-Plastic'!$N$5:$N$500,MATCH($F509,'11.3_Outliers-Plastic'!$F$5:$F$500,0))&lt;&gt;"N",
INDEX('11.3_Outliers-Plastic'!J$5:J$500,MATCH($F509,'11.3_Outliers-Plastic'!$F$5:$F$500,0)),""),"")</f>
        <v/>
      </c>
      <c r="Q509" s="8" t="str">
        <f>IFERROR(IF(INDEX('11.3_Outliers-Plastic'!$N$5:$N$500,MATCH($F509,'11.3_Outliers-Plastic'!$F$5:$F$500,0))&lt;&gt;"N",
INDEX('11.3_Outliers-Plastic'!K$5:K$500,MATCH($F509,'11.3_Outliers-Plastic'!$F$5:$F$500,0)),""),"")</f>
        <v/>
      </c>
      <c r="R509" s="14" t="str">
        <f>IFERROR(IF(INDEX('11.3_Outliers-Plastic'!$N$5:$N$500,MATCH($F509,'11.3_Outliers-Plastic'!$F$5:$F$500,0))&lt;&gt;"N",
INDEX('11.3_Outliers-Plastic'!L$5:L$500,MATCH($F509,'11.3_Outliers-Plastic'!$F$5:$F$500,0)),""),"")</f>
        <v/>
      </c>
      <c r="S509" s="5"/>
      <c r="T509" s="5"/>
      <c r="U509" s="5" t="s">
        <v>1569</v>
      </c>
      <c r="V509" s="14" t="str">
        <f>IFERROR(IF(INDEX('11.5_Outliers-Other_recovery'!$N$5:$N$500,MATCH($F509,'11.5_Outliers-Other_recovery'!$F$5:$F$500,0))&lt;&gt;"N",
INDEX('11.5_Outliers-Other_recovery'!J$5:J$500,MATCH($F509,'11.5_Outliers-Other_recovery'!$F$5:$F$500,0)),""),"")</f>
        <v/>
      </c>
      <c r="W509" s="8" t="str">
        <f>IFERROR(IF(INDEX('11.5_Outliers-Other_recovery'!$N$5:$N$500,MATCH($F509,'11.5_Outliers-Other_recovery'!$F$5:$F$500,0))&lt;&gt;"N",
INDEX('11.5_Outliers-Other_recovery'!K$5:K$500,MATCH($F509,'11.5_Outliers-Other_recovery'!$F$5:$F$500,0)),""),"")</f>
        <v/>
      </c>
      <c r="X509" s="14" t="str">
        <f>IFERROR(IF(INDEX('11.5_Outliers-Other_recovery'!$N$5:$N$500,MATCH($F509,'11.5_Outliers-Other_recovery'!$F$5:$F$500,0))&lt;&gt;"N",
INDEX('11.5_Outliers-Other_recovery'!L$5:L$500,MATCH($F509,'11.5_Outliers-Other_recovery'!$F$5:$F$500,0)),""),"")</f>
        <v/>
      </c>
      <c r="Y509" s="14" t="str">
        <f>IFERROR(IF(INDEX('11.4_Outliers-Formal_dry_recy'!$N$5:$N$500,MATCH($F509,'11.4_Outliers-Formal_dry_recy'!$F$5:$F$500,0))&lt;&gt;"N",
INDEX('11.4_Outliers-Formal_dry_recy'!J$5:J$500,MATCH($F509,'11.4_Outliers-Formal_dry_recy'!$F$5:$F$500,0)),""),"")</f>
        <v/>
      </c>
      <c r="Z509" s="8" t="str">
        <f>IFERROR(IF(INDEX('11.4_Outliers-Formal_dry_recy'!$N$5:$N$500,MATCH($F509,'11.4_Outliers-Formal_dry_recy'!$F$5:$F$500,0))&lt;&gt;"N",
INDEX('11.4_Outliers-Formal_dry_recy'!K$5:K$500,MATCH($F509,'11.4_Outliers-Formal_dry_recy'!$F$5:$F$500,0)),""),"")</f>
        <v/>
      </c>
      <c r="AA509" s="14" t="str">
        <f>IFERROR(IF(INDEX('11.4_Outliers-Formal_dry_recy'!$N$5:$N$500,MATCH($F509,'11.4_Outliers-Formal_dry_recy'!$F$5:$F$500,0))&lt;&gt;"N",
INDEX('11.4_Outliers-Formal_dry_recy'!L$5:L$500,MATCH($F509,'11.4_Outliers-Formal_dry_recy'!$F$5:$F$500,0)),""),"")</f>
        <v/>
      </c>
      <c r="AB509" s="14" t="str">
        <f>IFERROR(IF(INDEX('11.6_Outliers-Incineration'!$N$5:$N$500,MATCH($F509,'11.6_Outliers-Incineration'!$F$5:$F$500,0))&lt;&gt;"N",
INDEX('11.6_Outliers-Incineration'!J$5:J$500,MATCH($F509,'11.6_Outliers-Incineration'!$F$5:$F$500,0)),""),"")</f>
        <v/>
      </c>
      <c r="AC509" s="8" t="str">
        <f>IFERROR(IF(INDEX('11.6_Outliers-Incineration'!$N$5:$N$500,MATCH($F509,'11.6_Outliers-Incineration'!$F$5:$F$500,0))&lt;&gt;"N",
INDEX('11.6_Outliers-Incineration'!K$5:K$500,MATCH($F509,'11.6_Outliers-Incineration'!$F$5:$F$500,0)),""),"")</f>
        <v/>
      </c>
      <c r="AD509" s="14" t="str">
        <f>IFERROR(IF(INDEX('11.6_Outliers-Incineration'!$N$5:$N$500,MATCH($F509,'11.6_Outliers-Incineration'!$F$5:$F$500,0))&lt;&gt;"N",
INDEX('11.6_Outliers-Incineration'!L$5:L$500,MATCH($F509,'11.6_Outliers-Incineration'!$F$5:$F$500,0)),""),"")</f>
        <v/>
      </c>
      <c r="AE509" s="14" t="s">
        <v>1569</v>
      </c>
      <c r="AF509" s="8" t="s">
        <v>1569</v>
      </c>
      <c r="AG509" s="14" t="s">
        <v>1569</v>
      </c>
      <c r="AH509" s="5"/>
      <c r="AI509" s="5"/>
      <c r="AJ509" s="5" t="s">
        <v>1569</v>
      </c>
      <c r="AK509" s="5">
        <f t="shared" si="7"/>
        <v>1</v>
      </c>
    </row>
    <row r="510" spans="1:37" x14ac:dyDescent="0.25">
      <c r="A510" s="5" t="s">
        <v>2835</v>
      </c>
      <c r="B510" s="5" t="s">
        <v>1124</v>
      </c>
      <c r="C510" s="5" t="s">
        <v>1123</v>
      </c>
      <c r="D510" s="5" t="s">
        <v>1038</v>
      </c>
      <c r="E510" s="5" t="s">
        <v>2884</v>
      </c>
      <c r="F510" s="5" t="s">
        <v>2929</v>
      </c>
      <c r="G510" s="5">
        <v>3</v>
      </c>
      <c r="H510" s="5">
        <v>1</v>
      </c>
      <c r="I510" s="5" t="s">
        <v>2966</v>
      </c>
      <c r="J510" s="13">
        <f>IFERROR(IF(INDEX('11.1_Outliers-Generation'!$N$5:$N$500,MATCH($F510,'11.1_Outliers-Generation'!$F$5:$F$500,0))&lt;&gt;"N",
INDEX('11.1_Outliers-Generation'!J$5:J$500,MATCH($F510,'11.1_Outliers-Generation'!$F$5:$F$500,0)),""),"")</f>
        <v>0.43240912295547107</v>
      </c>
      <c r="K510" s="8">
        <f>IFERROR(IF(INDEX('11.1_Outliers-Generation'!$N$5:$N$500,MATCH($F510,'11.1_Outliers-Generation'!$F$5:$F$500,0))&lt;&gt;"N",
INDEX('11.1_Outliers-Generation'!K$5:K$500,MATCH($F510,'11.1_Outliers-Generation'!$F$5:$F$500,0)),""),"")</f>
        <v>2019</v>
      </c>
      <c r="L510" s="13" t="str">
        <f>IFERROR(IF(INDEX('11.1_Outliers-Generation'!$N$5:$N$500,MATCH($F510,'11.1_Outliers-Generation'!$F$5:$F$500,0))&lt;&gt;"N",
INDEX('11.1_Outliers-Generation'!L$5:L$500,MATCH($F510,'11.1_Outliers-Generation'!$F$5:$F$500,0)),""),"")</f>
        <v>MOHURD_036</v>
      </c>
      <c r="M510" s="14" t="str">
        <f>IFERROR(IF(INDEX('11.2_Outliers-Collection_cov'!$N$5:$N$500,MATCH($F510,'11.2_Outliers-Collection_cov'!$F$5:$F$500,0))&lt;&gt;"N",
INDEX('11.2_Outliers-Collection_cov'!J$5:J$500,MATCH($F510,'11.2_Outliers-Collection_cov'!$F$5:$F$500,0)),""),"")</f>
        <v/>
      </c>
      <c r="N510" s="8" t="str">
        <f>IFERROR(IF(INDEX('11.2_Outliers-Collection_cov'!$N$5:$N$500,MATCH($F510,'11.2_Outliers-Collection_cov'!$F$5:$F$500,0))&lt;&gt;"N",
INDEX('11.2_Outliers-Collection_cov'!K$5:K$500,MATCH($F510,'11.2_Outliers-Collection_cov'!$F$5:$F$500,0)),""),"")</f>
        <v/>
      </c>
      <c r="O510" s="13" t="str">
        <f>IFERROR(IF(INDEX('11.2_Outliers-Collection_cov'!$N$5:$N$500,MATCH($F510,'11.2_Outliers-Collection_cov'!$F$5:$F$500,0))&lt;&gt;"N",
INDEX('11.2_Outliers-Collection_cov'!L$5:L$500,MATCH($F510,'11.2_Outliers-Collection_cov'!$F$5:$F$500,0)),""),"")</f>
        <v/>
      </c>
      <c r="P510" s="14" t="str">
        <f>IFERROR(IF(INDEX('11.3_Outliers-Plastic'!$N$5:$N$500,MATCH($F510,'11.3_Outliers-Plastic'!$F$5:$F$500,0))&lt;&gt;"N",
INDEX('11.3_Outliers-Plastic'!J$5:J$500,MATCH($F510,'11.3_Outliers-Plastic'!$F$5:$F$500,0)),""),"")</f>
        <v/>
      </c>
      <c r="Q510" s="8" t="str">
        <f>IFERROR(IF(INDEX('11.3_Outliers-Plastic'!$N$5:$N$500,MATCH($F510,'11.3_Outliers-Plastic'!$F$5:$F$500,0))&lt;&gt;"N",
INDEX('11.3_Outliers-Plastic'!K$5:K$500,MATCH($F510,'11.3_Outliers-Plastic'!$F$5:$F$500,0)),""),"")</f>
        <v/>
      </c>
      <c r="R510" s="14" t="str">
        <f>IFERROR(IF(INDEX('11.3_Outliers-Plastic'!$N$5:$N$500,MATCH($F510,'11.3_Outliers-Plastic'!$F$5:$F$500,0))&lt;&gt;"N",
INDEX('11.3_Outliers-Plastic'!L$5:L$500,MATCH($F510,'11.3_Outliers-Plastic'!$F$5:$F$500,0)),""),"")</f>
        <v/>
      </c>
      <c r="S510" s="5"/>
      <c r="T510" s="5"/>
      <c r="U510" s="5" t="s">
        <v>1569</v>
      </c>
      <c r="V510" s="14" t="str">
        <f>IFERROR(IF(INDEX('11.5_Outliers-Other_recovery'!$N$5:$N$500,MATCH($F510,'11.5_Outliers-Other_recovery'!$F$5:$F$500,0))&lt;&gt;"N",
INDEX('11.5_Outliers-Other_recovery'!J$5:J$500,MATCH($F510,'11.5_Outliers-Other_recovery'!$F$5:$F$500,0)),""),"")</f>
        <v/>
      </c>
      <c r="W510" s="8" t="str">
        <f>IFERROR(IF(INDEX('11.5_Outliers-Other_recovery'!$N$5:$N$500,MATCH($F510,'11.5_Outliers-Other_recovery'!$F$5:$F$500,0))&lt;&gt;"N",
INDEX('11.5_Outliers-Other_recovery'!K$5:K$500,MATCH($F510,'11.5_Outliers-Other_recovery'!$F$5:$F$500,0)),""),"")</f>
        <v/>
      </c>
      <c r="X510" s="14" t="str">
        <f>IFERROR(IF(INDEX('11.5_Outliers-Other_recovery'!$N$5:$N$500,MATCH($F510,'11.5_Outliers-Other_recovery'!$F$5:$F$500,0))&lt;&gt;"N",
INDEX('11.5_Outliers-Other_recovery'!L$5:L$500,MATCH($F510,'11.5_Outliers-Other_recovery'!$F$5:$F$500,0)),""),"")</f>
        <v/>
      </c>
      <c r="Y510" s="14" t="str">
        <f>IFERROR(IF(INDEX('11.4_Outliers-Formal_dry_recy'!$N$5:$N$500,MATCH($F510,'11.4_Outliers-Formal_dry_recy'!$F$5:$F$500,0))&lt;&gt;"N",
INDEX('11.4_Outliers-Formal_dry_recy'!J$5:J$500,MATCH($F510,'11.4_Outliers-Formal_dry_recy'!$F$5:$F$500,0)),""),"")</f>
        <v/>
      </c>
      <c r="Z510" s="8" t="str">
        <f>IFERROR(IF(INDEX('11.4_Outliers-Formal_dry_recy'!$N$5:$N$500,MATCH($F510,'11.4_Outliers-Formal_dry_recy'!$F$5:$F$500,0))&lt;&gt;"N",
INDEX('11.4_Outliers-Formal_dry_recy'!K$5:K$500,MATCH($F510,'11.4_Outliers-Formal_dry_recy'!$F$5:$F$500,0)),""),"")</f>
        <v/>
      </c>
      <c r="AA510" s="14" t="str">
        <f>IFERROR(IF(INDEX('11.4_Outliers-Formal_dry_recy'!$N$5:$N$500,MATCH($F510,'11.4_Outliers-Formal_dry_recy'!$F$5:$F$500,0))&lt;&gt;"N",
INDEX('11.4_Outliers-Formal_dry_recy'!L$5:L$500,MATCH($F510,'11.4_Outliers-Formal_dry_recy'!$F$5:$F$500,0)),""),"")</f>
        <v/>
      </c>
      <c r="AB510" s="14" t="str">
        <f>IFERROR(IF(INDEX('11.6_Outliers-Incineration'!$N$5:$N$500,MATCH($F510,'11.6_Outliers-Incineration'!$F$5:$F$500,0))&lt;&gt;"N",
INDEX('11.6_Outliers-Incineration'!J$5:J$500,MATCH($F510,'11.6_Outliers-Incineration'!$F$5:$F$500,0)),""),"")</f>
        <v/>
      </c>
      <c r="AC510" s="8" t="str">
        <f>IFERROR(IF(INDEX('11.6_Outliers-Incineration'!$N$5:$N$500,MATCH($F510,'11.6_Outliers-Incineration'!$F$5:$F$500,0))&lt;&gt;"N",
INDEX('11.6_Outliers-Incineration'!K$5:K$500,MATCH($F510,'11.6_Outliers-Incineration'!$F$5:$F$500,0)),""),"")</f>
        <v/>
      </c>
      <c r="AD510" s="14" t="str">
        <f>IFERROR(IF(INDEX('11.6_Outliers-Incineration'!$N$5:$N$500,MATCH($F510,'11.6_Outliers-Incineration'!$F$5:$F$500,0))&lt;&gt;"N",
INDEX('11.6_Outliers-Incineration'!L$5:L$500,MATCH($F510,'11.6_Outliers-Incineration'!$F$5:$F$500,0)),""),"")</f>
        <v/>
      </c>
      <c r="AE510" s="14" t="s">
        <v>1569</v>
      </c>
      <c r="AF510" s="8" t="s">
        <v>1569</v>
      </c>
      <c r="AG510" s="14" t="s">
        <v>1569</v>
      </c>
      <c r="AH510" s="5"/>
      <c r="AI510" s="5"/>
      <c r="AJ510" s="5" t="s">
        <v>1569</v>
      </c>
      <c r="AK510" s="5">
        <f t="shared" si="7"/>
        <v>1</v>
      </c>
    </row>
    <row r="511" spans="1:37" x14ac:dyDescent="0.25">
      <c r="A511" s="5" t="s">
        <v>2836</v>
      </c>
      <c r="B511" s="5" t="s">
        <v>1124</v>
      </c>
      <c r="C511" s="5" t="s">
        <v>1123</v>
      </c>
      <c r="D511" s="5" t="s">
        <v>1038</v>
      </c>
      <c r="E511" s="5" t="s">
        <v>2885</v>
      </c>
      <c r="F511" s="5" t="s">
        <v>2930</v>
      </c>
      <c r="G511" s="5">
        <v>3</v>
      </c>
      <c r="H511" s="5">
        <v>2</v>
      </c>
      <c r="I511" s="5" t="s">
        <v>2963</v>
      </c>
      <c r="J511" s="13">
        <f>IFERROR(IF(INDEX('11.1_Outliers-Generation'!$N$5:$N$500,MATCH($F511,'11.1_Outliers-Generation'!$F$5:$F$500,0))&lt;&gt;"N",
INDEX('11.1_Outliers-Generation'!J$5:J$500,MATCH($F511,'11.1_Outliers-Generation'!$F$5:$F$500,0)),""),"")</f>
        <v>0.4694798912702095</v>
      </c>
      <c r="K511" s="8">
        <f>IFERROR(IF(INDEX('11.1_Outliers-Generation'!$N$5:$N$500,MATCH($F511,'11.1_Outliers-Generation'!$F$5:$F$500,0))&lt;&gt;"N",
INDEX('11.1_Outliers-Generation'!K$5:K$500,MATCH($F511,'11.1_Outliers-Generation'!$F$5:$F$500,0)),""),"")</f>
        <v>2019</v>
      </c>
      <c r="L511" s="13" t="str">
        <f>IFERROR(IF(INDEX('11.1_Outliers-Generation'!$N$5:$N$500,MATCH($F511,'11.1_Outliers-Generation'!$F$5:$F$500,0))&lt;&gt;"N",
INDEX('11.1_Outliers-Generation'!L$5:L$500,MATCH($F511,'11.1_Outliers-Generation'!$F$5:$F$500,0)),""),"")</f>
        <v>MOHURD_037</v>
      </c>
      <c r="M511" s="14" t="str">
        <f>IFERROR(IF(INDEX('11.2_Outliers-Collection_cov'!$N$5:$N$500,MATCH($F511,'11.2_Outliers-Collection_cov'!$F$5:$F$500,0))&lt;&gt;"N",
INDEX('11.2_Outliers-Collection_cov'!J$5:J$500,MATCH($F511,'11.2_Outliers-Collection_cov'!$F$5:$F$500,0)),""),"")</f>
        <v/>
      </c>
      <c r="N511" s="8" t="str">
        <f>IFERROR(IF(INDEX('11.2_Outliers-Collection_cov'!$N$5:$N$500,MATCH($F511,'11.2_Outliers-Collection_cov'!$F$5:$F$500,0))&lt;&gt;"N",
INDEX('11.2_Outliers-Collection_cov'!K$5:K$500,MATCH($F511,'11.2_Outliers-Collection_cov'!$F$5:$F$500,0)),""),"")</f>
        <v/>
      </c>
      <c r="O511" s="13" t="str">
        <f>IFERROR(IF(INDEX('11.2_Outliers-Collection_cov'!$N$5:$N$500,MATCH($F511,'11.2_Outliers-Collection_cov'!$F$5:$F$500,0))&lt;&gt;"N",
INDEX('11.2_Outliers-Collection_cov'!L$5:L$500,MATCH($F511,'11.2_Outliers-Collection_cov'!$F$5:$F$500,0)),""),"")</f>
        <v/>
      </c>
      <c r="P511" s="14" t="str">
        <f>IFERROR(IF(INDEX('11.3_Outliers-Plastic'!$N$5:$N$500,MATCH($F511,'11.3_Outliers-Plastic'!$F$5:$F$500,0))&lt;&gt;"N",
INDEX('11.3_Outliers-Plastic'!J$5:J$500,MATCH($F511,'11.3_Outliers-Plastic'!$F$5:$F$500,0)),""),"")</f>
        <v/>
      </c>
      <c r="Q511" s="8" t="str">
        <f>IFERROR(IF(INDEX('11.3_Outliers-Plastic'!$N$5:$N$500,MATCH($F511,'11.3_Outliers-Plastic'!$F$5:$F$500,0))&lt;&gt;"N",
INDEX('11.3_Outliers-Plastic'!K$5:K$500,MATCH($F511,'11.3_Outliers-Plastic'!$F$5:$F$500,0)),""),"")</f>
        <v/>
      </c>
      <c r="R511" s="14" t="str">
        <f>IFERROR(IF(INDEX('11.3_Outliers-Plastic'!$N$5:$N$500,MATCH($F511,'11.3_Outliers-Plastic'!$F$5:$F$500,0))&lt;&gt;"N",
INDEX('11.3_Outliers-Plastic'!L$5:L$500,MATCH($F511,'11.3_Outliers-Plastic'!$F$5:$F$500,0)),""),"")</f>
        <v/>
      </c>
      <c r="S511" s="5"/>
      <c r="T511" s="5"/>
      <c r="U511" s="5" t="s">
        <v>1569</v>
      </c>
      <c r="V511" s="14" t="str">
        <f>IFERROR(IF(INDEX('11.5_Outliers-Other_recovery'!$N$5:$N$500,MATCH($F511,'11.5_Outliers-Other_recovery'!$F$5:$F$500,0))&lt;&gt;"N",
INDEX('11.5_Outliers-Other_recovery'!J$5:J$500,MATCH($F511,'11.5_Outliers-Other_recovery'!$F$5:$F$500,0)),""),"")</f>
        <v/>
      </c>
      <c r="W511" s="8" t="str">
        <f>IFERROR(IF(INDEX('11.5_Outliers-Other_recovery'!$N$5:$N$500,MATCH($F511,'11.5_Outliers-Other_recovery'!$F$5:$F$500,0))&lt;&gt;"N",
INDEX('11.5_Outliers-Other_recovery'!K$5:K$500,MATCH($F511,'11.5_Outliers-Other_recovery'!$F$5:$F$500,0)),""),"")</f>
        <v/>
      </c>
      <c r="X511" s="14" t="str">
        <f>IFERROR(IF(INDEX('11.5_Outliers-Other_recovery'!$N$5:$N$500,MATCH($F511,'11.5_Outliers-Other_recovery'!$F$5:$F$500,0))&lt;&gt;"N",
INDEX('11.5_Outliers-Other_recovery'!L$5:L$500,MATCH($F511,'11.5_Outliers-Other_recovery'!$F$5:$F$500,0)),""),"")</f>
        <v/>
      </c>
      <c r="Y511" s="14" t="str">
        <f>IFERROR(IF(INDEX('11.4_Outliers-Formal_dry_recy'!$N$5:$N$500,MATCH($F511,'11.4_Outliers-Formal_dry_recy'!$F$5:$F$500,0))&lt;&gt;"N",
INDEX('11.4_Outliers-Formal_dry_recy'!J$5:J$500,MATCH($F511,'11.4_Outliers-Formal_dry_recy'!$F$5:$F$500,0)),""),"")</f>
        <v/>
      </c>
      <c r="Z511" s="8" t="str">
        <f>IFERROR(IF(INDEX('11.4_Outliers-Formal_dry_recy'!$N$5:$N$500,MATCH($F511,'11.4_Outliers-Formal_dry_recy'!$F$5:$F$500,0))&lt;&gt;"N",
INDEX('11.4_Outliers-Formal_dry_recy'!K$5:K$500,MATCH($F511,'11.4_Outliers-Formal_dry_recy'!$F$5:$F$500,0)),""),"")</f>
        <v/>
      </c>
      <c r="AA511" s="14" t="str">
        <f>IFERROR(IF(INDEX('11.4_Outliers-Formal_dry_recy'!$N$5:$N$500,MATCH($F511,'11.4_Outliers-Formal_dry_recy'!$F$5:$F$500,0))&lt;&gt;"N",
INDEX('11.4_Outliers-Formal_dry_recy'!L$5:L$500,MATCH($F511,'11.4_Outliers-Formal_dry_recy'!$F$5:$F$500,0)),""),"")</f>
        <v/>
      </c>
      <c r="AB511" s="14" t="str">
        <f>IFERROR(IF(INDEX('11.6_Outliers-Incineration'!$N$5:$N$500,MATCH($F511,'11.6_Outliers-Incineration'!$F$5:$F$500,0))&lt;&gt;"N",
INDEX('11.6_Outliers-Incineration'!J$5:J$500,MATCH($F511,'11.6_Outliers-Incineration'!$F$5:$F$500,0)),""),"")</f>
        <v/>
      </c>
      <c r="AC511" s="8" t="str">
        <f>IFERROR(IF(INDEX('11.6_Outliers-Incineration'!$N$5:$N$500,MATCH($F511,'11.6_Outliers-Incineration'!$F$5:$F$500,0))&lt;&gt;"N",
INDEX('11.6_Outliers-Incineration'!K$5:K$500,MATCH($F511,'11.6_Outliers-Incineration'!$F$5:$F$500,0)),""),"")</f>
        <v/>
      </c>
      <c r="AD511" s="14" t="str">
        <f>IFERROR(IF(INDEX('11.6_Outliers-Incineration'!$N$5:$N$500,MATCH($F511,'11.6_Outliers-Incineration'!$F$5:$F$500,0))&lt;&gt;"N",
INDEX('11.6_Outliers-Incineration'!L$5:L$500,MATCH($F511,'11.6_Outliers-Incineration'!$F$5:$F$500,0)),""),"")</f>
        <v/>
      </c>
      <c r="AE511" s="14" t="s">
        <v>1569</v>
      </c>
      <c r="AF511" s="8" t="s">
        <v>1569</v>
      </c>
      <c r="AG511" s="14" t="s">
        <v>1569</v>
      </c>
      <c r="AH511" s="5"/>
      <c r="AI511" s="5"/>
      <c r="AJ511" s="5" t="s">
        <v>1569</v>
      </c>
      <c r="AK511" s="5">
        <f t="shared" si="7"/>
        <v>1</v>
      </c>
    </row>
    <row r="512" spans="1:37" x14ac:dyDescent="0.25">
      <c r="A512" s="5" t="s">
        <v>2837</v>
      </c>
      <c r="B512" s="5" t="s">
        <v>1124</v>
      </c>
      <c r="C512" s="5" t="s">
        <v>1123</v>
      </c>
      <c r="D512" s="5" t="s">
        <v>1038</v>
      </c>
      <c r="E512" s="5" t="s">
        <v>2886</v>
      </c>
      <c r="F512" s="5" t="s">
        <v>2931</v>
      </c>
      <c r="G512" s="5">
        <v>3</v>
      </c>
      <c r="H512" s="5">
        <v>2</v>
      </c>
      <c r="I512" s="5" t="s">
        <v>2950</v>
      </c>
      <c r="J512" s="13">
        <f>IFERROR(IF(INDEX('11.1_Outliers-Generation'!$N$5:$N$500,MATCH($F512,'11.1_Outliers-Generation'!$F$5:$F$500,0))&lt;&gt;"N",
INDEX('11.1_Outliers-Generation'!J$5:J$500,MATCH($F512,'11.1_Outliers-Generation'!$F$5:$F$500,0)),""),"")</f>
        <v>0.49602580036242316</v>
      </c>
      <c r="K512" s="8">
        <f>IFERROR(IF(INDEX('11.1_Outliers-Generation'!$N$5:$N$500,MATCH($F512,'11.1_Outliers-Generation'!$F$5:$F$500,0))&lt;&gt;"N",
INDEX('11.1_Outliers-Generation'!K$5:K$500,MATCH($F512,'11.1_Outliers-Generation'!$F$5:$F$500,0)),""),"")</f>
        <v>2019</v>
      </c>
      <c r="L512" s="13" t="str">
        <f>IFERROR(IF(INDEX('11.1_Outliers-Generation'!$N$5:$N$500,MATCH($F512,'11.1_Outliers-Generation'!$F$5:$F$500,0))&lt;&gt;"N",
INDEX('11.1_Outliers-Generation'!L$5:L$500,MATCH($F512,'11.1_Outliers-Generation'!$F$5:$F$500,0)),""),"")</f>
        <v>MOHURD_038</v>
      </c>
      <c r="M512" s="14" t="str">
        <f>IFERROR(IF(INDEX('11.2_Outliers-Collection_cov'!$N$5:$N$500,MATCH($F512,'11.2_Outliers-Collection_cov'!$F$5:$F$500,0))&lt;&gt;"N",
INDEX('11.2_Outliers-Collection_cov'!J$5:J$500,MATCH($F512,'11.2_Outliers-Collection_cov'!$F$5:$F$500,0)),""),"")</f>
        <v/>
      </c>
      <c r="N512" s="8" t="str">
        <f>IFERROR(IF(INDEX('11.2_Outliers-Collection_cov'!$N$5:$N$500,MATCH($F512,'11.2_Outliers-Collection_cov'!$F$5:$F$500,0))&lt;&gt;"N",
INDEX('11.2_Outliers-Collection_cov'!K$5:K$500,MATCH($F512,'11.2_Outliers-Collection_cov'!$F$5:$F$500,0)),""),"")</f>
        <v/>
      </c>
      <c r="O512" s="13" t="str">
        <f>IFERROR(IF(INDEX('11.2_Outliers-Collection_cov'!$N$5:$N$500,MATCH($F512,'11.2_Outliers-Collection_cov'!$F$5:$F$500,0))&lt;&gt;"N",
INDEX('11.2_Outliers-Collection_cov'!L$5:L$500,MATCH($F512,'11.2_Outliers-Collection_cov'!$F$5:$F$500,0)),""),"")</f>
        <v/>
      </c>
      <c r="P512" s="14" t="str">
        <f>IFERROR(IF(INDEX('11.3_Outliers-Plastic'!$N$5:$N$500,MATCH($F512,'11.3_Outliers-Plastic'!$F$5:$F$500,0))&lt;&gt;"N",
INDEX('11.3_Outliers-Plastic'!J$5:J$500,MATCH($F512,'11.3_Outliers-Plastic'!$F$5:$F$500,0)),""),"")</f>
        <v/>
      </c>
      <c r="Q512" s="8" t="str">
        <f>IFERROR(IF(INDEX('11.3_Outliers-Plastic'!$N$5:$N$500,MATCH($F512,'11.3_Outliers-Plastic'!$F$5:$F$500,0))&lt;&gt;"N",
INDEX('11.3_Outliers-Plastic'!K$5:K$500,MATCH($F512,'11.3_Outliers-Plastic'!$F$5:$F$500,0)),""),"")</f>
        <v/>
      </c>
      <c r="R512" s="14" t="str">
        <f>IFERROR(IF(INDEX('11.3_Outliers-Plastic'!$N$5:$N$500,MATCH($F512,'11.3_Outliers-Plastic'!$F$5:$F$500,0))&lt;&gt;"N",
INDEX('11.3_Outliers-Plastic'!L$5:L$500,MATCH($F512,'11.3_Outliers-Plastic'!$F$5:$F$500,0)),""),"")</f>
        <v/>
      </c>
      <c r="S512" s="5"/>
      <c r="T512" s="5"/>
      <c r="U512" s="5" t="s">
        <v>1569</v>
      </c>
      <c r="V512" s="14" t="str">
        <f>IFERROR(IF(INDEX('11.5_Outliers-Other_recovery'!$N$5:$N$500,MATCH($F512,'11.5_Outliers-Other_recovery'!$F$5:$F$500,0))&lt;&gt;"N",
INDEX('11.5_Outliers-Other_recovery'!J$5:J$500,MATCH($F512,'11.5_Outliers-Other_recovery'!$F$5:$F$500,0)),""),"")</f>
        <v/>
      </c>
      <c r="W512" s="8" t="str">
        <f>IFERROR(IF(INDEX('11.5_Outliers-Other_recovery'!$N$5:$N$500,MATCH($F512,'11.5_Outliers-Other_recovery'!$F$5:$F$500,0))&lt;&gt;"N",
INDEX('11.5_Outliers-Other_recovery'!K$5:K$500,MATCH($F512,'11.5_Outliers-Other_recovery'!$F$5:$F$500,0)),""),"")</f>
        <v/>
      </c>
      <c r="X512" s="14" t="str">
        <f>IFERROR(IF(INDEX('11.5_Outliers-Other_recovery'!$N$5:$N$500,MATCH($F512,'11.5_Outliers-Other_recovery'!$F$5:$F$500,0))&lt;&gt;"N",
INDEX('11.5_Outliers-Other_recovery'!L$5:L$500,MATCH($F512,'11.5_Outliers-Other_recovery'!$F$5:$F$500,0)),""),"")</f>
        <v/>
      </c>
      <c r="Y512" s="14" t="str">
        <f>IFERROR(IF(INDEX('11.4_Outliers-Formal_dry_recy'!$N$5:$N$500,MATCH($F512,'11.4_Outliers-Formal_dry_recy'!$F$5:$F$500,0))&lt;&gt;"N",
INDEX('11.4_Outliers-Formal_dry_recy'!J$5:J$500,MATCH($F512,'11.4_Outliers-Formal_dry_recy'!$F$5:$F$500,0)),""),"")</f>
        <v/>
      </c>
      <c r="Z512" s="8" t="str">
        <f>IFERROR(IF(INDEX('11.4_Outliers-Formal_dry_recy'!$N$5:$N$500,MATCH($F512,'11.4_Outliers-Formal_dry_recy'!$F$5:$F$500,0))&lt;&gt;"N",
INDEX('11.4_Outliers-Formal_dry_recy'!K$5:K$500,MATCH($F512,'11.4_Outliers-Formal_dry_recy'!$F$5:$F$500,0)),""),"")</f>
        <v/>
      </c>
      <c r="AA512" s="14" t="str">
        <f>IFERROR(IF(INDEX('11.4_Outliers-Formal_dry_recy'!$N$5:$N$500,MATCH($F512,'11.4_Outliers-Formal_dry_recy'!$F$5:$F$500,0))&lt;&gt;"N",
INDEX('11.4_Outliers-Formal_dry_recy'!L$5:L$500,MATCH($F512,'11.4_Outliers-Formal_dry_recy'!$F$5:$F$500,0)),""),"")</f>
        <v/>
      </c>
      <c r="AB512" s="14" t="str">
        <f>IFERROR(IF(INDEX('11.6_Outliers-Incineration'!$N$5:$N$500,MATCH($F512,'11.6_Outliers-Incineration'!$F$5:$F$500,0))&lt;&gt;"N",
INDEX('11.6_Outliers-Incineration'!J$5:J$500,MATCH($F512,'11.6_Outliers-Incineration'!$F$5:$F$500,0)),""),"")</f>
        <v/>
      </c>
      <c r="AC512" s="8" t="str">
        <f>IFERROR(IF(INDEX('11.6_Outliers-Incineration'!$N$5:$N$500,MATCH($F512,'11.6_Outliers-Incineration'!$F$5:$F$500,0))&lt;&gt;"N",
INDEX('11.6_Outliers-Incineration'!K$5:K$500,MATCH($F512,'11.6_Outliers-Incineration'!$F$5:$F$500,0)),""),"")</f>
        <v/>
      </c>
      <c r="AD512" s="14" t="str">
        <f>IFERROR(IF(INDEX('11.6_Outliers-Incineration'!$N$5:$N$500,MATCH($F512,'11.6_Outliers-Incineration'!$F$5:$F$500,0))&lt;&gt;"N",
INDEX('11.6_Outliers-Incineration'!L$5:L$500,MATCH($F512,'11.6_Outliers-Incineration'!$F$5:$F$500,0)),""),"")</f>
        <v/>
      </c>
      <c r="AE512" s="14" t="s">
        <v>1569</v>
      </c>
      <c r="AF512" s="8" t="s">
        <v>1569</v>
      </c>
      <c r="AG512" s="14" t="s">
        <v>1569</v>
      </c>
      <c r="AH512" s="5"/>
      <c r="AI512" s="5"/>
      <c r="AJ512" s="5" t="s">
        <v>1569</v>
      </c>
      <c r="AK512" s="5">
        <f t="shared" si="7"/>
        <v>1</v>
      </c>
    </row>
    <row r="513" spans="1:37" x14ac:dyDescent="0.25">
      <c r="A513" s="5" t="s">
        <v>2838</v>
      </c>
      <c r="B513" s="5" t="s">
        <v>1124</v>
      </c>
      <c r="C513" s="5" t="s">
        <v>1123</v>
      </c>
      <c r="D513" s="5" t="s">
        <v>1038</v>
      </c>
      <c r="E513" s="5" t="s">
        <v>2887</v>
      </c>
      <c r="F513" s="5" t="s">
        <v>2932</v>
      </c>
      <c r="G513" s="5">
        <v>3</v>
      </c>
      <c r="H513" s="5">
        <v>2</v>
      </c>
      <c r="I513" s="5" t="s">
        <v>2967</v>
      </c>
      <c r="J513" s="13">
        <f>IFERROR(IF(INDEX('11.1_Outliers-Generation'!$N$5:$N$500,MATCH($F513,'11.1_Outliers-Generation'!$F$5:$F$500,0))&lt;&gt;"N",
INDEX('11.1_Outliers-Generation'!J$5:J$500,MATCH($F513,'11.1_Outliers-Generation'!$F$5:$F$500,0)),""),"")</f>
        <v>0.59195994917824157</v>
      </c>
      <c r="K513" s="8">
        <f>IFERROR(IF(INDEX('11.1_Outliers-Generation'!$N$5:$N$500,MATCH($F513,'11.1_Outliers-Generation'!$F$5:$F$500,0))&lt;&gt;"N",
INDEX('11.1_Outliers-Generation'!K$5:K$500,MATCH($F513,'11.1_Outliers-Generation'!$F$5:$F$500,0)),""),"")</f>
        <v>2019</v>
      </c>
      <c r="L513" s="13" t="str">
        <f>IFERROR(IF(INDEX('11.1_Outliers-Generation'!$N$5:$N$500,MATCH($F513,'11.1_Outliers-Generation'!$F$5:$F$500,0))&lt;&gt;"N",
INDEX('11.1_Outliers-Generation'!L$5:L$500,MATCH($F513,'11.1_Outliers-Generation'!$F$5:$F$500,0)),""),"")</f>
        <v>MOHURD_039</v>
      </c>
      <c r="M513" s="14" t="str">
        <f>IFERROR(IF(INDEX('11.2_Outliers-Collection_cov'!$N$5:$N$500,MATCH($F513,'11.2_Outliers-Collection_cov'!$F$5:$F$500,0))&lt;&gt;"N",
INDEX('11.2_Outliers-Collection_cov'!J$5:J$500,MATCH($F513,'11.2_Outliers-Collection_cov'!$F$5:$F$500,0)),""),"")</f>
        <v/>
      </c>
      <c r="N513" s="8" t="str">
        <f>IFERROR(IF(INDEX('11.2_Outliers-Collection_cov'!$N$5:$N$500,MATCH($F513,'11.2_Outliers-Collection_cov'!$F$5:$F$500,0))&lt;&gt;"N",
INDEX('11.2_Outliers-Collection_cov'!K$5:K$500,MATCH($F513,'11.2_Outliers-Collection_cov'!$F$5:$F$500,0)),""),"")</f>
        <v/>
      </c>
      <c r="O513" s="13" t="str">
        <f>IFERROR(IF(INDEX('11.2_Outliers-Collection_cov'!$N$5:$N$500,MATCH($F513,'11.2_Outliers-Collection_cov'!$F$5:$F$500,0))&lt;&gt;"N",
INDEX('11.2_Outliers-Collection_cov'!L$5:L$500,MATCH($F513,'11.2_Outliers-Collection_cov'!$F$5:$F$500,0)),""),"")</f>
        <v/>
      </c>
      <c r="P513" s="14" t="str">
        <f>IFERROR(IF(INDEX('11.3_Outliers-Plastic'!$N$5:$N$500,MATCH($F513,'11.3_Outliers-Plastic'!$F$5:$F$500,0))&lt;&gt;"N",
INDEX('11.3_Outliers-Plastic'!J$5:J$500,MATCH($F513,'11.3_Outliers-Plastic'!$F$5:$F$500,0)),""),"")</f>
        <v/>
      </c>
      <c r="Q513" s="8" t="str">
        <f>IFERROR(IF(INDEX('11.3_Outliers-Plastic'!$N$5:$N$500,MATCH($F513,'11.3_Outliers-Plastic'!$F$5:$F$500,0))&lt;&gt;"N",
INDEX('11.3_Outliers-Plastic'!K$5:K$500,MATCH($F513,'11.3_Outliers-Plastic'!$F$5:$F$500,0)),""),"")</f>
        <v/>
      </c>
      <c r="R513" s="14" t="str">
        <f>IFERROR(IF(INDEX('11.3_Outliers-Plastic'!$N$5:$N$500,MATCH($F513,'11.3_Outliers-Plastic'!$F$5:$F$500,0))&lt;&gt;"N",
INDEX('11.3_Outliers-Plastic'!L$5:L$500,MATCH($F513,'11.3_Outliers-Plastic'!$F$5:$F$500,0)),""),"")</f>
        <v/>
      </c>
      <c r="S513" s="5"/>
      <c r="T513" s="5"/>
      <c r="U513" s="5" t="s">
        <v>1569</v>
      </c>
      <c r="V513" s="14" t="str">
        <f>IFERROR(IF(INDEX('11.5_Outliers-Other_recovery'!$N$5:$N$500,MATCH($F513,'11.5_Outliers-Other_recovery'!$F$5:$F$500,0))&lt;&gt;"N",
INDEX('11.5_Outliers-Other_recovery'!J$5:J$500,MATCH($F513,'11.5_Outliers-Other_recovery'!$F$5:$F$500,0)),""),"")</f>
        <v/>
      </c>
      <c r="W513" s="8" t="str">
        <f>IFERROR(IF(INDEX('11.5_Outliers-Other_recovery'!$N$5:$N$500,MATCH($F513,'11.5_Outliers-Other_recovery'!$F$5:$F$500,0))&lt;&gt;"N",
INDEX('11.5_Outliers-Other_recovery'!K$5:K$500,MATCH($F513,'11.5_Outliers-Other_recovery'!$F$5:$F$500,0)),""),"")</f>
        <v/>
      </c>
      <c r="X513" s="14" t="str">
        <f>IFERROR(IF(INDEX('11.5_Outliers-Other_recovery'!$N$5:$N$500,MATCH($F513,'11.5_Outliers-Other_recovery'!$F$5:$F$500,0))&lt;&gt;"N",
INDEX('11.5_Outliers-Other_recovery'!L$5:L$500,MATCH($F513,'11.5_Outliers-Other_recovery'!$F$5:$F$500,0)),""),"")</f>
        <v/>
      </c>
      <c r="Y513" s="14" t="str">
        <f>IFERROR(IF(INDEX('11.4_Outliers-Formal_dry_recy'!$N$5:$N$500,MATCH($F513,'11.4_Outliers-Formal_dry_recy'!$F$5:$F$500,0))&lt;&gt;"N",
INDEX('11.4_Outliers-Formal_dry_recy'!J$5:J$500,MATCH($F513,'11.4_Outliers-Formal_dry_recy'!$F$5:$F$500,0)),""),"")</f>
        <v/>
      </c>
      <c r="Z513" s="8" t="str">
        <f>IFERROR(IF(INDEX('11.4_Outliers-Formal_dry_recy'!$N$5:$N$500,MATCH($F513,'11.4_Outliers-Formal_dry_recy'!$F$5:$F$500,0))&lt;&gt;"N",
INDEX('11.4_Outliers-Formal_dry_recy'!K$5:K$500,MATCH($F513,'11.4_Outliers-Formal_dry_recy'!$F$5:$F$500,0)),""),"")</f>
        <v/>
      </c>
      <c r="AA513" s="14" t="str">
        <f>IFERROR(IF(INDEX('11.4_Outliers-Formal_dry_recy'!$N$5:$N$500,MATCH($F513,'11.4_Outliers-Formal_dry_recy'!$F$5:$F$500,0))&lt;&gt;"N",
INDEX('11.4_Outliers-Formal_dry_recy'!L$5:L$500,MATCH($F513,'11.4_Outliers-Formal_dry_recy'!$F$5:$F$500,0)),""),"")</f>
        <v/>
      </c>
      <c r="AB513" s="14" t="str">
        <f>IFERROR(IF(INDEX('11.6_Outliers-Incineration'!$N$5:$N$500,MATCH($F513,'11.6_Outliers-Incineration'!$F$5:$F$500,0))&lt;&gt;"N",
INDEX('11.6_Outliers-Incineration'!J$5:J$500,MATCH($F513,'11.6_Outliers-Incineration'!$F$5:$F$500,0)),""),"")</f>
        <v/>
      </c>
      <c r="AC513" s="8" t="str">
        <f>IFERROR(IF(INDEX('11.6_Outliers-Incineration'!$N$5:$N$500,MATCH($F513,'11.6_Outliers-Incineration'!$F$5:$F$500,0))&lt;&gt;"N",
INDEX('11.6_Outliers-Incineration'!K$5:K$500,MATCH($F513,'11.6_Outliers-Incineration'!$F$5:$F$500,0)),""),"")</f>
        <v/>
      </c>
      <c r="AD513" s="14" t="str">
        <f>IFERROR(IF(INDEX('11.6_Outliers-Incineration'!$N$5:$N$500,MATCH($F513,'11.6_Outliers-Incineration'!$F$5:$F$500,0))&lt;&gt;"N",
INDEX('11.6_Outliers-Incineration'!L$5:L$500,MATCH($F513,'11.6_Outliers-Incineration'!$F$5:$F$500,0)),""),"")</f>
        <v/>
      </c>
      <c r="AE513" s="14" t="s">
        <v>1569</v>
      </c>
      <c r="AF513" s="8" t="s">
        <v>1569</v>
      </c>
      <c r="AG513" s="14" t="s">
        <v>1569</v>
      </c>
      <c r="AH513" s="5"/>
      <c r="AI513" s="5"/>
      <c r="AJ513" s="5" t="s">
        <v>1569</v>
      </c>
      <c r="AK513" s="5">
        <f t="shared" si="7"/>
        <v>1</v>
      </c>
    </row>
    <row r="514" spans="1:37" x14ac:dyDescent="0.25">
      <c r="A514" s="5" t="s">
        <v>2839</v>
      </c>
      <c r="B514" s="5" t="s">
        <v>1124</v>
      </c>
      <c r="C514" s="5" t="s">
        <v>1123</v>
      </c>
      <c r="D514" s="5" t="s">
        <v>1038</v>
      </c>
      <c r="E514" s="5" t="s">
        <v>2888</v>
      </c>
      <c r="F514" s="5" t="s">
        <v>2933</v>
      </c>
      <c r="G514" s="5">
        <v>3</v>
      </c>
      <c r="H514" s="5">
        <v>1</v>
      </c>
      <c r="I514" s="5" t="s">
        <v>2961</v>
      </c>
      <c r="J514" s="13">
        <f>IFERROR(IF(INDEX('11.1_Outliers-Generation'!$N$5:$N$500,MATCH($F514,'11.1_Outliers-Generation'!$F$5:$F$500,0))&lt;&gt;"N",
INDEX('11.1_Outliers-Generation'!J$5:J$500,MATCH($F514,'11.1_Outliers-Generation'!$F$5:$F$500,0)),""),"")</f>
        <v>0.38088809496863801</v>
      </c>
      <c r="K514" s="8">
        <f>IFERROR(IF(INDEX('11.1_Outliers-Generation'!$N$5:$N$500,MATCH($F514,'11.1_Outliers-Generation'!$F$5:$F$500,0))&lt;&gt;"N",
INDEX('11.1_Outliers-Generation'!K$5:K$500,MATCH($F514,'11.1_Outliers-Generation'!$F$5:$F$500,0)),""),"")</f>
        <v>2019</v>
      </c>
      <c r="L514" s="13" t="str">
        <f>IFERROR(IF(INDEX('11.1_Outliers-Generation'!$N$5:$N$500,MATCH($F514,'11.1_Outliers-Generation'!$F$5:$F$500,0))&lt;&gt;"N",
INDEX('11.1_Outliers-Generation'!L$5:L$500,MATCH($F514,'11.1_Outliers-Generation'!$F$5:$F$500,0)),""),"")</f>
        <v>MOHURD_040</v>
      </c>
      <c r="M514" s="14" t="str">
        <f>IFERROR(IF(INDEX('11.2_Outliers-Collection_cov'!$N$5:$N$500,MATCH($F514,'11.2_Outliers-Collection_cov'!$F$5:$F$500,0))&lt;&gt;"N",
INDEX('11.2_Outliers-Collection_cov'!J$5:J$500,MATCH($F514,'11.2_Outliers-Collection_cov'!$F$5:$F$500,0)),""),"")</f>
        <v/>
      </c>
      <c r="N514" s="8" t="str">
        <f>IFERROR(IF(INDEX('11.2_Outliers-Collection_cov'!$N$5:$N$500,MATCH($F514,'11.2_Outliers-Collection_cov'!$F$5:$F$500,0))&lt;&gt;"N",
INDEX('11.2_Outliers-Collection_cov'!K$5:K$500,MATCH($F514,'11.2_Outliers-Collection_cov'!$F$5:$F$500,0)),""),"")</f>
        <v/>
      </c>
      <c r="O514" s="13" t="str">
        <f>IFERROR(IF(INDEX('11.2_Outliers-Collection_cov'!$N$5:$N$500,MATCH($F514,'11.2_Outliers-Collection_cov'!$F$5:$F$500,0))&lt;&gt;"N",
INDEX('11.2_Outliers-Collection_cov'!L$5:L$500,MATCH($F514,'11.2_Outliers-Collection_cov'!$F$5:$F$500,0)),""),"")</f>
        <v/>
      </c>
      <c r="P514" s="14" t="str">
        <f>IFERROR(IF(INDEX('11.3_Outliers-Plastic'!$N$5:$N$500,MATCH($F514,'11.3_Outliers-Plastic'!$F$5:$F$500,0))&lt;&gt;"N",
INDEX('11.3_Outliers-Plastic'!J$5:J$500,MATCH($F514,'11.3_Outliers-Plastic'!$F$5:$F$500,0)),""),"")</f>
        <v/>
      </c>
      <c r="Q514" s="8" t="str">
        <f>IFERROR(IF(INDEX('11.3_Outliers-Plastic'!$N$5:$N$500,MATCH($F514,'11.3_Outliers-Plastic'!$F$5:$F$500,0))&lt;&gt;"N",
INDEX('11.3_Outliers-Plastic'!K$5:K$500,MATCH($F514,'11.3_Outliers-Plastic'!$F$5:$F$500,0)),""),"")</f>
        <v/>
      </c>
      <c r="R514" s="14" t="str">
        <f>IFERROR(IF(INDEX('11.3_Outliers-Plastic'!$N$5:$N$500,MATCH($F514,'11.3_Outliers-Plastic'!$F$5:$F$500,0))&lt;&gt;"N",
INDEX('11.3_Outliers-Plastic'!L$5:L$500,MATCH($F514,'11.3_Outliers-Plastic'!$F$5:$F$500,0)),""),"")</f>
        <v/>
      </c>
      <c r="S514" s="5"/>
      <c r="T514" s="5"/>
      <c r="U514" s="5" t="s">
        <v>1569</v>
      </c>
      <c r="V514" s="14" t="str">
        <f>IFERROR(IF(INDEX('11.5_Outliers-Other_recovery'!$N$5:$N$500,MATCH($F514,'11.5_Outliers-Other_recovery'!$F$5:$F$500,0))&lt;&gt;"N",
INDEX('11.5_Outliers-Other_recovery'!J$5:J$500,MATCH($F514,'11.5_Outliers-Other_recovery'!$F$5:$F$500,0)),""),"")</f>
        <v/>
      </c>
      <c r="W514" s="8" t="str">
        <f>IFERROR(IF(INDEX('11.5_Outliers-Other_recovery'!$N$5:$N$500,MATCH($F514,'11.5_Outliers-Other_recovery'!$F$5:$F$500,0))&lt;&gt;"N",
INDEX('11.5_Outliers-Other_recovery'!K$5:K$500,MATCH($F514,'11.5_Outliers-Other_recovery'!$F$5:$F$500,0)),""),"")</f>
        <v/>
      </c>
      <c r="X514" s="14" t="str">
        <f>IFERROR(IF(INDEX('11.5_Outliers-Other_recovery'!$N$5:$N$500,MATCH($F514,'11.5_Outliers-Other_recovery'!$F$5:$F$500,0))&lt;&gt;"N",
INDEX('11.5_Outliers-Other_recovery'!L$5:L$500,MATCH($F514,'11.5_Outliers-Other_recovery'!$F$5:$F$500,0)),""),"")</f>
        <v/>
      </c>
      <c r="Y514" s="14" t="str">
        <f>IFERROR(IF(INDEX('11.4_Outliers-Formal_dry_recy'!$N$5:$N$500,MATCH($F514,'11.4_Outliers-Formal_dry_recy'!$F$5:$F$500,0))&lt;&gt;"N",
INDEX('11.4_Outliers-Formal_dry_recy'!J$5:J$500,MATCH($F514,'11.4_Outliers-Formal_dry_recy'!$F$5:$F$500,0)),""),"")</f>
        <v/>
      </c>
      <c r="Z514" s="8" t="str">
        <f>IFERROR(IF(INDEX('11.4_Outliers-Formal_dry_recy'!$N$5:$N$500,MATCH($F514,'11.4_Outliers-Formal_dry_recy'!$F$5:$F$500,0))&lt;&gt;"N",
INDEX('11.4_Outliers-Formal_dry_recy'!K$5:K$500,MATCH($F514,'11.4_Outliers-Formal_dry_recy'!$F$5:$F$500,0)),""),"")</f>
        <v/>
      </c>
      <c r="AA514" s="14" t="str">
        <f>IFERROR(IF(INDEX('11.4_Outliers-Formal_dry_recy'!$N$5:$N$500,MATCH($F514,'11.4_Outliers-Formal_dry_recy'!$F$5:$F$500,0))&lt;&gt;"N",
INDEX('11.4_Outliers-Formal_dry_recy'!L$5:L$500,MATCH($F514,'11.4_Outliers-Formal_dry_recy'!$F$5:$F$500,0)),""),"")</f>
        <v/>
      </c>
      <c r="AB514" s="14" t="str">
        <f>IFERROR(IF(INDEX('11.6_Outliers-Incineration'!$N$5:$N$500,MATCH($F514,'11.6_Outliers-Incineration'!$F$5:$F$500,0))&lt;&gt;"N",
INDEX('11.6_Outliers-Incineration'!J$5:J$500,MATCH($F514,'11.6_Outliers-Incineration'!$F$5:$F$500,0)),""),"")</f>
        <v/>
      </c>
      <c r="AC514" s="8" t="str">
        <f>IFERROR(IF(INDEX('11.6_Outliers-Incineration'!$N$5:$N$500,MATCH($F514,'11.6_Outliers-Incineration'!$F$5:$F$500,0))&lt;&gt;"N",
INDEX('11.6_Outliers-Incineration'!K$5:K$500,MATCH($F514,'11.6_Outliers-Incineration'!$F$5:$F$500,0)),""),"")</f>
        <v/>
      </c>
      <c r="AD514" s="14" t="str">
        <f>IFERROR(IF(INDEX('11.6_Outliers-Incineration'!$N$5:$N$500,MATCH($F514,'11.6_Outliers-Incineration'!$F$5:$F$500,0))&lt;&gt;"N",
INDEX('11.6_Outliers-Incineration'!L$5:L$500,MATCH($F514,'11.6_Outliers-Incineration'!$F$5:$F$500,0)),""),"")</f>
        <v/>
      </c>
      <c r="AE514" s="14" t="s">
        <v>1569</v>
      </c>
      <c r="AF514" s="8" t="s">
        <v>1569</v>
      </c>
      <c r="AG514" s="14" t="s">
        <v>1569</v>
      </c>
      <c r="AH514" s="5"/>
      <c r="AI514" s="5"/>
      <c r="AJ514" s="5" t="s">
        <v>1569</v>
      </c>
      <c r="AK514" s="5">
        <f t="shared" si="7"/>
        <v>1</v>
      </c>
    </row>
    <row r="515" spans="1:37" x14ac:dyDescent="0.25">
      <c r="A515" s="5" t="s">
        <v>2840</v>
      </c>
      <c r="B515" s="5" t="s">
        <v>1124</v>
      </c>
      <c r="C515" s="5" t="s">
        <v>1123</v>
      </c>
      <c r="D515" s="5" t="s">
        <v>1038</v>
      </c>
      <c r="E515" s="5" t="s">
        <v>2889</v>
      </c>
      <c r="F515" s="5" t="s">
        <v>2934</v>
      </c>
      <c r="G515" s="5">
        <v>3</v>
      </c>
      <c r="H515" s="5">
        <v>2</v>
      </c>
      <c r="I515" s="5" t="s">
        <v>2960</v>
      </c>
      <c r="J515" s="13">
        <f>IFERROR(IF(INDEX('11.1_Outliers-Generation'!$N$5:$N$500,MATCH($F515,'11.1_Outliers-Generation'!$F$5:$F$500,0))&lt;&gt;"N",
INDEX('11.1_Outliers-Generation'!J$5:J$500,MATCH($F515,'11.1_Outliers-Generation'!$F$5:$F$500,0)),""),"")</f>
        <v>0.54555202344090881</v>
      </c>
      <c r="K515" s="8">
        <f>IFERROR(IF(INDEX('11.1_Outliers-Generation'!$N$5:$N$500,MATCH($F515,'11.1_Outliers-Generation'!$F$5:$F$500,0))&lt;&gt;"N",
INDEX('11.1_Outliers-Generation'!K$5:K$500,MATCH($F515,'11.1_Outliers-Generation'!$F$5:$F$500,0)),""),"")</f>
        <v>2019</v>
      </c>
      <c r="L515" s="13" t="str">
        <f>IFERROR(IF(INDEX('11.1_Outliers-Generation'!$N$5:$N$500,MATCH($F515,'11.1_Outliers-Generation'!$F$5:$F$500,0))&lt;&gt;"N",
INDEX('11.1_Outliers-Generation'!L$5:L$500,MATCH($F515,'11.1_Outliers-Generation'!$F$5:$F$500,0)),""),"")</f>
        <v>MOHURD_041</v>
      </c>
      <c r="M515" s="14" t="str">
        <f>IFERROR(IF(INDEX('11.2_Outliers-Collection_cov'!$N$5:$N$500,MATCH($F515,'11.2_Outliers-Collection_cov'!$F$5:$F$500,0))&lt;&gt;"N",
INDEX('11.2_Outliers-Collection_cov'!J$5:J$500,MATCH($F515,'11.2_Outliers-Collection_cov'!$F$5:$F$500,0)),""),"")</f>
        <v/>
      </c>
      <c r="N515" s="8" t="str">
        <f>IFERROR(IF(INDEX('11.2_Outliers-Collection_cov'!$N$5:$N$500,MATCH($F515,'11.2_Outliers-Collection_cov'!$F$5:$F$500,0))&lt;&gt;"N",
INDEX('11.2_Outliers-Collection_cov'!K$5:K$500,MATCH($F515,'11.2_Outliers-Collection_cov'!$F$5:$F$500,0)),""),"")</f>
        <v/>
      </c>
      <c r="O515" s="13" t="str">
        <f>IFERROR(IF(INDEX('11.2_Outliers-Collection_cov'!$N$5:$N$500,MATCH($F515,'11.2_Outliers-Collection_cov'!$F$5:$F$500,0))&lt;&gt;"N",
INDEX('11.2_Outliers-Collection_cov'!L$5:L$500,MATCH($F515,'11.2_Outliers-Collection_cov'!$F$5:$F$500,0)),""),"")</f>
        <v/>
      </c>
      <c r="P515" s="14" t="str">
        <f>IFERROR(IF(INDEX('11.3_Outliers-Plastic'!$N$5:$N$500,MATCH($F515,'11.3_Outliers-Plastic'!$F$5:$F$500,0))&lt;&gt;"N",
INDEX('11.3_Outliers-Plastic'!J$5:J$500,MATCH($F515,'11.3_Outliers-Plastic'!$F$5:$F$500,0)),""),"")</f>
        <v/>
      </c>
      <c r="Q515" s="8" t="str">
        <f>IFERROR(IF(INDEX('11.3_Outliers-Plastic'!$N$5:$N$500,MATCH($F515,'11.3_Outliers-Plastic'!$F$5:$F$500,0))&lt;&gt;"N",
INDEX('11.3_Outliers-Plastic'!K$5:K$500,MATCH($F515,'11.3_Outliers-Plastic'!$F$5:$F$500,0)),""),"")</f>
        <v/>
      </c>
      <c r="R515" s="14" t="str">
        <f>IFERROR(IF(INDEX('11.3_Outliers-Plastic'!$N$5:$N$500,MATCH($F515,'11.3_Outliers-Plastic'!$F$5:$F$500,0))&lt;&gt;"N",
INDEX('11.3_Outliers-Plastic'!L$5:L$500,MATCH($F515,'11.3_Outliers-Plastic'!$F$5:$F$500,0)),""),"")</f>
        <v/>
      </c>
      <c r="S515" s="5"/>
      <c r="T515" s="5"/>
      <c r="U515" s="5" t="s">
        <v>1569</v>
      </c>
      <c r="V515" s="14" t="str">
        <f>IFERROR(IF(INDEX('11.5_Outliers-Other_recovery'!$N$5:$N$500,MATCH($F515,'11.5_Outliers-Other_recovery'!$F$5:$F$500,0))&lt;&gt;"N",
INDEX('11.5_Outliers-Other_recovery'!J$5:J$500,MATCH($F515,'11.5_Outliers-Other_recovery'!$F$5:$F$500,0)),""),"")</f>
        <v/>
      </c>
      <c r="W515" s="8" t="str">
        <f>IFERROR(IF(INDEX('11.5_Outliers-Other_recovery'!$N$5:$N$500,MATCH($F515,'11.5_Outliers-Other_recovery'!$F$5:$F$500,0))&lt;&gt;"N",
INDEX('11.5_Outliers-Other_recovery'!K$5:K$500,MATCH($F515,'11.5_Outliers-Other_recovery'!$F$5:$F$500,0)),""),"")</f>
        <v/>
      </c>
      <c r="X515" s="14" t="str">
        <f>IFERROR(IF(INDEX('11.5_Outliers-Other_recovery'!$N$5:$N$500,MATCH($F515,'11.5_Outliers-Other_recovery'!$F$5:$F$500,0))&lt;&gt;"N",
INDEX('11.5_Outliers-Other_recovery'!L$5:L$500,MATCH($F515,'11.5_Outliers-Other_recovery'!$F$5:$F$500,0)),""),"")</f>
        <v/>
      </c>
      <c r="Y515" s="14" t="str">
        <f>IFERROR(IF(INDEX('11.4_Outliers-Formal_dry_recy'!$N$5:$N$500,MATCH($F515,'11.4_Outliers-Formal_dry_recy'!$F$5:$F$500,0))&lt;&gt;"N",
INDEX('11.4_Outliers-Formal_dry_recy'!J$5:J$500,MATCH($F515,'11.4_Outliers-Formal_dry_recy'!$F$5:$F$500,0)),""),"")</f>
        <v/>
      </c>
      <c r="Z515" s="8" t="str">
        <f>IFERROR(IF(INDEX('11.4_Outliers-Formal_dry_recy'!$N$5:$N$500,MATCH($F515,'11.4_Outliers-Formal_dry_recy'!$F$5:$F$500,0))&lt;&gt;"N",
INDEX('11.4_Outliers-Formal_dry_recy'!K$5:K$500,MATCH($F515,'11.4_Outliers-Formal_dry_recy'!$F$5:$F$500,0)),""),"")</f>
        <v/>
      </c>
      <c r="AA515" s="14" t="str">
        <f>IFERROR(IF(INDEX('11.4_Outliers-Formal_dry_recy'!$N$5:$N$500,MATCH($F515,'11.4_Outliers-Formal_dry_recy'!$F$5:$F$500,0))&lt;&gt;"N",
INDEX('11.4_Outliers-Formal_dry_recy'!L$5:L$500,MATCH($F515,'11.4_Outliers-Formal_dry_recy'!$F$5:$F$500,0)),""),"")</f>
        <v/>
      </c>
      <c r="AB515" s="14" t="str">
        <f>IFERROR(IF(INDEX('11.6_Outliers-Incineration'!$N$5:$N$500,MATCH($F515,'11.6_Outliers-Incineration'!$F$5:$F$500,0))&lt;&gt;"N",
INDEX('11.6_Outliers-Incineration'!J$5:J$500,MATCH($F515,'11.6_Outliers-Incineration'!$F$5:$F$500,0)),""),"")</f>
        <v/>
      </c>
      <c r="AC515" s="8" t="str">
        <f>IFERROR(IF(INDEX('11.6_Outliers-Incineration'!$N$5:$N$500,MATCH($F515,'11.6_Outliers-Incineration'!$F$5:$F$500,0))&lt;&gt;"N",
INDEX('11.6_Outliers-Incineration'!K$5:K$500,MATCH($F515,'11.6_Outliers-Incineration'!$F$5:$F$500,0)),""),"")</f>
        <v/>
      </c>
      <c r="AD515" s="14" t="str">
        <f>IFERROR(IF(INDEX('11.6_Outliers-Incineration'!$N$5:$N$500,MATCH($F515,'11.6_Outliers-Incineration'!$F$5:$F$500,0))&lt;&gt;"N",
INDEX('11.6_Outliers-Incineration'!L$5:L$500,MATCH($F515,'11.6_Outliers-Incineration'!$F$5:$F$500,0)),""),"")</f>
        <v/>
      </c>
      <c r="AE515" s="14" t="s">
        <v>1569</v>
      </c>
      <c r="AF515" s="8" t="s">
        <v>1569</v>
      </c>
      <c r="AG515" s="14" t="s">
        <v>1569</v>
      </c>
      <c r="AH515" s="5"/>
      <c r="AI515" s="5"/>
      <c r="AJ515" s="5" t="s">
        <v>1569</v>
      </c>
      <c r="AK515" s="5">
        <f t="shared" si="7"/>
        <v>1</v>
      </c>
    </row>
    <row r="516" spans="1:37" x14ac:dyDescent="0.25">
      <c r="A516" s="5" t="s">
        <v>2841</v>
      </c>
      <c r="B516" s="5" t="s">
        <v>1124</v>
      </c>
      <c r="C516" s="5" t="s">
        <v>1123</v>
      </c>
      <c r="D516" s="5" t="s">
        <v>1038</v>
      </c>
      <c r="E516" s="5" t="s">
        <v>2890</v>
      </c>
      <c r="F516" s="5" t="s">
        <v>2935</v>
      </c>
      <c r="G516" s="5">
        <v>3</v>
      </c>
      <c r="H516" s="5">
        <v>2</v>
      </c>
      <c r="I516" s="5" t="s">
        <v>2968</v>
      </c>
      <c r="J516" s="13">
        <f>IFERROR(IF(INDEX('11.1_Outliers-Generation'!$N$5:$N$500,MATCH($F516,'11.1_Outliers-Generation'!$F$5:$F$500,0))&lt;&gt;"N",
INDEX('11.1_Outliers-Generation'!J$5:J$500,MATCH($F516,'11.1_Outliers-Generation'!$F$5:$F$500,0)),""),"")</f>
        <v>0.50248290107130322</v>
      </c>
      <c r="K516" s="8">
        <f>IFERROR(IF(INDEX('11.1_Outliers-Generation'!$N$5:$N$500,MATCH($F516,'11.1_Outliers-Generation'!$F$5:$F$500,0))&lt;&gt;"N",
INDEX('11.1_Outliers-Generation'!K$5:K$500,MATCH($F516,'11.1_Outliers-Generation'!$F$5:$F$500,0)),""),"")</f>
        <v>2019</v>
      </c>
      <c r="L516" s="13" t="str">
        <f>IFERROR(IF(INDEX('11.1_Outliers-Generation'!$N$5:$N$500,MATCH($F516,'11.1_Outliers-Generation'!$F$5:$F$500,0))&lt;&gt;"N",
INDEX('11.1_Outliers-Generation'!L$5:L$500,MATCH($F516,'11.1_Outliers-Generation'!$F$5:$F$500,0)),""),"")</f>
        <v>MOHURD_042</v>
      </c>
      <c r="M516" s="14" t="str">
        <f>IFERROR(IF(INDEX('11.2_Outliers-Collection_cov'!$N$5:$N$500,MATCH($F516,'11.2_Outliers-Collection_cov'!$F$5:$F$500,0))&lt;&gt;"N",
INDEX('11.2_Outliers-Collection_cov'!J$5:J$500,MATCH($F516,'11.2_Outliers-Collection_cov'!$F$5:$F$500,0)),""),"")</f>
        <v/>
      </c>
      <c r="N516" s="8" t="str">
        <f>IFERROR(IF(INDEX('11.2_Outliers-Collection_cov'!$N$5:$N$500,MATCH($F516,'11.2_Outliers-Collection_cov'!$F$5:$F$500,0))&lt;&gt;"N",
INDEX('11.2_Outliers-Collection_cov'!K$5:K$500,MATCH($F516,'11.2_Outliers-Collection_cov'!$F$5:$F$500,0)),""),"")</f>
        <v/>
      </c>
      <c r="O516" s="13" t="str">
        <f>IFERROR(IF(INDEX('11.2_Outliers-Collection_cov'!$N$5:$N$500,MATCH($F516,'11.2_Outliers-Collection_cov'!$F$5:$F$500,0))&lt;&gt;"N",
INDEX('11.2_Outliers-Collection_cov'!L$5:L$500,MATCH($F516,'11.2_Outliers-Collection_cov'!$F$5:$F$500,0)),""),"")</f>
        <v/>
      </c>
      <c r="P516" s="14" t="str">
        <f>IFERROR(IF(INDEX('11.3_Outliers-Plastic'!$N$5:$N$500,MATCH($F516,'11.3_Outliers-Plastic'!$F$5:$F$500,0))&lt;&gt;"N",
INDEX('11.3_Outliers-Plastic'!J$5:J$500,MATCH($F516,'11.3_Outliers-Plastic'!$F$5:$F$500,0)),""),"")</f>
        <v/>
      </c>
      <c r="Q516" s="8" t="str">
        <f>IFERROR(IF(INDEX('11.3_Outliers-Plastic'!$N$5:$N$500,MATCH($F516,'11.3_Outliers-Plastic'!$F$5:$F$500,0))&lt;&gt;"N",
INDEX('11.3_Outliers-Plastic'!K$5:K$500,MATCH($F516,'11.3_Outliers-Plastic'!$F$5:$F$500,0)),""),"")</f>
        <v/>
      </c>
      <c r="R516" s="14" t="str">
        <f>IFERROR(IF(INDEX('11.3_Outliers-Plastic'!$N$5:$N$500,MATCH($F516,'11.3_Outliers-Plastic'!$F$5:$F$500,0))&lt;&gt;"N",
INDEX('11.3_Outliers-Plastic'!L$5:L$500,MATCH($F516,'11.3_Outliers-Plastic'!$F$5:$F$500,0)),""),"")</f>
        <v/>
      </c>
      <c r="S516" s="5"/>
      <c r="T516" s="5"/>
      <c r="U516" s="5" t="s">
        <v>1569</v>
      </c>
      <c r="V516" s="14" t="str">
        <f>IFERROR(IF(INDEX('11.5_Outliers-Other_recovery'!$N$5:$N$500,MATCH($F516,'11.5_Outliers-Other_recovery'!$F$5:$F$500,0))&lt;&gt;"N",
INDEX('11.5_Outliers-Other_recovery'!J$5:J$500,MATCH($F516,'11.5_Outliers-Other_recovery'!$F$5:$F$500,0)),""),"")</f>
        <v/>
      </c>
      <c r="W516" s="8" t="str">
        <f>IFERROR(IF(INDEX('11.5_Outliers-Other_recovery'!$N$5:$N$500,MATCH($F516,'11.5_Outliers-Other_recovery'!$F$5:$F$500,0))&lt;&gt;"N",
INDEX('11.5_Outliers-Other_recovery'!K$5:K$500,MATCH($F516,'11.5_Outliers-Other_recovery'!$F$5:$F$500,0)),""),"")</f>
        <v/>
      </c>
      <c r="X516" s="14" t="str">
        <f>IFERROR(IF(INDEX('11.5_Outliers-Other_recovery'!$N$5:$N$500,MATCH($F516,'11.5_Outliers-Other_recovery'!$F$5:$F$500,0))&lt;&gt;"N",
INDEX('11.5_Outliers-Other_recovery'!L$5:L$500,MATCH($F516,'11.5_Outliers-Other_recovery'!$F$5:$F$500,0)),""),"")</f>
        <v/>
      </c>
      <c r="Y516" s="14" t="str">
        <f>IFERROR(IF(INDEX('11.4_Outliers-Formal_dry_recy'!$N$5:$N$500,MATCH($F516,'11.4_Outliers-Formal_dry_recy'!$F$5:$F$500,0))&lt;&gt;"N",
INDEX('11.4_Outliers-Formal_dry_recy'!J$5:J$500,MATCH($F516,'11.4_Outliers-Formal_dry_recy'!$F$5:$F$500,0)),""),"")</f>
        <v/>
      </c>
      <c r="Z516" s="8" t="str">
        <f>IFERROR(IF(INDEX('11.4_Outliers-Formal_dry_recy'!$N$5:$N$500,MATCH($F516,'11.4_Outliers-Formal_dry_recy'!$F$5:$F$500,0))&lt;&gt;"N",
INDEX('11.4_Outliers-Formal_dry_recy'!K$5:K$500,MATCH($F516,'11.4_Outliers-Formal_dry_recy'!$F$5:$F$500,0)),""),"")</f>
        <v/>
      </c>
      <c r="AA516" s="14" t="str">
        <f>IFERROR(IF(INDEX('11.4_Outliers-Formal_dry_recy'!$N$5:$N$500,MATCH($F516,'11.4_Outliers-Formal_dry_recy'!$F$5:$F$500,0))&lt;&gt;"N",
INDEX('11.4_Outliers-Formal_dry_recy'!L$5:L$500,MATCH($F516,'11.4_Outliers-Formal_dry_recy'!$F$5:$F$500,0)),""),"")</f>
        <v/>
      </c>
      <c r="AB516" s="14" t="str">
        <f>IFERROR(IF(INDEX('11.6_Outliers-Incineration'!$N$5:$N$500,MATCH($F516,'11.6_Outliers-Incineration'!$F$5:$F$500,0))&lt;&gt;"N",
INDEX('11.6_Outliers-Incineration'!J$5:J$500,MATCH($F516,'11.6_Outliers-Incineration'!$F$5:$F$500,0)),""),"")</f>
        <v/>
      </c>
      <c r="AC516" s="8" t="str">
        <f>IFERROR(IF(INDEX('11.6_Outliers-Incineration'!$N$5:$N$500,MATCH($F516,'11.6_Outliers-Incineration'!$F$5:$F$500,0))&lt;&gt;"N",
INDEX('11.6_Outliers-Incineration'!K$5:K$500,MATCH($F516,'11.6_Outliers-Incineration'!$F$5:$F$500,0)),""),"")</f>
        <v/>
      </c>
      <c r="AD516" s="14" t="str">
        <f>IFERROR(IF(INDEX('11.6_Outliers-Incineration'!$N$5:$N$500,MATCH($F516,'11.6_Outliers-Incineration'!$F$5:$F$500,0))&lt;&gt;"N",
INDEX('11.6_Outliers-Incineration'!L$5:L$500,MATCH($F516,'11.6_Outliers-Incineration'!$F$5:$F$500,0)),""),"")</f>
        <v/>
      </c>
      <c r="AE516" s="14" t="s">
        <v>1569</v>
      </c>
      <c r="AF516" s="8" t="s">
        <v>1569</v>
      </c>
      <c r="AG516" s="14" t="s">
        <v>1569</v>
      </c>
      <c r="AH516" s="5"/>
      <c r="AI516" s="5"/>
      <c r="AJ516" s="5" t="s">
        <v>1569</v>
      </c>
      <c r="AK516" s="5">
        <f t="shared" ref="AK516:AK567" si="8">COUNT(AH516,AE516,AB516,Y516,V516,S516,P516,M516,J516)</f>
        <v>1</v>
      </c>
    </row>
    <row r="517" spans="1:37" x14ac:dyDescent="0.25">
      <c r="A517" s="5" t="s">
        <v>2842</v>
      </c>
      <c r="B517" s="5" t="s">
        <v>1124</v>
      </c>
      <c r="C517" s="5" t="s">
        <v>1123</v>
      </c>
      <c r="D517" s="5" t="s">
        <v>1038</v>
      </c>
      <c r="E517" s="5" t="s">
        <v>2891</v>
      </c>
      <c r="F517" s="5" t="s">
        <v>2936</v>
      </c>
      <c r="G517" s="5">
        <v>3</v>
      </c>
      <c r="H517" s="5">
        <v>2</v>
      </c>
      <c r="I517" s="5" t="s">
        <v>2965</v>
      </c>
      <c r="J517" s="13">
        <f>IFERROR(IF(INDEX('11.1_Outliers-Generation'!$N$5:$N$500,MATCH($F517,'11.1_Outliers-Generation'!$F$5:$F$500,0))&lt;&gt;"N",
INDEX('11.1_Outliers-Generation'!J$5:J$500,MATCH($F517,'11.1_Outliers-Generation'!$F$5:$F$500,0)),""),"")</f>
        <v>0.46036623506431584</v>
      </c>
      <c r="K517" s="8">
        <f>IFERROR(IF(INDEX('11.1_Outliers-Generation'!$N$5:$N$500,MATCH($F517,'11.1_Outliers-Generation'!$F$5:$F$500,0))&lt;&gt;"N",
INDEX('11.1_Outliers-Generation'!K$5:K$500,MATCH($F517,'11.1_Outliers-Generation'!$F$5:$F$500,0)),""),"")</f>
        <v>2019</v>
      </c>
      <c r="L517" s="13" t="str">
        <f>IFERROR(IF(INDEX('11.1_Outliers-Generation'!$N$5:$N$500,MATCH($F517,'11.1_Outliers-Generation'!$F$5:$F$500,0))&lt;&gt;"N",
INDEX('11.1_Outliers-Generation'!L$5:L$500,MATCH($F517,'11.1_Outliers-Generation'!$F$5:$F$500,0)),""),"")</f>
        <v>MOHURD_043</v>
      </c>
      <c r="M517" s="14" t="str">
        <f>IFERROR(IF(INDEX('11.2_Outliers-Collection_cov'!$N$5:$N$500,MATCH($F517,'11.2_Outliers-Collection_cov'!$F$5:$F$500,0))&lt;&gt;"N",
INDEX('11.2_Outliers-Collection_cov'!J$5:J$500,MATCH($F517,'11.2_Outliers-Collection_cov'!$F$5:$F$500,0)),""),"")</f>
        <v/>
      </c>
      <c r="N517" s="8" t="str">
        <f>IFERROR(IF(INDEX('11.2_Outliers-Collection_cov'!$N$5:$N$500,MATCH($F517,'11.2_Outliers-Collection_cov'!$F$5:$F$500,0))&lt;&gt;"N",
INDEX('11.2_Outliers-Collection_cov'!K$5:K$500,MATCH($F517,'11.2_Outliers-Collection_cov'!$F$5:$F$500,0)),""),"")</f>
        <v/>
      </c>
      <c r="O517" s="13" t="str">
        <f>IFERROR(IF(INDEX('11.2_Outliers-Collection_cov'!$N$5:$N$500,MATCH($F517,'11.2_Outliers-Collection_cov'!$F$5:$F$500,0))&lt;&gt;"N",
INDEX('11.2_Outliers-Collection_cov'!L$5:L$500,MATCH($F517,'11.2_Outliers-Collection_cov'!$F$5:$F$500,0)),""),"")</f>
        <v/>
      </c>
      <c r="P517" s="14" t="str">
        <f>IFERROR(IF(INDEX('11.3_Outliers-Plastic'!$N$5:$N$500,MATCH($F517,'11.3_Outliers-Plastic'!$F$5:$F$500,0))&lt;&gt;"N",
INDEX('11.3_Outliers-Plastic'!J$5:J$500,MATCH($F517,'11.3_Outliers-Plastic'!$F$5:$F$500,0)),""),"")</f>
        <v/>
      </c>
      <c r="Q517" s="8" t="str">
        <f>IFERROR(IF(INDEX('11.3_Outliers-Plastic'!$N$5:$N$500,MATCH($F517,'11.3_Outliers-Plastic'!$F$5:$F$500,0))&lt;&gt;"N",
INDEX('11.3_Outliers-Plastic'!K$5:K$500,MATCH($F517,'11.3_Outliers-Plastic'!$F$5:$F$500,0)),""),"")</f>
        <v/>
      </c>
      <c r="R517" s="14" t="str">
        <f>IFERROR(IF(INDEX('11.3_Outliers-Plastic'!$N$5:$N$500,MATCH($F517,'11.3_Outliers-Plastic'!$F$5:$F$500,0))&lt;&gt;"N",
INDEX('11.3_Outliers-Plastic'!L$5:L$500,MATCH($F517,'11.3_Outliers-Plastic'!$F$5:$F$500,0)),""),"")</f>
        <v/>
      </c>
      <c r="S517" s="5"/>
      <c r="T517" s="5"/>
      <c r="U517" s="5" t="s">
        <v>1569</v>
      </c>
      <c r="V517" s="14" t="str">
        <f>IFERROR(IF(INDEX('11.5_Outliers-Other_recovery'!$N$5:$N$500,MATCH($F517,'11.5_Outliers-Other_recovery'!$F$5:$F$500,0))&lt;&gt;"N",
INDEX('11.5_Outliers-Other_recovery'!J$5:J$500,MATCH($F517,'11.5_Outliers-Other_recovery'!$F$5:$F$500,0)),""),"")</f>
        <v/>
      </c>
      <c r="W517" s="8" t="str">
        <f>IFERROR(IF(INDEX('11.5_Outliers-Other_recovery'!$N$5:$N$500,MATCH($F517,'11.5_Outliers-Other_recovery'!$F$5:$F$500,0))&lt;&gt;"N",
INDEX('11.5_Outliers-Other_recovery'!K$5:K$500,MATCH($F517,'11.5_Outliers-Other_recovery'!$F$5:$F$500,0)),""),"")</f>
        <v/>
      </c>
      <c r="X517" s="14" t="str">
        <f>IFERROR(IF(INDEX('11.5_Outliers-Other_recovery'!$N$5:$N$500,MATCH($F517,'11.5_Outliers-Other_recovery'!$F$5:$F$500,0))&lt;&gt;"N",
INDEX('11.5_Outliers-Other_recovery'!L$5:L$500,MATCH($F517,'11.5_Outliers-Other_recovery'!$F$5:$F$500,0)),""),"")</f>
        <v/>
      </c>
      <c r="Y517" s="14" t="str">
        <f>IFERROR(IF(INDEX('11.4_Outliers-Formal_dry_recy'!$N$5:$N$500,MATCH($F517,'11.4_Outliers-Formal_dry_recy'!$F$5:$F$500,0))&lt;&gt;"N",
INDEX('11.4_Outliers-Formal_dry_recy'!J$5:J$500,MATCH($F517,'11.4_Outliers-Formal_dry_recy'!$F$5:$F$500,0)),""),"")</f>
        <v/>
      </c>
      <c r="Z517" s="8" t="str">
        <f>IFERROR(IF(INDEX('11.4_Outliers-Formal_dry_recy'!$N$5:$N$500,MATCH($F517,'11.4_Outliers-Formal_dry_recy'!$F$5:$F$500,0))&lt;&gt;"N",
INDEX('11.4_Outliers-Formal_dry_recy'!K$5:K$500,MATCH($F517,'11.4_Outliers-Formal_dry_recy'!$F$5:$F$500,0)),""),"")</f>
        <v/>
      </c>
      <c r="AA517" s="14" t="str">
        <f>IFERROR(IF(INDEX('11.4_Outliers-Formal_dry_recy'!$N$5:$N$500,MATCH($F517,'11.4_Outliers-Formal_dry_recy'!$F$5:$F$500,0))&lt;&gt;"N",
INDEX('11.4_Outliers-Formal_dry_recy'!L$5:L$500,MATCH($F517,'11.4_Outliers-Formal_dry_recy'!$F$5:$F$500,0)),""),"")</f>
        <v/>
      </c>
      <c r="AB517" s="14" t="str">
        <f>IFERROR(IF(INDEX('11.6_Outliers-Incineration'!$N$5:$N$500,MATCH($F517,'11.6_Outliers-Incineration'!$F$5:$F$500,0))&lt;&gt;"N",
INDEX('11.6_Outliers-Incineration'!J$5:J$500,MATCH($F517,'11.6_Outliers-Incineration'!$F$5:$F$500,0)),""),"")</f>
        <v/>
      </c>
      <c r="AC517" s="8" t="str">
        <f>IFERROR(IF(INDEX('11.6_Outliers-Incineration'!$N$5:$N$500,MATCH($F517,'11.6_Outliers-Incineration'!$F$5:$F$500,0))&lt;&gt;"N",
INDEX('11.6_Outliers-Incineration'!K$5:K$500,MATCH($F517,'11.6_Outliers-Incineration'!$F$5:$F$500,0)),""),"")</f>
        <v/>
      </c>
      <c r="AD517" s="14" t="str">
        <f>IFERROR(IF(INDEX('11.6_Outliers-Incineration'!$N$5:$N$500,MATCH($F517,'11.6_Outliers-Incineration'!$F$5:$F$500,0))&lt;&gt;"N",
INDEX('11.6_Outliers-Incineration'!L$5:L$500,MATCH($F517,'11.6_Outliers-Incineration'!$F$5:$F$500,0)),""),"")</f>
        <v/>
      </c>
      <c r="AE517" s="14" t="s">
        <v>1569</v>
      </c>
      <c r="AF517" s="8" t="s">
        <v>1569</v>
      </c>
      <c r="AG517" s="14" t="s">
        <v>1569</v>
      </c>
      <c r="AH517" s="5"/>
      <c r="AI517" s="5"/>
      <c r="AJ517" s="5" t="s">
        <v>1569</v>
      </c>
      <c r="AK517" s="5">
        <f t="shared" si="8"/>
        <v>1</v>
      </c>
    </row>
    <row r="518" spans="1:37" x14ac:dyDescent="0.25">
      <c r="A518" s="5" t="s">
        <v>2843</v>
      </c>
      <c r="B518" s="5" t="s">
        <v>1124</v>
      </c>
      <c r="C518" s="5" t="s">
        <v>1123</v>
      </c>
      <c r="D518" s="5" t="s">
        <v>1038</v>
      </c>
      <c r="E518" s="5" t="s">
        <v>2892</v>
      </c>
      <c r="F518" s="5" t="s">
        <v>2937</v>
      </c>
      <c r="G518" s="5">
        <v>3</v>
      </c>
      <c r="H518" s="5">
        <v>2</v>
      </c>
      <c r="I518" s="5" t="s">
        <v>2941</v>
      </c>
      <c r="J518" s="13">
        <f>IFERROR(IF(INDEX('11.1_Outliers-Generation'!$N$5:$N$500,MATCH($F518,'11.1_Outliers-Generation'!$F$5:$F$500,0))&lt;&gt;"N",
INDEX('11.1_Outliers-Generation'!J$5:J$500,MATCH($F518,'11.1_Outliers-Generation'!$F$5:$F$500,0)),""),"")</f>
        <v>0.39257201194642971</v>
      </c>
      <c r="K518" s="8">
        <f>IFERROR(IF(INDEX('11.1_Outliers-Generation'!$N$5:$N$500,MATCH($F518,'11.1_Outliers-Generation'!$F$5:$F$500,0))&lt;&gt;"N",
INDEX('11.1_Outliers-Generation'!K$5:K$500,MATCH($F518,'11.1_Outliers-Generation'!$F$5:$F$500,0)),""),"")</f>
        <v>2019</v>
      </c>
      <c r="L518" s="13" t="str">
        <f>IFERROR(IF(INDEX('11.1_Outliers-Generation'!$N$5:$N$500,MATCH($F518,'11.1_Outliers-Generation'!$F$5:$F$500,0))&lt;&gt;"N",
INDEX('11.1_Outliers-Generation'!L$5:L$500,MATCH($F518,'11.1_Outliers-Generation'!$F$5:$F$500,0)),""),"")</f>
        <v>MOHURD_044</v>
      </c>
      <c r="M518" s="14" t="str">
        <f>IFERROR(IF(INDEX('11.2_Outliers-Collection_cov'!$N$5:$N$500,MATCH($F518,'11.2_Outliers-Collection_cov'!$F$5:$F$500,0))&lt;&gt;"N",
INDEX('11.2_Outliers-Collection_cov'!J$5:J$500,MATCH($F518,'11.2_Outliers-Collection_cov'!$F$5:$F$500,0)),""),"")</f>
        <v/>
      </c>
      <c r="N518" s="8" t="str">
        <f>IFERROR(IF(INDEX('11.2_Outliers-Collection_cov'!$N$5:$N$500,MATCH($F518,'11.2_Outliers-Collection_cov'!$F$5:$F$500,0))&lt;&gt;"N",
INDEX('11.2_Outliers-Collection_cov'!K$5:K$500,MATCH($F518,'11.2_Outliers-Collection_cov'!$F$5:$F$500,0)),""),"")</f>
        <v/>
      </c>
      <c r="O518" s="13" t="str">
        <f>IFERROR(IF(INDEX('11.2_Outliers-Collection_cov'!$N$5:$N$500,MATCH($F518,'11.2_Outliers-Collection_cov'!$F$5:$F$500,0))&lt;&gt;"N",
INDEX('11.2_Outliers-Collection_cov'!L$5:L$500,MATCH($F518,'11.2_Outliers-Collection_cov'!$F$5:$F$500,0)),""),"")</f>
        <v/>
      </c>
      <c r="P518" s="14" t="str">
        <f>IFERROR(IF(INDEX('11.3_Outliers-Plastic'!$N$5:$N$500,MATCH($F518,'11.3_Outliers-Plastic'!$F$5:$F$500,0))&lt;&gt;"N",
INDEX('11.3_Outliers-Plastic'!J$5:J$500,MATCH($F518,'11.3_Outliers-Plastic'!$F$5:$F$500,0)),""),"")</f>
        <v/>
      </c>
      <c r="Q518" s="8" t="str">
        <f>IFERROR(IF(INDEX('11.3_Outliers-Plastic'!$N$5:$N$500,MATCH($F518,'11.3_Outliers-Plastic'!$F$5:$F$500,0))&lt;&gt;"N",
INDEX('11.3_Outliers-Plastic'!K$5:K$500,MATCH($F518,'11.3_Outliers-Plastic'!$F$5:$F$500,0)),""),"")</f>
        <v/>
      </c>
      <c r="R518" s="14" t="str">
        <f>IFERROR(IF(INDEX('11.3_Outliers-Plastic'!$N$5:$N$500,MATCH($F518,'11.3_Outliers-Plastic'!$F$5:$F$500,0))&lt;&gt;"N",
INDEX('11.3_Outliers-Plastic'!L$5:L$500,MATCH($F518,'11.3_Outliers-Plastic'!$F$5:$F$500,0)),""),"")</f>
        <v/>
      </c>
      <c r="S518" s="5"/>
      <c r="T518" s="5"/>
      <c r="U518" s="5" t="s">
        <v>1569</v>
      </c>
      <c r="V518" s="14" t="str">
        <f>IFERROR(IF(INDEX('11.5_Outliers-Other_recovery'!$N$5:$N$500,MATCH($F518,'11.5_Outliers-Other_recovery'!$F$5:$F$500,0))&lt;&gt;"N",
INDEX('11.5_Outliers-Other_recovery'!J$5:J$500,MATCH($F518,'11.5_Outliers-Other_recovery'!$F$5:$F$500,0)),""),"")</f>
        <v/>
      </c>
      <c r="W518" s="8" t="str">
        <f>IFERROR(IF(INDEX('11.5_Outliers-Other_recovery'!$N$5:$N$500,MATCH($F518,'11.5_Outliers-Other_recovery'!$F$5:$F$500,0))&lt;&gt;"N",
INDEX('11.5_Outliers-Other_recovery'!K$5:K$500,MATCH($F518,'11.5_Outliers-Other_recovery'!$F$5:$F$500,0)),""),"")</f>
        <v/>
      </c>
      <c r="X518" s="14" t="str">
        <f>IFERROR(IF(INDEX('11.5_Outliers-Other_recovery'!$N$5:$N$500,MATCH($F518,'11.5_Outliers-Other_recovery'!$F$5:$F$500,0))&lt;&gt;"N",
INDEX('11.5_Outliers-Other_recovery'!L$5:L$500,MATCH($F518,'11.5_Outliers-Other_recovery'!$F$5:$F$500,0)),""),"")</f>
        <v/>
      </c>
      <c r="Y518" s="14" t="str">
        <f>IFERROR(IF(INDEX('11.4_Outliers-Formal_dry_recy'!$N$5:$N$500,MATCH($F518,'11.4_Outliers-Formal_dry_recy'!$F$5:$F$500,0))&lt;&gt;"N",
INDEX('11.4_Outliers-Formal_dry_recy'!J$5:J$500,MATCH($F518,'11.4_Outliers-Formal_dry_recy'!$F$5:$F$500,0)),""),"")</f>
        <v/>
      </c>
      <c r="Z518" s="8" t="str">
        <f>IFERROR(IF(INDEX('11.4_Outliers-Formal_dry_recy'!$N$5:$N$500,MATCH($F518,'11.4_Outliers-Formal_dry_recy'!$F$5:$F$500,0))&lt;&gt;"N",
INDEX('11.4_Outliers-Formal_dry_recy'!K$5:K$500,MATCH($F518,'11.4_Outliers-Formal_dry_recy'!$F$5:$F$500,0)),""),"")</f>
        <v/>
      </c>
      <c r="AA518" s="14" t="str">
        <f>IFERROR(IF(INDEX('11.4_Outliers-Formal_dry_recy'!$N$5:$N$500,MATCH($F518,'11.4_Outliers-Formal_dry_recy'!$F$5:$F$500,0))&lt;&gt;"N",
INDEX('11.4_Outliers-Formal_dry_recy'!L$5:L$500,MATCH($F518,'11.4_Outliers-Formal_dry_recy'!$F$5:$F$500,0)),""),"")</f>
        <v/>
      </c>
      <c r="AB518" s="14" t="str">
        <f>IFERROR(IF(INDEX('11.6_Outliers-Incineration'!$N$5:$N$500,MATCH($F518,'11.6_Outliers-Incineration'!$F$5:$F$500,0))&lt;&gt;"N",
INDEX('11.6_Outliers-Incineration'!J$5:J$500,MATCH($F518,'11.6_Outliers-Incineration'!$F$5:$F$500,0)),""),"")</f>
        <v/>
      </c>
      <c r="AC518" s="8" t="str">
        <f>IFERROR(IF(INDEX('11.6_Outliers-Incineration'!$N$5:$N$500,MATCH($F518,'11.6_Outliers-Incineration'!$F$5:$F$500,0))&lt;&gt;"N",
INDEX('11.6_Outliers-Incineration'!K$5:K$500,MATCH($F518,'11.6_Outliers-Incineration'!$F$5:$F$500,0)),""),"")</f>
        <v/>
      </c>
      <c r="AD518" s="14" t="str">
        <f>IFERROR(IF(INDEX('11.6_Outliers-Incineration'!$N$5:$N$500,MATCH($F518,'11.6_Outliers-Incineration'!$F$5:$F$500,0))&lt;&gt;"N",
INDEX('11.6_Outliers-Incineration'!L$5:L$500,MATCH($F518,'11.6_Outliers-Incineration'!$F$5:$F$500,0)),""),"")</f>
        <v/>
      </c>
      <c r="AE518" s="14" t="s">
        <v>1569</v>
      </c>
      <c r="AF518" s="8" t="s">
        <v>1569</v>
      </c>
      <c r="AG518" s="14" t="s">
        <v>1569</v>
      </c>
      <c r="AH518" s="5"/>
      <c r="AI518" s="5"/>
      <c r="AJ518" s="5" t="s">
        <v>1569</v>
      </c>
      <c r="AK518" s="5">
        <f t="shared" si="8"/>
        <v>1</v>
      </c>
    </row>
    <row r="519" spans="1:37" x14ac:dyDescent="0.25">
      <c r="A519" s="5" t="s">
        <v>2844</v>
      </c>
      <c r="B519" s="5" t="s">
        <v>1124</v>
      </c>
      <c r="C519" s="5" t="s">
        <v>1123</v>
      </c>
      <c r="D519" s="5" t="s">
        <v>1038</v>
      </c>
      <c r="E519" s="5" t="s">
        <v>2893</v>
      </c>
      <c r="F519" s="5" t="s">
        <v>2938</v>
      </c>
      <c r="G519" s="5">
        <v>3</v>
      </c>
      <c r="H519" s="5">
        <v>1</v>
      </c>
      <c r="I519" s="5" t="s">
        <v>2969</v>
      </c>
      <c r="J519" s="13">
        <f>IFERROR(IF(INDEX('11.1_Outliers-Generation'!$N$5:$N$500,MATCH($F519,'11.1_Outliers-Generation'!$F$5:$F$500,0))&lt;&gt;"N",
INDEX('11.1_Outliers-Generation'!J$5:J$500,MATCH($F519,'11.1_Outliers-Generation'!$F$5:$F$500,0)),""),"")</f>
        <v>0.39235975988580613</v>
      </c>
      <c r="K519" s="8">
        <f>IFERROR(IF(INDEX('11.1_Outliers-Generation'!$N$5:$N$500,MATCH($F519,'11.1_Outliers-Generation'!$F$5:$F$500,0))&lt;&gt;"N",
INDEX('11.1_Outliers-Generation'!K$5:K$500,MATCH($F519,'11.1_Outliers-Generation'!$F$5:$F$500,0)),""),"")</f>
        <v>2019</v>
      </c>
      <c r="L519" s="13" t="str">
        <f>IFERROR(IF(INDEX('11.1_Outliers-Generation'!$N$5:$N$500,MATCH($F519,'11.1_Outliers-Generation'!$F$5:$F$500,0))&lt;&gt;"N",
INDEX('11.1_Outliers-Generation'!L$5:L$500,MATCH($F519,'11.1_Outliers-Generation'!$F$5:$F$500,0)),""),"")</f>
        <v>MOHURD_045</v>
      </c>
      <c r="M519" s="14" t="str">
        <f>IFERROR(IF(INDEX('11.2_Outliers-Collection_cov'!$N$5:$N$500,MATCH($F519,'11.2_Outliers-Collection_cov'!$F$5:$F$500,0))&lt;&gt;"N",
INDEX('11.2_Outliers-Collection_cov'!J$5:J$500,MATCH($F519,'11.2_Outliers-Collection_cov'!$F$5:$F$500,0)),""),"")</f>
        <v/>
      </c>
      <c r="N519" s="8" t="str">
        <f>IFERROR(IF(INDEX('11.2_Outliers-Collection_cov'!$N$5:$N$500,MATCH($F519,'11.2_Outliers-Collection_cov'!$F$5:$F$500,0))&lt;&gt;"N",
INDEX('11.2_Outliers-Collection_cov'!K$5:K$500,MATCH($F519,'11.2_Outliers-Collection_cov'!$F$5:$F$500,0)),""),"")</f>
        <v/>
      </c>
      <c r="O519" s="13" t="str">
        <f>IFERROR(IF(INDEX('11.2_Outliers-Collection_cov'!$N$5:$N$500,MATCH($F519,'11.2_Outliers-Collection_cov'!$F$5:$F$500,0))&lt;&gt;"N",
INDEX('11.2_Outliers-Collection_cov'!L$5:L$500,MATCH($F519,'11.2_Outliers-Collection_cov'!$F$5:$F$500,0)),""),"")</f>
        <v/>
      </c>
      <c r="P519" s="14" t="str">
        <f>IFERROR(IF(INDEX('11.3_Outliers-Plastic'!$N$5:$N$500,MATCH($F519,'11.3_Outliers-Plastic'!$F$5:$F$500,0))&lt;&gt;"N",
INDEX('11.3_Outliers-Plastic'!J$5:J$500,MATCH($F519,'11.3_Outliers-Plastic'!$F$5:$F$500,0)),""),"")</f>
        <v/>
      </c>
      <c r="Q519" s="8" t="str">
        <f>IFERROR(IF(INDEX('11.3_Outliers-Plastic'!$N$5:$N$500,MATCH($F519,'11.3_Outliers-Plastic'!$F$5:$F$500,0))&lt;&gt;"N",
INDEX('11.3_Outliers-Plastic'!K$5:K$500,MATCH($F519,'11.3_Outliers-Plastic'!$F$5:$F$500,0)),""),"")</f>
        <v/>
      </c>
      <c r="R519" s="14" t="str">
        <f>IFERROR(IF(INDEX('11.3_Outliers-Plastic'!$N$5:$N$500,MATCH($F519,'11.3_Outliers-Plastic'!$F$5:$F$500,0))&lt;&gt;"N",
INDEX('11.3_Outliers-Plastic'!L$5:L$500,MATCH($F519,'11.3_Outliers-Plastic'!$F$5:$F$500,0)),""),"")</f>
        <v/>
      </c>
      <c r="S519" s="5"/>
      <c r="T519" s="5"/>
      <c r="U519" s="5" t="s">
        <v>1569</v>
      </c>
      <c r="V519" s="14" t="str">
        <f>IFERROR(IF(INDEX('11.5_Outliers-Other_recovery'!$N$5:$N$500,MATCH($F519,'11.5_Outliers-Other_recovery'!$F$5:$F$500,0))&lt;&gt;"N",
INDEX('11.5_Outliers-Other_recovery'!J$5:J$500,MATCH($F519,'11.5_Outliers-Other_recovery'!$F$5:$F$500,0)),""),"")</f>
        <v/>
      </c>
      <c r="W519" s="8" t="str">
        <f>IFERROR(IF(INDEX('11.5_Outliers-Other_recovery'!$N$5:$N$500,MATCH($F519,'11.5_Outliers-Other_recovery'!$F$5:$F$500,0))&lt;&gt;"N",
INDEX('11.5_Outliers-Other_recovery'!K$5:K$500,MATCH($F519,'11.5_Outliers-Other_recovery'!$F$5:$F$500,0)),""),"")</f>
        <v/>
      </c>
      <c r="X519" s="14" t="str">
        <f>IFERROR(IF(INDEX('11.5_Outliers-Other_recovery'!$N$5:$N$500,MATCH($F519,'11.5_Outliers-Other_recovery'!$F$5:$F$500,0))&lt;&gt;"N",
INDEX('11.5_Outliers-Other_recovery'!L$5:L$500,MATCH($F519,'11.5_Outliers-Other_recovery'!$F$5:$F$500,0)),""),"")</f>
        <v/>
      </c>
      <c r="Y519" s="14" t="str">
        <f>IFERROR(IF(INDEX('11.4_Outliers-Formal_dry_recy'!$N$5:$N$500,MATCH($F519,'11.4_Outliers-Formal_dry_recy'!$F$5:$F$500,0))&lt;&gt;"N",
INDEX('11.4_Outliers-Formal_dry_recy'!J$5:J$500,MATCH($F519,'11.4_Outliers-Formal_dry_recy'!$F$5:$F$500,0)),""),"")</f>
        <v/>
      </c>
      <c r="Z519" s="8" t="str">
        <f>IFERROR(IF(INDEX('11.4_Outliers-Formal_dry_recy'!$N$5:$N$500,MATCH($F519,'11.4_Outliers-Formal_dry_recy'!$F$5:$F$500,0))&lt;&gt;"N",
INDEX('11.4_Outliers-Formal_dry_recy'!K$5:K$500,MATCH($F519,'11.4_Outliers-Formal_dry_recy'!$F$5:$F$500,0)),""),"")</f>
        <v/>
      </c>
      <c r="AA519" s="14" t="str">
        <f>IFERROR(IF(INDEX('11.4_Outliers-Formal_dry_recy'!$N$5:$N$500,MATCH($F519,'11.4_Outliers-Formal_dry_recy'!$F$5:$F$500,0))&lt;&gt;"N",
INDEX('11.4_Outliers-Formal_dry_recy'!L$5:L$500,MATCH($F519,'11.4_Outliers-Formal_dry_recy'!$F$5:$F$500,0)),""),"")</f>
        <v/>
      </c>
      <c r="AB519" s="14" t="str">
        <f>IFERROR(IF(INDEX('11.6_Outliers-Incineration'!$N$5:$N$500,MATCH($F519,'11.6_Outliers-Incineration'!$F$5:$F$500,0))&lt;&gt;"N",
INDEX('11.6_Outliers-Incineration'!J$5:J$500,MATCH($F519,'11.6_Outliers-Incineration'!$F$5:$F$500,0)),""),"")</f>
        <v/>
      </c>
      <c r="AC519" s="8" t="str">
        <f>IFERROR(IF(INDEX('11.6_Outliers-Incineration'!$N$5:$N$500,MATCH($F519,'11.6_Outliers-Incineration'!$F$5:$F$500,0))&lt;&gt;"N",
INDEX('11.6_Outliers-Incineration'!K$5:K$500,MATCH($F519,'11.6_Outliers-Incineration'!$F$5:$F$500,0)),""),"")</f>
        <v/>
      </c>
      <c r="AD519" s="14" t="str">
        <f>IFERROR(IF(INDEX('11.6_Outliers-Incineration'!$N$5:$N$500,MATCH($F519,'11.6_Outliers-Incineration'!$F$5:$F$500,0))&lt;&gt;"N",
INDEX('11.6_Outliers-Incineration'!L$5:L$500,MATCH($F519,'11.6_Outliers-Incineration'!$F$5:$F$500,0)),""),"")</f>
        <v/>
      </c>
      <c r="AE519" s="14" t="s">
        <v>1569</v>
      </c>
      <c r="AF519" s="8" t="s">
        <v>1569</v>
      </c>
      <c r="AG519" s="14" t="s">
        <v>1569</v>
      </c>
      <c r="AH519" s="5"/>
      <c r="AI519" s="5"/>
      <c r="AJ519" s="5" t="s">
        <v>1569</v>
      </c>
      <c r="AK519" s="5">
        <f t="shared" si="8"/>
        <v>1</v>
      </c>
    </row>
    <row r="520" spans="1:37" x14ac:dyDescent="0.25">
      <c r="A520" s="5" t="s">
        <v>2845</v>
      </c>
      <c r="B520" s="5" t="s">
        <v>1124</v>
      </c>
      <c r="C520" s="5" t="s">
        <v>1123</v>
      </c>
      <c r="D520" s="5" t="s">
        <v>1038</v>
      </c>
      <c r="E520" s="5" t="s">
        <v>2894</v>
      </c>
      <c r="F520" s="5" t="s">
        <v>2939</v>
      </c>
      <c r="G520" s="5">
        <v>3</v>
      </c>
      <c r="H520" s="5">
        <v>2</v>
      </c>
      <c r="I520" s="5" t="s">
        <v>2956</v>
      </c>
      <c r="J520" s="13">
        <f>IFERROR(IF(INDEX('11.1_Outliers-Generation'!$N$5:$N$500,MATCH($F520,'11.1_Outliers-Generation'!$F$5:$F$500,0))&lt;&gt;"N",
INDEX('11.1_Outliers-Generation'!J$5:J$500,MATCH($F520,'11.1_Outliers-Generation'!$F$5:$F$500,0)),""),"")</f>
        <v>0.44405973038202978</v>
      </c>
      <c r="K520" s="8">
        <f>IFERROR(IF(INDEX('11.1_Outliers-Generation'!$N$5:$N$500,MATCH($F520,'11.1_Outliers-Generation'!$F$5:$F$500,0))&lt;&gt;"N",
INDEX('11.1_Outliers-Generation'!K$5:K$500,MATCH($F520,'11.1_Outliers-Generation'!$F$5:$F$500,0)),""),"")</f>
        <v>2019</v>
      </c>
      <c r="L520" s="13" t="str">
        <f>IFERROR(IF(INDEX('11.1_Outliers-Generation'!$N$5:$N$500,MATCH($F520,'11.1_Outliers-Generation'!$F$5:$F$500,0))&lt;&gt;"N",
INDEX('11.1_Outliers-Generation'!L$5:L$500,MATCH($F520,'11.1_Outliers-Generation'!$F$5:$F$500,0)),""),"")</f>
        <v>MOHURD_046</v>
      </c>
      <c r="M520" s="14" t="str">
        <f>IFERROR(IF(INDEX('11.2_Outliers-Collection_cov'!$N$5:$N$500,MATCH($F520,'11.2_Outliers-Collection_cov'!$F$5:$F$500,0))&lt;&gt;"N",
INDEX('11.2_Outliers-Collection_cov'!J$5:J$500,MATCH($F520,'11.2_Outliers-Collection_cov'!$F$5:$F$500,0)),""),"")</f>
        <v/>
      </c>
      <c r="N520" s="8" t="str">
        <f>IFERROR(IF(INDEX('11.2_Outliers-Collection_cov'!$N$5:$N$500,MATCH($F520,'11.2_Outliers-Collection_cov'!$F$5:$F$500,0))&lt;&gt;"N",
INDEX('11.2_Outliers-Collection_cov'!K$5:K$500,MATCH($F520,'11.2_Outliers-Collection_cov'!$F$5:$F$500,0)),""),"")</f>
        <v/>
      </c>
      <c r="O520" s="13" t="str">
        <f>IFERROR(IF(INDEX('11.2_Outliers-Collection_cov'!$N$5:$N$500,MATCH($F520,'11.2_Outliers-Collection_cov'!$F$5:$F$500,0))&lt;&gt;"N",
INDEX('11.2_Outliers-Collection_cov'!L$5:L$500,MATCH($F520,'11.2_Outliers-Collection_cov'!$F$5:$F$500,0)),""),"")</f>
        <v/>
      </c>
      <c r="P520" s="14" t="str">
        <f>IFERROR(IF(INDEX('11.3_Outliers-Plastic'!$N$5:$N$500,MATCH($F520,'11.3_Outliers-Plastic'!$F$5:$F$500,0))&lt;&gt;"N",
INDEX('11.3_Outliers-Plastic'!J$5:J$500,MATCH($F520,'11.3_Outliers-Plastic'!$F$5:$F$500,0)),""),"")</f>
        <v/>
      </c>
      <c r="Q520" s="8" t="str">
        <f>IFERROR(IF(INDEX('11.3_Outliers-Plastic'!$N$5:$N$500,MATCH($F520,'11.3_Outliers-Plastic'!$F$5:$F$500,0))&lt;&gt;"N",
INDEX('11.3_Outliers-Plastic'!K$5:K$500,MATCH($F520,'11.3_Outliers-Plastic'!$F$5:$F$500,0)),""),"")</f>
        <v/>
      </c>
      <c r="R520" s="14" t="str">
        <f>IFERROR(IF(INDEX('11.3_Outliers-Plastic'!$N$5:$N$500,MATCH($F520,'11.3_Outliers-Plastic'!$F$5:$F$500,0))&lt;&gt;"N",
INDEX('11.3_Outliers-Plastic'!L$5:L$500,MATCH($F520,'11.3_Outliers-Plastic'!$F$5:$F$500,0)),""),"")</f>
        <v/>
      </c>
      <c r="S520" s="5"/>
      <c r="T520" s="5"/>
      <c r="U520" s="5" t="s">
        <v>1569</v>
      </c>
      <c r="V520" s="14" t="str">
        <f>IFERROR(IF(INDEX('11.5_Outliers-Other_recovery'!$N$5:$N$500,MATCH($F520,'11.5_Outliers-Other_recovery'!$F$5:$F$500,0))&lt;&gt;"N",
INDEX('11.5_Outliers-Other_recovery'!J$5:J$500,MATCH($F520,'11.5_Outliers-Other_recovery'!$F$5:$F$500,0)),""),"")</f>
        <v/>
      </c>
      <c r="W520" s="8" t="str">
        <f>IFERROR(IF(INDEX('11.5_Outliers-Other_recovery'!$N$5:$N$500,MATCH($F520,'11.5_Outliers-Other_recovery'!$F$5:$F$500,0))&lt;&gt;"N",
INDEX('11.5_Outliers-Other_recovery'!K$5:K$500,MATCH($F520,'11.5_Outliers-Other_recovery'!$F$5:$F$500,0)),""),"")</f>
        <v/>
      </c>
      <c r="X520" s="14" t="str">
        <f>IFERROR(IF(INDEX('11.5_Outliers-Other_recovery'!$N$5:$N$500,MATCH($F520,'11.5_Outliers-Other_recovery'!$F$5:$F$500,0))&lt;&gt;"N",
INDEX('11.5_Outliers-Other_recovery'!L$5:L$500,MATCH($F520,'11.5_Outliers-Other_recovery'!$F$5:$F$500,0)),""),"")</f>
        <v/>
      </c>
      <c r="Y520" s="14" t="str">
        <f>IFERROR(IF(INDEX('11.4_Outliers-Formal_dry_recy'!$N$5:$N$500,MATCH($F520,'11.4_Outliers-Formal_dry_recy'!$F$5:$F$500,0))&lt;&gt;"N",
INDEX('11.4_Outliers-Formal_dry_recy'!J$5:J$500,MATCH($F520,'11.4_Outliers-Formal_dry_recy'!$F$5:$F$500,0)),""),"")</f>
        <v/>
      </c>
      <c r="Z520" s="8" t="str">
        <f>IFERROR(IF(INDEX('11.4_Outliers-Formal_dry_recy'!$N$5:$N$500,MATCH($F520,'11.4_Outliers-Formal_dry_recy'!$F$5:$F$500,0))&lt;&gt;"N",
INDEX('11.4_Outliers-Formal_dry_recy'!K$5:K$500,MATCH($F520,'11.4_Outliers-Formal_dry_recy'!$F$5:$F$500,0)),""),"")</f>
        <v/>
      </c>
      <c r="AA520" s="14" t="str">
        <f>IFERROR(IF(INDEX('11.4_Outliers-Formal_dry_recy'!$N$5:$N$500,MATCH($F520,'11.4_Outliers-Formal_dry_recy'!$F$5:$F$500,0))&lt;&gt;"N",
INDEX('11.4_Outliers-Formal_dry_recy'!L$5:L$500,MATCH($F520,'11.4_Outliers-Formal_dry_recy'!$F$5:$F$500,0)),""),"")</f>
        <v/>
      </c>
      <c r="AB520" s="14" t="str">
        <f>IFERROR(IF(INDEX('11.6_Outliers-Incineration'!$N$5:$N$500,MATCH($F520,'11.6_Outliers-Incineration'!$F$5:$F$500,0))&lt;&gt;"N",
INDEX('11.6_Outliers-Incineration'!J$5:J$500,MATCH($F520,'11.6_Outliers-Incineration'!$F$5:$F$500,0)),""),"")</f>
        <v/>
      </c>
      <c r="AC520" s="8" t="str">
        <f>IFERROR(IF(INDEX('11.6_Outliers-Incineration'!$N$5:$N$500,MATCH($F520,'11.6_Outliers-Incineration'!$F$5:$F$500,0))&lt;&gt;"N",
INDEX('11.6_Outliers-Incineration'!K$5:K$500,MATCH($F520,'11.6_Outliers-Incineration'!$F$5:$F$500,0)),""),"")</f>
        <v/>
      </c>
      <c r="AD520" s="14" t="str">
        <f>IFERROR(IF(INDEX('11.6_Outliers-Incineration'!$N$5:$N$500,MATCH($F520,'11.6_Outliers-Incineration'!$F$5:$F$500,0))&lt;&gt;"N",
INDEX('11.6_Outliers-Incineration'!L$5:L$500,MATCH($F520,'11.6_Outliers-Incineration'!$F$5:$F$500,0)),""),"")</f>
        <v/>
      </c>
      <c r="AE520" s="14" t="s">
        <v>1569</v>
      </c>
      <c r="AF520" s="8" t="s">
        <v>1569</v>
      </c>
      <c r="AG520" s="14" t="s">
        <v>1569</v>
      </c>
      <c r="AH520" s="5"/>
      <c r="AI520" s="5"/>
      <c r="AJ520" s="5" t="s">
        <v>1569</v>
      </c>
      <c r="AK520" s="5">
        <f t="shared" si="8"/>
        <v>1</v>
      </c>
    </row>
    <row r="521" spans="1:37" x14ac:dyDescent="0.25">
      <c r="A521" s="5" t="s">
        <v>2846</v>
      </c>
      <c r="B521" s="5" t="s">
        <v>1124</v>
      </c>
      <c r="C521" s="5" t="s">
        <v>1123</v>
      </c>
      <c r="D521" s="5" t="s">
        <v>1038</v>
      </c>
      <c r="E521" s="5" t="s">
        <v>2895</v>
      </c>
      <c r="F521" s="5" t="s">
        <v>2940</v>
      </c>
      <c r="G521" s="5">
        <v>3</v>
      </c>
      <c r="H521" s="5">
        <v>2</v>
      </c>
      <c r="I521" s="5" t="s">
        <v>2967</v>
      </c>
      <c r="J521" s="13">
        <f>IFERROR(IF(INDEX('11.1_Outliers-Generation'!$N$5:$N$500,MATCH($F521,'11.1_Outliers-Generation'!$F$5:$F$500,0))&lt;&gt;"N",
INDEX('11.1_Outliers-Generation'!J$5:J$500,MATCH($F521,'11.1_Outliers-Generation'!$F$5:$F$500,0)),""),"")</f>
        <v>0.45192019496737895</v>
      </c>
      <c r="K521" s="8">
        <f>IFERROR(IF(INDEX('11.1_Outliers-Generation'!$N$5:$N$500,MATCH($F521,'11.1_Outliers-Generation'!$F$5:$F$500,0))&lt;&gt;"N",
INDEX('11.1_Outliers-Generation'!K$5:K$500,MATCH($F521,'11.1_Outliers-Generation'!$F$5:$F$500,0)),""),"")</f>
        <v>2019</v>
      </c>
      <c r="L521" s="13" t="str">
        <f>IFERROR(IF(INDEX('11.1_Outliers-Generation'!$N$5:$N$500,MATCH($F521,'11.1_Outliers-Generation'!$F$5:$F$500,0))&lt;&gt;"N",
INDEX('11.1_Outliers-Generation'!L$5:L$500,MATCH($F521,'11.1_Outliers-Generation'!$F$5:$F$500,0)),""),"")</f>
        <v>MOHURD_047</v>
      </c>
      <c r="M521" s="14" t="str">
        <f>IFERROR(IF(INDEX('11.2_Outliers-Collection_cov'!$N$5:$N$500,MATCH($F521,'11.2_Outliers-Collection_cov'!$F$5:$F$500,0))&lt;&gt;"N",
INDEX('11.2_Outliers-Collection_cov'!J$5:J$500,MATCH($F521,'11.2_Outliers-Collection_cov'!$F$5:$F$500,0)),""),"")</f>
        <v/>
      </c>
      <c r="N521" s="8" t="str">
        <f>IFERROR(IF(INDEX('11.2_Outliers-Collection_cov'!$N$5:$N$500,MATCH($F521,'11.2_Outliers-Collection_cov'!$F$5:$F$500,0))&lt;&gt;"N",
INDEX('11.2_Outliers-Collection_cov'!K$5:K$500,MATCH($F521,'11.2_Outliers-Collection_cov'!$F$5:$F$500,0)),""),"")</f>
        <v/>
      </c>
      <c r="O521" s="13" t="str">
        <f>IFERROR(IF(INDEX('11.2_Outliers-Collection_cov'!$N$5:$N$500,MATCH($F521,'11.2_Outliers-Collection_cov'!$F$5:$F$500,0))&lt;&gt;"N",
INDEX('11.2_Outliers-Collection_cov'!L$5:L$500,MATCH($F521,'11.2_Outliers-Collection_cov'!$F$5:$F$500,0)),""),"")</f>
        <v/>
      </c>
      <c r="P521" s="14" t="str">
        <f>IFERROR(IF(INDEX('11.3_Outliers-Plastic'!$N$5:$N$500,MATCH($F521,'11.3_Outliers-Plastic'!$F$5:$F$500,0))&lt;&gt;"N",
INDEX('11.3_Outliers-Plastic'!J$5:J$500,MATCH($F521,'11.3_Outliers-Plastic'!$F$5:$F$500,0)),""),"")</f>
        <v/>
      </c>
      <c r="Q521" s="8" t="str">
        <f>IFERROR(IF(INDEX('11.3_Outliers-Plastic'!$N$5:$N$500,MATCH($F521,'11.3_Outliers-Plastic'!$F$5:$F$500,0))&lt;&gt;"N",
INDEX('11.3_Outliers-Plastic'!K$5:K$500,MATCH($F521,'11.3_Outliers-Plastic'!$F$5:$F$500,0)),""),"")</f>
        <v/>
      </c>
      <c r="R521" s="14" t="str">
        <f>IFERROR(IF(INDEX('11.3_Outliers-Plastic'!$N$5:$N$500,MATCH($F521,'11.3_Outliers-Plastic'!$F$5:$F$500,0))&lt;&gt;"N",
INDEX('11.3_Outliers-Plastic'!L$5:L$500,MATCH($F521,'11.3_Outliers-Plastic'!$F$5:$F$500,0)),""),"")</f>
        <v/>
      </c>
      <c r="S521" s="5"/>
      <c r="T521" s="5"/>
      <c r="U521" s="5" t="s">
        <v>1569</v>
      </c>
      <c r="V521" s="14" t="str">
        <f>IFERROR(IF(INDEX('11.5_Outliers-Other_recovery'!$N$5:$N$500,MATCH($F521,'11.5_Outliers-Other_recovery'!$F$5:$F$500,0))&lt;&gt;"N",
INDEX('11.5_Outliers-Other_recovery'!J$5:J$500,MATCH($F521,'11.5_Outliers-Other_recovery'!$F$5:$F$500,0)),""),"")</f>
        <v/>
      </c>
      <c r="W521" s="8" t="str">
        <f>IFERROR(IF(INDEX('11.5_Outliers-Other_recovery'!$N$5:$N$500,MATCH($F521,'11.5_Outliers-Other_recovery'!$F$5:$F$500,0))&lt;&gt;"N",
INDEX('11.5_Outliers-Other_recovery'!K$5:K$500,MATCH($F521,'11.5_Outliers-Other_recovery'!$F$5:$F$500,0)),""),"")</f>
        <v/>
      </c>
      <c r="X521" s="14" t="str">
        <f>IFERROR(IF(INDEX('11.5_Outliers-Other_recovery'!$N$5:$N$500,MATCH($F521,'11.5_Outliers-Other_recovery'!$F$5:$F$500,0))&lt;&gt;"N",
INDEX('11.5_Outliers-Other_recovery'!L$5:L$500,MATCH($F521,'11.5_Outliers-Other_recovery'!$F$5:$F$500,0)),""),"")</f>
        <v/>
      </c>
      <c r="Y521" s="14" t="str">
        <f>IFERROR(IF(INDEX('11.4_Outliers-Formal_dry_recy'!$N$5:$N$500,MATCH($F521,'11.4_Outliers-Formal_dry_recy'!$F$5:$F$500,0))&lt;&gt;"N",
INDEX('11.4_Outliers-Formal_dry_recy'!J$5:J$500,MATCH($F521,'11.4_Outliers-Formal_dry_recy'!$F$5:$F$500,0)),""),"")</f>
        <v/>
      </c>
      <c r="Z521" s="8" t="str">
        <f>IFERROR(IF(INDEX('11.4_Outliers-Formal_dry_recy'!$N$5:$N$500,MATCH($F521,'11.4_Outliers-Formal_dry_recy'!$F$5:$F$500,0))&lt;&gt;"N",
INDEX('11.4_Outliers-Formal_dry_recy'!K$5:K$500,MATCH($F521,'11.4_Outliers-Formal_dry_recy'!$F$5:$F$500,0)),""),"")</f>
        <v/>
      </c>
      <c r="AA521" s="14" t="str">
        <f>IFERROR(IF(INDEX('11.4_Outliers-Formal_dry_recy'!$N$5:$N$500,MATCH($F521,'11.4_Outliers-Formal_dry_recy'!$F$5:$F$500,0))&lt;&gt;"N",
INDEX('11.4_Outliers-Formal_dry_recy'!L$5:L$500,MATCH($F521,'11.4_Outliers-Formal_dry_recy'!$F$5:$F$500,0)),""),"")</f>
        <v/>
      </c>
      <c r="AB521" s="14" t="str">
        <f>IFERROR(IF(INDEX('11.6_Outliers-Incineration'!$N$5:$N$500,MATCH($F521,'11.6_Outliers-Incineration'!$F$5:$F$500,0))&lt;&gt;"N",
INDEX('11.6_Outliers-Incineration'!J$5:J$500,MATCH($F521,'11.6_Outliers-Incineration'!$F$5:$F$500,0)),""),"")</f>
        <v/>
      </c>
      <c r="AC521" s="8" t="str">
        <f>IFERROR(IF(INDEX('11.6_Outliers-Incineration'!$N$5:$N$500,MATCH($F521,'11.6_Outliers-Incineration'!$F$5:$F$500,0))&lt;&gt;"N",
INDEX('11.6_Outliers-Incineration'!K$5:K$500,MATCH($F521,'11.6_Outliers-Incineration'!$F$5:$F$500,0)),""),"")</f>
        <v/>
      </c>
      <c r="AD521" s="14" t="str">
        <f>IFERROR(IF(INDEX('11.6_Outliers-Incineration'!$N$5:$N$500,MATCH($F521,'11.6_Outliers-Incineration'!$F$5:$F$500,0))&lt;&gt;"N",
INDEX('11.6_Outliers-Incineration'!L$5:L$500,MATCH($F521,'11.6_Outliers-Incineration'!$F$5:$F$500,0)),""),"")</f>
        <v/>
      </c>
      <c r="AE521" s="14" t="s">
        <v>1569</v>
      </c>
      <c r="AF521" s="8" t="s">
        <v>1569</v>
      </c>
      <c r="AG521" s="14" t="s">
        <v>1569</v>
      </c>
      <c r="AH521" s="5"/>
      <c r="AI521" s="5"/>
      <c r="AJ521" s="5" t="s">
        <v>1569</v>
      </c>
      <c r="AK521" s="5">
        <f t="shared" si="8"/>
        <v>1</v>
      </c>
    </row>
    <row r="522" spans="1:37" x14ac:dyDescent="0.25">
      <c r="A522" s="5" t="s">
        <v>2998</v>
      </c>
      <c r="B522" s="5" t="s">
        <v>1046</v>
      </c>
      <c r="C522" s="5" t="s">
        <v>1045</v>
      </c>
      <c r="D522" s="5" t="s">
        <v>1038</v>
      </c>
      <c r="E522" s="5" t="s">
        <v>1047</v>
      </c>
      <c r="F522" s="5" t="s">
        <v>1044</v>
      </c>
      <c r="G522" s="5">
        <v>1</v>
      </c>
      <c r="H522" s="5">
        <v>1</v>
      </c>
      <c r="I522" s="5" t="s">
        <v>2701</v>
      </c>
      <c r="J522" s="13">
        <f>IFERROR(IF(INDEX('11.1_Outliers-Generation'!$N$5:$N$500,MATCH($F522,'11.1_Outliers-Generation'!$F$5:$F$500,0))&lt;&gt;"N",
INDEX('11.1_Outliers-Generation'!J$5:J$500,MATCH($F522,'11.1_Outliers-Generation'!$F$5:$F$500,0)),""),"")</f>
        <v>1.30741542653753</v>
      </c>
      <c r="K522" s="8">
        <f>IFERROR(IF(INDEX('11.1_Outliers-Generation'!$N$5:$N$500,MATCH($F522,'11.1_Outliers-Generation'!$F$5:$F$500,0))&lt;&gt;"N",
INDEX('11.1_Outliers-Generation'!K$5:K$500,MATCH($F522,'11.1_Outliers-Generation'!$F$5:$F$500,0)),""),"")</f>
        <v>2016</v>
      </c>
      <c r="L522" s="13" t="str">
        <f>IFERROR(IF(INDEX('11.1_Outliers-Generation'!$N$5:$N$500,MATCH($F522,'11.1_Outliers-Generation'!$F$5:$F$500,0))&lt;&gt;"N",
INDEX('11.1_Outliers-Generation'!L$5:L$500,MATCH($F522,'11.1_Outliers-Generation'!$F$5:$F$500,0)),""),"")</f>
        <v>WaW_008</v>
      </c>
      <c r="M522" s="14">
        <f>IFERROR(IF(INDEX('11.2_Outliers-Collection_cov'!$N$5:$N$500,MATCH($F522,'11.2_Outliers-Collection_cov'!$F$5:$F$500,0))&lt;&gt;"N",
INDEX('11.2_Outliers-Collection_cov'!J$5:J$500,MATCH($F522,'11.2_Outliers-Collection_cov'!$F$5:$F$500,0)),""),"")</f>
        <v>100</v>
      </c>
      <c r="N522" s="8">
        <f>IFERROR(IF(INDEX('11.2_Outliers-Collection_cov'!$N$5:$N$500,MATCH($F522,'11.2_Outliers-Collection_cov'!$F$5:$F$500,0))&lt;&gt;"N",
INDEX('11.2_Outliers-Collection_cov'!K$5:K$500,MATCH($F522,'11.2_Outliers-Collection_cov'!$F$5:$F$500,0)),""),"")</f>
        <v>2016</v>
      </c>
      <c r="O522" s="13" t="str">
        <f>IFERROR(IF(INDEX('11.2_Outliers-Collection_cov'!$N$5:$N$500,MATCH($F522,'11.2_Outliers-Collection_cov'!$F$5:$F$500,0))&lt;&gt;"N",
INDEX('11.2_Outliers-Collection_cov'!L$5:L$500,MATCH($F522,'11.2_Outliers-Collection_cov'!$F$5:$F$500,0)),""),"")</f>
        <v>WaW_008</v>
      </c>
      <c r="P522" s="14">
        <f>IFERROR(IF(INDEX('11.3_Outliers-Plastic'!$N$5:$N$500,MATCH($F522,'11.3_Outliers-Plastic'!$F$5:$F$500,0))&lt;&gt;"N",
INDEX('11.3_Outliers-Plastic'!J$5:J$500,MATCH($F522,'11.3_Outliers-Plastic'!$F$5:$F$500,0)),""),"")</f>
        <v>16.88</v>
      </c>
      <c r="Q522" s="8">
        <f>IFERROR(IF(INDEX('11.3_Outliers-Plastic'!$N$5:$N$500,MATCH($F522,'11.3_Outliers-Plastic'!$F$5:$F$500,0))&lt;&gt;"N",
INDEX('11.3_Outliers-Plastic'!K$5:K$500,MATCH($F522,'11.3_Outliers-Plastic'!$F$5:$F$500,0)),""),"")</f>
        <v>2016</v>
      </c>
      <c r="R522" s="14" t="str">
        <f>IFERROR(IF(INDEX('11.3_Outliers-Plastic'!$N$5:$N$500,MATCH($F522,'11.3_Outliers-Plastic'!$F$5:$F$500,0))&lt;&gt;"N",
INDEX('11.3_Outliers-Plastic'!L$5:L$500,MATCH($F522,'11.3_Outliers-Plastic'!$F$5:$F$500,0)),""),"")</f>
        <v>WaW_008</v>
      </c>
      <c r="U522" s="5" t="s">
        <v>1569</v>
      </c>
      <c r="V522" s="14">
        <f>IFERROR(IF(INDEX('11.5_Outliers-Other_recovery'!$N$5:$N$500,MATCH($F522,'11.5_Outliers-Other_recovery'!$F$5:$F$500,0))&lt;&gt;"N",
INDEX('11.5_Outliers-Other_recovery'!J$5:J$500,MATCH($F522,'11.5_Outliers-Other_recovery'!$F$5:$F$500,0)),""),"")</f>
        <v>1.1111111111111112</v>
      </c>
      <c r="W522" s="8">
        <f>IFERROR(IF(INDEX('11.5_Outliers-Other_recovery'!$N$5:$N$500,MATCH($F522,'11.5_Outliers-Other_recovery'!$F$5:$F$500,0))&lt;&gt;"N",
INDEX('11.5_Outliers-Other_recovery'!K$5:K$500,MATCH($F522,'11.5_Outliers-Other_recovery'!$F$5:$F$500,0)),""),"")</f>
        <v>2016</v>
      </c>
      <c r="X522" s="14" t="str">
        <f>IFERROR(IF(INDEX('11.5_Outliers-Other_recovery'!$N$5:$N$500,MATCH($F522,'11.5_Outliers-Other_recovery'!$F$5:$F$500,0))&lt;&gt;"N",
INDEX('11.5_Outliers-Other_recovery'!L$5:L$500,MATCH($F522,'11.5_Outliers-Other_recovery'!$F$5:$F$500,0)),""),"")</f>
        <v>WaW_008</v>
      </c>
      <c r="Y522" s="14">
        <f>IFERROR(IF(INDEX('11.4_Outliers-Formal_dry_recy'!$N$5:$N$500,MATCH($F522,'11.4_Outliers-Formal_dry_recy'!$F$5:$F$500,0))&lt;&gt;"N",
INDEX('11.4_Outliers-Formal_dry_recy'!J$5:J$500,MATCH($F522,'11.4_Outliers-Formal_dry_recy'!$F$5:$F$500,0)),""),"")</f>
        <v>0</v>
      </c>
      <c r="Z522" s="8">
        <f>IFERROR(IF(INDEX('11.4_Outliers-Formal_dry_recy'!$N$5:$N$500,MATCH($F522,'11.4_Outliers-Formal_dry_recy'!$F$5:$F$500,0))&lt;&gt;"N",
INDEX('11.4_Outliers-Formal_dry_recy'!K$5:K$500,MATCH($F522,'11.4_Outliers-Formal_dry_recy'!$F$5:$F$500,0)),""),"")</f>
        <v>2015</v>
      </c>
      <c r="AA522" s="14" t="str">
        <f>IFERROR(IF(INDEX('11.4_Outliers-Formal_dry_recy'!$N$5:$N$500,MATCH($F522,'11.4_Outliers-Formal_dry_recy'!$F$5:$F$500,0))&lt;&gt;"N",
INDEX('11.4_Outliers-Formal_dry_recy'!L$5:L$500,MATCH($F522,'11.4_Outliers-Formal_dry_recy'!$F$5:$F$500,0)),""),"")</f>
        <v>UNSD_003</v>
      </c>
      <c r="AB522" s="14">
        <f>IFERROR(IF(INDEX('11.6_Outliers-Incineration'!$N$5:$N$500,MATCH($F522,'11.6_Outliers-Incineration'!$F$5:$F$500,0))&lt;&gt;"N",
INDEX('11.6_Outliers-Incineration'!J$5:J$500,MATCH($F522,'11.6_Outliers-Incineration'!$F$5:$F$500,0)),""),"")</f>
        <v>0</v>
      </c>
      <c r="AC522" s="8">
        <f>IFERROR(IF(INDEX('11.6_Outliers-Incineration'!$N$5:$N$500,MATCH($F522,'11.6_Outliers-Incineration'!$F$5:$F$500,0))&lt;&gt;"N",
INDEX('11.6_Outliers-Incineration'!K$5:K$500,MATCH($F522,'11.6_Outliers-Incineration'!$F$5:$F$500,0)),""),"")</f>
        <v>2015</v>
      </c>
      <c r="AD522" s="14" t="str">
        <f>IFERROR(IF(INDEX('11.6_Outliers-Incineration'!$N$5:$N$500,MATCH($F522,'11.6_Outliers-Incineration'!$F$5:$F$500,0))&lt;&gt;"N",
INDEX('11.6_Outliers-Incineration'!L$5:L$500,MATCH($F522,'11.6_Outliers-Incineration'!$F$5:$F$500,0)),""),"")</f>
        <v>UNSD_003</v>
      </c>
      <c r="AE522" s="14">
        <v>91.336633663366342</v>
      </c>
      <c r="AF522" s="8">
        <v>2016</v>
      </c>
      <c r="AG522" s="14" t="s">
        <v>1043</v>
      </c>
      <c r="AJ522" s="5" t="s">
        <v>1569</v>
      </c>
      <c r="AK522" s="5">
        <f t="shared" si="8"/>
        <v>7</v>
      </c>
    </row>
    <row r="523" spans="1:37" x14ac:dyDescent="0.25">
      <c r="A523" s="5" t="s">
        <v>2999</v>
      </c>
      <c r="B523" s="5" t="s">
        <v>1074</v>
      </c>
      <c r="C523" s="5" t="s">
        <v>1073</v>
      </c>
      <c r="D523" s="5" t="s">
        <v>1038</v>
      </c>
      <c r="E523" s="5" t="s">
        <v>1075</v>
      </c>
      <c r="F523" s="5" t="s">
        <v>1072</v>
      </c>
      <c r="G523" s="5">
        <v>2</v>
      </c>
      <c r="H523" s="5">
        <v>1</v>
      </c>
      <c r="I523" s="5" t="s">
        <v>2702</v>
      </c>
      <c r="J523" s="13" t="str">
        <f>IFERROR(IF(INDEX('11.1_Outliers-Generation'!$N$5:$N$500,MATCH($F523,'11.1_Outliers-Generation'!$F$5:$F$500,0))&lt;&gt;"N",
INDEX('11.1_Outliers-Generation'!J$5:J$500,MATCH($F523,'11.1_Outliers-Generation'!$F$5:$F$500,0)),""),"")</f>
        <v/>
      </c>
      <c r="K523" s="8" t="str">
        <f>IFERROR(IF(INDEX('11.1_Outliers-Generation'!$N$5:$N$500,MATCH($F523,'11.1_Outliers-Generation'!$F$5:$F$500,0))&lt;&gt;"N",
INDEX('11.1_Outliers-Generation'!K$5:K$500,MATCH($F523,'11.1_Outliers-Generation'!$F$5:$F$500,0)),""),"")</f>
        <v/>
      </c>
      <c r="L523" s="13" t="str">
        <f>IFERROR(IF(INDEX('11.1_Outliers-Generation'!$N$5:$N$500,MATCH($F523,'11.1_Outliers-Generation'!$F$5:$F$500,0))&lt;&gt;"N",
INDEX('11.1_Outliers-Generation'!L$5:L$500,MATCH($F523,'11.1_Outliers-Generation'!$F$5:$F$500,0)),""),"")</f>
        <v/>
      </c>
      <c r="M523" s="14" t="str">
        <f>IFERROR(IF(INDEX('11.2_Outliers-Collection_cov'!$N$5:$N$500,MATCH($F523,'11.2_Outliers-Collection_cov'!$F$5:$F$500,0))&lt;&gt;"N",
INDEX('11.2_Outliers-Collection_cov'!J$5:J$500,MATCH($F523,'11.2_Outliers-Collection_cov'!$F$5:$F$500,0)),""),"")</f>
        <v/>
      </c>
      <c r="N523" s="8" t="str">
        <f>IFERROR(IF(INDEX('11.2_Outliers-Collection_cov'!$N$5:$N$500,MATCH($F523,'11.2_Outliers-Collection_cov'!$F$5:$F$500,0))&lt;&gt;"N",
INDEX('11.2_Outliers-Collection_cov'!K$5:K$500,MATCH($F523,'11.2_Outliers-Collection_cov'!$F$5:$F$500,0)),""),"")</f>
        <v/>
      </c>
      <c r="O523" s="13" t="str">
        <f>IFERROR(IF(INDEX('11.2_Outliers-Collection_cov'!$N$5:$N$500,MATCH($F523,'11.2_Outliers-Collection_cov'!$F$5:$F$500,0))&lt;&gt;"N",
INDEX('11.2_Outliers-Collection_cov'!L$5:L$500,MATCH($F523,'11.2_Outliers-Collection_cov'!$F$5:$F$500,0)),""),"")</f>
        <v/>
      </c>
      <c r="P523" s="14">
        <f>IFERROR(IF(INDEX('11.3_Outliers-Plastic'!$N$5:$N$500,MATCH($F523,'11.3_Outliers-Plastic'!$F$5:$F$500,0))&lt;&gt;"N",
INDEX('11.3_Outliers-Plastic'!J$5:J$500,MATCH($F523,'11.3_Outliers-Plastic'!$F$5:$F$500,0)),""),"")</f>
        <v>10.389610389610388</v>
      </c>
      <c r="Q523" s="8">
        <f>IFERROR(IF(INDEX('11.3_Outliers-Plastic'!$N$5:$N$500,MATCH($F523,'11.3_Outliers-Plastic'!$F$5:$F$500,0))&lt;&gt;"N",
INDEX('11.3_Outliers-Plastic'!K$5:K$500,MATCH($F523,'11.3_Outliers-Plastic'!$F$5:$F$500,0)),""),"")</f>
        <v>2013</v>
      </c>
      <c r="R523" s="14" t="str">
        <f>IFERROR(IF(INDEX('11.3_Outliers-Plastic'!$N$5:$N$500,MATCH($F523,'11.3_Outliers-Plastic'!$F$5:$F$500,0))&lt;&gt;"N",
INDEX('11.3_Outliers-Plastic'!L$5:L$500,MATCH($F523,'11.3_Outliers-Plastic'!$F$5:$F$500,0)),""),"")</f>
        <v>WaW_021</v>
      </c>
      <c r="S523" s="5"/>
      <c r="T523" s="5"/>
      <c r="V523" s="14">
        <f>IFERROR(IF(INDEX('11.5_Outliers-Other_recovery'!$N$5:$N$500,MATCH($F523,'11.5_Outliers-Other_recovery'!$F$5:$F$500,0))&lt;&gt;"N",
INDEX('11.5_Outliers-Other_recovery'!J$5:J$500,MATCH($F523,'11.5_Outliers-Other_recovery'!$F$5:$F$500,0)),""),"")</f>
        <v>6.2758051197357574</v>
      </c>
      <c r="W523" s="8">
        <f>IFERROR(IF(INDEX('11.5_Outliers-Other_recovery'!$N$5:$N$500,MATCH($F523,'11.5_Outliers-Other_recovery'!$F$5:$F$500,0))&lt;&gt;"N",
INDEX('11.5_Outliers-Other_recovery'!K$5:K$500,MATCH($F523,'11.5_Outliers-Other_recovery'!$F$5:$F$500,0)),""),"")</f>
        <v>2019</v>
      </c>
      <c r="X523" s="14" t="str">
        <f>IFERROR(IF(INDEX('11.5_Outliers-Other_recovery'!$N$5:$N$500,MATCH($F523,'11.5_Outliers-Other_recovery'!$F$5:$F$500,0))&lt;&gt;"N",
INDEX('11.5_Outliers-Other_recovery'!L$5:L$500,MATCH($F523,'11.5_Outliers-Other_recovery'!$F$5:$F$500,0)),""),"")</f>
        <v>UNSD_012</v>
      </c>
      <c r="Y523" s="14">
        <f>IFERROR(IF(INDEX('11.4_Outliers-Formal_dry_recy'!$N$5:$N$500,MATCH($F523,'11.4_Outliers-Formal_dry_recy'!$F$5:$F$500,0))&lt;&gt;"N",
INDEX('11.4_Outliers-Formal_dry_recy'!J$5:J$500,MATCH($F523,'11.4_Outliers-Formal_dry_recy'!$F$5:$F$500,0)),""),"")</f>
        <v>0</v>
      </c>
      <c r="Z523" s="8">
        <f>IFERROR(IF(INDEX('11.4_Outliers-Formal_dry_recy'!$N$5:$N$500,MATCH($F523,'11.4_Outliers-Formal_dry_recy'!$F$5:$F$500,0))&lt;&gt;"N",
INDEX('11.4_Outliers-Formal_dry_recy'!K$5:K$500,MATCH($F523,'11.4_Outliers-Formal_dry_recy'!$F$5:$F$500,0)),""),"")</f>
        <v>2019</v>
      </c>
      <c r="AA523" s="14" t="str">
        <f>IFERROR(IF(INDEX('11.4_Outliers-Formal_dry_recy'!$N$5:$N$500,MATCH($F523,'11.4_Outliers-Formal_dry_recy'!$F$5:$F$500,0))&lt;&gt;"N",
INDEX('11.4_Outliers-Formal_dry_recy'!L$5:L$500,MATCH($F523,'11.4_Outliers-Formal_dry_recy'!$F$5:$F$500,0)),""),"")</f>
        <v>UNSD_012</v>
      </c>
      <c r="AB523" s="14">
        <f>IFERROR(IF(INDEX('11.6_Outliers-Incineration'!$N$5:$N$500,MATCH($F523,'11.6_Outliers-Incineration'!$F$5:$F$500,0))&lt;&gt;"N",
INDEX('11.6_Outliers-Incineration'!J$5:J$500,MATCH($F523,'11.6_Outliers-Incineration'!$F$5:$F$500,0)),""),"")</f>
        <v>44.756399669694467</v>
      </c>
      <c r="AC523" s="8">
        <f>IFERROR(IF(INDEX('11.6_Outliers-Incineration'!$N$5:$N$500,MATCH($F523,'11.6_Outliers-Incineration'!$F$5:$F$500,0))&lt;&gt;"N",
INDEX('11.6_Outliers-Incineration'!K$5:K$500,MATCH($F523,'11.6_Outliers-Incineration'!$F$5:$F$500,0)),""),"")</f>
        <v>2019</v>
      </c>
      <c r="AD523" s="14" t="str">
        <f>IFERROR(IF(INDEX('11.6_Outliers-Incineration'!$N$5:$N$500,MATCH($F523,'11.6_Outliers-Incineration'!$F$5:$F$500,0))&lt;&gt;"N",
INDEX('11.6_Outliers-Incineration'!L$5:L$500,MATCH($F523,'11.6_Outliers-Incineration'!$F$5:$F$500,0)),""),"")</f>
        <v>UNSD_012</v>
      </c>
      <c r="AE523" s="14">
        <v>42.158516020236085</v>
      </c>
      <c r="AF523" s="8">
        <v>2019</v>
      </c>
      <c r="AG523" s="14" t="s">
        <v>1988</v>
      </c>
      <c r="AH523" s="5"/>
      <c r="AI523" s="5"/>
      <c r="AK523" s="5">
        <f t="shared" si="8"/>
        <v>5</v>
      </c>
    </row>
    <row r="524" spans="1:37" x14ac:dyDescent="0.25">
      <c r="A524" s="5" t="s">
        <v>3000</v>
      </c>
      <c r="B524" s="5" t="s">
        <v>25</v>
      </c>
      <c r="C524" s="5" t="s">
        <v>3229</v>
      </c>
      <c r="D524" s="5" t="s">
        <v>3230</v>
      </c>
      <c r="E524" s="5" t="s">
        <v>636</v>
      </c>
      <c r="F524" s="5" t="s">
        <v>3231</v>
      </c>
      <c r="G524" s="5">
        <v>3</v>
      </c>
      <c r="H524" s="15">
        <v>2</v>
      </c>
      <c r="I524" s="5" t="s">
        <v>3232</v>
      </c>
      <c r="J524" s="13" t="str">
        <f>IFERROR(IF(INDEX('11.1_Outliers-Generation'!$N$5:$N$500,MATCH($F524,'11.1_Outliers-Generation'!$F$5:$F$500,0))&lt;&gt;"N",
INDEX('11.1_Outliers-Generation'!J$5:J$500,MATCH($F524,'11.1_Outliers-Generation'!$F$5:$F$500,0)),""),"")</f>
        <v/>
      </c>
      <c r="K524" s="8" t="str">
        <f>IFERROR(IF(INDEX('11.1_Outliers-Generation'!$N$5:$N$500,MATCH($F524,'11.1_Outliers-Generation'!$F$5:$F$500,0))&lt;&gt;"N",
INDEX('11.1_Outliers-Generation'!K$5:K$500,MATCH($F524,'11.1_Outliers-Generation'!$F$5:$F$500,0)),""),"")</f>
        <v/>
      </c>
      <c r="L524" s="13" t="str">
        <f>IFERROR(IF(INDEX('11.1_Outliers-Generation'!$N$5:$N$500,MATCH($F524,'11.1_Outliers-Generation'!$F$5:$F$500,0))&lt;&gt;"N",
INDEX('11.1_Outliers-Generation'!L$5:L$500,MATCH($F524,'11.1_Outliers-Generation'!$F$5:$F$500,0)),""),"")</f>
        <v/>
      </c>
      <c r="M524" s="14" t="str">
        <f>IFERROR(IF(INDEX('11.2_Outliers-Collection_cov'!$N$5:$N$500,MATCH($F524,'11.2_Outliers-Collection_cov'!$F$5:$F$500,0))&lt;&gt;"N",
INDEX('11.2_Outliers-Collection_cov'!J$5:J$500,MATCH($F524,'11.2_Outliers-Collection_cov'!$F$5:$F$500,0)),""),"")</f>
        <v/>
      </c>
      <c r="N524" s="8" t="str">
        <f>IFERROR(IF(INDEX('11.2_Outliers-Collection_cov'!$N$5:$N$500,MATCH($F524,'11.2_Outliers-Collection_cov'!$F$5:$F$500,0))&lt;&gt;"N",
INDEX('11.2_Outliers-Collection_cov'!K$5:K$500,MATCH($F524,'11.2_Outliers-Collection_cov'!$F$5:$F$500,0)),""),"")</f>
        <v/>
      </c>
      <c r="O524" s="13" t="str">
        <f>IFERROR(IF(INDEX('11.2_Outliers-Collection_cov'!$N$5:$N$500,MATCH($F524,'11.2_Outliers-Collection_cov'!$F$5:$F$500,0))&lt;&gt;"N",
INDEX('11.2_Outliers-Collection_cov'!L$5:L$500,MATCH($F524,'11.2_Outliers-Collection_cov'!$F$5:$F$500,0)),""),"")</f>
        <v/>
      </c>
      <c r="P524" s="14" t="str">
        <f>IFERROR(IF(INDEX('11.3_Outliers-Plastic'!$N$5:$N$500,MATCH($F524,'11.3_Outliers-Plastic'!$F$5:$F$500,0))&lt;&gt;"N",
INDEX('11.3_Outliers-Plastic'!J$5:J$500,MATCH($F524,'11.3_Outliers-Plastic'!$F$5:$F$500,0)),""),"")</f>
        <v/>
      </c>
      <c r="Q524" s="8" t="str">
        <f>IFERROR(IF(INDEX('11.3_Outliers-Plastic'!$N$5:$N$500,MATCH($F524,'11.3_Outliers-Plastic'!$F$5:$F$500,0))&lt;&gt;"N",
INDEX('11.3_Outliers-Plastic'!K$5:K$500,MATCH($F524,'11.3_Outliers-Plastic'!$F$5:$F$500,0)),""),"")</f>
        <v/>
      </c>
      <c r="R524" s="14" t="str">
        <f>IFERROR(IF(INDEX('11.3_Outliers-Plastic'!$N$5:$N$500,MATCH($F524,'11.3_Outliers-Plastic'!$F$5:$F$500,0))&lt;&gt;"N",
INDEX('11.3_Outliers-Plastic'!L$5:L$500,MATCH($F524,'11.3_Outliers-Plastic'!$F$5:$F$500,0)),""),"")</f>
        <v/>
      </c>
      <c r="S524" s="5"/>
      <c r="T524" s="5"/>
      <c r="V524" s="14" t="str">
        <f>IFERROR(IF(INDEX('11.5_Outliers-Other_recovery'!$N$5:$N$500,MATCH($F524,'11.5_Outliers-Other_recovery'!$F$5:$F$500,0))&lt;&gt;"N",
INDEX('11.5_Outliers-Other_recovery'!J$5:J$500,MATCH($F524,'11.5_Outliers-Other_recovery'!$F$5:$F$500,0)),""),"")</f>
        <v/>
      </c>
      <c r="W524" s="8" t="str">
        <f>IFERROR(IF(INDEX('11.5_Outliers-Other_recovery'!$N$5:$N$500,MATCH($F524,'11.5_Outliers-Other_recovery'!$F$5:$F$500,0))&lt;&gt;"N",
INDEX('11.5_Outliers-Other_recovery'!K$5:K$500,MATCH($F524,'11.5_Outliers-Other_recovery'!$F$5:$F$500,0)),""),"")</f>
        <v/>
      </c>
      <c r="X524" s="14" t="str">
        <f>IFERROR(IF(INDEX('11.5_Outliers-Other_recovery'!$N$5:$N$500,MATCH($F524,'11.5_Outliers-Other_recovery'!$F$5:$F$500,0))&lt;&gt;"N",
INDEX('11.5_Outliers-Other_recovery'!L$5:L$500,MATCH($F524,'11.5_Outliers-Other_recovery'!$F$5:$F$500,0)),""),"")</f>
        <v/>
      </c>
      <c r="Y524" s="14" t="str">
        <f>IFERROR(IF(INDEX('11.4_Outliers-Formal_dry_recy'!$N$5:$N$500,MATCH($F524,'11.4_Outliers-Formal_dry_recy'!$F$5:$F$500,0))&lt;&gt;"N",
INDEX('11.4_Outliers-Formal_dry_recy'!J$5:J$500,MATCH($F524,'11.4_Outliers-Formal_dry_recy'!$F$5:$F$500,0)),""),"")</f>
        <v/>
      </c>
      <c r="Z524" s="8" t="str">
        <f>IFERROR(IF(INDEX('11.4_Outliers-Formal_dry_recy'!$N$5:$N$500,MATCH($F524,'11.4_Outliers-Formal_dry_recy'!$F$5:$F$500,0))&lt;&gt;"N",
INDEX('11.4_Outliers-Formal_dry_recy'!K$5:K$500,MATCH($F524,'11.4_Outliers-Formal_dry_recy'!$F$5:$F$500,0)),""),"")</f>
        <v/>
      </c>
      <c r="AA524" s="14" t="str">
        <f>IFERROR(IF(INDEX('11.4_Outliers-Formal_dry_recy'!$N$5:$N$500,MATCH($F524,'11.4_Outliers-Formal_dry_recy'!$F$5:$F$500,0))&lt;&gt;"N",
INDEX('11.4_Outliers-Formal_dry_recy'!L$5:L$500,MATCH($F524,'11.4_Outliers-Formal_dry_recy'!$F$5:$F$500,0)),""),"")</f>
        <v/>
      </c>
      <c r="AB524" s="14" t="str">
        <f>IFERROR(IF(INDEX('11.6_Outliers-Incineration'!$N$5:$N$500,MATCH($F524,'11.6_Outliers-Incineration'!$F$5:$F$500,0))&lt;&gt;"N",
INDEX('11.6_Outliers-Incineration'!J$5:J$500,MATCH($F524,'11.6_Outliers-Incineration'!$F$5:$F$500,0)),""),"")</f>
        <v/>
      </c>
      <c r="AC524" s="8" t="str">
        <f>IFERROR(IF(INDEX('11.6_Outliers-Incineration'!$N$5:$N$500,MATCH($F524,'11.6_Outliers-Incineration'!$F$5:$F$500,0))&lt;&gt;"N",
INDEX('11.6_Outliers-Incineration'!K$5:K$500,MATCH($F524,'11.6_Outliers-Incineration'!$F$5:$F$500,0)),""),"")</f>
        <v/>
      </c>
      <c r="AD524" s="14" t="str">
        <f>IFERROR(IF(INDEX('11.6_Outliers-Incineration'!$N$5:$N$500,MATCH($F524,'11.6_Outliers-Incineration'!$F$5:$F$500,0))&lt;&gt;"N",
INDEX('11.6_Outliers-Incineration'!L$5:L$500,MATCH($F524,'11.6_Outliers-Incineration'!$F$5:$F$500,0)),""),"")</f>
        <v/>
      </c>
      <c r="AE524" s="14" t="s">
        <v>1569</v>
      </c>
      <c r="AF524" s="8" t="s">
        <v>1569</v>
      </c>
      <c r="AG524" s="14" t="s">
        <v>1569</v>
      </c>
      <c r="AH524" s="5"/>
      <c r="AI524" s="5"/>
      <c r="AK524" s="5">
        <f t="shared" si="8"/>
        <v>0</v>
      </c>
    </row>
    <row r="525" spans="1:37" x14ac:dyDescent="0.25">
      <c r="A525" s="5" t="s">
        <v>3001</v>
      </c>
      <c r="B525" s="5" t="s">
        <v>1095</v>
      </c>
      <c r="C525" s="5" t="s">
        <v>1094</v>
      </c>
      <c r="D525" s="5" t="s">
        <v>1038</v>
      </c>
      <c r="E525" s="5" t="s">
        <v>1099</v>
      </c>
      <c r="F525" s="5" t="s">
        <v>1098</v>
      </c>
      <c r="G525" s="5">
        <v>2</v>
      </c>
      <c r="H525" s="5">
        <v>1</v>
      </c>
      <c r="I525" s="5" t="s">
        <v>3234</v>
      </c>
      <c r="J525" s="13">
        <f>IFERROR(IF(INDEX('11.1_Outliers-Generation'!$N$5:$N$500,MATCH($F525,'11.1_Outliers-Generation'!$F$5:$F$500,0))&lt;&gt;"N",
INDEX('11.1_Outliers-Generation'!J$5:J$500,MATCH($F525,'11.1_Outliers-Generation'!$F$5:$F$500,0)),""),"")</f>
        <v>1.3266041816870946</v>
      </c>
      <c r="K525" s="8">
        <f>IFERROR(IF(INDEX('11.1_Outliers-Generation'!$N$5:$N$500,MATCH($F525,'11.1_Outliers-Generation'!$F$5:$F$500,0))&lt;&gt;"N",
INDEX('11.1_Outliers-Generation'!K$5:K$500,MATCH($F525,'11.1_Outliers-Generation'!$F$5:$F$500,0)),""),"")</f>
        <v>2014</v>
      </c>
      <c r="L525" s="13" t="str">
        <f>IFERROR(IF(INDEX('11.1_Outliers-Generation'!$N$5:$N$500,MATCH($F525,'11.1_Outliers-Generation'!$F$5:$F$500,0))&lt;&gt;"N",
INDEX('11.1_Outliers-Generation'!L$5:L$500,MATCH($F525,'11.1_Outliers-Generation'!$F$5:$F$500,0)),""),"")</f>
        <v>WaW_040</v>
      </c>
      <c r="M525" s="14">
        <f>IFERROR(IF(INDEX('11.2_Outliers-Collection_cov'!$N$5:$N$500,MATCH($F525,'11.2_Outliers-Collection_cov'!$F$5:$F$500,0))&lt;&gt;"N",
INDEX('11.2_Outliers-Collection_cov'!J$5:J$500,MATCH($F525,'11.2_Outliers-Collection_cov'!$F$5:$F$500,0)),""),"")</f>
        <v>95</v>
      </c>
      <c r="N525" s="8">
        <f>IFERROR(IF(INDEX('11.2_Outliers-Collection_cov'!$N$5:$N$500,MATCH($F525,'11.2_Outliers-Collection_cov'!$F$5:$F$500,0))&lt;&gt;"N",
INDEX('11.2_Outliers-Collection_cov'!K$5:K$500,MATCH($F525,'11.2_Outliers-Collection_cov'!$F$5:$F$500,0)),""),"")</f>
        <v>2014</v>
      </c>
      <c r="O525" s="13" t="str">
        <f>IFERROR(IF(INDEX('11.2_Outliers-Collection_cov'!$N$5:$N$500,MATCH($F525,'11.2_Outliers-Collection_cov'!$F$5:$F$500,0))&lt;&gt;"N",
INDEX('11.2_Outliers-Collection_cov'!L$5:L$500,MATCH($F525,'11.2_Outliers-Collection_cov'!$F$5:$F$500,0)),""),"")</f>
        <v>WaW_040</v>
      </c>
      <c r="P525" s="14" t="str">
        <f>IFERROR(IF(INDEX('11.3_Outliers-Plastic'!$N$5:$N$500,MATCH($F525,'11.3_Outliers-Plastic'!$F$5:$F$500,0))&lt;&gt;"N",
INDEX('11.3_Outliers-Plastic'!J$5:J$500,MATCH($F525,'11.3_Outliers-Plastic'!$F$5:$F$500,0)),""),"")</f>
        <v/>
      </c>
      <c r="Q525" s="8" t="str">
        <f>IFERROR(IF(INDEX('11.3_Outliers-Plastic'!$N$5:$N$500,MATCH($F525,'11.3_Outliers-Plastic'!$F$5:$F$500,0))&lt;&gt;"N",
INDEX('11.3_Outliers-Plastic'!K$5:K$500,MATCH($F525,'11.3_Outliers-Plastic'!$F$5:$F$500,0)),""),"")</f>
        <v/>
      </c>
      <c r="R525" s="14" t="str">
        <f>IFERROR(IF(INDEX('11.3_Outliers-Plastic'!$N$5:$N$500,MATCH($F525,'11.3_Outliers-Plastic'!$F$5:$F$500,0))&lt;&gt;"N",
INDEX('11.3_Outliers-Plastic'!L$5:L$500,MATCH($F525,'11.3_Outliers-Plastic'!$F$5:$F$500,0)),""),"")</f>
        <v/>
      </c>
      <c r="S525" s="5"/>
      <c r="T525" s="5"/>
      <c r="V525" s="14">
        <f>IFERROR(IF(INDEX('11.5_Outliers-Other_recovery'!$N$5:$N$500,MATCH($F525,'11.5_Outliers-Other_recovery'!$F$5:$F$500,0))&lt;&gt;"N",
INDEX('11.5_Outliers-Other_recovery'!J$5:J$500,MATCH($F525,'11.5_Outliers-Other_recovery'!$F$5:$F$500,0)),""),"")</f>
        <v>0</v>
      </c>
      <c r="W525" s="8">
        <f>IFERROR(IF(INDEX('11.5_Outliers-Other_recovery'!$N$5:$N$500,MATCH($F525,'11.5_Outliers-Other_recovery'!$F$5:$F$500,0))&lt;&gt;"N",
INDEX('11.5_Outliers-Other_recovery'!K$5:K$500,MATCH($F525,'11.5_Outliers-Other_recovery'!$F$5:$F$500,0)),""),"")</f>
        <v>2015</v>
      </c>
      <c r="X525" s="14" t="str">
        <f>IFERROR(IF(INDEX('11.5_Outliers-Other_recovery'!$N$5:$N$500,MATCH($F525,'11.5_Outliers-Other_recovery'!$F$5:$F$500,0))&lt;&gt;"N",
INDEX('11.5_Outliers-Other_recovery'!L$5:L$500,MATCH($F525,'11.5_Outliers-Other_recovery'!$F$5:$F$500,0)),""),"")</f>
        <v>UNSD_019</v>
      </c>
      <c r="Y525" s="14">
        <f>IFERROR(IF(INDEX('11.4_Outliers-Formal_dry_recy'!$N$5:$N$500,MATCH($F525,'11.4_Outliers-Formal_dry_recy'!$F$5:$F$500,0))&lt;&gt;"N",
INDEX('11.4_Outliers-Formal_dry_recy'!J$5:J$500,MATCH($F525,'11.4_Outliers-Formal_dry_recy'!$F$5:$F$500,0)),""),"")</f>
        <v>0</v>
      </c>
      <c r="Z525" s="8">
        <f>IFERROR(IF(INDEX('11.4_Outliers-Formal_dry_recy'!$N$5:$N$500,MATCH($F525,'11.4_Outliers-Formal_dry_recy'!$F$5:$F$500,0))&lt;&gt;"N",
INDEX('11.4_Outliers-Formal_dry_recy'!K$5:K$500,MATCH($F525,'11.4_Outliers-Formal_dry_recy'!$F$5:$F$500,0)),""),"")</f>
        <v>2015</v>
      </c>
      <c r="AA525" s="14" t="str">
        <f>IFERROR(IF(INDEX('11.4_Outliers-Formal_dry_recy'!$N$5:$N$500,MATCH($F525,'11.4_Outliers-Formal_dry_recy'!$F$5:$F$500,0))&lt;&gt;"N",
INDEX('11.4_Outliers-Formal_dry_recy'!L$5:L$500,MATCH($F525,'11.4_Outliers-Formal_dry_recy'!$F$5:$F$500,0)),""),"")</f>
        <v>UNSD_019</v>
      </c>
      <c r="AB525" s="14">
        <f>IFERROR(IF(INDEX('11.6_Outliers-Incineration'!$N$5:$N$500,MATCH($F525,'11.6_Outliers-Incineration'!$F$5:$F$500,0))&lt;&gt;"N",
INDEX('11.6_Outliers-Incineration'!J$5:J$500,MATCH($F525,'11.6_Outliers-Incineration'!$F$5:$F$500,0)),""),"")</f>
        <v>0</v>
      </c>
      <c r="AC525" s="8">
        <f>IFERROR(IF(INDEX('11.6_Outliers-Incineration'!$N$5:$N$500,MATCH($F525,'11.6_Outliers-Incineration'!$F$5:$F$500,0))&lt;&gt;"N",
INDEX('11.6_Outliers-Incineration'!K$5:K$500,MATCH($F525,'11.6_Outliers-Incineration'!$F$5:$F$500,0)),""),"")</f>
        <v>2015</v>
      </c>
      <c r="AD525" s="14" t="str">
        <f>IFERROR(IF(INDEX('11.6_Outliers-Incineration'!$N$5:$N$500,MATCH($F525,'11.6_Outliers-Incineration'!$F$5:$F$500,0))&lt;&gt;"N",
INDEX('11.6_Outliers-Incineration'!L$5:L$500,MATCH($F525,'11.6_Outliers-Incineration'!$F$5:$F$500,0)),""),"")</f>
        <v>UNSD_019</v>
      </c>
      <c r="AE525" s="14">
        <v>100</v>
      </c>
      <c r="AF525" s="8">
        <v>2015</v>
      </c>
      <c r="AG525" s="14" t="s">
        <v>1994</v>
      </c>
      <c r="AH525" s="5"/>
      <c r="AI525" s="5"/>
      <c r="AK525" s="5">
        <f t="shared" si="8"/>
        <v>6</v>
      </c>
    </row>
    <row r="526" spans="1:37" x14ac:dyDescent="0.25">
      <c r="A526" s="5" t="s">
        <v>3002</v>
      </c>
      <c r="B526" s="5" t="s">
        <v>1103</v>
      </c>
      <c r="C526" s="5" t="s">
        <v>1102</v>
      </c>
      <c r="D526" s="5" t="s">
        <v>1038</v>
      </c>
      <c r="E526" s="5" t="s">
        <v>1104</v>
      </c>
      <c r="F526" s="5" t="s">
        <v>1101</v>
      </c>
      <c r="G526" s="5">
        <v>1</v>
      </c>
      <c r="H526" s="5">
        <v>2</v>
      </c>
      <c r="I526" s="5" t="s">
        <v>2700</v>
      </c>
      <c r="J526" s="13">
        <f>IFERROR(IF(INDEX('11.1_Outliers-Generation'!$N$5:$N$500,MATCH($F526,'11.1_Outliers-Generation'!$F$5:$F$500,0))&lt;&gt;"N",
INDEX('11.1_Outliers-Generation'!J$5:J$500,MATCH($F526,'11.1_Outliers-Generation'!$F$5:$F$500,0)),""),"")</f>
        <v>0.80711797084059123</v>
      </c>
      <c r="K526" s="8">
        <f>IFERROR(IF(INDEX('11.1_Outliers-Generation'!$N$5:$N$500,MATCH($F526,'11.1_Outliers-Generation'!$F$5:$F$500,0))&lt;&gt;"N",
INDEX('11.1_Outliers-Generation'!K$5:K$500,MATCH($F526,'11.1_Outliers-Generation'!$F$5:$F$500,0)),""),"")</f>
        <v>2017</v>
      </c>
      <c r="L526" s="13" t="str">
        <f>IFERROR(IF(INDEX('11.1_Outliers-Generation'!$N$5:$N$500,MATCH($F526,'11.1_Outliers-Generation'!$F$5:$F$500,0))&lt;&gt;"N",
INDEX('11.1_Outliers-Generation'!L$5:L$500,MATCH($F526,'11.1_Outliers-Generation'!$F$5:$F$500,0)),""),"")</f>
        <v>UNSD_020</v>
      </c>
      <c r="M526" s="14">
        <f>IFERROR(IF(INDEX('11.2_Outliers-Collection_cov'!$N$5:$N$500,MATCH($F526,'11.2_Outliers-Collection_cov'!$F$5:$F$500,0))&lt;&gt;"N",
INDEX('11.2_Outliers-Collection_cov'!J$5:J$500,MATCH($F526,'11.2_Outliers-Collection_cov'!$F$5:$F$500,0)),""),"")</f>
        <v>100</v>
      </c>
      <c r="N526" s="8">
        <f>IFERROR(IF(INDEX('11.2_Outliers-Collection_cov'!$N$5:$N$500,MATCH($F526,'11.2_Outliers-Collection_cov'!$F$5:$F$500,0))&lt;&gt;"N",
INDEX('11.2_Outliers-Collection_cov'!K$5:K$500,MATCH($F526,'11.2_Outliers-Collection_cov'!$F$5:$F$500,0)),""),"")</f>
        <v>2017</v>
      </c>
      <c r="O526" s="13" t="str">
        <f>IFERROR(IF(INDEX('11.2_Outliers-Collection_cov'!$N$5:$N$500,MATCH($F526,'11.2_Outliers-Collection_cov'!$F$5:$F$500,0))&lt;&gt;"N",
INDEX('11.2_Outliers-Collection_cov'!L$5:L$500,MATCH($F526,'11.2_Outliers-Collection_cov'!$F$5:$F$500,0)),""),"")</f>
        <v>UNSD_020</v>
      </c>
      <c r="P526" s="14">
        <f>IFERROR(IF(INDEX('11.3_Outliers-Plastic'!$N$5:$N$500,MATCH($F526,'11.3_Outliers-Plastic'!$F$5:$F$500,0))&lt;&gt;"N",
INDEX('11.3_Outliers-Plastic'!J$5:J$500,MATCH($F526,'11.3_Outliers-Plastic'!$F$5:$F$500,0)),""),"")</f>
        <v>4.4999999999999991</v>
      </c>
      <c r="Q526" s="8">
        <f>IFERROR(IF(INDEX('11.3_Outliers-Plastic'!$N$5:$N$500,MATCH($F526,'11.3_Outliers-Plastic'!$F$5:$F$500,0))&lt;&gt;"N",
INDEX('11.3_Outliers-Plastic'!K$5:K$500,MATCH($F526,'11.3_Outliers-Plastic'!$F$5:$F$500,0)),""),"")</f>
        <v>2011</v>
      </c>
      <c r="R526" s="14" t="str">
        <f>IFERROR(IF(INDEX('11.3_Outliers-Plastic'!$N$5:$N$500,MATCH($F526,'11.3_Outliers-Plastic'!$F$5:$F$500,0))&lt;&gt;"N",
INDEX('11.3_Outliers-Plastic'!L$5:L$500,MATCH($F526,'11.3_Outliers-Plastic'!$F$5:$F$500,0)),""),"")</f>
        <v>WaW_041</v>
      </c>
      <c r="V526" s="14">
        <f>IFERROR(IF(INDEX('11.5_Outliers-Other_recovery'!$N$5:$N$500,MATCH($F526,'11.5_Outliers-Other_recovery'!$F$5:$F$500,0))&lt;&gt;"N",
INDEX('11.5_Outliers-Other_recovery'!J$5:J$500,MATCH($F526,'11.5_Outliers-Other_recovery'!$F$5:$F$500,0)),""),"")</f>
        <v>0</v>
      </c>
      <c r="W526" s="8">
        <f>IFERROR(IF(INDEX('11.5_Outliers-Other_recovery'!$N$5:$N$500,MATCH($F526,'11.5_Outliers-Other_recovery'!$F$5:$F$500,0))&lt;&gt;"N",
INDEX('11.5_Outliers-Other_recovery'!K$5:K$500,MATCH($F526,'11.5_Outliers-Other_recovery'!$F$5:$F$500,0)),""),"")</f>
        <v>2017</v>
      </c>
      <c r="X526" s="14" t="str">
        <f>IFERROR(IF(INDEX('11.5_Outliers-Other_recovery'!$N$5:$N$500,MATCH($F526,'11.5_Outliers-Other_recovery'!$F$5:$F$500,0))&lt;&gt;"N",
INDEX('11.5_Outliers-Other_recovery'!L$5:L$500,MATCH($F526,'11.5_Outliers-Other_recovery'!$F$5:$F$500,0)),""),"")</f>
        <v>UNSD_020</v>
      </c>
      <c r="Y526" s="14">
        <f>IFERROR(IF(INDEX('11.4_Outliers-Formal_dry_recy'!$N$5:$N$500,MATCH($F526,'11.4_Outliers-Formal_dry_recy'!$F$5:$F$500,0))&lt;&gt;"N",
INDEX('11.4_Outliers-Formal_dry_recy'!J$5:J$500,MATCH($F526,'11.4_Outliers-Formal_dry_recy'!$F$5:$F$500,0)),""),"")</f>
        <v>0</v>
      </c>
      <c r="Z526" s="8">
        <f>IFERROR(IF(INDEX('11.4_Outliers-Formal_dry_recy'!$N$5:$N$500,MATCH($F526,'11.4_Outliers-Formal_dry_recy'!$F$5:$F$500,0))&lt;&gt;"N",
INDEX('11.4_Outliers-Formal_dry_recy'!K$5:K$500,MATCH($F526,'11.4_Outliers-Formal_dry_recy'!$F$5:$F$500,0)),""),"")</f>
        <v>2017</v>
      </c>
      <c r="AA526" s="14" t="str">
        <f>IFERROR(IF(INDEX('11.4_Outliers-Formal_dry_recy'!$N$5:$N$500,MATCH($F526,'11.4_Outliers-Formal_dry_recy'!$F$5:$F$500,0))&lt;&gt;"N",
INDEX('11.4_Outliers-Formal_dry_recy'!L$5:L$500,MATCH($F526,'11.4_Outliers-Formal_dry_recy'!$F$5:$F$500,0)),""),"")</f>
        <v>UNSD_020</v>
      </c>
      <c r="AB526" s="14">
        <f>IFERROR(IF(INDEX('11.6_Outliers-Incineration'!$N$5:$N$500,MATCH($F526,'11.6_Outliers-Incineration'!$F$5:$F$500,0))&lt;&gt;"N",
INDEX('11.6_Outliers-Incineration'!J$5:J$500,MATCH($F526,'11.6_Outliers-Incineration'!$F$5:$F$500,0)),""),"")</f>
        <v>0</v>
      </c>
      <c r="AC526" s="8">
        <f>IFERROR(IF(INDEX('11.6_Outliers-Incineration'!$N$5:$N$500,MATCH($F526,'11.6_Outliers-Incineration'!$F$5:$F$500,0))&lt;&gt;"N",
INDEX('11.6_Outliers-Incineration'!K$5:K$500,MATCH($F526,'11.6_Outliers-Incineration'!$F$5:$F$500,0)),""),"")</f>
        <v>2017</v>
      </c>
      <c r="AD526" s="14" t="str">
        <f>IFERROR(IF(INDEX('11.6_Outliers-Incineration'!$N$5:$N$500,MATCH($F526,'11.6_Outliers-Incineration'!$F$5:$F$500,0))&lt;&gt;"N",
INDEX('11.6_Outliers-Incineration'!L$5:L$500,MATCH($F526,'11.6_Outliers-Incineration'!$F$5:$F$500,0)),""),"")</f>
        <v>UNSD_020</v>
      </c>
      <c r="AE526" s="14">
        <v>0</v>
      </c>
      <c r="AF526" s="8">
        <v>2017</v>
      </c>
      <c r="AG526" s="14" t="s">
        <v>1995</v>
      </c>
      <c r="AK526" s="5">
        <f t="shared" si="8"/>
        <v>7</v>
      </c>
    </row>
    <row r="527" spans="1:37" x14ac:dyDescent="0.25">
      <c r="A527" s="5" t="s">
        <v>3003</v>
      </c>
      <c r="B527" s="5" t="s">
        <v>392</v>
      </c>
      <c r="C527" s="5" t="s">
        <v>391</v>
      </c>
      <c r="D527" s="5" t="s">
        <v>360</v>
      </c>
      <c r="E527" s="5" t="s">
        <v>402</v>
      </c>
      <c r="F527" s="5" t="s">
        <v>401</v>
      </c>
      <c r="G527" s="5">
        <v>1</v>
      </c>
      <c r="H527" s="5">
        <v>3</v>
      </c>
      <c r="I527" s="5" t="s">
        <v>3236</v>
      </c>
      <c r="J527" s="13" t="str">
        <f>IFERROR(IF(INDEX('11.1_Outliers-Generation'!$N$5:$N$500,MATCH($F527,'11.1_Outliers-Generation'!$F$5:$F$500,0))&lt;&gt;"N",
INDEX('11.1_Outliers-Generation'!J$5:J$500,MATCH($F527,'11.1_Outliers-Generation'!$F$5:$F$500,0)),""),"")</f>
        <v/>
      </c>
      <c r="K527" s="8" t="str">
        <f>IFERROR(IF(INDEX('11.1_Outliers-Generation'!$N$5:$N$500,MATCH($F527,'11.1_Outliers-Generation'!$F$5:$F$500,0))&lt;&gt;"N",
INDEX('11.1_Outliers-Generation'!K$5:K$500,MATCH($F527,'11.1_Outliers-Generation'!$F$5:$F$500,0)),""),"")</f>
        <v/>
      </c>
      <c r="L527" s="13" t="str">
        <f>IFERROR(IF(INDEX('11.1_Outliers-Generation'!$N$5:$N$500,MATCH($F527,'11.1_Outliers-Generation'!$F$5:$F$500,0))&lt;&gt;"N",
INDEX('11.1_Outliers-Generation'!L$5:L$500,MATCH($F527,'11.1_Outliers-Generation'!$F$5:$F$500,0)),""),"")</f>
        <v/>
      </c>
      <c r="M527" s="14">
        <f>IFERROR(IF(INDEX('11.2_Outliers-Collection_cov'!$N$5:$N$500,MATCH($F527,'11.2_Outliers-Collection_cov'!$F$5:$F$500,0))&lt;&gt;"N",
INDEX('11.2_Outliers-Collection_cov'!J$5:J$500,MATCH($F527,'11.2_Outliers-Collection_cov'!$F$5:$F$500,0)),""),"")</f>
        <v>14</v>
      </c>
      <c r="N527" s="8">
        <f>IFERROR(IF(INDEX('11.2_Outliers-Collection_cov'!$N$5:$N$500,MATCH($F527,'11.2_Outliers-Collection_cov'!$F$5:$F$500,0))&lt;&gt;"N",
INDEX('11.2_Outliers-Collection_cov'!K$5:K$500,MATCH($F527,'11.2_Outliers-Collection_cov'!$F$5:$F$500,0)),""),"")</f>
        <v>2013</v>
      </c>
      <c r="O527" s="13" t="str">
        <f>IFERROR(IF(INDEX('11.2_Outliers-Collection_cov'!$N$5:$N$500,MATCH($F527,'11.2_Outliers-Collection_cov'!$F$5:$F$500,0))&lt;&gt;"N",
INDEX('11.2_Outliers-Collection_cov'!L$5:L$500,MATCH($F527,'11.2_Outliers-Collection_cov'!$F$5:$F$500,0)),""),"")</f>
        <v>WaW_052</v>
      </c>
      <c r="P527" s="14" t="str">
        <f>IFERROR(IF(INDEX('11.3_Outliers-Plastic'!$N$5:$N$500,MATCH($F527,'11.3_Outliers-Plastic'!$F$5:$F$500,0))&lt;&gt;"N",
INDEX('11.3_Outliers-Plastic'!J$5:J$500,MATCH($F527,'11.3_Outliers-Plastic'!$F$5:$F$500,0)),""),"")</f>
        <v/>
      </c>
      <c r="Q527" s="8" t="str">
        <f>IFERROR(IF(INDEX('11.3_Outliers-Plastic'!$N$5:$N$500,MATCH($F527,'11.3_Outliers-Plastic'!$F$5:$F$500,0))&lt;&gt;"N",
INDEX('11.3_Outliers-Plastic'!K$5:K$500,MATCH($F527,'11.3_Outliers-Plastic'!$F$5:$F$500,0)),""),"")</f>
        <v/>
      </c>
      <c r="R527" s="14" t="str">
        <f>IFERROR(IF(INDEX('11.3_Outliers-Plastic'!$N$5:$N$500,MATCH($F527,'11.3_Outliers-Plastic'!$F$5:$F$500,0))&lt;&gt;"N",
INDEX('11.3_Outliers-Plastic'!L$5:L$500,MATCH($F527,'11.3_Outliers-Plastic'!$F$5:$F$500,0)),""),"")</f>
        <v/>
      </c>
      <c r="S527" s="5"/>
      <c r="T527" s="5"/>
      <c r="V527" s="14">
        <f>IFERROR(IF(INDEX('11.5_Outliers-Other_recovery'!$N$5:$N$500,MATCH($F527,'11.5_Outliers-Other_recovery'!$F$5:$F$500,0))&lt;&gt;"N",
INDEX('11.5_Outliers-Other_recovery'!J$5:J$500,MATCH($F527,'11.5_Outliers-Other_recovery'!$F$5:$F$500,0)),""),"")</f>
        <v>0</v>
      </c>
      <c r="W527" s="8">
        <f>IFERROR(IF(INDEX('11.5_Outliers-Other_recovery'!$N$5:$N$500,MATCH($F527,'11.5_Outliers-Other_recovery'!$F$5:$F$500,0))&lt;&gt;"N",
INDEX('11.5_Outliers-Other_recovery'!K$5:K$500,MATCH($F527,'11.5_Outliers-Other_recovery'!$F$5:$F$500,0)),""),"")</f>
        <v>2017</v>
      </c>
      <c r="X527" s="14" t="str">
        <f>IFERROR(IF(INDEX('11.5_Outliers-Other_recovery'!$N$5:$N$500,MATCH($F527,'11.5_Outliers-Other_recovery'!$F$5:$F$500,0))&lt;&gt;"N",
INDEX('11.5_Outliers-Other_recovery'!L$5:L$500,MATCH($F527,'11.5_Outliers-Other_recovery'!$F$5:$F$500,0)),""),"")</f>
        <v>UNSD_028</v>
      </c>
      <c r="Y527" s="14">
        <f>IFERROR(IF(INDEX('11.4_Outliers-Formal_dry_recy'!$N$5:$N$500,MATCH($F527,'11.4_Outliers-Formal_dry_recy'!$F$5:$F$500,0))&lt;&gt;"N",
INDEX('11.4_Outliers-Formal_dry_recy'!J$5:J$500,MATCH($F527,'11.4_Outliers-Formal_dry_recy'!$F$5:$F$500,0)),""),"")</f>
        <v>0</v>
      </c>
      <c r="Z527" s="8">
        <f>IFERROR(IF(INDEX('11.4_Outliers-Formal_dry_recy'!$N$5:$N$500,MATCH($F527,'11.4_Outliers-Formal_dry_recy'!$F$5:$F$500,0))&lt;&gt;"N",
INDEX('11.4_Outliers-Formal_dry_recy'!K$5:K$500,MATCH($F527,'11.4_Outliers-Formal_dry_recy'!$F$5:$F$500,0)),""),"")</f>
        <v>2017</v>
      </c>
      <c r="AA527" s="14" t="str">
        <f>IFERROR(IF(INDEX('11.4_Outliers-Formal_dry_recy'!$N$5:$N$500,MATCH($F527,'11.4_Outliers-Formal_dry_recy'!$F$5:$F$500,0))&lt;&gt;"N",
INDEX('11.4_Outliers-Formal_dry_recy'!L$5:L$500,MATCH($F527,'11.4_Outliers-Formal_dry_recy'!$F$5:$F$500,0)),""),"")</f>
        <v>UNSD_028</v>
      </c>
      <c r="AB527" s="14">
        <f>IFERROR(IF(INDEX('11.6_Outliers-Incineration'!$N$5:$N$500,MATCH($F527,'11.6_Outliers-Incineration'!$F$5:$F$500,0))&lt;&gt;"N",
INDEX('11.6_Outliers-Incineration'!J$5:J$500,MATCH($F527,'11.6_Outliers-Incineration'!$F$5:$F$500,0)),""),"")</f>
        <v>0</v>
      </c>
      <c r="AC527" s="8">
        <f>IFERROR(IF(INDEX('11.6_Outliers-Incineration'!$N$5:$N$500,MATCH($F527,'11.6_Outliers-Incineration'!$F$5:$F$500,0))&lt;&gt;"N",
INDEX('11.6_Outliers-Incineration'!K$5:K$500,MATCH($F527,'11.6_Outliers-Incineration'!$F$5:$F$500,0)),""),"")</f>
        <v>2017</v>
      </c>
      <c r="AD527" s="14" t="str">
        <f>IFERROR(IF(INDEX('11.6_Outliers-Incineration'!$N$5:$N$500,MATCH($F527,'11.6_Outliers-Incineration'!$F$5:$F$500,0))&lt;&gt;"N",
INDEX('11.6_Outliers-Incineration'!L$5:L$500,MATCH($F527,'11.6_Outliers-Incineration'!$F$5:$F$500,0)),""),"")</f>
        <v>UNSD_028</v>
      </c>
      <c r="AE527" s="14">
        <v>0</v>
      </c>
      <c r="AF527" s="8">
        <v>2017</v>
      </c>
      <c r="AG527" s="14" t="s">
        <v>2003</v>
      </c>
      <c r="AH527" s="5"/>
      <c r="AI527" s="5"/>
      <c r="AK527" s="5">
        <f t="shared" si="8"/>
        <v>5</v>
      </c>
    </row>
    <row r="528" spans="1:37" x14ac:dyDescent="0.25">
      <c r="A528" s="5" t="s">
        <v>3004</v>
      </c>
      <c r="B528" s="5" t="s">
        <v>1124</v>
      </c>
      <c r="C528" s="5" t="s">
        <v>1123</v>
      </c>
      <c r="D528" s="5" t="s">
        <v>1038</v>
      </c>
      <c r="E528" s="5" t="s">
        <v>1125</v>
      </c>
      <c r="F528" s="5" t="s">
        <v>1122</v>
      </c>
      <c r="G528" s="5">
        <v>2</v>
      </c>
      <c r="H528" s="5">
        <v>2</v>
      </c>
      <c r="I528" s="5" t="s">
        <v>3237</v>
      </c>
      <c r="J528" s="13">
        <f>IFERROR(IF(INDEX('11.1_Outliers-Generation'!$N$5:$N$500,MATCH($F528,'11.1_Outliers-Generation'!$F$5:$F$500,0))&lt;&gt;"N",
INDEX('11.1_Outliers-Generation'!J$5:J$500,MATCH($F528,'11.1_Outliers-Generation'!$F$5:$F$500,0)),""),"")</f>
        <v>1.0622083396055999</v>
      </c>
      <c r="K528" s="8">
        <f>IFERROR(IF(INDEX('11.1_Outliers-Generation'!$N$5:$N$500,MATCH($F528,'11.1_Outliers-Generation'!$F$5:$F$500,0))&lt;&gt;"N",
INDEX('11.1_Outliers-Generation'!K$5:K$500,MATCH($F528,'11.1_Outliers-Generation'!$F$5:$F$500,0)),""),"")</f>
        <v>2015</v>
      </c>
      <c r="L528" s="13" t="str">
        <f>IFERROR(IF(INDEX('11.1_Outliers-Generation'!$N$5:$N$500,MATCH($F528,'11.1_Outliers-Generation'!$F$5:$F$500,0))&lt;&gt;"N",
INDEX('11.1_Outliers-Generation'!L$5:L$500,MATCH($F528,'11.1_Outliers-Generation'!$F$5:$F$500,0)),""),"")</f>
        <v>WaW_063</v>
      </c>
      <c r="M528" s="14" t="str">
        <f>IFERROR(IF(INDEX('11.2_Outliers-Collection_cov'!$N$5:$N$500,MATCH($F528,'11.2_Outliers-Collection_cov'!$F$5:$F$500,0))&lt;&gt;"N",
INDEX('11.2_Outliers-Collection_cov'!J$5:J$500,MATCH($F528,'11.2_Outliers-Collection_cov'!$F$5:$F$500,0)),""),"")</f>
        <v/>
      </c>
      <c r="N528" s="8" t="str">
        <f>IFERROR(IF(INDEX('11.2_Outliers-Collection_cov'!$N$5:$N$500,MATCH($F528,'11.2_Outliers-Collection_cov'!$F$5:$F$500,0))&lt;&gt;"N",
INDEX('11.2_Outliers-Collection_cov'!K$5:K$500,MATCH($F528,'11.2_Outliers-Collection_cov'!$F$5:$F$500,0)),""),"")</f>
        <v/>
      </c>
      <c r="O528" s="13" t="str">
        <f>IFERROR(IF(INDEX('11.2_Outliers-Collection_cov'!$N$5:$N$500,MATCH($F528,'11.2_Outliers-Collection_cov'!$F$5:$F$500,0))&lt;&gt;"N",
INDEX('11.2_Outliers-Collection_cov'!L$5:L$500,MATCH($F528,'11.2_Outliers-Collection_cov'!$F$5:$F$500,0)),""),"")</f>
        <v/>
      </c>
      <c r="P528" s="14">
        <f>IFERROR(IF(INDEX('11.3_Outliers-Plastic'!$N$5:$N$500,MATCH($F528,'11.3_Outliers-Plastic'!$F$5:$F$500,0))&lt;&gt;"N",
INDEX('11.3_Outliers-Plastic'!J$5:J$500,MATCH($F528,'11.3_Outliers-Plastic'!$F$5:$F$500,0)),""),"")</f>
        <v>12.7</v>
      </c>
      <c r="Q528" s="8">
        <f>IFERROR(IF(INDEX('11.3_Outliers-Plastic'!$N$5:$N$500,MATCH($F528,'11.3_Outliers-Plastic'!$F$5:$F$500,0))&lt;&gt;"N",
INDEX('11.3_Outliers-Plastic'!K$5:K$500,MATCH($F528,'11.3_Outliers-Plastic'!$F$5:$F$500,0)),""),"")</f>
        <v>2015</v>
      </c>
      <c r="R528" s="14" t="str">
        <f>IFERROR(IF(INDEX('11.3_Outliers-Plastic'!$N$5:$N$500,MATCH($F528,'11.3_Outliers-Plastic'!$F$5:$F$500,0))&lt;&gt;"N",
INDEX('11.3_Outliers-Plastic'!L$5:L$500,MATCH($F528,'11.3_Outliers-Plastic'!$F$5:$F$500,0)),""),"")</f>
        <v>WaW_063</v>
      </c>
      <c r="S528" s="5"/>
      <c r="T528" s="5"/>
      <c r="V528" s="14">
        <f>IFERROR(IF(INDEX('11.5_Outliers-Other_recovery'!$N$5:$N$500,MATCH($F528,'11.5_Outliers-Other_recovery'!$F$5:$F$500,0))&lt;&gt;"N",
INDEX('11.5_Outliers-Other_recovery'!J$5:J$500,MATCH($F528,'11.5_Outliers-Other_recovery'!$F$5:$F$500,0)),""),"")</f>
        <v>16.811708860759488</v>
      </c>
      <c r="W528" s="8">
        <f>IFERROR(IF(INDEX('11.5_Outliers-Other_recovery'!$N$5:$N$500,MATCH($F528,'11.5_Outliers-Other_recovery'!$F$5:$F$500,0))&lt;&gt;"N",
INDEX('11.5_Outliers-Other_recovery'!K$5:K$500,MATCH($F528,'11.5_Outliers-Other_recovery'!$F$5:$F$500,0)),""),"")</f>
        <v>2019</v>
      </c>
      <c r="X528" s="14" t="str">
        <f>IFERROR(IF(INDEX('11.5_Outliers-Other_recovery'!$N$5:$N$500,MATCH($F528,'11.5_Outliers-Other_recovery'!$F$5:$F$500,0))&lt;&gt;"N",
INDEX('11.5_Outliers-Other_recovery'!L$5:L$500,MATCH($F528,'11.5_Outliers-Other_recovery'!$F$5:$F$500,0)),""),"")</f>
        <v>UNSD_037</v>
      </c>
      <c r="Y528" s="14">
        <f>IFERROR(IF(INDEX('11.4_Outliers-Formal_dry_recy'!$N$5:$N$500,MATCH($F528,'11.4_Outliers-Formal_dry_recy'!$F$5:$F$500,0))&lt;&gt;"N",
INDEX('11.4_Outliers-Formal_dry_recy'!J$5:J$500,MATCH($F528,'11.4_Outliers-Formal_dry_recy'!$F$5:$F$500,0)),""),"")</f>
        <v>0</v>
      </c>
      <c r="Z528" s="8">
        <f>IFERROR(IF(INDEX('11.4_Outliers-Formal_dry_recy'!$N$5:$N$500,MATCH($F528,'11.4_Outliers-Formal_dry_recy'!$F$5:$F$500,0))&lt;&gt;"N",
INDEX('11.4_Outliers-Formal_dry_recy'!K$5:K$500,MATCH($F528,'11.4_Outliers-Formal_dry_recy'!$F$5:$F$500,0)),""),"")</f>
        <v>2019</v>
      </c>
      <c r="AA528" s="14" t="str">
        <f>IFERROR(IF(INDEX('11.4_Outliers-Formal_dry_recy'!$N$5:$N$500,MATCH($F528,'11.4_Outliers-Formal_dry_recy'!$F$5:$F$500,0))&lt;&gt;"N",
INDEX('11.4_Outliers-Formal_dry_recy'!L$5:L$500,MATCH($F528,'11.4_Outliers-Formal_dry_recy'!$F$5:$F$500,0)),""),"")</f>
        <v>UNSD_037</v>
      </c>
      <c r="AB528" s="14">
        <f>IFERROR(IF(INDEX('11.6_Outliers-Incineration'!$N$5:$N$500,MATCH($F528,'11.6_Outliers-Incineration'!$F$5:$F$500,0))&lt;&gt;"N",
INDEX('11.6_Outliers-Incineration'!J$5:J$500,MATCH($F528,'11.6_Outliers-Incineration'!$F$5:$F$500,0)),""),"")</f>
        <v>48.941851265822784</v>
      </c>
      <c r="AC528" s="8">
        <f>IFERROR(IF(INDEX('11.6_Outliers-Incineration'!$N$5:$N$500,MATCH($F528,'11.6_Outliers-Incineration'!$F$5:$F$500,0))&lt;&gt;"N",
INDEX('11.6_Outliers-Incineration'!K$5:K$500,MATCH($F528,'11.6_Outliers-Incineration'!$F$5:$F$500,0)),""),"")</f>
        <v>2019</v>
      </c>
      <c r="AD528" s="14" t="str">
        <f>IFERROR(IF(INDEX('11.6_Outliers-Incineration'!$N$5:$N$500,MATCH($F528,'11.6_Outliers-Incineration'!$F$5:$F$500,0))&lt;&gt;"N",
INDEX('11.6_Outliers-Incineration'!L$5:L$500,MATCH($F528,'11.6_Outliers-Incineration'!$F$5:$F$500,0)),""),"")</f>
        <v>UNSD_037</v>
      </c>
      <c r="AE528" s="14">
        <v>100</v>
      </c>
      <c r="AF528" s="8">
        <v>2015</v>
      </c>
      <c r="AG528" s="14" t="s">
        <v>1121</v>
      </c>
      <c r="AH528" s="5"/>
      <c r="AI528" s="5"/>
      <c r="AK528" s="5">
        <f t="shared" si="8"/>
        <v>6</v>
      </c>
    </row>
    <row r="529" spans="1:37" x14ac:dyDescent="0.25">
      <c r="A529" s="5" t="s">
        <v>3005</v>
      </c>
      <c r="B529" s="5" t="s">
        <v>1124</v>
      </c>
      <c r="C529" s="5" t="s">
        <v>1123</v>
      </c>
      <c r="D529" s="5" t="s">
        <v>1038</v>
      </c>
      <c r="E529" s="5" t="s">
        <v>2874</v>
      </c>
      <c r="F529" s="5" t="s">
        <v>1367</v>
      </c>
      <c r="G529" s="5">
        <v>3</v>
      </c>
      <c r="H529" s="5">
        <v>2</v>
      </c>
      <c r="I529" s="5" t="s">
        <v>2971</v>
      </c>
      <c r="J529" s="13">
        <f>IFERROR(IF(INDEX('11.1_Outliers-Generation'!$N$5:$N$500,MATCH($F529,'11.1_Outliers-Generation'!$F$5:$F$500,0))&lt;&gt;"N",
INDEX('11.1_Outliers-Generation'!J$5:J$500,MATCH($F529,'11.1_Outliers-Generation'!$F$5:$F$500,0)),""),"")</f>
        <v>0.4362470072071723</v>
      </c>
      <c r="K529" s="8">
        <f>IFERROR(IF(INDEX('11.1_Outliers-Generation'!$N$5:$N$500,MATCH($F529,'11.1_Outliers-Generation'!$F$5:$F$500,0))&lt;&gt;"N",
INDEX('11.1_Outliers-Generation'!K$5:K$500,MATCH($F529,'11.1_Outliers-Generation'!$F$5:$F$500,0)),""),"")</f>
        <v>2019</v>
      </c>
      <c r="L529" s="13" t="str">
        <f>IFERROR(IF(INDEX('11.1_Outliers-Generation'!$N$5:$N$500,MATCH($F529,'11.1_Outliers-Generation'!$F$5:$F$500,0))&lt;&gt;"N",
INDEX('11.1_Outliers-Generation'!L$5:L$500,MATCH($F529,'11.1_Outliers-Generation'!$F$5:$F$500,0)),""),"")</f>
        <v>MOHURD_026</v>
      </c>
      <c r="M529" s="14">
        <f>IFERROR(IF(INDEX('11.2_Outliers-Collection_cov'!$N$5:$N$500,MATCH($F529,'11.2_Outliers-Collection_cov'!$F$5:$F$500,0))&lt;&gt;"N",
INDEX('11.2_Outliers-Collection_cov'!J$5:J$500,MATCH($F529,'11.2_Outliers-Collection_cov'!$F$5:$F$500,0)),""),"")</f>
        <v>100</v>
      </c>
      <c r="N529" s="8">
        <f>IFERROR(IF(INDEX('11.2_Outliers-Collection_cov'!$N$5:$N$500,MATCH($F529,'11.2_Outliers-Collection_cov'!$F$5:$F$500,0))&lt;&gt;"N",
INDEX('11.2_Outliers-Collection_cov'!K$5:K$500,MATCH($F529,'11.2_Outliers-Collection_cov'!$F$5:$F$500,0)),""),"")</f>
        <v>2018</v>
      </c>
      <c r="O529" s="13" t="str">
        <f>IFERROR(IF(INDEX('11.2_Outliers-Collection_cov'!$N$5:$N$500,MATCH($F529,'11.2_Outliers-Collection_cov'!$F$5:$F$500,0))&lt;&gt;"N",
INDEX('11.2_Outliers-Collection_cov'!L$5:L$500,MATCH($F529,'11.2_Outliers-Collection_cov'!$F$5:$F$500,0)),""),"")</f>
        <v>WABI_066</v>
      </c>
      <c r="P529" s="14">
        <f>IFERROR(IF(INDEX('11.3_Outliers-Plastic'!$N$5:$N$500,MATCH($F529,'11.3_Outliers-Plastic'!$F$5:$F$500,0))&lt;&gt;"N",
INDEX('11.3_Outliers-Plastic'!J$5:J$500,MATCH($F529,'11.3_Outliers-Plastic'!$F$5:$F$500,0)),""),"")</f>
        <v>16</v>
      </c>
      <c r="Q529" s="8">
        <f>IFERROR(IF(INDEX('11.3_Outliers-Plastic'!$N$5:$N$500,MATCH($F529,'11.3_Outliers-Plastic'!$F$5:$F$500,0))&lt;&gt;"N",
INDEX('11.3_Outliers-Plastic'!K$5:K$500,MATCH($F529,'11.3_Outliers-Plastic'!$F$5:$F$500,0)),""),"")</f>
        <v>2018</v>
      </c>
      <c r="R529" s="14" t="str">
        <f>IFERROR(IF(INDEX('11.3_Outliers-Plastic'!$N$5:$N$500,MATCH($F529,'11.3_Outliers-Plastic'!$F$5:$F$500,0))&lt;&gt;"N",
INDEX('11.3_Outliers-Plastic'!L$5:L$500,MATCH($F529,'11.3_Outliers-Plastic'!$F$5:$F$500,0)),""),"")</f>
        <v>WABI_066</v>
      </c>
      <c r="U529" s="5" t="s">
        <v>1569</v>
      </c>
      <c r="V529" s="14" t="str">
        <f>IFERROR(IF(INDEX('11.5_Outliers-Other_recovery'!$N$5:$N$500,MATCH($F529,'11.5_Outliers-Other_recovery'!$F$5:$F$500,0))&lt;&gt;"N",
INDEX('11.5_Outliers-Other_recovery'!J$5:J$500,MATCH($F529,'11.5_Outliers-Other_recovery'!$F$5:$F$500,0)),""),"")</f>
        <v/>
      </c>
      <c r="W529" s="8" t="str">
        <f>IFERROR(IF(INDEX('11.5_Outliers-Other_recovery'!$N$5:$N$500,MATCH($F529,'11.5_Outliers-Other_recovery'!$F$5:$F$500,0))&lt;&gt;"N",
INDEX('11.5_Outliers-Other_recovery'!K$5:K$500,MATCH($F529,'11.5_Outliers-Other_recovery'!$F$5:$F$500,0)),""),"")</f>
        <v/>
      </c>
      <c r="X529" s="14" t="str">
        <f>IFERROR(IF(INDEX('11.5_Outliers-Other_recovery'!$N$5:$N$500,MATCH($F529,'11.5_Outliers-Other_recovery'!$F$5:$F$500,0))&lt;&gt;"N",
INDEX('11.5_Outliers-Other_recovery'!L$5:L$500,MATCH($F529,'11.5_Outliers-Other_recovery'!$F$5:$F$500,0)),""),"")</f>
        <v/>
      </c>
      <c r="Y529" s="14" t="str">
        <f>IFERROR(IF(INDEX('11.4_Outliers-Formal_dry_recy'!$N$5:$N$500,MATCH($F529,'11.4_Outliers-Formal_dry_recy'!$F$5:$F$500,0))&lt;&gt;"N",
INDEX('11.4_Outliers-Formal_dry_recy'!J$5:J$500,MATCH($F529,'11.4_Outliers-Formal_dry_recy'!$F$5:$F$500,0)),""),"")</f>
        <v/>
      </c>
      <c r="Z529" s="8" t="str">
        <f>IFERROR(IF(INDEX('11.4_Outliers-Formal_dry_recy'!$N$5:$N$500,MATCH($F529,'11.4_Outliers-Formal_dry_recy'!$F$5:$F$500,0))&lt;&gt;"N",
INDEX('11.4_Outliers-Formal_dry_recy'!K$5:K$500,MATCH($F529,'11.4_Outliers-Formal_dry_recy'!$F$5:$F$500,0)),""),"")</f>
        <v/>
      </c>
      <c r="AA529" s="14" t="str">
        <f>IFERROR(IF(INDEX('11.4_Outliers-Formal_dry_recy'!$N$5:$N$500,MATCH($F529,'11.4_Outliers-Formal_dry_recy'!$F$5:$F$500,0))&lt;&gt;"N",
INDEX('11.4_Outliers-Formal_dry_recy'!L$5:L$500,MATCH($F529,'11.4_Outliers-Formal_dry_recy'!$F$5:$F$500,0)),""),"")</f>
        <v/>
      </c>
      <c r="AB529" s="14">
        <f>IFERROR(IF(INDEX('11.6_Outliers-Incineration'!$N$5:$N$500,MATCH($F529,'11.6_Outliers-Incineration'!$F$5:$F$500,0))&lt;&gt;"N",
INDEX('11.6_Outliers-Incineration'!J$5:J$500,MATCH($F529,'11.6_Outliers-Incineration'!$F$5:$F$500,0)),""),"")</f>
        <v>64</v>
      </c>
      <c r="AC529" s="8">
        <f>IFERROR(IF(INDEX('11.6_Outliers-Incineration'!$N$5:$N$500,MATCH($F529,'11.6_Outliers-Incineration'!$F$5:$F$500,0))&lt;&gt;"N",
INDEX('11.6_Outliers-Incineration'!K$5:K$500,MATCH($F529,'11.6_Outliers-Incineration'!$F$5:$F$500,0)),""),"")</f>
        <v>2018</v>
      </c>
      <c r="AD529" s="14" t="str">
        <f>IFERROR(IF(INDEX('11.6_Outliers-Incineration'!$N$5:$N$500,MATCH($F529,'11.6_Outliers-Incineration'!$F$5:$F$500,0))&lt;&gt;"N",
INDEX('11.6_Outliers-Incineration'!L$5:L$500,MATCH($F529,'11.6_Outliers-Incineration'!$F$5:$F$500,0)),""),"")</f>
        <v>WABI_066</v>
      </c>
      <c r="AE529" s="14">
        <v>100</v>
      </c>
      <c r="AF529" s="8">
        <v>2018</v>
      </c>
      <c r="AG529" s="14" t="s">
        <v>1366</v>
      </c>
      <c r="AK529" s="5">
        <f t="shared" si="8"/>
        <v>5</v>
      </c>
    </row>
    <row r="530" spans="1:37" x14ac:dyDescent="0.25">
      <c r="A530" s="5" t="s">
        <v>3006</v>
      </c>
      <c r="B530" s="5" t="s">
        <v>75</v>
      </c>
      <c r="C530" s="5" t="s">
        <v>74</v>
      </c>
      <c r="D530" s="5" t="s">
        <v>35</v>
      </c>
      <c r="E530" s="5" t="s">
        <v>76</v>
      </c>
      <c r="F530" s="5" t="s">
        <v>73</v>
      </c>
      <c r="G530" s="5">
        <v>2</v>
      </c>
      <c r="H530" s="5">
        <v>1</v>
      </c>
      <c r="I530" s="5" t="s">
        <v>2704</v>
      </c>
      <c r="J530" s="13">
        <f>IFERROR(IF(INDEX('11.1_Outliers-Generation'!$N$5:$N$500,MATCH($F530,'11.1_Outliers-Generation'!$F$5:$F$500,0))&lt;&gt;"N",
INDEX('11.1_Outliers-Generation'!J$5:J$500,MATCH($F530,'11.1_Outliers-Generation'!$F$5:$F$500,0)),""),"")</f>
        <v>1.0201336762975812</v>
      </c>
      <c r="K530" s="8">
        <f>IFERROR(IF(INDEX('11.1_Outliers-Generation'!$N$5:$N$500,MATCH($F530,'11.1_Outliers-Generation'!$F$5:$F$500,0))&lt;&gt;"N",
INDEX('11.1_Outliers-Generation'!K$5:K$500,MATCH($F530,'11.1_Outliers-Generation'!$F$5:$F$500,0)),""),"")</f>
        <v>2015</v>
      </c>
      <c r="L530" s="13" t="str">
        <f>IFERROR(IF(INDEX('11.1_Outliers-Generation'!$N$5:$N$500,MATCH($F530,'11.1_Outliers-Generation'!$F$5:$F$500,0))&lt;&gt;"N",
INDEX('11.1_Outliers-Generation'!L$5:L$500,MATCH($F530,'11.1_Outliers-Generation'!$F$5:$F$500,0)),""),"")</f>
        <v>WaW_072</v>
      </c>
      <c r="M530" s="14">
        <f>IFERROR(IF(INDEX('11.2_Outliers-Collection_cov'!$N$5:$N$500,MATCH($F530,'11.2_Outliers-Collection_cov'!$F$5:$F$500,0))&lt;&gt;"N",
INDEX('11.2_Outliers-Collection_cov'!J$5:J$500,MATCH($F530,'11.2_Outliers-Collection_cov'!$F$5:$F$500,0)),""),"")</f>
        <v>100</v>
      </c>
      <c r="N530" s="8">
        <f>IFERROR(IF(INDEX('11.2_Outliers-Collection_cov'!$N$5:$N$500,MATCH($F530,'11.2_Outliers-Collection_cov'!$F$5:$F$500,0))&lt;&gt;"N",
INDEX('11.2_Outliers-Collection_cov'!K$5:K$500,MATCH($F530,'11.2_Outliers-Collection_cov'!$F$5:$F$500,0)),""),"")</f>
        <v>2015</v>
      </c>
      <c r="O530" s="13" t="str">
        <f>IFERROR(IF(INDEX('11.2_Outliers-Collection_cov'!$N$5:$N$500,MATCH($F530,'11.2_Outliers-Collection_cov'!$F$5:$F$500,0))&lt;&gt;"N",
INDEX('11.2_Outliers-Collection_cov'!L$5:L$500,MATCH($F530,'11.2_Outliers-Collection_cov'!$F$5:$F$500,0)),""),"")</f>
        <v>WaW_072</v>
      </c>
      <c r="P530" s="14">
        <f>IFERROR(IF(INDEX('11.3_Outliers-Plastic'!$N$5:$N$500,MATCH($F530,'11.3_Outliers-Plastic'!$F$5:$F$500,0))&lt;&gt;"N",
INDEX('11.3_Outliers-Plastic'!J$5:J$500,MATCH($F530,'11.3_Outliers-Plastic'!$F$5:$F$500,0)),""),"")</f>
        <v>21.900000000000002</v>
      </c>
      <c r="Q530" s="8">
        <f>IFERROR(IF(INDEX('11.3_Outliers-Plastic'!$N$5:$N$500,MATCH($F530,'11.3_Outliers-Plastic'!$F$5:$F$500,0))&lt;&gt;"N",
INDEX('11.3_Outliers-Plastic'!K$5:K$500,MATCH($F530,'11.3_Outliers-Plastic'!$F$5:$F$500,0)),""),"")</f>
        <v>2015</v>
      </c>
      <c r="R530" s="14" t="str">
        <f>IFERROR(IF(INDEX('11.3_Outliers-Plastic'!$N$5:$N$500,MATCH($F530,'11.3_Outliers-Plastic'!$F$5:$F$500,0))&lt;&gt;"N",
INDEX('11.3_Outliers-Plastic'!L$5:L$500,MATCH($F530,'11.3_Outliers-Plastic'!$F$5:$F$500,0)),""),"")</f>
        <v>WaW_072</v>
      </c>
      <c r="V530" s="14">
        <f>IFERROR(IF(INDEX('11.5_Outliers-Other_recovery'!$N$5:$N$500,MATCH($F530,'11.5_Outliers-Other_recovery'!$F$5:$F$500,0))&lt;&gt;"N",
INDEX('11.5_Outliers-Other_recovery'!J$5:J$500,MATCH($F530,'11.5_Outliers-Other_recovery'!$F$5:$F$500,0)),""),"")</f>
        <v>6.0797239215015031</v>
      </c>
      <c r="W530" s="8">
        <f>IFERROR(IF(INDEX('11.5_Outliers-Other_recovery'!$N$5:$N$500,MATCH($F530,'11.5_Outliers-Other_recovery'!$F$5:$F$500,0))&lt;&gt;"N",
INDEX('11.5_Outliers-Other_recovery'!K$5:K$500,MATCH($F530,'11.5_Outliers-Other_recovery'!$F$5:$F$500,0)),""),"")</f>
        <v>2012</v>
      </c>
      <c r="X530" s="14" t="str">
        <f>IFERROR(IF(INDEX('11.5_Outliers-Other_recovery'!$N$5:$N$500,MATCH($F530,'11.5_Outliers-Other_recovery'!$F$5:$F$500,0))&lt;&gt;"N",
INDEX('11.5_Outliers-Other_recovery'!L$5:L$500,MATCH($F530,'11.5_Outliers-Other_recovery'!$F$5:$F$500,0)),""),"")</f>
        <v>UNSD_043</v>
      </c>
      <c r="Y530" s="14">
        <f>IFERROR(IF(INDEX('11.4_Outliers-Formal_dry_recy'!$N$5:$N$500,MATCH($F530,'11.4_Outliers-Formal_dry_recy'!$F$5:$F$500,0))&lt;&gt;"N",
INDEX('11.4_Outliers-Formal_dry_recy'!J$5:J$500,MATCH($F530,'11.4_Outliers-Formal_dry_recy'!$F$5:$F$500,0)),""),"")</f>
        <v>2.3315826131871953</v>
      </c>
      <c r="Z530" s="8">
        <f>IFERROR(IF(INDEX('11.4_Outliers-Formal_dry_recy'!$N$5:$N$500,MATCH($F530,'11.4_Outliers-Formal_dry_recy'!$F$5:$F$500,0))&lt;&gt;"N",
INDEX('11.4_Outliers-Formal_dry_recy'!K$5:K$500,MATCH($F530,'11.4_Outliers-Formal_dry_recy'!$F$5:$F$500,0)),""),"")</f>
        <v>2012</v>
      </c>
      <c r="AA530" s="14" t="str">
        <f>IFERROR(IF(INDEX('11.4_Outliers-Formal_dry_recy'!$N$5:$N$500,MATCH($F530,'11.4_Outliers-Formal_dry_recy'!$F$5:$F$500,0))&lt;&gt;"N",
INDEX('11.4_Outliers-Formal_dry_recy'!L$5:L$500,MATCH($F530,'11.4_Outliers-Formal_dry_recy'!$F$5:$F$500,0)),""),"")</f>
        <v>UNSD_043</v>
      </c>
      <c r="AB530" s="14">
        <f>IFERROR(IF(INDEX('11.6_Outliers-Incineration'!$N$5:$N$500,MATCH($F530,'11.6_Outliers-Incineration'!$F$5:$F$500,0))&lt;&gt;"N",
INDEX('11.6_Outliers-Incineration'!J$5:J$500,MATCH($F530,'11.6_Outliers-Incineration'!$F$5:$F$500,0)),""),"")</f>
        <v>0</v>
      </c>
      <c r="AC530" s="8">
        <f>IFERROR(IF(INDEX('11.6_Outliers-Incineration'!$N$5:$N$500,MATCH($F530,'11.6_Outliers-Incineration'!$F$5:$F$500,0))&lt;&gt;"N",
INDEX('11.6_Outliers-Incineration'!K$5:K$500,MATCH($F530,'11.6_Outliers-Incineration'!$F$5:$F$500,0)),""),"")</f>
        <v>2012</v>
      </c>
      <c r="AD530" s="14" t="str">
        <f>IFERROR(IF(INDEX('11.6_Outliers-Incineration'!$N$5:$N$500,MATCH($F530,'11.6_Outliers-Incineration'!$F$5:$F$500,0))&lt;&gt;"N",
INDEX('11.6_Outliers-Incineration'!L$5:L$500,MATCH($F530,'11.6_Outliers-Incineration'!$F$5:$F$500,0)),""),"")</f>
        <v>UNSD_043</v>
      </c>
      <c r="AE530" s="14">
        <v>100</v>
      </c>
      <c r="AF530" s="8">
        <v>2012</v>
      </c>
      <c r="AG530" s="14" t="s">
        <v>2017</v>
      </c>
      <c r="AK530" s="5">
        <f t="shared" si="8"/>
        <v>7</v>
      </c>
    </row>
    <row r="531" spans="1:37" x14ac:dyDescent="0.25">
      <c r="A531" s="5" t="s">
        <v>3008</v>
      </c>
      <c r="B531" s="5" t="s">
        <v>1154</v>
      </c>
      <c r="C531" s="5" t="s">
        <v>1153</v>
      </c>
      <c r="D531" s="5" t="s">
        <v>1038</v>
      </c>
      <c r="E531" s="5" t="s">
        <v>1155</v>
      </c>
      <c r="F531" s="5" t="s">
        <v>1152</v>
      </c>
      <c r="G531" s="5">
        <v>2</v>
      </c>
      <c r="H531" s="5">
        <v>1</v>
      </c>
      <c r="I531" s="5" t="s">
        <v>3305</v>
      </c>
      <c r="J531" s="13">
        <f>IFERROR(IF(INDEX('11.1_Outliers-Generation'!$N$5:$N$500,MATCH($F531,'11.1_Outliers-Generation'!$F$5:$F$500,0))&lt;&gt;"N",
INDEX('11.1_Outliers-Generation'!J$5:J$500,MATCH($F531,'11.1_Outliers-Generation'!$F$5:$F$500,0)),""),"")</f>
        <v>1.2058285540828328</v>
      </c>
      <c r="K531" s="8">
        <f>IFERROR(IF(INDEX('11.1_Outliers-Generation'!$N$5:$N$500,MATCH($F531,'11.1_Outliers-Generation'!$F$5:$F$500,0))&lt;&gt;"N",
INDEX('11.1_Outliers-Generation'!K$5:K$500,MATCH($F531,'11.1_Outliers-Generation'!$F$5:$F$500,0)),""),"")</f>
        <v>2017</v>
      </c>
      <c r="L531" s="13" t="str">
        <f>IFERROR(IF(INDEX('11.1_Outliers-Generation'!$N$5:$N$500,MATCH($F531,'11.1_Outliers-Generation'!$F$5:$F$500,0))&lt;&gt;"N",
INDEX('11.1_Outliers-Generation'!L$5:L$500,MATCH($F531,'11.1_Outliers-Generation'!$F$5:$F$500,0)),""),"")</f>
        <v>UNSD_054</v>
      </c>
      <c r="M531" s="14">
        <f>IFERROR(IF(INDEX('11.2_Outliers-Collection_cov'!$N$5:$N$500,MATCH($F531,'11.2_Outliers-Collection_cov'!$F$5:$F$500,0))&lt;&gt;"N",
INDEX('11.2_Outliers-Collection_cov'!J$5:J$500,MATCH($F531,'11.2_Outliers-Collection_cov'!$F$5:$F$500,0)),""),"")</f>
        <v>95.805648803710895</v>
      </c>
      <c r="N531" s="8">
        <f>IFERROR(IF(INDEX('11.2_Outliers-Collection_cov'!$N$5:$N$500,MATCH($F531,'11.2_Outliers-Collection_cov'!$F$5:$F$500,0))&lt;&gt;"N",
INDEX('11.2_Outliers-Collection_cov'!K$5:K$500,MATCH($F531,'11.2_Outliers-Collection_cov'!$F$5:$F$500,0)),""),"")</f>
        <v>2017</v>
      </c>
      <c r="O531" s="13" t="str">
        <f>IFERROR(IF(INDEX('11.2_Outliers-Collection_cov'!$N$5:$N$500,MATCH($F531,'11.2_Outliers-Collection_cov'!$F$5:$F$500,0))&lt;&gt;"N",
INDEX('11.2_Outliers-Collection_cov'!L$5:L$500,MATCH($F531,'11.2_Outliers-Collection_cov'!$F$5:$F$500,0)),""),"")</f>
        <v>UNSD_054</v>
      </c>
      <c r="P531" s="14">
        <f>IFERROR(IF(INDEX('11.3_Outliers-Plastic'!$N$5:$N$500,MATCH($F531,'11.3_Outliers-Plastic'!$F$5:$F$500,0))&lt;&gt;"N",
INDEX('11.3_Outliers-Plastic'!J$5:J$500,MATCH($F531,'11.3_Outliers-Plastic'!$F$5:$F$500,0)),""),"")</f>
        <v>14.210000000000003</v>
      </c>
      <c r="Q531" s="8">
        <f>IFERROR(IF(INDEX('11.3_Outliers-Plastic'!$N$5:$N$500,MATCH($F531,'11.3_Outliers-Plastic'!$F$5:$F$500,0))&lt;&gt;"N",
INDEX('11.3_Outliers-Plastic'!K$5:K$500,MATCH($F531,'11.3_Outliers-Plastic'!$F$5:$F$500,0)),""),"")</f>
        <v>2012</v>
      </c>
      <c r="R531" s="14" t="str">
        <f>IFERROR(IF(INDEX('11.3_Outliers-Plastic'!$N$5:$N$500,MATCH($F531,'11.3_Outliers-Plastic'!$F$5:$F$500,0))&lt;&gt;"N",
INDEX('11.3_Outliers-Plastic'!L$5:L$500,MATCH($F531,'11.3_Outliers-Plastic'!$F$5:$F$500,0)),""),"")</f>
        <v>WaW_082</v>
      </c>
      <c r="V531" s="14" t="str">
        <f>IFERROR(IF(INDEX('11.5_Outliers-Other_recovery'!$N$5:$N$500,MATCH($F531,'11.5_Outliers-Other_recovery'!$F$5:$F$500,0))&lt;&gt;"N",
INDEX('11.5_Outliers-Other_recovery'!J$5:J$500,MATCH($F531,'11.5_Outliers-Other_recovery'!$F$5:$F$500,0)),""),"")</f>
        <v/>
      </c>
      <c r="W531" s="8" t="str">
        <f>IFERROR(IF(INDEX('11.5_Outliers-Other_recovery'!$N$5:$N$500,MATCH($F531,'11.5_Outliers-Other_recovery'!$F$5:$F$500,0))&lt;&gt;"N",
INDEX('11.5_Outliers-Other_recovery'!K$5:K$500,MATCH($F531,'11.5_Outliers-Other_recovery'!$F$5:$F$500,0)),""),"")</f>
        <v/>
      </c>
      <c r="X531" s="14" t="str">
        <f>IFERROR(IF(INDEX('11.5_Outliers-Other_recovery'!$N$5:$N$500,MATCH($F531,'11.5_Outliers-Other_recovery'!$F$5:$F$500,0))&lt;&gt;"N",
INDEX('11.5_Outliers-Other_recovery'!L$5:L$500,MATCH($F531,'11.5_Outliers-Other_recovery'!$F$5:$F$500,0)),""),"")</f>
        <v/>
      </c>
      <c r="Y531" s="14">
        <f>IFERROR(IF(INDEX('11.4_Outliers-Formal_dry_recy'!$N$5:$N$500,MATCH($F531,'11.4_Outliers-Formal_dry_recy'!$F$5:$F$500,0))&lt;&gt;"N",
INDEX('11.4_Outliers-Formal_dry_recy'!J$5:J$500,MATCH($F531,'11.4_Outliers-Formal_dry_recy'!$F$5:$F$500,0)),""),"")</f>
        <v>0.85750663869311716</v>
      </c>
      <c r="Z531" s="8">
        <f>IFERROR(IF(INDEX('11.4_Outliers-Formal_dry_recy'!$N$5:$N$500,MATCH($F531,'11.4_Outliers-Formal_dry_recy'!$F$5:$F$500,0))&lt;&gt;"N",
INDEX('11.4_Outliers-Formal_dry_recy'!K$5:K$500,MATCH($F531,'11.4_Outliers-Formal_dry_recy'!$F$5:$F$500,0)),""),"")</f>
        <v>2012</v>
      </c>
      <c r="AA531" s="14" t="str">
        <f>IFERROR(IF(INDEX('11.4_Outliers-Formal_dry_recy'!$N$5:$N$500,MATCH($F531,'11.4_Outliers-Formal_dry_recy'!$F$5:$F$500,0))&lt;&gt;"N",
INDEX('11.4_Outliers-Formal_dry_recy'!L$5:L$500,MATCH($F531,'11.4_Outliers-Formal_dry_recy'!$F$5:$F$500,0)),""),"")</f>
        <v>UNSD_054</v>
      </c>
      <c r="AB531" s="14" t="str">
        <f>IFERROR(IF(INDEX('11.6_Outliers-Incineration'!$N$5:$N$500,MATCH($F531,'11.6_Outliers-Incineration'!$F$5:$F$500,0))&lt;&gt;"N",
INDEX('11.6_Outliers-Incineration'!J$5:J$500,MATCH($F531,'11.6_Outliers-Incineration'!$F$5:$F$500,0)),""),"")</f>
        <v/>
      </c>
      <c r="AC531" s="8" t="str">
        <f>IFERROR(IF(INDEX('11.6_Outliers-Incineration'!$N$5:$N$500,MATCH($F531,'11.6_Outliers-Incineration'!$F$5:$F$500,0))&lt;&gt;"N",
INDEX('11.6_Outliers-Incineration'!K$5:K$500,MATCH($F531,'11.6_Outliers-Incineration'!$F$5:$F$500,0)),""),"")</f>
        <v/>
      </c>
      <c r="AD531" s="14" t="str">
        <f>IFERROR(IF(INDEX('11.6_Outliers-Incineration'!$N$5:$N$500,MATCH($F531,'11.6_Outliers-Incineration'!$F$5:$F$500,0))&lt;&gt;"N",
INDEX('11.6_Outliers-Incineration'!L$5:L$500,MATCH($F531,'11.6_Outliers-Incineration'!$F$5:$F$500,0)),""),"")</f>
        <v/>
      </c>
      <c r="AE531" s="14">
        <v>100</v>
      </c>
      <c r="AF531" s="8">
        <v>2012</v>
      </c>
      <c r="AG531" s="14" t="s">
        <v>1151</v>
      </c>
      <c r="AK531" s="5">
        <f t="shared" si="8"/>
        <v>5</v>
      </c>
    </row>
    <row r="532" spans="1:37" x14ac:dyDescent="0.25">
      <c r="A532" s="5" t="s">
        <v>3009</v>
      </c>
      <c r="B532" s="5" t="s">
        <v>17</v>
      </c>
      <c r="C532" s="5" t="s">
        <v>414</v>
      </c>
      <c r="D532" s="5" t="s">
        <v>360</v>
      </c>
      <c r="E532" s="5" t="s">
        <v>432</v>
      </c>
      <c r="F532" s="5" t="s">
        <v>431</v>
      </c>
      <c r="G532" s="5">
        <v>3</v>
      </c>
      <c r="H532" s="5">
        <v>2</v>
      </c>
      <c r="I532" s="5" t="s">
        <v>2705</v>
      </c>
      <c r="J532" s="13">
        <f>IFERROR(IF(INDEX('11.1_Outliers-Generation'!$N$5:$N$500,MATCH($F532,'11.1_Outliers-Generation'!$F$5:$F$500,0))&lt;&gt;"N",
INDEX('11.1_Outliers-Generation'!J$5:J$500,MATCH($F532,'11.1_Outliers-Generation'!$F$5:$F$500,0)),""),"")</f>
        <v>0.25079030558482612</v>
      </c>
      <c r="K532" s="8">
        <f>IFERROR(IF(INDEX('11.1_Outliers-Generation'!$N$5:$N$500,MATCH($F532,'11.1_Outliers-Generation'!$F$5:$F$500,0))&lt;&gt;"N",
INDEX('11.1_Outliers-Generation'!K$5:K$500,MATCH($F532,'11.1_Outliers-Generation'!$F$5:$F$500,0)),""),"")</f>
        <v>2013</v>
      </c>
      <c r="L532" s="13" t="str">
        <f>IFERROR(IF(INDEX('11.1_Outliers-Generation'!$N$5:$N$500,MATCH($F532,'11.1_Outliers-Generation'!$F$5:$F$500,0))&lt;&gt;"N",
INDEX('11.1_Outliers-Generation'!L$5:L$500,MATCH($F532,'11.1_Outliers-Generation'!$F$5:$F$500,0)),""),"")</f>
        <v>WABI_068</v>
      </c>
      <c r="M532" s="14">
        <f>IFERROR(IF(INDEX('11.2_Outliers-Collection_cov'!$N$5:$N$500,MATCH($F532,'11.2_Outliers-Collection_cov'!$F$5:$F$500,0))&lt;&gt;"N",
INDEX('11.2_Outliers-Collection_cov'!J$5:J$500,MATCH($F532,'11.2_Outliers-Collection_cov'!$F$5:$F$500,0)),""),"")</f>
        <v>10</v>
      </c>
      <c r="N532" s="8">
        <f>IFERROR(IF(INDEX('11.2_Outliers-Collection_cov'!$N$5:$N$500,MATCH($F532,'11.2_Outliers-Collection_cov'!$F$5:$F$500,0))&lt;&gt;"N",
INDEX('11.2_Outliers-Collection_cov'!K$5:K$500,MATCH($F532,'11.2_Outliers-Collection_cov'!$F$5:$F$500,0)),""),"")</f>
        <v>2013</v>
      </c>
      <c r="O532" s="13" t="str">
        <f>IFERROR(IF(INDEX('11.2_Outliers-Collection_cov'!$N$5:$N$500,MATCH($F532,'11.2_Outliers-Collection_cov'!$F$5:$F$500,0))&lt;&gt;"N",
INDEX('11.2_Outliers-Collection_cov'!L$5:L$500,MATCH($F532,'11.2_Outliers-Collection_cov'!$F$5:$F$500,0)),""),"")</f>
        <v>WABI_068</v>
      </c>
      <c r="P532" s="14">
        <f>IFERROR(IF(INDEX('11.3_Outliers-Plastic'!$N$5:$N$500,MATCH($F532,'11.3_Outliers-Plastic'!$F$5:$F$500,0))&lt;&gt;"N",
INDEX('11.3_Outliers-Plastic'!J$5:J$500,MATCH($F532,'11.3_Outliers-Plastic'!$F$5:$F$500,0)),""),"")</f>
        <v>7.5376884422110502</v>
      </c>
      <c r="Q532" s="8">
        <f>IFERROR(IF(INDEX('11.3_Outliers-Plastic'!$N$5:$N$500,MATCH($F532,'11.3_Outliers-Plastic'!$F$5:$F$500,0))&lt;&gt;"N",
INDEX('11.3_Outliers-Plastic'!K$5:K$500,MATCH($F532,'11.3_Outliers-Plastic'!$F$5:$F$500,0)),""),"")</f>
        <v>2015</v>
      </c>
      <c r="R532" s="14" t="str">
        <f>IFERROR(IF(INDEX('11.3_Outliers-Plastic'!$N$5:$N$500,MATCH($F532,'11.3_Outliers-Plastic'!$F$5:$F$500,0))&lt;&gt;"N",
INDEX('11.3_Outliers-Plastic'!L$5:L$500,MATCH($F532,'11.3_Outliers-Plastic'!$F$5:$F$500,0)),""),"")</f>
        <v>WaW_094</v>
      </c>
      <c r="V532" s="14">
        <f>IFERROR(IF(INDEX('11.5_Outliers-Other_recovery'!$N$5:$N$500,MATCH($F532,'11.5_Outliers-Other_recovery'!$F$5:$F$500,0))&lt;&gt;"N",
INDEX('11.5_Outliers-Other_recovery'!J$5:J$500,MATCH($F532,'11.5_Outliers-Other_recovery'!$F$5:$F$500,0)),""),"")</f>
        <v>0</v>
      </c>
      <c r="W532" s="8">
        <f>IFERROR(IF(INDEX('11.5_Outliers-Other_recovery'!$N$5:$N$500,MATCH($F532,'11.5_Outliers-Other_recovery'!$F$5:$F$500,0))&lt;&gt;"N",
INDEX('11.5_Outliers-Other_recovery'!K$5:K$500,MATCH($F532,'11.5_Outliers-Other_recovery'!$F$5:$F$500,0)),""),"")</f>
        <v>2013</v>
      </c>
      <c r="X532" s="14" t="str">
        <f>IFERROR(IF(INDEX('11.5_Outliers-Other_recovery'!$N$5:$N$500,MATCH($F532,'11.5_Outliers-Other_recovery'!$F$5:$F$500,0))&lt;&gt;"N",
INDEX('11.5_Outliers-Other_recovery'!L$5:L$500,MATCH($F532,'11.5_Outliers-Other_recovery'!$F$5:$F$500,0)),""),"")</f>
        <v>WABI_068</v>
      </c>
      <c r="Y532" s="14">
        <f>IFERROR(IF(INDEX('11.4_Outliers-Formal_dry_recy'!$N$5:$N$500,MATCH($F532,'11.4_Outliers-Formal_dry_recy'!$F$5:$F$500,0))&lt;&gt;"N",
INDEX('11.4_Outliers-Formal_dry_recy'!J$5:J$500,MATCH($F532,'11.4_Outliers-Formal_dry_recy'!$F$5:$F$500,0)),""),"")</f>
        <v>0</v>
      </c>
      <c r="Z532" s="8">
        <f>IFERROR(IF(INDEX('11.4_Outliers-Formal_dry_recy'!$N$5:$N$500,MATCH($F532,'11.4_Outliers-Formal_dry_recy'!$F$5:$F$500,0))&lt;&gt;"N",
INDEX('11.4_Outliers-Formal_dry_recy'!K$5:K$500,MATCH($F532,'11.4_Outliers-Formal_dry_recy'!$F$5:$F$500,0)),""),"")</f>
        <v>2013</v>
      </c>
      <c r="AA532" s="14" t="str">
        <f>IFERROR(IF(INDEX('11.4_Outliers-Formal_dry_recy'!$N$5:$N$500,MATCH($F532,'11.4_Outliers-Formal_dry_recy'!$F$5:$F$500,0))&lt;&gt;"N",
INDEX('11.4_Outliers-Formal_dry_recy'!L$5:L$500,MATCH($F532,'11.4_Outliers-Formal_dry_recy'!$F$5:$F$500,0)),""),"")</f>
        <v>WABI_068</v>
      </c>
      <c r="AB532" s="14">
        <f>IFERROR(IF(INDEX('11.6_Outliers-Incineration'!$N$5:$N$500,MATCH($F532,'11.6_Outliers-Incineration'!$F$5:$F$500,0))&lt;&gt;"N",
INDEX('11.6_Outliers-Incineration'!J$5:J$500,MATCH($F532,'11.6_Outliers-Incineration'!$F$5:$F$500,0)),""),"")</f>
        <v>0</v>
      </c>
      <c r="AC532" s="8">
        <f>IFERROR(IF(INDEX('11.6_Outliers-Incineration'!$N$5:$N$500,MATCH($F532,'11.6_Outliers-Incineration'!$F$5:$F$500,0))&lt;&gt;"N",
INDEX('11.6_Outliers-Incineration'!K$5:K$500,MATCH($F532,'11.6_Outliers-Incineration'!$F$5:$F$500,0)),""),"")</f>
        <v>2013</v>
      </c>
      <c r="AD532" s="14" t="str">
        <f>IFERROR(IF(INDEX('11.6_Outliers-Incineration'!$N$5:$N$500,MATCH($F532,'11.6_Outliers-Incineration'!$F$5:$F$500,0))&lt;&gt;"N",
INDEX('11.6_Outliers-Incineration'!L$5:L$500,MATCH($F532,'11.6_Outliers-Incineration'!$F$5:$F$500,0)),""),"")</f>
        <v>WABI_068</v>
      </c>
      <c r="AE532" s="14">
        <v>0</v>
      </c>
      <c r="AF532" s="8">
        <v>2013</v>
      </c>
      <c r="AG532" s="14" t="s">
        <v>1428</v>
      </c>
      <c r="AK532" s="5">
        <f t="shared" si="8"/>
        <v>7</v>
      </c>
    </row>
    <row r="533" spans="1:37" x14ac:dyDescent="0.25">
      <c r="A533" s="5" t="s">
        <v>3010</v>
      </c>
      <c r="B533" s="5" t="s">
        <v>689</v>
      </c>
      <c r="C533" s="5" t="s">
        <v>688</v>
      </c>
      <c r="D533" s="5" t="s">
        <v>620</v>
      </c>
      <c r="E533" s="5" t="s">
        <v>690</v>
      </c>
      <c r="F533" s="5" t="s">
        <v>687</v>
      </c>
      <c r="G533" s="5">
        <v>2</v>
      </c>
      <c r="H533" s="5">
        <v>1</v>
      </c>
      <c r="I533" s="5" t="s">
        <v>2706</v>
      </c>
      <c r="J533" s="13">
        <f>IFERROR(IF(INDEX('11.1_Outliers-Generation'!$N$5:$N$500,MATCH($F533,'11.1_Outliers-Generation'!$F$5:$F$500,0))&lt;&gt;"N",
INDEX('11.1_Outliers-Generation'!J$5:J$500,MATCH($F533,'11.1_Outliers-Generation'!$F$5:$F$500,0)),""),"")</f>
        <v>0.95074597542066286</v>
      </c>
      <c r="K533" s="8">
        <f>IFERROR(IF(INDEX('11.1_Outliers-Generation'!$N$5:$N$500,MATCH($F533,'11.1_Outliers-Generation'!$F$5:$F$500,0))&lt;&gt;"N",
INDEX('11.1_Outliers-Generation'!K$5:K$500,MATCH($F533,'11.1_Outliers-Generation'!$F$5:$F$500,0)),""),"")</f>
        <v>2017</v>
      </c>
      <c r="L533" s="13" t="str">
        <f>IFERROR(IF(INDEX('11.1_Outliers-Generation'!$N$5:$N$500,MATCH($F533,'11.1_Outliers-Generation'!$F$5:$F$500,0))&lt;&gt;"N",
INDEX('11.1_Outliers-Generation'!L$5:L$500,MATCH($F533,'11.1_Outliers-Generation'!$F$5:$F$500,0)),""),"")</f>
        <v>UNSD_060</v>
      </c>
      <c r="M533" s="14">
        <f>IFERROR(IF(INDEX('11.2_Outliers-Collection_cov'!$N$5:$N$500,MATCH($F533,'11.2_Outliers-Collection_cov'!$F$5:$F$500,0))&lt;&gt;"N",
INDEX('11.2_Outliers-Collection_cov'!J$5:J$500,MATCH($F533,'11.2_Outliers-Collection_cov'!$F$5:$F$500,0)),""),"")</f>
        <v>100</v>
      </c>
      <c r="N533" s="8">
        <f>IFERROR(IF(INDEX('11.2_Outliers-Collection_cov'!$N$5:$N$500,MATCH($F533,'11.2_Outliers-Collection_cov'!$F$5:$F$500,0))&lt;&gt;"N",
INDEX('11.2_Outliers-Collection_cov'!K$5:K$500,MATCH($F533,'11.2_Outliers-Collection_cov'!$F$5:$F$500,0)),""),"")</f>
        <v>2017</v>
      </c>
      <c r="O533" s="13" t="str">
        <f>IFERROR(IF(INDEX('11.2_Outliers-Collection_cov'!$N$5:$N$500,MATCH($F533,'11.2_Outliers-Collection_cov'!$F$5:$F$500,0))&lt;&gt;"N",
INDEX('11.2_Outliers-Collection_cov'!L$5:L$500,MATCH($F533,'11.2_Outliers-Collection_cov'!$F$5:$F$500,0)),""),"")</f>
        <v>UNSD_060</v>
      </c>
      <c r="P533" s="14">
        <f>IFERROR(IF(INDEX('11.3_Outliers-Plastic'!$N$5:$N$500,MATCH($F533,'11.3_Outliers-Plastic'!$F$5:$F$500,0))&lt;&gt;"N",
INDEX('11.3_Outliers-Plastic'!J$5:J$500,MATCH($F533,'11.3_Outliers-Plastic'!$F$5:$F$500,0)),""),"")</f>
        <v>12.961116650049851</v>
      </c>
      <c r="Q533" s="8" t="str">
        <f>IFERROR(IF(INDEX('11.3_Outliers-Plastic'!$N$5:$N$500,MATCH($F533,'11.3_Outliers-Plastic'!$F$5:$F$500,0))&lt;&gt;"N",
INDEX('11.3_Outliers-Plastic'!K$5:K$500,MATCH($F533,'11.3_Outliers-Plastic'!$F$5:$F$500,0)),""),"")</f>
        <v/>
      </c>
      <c r="R533" s="14" t="str">
        <f>IFERROR(IF(INDEX('11.3_Outliers-Plastic'!$N$5:$N$500,MATCH($F533,'11.3_Outliers-Plastic'!$F$5:$F$500,0))&lt;&gt;"N",
INDEX('11.3_Outliers-Plastic'!L$5:L$500,MATCH($F533,'11.3_Outliers-Plastic'!$F$5:$F$500,0)),""),"")</f>
        <v>WaW_108</v>
      </c>
      <c r="V533" s="14">
        <f>IFERROR(IF(INDEX('11.5_Outliers-Other_recovery'!$N$5:$N$500,MATCH($F533,'11.5_Outliers-Other_recovery'!$F$5:$F$500,0))&lt;&gt;"N",
INDEX('11.5_Outliers-Other_recovery'!J$5:J$500,MATCH($F533,'11.5_Outliers-Other_recovery'!$F$5:$F$500,0)),""),"")</f>
        <v>0</v>
      </c>
      <c r="W533" s="8">
        <f>IFERROR(IF(INDEX('11.5_Outliers-Other_recovery'!$N$5:$N$500,MATCH($F533,'11.5_Outliers-Other_recovery'!$F$5:$F$500,0))&lt;&gt;"N",
INDEX('11.5_Outliers-Other_recovery'!K$5:K$500,MATCH($F533,'11.5_Outliers-Other_recovery'!$F$5:$F$500,0)),""),"")</f>
        <v>2017</v>
      </c>
      <c r="X533" s="14" t="str">
        <f>IFERROR(IF(INDEX('11.5_Outliers-Other_recovery'!$N$5:$N$500,MATCH($F533,'11.5_Outliers-Other_recovery'!$F$5:$F$500,0))&lt;&gt;"N",
INDEX('11.5_Outliers-Other_recovery'!L$5:L$500,MATCH($F533,'11.5_Outliers-Other_recovery'!$F$5:$F$500,0)),""),"")</f>
        <v>UNSD_060</v>
      </c>
      <c r="Y533" s="14">
        <f>IFERROR(IF(INDEX('11.4_Outliers-Formal_dry_recy'!$N$5:$N$500,MATCH($F533,'11.4_Outliers-Formal_dry_recy'!$F$5:$F$500,0))&lt;&gt;"N",
INDEX('11.4_Outliers-Formal_dry_recy'!J$5:J$500,MATCH($F533,'11.4_Outliers-Formal_dry_recy'!$F$5:$F$500,0)),""),"")</f>
        <v>0</v>
      </c>
      <c r="Z533" s="8">
        <f>IFERROR(IF(INDEX('11.4_Outliers-Formal_dry_recy'!$N$5:$N$500,MATCH($F533,'11.4_Outliers-Formal_dry_recy'!$F$5:$F$500,0))&lt;&gt;"N",
INDEX('11.4_Outliers-Formal_dry_recy'!K$5:K$500,MATCH($F533,'11.4_Outliers-Formal_dry_recy'!$F$5:$F$500,0)),""),"")</f>
        <v>2017</v>
      </c>
      <c r="AA533" s="14" t="str">
        <f>IFERROR(IF(INDEX('11.4_Outliers-Formal_dry_recy'!$N$5:$N$500,MATCH($F533,'11.4_Outliers-Formal_dry_recy'!$F$5:$F$500,0))&lt;&gt;"N",
INDEX('11.4_Outliers-Formal_dry_recy'!L$5:L$500,MATCH($F533,'11.4_Outliers-Formal_dry_recy'!$F$5:$F$500,0)),""),"")</f>
        <v>UNSD_060</v>
      </c>
      <c r="AB533" s="14">
        <f>IFERROR(IF(INDEX('11.6_Outliers-Incineration'!$N$5:$N$500,MATCH($F533,'11.6_Outliers-Incineration'!$F$5:$F$500,0))&lt;&gt;"N",
INDEX('11.6_Outliers-Incineration'!J$5:J$500,MATCH($F533,'11.6_Outliers-Incineration'!$F$5:$F$500,0)),""),"")</f>
        <v>0</v>
      </c>
      <c r="AC533" s="8">
        <f>IFERROR(IF(INDEX('11.6_Outliers-Incineration'!$N$5:$N$500,MATCH($F533,'11.6_Outliers-Incineration'!$F$5:$F$500,0))&lt;&gt;"N",
INDEX('11.6_Outliers-Incineration'!K$5:K$500,MATCH($F533,'11.6_Outliers-Incineration'!$F$5:$F$500,0)),""),"")</f>
        <v>2017</v>
      </c>
      <c r="AD533" s="14" t="str">
        <f>IFERROR(IF(INDEX('11.6_Outliers-Incineration'!$N$5:$N$500,MATCH($F533,'11.6_Outliers-Incineration'!$F$5:$F$500,0))&lt;&gt;"N",
INDEX('11.6_Outliers-Incineration'!L$5:L$500,MATCH($F533,'11.6_Outliers-Incineration'!$F$5:$F$500,0)),""),"")</f>
        <v>UNSD_060</v>
      </c>
      <c r="AE533" s="14">
        <v>100</v>
      </c>
      <c r="AF533" s="8">
        <v>2017</v>
      </c>
      <c r="AG533" s="14" t="s">
        <v>2034</v>
      </c>
      <c r="AK533" s="5">
        <f t="shared" si="8"/>
        <v>7</v>
      </c>
    </row>
    <row r="534" spans="1:37" x14ac:dyDescent="0.25">
      <c r="A534" s="5" t="s">
        <v>3011</v>
      </c>
      <c r="B534" s="5" t="s">
        <v>694</v>
      </c>
      <c r="C534" s="5" t="s">
        <v>693</v>
      </c>
      <c r="D534" s="5" t="s">
        <v>620</v>
      </c>
      <c r="E534" s="5" t="s">
        <v>698</v>
      </c>
      <c r="F534" s="5" t="s">
        <v>697</v>
      </c>
      <c r="G534" s="5">
        <v>2</v>
      </c>
      <c r="H534" s="5">
        <v>2</v>
      </c>
      <c r="I534" s="5" t="s">
        <v>2707</v>
      </c>
      <c r="J534" s="13">
        <f>IFERROR(IF(INDEX('11.1_Outliers-Generation'!$N$5:$N$500,MATCH($F534,'11.1_Outliers-Generation'!$F$5:$F$500,0))&lt;&gt;"N",
INDEX('11.1_Outliers-Generation'!J$5:J$500,MATCH($F534,'11.1_Outliers-Generation'!$F$5:$F$500,0)),""),"")</f>
        <v>0.7400000000000001</v>
      </c>
      <c r="K534" s="8">
        <f>IFERROR(IF(INDEX('11.1_Outliers-Generation'!$N$5:$N$500,MATCH($F534,'11.1_Outliers-Generation'!$F$5:$F$500,0))&lt;&gt;"N",
INDEX('11.1_Outliers-Generation'!K$5:K$500,MATCH($F534,'11.1_Outliers-Generation'!$F$5:$F$500,0)),""),"")</f>
        <v>2015</v>
      </c>
      <c r="L534" s="13" t="str">
        <f>IFERROR(IF(INDEX('11.1_Outliers-Generation'!$N$5:$N$500,MATCH($F534,'11.1_Outliers-Generation'!$F$5:$F$500,0))&lt;&gt;"N",
INDEX('11.1_Outliers-Generation'!L$5:L$500,MATCH($F534,'11.1_Outliers-Generation'!$F$5:$F$500,0)),""),"")</f>
        <v>WaW_112</v>
      </c>
      <c r="M534" s="14">
        <f>IFERROR(IF(INDEX('11.2_Outliers-Collection_cov'!$N$5:$N$500,MATCH($F534,'11.2_Outliers-Collection_cov'!$F$5:$F$500,0))&lt;&gt;"N",
INDEX('11.2_Outliers-Collection_cov'!J$5:J$500,MATCH($F534,'11.2_Outliers-Collection_cov'!$F$5:$F$500,0)),""),"")</f>
        <v>85.000004438227919</v>
      </c>
      <c r="N534" s="8">
        <f>IFERROR(IF(INDEX('11.2_Outliers-Collection_cov'!$N$5:$N$500,MATCH($F534,'11.2_Outliers-Collection_cov'!$F$5:$F$500,0))&lt;&gt;"N",
INDEX('11.2_Outliers-Collection_cov'!K$5:K$500,MATCH($F534,'11.2_Outliers-Collection_cov'!$F$5:$F$500,0)),""),"")</f>
        <v>2017</v>
      </c>
      <c r="O534" s="13" t="str">
        <f>IFERROR(IF(INDEX('11.2_Outliers-Collection_cov'!$N$5:$N$500,MATCH($F534,'11.2_Outliers-Collection_cov'!$F$5:$F$500,0))&lt;&gt;"N",
INDEX('11.2_Outliers-Collection_cov'!L$5:L$500,MATCH($F534,'11.2_Outliers-Collection_cov'!$F$5:$F$500,0)),""),"")</f>
        <v>UNSD_062</v>
      </c>
      <c r="P534" s="14">
        <f>IFERROR(IF(INDEX('11.3_Outliers-Plastic'!$N$5:$N$500,MATCH($F534,'11.3_Outliers-Plastic'!$F$5:$F$500,0))&lt;&gt;"N",
INDEX('11.3_Outliers-Plastic'!J$5:J$500,MATCH($F534,'11.3_Outliers-Plastic'!$F$5:$F$500,0)),""),"")</f>
        <v>17.582417582417584</v>
      </c>
      <c r="Q534" s="8">
        <f>IFERROR(IF(INDEX('11.3_Outliers-Plastic'!$N$5:$N$500,MATCH($F534,'11.3_Outliers-Plastic'!$F$5:$F$500,0))&lt;&gt;"N",
INDEX('11.3_Outliers-Plastic'!K$5:K$500,MATCH($F534,'11.3_Outliers-Plastic'!$F$5:$F$500,0)),""),"")</f>
        <v>2015</v>
      </c>
      <c r="R534" s="14" t="str">
        <f>IFERROR(IF(INDEX('11.3_Outliers-Plastic'!$N$5:$N$500,MATCH($F534,'11.3_Outliers-Plastic'!$F$5:$F$500,0))&lt;&gt;"N",
INDEX('11.3_Outliers-Plastic'!L$5:L$500,MATCH($F534,'11.3_Outliers-Plastic'!$F$5:$F$500,0)),""),"")</f>
        <v>WaW_112</v>
      </c>
      <c r="V534" s="14">
        <f>IFERROR(IF(INDEX('11.5_Outliers-Other_recovery'!$N$5:$N$500,MATCH($F534,'11.5_Outliers-Other_recovery'!$F$5:$F$500,0))&lt;&gt;"N",
INDEX('11.5_Outliers-Other_recovery'!J$5:J$500,MATCH($F534,'11.5_Outliers-Other_recovery'!$F$5:$F$500,0)),""),"")</f>
        <v>0</v>
      </c>
      <c r="W534" s="8">
        <f>IFERROR(IF(INDEX('11.5_Outliers-Other_recovery'!$N$5:$N$500,MATCH($F534,'11.5_Outliers-Other_recovery'!$F$5:$F$500,0))&lt;&gt;"N",
INDEX('11.5_Outliers-Other_recovery'!K$5:K$500,MATCH($F534,'11.5_Outliers-Other_recovery'!$F$5:$F$500,0)),""),"")</f>
        <v>2017</v>
      </c>
      <c r="X534" s="14" t="str">
        <f>IFERROR(IF(INDEX('11.5_Outliers-Other_recovery'!$N$5:$N$500,MATCH($F534,'11.5_Outliers-Other_recovery'!$F$5:$F$500,0))&lt;&gt;"N",
INDEX('11.5_Outliers-Other_recovery'!L$5:L$500,MATCH($F534,'11.5_Outliers-Other_recovery'!$F$5:$F$500,0)),""),"")</f>
        <v>UNSD_062</v>
      </c>
      <c r="Y534" s="14">
        <f>IFERROR(IF(INDEX('11.4_Outliers-Formal_dry_recy'!$N$5:$N$500,MATCH($F534,'11.4_Outliers-Formal_dry_recy'!$F$5:$F$500,0))&lt;&gt;"N",
INDEX('11.4_Outliers-Formal_dry_recy'!J$5:J$500,MATCH($F534,'11.4_Outliers-Formal_dry_recy'!$F$5:$F$500,0)),""),"")</f>
        <v>0</v>
      </c>
      <c r="Z534" s="8">
        <f>IFERROR(IF(INDEX('11.4_Outliers-Formal_dry_recy'!$N$5:$N$500,MATCH($F534,'11.4_Outliers-Formal_dry_recy'!$F$5:$F$500,0))&lt;&gt;"N",
INDEX('11.4_Outliers-Formal_dry_recy'!K$5:K$500,MATCH($F534,'11.4_Outliers-Formal_dry_recy'!$F$5:$F$500,0)),""),"")</f>
        <v>2017</v>
      </c>
      <c r="AA534" s="14" t="str">
        <f>IFERROR(IF(INDEX('11.4_Outliers-Formal_dry_recy'!$N$5:$N$500,MATCH($F534,'11.4_Outliers-Formal_dry_recy'!$F$5:$F$500,0))&lt;&gt;"N",
INDEX('11.4_Outliers-Formal_dry_recy'!L$5:L$500,MATCH($F534,'11.4_Outliers-Formal_dry_recy'!$F$5:$F$500,0)),""),"")</f>
        <v>UNSD_062</v>
      </c>
      <c r="AB534" s="14">
        <f>IFERROR(IF(INDEX('11.6_Outliers-Incineration'!$N$5:$N$500,MATCH($F534,'11.6_Outliers-Incineration'!$F$5:$F$500,0))&lt;&gt;"N",
INDEX('11.6_Outliers-Incineration'!J$5:J$500,MATCH($F534,'11.6_Outliers-Incineration'!$F$5:$F$500,0)),""),"")</f>
        <v>0</v>
      </c>
      <c r="AC534" s="8">
        <f>IFERROR(IF(INDEX('11.6_Outliers-Incineration'!$N$5:$N$500,MATCH($F534,'11.6_Outliers-Incineration'!$F$5:$F$500,0))&lt;&gt;"N",
INDEX('11.6_Outliers-Incineration'!K$5:K$500,MATCH($F534,'11.6_Outliers-Incineration'!$F$5:$F$500,0)),""),"")</f>
        <v>2017</v>
      </c>
      <c r="AD534" s="14" t="str">
        <f>IFERROR(IF(INDEX('11.6_Outliers-Incineration'!$N$5:$N$500,MATCH($F534,'11.6_Outliers-Incineration'!$F$5:$F$500,0))&lt;&gt;"N",
INDEX('11.6_Outliers-Incineration'!L$5:L$500,MATCH($F534,'11.6_Outliers-Incineration'!$F$5:$F$500,0)),""),"")</f>
        <v>UNSD_062</v>
      </c>
      <c r="AE534" s="14">
        <v>84.999997715618065</v>
      </c>
      <c r="AF534" s="8">
        <v>2017</v>
      </c>
      <c r="AG534" s="14" t="s">
        <v>2036</v>
      </c>
      <c r="AK534" s="5">
        <f t="shared" si="8"/>
        <v>7</v>
      </c>
    </row>
    <row r="535" spans="1:37" x14ac:dyDescent="0.25">
      <c r="A535" s="5" t="s">
        <v>3012</v>
      </c>
      <c r="B535" s="5" t="s">
        <v>694</v>
      </c>
      <c r="C535" s="5" t="s">
        <v>693</v>
      </c>
      <c r="D535" s="5" t="s">
        <v>620</v>
      </c>
      <c r="E535" s="5" t="s">
        <v>695</v>
      </c>
      <c r="F535" s="5" t="s">
        <v>692</v>
      </c>
      <c r="G535" s="5">
        <v>2</v>
      </c>
      <c r="H535" s="5">
        <v>2</v>
      </c>
      <c r="I535" s="5" t="s">
        <v>2751</v>
      </c>
      <c r="J535" s="13">
        <f>IFERROR(IF(INDEX('11.1_Outliers-Generation'!$N$5:$N$500,MATCH($F535,'11.1_Outliers-Generation'!$F$5:$F$500,0))&lt;&gt;"N",
INDEX('11.1_Outliers-Generation'!J$5:J$500,MATCH($F535,'11.1_Outliers-Generation'!$F$5:$F$500,0)),""),"")</f>
        <v>0.70000002584160692</v>
      </c>
      <c r="K535" s="8">
        <f>IFERROR(IF(INDEX('11.1_Outliers-Generation'!$N$5:$N$500,MATCH($F535,'11.1_Outliers-Generation'!$F$5:$F$500,0))&lt;&gt;"N",
INDEX('11.1_Outliers-Generation'!K$5:K$500,MATCH($F535,'11.1_Outliers-Generation'!$F$5:$F$500,0)),""),"")</f>
        <v>2017</v>
      </c>
      <c r="L535" s="13" t="str">
        <f>IFERROR(IF(INDEX('11.1_Outliers-Generation'!$N$5:$N$500,MATCH($F535,'11.1_Outliers-Generation'!$F$5:$F$500,0))&lt;&gt;"N",
INDEX('11.1_Outliers-Generation'!L$5:L$500,MATCH($F535,'11.1_Outliers-Generation'!$F$5:$F$500,0)),""),"")</f>
        <v>UNSD_063</v>
      </c>
      <c r="M535" s="14">
        <f>IFERROR(IF(INDEX('11.2_Outliers-Collection_cov'!$N$5:$N$500,MATCH($F535,'11.2_Outliers-Collection_cov'!$F$5:$F$500,0))&lt;&gt;"N",
INDEX('11.2_Outliers-Collection_cov'!J$5:J$500,MATCH($F535,'11.2_Outliers-Collection_cov'!$F$5:$F$500,0)),""),"")</f>
        <v>80</v>
      </c>
      <c r="N535" s="8">
        <f>IFERROR(IF(INDEX('11.2_Outliers-Collection_cov'!$N$5:$N$500,MATCH($F535,'11.2_Outliers-Collection_cov'!$F$5:$F$500,0))&lt;&gt;"N",
INDEX('11.2_Outliers-Collection_cov'!K$5:K$500,MATCH($F535,'11.2_Outliers-Collection_cov'!$F$5:$F$500,0)),""),"")</f>
        <v>2017</v>
      </c>
      <c r="O535" s="13" t="str">
        <f>IFERROR(IF(INDEX('11.2_Outliers-Collection_cov'!$N$5:$N$500,MATCH($F535,'11.2_Outliers-Collection_cov'!$F$5:$F$500,0))&lt;&gt;"N",
INDEX('11.2_Outliers-Collection_cov'!L$5:L$500,MATCH($F535,'11.2_Outliers-Collection_cov'!$F$5:$F$500,0)),""),"")</f>
        <v>UNSD_063</v>
      </c>
      <c r="P535" s="14">
        <f>IFERROR(IF(INDEX('11.3_Outliers-Plastic'!$N$5:$N$500,MATCH($F535,'11.3_Outliers-Plastic'!$F$5:$F$500,0))&lt;&gt;"N",
INDEX('11.3_Outliers-Plastic'!J$5:J$500,MATCH($F535,'11.3_Outliers-Plastic'!$F$5:$F$500,0)),""),"")</f>
        <v>10.31746031746032</v>
      </c>
      <c r="Q535" s="8">
        <f>IFERROR(IF(INDEX('11.3_Outliers-Plastic'!$N$5:$N$500,MATCH($F535,'11.3_Outliers-Plastic'!$F$5:$F$500,0))&lt;&gt;"N",
INDEX('11.3_Outliers-Plastic'!K$5:K$500,MATCH($F535,'11.3_Outliers-Plastic'!$F$5:$F$500,0)),""),"")</f>
        <v>2013</v>
      </c>
      <c r="R535" s="14" t="str">
        <f>IFERROR(IF(INDEX('11.3_Outliers-Plastic'!$N$5:$N$500,MATCH($F535,'11.3_Outliers-Plastic'!$F$5:$F$500,0))&lt;&gt;"N",
INDEX('11.3_Outliers-Plastic'!L$5:L$500,MATCH($F535,'11.3_Outliers-Plastic'!$F$5:$F$500,0)),""),"")</f>
        <v>WaW_111</v>
      </c>
      <c r="V535" s="14">
        <f>IFERROR(IF(INDEX('11.5_Outliers-Other_recovery'!$N$5:$N$500,MATCH($F535,'11.5_Outliers-Other_recovery'!$F$5:$F$500,0))&lt;&gt;"N",
INDEX('11.5_Outliers-Other_recovery'!J$5:J$500,MATCH($F535,'11.5_Outliers-Other_recovery'!$F$5:$F$500,0)),""),"")</f>
        <v>8.2704943148968901</v>
      </c>
      <c r="W535" s="8">
        <f>IFERROR(IF(INDEX('11.5_Outliers-Other_recovery'!$N$5:$N$500,MATCH($F535,'11.5_Outliers-Other_recovery'!$F$5:$F$500,0))&lt;&gt;"N",
INDEX('11.5_Outliers-Other_recovery'!K$5:K$500,MATCH($F535,'11.5_Outliers-Other_recovery'!$F$5:$F$500,0)),""),"")</f>
        <v>2016</v>
      </c>
      <c r="X535" s="14" t="str">
        <f>IFERROR(IF(INDEX('11.5_Outliers-Other_recovery'!$N$5:$N$500,MATCH($F535,'11.5_Outliers-Other_recovery'!$F$5:$F$500,0))&lt;&gt;"N",
INDEX('11.5_Outliers-Other_recovery'!L$5:L$500,MATCH($F535,'11.5_Outliers-Other_recovery'!$F$5:$F$500,0)),""),"")</f>
        <v>UNSD_063</v>
      </c>
      <c r="Y535" s="14">
        <f>IFERROR(IF(INDEX('11.4_Outliers-Formal_dry_recy'!$N$5:$N$500,MATCH($F535,'11.4_Outliers-Formal_dry_recy'!$F$5:$F$500,0))&lt;&gt;"N",
INDEX('11.4_Outliers-Formal_dry_recy'!J$5:J$500,MATCH($F535,'11.4_Outliers-Formal_dry_recy'!$F$5:$F$500,0)),""),"")</f>
        <v>0</v>
      </c>
      <c r="Z535" s="8">
        <f>IFERROR(IF(INDEX('11.4_Outliers-Formal_dry_recy'!$N$5:$N$500,MATCH($F535,'11.4_Outliers-Formal_dry_recy'!$F$5:$F$500,0))&lt;&gt;"N",
INDEX('11.4_Outliers-Formal_dry_recy'!K$5:K$500,MATCH($F535,'11.4_Outliers-Formal_dry_recy'!$F$5:$F$500,0)),""),"")</f>
        <v>2017</v>
      </c>
      <c r="AA535" s="14" t="str">
        <f>IFERROR(IF(INDEX('11.4_Outliers-Formal_dry_recy'!$N$5:$N$500,MATCH($F535,'11.4_Outliers-Formal_dry_recy'!$F$5:$F$500,0))&lt;&gt;"N",
INDEX('11.4_Outliers-Formal_dry_recy'!L$5:L$500,MATCH($F535,'11.4_Outliers-Formal_dry_recy'!$F$5:$F$500,0)),""),"")</f>
        <v>UNSD_063</v>
      </c>
      <c r="AB535" s="14">
        <f>IFERROR(IF(INDEX('11.6_Outliers-Incineration'!$N$5:$N$500,MATCH($F535,'11.6_Outliers-Incineration'!$F$5:$F$500,0))&lt;&gt;"N",
INDEX('11.6_Outliers-Incineration'!J$5:J$500,MATCH($F535,'11.6_Outliers-Incineration'!$F$5:$F$500,0)),""),"")</f>
        <v>0</v>
      </c>
      <c r="AC535" s="8">
        <f>IFERROR(IF(INDEX('11.6_Outliers-Incineration'!$N$5:$N$500,MATCH($F535,'11.6_Outliers-Incineration'!$F$5:$F$500,0))&lt;&gt;"N",
INDEX('11.6_Outliers-Incineration'!K$5:K$500,MATCH($F535,'11.6_Outliers-Incineration'!$F$5:$F$500,0)),""),"")</f>
        <v>2017</v>
      </c>
      <c r="AD535" s="14" t="str">
        <f>IFERROR(IF(INDEX('11.6_Outliers-Incineration'!$N$5:$N$500,MATCH($F535,'11.6_Outliers-Incineration'!$F$5:$F$500,0))&lt;&gt;"N",
INDEX('11.6_Outliers-Incineration'!L$5:L$500,MATCH($F535,'11.6_Outliers-Incineration'!$F$5:$F$500,0)),""),"")</f>
        <v>UNSD_063</v>
      </c>
      <c r="AE535" s="14">
        <v>0</v>
      </c>
      <c r="AF535" s="8">
        <v>2017</v>
      </c>
      <c r="AG535" s="14" t="s">
        <v>2037</v>
      </c>
      <c r="AK535" s="5">
        <f t="shared" si="8"/>
        <v>7</v>
      </c>
    </row>
    <row r="536" spans="1:37" x14ac:dyDescent="0.25">
      <c r="A536" s="5" t="s">
        <v>3013</v>
      </c>
      <c r="B536" s="5" t="s">
        <v>138</v>
      </c>
      <c r="C536" s="5" t="s">
        <v>137</v>
      </c>
      <c r="D536" s="5" t="s">
        <v>35</v>
      </c>
      <c r="E536" s="5" t="s">
        <v>1456</v>
      </c>
      <c r="F536" s="4" t="s">
        <v>1455</v>
      </c>
      <c r="G536" s="4">
        <v>2</v>
      </c>
      <c r="H536" s="5">
        <v>1</v>
      </c>
      <c r="I536" s="5" t="s">
        <v>3241</v>
      </c>
      <c r="J536" s="13">
        <f>IFERROR(IF(INDEX('11.1_Outliers-Generation'!$N$5:$N$500,MATCH($F536,'11.1_Outliers-Generation'!$F$5:$F$500,0))&lt;&gt;"N",
INDEX('11.1_Outliers-Generation'!J$5:J$500,MATCH($F536,'11.1_Outliers-Generation'!$F$5:$F$500,0)),""),"")</f>
        <v>1.2808129854347854</v>
      </c>
      <c r="K536" s="8">
        <f>IFERROR(IF(INDEX('11.1_Outliers-Generation'!$N$5:$N$500,MATCH($F536,'11.1_Outliers-Generation'!$F$5:$F$500,0))&lt;&gt;"N",
INDEX('11.1_Outliers-Generation'!K$5:K$500,MATCH($F536,'11.1_Outliers-Generation'!$F$5:$F$500,0)),""),"")</f>
        <v>2012</v>
      </c>
      <c r="L536" s="13" t="str">
        <f>IFERROR(IF(INDEX('11.1_Outliers-Generation'!$N$5:$N$500,MATCH($F536,'11.1_Outliers-Generation'!$F$5:$F$500,0))&lt;&gt;"N",
INDEX('11.1_Outliers-Generation'!L$5:L$500,MATCH($F536,'11.1_Outliers-Generation'!$F$5:$F$500,0)),""),"")</f>
        <v>WaW_113</v>
      </c>
      <c r="M536" s="14">
        <f>IFERROR(IF(INDEX('11.2_Outliers-Collection_cov'!$N$5:$N$500,MATCH($F536,'11.2_Outliers-Collection_cov'!$F$5:$F$500,0))&lt;&gt;"N",
INDEX('11.2_Outliers-Collection_cov'!J$5:J$500,MATCH($F536,'11.2_Outliers-Collection_cov'!$F$5:$F$500,0)),""),"")</f>
        <v>100</v>
      </c>
      <c r="N536" s="8">
        <f>IFERROR(IF(INDEX('11.2_Outliers-Collection_cov'!$N$5:$N$500,MATCH($F536,'11.2_Outliers-Collection_cov'!$F$5:$F$500,0))&lt;&gt;"N",
INDEX('11.2_Outliers-Collection_cov'!K$5:K$500,MATCH($F536,'11.2_Outliers-Collection_cov'!$F$5:$F$500,0)),""),"")</f>
        <v>2008</v>
      </c>
      <c r="O536" s="13" t="str">
        <f>IFERROR(IF(INDEX('11.2_Outliers-Collection_cov'!$N$5:$N$500,MATCH($F536,'11.2_Outliers-Collection_cov'!$F$5:$F$500,0))&lt;&gt;"N",
INDEX('11.2_Outliers-Collection_cov'!L$5:L$500,MATCH($F536,'11.2_Outliers-Collection_cov'!$F$5:$F$500,0)),""),"")</f>
        <v>WABI_002</v>
      </c>
      <c r="P536" s="14">
        <f>IFERROR(IF(INDEX('11.3_Outliers-Plastic'!$N$5:$N$500,MATCH($F536,'11.3_Outliers-Plastic'!$F$5:$F$500,0))&lt;&gt;"N",
INDEX('11.3_Outliers-Plastic'!J$5:J$500,MATCH($F536,'11.3_Outliers-Plastic'!$F$5:$F$500,0)),""),"")</f>
        <v>13</v>
      </c>
      <c r="Q536" s="8">
        <f>IFERROR(IF(INDEX('11.3_Outliers-Plastic'!$N$5:$N$500,MATCH($F536,'11.3_Outliers-Plastic'!$F$5:$F$500,0))&lt;&gt;"N",
INDEX('11.3_Outliers-Plastic'!K$5:K$500,MATCH($F536,'11.3_Outliers-Plastic'!$F$5:$F$500,0)),""),"")</f>
        <v>2008</v>
      </c>
      <c r="R536" s="14" t="str">
        <f>IFERROR(IF(INDEX('11.3_Outliers-Plastic'!$N$5:$N$500,MATCH($F536,'11.3_Outliers-Plastic'!$F$5:$F$500,0))&lt;&gt;"N",
INDEX('11.3_Outliers-Plastic'!L$5:L$500,MATCH($F536,'11.3_Outliers-Plastic'!$F$5:$F$500,0)),""),"")</f>
        <v>WABI_002</v>
      </c>
      <c r="S536" s="5"/>
      <c r="T536" s="5"/>
      <c r="V536" s="14">
        <f>IFERROR(IF(INDEX('11.5_Outliers-Other_recovery'!$N$5:$N$500,MATCH($F536,'11.5_Outliers-Other_recovery'!$F$5:$F$500,0))&lt;&gt;"N",
INDEX('11.5_Outliers-Other_recovery'!J$5:J$500,MATCH($F536,'11.5_Outliers-Other_recovery'!$F$5:$F$500,0)),""),"")</f>
        <v>4.0000000000000563E-2</v>
      </c>
      <c r="W536" s="8">
        <f>IFERROR(IF(INDEX('11.5_Outliers-Other_recovery'!$N$5:$N$500,MATCH($F536,'11.5_Outliers-Other_recovery'!$F$5:$F$500,0))&lt;&gt;"N",
INDEX('11.5_Outliers-Other_recovery'!K$5:K$500,MATCH($F536,'11.5_Outliers-Other_recovery'!$F$5:$F$500,0)),""),"")</f>
        <v>2008</v>
      </c>
      <c r="X536" s="14" t="str">
        <f>IFERROR(IF(INDEX('11.5_Outliers-Other_recovery'!$N$5:$N$500,MATCH($F536,'11.5_Outliers-Other_recovery'!$F$5:$F$500,0))&lt;&gt;"N",
INDEX('11.5_Outliers-Other_recovery'!L$5:L$500,MATCH($F536,'11.5_Outliers-Other_recovery'!$F$5:$F$500,0)),""),"")</f>
        <v>WABI_002</v>
      </c>
      <c r="Y536" s="14">
        <f>IFERROR(IF(INDEX('11.4_Outliers-Formal_dry_recy'!$N$5:$N$500,MATCH($F536,'11.4_Outliers-Formal_dry_recy'!$F$5:$F$500,0))&lt;&gt;"N",
INDEX('11.4_Outliers-Formal_dry_recy'!J$5:J$500,MATCH($F536,'11.4_Outliers-Formal_dry_recy'!$F$5:$F$500,0)),""),"")</f>
        <v>9.9600000000000009</v>
      </c>
      <c r="Z536" s="8">
        <f>IFERROR(IF(INDEX('11.4_Outliers-Formal_dry_recy'!$N$5:$N$500,MATCH($F536,'11.4_Outliers-Formal_dry_recy'!$F$5:$F$500,0))&lt;&gt;"N",
INDEX('11.4_Outliers-Formal_dry_recy'!K$5:K$500,MATCH($F536,'11.4_Outliers-Formal_dry_recy'!$F$5:$F$500,0)),""),"")</f>
        <v>2008</v>
      </c>
      <c r="AA536" s="14" t="str">
        <f>IFERROR(IF(INDEX('11.4_Outliers-Formal_dry_recy'!$N$5:$N$500,MATCH($F536,'11.4_Outliers-Formal_dry_recy'!$F$5:$F$500,0))&lt;&gt;"N",
INDEX('11.4_Outliers-Formal_dry_recy'!L$5:L$500,MATCH($F536,'11.4_Outliers-Formal_dry_recy'!$F$5:$F$500,0)),""),"")</f>
        <v>WABI_002</v>
      </c>
      <c r="AB536" s="14">
        <f>IFERROR(IF(INDEX('11.6_Outliers-Incineration'!$N$5:$N$500,MATCH($F536,'11.6_Outliers-Incineration'!$F$5:$F$500,0))&lt;&gt;"N",
INDEX('11.6_Outliers-Incineration'!J$5:J$500,MATCH($F536,'11.6_Outliers-Incineration'!$F$5:$F$500,0)),""),"")</f>
        <v>0</v>
      </c>
      <c r="AC536" s="8">
        <f>IFERROR(IF(INDEX('11.6_Outliers-Incineration'!$N$5:$N$500,MATCH($F536,'11.6_Outliers-Incineration'!$F$5:$F$500,0))&lt;&gt;"N",
INDEX('11.6_Outliers-Incineration'!K$5:K$500,MATCH($F536,'11.6_Outliers-Incineration'!$F$5:$F$500,0)),""),"")</f>
        <v>2008</v>
      </c>
      <c r="AD536" s="14" t="str">
        <f>IFERROR(IF(INDEX('11.6_Outliers-Incineration'!$N$5:$N$500,MATCH($F536,'11.6_Outliers-Incineration'!$F$5:$F$500,0))&lt;&gt;"N",
INDEX('11.6_Outliers-Incineration'!L$5:L$500,MATCH($F536,'11.6_Outliers-Incineration'!$F$5:$F$500,0)),""),"")</f>
        <v>WABI_002</v>
      </c>
      <c r="AE536" s="14">
        <v>100</v>
      </c>
      <c r="AF536" s="8">
        <v>2008</v>
      </c>
      <c r="AG536" s="14" t="s">
        <v>1454</v>
      </c>
      <c r="AH536" s="5"/>
      <c r="AI536" s="5"/>
      <c r="AK536" s="5">
        <f t="shared" si="8"/>
        <v>7</v>
      </c>
    </row>
    <row r="537" spans="1:37" x14ac:dyDescent="0.25">
      <c r="A537" s="5" t="s">
        <v>3014</v>
      </c>
      <c r="B537" s="5" t="s">
        <v>455</v>
      </c>
      <c r="C537" s="5" t="s">
        <v>454</v>
      </c>
      <c r="D537" s="5" t="s">
        <v>360</v>
      </c>
      <c r="E537" s="5" t="s">
        <v>456</v>
      </c>
      <c r="F537" s="5" t="s">
        <v>453</v>
      </c>
      <c r="G537" s="5">
        <v>2</v>
      </c>
      <c r="H537" s="15">
        <v>1</v>
      </c>
      <c r="I537" s="5" t="s">
        <v>3343</v>
      </c>
      <c r="J537" s="13">
        <f>IFERROR(IF(INDEX('11.1_Outliers-Generation'!$N$5:$N$500,MATCH($F537,'11.1_Outliers-Generation'!$F$5:$F$500,0))&lt;&gt;"N",
INDEX('11.1_Outliers-Generation'!J$5:J$500,MATCH($F537,'11.1_Outliers-Generation'!$F$5:$F$500,0)),""),"")</f>
        <v>0.24175798397343784</v>
      </c>
      <c r="K537" s="8">
        <f>IFERROR(IF(INDEX('11.1_Outliers-Generation'!$N$5:$N$500,MATCH($F537,'11.1_Outliers-Generation'!$F$5:$F$500,0))&lt;&gt;"N",
INDEX('11.1_Outliers-Generation'!K$5:K$500,MATCH($F537,'11.1_Outliers-Generation'!$F$5:$F$500,0)),""),"")</f>
        <v>2007</v>
      </c>
      <c r="L537" s="13" t="str">
        <f>IFERROR(IF(INDEX('11.1_Outliers-Generation'!$N$5:$N$500,MATCH($F537,'11.1_Outliers-Generation'!$F$5:$F$500,0))&lt;&gt;"N",
INDEX('11.1_Outliers-Generation'!L$5:L$500,MATCH($F537,'11.1_Outliers-Generation'!$F$5:$F$500,0)),""),"")</f>
        <v>UNSD_071</v>
      </c>
      <c r="M537" s="14">
        <f>IFERROR(IF(INDEX('11.2_Outliers-Collection_cov'!$N$5:$N$500,MATCH($F537,'11.2_Outliers-Collection_cov'!$F$5:$F$500,0))&lt;&gt;"N",
INDEX('11.2_Outliers-Collection_cov'!J$5:J$500,MATCH($F537,'11.2_Outliers-Collection_cov'!$F$5:$F$500,0)),""),"")</f>
        <v>76</v>
      </c>
      <c r="N537" s="8">
        <f>IFERROR(IF(INDEX('11.2_Outliers-Collection_cov'!$N$5:$N$500,MATCH($F537,'11.2_Outliers-Collection_cov'!$F$5:$F$500,0))&lt;&gt;"N",
INDEX('11.2_Outliers-Collection_cov'!K$5:K$500,MATCH($F537,'11.2_Outliers-Collection_cov'!$F$5:$F$500,0)),""),"")</f>
        <v>2007</v>
      </c>
      <c r="O537" s="13" t="str">
        <f>IFERROR(IF(INDEX('11.2_Outliers-Collection_cov'!$N$5:$N$500,MATCH($F537,'11.2_Outliers-Collection_cov'!$F$5:$F$500,0))&lt;&gt;"N",
INDEX('11.2_Outliers-Collection_cov'!L$5:L$500,MATCH($F537,'11.2_Outliers-Collection_cov'!$F$5:$F$500,0)),""),"")</f>
        <v>UNSD_071</v>
      </c>
      <c r="P537" s="14">
        <f>IFERROR(IF(INDEX('11.3_Outliers-Plastic'!$N$5:$N$500,MATCH($F537,'11.3_Outliers-Plastic'!$F$5:$F$500,0))&lt;&gt;"N",
INDEX('11.3_Outliers-Plastic'!J$5:J$500,MATCH($F537,'11.3_Outliers-Plastic'!$F$5:$F$500,0)),""),"")</f>
        <v>5.3053053053053052</v>
      </c>
      <c r="Q537" s="8">
        <f>IFERROR(IF(INDEX('11.3_Outliers-Plastic'!$N$5:$N$500,MATCH($F537,'11.3_Outliers-Plastic'!$F$5:$F$500,0))&lt;&gt;"N",
INDEX('11.3_Outliers-Plastic'!K$5:K$500,MATCH($F537,'11.3_Outliers-Plastic'!$F$5:$F$500,0)),""),"")</f>
        <v>1996</v>
      </c>
      <c r="R537" s="14" t="str">
        <f>IFERROR(IF(INDEX('11.3_Outliers-Plastic'!$N$5:$N$500,MATCH($F537,'11.3_Outliers-Plastic'!$F$5:$F$500,0))&lt;&gt;"N",
INDEX('11.3_Outliers-Plastic'!L$5:L$500,MATCH($F537,'11.3_Outliers-Plastic'!$F$5:$F$500,0)),""),"")</f>
        <v>WaW_118</v>
      </c>
      <c r="S537" s="5"/>
      <c r="T537" s="5"/>
      <c r="V537" s="14">
        <f>IFERROR(IF(INDEX('11.5_Outliers-Other_recovery'!$N$5:$N$500,MATCH($F537,'11.5_Outliers-Other_recovery'!$F$5:$F$500,0))&lt;&gt;"N",
INDEX('11.5_Outliers-Other_recovery'!J$5:J$500,MATCH($F537,'11.5_Outliers-Other_recovery'!$F$5:$F$500,0)),""),"")</f>
        <v>0</v>
      </c>
      <c r="W537" s="8">
        <f>IFERROR(IF(INDEX('11.5_Outliers-Other_recovery'!$N$5:$N$500,MATCH($F537,'11.5_Outliers-Other_recovery'!$F$5:$F$500,0))&lt;&gt;"N",
INDEX('11.5_Outliers-Other_recovery'!K$5:K$500,MATCH($F537,'11.5_Outliers-Other_recovery'!$F$5:$F$500,0)),""),"")</f>
        <v>2007</v>
      </c>
      <c r="X537" s="14" t="str">
        <f>IFERROR(IF(INDEX('11.5_Outliers-Other_recovery'!$N$5:$N$500,MATCH($F537,'11.5_Outliers-Other_recovery'!$F$5:$F$500,0))&lt;&gt;"N",
INDEX('11.5_Outliers-Other_recovery'!L$5:L$500,MATCH($F537,'11.5_Outliers-Other_recovery'!$F$5:$F$500,0)),""),"")</f>
        <v>UNSD_071</v>
      </c>
      <c r="Y537" s="14">
        <f>IFERROR(IF(INDEX('11.4_Outliers-Formal_dry_recy'!$N$5:$N$500,MATCH($F537,'11.4_Outliers-Formal_dry_recy'!$F$5:$F$500,0))&lt;&gt;"N",
INDEX('11.4_Outliers-Formal_dry_recy'!J$5:J$500,MATCH($F537,'11.4_Outliers-Formal_dry_recy'!$F$5:$F$500,0)),""),"")</f>
        <v>0</v>
      </c>
      <c r="Z537" s="8">
        <f>IFERROR(IF(INDEX('11.4_Outliers-Formal_dry_recy'!$N$5:$N$500,MATCH($F537,'11.4_Outliers-Formal_dry_recy'!$F$5:$F$500,0))&lt;&gt;"N",
INDEX('11.4_Outliers-Formal_dry_recy'!K$5:K$500,MATCH($F537,'11.4_Outliers-Formal_dry_recy'!$F$5:$F$500,0)),""),"")</f>
        <v>2007</v>
      </c>
      <c r="AA537" s="14" t="str">
        <f>IFERROR(IF(INDEX('11.4_Outliers-Formal_dry_recy'!$N$5:$N$500,MATCH($F537,'11.4_Outliers-Formal_dry_recy'!$F$5:$F$500,0))&lt;&gt;"N",
INDEX('11.4_Outliers-Formal_dry_recy'!L$5:L$500,MATCH($F537,'11.4_Outliers-Formal_dry_recy'!$F$5:$F$500,0)),""),"")</f>
        <v>UNSD_071</v>
      </c>
      <c r="AB537" s="14">
        <f>IFERROR(IF(INDEX('11.6_Outliers-Incineration'!$N$5:$N$500,MATCH($F537,'11.6_Outliers-Incineration'!$F$5:$F$500,0))&lt;&gt;"N",
INDEX('11.6_Outliers-Incineration'!J$5:J$500,MATCH($F537,'11.6_Outliers-Incineration'!$F$5:$F$500,0)),""),"")</f>
        <v>0</v>
      </c>
      <c r="AC537" s="8">
        <f>IFERROR(IF(INDEX('11.6_Outliers-Incineration'!$N$5:$N$500,MATCH($F537,'11.6_Outliers-Incineration'!$F$5:$F$500,0))&lt;&gt;"N",
INDEX('11.6_Outliers-Incineration'!K$5:K$500,MATCH($F537,'11.6_Outliers-Incineration'!$F$5:$F$500,0)),""),"")</f>
        <v>2007</v>
      </c>
      <c r="AD537" s="14" t="str">
        <f>IFERROR(IF(INDEX('11.6_Outliers-Incineration'!$N$5:$N$500,MATCH($F537,'11.6_Outliers-Incineration'!$F$5:$F$500,0))&lt;&gt;"N",
INDEX('11.6_Outliers-Incineration'!L$5:L$500,MATCH($F537,'11.6_Outliers-Incineration'!$F$5:$F$500,0)),""),"")</f>
        <v>UNSD_071</v>
      </c>
      <c r="AE537" s="14">
        <v>0</v>
      </c>
      <c r="AF537" s="8">
        <v>2007</v>
      </c>
      <c r="AG537" s="14" t="s">
        <v>2045</v>
      </c>
      <c r="AH537" s="5"/>
      <c r="AI537" s="5"/>
      <c r="AK537" s="5">
        <f t="shared" si="8"/>
        <v>7</v>
      </c>
    </row>
    <row r="538" spans="1:37" x14ac:dyDescent="0.25">
      <c r="A538" s="5" t="s">
        <v>3015</v>
      </c>
      <c r="B538" s="5" t="s">
        <v>23</v>
      </c>
      <c r="C538" s="5" t="s">
        <v>708</v>
      </c>
      <c r="D538" s="5" t="s">
        <v>620</v>
      </c>
      <c r="E538" s="5" t="s">
        <v>711</v>
      </c>
      <c r="F538" s="5" t="s">
        <v>1462</v>
      </c>
      <c r="G538" s="5">
        <v>3</v>
      </c>
      <c r="H538" s="5">
        <v>1</v>
      </c>
      <c r="I538" s="5" t="s">
        <v>3306</v>
      </c>
      <c r="J538" s="13">
        <f>IFERROR(IF(INDEX('11.1_Outliers-Generation'!$N$5:$N$500,MATCH($F538,'11.1_Outliers-Generation'!$F$5:$F$500,0))&lt;&gt;"N",
INDEX('11.1_Outliers-Generation'!J$5:J$500,MATCH($F538,'11.1_Outliers-Generation'!$F$5:$F$500,0)),""),"")</f>
        <v>0.99390689170862878</v>
      </c>
      <c r="K538" s="8">
        <f>IFERROR(IF(INDEX('11.1_Outliers-Generation'!$N$5:$N$500,MATCH($F538,'11.1_Outliers-Generation'!$F$5:$F$500,0))&lt;&gt;"N",
INDEX('11.1_Outliers-Generation'!K$5:K$500,MATCH($F538,'11.1_Outliers-Generation'!$F$5:$F$500,0)),""),"")</f>
        <v>2014</v>
      </c>
      <c r="L538" s="13" t="str">
        <f>IFERROR(IF(INDEX('11.1_Outliers-Generation'!$N$5:$N$500,MATCH($F538,'11.1_Outliers-Generation'!$F$5:$F$500,0))&lt;&gt;"N",
INDEX('11.1_Outliers-Generation'!L$5:L$500,MATCH($F538,'11.1_Outliers-Generation'!$F$5:$F$500,0)),""),"")</f>
        <v>WaW_125</v>
      </c>
      <c r="M538" s="14">
        <f>IFERROR(IF(INDEX('11.2_Outliers-Collection_cov'!$N$5:$N$500,MATCH($F538,'11.2_Outliers-Collection_cov'!$F$5:$F$500,0))&lt;&gt;"N",
INDEX('11.2_Outliers-Collection_cov'!J$5:J$500,MATCH($F538,'11.2_Outliers-Collection_cov'!$F$5:$F$500,0)),""),"")</f>
        <v>76.5</v>
      </c>
      <c r="N538" s="8">
        <f>IFERROR(IF(INDEX('11.2_Outliers-Collection_cov'!$N$5:$N$500,MATCH($F538,'11.2_Outliers-Collection_cov'!$F$5:$F$500,0))&lt;&gt;"N",
INDEX('11.2_Outliers-Collection_cov'!K$5:K$500,MATCH($F538,'11.2_Outliers-Collection_cov'!$F$5:$F$500,0)),""),"")</f>
        <v>2014</v>
      </c>
      <c r="O538" s="13" t="str">
        <f>IFERROR(IF(INDEX('11.2_Outliers-Collection_cov'!$N$5:$N$500,MATCH($F538,'11.2_Outliers-Collection_cov'!$F$5:$F$500,0))&lt;&gt;"N",
INDEX('11.2_Outliers-Collection_cov'!L$5:L$500,MATCH($F538,'11.2_Outliers-Collection_cov'!$F$5:$F$500,0)),""),"")</f>
        <v>WaW_125</v>
      </c>
      <c r="P538" s="14" t="str">
        <f>IFERROR(IF(INDEX('11.3_Outliers-Plastic'!$N$5:$N$500,MATCH($F538,'11.3_Outliers-Plastic'!$F$5:$F$500,0))&lt;&gt;"N",
INDEX('11.3_Outliers-Plastic'!J$5:J$500,MATCH($F538,'11.3_Outliers-Plastic'!$F$5:$F$500,0)),""),"")</f>
        <v/>
      </c>
      <c r="Q538" s="8" t="str">
        <f>IFERROR(IF(INDEX('11.3_Outliers-Plastic'!$N$5:$N$500,MATCH($F538,'11.3_Outliers-Plastic'!$F$5:$F$500,0))&lt;&gt;"N",
INDEX('11.3_Outliers-Plastic'!K$5:K$500,MATCH($F538,'11.3_Outliers-Plastic'!$F$5:$F$500,0)),""),"")</f>
        <v/>
      </c>
      <c r="R538" s="14" t="str">
        <f>IFERROR(IF(INDEX('11.3_Outliers-Plastic'!$N$5:$N$500,MATCH($F538,'11.3_Outliers-Plastic'!$F$5:$F$500,0))&lt;&gt;"N",
INDEX('11.3_Outliers-Plastic'!L$5:L$500,MATCH($F538,'11.3_Outliers-Plastic'!$F$5:$F$500,0)),""),"")</f>
        <v/>
      </c>
      <c r="V538" s="14">
        <f>IFERROR(IF(INDEX('11.5_Outliers-Other_recovery'!$N$5:$N$500,MATCH($F538,'11.5_Outliers-Other_recovery'!$F$5:$F$500,0))&lt;&gt;"N",
INDEX('11.5_Outliers-Other_recovery'!J$5:J$500,MATCH($F538,'11.5_Outliers-Other_recovery'!$F$5:$F$500,0)),""),"")</f>
        <v>12.72430668841762</v>
      </c>
      <c r="W538" s="8">
        <f>IFERROR(IF(INDEX('11.5_Outliers-Other_recovery'!$N$5:$N$500,MATCH($F538,'11.5_Outliers-Other_recovery'!$F$5:$F$500,0))&lt;&gt;"N",
INDEX('11.5_Outliers-Other_recovery'!K$5:K$500,MATCH($F538,'11.5_Outliers-Other_recovery'!$F$5:$F$500,0)),""),"")</f>
        <v>2014</v>
      </c>
      <c r="X538" s="14" t="str">
        <f>IFERROR(IF(INDEX('11.5_Outliers-Other_recovery'!$N$5:$N$500,MATCH($F538,'11.5_Outliers-Other_recovery'!$F$5:$F$500,0))&lt;&gt;"N",
INDEX('11.5_Outliers-Other_recovery'!L$5:L$500,MATCH($F538,'11.5_Outliers-Other_recovery'!$F$5:$F$500,0)),""),"")</f>
        <v>WaW_125</v>
      </c>
      <c r="Y538" s="14">
        <f>IFERROR(IF(INDEX('11.4_Outliers-Formal_dry_recy'!$N$5:$N$500,MATCH($F538,'11.4_Outliers-Formal_dry_recy'!$F$5:$F$500,0))&lt;&gt;"N",
INDEX('11.4_Outliers-Formal_dry_recy'!J$5:J$500,MATCH($F538,'11.4_Outliers-Formal_dry_recy'!$F$5:$F$500,0)),""),"")</f>
        <v>0</v>
      </c>
      <c r="Z538" s="8">
        <f>IFERROR(IF(INDEX('11.4_Outliers-Formal_dry_recy'!$N$5:$N$500,MATCH($F538,'11.4_Outliers-Formal_dry_recy'!$F$5:$F$500,0))&lt;&gt;"N",
INDEX('11.4_Outliers-Formal_dry_recy'!K$5:K$500,MATCH($F538,'11.4_Outliers-Formal_dry_recy'!$F$5:$F$500,0)),""),"")</f>
        <v>2014</v>
      </c>
      <c r="AA538" s="14" t="str">
        <f>IFERROR(IF(INDEX('11.4_Outliers-Formal_dry_recy'!$N$5:$N$500,MATCH($F538,'11.4_Outliers-Formal_dry_recy'!$F$5:$F$500,0))&lt;&gt;"N",
INDEX('11.4_Outliers-Formal_dry_recy'!L$5:L$500,MATCH($F538,'11.4_Outliers-Formal_dry_recy'!$F$5:$F$500,0)),""),"")</f>
        <v>WaW_125</v>
      </c>
      <c r="AB538" s="14">
        <f>IFERROR(IF(INDEX('11.6_Outliers-Incineration'!$N$5:$N$500,MATCH($F538,'11.6_Outliers-Incineration'!$F$5:$F$500,0))&lt;&gt;"N",
INDEX('11.6_Outliers-Incineration'!J$5:J$500,MATCH($F538,'11.6_Outliers-Incineration'!$F$5:$F$500,0)),""),"")</f>
        <v>0</v>
      </c>
      <c r="AC538" s="8">
        <f>IFERROR(IF(INDEX('11.6_Outliers-Incineration'!$N$5:$N$500,MATCH($F538,'11.6_Outliers-Incineration'!$F$5:$F$500,0))&lt;&gt;"N",
INDEX('11.6_Outliers-Incineration'!K$5:K$500,MATCH($F538,'11.6_Outliers-Incineration'!$F$5:$F$500,0)),""),"")</f>
        <v>2007</v>
      </c>
      <c r="AD538" s="14" t="str">
        <f>IFERROR(IF(INDEX('11.6_Outliers-Incineration'!$N$5:$N$500,MATCH($F538,'11.6_Outliers-Incineration'!$F$5:$F$500,0))&lt;&gt;"N",
INDEX('11.6_Outliers-Incineration'!L$5:L$500,MATCH($F538,'11.6_Outliers-Incineration'!$F$5:$F$500,0)),""),"")</f>
        <v>WABI_013</v>
      </c>
      <c r="AE538" s="14">
        <v>0</v>
      </c>
      <c r="AF538" s="8">
        <v>2014</v>
      </c>
      <c r="AG538" s="14" t="s">
        <v>710</v>
      </c>
      <c r="AK538" s="5">
        <f t="shared" si="8"/>
        <v>6</v>
      </c>
    </row>
    <row r="539" spans="1:37" x14ac:dyDescent="0.25">
      <c r="A539" s="5" t="s">
        <v>3016</v>
      </c>
      <c r="B539" s="5" t="s">
        <v>23</v>
      </c>
      <c r="C539" s="5" t="s">
        <v>708</v>
      </c>
      <c r="D539" s="5" t="s">
        <v>620</v>
      </c>
      <c r="E539" s="5" t="s">
        <v>725</v>
      </c>
      <c r="F539" s="5" t="s">
        <v>724</v>
      </c>
      <c r="G539" s="5">
        <v>3</v>
      </c>
      <c r="H539" s="5">
        <v>2</v>
      </c>
      <c r="I539" s="5" t="s">
        <v>2709</v>
      </c>
      <c r="J539" s="13">
        <f>IFERROR(IF(INDEX('11.1_Outliers-Generation'!$N$5:$N$500,MATCH($F539,'11.1_Outliers-Generation'!$F$5:$F$500,0))&lt;&gt;"N",
INDEX('11.1_Outliers-Generation'!J$5:J$500,MATCH($F539,'11.1_Outliers-Generation'!$F$5:$F$500,0)),""),"")</f>
        <v>0.31865042174320524</v>
      </c>
      <c r="K539" s="8">
        <f>IFERROR(IF(INDEX('11.1_Outliers-Generation'!$N$5:$N$500,MATCH($F539,'11.1_Outliers-Generation'!$F$5:$F$500,0))&lt;&gt;"N",
INDEX('11.1_Outliers-Generation'!K$5:K$500,MATCH($F539,'11.1_Outliers-Generation'!$F$5:$F$500,0)),""),"")</f>
        <v>2016</v>
      </c>
      <c r="L539" s="13" t="str">
        <f>IFERROR(IF(INDEX('11.1_Outliers-Generation'!$N$5:$N$500,MATCH($F539,'11.1_Outliers-Generation'!$F$5:$F$500,0))&lt;&gt;"N",
INDEX('11.1_Outliers-Generation'!L$5:L$500,MATCH($F539,'11.1_Outliers-Generation'!$F$5:$F$500,0)),""),"")</f>
        <v>WaW_130</v>
      </c>
      <c r="M539" s="14">
        <f>IFERROR(IF(INDEX('11.2_Outliers-Collection_cov'!$N$5:$N$500,MATCH($F539,'11.2_Outliers-Collection_cov'!$F$5:$F$500,0))&lt;&gt;"N",
INDEX('11.2_Outliers-Collection_cov'!J$5:J$500,MATCH($F539,'11.2_Outliers-Collection_cov'!$F$5:$F$500,0)),""),"")</f>
        <v>97</v>
      </c>
      <c r="N539" s="8">
        <f>IFERROR(IF(INDEX('11.2_Outliers-Collection_cov'!$N$5:$N$500,MATCH($F539,'11.2_Outliers-Collection_cov'!$F$5:$F$500,0))&lt;&gt;"N",
INDEX('11.2_Outliers-Collection_cov'!K$5:K$500,MATCH($F539,'11.2_Outliers-Collection_cov'!$F$5:$F$500,0)),""),"")</f>
        <v>2016</v>
      </c>
      <c r="O539" s="13" t="str">
        <f>IFERROR(IF(INDEX('11.2_Outliers-Collection_cov'!$N$5:$N$500,MATCH($F539,'11.2_Outliers-Collection_cov'!$F$5:$F$500,0))&lt;&gt;"N",
INDEX('11.2_Outliers-Collection_cov'!L$5:L$500,MATCH($F539,'11.2_Outliers-Collection_cov'!$F$5:$F$500,0)),""),"")</f>
        <v>WaW_130</v>
      </c>
      <c r="P539" s="14">
        <f>IFERROR(IF(INDEX('11.3_Outliers-Plastic'!$N$5:$N$500,MATCH($F539,'11.3_Outliers-Plastic'!$F$5:$F$500,0))&lt;&gt;"N",
INDEX('11.3_Outliers-Plastic'!J$5:J$500,MATCH($F539,'11.3_Outliers-Plastic'!$F$5:$F$500,0)),""),"")</f>
        <v>10</v>
      </c>
      <c r="Q539" s="8">
        <f>IFERROR(IF(INDEX('11.3_Outliers-Plastic'!$N$5:$N$500,MATCH($F539,'11.3_Outliers-Plastic'!$F$5:$F$500,0))&lt;&gt;"N",
INDEX('11.3_Outliers-Plastic'!K$5:K$500,MATCH($F539,'11.3_Outliers-Plastic'!$F$5:$F$500,0)),""),"")</f>
        <v>2010</v>
      </c>
      <c r="R539" s="14" t="str">
        <f>IFERROR(IF(INDEX('11.3_Outliers-Plastic'!$N$5:$N$500,MATCH($F539,'11.3_Outliers-Plastic'!$F$5:$F$500,0))&lt;&gt;"N",
INDEX('11.3_Outliers-Plastic'!L$5:L$500,MATCH($F539,'11.3_Outliers-Plastic'!$F$5:$F$500,0)),""),"")</f>
        <v>WABI_034</v>
      </c>
      <c r="V539" s="14">
        <f>IFERROR(IF(INDEX('11.5_Outliers-Other_recovery'!$N$5:$N$500,MATCH($F539,'11.5_Outliers-Other_recovery'!$F$5:$F$500,0))&lt;&gt;"N",
INDEX('11.5_Outliers-Other_recovery'!J$5:J$500,MATCH($F539,'11.5_Outliers-Other_recovery'!$F$5:$F$500,0)),""),"")</f>
        <v>23.618090452261306</v>
      </c>
      <c r="W539" s="8">
        <f>IFERROR(IF(INDEX('11.5_Outliers-Other_recovery'!$N$5:$N$500,MATCH($F539,'11.5_Outliers-Other_recovery'!$F$5:$F$500,0))&lt;&gt;"N",
INDEX('11.5_Outliers-Other_recovery'!K$5:K$500,MATCH($F539,'11.5_Outliers-Other_recovery'!$F$5:$F$500,0)),""),"")</f>
        <v>2016</v>
      </c>
      <c r="X539" s="14" t="str">
        <f>IFERROR(IF(INDEX('11.5_Outliers-Other_recovery'!$N$5:$N$500,MATCH($F539,'11.5_Outliers-Other_recovery'!$F$5:$F$500,0))&lt;&gt;"N",
INDEX('11.5_Outliers-Other_recovery'!L$5:L$500,MATCH($F539,'11.5_Outliers-Other_recovery'!$F$5:$F$500,0)),""),"")</f>
        <v>WaW_130</v>
      </c>
      <c r="Y539" s="14">
        <f>IFERROR(IF(INDEX('11.4_Outliers-Formal_dry_recy'!$N$5:$N$500,MATCH($F539,'11.4_Outliers-Formal_dry_recy'!$F$5:$F$500,0))&lt;&gt;"N",
INDEX('11.4_Outliers-Formal_dry_recy'!J$5:J$500,MATCH($F539,'11.4_Outliers-Formal_dry_recy'!$F$5:$F$500,0)),""),"")</f>
        <v>0</v>
      </c>
      <c r="Z539" s="8">
        <f>IFERROR(IF(INDEX('11.4_Outliers-Formal_dry_recy'!$N$5:$N$500,MATCH($F539,'11.4_Outliers-Formal_dry_recy'!$F$5:$F$500,0))&lt;&gt;"N",
INDEX('11.4_Outliers-Formal_dry_recy'!K$5:K$500,MATCH($F539,'11.4_Outliers-Formal_dry_recy'!$F$5:$F$500,0)),""),"")</f>
        <v>2016</v>
      </c>
      <c r="AA539" s="14" t="str">
        <f>IFERROR(IF(INDEX('11.4_Outliers-Formal_dry_recy'!$N$5:$N$500,MATCH($F539,'11.4_Outliers-Formal_dry_recy'!$F$5:$F$500,0))&lt;&gt;"N",
INDEX('11.4_Outliers-Formal_dry_recy'!L$5:L$500,MATCH($F539,'11.4_Outliers-Formal_dry_recy'!$F$5:$F$500,0)),""),"")</f>
        <v>WaW_130</v>
      </c>
      <c r="AB539" s="14">
        <f>IFERROR(IF(INDEX('11.6_Outliers-Incineration'!$N$5:$N$500,MATCH($F539,'11.6_Outliers-Incineration'!$F$5:$F$500,0))&lt;&gt;"N",
INDEX('11.6_Outliers-Incineration'!J$5:J$500,MATCH($F539,'11.6_Outliers-Incineration'!$F$5:$F$500,0)),""),"")</f>
        <v>0</v>
      </c>
      <c r="AC539" s="8">
        <f>IFERROR(IF(INDEX('11.6_Outliers-Incineration'!$N$5:$N$500,MATCH($F539,'11.6_Outliers-Incineration'!$F$5:$F$500,0))&lt;&gt;"N",
INDEX('11.6_Outliers-Incineration'!K$5:K$500,MATCH($F539,'11.6_Outliers-Incineration'!$F$5:$F$500,0)),""),"")</f>
        <v>2016</v>
      </c>
      <c r="AD539" s="14" t="str">
        <f>IFERROR(IF(INDEX('11.6_Outliers-Incineration'!$N$5:$N$500,MATCH($F539,'11.6_Outliers-Incineration'!$F$5:$F$500,0))&lt;&gt;"N",
INDEX('11.6_Outliers-Incineration'!L$5:L$500,MATCH($F539,'11.6_Outliers-Incineration'!$F$5:$F$500,0)),""),"")</f>
        <v>WaW_130</v>
      </c>
      <c r="AE539" s="14">
        <v>0</v>
      </c>
      <c r="AF539" s="8">
        <v>2016</v>
      </c>
      <c r="AG539" s="14" t="s">
        <v>723</v>
      </c>
      <c r="AK539" s="5">
        <f t="shared" si="8"/>
        <v>7</v>
      </c>
    </row>
    <row r="540" spans="1:37" x14ac:dyDescent="0.25">
      <c r="A540" s="5" t="s">
        <v>3017</v>
      </c>
      <c r="B540" s="5" t="s">
        <v>1629</v>
      </c>
      <c r="C540" s="5" t="s">
        <v>1183</v>
      </c>
      <c r="D540" s="5" t="s">
        <v>1038</v>
      </c>
      <c r="E540" s="5" t="s">
        <v>1184</v>
      </c>
      <c r="F540" s="5" t="s">
        <v>1182</v>
      </c>
      <c r="G540" s="5">
        <v>2</v>
      </c>
      <c r="H540" s="5">
        <v>1</v>
      </c>
      <c r="I540" s="5" t="s">
        <v>2710</v>
      </c>
      <c r="J540" s="13">
        <f>IFERROR(IF(INDEX('11.1_Outliers-Generation'!$N$5:$N$500,MATCH($F540,'11.1_Outliers-Generation'!$F$5:$F$500,0))&lt;&gt;"N",
INDEX('11.1_Outliers-Generation'!J$5:J$500,MATCH($F540,'11.1_Outliers-Generation'!$F$5:$F$500,0)),""),"")</f>
        <v>0.93192599620493355</v>
      </c>
      <c r="K540" s="8">
        <f>IFERROR(IF(INDEX('11.1_Outliers-Generation'!$N$5:$N$500,MATCH($F540,'11.1_Outliers-Generation'!$F$5:$F$500,0))&lt;&gt;"N",
INDEX('11.1_Outliers-Generation'!K$5:K$500,MATCH($F540,'11.1_Outliers-Generation'!$F$5:$F$500,0)),""),"")</f>
        <v>2014</v>
      </c>
      <c r="L540" s="13" t="str">
        <f>IFERROR(IF(INDEX('11.1_Outliers-Generation'!$N$5:$N$500,MATCH($F540,'11.1_Outliers-Generation'!$F$5:$F$500,0))&lt;&gt;"N",
INDEX('11.1_Outliers-Generation'!L$5:L$500,MATCH($F540,'11.1_Outliers-Generation'!$F$5:$F$500,0)),""),"")</f>
        <v>WaW_172</v>
      </c>
      <c r="M540" s="14">
        <f>IFERROR(IF(INDEX('11.2_Outliers-Collection_cov'!$N$5:$N$500,MATCH($F540,'11.2_Outliers-Collection_cov'!$F$5:$F$500,0))&lt;&gt;"N",
INDEX('11.2_Outliers-Collection_cov'!J$5:J$500,MATCH($F540,'11.2_Outliers-Collection_cov'!$F$5:$F$500,0)),""),"")</f>
        <v>100</v>
      </c>
      <c r="N540" s="8">
        <f>IFERROR(IF(INDEX('11.2_Outliers-Collection_cov'!$N$5:$N$500,MATCH($F540,'11.2_Outliers-Collection_cov'!$F$5:$F$500,0))&lt;&gt;"N",
INDEX('11.2_Outliers-Collection_cov'!K$5:K$500,MATCH($F540,'11.2_Outliers-Collection_cov'!$F$5:$F$500,0)),""),"")</f>
        <v>2014</v>
      </c>
      <c r="O540" s="13" t="str">
        <f>IFERROR(IF(INDEX('11.2_Outliers-Collection_cov'!$N$5:$N$500,MATCH($F540,'11.2_Outliers-Collection_cov'!$F$5:$F$500,0))&lt;&gt;"N",
INDEX('11.2_Outliers-Collection_cov'!L$5:L$500,MATCH($F540,'11.2_Outliers-Collection_cov'!$F$5:$F$500,0)),""),"")</f>
        <v>WaW_172</v>
      </c>
      <c r="P540" s="14">
        <f>IFERROR(IF(INDEX('11.3_Outliers-Plastic'!$N$5:$N$500,MATCH($F540,'11.3_Outliers-Plastic'!$F$5:$F$500,0))&lt;&gt;"N",
INDEX('11.3_Outliers-Plastic'!J$5:J$500,MATCH($F540,'11.3_Outliers-Plastic'!$F$5:$F$500,0)),""),"")</f>
        <v>6.9999999999999991</v>
      </c>
      <c r="Q540" s="8">
        <f>IFERROR(IF(INDEX('11.3_Outliers-Plastic'!$N$5:$N$500,MATCH($F540,'11.3_Outliers-Plastic'!$F$5:$F$500,0))&lt;&gt;"N",
INDEX('11.3_Outliers-Plastic'!K$5:K$500,MATCH($F540,'11.3_Outliers-Plastic'!$F$5:$F$500,0)),""),"")</f>
        <v>2014</v>
      </c>
      <c r="R540" s="14" t="str">
        <f>IFERROR(IF(INDEX('11.3_Outliers-Plastic'!$N$5:$N$500,MATCH($F540,'11.3_Outliers-Plastic'!$F$5:$F$500,0))&lt;&gt;"N",
INDEX('11.3_Outliers-Plastic'!L$5:L$500,MATCH($F540,'11.3_Outliers-Plastic'!$F$5:$F$500,0)),""),"")</f>
        <v>WaW_172</v>
      </c>
      <c r="V540" s="14">
        <f>IFERROR(IF(INDEX('11.5_Outliers-Other_recovery'!$N$5:$N$500,MATCH($F540,'11.5_Outliers-Other_recovery'!$F$5:$F$500,0))&lt;&gt;"N",
INDEX('11.5_Outliers-Other_recovery'!J$5:J$500,MATCH($F540,'11.5_Outliers-Other_recovery'!$F$5:$F$500,0)),""),"")</f>
        <v>4.5506257110352673</v>
      </c>
      <c r="W540" s="8">
        <f>IFERROR(IF(INDEX('11.5_Outliers-Other_recovery'!$N$5:$N$500,MATCH($F540,'11.5_Outliers-Other_recovery'!$F$5:$F$500,0))&lt;&gt;"N",
INDEX('11.5_Outliers-Other_recovery'!K$5:K$500,MATCH($F540,'11.5_Outliers-Other_recovery'!$F$5:$F$500,0)),""),"")</f>
        <v>2017</v>
      </c>
      <c r="X540" s="14" t="str">
        <f>IFERROR(IF(INDEX('11.5_Outliers-Other_recovery'!$N$5:$N$500,MATCH($F540,'11.5_Outliers-Other_recovery'!$F$5:$F$500,0))&lt;&gt;"N",
INDEX('11.5_Outliers-Other_recovery'!L$5:L$500,MATCH($F540,'11.5_Outliers-Other_recovery'!$F$5:$F$500,0)),""),"")</f>
        <v>UNSD_074</v>
      </c>
      <c r="Y540" s="14">
        <f>IFERROR(IF(INDEX('11.4_Outliers-Formal_dry_recy'!$N$5:$N$500,MATCH($F540,'11.4_Outliers-Formal_dry_recy'!$F$5:$F$500,0))&lt;&gt;"N",
INDEX('11.4_Outliers-Formal_dry_recy'!J$5:J$500,MATCH($F540,'11.4_Outliers-Formal_dry_recy'!$F$5:$F$500,0)),""),"")</f>
        <v>4</v>
      </c>
      <c r="Z540" s="8">
        <f>IFERROR(IF(INDEX('11.4_Outliers-Formal_dry_recy'!$N$5:$N$500,MATCH($F540,'11.4_Outliers-Formal_dry_recy'!$F$5:$F$500,0))&lt;&gt;"N",
INDEX('11.4_Outliers-Formal_dry_recy'!K$5:K$500,MATCH($F540,'11.4_Outliers-Formal_dry_recy'!$F$5:$F$500,0)),""),"")</f>
        <v>2014</v>
      </c>
      <c r="AA540" s="14" t="str">
        <f>IFERROR(IF(INDEX('11.4_Outliers-Formal_dry_recy'!$N$5:$N$500,MATCH($F540,'11.4_Outliers-Formal_dry_recy'!$F$5:$F$500,0))&lt;&gt;"N",
INDEX('11.4_Outliers-Formal_dry_recy'!L$5:L$500,MATCH($F540,'11.4_Outliers-Formal_dry_recy'!$F$5:$F$500,0)),""),"")</f>
        <v>WaW_172</v>
      </c>
      <c r="AB540" s="14">
        <f>IFERROR(IF(INDEX('11.6_Outliers-Incineration'!$N$5:$N$500,MATCH($F540,'11.6_Outliers-Incineration'!$F$5:$F$500,0))&lt;&gt;"N",
INDEX('11.6_Outliers-Incineration'!J$5:J$500,MATCH($F540,'11.6_Outliers-Incineration'!$F$5:$F$500,0)),""),"")</f>
        <v>0</v>
      </c>
      <c r="AC540" s="8">
        <f>IFERROR(IF(INDEX('11.6_Outliers-Incineration'!$N$5:$N$500,MATCH($F540,'11.6_Outliers-Incineration'!$F$5:$F$500,0))&lt;&gt;"N",
INDEX('11.6_Outliers-Incineration'!K$5:K$500,MATCH($F540,'11.6_Outliers-Incineration'!$F$5:$F$500,0)),""),"")</f>
        <v>2017</v>
      </c>
      <c r="AD540" s="14" t="str">
        <f>IFERROR(IF(INDEX('11.6_Outliers-Incineration'!$N$5:$N$500,MATCH($F540,'11.6_Outliers-Incineration'!$F$5:$F$500,0))&lt;&gt;"N",
INDEX('11.6_Outliers-Incineration'!L$5:L$500,MATCH($F540,'11.6_Outliers-Incineration'!$F$5:$F$500,0)),""),"")</f>
        <v>UNSD_074</v>
      </c>
      <c r="AE540" s="14">
        <v>0</v>
      </c>
      <c r="AF540" s="8">
        <v>2014</v>
      </c>
      <c r="AG540" s="14" t="s">
        <v>1181</v>
      </c>
      <c r="AK540" s="5">
        <f t="shared" si="8"/>
        <v>7</v>
      </c>
    </row>
    <row r="541" spans="1:37" x14ac:dyDescent="0.25">
      <c r="A541" s="5" t="s">
        <v>3018</v>
      </c>
      <c r="B541" s="5" t="s">
        <v>1187</v>
      </c>
      <c r="C541" s="5" t="s">
        <v>1186</v>
      </c>
      <c r="D541" s="5" t="s">
        <v>1038</v>
      </c>
      <c r="E541" s="5" t="s">
        <v>1188</v>
      </c>
      <c r="F541" s="5" t="s">
        <v>2749</v>
      </c>
      <c r="G541" s="5">
        <v>2</v>
      </c>
      <c r="H541" s="5">
        <v>2</v>
      </c>
      <c r="I541" s="5" t="s">
        <v>2711</v>
      </c>
      <c r="J541" s="13">
        <f>IFERROR(IF(INDEX('11.1_Outliers-Generation'!$N$5:$N$500,MATCH($F541,'11.1_Outliers-Generation'!$F$5:$F$500,0))&lt;&gt;"N",
INDEX('11.1_Outliers-Generation'!J$5:J$500,MATCH($F541,'11.1_Outliers-Generation'!$F$5:$F$500,0)),""),"")</f>
        <v>1.2368820701762515</v>
      </c>
      <c r="K541" s="8">
        <f>IFERROR(IF(INDEX('11.1_Outliers-Generation'!$N$5:$N$500,MATCH($F541,'11.1_Outliers-Generation'!$F$5:$F$500,0))&lt;&gt;"N",
INDEX('11.1_Outliers-Generation'!K$5:K$500,MATCH($F541,'11.1_Outliers-Generation'!$F$5:$F$500,0)),""),"")</f>
        <v>2019</v>
      </c>
      <c r="L541" s="13" t="str">
        <f>IFERROR(IF(INDEX('11.1_Outliers-Generation'!$N$5:$N$500,MATCH($F541,'11.1_Outliers-Generation'!$F$5:$F$500,0))&lt;&gt;"N",
INDEX('11.1_Outliers-Generation'!L$5:L$500,MATCH($F541,'11.1_Outliers-Generation'!$F$5:$F$500,0)),""),"")</f>
        <v>UNSD_078</v>
      </c>
      <c r="M541" s="14">
        <f>IFERROR(IF(INDEX('11.2_Outliers-Collection_cov'!$N$5:$N$500,MATCH($F541,'11.2_Outliers-Collection_cov'!$F$5:$F$500,0))&lt;&gt;"N",
INDEX('11.2_Outliers-Collection_cov'!J$5:J$500,MATCH($F541,'11.2_Outliers-Collection_cov'!$F$5:$F$500,0)),""),"")</f>
        <v>81.5</v>
      </c>
      <c r="N541" s="8">
        <f>IFERROR(IF(INDEX('11.2_Outliers-Collection_cov'!$N$5:$N$500,MATCH($F541,'11.2_Outliers-Collection_cov'!$F$5:$F$500,0))&lt;&gt;"N",
INDEX('11.2_Outliers-Collection_cov'!K$5:K$500,MATCH($F541,'11.2_Outliers-Collection_cov'!$F$5:$F$500,0)),""),"")</f>
        <v>2019</v>
      </c>
      <c r="O541" s="13" t="str">
        <f>IFERROR(IF(INDEX('11.2_Outliers-Collection_cov'!$N$5:$N$500,MATCH($F541,'11.2_Outliers-Collection_cov'!$F$5:$F$500,0))&lt;&gt;"N",
INDEX('11.2_Outliers-Collection_cov'!L$5:L$500,MATCH($F541,'11.2_Outliers-Collection_cov'!$F$5:$F$500,0)),""),"")</f>
        <v>UNSD_078</v>
      </c>
      <c r="P541" s="14" t="str">
        <f>IFERROR(IF(INDEX('11.3_Outliers-Plastic'!$N$5:$N$500,MATCH($F541,'11.3_Outliers-Plastic'!$F$5:$F$500,0))&lt;&gt;"N",
INDEX('11.3_Outliers-Plastic'!J$5:J$500,MATCH($F541,'11.3_Outliers-Plastic'!$F$5:$F$500,0)),""),"")</f>
        <v/>
      </c>
      <c r="Q541" s="8" t="str">
        <f>IFERROR(IF(INDEX('11.3_Outliers-Plastic'!$N$5:$N$500,MATCH($F541,'11.3_Outliers-Plastic'!$F$5:$F$500,0))&lt;&gt;"N",
INDEX('11.3_Outliers-Plastic'!K$5:K$500,MATCH($F541,'11.3_Outliers-Plastic'!$F$5:$F$500,0)),""),"")</f>
        <v/>
      </c>
      <c r="R541" s="14" t="str">
        <f>IFERROR(IF(INDEX('11.3_Outliers-Plastic'!$N$5:$N$500,MATCH($F541,'11.3_Outliers-Plastic'!$F$5:$F$500,0))&lt;&gt;"N",
INDEX('11.3_Outliers-Plastic'!L$5:L$500,MATCH($F541,'11.3_Outliers-Plastic'!$F$5:$F$500,0)),""),"")</f>
        <v/>
      </c>
      <c r="V541" s="14">
        <f>IFERROR(IF(INDEX('11.5_Outliers-Other_recovery'!$N$5:$N$500,MATCH($F541,'11.5_Outliers-Other_recovery'!$F$5:$F$500,0))&lt;&gt;"N",
INDEX('11.5_Outliers-Other_recovery'!J$5:J$500,MATCH($F541,'11.5_Outliers-Other_recovery'!$F$5:$F$500,0)),""),"")</f>
        <v>0</v>
      </c>
      <c r="W541" s="8">
        <f>IFERROR(IF(INDEX('11.5_Outliers-Other_recovery'!$N$5:$N$500,MATCH($F541,'11.5_Outliers-Other_recovery'!$F$5:$F$500,0))&lt;&gt;"N",
INDEX('11.5_Outliers-Other_recovery'!K$5:K$500,MATCH($F541,'11.5_Outliers-Other_recovery'!$F$5:$F$500,0)),""),"")</f>
        <v>2015</v>
      </c>
      <c r="X541" s="14" t="str">
        <f>IFERROR(IF(INDEX('11.5_Outliers-Other_recovery'!$N$5:$N$500,MATCH($F541,'11.5_Outliers-Other_recovery'!$F$5:$F$500,0))&lt;&gt;"N",
INDEX('11.5_Outliers-Other_recovery'!L$5:L$500,MATCH($F541,'11.5_Outliers-Other_recovery'!$F$5:$F$500,0)),""),"")</f>
        <v>WaW_173</v>
      </c>
      <c r="Y541" s="14">
        <f>IFERROR(IF(INDEX('11.4_Outliers-Formal_dry_recy'!$N$5:$N$500,MATCH($F541,'11.4_Outliers-Formal_dry_recy'!$F$5:$F$500,0))&lt;&gt;"N",
INDEX('11.4_Outliers-Formal_dry_recy'!J$5:J$500,MATCH($F541,'11.4_Outliers-Formal_dry_recy'!$F$5:$F$500,0)),""),"")</f>
        <v>0</v>
      </c>
      <c r="Z541" s="8">
        <f>IFERROR(IF(INDEX('11.4_Outliers-Formal_dry_recy'!$N$5:$N$500,MATCH($F541,'11.4_Outliers-Formal_dry_recy'!$F$5:$F$500,0))&lt;&gt;"N",
INDEX('11.4_Outliers-Formal_dry_recy'!K$5:K$500,MATCH($F541,'11.4_Outliers-Formal_dry_recy'!$F$5:$F$500,0)),""),"")</f>
        <v>2015</v>
      </c>
      <c r="AA541" s="14" t="str">
        <f>IFERROR(IF(INDEX('11.4_Outliers-Formal_dry_recy'!$N$5:$N$500,MATCH($F541,'11.4_Outliers-Formal_dry_recy'!$F$5:$F$500,0))&lt;&gt;"N",
INDEX('11.4_Outliers-Formal_dry_recy'!L$5:L$500,MATCH($F541,'11.4_Outliers-Formal_dry_recy'!$F$5:$F$500,0)),""),"")</f>
        <v>WaW_173</v>
      </c>
      <c r="AB541" s="14">
        <f>IFERROR(IF(INDEX('11.6_Outliers-Incineration'!$N$5:$N$500,MATCH($F541,'11.6_Outliers-Incineration'!$F$5:$F$500,0))&lt;&gt;"N",
INDEX('11.6_Outliers-Incineration'!J$5:J$500,MATCH($F541,'11.6_Outliers-Incineration'!$F$5:$F$500,0)),""),"")</f>
        <v>0</v>
      </c>
      <c r="AC541" s="8">
        <f>IFERROR(IF(INDEX('11.6_Outliers-Incineration'!$N$5:$N$500,MATCH($F541,'11.6_Outliers-Incineration'!$F$5:$F$500,0))&lt;&gt;"N",
INDEX('11.6_Outliers-Incineration'!K$5:K$500,MATCH($F541,'11.6_Outliers-Incineration'!$F$5:$F$500,0)),""),"")</f>
        <v>2015</v>
      </c>
      <c r="AD541" s="14" t="str">
        <f>IFERROR(IF(INDEX('11.6_Outliers-Incineration'!$N$5:$N$500,MATCH($F541,'11.6_Outliers-Incineration'!$F$5:$F$500,0))&lt;&gt;"N",
INDEX('11.6_Outliers-Incineration'!L$5:L$500,MATCH($F541,'11.6_Outliers-Incineration'!$F$5:$F$500,0)),""),"")</f>
        <v>WaW_173</v>
      </c>
      <c r="AE541" s="14">
        <v>0</v>
      </c>
      <c r="AF541" s="8">
        <v>2015</v>
      </c>
      <c r="AG541" s="14" t="s">
        <v>1185</v>
      </c>
      <c r="AK541" s="5">
        <f t="shared" si="8"/>
        <v>6</v>
      </c>
    </row>
    <row r="542" spans="1:37" x14ac:dyDescent="0.25">
      <c r="A542" s="5" t="s">
        <v>3019</v>
      </c>
      <c r="B542" s="5" t="s">
        <v>13</v>
      </c>
      <c r="C542" s="5" t="s">
        <v>851</v>
      </c>
      <c r="D542" s="5" t="s">
        <v>620</v>
      </c>
      <c r="E542" s="5" t="s">
        <v>16</v>
      </c>
      <c r="F542" s="5" t="s">
        <v>850</v>
      </c>
      <c r="G542" s="5">
        <v>1</v>
      </c>
      <c r="H542" s="5">
        <v>1</v>
      </c>
      <c r="I542" s="5" t="s">
        <v>3243</v>
      </c>
      <c r="J542" s="13">
        <f>IFERROR(IF(INDEX('11.1_Outliers-Generation'!$N$5:$N$500,MATCH($F542,'11.1_Outliers-Generation'!$F$5:$F$500,0))&lt;&gt;"N",
INDEX('11.1_Outliers-Generation'!J$5:J$500,MATCH($F542,'11.1_Outliers-Generation'!$F$5:$F$500,0)),""),"")</f>
        <v>0.7</v>
      </c>
      <c r="K542" s="8">
        <f>IFERROR(IF(INDEX('11.1_Outliers-Generation'!$N$5:$N$500,MATCH($F542,'11.1_Outliers-Generation'!$F$5:$F$500,0))&lt;&gt;"N",
INDEX('11.1_Outliers-Generation'!K$5:K$500,MATCH($F542,'11.1_Outliers-Generation'!$F$5:$F$500,0)),""),"")</f>
        <v>2019</v>
      </c>
      <c r="L542" s="13" t="str">
        <f>IFERROR(IF(INDEX('11.1_Outliers-Generation'!$N$5:$N$500,MATCH($F542,'11.1_Outliers-Generation'!$F$5:$F$500,0))&lt;&gt;"N",
INDEX('11.1_Outliers-Generation'!L$5:L$500,MATCH($F542,'11.1_Outliers-Generation'!$F$5:$F$500,0)),""),"")</f>
        <v>WACT_01</v>
      </c>
      <c r="M542" s="14">
        <f>IFERROR(IF(INDEX('11.2_Outliers-Collection_cov'!$N$5:$N$500,MATCH($F542,'11.2_Outliers-Collection_cov'!$F$5:$F$500,0))&lt;&gt;"N",
INDEX('11.2_Outliers-Collection_cov'!J$5:J$500,MATCH($F542,'11.2_Outliers-Collection_cov'!$F$5:$F$500,0)),""),"")</f>
        <v>65.25</v>
      </c>
      <c r="N542" s="8">
        <f>IFERROR(IF(INDEX('11.2_Outliers-Collection_cov'!$N$5:$N$500,MATCH($F542,'11.2_Outliers-Collection_cov'!$F$5:$F$500,0))&lt;&gt;"N",
INDEX('11.2_Outliers-Collection_cov'!K$5:K$500,MATCH($F542,'11.2_Outliers-Collection_cov'!$F$5:$F$500,0)),""),"")</f>
        <v>2019</v>
      </c>
      <c r="O542" s="13" t="str">
        <f>IFERROR(IF(INDEX('11.2_Outliers-Collection_cov'!$N$5:$N$500,MATCH($F542,'11.2_Outliers-Collection_cov'!$F$5:$F$500,0))&lt;&gt;"N",
INDEX('11.2_Outliers-Collection_cov'!L$5:L$500,MATCH($F542,'11.2_Outliers-Collection_cov'!$F$5:$F$500,0)),""),"")</f>
        <v>WACT_01</v>
      </c>
      <c r="P542" s="14">
        <f>IFERROR(IF(INDEX('11.3_Outliers-Plastic'!$N$5:$N$500,MATCH($F542,'11.3_Outliers-Plastic'!$F$5:$F$500,0))&lt;&gt;"N",
INDEX('11.3_Outliers-Plastic'!J$5:J$500,MATCH($F542,'11.3_Outliers-Plastic'!$F$5:$F$500,0)),""),"")</f>
        <v>9.6</v>
      </c>
      <c r="Q542" s="8">
        <f>IFERROR(IF(INDEX('11.3_Outliers-Plastic'!$N$5:$N$500,MATCH($F542,'11.3_Outliers-Plastic'!$F$5:$F$500,0))&lt;&gt;"N",
INDEX('11.3_Outliers-Plastic'!K$5:K$500,MATCH($F542,'11.3_Outliers-Plastic'!$F$5:$F$500,0)),""),"")</f>
        <v>2019</v>
      </c>
      <c r="R542" s="14" t="str">
        <f>IFERROR(IF(INDEX('11.3_Outliers-Plastic'!$N$5:$N$500,MATCH($F542,'11.3_Outliers-Plastic'!$F$5:$F$500,0))&lt;&gt;"N",
INDEX('11.3_Outliers-Plastic'!L$5:L$500,MATCH($F542,'11.3_Outliers-Plastic'!$F$5:$F$500,0)),""),"")</f>
        <v>WACT_01</v>
      </c>
      <c r="S542" s="12">
        <v>60.104166666666671</v>
      </c>
      <c r="T542" s="5">
        <v>2019</v>
      </c>
      <c r="U542" s="5" t="s">
        <v>1538</v>
      </c>
      <c r="V542" s="14">
        <f>IFERROR(IF(INDEX('11.5_Outliers-Other_recovery'!$N$5:$N$500,MATCH($F542,'11.5_Outliers-Other_recovery'!$F$5:$F$500,0))&lt;&gt;"N",
INDEX('11.5_Outliers-Other_recovery'!J$5:J$500,MATCH($F542,'11.5_Outliers-Other_recovery'!$F$5:$F$500,0)),""),"")</f>
        <v>0</v>
      </c>
      <c r="W542" s="8">
        <f>IFERROR(IF(INDEX('11.5_Outliers-Other_recovery'!$N$5:$N$500,MATCH($F542,'11.5_Outliers-Other_recovery'!$F$5:$F$500,0))&lt;&gt;"N",
INDEX('11.5_Outliers-Other_recovery'!K$5:K$500,MATCH($F542,'11.5_Outliers-Other_recovery'!$F$5:$F$500,0)),""),"")</f>
        <v>2017</v>
      </c>
      <c r="X542" s="14" t="str">
        <f>IFERROR(IF(INDEX('11.5_Outliers-Other_recovery'!$N$5:$N$500,MATCH($F542,'11.5_Outliers-Other_recovery'!$F$5:$F$500,0))&lt;&gt;"N",
INDEX('11.5_Outliers-Other_recovery'!L$5:L$500,MATCH($F542,'11.5_Outliers-Other_recovery'!$F$5:$F$500,0)),""),"")</f>
        <v>UNSD_086</v>
      </c>
      <c r="Y542" s="14">
        <f>IFERROR(IF(INDEX('11.4_Outliers-Formal_dry_recy'!$N$5:$N$500,MATCH($F542,'11.4_Outliers-Formal_dry_recy'!$F$5:$F$500,0))&lt;&gt;"N",
INDEX('11.4_Outliers-Formal_dry_recy'!J$5:J$500,MATCH($F542,'11.4_Outliers-Formal_dry_recy'!$F$5:$F$500,0)),""),"")</f>
        <v>0</v>
      </c>
      <c r="Z542" s="8">
        <f>IFERROR(IF(INDEX('11.4_Outliers-Formal_dry_recy'!$N$5:$N$500,MATCH($F542,'11.4_Outliers-Formal_dry_recy'!$F$5:$F$500,0))&lt;&gt;"N",
INDEX('11.4_Outliers-Formal_dry_recy'!K$5:K$500,MATCH($F542,'11.4_Outliers-Formal_dry_recy'!$F$5:$F$500,0)),""),"")</f>
        <v>2017</v>
      </c>
      <c r="AA542" s="14" t="str">
        <f>IFERROR(IF(INDEX('11.4_Outliers-Formal_dry_recy'!$N$5:$N$500,MATCH($F542,'11.4_Outliers-Formal_dry_recy'!$F$5:$F$500,0))&lt;&gt;"N",
INDEX('11.4_Outliers-Formal_dry_recy'!L$5:L$500,MATCH($F542,'11.4_Outliers-Formal_dry_recy'!$F$5:$F$500,0)),""),"")</f>
        <v>UNSD_086</v>
      </c>
      <c r="AB542" s="14">
        <f>IFERROR(IF(INDEX('11.6_Outliers-Incineration'!$N$5:$N$500,MATCH($F542,'11.6_Outliers-Incineration'!$F$5:$F$500,0))&lt;&gt;"N",
INDEX('11.6_Outliers-Incineration'!J$5:J$500,MATCH($F542,'11.6_Outliers-Incineration'!$F$5:$F$500,0)),""),"")</f>
        <v>0</v>
      </c>
      <c r="AC542" s="8">
        <f>IFERROR(IF(INDEX('11.6_Outliers-Incineration'!$N$5:$N$500,MATCH($F542,'11.6_Outliers-Incineration'!$F$5:$F$500,0))&lt;&gt;"N",
INDEX('11.6_Outliers-Incineration'!K$5:K$500,MATCH($F542,'11.6_Outliers-Incineration'!$F$5:$F$500,0)),""),"")</f>
        <v>2019</v>
      </c>
      <c r="AD542" s="14" t="str">
        <f>IFERROR(IF(INDEX('11.6_Outliers-Incineration'!$N$5:$N$500,MATCH($F542,'11.6_Outliers-Incineration'!$F$5:$F$500,0))&lt;&gt;"N",
INDEX('11.6_Outliers-Incineration'!L$5:L$500,MATCH($F542,'11.6_Outliers-Incineration'!$F$5:$F$500,0)),""),"")</f>
        <v>WACT_01</v>
      </c>
      <c r="AE542" s="14">
        <v>0</v>
      </c>
      <c r="AF542" s="8">
        <v>2019</v>
      </c>
      <c r="AG542" s="14" t="s">
        <v>1538</v>
      </c>
      <c r="AH542" s="14">
        <v>14.66</v>
      </c>
      <c r="AI542" s="5">
        <v>2019</v>
      </c>
      <c r="AJ542" s="5" t="s">
        <v>1538</v>
      </c>
      <c r="AK542" s="5">
        <f t="shared" si="8"/>
        <v>9</v>
      </c>
    </row>
    <row r="543" spans="1:37" x14ac:dyDescent="0.25">
      <c r="A543" s="5" t="s">
        <v>3020</v>
      </c>
      <c r="B543" s="5" t="s">
        <v>1466</v>
      </c>
      <c r="C543" s="5" t="s">
        <v>867</v>
      </c>
      <c r="D543" s="5" t="s">
        <v>620</v>
      </c>
      <c r="E543" s="5" t="s">
        <v>868</v>
      </c>
      <c r="F543" s="5" t="s">
        <v>866</v>
      </c>
      <c r="G543" s="5">
        <v>1</v>
      </c>
      <c r="H543" s="5">
        <v>1</v>
      </c>
      <c r="I543" s="5" t="s">
        <v>3307</v>
      </c>
      <c r="J543" s="13">
        <f>IFERROR(IF(INDEX('11.1_Outliers-Generation'!$N$5:$N$500,MATCH($F543,'11.1_Outliers-Generation'!$F$5:$F$500,0))&lt;&gt;"N",
INDEX('11.1_Outliers-Generation'!J$5:J$500,MATCH($F543,'11.1_Outliers-Generation'!$F$5:$F$500,0)),""),"")</f>
        <v>1.7252355689286563</v>
      </c>
      <c r="K543" s="8">
        <f>IFERROR(IF(INDEX('11.1_Outliers-Generation'!$N$5:$N$500,MATCH($F543,'11.1_Outliers-Generation'!$F$5:$F$500,0))&lt;&gt;"N",
INDEX('11.1_Outliers-Generation'!K$5:K$500,MATCH($F543,'11.1_Outliers-Generation'!$F$5:$F$500,0)),""),"")</f>
        <v>2015</v>
      </c>
      <c r="L543" s="13" t="str">
        <f>IFERROR(IF(INDEX('11.1_Outliers-Generation'!$N$5:$N$500,MATCH($F543,'11.1_Outliers-Generation'!$F$5:$F$500,0))&lt;&gt;"N",
INDEX('11.1_Outliers-Generation'!L$5:L$500,MATCH($F543,'11.1_Outliers-Generation'!$F$5:$F$500,0)),""),"")</f>
        <v>WaW_196</v>
      </c>
      <c r="M543" s="14">
        <f>IFERROR(IF(INDEX('11.2_Outliers-Collection_cov'!$N$5:$N$500,MATCH($F543,'11.2_Outliers-Collection_cov'!$F$5:$F$500,0))&lt;&gt;"N",
INDEX('11.2_Outliers-Collection_cov'!J$5:J$500,MATCH($F543,'11.2_Outliers-Collection_cov'!$F$5:$F$500,0)),""),"")</f>
        <v>100</v>
      </c>
      <c r="N543" s="8">
        <f>IFERROR(IF(INDEX('11.2_Outliers-Collection_cov'!$N$5:$N$500,MATCH($F543,'11.2_Outliers-Collection_cov'!$F$5:$F$500,0))&lt;&gt;"N",
INDEX('11.2_Outliers-Collection_cov'!K$5:K$500,MATCH($F543,'11.2_Outliers-Collection_cov'!$F$5:$F$500,0)),""),"")</f>
        <v>2015</v>
      </c>
      <c r="O543" s="13" t="str">
        <f>IFERROR(IF(INDEX('11.2_Outliers-Collection_cov'!$N$5:$N$500,MATCH($F543,'11.2_Outliers-Collection_cov'!$F$5:$F$500,0))&lt;&gt;"N",
INDEX('11.2_Outliers-Collection_cov'!L$5:L$500,MATCH($F543,'11.2_Outliers-Collection_cov'!$F$5:$F$500,0)),""),"")</f>
        <v>WaW_196</v>
      </c>
      <c r="P543" s="14">
        <f>IFERROR(IF(INDEX('11.3_Outliers-Plastic'!$N$5:$N$500,MATCH($F543,'11.3_Outliers-Plastic'!$F$5:$F$500,0))&lt;&gt;"N",
INDEX('11.3_Outliers-Plastic'!J$5:J$500,MATCH($F543,'11.3_Outliers-Plastic'!$F$5:$F$500,0)),""),"")</f>
        <v>7.0000000000000009</v>
      </c>
      <c r="Q543" s="8">
        <f>IFERROR(IF(INDEX('11.3_Outliers-Plastic'!$N$5:$N$500,MATCH($F543,'11.3_Outliers-Plastic'!$F$5:$F$500,0))&lt;&gt;"N",
INDEX('11.3_Outliers-Plastic'!K$5:K$500,MATCH($F543,'11.3_Outliers-Plastic'!$F$5:$F$500,0)),""),"")</f>
        <v>2015</v>
      </c>
      <c r="R543" s="14" t="str">
        <f>IFERROR(IF(INDEX('11.3_Outliers-Plastic'!$N$5:$N$500,MATCH($F543,'11.3_Outliers-Plastic'!$F$5:$F$500,0))&lt;&gt;"N",
INDEX('11.3_Outliers-Plastic'!L$5:L$500,MATCH($F543,'11.3_Outliers-Plastic'!$F$5:$F$500,0)),""),"")</f>
        <v>WaW_196</v>
      </c>
      <c r="V543" s="14">
        <f>IFERROR(IF(INDEX('11.5_Outliers-Other_recovery'!$N$5:$N$500,MATCH($F543,'11.5_Outliers-Other_recovery'!$F$5:$F$500,0))&lt;&gt;"N",
INDEX('11.5_Outliers-Other_recovery'!J$5:J$500,MATCH($F543,'11.5_Outliers-Other_recovery'!$F$5:$F$500,0)),""),"")</f>
        <v>0</v>
      </c>
      <c r="W543" s="8">
        <f>IFERROR(IF(INDEX('11.5_Outliers-Other_recovery'!$N$5:$N$500,MATCH($F543,'11.5_Outliers-Other_recovery'!$F$5:$F$500,0))&lt;&gt;"N",
INDEX('11.5_Outliers-Other_recovery'!K$5:K$500,MATCH($F543,'11.5_Outliers-Other_recovery'!$F$5:$F$500,0)),""),"")</f>
        <v>2017</v>
      </c>
      <c r="X543" s="14" t="str">
        <f>IFERROR(IF(INDEX('11.5_Outliers-Other_recovery'!$N$5:$N$500,MATCH($F543,'11.5_Outliers-Other_recovery'!$F$5:$F$500,0))&lt;&gt;"N",
INDEX('11.5_Outliers-Other_recovery'!L$5:L$500,MATCH($F543,'11.5_Outliers-Other_recovery'!$F$5:$F$500,0)),""),"")</f>
        <v>UNSD_087</v>
      </c>
      <c r="Y543" s="14">
        <f>IFERROR(IF(INDEX('11.4_Outliers-Formal_dry_recy'!$N$5:$N$500,MATCH($F543,'11.4_Outliers-Formal_dry_recy'!$F$5:$F$500,0))&lt;&gt;"N",
INDEX('11.4_Outliers-Formal_dry_recy'!J$5:J$500,MATCH($F543,'11.4_Outliers-Formal_dry_recy'!$F$5:$F$500,0)),""),"")</f>
        <v>0</v>
      </c>
      <c r="Z543" s="8">
        <f>IFERROR(IF(INDEX('11.4_Outliers-Formal_dry_recy'!$N$5:$N$500,MATCH($F543,'11.4_Outliers-Formal_dry_recy'!$F$5:$F$500,0))&lt;&gt;"N",
INDEX('11.4_Outliers-Formal_dry_recy'!K$5:K$500,MATCH($F543,'11.4_Outliers-Formal_dry_recy'!$F$5:$F$500,0)),""),"")</f>
        <v>2017</v>
      </c>
      <c r="AA543" s="14" t="str">
        <f>IFERROR(IF(INDEX('11.4_Outliers-Formal_dry_recy'!$N$5:$N$500,MATCH($F543,'11.4_Outliers-Formal_dry_recy'!$F$5:$F$500,0))&lt;&gt;"N",
INDEX('11.4_Outliers-Formal_dry_recy'!L$5:L$500,MATCH($F543,'11.4_Outliers-Formal_dry_recy'!$F$5:$F$500,0)),""),"")</f>
        <v>UNSD_087</v>
      </c>
      <c r="AB543" s="14">
        <f>IFERROR(IF(INDEX('11.6_Outliers-Incineration'!$N$5:$N$500,MATCH($F543,'11.6_Outliers-Incineration'!$F$5:$F$500,0))&lt;&gt;"N",
INDEX('11.6_Outliers-Incineration'!J$5:J$500,MATCH($F543,'11.6_Outliers-Incineration'!$F$5:$F$500,0)),""),"")</f>
        <v>0</v>
      </c>
      <c r="AC543" s="8">
        <f>IFERROR(IF(INDEX('11.6_Outliers-Incineration'!$N$5:$N$500,MATCH($F543,'11.6_Outliers-Incineration'!$F$5:$F$500,0))&lt;&gt;"N",
INDEX('11.6_Outliers-Incineration'!K$5:K$500,MATCH($F543,'11.6_Outliers-Incineration'!$F$5:$F$500,0)),""),"")</f>
        <v>2017</v>
      </c>
      <c r="AD543" s="14" t="str">
        <f>IFERROR(IF(INDEX('11.6_Outliers-Incineration'!$N$5:$N$500,MATCH($F543,'11.6_Outliers-Incineration'!$F$5:$F$500,0))&lt;&gt;"N",
INDEX('11.6_Outliers-Incineration'!L$5:L$500,MATCH($F543,'11.6_Outliers-Incineration'!$F$5:$F$500,0)),""),"")</f>
        <v>UNSD_087</v>
      </c>
      <c r="AE543" s="14">
        <v>100</v>
      </c>
      <c r="AF543" s="8">
        <v>2017</v>
      </c>
      <c r="AG543" s="14" t="s">
        <v>2061</v>
      </c>
      <c r="AK543" s="5">
        <f t="shared" si="8"/>
        <v>7</v>
      </c>
    </row>
    <row r="544" spans="1:37" x14ac:dyDescent="0.25">
      <c r="A544" s="5" t="s">
        <v>3021</v>
      </c>
      <c r="B544" s="5" t="s">
        <v>1205</v>
      </c>
      <c r="C544" s="5" t="s">
        <v>1204</v>
      </c>
      <c r="D544" s="5" t="s">
        <v>1038</v>
      </c>
      <c r="E544" s="5" t="s">
        <v>1206</v>
      </c>
      <c r="F544" s="5" t="s">
        <v>1203</v>
      </c>
      <c r="G544" s="5">
        <v>2</v>
      </c>
      <c r="H544" s="5">
        <v>1</v>
      </c>
      <c r="I544" s="5" t="s">
        <v>3245</v>
      </c>
      <c r="J544" s="13">
        <f>IFERROR(IF(INDEX('11.1_Outliers-Generation'!$N$5:$N$500,MATCH($F544,'11.1_Outliers-Generation'!$F$5:$F$500,0))&lt;&gt;"N",
INDEX('11.1_Outliers-Generation'!J$5:J$500,MATCH($F544,'11.1_Outliers-Generation'!$F$5:$F$500,0)),""),"")</f>
        <v>1.01159114857745</v>
      </c>
      <c r="K544" s="8">
        <f>IFERROR(IF(INDEX('11.1_Outliers-Generation'!$N$5:$N$500,MATCH($F544,'11.1_Outliers-Generation'!$F$5:$F$500,0))&lt;&gt;"N",
INDEX('11.1_Outliers-Generation'!K$5:K$500,MATCH($F544,'11.1_Outliers-Generation'!$F$5:$F$500,0)),""),"")</f>
        <v>2015</v>
      </c>
      <c r="L544" s="13" t="str">
        <f>IFERROR(IF(INDEX('11.1_Outliers-Generation'!$N$5:$N$500,MATCH($F544,'11.1_Outliers-Generation'!$F$5:$F$500,0))&lt;&gt;"N",
INDEX('11.1_Outliers-Generation'!L$5:L$500,MATCH($F544,'11.1_Outliers-Generation'!$F$5:$F$500,0)),""),"")</f>
        <v>WaW_201</v>
      </c>
      <c r="M544" s="14">
        <f>IFERROR(IF(INDEX('11.2_Outliers-Collection_cov'!$N$5:$N$500,MATCH($F544,'11.2_Outliers-Collection_cov'!$F$5:$F$500,0))&lt;&gt;"N",
INDEX('11.2_Outliers-Collection_cov'!J$5:J$500,MATCH($F544,'11.2_Outliers-Collection_cov'!$F$5:$F$500,0)),""),"")</f>
        <v>100</v>
      </c>
      <c r="N544" s="8">
        <f>IFERROR(IF(INDEX('11.2_Outliers-Collection_cov'!$N$5:$N$500,MATCH($F544,'11.2_Outliers-Collection_cov'!$F$5:$F$500,0))&lt;&gt;"N",
INDEX('11.2_Outliers-Collection_cov'!K$5:K$500,MATCH($F544,'11.2_Outliers-Collection_cov'!$F$5:$F$500,0)),""),"")</f>
        <v>2015</v>
      </c>
      <c r="O544" s="13" t="str">
        <f>IFERROR(IF(INDEX('11.2_Outliers-Collection_cov'!$N$5:$N$500,MATCH($F544,'11.2_Outliers-Collection_cov'!$F$5:$F$500,0))&lt;&gt;"N",
INDEX('11.2_Outliers-Collection_cov'!L$5:L$500,MATCH($F544,'11.2_Outliers-Collection_cov'!$F$5:$F$500,0)),""),"")</f>
        <v>WaW_201</v>
      </c>
      <c r="P544" s="14">
        <f>IFERROR(IF(INDEX('11.3_Outliers-Plastic'!$N$5:$N$500,MATCH($F544,'11.3_Outliers-Plastic'!$F$5:$F$500,0))&lt;&gt;"N",
INDEX('11.3_Outliers-Plastic'!J$5:J$500,MATCH($F544,'11.3_Outliers-Plastic'!$F$5:$F$500,0)),""),"")</f>
        <v>13</v>
      </c>
      <c r="Q544" s="8">
        <f>IFERROR(IF(INDEX('11.3_Outliers-Plastic'!$N$5:$N$500,MATCH($F544,'11.3_Outliers-Plastic'!$F$5:$F$500,0))&lt;&gt;"N",
INDEX('11.3_Outliers-Plastic'!K$5:K$500,MATCH($F544,'11.3_Outliers-Plastic'!$F$5:$F$500,0)),""),"")</f>
        <v>2015</v>
      </c>
      <c r="R544" s="14" t="str">
        <f>IFERROR(IF(INDEX('11.3_Outliers-Plastic'!$N$5:$N$500,MATCH($F544,'11.3_Outliers-Plastic'!$F$5:$F$500,0))&lt;&gt;"N",
INDEX('11.3_Outliers-Plastic'!L$5:L$500,MATCH($F544,'11.3_Outliers-Plastic'!$F$5:$F$500,0)),""),"")</f>
        <v>WaW_201</v>
      </c>
      <c r="V544" s="14">
        <f>IFERROR(IF(INDEX('11.5_Outliers-Other_recovery'!$N$5:$N$500,MATCH($F544,'11.5_Outliers-Other_recovery'!$F$5:$F$500,0))&lt;&gt;"N",
INDEX('11.5_Outliers-Other_recovery'!J$5:J$500,MATCH($F544,'11.5_Outliers-Other_recovery'!$F$5:$F$500,0)),""),"")</f>
        <v>10.526315789473683</v>
      </c>
      <c r="W544" s="8">
        <f>IFERROR(IF(INDEX('11.5_Outliers-Other_recovery'!$N$5:$N$500,MATCH($F544,'11.5_Outliers-Other_recovery'!$F$5:$F$500,0))&lt;&gt;"N",
INDEX('11.5_Outliers-Other_recovery'!K$5:K$500,MATCH($F544,'11.5_Outliers-Other_recovery'!$F$5:$F$500,0)),""),"")</f>
        <v>2015</v>
      </c>
      <c r="X544" s="14" t="str">
        <f>IFERROR(IF(INDEX('11.5_Outliers-Other_recovery'!$N$5:$N$500,MATCH($F544,'11.5_Outliers-Other_recovery'!$F$5:$F$500,0))&lt;&gt;"N",
INDEX('11.5_Outliers-Other_recovery'!L$5:L$500,MATCH($F544,'11.5_Outliers-Other_recovery'!$F$5:$F$500,0)),""),"")</f>
        <v>WaW_201</v>
      </c>
      <c r="Y544" s="14">
        <f>IFERROR(IF(INDEX('11.4_Outliers-Formal_dry_recy'!$N$5:$N$500,MATCH($F544,'11.4_Outliers-Formal_dry_recy'!$F$5:$F$500,0))&lt;&gt;"N",
INDEX('11.4_Outliers-Formal_dry_recy'!J$5:J$500,MATCH($F544,'11.4_Outliers-Formal_dry_recy'!$F$5:$F$500,0)),""),"")</f>
        <v>0</v>
      </c>
      <c r="Z544" s="8">
        <f>IFERROR(IF(INDEX('11.4_Outliers-Formal_dry_recy'!$N$5:$N$500,MATCH($F544,'11.4_Outliers-Formal_dry_recy'!$F$5:$F$500,0))&lt;&gt;"N",
INDEX('11.4_Outliers-Formal_dry_recy'!K$5:K$500,MATCH($F544,'11.4_Outliers-Formal_dry_recy'!$F$5:$F$500,0)),""),"")</f>
        <v>2012</v>
      </c>
      <c r="AA544" s="14" t="str">
        <f>IFERROR(IF(INDEX('11.4_Outliers-Formal_dry_recy'!$N$5:$N$500,MATCH($F544,'11.4_Outliers-Formal_dry_recy'!$F$5:$F$500,0))&lt;&gt;"N",
INDEX('11.4_Outliers-Formal_dry_recy'!L$5:L$500,MATCH($F544,'11.4_Outliers-Formal_dry_recy'!$F$5:$F$500,0)),""),"")</f>
        <v>UNSD_089</v>
      </c>
      <c r="AB544" s="14">
        <f>IFERROR(IF(INDEX('11.6_Outliers-Incineration'!$N$5:$N$500,MATCH($F544,'11.6_Outliers-Incineration'!$F$5:$F$500,0))&lt;&gt;"N",
INDEX('11.6_Outliers-Incineration'!J$5:J$500,MATCH($F544,'11.6_Outliers-Incineration'!$F$5:$F$500,0)),""),"")</f>
        <v>0</v>
      </c>
      <c r="AC544" s="8">
        <f>IFERROR(IF(INDEX('11.6_Outliers-Incineration'!$N$5:$N$500,MATCH($F544,'11.6_Outliers-Incineration'!$F$5:$F$500,0))&lt;&gt;"N",
INDEX('11.6_Outliers-Incineration'!K$5:K$500,MATCH($F544,'11.6_Outliers-Incineration'!$F$5:$F$500,0)),""),"")</f>
        <v>2012</v>
      </c>
      <c r="AD544" s="14" t="str">
        <f>IFERROR(IF(INDEX('11.6_Outliers-Incineration'!$N$5:$N$500,MATCH($F544,'11.6_Outliers-Incineration'!$F$5:$F$500,0))&lt;&gt;"N",
INDEX('11.6_Outliers-Incineration'!L$5:L$500,MATCH($F544,'11.6_Outliers-Incineration'!$F$5:$F$500,0)),""),"")</f>
        <v>UNSD_089</v>
      </c>
      <c r="AE544" s="14">
        <v>97.526283240568958</v>
      </c>
      <c r="AF544" s="8">
        <v>2015</v>
      </c>
      <c r="AG544" s="14" t="s">
        <v>1202</v>
      </c>
      <c r="AK544" s="5">
        <f t="shared" si="8"/>
        <v>7</v>
      </c>
    </row>
    <row r="545" spans="1:37" x14ac:dyDescent="0.25">
      <c r="A545" s="5" t="s">
        <v>3022</v>
      </c>
      <c r="B545" s="5" t="s">
        <v>470</v>
      </c>
      <c r="C545" s="5" t="s">
        <v>469</v>
      </c>
      <c r="D545" s="5" t="s">
        <v>360</v>
      </c>
      <c r="E545" s="5" t="s">
        <v>471</v>
      </c>
      <c r="F545" s="5" t="s">
        <v>3175</v>
      </c>
      <c r="G545" s="5">
        <v>3</v>
      </c>
      <c r="H545" s="5">
        <v>2</v>
      </c>
      <c r="I545" s="5" t="s">
        <v>3246</v>
      </c>
      <c r="J545" s="13">
        <f>IFERROR(IF(INDEX('11.1_Outliers-Generation'!$N$5:$N$500,MATCH($F545,'11.1_Outliers-Generation'!$F$5:$F$500,0))&lt;&gt;"N",
INDEX('11.1_Outliers-Generation'!J$5:J$500,MATCH($F545,'11.1_Outliers-Generation'!$F$5:$F$500,0)),""),"")</f>
        <v>0.47622139965798643</v>
      </c>
      <c r="K545" s="8">
        <f>IFERROR(IF(INDEX('11.1_Outliers-Generation'!$N$5:$N$500,MATCH($F545,'11.1_Outliers-Generation'!$F$5:$F$500,0))&lt;&gt;"N",
INDEX('11.1_Outliers-Generation'!K$5:K$500,MATCH($F545,'11.1_Outliers-Generation'!$F$5:$F$500,0)),""),"")</f>
        <v>2016</v>
      </c>
      <c r="L545" s="13" t="str">
        <f>IFERROR(IF(INDEX('11.1_Outliers-Generation'!$N$5:$N$500,MATCH($F545,'11.1_Outliers-Generation'!$F$5:$F$500,0))&lt;&gt;"N",
INDEX('11.1_Outliers-Generation'!L$5:L$500,MATCH($F545,'11.1_Outliers-Generation'!$F$5:$F$500,0)),""),"")</f>
        <v>WaW_209</v>
      </c>
      <c r="M545" s="14">
        <f>IFERROR(IF(INDEX('11.2_Outliers-Collection_cov'!$N$5:$N$500,MATCH($F545,'11.2_Outliers-Collection_cov'!$F$5:$F$500,0))&lt;&gt;"N",
INDEX('11.2_Outliers-Collection_cov'!J$5:J$500,MATCH($F545,'11.2_Outliers-Collection_cov'!$F$5:$F$500,0)),""),"")</f>
        <v>88.5</v>
      </c>
      <c r="N545" s="8">
        <f>IFERROR(IF(INDEX('11.2_Outliers-Collection_cov'!$N$5:$N$500,MATCH($F545,'11.2_Outliers-Collection_cov'!$F$5:$F$500,0))&lt;&gt;"N",
INDEX('11.2_Outliers-Collection_cov'!K$5:K$500,MATCH($F545,'11.2_Outliers-Collection_cov'!$F$5:$F$500,0)),""),"")</f>
        <v>2016</v>
      </c>
      <c r="O545" s="13" t="str">
        <f>IFERROR(IF(INDEX('11.2_Outliers-Collection_cov'!$N$5:$N$500,MATCH($F545,'11.2_Outliers-Collection_cov'!$F$5:$F$500,0))&lt;&gt;"N",
INDEX('11.2_Outliers-Collection_cov'!L$5:L$500,MATCH($F545,'11.2_Outliers-Collection_cov'!$F$5:$F$500,0)),""),"")</f>
        <v>WaW_209</v>
      </c>
      <c r="P545" s="14">
        <f>IFERROR(IF(INDEX('11.3_Outliers-Plastic'!$N$5:$N$500,MATCH($F545,'11.3_Outliers-Plastic'!$F$5:$F$500,0))&lt;&gt;"N",
INDEX('11.3_Outliers-Plastic'!J$5:J$500,MATCH($F545,'11.3_Outliers-Plastic'!$F$5:$F$500,0)),""),"")</f>
        <v>11.092235435195363</v>
      </c>
      <c r="Q545" s="8">
        <f>IFERROR(IF(INDEX('11.3_Outliers-Plastic'!$N$5:$N$500,MATCH($F545,'11.3_Outliers-Plastic'!$F$5:$F$500,0))&lt;&gt;"N",
INDEX('11.3_Outliers-Plastic'!K$5:K$500,MATCH($F545,'11.3_Outliers-Plastic'!$F$5:$F$500,0)),""),"")</f>
        <v>2016</v>
      </c>
      <c r="R545" s="14" t="str">
        <f>IFERROR(IF(INDEX('11.3_Outliers-Plastic'!$N$5:$N$500,MATCH($F545,'11.3_Outliers-Plastic'!$F$5:$F$500,0))&lt;&gt;"N",
INDEX('11.3_Outliers-Plastic'!L$5:L$500,MATCH($F545,'11.3_Outliers-Plastic'!$F$5:$F$500,0)),""),"")</f>
        <v>WaW_209</v>
      </c>
      <c r="V545" s="14">
        <f>IFERROR(IF(INDEX('11.5_Outliers-Other_recovery'!$N$5:$N$500,MATCH($F545,'11.5_Outliers-Other_recovery'!$F$5:$F$500,0))&lt;&gt;"N",
INDEX('11.5_Outliers-Other_recovery'!J$5:J$500,MATCH($F545,'11.5_Outliers-Other_recovery'!$F$5:$F$500,0)),""),"")</f>
        <v>8.2770196624124903</v>
      </c>
      <c r="W545" s="8">
        <f>IFERROR(IF(INDEX('11.5_Outliers-Other_recovery'!$N$5:$N$500,MATCH($F545,'11.5_Outliers-Other_recovery'!$F$5:$F$500,0))&lt;&gt;"N",
INDEX('11.5_Outliers-Other_recovery'!K$5:K$500,MATCH($F545,'11.5_Outliers-Other_recovery'!$F$5:$F$500,0)),""),"")</f>
        <v>2007</v>
      </c>
      <c r="X545" s="14" t="str">
        <f>IFERROR(IF(INDEX('11.5_Outliers-Other_recovery'!$N$5:$N$500,MATCH($F545,'11.5_Outliers-Other_recovery'!$F$5:$F$500,0))&lt;&gt;"N",
INDEX('11.5_Outliers-Other_recovery'!L$5:L$500,MATCH($F545,'11.5_Outliers-Other_recovery'!$F$5:$F$500,0)),""),"")</f>
        <v>UNSD_092</v>
      </c>
      <c r="Y545" s="14">
        <f>IFERROR(IF(INDEX('11.4_Outliers-Formal_dry_recy'!$N$5:$N$500,MATCH($F545,'11.4_Outliers-Formal_dry_recy'!$F$5:$F$500,0))&lt;&gt;"N",
INDEX('11.4_Outliers-Formal_dry_recy'!J$5:J$500,MATCH($F545,'11.4_Outliers-Formal_dry_recy'!$F$5:$F$500,0)),""),"")</f>
        <v>0</v>
      </c>
      <c r="Z545" s="8">
        <f>IFERROR(IF(INDEX('11.4_Outliers-Formal_dry_recy'!$N$5:$N$500,MATCH($F545,'11.4_Outliers-Formal_dry_recy'!$F$5:$F$500,0))&lt;&gt;"N",
INDEX('11.4_Outliers-Formal_dry_recy'!K$5:K$500,MATCH($F545,'11.4_Outliers-Formal_dry_recy'!$F$5:$F$500,0)),""),"")</f>
        <v>2009</v>
      </c>
      <c r="AA545" s="14" t="str">
        <f>IFERROR(IF(INDEX('11.4_Outliers-Formal_dry_recy'!$N$5:$N$500,MATCH($F545,'11.4_Outliers-Formal_dry_recy'!$F$5:$F$500,0))&lt;&gt;"N",
INDEX('11.4_Outliers-Formal_dry_recy'!L$5:L$500,MATCH($F545,'11.4_Outliers-Formal_dry_recy'!$F$5:$F$500,0)),""),"")</f>
        <v>UNSD_092</v>
      </c>
      <c r="AB545" s="14">
        <f>IFERROR(IF(INDEX('11.6_Outliers-Incineration'!$N$5:$N$500,MATCH($F545,'11.6_Outliers-Incineration'!$F$5:$F$500,0))&lt;&gt;"N",
INDEX('11.6_Outliers-Incineration'!J$5:J$500,MATCH($F545,'11.6_Outliers-Incineration'!$F$5:$F$500,0)),""),"")</f>
        <v>0</v>
      </c>
      <c r="AC545" s="8">
        <f>IFERROR(IF(INDEX('11.6_Outliers-Incineration'!$N$5:$N$500,MATCH($F545,'11.6_Outliers-Incineration'!$F$5:$F$500,0))&lt;&gt;"N",
INDEX('11.6_Outliers-Incineration'!K$5:K$500,MATCH($F545,'11.6_Outliers-Incineration'!$F$5:$F$500,0)),""),"")</f>
        <v>2007</v>
      </c>
      <c r="AD545" s="14" t="str">
        <f>IFERROR(IF(INDEX('11.6_Outliers-Incineration'!$N$5:$N$500,MATCH($F545,'11.6_Outliers-Incineration'!$F$5:$F$500,0))&lt;&gt;"N",
INDEX('11.6_Outliers-Incineration'!L$5:L$500,MATCH($F545,'11.6_Outliers-Incineration'!$F$5:$F$500,0)),""),"")</f>
        <v>UNSD_092</v>
      </c>
      <c r="AE545" s="14">
        <v>0</v>
      </c>
      <c r="AF545" s="8">
        <v>2009</v>
      </c>
      <c r="AG545" s="14" t="s">
        <v>2066</v>
      </c>
      <c r="AK545" s="5">
        <f t="shared" si="8"/>
        <v>7</v>
      </c>
    </row>
    <row r="546" spans="1:37" x14ac:dyDescent="0.25">
      <c r="A546" s="5" t="s">
        <v>3023</v>
      </c>
      <c r="B546" s="5" t="s">
        <v>531</v>
      </c>
      <c r="C546" s="5" t="s">
        <v>530</v>
      </c>
      <c r="D546" s="5" t="s">
        <v>360</v>
      </c>
      <c r="E546" s="5" t="s">
        <v>532</v>
      </c>
      <c r="F546" s="5" t="s">
        <v>2750</v>
      </c>
      <c r="G546" s="5">
        <v>3</v>
      </c>
      <c r="H546" s="5">
        <v>1</v>
      </c>
      <c r="I546" s="5" t="s">
        <v>3247</v>
      </c>
      <c r="J546" s="13" t="str">
        <f>IFERROR(IF(INDEX('11.1_Outliers-Generation'!$N$5:$N$500,MATCH($F546,'11.1_Outliers-Generation'!$F$5:$F$500,0))&lt;&gt;"N",
INDEX('11.1_Outliers-Generation'!J$5:J$500,MATCH($F546,'11.1_Outliers-Generation'!$F$5:$F$500,0)),""),"")</f>
        <v/>
      </c>
      <c r="K546" s="8" t="str">
        <f>IFERROR(IF(INDEX('11.1_Outliers-Generation'!$N$5:$N$500,MATCH($F546,'11.1_Outliers-Generation'!$F$5:$F$500,0))&lt;&gt;"N",
INDEX('11.1_Outliers-Generation'!K$5:K$500,MATCH($F546,'11.1_Outliers-Generation'!$F$5:$F$500,0)),""),"")</f>
        <v/>
      </c>
      <c r="L546" s="13" t="str">
        <f>IFERROR(IF(INDEX('11.1_Outliers-Generation'!$N$5:$N$500,MATCH($F546,'11.1_Outliers-Generation'!$F$5:$F$500,0))&lt;&gt;"N",
INDEX('11.1_Outliers-Generation'!L$5:L$500,MATCH($F546,'11.1_Outliers-Generation'!$F$5:$F$500,0)),""),"")</f>
        <v/>
      </c>
      <c r="M546" s="14">
        <f>IFERROR(IF(INDEX('11.2_Outliers-Collection_cov'!$N$5:$N$500,MATCH($F546,'11.2_Outliers-Collection_cov'!$F$5:$F$500,0))&lt;&gt;"N",
INDEX('11.2_Outliers-Collection_cov'!J$5:J$500,MATCH($F546,'11.2_Outliers-Collection_cov'!$F$5:$F$500,0)),""),"")</f>
        <v>60</v>
      </c>
      <c r="N546" s="8">
        <f>IFERROR(IF(INDEX('11.2_Outliers-Collection_cov'!$N$5:$N$500,MATCH($F546,'11.2_Outliers-Collection_cov'!$F$5:$F$500,0))&lt;&gt;"N",
INDEX('11.2_Outliers-Collection_cov'!K$5:K$500,MATCH($F546,'11.2_Outliers-Collection_cov'!$F$5:$F$500,0)),""),"")</f>
        <v>2019</v>
      </c>
      <c r="O546" s="13" t="str">
        <f>IFERROR(IF(INDEX('11.2_Outliers-Collection_cov'!$N$5:$N$500,MATCH($F546,'11.2_Outliers-Collection_cov'!$F$5:$F$500,0))&lt;&gt;"N",
INDEX('11.2_Outliers-Collection_cov'!L$5:L$500,MATCH($F546,'11.2_Outliers-Collection_cov'!$F$5:$F$500,0)),""),"")</f>
        <v>UNSD_108</v>
      </c>
      <c r="P546" s="14" t="str">
        <f>IFERROR(IF(INDEX('11.3_Outliers-Plastic'!$N$5:$N$500,MATCH($F546,'11.3_Outliers-Plastic'!$F$5:$F$500,0))&lt;&gt;"N",
INDEX('11.3_Outliers-Plastic'!J$5:J$500,MATCH($F546,'11.3_Outliers-Plastic'!$F$5:$F$500,0)),""),"")</f>
        <v/>
      </c>
      <c r="Q546" s="8" t="str">
        <f>IFERROR(IF(INDEX('11.3_Outliers-Plastic'!$N$5:$N$500,MATCH($F546,'11.3_Outliers-Plastic'!$F$5:$F$500,0))&lt;&gt;"N",
INDEX('11.3_Outliers-Plastic'!K$5:K$500,MATCH($F546,'11.3_Outliers-Plastic'!$F$5:$F$500,0)),""),"")</f>
        <v/>
      </c>
      <c r="R546" s="14" t="str">
        <f>IFERROR(IF(INDEX('11.3_Outliers-Plastic'!$N$5:$N$500,MATCH($F546,'11.3_Outliers-Plastic'!$F$5:$F$500,0))&lt;&gt;"N",
INDEX('11.3_Outliers-Plastic'!L$5:L$500,MATCH($F546,'11.3_Outliers-Plastic'!$F$5:$F$500,0)),""),"")</f>
        <v/>
      </c>
      <c r="S546" s="5"/>
      <c r="T546" s="5"/>
      <c r="V546" s="14">
        <f>IFERROR(IF(INDEX('11.5_Outliers-Other_recovery'!$N$5:$N$500,MATCH($F546,'11.5_Outliers-Other_recovery'!$F$5:$F$500,0))&lt;&gt;"N",
INDEX('11.5_Outliers-Other_recovery'!J$5:J$500,MATCH($F546,'11.5_Outliers-Other_recovery'!$F$5:$F$500,0)),""),"")</f>
        <v>0</v>
      </c>
      <c r="W546" s="8">
        <f>IFERROR(IF(INDEX('11.5_Outliers-Other_recovery'!$N$5:$N$500,MATCH($F546,'11.5_Outliers-Other_recovery'!$F$5:$F$500,0))&lt;&gt;"N",
INDEX('11.5_Outliers-Other_recovery'!K$5:K$500,MATCH($F546,'11.5_Outliers-Other_recovery'!$F$5:$F$500,0)),""),"")</f>
        <v>2003</v>
      </c>
      <c r="X546" s="14" t="str">
        <f>IFERROR(IF(INDEX('11.5_Outliers-Other_recovery'!$N$5:$N$500,MATCH($F546,'11.5_Outliers-Other_recovery'!$F$5:$F$500,0))&lt;&gt;"N",
INDEX('11.5_Outliers-Other_recovery'!L$5:L$500,MATCH($F546,'11.5_Outliers-Other_recovery'!$F$5:$F$500,0)),""),"")</f>
        <v>WaW_255</v>
      </c>
      <c r="Y546" s="14">
        <f>IFERROR(IF(INDEX('11.4_Outliers-Formal_dry_recy'!$N$5:$N$500,MATCH($F546,'11.4_Outliers-Formal_dry_recy'!$F$5:$F$500,0))&lt;&gt;"N",
INDEX('11.4_Outliers-Formal_dry_recy'!J$5:J$500,MATCH($F546,'11.4_Outliers-Formal_dry_recy'!$F$5:$F$500,0)),""),"")</f>
        <v>0</v>
      </c>
      <c r="Z546" s="8">
        <f>IFERROR(IF(INDEX('11.4_Outliers-Formal_dry_recy'!$N$5:$N$500,MATCH($F546,'11.4_Outliers-Formal_dry_recy'!$F$5:$F$500,0))&lt;&gt;"N",
INDEX('11.4_Outliers-Formal_dry_recy'!K$5:K$500,MATCH($F546,'11.4_Outliers-Formal_dry_recy'!$F$5:$F$500,0)),""),"")</f>
        <v>2019</v>
      </c>
      <c r="AA546" s="14" t="str">
        <f>IFERROR(IF(INDEX('11.4_Outliers-Formal_dry_recy'!$N$5:$N$500,MATCH($F546,'11.4_Outliers-Formal_dry_recy'!$F$5:$F$500,0))&lt;&gt;"N",
INDEX('11.4_Outliers-Formal_dry_recy'!L$5:L$500,MATCH($F546,'11.4_Outliers-Formal_dry_recy'!$F$5:$F$500,0)),""),"")</f>
        <v>UNSD_108</v>
      </c>
      <c r="AB546" s="14">
        <f>IFERROR(IF(INDEX('11.6_Outliers-Incineration'!$N$5:$N$500,MATCH($F546,'11.6_Outliers-Incineration'!$F$5:$F$500,0))&lt;&gt;"N",
INDEX('11.6_Outliers-Incineration'!J$5:J$500,MATCH($F546,'11.6_Outliers-Incineration'!$F$5:$F$500,0)),""),"")</f>
        <v>0</v>
      </c>
      <c r="AC546" s="8">
        <f>IFERROR(IF(INDEX('11.6_Outliers-Incineration'!$N$5:$N$500,MATCH($F546,'11.6_Outliers-Incineration'!$F$5:$F$500,0))&lt;&gt;"N",
INDEX('11.6_Outliers-Incineration'!K$5:K$500,MATCH($F546,'11.6_Outliers-Incineration'!$F$5:$F$500,0)),""),"")</f>
        <v>2019</v>
      </c>
      <c r="AD546" s="14" t="str">
        <f>IFERROR(IF(INDEX('11.6_Outliers-Incineration'!$N$5:$N$500,MATCH($F546,'11.6_Outliers-Incineration'!$F$5:$F$500,0))&lt;&gt;"N",
INDEX('11.6_Outliers-Incineration'!L$5:L$500,MATCH($F546,'11.6_Outliers-Incineration'!$F$5:$F$500,0)),""),"")</f>
        <v>UNSD_108</v>
      </c>
      <c r="AE546" s="14">
        <v>0</v>
      </c>
      <c r="AF546" s="8">
        <v>2012</v>
      </c>
      <c r="AG546" s="14" t="s">
        <v>529</v>
      </c>
      <c r="AH546" s="5"/>
      <c r="AI546" s="5"/>
      <c r="AK546" s="5">
        <f t="shared" si="8"/>
        <v>5</v>
      </c>
    </row>
    <row r="547" spans="1:37" x14ac:dyDescent="0.25">
      <c r="A547" s="5" t="s">
        <v>3024</v>
      </c>
      <c r="B547" s="5" t="s">
        <v>21</v>
      </c>
      <c r="C547" s="5" t="s">
        <v>939</v>
      </c>
      <c r="D547" s="5" t="s">
        <v>620</v>
      </c>
      <c r="E547" s="5" t="s">
        <v>22</v>
      </c>
      <c r="F547" s="5" t="s">
        <v>938</v>
      </c>
      <c r="G547" s="5">
        <v>2</v>
      </c>
      <c r="H547" s="15">
        <v>2</v>
      </c>
      <c r="I547" s="5" t="s">
        <v>3249</v>
      </c>
      <c r="J547" s="13">
        <f>IFERROR(IF(INDEX('11.1_Outliers-Generation'!$N$5:$N$500,MATCH($F547,'11.1_Outliers-Generation'!$F$5:$F$500,0))&lt;&gt;"N",
INDEX('11.1_Outliers-Generation'!J$5:J$500,MATCH($F547,'11.1_Outliers-Generation'!$F$5:$F$500,0)),""),"")</f>
        <v>0.49</v>
      </c>
      <c r="K547" s="8">
        <f>IFERROR(IF(INDEX('11.1_Outliers-Generation'!$N$5:$N$500,MATCH($F547,'11.1_Outliers-Generation'!$F$5:$F$500,0))&lt;&gt;"N",
INDEX('11.1_Outliers-Generation'!K$5:K$500,MATCH($F547,'11.1_Outliers-Generation'!$F$5:$F$500,0)),""),"")</f>
        <v>2021</v>
      </c>
      <c r="L547" s="13" t="str">
        <f>IFERROR(IF(INDEX('11.1_Outliers-Generation'!$N$5:$N$500,MATCH($F547,'11.1_Outliers-Generation'!$F$5:$F$500,0))&lt;&gt;"N",
INDEX('11.1_Outliers-Generation'!L$5:L$500,MATCH($F547,'11.1_Outliers-Generation'!$F$5:$F$500,0)),""),"")</f>
        <v>WACT_15</v>
      </c>
      <c r="M547" s="14">
        <f>IFERROR(IF(INDEX('11.2_Outliers-Collection_cov'!$N$5:$N$500,MATCH($F547,'11.2_Outliers-Collection_cov'!$F$5:$F$500,0))&lt;&gt;"N",
INDEX('11.2_Outliers-Collection_cov'!J$5:J$500,MATCH($F547,'11.2_Outliers-Collection_cov'!$F$5:$F$500,0)),""),"")</f>
        <v>81.17</v>
      </c>
      <c r="N547" s="8">
        <f>IFERROR(IF(INDEX('11.2_Outliers-Collection_cov'!$N$5:$N$500,MATCH($F547,'11.2_Outliers-Collection_cov'!$F$5:$F$500,0))&lt;&gt;"N",
INDEX('11.2_Outliers-Collection_cov'!K$5:K$500,MATCH($F547,'11.2_Outliers-Collection_cov'!$F$5:$F$500,0)),""),"")</f>
        <v>2021</v>
      </c>
      <c r="O547" s="13" t="str">
        <f>IFERROR(IF(INDEX('11.2_Outliers-Collection_cov'!$N$5:$N$500,MATCH($F547,'11.2_Outliers-Collection_cov'!$F$5:$F$500,0))&lt;&gt;"N",
INDEX('11.2_Outliers-Collection_cov'!L$5:L$500,MATCH($F547,'11.2_Outliers-Collection_cov'!$F$5:$F$500,0)),""),"")</f>
        <v>WACT_15</v>
      </c>
      <c r="P547" s="14">
        <f>IFERROR(IF(INDEX('11.3_Outliers-Plastic'!$N$5:$N$500,MATCH($F547,'11.3_Outliers-Plastic'!$F$5:$F$500,0))&lt;&gt;"N",
INDEX('11.3_Outliers-Plastic'!J$5:J$500,MATCH($F547,'11.3_Outliers-Plastic'!$F$5:$F$500,0)),""),"")</f>
        <v>13.08</v>
      </c>
      <c r="Q547" s="8">
        <f>IFERROR(IF(INDEX('11.3_Outliers-Plastic'!$N$5:$N$500,MATCH($F547,'11.3_Outliers-Plastic'!$F$5:$F$500,0))&lt;&gt;"N",
INDEX('11.3_Outliers-Plastic'!K$5:K$500,MATCH($F547,'11.3_Outliers-Plastic'!$F$5:$F$500,0)),""),"")</f>
        <v>2021</v>
      </c>
      <c r="R547" s="14" t="str">
        <f>IFERROR(IF(INDEX('11.3_Outliers-Plastic'!$N$5:$N$500,MATCH($F547,'11.3_Outliers-Plastic'!$F$5:$F$500,0))&lt;&gt;"N",
INDEX('11.3_Outliers-Plastic'!L$5:L$500,MATCH($F547,'11.3_Outliers-Plastic'!$F$5:$F$500,0)),""),"")</f>
        <v>WACT_15</v>
      </c>
      <c r="S547" s="12">
        <v>22.706422018348626</v>
      </c>
      <c r="T547" s="5">
        <v>2021</v>
      </c>
      <c r="U547" s="5" t="s">
        <v>1551</v>
      </c>
      <c r="V547" s="14">
        <f>IFERROR(IF(INDEX('11.5_Outliers-Other_recovery'!$N$5:$N$500,MATCH($F547,'11.5_Outliers-Other_recovery'!$F$5:$F$500,0))&lt;&gt;"N",
INDEX('11.5_Outliers-Other_recovery'!J$5:J$500,MATCH($F547,'11.5_Outliers-Other_recovery'!$F$5:$F$500,0)),""),"")</f>
        <v>0</v>
      </c>
      <c r="W547" s="8">
        <f>IFERROR(IF(INDEX('11.5_Outliers-Other_recovery'!$N$5:$N$500,MATCH($F547,'11.5_Outliers-Other_recovery'!$F$5:$F$500,0))&lt;&gt;"N",
INDEX('11.5_Outliers-Other_recovery'!K$5:K$500,MATCH($F547,'11.5_Outliers-Other_recovery'!$F$5:$F$500,0)),""),"")</f>
        <v>2016</v>
      </c>
      <c r="X547" s="14" t="str">
        <f>IFERROR(IF(INDEX('11.5_Outliers-Other_recovery'!$N$5:$N$500,MATCH($F547,'11.5_Outliers-Other_recovery'!$F$5:$F$500,0))&lt;&gt;"N",
INDEX('11.5_Outliers-Other_recovery'!L$5:L$500,MATCH($F547,'11.5_Outliers-Other_recovery'!$F$5:$F$500,0)),""),"")</f>
        <v>WaW_265</v>
      </c>
      <c r="Y547" s="14">
        <f>IFERROR(IF(INDEX('11.4_Outliers-Formal_dry_recy'!$N$5:$N$500,MATCH($F547,'11.4_Outliers-Formal_dry_recy'!$F$5:$F$500,0))&lt;&gt;"N",
INDEX('11.4_Outliers-Formal_dry_recy'!J$5:J$500,MATCH($F547,'11.4_Outliers-Formal_dry_recy'!$F$5:$F$500,0)),""),"")</f>
        <v>0</v>
      </c>
      <c r="Z547" s="8">
        <f>IFERROR(IF(INDEX('11.4_Outliers-Formal_dry_recy'!$N$5:$N$500,MATCH($F547,'11.4_Outliers-Formal_dry_recy'!$F$5:$F$500,0))&lt;&gt;"N",
INDEX('11.4_Outliers-Formal_dry_recy'!K$5:K$500,MATCH($F547,'11.4_Outliers-Formal_dry_recy'!$F$5:$F$500,0)),""),"")</f>
        <v>2016</v>
      </c>
      <c r="AA547" s="14" t="str">
        <f>IFERROR(IF(INDEX('11.4_Outliers-Formal_dry_recy'!$N$5:$N$500,MATCH($F547,'11.4_Outliers-Formal_dry_recy'!$F$5:$F$500,0))&lt;&gt;"N",
INDEX('11.4_Outliers-Formal_dry_recy'!L$5:L$500,MATCH($F547,'11.4_Outliers-Formal_dry_recy'!$F$5:$F$500,0)),""),"")</f>
        <v>WaW_265</v>
      </c>
      <c r="AB547" s="14">
        <f>IFERROR(IF(INDEX('11.6_Outliers-Incineration'!$N$5:$N$500,MATCH($F547,'11.6_Outliers-Incineration'!$F$5:$F$500,0))&lt;&gt;"N",
INDEX('11.6_Outliers-Incineration'!J$5:J$500,MATCH($F547,'11.6_Outliers-Incineration'!$F$5:$F$500,0)),""),"")</f>
        <v>0</v>
      </c>
      <c r="AC547" s="8">
        <f>IFERROR(IF(INDEX('11.6_Outliers-Incineration'!$N$5:$N$500,MATCH($F547,'11.6_Outliers-Incineration'!$F$5:$F$500,0))&lt;&gt;"N",
INDEX('11.6_Outliers-Incineration'!K$5:K$500,MATCH($F547,'11.6_Outliers-Incineration'!$F$5:$F$500,0)),""),"")</f>
        <v>2021</v>
      </c>
      <c r="AD547" s="14" t="str">
        <f>IFERROR(IF(INDEX('11.6_Outliers-Incineration'!$N$5:$N$500,MATCH($F547,'11.6_Outliers-Incineration'!$F$5:$F$500,0))&lt;&gt;"N",
INDEX('11.6_Outliers-Incineration'!L$5:L$500,MATCH($F547,'11.6_Outliers-Incineration'!$F$5:$F$500,0)),""),"")</f>
        <v>WACT_15</v>
      </c>
      <c r="AE547" s="14">
        <v>0</v>
      </c>
      <c r="AF547" s="8">
        <v>2021</v>
      </c>
      <c r="AG547" s="14" t="s">
        <v>1551</v>
      </c>
      <c r="AH547" s="14">
        <v>0.06</v>
      </c>
      <c r="AI547" s="5">
        <v>2021</v>
      </c>
      <c r="AJ547" s="5" t="s">
        <v>1551</v>
      </c>
      <c r="AK547" s="5">
        <f t="shared" si="8"/>
        <v>9</v>
      </c>
    </row>
    <row r="548" spans="1:37" x14ac:dyDescent="0.25">
      <c r="A548" s="5" t="s">
        <v>3025</v>
      </c>
      <c r="B548" s="5" t="s">
        <v>260</v>
      </c>
      <c r="C548" s="5" t="s">
        <v>259</v>
      </c>
      <c r="D548" s="5" t="s">
        <v>1038</v>
      </c>
      <c r="E548" s="5" t="s">
        <v>263</v>
      </c>
      <c r="F548" s="5" t="s">
        <v>262</v>
      </c>
      <c r="G548" s="5">
        <v>2</v>
      </c>
      <c r="H548" s="5">
        <v>1</v>
      </c>
      <c r="I548" s="5" t="s">
        <v>2712</v>
      </c>
      <c r="J548" s="13">
        <f>IFERROR(IF(INDEX('11.1_Outliers-Generation'!$N$5:$N$500,MATCH($F548,'11.1_Outliers-Generation'!$F$5:$F$500,0))&lt;&gt;"N",
INDEX('11.1_Outliers-Generation'!J$5:J$500,MATCH($F548,'11.1_Outliers-Generation'!$F$5:$F$500,0)),""),"")</f>
        <v>1.0002235583859223</v>
      </c>
      <c r="K548" s="8">
        <f>IFERROR(IF(INDEX('11.1_Outliers-Generation'!$N$5:$N$500,MATCH($F548,'11.1_Outliers-Generation'!$F$5:$F$500,0))&lt;&gt;"N",
INDEX('11.1_Outliers-Generation'!K$5:K$500,MATCH($F548,'11.1_Outliers-Generation'!$F$5:$F$500,0)),""),"")</f>
        <v>2010</v>
      </c>
      <c r="L548" s="13" t="str">
        <f>IFERROR(IF(INDEX('11.1_Outliers-Generation'!$N$5:$N$500,MATCH($F548,'11.1_Outliers-Generation'!$F$5:$F$500,0))&lt;&gt;"N",
INDEX('11.1_Outliers-Generation'!L$5:L$500,MATCH($F548,'11.1_Outliers-Generation'!$F$5:$F$500,0)),""),"")</f>
        <v>WaW_270</v>
      </c>
      <c r="M548" s="14">
        <f>IFERROR(IF(INDEX('11.2_Outliers-Collection_cov'!$N$5:$N$500,MATCH($F548,'11.2_Outliers-Collection_cov'!$F$5:$F$500,0))&lt;&gt;"N",
INDEX('11.2_Outliers-Collection_cov'!J$5:J$500,MATCH($F548,'11.2_Outliers-Collection_cov'!$F$5:$F$500,0)),""),"")</f>
        <v>97.5</v>
      </c>
      <c r="N548" s="8">
        <f>IFERROR(IF(INDEX('11.2_Outliers-Collection_cov'!$N$5:$N$500,MATCH($F548,'11.2_Outliers-Collection_cov'!$F$5:$F$500,0))&lt;&gt;"N",
INDEX('11.2_Outliers-Collection_cov'!K$5:K$500,MATCH($F548,'11.2_Outliers-Collection_cov'!$F$5:$F$500,0)),""),"")</f>
        <v>2010</v>
      </c>
      <c r="O548" s="13" t="str">
        <f>IFERROR(IF(INDEX('11.2_Outliers-Collection_cov'!$N$5:$N$500,MATCH($F548,'11.2_Outliers-Collection_cov'!$F$5:$F$500,0))&lt;&gt;"N",
INDEX('11.2_Outliers-Collection_cov'!L$5:L$500,MATCH($F548,'11.2_Outliers-Collection_cov'!$F$5:$F$500,0)),""),"")</f>
        <v>WaW_270</v>
      </c>
      <c r="P548" s="14" t="str">
        <f>IFERROR(IF(INDEX('11.3_Outliers-Plastic'!$N$5:$N$500,MATCH($F548,'11.3_Outliers-Plastic'!$F$5:$F$500,0))&lt;&gt;"N",
INDEX('11.3_Outliers-Plastic'!J$5:J$500,MATCH($F548,'11.3_Outliers-Plastic'!$F$5:$F$500,0)),""),"")</f>
        <v/>
      </c>
      <c r="Q548" s="8" t="str">
        <f>IFERROR(IF(INDEX('11.3_Outliers-Plastic'!$N$5:$N$500,MATCH($F548,'11.3_Outliers-Plastic'!$F$5:$F$500,0))&lt;&gt;"N",
INDEX('11.3_Outliers-Plastic'!K$5:K$500,MATCH($F548,'11.3_Outliers-Plastic'!$F$5:$F$500,0)),""),"")</f>
        <v/>
      </c>
      <c r="R548" s="14" t="str">
        <f>IFERROR(IF(INDEX('11.3_Outliers-Plastic'!$N$5:$N$500,MATCH($F548,'11.3_Outliers-Plastic'!$F$5:$F$500,0))&lt;&gt;"N",
INDEX('11.3_Outliers-Plastic'!L$5:L$500,MATCH($F548,'11.3_Outliers-Plastic'!$F$5:$F$500,0)),""),"")</f>
        <v/>
      </c>
      <c r="V548" s="14">
        <f>IFERROR(IF(INDEX('11.5_Outliers-Other_recovery'!$N$5:$N$500,MATCH($F548,'11.5_Outliers-Other_recovery'!$F$5:$F$500,0))&lt;&gt;"N",
INDEX('11.5_Outliers-Other_recovery'!J$5:J$500,MATCH($F548,'11.5_Outliers-Other_recovery'!$F$5:$F$500,0)),""),"")</f>
        <v>0</v>
      </c>
      <c r="W548" s="8">
        <f>IFERROR(IF(INDEX('11.5_Outliers-Other_recovery'!$N$5:$N$500,MATCH($F548,'11.5_Outliers-Other_recovery'!$F$5:$F$500,0))&lt;&gt;"N",
INDEX('11.5_Outliers-Other_recovery'!K$5:K$500,MATCH($F548,'11.5_Outliers-Other_recovery'!$F$5:$F$500,0)),""),"")</f>
        <v>2015</v>
      </c>
      <c r="X548" s="14" t="str">
        <f>IFERROR(IF(INDEX('11.5_Outliers-Other_recovery'!$N$5:$N$500,MATCH($F548,'11.5_Outliers-Other_recovery'!$F$5:$F$500,0))&lt;&gt;"N",
INDEX('11.5_Outliers-Other_recovery'!L$5:L$500,MATCH($F548,'11.5_Outliers-Other_recovery'!$F$5:$F$500,0)),""),"")</f>
        <v>UNSD_110</v>
      </c>
      <c r="Y548" s="14">
        <f>IFERROR(IF(INDEX('11.4_Outliers-Formal_dry_recy'!$N$5:$N$500,MATCH($F548,'11.4_Outliers-Formal_dry_recy'!$F$5:$F$500,0))&lt;&gt;"N",
INDEX('11.4_Outliers-Formal_dry_recy'!J$5:J$500,MATCH($F548,'11.4_Outliers-Formal_dry_recy'!$F$5:$F$500,0)),""),"")</f>
        <v>0</v>
      </c>
      <c r="Z548" s="8">
        <f>IFERROR(IF(INDEX('11.4_Outliers-Formal_dry_recy'!$N$5:$N$500,MATCH($F548,'11.4_Outliers-Formal_dry_recy'!$F$5:$F$500,0))&lt;&gt;"N",
INDEX('11.4_Outliers-Formal_dry_recy'!K$5:K$500,MATCH($F548,'11.4_Outliers-Formal_dry_recy'!$F$5:$F$500,0)),""),"")</f>
        <v>2015</v>
      </c>
      <c r="AA548" s="14" t="str">
        <f>IFERROR(IF(INDEX('11.4_Outliers-Formal_dry_recy'!$N$5:$N$500,MATCH($F548,'11.4_Outliers-Formal_dry_recy'!$F$5:$F$500,0))&lt;&gt;"N",
INDEX('11.4_Outliers-Formal_dry_recy'!L$5:L$500,MATCH($F548,'11.4_Outliers-Formal_dry_recy'!$F$5:$F$500,0)),""),"")</f>
        <v>UNSD_110</v>
      </c>
      <c r="AB548" s="14">
        <f>IFERROR(IF(INDEX('11.6_Outliers-Incineration'!$N$5:$N$500,MATCH($F548,'11.6_Outliers-Incineration'!$F$5:$F$500,0))&lt;&gt;"N",
INDEX('11.6_Outliers-Incineration'!J$5:J$500,MATCH($F548,'11.6_Outliers-Incineration'!$F$5:$F$500,0)),""),"")</f>
        <v>0</v>
      </c>
      <c r="AC548" s="8">
        <f>IFERROR(IF(INDEX('11.6_Outliers-Incineration'!$N$5:$N$500,MATCH($F548,'11.6_Outliers-Incineration'!$F$5:$F$500,0))&lt;&gt;"N",
INDEX('11.6_Outliers-Incineration'!K$5:K$500,MATCH($F548,'11.6_Outliers-Incineration'!$F$5:$F$500,0)),""),"")</f>
        <v>2015</v>
      </c>
      <c r="AD548" s="14" t="str">
        <f>IFERROR(IF(INDEX('11.6_Outliers-Incineration'!$N$5:$N$500,MATCH($F548,'11.6_Outliers-Incineration'!$F$5:$F$500,0))&lt;&gt;"N",
INDEX('11.6_Outliers-Incineration'!L$5:L$500,MATCH($F548,'11.6_Outliers-Incineration'!$F$5:$F$500,0)),""),"")</f>
        <v>UNSD_110</v>
      </c>
      <c r="AE548" s="14">
        <v>100</v>
      </c>
      <c r="AF548" s="8">
        <v>2015</v>
      </c>
      <c r="AG548" s="14" t="s">
        <v>2081</v>
      </c>
      <c r="AK548" s="5">
        <f t="shared" si="8"/>
        <v>6</v>
      </c>
    </row>
    <row r="549" spans="1:37" x14ac:dyDescent="0.25">
      <c r="A549" s="5" t="s">
        <v>3026</v>
      </c>
      <c r="B549" s="5" t="s">
        <v>1257</v>
      </c>
      <c r="C549" s="5" t="s">
        <v>1256</v>
      </c>
      <c r="D549" s="5" t="s">
        <v>1038</v>
      </c>
      <c r="E549" s="5" t="s">
        <v>1583</v>
      </c>
      <c r="F549" s="5" t="s">
        <v>1255</v>
      </c>
      <c r="G549" s="5">
        <v>2</v>
      </c>
      <c r="H549" s="5">
        <v>1</v>
      </c>
      <c r="I549" s="5" t="s">
        <v>2752</v>
      </c>
      <c r="J549" s="13">
        <f>IFERROR(IF(INDEX('11.1_Outliers-Generation'!$N$5:$N$500,MATCH($F549,'11.1_Outliers-Generation'!$F$5:$F$500,0))&lt;&gt;"N",
INDEX('11.1_Outliers-Generation'!J$5:J$500,MATCH($F549,'11.1_Outliers-Generation'!$F$5:$F$500,0)),""),"")</f>
        <v>1.5986991211817605</v>
      </c>
      <c r="K549" s="8">
        <f>IFERROR(IF(INDEX('11.1_Outliers-Generation'!$N$5:$N$500,MATCH($F549,'11.1_Outliers-Generation'!$F$5:$F$500,0))&lt;&gt;"N",
INDEX('11.1_Outliers-Generation'!K$5:K$500,MATCH($F549,'11.1_Outliers-Generation'!$F$5:$F$500,0)),""),"")</f>
        <v>2010</v>
      </c>
      <c r="L549" s="13" t="str">
        <f>IFERROR(IF(INDEX('11.1_Outliers-Generation'!$N$5:$N$500,MATCH($F549,'11.1_Outliers-Generation'!$F$5:$F$500,0))&lt;&gt;"N",
INDEX('11.1_Outliers-Generation'!L$5:L$500,MATCH($F549,'11.1_Outliers-Generation'!$F$5:$F$500,0)),""),"")</f>
        <v>WaW_273</v>
      </c>
      <c r="M549" s="14">
        <f>IFERROR(IF(INDEX('11.2_Outliers-Collection_cov'!$N$5:$N$500,MATCH($F549,'11.2_Outliers-Collection_cov'!$F$5:$F$500,0))&lt;&gt;"N",
INDEX('11.2_Outliers-Collection_cov'!J$5:J$500,MATCH($F549,'11.2_Outliers-Collection_cov'!$F$5:$F$500,0)),""),"")</f>
        <v>82.300003051757798</v>
      </c>
      <c r="N549" s="8">
        <f>IFERROR(IF(INDEX('11.2_Outliers-Collection_cov'!$N$5:$N$500,MATCH($F549,'11.2_Outliers-Collection_cov'!$F$5:$F$500,0))&lt;&gt;"N",
INDEX('11.2_Outliers-Collection_cov'!K$5:K$500,MATCH($F549,'11.2_Outliers-Collection_cov'!$F$5:$F$500,0)),""),"")</f>
        <v>2017</v>
      </c>
      <c r="O549" s="13" t="str">
        <f>IFERROR(IF(INDEX('11.2_Outliers-Collection_cov'!$N$5:$N$500,MATCH($F549,'11.2_Outliers-Collection_cov'!$F$5:$F$500,0))&lt;&gt;"N",
INDEX('11.2_Outliers-Collection_cov'!L$5:L$500,MATCH($F549,'11.2_Outliers-Collection_cov'!$F$5:$F$500,0)),""),"")</f>
        <v>UNSD_115</v>
      </c>
      <c r="P549" s="14">
        <f>IFERROR(IF(INDEX('11.3_Outliers-Plastic'!$N$5:$N$500,MATCH($F549,'11.3_Outliers-Plastic'!$F$5:$F$500,0))&lt;&gt;"N",
INDEX('11.3_Outliers-Plastic'!J$5:J$500,MATCH($F549,'11.3_Outliers-Plastic'!$F$5:$F$500,0)),""),"")</f>
        <v>4.2</v>
      </c>
      <c r="Q549" s="8">
        <f>IFERROR(IF(INDEX('11.3_Outliers-Plastic'!$N$5:$N$500,MATCH($F549,'11.3_Outliers-Plastic'!$F$5:$F$500,0))&lt;&gt;"N",
INDEX('11.3_Outliers-Plastic'!K$5:K$500,MATCH($F549,'11.3_Outliers-Plastic'!$F$5:$F$500,0)),""),"")</f>
        <v>2010</v>
      </c>
      <c r="R549" s="14" t="str">
        <f>IFERROR(IF(INDEX('11.3_Outliers-Plastic'!$N$5:$N$500,MATCH($F549,'11.3_Outliers-Plastic'!$F$5:$F$500,0))&lt;&gt;"N",
INDEX('11.3_Outliers-Plastic'!L$5:L$500,MATCH($F549,'11.3_Outliers-Plastic'!$F$5:$F$500,0)),""),"")</f>
        <v>WaW_273</v>
      </c>
      <c r="V549" s="14">
        <f>IFERROR(IF(INDEX('11.5_Outliers-Other_recovery'!$N$5:$N$500,MATCH($F549,'11.5_Outliers-Other_recovery'!$F$5:$F$500,0))&lt;&gt;"N",
INDEX('11.5_Outliers-Other_recovery'!J$5:J$500,MATCH($F549,'11.5_Outliers-Other_recovery'!$F$5:$F$500,0)),""),"")</f>
        <v>0</v>
      </c>
      <c r="W549" s="8">
        <f>IFERROR(IF(INDEX('11.5_Outliers-Other_recovery'!$N$5:$N$500,MATCH($F549,'11.5_Outliers-Other_recovery'!$F$5:$F$500,0))&lt;&gt;"N",
INDEX('11.5_Outliers-Other_recovery'!K$5:K$500,MATCH($F549,'11.5_Outliers-Other_recovery'!$F$5:$F$500,0)),""),"")</f>
        <v>2010</v>
      </c>
      <c r="X549" s="14" t="str">
        <f>IFERROR(IF(INDEX('11.5_Outliers-Other_recovery'!$N$5:$N$500,MATCH($F549,'11.5_Outliers-Other_recovery'!$F$5:$F$500,0))&lt;&gt;"N",
INDEX('11.5_Outliers-Other_recovery'!L$5:L$500,MATCH($F549,'11.5_Outliers-Other_recovery'!$F$5:$F$500,0)),""),"")</f>
        <v>WaW_273</v>
      </c>
      <c r="Y549" s="14">
        <f>IFERROR(IF(INDEX('11.4_Outliers-Formal_dry_recy'!$N$5:$N$500,MATCH($F549,'11.4_Outliers-Formal_dry_recy'!$F$5:$F$500,0))&lt;&gt;"N",
INDEX('11.4_Outliers-Formal_dry_recy'!J$5:J$500,MATCH($F549,'11.4_Outliers-Formal_dry_recy'!$F$5:$F$500,0)),""),"")</f>
        <v>0</v>
      </c>
      <c r="Z549" s="8">
        <f>IFERROR(IF(INDEX('11.4_Outliers-Formal_dry_recy'!$N$5:$N$500,MATCH($F549,'11.4_Outliers-Formal_dry_recy'!$F$5:$F$500,0))&lt;&gt;"N",
INDEX('11.4_Outliers-Formal_dry_recy'!K$5:K$500,MATCH($F549,'11.4_Outliers-Formal_dry_recy'!$F$5:$F$500,0)),""),"")</f>
        <v>2010</v>
      </c>
      <c r="AA549" s="14" t="str">
        <f>IFERROR(IF(INDEX('11.4_Outliers-Formal_dry_recy'!$N$5:$N$500,MATCH($F549,'11.4_Outliers-Formal_dry_recy'!$F$5:$F$500,0))&lt;&gt;"N",
INDEX('11.4_Outliers-Formal_dry_recy'!L$5:L$500,MATCH($F549,'11.4_Outliers-Formal_dry_recy'!$F$5:$F$500,0)),""),"")</f>
        <v>WaW_273</v>
      </c>
      <c r="AB549" s="14">
        <f>IFERROR(IF(INDEX('11.6_Outliers-Incineration'!$N$5:$N$500,MATCH($F549,'11.6_Outliers-Incineration'!$F$5:$F$500,0))&lt;&gt;"N",
INDEX('11.6_Outliers-Incineration'!J$5:J$500,MATCH($F549,'11.6_Outliers-Incineration'!$F$5:$F$500,0)),""),"")</f>
        <v>0</v>
      </c>
      <c r="AC549" s="8">
        <f>IFERROR(IF(INDEX('11.6_Outliers-Incineration'!$N$5:$N$500,MATCH($F549,'11.6_Outliers-Incineration'!$F$5:$F$500,0))&lt;&gt;"N",
INDEX('11.6_Outliers-Incineration'!K$5:K$500,MATCH($F549,'11.6_Outliers-Incineration'!$F$5:$F$500,0)),""),"")</f>
        <v>2010</v>
      </c>
      <c r="AD549" s="14" t="str">
        <f>IFERROR(IF(INDEX('11.6_Outliers-Incineration'!$N$5:$N$500,MATCH($F549,'11.6_Outliers-Incineration'!$F$5:$F$500,0))&lt;&gt;"N",
INDEX('11.6_Outliers-Incineration'!L$5:L$500,MATCH($F549,'11.6_Outliers-Incineration'!$F$5:$F$500,0)),""),"")</f>
        <v>WaW_273</v>
      </c>
      <c r="AE549" s="14">
        <v>0</v>
      </c>
      <c r="AF549" s="8">
        <v>2010</v>
      </c>
      <c r="AG549" s="14" t="s">
        <v>1254</v>
      </c>
      <c r="AK549" s="5">
        <f t="shared" si="8"/>
        <v>7</v>
      </c>
    </row>
    <row r="550" spans="1:37" x14ac:dyDescent="0.25">
      <c r="A550" s="5" t="s">
        <v>3027</v>
      </c>
      <c r="B550" s="5" t="s">
        <v>1287</v>
      </c>
      <c r="C550" s="5" t="s">
        <v>1286</v>
      </c>
      <c r="D550" s="5" t="s">
        <v>620</v>
      </c>
      <c r="E550" s="5" t="s">
        <v>2205</v>
      </c>
      <c r="F550" s="5" t="s">
        <v>1285</v>
      </c>
      <c r="G550" s="5">
        <v>1</v>
      </c>
      <c r="H550" s="5">
        <v>2</v>
      </c>
      <c r="I550" s="5" t="s">
        <v>3250</v>
      </c>
      <c r="J550" s="13" t="str">
        <f>IFERROR(IF(INDEX('11.1_Outliers-Generation'!$N$5:$N$500,MATCH($F550,'11.1_Outliers-Generation'!$F$5:$F$500,0))&lt;&gt;"N",
INDEX('11.1_Outliers-Generation'!J$5:J$500,MATCH($F550,'11.1_Outliers-Generation'!$F$5:$F$500,0)),""),"")</f>
        <v/>
      </c>
      <c r="K550" s="8" t="str">
        <f>IFERROR(IF(INDEX('11.1_Outliers-Generation'!$N$5:$N$500,MATCH($F550,'11.1_Outliers-Generation'!$F$5:$F$500,0))&lt;&gt;"N",
INDEX('11.1_Outliers-Generation'!K$5:K$500,MATCH($F550,'11.1_Outliers-Generation'!$F$5:$F$500,0)),""),"")</f>
        <v/>
      </c>
      <c r="L550" s="13" t="str">
        <f>IFERROR(IF(INDEX('11.1_Outliers-Generation'!$N$5:$N$500,MATCH($F550,'11.1_Outliers-Generation'!$F$5:$F$500,0))&lt;&gt;"N",
INDEX('11.1_Outliers-Generation'!L$5:L$500,MATCH($F550,'11.1_Outliers-Generation'!$F$5:$F$500,0)),""),"")</f>
        <v/>
      </c>
      <c r="M550" s="14">
        <f>IFERROR(IF(INDEX('11.2_Outliers-Collection_cov'!$N$5:$N$500,MATCH($F550,'11.2_Outliers-Collection_cov'!$F$5:$F$500,0))&lt;&gt;"N",
INDEX('11.2_Outliers-Collection_cov'!J$5:J$500,MATCH($F550,'11.2_Outliers-Collection_cov'!$F$5:$F$500,0)),""),"")</f>
        <v>97.800003051757798</v>
      </c>
      <c r="N550" s="8">
        <f>IFERROR(IF(INDEX('11.2_Outliers-Collection_cov'!$N$5:$N$500,MATCH($F550,'11.2_Outliers-Collection_cov'!$F$5:$F$500,0))&lt;&gt;"N",
INDEX('11.2_Outliers-Collection_cov'!K$5:K$500,MATCH($F550,'11.2_Outliers-Collection_cov'!$F$5:$F$500,0)),""),"")</f>
        <v>2015</v>
      </c>
      <c r="O550" s="13" t="str">
        <f>IFERROR(IF(INDEX('11.2_Outliers-Collection_cov'!$N$5:$N$500,MATCH($F550,'11.2_Outliers-Collection_cov'!$F$5:$F$500,0))&lt;&gt;"N",
INDEX('11.2_Outliers-Collection_cov'!L$5:L$500,MATCH($F550,'11.2_Outliers-Collection_cov'!$F$5:$F$500,0)),""),"")</f>
        <v>UNSD_122</v>
      </c>
      <c r="P550" s="14">
        <f>IFERROR(IF(INDEX('11.3_Outliers-Plastic'!$N$5:$N$500,MATCH($F550,'11.3_Outliers-Plastic'!$F$5:$F$500,0))&lt;&gt;"N",
INDEX('11.3_Outliers-Plastic'!J$5:J$500,MATCH($F550,'11.3_Outliers-Plastic'!$F$5:$F$500,0)),""),"")</f>
        <v>13.045218087234892</v>
      </c>
      <c r="Q550" s="8" t="str">
        <f>IFERROR(IF(INDEX('11.3_Outliers-Plastic'!$N$5:$N$500,MATCH($F550,'11.3_Outliers-Plastic'!$F$5:$F$500,0))&lt;&gt;"N",
INDEX('11.3_Outliers-Plastic'!K$5:K$500,MATCH($F550,'11.3_Outliers-Plastic'!$F$5:$F$500,0)),""),"")</f>
        <v/>
      </c>
      <c r="R550" s="14" t="str">
        <f>IFERROR(IF(INDEX('11.3_Outliers-Plastic'!$N$5:$N$500,MATCH($F550,'11.3_Outliers-Plastic'!$F$5:$F$500,0))&lt;&gt;"N",
INDEX('11.3_Outliers-Plastic'!L$5:L$500,MATCH($F550,'11.3_Outliers-Plastic'!$F$5:$F$500,0)),""),"")</f>
        <v>WaW_291</v>
      </c>
      <c r="V550" s="14" t="str">
        <f>IFERROR(IF(INDEX('11.5_Outliers-Other_recovery'!$N$5:$N$500,MATCH($F550,'11.5_Outliers-Other_recovery'!$F$5:$F$500,0))&lt;&gt;"N",
INDEX('11.5_Outliers-Other_recovery'!J$5:J$500,MATCH($F550,'11.5_Outliers-Other_recovery'!$F$5:$F$500,0)),""),"")</f>
        <v/>
      </c>
      <c r="W550" s="8" t="str">
        <f>IFERROR(IF(INDEX('11.5_Outliers-Other_recovery'!$N$5:$N$500,MATCH($F550,'11.5_Outliers-Other_recovery'!$F$5:$F$500,0))&lt;&gt;"N",
INDEX('11.5_Outliers-Other_recovery'!K$5:K$500,MATCH($F550,'11.5_Outliers-Other_recovery'!$F$5:$F$500,0)),""),"")</f>
        <v/>
      </c>
      <c r="X550" s="14" t="str">
        <f>IFERROR(IF(INDEX('11.5_Outliers-Other_recovery'!$N$5:$N$500,MATCH($F550,'11.5_Outliers-Other_recovery'!$F$5:$F$500,0))&lt;&gt;"N",
INDEX('11.5_Outliers-Other_recovery'!L$5:L$500,MATCH($F550,'11.5_Outliers-Other_recovery'!$F$5:$F$500,0)),""),"")</f>
        <v/>
      </c>
      <c r="Y550" s="14" t="str">
        <f>IFERROR(IF(INDEX('11.4_Outliers-Formal_dry_recy'!$N$5:$N$500,MATCH($F550,'11.4_Outliers-Formal_dry_recy'!$F$5:$F$500,0))&lt;&gt;"N",
INDEX('11.4_Outliers-Formal_dry_recy'!J$5:J$500,MATCH($F550,'11.4_Outliers-Formal_dry_recy'!$F$5:$F$500,0)),""),"")</f>
        <v/>
      </c>
      <c r="Z550" s="8" t="str">
        <f>IFERROR(IF(INDEX('11.4_Outliers-Formal_dry_recy'!$N$5:$N$500,MATCH($F550,'11.4_Outliers-Formal_dry_recy'!$F$5:$F$500,0))&lt;&gt;"N",
INDEX('11.4_Outliers-Formal_dry_recy'!K$5:K$500,MATCH($F550,'11.4_Outliers-Formal_dry_recy'!$F$5:$F$500,0)),""),"")</f>
        <v/>
      </c>
      <c r="AA550" s="14" t="str">
        <f>IFERROR(IF(INDEX('11.4_Outliers-Formal_dry_recy'!$N$5:$N$500,MATCH($F550,'11.4_Outliers-Formal_dry_recy'!$F$5:$F$500,0))&lt;&gt;"N",
INDEX('11.4_Outliers-Formal_dry_recy'!L$5:L$500,MATCH($F550,'11.4_Outliers-Formal_dry_recy'!$F$5:$F$500,0)),""),"")</f>
        <v/>
      </c>
      <c r="AB550" s="14" t="str">
        <f>IFERROR(IF(INDEX('11.6_Outliers-Incineration'!$N$5:$N$500,MATCH($F550,'11.6_Outliers-Incineration'!$F$5:$F$500,0))&lt;&gt;"N",
INDEX('11.6_Outliers-Incineration'!J$5:J$500,MATCH($F550,'11.6_Outliers-Incineration'!$F$5:$F$500,0)),""),"")</f>
        <v/>
      </c>
      <c r="AC550" s="8" t="str">
        <f>IFERROR(IF(INDEX('11.6_Outliers-Incineration'!$N$5:$N$500,MATCH($F550,'11.6_Outliers-Incineration'!$F$5:$F$500,0))&lt;&gt;"N",
INDEX('11.6_Outliers-Incineration'!K$5:K$500,MATCH($F550,'11.6_Outliers-Incineration'!$F$5:$F$500,0)),""),"")</f>
        <v/>
      </c>
      <c r="AD550" s="14" t="str">
        <f>IFERROR(IF(INDEX('11.6_Outliers-Incineration'!$N$5:$N$500,MATCH($F550,'11.6_Outliers-Incineration'!$F$5:$F$500,0))&lt;&gt;"N",
INDEX('11.6_Outliers-Incineration'!L$5:L$500,MATCH($F550,'11.6_Outliers-Incineration'!$F$5:$F$500,0)),""),"")</f>
        <v/>
      </c>
      <c r="AE550" s="14" t="s">
        <v>1569</v>
      </c>
      <c r="AF550" s="8" t="s">
        <v>1569</v>
      </c>
      <c r="AG550" s="14" t="s">
        <v>1569</v>
      </c>
      <c r="AK550" s="5">
        <f t="shared" si="8"/>
        <v>2</v>
      </c>
    </row>
    <row r="551" spans="1:37" x14ac:dyDescent="0.25">
      <c r="A551" s="5" t="s">
        <v>3028</v>
      </c>
      <c r="B551" s="5" t="s">
        <v>542</v>
      </c>
      <c r="C551" s="5" t="s">
        <v>541</v>
      </c>
      <c r="D551" s="5" t="s">
        <v>620</v>
      </c>
      <c r="E551" s="4" t="s">
        <v>2982</v>
      </c>
      <c r="F551" s="5" t="s">
        <v>3073</v>
      </c>
      <c r="G551" s="5">
        <v>2</v>
      </c>
      <c r="H551" s="5">
        <v>1</v>
      </c>
      <c r="I551" s="5" t="s">
        <v>3251</v>
      </c>
      <c r="J551" s="13">
        <f>IFERROR(IF(INDEX('11.1_Outliers-Generation'!$N$5:$N$500,MATCH($F551,'11.1_Outliers-Generation'!$F$5:$F$500,0))&lt;&gt;"N",
INDEX('11.1_Outliers-Generation'!J$5:J$500,MATCH($F551,'11.1_Outliers-Generation'!$F$5:$F$500,0)),""),"")</f>
        <v>0.97</v>
      </c>
      <c r="K551" s="8">
        <f>IFERROR(IF(INDEX('11.1_Outliers-Generation'!$N$5:$N$500,MATCH($F551,'11.1_Outliers-Generation'!$F$5:$F$500,0))&lt;&gt;"N",
INDEX('11.1_Outliers-Generation'!K$5:K$500,MATCH($F551,'11.1_Outliers-Generation'!$F$5:$F$500,0)),""),"")</f>
        <v>2022</v>
      </c>
      <c r="L551" s="13" t="str">
        <f>IFERROR(IF(INDEX('11.1_Outliers-Generation'!$N$5:$N$500,MATCH($F551,'11.1_Outliers-Generation'!$F$5:$F$500,0))&lt;&gt;"N",
INDEX('11.1_Outliers-Generation'!L$5:L$500,MATCH($F551,'11.1_Outliers-Generation'!$F$5:$F$500,0)),""),"")</f>
        <v>WACT_34</v>
      </c>
      <c r="M551" s="14">
        <f>IFERROR(IF(INDEX('11.2_Outliers-Collection_cov'!$N$5:$N$500,MATCH($F551,'11.2_Outliers-Collection_cov'!$F$5:$F$500,0))&lt;&gt;"N",
INDEX('11.2_Outliers-Collection_cov'!J$5:J$500,MATCH($F551,'11.2_Outliers-Collection_cov'!$F$5:$F$500,0)),""),"")</f>
        <v>95.22</v>
      </c>
      <c r="N551" s="8">
        <f>IFERROR(IF(INDEX('11.2_Outliers-Collection_cov'!$N$5:$N$500,MATCH($F551,'11.2_Outliers-Collection_cov'!$F$5:$F$500,0))&lt;&gt;"N",
INDEX('11.2_Outliers-Collection_cov'!K$5:K$500,MATCH($F551,'11.2_Outliers-Collection_cov'!$F$5:$F$500,0)),""),"")</f>
        <v>2022</v>
      </c>
      <c r="O551" s="13" t="str">
        <f>IFERROR(IF(INDEX('11.2_Outliers-Collection_cov'!$N$5:$N$500,MATCH($F551,'11.2_Outliers-Collection_cov'!$F$5:$F$500,0))&lt;&gt;"N",
INDEX('11.2_Outliers-Collection_cov'!L$5:L$500,MATCH($F551,'11.2_Outliers-Collection_cov'!$F$5:$F$500,0)),""),"")</f>
        <v>WACT_34</v>
      </c>
      <c r="P551" s="14">
        <f>IFERROR(IF(INDEX('11.3_Outliers-Plastic'!$N$5:$N$500,MATCH($F551,'11.3_Outliers-Plastic'!$F$5:$F$500,0))&lt;&gt;"N",
INDEX('11.3_Outliers-Plastic'!J$5:J$500,MATCH($F551,'11.3_Outliers-Plastic'!$F$5:$F$500,0)),""),"")</f>
        <v>9.129999999999999</v>
      </c>
      <c r="Q551" s="8">
        <f>IFERROR(IF(INDEX('11.3_Outliers-Plastic'!$N$5:$N$500,MATCH($F551,'11.3_Outliers-Plastic'!$F$5:$F$500,0))&lt;&gt;"N",
INDEX('11.3_Outliers-Plastic'!K$5:K$500,MATCH($F551,'11.3_Outliers-Plastic'!$F$5:$F$500,0)),""),"")</f>
        <v>2022</v>
      </c>
      <c r="R551" s="14" t="str">
        <f>IFERROR(IF(INDEX('11.3_Outliers-Plastic'!$N$5:$N$500,MATCH($F551,'11.3_Outliers-Plastic'!$F$5:$F$500,0))&lt;&gt;"N",
INDEX('11.3_Outliers-Plastic'!L$5:L$500,MATCH($F551,'11.3_Outliers-Plastic'!$F$5:$F$500,0)),""),"")</f>
        <v>WACT_34</v>
      </c>
      <c r="S551" s="12">
        <v>39.649507119386648</v>
      </c>
      <c r="T551" s="5">
        <v>2022</v>
      </c>
      <c r="U551" s="5" t="s">
        <v>3050</v>
      </c>
      <c r="V551" s="14">
        <f>IFERROR(IF(INDEX('11.5_Outliers-Other_recovery'!$N$5:$N$500,MATCH($F551,'11.5_Outliers-Other_recovery'!$F$5:$F$500,0))&lt;&gt;"N",
INDEX('11.5_Outliers-Other_recovery'!J$5:J$500,MATCH($F551,'11.5_Outliers-Other_recovery'!$F$5:$F$500,0)),""),"")</f>
        <v>0</v>
      </c>
      <c r="W551" s="8">
        <f>IFERROR(IF(INDEX('11.5_Outliers-Other_recovery'!$N$5:$N$500,MATCH($F551,'11.5_Outliers-Other_recovery'!$F$5:$F$500,0))&lt;&gt;"N",
INDEX('11.5_Outliers-Other_recovery'!K$5:K$500,MATCH($F551,'11.5_Outliers-Other_recovery'!$F$5:$F$500,0)),""),"")</f>
        <v>2015</v>
      </c>
      <c r="X551" s="14" t="str">
        <f>IFERROR(IF(INDEX('11.5_Outliers-Other_recovery'!$N$5:$N$500,MATCH($F551,'11.5_Outliers-Other_recovery'!$F$5:$F$500,0))&lt;&gt;"N",
INDEX('11.5_Outliers-Other_recovery'!L$5:L$500,MATCH($F551,'11.5_Outliers-Other_recovery'!$F$5:$F$500,0)),""),"")</f>
        <v>UNSD_123</v>
      </c>
      <c r="Y551" s="14">
        <f>IFERROR(IF(INDEX('11.4_Outliers-Formal_dry_recy'!$N$5:$N$500,MATCH($F551,'11.4_Outliers-Formal_dry_recy'!$F$5:$F$500,0))&lt;&gt;"N",
INDEX('11.4_Outliers-Formal_dry_recy'!J$5:J$500,MATCH($F551,'11.4_Outliers-Formal_dry_recy'!$F$5:$F$500,0)),""),"")</f>
        <v>0</v>
      </c>
      <c r="Z551" s="8">
        <f>IFERROR(IF(INDEX('11.4_Outliers-Formal_dry_recy'!$N$5:$N$500,MATCH($F551,'11.4_Outliers-Formal_dry_recy'!$F$5:$F$500,0))&lt;&gt;"N",
INDEX('11.4_Outliers-Formal_dry_recy'!K$5:K$500,MATCH($F551,'11.4_Outliers-Formal_dry_recy'!$F$5:$F$500,0)),""),"")</f>
        <v>2015</v>
      </c>
      <c r="AA551" s="14" t="str">
        <f>IFERROR(IF(INDEX('11.4_Outliers-Formal_dry_recy'!$N$5:$N$500,MATCH($F551,'11.4_Outliers-Formal_dry_recy'!$F$5:$F$500,0))&lt;&gt;"N",
INDEX('11.4_Outliers-Formal_dry_recy'!L$5:L$500,MATCH($F551,'11.4_Outliers-Formal_dry_recy'!$F$5:$F$500,0)),""),"")</f>
        <v>UNSD_123</v>
      </c>
      <c r="AB551" s="14">
        <f>IFERROR(IF(INDEX('11.6_Outliers-Incineration'!$N$5:$N$500,MATCH($F551,'11.6_Outliers-Incineration'!$F$5:$F$500,0))&lt;&gt;"N",
INDEX('11.6_Outliers-Incineration'!J$5:J$500,MATCH($F551,'11.6_Outliers-Incineration'!$F$5:$F$500,0)),""),"")</f>
        <v>0</v>
      </c>
      <c r="AC551" s="8">
        <f>IFERROR(IF(INDEX('11.6_Outliers-Incineration'!$N$5:$N$500,MATCH($F551,'11.6_Outliers-Incineration'!$F$5:$F$500,0))&lt;&gt;"N",
INDEX('11.6_Outliers-Incineration'!K$5:K$500,MATCH($F551,'11.6_Outliers-Incineration'!$F$5:$F$500,0)),""),"")</f>
        <v>2022</v>
      </c>
      <c r="AD551" s="14" t="str">
        <f>IFERROR(IF(INDEX('11.6_Outliers-Incineration'!$N$5:$N$500,MATCH($F551,'11.6_Outliers-Incineration'!$F$5:$F$500,0))&lt;&gt;"N",
INDEX('11.6_Outliers-Incineration'!L$5:L$500,MATCH($F551,'11.6_Outliers-Incineration'!$F$5:$F$500,0)),""),"")</f>
        <v>WACT_34</v>
      </c>
      <c r="AE551" s="14">
        <v>0</v>
      </c>
      <c r="AF551" s="8">
        <v>2022</v>
      </c>
      <c r="AG551" s="14" t="s">
        <v>3050</v>
      </c>
      <c r="AH551" s="14">
        <v>1.33</v>
      </c>
      <c r="AI551" s="5">
        <v>2022</v>
      </c>
      <c r="AJ551" s="5" t="s">
        <v>3050</v>
      </c>
      <c r="AK551" s="5">
        <f t="shared" si="8"/>
        <v>9</v>
      </c>
    </row>
    <row r="552" spans="1:37" x14ac:dyDescent="0.25">
      <c r="A552" s="5" t="s">
        <v>3029</v>
      </c>
      <c r="B552" s="5" t="s">
        <v>1292</v>
      </c>
      <c r="C552" s="5" t="s">
        <v>1291</v>
      </c>
      <c r="D552" s="5" t="s">
        <v>1038</v>
      </c>
      <c r="E552" s="5" t="s">
        <v>1296</v>
      </c>
      <c r="F552" s="5" t="s">
        <v>1295</v>
      </c>
      <c r="G552" s="5">
        <v>1</v>
      </c>
      <c r="H552" s="5">
        <v>1</v>
      </c>
      <c r="I552" s="5" t="s">
        <v>3252</v>
      </c>
      <c r="J552" s="13">
        <f>IFERROR(IF(INDEX('11.1_Outliers-Generation'!$N$5:$N$500,MATCH($F552,'11.1_Outliers-Generation'!$F$5:$F$500,0))&lt;&gt;"N",
INDEX('11.1_Outliers-Generation'!J$5:J$500,MATCH($F552,'11.1_Outliers-Generation'!$F$5:$F$500,0)),""),"")</f>
        <v>1.8091272201956028</v>
      </c>
      <c r="K552" s="8">
        <f>IFERROR(IF(INDEX('11.1_Outliers-Generation'!$N$5:$N$500,MATCH($F552,'11.1_Outliers-Generation'!$F$5:$F$500,0))&lt;&gt;"N",
INDEX('11.1_Outliers-Generation'!K$5:K$500,MATCH($F552,'11.1_Outliers-Generation'!$F$5:$F$500,0)),""),"")</f>
        <v>2012</v>
      </c>
      <c r="L552" s="13" t="str">
        <f>IFERROR(IF(INDEX('11.1_Outliers-Generation'!$N$5:$N$500,MATCH($F552,'11.1_Outliers-Generation'!$F$5:$F$500,0))&lt;&gt;"N",
INDEX('11.1_Outliers-Generation'!L$5:L$500,MATCH($F552,'11.1_Outliers-Generation'!$F$5:$F$500,0)),""),"")</f>
        <v>WaW_296</v>
      </c>
      <c r="M552" s="14">
        <f>IFERROR(IF(INDEX('11.2_Outliers-Collection_cov'!$N$5:$N$500,MATCH($F552,'11.2_Outliers-Collection_cov'!$F$5:$F$500,0))&lt;&gt;"N",
INDEX('11.2_Outliers-Collection_cov'!J$5:J$500,MATCH($F552,'11.2_Outliers-Collection_cov'!$F$5:$F$500,0)),""),"")</f>
        <v>85</v>
      </c>
      <c r="N552" s="8">
        <f>IFERROR(IF(INDEX('11.2_Outliers-Collection_cov'!$N$5:$N$500,MATCH($F552,'11.2_Outliers-Collection_cov'!$F$5:$F$500,0))&lt;&gt;"N",
INDEX('11.2_Outliers-Collection_cov'!K$5:K$500,MATCH($F552,'11.2_Outliers-Collection_cov'!$F$5:$F$500,0)),""),"")</f>
        <v>2012</v>
      </c>
      <c r="O552" s="13" t="str">
        <f>IFERROR(IF(INDEX('11.2_Outliers-Collection_cov'!$N$5:$N$500,MATCH($F552,'11.2_Outliers-Collection_cov'!$F$5:$F$500,0))&lt;&gt;"N",
INDEX('11.2_Outliers-Collection_cov'!L$5:L$500,MATCH($F552,'11.2_Outliers-Collection_cov'!$F$5:$F$500,0)),""),"")</f>
        <v>WaW_296</v>
      </c>
      <c r="P552" s="14">
        <f>IFERROR(IF(INDEX('11.3_Outliers-Plastic'!$N$5:$N$500,MATCH($F552,'11.3_Outliers-Plastic'!$F$5:$F$500,0))&lt;&gt;"N",
INDEX('11.3_Outliers-Plastic'!J$5:J$500,MATCH($F552,'11.3_Outliers-Plastic'!$F$5:$F$500,0)),""),"")</f>
        <v>14.918508149185083</v>
      </c>
      <c r="Q552" s="8">
        <f>IFERROR(IF(INDEX('11.3_Outliers-Plastic'!$N$5:$N$500,MATCH($F552,'11.3_Outliers-Plastic'!$F$5:$F$500,0))&lt;&gt;"N",
INDEX('11.3_Outliers-Plastic'!K$5:K$500,MATCH($F552,'11.3_Outliers-Plastic'!$F$5:$F$500,0)),""),"")</f>
        <v>2012</v>
      </c>
      <c r="R552" s="14" t="str">
        <f>IFERROR(IF(INDEX('11.3_Outliers-Plastic'!$N$5:$N$500,MATCH($F552,'11.3_Outliers-Plastic'!$F$5:$F$500,0))&lt;&gt;"N",
INDEX('11.3_Outliers-Plastic'!L$5:L$500,MATCH($F552,'11.3_Outliers-Plastic'!$F$5:$F$500,0)),""),"")</f>
        <v>WaW_296</v>
      </c>
      <c r="V552" s="14">
        <f>IFERROR(IF(INDEX('11.5_Outliers-Other_recovery'!$N$5:$N$500,MATCH($F552,'11.5_Outliers-Other_recovery'!$F$5:$F$500,0))&lt;&gt;"N",
INDEX('11.5_Outliers-Other_recovery'!J$5:J$500,MATCH($F552,'11.5_Outliers-Other_recovery'!$F$5:$F$500,0)),""),"")</f>
        <v>0</v>
      </c>
      <c r="W552" s="8">
        <f>IFERROR(IF(INDEX('11.5_Outliers-Other_recovery'!$N$5:$N$500,MATCH($F552,'11.5_Outliers-Other_recovery'!$F$5:$F$500,0))&lt;&gt;"N",
INDEX('11.5_Outliers-Other_recovery'!K$5:K$500,MATCH($F552,'11.5_Outliers-Other_recovery'!$F$5:$F$500,0)),""),"")</f>
        <v>2012</v>
      </c>
      <c r="X552" s="14" t="str">
        <f>IFERROR(IF(INDEX('11.5_Outliers-Other_recovery'!$N$5:$N$500,MATCH($F552,'11.5_Outliers-Other_recovery'!$F$5:$F$500,0))&lt;&gt;"N",
INDEX('11.5_Outliers-Other_recovery'!L$5:L$500,MATCH($F552,'11.5_Outliers-Other_recovery'!$F$5:$F$500,0)),""),"")</f>
        <v>UNSD_126</v>
      </c>
      <c r="Y552" s="14">
        <f>IFERROR(IF(INDEX('11.4_Outliers-Formal_dry_recy'!$N$5:$N$500,MATCH($F552,'11.4_Outliers-Formal_dry_recy'!$F$5:$F$500,0))&lt;&gt;"N",
INDEX('11.4_Outliers-Formal_dry_recy'!J$5:J$500,MATCH($F552,'11.4_Outliers-Formal_dry_recy'!$F$5:$F$500,0)),""),"")</f>
        <v>0</v>
      </c>
      <c r="Z552" s="8">
        <f>IFERROR(IF(INDEX('11.4_Outliers-Formal_dry_recy'!$N$5:$N$500,MATCH($F552,'11.4_Outliers-Formal_dry_recy'!$F$5:$F$500,0))&lt;&gt;"N",
INDEX('11.4_Outliers-Formal_dry_recy'!K$5:K$500,MATCH($F552,'11.4_Outliers-Formal_dry_recy'!$F$5:$F$500,0)),""),"")</f>
        <v>2012</v>
      </c>
      <c r="AA552" s="14" t="str">
        <f>IFERROR(IF(INDEX('11.4_Outliers-Formal_dry_recy'!$N$5:$N$500,MATCH($F552,'11.4_Outliers-Formal_dry_recy'!$F$5:$F$500,0))&lt;&gt;"N",
INDEX('11.4_Outliers-Formal_dry_recy'!L$5:L$500,MATCH($F552,'11.4_Outliers-Formal_dry_recy'!$F$5:$F$500,0)),""),"")</f>
        <v>UNSD_126</v>
      </c>
      <c r="AB552" s="14">
        <f>IFERROR(IF(INDEX('11.6_Outliers-Incineration'!$N$5:$N$500,MATCH($F552,'11.6_Outliers-Incineration'!$F$5:$F$500,0))&lt;&gt;"N",
INDEX('11.6_Outliers-Incineration'!J$5:J$500,MATCH($F552,'11.6_Outliers-Incineration'!$F$5:$F$500,0)),""),"")</f>
        <v>0</v>
      </c>
      <c r="AC552" s="8">
        <f>IFERROR(IF(INDEX('11.6_Outliers-Incineration'!$N$5:$N$500,MATCH($F552,'11.6_Outliers-Incineration'!$F$5:$F$500,0))&lt;&gt;"N",
INDEX('11.6_Outliers-Incineration'!K$5:K$500,MATCH($F552,'11.6_Outliers-Incineration'!$F$5:$F$500,0)),""),"")</f>
        <v>2012</v>
      </c>
      <c r="AD552" s="14" t="str">
        <f>IFERROR(IF(INDEX('11.6_Outliers-Incineration'!$N$5:$N$500,MATCH($F552,'11.6_Outliers-Incineration'!$F$5:$F$500,0))&lt;&gt;"N",
INDEX('11.6_Outliers-Incineration'!L$5:L$500,MATCH($F552,'11.6_Outliers-Incineration'!$F$5:$F$500,0)),""),"")</f>
        <v>UNSD_126</v>
      </c>
      <c r="AE552" s="14">
        <v>0</v>
      </c>
      <c r="AF552" s="8">
        <v>2012</v>
      </c>
      <c r="AG552" s="14" t="s">
        <v>2095</v>
      </c>
      <c r="AK552" s="5">
        <f t="shared" si="8"/>
        <v>7</v>
      </c>
    </row>
    <row r="553" spans="1:37" x14ac:dyDescent="0.25">
      <c r="A553" s="5" t="s">
        <v>3030</v>
      </c>
      <c r="B553" s="5" t="s">
        <v>1300</v>
      </c>
      <c r="C553" s="5" t="s">
        <v>1299</v>
      </c>
      <c r="D553" s="5" t="s">
        <v>1038</v>
      </c>
      <c r="E553" s="5" t="s">
        <v>1303</v>
      </c>
      <c r="F553" s="5" t="s">
        <v>1302</v>
      </c>
      <c r="G553" s="5">
        <v>3</v>
      </c>
      <c r="H553" s="5">
        <v>1</v>
      </c>
      <c r="I553" s="5" t="s">
        <v>3308</v>
      </c>
      <c r="J553" s="13">
        <f>IFERROR(IF(INDEX('11.1_Outliers-Generation'!$N$5:$N$500,MATCH($F553,'11.1_Outliers-Generation'!$F$5:$F$500,0))&lt;&gt;"N",
INDEX('11.1_Outliers-Generation'!J$5:J$500,MATCH($F553,'11.1_Outliers-Generation'!$F$5:$F$500,0)),""),"")</f>
        <v>0.85132358829282384</v>
      </c>
      <c r="K553" s="8">
        <f>IFERROR(IF(INDEX('11.1_Outliers-Generation'!$N$5:$N$500,MATCH($F553,'11.1_Outliers-Generation'!$F$5:$F$500,0))&lt;&gt;"N",
INDEX('11.1_Outliers-Generation'!K$5:K$500,MATCH($F553,'11.1_Outliers-Generation'!$F$5:$F$500,0)),""),"")</f>
        <v>2017</v>
      </c>
      <c r="L553" s="13" t="str">
        <f>IFERROR(IF(INDEX('11.1_Outliers-Generation'!$N$5:$N$500,MATCH($F553,'11.1_Outliers-Generation'!$F$5:$F$500,0))&lt;&gt;"N",
INDEX('11.1_Outliers-Generation'!L$5:L$500,MATCH($F553,'11.1_Outliers-Generation'!$F$5:$F$500,0)),""),"")</f>
        <v>UNSD_129</v>
      </c>
      <c r="M553" s="14">
        <f>IFERROR(IF(INDEX('11.2_Outliers-Collection_cov'!$N$5:$N$500,MATCH($F553,'11.2_Outliers-Collection_cov'!$F$5:$F$500,0))&lt;&gt;"N",
INDEX('11.2_Outliers-Collection_cov'!J$5:J$500,MATCH($F553,'11.2_Outliers-Collection_cov'!$F$5:$F$500,0)),""),"")</f>
        <v>100</v>
      </c>
      <c r="N553" s="8">
        <f>IFERROR(IF(INDEX('11.2_Outliers-Collection_cov'!$N$5:$N$500,MATCH($F553,'11.2_Outliers-Collection_cov'!$F$5:$F$500,0))&lt;&gt;"N",
INDEX('11.2_Outliers-Collection_cov'!K$5:K$500,MATCH($F553,'11.2_Outliers-Collection_cov'!$F$5:$F$500,0)),""),"")</f>
        <v>2017</v>
      </c>
      <c r="O553" s="13" t="str">
        <f>IFERROR(IF(INDEX('11.2_Outliers-Collection_cov'!$N$5:$N$500,MATCH($F553,'11.2_Outliers-Collection_cov'!$F$5:$F$500,0))&lt;&gt;"N",
INDEX('11.2_Outliers-Collection_cov'!L$5:L$500,MATCH($F553,'11.2_Outliers-Collection_cov'!$F$5:$F$500,0)),""),"")</f>
        <v>UNSD_129</v>
      </c>
      <c r="P553" s="14">
        <f>IFERROR(IF(INDEX('11.3_Outliers-Plastic'!$N$5:$N$500,MATCH($F553,'11.3_Outliers-Plastic'!$F$5:$F$500,0))&lt;&gt;"N",
INDEX('11.3_Outliers-Plastic'!J$5:J$500,MATCH($F553,'11.3_Outliers-Plastic'!$F$5:$F$500,0)),""),"")</f>
        <v>6</v>
      </c>
      <c r="Q553" s="8">
        <f>IFERROR(IF(INDEX('11.3_Outliers-Plastic'!$N$5:$N$500,MATCH($F553,'11.3_Outliers-Plastic'!$F$5:$F$500,0))&lt;&gt;"N",
INDEX('11.3_Outliers-Plastic'!K$5:K$500,MATCH($F553,'11.3_Outliers-Plastic'!$F$5:$F$500,0)),""),"")</f>
        <v>2012</v>
      </c>
      <c r="R553" s="14" t="str">
        <f>IFERROR(IF(INDEX('11.3_Outliers-Plastic'!$N$5:$N$500,MATCH($F553,'11.3_Outliers-Plastic'!$F$5:$F$500,0))&lt;&gt;"N",
INDEX('11.3_Outliers-Plastic'!L$5:L$500,MATCH($F553,'11.3_Outliers-Plastic'!$F$5:$F$500,0)),""),"")</f>
        <v>WaW_304</v>
      </c>
      <c r="V553" s="14">
        <f>IFERROR(IF(INDEX('11.5_Outliers-Other_recovery'!$N$5:$N$500,MATCH($F553,'11.5_Outliers-Other_recovery'!$F$5:$F$500,0))&lt;&gt;"N",
INDEX('11.5_Outliers-Other_recovery'!J$5:J$500,MATCH($F553,'11.5_Outliers-Other_recovery'!$F$5:$F$500,0)),""),"")</f>
        <v>0.6168080185042405</v>
      </c>
      <c r="W553" s="8">
        <f>IFERROR(IF(INDEX('11.5_Outliers-Other_recovery'!$N$5:$N$500,MATCH($F553,'11.5_Outliers-Other_recovery'!$F$5:$F$500,0))&lt;&gt;"N",
INDEX('11.5_Outliers-Other_recovery'!K$5:K$500,MATCH($F553,'11.5_Outliers-Other_recovery'!$F$5:$F$500,0)),""),"")</f>
        <v>2017</v>
      </c>
      <c r="X553" s="14" t="str">
        <f>IFERROR(IF(INDEX('11.5_Outliers-Other_recovery'!$N$5:$N$500,MATCH($F553,'11.5_Outliers-Other_recovery'!$F$5:$F$500,0))&lt;&gt;"N",
INDEX('11.5_Outliers-Other_recovery'!L$5:L$500,MATCH($F553,'11.5_Outliers-Other_recovery'!$F$5:$F$500,0)),""),"")</f>
        <v>UNSD_129</v>
      </c>
      <c r="Y553" s="14">
        <f>IFERROR(IF(INDEX('11.4_Outliers-Formal_dry_recy'!$N$5:$N$500,MATCH($F553,'11.4_Outliers-Formal_dry_recy'!$F$5:$F$500,0))&lt;&gt;"N",
INDEX('11.4_Outliers-Formal_dry_recy'!J$5:J$500,MATCH($F553,'11.4_Outliers-Formal_dry_recy'!$F$5:$F$500,0)),""),"")</f>
        <v>8.5776407093292288</v>
      </c>
      <c r="Z553" s="8">
        <f>IFERROR(IF(INDEX('11.4_Outliers-Formal_dry_recy'!$N$5:$N$500,MATCH($F553,'11.4_Outliers-Formal_dry_recy'!$F$5:$F$500,0))&lt;&gt;"N",
INDEX('11.4_Outliers-Formal_dry_recy'!K$5:K$500,MATCH($F553,'11.4_Outliers-Formal_dry_recy'!$F$5:$F$500,0)),""),"")</f>
        <v>2017</v>
      </c>
      <c r="AA553" s="14" t="str">
        <f>IFERROR(IF(INDEX('11.4_Outliers-Formal_dry_recy'!$N$5:$N$500,MATCH($F553,'11.4_Outliers-Formal_dry_recy'!$F$5:$F$500,0))&lt;&gt;"N",
INDEX('11.4_Outliers-Formal_dry_recy'!L$5:L$500,MATCH($F553,'11.4_Outliers-Formal_dry_recy'!$F$5:$F$500,0)),""),"")</f>
        <v>UNSD_129</v>
      </c>
      <c r="AB553" s="14">
        <f>IFERROR(IF(INDEX('11.6_Outliers-Incineration'!$N$5:$N$500,MATCH($F553,'11.6_Outliers-Incineration'!$F$5:$F$500,0))&lt;&gt;"N",
INDEX('11.6_Outliers-Incineration'!J$5:J$500,MATCH($F553,'11.6_Outliers-Incineration'!$F$5:$F$500,0)),""),"")</f>
        <v>0</v>
      </c>
      <c r="AC553" s="8">
        <f>IFERROR(IF(INDEX('11.6_Outliers-Incineration'!$N$5:$N$500,MATCH($F553,'11.6_Outliers-Incineration'!$F$5:$F$500,0))&lt;&gt;"N",
INDEX('11.6_Outliers-Incineration'!K$5:K$500,MATCH($F553,'11.6_Outliers-Incineration'!$F$5:$F$500,0)),""),"")</f>
        <v>2017</v>
      </c>
      <c r="AD553" s="14" t="str">
        <f>IFERROR(IF(INDEX('11.6_Outliers-Incineration'!$N$5:$N$500,MATCH($F553,'11.6_Outliers-Incineration'!$F$5:$F$500,0))&lt;&gt;"N",
INDEX('11.6_Outliers-Incineration'!L$5:L$500,MATCH($F553,'11.6_Outliers-Incineration'!$F$5:$F$500,0)),""),"")</f>
        <v>UNSD_129</v>
      </c>
      <c r="AE553" s="14">
        <v>100</v>
      </c>
      <c r="AF553" s="8">
        <v>2017</v>
      </c>
      <c r="AG553" s="14" t="s">
        <v>2098</v>
      </c>
      <c r="AK553" s="5">
        <f t="shared" si="8"/>
        <v>7</v>
      </c>
    </row>
    <row r="554" spans="1:37" x14ac:dyDescent="0.25">
      <c r="A554" s="5" t="s">
        <v>3031</v>
      </c>
      <c r="B554" s="5" t="s">
        <v>11</v>
      </c>
      <c r="C554" s="5" t="s">
        <v>570</v>
      </c>
      <c r="D554" s="5" t="s">
        <v>620</v>
      </c>
      <c r="E554" s="4" t="s">
        <v>12</v>
      </c>
      <c r="F554" s="4" t="s">
        <v>569</v>
      </c>
      <c r="G554" s="5">
        <v>1</v>
      </c>
      <c r="H554" s="5">
        <v>1</v>
      </c>
      <c r="I554" s="5" t="s">
        <v>3254</v>
      </c>
      <c r="J554" s="13">
        <f>IFERROR(IF(INDEX('11.1_Outliers-Generation'!$N$5:$N$500,MATCH($F554,'11.1_Outliers-Generation'!$F$5:$F$500,0))&lt;&gt;"N",
INDEX('11.1_Outliers-Generation'!J$5:J$500,MATCH($F554,'11.1_Outliers-Generation'!$F$5:$F$500,0)),""),"")</f>
        <v>0.84</v>
      </c>
      <c r="K554" s="8">
        <f>IFERROR(IF(INDEX('11.1_Outliers-Generation'!$N$5:$N$500,MATCH($F554,'11.1_Outliers-Generation'!$F$5:$F$500,0))&lt;&gt;"N",
INDEX('11.1_Outliers-Generation'!K$5:K$500,MATCH($F554,'11.1_Outliers-Generation'!$F$5:$F$500,0)),""),"")</f>
        <v>2021</v>
      </c>
      <c r="L554" s="13" t="str">
        <f>IFERROR(IF(INDEX('11.1_Outliers-Generation'!$N$5:$N$500,MATCH($F554,'11.1_Outliers-Generation'!$F$5:$F$500,0))&lt;&gt;"N",
INDEX('11.1_Outliers-Generation'!L$5:L$500,MATCH($F554,'11.1_Outliers-Generation'!$F$5:$F$500,0)),""),"")</f>
        <v>WACT_16</v>
      </c>
      <c r="M554" s="14">
        <f>IFERROR(IF(INDEX('11.2_Outliers-Collection_cov'!$N$5:$N$500,MATCH($F554,'11.2_Outliers-Collection_cov'!$F$5:$F$500,0))&lt;&gt;"N",
INDEX('11.2_Outliers-Collection_cov'!J$5:J$500,MATCH($F554,'11.2_Outliers-Collection_cov'!$F$5:$F$500,0)),""),"")</f>
        <v>35.61</v>
      </c>
      <c r="N554" s="8">
        <f>IFERROR(IF(INDEX('11.2_Outliers-Collection_cov'!$N$5:$N$500,MATCH($F554,'11.2_Outliers-Collection_cov'!$F$5:$F$500,0))&lt;&gt;"N",
INDEX('11.2_Outliers-Collection_cov'!K$5:K$500,MATCH($F554,'11.2_Outliers-Collection_cov'!$F$5:$F$500,0)),""),"")</f>
        <v>2021</v>
      </c>
      <c r="O554" s="13" t="str">
        <f>IFERROR(IF(INDEX('11.2_Outliers-Collection_cov'!$N$5:$N$500,MATCH($F554,'11.2_Outliers-Collection_cov'!$F$5:$F$500,0))&lt;&gt;"N",
INDEX('11.2_Outliers-Collection_cov'!L$5:L$500,MATCH($F554,'11.2_Outliers-Collection_cov'!$F$5:$F$500,0)),""),"")</f>
        <v>WACT_16</v>
      </c>
      <c r="P554" s="14">
        <f>IFERROR(IF(INDEX('11.3_Outliers-Plastic'!$N$5:$N$500,MATCH($F554,'11.3_Outliers-Plastic'!$F$5:$F$500,0))&lt;&gt;"N",
INDEX('11.3_Outliers-Plastic'!J$5:J$500,MATCH($F554,'11.3_Outliers-Plastic'!$F$5:$F$500,0)),""),"")</f>
        <v>4.71</v>
      </c>
      <c r="Q554" s="8">
        <f>IFERROR(IF(INDEX('11.3_Outliers-Plastic'!$N$5:$N$500,MATCH($F554,'11.3_Outliers-Plastic'!$F$5:$F$500,0))&lt;&gt;"N",
INDEX('11.3_Outliers-Plastic'!K$5:K$500,MATCH($F554,'11.3_Outliers-Plastic'!$F$5:$F$500,0)),""),"")</f>
        <v>2021</v>
      </c>
      <c r="R554" s="14" t="str">
        <f>IFERROR(IF(INDEX('11.3_Outliers-Plastic'!$N$5:$N$500,MATCH($F554,'11.3_Outliers-Plastic'!$F$5:$F$500,0))&lt;&gt;"N",
INDEX('11.3_Outliers-Plastic'!L$5:L$500,MATCH($F554,'11.3_Outliers-Plastic'!$F$5:$F$500,0)),""),"")</f>
        <v>WACT_16</v>
      </c>
      <c r="S554" s="12">
        <v>57.537154989384284</v>
      </c>
      <c r="T554" s="5">
        <v>2021</v>
      </c>
      <c r="U554" s="5" t="s">
        <v>1552</v>
      </c>
      <c r="V554" s="14">
        <f>IFERROR(IF(INDEX('11.5_Outliers-Other_recovery'!$N$5:$N$500,MATCH($F554,'11.5_Outliers-Other_recovery'!$F$5:$F$500,0))&lt;&gt;"N",
INDEX('11.5_Outliers-Other_recovery'!J$5:J$500,MATCH($F554,'11.5_Outliers-Other_recovery'!$F$5:$F$500,0)),""),"")</f>
        <v>0</v>
      </c>
      <c r="W554" s="8">
        <f>IFERROR(IF(INDEX('11.5_Outliers-Other_recovery'!$N$5:$N$500,MATCH($F554,'11.5_Outliers-Other_recovery'!$F$5:$F$500,0))&lt;&gt;"N",
INDEX('11.5_Outliers-Other_recovery'!K$5:K$500,MATCH($F554,'11.5_Outliers-Other_recovery'!$F$5:$F$500,0)),""),"")</f>
        <v>2013</v>
      </c>
      <c r="X554" s="14" t="str">
        <f>IFERROR(IF(INDEX('11.5_Outliers-Other_recovery'!$N$5:$N$500,MATCH($F554,'11.5_Outliers-Other_recovery'!$F$5:$F$500,0))&lt;&gt;"N",
INDEX('11.5_Outliers-Other_recovery'!L$5:L$500,MATCH($F554,'11.5_Outliers-Other_recovery'!$F$5:$F$500,0)),""),"")</f>
        <v>WABI_012</v>
      </c>
      <c r="Y554" s="14">
        <f>IFERROR(IF(INDEX('11.4_Outliers-Formal_dry_recy'!$N$5:$N$500,MATCH($F554,'11.4_Outliers-Formal_dry_recy'!$F$5:$F$500,0))&lt;&gt;"N",
INDEX('11.4_Outliers-Formal_dry_recy'!J$5:J$500,MATCH($F554,'11.4_Outliers-Formal_dry_recy'!$F$5:$F$500,0)),""),"")</f>
        <v>0</v>
      </c>
      <c r="Z554" s="8">
        <f>IFERROR(IF(INDEX('11.4_Outliers-Formal_dry_recy'!$N$5:$N$500,MATCH($F554,'11.4_Outliers-Formal_dry_recy'!$F$5:$F$500,0))&lt;&gt;"N",
INDEX('11.4_Outliers-Formal_dry_recy'!K$5:K$500,MATCH($F554,'11.4_Outliers-Formal_dry_recy'!$F$5:$F$500,0)),""),"")</f>
        <v>2013</v>
      </c>
      <c r="AA554" s="14" t="str">
        <f>IFERROR(IF(INDEX('11.4_Outliers-Formal_dry_recy'!$N$5:$N$500,MATCH($F554,'11.4_Outliers-Formal_dry_recy'!$F$5:$F$500,0))&lt;&gt;"N",
INDEX('11.4_Outliers-Formal_dry_recy'!L$5:L$500,MATCH($F554,'11.4_Outliers-Formal_dry_recy'!$F$5:$F$500,0)),""),"")</f>
        <v>WABI_012</v>
      </c>
      <c r="AB554" s="14">
        <f>IFERROR(IF(INDEX('11.6_Outliers-Incineration'!$N$5:$N$500,MATCH($F554,'11.6_Outliers-Incineration'!$F$5:$F$500,0))&lt;&gt;"N",
INDEX('11.6_Outliers-Incineration'!J$5:J$500,MATCH($F554,'11.6_Outliers-Incineration'!$F$5:$F$500,0)),""),"")</f>
        <v>0</v>
      </c>
      <c r="AC554" s="8">
        <f>IFERROR(IF(INDEX('11.6_Outliers-Incineration'!$N$5:$N$500,MATCH($F554,'11.6_Outliers-Incineration'!$F$5:$F$500,0))&lt;&gt;"N",
INDEX('11.6_Outliers-Incineration'!K$5:K$500,MATCH($F554,'11.6_Outliers-Incineration'!$F$5:$F$500,0)),""),"")</f>
        <v>2021</v>
      </c>
      <c r="AD554" s="14" t="str">
        <f>IFERROR(IF(INDEX('11.6_Outliers-Incineration'!$N$5:$N$500,MATCH($F554,'11.6_Outliers-Incineration'!$F$5:$F$500,0))&lt;&gt;"N",
INDEX('11.6_Outliers-Incineration'!L$5:L$500,MATCH($F554,'11.6_Outliers-Incineration'!$F$5:$F$500,0)),""),"")</f>
        <v>WACT_16</v>
      </c>
      <c r="AE554" s="14">
        <v>0</v>
      </c>
      <c r="AF554" s="8">
        <v>2021</v>
      </c>
      <c r="AG554" s="14" t="s">
        <v>1552</v>
      </c>
      <c r="AH554" s="14">
        <v>0.97</v>
      </c>
      <c r="AI554" s="5">
        <v>2021</v>
      </c>
      <c r="AJ554" s="5" t="s">
        <v>1552</v>
      </c>
      <c r="AK554" s="5">
        <f t="shared" si="8"/>
        <v>9</v>
      </c>
    </row>
    <row r="555" spans="1:37" x14ac:dyDescent="0.25">
      <c r="A555" s="5" t="s">
        <v>3032</v>
      </c>
      <c r="B555" s="5" t="s">
        <v>11</v>
      </c>
      <c r="C555" s="5" t="s">
        <v>570</v>
      </c>
      <c r="D555" s="5" t="s">
        <v>360</v>
      </c>
      <c r="E555" s="5" t="s">
        <v>574</v>
      </c>
      <c r="F555" s="5" t="s">
        <v>573</v>
      </c>
      <c r="G555" s="5">
        <v>2</v>
      </c>
      <c r="H555" s="5">
        <v>1</v>
      </c>
      <c r="I555" s="5" t="s">
        <v>2713</v>
      </c>
      <c r="J555" s="13">
        <f>IFERROR(IF(INDEX('11.1_Outliers-Generation'!$N$5:$N$500,MATCH($F555,'11.1_Outliers-Generation'!$F$5:$F$500,0))&lt;&gt;"N",
INDEX('11.1_Outliers-Generation'!J$5:J$500,MATCH($F555,'11.1_Outliers-Generation'!$F$5:$F$500,0)),""),"")</f>
        <v>0.70929821735803233</v>
      </c>
      <c r="K555" s="8">
        <f>IFERROR(IF(INDEX('11.1_Outliers-Generation'!$N$5:$N$500,MATCH($F555,'11.1_Outliers-Generation'!$F$5:$F$500,0))&lt;&gt;"N",
INDEX('11.1_Outliers-Generation'!K$5:K$500,MATCH($F555,'11.1_Outliers-Generation'!$F$5:$F$500,0)),""),"")</f>
        <v>2014</v>
      </c>
      <c r="L555" s="13" t="str">
        <f>IFERROR(IF(INDEX('11.1_Outliers-Generation'!$N$5:$N$500,MATCH($F555,'11.1_Outliers-Generation'!$F$5:$F$500,0))&lt;&gt;"N",
INDEX('11.1_Outliers-Generation'!L$5:L$500,MATCH($F555,'11.1_Outliers-Generation'!$F$5:$F$500,0)),""),"")</f>
        <v>UNSD_145</v>
      </c>
      <c r="M555" s="14">
        <f>IFERROR(IF(INDEX('11.2_Outliers-Collection_cov'!$N$5:$N$500,MATCH($F555,'11.2_Outliers-Collection_cov'!$F$5:$F$500,0))&lt;&gt;"N",
INDEX('11.2_Outliers-Collection_cov'!J$5:J$500,MATCH($F555,'11.2_Outliers-Collection_cov'!$F$5:$F$500,0)),""),"")</f>
        <v>85</v>
      </c>
      <c r="N555" s="8">
        <f>IFERROR(IF(INDEX('11.2_Outliers-Collection_cov'!$N$5:$N$500,MATCH($F555,'11.2_Outliers-Collection_cov'!$F$5:$F$500,0))&lt;&gt;"N",
INDEX('11.2_Outliers-Collection_cov'!K$5:K$500,MATCH($F555,'11.2_Outliers-Collection_cov'!$F$5:$F$500,0)),""),"")</f>
        <v>2015</v>
      </c>
      <c r="O555" s="13" t="str">
        <f>IFERROR(IF(INDEX('11.2_Outliers-Collection_cov'!$N$5:$N$500,MATCH($F555,'11.2_Outliers-Collection_cov'!$F$5:$F$500,0))&lt;&gt;"N",
INDEX('11.2_Outliers-Collection_cov'!L$5:L$500,MATCH($F555,'11.2_Outliers-Collection_cov'!$F$5:$F$500,0)),""),"")</f>
        <v>UNSD_145</v>
      </c>
      <c r="P555" s="14">
        <f>IFERROR(IF(INDEX('11.3_Outliers-Plastic'!$N$5:$N$500,MATCH($F555,'11.3_Outliers-Plastic'!$F$5:$F$500,0))&lt;&gt;"N",
INDEX('11.3_Outliers-Plastic'!J$5:J$500,MATCH($F555,'11.3_Outliers-Plastic'!$F$5:$F$500,0)),""),"")</f>
        <v>9</v>
      </c>
      <c r="Q555" s="8">
        <f>IFERROR(IF(INDEX('11.3_Outliers-Plastic'!$N$5:$N$500,MATCH($F555,'11.3_Outliers-Plastic'!$F$5:$F$500,0))&lt;&gt;"N",
INDEX('11.3_Outliers-Plastic'!K$5:K$500,MATCH($F555,'11.3_Outliers-Plastic'!$F$5:$F$500,0)),""),"")</f>
        <v>2008</v>
      </c>
      <c r="R555" s="14" t="str">
        <f>IFERROR(IF(INDEX('11.3_Outliers-Plastic'!$N$5:$N$500,MATCH($F555,'11.3_Outliers-Plastic'!$F$5:$F$500,0))&lt;&gt;"N",
INDEX('11.3_Outliers-Plastic'!L$5:L$500,MATCH($F555,'11.3_Outliers-Plastic'!$F$5:$F$500,0)),""),"")</f>
        <v>WaW_325</v>
      </c>
      <c r="V555" s="14">
        <f>IFERROR(IF(INDEX('11.5_Outliers-Other_recovery'!$N$5:$N$500,MATCH($F555,'11.5_Outliers-Other_recovery'!$F$5:$F$500,0))&lt;&gt;"N",
INDEX('11.5_Outliers-Other_recovery'!J$5:J$500,MATCH($F555,'11.5_Outliers-Other_recovery'!$F$5:$F$500,0)),""),"")</f>
        <v>0</v>
      </c>
      <c r="W555" s="8">
        <f>IFERROR(IF(INDEX('11.5_Outliers-Other_recovery'!$N$5:$N$500,MATCH($F555,'11.5_Outliers-Other_recovery'!$F$5:$F$500,0))&lt;&gt;"N",
INDEX('11.5_Outliers-Other_recovery'!K$5:K$500,MATCH($F555,'11.5_Outliers-Other_recovery'!$F$5:$F$500,0)),""),"")</f>
        <v>2015</v>
      </c>
      <c r="X555" s="14" t="str">
        <f>IFERROR(IF(INDEX('11.5_Outliers-Other_recovery'!$N$5:$N$500,MATCH($F555,'11.5_Outliers-Other_recovery'!$F$5:$F$500,0))&lt;&gt;"N",
INDEX('11.5_Outliers-Other_recovery'!L$5:L$500,MATCH($F555,'11.5_Outliers-Other_recovery'!$F$5:$F$500,0)),""),"")</f>
        <v>UNSD_145</v>
      </c>
      <c r="Y555" s="14">
        <f>IFERROR(IF(INDEX('11.4_Outliers-Formal_dry_recy'!$N$5:$N$500,MATCH($F555,'11.4_Outliers-Formal_dry_recy'!$F$5:$F$500,0))&lt;&gt;"N",
INDEX('11.4_Outliers-Formal_dry_recy'!J$5:J$500,MATCH($F555,'11.4_Outliers-Formal_dry_recy'!$F$5:$F$500,0)),""),"")</f>
        <v>0</v>
      </c>
      <c r="Z555" s="8">
        <f>IFERROR(IF(INDEX('11.4_Outliers-Formal_dry_recy'!$N$5:$N$500,MATCH($F555,'11.4_Outliers-Formal_dry_recy'!$F$5:$F$500,0))&lt;&gt;"N",
INDEX('11.4_Outliers-Formal_dry_recy'!K$5:K$500,MATCH($F555,'11.4_Outliers-Formal_dry_recy'!$F$5:$F$500,0)),""),"")</f>
        <v>2015</v>
      </c>
      <c r="AA555" s="14" t="str">
        <f>IFERROR(IF(INDEX('11.4_Outliers-Formal_dry_recy'!$N$5:$N$500,MATCH($F555,'11.4_Outliers-Formal_dry_recy'!$F$5:$F$500,0))&lt;&gt;"N",
INDEX('11.4_Outliers-Formal_dry_recy'!L$5:L$500,MATCH($F555,'11.4_Outliers-Formal_dry_recy'!$F$5:$F$500,0)),""),"")</f>
        <v>UNSD_145</v>
      </c>
      <c r="AB555" s="14">
        <f>IFERROR(IF(INDEX('11.6_Outliers-Incineration'!$N$5:$N$500,MATCH($F555,'11.6_Outliers-Incineration'!$F$5:$F$500,0))&lt;&gt;"N",
INDEX('11.6_Outliers-Incineration'!J$5:J$500,MATCH($F555,'11.6_Outliers-Incineration'!$F$5:$F$500,0)),""),"")</f>
        <v>0</v>
      </c>
      <c r="AC555" s="8">
        <f>IFERROR(IF(INDEX('11.6_Outliers-Incineration'!$N$5:$N$500,MATCH($F555,'11.6_Outliers-Incineration'!$F$5:$F$500,0))&lt;&gt;"N",
INDEX('11.6_Outliers-Incineration'!K$5:K$500,MATCH($F555,'11.6_Outliers-Incineration'!$F$5:$F$500,0)),""),"")</f>
        <v>2015</v>
      </c>
      <c r="AD555" s="14" t="str">
        <f>IFERROR(IF(INDEX('11.6_Outliers-Incineration'!$N$5:$N$500,MATCH($F555,'11.6_Outliers-Incineration'!$F$5:$F$500,0))&lt;&gt;"N",
INDEX('11.6_Outliers-Incineration'!L$5:L$500,MATCH($F555,'11.6_Outliers-Incineration'!$F$5:$F$500,0)),""),"")</f>
        <v>UNSD_145</v>
      </c>
      <c r="AE555" s="14">
        <v>0</v>
      </c>
      <c r="AF555" s="8">
        <v>2015</v>
      </c>
      <c r="AG555" s="14" t="s">
        <v>2109</v>
      </c>
      <c r="AK555" s="5">
        <f t="shared" si="8"/>
        <v>7</v>
      </c>
    </row>
    <row r="556" spans="1:37" x14ac:dyDescent="0.25">
      <c r="A556" s="5" t="s">
        <v>3033</v>
      </c>
      <c r="B556" s="5" t="s">
        <v>5</v>
      </c>
      <c r="C556" s="5" t="s">
        <v>990</v>
      </c>
      <c r="D556" s="5" t="s">
        <v>620</v>
      </c>
      <c r="E556" s="4" t="s">
        <v>6</v>
      </c>
      <c r="F556" s="4" t="s">
        <v>996</v>
      </c>
      <c r="G556" s="5">
        <v>1</v>
      </c>
      <c r="H556" s="5">
        <v>3</v>
      </c>
      <c r="I556" s="5" t="s">
        <v>3255</v>
      </c>
      <c r="J556" s="13">
        <f>IFERROR(IF(INDEX('11.1_Outliers-Generation'!$N$5:$N$500,MATCH($F556,'11.1_Outliers-Generation'!$F$5:$F$500,0))&lt;&gt;"N",
INDEX('11.1_Outliers-Generation'!J$5:J$500,MATCH($F556,'11.1_Outliers-Generation'!$F$5:$F$500,0)),""),"")</f>
        <v>1.18</v>
      </c>
      <c r="K556" s="8">
        <f>IFERROR(IF(INDEX('11.1_Outliers-Generation'!$N$5:$N$500,MATCH($F556,'11.1_Outliers-Generation'!$F$5:$F$500,0))&lt;&gt;"N",
INDEX('11.1_Outliers-Generation'!K$5:K$500,MATCH($F556,'11.1_Outliers-Generation'!$F$5:$F$500,0)),""),"")</f>
        <v>2021</v>
      </c>
      <c r="L556" s="13" t="str">
        <f>IFERROR(IF(INDEX('11.1_Outliers-Generation'!$N$5:$N$500,MATCH($F556,'11.1_Outliers-Generation'!$F$5:$F$500,0))&lt;&gt;"N",
INDEX('11.1_Outliers-Generation'!L$5:L$500,MATCH($F556,'11.1_Outliers-Generation'!$F$5:$F$500,0)),""),"")</f>
        <v>WACT_17</v>
      </c>
      <c r="M556" s="14">
        <f>IFERROR(IF(INDEX('11.2_Outliers-Collection_cov'!$N$5:$N$500,MATCH($F556,'11.2_Outliers-Collection_cov'!$F$5:$F$500,0))&lt;&gt;"N",
INDEX('11.2_Outliers-Collection_cov'!J$5:J$500,MATCH($F556,'11.2_Outliers-Collection_cov'!$F$5:$F$500,0)),""),"")</f>
        <v>90.2</v>
      </c>
      <c r="N556" s="8">
        <f>IFERROR(IF(INDEX('11.2_Outliers-Collection_cov'!$N$5:$N$500,MATCH($F556,'11.2_Outliers-Collection_cov'!$F$5:$F$500,0))&lt;&gt;"N",
INDEX('11.2_Outliers-Collection_cov'!K$5:K$500,MATCH($F556,'11.2_Outliers-Collection_cov'!$F$5:$F$500,0)),""),"")</f>
        <v>2021</v>
      </c>
      <c r="O556" s="13" t="str">
        <f>IFERROR(IF(INDEX('11.2_Outliers-Collection_cov'!$N$5:$N$500,MATCH($F556,'11.2_Outliers-Collection_cov'!$F$5:$F$500,0))&lt;&gt;"N",
INDEX('11.2_Outliers-Collection_cov'!L$5:L$500,MATCH($F556,'11.2_Outliers-Collection_cov'!$F$5:$F$500,0)),""),"")</f>
        <v>WACT_17</v>
      </c>
      <c r="P556" s="14">
        <f>IFERROR(IF(INDEX('11.3_Outliers-Plastic'!$N$5:$N$500,MATCH($F556,'11.3_Outliers-Plastic'!$F$5:$F$500,0))&lt;&gt;"N",
INDEX('11.3_Outliers-Plastic'!J$5:J$500,MATCH($F556,'11.3_Outliers-Plastic'!$F$5:$F$500,0)),""),"")</f>
        <v>15.280000000000001</v>
      </c>
      <c r="Q556" s="8">
        <f>IFERROR(IF(INDEX('11.3_Outliers-Plastic'!$N$5:$N$500,MATCH($F556,'11.3_Outliers-Plastic'!$F$5:$F$500,0))&lt;&gt;"N",
INDEX('11.3_Outliers-Plastic'!K$5:K$500,MATCH($F556,'11.3_Outliers-Plastic'!$F$5:$F$500,0)),""),"")</f>
        <v>2021</v>
      </c>
      <c r="R556" s="14" t="str">
        <f>IFERROR(IF(INDEX('11.3_Outliers-Plastic'!$N$5:$N$500,MATCH($F556,'11.3_Outliers-Plastic'!$F$5:$F$500,0))&lt;&gt;"N",
INDEX('11.3_Outliers-Plastic'!L$5:L$500,MATCH($F556,'11.3_Outliers-Plastic'!$F$5:$F$500,0)),""),"")</f>
        <v>WACT_17</v>
      </c>
      <c r="S556" s="12">
        <v>49.869109947643977</v>
      </c>
      <c r="T556" s="5">
        <v>2021</v>
      </c>
      <c r="U556" s="5" t="s">
        <v>1553</v>
      </c>
      <c r="V556" s="14">
        <f>IFERROR(IF(INDEX('11.5_Outliers-Other_recovery'!$N$5:$N$500,MATCH($F556,'11.5_Outliers-Other_recovery'!$F$5:$F$500,0))&lt;&gt;"N",
INDEX('11.5_Outliers-Other_recovery'!J$5:J$500,MATCH($F556,'11.5_Outliers-Other_recovery'!$F$5:$F$500,0)),""),"")</f>
        <v>0</v>
      </c>
      <c r="W556" s="8">
        <f>IFERROR(IF(INDEX('11.5_Outliers-Other_recovery'!$N$5:$N$500,MATCH($F556,'11.5_Outliers-Other_recovery'!$F$5:$F$500,0))&lt;&gt;"N",
INDEX('11.5_Outliers-Other_recovery'!K$5:K$500,MATCH($F556,'11.5_Outliers-Other_recovery'!$F$5:$F$500,0)),""),"")</f>
        <v>2007</v>
      </c>
      <c r="X556" s="14" t="str">
        <f>IFERROR(IF(INDEX('11.5_Outliers-Other_recovery'!$N$5:$N$500,MATCH($F556,'11.5_Outliers-Other_recovery'!$F$5:$F$500,0))&lt;&gt;"N",
INDEX('11.5_Outliers-Other_recovery'!L$5:L$500,MATCH($F556,'11.5_Outliers-Other_recovery'!$F$5:$F$500,0)),""),"")</f>
        <v>WABI_033</v>
      </c>
      <c r="Y556" s="14">
        <f>IFERROR(IF(INDEX('11.4_Outliers-Formal_dry_recy'!$N$5:$N$500,MATCH($F556,'11.4_Outliers-Formal_dry_recy'!$F$5:$F$500,0))&lt;&gt;"N",
INDEX('11.4_Outliers-Formal_dry_recy'!J$5:J$500,MATCH($F556,'11.4_Outliers-Formal_dry_recy'!$F$5:$F$500,0)),""),"")</f>
        <v>0</v>
      </c>
      <c r="Z556" s="8">
        <f>IFERROR(IF(INDEX('11.4_Outliers-Formal_dry_recy'!$N$5:$N$500,MATCH($F556,'11.4_Outliers-Formal_dry_recy'!$F$5:$F$500,0))&lt;&gt;"N",
INDEX('11.4_Outliers-Formal_dry_recy'!K$5:K$500,MATCH($F556,'11.4_Outliers-Formal_dry_recy'!$F$5:$F$500,0)),""),"")</f>
        <v>2007</v>
      </c>
      <c r="AA556" s="14" t="str">
        <f>IFERROR(IF(INDEX('11.4_Outliers-Formal_dry_recy'!$N$5:$N$500,MATCH($F556,'11.4_Outliers-Formal_dry_recy'!$F$5:$F$500,0))&lt;&gt;"N",
INDEX('11.4_Outliers-Formal_dry_recy'!L$5:L$500,MATCH($F556,'11.4_Outliers-Formal_dry_recy'!$F$5:$F$500,0)),""),"")</f>
        <v>WABI_033</v>
      </c>
      <c r="AB556" s="14">
        <f>IFERROR(IF(INDEX('11.6_Outliers-Incineration'!$N$5:$N$500,MATCH($F556,'11.6_Outliers-Incineration'!$F$5:$F$500,0))&lt;&gt;"N",
INDEX('11.6_Outliers-Incineration'!J$5:J$500,MATCH($F556,'11.6_Outliers-Incineration'!$F$5:$F$500,0)),""),"")</f>
        <v>0</v>
      </c>
      <c r="AC556" s="8">
        <f>IFERROR(IF(INDEX('11.6_Outliers-Incineration'!$N$5:$N$500,MATCH($F556,'11.6_Outliers-Incineration'!$F$5:$F$500,0))&lt;&gt;"N",
INDEX('11.6_Outliers-Incineration'!K$5:K$500,MATCH($F556,'11.6_Outliers-Incineration'!$F$5:$F$500,0)),""),"")</f>
        <v>2021</v>
      </c>
      <c r="AD556" s="14" t="str">
        <f>IFERROR(IF(INDEX('11.6_Outliers-Incineration'!$N$5:$N$500,MATCH($F556,'11.6_Outliers-Incineration'!$F$5:$F$500,0))&lt;&gt;"N",
INDEX('11.6_Outliers-Incineration'!L$5:L$500,MATCH($F556,'11.6_Outliers-Incineration'!$F$5:$F$500,0)),""),"")</f>
        <v>WACT_17</v>
      </c>
      <c r="AE556" s="14">
        <v>100</v>
      </c>
      <c r="AF556" s="8">
        <v>2021</v>
      </c>
      <c r="AG556" s="14" t="s">
        <v>1553</v>
      </c>
      <c r="AH556" s="14">
        <v>90.2</v>
      </c>
      <c r="AI556" s="5">
        <v>2021</v>
      </c>
      <c r="AJ556" s="5" t="s">
        <v>1553</v>
      </c>
      <c r="AK556" s="5">
        <f t="shared" si="8"/>
        <v>9</v>
      </c>
    </row>
    <row r="557" spans="1:37" x14ac:dyDescent="0.25">
      <c r="A557" s="5" t="s">
        <v>3034</v>
      </c>
      <c r="B557" s="5" t="s">
        <v>586</v>
      </c>
      <c r="C557" s="5" t="s">
        <v>585</v>
      </c>
      <c r="D557" s="5" t="s">
        <v>360</v>
      </c>
      <c r="E557" s="6" t="s">
        <v>3062</v>
      </c>
      <c r="F557" s="4" t="s">
        <v>3316</v>
      </c>
      <c r="G557" s="5">
        <v>2</v>
      </c>
      <c r="H557" s="5">
        <v>2</v>
      </c>
      <c r="I557" s="5" t="s">
        <v>3317</v>
      </c>
      <c r="J557" s="13">
        <f>IFERROR(IF(INDEX('11.1_Outliers-Generation'!$N$5:$N$500,MATCH($F557,'11.1_Outliers-Generation'!$F$5:$F$500,0))&lt;&gt;"N",
INDEX('11.1_Outliers-Generation'!J$5:J$500,MATCH($F557,'11.1_Outliers-Generation'!$F$5:$F$500,0)),""),"")</f>
        <v>0.97</v>
      </c>
      <c r="K557" s="8">
        <f>IFERROR(IF(INDEX('11.1_Outliers-Generation'!$N$5:$N$500,MATCH($F557,'11.1_Outliers-Generation'!$F$5:$F$500,0))&lt;&gt;"N",
INDEX('11.1_Outliers-Generation'!K$5:K$500,MATCH($F557,'11.1_Outliers-Generation'!$F$5:$F$500,0)),""),"")</f>
        <v>2021</v>
      </c>
      <c r="L557" s="13" t="str">
        <f>IFERROR(IF(INDEX('11.1_Outliers-Generation'!$N$5:$N$500,MATCH($F557,'11.1_Outliers-Generation'!$F$5:$F$500,0))&lt;&gt;"N",
INDEX('11.1_Outliers-Generation'!L$5:L$500,MATCH($F557,'11.1_Outliers-Generation'!$F$5:$F$500,0)),""),"")</f>
        <v>WACT_39</v>
      </c>
      <c r="M557" s="14">
        <f>IFERROR(IF(INDEX('11.2_Outliers-Collection_cov'!$N$5:$N$500,MATCH($F557,'11.2_Outliers-Collection_cov'!$F$5:$F$500,0))&lt;&gt;"N",
INDEX('11.2_Outliers-Collection_cov'!J$5:J$500,MATCH($F557,'11.2_Outliers-Collection_cov'!$F$5:$F$500,0)),""),"")</f>
        <v>34.82</v>
      </c>
      <c r="N557" s="8">
        <f>IFERROR(IF(INDEX('11.2_Outliers-Collection_cov'!$N$5:$N$500,MATCH($F557,'11.2_Outliers-Collection_cov'!$F$5:$F$500,0))&lt;&gt;"N",
INDEX('11.2_Outliers-Collection_cov'!K$5:K$500,MATCH($F557,'11.2_Outliers-Collection_cov'!$F$5:$F$500,0)),""),"")</f>
        <v>2021</v>
      </c>
      <c r="O557" s="13" t="str">
        <f>IFERROR(IF(INDEX('11.2_Outliers-Collection_cov'!$N$5:$N$500,MATCH($F557,'11.2_Outliers-Collection_cov'!$F$5:$F$500,0))&lt;&gt;"N",
INDEX('11.2_Outliers-Collection_cov'!L$5:L$500,MATCH($F557,'11.2_Outliers-Collection_cov'!$F$5:$F$500,0)),""),"")</f>
        <v>WACT_39</v>
      </c>
      <c r="P557" s="14">
        <f>IFERROR(IF(INDEX('11.3_Outliers-Plastic'!$N$5:$N$500,MATCH($F557,'11.3_Outliers-Plastic'!$F$5:$F$500,0))&lt;&gt;"N",
INDEX('11.3_Outliers-Plastic'!J$5:J$500,MATCH($F557,'11.3_Outliers-Plastic'!$F$5:$F$500,0)),""),"")</f>
        <v>8.07</v>
      </c>
      <c r="Q557" s="8">
        <f>IFERROR(IF(INDEX('11.3_Outliers-Plastic'!$N$5:$N$500,MATCH($F557,'11.3_Outliers-Plastic'!$F$5:$F$500,0))&lt;&gt;"N",
INDEX('11.3_Outliers-Plastic'!K$5:K$500,MATCH($F557,'11.3_Outliers-Plastic'!$F$5:$F$500,0)),""),"")</f>
        <v>2021</v>
      </c>
      <c r="R557" s="14" t="str">
        <f>IFERROR(IF(INDEX('11.3_Outliers-Plastic'!$N$5:$N$500,MATCH($F557,'11.3_Outliers-Plastic'!$F$5:$F$500,0))&lt;&gt;"N",
INDEX('11.3_Outliers-Plastic'!L$5:L$500,MATCH($F557,'11.3_Outliers-Plastic'!$F$5:$F$500,0)),""),"")</f>
        <v>WACT_39</v>
      </c>
      <c r="S557" s="12"/>
      <c r="T557" s="5"/>
      <c r="V557" s="14">
        <f>IFERROR(IF(INDEX('11.5_Outliers-Other_recovery'!$N$5:$N$500,MATCH($F557,'11.5_Outliers-Other_recovery'!$F$5:$F$500,0))&lt;&gt;"N",
INDEX('11.5_Outliers-Other_recovery'!J$5:J$500,MATCH($F557,'11.5_Outliers-Other_recovery'!$F$5:$F$500,0)),""),"")</f>
        <v>0</v>
      </c>
      <c r="W557" s="8">
        <f>IFERROR(IF(INDEX('11.5_Outliers-Other_recovery'!$N$5:$N$500,MATCH($F557,'11.5_Outliers-Other_recovery'!$F$5:$F$500,0))&lt;&gt;"N",
INDEX('11.5_Outliers-Other_recovery'!K$5:K$500,MATCH($F557,'11.5_Outliers-Other_recovery'!$F$5:$F$500,0)),""),"")</f>
        <v>2014</v>
      </c>
      <c r="X557" s="14" t="str">
        <f>IFERROR(IF(INDEX('11.5_Outliers-Other_recovery'!$N$5:$N$500,MATCH($F557,'11.5_Outliers-Other_recovery'!$F$5:$F$500,0))&lt;&gt;"N",
INDEX('11.5_Outliers-Other_recovery'!L$5:L$500,MATCH($F557,'11.5_Outliers-Other_recovery'!$F$5:$F$500,0)),""),"")</f>
        <v>WaW_339</v>
      </c>
      <c r="Y557" s="14">
        <f>IFERROR(IF(INDEX('11.4_Outliers-Formal_dry_recy'!$N$5:$N$500,MATCH($F557,'11.4_Outliers-Formal_dry_recy'!$F$5:$F$500,0))&lt;&gt;"N",
INDEX('11.4_Outliers-Formal_dry_recy'!J$5:J$500,MATCH($F557,'11.4_Outliers-Formal_dry_recy'!$F$5:$F$500,0)),""),"")</f>
        <v>0</v>
      </c>
      <c r="Z557" s="8">
        <f>IFERROR(IF(INDEX('11.4_Outliers-Formal_dry_recy'!$N$5:$N$500,MATCH($F557,'11.4_Outliers-Formal_dry_recy'!$F$5:$F$500,0))&lt;&gt;"N",
INDEX('11.4_Outliers-Formal_dry_recy'!K$5:K$500,MATCH($F557,'11.4_Outliers-Formal_dry_recy'!$F$5:$F$500,0)),""),"")</f>
        <v>2014</v>
      </c>
      <c r="AA557" s="14" t="str">
        <f>IFERROR(IF(INDEX('11.4_Outliers-Formal_dry_recy'!$N$5:$N$500,MATCH($F557,'11.4_Outliers-Formal_dry_recy'!$F$5:$F$500,0))&lt;&gt;"N",
INDEX('11.4_Outliers-Formal_dry_recy'!L$5:L$500,MATCH($F557,'11.4_Outliers-Formal_dry_recy'!$F$5:$F$500,0)),""),"")</f>
        <v>WaW_339</v>
      </c>
      <c r="AB557" s="14">
        <f>IFERROR(IF(INDEX('11.6_Outliers-Incineration'!$N$5:$N$500,MATCH($F557,'11.6_Outliers-Incineration'!$F$5:$F$500,0))&lt;&gt;"N",
INDEX('11.6_Outliers-Incineration'!J$5:J$500,MATCH($F557,'11.6_Outliers-Incineration'!$F$5:$F$500,0)),""),"")</f>
        <v>0</v>
      </c>
      <c r="AC557" s="8">
        <f>IFERROR(IF(INDEX('11.6_Outliers-Incineration'!$N$5:$N$500,MATCH($F557,'11.6_Outliers-Incineration'!$F$5:$F$500,0))&lt;&gt;"N",
INDEX('11.6_Outliers-Incineration'!K$5:K$500,MATCH($F557,'11.6_Outliers-Incineration'!$F$5:$F$500,0)),""),"")</f>
        <v>2021</v>
      </c>
      <c r="AD557" s="14" t="str">
        <f>IFERROR(IF(INDEX('11.6_Outliers-Incineration'!$N$5:$N$500,MATCH($F557,'11.6_Outliers-Incineration'!$F$5:$F$500,0))&lt;&gt;"N",
INDEX('11.6_Outliers-Incineration'!L$5:L$500,MATCH($F557,'11.6_Outliers-Incineration'!$F$5:$F$500,0)),""),"")</f>
        <v>WACT_39</v>
      </c>
      <c r="AE557" s="14">
        <v>0</v>
      </c>
      <c r="AF557" s="8">
        <v>2021</v>
      </c>
      <c r="AG557" s="14" t="s">
        <v>3055</v>
      </c>
      <c r="AH557" s="14">
        <v>1.96</v>
      </c>
      <c r="AI557" s="5">
        <v>2021</v>
      </c>
      <c r="AJ557" s="5" t="s">
        <v>3055</v>
      </c>
      <c r="AK557" s="5">
        <f t="shared" si="8"/>
        <v>8</v>
      </c>
    </row>
    <row r="558" spans="1:37" x14ac:dyDescent="0.25">
      <c r="A558" s="5" t="s">
        <v>3035</v>
      </c>
      <c r="B558" s="5" t="s">
        <v>1000</v>
      </c>
      <c r="C558" s="5" t="s">
        <v>999</v>
      </c>
      <c r="D558" s="5" t="s">
        <v>620</v>
      </c>
      <c r="E558" s="5" t="s">
        <v>1001</v>
      </c>
      <c r="F558" s="5" t="s">
        <v>998</v>
      </c>
      <c r="G558" s="5">
        <v>1</v>
      </c>
      <c r="H558" s="5">
        <v>1</v>
      </c>
      <c r="I558" s="5" t="s">
        <v>3257</v>
      </c>
      <c r="J558" s="13">
        <f>IFERROR(IF(INDEX('11.1_Outliers-Generation'!$N$5:$N$500,MATCH($F558,'11.1_Outliers-Generation'!$F$5:$F$500,0))&lt;&gt;"N",
INDEX('11.1_Outliers-Generation'!J$5:J$500,MATCH($F558,'11.1_Outliers-Generation'!$F$5:$F$500,0)),""),"")</f>
        <v>1.02437071044765</v>
      </c>
      <c r="K558" s="8">
        <f>IFERROR(IF(INDEX('11.1_Outliers-Generation'!$N$5:$N$500,MATCH($F558,'11.1_Outliers-Generation'!$F$5:$F$500,0))&lt;&gt;"N",
INDEX('11.1_Outliers-Generation'!K$5:K$500,MATCH($F558,'11.1_Outliers-Generation'!$F$5:$F$500,0)),""),"")</f>
        <v>2016</v>
      </c>
      <c r="L558" s="13" t="str">
        <f>IFERROR(IF(INDEX('11.1_Outliers-Generation'!$N$5:$N$500,MATCH($F558,'11.1_Outliers-Generation'!$F$5:$F$500,0))&lt;&gt;"N",
INDEX('11.1_Outliers-Generation'!L$5:L$500,MATCH($F558,'11.1_Outliers-Generation'!$F$5:$F$500,0)),""),"")</f>
        <v>WaW_340</v>
      </c>
      <c r="M558" s="14">
        <f>IFERROR(IF(INDEX('11.2_Outliers-Collection_cov'!$N$5:$N$500,MATCH($F558,'11.2_Outliers-Collection_cov'!$F$5:$F$500,0))&lt;&gt;"N",
INDEX('11.2_Outliers-Collection_cov'!J$5:J$500,MATCH($F558,'11.2_Outliers-Collection_cov'!$F$5:$F$500,0)),""),"")</f>
        <v>100</v>
      </c>
      <c r="N558" s="8">
        <f>IFERROR(IF(INDEX('11.2_Outliers-Collection_cov'!$N$5:$N$500,MATCH($F558,'11.2_Outliers-Collection_cov'!$F$5:$F$500,0))&lt;&gt;"N",
INDEX('11.2_Outliers-Collection_cov'!K$5:K$500,MATCH($F558,'11.2_Outliers-Collection_cov'!$F$5:$F$500,0)),""),"")</f>
        <v>2019</v>
      </c>
      <c r="O558" s="13" t="str">
        <f>IFERROR(IF(INDEX('11.2_Outliers-Collection_cov'!$N$5:$N$500,MATCH($F558,'11.2_Outliers-Collection_cov'!$F$5:$F$500,0))&lt;&gt;"N",
INDEX('11.2_Outliers-Collection_cov'!L$5:L$500,MATCH($F558,'11.2_Outliers-Collection_cov'!$F$5:$F$500,0)),""),"")</f>
        <v>UNSD_139</v>
      </c>
      <c r="P558" s="14">
        <f>IFERROR(IF(INDEX('11.3_Outliers-Plastic'!$N$5:$N$500,MATCH($F558,'11.3_Outliers-Plastic'!$F$5:$F$500,0))&lt;&gt;"N",
INDEX('11.3_Outliers-Plastic'!J$5:J$500,MATCH($F558,'11.3_Outliers-Plastic'!$F$5:$F$500,0)),""),"")</f>
        <v>7.0000000000000009</v>
      </c>
      <c r="Q558" s="8">
        <f>IFERROR(IF(INDEX('11.3_Outliers-Plastic'!$N$5:$N$500,MATCH($F558,'11.3_Outliers-Plastic'!$F$5:$F$500,0))&lt;&gt;"N",
INDEX('11.3_Outliers-Plastic'!K$5:K$500,MATCH($F558,'11.3_Outliers-Plastic'!$F$5:$F$500,0)),""),"")</f>
        <v>2016</v>
      </c>
      <c r="R558" s="14" t="str">
        <f>IFERROR(IF(INDEX('11.3_Outliers-Plastic'!$N$5:$N$500,MATCH($F558,'11.3_Outliers-Plastic'!$F$5:$F$500,0))&lt;&gt;"N",
INDEX('11.3_Outliers-Plastic'!L$5:L$500,MATCH($F558,'11.3_Outliers-Plastic'!$F$5:$F$500,0)),""),"")</f>
        <v>WaW_340</v>
      </c>
      <c r="V558" s="14">
        <f>IFERROR(IF(INDEX('11.5_Outliers-Other_recovery'!$N$5:$N$500,MATCH($F558,'11.5_Outliers-Other_recovery'!$F$5:$F$500,0))&lt;&gt;"N",
INDEX('11.5_Outliers-Other_recovery'!J$5:J$500,MATCH($F558,'11.5_Outliers-Other_recovery'!$F$5:$F$500,0)),""),"")</f>
        <v>0</v>
      </c>
      <c r="W558" s="8">
        <f>IFERROR(IF(INDEX('11.5_Outliers-Other_recovery'!$N$5:$N$500,MATCH($F558,'11.5_Outliers-Other_recovery'!$F$5:$F$500,0))&lt;&gt;"N",
INDEX('11.5_Outliers-Other_recovery'!K$5:K$500,MATCH($F558,'11.5_Outliers-Other_recovery'!$F$5:$F$500,0)),""),"")</f>
        <v>2016</v>
      </c>
      <c r="X558" s="14" t="str">
        <f>IFERROR(IF(INDEX('11.5_Outliers-Other_recovery'!$N$5:$N$500,MATCH($F558,'11.5_Outliers-Other_recovery'!$F$5:$F$500,0))&lt;&gt;"N",
INDEX('11.5_Outliers-Other_recovery'!L$5:L$500,MATCH($F558,'11.5_Outliers-Other_recovery'!$F$5:$F$500,0)),""),"")</f>
        <v>WaW_340</v>
      </c>
      <c r="Y558" s="14">
        <f>IFERROR(IF(INDEX('11.4_Outliers-Formal_dry_recy'!$N$5:$N$500,MATCH($F558,'11.4_Outliers-Formal_dry_recy'!$F$5:$F$500,0))&lt;&gt;"N",
INDEX('11.4_Outliers-Formal_dry_recy'!J$5:J$500,MATCH($F558,'11.4_Outliers-Formal_dry_recy'!$F$5:$F$500,0)),""),"")</f>
        <v>0</v>
      </c>
      <c r="Z558" s="8">
        <f>IFERROR(IF(INDEX('11.4_Outliers-Formal_dry_recy'!$N$5:$N$500,MATCH($F558,'11.4_Outliers-Formal_dry_recy'!$F$5:$F$500,0))&lt;&gt;"N",
INDEX('11.4_Outliers-Formal_dry_recy'!K$5:K$500,MATCH($F558,'11.4_Outliers-Formal_dry_recy'!$F$5:$F$500,0)),""),"")</f>
        <v>2016</v>
      </c>
      <c r="AA558" s="14" t="str">
        <f>IFERROR(IF(INDEX('11.4_Outliers-Formal_dry_recy'!$N$5:$N$500,MATCH($F558,'11.4_Outliers-Formal_dry_recy'!$F$5:$F$500,0))&lt;&gt;"N",
INDEX('11.4_Outliers-Formal_dry_recy'!L$5:L$500,MATCH($F558,'11.4_Outliers-Formal_dry_recy'!$F$5:$F$500,0)),""),"")</f>
        <v>WaW_340</v>
      </c>
      <c r="AB558" s="14">
        <f>IFERROR(IF(INDEX('11.6_Outliers-Incineration'!$N$5:$N$500,MATCH($F558,'11.6_Outliers-Incineration'!$F$5:$F$500,0))&lt;&gt;"N",
INDEX('11.6_Outliers-Incineration'!J$5:J$500,MATCH($F558,'11.6_Outliers-Incineration'!$F$5:$F$500,0)),""),"")</f>
        <v>24.572649572649574</v>
      </c>
      <c r="AC558" s="8">
        <f>IFERROR(IF(INDEX('11.6_Outliers-Incineration'!$N$5:$N$500,MATCH($F558,'11.6_Outliers-Incineration'!$F$5:$F$500,0))&lt;&gt;"N",
INDEX('11.6_Outliers-Incineration'!K$5:K$500,MATCH($F558,'11.6_Outliers-Incineration'!$F$5:$F$500,0)),""),"")</f>
        <v>2016</v>
      </c>
      <c r="AD558" s="14" t="str">
        <f>IFERROR(IF(INDEX('11.6_Outliers-Incineration'!$N$5:$N$500,MATCH($F558,'11.6_Outliers-Incineration'!$F$5:$F$500,0))&lt;&gt;"N",
INDEX('11.6_Outliers-Incineration'!L$5:L$500,MATCH($F558,'11.6_Outliers-Incineration'!$F$5:$F$500,0)),""),"")</f>
        <v>WaW_340</v>
      </c>
      <c r="AE558" s="14">
        <v>0</v>
      </c>
      <c r="AF558" s="8">
        <v>2016</v>
      </c>
      <c r="AG558" s="14" t="s">
        <v>997</v>
      </c>
      <c r="AK558" s="5">
        <f t="shared" si="8"/>
        <v>7</v>
      </c>
    </row>
    <row r="559" spans="1:37" x14ac:dyDescent="0.25">
      <c r="A559" s="5" t="s">
        <v>3036</v>
      </c>
      <c r="B559" s="5" t="s">
        <v>327</v>
      </c>
      <c r="C559" s="5" t="s">
        <v>326</v>
      </c>
      <c r="D559" s="5" t="s">
        <v>35</v>
      </c>
      <c r="E559" s="5" t="s">
        <v>331</v>
      </c>
      <c r="F559" s="5" t="s">
        <v>330</v>
      </c>
      <c r="G559" s="5">
        <v>1</v>
      </c>
      <c r="H559" s="5">
        <v>2</v>
      </c>
      <c r="I559" s="5" t="s">
        <v>2714</v>
      </c>
      <c r="J559" s="13">
        <f>IFERROR(IF(INDEX('11.1_Outliers-Generation'!$N$5:$N$500,MATCH($F559,'11.1_Outliers-Generation'!$F$5:$F$500,0))&lt;&gt;"N",
INDEX('11.1_Outliers-Generation'!J$5:J$500,MATCH($F559,'11.1_Outliers-Generation'!$F$5:$F$500,0)),""),"")</f>
        <v>3.0514852945347291</v>
      </c>
      <c r="K559" s="8">
        <f>IFERROR(IF(INDEX('11.1_Outliers-Generation'!$N$5:$N$500,MATCH($F559,'11.1_Outliers-Generation'!$F$5:$F$500,0))&lt;&gt;"N",
INDEX('11.1_Outliers-Generation'!K$5:K$500,MATCH($F559,'11.1_Outliers-Generation'!$F$5:$F$500,0)),""),"")</f>
        <v>2011</v>
      </c>
      <c r="L559" s="13" t="str">
        <f>IFERROR(IF(INDEX('11.1_Outliers-Generation'!$N$5:$N$500,MATCH($F559,'11.1_Outliers-Generation'!$F$5:$F$500,0))&lt;&gt;"N",
INDEX('11.1_Outliers-Generation'!L$5:L$500,MATCH($F559,'11.1_Outliers-Generation'!$F$5:$F$500,0)),""),"")</f>
        <v>WaW_343</v>
      </c>
      <c r="M559" s="14">
        <f>IFERROR(IF(INDEX('11.2_Outliers-Collection_cov'!$N$5:$N$500,MATCH($F559,'11.2_Outliers-Collection_cov'!$F$5:$F$500,0))&lt;&gt;"N",
INDEX('11.2_Outliers-Collection_cov'!J$5:J$500,MATCH($F559,'11.2_Outliers-Collection_cov'!$F$5:$F$500,0)),""),"")</f>
        <v>100</v>
      </c>
      <c r="N559" s="8">
        <f>IFERROR(IF(INDEX('11.2_Outliers-Collection_cov'!$N$5:$N$500,MATCH($F559,'11.2_Outliers-Collection_cov'!$F$5:$F$500,0))&lt;&gt;"N",
INDEX('11.2_Outliers-Collection_cov'!K$5:K$500,MATCH($F559,'11.2_Outliers-Collection_cov'!$F$5:$F$500,0)),""),"")</f>
        <v>2015</v>
      </c>
      <c r="O559" s="13" t="str">
        <f>IFERROR(IF(INDEX('11.2_Outliers-Collection_cov'!$N$5:$N$500,MATCH($F559,'11.2_Outliers-Collection_cov'!$F$5:$F$500,0))&lt;&gt;"N",
INDEX('11.2_Outliers-Collection_cov'!L$5:L$500,MATCH($F559,'11.2_Outliers-Collection_cov'!$F$5:$F$500,0)),""),"")</f>
        <v>UNSD_140</v>
      </c>
      <c r="P559" s="14">
        <f>IFERROR(IF(INDEX('11.3_Outliers-Plastic'!$N$5:$N$500,MATCH($F559,'11.3_Outliers-Plastic'!$F$5:$F$500,0))&lt;&gt;"N",
INDEX('11.3_Outliers-Plastic'!J$5:J$500,MATCH($F559,'11.3_Outliers-Plastic'!$F$5:$F$500,0)),""),"")</f>
        <v>24.24697288101671</v>
      </c>
      <c r="Q559" s="8">
        <f>IFERROR(IF(INDEX('11.3_Outliers-Plastic'!$N$5:$N$500,MATCH($F559,'11.3_Outliers-Plastic'!$F$5:$F$500,0))&lt;&gt;"N",
INDEX('11.3_Outliers-Plastic'!K$5:K$500,MATCH($F559,'11.3_Outliers-Plastic'!$F$5:$F$500,0)),""),"")</f>
        <v>2011</v>
      </c>
      <c r="R559" s="14" t="str">
        <f>IFERROR(IF(INDEX('11.3_Outliers-Plastic'!$N$5:$N$500,MATCH($F559,'11.3_Outliers-Plastic'!$F$5:$F$500,0))&lt;&gt;"N",
INDEX('11.3_Outliers-Plastic'!L$5:L$500,MATCH($F559,'11.3_Outliers-Plastic'!$F$5:$F$500,0)),""),"")</f>
        <v>WaW_343</v>
      </c>
      <c r="V559" s="14">
        <f>IFERROR(IF(INDEX('11.5_Outliers-Other_recovery'!$N$5:$N$500,MATCH($F559,'11.5_Outliers-Other_recovery'!$F$5:$F$500,0))&lt;&gt;"N",
INDEX('11.5_Outliers-Other_recovery'!J$5:J$500,MATCH($F559,'11.5_Outliers-Other_recovery'!$F$5:$F$500,0)),""),"")</f>
        <v>0</v>
      </c>
      <c r="W559" s="8">
        <f>IFERROR(IF(INDEX('11.5_Outliers-Other_recovery'!$N$5:$N$500,MATCH($F559,'11.5_Outliers-Other_recovery'!$F$5:$F$500,0))&lt;&gt;"N",
INDEX('11.5_Outliers-Other_recovery'!K$5:K$500,MATCH($F559,'11.5_Outliers-Other_recovery'!$F$5:$F$500,0)),""),"")</f>
        <v>2017</v>
      </c>
      <c r="X559" s="14" t="str">
        <f>IFERROR(IF(INDEX('11.5_Outliers-Other_recovery'!$N$5:$N$500,MATCH($F559,'11.5_Outliers-Other_recovery'!$F$5:$F$500,0))&lt;&gt;"N",
INDEX('11.5_Outliers-Other_recovery'!L$5:L$500,MATCH($F559,'11.5_Outliers-Other_recovery'!$F$5:$F$500,0)),""),"")</f>
        <v>UNSD_140</v>
      </c>
      <c r="Y559" s="14">
        <f>IFERROR(IF(INDEX('11.4_Outliers-Formal_dry_recy'!$N$5:$N$500,MATCH($F559,'11.4_Outliers-Formal_dry_recy'!$F$5:$F$500,0))&lt;&gt;"N",
INDEX('11.4_Outliers-Formal_dry_recy'!J$5:J$500,MATCH($F559,'11.4_Outliers-Formal_dry_recy'!$F$5:$F$500,0)),""),"")</f>
        <v>24.58056871308683</v>
      </c>
      <c r="Z559" s="8">
        <f>IFERROR(IF(INDEX('11.4_Outliers-Formal_dry_recy'!$N$5:$N$500,MATCH($F559,'11.4_Outliers-Formal_dry_recy'!$F$5:$F$500,0))&lt;&gt;"N",
INDEX('11.4_Outliers-Formal_dry_recy'!K$5:K$500,MATCH($F559,'11.4_Outliers-Formal_dry_recy'!$F$5:$F$500,0)),""),"")</f>
        <v>2017</v>
      </c>
      <c r="AA559" s="14" t="str">
        <f>IFERROR(IF(INDEX('11.4_Outliers-Formal_dry_recy'!$N$5:$N$500,MATCH($F559,'11.4_Outliers-Formal_dry_recy'!$F$5:$F$500,0))&lt;&gt;"N",
INDEX('11.4_Outliers-Formal_dry_recy'!L$5:L$500,MATCH($F559,'11.4_Outliers-Formal_dry_recy'!$F$5:$F$500,0)),""),"")</f>
        <v>UNSD_140</v>
      </c>
      <c r="AB559" s="14">
        <f>IFERROR(IF(INDEX('11.6_Outliers-Incineration'!$N$5:$N$500,MATCH($F559,'11.6_Outliers-Incineration'!$F$5:$F$500,0))&lt;&gt;"N",
INDEX('11.6_Outliers-Incineration'!J$5:J$500,MATCH($F559,'11.6_Outliers-Incineration'!$F$5:$F$500,0)),""),"")</f>
        <v>0</v>
      </c>
      <c r="AC559" s="8">
        <f>IFERROR(IF(INDEX('11.6_Outliers-Incineration'!$N$5:$N$500,MATCH($F559,'11.6_Outliers-Incineration'!$F$5:$F$500,0))&lt;&gt;"N",
INDEX('11.6_Outliers-Incineration'!K$5:K$500,MATCH($F559,'11.6_Outliers-Incineration'!$F$5:$F$500,0)),""),"")</f>
        <v>2017</v>
      </c>
      <c r="AD559" s="14" t="str">
        <f>IFERROR(IF(INDEX('11.6_Outliers-Incineration'!$N$5:$N$500,MATCH($F559,'11.6_Outliers-Incineration'!$F$5:$F$500,0))&lt;&gt;"N",
INDEX('11.6_Outliers-Incineration'!L$5:L$500,MATCH($F559,'11.6_Outliers-Incineration'!$F$5:$F$500,0)),""),"")</f>
        <v>UNSD_140</v>
      </c>
      <c r="AE559" s="14" t="s">
        <v>1569</v>
      </c>
      <c r="AF559" s="8" t="s">
        <v>1569</v>
      </c>
      <c r="AG559" s="14" t="s">
        <v>1569</v>
      </c>
      <c r="AK559" s="5">
        <f t="shared" si="8"/>
        <v>6</v>
      </c>
    </row>
    <row r="560" spans="1:37" x14ac:dyDescent="0.25">
      <c r="A560" s="5" t="s">
        <v>3037</v>
      </c>
      <c r="B560" s="5" t="s">
        <v>9</v>
      </c>
      <c r="C560" s="5" t="s">
        <v>593</v>
      </c>
      <c r="D560" s="5" t="s">
        <v>620</v>
      </c>
      <c r="E560" s="4" t="s">
        <v>10</v>
      </c>
      <c r="F560" s="4" t="s">
        <v>592</v>
      </c>
      <c r="G560" s="5">
        <v>2</v>
      </c>
      <c r="I560" s="5" t="s">
        <v>3309</v>
      </c>
      <c r="J560" s="13">
        <f>IFERROR(IF(INDEX('11.1_Outliers-Generation'!$N$5:$N$500,MATCH($F560,'11.1_Outliers-Generation'!$F$5:$F$500,0))&lt;&gt;"N",
INDEX('11.1_Outliers-Generation'!J$5:J$500,MATCH($F560,'11.1_Outliers-Generation'!$F$5:$F$500,0)),""),"")</f>
        <v>0.56000000000000005</v>
      </c>
      <c r="K560" s="8">
        <f>IFERROR(IF(INDEX('11.1_Outliers-Generation'!$N$5:$N$500,MATCH($F560,'11.1_Outliers-Generation'!$F$5:$F$500,0))&lt;&gt;"N",
INDEX('11.1_Outliers-Generation'!K$5:K$500,MATCH($F560,'11.1_Outliers-Generation'!$F$5:$F$500,0)),""),"")</f>
        <v>2021</v>
      </c>
      <c r="L560" s="13" t="str">
        <f>IFERROR(IF(INDEX('11.1_Outliers-Generation'!$N$5:$N$500,MATCH($F560,'11.1_Outliers-Generation'!$F$5:$F$500,0))&lt;&gt;"N",
INDEX('11.1_Outliers-Generation'!L$5:L$500,MATCH($F560,'11.1_Outliers-Generation'!$F$5:$F$500,0)),""),"")</f>
        <v>WACT_18</v>
      </c>
      <c r="M560" s="14">
        <f>IFERROR(IF(INDEX('11.2_Outliers-Collection_cov'!$N$5:$N$500,MATCH($F560,'11.2_Outliers-Collection_cov'!$F$5:$F$500,0))&lt;&gt;"N",
INDEX('11.2_Outliers-Collection_cov'!J$5:J$500,MATCH($F560,'11.2_Outliers-Collection_cov'!$F$5:$F$500,0)),""),"")</f>
        <v>25.39</v>
      </c>
      <c r="N560" s="8">
        <f>IFERROR(IF(INDEX('11.2_Outliers-Collection_cov'!$N$5:$N$500,MATCH($F560,'11.2_Outliers-Collection_cov'!$F$5:$F$500,0))&lt;&gt;"N",
INDEX('11.2_Outliers-Collection_cov'!K$5:K$500,MATCH($F560,'11.2_Outliers-Collection_cov'!$F$5:$F$500,0)),""),"")</f>
        <v>2021</v>
      </c>
      <c r="O560" s="13" t="str">
        <f>IFERROR(IF(INDEX('11.2_Outliers-Collection_cov'!$N$5:$N$500,MATCH($F560,'11.2_Outliers-Collection_cov'!$F$5:$F$500,0))&lt;&gt;"N",
INDEX('11.2_Outliers-Collection_cov'!L$5:L$500,MATCH($F560,'11.2_Outliers-Collection_cov'!$F$5:$F$500,0)),""),"")</f>
        <v>WACT_18</v>
      </c>
      <c r="P560" s="14">
        <f>IFERROR(IF(INDEX('11.3_Outliers-Plastic'!$N$5:$N$500,MATCH($F560,'11.3_Outliers-Plastic'!$F$5:$F$500,0))&lt;&gt;"N",
INDEX('11.3_Outliers-Plastic'!J$5:J$500,MATCH($F560,'11.3_Outliers-Plastic'!$F$5:$F$500,0)),""),"")</f>
        <v>15.11</v>
      </c>
      <c r="Q560" s="8">
        <f>IFERROR(IF(INDEX('11.3_Outliers-Plastic'!$N$5:$N$500,MATCH($F560,'11.3_Outliers-Plastic'!$F$5:$F$500,0))&lt;&gt;"N",
INDEX('11.3_Outliers-Plastic'!K$5:K$500,MATCH($F560,'11.3_Outliers-Plastic'!$F$5:$F$500,0)),""),"")</f>
        <v>2021</v>
      </c>
      <c r="R560" s="14" t="str">
        <f>IFERROR(IF(INDEX('11.3_Outliers-Plastic'!$N$5:$N$500,MATCH($F560,'11.3_Outliers-Plastic'!$F$5:$F$500,0))&lt;&gt;"N",
INDEX('11.3_Outliers-Plastic'!L$5:L$500,MATCH($F560,'11.3_Outliers-Plastic'!$F$5:$F$500,0)),""),"")</f>
        <v>WACT_18</v>
      </c>
      <c r="S560" s="12">
        <v>48.378557246856388</v>
      </c>
      <c r="T560" s="5">
        <v>2021</v>
      </c>
      <c r="U560" s="5" t="s">
        <v>1554</v>
      </c>
      <c r="V560" s="14">
        <f>IFERROR(IF(INDEX('11.5_Outliers-Other_recovery'!$N$5:$N$500,MATCH($F560,'11.5_Outliers-Other_recovery'!$F$5:$F$500,0))&lt;&gt;"N",
INDEX('11.5_Outliers-Other_recovery'!J$5:J$500,MATCH($F560,'11.5_Outliers-Other_recovery'!$F$5:$F$500,0)),""),"")</f>
        <v>1.7684280076592562</v>
      </c>
      <c r="W560" s="8">
        <f>IFERROR(IF(INDEX('11.5_Outliers-Other_recovery'!$N$5:$N$500,MATCH($F560,'11.5_Outliers-Other_recovery'!$F$5:$F$500,0))&lt;&gt;"N",
INDEX('11.5_Outliers-Other_recovery'!K$5:K$500,MATCH($F560,'11.5_Outliers-Other_recovery'!$F$5:$F$500,0)),""),"")</f>
        <v>2015</v>
      </c>
      <c r="X560" s="14" t="str">
        <f>IFERROR(IF(INDEX('11.5_Outliers-Other_recovery'!$N$5:$N$500,MATCH($F560,'11.5_Outliers-Other_recovery'!$F$5:$F$500,0))&lt;&gt;"N",
INDEX('11.5_Outliers-Other_recovery'!L$5:L$500,MATCH($F560,'11.5_Outliers-Other_recovery'!$F$5:$F$500,0)),""),"")</f>
        <v>UNSD_166</v>
      </c>
      <c r="Y560" s="14">
        <f>IFERROR(IF(INDEX('11.4_Outliers-Formal_dry_recy'!$N$5:$N$500,MATCH($F560,'11.4_Outliers-Formal_dry_recy'!$F$5:$F$500,0))&lt;&gt;"N",
INDEX('11.4_Outliers-Formal_dry_recy'!J$5:J$500,MATCH($F560,'11.4_Outliers-Formal_dry_recy'!$F$5:$F$500,0)),""),"")</f>
        <v>0</v>
      </c>
      <c r="Z560" s="8">
        <f>IFERROR(IF(INDEX('11.4_Outliers-Formal_dry_recy'!$N$5:$N$500,MATCH($F560,'11.4_Outliers-Formal_dry_recy'!$F$5:$F$500,0))&lt;&gt;"N",
INDEX('11.4_Outliers-Formal_dry_recy'!K$5:K$500,MATCH($F560,'11.4_Outliers-Formal_dry_recy'!$F$5:$F$500,0)),""),"")</f>
        <v>2015</v>
      </c>
      <c r="AA560" s="14" t="str">
        <f>IFERROR(IF(INDEX('11.4_Outliers-Formal_dry_recy'!$N$5:$N$500,MATCH($F560,'11.4_Outliers-Formal_dry_recy'!$F$5:$F$500,0))&lt;&gt;"N",
INDEX('11.4_Outliers-Formal_dry_recy'!L$5:L$500,MATCH($F560,'11.4_Outliers-Formal_dry_recy'!$F$5:$F$500,0)),""),"")</f>
        <v>UNSD_166</v>
      </c>
      <c r="AB560" s="14">
        <f>IFERROR(IF(INDEX('11.6_Outliers-Incineration'!$N$5:$N$500,MATCH($F560,'11.6_Outliers-Incineration'!$F$5:$F$500,0))&lt;&gt;"N",
INDEX('11.6_Outliers-Incineration'!J$5:J$500,MATCH($F560,'11.6_Outliers-Incineration'!$F$5:$F$500,0)),""),"")</f>
        <v>0</v>
      </c>
      <c r="AC560" s="8">
        <f>IFERROR(IF(INDEX('11.6_Outliers-Incineration'!$N$5:$N$500,MATCH($F560,'11.6_Outliers-Incineration'!$F$5:$F$500,0))&lt;&gt;"N",
INDEX('11.6_Outliers-Incineration'!K$5:K$500,MATCH($F560,'11.6_Outliers-Incineration'!$F$5:$F$500,0)),""),"")</f>
        <v>2021</v>
      </c>
      <c r="AD560" s="14" t="str">
        <f>IFERROR(IF(INDEX('11.6_Outliers-Incineration'!$N$5:$N$500,MATCH($F560,'11.6_Outliers-Incineration'!$F$5:$F$500,0))&lt;&gt;"N",
INDEX('11.6_Outliers-Incineration'!L$5:L$500,MATCH($F560,'11.6_Outliers-Incineration'!$F$5:$F$500,0)),""),"")</f>
        <v>WACT_18</v>
      </c>
      <c r="AE560" s="14">
        <v>0</v>
      </c>
      <c r="AF560" s="8">
        <v>2021</v>
      </c>
      <c r="AG560" s="14" t="s">
        <v>1554</v>
      </c>
      <c r="AH560" s="14">
        <v>1.77</v>
      </c>
      <c r="AI560" s="5">
        <v>2021</v>
      </c>
      <c r="AJ560" s="5" t="s">
        <v>1554</v>
      </c>
      <c r="AK560" s="5">
        <f t="shared" si="8"/>
        <v>9</v>
      </c>
    </row>
    <row r="561" spans="1:37" x14ac:dyDescent="0.25">
      <c r="A561" s="5" t="s">
        <v>3038</v>
      </c>
      <c r="B561" s="5" t="s">
        <v>9</v>
      </c>
      <c r="C561" s="5" t="s">
        <v>593</v>
      </c>
      <c r="D561" s="5" t="s">
        <v>360</v>
      </c>
      <c r="E561" s="5" t="s">
        <v>599</v>
      </c>
      <c r="F561" s="5" t="s">
        <v>598</v>
      </c>
      <c r="G561" s="5">
        <v>2</v>
      </c>
      <c r="H561" s="5">
        <v>2</v>
      </c>
      <c r="I561" s="5" t="s">
        <v>2715</v>
      </c>
      <c r="J561" s="13">
        <f>IFERROR(IF(INDEX('11.1_Outliers-Generation'!$N$5:$N$500,MATCH($F561,'11.1_Outliers-Generation'!$F$5:$F$500,0))&lt;&gt;"N",
INDEX('11.1_Outliers-Generation'!J$5:J$500,MATCH($F561,'11.1_Outliers-Generation'!$F$5:$F$500,0)),""),"")</f>
        <v>0.71232876712328763</v>
      </c>
      <c r="K561" s="8">
        <f>IFERROR(IF(INDEX('11.1_Outliers-Generation'!$N$5:$N$500,MATCH($F561,'11.1_Outliers-Generation'!$F$5:$F$500,0))&lt;&gt;"N",
INDEX('11.1_Outliers-Generation'!K$5:K$500,MATCH($F561,'11.1_Outliers-Generation'!$F$5:$F$500,0)),""),"")</f>
        <v>2012</v>
      </c>
      <c r="L561" s="13" t="str">
        <f>IFERROR(IF(INDEX('11.1_Outliers-Generation'!$N$5:$N$500,MATCH($F561,'11.1_Outliers-Generation'!$F$5:$F$500,0))&lt;&gt;"N",
INDEX('11.1_Outliers-Generation'!L$5:L$500,MATCH($F561,'11.1_Outliers-Generation'!$F$5:$F$500,0)),""),"")</f>
        <v>WaW_362</v>
      </c>
      <c r="M561" s="14">
        <f>IFERROR(IF(INDEX('11.2_Outliers-Collection_cov'!$N$5:$N$500,MATCH($F561,'11.2_Outliers-Collection_cov'!$F$5:$F$500,0))&lt;&gt;"N",
INDEX('11.2_Outliers-Collection_cov'!J$5:J$500,MATCH($F561,'11.2_Outliers-Collection_cov'!$F$5:$F$500,0)),""),"")</f>
        <v>50</v>
      </c>
      <c r="N561" s="8">
        <f>IFERROR(IF(INDEX('11.2_Outliers-Collection_cov'!$N$5:$N$500,MATCH($F561,'11.2_Outliers-Collection_cov'!$F$5:$F$500,0))&lt;&gt;"N",
INDEX('11.2_Outliers-Collection_cov'!K$5:K$500,MATCH($F561,'11.2_Outliers-Collection_cov'!$F$5:$F$500,0)),""),"")</f>
        <v>2012</v>
      </c>
      <c r="O561" s="13" t="str">
        <f>IFERROR(IF(INDEX('11.2_Outliers-Collection_cov'!$N$5:$N$500,MATCH($F561,'11.2_Outliers-Collection_cov'!$F$5:$F$500,0))&lt;&gt;"N",
INDEX('11.2_Outliers-Collection_cov'!L$5:L$500,MATCH($F561,'11.2_Outliers-Collection_cov'!$F$5:$F$500,0)),""),"")</f>
        <v>WaW_362</v>
      </c>
      <c r="P561" s="14">
        <f>IFERROR(IF(INDEX('11.3_Outliers-Plastic'!$N$5:$N$500,MATCH($F561,'11.3_Outliers-Plastic'!$F$5:$F$500,0))&lt;&gt;"N",
INDEX('11.3_Outliers-Plastic'!J$5:J$500,MATCH($F561,'11.3_Outliers-Plastic'!$F$5:$F$500,0)),""),"")</f>
        <v>8.6</v>
      </c>
      <c r="Q561" s="8">
        <f>IFERROR(IF(INDEX('11.3_Outliers-Plastic'!$N$5:$N$500,MATCH($F561,'11.3_Outliers-Plastic'!$F$5:$F$500,0))&lt;&gt;"N",
INDEX('11.3_Outliers-Plastic'!K$5:K$500,MATCH($F561,'11.3_Outliers-Plastic'!$F$5:$F$500,0)),""),"")</f>
        <v>2012</v>
      </c>
      <c r="R561" s="14" t="str">
        <f>IFERROR(IF(INDEX('11.3_Outliers-Plastic'!$N$5:$N$500,MATCH($F561,'11.3_Outliers-Plastic'!$F$5:$F$500,0))&lt;&gt;"N",
INDEX('11.3_Outliers-Plastic'!L$5:L$500,MATCH($F561,'11.3_Outliers-Plastic'!$F$5:$F$500,0)),""),"")</f>
        <v>WaW_362</v>
      </c>
      <c r="V561" s="14">
        <f>IFERROR(IF(INDEX('11.5_Outliers-Other_recovery'!$N$5:$N$500,MATCH($F561,'11.5_Outliers-Other_recovery'!$F$5:$F$500,0))&lt;&gt;"N",
INDEX('11.5_Outliers-Other_recovery'!J$5:J$500,MATCH($F561,'11.5_Outliers-Other_recovery'!$F$5:$F$500,0)),""),"")</f>
        <v>0</v>
      </c>
      <c r="W561" s="8">
        <f>IFERROR(IF(INDEX('11.5_Outliers-Other_recovery'!$N$5:$N$500,MATCH($F561,'11.5_Outliers-Other_recovery'!$F$5:$F$500,0))&lt;&gt;"N",
INDEX('11.5_Outliers-Other_recovery'!K$5:K$500,MATCH($F561,'11.5_Outliers-Other_recovery'!$F$5:$F$500,0)),""),"")</f>
        <v>2015</v>
      </c>
      <c r="X561" s="14" t="str">
        <f>IFERROR(IF(INDEX('11.5_Outliers-Other_recovery'!$N$5:$N$500,MATCH($F561,'11.5_Outliers-Other_recovery'!$F$5:$F$500,0))&lt;&gt;"N",
INDEX('11.5_Outliers-Other_recovery'!L$5:L$500,MATCH($F561,'11.5_Outliers-Other_recovery'!$F$5:$F$500,0)),""),"")</f>
        <v>UNSD_156</v>
      </c>
      <c r="Y561" s="14">
        <f>IFERROR(IF(INDEX('11.4_Outliers-Formal_dry_recy'!$N$5:$N$500,MATCH($F561,'11.4_Outliers-Formal_dry_recy'!$F$5:$F$500,0))&lt;&gt;"N",
INDEX('11.4_Outliers-Formal_dry_recy'!J$5:J$500,MATCH($F561,'11.4_Outliers-Formal_dry_recy'!$F$5:$F$500,0)),""),"")</f>
        <v>0</v>
      </c>
      <c r="Z561" s="8">
        <f>IFERROR(IF(INDEX('11.4_Outliers-Formal_dry_recy'!$N$5:$N$500,MATCH($F561,'11.4_Outliers-Formal_dry_recy'!$F$5:$F$500,0))&lt;&gt;"N",
INDEX('11.4_Outliers-Formal_dry_recy'!K$5:K$500,MATCH($F561,'11.4_Outliers-Formal_dry_recy'!$F$5:$F$500,0)),""),"")</f>
        <v>2015</v>
      </c>
      <c r="AA561" s="14" t="str">
        <f>IFERROR(IF(INDEX('11.4_Outliers-Formal_dry_recy'!$N$5:$N$500,MATCH($F561,'11.4_Outliers-Formal_dry_recy'!$F$5:$F$500,0))&lt;&gt;"N",
INDEX('11.4_Outliers-Formal_dry_recy'!L$5:L$500,MATCH($F561,'11.4_Outliers-Formal_dry_recy'!$F$5:$F$500,0)),""),"")</f>
        <v>UNSD_156</v>
      </c>
      <c r="AB561" s="14">
        <f>IFERROR(IF(INDEX('11.6_Outliers-Incineration'!$N$5:$N$500,MATCH($F561,'11.6_Outliers-Incineration'!$F$5:$F$500,0))&lt;&gt;"N",
INDEX('11.6_Outliers-Incineration'!J$5:J$500,MATCH($F561,'11.6_Outliers-Incineration'!$F$5:$F$500,0)),""),"")</f>
        <v>0</v>
      </c>
      <c r="AC561" s="8">
        <f>IFERROR(IF(INDEX('11.6_Outliers-Incineration'!$N$5:$N$500,MATCH($F561,'11.6_Outliers-Incineration'!$F$5:$F$500,0))&lt;&gt;"N",
INDEX('11.6_Outliers-Incineration'!K$5:K$500,MATCH($F561,'11.6_Outliers-Incineration'!$F$5:$F$500,0)),""),"")</f>
        <v>2015</v>
      </c>
      <c r="AD561" s="14" t="str">
        <f>IFERROR(IF(INDEX('11.6_Outliers-Incineration'!$N$5:$N$500,MATCH($F561,'11.6_Outliers-Incineration'!$F$5:$F$500,0))&lt;&gt;"N",
INDEX('11.6_Outliers-Incineration'!L$5:L$500,MATCH($F561,'11.6_Outliers-Incineration'!$F$5:$F$500,0)),""),"")</f>
        <v>UNSD_156</v>
      </c>
      <c r="AE561" s="14">
        <v>0</v>
      </c>
      <c r="AF561" s="8">
        <v>2015</v>
      </c>
      <c r="AG561" s="14" t="s">
        <v>2116</v>
      </c>
      <c r="AK561" s="5">
        <f t="shared" si="8"/>
        <v>7</v>
      </c>
    </row>
    <row r="562" spans="1:37" x14ac:dyDescent="0.25">
      <c r="A562" s="5" t="s">
        <v>3259</v>
      </c>
      <c r="B562" s="5" t="s">
        <v>9</v>
      </c>
      <c r="C562" s="5" t="s">
        <v>593</v>
      </c>
      <c r="D562" s="5" t="s">
        <v>360</v>
      </c>
      <c r="E562" s="5" t="s">
        <v>596</v>
      </c>
      <c r="F562" s="5" t="s">
        <v>595</v>
      </c>
      <c r="G562" s="5">
        <v>2</v>
      </c>
      <c r="H562" s="5">
        <v>2</v>
      </c>
      <c r="I562" s="5" t="s">
        <v>2716</v>
      </c>
      <c r="J562" s="13">
        <f>IFERROR(IF(INDEX('11.1_Outliers-Generation'!$N$5:$N$500,MATCH($F562,'11.1_Outliers-Generation'!$F$5:$F$500,0))&lt;&gt;"N",
INDEX('11.1_Outliers-Generation'!J$5:J$500,MATCH($F562,'11.1_Outliers-Generation'!$F$5:$F$500,0)),""),"")</f>
        <v>0.66417600664175835</v>
      </c>
      <c r="K562" s="8">
        <f>IFERROR(IF(INDEX('11.1_Outliers-Generation'!$N$5:$N$500,MATCH($F562,'11.1_Outliers-Generation'!$F$5:$F$500,0))&lt;&gt;"N",
INDEX('11.1_Outliers-Generation'!K$5:K$500,MATCH($F562,'11.1_Outliers-Generation'!$F$5:$F$500,0)),""),"")</f>
        <v>2014</v>
      </c>
      <c r="L562" s="13" t="str">
        <f>IFERROR(IF(INDEX('11.1_Outliers-Generation'!$N$5:$N$500,MATCH($F562,'11.1_Outliers-Generation'!$F$5:$F$500,0))&lt;&gt;"N",
INDEX('11.1_Outliers-Generation'!L$5:L$500,MATCH($F562,'11.1_Outliers-Generation'!$F$5:$F$500,0)),""),"")</f>
        <v>WaW_361</v>
      </c>
      <c r="M562" s="14" t="str">
        <f>IFERROR(IF(INDEX('11.2_Outliers-Collection_cov'!$N$5:$N$500,MATCH($F562,'11.2_Outliers-Collection_cov'!$F$5:$F$500,0))&lt;&gt;"N",
INDEX('11.2_Outliers-Collection_cov'!J$5:J$500,MATCH($F562,'11.2_Outliers-Collection_cov'!$F$5:$F$500,0)),""),"")</f>
        <v/>
      </c>
      <c r="N562" s="8" t="str">
        <f>IFERROR(IF(INDEX('11.2_Outliers-Collection_cov'!$N$5:$N$500,MATCH($F562,'11.2_Outliers-Collection_cov'!$F$5:$F$500,0))&lt;&gt;"N",
INDEX('11.2_Outliers-Collection_cov'!K$5:K$500,MATCH($F562,'11.2_Outliers-Collection_cov'!$F$5:$F$500,0)),""),"")</f>
        <v/>
      </c>
      <c r="O562" s="13" t="str">
        <f>IFERROR(IF(INDEX('11.2_Outliers-Collection_cov'!$N$5:$N$500,MATCH($F562,'11.2_Outliers-Collection_cov'!$F$5:$F$500,0))&lt;&gt;"N",
INDEX('11.2_Outliers-Collection_cov'!L$5:L$500,MATCH($F562,'11.2_Outliers-Collection_cov'!$F$5:$F$500,0)),""),"")</f>
        <v/>
      </c>
      <c r="P562" s="14">
        <f>IFERROR(IF(INDEX('11.3_Outliers-Plastic'!$N$5:$N$500,MATCH($F562,'11.3_Outliers-Plastic'!$F$5:$F$500,0))&lt;&gt;"N",
INDEX('11.3_Outliers-Plastic'!J$5:J$500,MATCH($F562,'11.3_Outliers-Plastic'!$F$5:$F$500,0)),""),"")</f>
        <v>10.199999999999998</v>
      </c>
      <c r="Q562" s="8">
        <f>IFERROR(IF(INDEX('11.3_Outliers-Plastic'!$N$5:$N$500,MATCH($F562,'11.3_Outliers-Plastic'!$F$5:$F$500,0))&lt;&gt;"N",
INDEX('11.3_Outliers-Plastic'!K$5:K$500,MATCH($F562,'11.3_Outliers-Plastic'!$F$5:$F$500,0)),""),"")</f>
        <v>2014</v>
      </c>
      <c r="R562" s="14" t="str">
        <f>IFERROR(IF(INDEX('11.3_Outliers-Plastic'!$N$5:$N$500,MATCH($F562,'11.3_Outliers-Plastic'!$F$5:$F$500,0))&lt;&gt;"N",
INDEX('11.3_Outliers-Plastic'!L$5:L$500,MATCH($F562,'11.3_Outliers-Plastic'!$F$5:$F$500,0)),""),"")</f>
        <v>WaW_361</v>
      </c>
      <c r="V562" s="14">
        <f>IFERROR(IF(INDEX('11.5_Outliers-Other_recovery'!$N$5:$N$500,MATCH($F562,'11.5_Outliers-Other_recovery'!$F$5:$F$500,0))&lt;&gt;"N",
INDEX('11.5_Outliers-Other_recovery'!J$5:J$500,MATCH($F562,'11.5_Outliers-Other_recovery'!$F$5:$F$500,0)),""),"")</f>
        <v>5.7603684610685564</v>
      </c>
      <c r="W562" s="8">
        <f>IFERROR(IF(INDEX('11.5_Outliers-Other_recovery'!$N$5:$N$500,MATCH($F562,'11.5_Outliers-Other_recovery'!$F$5:$F$500,0))&lt;&gt;"N",
INDEX('11.5_Outliers-Other_recovery'!K$5:K$500,MATCH($F562,'11.5_Outliers-Other_recovery'!$F$5:$F$500,0)),""),"")</f>
        <v>2015</v>
      </c>
      <c r="X562" s="14" t="str">
        <f>IFERROR(IF(INDEX('11.5_Outliers-Other_recovery'!$N$5:$N$500,MATCH($F562,'11.5_Outliers-Other_recovery'!$F$5:$F$500,0))&lt;&gt;"N",
INDEX('11.5_Outliers-Other_recovery'!L$5:L$500,MATCH($F562,'11.5_Outliers-Other_recovery'!$F$5:$F$500,0)),""),"")</f>
        <v>UNSD_167</v>
      </c>
      <c r="Y562" s="14">
        <f>IFERROR(IF(INDEX('11.4_Outliers-Formal_dry_recy'!$N$5:$N$500,MATCH($F562,'11.4_Outliers-Formal_dry_recy'!$F$5:$F$500,0))&lt;&gt;"N",
INDEX('11.4_Outliers-Formal_dry_recy'!J$5:J$500,MATCH($F562,'11.4_Outliers-Formal_dry_recy'!$F$5:$F$500,0)),""),"")</f>
        <v>0</v>
      </c>
      <c r="Z562" s="8">
        <f>IFERROR(IF(INDEX('11.4_Outliers-Formal_dry_recy'!$N$5:$N$500,MATCH($F562,'11.4_Outliers-Formal_dry_recy'!$F$5:$F$500,0))&lt;&gt;"N",
INDEX('11.4_Outliers-Formal_dry_recy'!K$5:K$500,MATCH($F562,'11.4_Outliers-Formal_dry_recy'!$F$5:$F$500,0)),""),"")</f>
        <v>2015</v>
      </c>
      <c r="AA562" s="14" t="str">
        <f>IFERROR(IF(INDEX('11.4_Outliers-Formal_dry_recy'!$N$5:$N$500,MATCH($F562,'11.4_Outliers-Formal_dry_recy'!$F$5:$F$500,0))&lt;&gt;"N",
INDEX('11.4_Outliers-Formal_dry_recy'!L$5:L$500,MATCH($F562,'11.4_Outliers-Formal_dry_recy'!$F$5:$F$500,0)),""),"")</f>
        <v>UNSD_167</v>
      </c>
      <c r="AB562" s="14">
        <f>IFERROR(IF(INDEX('11.6_Outliers-Incineration'!$N$5:$N$500,MATCH($F562,'11.6_Outliers-Incineration'!$F$5:$F$500,0))&lt;&gt;"N",
INDEX('11.6_Outliers-Incineration'!J$5:J$500,MATCH($F562,'11.6_Outliers-Incineration'!$F$5:$F$500,0)),""),"")</f>
        <v>0</v>
      </c>
      <c r="AC562" s="8">
        <f>IFERROR(IF(INDEX('11.6_Outliers-Incineration'!$N$5:$N$500,MATCH($F562,'11.6_Outliers-Incineration'!$F$5:$F$500,0))&lt;&gt;"N",
INDEX('11.6_Outliers-Incineration'!K$5:K$500,MATCH($F562,'11.6_Outliers-Incineration'!$F$5:$F$500,0)),""),"")</f>
        <v>2015</v>
      </c>
      <c r="AD562" s="14" t="str">
        <f>IFERROR(IF(INDEX('11.6_Outliers-Incineration'!$N$5:$N$500,MATCH($F562,'11.6_Outliers-Incineration'!$F$5:$F$500,0))&lt;&gt;"N",
INDEX('11.6_Outliers-Incineration'!L$5:L$500,MATCH($F562,'11.6_Outliers-Incineration'!$F$5:$F$500,0)),""),"")</f>
        <v>UNSD_167</v>
      </c>
      <c r="AE562" s="14">
        <v>0</v>
      </c>
      <c r="AF562" s="8">
        <v>2015</v>
      </c>
      <c r="AG562" s="14" t="s">
        <v>2127</v>
      </c>
      <c r="AK562" s="5">
        <f t="shared" si="8"/>
        <v>6</v>
      </c>
    </row>
    <row r="563" spans="1:37" x14ac:dyDescent="0.25">
      <c r="A563" s="5" t="s">
        <v>3260</v>
      </c>
      <c r="B563" s="5" t="s">
        <v>9</v>
      </c>
      <c r="C563" s="5" t="s">
        <v>593</v>
      </c>
      <c r="D563" s="5" t="s">
        <v>360</v>
      </c>
      <c r="E563" s="5" t="s">
        <v>2225</v>
      </c>
      <c r="F563" s="5" t="s">
        <v>607</v>
      </c>
      <c r="G563" s="5">
        <v>2</v>
      </c>
      <c r="H563" s="5">
        <v>3</v>
      </c>
      <c r="I563" s="5" t="s">
        <v>2717</v>
      </c>
      <c r="J563" s="13" t="str">
        <f>IFERROR(IF(INDEX('11.1_Outliers-Generation'!$N$5:$N$500,MATCH($F563,'11.1_Outliers-Generation'!$F$5:$F$500,0))&lt;&gt;"N",
INDEX('11.1_Outliers-Generation'!J$5:J$500,MATCH($F563,'11.1_Outliers-Generation'!$F$5:$F$500,0)),""),"")</f>
        <v/>
      </c>
      <c r="K563" s="8" t="str">
        <f>IFERROR(IF(INDEX('11.1_Outliers-Generation'!$N$5:$N$500,MATCH($F563,'11.1_Outliers-Generation'!$F$5:$F$500,0))&lt;&gt;"N",
INDEX('11.1_Outliers-Generation'!K$5:K$500,MATCH($F563,'11.1_Outliers-Generation'!$F$5:$F$500,0)),""),"")</f>
        <v/>
      </c>
      <c r="L563" s="13" t="str">
        <f>IFERROR(IF(INDEX('11.1_Outliers-Generation'!$N$5:$N$500,MATCH($F563,'11.1_Outliers-Generation'!$F$5:$F$500,0))&lt;&gt;"N",
INDEX('11.1_Outliers-Generation'!L$5:L$500,MATCH($F563,'11.1_Outliers-Generation'!$F$5:$F$500,0)),""),"")</f>
        <v/>
      </c>
      <c r="M563" s="14" t="str">
        <f>IFERROR(IF(INDEX('11.2_Outliers-Collection_cov'!$N$5:$N$500,MATCH($F563,'11.2_Outliers-Collection_cov'!$F$5:$F$500,0))&lt;&gt;"N",
INDEX('11.2_Outliers-Collection_cov'!J$5:J$500,MATCH($F563,'11.2_Outliers-Collection_cov'!$F$5:$F$500,0)),""),"")</f>
        <v/>
      </c>
      <c r="N563" s="8" t="str">
        <f>IFERROR(IF(INDEX('11.2_Outliers-Collection_cov'!$N$5:$N$500,MATCH($F563,'11.2_Outliers-Collection_cov'!$F$5:$F$500,0))&lt;&gt;"N",
INDEX('11.2_Outliers-Collection_cov'!K$5:K$500,MATCH($F563,'11.2_Outliers-Collection_cov'!$F$5:$F$500,0)),""),"")</f>
        <v/>
      </c>
      <c r="O563" s="13" t="str">
        <f>IFERROR(IF(INDEX('11.2_Outliers-Collection_cov'!$N$5:$N$500,MATCH($F563,'11.2_Outliers-Collection_cov'!$F$5:$F$500,0))&lt;&gt;"N",
INDEX('11.2_Outliers-Collection_cov'!L$5:L$500,MATCH($F563,'11.2_Outliers-Collection_cov'!$F$5:$F$500,0)),""),"")</f>
        <v/>
      </c>
      <c r="P563" s="14">
        <f>IFERROR(IF(INDEX('11.3_Outliers-Plastic'!$N$5:$N$500,MATCH($F563,'11.3_Outliers-Plastic'!$F$5:$F$500,0))&lt;&gt;"N",
INDEX('11.3_Outliers-Plastic'!J$5:J$500,MATCH($F563,'11.3_Outliers-Plastic'!$F$5:$F$500,0)),""),"")</f>
        <v>7.0000000000000009</v>
      </c>
      <c r="Q563" s="8" t="str">
        <f>IFERROR(IF(INDEX('11.3_Outliers-Plastic'!$N$5:$N$500,MATCH($F563,'11.3_Outliers-Plastic'!$F$5:$F$500,0))&lt;&gt;"N",
INDEX('11.3_Outliers-Plastic'!K$5:K$500,MATCH($F563,'11.3_Outliers-Plastic'!$F$5:$F$500,0)),""),"")</f>
        <v/>
      </c>
      <c r="R563" s="14" t="str">
        <f>IFERROR(IF(INDEX('11.3_Outliers-Plastic'!$N$5:$N$500,MATCH($F563,'11.3_Outliers-Plastic'!$F$5:$F$500,0))&lt;&gt;"N",
INDEX('11.3_Outliers-Plastic'!L$5:L$500,MATCH($F563,'11.3_Outliers-Plastic'!$F$5:$F$500,0)),""),"")</f>
        <v>WaW_365</v>
      </c>
      <c r="V563" s="14">
        <f>IFERROR(IF(INDEX('11.5_Outliers-Other_recovery'!$N$5:$N$500,MATCH($F563,'11.5_Outliers-Other_recovery'!$F$5:$F$500,0))&lt;&gt;"N",
INDEX('11.5_Outliers-Other_recovery'!J$5:J$500,MATCH($F563,'11.5_Outliers-Other_recovery'!$F$5:$F$500,0)),""),"")</f>
        <v>7.8362573303254566</v>
      </c>
      <c r="W563" s="8">
        <f>IFERROR(IF(INDEX('11.5_Outliers-Other_recovery'!$N$5:$N$500,MATCH($F563,'11.5_Outliers-Other_recovery'!$F$5:$F$500,0))&lt;&gt;"N",
INDEX('11.5_Outliers-Other_recovery'!K$5:K$500,MATCH($F563,'11.5_Outliers-Other_recovery'!$F$5:$F$500,0)),""),"")</f>
        <v>2015</v>
      </c>
      <c r="X563" s="14" t="str">
        <f>IFERROR(IF(INDEX('11.5_Outliers-Other_recovery'!$N$5:$N$500,MATCH($F563,'11.5_Outliers-Other_recovery'!$F$5:$F$500,0))&lt;&gt;"N",
INDEX('11.5_Outliers-Other_recovery'!L$5:L$500,MATCH($F563,'11.5_Outliers-Other_recovery'!$F$5:$F$500,0)),""),"")</f>
        <v>UNSD_165</v>
      </c>
      <c r="Y563" s="14">
        <f>IFERROR(IF(INDEX('11.4_Outliers-Formal_dry_recy'!$N$5:$N$500,MATCH($F563,'11.4_Outliers-Formal_dry_recy'!$F$5:$F$500,0))&lt;&gt;"N",
INDEX('11.4_Outliers-Formal_dry_recy'!J$5:J$500,MATCH($F563,'11.4_Outliers-Formal_dry_recy'!$F$5:$F$500,0)),""),"")</f>
        <v>0</v>
      </c>
      <c r="Z563" s="8">
        <f>IFERROR(IF(INDEX('11.4_Outliers-Formal_dry_recy'!$N$5:$N$500,MATCH($F563,'11.4_Outliers-Formal_dry_recy'!$F$5:$F$500,0))&lt;&gt;"N",
INDEX('11.4_Outliers-Formal_dry_recy'!K$5:K$500,MATCH($F563,'11.4_Outliers-Formal_dry_recy'!$F$5:$F$500,0)),""),"")</f>
        <v>2015</v>
      </c>
      <c r="AA563" s="14" t="str">
        <f>IFERROR(IF(INDEX('11.4_Outliers-Formal_dry_recy'!$N$5:$N$500,MATCH($F563,'11.4_Outliers-Formal_dry_recy'!$F$5:$F$500,0))&lt;&gt;"N",
INDEX('11.4_Outliers-Formal_dry_recy'!L$5:L$500,MATCH($F563,'11.4_Outliers-Formal_dry_recy'!$F$5:$F$500,0)),""),"")</f>
        <v>UNSD_165</v>
      </c>
      <c r="AB563" s="14">
        <f>IFERROR(IF(INDEX('11.6_Outliers-Incineration'!$N$5:$N$500,MATCH($F563,'11.6_Outliers-Incineration'!$F$5:$F$500,0))&lt;&gt;"N",
INDEX('11.6_Outliers-Incineration'!J$5:J$500,MATCH($F563,'11.6_Outliers-Incineration'!$F$5:$F$500,0)),""),"")</f>
        <v>0</v>
      </c>
      <c r="AC563" s="8">
        <f>IFERROR(IF(INDEX('11.6_Outliers-Incineration'!$N$5:$N$500,MATCH($F563,'11.6_Outliers-Incineration'!$F$5:$F$500,0))&lt;&gt;"N",
INDEX('11.6_Outliers-Incineration'!K$5:K$500,MATCH($F563,'11.6_Outliers-Incineration'!$F$5:$F$500,0)),""),"")</f>
        <v>2015</v>
      </c>
      <c r="AD563" s="14" t="str">
        <f>IFERROR(IF(INDEX('11.6_Outliers-Incineration'!$N$5:$N$500,MATCH($F563,'11.6_Outliers-Incineration'!$F$5:$F$500,0))&lt;&gt;"N",
INDEX('11.6_Outliers-Incineration'!L$5:L$500,MATCH($F563,'11.6_Outliers-Incineration'!$F$5:$F$500,0)),""),"")</f>
        <v>UNSD_165</v>
      </c>
      <c r="AE563" s="14">
        <v>0</v>
      </c>
      <c r="AF563" s="8">
        <v>2015</v>
      </c>
      <c r="AG563" s="14" t="s">
        <v>2125</v>
      </c>
      <c r="AK563" s="5">
        <f t="shared" si="8"/>
        <v>5</v>
      </c>
    </row>
    <row r="564" spans="1:37" x14ac:dyDescent="0.25">
      <c r="A564" s="5" t="s">
        <v>3261</v>
      </c>
      <c r="B564" s="5" t="s">
        <v>9</v>
      </c>
      <c r="C564" s="5" t="s">
        <v>593</v>
      </c>
      <c r="D564" s="5" t="s">
        <v>360</v>
      </c>
      <c r="E564" s="5" t="s">
        <v>2224</v>
      </c>
      <c r="F564" s="5" t="s">
        <v>604</v>
      </c>
      <c r="G564" s="5">
        <v>2</v>
      </c>
      <c r="H564" s="5">
        <v>3</v>
      </c>
      <c r="I564" s="5" t="s">
        <v>2718</v>
      </c>
      <c r="J564" s="13">
        <f>IFERROR(IF(INDEX('11.1_Outliers-Generation'!$N$5:$N$500,MATCH($F564,'11.1_Outliers-Generation'!$F$5:$F$500,0))&lt;&gt;"N",
INDEX('11.1_Outliers-Generation'!J$5:J$500,MATCH($F564,'11.1_Outliers-Generation'!$F$5:$F$500,0)),""),"")</f>
        <v>0.76712328767123272</v>
      </c>
      <c r="K564" s="8">
        <f>IFERROR(IF(INDEX('11.1_Outliers-Generation'!$N$5:$N$500,MATCH($F564,'11.1_Outliers-Generation'!$F$5:$F$500,0))&lt;&gt;"N",
INDEX('11.1_Outliers-Generation'!K$5:K$500,MATCH($F564,'11.1_Outliers-Generation'!$F$5:$F$500,0)),""),"")</f>
        <v>2012</v>
      </c>
      <c r="L564" s="13" t="str">
        <f>IFERROR(IF(INDEX('11.1_Outliers-Generation'!$N$5:$N$500,MATCH($F564,'11.1_Outliers-Generation'!$F$5:$F$500,0))&lt;&gt;"N",
INDEX('11.1_Outliers-Generation'!L$5:L$500,MATCH($F564,'11.1_Outliers-Generation'!$F$5:$F$500,0)),""),"")</f>
        <v>WaW_364</v>
      </c>
      <c r="M564" s="14" t="str">
        <f>IFERROR(IF(INDEX('11.2_Outliers-Collection_cov'!$N$5:$N$500,MATCH($F564,'11.2_Outliers-Collection_cov'!$F$5:$F$500,0))&lt;&gt;"N",
INDEX('11.2_Outliers-Collection_cov'!J$5:J$500,MATCH($F564,'11.2_Outliers-Collection_cov'!$F$5:$F$500,0)),""),"")</f>
        <v/>
      </c>
      <c r="N564" s="8" t="str">
        <f>IFERROR(IF(INDEX('11.2_Outliers-Collection_cov'!$N$5:$N$500,MATCH($F564,'11.2_Outliers-Collection_cov'!$F$5:$F$500,0))&lt;&gt;"N",
INDEX('11.2_Outliers-Collection_cov'!K$5:K$500,MATCH($F564,'11.2_Outliers-Collection_cov'!$F$5:$F$500,0)),""),"")</f>
        <v/>
      </c>
      <c r="O564" s="13" t="str">
        <f>IFERROR(IF(INDEX('11.2_Outliers-Collection_cov'!$N$5:$N$500,MATCH($F564,'11.2_Outliers-Collection_cov'!$F$5:$F$500,0))&lt;&gt;"N",
INDEX('11.2_Outliers-Collection_cov'!L$5:L$500,MATCH($F564,'11.2_Outliers-Collection_cov'!$F$5:$F$500,0)),""),"")</f>
        <v/>
      </c>
      <c r="P564" s="14">
        <f>IFERROR(IF(INDEX('11.3_Outliers-Plastic'!$N$5:$N$500,MATCH($F564,'11.3_Outliers-Plastic'!$F$5:$F$500,0))&lt;&gt;"N",
INDEX('11.3_Outliers-Plastic'!J$5:J$500,MATCH($F564,'11.3_Outliers-Plastic'!$F$5:$F$500,0)),""),"")</f>
        <v>11</v>
      </c>
      <c r="Q564" s="8">
        <f>IFERROR(IF(INDEX('11.3_Outliers-Plastic'!$N$5:$N$500,MATCH($F564,'11.3_Outliers-Plastic'!$F$5:$F$500,0))&lt;&gt;"N",
INDEX('11.3_Outliers-Plastic'!K$5:K$500,MATCH($F564,'11.3_Outliers-Plastic'!$F$5:$F$500,0)),""),"")</f>
        <v>2012</v>
      </c>
      <c r="R564" s="14" t="str">
        <f>IFERROR(IF(INDEX('11.3_Outliers-Plastic'!$N$5:$N$500,MATCH($F564,'11.3_Outliers-Plastic'!$F$5:$F$500,0))&lt;&gt;"N",
INDEX('11.3_Outliers-Plastic'!L$5:L$500,MATCH($F564,'11.3_Outliers-Plastic'!$F$5:$F$500,0)),""),"")</f>
        <v>WaW_364</v>
      </c>
      <c r="V564" s="14">
        <f>IFERROR(IF(INDEX('11.5_Outliers-Other_recovery'!$N$5:$N$500,MATCH($F564,'11.5_Outliers-Other_recovery'!$F$5:$F$500,0))&lt;&gt;"N",
INDEX('11.5_Outliers-Other_recovery'!J$5:J$500,MATCH($F564,'11.5_Outliers-Other_recovery'!$F$5:$F$500,0)),""),"")</f>
        <v>0</v>
      </c>
      <c r="W564" s="8">
        <f>IFERROR(IF(INDEX('11.5_Outliers-Other_recovery'!$N$5:$N$500,MATCH($F564,'11.5_Outliers-Other_recovery'!$F$5:$F$500,0))&lt;&gt;"N",
INDEX('11.5_Outliers-Other_recovery'!K$5:K$500,MATCH($F564,'11.5_Outliers-Other_recovery'!$F$5:$F$500,0)),""),"")</f>
        <v>2015</v>
      </c>
      <c r="X564" s="14" t="str">
        <f>IFERROR(IF(INDEX('11.5_Outliers-Other_recovery'!$N$5:$N$500,MATCH($F564,'11.5_Outliers-Other_recovery'!$F$5:$F$500,0))&lt;&gt;"N",
INDEX('11.5_Outliers-Other_recovery'!L$5:L$500,MATCH($F564,'11.5_Outliers-Other_recovery'!$F$5:$F$500,0)),""),"")</f>
        <v>UNSD_164</v>
      </c>
      <c r="Y564" s="14">
        <f>IFERROR(IF(INDEX('11.4_Outliers-Formal_dry_recy'!$N$5:$N$500,MATCH($F564,'11.4_Outliers-Formal_dry_recy'!$F$5:$F$500,0))&lt;&gt;"N",
INDEX('11.4_Outliers-Formal_dry_recy'!J$5:J$500,MATCH($F564,'11.4_Outliers-Formal_dry_recy'!$F$5:$F$500,0)),""),"")</f>
        <v>0</v>
      </c>
      <c r="Z564" s="8">
        <f>IFERROR(IF(INDEX('11.4_Outliers-Formal_dry_recy'!$N$5:$N$500,MATCH($F564,'11.4_Outliers-Formal_dry_recy'!$F$5:$F$500,0))&lt;&gt;"N",
INDEX('11.4_Outliers-Formal_dry_recy'!K$5:K$500,MATCH($F564,'11.4_Outliers-Formal_dry_recy'!$F$5:$F$500,0)),""),"")</f>
        <v>2015</v>
      </c>
      <c r="AA564" s="14" t="str">
        <f>IFERROR(IF(INDEX('11.4_Outliers-Formal_dry_recy'!$N$5:$N$500,MATCH($F564,'11.4_Outliers-Formal_dry_recy'!$F$5:$F$500,0))&lt;&gt;"N",
INDEX('11.4_Outliers-Formal_dry_recy'!L$5:L$500,MATCH($F564,'11.4_Outliers-Formal_dry_recy'!$F$5:$F$500,0)),""),"")</f>
        <v>UNSD_164</v>
      </c>
      <c r="AB564" s="14">
        <f>IFERROR(IF(INDEX('11.6_Outliers-Incineration'!$N$5:$N$500,MATCH($F564,'11.6_Outliers-Incineration'!$F$5:$F$500,0))&lt;&gt;"N",
INDEX('11.6_Outliers-Incineration'!J$5:J$500,MATCH($F564,'11.6_Outliers-Incineration'!$F$5:$F$500,0)),""),"")</f>
        <v>0</v>
      </c>
      <c r="AC564" s="8">
        <f>IFERROR(IF(INDEX('11.6_Outliers-Incineration'!$N$5:$N$500,MATCH($F564,'11.6_Outliers-Incineration'!$F$5:$F$500,0))&lt;&gt;"N",
INDEX('11.6_Outliers-Incineration'!K$5:K$500,MATCH($F564,'11.6_Outliers-Incineration'!$F$5:$F$500,0)),""),"")</f>
        <v>2015</v>
      </c>
      <c r="AD564" s="14" t="str">
        <f>IFERROR(IF(INDEX('11.6_Outliers-Incineration'!$N$5:$N$500,MATCH($F564,'11.6_Outliers-Incineration'!$F$5:$F$500,0))&lt;&gt;"N",
INDEX('11.6_Outliers-Incineration'!L$5:L$500,MATCH($F564,'11.6_Outliers-Incineration'!$F$5:$F$500,0)),""),"")</f>
        <v>UNSD_164</v>
      </c>
      <c r="AE564" s="14">
        <v>0</v>
      </c>
      <c r="AF564" s="8">
        <v>2015</v>
      </c>
      <c r="AG564" s="14" t="s">
        <v>2124</v>
      </c>
      <c r="AK564" s="5">
        <f t="shared" si="8"/>
        <v>6</v>
      </c>
    </row>
    <row r="565" spans="1:37" x14ac:dyDescent="0.25">
      <c r="A565" s="5" t="s">
        <v>3262</v>
      </c>
      <c r="B565" s="5" t="s">
        <v>9</v>
      </c>
      <c r="C565" s="5" t="s">
        <v>593</v>
      </c>
      <c r="D565" s="5" t="s">
        <v>360</v>
      </c>
      <c r="E565" s="5" t="s">
        <v>602</v>
      </c>
      <c r="F565" s="5" t="s">
        <v>601</v>
      </c>
      <c r="G565" s="5">
        <v>2</v>
      </c>
      <c r="H565" s="5">
        <v>2</v>
      </c>
      <c r="I565" s="5" t="s">
        <v>2719</v>
      </c>
      <c r="J565" s="13">
        <f>IFERROR(IF(INDEX('11.1_Outliers-Generation'!$N$5:$N$500,MATCH($F565,'11.1_Outliers-Generation'!$F$5:$F$500,0))&lt;&gt;"N",
INDEX('11.1_Outliers-Generation'!J$5:J$500,MATCH($F565,'11.1_Outliers-Generation'!$F$5:$F$500,0)),""),"")</f>
        <v>0.65753424657533777</v>
      </c>
      <c r="K565" s="8">
        <f>IFERROR(IF(INDEX('11.1_Outliers-Generation'!$N$5:$N$500,MATCH($F565,'11.1_Outliers-Generation'!$F$5:$F$500,0))&lt;&gt;"N",
INDEX('11.1_Outliers-Generation'!K$5:K$500,MATCH($F565,'11.1_Outliers-Generation'!$F$5:$F$500,0)),""),"")</f>
        <v>2012</v>
      </c>
      <c r="L565" s="13" t="str">
        <f>IFERROR(IF(INDEX('11.1_Outliers-Generation'!$N$5:$N$500,MATCH($F565,'11.1_Outliers-Generation'!$F$5:$F$500,0))&lt;&gt;"N",
INDEX('11.1_Outliers-Generation'!L$5:L$500,MATCH($F565,'11.1_Outliers-Generation'!$F$5:$F$500,0)),""),"")</f>
        <v>WaW_363</v>
      </c>
      <c r="M565" s="14" t="str">
        <f>IFERROR(IF(INDEX('11.2_Outliers-Collection_cov'!$N$5:$N$500,MATCH($F565,'11.2_Outliers-Collection_cov'!$F$5:$F$500,0))&lt;&gt;"N",
INDEX('11.2_Outliers-Collection_cov'!J$5:J$500,MATCH($F565,'11.2_Outliers-Collection_cov'!$F$5:$F$500,0)),""),"")</f>
        <v/>
      </c>
      <c r="N565" s="8" t="str">
        <f>IFERROR(IF(INDEX('11.2_Outliers-Collection_cov'!$N$5:$N$500,MATCH($F565,'11.2_Outliers-Collection_cov'!$F$5:$F$500,0))&lt;&gt;"N",
INDEX('11.2_Outliers-Collection_cov'!K$5:K$500,MATCH($F565,'11.2_Outliers-Collection_cov'!$F$5:$F$500,0)),""),"")</f>
        <v/>
      </c>
      <c r="O565" s="13" t="str">
        <f>IFERROR(IF(INDEX('11.2_Outliers-Collection_cov'!$N$5:$N$500,MATCH($F565,'11.2_Outliers-Collection_cov'!$F$5:$F$500,0))&lt;&gt;"N",
INDEX('11.2_Outliers-Collection_cov'!L$5:L$500,MATCH($F565,'11.2_Outliers-Collection_cov'!$F$5:$F$500,0)),""),"")</f>
        <v/>
      </c>
      <c r="P565" s="14">
        <f>IFERROR(IF(INDEX('11.3_Outliers-Plastic'!$N$5:$N$500,MATCH($F565,'11.3_Outliers-Plastic'!$F$5:$F$500,0))&lt;&gt;"N",
INDEX('11.3_Outliers-Plastic'!J$5:J$500,MATCH($F565,'11.3_Outliers-Plastic'!$F$5:$F$500,0)),""),"")</f>
        <v>9.1</v>
      </c>
      <c r="Q565" s="8">
        <f>IFERROR(IF(INDEX('11.3_Outliers-Plastic'!$N$5:$N$500,MATCH($F565,'11.3_Outliers-Plastic'!$F$5:$F$500,0))&lt;&gt;"N",
INDEX('11.3_Outliers-Plastic'!K$5:K$500,MATCH($F565,'11.3_Outliers-Plastic'!$F$5:$F$500,0)),""),"")</f>
        <v>2012</v>
      </c>
      <c r="R565" s="14" t="str">
        <f>IFERROR(IF(INDEX('11.3_Outliers-Plastic'!$N$5:$N$500,MATCH($F565,'11.3_Outliers-Plastic'!$F$5:$F$500,0))&lt;&gt;"N",
INDEX('11.3_Outliers-Plastic'!L$5:L$500,MATCH($F565,'11.3_Outliers-Plastic'!$F$5:$F$500,0)),""),"")</f>
        <v>WaW_363</v>
      </c>
      <c r="V565" s="14">
        <f>IFERROR(IF(INDEX('11.5_Outliers-Other_recovery'!$N$5:$N$500,MATCH($F565,'11.5_Outliers-Other_recovery'!$F$5:$F$500,0))&lt;&gt;"N",
INDEX('11.5_Outliers-Other_recovery'!J$5:J$500,MATCH($F565,'11.5_Outliers-Other_recovery'!$F$5:$F$500,0)),""),"")</f>
        <v>0</v>
      </c>
      <c r="W565" s="8">
        <f>IFERROR(IF(INDEX('11.5_Outliers-Other_recovery'!$N$5:$N$500,MATCH($F565,'11.5_Outliers-Other_recovery'!$F$5:$F$500,0))&lt;&gt;"N",
INDEX('11.5_Outliers-Other_recovery'!K$5:K$500,MATCH($F565,'11.5_Outliers-Other_recovery'!$F$5:$F$500,0)),""),"")</f>
        <v>2015</v>
      </c>
      <c r="X565" s="14" t="str">
        <f>IFERROR(IF(INDEX('11.5_Outliers-Other_recovery'!$N$5:$N$500,MATCH($F565,'11.5_Outliers-Other_recovery'!$F$5:$F$500,0))&lt;&gt;"N",
INDEX('11.5_Outliers-Other_recovery'!L$5:L$500,MATCH($F565,'11.5_Outliers-Other_recovery'!$F$5:$F$500,0)),""),"")</f>
        <v>UNSD_160</v>
      </c>
      <c r="Y565" s="14">
        <f>IFERROR(IF(INDEX('11.4_Outliers-Formal_dry_recy'!$N$5:$N$500,MATCH($F565,'11.4_Outliers-Formal_dry_recy'!$F$5:$F$500,0))&lt;&gt;"N",
INDEX('11.4_Outliers-Formal_dry_recy'!J$5:J$500,MATCH($F565,'11.4_Outliers-Formal_dry_recy'!$F$5:$F$500,0)),""),"")</f>
        <v>0</v>
      </c>
      <c r="Z565" s="8">
        <f>IFERROR(IF(INDEX('11.4_Outliers-Formal_dry_recy'!$N$5:$N$500,MATCH($F565,'11.4_Outliers-Formal_dry_recy'!$F$5:$F$500,0))&lt;&gt;"N",
INDEX('11.4_Outliers-Formal_dry_recy'!K$5:K$500,MATCH($F565,'11.4_Outliers-Formal_dry_recy'!$F$5:$F$500,0)),""),"")</f>
        <v>2015</v>
      </c>
      <c r="AA565" s="14" t="str">
        <f>IFERROR(IF(INDEX('11.4_Outliers-Formal_dry_recy'!$N$5:$N$500,MATCH($F565,'11.4_Outliers-Formal_dry_recy'!$F$5:$F$500,0))&lt;&gt;"N",
INDEX('11.4_Outliers-Formal_dry_recy'!L$5:L$500,MATCH($F565,'11.4_Outliers-Formal_dry_recy'!$F$5:$F$500,0)),""),"")</f>
        <v>UNSD_160</v>
      </c>
      <c r="AB565" s="14">
        <f>IFERROR(IF(INDEX('11.6_Outliers-Incineration'!$N$5:$N$500,MATCH($F565,'11.6_Outliers-Incineration'!$F$5:$F$500,0))&lt;&gt;"N",
INDEX('11.6_Outliers-Incineration'!J$5:J$500,MATCH($F565,'11.6_Outliers-Incineration'!$F$5:$F$500,0)),""),"")</f>
        <v>0</v>
      </c>
      <c r="AC565" s="8">
        <f>IFERROR(IF(INDEX('11.6_Outliers-Incineration'!$N$5:$N$500,MATCH($F565,'11.6_Outliers-Incineration'!$F$5:$F$500,0))&lt;&gt;"N",
INDEX('11.6_Outliers-Incineration'!K$5:K$500,MATCH($F565,'11.6_Outliers-Incineration'!$F$5:$F$500,0)),""),"")</f>
        <v>2015</v>
      </c>
      <c r="AD565" s="14" t="str">
        <f>IFERROR(IF(INDEX('11.6_Outliers-Incineration'!$N$5:$N$500,MATCH($F565,'11.6_Outliers-Incineration'!$F$5:$F$500,0))&lt;&gt;"N",
INDEX('11.6_Outliers-Incineration'!L$5:L$500,MATCH($F565,'11.6_Outliers-Incineration'!$F$5:$F$500,0)),""),"")</f>
        <v>UNSD_160</v>
      </c>
      <c r="AE565" s="14">
        <v>0</v>
      </c>
      <c r="AF565" s="8">
        <v>2015</v>
      </c>
      <c r="AG565" s="14" t="s">
        <v>2120</v>
      </c>
      <c r="AK565" s="5">
        <f t="shared" si="8"/>
        <v>6</v>
      </c>
    </row>
    <row r="566" spans="1:37" x14ac:dyDescent="0.25">
      <c r="A566" s="5" t="s">
        <v>3263</v>
      </c>
      <c r="B566" s="5" t="s">
        <v>9</v>
      </c>
      <c r="C566" s="5" t="s">
        <v>593</v>
      </c>
      <c r="D566" s="5" t="s">
        <v>360</v>
      </c>
      <c r="E566" s="5" t="s">
        <v>613</v>
      </c>
      <c r="F566" s="5" t="s">
        <v>612</v>
      </c>
      <c r="G566" s="5">
        <v>2</v>
      </c>
      <c r="H566" s="15">
        <v>3</v>
      </c>
      <c r="I566" s="5" t="s">
        <v>2753</v>
      </c>
      <c r="J566" s="13" t="str">
        <f>IFERROR(IF(INDEX('11.1_Outliers-Generation'!$N$5:$N$500,MATCH($F566,'11.1_Outliers-Generation'!$F$5:$F$500,0))&lt;&gt;"N",
INDEX('11.1_Outliers-Generation'!J$5:J$500,MATCH($F566,'11.1_Outliers-Generation'!$F$5:$F$500,0)),""),"")</f>
        <v/>
      </c>
      <c r="K566" s="8" t="str">
        <f>IFERROR(IF(INDEX('11.1_Outliers-Generation'!$N$5:$N$500,MATCH($F566,'11.1_Outliers-Generation'!$F$5:$F$500,0))&lt;&gt;"N",
INDEX('11.1_Outliers-Generation'!K$5:K$500,MATCH($F566,'11.1_Outliers-Generation'!$F$5:$F$500,0)),""),"")</f>
        <v/>
      </c>
      <c r="L566" s="13" t="str">
        <f>IFERROR(IF(INDEX('11.1_Outliers-Generation'!$N$5:$N$500,MATCH($F566,'11.1_Outliers-Generation'!$F$5:$F$500,0))&lt;&gt;"N",
INDEX('11.1_Outliers-Generation'!L$5:L$500,MATCH($F566,'11.1_Outliers-Generation'!$F$5:$F$500,0)),""),"")</f>
        <v/>
      </c>
      <c r="M566" s="14" t="str">
        <f>IFERROR(IF(INDEX('11.2_Outliers-Collection_cov'!$N$5:$N$500,MATCH($F566,'11.2_Outliers-Collection_cov'!$F$5:$F$500,0))&lt;&gt;"N",
INDEX('11.2_Outliers-Collection_cov'!J$5:J$500,MATCH($F566,'11.2_Outliers-Collection_cov'!$F$5:$F$500,0)),""),"")</f>
        <v/>
      </c>
      <c r="N566" s="8" t="str">
        <f>IFERROR(IF(INDEX('11.2_Outliers-Collection_cov'!$N$5:$N$500,MATCH($F566,'11.2_Outliers-Collection_cov'!$F$5:$F$500,0))&lt;&gt;"N",
INDEX('11.2_Outliers-Collection_cov'!K$5:K$500,MATCH($F566,'11.2_Outliers-Collection_cov'!$F$5:$F$500,0)),""),"")</f>
        <v/>
      </c>
      <c r="O566" s="13" t="str">
        <f>IFERROR(IF(INDEX('11.2_Outliers-Collection_cov'!$N$5:$N$500,MATCH($F566,'11.2_Outliers-Collection_cov'!$F$5:$F$500,0))&lt;&gt;"N",
INDEX('11.2_Outliers-Collection_cov'!L$5:L$500,MATCH($F566,'11.2_Outliers-Collection_cov'!$F$5:$F$500,0)),""),"")</f>
        <v/>
      </c>
      <c r="P566" s="14" t="str">
        <f>IFERROR(IF(INDEX('11.3_Outliers-Plastic'!$N$5:$N$500,MATCH($F566,'11.3_Outliers-Plastic'!$F$5:$F$500,0))&lt;&gt;"N",
INDEX('11.3_Outliers-Plastic'!J$5:J$500,MATCH($F566,'11.3_Outliers-Plastic'!$F$5:$F$500,0)),""),"")</f>
        <v/>
      </c>
      <c r="Q566" s="8" t="str">
        <f>IFERROR(IF(INDEX('11.3_Outliers-Plastic'!$N$5:$N$500,MATCH($F566,'11.3_Outliers-Plastic'!$F$5:$F$500,0))&lt;&gt;"N",
INDEX('11.3_Outliers-Plastic'!K$5:K$500,MATCH($F566,'11.3_Outliers-Plastic'!$F$5:$F$500,0)),""),"")</f>
        <v/>
      </c>
      <c r="R566" s="14" t="str">
        <f>IFERROR(IF(INDEX('11.3_Outliers-Plastic'!$N$5:$N$500,MATCH($F566,'11.3_Outliers-Plastic'!$F$5:$F$500,0))&lt;&gt;"N",
INDEX('11.3_Outliers-Plastic'!L$5:L$500,MATCH($F566,'11.3_Outliers-Plastic'!$F$5:$F$500,0)),""),"")</f>
        <v/>
      </c>
      <c r="V566" s="14">
        <f>IFERROR(IF(INDEX('11.5_Outliers-Other_recovery'!$N$5:$N$500,MATCH($F566,'11.5_Outliers-Other_recovery'!$F$5:$F$500,0))&lt;&gt;"N",
INDEX('11.5_Outliers-Other_recovery'!J$5:J$500,MATCH($F566,'11.5_Outliers-Other_recovery'!$F$5:$F$500,0)),""),"")</f>
        <v>0</v>
      </c>
      <c r="W566" s="8">
        <f>IFERROR(IF(INDEX('11.5_Outliers-Other_recovery'!$N$5:$N$500,MATCH($F566,'11.5_Outliers-Other_recovery'!$F$5:$F$500,0))&lt;&gt;"N",
INDEX('11.5_Outliers-Other_recovery'!K$5:K$500,MATCH($F566,'11.5_Outliers-Other_recovery'!$F$5:$F$500,0)),""),"")</f>
        <v>2015</v>
      </c>
      <c r="X566" s="14" t="str">
        <f>IFERROR(IF(INDEX('11.5_Outliers-Other_recovery'!$N$5:$N$500,MATCH($F566,'11.5_Outliers-Other_recovery'!$F$5:$F$500,0))&lt;&gt;"N",
INDEX('11.5_Outliers-Other_recovery'!L$5:L$500,MATCH($F566,'11.5_Outliers-Other_recovery'!$F$5:$F$500,0)),""),"")</f>
        <v>UNSD_162</v>
      </c>
      <c r="Y566" s="14">
        <f>IFERROR(IF(INDEX('11.4_Outliers-Formal_dry_recy'!$N$5:$N$500,MATCH($F566,'11.4_Outliers-Formal_dry_recy'!$F$5:$F$500,0))&lt;&gt;"N",
INDEX('11.4_Outliers-Formal_dry_recy'!J$5:J$500,MATCH($F566,'11.4_Outliers-Formal_dry_recy'!$F$5:$F$500,0)),""),"")</f>
        <v>0</v>
      </c>
      <c r="Z566" s="8">
        <f>IFERROR(IF(INDEX('11.4_Outliers-Formal_dry_recy'!$N$5:$N$500,MATCH($F566,'11.4_Outliers-Formal_dry_recy'!$F$5:$F$500,0))&lt;&gt;"N",
INDEX('11.4_Outliers-Formal_dry_recy'!K$5:K$500,MATCH($F566,'11.4_Outliers-Formal_dry_recy'!$F$5:$F$500,0)),""),"")</f>
        <v>2015</v>
      </c>
      <c r="AA566" s="14" t="str">
        <f>IFERROR(IF(INDEX('11.4_Outliers-Formal_dry_recy'!$N$5:$N$500,MATCH($F566,'11.4_Outliers-Formal_dry_recy'!$F$5:$F$500,0))&lt;&gt;"N",
INDEX('11.4_Outliers-Formal_dry_recy'!L$5:L$500,MATCH($F566,'11.4_Outliers-Formal_dry_recy'!$F$5:$F$500,0)),""),"")</f>
        <v>UNSD_162</v>
      </c>
      <c r="AB566" s="14">
        <f>IFERROR(IF(INDEX('11.6_Outliers-Incineration'!$N$5:$N$500,MATCH($F566,'11.6_Outliers-Incineration'!$F$5:$F$500,0))&lt;&gt;"N",
INDEX('11.6_Outliers-Incineration'!J$5:J$500,MATCH($F566,'11.6_Outliers-Incineration'!$F$5:$F$500,0)),""),"")</f>
        <v>0</v>
      </c>
      <c r="AC566" s="8">
        <f>IFERROR(IF(INDEX('11.6_Outliers-Incineration'!$N$5:$N$500,MATCH($F566,'11.6_Outliers-Incineration'!$F$5:$F$500,0))&lt;&gt;"N",
INDEX('11.6_Outliers-Incineration'!K$5:K$500,MATCH($F566,'11.6_Outliers-Incineration'!$F$5:$F$500,0)),""),"")</f>
        <v>2015</v>
      </c>
      <c r="AD566" s="14" t="str">
        <f>IFERROR(IF(INDEX('11.6_Outliers-Incineration'!$N$5:$N$500,MATCH($F566,'11.6_Outliers-Incineration'!$F$5:$F$500,0))&lt;&gt;"N",
INDEX('11.6_Outliers-Incineration'!L$5:L$500,MATCH($F566,'11.6_Outliers-Incineration'!$F$5:$F$500,0)),""),"")</f>
        <v>UNSD_162</v>
      </c>
      <c r="AE566" s="14">
        <v>0</v>
      </c>
      <c r="AF566" s="8">
        <v>2015</v>
      </c>
      <c r="AG566" s="14" t="s">
        <v>2122</v>
      </c>
      <c r="AK566" s="5">
        <f t="shared" si="8"/>
        <v>4</v>
      </c>
    </row>
    <row r="567" spans="1:37" x14ac:dyDescent="0.25">
      <c r="A567" s="5" t="s">
        <v>3264</v>
      </c>
      <c r="B567" s="5" t="s">
        <v>9</v>
      </c>
      <c r="C567" s="5" t="s">
        <v>593</v>
      </c>
      <c r="D567" s="5" t="s">
        <v>360</v>
      </c>
      <c r="E567" s="5" t="s">
        <v>2221</v>
      </c>
      <c r="F567" s="5" t="s">
        <v>615</v>
      </c>
      <c r="G567" s="5">
        <v>2</v>
      </c>
      <c r="H567" s="5">
        <v>2</v>
      </c>
      <c r="I567" s="5" t="s">
        <v>2754</v>
      </c>
      <c r="J567" s="13" t="str">
        <f>IFERROR(IF(INDEX('11.1_Outliers-Generation'!$N$5:$N$500,MATCH($F567,'11.1_Outliers-Generation'!$F$5:$F$500,0))&lt;&gt;"N",
INDEX('11.1_Outliers-Generation'!J$5:J$500,MATCH($F567,'11.1_Outliers-Generation'!$F$5:$F$500,0)),""),"")</f>
        <v/>
      </c>
      <c r="K567" s="8" t="str">
        <f>IFERROR(IF(INDEX('11.1_Outliers-Generation'!$N$5:$N$500,MATCH($F567,'11.1_Outliers-Generation'!$F$5:$F$500,0))&lt;&gt;"N",
INDEX('11.1_Outliers-Generation'!K$5:K$500,MATCH($F567,'11.1_Outliers-Generation'!$F$5:$F$500,0)),""),"")</f>
        <v/>
      </c>
      <c r="L567" s="13" t="str">
        <f>IFERROR(IF(INDEX('11.1_Outliers-Generation'!$N$5:$N$500,MATCH($F567,'11.1_Outliers-Generation'!$F$5:$F$500,0))&lt;&gt;"N",
INDEX('11.1_Outliers-Generation'!L$5:L$500,MATCH($F567,'11.1_Outliers-Generation'!$F$5:$F$500,0)),""),"")</f>
        <v/>
      </c>
      <c r="M567" s="14" t="str">
        <f>IFERROR(IF(INDEX('11.2_Outliers-Collection_cov'!$N$5:$N$500,MATCH($F567,'11.2_Outliers-Collection_cov'!$F$5:$F$500,0))&lt;&gt;"N",
INDEX('11.2_Outliers-Collection_cov'!J$5:J$500,MATCH($F567,'11.2_Outliers-Collection_cov'!$F$5:$F$500,0)),""),"")</f>
        <v/>
      </c>
      <c r="N567" s="8" t="str">
        <f>IFERROR(IF(INDEX('11.2_Outliers-Collection_cov'!$N$5:$N$500,MATCH($F567,'11.2_Outliers-Collection_cov'!$F$5:$F$500,0))&lt;&gt;"N",
INDEX('11.2_Outliers-Collection_cov'!K$5:K$500,MATCH($F567,'11.2_Outliers-Collection_cov'!$F$5:$F$500,0)),""),"")</f>
        <v/>
      </c>
      <c r="O567" s="13" t="str">
        <f>IFERROR(IF(INDEX('11.2_Outliers-Collection_cov'!$N$5:$N$500,MATCH($F567,'11.2_Outliers-Collection_cov'!$F$5:$F$500,0))&lt;&gt;"N",
INDEX('11.2_Outliers-Collection_cov'!L$5:L$500,MATCH($F567,'11.2_Outliers-Collection_cov'!$F$5:$F$500,0)),""),"")</f>
        <v/>
      </c>
      <c r="P567" s="14" t="str">
        <f>IFERROR(IF(INDEX('11.3_Outliers-Plastic'!$N$5:$N$500,MATCH($F567,'11.3_Outliers-Plastic'!$F$5:$F$500,0))&lt;&gt;"N",
INDEX('11.3_Outliers-Plastic'!J$5:J$500,MATCH($F567,'11.3_Outliers-Plastic'!$F$5:$F$500,0)),""),"")</f>
        <v/>
      </c>
      <c r="Q567" s="8" t="str">
        <f>IFERROR(IF(INDEX('11.3_Outliers-Plastic'!$N$5:$N$500,MATCH($F567,'11.3_Outliers-Plastic'!$F$5:$F$500,0))&lt;&gt;"N",
INDEX('11.3_Outliers-Plastic'!K$5:K$500,MATCH($F567,'11.3_Outliers-Plastic'!$F$5:$F$500,0)),""),"")</f>
        <v/>
      </c>
      <c r="R567" s="14" t="str">
        <f>IFERROR(IF(INDEX('11.3_Outliers-Plastic'!$N$5:$N$500,MATCH($F567,'11.3_Outliers-Plastic'!$F$5:$F$500,0))&lt;&gt;"N",
INDEX('11.3_Outliers-Plastic'!L$5:L$500,MATCH($F567,'11.3_Outliers-Plastic'!$F$5:$F$500,0)),""),"")</f>
        <v/>
      </c>
      <c r="V567" s="14">
        <f>IFERROR(IF(INDEX('11.5_Outliers-Other_recovery'!$N$5:$N$500,MATCH($F567,'11.5_Outliers-Other_recovery'!$F$5:$F$500,0))&lt;&gt;"N",
INDEX('11.5_Outliers-Other_recovery'!J$5:J$500,MATCH($F567,'11.5_Outliers-Other_recovery'!$F$5:$F$500,0)),""),"")</f>
        <v>0</v>
      </c>
      <c r="W567" s="8">
        <f>IFERROR(IF(INDEX('11.5_Outliers-Other_recovery'!$N$5:$N$500,MATCH($F567,'11.5_Outliers-Other_recovery'!$F$5:$F$500,0))&lt;&gt;"N",
INDEX('11.5_Outliers-Other_recovery'!K$5:K$500,MATCH($F567,'11.5_Outliers-Other_recovery'!$F$5:$F$500,0)),""),"")</f>
        <v>2015</v>
      </c>
      <c r="X567" s="14" t="str">
        <f>IFERROR(IF(INDEX('11.5_Outliers-Other_recovery'!$N$5:$N$500,MATCH($F567,'11.5_Outliers-Other_recovery'!$F$5:$F$500,0))&lt;&gt;"N",
INDEX('11.5_Outliers-Other_recovery'!L$5:L$500,MATCH($F567,'11.5_Outliers-Other_recovery'!$F$5:$F$500,0)),""),"")</f>
        <v>UNSD_161</v>
      </c>
      <c r="Y567" s="14">
        <f>IFERROR(IF(INDEX('11.4_Outliers-Formal_dry_recy'!$N$5:$N$500,MATCH($F567,'11.4_Outliers-Formal_dry_recy'!$F$5:$F$500,0))&lt;&gt;"N",
INDEX('11.4_Outliers-Formal_dry_recy'!J$5:J$500,MATCH($F567,'11.4_Outliers-Formal_dry_recy'!$F$5:$F$500,0)),""),"")</f>
        <v>0</v>
      </c>
      <c r="Z567" s="8">
        <f>IFERROR(IF(INDEX('11.4_Outliers-Formal_dry_recy'!$N$5:$N$500,MATCH($F567,'11.4_Outliers-Formal_dry_recy'!$F$5:$F$500,0))&lt;&gt;"N",
INDEX('11.4_Outliers-Formal_dry_recy'!K$5:K$500,MATCH($F567,'11.4_Outliers-Formal_dry_recy'!$F$5:$F$500,0)),""),"")</f>
        <v>2015</v>
      </c>
      <c r="AA567" s="14" t="str">
        <f>IFERROR(IF(INDEX('11.4_Outliers-Formal_dry_recy'!$N$5:$N$500,MATCH($F567,'11.4_Outliers-Formal_dry_recy'!$F$5:$F$500,0))&lt;&gt;"N",
INDEX('11.4_Outliers-Formal_dry_recy'!L$5:L$500,MATCH($F567,'11.4_Outliers-Formal_dry_recy'!$F$5:$F$500,0)),""),"")</f>
        <v>UNSD_161</v>
      </c>
      <c r="AB567" s="14">
        <f>IFERROR(IF(INDEX('11.6_Outliers-Incineration'!$N$5:$N$500,MATCH($F567,'11.6_Outliers-Incineration'!$F$5:$F$500,0))&lt;&gt;"N",
INDEX('11.6_Outliers-Incineration'!J$5:J$500,MATCH($F567,'11.6_Outliers-Incineration'!$F$5:$F$500,0)),""),"")</f>
        <v>0</v>
      </c>
      <c r="AC567" s="8">
        <f>IFERROR(IF(INDEX('11.6_Outliers-Incineration'!$N$5:$N$500,MATCH($F567,'11.6_Outliers-Incineration'!$F$5:$F$500,0))&lt;&gt;"N",
INDEX('11.6_Outliers-Incineration'!K$5:K$500,MATCH($F567,'11.6_Outliers-Incineration'!$F$5:$F$500,0)),""),"")</f>
        <v>2015</v>
      </c>
      <c r="AD567" s="14" t="str">
        <f>IFERROR(IF(INDEX('11.6_Outliers-Incineration'!$N$5:$N$500,MATCH($F567,'11.6_Outliers-Incineration'!$F$5:$F$500,0))&lt;&gt;"N",
INDEX('11.6_Outliers-Incineration'!L$5:L$500,MATCH($F567,'11.6_Outliers-Incineration'!$F$5:$F$500,0)),""),"")</f>
        <v>UNSD_161</v>
      </c>
      <c r="AE567" s="14">
        <v>0</v>
      </c>
      <c r="AF567" s="8">
        <v>2015</v>
      </c>
      <c r="AG567" s="14" t="s">
        <v>2121</v>
      </c>
      <c r="AK567" s="5">
        <f t="shared" si="8"/>
        <v>4</v>
      </c>
    </row>
    <row r="571" spans="1:37" x14ac:dyDescent="0.25">
      <c r="E571" s="4"/>
      <c r="F571" s="4"/>
      <c r="G571" s="4"/>
      <c r="H571" s="4"/>
      <c r="I571" s="4"/>
    </row>
    <row r="572" spans="1:37" x14ac:dyDescent="0.25">
      <c r="E572" s="4"/>
      <c r="F572" s="4"/>
      <c r="G572" s="4"/>
      <c r="H572" s="4"/>
      <c r="I572" s="4"/>
    </row>
    <row r="573" spans="1:37" x14ac:dyDescent="0.25">
      <c r="E573" s="4"/>
      <c r="F573" s="4"/>
      <c r="G573" s="4"/>
      <c r="H573" s="4"/>
      <c r="I573" s="4"/>
    </row>
  </sheetData>
  <autoFilter ref="A4:AK567"/>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95"/>
  <sheetViews>
    <sheetView showGridLines="0" workbookViewId="0">
      <pane ySplit="4" topLeftCell="A6" activePane="bottomLeft" state="frozen"/>
      <selection activeCell="E18" sqref="E18"/>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9" width="21.28515625" style="5" customWidth="1"/>
    <col min="10" max="25" width="20.7109375" style="5" customWidth="1"/>
    <col min="26" max="27" width="30" style="5" customWidth="1"/>
    <col min="28" max="16384" width="9.140625" style="5"/>
  </cols>
  <sheetData>
    <row r="1" spans="1:27" s="17" customFormat="1" x14ac:dyDescent="0.25">
      <c r="A1" s="9"/>
      <c r="B1" s="9"/>
      <c r="C1" s="9"/>
      <c r="D1" s="9"/>
      <c r="E1" s="9"/>
      <c r="F1" s="9"/>
      <c r="G1" s="9"/>
      <c r="H1" s="9"/>
      <c r="I1" s="10" t="s">
        <v>1803</v>
      </c>
      <c r="J1" s="9" t="s">
        <v>1557</v>
      </c>
      <c r="K1" s="9" t="s">
        <v>2435</v>
      </c>
      <c r="L1" s="9" t="s">
        <v>1560</v>
      </c>
      <c r="M1" s="9" t="s">
        <v>2437</v>
      </c>
      <c r="N1" s="9" t="s">
        <v>1565</v>
      </c>
      <c r="O1" s="9" t="s">
        <v>2439</v>
      </c>
      <c r="P1" s="9" t="s">
        <v>1802</v>
      </c>
      <c r="Q1" s="9" t="s">
        <v>2441</v>
      </c>
      <c r="R1" s="9" t="s">
        <v>1567</v>
      </c>
      <c r="S1" s="9" t="s">
        <v>2443</v>
      </c>
      <c r="T1" s="9" t="s">
        <v>1563</v>
      </c>
      <c r="U1" s="9" t="s">
        <v>2445</v>
      </c>
      <c r="V1" s="9" t="s">
        <v>1566</v>
      </c>
      <c r="W1" s="9" t="s">
        <v>2447</v>
      </c>
      <c r="X1" s="9" t="s">
        <v>1561</v>
      </c>
      <c r="Y1" s="9" t="s">
        <v>2449</v>
      </c>
      <c r="Z1" s="9" t="s">
        <v>1807</v>
      </c>
      <c r="AA1" s="9" t="s">
        <v>2452</v>
      </c>
    </row>
    <row r="2" spans="1:27" s="17" customFormat="1" ht="18" x14ac:dyDescent="0.35">
      <c r="A2" s="9"/>
      <c r="B2" s="9"/>
      <c r="C2" s="9"/>
      <c r="D2" s="9"/>
      <c r="E2" s="9"/>
      <c r="F2" s="9"/>
      <c r="G2" s="9"/>
      <c r="H2" s="9"/>
      <c r="I2" s="10" t="s">
        <v>1804</v>
      </c>
      <c r="J2" s="9" t="s">
        <v>3387</v>
      </c>
      <c r="K2" s="9"/>
      <c r="L2" s="9" t="s">
        <v>1764</v>
      </c>
      <c r="M2" s="9"/>
      <c r="N2" s="9" t="s">
        <v>3352</v>
      </c>
      <c r="O2" s="9"/>
      <c r="P2" s="9" t="s">
        <v>3353</v>
      </c>
      <c r="Q2" s="9"/>
      <c r="R2" s="9" t="s">
        <v>3354</v>
      </c>
      <c r="S2" s="9"/>
      <c r="T2" s="9" t="s">
        <v>3355</v>
      </c>
      <c r="U2" s="9"/>
      <c r="V2" s="9" t="s">
        <v>3356</v>
      </c>
      <c r="W2" s="9"/>
      <c r="X2" s="9" t="s">
        <v>1765</v>
      </c>
      <c r="Y2" s="9"/>
      <c r="Z2" s="9"/>
      <c r="AA2" s="9"/>
    </row>
    <row r="3" spans="1:27" s="17" customFormat="1" ht="17.25" x14ac:dyDescent="0.25">
      <c r="A3" s="9"/>
      <c r="B3" s="9"/>
      <c r="C3" s="9"/>
      <c r="D3" s="9"/>
      <c r="E3" s="9"/>
      <c r="F3" s="9"/>
      <c r="G3" s="9"/>
      <c r="H3" s="9"/>
      <c r="I3" s="10" t="s">
        <v>1805</v>
      </c>
      <c r="J3" s="9" t="s">
        <v>3400</v>
      </c>
      <c r="K3" s="9" t="s">
        <v>1558</v>
      </c>
      <c r="L3" s="9" t="s">
        <v>3401</v>
      </c>
      <c r="M3" s="9" t="s">
        <v>1558</v>
      </c>
      <c r="N3" s="9" t="s">
        <v>3402</v>
      </c>
      <c r="O3" s="9" t="s">
        <v>1558</v>
      </c>
      <c r="P3" s="9" t="s">
        <v>3403</v>
      </c>
      <c r="Q3" s="9" t="s">
        <v>1558</v>
      </c>
      <c r="R3" s="9" t="s">
        <v>3404</v>
      </c>
      <c r="S3" s="9" t="s">
        <v>1558</v>
      </c>
      <c r="T3" s="9" t="s">
        <v>3404</v>
      </c>
      <c r="U3" s="9" t="s">
        <v>1558</v>
      </c>
      <c r="V3" s="9" t="s">
        <v>3404</v>
      </c>
      <c r="W3" s="9" t="s">
        <v>1558</v>
      </c>
      <c r="X3" s="9" t="s">
        <v>3405</v>
      </c>
      <c r="Y3" s="9" t="s">
        <v>1558</v>
      </c>
      <c r="Z3" s="9" t="s">
        <v>3402</v>
      </c>
      <c r="AA3" s="9" t="s">
        <v>1558</v>
      </c>
    </row>
    <row r="4" spans="1:27"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29" t="s">
        <v>1559</v>
      </c>
      <c r="M4" s="30" t="s">
        <v>2436</v>
      </c>
      <c r="N4" s="29" t="s">
        <v>1564</v>
      </c>
      <c r="O4" s="30" t="s">
        <v>2438</v>
      </c>
      <c r="P4" s="29" t="s">
        <v>1801</v>
      </c>
      <c r="Q4" s="30" t="s">
        <v>2440</v>
      </c>
      <c r="R4" s="29" t="s">
        <v>29</v>
      </c>
      <c r="S4" s="30" t="s">
        <v>2442</v>
      </c>
      <c r="T4" s="29" t="s">
        <v>1562</v>
      </c>
      <c r="U4" s="30" t="s">
        <v>2444</v>
      </c>
      <c r="V4" s="29" t="s">
        <v>28</v>
      </c>
      <c r="W4" s="30" t="s">
        <v>2446</v>
      </c>
      <c r="X4" s="29" t="s">
        <v>1344</v>
      </c>
      <c r="Y4" s="30" t="s">
        <v>2448</v>
      </c>
      <c r="Z4" s="31" t="s">
        <v>2450</v>
      </c>
      <c r="AA4" s="32" t="s">
        <v>2451</v>
      </c>
    </row>
    <row r="5" spans="1:27" ht="12.75" customHeight="1" x14ac:dyDescent="0.25">
      <c r="A5" s="5" t="s">
        <v>1538</v>
      </c>
      <c r="B5" s="4" t="s">
        <v>13</v>
      </c>
      <c r="C5" s="5" t="s">
        <v>851</v>
      </c>
      <c r="D5" s="5" t="s">
        <v>620</v>
      </c>
      <c r="E5" s="4" t="s">
        <v>16</v>
      </c>
      <c r="F5" s="4" t="s">
        <v>850</v>
      </c>
      <c r="G5" s="5">
        <v>1</v>
      </c>
      <c r="H5" s="5">
        <v>1</v>
      </c>
      <c r="I5" s="5" t="s">
        <v>3078</v>
      </c>
      <c r="J5" s="13">
        <v>0.7</v>
      </c>
      <c r="K5" s="5">
        <v>2019</v>
      </c>
      <c r="L5" s="12">
        <v>65.25</v>
      </c>
      <c r="M5" s="5">
        <v>2019</v>
      </c>
      <c r="N5" s="12">
        <v>9.6</v>
      </c>
      <c r="O5" s="5">
        <v>2019</v>
      </c>
      <c r="P5" s="12">
        <v>60.104166666666671</v>
      </c>
      <c r="Q5" s="5">
        <v>2019</v>
      </c>
      <c r="R5" s="12"/>
      <c r="T5" s="12"/>
      <c r="V5" s="12">
        <v>0</v>
      </c>
      <c r="W5" s="5">
        <v>2019</v>
      </c>
      <c r="X5" s="14">
        <v>0</v>
      </c>
      <c r="Y5" s="5">
        <v>2019</v>
      </c>
      <c r="Z5" s="14">
        <v>14.66</v>
      </c>
      <c r="AA5" s="5">
        <v>2019</v>
      </c>
    </row>
    <row r="6" spans="1:27" ht="12.75" customHeight="1" x14ac:dyDescent="0.25">
      <c r="A6" s="5" t="s">
        <v>1539</v>
      </c>
      <c r="B6" s="5" t="s">
        <v>20</v>
      </c>
      <c r="C6" s="5" t="s">
        <v>1570</v>
      </c>
      <c r="D6" s="5" t="s">
        <v>35</v>
      </c>
      <c r="E6" s="4" t="s">
        <v>3344</v>
      </c>
      <c r="F6" s="4" t="s">
        <v>1570</v>
      </c>
      <c r="G6" s="5">
        <v>0</v>
      </c>
      <c r="H6" s="5">
        <v>2</v>
      </c>
      <c r="I6" s="4" t="s">
        <v>1792</v>
      </c>
      <c r="J6" s="13">
        <v>2.34</v>
      </c>
      <c r="K6" s="5">
        <v>2019</v>
      </c>
      <c r="L6" s="12">
        <v>97.77</v>
      </c>
      <c r="M6" s="5">
        <v>2019</v>
      </c>
      <c r="N6" s="12">
        <v>11.9</v>
      </c>
      <c r="O6" s="5">
        <v>2019</v>
      </c>
      <c r="P6" s="12">
        <v>45.462184873949582</v>
      </c>
      <c r="Q6" s="5">
        <v>2019</v>
      </c>
      <c r="R6" s="12"/>
      <c r="T6" s="12"/>
      <c r="V6" s="12">
        <v>0</v>
      </c>
      <c r="W6" s="5">
        <v>2019</v>
      </c>
      <c r="X6" s="14">
        <v>100</v>
      </c>
      <c r="Y6" s="5">
        <v>2019</v>
      </c>
      <c r="Z6" s="14">
        <v>97.77</v>
      </c>
      <c r="AA6" s="5">
        <v>2019</v>
      </c>
    </row>
    <row r="7" spans="1:27" ht="12.75" customHeight="1" x14ac:dyDescent="0.25">
      <c r="A7" s="5" t="s">
        <v>1540</v>
      </c>
      <c r="B7" s="4" t="s">
        <v>13</v>
      </c>
      <c r="C7" s="5" t="s">
        <v>851</v>
      </c>
      <c r="D7" s="5" t="s">
        <v>620</v>
      </c>
      <c r="E7" s="4" t="s">
        <v>14</v>
      </c>
      <c r="F7" s="4" t="s">
        <v>1776</v>
      </c>
      <c r="G7" s="5">
        <v>1</v>
      </c>
      <c r="H7" s="5">
        <v>2</v>
      </c>
      <c r="I7" s="5" t="s">
        <v>1793</v>
      </c>
      <c r="J7" s="13">
        <v>0.53</v>
      </c>
      <c r="K7" s="5">
        <v>2020</v>
      </c>
      <c r="L7" s="12">
        <v>51.68</v>
      </c>
      <c r="M7" s="5">
        <v>2020</v>
      </c>
      <c r="N7" s="12">
        <v>6.77</v>
      </c>
      <c r="O7" s="5">
        <v>2020</v>
      </c>
      <c r="P7" s="12">
        <v>39.438700147710485</v>
      </c>
      <c r="Q7" s="5">
        <v>2020</v>
      </c>
      <c r="R7" s="12"/>
      <c r="T7" s="12"/>
      <c r="V7" s="12">
        <v>0</v>
      </c>
      <c r="W7" s="5">
        <v>2020</v>
      </c>
      <c r="X7" s="14">
        <v>0</v>
      </c>
      <c r="Y7" s="5">
        <v>2020</v>
      </c>
      <c r="Z7" s="14">
        <v>3</v>
      </c>
      <c r="AA7" s="5">
        <v>2020</v>
      </c>
    </row>
    <row r="8" spans="1:27" ht="12.75" customHeight="1" x14ac:dyDescent="0.25">
      <c r="A8" s="5" t="s">
        <v>1541</v>
      </c>
      <c r="B8" s="4" t="s">
        <v>13</v>
      </c>
      <c r="C8" s="5" t="s">
        <v>851</v>
      </c>
      <c r="D8" s="5" t="s">
        <v>620</v>
      </c>
      <c r="E8" s="4" t="s">
        <v>15</v>
      </c>
      <c r="F8" s="4" t="s">
        <v>1777</v>
      </c>
      <c r="G8" s="5">
        <v>1</v>
      </c>
      <c r="H8" s="5">
        <v>1</v>
      </c>
      <c r="I8" s="5" t="s">
        <v>3078</v>
      </c>
      <c r="J8" s="13">
        <v>0.59</v>
      </c>
      <c r="K8" s="5">
        <v>2020</v>
      </c>
      <c r="L8" s="12">
        <v>56.4</v>
      </c>
      <c r="M8" s="5">
        <v>2020</v>
      </c>
      <c r="N8" s="12">
        <v>8.4699999999999989</v>
      </c>
      <c r="O8" s="5">
        <v>2020</v>
      </c>
      <c r="P8" s="12">
        <v>48.406139315230227</v>
      </c>
      <c r="Q8" s="5">
        <v>2020</v>
      </c>
      <c r="R8" s="12"/>
      <c r="T8" s="12"/>
      <c r="V8" s="12">
        <v>0</v>
      </c>
      <c r="W8" s="5">
        <v>2020</v>
      </c>
      <c r="X8" s="14">
        <v>0</v>
      </c>
      <c r="Y8" s="5">
        <v>2020</v>
      </c>
      <c r="Z8" s="14">
        <v>5.15</v>
      </c>
      <c r="AA8" s="5">
        <v>2020</v>
      </c>
    </row>
    <row r="9" spans="1:27" ht="12.75" customHeight="1" x14ac:dyDescent="0.25">
      <c r="A9" s="5" t="s">
        <v>1542</v>
      </c>
      <c r="B9" s="4" t="s">
        <v>25</v>
      </c>
      <c r="C9" s="5" t="s">
        <v>624</v>
      </c>
      <c r="D9" s="4" t="s">
        <v>620</v>
      </c>
      <c r="E9" s="4" t="s">
        <v>26</v>
      </c>
      <c r="F9" s="4" t="s">
        <v>1778</v>
      </c>
      <c r="G9" s="5">
        <v>3</v>
      </c>
      <c r="H9" s="5">
        <v>3</v>
      </c>
      <c r="I9" s="5" t="s">
        <v>1794</v>
      </c>
      <c r="J9" s="13">
        <v>0.6</v>
      </c>
      <c r="K9" s="5">
        <v>2021</v>
      </c>
      <c r="L9" s="12">
        <v>62.89</v>
      </c>
      <c r="M9" s="5">
        <v>2021</v>
      </c>
      <c r="N9" s="12">
        <v>4.9800000000000004</v>
      </c>
      <c r="O9" s="5">
        <v>2021</v>
      </c>
      <c r="P9" s="12">
        <v>29.718875502008029</v>
      </c>
      <c r="Q9" s="5">
        <v>2021</v>
      </c>
      <c r="R9" s="12"/>
      <c r="T9" s="12"/>
      <c r="V9" s="12">
        <v>0</v>
      </c>
      <c r="W9" s="5">
        <v>2021</v>
      </c>
      <c r="X9" s="14">
        <v>0</v>
      </c>
      <c r="Y9" s="5">
        <v>2021</v>
      </c>
      <c r="Z9" s="14">
        <v>0.26</v>
      </c>
      <c r="AA9" s="5">
        <v>2021</v>
      </c>
    </row>
    <row r="10" spans="1:27" ht="12.75" customHeight="1" x14ac:dyDescent="0.25">
      <c r="A10" s="5" t="s">
        <v>1543</v>
      </c>
      <c r="B10" s="4" t="s">
        <v>27</v>
      </c>
      <c r="C10" s="5" t="s">
        <v>654</v>
      </c>
      <c r="D10" s="4" t="s">
        <v>620</v>
      </c>
      <c r="E10" s="4" t="s">
        <v>3345</v>
      </c>
      <c r="F10" s="4" t="s">
        <v>2726</v>
      </c>
      <c r="G10" s="5">
        <v>2</v>
      </c>
      <c r="H10" s="5">
        <v>1</v>
      </c>
      <c r="I10" s="4" t="s">
        <v>2727</v>
      </c>
      <c r="J10" s="13">
        <v>1.2</v>
      </c>
      <c r="K10" s="5">
        <v>2021</v>
      </c>
      <c r="L10" s="12">
        <v>58.15</v>
      </c>
      <c r="M10" s="5">
        <v>2021</v>
      </c>
      <c r="N10" s="12">
        <v>18.899999999999999</v>
      </c>
      <c r="O10" s="5">
        <v>2021</v>
      </c>
      <c r="P10" s="12">
        <v>48.201058201058203</v>
      </c>
      <c r="Q10" s="5">
        <v>2021</v>
      </c>
      <c r="R10" s="12"/>
      <c r="T10" s="12"/>
      <c r="V10" s="12">
        <v>0</v>
      </c>
      <c r="W10" s="5">
        <v>2021</v>
      </c>
      <c r="X10" s="14">
        <v>0</v>
      </c>
      <c r="Y10" s="5">
        <v>2021</v>
      </c>
      <c r="Z10" s="14">
        <v>0.05</v>
      </c>
      <c r="AA10" s="5">
        <v>2021</v>
      </c>
    </row>
    <row r="11" spans="1:27" ht="12.75" customHeight="1" x14ac:dyDescent="0.25">
      <c r="A11" s="5" t="s">
        <v>1544</v>
      </c>
      <c r="B11" s="4" t="s">
        <v>27</v>
      </c>
      <c r="C11" s="5" t="s">
        <v>654</v>
      </c>
      <c r="D11" s="4" t="s">
        <v>620</v>
      </c>
      <c r="E11" s="4" t="s">
        <v>3346</v>
      </c>
      <c r="F11" s="4" t="s">
        <v>1779</v>
      </c>
      <c r="G11" s="5">
        <v>1</v>
      </c>
      <c r="H11" s="5">
        <v>2</v>
      </c>
      <c r="I11" s="4" t="s">
        <v>1795</v>
      </c>
      <c r="J11" s="13">
        <v>1.75</v>
      </c>
      <c r="K11" s="5">
        <v>2021</v>
      </c>
      <c r="L11" s="12">
        <v>89.59</v>
      </c>
      <c r="M11" s="5">
        <v>2021</v>
      </c>
      <c r="N11" s="12">
        <v>22.65</v>
      </c>
      <c r="O11" s="5">
        <v>2021</v>
      </c>
      <c r="P11" s="12">
        <v>35.894039735099341</v>
      </c>
      <c r="Q11" s="5">
        <v>2021</v>
      </c>
      <c r="R11" s="12"/>
      <c r="T11" s="12"/>
      <c r="V11" s="12">
        <v>0</v>
      </c>
      <c r="W11" s="5">
        <v>2021</v>
      </c>
      <c r="X11" s="14">
        <v>0</v>
      </c>
      <c r="Y11" s="5">
        <v>2021</v>
      </c>
      <c r="Z11" s="14">
        <v>0</v>
      </c>
      <c r="AA11" s="5">
        <v>2021</v>
      </c>
    </row>
    <row r="12" spans="1:27" ht="12.75" customHeight="1" x14ac:dyDescent="0.25">
      <c r="A12" s="5" t="s">
        <v>1545</v>
      </c>
      <c r="B12" s="4" t="s">
        <v>7</v>
      </c>
      <c r="C12" s="5" t="s">
        <v>410</v>
      </c>
      <c r="D12" s="4" t="s">
        <v>360</v>
      </c>
      <c r="E12" s="4" t="s">
        <v>8</v>
      </c>
      <c r="F12" s="4" t="s">
        <v>1780</v>
      </c>
      <c r="G12" s="5">
        <v>2</v>
      </c>
      <c r="H12" s="5">
        <v>1</v>
      </c>
      <c r="I12" s="5" t="s">
        <v>3079</v>
      </c>
      <c r="J12" s="13">
        <v>0.69</v>
      </c>
      <c r="K12" s="5">
        <v>2021</v>
      </c>
      <c r="L12" s="12">
        <v>7.02</v>
      </c>
      <c r="M12" s="5">
        <v>2021</v>
      </c>
      <c r="N12" s="12">
        <v>6.37</v>
      </c>
      <c r="O12" s="5">
        <v>2021</v>
      </c>
      <c r="P12" s="12">
        <v>37.833594976452126</v>
      </c>
      <c r="Q12" s="5">
        <v>2021</v>
      </c>
      <c r="R12" s="12"/>
      <c r="T12" s="12"/>
      <c r="V12" s="12">
        <v>0</v>
      </c>
      <c r="W12" s="5">
        <v>2021</v>
      </c>
      <c r="X12" s="14">
        <v>0</v>
      </c>
      <c r="Y12" s="5">
        <v>2021</v>
      </c>
      <c r="Z12" s="14">
        <v>0.1</v>
      </c>
      <c r="AA12" s="5">
        <v>2021</v>
      </c>
    </row>
    <row r="13" spans="1:27" ht="12.75" customHeight="1" x14ac:dyDescent="0.25">
      <c r="A13" s="5" t="s">
        <v>1546</v>
      </c>
      <c r="B13" s="4" t="s">
        <v>1</v>
      </c>
      <c r="C13" s="5" t="s">
        <v>1150</v>
      </c>
      <c r="D13" s="5" t="s">
        <v>1038</v>
      </c>
      <c r="E13" s="4" t="s">
        <v>3056</v>
      </c>
      <c r="F13" s="5" t="s">
        <v>3063</v>
      </c>
      <c r="G13" s="5">
        <v>2</v>
      </c>
      <c r="H13" s="5">
        <v>2</v>
      </c>
      <c r="I13" s="5" t="s">
        <v>3080</v>
      </c>
      <c r="J13" s="13">
        <v>1.04</v>
      </c>
      <c r="K13" s="5">
        <v>2021</v>
      </c>
      <c r="L13" s="12">
        <v>82.78</v>
      </c>
      <c r="M13" s="5">
        <v>2021</v>
      </c>
      <c r="N13" s="12">
        <v>12.85</v>
      </c>
      <c r="O13" s="5">
        <v>2021</v>
      </c>
      <c r="P13" s="12">
        <v>45.836575875486382</v>
      </c>
      <c r="Q13" s="5">
        <v>2021</v>
      </c>
      <c r="R13" s="12"/>
      <c r="T13" s="12"/>
      <c r="V13" s="12">
        <v>0</v>
      </c>
      <c r="W13" s="5">
        <v>2021</v>
      </c>
      <c r="X13" s="14">
        <v>6.6677339310013615</v>
      </c>
      <c r="Y13" s="5">
        <v>2021</v>
      </c>
      <c r="Z13" s="14">
        <v>5.63</v>
      </c>
      <c r="AA13" s="5">
        <v>2021</v>
      </c>
    </row>
    <row r="14" spans="1:27" ht="12.75" customHeight="1" x14ac:dyDescent="0.25">
      <c r="A14" s="5" t="s">
        <v>1547</v>
      </c>
      <c r="B14" s="4" t="s">
        <v>17</v>
      </c>
      <c r="C14" s="5" t="s">
        <v>414</v>
      </c>
      <c r="D14" s="5" t="s">
        <v>360</v>
      </c>
      <c r="E14" s="4" t="s">
        <v>18</v>
      </c>
      <c r="F14" s="4" t="s">
        <v>2996</v>
      </c>
      <c r="G14" s="5" t="s">
        <v>1791</v>
      </c>
      <c r="H14" s="5">
        <v>2</v>
      </c>
      <c r="I14" s="5" t="s">
        <v>1796</v>
      </c>
      <c r="J14" s="13">
        <v>0.44</v>
      </c>
      <c r="K14" s="5">
        <v>2021</v>
      </c>
      <c r="L14" s="12">
        <v>98.19</v>
      </c>
      <c r="M14" s="5">
        <v>2021</v>
      </c>
      <c r="N14" s="12">
        <v>8.1900000000000013</v>
      </c>
      <c r="O14" s="5">
        <v>2021</v>
      </c>
      <c r="P14" s="12">
        <v>49.206349206349202</v>
      </c>
      <c r="Q14" s="5">
        <v>2021</v>
      </c>
      <c r="R14" s="12"/>
      <c r="T14" s="12"/>
      <c r="V14" s="12">
        <v>20.798309419671511</v>
      </c>
      <c r="W14" s="5">
        <v>2021</v>
      </c>
      <c r="X14" s="14">
        <v>0</v>
      </c>
      <c r="Y14" s="5">
        <v>2021</v>
      </c>
      <c r="Z14" s="14">
        <v>23.14</v>
      </c>
      <c r="AA14" s="5">
        <v>2021</v>
      </c>
    </row>
    <row r="15" spans="1:27" ht="12.75" customHeight="1" x14ac:dyDescent="0.25">
      <c r="A15" s="5" t="s">
        <v>1548</v>
      </c>
      <c r="B15" s="4" t="s">
        <v>17</v>
      </c>
      <c r="C15" s="5" t="s">
        <v>414</v>
      </c>
      <c r="D15" s="5" t="s">
        <v>360</v>
      </c>
      <c r="E15" s="4" t="s">
        <v>19</v>
      </c>
      <c r="F15" s="4" t="s">
        <v>1781</v>
      </c>
      <c r="G15" s="5" t="s">
        <v>1790</v>
      </c>
      <c r="H15" s="5">
        <v>2</v>
      </c>
      <c r="I15" s="5" t="s">
        <v>1797</v>
      </c>
      <c r="J15" s="13">
        <v>0.56000000000000005</v>
      </c>
      <c r="K15" s="5">
        <v>2021</v>
      </c>
      <c r="L15" s="12">
        <v>85.53</v>
      </c>
      <c r="M15" s="5">
        <v>2021</v>
      </c>
      <c r="N15" s="12">
        <v>11.690000000000001</v>
      </c>
      <c r="O15" s="5">
        <v>2021</v>
      </c>
      <c r="P15" s="12">
        <v>55.603079555175363</v>
      </c>
      <c r="Q15" s="5">
        <v>2021</v>
      </c>
      <c r="R15" s="12"/>
      <c r="T15" s="12"/>
      <c r="V15" s="12">
        <v>0</v>
      </c>
      <c r="W15" s="5">
        <v>2021</v>
      </c>
      <c r="X15" s="14">
        <v>0</v>
      </c>
      <c r="Y15" s="5">
        <v>2021</v>
      </c>
      <c r="Z15" s="14">
        <v>0.37</v>
      </c>
      <c r="AA15" s="5">
        <v>2021</v>
      </c>
    </row>
    <row r="16" spans="1:27" ht="12.75" customHeight="1" x14ac:dyDescent="0.25">
      <c r="A16" s="5" t="s">
        <v>1549</v>
      </c>
      <c r="B16" s="4" t="s">
        <v>23</v>
      </c>
      <c r="C16" s="5" t="s">
        <v>708</v>
      </c>
      <c r="D16" s="5" t="s">
        <v>620</v>
      </c>
      <c r="E16" s="4" t="s">
        <v>24</v>
      </c>
      <c r="F16" s="4" t="s">
        <v>1782</v>
      </c>
      <c r="G16" s="5">
        <v>3</v>
      </c>
      <c r="H16" s="5">
        <v>2</v>
      </c>
      <c r="I16" s="5" t="s">
        <v>1798</v>
      </c>
      <c r="J16" s="13">
        <v>0.67</v>
      </c>
      <c r="K16" s="5">
        <v>2021</v>
      </c>
      <c r="L16" s="12">
        <v>89.83</v>
      </c>
      <c r="M16" s="5">
        <v>2021</v>
      </c>
      <c r="N16" s="12">
        <v>9.24</v>
      </c>
      <c r="O16" s="5">
        <v>2021</v>
      </c>
      <c r="P16" s="12">
        <v>26.948051948051948</v>
      </c>
      <c r="Q16" s="5">
        <v>2021</v>
      </c>
      <c r="R16" s="12"/>
      <c r="T16" s="12"/>
      <c r="V16" s="12">
        <v>0</v>
      </c>
      <c r="W16" s="5">
        <v>2021</v>
      </c>
      <c r="X16" s="14">
        <v>0</v>
      </c>
      <c r="Y16" s="5">
        <v>2021</v>
      </c>
      <c r="Z16" s="14">
        <v>12.87</v>
      </c>
      <c r="AA16" s="5">
        <v>2021</v>
      </c>
    </row>
    <row r="17" spans="1:27" ht="12.75" customHeight="1" x14ac:dyDescent="0.25">
      <c r="A17" s="5" t="s">
        <v>1550</v>
      </c>
      <c r="B17" s="4" t="s">
        <v>3</v>
      </c>
      <c r="C17" s="5" t="s">
        <v>924</v>
      </c>
      <c r="D17" s="5" t="s">
        <v>620</v>
      </c>
      <c r="E17" s="4" t="s">
        <v>4</v>
      </c>
      <c r="F17" s="4" t="s">
        <v>927</v>
      </c>
      <c r="G17" s="5">
        <v>1</v>
      </c>
      <c r="H17" s="5">
        <v>2</v>
      </c>
      <c r="I17" s="5" t="s">
        <v>3081</v>
      </c>
      <c r="J17" s="13">
        <v>0.79</v>
      </c>
      <c r="K17" s="5">
        <v>2021</v>
      </c>
      <c r="L17" s="12">
        <v>47.98</v>
      </c>
      <c r="M17" s="5">
        <v>2021</v>
      </c>
      <c r="N17" s="12">
        <v>31.830000000000002</v>
      </c>
      <c r="O17" s="5">
        <v>2021</v>
      </c>
      <c r="P17" s="12">
        <v>32.642161482877789</v>
      </c>
      <c r="Q17" s="5">
        <v>2021</v>
      </c>
      <c r="R17" s="12"/>
      <c r="T17" s="12"/>
      <c r="V17" s="12">
        <v>0</v>
      </c>
      <c r="W17" s="5">
        <v>2021</v>
      </c>
      <c r="X17" s="14">
        <v>0</v>
      </c>
      <c r="Y17" s="5">
        <v>2021</v>
      </c>
      <c r="Z17" s="14">
        <v>7.82</v>
      </c>
      <c r="AA17" s="5">
        <v>2021</v>
      </c>
    </row>
    <row r="18" spans="1:27" ht="12.75" customHeight="1" x14ac:dyDescent="0.25">
      <c r="A18" s="5" t="s">
        <v>1551</v>
      </c>
      <c r="B18" s="4" t="s">
        <v>21</v>
      </c>
      <c r="C18" s="5" t="s">
        <v>939</v>
      </c>
      <c r="D18" s="5" t="s">
        <v>620</v>
      </c>
      <c r="E18" s="4" t="s">
        <v>22</v>
      </c>
      <c r="F18" s="4" t="s">
        <v>938</v>
      </c>
      <c r="G18" s="5">
        <v>2</v>
      </c>
      <c r="H18" s="5">
        <v>2</v>
      </c>
      <c r="I18" s="5" t="s">
        <v>1799</v>
      </c>
      <c r="J18" s="13">
        <v>0.49</v>
      </c>
      <c r="K18" s="5">
        <v>2021</v>
      </c>
      <c r="L18" s="12">
        <v>81.17</v>
      </c>
      <c r="M18" s="5">
        <v>2021</v>
      </c>
      <c r="N18" s="12">
        <v>13.08</v>
      </c>
      <c r="O18" s="5">
        <v>2021</v>
      </c>
      <c r="P18" s="12">
        <v>22.706422018348626</v>
      </c>
      <c r="Q18" s="5">
        <v>2021</v>
      </c>
      <c r="R18" s="12"/>
      <c r="T18" s="12"/>
      <c r="V18" s="12">
        <v>0</v>
      </c>
      <c r="W18" s="5">
        <v>2021</v>
      </c>
      <c r="X18" s="14">
        <v>0</v>
      </c>
      <c r="Y18" s="5">
        <v>2021</v>
      </c>
      <c r="Z18" s="14">
        <v>0.06</v>
      </c>
      <c r="AA18" s="5">
        <v>2021</v>
      </c>
    </row>
    <row r="19" spans="1:27" ht="12.75" customHeight="1" x14ac:dyDescent="0.25">
      <c r="A19" s="5" t="s">
        <v>1552</v>
      </c>
      <c r="B19" s="4" t="s">
        <v>11</v>
      </c>
      <c r="C19" s="5" t="s">
        <v>570</v>
      </c>
      <c r="D19" s="5" t="s">
        <v>620</v>
      </c>
      <c r="E19" s="4" t="s">
        <v>12</v>
      </c>
      <c r="F19" s="4" t="s">
        <v>569</v>
      </c>
      <c r="G19" s="5">
        <v>1</v>
      </c>
      <c r="H19" s="5">
        <v>1</v>
      </c>
      <c r="I19" s="5" t="s">
        <v>3082</v>
      </c>
      <c r="J19" s="13">
        <v>0.84</v>
      </c>
      <c r="K19" s="5">
        <v>2021</v>
      </c>
      <c r="L19" s="12">
        <v>35.61</v>
      </c>
      <c r="M19" s="5">
        <v>2021</v>
      </c>
      <c r="N19" s="12">
        <v>4.71</v>
      </c>
      <c r="O19" s="5">
        <v>2021</v>
      </c>
      <c r="P19" s="12">
        <v>57.537154989384284</v>
      </c>
      <c r="Q19" s="5">
        <v>2021</v>
      </c>
      <c r="R19" s="12"/>
      <c r="T19" s="12"/>
      <c r="V19" s="12">
        <v>0</v>
      </c>
      <c r="W19" s="5">
        <v>2021</v>
      </c>
      <c r="X19" s="14">
        <v>0</v>
      </c>
      <c r="Y19" s="5">
        <v>2021</v>
      </c>
      <c r="Z19" s="14">
        <v>0.97</v>
      </c>
      <c r="AA19" s="5">
        <v>2021</v>
      </c>
    </row>
    <row r="20" spans="1:27" ht="12.75" customHeight="1" x14ac:dyDescent="0.25">
      <c r="A20" s="5" t="s">
        <v>1553</v>
      </c>
      <c r="B20" s="4" t="s">
        <v>5</v>
      </c>
      <c r="C20" s="5" t="s">
        <v>990</v>
      </c>
      <c r="D20" s="5" t="s">
        <v>620</v>
      </c>
      <c r="E20" s="4" t="s">
        <v>6</v>
      </c>
      <c r="F20" s="4" t="s">
        <v>996</v>
      </c>
      <c r="G20" s="5">
        <v>1</v>
      </c>
      <c r="H20" s="5">
        <v>3</v>
      </c>
      <c r="I20" s="5" t="s">
        <v>3083</v>
      </c>
      <c r="J20" s="13">
        <v>1.18</v>
      </c>
      <c r="K20" s="5">
        <v>2021</v>
      </c>
      <c r="L20" s="12">
        <v>90.2</v>
      </c>
      <c r="M20" s="5">
        <v>2021</v>
      </c>
      <c r="N20" s="12">
        <v>15.280000000000001</v>
      </c>
      <c r="O20" s="5">
        <v>2021</v>
      </c>
      <c r="P20" s="12">
        <v>49.869109947643977</v>
      </c>
      <c r="Q20" s="5">
        <v>2021</v>
      </c>
      <c r="R20" s="12"/>
      <c r="T20" s="12"/>
      <c r="V20" s="12">
        <v>0</v>
      </c>
      <c r="W20" s="5">
        <v>2021</v>
      </c>
      <c r="X20" s="14">
        <v>100</v>
      </c>
      <c r="Y20" s="5">
        <v>2021</v>
      </c>
      <c r="Z20" s="14">
        <v>90.2</v>
      </c>
      <c r="AA20" s="5">
        <v>2021</v>
      </c>
    </row>
    <row r="21" spans="1:27" ht="12.75" customHeight="1" x14ac:dyDescent="0.25">
      <c r="A21" s="5" t="s">
        <v>1554</v>
      </c>
      <c r="B21" s="4" t="s">
        <v>9</v>
      </c>
      <c r="C21" s="5" t="s">
        <v>593</v>
      </c>
      <c r="D21" s="5" t="s">
        <v>620</v>
      </c>
      <c r="E21" s="4" t="s">
        <v>10</v>
      </c>
      <c r="F21" s="4" t="s">
        <v>592</v>
      </c>
      <c r="G21" s="5" t="s">
        <v>1791</v>
      </c>
      <c r="H21" s="5">
        <v>2</v>
      </c>
      <c r="I21" s="5" t="s">
        <v>1800</v>
      </c>
      <c r="J21" s="13">
        <v>0.56000000000000005</v>
      </c>
      <c r="K21" s="5">
        <v>2021</v>
      </c>
      <c r="L21" s="12">
        <v>25.39</v>
      </c>
      <c r="M21" s="5">
        <v>2021</v>
      </c>
      <c r="N21" s="12">
        <v>15.11</v>
      </c>
      <c r="O21" s="5">
        <v>2021</v>
      </c>
      <c r="P21" s="12">
        <v>48.378557246856388</v>
      </c>
      <c r="Q21" s="5">
        <v>2021</v>
      </c>
      <c r="R21" s="12"/>
      <c r="T21" s="12"/>
      <c r="V21" s="12">
        <v>0</v>
      </c>
      <c r="W21" s="5">
        <v>2021</v>
      </c>
      <c r="X21" s="14">
        <v>0</v>
      </c>
      <c r="Y21" s="5">
        <v>2021</v>
      </c>
      <c r="Z21" s="14">
        <v>1.77</v>
      </c>
      <c r="AA21" s="5">
        <v>2021</v>
      </c>
    </row>
    <row r="22" spans="1:27" ht="12.75" customHeight="1" x14ac:dyDescent="0.25">
      <c r="A22" s="5" t="s">
        <v>1767</v>
      </c>
      <c r="B22" s="4" t="s">
        <v>1224</v>
      </c>
      <c r="C22" s="5" t="s">
        <v>1223</v>
      </c>
      <c r="D22" s="5" t="s">
        <v>1038</v>
      </c>
      <c r="E22" s="4" t="s">
        <v>3347</v>
      </c>
      <c r="F22" s="4" t="s">
        <v>1783</v>
      </c>
      <c r="G22" s="5">
        <v>2</v>
      </c>
      <c r="H22" s="5">
        <v>1</v>
      </c>
      <c r="I22" s="4" t="s">
        <v>3084</v>
      </c>
      <c r="J22" s="13">
        <v>0.88</v>
      </c>
      <c r="K22" s="5">
        <v>2021</v>
      </c>
      <c r="L22" s="12">
        <v>96.25</v>
      </c>
      <c r="M22" s="5">
        <v>2021</v>
      </c>
      <c r="N22" s="12">
        <v>15.83</v>
      </c>
      <c r="O22" s="5">
        <v>2021</v>
      </c>
      <c r="P22" s="12">
        <v>42.135186355022107</v>
      </c>
      <c r="Q22" s="5">
        <v>2021</v>
      </c>
      <c r="R22" s="12"/>
      <c r="T22" s="12"/>
      <c r="V22" s="12">
        <v>0</v>
      </c>
      <c r="W22" s="5">
        <v>2021</v>
      </c>
      <c r="X22" s="14">
        <v>100</v>
      </c>
      <c r="Y22" s="5">
        <v>2021</v>
      </c>
      <c r="Z22" s="14">
        <v>96.25</v>
      </c>
      <c r="AA22" s="5">
        <v>2021</v>
      </c>
    </row>
    <row r="23" spans="1:27" ht="12.75" customHeight="1" x14ac:dyDescent="0.25">
      <c r="A23" s="5" t="s">
        <v>1768</v>
      </c>
      <c r="B23" s="4" t="s">
        <v>1314</v>
      </c>
      <c r="C23" s="5" t="s">
        <v>1313</v>
      </c>
      <c r="D23" s="5" t="s">
        <v>1038</v>
      </c>
      <c r="E23" s="4" t="s">
        <v>3348</v>
      </c>
      <c r="F23" s="4" t="s">
        <v>3064</v>
      </c>
      <c r="G23" s="4">
        <v>1</v>
      </c>
      <c r="H23" s="4">
        <v>2</v>
      </c>
      <c r="I23" s="4" t="s">
        <v>3085</v>
      </c>
      <c r="J23" s="13">
        <v>1.23</v>
      </c>
      <c r="K23" s="5">
        <v>2021</v>
      </c>
      <c r="L23" s="12">
        <v>98.18</v>
      </c>
      <c r="M23" s="5">
        <v>2021</v>
      </c>
      <c r="N23" s="12">
        <v>15.07</v>
      </c>
      <c r="O23" s="5">
        <v>2021</v>
      </c>
      <c r="P23" s="12">
        <v>49.369608493696084</v>
      </c>
      <c r="Q23" s="5">
        <v>2021</v>
      </c>
      <c r="R23" s="12"/>
      <c r="T23" s="12"/>
      <c r="V23" s="12">
        <v>0</v>
      </c>
      <c r="W23" s="5">
        <v>2021</v>
      </c>
      <c r="X23" s="14">
        <v>22.785389586194416</v>
      </c>
      <c r="Y23" s="5">
        <v>2021</v>
      </c>
      <c r="Z23" s="14">
        <v>36.979999999999997</v>
      </c>
      <c r="AA23" s="5">
        <v>2021</v>
      </c>
    </row>
    <row r="24" spans="1:27" ht="12.75" customHeight="1" x14ac:dyDescent="0.25">
      <c r="A24" s="5" t="s">
        <v>1769</v>
      </c>
      <c r="B24" s="4" t="s">
        <v>1019</v>
      </c>
      <c r="C24" s="5" t="s">
        <v>1018</v>
      </c>
      <c r="D24" s="5" t="s">
        <v>620</v>
      </c>
      <c r="E24" s="4" t="s">
        <v>3349</v>
      </c>
      <c r="F24" s="4" t="s">
        <v>3065</v>
      </c>
      <c r="G24" s="4">
        <v>2</v>
      </c>
      <c r="H24" s="4">
        <v>1</v>
      </c>
      <c r="I24" s="4" t="s">
        <v>3086</v>
      </c>
      <c r="J24" s="13">
        <v>0.92</v>
      </c>
      <c r="K24" s="5">
        <v>2021</v>
      </c>
      <c r="L24" s="12">
        <v>93.86</v>
      </c>
      <c r="M24" s="5">
        <v>2021</v>
      </c>
      <c r="N24" s="12">
        <v>20.509999999999998</v>
      </c>
      <c r="O24" s="5">
        <v>2021</v>
      </c>
      <c r="P24" s="12">
        <v>45.246221355436376</v>
      </c>
      <c r="Q24" s="5">
        <v>2021</v>
      </c>
      <c r="R24" s="12"/>
      <c r="T24" s="12"/>
      <c r="V24" s="12">
        <v>0</v>
      </c>
      <c r="W24" s="5">
        <v>2021</v>
      </c>
      <c r="X24" s="14">
        <v>0</v>
      </c>
      <c r="Y24" s="5">
        <v>2021</v>
      </c>
      <c r="Z24" s="14">
        <v>0</v>
      </c>
      <c r="AA24" s="5">
        <v>2021</v>
      </c>
    </row>
    <row r="25" spans="1:27" ht="12.75" customHeight="1" x14ac:dyDescent="0.25">
      <c r="A25" s="5" t="s">
        <v>1770</v>
      </c>
      <c r="B25" s="4" t="s">
        <v>1019</v>
      </c>
      <c r="C25" s="5" t="s">
        <v>1018</v>
      </c>
      <c r="D25" s="5" t="s">
        <v>620</v>
      </c>
      <c r="E25" s="4" t="s">
        <v>3350</v>
      </c>
      <c r="F25" s="4" t="s">
        <v>1784</v>
      </c>
      <c r="G25" s="4">
        <v>2</v>
      </c>
      <c r="H25" s="4">
        <v>1</v>
      </c>
      <c r="I25" s="4" t="s">
        <v>3086</v>
      </c>
      <c r="J25" s="13">
        <v>0.64</v>
      </c>
      <c r="K25" s="5">
        <v>2021</v>
      </c>
      <c r="L25" s="12">
        <v>99.23</v>
      </c>
      <c r="M25" s="5">
        <v>2021</v>
      </c>
      <c r="N25" s="12">
        <v>16.75</v>
      </c>
      <c r="O25" s="5">
        <v>2021</v>
      </c>
      <c r="P25" s="12">
        <v>31.343283582089555</v>
      </c>
      <c r="Q25" s="5">
        <v>2021</v>
      </c>
      <c r="R25" s="12"/>
      <c r="T25" s="12"/>
      <c r="V25" s="12">
        <v>0</v>
      </c>
      <c r="W25" s="5">
        <v>2021</v>
      </c>
      <c r="X25" s="14">
        <v>100</v>
      </c>
      <c r="Y25" s="5">
        <v>2021</v>
      </c>
      <c r="Z25" s="14">
        <v>97.64</v>
      </c>
      <c r="AA25" s="5">
        <v>2021</v>
      </c>
    </row>
    <row r="26" spans="1:27" ht="12.75" customHeight="1" x14ac:dyDescent="0.25">
      <c r="A26" s="5" t="s">
        <v>1771</v>
      </c>
      <c r="B26" s="4" t="s">
        <v>1019</v>
      </c>
      <c r="C26" s="5" t="s">
        <v>1018</v>
      </c>
      <c r="D26" s="5" t="s">
        <v>620</v>
      </c>
      <c r="E26" s="6" t="s">
        <v>3062</v>
      </c>
      <c r="F26" s="4" t="s">
        <v>1785</v>
      </c>
      <c r="G26" s="4">
        <v>2</v>
      </c>
      <c r="H26" s="4">
        <v>2</v>
      </c>
      <c r="I26" s="4" t="s">
        <v>3087</v>
      </c>
      <c r="J26" s="13">
        <v>0.83</v>
      </c>
      <c r="K26" s="5">
        <v>2021</v>
      </c>
      <c r="L26" s="12">
        <v>97.33</v>
      </c>
      <c r="M26" s="5">
        <v>2021</v>
      </c>
      <c r="N26" s="12">
        <v>13.67</v>
      </c>
      <c r="O26" s="5">
        <v>2021</v>
      </c>
      <c r="P26" s="12">
        <v>41.477688368690565</v>
      </c>
      <c r="Q26" s="5">
        <v>2021</v>
      </c>
      <c r="R26" s="12"/>
      <c r="T26" s="12"/>
      <c r="V26" s="12">
        <v>0</v>
      </c>
      <c r="W26" s="5">
        <v>2021</v>
      </c>
      <c r="X26" s="14">
        <v>100</v>
      </c>
      <c r="Y26" s="5">
        <v>2021</v>
      </c>
      <c r="Z26" s="14">
        <v>76.56</v>
      </c>
      <c r="AA26" s="5">
        <v>2021</v>
      </c>
    </row>
    <row r="27" spans="1:27" ht="12.75" customHeight="1" x14ac:dyDescent="0.25">
      <c r="A27" s="5" t="s">
        <v>1772</v>
      </c>
      <c r="B27" s="4" t="s">
        <v>847</v>
      </c>
      <c r="C27" s="5" t="s">
        <v>846</v>
      </c>
      <c r="D27" s="5" t="s">
        <v>620</v>
      </c>
      <c r="E27" s="6" t="s">
        <v>3062</v>
      </c>
      <c r="F27" s="4" t="s">
        <v>1786</v>
      </c>
      <c r="G27" s="4">
        <v>2</v>
      </c>
      <c r="H27" s="4">
        <v>2</v>
      </c>
      <c r="I27" s="4" t="s">
        <v>3088</v>
      </c>
      <c r="J27" s="13">
        <v>0.48</v>
      </c>
      <c r="K27" s="5">
        <v>2021</v>
      </c>
      <c r="L27" s="12">
        <v>94.37</v>
      </c>
      <c r="M27" s="5">
        <v>2021</v>
      </c>
      <c r="N27" s="12">
        <v>17.72</v>
      </c>
      <c r="O27" s="5">
        <v>2021</v>
      </c>
      <c r="P27" s="12">
        <v>27.539503386004515</v>
      </c>
      <c r="Q27" s="5">
        <v>2021</v>
      </c>
      <c r="R27" s="12"/>
      <c r="T27" s="12"/>
      <c r="V27" s="12">
        <v>0</v>
      </c>
      <c r="W27" s="5">
        <v>2021</v>
      </c>
      <c r="X27" s="14">
        <v>0</v>
      </c>
      <c r="Y27" s="5">
        <v>2021</v>
      </c>
      <c r="Z27" s="14">
        <v>2.4900000000000002</v>
      </c>
      <c r="AA27" s="5">
        <v>2021</v>
      </c>
    </row>
    <row r="28" spans="1:27" ht="12.75" customHeight="1" x14ac:dyDescent="0.25">
      <c r="A28" s="5" t="s">
        <v>1773</v>
      </c>
      <c r="B28" s="4" t="s">
        <v>847</v>
      </c>
      <c r="C28" s="5" t="s">
        <v>846</v>
      </c>
      <c r="D28" s="5" t="s">
        <v>620</v>
      </c>
      <c r="E28" s="6" t="s">
        <v>3062</v>
      </c>
      <c r="F28" s="4" t="s">
        <v>1787</v>
      </c>
      <c r="G28" s="4">
        <v>2</v>
      </c>
      <c r="H28" s="4">
        <v>1</v>
      </c>
      <c r="I28" s="4" t="s">
        <v>3078</v>
      </c>
      <c r="J28" s="13">
        <v>0.51</v>
      </c>
      <c r="K28" s="5">
        <v>2021</v>
      </c>
      <c r="L28" s="12">
        <v>88.04</v>
      </c>
      <c r="M28" s="5">
        <v>2021</v>
      </c>
      <c r="N28" s="12">
        <v>19.14</v>
      </c>
      <c r="O28" s="5">
        <v>2021</v>
      </c>
      <c r="P28" s="12">
        <v>31.713688610240336</v>
      </c>
      <c r="Q28" s="5">
        <v>2021</v>
      </c>
      <c r="R28" s="12"/>
      <c r="T28" s="12"/>
      <c r="V28" s="12">
        <v>0</v>
      </c>
      <c r="W28" s="5">
        <v>2021</v>
      </c>
      <c r="X28" s="14">
        <v>0</v>
      </c>
      <c r="Y28" s="5">
        <v>2021</v>
      </c>
      <c r="Z28" s="14">
        <v>0.82</v>
      </c>
      <c r="AA28" s="5">
        <v>2021</v>
      </c>
    </row>
    <row r="29" spans="1:27" ht="12.75" customHeight="1" x14ac:dyDescent="0.25">
      <c r="A29" s="5" t="s">
        <v>1774</v>
      </c>
      <c r="B29" s="4" t="s">
        <v>694</v>
      </c>
      <c r="C29" s="5" t="s">
        <v>693</v>
      </c>
      <c r="D29" s="5" t="s">
        <v>620</v>
      </c>
      <c r="E29" s="4" t="s">
        <v>1775</v>
      </c>
      <c r="F29" s="5" t="s">
        <v>1788</v>
      </c>
      <c r="G29" s="5">
        <v>2</v>
      </c>
      <c r="H29" s="5">
        <v>1</v>
      </c>
      <c r="I29" s="5" t="s">
        <v>3086</v>
      </c>
      <c r="J29" s="13">
        <v>0.73</v>
      </c>
      <c r="K29" s="5">
        <v>2021</v>
      </c>
      <c r="L29" s="12">
        <v>62.59</v>
      </c>
      <c r="M29" s="5">
        <v>2021</v>
      </c>
      <c r="N29" s="12">
        <v>20.260000000000002</v>
      </c>
      <c r="O29" s="5">
        <v>2021</v>
      </c>
      <c r="P29" s="12">
        <v>20.335636722606122</v>
      </c>
      <c r="Q29" s="5">
        <v>2021</v>
      </c>
      <c r="R29" s="12"/>
      <c r="T29" s="12"/>
      <c r="V29" s="12">
        <v>0</v>
      </c>
      <c r="W29" s="5">
        <v>2021</v>
      </c>
      <c r="X29" s="14">
        <v>0</v>
      </c>
      <c r="Y29" s="5">
        <v>2021</v>
      </c>
      <c r="Z29" s="14">
        <v>0</v>
      </c>
      <c r="AA29" s="5">
        <v>2021</v>
      </c>
    </row>
    <row r="30" spans="1:27" ht="12.75" customHeight="1" x14ac:dyDescent="0.25">
      <c r="A30" s="5" t="s">
        <v>3043</v>
      </c>
      <c r="B30" s="5" t="s">
        <v>1377</v>
      </c>
      <c r="C30" s="5" t="s">
        <v>679</v>
      </c>
      <c r="D30" s="5" t="s">
        <v>620</v>
      </c>
      <c r="E30" s="4" t="s">
        <v>3057</v>
      </c>
      <c r="F30" s="5" t="s">
        <v>3066</v>
      </c>
      <c r="G30" s="5">
        <v>1</v>
      </c>
      <c r="H30" s="5">
        <v>2</v>
      </c>
      <c r="I30" s="5" t="s">
        <v>3089</v>
      </c>
      <c r="J30" s="13">
        <v>0.93</v>
      </c>
      <c r="K30" s="5">
        <v>2022</v>
      </c>
      <c r="L30" s="12">
        <v>83.76</v>
      </c>
      <c r="M30" s="5">
        <v>2022</v>
      </c>
      <c r="N30" s="12">
        <v>15.98</v>
      </c>
      <c r="O30" s="5">
        <v>2022</v>
      </c>
      <c r="P30" s="12">
        <v>27.158948685857322</v>
      </c>
      <c r="Q30" s="5">
        <v>2022</v>
      </c>
      <c r="R30" s="12"/>
      <c r="T30" s="12"/>
      <c r="V30" s="12">
        <v>0</v>
      </c>
      <c r="W30" s="5">
        <v>2022</v>
      </c>
      <c r="X30" s="14">
        <v>100</v>
      </c>
      <c r="Y30" s="5">
        <v>2022</v>
      </c>
      <c r="Z30" s="14">
        <v>80.8</v>
      </c>
      <c r="AA30" s="5">
        <v>2022</v>
      </c>
    </row>
    <row r="31" spans="1:27" ht="12.75" customHeight="1" x14ac:dyDescent="0.25">
      <c r="A31" s="5" t="s">
        <v>3044</v>
      </c>
      <c r="B31" s="5" t="s">
        <v>1377</v>
      </c>
      <c r="C31" s="5" t="s">
        <v>679</v>
      </c>
      <c r="D31" s="5" t="s">
        <v>620</v>
      </c>
      <c r="E31" s="6" t="s">
        <v>3062</v>
      </c>
      <c r="F31" s="4" t="s">
        <v>3067</v>
      </c>
      <c r="G31" s="4">
        <v>1</v>
      </c>
      <c r="H31" s="4">
        <v>1</v>
      </c>
      <c r="I31" s="4" t="s">
        <v>3090</v>
      </c>
      <c r="J31" s="13">
        <v>0.7</v>
      </c>
      <c r="K31" s="5">
        <v>2022</v>
      </c>
      <c r="L31" s="12">
        <v>59.93</v>
      </c>
      <c r="M31" s="5">
        <v>2022</v>
      </c>
      <c r="N31" s="12">
        <v>10.96</v>
      </c>
      <c r="O31" s="5">
        <v>2022</v>
      </c>
      <c r="P31" s="12">
        <v>36.313868613138681</v>
      </c>
      <c r="Q31" s="5">
        <v>2022</v>
      </c>
      <c r="R31" s="12"/>
      <c r="T31" s="12"/>
      <c r="V31" s="12">
        <v>0</v>
      </c>
      <c r="W31" s="5">
        <v>2022</v>
      </c>
      <c r="X31" s="14">
        <v>55.732484076433117</v>
      </c>
      <c r="Y31" s="5">
        <v>2022</v>
      </c>
      <c r="Z31" s="14">
        <v>48.07</v>
      </c>
      <c r="AA31" s="5">
        <v>2022</v>
      </c>
    </row>
    <row r="32" spans="1:27" ht="12.75" customHeight="1" x14ac:dyDescent="0.25">
      <c r="A32" s="5" t="s">
        <v>3045</v>
      </c>
      <c r="B32" s="5" t="s">
        <v>23</v>
      </c>
      <c r="C32" s="5" t="s">
        <v>708</v>
      </c>
      <c r="D32" s="5" t="s">
        <v>620</v>
      </c>
      <c r="E32" s="4" t="s">
        <v>3058</v>
      </c>
      <c r="F32" s="5" t="s">
        <v>3068</v>
      </c>
      <c r="G32" s="5">
        <v>3</v>
      </c>
      <c r="H32" s="5">
        <v>1</v>
      </c>
      <c r="I32" s="5" t="s">
        <v>3091</v>
      </c>
      <c r="J32" s="13">
        <v>0.44</v>
      </c>
      <c r="K32" s="5">
        <v>2021</v>
      </c>
      <c r="L32" s="12">
        <v>68.02</v>
      </c>
      <c r="M32" s="5">
        <v>2021</v>
      </c>
      <c r="N32" s="12">
        <v>10.73</v>
      </c>
      <c r="O32" s="5">
        <v>2021</v>
      </c>
      <c r="P32" s="12">
        <v>54.426840633737186</v>
      </c>
      <c r="Q32" s="5">
        <v>2021</v>
      </c>
      <c r="R32" s="12"/>
      <c r="T32" s="12"/>
      <c r="V32" s="12">
        <v>0</v>
      </c>
      <c r="W32" s="5">
        <v>2021</v>
      </c>
      <c r="X32" s="14">
        <v>0</v>
      </c>
      <c r="Y32" s="5">
        <v>2021</v>
      </c>
      <c r="Z32" s="14">
        <v>49.47</v>
      </c>
      <c r="AA32" s="5">
        <v>2021</v>
      </c>
    </row>
    <row r="33" spans="1:27" ht="12.75" customHeight="1" x14ac:dyDescent="0.25">
      <c r="A33" s="5" t="s">
        <v>3046</v>
      </c>
      <c r="B33" s="5" t="s">
        <v>13</v>
      </c>
      <c r="C33" s="5" t="s">
        <v>851</v>
      </c>
      <c r="D33" s="5" t="s">
        <v>620</v>
      </c>
      <c r="E33" s="4" t="s">
        <v>3059</v>
      </c>
      <c r="F33" s="5" t="s">
        <v>3069</v>
      </c>
      <c r="G33" s="5">
        <v>1</v>
      </c>
      <c r="H33" s="5">
        <v>1</v>
      </c>
      <c r="I33" s="5" t="s">
        <v>3084</v>
      </c>
      <c r="J33" s="13">
        <v>0.54</v>
      </c>
      <c r="K33" s="5">
        <v>2022</v>
      </c>
      <c r="L33" s="12">
        <v>30.06</v>
      </c>
      <c r="M33" s="5">
        <v>2022</v>
      </c>
      <c r="N33" s="12">
        <v>4.7699999999999996</v>
      </c>
      <c r="O33" s="5">
        <v>2022</v>
      </c>
      <c r="P33" s="12">
        <v>61.635220125786169</v>
      </c>
      <c r="Q33" s="5">
        <v>2022</v>
      </c>
      <c r="R33" s="12"/>
      <c r="T33" s="12"/>
      <c r="V33" s="12">
        <v>0</v>
      </c>
      <c r="W33" s="5">
        <v>2022</v>
      </c>
      <c r="X33" s="14">
        <v>0</v>
      </c>
      <c r="Y33" s="5">
        <v>2022</v>
      </c>
      <c r="Z33" s="14">
        <v>1.32</v>
      </c>
      <c r="AA33" s="5">
        <v>2022</v>
      </c>
    </row>
    <row r="34" spans="1:27" ht="12.75" customHeight="1" x14ac:dyDescent="0.25">
      <c r="A34" s="5" t="s">
        <v>3047</v>
      </c>
      <c r="B34" s="4" t="s">
        <v>954</v>
      </c>
      <c r="C34" s="5" t="s">
        <v>953</v>
      </c>
      <c r="D34" s="5" t="s">
        <v>620</v>
      </c>
      <c r="E34" s="4" t="s">
        <v>3351</v>
      </c>
      <c r="F34" s="4" t="s">
        <v>3070</v>
      </c>
      <c r="G34" s="5">
        <v>2</v>
      </c>
      <c r="H34" s="5">
        <v>1</v>
      </c>
      <c r="I34" s="4" t="s">
        <v>3091</v>
      </c>
      <c r="J34" s="13">
        <v>0.38</v>
      </c>
      <c r="K34" s="5">
        <v>2021</v>
      </c>
      <c r="L34" s="12">
        <v>92.3</v>
      </c>
      <c r="M34" s="5">
        <v>2021</v>
      </c>
      <c r="N34" s="12">
        <v>15.52</v>
      </c>
      <c r="O34" s="5">
        <v>2021</v>
      </c>
      <c r="P34" s="12">
        <v>34.085051546391753</v>
      </c>
      <c r="Q34" s="5">
        <v>2021</v>
      </c>
      <c r="R34" s="12"/>
      <c r="T34" s="12"/>
      <c r="V34" s="12">
        <v>0</v>
      </c>
      <c r="W34" s="5">
        <v>2021</v>
      </c>
      <c r="X34" s="14">
        <v>100</v>
      </c>
      <c r="Y34" s="5">
        <v>2021</v>
      </c>
      <c r="Z34" s="14">
        <v>91.33</v>
      </c>
      <c r="AA34" s="5">
        <v>2021</v>
      </c>
    </row>
    <row r="35" spans="1:27" ht="12.75" customHeight="1" x14ac:dyDescent="0.25">
      <c r="A35" s="5" t="s">
        <v>3048</v>
      </c>
      <c r="B35" s="5" t="s">
        <v>954</v>
      </c>
      <c r="C35" s="5" t="s">
        <v>953</v>
      </c>
      <c r="D35" s="5" t="s">
        <v>620</v>
      </c>
      <c r="E35" s="4" t="s">
        <v>3060</v>
      </c>
      <c r="F35" s="5" t="s">
        <v>3071</v>
      </c>
      <c r="G35" s="5">
        <v>2</v>
      </c>
      <c r="H35" s="5">
        <v>1</v>
      </c>
      <c r="I35" s="5" t="s">
        <v>3092</v>
      </c>
      <c r="J35" s="13">
        <v>0.37</v>
      </c>
      <c r="K35" s="5">
        <v>2021</v>
      </c>
      <c r="L35" s="12">
        <v>61.7</v>
      </c>
      <c r="M35" s="5">
        <v>2021</v>
      </c>
      <c r="N35" s="12">
        <v>11.77</v>
      </c>
      <c r="O35" s="5">
        <v>2021</v>
      </c>
      <c r="P35" s="12">
        <v>49.617672047578594</v>
      </c>
      <c r="Q35" s="5">
        <v>2021</v>
      </c>
      <c r="R35" s="12"/>
      <c r="T35" s="12"/>
      <c r="V35" s="12">
        <v>0</v>
      </c>
      <c r="W35" s="5">
        <v>2021</v>
      </c>
      <c r="X35" s="14">
        <v>100</v>
      </c>
      <c r="Y35" s="5">
        <v>2021</v>
      </c>
      <c r="Z35" s="14">
        <v>56.46</v>
      </c>
      <c r="AA35" s="5">
        <v>2021</v>
      </c>
    </row>
    <row r="36" spans="1:27" ht="12.75" customHeight="1" x14ac:dyDescent="0.25">
      <c r="A36" s="5" t="s">
        <v>3049</v>
      </c>
      <c r="B36" s="5" t="s">
        <v>954</v>
      </c>
      <c r="C36" s="5" t="s">
        <v>953</v>
      </c>
      <c r="D36" s="5" t="s">
        <v>620</v>
      </c>
      <c r="E36" s="4" t="s">
        <v>3061</v>
      </c>
      <c r="F36" s="5" t="s">
        <v>3072</v>
      </c>
      <c r="G36" s="5">
        <v>2</v>
      </c>
      <c r="H36" s="5">
        <v>1</v>
      </c>
      <c r="I36" s="5" t="s">
        <v>3092</v>
      </c>
      <c r="J36" s="13">
        <v>0.31</v>
      </c>
      <c r="K36" s="5">
        <v>2021</v>
      </c>
      <c r="L36" s="12">
        <v>58.36</v>
      </c>
      <c r="M36" s="5">
        <v>2021</v>
      </c>
      <c r="N36" s="12">
        <v>19.189999999999998</v>
      </c>
      <c r="O36" s="5">
        <v>2021</v>
      </c>
      <c r="P36" s="12">
        <v>63.15789473684211</v>
      </c>
      <c r="Q36" s="5">
        <v>2021</v>
      </c>
      <c r="R36" s="12"/>
      <c r="T36" s="12"/>
      <c r="V36" s="12">
        <v>0</v>
      </c>
      <c r="W36" s="5">
        <v>2021</v>
      </c>
      <c r="X36" s="14">
        <v>0</v>
      </c>
      <c r="Y36" s="5">
        <v>2021</v>
      </c>
      <c r="Z36" s="14">
        <v>12.5</v>
      </c>
      <c r="AA36" s="5">
        <v>2021</v>
      </c>
    </row>
    <row r="37" spans="1:27" ht="12.75" customHeight="1" x14ac:dyDescent="0.25">
      <c r="A37" s="5" t="s">
        <v>3050</v>
      </c>
      <c r="B37" s="5" t="s">
        <v>542</v>
      </c>
      <c r="C37" s="5" t="s">
        <v>541</v>
      </c>
      <c r="D37" s="5" t="s">
        <v>620</v>
      </c>
      <c r="E37" s="4" t="s">
        <v>2982</v>
      </c>
      <c r="F37" s="5" t="s">
        <v>3073</v>
      </c>
      <c r="G37" s="5">
        <v>2</v>
      </c>
      <c r="H37" s="5">
        <v>2</v>
      </c>
      <c r="I37" s="5" t="s">
        <v>3093</v>
      </c>
      <c r="J37" s="13">
        <v>0.97</v>
      </c>
      <c r="K37" s="5">
        <v>2022</v>
      </c>
      <c r="L37" s="12">
        <v>95.22</v>
      </c>
      <c r="M37" s="5">
        <v>2022</v>
      </c>
      <c r="N37" s="12">
        <v>9.129999999999999</v>
      </c>
      <c r="O37" s="5">
        <v>2022</v>
      </c>
      <c r="P37" s="12">
        <v>39.649507119386648</v>
      </c>
      <c r="Q37" s="5">
        <v>2022</v>
      </c>
      <c r="R37" s="12"/>
      <c r="T37" s="12"/>
      <c r="V37" s="12">
        <v>0</v>
      </c>
      <c r="W37" s="5">
        <v>2022</v>
      </c>
      <c r="X37" s="14">
        <v>0</v>
      </c>
      <c r="Y37" s="5">
        <v>2022</v>
      </c>
      <c r="Z37" s="14">
        <v>1.33</v>
      </c>
      <c r="AA37" s="5">
        <v>2022</v>
      </c>
    </row>
    <row r="38" spans="1:27" ht="12.75" customHeight="1" x14ac:dyDescent="0.25">
      <c r="A38" s="5" t="s">
        <v>3051</v>
      </c>
      <c r="B38" s="5" t="s">
        <v>1314</v>
      </c>
      <c r="C38" s="5" t="s">
        <v>1313</v>
      </c>
      <c r="D38" s="5" t="s">
        <v>1038</v>
      </c>
      <c r="E38" s="6" t="s">
        <v>3062</v>
      </c>
      <c r="F38" s="4" t="s">
        <v>3074</v>
      </c>
      <c r="G38" s="4">
        <v>2</v>
      </c>
      <c r="H38" s="4">
        <v>3</v>
      </c>
      <c r="I38" s="4" t="s">
        <v>3094</v>
      </c>
      <c r="J38" s="13">
        <v>1.05</v>
      </c>
      <c r="K38" s="5">
        <v>2021</v>
      </c>
      <c r="L38" s="12">
        <v>97.97</v>
      </c>
      <c r="M38" s="5">
        <v>2021</v>
      </c>
      <c r="N38" s="12">
        <v>17.23</v>
      </c>
      <c r="O38" s="5">
        <v>2021</v>
      </c>
      <c r="P38" s="12">
        <v>41.091120139291931</v>
      </c>
      <c r="Q38" s="5">
        <v>2021</v>
      </c>
      <c r="R38" s="12"/>
      <c r="T38" s="12"/>
      <c r="V38" s="12">
        <v>93.384372716891832</v>
      </c>
      <c r="W38" s="5">
        <v>2021</v>
      </c>
      <c r="X38" s="14">
        <v>0</v>
      </c>
      <c r="Y38" s="5">
        <v>2021</v>
      </c>
      <c r="Z38" s="14">
        <v>93.04</v>
      </c>
      <c r="AA38" s="5">
        <v>2021</v>
      </c>
    </row>
    <row r="39" spans="1:27" ht="12.75" customHeight="1" x14ac:dyDescent="0.25">
      <c r="A39" s="5" t="s">
        <v>3052</v>
      </c>
      <c r="B39" s="5" t="s">
        <v>1314</v>
      </c>
      <c r="C39" s="5" t="s">
        <v>1313</v>
      </c>
      <c r="D39" s="5" t="s">
        <v>1038</v>
      </c>
      <c r="E39" s="6" t="s">
        <v>3062</v>
      </c>
      <c r="F39" s="4" t="s">
        <v>3075</v>
      </c>
      <c r="G39" s="4">
        <v>2</v>
      </c>
      <c r="H39" s="4">
        <v>2</v>
      </c>
      <c r="I39" s="4" t="s">
        <v>3095</v>
      </c>
      <c r="J39" s="13">
        <v>1.41</v>
      </c>
      <c r="K39" s="5">
        <v>2021</v>
      </c>
      <c r="L39" s="12">
        <v>94.46</v>
      </c>
      <c r="M39" s="5">
        <v>2021</v>
      </c>
      <c r="N39" s="12">
        <v>17.43</v>
      </c>
      <c r="O39" s="5">
        <v>2021</v>
      </c>
      <c r="P39" s="12">
        <v>44.922547332185886</v>
      </c>
      <c r="Q39" s="5">
        <v>2021</v>
      </c>
      <c r="R39" s="12"/>
      <c r="T39" s="12"/>
      <c r="V39" s="12">
        <v>0</v>
      </c>
      <c r="W39" s="5">
        <v>2021</v>
      </c>
      <c r="X39" s="14">
        <v>0</v>
      </c>
      <c r="Y39" s="5">
        <v>2021</v>
      </c>
      <c r="Z39" s="14">
        <v>25.84</v>
      </c>
      <c r="AA39" s="5">
        <v>2021</v>
      </c>
    </row>
    <row r="40" spans="1:27" ht="12.75" customHeight="1" x14ac:dyDescent="0.25">
      <c r="A40" s="5" t="s">
        <v>3053</v>
      </c>
      <c r="B40" s="5" t="s">
        <v>1314</v>
      </c>
      <c r="C40" s="5" t="s">
        <v>1313</v>
      </c>
      <c r="D40" s="5" t="s">
        <v>1038</v>
      </c>
      <c r="E40" s="6" t="s">
        <v>3062</v>
      </c>
      <c r="F40" s="4" t="s">
        <v>3076</v>
      </c>
      <c r="G40" s="4">
        <v>2</v>
      </c>
      <c r="H40" s="4">
        <v>3</v>
      </c>
      <c r="I40" s="4" t="s">
        <v>3096</v>
      </c>
      <c r="J40" s="13">
        <v>1.28</v>
      </c>
      <c r="K40" s="5">
        <v>2021</v>
      </c>
      <c r="L40" s="12">
        <v>95.24</v>
      </c>
      <c r="M40" s="5">
        <v>2021</v>
      </c>
      <c r="N40" s="12">
        <v>16.510000000000002</v>
      </c>
      <c r="O40" s="5">
        <v>2021</v>
      </c>
      <c r="P40" s="12">
        <v>38.098122350090854</v>
      </c>
      <c r="Q40" s="5">
        <v>2021</v>
      </c>
      <c r="R40" s="12"/>
      <c r="T40" s="12"/>
      <c r="V40" s="12">
        <v>0</v>
      </c>
      <c r="W40" s="5">
        <v>2021</v>
      </c>
      <c r="X40" s="14">
        <v>0</v>
      </c>
      <c r="Y40" s="5">
        <v>2021</v>
      </c>
      <c r="Z40" s="14">
        <v>10.6</v>
      </c>
      <c r="AA40" s="5">
        <v>2021</v>
      </c>
    </row>
    <row r="41" spans="1:27" ht="12.75" customHeight="1" x14ac:dyDescent="0.25">
      <c r="A41" s="5" t="s">
        <v>3054</v>
      </c>
      <c r="B41" s="5" t="s">
        <v>1314</v>
      </c>
      <c r="C41" s="5" t="s">
        <v>1313</v>
      </c>
      <c r="D41" s="5" t="s">
        <v>1038</v>
      </c>
      <c r="E41" s="6" t="s">
        <v>3062</v>
      </c>
      <c r="F41" s="4" t="s">
        <v>3077</v>
      </c>
      <c r="G41" s="4">
        <v>2</v>
      </c>
      <c r="H41" s="4">
        <v>1</v>
      </c>
      <c r="I41" s="4" t="s">
        <v>3091</v>
      </c>
      <c r="J41" s="13">
        <v>1.22</v>
      </c>
      <c r="K41" s="5">
        <v>2021</v>
      </c>
      <c r="L41" s="12">
        <v>97.82</v>
      </c>
      <c r="M41" s="5">
        <v>2021</v>
      </c>
      <c r="N41" s="12">
        <v>24.5</v>
      </c>
      <c r="O41" s="5">
        <v>2021</v>
      </c>
      <c r="P41" s="12">
        <v>49.346938775510203</v>
      </c>
      <c r="Q41" s="5">
        <v>2021</v>
      </c>
      <c r="R41" s="12"/>
      <c r="T41" s="12"/>
      <c r="V41" s="12">
        <v>0</v>
      </c>
      <c r="W41" s="5">
        <v>2021</v>
      </c>
      <c r="X41" s="14">
        <v>0</v>
      </c>
      <c r="Y41" s="5">
        <v>2021</v>
      </c>
      <c r="Z41" s="14">
        <v>12.29</v>
      </c>
      <c r="AA41" s="5">
        <v>2021</v>
      </c>
    </row>
    <row r="42" spans="1:27" ht="12.75" customHeight="1" x14ac:dyDescent="0.25">
      <c r="A42" s="5" t="s">
        <v>3055</v>
      </c>
      <c r="B42" s="5" t="s">
        <v>586</v>
      </c>
      <c r="C42" s="5" t="s">
        <v>585</v>
      </c>
      <c r="D42" s="5" t="s">
        <v>360</v>
      </c>
      <c r="E42" s="6" t="s">
        <v>3062</v>
      </c>
      <c r="F42" s="4" t="s">
        <v>3316</v>
      </c>
      <c r="G42" s="4">
        <v>2</v>
      </c>
      <c r="H42" s="4">
        <v>2</v>
      </c>
      <c r="I42" s="25" t="s">
        <v>3319</v>
      </c>
      <c r="J42" s="13">
        <v>0.97</v>
      </c>
      <c r="K42" s="5">
        <v>2021</v>
      </c>
      <c r="L42" s="12">
        <v>34.82</v>
      </c>
      <c r="M42" s="5">
        <v>2021</v>
      </c>
      <c r="N42" s="12">
        <v>8.07</v>
      </c>
      <c r="O42" s="5">
        <v>2021</v>
      </c>
      <c r="P42" s="12">
        <v>31.102850061957867</v>
      </c>
      <c r="Q42" s="5">
        <v>2021</v>
      </c>
      <c r="R42" s="12"/>
      <c r="T42" s="12"/>
      <c r="V42" s="12">
        <v>0</v>
      </c>
      <c r="W42" s="5">
        <v>2021</v>
      </c>
      <c r="X42" s="14">
        <v>0</v>
      </c>
      <c r="Y42" s="5">
        <v>2021</v>
      </c>
      <c r="Z42" s="14">
        <v>1.96</v>
      </c>
      <c r="AA42" s="5">
        <v>2021</v>
      </c>
    </row>
    <row r="43" spans="1:27" ht="12.75" customHeight="1" x14ac:dyDescent="0.25">
      <c r="A43" s="5" t="s">
        <v>1345</v>
      </c>
      <c r="B43" s="5" t="s">
        <v>34</v>
      </c>
      <c r="C43" s="5" t="s">
        <v>33</v>
      </c>
      <c r="D43" s="5" t="s">
        <v>35</v>
      </c>
      <c r="E43" s="5" t="s">
        <v>1346</v>
      </c>
      <c r="F43" s="4" t="s">
        <v>3315</v>
      </c>
      <c r="G43" s="5">
        <v>2</v>
      </c>
      <c r="H43" s="5">
        <v>2</v>
      </c>
      <c r="I43" s="5" t="s">
        <v>3101</v>
      </c>
      <c r="J43" s="13">
        <v>1.1440026729034414</v>
      </c>
      <c r="K43" s="5">
        <f>2010-3</f>
        <v>2007</v>
      </c>
      <c r="L43" s="12">
        <v>100</v>
      </c>
      <c r="M43" s="5">
        <f>2010-3</f>
        <v>2007</v>
      </c>
      <c r="N43" s="12">
        <v>5</v>
      </c>
      <c r="O43" s="5">
        <f>2010-3</f>
        <v>2007</v>
      </c>
      <c r="P43" s="12"/>
      <c r="R43" s="12">
        <v>12.15</v>
      </c>
      <c r="S43" s="5">
        <f>2010-3</f>
        <v>2007</v>
      </c>
      <c r="T43" s="12">
        <v>41.85</v>
      </c>
      <c r="U43" s="5">
        <f>2010-3</f>
        <v>2007</v>
      </c>
      <c r="V43" s="12">
        <v>0</v>
      </c>
      <c r="W43" s="5">
        <f>2010-3</f>
        <v>2007</v>
      </c>
      <c r="X43" s="14">
        <v>100</v>
      </c>
      <c r="Y43" s="5">
        <f>2010-3</f>
        <v>2007</v>
      </c>
      <c r="Z43" s="14"/>
    </row>
    <row r="44" spans="1:27" ht="12.75" customHeight="1" x14ac:dyDescent="0.25">
      <c r="A44" s="5" t="s">
        <v>1454</v>
      </c>
      <c r="B44" s="5" t="s">
        <v>138</v>
      </c>
      <c r="C44" s="5" t="s">
        <v>137</v>
      </c>
      <c r="D44" s="5" t="s">
        <v>35</v>
      </c>
      <c r="E44" s="5" t="s">
        <v>1456</v>
      </c>
      <c r="F44" s="4" t="s">
        <v>1455</v>
      </c>
      <c r="G44" s="4" t="s">
        <v>1791</v>
      </c>
      <c r="H44" s="5">
        <v>1</v>
      </c>
      <c r="I44" s="4" t="s">
        <v>3102</v>
      </c>
      <c r="J44" s="13">
        <v>1.6000000014592852</v>
      </c>
      <c r="K44" s="5">
        <v>2008</v>
      </c>
      <c r="L44" s="12">
        <v>100</v>
      </c>
      <c r="M44" s="5">
        <v>2008</v>
      </c>
      <c r="N44" s="12">
        <v>13</v>
      </c>
      <c r="O44" s="5">
        <v>2008</v>
      </c>
      <c r="P44" s="12"/>
      <c r="R44" s="12">
        <v>4.0000000000000563E-2</v>
      </c>
      <c r="S44" s="5">
        <v>2008</v>
      </c>
      <c r="T44" s="12">
        <v>9.9600000000000009</v>
      </c>
      <c r="U44" s="5">
        <v>2008</v>
      </c>
      <c r="V44" s="12">
        <v>0</v>
      </c>
      <c r="W44" s="5">
        <v>2008</v>
      </c>
      <c r="X44" s="14">
        <v>100</v>
      </c>
      <c r="Y44" s="5">
        <v>2008</v>
      </c>
      <c r="Z44" s="14"/>
    </row>
    <row r="45" spans="1:27" ht="12.75" customHeight="1" x14ac:dyDescent="0.25">
      <c r="A45" s="5" t="s">
        <v>1354</v>
      </c>
      <c r="B45" s="5" t="s">
        <v>49</v>
      </c>
      <c r="C45" s="5" t="s">
        <v>48</v>
      </c>
      <c r="D45" s="5" t="s">
        <v>35</v>
      </c>
      <c r="E45" s="5" t="s">
        <v>49</v>
      </c>
      <c r="F45" s="5" t="s">
        <v>48</v>
      </c>
      <c r="G45" s="5">
        <v>0</v>
      </c>
      <c r="H45" s="5">
        <v>1</v>
      </c>
      <c r="I45" s="5" t="s">
        <v>3103</v>
      </c>
      <c r="J45" s="13">
        <v>1.0999990999707991</v>
      </c>
      <c r="K45" s="5">
        <v>2009</v>
      </c>
      <c r="L45" s="12">
        <v>100</v>
      </c>
      <c r="M45" s="5">
        <v>2009</v>
      </c>
      <c r="N45" s="12">
        <v>13.4</v>
      </c>
      <c r="O45" s="5">
        <v>2009</v>
      </c>
      <c r="P45" s="12"/>
      <c r="R45" s="12">
        <v>0</v>
      </c>
      <c r="S45" s="5">
        <v>2009</v>
      </c>
      <c r="T45" s="12">
        <v>5</v>
      </c>
      <c r="U45" s="5">
        <v>2009</v>
      </c>
      <c r="V45" s="12">
        <v>0</v>
      </c>
      <c r="W45" s="5">
        <v>2009</v>
      </c>
      <c r="X45" s="14">
        <v>100</v>
      </c>
      <c r="Y45" s="5">
        <v>2009</v>
      </c>
      <c r="Z45" s="14"/>
    </row>
    <row r="46" spans="1:27" ht="12.75" customHeight="1" x14ac:dyDescent="0.25">
      <c r="A46" s="5" t="s">
        <v>1473</v>
      </c>
      <c r="B46" s="5" t="s">
        <v>483</v>
      </c>
      <c r="C46" s="5" t="s">
        <v>482</v>
      </c>
      <c r="D46" s="5" t="s">
        <v>360</v>
      </c>
      <c r="E46" s="5" t="s">
        <v>484</v>
      </c>
      <c r="F46" s="5" t="s">
        <v>481</v>
      </c>
      <c r="G46" s="5" t="s">
        <v>2708</v>
      </c>
      <c r="H46" s="5">
        <v>1</v>
      </c>
      <c r="I46" s="5" t="s">
        <v>3103</v>
      </c>
      <c r="J46" s="13">
        <v>0.70000063150846514</v>
      </c>
      <c r="K46" s="5">
        <f>2010-3</f>
        <v>2007</v>
      </c>
      <c r="L46" s="12">
        <v>57</v>
      </c>
      <c r="M46" s="5">
        <f>2010-3</f>
        <v>2007</v>
      </c>
      <c r="N46" s="12">
        <v>2</v>
      </c>
      <c r="O46" s="5">
        <f>2010-3</f>
        <v>2007</v>
      </c>
      <c r="P46" s="12"/>
      <c r="R46" s="12">
        <v>0</v>
      </c>
      <c r="S46" s="5">
        <f>2010-3</f>
        <v>2007</v>
      </c>
      <c r="T46" s="12">
        <v>0</v>
      </c>
      <c r="U46" s="5">
        <f>2010-3</f>
        <v>2007</v>
      </c>
      <c r="V46" s="12">
        <v>0</v>
      </c>
      <c r="W46" s="5">
        <f>2010-3</f>
        <v>2007</v>
      </c>
      <c r="X46" s="14">
        <v>0</v>
      </c>
      <c r="Y46" s="5">
        <f>2010-3</f>
        <v>2007</v>
      </c>
      <c r="Z46" s="14"/>
    </row>
    <row r="47" spans="1:27" ht="12.75" customHeight="1" x14ac:dyDescent="0.25">
      <c r="A47" s="5" t="s">
        <v>1459</v>
      </c>
      <c r="B47" s="5" t="s">
        <v>23</v>
      </c>
      <c r="C47" s="5" t="s">
        <v>708</v>
      </c>
      <c r="D47" s="5" t="s">
        <v>620</v>
      </c>
      <c r="E47" s="5" t="s">
        <v>1460</v>
      </c>
      <c r="F47" s="5" t="s">
        <v>713</v>
      </c>
      <c r="G47" s="5">
        <v>3</v>
      </c>
      <c r="H47" s="5">
        <v>1</v>
      </c>
      <c r="I47" s="5" t="s">
        <v>1808</v>
      </c>
      <c r="J47" s="13">
        <v>0.54794520547945214</v>
      </c>
      <c r="K47" s="5">
        <f>2010-3</f>
        <v>2007</v>
      </c>
      <c r="L47" s="12">
        <v>75</v>
      </c>
      <c r="M47" s="5">
        <f>2010-3</f>
        <v>2007</v>
      </c>
      <c r="N47" s="12">
        <v>11</v>
      </c>
      <c r="O47" s="5">
        <f>2010-3</f>
        <v>2007</v>
      </c>
      <c r="P47" s="12"/>
      <c r="R47" s="12">
        <v>14</v>
      </c>
      <c r="S47" s="5">
        <f>2010-3</f>
        <v>2007</v>
      </c>
      <c r="T47" s="12">
        <v>0</v>
      </c>
      <c r="U47" s="5">
        <f>2010-3</f>
        <v>2007</v>
      </c>
      <c r="V47" s="12">
        <v>0</v>
      </c>
      <c r="W47" s="5">
        <f>2010-3</f>
        <v>2007</v>
      </c>
      <c r="X47" s="14">
        <v>73</v>
      </c>
      <c r="Y47" s="5">
        <f>2010-3</f>
        <v>2007</v>
      </c>
      <c r="Z47" s="14"/>
    </row>
    <row r="48" spans="1:27" ht="12.75" customHeight="1" x14ac:dyDescent="0.25">
      <c r="A48" s="5" t="s">
        <v>1451</v>
      </c>
      <c r="B48" s="5" t="s">
        <v>335</v>
      </c>
      <c r="C48" s="5" t="s">
        <v>334</v>
      </c>
      <c r="D48" s="5" t="s">
        <v>35</v>
      </c>
      <c r="E48" s="5" t="s">
        <v>1453</v>
      </c>
      <c r="F48" s="5" t="s">
        <v>1452</v>
      </c>
      <c r="G48" s="5" t="s">
        <v>1790</v>
      </c>
      <c r="H48" s="5">
        <v>1</v>
      </c>
      <c r="I48" s="5" t="s">
        <v>3106</v>
      </c>
      <c r="J48" s="13">
        <v>1.8708809852959658</v>
      </c>
      <c r="K48" s="5">
        <v>2013</v>
      </c>
      <c r="L48" s="12">
        <v>100</v>
      </c>
      <c r="M48" s="5">
        <v>2013</v>
      </c>
      <c r="N48" s="12">
        <v>6</v>
      </c>
      <c r="O48" s="5">
        <v>2013</v>
      </c>
      <c r="P48" s="12"/>
      <c r="R48" s="12">
        <v>14.315</v>
      </c>
      <c r="S48" s="5">
        <v>2013</v>
      </c>
      <c r="T48" s="12">
        <v>20.684999999999999</v>
      </c>
      <c r="U48" s="5">
        <v>2013</v>
      </c>
      <c r="V48" s="12">
        <v>0</v>
      </c>
      <c r="W48" s="5">
        <v>2013</v>
      </c>
      <c r="X48" s="14">
        <v>98</v>
      </c>
      <c r="Y48" s="5">
        <v>2013</v>
      </c>
      <c r="Z48" s="14"/>
    </row>
    <row r="49" spans="1:26" ht="12.75" customHeight="1" x14ac:dyDescent="0.25">
      <c r="A49" s="5" t="s">
        <v>1355</v>
      </c>
      <c r="B49" s="5" t="s">
        <v>1108</v>
      </c>
      <c r="C49" s="5" t="s">
        <v>1107</v>
      </c>
      <c r="D49" s="5" t="s">
        <v>1038</v>
      </c>
      <c r="E49" s="5" t="s">
        <v>1357</v>
      </c>
      <c r="F49" s="5" t="s">
        <v>1356</v>
      </c>
      <c r="G49" s="5">
        <v>2</v>
      </c>
      <c r="H49" s="5">
        <v>1</v>
      </c>
      <c r="I49" s="5" t="s">
        <v>1809</v>
      </c>
      <c r="J49" s="13">
        <v>1.0877462712204893</v>
      </c>
      <c r="K49" s="5">
        <f>2010-3</f>
        <v>2007</v>
      </c>
      <c r="L49" s="12">
        <v>82</v>
      </c>
      <c r="M49" s="5">
        <f>2010-3</f>
        <v>2007</v>
      </c>
      <c r="N49" s="12">
        <v>11</v>
      </c>
      <c r="O49" s="5">
        <f>2010-3</f>
        <v>2007</v>
      </c>
      <c r="P49" s="12"/>
      <c r="R49" s="12">
        <v>0</v>
      </c>
      <c r="S49" s="5">
        <f>2010-3</f>
        <v>2007</v>
      </c>
      <c r="T49" s="12">
        <v>0.6097560975609756</v>
      </c>
      <c r="U49" s="5">
        <f>2010-3</f>
        <v>2007</v>
      </c>
      <c r="V49" s="12">
        <v>0</v>
      </c>
      <c r="W49" s="5">
        <f>2010-3</f>
        <v>2007</v>
      </c>
      <c r="X49" s="14">
        <v>100</v>
      </c>
      <c r="Y49" s="5">
        <f>2010-3</f>
        <v>2007</v>
      </c>
      <c r="Z49" s="14"/>
    </row>
    <row r="50" spans="1:26" ht="12.75" customHeight="1" x14ac:dyDescent="0.25">
      <c r="A50" s="5" t="s">
        <v>1465</v>
      </c>
      <c r="B50" s="5" t="s">
        <v>1466</v>
      </c>
      <c r="C50" s="5" t="s">
        <v>867</v>
      </c>
      <c r="D50" s="5" t="s">
        <v>360</v>
      </c>
      <c r="E50" s="5" t="s">
        <v>868</v>
      </c>
      <c r="F50" s="5" t="s">
        <v>2271</v>
      </c>
      <c r="G50" s="5" t="s">
        <v>1791</v>
      </c>
      <c r="H50" s="5">
        <v>2</v>
      </c>
      <c r="I50" s="5" t="s">
        <v>3108</v>
      </c>
      <c r="J50" s="13">
        <v>0.54207275068041416</v>
      </c>
      <c r="K50" s="5">
        <v>2010</v>
      </c>
      <c r="L50" s="12">
        <v>83</v>
      </c>
      <c r="M50" s="5">
        <v>2010</v>
      </c>
      <c r="N50" s="12">
        <v>8</v>
      </c>
      <c r="O50" s="5">
        <v>2010</v>
      </c>
      <c r="P50" s="12"/>
      <c r="R50" s="12">
        <v>0.1875</v>
      </c>
      <c r="S50" s="5">
        <v>2010</v>
      </c>
      <c r="T50" s="12">
        <v>3.3885542168674698</v>
      </c>
      <c r="U50" s="5">
        <v>2010</v>
      </c>
      <c r="V50" s="12">
        <v>0</v>
      </c>
      <c r="W50" s="5">
        <v>2010</v>
      </c>
      <c r="X50" s="14">
        <v>0</v>
      </c>
      <c r="Y50" s="5">
        <v>2010</v>
      </c>
      <c r="Z50" s="14"/>
    </row>
    <row r="51" spans="1:26" ht="12.75" customHeight="1" x14ac:dyDescent="0.25">
      <c r="A51" s="5" t="s">
        <v>1487</v>
      </c>
      <c r="B51" s="5" t="s">
        <v>1266</v>
      </c>
      <c r="C51" s="5" t="s">
        <v>1265</v>
      </c>
      <c r="D51" s="5" t="s">
        <v>1038</v>
      </c>
      <c r="E51" s="5" t="s">
        <v>1489</v>
      </c>
      <c r="F51" s="5" t="s">
        <v>1488</v>
      </c>
      <c r="G51" s="5">
        <v>3</v>
      </c>
      <c r="H51" s="5">
        <v>1</v>
      </c>
      <c r="I51" s="5" t="s">
        <v>3109</v>
      </c>
      <c r="J51" s="13">
        <v>0.66302361918304253</v>
      </c>
      <c r="K51" s="5">
        <f>2010-3</f>
        <v>2007</v>
      </c>
      <c r="L51" s="12">
        <v>78</v>
      </c>
      <c r="M51" s="5">
        <f>2010-3</f>
        <v>2007</v>
      </c>
      <c r="N51" s="12">
        <v>9</v>
      </c>
      <c r="O51" s="5">
        <f>2010-3</f>
        <v>2007</v>
      </c>
      <c r="P51" s="12"/>
      <c r="R51" s="12">
        <v>0</v>
      </c>
      <c r="S51" s="5">
        <f>2010-3</f>
        <v>2007</v>
      </c>
      <c r="T51" s="12">
        <v>1.2820512820512819</v>
      </c>
      <c r="U51" s="5">
        <f>2010-3</f>
        <v>2007</v>
      </c>
      <c r="V51" s="12">
        <v>0</v>
      </c>
      <c r="W51" s="5">
        <f>2010-3</f>
        <v>2007</v>
      </c>
      <c r="X51" s="14">
        <v>0</v>
      </c>
      <c r="Y51" s="5">
        <f>2010-3</f>
        <v>2007</v>
      </c>
      <c r="Z51" s="14"/>
    </row>
    <row r="52" spans="1:26" ht="12.75" customHeight="1" x14ac:dyDescent="0.25">
      <c r="A52" s="5" t="s">
        <v>1468</v>
      </c>
      <c r="B52" s="5" t="s">
        <v>1654</v>
      </c>
      <c r="C52" s="5" t="s">
        <v>1471</v>
      </c>
      <c r="D52" s="5" t="s">
        <v>1038</v>
      </c>
      <c r="E52" s="5" t="s">
        <v>1470</v>
      </c>
      <c r="F52" s="5" t="s">
        <v>1469</v>
      </c>
      <c r="G52" s="5">
        <v>1</v>
      </c>
      <c r="H52" s="5">
        <v>1</v>
      </c>
      <c r="I52" s="5" t="s">
        <v>3103</v>
      </c>
      <c r="J52" s="13">
        <v>0.59655324790101638</v>
      </c>
      <c r="K52" s="5">
        <f>2010-3</f>
        <v>2007</v>
      </c>
      <c r="L52" s="12">
        <v>100</v>
      </c>
      <c r="M52" s="5">
        <f>2010-3</f>
        <v>2007</v>
      </c>
      <c r="N52" s="12">
        <v>26</v>
      </c>
      <c r="O52" s="5">
        <f>2010-3</f>
        <v>2007</v>
      </c>
      <c r="P52" s="12"/>
      <c r="R52" s="12">
        <v>0</v>
      </c>
      <c r="S52" s="5">
        <f>2010-3</f>
        <v>2007</v>
      </c>
      <c r="T52" s="12">
        <v>2.5</v>
      </c>
      <c r="U52" s="5">
        <f>2010-3</f>
        <v>2007</v>
      </c>
      <c r="V52" s="12">
        <v>0</v>
      </c>
      <c r="W52" s="5">
        <f>2010-3</f>
        <v>2007</v>
      </c>
      <c r="X52" s="14">
        <v>100</v>
      </c>
      <c r="Y52" s="5">
        <f>2010-3</f>
        <v>2007</v>
      </c>
      <c r="Z52" s="14"/>
    </row>
    <row r="53" spans="1:26" ht="12.75" customHeight="1" x14ac:dyDescent="0.25">
      <c r="A53" s="5" t="s">
        <v>1475</v>
      </c>
      <c r="B53" s="5" t="s">
        <v>1477</v>
      </c>
      <c r="C53" s="5" t="s">
        <v>1479</v>
      </c>
      <c r="D53" s="5" t="s">
        <v>1038</v>
      </c>
      <c r="E53" s="5" t="s">
        <v>1478</v>
      </c>
      <c r="F53" s="5" t="s">
        <v>1476</v>
      </c>
      <c r="G53" s="5">
        <v>1</v>
      </c>
      <c r="H53" s="5">
        <v>3</v>
      </c>
      <c r="I53" s="5" t="s">
        <v>3110</v>
      </c>
      <c r="J53" s="13">
        <v>0.77726436311592717</v>
      </c>
      <c r="K53" s="5">
        <v>2009</v>
      </c>
      <c r="L53" s="12">
        <v>100</v>
      </c>
      <c r="M53" s="5">
        <v>2009</v>
      </c>
      <c r="N53" s="12">
        <v>16</v>
      </c>
      <c r="O53" s="5">
        <v>2009</v>
      </c>
      <c r="P53" s="12"/>
      <c r="R53" s="12">
        <v>0</v>
      </c>
      <c r="S53" s="5">
        <v>2009</v>
      </c>
      <c r="T53" s="12">
        <v>0</v>
      </c>
      <c r="U53" s="5">
        <v>2009</v>
      </c>
      <c r="V53" s="12">
        <v>0</v>
      </c>
      <c r="W53" s="5">
        <v>2009</v>
      </c>
      <c r="X53" s="14">
        <v>100</v>
      </c>
      <c r="Y53" s="5">
        <v>2009</v>
      </c>
      <c r="Z53" s="14"/>
    </row>
    <row r="54" spans="1:26" ht="12.75" customHeight="1" x14ac:dyDescent="0.25">
      <c r="A54" s="5" t="s">
        <v>1495</v>
      </c>
      <c r="B54" s="5" t="s">
        <v>11</v>
      </c>
      <c r="C54" s="5" t="s">
        <v>570</v>
      </c>
      <c r="D54" s="5" t="s">
        <v>360</v>
      </c>
      <c r="E54" s="5" t="s">
        <v>1496</v>
      </c>
      <c r="F54" s="5" t="s">
        <v>569</v>
      </c>
      <c r="G54" s="5">
        <v>1</v>
      </c>
      <c r="H54" s="5">
        <v>1</v>
      </c>
      <c r="I54" s="5" t="s">
        <v>3111</v>
      </c>
      <c r="J54" s="13">
        <v>0.95140572973618376</v>
      </c>
      <c r="K54" s="5">
        <v>2013</v>
      </c>
      <c r="L54" s="12">
        <v>40</v>
      </c>
      <c r="M54" s="5">
        <v>2013</v>
      </c>
      <c r="N54" s="12">
        <v>16</v>
      </c>
      <c r="O54" s="5">
        <v>2013</v>
      </c>
      <c r="P54" s="12"/>
      <c r="R54" s="12">
        <v>0</v>
      </c>
      <c r="S54" s="5">
        <v>2013</v>
      </c>
      <c r="T54" s="12">
        <v>0</v>
      </c>
      <c r="U54" s="5">
        <v>2013</v>
      </c>
      <c r="V54" s="12">
        <v>0</v>
      </c>
      <c r="W54" s="5">
        <v>2013</v>
      </c>
      <c r="X54" s="14">
        <v>0</v>
      </c>
      <c r="Y54" s="5">
        <v>2013</v>
      </c>
      <c r="Z54" s="14"/>
    </row>
    <row r="55" spans="1:26" ht="12.75" customHeight="1" x14ac:dyDescent="0.25">
      <c r="A55" s="5" t="s">
        <v>1461</v>
      </c>
      <c r="B55" s="5" t="s">
        <v>23</v>
      </c>
      <c r="C55" s="5" t="s">
        <v>708</v>
      </c>
      <c r="D55" s="5" t="s">
        <v>620</v>
      </c>
      <c r="E55" s="5" t="s">
        <v>711</v>
      </c>
      <c r="F55" s="5" t="s">
        <v>1462</v>
      </c>
      <c r="G55" s="5" t="s">
        <v>2708</v>
      </c>
      <c r="H55" s="5">
        <v>1</v>
      </c>
      <c r="I55" s="5" t="s">
        <v>3112</v>
      </c>
      <c r="J55" s="13">
        <v>0.50007241902409649</v>
      </c>
      <c r="K55" s="5">
        <f>2010-3</f>
        <v>2007</v>
      </c>
      <c r="L55" s="12">
        <v>75</v>
      </c>
      <c r="M55" s="5">
        <f>2010-3</f>
        <v>2007</v>
      </c>
      <c r="N55" s="12">
        <v>1</v>
      </c>
      <c r="O55" s="5">
        <f>2010-3</f>
        <v>2007</v>
      </c>
      <c r="P55" s="12"/>
      <c r="R55" s="12">
        <v>6</v>
      </c>
      <c r="S55" s="5">
        <f>2010-3</f>
        <v>2007</v>
      </c>
      <c r="T55" s="12">
        <v>0</v>
      </c>
      <c r="U55" s="5">
        <f>2010-3</f>
        <v>2007</v>
      </c>
      <c r="V55" s="12">
        <v>0</v>
      </c>
      <c r="W55" s="5">
        <f>2010-3</f>
        <v>2007</v>
      </c>
      <c r="X55" s="14">
        <v>10</v>
      </c>
      <c r="Y55" s="5">
        <f>2010-3</f>
        <v>2007</v>
      </c>
      <c r="Z55" s="14"/>
    </row>
    <row r="56" spans="1:26" ht="12.75" customHeight="1" x14ac:dyDescent="0.25">
      <c r="A56" s="5" t="s">
        <v>1347</v>
      </c>
      <c r="B56" s="5" t="s">
        <v>25</v>
      </c>
      <c r="C56" s="5" t="s">
        <v>624</v>
      </c>
      <c r="D56" s="5" t="s">
        <v>360</v>
      </c>
      <c r="E56" s="5" t="s">
        <v>636</v>
      </c>
      <c r="F56" s="5" t="s">
        <v>635</v>
      </c>
      <c r="G56" s="5">
        <v>2</v>
      </c>
      <c r="H56" s="5">
        <v>2</v>
      </c>
      <c r="I56" s="5" t="s">
        <v>1810</v>
      </c>
      <c r="J56" s="13">
        <v>0.54328235596555519</v>
      </c>
      <c r="K56" s="5">
        <f>2010-3</f>
        <v>2007</v>
      </c>
      <c r="L56" s="12">
        <v>55</v>
      </c>
      <c r="M56" s="5">
        <f>2010-3</f>
        <v>2007</v>
      </c>
      <c r="N56" s="12">
        <v>4</v>
      </c>
      <c r="O56" s="5">
        <f>2010-3</f>
        <v>2007</v>
      </c>
      <c r="P56" s="12"/>
      <c r="R56" s="12">
        <v>1</v>
      </c>
      <c r="S56" s="5">
        <f>2010-3</f>
        <v>2007</v>
      </c>
      <c r="T56" s="12">
        <v>0</v>
      </c>
      <c r="U56" s="5">
        <f>2010-3</f>
        <v>2007</v>
      </c>
      <c r="V56" s="12">
        <v>0</v>
      </c>
      <c r="W56" s="5">
        <f>2010-3</f>
        <v>2007</v>
      </c>
      <c r="X56" s="14">
        <v>55</v>
      </c>
      <c r="Y56" s="5">
        <f>2010-3</f>
        <v>2007</v>
      </c>
      <c r="Z56" s="14"/>
    </row>
    <row r="57" spans="1:26" ht="12.75" customHeight="1" x14ac:dyDescent="0.25">
      <c r="A57" s="5" t="s">
        <v>1484</v>
      </c>
      <c r="B57" s="5" t="s">
        <v>494</v>
      </c>
      <c r="C57" s="5" t="s">
        <v>493</v>
      </c>
      <c r="D57" s="5" t="s">
        <v>360</v>
      </c>
      <c r="E57" s="5" t="s">
        <v>1485</v>
      </c>
      <c r="F57" s="5" t="s">
        <v>3328</v>
      </c>
      <c r="G57" s="5">
        <v>4</v>
      </c>
      <c r="H57" s="5">
        <v>2</v>
      </c>
      <c r="I57" s="5" t="s">
        <v>1811</v>
      </c>
      <c r="J57" s="13">
        <v>0.32490974729241878</v>
      </c>
      <c r="K57" s="5">
        <f>2010-3</f>
        <v>2007</v>
      </c>
      <c r="L57" s="12">
        <v>83</v>
      </c>
      <c r="M57" s="5">
        <f>2010-3</f>
        <v>2007</v>
      </c>
      <c r="N57" s="12">
        <v>5</v>
      </c>
      <c r="O57" s="5">
        <f>2010-3</f>
        <v>2007</v>
      </c>
      <c r="P57" s="12"/>
      <c r="R57" s="12">
        <v>0</v>
      </c>
      <c r="S57" s="5">
        <f>2010-3</f>
        <v>2007</v>
      </c>
      <c r="T57" s="12">
        <v>2.4096385542168677</v>
      </c>
      <c r="U57" s="5">
        <f>2010-3</f>
        <v>2007</v>
      </c>
      <c r="V57" s="12">
        <v>0</v>
      </c>
      <c r="W57" s="5">
        <f>2010-3</f>
        <v>2007</v>
      </c>
      <c r="X57" s="14">
        <v>88</v>
      </c>
      <c r="Y57" s="5">
        <f>2010-3</f>
        <v>2007</v>
      </c>
      <c r="Z57" s="14"/>
    </row>
    <row r="58" spans="1:26" ht="12.75" customHeight="1" x14ac:dyDescent="0.25">
      <c r="A58" s="5" t="s">
        <v>1472</v>
      </c>
      <c r="B58" s="5" t="s">
        <v>1235</v>
      </c>
      <c r="C58" s="5" t="s">
        <v>1234</v>
      </c>
      <c r="D58" s="5" t="s">
        <v>1038</v>
      </c>
      <c r="E58" s="5" t="s">
        <v>1236</v>
      </c>
      <c r="F58" s="5" t="s">
        <v>1233</v>
      </c>
      <c r="G58" s="5">
        <v>2</v>
      </c>
      <c r="H58" s="5">
        <v>2</v>
      </c>
      <c r="I58" s="5" t="s">
        <v>3113</v>
      </c>
      <c r="J58" s="13">
        <v>1.1746069292435461</v>
      </c>
      <c r="K58" s="5">
        <v>2010</v>
      </c>
      <c r="L58" s="12">
        <v>95</v>
      </c>
      <c r="M58" s="5">
        <v>2010</v>
      </c>
      <c r="N58" s="12">
        <v>10</v>
      </c>
      <c r="O58" s="5">
        <v>2010</v>
      </c>
      <c r="P58" s="12"/>
      <c r="R58" s="12">
        <v>0</v>
      </c>
      <c r="S58" s="5">
        <v>2010</v>
      </c>
      <c r="T58" s="12">
        <v>0</v>
      </c>
      <c r="U58" s="5">
        <v>2010</v>
      </c>
      <c r="V58" s="12">
        <v>0</v>
      </c>
      <c r="W58" s="5">
        <v>2010</v>
      </c>
      <c r="X58" s="14">
        <v>100</v>
      </c>
      <c r="Y58" s="5">
        <v>2010</v>
      </c>
      <c r="Z58" s="14"/>
    </row>
    <row r="59" spans="1:26" ht="12.75" customHeight="1" x14ac:dyDescent="0.25">
      <c r="A59" s="5" t="s">
        <v>1457</v>
      </c>
      <c r="B59" s="5" t="s">
        <v>847</v>
      </c>
      <c r="C59" s="5" t="s">
        <v>846</v>
      </c>
      <c r="D59" s="5" t="s">
        <v>620</v>
      </c>
      <c r="E59" s="5" t="s">
        <v>848</v>
      </c>
      <c r="F59" s="5" t="s">
        <v>845</v>
      </c>
      <c r="G59" s="5">
        <v>1</v>
      </c>
      <c r="H59" s="5">
        <v>1</v>
      </c>
      <c r="I59" s="5" t="s">
        <v>3114</v>
      </c>
      <c r="J59" s="13">
        <v>0.69198122772880277</v>
      </c>
      <c r="K59" s="5">
        <v>2010</v>
      </c>
      <c r="L59" s="12">
        <v>95</v>
      </c>
      <c r="M59" s="5">
        <v>2010</v>
      </c>
      <c r="N59" s="12">
        <v>14.27</v>
      </c>
      <c r="O59" s="5">
        <v>2010</v>
      </c>
      <c r="P59" s="12"/>
      <c r="R59" s="12">
        <v>5</v>
      </c>
      <c r="S59" s="5">
        <v>2010</v>
      </c>
      <c r="T59" s="12">
        <v>0</v>
      </c>
      <c r="U59" s="5">
        <v>2010</v>
      </c>
      <c r="V59" s="12">
        <v>0</v>
      </c>
      <c r="W59" s="5">
        <v>2010</v>
      </c>
      <c r="X59" s="14">
        <v>84</v>
      </c>
      <c r="Y59" s="5">
        <v>2010</v>
      </c>
      <c r="Z59" s="14"/>
    </row>
    <row r="60" spans="1:26" ht="12.75" customHeight="1" x14ac:dyDescent="0.25">
      <c r="A60" s="5" t="s">
        <v>1498</v>
      </c>
      <c r="B60" s="5" t="s">
        <v>586</v>
      </c>
      <c r="C60" s="5" t="s">
        <v>585</v>
      </c>
      <c r="D60" s="5" t="s">
        <v>360</v>
      </c>
      <c r="E60" s="5" t="s">
        <v>587</v>
      </c>
      <c r="F60" s="5" t="s">
        <v>3120</v>
      </c>
      <c r="G60" s="5">
        <v>2</v>
      </c>
      <c r="H60" s="5">
        <v>2</v>
      </c>
      <c r="I60" s="5" t="s">
        <v>3115</v>
      </c>
      <c r="J60" s="13">
        <v>0.5</v>
      </c>
      <c r="K60" s="5">
        <v>2010</v>
      </c>
      <c r="L60" s="12">
        <v>50</v>
      </c>
      <c r="M60" s="5">
        <v>2010</v>
      </c>
      <c r="N60" s="12">
        <v>7.8</v>
      </c>
      <c r="O60" s="5">
        <v>2010</v>
      </c>
      <c r="P60" s="12"/>
      <c r="R60" s="12">
        <v>0</v>
      </c>
      <c r="S60" s="5">
        <v>2010</v>
      </c>
      <c r="T60" s="12">
        <v>0</v>
      </c>
      <c r="U60" s="5">
        <v>2010</v>
      </c>
      <c r="V60" s="12">
        <v>0</v>
      </c>
      <c r="W60" s="5">
        <v>2010</v>
      </c>
      <c r="X60" s="14">
        <v>55</v>
      </c>
      <c r="Y60" s="5">
        <v>2010</v>
      </c>
      <c r="Z60" s="14"/>
    </row>
    <row r="61" spans="1:26" ht="12.75" customHeight="1" x14ac:dyDescent="0.25">
      <c r="A61" s="5" t="s">
        <v>1369</v>
      </c>
      <c r="B61" s="5" t="s">
        <v>1124</v>
      </c>
      <c r="C61" s="5" t="s">
        <v>1123</v>
      </c>
      <c r="D61" s="5" t="s">
        <v>620</v>
      </c>
      <c r="E61" s="5" t="s">
        <v>1371</v>
      </c>
      <c r="F61" s="5" t="s">
        <v>1370</v>
      </c>
      <c r="G61" s="5">
        <v>3</v>
      </c>
      <c r="H61" s="5">
        <v>1</v>
      </c>
      <c r="I61" s="5" t="s">
        <v>3116</v>
      </c>
      <c r="J61" s="13">
        <v>0.73392046970910063</v>
      </c>
      <c r="K61" s="5">
        <f>2010-3</f>
        <v>2007</v>
      </c>
      <c r="L61" s="12">
        <v>100</v>
      </c>
      <c r="M61" s="5">
        <f>2010-3</f>
        <v>2007</v>
      </c>
      <c r="N61" s="12">
        <v>7</v>
      </c>
      <c r="O61" s="5">
        <f>2010-3</f>
        <v>2007</v>
      </c>
      <c r="P61" s="12"/>
      <c r="R61" s="12">
        <v>0</v>
      </c>
      <c r="S61" s="5">
        <f>2010-3</f>
        <v>2007</v>
      </c>
      <c r="T61" s="12">
        <v>0</v>
      </c>
      <c r="U61" s="5">
        <f>2010-3</f>
        <v>2007</v>
      </c>
      <c r="V61" s="12">
        <v>0</v>
      </c>
      <c r="W61" s="5">
        <f>2010-3</f>
        <v>2007</v>
      </c>
      <c r="X61" s="14">
        <v>100</v>
      </c>
      <c r="Y61" s="5">
        <f>2010-3</f>
        <v>2007</v>
      </c>
      <c r="Z61" s="14"/>
    </row>
    <row r="62" spans="1:26" ht="12.75" customHeight="1" x14ac:dyDescent="0.25">
      <c r="A62" s="5" t="s">
        <v>1486</v>
      </c>
      <c r="B62" s="5" t="s">
        <v>21</v>
      </c>
      <c r="C62" s="5" t="s">
        <v>939</v>
      </c>
      <c r="D62" s="5" t="s">
        <v>620</v>
      </c>
      <c r="E62" s="5" t="s">
        <v>942</v>
      </c>
      <c r="F62" s="5" t="s">
        <v>941</v>
      </c>
      <c r="G62" s="5">
        <v>3</v>
      </c>
      <c r="H62" s="5">
        <v>1</v>
      </c>
      <c r="I62" s="5" t="s">
        <v>3117</v>
      </c>
      <c r="J62" s="13">
        <v>0.64975247524752477</v>
      </c>
      <c r="K62" s="5">
        <v>2011</v>
      </c>
      <c r="L62" s="12">
        <v>77</v>
      </c>
      <c r="M62" s="5">
        <v>2011</v>
      </c>
      <c r="N62" s="12">
        <v>12.25</v>
      </c>
      <c r="O62" s="5">
        <v>2011</v>
      </c>
      <c r="P62" s="12"/>
      <c r="R62" s="12">
        <v>8</v>
      </c>
      <c r="S62" s="5">
        <v>2011</v>
      </c>
      <c r="T62" s="12">
        <v>0</v>
      </c>
      <c r="U62" s="5">
        <v>2011</v>
      </c>
      <c r="V62" s="12">
        <v>0</v>
      </c>
      <c r="W62" s="5">
        <v>2011</v>
      </c>
      <c r="X62" s="14">
        <v>18</v>
      </c>
      <c r="Y62" s="5">
        <v>2011</v>
      </c>
      <c r="Z62" s="14"/>
    </row>
    <row r="63" spans="1:26" ht="12.75" customHeight="1" x14ac:dyDescent="0.25">
      <c r="A63" s="5" t="s">
        <v>1513</v>
      </c>
      <c r="B63" s="5" t="s">
        <v>1030</v>
      </c>
      <c r="C63" s="5" t="s">
        <v>1029</v>
      </c>
      <c r="D63" s="5" t="s">
        <v>360</v>
      </c>
      <c r="E63" s="5" t="s">
        <v>1031</v>
      </c>
      <c r="F63" s="5" t="s">
        <v>1028</v>
      </c>
      <c r="G63" s="5">
        <v>2</v>
      </c>
      <c r="H63" s="5">
        <v>2</v>
      </c>
      <c r="I63" s="5" t="s">
        <v>3118</v>
      </c>
      <c r="J63" s="13">
        <v>0.37606203199532379</v>
      </c>
      <c r="K63" s="5">
        <f>2010-3</f>
        <v>2007</v>
      </c>
      <c r="L63" s="12">
        <v>63</v>
      </c>
      <c r="M63" s="5">
        <f>2010-3</f>
        <v>2007</v>
      </c>
      <c r="N63" s="12">
        <v>7</v>
      </c>
      <c r="O63" s="5">
        <f>2010-3</f>
        <v>2007</v>
      </c>
      <c r="P63" s="12"/>
      <c r="R63" s="12">
        <v>0</v>
      </c>
      <c r="S63" s="5">
        <f>2010-3</f>
        <v>2007</v>
      </c>
      <c r="T63" s="12">
        <v>6.3492063492063489</v>
      </c>
      <c r="U63" s="5">
        <f>2010-3</f>
        <v>2007</v>
      </c>
      <c r="V63" s="12">
        <v>0</v>
      </c>
      <c r="W63" s="5">
        <f>2010-3</f>
        <v>2007</v>
      </c>
      <c r="X63" s="14">
        <v>45</v>
      </c>
      <c r="Y63" s="5">
        <f>2010-3</f>
        <v>2007</v>
      </c>
      <c r="Z63" s="14"/>
    </row>
    <row r="64" spans="1:26" ht="12.75" customHeight="1" x14ac:dyDescent="0.25">
      <c r="A64" s="5" t="s">
        <v>1480</v>
      </c>
      <c r="B64" s="5" t="s">
        <v>918</v>
      </c>
      <c r="C64" s="5" t="s">
        <v>917</v>
      </c>
      <c r="D64" s="5" t="s">
        <v>620</v>
      </c>
      <c r="E64" s="5" t="s">
        <v>919</v>
      </c>
      <c r="F64" s="5" t="s">
        <v>916</v>
      </c>
      <c r="G64" s="5">
        <v>2</v>
      </c>
      <c r="H64" s="5">
        <v>1</v>
      </c>
      <c r="I64" s="5" t="s">
        <v>3119</v>
      </c>
      <c r="J64" s="13">
        <v>1.3263172796275109</v>
      </c>
      <c r="K64" s="5">
        <f>2010-3</f>
        <v>2007</v>
      </c>
      <c r="L64" s="12">
        <v>68</v>
      </c>
      <c r="M64" s="5">
        <f>2010-3</f>
        <v>2007</v>
      </c>
      <c r="N64" s="12">
        <v>8</v>
      </c>
      <c r="O64" s="5">
        <f>2010-3</f>
        <v>2007</v>
      </c>
      <c r="P64" s="12"/>
      <c r="R64" s="12">
        <v>0</v>
      </c>
      <c r="S64" s="5">
        <f>2010-3</f>
        <v>2007</v>
      </c>
      <c r="T64" s="12">
        <v>0.73529411764705876</v>
      </c>
      <c r="U64" s="5">
        <f>2010-3</f>
        <v>2007</v>
      </c>
      <c r="V64" s="12">
        <v>0</v>
      </c>
      <c r="W64" s="5">
        <f>2010-3</f>
        <v>2007</v>
      </c>
      <c r="X64" s="14">
        <v>100</v>
      </c>
      <c r="Y64" s="5">
        <f>2010-3</f>
        <v>2007</v>
      </c>
      <c r="Z64" s="14"/>
    </row>
    <row r="65" spans="1:26" ht="12.75" customHeight="1" x14ac:dyDescent="0.25">
      <c r="A65" s="5" t="s">
        <v>1474</v>
      </c>
      <c r="B65" s="5" t="s">
        <v>490</v>
      </c>
      <c r="C65" s="5" t="s">
        <v>489</v>
      </c>
      <c r="D65" s="5" t="s">
        <v>360</v>
      </c>
      <c r="E65" s="5" t="s">
        <v>491</v>
      </c>
      <c r="F65" s="5" t="s">
        <v>488</v>
      </c>
      <c r="G65" s="5">
        <v>2</v>
      </c>
      <c r="H65" s="5">
        <v>2</v>
      </c>
      <c r="I65" s="5" t="s">
        <v>1812</v>
      </c>
      <c r="J65" s="13">
        <v>0.86613348674424007</v>
      </c>
      <c r="K65" s="5">
        <v>2009</v>
      </c>
      <c r="L65" s="12">
        <v>82</v>
      </c>
      <c r="M65" s="5">
        <v>2009</v>
      </c>
      <c r="N65" s="12">
        <v>8</v>
      </c>
      <c r="O65" s="5">
        <v>2009</v>
      </c>
      <c r="P65" s="12"/>
      <c r="R65" s="12">
        <v>0</v>
      </c>
      <c r="S65" s="5">
        <v>2009</v>
      </c>
      <c r="T65" s="12">
        <v>0</v>
      </c>
      <c r="U65" s="5">
        <v>2009</v>
      </c>
      <c r="V65" s="12">
        <v>0</v>
      </c>
      <c r="W65" s="5">
        <v>2009</v>
      </c>
      <c r="X65" s="14">
        <v>0</v>
      </c>
      <c r="Y65" s="5">
        <v>2009</v>
      </c>
      <c r="Z65" s="14"/>
    </row>
    <row r="66" spans="1:26" ht="12.75" customHeight="1" x14ac:dyDescent="0.25">
      <c r="A66" s="5" t="s">
        <v>1467</v>
      </c>
      <c r="B66" s="5" t="s">
        <v>465</v>
      </c>
      <c r="C66" s="5" t="s">
        <v>464</v>
      </c>
      <c r="D66" s="5" t="s">
        <v>360</v>
      </c>
      <c r="E66" s="5" t="s">
        <v>466</v>
      </c>
      <c r="F66" s="5" t="s">
        <v>463</v>
      </c>
      <c r="G66" s="5" t="s">
        <v>1790</v>
      </c>
      <c r="H66" s="5">
        <v>1</v>
      </c>
      <c r="I66" s="5" t="s">
        <v>1813</v>
      </c>
      <c r="J66" s="13">
        <v>0.61705541157595956</v>
      </c>
      <c r="K66" s="5">
        <v>2013</v>
      </c>
      <c r="L66" s="12">
        <v>37</v>
      </c>
      <c r="M66" s="5">
        <v>2013</v>
      </c>
      <c r="N66" s="12">
        <v>13</v>
      </c>
      <c r="O66" s="5">
        <v>2013</v>
      </c>
      <c r="P66" s="12"/>
      <c r="R66" s="12">
        <v>0</v>
      </c>
      <c r="S66" s="5">
        <v>2013</v>
      </c>
      <c r="T66" s="12">
        <v>0</v>
      </c>
      <c r="U66" s="5">
        <v>2013</v>
      </c>
      <c r="V66" s="12">
        <v>0</v>
      </c>
      <c r="W66" s="5">
        <v>2013</v>
      </c>
      <c r="X66" s="14">
        <v>70</v>
      </c>
      <c r="Y66" s="5">
        <v>2013</v>
      </c>
      <c r="Z66" s="14"/>
    </row>
    <row r="67" spans="1:26" ht="12.75" customHeight="1" x14ac:dyDescent="0.25">
      <c r="A67" s="5" t="s">
        <v>1497</v>
      </c>
      <c r="B67" s="5" t="s">
        <v>11</v>
      </c>
      <c r="C67" s="5" t="s">
        <v>570</v>
      </c>
      <c r="D67" s="5" t="s">
        <v>360</v>
      </c>
      <c r="E67" s="5" t="s">
        <v>574</v>
      </c>
      <c r="F67" s="5" t="s">
        <v>573</v>
      </c>
      <c r="G67" s="5">
        <v>2</v>
      </c>
      <c r="H67" s="5">
        <v>1</v>
      </c>
      <c r="I67" s="5" t="s">
        <v>3121</v>
      </c>
      <c r="J67" s="13">
        <v>0.77947683348999297</v>
      </c>
      <c r="K67" s="5">
        <f>2010-3</f>
        <v>2007</v>
      </c>
      <c r="L67" s="12">
        <v>60</v>
      </c>
      <c r="M67" s="5">
        <f>2010-3</f>
        <v>2007</v>
      </c>
      <c r="N67" s="12">
        <v>9</v>
      </c>
      <c r="O67" s="5">
        <f>2010-3</f>
        <v>2007</v>
      </c>
      <c r="P67" s="12"/>
      <c r="R67" s="12">
        <v>0</v>
      </c>
      <c r="S67" s="5">
        <f>2010-3</f>
        <v>2007</v>
      </c>
      <c r="T67" s="12">
        <v>0</v>
      </c>
      <c r="U67" s="5">
        <f>2010-3</f>
        <v>2007</v>
      </c>
      <c r="V67" s="12">
        <v>0</v>
      </c>
      <c r="W67" s="5">
        <f>2010-3</f>
        <v>2007</v>
      </c>
      <c r="X67" s="14">
        <v>87</v>
      </c>
      <c r="Y67" s="5">
        <f>2010-3</f>
        <v>2007</v>
      </c>
      <c r="Z67" s="14"/>
    </row>
    <row r="68" spans="1:26" ht="12.75" customHeight="1" x14ac:dyDescent="0.25">
      <c r="A68" s="5" t="s">
        <v>1464</v>
      </c>
      <c r="B68" s="5" t="s">
        <v>13</v>
      </c>
      <c r="C68" s="5" t="s">
        <v>851</v>
      </c>
      <c r="D68" s="5" t="s">
        <v>360</v>
      </c>
      <c r="E68" s="5" t="s">
        <v>16</v>
      </c>
      <c r="F68" s="5" t="s">
        <v>850</v>
      </c>
      <c r="G68" s="5">
        <v>1</v>
      </c>
      <c r="H68" s="5">
        <v>1</v>
      </c>
      <c r="I68" s="5" t="s">
        <v>3121</v>
      </c>
      <c r="J68" s="13">
        <v>0.95890410958904104</v>
      </c>
      <c r="K68" s="5">
        <f>2010-3</f>
        <v>2007</v>
      </c>
      <c r="L68" s="12">
        <v>52</v>
      </c>
      <c r="M68" s="5">
        <f>2010-3</f>
        <v>2007</v>
      </c>
      <c r="N68" s="12">
        <v>16.100000000000001</v>
      </c>
      <c r="O68" s="5">
        <f>2010-3</f>
        <v>2007</v>
      </c>
      <c r="P68" s="12"/>
      <c r="R68" s="12">
        <v>0</v>
      </c>
      <c r="S68" s="5">
        <f>2010-3</f>
        <v>2007</v>
      </c>
      <c r="T68" s="12">
        <v>0</v>
      </c>
      <c r="U68" s="5">
        <f>2010-3</f>
        <v>2007</v>
      </c>
      <c r="V68" s="12">
        <v>0</v>
      </c>
      <c r="W68" s="5">
        <f>2010-3</f>
        <v>2007</v>
      </c>
      <c r="X68" s="14">
        <v>0</v>
      </c>
      <c r="Y68" s="5">
        <f>2010-3</f>
        <v>2007</v>
      </c>
      <c r="Z68" s="14"/>
    </row>
    <row r="69" spans="1:26" ht="12.75" customHeight="1" x14ac:dyDescent="0.25">
      <c r="A69" s="5" t="s">
        <v>1401</v>
      </c>
      <c r="B69" s="5" t="s">
        <v>1377</v>
      </c>
      <c r="C69" s="5" t="s">
        <v>679</v>
      </c>
      <c r="D69" s="5" t="s">
        <v>620</v>
      </c>
      <c r="E69" s="5" t="s">
        <v>1403</v>
      </c>
      <c r="F69" s="5" t="s">
        <v>1402</v>
      </c>
      <c r="G69" s="5">
        <v>2</v>
      </c>
      <c r="H69" s="5">
        <v>2</v>
      </c>
      <c r="I69" s="5" t="s">
        <v>3122</v>
      </c>
      <c r="J69" s="13">
        <v>0.49575994781474231</v>
      </c>
      <c r="K69" s="5">
        <v>2009</v>
      </c>
      <c r="L69" s="12">
        <v>100</v>
      </c>
      <c r="M69" s="5">
        <v>2009</v>
      </c>
      <c r="N69" s="12">
        <v>12.5</v>
      </c>
      <c r="O69" s="5">
        <v>2009</v>
      </c>
      <c r="P69" s="12"/>
      <c r="R69" s="12">
        <v>0</v>
      </c>
      <c r="S69" s="5">
        <v>2009</v>
      </c>
      <c r="T69" s="12">
        <v>0</v>
      </c>
      <c r="U69" s="5">
        <v>2009</v>
      </c>
      <c r="V69" s="12">
        <v>0</v>
      </c>
      <c r="W69" s="5">
        <v>2009</v>
      </c>
      <c r="X69" s="14">
        <v>0</v>
      </c>
      <c r="Y69" s="5">
        <v>2009</v>
      </c>
      <c r="Z69" s="14"/>
    </row>
    <row r="70" spans="1:26" ht="12.75" customHeight="1" x14ac:dyDescent="0.25">
      <c r="A70" s="5" t="s">
        <v>1490</v>
      </c>
      <c r="B70" s="5" t="s">
        <v>954</v>
      </c>
      <c r="C70" s="5" t="s">
        <v>953</v>
      </c>
      <c r="D70" s="5" t="s">
        <v>620</v>
      </c>
      <c r="E70" s="5" t="s">
        <v>955</v>
      </c>
      <c r="F70" s="5" t="s">
        <v>952</v>
      </c>
      <c r="G70" s="5">
        <v>2</v>
      </c>
      <c r="H70" s="5">
        <v>1</v>
      </c>
      <c r="I70" s="5" t="s">
        <v>3121</v>
      </c>
      <c r="J70" s="13">
        <v>0.70485900428356085</v>
      </c>
      <c r="K70" s="5">
        <f>2010-3</f>
        <v>2007</v>
      </c>
      <c r="L70" s="12">
        <v>99</v>
      </c>
      <c r="M70" s="5">
        <f>2010-3</f>
        <v>2007</v>
      </c>
      <c r="N70" s="12">
        <v>16</v>
      </c>
      <c r="O70" s="5">
        <f>2010-3</f>
        <v>2007</v>
      </c>
      <c r="P70" s="12"/>
      <c r="R70" s="12">
        <v>8</v>
      </c>
      <c r="S70" s="5">
        <f>2010-3</f>
        <v>2007</v>
      </c>
      <c r="T70" s="12">
        <v>0</v>
      </c>
      <c r="U70" s="5">
        <f>2010-3</f>
        <v>2007</v>
      </c>
      <c r="V70" s="12">
        <v>0</v>
      </c>
      <c r="W70" s="5">
        <f>2010-3</f>
        <v>2007</v>
      </c>
      <c r="X70" s="14">
        <v>98</v>
      </c>
      <c r="Y70" s="5">
        <f>2010-3</f>
        <v>2007</v>
      </c>
      <c r="Z70" s="14"/>
    </row>
    <row r="71" spans="1:26" ht="12.75" customHeight="1" x14ac:dyDescent="0.25">
      <c r="A71" s="5" t="s">
        <v>1481</v>
      </c>
      <c r="B71" s="5" t="s">
        <v>221</v>
      </c>
      <c r="C71" s="5" t="s">
        <v>220</v>
      </c>
      <c r="D71" s="5" t="s">
        <v>35</v>
      </c>
      <c r="E71" s="5" t="s">
        <v>1483</v>
      </c>
      <c r="F71" s="5" t="s">
        <v>1482</v>
      </c>
      <c r="G71" s="5">
        <v>2</v>
      </c>
      <c r="H71" s="5">
        <v>1</v>
      </c>
      <c r="I71" s="5" t="s">
        <v>1814</v>
      </c>
      <c r="J71" s="13">
        <v>1.5097146602712259</v>
      </c>
      <c r="K71" s="5">
        <f>2010-3</f>
        <v>2007</v>
      </c>
      <c r="L71" s="12">
        <v>100</v>
      </c>
      <c r="M71" s="5">
        <f>2010-3</f>
        <v>2007</v>
      </c>
      <c r="N71" s="12">
        <v>6.8</v>
      </c>
      <c r="O71" s="5">
        <f>2010-3</f>
        <v>2007</v>
      </c>
      <c r="P71" s="12"/>
      <c r="R71" s="12">
        <v>9.7289999999999992</v>
      </c>
      <c r="S71" s="5">
        <f>2010-3</f>
        <v>2007</v>
      </c>
      <c r="T71" s="12">
        <v>13.270999999999999</v>
      </c>
      <c r="U71" s="5">
        <f>2010-3</f>
        <v>2007</v>
      </c>
      <c r="V71" s="12">
        <v>76.23</v>
      </c>
      <c r="W71" s="5">
        <f>2010-3</f>
        <v>2007</v>
      </c>
      <c r="X71" s="14">
        <v>100</v>
      </c>
      <c r="Y71" s="5">
        <f>2010-3</f>
        <v>2007</v>
      </c>
      <c r="Z71" s="14"/>
    </row>
    <row r="72" spans="1:26" ht="12.75" customHeight="1" x14ac:dyDescent="0.25">
      <c r="A72" s="5" t="s">
        <v>1502</v>
      </c>
      <c r="B72" s="5" t="s">
        <v>343</v>
      </c>
      <c r="C72" s="5" t="s">
        <v>342</v>
      </c>
      <c r="D72" s="5" t="s">
        <v>35</v>
      </c>
      <c r="E72" s="5" t="s">
        <v>1504</v>
      </c>
      <c r="F72" s="5" t="s">
        <v>1503</v>
      </c>
      <c r="G72" s="5">
        <v>2</v>
      </c>
      <c r="H72" s="5">
        <v>1</v>
      </c>
      <c r="I72" s="5" t="s">
        <v>3123</v>
      </c>
      <c r="J72" s="13">
        <v>1.6671364260665502</v>
      </c>
      <c r="K72" s="5">
        <f>2010-3</f>
        <v>2007</v>
      </c>
      <c r="L72" s="12">
        <v>100</v>
      </c>
      <c r="M72" s="5">
        <f>2010-3</f>
        <v>2007</v>
      </c>
      <c r="N72" s="12">
        <v>11</v>
      </c>
      <c r="O72" s="5">
        <f>2010-3</f>
        <v>2007</v>
      </c>
      <c r="P72" s="12"/>
      <c r="R72" s="12">
        <v>13.343999999999998</v>
      </c>
      <c r="S72" s="5">
        <f>2010-3</f>
        <v>2007</v>
      </c>
      <c r="T72" s="12">
        <v>34.655999999999999</v>
      </c>
      <c r="U72" s="5">
        <f>2010-3</f>
        <v>2007</v>
      </c>
      <c r="V72" s="12">
        <v>0</v>
      </c>
      <c r="W72" s="5">
        <f>2010-3</f>
        <v>2007</v>
      </c>
      <c r="X72" s="14">
        <v>100</v>
      </c>
      <c r="Y72" s="5">
        <f>2010-3</f>
        <v>2007</v>
      </c>
      <c r="Z72" s="14"/>
    </row>
    <row r="73" spans="1:26" ht="12.75" customHeight="1" x14ac:dyDescent="0.25">
      <c r="A73" s="5" t="s">
        <v>1491</v>
      </c>
      <c r="B73" s="5" t="s">
        <v>1493</v>
      </c>
      <c r="C73" s="5" t="s">
        <v>1492</v>
      </c>
      <c r="D73" s="5" t="s">
        <v>35</v>
      </c>
      <c r="E73" s="5" t="s">
        <v>1493</v>
      </c>
      <c r="F73" s="5" t="s">
        <v>1492</v>
      </c>
      <c r="G73" s="5">
        <v>0</v>
      </c>
      <c r="H73" s="5">
        <v>1</v>
      </c>
      <c r="I73" s="5" t="s">
        <v>3121</v>
      </c>
      <c r="J73" s="13">
        <v>1.3213177978071937</v>
      </c>
      <c r="K73" s="5">
        <v>2013</v>
      </c>
      <c r="L73" s="12">
        <v>100</v>
      </c>
      <c r="M73" s="5">
        <v>2013</v>
      </c>
      <c r="N73" s="12">
        <v>11</v>
      </c>
      <c r="O73" s="5">
        <v>2013</v>
      </c>
      <c r="P73" s="12"/>
      <c r="R73" s="12">
        <v>0.92999999999999972</v>
      </c>
      <c r="S73" s="5">
        <v>2013</v>
      </c>
      <c r="T73" s="12">
        <v>4.07</v>
      </c>
      <c r="U73" s="5">
        <v>2013</v>
      </c>
      <c r="V73" s="12">
        <v>38</v>
      </c>
      <c r="W73" s="5">
        <v>2013</v>
      </c>
      <c r="X73" s="14">
        <v>100</v>
      </c>
      <c r="Y73" s="5">
        <v>2013</v>
      </c>
      <c r="Z73" s="14"/>
    </row>
    <row r="74" spans="1:26" ht="12.75" customHeight="1" x14ac:dyDescent="0.25">
      <c r="A74" s="5" t="s">
        <v>1351</v>
      </c>
      <c r="B74" s="5" t="s">
        <v>1117</v>
      </c>
      <c r="C74" s="5" t="s">
        <v>1116</v>
      </c>
      <c r="D74" s="5" t="s">
        <v>1038</v>
      </c>
      <c r="E74" s="5" t="s">
        <v>1353</v>
      </c>
      <c r="F74" s="5" t="s">
        <v>1352</v>
      </c>
      <c r="G74" s="5" t="s">
        <v>3107</v>
      </c>
      <c r="H74" s="5">
        <v>1</v>
      </c>
      <c r="I74" s="5" t="s">
        <v>3121</v>
      </c>
      <c r="J74" s="13">
        <v>1.01159114857745</v>
      </c>
      <c r="K74" s="5">
        <v>2011</v>
      </c>
      <c r="L74" s="12">
        <v>100</v>
      </c>
      <c r="M74" s="5">
        <v>2011</v>
      </c>
      <c r="N74" s="12">
        <v>15.6</v>
      </c>
      <c r="O74" s="5">
        <v>2011</v>
      </c>
      <c r="P74" s="12"/>
      <c r="R74" s="12">
        <v>0</v>
      </c>
      <c r="S74" s="5">
        <v>2011</v>
      </c>
      <c r="T74" s="12">
        <v>0</v>
      </c>
      <c r="U74" s="5">
        <v>2011</v>
      </c>
      <c r="V74" s="12">
        <v>0</v>
      </c>
      <c r="W74" s="5">
        <v>2011</v>
      </c>
      <c r="X74" s="14">
        <v>100</v>
      </c>
      <c r="Y74" s="5">
        <v>2011</v>
      </c>
      <c r="Z74" s="14"/>
    </row>
    <row r="75" spans="1:26" ht="12.75" customHeight="1" x14ac:dyDescent="0.25">
      <c r="A75" s="5" t="s">
        <v>1494</v>
      </c>
      <c r="B75" s="5" t="s">
        <v>5</v>
      </c>
      <c r="C75" s="5" t="s">
        <v>990</v>
      </c>
      <c r="D75" s="5" t="s">
        <v>620</v>
      </c>
      <c r="E75" s="5" t="s">
        <v>6</v>
      </c>
      <c r="F75" s="5" t="s">
        <v>3125</v>
      </c>
      <c r="G75" s="5">
        <v>2</v>
      </c>
      <c r="H75" s="5">
        <v>2</v>
      </c>
      <c r="I75" s="5" t="s">
        <v>3124</v>
      </c>
      <c r="J75" s="13">
        <v>0.62253881278538814</v>
      </c>
      <c r="K75" s="5">
        <f>2010-3</f>
        <v>2007</v>
      </c>
      <c r="L75" s="12">
        <v>100</v>
      </c>
      <c r="M75" s="5">
        <f>2010-3</f>
        <v>2007</v>
      </c>
      <c r="N75" s="12">
        <v>9</v>
      </c>
      <c r="O75" s="5">
        <f>2010-3</f>
        <v>2007</v>
      </c>
      <c r="P75" s="12"/>
      <c r="R75" s="12">
        <v>0</v>
      </c>
      <c r="S75" s="5">
        <f>2010-3</f>
        <v>2007</v>
      </c>
      <c r="T75" s="12">
        <v>0</v>
      </c>
      <c r="U75" s="5">
        <f>2010-3</f>
        <v>2007</v>
      </c>
      <c r="V75" s="12">
        <v>0</v>
      </c>
      <c r="W75" s="5">
        <f>2010-3</f>
        <v>2007</v>
      </c>
      <c r="X75" s="14">
        <v>100</v>
      </c>
      <c r="Y75" s="5">
        <f>2010-3</f>
        <v>2007</v>
      </c>
      <c r="Z75" s="14"/>
    </row>
    <row r="76" spans="1:26" ht="12.75" customHeight="1" x14ac:dyDescent="0.25">
      <c r="A76" s="5" t="s">
        <v>1458</v>
      </c>
      <c r="B76" s="5" t="s">
        <v>23</v>
      </c>
      <c r="C76" s="5" t="s">
        <v>708</v>
      </c>
      <c r="D76" s="5" t="s">
        <v>620</v>
      </c>
      <c r="E76" s="5" t="s">
        <v>725</v>
      </c>
      <c r="F76" s="5" t="s">
        <v>724</v>
      </c>
      <c r="G76" s="5">
        <v>3</v>
      </c>
      <c r="H76" s="5">
        <v>2</v>
      </c>
      <c r="I76" s="5" t="s">
        <v>1815</v>
      </c>
      <c r="J76" s="13">
        <v>0.33055390113162597</v>
      </c>
      <c r="K76" s="5">
        <v>2010</v>
      </c>
      <c r="L76" s="12">
        <v>93</v>
      </c>
      <c r="M76" s="5">
        <v>2010</v>
      </c>
      <c r="N76" s="12">
        <v>10</v>
      </c>
      <c r="O76" s="5">
        <v>2010</v>
      </c>
      <c r="P76" s="12"/>
      <c r="R76" s="12">
        <v>16</v>
      </c>
      <c r="S76" s="5">
        <v>2010</v>
      </c>
      <c r="T76" s="12">
        <v>0</v>
      </c>
      <c r="U76" s="5">
        <v>2010</v>
      </c>
      <c r="V76" s="12">
        <v>0</v>
      </c>
      <c r="W76" s="5">
        <v>2010</v>
      </c>
      <c r="X76" s="14">
        <v>75</v>
      </c>
      <c r="Y76" s="5">
        <v>2010</v>
      </c>
      <c r="Z76" s="14"/>
    </row>
    <row r="77" spans="1:26" ht="12.75" customHeight="1" x14ac:dyDescent="0.25">
      <c r="A77" s="5" t="s">
        <v>1499</v>
      </c>
      <c r="B77" s="5" t="s">
        <v>343</v>
      </c>
      <c r="C77" s="5" t="s">
        <v>342</v>
      </c>
      <c r="D77" s="5" t="s">
        <v>35</v>
      </c>
      <c r="E77" s="5" t="s">
        <v>1501</v>
      </c>
      <c r="F77" s="5" t="s">
        <v>1500</v>
      </c>
      <c r="G77" s="5">
        <v>2</v>
      </c>
      <c r="H77" s="5">
        <v>1</v>
      </c>
      <c r="I77" s="5" t="s">
        <v>3121</v>
      </c>
      <c r="J77" s="13">
        <v>2.7263167133690049</v>
      </c>
      <c r="K77" s="5">
        <f>2010-3</f>
        <v>2007</v>
      </c>
      <c r="L77" s="12">
        <v>100</v>
      </c>
      <c r="M77" s="5">
        <f>2010-3</f>
        <v>2007</v>
      </c>
      <c r="N77" s="12">
        <v>11</v>
      </c>
      <c r="O77" s="5">
        <f>2010-3</f>
        <v>2007</v>
      </c>
      <c r="P77" s="12"/>
      <c r="R77" s="12">
        <v>0</v>
      </c>
      <c r="S77" s="5">
        <f>2010-3</f>
        <v>2007</v>
      </c>
      <c r="T77" s="12">
        <v>37</v>
      </c>
      <c r="U77" s="5">
        <f>2010-3</f>
        <v>2007</v>
      </c>
      <c r="V77" s="12">
        <v>0</v>
      </c>
      <c r="W77" s="5">
        <f>2010-3</f>
        <v>2007</v>
      </c>
      <c r="X77" s="14">
        <v>100</v>
      </c>
      <c r="Y77" s="5">
        <f>2010-3</f>
        <v>2007</v>
      </c>
      <c r="Z77" s="14"/>
    </row>
    <row r="78" spans="1:26" ht="12.75" customHeight="1" x14ac:dyDescent="0.25">
      <c r="A78" s="5" t="s">
        <v>1348</v>
      </c>
      <c r="B78" s="5" t="s">
        <v>1117</v>
      </c>
      <c r="C78" s="5" t="s">
        <v>1116</v>
      </c>
      <c r="D78" s="5" t="s">
        <v>1038</v>
      </c>
      <c r="E78" s="5" t="s">
        <v>1350</v>
      </c>
      <c r="F78" s="5" t="s">
        <v>1349</v>
      </c>
      <c r="G78" s="5">
        <v>2</v>
      </c>
      <c r="H78" s="5">
        <v>1</v>
      </c>
      <c r="I78" s="5" t="s">
        <v>3121</v>
      </c>
      <c r="J78" s="13">
        <v>1.139468843206944</v>
      </c>
      <c r="K78" s="5">
        <f>2010-3</f>
        <v>2007</v>
      </c>
      <c r="L78" s="12">
        <v>100</v>
      </c>
      <c r="M78" s="5">
        <f>2010-3</f>
        <v>2007</v>
      </c>
      <c r="N78" s="12">
        <v>15</v>
      </c>
      <c r="O78" s="5">
        <f>2010-3</f>
        <v>2007</v>
      </c>
      <c r="P78" s="12"/>
      <c r="R78" s="12">
        <v>0</v>
      </c>
      <c r="S78" s="5">
        <f>2010-3</f>
        <v>2007</v>
      </c>
      <c r="T78" s="12">
        <v>2</v>
      </c>
      <c r="U78" s="5">
        <f>2010-3</f>
        <v>2007</v>
      </c>
      <c r="V78" s="12">
        <v>0</v>
      </c>
      <c r="W78" s="5">
        <f>2010-3</f>
        <v>2007</v>
      </c>
      <c r="X78" s="14">
        <v>99</v>
      </c>
      <c r="Y78" s="5">
        <f>2010-3</f>
        <v>2007</v>
      </c>
      <c r="Z78" s="14"/>
    </row>
    <row r="79" spans="1:26" ht="12.75" customHeight="1" x14ac:dyDescent="0.25">
      <c r="A79" s="5" t="s">
        <v>1416</v>
      </c>
      <c r="B79" s="5" t="s">
        <v>306</v>
      </c>
      <c r="C79" s="5" t="s">
        <v>305</v>
      </c>
      <c r="D79" s="5" t="s">
        <v>35</v>
      </c>
      <c r="E79" s="5" t="s">
        <v>1418</v>
      </c>
      <c r="F79" s="5" t="s">
        <v>1417</v>
      </c>
      <c r="G79" s="5">
        <v>4</v>
      </c>
      <c r="H79" s="5">
        <v>2</v>
      </c>
      <c r="I79" s="5" t="s">
        <v>3126</v>
      </c>
      <c r="J79" s="13">
        <v>1.0614248454947766</v>
      </c>
      <c r="K79" s="5">
        <v>2012</v>
      </c>
      <c r="L79" s="12">
        <v>100</v>
      </c>
      <c r="M79" s="5">
        <v>2012</v>
      </c>
      <c r="N79" s="12">
        <v>0.161</v>
      </c>
      <c r="O79" s="5">
        <v>2012</v>
      </c>
      <c r="P79" s="12"/>
      <c r="R79" s="12">
        <v>0</v>
      </c>
      <c r="S79" s="5">
        <v>2012</v>
      </c>
      <c r="T79" s="12">
        <v>38</v>
      </c>
      <c r="U79" s="5">
        <v>2012</v>
      </c>
      <c r="V79" s="12">
        <v>0</v>
      </c>
      <c r="W79" s="5">
        <v>2012</v>
      </c>
      <c r="X79" s="14">
        <v>100</v>
      </c>
      <c r="Y79" s="5">
        <v>2012</v>
      </c>
      <c r="Z79" s="14"/>
    </row>
    <row r="80" spans="1:26" ht="12.75" customHeight="1" x14ac:dyDescent="0.25">
      <c r="A80" s="5" t="s">
        <v>1463</v>
      </c>
      <c r="B80" s="5" t="s">
        <v>23</v>
      </c>
      <c r="C80" s="5" t="s">
        <v>708</v>
      </c>
      <c r="D80" s="5" t="s">
        <v>620</v>
      </c>
      <c r="E80" s="5" t="s">
        <v>810</v>
      </c>
      <c r="F80" s="5" t="s">
        <v>809</v>
      </c>
      <c r="G80" s="5">
        <v>3</v>
      </c>
      <c r="H80" s="5">
        <v>1</v>
      </c>
      <c r="I80" s="5" t="s">
        <v>1816</v>
      </c>
      <c r="J80" s="13">
        <v>0.36658306000385871</v>
      </c>
      <c r="K80" s="5">
        <v>2012</v>
      </c>
      <c r="L80" s="12">
        <v>95</v>
      </c>
      <c r="M80" s="5">
        <v>2012</v>
      </c>
      <c r="N80" s="12">
        <v>12</v>
      </c>
      <c r="O80" s="5">
        <v>2012</v>
      </c>
      <c r="P80" s="12"/>
      <c r="R80" s="12">
        <v>31</v>
      </c>
      <c r="S80" s="5">
        <v>2012</v>
      </c>
      <c r="T80" s="12">
        <v>0</v>
      </c>
      <c r="U80" s="5">
        <v>2012</v>
      </c>
      <c r="V80" s="12">
        <v>0</v>
      </c>
      <c r="W80" s="5">
        <v>2012</v>
      </c>
      <c r="X80" s="14">
        <v>12</v>
      </c>
      <c r="Y80" s="5">
        <v>2012</v>
      </c>
      <c r="Z80" s="14"/>
    </row>
    <row r="81" spans="1:26" ht="12.75" customHeight="1" x14ac:dyDescent="0.25">
      <c r="A81" s="5" t="s">
        <v>1393</v>
      </c>
      <c r="B81" s="5" t="s">
        <v>1377</v>
      </c>
      <c r="C81" s="5" t="s">
        <v>679</v>
      </c>
      <c r="D81" s="5" t="s">
        <v>620</v>
      </c>
      <c r="E81" s="5" t="s">
        <v>1395</v>
      </c>
      <c r="F81" s="5" t="s">
        <v>1394</v>
      </c>
      <c r="G81" s="5">
        <v>2</v>
      </c>
      <c r="H81" s="5">
        <v>3</v>
      </c>
      <c r="I81" s="5" t="s">
        <v>3127</v>
      </c>
      <c r="J81" s="13">
        <v>0.56739377127726631</v>
      </c>
      <c r="K81" s="5">
        <v>2012</v>
      </c>
      <c r="L81" s="12">
        <v>100</v>
      </c>
      <c r="M81" s="5">
        <v>2012</v>
      </c>
      <c r="N81" s="12">
        <v>3</v>
      </c>
      <c r="O81" s="5">
        <v>2012</v>
      </c>
      <c r="P81" s="12"/>
      <c r="R81" s="12">
        <v>0</v>
      </c>
      <c r="S81" s="5">
        <v>2012</v>
      </c>
      <c r="T81" s="12">
        <v>0</v>
      </c>
      <c r="U81" s="5">
        <v>2012</v>
      </c>
      <c r="V81" s="12">
        <v>0</v>
      </c>
      <c r="W81" s="5">
        <v>2012</v>
      </c>
      <c r="X81" s="14">
        <v>0</v>
      </c>
      <c r="Y81" s="5">
        <v>2012</v>
      </c>
      <c r="Z81" s="14"/>
    </row>
    <row r="82" spans="1:26" ht="12.75" customHeight="1" x14ac:dyDescent="0.25">
      <c r="A82" s="5" t="s">
        <v>1390</v>
      </c>
      <c r="B82" s="5" t="s">
        <v>1377</v>
      </c>
      <c r="C82" s="5" t="s">
        <v>679</v>
      </c>
      <c r="D82" s="5" t="s">
        <v>620</v>
      </c>
      <c r="E82" s="5" t="s">
        <v>1392</v>
      </c>
      <c r="F82" s="5" t="s">
        <v>1391</v>
      </c>
      <c r="G82" s="5">
        <v>2</v>
      </c>
      <c r="H82" s="5">
        <v>1</v>
      </c>
      <c r="I82" s="5" t="s">
        <v>3128</v>
      </c>
      <c r="J82" s="13">
        <v>0.24882533705465446</v>
      </c>
      <c r="K82" s="5">
        <v>2012</v>
      </c>
      <c r="L82" s="12">
        <v>100</v>
      </c>
      <c r="M82" s="5">
        <v>2012</v>
      </c>
      <c r="N82" s="12">
        <v>10.029999999999999</v>
      </c>
      <c r="O82" s="5">
        <v>2012</v>
      </c>
      <c r="P82" s="12"/>
      <c r="R82" s="12">
        <v>0</v>
      </c>
      <c r="S82" s="5">
        <v>2012</v>
      </c>
      <c r="T82" s="12">
        <v>0</v>
      </c>
      <c r="U82" s="5">
        <v>2012</v>
      </c>
      <c r="V82" s="12">
        <v>0</v>
      </c>
      <c r="W82" s="5">
        <v>2012</v>
      </c>
      <c r="X82" s="14">
        <v>0</v>
      </c>
      <c r="Y82" s="5">
        <v>2012</v>
      </c>
      <c r="Z82" s="14"/>
    </row>
    <row r="83" spans="1:26" ht="12.75" customHeight="1" x14ac:dyDescent="0.25">
      <c r="A83" s="5" t="s">
        <v>1434</v>
      </c>
      <c r="B83" s="5" t="s">
        <v>17</v>
      </c>
      <c r="C83" s="5" t="s">
        <v>414</v>
      </c>
      <c r="D83" s="5" t="s">
        <v>360</v>
      </c>
      <c r="E83" s="5" t="s">
        <v>1435</v>
      </c>
      <c r="F83" s="5" t="s">
        <v>3329</v>
      </c>
      <c r="G83" s="5">
        <v>3</v>
      </c>
      <c r="H83" s="5">
        <v>2</v>
      </c>
      <c r="I83" s="5" t="s">
        <v>3129</v>
      </c>
      <c r="J83" s="13">
        <v>0.8499377334993774</v>
      </c>
      <c r="K83" s="5">
        <v>2013</v>
      </c>
      <c r="L83" s="12">
        <v>29</v>
      </c>
      <c r="M83" s="5">
        <v>2013</v>
      </c>
      <c r="N83" s="12">
        <v>3.3</v>
      </c>
      <c r="O83" s="5">
        <v>2013</v>
      </c>
      <c r="P83" s="12"/>
      <c r="R83" s="12">
        <v>0</v>
      </c>
      <c r="S83" s="5">
        <v>2013</v>
      </c>
      <c r="T83" s="12">
        <v>0</v>
      </c>
      <c r="U83" s="5">
        <v>2013</v>
      </c>
      <c r="V83" s="12">
        <v>0</v>
      </c>
      <c r="W83" s="5">
        <v>2013</v>
      </c>
      <c r="X83" s="14">
        <v>0</v>
      </c>
      <c r="Y83" s="5">
        <v>2013</v>
      </c>
      <c r="Z83" s="14"/>
    </row>
    <row r="84" spans="1:26" ht="12.75" customHeight="1" x14ac:dyDescent="0.25">
      <c r="A84" s="5" t="s">
        <v>1439</v>
      </c>
      <c r="B84" s="5" t="s">
        <v>17</v>
      </c>
      <c r="C84" s="5" t="s">
        <v>414</v>
      </c>
      <c r="D84" s="5" t="s">
        <v>360</v>
      </c>
      <c r="E84" s="5" t="s">
        <v>1441</v>
      </c>
      <c r="F84" s="5" t="s">
        <v>1440</v>
      </c>
      <c r="G84" s="5">
        <v>3</v>
      </c>
      <c r="H84" s="5">
        <v>2</v>
      </c>
      <c r="I84" s="5" t="s">
        <v>3130</v>
      </c>
      <c r="J84" s="13">
        <v>0.33134791400665337</v>
      </c>
      <c r="K84" s="5">
        <v>2013</v>
      </c>
      <c r="L84" s="12">
        <v>30</v>
      </c>
      <c r="M84" s="5">
        <v>2013</v>
      </c>
      <c r="N84" s="12">
        <v>4</v>
      </c>
      <c r="O84" s="5">
        <v>2013</v>
      </c>
      <c r="P84" s="12"/>
      <c r="R84" s="12">
        <v>0</v>
      </c>
      <c r="S84" s="5">
        <v>2013</v>
      </c>
      <c r="T84" s="12">
        <v>0</v>
      </c>
      <c r="U84" s="5">
        <v>2013</v>
      </c>
      <c r="V84" s="12">
        <v>0</v>
      </c>
      <c r="W84" s="5">
        <v>2013</v>
      </c>
      <c r="X84" s="14">
        <v>0</v>
      </c>
      <c r="Y84" s="5">
        <v>2013</v>
      </c>
      <c r="Z84" s="14"/>
    </row>
    <row r="85" spans="1:26" ht="12.75" customHeight="1" x14ac:dyDescent="0.25">
      <c r="A85" s="5" t="s">
        <v>1375</v>
      </c>
      <c r="B85" s="5" t="s">
        <v>1377</v>
      </c>
      <c r="C85" s="5" t="s">
        <v>679</v>
      </c>
      <c r="D85" s="5" t="s">
        <v>620</v>
      </c>
      <c r="E85" s="5" t="s">
        <v>1378</v>
      </c>
      <c r="F85" s="5" t="s">
        <v>1376</v>
      </c>
      <c r="G85" s="5">
        <v>2</v>
      </c>
      <c r="H85" s="5">
        <v>2</v>
      </c>
      <c r="I85" s="5" t="s">
        <v>3131</v>
      </c>
      <c r="J85" s="13">
        <v>0.67161332265915896</v>
      </c>
      <c r="K85" s="5">
        <v>2012</v>
      </c>
      <c r="L85" s="12">
        <v>100</v>
      </c>
      <c r="M85" s="5">
        <v>2012</v>
      </c>
      <c r="N85" s="12">
        <v>13.5</v>
      </c>
      <c r="O85" s="5">
        <v>2012</v>
      </c>
      <c r="P85" s="12"/>
      <c r="R85" s="12">
        <v>0</v>
      </c>
      <c r="S85" s="5">
        <v>2012</v>
      </c>
      <c r="T85" s="12">
        <v>0</v>
      </c>
      <c r="U85" s="5">
        <v>2012</v>
      </c>
      <c r="V85" s="12">
        <v>0</v>
      </c>
      <c r="W85" s="5">
        <v>2012</v>
      </c>
      <c r="X85" s="14">
        <v>0</v>
      </c>
      <c r="Y85" s="5">
        <v>2012</v>
      </c>
      <c r="Z85" s="14"/>
    </row>
    <row r="86" spans="1:26" ht="12.75" customHeight="1" x14ac:dyDescent="0.25">
      <c r="A86" s="5" t="s">
        <v>1396</v>
      </c>
      <c r="B86" s="5" t="s">
        <v>1377</v>
      </c>
      <c r="C86" s="5" t="s">
        <v>679</v>
      </c>
      <c r="D86" s="5" t="s">
        <v>620</v>
      </c>
      <c r="E86" s="5" t="s">
        <v>1397</v>
      </c>
      <c r="F86" s="5" t="s">
        <v>1394</v>
      </c>
      <c r="G86" s="5">
        <v>2</v>
      </c>
      <c r="H86" s="5">
        <v>2</v>
      </c>
      <c r="I86" s="5" t="s">
        <v>3132</v>
      </c>
      <c r="J86" s="13">
        <v>0.79666463074594362</v>
      </c>
      <c r="K86" s="5">
        <v>2012</v>
      </c>
      <c r="L86" s="12">
        <v>100</v>
      </c>
      <c r="M86" s="5">
        <v>2012</v>
      </c>
      <c r="N86" s="12">
        <v>5</v>
      </c>
      <c r="O86" s="5">
        <v>2012</v>
      </c>
      <c r="P86" s="12"/>
      <c r="R86" s="12">
        <v>0</v>
      </c>
      <c r="S86" s="5">
        <v>2012</v>
      </c>
      <c r="T86" s="12">
        <v>0</v>
      </c>
      <c r="U86" s="5">
        <v>2012</v>
      </c>
      <c r="V86" s="12">
        <v>0</v>
      </c>
      <c r="W86" s="5">
        <v>2012</v>
      </c>
      <c r="X86" s="14">
        <v>0</v>
      </c>
      <c r="Y86" s="5">
        <v>2012</v>
      </c>
      <c r="Z86" s="14"/>
    </row>
    <row r="87" spans="1:26" ht="12.75" customHeight="1" x14ac:dyDescent="0.25">
      <c r="A87" s="5" t="s">
        <v>1360</v>
      </c>
      <c r="B87" s="5" t="s">
        <v>1124</v>
      </c>
      <c r="C87" s="5" t="s">
        <v>1123</v>
      </c>
      <c r="D87" s="5" t="s">
        <v>1038</v>
      </c>
      <c r="E87" s="5" t="s">
        <v>1362</v>
      </c>
      <c r="F87" s="5" t="s">
        <v>1361</v>
      </c>
      <c r="G87" s="5">
        <v>3</v>
      </c>
      <c r="H87" s="5">
        <v>2</v>
      </c>
      <c r="I87" s="5" t="s">
        <v>3133</v>
      </c>
      <c r="J87" s="13">
        <v>0.72398554721356123</v>
      </c>
      <c r="K87" s="5">
        <v>2018</v>
      </c>
      <c r="L87" s="12">
        <v>100</v>
      </c>
      <c r="M87" s="5">
        <v>2018</v>
      </c>
      <c r="N87" s="12">
        <v>22</v>
      </c>
      <c r="O87" s="5">
        <v>2018</v>
      </c>
      <c r="P87" s="12"/>
      <c r="R87" s="12" t="s">
        <v>1569</v>
      </c>
      <c r="T87" s="12" t="s">
        <v>1569</v>
      </c>
      <c r="V87" s="12">
        <v>73</v>
      </c>
      <c r="W87" s="5">
        <v>2018</v>
      </c>
      <c r="X87" s="14">
        <v>100</v>
      </c>
      <c r="Y87" s="5">
        <v>2018</v>
      </c>
      <c r="Z87" s="14"/>
    </row>
    <row r="88" spans="1:26" ht="12.75" customHeight="1" x14ac:dyDescent="0.25">
      <c r="A88" s="5" t="s">
        <v>1436</v>
      </c>
      <c r="B88" s="5" t="s">
        <v>17</v>
      </c>
      <c r="C88" s="5" t="s">
        <v>414</v>
      </c>
      <c r="D88" s="5" t="s">
        <v>360</v>
      </c>
      <c r="E88" s="5" t="s">
        <v>1438</v>
      </c>
      <c r="F88" s="5" t="s">
        <v>1437</v>
      </c>
      <c r="G88" s="5">
        <v>3</v>
      </c>
      <c r="H88" s="5">
        <v>2</v>
      </c>
      <c r="I88" s="5" t="s">
        <v>1817</v>
      </c>
      <c r="J88" s="13">
        <v>0.34999599455259156</v>
      </c>
      <c r="K88" s="5">
        <v>2013</v>
      </c>
      <c r="L88" s="12">
        <v>80</v>
      </c>
      <c r="M88" s="5">
        <v>2013</v>
      </c>
      <c r="N88" s="12">
        <v>7.8</v>
      </c>
      <c r="O88" s="5">
        <v>2013</v>
      </c>
      <c r="P88" s="12"/>
      <c r="R88" s="12">
        <v>0</v>
      </c>
      <c r="S88" s="5">
        <v>2013</v>
      </c>
      <c r="T88" s="12">
        <v>0</v>
      </c>
      <c r="U88" s="5">
        <v>2013</v>
      </c>
      <c r="V88" s="12">
        <v>0</v>
      </c>
      <c r="W88" s="5">
        <v>2013</v>
      </c>
      <c r="X88" s="14">
        <v>0</v>
      </c>
      <c r="Y88" s="5">
        <v>2013</v>
      </c>
      <c r="Z88" s="14"/>
    </row>
    <row r="89" spans="1:26" ht="12.75" customHeight="1" x14ac:dyDescent="0.25">
      <c r="A89" s="5" t="s">
        <v>1430</v>
      </c>
      <c r="B89" s="5" t="s">
        <v>17</v>
      </c>
      <c r="C89" s="5" t="s">
        <v>414</v>
      </c>
      <c r="D89" s="5" t="s">
        <v>360</v>
      </c>
      <c r="E89" s="5" t="s">
        <v>1432</v>
      </c>
      <c r="F89" s="5" t="s">
        <v>1431</v>
      </c>
      <c r="G89" s="5">
        <v>3</v>
      </c>
      <c r="H89" s="5">
        <v>2</v>
      </c>
      <c r="I89" s="5" t="s">
        <v>1818</v>
      </c>
      <c r="J89" s="13">
        <v>0.24906600249066002</v>
      </c>
      <c r="K89" s="5">
        <v>2013</v>
      </c>
      <c r="L89" s="12">
        <v>10</v>
      </c>
      <c r="M89" s="5">
        <v>2013</v>
      </c>
      <c r="N89" s="12">
        <v>13</v>
      </c>
      <c r="O89" s="5">
        <v>2013</v>
      </c>
      <c r="P89" s="12"/>
      <c r="R89" s="12">
        <v>0</v>
      </c>
      <c r="S89" s="5">
        <v>2013</v>
      </c>
      <c r="T89" s="12">
        <v>0</v>
      </c>
      <c r="U89" s="5">
        <v>2013</v>
      </c>
      <c r="V89" s="12">
        <v>0</v>
      </c>
      <c r="W89" s="5">
        <v>2013</v>
      </c>
      <c r="X89" s="14">
        <v>0</v>
      </c>
      <c r="Y89" s="5">
        <v>2013</v>
      </c>
      <c r="Z89" s="14"/>
    </row>
    <row r="90" spans="1:26" ht="12.75" customHeight="1" x14ac:dyDescent="0.25">
      <c r="A90" s="5" t="s">
        <v>1419</v>
      </c>
      <c r="B90" s="5" t="s">
        <v>17</v>
      </c>
      <c r="C90" s="5" t="s">
        <v>414</v>
      </c>
      <c r="D90" s="5" t="s">
        <v>360</v>
      </c>
      <c r="E90" s="5" t="s">
        <v>1421</v>
      </c>
      <c r="F90" s="5" t="s">
        <v>1420</v>
      </c>
      <c r="G90" s="5">
        <v>3</v>
      </c>
      <c r="H90" s="5">
        <v>3</v>
      </c>
      <c r="I90" s="5" t="s">
        <v>1819</v>
      </c>
      <c r="J90" s="13">
        <v>0.25007964319847087</v>
      </c>
      <c r="K90" s="5">
        <v>2013</v>
      </c>
      <c r="L90" s="12">
        <v>30</v>
      </c>
      <c r="M90" s="5">
        <v>2013</v>
      </c>
      <c r="N90" s="12">
        <v>6</v>
      </c>
      <c r="O90" s="5">
        <v>2013</v>
      </c>
      <c r="P90" s="12"/>
      <c r="R90" s="12">
        <v>0</v>
      </c>
      <c r="S90" s="5">
        <v>2013</v>
      </c>
      <c r="T90" s="12">
        <v>0</v>
      </c>
      <c r="U90" s="5">
        <v>2013</v>
      </c>
      <c r="V90" s="12">
        <v>0</v>
      </c>
      <c r="W90" s="5">
        <v>2013</v>
      </c>
      <c r="X90" s="14">
        <v>0</v>
      </c>
      <c r="Y90" s="5">
        <v>2013</v>
      </c>
      <c r="Z90" s="14"/>
    </row>
    <row r="91" spans="1:26" ht="12.75" customHeight="1" x14ac:dyDescent="0.25">
      <c r="A91" s="5" t="s">
        <v>1433</v>
      </c>
      <c r="B91" s="5" t="s">
        <v>17</v>
      </c>
      <c r="C91" s="5" t="s">
        <v>414</v>
      </c>
      <c r="D91" s="5" t="s">
        <v>360</v>
      </c>
      <c r="E91" s="5" t="s">
        <v>441</v>
      </c>
      <c r="F91" s="5" t="s">
        <v>440</v>
      </c>
      <c r="G91" s="5">
        <v>3</v>
      </c>
      <c r="H91" s="5">
        <v>2</v>
      </c>
      <c r="I91" s="5" t="s">
        <v>1820</v>
      </c>
      <c r="J91" s="13">
        <v>0.5</v>
      </c>
      <c r="K91" s="5">
        <v>2013</v>
      </c>
      <c r="L91" s="12">
        <v>60</v>
      </c>
      <c r="M91" s="5">
        <v>2013</v>
      </c>
      <c r="N91" s="12">
        <v>9</v>
      </c>
      <c r="O91" s="5">
        <v>2013</v>
      </c>
      <c r="P91" s="12"/>
      <c r="R91" s="12">
        <v>0</v>
      </c>
      <c r="S91" s="5">
        <v>2013</v>
      </c>
      <c r="T91" s="12">
        <v>0</v>
      </c>
      <c r="U91" s="5">
        <v>2013</v>
      </c>
      <c r="V91" s="12">
        <v>0</v>
      </c>
      <c r="W91" s="5">
        <v>2013</v>
      </c>
      <c r="X91" s="14">
        <v>65</v>
      </c>
      <c r="Y91" s="5">
        <v>2013</v>
      </c>
      <c r="Z91" s="14"/>
    </row>
    <row r="92" spans="1:26" ht="12.75" customHeight="1" x14ac:dyDescent="0.25">
      <c r="A92" s="5" t="s">
        <v>1388</v>
      </c>
      <c r="B92" s="5" t="s">
        <v>1377</v>
      </c>
      <c r="C92" s="5" t="s">
        <v>679</v>
      </c>
      <c r="D92" s="5" t="s">
        <v>620</v>
      </c>
      <c r="E92" s="5" t="s">
        <v>1389</v>
      </c>
      <c r="F92" s="5" t="s">
        <v>3331</v>
      </c>
      <c r="G92" s="5">
        <v>2</v>
      </c>
      <c r="H92" s="5">
        <v>3</v>
      </c>
      <c r="I92" s="5" t="s">
        <v>1821</v>
      </c>
      <c r="J92" s="13">
        <v>0.83599031180116434</v>
      </c>
      <c r="K92" s="5">
        <v>2012</v>
      </c>
      <c r="L92" s="12">
        <v>100</v>
      </c>
      <c r="M92" s="5">
        <v>2012</v>
      </c>
      <c r="N92" s="12">
        <v>10.029999999999999</v>
      </c>
      <c r="O92" s="5">
        <v>2012</v>
      </c>
      <c r="P92" s="12"/>
      <c r="R92" s="12">
        <v>0</v>
      </c>
      <c r="S92" s="5">
        <v>2012</v>
      </c>
      <c r="T92" s="12">
        <v>0</v>
      </c>
      <c r="U92" s="5">
        <v>2012</v>
      </c>
      <c r="V92" s="12">
        <v>0</v>
      </c>
      <c r="W92" s="5">
        <v>2012</v>
      </c>
      <c r="X92" s="14">
        <v>0</v>
      </c>
      <c r="Y92" s="5">
        <v>2012</v>
      </c>
      <c r="Z92" s="14"/>
    </row>
    <row r="93" spans="1:26" ht="12.75" customHeight="1" x14ac:dyDescent="0.25">
      <c r="A93" s="5" t="s">
        <v>1385</v>
      </c>
      <c r="B93" s="5" t="s">
        <v>1377</v>
      </c>
      <c r="C93" s="5" t="s">
        <v>679</v>
      </c>
      <c r="D93" s="5" t="s">
        <v>620</v>
      </c>
      <c r="E93" s="5" t="s">
        <v>1387</v>
      </c>
      <c r="F93" s="5" t="s">
        <v>1386</v>
      </c>
      <c r="G93" s="5">
        <v>2</v>
      </c>
      <c r="H93" s="5">
        <v>2</v>
      </c>
      <c r="I93" s="5" t="s">
        <v>1822</v>
      </c>
      <c r="J93" s="13">
        <v>0.43404238609718065</v>
      </c>
      <c r="K93" s="5">
        <v>2012</v>
      </c>
      <c r="L93" s="12">
        <v>100</v>
      </c>
      <c r="M93" s="5">
        <v>2012</v>
      </c>
      <c r="N93" s="12">
        <v>10.029999999999999</v>
      </c>
      <c r="O93" s="5">
        <v>2012</v>
      </c>
      <c r="P93" s="12"/>
      <c r="R93" s="12">
        <v>0</v>
      </c>
      <c r="S93" s="5">
        <v>2012</v>
      </c>
      <c r="T93" s="12">
        <v>0</v>
      </c>
      <c r="U93" s="5">
        <v>2012</v>
      </c>
      <c r="V93" s="12">
        <v>0</v>
      </c>
      <c r="W93" s="5">
        <v>2012</v>
      </c>
      <c r="X93" s="14">
        <v>40</v>
      </c>
      <c r="Y93" s="5">
        <v>2012</v>
      </c>
      <c r="Z93" s="14"/>
    </row>
    <row r="94" spans="1:26" ht="12.75" customHeight="1" x14ac:dyDescent="0.25">
      <c r="A94" s="5" t="s">
        <v>1404</v>
      </c>
      <c r="B94" s="5" t="s">
        <v>1377</v>
      </c>
      <c r="C94" s="5" t="s">
        <v>679</v>
      </c>
      <c r="D94" s="5" t="s">
        <v>620</v>
      </c>
      <c r="E94" s="5" t="s">
        <v>1406</v>
      </c>
      <c r="F94" s="5" t="s">
        <v>1405</v>
      </c>
      <c r="G94" s="5">
        <v>2</v>
      </c>
      <c r="H94" s="5">
        <v>3</v>
      </c>
      <c r="I94" s="5" t="s">
        <v>1823</v>
      </c>
      <c r="J94" s="13">
        <v>0.68610258056902607</v>
      </c>
      <c r="K94" s="5">
        <v>2012</v>
      </c>
      <c r="L94" s="12">
        <v>100</v>
      </c>
      <c r="M94" s="5">
        <v>2012</v>
      </c>
      <c r="N94" s="12">
        <v>6</v>
      </c>
      <c r="O94" s="5">
        <v>2012</v>
      </c>
      <c r="P94" s="12"/>
      <c r="R94" s="12">
        <v>0</v>
      </c>
      <c r="S94" s="5">
        <v>2012</v>
      </c>
      <c r="T94" s="12">
        <v>0</v>
      </c>
      <c r="U94" s="5">
        <v>2012</v>
      </c>
      <c r="V94" s="12">
        <v>0</v>
      </c>
      <c r="W94" s="5">
        <v>2012</v>
      </c>
      <c r="X94" s="14">
        <v>0</v>
      </c>
      <c r="Y94" s="5">
        <v>2012</v>
      </c>
      <c r="Z94" s="14"/>
    </row>
    <row r="95" spans="1:26" ht="12.75" customHeight="1" x14ac:dyDescent="0.25">
      <c r="A95" s="5" t="s">
        <v>1448</v>
      </c>
      <c r="B95" s="5" t="s">
        <v>17</v>
      </c>
      <c r="C95" s="5" t="s">
        <v>414</v>
      </c>
      <c r="D95" s="5" t="s">
        <v>360</v>
      </c>
      <c r="E95" s="5" t="s">
        <v>1450</v>
      </c>
      <c r="F95" s="5" t="s">
        <v>1449</v>
      </c>
      <c r="G95" s="5">
        <v>3</v>
      </c>
      <c r="H95" s="5">
        <v>2</v>
      </c>
      <c r="I95" s="5" t="s">
        <v>1824</v>
      </c>
      <c r="J95" s="13">
        <v>0.56978088777350289</v>
      </c>
      <c r="K95" s="5">
        <v>2013</v>
      </c>
      <c r="L95" s="12">
        <v>52</v>
      </c>
      <c r="M95" s="5">
        <v>2013</v>
      </c>
      <c r="N95" s="12">
        <v>20</v>
      </c>
      <c r="O95" s="5">
        <v>2013</v>
      </c>
      <c r="P95" s="12"/>
      <c r="R95" s="12">
        <v>0</v>
      </c>
      <c r="S95" s="5">
        <v>2013</v>
      </c>
      <c r="T95" s="12">
        <v>0</v>
      </c>
      <c r="U95" s="5">
        <v>2013</v>
      </c>
      <c r="V95" s="12">
        <v>0</v>
      </c>
      <c r="W95" s="5">
        <v>2013</v>
      </c>
      <c r="X95" s="14">
        <v>0</v>
      </c>
      <c r="Y95" s="5">
        <v>2013</v>
      </c>
      <c r="Z95" s="14"/>
    </row>
    <row r="96" spans="1:26" ht="12.75" customHeight="1" x14ac:dyDescent="0.25">
      <c r="A96" s="5" t="s">
        <v>1445</v>
      </c>
      <c r="B96" s="5" t="s">
        <v>17</v>
      </c>
      <c r="C96" s="5" t="s">
        <v>414</v>
      </c>
      <c r="D96" s="5" t="s">
        <v>360</v>
      </c>
      <c r="E96" s="5" t="s">
        <v>1447</v>
      </c>
      <c r="F96" s="5" t="s">
        <v>1446</v>
      </c>
      <c r="G96" s="5">
        <v>3</v>
      </c>
      <c r="H96" s="5">
        <v>2</v>
      </c>
      <c r="I96" s="5" t="s">
        <v>1825</v>
      </c>
      <c r="J96" s="13">
        <v>0.24848677922905385</v>
      </c>
      <c r="K96" s="5">
        <v>2013</v>
      </c>
      <c r="L96" s="12">
        <v>40</v>
      </c>
      <c r="M96" s="5">
        <v>2013</v>
      </c>
      <c r="N96" s="12">
        <v>7</v>
      </c>
      <c r="O96" s="5">
        <v>2013</v>
      </c>
      <c r="P96" s="12"/>
      <c r="R96" s="12">
        <v>0</v>
      </c>
      <c r="S96" s="5">
        <v>2013</v>
      </c>
      <c r="T96" s="12">
        <v>0</v>
      </c>
      <c r="U96" s="5">
        <v>2013</v>
      </c>
      <c r="V96" s="12">
        <v>0</v>
      </c>
      <c r="W96" s="5">
        <v>2013</v>
      </c>
      <c r="X96" s="14">
        <v>0</v>
      </c>
      <c r="Y96" s="5">
        <v>2013</v>
      </c>
      <c r="Z96" s="14"/>
    </row>
    <row r="97" spans="1:26" ht="12.75" customHeight="1" x14ac:dyDescent="0.25">
      <c r="A97" s="5" t="s">
        <v>1398</v>
      </c>
      <c r="B97" s="5" t="s">
        <v>1377</v>
      </c>
      <c r="C97" s="5" t="s">
        <v>679</v>
      </c>
      <c r="D97" s="5" t="s">
        <v>620</v>
      </c>
      <c r="E97" s="5" t="s">
        <v>1400</v>
      </c>
      <c r="F97" s="5" t="s">
        <v>1399</v>
      </c>
      <c r="G97" s="5">
        <v>2</v>
      </c>
      <c r="H97" s="5">
        <v>2</v>
      </c>
      <c r="I97" s="5" t="s">
        <v>1826</v>
      </c>
      <c r="J97" s="13">
        <v>0.99739141247313168</v>
      </c>
      <c r="K97" s="5">
        <v>2012</v>
      </c>
      <c r="L97" s="12">
        <v>100</v>
      </c>
      <c r="M97" s="5">
        <v>2012</v>
      </c>
      <c r="N97" s="12">
        <v>5</v>
      </c>
      <c r="O97" s="5">
        <v>2012</v>
      </c>
      <c r="P97" s="12"/>
      <c r="R97" s="12">
        <v>0</v>
      </c>
      <c r="S97" s="5">
        <v>2012</v>
      </c>
      <c r="T97" s="12">
        <v>0</v>
      </c>
      <c r="U97" s="5">
        <v>2012</v>
      </c>
      <c r="V97" s="12">
        <v>0</v>
      </c>
      <c r="W97" s="5">
        <v>2012</v>
      </c>
      <c r="X97" s="14">
        <v>0</v>
      </c>
      <c r="Y97" s="5">
        <v>2012</v>
      </c>
      <c r="Z97" s="14"/>
    </row>
    <row r="98" spans="1:26" ht="12.75" customHeight="1" x14ac:dyDescent="0.25">
      <c r="A98" s="5" t="s">
        <v>1372</v>
      </c>
      <c r="B98" s="5" t="s">
        <v>1124</v>
      </c>
      <c r="C98" s="5" t="s">
        <v>1123</v>
      </c>
      <c r="D98" s="5" t="s">
        <v>1038</v>
      </c>
      <c r="E98" s="5" t="s">
        <v>1374</v>
      </c>
      <c r="F98" s="5" t="s">
        <v>1373</v>
      </c>
      <c r="G98" s="5">
        <v>2</v>
      </c>
      <c r="H98" s="5">
        <v>2</v>
      </c>
      <c r="I98" s="5" t="s">
        <v>1827</v>
      </c>
      <c r="J98" s="13">
        <v>1.0493362794171064</v>
      </c>
      <c r="K98" s="5">
        <v>2018</v>
      </c>
      <c r="L98" s="12">
        <v>100</v>
      </c>
      <c r="M98" s="5">
        <v>2018</v>
      </c>
      <c r="N98" s="12">
        <v>12</v>
      </c>
      <c r="O98" s="5">
        <v>2018</v>
      </c>
      <c r="P98" s="12"/>
      <c r="R98" s="12" t="s">
        <v>1569</v>
      </c>
      <c r="T98" s="12" t="s">
        <v>1569</v>
      </c>
      <c r="V98" s="12">
        <v>100</v>
      </c>
      <c r="W98" s="5">
        <v>2018</v>
      </c>
      <c r="X98" s="14">
        <v>100</v>
      </c>
      <c r="Y98" s="5">
        <v>2018</v>
      </c>
      <c r="Z98" s="14"/>
    </row>
    <row r="99" spans="1:26" ht="12.75" customHeight="1" x14ac:dyDescent="0.25">
      <c r="A99" s="5" t="s">
        <v>1505</v>
      </c>
      <c r="B99" s="5" t="s">
        <v>1300</v>
      </c>
      <c r="C99" s="5" t="s">
        <v>1299</v>
      </c>
      <c r="D99" s="5" t="s">
        <v>1038</v>
      </c>
      <c r="E99" s="5" t="s">
        <v>1506</v>
      </c>
      <c r="F99" s="5" t="s">
        <v>1307</v>
      </c>
      <c r="G99" s="5">
        <v>3</v>
      </c>
      <c r="H99" s="5">
        <v>1</v>
      </c>
      <c r="I99" s="5" t="s">
        <v>1828</v>
      </c>
      <c r="J99" s="13">
        <v>0.80643554909173765</v>
      </c>
      <c r="K99" s="5">
        <v>2015</v>
      </c>
      <c r="L99" s="12">
        <v>90</v>
      </c>
      <c r="M99" s="5">
        <v>2015</v>
      </c>
      <c r="N99" s="12">
        <v>11.5</v>
      </c>
      <c r="O99" s="5">
        <v>2015</v>
      </c>
      <c r="P99" s="12"/>
      <c r="R99" s="12">
        <v>0</v>
      </c>
      <c r="S99" s="5">
        <v>2015</v>
      </c>
      <c r="T99" s="12">
        <v>0</v>
      </c>
      <c r="U99" s="5">
        <v>2015</v>
      </c>
      <c r="V99" s="12">
        <v>0</v>
      </c>
      <c r="W99" s="5">
        <v>2015</v>
      </c>
      <c r="X99" s="14">
        <v>92</v>
      </c>
      <c r="Y99" s="5">
        <v>2015</v>
      </c>
      <c r="Z99" s="14"/>
    </row>
    <row r="100" spans="1:26" ht="12.75" customHeight="1" x14ac:dyDescent="0.25">
      <c r="A100" s="5" t="s">
        <v>1510</v>
      </c>
      <c r="B100" s="5" t="s">
        <v>1300</v>
      </c>
      <c r="C100" s="5" t="s">
        <v>1299</v>
      </c>
      <c r="D100" s="5" t="s">
        <v>1038</v>
      </c>
      <c r="E100" s="5" t="s">
        <v>1512</v>
      </c>
      <c r="F100" s="5" t="s">
        <v>1511</v>
      </c>
      <c r="G100" s="5">
        <v>3</v>
      </c>
      <c r="H100" s="5">
        <v>1</v>
      </c>
      <c r="I100" s="5" t="s">
        <v>1829</v>
      </c>
      <c r="J100" s="13">
        <v>0.59999978076311067</v>
      </c>
      <c r="K100" s="5">
        <v>2015</v>
      </c>
      <c r="L100" s="12">
        <v>30</v>
      </c>
      <c r="M100" s="5">
        <v>2015</v>
      </c>
      <c r="N100" s="12">
        <v>16</v>
      </c>
      <c r="O100" s="5">
        <v>2015</v>
      </c>
      <c r="P100" s="12"/>
      <c r="R100" s="12">
        <v>0</v>
      </c>
      <c r="S100" s="5">
        <v>2015</v>
      </c>
      <c r="T100" s="12">
        <v>0</v>
      </c>
      <c r="U100" s="5">
        <v>2015</v>
      </c>
      <c r="V100" s="12">
        <v>0</v>
      </c>
      <c r="W100" s="5">
        <v>2015</v>
      </c>
      <c r="X100" s="14">
        <v>60</v>
      </c>
      <c r="Y100" s="5">
        <v>2015</v>
      </c>
      <c r="Z100" s="14"/>
    </row>
    <row r="101" spans="1:26" ht="12.75" customHeight="1" x14ac:dyDescent="0.25">
      <c r="A101" s="5" t="s">
        <v>1507</v>
      </c>
      <c r="B101" s="5" t="s">
        <v>1300</v>
      </c>
      <c r="C101" s="5" t="s">
        <v>1299</v>
      </c>
      <c r="D101" s="5" t="s">
        <v>1038</v>
      </c>
      <c r="E101" s="5" t="s">
        <v>1509</v>
      </c>
      <c r="F101" s="5" t="s">
        <v>1508</v>
      </c>
      <c r="G101" s="5">
        <v>3</v>
      </c>
      <c r="H101" s="5">
        <v>1</v>
      </c>
      <c r="I101" s="5" t="s">
        <v>1830</v>
      </c>
      <c r="J101" s="13">
        <v>0.44478104782240357</v>
      </c>
      <c r="K101" s="5">
        <v>2015</v>
      </c>
      <c r="L101" s="12">
        <v>77</v>
      </c>
      <c r="M101" s="5">
        <v>2015</v>
      </c>
      <c r="N101" s="12">
        <v>10</v>
      </c>
      <c r="O101" s="5">
        <v>2015</v>
      </c>
      <c r="P101" s="12"/>
      <c r="R101" s="12">
        <v>0</v>
      </c>
      <c r="S101" s="5">
        <v>2015</v>
      </c>
      <c r="T101" s="12">
        <v>0</v>
      </c>
      <c r="U101" s="5">
        <v>2015</v>
      </c>
      <c r="V101" s="12">
        <v>0</v>
      </c>
      <c r="W101" s="5">
        <v>2015</v>
      </c>
      <c r="X101" s="14">
        <v>76</v>
      </c>
      <c r="Y101" s="5">
        <v>2015</v>
      </c>
      <c r="Z101" s="14"/>
    </row>
    <row r="102" spans="1:26" ht="12.75" customHeight="1" x14ac:dyDescent="0.25">
      <c r="A102" s="5" t="s">
        <v>1410</v>
      </c>
      <c r="B102" s="5" t="s">
        <v>1377</v>
      </c>
      <c r="C102" s="5" t="s">
        <v>679</v>
      </c>
      <c r="D102" s="5" t="s">
        <v>620</v>
      </c>
      <c r="E102" s="5" t="s">
        <v>1412</v>
      </c>
      <c r="F102" s="5" t="s">
        <v>1411</v>
      </c>
      <c r="G102" s="5">
        <v>2</v>
      </c>
      <c r="H102" s="5">
        <v>2</v>
      </c>
      <c r="I102" s="5" t="s">
        <v>1831</v>
      </c>
      <c r="J102" s="13">
        <v>0.85693582432815607</v>
      </c>
      <c r="K102" s="5">
        <v>2012</v>
      </c>
      <c r="L102" s="12">
        <v>100</v>
      </c>
      <c r="M102" s="5">
        <v>2012</v>
      </c>
      <c r="N102" s="12">
        <v>6</v>
      </c>
      <c r="O102" s="5">
        <v>2012</v>
      </c>
      <c r="P102" s="12"/>
      <c r="R102" s="12">
        <v>0</v>
      </c>
      <c r="S102" s="5">
        <v>2012</v>
      </c>
      <c r="T102" s="12">
        <v>0</v>
      </c>
      <c r="U102" s="5">
        <v>2012</v>
      </c>
      <c r="V102" s="12">
        <v>0</v>
      </c>
      <c r="W102" s="5">
        <v>2012</v>
      </c>
      <c r="X102" s="14">
        <v>0</v>
      </c>
      <c r="Y102" s="5">
        <v>2012</v>
      </c>
      <c r="Z102" s="14"/>
    </row>
    <row r="103" spans="1:26" ht="12.75" customHeight="1" x14ac:dyDescent="0.25">
      <c r="A103" s="5" t="s">
        <v>1407</v>
      </c>
      <c r="B103" s="5" t="s">
        <v>1377</v>
      </c>
      <c r="C103" s="5" t="s">
        <v>679</v>
      </c>
      <c r="D103" s="5" t="s">
        <v>620</v>
      </c>
      <c r="E103" s="5" t="s">
        <v>1409</v>
      </c>
      <c r="F103" s="5" t="s">
        <v>1408</v>
      </c>
      <c r="G103" s="5">
        <v>2</v>
      </c>
      <c r="H103" s="5">
        <v>2</v>
      </c>
      <c r="I103" s="5" t="s">
        <v>1832</v>
      </c>
      <c r="J103" s="13">
        <v>0.69147338742643782</v>
      </c>
      <c r="K103" s="5">
        <v>2012</v>
      </c>
      <c r="L103" s="12">
        <v>100</v>
      </c>
      <c r="M103" s="5">
        <v>2012</v>
      </c>
      <c r="N103" s="12">
        <v>5</v>
      </c>
      <c r="O103" s="5">
        <v>2012</v>
      </c>
      <c r="P103" s="12"/>
      <c r="R103" s="12">
        <v>0</v>
      </c>
      <c r="S103" s="5">
        <v>2012</v>
      </c>
      <c r="T103" s="12">
        <v>0</v>
      </c>
      <c r="U103" s="5">
        <v>2012</v>
      </c>
      <c r="V103" s="12">
        <v>0</v>
      </c>
      <c r="W103" s="5">
        <v>2012</v>
      </c>
      <c r="X103" s="14">
        <v>10</v>
      </c>
      <c r="Y103" s="5">
        <v>2012</v>
      </c>
      <c r="Z103" s="14"/>
    </row>
    <row r="104" spans="1:26" ht="12.75" customHeight="1" x14ac:dyDescent="0.25">
      <c r="A104" s="5" t="s">
        <v>1379</v>
      </c>
      <c r="B104" s="5" t="s">
        <v>1377</v>
      </c>
      <c r="C104" s="5" t="s">
        <v>679</v>
      </c>
      <c r="D104" s="5" t="s">
        <v>620</v>
      </c>
      <c r="E104" s="5" t="s">
        <v>1381</v>
      </c>
      <c r="F104" s="5" t="s">
        <v>1380</v>
      </c>
      <c r="G104" s="5">
        <v>2</v>
      </c>
      <c r="H104" s="5">
        <v>2</v>
      </c>
      <c r="I104" s="5" t="s">
        <v>1833</v>
      </c>
      <c r="J104" s="13">
        <v>0.68677949472651467</v>
      </c>
      <c r="K104" s="5">
        <v>2012</v>
      </c>
      <c r="L104" s="12">
        <v>100</v>
      </c>
      <c r="M104" s="5">
        <v>2012</v>
      </c>
      <c r="N104" s="12">
        <v>13.5</v>
      </c>
      <c r="O104" s="5">
        <v>2012</v>
      </c>
      <c r="P104" s="12"/>
      <c r="R104" s="12">
        <v>0</v>
      </c>
      <c r="S104" s="5">
        <v>2012</v>
      </c>
      <c r="T104" s="12">
        <v>0</v>
      </c>
      <c r="U104" s="5">
        <v>2012</v>
      </c>
      <c r="V104" s="12">
        <v>0</v>
      </c>
      <c r="W104" s="5">
        <v>2012</v>
      </c>
      <c r="X104" s="14">
        <v>0</v>
      </c>
      <c r="Y104" s="5">
        <v>2012</v>
      </c>
      <c r="Z104" s="14"/>
    </row>
    <row r="105" spans="1:26" ht="12.75" customHeight="1" x14ac:dyDescent="0.25">
      <c r="A105" s="5" t="s">
        <v>1382</v>
      </c>
      <c r="B105" s="5" t="s">
        <v>1377</v>
      </c>
      <c r="C105" s="5" t="s">
        <v>679</v>
      </c>
      <c r="D105" s="5" t="s">
        <v>620</v>
      </c>
      <c r="E105" s="5" t="s">
        <v>1384</v>
      </c>
      <c r="F105" s="5" t="s">
        <v>1383</v>
      </c>
      <c r="G105" s="5">
        <v>1</v>
      </c>
      <c r="H105" s="5">
        <v>1</v>
      </c>
      <c r="I105" s="5" t="s">
        <v>1834</v>
      </c>
      <c r="J105" s="13">
        <v>0.60734470629677639</v>
      </c>
      <c r="K105" s="5">
        <v>2012</v>
      </c>
      <c r="L105" s="12">
        <v>100</v>
      </c>
      <c r="M105" s="5">
        <v>2012</v>
      </c>
      <c r="N105" s="12">
        <v>0</v>
      </c>
      <c r="O105" s="5">
        <v>2012</v>
      </c>
      <c r="P105" s="12"/>
      <c r="R105" s="12">
        <v>0</v>
      </c>
      <c r="S105" s="5">
        <v>2012</v>
      </c>
      <c r="T105" s="12">
        <v>0</v>
      </c>
      <c r="U105" s="5">
        <v>2012</v>
      </c>
      <c r="V105" s="12">
        <v>0</v>
      </c>
      <c r="W105" s="5">
        <v>2012</v>
      </c>
      <c r="X105" s="14">
        <v>0</v>
      </c>
      <c r="Y105" s="5">
        <v>2012</v>
      </c>
      <c r="Z105" s="14"/>
    </row>
    <row r="106" spans="1:26" ht="12.75" customHeight="1" x14ac:dyDescent="0.25">
      <c r="A106" s="5" t="s">
        <v>1358</v>
      </c>
      <c r="B106" s="5" t="s">
        <v>1124</v>
      </c>
      <c r="C106" s="5" t="s">
        <v>1123</v>
      </c>
      <c r="D106" s="5" t="s">
        <v>1038</v>
      </c>
      <c r="E106" s="5" t="s">
        <v>1359</v>
      </c>
      <c r="F106" s="5" t="s">
        <v>2748</v>
      </c>
      <c r="G106" s="5">
        <v>2</v>
      </c>
      <c r="H106" s="5">
        <v>1</v>
      </c>
      <c r="I106" s="5" t="s">
        <v>1835</v>
      </c>
      <c r="J106" s="13">
        <v>1.5362408109070891</v>
      </c>
      <c r="K106" s="5">
        <v>2018</v>
      </c>
      <c r="L106" s="12">
        <v>100</v>
      </c>
      <c r="M106" s="5">
        <v>2018</v>
      </c>
      <c r="N106" s="12">
        <v>20</v>
      </c>
      <c r="O106" s="5">
        <v>2018</v>
      </c>
      <c r="P106" s="12"/>
      <c r="R106" s="12" t="s">
        <v>1569</v>
      </c>
      <c r="T106" s="12" t="s">
        <v>1569</v>
      </c>
      <c r="V106" s="12">
        <v>73</v>
      </c>
      <c r="W106" s="5">
        <v>2018</v>
      </c>
      <c r="X106" s="14">
        <v>100</v>
      </c>
      <c r="Y106" s="5">
        <v>2018</v>
      </c>
      <c r="Z106" s="14"/>
    </row>
    <row r="107" spans="1:26" ht="12.75" customHeight="1" x14ac:dyDescent="0.25">
      <c r="A107" s="5" t="s">
        <v>1366</v>
      </c>
      <c r="B107" s="5" t="s">
        <v>1124</v>
      </c>
      <c r="C107" s="5" t="s">
        <v>1123</v>
      </c>
      <c r="D107" s="5" t="s">
        <v>1038</v>
      </c>
      <c r="E107" s="5" t="s">
        <v>1368</v>
      </c>
      <c r="F107" s="5" t="s">
        <v>1367</v>
      </c>
      <c r="G107" s="5">
        <v>3</v>
      </c>
      <c r="H107" s="5">
        <v>2</v>
      </c>
      <c r="I107" s="5" t="s">
        <v>1836</v>
      </c>
      <c r="J107" s="13">
        <v>1.1270120710701206</v>
      </c>
      <c r="K107" s="5">
        <v>2018</v>
      </c>
      <c r="L107" s="12">
        <v>100</v>
      </c>
      <c r="M107" s="5">
        <v>2018</v>
      </c>
      <c r="N107" s="12">
        <v>16</v>
      </c>
      <c r="O107" s="5">
        <v>2018</v>
      </c>
      <c r="P107" s="12"/>
      <c r="R107" s="12" t="s">
        <v>1569</v>
      </c>
      <c r="T107" s="12" t="s">
        <v>1569</v>
      </c>
      <c r="V107" s="12">
        <v>64</v>
      </c>
      <c r="W107" s="5">
        <v>2018</v>
      </c>
      <c r="X107" s="14">
        <v>100</v>
      </c>
      <c r="Y107" s="5">
        <v>2018</v>
      </c>
      <c r="Z107" s="14"/>
    </row>
    <row r="108" spans="1:26" ht="12.75" customHeight="1" x14ac:dyDescent="0.25">
      <c r="A108" s="5" t="s">
        <v>1413</v>
      </c>
      <c r="B108" s="5" t="s">
        <v>1377</v>
      </c>
      <c r="C108" s="5" t="s">
        <v>679</v>
      </c>
      <c r="D108" s="5" t="s">
        <v>620</v>
      </c>
      <c r="E108" s="5" t="s">
        <v>1415</v>
      </c>
      <c r="F108" s="5" t="s">
        <v>1414</v>
      </c>
      <c r="G108" s="5">
        <v>2</v>
      </c>
      <c r="H108" s="5">
        <v>2</v>
      </c>
      <c r="I108" s="5" t="s">
        <v>1837</v>
      </c>
      <c r="J108" s="13">
        <v>0.93914751019188492</v>
      </c>
      <c r="K108" s="5">
        <v>2012</v>
      </c>
      <c r="L108" s="12">
        <v>100</v>
      </c>
      <c r="M108" s="5">
        <v>2012</v>
      </c>
      <c r="N108" s="12">
        <v>6</v>
      </c>
      <c r="O108" s="5">
        <v>2012</v>
      </c>
      <c r="P108" s="12"/>
      <c r="R108" s="12">
        <v>0</v>
      </c>
      <c r="S108" s="5">
        <v>2012</v>
      </c>
      <c r="T108" s="12">
        <v>0</v>
      </c>
      <c r="U108" s="5">
        <v>2012</v>
      </c>
      <c r="V108" s="12">
        <v>0</v>
      </c>
      <c r="W108" s="5">
        <v>2012</v>
      </c>
      <c r="X108" s="14">
        <v>50</v>
      </c>
      <c r="Y108" s="5">
        <v>2012</v>
      </c>
      <c r="Z108" s="14"/>
    </row>
    <row r="109" spans="1:26" ht="12.75" customHeight="1" x14ac:dyDescent="0.25">
      <c r="A109" s="5" t="s">
        <v>1428</v>
      </c>
      <c r="B109" s="5" t="s">
        <v>17</v>
      </c>
      <c r="C109" s="5" t="s">
        <v>414</v>
      </c>
      <c r="D109" s="5" t="s">
        <v>360</v>
      </c>
      <c r="E109" s="5" t="s">
        <v>1429</v>
      </c>
      <c r="F109" s="5" t="s">
        <v>431</v>
      </c>
      <c r="G109" s="5">
        <v>3</v>
      </c>
      <c r="H109" s="5">
        <v>2</v>
      </c>
      <c r="I109" s="5" t="s">
        <v>1838</v>
      </c>
      <c r="J109" s="13">
        <v>0.25079030558482612</v>
      </c>
      <c r="K109" s="5">
        <v>2013</v>
      </c>
      <c r="L109" s="12">
        <v>10</v>
      </c>
      <c r="M109" s="5">
        <v>2013</v>
      </c>
      <c r="N109" s="12">
        <v>27</v>
      </c>
      <c r="O109" s="5">
        <v>2013</v>
      </c>
      <c r="P109" s="12"/>
      <c r="R109" s="12">
        <v>0</v>
      </c>
      <c r="S109" s="5">
        <v>2013</v>
      </c>
      <c r="T109" s="12">
        <v>0</v>
      </c>
      <c r="U109" s="5">
        <v>2013</v>
      </c>
      <c r="V109" s="12">
        <v>0</v>
      </c>
      <c r="W109" s="5">
        <v>2013</v>
      </c>
      <c r="X109" s="14">
        <v>0</v>
      </c>
      <c r="Y109" s="5">
        <v>2013</v>
      </c>
      <c r="Z109" s="14"/>
    </row>
    <row r="110" spans="1:26" ht="12.75" customHeight="1" x14ac:dyDescent="0.25">
      <c r="A110" s="5" t="s">
        <v>1442</v>
      </c>
      <c r="B110" s="5" t="s">
        <v>17</v>
      </c>
      <c r="C110" s="5" t="s">
        <v>414</v>
      </c>
      <c r="D110" s="5" t="s">
        <v>360</v>
      </c>
      <c r="E110" s="5" t="s">
        <v>1444</v>
      </c>
      <c r="F110" s="5" t="s">
        <v>1443</v>
      </c>
      <c r="G110" s="5">
        <v>3</v>
      </c>
      <c r="H110" s="5">
        <v>2</v>
      </c>
      <c r="I110" s="5" t="s">
        <v>1839</v>
      </c>
      <c r="J110" s="13">
        <v>0.25022831050228311</v>
      </c>
      <c r="K110" s="5">
        <v>2013</v>
      </c>
      <c r="L110" s="12">
        <v>30</v>
      </c>
      <c r="M110" s="5">
        <v>2013</v>
      </c>
      <c r="N110" s="12">
        <v>5</v>
      </c>
      <c r="O110" s="5">
        <v>2013</v>
      </c>
      <c r="P110" s="12"/>
      <c r="R110" s="12">
        <v>0</v>
      </c>
      <c r="S110" s="5">
        <v>2013</v>
      </c>
      <c r="T110" s="12">
        <v>0</v>
      </c>
      <c r="U110" s="5">
        <v>2013</v>
      </c>
      <c r="V110" s="12">
        <v>0</v>
      </c>
      <c r="W110" s="5">
        <v>2013</v>
      </c>
      <c r="X110" s="14">
        <v>0</v>
      </c>
      <c r="Y110" s="5">
        <v>2013</v>
      </c>
      <c r="Z110" s="14"/>
    </row>
    <row r="111" spans="1:26" ht="12.75" customHeight="1" x14ac:dyDescent="0.25">
      <c r="A111" s="5" t="s">
        <v>1422</v>
      </c>
      <c r="B111" s="5" t="s">
        <v>17</v>
      </c>
      <c r="C111" s="5" t="s">
        <v>414</v>
      </c>
      <c r="D111" s="5" t="s">
        <v>360</v>
      </c>
      <c r="E111" s="5" t="s">
        <v>1424</v>
      </c>
      <c r="F111" s="5" t="s">
        <v>1423</v>
      </c>
      <c r="G111" s="5">
        <v>3</v>
      </c>
      <c r="H111" s="5">
        <v>2</v>
      </c>
      <c r="I111" s="5" t="s">
        <v>1840</v>
      </c>
      <c r="J111" s="13">
        <v>0.24906600249066002</v>
      </c>
      <c r="K111" s="5">
        <v>2013</v>
      </c>
      <c r="L111" s="12">
        <v>40</v>
      </c>
      <c r="M111" s="5">
        <v>2013</v>
      </c>
      <c r="N111" s="12">
        <v>7</v>
      </c>
      <c r="O111" s="5">
        <v>2013</v>
      </c>
      <c r="P111" s="12"/>
      <c r="R111" s="12">
        <v>0</v>
      </c>
      <c r="S111" s="5">
        <v>2013</v>
      </c>
      <c r="T111" s="12">
        <v>0</v>
      </c>
      <c r="U111" s="5">
        <v>2013</v>
      </c>
      <c r="V111" s="12">
        <v>0</v>
      </c>
      <c r="W111" s="5">
        <v>2013</v>
      </c>
      <c r="X111" s="14">
        <v>0</v>
      </c>
      <c r="Y111" s="5">
        <v>2013</v>
      </c>
      <c r="Z111" s="14"/>
    </row>
    <row r="112" spans="1:26" ht="12.75" customHeight="1" x14ac:dyDescent="0.25">
      <c r="A112" s="5" t="s">
        <v>1425</v>
      </c>
      <c r="B112" s="5" t="s">
        <v>17</v>
      </c>
      <c r="C112" s="5" t="s">
        <v>414</v>
      </c>
      <c r="D112" s="5" t="s">
        <v>360</v>
      </c>
      <c r="E112" s="5" t="s">
        <v>1427</v>
      </c>
      <c r="F112" s="5" t="s">
        <v>1426</v>
      </c>
      <c r="G112" s="5">
        <v>3</v>
      </c>
      <c r="H112" s="5">
        <v>2</v>
      </c>
      <c r="I112" s="5" t="s">
        <v>1841</v>
      </c>
      <c r="J112" s="13">
        <v>0.24961948249619481</v>
      </c>
      <c r="K112" s="5">
        <v>2013</v>
      </c>
      <c r="L112" s="12">
        <v>50</v>
      </c>
      <c r="M112" s="5">
        <v>2013</v>
      </c>
      <c r="N112" s="12">
        <v>5</v>
      </c>
      <c r="O112" s="5">
        <v>2013</v>
      </c>
      <c r="P112" s="12"/>
      <c r="R112" s="12">
        <v>0</v>
      </c>
      <c r="S112" s="5">
        <v>2013</v>
      </c>
      <c r="T112" s="12">
        <v>0</v>
      </c>
      <c r="U112" s="5">
        <v>2013</v>
      </c>
      <c r="V112" s="12">
        <v>0</v>
      </c>
      <c r="W112" s="5">
        <v>2013</v>
      </c>
      <c r="X112" s="14">
        <v>0</v>
      </c>
      <c r="Y112" s="5">
        <v>2013</v>
      </c>
      <c r="Z112" s="14"/>
    </row>
    <row r="113" spans="1:26" ht="12.75" customHeight="1" x14ac:dyDescent="0.25">
      <c r="A113" s="5" t="s">
        <v>1363</v>
      </c>
      <c r="B113" s="5" t="s">
        <v>1124</v>
      </c>
      <c r="C113" s="5" t="s">
        <v>1123</v>
      </c>
      <c r="D113" s="5" t="s">
        <v>1038</v>
      </c>
      <c r="E113" s="5" t="s">
        <v>1365</v>
      </c>
      <c r="F113" s="5" t="s">
        <v>1364</v>
      </c>
      <c r="G113" s="5">
        <v>3</v>
      </c>
      <c r="H113" s="5">
        <v>1</v>
      </c>
      <c r="I113" s="5" t="s">
        <v>1842</v>
      </c>
      <c r="J113" s="13">
        <v>1.7078872317546403</v>
      </c>
      <c r="K113" s="5">
        <v>2018</v>
      </c>
      <c r="L113" s="12">
        <v>100</v>
      </c>
      <c r="M113" s="5">
        <v>2018</v>
      </c>
      <c r="N113" s="12">
        <v>13</v>
      </c>
      <c r="O113" s="5">
        <v>2018</v>
      </c>
      <c r="P113" s="12"/>
      <c r="R113" s="12" t="s">
        <v>1569</v>
      </c>
      <c r="T113" s="12" t="s">
        <v>1569</v>
      </c>
      <c r="V113" s="12">
        <v>94</v>
      </c>
      <c r="W113" s="5">
        <v>2018</v>
      </c>
      <c r="X113" s="14">
        <v>100</v>
      </c>
      <c r="Y113" s="5">
        <v>2018</v>
      </c>
      <c r="Z113" s="14"/>
    </row>
    <row r="114" spans="1:26" ht="12.75" customHeight="1" x14ac:dyDescent="0.25">
      <c r="A114" s="4" t="s">
        <v>356</v>
      </c>
      <c r="B114" s="5" t="s">
        <v>359</v>
      </c>
      <c r="C114" s="5" t="s">
        <v>358</v>
      </c>
      <c r="D114" s="5" t="s">
        <v>360</v>
      </c>
      <c r="E114" s="5" t="s">
        <v>361</v>
      </c>
      <c r="F114" s="5" t="s">
        <v>357</v>
      </c>
      <c r="G114" s="5">
        <v>2</v>
      </c>
      <c r="H114" s="15">
        <v>1</v>
      </c>
      <c r="I114" s="4"/>
      <c r="J114" s="13">
        <v>0.52024644846967216</v>
      </c>
      <c r="K114" s="5">
        <v>2017</v>
      </c>
      <c r="L114" s="12">
        <v>95</v>
      </c>
      <c r="M114" s="5">
        <v>2017</v>
      </c>
      <c r="N114" s="12">
        <v>5.6456129122582457</v>
      </c>
      <c r="O114" s="5">
        <v>2017</v>
      </c>
      <c r="P114" s="12"/>
      <c r="R114" s="12">
        <v>0</v>
      </c>
      <c r="S114" s="5">
        <v>2017</v>
      </c>
      <c r="T114" s="12">
        <v>0</v>
      </c>
      <c r="U114" s="5">
        <v>2017</v>
      </c>
      <c r="V114" s="12">
        <v>0</v>
      </c>
      <c r="W114" s="5">
        <v>2017</v>
      </c>
      <c r="X114" s="14">
        <v>0</v>
      </c>
      <c r="Y114" s="5">
        <v>2017</v>
      </c>
      <c r="Z114" s="14"/>
    </row>
    <row r="115" spans="1:26" ht="12.75" customHeight="1" x14ac:dyDescent="0.25">
      <c r="A115" s="4" t="s">
        <v>362</v>
      </c>
      <c r="B115" s="5" t="s">
        <v>359</v>
      </c>
      <c r="C115" s="5" t="s">
        <v>358</v>
      </c>
      <c r="D115" s="5" t="s">
        <v>360</v>
      </c>
      <c r="E115" s="5" t="s">
        <v>364</v>
      </c>
      <c r="F115" s="5" t="s">
        <v>363</v>
      </c>
      <c r="G115" s="5">
        <v>2</v>
      </c>
      <c r="H115" s="15">
        <v>1</v>
      </c>
      <c r="I115" s="4"/>
      <c r="J115" s="13">
        <v>0.81321898481235178</v>
      </c>
      <c r="K115" s="5">
        <v>2017</v>
      </c>
      <c r="L115" s="12">
        <v>95</v>
      </c>
      <c r="M115" s="5">
        <v>2017</v>
      </c>
      <c r="N115" s="12">
        <v>9.6425178741062965</v>
      </c>
      <c r="O115" s="5">
        <v>2017</v>
      </c>
      <c r="P115" s="12"/>
      <c r="R115" s="12">
        <v>0</v>
      </c>
      <c r="S115" s="5">
        <v>2017</v>
      </c>
      <c r="T115" s="12">
        <v>0</v>
      </c>
      <c r="U115" s="5">
        <v>2017</v>
      </c>
      <c r="V115" s="12">
        <v>0</v>
      </c>
      <c r="W115" s="5">
        <v>2017</v>
      </c>
      <c r="X115" s="14">
        <v>0</v>
      </c>
      <c r="Y115" s="5">
        <v>2017</v>
      </c>
      <c r="Z115" s="14"/>
    </row>
    <row r="116" spans="1:26" ht="12.75" customHeight="1" x14ac:dyDescent="0.25">
      <c r="A116" s="4" t="s">
        <v>365</v>
      </c>
      <c r="B116" s="5" t="s">
        <v>359</v>
      </c>
      <c r="C116" s="5" t="s">
        <v>358</v>
      </c>
      <c r="D116" s="5" t="s">
        <v>360</v>
      </c>
      <c r="E116" s="5" t="s">
        <v>367</v>
      </c>
      <c r="F116" s="5" t="s">
        <v>366</v>
      </c>
      <c r="G116" s="5">
        <v>2</v>
      </c>
      <c r="H116" s="15">
        <v>2</v>
      </c>
      <c r="I116" s="4" t="s">
        <v>1843</v>
      </c>
      <c r="J116" s="13">
        <v>0.23774323162145145</v>
      </c>
      <c r="K116" s="5">
        <v>2017</v>
      </c>
      <c r="L116" s="12">
        <v>95</v>
      </c>
      <c r="M116" s="5">
        <v>2017</v>
      </c>
      <c r="N116" s="12">
        <v>10.66132264529058</v>
      </c>
      <c r="O116" s="5">
        <v>2017</v>
      </c>
      <c r="P116" s="12"/>
      <c r="R116" s="12">
        <v>0</v>
      </c>
      <c r="S116" s="5">
        <v>2017</v>
      </c>
      <c r="T116" s="12">
        <v>0</v>
      </c>
      <c r="U116" s="5">
        <v>2017</v>
      </c>
      <c r="V116" s="12">
        <v>0</v>
      </c>
      <c r="W116" s="5">
        <v>2017</v>
      </c>
      <c r="X116" s="14">
        <v>0</v>
      </c>
      <c r="Y116" s="5">
        <v>2017</v>
      </c>
      <c r="Z116" s="14"/>
    </row>
    <row r="117" spans="1:26" ht="12.75" customHeight="1" x14ac:dyDescent="0.25">
      <c r="A117" s="4" t="s">
        <v>368</v>
      </c>
      <c r="B117" s="5" t="s">
        <v>359</v>
      </c>
      <c r="C117" s="5" t="s">
        <v>358</v>
      </c>
      <c r="D117" s="5" t="s">
        <v>360</v>
      </c>
      <c r="E117" s="5" t="s">
        <v>370</v>
      </c>
      <c r="F117" s="5" t="s">
        <v>369</v>
      </c>
      <c r="G117" s="5">
        <v>2</v>
      </c>
      <c r="H117" s="15">
        <v>2</v>
      </c>
      <c r="I117" s="4" t="s">
        <v>1843</v>
      </c>
      <c r="J117" s="13">
        <v>1.4729729729729732</v>
      </c>
      <c r="K117" s="5">
        <v>2016</v>
      </c>
      <c r="L117" s="12">
        <v>75</v>
      </c>
      <c r="M117" s="5">
        <v>2016</v>
      </c>
      <c r="N117" s="12">
        <v>11.111111111111111</v>
      </c>
      <c r="O117" s="5">
        <v>2016</v>
      </c>
      <c r="P117" s="12"/>
      <c r="R117" s="12">
        <v>0</v>
      </c>
      <c r="S117" s="5">
        <v>2016</v>
      </c>
      <c r="T117" s="12">
        <v>0</v>
      </c>
      <c r="U117" s="5">
        <v>2016</v>
      </c>
      <c r="V117" s="12">
        <v>0</v>
      </c>
      <c r="W117" s="5">
        <v>2016</v>
      </c>
      <c r="X117" s="14">
        <v>0</v>
      </c>
      <c r="Y117" s="5">
        <v>2016</v>
      </c>
      <c r="Z117" s="14"/>
    </row>
    <row r="118" spans="1:26" ht="12.75" customHeight="1" x14ac:dyDescent="0.25">
      <c r="A118" s="4" t="s">
        <v>371</v>
      </c>
      <c r="B118" s="5" t="s">
        <v>359</v>
      </c>
      <c r="C118" s="5" t="s">
        <v>358</v>
      </c>
      <c r="D118" s="5" t="s">
        <v>360</v>
      </c>
      <c r="E118" s="5" t="s">
        <v>1571</v>
      </c>
      <c r="F118" s="5" t="s">
        <v>372</v>
      </c>
      <c r="G118" s="5">
        <v>2</v>
      </c>
      <c r="H118" s="15">
        <v>2</v>
      </c>
      <c r="I118" s="4" t="s">
        <v>1844</v>
      </c>
      <c r="J118" s="13">
        <v>0.78426165816965077</v>
      </c>
      <c r="K118" s="5">
        <v>2017</v>
      </c>
      <c r="L118" s="12">
        <v>95</v>
      </c>
      <c r="M118" s="5">
        <v>2017</v>
      </c>
      <c r="N118" s="12">
        <v>12.061206120612059</v>
      </c>
      <c r="O118" s="5">
        <v>2017</v>
      </c>
      <c r="P118" s="12"/>
      <c r="R118" s="12">
        <v>0</v>
      </c>
      <c r="S118" s="5">
        <v>2017</v>
      </c>
      <c r="T118" s="12">
        <v>0</v>
      </c>
      <c r="U118" s="5">
        <v>2017</v>
      </c>
      <c r="V118" s="12">
        <v>0</v>
      </c>
      <c r="W118" s="5">
        <v>2017</v>
      </c>
      <c r="X118" s="14">
        <v>0</v>
      </c>
      <c r="Y118" s="5">
        <v>2017</v>
      </c>
      <c r="Z118" s="14"/>
    </row>
    <row r="119" spans="1:26" ht="12.75" customHeight="1" x14ac:dyDescent="0.25">
      <c r="A119" s="4" t="s">
        <v>1034</v>
      </c>
      <c r="B119" s="5" t="s">
        <v>1037</v>
      </c>
      <c r="C119" s="5" t="s">
        <v>1036</v>
      </c>
      <c r="D119" s="5" t="s">
        <v>1038</v>
      </c>
      <c r="E119" s="5" t="s">
        <v>1039</v>
      </c>
      <c r="F119" s="5" t="s">
        <v>1035</v>
      </c>
      <c r="G119" s="5">
        <v>3</v>
      </c>
      <c r="H119" s="15">
        <v>1</v>
      </c>
      <c r="I119" s="4"/>
      <c r="J119" s="13">
        <v>1.5385763980860401</v>
      </c>
      <c r="K119" s="5">
        <v>2014</v>
      </c>
      <c r="L119" s="12">
        <v>85</v>
      </c>
      <c r="M119" s="5">
        <v>2014</v>
      </c>
      <c r="N119" s="12">
        <v>11.1</v>
      </c>
      <c r="O119" s="5">
        <v>2014</v>
      </c>
      <c r="P119" s="12"/>
      <c r="R119" s="12">
        <v>0</v>
      </c>
      <c r="S119" s="5">
        <v>2014</v>
      </c>
      <c r="T119" s="12">
        <v>0</v>
      </c>
      <c r="U119" s="5">
        <v>2014</v>
      </c>
      <c r="V119" s="12">
        <v>0</v>
      </c>
      <c r="W119" s="5">
        <v>2014</v>
      </c>
      <c r="X119" s="14">
        <v>0</v>
      </c>
      <c r="Y119" s="5">
        <v>2014</v>
      </c>
      <c r="Z119" s="14"/>
    </row>
    <row r="120" spans="1:26" ht="12.75" customHeight="1" x14ac:dyDescent="0.25">
      <c r="A120" s="4" t="s">
        <v>1040</v>
      </c>
      <c r="B120" s="5" t="s">
        <v>1037</v>
      </c>
      <c r="C120" s="5" t="s">
        <v>1036</v>
      </c>
      <c r="D120" s="5" t="s">
        <v>1038</v>
      </c>
      <c r="E120" s="5" t="s">
        <v>1042</v>
      </c>
      <c r="F120" s="5" t="s">
        <v>1041</v>
      </c>
      <c r="G120" s="5">
        <v>3</v>
      </c>
      <c r="H120" s="15">
        <v>1</v>
      </c>
      <c r="I120" s="4"/>
      <c r="J120" s="13">
        <v>1.1247702255110741</v>
      </c>
      <c r="K120" s="5">
        <v>2017</v>
      </c>
      <c r="L120" s="12">
        <v>100</v>
      </c>
      <c r="M120" s="5">
        <v>2017</v>
      </c>
      <c r="N120" s="12">
        <v>11</v>
      </c>
      <c r="O120" s="5">
        <v>2017</v>
      </c>
      <c r="P120" s="12"/>
      <c r="R120" s="12">
        <v>0</v>
      </c>
      <c r="S120" s="5">
        <v>2017</v>
      </c>
      <c r="T120" s="12">
        <v>0</v>
      </c>
      <c r="U120" s="5">
        <v>2017</v>
      </c>
      <c r="V120" s="12">
        <v>0</v>
      </c>
      <c r="W120" s="5">
        <v>2017</v>
      </c>
      <c r="X120" s="14">
        <v>100</v>
      </c>
      <c r="Y120" s="5">
        <v>2017</v>
      </c>
      <c r="Z120" s="14"/>
    </row>
    <row r="121" spans="1:26" ht="12.75" customHeight="1" x14ac:dyDescent="0.25">
      <c r="A121" s="4" t="s">
        <v>1043</v>
      </c>
      <c r="B121" s="5" t="s">
        <v>1046</v>
      </c>
      <c r="C121" s="5" t="s">
        <v>1045</v>
      </c>
      <c r="D121" s="5" t="s">
        <v>1038</v>
      </c>
      <c r="E121" s="5" t="s">
        <v>1047</v>
      </c>
      <c r="F121" s="5" t="s">
        <v>1044</v>
      </c>
      <c r="G121" s="5">
        <v>1</v>
      </c>
      <c r="H121" s="15">
        <v>2</v>
      </c>
      <c r="I121" s="4" t="s">
        <v>3134</v>
      </c>
      <c r="J121" s="13">
        <v>1.3074154265375311</v>
      </c>
      <c r="K121" s="5">
        <v>2016</v>
      </c>
      <c r="L121" s="12">
        <v>100</v>
      </c>
      <c r="M121" s="5">
        <v>2016</v>
      </c>
      <c r="N121" s="12">
        <v>16.88</v>
      </c>
      <c r="O121" s="5">
        <v>2016</v>
      </c>
      <c r="P121" s="12"/>
      <c r="R121" s="12">
        <v>1.1111111111111112</v>
      </c>
      <c r="S121" s="5">
        <v>2016</v>
      </c>
      <c r="T121" s="12" t="s">
        <v>1569</v>
      </c>
      <c r="V121" s="12" t="s">
        <v>1569</v>
      </c>
      <c r="X121" s="14">
        <v>91.336633663366342</v>
      </c>
      <c r="Y121" s="5">
        <v>2016</v>
      </c>
      <c r="Z121" s="14"/>
    </row>
    <row r="122" spans="1:26" ht="12.75" customHeight="1" x14ac:dyDescent="0.25">
      <c r="A122" s="4" t="s">
        <v>1048</v>
      </c>
      <c r="B122" s="5" t="s">
        <v>1046</v>
      </c>
      <c r="C122" s="5" t="s">
        <v>1045</v>
      </c>
      <c r="D122" s="5" t="s">
        <v>1038</v>
      </c>
      <c r="E122" s="5" t="s">
        <v>1050</v>
      </c>
      <c r="F122" s="5" t="s">
        <v>1049</v>
      </c>
      <c r="G122" s="5">
        <v>2</v>
      </c>
      <c r="H122" s="15">
        <v>2</v>
      </c>
      <c r="I122" s="4" t="s">
        <v>1845</v>
      </c>
      <c r="J122" s="13">
        <v>0.60882800608828003</v>
      </c>
      <c r="K122" s="5">
        <v>2006</v>
      </c>
      <c r="L122" s="12" t="s">
        <v>1569</v>
      </c>
      <c r="N122" s="12">
        <v>10.5</v>
      </c>
      <c r="O122" s="5">
        <v>2006</v>
      </c>
      <c r="P122" s="12"/>
      <c r="R122" s="12" t="s">
        <v>1569</v>
      </c>
      <c r="T122" s="12" t="s">
        <v>1569</v>
      </c>
      <c r="V122" s="12" t="s">
        <v>1569</v>
      </c>
      <c r="X122" s="14" t="s">
        <v>1569</v>
      </c>
      <c r="Z122" s="14"/>
    </row>
    <row r="123" spans="1:26" ht="12.75" customHeight="1" x14ac:dyDescent="0.25">
      <c r="A123" s="4" t="s">
        <v>1051</v>
      </c>
      <c r="B123" s="5" t="s">
        <v>1053</v>
      </c>
      <c r="C123" s="5" t="s">
        <v>1052</v>
      </c>
      <c r="D123" s="5" t="s">
        <v>1038</v>
      </c>
      <c r="E123" s="5" t="s">
        <v>1054</v>
      </c>
      <c r="F123" s="5" t="s">
        <v>3135</v>
      </c>
      <c r="G123" s="5">
        <v>1</v>
      </c>
      <c r="H123" s="15">
        <v>3</v>
      </c>
      <c r="I123" s="4" t="s">
        <v>3136</v>
      </c>
      <c r="J123" s="13" t="s">
        <v>1569</v>
      </c>
      <c r="L123" s="12" t="s">
        <v>1569</v>
      </c>
      <c r="N123" s="12">
        <v>12.8</v>
      </c>
      <c r="P123" s="12"/>
      <c r="R123" s="12" t="s">
        <v>1569</v>
      </c>
      <c r="T123" s="12" t="s">
        <v>1569</v>
      </c>
      <c r="V123" s="12" t="s">
        <v>1569</v>
      </c>
      <c r="X123" s="14" t="s">
        <v>1569</v>
      </c>
      <c r="Z123" s="14"/>
    </row>
    <row r="124" spans="1:26" ht="12.75" customHeight="1" x14ac:dyDescent="0.25">
      <c r="A124" s="4" t="s">
        <v>616</v>
      </c>
      <c r="B124" s="5" t="s">
        <v>619</v>
      </c>
      <c r="C124" s="5" t="s">
        <v>618</v>
      </c>
      <c r="D124" s="5" t="s">
        <v>620</v>
      </c>
      <c r="E124" s="5" t="s">
        <v>621</v>
      </c>
      <c r="F124" s="5" t="s">
        <v>617</v>
      </c>
      <c r="G124" s="5">
        <v>1</v>
      </c>
      <c r="H124" s="15">
        <v>1</v>
      </c>
      <c r="I124" s="4" t="s">
        <v>3137</v>
      </c>
      <c r="J124" s="13">
        <v>0.8</v>
      </c>
      <c r="K124" s="5">
        <v>2009</v>
      </c>
      <c r="L124" s="12" t="s">
        <v>1569</v>
      </c>
      <c r="N124" s="12">
        <v>12</v>
      </c>
      <c r="O124" s="5">
        <v>2009</v>
      </c>
      <c r="P124" s="12"/>
      <c r="R124" s="12" t="s">
        <v>1569</v>
      </c>
      <c r="T124" s="12" t="s">
        <v>1569</v>
      </c>
      <c r="V124" s="12" t="s">
        <v>1569</v>
      </c>
      <c r="X124" s="14" t="s">
        <v>1569</v>
      </c>
      <c r="Z124" s="14"/>
    </row>
    <row r="125" spans="1:26" ht="12.75" customHeight="1" x14ac:dyDescent="0.25">
      <c r="A125" s="4" t="s">
        <v>1055</v>
      </c>
      <c r="B125" s="5" t="s">
        <v>1058</v>
      </c>
      <c r="C125" s="5" t="s">
        <v>1057</v>
      </c>
      <c r="D125" s="5" t="s">
        <v>1038</v>
      </c>
      <c r="E125" s="5" t="s">
        <v>1572</v>
      </c>
      <c r="F125" s="5" t="s">
        <v>1056</v>
      </c>
      <c r="G125" s="5">
        <v>2</v>
      </c>
      <c r="H125" s="15">
        <v>1</v>
      </c>
      <c r="I125" s="4"/>
      <c r="J125" s="13">
        <v>1.0770767548061875</v>
      </c>
      <c r="K125" s="5">
        <v>2010</v>
      </c>
      <c r="L125" s="12">
        <v>93.5</v>
      </c>
      <c r="M125" s="5">
        <v>2010</v>
      </c>
      <c r="N125" s="12">
        <v>14.000000000000002</v>
      </c>
      <c r="O125" s="5">
        <v>2010</v>
      </c>
      <c r="P125" s="12"/>
      <c r="R125" s="12">
        <v>0</v>
      </c>
      <c r="S125" s="5">
        <v>2010</v>
      </c>
      <c r="T125" s="12">
        <v>0.68</v>
      </c>
      <c r="U125" s="5">
        <v>2010</v>
      </c>
      <c r="V125" s="12">
        <v>0</v>
      </c>
      <c r="W125" s="5">
        <v>2010</v>
      </c>
      <c r="X125" s="14">
        <v>69.794603302456707</v>
      </c>
      <c r="Y125" s="5">
        <v>2010</v>
      </c>
      <c r="Z125" s="14"/>
    </row>
    <row r="126" spans="1:26" ht="12.75" customHeight="1" x14ac:dyDescent="0.25">
      <c r="A126" s="4" t="s">
        <v>1059</v>
      </c>
      <c r="B126" s="5" t="s">
        <v>1058</v>
      </c>
      <c r="C126" s="5" t="s">
        <v>1057</v>
      </c>
      <c r="D126" s="5" t="s">
        <v>1038</v>
      </c>
      <c r="E126" s="5" t="s">
        <v>1061</v>
      </c>
      <c r="F126" s="5" t="s">
        <v>1060</v>
      </c>
      <c r="G126" s="5" t="s">
        <v>3107</v>
      </c>
      <c r="H126" s="15">
        <v>1</v>
      </c>
      <c r="I126" s="4"/>
      <c r="J126" s="13">
        <v>2.3715208324921093</v>
      </c>
      <c r="K126" s="5">
        <v>2010</v>
      </c>
      <c r="L126" s="12">
        <v>98.1</v>
      </c>
      <c r="M126" s="5">
        <v>2010</v>
      </c>
      <c r="N126" s="12">
        <v>16</v>
      </c>
      <c r="O126" s="5">
        <v>2010</v>
      </c>
      <c r="P126" s="12"/>
      <c r="R126" s="12" t="s">
        <v>1569</v>
      </c>
      <c r="T126" s="12" t="s">
        <v>1569</v>
      </c>
      <c r="V126" s="12" t="s">
        <v>1569</v>
      </c>
      <c r="X126" s="14">
        <v>64.581541664780701</v>
      </c>
      <c r="Y126" s="5">
        <v>2010</v>
      </c>
      <c r="Z126" s="14"/>
    </row>
    <row r="127" spans="1:26" ht="12.75" customHeight="1" x14ac:dyDescent="0.25">
      <c r="A127" s="4" t="s">
        <v>1062</v>
      </c>
      <c r="B127" s="5" t="s">
        <v>1058</v>
      </c>
      <c r="C127" s="5" t="s">
        <v>1057</v>
      </c>
      <c r="D127" s="5" t="s">
        <v>1038</v>
      </c>
      <c r="E127" s="5" t="s">
        <v>1064</v>
      </c>
      <c r="F127" s="5" t="s">
        <v>1063</v>
      </c>
      <c r="G127" s="5">
        <v>2</v>
      </c>
      <c r="H127" s="15">
        <v>1</v>
      </c>
      <c r="I127" s="4"/>
      <c r="J127" s="13">
        <v>1.535111760733854</v>
      </c>
      <c r="K127" s="5">
        <v>2010</v>
      </c>
      <c r="L127" s="12">
        <v>65.599999999999994</v>
      </c>
      <c r="M127" s="5">
        <v>2010</v>
      </c>
      <c r="N127" s="12">
        <v>11.535802469135801</v>
      </c>
      <c r="O127" s="5">
        <v>2010</v>
      </c>
      <c r="P127" s="12"/>
      <c r="R127" s="12">
        <v>14.560781684069354</v>
      </c>
      <c r="S127" s="5">
        <v>2010</v>
      </c>
      <c r="T127" s="12">
        <v>0</v>
      </c>
      <c r="U127" s="5">
        <v>2010</v>
      </c>
      <c r="V127" s="12">
        <v>0</v>
      </c>
      <c r="W127" s="5">
        <v>2010</v>
      </c>
      <c r="X127" s="14">
        <v>100</v>
      </c>
      <c r="Y127" s="5">
        <v>2010</v>
      </c>
      <c r="Z127" s="14"/>
    </row>
    <row r="128" spans="1:26" ht="12.75" customHeight="1" x14ac:dyDescent="0.25">
      <c r="A128" s="5" t="s">
        <v>1065</v>
      </c>
      <c r="B128" s="5" t="s">
        <v>1067</v>
      </c>
      <c r="C128" s="5" t="s">
        <v>1066</v>
      </c>
      <c r="D128" s="5" t="s">
        <v>1038</v>
      </c>
      <c r="E128" s="5" t="s">
        <v>1068</v>
      </c>
      <c r="H128" s="15">
        <v>4</v>
      </c>
      <c r="I128" s="4" t="s">
        <v>1846</v>
      </c>
      <c r="J128" s="13" t="s">
        <v>1569</v>
      </c>
      <c r="L128" s="12" t="s">
        <v>1569</v>
      </c>
      <c r="N128" s="12" t="s">
        <v>1569</v>
      </c>
      <c r="P128" s="12"/>
      <c r="R128" s="12">
        <v>0</v>
      </c>
      <c r="T128" s="12">
        <v>0</v>
      </c>
      <c r="V128" s="12">
        <v>0</v>
      </c>
      <c r="X128" s="14" t="s">
        <v>1569</v>
      </c>
      <c r="Z128" s="14"/>
    </row>
    <row r="129" spans="1:26" ht="12.75" customHeight="1" x14ac:dyDescent="0.25">
      <c r="A129" s="5" t="s">
        <v>1069</v>
      </c>
      <c r="B129" s="5" t="s">
        <v>1067</v>
      </c>
      <c r="C129" s="5" t="s">
        <v>1066</v>
      </c>
      <c r="D129" s="5" t="s">
        <v>1038</v>
      </c>
      <c r="E129" s="5" t="s">
        <v>1070</v>
      </c>
      <c r="H129" s="15">
        <v>4</v>
      </c>
      <c r="I129" s="4" t="s">
        <v>1847</v>
      </c>
      <c r="J129" s="13" t="s">
        <v>1569</v>
      </c>
      <c r="L129" s="12" t="s">
        <v>1569</v>
      </c>
      <c r="N129" s="12" t="s">
        <v>1569</v>
      </c>
      <c r="P129" s="12"/>
      <c r="R129" s="12">
        <v>0</v>
      </c>
      <c r="T129" s="12">
        <v>0</v>
      </c>
      <c r="V129" s="12">
        <v>0</v>
      </c>
      <c r="X129" s="14" t="s">
        <v>1569</v>
      </c>
      <c r="Z129" s="14"/>
    </row>
    <row r="130" spans="1:26" ht="12.75" customHeight="1" x14ac:dyDescent="0.25">
      <c r="A130" s="5" t="s">
        <v>31</v>
      </c>
      <c r="B130" s="5" t="s">
        <v>34</v>
      </c>
      <c r="C130" s="5" t="s">
        <v>33</v>
      </c>
      <c r="D130" s="5" t="s">
        <v>35</v>
      </c>
      <c r="E130" s="5" t="s">
        <v>36</v>
      </c>
      <c r="F130" s="5" t="s">
        <v>32</v>
      </c>
      <c r="G130" s="5">
        <v>2</v>
      </c>
      <c r="H130" s="15">
        <v>1</v>
      </c>
      <c r="I130" s="4"/>
      <c r="J130" s="13" t="s">
        <v>1569</v>
      </c>
      <c r="L130" s="12" t="s">
        <v>1569</v>
      </c>
      <c r="N130" s="12">
        <v>8.1754735792622117</v>
      </c>
      <c r="P130" s="12"/>
      <c r="R130" s="12" t="s">
        <v>1569</v>
      </c>
      <c r="T130" s="12">
        <v>18</v>
      </c>
      <c r="V130" s="12" t="s">
        <v>1569</v>
      </c>
      <c r="X130" s="14" t="s">
        <v>1569</v>
      </c>
      <c r="Z130" s="14"/>
    </row>
    <row r="131" spans="1:26" ht="12.75" customHeight="1" x14ac:dyDescent="0.25">
      <c r="A131" s="5" t="s">
        <v>37</v>
      </c>
      <c r="B131" s="5" t="s">
        <v>34</v>
      </c>
      <c r="C131" s="5" t="s">
        <v>33</v>
      </c>
      <c r="D131" s="5" t="s">
        <v>35</v>
      </c>
      <c r="E131" s="5" t="s">
        <v>38</v>
      </c>
      <c r="F131" s="5" t="s">
        <v>3138</v>
      </c>
      <c r="G131" s="5">
        <v>2</v>
      </c>
      <c r="H131" s="15">
        <v>2</v>
      </c>
      <c r="I131" s="4" t="s">
        <v>3139</v>
      </c>
      <c r="J131" s="13" t="s">
        <v>1569</v>
      </c>
      <c r="L131" s="12" t="s">
        <v>1569</v>
      </c>
      <c r="N131" s="12">
        <v>15.328467153284672</v>
      </c>
      <c r="P131" s="12"/>
      <c r="R131" s="12">
        <v>0</v>
      </c>
      <c r="T131" s="12">
        <v>25.81</v>
      </c>
      <c r="V131" s="12">
        <v>0</v>
      </c>
      <c r="X131" s="14">
        <v>100</v>
      </c>
      <c r="Z131" s="14"/>
    </row>
    <row r="132" spans="1:26" ht="12.75" customHeight="1" x14ac:dyDescent="0.25">
      <c r="A132" s="5" t="s">
        <v>39</v>
      </c>
      <c r="B132" s="5" t="s">
        <v>34</v>
      </c>
      <c r="C132" s="5" t="s">
        <v>33</v>
      </c>
      <c r="D132" s="5" t="s">
        <v>35</v>
      </c>
      <c r="E132" s="5" t="s">
        <v>41</v>
      </c>
      <c r="F132" s="5" t="s">
        <v>40</v>
      </c>
      <c r="G132" s="5">
        <v>2</v>
      </c>
      <c r="H132" s="15">
        <v>1</v>
      </c>
      <c r="I132" s="4" t="s">
        <v>1848</v>
      </c>
      <c r="J132" s="13">
        <v>2.711633504292787</v>
      </c>
      <c r="K132" s="5">
        <v>2010</v>
      </c>
      <c r="L132" s="12" t="s">
        <v>1569</v>
      </c>
      <c r="N132" s="12">
        <v>4</v>
      </c>
      <c r="O132" s="5">
        <v>2010</v>
      </c>
      <c r="P132" s="12"/>
      <c r="R132" s="12">
        <v>0</v>
      </c>
      <c r="S132" s="5">
        <v>2010</v>
      </c>
      <c r="T132" s="12">
        <v>70</v>
      </c>
      <c r="U132" s="5">
        <v>2010</v>
      </c>
      <c r="V132" s="12">
        <v>0</v>
      </c>
      <c r="W132" s="5">
        <v>2010</v>
      </c>
      <c r="X132" s="14">
        <v>93.333333333333329</v>
      </c>
      <c r="Y132" s="5">
        <v>2010</v>
      </c>
      <c r="Z132" s="14"/>
    </row>
    <row r="133" spans="1:26" ht="12.75" customHeight="1" x14ac:dyDescent="0.25">
      <c r="A133" s="5" t="s">
        <v>42</v>
      </c>
      <c r="B133" s="5" t="s">
        <v>45</v>
      </c>
      <c r="C133" s="5" t="s">
        <v>44</v>
      </c>
      <c r="D133" s="5" t="s">
        <v>35</v>
      </c>
      <c r="E133" s="5" t="s">
        <v>46</v>
      </c>
      <c r="F133" s="5" t="s">
        <v>43</v>
      </c>
      <c r="G133" s="5">
        <v>1</v>
      </c>
      <c r="H133" s="15">
        <v>1</v>
      </c>
      <c r="I133" s="4"/>
      <c r="J133" s="13">
        <v>1.631454937189601</v>
      </c>
      <c r="K133" s="5">
        <v>2013</v>
      </c>
      <c r="L133" s="12">
        <v>100</v>
      </c>
      <c r="M133" s="5">
        <v>2013</v>
      </c>
      <c r="N133" s="12">
        <v>2.8999999999999995</v>
      </c>
      <c r="O133" s="5">
        <v>2013</v>
      </c>
      <c r="P133" s="12"/>
      <c r="R133" s="12" t="s">
        <v>1569</v>
      </c>
      <c r="T133" s="12" t="s">
        <v>1569</v>
      </c>
      <c r="V133" s="12" t="s">
        <v>1569</v>
      </c>
      <c r="X133" s="14" t="s">
        <v>1569</v>
      </c>
      <c r="Z133" s="14"/>
    </row>
    <row r="134" spans="1:26" ht="12.75" customHeight="1" x14ac:dyDescent="0.25">
      <c r="A134" s="5" t="s">
        <v>1071</v>
      </c>
      <c r="B134" s="5" t="s">
        <v>1074</v>
      </c>
      <c r="C134" s="5" t="s">
        <v>1073</v>
      </c>
      <c r="D134" s="5" t="s">
        <v>1038</v>
      </c>
      <c r="E134" s="5" t="s">
        <v>1075</v>
      </c>
      <c r="F134" s="5" t="s">
        <v>1072</v>
      </c>
      <c r="G134" s="5">
        <v>2</v>
      </c>
      <c r="H134" s="15">
        <v>1</v>
      </c>
      <c r="I134" s="4"/>
      <c r="J134" s="13">
        <v>2.2687816643777916</v>
      </c>
      <c r="K134" s="5">
        <v>2013</v>
      </c>
      <c r="L134" s="12">
        <v>50.77</v>
      </c>
      <c r="M134" s="5">
        <v>2013</v>
      </c>
      <c r="N134" s="12">
        <v>10.389610389610388</v>
      </c>
      <c r="O134" s="5">
        <v>2013</v>
      </c>
      <c r="P134" s="12"/>
      <c r="R134" s="12">
        <v>0</v>
      </c>
      <c r="S134" s="5">
        <v>2013</v>
      </c>
      <c r="T134" s="12">
        <v>0</v>
      </c>
      <c r="U134" s="5">
        <v>2013</v>
      </c>
      <c r="V134" s="12">
        <v>39.970282317979198</v>
      </c>
      <c r="W134" s="5">
        <v>2013</v>
      </c>
      <c r="X134" s="14">
        <v>100</v>
      </c>
      <c r="Y134" s="5">
        <v>2013</v>
      </c>
      <c r="Z134" s="14"/>
    </row>
    <row r="135" spans="1:26" ht="12.75" customHeight="1" x14ac:dyDescent="0.25">
      <c r="A135" s="5" t="s">
        <v>47</v>
      </c>
      <c r="B135" s="5" t="s">
        <v>49</v>
      </c>
      <c r="C135" s="5" t="s">
        <v>48</v>
      </c>
      <c r="D135" s="5" t="s">
        <v>35</v>
      </c>
      <c r="E135" s="5" t="s">
        <v>50</v>
      </c>
      <c r="H135" s="15">
        <v>4</v>
      </c>
      <c r="I135" s="4" t="s">
        <v>1849</v>
      </c>
      <c r="J135" s="13" t="s">
        <v>1569</v>
      </c>
      <c r="L135" s="12" t="s">
        <v>1569</v>
      </c>
      <c r="N135" s="12" t="s">
        <v>1569</v>
      </c>
      <c r="P135" s="12"/>
      <c r="R135" s="12" t="s">
        <v>1569</v>
      </c>
      <c r="T135" s="12" t="s">
        <v>1569</v>
      </c>
      <c r="V135" s="12" t="s">
        <v>1569</v>
      </c>
      <c r="X135" s="14" t="s">
        <v>1569</v>
      </c>
      <c r="Z135" s="14"/>
    </row>
    <row r="136" spans="1:26" ht="12.75" customHeight="1" x14ac:dyDescent="0.25">
      <c r="A136" s="5" t="s">
        <v>622</v>
      </c>
      <c r="B136" s="5" t="s">
        <v>25</v>
      </c>
      <c r="C136" s="5" t="s">
        <v>624</v>
      </c>
      <c r="D136" s="5" t="s">
        <v>620</v>
      </c>
      <c r="E136" s="5" t="s">
        <v>625</v>
      </c>
      <c r="F136" s="5" t="s">
        <v>623</v>
      </c>
      <c r="G136" s="5">
        <v>3</v>
      </c>
      <c r="H136" s="15">
        <v>2</v>
      </c>
      <c r="I136" s="4" t="s">
        <v>1850</v>
      </c>
      <c r="J136" s="13">
        <v>0.36670179135932557</v>
      </c>
      <c r="K136" s="5">
        <v>2012</v>
      </c>
      <c r="L136" s="12">
        <v>60</v>
      </c>
      <c r="M136" s="5">
        <v>2012</v>
      </c>
      <c r="N136" s="12">
        <v>2.8897110288971106</v>
      </c>
      <c r="O136" s="5">
        <v>2012</v>
      </c>
      <c r="P136" s="12"/>
      <c r="R136" s="12">
        <v>0</v>
      </c>
      <c r="S136" s="5">
        <v>2012</v>
      </c>
      <c r="T136" s="12">
        <v>0</v>
      </c>
      <c r="U136" s="5">
        <v>2012</v>
      </c>
      <c r="V136" s="12">
        <v>0</v>
      </c>
      <c r="W136" s="5">
        <v>2012</v>
      </c>
      <c r="X136" s="14">
        <v>0</v>
      </c>
      <c r="Y136" s="5">
        <v>2012</v>
      </c>
      <c r="Z136" s="14"/>
    </row>
    <row r="137" spans="1:26" ht="12.75" customHeight="1" x14ac:dyDescent="0.25">
      <c r="A137" s="5" t="s">
        <v>626</v>
      </c>
      <c r="B137" s="5" t="s">
        <v>25</v>
      </c>
      <c r="C137" s="5" t="s">
        <v>624</v>
      </c>
      <c r="D137" s="5" t="s">
        <v>620</v>
      </c>
      <c r="E137" s="5" t="s">
        <v>628</v>
      </c>
      <c r="F137" s="5" t="s">
        <v>627</v>
      </c>
      <c r="G137" s="5">
        <v>3</v>
      </c>
      <c r="H137" s="15">
        <v>2</v>
      </c>
      <c r="I137" s="4" t="s">
        <v>1851</v>
      </c>
      <c r="J137" s="13">
        <v>0.34027370180840294</v>
      </c>
      <c r="K137" s="5">
        <v>2012</v>
      </c>
      <c r="L137" s="12">
        <v>72</v>
      </c>
      <c r="M137" s="5">
        <v>2012</v>
      </c>
      <c r="N137" s="12">
        <v>4.0508101620324064</v>
      </c>
      <c r="O137" s="5">
        <v>2012</v>
      </c>
      <c r="P137" s="12"/>
      <c r="R137" s="12">
        <v>0</v>
      </c>
      <c r="S137" s="5">
        <v>2012</v>
      </c>
      <c r="T137" s="12">
        <v>0</v>
      </c>
      <c r="U137" s="5">
        <v>2012</v>
      </c>
      <c r="V137" s="12">
        <v>0</v>
      </c>
      <c r="W137" s="5">
        <v>2012</v>
      </c>
      <c r="X137" s="14">
        <v>0</v>
      </c>
      <c r="Y137" s="5">
        <v>2012</v>
      </c>
      <c r="Z137" s="14"/>
    </row>
    <row r="138" spans="1:26" ht="12.75" customHeight="1" x14ac:dyDescent="0.25">
      <c r="A138" s="5" t="s">
        <v>629</v>
      </c>
      <c r="B138" s="5" t="s">
        <v>25</v>
      </c>
      <c r="C138" s="5" t="s">
        <v>624</v>
      </c>
      <c r="D138" s="5" t="s">
        <v>620</v>
      </c>
      <c r="E138" s="5" t="s">
        <v>631</v>
      </c>
      <c r="F138" s="5" t="s">
        <v>630</v>
      </c>
      <c r="G138" s="5">
        <v>3</v>
      </c>
      <c r="H138" s="15">
        <v>2</v>
      </c>
      <c r="I138" s="4" t="s">
        <v>1850</v>
      </c>
      <c r="J138" s="13">
        <v>0.75623756333693248</v>
      </c>
      <c r="K138" s="5">
        <v>2012</v>
      </c>
      <c r="L138" s="12">
        <v>32</v>
      </c>
      <c r="M138" s="5">
        <v>2012</v>
      </c>
      <c r="N138" s="12">
        <v>4.5490901819636074</v>
      </c>
      <c r="O138" s="5">
        <v>2012</v>
      </c>
      <c r="P138" s="12"/>
      <c r="R138" s="12">
        <v>0</v>
      </c>
      <c r="S138" s="5">
        <v>2012</v>
      </c>
      <c r="T138" s="12">
        <v>0</v>
      </c>
      <c r="U138" s="5">
        <v>2012</v>
      </c>
      <c r="V138" s="12">
        <v>0</v>
      </c>
      <c r="W138" s="5">
        <v>2012</v>
      </c>
      <c r="X138" s="14">
        <v>0</v>
      </c>
      <c r="Y138" s="5">
        <v>2012</v>
      </c>
      <c r="Z138" s="14"/>
    </row>
    <row r="139" spans="1:26" ht="12.75" customHeight="1" x14ac:dyDescent="0.25">
      <c r="A139" s="5" t="s">
        <v>632</v>
      </c>
      <c r="B139" s="5" t="s">
        <v>25</v>
      </c>
      <c r="C139" s="5" t="s">
        <v>624</v>
      </c>
      <c r="D139" s="5" t="s">
        <v>620</v>
      </c>
      <c r="E139" s="5" t="s">
        <v>633</v>
      </c>
      <c r="F139" s="5" t="s">
        <v>3140</v>
      </c>
      <c r="G139" s="5">
        <v>3</v>
      </c>
      <c r="H139" s="15">
        <v>2</v>
      </c>
      <c r="I139" s="4" t="s">
        <v>3142</v>
      </c>
      <c r="J139" s="13">
        <v>0.80951901805457327</v>
      </c>
      <c r="K139" s="5">
        <v>2012</v>
      </c>
      <c r="L139" s="12">
        <v>42</v>
      </c>
      <c r="M139" s="5">
        <v>2012</v>
      </c>
      <c r="N139" s="12">
        <v>7.2107210721072112</v>
      </c>
      <c r="O139" s="5">
        <v>2012</v>
      </c>
      <c r="P139" s="12"/>
      <c r="R139" s="12">
        <v>1.4193984454207502</v>
      </c>
      <c r="S139" s="5">
        <v>2012</v>
      </c>
      <c r="T139" s="12">
        <v>0</v>
      </c>
      <c r="U139" s="5">
        <v>2012</v>
      </c>
      <c r="V139" s="12">
        <v>0</v>
      </c>
      <c r="W139" s="5">
        <v>2012</v>
      </c>
      <c r="X139" s="14">
        <v>0</v>
      </c>
      <c r="Y139" s="5">
        <v>2012</v>
      </c>
      <c r="Z139" s="14"/>
    </row>
    <row r="140" spans="1:26" ht="12.75" customHeight="1" x14ac:dyDescent="0.25">
      <c r="A140" s="5" t="s">
        <v>634</v>
      </c>
      <c r="B140" s="5" t="s">
        <v>25</v>
      </c>
      <c r="C140" s="5" t="s">
        <v>624</v>
      </c>
      <c r="D140" s="5" t="s">
        <v>620</v>
      </c>
      <c r="E140" s="5" t="s">
        <v>636</v>
      </c>
      <c r="F140" s="5" t="s">
        <v>3141</v>
      </c>
      <c r="G140" s="5">
        <v>3</v>
      </c>
      <c r="H140" s="15">
        <v>2</v>
      </c>
      <c r="I140" s="4" t="s">
        <v>3142</v>
      </c>
      <c r="J140" s="13">
        <v>0.68478202355203077</v>
      </c>
      <c r="K140" s="5">
        <v>2005</v>
      </c>
      <c r="L140" s="12">
        <v>44</v>
      </c>
      <c r="M140" s="5">
        <v>2005</v>
      </c>
      <c r="N140" s="12">
        <v>4.1000000000000005</v>
      </c>
      <c r="O140" s="5">
        <v>2005</v>
      </c>
      <c r="P140" s="12"/>
      <c r="R140" s="12">
        <v>0</v>
      </c>
      <c r="S140" s="5">
        <v>2005</v>
      </c>
      <c r="T140" s="12">
        <v>0</v>
      </c>
      <c r="U140" s="5">
        <v>2005</v>
      </c>
      <c r="V140" s="12">
        <v>0</v>
      </c>
      <c r="W140" s="5">
        <v>2005</v>
      </c>
      <c r="X140" s="14">
        <v>0</v>
      </c>
      <c r="Y140" s="5">
        <v>2005</v>
      </c>
      <c r="Z140" s="14"/>
    </row>
    <row r="141" spans="1:26" ht="12.75" customHeight="1" x14ac:dyDescent="0.25">
      <c r="A141" s="5" t="s">
        <v>1076</v>
      </c>
      <c r="B141" s="5" t="s">
        <v>1079</v>
      </c>
      <c r="C141" s="5" t="s">
        <v>1078</v>
      </c>
      <c r="D141" s="5" t="s">
        <v>1038</v>
      </c>
      <c r="E141" s="5" t="s">
        <v>1080</v>
      </c>
      <c r="F141" s="5" t="s">
        <v>1077</v>
      </c>
      <c r="G141" s="5">
        <v>2</v>
      </c>
      <c r="H141" s="15">
        <v>1</v>
      </c>
      <c r="I141" s="4" t="s">
        <v>1852</v>
      </c>
      <c r="J141" s="13">
        <v>1.2005632472997503</v>
      </c>
      <c r="K141" s="5">
        <v>2016</v>
      </c>
      <c r="L141" s="12">
        <v>99</v>
      </c>
      <c r="M141" s="5">
        <v>2016</v>
      </c>
      <c r="N141" s="12">
        <v>8.6000000000000014</v>
      </c>
      <c r="O141" s="5">
        <v>2016</v>
      </c>
      <c r="P141" s="12"/>
      <c r="R141" s="12">
        <v>0</v>
      </c>
      <c r="S141" s="5">
        <v>2016</v>
      </c>
      <c r="T141" s="12">
        <v>0.6</v>
      </c>
      <c r="U141" s="5">
        <v>2016</v>
      </c>
      <c r="V141" s="12">
        <v>0</v>
      </c>
      <c r="W141" s="5">
        <v>2016</v>
      </c>
      <c r="X141" s="14">
        <v>100</v>
      </c>
      <c r="Y141" s="5">
        <v>2016</v>
      </c>
      <c r="Z141" s="14"/>
    </row>
    <row r="142" spans="1:26" ht="12.75" customHeight="1" x14ac:dyDescent="0.25">
      <c r="A142" s="5" t="s">
        <v>1081</v>
      </c>
      <c r="B142" s="5" t="s">
        <v>1079</v>
      </c>
      <c r="C142" s="5" t="s">
        <v>1078</v>
      </c>
      <c r="D142" s="5" t="s">
        <v>1038</v>
      </c>
      <c r="E142" s="5" t="s">
        <v>1083</v>
      </c>
      <c r="F142" s="5" t="s">
        <v>1082</v>
      </c>
      <c r="G142" s="5">
        <v>2</v>
      </c>
      <c r="H142" s="15">
        <v>1</v>
      </c>
      <c r="I142" s="4"/>
      <c r="J142" s="13">
        <v>1.6244085983046603</v>
      </c>
      <c r="K142" s="5">
        <v>2016</v>
      </c>
      <c r="L142" s="12">
        <v>100</v>
      </c>
      <c r="M142" s="5">
        <v>2016</v>
      </c>
      <c r="N142" s="12">
        <v>10.095770151636071</v>
      </c>
      <c r="O142" s="5">
        <v>2016</v>
      </c>
      <c r="P142" s="12"/>
      <c r="R142" s="12">
        <v>0</v>
      </c>
      <c r="S142" s="5">
        <v>2016</v>
      </c>
      <c r="T142" s="12">
        <v>0</v>
      </c>
      <c r="U142" s="5">
        <v>2016</v>
      </c>
      <c r="V142" s="12">
        <v>0</v>
      </c>
      <c r="W142" s="5">
        <v>2016</v>
      </c>
      <c r="X142" s="14">
        <v>97</v>
      </c>
      <c r="Y142" s="5">
        <v>2016</v>
      </c>
      <c r="Z142" s="14"/>
    </row>
    <row r="143" spans="1:26" ht="12.75" customHeight="1" x14ac:dyDescent="0.25">
      <c r="A143" s="5" t="s">
        <v>51</v>
      </c>
      <c r="B143" s="5" t="s">
        <v>54</v>
      </c>
      <c r="C143" s="5" t="s">
        <v>53</v>
      </c>
      <c r="D143" s="5" t="s">
        <v>35</v>
      </c>
      <c r="E143" s="5" t="s">
        <v>55</v>
      </c>
      <c r="F143" s="5" t="s">
        <v>52</v>
      </c>
      <c r="G143" s="5">
        <v>3</v>
      </c>
      <c r="H143" s="15">
        <v>2</v>
      </c>
      <c r="I143" s="4" t="s">
        <v>1853</v>
      </c>
      <c r="J143" s="13">
        <v>1.4101584318232894</v>
      </c>
      <c r="K143" s="5">
        <v>2014</v>
      </c>
      <c r="L143" s="12">
        <v>100</v>
      </c>
      <c r="M143" s="5">
        <v>2014</v>
      </c>
      <c r="N143" s="12" t="s">
        <v>1569</v>
      </c>
      <c r="P143" s="12"/>
      <c r="R143" s="12">
        <v>17</v>
      </c>
      <c r="S143" s="5">
        <v>2014</v>
      </c>
      <c r="T143" s="12">
        <v>53</v>
      </c>
      <c r="U143" s="5">
        <v>2014</v>
      </c>
      <c r="V143" s="12">
        <v>26</v>
      </c>
      <c r="W143" s="5">
        <v>2014</v>
      </c>
      <c r="X143" s="14">
        <v>100</v>
      </c>
      <c r="Y143" s="5">
        <v>2014</v>
      </c>
      <c r="Z143" s="14"/>
    </row>
    <row r="144" spans="1:26" ht="12.75" customHeight="1" x14ac:dyDescent="0.25">
      <c r="A144" s="5" t="s">
        <v>56</v>
      </c>
      <c r="B144" s="5" t="s">
        <v>54</v>
      </c>
      <c r="C144" s="5" t="s">
        <v>53</v>
      </c>
      <c r="D144" s="5" t="s">
        <v>35</v>
      </c>
      <c r="E144" s="5" t="s">
        <v>58</v>
      </c>
      <c r="F144" s="5" t="s">
        <v>57</v>
      </c>
      <c r="G144" s="5">
        <v>3</v>
      </c>
      <c r="H144" s="15">
        <v>1</v>
      </c>
      <c r="I144" s="4"/>
      <c r="J144" s="13">
        <v>1.1141728890070284</v>
      </c>
      <c r="K144" s="5">
        <v>2013</v>
      </c>
      <c r="L144" s="12">
        <v>100</v>
      </c>
      <c r="M144" s="5">
        <v>2013</v>
      </c>
      <c r="N144" s="12">
        <v>11</v>
      </c>
      <c r="O144" s="5">
        <v>2013</v>
      </c>
      <c r="P144" s="12"/>
      <c r="R144" s="12" t="s">
        <v>1569</v>
      </c>
      <c r="T144" s="12" t="s">
        <v>1569</v>
      </c>
      <c r="V144" s="12" t="s">
        <v>1569</v>
      </c>
      <c r="X144" s="14" t="s">
        <v>1569</v>
      </c>
      <c r="Z144" s="14"/>
    </row>
    <row r="145" spans="1:26" ht="12.75" customHeight="1" x14ac:dyDescent="0.25">
      <c r="A145" s="5" t="s">
        <v>1084</v>
      </c>
      <c r="B145" s="5" t="s">
        <v>1087</v>
      </c>
      <c r="C145" s="5" t="s">
        <v>1086</v>
      </c>
      <c r="D145" s="5" t="s">
        <v>1038</v>
      </c>
      <c r="E145" s="5" t="s">
        <v>1088</v>
      </c>
      <c r="F145" s="5" t="s">
        <v>1085</v>
      </c>
      <c r="G145" s="5">
        <v>1</v>
      </c>
      <c r="H145" s="15">
        <v>2</v>
      </c>
      <c r="I145" s="4" t="s">
        <v>1854</v>
      </c>
      <c r="J145" s="13">
        <v>1.9593425813943404</v>
      </c>
      <c r="K145" s="5">
        <v>2015</v>
      </c>
      <c r="L145" s="12">
        <v>57.6</v>
      </c>
      <c r="M145" s="5">
        <v>2015</v>
      </c>
      <c r="N145" s="12">
        <v>13</v>
      </c>
      <c r="O145" s="5">
        <v>2015</v>
      </c>
      <c r="P145" s="12"/>
      <c r="R145" s="12">
        <v>0</v>
      </c>
      <c r="S145" s="5">
        <v>2015</v>
      </c>
      <c r="T145" s="12">
        <v>0</v>
      </c>
      <c r="U145" s="5">
        <v>2015</v>
      </c>
      <c r="V145" s="12">
        <v>0</v>
      </c>
      <c r="W145" s="5">
        <v>2015</v>
      </c>
      <c r="X145" s="14">
        <v>100</v>
      </c>
      <c r="Y145" s="5">
        <v>2015</v>
      </c>
      <c r="Z145" s="14"/>
    </row>
    <row r="146" spans="1:26" ht="12.75" customHeight="1" x14ac:dyDescent="0.25">
      <c r="A146" s="5" t="s">
        <v>1089</v>
      </c>
      <c r="B146" s="5" t="s">
        <v>1087</v>
      </c>
      <c r="C146" s="5" t="s">
        <v>1086</v>
      </c>
      <c r="D146" s="5" t="s">
        <v>1038</v>
      </c>
      <c r="E146" s="5" t="s">
        <v>1091</v>
      </c>
      <c r="F146" s="5" t="s">
        <v>1090</v>
      </c>
      <c r="G146" s="5">
        <v>1</v>
      </c>
      <c r="H146" s="15">
        <v>2</v>
      </c>
      <c r="I146" s="4" t="s">
        <v>1854</v>
      </c>
      <c r="J146" s="13">
        <v>1.9857978211060374</v>
      </c>
      <c r="K146" s="5">
        <v>2015</v>
      </c>
      <c r="L146" s="12">
        <v>66</v>
      </c>
      <c r="M146" s="5">
        <v>2015</v>
      </c>
      <c r="N146" s="12">
        <v>21</v>
      </c>
      <c r="O146" s="5">
        <v>2015</v>
      </c>
      <c r="P146" s="12"/>
      <c r="R146" s="12">
        <v>0</v>
      </c>
      <c r="S146" s="5">
        <v>2015</v>
      </c>
      <c r="T146" s="12">
        <v>0</v>
      </c>
      <c r="U146" s="5">
        <v>2015</v>
      </c>
      <c r="V146" s="12">
        <v>0</v>
      </c>
      <c r="W146" s="5">
        <v>2015</v>
      </c>
      <c r="X146" s="14">
        <v>100</v>
      </c>
      <c r="Y146" s="5">
        <v>2015</v>
      </c>
      <c r="Z146" s="14"/>
    </row>
    <row r="147" spans="1:26" ht="12.75" customHeight="1" x14ac:dyDescent="0.25">
      <c r="A147" s="5" t="s">
        <v>373</v>
      </c>
      <c r="B147" s="5" t="s">
        <v>376</v>
      </c>
      <c r="C147" s="5" t="s">
        <v>375</v>
      </c>
      <c r="D147" s="5" t="s">
        <v>360</v>
      </c>
      <c r="E147" s="5" t="s">
        <v>377</v>
      </c>
      <c r="F147" s="5" t="s">
        <v>374</v>
      </c>
      <c r="G147" s="5">
        <v>1</v>
      </c>
      <c r="H147" s="15">
        <v>2</v>
      </c>
      <c r="I147" s="4" t="s">
        <v>3143</v>
      </c>
      <c r="J147" s="13">
        <v>0.5</v>
      </c>
      <c r="K147" s="5">
        <v>2000</v>
      </c>
      <c r="L147" s="12">
        <v>25</v>
      </c>
      <c r="M147" s="5">
        <v>2000</v>
      </c>
      <c r="N147" s="12" t="s">
        <v>1569</v>
      </c>
      <c r="P147" s="12"/>
      <c r="R147" s="12" t="s">
        <v>1569</v>
      </c>
      <c r="T147" s="12" t="s">
        <v>1569</v>
      </c>
      <c r="V147" s="12" t="s">
        <v>1569</v>
      </c>
      <c r="X147" s="14" t="s">
        <v>1569</v>
      </c>
      <c r="Z147" s="14"/>
    </row>
    <row r="148" spans="1:26" ht="12.75" customHeight="1" x14ac:dyDescent="0.25">
      <c r="A148" s="5" t="s">
        <v>378</v>
      </c>
      <c r="B148" s="5" t="s">
        <v>376</v>
      </c>
      <c r="C148" s="5" t="s">
        <v>375</v>
      </c>
      <c r="D148" s="5" t="s">
        <v>360</v>
      </c>
      <c r="E148" s="5" t="s">
        <v>380</v>
      </c>
      <c r="F148" s="5" t="s">
        <v>379</v>
      </c>
      <c r="G148" s="5">
        <v>2</v>
      </c>
      <c r="H148" s="15">
        <v>1</v>
      </c>
      <c r="I148" s="4"/>
      <c r="J148" s="13">
        <v>1.1028037383177569</v>
      </c>
      <c r="K148" s="5">
        <v>2000</v>
      </c>
      <c r="L148" s="12">
        <v>50</v>
      </c>
      <c r="M148" s="5">
        <v>2000</v>
      </c>
      <c r="N148" s="12">
        <v>4.4299999999999988</v>
      </c>
      <c r="O148" s="5">
        <v>2000</v>
      </c>
      <c r="P148" s="12"/>
      <c r="R148" s="12" t="s">
        <v>1569</v>
      </c>
      <c r="T148" s="12" t="s">
        <v>1569</v>
      </c>
      <c r="V148" s="12" t="s">
        <v>1569</v>
      </c>
      <c r="X148" s="14" t="s">
        <v>1569</v>
      </c>
      <c r="Z148" s="14"/>
    </row>
    <row r="149" spans="1:26" ht="12.75" customHeight="1" x14ac:dyDescent="0.25">
      <c r="A149" s="5" t="s">
        <v>637</v>
      </c>
      <c r="B149" s="5" t="s">
        <v>640</v>
      </c>
      <c r="C149" s="5" t="s">
        <v>639</v>
      </c>
      <c r="D149" s="5" t="s">
        <v>620</v>
      </c>
      <c r="E149" s="5" t="s">
        <v>641</v>
      </c>
      <c r="F149" s="5" t="s">
        <v>638</v>
      </c>
      <c r="G149" s="5">
        <v>2</v>
      </c>
      <c r="H149" s="15">
        <v>2</v>
      </c>
      <c r="I149" s="4" t="s">
        <v>1855</v>
      </c>
      <c r="J149" s="13">
        <v>0.51604646482369276</v>
      </c>
      <c r="K149" s="5">
        <v>2016</v>
      </c>
      <c r="L149" s="12">
        <v>95</v>
      </c>
      <c r="M149" s="5">
        <v>2016</v>
      </c>
      <c r="N149" s="12">
        <v>13.486513486513488</v>
      </c>
      <c r="O149" s="5">
        <v>2016</v>
      </c>
      <c r="P149" s="12"/>
      <c r="R149" s="12">
        <v>8.8888888888888893</v>
      </c>
      <c r="S149" s="5">
        <v>2016</v>
      </c>
      <c r="T149" s="12">
        <v>0</v>
      </c>
      <c r="U149" s="5">
        <v>2016</v>
      </c>
      <c r="V149" s="12">
        <v>0</v>
      </c>
      <c r="W149" s="5">
        <v>2016</v>
      </c>
      <c r="X149" s="14">
        <v>0</v>
      </c>
      <c r="Y149" s="5">
        <v>2016</v>
      </c>
      <c r="Z149" s="14"/>
    </row>
    <row r="150" spans="1:26" ht="12.75" customHeight="1" x14ac:dyDescent="0.25">
      <c r="A150" s="5" t="s">
        <v>642</v>
      </c>
      <c r="B150" s="5" t="s">
        <v>640</v>
      </c>
      <c r="C150" s="5" t="s">
        <v>639</v>
      </c>
      <c r="D150" s="5" t="s">
        <v>620</v>
      </c>
      <c r="E150" s="5" t="s">
        <v>1573</v>
      </c>
      <c r="F150" s="5" t="s">
        <v>643</v>
      </c>
      <c r="G150" s="5">
        <v>2</v>
      </c>
      <c r="H150" s="15">
        <v>1</v>
      </c>
      <c r="I150" s="4"/>
      <c r="J150" s="13">
        <v>0.44736842105263158</v>
      </c>
      <c r="K150" s="5">
        <v>2014</v>
      </c>
      <c r="L150" s="12">
        <v>95</v>
      </c>
      <c r="M150" s="5">
        <v>2014</v>
      </c>
      <c r="N150" s="12">
        <v>12.087912087912088</v>
      </c>
      <c r="O150" s="5">
        <v>2014</v>
      </c>
      <c r="P150" s="12"/>
      <c r="R150" s="12">
        <v>0</v>
      </c>
      <c r="S150" s="5">
        <v>2014</v>
      </c>
      <c r="T150" s="12">
        <v>0</v>
      </c>
      <c r="U150" s="5">
        <v>2014</v>
      </c>
      <c r="V150" s="12">
        <v>0</v>
      </c>
      <c r="W150" s="5">
        <v>2014</v>
      </c>
      <c r="X150" s="14">
        <v>100</v>
      </c>
      <c r="Y150" s="5">
        <v>2014</v>
      </c>
      <c r="Z150" s="14"/>
    </row>
    <row r="151" spans="1:26" ht="12.75" customHeight="1" x14ac:dyDescent="0.25">
      <c r="A151" s="5" t="s">
        <v>644</v>
      </c>
      <c r="B151" s="5" t="s">
        <v>647</v>
      </c>
      <c r="C151" s="5" t="s">
        <v>646</v>
      </c>
      <c r="D151" s="5" t="s">
        <v>620</v>
      </c>
      <c r="E151" s="5" t="s">
        <v>648</v>
      </c>
      <c r="F151" s="5" t="s">
        <v>645</v>
      </c>
      <c r="G151" s="5">
        <v>3</v>
      </c>
      <c r="H151" s="15">
        <v>1</v>
      </c>
      <c r="I151" s="4" t="s">
        <v>3144</v>
      </c>
      <c r="J151" s="13">
        <v>0.73351347949479995</v>
      </c>
      <c r="K151" s="5">
        <v>2010</v>
      </c>
      <c r="L151" s="12">
        <v>90</v>
      </c>
      <c r="M151" s="5">
        <v>2010</v>
      </c>
      <c r="N151" s="12">
        <v>15.2</v>
      </c>
      <c r="O151" s="5">
        <v>2010</v>
      </c>
      <c r="P151" s="12"/>
      <c r="R151" s="12">
        <v>1.1111111111111112</v>
      </c>
      <c r="S151" s="5">
        <v>2010</v>
      </c>
      <c r="T151" s="12" t="s">
        <v>1569</v>
      </c>
      <c r="V151" s="12" t="s">
        <v>1569</v>
      </c>
      <c r="X151" s="14">
        <v>100</v>
      </c>
      <c r="Y151" s="5">
        <v>2010</v>
      </c>
      <c r="Z151" s="14"/>
    </row>
    <row r="152" spans="1:26" ht="12.75" customHeight="1" x14ac:dyDescent="0.25">
      <c r="A152" s="5" t="s">
        <v>1092</v>
      </c>
      <c r="B152" s="5" t="s">
        <v>1095</v>
      </c>
      <c r="C152" s="5" t="s">
        <v>1094</v>
      </c>
      <c r="D152" s="5" t="s">
        <v>1038</v>
      </c>
      <c r="E152" s="5" t="s">
        <v>1096</v>
      </c>
      <c r="F152" s="5" t="s">
        <v>1093</v>
      </c>
      <c r="G152" s="5">
        <v>3</v>
      </c>
      <c r="H152" s="15">
        <v>1</v>
      </c>
      <c r="I152" s="4"/>
      <c r="J152" s="13">
        <v>1.2288704852472538</v>
      </c>
      <c r="K152" s="5">
        <v>2015</v>
      </c>
      <c r="L152" s="12">
        <v>81.650000000000006</v>
      </c>
      <c r="M152" s="5">
        <v>2015</v>
      </c>
      <c r="N152" s="12">
        <v>22.27772227772228</v>
      </c>
      <c r="O152" s="5">
        <v>2015</v>
      </c>
      <c r="P152" s="12"/>
      <c r="R152" s="12">
        <v>0</v>
      </c>
      <c r="S152" s="5">
        <v>2015</v>
      </c>
      <c r="T152" s="12">
        <v>0</v>
      </c>
      <c r="U152" s="5">
        <v>2015</v>
      </c>
      <c r="V152" s="12">
        <v>0</v>
      </c>
      <c r="W152" s="5">
        <v>2015</v>
      </c>
      <c r="X152" s="14">
        <v>100</v>
      </c>
      <c r="Y152" s="5">
        <v>2015</v>
      </c>
      <c r="Z152" s="14"/>
    </row>
    <row r="153" spans="1:26" ht="12.75" customHeight="1" x14ac:dyDescent="0.25">
      <c r="A153" s="5" t="s">
        <v>1097</v>
      </c>
      <c r="B153" s="5" t="s">
        <v>1095</v>
      </c>
      <c r="C153" s="5" t="s">
        <v>1094</v>
      </c>
      <c r="D153" s="5" t="s">
        <v>1038</v>
      </c>
      <c r="E153" s="5" t="s">
        <v>1099</v>
      </c>
      <c r="F153" s="5" t="s">
        <v>1098</v>
      </c>
      <c r="G153" s="5">
        <v>2</v>
      </c>
      <c r="H153" s="15">
        <v>2</v>
      </c>
      <c r="I153" s="4" t="s">
        <v>3145</v>
      </c>
      <c r="J153" s="13">
        <v>1.3266041816870946</v>
      </c>
      <c r="K153" s="5">
        <v>2014</v>
      </c>
      <c r="L153" s="12">
        <v>95</v>
      </c>
      <c r="M153" s="5">
        <v>2014</v>
      </c>
      <c r="N153" s="12">
        <v>2.512562814070352</v>
      </c>
      <c r="O153" s="5">
        <v>2014</v>
      </c>
      <c r="P153" s="12"/>
      <c r="R153" s="12" t="s">
        <v>1569</v>
      </c>
      <c r="T153" s="12" t="s">
        <v>1569</v>
      </c>
      <c r="V153" s="12" t="s">
        <v>1569</v>
      </c>
      <c r="X153" s="14" t="s">
        <v>1569</v>
      </c>
      <c r="Z153" s="14"/>
    </row>
    <row r="154" spans="1:26" ht="12.75" customHeight="1" x14ac:dyDescent="0.25">
      <c r="A154" s="5" t="s">
        <v>1100</v>
      </c>
      <c r="B154" s="5" t="s">
        <v>1103</v>
      </c>
      <c r="C154" s="5" t="s">
        <v>1102</v>
      </c>
      <c r="D154" s="5" t="s">
        <v>1038</v>
      </c>
      <c r="E154" s="5" t="s">
        <v>1104</v>
      </c>
      <c r="F154" s="5" t="s">
        <v>1101</v>
      </c>
      <c r="G154" s="5">
        <v>1</v>
      </c>
      <c r="H154" s="15">
        <v>2</v>
      </c>
      <c r="I154" s="4" t="s">
        <v>1856</v>
      </c>
      <c r="J154" s="13">
        <v>0.7</v>
      </c>
      <c r="K154" s="5">
        <v>2011</v>
      </c>
      <c r="L154" s="12" t="s">
        <v>1569</v>
      </c>
      <c r="N154" s="12">
        <v>4.4999999999999991</v>
      </c>
      <c r="O154" s="5">
        <v>2011</v>
      </c>
      <c r="P154" s="12"/>
      <c r="R154" s="12" t="s">
        <v>1569</v>
      </c>
      <c r="T154" s="12" t="s">
        <v>1569</v>
      </c>
      <c r="V154" s="12" t="s">
        <v>1569</v>
      </c>
      <c r="X154" s="14" t="s">
        <v>1569</v>
      </c>
      <c r="Z154" s="14"/>
    </row>
    <row r="155" spans="1:26" ht="12.75" customHeight="1" x14ac:dyDescent="0.25">
      <c r="A155" s="5" t="s">
        <v>1105</v>
      </c>
      <c r="B155" s="5" t="s">
        <v>1108</v>
      </c>
      <c r="C155" s="5" t="s">
        <v>1107</v>
      </c>
      <c r="D155" s="5" t="s">
        <v>1038</v>
      </c>
      <c r="E155" s="5" t="s">
        <v>1109</v>
      </c>
      <c r="F155" s="5" t="s">
        <v>1106</v>
      </c>
      <c r="G155" s="5">
        <v>2</v>
      </c>
      <c r="H155" s="15">
        <v>1</v>
      </c>
      <c r="I155" s="4"/>
      <c r="J155" s="13">
        <v>1.4299998641956086</v>
      </c>
      <c r="K155" s="5">
        <v>2014</v>
      </c>
      <c r="L155" s="12">
        <v>100</v>
      </c>
      <c r="M155" s="5">
        <v>2014</v>
      </c>
      <c r="N155" s="12">
        <v>21.237071995180237</v>
      </c>
      <c r="O155" s="5">
        <v>2014</v>
      </c>
      <c r="P155" s="12"/>
      <c r="R155" s="12">
        <v>0</v>
      </c>
      <c r="S155" s="5">
        <v>2014</v>
      </c>
      <c r="T155" s="12">
        <v>0.5</v>
      </c>
      <c r="U155" s="5">
        <v>2014</v>
      </c>
      <c r="V155" s="12">
        <v>0</v>
      </c>
      <c r="W155" s="5">
        <v>2014</v>
      </c>
      <c r="X155" s="14">
        <v>100</v>
      </c>
      <c r="Y155" s="5">
        <v>2014</v>
      </c>
      <c r="Z155" s="14"/>
    </row>
    <row r="156" spans="1:26" ht="12.75" customHeight="1" x14ac:dyDescent="0.25">
      <c r="A156" s="5" t="s">
        <v>1110</v>
      </c>
      <c r="B156" s="5" t="s">
        <v>1108</v>
      </c>
      <c r="C156" s="5" t="s">
        <v>1107</v>
      </c>
      <c r="D156" s="5" t="s">
        <v>1038</v>
      </c>
      <c r="E156" s="5" t="s">
        <v>1574</v>
      </c>
      <c r="F156" s="5" t="s">
        <v>1111</v>
      </c>
      <c r="G156" s="5">
        <v>2</v>
      </c>
      <c r="H156" s="15">
        <v>1</v>
      </c>
      <c r="I156" s="4"/>
      <c r="J156" s="13">
        <v>0.78452497484907668</v>
      </c>
      <c r="K156" s="5">
        <v>2016</v>
      </c>
      <c r="L156" s="12">
        <v>98</v>
      </c>
      <c r="M156" s="5">
        <v>2016</v>
      </c>
      <c r="N156" s="12">
        <v>14.67065868263473</v>
      </c>
      <c r="O156" s="5">
        <v>2016</v>
      </c>
      <c r="P156" s="12"/>
      <c r="R156" s="12">
        <v>0</v>
      </c>
      <c r="S156" s="5">
        <v>2016</v>
      </c>
      <c r="T156" s="12">
        <v>0</v>
      </c>
      <c r="U156" s="5">
        <v>2016</v>
      </c>
      <c r="V156" s="12">
        <v>0</v>
      </c>
      <c r="W156" s="5">
        <v>2016</v>
      </c>
      <c r="X156" s="14">
        <v>100</v>
      </c>
      <c r="Y156" s="5">
        <v>2016</v>
      </c>
      <c r="Z156" s="14"/>
    </row>
    <row r="157" spans="1:26" ht="12.75" customHeight="1" x14ac:dyDescent="0.25">
      <c r="A157" s="5" t="s">
        <v>1112</v>
      </c>
      <c r="B157" s="5" t="s">
        <v>1108</v>
      </c>
      <c r="C157" s="5" t="s">
        <v>1107</v>
      </c>
      <c r="D157" s="5" t="s">
        <v>1038</v>
      </c>
      <c r="E157" s="5" t="s">
        <v>1114</v>
      </c>
      <c r="F157" s="5" t="s">
        <v>1113</v>
      </c>
      <c r="G157" s="5">
        <v>2</v>
      </c>
      <c r="H157" s="15">
        <v>1</v>
      </c>
      <c r="I157" s="4"/>
      <c r="J157" s="13">
        <v>1.1067998446440095</v>
      </c>
      <c r="K157" s="4">
        <v>2014</v>
      </c>
      <c r="L157" s="12">
        <v>97.8</v>
      </c>
      <c r="M157" s="5">
        <v>2014</v>
      </c>
      <c r="N157" s="12">
        <v>10.1010101010101</v>
      </c>
      <c r="O157" s="5">
        <v>2014</v>
      </c>
      <c r="P157" s="12"/>
      <c r="R157" s="12">
        <v>3</v>
      </c>
      <c r="S157" s="5">
        <v>2014</v>
      </c>
      <c r="T157" s="12">
        <v>0</v>
      </c>
      <c r="U157" s="5">
        <v>2014</v>
      </c>
      <c r="V157" s="12">
        <v>0</v>
      </c>
      <c r="W157" s="5">
        <v>2014</v>
      </c>
      <c r="X157" s="14">
        <v>81.44329896907216</v>
      </c>
      <c r="Y157" s="5">
        <v>2014</v>
      </c>
      <c r="Z157" s="14"/>
    </row>
    <row r="158" spans="1:26" ht="12.75" customHeight="1" x14ac:dyDescent="0.25">
      <c r="A158" s="5" t="s">
        <v>1115</v>
      </c>
      <c r="B158" s="5" t="s">
        <v>1117</v>
      </c>
      <c r="C158" s="5" t="s">
        <v>1116</v>
      </c>
      <c r="D158" s="5" t="s">
        <v>1038</v>
      </c>
      <c r="E158" s="5" t="s">
        <v>1118</v>
      </c>
      <c r="H158" s="15">
        <v>4</v>
      </c>
      <c r="I158" s="4" t="s">
        <v>1849</v>
      </c>
      <c r="J158" s="13" t="s">
        <v>1569</v>
      </c>
      <c r="K158" s="4"/>
      <c r="L158" s="12" t="s">
        <v>1569</v>
      </c>
      <c r="N158" s="12" t="s">
        <v>1569</v>
      </c>
      <c r="P158" s="12"/>
      <c r="R158" s="12" t="s">
        <v>1569</v>
      </c>
      <c r="T158" s="12" t="s">
        <v>1569</v>
      </c>
      <c r="V158" s="12" t="s">
        <v>1569</v>
      </c>
      <c r="X158" s="14" t="s">
        <v>1569</v>
      </c>
      <c r="Z158" s="14"/>
    </row>
    <row r="159" spans="1:26" ht="12.75" customHeight="1" x14ac:dyDescent="0.25">
      <c r="A159" s="5" t="s">
        <v>1119</v>
      </c>
      <c r="B159" s="5" t="s">
        <v>1117</v>
      </c>
      <c r="C159" s="5" t="s">
        <v>1116</v>
      </c>
      <c r="D159" s="5" t="s">
        <v>1038</v>
      </c>
      <c r="E159" s="5" t="s">
        <v>1120</v>
      </c>
      <c r="H159" s="15">
        <v>4</v>
      </c>
      <c r="I159" s="4" t="s">
        <v>1849</v>
      </c>
      <c r="J159" s="13" t="s">
        <v>1569</v>
      </c>
      <c r="K159" s="4"/>
      <c r="L159" s="12" t="s">
        <v>1569</v>
      </c>
      <c r="N159" s="12" t="s">
        <v>1569</v>
      </c>
      <c r="P159" s="12"/>
      <c r="R159" s="12" t="s">
        <v>1569</v>
      </c>
      <c r="T159" s="12" t="s">
        <v>1569</v>
      </c>
      <c r="V159" s="12" t="s">
        <v>1569</v>
      </c>
      <c r="X159" s="14" t="s">
        <v>1569</v>
      </c>
      <c r="Z159" s="14"/>
    </row>
    <row r="160" spans="1:26" ht="12.75" customHeight="1" x14ac:dyDescent="0.25">
      <c r="A160" s="5" t="s">
        <v>381</v>
      </c>
      <c r="B160" s="5" t="s">
        <v>384</v>
      </c>
      <c r="C160" s="5" t="s">
        <v>383</v>
      </c>
      <c r="D160" s="5" t="s">
        <v>360</v>
      </c>
      <c r="E160" s="5" t="s">
        <v>385</v>
      </c>
      <c r="F160" s="5" t="s">
        <v>382</v>
      </c>
      <c r="G160" s="5">
        <v>3</v>
      </c>
      <c r="H160" s="15">
        <v>2</v>
      </c>
      <c r="I160" s="4" t="s">
        <v>1857</v>
      </c>
      <c r="J160" s="13">
        <v>0.67554888346781761</v>
      </c>
      <c r="K160" s="4">
        <v>1999</v>
      </c>
      <c r="L160" s="12" t="s">
        <v>1569</v>
      </c>
      <c r="N160" s="12" t="s">
        <v>1569</v>
      </c>
      <c r="P160" s="12"/>
      <c r="R160" s="12" t="s">
        <v>1569</v>
      </c>
      <c r="T160" s="12" t="s">
        <v>1569</v>
      </c>
      <c r="V160" s="12" t="s">
        <v>1569</v>
      </c>
      <c r="X160" s="14" t="s">
        <v>1569</v>
      </c>
      <c r="Z160" s="14"/>
    </row>
    <row r="161" spans="1:26" ht="12.75" customHeight="1" x14ac:dyDescent="0.25">
      <c r="A161" s="5" t="s">
        <v>386</v>
      </c>
      <c r="B161" s="5" t="s">
        <v>384</v>
      </c>
      <c r="C161" s="5" t="s">
        <v>383</v>
      </c>
      <c r="D161" s="5" t="s">
        <v>360</v>
      </c>
      <c r="E161" s="5" t="s">
        <v>388</v>
      </c>
      <c r="F161" s="5" t="s">
        <v>387</v>
      </c>
      <c r="G161" s="5">
        <v>3</v>
      </c>
      <c r="H161" s="15">
        <v>2</v>
      </c>
      <c r="I161" s="4" t="s">
        <v>1857</v>
      </c>
      <c r="J161" s="13">
        <v>0.65</v>
      </c>
      <c r="K161" s="4">
        <v>2003</v>
      </c>
      <c r="L161" s="12">
        <v>47.1</v>
      </c>
      <c r="M161" s="4">
        <v>2003</v>
      </c>
      <c r="N161" s="12">
        <v>10</v>
      </c>
      <c r="O161" s="4">
        <v>2003</v>
      </c>
      <c r="P161" s="12"/>
      <c r="R161" s="12" t="s">
        <v>1569</v>
      </c>
      <c r="T161" s="12" t="s">
        <v>1569</v>
      </c>
      <c r="V161" s="12" t="s">
        <v>1569</v>
      </c>
      <c r="X161" s="14" t="s">
        <v>1569</v>
      </c>
      <c r="Z161" s="14"/>
    </row>
    <row r="162" spans="1:26" ht="12.75" customHeight="1" x14ac:dyDescent="0.25">
      <c r="A162" s="5" t="s">
        <v>389</v>
      </c>
      <c r="B162" s="5" t="s">
        <v>392</v>
      </c>
      <c r="C162" s="5" t="s">
        <v>391</v>
      </c>
      <c r="D162" s="5" t="s">
        <v>360</v>
      </c>
      <c r="E162" s="5" t="s">
        <v>393</v>
      </c>
      <c r="F162" s="5" t="s">
        <v>390</v>
      </c>
      <c r="G162" s="5">
        <v>2</v>
      </c>
      <c r="H162" s="15">
        <v>2</v>
      </c>
      <c r="I162" s="4" t="s">
        <v>1858</v>
      </c>
      <c r="J162" s="13">
        <v>0.11213438763772635</v>
      </c>
      <c r="K162" s="4">
        <v>2013</v>
      </c>
      <c r="L162" s="12" t="s">
        <v>1569</v>
      </c>
      <c r="N162" s="12" t="s">
        <v>1569</v>
      </c>
      <c r="P162" s="12"/>
      <c r="R162" s="12">
        <v>0</v>
      </c>
      <c r="S162" s="5">
        <v>2013</v>
      </c>
      <c r="T162" s="12">
        <v>0</v>
      </c>
      <c r="U162" s="5">
        <v>2013</v>
      </c>
      <c r="V162" s="12">
        <v>0</v>
      </c>
      <c r="W162" s="5">
        <v>2013</v>
      </c>
      <c r="X162" s="14">
        <v>0</v>
      </c>
      <c r="Y162" s="5">
        <v>2013</v>
      </c>
      <c r="Z162" s="14"/>
    </row>
    <row r="163" spans="1:26" ht="12.75" customHeight="1" x14ac:dyDescent="0.25">
      <c r="A163" s="5" t="s">
        <v>394</v>
      </c>
      <c r="B163" s="5" t="s">
        <v>392</v>
      </c>
      <c r="C163" s="5" t="s">
        <v>391</v>
      </c>
      <c r="D163" s="5" t="s">
        <v>360</v>
      </c>
      <c r="E163" s="5" t="s">
        <v>396</v>
      </c>
      <c r="F163" s="5" t="s">
        <v>395</v>
      </c>
      <c r="G163" s="5">
        <v>2</v>
      </c>
      <c r="H163" s="15">
        <v>2</v>
      </c>
      <c r="I163" s="4" t="s">
        <v>1858</v>
      </c>
      <c r="J163" s="13">
        <v>0.11310821371282853</v>
      </c>
      <c r="K163" s="4">
        <v>2013</v>
      </c>
      <c r="L163" s="12" t="s">
        <v>1569</v>
      </c>
      <c r="N163" s="12" t="s">
        <v>1569</v>
      </c>
      <c r="P163" s="12"/>
      <c r="R163" s="12" t="s">
        <v>1569</v>
      </c>
      <c r="T163" s="12" t="s">
        <v>1569</v>
      </c>
      <c r="V163" s="12" t="s">
        <v>1569</v>
      </c>
      <c r="X163" s="14" t="s">
        <v>1569</v>
      </c>
      <c r="Z163" s="14"/>
    </row>
    <row r="164" spans="1:26" ht="12.75" customHeight="1" x14ac:dyDescent="0.25">
      <c r="A164" s="5" t="s">
        <v>397</v>
      </c>
      <c r="B164" s="5" t="s">
        <v>392</v>
      </c>
      <c r="C164" s="5" t="s">
        <v>391</v>
      </c>
      <c r="D164" s="5" t="s">
        <v>360</v>
      </c>
      <c r="E164" s="5" t="s">
        <v>399</v>
      </c>
      <c r="F164" s="5" t="s">
        <v>398</v>
      </c>
      <c r="G164" s="5">
        <v>2</v>
      </c>
      <c r="H164" s="15">
        <v>2</v>
      </c>
      <c r="I164" s="4" t="s">
        <v>1859</v>
      </c>
      <c r="J164" s="13">
        <v>0.46384515093771944</v>
      </c>
      <c r="K164" s="4">
        <v>2013</v>
      </c>
      <c r="L164" s="12" t="s">
        <v>1569</v>
      </c>
      <c r="N164" s="12" t="s">
        <v>1569</v>
      </c>
      <c r="P164" s="12"/>
      <c r="R164" s="12">
        <v>0</v>
      </c>
      <c r="S164" s="5">
        <v>2013</v>
      </c>
      <c r="T164" s="12">
        <v>0</v>
      </c>
      <c r="U164" s="5">
        <v>2013</v>
      </c>
      <c r="V164" s="12">
        <v>0</v>
      </c>
      <c r="W164" s="5">
        <v>2013</v>
      </c>
      <c r="X164" s="14">
        <v>0</v>
      </c>
      <c r="Y164" s="5">
        <v>2013</v>
      </c>
      <c r="Z164" s="14"/>
    </row>
    <row r="165" spans="1:26" ht="12.75" customHeight="1" x14ac:dyDescent="0.25">
      <c r="A165" s="5" t="s">
        <v>400</v>
      </c>
      <c r="B165" s="5" t="s">
        <v>392</v>
      </c>
      <c r="C165" s="5" t="s">
        <v>391</v>
      </c>
      <c r="D165" s="5" t="s">
        <v>360</v>
      </c>
      <c r="E165" s="5" t="s">
        <v>402</v>
      </c>
      <c r="F165" s="5" t="s">
        <v>401</v>
      </c>
      <c r="G165" s="5">
        <v>1</v>
      </c>
      <c r="H165" s="15">
        <v>2</v>
      </c>
      <c r="I165" s="4" t="s">
        <v>3147</v>
      </c>
      <c r="J165" s="13">
        <v>1.4</v>
      </c>
      <c r="K165" s="4">
        <v>2013</v>
      </c>
      <c r="L165" s="12">
        <v>14</v>
      </c>
      <c r="M165" s="5">
        <v>2013</v>
      </c>
      <c r="N165" s="12" t="s">
        <v>1569</v>
      </c>
      <c r="P165" s="12"/>
      <c r="R165" s="12">
        <v>0</v>
      </c>
      <c r="S165" s="5">
        <v>2013</v>
      </c>
      <c r="T165" s="12">
        <v>0</v>
      </c>
      <c r="U165" s="5">
        <v>2013</v>
      </c>
      <c r="V165" s="12">
        <v>0</v>
      </c>
      <c r="W165" s="5">
        <v>2013</v>
      </c>
      <c r="X165" s="14">
        <v>0</v>
      </c>
      <c r="Y165" s="5">
        <v>2013</v>
      </c>
      <c r="Z165" s="14"/>
    </row>
    <row r="166" spans="1:26" ht="12.75" customHeight="1" x14ac:dyDescent="0.25">
      <c r="A166" s="5" t="s">
        <v>649</v>
      </c>
      <c r="B166" s="5" t="s">
        <v>1759</v>
      </c>
      <c r="C166" s="5" t="s">
        <v>650</v>
      </c>
      <c r="D166" s="5" t="s">
        <v>620</v>
      </c>
      <c r="E166" s="5" t="s">
        <v>651</v>
      </c>
      <c r="F166" s="5" t="s">
        <v>3146</v>
      </c>
      <c r="G166" s="5">
        <v>3</v>
      </c>
      <c r="H166" s="15">
        <v>1</v>
      </c>
      <c r="I166" s="4" t="s">
        <v>3148</v>
      </c>
      <c r="J166" s="13">
        <v>0.79220993563294273</v>
      </c>
      <c r="K166" s="4">
        <v>2010</v>
      </c>
      <c r="L166" s="12">
        <v>48</v>
      </c>
      <c r="M166" s="5">
        <v>2010</v>
      </c>
      <c r="N166" s="12">
        <v>7.8431372549019605</v>
      </c>
      <c r="O166" s="5">
        <v>2010</v>
      </c>
      <c r="P166" s="12"/>
      <c r="R166" s="12" t="s">
        <v>1569</v>
      </c>
      <c r="T166" s="12" t="s">
        <v>1569</v>
      </c>
      <c r="V166" s="12" t="s">
        <v>1569</v>
      </c>
      <c r="X166" s="14" t="s">
        <v>1569</v>
      </c>
      <c r="Z166" s="14"/>
    </row>
    <row r="167" spans="1:26" ht="12.75" customHeight="1" x14ac:dyDescent="0.25">
      <c r="A167" s="5" t="s">
        <v>652</v>
      </c>
      <c r="B167" s="5" t="s">
        <v>27</v>
      </c>
      <c r="C167" s="5" t="s">
        <v>654</v>
      </c>
      <c r="D167" s="5" t="s">
        <v>620</v>
      </c>
      <c r="E167" s="5" t="s">
        <v>655</v>
      </c>
      <c r="F167" s="5" t="s">
        <v>653</v>
      </c>
      <c r="G167" s="5">
        <v>1</v>
      </c>
      <c r="H167" s="15">
        <v>1</v>
      </c>
      <c r="I167" s="4" t="s">
        <v>3149</v>
      </c>
      <c r="J167" s="13">
        <v>1.1265164644714039</v>
      </c>
      <c r="K167" s="4">
        <v>2015</v>
      </c>
      <c r="L167" s="12">
        <v>84</v>
      </c>
      <c r="M167" s="5">
        <v>2015</v>
      </c>
      <c r="N167" s="12">
        <v>6</v>
      </c>
      <c r="O167" s="5">
        <v>2015</v>
      </c>
      <c r="P167" s="12"/>
      <c r="R167" s="12">
        <v>0.15</v>
      </c>
      <c r="S167" s="5">
        <v>2015</v>
      </c>
      <c r="T167" s="12">
        <v>0</v>
      </c>
      <c r="U167" s="5">
        <v>2015</v>
      </c>
      <c r="V167" s="12">
        <v>0</v>
      </c>
      <c r="W167" s="5">
        <v>2015</v>
      </c>
      <c r="X167" s="14">
        <v>0</v>
      </c>
      <c r="Y167" s="5">
        <v>2015</v>
      </c>
      <c r="Z167" s="14"/>
    </row>
    <row r="168" spans="1:26" ht="12.75" customHeight="1" x14ac:dyDescent="0.25">
      <c r="A168" s="5" t="s">
        <v>656</v>
      </c>
      <c r="B168" s="5" t="s">
        <v>658</v>
      </c>
      <c r="C168" s="5" t="s">
        <v>657</v>
      </c>
      <c r="D168" s="5" t="s">
        <v>620</v>
      </c>
      <c r="E168" s="5" t="s">
        <v>659</v>
      </c>
      <c r="F168" s="5" t="s">
        <v>3151</v>
      </c>
      <c r="G168" s="5">
        <v>2</v>
      </c>
      <c r="H168" s="15">
        <v>2</v>
      </c>
      <c r="I168" s="4" t="s">
        <v>3150</v>
      </c>
      <c r="J168" s="13" t="s">
        <v>1569</v>
      </c>
      <c r="K168" s="4"/>
      <c r="L168" s="12" t="s">
        <v>1569</v>
      </c>
      <c r="N168" s="12">
        <v>12.4</v>
      </c>
      <c r="P168" s="12"/>
      <c r="R168" s="12" t="s">
        <v>1569</v>
      </c>
      <c r="T168" s="12" t="s">
        <v>1569</v>
      </c>
      <c r="V168" s="12" t="s">
        <v>1569</v>
      </c>
      <c r="X168" s="14" t="s">
        <v>1569</v>
      </c>
      <c r="Z168" s="14"/>
    </row>
    <row r="169" spans="1:26" ht="12.75" customHeight="1" x14ac:dyDescent="0.25">
      <c r="A169" s="5" t="s">
        <v>660</v>
      </c>
      <c r="B169" s="5" t="s">
        <v>658</v>
      </c>
      <c r="C169" s="5" t="s">
        <v>657</v>
      </c>
      <c r="D169" s="5" t="s">
        <v>620</v>
      </c>
      <c r="E169" s="5" t="s">
        <v>662</v>
      </c>
      <c r="F169" s="5" t="s">
        <v>661</v>
      </c>
      <c r="G169" s="5">
        <v>2</v>
      </c>
      <c r="H169" s="15">
        <v>1</v>
      </c>
      <c r="I169" s="4" t="s">
        <v>1860</v>
      </c>
      <c r="J169" s="13">
        <v>0.7</v>
      </c>
      <c r="K169" s="4">
        <v>2000</v>
      </c>
      <c r="L169" s="12">
        <v>60</v>
      </c>
      <c r="M169" s="4">
        <v>2000</v>
      </c>
      <c r="N169" s="12" t="s">
        <v>1569</v>
      </c>
      <c r="P169" s="12"/>
      <c r="R169" s="12" t="s">
        <v>1569</v>
      </c>
      <c r="T169" s="12" t="s">
        <v>1569</v>
      </c>
      <c r="V169" s="12" t="s">
        <v>1569</v>
      </c>
      <c r="X169" s="14" t="s">
        <v>1569</v>
      </c>
      <c r="Z169" s="14"/>
    </row>
    <row r="170" spans="1:26" ht="12.75" customHeight="1" x14ac:dyDescent="0.25">
      <c r="A170" s="5" t="s">
        <v>663</v>
      </c>
      <c r="B170" s="5" t="s">
        <v>658</v>
      </c>
      <c r="C170" s="5" t="s">
        <v>657</v>
      </c>
      <c r="D170" s="5" t="s">
        <v>620</v>
      </c>
      <c r="E170" s="5" t="s">
        <v>665</v>
      </c>
      <c r="F170" s="5" t="s">
        <v>664</v>
      </c>
      <c r="G170" s="5">
        <v>2</v>
      </c>
      <c r="H170" s="15">
        <v>2</v>
      </c>
      <c r="I170" s="4" t="s">
        <v>1861</v>
      </c>
      <c r="J170" s="13">
        <v>1.0179789519538252</v>
      </c>
      <c r="K170" s="4">
        <v>2012</v>
      </c>
      <c r="L170" s="12">
        <v>43</v>
      </c>
      <c r="M170" s="5">
        <v>2012</v>
      </c>
      <c r="N170" s="12" t="s">
        <v>1569</v>
      </c>
      <c r="P170" s="12"/>
      <c r="R170" s="12" t="s">
        <v>1569</v>
      </c>
      <c r="T170" s="12" t="s">
        <v>1569</v>
      </c>
      <c r="V170" s="12" t="s">
        <v>1569</v>
      </c>
      <c r="X170" s="14" t="s">
        <v>1569</v>
      </c>
      <c r="Z170" s="14"/>
    </row>
    <row r="171" spans="1:26" ht="12.75" customHeight="1" x14ac:dyDescent="0.25">
      <c r="A171" s="5" t="s">
        <v>666</v>
      </c>
      <c r="B171" s="5" t="s">
        <v>658</v>
      </c>
      <c r="C171" s="5" t="s">
        <v>657</v>
      </c>
      <c r="D171" s="5" t="s">
        <v>620</v>
      </c>
      <c r="E171" s="5" t="s">
        <v>667</v>
      </c>
      <c r="F171" s="5" t="s">
        <v>3152</v>
      </c>
      <c r="G171" s="5">
        <v>2</v>
      </c>
      <c r="H171" s="15">
        <v>1</v>
      </c>
      <c r="I171" s="4" t="s">
        <v>3155</v>
      </c>
      <c r="J171" s="13">
        <v>0.42586414933636163</v>
      </c>
      <c r="K171" s="5">
        <v>2000</v>
      </c>
      <c r="L171" s="12" t="s">
        <v>1569</v>
      </c>
      <c r="N171" s="12" t="s">
        <v>1569</v>
      </c>
      <c r="P171" s="12"/>
      <c r="R171" s="12" t="s">
        <v>1569</v>
      </c>
      <c r="T171" s="12" t="s">
        <v>1569</v>
      </c>
      <c r="V171" s="12" t="s">
        <v>1569</v>
      </c>
      <c r="X171" s="14" t="s">
        <v>1569</v>
      </c>
      <c r="Z171" s="14"/>
    </row>
    <row r="172" spans="1:26" ht="12.75" customHeight="1" x14ac:dyDescent="0.25">
      <c r="A172" s="5" t="s">
        <v>59</v>
      </c>
      <c r="B172" s="5" t="s">
        <v>61</v>
      </c>
      <c r="C172" s="5" t="s">
        <v>60</v>
      </c>
      <c r="D172" s="5" t="s">
        <v>35</v>
      </c>
      <c r="E172" s="5" t="s">
        <v>62</v>
      </c>
      <c r="F172" s="5" t="s">
        <v>3153</v>
      </c>
      <c r="G172" s="5">
        <v>2</v>
      </c>
      <c r="H172" s="15">
        <v>1</v>
      </c>
      <c r="I172" s="4"/>
      <c r="J172" s="13">
        <v>0.95308282631404206</v>
      </c>
      <c r="K172" s="5">
        <v>2013</v>
      </c>
      <c r="L172" s="12" t="s">
        <v>1569</v>
      </c>
      <c r="N172" s="12">
        <v>7.3</v>
      </c>
      <c r="O172" s="5">
        <v>2013</v>
      </c>
      <c r="P172" s="12"/>
      <c r="R172" s="12" t="s">
        <v>1569</v>
      </c>
      <c r="T172" s="12">
        <v>42.5</v>
      </c>
      <c r="U172" s="5">
        <v>2013</v>
      </c>
      <c r="V172" s="12" t="s">
        <v>1569</v>
      </c>
      <c r="X172" s="14" t="s">
        <v>1569</v>
      </c>
      <c r="Z172" s="14"/>
    </row>
    <row r="173" spans="1:26" ht="12.75" customHeight="1" x14ac:dyDescent="0.25">
      <c r="A173" s="5" t="s">
        <v>63</v>
      </c>
      <c r="B173" s="5" t="s">
        <v>61</v>
      </c>
      <c r="C173" s="5" t="s">
        <v>60</v>
      </c>
      <c r="D173" s="5" t="s">
        <v>35</v>
      </c>
      <c r="E173" s="5" t="s">
        <v>64</v>
      </c>
      <c r="F173" s="5" t="s">
        <v>3154</v>
      </c>
      <c r="G173" s="5">
        <v>2</v>
      </c>
      <c r="H173" s="15">
        <v>1</v>
      </c>
      <c r="I173" s="4"/>
      <c r="J173" s="13">
        <v>0.92240704500978477</v>
      </c>
      <c r="K173" s="5">
        <v>2016</v>
      </c>
      <c r="L173" s="12" t="s">
        <v>1569</v>
      </c>
      <c r="N173" s="12">
        <v>10.967098703888336</v>
      </c>
      <c r="O173" s="5">
        <v>2016</v>
      </c>
      <c r="P173" s="12"/>
      <c r="R173" s="12">
        <v>3.4900859906843431</v>
      </c>
      <c r="S173" s="5">
        <v>2016</v>
      </c>
      <c r="T173" s="12">
        <v>47.91</v>
      </c>
      <c r="U173" s="5">
        <v>2016</v>
      </c>
      <c r="V173" s="12">
        <v>0</v>
      </c>
      <c r="W173" s="5">
        <v>2016</v>
      </c>
      <c r="X173" s="14">
        <v>100</v>
      </c>
      <c r="Y173" s="5">
        <v>2016</v>
      </c>
      <c r="Z173" s="14"/>
    </row>
    <row r="174" spans="1:26" ht="12.75" customHeight="1" x14ac:dyDescent="0.25">
      <c r="A174" s="5" t="s">
        <v>65</v>
      </c>
      <c r="B174" s="5" t="s">
        <v>61</v>
      </c>
      <c r="C174" s="5" t="s">
        <v>60</v>
      </c>
      <c r="D174" s="5" t="s">
        <v>35</v>
      </c>
      <c r="E174" s="5" t="s">
        <v>67</v>
      </c>
      <c r="F174" s="5" t="s">
        <v>66</v>
      </c>
      <c r="G174" s="5">
        <v>2</v>
      </c>
      <c r="H174" s="15">
        <v>1</v>
      </c>
      <c r="I174" s="4"/>
      <c r="J174" s="13">
        <v>1.0108728355596051</v>
      </c>
      <c r="K174" s="5">
        <v>2014</v>
      </c>
      <c r="L174" s="12" t="s">
        <v>1569</v>
      </c>
      <c r="N174" s="12">
        <v>17</v>
      </c>
      <c r="O174" s="5">
        <v>2014</v>
      </c>
      <c r="P174" s="12"/>
      <c r="R174" s="12" t="s">
        <v>1569</v>
      </c>
      <c r="T174" s="12" t="s">
        <v>1569</v>
      </c>
      <c r="V174" s="12" t="s">
        <v>1569</v>
      </c>
      <c r="X174" s="14" t="s">
        <v>1569</v>
      </c>
      <c r="Z174" s="14"/>
    </row>
    <row r="175" spans="1:26" ht="12.75" customHeight="1" x14ac:dyDescent="0.25">
      <c r="A175" s="5" t="s">
        <v>68</v>
      </c>
      <c r="B175" s="5" t="s">
        <v>70</v>
      </c>
      <c r="C175" s="5" t="s">
        <v>69</v>
      </c>
      <c r="D175" s="5" t="s">
        <v>35</v>
      </c>
      <c r="E175" s="5" t="s">
        <v>71</v>
      </c>
      <c r="F175" s="5" t="s">
        <v>3156</v>
      </c>
      <c r="G175" s="5">
        <v>2</v>
      </c>
      <c r="H175" s="15">
        <v>3</v>
      </c>
      <c r="I175" s="4" t="s">
        <v>3157</v>
      </c>
      <c r="J175" s="13">
        <v>1.2256110004241503</v>
      </c>
      <c r="K175" s="5">
        <v>2013</v>
      </c>
      <c r="L175" s="12">
        <v>98</v>
      </c>
      <c r="M175" s="5">
        <v>2013</v>
      </c>
      <c r="N175" s="12">
        <v>9.5238095238095237</v>
      </c>
      <c r="O175" s="5">
        <v>2013</v>
      </c>
      <c r="P175" s="12"/>
      <c r="R175" s="12">
        <v>0</v>
      </c>
      <c r="S175" s="5">
        <v>2013</v>
      </c>
      <c r="T175" s="12">
        <v>0</v>
      </c>
      <c r="U175" s="5">
        <v>2013</v>
      </c>
      <c r="V175" s="12">
        <v>0</v>
      </c>
      <c r="W175" s="5">
        <v>2013</v>
      </c>
      <c r="X175" s="14">
        <v>100</v>
      </c>
      <c r="Y175" s="5">
        <v>2013</v>
      </c>
      <c r="Z175" s="14"/>
    </row>
    <row r="176" spans="1:26" ht="12.75" customHeight="1" x14ac:dyDescent="0.25">
      <c r="A176" s="5" t="s">
        <v>1121</v>
      </c>
      <c r="B176" s="5" t="s">
        <v>1124</v>
      </c>
      <c r="C176" s="5" t="s">
        <v>1123</v>
      </c>
      <c r="D176" s="5" t="s">
        <v>1038</v>
      </c>
      <c r="E176" s="5" t="s">
        <v>1125</v>
      </c>
      <c r="F176" s="5" t="s">
        <v>1122</v>
      </c>
      <c r="G176" s="5">
        <v>2</v>
      </c>
      <c r="H176" s="15">
        <v>1</v>
      </c>
      <c r="I176" s="4" t="s">
        <v>3158</v>
      </c>
      <c r="J176" s="13">
        <v>1.0622083396055999</v>
      </c>
      <c r="K176" s="5">
        <v>2015</v>
      </c>
      <c r="L176" s="12" t="s">
        <v>1569</v>
      </c>
      <c r="N176" s="12">
        <v>12.7</v>
      </c>
      <c r="O176" s="5">
        <v>2015</v>
      </c>
      <c r="P176" s="12"/>
      <c r="R176" s="12">
        <v>2</v>
      </c>
      <c r="S176" s="5">
        <v>2015</v>
      </c>
      <c r="T176" s="12">
        <v>0</v>
      </c>
      <c r="U176" s="5">
        <v>2015</v>
      </c>
      <c r="V176" s="12">
        <v>8</v>
      </c>
      <c r="W176" s="5">
        <v>2015</v>
      </c>
      <c r="X176" s="14">
        <v>100</v>
      </c>
      <c r="Y176" s="5">
        <v>2015</v>
      </c>
      <c r="Z176" s="14"/>
    </row>
    <row r="177" spans="1:26" ht="12.75" customHeight="1" x14ac:dyDescent="0.25">
      <c r="A177" s="5" t="s">
        <v>1126</v>
      </c>
      <c r="B177" s="5" t="s">
        <v>1129</v>
      </c>
      <c r="C177" s="5" t="s">
        <v>1128</v>
      </c>
      <c r="D177" s="5" t="s">
        <v>1038</v>
      </c>
      <c r="E177" s="5" t="s">
        <v>1130</v>
      </c>
      <c r="F177" s="5" t="s">
        <v>1127</v>
      </c>
      <c r="G177" s="5">
        <v>2</v>
      </c>
      <c r="H177" s="15">
        <v>1</v>
      </c>
      <c r="I177" s="4"/>
      <c r="J177" s="13">
        <v>0.83291081502539499</v>
      </c>
      <c r="K177" s="5">
        <v>2009</v>
      </c>
      <c r="L177" s="12">
        <v>99</v>
      </c>
      <c r="M177" s="5">
        <v>2015</v>
      </c>
      <c r="N177" s="12">
        <v>3.2099999999999995</v>
      </c>
      <c r="O177" s="5">
        <v>2015</v>
      </c>
      <c r="P177" s="12"/>
      <c r="R177" s="12">
        <v>0</v>
      </c>
      <c r="S177" s="5">
        <v>2015</v>
      </c>
      <c r="T177" s="12">
        <v>15</v>
      </c>
      <c r="U177" s="5">
        <v>2015</v>
      </c>
      <c r="V177" s="12">
        <v>0</v>
      </c>
      <c r="W177" s="5">
        <v>2015</v>
      </c>
      <c r="X177" s="14">
        <v>100</v>
      </c>
      <c r="Y177" s="5">
        <v>2015</v>
      </c>
      <c r="Z177" s="14"/>
    </row>
    <row r="178" spans="1:26" ht="12.75" customHeight="1" x14ac:dyDescent="0.25">
      <c r="A178" s="5" t="s">
        <v>1131</v>
      </c>
      <c r="B178" s="5" t="s">
        <v>1129</v>
      </c>
      <c r="C178" s="5" t="s">
        <v>1128</v>
      </c>
      <c r="D178" s="5" t="s">
        <v>1038</v>
      </c>
      <c r="E178" s="5" t="s">
        <v>1133</v>
      </c>
      <c r="F178" s="5" t="s">
        <v>1132</v>
      </c>
      <c r="G178" s="5">
        <v>2</v>
      </c>
      <c r="H178" s="15">
        <v>1</v>
      </c>
      <c r="I178" s="4"/>
      <c r="J178" s="13">
        <v>0.53559347643733768</v>
      </c>
      <c r="K178" s="5">
        <v>2015</v>
      </c>
      <c r="L178" s="12">
        <v>98.9</v>
      </c>
      <c r="M178" s="5">
        <v>2013</v>
      </c>
      <c r="N178" s="12">
        <v>9.3699999999999974</v>
      </c>
      <c r="O178" s="5">
        <v>2013</v>
      </c>
      <c r="P178" s="12"/>
      <c r="R178" s="12">
        <v>0</v>
      </c>
      <c r="S178" s="5">
        <v>2013</v>
      </c>
      <c r="T178" s="12">
        <v>16</v>
      </c>
      <c r="U178" s="5">
        <v>2013</v>
      </c>
      <c r="V178" s="12">
        <v>0</v>
      </c>
      <c r="W178" s="5">
        <v>2013</v>
      </c>
      <c r="X178" s="14">
        <v>100</v>
      </c>
      <c r="Y178" s="5">
        <v>2013</v>
      </c>
      <c r="Z178" s="14"/>
    </row>
    <row r="179" spans="1:26" ht="12.75" customHeight="1" x14ac:dyDescent="0.25">
      <c r="A179" s="5" t="s">
        <v>1134</v>
      </c>
      <c r="B179" s="5" t="s">
        <v>1129</v>
      </c>
      <c r="C179" s="5" t="s">
        <v>1128</v>
      </c>
      <c r="D179" s="5" t="s">
        <v>1038</v>
      </c>
      <c r="E179" s="5" t="s">
        <v>1575</v>
      </c>
      <c r="F179" s="5" t="s">
        <v>1135</v>
      </c>
      <c r="G179" s="5">
        <v>2</v>
      </c>
      <c r="H179" s="15">
        <v>1</v>
      </c>
      <c r="I179" s="4"/>
      <c r="J179" s="13">
        <v>0.69969573615418224</v>
      </c>
      <c r="K179" s="5">
        <v>2011</v>
      </c>
      <c r="L179" s="12">
        <v>100</v>
      </c>
      <c r="M179" s="5">
        <v>2013</v>
      </c>
      <c r="N179" s="12">
        <v>19.03</v>
      </c>
      <c r="O179" s="5">
        <v>2013</v>
      </c>
      <c r="P179" s="12"/>
      <c r="R179" s="12">
        <v>0</v>
      </c>
      <c r="S179" s="5">
        <v>2013</v>
      </c>
      <c r="T179" s="12">
        <v>17</v>
      </c>
      <c r="U179" s="5">
        <v>2013</v>
      </c>
      <c r="V179" s="12">
        <v>0</v>
      </c>
      <c r="W179" s="5">
        <v>2013</v>
      </c>
      <c r="X179" s="14">
        <v>100</v>
      </c>
      <c r="Y179" s="5">
        <v>2013</v>
      </c>
      <c r="Z179" s="14"/>
    </row>
    <row r="180" spans="1:26" ht="12.75" customHeight="1" x14ac:dyDescent="0.25">
      <c r="A180" s="5" t="s">
        <v>403</v>
      </c>
      <c r="B180" s="5" t="s">
        <v>406</v>
      </c>
      <c r="C180" s="5" t="s">
        <v>405</v>
      </c>
      <c r="D180" s="5" t="s">
        <v>360</v>
      </c>
      <c r="E180" s="5" t="s">
        <v>407</v>
      </c>
      <c r="F180" s="5" t="s">
        <v>404</v>
      </c>
      <c r="G180" s="5">
        <v>1</v>
      </c>
      <c r="H180" s="15">
        <v>3</v>
      </c>
      <c r="I180" s="4" t="s">
        <v>1862</v>
      </c>
      <c r="J180" s="13" t="s">
        <v>1569</v>
      </c>
      <c r="L180" s="12">
        <v>60</v>
      </c>
      <c r="N180" s="12" t="s">
        <v>1569</v>
      </c>
      <c r="P180" s="12"/>
      <c r="R180" s="12">
        <v>0</v>
      </c>
      <c r="T180" s="12">
        <v>0</v>
      </c>
      <c r="V180" s="12">
        <v>0</v>
      </c>
      <c r="X180" s="14">
        <v>40</v>
      </c>
      <c r="Z180" s="14"/>
    </row>
    <row r="181" spans="1:26" ht="12.75" customHeight="1" x14ac:dyDescent="0.25">
      <c r="A181" s="5" t="s">
        <v>408</v>
      </c>
      <c r="B181" s="5" t="s">
        <v>7</v>
      </c>
      <c r="C181" s="5" t="s">
        <v>410</v>
      </c>
      <c r="D181" s="5" t="s">
        <v>360</v>
      </c>
      <c r="E181" s="5" t="s">
        <v>411</v>
      </c>
      <c r="F181" s="5" t="s">
        <v>409</v>
      </c>
      <c r="G181" s="5">
        <v>2</v>
      </c>
      <c r="H181" s="15">
        <v>2</v>
      </c>
      <c r="I181" s="4" t="s">
        <v>1863</v>
      </c>
      <c r="J181" s="13">
        <v>0.60412531285060844</v>
      </c>
      <c r="K181" s="5">
        <v>2016</v>
      </c>
      <c r="L181" s="12" t="s">
        <v>1569</v>
      </c>
      <c r="N181" s="12" t="s">
        <v>1569</v>
      </c>
      <c r="P181" s="12"/>
      <c r="R181" s="12">
        <v>0</v>
      </c>
      <c r="S181" s="5">
        <v>2016</v>
      </c>
      <c r="T181" s="12">
        <v>0</v>
      </c>
      <c r="U181" s="5">
        <v>2016</v>
      </c>
      <c r="V181" s="12">
        <v>0</v>
      </c>
      <c r="W181" s="5">
        <v>2016</v>
      </c>
      <c r="X181" s="14">
        <v>0</v>
      </c>
      <c r="Y181" s="5">
        <v>2016</v>
      </c>
      <c r="Z181" s="14"/>
    </row>
    <row r="182" spans="1:26" ht="12.75" customHeight="1" x14ac:dyDescent="0.25">
      <c r="A182" s="5" t="s">
        <v>668</v>
      </c>
      <c r="B182" s="5" t="s">
        <v>1649</v>
      </c>
      <c r="C182" s="5" t="s">
        <v>670</v>
      </c>
      <c r="D182" s="5" t="s">
        <v>620</v>
      </c>
      <c r="E182" s="5" t="s">
        <v>671</v>
      </c>
      <c r="F182" s="5" t="s">
        <v>669</v>
      </c>
      <c r="G182" s="5">
        <v>2</v>
      </c>
      <c r="H182" s="15">
        <v>2</v>
      </c>
      <c r="I182" s="4" t="s">
        <v>1864</v>
      </c>
      <c r="J182" s="13">
        <v>0.50612833453496764</v>
      </c>
      <c r="K182" s="5">
        <v>2012</v>
      </c>
      <c r="L182" s="12" t="s">
        <v>1569</v>
      </c>
      <c r="N182" s="12">
        <v>6.1999999999999993</v>
      </c>
      <c r="O182" s="5">
        <v>2012</v>
      </c>
      <c r="P182" s="12"/>
      <c r="R182" s="12" t="s">
        <v>1569</v>
      </c>
      <c r="T182" s="12" t="s">
        <v>1569</v>
      </c>
      <c r="V182" s="12" t="s">
        <v>1569</v>
      </c>
      <c r="X182" s="14" t="s">
        <v>1569</v>
      </c>
      <c r="Z182" s="14"/>
    </row>
    <row r="183" spans="1:26" ht="12.75" customHeight="1" x14ac:dyDescent="0.25">
      <c r="A183" s="5" t="s">
        <v>1136</v>
      </c>
      <c r="B183" s="5" t="s">
        <v>1139</v>
      </c>
      <c r="C183" s="5" t="s">
        <v>1138</v>
      </c>
      <c r="D183" s="5" t="s">
        <v>1038</v>
      </c>
      <c r="E183" s="5" t="s">
        <v>1140</v>
      </c>
      <c r="F183" s="5" t="s">
        <v>1137</v>
      </c>
      <c r="G183" s="5">
        <v>2</v>
      </c>
      <c r="H183" s="15">
        <v>2</v>
      </c>
      <c r="I183" s="4" t="s">
        <v>1865</v>
      </c>
      <c r="J183" s="13">
        <v>0.86959574406565221</v>
      </c>
      <c r="K183" s="5">
        <v>2016</v>
      </c>
      <c r="L183" s="12">
        <v>100</v>
      </c>
      <c r="M183" s="5">
        <v>2016</v>
      </c>
      <c r="N183" s="12">
        <v>12.6</v>
      </c>
      <c r="O183" s="5">
        <v>2016</v>
      </c>
      <c r="P183" s="12"/>
      <c r="R183" s="12">
        <v>0</v>
      </c>
      <c r="S183" s="5">
        <v>2016</v>
      </c>
      <c r="T183" s="12">
        <v>0.42</v>
      </c>
      <c r="U183" s="5">
        <v>2016</v>
      </c>
      <c r="V183" s="12">
        <v>0</v>
      </c>
      <c r="W183" s="5">
        <v>2016</v>
      </c>
      <c r="X183" s="14">
        <v>100</v>
      </c>
      <c r="Y183" s="5">
        <v>2016</v>
      </c>
      <c r="Z183" s="14"/>
    </row>
    <row r="184" spans="1:26" ht="12.75" customHeight="1" x14ac:dyDescent="0.25">
      <c r="A184" s="5" t="s">
        <v>1141</v>
      </c>
      <c r="B184" s="5" t="s">
        <v>1139</v>
      </c>
      <c r="C184" s="5" t="s">
        <v>1138</v>
      </c>
      <c r="D184" s="5" t="s">
        <v>1038</v>
      </c>
      <c r="E184" s="5" t="s">
        <v>1576</v>
      </c>
      <c r="F184" s="5" t="s">
        <v>1142</v>
      </c>
      <c r="G184" s="5">
        <v>2</v>
      </c>
      <c r="H184" s="15">
        <v>2</v>
      </c>
      <c r="I184" s="4" t="s">
        <v>1865</v>
      </c>
      <c r="J184" s="13">
        <v>1.171407984091394</v>
      </c>
      <c r="K184" s="5">
        <v>2010</v>
      </c>
      <c r="L184" s="12">
        <v>100</v>
      </c>
      <c r="M184" s="5">
        <v>2016</v>
      </c>
      <c r="N184" s="12">
        <v>10</v>
      </c>
      <c r="O184" s="5">
        <v>2016</v>
      </c>
      <c r="P184" s="12"/>
      <c r="R184" s="12">
        <v>0</v>
      </c>
      <c r="S184" s="5">
        <v>2016</v>
      </c>
      <c r="T184" s="12">
        <v>5.2</v>
      </c>
      <c r="U184" s="5">
        <v>2016</v>
      </c>
      <c r="V184" s="12">
        <v>0</v>
      </c>
      <c r="W184" s="5">
        <v>2016</v>
      </c>
      <c r="X184" s="14">
        <v>99.599156118143455</v>
      </c>
      <c r="Y184" s="5">
        <v>2016</v>
      </c>
      <c r="Z184" s="14"/>
    </row>
    <row r="185" spans="1:26" ht="12.75" customHeight="1" x14ac:dyDescent="0.25">
      <c r="A185" s="5" t="s">
        <v>72</v>
      </c>
      <c r="B185" s="5" t="s">
        <v>75</v>
      </c>
      <c r="C185" s="5" t="s">
        <v>74</v>
      </c>
      <c r="D185" s="5" t="s">
        <v>35</v>
      </c>
      <c r="E185" s="5" t="s">
        <v>76</v>
      </c>
      <c r="F185" s="5" t="s">
        <v>73</v>
      </c>
      <c r="G185" s="5">
        <v>2</v>
      </c>
      <c r="H185" s="15">
        <v>1</v>
      </c>
      <c r="I185" s="4"/>
      <c r="J185" s="13">
        <v>1.0201336762975812</v>
      </c>
      <c r="K185" s="5">
        <v>2015</v>
      </c>
      <c r="L185" s="12">
        <v>100</v>
      </c>
      <c r="M185" s="5">
        <v>2015</v>
      </c>
      <c r="N185" s="12">
        <v>21.900000000000002</v>
      </c>
      <c r="O185" s="5">
        <v>2015</v>
      </c>
      <c r="P185" s="12"/>
      <c r="R185" s="12" t="s">
        <v>1569</v>
      </c>
      <c r="T185" s="12" t="s">
        <v>1569</v>
      </c>
      <c r="V185" s="12" t="s">
        <v>1569</v>
      </c>
      <c r="X185" s="14" t="s">
        <v>1569</v>
      </c>
      <c r="Z185" s="14"/>
    </row>
    <row r="186" spans="1:26" ht="12.75" customHeight="1" x14ac:dyDescent="0.25">
      <c r="A186" s="5" t="s">
        <v>77</v>
      </c>
      <c r="B186" s="5" t="s">
        <v>75</v>
      </c>
      <c r="C186" s="5" t="s">
        <v>74</v>
      </c>
      <c r="D186" s="5" t="s">
        <v>35</v>
      </c>
      <c r="E186" s="5" t="s">
        <v>79</v>
      </c>
      <c r="F186" s="5" t="s">
        <v>78</v>
      </c>
      <c r="G186" s="5">
        <v>2</v>
      </c>
      <c r="H186" s="15">
        <v>1</v>
      </c>
      <c r="I186" s="4"/>
      <c r="J186" s="13">
        <v>1.5096146118721456</v>
      </c>
      <c r="K186" s="5">
        <v>2015</v>
      </c>
      <c r="L186" s="12" t="s">
        <v>1569</v>
      </c>
      <c r="N186" s="12" t="s">
        <v>1569</v>
      </c>
      <c r="P186" s="12"/>
      <c r="R186" s="12" t="s">
        <v>1569</v>
      </c>
      <c r="T186" s="12" t="s">
        <v>1569</v>
      </c>
      <c r="V186" s="12" t="s">
        <v>1569</v>
      </c>
      <c r="X186" s="14" t="s">
        <v>1569</v>
      </c>
      <c r="Z186" s="14"/>
    </row>
    <row r="187" spans="1:26" ht="12.75" customHeight="1" x14ac:dyDescent="0.25">
      <c r="A187" s="5" t="s">
        <v>1143</v>
      </c>
      <c r="B187" s="5" t="s">
        <v>1146</v>
      </c>
      <c r="C187" s="5" t="s">
        <v>1145</v>
      </c>
      <c r="D187" s="5" t="s">
        <v>1038</v>
      </c>
      <c r="E187" s="5" t="s">
        <v>1147</v>
      </c>
      <c r="F187" s="5" t="s">
        <v>1144</v>
      </c>
      <c r="G187" s="5">
        <v>1</v>
      </c>
      <c r="H187" s="15">
        <v>1</v>
      </c>
      <c r="I187" s="4" t="s">
        <v>3159</v>
      </c>
      <c r="J187" s="13">
        <v>0.70000000192419276</v>
      </c>
      <c r="K187" s="5">
        <v>2015</v>
      </c>
      <c r="L187" s="12">
        <v>100</v>
      </c>
      <c r="M187" s="5">
        <v>2015</v>
      </c>
      <c r="N187" s="12">
        <v>8</v>
      </c>
      <c r="O187" s="5">
        <v>2015</v>
      </c>
      <c r="P187" s="12"/>
      <c r="R187" s="12">
        <v>0</v>
      </c>
      <c r="S187" s="5">
        <v>2015</v>
      </c>
      <c r="T187" s="12">
        <v>0</v>
      </c>
      <c r="U187" s="5">
        <v>2015</v>
      </c>
      <c r="V187" s="12">
        <v>0</v>
      </c>
      <c r="W187" s="5">
        <v>2015</v>
      </c>
      <c r="X187" s="14">
        <v>97</v>
      </c>
      <c r="Y187" s="5">
        <v>2015</v>
      </c>
      <c r="Z187" s="14"/>
    </row>
    <row r="188" spans="1:26" ht="12.75" customHeight="1" x14ac:dyDescent="0.25">
      <c r="A188" s="5" t="s">
        <v>80</v>
      </c>
      <c r="B188" s="5" t="s">
        <v>82</v>
      </c>
      <c r="C188" s="5" t="s">
        <v>81</v>
      </c>
      <c r="D188" s="5" t="s">
        <v>35</v>
      </c>
      <c r="E188" s="5" t="s">
        <v>83</v>
      </c>
      <c r="H188" s="15">
        <v>4</v>
      </c>
      <c r="I188" s="4" t="s">
        <v>1866</v>
      </c>
      <c r="J188" s="13" t="s">
        <v>1569</v>
      </c>
      <c r="L188" s="12" t="s">
        <v>1569</v>
      </c>
      <c r="N188" s="12" t="s">
        <v>1569</v>
      </c>
      <c r="P188" s="12"/>
      <c r="R188" s="12">
        <v>2.8699999999999992</v>
      </c>
      <c r="T188" s="12">
        <v>9.89</v>
      </c>
      <c r="V188" s="12">
        <v>0</v>
      </c>
      <c r="X188" s="14" t="s">
        <v>1569</v>
      </c>
      <c r="Z188" s="14"/>
    </row>
    <row r="189" spans="1:26" ht="12.75" customHeight="1" x14ac:dyDescent="0.25">
      <c r="A189" s="5" t="s">
        <v>84</v>
      </c>
      <c r="B189" s="5" t="s">
        <v>82</v>
      </c>
      <c r="C189" s="5" t="s">
        <v>81</v>
      </c>
      <c r="D189" s="5" t="s">
        <v>35</v>
      </c>
      <c r="E189" s="5" t="s">
        <v>86</v>
      </c>
      <c r="F189" s="5" t="s">
        <v>85</v>
      </c>
      <c r="G189" s="5">
        <v>1</v>
      </c>
      <c r="H189" s="15">
        <v>2</v>
      </c>
      <c r="I189" s="4" t="s">
        <v>1867</v>
      </c>
      <c r="J189" s="13" t="s">
        <v>1569</v>
      </c>
      <c r="L189" s="12" t="s">
        <v>1569</v>
      </c>
      <c r="N189" s="12">
        <v>17</v>
      </c>
      <c r="P189" s="12"/>
      <c r="R189" s="12" t="s">
        <v>1569</v>
      </c>
      <c r="T189" s="12" t="s">
        <v>1569</v>
      </c>
      <c r="V189" s="12" t="s">
        <v>1569</v>
      </c>
      <c r="X189" s="14" t="s">
        <v>1569</v>
      </c>
      <c r="Z189" s="14"/>
    </row>
    <row r="190" spans="1:26" ht="12.75" customHeight="1" x14ac:dyDescent="0.25">
      <c r="A190" s="5" t="s">
        <v>87</v>
      </c>
      <c r="B190" s="5" t="s">
        <v>90</v>
      </c>
      <c r="C190" s="5" t="s">
        <v>89</v>
      </c>
      <c r="D190" s="5" t="s">
        <v>35</v>
      </c>
      <c r="E190" s="5" t="s">
        <v>91</v>
      </c>
      <c r="F190" s="5" t="s">
        <v>88</v>
      </c>
      <c r="G190" s="5">
        <v>2</v>
      </c>
      <c r="H190" s="15">
        <v>2</v>
      </c>
      <c r="I190" s="4" t="s">
        <v>1868</v>
      </c>
      <c r="J190" s="13">
        <v>1.2041095570021112</v>
      </c>
      <c r="K190" s="5">
        <v>2014</v>
      </c>
      <c r="L190" s="12" t="s">
        <v>1569</v>
      </c>
      <c r="N190" s="12" t="s">
        <v>1569</v>
      </c>
      <c r="P190" s="12"/>
      <c r="R190" s="12" t="s">
        <v>1569</v>
      </c>
      <c r="T190" s="12" t="s">
        <v>1569</v>
      </c>
      <c r="V190" s="12" t="s">
        <v>1569</v>
      </c>
      <c r="X190" s="14" t="s">
        <v>1569</v>
      </c>
      <c r="Z190" s="14"/>
    </row>
    <row r="191" spans="1:26" ht="12.75" customHeight="1" x14ac:dyDescent="0.25">
      <c r="A191" s="5" t="s">
        <v>92</v>
      </c>
      <c r="B191" s="5" t="s">
        <v>90</v>
      </c>
      <c r="C191" s="5" t="s">
        <v>89</v>
      </c>
      <c r="D191" s="5" t="s">
        <v>35</v>
      </c>
      <c r="E191" s="5" t="s">
        <v>94</v>
      </c>
      <c r="F191" s="5" t="s">
        <v>93</v>
      </c>
      <c r="G191" s="5">
        <v>1</v>
      </c>
      <c r="H191" s="15">
        <v>1</v>
      </c>
      <c r="I191" s="4" t="s">
        <v>1869</v>
      </c>
      <c r="J191" s="13">
        <v>0.88349041255883931</v>
      </c>
      <c r="K191" s="5">
        <v>2013</v>
      </c>
      <c r="L191" s="12" t="s">
        <v>1569</v>
      </c>
      <c r="N191" s="12" t="s">
        <v>1569</v>
      </c>
      <c r="P191" s="12"/>
      <c r="R191" s="12" t="s">
        <v>1569</v>
      </c>
      <c r="T191" s="12" t="s">
        <v>1569</v>
      </c>
      <c r="V191" s="12" t="s">
        <v>1569</v>
      </c>
      <c r="X191" s="14" t="s">
        <v>1569</v>
      </c>
      <c r="Z191" s="14"/>
    </row>
    <row r="192" spans="1:26" ht="12.75" customHeight="1" x14ac:dyDescent="0.25">
      <c r="A192" s="5" t="s">
        <v>95</v>
      </c>
      <c r="B192" s="5" t="s">
        <v>98</v>
      </c>
      <c r="C192" s="5" t="s">
        <v>97</v>
      </c>
      <c r="D192" s="5" t="s">
        <v>35</v>
      </c>
      <c r="E192" s="5" t="s">
        <v>99</v>
      </c>
      <c r="F192" s="5" t="s">
        <v>96</v>
      </c>
      <c r="G192" s="5">
        <v>2</v>
      </c>
      <c r="H192" s="15">
        <v>1</v>
      </c>
      <c r="I192" s="4"/>
      <c r="J192" s="13">
        <v>1.123455321010042</v>
      </c>
      <c r="K192" s="5">
        <v>2014</v>
      </c>
      <c r="L192" s="12">
        <v>100</v>
      </c>
      <c r="M192" s="5">
        <v>2014</v>
      </c>
      <c r="N192" s="12" t="s">
        <v>1569</v>
      </c>
      <c r="P192" s="12"/>
      <c r="R192" s="12" t="s">
        <v>1569</v>
      </c>
      <c r="T192" s="12" t="s">
        <v>1569</v>
      </c>
      <c r="V192" s="12" t="s">
        <v>1569</v>
      </c>
      <c r="X192" s="14" t="s">
        <v>1569</v>
      </c>
      <c r="Z192" s="14"/>
    </row>
    <row r="193" spans="1:26" ht="12.75" customHeight="1" x14ac:dyDescent="0.25">
      <c r="A193" s="5" t="s">
        <v>672</v>
      </c>
      <c r="B193" s="5" t="s">
        <v>675</v>
      </c>
      <c r="C193" s="5" t="s">
        <v>674</v>
      </c>
      <c r="D193" s="5" t="s">
        <v>620</v>
      </c>
      <c r="E193" s="5" t="s">
        <v>676</v>
      </c>
      <c r="F193" s="5" t="s">
        <v>673</v>
      </c>
      <c r="G193" s="5">
        <v>2</v>
      </c>
      <c r="H193" s="15">
        <v>1</v>
      </c>
      <c r="I193" s="4"/>
      <c r="J193" s="13">
        <v>0.59405940594059403</v>
      </c>
      <c r="K193" s="5">
        <v>2002</v>
      </c>
      <c r="L193" s="12" t="s">
        <v>1569</v>
      </c>
      <c r="N193" s="12" t="s">
        <v>1569</v>
      </c>
      <c r="P193" s="12"/>
      <c r="R193" s="12">
        <v>0</v>
      </c>
      <c r="S193" s="5">
        <v>2002</v>
      </c>
      <c r="T193" s="12">
        <v>0</v>
      </c>
      <c r="U193" s="5">
        <v>2002</v>
      </c>
      <c r="V193" s="12">
        <v>0</v>
      </c>
      <c r="W193" s="5">
        <v>2002</v>
      </c>
      <c r="X193" s="14">
        <v>0</v>
      </c>
      <c r="Y193" s="5">
        <v>2002</v>
      </c>
      <c r="Z193" s="14"/>
    </row>
    <row r="194" spans="1:26" ht="12.75" customHeight="1" x14ac:dyDescent="0.25">
      <c r="A194" s="5" t="s">
        <v>1148</v>
      </c>
      <c r="B194" s="5" t="s">
        <v>1</v>
      </c>
      <c r="C194" s="5" t="s">
        <v>1150</v>
      </c>
      <c r="D194" s="5" t="s">
        <v>1038</v>
      </c>
      <c r="E194" s="5" t="s">
        <v>2</v>
      </c>
      <c r="F194" s="5" t="s">
        <v>1149</v>
      </c>
      <c r="G194" s="5" t="s">
        <v>1791</v>
      </c>
      <c r="H194" s="15">
        <v>2</v>
      </c>
      <c r="I194" s="4" t="s">
        <v>1870</v>
      </c>
      <c r="J194" s="13">
        <v>1.4745065967212947</v>
      </c>
      <c r="K194" s="5">
        <v>2013</v>
      </c>
      <c r="L194" s="12">
        <v>85</v>
      </c>
      <c r="M194" s="5">
        <v>2013</v>
      </c>
      <c r="N194" s="12">
        <v>8.8845014807502469</v>
      </c>
      <c r="O194" s="5">
        <v>2013</v>
      </c>
      <c r="P194" s="12"/>
      <c r="R194" s="12">
        <v>0</v>
      </c>
      <c r="S194" s="5">
        <v>2013</v>
      </c>
      <c r="T194" s="12">
        <v>0</v>
      </c>
      <c r="U194" s="5">
        <v>2013</v>
      </c>
      <c r="V194" s="12">
        <v>0</v>
      </c>
      <c r="W194" s="5">
        <v>2013</v>
      </c>
      <c r="X194" s="14">
        <v>72</v>
      </c>
      <c r="Y194" s="5">
        <v>2013</v>
      </c>
      <c r="Z194" s="14"/>
    </row>
    <row r="195" spans="1:26" ht="12.75" customHeight="1" x14ac:dyDescent="0.25">
      <c r="A195" s="5" t="s">
        <v>1151</v>
      </c>
      <c r="B195" s="5" t="s">
        <v>1154</v>
      </c>
      <c r="C195" s="5" t="s">
        <v>1153</v>
      </c>
      <c r="D195" s="5" t="s">
        <v>1038</v>
      </c>
      <c r="E195" s="5" t="s">
        <v>1155</v>
      </c>
      <c r="F195" s="5" t="s">
        <v>1152</v>
      </c>
      <c r="G195" s="5">
        <v>2</v>
      </c>
      <c r="H195" s="15">
        <v>1</v>
      </c>
      <c r="I195" s="4"/>
      <c r="J195" s="13">
        <v>0.95505616959831241</v>
      </c>
      <c r="K195" s="5">
        <v>2012</v>
      </c>
      <c r="L195" s="12">
        <v>89</v>
      </c>
      <c r="M195" s="5">
        <v>2012</v>
      </c>
      <c r="N195" s="12">
        <v>14.210000000000003</v>
      </c>
      <c r="O195" s="5">
        <v>2012</v>
      </c>
      <c r="P195" s="12"/>
      <c r="R195" s="12" t="s">
        <v>1569</v>
      </c>
      <c r="T195" s="12" t="s">
        <v>1569</v>
      </c>
      <c r="V195" s="12" t="s">
        <v>1569</v>
      </c>
      <c r="X195" s="14">
        <v>100</v>
      </c>
      <c r="Y195" s="5">
        <v>2012</v>
      </c>
      <c r="Z195" s="14"/>
    </row>
    <row r="196" spans="1:26" ht="12.75" customHeight="1" x14ac:dyDescent="0.25">
      <c r="A196" s="5" t="s">
        <v>677</v>
      </c>
      <c r="B196" s="5" t="s">
        <v>1377</v>
      </c>
      <c r="C196" s="5" t="s">
        <v>679</v>
      </c>
      <c r="D196" s="5" t="s">
        <v>620</v>
      </c>
      <c r="E196" s="5" t="s">
        <v>680</v>
      </c>
      <c r="F196" s="5" t="s">
        <v>678</v>
      </c>
      <c r="G196" s="5">
        <v>1</v>
      </c>
      <c r="H196" s="15">
        <v>1</v>
      </c>
      <c r="I196" s="4" t="s">
        <v>3160</v>
      </c>
      <c r="J196" s="13">
        <v>1.6666666666666665</v>
      </c>
      <c r="K196" s="5">
        <v>2012</v>
      </c>
      <c r="L196" s="12">
        <v>65</v>
      </c>
      <c r="M196" s="5">
        <v>2012</v>
      </c>
      <c r="N196" s="12">
        <v>3.8</v>
      </c>
      <c r="O196" s="5">
        <v>2012</v>
      </c>
      <c r="P196" s="12"/>
      <c r="R196" s="12" t="s">
        <v>1569</v>
      </c>
      <c r="T196" s="12" t="s">
        <v>1569</v>
      </c>
      <c r="V196" s="12" t="s">
        <v>1569</v>
      </c>
      <c r="X196" s="14" t="s">
        <v>1569</v>
      </c>
      <c r="Z196" s="14"/>
    </row>
    <row r="197" spans="1:26" ht="12.75" customHeight="1" x14ac:dyDescent="0.25">
      <c r="A197" s="5" t="s">
        <v>681</v>
      </c>
      <c r="B197" s="5" t="s">
        <v>684</v>
      </c>
      <c r="C197" s="5" t="s">
        <v>683</v>
      </c>
      <c r="D197" s="5" t="s">
        <v>620</v>
      </c>
      <c r="E197" s="5" t="s">
        <v>685</v>
      </c>
      <c r="F197" s="5" t="s">
        <v>682</v>
      </c>
      <c r="G197" s="5">
        <v>2</v>
      </c>
      <c r="H197" s="15">
        <v>2</v>
      </c>
      <c r="I197" s="4" t="s">
        <v>1871</v>
      </c>
      <c r="J197" s="13">
        <v>0.73362470498620158</v>
      </c>
      <c r="K197" s="5">
        <v>2013</v>
      </c>
      <c r="L197" s="12">
        <v>65.38</v>
      </c>
      <c r="M197" s="5">
        <v>2013</v>
      </c>
      <c r="N197" s="12">
        <v>11</v>
      </c>
      <c r="O197" s="5">
        <v>2013</v>
      </c>
      <c r="P197" s="12"/>
      <c r="R197" s="12">
        <v>0</v>
      </c>
      <c r="S197" s="5">
        <v>2013</v>
      </c>
      <c r="T197" s="12">
        <v>0</v>
      </c>
      <c r="U197" s="5">
        <v>2013</v>
      </c>
      <c r="V197" s="12">
        <v>0</v>
      </c>
      <c r="W197" s="5">
        <v>2013</v>
      </c>
      <c r="X197" s="14">
        <v>100</v>
      </c>
      <c r="Y197" s="5">
        <v>2013</v>
      </c>
      <c r="Z197" s="14"/>
    </row>
    <row r="198" spans="1:26" ht="12.75" customHeight="1" x14ac:dyDescent="0.25">
      <c r="A198" s="5" t="s">
        <v>1156</v>
      </c>
      <c r="B198" s="5" t="s">
        <v>1158</v>
      </c>
      <c r="C198" s="5" t="s">
        <v>1157</v>
      </c>
      <c r="D198" s="5" t="s">
        <v>1038</v>
      </c>
      <c r="E198" s="5" t="s">
        <v>1159</v>
      </c>
      <c r="H198" s="15">
        <v>4</v>
      </c>
      <c r="I198" s="4" t="s">
        <v>1872</v>
      </c>
      <c r="J198" s="13" t="s">
        <v>1569</v>
      </c>
      <c r="L198" s="12" t="s">
        <v>1569</v>
      </c>
      <c r="N198" s="12" t="s">
        <v>1569</v>
      </c>
      <c r="P198" s="12"/>
      <c r="R198" s="12" t="s">
        <v>1569</v>
      </c>
      <c r="T198" s="12" t="s">
        <v>1569</v>
      </c>
      <c r="V198" s="12" t="s">
        <v>1569</v>
      </c>
      <c r="X198" s="14" t="s">
        <v>1569</v>
      </c>
      <c r="Z198" s="14"/>
    </row>
    <row r="199" spans="1:26" ht="12.75" customHeight="1" x14ac:dyDescent="0.25">
      <c r="A199" s="5" t="s">
        <v>100</v>
      </c>
      <c r="B199" s="5" t="s">
        <v>103</v>
      </c>
      <c r="C199" s="5" t="s">
        <v>102</v>
      </c>
      <c r="D199" s="5" t="s">
        <v>35</v>
      </c>
      <c r="E199" s="5" t="s">
        <v>104</v>
      </c>
      <c r="F199" s="5" t="s">
        <v>101</v>
      </c>
      <c r="G199" s="5">
        <v>2</v>
      </c>
      <c r="H199" s="15">
        <v>1</v>
      </c>
      <c r="I199" s="4"/>
      <c r="J199" s="13">
        <v>1.4154854079809411</v>
      </c>
      <c r="K199" s="5">
        <v>2012</v>
      </c>
      <c r="L199" s="12" t="s">
        <v>1569</v>
      </c>
      <c r="N199" s="12">
        <v>14.000000000000002</v>
      </c>
      <c r="O199" s="5">
        <v>2012</v>
      </c>
      <c r="P199" s="12"/>
      <c r="R199" s="12" t="s">
        <v>1569</v>
      </c>
      <c r="T199" s="12" t="s">
        <v>1569</v>
      </c>
      <c r="V199" s="12" t="s">
        <v>1569</v>
      </c>
      <c r="X199" s="14" t="s">
        <v>1569</v>
      </c>
      <c r="Z199" s="14"/>
    </row>
    <row r="200" spans="1:26" ht="12.75" customHeight="1" x14ac:dyDescent="0.25">
      <c r="A200" s="5" t="s">
        <v>105</v>
      </c>
      <c r="B200" s="5" t="s">
        <v>103</v>
      </c>
      <c r="C200" s="5" t="s">
        <v>102</v>
      </c>
      <c r="D200" s="5" t="s">
        <v>35</v>
      </c>
      <c r="E200" s="5" t="s">
        <v>107</v>
      </c>
      <c r="F200" s="5" t="s">
        <v>106</v>
      </c>
      <c r="G200" s="5">
        <v>2</v>
      </c>
      <c r="H200" s="15">
        <v>2</v>
      </c>
      <c r="I200" s="4" t="s">
        <v>1873</v>
      </c>
      <c r="J200" s="13" t="s">
        <v>1569</v>
      </c>
      <c r="L200" s="12" t="s">
        <v>1569</v>
      </c>
      <c r="N200" s="12">
        <v>6.9930069930069935E-2</v>
      </c>
      <c r="P200" s="12"/>
      <c r="R200" s="12" t="s">
        <v>1569</v>
      </c>
      <c r="T200" s="12" t="s">
        <v>1569</v>
      </c>
      <c r="V200" s="12" t="s">
        <v>1569</v>
      </c>
      <c r="X200" s="14" t="s">
        <v>1569</v>
      </c>
      <c r="Z200" s="14"/>
    </row>
    <row r="201" spans="1:26" ht="12.75" customHeight="1" x14ac:dyDescent="0.25">
      <c r="A201" s="5" t="s">
        <v>412</v>
      </c>
      <c r="B201" s="5" t="s">
        <v>17</v>
      </c>
      <c r="C201" s="5" t="s">
        <v>414</v>
      </c>
      <c r="D201" s="5" t="s">
        <v>360</v>
      </c>
      <c r="E201" s="5" t="s">
        <v>415</v>
      </c>
      <c r="F201" s="5" t="s">
        <v>413</v>
      </c>
      <c r="G201" s="5">
        <v>3</v>
      </c>
      <c r="H201" s="15">
        <v>2</v>
      </c>
      <c r="I201" s="4" t="s">
        <v>1874</v>
      </c>
      <c r="J201" s="13">
        <v>0.27001704576881108</v>
      </c>
      <c r="K201" s="5">
        <v>2015</v>
      </c>
      <c r="L201" s="12" t="s">
        <v>1569</v>
      </c>
      <c r="N201" s="12">
        <v>6.3094641962944422</v>
      </c>
      <c r="O201" s="5">
        <v>2015</v>
      </c>
      <c r="P201" s="12"/>
      <c r="R201" s="12" t="s">
        <v>1569</v>
      </c>
      <c r="T201" s="12" t="s">
        <v>1569</v>
      </c>
      <c r="V201" s="12" t="s">
        <v>1569</v>
      </c>
      <c r="X201" s="14" t="s">
        <v>1569</v>
      </c>
      <c r="Z201" s="14"/>
    </row>
    <row r="202" spans="1:26" ht="12.75" customHeight="1" x14ac:dyDescent="0.25">
      <c r="A202" s="5" t="s">
        <v>416</v>
      </c>
      <c r="B202" s="5" t="s">
        <v>17</v>
      </c>
      <c r="C202" s="5" t="s">
        <v>414</v>
      </c>
      <c r="D202" s="5" t="s">
        <v>360</v>
      </c>
      <c r="E202" s="5" t="s">
        <v>418</v>
      </c>
      <c r="F202" s="5" t="s">
        <v>417</v>
      </c>
      <c r="G202" s="5">
        <v>3</v>
      </c>
      <c r="H202" s="15">
        <v>2</v>
      </c>
      <c r="I202" s="4" t="s">
        <v>1875</v>
      </c>
      <c r="J202" s="13">
        <v>0.57002369778934814</v>
      </c>
      <c r="K202" s="5">
        <v>2015</v>
      </c>
      <c r="L202" s="12" t="s">
        <v>1569</v>
      </c>
      <c r="N202" s="12">
        <v>5.3999999999999995</v>
      </c>
      <c r="O202" s="5">
        <v>2015</v>
      </c>
      <c r="P202" s="12"/>
      <c r="R202" s="12" t="s">
        <v>1569</v>
      </c>
      <c r="T202" s="12" t="s">
        <v>1569</v>
      </c>
      <c r="V202" s="12" t="s">
        <v>1569</v>
      </c>
      <c r="X202" s="14" t="s">
        <v>1569</v>
      </c>
      <c r="Z202" s="14"/>
    </row>
    <row r="203" spans="1:26" ht="12.75" customHeight="1" x14ac:dyDescent="0.25">
      <c r="A203" s="5" t="s">
        <v>419</v>
      </c>
      <c r="B203" s="5" t="s">
        <v>17</v>
      </c>
      <c r="C203" s="5" t="s">
        <v>414</v>
      </c>
      <c r="D203" s="5" t="s">
        <v>360</v>
      </c>
      <c r="E203" s="5" t="s">
        <v>18</v>
      </c>
      <c r="F203" s="5" t="s">
        <v>420</v>
      </c>
      <c r="G203" s="5" t="s">
        <v>3107</v>
      </c>
      <c r="H203" s="15">
        <v>1</v>
      </c>
      <c r="I203" s="4" t="s">
        <v>3161</v>
      </c>
      <c r="J203" s="13">
        <v>0.542829330046946</v>
      </c>
      <c r="K203" s="5">
        <v>2010</v>
      </c>
      <c r="L203" s="12">
        <v>70</v>
      </c>
      <c r="M203" s="5">
        <v>2010</v>
      </c>
      <c r="N203" s="12">
        <v>12.60587942202292</v>
      </c>
      <c r="O203" s="5">
        <v>2010</v>
      </c>
      <c r="P203" s="12"/>
      <c r="R203" s="12" t="s">
        <v>1569</v>
      </c>
      <c r="T203" s="12" t="s">
        <v>1569</v>
      </c>
      <c r="V203" s="12" t="s">
        <v>1569</v>
      </c>
      <c r="X203" s="14" t="s">
        <v>1569</v>
      </c>
      <c r="Z203" s="14"/>
    </row>
    <row r="204" spans="1:26" ht="12.75" customHeight="1" x14ac:dyDescent="0.25">
      <c r="A204" s="5" t="s">
        <v>421</v>
      </c>
      <c r="B204" s="5" t="s">
        <v>17</v>
      </c>
      <c r="C204" s="5" t="s">
        <v>414</v>
      </c>
      <c r="D204" s="5" t="s">
        <v>360</v>
      </c>
      <c r="E204" s="5" t="s">
        <v>423</v>
      </c>
      <c r="F204" s="5" t="s">
        <v>422</v>
      </c>
      <c r="G204" s="5">
        <v>3</v>
      </c>
      <c r="H204" s="15">
        <v>2</v>
      </c>
      <c r="I204" s="4" t="s">
        <v>1876</v>
      </c>
      <c r="J204" s="13">
        <v>0.40059104935751955</v>
      </c>
      <c r="K204" s="5">
        <v>2015</v>
      </c>
      <c r="L204" s="12" t="s">
        <v>1569</v>
      </c>
      <c r="N204" s="12">
        <v>5.5583628094997479</v>
      </c>
      <c r="O204" s="5">
        <v>2015</v>
      </c>
      <c r="P204" s="12"/>
      <c r="R204" s="12" t="s">
        <v>1569</v>
      </c>
      <c r="T204" s="12" t="s">
        <v>1569</v>
      </c>
      <c r="V204" s="12" t="s">
        <v>1569</v>
      </c>
      <c r="X204" s="14" t="s">
        <v>1569</v>
      </c>
      <c r="Z204" s="14"/>
    </row>
    <row r="205" spans="1:26" ht="12.75" customHeight="1" x14ac:dyDescent="0.25">
      <c r="A205" s="5" t="s">
        <v>424</v>
      </c>
      <c r="B205" s="5" t="s">
        <v>17</v>
      </c>
      <c r="C205" s="5" t="s">
        <v>414</v>
      </c>
      <c r="D205" s="5" t="s">
        <v>360</v>
      </c>
      <c r="E205" s="5" t="s">
        <v>426</v>
      </c>
      <c r="F205" s="5" t="s">
        <v>425</v>
      </c>
      <c r="G205" s="5">
        <v>3</v>
      </c>
      <c r="H205" s="15">
        <v>2</v>
      </c>
      <c r="I205" s="4" t="s">
        <v>1877</v>
      </c>
      <c r="J205" s="13">
        <v>0.3562599342368678</v>
      </c>
      <c r="K205" s="5">
        <v>2015</v>
      </c>
      <c r="L205" s="12" t="s">
        <v>1569</v>
      </c>
      <c r="N205" s="12">
        <v>1.0050251256281406</v>
      </c>
      <c r="O205" s="5">
        <v>2015</v>
      </c>
      <c r="P205" s="12"/>
      <c r="R205" s="12" t="s">
        <v>1569</v>
      </c>
      <c r="T205" s="12" t="s">
        <v>1569</v>
      </c>
      <c r="V205" s="12" t="s">
        <v>1569</v>
      </c>
      <c r="X205" s="14" t="s">
        <v>1569</v>
      </c>
      <c r="Z205" s="14"/>
    </row>
    <row r="206" spans="1:26" ht="12.75" customHeight="1" x14ac:dyDescent="0.25">
      <c r="A206" s="5" t="s">
        <v>427</v>
      </c>
      <c r="B206" s="5" t="s">
        <v>17</v>
      </c>
      <c r="C206" s="5" t="s">
        <v>414</v>
      </c>
      <c r="D206" s="5" t="s">
        <v>360</v>
      </c>
      <c r="E206" s="5" t="s">
        <v>429</v>
      </c>
      <c r="F206" s="5" t="s">
        <v>428</v>
      </c>
      <c r="G206" s="5">
        <v>3</v>
      </c>
      <c r="H206" s="15">
        <v>2</v>
      </c>
      <c r="I206" s="4" t="s">
        <v>1878</v>
      </c>
      <c r="J206" s="13">
        <v>0.34893655284309882</v>
      </c>
      <c r="K206" s="5">
        <v>2015</v>
      </c>
      <c r="L206" s="12" t="s">
        <v>1569</v>
      </c>
      <c r="N206" s="12">
        <v>4.254413954477771</v>
      </c>
      <c r="O206" s="5">
        <v>2015</v>
      </c>
      <c r="P206" s="12"/>
      <c r="R206" s="12" t="s">
        <v>1569</v>
      </c>
      <c r="T206" s="12" t="s">
        <v>1569</v>
      </c>
      <c r="V206" s="12" t="s">
        <v>1569</v>
      </c>
      <c r="X206" s="14" t="s">
        <v>1569</v>
      </c>
      <c r="Z206" s="14"/>
    </row>
    <row r="207" spans="1:26" ht="12.75" customHeight="1" x14ac:dyDescent="0.25">
      <c r="A207" s="5" t="s">
        <v>430</v>
      </c>
      <c r="B207" s="5" t="s">
        <v>17</v>
      </c>
      <c r="C207" s="5" t="s">
        <v>414</v>
      </c>
      <c r="D207" s="5" t="s">
        <v>360</v>
      </c>
      <c r="E207" s="5" t="s">
        <v>432</v>
      </c>
      <c r="F207" s="5" t="s">
        <v>431</v>
      </c>
      <c r="G207" s="5">
        <v>3</v>
      </c>
      <c r="H207" s="15">
        <v>2</v>
      </c>
      <c r="I207" s="4" t="s">
        <v>1879</v>
      </c>
      <c r="J207" s="13">
        <v>0.15195129813292263</v>
      </c>
      <c r="K207" s="5">
        <v>2015</v>
      </c>
      <c r="L207" s="12" t="s">
        <v>1569</v>
      </c>
      <c r="N207" s="12">
        <v>7.5376884422110546</v>
      </c>
      <c r="O207" s="5">
        <v>2015</v>
      </c>
      <c r="P207" s="12"/>
      <c r="R207" s="12" t="s">
        <v>1569</v>
      </c>
      <c r="T207" s="12" t="s">
        <v>1569</v>
      </c>
      <c r="V207" s="12" t="s">
        <v>1569</v>
      </c>
      <c r="X207" s="14" t="s">
        <v>1569</v>
      </c>
      <c r="Z207" s="14"/>
    </row>
    <row r="208" spans="1:26" ht="12.75" customHeight="1" x14ac:dyDescent="0.25">
      <c r="A208" s="5" t="s">
        <v>433</v>
      </c>
      <c r="B208" s="5" t="s">
        <v>17</v>
      </c>
      <c r="C208" s="5" t="s">
        <v>414</v>
      </c>
      <c r="D208" s="5" t="s">
        <v>360</v>
      </c>
      <c r="E208" s="5" t="s">
        <v>435</v>
      </c>
      <c r="F208" s="5" t="s">
        <v>434</v>
      </c>
      <c r="G208" s="5">
        <v>3</v>
      </c>
      <c r="H208" s="15">
        <v>2</v>
      </c>
      <c r="I208" s="4" t="s">
        <v>1880</v>
      </c>
      <c r="J208" s="13">
        <v>0.22869920971717531</v>
      </c>
      <c r="K208" s="5">
        <v>2015</v>
      </c>
      <c r="L208" s="12" t="s">
        <v>1569</v>
      </c>
      <c r="N208" s="12">
        <v>1.0204081632653061</v>
      </c>
      <c r="O208" s="5">
        <v>2015</v>
      </c>
      <c r="P208" s="12"/>
      <c r="R208" s="12" t="s">
        <v>1569</v>
      </c>
      <c r="T208" s="12" t="s">
        <v>1569</v>
      </c>
      <c r="V208" s="12" t="s">
        <v>1569</v>
      </c>
      <c r="X208" s="14" t="s">
        <v>1569</v>
      </c>
      <c r="Z208" s="14"/>
    </row>
    <row r="209" spans="1:26" ht="12.75" customHeight="1" x14ac:dyDescent="0.25">
      <c r="A209" s="5" t="s">
        <v>436</v>
      </c>
      <c r="B209" s="5" t="s">
        <v>17</v>
      </c>
      <c r="C209" s="5" t="s">
        <v>414</v>
      </c>
      <c r="D209" s="5" t="s">
        <v>360</v>
      </c>
      <c r="E209" s="5" t="s">
        <v>438</v>
      </c>
      <c r="F209" s="5" t="s">
        <v>437</v>
      </c>
      <c r="G209" s="5">
        <v>3</v>
      </c>
      <c r="H209" s="15">
        <v>2</v>
      </c>
      <c r="I209" s="4" t="s">
        <v>1881</v>
      </c>
      <c r="J209" s="13">
        <v>0.19598059672022672</v>
      </c>
      <c r="K209" s="5">
        <v>2015</v>
      </c>
      <c r="L209" s="12" t="s">
        <v>1569</v>
      </c>
      <c r="N209" s="12">
        <v>6.9534767383691838</v>
      </c>
      <c r="O209" s="5">
        <v>2015</v>
      </c>
      <c r="P209" s="12"/>
      <c r="R209" s="12" t="s">
        <v>1569</v>
      </c>
      <c r="T209" s="12" t="s">
        <v>1569</v>
      </c>
      <c r="V209" s="12" t="s">
        <v>1569</v>
      </c>
      <c r="X209" s="14" t="s">
        <v>1569</v>
      </c>
      <c r="Z209" s="14"/>
    </row>
    <row r="210" spans="1:26" ht="12.75" customHeight="1" x14ac:dyDescent="0.25">
      <c r="A210" s="5" t="s">
        <v>439</v>
      </c>
      <c r="B210" s="5" t="s">
        <v>17</v>
      </c>
      <c r="C210" s="5" t="s">
        <v>414</v>
      </c>
      <c r="D210" s="5" t="s">
        <v>360</v>
      </c>
      <c r="E210" s="5" t="s">
        <v>441</v>
      </c>
      <c r="F210" s="5" t="s">
        <v>440</v>
      </c>
      <c r="G210" s="5">
        <v>3</v>
      </c>
      <c r="H210" s="15">
        <v>2</v>
      </c>
      <c r="I210" s="4" t="s">
        <v>1882</v>
      </c>
      <c r="J210" s="13">
        <v>0.7246376811594204</v>
      </c>
      <c r="K210" s="5">
        <v>2015</v>
      </c>
      <c r="L210" s="12">
        <v>69</v>
      </c>
      <c r="M210" s="5">
        <v>2015</v>
      </c>
      <c r="N210" s="12">
        <v>9.9502487562189064</v>
      </c>
      <c r="O210" s="5">
        <v>2015</v>
      </c>
      <c r="P210" s="12"/>
      <c r="R210" s="12">
        <v>0</v>
      </c>
      <c r="S210" s="5">
        <v>2015</v>
      </c>
      <c r="T210" s="12">
        <v>0</v>
      </c>
      <c r="U210" s="5">
        <v>2015</v>
      </c>
      <c r="V210" s="12">
        <v>0</v>
      </c>
      <c r="W210" s="5">
        <v>2015</v>
      </c>
      <c r="X210" s="14">
        <v>0</v>
      </c>
      <c r="Y210" s="5">
        <v>2015</v>
      </c>
      <c r="Z210" s="14"/>
    </row>
    <row r="211" spans="1:26" ht="12.75" customHeight="1" x14ac:dyDescent="0.25">
      <c r="A211" s="5" t="s">
        <v>442</v>
      </c>
      <c r="B211" s="5" t="s">
        <v>17</v>
      </c>
      <c r="C211" s="5" t="s">
        <v>414</v>
      </c>
      <c r="D211" s="5" t="s">
        <v>360</v>
      </c>
      <c r="E211" s="5" t="s">
        <v>444</v>
      </c>
      <c r="F211" s="5" t="s">
        <v>443</v>
      </c>
      <c r="G211" s="5">
        <v>3</v>
      </c>
      <c r="H211" s="15">
        <v>2</v>
      </c>
      <c r="I211" s="4" t="s">
        <v>1883</v>
      </c>
      <c r="J211" s="13" t="s">
        <v>1569</v>
      </c>
      <c r="L211" s="12" t="s">
        <v>1569</v>
      </c>
      <c r="N211" s="12">
        <v>3.6963036963036959</v>
      </c>
      <c r="P211" s="12"/>
      <c r="R211" s="12" t="s">
        <v>1569</v>
      </c>
      <c r="T211" s="12" t="s">
        <v>1569</v>
      </c>
      <c r="V211" s="12" t="s">
        <v>1569</v>
      </c>
      <c r="X211" s="14" t="s">
        <v>1569</v>
      </c>
      <c r="Z211" s="14"/>
    </row>
    <row r="212" spans="1:26" ht="12.75" customHeight="1" x14ac:dyDescent="0.25">
      <c r="A212" s="5" t="s">
        <v>445</v>
      </c>
      <c r="B212" s="5" t="s">
        <v>17</v>
      </c>
      <c r="C212" s="5" t="s">
        <v>414</v>
      </c>
      <c r="D212" s="5" t="s">
        <v>360</v>
      </c>
      <c r="E212" s="5" t="s">
        <v>447</v>
      </c>
      <c r="F212" s="5" t="s">
        <v>446</v>
      </c>
      <c r="G212" s="5">
        <v>3</v>
      </c>
      <c r="H212" s="15">
        <v>2</v>
      </c>
      <c r="I212" s="4" t="s">
        <v>1884</v>
      </c>
      <c r="J212" s="13">
        <v>0.22001406888143044</v>
      </c>
      <c r="K212" s="5">
        <v>2015</v>
      </c>
      <c r="L212" s="12" t="s">
        <v>1569</v>
      </c>
      <c r="N212" s="12">
        <v>2.2896963663514183</v>
      </c>
      <c r="O212" s="5">
        <v>2015</v>
      </c>
      <c r="P212" s="12"/>
      <c r="R212" s="12" t="s">
        <v>1569</v>
      </c>
      <c r="T212" s="12" t="s">
        <v>1569</v>
      </c>
      <c r="V212" s="12" t="s">
        <v>1569</v>
      </c>
      <c r="X212" s="14" t="s">
        <v>1569</v>
      </c>
      <c r="Z212" s="14"/>
    </row>
    <row r="213" spans="1:26" ht="12.75" customHeight="1" x14ac:dyDescent="0.25">
      <c r="A213" s="5" t="s">
        <v>1160</v>
      </c>
      <c r="B213" s="5" t="s">
        <v>1163</v>
      </c>
      <c r="C213" s="5" t="s">
        <v>1162</v>
      </c>
      <c r="D213" s="5" t="s">
        <v>1038</v>
      </c>
      <c r="E213" s="5" t="s">
        <v>1164</v>
      </c>
      <c r="F213" s="5" t="s">
        <v>1161</v>
      </c>
      <c r="G213" s="5">
        <v>2</v>
      </c>
      <c r="H213" s="15">
        <v>2</v>
      </c>
      <c r="I213" s="4" t="s">
        <v>1885</v>
      </c>
      <c r="J213" s="13">
        <v>0.77325581395348841</v>
      </c>
      <c r="K213" s="5">
        <v>2012</v>
      </c>
      <c r="L213" s="12">
        <v>100</v>
      </c>
      <c r="M213" s="5">
        <v>2012</v>
      </c>
      <c r="N213" s="12">
        <v>8.0321285140562253</v>
      </c>
      <c r="O213" s="5">
        <v>2012</v>
      </c>
      <c r="P213" s="12"/>
      <c r="R213" s="12" t="s">
        <v>1569</v>
      </c>
      <c r="T213" s="12" t="s">
        <v>1569</v>
      </c>
      <c r="V213" s="12" t="s">
        <v>1569</v>
      </c>
      <c r="X213" s="14" t="s">
        <v>1569</v>
      </c>
      <c r="Z213" s="14"/>
    </row>
    <row r="214" spans="1:26" ht="12.75" customHeight="1" x14ac:dyDescent="0.25">
      <c r="A214" s="5" t="s">
        <v>108</v>
      </c>
      <c r="B214" s="5" t="s">
        <v>111</v>
      </c>
      <c r="C214" s="5" t="s">
        <v>110</v>
      </c>
      <c r="D214" s="5" t="s">
        <v>35</v>
      </c>
      <c r="E214" s="5" t="s">
        <v>112</v>
      </c>
      <c r="F214" s="5" t="s">
        <v>109</v>
      </c>
      <c r="G214" s="5">
        <v>4</v>
      </c>
      <c r="H214" s="15">
        <v>2</v>
      </c>
      <c r="I214" s="4" t="s">
        <v>1886</v>
      </c>
      <c r="J214" s="13" t="s">
        <v>1569</v>
      </c>
      <c r="L214" s="12" t="s">
        <v>1569</v>
      </c>
      <c r="N214" s="12" t="s">
        <v>1569</v>
      </c>
      <c r="P214" s="12"/>
      <c r="R214" s="12">
        <v>0</v>
      </c>
      <c r="T214" s="12">
        <v>0</v>
      </c>
      <c r="V214" s="12">
        <v>0</v>
      </c>
      <c r="X214" s="14">
        <v>100</v>
      </c>
      <c r="Z214" s="14"/>
    </row>
    <row r="215" spans="1:26" ht="12.75" customHeight="1" x14ac:dyDescent="0.25">
      <c r="A215" s="5" t="s">
        <v>113</v>
      </c>
      <c r="B215" s="5" t="s">
        <v>111</v>
      </c>
      <c r="C215" s="5" t="s">
        <v>110</v>
      </c>
      <c r="D215" s="5" t="s">
        <v>35</v>
      </c>
      <c r="E215" s="5" t="s">
        <v>115</v>
      </c>
      <c r="F215" s="5" t="s">
        <v>114</v>
      </c>
      <c r="G215" s="5">
        <v>4</v>
      </c>
      <c r="H215" s="15">
        <v>1</v>
      </c>
      <c r="I215" s="4"/>
      <c r="J215" s="13" t="s">
        <v>1569</v>
      </c>
      <c r="L215" s="12" t="s">
        <v>1569</v>
      </c>
      <c r="N215" s="12">
        <v>15.784215784215782</v>
      </c>
      <c r="P215" s="12"/>
      <c r="R215" s="12" t="s">
        <v>1569</v>
      </c>
      <c r="T215" s="12" t="s">
        <v>1569</v>
      </c>
      <c r="V215" s="12" t="s">
        <v>1569</v>
      </c>
      <c r="X215" s="14" t="s">
        <v>1569</v>
      </c>
      <c r="Z215" s="14"/>
    </row>
    <row r="216" spans="1:26" ht="12.75" customHeight="1" x14ac:dyDescent="0.25">
      <c r="A216" s="5" t="s">
        <v>116</v>
      </c>
      <c r="B216" s="5" t="s">
        <v>111</v>
      </c>
      <c r="C216" s="5" t="s">
        <v>110</v>
      </c>
      <c r="D216" s="5" t="s">
        <v>35</v>
      </c>
      <c r="E216" s="5" t="s">
        <v>118</v>
      </c>
      <c r="F216" s="5" t="s">
        <v>117</v>
      </c>
      <c r="G216" s="5">
        <v>4</v>
      </c>
      <c r="H216" s="15">
        <v>1</v>
      </c>
      <c r="I216" s="4"/>
      <c r="J216" s="13" t="s">
        <v>1569</v>
      </c>
      <c r="L216" s="12" t="s">
        <v>1569</v>
      </c>
      <c r="N216" s="12">
        <v>17.617617617617618</v>
      </c>
      <c r="P216" s="12"/>
      <c r="R216" s="12" t="s">
        <v>1569</v>
      </c>
      <c r="T216" s="12" t="s">
        <v>1569</v>
      </c>
      <c r="V216" s="12" t="s">
        <v>1569</v>
      </c>
      <c r="X216" s="14" t="s">
        <v>1569</v>
      </c>
      <c r="Z216" s="14"/>
    </row>
    <row r="217" spans="1:26" ht="12.75" customHeight="1" x14ac:dyDescent="0.25">
      <c r="A217" s="5" t="s">
        <v>119</v>
      </c>
      <c r="B217" s="5" t="s">
        <v>122</v>
      </c>
      <c r="C217" s="5" t="s">
        <v>121</v>
      </c>
      <c r="D217" s="5" t="s">
        <v>35</v>
      </c>
      <c r="E217" s="5" t="s">
        <v>123</v>
      </c>
      <c r="F217" s="5" t="s">
        <v>120</v>
      </c>
      <c r="G217" s="5">
        <v>2</v>
      </c>
      <c r="H217" s="15">
        <v>1</v>
      </c>
      <c r="I217" s="4" t="s">
        <v>3162</v>
      </c>
      <c r="J217" s="13">
        <v>1.3277838169386371</v>
      </c>
      <c r="K217" s="5">
        <v>2015</v>
      </c>
      <c r="L217" s="12">
        <v>100</v>
      </c>
      <c r="M217" s="5">
        <v>2015</v>
      </c>
      <c r="N217" s="12">
        <v>16.7</v>
      </c>
      <c r="O217" s="5">
        <v>2015</v>
      </c>
      <c r="P217" s="12"/>
      <c r="R217" s="12">
        <v>0</v>
      </c>
      <c r="S217" s="5">
        <v>2015</v>
      </c>
      <c r="T217" s="12">
        <v>17.100000000000001</v>
      </c>
      <c r="U217" s="5">
        <v>2015</v>
      </c>
      <c r="V217" s="12">
        <v>77.5</v>
      </c>
      <c r="W217" s="5">
        <v>2015</v>
      </c>
      <c r="X217" s="14">
        <v>100</v>
      </c>
      <c r="Y217" s="5">
        <v>2015</v>
      </c>
      <c r="Z217" s="14"/>
    </row>
    <row r="218" spans="1:26" ht="12.75" customHeight="1" x14ac:dyDescent="0.25">
      <c r="A218" s="5" t="s">
        <v>124</v>
      </c>
      <c r="B218" s="5" t="s">
        <v>122</v>
      </c>
      <c r="C218" s="5" t="s">
        <v>121</v>
      </c>
      <c r="D218" s="5" t="s">
        <v>35</v>
      </c>
      <c r="E218" s="5" t="s">
        <v>126</v>
      </c>
      <c r="F218" s="5" t="s">
        <v>125</v>
      </c>
      <c r="G218" s="5">
        <v>3</v>
      </c>
      <c r="H218" s="15">
        <v>2</v>
      </c>
      <c r="I218" s="4" t="s">
        <v>1887</v>
      </c>
      <c r="J218" s="13">
        <v>1.3466819772081444</v>
      </c>
      <c r="K218" s="5">
        <v>2015</v>
      </c>
      <c r="L218" s="12">
        <v>100</v>
      </c>
      <c r="M218" s="5">
        <v>2015</v>
      </c>
      <c r="N218" s="12" t="s">
        <v>1569</v>
      </c>
      <c r="P218" s="12"/>
      <c r="R218" s="12">
        <v>22.936352553943689</v>
      </c>
      <c r="S218" s="5">
        <v>2015</v>
      </c>
      <c r="T218" s="12">
        <v>17.66</v>
      </c>
      <c r="U218" s="5">
        <v>2015</v>
      </c>
      <c r="V218" s="12">
        <v>0.23086919419724494</v>
      </c>
      <c r="W218" s="5">
        <v>2015</v>
      </c>
      <c r="X218" s="14">
        <v>91.518235793044951</v>
      </c>
      <c r="Y218" s="5">
        <v>2015</v>
      </c>
      <c r="Z218" s="14"/>
    </row>
    <row r="219" spans="1:26" ht="12.75" customHeight="1" x14ac:dyDescent="0.25">
      <c r="A219" s="5" t="s">
        <v>1165</v>
      </c>
      <c r="B219" s="5" t="s">
        <v>1168</v>
      </c>
      <c r="C219" s="5" t="s">
        <v>1167</v>
      </c>
      <c r="D219" s="5" t="s">
        <v>1038</v>
      </c>
      <c r="E219" s="5" t="s">
        <v>1169</v>
      </c>
      <c r="F219" s="5" t="s">
        <v>1166</v>
      </c>
      <c r="G219" s="5">
        <v>2</v>
      </c>
      <c r="H219" s="15">
        <v>2</v>
      </c>
      <c r="I219" s="4" t="s">
        <v>1888</v>
      </c>
      <c r="J219" s="13">
        <v>1.61759314874736</v>
      </c>
      <c r="K219" s="5">
        <v>2005</v>
      </c>
      <c r="L219" s="12">
        <v>57</v>
      </c>
      <c r="M219" s="5">
        <v>2005</v>
      </c>
      <c r="N219" s="12" t="s">
        <v>1569</v>
      </c>
      <c r="P219" s="12"/>
      <c r="R219" s="12">
        <v>0</v>
      </c>
      <c r="S219" s="5">
        <v>2005</v>
      </c>
      <c r="T219" s="12">
        <v>0</v>
      </c>
      <c r="U219" s="5">
        <v>2005</v>
      </c>
      <c r="V219" s="12">
        <v>0</v>
      </c>
      <c r="W219" s="5">
        <v>2005</v>
      </c>
      <c r="X219" s="14">
        <v>0</v>
      </c>
      <c r="Y219" s="5">
        <v>2005</v>
      </c>
      <c r="Z219" s="14"/>
    </row>
    <row r="220" spans="1:26" ht="12.75" customHeight="1" x14ac:dyDescent="0.25">
      <c r="A220" s="5" t="s">
        <v>448</v>
      </c>
      <c r="B220" s="5" t="s">
        <v>1524</v>
      </c>
      <c r="C220" s="5" t="s">
        <v>450</v>
      </c>
      <c r="D220" s="5" t="s">
        <v>360</v>
      </c>
      <c r="E220" s="5" t="s">
        <v>451</v>
      </c>
      <c r="F220" s="5" t="s">
        <v>449</v>
      </c>
      <c r="G220" s="5">
        <v>1</v>
      </c>
      <c r="H220" s="15">
        <v>1</v>
      </c>
      <c r="I220" s="4" t="s">
        <v>1889</v>
      </c>
      <c r="J220" s="13">
        <v>0.66163141993957708</v>
      </c>
      <c r="K220" s="5">
        <v>2002</v>
      </c>
      <c r="L220" s="12">
        <v>35</v>
      </c>
      <c r="M220" s="5">
        <v>2002</v>
      </c>
      <c r="N220" s="12">
        <v>0</v>
      </c>
      <c r="O220" s="5">
        <v>2002</v>
      </c>
      <c r="P220" s="12"/>
      <c r="R220" s="12" t="s">
        <v>1569</v>
      </c>
      <c r="T220" s="12" t="s">
        <v>1569</v>
      </c>
      <c r="V220" s="12" t="s">
        <v>1569</v>
      </c>
      <c r="X220" s="14" t="s">
        <v>1569</v>
      </c>
      <c r="Z220" s="14"/>
    </row>
    <row r="221" spans="1:26" ht="12.75" customHeight="1" x14ac:dyDescent="0.25">
      <c r="A221" s="5" t="s">
        <v>686</v>
      </c>
      <c r="B221" s="5" t="s">
        <v>689</v>
      </c>
      <c r="C221" s="5" t="s">
        <v>688</v>
      </c>
      <c r="D221" s="5" t="s">
        <v>620</v>
      </c>
      <c r="E221" s="5" t="s">
        <v>690</v>
      </c>
      <c r="F221" s="5" t="s">
        <v>687</v>
      </c>
      <c r="G221" s="5">
        <v>2</v>
      </c>
      <c r="H221" s="15">
        <v>1</v>
      </c>
      <c r="I221" s="4"/>
      <c r="J221" s="13" t="s">
        <v>1569</v>
      </c>
      <c r="L221" s="12">
        <v>100</v>
      </c>
      <c r="N221" s="12">
        <v>12.961116650049851</v>
      </c>
      <c r="P221" s="12"/>
      <c r="R221" s="12" t="s">
        <v>1569</v>
      </c>
      <c r="T221" s="12" t="s">
        <v>1569</v>
      </c>
      <c r="V221" s="12" t="s">
        <v>1569</v>
      </c>
      <c r="X221" s="14" t="s">
        <v>1569</v>
      </c>
      <c r="Z221" s="14"/>
    </row>
    <row r="222" spans="1:26" ht="12.75" customHeight="1" x14ac:dyDescent="0.25">
      <c r="A222" s="5" t="s">
        <v>127</v>
      </c>
      <c r="B222" s="5" t="s">
        <v>130</v>
      </c>
      <c r="C222" s="5" t="s">
        <v>129</v>
      </c>
      <c r="D222" s="5" t="s">
        <v>35</v>
      </c>
      <c r="E222" s="5" t="s">
        <v>131</v>
      </c>
      <c r="F222" s="5" t="s">
        <v>128</v>
      </c>
      <c r="G222" s="5" t="s">
        <v>3104</v>
      </c>
      <c r="H222" s="15">
        <v>1</v>
      </c>
      <c r="I222" s="4"/>
      <c r="J222" s="13">
        <v>1.0384176794220661</v>
      </c>
      <c r="K222" s="5">
        <v>2015</v>
      </c>
      <c r="L222" s="12" t="s">
        <v>1569</v>
      </c>
      <c r="N222" s="12">
        <v>8</v>
      </c>
      <c r="O222" s="5">
        <v>2015</v>
      </c>
      <c r="P222" s="12"/>
      <c r="R222" s="12">
        <v>0</v>
      </c>
      <c r="S222" s="5">
        <v>2015</v>
      </c>
      <c r="T222" s="12">
        <v>28</v>
      </c>
      <c r="U222" s="5">
        <v>2015</v>
      </c>
      <c r="V222" s="12">
        <v>65</v>
      </c>
      <c r="W222" s="5">
        <v>2015</v>
      </c>
      <c r="X222" s="14">
        <v>100</v>
      </c>
      <c r="Y222" s="5">
        <v>2015</v>
      </c>
      <c r="Z222" s="14"/>
    </row>
    <row r="223" spans="1:26" ht="12.75" customHeight="1" x14ac:dyDescent="0.25">
      <c r="A223" s="5" t="s">
        <v>132</v>
      </c>
      <c r="B223" s="5" t="s">
        <v>130</v>
      </c>
      <c r="C223" s="5" t="s">
        <v>129</v>
      </c>
      <c r="D223" s="5" t="s">
        <v>35</v>
      </c>
      <c r="E223" s="5" t="s">
        <v>134</v>
      </c>
      <c r="F223" s="5" t="s">
        <v>133</v>
      </c>
      <c r="G223" s="5" t="s">
        <v>3104</v>
      </c>
      <c r="H223" s="15">
        <v>1</v>
      </c>
      <c r="I223" s="4"/>
      <c r="J223" s="13" t="s">
        <v>1569</v>
      </c>
      <c r="L223" s="12" t="s">
        <v>1569</v>
      </c>
      <c r="N223" s="12">
        <v>1.600480144043213</v>
      </c>
      <c r="P223" s="12"/>
      <c r="R223" s="12" t="s">
        <v>1569</v>
      </c>
      <c r="T223" s="12" t="s">
        <v>1569</v>
      </c>
      <c r="V223" s="12" t="s">
        <v>1569</v>
      </c>
      <c r="X223" s="14" t="s">
        <v>1569</v>
      </c>
      <c r="Z223" s="14"/>
    </row>
    <row r="224" spans="1:26" ht="12.75" customHeight="1" x14ac:dyDescent="0.25">
      <c r="A224" s="5" t="s">
        <v>691</v>
      </c>
      <c r="B224" s="5" t="s">
        <v>694</v>
      </c>
      <c r="C224" s="5" t="s">
        <v>693</v>
      </c>
      <c r="D224" s="5" t="s">
        <v>620</v>
      </c>
      <c r="E224" s="5" t="s">
        <v>695</v>
      </c>
      <c r="F224" s="5" t="s">
        <v>692</v>
      </c>
      <c r="G224" s="5">
        <v>2</v>
      </c>
      <c r="H224" s="15">
        <v>1</v>
      </c>
      <c r="I224" s="4"/>
      <c r="J224" s="13">
        <v>1.0204081632653061</v>
      </c>
      <c r="K224" s="5">
        <v>2013</v>
      </c>
      <c r="L224" s="12">
        <v>82.5</v>
      </c>
      <c r="M224" s="5">
        <v>2013</v>
      </c>
      <c r="N224" s="12">
        <v>10.31746031746032</v>
      </c>
      <c r="O224" s="5">
        <v>2013</v>
      </c>
      <c r="P224" s="12"/>
      <c r="R224" s="12">
        <v>0</v>
      </c>
      <c r="S224" s="5">
        <v>2013</v>
      </c>
      <c r="T224" s="12">
        <v>0</v>
      </c>
      <c r="U224" s="5">
        <v>2013</v>
      </c>
      <c r="V224" s="12">
        <v>0</v>
      </c>
      <c r="W224" s="5">
        <v>2013</v>
      </c>
      <c r="X224" s="14">
        <v>0</v>
      </c>
      <c r="Y224" s="5">
        <v>2013</v>
      </c>
      <c r="Z224" s="14"/>
    </row>
    <row r="225" spans="1:26" ht="12.75" customHeight="1" x14ac:dyDescent="0.25">
      <c r="A225" s="5" t="s">
        <v>696</v>
      </c>
      <c r="B225" s="5" t="s">
        <v>694</v>
      </c>
      <c r="C225" s="5" t="s">
        <v>693</v>
      </c>
      <c r="D225" s="5" t="s">
        <v>620</v>
      </c>
      <c r="E225" s="5" t="s">
        <v>698</v>
      </c>
      <c r="F225" s="5" t="s">
        <v>697</v>
      </c>
      <c r="G225" s="5">
        <v>2</v>
      </c>
      <c r="H225" s="15">
        <v>1</v>
      </c>
      <c r="I225" s="4"/>
      <c r="J225" s="13">
        <v>0.7400000000000001</v>
      </c>
      <c r="K225" s="5">
        <v>2015</v>
      </c>
      <c r="L225" s="12" t="s">
        <v>1569</v>
      </c>
      <c r="N225" s="12">
        <v>17.582417582417584</v>
      </c>
      <c r="O225" s="5">
        <v>2015</v>
      </c>
      <c r="P225" s="12"/>
      <c r="R225" s="12" t="s">
        <v>1569</v>
      </c>
      <c r="T225" s="12" t="s">
        <v>1569</v>
      </c>
      <c r="V225" s="12" t="s">
        <v>1569</v>
      </c>
      <c r="X225" s="14" t="s">
        <v>1569</v>
      </c>
      <c r="Z225" s="14"/>
    </row>
    <row r="226" spans="1:26" ht="12.75" customHeight="1" x14ac:dyDescent="0.25">
      <c r="A226" s="5" t="s">
        <v>135</v>
      </c>
      <c r="B226" s="5" t="s">
        <v>138</v>
      </c>
      <c r="C226" s="5" t="s">
        <v>137</v>
      </c>
      <c r="D226" s="5" t="s">
        <v>35</v>
      </c>
      <c r="E226" s="5" t="s">
        <v>139</v>
      </c>
      <c r="F226" s="5" t="s">
        <v>136</v>
      </c>
      <c r="G226" s="5">
        <v>3</v>
      </c>
      <c r="H226" s="15">
        <v>1</v>
      </c>
      <c r="I226" s="4"/>
      <c r="J226" s="13">
        <v>1.2808129854347854</v>
      </c>
      <c r="K226" s="5">
        <v>2012</v>
      </c>
      <c r="L226" s="12" t="s">
        <v>1569</v>
      </c>
      <c r="N226" s="12">
        <v>9.9581756622186806E-3</v>
      </c>
      <c r="O226" s="5">
        <v>2012</v>
      </c>
      <c r="P226" s="12"/>
      <c r="R226" s="12" t="s">
        <v>1569</v>
      </c>
      <c r="T226" s="12" t="s">
        <v>1569</v>
      </c>
      <c r="V226" s="12" t="s">
        <v>1569</v>
      </c>
      <c r="X226" s="14" t="s">
        <v>1569</v>
      </c>
      <c r="Z226" s="14"/>
    </row>
    <row r="227" spans="1:26" ht="12.75" customHeight="1" x14ac:dyDescent="0.25">
      <c r="A227" s="5" t="s">
        <v>140</v>
      </c>
      <c r="B227" s="5" t="s">
        <v>138</v>
      </c>
      <c r="C227" s="5" t="s">
        <v>137</v>
      </c>
      <c r="D227" s="5" t="s">
        <v>35</v>
      </c>
      <c r="E227" s="5" t="s">
        <v>142</v>
      </c>
      <c r="F227" s="5" t="s">
        <v>141</v>
      </c>
      <c r="G227" s="5">
        <v>3</v>
      </c>
      <c r="H227" s="15">
        <v>2</v>
      </c>
      <c r="I227" s="4" t="s">
        <v>1890</v>
      </c>
      <c r="J227" s="13">
        <v>1.0101545943517365</v>
      </c>
      <c r="K227" s="5">
        <v>2015</v>
      </c>
      <c r="L227" s="12" t="s">
        <v>1569</v>
      </c>
      <c r="N227" s="12">
        <v>13.900000000000002</v>
      </c>
      <c r="O227" s="5">
        <v>2015</v>
      </c>
      <c r="P227" s="12"/>
      <c r="R227" s="12" t="s">
        <v>1569</v>
      </c>
      <c r="T227" s="12" t="s">
        <v>1569</v>
      </c>
      <c r="V227" s="12" t="s">
        <v>1569</v>
      </c>
      <c r="X227" s="14" t="s">
        <v>1569</v>
      </c>
      <c r="Z227" s="14"/>
    </row>
    <row r="228" spans="1:26" ht="12.75" customHeight="1" x14ac:dyDescent="0.25">
      <c r="A228" s="5" t="s">
        <v>1170</v>
      </c>
      <c r="B228" s="5" t="s">
        <v>1173</v>
      </c>
      <c r="C228" s="5" t="s">
        <v>1172</v>
      </c>
      <c r="D228" s="5" t="s">
        <v>1038</v>
      </c>
      <c r="E228" s="5" t="s">
        <v>1174</v>
      </c>
      <c r="F228" s="5" t="s">
        <v>1171</v>
      </c>
      <c r="G228" s="5">
        <v>1</v>
      </c>
      <c r="H228" s="15">
        <v>1</v>
      </c>
      <c r="I228" s="4" t="s">
        <v>3163</v>
      </c>
      <c r="J228" s="13">
        <v>0.62945784471130228</v>
      </c>
      <c r="K228" s="5">
        <v>2013</v>
      </c>
      <c r="L228" s="12">
        <v>72</v>
      </c>
      <c r="M228" s="5">
        <v>2013</v>
      </c>
      <c r="N228" s="12">
        <v>17</v>
      </c>
      <c r="O228" s="5">
        <v>2013</v>
      </c>
      <c r="P228" s="12"/>
      <c r="R228" s="12">
        <v>0</v>
      </c>
      <c r="S228" s="5">
        <v>2013</v>
      </c>
      <c r="T228" s="12">
        <v>0</v>
      </c>
      <c r="U228" s="5">
        <v>2013</v>
      </c>
      <c r="V228" s="12">
        <v>0</v>
      </c>
      <c r="W228" s="5">
        <v>2013</v>
      </c>
      <c r="X228" s="14">
        <v>0</v>
      </c>
      <c r="Y228" s="5">
        <v>2013</v>
      </c>
      <c r="Z228" s="14"/>
    </row>
    <row r="229" spans="1:26" ht="12.75" customHeight="1" x14ac:dyDescent="0.25">
      <c r="A229" s="5" t="s">
        <v>1175</v>
      </c>
      <c r="B229" s="5" t="s">
        <v>1173</v>
      </c>
      <c r="C229" s="5" t="s">
        <v>1172</v>
      </c>
      <c r="D229" s="5" t="s">
        <v>1038</v>
      </c>
      <c r="E229" s="5" t="s">
        <v>1177</v>
      </c>
      <c r="F229" s="5" t="s">
        <v>1176</v>
      </c>
      <c r="G229" s="5">
        <v>2</v>
      </c>
      <c r="H229" s="15">
        <v>1</v>
      </c>
      <c r="I229" s="4"/>
      <c r="J229" s="13">
        <v>0.56002640699785444</v>
      </c>
      <c r="K229" s="5">
        <v>2011</v>
      </c>
      <c r="L229" s="12" t="s">
        <v>1569</v>
      </c>
      <c r="N229" s="12">
        <v>12.000000000000002</v>
      </c>
      <c r="O229" s="5">
        <v>2011</v>
      </c>
      <c r="P229" s="12"/>
      <c r="R229" s="12" t="s">
        <v>1569</v>
      </c>
      <c r="T229" s="12" t="s">
        <v>1569</v>
      </c>
      <c r="V229" s="12" t="s">
        <v>1569</v>
      </c>
      <c r="X229" s="14" t="s">
        <v>1569</v>
      </c>
      <c r="Z229" s="14"/>
    </row>
    <row r="230" spans="1:26" ht="12.75" customHeight="1" x14ac:dyDescent="0.25">
      <c r="A230" s="5" t="s">
        <v>1178</v>
      </c>
      <c r="B230" s="5" t="s">
        <v>1173</v>
      </c>
      <c r="C230" s="5" t="s">
        <v>1172</v>
      </c>
      <c r="D230" s="5" t="s">
        <v>1038</v>
      </c>
      <c r="E230" s="5" t="s">
        <v>1180</v>
      </c>
      <c r="F230" s="5" t="s">
        <v>1179</v>
      </c>
      <c r="G230" s="5">
        <v>2</v>
      </c>
      <c r="H230" s="15">
        <v>2</v>
      </c>
      <c r="I230" s="4" t="s">
        <v>1891</v>
      </c>
      <c r="J230" s="13">
        <v>0.35714353698461537</v>
      </c>
      <c r="K230" s="5">
        <v>2014</v>
      </c>
      <c r="L230" s="12">
        <v>12.5</v>
      </c>
      <c r="M230" s="5">
        <v>2014</v>
      </c>
      <c r="N230" s="12">
        <v>11.811811811811811</v>
      </c>
      <c r="O230" s="5">
        <v>2014</v>
      </c>
      <c r="P230" s="12"/>
      <c r="R230" s="12">
        <v>0</v>
      </c>
      <c r="S230" s="5">
        <v>2014</v>
      </c>
      <c r="T230" s="12">
        <v>0</v>
      </c>
      <c r="U230" s="5">
        <v>2014</v>
      </c>
      <c r="V230" s="12">
        <v>0</v>
      </c>
      <c r="W230" s="5">
        <v>2014</v>
      </c>
      <c r="X230" s="14">
        <v>0</v>
      </c>
      <c r="Y230" s="5">
        <v>2014</v>
      </c>
      <c r="Z230" s="14"/>
    </row>
    <row r="231" spans="1:26" ht="12.75" customHeight="1" x14ac:dyDescent="0.25">
      <c r="A231" s="5" t="s">
        <v>452</v>
      </c>
      <c r="B231" s="5" t="s">
        <v>455</v>
      </c>
      <c r="C231" s="5" t="s">
        <v>454</v>
      </c>
      <c r="D231" s="5" t="s">
        <v>360</v>
      </c>
      <c r="E231" s="5" t="s">
        <v>456</v>
      </c>
      <c r="F231" s="5" t="s">
        <v>453</v>
      </c>
      <c r="G231" s="5">
        <v>2</v>
      </c>
      <c r="H231" s="15">
        <v>1</v>
      </c>
      <c r="I231" s="4"/>
      <c r="J231" s="13">
        <v>0.75547720977083865</v>
      </c>
      <c r="K231" s="5">
        <v>1996</v>
      </c>
      <c r="L231" s="12">
        <v>76</v>
      </c>
      <c r="M231" s="5">
        <v>1996</v>
      </c>
      <c r="N231" s="12">
        <v>5.3053053053053052</v>
      </c>
      <c r="O231" s="5">
        <v>1996</v>
      </c>
      <c r="P231" s="12"/>
      <c r="R231" s="12" t="s">
        <v>1569</v>
      </c>
      <c r="T231" s="12" t="s">
        <v>1569</v>
      </c>
      <c r="V231" s="12" t="s">
        <v>1569</v>
      </c>
      <c r="X231" s="14" t="s">
        <v>1569</v>
      </c>
      <c r="Z231" s="14"/>
    </row>
    <row r="232" spans="1:26" ht="12.75" customHeight="1" x14ac:dyDescent="0.25">
      <c r="A232" s="5" t="s">
        <v>457</v>
      </c>
      <c r="B232" s="5" t="s">
        <v>460</v>
      </c>
      <c r="C232" s="5" t="s">
        <v>459</v>
      </c>
      <c r="D232" s="5" t="s">
        <v>360</v>
      </c>
      <c r="E232" s="5" t="s">
        <v>461</v>
      </c>
      <c r="F232" s="5" t="s">
        <v>458</v>
      </c>
      <c r="G232" s="5">
        <v>2</v>
      </c>
      <c r="H232" s="15">
        <v>1</v>
      </c>
      <c r="I232" s="4" t="s">
        <v>3164</v>
      </c>
      <c r="J232" s="13">
        <v>0.70000000313841571</v>
      </c>
      <c r="K232" s="5">
        <v>2015</v>
      </c>
      <c r="L232" s="12">
        <v>12.4</v>
      </c>
      <c r="M232" s="5">
        <v>2015</v>
      </c>
      <c r="N232" s="12">
        <v>15.4</v>
      </c>
      <c r="O232" s="5">
        <v>2015</v>
      </c>
      <c r="P232" s="12"/>
      <c r="R232" s="12">
        <v>0</v>
      </c>
      <c r="S232" s="5">
        <v>2015</v>
      </c>
      <c r="T232" s="12">
        <v>0</v>
      </c>
      <c r="U232" s="5">
        <v>2015</v>
      </c>
      <c r="V232" s="12">
        <v>0</v>
      </c>
      <c r="W232" s="5">
        <v>2015</v>
      </c>
      <c r="X232" s="14">
        <v>100</v>
      </c>
      <c r="Y232" s="5">
        <v>2015</v>
      </c>
      <c r="Z232" s="14"/>
    </row>
    <row r="233" spans="1:26" ht="12.75" customHeight="1" x14ac:dyDescent="0.25">
      <c r="A233" s="5" t="s">
        <v>699</v>
      </c>
      <c r="B233" s="5" t="s">
        <v>702</v>
      </c>
      <c r="C233" s="5" t="s">
        <v>701</v>
      </c>
      <c r="D233" s="5" t="s">
        <v>620</v>
      </c>
      <c r="E233" s="5" t="s">
        <v>703</v>
      </c>
      <c r="F233" s="5" t="s">
        <v>700</v>
      </c>
      <c r="G233" s="5">
        <v>2</v>
      </c>
      <c r="H233" s="15">
        <v>1</v>
      </c>
      <c r="I233" s="4"/>
      <c r="J233" s="13">
        <v>0.75429553264604809</v>
      </c>
      <c r="K233" s="5">
        <v>2015</v>
      </c>
      <c r="L233" s="12">
        <v>97</v>
      </c>
      <c r="M233" s="5">
        <v>2015</v>
      </c>
      <c r="N233" s="12">
        <v>8.1632653061224492</v>
      </c>
      <c r="O233" s="5">
        <v>2015</v>
      </c>
      <c r="P233" s="12"/>
      <c r="R233" s="12" t="s">
        <v>1569</v>
      </c>
      <c r="T233" s="12" t="s">
        <v>1569</v>
      </c>
      <c r="V233" s="12" t="s">
        <v>1569</v>
      </c>
      <c r="X233" s="14">
        <v>92.499732133290465</v>
      </c>
      <c r="Y233" s="5">
        <v>2015</v>
      </c>
      <c r="Z233" s="14"/>
    </row>
    <row r="234" spans="1:26" ht="12.75" customHeight="1" x14ac:dyDescent="0.25">
      <c r="A234" s="5" t="s">
        <v>704</v>
      </c>
      <c r="B234" s="5" t="s">
        <v>702</v>
      </c>
      <c r="C234" s="5" t="s">
        <v>701</v>
      </c>
      <c r="D234" s="5" t="s">
        <v>620</v>
      </c>
      <c r="E234" s="5" t="s">
        <v>706</v>
      </c>
      <c r="F234" s="5" t="s">
        <v>705</v>
      </c>
      <c r="G234" s="5">
        <v>2</v>
      </c>
      <c r="H234" s="15">
        <v>1</v>
      </c>
      <c r="I234" s="4"/>
      <c r="J234" s="13">
        <v>0.93152582159624409</v>
      </c>
      <c r="K234" s="5">
        <v>2016</v>
      </c>
      <c r="L234" s="12">
        <v>59</v>
      </c>
      <c r="M234" s="5">
        <v>2016</v>
      </c>
      <c r="N234" s="12">
        <v>11.261126112611262</v>
      </c>
      <c r="O234" s="5">
        <v>2016</v>
      </c>
      <c r="P234" s="12"/>
      <c r="R234" s="12" t="s">
        <v>1569</v>
      </c>
      <c r="T234" s="12" t="s">
        <v>1569</v>
      </c>
      <c r="V234" s="12" t="s">
        <v>1569</v>
      </c>
      <c r="X234" s="14" t="s">
        <v>1569</v>
      </c>
      <c r="Z234" s="14"/>
    </row>
    <row r="235" spans="1:26" ht="12.75" customHeight="1" x14ac:dyDescent="0.25">
      <c r="A235" s="5" t="s">
        <v>143</v>
      </c>
      <c r="B235" s="5" t="s">
        <v>146</v>
      </c>
      <c r="C235" s="5" t="s">
        <v>145</v>
      </c>
      <c r="D235" s="5" t="s">
        <v>35</v>
      </c>
      <c r="E235" s="5" t="s">
        <v>147</v>
      </c>
      <c r="F235" s="5" t="s">
        <v>144</v>
      </c>
      <c r="G235" s="5">
        <v>2</v>
      </c>
      <c r="H235" s="15">
        <v>1</v>
      </c>
      <c r="I235" s="4"/>
      <c r="J235" s="13" t="s">
        <v>1569</v>
      </c>
      <c r="L235" s="12" t="s">
        <v>1569</v>
      </c>
      <c r="N235" s="12">
        <v>15.427713856928463</v>
      </c>
      <c r="P235" s="12"/>
      <c r="R235" s="12" t="s">
        <v>1569</v>
      </c>
      <c r="T235" s="12" t="s">
        <v>1569</v>
      </c>
      <c r="V235" s="12" t="s">
        <v>1569</v>
      </c>
      <c r="X235" s="14" t="s">
        <v>1569</v>
      </c>
      <c r="Z235" s="14"/>
    </row>
    <row r="236" spans="1:26" ht="12.75" customHeight="1" x14ac:dyDescent="0.25">
      <c r="A236" s="5" t="s">
        <v>148</v>
      </c>
      <c r="B236" s="5" t="s">
        <v>146</v>
      </c>
      <c r="C236" s="5" t="s">
        <v>145</v>
      </c>
      <c r="D236" s="5" t="s">
        <v>35</v>
      </c>
      <c r="E236" s="5" t="s">
        <v>150</v>
      </c>
      <c r="F236" s="5" t="s">
        <v>149</v>
      </c>
      <c r="G236" s="5">
        <v>2</v>
      </c>
      <c r="H236" s="15">
        <v>1</v>
      </c>
      <c r="I236" s="4"/>
      <c r="J236" s="13">
        <v>1.5703450389600642</v>
      </c>
      <c r="K236" s="5">
        <v>2014</v>
      </c>
      <c r="L236" s="12" t="s">
        <v>1569</v>
      </c>
      <c r="N236" s="12">
        <v>21.157684630738522</v>
      </c>
      <c r="O236" s="5">
        <v>2014</v>
      </c>
      <c r="P236" s="12"/>
      <c r="R236" s="12">
        <v>0</v>
      </c>
      <c r="S236" s="5">
        <v>2014</v>
      </c>
      <c r="T236" s="12">
        <v>0</v>
      </c>
      <c r="U236" s="5">
        <v>2014</v>
      </c>
      <c r="V236" s="12">
        <v>52</v>
      </c>
      <c r="W236" s="5">
        <v>2014</v>
      </c>
      <c r="X236" s="14">
        <v>0</v>
      </c>
      <c r="Y236" s="5">
        <v>2014</v>
      </c>
      <c r="Z236" s="14"/>
    </row>
    <row r="237" spans="1:26" ht="12.75" customHeight="1" x14ac:dyDescent="0.25">
      <c r="A237" s="5" t="s">
        <v>707</v>
      </c>
      <c r="B237" s="5" t="s">
        <v>23</v>
      </c>
      <c r="C237" s="5" t="s">
        <v>708</v>
      </c>
      <c r="D237" s="5" t="s">
        <v>620</v>
      </c>
      <c r="E237" s="5" t="s">
        <v>709</v>
      </c>
      <c r="F237" s="5" t="s">
        <v>3165</v>
      </c>
      <c r="G237" s="5">
        <v>2</v>
      </c>
      <c r="H237" s="15">
        <v>2</v>
      </c>
      <c r="I237" s="4" t="s">
        <v>3166</v>
      </c>
      <c r="J237" s="13">
        <v>0.54840958975103238</v>
      </c>
      <c r="K237" s="5">
        <v>2016</v>
      </c>
      <c r="L237" s="12">
        <v>100</v>
      </c>
      <c r="M237" s="5">
        <v>2016</v>
      </c>
      <c r="N237" s="12">
        <v>0</v>
      </c>
      <c r="O237" s="5">
        <v>2016</v>
      </c>
      <c r="P237" s="12"/>
      <c r="R237" s="12">
        <v>0</v>
      </c>
      <c r="S237" s="5">
        <v>2016</v>
      </c>
      <c r="T237" s="12">
        <v>0</v>
      </c>
      <c r="U237" s="5">
        <v>2016</v>
      </c>
      <c r="V237" s="12">
        <v>0</v>
      </c>
      <c r="W237" s="5">
        <v>2016</v>
      </c>
      <c r="X237" s="14">
        <v>0</v>
      </c>
      <c r="Y237" s="5">
        <v>2016</v>
      </c>
      <c r="Z237" s="14"/>
    </row>
    <row r="238" spans="1:26" ht="12.75" customHeight="1" x14ac:dyDescent="0.25">
      <c r="A238" s="5" t="s">
        <v>710</v>
      </c>
      <c r="B238" s="5" t="s">
        <v>23</v>
      </c>
      <c r="C238" s="5" t="s">
        <v>708</v>
      </c>
      <c r="D238" s="5" t="s">
        <v>620</v>
      </c>
      <c r="E238" s="5" t="s">
        <v>711</v>
      </c>
      <c r="F238" s="5" t="s">
        <v>1462</v>
      </c>
      <c r="G238" s="5" t="s">
        <v>3104</v>
      </c>
      <c r="H238" s="15">
        <v>1</v>
      </c>
      <c r="I238" s="4"/>
      <c r="J238" s="13">
        <v>0.99390689170862878</v>
      </c>
      <c r="K238" s="5">
        <v>2014</v>
      </c>
      <c r="L238" s="12">
        <v>76.5</v>
      </c>
      <c r="M238" s="5">
        <v>2014</v>
      </c>
      <c r="N238" s="12">
        <v>0</v>
      </c>
      <c r="O238" s="5">
        <v>2014</v>
      </c>
      <c r="P238" s="12"/>
      <c r="R238" s="12">
        <v>12.72430668841762</v>
      </c>
      <c r="S238" s="5">
        <v>2014</v>
      </c>
      <c r="T238" s="12">
        <v>0</v>
      </c>
      <c r="U238" s="5">
        <v>2014</v>
      </c>
      <c r="V238" s="12" t="s">
        <v>1569</v>
      </c>
      <c r="X238" s="14">
        <v>0</v>
      </c>
      <c r="Y238" s="5">
        <v>2014</v>
      </c>
      <c r="Z238" s="14"/>
    </row>
    <row r="239" spans="1:26" ht="12.75" customHeight="1" x14ac:dyDescent="0.25">
      <c r="A239" s="5" t="s">
        <v>712</v>
      </c>
      <c r="B239" s="5" t="s">
        <v>23</v>
      </c>
      <c r="C239" s="5" t="s">
        <v>708</v>
      </c>
      <c r="D239" s="5" t="s">
        <v>620</v>
      </c>
      <c r="E239" s="5" t="s">
        <v>714</v>
      </c>
      <c r="F239" s="5" t="s">
        <v>713</v>
      </c>
      <c r="G239" s="5">
        <v>3</v>
      </c>
      <c r="H239" s="15">
        <v>2</v>
      </c>
      <c r="I239" s="4" t="s">
        <v>1892</v>
      </c>
      <c r="J239" s="13">
        <v>0.48766053392906872</v>
      </c>
      <c r="K239" s="5">
        <v>2016</v>
      </c>
      <c r="L239" s="12">
        <v>85</v>
      </c>
      <c r="M239" s="5">
        <v>2016</v>
      </c>
      <c r="N239" s="12">
        <v>12</v>
      </c>
      <c r="O239" s="5">
        <v>2016</v>
      </c>
      <c r="P239" s="12"/>
      <c r="R239" s="12">
        <v>17.501473187978789</v>
      </c>
      <c r="S239" s="5">
        <v>2016</v>
      </c>
      <c r="T239" s="12">
        <v>0</v>
      </c>
      <c r="U239" s="5">
        <v>2016</v>
      </c>
      <c r="V239" s="12">
        <v>0</v>
      </c>
      <c r="W239" s="5">
        <v>2016</v>
      </c>
      <c r="X239" s="14">
        <v>0</v>
      </c>
      <c r="Y239" s="5">
        <v>2016</v>
      </c>
      <c r="Z239" s="14"/>
    </row>
    <row r="240" spans="1:26" ht="12.75" customHeight="1" x14ac:dyDescent="0.25">
      <c r="A240" s="5" t="s">
        <v>715</v>
      </c>
      <c r="B240" s="5" t="s">
        <v>23</v>
      </c>
      <c r="C240" s="5" t="s">
        <v>708</v>
      </c>
      <c r="D240" s="5" t="s">
        <v>620</v>
      </c>
      <c r="E240" s="5" t="s">
        <v>1577</v>
      </c>
      <c r="F240" s="5" t="s">
        <v>716</v>
      </c>
      <c r="G240" s="5">
        <v>3</v>
      </c>
      <c r="H240" s="15">
        <v>3</v>
      </c>
      <c r="I240" s="4" t="s">
        <v>1893</v>
      </c>
      <c r="J240" s="13">
        <v>0.75108994417248598</v>
      </c>
      <c r="K240" s="5">
        <v>2016</v>
      </c>
      <c r="L240" s="12">
        <v>89</v>
      </c>
      <c r="M240" s="5">
        <v>2016</v>
      </c>
      <c r="N240" s="12">
        <v>8.6048370977413544</v>
      </c>
      <c r="O240" s="5">
        <v>2016</v>
      </c>
      <c r="P240" s="12"/>
      <c r="R240" s="12">
        <v>48.888888888888886</v>
      </c>
      <c r="S240" s="5">
        <v>2016</v>
      </c>
      <c r="T240" s="12">
        <v>0</v>
      </c>
      <c r="U240" s="5">
        <v>2016</v>
      </c>
      <c r="V240" s="12">
        <v>0</v>
      </c>
      <c r="W240" s="5">
        <v>2016</v>
      </c>
      <c r="X240" s="14">
        <v>21.739130434782606</v>
      </c>
      <c r="Y240" s="5">
        <v>2016</v>
      </c>
      <c r="Z240" s="14"/>
    </row>
    <row r="241" spans="1:26" ht="12.75" customHeight="1" x14ac:dyDescent="0.25">
      <c r="A241" s="5" t="s">
        <v>717</v>
      </c>
      <c r="B241" s="5" t="s">
        <v>23</v>
      </c>
      <c r="C241" s="5" t="s">
        <v>708</v>
      </c>
      <c r="D241" s="5" t="s">
        <v>620</v>
      </c>
      <c r="E241" s="5" t="s">
        <v>719</v>
      </c>
      <c r="F241" s="5" t="s">
        <v>718</v>
      </c>
      <c r="G241" s="5">
        <v>2</v>
      </c>
      <c r="H241" s="15">
        <v>2</v>
      </c>
      <c r="I241" s="4" t="s">
        <v>1894</v>
      </c>
      <c r="J241" s="13">
        <v>0.83275344547157915</v>
      </c>
      <c r="K241" s="5">
        <v>2016</v>
      </c>
      <c r="L241" s="12">
        <v>90</v>
      </c>
      <c r="M241" s="5">
        <v>2016</v>
      </c>
      <c r="N241" s="12">
        <v>7.0498698177448427</v>
      </c>
      <c r="O241" s="5">
        <v>2016</v>
      </c>
      <c r="P241" s="12"/>
      <c r="R241" s="12">
        <v>1</v>
      </c>
      <c r="S241" s="5">
        <v>2016</v>
      </c>
      <c r="T241" s="12">
        <v>0</v>
      </c>
      <c r="U241" s="5">
        <v>2016</v>
      </c>
      <c r="V241" s="12">
        <v>0</v>
      </c>
      <c r="W241" s="5">
        <v>2016</v>
      </c>
      <c r="X241" s="14">
        <v>100</v>
      </c>
      <c r="Y241" s="5">
        <v>2016</v>
      </c>
      <c r="Z241" s="14"/>
    </row>
    <row r="242" spans="1:26" ht="12.75" customHeight="1" x14ac:dyDescent="0.25">
      <c r="A242" s="5" t="s">
        <v>720</v>
      </c>
      <c r="B242" s="5" t="s">
        <v>23</v>
      </c>
      <c r="C242" s="5" t="s">
        <v>708</v>
      </c>
      <c r="D242" s="5" t="s">
        <v>620</v>
      </c>
      <c r="E242" s="5" t="s">
        <v>722</v>
      </c>
      <c r="F242" s="5" t="s">
        <v>721</v>
      </c>
      <c r="G242" s="5">
        <v>3</v>
      </c>
      <c r="H242" s="15">
        <v>2</v>
      </c>
      <c r="I242" s="4" t="s">
        <v>1895</v>
      </c>
      <c r="J242" s="13">
        <v>0.51851629058612025</v>
      </c>
      <c r="K242" s="5">
        <v>2016</v>
      </c>
      <c r="L242" s="12">
        <v>98</v>
      </c>
      <c r="M242" s="5">
        <v>2016</v>
      </c>
      <c r="N242" s="12">
        <v>10</v>
      </c>
      <c r="O242" s="5">
        <v>2016</v>
      </c>
      <c r="P242" s="12"/>
      <c r="R242" s="12">
        <v>42.622950819672127</v>
      </c>
      <c r="S242" s="5">
        <v>2016</v>
      </c>
      <c r="T242" s="12" t="s">
        <v>1569</v>
      </c>
      <c r="V242" s="12" t="s">
        <v>1569</v>
      </c>
      <c r="X242" s="14">
        <v>100</v>
      </c>
      <c r="Y242" s="5">
        <v>2016</v>
      </c>
      <c r="Z242" s="14"/>
    </row>
    <row r="243" spans="1:26" ht="12.75" customHeight="1" x14ac:dyDescent="0.25">
      <c r="A243" s="5" t="s">
        <v>723</v>
      </c>
      <c r="B243" s="5" t="s">
        <v>23</v>
      </c>
      <c r="C243" s="5" t="s">
        <v>708</v>
      </c>
      <c r="D243" s="5" t="s">
        <v>620</v>
      </c>
      <c r="E243" s="5" t="s">
        <v>725</v>
      </c>
      <c r="F243" s="5" t="s">
        <v>724</v>
      </c>
      <c r="G243" s="5">
        <v>3</v>
      </c>
      <c r="H243" s="15">
        <v>1</v>
      </c>
      <c r="I243" s="4" t="s">
        <v>1896</v>
      </c>
      <c r="J243" s="13">
        <v>0.31865042174320524</v>
      </c>
      <c r="K243" s="5">
        <v>2016</v>
      </c>
      <c r="L243" s="12">
        <v>97</v>
      </c>
      <c r="M243" s="5">
        <v>2016</v>
      </c>
      <c r="N243" s="12" t="s">
        <v>1569</v>
      </c>
      <c r="P243" s="12"/>
      <c r="R243" s="12">
        <v>23.618090452261306</v>
      </c>
      <c r="S243" s="5">
        <v>2016</v>
      </c>
      <c r="T243" s="12">
        <v>0</v>
      </c>
      <c r="U243" s="5">
        <v>2016</v>
      </c>
      <c r="V243" s="12">
        <v>0</v>
      </c>
      <c r="W243" s="5">
        <v>2016</v>
      </c>
      <c r="X243" s="14">
        <v>0</v>
      </c>
      <c r="Y243" s="5">
        <v>2016</v>
      </c>
      <c r="Z243" s="14"/>
    </row>
    <row r="244" spans="1:26" ht="12.75" customHeight="1" x14ac:dyDescent="0.25">
      <c r="A244" s="5" t="s">
        <v>726</v>
      </c>
      <c r="B244" s="5" t="s">
        <v>23</v>
      </c>
      <c r="C244" s="5" t="s">
        <v>708</v>
      </c>
      <c r="D244" s="5" t="s">
        <v>620</v>
      </c>
      <c r="E244" s="5" t="s">
        <v>728</v>
      </c>
      <c r="F244" s="5" t="s">
        <v>727</v>
      </c>
      <c r="G244" s="5">
        <v>3</v>
      </c>
      <c r="H244" s="15">
        <v>1</v>
      </c>
      <c r="I244" s="4" t="s">
        <v>1897</v>
      </c>
      <c r="J244" s="13">
        <v>0.56092202858467899</v>
      </c>
      <c r="K244" s="5">
        <v>2016</v>
      </c>
      <c r="L244" s="12">
        <v>97</v>
      </c>
      <c r="M244" s="5">
        <v>2016</v>
      </c>
      <c r="N244" s="12">
        <v>5</v>
      </c>
      <c r="O244" s="5">
        <v>2016</v>
      </c>
      <c r="P244" s="12"/>
      <c r="R244" s="12">
        <v>30.971545176283872</v>
      </c>
      <c r="S244" s="5">
        <v>2016</v>
      </c>
      <c r="T244" s="12">
        <v>0</v>
      </c>
      <c r="U244" s="5">
        <v>2016</v>
      </c>
      <c r="V244" s="12">
        <v>0</v>
      </c>
      <c r="W244" s="5">
        <v>2016</v>
      </c>
      <c r="X244" s="14">
        <v>0</v>
      </c>
      <c r="Y244" s="5">
        <v>2016</v>
      </c>
      <c r="Z244" s="14"/>
    </row>
    <row r="245" spans="1:26" ht="12.75" customHeight="1" x14ac:dyDescent="0.25">
      <c r="A245" s="5" t="s">
        <v>729</v>
      </c>
      <c r="B245" s="5" t="s">
        <v>23</v>
      </c>
      <c r="C245" s="5" t="s">
        <v>708</v>
      </c>
      <c r="D245" s="5" t="s">
        <v>620</v>
      </c>
      <c r="E245" s="5" t="s">
        <v>731</v>
      </c>
      <c r="F245" s="5" t="s">
        <v>730</v>
      </c>
      <c r="G245" s="5">
        <v>3</v>
      </c>
      <c r="H245" s="15">
        <v>1</v>
      </c>
      <c r="I245" s="4"/>
      <c r="J245" s="13">
        <v>0.50291424421037145</v>
      </c>
      <c r="K245" s="5">
        <v>2016</v>
      </c>
      <c r="L245" s="12">
        <v>97</v>
      </c>
      <c r="M245" s="5">
        <v>2016</v>
      </c>
      <c r="N245" s="12" t="s">
        <v>1569</v>
      </c>
      <c r="P245" s="12"/>
      <c r="R245" s="12">
        <v>16.733067729083665</v>
      </c>
      <c r="S245" s="5">
        <v>2016</v>
      </c>
      <c r="T245" s="12">
        <v>0</v>
      </c>
      <c r="U245" s="5">
        <v>2016</v>
      </c>
      <c r="V245" s="12">
        <v>0</v>
      </c>
      <c r="W245" s="5">
        <v>2016</v>
      </c>
      <c r="X245" s="14">
        <v>0</v>
      </c>
      <c r="Y245" s="5">
        <v>2016</v>
      </c>
      <c r="Z245" s="14"/>
    </row>
    <row r="246" spans="1:26" ht="12.75" customHeight="1" x14ac:dyDescent="0.25">
      <c r="A246" s="5" t="s">
        <v>732</v>
      </c>
      <c r="B246" s="5" t="s">
        <v>23</v>
      </c>
      <c r="C246" s="5" t="s">
        <v>708</v>
      </c>
      <c r="D246" s="5" t="s">
        <v>620</v>
      </c>
      <c r="E246" s="5" t="s">
        <v>734</v>
      </c>
      <c r="F246" s="5" t="s">
        <v>733</v>
      </c>
      <c r="G246" s="5">
        <v>3</v>
      </c>
      <c r="H246" s="15">
        <v>1</v>
      </c>
      <c r="I246" s="4"/>
      <c r="J246" s="13">
        <v>0.50684463117340695</v>
      </c>
      <c r="K246" s="5">
        <v>2016</v>
      </c>
      <c r="L246" s="12">
        <v>97</v>
      </c>
      <c r="M246" s="5">
        <v>2016</v>
      </c>
      <c r="N246" s="12">
        <v>0</v>
      </c>
      <c r="O246" s="5">
        <v>2016</v>
      </c>
      <c r="P246" s="12"/>
      <c r="R246" s="12">
        <v>23.469387755102041</v>
      </c>
      <c r="S246" s="5">
        <v>2016</v>
      </c>
      <c r="T246" s="12">
        <v>0</v>
      </c>
      <c r="U246" s="5">
        <v>2016</v>
      </c>
      <c r="V246" s="12">
        <v>0</v>
      </c>
      <c r="W246" s="5">
        <v>2016</v>
      </c>
      <c r="X246" s="14">
        <v>0</v>
      </c>
      <c r="Y246" s="5">
        <v>2016</v>
      </c>
      <c r="Z246" s="14"/>
    </row>
    <row r="247" spans="1:26" ht="12.75" customHeight="1" x14ac:dyDescent="0.25">
      <c r="A247" s="5" t="s">
        <v>735</v>
      </c>
      <c r="B247" s="5" t="s">
        <v>23</v>
      </c>
      <c r="C247" s="5" t="s">
        <v>708</v>
      </c>
      <c r="D247" s="5" t="s">
        <v>620</v>
      </c>
      <c r="E247" s="5" t="s">
        <v>737</v>
      </c>
      <c r="F247" s="5" t="s">
        <v>736</v>
      </c>
      <c r="G247" s="5">
        <v>3</v>
      </c>
      <c r="H247" s="15">
        <v>1</v>
      </c>
      <c r="I247" s="4"/>
      <c r="J247" s="13">
        <v>0.59702344457095913</v>
      </c>
      <c r="K247" s="5">
        <v>2016</v>
      </c>
      <c r="L247" s="12">
        <v>90.8</v>
      </c>
      <c r="M247" s="5">
        <v>2016</v>
      </c>
      <c r="N247" s="12">
        <v>2.2533800701051576</v>
      </c>
      <c r="O247" s="5">
        <v>2016</v>
      </c>
      <c r="P247" s="12"/>
      <c r="R247" s="12">
        <v>57.139358314964483</v>
      </c>
      <c r="S247" s="5">
        <v>2016</v>
      </c>
      <c r="T247" s="12">
        <v>0</v>
      </c>
      <c r="U247" s="5">
        <v>2016</v>
      </c>
      <c r="V247" s="12" t="s">
        <v>1569</v>
      </c>
      <c r="X247" s="14" t="s">
        <v>1569</v>
      </c>
      <c r="Z247" s="14"/>
    </row>
    <row r="248" spans="1:26" ht="12.75" customHeight="1" x14ac:dyDescent="0.25">
      <c r="A248" s="5" t="s">
        <v>738</v>
      </c>
      <c r="B248" s="5" t="s">
        <v>23</v>
      </c>
      <c r="C248" s="5" t="s">
        <v>708</v>
      </c>
      <c r="D248" s="5" t="s">
        <v>620</v>
      </c>
      <c r="E248" s="5" t="s">
        <v>740</v>
      </c>
      <c r="F248" s="5" t="s">
        <v>739</v>
      </c>
      <c r="G248" s="5">
        <v>3</v>
      </c>
      <c r="H248" s="15">
        <v>2</v>
      </c>
      <c r="I248" s="4" t="s">
        <v>1898</v>
      </c>
      <c r="J248" s="13">
        <v>0.45465598909241317</v>
      </c>
      <c r="K248" s="5">
        <v>2016</v>
      </c>
      <c r="L248" s="12">
        <v>96</v>
      </c>
      <c r="M248" s="5">
        <v>2016</v>
      </c>
      <c r="N248" s="12">
        <v>12</v>
      </c>
      <c r="O248" s="5">
        <v>2016</v>
      </c>
      <c r="P248" s="12"/>
      <c r="R248" s="12">
        <v>15.625</v>
      </c>
      <c r="S248" s="5">
        <v>2016</v>
      </c>
      <c r="T248" s="12">
        <v>0</v>
      </c>
      <c r="U248" s="5">
        <v>2016</v>
      </c>
      <c r="V248" s="12">
        <v>0</v>
      </c>
      <c r="W248" s="5">
        <v>2016</v>
      </c>
      <c r="X248" s="14">
        <v>0</v>
      </c>
      <c r="Y248" s="5">
        <v>2016</v>
      </c>
      <c r="Z248" s="14"/>
    </row>
    <row r="249" spans="1:26" ht="12.75" customHeight="1" x14ac:dyDescent="0.25">
      <c r="A249" s="5" t="s">
        <v>741</v>
      </c>
      <c r="B249" s="5" t="s">
        <v>23</v>
      </c>
      <c r="C249" s="5" t="s">
        <v>708</v>
      </c>
      <c r="D249" s="5" t="s">
        <v>620</v>
      </c>
      <c r="E249" s="5" t="s">
        <v>743</v>
      </c>
      <c r="F249" s="5" t="s">
        <v>742</v>
      </c>
      <c r="G249" s="5">
        <v>3</v>
      </c>
      <c r="H249" s="15">
        <v>1</v>
      </c>
      <c r="I249" s="4"/>
      <c r="J249" s="13">
        <v>0.45126421670309375</v>
      </c>
      <c r="K249" s="5">
        <v>2016</v>
      </c>
      <c r="L249" s="12">
        <v>100</v>
      </c>
      <c r="M249" s="5">
        <v>2016</v>
      </c>
      <c r="N249" s="12">
        <v>3.5000000000000004</v>
      </c>
      <c r="O249" s="5">
        <v>2016</v>
      </c>
      <c r="P249" s="12"/>
      <c r="R249" s="12">
        <v>50</v>
      </c>
      <c r="S249" s="5">
        <v>2016</v>
      </c>
      <c r="T249" s="12">
        <v>0</v>
      </c>
      <c r="U249" s="5">
        <v>2016</v>
      </c>
      <c r="V249" s="12">
        <v>0</v>
      </c>
      <c r="W249" s="5">
        <v>2016</v>
      </c>
      <c r="X249" s="14">
        <v>0</v>
      </c>
      <c r="Y249" s="5">
        <v>2016</v>
      </c>
      <c r="Z249" s="14"/>
    </row>
    <row r="250" spans="1:26" ht="12.75" customHeight="1" x14ac:dyDescent="0.25">
      <c r="A250" s="5" t="s">
        <v>744</v>
      </c>
      <c r="B250" s="5" t="s">
        <v>23</v>
      </c>
      <c r="C250" s="5" t="s">
        <v>708</v>
      </c>
      <c r="D250" s="5" t="s">
        <v>620</v>
      </c>
      <c r="E250" s="5" t="s">
        <v>746</v>
      </c>
      <c r="F250" s="5" t="s">
        <v>745</v>
      </c>
      <c r="G250" s="5">
        <v>3</v>
      </c>
      <c r="H250" s="15">
        <v>1</v>
      </c>
      <c r="I250" s="4"/>
      <c r="J250" s="13">
        <v>0.59782608695652173</v>
      </c>
      <c r="K250" s="5">
        <v>2016</v>
      </c>
      <c r="L250" s="12">
        <v>29.3</v>
      </c>
      <c r="M250" s="5">
        <v>2016</v>
      </c>
      <c r="N250" s="12">
        <v>16.0481444332999</v>
      </c>
      <c r="O250" s="5">
        <v>2016</v>
      </c>
      <c r="P250" s="12"/>
      <c r="R250" s="12">
        <v>0</v>
      </c>
      <c r="S250" s="5">
        <v>2016</v>
      </c>
      <c r="T250" s="12">
        <v>0</v>
      </c>
      <c r="U250" s="5">
        <v>2016</v>
      </c>
      <c r="V250" s="12">
        <v>0</v>
      </c>
      <c r="W250" s="5">
        <v>2016</v>
      </c>
      <c r="X250" s="14">
        <v>0</v>
      </c>
      <c r="Y250" s="5">
        <v>2016</v>
      </c>
      <c r="Z250" s="14"/>
    </row>
    <row r="251" spans="1:26" ht="12.75" customHeight="1" x14ac:dyDescent="0.25">
      <c r="A251" s="5" t="s">
        <v>747</v>
      </c>
      <c r="B251" s="5" t="s">
        <v>23</v>
      </c>
      <c r="C251" s="5" t="s">
        <v>708</v>
      </c>
      <c r="D251" s="5" t="s">
        <v>620</v>
      </c>
      <c r="E251" s="5" t="s">
        <v>749</v>
      </c>
      <c r="F251" s="5" t="s">
        <v>748</v>
      </c>
      <c r="G251" s="5">
        <v>3</v>
      </c>
      <c r="H251" s="15">
        <v>1</v>
      </c>
      <c r="I251" s="4"/>
      <c r="J251" s="13">
        <v>0.50843986340127523</v>
      </c>
      <c r="K251" s="5">
        <v>2016</v>
      </c>
      <c r="L251" s="12">
        <v>87.5</v>
      </c>
      <c r="M251" s="5">
        <v>2016</v>
      </c>
      <c r="N251" s="12" t="s">
        <v>1569</v>
      </c>
      <c r="P251" s="12"/>
      <c r="R251" s="12">
        <v>21.85</v>
      </c>
      <c r="S251" s="5">
        <v>2016</v>
      </c>
      <c r="T251" s="12">
        <v>0</v>
      </c>
      <c r="U251" s="5">
        <v>2016</v>
      </c>
      <c r="V251" s="12">
        <v>0</v>
      </c>
      <c r="W251" s="5">
        <v>2016</v>
      </c>
      <c r="X251" s="14">
        <v>0</v>
      </c>
      <c r="Y251" s="5">
        <v>2016</v>
      </c>
      <c r="Z251" s="14"/>
    </row>
    <row r="252" spans="1:26" ht="12.75" customHeight="1" x14ac:dyDescent="0.25">
      <c r="A252" s="5" t="s">
        <v>750</v>
      </c>
      <c r="B252" s="5" t="s">
        <v>23</v>
      </c>
      <c r="C252" s="5" t="s">
        <v>708</v>
      </c>
      <c r="D252" s="5" t="s">
        <v>620</v>
      </c>
      <c r="E252" s="5" t="s">
        <v>752</v>
      </c>
      <c r="F252" s="5" t="s">
        <v>751</v>
      </c>
      <c r="G252" s="5">
        <v>3</v>
      </c>
      <c r="H252" s="15">
        <v>1</v>
      </c>
      <c r="I252" s="4"/>
      <c r="J252" s="13">
        <v>0.56130101473964888</v>
      </c>
      <c r="K252" s="5">
        <v>2016</v>
      </c>
      <c r="L252" s="12">
        <v>100</v>
      </c>
      <c r="M252" s="5">
        <v>2016</v>
      </c>
      <c r="N252" s="12">
        <v>0</v>
      </c>
      <c r="O252" s="5">
        <v>2016</v>
      </c>
      <c r="P252" s="12"/>
      <c r="R252" s="12">
        <v>0</v>
      </c>
      <c r="S252" s="5">
        <v>2016</v>
      </c>
      <c r="T252" s="12">
        <v>0</v>
      </c>
      <c r="U252" s="5">
        <v>2016</v>
      </c>
      <c r="V252" s="12">
        <v>0</v>
      </c>
      <c r="W252" s="5">
        <v>2016</v>
      </c>
      <c r="X252" s="14">
        <v>0</v>
      </c>
      <c r="Y252" s="5">
        <v>2016</v>
      </c>
      <c r="Z252" s="14"/>
    </row>
    <row r="253" spans="1:26" ht="12.75" customHeight="1" x14ac:dyDescent="0.25">
      <c r="A253" s="5" t="s">
        <v>753</v>
      </c>
      <c r="B253" s="5" t="s">
        <v>23</v>
      </c>
      <c r="C253" s="5" t="s">
        <v>708</v>
      </c>
      <c r="D253" s="5" t="s">
        <v>620</v>
      </c>
      <c r="E253" s="5" t="s">
        <v>754</v>
      </c>
      <c r="F253" s="5" t="s">
        <v>727</v>
      </c>
      <c r="G253" s="5">
        <v>3</v>
      </c>
      <c r="H253" s="15">
        <v>1</v>
      </c>
      <c r="I253" s="4" t="s">
        <v>1899</v>
      </c>
      <c r="J253" s="13">
        <v>0.43121111864846284</v>
      </c>
      <c r="K253" s="5">
        <v>2016</v>
      </c>
      <c r="L253" s="12">
        <v>100</v>
      </c>
      <c r="M253" s="5">
        <v>2016</v>
      </c>
      <c r="N253" s="12">
        <v>13.718013045659811</v>
      </c>
      <c r="O253" s="5">
        <v>2016</v>
      </c>
      <c r="P253" s="12"/>
      <c r="R253" s="12">
        <v>75.000000000000028</v>
      </c>
      <c r="S253" s="5">
        <v>2016</v>
      </c>
      <c r="T253" s="12" t="s">
        <v>1569</v>
      </c>
      <c r="V253" s="12" t="s">
        <v>1569</v>
      </c>
      <c r="X253" s="14">
        <v>98.186215235792019</v>
      </c>
      <c r="Y253" s="5">
        <v>2016</v>
      </c>
      <c r="Z253" s="14"/>
    </row>
    <row r="254" spans="1:26" ht="12.75" customHeight="1" x14ac:dyDescent="0.25">
      <c r="A254" s="5" t="s">
        <v>755</v>
      </c>
      <c r="B254" s="5" t="s">
        <v>23</v>
      </c>
      <c r="C254" s="5" t="s">
        <v>708</v>
      </c>
      <c r="D254" s="5" t="s">
        <v>620</v>
      </c>
      <c r="E254" s="5" t="s">
        <v>757</v>
      </c>
      <c r="F254" s="5" t="s">
        <v>756</v>
      </c>
      <c r="G254" s="5">
        <v>3</v>
      </c>
      <c r="H254" s="15">
        <v>2</v>
      </c>
      <c r="I254" s="4" t="s">
        <v>1900</v>
      </c>
      <c r="J254" s="13">
        <v>0.84615192789768334</v>
      </c>
      <c r="K254" s="5">
        <v>2016</v>
      </c>
      <c r="L254" s="12">
        <v>65</v>
      </c>
      <c r="M254" s="5">
        <v>2016</v>
      </c>
      <c r="N254" s="12" t="s">
        <v>1569</v>
      </c>
      <c r="P254" s="12"/>
      <c r="R254" s="12">
        <v>0</v>
      </c>
      <c r="S254" s="5">
        <v>2016</v>
      </c>
      <c r="T254" s="12">
        <v>0</v>
      </c>
      <c r="U254" s="5">
        <v>2016</v>
      </c>
      <c r="V254" s="12">
        <v>0</v>
      </c>
      <c r="W254" s="5">
        <v>2016</v>
      </c>
      <c r="X254" s="14">
        <v>0</v>
      </c>
      <c r="Y254" s="5">
        <v>2016</v>
      </c>
      <c r="Z254" s="14"/>
    </row>
    <row r="255" spans="1:26" ht="12.75" customHeight="1" x14ac:dyDescent="0.25">
      <c r="A255" s="5" t="s">
        <v>758</v>
      </c>
      <c r="B255" s="5" t="s">
        <v>23</v>
      </c>
      <c r="C255" s="5" t="s">
        <v>708</v>
      </c>
      <c r="D255" s="5" t="s">
        <v>620</v>
      </c>
      <c r="E255" s="5" t="s">
        <v>760</v>
      </c>
      <c r="F255" s="5" t="s">
        <v>759</v>
      </c>
      <c r="G255" s="5">
        <v>3</v>
      </c>
      <c r="H255" s="15">
        <v>2</v>
      </c>
      <c r="I255" s="4" t="s">
        <v>1901</v>
      </c>
      <c r="J255" s="13">
        <v>0.45188679416950794</v>
      </c>
      <c r="K255" s="5">
        <v>2016</v>
      </c>
      <c r="L255" s="12">
        <v>100</v>
      </c>
      <c r="M255" s="5">
        <v>2016</v>
      </c>
      <c r="N255" s="12">
        <v>9.1199999999999974</v>
      </c>
      <c r="O255" s="5">
        <v>2016</v>
      </c>
      <c r="P255" s="12"/>
      <c r="R255" s="12">
        <v>40</v>
      </c>
      <c r="S255" s="5">
        <v>2016</v>
      </c>
      <c r="T255" s="12">
        <v>0</v>
      </c>
      <c r="U255" s="5">
        <v>2016</v>
      </c>
      <c r="V255" s="12">
        <v>0</v>
      </c>
      <c r="W255" s="5">
        <v>2016</v>
      </c>
      <c r="X255" s="14">
        <v>0</v>
      </c>
      <c r="Y255" s="5">
        <v>2016</v>
      </c>
      <c r="Z255" s="14"/>
    </row>
    <row r="256" spans="1:26" ht="12.75" customHeight="1" x14ac:dyDescent="0.25">
      <c r="A256" s="5" t="s">
        <v>761</v>
      </c>
      <c r="B256" s="5" t="s">
        <v>23</v>
      </c>
      <c r="C256" s="5" t="s">
        <v>708</v>
      </c>
      <c r="D256" s="5" t="s">
        <v>620</v>
      </c>
      <c r="E256" s="5" t="s">
        <v>763</v>
      </c>
      <c r="F256" s="5" t="s">
        <v>762</v>
      </c>
      <c r="G256" s="5">
        <v>3</v>
      </c>
      <c r="H256" s="15">
        <v>1</v>
      </c>
      <c r="I256" s="4"/>
      <c r="J256" s="13">
        <v>0.27390678528962292</v>
      </c>
      <c r="K256" s="5">
        <v>2016</v>
      </c>
      <c r="L256" s="12">
        <v>100</v>
      </c>
      <c r="M256" s="5">
        <v>2016</v>
      </c>
      <c r="N256" s="12" t="s">
        <v>1569</v>
      </c>
      <c r="P256" s="12"/>
      <c r="R256" s="12">
        <v>0</v>
      </c>
      <c r="S256" s="5">
        <v>2016</v>
      </c>
      <c r="T256" s="12">
        <v>0</v>
      </c>
      <c r="U256" s="5">
        <v>2016</v>
      </c>
      <c r="V256" s="12">
        <v>0</v>
      </c>
      <c r="W256" s="5">
        <v>2016</v>
      </c>
      <c r="X256" s="14">
        <v>36.363636363636367</v>
      </c>
      <c r="Y256" s="5">
        <v>2016</v>
      </c>
      <c r="Z256" s="14"/>
    </row>
    <row r="257" spans="1:26" ht="12.75" customHeight="1" x14ac:dyDescent="0.25">
      <c r="A257" s="5" t="s">
        <v>764</v>
      </c>
      <c r="B257" s="5" t="s">
        <v>23</v>
      </c>
      <c r="C257" s="5" t="s">
        <v>708</v>
      </c>
      <c r="D257" s="5" t="s">
        <v>620</v>
      </c>
      <c r="E257" s="5" t="s">
        <v>766</v>
      </c>
      <c r="F257" s="5" t="s">
        <v>765</v>
      </c>
      <c r="G257" s="5">
        <v>3</v>
      </c>
      <c r="H257" s="15">
        <v>1</v>
      </c>
      <c r="I257" s="4"/>
      <c r="J257" s="13">
        <v>0.37365870800409245</v>
      </c>
      <c r="K257" s="5">
        <v>2016</v>
      </c>
      <c r="L257" s="12">
        <v>99</v>
      </c>
      <c r="M257" s="5">
        <v>2016</v>
      </c>
      <c r="N257" s="12">
        <v>2.11</v>
      </c>
      <c r="O257" s="5">
        <v>2016</v>
      </c>
      <c r="P257" s="12"/>
      <c r="R257" s="12">
        <v>0</v>
      </c>
      <c r="S257" s="5">
        <v>2016</v>
      </c>
      <c r="T257" s="12">
        <v>0</v>
      </c>
      <c r="U257" s="5">
        <v>2016</v>
      </c>
      <c r="V257" s="12">
        <v>0</v>
      </c>
      <c r="W257" s="5">
        <v>2016</v>
      </c>
      <c r="X257" s="14">
        <v>0</v>
      </c>
      <c r="Y257" s="5">
        <v>2016</v>
      </c>
      <c r="Z257" s="14"/>
    </row>
    <row r="258" spans="1:26" ht="12.75" customHeight="1" x14ac:dyDescent="0.25">
      <c r="A258" s="5" t="s">
        <v>767</v>
      </c>
      <c r="B258" s="5" t="s">
        <v>23</v>
      </c>
      <c r="C258" s="5" t="s">
        <v>708</v>
      </c>
      <c r="D258" s="5" t="s">
        <v>620</v>
      </c>
      <c r="E258" s="5" t="s">
        <v>769</v>
      </c>
      <c r="F258" s="5" t="s">
        <v>768</v>
      </c>
      <c r="G258" s="5">
        <v>3</v>
      </c>
      <c r="H258" s="15">
        <v>2</v>
      </c>
      <c r="I258" s="4" t="s">
        <v>1900</v>
      </c>
      <c r="J258" s="13">
        <v>0.46957321169689897</v>
      </c>
      <c r="K258" s="5">
        <v>2016</v>
      </c>
      <c r="L258" s="12" t="s">
        <v>1569</v>
      </c>
      <c r="N258" s="12">
        <v>16.079999999999998</v>
      </c>
      <c r="O258" s="5">
        <v>2016</v>
      </c>
      <c r="P258" s="12"/>
      <c r="R258" s="12">
        <v>46.396965865992421</v>
      </c>
      <c r="S258" s="5">
        <v>2016</v>
      </c>
      <c r="T258" s="12">
        <v>0</v>
      </c>
      <c r="U258" s="5">
        <v>2016</v>
      </c>
      <c r="V258" s="12">
        <v>0</v>
      </c>
      <c r="W258" s="5">
        <v>2016</v>
      </c>
      <c r="X258" s="14">
        <v>0</v>
      </c>
      <c r="Y258" s="5">
        <v>2016</v>
      </c>
      <c r="Z258" s="14"/>
    </row>
    <row r="259" spans="1:26" ht="12.75" customHeight="1" x14ac:dyDescent="0.25">
      <c r="A259" s="5" t="s">
        <v>770</v>
      </c>
      <c r="B259" s="5" t="s">
        <v>23</v>
      </c>
      <c r="C259" s="5" t="s">
        <v>708</v>
      </c>
      <c r="D259" s="5" t="s">
        <v>620</v>
      </c>
      <c r="E259" s="5" t="s">
        <v>772</v>
      </c>
      <c r="F259" s="5" t="s">
        <v>771</v>
      </c>
      <c r="G259" s="5">
        <v>3</v>
      </c>
      <c r="H259" s="15">
        <v>2</v>
      </c>
      <c r="I259" s="4" t="s">
        <v>1902</v>
      </c>
      <c r="J259" s="13">
        <v>0.85368168240551334</v>
      </c>
      <c r="K259" s="5">
        <v>2016</v>
      </c>
      <c r="L259" s="12">
        <v>65</v>
      </c>
      <c r="M259" s="5">
        <v>2016</v>
      </c>
      <c r="N259" s="12" t="s">
        <v>1569</v>
      </c>
      <c r="P259" s="12"/>
      <c r="R259" s="12">
        <v>28.000000000000004</v>
      </c>
      <c r="S259" s="5">
        <v>2016</v>
      </c>
      <c r="T259" s="12">
        <v>0</v>
      </c>
      <c r="U259" s="5">
        <v>2016</v>
      </c>
      <c r="V259" s="12">
        <v>0</v>
      </c>
      <c r="W259" s="5">
        <v>2016</v>
      </c>
      <c r="X259" s="14">
        <v>0</v>
      </c>
      <c r="Y259" s="5">
        <v>2016</v>
      </c>
      <c r="Z259" s="14"/>
    </row>
    <row r="260" spans="1:26" ht="12.75" customHeight="1" x14ac:dyDescent="0.25">
      <c r="A260" s="5" t="s">
        <v>773</v>
      </c>
      <c r="B260" s="5" t="s">
        <v>23</v>
      </c>
      <c r="C260" s="5" t="s">
        <v>708</v>
      </c>
      <c r="D260" s="5" t="s">
        <v>620</v>
      </c>
      <c r="E260" s="5" t="s">
        <v>775</v>
      </c>
      <c r="F260" s="5" t="s">
        <v>774</v>
      </c>
      <c r="G260" s="5">
        <v>3</v>
      </c>
      <c r="H260" s="15">
        <v>2</v>
      </c>
      <c r="I260" s="4" t="s">
        <v>1901</v>
      </c>
      <c r="J260" s="13">
        <v>0.54254870174817504</v>
      </c>
      <c r="K260" s="5">
        <v>2016</v>
      </c>
      <c r="L260" s="12">
        <v>86</v>
      </c>
      <c r="M260" s="5">
        <v>2016</v>
      </c>
      <c r="N260" s="12" t="s">
        <v>1569</v>
      </c>
      <c r="P260" s="12"/>
      <c r="R260" s="12" t="s">
        <v>1569</v>
      </c>
      <c r="T260" s="12" t="s">
        <v>1569</v>
      </c>
      <c r="V260" s="12" t="s">
        <v>1569</v>
      </c>
      <c r="X260" s="14" t="s">
        <v>1569</v>
      </c>
      <c r="Z260" s="14"/>
    </row>
    <row r="261" spans="1:26" ht="12.75" customHeight="1" x14ac:dyDescent="0.25">
      <c r="A261" s="5" t="s">
        <v>776</v>
      </c>
      <c r="B261" s="5" t="s">
        <v>23</v>
      </c>
      <c r="C261" s="5" t="s">
        <v>708</v>
      </c>
      <c r="D261" s="5" t="s">
        <v>620</v>
      </c>
      <c r="E261" s="5" t="s">
        <v>778</v>
      </c>
      <c r="F261" s="5" t="s">
        <v>777</v>
      </c>
      <c r="G261" s="5">
        <v>3</v>
      </c>
      <c r="H261" s="15">
        <v>3</v>
      </c>
      <c r="I261" s="4" t="s">
        <v>1903</v>
      </c>
      <c r="J261" s="13">
        <v>0.42331343405834543</v>
      </c>
      <c r="K261" s="5">
        <v>2016</v>
      </c>
      <c r="L261" s="12">
        <v>60</v>
      </c>
      <c r="M261" s="5">
        <v>2016</v>
      </c>
      <c r="N261" s="12" t="s">
        <v>1569</v>
      </c>
      <c r="P261" s="12"/>
      <c r="R261" s="12">
        <v>0</v>
      </c>
      <c r="S261" s="5">
        <v>2016</v>
      </c>
      <c r="T261" s="12">
        <v>0</v>
      </c>
      <c r="U261" s="5">
        <v>2016</v>
      </c>
      <c r="V261" s="12">
        <v>0</v>
      </c>
      <c r="W261" s="5">
        <v>2016</v>
      </c>
      <c r="X261" s="14">
        <v>0</v>
      </c>
      <c r="Y261" s="5">
        <v>2016</v>
      </c>
      <c r="Z261" s="14"/>
    </row>
    <row r="262" spans="1:26" ht="12.75" customHeight="1" x14ac:dyDescent="0.25">
      <c r="A262" s="5" t="s">
        <v>779</v>
      </c>
      <c r="B262" s="5" t="s">
        <v>23</v>
      </c>
      <c r="C262" s="5" t="s">
        <v>708</v>
      </c>
      <c r="D262" s="5" t="s">
        <v>620</v>
      </c>
      <c r="E262" s="5" t="s">
        <v>781</v>
      </c>
      <c r="F262" s="5" t="s">
        <v>780</v>
      </c>
      <c r="G262" s="5">
        <v>3</v>
      </c>
      <c r="H262" s="15">
        <v>2</v>
      </c>
      <c r="I262" s="4" t="s">
        <v>1904</v>
      </c>
      <c r="J262" s="13">
        <v>0.49921207108850202</v>
      </c>
      <c r="K262" s="5">
        <v>2016</v>
      </c>
      <c r="L262" s="12">
        <v>100</v>
      </c>
      <c r="M262" s="5">
        <v>2016</v>
      </c>
      <c r="N262" s="12" t="s">
        <v>1569</v>
      </c>
      <c r="P262" s="12"/>
      <c r="R262" s="12">
        <v>25.5</v>
      </c>
      <c r="S262" s="5">
        <v>2016</v>
      </c>
      <c r="T262" s="12">
        <v>0</v>
      </c>
      <c r="U262" s="5">
        <v>2016</v>
      </c>
      <c r="V262" s="12">
        <v>0</v>
      </c>
      <c r="W262" s="5">
        <v>2016</v>
      </c>
      <c r="X262" s="14">
        <v>0</v>
      </c>
      <c r="Y262" s="5">
        <v>2016</v>
      </c>
      <c r="Z262" s="14"/>
    </row>
    <row r="263" spans="1:26" ht="12.75" customHeight="1" x14ac:dyDescent="0.25">
      <c r="A263" s="5" t="s">
        <v>782</v>
      </c>
      <c r="B263" s="5" t="s">
        <v>23</v>
      </c>
      <c r="C263" s="5" t="s">
        <v>708</v>
      </c>
      <c r="D263" s="5" t="s">
        <v>620</v>
      </c>
      <c r="E263" s="5" t="s">
        <v>784</v>
      </c>
      <c r="F263" s="5" t="s">
        <v>783</v>
      </c>
      <c r="G263" s="5">
        <v>3</v>
      </c>
      <c r="H263" s="15">
        <v>1</v>
      </c>
      <c r="I263" s="4" t="s">
        <v>1905</v>
      </c>
      <c r="J263" s="13">
        <v>0.55016721374305333</v>
      </c>
      <c r="K263" s="5">
        <v>2016</v>
      </c>
      <c r="L263" s="12">
        <v>48.15</v>
      </c>
      <c r="M263" s="5">
        <v>2016</v>
      </c>
      <c r="N263" s="12">
        <v>1</v>
      </c>
      <c r="O263" s="5">
        <v>2016</v>
      </c>
      <c r="P263" s="12"/>
      <c r="R263" s="12">
        <v>0</v>
      </c>
      <c r="S263" s="5">
        <v>2016</v>
      </c>
      <c r="T263" s="12">
        <v>0</v>
      </c>
      <c r="U263" s="5">
        <v>2016</v>
      </c>
      <c r="V263" s="12">
        <v>0</v>
      </c>
      <c r="W263" s="5">
        <v>2016</v>
      </c>
      <c r="X263" s="14">
        <v>0</v>
      </c>
      <c r="Y263" s="5">
        <v>2016</v>
      </c>
      <c r="Z263" s="14"/>
    </row>
    <row r="264" spans="1:26" ht="12.75" customHeight="1" x14ac:dyDescent="0.25">
      <c r="A264" s="5" t="s">
        <v>785</v>
      </c>
      <c r="B264" s="5" t="s">
        <v>23</v>
      </c>
      <c r="C264" s="5" t="s">
        <v>708</v>
      </c>
      <c r="D264" s="5" t="s">
        <v>620</v>
      </c>
      <c r="E264" s="5" t="s">
        <v>787</v>
      </c>
      <c r="F264" s="5" t="s">
        <v>786</v>
      </c>
      <c r="G264" s="5">
        <v>3</v>
      </c>
      <c r="H264" s="15">
        <v>2</v>
      </c>
      <c r="I264" s="4" t="s">
        <v>1906</v>
      </c>
      <c r="J264" s="13">
        <v>0.59189781854875179</v>
      </c>
      <c r="K264" s="5">
        <v>2016</v>
      </c>
      <c r="L264" s="12">
        <v>98</v>
      </c>
      <c r="M264" s="5">
        <v>2016</v>
      </c>
      <c r="N264" s="12">
        <v>0</v>
      </c>
      <c r="O264" s="5">
        <v>2016</v>
      </c>
      <c r="P264" s="12"/>
      <c r="R264" s="12">
        <v>82</v>
      </c>
      <c r="S264" s="5">
        <v>2016</v>
      </c>
      <c r="T264" s="12">
        <v>0</v>
      </c>
      <c r="U264" s="5">
        <v>2016</v>
      </c>
      <c r="V264" s="12">
        <v>0</v>
      </c>
      <c r="W264" s="5">
        <v>2016</v>
      </c>
      <c r="X264" s="14">
        <v>100</v>
      </c>
      <c r="Y264" s="5">
        <v>2016</v>
      </c>
      <c r="Z264" s="14"/>
    </row>
    <row r="265" spans="1:26" ht="12.75" customHeight="1" x14ac:dyDescent="0.25">
      <c r="A265" s="5" t="s">
        <v>788</v>
      </c>
      <c r="B265" s="5" t="s">
        <v>23</v>
      </c>
      <c r="C265" s="5" t="s">
        <v>708</v>
      </c>
      <c r="D265" s="5" t="s">
        <v>620</v>
      </c>
      <c r="E265" s="5" t="s">
        <v>1578</v>
      </c>
      <c r="F265" s="5" t="s">
        <v>789</v>
      </c>
      <c r="G265" s="5">
        <v>3</v>
      </c>
      <c r="H265" s="15">
        <v>2</v>
      </c>
      <c r="I265" s="4" t="s">
        <v>1900</v>
      </c>
      <c r="J265" s="13">
        <v>0.50073370692998587</v>
      </c>
      <c r="K265" s="5">
        <v>2016</v>
      </c>
      <c r="L265" s="12">
        <v>71</v>
      </c>
      <c r="M265" s="5">
        <v>2016</v>
      </c>
      <c r="N265" s="12">
        <v>11.253376012803841</v>
      </c>
      <c r="O265" s="5">
        <v>2016</v>
      </c>
      <c r="P265" s="12"/>
      <c r="R265" s="12">
        <v>39.5</v>
      </c>
      <c r="S265" s="5">
        <v>2016</v>
      </c>
      <c r="T265" s="12">
        <v>0</v>
      </c>
      <c r="U265" s="5">
        <v>2016</v>
      </c>
      <c r="V265" s="12">
        <v>0</v>
      </c>
      <c r="W265" s="5">
        <v>2016</v>
      </c>
      <c r="X265" s="14">
        <v>0</v>
      </c>
      <c r="Y265" s="5">
        <v>2016</v>
      </c>
      <c r="Z265" s="14"/>
    </row>
    <row r="266" spans="1:26" ht="12.75" customHeight="1" x14ac:dyDescent="0.25">
      <c r="A266" s="5" t="s">
        <v>790</v>
      </c>
      <c r="B266" s="5" t="s">
        <v>23</v>
      </c>
      <c r="C266" s="5" t="s">
        <v>708</v>
      </c>
      <c r="D266" s="5" t="s">
        <v>620</v>
      </c>
      <c r="E266" s="5" t="s">
        <v>792</v>
      </c>
      <c r="F266" s="5" t="s">
        <v>791</v>
      </c>
      <c r="G266" s="5">
        <v>3</v>
      </c>
      <c r="H266" s="15">
        <v>1</v>
      </c>
      <c r="I266" s="4"/>
      <c r="J266" s="13">
        <v>0.43139540081379152</v>
      </c>
      <c r="K266" s="5">
        <v>2016</v>
      </c>
      <c r="L266" s="12">
        <v>88.06</v>
      </c>
      <c r="M266" s="5">
        <v>2016</v>
      </c>
      <c r="N266" s="12">
        <v>13</v>
      </c>
      <c r="O266" s="5">
        <v>2016</v>
      </c>
      <c r="P266" s="12"/>
      <c r="R266" s="12">
        <v>61.728395061728392</v>
      </c>
      <c r="S266" s="5">
        <v>2016</v>
      </c>
      <c r="T266" s="12">
        <v>0</v>
      </c>
      <c r="U266" s="5">
        <v>2016</v>
      </c>
      <c r="V266" s="12">
        <v>0</v>
      </c>
      <c r="W266" s="5">
        <v>2016</v>
      </c>
      <c r="X266" s="14">
        <v>100</v>
      </c>
      <c r="Y266" s="5">
        <v>2016</v>
      </c>
      <c r="Z266" s="14"/>
    </row>
    <row r="267" spans="1:26" ht="12.75" customHeight="1" x14ac:dyDescent="0.25">
      <c r="A267" s="5" t="s">
        <v>793</v>
      </c>
      <c r="B267" s="5" t="s">
        <v>23</v>
      </c>
      <c r="C267" s="5" t="s">
        <v>708</v>
      </c>
      <c r="D267" s="5" t="s">
        <v>620</v>
      </c>
      <c r="E267" s="5" t="s">
        <v>795</v>
      </c>
      <c r="F267" s="5" t="s">
        <v>794</v>
      </c>
      <c r="G267" s="5">
        <v>3</v>
      </c>
      <c r="H267" s="15">
        <v>2</v>
      </c>
      <c r="I267" s="4" t="s">
        <v>1901</v>
      </c>
      <c r="J267" s="13">
        <v>0.88695017304771584</v>
      </c>
      <c r="K267" s="5">
        <v>2016</v>
      </c>
      <c r="L267" s="12">
        <v>95.5</v>
      </c>
      <c r="M267" s="5">
        <v>2016</v>
      </c>
      <c r="N267" s="12">
        <v>0</v>
      </c>
      <c r="O267" s="5">
        <v>2016</v>
      </c>
      <c r="P267" s="12"/>
      <c r="R267" s="12">
        <v>69.032258064516114</v>
      </c>
      <c r="S267" s="5">
        <v>2016</v>
      </c>
      <c r="T267" s="12" t="s">
        <v>1569</v>
      </c>
      <c r="V267" s="12" t="s">
        <v>1569</v>
      </c>
      <c r="X267" s="14">
        <v>100</v>
      </c>
      <c r="Y267" s="5">
        <v>2016</v>
      </c>
      <c r="Z267" s="14"/>
    </row>
    <row r="268" spans="1:26" ht="12.75" customHeight="1" x14ac:dyDescent="0.25">
      <c r="A268" s="5" t="s">
        <v>796</v>
      </c>
      <c r="B268" s="5" t="s">
        <v>23</v>
      </c>
      <c r="C268" s="5" t="s">
        <v>708</v>
      </c>
      <c r="D268" s="5" t="s">
        <v>620</v>
      </c>
      <c r="E268" s="5" t="s">
        <v>798</v>
      </c>
      <c r="F268" s="5" t="s">
        <v>797</v>
      </c>
      <c r="G268" s="5">
        <v>3</v>
      </c>
      <c r="H268" s="15">
        <v>2</v>
      </c>
      <c r="I268" s="4" t="s">
        <v>1907</v>
      </c>
      <c r="J268" s="13">
        <v>0.41779562505776519</v>
      </c>
      <c r="K268" s="5">
        <v>2016</v>
      </c>
      <c r="L268" s="12">
        <v>79</v>
      </c>
      <c r="M268" s="5">
        <v>2016</v>
      </c>
      <c r="N268" s="12">
        <v>15.344603381014307</v>
      </c>
      <c r="O268" s="5">
        <v>2016</v>
      </c>
      <c r="P268" s="12"/>
      <c r="R268" s="12">
        <v>31.385006353240151</v>
      </c>
      <c r="S268" s="5">
        <v>2016</v>
      </c>
      <c r="T268" s="12">
        <v>0</v>
      </c>
      <c r="U268" s="5">
        <v>2016</v>
      </c>
      <c r="V268" s="12">
        <v>0</v>
      </c>
      <c r="W268" s="5">
        <v>2016</v>
      </c>
      <c r="X268" s="14">
        <v>0</v>
      </c>
      <c r="Y268" s="5">
        <v>2016</v>
      </c>
      <c r="Z268" s="14"/>
    </row>
    <row r="269" spans="1:26" ht="12.75" customHeight="1" x14ac:dyDescent="0.25">
      <c r="A269" s="5" t="s">
        <v>799</v>
      </c>
      <c r="B269" s="5" t="s">
        <v>23</v>
      </c>
      <c r="C269" s="5" t="s">
        <v>708</v>
      </c>
      <c r="D269" s="5" t="s">
        <v>620</v>
      </c>
      <c r="E269" s="5" t="s">
        <v>801</v>
      </c>
      <c r="F269" s="5" t="s">
        <v>800</v>
      </c>
      <c r="G269" s="5">
        <v>3</v>
      </c>
      <c r="H269" s="15">
        <v>1</v>
      </c>
      <c r="I269" s="4" t="s">
        <v>1908</v>
      </c>
      <c r="J269" s="13">
        <v>0.91101311890828696</v>
      </c>
      <c r="K269" s="5">
        <v>2016</v>
      </c>
      <c r="L269" s="12">
        <v>65</v>
      </c>
      <c r="M269" s="5">
        <v>2016</v>
      </c>
      <c r="N269" s="12">
        <v>15</v>
      </c>
      <c r="O269" s="5">
        <v>2016</v>
      </c>
      <c r="P269" s="12"/>
      <c r="R269" s="12">
        <v>0</v>
      </c>
      <c r="S269" s="5">
        <v>2016</v>
      </c>
      <c r="T269" s="12">
        <v>0</v>
      </c>
      <c r="U269" s="5">
        <v>2016</v>
      </c>
      <c r="V269" s="12">
        <v>0</v>
      </c>
      <c r="W269" s="5">
        <v>2016</v>
      </c>
      <c r="X269" s="14">
        <v>0</v>
      </c>
      <c r="Y269" s="5">
        <v>2016</v>
      </c>
      <c r="Z269" s="14"/>
    </row>
    <row r="270" spans="1:26" ht="12.75" customHeight="1" x14ac:dyDescent="0.25">
      <c r="A270" s="5" t="s">
        <v>802</v>
      </c>
      <c r="B270" s="5" t="s">
        <v>23</v>
      </c>
      <c r="C270" s="5" t="s">
        <v>708</v>
      </c>
      <c r="D270" s="5" t="s">
        <v>620</v>
      </c>
      <c r="E270" s="5" t="s">
        <v>804</v>
      </c>
      <c r="F270" s="5" t="s">
        <v>803</v>
      </c>
      <c r="G270" s="5">
        <v>3</v>
      </c>
      <c r="H270" s="15">
        <v>1</v>
      </c>
      <c r="I270" s="4" t="s">
        <v>1909</v>
      </c>
      <c r="J270" s="13">
        <v>0.75084559222915348</v>
      </c>
      <c r="K270" s="5">
        <v>2016</v>
      </c>
      <c r="L270" s="12">
        <v>85</v>
      </c>
      <c r="M270" s="5">
        <v>2016</v>
      </c>
      <c r="N270" s="12" t="s">
        <v>1569</v>
      </c>
      <c r="P270" s="12"/>
      <c r="R270" s="12">
        <v>9.8557692307692299</v>
      </c>
      <c r="S270" s="5">
        <v>2016</v>
      </c>
      <c r="T270" s="12">
        <v>0</v>
      </c>
      <c r="U270" s="5">
        <v>2016</v>
      </c>
      <c r="V270" s="12">
        <v>0</v>
      </c>
      <c r="W270" s="5">
        <v>2016</v>
      </c>
      <c r="X270" s="14">
        <v>0</v>
      </c>
      <c r="Y270" s="5">
        <v>2016</v>
      </c>
      <c r="Z270" s="14"/>
    </row>
    <row r="271" spans="1:26" ht="12.75" customHeight="1" x14ac:dyDescent="0.25">
      <c r="A271" s="5" t="s">
        <v>805</v>
      </c>
      <c r="B271" s="5" t="s">
        <v>23</v>
      </c>
      <c r="C271" s="5" t="s">
        <v>708</v>
      </c>
      <c r="D271" s="5" t="s">
        <v>620</v>
      </c>
      <c r="E271" s="5" t="s">
        <v>807</v>
      </c>
      <c r="F271" s="5" t="s">
        <v>806</v>
      </c>
      <c r="G271" s="5">
        <v>3</v>
      </c>
      <c r="H271" s="15">
        <v>1</v>
      </c>
      <c r="I271" s="4"/>
      <c r="J271" s="13">
        <v>0.62071986792991118</v>
      </c>
      <c r="K271" s="5">
        <v>2016</v>
      </c>
      <c r="L271" s="12">
        <v>100</v>
      </c>
      <c r="M271" s="5">
        <v>2016</v>
      </c>
      <c r="N271" s="12" t="s">
        <v>1569</v>
      </c>
      <c r="P271" s="12"/>
      <c r="R271" s="12">
        <v>0</v>
      </c>
      <c r="S271" s="5">
        <v>2016</v>
      </c>
      <c r="T271" s="12">
        <v>0</v>
      </c>
      <c r="U271" s="5">
        <v>2016</v>
      </c>
      <c r="V271" s="12">
        <v>0</v>
      </c>
      <c r="W271" s="5">
        <v>2016</v>
      </c>
      <c r="X271" s="14">
        <v>0</v>
      </c>
      <c r="Y271" s="5">
        <v>2016</v>
      </c>
      <c r="Z271" s="14"/>
    </row>
    <row r="272" spans="1:26" ht="12.75" customHeight="1" x14ac:dyDescent="0.25">
      <c r="A272" s="5" t="s">
        <v>808</v>
      </c>
      <c r="B272" s="5" t="s">
        <v>23</v>
      </c>
      <c r="C272" s="5" t="s">
        <v>708</v>
      </c>
      <c r="D272" s="5" t="s">
        <v>620</v>
      </c>
      <c r="E272" s="5" t="s">
        <v>810</v>
      </c>
      <c r="F272" s="5" t="s">
        <v>809</v>
      </c>
      <c r="G272" s="5">
        <v>3</v>
      </c>
      <c r="H272" s="15">
        <v>1</v>
      </c>
      <c r="I272" s="4"/>
      <c r="J272" s="13">
        <v>0.48701456822911765</v>
      </c>
      <c r="K272" s="5">
        <v>2016</v>
      </c>
      <c r="L272" s="12">
        <v>100</v>
      </c>
      <c r="M272" s="5">
        <v>2016</v>
      </c>
      <c r="N272" s="12">
        <v>13.74</v>
      </c>
      <c r="O272" s="5">
        <v>2016</v>
      </c>
      <c r="P272" s="12"/>
      <c r="R272" s="12">
        <v>5.7368741131157517</v>
      </c>
      <c r="S272" s="5">
        <v>2016</v>
      </c>
      <c r="T272" s="12">
        <v>0</v>
      </c>
      <c r="U272" s="5">
        <v>2016</v>
      </c>
      <c r="V272" s="12">
        <v>0</v>
      </c>
      <c r="W272" s="5">
        <v>2016</v>
      </c>
      <c r="X272" s="14">
        <v>0</v>
      </c>
      <c r="Y272" s="5">
        <v>2016</v>
      </c>
      <c r="Z272" s="14"/>
    </row>
    <row r="273" spans="1:26" ht="12.75" customHeight="1" x14ac:dyDescent="0.25">
      <c r="A273" s="5" t="s">
        <v>811</v>
      </c>
      <c r="B273" s="5" t="s">
        <v>23</v>
      </c>
      <c r="C273" s="5" t="s">
        <v>708</v>
      </c>
      <c r="D273" s="5" t="s">
        <v>620</v>
      </c>
      <c r="E273" s="5" t="s">
        <v>813</v>
      </c>
      <c r="F273" s="5" t="s">
        <v>812</v>
      </c>
      <c r="G273" s="5">
        <v>3</v>
      </c>
      <c r="H273" s="15">
        <v>2</v>
      </c>
      <c r="I273" s="4" t="s">
        <v>1901</v>
      </c>
      <c r="J273" s="13">
        <v>0.35714448475444133</v>
      </c>
      <c r="K273" s="5">
        <v>2016</v>
      </c>
      <c r="L273" s="12">
        <v>84</v>
      </c>
      <c r="M273" s="5">
        <v>2016</v>
      </c>
      <c r="N273" s="12" t="s">
        <v>1569</v>
      </c>
      <c r="P273" s="12"/>
      <c r="R273" s="12">
        <v>0</v>
      </c>
      <c r="S273" s="5">
        <v>2016</v>
      </c>
      <c r="T273" s="12">
        <v>0</v>
      </c>
      <c r="U273" s="5">
        <v>2016</v>
      </c>
      <c r="V273" s="12">
        <v>0</v>
      </c>
      <c r="W273" s="5">
        <v>2016</v>
      </c>
      <c r="X273" s="14">
        <v>0</v>
      </c>
      <c r="Y273" s="5">
        <v>2016</v>
      </c>
      <c r="Z273" s="14"/>
    </row>
    <row r="274" spans="1:26" ht="12.75" customHeight="1" x14ac:dyDescent="0.25">
      <c r="A274" s="5" t="s">
        <v>814</v>
      </c>
      <c r="B274" s="5" t="s">
        <v>23</v>
      </c>
      <c r="C274" s="5" t="s">
        <v>708</v>
      </c>
      <c r="D274" s="5" t="s">
        <v>620</v>
      </c>
      <c r="E274" s="5" t="s">
        <v>816</v>
      </c>
      <c r="F274" s="5" t="s">
        <v>815</v>
      </c>
      <c r="G274" s="5">
        <v>3</v>
      </c>
      <c r="H274" s="15">
        <v>2</v>
      </c>
      <c r="I274" s="4" t="s">
        <v>1910</v>
      </c>
      <c r="J274" s="13">
        <v>0.32764983734233388</v>
      </c>
      <c r="K274" s="5">
        <v>2016</v>
      </c>
      <c r="L274" s="12">
        <v>100</v>
      </c>
      <c r="M274" s="5">
        <v>2016</v>
      </c>
      <c r="N274" s="12">
        <v>21.6</v>
      </c>
      <c r="O274" s="5">
        <v>2016</v>
      </c>
      <c r="P274" s="12"/>
      <c r="R274" s="12">
        <v>51.403061224489804</v>
      </c>
      <c r="S274" s="5">
        <v>2016</v>
      </c>
      <c r="T274" s="12">
        <v>0</v>
      </c>
      <c r="U274" s="5">
        <v>2016</v>
      </c>
      <c r="V274" s="12">
        <v>0</v>
      </c>
      <c r="W274" s="5">
        <v>2016</v>
      </c>
      <c r="X274" s="14">
        <v>99.737532808398953</v>
      </c>
      <c r="Y274" s="5">
        <v>2016</v>
      </c>
      <c r="Z274" s="14"/>
    </row>
    <row r="275" spans="1:26" ht="12.75" customHeight="1" x14ac:dyDescent="0.25">
      <c r="A275" s="5" t="s">
        <v>817</v>
      </c>
      <c r="B275" s="5" t="s">
        <v>23</v>
      </c>
      <c r="C275" s="5" t="s">
        <v>708</v>
      </c>
      <c r="D275" s="5" t="s">
        <v>620</v>
      </c>
      <c r="E275" s="5" t="s">
        <v>819</v>
      </c>
      <c r="F275" s="5" t="s">
        <v>818</v>
      </c>
      <c r="G275" s="5">
        <v>3</v>
      </c>
      <c r="H275" s="15">
        <v>1</v>
      </c>
      <c r="I275" s="4"/>
      <c r="J275" s="13">
        <v>0.4443462156668414</v>
      </c>
      <c r="K275" s="5">
        <v>2016</v>
      </c>
      <c r="L275" s="12">
        <v>90</v>
      </c>
      <c r="M275" s="5">
        <v>2016</v>
      </c>
      <c r="N275" s="12" t="s">
        <v>1569</v>
      </c>
      <c r="P275" s="12"/>
      <c r="R275" s="12">
        <v>0</v>
      </c>
      <c r="S275" s="5">
        <v>2016</v>
      </c>
      <c r="T275" s="12">
        <v>0</v>
      </c>
      <c r="U275" s="5">
        <v>2016</v>
      </c>
      <c r="V275" s="12">
        <v>0</v>
      </c>
      <c r="W275" s="5">
        <v>2016</v>
      </c>
      <c r="X275" s="14">
        <v>0</v>
      </c>
      <c r="Y275" s="5">
        <v>2016</v>
      </c>
      <c r="Z275" s="14"/>
    </row>
    <row r="276" spans="1:26" ht="12.75" customHeight="1" x14ac:dyDescent="0.25">
      <c r="A276" s="5" t="s">
        <v>820</v>
      </c>
      <c r="B276" s="5" t="s">
        <v>23</v>
      </c>
      <c r="C276" s="5" t="s">
        <v>708</v>
      </c>
      <c r="D276" s="5" t="s">
        <v>620</v>
      </c>
      <c r="E276" s="5" t="s">
        <v>822</v>
      </c>
      <c r="F276" s="5" t="s">
        <v>821</v>
      </c>
      <c r="G276" s="5">
        <v>3</v>
      </c>
      <c r="H276" s="15">
        <v>2</v>
      </c>
      <c r="I276" s="4" t="s">
        <v>1911</v>
      </c>
      <c r="J276" s="13">
        <v>0.81782643542169853</v>
      </c>
      <c r="K276" s="5">
        <v>2016</v>
      </c>
      <c r="L276" s="12">
        <v>85</v>
      </c>
      <c r="M276" s="5">
        <v>2016</v>
      </c>
      <c r="N276" s="12" t="s">
        <v>1569</v>
      </c>
      <c r="P276" s="12"/>
      <c r="R276" s="12">
        <v>29.411764705882355</v>
      </c>
      <c r="S276" s="5">
        <v>2016</v>
      </c>
      <c r="T276" s="12">
        <v>0</v>
      </c>
      <c r="U276" s="5">
        <v>2016</v>
      </c>
      <c r="V276" s="12">
        <v>0</v>
      </c>
      <c r="W276" s="5">
        <v>2016</v>
      </c>
      <c r="X276" s="14">
        <v>0</v>
      </c>
      <c r="Y276" s="5">
        <v>2016</v>
      </c>
      <c r="Z276" s="14"/>
    </row>
    <row r="277" spans="1:26" ht="12.75" customHeight="1" x14ac:dyDescent="0.25">
      <c r="A277" s="5" t="s">
        <v>823</v>
      </c>
      <c r="B277" s="5" t="s">
        <v>23</v>
      </c>
      <c r="C277" s="5" t="s">
        <v>708</v>
      </c>
      <c r="D277" s="5" t="s">
        <v>620</v>
      </c>
      <c r="E277" s="5" t="s">
        <v>825</v>
      </c>
      <c r="F277" s="5" t="s">
        <v>824</v>
      </c>
      <c r="G277" s="5">
        <v>3</v>
      </c>
      <c r="H277" s="15">
        <v>2</v>
      </c>
      <c r="I277" s="4" t="s">
        <v>1912</v>
      </c>
      <c r="J277" s="13">
        <v>0.29823704626029379</v>
      </c>
      <c r="K277" s="5">
        <v>2016</v>
      </c>
      <c r="L277" s="12">
        <v>100</v>
      </c>
      <c r="M277" s="5">
        <v>2016</v>
      </c>
      <c r="N277" s="12">
        <v>5</v>
      </c>
      <c r="O277" s="5">
        <v>2016</v>
      </c>
      <c r="P277" s="12"/>
      <c r="R277" s="12" t="s">
        <v>1569</v>
      </c>
      <c r="T277" s="12" t="s">
        <v>1569</v>
      </c>
      <c r="V277" s="12" t="s">
        <v>1569</v>
      </c>
      <c r="X277" s="14" t="s">
        <v>1569</v>
      </c>
      <c r="Z277" s="14"/>
    </row>
    <row r="278" spans="1:26" ht="12.75" customHeight="1" x14ac:dyDescent="0.25">
      <c r="A278" s="5" t="s">
        <v>826</v>
      </c>
      <c r="B278" s="5" t="s">
        <v>23</v>
      </c>
      <c r="C278" s="5" t="s">
        <v>708</v>
      </c>
      <c r="D278" s="5" t="s">
        <v>620</v>
      </c>
      <c r="E278" s="5" t="s">
        <v>828</v>
      </c>
      <c r="F278" s="5" t="s">
        <v>827</v>
      </c>
      <c r="G278" s="5">
        <v>3</v>
      </c>
      <c r="H278" s="15">
        <v>2</v>
      </c>
      <c r="I278" s="4" t="s">
        <v>1898</v>
      </c>
      <c r="J278" s="13">
        <v>0.61105934863143929</v>
      </c>
      <c r="K278" s="5">
        <v>2016</v>
      </c>
      <c r="L278" s="12">
        <v>90</v>
      </c>
      <c r="M278" s="5">
        <v>2016</v>
      </c>
      <c r="N278" s="12" t="s">
        <v>1569</v>
      </c>
      <c r="P278" s="12"/>
      <c r="R278" s="12">
        <v>0</v>
      </c>
      <c r="S278" s="5">
        <v>2016</v>
      </c>
      <c r="T278" s="12">
        <v>0</v>
      </c>
      <c r="U278" s="5">
        <v>2016</v>
      </c>
      <c r="V278" s="12">
        <v>0</v>
      </c>
      <c r="W278" s="5">
        <v>2016</v>
      </c>
      <c r="X278" s="14">
        <v>0</v>
      </c>
      <c r="Y278" s="5">
        <v>2016</v>
      </c>
      <c r="Z278" s="14"/>
    </row>
    <row r="279" spans="1:26" ht="12.75" customHeight="1" x14ac:dyDescent="0.25">
      <c r="A279" s="5" t="s">
        <v>829</v>
      </c>
      <c r="B279" s="5" t="s">
        <v>23</v>
      </c>
      <c r="C279" s="5" t="s">
        <v>708</v>
      </c>
      <c r="D279" s="5" t="s">
        <v>620</v>
      </c>
      <c r="E279" s="5" t="s">
        <v>831</v>
      </c>
      <c r="F279" s="5" t="s">
        <v>830</v>
      </c>
      <c r="G279" s="5">
        <v>3</v>
      </c>
      <c r="H279" s="15">
        <v>2</v>
      </c>
      <c r="I279" s="4" t="s">
        <v>1900</v>
      </c>
      <c r="J279" s="13">
        <v>0.59379123137862877</v>
      </c>
      <c r="K279" s="5">
        <v>2016</v>
      </c>
      <c r="L279" s="12">
        <v>97</v>
      </c>
      <c r="M279" s="5">
        <v>2016</v>
      </c>
      <c r="N279" s="12">
        <v>0</v>
      </c>
      <c r="O279" s="5">
        <v>2016</v>
      </c>
      <c r="P279" s="12"/>
      <c r="R279" s="12">
        <v>3.3816425120772946</v>
      </c>
      <c r="S279" s="5">
        <v>2016</v>
      </c>
      <c r="T279" s="12">
        <v>0</v>
      </c>
      <c r="U279" s="5">
        <v>2016</v>
      </c>
      <c r="V279" s="12">
        <v>0</v>
      </c>
      <c r="W279" s="5">
        <v>2016</v>
      </c>
      <c r="X279" s="14">
        <v>0</v>
      </c>
      <c r="Y279" s="5">
        <v>2016</v>
      </c>
      <c r="Z279" s="14"/>
    </row>
    <row r="280" spans="1:26" ht="12.75" customHeight="1" x14ac:dyDescent="0.25">
      <c r="A280" s="5" t="s">
        <v>832</v>
      </c>
      <c r="B280" s="5" t="s">
        <v>23</v>
      </c>
      <c r="C280" s="5" t="s">
        <v>708</v>
      </c>
      <c r="D280" s="5" t="s">
        <v>620</v>
      </c>
      <c r="E280" s="5" t="s">
        <v>834</v>
      </c>
      <c r="F280" s="5" t="s">
        <v>833</v>
      </c>
      <c r="G280" s="5">
        <v>3</v>
      </c>
      <c r="H280" s="15">
        <v>2</v>
      </c>
      <c r="I280" s="4" t="s">
        <v>1913</v>
      </c>
      <c r="J280" s="13">
        <v>0.45713584839631116</v>
      </c>
      <c r="K280" s="5">
        <v>2016</v>
      </c>
      <c r="L280" s="12">
        <v>92</v>
      </c>
      <c r="M280" s="5">
        <v>2016</v>
      </c>
      <c r="N280" s="12" t="s">
        <v>1569</v>
      </c>
      <c r="P280" s="12"/>
      <c r="R280" s="12">
        <v>0</v>
      </c>
      <c r="S280" s="5">
        <v>2016</v>
      </c>
      <c r="T280" s="12">
        <v>0</v>
      </c>
      <c r="U280" s="5">
        <v>2016</v>
      </c>
      <c r="V280" s="12">
        <v>0</v>
      </c>
      <c r="W280" s="5">
        <v>2016</v>
      </c>
      <c r="X280" s="14">
        <v>0</v>
      </c>
      <c r="Y280" s="5">
        <v>2016</v>
      </c>
      <c r="Z280" s="14"/>
    </row>
    <row r="281" spans="1:26" ht="12.75" customHeight="1" x14ac:dyDescent="0.25">
      <c r="A281" s="5" t="s">
        <v>835</v>
      </c>
      <c r="B281" s="5" t="s">
        <v>23</v>
      </c>
      <c r="C281" s="5" t="s">
        <v>708</v>
      </c>
      <c r="D281" s="5" t="s">
        <v>620</v>
      </c>
      <c r="E281" s="5" t="s">
        <v>837</v>
      </c>
      <c r="F281" s="5" t="s">
        <v>836</v>
      </c>
      <c r="G281" s="5">
        <v>3</v>
      </c>
      <c r="H281" s="15">
        <v>2</v>
      </c>
      <c r="I281" s="4" t="s">
        <v>1914</v>
      </c>
      <c r="J281" s="13">
        <v>0.36951842511247218</v>
      </c>
      <c r="K281" s="5">
        <v>2016</v>
      </c>
      <c r="L281" s="12">
        <v>100</v>
      </c>
      <c r="M281" s="5">
        <v>2016</v>
      </c>
      <c r="N281" s="12">
        <v>12.5</v>
      </c>
      <c r="O281" s="5">
        <v>2016</v>
      </c>
      <c r="P281" s="12"/>
      <c r="R281" s="12">
        <v>70</v>
      </c>
      <c r="S281" s="5">
        <v>2016</v>
      </c>
      <c r="T281" s="12">
        <v>0</v>
      </c>
      <c r="U281" s="5">
        <v>2016</v>
      </c>
      <c r="V281" s="12">
        <v>0</v>
      </c>
      <c r="W281" s="5">
        <v>2016</v>
      </c>
      <c r="X281" s="14">
        <v>0</v>
      </c>
      <c r="Y281" s="5">
        <v>2016</v>
      </c>
      <c r="Z281" s="14"/>
    </row>
    <row r="282" spans="1:26" ht="12.75" customHeight="1" x14ac:dyDescent="0.25">
      <c r="A282" s="5" t="s">
        <v>838</v>
      </c>
      <c r="B282" s="5" t="s">
        <v>23</v>
      </c>
      <c r="C282" s="5" t="s">
        <v>708</v>
      </c>
      <c r="D282" s="5" t="s">
        <v>620</v>
      </c>
      <c r="E282" s="5" t="s">
        <v>840</v>
      </c>
      <c r="F282" s="5" t="s">
        <v>839</v>
      </c>
      <c r="G282" s="5">
        <v>3</v>
      </c>
      <c r="H282" s="15">
        <v>2</v>
      </c>
      <c r="I282" s="4" t="s">
        <v>1915</v>
      </c>
      <c r="J282" s="13">
        <v>1.3445378151260503</v>
      </c>
      <c r="K282" s="5">
        <v>2016</v>
      </c>
      <c r="L282" s="12">
        <v>75</v>
      </c>
      <c r="M282" s="5">
        <v>2016</v>
      </c>
      <c r="N282" s="12">
        <v>7.0000000000000009</v>
      </c>
      <c r="O282" s="5">
        <v>2016</v>
      </c>
      <c r="P282" s="12"/>
      <c r="R282" s="12">
        <v>83.892617449664428</v>
      </c>
      <c r="S282" s="5">
        <v>2016</v>
      </c>
      <c r="T282" s="12">
        <v>0</v>
      </c>
      <c r="U282" s="5">
        <v>2016</v>
      </c>
      <c r="V282" s="12">
        <v>0</v>
      </c>
      <c r="W282" s="5">
        <v>2016</v>
      </c>
      <c r="X282" s="14">
        <v>0</v>
      </c>
      <c r="Y282" s="5">
        <v>2016</v>
      </c>
      <c r="Z282" s="14"/>
    </row>
    <row r="283" spans="1:26" ht="12.75" customHeight="1" x14ac:dyDescent="0.25">
      <c r="A283" s="5" t="s">
        <v>841</v>
      </c>
      <c r="B283" s="5" t="s">
        <v>23</v>
      </c>
      <c r="C283" s="5" t="s">
        <v>708</v>
      </c>
      <c r="D283" s="5" t="s">
        <v>620</v>
      </c>
      <c r="E283" s="5" t="s">
        <v>843</v>
      </c>
      <c r="F283" s="5" t="s">
        <v>842</v>
      </c>
      <c r="G283" s="5">
        <v>3</v>
      </c>
      <c r="H283" s="15">
        <v>2</v>
      </c>
      <c r="I283" s="4" t="s">
        <v>1916</v>
      </c>
      <c r="J283" s="13">
        <v>1.9016884688526479</v>
      </c>
      <c r="K283" s="5">
        <v>2016</v>
      </c>
      <c r="L283" s="12">
        <v>100</v>
      </c>
      <c r="M283" s="5">
        <v>2016</v>
      </c>
      <c r="N283" s="12" t="s">
        <v>1569</v>
      </c>
      <c r="P283" s="12"/>
      <c r="R283" s="12">
        <v>0</v>
      </c>
      <c r="S283" s="5">
        <v>2016</v>
      </c>
      <c r="T283" s="12">
        <v>0</v>
      </c>
      <c r="U283" s="5">
        <v>2016</v>
      </c>
      <c r="V283" s="12">
        <v>0</v>
      </c>
      <c r="W283" s="5">
        <v>2016</v>
      </c>
      <c r="X283" s="14">
        <v>0</v>
      </c>
      <c r="Y283" s="5">
        <v>2016</v>
      </c>
      <c r="Z283" s="14"/>
    </row>
    <row r="284" spans="1:26" ht="12.75" customHeight="1" x14ac:dyDescent="0.25">
      <c r="A284" s="5" t="s">
        <v>844</v>
      </c>
      <c r="B284" s="5" t="s">
        <v>847</v>
      </c>
      <c r="C284" s="5" t="s">
        <v>846</v>
      </c>
      <c r="D284" s="5" t="s">
        <v>620</v>
      </c>
      <c r="E284" s="5" t="s">
        <v>848</v>
      </c>
      <c r="F284" s="5" t="s">
        <v>845</v>
      </c>
      <c r="G284" s="5">
        <v>1</v>
      </c>
      <c r="H284" s="15">
        <v>1</v>
      </c>
      <c r="I284" s="4" t="s">
        <v>3163</v>
      </c>
      <c r="J284" s="13">
        <v>0.79870109526782795</v>
      </c>
      <c r="K284" s="5">
        <v>2010</v>
      </c>
      <c r="L284" s="12">
        <v>80</v>
      </c>
      <c r="M284" s="5">
        <v>2010</v>
      </c>
      <c r="N284" s="12">
        <v>13.248675132486753</v>
      </c>
      <c r="O284" s="5">
        <v>2010</v>
      </c>
      <c r="P284" s="12"/>
      <c r="R284" s="12">
        <v>0</v>
      </c>
      <c r="S284" s="5">
        <v>2010</v>
      </c>
      <c r="T284" s="12">
        <v>0</v>
      </c>
      <c r="U284" s="5">
        <v>2010</v>
      </c>
      <c r="V284" s="12">
        <v>0</v>
      </c>
      <c r="W284" s="5">
        <v>2010</v>
      </c>
      <c r="X284" s="14">
        <v>0</v>
      </c>
      <c r="Y284" s="5">
        <v>2010</v>
      </c>
      <c r="Z284" s="14"/>
    </row>
    <row r="285" spans="1:26" ht="12.75" customHeight="1" x14ac:dyDescent="0.25">
      <c r="A285" s="5" t="s">
        <v>1181</v>
      </c>
      <c r="B285" s="5" t="s">
        <v>1629</v>
      </c>
      <c r="C285" s="5" t="s">
        <v>1183</v>
      </c>
      <c r="D285" s="5" t="s">
        <v>1038</v>
      </c>
      <c r="E285" s="5" t="s">
        <v>1184</v>
      </c>
      <c r="F285" s="5" t="s">
        <v>1182</v>
      </c>
      <c r="G285" s="5">
        <v>2</v>
      </c>
      <c r="H285" s="15">
        <v>1</v>
      </c>
      <c r="I285" s="4" t="s">
        <v>1917</v>
      </c>
      <c r="J285" s="13">
        <v>0.93192599620493355</v>
      </c>
      <c r="K285" s="5">
        <v>2014</v>
      </c>
      <c r="L285" s="12">
        <v>100</v>
      </c>
      <c r="M285" s="5">
        <v>2014</v>
      </c>
      <c r="N285" s="12">
        <v>6.9999999999999991</v>
      </c>
      <c r="O285" s="5">
        <v>2014</v>
      </c>
      <c r="P285" s="12"/>
      <c r="R285" s="12">
        <v>51.9</v>
      </c>
      <c r="S285" s="5">
        <v>2014</v>
      </c>
      <c r="T285" s="12">
        <v>4</v>
      </c>
      <c r="U285" s="5">
        <v>2014</v>
      </c>
      <c r="V285" s="12" t="s">
        <v>1569</v>
      </c>
      <c r="X285" s="14">
        <v>0</v>
      </c>
      <c r="Y285" s="5">
        <v>2014</v>
      </c>
      <c r="Z285" s="14"/>
    </row>
    <row r="286" spans="1:26" ht="12.75" customHeight="1" x14ac:dyDescent="0.25">
      <c r="A286" s="5" t="s">
        <v>1185</v>
      </c>
      <c r="B286" s="5" t="s">
        <v>1187</v>
      </c>
      <c r="C286" s="5" t="s">
        <v>1186</v>
      </c>
      <c r="D286" s="5" t="s">
        <v>1038</v>
      </c>
      <c r="E286" s="5" t="s">
        <v>1188</v>
      </c>
      <c r="F286" s="5" t="s">
        <v>2749</v>
      </c>
      <c r="G286" s="5">
        <v>2</v>
      </c>
      <c r="H286" s="15">
        <v>2</v>
      </c>
      <c r="I286" s="4" t="s">
        <v>1918</v>
      </c>
      <c r="J286" s="13">
        <v>1.3721603903033996</v>
      </c>
      <c r="K286" s="5">
        <v>2015</v>
      </c>
      <c r="L286" s="12">
        <v>93.7</v>
      </c>
      <c r="M286" s="5">
        <v>2015</v>
      </c>
      <c r="N286" s="12" t="s">
        <v>1569</v>
      </c>
      <c r="P286" s="12"/>
      <c r="R286" s="12">
        <v>0</v>
      </c>
      <c r="S286" s="5">
        <v>2015</v>
      </c>
      <c r="T286" s="12">
        <v>0</v>
      </c>
      <c r="U286" s="5">
        <v>2015</v>
      </c>
      <c r="V286" s="12">
        <v>0</v>
      </c>
      <c r="W286" s="5">
        <v>2015</v>
      </c>
      <c r="X286" s="14">
        <v>0</v>
      </c>
      <c r="Y286" s="5">
        <v>2015</v>
      </c>
      <c r="Z286" s="14"/>
    </row>
    <row r="287" spans="1:26" ht="12.75" customHeight="1" x14ac:dyDescent="0.25">
      <c r="A287" s="5" t="s">
        <v>151</v>
      </c>
      <c r="B287" s="5" t="s">
        <v>154</v>
      </c>
      <c r="C287" s="5" t="s">
        <v>153</v>
      </c>
      <c r="D287" s="5" t="s">
        <v>35</v>
      </c>
      <c r="E287" s="5" t="s">
        <v>155</v>
      </c>
      <c r="F287" s="5" t="s">
        <v>152</v>
      </c>
      <c r="G287" s="5">
        <v>1</v>
      </c>
      <c r="H287" s="15">
        <v>2</v>
      </c>
      <c r="I287" s="4" t="s">
        <v>1919</v>
      </c>
      <c r="J287" s="13">
        <v>0.74197840899897494</v>
      </c>
      <c r="K287" s="5">
        <v>2012</v>
      </c>
      <c r="L287" s="12">
        <v>100</v>
      </c>
      <c r="M287" s="5">
        <v>2012</v>
      </c>
      <c r="N287" s="12">
        <v>8</v>
      </c>
      <c r="O287" s="5">
        <v>2012</v>
      </c>
      <c r="P287" s="12"/>
      <c r="R287" s="12">
        <v>0</v>
      </c>
      <c r="S287" s="5">
        <v>2012</v>
      </c>
      <c r="T287" s="12">
        <v>49</v>
      </c>
      <c r="U287" s="5">
        <v>2012</v>
      </c>
      <c r="V287" s="12">
        <v>0</v>
      </c>
      <c r="W287" s="5">
        <v>2012</v>
      </c>
      <c r="X287" s="14">
        <v>0</v>
      </c>
      <c r="Y287" s="5">
        <v>2012</v>
      </c>
      <c r="Z287" s="14"/>
    </row>
    <row r="288" spans="1:26" ht="12.75" customHeight="1" x14ac:dyDescent="0.25">
      <c r="A288" s="5" t="s">
        <v>156</v>
      </c>
      <c r="B288" s="5" t="s">
        <v>158</v>
      </c>
      <c r="C288" s="5" t="s">
        <v>157</v>
      </c>
      <c r="D288" s="5" t="s">
        <v>35</v>
      </c>
      <c r="E288" s="5" t="s">
        <v>159</v>
      </c>
      <c r="H288" s="15">
        <v>4</v>
      </c>
      <c r="I288" s="4" t="s">
        <v>1920</v>
      </c>
      <c r="J288" s="13" t="s">
        <v>1569</v>
      </c>
      <c r="L288" s="12" t="s">
        <v>1569</v>
      </c>
      <c r="N288" s="12" t="s">
        <v>1569</v>
      </c>
      <c r="P288" s="12"/>
      <c r="R288" s="12" t="s">
        <v>1569</v>
      </c>
      <c r="T288" s="12" t="s">
        <v>1569</v>
      </c>
      <c r="V288" s="12" t="s">
        <v>1569</v>
      </c>
      <c r="X288" s="14" t="s">
        <v>1569</v>
      </c>
      <c r="Z288" s="14"/>
    </row>
    <row r="289" spans="1:26" ht="12.75" customHeight="1" x14ac:dyDescent="0.25">
      <c r="A289" s="5" t="s">
        <v>160</v>
      </c>
      <c r="B289" s="5" t="s">
        <v>163</v>
      </c>
      <c r="C289" s="5" t="s">
        <v>162</v>
      </c>
      <c r="D289" s="5" t="s">
        <v>35</v>
      </c>
      <c r="E289" s="5" t="s">
        <v>164</v>
      </c>
      <c r="F289" s="5" t="s">
        <v>161</v>
      </c>
      <c r="G289" s="5">
        <v>1</v>
      </c>
      <c r="H289" s="15">
        <v>1</v>
      </c>
      <c r="I289" s="4"/>
      <c r="J289" s="13" t="s">
        <v>1569</v>
      </c>
      <c r="L289" s="12" t="s">
        <v>1569</v>
      </c>
      <c r="N289" s="12" t="s">
        <v>1569</v>
      </c>
      <c r="P289" s="12"/>
      <c r="R289" s="12" t="s">
        <v>1569</v>
      </c>
      <c r="T289" s="12">
        <v>5</v>
      </c>
      <c r="V289" s="12" t="s">
        <v>1569</v>
      </c>
      <c r="X289" s="14" t="s">
        <v>1569</v>
      </c>
      <c r="Z289" s="14"/>
    </row>
    <row r="290" spans="1:26" ht="12.75" customHeight="1" x14ac:dyDescent="0.25">
      <c r="A290" s="5" t="s">
        <v>165</v>
      </c>
      <c r="B290" s="5" t="s">
        <v>163</v>
      </c>
      <c r="C290" s="5" t="s">
        <v>162</v>
      </c>
      <c r="D290" s="5" t="s">
        <v>35</v>
      </c>
      <c r="E290" s="5" t="s">
        <v>167</v>
      </c>
      <c r="F290" s="5" t="s">
        <v>166</v>
      </c>
      <c r="G290" s="5">
        <v>1</v>
      </c>
      <c r="H290" s="15">
        <v>2</v>
      </c>
      <c r="I290" s="4" t="s">
        <v>1918</v>
      </c>
      <c r="J290" s="13" t="s">
        <v>1569</v>
      </c>
      <c r="L290" s="12" t="s">
        <v>1569</v>
      </c>
      <c r="N290" s="12" t="s">
        <v>1569</v>
      </c>
      <c r="P290" s="12"/>
      <c r="R290" s="12">
        <v>0</v>
      </c>
      <c r="T290" s="12">
        <v>10.6</v>
      </c>
      <c r="V290" s="12">
        <v>0</v>
      </c>
      <c r="X290" s="14">
        <v>0</v>
      </c>
      <c r="Z290" s="14"/>
    </row>
    <row r="291" spans="1:26" ht="12.75" customHeight="1" x14ac:dyDescent="0.25">
      <c r="A291" s="5" t="s">
        <v>168</v>
      </c>
      <c r="B291" s="5" t="s">
        <v>170</v>
      </c>
      <c r="C291" s="5" t="s">
        <v>169</v>
      </c>
      <c r="D291" s="5" t="s">
        <v>35</v>
      </c>
      <c r="E291" s="5" t="s">
        <v>171</v>
      </c>
      <c r="F291" s="5" t="s">
        <v>3167</v>
      </c>
      <c r="G291" s="5">
        <v>2</v>
      </c>
      <c r="H291" s="15">
        <v>1</v>
      </c>
      <c r="I291" s="4" t="s">
        <v>3169</v>
      </c>
      <c r="J291" s="13">
        <v>1.4800413175007689</v>
      </c>
      <c r="K291" s="5">
        <v>2015</v>
      </c>
      <c r="L291" s="12">
        <v>100</v>
      </c>
      <c r="M291" s="5">
        <v>2015</v>
      </c>
      <c r="N291" s="12">
        <v>12.6</v>
      </c>
      <c r="O291" s="5">
        <v>2015</v>
      </c>
      <c r="P291" s="12"/>
      <c r="R291" s="12">
        <v>0</v>
      </c>
      <c r="S291" s="5">
        <v>2015</v>
      </c>
      <c r="T291" s="12">
        <v>49.9</v>
      </c>
      <c r="U291" s="5">
        <v>2015</v>
      </c>
      <c r="V291" s="12">
        <v>43.471984435797665</v>
      </c>
      <c r="W291" s="5">
        <v>2015</v>
      </c>
      <c r="X291" s="14">
        <v>100</v>
      </c>
      <c r="Y291" s="5">
        <v>2015</v>
      </c>
      <c r="Z291" s="14"/>
    </row>
    <row r="292" spans="1:26" ht="12.75" customHeight="1" x14ac:dyDescent="0.25">
      <c r="A292" s="5" t="s">
        <v>172</v>
      </c>
      <c r="B292" s="5" t="s">
        <v>170</v>
      </c>
      <c r="C292" s="5" t="s">
        <v>169</v>
      </c>
      <c r="D292" s="5" t="s">
        <v>35</v>
      </c>
      <c r="E292" s="5" t="s">
        <v>173</v>
      </c>
      <c r="F292" s="5" t="s">
        <v>3168</v>
      </c>
      <c r="G292" s="5">
        <v>2</v>
      </c>
      <c r="H292" s="15">
        <v>1</v>
      </c>
      <c r="I292" s="4" t="s">
        <v>3169</v>
      </c>
      <c r="J292" s="13">
        <v>1.3801555271467814</v>
      </c>
      <c r="K292" s="5">
        <v>2014</v>
      </c>
      <c r="L292" s="12">
        <v>100</v>
      </c>
      <c r="M292" s="5">
        <v>2014</v>
      </c>
      <c r="N292" s="12">
        <v>26.400000000000002</v>
      </c>
      <c r="O292" s="5">
        <v>2014</v>
      </c>
      <c r="P292" s="12"/>
      <c r="R292" s="12">
        <v>0</v>
      </c>
      <c r="S292" s="5">
        <v>2014</v>
      </c>
      <c r="T292" s="12">
        <v>72</v>
      </c>
      <c r="U292" s="5">
        <v>2014</v>
      </c>
      <c r="V292" s="12">
        <v>0</v>
      </c>
      <c r="W292" s="5">
        <v>2014</v>
      </c>
      <c r="X292" s="14">
        <v>0</v>
      </c>
      <c r="Y292" s="5">
        <v>2014</v>
      </c>
      <c r="Z292" s="14"/>
    </row>
    <row r="293" spans="1:26" ht="12.75" customHeight="1" x14ac:dyDescent="0.25">
      <c r="A293" s="5" t="s">
        <v>174</v>
      </c>
      <c r="B293" s="5" t="s">
        <v>177</v>
      </c>
      <c r="C293" s="5" t="s">
        <v>176</v>
      </c>
      <c r="D293" s="5" t="s">
        <v>35</v>
      </c>
      <c r="E293" s="5" t="s">
        <v>178</v>
      </c>
      <c r="F293" s="5" t="s">
        <v>175</v>
      </c>
      <c r="G293" s="5">
        <v>2</v>
      </c>
      <c r="H293" s="15">
        <v>1</v>
      </c>
      <c r="I293" s="4"/>
      <c r="J293" s="13">
        <v>1.0440323867605852</v>
      </c>
      <c r="K293" s="5">
        <v>2015</v>
      </c>
      <c r="L293" s="12">
        <v>100</v>
      </c>
      <c r="M293" s="5">
        <v>2015</v>
      </c>
      <c r="N293" s="12">
        <v>19.900000000000002</v>
      </c>
      <c r="O293" s="5">
        <v>2015</v>
      </c>
      <c r="P293" s="12"/>
      <c r="R293" s="12">
        <v>0</v>
      </c>
      <c r="S293" s="5">
        <v>2015</v>
      </c>
      <c r="T293" s="12">
        <v>9.67</v>
      </c>
      <c r="U293" s="5">
        <v>2015</v>
      </c>
      <c r="V293" s="12">
        <v>78.066483926521244</v>
      </c>
      <c r="W293" s="5">
        <v>2015</v>
      </c>
      <c r="X293" s="14">
        <v>100</v>
      </c>
      <c r="Y293" s="5">
        <v>2015</v>
      </c>
      <c r="Z293" s="14"/>
    </row>
    <row r="294" spans="1:26" ht="12.75" customHeight="1" x14ac:dyDescent="0.25">
      <c r="A294" s="5" t="s">
        <v>179</v>
      </c>
      <c r="B294" s="5" t="s">
        <v>177</v>
      </c>
      <c r="C294" s="5" t="s">
        <v>176</v>
      </c>
      <c r="D294" s="5" t="s">
        <v>35</v>
      </c>
      <c r="E294" s="5" t="s">
        <v>181</v>
      </c>
      <c r="F294" s="5" t="s">
        <v>180</v>
      </c>
      <c r="G294" s="5">
        <v>2</v>
      </c>
      <c r="H294" s="15">
        <v>1</v>
      </c>
      <c r="I294" s="4"/>
      <c r="J294" s="13">
        <v>0.9903789478033872</v>
      </c>
      <c r="K294" s="5">
        <v>2015</v>
      </c>
      <c r="L294" s="12">
        <v>100</v>
      </c>
      <c r="M294" s="5">
        <v>2015</v>
      </c>
      <c r="N294" s="12">
        <v>13.399999999999999</v>
      </c>
      <c r="O294" s="5">
        <v>2015</v>
      </c>
      <c r="P294" s="12"/>
      <c r="R294" s="12">
        <v>0</v>
      </c>
      <c r="S294" s="5">
        <v>2015</v>
      </c>
      <c r="T294" s="12">
        <v>14.89</v>
      </c>
      <c r="U294" s="5">
        <v>2015</v>
      </c>
      <c r="V294" s="12">
        <v>72.602795698924737</v>
      </c>
      <c r="W294" s="5">
        <v>2015</v>
      </c>
      <c r="X294" s="14">
        <v>100</v>
      </c>
      <c r="Y294" s="5">
        <v>2015</v>
      </c>
      <c r="Z294" s="14"/>
    </row>
    <row r="295" spans="1:26" ht="12.75" customHeight="1" x14ac:dyDescent="0.25">
      <c r="A295" s="5" t="s">
        <v>182</v>
      </c>
      <c r="B295" s="5" t="s">
        <v>177</v>
      </c>
      <c r="C295" s="5" t="s">
        <v>176</v>
      </c>
      <c r="D295" s="5" t="s">
        <v>35</v>
      </c>
      <c r="E295" s="5" t="s">
        <v>184</v>
      </c>
      <c r="F295" s="5" t="s">
        <v>183</v>
      </c>
      <c r="G295" s="5">
        <v>2</v>
      </c>
      <c r="H295" s="15">
        <v>1</v>
      </c>
      <c r="I295" s="4"/>
      <c r="J295" s="13">
        <v>0.84992489754541689</v>
      </c>
      <c r="K295" s="5">
        <v>2015</v>
      </c>
      <c r="L295" s="12">
        <v>100</v>
      </c>
      <c r="M295" s="5">
        <v>2015</v>
      </c>
      <c r="N295" s="12">
        <v>31.5</v>
      </c>
      <c r="O295" s="5">
        <v>2015</v>
      </c>
      <c r="P295" s="12"/>
      <c r="R295" s="12">
        <v>0</v>
      </c>
      <c r="S295" s="5">
        <v>2015</v>
      </c>
      <c r="T295" s="12">
        <v>15.01</v>
      </c>
      <c r="U295" s="5">
        <v>2015</v>
      </c>
      <c r="V295" s="12">
        <v>81.495631256054239</v>
      </c>
      <c r="W295" s="5">
        <v>2015</v>
      </c>
      <c r="X295" s="14">
        <v>100</v>
      </c>
      <c r="Y295" s="5">
        <v>2015</v>
      </c>
      <c r="Z295" s="14"/>
    </row>
    <row r="296" spans="1:26" ht="12.75" customHeight="1" x14ac:dyDescent="0.25">
      <c r="A296" s="5" t="s">
        <v>185</v>
      </c>
      <c r="B296" s="5" t="s">
        <v>177</v>
      </c>
      <c r="C296" s="5" t="s">
        <v>176</v>
      </c>
      <c r="D296" s="5" t="s">
        <v>35</v>
      </c>
      <c r="E296" s="5" t="s">
        <v>187</v>
      </c>
      <c r="F296" s="5" t="s">
        <v>186</v>
      </c>
      <c r="G296" s="5">
        <v>2</v>
      </c>
      <c r="H296" s="15">
        <v>1</v>
      </c>
      <c r="I296" s="4"/>
      <c r="J296" s="13">
        <v>1.0698283330008198</v>
      </c>
      <c r="K296" s="5">
        <v>2015</v>
      </c>
      <c r="L296" s="12">
        <v>100</v>
      </c>
      <c r="M296" s="5">
        <v>2015</v>
      </c>
      <c r="N296" s="12">
        <v>15.1</v>
      </c>
      <c r="O296" s="5">
        <v>2015</v>
      </c>
      <c r="P296" s="12"/>
      <c r="R296" s="12">
        <v>0.39409510290986521</v>
      </c>
      <c r="S296" s="5">
        <v>2015</v>
      </c>
      <c r="T296" s="12">
        <v>24.28</v>
      </c>
      <c r="U296" s="5">
        <v>2015</v>
      </c>
      <c r="V296" s="12">
        <v>68.214279630943935</v>
      </c>
      <c r="W296" s="5">
        <v>2015</v>
      </c>
      <c r="X296" s="14">
        <v>100</v>
      </c>
      <c r="Y296" s="5">
        <v>2015</v>
      </c>
      <c r="Z296" s="14"/>
    </row>
    <row r="297" spans="1:26" ht="12.75" customHeight="1" x14ac:dyDescent="0.25">
      <c r="A297" s="5" t="s">
        <v>188</v>
      </c>
      <c r="B297" s="5" t="s">
        <v>177</v>
      </c>
      <c r="C297" s="5" t="s">
        <v>176</v>
      </c>
      <c r="D297" s="5" t="s">
        <v>35</v>
      </c>
      <c r="E297" s="5" t="s">
        <v>190</v>
      </c>
      <c r="F297" s="5" t="s">
        <v>189</v>
      </c>
      <c r="G297" s="5">
        <v>2</v>
      </c>
      <c r="H297" s="15">
        <v>1</v>
      </c>
      <c r="I297" s="4"/>
      <c r="J297" s="13">
        <v>1.1535350365427564</v>
      </c>
      <c r="K297" s="5">
        <v>2015</v>
      </c>
      <c r="L297" s="12">
        <v>100</v>
      </c>
      <c r="M297" s="5">
        <v>2015</v>
      </c>
      <c r="N297" s="12">
        <v>8.7087087087087074</v>
      </c>
      <c r="O297" s="5">
        <v>2015</v>
      </c>
      <c r="P297" s="12"/>
      <c r="R297" s="12">
        <v>0</v>
      </c>
      <c r="S297" s="5">
        <v>2015</v>
      </c>
      <c r="T297" s="12">
        <v>25.38</v>
      </c>
      <c r="U297" s="5">
        <v>2015</v>
      </c>
      <c r="V297" s="12">
        <v>64.916322181484887</v>
      </c>
      <c r="W297" s="5">
        <v>2015</v>
      </c>
      <c r="X297" s="14">
        <v>100</v>
      </c>
      <c r="Y297" s="5">
        <v>2015</v>
      </c>
      <c r="Z297" s="14"/>
    </row>
    <row r="298" spans="1:26" ht="12.75" customHeight="1" x14ac:dyDescent="0.25">
      <c r="A298" s="5" t="s">
        <v>191</v>
      </c>
      <c r="B298" s="5" t="s">
        <v>177</v>
      </c>
      <c r="C298" s="5" t="s">
        <v>176</v>
      </c>
      <c r="D298" s="5" t="s">
        <v>35</v>
      </c>
      <c r="E298" s="5" t="s">
        <v>193</v>
      </c>
      <c r="F298" s="5" t="s">
        <v>192</v>
      </c>
      <c r="G298" s="5">
        <v>2</v>
      </c>
      <c r="H298" s="15">
        <v>1</v>
      </c>
      <c r="I298" s="4"/>
      <c r="J298" s="13">
        <v>0.86876682987766551</v>
      </c>
      <c r="K298" s="5">
        <v>2015</v>
      </c>
      <c r="L298" s="12">
        <v>100</v>
      </c>
      <c r="M298" s="5">
        <v>2015</v>
      </c>
      <c r="N298" s="12">
        <v>11.88</v>
      </c>
      <c r="O298" s="5">
        <v>2015</v>
      </c>
      <c r="P298" s="12"/>
      <c r="R298" s="12">
        <v>0</v>
      </c>
      <c r="S298" s="5">
        <v>2015</v>
      </c>
      <c r="T298" s="12">
        <v>25.542999999999999</v>
      </c>
      <c r="U298" s="5">
        <v>2015</v>
      </c>
      <c r="V298" s="12">
        <v>65.553296722659468</v>
      </c>
      <c r="W298" s="5">
        <v>2015</v>
      </c>
      <c r="X298" s="14">
        <v>100</v>
      </c>
      <c r="Y298" s="5">
        <v>2015</v>
      </c>
      <c r="Z298" s="14"/>
    </row>
    <row r="299" spans="1:26" ht="12.75" customHeight="1" x14ac:dyDescent="0.25">
      <c r="A299" s="5" t="s">
        <v>1189</v>
      </c>
      <c r="B299" s="5" t="s">
        <v>1192</v>
      </c>
      <c r="C299" s="5" t="s">
        <v>1191</v>
      </c>
      <c r="D299" s="5" t="s">
        <v>1038</v>
      </c>
      <c r="E299" s="5" t="s">
        <v>1193</v>
      </c>
      <c r="F299" s="5" t="s">
        <v>1190</v>
      </c>
      <c r="G299" s="5">
        <v>1</v>
      </c>
      <c r="H299" s="15">
        <v>1</v>
      </c>
      <c r="I299" s="4" t="s">
        <v>3170</v>
      </c>
      <c r="J299" s="13">
        <v>1.1379166666666667</v>
      </c>
      <c r="K299" s="5">
        <v>2015</v>
      </c>
      <c r="L299" s="12">
        <v>100</v>
      </c>
      <c r="M299" s="5">
        <v>2015</v>
      </c>
      <c r="N299" s="12">
        <v>16</v>
      </c>
      <c r="O299" s="5">
        <v>2015</v>
      </c>
      <c r="P299" s="12"/>
      <c r="R299" s="12">
        <v>0</v>
      </c>
      <c r="S299" s="5">
        <v>2015</v>
      </c>
      <c r="T299" s="12">
        <v>0</v>
      </c>
      <c r="U299" s="5">
        <v>2015</v>
      </c>
      <c r="V299" s="12">
        <v>0</v>
      </c>
      <c r="W299" s="5">
        <v>2015</v>
      </c>
      <c r="X299" s="14">
        <v>90</v>
      </c>
      <c r="Y299" s="5">
        <v>2015</v>
      </c>
      <c r="Z299" s="14"/>
    </row>
    <row r="300" spans="1:26" ht="12.75" customHeight="1" x14ac:dyDescent="0.25">
      <c r="A300" s="5" t="s">
        <v>1194</v>
      </c>
      <c r="B300" s="5" t="s">
        <v>1197</v>
      </c>
      <c r="C300" s="5" t="s">
        <v>1196</v>
      </c>
      <c r="D300" s="5" t="s">
        <v>1038</v>
      </c>
      <c r="E300" s="5" t="s">
        <v>1198</v>
      </c>
      <c r="F300" s="5" t="s">
        <v>1195</v>
      </c>
      <c r="G300" s="5">
        <v>2</v>
      </c>
      <c r="H300" s="15">
        <v>1</v>
      </c>
      <c r="I300" s="4"/>
      <c r="J300" s="13">
        <v>0.9930285424207892</v>
      </c>
      <c r="K300" s="5">
        <v>2015</v>
      </c>
      <c r="L300" s="12">
        <v>100</v>
      </c>
      <c r="M300" s="5">
        <v>2015</v>
      </c>
      <c r="N300" s="12">
        <v>8.3000000000000007</v>
      </c>
      <c r="O300" s="5">
        <v>2015</v>
      </c>
      <c r="P300" s="12"/>
      <c r="R300" s="12">
        <v>0</v>
      </c>
      <c r="S300" s="5">
        <v>2015</v>
      </c>
      <c r="T300" s="12">
        <v>0</v>
      </c>
      <c r="U300" s="5">
        <v>2015</v>
      </c>
      <c r="V300" s="12">
        <v>0</v>
      </c>
      <c r="W300" s="5">
        <v>2015</v>
      </c>
      <c r="X300" s="14">
        <v>0</v>
      </c>
      <c r="Y300" s="5">
        <v>2015</v>
      </c>
      <c r="Z300" s="14"/>
    </row>
    <row r="301" spans="1:26" ht="12.75" customHeight="1" x14ac:dyDescent="0.25">
      <c r="A301" s="5" t="s">
        <v>1199</v>
      </c>
      <c r="B301" s="5" t="s">
        <v>1197</v>
      </c>
      <c r="C301" s="5" t="s">
        <v>1196</v>
      </c>
      <c r="D301" s="5" t="s">
        <v>1038</v>
      </c>
      <c r="E301" s="5" t="s">
        <v>1201</v>
      </c>
      <c r="F301" s="5" t="s">
        <v>1200</v>
      </c>
      <c r="G301" s="5">
        <v>2</v>
      </c>
      <c r="H301" s="15">
        <v>2</v>
      </c>
      <c r="I301" s="4" t="s">
        <v>1921</v>
      </c>
      <c r="J301" s="13" t="s">
        <v>1569</v>
      </c>
      <c r="L301" s="12">
        <v>77</v>
      </c>
      <c r="N301" s="12" t="s">
        <v>1569</v>
      </c>
      <c r="P301" s="12"/>
      <c r="R301" s="12" t="s">
        <v>1569</v>
      </c>
      <c r="T301" s="12" t="s">
        <v>1569</v>
      </c>
      <c r="V301" s="12" t="s">
        <v>1569</v>
      </c>
      <c r="X301" s="14" t="s">
        <v>1569</v>
      </c>
      <c r="Z301" s="14"/>
    </row>
    <row r="302" spans="1:26" ht="12.75" customHeight="1" x14ac:dyDescent="0.25">
      <c r="A302" s="5" t="s">
        <v>849</v>
      </c>
      <c r="B302" s="5" t="s">
        <v>13</v>
      </c>
      <c r="C302" s="5" t="s">
        <v>851</v>
      </c>
      <c r="D302" s="5" t="s">
        <v>620</v>
      </c>
      <c r="E302" s="5" t="s">
        <v>16</v>
      </c>
      <c r="F302" s="5" t="s">
        <v>850</v>
      </c>
      <c r="G302" s="5">
        <v>1</v>
      </c>
      <c r="H302" s="15">
        <v>1</v>
      </c>
      <c r="I302" s="4"/>
      <c r="J302" s="13">
        <v>0.74524590163934434</v>
      </c>
      <c r="K302" s="5">
        <v>2013</v>
      </c>
      <c r="L302" s="12">
        <v>50</v>
      </c>
      <c r="M302" s="5">
        <v>2013</v>
      </c>
      <c r="N302" s="12">
        <v>16.116116116116117</v>
      </c>
      <c r="O302" s="5">
        <v>2013</v>
      </c>
      <c r="P302" s="12"/>
      <c r="R302" s="12">
        <v>0</v>
      </c>
      <c r="S302" s="5">
        <v>2013</v>
      </c>
      <c r="T302" s="12">
        <v>0</v>
      </c>
      <c r="U302" s="5">
        <v>2013</v>
      </c>
      <c r="V302" s="12">
        <v>0</v>
      </c>
      <c r="W302" s="5">
        <v>2013</v>
      </c>
      <c r="X302" s="14">
        <v>0</v>
      </c>
      <c r="Y302" s="5">
        <v>2013</v>
      </c>
      <c r="Z302" s="14"/>
    </row>
    <row r="303" spans="1:26" ht="12.75" customHeight="1" x14ac:dyDescent="0.25">
      <c r="A303" s="5" t="s">
        <v>852</v>
      </c>
      <c r="B303" s="5" t="s">
        <v>13</v>
      </c>
      <c r="C303" s="5" t="s">
        <v>851</v>
      </c>
      <c r="D303" s="5" t="s">
        <v>620</v>
      </c>
      <c r="E303" s="5" t="s">
        <v>1579</v>
      </c>
      <c r="F303" s="5" t="s">
        <v>853</v>
      </c>
      <c r="G303" s="5">
        <v>1</v>
      </c>
      <c r="H303" s="15">
        <v>3</v>
      </c>
      <c r="I303" s="4" t="s">
        <v>3171</v>
      </c>
      <c r="J303" s="13" t="s">
        <v>1569</v>
      </c>
      <c r="L303" s="12">
        <v>45</v>
      </c>
      <c r="M303" s="5">
        <v>2005</v>
      </c>
      <c r="N303" s="12" t="s">
        <v>1569</v>
      </c>
      <c r="P303" s="12"/>
      <c r="R303" s="12">
        <v>0</v>
      </c>
      <c r="S303" s="5">
        <v>2005</v>
      </c>
      <c r="T303" s="12">
        <v>0</v>
      </c>
      <c r="U303" s="5">
        <v>2005</v>
      </c>
      <c r="V303" s="12">
        <v>0</v>
      </c>
      <c r="W303" s="5">
        <v>2005</v>
      </c>
      <c r="X303" s="14">
        <v>0</v>
      </c>
      <c r="Y303" s="5">
        <v>2005</v>
      </c>
      <c r="Z303" s="14"/>
    </row>
    <row r="304" spans="1:26" ht="12.75" customHeight="1" x14ac:dyDescent="0.25">
      <c r="A304" s="5" t="s">
        <v>854</v>
      </c>
      <c r="B304" s="5" t="s">
        <v>856</v>
      </c>
      <c r="C304" s="5" t="s">
        <v>855</v>
      </c>
      <c r="D304" s="5" t="s">
        <v>620</v>
      </c>
      <c r="E304" s="5" t="s">
        <v>857</v>
      </c>
      <c r="F304" s="5" t="s">
        <v>855</v>
      </c>
      <c r="G304" s="5">
        <v>0</v>
      </c>
      <c r="H304" s="15">
        <v>1</v>
      </c>
      <c r="I304" s="4"/>
      <c r="J304" s="13">
        <v>0.5</v>
      </c>
      <c r="K304" s="5">
        <v>2015</v>
      </c>
      <c r="L304" s="12">
        <v>38</v>
      </c>
      <c r="M304" s="5">
        <v>2015</v>
      </c>
      <c r="N304" s="12">
        <v>6.593406593406594</v>
      </c>
      <c r="O304" s="5">
        <v>2015</v>
      </c>
      <c r="P304" s="12"/>
      <c r="R304" s="12">
        <v>0</v>
      </c>
      <c r="S304" s="5">
        <v>2015</v>
      </c>
      <c r="T304" s="12">
        <v>0</v>
      </c>
      <c r="U304" s="5">
        <v>2015</v>
      </c>
      <c r="V304" s="12">
        <v>0</v>
      </c>
      <c r="W304" s="5">
        <v>2015</v>
      </c>
      <c r="X304" s="14">
        <v>0</v>
      </c>
      <c r="Y304" s="5">
        <v>2015</v>
      </c>
      <c r="Z304" s="14"/>
    </row>
    <row r="305" spans="1:26" ht="12.75" customHeight="1" x14ac:dyDescent="0.25">
      <c r="A305" s="5" t="s">
        <v>194</v>
      </c>
      <c r="B305" s="5" t="s">
        <v>1661</v>
      </c>
      <c r="C305" s="5" t="s">
        <v>196</v>
      </c>
      <c r="D305" s="5" t="s">
        <v>35</v>
      </c>
      <c r="E305" s="5" t="s">
        <v>197</v>
      </c>
      <c r="F305" s="5" t="s">
        <v>195</v>
      </c>
      <c r="G305" s="5">
        <v>1</v>
      </c>
      <c r="H305" s="15">
        <v>1</v>
      </c>
      <c r="I305" s="4" t="s">
        <v>3172</v>
      </c>
      <c r="J305" s="13">
        <v>0.90052920423363381</v>
      </c>
      <c r="K305" s="5">
        <v>2012</v>
      </c>
      <c r="L305" s="12" t="s">
        <v>1569</v>
      </c>
      <c r="N305" s="12">
        <v>5.8999999999999995</v>
      </c>
      <c r="O305" s="5">
        <v>2012</v>
      </c>
      <c r="P305" s="12"/>
      <c r="R305" s="12">
        <v>29</v>
      </c>
      <c r="S305" s="5">
        <v>2012</v>
      </c>
      <c r="T305" s="12">
        <v>36</v>
      </c>
      <c r="U305" s="5">
        <v>2012</v>
      </c>
      <c r="V305" s="12">
        <v>8</v>
      </c>
      <c r="W305" s="5">
        <v>2012</v>
      </c>
      <c r="X305" s="14">
        <v>100</v>
      </c>
      <c r="Y305" s="5">
        <v>2012</v>
      </c>
      <c r="Z305" s="14"/>
    </row>
    <row r="306" spans="1:26" ht="12.75" customHeight="1" x14ac:dyDescent="0.25">
      <c r="A306" s="5" t="s">
        <v>858</v>
      </c>
      <c r="B306" s="5" t="s">
        <v>860</v>
      </c>
      <c r="C306" s="5" t="s">
        <v>1715</v>
      </c>
      <c r="D306" s="5" t="s">
        <v>620</v>
      </c>
      <c r="E306" s="5" t="s">
        <v>861</v>
      </c>
      <c r="F306" s="5" t="s">
        <v>859</v>
      </c>
      <c r="G306" s="5">
        <v>2</v>
      </c>
      <c r="H306" s="15">
        <v>1</v>
      </c>
      <c r="I306" s="4"/>
      <c r="J306" s="13">
        <v>0.82178084474505386</v>
      </c>
      <c r="K306" s="5">
        <v>2011</v>
      </c>
      <c r="L306" s="12" t="s">
        <v>1569</v>
      </c>
      <c r="N306" s="12" t="s">
        <v>1569</v>
      </c>
      <c r="P306" s="12"/>
      <c r="R306" s="12">
        <v>0</v>
      </c>
      <c r="S306" s="5">
        <v>2011</v>
      </c>
      <c r="T306" s="12">
        <v>0</v>
      </c>
      <c r="U306" s="5">
        <v>2011</v>
      </c>
      <c r="V306" s="12">
        <v>0</v>
      </c>
      <c r="W306" s="5">
        <v>2011</v>
      </c>
      <c r="X306" s="14">
        <v>0</v>
      </c>
      <c r="Y306" s="5">
        <v>2011</v>
      </c>
      <c r="Z306" s="14"/>
    </row>
    <row r="307" spans="1:26" ht="12.75" customHeight="1" x14ac:dyDescent="0.25">
      <c r="A307" s="5" t="s">
        <v>862</v>
      </c>
      <c r="B307" s="5" t="s">
        <v>860</v>
      </c>
      <c r="C307" s="5" t="s">
        <v>1715</v>
      </c>
      <c r="D307" s="5" t="s">
        <v>620</v>
      </c>
      <c r="E307" s="5" t="s">
        <v>864</v>
      </c>
      <c r="F307" s="5" t="s">
        <v>863</v>
      </c>
      <c r="G307" s="5">
        <v>2</v>
      </c>
      <c r="H307" s="15">
        <v>1</v>
      </c>
      <c r="I307" s="4"/>
      <c r="J307" s="13">
        <v>1.7081278538812783</v>
      </c>
      <c r="K307" s="5">
        <v>2015</v>
      </c>
      <c r="L307" s="12">
        <v>100</v>
      </c>
      <c r="M307" s="5">
        <v>2015</v>
      </c>
      <c r="N307" s="12">
        <v>14.78</v>
      </c>
      <c r="O307" s="5">
        <v>2015</v>
      </c>
      <c r="P307" s="12"/>
      <c r="R307" s="12">
        <v>0</v>
      </c>
      <c r="S307" s="5">
        <v>2015</v>
      </c>
      <c r="T307" s="12">
        <v>0</v>
      </c>
      <c r="U307" s="5">
        <v>2015</v>
      </c>
      <c r="V307" s="12">
        <v>0</v>
      </c>
      <c r="W307" s="5">
        <v>2015</v>
      </c>
      <c r="X307" s="14">
        <v>88.888888888888886</v>
      </c>
      <c r="Y307" s="5">
        <v>2015</v>
      </c>
      <c r="Z307" s="14"/>
    </row>
    <row r="308" spans="1:26" ht="12.75" customHeight="1" x14ac:dyDescent="0.25">
      <c r="A308" s="5" t="s">
        <v>198</v>
      </c>
      <c r="B308" s="5" t="s">
        <v>200</v>
      </c>
      <c r="C308" s="5" t="s">
        <v>199</v>
      </c>
      <c r="D308" s="5" t="s">
        <v>35</v>
      </c>
      <c r="E308" s="5" t="s">
        <v>201</v>
      </c>
      <c r="F308" s="5" t="s">
        <v>199</v>
      </c>
      <c r="G308" s="5">
        <v>0</v>
      </c>
      <c r="H308" s="15">
        <v>2</v>
      </c>
      <c r="I308" s="4" t="s">
        <v>1922</v>
      </c>
      <c r="J308" s="13" t="s">
        <v>1569</v>
      </c>
      <c r="L308" s="12">
        <v>100</v>
      </c>
      <c r="N308" s="12" t="s">
        <v>1569</v>
      </c>
      <c r="P308" s="12"/>
      <c r="R308" s="12">
        <v>0</v>
      </c>
      <c r="T308" s="12">
        <v>0</v>
      </c>
      <c r="V308" s="12">
        <v>0</v>
      </c>
      <c r="X308" s="14">
        <v>0</v>
      </c>
      <c r="Z308" s="14"/>
    </row>
    <row r="309" spans="1:26" ht="12.75" customHeight="1" x14ac:dyDescent="0.25">
      <c r="A309" s="5" t="s">
        <v>865</v>
      </c>
      <c r="B309" s="5" t="s">
        <v>1466</v>
      </c>
      <c r="C309" s="5" t="s">
        <v>867</v>
      </c>
      <c r="D309" s="5" t="s">
        <v>620</v>
      </c>
      <c r="E309" s="5" t="s">
        <v>868</v>
      </c>
      <c r="F309" s="5" t="s">
        <v>866</v>
      </c>
      <c r="G309" s="5">
        <v>1</v>
      </c>
      <c r="H309" s="15">
        <v>1</v>
      </c>
      <c r="I309" s="4"/>
      <c r="J309" s="13">
        <v>1.7252355689286563</v>
      </c>
      <c r="K309" s="5">
        <v>2015</v>
      </c>
      <c r="L309" s="12">
        <v>100</v>
      </c>
      <c r="M309" s="5">
        <v>2015</v>
      </c>
      <c r="N309" s="12">
        <v>7.0000000000000009</v>
      </c>
      <c r="O309" s="5">
        <v>2015</v>
      </c>
      <c r="P309" s="12"/>
      <c r="R309" s="12" t="s">
        <v>1569</v>
      </c>
      <c r="T309" s="12" t="s">
        <v>1569</v>
      </c>
      <c r="V309" s="12" t="s">
        <v>1569</v>
      </c>
      <c r="X309" s="14" t="s">
        <v>1569</v>
      </c>
      <c r="Z309" s="14"/>
    </row>
    <row r="310" spans="1:26" ht="12.75" customHeight="1" x14ac:dyDescent="0.25">
      <c r="A310" s="5" t="s">
        <v>869</v>
      </c>
      <c r="B310" s="5" t="s">
        <v>1466</v>
      </c>
      <c r="C310" s="5" t="s">
        <v>867</v>
      </c>
      <c r="D310" s="5" t="s">
        <v>620</v>
      </c>
      <c r="E310" s="5" t="s">
        <v>871</v>
      </c>
      <c r="F310" s="5" t="s">
        <v>870</v>
      </c>
      <c r="G310" s="5">
        <v>1</v>
      </c>
      <c r="H310" s="15">
        <v>2</v>
      </c>
      <c r="I310" s="4" t="s">
        <v>1923</v>
      </c>
      <c r="J310" s="13">
        <v>3.0390646639486465</v>
      </c>
      <c r="K310" s="5">
        <v>2015</v>
      </c>
      <c r="L310" s="12">
        <v>80</v>
      </c>
      <c r="M310" s="5">
        <v>2015</v>
      </c>
      <c r="N310" s="12">
        <v>13.111311131113112</v>
      </c>
      <c r="O310" s="5">
        <v>2015</v>
      </c>
      <c r="P310" s="12"/>
      <c r="R310" s="12">
        <v>0</v>
      </c>
      <c r="S310" s="5">
        <v>2015</v>
      </c>
      <c r="T310" s="12">
        <v>0</v>
      </c>
      <c r="U310" s="5">
        <v>2015</v>
      </c>
      <c r="V310" s="12">
        <v>0</v>
      </c>
      <c r="W310" s="5">
        <v>2015</v>
      </c>
      <c r="X310" s="14">
        <v>0</v>
      </c>
      <c r="Y310" s="5">
        <v>2015</v>
      </c>
      <c r="Z310" s="14"/>
    </row>
    <row r="311" spans="1:26" ht="12.75" customHeight="1" x14ac:dyDescent="0.25">
      <c r="A311" s="5" t="s">
        <v>872</v>
      </c>
      <c r="B311" s="5" t="s">
        <v>1631</v>
      </c>
      <c r="C311" s="5" t="s">
        <v>874</v>
      </c>
      <c r="D311" s="5" t="s">
        <v>620</v>
      </c>
      <c r="E311" s="5" t="s">
        <v>875</v>
      </c>
      <c r="F311" s="5" t="s">
        <v>873</v>
      </c>
      <c r="G311" s="5">
        <v>1</v>
      </c>
      <c r="H311" s="15">
        <v>1</v>
      </c>
      <c r="I311" s="4"/>
      <c r="J311" s="13">
        <v>0.63891675025075223</v>
      </c>
      <c r="K311" s="5">
        <v>2011</v>
      </c>
      <c r="L311" s="12">
        <v>48</v>
      </c>
      <c r="M311" s="5">
        <v>2011</v>
      </c>
      <c r="N311" s="12">
        <v>12</v>
      </c>
      <c r="O311" s="5">
        <v>2011</v>
      </c>
      <c r="P311" s="12"/>
      <c r="R311" s="12">
        <v>0</v>
      </c>
      <c r="S311" s="5">
        <v>2011</v>
      </c>
      <c r="T311" s="12">
        <v>0</v>
      </c>
      <c r="U311" s="5">
        <v>2011</v>
      </c>
      <c r="V311" s="12">
        <v>0</v>
      </c>
      <c r="W311" s="5">
        <v>2011</v>
      </c>
      <c r="X311" s="14">
        <v>55.555555555555557</v>
      </c>
      <c r="Y311" s="5">
        <v>2011</v>
      </c>
      <c r="Z311" s="14"/>
    </row>
    <row r="312" spans="1:26" ht="12.75" customHeight="1" x14ac:dyDescent="0.25">
      <c r="A312" s="5" t="s">
        <v>202</v>
      </c>
      <c r="B312" s="5" t="s">
        <v>205</v>
      </c>
      <c r="C312" s="5" t="s">
        <v>204</v>
      </c>
      <c r="D312" s="5" t="s">
        <v>35</v>
      </c>
      <c r="E312" s="5" t="s">
        <v>206</v>
      </c>
      <c r="F312" s="5" t="s">
        <v>203</v>
      </c>
      <c r="G312" s="5">
        <v>2</v>
      </c>
      <c r="H312" s="15">
        <v>2</v>
      </c>
      <c r="I312" s="4" t="s">
        <v>1900</v>
      </c>
      <c r="J312" s="13" t="s">
        <v>1569</v>
      </c>
      <c r="L312" s="12">
        <v>95</v>
      </c>
      <c r="N312" s="12">
        <v>9.0909090909090917</v>
      </c>
      <c r="P312" s="12"/>
      <c r="R312" s="12" t="s">
        <v>1569</v>
      </c>
      <c r="T312" s="12" t="s">
        <v>1569</v>
      </c>
      <c r="V312" s="12" t="s">
        <v>1569</v>
      </c>
      <c r="X312" s="14" t="s">
        <v>1569</v>
      </c>
      <c r="Z312" s="14"/>
    </row>
    <row r="313" spans="1:26" ht="12.75" customHeight="1" x14ac:dyDescent="0.25">
      <c r="A313" s="5" t="s">
        <v>207</v>
      </c>
      <c r="B313" s="5" t="s">
        <v>205</v>
      </c>
      <c r="C313" s="5" t="s">
        <v>204</v>
      </c>
      <c r="D313" s="5" t="s">
        <v>35</v>
      </c>
      <c r="E313" s="5" t="s">
        <v>209</v>
      </c>
      <c r="F313" s="5" t="s">
        <v>208</v>
      </c>
      <c r="G313" s="5">
        <v>2</v>
      </c>
      <c r="H313" s="15">
        <v>2</v>
      </c>
      <c r="I313" s="4" t="s">
        <v>1900</v>
      </c>
      <c r="J313" s="13">
        <v>1.3300979622135771</v>
      </c>
      <c r="K313" s="5">
        <v>2014</v>
      </c>
      <c r="L313" s="12" t="s">
        <v>1569</v>
      </c>
      <c r="N313" s="12" t="s">
        <v>1569</v>
      </c>
      <c r="P313" s="12"/>
      <c r="R313" s="12" t="s">
        <v>1569</v>
      </c>
      <c r="T313" s="12" t="s">
        <v>1569</v>
      </c>
      <c r="V313" s="12" t="s">
        <v>1569</v>
      </c>
      <c r="X313" s="14" t="s">
        <v>1569</v>
      </c>
      <c r="Z313" s="14"/>
    </row>
    <row r="314" spans="1:26" ht="12.75" customHeight="1" x14ac:dyDescent="0.25">
      <c r="A314" s="5" t="s">
        <v>1202</v>
      </c>
      <c r="B314" s="5" t="s">
        <v>1205</v>
      </c>
      <c r="C314" s="5" t="s">
        <v>1204</v>
      </c>
      <c r="D314" s="5" t="s">
        <v>1038</v>
      </c>
      <c r="E314" s="5" t="s">
        <v>1206</v>
      </c>
      <c r="F314" s="5" t="s">
        <v>1203</v>
      </c>
      <c r="G314" s="5">
        <v>2</v>
      </c>
      <c r="H314" s="15">
        <v>1</v>
      </c>
      <c r="I314" s="4" t="s">
        <v>3174</v>
      </c>
      <c r="J314" s="13">
        <v>1.01159114857745</v>
      </c>
      <c r="K314" s="5">
        <v>2015</v>
      </c>
      <c r="L314" s="12">
        <v>100</v>
      </c>
      <c r="M314" s="5">
        <v>2015</v>
      </c>
      <c r="N314" s="12">
        <v>13</v>
      </c>
      <c r="O314" s="5">
        <v>2015</v>
      </c>
      <c r="P314" s="12"/>
      <c r="R314" s="12">
        <v>10.526315789473683</v>
      </c>
      <c r="S314" s="5">
        <v>2015</v>
      </c>
      <c r="T314" s="12" t="s">
        <v>1569</v>
      </c>
      <c r="V314" s="12" t="s">
        <v>1569</v>
      </c>
      <c r="X314" s="14">
        <v>97.526283240568958</v>
      </c>
      <c r="Y314" s="5">
        <v>2015</v>
      </c>
      <c r="Z314" s="14"/>
    </row>
    <row r="315" spans="1:26" ht="12.75" customHeight="1" x14ac:dyDescent="0.25">
      <c r="A315" s="5" t="s">
        <v>1207</v>
      </c>
      <c r="B315" s="5" t="s">
        <v>1205</v>
      </c>
      <c r="C315" s="5" t="s">
        <v>1204</v>
      </c>
      <c r="D315" s="5" t="s">
        <v>1038</v>
      </c>
      <c r="E315" s="5" t="s">
        <v>1208</v>
      </c>
      <c r="F315" s="5" t="s">
        <v>3313</v>
      </c>
      <c r="G315" s="5">
        <v>3</v>
      </c>
      <c r="H315" s="15">
        <v>2</v>
      </c>
      <c r="I315" s="4" t="s">
        <v>3314</v>
      </c>
      <c r="J315" s="13">
        <v>0.66666666666666674</v>
      </c>
      <c r="K315" s="5">
        <v>2016</v>
      </c>
      <c r="L315" s="12">
        <v>100</v>
      </c>
      <c r="M315" s="5">
        <v>2016</v>
      </c>
      <c r="N315" s="12">
        <v>17</v>
      </c>
      <c r="O315" s="5">
        <v>2016</v>
      </c>
      <c r="P315" s="12"/>
      <c r="R315" s="12">
        <v>60</v>
      </c>
      <c r="S315" s="5">
        <v>2016</v>
      </c>
      <c r="T315" s="12">
        <v>20</v>
      </c>
      <c r="U315" s="5">
        <v>2016</v>
      </c>
      <c r="V315" s="12">
        <v>0</v>
      </c>
      <c r="W315" s="5">
        <v>2016</v>
      </c>
      <c r="X315" s="14">
        <v>0</v>
      </c>
      <c r="Y315" s="5">
        <v>2016</v>
      </c>
      <c r="Z315" s="14"/>
    </row>
    <row r="316" spans="1:26" ht="12.75" customHeight="1" x14ac:dyDescent="0.25">
      <c r="A316" s="5" t="s">
        <v>462</v>
      </c>
      <c r="B316" s="5" t="s">
        <v>465</v>
      </c>
      <c r="C316" s="5" t="s">
        <v>464</v>
      </c>
      <c r="D316" s="5" t="s">
        <v>360</v>
      </c>
      <c r="E316" s="5" t="s">
        <v>466</v>
      </c>
      <c r="F316" s="5" t="s">
        <v>3173</v>
      </c>
      <c r="G316" s="5">
        <v>2</v>
      </c>
      <c r="H316" s="15">
        <v>1</v>
      </c>
      <c r="I316" s="4"/>
      <c r="J316" s="13">
        <v>0.73863636363636354</v>
      </c>
      <c r="K316" s="5">
        <v>2007</v>
      </c>
      <c r="L316" s="12">
        <v>20</v>
      </c>
      <c r="M316" s="5">
        <v>2007</v>
      </c>
      <c r="N316" s="12">
        <v>11</v>
      </c>
      <c r="O316" s="5">
        <v>2007</v>
      </c>
      <c r="P316" s="12"/>
      <c r="R316" s="12" t="s">
        <v>1569</v>
      </c>
      <c r="T316" s="12" t="s">
        <v>1569</v>
      </c>
      <c r="V316" s="12" t="s">
        <v>1569</v>
      </c>
      <c r="X316" s="14" t="s">
        <v>1569</v>
      </c>
      <c r="Z316" s="14"/>
    </row>
    <row r="317" spans="1:26" ht="12.75" customHeight="1" x14ac:dyDescent="0.25">
      <c r="A317" s="5" t="s">
        <v>1209</v>
      </c>
      <c r="B317" s="5" t="s">
        <v>1212</v>
      </c>
      <c r="C317" s="5" t="s">
        <v>1211</v>
      </c>
      <c r="D317" s="5" t="s">
        <v>1038</v>
      </c>
      <c r="E317" s="5" t="s">
        <v>1213</v>
      </c>
      <c r="F317" s="5" t="s">
        <v>1210</v>
      </c>
      <c r="G317" s="5">
        <v>1</v>
      </c>
      <c r="H317" s="15">
        <v>1</v>
      </c>
      <c r="I317" s="4"/>
      <c r="J317" s="13">
        <v>0.63999999999999757</v>
      </c>
      <c r="K317" s="5">
        <v>2015</v>
      </c>
      <c r="L317" s="12">
        <v>100</v>
      </c>
      <c r="M317" s="5">
        <v>2015</v>
      </c>
      <c r="N317" s="12">
        <v>18.618618618618619</v>
      </c>
      <c r="O317" s="5">
        <v>2015</v>
      </c>
      <c r="P317" s="12"/>
      <c r="R317" s="12" t="s">
        <v>1569</v>
      </c>
      <c r="T317" s="12" t="s">
        <v>1569</v>
      </c>
      <c r="V317" s="12" t="s">
        <v>1569</v>
      </c>
      <c r="X317" s="14" t="s">
        <v>1569</v>
      </c>
      <c r="Z317" s="14"/>
    </row>
    <row r="318" spans="1:26" ht="12.75" customHeight="1" x14ac:dyDescent="0.25">
      <c r="A318" s="5" t="s">
        <v>210</v>
      </c>
      <c r="B318" s="5" t="s">
        <v>213</v>
      </c>
      <c r="C318" s="5" t="s">
        <v>212</v>
      </c>
      <c r="D318" s="5" t="s">
        <v>35</v>
      </c>
      <c r="E318" s="5" t="s">
        <v>214</v>
      </c>
      <c r="F318" s="5" t="s">
        <v>211</v>
      </c>
      <c r="G318" s="5">
        <v>2</v>
      </c>
      <c r="H318" s="15">
        <v>1</v>
      </c>
      <c r="I318" s="4"/>
      <c r="J318" s="13">
        <v>1.2230674052765826</v>
      </c>
      <c r="K318" s="5">
        <v>2013</v>
      </c>
      <c r="L318" s="12">
        <v>100</v>
      </c>
      <c r="M318" s="5">
        <v>2013</v>
      </c>
      <c r="N318" s="12">
        <v>19.607060935474223</v>
      </c>
      <c r="O318" s="5">
        <v>2013</v>
      </c>
      <c r="P318" s="12"/>
      <c r="R318" s="12">
        <v>0</v>
      </c>
      <c r="S318" s="5">
        <v>2013</v>
      </c>
      <c r="T318" s="12">
        <v>13</v>
      </c>
      <c r="U318" s="5">
        <v>2013</v>
      </c>
      <c r="V318" s="12">
        <v>0</v>
      </c>
      <c r="W318" s="5">
        <v>2013</v>
      </c>
      <c r="X318" s="14">
        <v>100</v>
      </c>
      <c r="Y318" s="5">
        <v>2013</v>
      </c>
      <c r="Z318" s="14"/>
    </row>
    <row r="319" spans="1:26" ht="12.75" customHeight="1" x14ac:dyDescent="0.25">
      <c r="A319" s="5" t="s">
        <v>215</v>
      </c>
      <c r="B319" s="5" t="s">
        <v>213</v>
      </c>
      <c r="C319" s="5" t="s">
        <v>212</v>
      </c>
      <c r="D319" s="5" t="s">
        <v>35</v>
      </c>
      <c r="E319" s="5" t="s">
        <v>217</v>
      </c>
      <c r="F319" s="5" t="s">
        <v>216</v>
      </c>
      <c r="G319" s="5">
        <v>2</v>
      </c>
      <c r="H319" s="15">
        <v>1</v>
      </c>
      <c r="I319" s="4"/>
      <c r="J319" s="13">
        <v>1.5643680964079016</v>
      </c>
      <c r="K319" s="5">
        <v>2013</v>
      </c>
      <c r="L319" s="12">
        <v>98</v>
      </c>
      <c r="M319" s="5">
        <v>2013</v>
      </c>
      <c r="N319" s="12">
        <v>9.9198396793587165</v>
      </c>
      <c r="O319" s="5">
        <v>2013</v>
      </c>
      <c r="P319" s="12"/>
      <c r="R319" s="12">
        <v>0</v>
      </c>
      <c r="S319" s="5">
        <v>2013</v>
      </c>
      <c r="T319" s="12">
        <v>36</v>
      </c>
      <c r="U319" s="5">
        <v>2013</v>
      </c>
      <c r="V319" s="12">
        <v>0</v>
      </c>
      <c r="W319" s="5">
        <v>2013</v>
      </c>
      <c r="X319" s="14">
        <v>100</v>
      </c>
      <c r="Y319" s="5">
        <v>2013</v>
      </c>
      <c r="Z319" s="14"/>
    </row>
    <row r="320" spans="1:26" ht="12.75" customHeight="1" x14ac:dyDescent="0.25">
      <c r="A320" s="5" t="s">
        <v>1214</v>
      </c>
      <c r="B320" s="5" t="s">
        <v>1633</v>
      </c>
      <c r="C320" s="5" t="s">
        <v>1216</v>
      </c>
      <c r="D320" s="5" t="s">
        <v>1038</v>
      </c>
      <c r="E320" s="5" t="s">
        <v>1217</v>
      </c>
      <c r="F320" s="5" t="s">
        <v>1215</v>
      </c>
      <c r="G320" s="5">
        <v>1</v>
      </c>
      <c r="H320" s="15">
        <v>2</v>
      </c>
      <c r="I320" s="4" t="s">
        <v>1924</v>
      </c>
      <c r="J320" s="13">
        <v>1.1317042819111716</v>
      </c>
      <c r="K320" s="5">
        <v>2016</v>
      </c>
      <c r="L320" s="12">
        <v>87.83</v>
      </c>
      <c r="M320" s="5">
        <v>2016</v>
      </c>
      <c r="N320" s="12">
        <v>12.4</v>
      </c>
      <c r="O320" s="5">
        <v>2016</v>
      </c>
      <c r="P320" s="12"/>
      <c r="R320" s="12">
        <v>0</v>
      </c>
      <c r="S320" s="5">
        <v>2016</v>
      </c>
      <c r="T320" s="12">
        <v>0</v>
      </c>
      <c r="U320" s="5">
        <v>2016</v>
      </c>
      <c r="V320" s="12">
        <v>0</v>
      </c>
      <c r="W320" s="5">
        <v>2016</v>
      </c>
      <c r="X320" s="14">
        <v>97.9381443298969</v>
      </c>
      <c r="Y320" s="5">
        <v>2016</v>
      </c>
      <c r="Z320" s="14"/>
    </row>
    <row r="321" spans="1:26" ht="12.75" customHeight="1" x14ac:dyDescent="0.25">
      <c r="A321" s="5" t="s">
        <v>1218</v>
      </c>
      <c r="B321" s="5" t="s">
        <v>1633</v>
      </c>
      <c r="C321" s="5" t="s">
        <v>1216</v>
      </c>
      <c r="D321" s="5" t="s">
        <v>1038</v>
      </c>
      <c r="E321" s="5" t="s">
        <v>1220</v>
      </c>
      <c r="F321" s="5" t="s">
        <v>1219</v>
      </c>
      <c r="G321" s="5">
        <v>1</v>
      </c>
      <c r="H321" s="15">
        <v>1</v>
      </c>
      <c r="I321" s="4"/>
      <c r="J321" s="13">
        <v>0.43612668934448834</v>
      </c>
      <c r="K321" s="5">
        <v>2015</v>
      </c>
      <c r="L321" s="12" t="s">
        <v>1569</v>
      </c>
      <c r="N321" s="12">
        <v>4.5999999999999996</v>
      </c>
      <c r="O321" s="5">
        <v>2015</v>
      </c>
      <c r="P321" s="12"/>
      <c r="R321" s="12" t="s">
        <v>1569</v>
      </c>
      <c r="T321" s="12" t="s">
        <v>1569</v>
      </c>
      <c r="V321" s="12" t="s">
        <v>1569</v>
      </c>
      <c r="X321" s="14" t="s">
        <v>1569</v>
      </c>
      <c r="Z321" s="14"/>
    </row>
    <row r="322" spans="1:26" ht="12.75" customHeight="1" x14ac:dyDescent="0.25">
      <c r="A322" s="5" t="s">
        <v>467</v>
      </c>
      <c r="B322" s="5" t="s">
        <v>470</v>
      </c>
      <c r="C322" s="5" t="s">
        <v>469</v>
      </c>
      <c r="D322" s="5" t="s">
        <v>360</v>
      </c>
      <c r="E322" s="5" t="s">
        <v>471</v>
      </c>
      <c r="F322" s="5" t="s">
        <v>3175</v>
      </c>
      <c r="G322" s="5">
        <v>3</v>
      </c>
      <c r="H322" s="15">
        <v>2</v>
      </c>
      <c r="I322" s="4" t="s">
        <v>3176</v>
      </c>
      <c r="J322" s="13">
        <v>0.47622139965798643</v>
      </c>
      <c r="K322" s="5">
        <v>2016</v>
      </c>
      <c r="L322" s="12">
        <v>88.5</v>
      </c>
      <c r="M322" s="5">
        <v>2016</v>
      </c>
      <c r="N322" s="12">
        <v>11.092235435195363</v>
      </c>
      <c r="O322" s="5">
        <v>2016</v>
      </c>
      <c r="P322" s="12"/>
      <c r="R322" s="12" t="s">
        <v>1569</v>
      </c>
      <c r="T322" s="12" t="s">
        <v>1569</v>
      </c>
      <c r="V322" s="12" t="s">
        <v>1569</v>
      </c>
      <c r="X322" s="14" t="s">
        <v>1569</v>
      </c>
      <c r="Z322" s="14"/>
    </row>
    <row r="323" spans="1:26" ht="12.75" customHeight="1" x14ac:dyDescent="0.25">
      <c r="A323" s="5" t="s">
        <v>472</v>
      </c>
      <c r="B323" s="5" t="s">
        <v>475</v>
      </c>
      <c r="C323" s="5" t="s">
        <v>474</v>
      </c>
      <c r="D323" s="5" t="s">
        <v>360</v>
      </c>
      <c r="E323" s="5" t="s">
        <v>476</v>
      </c>
      <c r="F323" s="5" t="s">
        <v>473</v>
      </c>
      <c r="G323" s="5">
        <v>2</v>
      </c>
      <c r="H323" s="15">
        <v>1</v>
      </c>
      <c r="I323" s="4"/>
      <c r="J323" s="13">
        <v>0.39083110233912416</v>
      </c>
      <c r="K323" s="5">
        <v>2013</v>
      </c>
      <c r="L323" s="12">
        <v>30</v>
      </c>
      <c r="M323" s="5">
        <v>2013</v>
      </c>
      <c r="N323" s="12" t="s">
        <v>1569</v>
      </c>
      <c r="P323" s="12"/>
      <c r="R323" s="12" t="s">
        <v>1569</v>
      </c>
      <c r="T323" s="12" t="s">
        <v>1569</v>
      </c>
      <c r="V323" s="12" t="s">
        <v>1569</v>
      </c>
      <c r="X323" s="14" t="s">
        <v>1569</v>
      </c>
      <c r="Z323" s="14"/>
    </row>
    <row r="324" spans="1:26" ht="12.75" customHeight="1" x14ac:dyDescent="0.25">
      <c r="A324" s="5" t="s">
        <v>477</v>
      </c>
      <c r="B324" s="5" t="s">
        <v>475</v>
      </c>
      <c r="C324" s="5" t="s">
        <v>474</v>
      </c>
      <c r="D324" s="5" t="s">
        <v>360</v>
      </c>
      <c r="E324" s="5" t="s">
        <v>479</v>
      </c>
      <c r="F324" s="5" t="s">
        <v>478</v>
      </c>
      <c r="G324" s="5">
        <v>2</v>
      </c>
      <c r="H324" s="15">
        <v>1</v>
      </c>
      <c r="I324" s="4"/>
      <c r="J324" s="13">
        <v>0.35605194610497909</v>
      </c>
      <c r="K324" s="5">
        <v>2013</v>
      </c>
      <c r="L324" s="12">
        <v>30</v>
      </c>
      <c r="M324" s="5">
        <v>2013</v>
      </c>
      <c r="N324" s="12" t="s">
        <v>1569</v>
      </c>
      <c r="P324" s="12"/>
      <c r="R324" s="12" t="s">
        <v>1569</v>
      </c>
      <c r="T324" s="12" t="s">
        <v>1569</v>
      </c>
      <c r="V324" s="12" t="s">
        <v>1569</v>
      </c>
      <c r="X324" s="14" t="s">
        <v>1569</v>
      </c>
      <c r="Z324" s="14"/>
    </row>
    <row r="325" spans="1:26" ht="12.75" customHeight="1" x14ac:dyDescent="0.25">
      <c r="A325" s="5" t="s">
        <v>1221</v>
      </c>
      <c r="B325" s="5" t="s">
        <v>1224</v>
      </c>
      <c r="C325" s="5" t="s">
        <v>1223</v>
      </c>
      <c r="D325" s="5" t="s">
        <v>1038</v>
      </c>
      <c r="E325" s="5" t="s">
        <v>1225</v>
      </c>
      <c r="F325" s="5" t="s">
        <v>1222</v>
      </c>
      <c r="G325" s="5">
        <v>2</v>
      </c>
      <c r="H325" s="15">
        <v>2</v>
      </c>
      <c r="I325" s="4" t="s">
        <v>1925</v>
      </c>
      <c r="J325" s="13">
        <v>0.80144099090164111</v>
      </c>
      <c r="K325" s="5">
        <v>2016</v>
      </c>
      <c r="L325" s="12">
        <v>80</v>
      </c>
      <c r="M325" s="5">
        <v>2016</v>
      </c>
      <c r="N325" s="12">
        <v>24.74</v>
      </c>
      <c r="O325" s="5">
        <v>2016</v>
      </c>
      <c r="P325" s="12"/>
      <c r="R325" s="12">
        <v>0</v>
      </c>
      <c r="S325" s="5">
        <v>2016</v>
      </c>
      <c r="T325" s="12">
        <v>10.4</v>
      </c>
      <c r="U325" s="5">
        <v>2016</v>
      </c>
      <c r="V325" s="12">
        <v>0</v>
      </c>
      <c r="W325" s="5">
        <v>2016</v>
      </c>
      <c r="X325" s="14">
        <v>0</v>
      </c>
      <c r="Y325" s="5">
        <v>2016</v>
      </c>
      <c r="Z325" s="14"/>
    </row>
    <row r="326" spans="1:26" ht="12.75" customHeight="1" x14ac:dyDescent="0.25">
      <c r="A326" s="5" t="s">
        <v>2972</v>
      </c>
      <c r="B326" s="5" t="s">
        <v>1227</v>
      </c>
      <c r="C326" s="5" t="s">
        <v>1226</v>
      </c>
      <c r="D326" s="5" t="s">
        <v>1038</v>
      </c>
      <c r="E326" s="5" t="s">
        <v>1227</v>
      </c>
      <c r="F326" s="5" t="s">
        <v>1226</v>
      </c>
      <c r="G326" s="5">
        <v>0</v>
      </c>
      <c r="H326" s="15">
        <v>3</v>
      </c>
      <c r="J326" s="13">
        <v>1.4507254183422142</v>
      </c>
      <c r="K326" s="5">
        <v>2017</v>
      </c>
      <c r="L326" s="12">
        <v>100</v>
      </c>
      <c r="M326" s="5">
        <v>2017</v>
      </c>
      <c r="N326" s="12">
        <v>9.2786682926032604</v>
      </c>
      <c r="O326" s="5">
        <v>2017</v>
      </c>
      <c r="P326" s="12"/>
      <c r="R326" s="12">
        <v>0</v>
      </c>
      <c r="S326" s="5">
        <v>2017</v>
      </c>
      <c r="T326" s="12">
        <v>0</v>
      </c>
      <c r="U326" s="5">
        <v>2017</v>
      </c>
      <c r="V326" s="12">
        <v>0</v>
      </c>
      <c r="W326" s="5">
        <v>2017</v>
      </c>
      <c r="X326" s="14">
        <v>0</v>
      </c>
      <c r="Y326" s="5">
        <v>2017</v>
      </c>
      <c r="Z326" s="14"/>
    </row>
    <row r="327" spans="1:26" ht="12.75" customHeight="1" x14ac:dyDescent="0.25">
      <c r="A327" s="5" t="s">
        <v>480</v>
      </c>
      <c r="B327" s="5" t="s">
        <v>483</v>
      </c>
      <c r="C327" s="5" t="s">
        <v>482</v>
      </c>
      <c r="D327" s="5" t="s">
        <v>360</v>
      </c>
      <c r="E327" s="5" t="s">
        <v>484</v>
      </c>
      <c r="F327" s="5" t="s">
        <v>481</v>
      </c>
      <c r="G327" s="5" t="s">
        <v>3104</v>
      </c>
      <c r="H327" s="15">
        <v>1</v>
      </c>
      <c r="I327" s="4"/>
      <c r="J327" s="13">
        <v>0.8205676015293889</v>
      </c>
      <c r="K327" s="5">
        <v>2008</v>
      </c>
      <c r="L327" s="12">
        <v>57</v>
      </c>
      <c r="M327" s="5">
        <v>2008</v>
      </c>
      <c r="N327" s="12">
        <v>14.035087719298245</v>
      </c>
      <c r="O327" s="5">
        <v>2008</v>
      </c>
      <c r="P327" s="12"/>
      <c r="R327" s="12" t="s">
        <v>1569</v>
      </c>
      <c r="T327" s="12" t="s">
        <v>1569</v>
      </c>
      <c r="V327" s="12" t="s">
        <v>1569</v>
      </c>
      <c r="X327" s="14" t="s">
        <v>1569</v>
      </c>
      <c r="Z327" s="14"/>
    </row>
    <row r="328" spans="1:26" ht="12.75" customHeight="1" x14ac:dyDescent="0.25">
      <c r="A328" s="5" t="s">
        <v>485</v>
      </c>
      <c r="B328" s="5" t="s">
        <v>483</v>
      </c>
      <c r="C328" s="5" t="s">
        <v>482</v>
      </c>
      <c r="D328" s="5" t="s">
        <v>360</v>
      </c>
      <c r="E328" s="5" t="s">
        <v>486</v>
      </c>
      <c r="F328" s="5" t="s">
        <v>3178</v>
      </c>
      <c r="G328" s="5">
        <v>2</v>
      </c>
      <c r="H328" s="15">
        <v>1</v>
      </c>
      <c r="I328" s="4" t="s">
        <v>3177</v>
      </c>
      <c r="J328" s="13">
        <v>0.56949771689497719</v>
      </c>
      <c r="K328" s="5">
        <v>2012</v>
      </c>
      <c r="L328" s="12">
        <v>25</v>
      </c>
      <c r="M328" s="5">
        <v>2012</v>
      </c>
      <c r="N328" s="12" t="s">
        <v>1569</v>
      </c>
      <c r="P328" s="12"/>
      <c r="R328" s="12">
        <v>0</v>
      </c>
      <c r="S328" s="5">
        <v>2012</v>
      </c>
      <c r="T328" s="12">
        <v>0</v>
      </c>
      <c r="U328" s="5">
        <v>2012</v>
      </c>
      <c r="V328" s="12">
        <v>0</v>
      </c>
      <c r="W328" s="5">
        <v>2012</v>
      </c>
      <c r="X328" s="14">
        <v>0</v>
      </c>
      <c r="Y328" s="5">
        <v>2012</v>
      </c>
      <c r="Z328" s="14"/>
    </row>
    <row r="329" spans="1:26" ht="12.75" customHeight="1" x14ac:dyDescent="0.25">
      <c r="A329" s="5" t="s">
        <v>1228</v>
      </c>
      <c r="B329" s="5" t="s">
        <v>1230</v>
      </c>
      <c r="C329" s="5" t="s">
        <v>1229</v>
      </c>
      <c r="D329" s="5" t="s">
        <v>1038</v>
      </c>
      <c r="E329" s="5" t="s">
        <v>1231</v>
      </c>
      <c r="F329" s="5" t="s">
        <v>1229</v>
      </c>
      <c r="G329" s="5">
        <v>0</v>
      </c>
      <c r="H329" s="15">
        <v>1</v>
      </c>
      <c r="I329" s="4"/>
      <c r="J329" s="13">
        <v>0.89153225684590998</v>
      </c>
      <c r="K329" s="5">
        <v>2013</v>
      </c>
      <c r="L329" s="12">
        <v>66</v>
      </c>
      <c r="M329" s="5">
        <v>2013</v>
      </c>
      <c r="N329" s="12">
        <v>12.5</v>
      </c>
      <c r="O329" s="5">
        <v>2013</v>
      </c>
      <c r="P329" s="12"/>
      <c r="R329" s="12" t="s">
        <v>1569</v>
      </c>
      <c r="T329" s="12" t="s">
        <v>1569</v>
      </c>
      <c r="V329" s="12" t="s">
        <v>1569</v>
      </c>
      <c r="X329" s="14" t="s">
        <v>1569</v>
      </c>
      <c r="Z329" s="14"/>
    </row>
    <row r="330" spans="1:26" ht="12.75" customHeight="1" x14ac:dyDescent="0.25">
      <c r="A330" s="5" t="s">
        <v>876</v>
      </c>
      <c r="B330" s="5" t="s">
        <v>879</v>
      </c>
      <c r="C330" s="5" t="s">
        <v>878</v>
      </c>
      <c r="D330" s="5" t="s">
        <v>620</v>
      </c>
      <c r="E330" s="5" t="s">
        <v>880</v>
      </c>
      <c r="F330" s="5" t="s">
        <v>877</v>
      </c>
      <c r="G330" s="5">
        <v>2</v>
      </c>
      <c r="H330" s="15">
        <v>1</v>
      </c>
      <c r="I330" s="4"/>
      <c r="J330" s="13" t="s">
        <v>1569</v>
      </c>
      <c r="L330" s="12">
        <v>15</v>
      </c>
      <c r="N330" s="12">
        <v>21</v>
      </c>
      <c r="P330" s="12"/>
      <c r="R330" s="12" t="s">
        <v>1569</v>
      </c>
      <c r="T330" s="12" t="s">
        <v>1569</v>
      </c>
      <c r="V330" s="12" t="s">
        <v>1569</v>
      </c>
      <c r="X330" s="14" t="s">
        <v>1569</v>
      </c>
      <c r="Z330" s="14"/>
    </row>
    <row r="331" spans="1:26" ht="12.75" customHeight="1" x14ac:dyDescent="0.25">
      <c r="A331" s="5" t="s">
        <v>1232</v>
      </c>
      <c r="B331" s="5" t="s">
        <v>1235</v>
      </c>
      <c r="C331" s="5" t="s">
        <v>1234</v>
      </c>
      <c r="D331" s="5" t="s">
        <v>1038</v>
      </c>
      <c r="E331" s="5" t="s">
        <v>1236</v>
      </c>
      <c r="F331" s="5" t="s">
        <v>1233</v>
      </c>
      <c r="G331" s="5">
        <v>2</v>
      </c>
      <c r="H331" s="15">
        <v>1</v>
      </c>
      <c r="I331" s="4"/>
      <c r="J331" s="13">
        <v>1.2173883217918122</v>
      </c>
      <c r="K331" s="5">
        <v>2013</v>
      </c>
      <c r="L331" s="12">
        <v>100</v>
      </c>
      <c r="M331" s="5">
        <v>2013</v>
      </c>
      <c r="N331" s="12">
        <v>18.96</v>
      </c>
      <c r="O331" s="5">
        <v>2013</v>
      </c>
      <c r="P331" s="12"/>
      <c r="R331" s="12" t="s">
        <v>1569</v>
      </c>
      <c r="T331" s="12" t="s">
        <v>1569</v>
      </c>
      <c r="V331" s="12" t="s">
        <v>1569</v>
      </c>
      <c r="X331" s="14">
        <v>100</v>
      </c>
      <c r="Y331" s="5">
        <v>2013</v>
      </c>
      <c r="Z331" s="14"/>
    </row>
    <row r="332" spans="1:26" ht="12.75" customHeight="1" x14ac:dyDescent="0.25">
      <c r="A332" s="5" t="s">
        <v>1237</v>
      </c>
      <c r="B332" s="5" t="s">
        <v>1235</v>
      </c>
      <c r="C332" s="5" t="s">
        <v>1234</v>
      </c>
      <c r="D332" s="5" t="s">
        <v>1038</v>
      </c>
      <c r="E332" s="5" t="s">
        <v>1580</v>
      </c>
      <c r="F332" s="5" t="s">
        <v>1238</v>
      </c>
      <c r="G332" s="5">
        <v>1</v>
      </c>
      <c r="H332" s="15">
        <v>1</v>
      </c>
      <c r="I332" s="16" t="s">
        <v>3179</v>
      </c>
      <c r="J332" s="13">
        <v>1.478240710868143</v>
      </c>
      <c r="K332" s="5">
        <v>2015</v>
      </c>
      <c r="L332" s="12">
        <v>98.54</v>
      </c>
      <c r="M332" s="5">
        <v>2015</v>
      </c>
      <c r="N332" s="12">
        <v>13.16</v>
      </c>
      <c r="O332" s="5">
        <v>2015</v>
      </c>
      <c r="P332" s="12"/>
      <c r="R332" s="12">
        <v>12.76185889718276</v>
      </c>
      <c r="S332" s="5">
        <v>2015</v>
      </c>
      <c r="T332" s="12">
        <v>14.19</v>
      </c>
      <c r="U332" s="5">
        <v>2015</v>
      </c>
      <c r="V332" s="12" t="s">
        <v>1569</v>
      </c>
      <c r="X332" s="14">
        <v>94.185936733356925</v>
      </c>
      <c r="Y332" s="5">
        <v>2015</v>
      </c>
      <c r="Z332" s="14"/>
    </row>
    <row r="333" spans="1:26" ht="12.75" customHeight="1" x14ac:dyDescent="0.25">
      <c r="A333" s="5" t="s">
        <v>1239</v>
      </c>
      <c r="B333" s="5" t="s">
        <v>1235</v>
      </c>
      <c r="C333" s="5" t="s">
        <v>1234</v>
      </c>
      <c r="D333" s="5" t="s">
        <v>1038</v>
      </c>
      <c r="E333" s="5" t="s">
        <v>1241</v>
      </c>
      <c r="F333" s="5" t="s">
        <v>1240</v>
      </c>
      <c r="G333" s="5">
        <v>2</v>
      </c>
      <c r="H333" s="15">
        <v>2</v>
      </c>
      <c r="I333" s="4" t="s">
        <v>1926</v>
      </c>
      <c r="J333" s="13">
        <v>1.145202442083967</v>
      </c>
      <c r="K333" s="5">
        <v>2016</v>
      </c>
      <c r="L333" s="12">
        <v>92.78</v>
      </c>
      <c r="M333" s="5">
        <v>2016</v>
      </c>
      <c r="N333" s="12">
        <v>16.183236647329462</v>
      </c>
      <c r="O333" s="5">
        <v>2016</v>
      </c>
      <c r="P333" s="12"/>
      <c r="R333" s="12">
        <v>0</v>
      </c>
      <c r="S333" s="5">
        <v>2016</v>
      </c>
      <c r="T333" s="12">
        <v>0</v>
      </c>
      <c r="U333" s="5">
        <v>2016</v>
      </c>
      <c r="V333" s="12">
        <v>0</v>
      </c>
      <c r="W333" s="5">
        <v>2016</v>
      </c>
      <c r="X333" s="14">
        <v>100</v>
      </c>
      <c r="Y333" s="5">
        <v>2016</v>
      </c>
      <c r="Z333" s="14"/>
    </row>
    <row r="334" spans="1:26" ht="12.75" customHeight="1" x14ac:dyDescent="0.25">
      <c r="A334" s="5" t="s">
        <v>881</v>
      </c>
      <c r="B334" s="5" t="s">
        <v>1637</v>
      </c>
      <c r="C334" s="5" t="s">
        <v>883</v>
      </c>
      <c r="D334" s="5" t="s">
        <v>620</v>
      </c>
      <c r="E334" s="5" t="s">
        <v>884</v>
      </c>
      <c r="F334" s="5" t="s">
        <v>882</v>
      </c>
      <c r="G334" s="5">
        <v>1</v>
      </c>
      <c r="H334" s="15">
        <v>1</v>
      </c>
      <c r="I334" s="4"/>
      <c r="J334" s="13">
        <v>0.45192919534910631</v>
      </c>
      <c r="K334" s="5">
        <v>2012</v>
      </c>
      <c r="L334" s="12">
        <v>80</v>
      </c>
      <c r="M334" s="5">
        <v>2012</v>
      </c>
      <c r="N334" s="12">
        <v>25</v>
      </c>
      <c r="O334" s="5">
        <v>2012</v>
      </c>
      <c r="P334" s="12"/>
      <c r="R334" s="12" t="s">
        <v>1569</v>
      </c>
      <c r="T334" s="12" t="s">
        <v>1569</v>
      </c>
      <c r="V334" s="12" t="s">
        <v>1569</v>
      </c>
      <c r="X334" s="14" t="s">
        <v>1569</v>
      </c>
      <c r="Z334" s="14"/>
    </row>
    <row r="335" spans="1:26" ht="12.75" customHeight="1" x14ac:dyDescent="0.25">
      <c r="A335" s="5" t="s">
        <v>885</v>
      </c>
      <c r="B335" s="5" t="s">
        <v>888</v>
      </c>
      <c r="C335" s="5" t="s">
        <v>887</v>
      </c>
      <c r="D335" s="5" t="s">
        <v>620</v>
      </c>
      <c r="E335" s="5" t="s">
        <v>889</v>
      </c>
      <c r="F335" s="5" t="s">
        <v>886</v>
      </c>
      <c r="G335" s="5">
        <v>1</v>
      </c>
      <c r="H335" s="15">
        <v>2</v>
      </c>
      <c r="I335" s="4" t="s">
        <v>1901</v>
      </c>
      <c r="J335" s="13">
        <v>0.75948187494175734</v>
      </c>
      <c r="K335" s="5">
        <v>2013</v>
      </c>
      <c r="L335" s="12">
        <v>98</v>
      </c>
      <c r="M335" s="5">
        <v>2013</v>
      </c>
      <c r="N335" s="12">
        <v>9.1091091091091094</v>
      </c>
      <c r="O335" s="5">
        <v>2013</v>
      </c>
      <c r="P335" s="12"/>
      <c r="R335" s="12" t="s">
        <v>1569</v>
      </c>
      <c r="T335" s="12" t="s">
        <v>1569</v>
      </c>
      <c r="V335" s="12" t="s">
        <v>1569</v>
      </c>
      <c r="X335" s="14" t="s">
        <v>1569</v>
      </c>
      <c r="Z335" s="14"/>
    </row>
    <row r="336" spans="1:26" ht="12.75" customHeight="1" x14ac:dyDescent="0.25">
      <c r="A336" s="5" t="s">
        <v>890</v>
      </c>
      <c r="B336" s="5" t="s">
        <v>888</v>
      </c>
      <c r="C336" s="5" t="s">
        <v>887</v>
      </c>
      <c r="D336" s="5" t="s">
        <v>620</v>
      </c>
      <c r="E336" s="5" t="s">
        <v>892</v>
      </c>
      <c r="F336" s="5" t="s">
        <v>891</v>
      </c>
      <c r="G336" s="5">
        <v>1</v>
      </c>
      <c r="H336" s="15">
        <v>1</v>
      </c>
      <c r="I336" s="4"/>
      <c r="J336" s="13">
        <v>0.98167842442590814</v>
      </c>
      <c r="K336" s="5">
        <v>2015</v>
      </c>
      <c r="L336" s="12">
        <v>100</v>
      </c>
      <c r="M336" s="5">
        <v>2015</v>
      </c>
      <c r="N336" s="12">
        <v>5</v>
      </c>
      <c r="O336" s="5">
        <v>2015</v>
      </c>
      <c r="P336" s="12"/>
      <c r="R336" s="12" t="s">
        <v>1569</v>
      </c>
      <c r="T336" s="12" t="s">
        <v>1569</v>
      </c>
      <c r="V336" s="12" t="s">
        <v>1569</v>
      </c>
      <c r="X336" s="14" t="s">
        <v>1569</v>
      </c>
      <c r="Z336" s="14"/>
    </row>
    <row r="337" spans="1:26" ht="12.75" customHeight="1" x14ac:dyDescent="0.25">
      <c r="A337" s="5" t="s">
        <v>893</v>
      </c>
      <c r="B337" s="5" t="s">
        <v>896</v>
      </c>
      <c r="C337" s="5" t="s">
        <v>895</v>
      </c>
      <c r="D337" s="5" t="s">
        <v>620</v>
      </c>
      <c r="E337" s="5" t="s">
        <v>897</v>
      </c>
      <c r="F337" s="5" t="s">
        <v>894</v>
      </c>
      <c r="G337" s="5">
        <v>2</v>
      </c>
      <c r="H337" s="15">
        <v>1</v>
      </c>
      <c r="I337" s="4"/>
      <c r="J337" s="13">
        <v>2.1885974075068892</v>
      </c>
      <c r="K337" s="5">
        <v>2015</v>
      </c>
      <c r="L337" s="12">
        <v>100</v>
      </c>
      <c r="M337" s="5">
        <v>2015</v>
      </c>
      <c r="N337" s="12">
        <v>18</v>
      </c>
      <c r="O337" s="5">
        <v>2015</v>
      </c>
      <c r="P337" s="12"/>
      <c r="R337" s="12">
        <v>0</v>
      </c>
      <c r="S337" s="5">
        <v>2015</v>
      </c>
      <c r="T337" s="12">
        <v>0</v>
      </c>
      <c r="U337" s="5">
        <v>2015</v>
      </c>
      <c r="V337" s="12">
        <v>0</v>
      </c>
      <c r="W337" s="5">
        <v>2015</v>
      </c>
      <c r="X337" s="14">
        <v>0</v>
      </c>
      <c r="Y337" s="5">
        <v>2015</v>
      </c>
      <c r="Z337" s="14"/>
    </row>
    <row r="338" spans="1:26" ht="12.75" customHeight="1" x14ac:dyDescent="0.25">
      <c r="A338" s="5" t="s">
        <v>1242</v>
      </c>
      <c r="B338" s="5" t="s">
        <v>1245</v>
      </c>
      <c r="C338" s="5" t="s">
        <v>1244</v>
      </c>
      <c r="D338" s="5" t="s">
        <v>1038</v>
      </c>
      <c r="E338" s="5" t="s">
        <v>1246</v>
      </c>
      <c r="F338" s="5" t="s">
        <v>1243</v>
      </c>
      <c r="G338" s="5">
        <v>1</v>
      </c>
      <c r="H338" s="15">
        <v>1</v>
      </c>
      <c r="I338" s="4"/>
      <c r="J338" s="13">
        <v>1.8128411334882006</v>
      </c>
      <c r="K338" s="5">
        <v>2013</v>
      </c>
      <c r="L338" s="12">
        <v>69.7</v>
      </c>
      <c r="M338" s="5">
        <v>2013</v>
      </c>
      <c r="N338" s="12">
        <v>15.61</v>
      </c>
      <c r="O338" s="5">
        <v>2013</v>
      </c>
      <c r="P338" s="12"/>
      <c r="R338" s="12">
        <v>0</v>
      </c>
      <c r="S338" s="5">
        <v>2013</v>
      </c>
      <c r="T338" s="12">
        <v>0</v>
      </c>
      <c r="U338" s="5">
        <v>2013</v>
      </c>
      <c r="V338" s="12">
        <v>0</v>
      </c>
      <c r="W338" s="5">
        <v>2013</v>
      </c>
      <c r="X338" s="14">
        <v>100</v>
      </c>
      <c r="Y338" s="5">
        <v>2013</v>
      </c>
      <c r="Z338" s="14"/>
    </row>
    <row r="339" spans="1:26" ht="12.75" customHeight="1" x14ac:dyDescent="0.25">
      <c r="A339" s="5" t="s">
        <v>1247</v>
      </c>
      <c r="B339" s="5" t="s">
        <v>1245</v>
      </c>
      <c r="C339" s="5" t="s">
        <v>1244</v>
      </c>
      <c r="D339" s="5" t="s">
        <v>1038</v>
      </c>
      <c r="E339" s="5" t="s">
        <v>1249</v>
      </c>
      <c r="F339" s="5" t="s">
        <v>1248</v>
      </c>
      <c r="G339" s="5">
        <v>1</v>
      </c>
      <c r="H339" s="15">
        <v>1</v>
      </c>
      <c r="I339" s="4"/>
      <c r="J339" s="13">
        <v>1.2315686041877714</v>
      </c>
      <c r="K339" s="5">
        <v>2013</v>
      </c>
      <c r="L339" s="12" t="s">
        <v>1569</v>
      </c>
      <c r="N339" s="12" t="s">
        <v>1569</v>
      </c>
      <c r="P339" s="12"/>
      <c r="R339" s="12">
        <v>0</v>
      </c>
      <c r="S339" s="5">
        <v>2013</v>
      </c>
      <c r="T339" s="12">
        <v>0</v>
      </c>
      <c r="U339" s="5">
        <v>2013</v>
      </c>
      <c r="V339" s="12">
        <v>0</v>
      </c>
      <c r="W339" s="5">
        <v>2013</v>
      </c>
      <c r="X339" s="14">
        <v>59.98</v>
      </c>
      <c r="Y339" s="5">
        <v>2013</v>
      </c>
      <c r="Z339" s="14"/>
    </row>
    <row r="340" spans="1:26" ht="12.75" customHeight="1" x14ac:dyDescent="0.25">
      <c r="A340" s="5" t="s">
        <v>898</v>
      </c>
      <c r="B340" s="5" t="s">
        <v>901</v>
      </c>
      <c r="C340" s="5" t="s">
        <v>900</v>
      </c>
      <c r="D340" s="5" t="s">
        <v>620</v>
      </c>
      <c r="E340" s="5" t="s">
        <v>902</v>
      </c>
      <c r="F340" s="5" t="s">
        <v>899</v>
      </c>
      <c r="G340" s="5">
        <v>2</v>
      </c>
      <c r="H340" s="15">
        <v>1</v>
      </c>
      <c r="I340" s="4" t="s">
        <v>3182</v>
      </c>
      <c r="J340" s="13">
        <v>1</v>
      </c>
      <c r="K340" s="5">
        <v>2014</v>
      </c>
      <c r="L340" s="12">
        <v>90</v>
      </c>
      <c r="M340" s="5">
        <v>2014</v>
      </c>
      <c r="N340" s="12" t="s">
        <v>1569</v>
      </c>
      <c r="P340" s="12"/>
      <c r="R340" s="12" t="s">
        <v>1569</v>
      </c>
      <c r="T340" s="12" t="s">
        <v>1569</v>
      </c>
      <c r="V340" s="12" t="s">
        <v>1569</v>
      </c>
      <c r="X340" s="14">
        <v>100</v>
      </c>
      <c r="Y340" s="5">
        <v>2014</v>
      </c>
      <c r="Z340" s="14"/>
    </row>
    <row r="341" spans="1:26" ht="12.75" customHeight="1" x14ac:dyDescent="0.25">
      <c r="A341" s="5" t="s">
        <v>903</v>
      </c>
      <c r="B341" s="5" t="s">
        <v>901</v>
      </c>
      <c r="C341" s="5" t="s">
        <v>900</v>
      </c>
      <c r="D341" s="5" t="s">
        <v>620</v>
      </c>
      <c r="E341" s="5" t="s">
        <v>904</v>
      </c>
      <c r="F341" s="5" t="s">
        <v>3180</v>
      </c>
      <c r="G341" s="5">
        <v>2</v>
      </c>
      <c r="H341" s="15">
        <v>3</v>
      </c>
      <c r="I341" s="4" t="s">
        <v>3183</v>
      </c>
      <c r="J341" s="13">
        <v>0.87173100871731013</v>
      </c>
      <c r="K341" s="5">
        <v>2017</v>
      </c>
      <c r="L341" s="12">
        <v>31</v>
      </c>
      <c r="M341" s="5">
        <v>2017</v>
      </c>
      <c r="N341" s="12">
        <v>11</v>
      </c>
      <c r="O341" s="5">
        <v>2017</v>
      </c>
      <c r="P341" s="12"/>
      <c r="R341" s="12">
        <v>0</v>
      </c>
      <c r="S341" s="5">
        <v>2017</v>
      </c>
      <c r="T341" s="12">
        <v>0</v>
      </c>
      <c r="U341" s="5">
        <v>2017</v>
      </c>
      <c r="V341" s="12">
        <v>0</v>
      </c>
      <c r="W341" s="5">
        <v>2017</v>
      </c>
      <c r="X341" s="14">
        <v>0</v>
      </c>
      <c r="Y341" s="5">
        <v>2017</v>
      </c>
      <c r="Z341" s="14"/>
    </row>
    <row r="342" spans="1:26" ht="12.75" customHeight="1" x14ac:dyDescent="0.25">
      <c r="A342" s="5" t="s">
        <v>905</v>
      </c>
      <c r="B342" s="5" t="s">
        <v>901</v>
      </c>
      <c r="C342" s="5" t="s">
        <v>900</v>
      </c>
      <c r="D342" s="5" t="s">
        <v>620</v>
      </c>
      <c r="E342" s="5" t="s">
        <v>906</v>
      </c>
      <c r="F342" s="5" t="s">
        <v>3181</v>
      </c>
      <c r="G342" s="5">
        <v>3</v>
      </c>
      <c r="H342" s="15">
        <v>3</v>
      </c>
      <c r="I342" s="4" t="s">
        <v>3184</v>
      </c>
      <c r="J342" s="13">
        <v>0.75421440711170562</v>
      </c>
      <c r="K342" s="5">
        <v>2016</v>
      </c>
      <c r="L342" s="12" t="s">
        <v>1569</v>
      </c>
      <c r="N342" s="12">
        <v>7.0000000000000009</v>
      </c>
      <c r="O342" s="5">
        <v>2016</v>
      </c>
      <c r="P342" s="12"/>
      <c r="R342" s="12" t="s">
        <v>1569</v>
      </c>
      <c r="T342" s="12" t="s">
        <v>1569</v>
      </c>
      <c r="V342" s="12" t="s">
        <v>1569</v>
      </c>
      <c r="X342" s="14" t="s">
        <v>1569</v>
      </c>
      <c r="Z342" s="14"/>
    </row>
    <row r="343" spans="1:26" ht="12.75" customHeight="1" x14ac:dyDescent="0.25">
      <c r="A343" s="5" t="s">
        <v>487</v>
      </c>
      <c r="B343" s="5" t="s">
        <v>490</v>
      </c>
      <c r="C343" s="5" t="s">
        <v>489</v>
      </c>
      <c r="D343" s="5" t="s">
        <v>360</v>
      </c>
      <c r="E343" s="5" t="s">
        <v>491</v>
      </c>
      <c r="F343" s="5" t="s">
        <v>488</v>
      </c>
      <c r="G343" s="5">
        <v>2</v>
      </c>
      <c r="H343" s="15">
        <v>1</v>
      </c>
      <c r="I343" s="4"/>
      <c r="J343" s="13">
        <v>1</v>
      </c>
      <c r="K343" s="5">
        <v>2016</v>
      </c>
      <c r="L343" s="12">
        <v>75</v>
      </c>
      <c r="M343" s="5">
        <v>2016</v>
      </c>
      <c r="N343" s="12">
        <v>10</v>
      </c>
      <c r="O343" s="5">
        <v>2016</v>
      </c>
      <c r="P343" s="12"/>
      <c r="R343" s="12">
        <v>0</v>
      </c>
      <c r="S343" s="5">
        <v>2016</v>
      </c>
      <c r="T343" s="12">
        <v>0</v>
      </c>
      <c r="U343" s="5">
        <v>2016</v>
      </c>
      <c r="V343" s="12">
        <v>0</v>
      </c>
      <c r="W343" s="5">
        <v>2016</v>
      </c>
      <c r="X343" s="14">
        <v>0</v>
      </c>
      <c r="Y343" s="5">
        <v>2016</v>
      </c>
      <c r="Z343" s="14"/>
    </row>
    <row r="344" spans="1:26" ht="12.75" customHeight="1" x14ac:dyDescent="0.25">
      <c r="A344" s="5" t="s">
        <v>907</v>
      </c>
      <c r="B344" s="5" t="s">
        <v>910</v>
      </c>
      <c r="C344" s="5" t="s">
        <v>909</v>
      </c>
      <c r="D344" s="5" t="s">
        <v>620</v>
      </c>
      <c r="E344" s="5" t="s">
        <v>911</v>
      </c>
      <c r="F344" s="5" t="s">
        <v>3186</v>
      </c>
      <c r="G344" s="5">
        <v>2</v>
      </c>
      <c r="H344" s="15">
        <v>2</v>
      </c>
      <c r="I344" s="4" t="s">
        <v>3185</v>
      </c>
      <c r="J344" s="13">
        <v>0.41253644314868804</v>
      </c>
      <c r="K344" s="5">
        <v>2016</v>
      </c>
      <c r="L344" s="12" t="s">
        <v>1569</v>
      </c>
      <c r="N344" s="12">
        <v>8</v>
      </c>
      <c r="O344" s="5">
        <v>2016</v>
      </c>
      <c r="P344" s="12"/>
      <c r="R344" s="12">
        <v>0</v>
      </c>
      <c r="S344" s="5">
        <v>2016</v>
      </c>
      <c r="T344" s="12">
        <v>0</v>
      </c>
      <c r="U344" s="5">
        <v>2016</v>
      </c>
      <c r="V344" s="12">
        <v>0</v>
      </c>
      <c r="W344" s="5">
        <v>2016</v>
      </c>
      <c r="X344" s="14">
        <v>0</v>
      </c>
      <c r="Y344" s="5">
        <v>2016</v>
      </c>
      <c r="Z344" s="14"/>
    </row>
    <row r="345" spans="1:26" ht="12.75" customHeight="1" x14ac:dyDescent="0.25">
      <c r="A345" s="5" t="s">
        <v>912</v>
      </c>
      <c r="B345" s="5" t="s">
        <v>910</v>
      </c>
      <c r="C345" s="5" t="s">
        <v>909</v>
      </c>
      <c r="D345" s="5" t="s">
        <v>620</v>
      </c>
      <c r="E345" s="5" t="s">
        <v>914</v>
      </c>
      <c r="F345" s="5" t="s">
        <v>913</v>
      </c>
      <c r="G345" s="5">
        <v>2</v>
      </c>
      <c r="H345" s="15">
        <v>2</v>
      </c>
      <c r="I345" s="4" t="s">
        <v>1901</v>
      </c>
      <c r="J345" s="13">
        <v>0.94000000000000006</v>
      </c>
      <c r="K345" s="5">
        <v>2017</v>
      </c>
      <c r="L345" s="12">
        <v>80</v>
      </c>
      <c r="M345" s="5">
        <v>2017</v>
      </c>
      <c r="N345" s="12">
        <v>15</v>
      </c>
      <c r="O345" s="5">
        <v>2017</v>
      </c>
      <c r="P345" s="12"/>
      <c r="R345" s="12" t="s">
        <v>1569</v>
      </c>
      <c r="T345" s="12" t="s">
        <v>1569</v>
      </c>
      <c r="V345" s="12" t="s">
        <v>1569</v>
      </c>
      <c r="X345" s="14" t="s">
        <v>1569</v>
      </c>
      <c r="Z345" s="14"/>
    </row>
    <row r="346" spans="1:26" ht="12.75" customHeight="1" x14ac:dyDescent="0.25">
      <c r="A346" s="5" t="s">
        <v>1250</v>
      </c>
      <c r="B346" s="5" t="s">
        <v>1252</v>
      </c>
      <c r="C346" s="5" t="s">
        <v>1251</v>
      </c>
      <c r="D346" s="5" t="s">
        <v>1038</v>
      </c>
      <c r="E346" s="5" t="s">
        <v>1253</v>
      </c>
      <c r="F346" s="5" t="s">
        <v>3187</v>
      </c>
      <c r="G346" s="5">
        <v>2</v>
      </c>
      <c r="H346" s="15">
        <v>1</v>
      </c>
      <c r="I346" s="4" t="s">
        <v>3189</v>
      </c>
      <c r="J346" s="13">
        <v>0.75268817204301075</v>
      </c>
      <c r="K346" s="5">
        <v>2000</v>
      </c>
      <c r="L346" s="12">
        <v>93</v>
      </c>
      <c r="M346" s="5">
        <v>2000</v>
      </c>
      <c r="N346" s="12">
        <v>16</v>
      </c>
      <c r="O346" s="5">
        <v>2000</v>
      </c>
      <c r="P346" s="12"/>
      <c r="R346" s="12" t="s">
        <v>1569</v>
      </c>
      <c r="T346" s="12" t="s">
        <v>1569</v>
      </c>
      <c r="V346" s="12" t="s">
        <v>1569</v>
      </c>
      <c r="X346" s="14" t="s">
        <v>1569</v>
      </c>
      <c r="Z346" s="14"/>
    </row>
    <row r="347" spans="1:26" ht="12.75" customHeight="1" x14ac:dyDescent="0.25">
      <c r="A347" s="5" t="s">
        <v>492</v>
      </c>
      <c r="B347" s="5" t="s">
        <v>494</v>
      </c>
      <c r="C347" s="5" t="s">
        <v>493</v>
      </c>
      <c r="D347" s="5" t="s">
        <v>360</v>
      </c>
      <c r="E347" s="5" t="s">
        <v>495</v>
      </c>
      <c r="F347" s="5" t="s">
        <v>3188</v>
      </c>
      <c r="G347" s="5">
        <v>3</v>
      </c>
      <c r="H347" s="15">
        <v>1</v>
      </c>
      <c r="I347" s="4"/>
      <c r="J347" s="13">
        <v>0.53465333009372606</v>
      </c>
      <c r="K347" s="5">
        <v>2012</v>
      </c>
      <c r="L347" s="12">
        <v>86.9</v>
      </c>
      <c r="M347" s="5">
        <v>2012</v>
      </c>
      <c r="N347" s="12">
        <v>20.14</v>
      </c>
      <c r="O347" s="5">
        <v>2012</v>
      </c>
      <c r="P347" s="12"/>
      <c r="R347" s="12">
        <v>0</v>
      </c>
      <c r="S347" s="5">
        <v>2012</v>
      </c>
      <c r="T347" s="12">
        <v>0</v>
      </c>
      <c r="U347" s="5">
        <v>2012</v>
      </c>
      <c r="V347" s="12">
        <v>0</v>
      </c>
      <c r="W347" s="5">
        <v>2012</v>
      </c>
      <c r="X347" s="14">
        <v>100</v>
      </c>
      <c r="Y347" s="5">
        <v>2012</v>
      </c>
      <c r="Z347" s="14"/>
    </row>
    <row r="348" spans="1:26" ht="12.75" customHeight="1" x14ac:dyDescent="0.25">
      <c r="A348" s="5" t="s">
        <v>496</v>
      </c>
      <c r="B348" s="5" t="s">
        <v>494</v>
      </c>
      <c r="C348" s="5" t="s">
        <v>493</v>
      </c>
      <c r="D348" s="5" t="s">
        <v>360</v>
      </c>
      <c r="E348" s="5" t="s">
        <v>498</v>
      </c>
      <c r="F348" s="5" t="s">
        <v>497</v>
      </c>
      <c r="G348" s="5">
        <v>4</v>
      </c>
      <c r="H348" s="15">
        <v>1</v>
      </c>
      <c r="I348" s="4" t="s">
        <v>1927</v>
      </c>
      <c r="J348" s="13">
        <v>0.44193953756920046</v>
      </c>
      <c r="K348" s="5">
        <v>2012</v>
      </c>
      <c r="L348" s="12">
        <v>42.7</v>
      </c>
      <c r="M348" s="5">
        <v>2012</v>
      </c>
      <c r="N348" s="12">
        <v>9.9209920992099221</v>
      </c>
      <c r="O348" s="5">
        <v>2012</v>
      </c>
      <c r="P348" s="12"/>
      <c r="R348" s="12">
        <v>0</v>
      </c>
      <c r="S348" s="5">
        <v>2012</v>
      </c>
      <c r="T348" s="12">
        <v>0</v>
      </c>
      <c r="U348" s="5">
        <v>2012</v>
      </c>
      <c r="V348" s="12">
        <v>0</v>
      </c>
      <c r="W348" s="5">
        <v>2012</v>
      </c>
      <c r="X348" s="14">
        <v>100</v>
      </c>
      <c r="Y348" s="5">
        <v>2012</v>
      </c>
      <c r="Z348" s="14"/>
    </row>
    <row r="349" spans="1:26" ht="12.75" customHeight="1" x14ac:dyDescent="0.25">
      <c r="A349" s="5" t="s">
        <v>499</v>
      </c>
      <c r="B349" s="5" t="s">
        <v>494</v>
      </c>
      <c r="C349" s="5" t="s">
        <v>493</v>
      </c>
      <c r="D349" s="5" t="s">
        <v>360</v>
      </c>
      <c r="E349" s="5" t="s">
        <v>501</v>
      </c>
      <c r="F349" s="5" t="s">
        <v>500</v>
      </c>
      <c r="G349" s="5">
        <v>4</v>
      </c>
      <c r="H349" s="15">
        <v>1</v>
      </c>
      <c r="I349" s="4"/>
      <c r="J349" s="13">
        <v>0.52220668115316315</v>
      </c>
      <c r="K349" s="5">
        <v>2012</v>
      </c>
      <c r="L349" s="12">
        <v>71.2</v>
      </c>
      <c r="M349" s="5">
        <v>2012</v>
      </c>
      <c r="N349" s="12">
        <v>15.561556155615563</v>
      </c>
      <c r="O349" s="5">
        <v>2012</v>
      </c>
      <c r="P349" s="12"/>
      <c r="R349" s="12">
        <v>0</v>
      </c>
      <c r="S349" s="5">
        <v>2012</v>
      </c>
      <c r="T349" s="12">
        <v>0</v>
      </c>
      <c r="U349" s="5">
        <v>2012</v>
      </c>
      <c r="V349" s="12">
        <v>0</v>
      </c>
      <c r="W349" s="5">
        <v>2012</v>
      </c>
      <c r="X349" s="14">
        <v>100</v>
      </c>
      <c r="Y349" s="5">
        <v>2012</v>
      </c>
      <c r="Z349" s="14"/>
    </row>
    <row r="350" spans="1:26" ht="12.75" customHeight="1" x14ac:dyDescent="0.25">
      <c r="A350" s="5" t="s">
        <v>502</v>
      </c>
      <c r="B350" s="5" t="s">
        <v>494</v>
      </c>
      <c r="C350" s="5" t="s">
        <v>493</v>
      </c>
      <c r="D350" s="5" t="s">
        <v>360</v>
      </c>
      <c r="E350" s="5" t="s">
        <v>504</v>
      </c>
      <c r="F350" s="5" t="s">
        <v>503</v>
      </c>
      <c r="G350" s="5">
        <v>4</v>
      </c>
      <c r="H350" s="15">
        <v>1</v>
      </c>
      <c r="I350" s="4" t="s">
        <v>1928</v>
      </c>
      <c r="J350" s="13">
        <v>0.3323250415834732</v>
      </c>
      <c r="K350" s="5">
        <v>2012</v>
      </c>
      <c r="L350" s="12">
        <v>85.7</v>
      </c>
      <c r="M350" s="5">
        <v>2012</v>
      </c>
      <c r="N350" s="12">
        <v>11.990000000000004</v>
      </c>
      <c r="O350" s="5">
        <v>2012</v>
      </c>
      <c r="P350" s="12"/>
      <c r="R350" s="12">
        <v>0</v>
      </c>
      <c r="S350" s="5">
        <v>2012</v>
      </c>
      <c r="T350" s="12">
        <v>0</v>
      </c>
      <c r="U350" s="5">
        <v>2012</v>
      </c>
      <c r="V350" s="12">
        <v>0</v>
      </c>
      <c r="W350" s="5">
        <v>2012</v>
      </c>
      <c r="X350" s="14">
        <v>0</v>
      </c>
      <c r="Y350" s="5">
        <v>2012</v>
      </c>
      <c r="Z350" s="14"/>
    </row>
    <row r="351" spans="1:26" ht="12.75" customHeight="1" x14ac:dyDescent="0.25">
      <c r="A351" s="5" t="s">
        <v>505</v>
      </c>
      <c r="B351" s="5" t="s">
        <v>494</v>
      </c>
      <c r="C351" s="5" t="s">
        <v>493</v>
      </c>
      <c r="D351" s="5" t="s">
        <v>360</v>
      </c>
      <c r="E351" s="5" t="s">
        <v>507</v>
      </c>
      <c r="F351" s="5" t="s">
        <v>506</v>
      </c>
      <c r="G351" s="5">
        <v>4</v>
      </c>
      <c r="H351" s="15">
        <v>1</v>
      </c>
      <c r="I351" s="4" t="s">
        <v>1929</v>
      </c>
      <c r="J351" s="13">
        <v>0.40006225596675887</v>
      </c>
      <c r="K351" s="5">
        <v>2012</v>
      </c>
      <c r="L351" s="12">
        <v>25.4</v>
      </c>
      <c r="M351" s="5">
        <v>2012</v>
      </c>
      <c r="N351" s="12">
        <v>5.61</v>
      </c>
      <c r="O351" s="5">
        <v>2012</v>
      </c>
      <c r="P351" s="12"/>
      <c r="R351" s="12">
        <v>0</v>
      </c>
      <c r="S351" s="5">
        <v>2012</v>
      </c>
      <c r="T351" s="12">
        <v>0</v>
      </c>
      <c r="U351" s="5">
        <v>2012</v>
      </c>
      <c r="V351" s="12">
        <v>0</v>
      </c>
      <c r="W351" s="5">
        <v>2012</v>
      </c>
      <c r="X351" s="14">
        <v>0</v>
      </c>
      <c r="Y351" s="5">
        <v>2012</v>
      </c>
      <c r="Z351" s="14"/>
    </row>
    <row r="352" spans="1:26" ht="12.75" customHeight="1" x14ac:dyDescent="0.25">
      <c r="A352" s="5" t="s">
        <v>508</v>
      </c>
      <c r="B352" s="5" t="s">
        <v>494</v>
      </c>
      <c r="C352" s="5" t="s">
        <v>493</v>
      </c>
      <c r="D352" s="5" t="s">
        <v>360</v>
      </c>
      <c r="E352" s="5" t="s">
        <v>510</v>
      </c>
      <c r="F352" s="5" t="s">
        <v>509</v>
      </c>
      <c r="G352" s="5">
        <v>4</v>
      </c>
      <c r="H352" s="15">
        <v>1</v>
      </c>
      <c r="I352" s="4"/>
      <c r="J352" s="13">
        <v>0.69839705707885524</v>
      </c>
      <c r="K352" s="5">
        <v>2012</v>
      </c>
      <c r="L352" s="12">
        <v>39.299999999999997</v>
      </c>
      <c r="M352" s="5">
        <v>2012</v>
      </c>
      <c r="N352" s="12">
        <v>14.462892578515705</v>
      </c>
      <c r="O352" s="5">
        <v>2012</v>
      </c>
      <c r="P352" s="12"/>
      <c r="R352" s="12">
        <v>0</v>
      </c>
      <c r="S352" s="5">
        <v>2012</v>
      </c>
      <c r="T352" s="12">
        <v>0</v>
      </c>
      <c r="U352" s="5">
        <v>2012</v>
      </c>
      <c r="V352" s="12">
        <v>0</v>
      </c>
      <c r="W352" s="5">
        <v>2012</v>
      </c>
      <c r="X352" s="14">
        <v>0</v>
      </c>
      <c r="Y352" s="5">
        <v>2012</v>
      </c>
      <c r="Z352" s="14"/>
    </row>
    <row r="353" spans="1:26" ht="12.75" customHeight="1" x14ac:dyDescent="0.25">
      <c r="A353" s="5" t="s">
        <v>511</v>
      </c>
      <c r="B353" s="5" t="s">
        <v>494</v>
      </c>
      <c r="C353" s="5" t="s">
        <v>493</v>
      </c>
      <c r="D353" s="5" t="s">
        <v>360</v>
      </c>
      <c r="E353" s="5" t="s">
        <v>513</v>
      </c>
      <c r="F353" s="5" t="s">
        <v>512</v>
      </c>
      <c r="G353" s="5">
        <v>4</v>
      </c>
      <c r="H353" s="15">
        <v>2</v>
      </c>
      <c r="I353" s="4" t="s">
        <v>1930</v>
      </c>
      <c r="J353" s="13">
        <v>0.35765268783838755</v>
      </c>
      <c r="K353" s="5">
        <v>2012</v>
      </c>
      <c r="L353" s="12">
        <v>62.7</v>
      </c>
      <c r="M353" s="5">
        <v>2012</v>
      </c>
      <c r="N353" s="12">
        <v>13.459999999999999</v>
      </c>
      <c r="O353" s="5">
        <v>2012</v>
      </c>
      <c r="P353" s="12"/>
      <c r="R353" s="12">
        <v>0</v>
      </c>
      <c r="S353" s="5">
        <v>2012</v>
      </c>
      <c r="T353" s="12">
        <v>0</v>
      </c>
      <c r="U353" s="5">
        <v>2012</v>
      </c>
      <c r="V353" s="12">
        <v>0</v>
      </c>
      <c r="W353" s="5">
        <v>2012</v>
      </c>
      <c r="X353" s="14">
        <v>0</v>
      </c>
      <c r="Y353" s="5">
        <v>2012</v>
      </c>
      <c r="Z353" s="14"/>
    </row>
    <row r="354" spans="1:26" ht="12.75" customHeight="1" x14ac:dyDescent="0.25">
      <c r="A354" s="5" t="s">
        <v>514</v>
      </c>
      <c r="B354" s="5" t="s">
        <v>494</v>
      </c>
      <c r="C354" s="5" t="s">
        <v>493</v>
      </c>
      <c r="D354" s="5" t="s">
        <v>360</v>
      </c>
      <c r="E354" s="5" t="s">
        <v>516</v>
      </c>
      <c r="F354" s="5" t="s">
        <v>515</v>
      </c>
      <c r="G354" s="5">
        <v>4</v>
      </c>
      <c r="H354" s="15">
        <v>2</v>
      </c>
      <c r="I354" s="4" t="s">
        <v>1931</v>
      </c>
      <c r="J354" s="13">
        <v>0.61809914968274782</v>
      </c>
      <c r="K354" s="5">
        <v>2012</v>
      </c>
      <c r="L354" s="12">
        <v>68.7</v>
      </c>
      <c r="M354" s="5">
        <v>2012</v>
      </c>
      <c r="N354" s="12">
        <v>16.189999999999998</v>
      </c>
      <c r="O354" s="5">
        <v>2012</v>
      </c>
      <c r="P354" s="12"/>
      <c r="R354" s="12">
        <v>0</v>
      </c>
      <c r="S354" s="5">
        <v>2012</v>
      </c>
      <c r="T354" s="12">
        <v>0</v>
      </c>
      <c r="U354" s="5">
        <v>2012</v>
      </c>
      <c r="V354" s="12">
        <v>0</v>
      </c>
      <c r="W354" s="5">
        <v>2012</v>
      </c>
      <c r="X354" s="14">
        <v>0</v>
      </c>
      <c r="Y354" s="5">
        <v>2012</v>
      </c>
      <c r="Z354" s="14"/>
    </row>
    <row r="355" spans="1:26" ht="12.75" customHeight="1" x14ac:dyDescent="0.25">
      <c r="A355" s="5" t="s">
        <v>517</v>
      </c>
      <c r="B355" s="5" t="s">
        <v>494</v>
      </c>
      <c r="C355" s="5" t="s">
        <v>493</v>
      </c>
      <c r="D355" s="5" t="s">
        <v>360</v>
      </c>
      <c r="E355" s="5" t="s">
        <v>519</v>
      </c>
      <c r="F355" s="5" t="s">
        <v>518</v>
      </c>
      <c r="G355" s="5">
        <v>4</v>
      </c>
      <c r="H355" s="15">
        <v>1</v>
      </c>
      <c r="I355" s="4"/>
      <c r="J355" s="13">
        <v>0.39936891420160003</v>
      </c>
      <c r="K355" s="5">
        <v>2012</v>
      </c>
      <c r="L355" s="12">
        <v>86.5</v>
      </c>
      <c r="M355" s="5">
        <v>2012</v>
      </c>
      <c r="N355" s="12">
        <v>13.238676132386761</v>
      </c>
      <c r="O355" s="5">
        <v>2012</v>
      </c>
      <c r="P355" s="12"/>
      <c r="R355" s="12">
        <v>0</v>
      </c>
      <c r="S355" s="5">
        <v>2012</v>
      </c>
      <c r="T355" s="12">
        <v>0</v>
      </c>
      <c r="U355" s="5">
        <v>2012</v>
      </c>
      <c r="V355" s="12">
        <v>0</v>
      </c>
      <c r="W355" s="5">
        <v>2012</v>
      </c>
      <c r="X355" s="14">
        <v>0</v>
      </c>
      <c r="Y355" s="5">
        <v>2012</v>
      </c>
      <c r="Z355" s="14"/>
    </row>
    <row r="356" spans="1:26" ht="12.75" customHeight="1" x14ac:dyDescent="0.25">
      <c r="A356" s="5" t="s">
        <v>520</v>
      </c>
      <c r="B356" s="5" t="s">
        <v>494</v>
      </c>
      <c r="C356" s="5" t="s">
        <v>493</v>
      </c>
      <c r="D356" s="5" t="s">
        <v>360</v>
      </c>
      <c r="E356" s="5" t="s">
        <v>522</v>
      </c>
      <c r="F356" s="5" t="s">
        <v>521</v>
      </c>
      <c r="G356" s="5">
        <v>4</v>
      </c>
      <c r="H356" s="15">
        <v>1</v>
      </c>
      <c r="I356" s="4" t="s">
        <v>1932</v>
      </c>
      <c r="J356" s="13">
        <v>0.32169431701775114</v>
      </c>
      <c r="K356" s="5">
        <v>2012</v>
      </c>
      <c r="L356" s="12">
        <v>81.099999999999994</v>
      </c>
      <c r="M356" s="5">
        <v>2012</v>
      </c>
      <c r="N356" s="12">
        <v>17.850000000000001</v>
      </c>
      <c r="O356" s="5">
        <v>2012</v>
      </c>
      <c r="P356" s="12"/>
      <c r="R356" s="12">
        <v>0</v>
      </c>
      <c r="S356" s="5">
        <v>2012</v>
      </c>
      <c r="T356" s="12">
        <v>0</v>
      </c>
      <c r="U356" s="5">
        <v>2012</v>
      </c>
      <c r="V356" s="12">
        <v>0</v>
      </c>
      <c r="W356" s="5">
        <v>2012</v>
      </c>
      <c r="X356" s="14">
        <v>100</v>
      </c>
      <c r="Y356" s="5">
        <v>2012</v>
      </c>
      <c r="Z356" s="14"/>
    </row>
    <row r="357" spans="1:26" ht="12.75" customHeight="1" x14ac:dyDescent="0.25">
      <c r="A357" s="5" t="s">
        <v>523</v>
      </c>
      <c r="B357" s="5" t="s">
        <v>494</v>
      </c>
      <c r="C357" s="5" t="s">
        <v>493</v>
      </c>
      <c r="D357" s="5" t="s">
        <v>360</v>
      </c>
      <c r="E357" s="5" t="s">
        <v>525</v>
      </c>
      <c r="F357" s="5" t="s">
        <v>524</v>
      </c>
      <c r="G357" s="5">
        <v>4</v>
      </c>
      <c r="H357" s="15">
        <v>1</v>
      </c>
      <c r="I357" s="4" t="s">
        <v>1933</v>
      </c>
      <c r="J357" s="13">
        <v>0.12169516218879772</v>
      </c>
      <c r="K357" s="5">
        <v>2012</v>
      </c>
      <c r="L357" s="12" t="s">
        <v>1569</v>
      </c>
      <c r="N357" s="12">
        <v>8.17</v>
      </c>
      <c r="O357" s="5">
        <v>2012</v>
      </c>
      <c r="P357" s="12"/>
      <c r="R357" s="12" t="s">
        <v>1569</v>
      </c>
      <c r="T357" s="12" t="s">
        <v>1569</v>
      </c>
      <c r="V357" s="12" t="s">
        <v>1569</v>
      </c>
      <c r="X357" s="14" t="s">
        <v>1569</v>
      </c>
      <c r="Z357" s="14"/>
    </row>
    <row r="358" spans="1:26" ht="12.75" customHeight="1" x14ac:dyDescent="0.25">
      <c r="A358" s="5" t="s">
        <v>526</v>
      </c>
      <c r="B358" s="5" t="s">
        <v>494</v>
      </c>
      <c r="C358" s="5" t="s">
        <v>493</v>
      </c>
      <c r="D358" s="5" t="s">
        <v>360</v>
      </c>
      <c r="E358" s="5" t="s">
        <v>528</v>
      </c>
      <c r="F358" s="5" t="s">
        <v>527</v>
      </c>
      <c r="G358" s="5">
        <v>4</v>
      </c>
      <c r="H358" s="15">
        <v>1</v>
      </c>
      <c r="I358" s="4" t="s">
        <v>1934</v>
      </c>
      <c r="J358" s="13">
        <v>0.13126819355193059</v>
      </c>
      <c r="K358" s="5">
        <v>2016</v>
      </c>
      <c r="L358" s="12" t="s">
        <v>1569</v>
      </c>
      <c r="N358" s="12">
        <v>6.8706870687068697</v>
      </c>
      <c r="O358" s="5">
        <v>2016</v>
      </c>
      <c r="P358" s="12"/>
      <c r="R358" s="12">
        <v>0</v>
      </c>
      <c r="S358" s="5">
        <v>2016</v>
      </c>
      <c r="T358" s="12">
        <v>0</v>
      </c>
      <c r="U358" s="5">
        <v>2016</v>
      </c>
      <c r="V358" s="12">
        <v>0</v>
      </c>
      <c r="W358" s="5">
        <v>2016</v>
      </c>
      <c r="X358" s="14">
        <v>0</v>
      </c>
      <c r="Y358" s="5">
        <v>2016</v>
      </c>
      <c r="Z358" s="14"/>
    </row>
    <row r="359" spans="1:26" ht="12.75" customHeight="1" x14ac:dyDescent="0.25">
      <c r="A359" s="5" t="s">
        <v>218</v>
      </c>
      <c r="B359" s="5" t="s">
        <v>221</v>
      </c>
      <c r="C359" s="5" t="s">
        <v>220</v>
      </c>
      <c r="D359" s="5" t="s">
        <v>35</v>
      </c>
      <c r="E359" s="5" t="s">
        <v>222</v>
      </c>
      <c r="F359" s="5" t="s">
        <v>219</v>
      </c>
      <c r="G359" s="5">
        <v>2</v>
      </c>
      <c r="H359" s="15">
        <v>1</v>
      </c>
      <c r="I359" s="4"/>
      <c r="J359" s="13">
        <v>1.1115333556061353</v>
      </c>
      <c r="K359" s="5">
        <v>2013</v>
      </c>
      <c r="L359" s="12" t="s">
        <v>1569</v>
      </c>
      <c r="N359" s="12">
        <v>6.4</v>
      </c>
      <c r="O359" s="5">
        <v>2013</v>
      </c>
      <c r="P359" s="12"/>
      <c r="R359" s="12">
        <v>0</v>
      </c>
      <c r="S359" s="5">
        <v>2013</v>
      </c>
      <c r="T359" s="12">
        <v>14</v>
      </c>
      <c r="U359" s="5">
        <v>2013</v>
      </c>
      <c r="V359" s="12">
        <v>0</v>
      </c>
      <c r="W359" s="5">
        <v>2013</v>
      </c>
      <c r="X359" s="14">
        <v>0</v>
      </c>
      <c r="Y359" s="5">
        <v>2013</v>
      </c>
      <c r="Z359" s="14"/>
    </row>
    <row r="360" spans="1:26" ht="12.75" customHeight="1" x14ac:dyDescent="0.25">
      <c r="A360" s="5" t="s">
        <v>223</v>
      </c>
      <c r="B360" s="5" t="s">
        <v>221</v>
      </c>
      <c r="C360" s="5" t="s">
        <v>220</v>
      </c>
      <c r="D360" s="5" t="s">
        <v>35</v>
      </c>
      <c r="E360" s="5" t="s">
        <v>225</v>
      </c>
      <c r="F360" s="5" t="s">
        <v>224</v>
      </c>
      <c r="G360" s="5">
        <v>2</v>
      </c>
      <c r="H360" s="15">
        <v>1</v>
      </c>
      <c r="I360" s="4"/>
      <c r="J360" s="13" t="s">
        <v>1569</v>
      </c>
      <c r="L360" s="12" t="s">
        <v>1569</v>
      </c>
      <c r="N360" s="12">
        <v>13.592233009708737</v>
      </c>
      <c r="P360" s="12"/>
      <c r="R360" s="12" t="s">
        <v>1569</v>
      </c>
      <c r="T360" s="12" t="s">
        <v>1569</v>
      </c>
      <c r="V360" s="12" t="s">
        <v>1569</v>
      </c>
      <c r="X360" s="14" t="s">
        <v>1569</v>
      </c>
      <c r="Z360" s="14"/>
    </row>
    <row r="361" spans="1:26" ht="12.75" customHeight="1" x14ac:dyDescent="0.25">
      <c r="A361" s="5" t="s">
        <v>226</v>
      </c>
      <c r="B361" s="5" t="s">
        <v>229</v>
      </c>
      <c r="C361" s="5" t="s">
        <v>228</v>
      </c>
      <c r="D361" s="5" t="s">
        <v>35</v>
      </c>
      <c r="E361" s="5" t="s">
        <v>230</v>
      </c>
      <c r="F361" s="5" t="s">
        <v>227</v>
      </c>
      <c r="G361" s="5">
        <v>2</v>
      </c>
      <c r="H361" s="15">
        <v>2</v>
      </c>
      <c r="I361" s="4" t="s">
        <v>1935</v>
      </c>
      <c r="J361" s="13">
        <v>2.1638828284273401</v>
      </c>
      <c r="K361" s="5">
        <v>2010</v>
      </c>
      <c r="L361" s="12">
        <v>40</v>
      </c>
      <c r="M361" s="5">
        <v>2010</v>
      </c>
      <c r="N361" s="12">
        <v>38</v>
      </c>
      <c r="O361" s="5">
        <v>2010</v>
      </c>
      <c r="P361" s="12"/>
      <c r="R361" s="12">
        <v>1</v>
      </c>
      <c r="S361" s="5">
        <v>2010</v>
      </c>
      <c r="T361" s="12">
        <v>10</v>
      </c>
      <c r="U361" s="5">
        <v>2010</v>
      </c>
      <c r="V361" s="12">
        <v>0</v>
      </c>
      <c r="W361" s="5">
        <v>2010</v>
      </c>
      <c r="X361" s="14">
        <v>98.876404494382015</v>
      </c>
      <c r="Y361" s="5">
        <v>2010</v>
      </c>
      <c r="Z361" s="14"/>
    </row>
    <row r="362" spans="1:26" ht="12.75" customHeight="1" x14ac:dyDescent="0.25">
      <c r="A362" s="5" t="s">
        <v>231</v>
      </c>
      <c r="B362" s="5" t="s">
        <v>229</v>
      </c>
      <c r="C362" s="5" t="s">
        <v>228</v>
      </c>
      <c r="D362" s="5" t="s">
        <v>35</v>
      </c>
      <c r="E362" s="5" t="s">
        <v>233</v>
      </c>
      <c r="F362" s="5" t="s">
        <v>232</v>
      </c>
      <c r="G362" s="5">
        <v>2</v>
      </c>
      <c r="H362" s="15">
        <v>1</v>
      </c>
      <c r="I362" s="4"/>
      <c r="J362" s="13">
        <v>0.43835616438356162</v>
      </c>
      <c r="K362" s="5">
        <v>2011</v>
      </c>
      <c r="L362" s="12" t="s">
        <v>1569</v>
      </c>
      <c r="N362" s="12">
        <v>11.2</v>
      </c>
      <c r="O362" s="5">
        <v>2011</v>
      </c>
      <c r="P362" s="12"/>
      <c r="R362" s="12">
        <v>0</v>
      </c>
      <c r="S362" s="5">
        <v>2011</v>
      </c>
      <c r="T362" s="12">
        <v>0</v>
      </c>
      <c r="U362" s="5">
        <v>2011</v>
      </c>
      <c r="V362" s="12">
        <v>0</v>
      </c>
      <c r="W362" s="5">
        <v>2011</v>
      </c>
      <c r="X362" s="14">
        <v>0</v>
      </c>
      <c r="Y362" s="5">
        <v>2011</v>
      </c>
      <c r="Z362" s="14"/>
    </row>
    <row r="363" spans="1:26" ht="12.75" customHeight="1" x14ac:dyDescent="0.25">
      <c r="A363" s="5" t="s">
        <v>915</v>
      </c>
      <c r="B363" s="5" t="s">
        <v>918</v>
      </c>
      <c r="C363" s="5" t="s">
        <v>917</v>
      </c>
      <c r="D363" s="5" t="s">
        <v>620</v>
      </c>
      <c r="E363" s="5" t="s">
        <v>919</v>
      </c>
      <c r="F363" s="5" t="s">
        <v>916</v>
      </c>
      <c r="G363" s="5">
        <v>2</v>
      </c>
      <c r="H363" s="15">
        <v>1</v>
      </c>
      <c r="I363" s="4"/>
      <c r="J363" s="13">
        <v>1.2803101461587703</v>
      </c>
      <c r="K363" s="5">
        <v>2012</v>
      </c>
      <c r="L363" s="12">
        <v>82</v>
      </c>
      <c r="M363" s="5">
        <v>2012</v>
      </c>
      <c r="N363" s="12">
        <v>8.3699999999999992</v>
      </c>
      <c r="O363" s="5">
        <v>2012</v>
      </c>
      <c r="P363" s="12"/>
      <c r="R363" s="12">
        <v>0</v>
      </c>
      <c r="S363" s="5">
        <v>2012</v>
      </c>
      <c r="T363" s="12">
        <v>0</v>
      </c>
      <c r="U363" s="5">
        <v>2012</v>
      </c>
      <c r="V363" s="12">
        <v>0</v>
      </c>
      <c r="W363" s="5">
        <v>2012</v>
      </c>
      <c r="X363" s="14">
        <v>0</v>
      </c>
      <c r="Y363" s="5">
        <v>2012</v>
      </c>
      <c r="Z363" s="14"/>
    </row>
    <row r="364" spans="1:26" ht="12.75" customHeight="1" x14ac:dyDescent="0.25">
      <c r="A364" s="5" t="s">
        <v>920</v>
      </c>
      <c r="B364" s="5" t="s">
        <v>918</v>
      </c>
      <c r="C364" s="5" t="s">
        <v>917</v>
      </c>
      <c r="D364" s="5" t="s">
        <v>620</v>
      </c>
      <c r="E364" s="5" t="s">
        <v>922</v>
      </c>
      <c r="F364" s="5" t="s">
        <v>921</v>
      </c>
      <c r="G364" s="5">
        <v>2</v>
      </c>
      <c r="H364" s="15">
        <v>1</v>
      </c>
      <c r="I364" s="4"/>
      <c r="J364" s="13">
        <v>0.58788858831174717</v>
      </c>
      <c r="K364" s="5">
        <v>2012</v>
      </c>
      <c r="L364" s="12">
        <v>23.65</v>
      </c>
      <c r="M364" s="5">
        <v>2012</v>
      </c>
      <c r="N364" s="12">
        <v>6.6666666666666679</v>
      </c>
      <c r="O364" s="5">
        <v>2012</v>
      </c>
      <c r="P364" s="12"/>
      <c r="R364" s="12">
        <v>0</v>
      </c>
      <c r="S364" s="5">
        <v>2012</v>
      </c>
      <c r="T364" s="12">
        <v>0</v>
      </c>
      <c r="U364" s="5">
        <v>2012</v>
      </c>
      <c r="V364" s="12">
        <v>0</v>
      </c>
      <c r="W364" s="5">
        <v>2012</v>
      </c>
      <c r="X364" s="14">
        <v>0</v>
      </c>
      <c r="Y364" s="5">
        <v>2012</v>
      </c>
      <c r="Z364" s="14"/>
    </row>
    <row r="365" spans="1:26" x14ac:dyDescent="0.25">
      <c r="A365" s="5" t="s">
        <v>529</v>
      </c>
      <c r="B365" s="5" t="s">
        <v>531</v>
      </c>
      <c r="C365" s="5" t="s">
        <v>530</v>
      </c>
      <c r="D365" s="5" t="s">
        <v>360</v>
      </c>
      <c r="E365" s="5" t="s">
        <v>532</v>
      </c>
      <c r="F365" s="5" t="s">
        <v>2750</v>
      </c>
      <c r="G365" s="5">
        <v>3</v>
      </c>
      <c r="H365" s="15">
        <v>1</v>
      </c>
      <c r="I365" s="4"/>
      <c r="J365" s="13">
        <v>0.49019607843137258</v>
      </c>
      <c r="K365" s="5">
        <v>2003</v>
      </c>
      <c r="L365" s="12">
        <v>28</v>
      </c>
      <c r="M365" s="5">
        <v>2003</v>
      </c>
      <c r="N365" s="12">
        <v>2</v>
      </c>
      <c r="O365" s="5">
        <v>2003</v>
      </c>
      <c r="P365" s="12"/>
      <c r="R365" s="12">
        <v>0</v>
      </c>
      <c r="S365" s="5">
        <v>2003</v>
      </c>
      <c r="T365" s="12">
        <v>0</v>
      </c>
      <c r="U365" s="5">
        <v>2003</v>
      </c>
      <c r="V365" s="12">
        <v>0</v>
      </c>
      <c r="W365" s="5">
        <v>2003</v>
      </c>
      <c r="X365" s="14">
        <v>0</v>
      </c>
      <c r="Y365" s="5">
        <v>2003</v>
      </c>
      <c r="Z365" s="14"/>
    </row>
    <row r="366" spans="1:26" ht="12.75" customHeight="1" x14ac:dyDescent="0.25">
      <c r="A366" s="5" t="s">
        <v>923</v>
      </c>
      <c r="B366" s="5" t="s">
        <v>3</v>
      </c>
      <c r="C366" s="5" t="s">
        <v>924</v>
      </c>
      <c r="D366" s="5" t="s">
        <v>620</v>
      </c>
      <c r="E366" s="5" t="s">
        <v>925</v>
      </c>
      <c r="H366" s="15">
        <v>4</v>
      </c>
      <c r="I366" s="4" t="s">
        <v>1920</v>
      </c>
      <c r="J366" s="13" t="s">
        <v>1569</v>
      </c>
      <c r="L366" s="12" t="s">
        <v>1569</v>
      </c>
      <c r="N366" s="12" t="s">
        <v>1569</v>
      </c>
      <c r="P366" s="12"/>
      <c r="R366" s="12" t="s">
        <v>1569</v>
      </c>
      <c r="T366" s="12" t="s">
        <v>1569</v>
      </c>
      <c r="V366" s="12" t="s">
        <v>1569</v>
      </c>
      <c r="X366" s="14" t="s">
        <v>1569</v>
      </c>
      <c r="Z366" s="14"/>
    </row>
    <row r="367" spans="1:26" ht="12.75" customHeight="1" x14ac:dyDescent="0.25">
      <c r="A367" s="5" t="s">
        <v>926</v>
      </c>
      <c r="B367" s="5" t="s">
        <v>3</v>
      </c>
      <c r="C367" s="5" t="s">
        <v>924</v>
      </c>
      <c r="D367" s="5" t="s">
        <v>620</v>
      </c>
      <c r="E367" s="5" t="s">
        <v>4</v>
      </c>
      <c r="F367" s="5" t="s">
        <v>927</v>
      </c>
      <c r="G367" s="5">
        <v>1</v>
      </c>
      <c r="H367" s="15">
        <v>2</v>
      </c>
      <c r="I367" s="4" t="s">
        <v>1936</v>
      </c>
      <c r="J367" s="13">
        <v>0.5</v>
      </c>
      <c r="K367" s="5">
        <v>2014</v>
      </c>
      <c r="L367" s="12">
        <v>10</v>
      </c>
      <c r="M367" s="5">
        <v>2014</v>
      </c>
      <c r="N367" s="12">
        <v>15</v>
      </c>
      <c r="O367" s="5">
        <v>2014</v>
      </c>
      <c r="P367" s="12"/>
      <c r="R367" s="12" t="s">
        <v>1569</v>
      </c>
      <c r="T367" s="12" t="s">
        <v>1569</v>
      </c>
      <c r="V367" s="12" t="s">
        <v>1569</v>
      </c>
      <c r="X367" s="14" t="s">
        <v>1569</v>
      </c>
      <c r="Z367" s="14"/>
    </row>
    <row r="368" spans="1:26" ht="12.75" customHeight="1" x14ac:dyDescent="0.25">
      <c r="A368" s="5" t="s">
        <v>928</v>
      </c>
      <c r="B368" s="5" t="s">
        <v>3</v>
      </c>
      <c r="C368" s="5" t="s">
        <v>924</v>
      </c>
      <c r="D368" s="5" t="s">
        <v>620</v>
      </c>
      <c r="E368" s="5" t="s">
        <v>930</v>
      </c>
      <c r="F368" s="5" t="s">
        <v>929</v>
      </c>
      <c r="G368" s="5">
        <v>2</v>
      </c>
      <c r="H368" s="15">
        <v>3</v>
      </c>
      <c r="I368" s="4" t="s">
        <v>1937</v>
      </c>
      <c r="J368" s="13" t="s">
        <v>1569</v>
      </c>
      <c r="L368" s="12" t="s">
        <v>1569</v>
      </c>
      <c r="N368" s="12">
        <v>4</v>
      </c>
      <c r="P368" s="12"/>
      <c r="R368" s="12" t="s">
        <v>1569</v>
      </c>
      <c r="T368" s="12" t="s">
        <v>1569</v>
      </c>
      <c r="V368" s="12" t="s">
        <v>1569</v>
      </c>
      <c r="X368" s="14" t="s">
        <v>1569</v>
      </c>
      <c r="Z368" s="14"/>
    </row>
    <row r="369" spans="1:26" ht="12.75" customHeight="1" x14ac:dyDescent="0.25">
      <c r="A369" s="5" t="s">
        <v>931</v>
      </c>
      <c r="B369" s="5" t="s">
        <v>3</v>
      </c>
      <c r="C369" s="5" t="s">
        <v>924</v>
      </c>
      <c r="D369" s="5" t="s">
        <v>620</v>
      </c>
      <c r="E369" s="5" t="s">
        <v>933</v>
      </c>
      <c r="F369" s="5" t="s">
        <v>932</v>
      </c>
      <c r="G369" s="5">
        <v>2</v>
      </c>
      <c r="H369" s="15">
        <v>2</v>
      </c>
      <c r="I369" s="4" t="s">
        <v>1938</v>
      </c>
      <c r="J369" s="13">
        <v>0.17016931847187952</v>
      </c>
      <c r="K369" s="5">
        <v>2008</v>
      </c>
      <c r="L369" s="12" t="s">
        <v>1569</v>
      </c>
      <c r="N369" s="12">
        <v>18.8</v>
      </c>
      <c r="O369" s="5">
        <v>2008</v>
      </c>
      <c r="P369" s="12"/>
      <c r="R369" s="12" t="s">
        <v>1569</v>
      </c>
      <c r="T369" s="12" t="s">
        <v>1569</v>
      </c>
      <c r="V369" s="12" t="s">
        <v>1569</v>
      </c>
      <c r="X369" s="14" t="s">
        <v>1569</v>
      </c>
      <c r="Z369" s="14"/>
    </row>
    <row r="370" spans="1:26" ht="12.75" customHeight="1" x14ac:dyDescent="0.25">
      <c r="A370" s="5" t="s">
        <v>934</v>
      </c>
      <c r="B370" s="5" t="s">
        <v>3</v>
      </c>
      <c r="C370" s="5" t="s">
        <v>924</v>
      </c>
      <c r="D370" s="5" t="s">
        <v>620</v>
      </c>
      <c r="E370" s="5" t="s">
        <v>936</v>
      </c>
      <c r="F370" s="5" t="s">
        <v>935</v>
      </c>
      <c r="G370" s="5">
        <v>2</v>
      </c>
      <c r="H370" s="15">
        <v>2</v>
      </c>
      <c r="I370" s="4" t="s">
        <v>1939</v>
      </c>
      <c r="J370" s="13">
        <v>0.55054621120166458</v>
      </c>
      <c r="K370" s="5">
        <v>2012</v>
      </c>
      <c r="L370" s="12">
        <v>40</v>
      </c>
      <c r="M370" s="5">
        <v>2012</v>
      </c>
      <c r="N370" s="12">
        <v>9</v>
      </c>
      <c r="O370" s="5">
        <v>2012</v>
      </c>
      <c r="P370" s="12"/>
      <c r="R370" s="12">
        <v>0</v>
      </c>
      <c r="S370" s="5">
        <v>2012</v>
      </c>
      <c r="T370" s="12">
        <v>0</v>
      </c>
      <c r="U370" s="5">
        <v>2012</v>
      </c>
      <c r="V370" s="12">
        <v>0</v>
      </c>
      <c r="W370" s="5">
        <v>2012</v>
      </c>
      <c r="X370" s="14">
        <v>0</v>
      </c>
      <c r="Y370" s="5">
        <v>2012</v>
      </c>
      <c r="Z370" s="14"/>
    </row>
    <row r="371" spans="1:26" ht="12.75" customHeight="1" x14ac:dyDescent="0.25">
      <c r="A371" s="5" t="s">
        <v>234</v>
      </c>
      <c r="B371" s="5" t="s">
        <v>237</v>
      </c>
      <c r="C371" s="5" t="s">
        <v>236</v>
      </c>
      <c r="D371" s="5" t="s">
        <v>35</v>
      </c>
      <c r="E371" s="5" t="s">
        <v>238</v>
      </c>
      <c r="F371" s="5" t="s">
        <v>235</v>
      </c>
      <c r="G371" s="5">
        <v>1</v>
      </c>
      <c r="H371" s="15">
        <v>1</v>
      </c>
      <c r="I371" s="4"/>
      <c r="J371" s="13">
        <v>1.8099999999999998</v>
      </c>
      <c r="K371" s="5">
        <v>2009</v>
      </c>
      <c r="L371" s="12" t="s">
        <v>1569</v>
      </c>
      <c r="N371" s="12" t="s">
        <v>1569</v>
      </c>
      <c r="P371" s="12"/>
      <c r="R371" s="12" t="s">
        <v>1569</v>
      </c>
      <c r="T371" s="12" t="s">
        <v>1569</v>
      </c>
      <c r="V371" s="12" t="s">
        <v>1569</v>
      </c>
      <c r="X371" s="14" t="s">
        <v>1569</v>
      </c>
      <c r="Z371" s="14"/>
    </row>
    <row r="372" spans="1:26" ht="12.75" customHeight="1" x14ac:dyDescent="0.25">
      <c r="A372" s="5" t="s">
        <v>239</v>
      </c>
      <c r="B372" s="5" t="s">
        <v>242</v>
      </c>
      <c r="C372" s="5" t="s">
        <v>241</v>
      </c>
      <c r="D372" s="5" t="s">
        <v>35</v>
      </c>
      <c r="E372" s="5" t="s">
        <v>243</v>
      </c>
      <c r="F372" s="5" t="s">
        <v>240</v>
      </c>
      <c r="G372" s="5">
        <v>2</v>
      </c>
      <c r="H372" s="15">
        <v>2</v>
      </c>
      <c r="I372" s="4" t="s">
        <v>1940</v>
      </c>
      <c r="J372" s="13">
        <v>1.0027397260273974</v>
      </c>
      <c r="K372" s="5">
        <v>2013</v>
      </c>
      <c r="L372" s="12">
        <v>100</v>
      </c>
      <c r="M372" s="5">
        <v>2013</v>
      </c>
      <c r="N372" s="12">
        <v>5</v>
      </c>
      <c r="O372" s="5">
        <v>2013</v>
      </c>
      <c r="P372" s="12"/>
      <c r="R372" s="12">
        <v>0</v>
      </c>
      <c r="S372" s="5">
        <v>2013</v>
      </c>
      <c r="T372" s="12">
        <v>37.197000000000003</v>
      </c>
      <c r="U372" s="5">
        <v>2013</v>
      </c>
      <c r="V372" s="12">
        <v>57.85</v>
      </c>
      <c r="W372" s="5">
        <v>2013</v>
      </c>
      <c r="X372" s="14">
        <v>99.878861296184127</v>
      </c>
      <c r="Y372" s="5">
        <v>2013</v>
      </c>
      <c r="Z372" s="14"/>
    </row>
    <row r="373" spans="1:26" ht="12.75" customHeight="1" x14ac:dyDescent="0.25">
      <c r="A373" s="5" t="s">
        <v>244</v>
      </c>
      <c r="B373" s="5" t="s">
        <v>242</v>
      </c>
      <c r="C373" s="5" t="s">
        <v>241</v>
      </c>
      <c r="D373" s="5" t="s">
        <v>35</v>
      </c>
      <c r="E373" s="5" t="s">
        <v>246</v>
      </c>
      <c r="F373" s="5" t="s">
        <v>245</v>
      </c>
      <c r="G373" s="5">
        <v>2</v>
      </c>
      <c r="H373" s="15">
        <v>1</v>
      </c>
      <c r="I373" s="4"/>
      <c r="J373" s="13">
        <v>0.71052806688119463</v>
      </c>
      <c r="K373" s="5">
        <v>2014</v>
      </c>
      <c r="L373" s="12" t="s">
        <v>1569</v>
      </c>
      <c r="N373" s="12">
        <v>8</v>
      </c>
      <c r="O373" s="5">
        <v>2014</v>
      </c>
      <c r="P373" s="12"/>
      <c r="R373" s="12">
        <v>0</v>
      </c>
      <c r="S373" s="5">
        <v>2014</v>
      </c>
      <c r="T373" s="12">
        <v>46.4</v>
      </c>
      <c r="U373" s="5">
        <v>2014</v>
      </c>
      <c r="V373" s="12">
        <v>39.1</v>
      </c>
      <c r="W373" s="5">
        <v>2014</v>
      </c>
      <c r="X373" s="14">
        <v>100</v>
      </c>
      <c r="Y373" s="5">
        <v>2014</v>
      </c>
      <c r="Z373" s="14"/>
    </row>
    <row r="374" spans="1:26" ht="12.75" customHeight="1" x14ac:dyDescent="0.25">
      <c r="A374" s="5" t="s">
        <v>247</v>
      </c>
      <c r="B374" s="5" t="s">
        <v>250</v>
      </c>
      <c r="C374" s="5" t="s">
        <v>249</v>
      </c>
      <c r="D374" s="5" t="s">
        <v>35</v>
      </c>
      <c r="E374" s="5" t="s">
        <v>251</v>
      </c>
      <c r="F374" s="5" t="s">
        <v>248</v>
      </c>
      <c r="G374" s="5">
        <v>1</v>
      </c>
      <c r="H374" s="15">
        <v>2</v>
      </c>
      <c r="I374" s="4" t="s">
        <v>1941</v>
      </c>
      <c r="J374" s="13">
        <v>0.71599045346062051</v>
      </c>
      <c r="K374" s="5">
        <v>2017</v>
      </c>
      <c r="L374" s="12" t="s">
        <v>1569</v>
      </c>
      <c r="N374" s="12" t="s">
        <v>1569</v>
      </c>
      <c r="P374" s="12"/>
      <c r="R374" s="12" t="s">
        <v>1569</v>
      </c>
      <c r="T374" s="12" t="s">
        <v>1569</v>
      </c>
      <c r="V374" s="12" t="s">
        <v>1569</v>
      </c>
      <c r="X374" s="14" t="s">
        <v>1569</v>
      </c>
      <c r="Z374" s="14"/>
    </row>
    <row r="375" spans="1:26" ht="12.75" customHeight="1" x14ac:dyDescent="0.25">
      <c r="A375" s="5" t="s">
        <v>937</v>
      </c>
      <c r="B375" s="5" t="s">
        <v>21</v>
      </c>
      <c r="C375" s="5" t="s">
        <v>939</v>
      </c>
      <c r="D375" s="5" t="s">
        <v>620</v>
      </c>
      <c r="E375" s="5" t="s">
        <v>22</v>
      </c>
      <c r="F375" s="5" t="s">
        <v>938</v>
      </c>
      <c r="G375" s="5">
        <v>2</v>
      </c>
      <c r="H375" s="15">
        <v>1</v>
      </c>
      <c r="I375" s="4" t="s">
        <v>1942</v>
      </c>
      <c r="J375" s="13">
        <v>0.83275476438562057</v>
      </c>
      <c r="K375" s="5">
        <v>2016</v>
      </c>
      <c r="L375" s="12">
        <v>60</v>
      </c>
      <c r="M375" s="5">
        <v>2016</v>
      </c>
      <c r="N375" s="12">
        <v>6.3808574277168502</v>
      </c>
      <c r="O375" s="5">
        <v>2016</v>
      </c>
      <c r="P375" s="12"/>
      <c r="R375" s="12">
        <v>0</v>
      </c>
      <c r="S375" s="5">
        <v>2016</v>
      </c>
      <c r="T375" s="12">
        <v>0</v>
      </c>
      <c r="U375" s="5">
        <v>2016</v>
      </c>
      <c r="V375" s="12">
        <v>0</v>
      </c>
      <c r="W375" s="5">
        <v>2016</v>
      </c>
      <c r="X375" s="14">
        <v>60</v>
      </c>
      <c r="Y375" s="5">
        <v>2016</v>
      </c>
      <c r="Z375" s="14"/>
    </row>
    <row r="376" spans="1:26" ht="12.75" customHeight="1" x14ac:dyDescent="0.25">
      <c r="A376" s="5" t="s">
        <v>940</v>
      </c>
      <c r="B376" s="5" t="s">
        <v>21</v>
      </c>
      <c r="C376" s="5" t="s">
        <v>939</v>
      </c>
      <c r="D376" s="5" t="s">
        <v>620</v>
      </c>
      <c r="E376" s="5" t="s">
        <v>942</v>
      </c>
      <c r="H376" s="15">
        <v>4</v>
      </c>
      <c r="I376" s="4" t="s">
        <v>1943</v>
      </c>
      <c r="J376" s="13" t="s">
        <v>1569</v>
      </c>
      <c r="L376" s="12" t="s">
        <v>1569</v>
      </c>
      <c r="N376" s="12">
        <v>0.60860021949516119</v>
      </c>
      <c r="P376" s="12"/>
      <c r="R376" s="12">
        <v>0</v>
      </c>
      <c r="T376" s="12">
        <v>0</v>
      </c>
      <c r="V376" s="12" t="s">
        <v>1569</v>
      </c>
      <c r="X376" s="14" t="s">
        <v>1569</v>
      </c>
      <c r="Z376" s="14"/>
    </row>
    <row r="377" spans="1:26" ht="12.75" customHeight="1" x14ac:dyDescent="0.25">
      <c r="A377" s="5" t="s">
        <v>943</v>
      </c>
      <c r="B377" s="5" t="s">
        <v>21</v>
      </c>
      <c r="C377" s="5" t="s">
        <v>939</v>
      </c>
      <c r="D377" s="5" t="s">
        <v>620</v>
      </c>
      <c r="E377" s="5" t="s">
        <v>945</v>
      </c>
      <c r="F377" s="5" t="s">
        <v>944</v>
      </c>
      <c r="G377" s="5">
        <v>3</v>
      </c>
      <c r="H377" s="15">
        <v>3</v>
      </c>
      <c r="I377" s="4" t="s">
        <v>1944</v>
      </c>
      <c r="J377" s="13">
        <v>0.42331984354098584</v>
      </c>
      <c r="K377" s="5">
        <v>2010</v>
      </c>
      <c r="L377" s="12">
        <v>25</v>
      </c>
      <c r="M377" s="5">
        <v>2010</v>
      </c>
      <c r="N377" s="12">
        <v>12.8</v>
      </c>
      <c r="O377" s="5">
        <v>2010</v>
      </c>
      <c r="P377" s="12"/>
      <c r="R377" s="12">
        <v>0</v>
      </c>
      <c r="S377" s="5">
        <v>2010</v>
      </c>
      <c r="T377" s="12">
        <v>0</v>
      </c>
      <c r="U377" s="5">
        <v>2010</v>
      </c>
      <c r="V377" s="12">
        <v>0</v>
      </c>
      <c r="W377" s="5">
        <v>2010</v>
      </c>
      <c r="X377" s="14">
        <v>0</v>
      </c>
      <c r="Y377" s="5">
        <v>2010</v>
      </c>
      <c r="Z377" s="14"/>
    </row>
    <row r="378" spans="1:26" ht="12.75" customHeight="1" x14ac:dyDescent="0.25">
      <c r="A378" s="5" t="s">
        <v>252</v>
      </c>
      <c r="B378" s="5" t="s">
        <v>255</v>
      </c>
      <c r="C378" s="5" t="s">
        <v>254</v>
      </c>
      <c r="D378" s="5" t="s">
        <v>35</v>
      </c>
      <c r="E378" s="5" t="s">
        <v>256</v>
      </c>
      <c r="F378" s="5" t="s">
        <v>253</v>
      </c>
      <c r="G378" s="5">
        <v>1</v>
      </c>
      <c r="H378" s="15">
        <v>1</v>
      </c>
      <c r="I378" s="4" t="s">
        <v>1945</v>
      </c>
      <c r="J378" s="13">
        <v>0.31909859890308401</v>
      </c>
      <c r="K378" s="5">
        <v>2010</v>
      </c>
      <c r="L378" s="12" t="s">
        <v>1569</v>
      </c>
      <c r="N378" s="12">
        <v>48</v>
      </c>
      <c r="O378" s="5">
        <v>2010</v>
      </c>
      <c r="P378" s="12"/>
      <c r="R378" s="12" t="s">
        <v>1569</v>
      </c>
      <c r="T378" s="12" t="s">
        <v>1569</v>
      </c>
      <c r="V378" s="12" t="s">
        <v>1569</v>
      </c>
      <c r="X378" s="14" t="s">
        <v>1569</v>
      </c>
      <c r="Z378" s="14"/>
    </row>
    <row r="379" spans="1:26" ht="12.75" customHeight="1" x14ac:dyDescent="0.25">
      <c r="A379" s="5" t="s">
        <v>257</v>
      </c>
      <c r="B379" s="5" t="s">
        <v>260</v>
      </c>
      <c r="C379" s="5" t="s">
        <v>259</v>
      </c>
      <c r="D379" s="5" t="s">
        <v>35</v>
      </c>
      <c r="E379" s="5" t="s">
        <v>1581</v>
      </c>
      <c r="F379" s="5" t="s">
        <v>258</v>
      </c>
      <c r="G379" s="5">
        <v>2</v>
      </c>
      <c r="H379" s="15">
        <v>1</v>
      </c>
      <c r="I379" s="4"/>
      <c r="J379" s="13">
        <v>1.1736526806099068</v>
      </c>
      <c r="K379" s="5">
        <v>2010</v>
      </c>
      <c r="L379" s="12">
        <v>83.5</v>
      </c>
      <c r="M379" s="5">
        <v>2010</v>
      </c>
      <c r="N379" s="12">
        <v>12</v>
      </c>
      <c r="O379" s="5">
        <v>2010</v>
      </c>
      <c r="P379" s="12"/>
      <c r="R379" s="12">
        <v>0</v>
      </c>
      <c r="S379" s="5">
        <v>2010</v>
      </c>
      <c r="T379" s="12">
        <v>2</v>
      </c>
      <c r="U379" s="5">
        <v>2010</v>
      </c>
      <c r="V379" s="12">
        <v>0</v>
      </c>
      <c r="W379" s="5">
        <v>2010</v>
      </c>
      <c r="X379" s="14">
        <v>66.326530612244895</v>
      </c>
      <c r="Y379" s="5">
        <v>2010</v>
      </c>
      <c r="Z379" s="14"/>
    </row>
    <row r="380" spans="1:26" ht="12.75" customHeight="1" x14ac:dyDescent="0.25">
      <c r="A380" s="5" t="s">
        <v>261</v>
      </c>
      <c r="B380" s="5" t="s">
        <v>260</v>
      </c>
      <c r="C380" s="5" t="s">
        <v>259</v>
      </c>
      <c r="D380" s="5" t="s">
        <v>35</v>
      </c>
      <c r="E380" s="5" t="s">
        <v>263</v>
      </c>
      <c r="F380" s="5" t="s">
        <v>262</v>
      </c>
      <c r="G380" s="5">
        <v>2</v>
      </c>
      <c r="H380" s="15">
        <v>1</v>
      </c>
      <c r="I380" s="4"/>
      <c r="J380" s="13">
        <v>1.0002235583859223</v>
      </c>
      <c r="K380" s="5">
        <v>2010</v>
      </c>
      <c r="L380" s="12">
        <v>97.5</v>
      </c>
      <c r="M380" s="5">
        <v>2010</v>
      </c>
      <c r="N380" s="12" t="s">
        <v>1569</v>
      </c>
      <c r="P380" s="12"/>
      <c r="R380" s="12">
        <v>0</v>
      </c>
      <c r="S380" s="5">
        <v>2010</v>
      </c>
      <c r="T380" s="12">
        <v>0</v>
      </c>
      <c r="U380" s="5">
        <v>2010</v>
      </c>
      <c r="V380" s="12">
        <v>0</v>
      </c>
      <c r="W380" s="5">
        <v>2010</v>
      </c>
      <c r="X380" s="14">
        <v>100</v>
      </c>
      <c r="Y380" s="5">
        <v>2010</v>
      </c>
      <c r="Z380" s="14"/>
    </row>
    <row r="381" spans="1:26" ht="12.75" customHeight="1" x14ac:dyDescent="0.25">
      <c r="A381" s="5" t="s">
        <v>264</v>
      </c>
      <c r="B381" s="5" t="s">
        <v>260</v>
      </c>
      <c r="C381" s="5" t="s">
        <v>259</v>
      </c>
      <c r="D381" s="5" t="s">
        <v>35</v>
      </c>
      <c r="E381" s="5" t="s">
        <v>1582</v>
      </c>
      <c r="F381" s="5" t="s">
        <v>265</v>
      </c>
      <c r="G381" s="5">
        <v>2</v>
      </c>
      <c r="H381" s="15">
        <v>1</v>
      </c>
      <c r="I381" s="4"/>
      <c r="J381" s="13">
        <v>0.8742009110708675</v>
      </c>
      <c r="K381" s="5">
        <v>2010</v>
      </c>
      <c r="L381" s="12">
        <v>74.8</v>
      </c>
      <c r="M381" s="5">
        <v>2010</v>
      </c>
      <c r="N381" s="12" t="s">
        <v>1569</v>
      </c>
      <c r="P381" s="12"/>
      <c r="R381" s="12">
        <v>0</v>
      </c>
      <c r="S381" s="5">
        <v>2010</v>
      </c>
      <c r="T381" s="12">
        <v>0</v>
      </c>
      <c r="U381" s="5">
        <v>2010</v>
      </c>
      <c r="V381" s="12">
        <v>0</v>
      </c>
      <c r="W381" s="5">
        <v>2010</v>
      </c>
      <c r="X381" s="14">
        <v>0</v>
      </c>
      <c r="Y381" s="5">
        <v>2010</v>
      </c>
      <c r="Z381" s="14"/>
    </row>
    <row r="382" spans="1:26" ht="12.75" customHeight="1" x14ac:dyDescent="0.25">
      <c r="A382" s="5" t="s">
        <v>946</v>
      </c>
      <c r="B382" s="5" t="s">
        <v>949</v>
      </c>
      <c r="C382" s="5" t="s">
        <v>948</v>
      </c>
      <c r="D382" s="5" t="s">
        <v>620</v>
      </c>
      <c r="E382" s="5" t="s">
        <v>950</v>
      </c>
      <c r="F382" s="5" t="s">
        <v>947</v>
      </c>
      <c r="G382" s="5">
        <v>2</v>
      </c>
      <c r="H382" s="15">
        <v>1</v>
      </c>
      <c r="I382" s="4"/>
      <c r="J382" s="13">
        <v>0.85217391304347823</v>
      </c>
      <c r="K382" s="5">
        <v>2016</v>
      </c>
      <c r="L382" s="12">
        <v>63.26</v>
      </c>
      <c r="M382" s="5">
        <v>2016</v>
      </c>
      <c r="N382" s="12">
        <v>18.5</v>
      </c>
      <c r="O382" s="5">
        <v>2016</v>
      </c>
      <c r="P382" s="12"/>
      <c r="R382" s="12">
        <v>0</v>
      </c>
      <c r="S382" s="5">
        <v>2016</v>
      </c>
      <c r="T382" s="12">
        <v>0</v>
      </c>
      <c r="U382" s="5">
        <v>2016</v>
      </c>
      <c r="V382" s="12">
        <v>0</v>
      </c>
      <c r="W382" s="5">
        <v>2016</v>
      </c>
      <c r="X382" s="14">
        <v>62.624618514750765</v>
      </c>
      <c r="Y382" s="5">
        <v>2016</v>
      </c>
      <c r="Z382" s="14"/>
    </row>
    <row r="383" spans="1:26" ht="12.75" customHeight="1" x14ac:dyDescent="0.25">
      <c r="A383" s="5" t="s">
        <v>1254</v>
      </c>
      <c r="B383" s="5" t="s">
        <v>1257</v>
      </c>
      <c r="C383" s="5" t="s">
        <v>1256</v>
      </c>
      <c r="D383" s="5" t="s">
        <v>1038</v>
      </c>
      <c r="E383" s="5" t="s">
        <v>1583</v>
      </c>
      <c r="F383" s="5" t="s">
        <v>1255</v>
      </c>
      <c r="G383" s="5">
        <v>2</v>
      </c>
      <c r="H383" s="15">
        <v>1</v>
      </c>
      <c r="I383" s="4"/>
      <c r="J383" s="13">
        <v>1.5986991211817605</v>
      </c>
      <c r="K383" s="5">
        <v>2010</v>
      </c>
      <c r="L383" s="12">
        <v>92.2</v>
      </c>
      <c r="M383" s="5">
        <v>2010</v>
      </c>
      <c r="N383" s="12">
        <v>4.2</v>
      </c>
      <c r="O383" s="5">
        <v>2010</v>
      </c>
      <c r="P383" s="12"/>
      <c r="R383" s="12">
        <v>0</v>
      </c>
      <c r="S383" s="5">
        <v>2010</v>
      </c>
      <c r="T383" s="12">
        <v>0</v>
      </c>
      <c r="U383" s="5">
        <v>2010</v>
      </c>
      <c r="V383" s="12">
        <v>0</v>
      </c>
      <c r="W383" s="5">
        <v>2010</v>
      </c>
      <c r="X383" s="14">
        <v>0</v>
      </c>
      <c r="Y383" s="5">
        <v>2010</v>
      </c>
      <c r="Z383" s="14"/>
    </row>
    <row r="384" spans="1:26" ht="12.75" customHeight="1" x14ac:dyDescent="0.25">
      <c r="A384" s="5" t="s">
        <v>1258</v>
      </c>
      <c r="B384" s="5" t="s">
        <v>1257</v>
      </c>
      <c r="C384" s="5" t="s">
        <v>1256</v>
      </c>
      <c r="D384" s="5" t="s">
        <v>1038</v>
      </c>
      <c r="E384" s="5" t="s">
        <v>1260</v>
      </c>
      <c r="F384" s="5" t="s">
        <v>1259</v>
      </c>
      <c r="G384" s="5">
        <v>2</v>
      </c>
      <c r="H384" s="15">
        <v>1</v>
      </c>
      <c r="I384" s="4"/>
      <c r="J384" s="13">
        <v>1.4223860575026206</v>
      </c>
      <c r="K384" s="5">
        <v>2010</v>
      </c>
      <c r="L384" s="12">
        <v>89.99</v>
      </c>
      <c r="M384" s="5">
        <v>2010</v>
      </c>
      <c r="N384" s="12">
        <v>10.289710289710291</v>
      </c>
      <c r="O384" s="5">
        <v>2010</v>
      </c>
      <c r="P384" s="12"/>
      <c r="R384" s="12">
        <v>0</v>
      </c>
      <c r="S384" s="5">
        <v>2010</v>
      </c>
      <c r="T384" s="12">
        <v>0</v>
      </c>
      <c r="U384" s="5">
        <v>2010</v>
      </c>
      <c r="V384" s="12">
        <v>0</v>
      </c>
      <c r="W384" s="5">
        <v>2010</v>
      </c>
      <c r="X384" s="14">
        <v>48.8</v>
      </c>
      <c r="Y384" s="5">
        <v>2010</v>
      </c>
      <c r="Z384" s="14"/>
    </row>
    <row r="385" spans="1:26" ht="12.75" customHeight="1" x14ac:dyDescent="0.25">
      <c r="A385" s="5" t="s">
        <v>1261</v>
      </c>
      <c r="B385" s="5" t="s">
        <v>1257</v>
      </c>
      <c r="C385" s="5" t="s">
        <v>1256</v>
      </c>
      <c r="D385" s="5" t="s">
        <v>1038</v>
      </c>
      <c r="E385" s="5" t="s">
        <v>1263</v>
      </c>
      <c r="F385" s="5" t="s">
        <v>1262</v>
      </c>
      <c r="G385" s="5">
        <v>2</v>
      </c>
      <c r="H385" s="15">
        <v>1</v>
      </c>
      <c r="I385" s="4"/>
      <c r="J385" s="13">
        <v>1.7525857798663462</v>
      </c>
      <c r="K385" s="5">
        <v>2010</v>
      </c>
      <c r="L385" s="12">
        <v>58.2</v>
      </c>
      <c r="M385" s="5">
        <v>2010</v>
      </c>
      <c r="N385" s="12">
        <v>12</v>
      </c>
      <c r="O385" s="5">
        <v>2010</v>
      </c>
      <c r="P385" s="12"/>
      <c r="R385" s="12">
        <v>0</v>
      </c>
      <c r="S385" s="5">
        <v>2010</v>
      </c>
      <c r="T385" s="12">
        <v>0</v>
      </c>
      <c r="U385" s="5">
        <v>2010</v>
      </c>
      <c r="V385" s="12">
        <v>0</v>
      </c>
      <c r="W385" s="5">
        <v>2010</v>
      </c>
      <c r="X385" s="14">
        <v>0</v>
      </c>
      <c r="Y385" s="5">
        <v>2010</v>
      </c>
      <c r="Z385" s="14"/>
    </row>
    <row r="386" spans="1:26" ht="12.75" customHeight="1" x14ac:dyDescent="0.25">
      <c r="A386" s="5" t="s">
        <v>1264</v>
      </c>
      <c r="B386" s="5" t="s">
        <v>1266</v>
      </c>
      <c r="C386" s="5" t="s">
        <v>1265</v>
      </c>
      <c r="D386" s="5" t="s">
        <v>1038</v>
      </c>
      <c r="E386" s="5" t="s">
        <v>1267</v>
      </c>
      <c r="F386" s="5" t="s">
        <v>3190</v>
      </c>
      <c r="G386" s="5">
        <v>2</v>
      </c>
      <c r="H386" s="15">
        <v>1</v>
      </c>
      <c r="I386" s="4" t="s">
        <v>3191</v>
      </c>
      <c r="J386" s="13">
        <v>1.1949821723414151</v>
      </c>
      <c r="K386" s="5">
        <v>2011</v>
      </c>
      <c r="L386" s="12" t="s">
        <v>1569</v>
      </c>
      <c r="N386" s="12">
        <v>11.63</v>
      </c>
      <c r="O386" s="5">
        <v>2011</v>
      </c>
      <c r="P386" s="12"/>
      <c r="R386" s="12">
        <v>0</v>
      </c>
      <c r="S386" s="5">
        <v>2011</v>
      </c>
      <c r="T386" s="12">
        <v>0.3</v>
      </c>
      <c r="U386" s="5">
        <v>2011</v>
      </c>
      <c r="V386" s="12">
        <v>0</v>
      </c>
      <c r="W386" s="5">
        <v>2011</v>
      </c>
      <c r="X386" s="14">
        <v>0</v>
      </c>
      <c r="Y386" s="5">
        <v>2011</v>
      </c>
      <c r="Z386" s="14"/>
    </row>
    <row r="387" spans="1:26" ht="12.75" customHeight="1" x14ac:dyDescent="0.25">
      <c r="A387" s="5" t="s">
        <v>951</v>
      </c>
      <c r="B387" s="5" t="s">
        <v>954</v>
      </c>
      <c r="C387" s="5" t="s">
        <v>953</v>
      </c>
      <c r="D387" s="5" t="s">
        <v>620</v>
      </c>
      <c r="E387" s="5" t="s">
        <v>955</v>
      </c>
      <c r="F387" s="5" t="s">
        <v>952</v>
      </c>
      <c r="G387" s="5">
        <v>2</v>
      </c>
      <c r="H387" s="15">
        <v>1</v>
      </c>
      <c r="I387" s="4"/>
      <c r="J387" s="13">
        <v>0.92631578947368409</v>
      </c>
      <c r="K387" s="5">
        <v>2014</v>
      </c>
      <c r="L387" s="12">
        <v>95</v>
      </c>
      <c r="M387" s="5">
        <v>2014</v>
      </c>
      <c r="N387" s="12">
        <v>9.6390360963903596</v>
      </c>
      <c r="O387" s="5">
        <v>2014</v>
      </c>
      <c r="P387" s="12"/>
      <c r="R387" s="12">
        <v>0</v>
      </c>
      <c r="S387" s="5">
        <v>2014</v>
      </c>
      <c r="T387" s="12">
        <v>0</v>
      </c>
      <c r="U387" s="5">
        <v>2014</v>
      </c>
      <c r="V387" s="12">
        <v>0</v>
      </c>
      <c r="W387" s="5">
        <v>2014</v>
      </c>
      <c r="X387" s="14">
        <v>100</v>
      </c>
      <c r="Y387" s="5">
        <v>2014</v>
      </c>
      <c r="Z387" s="14"/>
    </row>
    <row r="388" spans="1:26" ht="12.75" customHeight="1" x14ac:dyDescent="0.25">
      <c r="A388" s="5" t="s">
        <v>956</v>
      </c>
      <c r="B388" s="5" t="s">
        <v>954</v>
      </c>
      <c r="C388" s="5" t="s">
        <v>953</v>
      </c>
      <c r="D388" s="5" t="s">
        <v>620</v>
      </c>
      <c r="E388" s="5" t="s">
        <v>958</v>
      </c>
      <c r="F388" s="5" t="s">
        <v>957</v>
      </c>
      <c r="G388" s="5">
        <v>2</v>
      </c>
      <c r="H388" s="15">
        <v>1</v>
      </c>
      <c r="I388" s="4"/>
      <c r="J388" s="13">
        <v>0.68255687973997836</v>
      </c>
      <c r="K388" s="5">
        <v>2016</v>
      </c>
      <c r="L388" s="12">
        <v>100</v>
      </c>
      <c r="M388" s="5">
        <v>2016</v>
      </c>
      <c r="N388" s="12">
        <v>15</v>
      </c>
      <c r="O388" s="5">
        <v>2016</v>
      </c>
      <c r="P388" s="12"/>
      <c r="R388" s="12">
        <v>0</v>
      </c>
      <c r="S388" s="5">
        <v>2016</v>
      </c>
      <c r="T388" s="12">
        <v>0</v>
      </c>
      <c r="U388" s="5">
        <v>2016</v>
      </c>
      <c r="V388" s="12">
        <v>0</v>
      </c>
      <c r="W388" s="5">
        <v>2016</v>
      </c>
      <c r="X388" s="14">
        <v>40</v>
      </c>
      <c r="Y388" s="5">
        <v>2016</v>
      </c>
      <c r="Z388" s="14"/>
    </row>
    <row r="389" spans="1:26" ht="12.75" customHeight="1" x14ac:dyDescent="0.25">
      <c r="A389" s="5" t="s">
        <v>266</v>
      </c>
      <c r="B389" s="5" t="s">
        <v>268</v>
      </c>
      <c r="C389" s="5" t="s">
        <v>267</v>
      </c>
      <c r="D389" s="5" t="s">
        <v>35</v>
      </c>
      <c r="E389" s="5" t="s">
        <v>1584</v>
      </c>
      <c r="F389" s="5" t="s">
        <v>3192</v>
      </c>
      <c r="G389" s="5">
        <v>2</v>
      </c>
      <c r="H389" s="15">
        <v>1</v>
      </c>
      <c r="I389" s="4"/>
      <c r="J389" s="13">
        <v>1.1846636730591438</v>
      </c>
      <c r="K389" s="5">
        <v>2016</v>
      </c>
      <c r="L389" s="12" t="s">
        <v>1569</v>
      </c>
      <c r="N389" s="12">
        <v>14.589999999999998</v>
      </c>
      <c r="O389" s="5">
        <v>2016</v>
      </c>
      <c r="P389" s="12"/>
      <c r="R389" s="12">
        <v>0</v>
      </c>
      <c r="S389" s="5">
        <v>2016</v>
      </c>
      <c r="T389" s="12">
        <v>33</v>
      </c>
      <c r="U389" s="5">
        <v>2016</v>
      </c>
      <c r="V389" s="12">
        <v>0</v>
      </c>
      <c r="W389" s="5">
        <v>2016</v>
      </c>
      <c r="X389" s="14">
        <v>0</v>
      </c>
      <c r="Y389" s="5">
        <v>2016</v>
      </c>
      <c r="Z389" s="14"/>
    </row>
    <row r="390" spans="1:26" ht="12.75" customHeight="1" x14ac:dyDescent="0.25">
      <c r="A390" s="5" t="s">
        <v>269</v>
      </c>
      <c r="B390" s="5" t="s">
        <v>268</v>
      </c>
      <c r="C390" s="5" t="s">
        <v>267</v>
      </c>
      <c r="D390" s="5" t="s">
        <v>35</v>
      </c>
      <c r="E390" s="5" t="s">
        <v>270</v>
      </c>
      <c r="F390" s="5" t="s">
        <v>3193</v>
      </c>
      <c r="G390" s="5">
        <v>2</v>
      </c>
      <c r="H390" s="15">
        <v>1</v>
      </c>
      <c r="I390" s="4" t="s">
        <v>1946</v>
      </c>
      <c r="J390" s="13">
        <v>0.59038333236233242</v>
      </c>
      <c r="K390" s="5">
        <v>2015</v>
      </c>
      <c r="L390" s="12" t="s">
        <v>1569</v>
      </c>
      <c r="N390" s="12" t="s">
        <v>1569</v>
      </c>
      <c r="P390" s="12"/>
      <c r="R390" s="12" t="s">
        <v>1569</v>
      </c>
      <c r="T390" s="12" t="s">
        <v>1569</v>
      </c>
      <c r="V390" s="12" t="s">
        <v>1569</v>
      </c>
      <c r="X390" s="14" t="s">
        <v>1569</v>
      </c>
      <c r="Z390" s="14"/>
    </row>
    <row r="391" spans="1:26" ht="12.75" customHeight="1" x14ac:dyDescent="0.25">
      <c r="A391" s="5" t="s">
        <v>271</v>
      </c>
      <c r="B391" s="5" t="s">
        <v>274</v>
      </c>
      <c r="C391" s="5" t="s">
        <v>273</v>
      </c>
      <c r="D391" s="5" t="s">
        <v>35</v>
      </c>
      <c r="E391" s="5" t="s">
        <v>275</v>
      </c>
      <c r="F391" s="5" t="s">
        <v>272</v>
      </c>
      <c r="G391" s="5">
        <v>2</v>
      </c>
      <c r="H391" s="15">
        <v>1</v>
      </c>
      <c r="I391" s="4" t="s">
        <v>1947</v>
      </c>
      <c r="J391" s="13">
        <v>1.5619304089873736</v>
      </c>
      <c r="K391" s="5">
        <v>2014</v>
      </c>
      <c r="L391" s="12" t="s">
        <v>1569</v>
      </c>
      <c r="N391" s="12">
        <v>13</v>
      </c>
      <c r="O391" s="5">
        <v>2014</v>
      </c>
      <c r="P391" s="12"/>
      <c r="R391" s="12">
        <v>0</v>
      </c>
      <c r="S391" s="5">
        <v>2014</v>
      </c>
      <c r="T391" s="12">
        <v>21.8</v>
      </c>
      <c r="U391" s="5">
        <v>2014</v>
      </c>
      <c r="V391" s="12">
        <v>0</v>
      </c>
      <c r="W391" s="5">
        <v>2014</v>
      </c>
      <c r="X391" s="14">
        <v>0</v>
      </c>
      <c r="Y391" s="5">
        <v>2014</v>
      </c>
      <c r="Z391" s="14"/>
    </row>
    <row r="392" spans="1:26" ht="12.75" customHeight="1" x14ac:dyDescent="0.25">
      <c r="A392" s="5" t="s">
        <v>276</v>
      </c>
      <c r="B392" s="5" t="s">
        <v>274</v>
      </c>
      <c r="C392" s="5" t="s">
        <v>273</v>
      </c>
      <c r="D392" s="5" t="s">
        <v>35</v>
      </c>
      <c r="E392" s="5" t="s">
        <v>278</v>
      </c>
      <c r="F392" s="5" t="s">
        <v>277</v>
      </c>
      <c r="G392" s="5">
        <v>2</v>
      </c>
      <c r="H392" s="15">
        <v>1</v>
      </c>
      <c r="I392" s="4"/>
      <c r="J392" s="13">
        <v>0.97042794139308397</v>
      </c>
      <c r="K392" s="5">
        <v>2015</v>
      </c>
      <c r="L392" s="12">
        <v>100</v>
      </c>
      <c r="M392" s="5">
        <v>2015</v>
      </c>
      <c r="N392" s="12">
        <v>13.302405869025785</v>
      </c>
      <c r="O392" s="5">
        <v>2015</v>
      </c>
      <c r="P392" s="12"/>
      <c r="R392" s="12" t="s">
        <v>1569</v>
      </c>
      <c r="T392" s="12" t="s">
        <v>1569</v>
      </c>
      <c r="V392" s="12" t="s">
        <v>1569</v>
      </c>
      <c r="X392" s="14" t="s">
        <v>1569</v>
      </c>
      <c r="Z392" s="14"/>
    </row>
    <row r="393" spans="1:26" ht="12.75" customHeight="1" x14ac:dyDescent="0.25">
      <c r="A393" s="5" t="s">
        <v>279</v>
      </c>
      <c r="B393" s="5" t="s">
        <v>282</v>
      </c>
      <c r="C393" s="5" t="s">
        <v>281</v>
      </c>
      <c r="D393" s="5" t="s">
        <v>35</v>
      </c>
      <c r="E393" s="5" t="s">
        <v>283</v>
      </c>
      <c r="F393" s="5" t="s">
        <v>280</v>
      </c>
      <c r="G393" s="5">
        <v>1</v>
      </c>
      <c r="H393" s="15">
        <v>1</v>
      </c>
      <c r="I393" s="4" t="s">
        <v>1948</v>
      </c>
      <c r="J393" s="13">
        <v>1.37</v>
      </c>
      <c r="K393" s="5">
        <v>2015</v>
      </c>
      <c r="L393" s="12">
        <v>100</v>
      </c>
      <c r="M393" s="5">
        <v>2015</v>
      </c>
      <c r="N393" s="12" t="s">
        <v>1569</v>
      </c>
      <c r="P393" s="12"/>
      <c r="R393" s="12" t="s">
        <v>1569</v>
      </c>
      <c r="T393" s="12" t="s">
        <v>1569</v>
      </c>
      <c r="V393" s="12" t="s">
        <v>1569</v>
      </c>
      <c r="X393" s="14" t="s">
        <v>1569</v>
      </c>
      <c r="Z393" s="14"/>
    </row>
    <row r="394" spans="1:26" ht="12.75" customHeight="1" x14ac:dyDescent="0.25">
      <c r="A394" s="5" t="s">
        <v>1268</v>
      </c>
      <c r="B394" s="5" t="s">
        <v>1271</v>
      </c>
      <c r="C394" s="5" t="s">
        <v>1270</v>
      </c>
      <c r="D394" s="5" t="s">
        <v>1038</v>
      </c>
      <c r="E394" s="5" t="s">
        <v>1272</v>
      </c>
      <c r="F394" s="5" t="s">
        <v>1269</v>
      </c>
      <c r="G394" s="5" t="s">
        <v>3107</v>
      </c>
      <c r="H394" s="15">
        <v>1</v>
      </c>
      <c r="I394" s="4" t="s">
        <v>1949</v>
      </c>
      <c r="J394" s="13">
        <v>0.92820190079493126</v>
      </c>
      <c r="K394" s="5">
        <v>2014</v>
      </c>
      <c r="L394" s="12">
        <v>100</v>
      </c>
      <c r="M394" s="5">
        <v>2014</v>
      </c>
      <c r="N394" s="12">
        <v>9.42</v>
      </c>
      <c r="O394" s="5">
        <v>2014</v>
      </c>
      <c r="P394" s="12"/>
      <c r="R394" s="12" t="s">
        <v>1569</v>
      </c>
      <c r="T394" s="12">
        <v>9.44</v>
      </c>
      <c r="U394" s="5">
        <v>2014</v>
      </c>
      <c r="V394" s="12" t="s">
        <v>1569</v>
      </c>
      <c r="X394" s="14" t="s">
        <v>1569</v>
      </c>
      <c r="Z394" s="14"/>
    </row>
    <row r="395" spans="1:26" ht="12.75" customHeight="1" x14ac:dyDescent="0.25">
      <c r="A395" s="5" t="s">
        <v>1273</v>
      </c>
      <c r="B395" s="5" t="s">
        <v>1271</v>
      </c>
      <c r="C395" s="5" t="s">
        <v>1270</v>
      </c>
      <c r="D395" s="5" t="s">
        <v>1038</v>
      </c>
      <c r="E395" s="5" t="s">
        <v>1274</v>
      </c>
      <c r="F395" s="5" t="s">
        <v>3194</v>
      </c>
      <c r="G395" s="5">
        <v>1</v>
      </c>
      <c r="H395" s="15">
        <v>1</v>
      </c>
      <c r="I395" s="4" t="s">
        <v>3195</v>
      </c>
      <c r="J395" s="13">
        <v>0.94000251351011688</v>
      </c>
      <c r="K395" s="5">
        <v>2016</v>
      </c>
      <c r="L395" s="12">
        <v>100</v>
      </c>
      <c r="M395" s="5">
        <v>2016</v>
      </c>
      <c r="N395" s="12">
        <v>9</v>
      </c>
      <c r="O395" s="5">
        <v>2016</v>
      </c>
      <c r="P395" s="12"/>
      <c r="R395" s="12" t="s">
        <v>1569</v>
      </c>
      <c r="T395" s="12" t="s">
        <v>1569</v>
      </c>
      <c r="V395" s="12" t="s">
        <v>1569</v>
      </c>
      <c r="X395" s="14" t="s">
        <v>1569</v>
      </c>
      <c r="Z395" s="14"/>
    </row>
    <row r="396" spans="1:26" ht="12.75" customHeight="1" x14ac:dyDescent="0.25">
      <c r="A396" s="5" t="s">
        <v>1275</v>
      </c>
      <c r="B396" s="5" t="s">
        <v>1651</v>
      </c>
      <c r="C396" s="5" t="s">
        <v>1277</v>
      </c>
      <c r="D396" s="5" t="s">
        <v>1038</v>
      </c>
      <c r="E396" s="5" t="s">
        <v>1278</v>
      </c>
      <c r="F396" s="5" t="s">
        <v>1276</v>
      </c>
      <c r="G396" s="5">
        <v>2</v>
      </c>
      <c r="H396" s="15">
        <v>1</v>
      </c>
      <c r="I396" s="4"/>
      <c r="J396" s="13">
        <v>0.97280320748412963</v>
      </c>
      <c r="K396" s="5">
        <v>2016</v>
      </c>
      <c r="L396" s="12" t="s">
        <v>1569</v>
      </c>
      <c r="N396" s="12">
        <v>13</v>
      </c>
      <c r="O396" s="5">
        <v>2016</v>
      </c>
      <c r="P396" s="12"/>
      <c r="R396" s="12">
        <v>0</v>
      </c>
      <c r="S396" s="5">
        <v>2016</v>
      </c>
      <c r="T396" s="12">
        <v>1.9</v>
      </c>
      <c r="U396" s="5">
        <v>2016</v>
      </c>
      <c r="V396" s="12">
        <v>0</v>
      </c>
      <c r="W396" s="5">
        <v>2016</v>
      </c>
      <c r="X396" s="14">
        <v>0</v>
      </c>
      <c r="Y396" s="5">
        <v>2016</v>
      </c>
      <c r="Z396" s="14"/>
    </row>
    <row r="397" spans="1:26" ht="12.75" customHeight="1" x14ac:dyDescent="0.25">
      <c r="A397" s="5" t="s">
        <v>1279</v>
      </c>
      <c r="B397" s="5" t="s">
        <v>1651</v>
      </c>
      <c r="C397" s="5" t="s">
        <v>1277</v>
      </c>
      <c r="D397" s="5" t="s">
        <v>1038</v>
      </c>
      <c r="E397" s="5" t="s">
        <v>1281</v>
      </c>
      <c r="F397" s="5" t="s">
        <v>1280</v>
      </c>
      <c r="G397" s="5">
        <v>1</v>
      </c>
      <c r="H397" s="15">
        <v>1</v>
      </c>
      <c r="I397" s="4" t="s">
        <v>3196</v>
      </c>
      <c r="J397" s="13">
        <v>1.3147625120569699</v>
      </c>
      <c r="K397" s="5">
        <v>2011</v>
      </c>
      <c r="L397" s="12" t="s">
        <v>1569</v>
      </c>
      <c r="N397" s="12">
        <v>13</v>
      </c>
      <c r="O397" s="5">
        <v>2011</v>
      </c>
      <c r="P397" s="12"/>
      <c r="R397" s="12">
        <v>0</v>
      </c>
      <c r="S397" s="5">
        <v>2011</v>
      </c>
      <c r="T397" s="12">
        <v>0</v>
      </c>
      <c r="U397" s="5">
        <v>2011</v>
      </c>
      <c r="V397" s="12">
        <v>0</v>
      </c>
      <c r="W397" s="5">
        <v>2011</v>
      </c>
      <c r="X397" s="14">
        <v>0</v>
      </c>
      <c r="Y397" s="5">
        <v>2011</v>
      </c>
      <c r="Z397" s="14"/>
    </row>
    <row r="398" spans="1:26" ht="12.75" customHeight="1" x14ac:dyDescent="0.25">
      <c r="A398" s="5" t="s">
        <v>1282</v>
      </c>
      <c r="B398" s="5" t="s">
        <v>1651</v>
      </c>
      <c r="C398" s="5" t="s">
        <v>1277</v>
      </c>
      <c r="D398" s="5" t="s">
        <v>1038</v>
      </c>
      <c r="E398" s="5" t="s">
        <v>1585</v>
      </c>
      <c r="F398" s="5" t="s">
        <v>1283</v>
      </c>
      <c r="G398" s="5">
        <v>2</v>
      </c>
      <c r="H398" s="15">
        <v>1</v>
      </c>
      <c r="I398" s="4"/>
      <c r="J398" s="13">
        <v>1.2620408297644099</v>
      </c>
      <c r="K398" s="5">
        <v>2013</v>
      </c>
      <c r="L398" s="12" t="s">
        <v>1569</v>
      </c>
      <c r="N398" s="12">
        <v>5.8</v>
      </c>
      <c r="O398" s="5">
        <v>2013</v>
      </c>
      <c r="P398" s="12"/>
      <c r="R398" s="12">
        <v>0</v>
      </c>
      <c r="S398" s="5">
        <v>2013</v>
      </c>
      <c r="T398" s="12">
        <v>0</v>
      </c>
      <c r="U398" s="5">
        <v>2013</v>
      </c>
      <c r="V398" s="12">
        <v>0</v>
      </c>
      <c r="W398" s="5">
        <v>2013</v>
      </c>
      <c r="X398" s="14">
        <v>0</v>
      </c>
      <c r="Y398" s="5">
        <v>2013</v>
      </c>
      <c r="Z398" s="14"/>
    </row>
    <row r="399" spans="1:26" ht="12.75" customHeight="1" x14ac:dyDescent="0.25">
      <c r="A399" s="5" t="s">
        <v>533</v>
      </c>
      <c r="B399" s="5" t="s">
        <v>536</v>
      </c>
      <c r="C399" s="5" t="s">
        <v>535</v>
      </c>
      <c r="D399" s="5" t="s">
        <v>360</v>
      </c>
      <c r="E399" s="5" t="s">
        <v>1586</v>
      </c>
      <c r="F399" s="5" t="s">
        <v>534</v>
      </c>
      <c r="G399" s="5">
        <v>1</v>
      </c>
      <c r="H399" s="15">
        <v>1</v>
      </c>
      <c r="I399" s="4" t="s">
        <v>3197</v>
      </c>
      <c r="J399" s="13">
        <v>1.9</v>
      </c>
      <c r="K399" s="5">
        <v>2012</v>
      </c>
      <c r="L399" s="12">
        <v>42</v>
      </c>
      <c r="M399" s="5">
        <v>2012</v>
      </c>
      <c r="N399" s="12">
        <v>1.5004501350405122</v>
      </c>
      <c r="O399" s="5">
        <v>2012</v>
      </c>
      <c r="P399" s="12"/>
      <c r="R399" s="12">
        <v>0</v>
      </c>
      <c r="S399" s="5">
        <v>2012</v>
      </c>
      <c r="T399" s="12">
        <v>0</v>
      </c>
      <c r="U399" s="5">
        <v>2012</v>
      </c>
      <c r="V399" s="12">
        <v>0</v>
      </c>
      <c r="W399" s="5">
        <v>2012</v>
      </c>
      <c r="X399" s="14">
        <v>25</v>
      </c>
      <c r="Y399" s="5">
        <v>2012</v>
      </c>
      <c r="Z399" s="14"/>
    </row>
    <row r="400" spans="1:26" ht="12.75" customHeight="1" x14ac:dyDescent="0.25">
      <c r="A400" s="5" t="s">
        <v>537</v>
      </c>
      <c r="B400" s="5" t="s">
        <v>536</v>
      </c>
      <c r="C400" s="5" t="s">
        <v>535</v>
      </c>
      <c r="D400" s="5" t="s">
        <v>360</v>
      </c>
      <c r="E400" s="5" t="s">
        <v>539</v>
      </c>
      <c r="F400" s="5" t="s">
        <v>538</v>
      </c>
      <c r="G400" s="5">
        <v>2</v>
      </c>
      <c r="H400" s="15">
        <v>1</v>
      </c>
      <c r="I400" s="4"/>
      <c r="J400" s="13" t="s">
        <v>1569</v>
      </c>
      <c r="L400" s="12">
        <v>29</v>
      </c>
      <c r="N400" s="12" t="s">
        <v>1569</v>
      </c>
      <c r="P400" s="12"/>
      <c r="R400" s="12" t="s">
        <v>1569</v>
      </c>
      <c r="T400" s="12" t="s">
        <v>1569</v>
      </c>
      <c r="V400" s="12" t="s">
        <v>1569</v>
      </c>
      <c r="X400" s="14" t="s">
        <v>1569</v>
      </c>
      <c r="Z400" s="14"/>
    </row>
    <row r="401" spans="1:26" ht="12.75" customHeight="1" x14ac:dyDescent="0.25">
      <c r="A401" s="5" t="s">
        <v>1284</v>
      </c>
      <c r="B401" s="5" t="s">
        <v>1287</v>
      </c>
      <c r="C401" s="5" t="s">
        <v>1286</v>
      </c>
      <c r="D401" s="5" t="s">
        <v>1038</v>
      </c>
      <c r="E401" s="5" t="s">
        <v>1288</v>
      </c>
      <c r="F401" s="5" t="s">
        <v>1285</v>
      </c>
      <c r="G401" s="5">
        <v>1</v>
      </c>
      <c r="H401" s="15">
        <v>2</v>
      </c>
      <c r="I401" s="4" t="s">
        <v>1950</v>
      </c>
      <c r="J401" s="13" t="s">
        <v>1569</v>
      </c>
      <c r="L401" s="12">
        <v>90</v>
      </c>
      <c r="N401" s="12">
        <v>13.045218087234892</v>
      </c>
      <c r="P401" s="12"/>
      <c r="R401" s="12" t="s">
        <v>1569</v>
      </c>
      <c r="T401" s="12" t="s">
        <v>1569</v>
      </c>
      <c r="V401" s="12" t="s">
        <v>1569</v>
      </c>
      <c r="X401" s="14" t="s">
        <v>1569</v>
      </c>
      <c r="Z401" s="14"/>
    </row>
    <row r="402" spans="1:26" ht="12.75" customHeight="1" x14ac:dyDescent="0.25">
      <c r="A402" s="5" t="s">
        <v>284</v>
      </c>
      <c r="B402" s="5" t="s">
        <v>287</v>
      </c>
      <c r="C402" s="5" t="s">
        <v>286</v>
      </c>
      <c r="D402" s="5" t="s">
        <v>35</v>
      </c>
      <c r="E402" s="5" t="s">
        <v>288</v>
      </c>
      <c r="F402" s="5" t="s">
        <v>285</v>
      </c>
      <c r="G402" s="5">
        <v>1</v>
      </c>
      <c r="H402" s="15">
        <v>2</v>
      </c>
      <c r="I402" s="4" t="s">
        <v>1951</v>
      </c>
      <c r="J402" s="13">
        <v>1.4787530079180504</v>
      </c>
      <c r="K402" s="5">
        <v>2015</v>
      </c>
      <c r="L402" s="12">
        <v>100</v>
      </c>
      <c r="M402" s="5">
        <v>2015</v>
      </c>
      <c r="N402" s="12">
        <v>16</v>
      </c>
      <c r="O402" s="5">
        <v>2015</v>
      </c>
      <c r="P402" s="12"/>
      <c r="R402" s="12" t="s">
        <v>1569</v>
      </c>
      <c r="T402" s="12" t="s">
        <v>1569</v>
      </c>
      <c r="V402" s="12" t="s">
        <v>1569</v>
      </c>
      <c r="X402" s="14" t="s">
        <v>1569</v>
      </c>
      <c r="Z402" s="14"/>
    </row>
    <row r="403" spans="1:26" ht="12.75" customHeight="1" x14ac:dyDescent="0.25">
      <c r="A403" s="5" t="s">
        <v>289</v>
      </c>
      <c r="B403" s="5" t="s">
        <v>287</v>
      </c>
      <c r="C403" s="5" t="s">
        <v>286</v>
      </c>
      <c r="D403" s="5" t="s">
        <v>35</v>
      </c>
      <c r="E403" s="5" t="s">
        <v>291</v>
      </c>
      <c r="F403" s="5" t="s">
        <v>290</v>
      </c>
      <c r="G403" s="5">
        <v>1</v>
      </c>
      <c r="H403" s="15">
        <v>1</v>
      </c>
      <c r="I403" s="4"/>
      <c r="J403" s="13">
        <v>1.8838304552590266</v>
      </c>
      <c r="K403" s="5">
        <v>2015</v>
      </c>
      <c r="L403" s="12" t="s">
        <v>1569</v>
      </c>
      <c r="N403" s="12">
        <v>13.3</v>
      </c>
      <c r="O403" s="5">
        <v>2015</v>
      </c>
      <c r="P403" s="12"/>
      <c r="R403" s="12">
        <v>0</v>
      </c>
      <c r="S403" s="5">
        <v>2015</v>
      </c>
      <c r="T403" s="12">
        <v>0</v>
      </c>
      <c r="U403" s="5">
        <v>2015</v>
      </c>
      <c r="V403" s="12">
        <v>0</v>
      </c>
      <c r="W403" s="5">
        <v>2015</v>
      </c>
      <c r="X403" s="14">
        <v>85</v>
      </c>
      <c r="Y403" s="5">
        <v>2015</v>
      </c>
      <c r="Z403" s="14"/>
    </row>
    <row r="404" spans="1:26" ht="12.75" customHeight="1" x14ac:dyDescent="0.25">
      <c r="A404" s="5" t="s">
        <v>540</v>
      </c>
      <c r="B404" s="5" t="s">
        <v>542</v>
      </c>
      <c r="C404" s="5" t="s">
        <v>541</v>
      </c>
      <c r="D404" s="5" t="s">
        <v>360</v>
      </c>
      <c r="E404" s="5" t="s">
        <v>543</v>
      </c>
      <c r="F404" s="5" t="s">
        <v>3198</v>
      </c>
      <c r="G404" s="5">
        <v>3</v>
      </c>
      <c r="H404" s="15">
        <v>2</v>
      </c>
      <c r="I404" s="4" t="s">
        <v>1952</v>
      </c>
      <c r="J404" s="13">
        <v>0.7</v>
      </c>
      <c r="K404" s="5">
        <v>2004</v>
      </c>
      <c r="L404" s="12">
        <v>36</v>
      </c>
      <c r="M404" s="5">
        <v>2004</v>
      </c>
      <c r="N404" s="12" t="s">
        <v>1569</v>
      </c>
      <c r="P404" s="12"/>
      <c r="R404" s="12" t="s">
        <v>1569</v>
      </c>
      <c r="T404" s="12" t="s">
        <v>1569</v>
      </c>
      <c r="V404" s="12" t="s">
        <v>1569</v>
      </c>
      <c r="X404" s="14" t="s">
        <v>1569</v>
      </c>
      <c r="Z404" s="14"/>
    </row>
    <row r="405" spans="1:26" ht="12.75" customHeight="1" x14ac:dyDescent="0.25">
      <c r="A405" s="5" t="s">
        <v>1289</v>
      </c>
      <c r="B405" s="5" t="s">
        <v>1292</v>
      </c>
      <c r="C405" s="5" t="s">
        <v>1291</v>
      </c>
      <c r="D405" s="5" t="s">
        <v>1038</v>
      </c>
      <c r="E405" s="5" t="s">
        <v>1293</v>
      </c>
      <c r="F405" s="5" t="s">
        <v>1290</v>
      </c>
      <c r="G405" s="5">
        <v>2</v>
      </c>
      <c r="H405" s="15">
        <v>1</v>
      </c>
      <c r="I405" s="4"/>
      <c r="J405" s="13">
        <v>1.0531297152914438</v>
      </c>
      <c r="K405" s="5">
        <v>2012</v>
      </c>
      <c r="L405" s="12">
        <v>100</v>
      </c>
      <c r="M405" s="5">
        <v>2012</v>
      </c>
      <c r="N405" s="12">
        <v>12.082416483296662</v>
      </c>
      <c r="O405" s="5">
        <v>2012</v>
      </c>
      <c r="P405" s="12"/>
      <c r="R405" s="12">
        <v>0</v>
      </c>
      <c r="S405" s="5">
        <v>2012</v>
      </c>
      <c r="T405" s="12">
        <v>0</v>
      </c>
      <c r="U405" s="5">
        <v>2012</v>
      </c>
      <c r="V405" s="12">
        <v>0</v>
      </c>
      <c r="W405" s="5">
        <v>2012</v>
      </c>
      <c r="X405" s="14">
        <v>0</v>
      </c>
      <c r="Y405" s="5">
        <v>2012</v>
      </c>
      <c r="Z405" s="14"/>
    </row>
    <row r="406" spans="1:26" ht="12.75" customHeight="1" x14ac:dyDescent="0.25">
      <c r="A406" s="5" t="s">
        <v>1294</v>
      </c>
      <c r="B406" s="5" t="s">
        <v>1292</v>
      </c>
      <c r="C406" s="5" t="s">
        <v>1291</v>
      </c>
      <c r="D406" s="5" t="s">
        <v>1038</v>
      </c>
      <c r="E406" s="5" t="s">
        <v>1296</v>
      </c>
      <c r="F406" s="5" t="s">
        <v>1295</v>
      </c>
      <c r="G406" s="5">
        <v>1</v>
      </c>
      <c r="H406" s="15">
        <v>1</v>
      </c>
      <c r="I406" s="4" t="s">
        <v>3199</v>
      </c>
      <c r="J406" s="13">
        <v>1.8091272201956028</v>
      </c>
      <c r="K406" s="5">
        <v>2012</v>
      </c>
      <c r="L406" s="12">
        <v>85</v>
      </c>
      <c r="M406" s="5">
        <v>2012</v>
      </c>
      <c r="N406" s="12">
        <v>14.918508149185083</v>
      </c>
      <c r="O406" s="5">
        <v>2012</v>
      </c>
      <c r="P406" s="12"/>
      <c r="R406" s="12" t="s">
        <v>1569</v>
      </c>
      <c r="T406" s="12" t="s">
        <v>1569</v>
      </c>
      <c r="V406" s="12" t="s">
        <v>1569</v>
      </c>
      <c r="X406" s="14" t="s">
        <v>1569</v>
      </c>
      <c r="Z406" s="14"/>
    </row>
    <row r="407" spans="1:26" ht="12.75" customHeight="1" x14ac:dyDescent="0.25">
      <c r="A407" s="5" t="s">
        <v>544</v>
      </c>
      <c r="B407" s="5" t="s">
        <v>547</v>
      </c>
      <c r="C407" s="5" t="s">
        <v>546</v>
      </c>
      <c r="D407" s="5" t="s">
        <v>360</v>
      </c>
      <c r="E407" s="5" t="s">
        <v>548</v>
      </c>
      <c r="F407" s="5" t="s">
        <v>545</v>
      </c>
      <c r="G407" s="5" t="s">
        <v>3105</v>
      </c>
      <c r="H407" s="15">
        <v>1</v>
      </c>
      <c r="I407" s="4"/>
      <c r="J407" s="13">
        <v>0.56000000000000005</v>
      </c>
      <c r="K407" s="5">
        <v>2012</v>
      </c>
      <c r="L407" s="12">
        <v>45</v>
      </c>
      <c r="M407" s="5">
        <v>2012</v>
      </c>
      <c r="N407" s="12">
        <v>9.2402464065708418</v>
      </c>
      <c r="O407" s="5">
        <v>2012</v>
      </c>
      <c r="P407" s="12"/>
      <c r="R407" s="12" t="s">
        <v>1569</v>
      </c>
      <c r="T407" s="12" t="s">
        <v>1569</v>
      </c>
      <c r="V407" s="12" t="s">
        <v>1569</v>
      </c>
      <c r="X407" s="14" t="s">
        <v>1569</v>
      </c>
      <c r="Z407" s="14"/>
    </row>
    <row r="408" spans="1:26" ht="12.75" customHeight="1" x14ac:dyDescent="0.25">
      <c r="A408" s="5" t="s">
        <v>292</v>
      </c>
      <c r="B408" s="5" t="s">
        <v>1659</v>
      </c>
      <c r="C408" s="5" t="s">
        <v>294</v>
      </c>
      <c r="D408" s="5" t="s">
        <v>35</v>
      </c>
      <c r="E408" s="5" t="s">
        <v>295</v>
      </c>
      <c r="F408" s="5" t="s">
        <v>293</v>
      </c>
      <c r="G408" s="5">
        <v>2</v>
      </c>
      <c r="H408" s="15">
        <v>2</v>
      </c>
      <c r="I408" s="4" t="s">
        <v>1953</v>
      </c>
      <c r="J408" s="13">
        <v>2.5424068921232879</v>
      </c>
      <c r="K408" s="5">
        <v>2010</v>
      </c>
      <c r="L408" s="12" t="s">
        <v>1569</v>
      </c>
      <c r="N408" s="12">
        <v>5.7794220577942212</v>
      </c>
      <c r="O408" s="5">
        <v>2010</v>
      </c>
      <c r="P408" s="12"/>
      <c r="R408" s="12">
        <v>0</v>
      </c>
      <c r="S408" s="5">
        <v>2010</v>
      </c>
      <c r="T408" s="12">
        <v>9.7899999999999991</v>
      </c>
      <c r="U408" s="5">
        <v>2010</v>
      </c>
      <c r="V408" s="12">
        <v>0.33996231434271773</v>
      </c>
      <c r="W408" s="5">
        <v>2010</v>
      </c>
      <c r="X408" s="14">
        <v>99.376947040498436</v>
      </c>
      <c r="Y408" s="5">
        <v>2010</v>
      </c>
      <c r="Z408" s="14"/>
    </row>
    <row r="409" spans="1:26" ht="12.75" customHeight="1" x14ac:dyDescent="0.25">
      <c r="A409" s="5" t="s">
        <v>296</v>
      </c>
      <c r="B409" s="5" t="s">
        <v>1659</v>
      </c>
      <c r="C409" s="5" t="s">
        <v>294</v>
      </c>
      <c r="D409" s="5" t="s">
        <v>35</v>
      </c>
      <c r="E409" s="5" t="s">
        <v>298</v>
      </c>
      <c r="F409" s="5" t="s">
        <v>297</v>
      </c>
      <c r="G409" s="5">
        <v>1</v>
      </c>
      <c r="H409" s="15">
        <v>1</v>
      </c>
      <c r="I409" s="4" t="s">
        <v>3199</v>
      </c>
      <c r="J409" s="13">
        <v>0.92685090581293161</v>
      </c>
      <c r="K409" s="5">
        <v>2013</v>
      </c>
      <c r="L409" s="12" t="s">
        <v>1569</v>
      </c>
      <c r="N409" s="12">
        <v>8.8088479984339827</v>
      </c>
      <c r="O409" s="5">
        <v>2013</v>
      </c>
      <c r="P409" s="12"/>
      <c r="R409" s="12">
        <v>0</v>
      </c>
      <c r="S409" s="5">
        <v>2013</v>
      </c>
      <c r="T409" s="12">
        <v>9.81</v>
      </c>
      <c r="U409" s="5">
        <v>2013</v>
      </c>
      <c r="V409" s="12">
        <v>41.019999999999996</v>
      </c>
      <c r="W409" s="5">
        <v>2013</v>
      </c>
      <c r="X409" s="14">
        <v>99.125483018100468</v>
      </c>
      <c r="Y409" s="5">
        <v>2013</v>
      </c>
      <c r="Z409" s="14"/>
    </row>
    <row r="410" spans="1:26" ht="12.75" customHeight="1" x14ac:dyDescent="0.25">
      <c r="A410" s="5" t="s">
        <v>299</v>
      </c>
      <c r="B410" s="5" t="s">
        <v>302</v>
      </c>
      <c r="C410" s="5" t="s">
        <v>301</v>
      </c>
      <c r="D410" s="5" t="s">
        <v>35</v>
      </c>
      <c r="E410" s="5" t="s">
        <v>303</v>
      </c>
      <c r="F410" s="5" t="s">
        <v>300</v>
      </c>
      <c r="G410" s="5">
        <v>2</v>
      </c>
      <c r="H410" s="15">
        <v>1</v>
      </c>
      <c r="I410" s="4"/>
      <c r="J410" s="13">
        <v>0.88061487456678478</v>
      </c>
      <c r="K410" s="5">
        <v>2014</v>
      </c>
      <c r="L410" s="12">
        <v>99</v>
      </c>
      <c r="M410" s="5">
        <v>2014</v>
      </c>
      <c r="N410" s="12" t="s">
        <v>1569</v>
      </c>
      <c r="P410" s="12"/>
      <c r="R410" s="12">
        <v>0</v>
      </c>
      <c r="S410" s="5">
        <v>2014</v>
      </c>
      <c r="T410" s="12">
        <v>61</v>
      </c>
      <c r="U410" s="5">
        <v>2014</v>
      </c>
      <c r="V410" s="12">
        <v>0</v>
      </c>
      <c r="W410" s="5">
        <v>2014</v>
      </c>
      <c r="X410" s="14">
        <v>100</v>
      </c>
      <c r="Y410" s="5">
        <v>2014</v>
      </c>
      <c r="Z410" s="14"/>
    </row>
    <row r="411" spans="1:26" ht="12.75" customHeight="1" x14ac:dyDescent="0.25">
      <c r="A411" s="5" t="s">
        <v>959</v>
      </c>
      <c r="B411" s="5" t="s">
        <v>962</v>
      </c>
      <c r="C411" s="5" t="s">
        <v>961</v>
      </c>
      <c r="D411" s="5" t="s">
        <v>620</v>
      </c>
      <c r="E411" s="5" t="s">
        <v>963</v>
      </c>
      <c r="F411" s="5" t="s">
        <v>960</v>
      </c>
      <c r="G411" s="5">
        <v>1</v>
      </c>
      <c r="H411" s="15">
        <v>1</v>
      </c>
      <c r="I411" s="4"/>
      <c r="J411" s="13">
        <v>1.0186160871092378</v>
      </c>
      <c r="K411" s="5">
        <v>2014</v>
      </c>
      <c r="L411" s="12">
        <v>60</v>
      </c>
      <c r="M411" s="5">
        <v>2014</v>
      </c>
      <c r="N411" s="12">
        <v>19.5</v>
      </c>
      <c r="O411" s="5">
        <v>2014</v>
      </c>
      <c r="P411" s="12"/>
      <c r="R411" s="12" t="s">
        <v>1569</v>
      </c>
      <c r="T411" s="12" t="s">
        <v>1569</v>
      </c>
      <c r="V411" s="12" t="s">
        <v>1569</v>
      </c>
      <c r="X411" s="14" t="s">
        <v>1569</v>
      </c>
      <c r="Z411" s="14"/>
    </row>
    <row r="412" spans="1:26" ht="12.75" customHeight="1" x14ac:dyDescent="0.25">
      <c r="A412" s="5" t="s">
        <v>549</v>
      </c>
      <c r="B412" s="5" t="s">
        <v>552</v>
      </c>
      <c r="C412" s="5" t="s">
        <v>551</v>
      </c>
      <c r="D412" s="5" t="s">
        <v>360</v>
      </c>
      <c r="E412" s="5" t="s">
        <v>553</v>
      </c>
      <c r="F412" s="5" t="s">
        <v>550</v>
      </c>
      <c r="G412" s="5">
        <v>2</v>
      </c>
      <c r="H412" s="15">
        <v>1</v>
      </c>
      <c r="I412" s="4"/>
      <c r="J412" s="13">
        <v>0.36108415517591569</v>
      </c>
      <c r="K412" s="5">
        <v>2008</v>
      </c>
      <c r="L412" s="12" t="s">
        <v>1569</v>
      </c>
      <c r="N412" s="12">
        <v>16</v>
      </c>
      <c r="O412" s="5">
        <v>2008</v>
      </c>
      <c r="P412" s="12"/>
      <c r="R412" s="12" t="s">
        <v>1569</v>
      </c>
      <c r="T412" s="12" t="s">
        <v>1569</v>
      </c>
      <c r="V412" s="12" t="s">
        <v>1569</v>
      </c>
      <c r="X412" s="14" t="s">
        <v>1569</v>
      </c>
      <c r="Z412" s="14"/>
    </row>
    <row r="413" spans="1:26" ht="12.75" customHeight="1" x14ac:dyDescent="0.25">
      <c r="A413" s="5" t="s">
        <v>1297</v>
      </c>
      <c r="B413" s="5" t="s">
        <v>1300</v>
      </c>
      <c r="C413" s="5" t="s">
        <v>1299</v>
      </c>
      <c r="D413" s="5" t="s">
        <v>1038</v>
      </c>
      <c r="E413" s="5" t="s">
        <v>1587</v>
      </c>
      <c r="F413" s="5" t="s">
        <v>1298</v>
      </c>
      <c r="G413" s="5" t="s">
        <v>3105</v>
      </c>
      <c r="H413" s="15">
        <v>1</v>
      </c>
      <c r="I413" s="4"/>
      <c r="J413" s="13">
        <v>1.681321067499888</v>
      </c>
      <c r="K413" s="5">
        <v>2017</v>
      </c>
      <c r="L413" s="12">
        <v>68.599999999999994</v>
      </c>
      <c r="M413" s="5">
        <v>2017</v>
      </c>
      <c r="N413" s="12" t="s">
        <v>1569</v>
      </c>
      <c r="P413" s="12"/>
      <c r="R413" s="12">
        <v>5</v>
      </c>
      <c r="S413" s="5">
        <v>2017</v>
      </c>
      <c r="T413" s="12">
        <v>0</v>
      </c>
      <c r="U413" s="5">
        <v>2017</v>
      </c>
      <c r="V413" s="12">
        <v>0</v>
      </c>
      <c r="W413" s="5">
        <v>2017</v>
      </c>
      <c r="X413" s="14">
        <v>0</v>
      </c>
      <c r="Y413" s="5">
        <v>2017</v>
      </c>
      <c r="Z413" s="14"/>
    </row>
    <row r="414" spans="1:26" ht="12.75" customHeight="1" x14ac:dyDescent="0.25">
      <c r="A414" s="5" t="s">
        <v>1301</v>
      </c>
      <c r="B414" s="5" t="s">
        <v>1300</v>
      </c>
      <c r="C414" s="5" t="s">
        <v>1299</v>
      </c>
      <c r="D414" s="5" t="s">
        <v>1038</v>
      </c>
      <c r="E414" s="5" t="s">
        <v>1303</v>
      </c>
      <c r="F414" s="5" t="s">
        <v>1302</v>
      </c>
      <c r="G414" s="5" t="s">
        <v>3105</v>
      </c>
      <c r="H414" s="15">
        <v>1</v>
      </c>
      <c r="I414" s="4"/>
      <c r="J414" s="13">
        <v>1</v>
      </c>
      <c r="K414" s="5">
        <v>2012</v>
      </c>
      <c r="L414" s="12" t="s">
        <v>1569</v>
      </c>
      <c r="N414" s="12">
        <v>6</v>
      </c>
      <c r="O414" s="5">
        <v>2012</v>
      </c>
      <c r="P414" s="12"/>
      <c r="R414" s="12" t="s">
        <v>1569</v>
      </c>
      <c r="T414" s="12" t="s">
        <v>1569</v>
      </c>
      <c r="V414" s="12" t="s">
        <v>1569</v>
      </c>
      <c r="X414" s="14" t="s">
        <v>1569</v>
      </c>
      <c r="Z414" s="14"/>
    </row>
    <row r="415" spans="1:26" ht="12.75" customHeight="1" x14ac:dyDescent="0.25">
      <c r="A415" s="5" t="s">
        <v>1304</v>
      </c>
      <c r="B415" s="5" t="s">
        <v>1300</v>
      </c>
      <c r="C415" s="5" t="s">
        <v>1299</v>
      </c>
      <c r="D415" s="5" t="s">
        <v>1038</v>
      </c>
      <c r="E415" s="5" t="s">
        <v>1305</v>
      </c>
      <c r="H415" s="15">
        <v>4</v>
      </c>
      <c r="I415" s="4" t="s">
        <v>1954</v>
      </c>
      <c r="J415" s="13" t="s">
        <v>1569</v>
      </c>
      <c r="L415" s="12" t="s">
        <v>1569</v>
      </c>
      <c r="N415" s="12" t="s">
        <v>1569</v>
      </c>
      <c r="P415" s="12"/>
      <c r="R415" s="12" t="s">
        <v>1569</v>
      </c>
      <c r="T415" s="12" t="s">
        <v>1569</v>
      </c>
      <c r="V415" s="12" t="s">
        <v>1569</v>
      </c>
      <c r="X415" s="14" t="s">
        <v>1569</v>
      </c>
      <c r="Z415" s="14"/>
    </row>
    <row r="416" spans="1:26" ht="12.75" customHeight="1" x14ac:dyDescent="0.25">
      <c r="A416" s="5" t="s">
        <v>1306</v>
      </c>
      <c r="B416" s="5" t="s">
        <v>1300</v>
      </c>
      <c r="C416" s="5" t="s">
        <v>1299</v>
      </c>
      <c r="D416" s="5" t="s">
        <v>1038</v>
      </c>
      <c r="E416" s="5" t="s">
        <v>1588</v>
      </c>
      <c r="F416" s="5" t="s">
        <v>1307</v>
      </c>
      <c r="G416" s="5" t="s">
        <v>3105</v>
      </c>
      <c r="H416" s="15">
        <v>2</v>
      </c>
      <c r="I416" s="4" t="s">
        <v>1955</v>
      </c>
      <c r="J416" s="13" t="s">
        <v>1569</v>
      </c>
      <c r="L416" s="12" t="s">
        <v>1569</v>
      </c>
      <c r="N416" s="12">
        <v>17.7</v>
      </c>
      <c r="P416" s="12"/>
      <c r="R416" s="12">
        <v>0</v>
      </c>
      <c r="T416" s="12">
        <v>0</v>
      </c>
      <c r="V416" s="12">
        <v>0</v>
      </c>
      <c r="X416" s="14">
        <v>32.299999999999997</v>
      </c>
      <c r="Z416" s="14"/>
    </row>
    <row r="417" spans="1:26" ht="12.75" customHeight="1" x14ac:dyDescent="0.25">
      <c r="A417" s="5" t="s">
        <v>1308</v>
      </c>
      <c r="B417" s="5" t="s">
        <v>1300</v>
      </c>
      <c r="C417" s="5" t="s">
        <v>1299</v>
      </c>
      <c r="D417" s="5" t="s">
        <v>1038</v>
      </c>
      <c r="E417" s="5" t="s">
        <v>1310</v>
      </c>
      <c r="F417" s="5" t="s">
        <v>1309</v>
      </c>
      <c r="G417" s="5" t="s">
        <v>3105</v>
      </c>
      <c r="H417" s="15">
        <v>1</v>
      </c>
      <c r="I417" s="4" t="s">
        <v>1956</v>
      </c>
      <c r="J417" s="13">
        <v>1.4219178082191781</v>
      </c>
      <c r="K417" s="5">
        <v>2007</v>
      </c>
      <c r="L417" s="12" t="s">
        <v>1569</v>
      </c>
      <c r="N417" s="12">
        <v>17.399999999999999</v>
      </c>
      <c r="O417" s="5">
        <v>2007</v>
      </c>
      <c r="P417" s="12"/>
      <c r="R417" s="12" t="s">
        <v>1569</v>
      </c>
      <c r="T417" s="12" t="s">
        <v>1569</v>
      </c>
      <c r="V417" s="12" t="s">
        <v>1569</v>
      </c>
      <c r="X417" s="14" t="s">
        <v>1569</v>
      </c>
      <c r="Z417" s="14"/>
    </row>
    <row r="418" spans="1:26" ht="12.75" customHeight="1" x14ac:dyDescent="0.25">
      <c r="A418" s="5" t="s">
        <v>554</v>
      </c>
      <c r="B418" s="5" t="s">
        <v>557</v>
      </c>
      <c r="C418" s="5" t="s">
        <v>556</v>
      </c>
      <c r="D418" s="5" t="s">
        <v>360</v>
      </c>
      <c r="E418" s="5" t="s">
        <v>558</v>
      </c>
      <c r="F418" s="5" t="s">
        <v>555</v>
      </c>
      <c r="G418" s="5" t="s">
        <v>3104</v>
      </c>
      <c r="H418" s="15">
        <v>1</v>
      </c>
      <c r="I418" s="4"/>
      <c r="J418" s="13">
        <v>1.1099999999999999</v>
      </c>
      <c r="K418" s="5">
        <v>2013</v>
      </c>
      <c r="L418" s="12" t="s">
        <v>1569</v>
      </c>
      <c r="N418" s="12">
        <v>20</v>
      </c>
      <c r="O418" s="5">
        <v>2013</v>
      </c>
      <c r="P418" s="12"/>
      <c r="R418" s="12" t="s">
        <v>1569</v>
      </c>
      <c r="T418" s="12" t="s">
        <v>1569</v>
      </c>
      <c r="V418" s="12" t="s">
        <v>1569</v>
      </c>
      <c r="X418" s="14" t="s">
        <v>1569</v>
      </c>
      <c r="Z418" s="14"/>
    </row>
    <row r="419" spans="1:26" ht="12.75" customHeight="1" x14ac:dyDescent="0.25">
      <c r="A419" s="5" t="s">
        <v>304</v>
      </c>
      <c r="B419" s="5" t="s">
        <v>306</v>
      </c>
      <c r="C419" s="5" t="s">
        <v>305</v>
      </c>
      <c r="D419" s="5" t="s">
        <v>35</v>
      </c>
      <c r="E419" s="5" t="s">
        <v>307</v>
      </c>
      <c r="F419" s="5" t="s">
        <v>3200</v>
      </c>
      <c r="G419" s="5">
        <v>3</v>
      </c>
      <c r="H419" s="15">
        <v>1</v>
      </c>
      <c r="I419" s="4" t="s">
        <v>3202</v>
      </c>
      <c r="J419" s="13">
        <v>2.2958939338205342</v>
      </c>
      <c r="K419" s="5">
        <v>2014</v>
      </c>
      <c r="L419" s="12" t="s">
        <v>1569</v>
      </c>
      <c r="N419" s="12">
        <v>10.402080416083216</v>
      </c>
      <c r="O419" s="5">
        <v>2014</v>
      </c>
      <c r="P419" s="12"/>
      <c r="R419" s="12">
        <v>15</v>
      </c>
      <c r="S419" s="5">
        <v>2014</v>
      </c>
      <c r="T419" s="12">
        <v>10</v>
      </c>
      <c r="U419" s="5">
        <v>2014</v>
      </c>
      <c r="V419" s="12">
        <v>10</v>
      </c>
      <c r="W419" s="5">
        <v>2014</v>
      </c>
      <c r="X419" s="14">
        <v>100</v>
      </c>
      <c r="Y419" s="5">
        <v>2014</v>
      </c>
      <c r="Z419" s="14"/>
    </row>
    <row r="420" spans="1:26" ht="12.75" customHeight="1" x14ac:dyDescent="0.25">
      <c r="A420" s="5" t="s">
        <v>308</v>
      </c>
      <c r="B420" s="5" t="s">
        <v>306</v>
      </c>
      <c r="C420" s="5" t="s">
        <v>305</v>
      </c>
      <c r="D420" s="5" t="s">
        <v>35</v>
      </c>
      <c r="E420" s="5" t="s">
        <v>309</v>
      </c>
      <c r="F420" s="5" t="s">
        <v>3201</v>
      </c>
      <c r="G420" s="5">
        <v>3</v>
      </c>
      <c r="H420" s="15">
        <v>1</v>
      </c>
      <c r="I420" s="4" t="s">
        <v>3202</v>
      </c>
      <c r="J420" s="13">
        <v>1.9785961092109545</v>
      </c>
      <c r="K420" s="5">
        <v>2014</v>
      </c>
      <c r="L420" s="12" t="s">
        <v>1569</v>
      </c>
      <c r="N420" s="12">
        <v>8.1918081918081906</v>
      </c>
      <c r="O420" s="5">
        <v>2014</v>
      </c>
      <c r="P420" s="12"/>
      <c r="R420" s="12">
        <v>0</v>
      </c>
      <c r="S420" s="5">
        <v>2014</v>
      </c>
      <c r="T420" s="12">
        <v>32</v>
      </c>
      <c r="U420" s="5">
        <v>2014</v>
      </c>
      <c r="V420" s="12">
        <v>0</v>
      </c>
      <c r="W420" s="5">
        <v>2014</v>
      </c>
      <c r="X420" s="14">
        <v>100</v>
      </c>
      <c r="Y420" s="5">
        <v>2014</v>
      </c>
      <c r="Z420" s="14"/>
    </row>
    <row r="421" spans="1:26" ht="12.75" customHeight="1" x14ac:dyDescent="0.25">
      <c r="A421" s="5" t="s">
        <v>964</v>
      </c>
      <c r="B421" s="5" t="s">
        <v>967</v>
      </c>
      <c r="C421" s="5" t="s">
        <v>966</v>
      </c>
      <c r="D421" s="5" t="s">
        <v>620</v>
      </c>
      <c r="E421" s="5" t="s">
        <v>968</v>
      </c>
      <c r="F421" s="5" t="s">
        <v>965</v>
      </c>
      <c r="G421" s="5">
        <v>2</v>
      </c>
      <c r="H421" s="15">
        <v>1</v>
      </c>
      <c r="I421" s="4"/>
      <c r="J421" s="13">
        <v>2.4367391085622296</v>
      </c>
      <c r="K421" s="5">
        <v>2016</v>
      </c>
      <c r="L421" s="12">
        <v>93</v>
      </c>
      <c r="M421" s="5">
        <v>2016</v>
      </c>
      <c r="N421" s="12">
        <v>9.1816367265469054</v>
      </c>
      <c r="O421" s="5">
        <v>2016</v>
      </c>
      <c r="P421" s="12"/>
      <c r="R421" s="12">
        <v>0.97029108732619784</v>
      </c>
      <c r="S421" s="5">
        <v>2016</v>
      </c>
      <c r="T421" s="12">
        <v>0</v>
      </c>
      <c r="U421" s="5">
        <v>2016</v>
      </c>
      <c r="V421" s="12">
        <v>0</v>
      </c>
      <c r="W421" s="5">
        <v>2016</v>
      </c>
      <c r="X421" s="14">
        <v>0</v>
      </c>
      <c r="Y421" s="5">
        <v>2016</v>
      </c>
      <c r="Z421" s="14"/>
    </row>
    <row r="422" spans="1:26" ht="12.75" customHeight="1" x14ac:dyDescent="0.25">
      <c r="A422" s="5" t="s">
        <v>969</v>
      </c>
      <c r="B422" s="5" t="s">
        <v>967</v>
      </c>
      <c r="C422" s="5" t="s">
        <v>966</v>
      </c>
      <c r="D422" s="5" t="s">
        <v>620</v>
      </c>
      <c r="E422" s="5" t="s">
        <v>1589</v>
      </c>
      <c r="F422" s="5" t="s">
        <v>970</v>
      </c>
      <c r="G422" s="5">
        <v>2</v>
      </c>
      <c r="H422" s="15">
        <v>1</v>
      </c>
      <c r="I422" s="4"/>
      <c r="J422" s="13">
        <v>0.97849469716192294</v>
      </c>
      <c r="K422" s="5">
        <v>2016</v>
      </c>
      <c r="L422" s="12">
        <v>95.4</v>
      </c>
      <c r="M422" s="5">
        <v>2016</v>
      </c>
      <c r="N422" s="12">
        <v>10.51051051051051</v>
      </c>
      <c r="O422" s="5">
        <v>2016</v>
      </c>
      <c r="P422" s="12"/>
      <c r="R422" s="12">
        <v>0.53937432578209277</v>
      </c>
      <c r="S422" s="5">
        <v>2016</v>
      </c>
      <c r="T422" s="12">
        <v>0</v>
      </c>
      <c r="U422" s="5">
        <v>2016</v>
      </c>
      <c r="V422" s="12">
        <v>0</v>
      </c>
      <c r="W422" s="5">
        <v>2016</v>
      </c>
      <c r="X422" s="14">
        <v>0</v>
      </c>
      <c r="Y422" s="5">
        <v>2016</v>
      </c>
      <c r="Z422" s="14"/>
    </row>
    <row r="423" spans="1:26" ht="12.75" customHeight="1" x14ac:dyDescent="0.25">
      <c r="A423" s="5" t="s">
        <v>971</v>
      </c>
      <c r="B423" s="5" t="s">
        <v>967</v>
      </c>
      <c r="C423" s="5" t="s">
        <v>966</v>
      </c>
      <c r="D423" s="5" t="s">
        <v>620</v>
      </c>
      <c r="E423" s="5" t="s">
        <v>973</v>
      </c>
      <c r="F423" s="5" t="s">
        <v>972</v>
      </c>
      <c r="G423" s="5">
        <v>2</v>
      </c>
      <c r="H423" s="15">
        <v>1</v>
      </c>
      <c r="I423" s="4"/>
      <c r="J423" s="13">
        <v>0.72716016213627388</v>
      </c>
      <c r="K423" s="5">
        <v>2016</v>
      </c>
      <c r="L423" s="12">
        <v>71</v>
      </c>
      <c r="M423" s="5">
        <v>2016</v>
      </c>
      <c r="N423" s="12">
        <v>10.51051051051051</v>
      </c>
      <c r="O423" s="5">
        <v>2016</v>
      </c>
      <c r="P423" s="12"/>
      <c r="R423" s="12">
        <v>18.758256274768822</v>
      </c>
      <c r="S423" s="5">
        <v>2016</v>
      </c>
      <c r="T423" s="12">
        <v>0</v>
      </c>
      <c r="U423" s="5">
        <v>2016</v>
      </c>
      <c r="V423" s="12">
        <v>0</v>
      </c>
      <c r="W423" s="5">
        <v>2016</v>
      </c>
      <c r="X423" s="14">
        <v>79.024390243902445</v>
      </c>
      <c r="Y423" s="5">
        <v>2016</v>
      </c>
      <c r="Z423" s="14"/>
    </row>
    <row r="424" spans="1:26" ht="12.75" customHeight="1" x14ac:dyDescent="0.25">
      <c r="A424" s="5" t="s">
        <v>974</v>
      </c>
      <c r="B424" s="5" t="s">
        <v>967</v>
      </c>
      <c r="C424" s="5" t="s">
        <v>966</v>
      </c>
      <c r="D424" s="5" t="s">
        <v>620</v>
      </c>
      <c r="E424" s="5" t="s">
        <v>976</v>
      </c>
      <c r="F424" s="5" t="s">
        <v>975</v>
      </c>
      <c r="G424" s="5">
        <v>2</v>
      </c>
      <c r="H424" s="15">
        <v>1</v>
      </c>
      <c r="I424" s="4"/>
      <c r="J424" s="13">
        <v>1.2712743248119516</v>
      </c>
      <c r="K424" s="5">
        <v>2016</v>
      </c>
      <c r="L424" s="12">
        <v>80.7</v>
      </c>
      <c r="M424" s="5">
        <v>2016</v>
      </c>
      <c r="N424" s="12">
        <v>3.9999999999999996</v>
      </c>
      <c r="O424" s="5">
        <v>2016</v>
      </c>
      <c r="P424" s="12"/>
      <c r="R424" s="12">
        <v>6.5701559020044558</v>
      </c>
      <c r="S424" s="5">
        <v>2016</v>
      </c>
      <c r="T424" s="12">
        <v>0</v>
      </c>
      <c r="U424" s="5">
        <v>2016</v>
      </c>
      <c r="V424" s="12">
        <v>0</v>
      </c>
      <c r="W424" s="5">
        <v>2016</v>
      </c>
      <c r="X424" s="14">
        <v>0</v>
      </c>
      <c r="Y424" s="5">
        <v>2016</v>
      </c>
      <c r="Z424" s="14"/>
    </row>
    <row r="425" spans="1:26" ht="12.75" customHeight="1" x14ac:dyDescent="0.25">
      <c r="A425" s="5" t="s">
        <v>977</v>
      </c>
      <c r="B425" s="5" t="s">
        <v>967</v>
      </c>
      <c r="C425" s="5" t="s">
        <v>966</v>
      </c>
      <c r="D425" s="5" t="s">
        <v>620</v>
      </c>
      <c r="E425" s="5" t="s">
        <v>979</v>
      </c>
      <c r="F425" s="5" t="s">
        <v>978</v>
      </c>
      <c r="G425" s="5">
        <v>2</v>
      </c>
      <c r="H425" s="15">
        <v>1</v>
      </c>
      <c r="I425" s="4"/>
      <c r="J425" s="13">
        <v>1.235179438211188</v>
      </c>
      <c r="K425" s="5">
        <v>2016</v>
      </c>
      <c r="L425" s="12">
        <v>65.599999999999994</v>
      </c>
      <c r="M425" s="5">
        <v>2016</v>
      </c>
      <c r="N425" s="12">
        <v>3</v>
      </c>
      <c r="O425" s="5">
        <v>2016</v>
      </c>
      <c r="P425" s="12"/>
      <c r="R425" s="12">
        <v>5.8394160583941614</v>
      </c>
      <c r="S425" s="5">
        <v>2016</v>
      </c>
      <c r="T425" s="12">
        <v>0</v>
      </c>
      <c r="U425" s="5">
        <v>2016</v>
      </c>
      <c r="V425" s="12">
        <v>0</v>
      </c>
      <c r="W425" s="5">
        <v>2016</v>
      </c>
      <c r="X425" s="14">
        <v>0</v>
      </c>
      <c r="Y425" s="5">
        <v>2016</v>
      </c>
      <c r="Z425" s="14"/>
    </row>
    <row r="426" spans="1:26" ht="12.75" customHeight="1" x14ac:dyDescent="0.25">
      <c r="A426" s="5" t="s">
        <v>980</v>
      </c>
      <c r="B426" s="5" t="s">
        <v>967</v>
      </c>
      <c r="C426" s="5" t="s">
        <v>966</v>
      </c>
      <c r="D426" s="5" t="s">
        <v>620</v>
      </c>
      <c r="E426" s="5" t="s">
        <v>982</v>
      </c>
      <c r="F426" s="5" t="s">
        <v>981</v>
      </c>
      <c r="G426" s="5">
        <v>2</v>
      </c>
      <c r="H426" s="15">
        <v>1</v>
      </c>
      <c r="I426" s="4"/>
      <c r="J426" s="13">
        <v>1.8987241774301848</v>
      </c>
      <c r="K426" s="5">
        <v>2016</v>
      </c>
      <c r="L426" s="12">
        <v>93.2</v>
      </c>
      <c r="M426" s="5">
        <v>2016</v>
      </c>
      <c r="N426" s="12">
        <v>6.1938061938061946</v>
      </c>
      <c r="O426" s="5">
        <v>2016</v>
      </c>
      <c r="P426" s="12"/>
      <c r="R426" s="12">
        <v>3.1468531468531467</v>
      </c>
      <c r="S426" s="5">
        <v>2016</v>
      </c>
      <c r="T426" s="12">
        <v>0</v>
      </c>
      <c r="U426" s="5">
        <v>2016</v>
      </c>
      <c r="V426" s="12">
        <v>0</v>
      </c>
      <c r="W426" s="5">
        <v>2016</v>
      </c>
      <c r="X426" s="14">
        <v>0</v>
      </c>
      <c r="Y426" s="5">
        <v>2016</v>
      </c>
      <c r="Z426" s="14"/>
    </row>
    <row r="427" spans="1:26" ht="12.75" customHeight="1" x14ac:dyDescent="0.25">
      <c r="A427" s="5" t="s">
        <v>310</v>
      </c>
      <c r="B427" s="5" t="s">
        <v>313</v>
      </c>
      <c r="C427" s="5" t="s">
        <v>312</v>
      </c>
      <c r="D427" s="5" t="s">
        <v>35</v>
      </c>
      <c r="E427" s="5" t="s">
        <v>314</v>
      </c>
      <c r="F427" s="5" t="s">
        <v>311</v>
      </c>
      <c r="G427" s="5">
        <v>2</v>
      </c>
      <c r="H427" s="15">
        <v>1</v>
      </c>
      <c r="I427" s="4"/>
      <c r="J427" s="13">
        <v>1.2181297409971601</v>
      </c>
      <c r="K427" s="5">
        <v>2013</v>
      </c>
      <c r="L427" s="12">
        <v>100</v>
      </c>
      <c r="M427" s="5">
        <v>2013</v>
      </c>
      <c r="N427" s="12">
        <v>10.189810189810187</v>
      </c>
      <c r="O427" s="5">
        <v>2013</v>
      </c>
      <c r="P427" s="12"/>
      <c r="R427" s="12">
        <v>0</v>
      </c>
      <c r="S427" s="5">
        <v>2013</v>
      </c>
      <c r="T427" s="12">
        <v>21</v>
      </c>
      <c r="U427" s="5">
        <v>2013</v>
      </c>
      <c r="V427" s="12">
        <v>71.010113780025293</v>
      </c>
      <c r="W427" s="5">
        <v>2013</v>
      </c>
      <c r="X427" s="14">
        <v>100</v>
      </c>
      <c r="Y427" s="5">
        <v>2013</v>
      </c>
      <c r="Z427" s="14"/>
    </row>
    <row r="428" spans="1:26" ht="12.75" customHeight="1" x14ac:dyDescent="0.25">
      <c r="A428" s="5" t="s">
        <v>315</v>
      </c>
      <c r="B428" s="5" t="s">
        <v>313</v>
      </c>
      <c r="C428" s="5" t="s">
        <v>312</v>
      </c>
      <c r="D428" s="5" t="s">
        <v>35</v>
      </c>
      <c r="E428" s="5" t="s">
        <v>1590</v>
      </c>
      <c r="F428" s="5" t="s">
        <v>316</v>
      </c>
      <c r="G428" s="5">
        <v>2</v>
      </c>
      <c r="H428" s="15">
        <v>1</v>
      </c>
      <c r="I428" s="4"/>
      <c r="J428" s="13">
        <v>0.65908503489273718</v>
      </c>
      <c r="K428" s="5">
        <v>2012</v>
      </c>
      <c r="L428" s="12">
        <v>100</v>
      </c>
      <c r="M428" s="5">
        <v>2012</v>
      </c>
      <c r="N428" s="12">
        <v>7.0422535211267592</v>
      </c>
      <c r="O428" s="5">
        <v>2012</v>
      </c>
      <c r="P428" s="12"/>
      <c r="R428" s="12">
        <v>0</v>
      </c>
      <c r="S428" s="5">
        <v>2012</v>
      </c>
      <c r="T428" s="12">
        <v>29</v>
      </c>
      <c r="U428" s="5">
        <v>2012</v>
      </c>
      <c r="V428" s="12">
        <v>54.61538461538462</v>
      </c>
      <c r="W428" s="5">
        <v>2012</v>
      </c>
      <c r="X428" s="14">
        <v>100</v>
      </c>
      <c r="Y428" s="5">
        <v>2012</v>
      </c>
      <c r="Z428" s="14"/>
    </row>
    <row r="429" spans="1:26" ht="12.75" customHeight="1" x14ac:dyDescent="0.25">
      <c r="A429" s="5" t="s">
        <v>317</v>
      </c>
      <c r="B429" s="5" t="s">
        <v>320</v>
      </c>
      <c r="C429" s="5" t="s">
        <v>319</v>
      </c>
      <c r="D429" s="5" t="s">
        <v>35</v>
      </c>
      <c r="E429" s="5" t="s">
        <v>321</v>
      </c>
      <c r="F429" s="5" t="s">
        <v>318</v>
      </c>
      <c r="G429" s="5">
        <v>2</v>
      </c>
      <c r="H429" s="15">
        <v>2</v>
      </c>
      <c r="I429" s="4" t="s">
        <v>1856</v>
      </c>
      <c r="J429" s="13">
        <v>0.45151909390066575</v>
      </c>
      <c r="K429" s="5">
        <v>2016</v>
      </c>
      <c r="L429" s="12" t="s">
        <v>1569</v>
      </c>
      <c r="N429" s="12" t="s">
        <v>1569</v>
      </c>
      <c r="P429" s="12"/>
      <c r="R429" s="12" t="s">
        <v>1569</v>
      </c>
      <c r="T429" s="12">
        <v>43.22</v>
      </c>
      <c r="U429" s="5">
        <v>2016</v>
      </c>
      <c r="V429" s="12" t="s">
        <v>1569</v>
      </c>
      <c r="X429" s="14" t="s">
        <v>1569</v>
      </c>
      <c r="Z429" s="14"/>
    </row>
    <row r="430" spans="1:26" ht="12.75" customHeight="1" x14ac:dyDescent="0.25">
      <c r="A430" s="5" t="s">
        <v>322</v>
      </c>
      <c r="B430" s="5" t="s">
        <v>320</v>
      </c>
      <c r="C430" s="5" t="s">
        <v>319</v>
      </c>
      <c r="D430" s="5" t="s">
        <v>35</v>
      </c>
      <c r="E430" s="5" t="s">
        <v>323</v>
      </c>
      <c r="H430" s="15">
        <v>4</v>
      </c>
      <c r="I430" s="4" t="s">
        <v>1849</v>
      </c>
      <c r="J430" s="13" t="s">
        <v>1569</v>
      </c>
      <c r="L430" s="12" t="s">
        <v>1569</v>
      </c>
      <c r="N430" s="12" t="s">
        <v>1569</v>
      </c>
      <c r="P430" s="12"/>
      <c r="R430" s="12" t="s">
        <v>1569</v>
      </c>
      <c r="T430" s="12" t="s">
        <v>1569</v>
      </c>
      <c r="V430" s="12" t="s">
        <v>1569</v>
      </c>
      <c r="X430" s="14" t="s">
        <v>1569</v>
      </c>
      <c r="Z430" s="14"/>
    </row>
    <row r="431" spans="1:26" ht="12.75" customHeight="1" x14ac:dyDescent="0.25">
      <c r="A431" s="5" t="s">
        <v>559</v>
      </c>
      <c r="B431" s="5" t="s">
        <v>1665</v>
      </c>
      <c r="C431" s="5" t="s">
        <v>560</v>
      </c>
      <c r="D431" s="5" t="s">
        <v>360</v>
      </c>
      <c r="E431" s="5" t="s">
        <v>561</v>
      </c>
      <c r="F431" s="5" t="s">
        <v>3203</v>
      </c>
      <c r="G431" s="5">
        <v>2</v>
      </c>
      <c r="H431" s="15">
        <v>2</v>
      </c>
      <c r="I431" s="4" t="s">
        <v>3204</v>
      </c>
      <c r="J431" s="13">
        <v>1.1691348402182384</v>
      </c>
      <c r="K431" s="5">
        <v>2016</v>
      </c>
      <c r="L431" s="12" t="s">
        <v>1569</v>
      </c>
      <c r="N431" s="12">
        <v>6.9000000000000021</v>
      </c>
      <c r="O431" s="5">
        <v>2016</v>
      </c>
      <c r="P431" s="12"/>
      <c r="R431" s="12" t="s">
        <v>1569</v>
      </c>
      <c r="T431" s="12" t="s">
        <v>1569</v>
      </c>
      <c r="V431" s="12" t="s">
        <v>1569</v>
      </c>
      <c r="X431" s="14" t="s">
        <v>1569</v>
      </c>
      <c r="Z431" s="14"/>
    </row>
    <row r="432" spans="1:26" ht="12.75" customHeight="1" x14ac:dyDescent="0.25">
      <c r="A432" s="5" t="s">
        <v>562</v>
      </c>
      <c r="B432" s="5" t="s">
        <v>565</v>
      </c>
      <c r="C432" s="5" t="s">
        <v>564</v>
      </c>
      <c r="D432" s="5" t="s">
        <v>360</v>
      </c>
      <c r="E432" s="5" t="s">
        <v>1591</v>
      </c>
      <c r="F432" s="5" t="s">
        <v>563</v>
      </c>
      <c r="G432" s="5">
        <v>2</v>
      </c>
      <c r="H432" s="15">
        <v>1</v>
      </c>
      <c r="I432" s="4" t="s">
        <v>3205</v>
      </c>
      <c r="J432" s="13">
        <v>1.0363697218738532</v>
      </c>
      <c r="K432" s="5">
        <v>2014</v>
      </c>
      <c r="L432" s="12">
        <v>94.58</v>
      </c>
      <c r="M432" s="5">
        <v>2014</v>
      </c>
      <c r="N432" s="12" t="s">
        <v>1569</v>
      </c>
      <c r="P432" s="12"/>
      <c r="R432" s="12" t="s">
        <v>1569</v>
      </c>
      <c r="T432" s="12" t="s">
        <v>1569</v>
      </c>
      <c r="V432" s="12" t="s">
        <v>1569</v>
      </c>
      <c r="X432" s="14" t="s">
        <v>1569</v>
      </c>
      <c r="Z432" s="14"/>
    </row>
    <row r="433" spans="1:26" ht="12.75" customHeight="1" x14ac:dyDescent="0.25">
      <c r="A433" s="5" t="s">
        <v>566</v>
      </c>
      <c r="B433" s="5" t="s">
        <v>565</v>
      </c>
      <c r="C433" s="5" t="s">
        <v>564</v>
      </c>
      <c r="D433" s="5" t="s">
        <v>360</v>
      </c>
      <c r="E433" s="5" t="s">
        <v>567</v>
      </c>
      <c r="F433" s="5" t="s">
        <v>3207</v>
      </c>
      <c r="G433" s="5">
        <v>2</v>
      </c>
      <c r="H433" s="15">
        <v>1</v>
      </c>
      <c r="I433" s="4" t="s">
        <v>3206</v>
      </c>
      <c r="J433" s="13">
        <v>0.98294633312356461</v>
      </c>
      <c r="K433" s="5">
        <v>2010</v>
      </c>
      <c r="L433" s="12">
        <v>31.57</v>
      </c>
      <c r="M433" s="5">
        <v>2010</v>
      </c>
      <c r="N433" s="12">
        <v>10</v>
      </c>
      <c r="O433" s="5">
        <v>2010</v>
      </c>
      <c r="P433" s="12"/>
      <c r="R433" s="12" t="s">
        <v>1569</v>
      </c>
      <c r="T433" s="12" t="s">
        <v>1569</v>
      </c>
      <c r="V433" s="12" t="s">
        <v>1569</v>
      </c>
      <c r="X433" s="14" t="s">
        <v>1569</v>
      </c>
      <c r="Z433" s="14"/>
    </row>
    <row r="434" spans="1:26" ht="12.75" customHeight="1" x14ac:dyDescent="0.25">
      <c r="A434" s="5" t="s">
        <v>568</v>
      </c>
      <c r="B434" s="5" t="s">
        <v>11</v>
      </c>
      <c r="C434" s="5" t="s">
        <v>570</v>
      </c>
      <c r="D434" s="5" t="s">
        <v>360</v>
      </c>
      <c r="E434" s="5" t="s">
        <v>571</v>
      </c>
      <c r="F434" s="5" t="s">
        <v>569</v>
      </c>
      <c r="G434" s="5">
        <v>1</v>
      </c>
      <c r="H434" s="15">
        <v>1</v>
      </c>
      <c r="I434" s="4" t="s">
        <v>1957</v>
      </c>
      <c r="J434" s="13">
        <v>0.93938858633702838</v>
      </c>
      <c r="K434" s="5">
        <v>2011</v>
      </c>
      <c r="L434" s="12">
        <v>49</v>
      </c>
      <c r="M434" s="5">
        <v>2011</v>
      </c>
      <c r="N434" s="12">
        <v>1.9940179461615157</v>
      </c>
      <c r="O434" s="5">
        <v>2011</v>
      </c>
      <c r="P434" s="12"/>
      <c r="R434" s="12" t="s">
        <v>1569</v>
      </c>
      <c r="T434" s="12" t="s">
        <v>1569</v>
      </c>
      <c r="V434" s="12" t="s">
        <v>1569</v>
      </c>
      <c r="X434" s="14">
        <v>57.507082152974512</v>
      </c>
      <c r="Y434" s="5">
        <v>2011</v>
      </c>
      <c r="Z434" s="14"/>
    </row>
    <row r="435" spans="1:26" ht="12.75" customHeight="1" x14ac:dyDescent="0.25">
      <c r="A435" s="5" t="s">
        <v>572</v>
      </c>
      <c r="B435" s="5" t="s">
        <v>11</v>
      </c>
      <c r="C435" s="5" t="s">
        <v>570</v>
      </c>
      <c r="D435" s="5" t="s">
        <v>360</v>
      </c>
      <c r="E435" s="5" t="s">
        <v>574</v>
      </c>
      <c r="F435" s="5" t="s">
        <v>573</v>
      </c>
      <c r="G435" s="5">
        <v>2</v>
      </c>
      <c r="H435" s="15">
        <v>1</v>
      </c>
      <c r="I435" s="4"/>
      <c r="J435" s="13">
        <v>0.92632955536181338</v>
      </c>
      <c r="K435" s="5">
        <v>2008</v>
      </c>
      <c r="L435" s="12">
        <v>61</v>
      </c>
      <c r="M435" s="5">
        <v>2008</v>
      </c>
      <c r="N435" s="12">
        <v>9</v>
      </c>
      <c r="O435" s="5">
        <v>2008</v>
      </c>
      <c r="P435" s="12"/>
      <c r="R435" s="12">
        <v>28.985507246376812</v>
      </c>
      <c r="S435" s="5">
        <v>2008</v>
      </c>
      <c r="T435" s="12">
        <v>0</v>
      </c>
      <c r="U435" s="5">
        <v>2008</v>
      </c>
      <c r="V435" s="12">
        <v>0</v>
      </c>
      <c r="W435" s="5">
        <v>2008</v>
      </c>
      <c r="X435" s="14">
        <v>100</v>
      </c>
      <c r="Y435" s="5">
        <v>2008</v>
      </c>
      <c r="Z435" s="14"/>
    </row>
    <row r="436" spans="1:26" ht="12.75" customHeight="1" x14ac:dyDescent="0.25">
      <c r="A436" s="5" t="s">
        <v>575</v>
      </c>
      <c r="B436" s="5" t="s">
        <v>11</v>
      </c>
      <c r="C436" s="5" t="s">
        <v>570</v>
      </c>
      <c r="D436" s="5" t="s">
        <v>360</v>
      </c>
      <c r="E436" s="5" t="s">
        <v>577</v>
      </c>
      <c r="F436" s="5" t="s">
        <v>576</v>
      </c>
      <c r="G436" s="5">
        <v>2</v>
      </c>
      <c r="H436" s="15">
        <v>2</v>
      </c>
      <c r="I436" s="4" t="s">
        <v>1958</v>
      </c>
      <c r="J436" s="13">
        <v>0.65231572080887146</v>
      </c>
      <c r="K436" s="5">
        <v>2006</v>
      </c>
      <c r="L436" s="12" t="s">
        <v>1569</v>
      </c>
      <c r="N436" s="12">
        <v>24</v>
      </c>
      <c r="O436" s="5">
        <v>2006</v>
      </c>
      <c r="P436" s="12"/>
      <c r="R436" s="12" t="s">
        <v>1569</v>
      </c>
      <c r="T436" s="12" t="s">
        <v>1569</v>
      </c>
      <c r="V436" s="12" t="s">
        <v>1569</v>
      </c>
      <c r="X436" s="14" t="s">
        <v>1569</v>
      </c>
      <c r="Z436" s="14"/>
    </row>
    <row r="437" spans="1:26" ht="12.75" customHeight="1" x14ac:dyDescent="0.25">
      <c r="A437" s="5" t="s">
        <v>1311</v>
      </c>
      <c r="B437" s="5" t="s">
        <v>1314</v>
      </c>
      <c r="C437" s="5" t="s">
        <v>1313</v>
      </c>
      <c r="D437" s="5" t="s">
        <v>1038</v>
      </c>
      <c r="E437" s="5" t="s">
        <v>1315</v>
      </c>
      <c r="F437" s="5" t="s">
        <v>1312</v>
      </c>
      <c r="G437" s="5">
        <v>1</v>
      </c>
      <c r="H437" s="15">
        <v>1</v>
      </c>
      <c r="I437" s="4" t="s">
        <v>1959</v>
      </c>
      <c r="J437" s="13">
        <v>1.2383443424805307</v>
      </c>
      <c r="K437" s="5">
        <v>2015</v>
      </c>
      <c r="L437" s="12">
        <v>100</v>
      </c>
      <c r="M437" s="5">
        <v>2015</v>
      </c>
      <c r="N437" s="12">
        <v>25.012501250125013</v>
      </c>
      <c r="O437" s="5">
        <v>2015</v>
      </c>
      <c r="P437" s="12"/>
      <c r="R437" s="12">
        <v>55.246738513896766</v>
      </c>
      <c r="S437" s="5">
        <v>2015</v>
      </c>
      <c r="T437" s="12" t="s">
        <v>1569</v>
      </c>
      <c r="V437" s="12" t="s">
        <v>1569</v>
      </c>
      <c r="X437" s="14">
        <v>100</v>
      </c>
      <c r="Y437" s="5">
        <v>2015</v>
      </c>
      <c r="Z437" s="14"/>
    </row>
    <row r="438" spans="1:26" ht="12.75" customHeight="1" x14ac:dyDescent="0.25">
      <c r="A438" s="5" t="s">
        <v>983</v>
      </c>
      <c r="B438" s="5" t="s">
        <v>986</v>
      </c>
      <c r="C438" s="5" t="s">
        <v>985</v>
      </c>
      <c r="D438" s="5" t="s">
        <v>620</v>
      </c>
      <c r="E438" s="5" t="s">
        <v>987</v>
      </c>
      <c r="F438" s="5" t="s">
        <v>984</v>
      </c>
      <c r="G438" s="5">
        <v>1</v>
      </c>
      <c r="H438" s="15">
        <v>1</v>
      </c>
      <c r="I438" s="4"/>
      <c r="J438" s="13">
        <v>0.64012017189360348</v>
      </c>
      <c r="K438" s="5">
        <v>2016</v>
      </c>
      <c r="L438" s="12" t="s">
        <v>1569</v>
      </c>
      <c r="N438" s="12">
        <v>17.82178217821782</v>
      </c>
      <c r="O438" s="5">
        <v>2016</v>
      </c>
      <c r="P438" s="12"/>
      <c r="R438" s="12" t="s">
        <v>1569</v>
      </c>
      <c r="T438" s="12" t="s">
        <v>1569</v>
      </c>
      <c r="V438" s="12" t="s">
        <v>1569</v>
      </c>
      <c r="X438" s="14" t="s">
        <v>1569</v>
      </c>
      <c r="Z438" s="14"/>
    </row>
    <row r="439" spans="1:26" ht="12.75" customHeight="1" x14ac:dyDescent="0.25">
      <c r="A439" s="5" t="s">
        <v>578</v>
      </c>
      <c r="B439" s="5" t="s">
        <v>581</v>
      </c>
      <c r="C439" s="5" t="s">
        <v>580</v>
      </c>
      <c r="D439" s="5" t="s">
        <v>360</v>
      </c>
      <c r="E439" s="5" t="s">
        <v>582</v>
      </c>
      <c r="F439" s="5" t="s">
        <v>579</v>
      </c>
      <c r="G439" s="5">
        <v>2</v>
      </c>
      <c r="H439" s="15">
        <v>2</v>
      </c>
      <c r="I439" s="4" t="s">
        <v>1960</v>
      </c>
      <c r="J439" s="13">
        <v>0.89127070556542676</v>
      </c>
      <c r="K439" s="5">
        <v>2014</v>
      </c>
      <c r="L439" s="12">
        <v>64</v>
      </c>
      <c r="M439" s="5">
        <v>2014</v>
      </c>
      <c r="N439" s="12">
        <v>0</v>
      </c>
      <c r="O439" s="5">
        <v>2014</v>
      </c>
      <c r="P439" s="12"/>
      <c r="R439" s="12" t="s">
        <v>1569</v>
      </c>
      <c r="T439" s="12" t="s">
        <v>1569</v>
      </c>
      <c r="V439" s="12" t="s">
        <v>1569</v>
      </c>
      <c r="X439" s="14" t="s">
        <v>1569</v>
      </c>
      <c r="Z439" s="14"/>
    </row>
    <row r="440" spans="1:26" ht="12.75" customHeight="1" x14ac:dyDescent="0.25">
      <c r="A440" s="5" t="s">
        <v>1316</v>
      </c>
      <c r="B440" s="5" t="s">
        <v>1319</v>
      </c>
      <c r="C440" s="5" t="s">
        <v>1318</v>
      </c>
      <c r="D440" s="5" t="s">
        <v>1038</v>
      </c>
      <c r="E440" s="5" t="s">
        <v>1592</v>
      </c>
      <c r="F440" s="5" t="s">
        <v>1317</v>
      </c>
      <c r="G440" s="5">
        <v>1</v>
      </c>
      <c r="H440" s="15">
        <v>1</v>
      </c>
      <c r="I440" s="4"/>
      <c r="J440" s="13">
        <v>1.011622190753608</v>
      </c>
      <c r="K440" s="5">
        <v>2012</v>
      </c>
      <c r="L440" s="12" t="s">
        <v>1569</v>
      </c>
      <c r="N440" s="12">
        <v>13.4</v>
      </c>
      <c r="O440" s="5">
        <v>2012</v>
      </c>
      <c r="P440" s="12"/>
      <c r="R440" s="12">
        <v>1.4999999999999996</v>
      </c>
      <c r="S440" s="5">
        <v>2012</v>
      </c>
      <c r="T440" s="12">
        <v>5.0999999999999996</v>
      </c>
      <c r="U440" s="5">
        <v>2012</v>
      </c>
      <c r="V440" s="12">
        <v>0</v>
      </c>
      <c r="W440" s="5">
        <v>2012</v>
      </c>
      <c r="X440" s="14">
        <v>29.336188436830835</v>
      </c>
      <c r="Y440" s="5">
        <v>2012</v>
      </c>
      <c r="Z440" s="14"/>
    </row>
    <row r="441" spans="1:26" ht="12.75" customHeight="1" x14ac:dyDescent="0.25">
      <c r="A441" s="5" t="s">
        <v>1320</v>
      </c>
      <c r="B441" s="5" t="s">
        <v>1319</v>
      </c>
      <c r="C441" s="5" t="s">
        <v>1318</v>
      </c>
      <c r="D441" s="5" t="s">
        <v>1038</v>
      </c>
      <c r="E441" s="5" t="s">
        <v>1322</v>
      </c>
      <c r="F441" s="5" t="s">
        <v>1321</v>
      </c>
      <c r="G441" s="5">
        <v>1</v>
      </c>
      <c r="H441" s="15">
        <v>1</v>
      </c>
      <c r="I441" s="4"/>
      <c r="J441" s="13">
        <v>1.0836427735475573</v>
      </c>
      <c r="K441" s="5">
        <v>2012</v>
      </c>
      <c r="L441" s="12">
        <v>40</v>
      </c>
      <c r="M441" s="5">
        <v>2012</v>
      </c>
      <c r="N441" s="12">
        <v>13.4</v>
      </c>
      <c r="O441" s="5">
        <v>2012</v>
      </c>
      <c r="P441" s="12"/>
      <c r="R441" s="12" t="s">
        <v>1569</v>
      </c>
      <c r="T441" s="12" t="s">
        <v>1569</v>
      </c>
      <c r="V441" s="12" t="s">
        <v>1569</v>
      </c>
      <c r="X441" s="14" t="s">
        <v>1569</v>
      </c>
      <c r="Z441" s="14"/>
    </row>
    <row r="442" spans="1:26" ht="12.75" customHeight="1" x14ac:dyDescent="0.25">
      <c r="A442" s="5" t="s">
        <v>988</v>
      </c>
      <c r="B442" s="5" t="s">
        <v>5</v>
      </c>
      <c r="C442" s="5" t="s">
        <v>990</v>
      </c>
      <c r="D442" s="5" t="s">
        <v>620</v>
      </c>
      <c r="E442" s="5" t="s">
        <v>991</v>
      </c>
      <c r="F442" s="5" t="s">
        <v>989</v>
      </c>
      <c r="G442" s="5">
        <v>1</v>
      </c>
      <c r="H442" s="15">
        <v>2</v>
      </c>
      <c r="I442" s="4" t="s">
        <v>3208</v>
      </c>
      <c r="J442" s="13">
        <v>0.70319634703196332</v>
      </c>
      <c r="K442" s="5">
        <v>2013</v>
      </c>
      <c r="L442" s="12" t="s">
        <v>1569</v>
      </c>
      <c r="N442" s="12">
        <v>11</v>
      </c>
      <c r="O442" s="5">
        <v>2013</v>
      </c>
      <c r="P442" s="12"/>
      <c r="R442" s="12" t="s">
        <v>1569</v>
      </c>
      <c r="T442" s="12" t="s">
        <v>1569</v>
      </c>
      <c r="V442" s="12" t="s">
        <v>1569</v>
      </c>
      <c r="X442" s="14">
        <v>100</v>
      </c>
      <c r="Y442" s="5">
        <v>2013</v>
      </c>
      <c r="Z442" s="14"/>
    </row>
    <row r="443" spans="1:26" ht="12.75" customHeight="1" x14ac:dyDescent="0.25">
      <c r="A443" s="5" t="s">
        <v>992</v>
      </c>
      <c r="B443" s="5" t="s">
        <v>5</v>
      </c>
      <c r="C443" s="5" t="s">
        <v>990</v>
      </c>
      <c r="D443" s="5" t="s">
        <v>620</v>
      </c>
      <c r="E443" s="5" t="s">
        <v>994</v>
      </c>
      <c r="F443" s="5" t="s">
        <v>993</v>
      </c>
      <c r="G443" s="5">
        <v>1</v>
      </c>
      <c r="H443" s="15">
        <v>2</v>
      </c>
      <c r="I443" s="4" t="s">
        <v>3208</v>
      </c>
      <c r="J443" s="13">
        <v>0.86105675146771032</v>
      </c>
      <c r="K443" s="5">
        <v>2012</v>
      </c>
      <c r="L443" s="12">
        <v>61</v>
      </c>
      <c r="M443" s="5">
        <v>2012</v>
      </c>
      <c r="N443" s="12">
        <v>10.105535643170052</v>
      </c>
      <c r="O443" s="5">
        <v>2012</v>
      </c>
      <c r="P443" s="12"/>
      <c r="R443" s="12" t="s">
        <v>1569</v>
      </c>
      <c r="T443" s="12" t="s">
        <v>1569</v>
      </c>
      <c r="V443" s="12" t="s">
        <v>1569</v>
      </c>
      <c r="X443" s="14">
        <v>95.754166224392307</v>
      </c>
      <c r="Y443" s="5">
        <v>2012</v>
      </c>
      <c r="Z443" s="14"/>
    </row>
    <row r="444" spans="1:26" ht="12.75" customHeight="1" x14ac:dyDescent="0.25">
      <c r="A444" s="5" t="s">
        <v>995</v>
      </c>
      <c r="B444" s="5" t="s">
        <v>5</v>
      </c>
      <c r="C444" s="5" t="s">
        <v>990</v>
      </c>
      <c r="D444" s="5" t="s">
        <v>620</v>
      </c>
      <c r="E444" s="5" t="s">
        <v>6</v>
      </c>
      <c r="F444" s="5" t="s">
        <v>996</v>
      </c>
      <c r="G444" s="5">
        <v>1</v>
      </c>
      <c r="H444" s="15">
        <v>2</v>
      </c>
      <c r="I444" s="4" t="s">
        <v>3208</v>
      </c>
      <c r="J444" s="13">
        <v>1.1281224818694602</v>
      </c>
      <c r="K444" s="5">
        <v>2008</v>
      </c>
      <c r="L444" s="12">
        <v>99</v>
      </c>
      <c r="M444" s="5">
        <v>2008</v>
      </c>
      <c r="N444" s="12">
        <v>9</v>
      </c>
      <c r="O444" s="5">
        <v>2008</v>
      </c>
      <c r="P444" s="12"/>
      <c r="R444" s="12">
        <v>0</v>
      </c>
      <c r="S444" s="5">
        <v>2008</v>
      </c>
      <c r="T444" s="12">
        <v>0</v>
      </c>
      <c r="U444" s="5">
        <v>2008</v>
      </c>
      <c r="V444" s="12">
        <v>0</v>
      </c>
      <c r="W444" s="5">
        <v>2008</v>
      </c>
      <c r="X444" s="14">
        <v>100</v>
      </c>
      <c r="Y444" s="5">
        <v>2008</v>
      </c>
      <c r="Z444" s="14"/>
    </row>
    <row r="445" spans="1:26" ht="12.75" customHeight="1" x14ac:dyDescent="0.25">
      <c r="A445" s="5" t="s">
        <v>1323</v>
      </c>
      <c r="B445" s="5" t="s">
        <v>1326</v>
      </c>
      <c r="C445" s="5" t="s">
        <v>1325</v>
      </c>
      <c r="D445" s="5" t="s">
        <v>1038</v>
      </c>
      <c r="E445" s="5" t="s">
        <v>1327</v>
      </c>
      <c r="F445" s="5" t="s">
        <v>1324</v>
      </c>
      <c r="G445" s="5">
        <v>1</v>
      </c>
      <c r="H445" s="15">
        <v>1</v>
      </c>
      <c r="I445" s="4" t="s">
        <v>3209</v>
      </c>
      <c r="J445" s="13">
        <v>1.0600011016181148</v>
      </c>
      <c r="K445" s="5">
        <v>2014</v>
      </c>
      <c r="L445" s="12" t="s">
        <v>1569</v>
      </c>
      <c r="N445" s="12">
        <v>15.884115884115882</v>
      </c>
      <c r="O445" s="5">
        <v>2014</v>
      </c>
      <c r="P445" s="12"/>
      <c r="R445" s="12" t="s">
        <v>1569</v>
      </c>
      <c r="T445" s="12">
        <v>2.4900000000000002</v>
      </c>
      <c r="U445" s="5">
        <v>2014</v>
      </c>
      <c r="V445" s="12" t="s">
        <v>1569</v>
      </c>
      <c r="X445" s="14" t="s">
        <v>1569</v>
      </c>
      <c r="Z445" s="14"/>
    </row>
    <row r="446" spans="1:26" ht="12.75" customHeight="1" x14ac:dyDescent="0.25">
      <c r="A446" s="5" t="s">
        <v>1328</v>
      </c>
      <c r="B446" s="5" t="s">
        <v>1326</v>
      </c>
      <c r="C446" s="5" t="s">
        <v>1325</v>
      </c>
      <c r="D446" s="5" t="s">
        <v>1038</v>
      </c>
      <c r="E446" s="5" t="s">
        <v>1593</v>
      </c>
      <c r="F446" s="5" t="s">
        <v>1329</v>
      </c>
      <c r="G446" s="5">
        <v>1</v>
      </c>
      <c r="H446" s="15">
        <v>1</v>
      </c>
      <c r="I446" s="4" t="s">
        <v>3209</v>
      </c>
      <c r="J446" s="13">
        <v>1.0599998222286506</v>
      </c>
      <c r="K446" s="5">
        <v>2014</v>
      </c>
      <c r="L446" s="12" t="s">
        <v>1569</v>
      </c>
      <c r="N446" s="12">
        <v>15.484515484515486</v>
      </c>
      <c r="O446" s="5">
        <v>2014</v>
      </c>
      <c r="P446" s="12"/>
      <c r="R446" s="12" t="s">
        <v>1569</v>
      </c>
      <c r="T446" s="12" t="s">
        <v>1569</v>
      </c>
      <c r="V446" s="12" t="s">
        <v>1569</v>
      </c>
      <c r="X446" s="14" t="s">
        <v>1569</v>
      </c>
      <c r="Z446" s="14"/>
    </row>
    <row r="447" spans="1:26" ht="12.75" customHeight="1" x14ac:dyDescent="0.25">
      <c r="A447" s="5" t="s">
        <v>1330</v>
      </c>
      <c r="B447" s="5" t="s">
        <v>1333</v>
      </c>
      <c r="C447" s="5" t="s">
        <v>1332</v>
      </c>
      <c r="D447" s="5" t="s">
        <v>1038</v>
      </c>
      <c r="E447" s="5" t="s">
        <v>1334</v>
      </c>
      <c r="F447" s="5" t="s">
        <v>1331</v>
      </c>
      <c r="G447" s="5">
        <v>1</v>
      </c>
      <c r="H447" s="15">
        <v>1</v>
      </c>
      <c r="I447" s="4"/>
      <c r="J447" s="13">
        <v>0.60229901942781594</v>
      </c>
      <c r="K447" s="5">
        <v>2012</v>
      </c>
      <c r="L447" s="12" t="s">
        <v>1569</v>
      </c>
      <c r="N447" s="12">
        <v>3</v>
      </c>
      <c r="O447" s="5">
        <v>2012</v>
      </c>
      <c r="P447" s="12"/>
      <c r="R447" s="12" t="s">
        <v>1569</v>
      </c>
      <c r="T447" s="12" t="s">
        <v>1569</v>
      </c>
      <c r="V447" s="12" t="s">
        <v>1569</v>
      </c>
      <c r="X447" s="14" t="s">
        <v>1569</v>
      </c>
      <c r="Z447" s="14"/>
    </row>
    <row r="448" spans="1:26" ht="12.75" customHeight="1" x14ac:dyDescent="0.25">
      <c r="A448" s="5" t="s">
        <v>1335</v>
      </c>
      <c r="B448" s="5" t="s">
        <v>1338</v>
      </c>
      <c r="C448" s="5" t="s">
        <v>1337</v>
      </c>
      <c r="D448" s="5" t="s">
        <v>1038</v>
      </c>
      <c r="E448" s="5" t="s">
        <v>1339</v>
      </c>
      <c r="F448" s="5" t="s">
        <v>1336</v>
      </c>
      <c r="G448" s="5">
        <v>1</v>
      </c>
      <c r="H448" s="15">
        <v>1</v>
      </c>
      <c r="I448" s="4"/>
      <c r="J448" s="13" t="s">
        <v>1569</v>
      </c>
      <c r="L448" s="12">
        <v>80</v>
      </c>
      <c r="N448" s="12">
        <v>9.3093093093093096</v>
      </c>
      <c r="P448" s="12"/>
      <c r="R448" s="12" t="s">
        <v>1569</v>
      </c>
      <c r="T448" s="12" t="s">
        <v>1569</v>
      </c>
      <c r="V448" s="12" t="s">
        <v>1569</v>
      </c>
      <c r="X448" s="14" t="s">
        <v>1569</v>
      </c>
      <c r="Z448" s="14"/>
    </row>
    <row r="449" spans="1:26" ht="12.75" customHeight="1" x14ac:dyDescent="0.25">
      <c r="A449" s="5" t="s">
        <v>583</v>
      </c>
      <c r="B449" s="5" t="s">
        <v>586</v>
      </c>
      <c r="C449" s="5" t="s">
        <v>585</v>
      </c>
      <c r="D449" s="5" t="s">
        <v>360</v>
      </c>
      <c r="E449" s="5" t="s">
        <v>587</v>
      </c>
      <c r="F449" s="5" t="s">
        <v>584</v>
      </c>
      <c r="G449" s="5">
        <v>2</v>
      </c>
      <c r="H449" s="15">
        <v>1</v>
      </c>
      <c r="I449" s="4"/>
      <c r="J449" s="13">
        <v>1.188724102796332</v>
      </c>
      <c r="K449" s="5">
        <v>2014</v>
      </c>
      <c r="L449" s="12">
        <v>65</v>
      </c>
      <c r="M449" s="5">
        <v>2014</v>
      </c>
      <c r="N449" s="12">
        <v>1.5984015984015987</v>
      </c>
      <c r="O449" s="5">
        <v>2014</v>
      </c>
      <c r="P449" s="12"/>
      <c r="R449" s="12">
        <v>0</v>
      </c>
      <c r="S449" s="5">
        <v>2014</v>
      </c>
      <c r="T449" s="12">
        <v>0</v>
      </c>
      <c r="U449" s="5">
        <v>2014</v>
      </c>
      <c r="V449" s="12">
        <v>0</v>
      </c>
      <c r="W449" s="5">
        <v>2014</v>
      </c>
      <c r="X449" s="14">
        <v>100</v>
      </c>
      <c r="Y449" s="5">
        <v>2014</v>
      </c>
      <c r="Z449" s="14"/>
    </row>
    <row r="450" spans="1:26" ht="12.75" customHeight="1" x14ac:dyDescent="0.25">
      <c r="A450" s="5" t="s">
        <v>997</v>
      </c>
      <c r="B450" s="5" t="s">
        <v>1000</v>
      </c>
      <c r="C450" s="5" t="s">
        <v>999</v>
      </c>
      <c r="D450" s="5" t="s">
        <v>620</v>
      </c>
      <c r="E450" s="5" t="s">
        <v>1001</v>
      </c>
      <c r="F450" s="5" t="s">
        <v>998</v>
      </c>
      <c r="G450" s="5">
        <v>1</v>
      </c>
      <c r="H450" s="15">
        <v>1</v>
      </c>
      <c r="I450" s="4" t="s">
        <v>1961</v>
      </c>
      <c r="J450" s="13">
        <v>1.02437071044765</v>
      </c>
      <c r="K450" s="5">
        <v>2016</v>
      </c>
      <c r="L450" s="12" t="s">
        <v>1569</v>
      </c>
      <c r="N450" s="12">
        <v>7.0000000000000009</v>
      </c>
      <c r="O450" s="5">
        <v>2016</v>
      </c>
      <c r="P450" s="12"/>
      <c r="R450" s="12">
        <v>0</v>
      </c>
      <c r="S450" s="5">
        <v>2016</v>
      </c>
      <c r="T450" s="12">
        <v>0</v>
      </c>
      <c r="U450" s="5">
        <v>2016</v>
      </c>
      <c r="V450" s="12">
        <v>24.572649572649574</v>
      </c>
      <c r="W450" s="5">
        <v>2016</v>
      </c>
      <c r="X450" s="14">
        <v>0</v>
      </c>
      <c r="Y450" s="5">
        <v>2016</v>
      </c>
      <c r="Z450" s="14"/>
    </row>
    <row r="451" spans="1:26" ht="12.75" customHeight="1" x14ac:dyDescent="0.25">
      <c r="A451" s="5" t="s">
        <v>1002</v>
      </c>
      <c r="B451" s="5" t="s">
        <v>1000</v>
      </c>
      <c r="C451" s="5" t="s">
        <v>999</v>
      </c>
      <c r="D451" s="5" t="s">
        <v>620</v>
      </c>
      <c r="E451" s="5" t="s">
        <v>1004</v>
      </c>
      <c r="F451" s="5" t="s">
        <v>1003</v>
      </c>
      <c r="G451" s="5">
        <v>2</v>
      </c>
      <c r="H451" s="15">
        <v>1</v>
      </c>
      <c r="I451" s="4"/>
      <c r="J451" s="13">
        <v>2.1093035620676908</v>
      </c>
      <c r="K451" s="5">
        <v>2012</v>
      </c>
      <c r="L451" s="12">
        <v>100</v>
      </c>
      <c r="M451" s="5">
        <v>2012</v>
      </c>
      <c r="N451" s="12">
        <v>12.587412587412588</v>
      </c>
      <c r="O451" s="5">
        <v>2012</v>
      </c>
      <c r="P451" s="12"/>
      <c r="R451" s="12" t="s">
        <v>1569</v>
      </c>
      <c r="T451" s="12" t="s">
        <v>1569</v>
      </c>
      <c r="V451" s="12" t="s">
        <v>1569</v>
      </c>
      <c r="X451" s="14" t="s">
        <v>1569</v>
      </c>
      <c r="Z451" s="14"/>
    </row>
    <row r="452" spans="1:26" ht="12.75" customHeight="1" x14ac:dyDescent="0.25">
      <c r="A452" s="5" t="s">
        <v>324</v>
      </c>
      <c r="B452" s="5" t="s">
        <v>327</v>
      </c>
      <c r="C452" s="5" t="s">
        <v>326</v>
      </c>
      <c r="D452" s="5" t="s">
        <v>35</v>
      </c>
      <c r="E452" s="5" t="s">
        <v>328</v>
      </c>
      <c r="F452" s="5" t="s">
        <v>325</v>
      </c>
      <c r="G452" s="5">
        <v>1</v>
      </c>
      <c r="H452" s="15">
        <v>2</v>
      </c>
      <c r="I452" s="4" t="s">
        <v>1962</v>
      </c>
      <c r="J452" s="13">
        <v>2.4730346354010888</v>
      </c>
      <c r="K452" s="5">
        <v>2015</v>
      </c>
      <c r="L452" s="12">
        <v>100</v>
      </c>
      <c r="M452" s="5">
        <v>2015</v>
      </c>
      <c r="N452" s="12">
        <v>19</v>
      </c>
      <c r="O452" s="5">
        <v>2015</v>
      </c>
      <c r="P452" s="12"/>
      <c r="R452" s="12">
        <v>9</v>
      </c>
      <c r="S452" s="5">
        <v>2015</v>
      </c>
      <c r="T452" s="12">
        <v>20</v>
      </c>
      <c r="U452" s="5">
        <v>2015</v>
      </c>
      <c r="V452" s="12">
        <v>0</v>
      </c>
      <c r="W452" s="5">
        <v>2015</v>
      </c>
      <c r="X452" s="14">
        <v>12.676056338028168</v>
      </c>
      <c r="Y452" s="5">
        <v>2015</v>
      </c>
      <c r="Z452" s="14"/>
    </row>
    <row r="453" spans="1:26" ht="12.75" customHeight="1" x14ac:dyDescent="0.25">
      <c r="A453" s="5" t="s">
        <v>329</v>
      </c>
      <c r="B453" s="5" t="s">
        <v>327</v>
      </c>
      <c r="C453" s="5" t="s">
        <v>326</v>
      </c>
      <c r="D453" s="5" t="s">
        <v>35</v>
      </c>
      <c r="E453" s="5" t="s">
        <v>331</v>
      </c>
      <c r="F453" s="5" t="s">
        <v>330</v>
      </c>
      <c r="G453" s="5">
        <v>1</v>
      </c>
      <c r="H453" s="15">
        <v>2</v>
      </c>
      <c r="I453" s="4" t="s">
        <v>1962</v>
      </c>
      <c r="J453" s="13">
        <v>3.0514852945347291</v>
      </c>
      <c r="K453" s="5">
        <v>2011</v>
      </c>
      <c r="L453" s="12">
        <v>100</v>
      </c>
      <c r="M453" s="5">
        <v>2011</v>
      </c>
      <c r="N453" s="12">
        <v>24.24697288101671</v>
      </c>
      <c r="O453" s="5">
        <v>2011</v>
      </c>
      <c r="P453" s="12"/>
      <c r="R453" s="12">
        <v>0</v>
      </c>
      <c r="S453" s="5">
        <v>2011</v>
      </c>
      <c r="T453" s="12">
        <v>25</v>
      </c>
      <c r="U453" s="5">
        <v>2011</v>
      </c>
      <c r="V453" s="12">
        <v>0</v>
      </c>
      <c r="W453" s="5">
        <v>2011</v>
      </c>
      <c r="X453" s="14">
        <v>100</v>
      </c>
      <c r="Y453" s="5">
        <v>2011</v>
      </c>
      <c r="Z453" s="14"/>
    </row>
    <row r="454" spans="1:26" ht="12.75" customHeight="1" x14ac:dyDescent="0.25">
      <c r="A454" s="5" t="s">
        <v>332</v>
      </c>
      <c r="B454" s="5" t="s">
        <v>335</v>
      </c>
      <c r="C454" s="5" t="s">
        <v>334</v>
      </c>
      <c r="D454" s="5" t="s">
        <v>35</v>
      </c>
      <c r="E454" s="5" t="s">
        <v>336</v>
      </c>
      <c r="F454" s="5" t="s">
        <v>333</v>
      </c>
      <c r="G454" s="5">
        <v>2</v>
      </c>
      <c r="H454" s="15">
        <v>1</v>
      </c>
      <c r="I454" s="4" t="s">
        <v>3210</v>
      </c>
      <c r="J454" s="13">
        <v>1.2056220890934786</v>
      </c>
      <c r="K454" s="5">
        <v>2012</v>
      </c>
      <c r="L454" s="12">
        <v>99</v>
      </c>
      <c r="M454" s="5">
        <v>2012</v>
      </c>
      <c r="N454" s="12">
        <v>6</v>
      </c>
      <c r="O454" s="5">
        <v>2012</v>
      </c>
      <c r="P454" s="12"/>
      <c r="R454" s="12">
        <v>0</v>
      </c>
      <c r="S454" s="5">
        <v>2012</v>
      </c>
      <c r="T454" s="12">
        <v>30</v>
      </c>
      <c r="U454" s="5">
        <v>2012</v>
      </c>
      <c r="V454" s="12">
        <v>46.338028169014088</v>
      </c>
      <c r="W454" s="5">
        <v>2012</v>
      </c>
      <c r="X454" s="14">
        <v>100</v>
      </c>
      <c r="Y454" s="5">
        <v>2012</v>
      </c>
      <c r="Z454" s="14"/>
    </row>
    <row r="455" spans="1:26" ht="12.75" customHeight="1" x14ac:dyDescent="0.25">
      <c r="A455" s="5" t="s">
        <v>337</v>
      </c>
      <c r="B455" s="5" t="s">
        <v>335</v>
      </c>
      <c r="C455" s="5" t="s">
        <v>334</v>
      </c>
      <c r="D455" s="5" t="s">
        <v>35</v>
      </c>
      <c r="E455" s="5" t="s">
        <v>339</v>
      </c>
      <c r="F455" s="5" t="s">
        <v>338</v>
      </c>
      <c r="G455" s="5">
        <v>3</v>
      </c>
      <c r="H455" s="15">
        <v>1</v>
      </c>
      <c r="I455" s="4"/>
      <c r="J455" s="13">
        <v>1.0122290686577904</v>
      </c>
      <c r="K455" s="5">
        <v>2015</v>
      </c>
      <c r="L455" s="12">
        <v>100</v>
      </c>
      <c r="M455" s="5">
        <v>2015</v>
      </c>
      <c r="N455" s="12">
        <v>11.111111111111111</v>
      </c>
      <c r="O455" s="5">
        <v>2015</v>
      </c>
      <c r="P455" s="12"/>
      <c r="R455" s="12">
        <v>25.3</v>
      </c>
      <c r="S455" s="5">
        <v>2015</v>
      </c>
      <c r="T455" s="12">
        <v>45.03</v>
      </c>
      <c r="U455" s="5">
        <v>2015</v>
      </c>
      <c r="V455" s="12">
        <v>0</v>
      </c>
      <c r="W455" s="5">
        <v>2015</v>
      </c>
      <c r="X455" s="14">
        <v>100</v>
      </c>
      <c r="Y455" s="5">
        <v>2015</v>
      </c>
      <c r="Z455" s="14"/>
    </row>
    <row r="456" spans="1:26" ht="12.75" customHeight="1" x14ac:dyDescent="0.25">
      <c r="A456" s="5" t="s">
        <v>340</v>
      </c>
      <c r="B456" s="5" t="s">
        <v>343</v>
      </c>
      <c r="C456" s="5" t="s">
        <v>342</v>
      </c>
      <c r="D456" s="5" t="s">
        <v>35</v>
      </c>
      <c r="E456" s="5" t="s">
        <v>344</v>
      </c>
      <c r="F456" s="5" t="s">
        <v>341</v>
      </c>
      <c r="G456" s="5">
        <v>2</v>
      </c>
      <c r="H456" s="15">
        <v>1</v>
      </c>
      <c r="I456" s="4" t="s">
        <v>1963</v>
      </c>
      <c r="J456" s="13">
        <v>1.894714515740993</v>
      </c>
      <c r="K456" s="5">
        <v>2016</v>
      </c>
      <c r="L456" s="12" t="s">
        <v>1569</v>
      </c>
      <c r="N456" s="12">
        <v>0</v>
      </c>
      <c r="O456" s="5">
        <v>2016</v>
      </c>
      <c r="P456" s="12"/>
      <c r="R456" s="12">
        <v>33</v>
      </c>
      <c r="S456" s="5">
        <v>2016</v>
      </c>
      <c r="T456" s="12">
        <v>11</v>
      </c>
      <c r="U456" s="5">
        <v>2016</v>
      </c>
      <c r="V456" s="12">
        <v>0</v>
      </c>
      <c r="W456" s="5">
        <v>2016</v>
      </c>
      <c r="X456" s="14">
        <v>100</v>
      </c>
      <c r="Y456" s="5">
        <v>2016</v>
      </c>
      <c r="Z456" s="14"/>
    </row>
    <row r="457" spans="1:26" ht="12.75" customHeight="1" x14ac:dyDescent="0.25">
      <c r="A457" s="5" t="s">
        <v>345</v>
      </c>
      <c r="B457" s="5" t="s">
        <v>343</v>
      </c>
      <c r="C457" s="5" t="s">
        <v>342</v>
      </c>
      <c r="D457" s="5" t="s">
        <v>35</v>
      </c>
      <c r="E457" s="5" t="s">
        <v>347</v>
      </c>
      <c r="F457" s="5" t="s">
        <v>346</v>
      </c>
      <c r="G457" s="5">
        <v>2</v>
      </c>
      <c r="H457" s="15">
        <v>1</v>
      </c>
      <c r="I457" s="4" t="s">
        <v>1964</v>
      </c>
      <c r="J457" s="13">
        <v>1.7916899736736425</v>
      </c>
      <c r="K457" s="5">
        <v>2012</v>
      </c>
      <c r="L457" s="12" t="s">
        <v>1569</v>
      </c>
      <c r="N457" s="12" t="s">
        <v>1569</v>
      </c>
      <c r="P457" s="12"/>
      <c r="R457" s="12" t="s">
        <v>1569</v>
      </c>
      <c r="T457" s="12">
        <v>31</v>
      </c>
      <c r="U457" s="5">
        <v>2012</v>
      </c>
      <c r="V457" s="12" t="s">
        <v>1569</v>
      </c>
      <c r="X457" s="14" t="s">
        <v>1569</v>
      </c>
      <c r="Z457" s="14"/>
    </row>
    <row r="458" spans="1:26" ht="12.75" customHeight="1" x14ac:dyDescent="0.25">
      <c r="A458" s="5" t="s">
        <v>348</v>
      </c>
      <c r="B458" s="5" t="s">
        <v>343</v>
      </c>
      <c r="C458" s="5" t="s">
        <v>342</v>
      </c>
      <c r="D458" s="5" t="s">
        <v>35</v>
      </c>
      <c r="E458" s="5" t="s">
        <v>350</v>
      </c>
      <c r="F458" s="5" t="s">
        <v>349</v>
      </c>
      <c r="G458" s="5">
        <v>2</v>
      </c>
      <c r="H458" s="15">
        <v>2</v>
      </c>
      <c r="I458" s="4" t="s">
        <v>1965</v>
      </c>
      <c r="J458" s="13">
        <v>3.1283431568144362</v>
      </c>
      <c r="K458" s="5">
        <v>2015</v>
      </c>
      <c r="L458" s="12">
        <v>100</v>
      </c>
      <c r="M458" s="5">
        <v>2015</v>
      </c>
      <c r="N458" s="12">
        <v>11.523046092184369</v>
      </c>
      <c r="O458" s="5">
        <v>2015</v>
      </c>
      <c r="P458" s="12"/>
      <c r="R458" s="12">
        <v>0</v>
      </c>
      <c r="S458" s="5">
        <v>2015</v>
      </c>
      <c r="T458" s="12">
        <v>58.04</v>
      </c>
      <c r="U458" s="5">
        <v>2015</v>
      </c>
      <c r="V458" s="12">
        <v>0</v>
      </c>
      <c r="W458" s="5">
        <v>2015</v>
      </c>
      <c r="X458" s="14">
        <v>100</v>
      </c>
      <c r="Y458" s="5">
        <v>2015</v>
      </c>
      <c r="Z458" s="14"/>
    </row>
    <row r="459" spans="1:26" ht="12.75" customHeight="1" x14ac:dyDescent="0.25">
      <c r="A459" s="5" t="s">
        <v>351</v>
      </c>
      <c r="B459" s="5" t="s">
        <v>354</v>
      </c>
      <c r="C459" s="5" t="s">
        <v>353</v>
      </c>
      <c r="D459" s="5" t="s">
        <v>35</v>
      </c>
      <c r="E459" s="5" t="s">
        <v>355</v>
      </c>
      <c r="F459" s="5" t="s">
        <v>352</v>
      </c>
      <c r="G459" s="5">
        <v>1</v>
      </c>
      <c r="H459" s="15">
        <v>1</v>
      </c>
      <c r="I459" s="4"/>
      <c r="J459" s="13">
        <v>1.0006762145328509</v>
      </c>
      <c r="K459" s="5">
        <v>2012</v>
      </c>
      <c r="L459" s="12">
        <v>100</v>
      </c>
      <c r="M459" s="5">
        <v>2012</v>
      </c>
      <c r="N459" s="12">
        <v>15.871587158715869</v>
      </c>
      <c r="O459" s="5">
        <v>2012</v>
      </c>
      <c r="P459" s="12"/>
      <c r="R459" s="12">
        <v>0</v>
      </c>
      <c r="S459" s="5">
        <v>2012</v>
      </c>
      <c r="T459" s="12">
        <v>29</v>
      </c>
      <c r="U459" s="5">
        <v>2012</v>
      </c>
      <c r="V459" s="12">
        <v>0</v>
      </c>
      <c r="W459" s="5">
        <v>2012</v>
      </c>
      <c r="X459" s="14">
        <v>100</v>
      </c>
      <c r="Y459" s="5">
        <v>2012</v>
      </c>
      <c r="Z459" s="14"/>
    </row>
    <row r="460" spans="1:26" ht="12.75" customHeight="1" x14ac:dyDescent="0.25">
      <c r="A460" s="5" t="s">
        <v>1005</v>
      </c>
      <c r="B460" s="5" t="s">
        <v>1007</v>
      </c>
      <c r="C460" s="5" t="s">
        <v>1006</v>
      </c>
      <c r="D460" s="5" t="s">
        <v>620</v>
      </c>
      <c r="E460" s="5" t="s">
        <v>1008</v>
      </c>
      <c r="H460" s="15">
        <v>4</v>
      </c>
      <c r="I460" s="4" t="s">
        <v>1920</v>
      </c>
      <c r="J460" s="13" t="s">
        <v>1569</v>
      </c>
      <c r="L460" s="12" t="s">
        <v>1569</v>
      </c>
      <c r="N460" s="12" t="s">
        <v>1569</v>
      </c>
      <c r="P460" s="12"/>
      <c r="R460" s="12" t="s">
        <v>1569</v>
      </c>
      <c r="T460" s="12" t="s">
        <v>1569</v>
      </c>
      <c r="V460" s="12" t="s">
        <v>1569</v>
      </c>
      <c r="X460" s="14" t="s">
        <v>1569</v>
      </c>
      <c r="Z460" s="14"/>
    </row>
    <row r="461" spans="1:26" ht="12.75" customHeight="1" x14ac:dyDescent="0.25">
      <c r="A461" s="5" t="s">
        <v>1009</v>
      </c>
      <c r="B461" s="5" t="s">
        <v>1007</v>
      </c>
      <c r="C461" s="5" t="s">
        <v>1006</v>
      </c>
      <c r="D461" s="5" t="s">
        <v>620</v>
      </c>
      <c r="E461" s="5" t="s">
        <v>1011</v>
      </c>
      <c r="F461" s="5" t="s">
        <v>1010</v>
      </c>
      <c r="G461" s="5">
        <v>2</v>
      </c>
      <c r="H461" s="15">
        <v>2</v>
      </c>
      <c r="I461" s="4" t="s">
        <v>1966</v>
      </c>
      <c r="J461" s="13">
        <v>0.60855753607224794</v>
      </c>
      <c r="K461" s="5">
        <v>2012</v>
      </c>
      <c r="L461" s="12" t="s">
        <v>1569</v>
      </c>
      <c r="N461" s="12">
        <v>0</v>
      </c>
      <c r="O461" s="5">
        <v>2012</v>
      </c>
      <c r="P461" s="12"/>
      <c r="R461" s="12" t="s">
        <v>1569</v>
      </c>
      <c r="T461" s="12" t="s">
        <v>1569</v>
      </c>
      <c r="V461" s="12" t="s">
        <v>1569</v>
      </c>
      <c r="X461" s="14" t="s">
        <v>1569</v>
      </c>
      <c r="Z461" s="14"/>
    </row>
    <row r="462" spans="1:26" ht="12.75" customHeight="1" x14ac:dyDescent="0.25">
      <c r="A462" s="5" t="s">
        <v>1012</v>
      </c>
      <c r="B462" s="5" t="s">
        <v>1014</v>
      </c>
      <c r="C462" s="5" t="s">
        <v>1013</v>
      </c>
      <c r="D462" s="5" t="s">
        <v>620</v>
      </c>
      <c r="E462" s="5" t="s">
        <v>1015</v>
      </c>
      <c r="F462" s="5" t="s">
        <v>3212</v>
      </c>
      <c r="G462" s="5">
        <v>1</v>
      </c>
      <c r="H462" s="15">
        <v>1</v>
      </c>
      <c r="I462" s="4" t="s">
        <v>3211</v>
      </c>
      <c r="J462" s="13">
        <v>1.6797066858858289</v>
      </c>
      <c r="K462" s="5">
        <v>2012</v>
      </c>
      <c r="L462" s="12">
        <v>60</v>
      </c>
      <c r="M462" s="5">
        <v>2012</v>
      </c>
      <c r="N462" s="12">
        <v>7.9</v>
      </c>
      <c r="O462" s="5">
        <v>2012</v>
      </c>
      <c r="P462" s="12"/>
      <c r="R462" s="12" t="s">
        <v>1569</v>
      </c>
      <c r="T462" s="12" t="s">
        <v>1569</v>
      </c>
      <c r="V462" s="12" t="s">
        <v>1569</v>
      </c>
      <c r="X462" s="14" t="s">
        <v>1569</v>
      </c>
      <c r="Z462" s="14"/>
    </row>
    <row r="463" spans="1:26" ht="12.75" customHeight="1" x14ac:dyDescent="0.25">
      <c r="A463" s="5" t="s">
        <v>1340</v>
      </c>
      <c r="B463" s="5" t="s">
        <v>1535</v>
      </c>
      <c r="C463" s="5" t="s">
        <v>1342</v>
      </c>
      <c r="D463" s="5" t="s">
        <v>1038</v>
      </c>
      <c r="E463" s="5" t="s">
        <v>1343</v>
      </c>
      <c r="F463" s="5" t="s">
        <v>1341</v>
      </c>
      <c r="G463" s="5">
        <v>2</v>
      </c>
      <c r="H463" s="15">
        <v>2</v>
      </c>
      <c r="I463" s="4" t="s">
        <v>1967</v>
      </c>
      <c r="J463" s="13">
        <v>1.5210075805376297</v>
      </c>
      <c r="K463" s="5">
        <v>2010</v>
      </c>
      <c r="L463" s="12">
        <v>100</v>
      </c>
      <c r="M463" s="5">
        <v>2010</v>
      </c>
      <c r="N463" s="12">
        <v>0</v>
      </c>
      <c r="O463" s="5">
        <v>2010</v>
      </c>
      <c r="P463" s="12"/>
      <c r="R463" s="12">
        <v>0</v>
      </c>
      <c r="S463" s="5">
        <v>2010</v>
      </c>
      <c r="T463" s="12">
        <v>0.9</v>
      </c>
      <c r="U463" s="5">
        <v>2010</v>
      </c>
      <c r="V463" s="12">
        <v>0</v>
      </c>
      <c r="W463" s="5">
        <v>2010</v>
      </c>
      <c r="X463" s="14">
        <v>100</v>
      </c>
      <c r="Y463" s="5">
        <v>2010</v>
      </c>
      <c r="Z463" s="14"/>
    </row>
    <row r="464" spans="1:26" ht="12.75" customHeight="1" x14ac:dyDescent="0.25">
      <c r="A464" s="5" t="s">
        <v>1016</v>
      </c>
      <c r="B464" s="5" t="s">
        <v>1019</v>
      </c>
      <c r="C464" s="5" t="s">
        <v>1018</v>
      </c>
      <c r="D464" s="5" t="s">
        <v>620</v>
      </c>
      <c r="E464" s="5" t="s">
        <v>1020</v>
      </c>
      <c r="F464" s="5" t="s">
        <v>1017</v>
      </c>
      <c r="G464" s="5">
        <v>1</v>
      </c>
      <c r="H464" s="15">
        <v>2</v>
      </c>
      <c r="I464" s="4" t="s">
        <v>1968</v>
      </c>
      <c r="J464" s="13">
        <v>1.8049049324882889</v>
      </c>
      <c r="K464" s="5">
        <v>2014</v>
      </c>
      <c r="L464" s="12">
        <v>92</v>
      </c>
      <c r="M464" s="5">
        <v>2014</v>
      </c>
      <c r="N464" s="12">
        <v>8.6172344689378768</v>
      </c>
      <c r="O464" s="5">
        <v>2014</v>
      </c>
      <c r="P464" s="12"/>
      <c r="R464" s="12">
        <v>2.4405125076266012</v>
      </c>
      <c r="S464" s="5">
        <v>2014</v>
      </c>
      <c r="T464" s="12" t="s">
        <v>1569</v>
      </c>
      <c r="V464" s="12" t="s">
        <v>1569</v>
      </c>
      <c r="X464" s="14">
        <v>84.26401152030131</v>
      </c>
      <c r="Y464" s="5">
        <v>2014</v>
      </c>
      <c r="Z464" s="14"/>
    </row>
    <row r="465" spans="1:26" ht="12.75" customHeight="1" x14ac:dyDescent="0.25">
      <c r="A465" s="5" t="s">
        <v>1021</v>
      </c>
      <c r="B465" s="5" t="s">
        <v>1019</v>
      </c>
      <c r="C465" s="5" t="s">
        <v>1018</v>
      </c>
      <c r="D465" s="5" t="s">
        <v>620</v>
      </c>
      <c r="E465" s="5" t="s">
        <v>1023</v>
      </c>
      <c r="F465" s="5" t="s">
        <v>1022</v>
      </c>
      <c r="G465" s="5">
        <v>1</v>
      </c>
      <c r="H465" s="15">
        <v>1</v>
      </c>
      <c r="I465" s="4"/>
      <c r="J465" s="13">
        <v>0.89119157867871923</v>
      </c>
      <c r="K465" s="5">
        <v>2014</v>
      </c>
      <c r="L465" s="12">
        <v>97</v>
      </c>
      <c r="M465" s="5">
        <v>2014</v>
      </c>
      <c r="N465" s="12">
        <v>15.825914935707223</v>
      </c>
      <c r="O465" s="5">
        <v>2014</v>
      </c>
      <c r="P465" s="12"/>
      <c r="R465" s="12">
        <v>15</v>
      </c>
      <c r="S465" s="5">
        <v>2014</v>
      </c>
      <c r="T465" s="12">
        <v>0</v>
      </c>
      <c r="U465" s="5">
        <v>2014</v>
      </c>
      <c r="V465" s="12">
        <v>0</v>
      </c>
      <c r="W465" s="5">
        <v>2014</v>
      </c>
      <c r="X465" s="14">
        <v>100</v>
      </c>
      <c r="Y465" s="5">
        <v>2014</v>
      </c>
      <c r="Z465" s="14"/>
    </row>
    <row r="466" spans="1:26" ht="12.75" customHeight="1" x14ac:dyDescent="0.25">
      <c r="A466" s="5" t="s">
        <v>1024</v>
      </c>
      <c r="B466" s="5" t="s">
        <v>1645</v>
      </c>
      <c r="C466" s="5" t="s">
        <v>1025</v>
      </c>
      <c r="D466" s="5" t="s">
        <v>620</v>
      </c>
      <c r="E466" s="5" t="s">
        <v>1026</v>
      </c>
      <c r="H466" s="15">
        <v>4</v>
      </c>
      <c r="I466" s="4" t="s">
        <v>1920</v>
      </c>
      <c r="J466" s="13" t="s">
        <v>1569</v>
      </c>
      <c r="L466" s="12" t="s">
        <v>1569</v>
      </c>
      <c r="N466" s="12" t="s">
        <v>1569</v>
      </c>
      <c r="P466" s="12"/>
      <c r="R466" s="12" t="s">
        <v>1569</v>
      </c>
      <c r="T466" s="12" t="s">
        <v>1569</v>
      </c>
      <c r="V466" s="12" t="s">
        <v>1569</v>
      </c>
      <c r="X466" s="14" t="s">
        <v>1569</v>
      </c>
      <c r="Z466" s="14"/>
    </row>
    <row r="467" spans="1:26" ht="12.75" customHeight="1" x14ac:dyDescent="0.25">
      <c r="A467" s="5" t="s">
        <v>588</v>
      </c>
      <c r="B467" s="5" t="s">
        <v>1536</v>
      </c>
      <c r="C467" s="5" t="s">
        <v>590</v>
      </c>
      <c r="D467" s="5" t="s">
        <v>360</v>
      </c>
      <c r="E467" s="5" t="s">
        <v>1594</v>
      </c>
      <c r="F467" s="5" t="s">
        <v>589</v>
      </c>
      <c r="G467" s="5">
        <v>1</v>
      </c>
      <c r="H467" s="15">
        <v>1</v>
      </c>
      <c r="I467" s="4" t="s">
        <v>1969</v>
      </c>
      <c r="J467" s="13">
        <v>0.85714285546357072</v>
      </c>
      <c r="K467" s="5">
        <v>2016</v>
      </c>
      <c r="L467" s="12">
        <v>70</v>
      </c>
      <c r="M467" s="5">
        <v>2016</v>
      </c>
      <c r="N467" s="12">
        <v>10</v>
      </c>
      <c r="O467" s="5">
        <v>2016</v>
      </c>
      <c r="P467" s="12"/>
      <c r="R467" s="12">
        <v>0</v>
      </c>
      <c r="S467" s="5">
        <v>2016</v>
      </c>
      <c r="T467" s="12">
        <v>0</v>
      </c>
      <c r="U467" s="5">
        <v>2016</v>
      </c>
      <c r="V467" s="12">
        <v>0</v>
      </c>
      <c r="W467" s="5">
        <v>2016</v>
      </c>
      <c r="X467" s="14">
        <v>100</v>
      </c>
      <c r="Y467" s="5">
        <v>2016</v>
      </c>
      <c r="Z467" s="14"/>
    </row>
    <row r="468" spans="1:26" ht="12.75" customHeight="1" x14ac:dyDescent="0.25">
      <c r="A468" s="5" t="s">
        <v>1027</v>
      </c>
      <c r="B468" s="5" t="s">
        <v>1030</v>
      </c>
      <c r="C468" s="5" t="s">
        <v>1029</v>
      </c>
      <c r="D468" s="5" t="s">
        <v>620</v>
      </c>
      <c r="E468" s="5" t="s">
        <v>1031</v>
      </c>
      <c r="F468" s="5" t="s">
        <v>1028</v>
      </c>
      <c r="G468" s="5">
        <v>2</v>
      </c>
      <c r="H468" s="15">
        <v>1</v>
      </c>
      <c r="I468" s="4"/>
      <c r="J468" s="13">
        <v>0.84470901368269224</v>
      </c>
      <c r="K468" s="5">
        <v>2011</v>
      </c>
      <c r="L468" s="12">
        <v>45</v>
      </c>
      <c r="M468" s="5">
        <v>2011</v>
      </c>
      <c r="N468" s="12">
        <v>7.0000000000000009</v>
      </c>
      <c r="O468" s="5">
        <v>2011</v>
      </c>
      <c r="P468" s="12"/>
      <c r="R468" s="12">
        <v>0</v>
      </c>
      <c r="S468" s="5">
        <v>2011</v>
      </c>
      <c r="T468" s="12">
        <v>0</v>
      </c>
      <c r="U468" s="5">
        <v>2011</v>
      </c>
      <c r="V468" s="12">
        <v>0</v>
      </c>
      <c r="W468" s="5">
        <v>2011</v>
      </c>
      <c r="X468" s="14">
        <v>27.659574468085101</v>
      </c>
      <c r="Y468" s="5">
        <v>2011</v>
      </c>
      <c r="Z468" s="14"/>
    </row>
    <row r="469" spans="1:26" ht="12.75" customHeight="1" x14ac:dyDescent="0.25">
      <c r="A469" s="5" t="s">
        <v>1032</v>
      </c>
      <c r="B469" s="5" t="s">
        <v>1030</v>
      </c>
      <c r="C469" s="5" t="s">
        <v>1029</v>
      </c>
      <c r="D469" s="5" t="s">
        <v>620</v>
      </c>
      <c r="E469" s="5" t="s">
        <v>1595</v>
      </c>
      <c r="F469" s="5" t="s">
        <v>1033</v>
      </c>
      <c r="G469" s="5">
        <v>2</v>
      </c>
      <c r="H469" s="15">
        <v>1</v>
      </c>
      <c r="I469" s="4"/>
      <c r="J469" s="13">
        <v>0.51999999999999991</v>
      </c>
      <c r="K469" s="5">
        <v>2012</v>
      </c>
      <c r="L469" s="12" t="s">
        <v>1569</v>
      </c>
      <c r="N469" s="12">
        <v>8.3308330833083311</v>
      </c>
      <c r="O469" s="5">
        <v>2012</v>
      </c>
      <c r="P469" s="12"/>
      <c r="R469" s="12" t="s">
        <v>1569</v>
      </c>
      <c r="T469" s="12" t="s">
        <v>1569</v>
      </c>
      <c r="V469" s="12" t="s">
        <v>1569</v>
      </c>
      <c r="X469" s="14" t="s">
        <v>1569</v>
      </c>
      <c r="Z469" s="14"/>
    </row>
    <row r="470" spans="1:26" ht="12.75" customHeight="1" x14ac:dyDescent="0.25">
      <c r="A470" s="5" t="s">
        <v>591</v>
      </c>
      <c r="B470" s="5" t="s">
        <v>9</v>
      </c>
      <c r="C470" s="5" t="s">
        <v>593</v>
      </c>
      <c r="D470" s="5" t="s">
        <v>360</v>
      </c>
      <c r="E470" s="5" t="s">
        <v>10</v>
      </c>
      <c r="F470" s="5" t="s">
        <v>592</v>
      </c>
      <c r="G470" s="5">
        <v>2</v>
      </c>
      <c r="H470" s="15">
        <v>2</v>
      </c>
      <c r="I470" s="4" t="s">
        <v>1970</v>
      </c>
      <c r="J470" s="13">
        <v>0.72164948453608257</v>
      </c>
      <c r="K470" s="5">
        <v>2000</v>
      </c>
      <c r="L470" s="12">
        <v>97</v>
      </c>
      <c r="M470" s="5">
        <v>2000</v>
      </c>
      <c r="N470" s="12">
        <v>18.174515513605787</v>
      </c>
      <c r="O470" s="5">
        <v>2000</v>
      </c>
      <c r="P470" s="12"/>
      <c r="R470" s="12" t="s">
        <v>1569</v>
      </c>
      <c r="T470" s="12" t="s">
        <v>1569</v>
      </c>
      <c r="V470" s="12" t="s">
        <v>1569</v>
      </c>
      <c r="X470" s="14" t="s">
        <v>1569</v>
      </c>
      <c r="Z470" s="14"/>
    </row>
    <row r="471" spans="1:26" ht="12.75" customHeight="1" x14ac:dyDescent="0.25">
      <c r="A471" s="5" t="s">
        <v>594</v>
      </c>
      <c r="B471" s="5" t="s">
        <v>9</v>
      </c>
      <c r="C471" s="5" t="s">
        <v>593</v>
      </c>
      <c r="D471" s="5" t="s">
        <v>360</v>
      </c>
      <c r="E471" s="5" t="s">
        <v>596</v>
      </c>
      <c r="F471" s="5" t="s">
        <v>595</v>
      </c>
      <c r="G471" s="5">
        <v>2</v>
      </c>
      <c r="H471" s="15">
        <v>2</v>
      </c>
      <c r="I471" s="4" t="s">
        <v>1971</v>
      </c>
      <c r="J471" s="13">
        <v>0.66417600664175835</v>
      </c>
      <c r="K471" s="5">
        <v>2014</v>
      </c>
      <c r="L471" s="12">
        <v>99</v>
      </c>
      <c r="M471" s="5">
        <v>2014</v>
      </c>
      <c r="N471" s="12">
        <v>10.199999999999998</v>
      </c>
      <c r="O471" s="5">
        <v>2014</v>
      </c>
      <c r="P471" s="12"/>
      <c r="R471" s="12" t="s">
        <v>1569</v>
      </c>
      <c r="T471" s="12" t="s">
        <v>1569</v>
      </c>
      <c r="V471" s="12" t="s">
        <v>1569</v>
      </c>
      <c r="X471" s="14" t="s">
        <v>1569</v>
      </c>
      <c r="Z471" s="14"/>
    </row>
    <row r="472" spans="1:26" ht="12.75" customHeight="1" x14ac:dyDescent="0.25">
      <c r="A472" s="5" t="s">
        <v>597</v>
      </c>
      <c r="B472" s="5" t="s">
        <v>9</v>
      </c>
      <c r="C472" s="5" t="s">
        <v>593</v>
      </c>
      <c r="D472" s="5" t="s">
        <v>360</v>
      </c>
      <c r="E472" s="5" t="s">
        <v>599</v>
      </c>
      <c r="F472" s="5" t="s">
        <v>598</v>
      </c>
      <c r="G472" s="5">
        <v>2</v>
      </c>
      <c r="H472" s="15">
        <v>2</v>
      </c>
      <c r="I472" s="4" t="s">
        <v>1972</v>
      </c>
      <c r="J472" s="13">
        <v>0.71232876712328763</v>
      </c>
      <c r="K472" s="5">
        <v>2012</v>
      </c>
      <c r="L472" s="12">
        <v>50</v>
      </c>
      <c r="M472" s="5">
        <v>2012</v>
      </c>
      <c r="N472" s="12">
        <v>8.6</v>
      </c>
      <c r="O472" s="5">
        <v>2012</v>
      </c>
      <c r="P472" s="12"/>
      <c r="R472" s="12" t="s">
        <v>1569</v>
      </c>
      <c r="T472" s="12" t="s">
        <v>1569</v>
      </c>
      <c r="V472" s="12" t="s">
        <v>1569</v>
      </c>
      <c r="X472" s="14" t="s">
        <v>1569</v>
      </c>
      <c r="Z472" s="14"/>
    </row>
    <row r="473" spans="1:26" ht="12.75" customHeight="1" x14ac:dyDescent="0.25">
      <c r="A473" s="5" t="s">
        <v>600</v>
      </c>
      <c r="B473" s="5" t="s">
        <v>9</v>
      </c>
      <c r="C473" s="5" t="s">
        <v>593</v>
      </c>
      <c r="D473" s="5" t="s">
        <v>360</v>
      </c>
      <c r="E473" s="5" t="s">
        <v>602</v>
      </c>
      <c r="F473" s="5" t="s">
        <v>601</v>
      </c>
      <c r="G473" s="5">
        <v>2</v>
      </c>
      <c r="H473" s="15">
        <v>2</v>
      </c>
      <c r="I473" s="4" t="s">
        <v>1973</v>
      </c>
      <c r="J473" s="13">
        <v>0.65753424657533777</v>
      </c>
      <c r="K473" s="5">
        <v>2012</v>
      </c>
      <c r="L473" s="12" t="s">
        <v>1569</v>
      </c>
      <c r="N473" s="12">
        <v>9.1</v>
      </c>
      <c r="O473" s="5">
        <v>2012</v>
      </c>
      <c r="P473" s="12"/>
      <c r="R473" s="12" t="s">
        <v>1569</v>
      </c>
      <c r="T473" s="12" t="s">
        <v>1569</v>
      </c>
      <c r="V473" s="12" t="s">
        <v>1569</v>
      </c>
      <c r="X473" s="14" t="s">
        <v>1569</v>
      </c>
      <c r="Z473" s="14"/>
    </row>
    <row r="474" spans="1:26" ht="12.75" customHeight="1" x14ac:dyDescent="0.25">
      <c r="A474" s="5" t="s">
        <v>603</v>
      </c>
      <c r="B474" s="5" t="s">
        <v>9</v>
      </c>
      <c r="C474" s="5" t="s">
        <v>593</v>
      </c>
      <c r="D474" s="5" t="s">
        <v>360</v>
      </c>
      <c r="E474" s="5" t="s">
        <v>605</v>
      </c>
      <c r="F474" s="5" t="s">
        <v>604</v>
      </c>
      <c r="G474" s="5">
        <v>2</v>
      </c>
      <c r="H474" s="15">
        <v>2</v>
      </c>
      <c r="I474" s="4" t="s">
        <v>1971</v>
      </c>
      <c r="J474" s="13">
        <v>0.76712328767123272</v>
      </c>
      <c r="K474" s="5">
        <v>2012</v>
      </c>
      <c r="L474" s="12" t="s">
        <v>1569</v>
      </c>
      <c r="N474" s="12">
        <v>11</v>
      </c>
      <c r="O474" s="5">
        <v>2012</v>
      </c>
      <c r="P474" s="12"/>
      <c r="R474" s="12" t="s">
        <v>1569</v>
      </c>
      <c r="T474" s="12" t="s">
        <v>1569</v>
      </c>
      <c r="V474" s="12" t="s">
        <v>1569</v>
      </c>
      <c r="X474" s="14" t="s">
        <v>1569</v>
      </c>
      <c r="Z474" s="14"/>
    </row>
    <row r="475" spans="1:26" ht="12.75" customHeight="1" x14ac:dyDescent="0.25">
      <c r="A475" s="5" t="s">
        <v>606</v>
      </c>
      <c r="B475" s="5" t="s">
        <v>9</v>
      </c>
      <c r="C475" s="5" t="s">
        <v>593</v>
      </c>
      <c r="D475" s="5" t="s">
        <v>360</v>
      </c>
      <c r="E475" s="5" t="s">
        <v>608</v>
      </c>
      <c r="F475" s="5" t="s">
        <v>607</v>
      </c>
      <c r="G475" s="5">
        <v>2</v>
      </c>
      <c r="H475" s="15">
        <v>3</v>
      </c>
      <c r="I475" s="4" t="s">
        <v>1974</v>
      </c>
      <c r="J475" s="13" t="s">
        <v>1569</v>
      </c>
      <c r="L475" s="12" t="s">
        <v>1569</v>
      </c>
      <c r="N475" s="12">
        <v>7.0000000000000009</v>
      </c>
      <c r="P475" s="12"/>
      <c r="R475" s="12" t="s">
        <v>1569</v>
      </c>
      <c r="T475" s="12" t="s">
        <v>1569</v>
      </c>
      <c r="V475" s="12" t="s">
        <v>1569</v>
      </c>
      <c r="X475" s="14" t="s">
        <v>1569</v>
      </c>
      <c r="Z475" s="14"/>
    </row>
    <row r="476" spans="1:26" ht="12.75" customHeight="1" x14ac:dyDescent="0.25">
      <c r="A476" s="5" t="s">
        <v>609</v>
      </c>
      <c r="B476" s="5" t="s">
        <v>9</v>
      </c>
      <c r="C476" s="5" t="s">
        <v>593</v>
      </c>
      <c r="D476" s="5" t="s">
        <v>360</v>
      </c>
      <c r="E476" s="5" t="s">
        <v>610</v>
      </c>
      <c r="H476" s="15">
        <v>4</v>
      </c>
      <c r="I476" s="4" t="s">
        <v>1975</v>
      </c>
      <c r="J476" s="13" t="s">
        <v>1569</v>
      </c>
      <c r="L476" s="12" t="s">
        <v>1569</v>
      </c>
      <c r="N476" s="12" t="s">
        <v>1569</v>
      </c>
      <c r="P476" s="12"/>
      <c r="R476" s="12">
        <v>10</v>
      </c>
      <c r="T476" s="12">
        <v>0</v>
      </c>
      <c r="V476" s="12">
        <v>0</v>
      </c>
      <c r="X476" s="14" t="s">
        <v>1569</v>
      </c>
      <c r="Z476" s="14"/>
    </row>
    <row r="477" spans="1:26" ht="12.75" customHeight="1" x14ac:dyDescent="0.25">
      <c r="A477" s="5" t="s">
        <v>611</v>
      </c>
      <c r="B477" s="5" t="s">
        <v>9</v>
      </c>
      <c r="C477" s="5" t="s">
        <v>593</v>
      </c>
      <c r="D477" s="5" t="s">
        <v>360</v>
      </c>
      <c r="E477" s="5" t="s">
        <v>613</v>
      </c>
      <c r="F477" s="5" t="s">
        <v>612</v>
      </c>
      <c r="G477" s="5">
        <v>2</v>
      </c>
      <c r="H477" s="15">
        <v>3</v>
      </c>
      <c r="I477" s="4" t="s">
        <v>1974</v>
      </c>
      <c r="J477" s="13" t="s">
        <v>1569</v>
      </c>
      <c r="L477" s="12" t="s">
        <v>1569</v>
      </c>
      <c r="N477" s="12">
        <v>40</v>
      </c>
      <c r="P477" s="12"/>
      <c r="R477" s="12" t="s">
        <v>1569</v>
      </c>
      <c r="T477" s="12" t="s">
        <v>1569</v>
      </c>
      <c r="V477" s="12" t="s">
        <v>1569</v>
      </c>
      <c r="X477" s="14" t="s">
        <v>1569</v>
      </c>
      <c r="Z477" s="14"/>
    </row>
    <row r="478" spans="1:26" s="4" customFormat="1" ht="12.75" customHeight="1" x14ac:dyDescent="0.25">
      <c r="A478" s="4" t="s">
        <v>614</v>
      </c>
      <c r="B478" s="4" t="s">
        <v>9</v>
      </c>
      <c r="C478" s="4" t="s">
        <v>593</v>
      </c>
      <c r="D478" s="4" t="s">
        <v>360</v>
      </c>
      <c r="E478" s="4" t="s">
        <v>1596</v>
      </c>
      <c r="F478" s="4" t="s">
        <v>615</v>
      </c>
      <c r="G478" s="4">
        <v>2</v>
      </c>
      <c r="H478" s="15">
        <v>3</v>
      </c>
      <c r="I478" s="4" t="s">
        <v>1976</v>
      </c>
      <c r="J478" s="20" t="s">
        <v>1569</v>
      </c>
      <c r="L478" s="12" t="s">
        <v>1569</v>
      </c>
      <c r="N478" s="12">
        <v>23</v>
      </c>
      <c r="P478" s="12"/>
      <c r="R478" s="12" t="s">
        <v>1569</v>
      </c>
      <c r="T478" s="12" t="s">
        <v>1569</v>
      </c>
      <c r="V478" s="12" t="s">
        <v>1569</v>
      </c>
      <c r="X478" s="12" t="s">
        <v>1569</v>
      </c>
      <c r="Z478" s="12"/>
    </row>
    <row r="479" spans="1:26" s="4" customFormat="1" ht="12.75" customHeight="1" x14ac:dyDescent="0.25">
      <c r="A479" s="4" t="s">
        <v>1977</v>
      </c>
      <c r="B479" s="4" t="s">
        <v>1046</v>
      </c>
      <c r="C479" s="4" t="s">
        <v>1045</v>
      </c>
      <c r="D479" s="4" t="s">
        <v>1038</v>
      </c>
      <c r="E479" s="4" t="s">
        <v>2128</v>
      </c>
      <c r="F479" s="4" t="s">
        <v>2226</v>
      </c>
      <c r="G479" s="4">
        <v>1</v>
      </c>
      <c r="H479" s="4">
        <v>1</v>
      </c>
      <c r="I479" s="4" t="s">
        <v>2307</v>
      </c>
      <c r="J479" s="20">
        <v>0.49959709911361805</v>
      </c>
      <c r="K479" s="4">
        <v>2017</v>
      </c>
      <c r="L479" s="12">
        <v>12</v>
      </c>
      <c r="M479" s="4">
        <v>2015</v>
      </c>
      <c r="N479" s="12"/>
      <c r="P479" s="12"/>
      <c r="R479" s="12">
        <v>1.0909090665253727</v>
      </c>
      <c r="S479" s="4">
        <v>2015</v>
      </c>
      <c r="T479" s="12">
        <v>0</v>
      </c>
      <c r="U479" s="4">
        <v>2015</v>
      </c>
      <c r="V479" s="12">
        <v>0</v>
      </c>
      <c r="W479" s="4">
        <v>2015</v>
      </c>
      <c r="X479" s="12">
        <v>43.90243721926344</v>
      </c>
      <c r="Y479" s="4">
        <v>2015</v>
      </c>
      <c r="Z479" s="12"/>
    </row>
    <row r="480" spans="1:26" s="4" customFormat="1" ht="12.75" customHeight="1" x14ac:dyDescent="0.25">
      <c r="A480" s="4" t="s">
        <v>1978</v>
      </c>
      <c r="B480" s="4" t="s">
        <v>1046</v>
      </c>
      <c r="C480" s="4" t="s">
        <v>1045</v>
      </c>
      <c r="D480" s="4" t="s">
        <v>1038</v>
      </c>
      <c r="E480" s="4" t="s">
        <v>2129</v>
      </c>
      <c r="F480" s="4" t="s">
        <v>2227</v>
      </c>
      <c r="G480" s="4">
        <v>1</v>
      </c>
      <c r="H480" s="4">
        <v>1</v>
      </c>
      <c r="I480" s="4" t="s">
        <v>2308</v>
      </c>
      <c r="J480" s="20">
        <v>0.75251141552511425</v>
      </c>
      <c r="K480" s="4">
        <v>2017</v>
      </c>
      <c r="L480" s="12">
        <v>100</v>
      </c>
      <c r="M480" s="4">
        <v>2017</v>
      </c>
      <c r="N480" s="12"/>
      <c r="P480" s="12"/>
      <c r="R480" s="12">
        <v>1</v>
      </c>
      <c r="S480" s="4">
        <v>2015</v>
      </c>
      <c r="T480" s="12">
        <v>0</v>
      </c>
      <c r="U480" s="4">
        <v>2015</v>
      </c>
      <c r="V480" s="12">
        <v>0</v>
      </c>
      <c r="W480" s="4">
        <v>2015</v>
      </c>
      <c r="X480" s="12">
        <v>43.902439024390247</v>
      </c>
      <c r="Y480" s="4">
        <v>2015</v>
      </c>
      <c r="Z480" s="12"/>
    </row>
    <row r="481" spans="1:26" ht="12.75" customHeight="1" x14ac:dyDescent="0.25">
      <c r="A481" s="5" t="s">
        <v>1979</v>
      </c>
      <c r="B481" s="5" t="s">
        <v>1046</v>
      </c>
      <c r="C481" s="5" t="s">
        <v>1045</v>
      </c>
      <c r="D481" s="5" t="s">
        <v>1038</v>
      </c>
      <c r="E481" s="5" t="s">
        <v>1047</v>
      </c>
      <c r="F481" s="5" t="s">
        <v>1044</v>
      </c>
      <c r="G481" s="5">
        <v>1</v>
      </c>
      <c r="H481" s="5">
        <v>1</v>
      </c>
      <c r="I481" s="5" t="s">
        <v>2309</v>
      </c>
      <c r="J481" s="13">
        <v>0.9403924472417623</v>
      </c>
      <c r="K481" s="5">
        <v>2017</v>
      </c>
      <c r="L481" s="12">
        <v>100</v>
      </c>
      <c r="M481" s="5">
        <v>2017</v>
      </c>
      <c r="N481" s="12"/>
      <c r="P481" s="12"/>
      <c r="R481" s="12">
        <v>1</v>
      </c>
      <c r="S481" s="5">
        <v>2015</v>
      </c>
      <c r="T481" s="12">
        <v>0</v>
      </c>
      <c r="U481" s="5">
        <v>2015</v>
      </c>
      <c r="V481" s="12">
        <v>0</v>
      </c>
      <c r="W481" s="5">
        <v>2015</v>
      </c>
      <c r="X481" s="14">
        <v>43.902439024390247</v>
      </c>
      <c r="Y481" s="5">
        <v>2015</v>
      </c>
      <c r="Z481" s="14"/>
    </row>
    <row r="482" spans="1:26" ht="12.75" customHeight="1" x14ac:dyDescent="0.25">
      <c r="A482" s="5" t="s">
        <v>1980</v>
      </c>
      <c r="B482" s="5" t="s">
        <v>1046</v>
      </c>
      <c r="C482" s="5" t="s">
        <v>1045</v>
      </c>
      <c r="D482" s="5" t="s">
        <v>1038</v>
      </c>
      <c r="E482" s="5" t="s">
        <v>2130</v>
      </c>
      <c r="F482" s="5" t="s">
        <v>2228</v>
      </c>
      <c r="G482" s="5">
        <v>1</v>
      </c>
      <c r="H482" s="5">
        <v>1</v>
      </c>
      <c r="I482" s="5" t="s">
        <v>2308</v>
      </c>
      <c r="J482" s="13">
        <v>0.85485440526985557</v>
      </c>
      <c r="K482" s="5">
        <v>2017</v>
      </c>
      <c r="L482" s="12">
        <v>70</v>
      </c>
      <c r="M482" s="5">
        <v>2015</v>
      </c>
      <c r="N482" s="12"/>
      <c r="P482" s="12"/>
      <c r="R482" s="12">
        <v>0.99999998745165275</v>
      </c>
      <c r="S482" s="5">
        <v>2015</v>
      </c>
      <c r="T482" s="12">
        <v>0</v>
      </c>
      <c r="U482" s="5">
        <v>2015</v>
      </c>
      <c r="V482" s="12">
        <v>0</v>
      </c>
      <c r="W482" s="5">
        <v>2015</v>
      </c>
      <c r="X482" s="14">
        <v>43.910256410256409</v>
      </c>
      <c r="Y482" s="5">
        <v>2015</v>
      </c>
      <c r="Z482" s="14"/>
    </row>
    <row r="483" spans="1:26" ht="12.75" customHeight="1" x14ac:dyDescent="0.25">
      <c r="A483" s="5" t="s">
        <v>1981</v>
      </c>
      <c r="B483" s="5" t="s">
        <v>1046</v>
      </c>
      <c r="C483" s="5" t="s">
        <v>1045</v>
      </c>
      <c r="D483" s="5" t="s">
        <v>1038</v>
      </c>
      <c r="E483" s="5" t="s">
        <v>2131</v>
      </c>
      <c r="F483" s="5" t="s">
        <v>2229</v>
      </c>
      <c r="G483" s="5">
        <v>1</v>
      </c>
      <c r="H483" s="5">
        <v>1</v>
      </c>
      <c r="I483" s="5" t="s">
        <v>2310</v>
      </c>
      <c r="J483" s="13">
        <v>0.80175532230326751</v>
      </c>
      <c r="K483" s="5">
        <v>2017</v>
      </c>
      <c r="L483" s="12">
        <v>80</v>
      </c>
      <c r="M483" s="5">
        <v>2015</v>
      </c>
      <c r="N483" s="12"/>
      <c r="P483" s="12"/>
      <c r="R483" s="12">
        <v>0.99999997402443574</v>
      </c>
      <c r="S483" s="5">
        <v>2015</v>
      </c>
      <c r="T483" s="12">
        <v>0</v>
      </c>
      <c r="U483" s="5">
        <v>2015</v>
      </c>
      <c r="V483" s="12">
        <v>0</v>
      </c>
      <c r="W483" s="5">
        <v>2015</v>
      </c>
      <c r="X483" s="14">
        <v>44.075829383886258</v>
      </c>
      <c r="Y483" s="5">
        <v>2015</v>
      </c>
      <c r="Z483" s="14"/>
    </row>
    <row r="484" spans="1:26" ht="12.75" customHeight="1" x14ac:dyDescent="0.25">
      <c r="A484" s="5" t="s">
        <v>1982</v>
      </c>
      <c r="B484" s="5" t="s">
        <v>1058</v>
      </c>
      <c r="C484" s="5" t="s">
        <v>1057</v>
      </c>
      <c r="D484" s="5" t="s">
        <v>1038</v>
      </c>
      <c r="E484" s="5" t="s">
        <v>2132</v>
      </c>
      <c r="F484" s="5" t="s">
        <v>2230</v>
      </c>
      <c r="G484" s="5">
        <v>2</v>
      </c>
      <c r="H484" s="5">
        <v>1</v>
      </c>
      <c r="I484" s="5" t="s">
        <v>2311</v>
      </c>
      <c r="J484" s="13" t="s">
        <v>1569</v>
      </c>
      <c r="K484" s="5" t="s">
        <v>1569</v>
      </c>
      <c r="L484" s="12">
        <v>91.900001525878906</v>
      </c>
      <c r="M484" s="5">
        <v>2010</v>
      </c>
      <c r="N484" s="12"/>
      <c r="P484" s="12"/>
      <c r="R484" s="12" t="s">
        <v>1569</v>
      </c>
      <c r="S484" s="5" t="s">
        <v>1569</v>
      </c>
      <c r="T484" s="12" t="s">
        <v>1569</v>
      </c>
      <c r="U484" s="5" t="s">
        <v>1569</v>
      </c>
      <c r="V484" s="12" t="s">
        <v>1569</v>
      </c>
      <c r="W484" s="5" t="s">
        <v>1569</v>
      </c>
      <c r="X484" s="14" t="s">
        <v>1569</v>
      </c>
      <c r="Y484" s="5" t="s">
        <v>1569</v>
      </c>
      <c r="Z484" s="14"/>
    </row>
    <row r="485" spans="1:26" ht="12.75" customHeight="1" x14ac:dyDescent="0.25">
      <c r="A485" s="5" t="s">
        <v>1983</v>
      </c>
      <c r="B485" s="5" t="s">
        <v>1058</v>
      </c>
      <c r="C485" s="5" t="s">
        <v>1057</v>
      </c>
      <c r="D485" s="5" t="s">
        <v>1038</v>
      </c>
      <c r="E485" s="5" t="s">
        <v>2133</v>
      </c>
      <c r="F485" s="5" t="s">
        <v>2231</v>
      </c>
      <c r="G485" s="5">
        <v>1</v>
      </c>
      <c r="H485" s="5">
        <v>1</v>
      </c>
      <c r="I485" s="5" t="s">
        <v>2312</v>
      </c>
      <c r="J485" s="13" t="s">
        <v>1569</v>
      </c>
      <c r="K485" s="5" t="s">
        <v>1569</v>
      </c>
      <c r="L485" s="12">
        <v>93</v>
      </c>
      <c r="M485" s="5">
        <v>2010</v>
      </c>
      <c r="N485" s="12"/>
      <c r="P485" s="12"/>
      <c r="R485" s="12" t="s">
        <v>1569</v>
      </c>
      <c r="S485" s="5" t="s">
        <v>1569</v>
      </c>
      <c r="T485" s="12" t="s">
        <v>1569</v>
      </c>
      <c r="U485" s="5" t="s">
        <v>1569</v>
      </c>
      <c r="V485" s="12" t="s">
        <v>1569</v>
      </c>
      <c r="W485" s="5" t="s">
        <v>1569</v>
      </c>
      <c r="X485" s="14" t="s">
        <v>1569</v>
      </c>
      <c r="Y485" s="5" t="s">
        <v>1569</v>
      </c>
      <c r="Z485" s="14"/>
    </row>
    <row r="486" spans="1:26" ht="12.75" customHeight="1" x14ac:dyDescent="0.25">
      <c r="A486" s="5" t="s">
        <v>1984</v>
      </c>
      <c r="B486" s="5" t="s">
        <v>1058</v>
      </c>
      <c r="C486" s="5" t="s">
        <v>1057</v>
      </c>
      <c r="D486" s="5" t="s">
        <v>1038</v>
      </c>
      <c r="E486" s="5" t="s">
        <v>2134</v>
      </c>
      <c r="F486" s="5" t="s">
        <v>2232</v>
      </c>
      <c r="G486" s="5">
        <v>1</v>
      </c>
      <c r="H486" s="5">
        <v>1</v>
      </c>
      <c r="I486" s="5" t="s">
        <v>2313</v>
      </c>
      <c r="J486" s="13" t="s">
        <v>1569</v>
      </c>
      <c r="K486" s="5" t="s">
        <v>1569</v>
      </c>
      <c r="L486" s="12">
        <v>97.699996948242202</v>
      </c>
      <c r="M486" s="5">
        <v>2010</v>
      </c>
      <c r="N486" s="12"/>
      <c r="P486" s="12"/>
      <c r="R486" s="12" t="s">
        <v>1569</v>
      </c>
      <c r="S486" s="5" t="s">
        <v>1569</v>
      </c>
      <c r="T486" s="12" t="s">
        <v>1569</v>
      </c>
      <c r="U486" s="5" t="s">
        <v>1569</v>
      </c>
      <c r="V486" s="12" t="s">
        <v>1569</v>
      </c>
      <c r="W486" s="5" t="s">
        <v>1569</v>
      </c>
      <c r="X486" s="14" t="s">
        <v>1569</v>
      </c>
      <c r="Y486" s="5" t="s">
        <v>1569</v>
      </c>
      <c r="Z486" s="14"/>
    </row>
    <row r="487" spans="1:26" ht="12.75" customHeight="1" x14ac:dyDescent="0.25">
      <c r="A487" s="5" t="s">
        <v>1985</v>
      </c>
      <c r="B487" s="5" t="s">
        <v>1067</v>
      </c>
      <c r="C487" s="5" t="s">
        <v>1066</v>
      </c>
      <c r="D487" s="5" t="s">
        <v>1038</v>
      </c>
      <c r="E487" s="5" t="s">
        <v>2135</v>
      </c>
      <c r="F487" s="5" t="s">
        <v>2233</v>
      </c>
      <c r="G487" s="5">
        <v>1</v>
      </c>
      <c r="H487" s="5">
        <v>2</v>
      </c>
      <c r="I487" s="5" t="s">
        <v>2314</v>
      </c>
      <c r="J487" s="13">
        <v>0.25760698266456544</v>
      </c>
      <c r="K487" s="5">
        <v>2019</v>
      </c>
      <c r="L487" s="12">
        <v>100</v>
      </c>
      <c r="M487" s="5">
        <v>2019</v>
      </c>
      <c r="N487" s="12"/>
      <c r="P487" s="12"/>
      <c r="R487" s="12">
        <v>0</v>
      </c>
      <c r="S487" s="5">
        <v>2019</v>
      </c>
      <c r="T487" s="12">
        <v>0</v>
      </c>
      <c r="U487" s="5">
        <v>2019</v>
      </c>
      <c r="V487" s="12">
        <v>0</v>
      </c>
      <c r="W487" s="5">
        <v>2019</v>
      </c>
      <c r="X487" s="14">
        <v>100</v>
      </c>
      <c r="Y487" s="5">
        <v>2019</v>
      </c>
      <c r="Z487" s="14"/>
    </row>
    <row r="488" spans="1:26" ht="12.75" customHeight="1" x14ac:dyDescent="0.25">
      <c r="A488" s="5" t="s">
        <v>1986</v>
      </c>
      <c r="B488" s="5" t="s">
        <v>1067</v>
      </c>
      <c r="C488" s="5" t="s">
        <v>1066</v>
      </c>
      <c r="D488" s="5" t="s">
        <v>35</v>
      </c>
      <c r="E488" s="5" t="s">
        <v>1068</v>
      </c>
      <c r="F488" s="5" t="s">
        <v>2234</v>
      </c>
      <c r="G488" s="5">
        <v>1</v>
      </c>
      <c r="H488" s="5">
        <v>2</v>
      </c>
      <c r="I488" s="5" t="s">
        <v>2315</v>
      </c>
      <c r="J488" s="13">
        <v>0.16198893278143675</v>
      </c>
      <c r="K488" s="5">
        <v>2019</v>
      </c>
      <c r="L488" s="12">
        <v>100</v>
      </c>
      <c r="M488" s="5">
        <v>2019</v>
      </c>
      <c r="N488" s="12"/>
      <c r="P488" s="12"/>
      <c r="R488" s="12">
        <v>0</v>
      </c>
      <c r="S488" s="5">
        <v>2019</v>
      </c>
      <c r="T488" s="12">
        <v>0</v>
      </c>
      <c r="U488" s="5">
        <v>2019</v>
      </c>
      <c r="V488" s="12">
        <v>0</v>
      </c>
      <c r="W488" s="5">
        <v>2019</v>
      </c>
      <c r="X488" s="14">
        <v>100</v>
      </c>
      <c r="Y488" s="5">
        <v>2019</v>
      </c>
      <c r="Z488" s="14"/>
    </row>
    <row r="489" spans="1:26" ht="12.75" customHeight="1" x14ac:dyDescent="0.25">
      <c r="A489" s="5" t="s">
        <v>1987</v>
      </c>
      <c r="B489" s="5" t="s">
        <v>1067</v>
      </c>
      <c r="C489" s="5" t="s">
        <v>1066</v>
      </c>
      <c r="D489" s="5" t="s">
        <v>35</v>
      </c>
      <c r="E489" s="5" t="s">
        <v>2136</v>
      </c>
      <c r="F489" s="5" t="s">
        <v>2235</v>
      </c>
      <c r="G489" s="5">
        <v>1</v>
      </c>
      <c r="H489" s="5">
        <v>1</v>
      </c>
      <c r="I489" s="5" t="s">
        <v>2316</v>
      </c>
      <c r="J489" s="13">
        <v>0.81869236899024789</v>
      </c>
      <c r="K489" s="5">
        <v>2019</v>
      </c>
      <c r="L489" s="12">
        <v>100</v>
      </c>
      <c r="M489" s="5">
        <v>2019</v>
      </c>
      <c r="N489" s="12"/>
      <c r="P489" s="12"/>
      <c r="R489" s="12">
        <v>0</v>
      </c>
      <c r="S489" s="5">
        <v>2019</v>
      </c>
      <c r="T489" s="12">
        <v>0</v>
      </c>
      <c r="U489" s="5">
        <v>2019</v>
      </c>
      <c r="V489" s="12">
        <v>0</v>
      </c>
      <c r="W489" s="5">
        <v>2019</v>
      </c>
      <c r="X489" s="14">
        <v>100</v>
      </c>
      <c r="Y489" s="5">
        <v>2019</v>
      </c>
      <c r="Z489" s="14"/>
    </row>
    <row r="490" spans="1:26" ht="12.75" customHeight="1" x14ac:dyDescent="0.25">
      <c r="A490" s="5" t="s">
        <v>1988</v>
      </c>
      <c r="B490" s="5" t="s">
        <v>1074</v>
      </c>
      <c r="C490" s="5" t="s">
        <v>1073</v>
      </c>
      <c r="D490" s="5" t="s">
        <v>1038</v>
      </c>
      <c r="E490" s="5" t="s">
        <v>1075</v>
      </c>
      <c r="F490" s="5" t="s">
        <v>1072</v>
      </c>
      <c r="G490" s="5">
        <v>2</v>
      </c>
      <c r="H490" s="5">
        <v>1</v>
      </c>
      <c r="I490" s="5" t="s">
        <v>2317</v>
      </c>
      <c r="J490" s="13" t="s">
        <v>1569</v>
      </c>
      <c r="K490" s="5" t="s">
        <v>1569</v>
      </c>
      <c r="L490" s="12" t="s">
        <v>1569</v>
      </c>
      <c r="M490" s="5" t="s">
        <v>1569</v>
      </c>
      <c r="N490" s="12"/>
      <c r="P490" s="12"/>
      <c r="R490" s="12">
        <v>6.2758051197357556</v>
      </c>
      <c r="S490" s="5">
        <v>2019</v>
      </c>
      <c r="T490" s="12">
        <v>0</v>
      </c>
      <c r="U490" s="5">
        <v>2019</v>
      </c>
      <c r="V490" s="12">
        <v>44.756399669694467</v>
      </c>
      <c r="W490" s="5">
        <v>2019</v>
      </c>
      <c r="X490" s="14">
        <v>42.158516020236085</v>
      </c>
      <c r="Y490" s="5">
        <v>2019</v>
      </c>
      <c r="Z490" s="14"/>
    </row>
    <row r="491" spans="1:26" ht="12.75" customHeight="1" x14ac:dyDescent="0.25">
      <c r="A491" s="5" t="s">
        <v>1989</v>
      </c>
      <c r="B491" s="5" t="s">
        <v>1074</v>
      </c>
      <c r="C491" s="5" t="s">
        <v>1073</v>
      </c>
      <c r="D491" s="5" t="s">
        <v>1038</v>
      </c>
      <c r="E491" s="5" t="s">
        <v>2137</v>
      </c>
      <c r="F491" s="5" t="s">
        <v>2236</v>
      </c>
      <c r="G491" s="5">
        <v>2</v>
      </c>
      <c r="H491" s="5">
        <v>1</v>
      </c>
      <c r="I491" s="5" t="s">
        <v>2318</v>
      </c>
      <c r="J491" s="13" t="s">
        <v>1569</v>
      </c>
      <c r="K491" s="5" t="s">
        <v>1569</v>
      </c>
      <c r="L491" s="12" t="s">
        <v>1569</v>
      </c>
      <c r="M491" s="5" t="s">
        <v>1569</v>
      </c>
      <c r="N491" s="12"/>
      <c r="P491" s="12"/>
      <c r="R491" s="12">
        <v>0</v>
      </c>
      <c r="S491" s="5">
        <v>2017</v>
      </c>
      <c r="T491" s="12">
        <v>0</v>
      </c>
      <c r="U491" s="5">
        <v>2017</v>
      </c>
      <c r="V491" s="12">
        <v>0</v>
      </c>
      <c r="W491" s="5">
        <v>2017</v>
      </c>
      <c r="X491" s="14">
        <v>0</v>
      </c>
      <c r="Y491" s="5">
        <v>2017</v>
      </c>
      <c r="Z491" s="14"/>
    </row>
    <row r="492" spans="1:26" ht="12.75" customHeight="1" x14ac:dyDescent="0.25">
      <c r="A492" s="5" t="s">
        <v>1990</v>
      </c>
      <c r="B492" s="5" t="s">
        <v>1074</v>
      </c>
      <c r="C492" s="5" t="s">
        <v>1073</v>
      </c>
      <c r="D492" s="5" t="s">
        <v>1038</v>
      </c>
      <c r="E492" s="5" t="s">
        <v>2138</v>
      </c>
      <c r="F492" s="5" t="s">
        <v>2237</v>
      </c>
      <c r="G492" s="5">
        <v>2</v>
      </c>
      <c r="H492" s="5">
        <v>1</v>
      </c>
      <c r="I492" s="5" t="s">
        <v>2319</v>
      </c>
      <c r="J492" s="13" t="s">
        <v>1569</v>
      </c>
      <c r="K492" s="5" t="s">
        <v>1569</v>
      </c>
      <c r="L492" s="12" t="s">
        <v>1569</v>
      </c>
      <c r="M492" s="5" t="s">
        <v>1569</v>
      </c>
      <c r="N492" s="12"/>
      <c r="P492" s="12"/>
      <c r="R492" s="12">
        <v>0</v>
      </c>
      <c r="S492" s="5">
        <v>2017</v>
      </c>
      <c r="T492" s="12">
        <v>0</v>
      </c>
      <c r="U492" s="5">
        <v>2017</v>
      </c>
      <c r="V492" s="12">
        <v>0</v>
      </c>
      <c r="W492" s="5">
        <v>2017</v>
      </c>
      <c r="X492" s="14">
        <v>0</v>
      </c>
      <c r="Y492" s="5">
        <v>2017</v>
      </c>
      <c r="Z492" s="14"/>
    </row>
    <row r="493" spans="1:26" ht="12.75" customHeight="1" x14ac:dyDescent="0.25">
      <c r="A493" s="5" t="s">
        <v>1991</v>
      </c>
      <c r="B493" s="5" t="s">
        <v>1079</v>
      </c>
      <c r="C493" s="5" t="s">
        <v>1078</v>
      </c>
      <c r="D493" s="5" t="s">
        <v>1038</v>
      </c>
      <c r="E493" s="5" t="s">
        <v>1083</v>
      </c>
      <c r="F493" s="5" t="s">
        <v>1082</v>
      </c>
      <c r="G493" s="5">
        <v>2</v>
      </c>
      <c r="H493" s="5">
        <v>1</v>
      </c>
      <c r="I493" s="5" t="s">
        <v>2320</v>
      </c>
      <c r="J493" s="13">
        <v>1.0610261619128669</v>
      </c>
      <c r="K493" s="5">
        <v>2019</v>
      </c>
      <c r="L493" s="12">
        <v>100</v>
      </c>
      <c r="M493" s="5">
        <v>2019</v>
      </c>
      <c r="N493" s="12"/>
      <c r="P493" s="12"/>
      <c r="R493" s="12">
        <v>0</v>
      </c>
      <c r="S493" s="5">
        <v>2019</v>
      </c>
      <c r="T493" s="12">
        <v>26.002587322121606</v>
      </c>
      <c r="U493" s="5">
        <v>2019</v>
      </c>
      <c r="V493" s="12">
        <v>0</v>
      </c>
      <c r="W493" s="5">
        <v>2019</v>
      </c>
      <c r="X493" s="14">
        <v>100</v>
      </c>
      <c r="Y493" s="5">
        <v>2019</v>
      </c>
      <c r="Z493" s="14"/>
    </row>
    <row r="494" spans="1:26" ht="12.75" customHeight="1" x14ac:dyDescent="0.25">
      <c r="A494" s="5" t="s">
        <v>1992</v>
      </c>
      <c r="B494" s="5" t="s">
        <v>640</v>
      </c>
      <c r="C494" s="5" t="s">
        <v>639</v>
      </c>
      <c r="D494" s="5" t="s">
        <v>620</v>
      </c>
      <c r="E494" s="5" t="s">
        <v>641</v>
      </c>
      <c r="F494" s="5" t="s">
        <v>2238</v>
      </c>
      <c r="G494" s="5">
        <v>1</v>
      </c>
      <c r="H494" s="5">
        <v>3</v>
      </c>
      <c r="I494" s="5" t="s">
        <v>2321</v>
      </c>
      <c r="J494" s="13">
        <v>2.3893032947869943</v>
      </c>
      <c r="K494" s="5">
        <v>2017</v>
      </c>
      <c r="L494" s="12">
        <v>80</v>
      </c>
      <c r="M494" s="5">
        <v>2019</v>
      </c>
      <c r="N494" s="12"/>
      <c r="P494" s="12"/>
      <c r="R494" s="12">
        <v>10</v>
      </c>
      <c r="S494" s="5">
        <v>2017</v>
      </c>
      <c r="T494" s="12">
        <v>0</v>
      </c>
      <c r="U494" s="5">
        <v>2017</v>
      </c>
      <c r="V494" s="12">
        <v>0</v>
      </c>
      <c r="W494" s="5">
        <v>2017</v>
      </c>
      <c r="X494" s="14">
        <v>0</v>
      </c>
      <c r="Y494" s="5">
        <v>2017</v>
      </c>
      <c r="Z494" s="14"/>
    </row>
    <row r="495" spans="1:26" ht="12.75" customHeight="1" x14ac:dyDescent="0.25">
      <c r="A495" s="5" t="s">
        <v>1993</v>
      </c>
      <c r="B495" s="5" t="s">
        <v>1095</v>
      </c>
      <c r="C495" s="5" t="s">
        <v>1094</v>
      </c>
      <c r="D495" s="5" t="s">
        <v>1038</v>
      </c>
      <c r="E495" s="5" t="s">
        <v>2139</v>
      </c>
      <c r="F495" s="5" t="s">
        <v>2239</v>
      </c>
      <c r="G495" s="5">
        <v>3</v>
      </c>
      <c r="H495" s="5">
        <v>1</v>
      </c>
      <c r="I495" s="5" t="s">
        <v>2322</v>
      </c>
      <c r="J495" s="13">
        <v>0.69224667693296238</v>
      </c>
      <c r="K495" s="5">
        <v>2009</v>
      </c>
      <c r="L495" s="12">
        <v>85</v>
      </c>
      <c r="M495" s="5">
        <v>2009</v>
      </c>
      <c r="N495" s="12"/>
      <c r="P495" s="12"/>
      <c r="R495" s="12">
        <v>4.0293042292418075</v>
      </c>
      <c r="S495" s="5">
        <v>2009</v>
      </c>
      <c r="T495" s="12">
        <v>0</v>
      </c>
      <c r="U495" s="5">
        <v>2009</v>
      </c>
      <c r="V495" s="12">
        <v>0</v>
      </c>
      <c r="W495" s="5">
        <v>2009</v>
      </c>
      <c r="X495" s="14">
        <v>100</v>
      </c>
      <c r="Y495" s="5">
        <v>2009</v>
      </c>
      <c r="Z495" s="14"/>
    </row>
    <row r="496" spans="1:26" ht="12.75" customHeight="1" x14ac:dyDescent="0.25">
      <c r="A496" s="5" t="s">
        <v>1994</v>
      </c>
      <c r="B496" s="5" t="s">
        <v>1095</v>
      </c>
      <c r="C496" s="5" t="s">
        <v>1094</v>
      </c>
      <c r="D496" s="5" t="s">
        <v>1038</v>
      </c>
      <c r="E496" s="5" t="s">
        <v>1099</v>
      </c>
      <c r="F496" s="5" t="s">
        <v>1098</v>
      </c>
      <c r="G496" s="5">
        <v>2</v>
      </c>
      <c r="H496" s="5">
        <v>1</v>
      </c>
      <c r="I496" s="5" t="s">
        <v>2323</v>
      </c>
      <c r="J496" s="13" t="s">
        <v>1569</v>
      </c>
      <c r="K496" s="5" t="s">
        <v>1569</v>
      </c>
      <c r="L496" s="12" t="s">
        <v>1569</v>
      </c>
      <c r="M496" s="5" t="s">
        <v>1569</v>
      </c>
      <c r="N496" s="12"/>
      <c r="P496" s="12"/>
      <c r="R496" s="12">
        <v>0</v>
      </c>
      <c r="S496" s="5">
        <v>2015</v>
      </c>
      <c r="T496" s="12">
        <v>0</v>
      </c>
      <c r="U496" s="5">
        <v>2015</v>
      </c>
      <c r="V496" s="12">
        <v>0</v>
      </c>
      <c r="W496" s="5">
        <v>2015</v>
      </c>
      <c r="X496" s="14">
        <v>100</v>
      </c>
      <c r="Y496" s="5">
        <v>2015</v>
      </c>
      <c r="Z496" s="14"/>
    </row>
    <row r="497" spans="1:26" ht="12.75" customHeight="1" x14ac:dyDescent="0.25">
      <c r="A497" s="5" t="s">
        <v>1995</v>
      </c>
      <c r="B497" s="5" t="s">
        <v>1103</v>
      </c>
      <c r="C497" s="5" t="s">
        <v>1102</v>
      </c>
      <c r="D497" s="5" t="s">
        <v>1038</v>
      </c>
      <c r="E497" s="5" t="s">
        <v>1104</v>
      </c>
      <c r="F497" s="5" t="s">
        <v>1101</v>
      </c>
      <c r="G497" s="5">
        <v>1</v>
      </c>
      <c r="H497" s="5">
        <v>2</v>
      </c>
      <c r="I497" s="5" t="s">
        <v>2324</v>
      </c>
      <c r="J497" s="13">
        <v>0.80711797084059123</v>
      </c>
      <c r="K497" s="5">
        <v>2017</v>
      </c>
      <c r="L497" s="12">
        <v>100</v>
      </c>
      <c r="M497" s="5">
        <v>2017</v>
      </c>
      <c r="N497" s="12"/>
      <c r="P497" s="12"/>
      <c r="R497" s="12">
        <v>0</v>
      </c>
      <c r="S497" s="5">
        <v>2017</v>
      </c>
      <c r="T497" s="12">
        <v>0</v>
      </c>
      <c r="U497" s="5">
        <v>2017</v>
      </c>
      <c r="V497" s="12">
        <v>0</v>
      </c>
      <c r="W497" s="5">
        <v>2017</v>
      </c>
      <c r="X497" s="14">
        <v>0</v>
      </c>
      <c r="Y497" s="5">
        <v>2017</v>
      </c>
      <c r="Z497" s="14"/>
    </row>
    <row r="498" spans="1:26" ht="12.75" customHeight="1" x14ac:dyDescent="0.25">
      <c r="A498" s="5" t="s">
        <v>1996</v>
      </c>
      <c r="B498" s="5" t="s">
        <v>1103</v>
      </c>
      <c r="C498" s="5" t="s">
        <v>1102</v>
      </c>
      <c r="D498" s="5" t="s">
        <v>1038</v>
      </c>
      <c r="E498" s="5" t="s">
        <v>2140</v>
      </c>
      <c r="F498" s="5" t="s">
        <v>2240</v>
      </c>
      <c r="G498" s="5">
        <v>1</v>
      </c>
      <c r="H498" s="5">
        <v>1</v>
      </c>
      <c r="I498" s="5" t="s">
        <v>2325</v>
      </c>
      <c r="J498" s="13">
        <v>2.1537236918664764</v>
      </c>
      <c r="K498" s="5">
        <v>2017</v>
      </c>
      <c r="L498" s="12">
        <v>100</v>
      </c>
      <c r="M498" s="5">
        <v>2017</v>
      </c>
      <c r="N498" s="12"/>
      <c r="P498" s="12"/>
      <c r="R498" s="12">
        <v>0</v>
      </c>
      <c r="S498" s="5">
        <v>2017</v>
      </c>
      <c r="T498" s="12">
        <v>0</v>
      </c>
      <c r="U498" s="5">
        <v>2017</v>
      </c>
      <c r="V498" s="12">
        <v>0</v>
      </c>
      <c r="W498" s="5">
        <v>2017</v>
      </c>
      <c r="X498" s="14">
        <v>0</v>
      </c>
      <c r="Y498" s="5">
        <v>2017</v>
      </c>
      <c r="Z498" s="14"/>
    </row>
    <row r="499" spans="1:26" ht="12.75" customHeight="1" x14ac:dyDescent="0.25">
      <c r="A499" s="5" t="s">
        <v>1997</v>
      </c>
      <c r="B499" s="5" t="s">
        <v>1108</v>
      </c>
      <c r="C499" s="5" t="s">
        <v>1107</v>
      </c>
      <c r="D499" s="5" t="s">
        <v>1038</v>
      </c>
      <c r="E499" s="5" t="s">
        <v>2141</v>
      </c>
      <c r="F499" s="5" t="s">
        <v>1111</v>
      </c>
      <c r="G499" s="5">
        <v>2</v>
      </c>
      <c r="H499" s="5">
        <v>1</v>
      </c>
      <c r="I499" s="5" t="s">
        <v>2326</v>
      </c>
      <c r="J499" s="13">
        <v>1.6022186506467513</v>
      </c>
      <c r="K499" s="5">
        <v>2014</v>
      </c>
      <c r="L499" s="12">
        <v>99</v>
      </c>
      <c r="M499" s="5">
        <v>2015</v>
      </c>
      <c r="N499" s="12"/>
      <c r="P499" s="12"/>
      <c r="R499" s="12">
        <v>4.2177838318335157</v>
      </c>
      <c r="S499" s="5">
        <v>2015</v>
      </c>
      <c r="T499" s="12">
        <v>0</v>
      </c>
      <c r="U499" s="5">
        <v>2015</v>
      </c>
      <c r="V499" s="12">
        <v>0</v>
      </c>
      <c r="W499" s="5">
        <v>2015</v>
      </c>
      <c r="X499" s="14">
        <v>100</v>
      </c>
      <c r="Y499" s="5">
        <v>2015</v>
      </c>
      <c r="Z499" s="14"/>
    </row>
    <row r="500" spans="1:26" ht="12.75" customHeight="1" x14ac:dyDescent="0.25">
      <c r="A500" s="5" t="s">
        <v>1998</v>
      </c>
      <c r="B500" s="5" t="s">
        <v>1108</v>
      </c>
      <c r="C500" s="5" t="s">
        <v>1107</v>
      </c>
      <c r="D500" s="5" t="s">
        <v>1038</v>
      </c>
      <c r="E500" s="5" t="s">
        <v>2142</v>
      </c>
      <c r="F500" s="5" t="s">
        <v>2241</v>
      </c>
      <c r="G500" s="5">
        <v>2</v>
      </c>
      <c r="H500" s="5">
        <v>1</v>
      </c>
      <c r="I500" s="5" t="s">
        <v>2326</v>
      </c>
      <c r="J500" s="13">
        <v>0.91417698239510647</v>
      </c>
      <c r="K500" s="5">
        <v>2012</v>
      </c>
      <c r="L500" s="12">
        <v>96.699996948242202</v>
      </c>
      <c r="M500" s="5">
        <v>2015</v>
      </c>
      <c r="N500" s="12"/>
      <c r="P500" s="12"/>
      <c r="R500" s="12">
        <v>1.0442565429892739E-2</v>
      </c>
      <c r="S500" s="5">
        <v>2009</v>
      </c>
      <c r="T500" s="12">
        <v>0</v>
      </c>
      <c r="U500" s="5">
        <v>2012</v>
      </c>
      <c r="V500" s="12">
        <v>2.2447828226552055E-3</v>
      </c>
      <c r="W500" s="5">
        <v>2012</v>
      </c>
      <c r="X500" s="14">
        <v>0</v>
      </c>
      <c r="Y500" s="5">
        <v>2012</v>
      </c>
      <c r="Z500" s="14"/>
    </row>
    <row r="501" spans="1:26" ht="12.75" customHeight="1" x14ac:dyDescent="0.25">
      <c r="A501" s="5" t="s">
        <v>1999</v>
      </c>
      <c r="B501" s="5" t="s">
        <v>1108</v>
      </c>
      <c r="C501" s="5" t="s">
        <v>1107</v>
      </c>
      <c r="D501" s="5" t="s">
        <v>1038</v>
      </c>
      <c r="E501" s="5" t="s">
        <v>2143</v>
      </c>
      <c r="F501" s="5" t="s">
        <v>1113</v>
      </c>
      <c r="G501" s="5">
        <v>2</v>
      </c>
      <c r="H501" s="5">
        <v>1</v>
      </c>
      <c r="I501" s="5" t="s">
        <v>2326</v>
      </c>
      <c r="J501" s="13">
        <v>1.2304216541216801</v>
      </c>
      <c r="K501" s="5">
        <v>2014</v>
      </c>
      <c r="L501" s="12">
        <v>100</v>
      </c>
      <c r="M501" s="5">
        <v>2015</v>
      </c>
      <c r="N501" s="12"/>
      <c r="P501" s="12"/>
      <c r="R501" s="12">
        <v>5.4305297240504542E-2</v>
      </c>
      <c r="S501" s="5">
        <v>2014</v>
      </c>
      <c r="T501" s="12" t="s">
        <v>1569</v>
      </c>
      <c r="U501" s="5" t="s">
        <v>1569</v>
      </c>
      <c r="V501" s="12" t="s">
        <v>1569</v>
      </c>
      <c r="W501" s="5" t="s">
        <v>1569</v>
      </c>
      <c r="X501" s="14" t="s">
        <v>1569</v>
      </c>
      <c r="Y501" s="5" t="s">
        <v>1569</v>
      </c>
      <c r="Z501" s="14"/>
    </row>
    <row r="502" spans="1:26" ht="12.75" customHeight="1" x14ac:dyDescent="0.25">
      <c r="A502" s="5" t="s">
        <v>2000</v>
      </c>
      <c r="B502" s="5" t="s">
        <v>1108</v>
      </c>
      <c r="C502" s="5" t="s">
        <v>1107</v>
      </c>
      <c r="D502" s="5" t="s">
        <v>1038</v>
      </c>
      <c r="E502" s="5" t="s">
        <v>2144</v>
      </c>
      <c r="F502" s="5" t="s">
        <v>1106</v>
      </c>
      <c r="G502" s="5">
        <v>2</v>
      </c>
      <c r="H502" s="5">
        <v>1</v>
      </c>
      <c r="I502" s="5" t="s">
        <v>2326</v>
      </c>
      <c r="J502" s="13">
        <v>1.4113302453836598</v>
      </c>
      <c r="K502" s="5">
        <v>2014</v>
      </c>
      <c r="L502" s="12">
        <v>100</v>
      </c>
      <c r="M502" s="5">
        <v>2015</v>
      </c>
      <c r="N502" s="12"/>
      <c r="P502" s="12"/>
      <c r="R502" s="12">
        <v>5.5296721691882378E-2</v>
      </c>
      <c r="S502" s="5">
        <v>2015</v>
      </c>
      <c r="T502" s="12">
        <v>9.1346521333131897E-2</v>
      </c>
      <c r="U502" s="5">
        <v>2015</v>
      </c>
      <c r="V502" s="12">
        <v>0</v>
      </c>
      <c r="W502" s="5">
        <v>2015</v>
      </c>
      <c r="X502" s="14">
        <v>0</v>
      </c>
      <c r="Y502" s="5">
        <v>2015</v>
      </c>
      <c r="Z502" s="14"/>
    </row>
    <row r="503" spans="1:26" ht="12.75" customHeight="1" x14ac:dyDescent="0.25">
      <c r="A503" s="5" t="s">
        <v>2001</v>
      </c>
      <c r="B503" s="5" t="s">
        <v>1108</v>
      </c>
      <c r="C503" s="5" t="s">
        <v>1107</v>
      </c>
      <c r="D503" s="5" t="s">
        <v>1038</v>
      </c>
      <c r="E503" s="5" t="s">
        <v>2145</v>
      </c>
      <c r="F503" s="5" t="s">
        <v>3213</v>
      </c>
      <c r="G503" s="5">
        <v>2</v>
      </c>
      <c r="H503" s="5">
        <v>1</v>
      </c>
      <c r="I503" s="5" t="s">
        <v>2326</v>
      </c>
      <c r="J503" s="13">
        <v>1.1189658986876023</v>
      </c>
      <c r="K503" s="5">
        <v>2014</v>
      </c>
      <c r="L503" s="12">
        <v>100</v>
      </c>
      <c r="M503" s="5">
        <v>2015</v>
      </c>
      <c r="N503" s="12"/>
      <c r="P503" s="12"/>
      <c r="R503" s="12">
        <v>0.26700341841890435</v>
      </c>
      <c r="S503" s="5">
        <v>2015</v>
      </c>
      <c r="T503" s="12">
        <v>0</v>
      </c>
      <c r="U503" s="5">
        <v>2015</v>
      </c>
      <c r="V503" s="12">
        <v>0</v>
      </c>
      <c r="W503" s="5">
        <v>2015</v>
      </c>
      <c r="X503" s="14">
        <v>0</v>
      </c>
      <c r="Y503" s="5">
        <v>2015</v>
      </c>
      <c r="Z503" s="14"/>
    </row>
    <row r="504" spans="1:26" ht="12.75" customHeight="1" x14ac:dyDescent="0.25">
      <c r="A504" s="5" t="s">
        <v>2002</v>
      </c>
      <c r="B504" s="5" t="s">
        <v>384</v>
      </c>
      <c r="C504" s="5" t="s">
        <v>383</v>
      </c>
      <c r="D504" s="5" t="s">
        <v>360</v>
      </c>
      <c r="E504" s="5" t="s">
        <v>388</v>
      </c>
      <c r="F504" s="5" t="s">
        <v>3214</v>
      </c>
      <c r="G504" s="5">
        <v>2</v>
      </c>
      <c r="H504" s="5">
        <v>2</v>
      </c>
      <c r="I504" s="5" t="s">
        <v>3215</v>
      </c>
      <c r="J504" s="13" t="s">
        <v>1569</v>
      </c>
      <c r="K504" s="5" t="s">
        <v>1569</v>
      </c>
      <c r="L504" s="12">
        <v>81</v>
      </c>
      <c r="M504" s="5">
        <v>2014</v>
      </c>
      <c r="N504" s="12"/>
      <c r="P504" s="12"/>
      <c r="R504" s="12" t="s">
        <v>1569</v>
      </c>
      <c r="S504" s="5" t="s">
        <v>1569</v>
      </c>
      <c r="T504" s="12" t="s">
        <v>1569</v>
      </c>
      <c r="U504" s="5" t="s">
        <v>1569</v>
      </c>
      <c r="V504" s="12" t="s">
        <v>1569</v>
      </c>
      <c r="W504" s="5" t="s">
        <v>1569</v>
      </c>
      <c r="X504" s="14" t="s">
        <v>1569</v>
      </c>
      <c r="Y504" s="5" t="s">
        <v>1569</v>
      </c>
      <c r="Z504" s="14"/>
    </row>
    <row r="505" spans="1:26" ht="12.75" customHeight="1" x14ac:dyDescent="0.25">
      <c r="A505" s="5" t="s">
        <v>2003</v>
      </c>
      <c r="B505" s="5" t="s">
        <v>392</v>
      </c>
      <c r="C505" s="5" t="s">
        <v>391</v>
      </c>
      <c r="D505" s="5" t="s">
        <v>360</v>
      </c>
      <c r="E505" s="5" t="s">
        <v>402</v>
      </c>
      <c r="F505" s="5" t="s">
        <v>401</v>
      </c>
      <c r="G505" s="5">
        <v>1</v>
      </c>
      <c r="H505" s="5">
        <v>3</v>
      </c>
      <c r="I505" s="5" t="s">
        <v>2327</v>
      </c>
      <c r="J505" s="13" t="s">
        <v>1569</v>
      </c>
      <c r="K505" s="5" t="s">
        <v>1569</v>
      </c>
      <c r="L505" s="12" t="s">
        <v>1569</v>
      </c>
      <c r="M505" s="5" t="s">
        <v>1569</v>
      </c>
      <c r="N505" s="12"/>
      <c r="P505" s="12"/>
      <c r="R505" s="12">
        <v>0</v>
      </c>
      <c r="S505" s="5">
        <v>2017</v>
      </c>
      <c r="T505" s="12">
        <v>0</v>
      </c>
      <c r="U505" s="5">
        <v>2017</v>
      </c>
      <c r="V505" s="12">
        <v>0</v>
      </c>
      <c r="W505" s="5">
        <v>2017</v>
      </c>
      <c r="X505" s="14">
        <v>0</v>
      </c>
      <c r="Y505" s="5">
        <v>2017</v>
      </c>
      <c r="Z505" s="14"/>
    </row>
    <row r="506" spans="1:26" ht="12.75" customHeight="1" x14ac:dyDescent="0.25">
      <c r="A506" s="5" t="s">
        <v>2004</v>
      </c>
      <c r="B506" s="5" t="s">
        <v>1516</v>
      </c>
      <c r="C506" s="5" t="s">
        <v>1687</v>
      </c>
      <c r="D506" s="5" t="s">
        <v>620</v>
      </c>
      <c r="E506" s="5" t="s">
        <v>2146</v>
      </c>
      <c r="F506" s="5" t="s">
        <v>2242</v>
      </c>
      <c r="G506" s="5">
        <v>1</v>
      </c>
      <c r="H506" s="5">
        <v>1</v>
      </c>
      <c r="I506" s="5" t="s">
        <v>2328</v>
      </c>
      <c r="J506" s="13">
        <v>1.2711424053003417</v>
      </c>
      <c r="K506" s="5">
        <v>2015</v>
      </c>
      <c r="L506" s="12">
        <v>100</v>
      </c>
      <c r="M506" s="5">
        <v>2015</v>
      </c>
      <c r="N506" s="12"/>
      <c r="P506" s="12"/>
      <c r="R506" s="12">
        <v>0</v>
      </c>
      <c r="S506" s="5">
        <v>2015</v>
      </c>
      <c r="T506" s="12">
        <v>0</v>
      </c>
      <c r="U506" s="5">
        <v>2015</v>
      </c>
      <c r="V506" s="12">
        <v>0</v>
      </c>
      <c r="W506" s="5">
        <v>2015</v>
      </c>
      <c r="X506" s="14">
        <v>0</v>
      </c>
      <c r="Y506" s="5">
        <v>2015</v>
      </c>
      <c r="Z506" s="14"/>
    </row>
    <row r="507" spans="1:26" ht="12.75" customHeight="1" x14ac:dyDescent="0.25">
      <c r="A507" s="5" t="s">
        <v>2005</v>
      </c>
      <c r="B507" s="5" t="s">
        <v>1516</v>
      </c>
      <c r="C507" s="5" t="s">
        <v>1687</v>
      </c>
      <c r="D507" s="5" t="s">
        <v>620</v>
      </c>
      <c r="E507" s="5" t="s">
        <v>2147</v>
      </c>
      <c r="F507" s="5" t="s">
        <v>2243</v>
      </c>
      <c r="G507" s="5">
        <v>1</v>
      </c>
      <c r="H507" s="5">
        <v>2</v>
      </c>
      <c r="I507" s="5" t="s">
        <v>2329</v>
      </c>
      <c r="J507" s="13">
        <v>0.98389864699733764</v>
      </c>
      <c r="K507" s="5">
        <v>2015</v>
      </c>
      <c r="L507" s="12">
        <v>99.800003051757798</v>
      </c>
      <c r="M507" s="5">
        <v>2015</v>
      </c>
      <c r="N507" s="12"/>
      <c r="P507" s="12"/>
      <c r="R507" s="12">
        <v>0</v>
      </c>
      <c r="S507" s="5">
        <v>2015</v>
      </c>
      <c r="T507" s="12">
        <v>0</v>
      </c>
      <c r="U507" s="5">
        <v>2015</v>
      </c>
      <c r="V507" s="12">
        <v>0</v>
      </c>
      <c r="W507" s="5">
        <v>2015</v>
      </c>
      <c r="X507" s="14">
        <v>100</v>
      </c>
      <c r="Y507" s="5">
        <v>2015</v>
      </c>
      <c r="Z507" s="14"/>
    </row>
    <row r="508" spans="1:26" ht="12.75" customHeight="1" x14ac:dyDescent="0.25">
      <c r="A508" s="5" t="s">
        <v>2006</v>
      </c>
      <c r="B508" s="5" t="s">
        <v>1516</v>
      </c>
      <c r="C508" s="5" t="s">
        <v>1687</v>
      </c>
      <c r="D508" s="5" t="s">
        <v>620</v>
      </c>
      <c r="E508" s="5" t="s">
        <v>2148</v>
      </c>
      <c r="F508" s="5" t="s">
        <v>2244</v>
      </c>
      <c r="G508" s="5">
        <v>1</v>
      </c>
      <c r="H508" s="5">
        <v>1</v>
      </c>
      <c r="J508" s="13">
        <v>0.73445601788777026</v>
      </c>
      <c r="K508" s="5">
        <v>2019</v>
      </c>
      <c r="L508" s="12">
        <v>100</v>
      </c>
      <c r="M508" s="5">
        <v>2019</v>
      </c>
      <c r="N508" s="12"/>
      <c r="P508" s="12"/>
      <c r="R508" s="12">
        <v>0</v>
      </c>
      <c r="S508" s="5">
        <v>2015</v>
      </c>
      <c r="T508" s="12">
        <v>0</v>
      </c>
      <c r="U508" s="5">
        <v>2015</v>
      </c>
      <c r="V508" s="12">
        <v>0</v>
      </c>
      <c r="W508" s="5">
        <v>2015</v>
      </c>
      <c r="X508" s="14" t="s">
        <v>1569</v>
      </c>
      <c r="Y508" s="5" t="s">
        <v>1569</v>
      </c>
      <c r="Z508" s="14"/>
    </row>
    <row r="509" spans="1:26" ht="12.75" customHeight="1" x14ac:dyDescent="0.25">
      <c r="A509" s="5" t="s">
        <v>2007</v>
      </c>
      <c r="B509" s="5" t="s">
        <v>658</v>
      </c>
      <c r="C509" s="5" t="s">
        <v>657</v>
      </c>
      <c r="D509" s="5" t="s">
        <v>620</v>
      </c>
      <c r="E509" s="5" t="s">
        <v>662</v>
      </c>
      <c r="F509" s="5" t="s">
        <v>661</v>
      </c>
      <c r="G509" s="5">
        <v>2</v>
      </c>
      <c r="H509" s="5">
        <v>1</v>
      </c>
      <c r="I509" s="5" t="s">
        <v>2330</v>
      </c>
      <c r="J509" s="13" t="s">
        <v>1569</v>
      </c>
      <c r="K509" s="5" t="s">
        <v>1569</v>
      </c>
      <c r="L509" s="12">
        <v>58.330001831054702</v>
      </c>
      <c r="M509" s="5">
        <v>2009</v>
      </c>
      <c r="N509" s="12"/>
      <c r="P509" s="12"/>
      <c r="R509" s="12">
        <v>0</v>
      </c>
      <c r="S509" s="5">
        <v>2009</v>
      </c>
      <c r="T509" s="12">
        <v>0</v>
      </c>
      <c r="U509" s="5">
        <v>2009</v>
      </c>
      <c r="V509" s="12">
        <v>0</v>
      </c>
      <c r="W509" s="5">
        <v>2009</v>
      </c>
      <c r="X509" s="14">
        <v>98.363917929497063</v>
      </c>
      <c r="Y509" s="5">
        <v>2009</v>
      </c>
      <c r="Z509" s="14"/>
    </row>
    <row r="510" spans="1:26" ht="12.75" customHeight="1" x14ac:dyDescent="0.25">
      <c r="A510" s="5" t="s">
        <v>2008</v>
      </c>
      <c r="B510" s="5" t="s">
        <v>1517</v>
      </c>
      <c r="C510" s="5" t="s">
        <v>1689</v>
      </c>
      <c r="D510" s="5" t="s">
        <v>360</v>
      </c>
      <c r="E510" s="5" t="s">
        <v>2149</v>
      </c>
      <c r="F510" s="5" t="s">
        <v>3332</v>
      </c>
      <c r="G510" s="5">
        <v>2</v>
      </c>
      <c r="H510" s="5">
        <v>3</v>
      </c>
      <c r="I510" s="5" t="s">
        <v>2331</v>
      </c>
      <c r="J510" s="13">
        <v>0.3277886403750061</v>
      </c>
      <c r="K510" s="5">
        <v>2009</v>
      </c>
      <c r="L510" s="12">
        <v>32</v>
      </c>
      <c r="M510" s="5">
        <v>2009</v>
      </c>
      <c r="N510" s="12"/>
      <c r="P510" s="12"/>
      <c r="R510" s="12" t="s">
        <v>1569</v>
      </c>
      <c r="S510" s="5" t="s">
        <v>1569</v>
      </c>
      <c r="T510" s="12" t="s">
        <v>1569</v>
      </c>
      <c r="U510" s="5" t="s">
        <v>1569</v>
      </c>
      <c r="V510" s="12" t="s">
        <v>1569</v>
      </c>
      <c r="W510" s="5" t="s">
        <v>1569</v>
      </c>
      <c r="X510" s="14" t="s">
        <v>1569</v>
      </c>
      <c r="Y510" s="5" t="s">
        <v>1569</v>
      </c>
      <c r="Z510" s="14"/>
    </row>
    <row r="511" spans="1:26" ht="12.75" customHeight="1" x14ac:dyDescent="0.25">
      <c r="A511" s="5" t="s">
        <v>2009</v>
      </c>
      <c r="B511" s="5" t="s">
        <v>1518</v>
      </c>
      <c r="C511" s="5" t="s">
        <v>1690</v>
      </c>
      <c r="D511" s="5" t="s">
        <v>360</v>
      </c>
      <c r="E511" s="5" t="s">
        <v>2150</v>
      </c>
      <c r="F511" s="5" t="s">
        <v>3216</v>
      </c>
      <c r="G511" s="5">
        <v>1</v>
      </c>
      <c r="H511" s="5">
        <v>2</v>
      </c>
      <c r="I511" s="5" t="s">
        <v>3217</v>
      </c>
      <c r="J511" s="13">
        <v>0.73972602739726023</v>
      </c>
      <c r="K511" s="5">
        <v>2009</v>
      </c>
      <c r="L511" s="12">
        <v>45</v>
      </c>
      <c r="M511" s="5">
        <v>2009</v>
      </c>
      <c r="N511" s="12"/>
      <c r="P511" s="12"/>
      <c r="R511" s="12">
        <v>0</v>
      </c>
      <c r="S511" s="5">
        <v>2009</v>
      </c>
      <c r="T511" s="12">
        <v>0</v>
      </c>
      <c r="U511" s="5">
        <v>2009</v>
      </c>
      <c r="V511" s="12">
        <v>0</v>
      </c>
      <c r="W511" s="5">
        <v>2009</v>
      </c>
      <c r="X511" s="14">
        <v>0</v>
      </c>
      <c r="Y511" s="5">
        <v>2009</v>
      </c>
      <c r="Z511" s="14"/>
    </row>
    <row r="512" spans="1:26" ht="12.75" customHeight="1" x14ac:dyDescent="0.25">
      <c r="A512" s="5" t="s">
        <v>2010</v>
      </c>
      <c r="B512" s="5" t="s">
        <v>1124</v>
      </c>
      <c r="C512" s="5" t="s">
        <v>1123</v>
      </c>
      <c r="D512" s="5" t="s">
        <v>1038</v>
      </c>
      <c r="E512" s="5" t="s">
        <v>2151</v>
      </c>
      <c r="F512" s="5" t="s">
        <v>2245</v>
      </c>
      <c r="G512" s="5">
        <v>2</v>
      </c>
      <c r="H512" s="5">
        <v>2</v>
      </c>
      <c r="I512" s="5" t="s">
        <v>2332</v>
      </c>
      <c r="J512" s="13" t="s">
        <v>1569</v>
      </c>
      <c r="K512" s="5" t="s">
        <v>1569</v>
      </c>
      <c r="L512" s="12" t="s">
        <v>1569</v>
      </c>
      <c r="M512" s="5" t="s">
        <v>1569</v>
      </c>
      <c r="N512" s="12"/>
      <c r="P512" s="12"/>
      <c r="R512" s="12">
        <v>5.7021049826805221</v>
      </c>
      <c r="S512" s="5">
        <v>2019</v>
      </c>
      <c r="T512" s="12">
        <v>0</v>
      </c>
      <c r="U512" s="5">
        <v>2019</v>
      </c>
      <c r="V512" s="12">
        <v>65.62749800159871</v>
      </c>
      <c r="W512" s="5">
        <v>2019</v>
      </c>
      <c r="X512" s="14">
        <v>0</v>
      </c>
      <c r="Y512" s="5">
        <v>2019</v>
      </c>
      <c r="Z512" s="14"/>
    </row>
    <row r="513" spans="1:26" ht="12.75" customHeight="1" x14ac:dyDescent="0.25">
      <c r="A513" s="5" t="s">
        <v>2453</v>
      </c>
      <c r="B513" s="5" t="s">
        <v>1124</v>
      </c>
      <c r="C513" s="5" t="s">
        <v>1123</v>
      </c>
      <c r="D513" s="5" t="s">
        <v>1038</v>
      </c>
      <c r="E513" s="5" t="s">
        <v>2455</v>
      </c>
      <c r="F513" s="5" t="s">
        <v>2456</v>
      </c>
      <c r="G513" s="5">
        <v>2</v>
      </c>
      <c r="H513" s="5">
        <v>2</v>
      </c>
      <c r="I513" s="5" t="s">
        <v>2458</v>
      </c>
      <c r="J513" s="13" t="s">
        <v>1569</v>
      </c>
      <c r="K513" s="5" t="s">
        <v>1569</v>
      </c>
      <c r="L513" s="12" t="s">
        <v>1569</v>
      </c>
      <c r="M513" s="5" t="s">
        <v>1569</v>
      </c>
      <c r="N513" s="12"/>
      <c r="P513" s="12"/>
      <c r="R513" s="12">
        <v>0.714523097374543</v>
      </c>
      <c r="S513" s="5">
        <v>2019</v>
      </c>
      <c r="T513" s="12">
        <v>0</v>
      </c>
      <c r="U513" s="5">
        <v>2019</v>
      </c>
      <c r="V513" s="12">
        <v>50.58158856763044</v>
      </c>
      <c r="W513" s="5">
        <v>2019</v>
      </c>
      <c r="X513" s="14">
        <v>0</v>
      </c>
      <c r="Y513" s="5">
        <v>2019</v>
      </c>
      <c r="Z513" s="14"/>
    </row>
    <row r="514" spans="1:26" ht="12.75" customHeight="1" x14ac:dyDescent="0.25">
      <c r="A514" s="5" t="s">
        <v>2011</v>
      </c>
      <c r="B514" s="5" t="s">
        <v>1124</v>
      </c>
      <c r="C514" s="5" t="s">
        <v>1123</v>
      </c>
      <c r="D514" s="5" t="s">
        <v>1038</v>
      </c>
      <c r="E514" s="5" t="s">
        <v>2152</v>
      </c>
      <c r="F514" s="5" t="s">
        <v>1122</v>
      </c>
      <c r="G514" s="5">
        <v>2</v>
      </c>
      <c r="H514" s="5">
        <v>2</v>
      </c>
      <c r="I514" s="5" t="s">
        <v>2333</v>
      </c>
      <c r="J514" s="13" t="s">
        <v>1569</v>
      </c>
      <c r="K514" s="5" t="s">
        <v>1569</v>
      </c>
      <c r="L514" s="12" t="s">
        <v>1569</v>
      </c>
      <c r="M514" s="5" t="s">
        <v>1569</v>
      </c>
      <c r="N514" s="12"/>
      <c r="P514" s="12"/>
      <c r="R514" s="12">
        <v>16.811708860759495</v>
      </c>
      <c r="S514" s="5">
        <v>2019</v>
      </c>
      <c r="T514" s="12">
        <v>0</v>
      </c>
      <c r="U514" s="5">
        <v>2019</v>
      </c>
      <c r="V514" s="12">
        <v>48.941851265822784</v>
      </c>
      <c r="W514" s="5">
        <v>2019</v>
      </c>
      <c r="X514" s="14">
        <v>0</v>
      </c>
      <c r="Y514" s="5">
        <v>2019</v>
      </c>
      <c r="Z514" s="14"/>
    </row>
    <row r="515" spans="1:26" ht="12.75" customHeight="1" x14ac:dyDescent="0.25">
      <c r="A515" s="5" t="s">
        <v>2012</v>
      </c>
      <c r="B515" s="5" t="s">
        <v>1520</v>
      </c>
      <c r="C515" s="5" t="s">
        <v>1519</v>
      </c>
      <c r="D515" s="5" t="s">
        <v>35</v>
      </c>
      <c r="E515" s="5" t="s">
        <v>1520</v>
      </c>
      <c r="F515" s="5" t="s">
        <v>1519</v>
      </c>
      <c r="G515" s="5">
        <v>0</v>
      </c>
      <c r="H515" s="5">
        <v>1</v>
      </c>
      <c r="I515" s="5" t="s">
        <v>2334</v>
      </c>
      <c r="J515" s="13">
        <v>2.1311506470376473</v>
      </c>
      <c r="K515" s="5">
        <v>2014</v>
      </c>
      <c r="L515" s="12">
        <v>100</v>
      </c>
      <c r="M515" s="5">
        <v>2015</v>
      </c>
      <c r="N515" s="12"/>
      <c r="P515" s="12"/>
      <c r="R515" s="12">
        <v>0</v>
      </c>
      <c r="S515" s="5">
        <v>2015</v>
      </c>
      <c r="T515" s="12">
        <v>35.411949137780873</v>
      </c>
      <c r="U515" s="5">
        <v>2015</v>
      </c>
      <c r="V515" s="12">
        <v>0</v>
      </c>
      <c r="W515" s="5">
        <v>2015</v>
      </c>
      <c r="X515" s="14">
        <v>0</v>
      </c>
      <c r="Y515" s="5">
        <v>2015</v>
      </c>
      <c r="Z515" s="14"/>
    </row>
    <row r="516" spans="1:26" ht="12.75" customHeight="1" x14ac:dyDescent="0.25">
      <c r="A516" s="5" t="s">
        <v>2013</v>
      </c>
      <c r="B516" s="5" t="s">
        <v>1522</v>
      </c>
      <c r="C516" s="5" t="s">
        <v>1521</v>
      </c>
      <c r="D516" s="5" t="s">
        <v>35</v>
      </c>
      <c r="E516" s="5" t="s">
        <v>1522</v>
      </c>
      <c r="F516" s="5" t="s">
        <v>1521</v>
      </c>
      <c r="G516" s="5">
        <v>0</v>
      </c>
      <c r="H516" s="5">
        <v>1</v>
      </c>
      <c r="I516" s="5" t="s">
        <v>2335</v>
      </c>
      <c r="J516" s="13">
        <v>2.0495723709664198</v>
      </c>
      <c r="K516" s="5">
        <v>2014</v>
      </c>
      <c r="L516" s="12">
        <v>100</v>
      </c>
      <c r="M516" s="5">
        <v>2015</v>
      </c>
      <c r="N516" s="12"/>
      <c r="P516" s="12"/>
      <c r="R516" s="12" t="s">
        <v>1569</v>
      </c>
      <c r="S516" s="5" t="s">
        <v>1569</v>
      </c>
      <c r="T516" s="12">
        <v>0.59772500437938136</v>
      </c>
      <c r="U516" s="5">
        <v>2015</v>
      </c>
      <c r="V516" s="12">
        <v>77.168277111537762</v>
      </c>
      <c r="W516" s="5">
        <v>2015</v>
      </c>
      <c r="X516" s="14">
        <v>100</v>
      </c>
      <c r="Y516" s="5">
        <v>2017</v>
      </c>
      <c r="Z516" s="14"/>
    </row>
    <row r="517" spans="1:26" ht="12.75" customHeight="1" x14ac:dyDescent="0.25">
      <c r="A517" s="5" t="s">
        <v>2014</v>
      </c>
      <c r="B517" s="5" t="s">
        <v>1139</v>
      </c>
      <c r="C517" s="5" t="s">
        <v>1138</v>
      </c>
      <c r="D517" s="5" t="s">
        <v>1038</v>
      </c>
      <c r="E517" s="5" t="s">
        <v>2153</v>
      </c>
      <c r="F517" s="5" t="s">
        <v>1142</v>
      </c>
      <c r="G517" s="5">
        <v>2</v>
      </c>
      <c r="H517" s="5">
        <v>3</v>
      </c>
      <c r="I517" s="5" t="s">
        <v>2336</v>
      </c>
      <c r="J517" s="13">
        <v>1.0803466416608809</v>
      </c>
      <c r="K517" s="5">
        <v>2008</v>
      </c>
      <c r="L517" s="12">
        <v>100</v>
      </c>
      <c r="M517" s="5">
        <v>2008</v>
      </c>
      <c r="N517" s="12"/>
      <c r="P517" s="12"/>
      <c r="R517" s="12">
        <v>0</v>
      </c>
      <c r="S517" s="5">
        <v>2007</v>
      </c>
      <c r="T517" s="12">
        <v>0</v>
      </c>
      <c r="U517" s="5">
        <v>2007</v>
      </c>
      <c r="V517" s="12">
        <v>0</v>
      </c>
      <c r="W517" s="5">
        <v>2007</v>
      </c>
      <c r="X517" s="14">
        <v>100</v>
      </c>
      <c r="Y517" s="5">
        <v>2007</v>
      </c>
      <c r="Z517" s="14"/>
    </row>
    <row r="518" spans="1:26" ht="12.75" customHeight="1" x14ac:dyDescent="0.25">
      <c r="A518" s="5" t="s">
        <v>2015</v>
      </c>
      <c r="B518" s="5" t="s">
        <v>75</v>
      </c>
      <c r="C518" s="5" t="s">
        <v>74</v>
      </c>
      <c r="D518" s="5" t="s">
        <v>35</v>
      </c>
      <c r="E518" s="5" t="s">
        <v>2154</v>
      </c>
      <c r="F518" s="5" t="s">
        <v>2246</v>
      </c>
      <c r="G518" s="5">
        <v>2</v>
      </c>
      <c r="H518" s="5">
        <v>1</v>
      </c>
      <c r="I518" s="5" t="s">
        <v>2337</v>
      </c>
      <c r="J518" s="13">
        <v>0.59024552665111008</v>
      </c>
      <c r="K518" s="5">
        <v>2012</v>
      </c>
      <c r="L518" s="12">
        <v>100</v>
      </c>
      <c r="M518" s="5">
        <v>2012</v>
      </c>
      <c r="N518" s="12"/>
      <c r="P518" s="12"/>
      <c r="R518" s="12">
        <v>0</v>
      </c>
      <c r="S518" s="5">
        <v>2012</v>
      </c>
      <c r="T518" s="12">
        <v>23.627028286188782</v>
      </c>
      <c r="U518" s="5">
        <v>2012</v>
      </c>
      <c r="V518" s="12">
        <v>0</v>
      </c>
      <c r="W518" s="5">
        <v>2012</v>
      </c>
      <c r="X518" s="14">
        <v>100</v>
      </c>
      <c r="Y518" s="5">
        <v>2012</v>
      </c>
      <c r="Z518" s="14"/>
    </row>
    <row r="519" spans="1:26" ht="12.75" customHeight="1" x14ac:dyDescent="0.25">
      <c r="A519" s="5" t="s">
        <v>2016</v>
      </c>
      <c r="B519" s="5" t="s">
        <v>75</v>
      </c>
      <c r="C519" s="5" t="s">
        <v>74</v>
      </c>
      <c r="D519" s="5" t="s">
        <v>35</v>
      </c>
      <c r="E519" s="5" t="s">
        <v>2155</v>
      </c>
      <c r="F519" s="5" t="s">
        <v>2247</v>
      </c>
      <c r="G519" s="5">
        <v>2</v>
      </c>
      <c r="H519" s="5">
        <v>1</v>
      </c>
      <c r="I519" s="5" t="s">
        <v>2338</v>
      </c>
      <c r="J519" s="13">
        <v>0.89421783320600279</v>
      </c>
      <c r="K519" s="5">
        <v>2012</v>
      </c>
      <c r="L519" s="12">
        <v>100</v>
      </c>
      <c r="M519" s="5">
        <v>2012</v>
      </c>
      <c r="N519" s="12"/>
      <c r="P519" s="12"/>
      <c r="R519" s="12">
        <v>0</v>
      </c>
      <c r="S519" s="5">
        <v>2012</v>
      </c>
      <c r="T519" s="12">
        <v>1.3084593871822638</v>
      </c>
      <c r="U519" s="5">
        <v>2012</v>
      </c>
      <c r="V519" s="12">
        <v>0</v>
      </c>
      <c r="W519" s="5">
        <v>2012</v>
      </c>
      <c r="X519" s="14">
        <v>100</v>
      </c>
      <c r="Y519" s="5">
        <v>2012</v>
      </c>
      <c r="Z519" s="14"/>
    </row>
    <row r="520" spans="1:26" ht="12.75" customHeight="1" x14ac:dyDescent="0.25">
      <c r="A520" s="5" t="s">
        <v>2017</v>
      </c>
      <c r="B520" s="5" t="s">
        <v>75</v>
      </c>
      <c r="C520" s="5" t="s">
        <v>74</v>
      </c>
      <c r="D520" s="5" t="s">
        <v>35</v>
      </c>
      <c r="E520" s="5" t="s">
        <v>76</v>
      </c>
      <c r="F520" s="5" t="s">
        <v>73</v>
      </c>
      <c r="G520" s="5">
        <v>2</v>
      </c>
      <c r="H520" s="5">
        <v>1</v>
      </c>
      <c r="I520" s="5" t="s">
        <v>2339</v>
      </c>
      <c r="J520" s="13">
        <v>1.0240563004339924</v>
      </c>
      <c r="K520" s="5">
        <v>2012</v>
      </c>
      <c r="L520" s="12">
        <v>100</v>
      </c>
      <c r="M520" s="5">
        <v>2012</v>
      </c>
      <c r="N520" s="12"/>
      <c r="P520" s="12"/>
      <c r="R520" s="12">
        <v>6.0797239215015031</v>
      </c>
      <c r="S520" s="5">
        <v>2012</v>
      </c>
      <c r="T520" s="12">
        <v>2.3315826131871953</v>
      </c>
      <c r="U520" s="5">
        <v>2012</v>
      </c>
      <c r="V520" s="12">
        <v>0</v>
      </c>
      <c r="W520" s="5">
        <v>2012</v>
      </c>
      <c r="X520" s="14">
        <v>100</v>
      </c>
      <c r="Y520" s="5">
        <v>2012</v>
      </c>
      <c r="Z520" s="14"/>
    </row>
    <row r="521" spans="1:26" ht="12.75" customHeight="1" x14ac:dyDescent="0.25">
      <c r="A521" s="5" t="s">
        <v>2018</v>
      </c>
      <c r="B521" s="5" t="s">
        <v>1146</v>
      </c>
      <c r="C521" s="5" t="s">
        <v>1145</v>
      </c>
      <c r="D521" s="5" t="s">
        <v>1038</v>
      </c>
      <c r="E521" s="5" t="s">
        <v>2156</v>
      </c>
      <c r="F521" s="5" t="s">
        <v>2248</v>
      </c>
      <c r="G521" s="5">
        <v>2</v>
      </c>
      <c r="H521" s="5">
        <v>1</v>
      </c>
      <c r="I521" s="5" t="s">
        <v>2340</v>
      </c>
      <c r="J521" s="13">
        <v>1.9243419932870263</v>
      </c>
      <c r="K521" s="5">
        <v>2017</v>
      </c>
      <c r="L521" s="12">
        <v>100</v>
      </c>
      <c r="M521" s="5">
        <v>2017</v>
      </c>
      <c r="N521" s="12"/>
      <c r="P521" s="12"/>
      <c r="R521" s="12">
        <v>0.97674414168956747</v>
      </c>
      <c r="S521" s="5">
        <v>2017</v>
      </c>
      <c r="T521" s="12">
        <v>3.8604652049929578</v>
      </c>
      <c r="U521" s="5">
        <v>2017</v>
      </c>
      <c r="V521" s="12">
        <v>0</v>
      </c>
      <c r="W521" s="5">
        <v>2017</v>
      </c>
      <c r="X521" s="14">
        <v>100</v>
      </c>
      <c r="Y521" s="5">
        <v>2017</v>
      </c>
      <c r="Z521" s="14"/>
    </row>
    <row r="522" spans="1:26" ht="12.75" customHeight="1" x14ac:dyDescent="0.25">
      <c r="A522" s="5" t="s">
        <v>2019</v>
      </c>
      <c r="B522" s="5" t="s">
        <v>1146</v>
      </c>
      <c r="C522" s="5" t="s">
        <v>1145</v>
      </c>
      <c r="D522" s="5" t="s">
        <v>1038</v>
      </c>
      <c r="E522" s="5" t="s">
        <v>2157</v>
      </c>
      <c r="F522" s="5" t="s">
        <v>1144</v>
      </c>
      <c r="G522" s="5">
        <v>1</v>
      </c>
      <c r="H522" s="5">
        <v>1</v>
      </c>
      <c r="I522" s="5" t="s">
        <v>2341</v>
      </c>
      <c r="J522" s="13">
        <v>2.386763627639152</v>
      </c>
      <c r="K522" s="5">
        <v>2017</v>
      </c>
      <c r="L522" s="12">
        <v>100</v>
      </c>
      <c r="M522" s="5">
        <v>2017</v>
      </c>
      <c r="N522" s="12"/>
      <c r="P522" s="12"/>
      <c r="R522" s="12">
        <v>0</v>
      </c>
      <c r="S522" s="5">
        <v>2017</v>
      </c>
      <c r="T522" s="12">
        <v>0</v>
      </c>
      <c r="U522" s="5">
        <v>2017</v>
      </c>
      <c r="V522" s="12">
        <v>0</v>
      </c>
      <c r="W522" s="5">
        <v>2017</v>
      </c>
      <c r="X522" s="14">
        <v>100</v>
      </c>
      <c r="Y522" s="5">
        <v>2017</v>
      </c>
      <c r="Z522" s="14"/>
    </row>
    <row r="523" spans="1:26" ht="12.75" customHeight="1" x14ac:dyDescent="0.25">
      <c r="A523" s="5" t="s">
        <v>2020</v>
      </c>
      <c r="B523" s="5" t="s">
        <v>1</v>
      </c>
      <c r="C523" s="5" t="s">
        <v>1150</v>
      </c>
      <c r="D523" s="5" t="s">
        <v>1038</v>
      </c>
      <c r="E523" s="5" t="s">
        <v>2158</v>
      </c>
      <c r="F523" s="5" t="s">
        <v>2249</v>
      </c>
      <c r="G523" s="5">
        <v>2</v>
      </c>
      <c r="H523" s="5">
        <v>1</v>
      </c>
      <c r="I523" s="5" t="s">
        <v>2342</v>
      </c>
      <c r="J523" s="13">
        <v>0.49202030809525688</v>
      </c>
      <c r="K523" s="5">
        <v>2010</v>
      </c>
      <c r="L523" s="12">
        <v>72.769996643066406</v>
      </c>
      <c r="M523" s="5">
        <v>2010</v>
      </c>
      <c r="N523" s="12"/>
      <c r="P523" s="12"/>
      <c r="R523" s="12">
        <v>0</v>
      </c>
      <c r="S523" s="5">
        <v>2015</v>
      </c>
      <c r="T523" s="12">
        <v>0</v>
      </c>
      <c r="U523" s="5">
        <v>2015</v>
      </c>
      <c r="V523" s="12">
        <v>0</v>
      </c>
      <c r="W523" s="5">
        <v>2015</v>
      </c>
      <c r="X523" s="14">
        <v>100</v>
      </c>
      <c r="Y523" s="5">
        <v>2015</v>
      </c>
      <c r="Z523" s="14"/>
    </row>
    <row r="524" spans="1:26" ht="12.75" customHeight="1" x14ac:dyDescent="0.25">
      <c r="A524" s="5" t="s">
        <v>2021</v>
      </c>
      <c r="B524" s="5" t="s">
        <v>1</v>
      </c>
      <c r="C524" s="5" t="s">
        <v>1150</v>
      </c>
      <c r="D524" s="5" t="s">
        <v>1038</v>
      </c>
      <c r="E524" s="5" t="s">
        <v>2159</v>
      </c>
      <c r="F524" s="5" t="s">
        <v>2250</v>
      </c>
      <c r="G524" s="5">
        <v>2</v>
      </c>
      <c r="H524" s="5">
        <v>1</v>
      </c>
      <c r="I524" s="5" t="s">
        <v>2459</v>
      </c>
      <c r="J524" s="13">
        <v>0.60979798780408268</v>
      </c>
      <c r="K524" s="5">
        <v>2010</v>
      </c>
      <c r="L524" s="12">
        <v>82</v>
      </c>
      <c r="M524" s="5">
        <v>2010</v>
      </c>
      <c r="N524" s="12"/>
      <c r="P524" s="12"/>
      <c r="R524" s="12">
        <v>0</v>
      </c>
      <c r="S524" s="5">
        <v>2015</v>
      </c>
      <c r="T524" s="12">
        <v>0</v>
      </c>
      <c r="U524" s="5">
        <v>2015</v>
      </c>
      <c r="V524" s="12">
        <v>0</v>
      </c>
      <c r="W524" s="5">
        <v>2015</v>
      </c>
      <c r="X524" s="14">
        <v>100</v>
      </c>
      <c r="Y524" s="5">
        <v>2015</v>
      </c>
      <c r="Z524" s="14"/>
    </row>
    <row r="525" spans="1:26" ht="12.75" customHeight="1" x14ac:dyDescent="0.25">
      <c r="A525" s="5" t="s">
        <v>2022</v>
      </c>
      <c r="B525" s="5" t="s">
        <v>1</v>
      </c>
      <c r="C525" s="5" t="s">
        <v>1150</v>
      </c>
      <c r="D525" s="5" t="s">
        <v>1038</v>
      </c>
      <c r="E525" s="5" t="s">
        <v>2160</v>
      </c>
      <c r="F525" s="5" t="s">
        <v>2251</v>
      </c>
      <c r="G525" s="5">
        <v>2</v>
      </c>
      <c r="H525" s="5">
        <v>2</v>
      </c>
      <c r="I525" s="5" t="s">
        <v>2460</v>
      </c>
      <c r="J525" s="13">
        <v>0.98337602122927936</v>
      </c>
      <c r="K525" s="5">
        <v>2010</v>
      </c>
      <c r="L525" s="12">
        <v>91.160003662109403</v>
      </c>
      <c r="M525" s="5">
        <v>2010</v>
      </c>
      <c r="N525" s="12"/>
      <c r="P525" s="12"/>
      <c r="R525" s="12">
        <v>0</v>
      </c>
      <c r="S525" s="5">
        <v>2015</v>
      </c>
      <c r="T525" s="12">
        <v>0</v>
      </c>
      <c r="U525" s="5">
        <v>2015</v>
      </c>
      <c r="V525" s="12">
        <v>0</v>
      </c>
      <c r="W525" s="5">
        <v>2015</v>
      </c>
      <c r="X525" s="14">
        <v>100</v>
      </c>
      <c r="Y525" s="5">
        <v>2015</v>
      </c>
      <c r="Z525" s="14"/>
    </row>
    <row r="526" spans="1:26" ht="12.75" customHeight="1" x14ac:dyDescent="0.25">
      <c r="A526" s="5" t="s">
        <v>2023</v>
      </c>
      <c r="B526" s="5" t="s">
        <v>1</v>
      </c>
      <c r="C526" s="5" t="s">
        <v>1150</v>
      </c>
      <c r="D526" s="5" t="s">
        <v>1038</v>
      </c>
      <c r="E526" s="5" t="s">
        <v>2161</v>
      </c>
      <c r="F526" s="5" t="s">
        <v>2252</v>
      </c>
      <c r="G526" s="5">
        <v>2</v>
      </c>
      <c r="H526" s="5">
        <v>2</v>
      </c>
      <c r="I526" s="5" t="s">
        <v>2343</v>
      </c>
      <c r="J526" s="13">
        <v>0.67774018356842469</v>
      </c>
      <c r="K526" s="5">
        <v>2010</v>
      </c>
      <c r="L526" s="12">
        <v>76.910003662109403</v>
      </c>
      <c r="M526" s="5">
        <v>2010</v>
      </c>
      <c r="N526" s="12"/>
      <c r="P526" s="12"/>
      <c r="R526" s="12">
        <v>0</v>
      </c>
      <c r="S526" s="5">
        <v>2015</v>
      </c>
      <c r="T526" s="12">
        <v>0</v>
      </c>
      <c r="U526" s="5">
        <v>2015</v>
      </c>
      <c r="V526" s="12">
        <v>0</v>
      </c>
      <c r="W526" s="5">
        <v>2015</v>
      </c>
      <c r="X526" s="14">
        <v>100</v>
      </c>
      <c r="Y526" s="5">
        <v>2015</v>
      </c>
      <c r="Z526" s="14"/>
    </row>
    <row r="527" spans="1:26" ht="12.75" customHeight="1" x14ac:dyDescent="0.25">
      <c r="A527" s="5" t="s">
        <v>2024</v>
      </c>
      <c r="B527" s="5" t="s">
        <v>1</v>
      </c>
      <c r="C527" s="5" t="s">
        <v>1150</v>
      </c>
      <c r="D527" s="5" t="s">
        <v>1038</v>
      </c>
      <c r="E527" s="5" t="s">
        <v>2162</v>
      </c>
      <c r="F527" s="5" t="s">
        <v>2253</v>
      </c>
      <c r="G527" s="5">
        <v>2</v>
      </c>
      <c r="H527" s="5">
        <v>2</v>
      </c>
      <c r="I527" s="5" t="s">
        <v>2344</v>
      </c>
      <c r="J527" s="13" t="s">
        <v>1569</v>
      </c>
      <c r="K527" s="5" t="s">
        <v>1569</v>
      </c>
      <c r="L527" s="12">
        <v>87.339996337890597</v>
      </c>
      <c r="M527" s="5">
        <v>2010</v>
      </c>
      <c r="N527" s="12"/>
      <c r="P527" s="12"/>
      <c r="R527" s="12" t="s">
        <v>1569</v>
      </c>
      <c r="S527" s="5" t="s">
        <v>1569</v>
      </c>
      <c r="T527" s="12" t="s">
        <v>1569</v>
      </c>
      <c r="U527" s="5" t="s">
        <v>1569</v>
      </c>
      <c r="V527" s="12" t="s">
        <v>1569</v>
      </c>
      <c r="W527" s="5" t="s">
        <v>1569</v>
      </c>
      <c r="X527" s="14" t="s">
        <v>1569</v>
      </c>
      <c r="Y527" s="5" t="s">
        <v>1569</v>
      </c>
      <c r="Z527" s="14"/>
    </row>
    <row r="528" spans="1:26" ht="12.75" customHeight="1" x14ac:dyDescent="0.25">
      <c r="A528" s="5" t="s">
        <v>2025</v>
      </c>
      <c r="B528" s="5" t="s">
        <v>1</v>
      </c>
      <c r="C528" s="5" t="s">
        <v>1150</v>
      </c>
      <c r="D528" s="5" t="s">
        <v>1038</v>
      </c>
      <c r="E528" s="5" t="s">
        <v>2163</v>
      </c>
      <c r="F528" s="5" t="s">
        <v>2254</v>
      </c>
      <c r="G528" s="5">
        <v>2</v>
      </c>
      <c r="H528" s="5">
        <v>1</v>
      </c>
      <c r="I528" s="5" t="s">
        <v>2345</v>
      </c>
      <c r="J528" s="13" t="s">
        <v>1569</v>
      </c>
      <c r="K528" s="5" t="s">
        <v>1569</v>
      </c>
      <c r="L528" s="12">
        <v>86.959999084472699</v>
      </c>
      <c r="M528" s="5">
        <v>2010</v>
      </c>
      <c r="N528" s="12"/>
      <c r="P528" s="12"/>
      <c r="R528" s="12" t="s">
        <v>1569</v>
      </c>
      <c r="S528" s="5" t="s">
        <v>1569</v>
      </c>
      <c r="T528" s="12" t="s">
        <v>1569</v>
      </c>
      <c r="U528" s="5" t="s">
        <v>1569</v>
      </c>
      <c r="V528" s="12" t="s">
        <v>1569</v>
      </c>
      <c r="W528" s="5" t="s">
        <v>1569</v>
      </c>
      <c r="X528" s="14" t="s">
        <v>1569</v>
      </c>
      <c r="Y528" s="5" t="s">
        <v>1569</v>
      </c>
      <c r="Z528" s="14"/>
    </row>
    <row r="529" spans="1:26" ht="12.75" customHeight="1" x14ac:dyDescent="0.25">
      <c r="A529" s="5" t="s">
        <v>2026</v>
      </c>
      <c r="B529" s="5" t="s">
        <v>1</v>
      </c>
      <c r="C529" s="5" t="s">
        <v>1150</v>
      </c>
      <c r="D529" s="5" t="s">
        <v>1038</v>
      </c>
      <c r="E529" s="5" t="s">
        <v>2164</v>
      </c>
      <c r="F529" s="5" t="s">
        <v>2255</v>
      </c>
      <c r="G529" s="5">
        <v>2</v>
      </c>
      <c r="H529" s="5">
        <v>1</v>
      </c>
      <c r="I529" s="5" t="s">
        <v>2461</v>
      </c>
      <c r="J529" s="13">
        <v>1.0918944065004557</v>
      </c>
      <c r="K529" s="5">
        <v>2010</v>
      </c>
      <c r="L529" s="12">
        <v>82.150001525878906</v>
      </c>
      <c r="M529" s="5">
        <v>2010</v>
      </c>
      <c r="N529" s="12"/>
      <c r="P529" s="12"/>
      <c r="R529" s="12">
        <v>0</v>
      </c>
      <c r="S529" s="5">
        <v>2015</v>
      </c>
      <c r="T529" s="12">
        <v>0</v>
      </c>
      <c r="U529" s="5">
        <v>2015</v>
      </c>
      <c r="V529" s="12">
        <v>0</v>
      </c>
      <c r="W529" s="5">
        <v>2015</v>
      </c>
      <c r="X529" s="14">
        <v>100</v>
      </c>
      <c r="Y529" s="5">
        <v>2015</v>
      </c>
      <c r="Z529" s="14"/>
    </row>
    <row r="530" spans="1:26" ht="12.75" customHeight="1" x14ac:dyDescent="0.25">
      <c r="A530" s="5" t="s">
        <v>2027</v>
      </c>
      <c r="B530" s="5" t="s">
        <v>1</v>
      </c>
      <c r="C530" s="5" t="s">
        <v>1150</v>
      </c>
      <c r="D530" s="5" t="s">
        <v>1038</v>
      </c>
      <c r="E530" s="5" t="s">
        <v>2165</v>
      </c>
      <c r="F530" s="5" t="s">
        <v>2256</v>
      </c>
      <c r="G530" s="5">
        <v>2</v>
      </c>
      <c r="H530" s="5">
        <v>1</v>
      </c>
      <c r="J530" s="13">
        <v>2.2971713714186714</v>
      </c>
      <c r="K530" s="5">
        <v>2010</v>
      </c>
      <c r="L530" s="12">
        <v>92</v>
      </c>
      <c r="M530" s="5">
        <v>2010</v>
      </c>
      <c r="N530" s="12"/>
      <c r="P530" s="12"/>
      <c r="R530" s="12">
        <v>0</v>
      </c>
      <c r="S530" s="5">
        <v>2015</v>
      </c>
      <c r="T530" s="12">
        <v>0</v>
      </c>
      <c r="U530" s="5">
        <v>2015</v>
      </c>
      <c r="V530" s="12">
        <v>0</v>
      </c>
      <c r="W530" s="5">
        <v>2015</v>
      </c>
      <c r="X530" s="14">
        <v>100</v>
      </c>
      <c r="Y530" s="5">
        <v>2015</v>
      </c>
      <c r="Z530" s="14"/>
    </row>
    <row r="531" spans="1:26" ht="12.75" customHeight="1" x14ac:dyDescent="0.25">
      <c r="A531" s="5" t="s">
        <v>2028</v>
      </c>
      <c r="B531" s="5" t="s">
        <v>1154</v>
      </c>
      <c r="C531" s="5" t="s">
        <v>1153</v>
      </c>
      <c r="D531" s="5" t="s">
        <v>1038</v>
      </c>
      <c r="E531" s="5" t="s">
        <v>1155</v>
      </c>
      <c r="F531" s="5" t="s">
        <v>1152</v>
      </c>
      <c r="G531" s="5">
        <v>2</v>
      </c>
      <c r="H531" s="5">
        <v>1</v>
      </c>
      <c r="I531" s="5" t="s">
        <v>3219</v>
      </c>
      <c r="J531" s="13">
        <v>1.2058285540828328</v>
      </c>
      <c r="K531" s="5">
        <v>2017</v>
      </c>
      <c r="L531" s="12">
        <v>95.805648803710895</v>
      </c>
      <c r="M531" s="5">
        <v>2017</v>
      </c>
      <c r="N531" s="12"/>
      <c r="P531" s="12"/>
      <c r="R531" s="12" t="s">
        <v>1569</v>
      </c>
      <c r="S531" s="5" t="s">
        <v>1569</v>
      </c>
      <c r="T531" s="12">
        <v>0.85750663869311716</v>
      </c>
      <c r="U531" s="5">
        <v>2012</v>
      </c>
      <c r="V531" s="12" t="s">
        <v>1569</v>
      </c>
      <c r="W531" s="5" t="s">
        <v>1569</v>
      </c>
      <c r="X531" s="14" t="s">
        <v>1569</v>
      </c>
      <c r="Y531" s="5" t="s">
        <v>1569</v>
      </c>
      <c r="Z531" s="14"/>
    </row>
    <row r="532" spans="1:26" ht="12.75" customHeight="1" x14ac:dyDescent="0.25">
      <c r="A532" s="5" t="s">
        <v>2029</v>
      </c>
      <c r="B532" s="5" t="s">
        <v>1154</v>
      </c>
      <c r="C532" s="5" t="s">
        <v>1153</v>
      </c>
      <c r="D532" s="5" t="s">
        <v>1038</v>
      </c>
      <c r="E532" s="5" t="s">
        <v>2166</v>
      </c>
      <c r="F532" s="5" t="s">
        <v>3334</v>
      </c>
      <c r="G532" s="5">
        <v>2</v>
      </c>
      <c r="H532" s="5">
        <v>1</v>
      </c>
      <c r="I532" s="5" t="s">
        <v>3220</v>
      </c>
      <c r="J532" s="13">
        <v>1.3205967155035903</v>
      </c>
      <c r="K532" s="5">
        <v>2017</v>
      </c>
      <c r="L532" s="12">
        <v>96.340751647949205</v>
      </c>
      <c r="M532" s="5">
        <v>2017</v>
      </c>
      <c r="N532" s="12"/>
      <c r="P532" s="12"/>
      <c r="R532" s="12" t="s">
        <v>1569</v>
      </c>
      <c r="S532" s="5" t="s">
        <v>1569</v>
      </c>
      <c r="T532" s="12" t="s">
        <v>1569</v>
      </c>
      <c r="U532" s="5" t="s">
        <v>1569</v>
      </c>
      <c r="V532" s="12" t="s">
        <v>1569</v>
      </c>
      <c r="W532" s="5" t="s">
        <v>1569</v>
      </c>
      <c r="X532" s="14" t="s">
        <v>1569</v>
      </c>
      <c r="Y532" s="5" t="s">
        <v>1569</v>
      </c>
      <c r="Z532" s="14"/>
    </row>
    <row r="533" spans="1:26" ht="12.75" customHeight="1" x14ac:dyDescent="0.25">
      <c r="A533" s="5" t="s">
        <v>2030</v>
      </c>
      <c r="B533" s="5" t="s">
        <v>1154</v>
      </c>
      <c r="C533" s="5" t="s">
        <v>1153</v>
      </c>
      <c r="D533" s="5" t="s">
        <v>1038</v>
      </c>
      <c r="E533" s="5" t="s">
        <v>2167</v>
      </c>
      <c r="F533" s="5" t="s">
        <v>3218</v>
      </c>
      <c r="G533" s="5">
        <v>2</v>
      </c>
      <c r="H533" s="5">
        <v>1</v>
      </c>
      <c r="I533" s="5" t="s">
        <v>3219</v>
      </c>
      <c r="J533" s="13">
        <v>0.82786173361891513</v>
      </c>
      <c r="K533" s="5">
        <v>2017</v>
      </c>
      <c r="L533" s="12">
        <v>96.774635314941406</v>
      </c>
      <c r="M533" s="5">
        <v>2017</v>
      </c>
      <c r="N533" s="12"/>
      <c r="P533" s="12"/>
      <c r="R533" s="12" t="s">
        <v>1569</v>
      </c>
      <c r="S533" s="5" t="s">
        <v>1569</v>
      </c>
      <c r="T533" s="12">
        <v>0.4969761959604746</v>
      </c>
      <c r="U533" s="5">
        <v>2012</v>
      </c>
      <c r="V533" s="12" t="s">
        <v>1569</v>
      </c>
      <c r="W533" s="5" t="s">
        <v>1569</v>
      </c>
      <c r="X533" s="14" t="s">
        <v>1569</v>
      </c>
      <c r="Y533" s="5" t="s">
        <v>1569</v>
      </c>
      <c r="Z533" s="14"/>
    </row>
    <row r="534" spans="1:26" ht="12.75" customHeight="1" x14ac:dyDescent="0.25">
      <c r="A534" s="5" t="s">
        <v>2031</v>
      </c>
      <c r="B534" s="5" t="s">
        <v>1524</v>
      </c>
      <c r="C534" s="5" t="s">
        <v>450</v>
      </c>
      <c r="D534" s="5" t="s">
        <v>360</v>
      </c>
      <c r="E534" s="5" t="s">
        <v>451</v>
      </c>
      <c r="F534" s="5" t="s">
        <v>3335</v>
      </c>
      <c r="G534" s="5">
        <v>2</v>
      </c>
      <c r="H534" s="5">
        <v>2</v>
      </c>
      <c r="I534" s="5" t="s">
        <v>2346</v>
      </c>
      <c r="J534" s="13" t="s">
        <v>1569</v>
      </c>
      <c r="K534" s="5" t="s">
        <v>1569</v>
      </c>
      <c r="L534" s="12" t="s">
        <v>1569</v>
      </c>
      <c r="M534" s="5" t="s">
        <v>1569</v>
      </c>
      <c r="N534" s="12"/>
      <c r="P534" s="12"/>
      <c r="R534" s="12">
        <v>0</v>
      </c>
      <c r="S534" s="5">
        <v>2009</v>
      </c>
      <c r="T534" s="12">
        <v>0</v>
      </c>
      <c r="U534" s="5">
        <v>2009</v>
      </c>
      <c r="V534" s="12">
        <v>0</v>
      </c>
      <c r="W534" s="5">
        <v>2009</v>
      </c>
      <c r="X534" s="14">
        <v>0</v>
      </c>
      <c r="Y534" s="5">
        <v>2009</v>
      </c>
      <c r="Z534" s="14"/>
    </row>
    <row r="535" spans="1:26" ht="12.75" customHeight="1" x14ac:dyDescent="0.25">
      <c r="A535" s="5" t="s">
        <v>2032</v>
      </c>
      <c r="B535" s="5" t="s">
        <v>689</v>
      </c>
      <c r="C535" s="5" t="s">
        <v>688</v>
      </c>
      <c r="D535" s="5" t="s">
        <v>620</v>
      </c>
      <c r="E535" s="5" t="s">
        <v>2168</v>
      </c>
      <c r="F535" s="5" t="s">
        <v>2258</v>
      </c>
      <c r="G535" s="5">
        <v>2</v>
      </c>
      <c r="H535" s="5">
        <v>3</v>
      </c>
      <c r="I535" s="5" t="s">
        <v>2347</v>
      </c>
      <c r="J535" s="13" t="s">
        <v>1569</v>
      </c>
      <c r="K535" s="5" t="s">
        <v>1569</v>
      </c>
      <c r="L535" s="12">
        <v>95</v>
      </c>
      <c r="M535" s="5">
        <v>2007</v>
      </c>
      <c r="N535" s="12"/>
      <c r="P535" s="12"/>
      <c r="R535" s="12" t="s">
        <v>1569</v>
      </c>
      <c r="S535" s="5" t="s">
        <v>1569</v>
      </c>
      <c r="T535" s="12" t="s">
        <v>1569</v>
      </c>
      <c r="U535" s="5" t="s">
        <v>1569</v>
      </c>
      <c r="V535" s="12" t="s">
        <v>1569</v>
      </c>
      <c r="W535" s="5" t="s">
        <v>1569</v>
      </c>
      <c r="X535" s="14" t="s">
        <v>1569</v>
      </c>
      <c r="Y535" s="5" t="s">
        <v>1569</v>
      </c>
      <c r="Z535" s="14"/>
    </row>
    <row r="536" spans="1:26" ht="12.75" customHeight="1" x14ac:dyDescent="0.25">
      <c r="A536" s="5" t="s">
        <v>2033</v>
      </c>
      <c r="B536" s="5" t="s">
        <v>689</v>
      </c>
      <c r="C536" s="5" t="s">
        <v>688</v>
      </c>
      <c r="D536" s="5" t="s">
        <v>620</v>
      </c>
      <c r="E536" s="5" t="s">
        <v>2169</v>
      </c>
      <c r="F536" s="5" t="s">
        <v>3336</v>
      </c>
      <c r="G536" s="5">
        <v>2</v>
      </c>
      <c r="H536" s="5">
        <v>1</v>
      </c>
      <c r="I536" s="5" t="s">
        <v>2348</v>
      </c>
      <c r="J536" s="13">
        <v>1.2895094457386189</v>
      </c>
      <c r="K536" s="5">
        <v>2017</v>
      </c>
      <c r="L536" s="12">
        <v>98.699996948242202</v>
      </c>
      <c r="M536" s="5">
        <v>2017</v>
      </c>
      <c r="N536" s="12"/>
      <c r="P536" s="12"/>
      <c r="R536" s="12">
        <v>0</v>
      </c>
      <c r="S536" s="5">
        <v>2017</v>
      </c>
      <c r="T536" s="12">
        <v>0</v>
      </c>
      <c r="U536" s="5">
        <v>2017</v>
      </c>
      <c r="V536" s="12">
        <v>0</v>
      </c>
      <c r="W536" s="5">
        <v>2017</v>
      </c>
      <c r="X536" s="14">
        <v>100</v>
      </c>
      <c r="Y536" s="5">
        <v>2017</v>
      </c>
      <c r="Z536" s="14"/>
    </row>
    <row r="537" spans="1:26" ht="12.75" customHeight="1" x14ac:dyDescent="0.25">
      <c r="A537" s="5" t="s">
        <v>2034</v>
      </c>
      <c r="B537" s="5" t="s">
        <v>689</v>
      </c>
      <c r="C537" s="5" t="s">
        <v>688</v>
      </c>
      <c r="D537" s="5" t="s">
        <v>620</v>
      </c>
      <c r="E537" s="5" t="s">
        <v>690</v>
      </c>
      <c r="F537" s="5" t="s">
        <v>687</v>
      </c>
      <c r="G537" s="5">
        <v>2</v>
      </c>
      <c r="H537" s="5">
        <v>1</v>
      </c>
      <c r="I537" s="5" t="s">
        <v>2349</v>
      </c>
      <c r="J537" s="13">
        <v>0.95074597542066286</v>
      </c>
      <c r="K537" s="5">
        <v>2017</v>
      </c>
      <c r="L537" s="12">
        <v>100</v>
      </c>
      <c r="M537" s="5">
        <v>2017</v>
      </c>
      <c r="N537" s="12"/>
      <c r="P537" s="12"/>
      <c r="R537" s="12">
        <v>0</v>
      </c>
      <c r="S537" s="5">
        <v>2017</v>
      </c>
      <c r="T537" s="12">
        <v>0</v>
      </c>
      <c r="U537" s="5">
        <v>2017</v>
      </c>
      <c r="V537" s="12">
        <v>0</v>
      </c>
      <c r="W537" s="5">
        <v>2017</v>
      </c>
      <c r="X537" s="14">
        <v>100</v>
      </c>
      <c r="Y537" s="5">
        <v>2017</v>
      </c>
      <c r="Z537" s="14"/>
    </row>
    <row r="538" spans="1:26" ht="12.75" customHeight="1" x14ac:dyDescent="0.25">
      <c r="A538" s="5" t="s">
        <v>2035</v>
      </c>
      <c r="B538" s="5" t="s">
        <v>694</v>
      </c>
      <c r="C538" s="5" t="s">
        <v>693</v>
      </c>
      <c r="D538" s="5" t="s">
        <v>620</v>
      </c>
      <c r="E538" s="5" t="s">
        <v>2170</v>
      </c>
      <c r="F538" s="5" t="s">
        <v>3337</v>
      </c>
      <c r="G538" s="5">
        <v>2</v>
      </c>
      <c r="H538" s="5">
        <v>2</v>
      </c>
      <c r="I538" s="5" t="s">
        <v>2350</v>
      </c>
      <c r="J538" s="13">
        <v>0.50000001350687873</v>
      </c>
      <c r="K538" s="5">
        <v>2017</v>
      </c>
      <c r="L538" s="12">
        <v>69.999999999999858</v>
      </c>
      <c r="M538" s="5">
        <v>2017</v>
      </c>
      <c r="N538" s="12"/>
      <c r="P538" s="12"/>
      <c r="R538" s="12">
        <v>3.3346803920374986</v>
      </c>
      <c r="S538" s="5">
        <v>2016</v>
      </c>
      <c r="T538" s="12">
        <v>0</v>
      </c>
      <c r="U538" s="5">
        <v>2017</v>
      </c>
      <c r="V538" s="12">
        <v>0</v>
      </c>
      <c r="W538" s="5">
        <v>2017</v>
      </c>
      <c r="X538" s="14">
        <v>100</v>
      </c>
      <c r="Y538" s="5">
        <v>2017</v>
      </c>
      <c r="Z538" s="14"/>
    </row>
    <row r="539" spans="1:26" ht="12.75" customHeight="1" x14ac:dyDescent="0.25">
      <c r="A539" s="5" t="s">
        <v>2036</v>
      </c>
      <c r="B539" s="5" t="s">
        <v>694</v>
      </c>
      <c r="C539" s="5" t="s">
        <v>693</v>
      </c>
      <c r="D539" s="5" t="s">
        <v>620</v>
      </c>
      <c r="E539" s="5" t="s">
        <v>698</v>
      </c>
      <c r="F539" s="5" t="s">
        <v>697</v>
      </c>
      <c r="G539" s="5">
        <v>2</v>
      </c>
      <c r="H539" s="5">
        <v>2</v>
      </c>
      <c r="I539" s="5" t="s">
        <v>2351</v>
      </c>
      <c r="J539" s="13">
        <v>0.74999994632518308</v>
      </c>
      <c r="K539" s="5">
        <v>2017</v>
      </c>
      <c r="L539" s="12">
        <v>85.000004438227919</v>
      </c>
      <c r="M539" s="5">
        <v>2017</v>
      </c>
      <c r="N539" s="12"/>
      <c r="P539" s="12"/>
      <c r="R539" s="12">
        <v>0</v>
      </c>
      <c r="S539" s="5">
        <v>2017</v>
      </c>
      <c r="T539" s="12">
        <v>0</v>
      </c>
      <c r="U539" s="5">
        <v>2017</v>
      </c>
      <c r="V539" s="12">
        <v>0</v>
      </c>
      <c r="W539" s="5">
        <v>2017</v>
      </c>
      <c r="X539" s="14">
        <v>84.999997715618065</v>
      </c>
      <c r="Y539" s="5">
        <v>2017</v>
      </c>
      <c r="Z539" s="14"/>
    </row>
    <row r="540" spans="1:26" ht="12.75" customHeight="1" x14ac:dyDescent="0.25">
      <c r="A540" s="5" t="s">
        <v>2037</v>
      </c>
      <c r="B540" s="5" t="s">
        <v>694</v>
      </c>
      <c r="C540" s="5" t="s">
        <v>693</v>
      </c>
      <c r="D540" s="5" t="s">
        <v>620</v>
      </c>
      <c r="E540" s="5" t="s">
        <v>2171</v>
      </c>
      <c r="F540" s="5" t="s">
        <v>692</v>
      </c>
      <c r="G540" s="5">
        <v>2</v>
      </c>
      <c r="H540" s="5">
        <v>2</v>
      </c>
      <c r="I540" s="5" t="s">
        <v>2352</v>
      </c>
      <c r="J540" s="13">
        <v>0.70000002584160692</v>
      </c>
      <c r="K540" s="5">
        <v>2017</v>
      </c>
      <c r="L540" s="12">
        <v>80</v>
      </c>
      <c r="M540" s="5">
        <v>2017</v>
      </c>
      <c r="N540" s="12"/>
      <c r="P540" s="12"/>
      <c r="R540" s="12">
        <v>8.2704943148968901</v>
      </c>
      <c r="S540" s="5">
        <v>2016</v>
      </c>
      <c r="T540" s="12">
        <v>0</v>
      </c>
      <c r="U540" s="5">
        <v>2017</v>
      </c>
      <c r="V540" s="12">
        <v>0</v>
      </c>
      <c r="W540" s="5">
        <v>2017</v>
      </c>
      <c r="X540" s="14">
        <v>0</v>
      </c>
      <c r="Y540" s="5">
        <v>2017</v>
      </c>
      <c r="Z540" s="14"/>
    </row>
    <row r="541" spans="1:26" ht="12.75" customHeight="1" x14ac:dyDescent="0.25">
      <c r="A541" s="5" t="s">
        <v>2038</v>
      </c>
      <c r="B541" s="5" t="s">
        <v>1173</v>
      </c>
      <c r="C541" s="5" t="s">
        <v>1172</v>
      </c>
      <c r="D541" s="5" t="s">
        <v>620</v>
      </c>
      <c r="E541" s="5" t="s">
        <v>2172</v>
      </c>
      <c r="F541" s="5" t="s">
        <v>2259</v>
      </c>
      <c r="G541" s="5">
        <v>2</v>
      </c>
      <c r="H541" s="5">
        <v>1</v>
      </c>
      <c r="I541" s="5" t="s">
        <v>2353</v>
      </c>
      <c r="J541" s="13"/>
      <c r="L541" s="12">
        <v>50</v>
      </c>
      <c r="M541" s="5">
        <v>2012</v>
      </c>
      <c r="N541" s="12"/>
      <c r="P541" s="12"/>
      <c r="R541" s="12">
        <v>0</v>
      </c>
      <c r="S541" s="5">
        <v>2012</v>
      </c>
      <c r="T541" s="12">
        <v>0</v>
      </c>
      <c r="U541" s="5">
        <v>2012</v>
      </c>
      <c r="V541" s="12">
        <v>0</v>
      </c>
      <c r="W541" s="5">
        <v>2012</v>
      </c>
      <c r="X541" s="14">
        <v>50</v>
      </c>
      <c r="Y541" s="5">
        <v>2012</v>
      </c>
      <c r="Z541" s="14"/>
    </row>
    <row r="542" spans="1:26" ht="12.75" customHeight="1" x14ac:dyDescent="0.25">
      <c r="A542" s="5" t="s">
        <v>2039</v>
      </c>
      <c r="B542" s="5" t="s">
        <v>1173</v>
      </c>
      <c r="C542" s="5" t="s">
        <v>1172</v>
      </c>
      <c r="D542" s="5" t="s">
        <v>620</v>
      </c>
      <c r="E542" s="5" t="s">
        <v>2173</v>
      </c>
      <c r="F542" s="5" t="s">
        <v>2260</v>
      </c>
      <c r="G542" s="5">
        <v>2</v>
      </c>
      <c r="H542" s="5">
        <v>3</v>
      </c>
      <c r="I542" s="5" t="s">
        <v>2354</v>
      </c>
      <c r="J542" s="13"/>
      <c r="L542" s="12">
        <v>19.5100002288818</v>
      </c>
      <c r="M542" s="5">
        <v>2012</v>
      </c>
      <c r="N542" s="12"/>
      <c r="P542" s="12"/>
      <c r="R542" s="12">
        <v>0</v>
      </c>
      <c r="S542" s="5">
        <v>2012</v>
      </c>
      <c r="T542" s="12">
        <v>0</v>
      </c>
      <c r="U542" s="5">
        <v>2012</v>
      </c>
      <c r="V542" s="12">
        <v>0</v>
      </c>
      <c r="W542" s="5">
        <v>2012</v>
      </c>
      <c r="X542" s="14">
        <v>83.333333333333343</v>
      </c>
      <c r="Y542" s="5">
        <v>2012</v>
      </c>
      <c r="Z542" s="14"/>
    </row>
    <row r="543" spans="1:26" ht="12.75" customHeight="1" x14ac:dyDescent="0.25">
      <c r="A543" s="5" t="s">
        <v>2040</v>
      </c>
      <c r="B543" s="5" t="s">
        <v>1173</v>
      </c>
      <c r="C543" s="5" t="s">
        <v>1172</v>
      </c>
      <c r="D543" s="5" t="s">
        <v>620</v>
      </c>
      <c r="E543" s="5" t="s">
        <v>2174</v>
      </c>
      <c r="F543" s="5" t="s">
        <v>2261</v>
      </c>
      <c r="G543" s="5">
        <v>2</v>
      </c>
      <c r="H543" s="5">
        <v>3</v>
      </c>
      <c r="I543" s="5" t="s">
        <v>2355</v>
      </c>
      <c r="J543" s="13" t="s">
        <v>1569</v>
      </c>
      <c r="K543" s="5" t="s">
        <v>1569</v>
      </c>
      <c r="L543" s="12">
        <v>85.400001525878906</v>
      </c>
      <c r="M543" s="5">
        <v>2006</v>
      </c>
      <c r="N543" s="12"/>
      <c r="P543" s="12"/>
      <c r="R543" s="12" t="s">
        <v>1569</v>
      </c>
      <c r="S543" s="5" t="s">
        <v>1569</v>
      </c>
      <c r="T543" s="12" t="s">
        <v>1569</v>
      </c>
      <c r="U543" s="5" t="s">
        <v>1569</v>
      </c>
      <c r="V543" s="12" t="s">
        <v>1569</v>
      </c>
      <c r="W543" s="5" t="s">
        <v>1569</v>
      </c>
      <c r="X543" s="14" t="s">
        <v>1569</v>
      </c>
      <c r="Y543" s="5" t="s">
        <v>1569</v>
      </c>
      <c r="Z543" s="14"/>
    </row>
    <row r="544" spans="1:26" ht="12.75" customHeight="1" x14ac:dyDescent="0.25">
      <c r="A544" s="5" t="s">
        <v>2041</v>
      </c>
      <c r="B544" s="5" t="s">
        <v>1173</v>
      </c>
      <c r="C544" s="5" t="s">
        <v>1172</v>
      </c>
      <c r="D544" s="5" t="s">
        <v>620</v>
      </c>
      <c r="E544" s="5" t="s">
        <v>2175</v>
      </c>
      <c r="F544" s="5" t="s">
        <v>2262</v>
      </c>
      <c r="G544" s="5">
        <v>2</v>
      </c>
      <c r="H544" s="5">
        <v>1</v>
      </c>
      <c r="I544" s="5" t="s">
        <v>2356</v>
      </c>
      <c r="J544" s="13" t="s">
        <v>1569</v>
      </c>
      <c r="K544" s="5" t="s">
        <v>1569</v>
      </c>
      <c r="L544" s="12">
        <v>82.199996948242202</v>
      </c>
      <c r="M544" s="5">
        <v>2006</v>
      </c>
      <c r="N544" s="12"/>
      <c r="P544" s="12"/>
      <c r="R544" s="12" t="s">
        <v>1569</v>
      </c>
      <c r="S544" s="5" t="s">
        <v>1569</v>
      </c>
      <c r="T544" s="12" t="s">
        <v>1569</v>
      </c>
      <c r="U544" s="5" t="s">
        <v>1569</v>
      </c>
      <c r="V544" s="12" t="s">
        <v>1569</v>
      </c>
      <c r="W544" s="5" t="s">
        <v>1569</v>
      </c>
      <c r="X544" s="14" t="s">
        <v>1569</v>
      </c>
      <c r="Y544" s="5" t="s">
        <v>1569</v>
      </c>
      <c r="Z544" s="14"/>
    </row>
    <row r="545" spans="1:26" ht="12.75" customHeight="1" x14ac:dyDescent="0.25">
      <c r="A545" s="5" t="s">
        <v>2042</v>
      </c>
      <c r="B545" s="5" t="s">
        <v>1173</v>
      </c>
      <c r="C545" s="5" t="s">
        <v>1172</v>
      </c>
      <c r="D545" s="5" t="s">
        <v>620</v>
      </c>
      <c r="E545" s="5" t="s">
        <v>2176</v>
      </c>
      <c r="F545" s="5" t="s">
        <v>2457</v>
      </c>
      <c r="G545" s="5">
        <v>2</v>
      </c>
      <c r="H545" s="5">
        <v>2</v>
      </c>
      <c r="I545" s="5" t="s">
        <v>2462</v>
      </c>
      <c r="J545" s="13"/>
      <c r="L545" s="12">
        <v>35</v>
      </c>
      <c r="M545" s="5">
        <v>2009</v>
      </c>
      <c r="N545" s="12"/>
      <c r="P545" s="12"/>
      <c r="R545" s="12">
        <v>0</v>
      </c>
      <c r="S545" s="5">
        <v>2009</v>
      </c>
      <c r="T545" s="12">
        <v>0</v>
      </c>
      <c r="U545" s="5">
        <v>2009</v>
      </c>
      <c r="V545" s="12">
        <v>0</v>
      </c>
      <c r="W545" s="5">
        <v>2009</v>
      </c>
      <c r="X545" s="14">
        <v>100</v>
      </c>
      <c r="Y545" s="5">
        <v>2009</v>
      </c>
      <c r="Z545" s="14"/>
    </row>
    <row r="546" spans="1:26" ht="12.75" customHeight="1" x14ac:dyDescent="0.25">
      <c r="A546" s="5" t="s">
        <v>2043</v>
      </c>
      <c r="B546" s="5" t="s">
        <v>1173</v>
      </c>
      <c r="C546" s="5" t="s">
        <v>1172</v>
      </c>
      <c r="D546" s="5" t="s">
        <v>620</v>
      </c>
      <c r="E546" s="5" t="s">
        <v>2177</v>
      </c>
      <c r="F546" s="5" t="s">
        <v>2263</v>
      </c>
      <c r="G546" s="5">
        <v>2</v>
      </c>
      <c r="H546" s="5">
        <v>1</v>
      </c>
      <c r="J546" s="13">
        <v>1.1950438072179577</v>
      </c>
      <c r="K546" s="5">
        <v>2012</v>
      </c>
      <c r="L546" s="12">
        <v>95</v>
      </c>
      <c r="M546" s="5">
        <v>2012</v>
      </c>
      <c r="N546" s="12"/>
      <c r="P546" s="12"/>
      <c r="R546" s="12">
        <v>0</v>
      </c>
      <c r="S546" s="5">
        <v>2012</v>
      </c>
      <c r="T546" s="12">
        <v>0</v>
      </c>
      <c r="U546" s="5">
        <v>2012</v>
      </c>
      <c r="V546" s="12">
        <v>0</v>
      </c>
      <c r="W546" s="5">
        <v>2012</v>
      </c>
      <c r="X546" s="14">
        <v>0</v>
      </c>
      <c r="Y546" s="5">
        <v>2012</v>
      </c>
      <c r="Z546" s="14"/>
    </row>
    <row r="547" spans="1:26" ht="12.75" customHeight="1" x14ac:dyDescent="0.25">
      <c r="A547" s="5" t="s">
        <v>2044</v>
      </c>
      <c r="B547" s="5" t="s">
        <v>1173</v>
      </c>
      <c r="C547" s="5" t="s">
        <v>1172</v>
      </c>
      <c r="D547" s="5" t="s">
        <v>620</v>
      </c>
      <c r="E547" s="5" t="s">
        <v>1173</v>
      </c>
      <c r="F547" s="5" t="s">
        <v>1171</v>
      </c>
      <c r="G547" s="5">
        <v>1</v>
      </c>
      <c r="H547" s="5">
        <v>3</v>
      </c>
      <c r="I547" s="5" t="s">
        <v>2463</v>
      </c>
      <c r="J547" s="13" t="s">
        <v>1569</v>
      </c>
      <c r="K547" s="5" t="s">
        <v>1569</v>
      </c>
      <c r="L547" s="12">
        <v>85</v>
      </c>
      <c r="M547" s="5">
        <v>2006</v>
      </c>
      <c r="N547" s="12"/>
      <c r="P547" s="12"/>
      <c r="R547" s="12" t="s">
        <v>1569</v>
      </c>
      <c r="S547" s="5" t="s">
        <v>1569</v>
      </c>
      <c r="T547" s="12" t="s">
        <v>1569</v>
      </c>
      <c r="U547" s="5" t="s">
        <v>1569</v>
      </c>
      <c r="V547" s="12" t="s">
        <v>1569</v>
      </c>
      <c r="W547" s="5" t="s">
        <v>1569</v>
      </c>
      <c r="X547" s="14" t="s">
        <v>1569</v>
      </c>
      <c r="Y547" s="5" t="s">
        <v>1569</v>
      </c>
      <c r="Z547" s="14"/>
    </row>
    <row r="548" spans="1:26" ht="12.75" customHeight="1" x14ac:dyDescent="0.25">
      <c r="A548" s="5" t="s">
        <v>2045</v>
      </c>
      <c r="B548" s="5" t="s">
        <v>455</v>
      </c>
      <c r="C548" s="5" t="s">
        <v>454</v>
      </c>
      <c r="D548" s="5" t="s">
        <v>360</v>
      </c>
      <c r="E548" s="5" t="s">
        <v>456</v>
      </c>
      <c r="F548" s="5" t="s">
        <v>453</v>
      </c>
      <c r="G548" s="5">
        <v>2</v>
      </c>
      <c r="H548" s="5">
        <v>3</v>
      </c>
      <c r="I548" s="5" t="s">
        <v>2357</v>
      </c>
      <c r="J548" s="13">
        <v>0.24175798397343784</v>
      </c>
      <c r="K548" s="5">
        <v>2007</v>
      </c>
      <c r="L548" s="12">
        <v>76</v>
      </c>
      <c r="M548" s="5">
        <v>2007</v>
      </c>
      <c r="N548" s="12"/>
      <c r="P548" s="12"/>
      <c r="R548" s="12">
        <v>0</v>
      </c>
      <c r="S548" s="5">
        <v>2007</v>
      </c>
      <c r="T548" s="12">
        <v>0</v>
      </c>
      <c r="U548" s="5">
        <v>2007</v>
      </c>
      <c r="V548" s="12">
        <v>0</v>
      </c>
      <c r="W548" s="5">
        <v>2007</v>
      </c>
      <c r="X548" s="14">
        <v>0</v>
      </c>
      <c r="Y548" s="5">
        <v>2007</v>
      </c>
      <c r="Z548" s="14"/>
    </row>
    <row r="549" spans="1:26" ht="12.75" customHeight="1" x14ac:dyDescent="0.25">
      <c r="A549" s="5" t="s">
        <v>2046</v>
      </c>
      <c r="B549" s="5" t="s">
        <v>1525</v>
      </c>
      <c r="C549" s="5" t="s">
        <v>1710</v>
      </c>
      <c r="D549" s="5" t="s">
        <v>620</v>
      </c>
      <c r="E549" s="5" t="s">
        <v>2178</v>
      </c>
      <c r="F549" s="5" t="s">
        <v>3222</v>
      </c>
      <c r="G549" s="5">
        <v>1</v>
      </c>
      <c r="H549" s="5">
        <v>2</v>
      </c>
      <c r="I549" s="5" t="s">
        <v>3221</v>
      </c>
      <c r="J549" s="13" t="s">
        <v>1569</v>
      </c>
      <c r="K549" s="5" t="s">
        <v>1569</v>
      </c>
      <c r="L549" s="12">
        <v>95</v>
      </c>
      <c r="M549" s="5">
        <v>2009</v>
      </c>
      <c r="N549" s="12"/>
      <c r="P549" s="12"/>
      <c r="R549" s="12">
        <v>0</v>
      </c>
      <c r="S549" s="5">
        <v>2009</v>
      </c>
      <c r="T549" s="12">
        <v>0</v>
      </c>
      <c r="U549" s="5">
        <v>2009</v>
      </c>
      <c r="V549" s="12">
        <v>0</v>
      </c>
      <c r="W549" s="5">
        <v>2009</v>
      </c>
      <c r="X549" s="14">
        <v>100</v>
      </c>
      <c r="Y549" s="5">
        <v>2009</v>
      </c>
      <c r="Z549" s="14"/>
    </row>
    <row r="550" spans="1:26" ht="12.75" customHeight="1" x14ac:dyDescent="0.25">
      <c r="A550" s="5" t="s">
        <v>2047</v>
      </c>
      <c r="B550" s="5" t="s">
        <v>1629</v>
      </c>
      <c r="C550" s="5" t="s">
        <v>1183</v>
      </c>
      <c r="D550" s="5" t="s">
        <v>1038</v>
      </c>
      <c r="E550" s="5" t="s">
        <v>2179</v>
      </c>
      <c r="F550" s="5" t="s">
        <v>2264</v>
      </c>
      <c r="G550" s="5">
        <v>2</v>
      </c>
      <c r="H550" s="5">
        <v>2</v>
      </c>
      <c r="I550" s="5" t="s">
        <v>2358</v>
      </c>
      <c r="J550" s="13">
        <v>0.72071527926984735</v>
      </c>
      <c r="K550" s="5">
        <v>2017</v>
      </c>
      <c r="L550" s="12">
        <v>100</v>
      </c>
      <c r="M550" s="5">
        <v>2017</v>
      </c>
      <c r="N550" s="12"/>
      <c r="P550" s="12"/>
      <c r="R550" s="12">
        <v>0</v>
      </c>
      <c r="S550" s="5">
        <v>2017</v>
      </c>
      <c r="T550" s="12" t="s">
        <v>1569</v>
      </c>
      <c r="U550" s="5" t="s">
        <v>1569</v>
      </c>
      <c r="V550" s="12">
        <v>0</v>
      </c>
      <c r="W550" s="5">
        <v>2017</v>
      </c>
      <c r="X550" s="14" t="s">
        <v>1569</v>
      </c>
      <c r="Y550" s="5" t="s">
        <v>1569</v>
      </c>
      <c r="Z550" s="14"/>
    </row>
    <row r="551" spans="1:26" ht="12.75" customHeight="1" x14ac:dyDescent="0.25">
      <c r="A551" s="5" t="s">
        <v>2048</v>
      </c>
      <c r="B551" s="5" t="s">
        <v>1629</v>
      </c>
      <c r="C551" s="5" t="s">
        <v>1183</v>
      </c>
      <c r="D551" s="5" t="s">
        <v>1038</v>
      </c>
      <c r="E551" s="5" t="s">
        <v>1184</v>
      </c>
      <c r="F551" s="5" t="s">
        <v>1182</v>
      </c>
      <c r="G551" s="5">
        <v>2</v>
      </c>
      <c r="H551" s="5">
        <v>1</v>
      </c>
      <c r="I551" s="5" t="s">
        <v>2359</v>
      </c>
      <c r="J551" s="13">
        <v>3.0421161616570944</v>
      </c>
      <c r="K551" s="5">
        <v>2017</v>
      </c>
      <c r="L551" s="12">
        <v>90</v>
      </c>
      <c r="M551" s="5">
        <v>2017</v>
      </c>
      <c r="N551" s="12"/>
      <c r="P551" s="12"/>
      <c r="R551" s="12">
        <v>4.5506257110352673</v>
      </c>
      <c r="S551" s="5">
        <v>2017</v>
      </c>
      <c r="T551" s="12" t="s">
        <v>1569</v>
      </c>
      <c r="U551" s="5" t="s">
        <v>1569</v>
      </c>
      <c r="V551" s="12" t="s">
        <v>1569</v>
      </c>
      <c r="W551" s="5" t="s">
        <v>1569</v>
      </c>
      <c r="X551" s="14" t="s">
        <v>1569</v>
      </c>
      <c r="Y551" s="5" t="s">
        <v>1569</v>
      </c>
      <c r="Z551" s="14"/>
    </row>
    <row r="552" spans="1:26" ht="12.75" customHeight="1" x14ac:dyDescent="0.25">
      <c r="A552" s="5" t="s">
        <v>2049</v>
      </c>
      <c r="B552" s="5" t="s">
        <v>1629</v>
      </c>
      <c r="C552" s="5" t="s">
        <v>1183</v>
      </c>
      <c r="D552" s="5" t="s">
        <v>1038</v>
      </c>
      <c r="E552" s="5" t="s">
        <v>2180</v>
      </c>
      <c r="F552" s="5" t="s">
        <v>2265</v>
      </c>
      <c r="G552" s="5">
        <v>2</v>
      </c>
      <c r="H552" s="5">
        <v>1</v>
      </c>
      <c r="I552" s="5" t="s">
        <v>2360</v>
      </c>
      <c r="J552" s="13">
        <v>0.78805602585808843</v>
      </c>
      <c r="K552" s="5">
        <v>2017</v>
      </c>
      <c r="L552" s="12">
        <v>100</v>
      </c>
      <c r="M552" s="5">
        <v>2017</v>
      </c>
      <c r="N552" s="12"/>
      <c r="P552" s="12"/>
      <c r="R552" s="12">
        <v>13.444108761329304</v>
      </c>
      <c r="S552" s="5">
        <v>2017</v>
      </c>
      <c r="T552" s="12">
        <v>0</v>
      </c>
      <c r="U552" s="5">
        <v>2017</v>
      </c>
      <c r="V552" s="12">
        <v>0</v>
      </c>
      <c r="W552" s="5">
        <v>2017</v>
      </c>
      <c r="X552" s="14">
        <v>100</v>
      </c>
      <c r="Y552" s="5">
        <v>2017</v>
      </c>
      <c r="Z552" s="14"/>
    </row>
    <row r="553" spans="1:26" ht="12.75" customHeight="1" x14ac:dyDescent="0.25">
      <c r="A553" s="5" t="s">
        <v>2050</v>
      </c>
      <c r="B553" s="5" t="s">
        <v>1629</v>
      </c>
      <c r="C553" s="5" t="s">
        <v>1183</v>
      </c>
      <c r="D553" s="5" t="s">
        <v>1038</v>
      </c>
      <c r="E553" s="5" t="s">
        <v>2181</v>
      </c>
      <c r="F553" s="5" t="s">
        <v>2266</v>
      </c>
      <c r="G553" s="5">
        <v>2</v>
      </c>
      <c r="H553" s="5">
        <v>2</v>
      </c>
      <c r="I553" s="5" t="s">
        <v>2361</v>
      </c>
      <c r="J553" s="13">
        <v>0.63337036864550555</v>
      </c>
      <c r="K553" s="5">
        <v>2017</v>
      </c>
      <c r="L553" s="12">
        <v>100</v>
      </c>
      <c r="M553" s="5">
        <v>2017</v>
      </c>
      <c r="N553" s="12"/>
      <c r="P553" s="12"/>
      <c r="R553" s="12">
        <v>30.882352941176471</v>
      </c>
      <c r="S553" s="5">
        <v>2017</v>
      </c>
      <c r="T553" s="12">
        <v>6.7226890756302522</v>
      </c>
      <c r="U553" s="5">
        <v>2017</v>
      </c>
      <c r="V553" s="12">
        <v>0</v>
      </c>
      <c r="W553" s="5">
        <v>2017</v>
      </c>
      <c r="X553" s="14">
        <v>60.159362549800797</v>
      </c>
      <c r="Y553" s="5">
        <v>2017</v>
      </c>
      <c r="Z553" s="14"/>
    </row>
    <row r="554" spans="1:26" ht="12.75" customHeight="1" x14ac:dyDescent="0.25">
      <c r="A554" s="5" t="s">
        <v>2051</v>
      </c>
      <c r="B554" s="5" t="s">
        <v>1187</v>
      </c>
      <c r="C554" s="5" t="s">
        <v>1186</v>
      </c>
      <c r="D554" s="5" t="s">
        <v>1038</v>
      </c>
      <c r="E554" s="5" t="s">
        <v>2182</v>
      </c>
      <c r="F554" s="5" t="s">
        <v>2267</v>
      </c>
      <c r="G554" s="5">
        <v>2</v>
      </c>
      <c r="H554" s="5">
        <v>2</v>
      </c>
      <c r="I554" s="5" t="s">
        <v>2362</v>
      </c>
      <c r="J554" s="13">
        <v>1.1467424099742216</v>
      </c>
      <c r="K554" s="5">
        <v>2019</v>
      </c>
      <c r="L554" s="12">
        <v>53.299999237060497</v>
      </c>
      <c r="M554" s="5">
        <v>2019</v>
      </c>
      <c r="N554" s="12"/>
      <c r="P554" s="12"/>
      <c r="R554" s="12" t="s">
        <v>1569</v>
      </c>
      <c r="S554" s="5" t="s">
        <v>1569</v>
      </c>
      <c r="T554" s="12" t="s">
        <v>1569</v>
      </c>
      <c r="U554" s="5" t="s">
        <v>1569</v>
      </c>
      <c r="V554" s="12" t="s">
        <v>1569</v>
      </c>
      <c r="W554" s="5" t="s">
        <v>1569</v>
      </c>
      <c r="X554" s="14" t="s">
        <v>1569</v>
      </c>
      <c r="Y554" s="5" t="s">
        <v>1569</v>
      </c>
      <c r="Z554" s="14"/>
    </row>
    <row r="555" spans="1:26" ht="12.75" customHeight="1" x14ac:dyDescent="0.25">
      <c r="A555" s="5" t="s">
        <v>2052</v>
      </c>
      <c r="B555" s="5" t="s">
        <v>1187</v>
      </c>
      <c r="C555" s="5" t="s">
        <v>1186</v>
      </c>
      <c r="D555" s="5" t="s">
        <v>1038</v>
      </c>
      <c r="E555" s="5" t="s">
        <v>1188</v>
      </c>
      <c r="F555" s="5" t="s">
        <v>2986</v>
      </c>
      <c r="G555" s="5">
        <v>2</v>
      </c>
      <c r="H555" s="5">
        <v>2</v>
      </c>
      <c r="I555" s="5" t="s">
        <v>2363</v>
      </c>
      <c r="J555" s="13">
        <v>1.2368820701762515</v>
      </c>
      <c r="K555" s="5">
        <v>2019</v>
      </c>
      <c r="L555" s="12">
        <v>81.5</v>
      </c>
      <c r="M555" s="5">
        <v>2019</v>
      </c>
      <c r="N555" s="12"/>
      <c r="P555" s="12"/>
      <c r="R555" s="12" t="s">
        <v>1569</v>
      </c>
      <c r="S555" s="5" t="s">
        <v>1569</v>
      </c>
      <c r="T555" s="12" t="s">
        <v>1569</v>
      </c>
      <c r="U555" s="5" t="s">
        <v>1569</v>
      </c>
      <c r="V555" s="12" t="s">
        <v>1569</v>
      </c>
      <c r="W555" s="5" t="s">
        <v>1569</v>
      </c>
      <c r="X555" s="14" t="s">
        <v>1569</v>
      </c>
      <c r="Y555" s="5" t="s">
        <v>1569</v>
      </c>
      <c r="Z555" s="14"/>
    </row>
    <row r="556" spans="1:26" ht="12.75" customHeight="1" x14ac:dyDescent="0.25">
      <c r="A556" s="5" t="s">
        <v>2053</v>
      </c>
      <c r="B556" s="5" t="s">
        <v>163</v>
      </c>
      <c r="C556" s="5" t="s">
        <v>162</v>
      </c>
      <c r="D556" s="5" t="s">
        <v>35</v>
      </c>
      <c r="E556" s="5" t="s">
        <v>164</v>
      </c>
      <c r="F556" s="5" t="s">
        <v>161</v>
      </c>
      <c r="G556" s="5">
        <v>1</v>
      </c>
      <c r="H556" s="5">
        <v>2</v>
      </c>
      <c r="I556" s="5" t="s">
        <v>2364</v>
      </c>
      <c r="J556" s="13" t="s">
        <v>1569</v>
      </c>
      <c r="K556" s="5" t="s">
        <v>1569</v>
      </c>
      <c r="L556" s="12" t="s">
        <v>1569</v>
      </c>
      <c r="M556" s="5" t="s">
        <v>1569</v>
      </c>
      <c r="N556" s="12"/>
      <c r="P556" s="12"/>
      <c r="R556" s="12">
        <v>0</v>
      </c>
      <c r="S556" s="5">
        <v>2009</v>
      </c>
      <c r="T556" s="12">
        <v>4.9989443332898267</v>
      </c>
      <c r="U556" s="5">
        <v>2009</v>
      </c>
      <c r="V556" s="12">
        <v>0</v>
      </c>
      <c r="W556" s="5">
        <v>2009</v>
      </c>
      <c r="X556" s="14">
        <v>100</v>
      </c>
      <c r="Y556" s="5">
        <v>2009</v>
      </c>
      <c r="Z556" s="14"/>
    </row>
    <row r="557" spans="1:26" ht="12.75" customHeight="1" x14ac:dyDescent="0.25">
      <c r="A557" s="5" t="s">
        <v>2054</v>
      </c>
      <c r="B557" s="5" t="s">
        <v>163</v>
      </c>
      <c r="C557" s="5" t="s">
        <v>162</v>
      </c>
      <c r="D557" s="5" t="s">
        <v>35</v>
      </c>
      <c r="E557" s="5" t="s">
        <v>2183</v>
      </c>
      <c r="F557" s="5" t="s">
        <v>166</v>
      </c>
      <c r="G557" s="5">
        <v>1</v>
      </c>
      <c r="H557" s="5">
        <v>3</v>
      </c>
      <c r="I557" s="5" t="s">
        <v>2365</v>
      </c>
      <c r="J557" s="13" t="s">
        <v>1569</v>
      </c>
      <c r="K557" s="5" t="s">
        <v>1569</v>
      </c>
      <c r="L557" s="12" t="s">
        <v>1569</v>
      </c>
      <c r="M557" s="5" t="s">
        <v>1569</v>
      </c>
      <c r="N557" s="12"/>
      <c r="P557" s="12"/>
      <c r="R557" s="12">
        <v>0</v>
      </c>
      <c r="S557" s="5">
        <v>2009</v>
      </c>
      <c r="T557" s="12">
        <v>10.620543394405793</v>
      </c>
      <c r="U557" s="5">
        <v>2009</v>
      </c>
      <c r="V557" s="12">
        <v>0</v>
      </c>
      <c r="W557" s="5">
        <v>2009</v>
      </c>
      <c r="X557" s="14">
        <v>100</v>
      </c>
      <c r="Y557" s="5">
        <v>2009</v>
      </c>
      <c r="Z557" s="14"/>
    </row>
    <row r="558" spans="1:26" ht="12.75" customHeight="1" x14ac:dyDescent="0.25">
      <c r="A558" s="5" t="s">
        <v>2055</v>
      </c>
      <c r="B558" s="5" t="s">
        <v>1192</v>
      </c>
      <c r="C558" s="5" t="s">
        <v>1191</v>
      </c>
      <c r="D558" s="5" t="s">
        <v>1038</v>
      </c>
      <c r="E558" s="5" t="s">
        <v>2184</v>
      </c>
      <c r="F558" s="5" t="s">
        <v>2268</v>
      </c>
      <c r="G558" s="5">
        <v>1</v>
      </c>
      <c r="H558" s="5">
        <v>2</v>
      </c>
      <c r="I558" s="5" t="s">
        <v>2366</v>
      </c>
      <c r="J558" s="13" t="s">
        <v>1569</v>
      </c>
      <c r="K558" s="5" t="s">
        <v>1569</v>
      </c>
      <c r="L558" s="12" t="s">
        <v>1569</v>
      </c>
      <c r="M558" s="5" t="s">
        <v>1569</v>
      </c>
      <c r="N558" s="12"/>
      <c r="P558" s="12"/>
      <c r="R558" s="12">
        <v>0</v>
      </c>
      <c r="S558" s="5">
        <v>2017</v>
      </c>
      <c r="T558" s="12">
        <v>0</v>
      </c>
      <c r="U558" s="5">
        <v>2017</v>
      </c>
      <c r="V558" s="12">
        <v>0</v>
      </c>
      <c r="W558" s="5">
        <v>2017</v>
      </c>
      <c r="X558" s="14">
        <v>0</v>
      </c>
      <c r="Y558" s="5">
        <v>2017</v>
      </c>
      <c r="Z558" s="14"/>
    </row>
    <row r="559" spans="1:26" ht="12.75" customHeight="1" x14ac:dyDescent="0.25">
      <c r="A559" s="5" t="s">
        <v>2056</v>
      </c>
      <c r="B559" s="5" t="s">
        <v>1192</v>
      </c>
      <c r="C559" s="5" t="s">
        <v>1191</v>
      </c>
      <c r="D559" s="5" t="s">
        <v>1038</v>
      </c>
      <c r="E559" s="5" t="s">
        <v>2185</v>
      </c>
      <c r="F559" s="5" t="s">
        <v>3338</v>
      </c>
      <c r="G559" s="5">
        <v>1</v>
      </c>
      <c r="H559" s="5">
        <v>2</v>
      </c>
      <c r="I559" s="5" t="s">
        <v>2367</v>
      </c>
      <c r="J559" s="13" t="s">
        <v>1569</v>
      </c>
      <c r="K559" s="5" t="s">
        <v>1569</v>
      </c>
      <c r="L559" s="12" t="s">
        <v>1569</v>
      </c>
      <c r="M559" s="5" t="s">
        <v>1569</v>
      </c>
      <c r="N559" s="12"/>
      <c r="P559" s="12"/>
      <c r="R559" s="12">
        <v>0</v>
      </c>
      <c r="S559" s="5">
        <v>2017</v>
      </c>
      <c r="T559" s="12">
        <v>0</v>
      </c>
      <c r="U559" s="5">
        <v>2017</v>
      </c>
      <c r="V559" s="12">
        <v>0</v>
      </c>
      <c r="W559" s="5">
        <v>2017</v>
      </c>
      <c r="X559" s="14">
        <v>0</v>
      </c>
      <c r="Y559" s="5">
        <v>2017</v>
      </c>
      <c r="Z559" s="14"/>
    </row>
    <row r="560" spans="1:26" ht="12.75" customHeight="1" x14ac:dyDescent="0.25">
      <c r="A560" s="5" t="s">
        <v>2057</v>
      </c>
      <c r="B560" s="5" t="s">
        <v>1192</v>
      </c>
      <c r="C560" s="5" t="s">
        <v>1191</v>
      </c>
      <c r="D560" s="5" t="s">
        <v>1038</v>
      </c>
      <c r="E560" s="5" t="s">
        <v>1193</v>
      </c>
      <c r="F560" s="5" t="s">
        <v>1190</v>
      </c>
      <c r="G560" s="5">
        <v>1</v>
      </c>
      <c r="H560" s="5">
        <v>2</v>
      </c>
      <c r="I560" s="5" t="s">
        <v>2368</v>
      </c>
      <c r="J560" s="13" t="s">
        <v>1569</v>
      </c>
      <c r="K560" s="5" t="s">
        <v>1569</v>
      </c>
      <c r="L560" s="12" t="s">
        <v>1569</v>
      </c>
      <c r="M560" s="5" t="s">
        <v>1569</v>
      </c>
      <c r="N560" s="12"/>
      <c r="P560" s="12"/>
      <c r="R560" s="12">
        <v>0</v>
      </c>
      <c r="S560" s="5">
        <v>2017</v>
      </c>
      <c r="T560" s="12">
        <v>0</v>
      </c>
      <c r="U560" s="5">
        <v>2017</v>
      </c>
      <c r="V560" s="12">
        <v>0</v>
      </c>
      <c r="W560" s="5">
        <v>2017</v>
      </c>
      <c r="X560" s="14">
        <v>0</v>
      </c>
      <c r="Y560" s="5">
        <v>2017</v>
      </c>
      <c r="Z560" s="14"/>
    </row>
    <row r="561" spans="1:26" ht="12.75" customHeight="1" x14ac:dyDescent="0.25">
      <c r="A561" s="5" t="s">
        <v>2058</v>
      </c>
      <c r="B561" s="5" t="s">
        <v>1197</v>
      </c>
      <c r="C561" s="5" t="s">
        <v>1196</v>
      </c>
      <c r="D561" s="5" t="s">
        <v>1038</v>
      </c>
      <c r="E561" s="5" t="s">
        <v>2186</v>
      </c>
      <c r="F561" s="5" t="s">
        <v>2269</v>
      </c>
      <c r="G561" s="5">
        <v>2</v>
      </c>
      <c r="H561" s="5">
        <v>1</v>
      </c>
      <c r="I561" s="5" t="s">
        <v>2369</v>
      </c>
      <c r="J561" s="13">
        <v>0.7644767637648755</v>
      </c>
      <c r="K561" s="5">
        <v>2019</v>
      </c>
      <c r="L561" s="12">
        <v>100</v>
      </c>
      <c r="M561" s="5">
        <v>2019</v>
      </c>
      <c r="N561" s="12"/>
      <c r="P561" s="12"/>
      <c r="R561" s="12">
        <v>70.821168408012952</v>
      </c>
      <c r="S561" s="5">
        <v>2018</v>
      </c>
      <c r="T561" s="12">
        <v>16.409572639729099</v>
      </c>
      <c r="U561" s="5">
        <v>2019</v>
      </c>
      <c r="V561" s="12">
        <v>0</v>
      </c>
      <c r="W561" s="5">
        <v>2019</v>
      </c>
      <c r="X561" s="14">
        <v>11.481465115453075</v>
      </c>
      <c r="Y561" s="5">
        <v>2019</v>
      </c>
      <c r="Z561" s="14"/>
    </row>
    <row r="562" spans="1:26" ht="12.75" customHeight="1" x14ac:dyDescent="0.25">
      <c r="A562" s="5" t="s">
        <v>2059</v>
      </c>
      <c r="B562" s="5" t="s">
        <v>1197</v>
      </c>
      <c r="C562" s="5" t="s">
        <v>1196</v>
      </c>
      <c r="D562" s="5" t="s">
        <v>1038</v>
      </c>
      <c r="E562" s="5" t="s">
        <v>2187</v>
      </c>
      <c r="F562" s="5" t="s">
        <v>2270</v>
      </c>
      <c r="G562" s="5">
        <v>2</v>
      </c>
      <c r="H562" s="5">
        <v>1</v>
      </c>
      <c r="I562" s="5" t="s">
        <v>2370</v>
      </c>
      <c r="J562" s="13">
        <v>0.71175756308025173</v>
      </c>
      <c r="K562" s="5">
        <v>2019</v>
      </c>
      <c r="L562" s="12">
        <v>100</v>
      </c>
      <c r="M562" s="5">
        <v>2019</v>
      </c>
      <c r="N562" s="12"/>
      <c r="P562" s="12"/>
      <c r="R562" s="12">
        <v>3.74946838861133</v>
      </c>
      <c r="S562" s="5">
        <v>2018</v>
      </c>
      <c r="T562" s="12">
        <v>10.206185631230534</v>
      </c>
      <c r="U562" s="5">
        <v>2019</v>
      </c>
      <c r="V562" s="12">
        <v>0</v>
      </c>
      <c r="W562" s="5">
        <v>2019</v>
      </c>
      <c r="X562" s="14">
        <v>0</v>
      </c>
      <c r="Y562" s="5">
        <v>2019</v>
      </c>
      <c r="Z562" s="14"/>
    </row>
    <row r="563" spans="1:26" ht="12.75" customHeight="1" x14ac:dyDescent="0.25">
      <c r="A563" s="5" t="s">
        <v>2060</v>
      </c>
      <c r="B563" s="5" t="s">
        <v>13</v>
      </c>
      <c r="C563" s="5" t="s">
        <v>851</v>
      </c>
      <c r="D563" s="5" t="s">
        <v>620</v>
      </c>
      <c r="E563" s="5" t="s">
        <v>16</v>
      </c>
      <c r="F563" s="5" t="s">
        <v>850</v>
      </c>
      <c r="G563" s="5">
        <v>1</v>
      </c>
      <c r="H563" s="5">
        <v>1</v>
      </c>
      <c r="I563" s="5" t="s">
        <v>2371</v>
      </c>
      <c r="J563" s="13">
        <v>0.49999725175012594</v>
      </c>
      <c r="K563" s="5">
        <v>2017</v>
      </c>
      <c r="L563" s="12">
        <v>44</v>
      </c>
      <c r="M563" s="5">
        <v>2012</v>
      </c>
      <c r="N563" s="12"/>
      <c r="P563" s="12"/>
      <c r="R563" s="12">
        <v>0</v>
      </c>
      <c r="S563" s="5">
        <v>2017</v>
      </c>
      <c r="T563" s="12">
        <v>0</v>
      </c>
      <c r="U563" s="5">
        <v>2017</v>
      </c>
      <c r="V563" s="12">
        <v>0</v>
      </c>
      <c r="W563" s="5">
        <v>2017</v>
      </c>
      <c r="X563" s="14">
        <v>0</v>
      </c>
      <c r="Y563" s="5">
        <v>2017</v>
      </c>
      <c r="Z563" s="14"/>
    </row>
    <row r="564" spans="1:26" ht="12.75" customHeight="1" x14ac:dyDescent="0.25">
      <c r="A564" s="5" t="s">
        <v>2061</v>
      </c>
      <c r="B564" s="5" t="s">
        <v>1466</v>
      </c>
      <c r="C564" s="5" t="s">
        <v>867</v>
      </c>
      <c r="D564" s="5" t="s">
        <v>620</v>
      </c>
      <c r="E564" s="5" t="s">
        <v>868</v>
      </c>
      <c r="F564" s="5" t="s">
        <v>866</v>
      </c>
      <c r="G564" s="5" t="s">
        <v>3107</v>
      </c>
      <c r="H564" s="5">
        <v>1</v>
      </c>
      <c r="I564" s="5" t="s">
        <v>3223</v>
      </c>
      <c r="J564" s="13">
        <v>0.91109106106732829</v>
      </c>
      <c r="K564" s="5">
        <v>2017</v>
      </c>
      <c r="L564" s="12">
        <v>100</v>
      </c>
      <c r="M564" s="5">
        <v>2017</v>
      </c>
      <c r="N564" s="12"/>
      <c r="P564" s="12"/>
      <c r="R564" s="12">
        <v>0</v>
      </c>
      <c r="S564" s="5">
        <v>2017</v>
      </c>
      <c r="T564" s="12">
        <v>0</v>
      </c>
      <c r="U564" s="5">
        <v>2017</v>
      </c>
      <c r="V564" s="12">
        <v>0</v>
      </c>
      <c r="W564" s="5">
        <v>2017</v>
      </c>
      <c r="X564" s="14">
        <v>100</v>
      </c>
      <c r="Y564" s="5">
        <v>2017</v>
      </c>
      <c r="Z564" s="14"/>
    </row>
    <row r="565" spans="1:26" ht="12.75" customHeight="1" x14ac:dyDescent="0.25">
      <c r="A565" s="5" t="s">
        <v>2062</v>
      </c>
      <c r="B565" s="5" t="s">
        <v>1205</v>
      </c>
      <c r="C565" s="5" t="s">
        <v>1204</v>
      </c>
      <c r="D565" s="5" t="s">
        <v>1038</v>
      </c>
      <c r="E565" s="5" t="s">
        <v>1213</v>
      </c>
      <c r="F565" s="5" t="s">
        <v>2272</v>
      </c>
      <c r="G565" s="5">
        <v>2</v>
      </c>
      <c r="H565" s="5">
        <v>1</v>
      </c>
      <c r="I565" s="5" t="s">
        <v>2372</v>
      </c>
      <c r="J565" s="13">
        <v>0.94779711218067375</v>
      </c>
      <c r="K565" s="5">
        <v>2012</v>
      </c>
      <c r="L565" s="12">
        <v>100</v>
      </c>
      <c r="M565" s="5">
        <v>2012</v>
      </c>
      <c r="N565" s="12"/>
      <c r="P565" s="12"/>
      <c r="R565" s="12">
        <v>0</v>
      </c>
      <c r="S565" s="5">
        <v>2012</v>
      </c>
      <c r="T565" s="12">
        <v>0</v>
      </c>
      <c r="U565" s="5">
        <v>2012</v>
      </c>
      <c r="V565" s="12">
        <v>0</v>
      </c>
      <c r="W565" s="5">
        <v>2012</v>
      </c>
      <c r="X565" s="14">
        <v>100</v>
      </c>
      <c r="Y565" s="5">
        <v>2012</v>
      </c>
      <c r="Z565" s="14"/>
    </row>
    <row r="566" spans="1:26" ht="12.75" customHeight="1" x14ac:dyDescent="0.25">
      <c r="A566" s="5" t="s">
        <v>2063</v>
      </c>
      <c r="B566" s="5" t="s">
        <v>1205</v>
      </c>
      <c r="C566" s="5" t="s">
        <v>1204</v>
      </c>
      <c r="D566" s="5" t="s">
        <v>1038</v>
      </c>
      <c r="E566" s="5" t="s">
        <v>1206</v>
      </c>
      <c r="F566" s="5" t="s">
        <v>1203</v>
      </c>
      <c r="G566" s="5">
        <v>2</v>
      </c>
      <c r="H566" s="5">
        <v>1</v>
      </c>
      <c r="I566" s="5" t="s">
        <v>2373</v>
      </c>
      <c r="J566" s="13">
        <v>3.0350258387334921</v>
      </c>
      <c r="K566" s="5">
        <v>2012</v>
      </c>
      <c r="L566" s="12">
        <v>100</v>
      </c>
      <c r="M566" s="5">
        <v>2012</v>
      </c>
      <c r="N566" s="12"/>
      <c r="P566" s="12"/>
      <c r="R566" s="12">
        <v>6.0000002061998519</v>
      </c>
      <c r="S566" s="5">
        <v>2012</v>
      </c>
      <c r="T566" s="12">
        <v>0</v>
      </c>
      <c r="U566" s="5">
        <v>2012</v>
      </c>
      <c r="V566" s="12">
        <v>0</v>
      </c>
      <c r="W566" s="5">
        <v>2012</v>
      </c>
      <c r="X566" s="14">
        <v>100</v>
      </c>
      <c r="Y566" s="5">
        <v>2012</v>
      </c>
      <c r="Z566" s="14"/>
    </row>
    <row r="567" spans="1:26" ht="12.75" customHeight="1" x14ac:dyDescent="0.25">
      <c r="A567" s="5" t="s">
        <v>2064</v>
      </c>
      <c r="B567" s="5" t="s">
        <v>1527</v>
      </c>
      <c r="C567" s="5" t="s">
        <v>1716</v>
      </c>
      <c r="D567" s="5" t="s">
        <v>620</v>
      </c>
      <c r="E567" s="5" t="s">
        <v>2188</v>
      </c>
      <c r="F567" s="5" t="s">
        <v>2273</v>
      </c>
      <c r="G567" s="5">
        <v>1</v>
      </c>
      <c r="H567" s="5">
        <v>2</v>
      </c>
      <c r="I567" s="5" t="s">
        <v>2374</v>
      </c>
      <c r="J567" s="13" t="s">
        <v>1569</v>
      </c>
      <c r="K567" s="5" t="s">
        <v>1569</v>
      </c>
      <c r="L567" s="12">
        <v>30</v>
      </c>
      <c r="M567" s="5">
        <v>2012</v>
      </c>
      <c r="N567" s="12"/>
      <c r="P567" s="12"/>
      <c r="R567" s="12" t="s">
        <v>1569</v>
      </c>
      <c r="S567" s="5" t="s">
        <v>1569</v>
      </c>
      <c r="T567" s="12" t="s">
        <v>1569</v>
      </c>
      <c r="U567" s="5" t="s">
        <v>1569</v>
      </c>
      <c r="V567" s="12" t="s">
        <v>1569</v>
      </c>
      <c r="W567" s="5" t="s">
        <v>1569</v>
      </c>
      <c r="X567" s="14" t="s">
        <v>1569</v>
      </c>
      <c r="Y567" s="5" t="s">
        <v>1569</v>
      </c>
      <c r="Z567" s="14"/>
    </row>
    <row r="568" spans="1:26" ht="12.75" customHeight="1" x14ac:dyDescent="0.25">
      <c r="A568" s="5" t="s">
        <v>2065</v>
      </c>
      <c r="B568" s="5" t="s">
        <v>1528</v>
      </c>
      <c r="C568" s="5" t="s">
        <v>1717</v>
      </c>
      <c r="D568" s="5" t="s">
        <v>35</v>
      </c>
      <c r="E568" s="5" t="s">
        <v>2189</v>
      </c>
      <c r="F568" s="5" t="s">
        <v>2274</v>
      </c>
      <c r="G568" s="5">
        <v>1</v>
      </c>
      <c r="H568" s="5">
        <v>1</v>
      </c>
      <c r="I568" s="5" t="s">
        <v>2375</v>
      </c>
      <c r="J568" s="13">
        <v>1.1962011856177615</v>
      </c>
      <c r="K568" s="5">
        <v>2019</v>
      </c>
      <c r="L568" s="12">
        <v>100</v>
      </c>
      <c r="M568" s="5">
        <v>2019</v>
      </c>
      <c r="N568" s="12"/>
      <c r="P568" s="12"/>
      <c r="R568" s="12">
        <v>33.840591296666176</v>
      </c>
      <c r="S568" s="5">
        <v>2019</v>
      </c>
      <c r="T568" s="12">
        <v>19.030738082606966</v>
      </c>
      <c r="U568" s="5">
        <v>2019</v>
      </c>
      <c r="V568" s="12">
        <v>47.128672881671513</v>
      </c>
      <c r="W568" s="5">
        <v>2019</v>
      </c>
      <c r="X568" s="14" t="s">
        <v>1569</v>
      </c>
      <c r="Y568" s="5" t="s">
        <v>1569</v>
      </c>
      <c r="Z568" s="14"/>
    </row>
    <row r="569" spans="1:26" ht="12.75" customHeight="1" x14ac:dyDescent="0.25">
      <c r="A569" s="5" t="s">
        <v>2066</v>
      </c>
      <c r="B569" s="5" t="s">
        <v>470</v>
      </c>
      <c r="C569" s="5" t="s">
        <v>469</v>
      </c>
      <c r="D569" s="5" t="s">
        <v>360</v>
      </c>
      <c r="E569" s="5" t="s">
        <v>471</v>
      </c>
      <c r="F569" s="5" t="s">
        <v>468</v>
      </c>
      <c r="G569" s="5">
        <v>3</v>
      </c>
      <c r="H569" s="5">
        <v>1</v>
      </c>
      <c r="I569" s="5" t="s">
        <v>2376</v>
      </c>
      <c r="J569" s="13">
        <v>0.57800417805707216</v>
      </c>
      <c r="K569" s="5">
        <v>2007</v>
      </c>
      <c r="L569" s="12">
        <v>88.498100280761705</v>
      </c>
      <c r="M569" s="5">
        <v>2009</v>
      </c>
      <c r="N569" s="12"/>
      <c r="P569" s="12"/>
      <c r="R569" s="12">
        <v>8.2770196624124903</v>
      </c>
      <c r="S569" s="5">
        <v>2007</v>
      </c>
      <c r="T569" s="12">
        <v>0</v>
      </c>
      <c r="U569" s="5">
        <v>2009</v>
      </c>
      <c r="V569" s="12">
        <v>0</v>
      </c>
      <c r="W569" s="5">
        <v>2007</v>
      </c>
      <c r="X569" s="14">
        <v>0</v>
      </c>
      <c r="Y569" s="5">
        <v>2009</v>
      </c>
      <c r="Z569" s="14"/>
    </row>
    <row r="570" spans="1:26" ht="12.75" customHeight="1" x14ac:dyDescent="0.25">
      <c r="A570" s="5" t="s">
        <v>2973</v>
      </c>
      <c r="B570" s="5" t="s">
        <v>1224</v>
      </c>
      <c r="C570" s="5" t="s">
        <v>1223</v>
      </c>
      <c r="D570" s="5" t="s">
        <v>1038</v>
      </c>
      <c r="E570" s="5" t="s">
        <v>1225</v>
      </c>
      <c r="F570" s="5" t="s">
        <v>1222</v>
      </c>
      <c r="G570" s="5">
        <v>2</v>
      </c>
      <c r="H570" s="5">
        <v>3</v>
      </c>
      <c r="I570" s="5" t="s">
        <v>2993</v>
      </c>
      <c r="J570" s="13" t="s">
        <v>1569</v>
      </c>
      <c r="K570" s="5" t="s">
        <v>1569</v>
      </c>
      <c r="L570" s="12" t="s">
        <v>1569</v>
      </c>
      <c r="M570" s="5" t="s">
        <v>1569</v>
      </c>
      <c r="N570" s="12"/>
      <c r="P570" s="12"/>
      <c r="R570" s="12">
        <v>0</v>
      </c>
      <c r="S570" s="5">
        <v>2019</v>
      </c>
      <c r="T570" s="12">
        <v>0</v>
      </c>
      <c r="U570" s="5">
        <v>2019</v>
      </c>
      <c r="V570" s="12">
        <v>0</v>
      </c>
      <c r="W570" s="5">
        <v>2019</v>
      </c>
      <c r="X570" s="14">
        <v>0</v>
      </c>
      <c r="Y570" s="5">
        <v>2019</v>
      </c>
      <c r="Z570" s="14"/>
    </row>
    <row r="571" spans="1:26" ht="12.75" customHeight="1" x14ac:dyDescent="0.25">
      <c r="A571" s="5" t="s">
        <v>2974</v>
      </c>
      <c r="B571" s="5" t="s">
        <v>1224</v>
      </c>
      <c r="C571" s="5" t="s">
        <v>1223</v>
      </c>
      <c r="D571" s="5" t="s">
        <v>1038</v>
      </c>
      <c r="E571" s="5" t="s">
        <v>2980</v>
      </c>
      <c r="F571" s="5" t="s">
        <v>2987</v>
      </c>
      <c r="G571" s="5">
        <v>2</v>
      </c>
      <c r="H571" s="5">
        <v>3</v>
      </c>
      <c r="I571" s="5" t="s">
        <v>2993</v>
      </c>
      <c r="J571" s="13" t="s">
        <v>1569</v>
      </c>
      <c r="K571" s="5" t="s">
        <v>1569</v>
      </c>
      <c r="L571" s="12" t="s">
        <v>1569</v>
      </c>
      <c r="M571" s="5" t="s">
        <v>1569</v>
      </c>
      <c r="N571" s="12"/>
      <c r="P571" s="12"/>
      <c r="R571" s="12">
        <v>0</v>
      </c>
      <c r="S571" s="5">
        <v>2019</v>
      </c>
      <c r="T571" s="12">
        <v>0</v>
      </c>
      <c r="U571" s="5">
        <v>2019</v>
      </c>
      <c r="V571" s="12">
        <v>0</v>
      </c>
      <c r="W571" s="5">
        <v>2019</v>
      </c>
      <c r="X571" s="14">
        <v>0</v>
      </c>
      <c r="Y571" s="5">
        <v>2019</v>
      </c>
      <c r="Z571" s="14"/>
    </row>
    <row r="572" spans="1:26" ht="12.75" customHeight="1" x14ac:dyDescent="0.25">
      <c r="A572" s="5" t="s">
        <v>2067</v>
      </c>
      <c r="B572" s="5" t="s">
        <v>1477</v>
      </c>
      <c r="C572" s="5" t="s">
        <v>1479</v>
      </c>
      <c r="D572" s="5" t="s">
        <v>1038</v>
      </c>
      <c r="E572" s="5" t="s">
        <v>2190</v>
      </c>
      <c r="F572" s="5" t="s">
        <v>2275</v>
      </c>
      <c r="G572" s="5">
        <v>1</v>
      </c>
      <c r="H572" s="5">
        <v>2</v>
      </c>
      <c r="I572" s="5" t="s">
        <v>2377</v>
      </c>
      <c r="J572" s="13" t="s">
        <v>1569</v>
      </c>
      <c r="K572" s="5" t="s">
        <v>1569</v>
      </c>
      <c r="L572" s="12" t="s">
        <v>1569</v>
      </c>
      <c r="M572" s="5" t="s">
        <v>1569</v>
      </c>
      <c r="N572" s="12"/>
      <c r="P572" s="12"/>
      <c r="R572" s="12">
        <v>0</v>
      </c>
      <c r="S572" s="5">
        <v>2012</v>
      </c>
      <c r="T572" s="12">
        <v>0</v>
      </c>
      <c r="U572" s="5">
        <v>2012</v>
      </c>
      <c r="V572" s="12">
        <v>0</v>
      </c>
      <c r="W572" s="5">
        <v>2012</v>
      </c>
      <c r="X572" s="14">
        <v>0</v>
      </c>
      <c r="Y572" s="5">
        <v>2012</v>
      </c>
      <c r="Z572" s="14"/>
    </row>
    <row r="573" spans="1:26" ht="12.75" customHeight="1" x14ac:dyDescent="0.25">
      <c r="A573" s="5" t="s">
        <v>2068</v>
      </c>
      <c r="B573" s="5" t="s">
        <v>1530</v>
      </c>
      <c r="C573" s="5" t="s">
        <v>1529</v>
      </c>
      <c r="D573" s="5" t="s">
        <v>35</v>
      </c>
      <c r="E573" s="5" t="s">
        <v>1530</v>
      </c>
      <c r="F573" s="5" t="s">
        <v>1529</v>
      </c>
      <c r="G573" s="5">
        <v>0</v>
      </c>
      <c r="H573" s="5">
        <v>2</v>
      </c>
      <c r="I573" s="5" t="s">
        <v>2378</v>
      </c>
      <c r="J573" s="13">
        <v>2.2163167794856684</v>
      </c>
      <c r="K573" s="5">
        <v>2017</v>
      </c>
      <c r="L573" s="12">
        <v>100</v>
      </c>
      <c r="M573" s="5">
        <v>2017</v>
      </c>
      <c r="N573" s="12"/>
      <c r="P573" s="12"/>
      <c r="R573" s="12">
        <v>0</v>
      </c>
      <c r="S573" s="5">
        <v>2017</v>
      </c>
      <c r="T573" s="12">
        <v>10.115224745852549</v>
      </c>
      <c r="U573" s="5">
        <v>2017</v>
      </c>
      <c r="V573" s="12">
        <v>89.9</v>
      </c>
      <c r="W573" s="5">
        <v>2017</v>
      </c>
      <c r="X573" s="14" t="s">
        <v>1569</v>
      </c>
      <c r="Y573" s="5" t="s">
        <v>1569</v>
      </c>
      <c r="Z573" s="14"/>
    </row>
    <row r="574" spans="1:26" ht="12.75" customHeight="1" x14ac:dyDescent="0.25">
      <c r="A574" s="5" t="s">
        <v>2069</v>
      </c>
      <c r="B574" s="5" t="s">
        <v>1245</v>
      </c>
      <c r="C574" s="5" t="s">
        <v>1244</v>
      </c>
      <c r="D574" s="5" t="s">
        <v>1038</v>
      </c>
      <c r="E574" s="5" t="s">
        <v>2191</v>
      </c>
      <c r="F574" s="5" t="s">
        <v>2276</v>
      </c>
      <c r="G574" s="5">
        <v>1</v>
      </c>
      <c r="H574" s="5">
        <v>1</v>
      </c>
      <c r="I574" s="5" t="s">
        <v>2379</v>
      </c>
      <c r="J574" s="13">
        <v>2.2309533127525656</v>
      </c>
      <c r="K574" s="5">
        <v>2012</v>
      </c>
      <c r="L574" s="12">
        <v>89</v>
      </c>
      <c r="M574" s="5">
        <v>2012</v>
      </c>
      <c r="N574" s="12"/>
      <c r="P574" s="12"/>
      <c r="R574" s="12" t="s">
        <v>1569</v>
      </c>
      <c r="S574" s="5" t="s">
        <v>1569</v>
      </c>
      <c r="T574" s="12" t="s">
        <v>1569</v>
      </c>
      <c r="U574" s="5" t="s">
        <v>1569</v>
      </c>
      <c r="V574" s="12" t="s">
        <v>1569</v>
      </c>
      <c r="W574" s="5" t="s">
        <v>1569</v>
      </c>
      <c r="X574" s="14" t="s">
        <v>1569</v>
      </c>
      <c r="Y574" s="5" t="s">
        <v>1569</v>
      </c>
      <c r="Z574" s="14"/>
    </row>
    <row r="575" spans="1:26" ht="12.75" customHeight="1" x14ac:dyDescent="0.25">
      <c r="A575" s="5" t="s">
        <v>2070</v>
      </c>
      <c r="B575" s="5" t="s">
        <v>1245</v>
      </c>
      <c r="C575" s="5" t="s">
        <v>1244</v>
      </c>
      <c r="D575" s="5" t="s">
        <v>1038</v>
      </c>
      <c r="E575" s="5" t="s">
        <v>1246</v>
      </c>
      <c r="F575" s="5" t="s">
        <v>1243</v>
      </c>
      <c r="G575" s="5">
        <v>1</v>
      </c>
      <c r="H575" s="5">
        <v>1</v>
      </c>
      <c r="I575" s="5" t="s">
        <v>2380</v>
      </c>
      <c r="J575" s="13">
        <v>1.5093251882733334</v>
      </c>
      <c r="K575" s="5">
        <v>2012</v>
      </c>
      <c r="L575" s="12">
        <v>80</v>
      </c>
      <c r="M575" s="5">
        <v>2012</v>
      </c>
      <c r="N575" s="12"/>
      <c r="P575" s="12"/>
      <c r="R575" s="12">
        <v>0</v>
      </c>
      <c r="S575" s="5">
        <v>2009</v>
      </c>
      <c r="T575" s="12">
        <v>0</v>
      </c>
      <c r="U575" s="5">
        <v>2009</v>
      </c>
      <c r="V575" s="12">
        <v>0</v>
      </c>
      <c r="W575" s="5">
        <v>2009</v>
      </c>
      <c r="X575" s="14">
        <v>100</v>
      </c>
      <c r="Y575" s="5">
        <v>2009</v>
      </c>
      <c r="Z575" s="14"/>
    </row>
    <row r="576" spans="1:26" ht="12.75" customHeight="1" x14ac:dyDescent="0.25">
      <c r="A576" s="5" t="s">
        <v>2071</v>
      </c>
      <c r="B576" s="5" t="s">
        <v>901</v>
      </c>
      <c r="C576" s="5" t="s">
        <v>900</v>
      </c>
      <c r="D576" s="5" t="s">
        <v>620</v>
      </c>
      <c r="E576" s="5" t="s">
        <v>2192</v>
      </c>
      <c r="F576" s="5" t="s">
        <v>2277</v>
      </c>
      <c r="G576" s="5">
        <v>2</v>
      </c>
      <c r="H576" s="5">
        <v>2</v>
      </c>
      <c r="I576" s="5" t="s">
        <v>2381</v>
      </c>
      <c r="J576" s="13">
        <v>0.87838160663378417</v>
      </c>
      <c r="K576" s="5">
        <v>2014</v>
      </c>
      <c r="L576" s="12">
        <v>93</v>
      </c>
      <c r="M576" s="5">
        <v>2014</v>
      </c>
      <c r="N576" s="12"/>
      <c r="P576" s="12"/>
      <c r="R576" s="12">
        <v>0</v>
      </c>
      <c r="S576" s="5">
        <v>2014</v>
      </c>
      <c r="T576" s="12">
        <v>0</v>
      </c>
      <c r="U576" s="5">
        <v>2014</v>
      </c>
      <c r="V576" s="12">
        <v>0</v>
      </c>
      <c r="W576" s="5">
        <v>2014</v>
      </c>
      <c r="X576" s="14">
        <v>0</v>
      </c>
      <c r="Y576" s="5">
        <v>2014</v>
      </c>
      <c r="Z576" s="14"/>
    </row>
    <row r="577" spans="1:26" ht="12.75" customHeight="1" x14ac:dyDescent="0.25">
      <c r="A577" s="5" t="s">
        <v>2072</v>
      </c>
      <c r="B577" s="5" t="s">
        <v>901</v>
      </c>
      <c r="C577" s="5" t="s">
        <v>900</v>
      </c>
      <c r="D577" s="5" t="s">
        <v>620</v>
      </c>
      <c r="E577" s="5" t="s">
        <v>2193</v>
      </c>
      <c r="F577" s="5" t="s">
        <v>2278</v>
      </c>
      <c r="G577" s="5">
        <v>2</v>
      </c>
      <c r="H577" s="5">
        <v>1</v>
      </c>
      <c r="I577" s="5" t="s">
        <v>2382</v>
      </c>
      <c r="J577" s="13">
        <v>1.166583041553749</v>
      </c>
      <c r="K577" s="5">
        <v>2014</v>
      </c>
      <c r="L577" s="12">
        <v>100</v>
      </c>
      <c r="M577" s="5">
        <v>2015</v>
      </c>
      <c r="N577" s="12"/>
      <c r="P577" s="12"/>
      <c r="R577" s="12" t="s">
        <v>1569</v>
      </c>
      <c r="S577" s="5" t="s">
        <v>1569</v>
      </c>
      <c r="T577" s="12">
        <v>0</v>
      </c>
      <c r="U577" s="5">
        <v>2015</v>
      </c>
      <c r="V577" s="12" t="s">
        <v>1569</v>
      </c>
      <c r="W577" s="5" t="s">
        <v>1569</v>
      </c>
      <c r="X577" s="14" t="s">
        <v>1569</v>
      </c>
      <c r="Y577" s="5" t="s">
        <v>1569</v>
      </c>
      <c r="Z577" s="14"/>
    </row>
    <row r="578" spans="1:26" ht="12.75" customHeight="1" x14ac:dyDescent="0.25">
      <c r="A578" s="5" t="s">
        <v>2073</v>
      </c>
      <c r="B578" s="5" t="s">
        <v>901</v>
      </c>
      <c r="C578" s="5" t="s">
        <v>900</v>
      </c>
      <c r="D578" s="5" t="s">
        <v>620</v>
      </c>
      <c r="E578" s="5" t="s">
        <v>902</v>
      </c>
      <c r="F578" s="5" t="s">
        <v>899</v>
      </c>
      <c r="G578" s="5">
        <v>2</v>
      </c>
      <c r="H578" s="5">
        <v>1</v>
      </c>
      <c r="I578" s="5" t="s">
        <v>2464</v>
      </c>
      <c r="J578" s="13" t="s">
        <v>1569</v>
      </c>
      <c r="K578" s="5" t="s">
        <v>1569</v>
      </c>
      <c r="L578" s="12">
        <v>100</v>
      </c>
      <c r="M578" s="5">
        <v>2014</v>
      </c>
      <c r="N578" s="12"/>
      <c r="P578" s="12"/>
      <c r="R578" s="12" t="s">
        <v>1569</v>
      </c>
      <c r="S578" s="5" t="s">
        <v>1569</v>
      </c>
      <c r="T578" s="12" t="s">
        <v>1569</v>
      </c>
      <c r="U578" s="5" t="s">
        <v>1569</v>
      </c>
      <c r="V578" s="12" t="s">
        <v>1569</v>
      </c>
      <c r="W578" s="5" t="s">
        <v>1569</v>
      </c>
      <c r="X578" s="14" t="s">
        <v>1569</v>
      </c>
      <c r="Y578" s="5" t="s">
        <v>1569</v>
      </c>
      <c r="Z578" s="14"/>
    </row>
    <row r="579" spans="1:26" ht="12.75" customHeight="1" x14ac:dyDescent="0.25">
      <c r="A579" s="5" t="s">
        <v>2454</v>
      </c>
      <c r="B579" s="5" t="s">
        <v>910</v>
      </c>
      <c r="C579" s="5" t="s">
        <v>909</v>
      </c>
      <c r="D579" s="5" t="s">
        <v>620</v>
      </c>
      <c r="E579" s="5" t="s">
        <v>911</v>
      </c>
      <c r="F579" s="5" t="s">
        <v>908</v>
      </c>
      <c r="G579" s="5">
        <v>2</v>
      </c>
      <c r="H579" s="5">
        <v>2</v>
      </c>
      <c r="I579" s="5" t="s">
        <v>2465</v>
      </c>
      <c r="J579" s="13" t="s">
        <v>1569</v>
      </c>
      <c r="K579" s="5" t="s">
        <v>1569</v>
      </c>
      <c r="L579" s="12" t="s">
        <v>1569</v>
      </c>
      <c r="M579" s="5" t="s">
        <v>1569</v>
      </c>
      <c r="N579" s="12"/>
      <c r="P579" s="12"/>
      <c r="R579" s="12" t="s">
        <v>1569</v>
      </c>
      <c r="S579" s="5" t="s">
        <v>1569</v>
      </c>
      <c r="T579" s="12" t="s">
        <v>1569</v>
      </c>
      <c r="U579" s="5" t="s">
        <v>1569</v>
      </c>
      <c r="V579" s="12">
        <v>1.8713450292397662</v>
      </c>
      <c r="W579" s="5">
        <v>2017</v>
      </c>
      <c r="X579" s="14" t="s">
        <v>1569</v>
      </c>
      <c r="Y579" s="5" t="s">
        <v>1569</v>
      </c>
      <c r="Z579" s="14"/>
    </row>
    <row r="580" spans="1:26" ht="12.75" customHeight="1" x14ac:dyDescent="0.25">
      <c r="A580" s="5" t="s">
        <v>2074</v>
      </c>
      <c r="B580" s="5" t="s">
        <v>910</v>
      </c>
      <c r="C580" s="5" t="s">
        <v>909</v>
      </c>
      <c r="D580" s="5" t="s">
        <v>360</v>
      </c>
      <c r="E580" s="5" t="s">
        <v>914</v>
      </c>
      <c r="F580" s="5" t="s">
        <v>2279</v>
      </c>
      <c r="G580" s="5">
        <v>3</v>
      </c>
      <c r="H580" s="5">
        <v>1</v>
      </c>
      <c r="J580" s="13" t="s">
        <v>1569</v>
      </c>
      <c r="K580" s="5" t="s">
        <v>1569</v>
      </c>
      <c r="L580" s="12">
        <v>80</v>
      </c>
      <c r="M580" s="5">
        <v>2007</v>
      </c>
      <c r="N580" s="12"/>
      <c r="P580" s="12"/>
      <c r="R580" s="12" t="s">
        <v>1569</v>
      </c>
      <c r="S580" s="5" t="s">
        <v>1569</v>
      </c>
      <c r="T580" s="12" t="s">
        <v>1569</v>
      </c>
      <c r="U580" s="5" t="s">
        <v>1569</v>
      </c>
      <c r="V580" s="12" t="s">
        <v>1569</v>
      </c>
      <c r="W580" s="5" t="s">
        <v>1569</v>
      </c>
      <c r="X580" s="14" t="s">
        <v>1569</v>
      </c>
      <c r="Y580" s="5" t="s">
        <v>1569</v>
      </c>
      <c r="Z580" s="14"/>
    </row>
    <row r="581" spans="1:26" ht="12.75" customHeight="1" x14ac:dyDescent="0.25">
      <c r="A581" s="5" t="s">
        <v>2075</v>
      </c>
      <c r="B581" s="5" t="s">
        <v>494</v>
      </c>
      <c r="C581" s="5" t="s">
        <v>493</v>
      </c>
      <c r="D581" s="5" t="s">
        <v>360</v>
      </c>
      <c r="E581" s="5" t="s">
        <v>501</v>
      </c>
      <c r="F581" s="5" t="s">
        <v>2280</v>
      </c>
      <c r="G581" s="5">
        <v>4</v>
      </c>
      <c r="H581" s="5">
        <v>1</v>
      </c>
      <c r="I581" s="5" t="s">
        <v>2383</v>
      </c>
      <c r="J581" s="13" t="s">
        <v>1569</v>
      </c>
      <c r="K581" s="5" t="s">
        <v>1569</v>
      </c>
      <c r="L581" s="12">
        <v>81.477208895390319</v>
      </c>
      <c r="M581" s="5">
        <v>2012</v>
      </c>
      <c r="N581" s="12"/>
      <c r="P581" s="12"/>
      <c r="R581" s="12">
        <v>0</v>
      </c>
      <c r="S581" s="5">
        <v>2012</v>
      </c>
      <c r="T581" s="12">
        <v>0</v>
      </c>
      <c r="U581" s="5">
        <v>2012</v>
      </c>
      <c r="V581" s="12">
        <v>0</v>
      </c>
      <c r="W581" s="5">
        <v>2012</v>
      </c>
      <c r="X581" s="14">
        <v>100</v>
      </c>
      <c r="Y581" s="5">
        <v>2012</v>
      </c>
      <c r="Z581" s="14"/>
    </row>
    <row r="582" spans="1:26" ht="12.75" customHeight="1" x14ac:dyDescent="0.25">
      <c r="A582" s="5" t="s">
        <v>2076</v>
      </c>
      <c r="B582" s="5" t="s">
        <v>494</v>
      </c>
      <c r="C582" s="5" t="s">
        <v>493</v>
      </c>
      <c r="D582" s="5" t="s">
        <v>360</v>
      </c>
      <c r="E582" s="5" t="s">
        <v>495</v>
      </c>
      <c r="F582" s="5" t="s">
        <v>2281</v>
      </c>
      <c r="G582" s="5">
        <v>4</v>
      </c>
      <c r="H582" s="5">
        <v>2</v>
      </c>
      <c r="I582" s="5" t="s">
        <v>2384</v>
      </c>
      <c r="J582" s="13" t="s">
        <v>1569</v>
      </c>
      <c r="K582" s="5" t="s">
        <v>1569</v>
      </c>
      <c r="L582" s="12">
        <v>92.591954715817991</v>
      </c>
      <c r="M582" s="5">
        <v>2012</v>
      </c>
      <c r="N582" s="12"/>
      <c r="P582" s="12"/>
      <c r="R582" s="12">
        <v>0</v>
      </c>
      <c r="S582" s="5">
        <v>2012</v>
      </c>
      <c r="T582" s="12">
        <v>0</v>
      </c>
      <c r="U582" s="5">
        <v>2012</v>
      </c>
      <c r="V582" s="12">
        <v>0</v>
      </c>
      <c r="W582" s="5">
        <v>2012</v>
      </c>
      <c r="X582" s="14">
        <v>100</v>
      </c>
      <c r="Y582" s="5">
        <v>2012</v>
      </c>
      <c r="Z582" s="14"/>
    </row>
    <row r="583" spans="1:26" ht="12.75" customHeight="1" x14ac:dyDescent="0.25">
      <c r="A583" s="5" t="s">
        <v>2077</v>
      </c>
      <c r="B583" s="5" t="s">
        <v>494</v>
      </c>
      <c r="C583" s="5" t="s">
        <v>493</v>
      </c>
      <c r="D583" s="5" t="s">
        <v>360</v>
      </c>
      <c r="E583" s="5" t="s">
        <v>504</v>
      </c>
      <c r="F583" s="5" t="s">
        <v>2282</v>
      </c>
      <c r="G583" s="5">
        <v>4</v>
      </c>
      <c r="H583" s="5">
        <v>1</v>
      </c>
      <c r="I583" s="5" t="s">
        <v>2385</v>
      </c>
      <c r="J583" s="13" t="s">
        <v>1569</v>
      </c>
      <c r="K583" s="5" t="s">
        <v>1569</v>
      </c>
      <c r="L583" s="12">
        <v>91.82649503994557</v>
      </c>
      <c r="M583" s="5">
        <v>2012</v>
      </c>
      <c r="N583" s="12"/>
      <c r="P583" s="12"/>
      <c r="R583" s="12">
        <v>0</v>
      </c>
      <c r="S583" s="5">
        <v>2012</v>
      </c>
      <c r="T583" s="12">
        <v>0</v>
      </c>
      <c r="U583" s="5">
        <v>2012</v>
      </c>
      <c r="V583" s="12">
        <v>0</v>
      </c>
      <c r="W583" s="5">
        <v>2012</v>
      </c>
      <c r="X583" s="14">
        <v>0</v>
      </c>
      <c r="Y583" s="5">
        <v>2012</v>
      </c>
      <c r="Z583" s="14"/>
    </row>
    <row r="584" spans="1:26" ht="12.75" customHeight="1" x14ac:dyDescent="0.25">
      <c r="A584" s="5" t="s">
        <v>2078</v>
      </c>
      <c r="B584" s="5" t="s">
        <v>531</v>
      </c>
      <c r="C584" s="5" t="s">
        <v>530</v>
      </c>
      <c r="D584" s="5" t="s">
        <v>360</v>
      </c>
      <c r="E584" s="5" t="s">
        <v>2194</v>
      </c>
      <c r="F584" s="5" t="s">
        <v>2283</v>
      </c>
      <c r="G584" s="5">
        <v>3</v>
      </c>
      <c r="H584" s="5">
        <v>2</v>
      </c>
      <c r="I584" s="5" t="s">
        <v>2386</v>
      </c>
      <c r="J584" s="13">
        <v>0.29659129595957606</v>
      </c>
      <c r="K584" s="5">
        <v>2006</v>
      </c>
      <c r="L584" s="12">
        <v>76.599998474121094</v>
      </c>
      <c r="M584" s="5">
        <v>2007</v>
      </c>
      <c r="N584" s="12"/>
      <c r="P584" s="12"/>
      <c r="R584" s="12">
        <v>2.0605811120901166E-2</v>
      </c>
      <c r="S584" s="5">
        <v>2006</v>
      </c>
      <c r="T584" s="12">
        <v>0</v>
      </c>
      <c r="U584" s="5">
        <v>2006</v>
      </c>
      <c r="V584" s="12">
        <v>0</v>
      </c>
      <c r="W584" s="5">
        <v>2006</v>
      </c>
      <c r="X584" s="14">
        <v>100</v>
      </c>
      <c r="Y584" s="5">
        <v>2006</v>
      </c>
      <c r="Z584" s="14"/>
    </row>
    <row r="585" spans="1:26" ht="12.75" customHeight="1" x14ac:dyDescent="0.25">
      <c r="A585" s="5" t="s">
        <v>2079</v>
      </c>
      <c r="B585" s="5" t="s">
        <v>531</v>
      </c>
      <c r="C585" s="5" t="s">
        <v>530</v>
      </c>
      <c r="D585" s="5" t="s">
        <v>360</v>
      </c>
      <c r="E585" s="5" t="s">
        <v>532</v>
      </c>
      <c r="F585" s="5" t="s">
        <v>2750</v>
      </c>
      <c r="G585" s="5">
        <v>3</v>
      </c>
      <c r="H585" s="5">
        <v>1</v>
      </c>
      <c r="I585" s="5" t="s">
        <v>2387</v>
      </c>
      <c r="J585" s="13" t="s">
        <v>1569</v>
      </c>
      <c r="K585" s="5" t="s">
        <v>1569</v>
      </c>
      <c r="L585" s="12">
        <v>60</v>
      </c>
      <c r="M585" s="5">
        <v>2019</v>
      </c>
      <c r="N585" s="12"/>
      <c r="P585" s="12"/>
      <c r="R585" s="12">
        <v>2.0605811120901166E-2</v>
      </c>
      <c r="S585" s="5">
        <v>2006</v>
      </c>
      <c r="T585" s="12">
        <v>0</v>
      </c>
      <c r="U585" s="5">
        <v>2019</v>
      </c>
      <c r="V585" s="12">
        <v>0</v>
      </c>
      <c r="W585" s="5">
        <v>2019</v>
      </c>
      <c r="X585" s="14">
        <v>100</v>
      </c>
      <c r="Y585" s="5">
        <v>2006</v>
      </c>
      <c r="Z585" s="14"/>
    </row>
    <row r="586" spans="1:26" ht="12.75" customHeight="1" x14ac:dyDescent="0.25">
      <c r="A586" s="5" t="s">
        <v>2080</v>
      </c>
      <c r="B586" s="5" t="s">
        <v>260</v>
      </c>
      <c r="C586" s="5" t="s">
        <v>259</v>
      </c>
      <c r="D586" s="5" t="s">
        <v>35</v>
      </c>
      <c r="E586" s="5" t="s">
        <v>2195</v>
      </c>
      <c r="F586" s="5" t="s">
        <v>2284</v>
      </c>
      <c r="G586" s="5">
        <v>1</v>
      </c>
      <c r="H586" s="5">
        <v>1</v>
      </c>
      <c r="I586" s="5" t="s">
        <v>2388</v>
      </c>
      <c r="J586" s="13">
        <v>0.95218587643901886</v>
      </c>
      <c r="K586" s="5">
        <v>2015</v>
      </c>
      <c r="L586" s="12">
        <v>91.099998474121094</v>
      </c>
      <c r="M586" s="5">
        <v>2015</v>
      </c>
      <c r="N586" s="12"/>
      <c r="P586" s="12"/>
      <c r="R586" s="12">
        <v>0</v>
      </c>
      <c r="S586" s="5">
        <v>2019</v>
      </c>
      <c r="T586" s="12">
        <v>0</v>
      </c>
      <c r="U586" s="5">
        <v>2019</v>
      </c>
      <c r="V586" s="12">
        <v>0</v>
      </c>
      <c r="W586" s="5">
        <v>2019</v>
      </c>
      <c r="X586" s="14">
        <v>100</v>
      </c>
      <c r="Y586" s="5">
        <v>2019</v>
      </c>
      <c r="Z586" s="14"/>
    </row>
    <row r="587" spans="1:26" ht="12.75" customHeight="1" x14ac:dyDescent="0.25">
      <c r="A587" s="5" t="s">
        <v>2081</v>
      </c>
      <c r="B587" s="5" t="s">
        <v>260</v>
      </c>
      <c r="C587" s="5" t="s">
        <v>259</v>
      </c>
      <c r="D587" s="5" t="s">
        <v>1038</v>
      </c>
      <c r="E587" s="5" t="s">
        <v>263</v>
      </c>
      <c r="F587" s="5" t="s">
        <v>262</v>
      </c>
      <c r="G587" s="5">
        <v>2</v>
      </c>
      <c r="H587" s="5">
        <v>1</v>
      </c>
      <c r="I587" s="5" t="s">
        <v>2389</v>
      </c>
      <c r="J587" s="13">
        <v>0.89167594586552412</v>
      </c>
      <c r="K587" s="5">
        <v>2010</v>
      </c>
      <c r="L587" s="12">
        <v>98</v>
      </c>
      <c r="M587" s="5">
        <v>2010</v>
      </c>
      <c r="N587" s="12"/>
      <c r="P587" s="12"/>
      <c r="R587" s="12">
        <v>0</v>
      </c>
      <c r="S587" s="5">
        <v>2015</v>
      </c>
      <c r="T587" s="12">
        <v>0</v>
      </c>
      <c r="U587" s="5">
        <v>2015</v>
      </c>
      <c r="V587" s="12">
        <v>0</v>
      </c>
      <c r="W587" s="5">
        <v>2015</v>
      </c>
      <c r="X587" s="14">
        <v>100</v>
      </c>
      <c r="Y587" s="5">
        <v>2015</v>
      </c>
      <c r="Z587" s="14"/>
    </row>
    <row r="588" spans="1:26" ht="12.75" customHeight="1" x14ac:dyDescent="0.25">
      <c r="A588" s="5" t="s">
        <v>2082</v>
      </c>
      <c r="B588" s="5" t="s">
        <v>1257</v>
      </c>
      <c r="C588" s="5" t="s">
        <v>1256</v>
      </c>
      <c r="D588" s="5" t="s">
        <v>620</v>
      </c>
      <c r="E588" s="5" t="s">
        <v>2196</v>
      </c>
      <c r="F588" s="5" t="s">
        <v>2285</v>
      </c>
      <c r="G588" s="5">
        <v>2</v>
      </c>
      <c r="H588" s="5">
        <v>1</v>
      </c>
      <c r="I588" s="5" t="s">
        <v>2390</v>
      </c>
      <c r="J588" s="13" t="s">
        <v>1569</v>
      </c>
      <c r="K588" s="5" t="s">
        <v>1569</v>
      </c>
      <c r="L588" s="12">
        <v>59.191116333007798</v>
      </c>
      <c r="M588" s="5">
        <v>2012</v>
      </c>
      <c r="N588" s="12"/>
      <c r="P588" s="12"/>
      <c r="R588" s="12" t="s">
        <v>1569</v>
      </c>
      <c r="S588" s="5" t="s">
        <v>1569</v>
      </c>
      <c r="T588" s="12" t="s">
        <v>1569</v>
      </c>
      <c r="U588" s="5" t="s">
        <v>1569</v>
      </c>
      <c r="V588" s="12" t="s">
        <v>1569</v>
      </c>
      <c r="W588" s="5" t="s">
        <v>1569</v>
      </c>
      <c r="X588" s="14" t="s">
        <v>1569</v>
      </c>
      <c r="Y588" s="5" t="s">
        <v>1569</v>
      </c>
      <c r="Z588" s="14"/>
    </row>
    <row r="589" spans="1:26" ht="12.75" customHeight="1" x14ac:dyDescent="0.25">
      <c r="A589" s="5" t="s">
        <v>2083</v>
      </c>
      <c r="B589" s="5" t="s">
        <v>1257</v>
      </c>
      <c r="C589" s="5" t="s">
        <v>1256</v>
      </c>
      <c r="D589" s="5" t="s">
        <v>620</v>
      </c>
      <c r="E589" s="5" t="s">
        <v>1263</v>
      </c>
      <c r="F589" s="5" t="s">
        <v>1262</v>
      </c>
      <c r="G589" s="5">
        <v>2</v>
      </c>
      <c r="H589" s="5">
        <v>1</v>
      </c>
      <c r="I589" s="5" t="s">
        <v>2391</v>
      </c>
      <c r="J589" s="13" t="s">
        <v>1569</v>
      </c>
      <c r="K589" s="5" t="s">
        <v>1569</v>
      </c>
      <c r="L589" s="12">
        <v>73.239280700683594</v>
      </c>
      <c r="M589" s="5">
        <v>2012</v>
      </c>
      <c r="N589" s="12"/>
      <c r="P589" s="12"/>
      <c r="R589" s="12" t="s">
        <v>1569</v>
      </c>
      <c r="S589" s="5" t="s">
        <v>1569</v>
      </c>
      <c r="T589" s="12" t="s">
        <v>1569</v>
      </c>
      <c r="U589" s="5" t="s">
        <v>1569</v>
      </c>
      <c r="V589" s="12" t="s">
        <v>1569</v>
      </c>
      <c r="W589" s="5" t="s">
        <v>1569</v>
      </c>
      <c r="X589" s="14" t="s">
        <v>1569</v>
      </c>
      <c r="Y589" s="5" t="s">
        <v>1569</v>
      </c>
      <c r="Z589" s="14"/>
    </row>
    <row r="590" spans="1:26" ht="12.75" customHeight="1" x14ac:dyDescent="0.25">
      <c r="A590" s="5" t="s">
        <v>2084</v>
      </c>
      <c r="B590" s="5" t="s">
        <v>1257</v>
      </c>
      <c r="C590" s="5" t="s">
        <v>1256</v>
      </c>
      <c r="D590" s="5" t="s">
        <v>620</v>
      </c>
      <c r="E590" s="5" t="s">
        <v>2197</v>
      </c>
      <c r="F590" s="5" t="s">
        <v>2286</v>
      </c>
      <c r="G590" s="5">
        <v>2</v>
      </c>
      <c r="H590" s="5">
        <v>1</v>
      </c>
      <c r="I590" s="5" t="s">
        <v>2392</v>
      </c>
      <c r="J590" s="13" t="s">
        <v>1569</v>
      </c>
      <c r="K590" s="5" t="s">
        <v>1569</v>
      </c>
      <c r="L590" s="12">
        <v>40.662208557128899</v>
      </c>
      <c r="M590" s="5">
        <v>2012</v>
      </c>
      <c r="N590" s="12"/>
      <c r="P590" s="12"/>
      <c r="R590" s="12" t="s">
        <v>1569</v>
      </c>
      <c r="S590" s="5" t="s">
        <v>1569</v>
      </c>
      <c r="T590" s="12" t="s">
        <v>1569</v>
      </c>
      <c r="U590" s="5" t="s">
        <v>1569</v>
      </c>
      <c r="V590" s="12" t="s">
        <v>1569</v>
      </c>
      <c r="W590" s="5" t="s">
        <v>1569</v>
      </c>
      <c r="X590" s="14" t="s">
        <v>1569</v>
      </c>
      <c r="Y590" s="5" t="s">
        <v>1569</v>
      </c>
      <c r="Z590" s="14"/>
    </row>
    <row r="591" spans="1:26" ht="12.75" customHeight="1" x14ac:dyDescent="0.25">
      <c r="A591" s="5" t="s">
        <v>2085</v>
      </c>
      <c r="B591" s="5" t="s">
        <v>1257</v>
      </c>
      <c r="C591" s="5" t="s">
        <v>1256</v>
      </c>
      <c r="D591" s="5" t="s">
        <v>620</v>
      </c>
      <c r="E591" s="5" t="s">
        <v>2198</v>
      </c>
      <c r="F591" s="5" t="s">
        <v>1259</v>
      </c>
      <c r="G591" s="5">
        <v>2</v>
      </c>
      <c r="H591" s="5">
        <v>1</v>
      </c>
      <c r="I591" s="5" t="s">
        <v>2393</v>
      </c>
      <c r="J591" s="13" t="s">
        <v>1569</v>
      </c>
      <c r="K591" s="5" t="s">
        <v>1569</v>
      </c>
      <c r="L591" s="12">
        <v>64.3624267578125</v>
      </c>
      <c r="M591" s="5">
        <v>2012</v>
      </c>
      <c r="N591" s="12"/>
      <c r="P591" s="12"/>
      <c r="R591" s="12" t="s">
        <v>1569</v>
      </c>
      <c r="S591" s="5" t="s">
        <v>1569</v>
      </c>
      <c r="T591" s="12" t="s">
        <v>1569</v>
      </c>
      <c r="U591" s="5" t="s">
        <v>1569</v>
      </c>
      <c r="V591" s="12" t="s">
        <v>1569</v>
      </c>
      <c r="W591" s="5" t="s">
        <v>1569</v>
      </c>
      <c r="X591" s="14" t="s">
        <v>1569</v>
      </c>
      <c r="Y591" s="5" t="s">
        <v>1569</v>
      </c>
      <c r="Z591" s="14"/>
    </row>
    <row r="592" spans="1:26" ht="12.75" customHeight="1" x14ac:dyDescent="0.25">
      <c r="A592" s="5" t="s">
        <v>2086</v>
      </c>
      <c r="B592" s="5" t="s">
        <v>1257</v>
      </c>
      <c r="C592" s="5" t="s">
        <v>1256</v>
      </c>
      <c r="D592" s="5" t="s">
        <v>1038</v>
      </c>
      <c r="E592" s="5" t="s">
        <v>2199</v>
      </c>
      <c r="F592" s="5" t="s">
        <v>1255</v>
      </c>
      <c r="G592" s="5">
        <v>2</v>
      </c>
      <c r="H592" s="5">
        <v>1</v>
      </c>
      <c r="I592" s="5" t="s">
        <v>2394</v>
      </c>
      <c r="J592" s="13" t="s">
        <v>1569</v>
      </c>
      <c r="K592" s="5" t="s">
        <v>1569</v>
      </c>
      <c r="L592" s="12">
        <v>82.300003051757798</v>
      </c>
      <c r="M592" s="5">
        <v>2017</v>
      </c>
      <c r="N592" s="12"/>
      <c r="P592" s="12"/>
      <c r="R592" s="12" t="s">
        <v>1569</v>
      </c>
      <c r="S592" s="5" t="s">
        <v>1569</v>
      </c>
      <c r="T592" s="12" t="s">
        <v>1569</v>
      </c>
      <c r="U592" s="5" t="s">
        <v>1569</v>
      </c>
      <c r="V592" s="12" t="s">
        <v>1569</v>
      </c>
      <c r="W592" s="5" t="s">
        <v>1569</v>
      </c>
      <c r="X592" s="14" t="s">
        <v>1569</v>
      </c>
      <c r="Y592" s="5" t="s">
        <v>1569</v>
      </c>
      <c r="Z592" s="14"/>
    </row>
    <row r="593" spans="1:26" ht="12.75" customHeight="1" x14ac:dyDescent="0.25">
      <c r="A593" s="5" t="s">
        <v>2087</v>
      </c>
      <c r="B593" s="5" t="s">
        <v>1266</v>
      </c>
      <c r="C593" s="5" t="s">
        <v>1265</v>
      </c>
      <c r="D593" s="5" t="s">
        <v>1038</v>
      </c>
      <c r="E593" s="5" t="s">
        <v>2200</v>
      </c>
      <c r="F593" s="5" t="s">
        <v>2287</v>
      </c>
      <c r="G593" s="5">
        <v>2</v>
      </c>
      <c r="H593" s="5">
        <v>2</v>
      </c>
      <c r="I593" s="5" t="s">
        <v>2395</v>
      </c>
      <c r="J593" s="13">
        <v>0.81422141222389233</v>
      </c>
      <c r="K593" s="5">
        <v>2019</v>
      </c>
      <c r="L593" s="12">
        <v>99.641525268554702</v>
      </c>
      <c r="M593" s="5">
        <v>2019</v>
      </c>
      <c r="N593" s="12"/>
      <c r="P593" s="12"/>
      <c r="R593" s="12">
        <v>0.12907787956717248</v>
      </c>
      <c r="S593" s="5">
        <v>2019</v>
      </c>
      <c r="T593" s="12" t="s">
        <v>1569</v>
      </c>
      <c r="U593" s="5" t="s">
        <v>1569</v>
      </c>
      <c r="V593" s="12" t="s">
        <v>1569</v>
      </c>
      <c r="W593" s="5" t="s">
        <v>1569</v>
      </c>
      <c r="X593" s="14" t="s">
        <v>1569</v>
      </c>
      <c r="Y593" s="5" t="s">
        <v>1569</v>
      </c>
      <c r="Z593" s="14"/>
    </row>
    <row r="594" spans="1:26" ht="12.75" customHeight="1" x14ac:dyDescent="0.25">
      <c r="A594" s="5" t="s">
        <v>2088</v>
      </c>
      <c r="B594" s="5" t="s">
        <v>1266</v>
      </c>
      <c r="C594" s="5" t="s">
        <v>1265</v>
      </c>
      <c r="D594" s="5" t="s">
        <v>1038</v>
      </c>
      <c r="E594" s="5" t="s">
        <v>2201</v>
      </c>
      <c r="F594" s="5" t="s">
        <v>3224</v>
      </c>
      <c r="G594" s="5">
        <v>2</v>
      </c>
      <c r="H594" s="5">
        <v>2</v>
      </c>
      <c r="I594" s="5" t="s">
        <v>3225</v>
      </c>
      <c r="J594" s="13" t="s">
        <v>1569</v>
      </c>
      <c r="K594" s="5" t="s">
        <v>1569</v>
      </c>
      <c r="L594" s="12">
        <v>88.116287231445298</v>
      </c>
      <c r="M594" s="5">
        <v>2019</v>
      </c>
      <c r="N594" s="12"/>
      <c r="P594" s="12"/>
      <c r="R594" s="12">
        <v>14.889462259165406</v>
      </c>
      <c r="S594" s="5">
        <v>2019</v>
      </c>
      <c r="T594" s="12" t="s">
        <v>1569</v>
      </c>
      <c r="U594" s="5" t="s">
        <v>1569</v>
      </c>
      <c r="V594" s="12" t="s">
        <v>1569</v>
      </c>
      <c r="W594" s="5" t="s">
        <v>1569</v>
      </c>
      <c r="X594" s="14" t="s">
        <v>1569</v>
      </c>
      <c r="Y594" s="5" t="s">
        <v>1569</v>
      </c>
      <c r="Z594" s="14"/>
    </row>
    <row r="595" spans="1:26" ht="12.75" customHeight="1" x14ac:dyDescent="0.25">
      <c r="A595" s="5" t="s">
        <v>2089</v>
      </c>
      <c r="B595" s="5" t="s">
        <v>1266</v>
      </c>
      <c r="C595" s="5" t="s">
        <v>1265</v>
      </c>
      <c r="D595" s="5" t="s">
        <v>1038</v>
      </c>
      <c r="E595" s="5" t="s">
        <v>2202</v>
      </c>
      <c r="F595" s="5" t="s">
        <v>2288</v>
      </c>
      <c r="G595" s="5">
        <v>2</v>
      </c>
      <c r="H595" s="5">
        <v>1</v>
      </c>
      <c r="I595" s="5" t="s">
        <v>2396</v>
      </c>
      <c r="J595" s="13">
        <v>0.91140868776604567</v>
      </c>
      <c r="K595" s="5">
        <v>2019</v>
      </c>
      <c r="L595" s="12">
        <v>89.720664978027301</v>
      </c>
      <c r="M595" s="5">
        <v>2019</v>
      </c>
      <c r="N595" s="12"/>
      <c r="P595" s="12"/>
      <c r="R595" s="12">
        <v>9.1314093956396142E-2</v>
      </c>
      <c r="S595" s="5">
        <v>2019</v>
      </c>
      <c r="T595" s="12">
        <v>0.64318242319186569</v>
      </c>
      <c r="U595" s="5">
        <v>2019</v>
      </c>
      <c r="V595" s="12">
        <v>0</v>
      </c>
      <c r="W595" s="5">
        <v>2019</v>
      </c>
      <c r="X595" s="14">
        <v>100</v>
      </c>
      <c r="Y595" s="5">
        <v>2019</v>
      </c>
      <c r="Z595" s="14"/>
    </row>
    <row r="596" spans="1:26" ht="12.75" customHeight="1" x14ac:dyDescent="0.25">
      <c r="A596" s="5" t="s">
        <v>2090</v>
      </c>
      <c r="B596" s="5" t="s">
        <v>954</v>
      </c>
      <c r="C596" s="5" t="s">
        <v>953</v>
      </c>
      <c r="D596" s="5" t="s">
        <v>620</v>
      </c>
      <c r="E596" s="5" t="s">
        <v>2203</v>
      </c>
      <c r="F596" s="5" t="s">
        <v>2289</v>
      </c>
      <c r="G596" s="5">
        <v>2</v>
      </c>
      <c r="H596" s="5">
        <v>1</v>
      </c>
      <c r="I596" s="5" t="s">
        <v>2397</v>
      </c>
      <c r="J596" s="13">
        <v>2.9955583643574157</v>
      </c>
      <c r="K596" s="5">
        <v>2007</v>
      </c>
      <c r="L596" s="12">
        <v>95</v>
      </c>
      <c r="M596" s="5">
        <v>2007</v>
      </c>
      <c r="N596" s="12"/>
      <c r="P596" s="12"/>
      <c r="R596" s="12" t="s">
        <v>1569</v>
      </c>
      <c r="S596" s="5" t="s">
        <v>1569</v>
      </c>
      <c r="T596" s="12">
        <v>0</v>
      </c>
      <c r="U596" s="5">
        <v>2007</v>
      </c>
      <c r="V596" s="12" t="s">
        <v>1569</v>
      </c>
      <c r="W596" s="5" t="s">
        <v>1569</v>
      </c>
      <c r="X596" s="14" t="s">
        <v>1569</v>
      </c>
      <c r="Y596" s="5" t="s">
        <v>1569</v>
      </c>
      <c r="Z596" s="14"/>
    </row>
    <row r="597" spans="1:26" ht="12.75" customHeight="1" x14ac:dyDescent="0.25">
      <c r="A597" s="5" t="s">
        <v>2975</v>
      </c>
      <c r="B597" s="5" t="s">
        <v>282</v>
      </c>
      <c r="C597" s="5" t="s">
        <v>281</v>
      </c>
      <c r="D597" s="5" t="s">
        <v>35</v>
      </c>
      <c r="E597" s="5" t="s">
        <v>2981</v>
      </c>
      <c r="F597" s="5" t="s">
        <v>2988</v>
      </c>
      <c r="G597" s="5">
        <v>1</v>
      </c>
      <c r="H597" s="5">
        <v>3</v>
      </c>
      <c r="I597" s="5" t="s">
        <v>2993</v>
      </c>
      <c r="J597" s="13" t="s">
        <v>1569</v>
      </c>
      <c r="K597" s="5" t="s">
        <v>1569</v>
      </c>
      <c r="L597" s="12">
        <v>100</v>
      </c>
      <c r="M597" s="5">
        <v>2019</v>
      </c>
      <c r="N597" s="12"/>
      <c r="P597" s="12"/>
      <c r="R597" s="12" t="s">
        <v>1569</v>
      </c>
      <c r="S597" s="5" t="s">
        <v>1569</v>
      </c>
      <c r="T597" s="12" t="s">
        <v>1569</v>
      </c>
      <c r="U597" s="5" t="s">
        <v>1569</v>
      </c>
      <c r="V597" s="12" t="s">
        <v>1569</v>
      </c>
      <c r="W597" s="5" t="s">
        <v>1569</v>
      </c>
      <c r="X597" s="14" t="s">
        <v>1569</v>
      </c>
      <c r="Y597" s="5" t="s">
        <v>1569</v>
      </c>
      <c r="Z597" s="14"/>
    </row>
    <row r="598" spans="1:26" ht="12.75" customHeight="1" x14ac:dyDescent="0.25">
      <c r="A598" s="5" t="s">
        <v>2091</v>
      </c>
      <c r="B598" s="5" t="s">
        <v>888</v>
      </c>
      <c r="C598" s="5" t="s">
        <v>887</v>
      </c>
      <c r="D598" s="5" t="s">
        <v>620</v>
      </c>
      <c r="E598" s="5" t="s">
        <v>2204</v>
      </c>
      <c r="F598" s="5" t="s">
        <v>2290</v>
      </c>
      <c r="G598" s="5">
        <v>1</v>
      </c>
      <c r="H598" s="5">
        <v>2</v>
      </c>
      <c r="I598" s="5" t="s">
        <v>2398</v>
      </c>
      <c r="J598" s="13">
        <v>7.1138027456360584</v>
      </c>
      <c r="K598" s="5">
        <v>2014</v>
      </c>
      <c r="L598" s="12">
        <v>100</v>
      </c>
      <c r="M598" s="5">
        <v>2015</v>
      </c>
      <c r="N598" s="12"/>
      <c r="P598" s="12"/>
      <c r="R598" s="12">
        <v>0</v>
      </c>
      <c r="S598" s="5">
        <v>2019</v>
      </c>
      <c r="T598" s="12">
        <v>0</v>
      </c>
      <c r="U598" s="5">
        <v>2019</v>
      </c>
      <c r="V598" s="12">
        <v>0</v>
      </c>
      <c r="W598" s="5">
        <v>2019</v>
      </c>
      <c r="X598" s="14">
        <v>100</v>
      </c>
      <c r="Y598" s="5">
        <v>2019</v>
      </c>
      <c r="Z598" s="14"/>
    </row>
    <row r="599" spans="1:26" ht="12.75" customHeight="1" x14ac:dyDescent="0.25">
      <c r="A599" s="5" t="s">
        <v>2092</v>
      </c>
      <c r="B599" s="5" t="s">
        <v>1287</v>
      </c>
      <c r="C599" s="5" t="s">
        <v>1286</v>
      </c>
      <c r="D599" s="5" t="s">
        <v>620</v>
      </c>
      <c r="E599" s="5" t="s">
        <v>2205</v>
      </c>
      <c r="F599" s="5" t="s">
        <v>1285</v>
      </c>
      <c r="G599" s="5">
        <v>1</v>
      </c>
      <c r="H599" s="5">
        <v>2</v>
      </c>
      <c r="I599" s="5" t="s">
        <v>3226</v>
      </c>
      <c r="J599" s="13" t="s">
        <v>1569</v>
      </c>
      <c r="K599" s="5" t="s">
        <v>1569</v>
      </c>
      <c r="L599" s="12">
        <v>97.800003051757798</v>
      </c>
      <c r="M599" s="5">
        <v>2015</v>
      </c>
      <c r="N599" s="12"/>
      <c r="P599" s="12"/>
      <c r="R599" s="12" t="s">
        <v>1569</v>
      </c>
      <c r="S599" s="5" t="s">
        <v>1569</v>
      </c>
      <c r="T599" s="12" t="s">
        <v>1569</v>
      </c>
      <c r="U599" s="5" t="s">
        <v>1569</v>
      </c>
      <c r="V599" s="12" t="s">
        <v>1569</v>
      </c>
      <c r="W599" s="5" t="s">
        <v>1569</v>
      </c>
      <c r="X599" s="14" t="s">
        <v>1569</v>
      </c>
      <c r="Y599" s="5" t="s">
        <v>1569</v>
      </c>
      <c r="Z599" s="14"/>
    </row>
    <row r="600" spans="1:26" ht="12.75" customHeight="1" x14ac:dyDescent="0.25">
      <c r="A600" s="5" t="s">
        <v>2976</v>
      </c>
      <c r="B600" s="5" t="s">
        <v>542</v>
      </c>
      <c r="C600" s="5" t="s">
        <v>541</v>
      </c>
      <c r="D600" s="5" t="s">
        <v>360</v>
      </c>
      <c r="E600" s="5" t="s">
        <v>2982</v>
      </c>
      <c r="F600" s="5" t="s">
        <v>2989</v>
      </c>
      <c r="G600" s="5">
        <v>1</v>
      </c>
      <c r="H600" s="5">
        <v>1</v>
      </c>
      <c r="I600" s="5" t="s">
        <v>3041</v>
      </c>
      <c r="J600" s="13" t="s">
        <v>1569</v>
      </c>
      <c r="K600" s="5" t="s">
        <v>1569</v>
      </c>
      <c r="L600" s="12" t="s">
        <v>1569</v>
      </c>
      <c r="M600" s="5" t="s">
        <v>1569</v>
      </c>
      <c r="N600" s="12"/>
      <c r="P600" s="12"/>
      <c r="R600" s="12">
        <v>0</v>
      </c>
      <c r="S600" s="5">
        <v>2015</v>
      </c>
      <c r="T600" s="12">
        <v>0</v>
      </c>
      <c r="U600" s="5">
        <v>2015</v>
      </c>
      <c r="V600" s="12">
        <v>0</v>
      </c>
      <c r="W600" s="5">
        <v>2015</v>
      </c>
      <c r="X600" s="14">
        <v>0</v>
      </c>
      <c r="Y600" s="5">
        <v>2015</v>
      </c>
      <c r="Z600" s="14"/>
    </row>
    <row r="601" spans="1:26" ht="12.75" customHeight="1" x14ac:dyDescent="0.25">
      <c r="A601" s="5" t="s">
        <v>2093</v>
      </c>
      <c r="B601" s="5" t="s">
        <v>1292</v>
      </c>
      <c r="C601" s="5" t="s">
        <v>1291</v>
      </c>
      <c r="D601" s="5" t="s">
        <v>1038</v>
      </c>
      <c r="E601" s="5" t="s">
        <v>2206</v>
      </c>
      <c r="F601" s="5" t="s">
        <v>2291</v>
      </c>
      <c r="G601" s="5">
        <v>2</v>
      </c>
      <c r="H601" s="5">
        <v>1</v>
      </c>
      <c r="I601" s="5" t="s">
        <v>2399</v>
      </c>
      <c r="J601" s="13" t="s">
        <v>1569</v>
      </c>
      <c r="K601" s="5" t="s">
        <v>1569</v>
      </c>
      <c r="L601" s="12" t="s">
        <v>1569</v>
      </c>
      <c r="M601" s="5" t="s">
        <v>1569</v>
      </c>
      <c r="N601" s="12"/>
      <c r="P601" s="12"/>
      <c r="R601" s="12">
        <v>0</v>
      </c>
      <c r="S601" s="5">
        <v>2012</v>
      </c>
      <c r="T601" s="12">
        <v>0</v>
      </c>
      <c r="U601" s="5">
        <v>2012</v>
      </c>
      <c r="V601" s="12">
        <v>0</v>
      </c>
      <c r="W601" s="5">
        <v>2012</v>
      </c>
      <c r="X601" s="14">
        <v>0</v>
      </c>
      <c r="Y601" s="5">
        <v>2012</v>
      </c>
      <c r="Z601" s="14"/>
    </row>
    <row r="602" spans="1:26" ht="12.75" customHeight="1" x14ac:dyDescent="0.25">
      <c r="A602" s="5" t="s">
        <v>2094</v>
      </c>
      <c r="B602" s="5" t="s">
        <v>1292</v>
      </c>
      <c r="C602" s="5" t="s">
        <v>1291</v>
      </c>
      <c r="D602" s="5" t="s">
        <v>1038</v>
      </c>
      <c r="E602" s="5" t="s">
        <v>1293</v>
      </c>
      <c r="F602" s="5" t="s">
        <v>1290</v>
      </c>
      <c r="G602" s="5">
        <v>2</v>
      </c>
      <c r="H602" s="5">
        <v>1</v>
      </c>
      <c r="I602" s="5" t="s">
        <v>2400</v>
      </c>
      <c r="J602" s="13" t="s">
        <v>1569</v>
      </c>
      <c r="K602" s="5" t="s">
        <v>1569</v>
      </c>
      <c r="L602" s="12" t="s">
        <v>1569</v>
      </c>
      <c r="M602" s="5" t="s">
        <v>1569</v>
      </c>
      <c r="N602" s="12"/>
      <c r="P602" s="12"/>
      <c r="R602" s="12">
        <v>0</v>
      </c>
      <c r="S602" s="5">
        <v>2012</v>
      </c>
      <c r="T602" s="12">
        <v>0</v>
      </c>
      <c r="U602" s="5">
        <v>2012</v>
      </c>
      <c r="V602" s="12">
        <v>0</v>
      </c>
      <c r="W602" s="5">
        <v>2012</v>
      </c>
      <c r="X602" s="14">
        <v>0</v>
      </c>
      <c r="Y602" s="5">
        <v>2012</v>
      </c>
      <c r="Z602" s="14"/>
    </row>
    <row r="603" spans="1:26" ht="12.75" customHeight="1" x14ac:dyDescent="0.25">
      <c r="A603" s="5" t="s">
        <v>2095</v>
      </c>
      <c r="B603" s="5" t="s">
        <v>1292</v>
      </c>
      <c r="C603" s="5" t="s">
        <v>1291</v>
      </c>
      <c r="D603" s="5" t="s">
        <v>1038</v>
      </c>
      <c r="E603" s="5" t="s">
        <v>1296</v>
      </c>
      <c r="F603" s="5" t="s">
        <v>1295</v>
      </c>
      <c r="G603" s="5">
        <v>1</v>
      </c>
      <c r="H603" s="5">
        <v>1</v>
      </c>
      <c r="I603" s="5" t="s">
        <v>2401</v>
      </c>
      <c r="J603" s="13" t="s">
        <v>1569</v>
      </c>
      <c r="K603" s="5" t="s">
        <v>1569</v>
      </c>
      <c r="L603" s="12" t="s">
        <v>1569</v>
      </c>
      <c r="M603" s="5" t="s">
        <v>1569</v>
      </c>
      <c r="N603" s="12"/>
      <c r="P603" s="12"/>
      <c r="R603" s="12">
        <v>0</v>
      </c>
      <c r="S603" s="5">
        <v>2012</v>
      </c>
      <c r="T603" s="12">
        <v>0</v>
      </c>
      <c r="U603" s="5">
        <v>2012</v>
      </c>
      <c r="V603" s="12">
        <v>0</v>
      </c>
      <c r="W603" s="5">
        <v>2012</v>
      </c>
      <c r="X603" s="14">
        <v>0</v>
      </c>
      <c r="Y603" s="5">
        <v>2012</v>
      </c>
      <c r="Z603" s="14"/>
    </row>
    <row r="604" spans="1:26" ht="12.75" customHeight="1" x14ac:dyDescent="0.25">
      <c r="A604" s="5" t="s">
        <v>2096</v>
      </c>
      <c r="B604" s="5" t="s">
        <v>1300</v>
      </c>
      <c r="C604" s="5" t="s">
        <v>1299</v>
      </c>
      <c r="D604" s="5" t="s">
        <v>1038</v>
      </c>
      <c r="E604" s="5" t="s">
        <v>1305</v>
      </c>
      <c r="F604" s="5" t="s">
        <v>2292</v>
      </c>
      <c r="G604" s="5" t="s">
        <v>3105</v>
      </c>
      <c r="H604" s="5">
        <v>2</v>
      </c>
      <c r="I604" s="5" t="s">
        <v>2402</v>
      </c>
      <c r="J604" s="13">
        <v>1.1806531755915317</v>
      </c>
      <c r="K604" s="5">
        <v>2017</v>
      </c>
      <c r="L604" s="12">
        <v>100</v>
      </c>
      <c r="M604" s="5">
        <v>2017</v>
      </c>
      <c r="N604" s="12"/>
      <c r="P604" s="12"/>
      <c r="R604" s="12">
        <v>2.5846870123288026</v>
      </c>
      <c r="S604" s="5">
        <v>2017</v>
      </c>
      <c r="T604" s="12">
        <v>7.4818004471214801</v>
      </c>
      <c r="U604" s="5">
        <v>2017</v>
      </c>
      <c r="V604" s="12">
        <v>0</v>
      </c>
      <c r="W604" s="5">
        <v>2017</v>
      </c>
      <c r="X604" s="14" t="s">
        <v>1569</v>
      </c>
      <c r="Y604" s="5" t="s">
        <v>1569</v>
      </c>
      <c r="Z604" s="14"/>
    </row>
    <row r="605" spans="1:26" ht="12.75" customHeight="1" x14ac:dyDescent="0.25">
      <c r="A605" s="5" t="s">
        <v>2097</v>
      </c>
      <c r="B605" s="5" t="s">
        <v>1300</v>
      </c>
      <c r="C605" s="5" t="s">
        <v>1299</v>
      </c>
      <c r="D605" s="5" t="s">
        <v>1038</v>
      </c>
      <c r="E605" s="5" t="s">
        <v>2207</v>
      </c>
      <c r="F605" s="5" t="s">
        <v>2990</v>
      </c>
      <c r="G605" s="5" t="s">
        <v>3105</v>
      </c>
      <c r="H605" s="5">
        <v>3</v>
      </c>
      <c r="I605" s="5" t="s">
        <v>2403</v>
      </c>
      <c r="J605" s="13">
        <v>2.6496528429348847</v>
      </c>
      <c r="K605" s="5">
        <v>2017</v>
      </c>
      <c r="L605" s="12">
        <v>70</v>
      </c>
      <c r="M605" s="5">
        <v>2017</v>
      </c>
      <c r="N605" s="12"/>
      <c r="P605" s="12"/>
      <c r="R605" s="12">
        <v>0</v>
      </c>
      <c r="S605" s="5">
        <v>2017</v>
      </c>
      <c r="T605" s="12">
        <v>0</v>
      </c>
      <c r="U605" s="5">
        <v>2017</v>
      </c>
      <c r="V605" s="12">
        <v>0</v>
      </c>
      <c r="W605" s="5">
        <v>2017</v>
      </c>
      <c r="X605" s="14" t="s">
        <v>1569</v>
      </c>
      <c r="Y605" s="5" t="s">
        <v>1569</v>
      </c>
      <c r="Z605" s="14"/>
    </row>
    <row r="606" spans="1:26" ht="12.75" customHeight="1" x14ac:dyDescent="0.25">
      <c r="A606" s="5" t="s">
        <v>2098</v>
      </c>
      <c r="B606" s="5" t="s">
        <v>1300</v>
      </c>
      <c r="C606" s="5" t="s">
        <v>1299</v>
      </c>
      <c r="D606" s="5" t="s">
        <v>1038</v>
      </c>
      <c r="E606" s="5" t="s">
        <v>1303</v>
      </c>
      <c r="F606" s="5" t="s">
        <v>2293</v>
      </c>
      <c r="G606" s="5" t="s">
        <v>3105</v>
      </c>
      <c r="H606" s="5">
        <v>1</v>
      </c>
      <c r="I606" s="5" t="s">
        <v>2404</v>
      </c>
      <c r="J606" s="13">
        <v>0.85132358829282384</v>
      </c>
      <c r="K606" s="5">
        <v>2017</v>
      </c>
      <c r="L606" s="12">
        <v>100</v>
      </c>
      <c r="M606" s="5">
        <v>2017</v>
      </c>
      <c r="N606" s="12"/>
      <c r="P606" s="12"/>
      <c r="R606" s="12">
        <v>0.6168080185042405</v>
      </c>
      <c r="S606" s="5">
        <v>2017</v>
      </c>
      <c r="T606" s="12">
        <v>8.5776407093292288</v>
      </c>
      <c r="U606" s="5">
        <v>2017</v>
      </c>
      <c r="V606" s="12">
        <v>0</v>
      </c>
      <c r="W606" s="5">
        <v>2017</v>
      </c>
      <c r="X606" s="14">
        <v>100</v>
      </c>
      <c r="Y606" s="5">
        <v>2017</v>
      </c>
      <c r="Z606" s="14"/>
    </row>
    <row r="607" spans="1:26" ht="12.75" customHeight="1" x14ac:dyDescent="0.25">
      <c r="A607" s="5" t="s">
        <v>2099</v>
      </c>
      <c r="B607" s="5" t="s">
        <v>967</v>
      </c>
      <c r="C607" s="5" t="s">
        <v>966</v>
      </c>
      <c r="D607" s="5" t="s">
        <v>1038</v>
      </c>
      <c r="E607" s="5" t="s">
        <v>973</v>
      </c>
      <c r="F607" s="5" t="s">
        <v>972</v>
      </c>
      <c r="G607" s="5">
        <v>2</v>
      </c>
      <c r="H607" s="5">
        <v>1</v>
      </c>
      <c r="I607" s="5" t="s">
        <v>2405</v>
      </c>
      <c r="J607" s="13">
        <v>0.67365975974182424</v>
      </c>
      <c r="K607" s="5">
        <v>2007</v>
      </c>
      <c r="L607" s="12">
        <v>90</v>
      </c>
      <c r="M607" s="5">
        <v>2007</v>
      </c>
      <c r="N607" s="12"/>
      <c r="P607" s="12"/>
      <c r="R607" s="12">
        <v>0</v>
      </c>
      <c r="S607" s="5">
        <v>2017</v>
      </c>
      <c r="T607" s="12">
        <v>0</v>
      </c>
      <c r="U607" s="5">
        <v>2017</v>
      </c>
      <c r="V607" s="12">
        <v>0</v>
      </c>
      <c r="W607" s="5">
        <v>2017</v>
      </c>
      <c r="X607" s="14">
        <v>100</v>
      </c>
      <c r="Y607" s="5">
        <v>2017</v>
      </c>
      <c r="Z607" s="14"/>
    </row>
    <row r="608" spans="1:26" ht="12.75" customHeight="1" x14ac:dyDescent="0.25">
      <c r="A608" s="5" t="s">
        <v>2100</v>
      </c>
      <c r="B608" s="5" t="s">
        <v>967</v>
      </c>
      <c r="C608" s="5" t="s">
        <v>966</v>
      </c>
      <c r="D608" s="5" t="s">
        <v>620</v>
      </c>
      <c r="E608" s="5" t="s">
        <v>2208</v>
      </c>
      <c r="F608" s="5" t="s">
        <v>970</v>
      </c>
      <c r="G608" s="5">
        <v>2</v>
      </c>
      <c r="H608" s="5">
        <v>1</v>
      </c>
      <c r="I608" s="5" t="s">
        <v>2406</v>
      </c>
      <c r="J608" s="13">
        <v>3.5027789586998836</v>
      </c>
      <c r="K608" s="5">
        <v>2016</v>
      </c>
      <c r="L608" s="12">
        <v>96</v>
      </c>
      <c r="M608" s="5">
        <v>2007</v>
      </c>
      <c r="N608" s="12"/>
      <c r="P608" s="12"/>
      <c r="R608" s="12">
        <v>6.2330190824409373</v>
      </c>
      <c r="S608" s="5">
        <v>2016</v>
      </c>
      <c r="T608" s="12">
        <v>0</v>
      </c>
      <c r="U608" s="5">
        <v>2016</v>
      </c>
      <c r="V608" s="12">
        <v>0</v>
      </c>
      <c r="W608" s="5">
        <v>2016</v>
      </c>
      <c r="X608" s="14">
        <v>100</v>
      </c>
      <c r="Y608" s="5">
        <v>2016</v>
      </c>
      <c r="Z608" s="14"/>
    </row>
    <row r="609" spans="1:26" ht="12.75" customHeight="1" x14ac:dyDescent="0.25">
      <c r="A609" s="5" t="s">
        <v>2101</v>
      </c>
      <c r="B609" s="5" t="s">
        <v>967</v>
      </c>
      <c r="C609" s="5" t="s">
        <v>966</v>
      </c>
      <c r="D609" s="5" t="s">
        <v>620</v>
      </c>
      <c r="E609" s="5" t="s">
        <v>968</v>
      </c>
      <c r="F609" s="5" t="s">
        <v>2294</v>
      </c>
      <c r="G609" s="5">
        <v>2</v>
      </c>
      <c r="H609" s="5">
        <v>2</v>
      </c>
      <c r="I609" s="5" t="s">
        <v>2407</v>
      </c>
      <c r="J609" s="13">
        <v>1.2970144330066797</v>
      </c>
      <c r="K609" s="5">
        <v>2017</v>
      </c>
      <c r="L609" s="12">
        <v>83.544303797468359</v>
      </c>
      <c r="M609" s="5">
        <v>2016</v>
      </c>
      <c r="N609" s="12"/>
      <c r="P609" s="12"/>
      <c r="R609" s="12">
        <v>0</v>
      </c>
      <c r="S609" s="5">
        <v>2016</v>
      </c>
      <c r="T609" s="12">
        <v>0</v>
      </c>
      <c r="U609" s="5">
        <v>2016</v>
      </c>
      <c r="V609" s="12">
        <v>0</v>
      </c>
      <c r="W609" s="5">
        <v>2016</v>
      </c>
      <c r="X609" s="14">
        <v>0</v>
      </c>
      <c r="Y609" s="5">
        <v>2016</v>
      </c>
      <c r="Z609" s="14"/>
    </row>
    <row r="610" spans="1:26" ht="12.75" customHeight="1" x14ac:dyDescent="0.25">
      <c r="A610" s="5" t="s">
        <v>2102</v>
      </c>
      <c r="B610" s="5" t="s">
        <v>1533</v>
      </c>
      <c r="C610" s="5" t="s">
        <v>1745</v>
      </c>
      <c r="D610" s="5" t="s">
        <v>1038</v>
      </c>
      <c r="E610" s="5" t="s">
        <v>2209</v>
      </c>
      <c r="F610" s="5" t="s">
        <v>2295</v>
      </c>
      <c r="G610" s="5">
        <v>1</v>
      </c>
      <c r="H610" s="5">
        <v>2</v>
      </c>
      <c r="I610" s="5" t="s">
        <v>2408</v>
      </c>
      <c r="J610" s="13" t="s">
        <v>1569</v>
      </c>
      <c r="K610" s="5" t="s">
        <v>1569</v>
      </c>
      <c r="L610" s="12">
        <v>44.4799995422363</v>
      </c>
      <c r="M610" s="5">
        <v>2012</v>
      </c>
      <c r="N610" s="12"/>
      <c r="P610" s="12"/>
      <c r="R610" s="12" t="s">
        <v>1569</v>
      </c>
      <c r="S610" s="5" t="s">
        <v>1569</v>
      </c>
      <c r="T610" s="12" t="s">
        <v>1569</v>
      </c>
      <c r="U610" s="5" t="s">
        <v>1569</v>
      </c>
      <c r="V610" s="12" t="s">
        <v>1569</v>
      </c>
      <c r="W610" s="5" t="s">
        <v>1569</v>
      </c>
      <c r="X610" s="14" t="s">
        <v>1569</v>
      </c>
      <c r="Y610" s="5" t="s">
        <v>1569</v>
      </c>
      <c r="Z610" s="14"/>
    </row>
    <row r="611" spans="1:26" ht="12.75" customHeight="1" x14ac:dyDescent="0.25">
      <c r="A611" s="5" t="s">
        <v>2977</v>
      </c>
      <c r="B611" s="5" t="s">
        <v>581</v>
      </c>
      <c r="C611" s="5" t="s">
        <v>580</v>
      </c>
      <c r="D611" s="5" t="s">
        <v>360</v>
      </c>
      <c r="E611" s="5" t="s">
        <v>2983</v>
      </c>
      <c r="F611" s="5" t="s">
        <v>579</v>
      </c>
      <c r="G611" s="5">
        <v>2</v>
      </c>
      <c r="H611" s="5">
        <v>3</v>
      </c>
      <c r="I611" s="5" t="s">
        <v>2993</v>
      </c>
      <c r="J611" s="13" t="s">
        <v>1569</v>
      </c>
      <c r="K611" s="5" t="s">
        <v>1569</v>
      </c>
      <c r="L611" s="12">
        <v>70</v>
      </c>
      <c r="M611" s="5">
        <v>2012</v>
      </c>
      <c r="N611" s="12"/>
      <c r="P611" s="12"/>
      <c r="R611" s="12" t="s">
        <v>1569</v>
      </c>
      <c r="S611" s="5" t="s">
        <v>1569</v>
      </c>
      <c r="T611" s="12" t="s">
        <v>1569</v>
      </c>
      <c r="U611" s="5" t="s">
        <v>1569</v>
      </c>
      <c r="V611" s="12" t="s">
        <v>1569</v>
      </c>
      <c r="W611" s="5" t="s">
        <v>1569</v>
      </c>
      <c r="X611" s="14" t="s">
        <v>1569</v>
      </c>
      <c r="Y611" s="5" t="s">
        <v>1569</v>
      </c>
      <c r="Z611" s="14"/>
    </row>
    <row r="612" spans="1:26" ht="12.75" customHeight="1" x14ac:dyDescent="0.25">
      <c r="A612" s="5" t="s">
        <v>2103</v>
      </c>
      <c r="B612" s="5" t="s">
        <v>586</v>
      </c>
      <c r="C612" s="5" t="s">
        <v>585</v>
      </c>
      <c r="D612" s="5" t="s">
        <v>360</v>
      </c>
      <c r="E612" s="5" t="s">
        <v>587</v>
      </c>
      <c r="F612" s="5" t="s">
        <v>584</v>
      </c>
      <c r="G612" s="5">
        <v>2</v>
      </c>
      <c r="H612" s="5">
        <v>1</v>
      </c>
      <c r="I612" s="5" t="s">
        <v>2409</v>
      </c>
      <c r="J612" s="13">
        <v>0.89999999547799203</v>
      </c>
      <c r="K612" s="5">
        <v>2017</v>
      </c>
      <c r="L612" s="12">
        <v>92.099545614255078</v>
      </c>
      <c r="M612" s="5">
        <v>2017</v>
      </c>
      <c r="N612" s="12"/>
      <c r="P612" s="12"/>
      <c r="R612" s="12" t="s">
        <v>1569</v>
      </c>
      <c r="S612" s="5" t="s">
        <v>1569</v>
      </c>
      <c r="T612" s="12" t="s">
        <v>1569</v>
      </c>
      <c r="U612" s="5" t="s">
        <v>1569</v>
      </c>
      <c r="V612" s="12" t="s">
        <v>1569</v>
      </c>
      <c r="W612" s="5" t="s">
        <v>1569</v>
      </c>
      <c r="X612" s="14" t="s">
        <v>1569</v>
      </c>
      <c r="Y612" s="5" t="s">
        <v>1569</v>
      </c>
      <c r="Z612" s="14"/>
    </row>
    <row r="613" spans="1:26" ht="12.75" customHeight="1" x14ac:dyDescent="0.25">
      <c r="A613" s="5" t="s">
        <v>2104</v>
      </c>
      <c r="B613" s="5" t="s">
        <v>1000</v>
      </c>
      <c r="C613" s="5" t="s">
        <v>999</v>
      </c>
      <c r="D613" s="5" t="s">
        <v>620</v>
      </c>
      <c r="E613" s="5" t="s">
        <v>1001</v>
      </c>
      <c r="F613" s="5" t="s">
        <v>998</v>
      </c>
      <c r="G613" s="5">
        <v>1</v>
      </c>
      <c r="H613" s="5">
        <v>1</v>
      </c>
      <c r="I613" s="5" t="s">
        <v>2410</v>
      </c>
      <c r="J613" s="13">
        <v>1.3269014204039129</v>
      </c>
      <c r="K613" s="5">
        <v>2019</v>
      </c>
      <c r="L613" s="12">
        <v>100</v>
      </c>
      <c r="M613" s="5">
        <v>2019</v>
      </c>
      <c r="N613" s="12"/>
      <c r="P613" s="12"/>
      <c r="R613" s="12" t="s">
        <v>1569</v>
      </c>
      <c r="S613" s="5" t="s">
        <v>1569</v>
      </c>
      <c r="T613" s="12">
        <v>0</v>
      </c>
      <c r="U613" s="5">
        <v>2019</v>
      </c>
      <c r="V613" s="12">
        <v>13.844113968068822</v>
      </c>
      <c r="W613" s="5">
        <v>2019</v>
      </c>
      <c r="X613" s="14" t="s">
        <v>1569</v>
      </c>
      <c r="Y613" s="5" t="s">
        <v>1569</v>
      </c>
      <c r="Z613" s="14"/>
    </row>
    <row r="614" spans="1:26" ht="12.75" customHeight="1" x14ac:dyDescent="0.25">
      <c r="A614" s="5" t="s">
        <v>2105</v>
      </c>
      <c r="B614" s="5" t="s">
        <v>327</v>
      </c>
      <c r="C614" s="5" t="s">
        <v>326</v>
      </c>
      <c r="D614" s="5" t="s">
        <v>35</v>
      </c>
      <c r="E614" s="5" t="s">
        <v>331</v>
      </c>
      <c r="F614" s="5" t="s">
        <v>330</v>
      </c>
      <c r="G614" s="5">
        <v>1</v>
      </c>
      <c r="H614" s="5">
        <v>2</v>
      </c>
      <c r="I614" s="5" t="s">
        <v>2411</v>
      </c>
      <c r="J614" s="13" t="s">
        <v>1569</v>
      </c>
      <c r="K614" s="5" t="s">
        <v>1569</v>
      </c>
      <c r="L614" s="12">
        <v>100</v>
      </c>
      <c r="M614" s="5">
        <v>2015</v>
      </c>
      <c r="N614" s="12"/>
      <c r="P614" s="12"/>
      <c r="R614" s="12">
        <v>0</v>
      </c>
      <c r="S614" s="5">
        <v>2017</v>
      </c>
      <c r="T614" s="12">
        <v>24.58056871308683</v>
      </c>
      <c r="U614" s="5">
        <v>2017</v>
      </c>
      <c r="V614" s="12">
        <v>0</v>
      </c>
      <c r="W614" s="5">
        <v>2017</v>
      </c>
      <c r="X614" s="14">
        <v>0</v>
      </c>
      <c r="Y614" s="5">
        <v>2017</v>
      </c>
      <c r="Z614" s="14"/>
    </row>
    <row r="615" spans="1:26" ht="12.75" customHeight="1" x14ac:dyDescent="0.25">
      <c r="A615" s="5" t="s">
        <v>2978</v>
      </c>
      <c r="B615" s="5" t="s">
        <v>327</v>
      </c>
      <c r="C615" s="5" t="s">
        <v>326</v>
      </c>
      <c r="D615" s="5" t="s">
        <v>35</v>
      </c>
      <c r="E615" s="5" t="s">
        <v>2984</v>
      </c>
      <c r="F615" s="5" t="s">
        <v>2991</v>
      </c>
      <c r="G615" s="5">
        <v>1</v>
      </c>
      <c r="H615" s="5">
        <v>2</v>
      </c>
      <c r="I615" s="5" t="s">
        <v>2412</v>
      </c>
      <c r="J615" s="13" t="s">
        <v>1569</v>
      </c>
      <c r="K615" s="5" t="s">
        <v>1569</v>
      </c>
      <c r="L615" s="12" t="s">
        <v>1569</v>
      </c>
      <c r="M615" s="5" t="s">
        <v>1569</v>
      </c>
      <c r="N615" s="12"/>
      <c r="P615" s="12"/>
      <c r="R615" s="12">
        <v>1.9995837280321922</v>
      </c>
      <c r="S615" s="5">
        <v>2017</v>
      </c>
      <c r="T615" s="12">
        <v>61.022528358865912</v>
      </c>
      <c r="U615" s="5">
        <v>2017</v>
      </c>
      <c r="V615" s="12">
        <v>0</v>
      </c>
      <c r="W615" s="5">
        <v>2017</v>
      </c>
      <c r="X615" s="14">
        <v>0</v>
      </c>
      <c r="Y615" s="5">
        <v>2017</v>
      </c>
      <c r="Z615" s="14"/>
    </row>
    <row r="616" spans="1:26" ht="12.75" customHeight="1" x14ac:dyDescent="0.25">
      <c r="A616" s="5" t="s">
        <v>2106</v>
      </c>
      <c r="B616" s="5" t="s">
        <v>327</v>
      </c>
      <c r="C616" s="5" t="s">
        <v>326</v>
      </c>
      <c r="D616" s="5" t="s">
        <v>35</v>
      </c>
      <c r="E616" s="5" t="s">
        <v>328</v>
      </c>
      <c r="F616" s="5" t="s">
        <v>2296</v>
      </c>
      <c r="G616" s="5">
        <v>2</v>
      </c>
      <c r="H616" s="5">
        <v>1</v>
      </c>
      <c r="I616" s="5" t="s">
        <v>2412</v>
      </c>
      <c r="J616" s="13" t="s">
        <v>1569</v>
      </c>
      <c r="K616" s="5" t="s">
        <v>1569</v>
      </c>
      <c r="L616" s="12">
        <v>100</v>
      </c>
      <c r="M616" s="5">
        <v>2015</v>
      </c>
      <c r="N616" s="12"/>
      <c r="P616" s="12"/>
      <c r="R616" s="12">
        <v>10.849176452565271</v>
      </c>
      <c r="S616" s="5">
        <v>2017</v>
      </c>
      <c r="T616" s="12">
        <v>19.393707388204824</v>
      </c>
      <c r="U616" s="5">
        <v>2017</v>
      </c>
      <c r="V616" s="12">
        <v>0</v>
      </c>
      <c r="W616" s="5">
        <v>2017</v>
      </c>
      <c r="X616" s="14">
        <v>0</v>
      </c>
      <c r="Y616" s="5">
        <v>2017</v>
      </c>
      <c r="Z616" s="14"/>
    </row>
    <row r="617" spans="1:26" ht="12.75" customHeight="1" x14ac:dyDescent="0.25">
      <c r="A617" s="5" t="s">
        <v>2107</v>
      </c>
      <c r="B617" s="5" t="s">
        <v>11</v>
      </c>
      <c r="C617" s="5" t="s">
        <v>570</v>
      </c>
      <c r="D617" s="5" t="s">
        <v>360</v>
      </c>
      <c r="E617" s="5" t="s">
        <v>2210</v>
      </c>
      <c r="F617" s="5" t="s">
        <v>2297</v>
      </c>
      <c r="G617" s="5">
        <v>2</v>
      </c>
      <c r="H617" s="5">
        <v>2</v>
      </c>
      <c r="I617" s="5" t="s">
        <v>2413</v>
      </c>
      <c r="J617" s="13">
        <v>1.7510052185986456</v>
      </c>
      <c r="K617" s="5">
        <v>2014</v>
      </c>
      <c r="L617" s="12">
        <v>46.939998626708999</v>
      </c>
      <c r="M617" s="5">
        <v>2015</v>
      </c>
      <c r="N617" s="12"/>
      <c r="P617" s="12"/>
      <c r="R617" s="12">
        <v>14.275970535285973</v>
      </c>
      <c r="S617" s="5">
        <v>2015</v>
      </c>
      <c r="T617" s="12">
        <v>0</v>
      </c>
      <c r="U617" s="5">
        <v>2015</v>
      </c>
      <c r="V617" s="12">
        <v>0</v>
      </c>
      <c r="W617" s="5">
        <v>2015</v>
      </c>
      <c r="X617" s="14">
        <v>1.0841753754914256</v>
      </c>
      <c r="Y617" s="5">
        <v>2015</v>
      </c>
      <c r="Z617" s="14"/>
    </row>
    <row r="618" spans="1:26" ht="12.75" customHeight="1" x14ac:dyDescent="0.25">
      <c r="A618" s="5" t="s">
        <v>2108</v>
      </c>
      <c r="B618" s="5" t="s">
        <v>11</v>
      </c>
      <c r="C618" s="5" t="s">
        <v>570</v>
      </c>
      <c r="D618" s="5" t="s">
        <v>360</v>
      </c>
      <c r="E618" s="5" t="s">
        <v>2211</v>
      </c>
      <c r="F618" s="5" t="s">
        <v>3339</v>
      </c>
      <c r="G618" s="5">
        <v>2</v>
      </c>
      <c r="H618" s="5">
        <v>3</v>
      </c>
      <c r="I618" s="5" t="s">
        <v>2414</v>
      </c>
      <c r="J618" s="13">
        <v>1.6447866019520736</v>
      </c>
      <c r="K618" s="5">
        <v>2014</v>
      </c>
      <c r="L618" s="12">
        <v>59.200000762939503</v>
      </c>
      <c r="M618" s="5">
        <v>2015</v>
      </c>
      <c r="N618" s="12"/>
      <c r="P618" s="12"/>
      <c r="R618" s="12" t="s">
        <v>1569</v>
      </c>
      <c r="S618" s="5" t="s">
        <v>1569</v>
      </c>
      <c r="T618" s="12" t="s">
        <v>1569</v>
      </c>
      <c r="U618" s="5" t="s">
        <v>1569</v>
      </c>
      <c r="V618" s="12" t="s">
        <v>1569</v>
      </c>
      <c r="W618" s="5" t="s">
        <v>1569</v>
      </c>
      <c r="X618" s="14" t="s">
        <v>1569</v>
      </c>
      <c r="Y618" s="5" t="s">
        <v>1569</v>
      </c>
      <c r="Z618" s="14"/>
    </row>
    <row r="619" spans="1:26" ht="12.75" customHeight="1" x14ac:dyDescent="0.25">
      <c r="A619" s="5" t="s">
        <v>2109</v>
      </c>
      <c r="B619" s="5" t="s">
        <v>11</v>
      </c>
      <c r="C619" s="5" t="s">
        <v>570</v>
      </c>
      <c r="D619" s="5" t="s">
        <v>360</v>
      </c>
      <c r="E619" s="5" t="s">
        <v>574</v>
      </c>
      <c r="F619" s="5" t="s">
        <v>573</v>
      </c>
      <c r="G619" s="5">
        <v>2</v>
      </c>
      <c r="H619" s="5">
        <v>1</v>
      </c>
      <c r="I619" s="5" t="s">
        <v>2415</v>
      </c>
      <c r="J619" s="13">
        <v>0.70929821735803233</v>
      </c>
      <c r="K619" s="5">
        <v>2014</v>
      </c>
      <c r="L619" s="12">
        <v>85</v>
      </c>
      <c r="M619" s="5">
        <v>2015</v>
      </c>
      <c r="N619" s="12"/>
      <c r="P619" s="12"/>
      <c r="R619" s="12">
        <v>0</v>
      </c>
      <c r="S619" s="5">
        <v>2015</v>
      </c>
      <c r="T619" s="12">
        <v>0</v>
      </c>
      <c r="U619" s="5">
        <v>2015</v>
      </c>
      <c r="V619" s="12">
        <v>0</v>
      </c>
      <c r="W619" s="5">
        <v>2015</v>
      </c>
      <c r="X619" s="14">
        <v>0</v>
      </c>
      <c r="Y619" s="5">
        <v>2015</v>
      </c>
      <c r="Z619" s="14"/>
    </row>
    <row r="620" spans="1:26" ht="12.75" customHeight="1" x14ac:dyDescent="0.25">
      <c r="A620" s="5" t="s">
        <v>2979</v>
      </c>
      <c r="B620" s="5" t="s">
        <v>11</v>
      </c>
      <c r="C620" s="5" t="s">
        <v>570</v>
      </c>
      <c r="D620" s="5" t="s">
        <v>360</v>
      </c>
      <c r="E620" s="5" t="s">
        <v>2985</v>
      </c>
      <c r="F620" s="5" t="s">
        <v>2992</v>
      </c>
      <c r="G620" s="5">
        <v>2</v>
      </c>
      <c r="H620" s="5">
        <v>3</v>
      </c>
      <c r="I620" s="5" t="s">
        <v>2993</v>
      </c>
      <c r="J620" s="13" t="s">
        <v>1569</v>
      </c>
      <c r="K620" s="5" t="s">
        <v>1569</v>
      </c>
      <c r="L620" s="12" t="s">
        <v>1569</v>
      </c>
      <c r="M620" s="5" t="s">
        <v>1569</v>
      </c>
      <c r="N620" s="12"/>
      <c r="P620" s="12"/>
      <c r="R620" s="12">
        <v>0</v>
      </c>
      <c r="S620" s="5">
        <v>2011</v>
      </c>
      <c r="T620" s="12">
        <v>0</v>
      </c>
      <c r="U620" s="5">
        <v>2011</v>
      </c>
      <c r="V620" s="12">
        <v>0</v>
      </c>
      <c r="W620" s="5">
        <v>2011</v>
      </c>
      <c r="X620" s="14">
        <v>0</v>
      </c>
      <c r="Y620" s="5">
        <v>2011</v>
      </c>
      <c r="Z620" s="14"/>
    </row>
    <row r="621" spans="1:26" ht="12.75" customHeight="1" x14ac:dyDescent="0.25">
      <c r="A621" s="5" t="s">
        <v>2110</v>
      </c>
      <c r="B621" s="5" t="s">
        <v>1536</v>
      </c>
      <c r="C621" s="5" t="s">
        <v>590</v>
      </c>
      <c r="D621" s="5" t="s">
        <v>620</v>
      </c>
      <c r="E621" s="5" t="s">
        <v>2212</v>
      </c>
      <c r="F621" s="5" t="s">
        <v>2298</v>
      </c>
      <c r="G621" s="5">
        <v>1</v>
      </c>
      <c r="H621" s="5">
        <v>2</v>
      </c>
      <c r="I621" s="5" t="s">
        <v>2416</v>
      </c>
      <c r="J621" s="13">
        <v>0.83326110723371005</v>
      </c>
      <c r="K621" s="5">
        <v>2012</v>
      </c>
      <c r="L621" s="12">
        <v>91</v>
      </c>
      <c r="M621" s="5">
        <v>2013</v>
      </c>
      <c r="N621" s="12"/>
      <c r="P621" s="12"/>
      <c r="R621" s="12">
        <v>0</v>
      </c>
      <c r="S621" s="5">
        <v>2013</v>
      </c>
      <c r="T621" s="12">
        <v>0</v>
      </c>
      <c r="U621" s="5">
        <v>2013</v>
      </c>
      <c r="V621" s="12">
        <v>0</v>
      </c>
      <c r="W621" s="5">
        <v>2013</v>
      </c>
      <c r="X621" s="14">
        <v>100</v>
      </c>
      <c r="Y621" s="5">
        <v>2013</v>
      </c>
      <c r="Z621" s="14"/>
    </row>
    <row r="622" spans="1:26" ht="12.75" customHeight="1" x14ac:dyDescent="0.25">
      <c r="A622" s="5" t="s">
        <v>2111</v>
      </c>
      <c r="B622" s="5" t="s">
        <v>1536</v>
      </c>
      <c r="C622" s="5" t="s">
        <v>590</v>
      </c>
      <c r="D622" s="5" t="s">
        <v>620</v>
      </c>
      <c r="E622" s="5" t="s">
        <v>2213</v>
      </c>
      <c r="F622" s="5" t="s">
        <v>2299</v>
      </c>
      <c r="G622" s="5">
        <v>1</v>
      </c>
      <c r="H622" s="5">
        <v>1</v>
      </c>
      <c r="I622" s="5" t="s">
        <v>2417</v>
      </c>
      <c r="J622" s="13">
        <v>0.65263176524724786</v>
      </c>
      <c r="K622" s="5">
        <v>2013</v>
      </c>
      <c r="L622" s="12">
        <v>96</v>
      </c>
      <c r="M622" s="5">
        <v>2013</v>
      </c>
      <c r="N622" s="12"/>
      <c r="P622" s="12"/>
      <c r="R622" s="12">
        <v>0</v>
      </c>
      <c r="S622" s="5">
        <v>2013</v>
      </c>
      <c r="T622" s="12">
        <v>0</v>
      </c>
      <c r="U622" s="5">
        <v>2013</v>
      </c>
      <c r="V622" s="12">
        <v>0</v>
      </c>
      <c r="W622" s="5">
        <v>2013</v>
      </c>
      <c r="X622" s="14">
        <v>100</v>
      </c>
      <c r="Y622" s="5">
        <v>2013</v>
      </c>
      <c r="Z622" s="14"/>
    </row>
    <row r="623" spans="1:26" ht="12.75" customHeight="1" x14ac:dyDescent="0.25">
      <c r="A623" s="5" t="s">
        <v>2112</v>
      </c>
      <c r="B623" s="5" t="s">
        <v>1536</v>
      </c>
      <c r="C623" s="5" t="s">
        <v>590</v>
      </c>
      <c r="D623" s="5" t="s">
        <v>620</v>
      </c>
      <c r="E623" s="5" t="s">
        <v>2214</v>
      </c>
      <c r="F623" s="5" t="s">
        <v>2300</v>
      </c>
      <c r="G623" s="5">
        <v>1</v>
      </c>
      <c r="H623" s="5">
        <v>2</v>
      </c>
      <c r="I623" s="5" t="s">
        <v>2418</v>
      </c>
      <c r="J623" s="13">
        <v>0.6412932113990818</v>
      </c>
      <c r="K623" s="5">
        <v>2013</v>
      </c>
      <c r="L623" s="12">
        <v>95</v>
      </c>
      <c r="M623" s="5">
        <v>2013</v>
      </c>
      <c r="N623" s="12"/>
      <c r="P623" s="12"/>
      <c r="R623" s="12">
        <v>0</v>
      </c>
      <c r="S623" s="5">
        <v>2013</v>
      </c>
      <c r="T623" s="12">
        <v>0</v>
      </c>
      <c r="U623" s="5">
        <v>2013</v>
      </c>
      <c r="V623" s="12">
        <v>0</v>
      </c>
      <c r="W623" s="5">
        <v>2013</v>
      </c>
      <c r="X623" s="14">
        <v>100</v>
      </c>
      <c r="Y623" s="5">
        <v>2013</v>
      </c>
      <c r="Z623" s="14"/>
    </row>
    <row r="624" spans="1:26" ht="12.75" customHeight="1" x14ac:dyDescent="0.25">
      <c r="A624" s="5" t="s">
        <v>2113</v>
      </c>
      <c r="B624" s="5" t="s">
        <v>9</v>
      </c>
      <c r="C624" s="5" t="s">
        <v>593</v>
      </c>
      <c r="D624" s="5" t="s">
        <v>360</v>
      </c>
      <c r="E624" s="5" t="s">
        <v>2215</v>
      </c>
      <c r="F624" s="5" t="s">
        <v>3340</v>
      </c>
      <c r="G624" s="5">
        <v>2</v>
      </c>
      <c r="H624" s="5">
        <v>2</v>
      </c>
      <c r="I624" s="5" t="s">
        <v>2419</v>
      </c>
      <c r="J624" s="13"/>
      <c r="L624" s="12">
        <v>97</v>
      </c>
      <c r="M624" s="5">
        <v>2015</v>
      </c>
      <c r="N624" s="12"/>
      <c r="P624" s="12"/>
      <c r="R624" s="12">
        <v>0</v>
      </c>
      <c r="S624" s="5">
        <v>2015</v>
      </c>
      <c r="T624" s="12">
        <v>0</v>
      </c>
      <c r="U624" s="5">
        <v>2015</v>
      </c>
      <c r="V624" s="12">
        <v>0</v>
      </c>
      <c r="W624" s="5">
        <v>2015</v>
      </c>
      <c r="X624" s="14">
        <v>0</v>
      </c>
      <c r="Y624" s="5">
        <v>2015</v>
      </c>
      <c r="Z624" s="14"/>
    </row>
    <row r="625" spans="1:26" ht="12.75" customHeight="1" x14ac:dyDescent="0.25">
      <c r="A625" s="5" t="s">
        <v>2114</v>
      </c>
      <c r="B625" s="5" t="s">
        <v>9</v>
      </c>
      <c r="C625" s="5" t="s">
        <v>593</v>
      </c>
      <c r="D625" s="5" t="s">
        <v>360</v>
      </c>
      <c r="E625" s="5" t="s">
        <v>2216</v>
      </c>
      <c r="F625" s="5" t="s">
        <v>2301</v>
      </c>
      <c r="G625" s="5">
        <v>2</v>
      </c>
      <c r="H625" s="5">
        <v>2</v>
      </c>
      <c r="I625" s="5" t="s">
        <v>2420</v>
      </c>
      <c r="J625" s="13">
        <v>0.26005993808511341</v>
      </c>
      <c r="K625" s="5">
        <v>2014</v>
      </c>
      <c r="L625" s="12">
        <v>100</v>
      </c>
      <c r="M625" s="5">
        <v>2015</v>
      </c>
      <c r="N625" s="12"/>
      <c r="P625" s="12"/>
      <c r="R625" s="12">
        <v>0</v>
      </c>
      <c r="S625" s="5">
        <v>2015</v>
      </c>
      <c r="T625" s="12">
        <v>0</v>
      </c>
      <c r="U625" s="5">
        <v>2015</v>
      </c>
      <c r="V625" s="12">
        <v>0</v>
      </c>
      <c r="W625" s="5">
        <v>2015</v>
      </c>
      <c r="X625" s="14">
        <v>0</v>
      </c>
      <c r="Y625" s="5">
        <v>2015</v>
      </c>
      <c r="Z625" s="14"/>
    </row>
    <row r="626" spans="1:26" ht="12.75" customHeight="1" x14ac:dyDescent="0.25">
      <c r="A626" s="5" t="s">
        <v>2115</v>
      </c>
      <c r="B626" s="5" t="s">
        <v>9</v>
      </c>
      <c r="C626" s="5" t="s">
        <v>593</v>
      </c>
      <c r="D626" s="5" t="s">
        <v>360</v>
      </c>
      <c r="E626" s="5" t="s">
        <v>2217</v>
      </c>
      <c r="F626" s="5" t="s">
        <v>2302</v>
      </c>
      <c r="G626" s="5">
        <v>2</v>
      </c>
      <c r="H626" s="5">
        <v>2</v>
      </c>
      <c r="I626" s="5" t="s">
        <v>2421</v>
      </c>
      <c r="J626" s="13" t="s">
        <v>1569</v>
      </c>
      <c r="K626" s="5" t="s">
        <v>1569</v>
      </c>
      <c r="L626" s="12" t="s">
        <v>1569</v>
      </c>
      <c r="M626" s="5" t="s">
        <v>1569</v>
      </c>
      <c r="N626" s="12"/>
      <c r="P626" s="12"/>
      <c r="R626" s="12">
        <v>0</v>
      </c>
      <c r="S626" s="5">
        <v>2015</v>
      </c>
      <c r="T626" s="12">
        <v>0</v>
      </c>
      <c r="U626" s="5">
        <v>2015</v>
      </c>
      <c r="V626" s="12">
        <v>0</v>
      </c>
      <c r="W626" s="5">
        <v>2015</v>
      </c>
      <c r="X626" s="14">
        <v>0</v>
      </c>
      <c r="Y626" s="5">
        <v>2015</v>
      </c>
      <c r="Z626" s="14"/>
    </row>
    <row r="627" spans="1:26" ht="12.75" customHeight="1" x14ac:dyDescent="0.25">
      <c r="A627" s="5" t="s">
        <v>2116</v>
      </c>
      <c r="B627" s="5" t="s">
        <v>9</v>
      </c>
      <c r="C627" s="5" t="s">
        <v>593</v>
      </c>
      <c r="D627" s="5" t="s">
        <v>360</v>
      </c>
      <c r="E627" s="5" t="s">
        <v>599</v>
      </c>
      <c r="F627" s="5" t="s">
        <v>598</v>
      </c>
      <c r="G627" s="5">
        <v>2</v>
      </c>
      <c r="H627" s="5">
        <v>2</v>
      </c>
      <c r="I627" s="5" t="s">
        <v>2422</v>
      </c>
      <c r="J627" s="13">
        <v>3.4114983253707216E-2</v>
      </c>
      <c r="K627" s="5">
        <v>2014</v>
      </c>
      <c r="L627" s="12">
        <v>67.5</v>
      </c>
      <c r="M627" s="5">
        <v>2015</v>
      </c>
      <c r="N627" s="12"/>
      <c r="P627" s="12"/>
      <c r="R627" s="12">
        <v>0</v>
      </c>
      <c r="S627" s="5">
        <v>2015</v>
      </c>
      <c r="T627" s="12">
        <v>0</v>
      </c>
      <c r="U627" s="5">
        <v>2015</v>
      </c>
      <c r="V627" s="12">
        <v>0</v>
      </c>
      <c r="W627" s="5">
        <v>2015</v>
      </c>
      <c r="X627" s="14">
        <v>0</v>
      </c>
      <c r="Y627" s="5">
        <v>2015</v>
      </c>
      <c r="Z627" s="14"/>
    </row>
    <row r="628" spans="1:26" ht="12.75" customHeight="1" x14ac:dyDescent="0.25">
      <c r="A628" s="5" t="s">
        <v>2117</v>
      </c>
      <c r="B628" s="5" t="s">
        <v>9</v>
      </c>
      <c r="C628" s="5" t="s">
        <v>593</v>
      </c>
      <c r="D628" s="5" t="s">
        <v>360</v>
      </c>
      <c r="E628" s="5" t="s">
        <v>2218</v>
      </c>
      <c r="F628" s="5" t="s">
        <v>2303</v>
      </c>
      <c r="G628" s="5">
        <v>2</v>
      </c>
      <c r="H628" s="5">
        <v>1</v>
      </c>
      <c r="I628" s="5" t="s">
        <v>2423</v>
      </c>
      <c r="J628" s="13">
        <v>0.24614866034257121</v>
      </c>
      <c r="K628" s="5">
        <v>2014</v>
      </c>
      <c r="L628" s="12">
        <v>97.300003051757798</v>
      </c>
      <c r="M628" s="5">
        <v>2015</v>
      </c>
      <c r="N628" s="12"/>
      <c r="P628" s="12"/>
      <c r="R628" s="12">
        <v>0</v>
      </c>
      <c r="S628" s="5">
        <v>2015</v>
      </c>
      <c r="T628" s="12">
        <v>0</v>
      </c>
      <c r="U628" s="5">
        <v>2015</v>
      </c>
      <c r="V628" s="12">
        <v>0</v>
      </c>
      <c r="W628" s="5">
        <v>2015</v>
      </c>
      <c r="X628" s="14">
        <v>0</v>
      </c>
      <c r="Y628" s="5">
        <v>2015</v>
      </c>
      <c r="Z628" s="14"/>
    </row>
    <row r="629" spans="1:26" ht="12.75" customHeight="1" x14ac:dyDescent="0.25">
      <c r="A629" s="5" t="s">
        <v>2118</v>
      </c>
      <c r="B629" s="5" t="s">
        <v>9</v>
      </c>
      <c r="C629" s="5" t="s">
        <v>593</v>
      </c>
      <c r="D629" s="5" t="s">
        <v>360</v>
      </c>
      <c r="E629" s="5" t="s">
        <v>2219</v>
      </c>
      <c r="F629" s="5" t="s">
        <v>2304</v>
      </c>
      <c r="G629" s="5">
        <v>2</v>
      </c>
      <c r="H629" s="5">
        <v>2</v>
      </c>
      <c r="I629" s="5" t="s">
        <v>2424</v>
      </c>
      <c r="J629" s="13">
        <v>0.27505679203396138</v>
      </c>
      <c r="K629" s="5">
        <v>2014</v>
      </c>
      <c r="L629" s="12">
        <v>87</v>
      </c>
      <c r="M629" s="5">
        <v>2015</v>
      </c>
      <c r="N629" s="12"/>
      <c r="P629" s="12"/>
      <c r="R629" s="12">
        <v>0</v>
      </c>
      <c r="S629" s="5">
        <v>2015</v>
      </c>
      <c r="T629" s="12">
        <v>0</v>
      </c>
      <c r="U629" s="5">
        <v>2015</v>
      </c>
      <c r="V629" s="12">
        <v>0</v>
      </c>
      <c r="W629" s="5">
        <v>2015</v>
      </c>
      <c r="X629" s="14">
        <v>0</v>
      </c>
      <c r="Y629" s="5">
        <v>2015</v>
      </c>
      <c r="Z629" s="14"/>
    </row>
    <row r="630" spans="1:26" ht="12.75" customHeight="1" x14ac:dyDescent="0.25">
      <c r="A630" s="5" t="s">
        <v>2119</v>
      </c>
      <c r="B630" s="5" t="s">
        <v>9</v>
      </c>
      <c r="C630" s="5" t="s">
        <v>593</v>
      </c>
      <c r="D630" s="5" t="s">
        <v>360</v>
      </c>
      <c r="E630" s="5" t="s">
        <v>2220</v>
      </c>
      <c r="F630" s="5" t="s">
        <v>2305</v>
      </c>
      <c r="G630" s="5">
        <v>2</v>
      </c>
      <c r="H630" s="5">
        <v>2</v>
      </c>
      <c r="I630" s="5" t="s">
        <v>2425</v>
      </c>
      <c r="J630" s="13" t="s">
        <v>1569</v>
      </c>
      <c r="K630" s="5" t="s">
        <v>1569</v>
      </c>
      <c r="L630" s="12" t="s">
        <v>1569</v>
      </c>
      <c r="M630" s="5" t="s">
        <v>1569</v>
      </c>
      <c r="N630" s="12"/>
      <c r="P630" s="12"/>
      <c r="R630" s="12">
        <v>0</v>
      </c>
      <c r="S630" s="5">
        <v>2015</v>
      </c>
      <c r="T630" s="12">
        <v>0</v>
      </c>
      <c r="U630" s="5">
        <v>2015</v>
      </c>
      <c r="V630" s="12">
        <v>0</v>
      </c>
      <c r="W630" s="5">
        <v>2015</v>
      </c>
      <c r="X630" s="14">
        <v>0</v>
      </c>
      <c r="Y630" s="5">
        <v>2015</v>
      </c>
      <c r="Z630" s="14"/>
    </row>
    <row r="631" spans="1:26" ht="12.75" customHeight="1" x14ac:dyDescent="0.25">
      <c r="A631" s="5" t="s">
        <v>2120</v>
      </c>
      <c r="B631" s="5" t="s">
        <v>9</v>
      </c>
      <c r="C631" s="5" t="s">
        <v>593</v>
      </c>
      <c r="D631" s="5" t="s">
        <v>360</v>
      </c>
      <c r="E631" s="5" t="s">
        <v>602</v>
      </c>
      <c r="F631" s="5" t="s">
        <v>601</v>
      </c>
      <c r="G631" s="5">
        <v>2</v>
      </c>
      <c r="H631" s="5">
        <v>2</v>
      </c>
      <c r="I631" s="5" t="s">
        <v>2426</v>
      </c>
      <c r="J631" s="13">
        <v>0.26542624624603789</v>
      </c>
      <c r="K631" s="5">
        <v>2014</v>
      </c>
      <c r="L631" s="12">
        <v>95</v>
      </c>
      <c r="M631" s="5">
        <v>2015</v>
      </c>
      <c r="N631" s="12"/>
      <c r="P631" s="12"/>
      <c r="R631" s="12">
        <v>0</v>
      </c>
      <c r="S631" s="5">
        <v>2015</v>
      </c>
      <c r="T631" s="12">
        <v>0</v>
      </c>
      <c r="U631" s="5">
        <v>2015</v>
      </c>
      <c r="V631" s="12">
        <v>0</v>
      </c>
      <c r="W631" s="5">
        <v>2015</v>
      </c>
      <c r="X631" s="14">
        <v>0</v>
      </c>
      <c r="Y631" s="5">
        <v>2015</v>
      </c>
      <c r="Z631" s="14"/>
    </row>
    <row r="632" spans="1:26" ht="12.75" customHeight="1" x14ac:dyDescent="0.25">
      <c r="A632" s="5" t="s">
        <v>2121</v>
      </c>
      <c r="B632" s="5" t="s">
        <v>9</v>
      </c>
      <c r="C632" s="5" t="s">
        <v>593</v>
      </c>
      <c r="D632" s="5" t="s">
        <v>360</v>
      </c>
      <c r="E632" s="5" t="s">
        <v>2221</v>
      </c>
      <c r="F632" s="5" t="s">
        <v>615</v>
      </c>
      <c r="G632" s="5">
        <v>2</v>
      </c>
      <c r="H632" s="5">
        <v>2</v>
      </c>
      <c r="I632" s="5" t="s">
        <v>2427</v>
      </c>
      <c r="J632" s="13" t="s">
        <v>1569</v>
      </c>
      <c r="K632" s="5" t="s">
        <v>1569</v>
      </c>
      <c r="L632" s="12" t="s">
        <v>1569</v>
      </c>
      <c r="M632" s="5" t="s">
        <v>1569</v>
      </c>
      <c r="N632" s="12"/>
      <c r="P632" s="12"/>
      <c r="R632" s="12">
        <v>0</v>
      </c>
      <c r="S632" s="5">
        <v>2015</v>
      </c>
      <c r="T632" s="12">
        <v>0</v>
      </c>
      <c r="U632" s="5">
        <v>2015</v>
      </c>
      <c r="V632" s="12">
        <v>0</v>
      </c>
      <c r="W632" s="5">
        <v>2015</v>
      </c>
      <c r="X632" s="14">
        <v>0</v>
      </c>
      <c r="Y632" s="5">
        <v>2015</v>
      </c>
      <c r="Z632" s="14"/>
    </row>
    <row r="633" spans="1:26" ht="12.75" customHeight="1" x14ac:dyDescent="0.25">
      <c r="A633" s="5" t="s">
        <v>2122</v>
      </c>
      <c r="B633" s="5" t="s">
        <v>9</v>
      </c>
      <c r="C633" s="5" t="s">
        <v>593</v>
      </c>
      <c r="D633" s="5" t="s">
        <v>360</v>
      </c>
      <c r="E633" s="5" t="s">
        <v>2222</v>
      </c>
      <c r="F633" s="5" t="s">
        <v>612</v>
      </c>
      <c r="G633" s="5">
        <v>2</v>
      </c>
      <c r="H633" s="5">
        <v>2</v>
      </c>
      <c r="I633" s="5" t="s">
        <v>2428</v>
      </c>
      <c r="J633" s="13" t="s">
        <v>1569</v>
      </c>
      <c r="K633" s="5" t="s">
        <v>1569</v>
      </c>
      <c r="L633" s="12">
        <v>95</v>
      </c>
      <c r="M633" s="5">
        <v>2015</v>
      </c>
      <c r="N633" s="12"/>
      <c r="P633" s="12"/>
      <c r="R633" s="12">
        <v>0</v>
      </c>
      <c r="S633" s="5">
        <v>2015</v>
      </c>
      <c r="T633" s="12">
        <v>0</v>
      </c>
      <c r="U633" s="5">
        <v>2015</v>
      </c>
      <c r="V633" s="12">
        <v>0</v>
      </c>
      <c r="W633" s="5">
        <v>2015</v>
      </c>
      <c r="X633" s="14">
        <v>0</v>
      </c>
      <c r="Y633" s="5">
        <v>2015</v>
      </c>
      <c r="Z633" s="14"/>
    </row>
    <row r="634" spans="1:26" ht="12.75" customHeight="1" x14ac:dyDescent="0.25">
      <c r="A634" s="5" t="s">
        <v>2123</v>
      </c>
      <c r="B634" s="5" t="s">
        <v>9</v>
      </c>
      <c r="C634" s="5" t="s">
        <v>593</v>
      </c>
      <c r="D634" s="5" t="s">
        <v>360</v>
      </c>
      <c r="E634" s="5" t="s">
        <v>2223</v>
      </c>
      <c r="F634" s="5" t="s">
        <v>2306</v>
      </c>
      <c r="G634" s="5">
        <v>2</v>
      </c>
      <c r="H634" s="5">
        <v>2</v>
      </c>
      <c r="I634" s="5" t="s">
        <v>2429</v>
      </c>
      <c r="J634" s="13">
        <v>1.0001683107897477</v>
      </c>
      <c r="K634" s="5">
        <v>2014</v>
      </c>
      <c r="L634" s="12">
        <v>91</v>
      </c>
      <c r="M634" s="5">
        <v>2015</v>
      </c>
      <c r="N634" s="12"/>
      <c r="P634" s="12"/>
      <c r="R634" s="12">
        <v>0</v>
      </c>
      <c r="S634" s="5">
        <v>2015</v>
      </c>
      <c r="T634" s="12">
        <v>0</v>
      </c>
      <c r="U634" s="5">
        <v>2015</v>
      </c>
      <c r="V634" s="12">
        <v>0</v>
      </c>
      <c r="W634" s="5">
        <v>2015</v>
      </c>
      <c r="X634" s="14">
        <v>10.50583644953519</v>
      </c>
      <c r="Y634" s="5">
        <v>2015</v>
      </c>
      <c r="Z634" s="14"/>
    </row>
    <row r="635" spans="1:26" ht="12.75" customHeight="1" x14ac:dyDescent="0.25">
      <c r="A635" s="5" t="s">
        <v>2124</v>
      </c>
      <c r="B635" s="5" t="s">
        <v>9</v>
      </c>
      <c r="C635" s="5" t="s">
        <v>593</v>
      </c>
      <c r="D635" s="5" t="s">
        <v>360</v>
      </c>
      <c r="E635" s="5" t="s">
        <v>2224</v>
      </c>
      <c r="F635" s="5" t="s">
        <v>604</v>
      </c>
      <c r="G635" s="5">
        <v>2</v>
      </c>
      <c r="H635" s="5">
        <v>3</v>
      </c>
      <c r="I635" s="5" t="s">
        <v>2430</v>
      </c>
      <c r="J635" s="13">
        <v>1.9091254865493918E-2</v>
      </c>
      <c r="K635" s="5">
        <v>2014</v>
      </c>
      <c r="L635" s="12">
        <v>100</v>
      </c>
      <c r="M635" s="5">
        <v>2015</v>
      </c>
      <c r="N635" s="12"/>
      <c r="P635" s="12"/>
      <c r="R635" s="12">
        <v>0</v>
      </c>
      <c r="S635" s="5">
        <v>2015</v>
      </c>
      <c r="T635" s="12">
        <v>0</v>
      </c>
      <c r="U635" s="5">
        <v>2015</v>
      </c>
      <c r="V635" s="12">
        <v>0</v>
      </c>
      <c r="W635" s="5">
        <v>2015</v>
      </c>
      <c r="X635" s="14">
        <v>0</v>
      </c>
      <c r="Y635" s="5">
        <v>2015</v>
      </c>
      <c r="Z635" s="14"/>
    </row>
    <row r="636" spans="1:26" ht="12.75" customHeight="1" x14ac:dyDescent="0.25">
      <c r="A636" s="5" t="s">
        <v>2125</v>
      </c>
      <c r="B636" s="5" t="s">
        <v>9</v>
      </c>
      <c r="C636" s="5" t="s">
        <v>593</v>
      </c>
      <c r="D636" s="5" t="s">
        <v>360</v>
      </c>
      <c r="E636" s="5" t="s">
        <v>2225</v>
      </c>
      <c r="F636" s="5" t="s">
        <v>607</v>
      </c>
      <c r="G636" s="5">
        <v>2</v>
      </c>
      <c r="H636" s="5">
        <v>2</v>
      </c>
      <c r="I636" s="5" t="s">
        <v>2431</v>
      </c>
      <c r="J636" s="13" t="s">
        <v>1569</v>
      </c>
      <c r="K636" s="5" t="s">
        <v>1569</v>
      </c>
      <c r="L636" s="12">
        <v>92</v>
      </c>
      <c r="M636" s="5">
        <v>2015</v>
      </c>
      <c r="N636" s="12"/>
      <c r="P636" s="12"/>
      <c r="R636" s="12">
        <v>7.8362573303254566</v>
      </c>
      <c r="S636" s="5">
        <v>2015</v>
      </c>
      <c r="T636" s="12">
        <v>0</v>
      </c>
      <c r="U636" s="5">
        <v>2015</v>
      </c>
      <c r="V636" s="12">
        <v>0</v>
      </c>
      <c r="W636" s="5">
        <v>2015</v>
      </c>
      <c r="X636" s="14">
        <v>0</v>
      </c>
      <c r="Y636" s="5">
        <v>2015</v>
      </c>
      <c r="Z636" s="14"/>
    </row>
    <row r="637" spans="1:26" ht="12.75" customHeight="1" x14ac:dyDescent="0.25">
      <c r="A637" s="5" t="s">
        <v>2126</v>
      </c>
      <c r="B637" s="5" t="s">
        <v>9</v>
      </c>
      <c r="C637" s="5" t="s">
        <v>593</v>
      </c>
      <c r="D637" s="5" t="s">
        <v>360</v>
      </c>
      <c r="E637" s="5" t="s">
        <v>10</v>
      </c>
      <c r="F637" s="5" t="s">
        <v>592</v>
      </c>
      <c r="G637" s="5">
        <v>2</v>
      </c>
      <c r="H637" s="5">
        <v>2</v>
      </c>
      <c r="I637" s="5" t="s">
        <v>2432</v>
      </c>
      <c r="J637" s="13">
        <v>0.70670305207215145</v>
      </c>
      <c r="K637" s="5">
        <v>2014</v>
      </c>
      <c r="L637" s="12">
        <v>76</v>
      </c>
      <c r="M637" s="5">
        <v>2015</v>
      </c>
      <c r="N637" s="12"/>
      <c r="P637" s="12"/>
      <c r="R637" s="12">
        <v>1.7684280076592562</v>
      </c>
      <c r="S637" s="5">
        <v>2015</v>
      </c>
      <c r="T637" s="12">
        <v>0</v>
      </c>
      <c r="U637" s="5">
        <v>2015</v>
      </c>
      <c r="V637" s="12">
        <v>0</v>
      </c>
      <c r="W637" s="5">
        <v>2015</v>
      </c>
      <c r="X637" s="14">
        <v>0</v>
      </c>
      <c r="Y637" s="5">
        <v>2015</v>
      </c>
      <c r="Z637" s="14"/>
    </row>
    <row r="638" spans="1:26" ht="12.75" customHeight="1" x14ac:dyDescent="0.25">
      <c r="A638" s="5" t="s">
        <v>2127</v>
      </c>
      <c r="B638" s="5" t="s">
        <v>9</v>
      </c>
      <c r="C638" s="5" t="s">
        <v>593</v>
      </c>
      <c r="D638" s="5" t="s">
        <v>360</v>
      </c>
      <c r="E638" s="5" t="s">
        <v>596</v>
      </c>
      <c r="F638" s="5" t="s">
        <v>595</v>
      </c>
      <c r="G638" s="5">
        <v>2</v>
      </c>
      <c r="H638" s="5">
        <v>2</v>
      </c>
      <c r="I638" s="5" t="s">
        <v>2433</v>
      </c>
      <c r="J638" s="13">
        <v>0.14496875760152594</v>
      </c>
      <c r="K638" s="5">
        <v>2014</v>
      </c>
      <c r="L638" s="12">
        <v>98</v>
      </c>
      <c r="M638" s="5">
        <v>2015</v>
      </c>
      <c r="N638" s="12"/>
      <c r="P638" s="12"/>
      <c r="R638" s="12">
        <v>5.7603684610685564</v>
      </c>
      <c r="S638" s="5">
        <v>2015</v>
      </c>
      <c r="T638" s="12">
        <v>0</v>
      </c>
      <c r="U638" s="5">
        <v>2015</v>
      </c>
      <c r="V638" s="12">
        <v>0</v>
      </c>
      <c r="W638" s="5">
        <v>2015</v>
      </c>
      <c r="X638" s="14">
        <v>0</v>
      </c>
      <c r="Y638" s="5">
        <v>2015</v>
      </c>
      <c r="Z638" s="14"/>
    </row>
    <row r="639" spans="1:26" ht="12.75" customHeight="1" x14ac:dyDescent="0.25">
      <c r="A639" s="5" t="s">
        <v>2770</v>
      </c>
      <c r="B639" s="5" t="s">
        <v>847</v>
      </c>
      <c r="C639" s="5" t="s">
        <v>846</v>
      </c>
      <c r="D639" s="5" t="s">
        <v>620</v>
      </c>
      <c r="E639" s="5" t="s">
        <v>2781</v>
      </c>
      <c r="F639" s="5" t="s">
        <v>2780</v>
      </c>
      <c r="G639" s="5">
        <v>2</v>
      </c>
      <c r="H639" s="5">
        <v>1</v>
      </c>
      <c r="I639" s="13"/>
      <c r="J639" s="13">
        <v>0.63742536931561122</v>
      </c>
      <c r="K639" s="5">
        <v>2020</v>
      </c>
      <c r="L639" s="14">
        <v>67.381448351917655</v>
      </c>
      <c r="M639" s="5">
        <v>2020</v>
      </c>
      <c r="R639" s="14">
        <v>1.1193204835341823E-2</v>
      </c>
      <c r="S639" s="5">
        <v>2020</v>
      </c>
      <c r="T639" s="14">
        <v>0.41969918185339233</v>
      </c>
      <c r="U639" s="5">
        <v>2020</v>
      </c>
      <c r="X639" s="14">
        <v>100</v>
      </c>
      <c r="Y639" s="5">
        <v>2020</v>
      </c>
    </row>
    <row r="640" spans="1:26" ht="12.75" customHeight="1" x14ac:dyDescent="0.25">
      <c r="A640" s="5" t="s">
        <v>2771</v>
      </c>
      <c r="B640" s="5" t="s">
        <v>847</v>
      </c>
      <c r="C640" s="5" t="s">
        <v>846</v>
      </c>
      <c r="D640" s="5" t="s">
        <v>620</v>
      </c>
      <c r="E640" s="5" t="s">
        <v>2782</v>
      </c>
      <c r="F640" s="5" t="s">
        <v>2783</v>
      </c>
      <c r="G640" s="5">
        <v>2</v>
      </c>
      <c r="H640" s="5">
        <v>1</v>
      </c>
      <c r="I640" s="13"/>
      <c r="J640" s="13">
        <v>0.9657470994881675</v>
      </c>
      <c r="K640" s="5">
        <v>2020</v>
      </c>
      <c r="L640" s="14">
        <v>69.246072155010964</v>
      </c>
      <c r="M640" s="5">
        <v>2020</v>
      </c>
      <c r="R640" s="14">
        <v>0.35612598097766368</v>
      </c>
      <c r="S640" s="5">
        <v>2020</v>
      </c>
      <c r="T640" s="14">
        <v>3.1253550293651781E-3</v>
      </c>
      <c r="U640" s="5">
        <v>2020</v>
      </c>
      <c r="X640" s="14">
        <v>0</v>
      </c>
      <c r="Y640" s="5">
        <v>2020</v>
      </c>
    </row>
    <row r="641" spans="1:25" ht="12.75" customHeight="1" x14ac:dyDescent="0.25">
      <c r="A641" s="5" t="s">
        <v>2772</v>
      </c>
      <c r="B641" s="5" t="s">
        <v>847</v>
      </c>
      <c r="C641" s="5" t="s">
        <v>846</v>
      </c>
      <c r="D641" s="5" t="s">
        <v>620</v>
      </c>
      <c r="E641" s="5" t="s">
        <v>2784</v>
      </c>
      <c r="F641" s="5" t="s">
        <v>2785</v>
      </c>
      <c r="G641" s="5">
        <v>2</v>
      </c>
      <c r="H641" s="5">
        <v>1</v>
      </c>
      <c r="I641" s="13"/>
      <c r="J641" s="13">
        <v>0.48095774729353241</v>
      </c>
      <c r="K641" s="5">
        <v>2020</v>
      </c>
      <c r="L641" s="14">
        <v>84.43369460620201</v>
      </c>
      <c r="M641" s="5">
        <v>2020</v>
      </c>
      <c r="R641" s="14">
        <v>0.60283715301908192</v>
      </c>
      <c r="S641" s="5">
        <v>2020</v>
      </c>
      <c r="T641" s="14">
        <v>0.23840963703836024</v>
      </c>
      <c r="U641" s="5">
        <v>2020</v>
      </c>
      <c r="X641" s="14">
        <v>0</v>
      </c>
      <c r="Y641" s="5">
        <v>2020</v>
      </c>
    </row>
    <row r="642" spans="1:25" ht="12.75" customHeight="1" x14ac:dyDescent="0.25">
      <c r="A642" s="5" t="s">
        <v>2773</v>
      </c>
      <c r="B642" s="5" t="s">
        <v>847</v>
      </c>
      <c r="C642" s="5" t="s">
        <v>846</v>
      </c>
      <c r="D642" s="5" t="s">
        <v>620</v>
      </c>
      <c r="E642" s="5" t="s">
        <v>2786</v>
      </c>
      <c r="F642" s="5" t="s">
        <v>2787</v>
      </c>
      <c r="G642" s="5">
        <v>2</v>
      </c>
      <c r="H642" s="5">
        <v>1</v>
      </c>
      <c r="I642" s="13"/>
      <c r="J642" s="13">
        <v>0.70000000450011091</v>
      </c>
      <c r="K642" s="5">
        <v>2020</v>
      </c>
      <c r="L642" s="14">
        <v>50.761540104449821</v>
      </c>
      <c r="M642" s="5">
        <v>2020</v>
      </c>
      <c r="R642" s="14">
        <v>28.914158923866317</v>
      </c>
      <c r="S642" s="5">
        <v>2020</v>
      </c>
      <c r="T642" s="14">
        <v>1.3867702121758425E-2</v>
      </c>
      <c r="U642" s="5">
        <v>2020</v>
      </c>
      <c r="X642" s="14">
        <v>0</v>
      </c>
      <c r="Y642" s="5">
        <v>2020</v>
      </c>
    </row>
    <row r="643" spans="1:25" ht="12.75" customHeight="1" x14ac:dyDescent="0.25">
      <c r="A643" s="5" t="s">
        <v>2774</v>
      </c>
      <c r="B643" s="5" t="s">
        <v>847</v>
      </c>
      <c r="C643" s="5" t="s">
        <v>846</v>
      </c>
      <c r="D643" s="5" t="s">
        <v>620</v>
      </c>
      <c r="E643" s="5" t="s">
        <v>2788</v>
      </c>
      <c r="F643" s="5" t="s">
        <v>2789</v>
      </c>
      <c r="G643" s="5">
        <v>2</v>
      </c>
      <c r="H643" s="5">
        <v>1</v>
      </c>
      <c r="I643" s="13"/>
      <c r="J643" s="13">
        <v>0.73221167234680207</v>
      </c>
      <c r="K643" s="5">
        <v>2020</v>
      </c>
      <c r="L643" s="14">
        <v>67.60718795506223</v>
      </c>
      <c r="M643" s="5">
        <v>2020</v>
      </c>
      <c r="R643" s="14">
        <v>0.22222222222222221</v>
      </c>
      <c r="S643" s="5">
        <v>2020</v>
      </c>
      <c r="T643" s="14">
        <v>0</v>
      </c>
      <c r="U643" s="5">
        <v>2020</v>
      </c>
      <c r="X643" s="14">
        <v>0</v>
      </c>
      <c r="Y643" s="5">
        <v>2020</v>
      </c>
    </row>
    <row r="644" spans="1:25" ht="12.75" customHeight="1" x14ac:dyDescent="0.25">
      <c r="A644" s="5" t="s">
        <v>2775</v>
      </c>
      <c r="B644" s="5" t="s">
        <v>847</v>
      </c>
      <c r="C644" s="5" t="s">
        <v>846</v>
      </c>
      <c r="D644" s="5" t="s">
        <v>620</v>
      </c>
      <c r="E644" s="5" t="s">
        <v>2791</v>
      </c>
      <c r="F644" s="5" t="s">
        <v>2790</v>
      </c>
      <c r="G644" s="5">
        <v>2</v>
      </c>
      <c r="H644" s="5">
        <v>1</v>
      </c>
      <c r="I644" s="13"/>
      <c r="J644" s="13">
        <v>0.57594995532095961</v>
      </c>
      <c r="K644" s="5">
        <v>2020</v>
      </c>
      <c r="L644" s="14">
        <v>46.903638886914159</v>
      </c>
      <c r="M644" s="5">
        <v>2020</v>
      </c>
      <c r="R644" s="14">
        <v>1.7638805371818</v>
      </c>
      <c r="S644" s="5">
        <v>2020</v>
      </c>
      <c r="T644" s="14">
        <v>4.4297454399679292</v>
      </c>
      <c r="U644" s="5">
        <v>2020</v>
      </c>
      <c r="X644" s="14">
        <v>100</v>
      </c>
      <c r="Y644" s="5">
        <v>2020</v>
      </c>
    </row>
    <row r="645" spans="1:25" ht="12.75" customHeight="1" x14ac:dyDescent="0.25">
      <c r="A645" s="5" t="s">
        <v>2776</v>
      </c>
      <c r="B645" s="5" t="s">
        <v>847</v>
      </c>
      <c r="C645" s="5" t="s">
        <v>846</v>
      </c>
      <c r="D645" s="5" t="s">
        <v>620</v>
      </c>
      <c r="E645" s="5" t="s">
        <v>2792</v>
      </c>
      <c r="F645" s="5" t="s">
        <v>2793</v>
      </c>
      <c r="G645" s="5">
        <v>2</v>
      </c>
      <c r="H645" s="5">
        <v>1</v>
      </c>
      <c r="I645" s="13"/>
      <c r="J645" s="13">
        <v>0.70551041068773357</v>
      </c>
      <c r="K645" s="5">
        <v>2020</v>
      </c>
      <c r="L645" s="14">
        <v>74.164968272621948</v>
      </c>
      <c r="M645" s="5">
        <v>2020</v>
      </c>
      <c r="R645" s="14">
        <v>1.5303263254271251</v>
      </c>
      <c r="S645" s="5">
        <v>2020</v>
      </c>
      <c r="T645" s="14">
        <v>0.65419696995871246</v>
      </c>
      <c r="U645" s="5">
        <v>2020</v>
      </c>
      <c r="X645" s="14">
        <v>0</v>
      </c>
      <c r="Y645" s="5">
        <v>2020</v>
      </c>
    </row>
    <row r="646" spans="1:25" ht="12.75" customHeight="1" x14ac:dyDescent="0.25">
      <c r="A646" s="5" t="s">
        <v>2777</v>
      </c>
      <c r="B646" s="5" t="s">
        <v>847</v>
      </c>
      <c r="C646" s="5" t="s">
        <v>846</v>
      </c>
      <c r="D646" s="5" t="s">
        <v>620</v>
      </c>
      <c r="E646" s="5" t="s">
        <v>2794</v>
      </c>
      <c r="F646" s="5" t="s">
        <v>2795</v>
      </c>
      <c r="G646" s="5">
        <v>2</v>
      </c>
      <c r="H646" s="5">
        <v>1</v>
      </c>
      <c r="I646" s="13"/>
      <c r="J646" s="13">
        <v>0.5804982210406574</v>
      </c>
      <c r="K646" s="5">
        <v>2020</v>
      </c>
      <c r="L646" s="14">
        <v>78.59908498659955</v>
      </c>
      <c r="M646" s="5">
        <v>2020</v>
      </c>
      <c r="R646" s="14">
        <v>2.0665037888982818</v>
      </c>
      <c r="S646" s="5">
        <v>2020</v>
      </c>
      <c r="T646" s="14">
        <v>0.30042039901894263</v>
      </c>
      <c r="U646" s="5">
        <v>2020</v>
      </c>
      <c r="X646" s="14">
        <v>100</v>
      </c>
      <c r="Y646" s="5">
        <v>2020</v>
      </c>
    </row>
    <row r="647" spans="1:25" ht="12.75" customHeight="1" x14ac:dyDescent="0.25">
      <c r="A647" s="5" t="s">
        <v>2778</v>
      </c>
      <c r="B647" s="5" t="s">
        <v>847</v>
      </c>
      <c r="C647" s="5" t="s">
        <v>846</v>
      </c>
      <c r="D647" s="5" t="s">
        <v>620</v>
      </c>
      <c r="E647" s="5" t="s">
        <v>2797</v>
      </c>
      <c r="F647" s="5" t="s">
        <v>2796</v>
      </c>
      <c r="G647" s="5">
        <v>2</v>
      </c>
      <c r="H647" s="5">
        <v>1</v>
      </c>
      <c r="I647" s="13"/>
      <c r="J647" s="13">
        <v>0.70000003650793774</v>
      </c>
      <c r="K647" s="5">
        <v>2020</v>
      </c>
      <c r="L647" s="14">
        <v>44.635576044813668</v>
      </c>
      <c r="M647" s="5">
        <v>2020</v>
      </c>
      <c r="R647" s="14">
        <v>2.8716471484500969</v>
      </c>
      <c r="S647" s="5">
        <v>2020</v>
      </c>
      <c r="T647" s="14">
        <v>6.099280393968335E-2</v>
      </c>
      <c r="U647" s="5">
        <v>2020</v>
      </c>
      <c r="X647" s="14">
        <v>100</v>
      </c>
      <c r="Y647" s="5">
        <v>2020</v>
      </c>
    </row>
    <row r="648" spans="1:25" ht="12.75" customHeight="1" x14ac:dyDescent="0.25">
      <c r="A648" s="5" t="s">
        <v>2779</v>
      </c>
      <c r="B648" s="5" t="s">
        <v>847</v>
      </c>
      <c r="C648" s="5" t="s">
        <v>846</v>
      </c>
      <c r="D648" s="5" t="s">
        <v>620</v>
      </c>
      <c r="E648" s="5" t="s">
        <v>2799</v>
      </c>
      <c r="F648" s="5" t="s">
        <v>2798</v>
      </c>
      <c r="G648" s="5">
        <v>2</v>
      </c>
      <c r="H648" s="5">
        <v>1</v>
      </c>
      <c r="I648" s="13"/>
      <c r="J648" s="13">
        <v>0.77905858719603616</v>
      </c>
      <c r="K648" s="5">
        <v>2020</v>
      </c>
      <c r="L648" s="14">
        <v>60.241129534975755</v>
      </c>
      <c r="M648" s="5">
        <v>2020</v>
      </c>
      <c r="R648" s="14">
        <v>0.64176892150076326</v>
      </c>
      <c r="S648" s="5">
        <v>2020</v>
      </c>
      <c r="T648" s="14">
        <v>7.4247448237745137E-2</v>
      </c>
      <c r="U648" s="5">
        <v>2020</v>
      </c>
      <c r="X648" s="14">
        <v>100</v>
      </c>
      <c r="Y648" s="5">
        <v>2020</v>
      </c>
    </row>
    <row r="649" spans="1:25" ht="12.75" customHeight="1" x14ac:dyDescent="0.25">
      <c r="A649" s="5" t="s">
        <v>2800</v>
      </c>
      <c r="B649" s="5" t="s">
        <v>1124</v>
      </c>
      <c r="C649" s="5" t="s">
        <v>1123</v>
      </c>
      <c r="D649" s="5" t="s">
        <v>1038</v>
      </c>
      <c r="E649" s="5" t="s">
        <v>2847</v>
      </c>
      <c r="F649" s="5" t="s">
        <v>2848</v>
      </c>
      <c r="G649" s="5">
        <v>3</v>
      </c>
      <c r="H649" s="5">
        <v>1</v>
      </c>
      <c r="I649" s="5" t="s">
        <v>2849</v>
      </c>
      <c r="J649" s="13">
        <v>0.61186535594803981</v>
      </c>
      <c r="K649" s="5">
        <v>2019</v>
      </c>
    </row>
    <row r="650" spans="1:25" ht="12.75" customHeight="1" x14ac:dyDescent="0.25">
      <c r="A650" s="5" t="s">
        <v>2801</v>
      </c>
      <c r="B650" s="5" t="s">
        <v>1124</v>
      </c>
      <c r="C650" s="5" t="s">
        <v>1123</v>
      </c>
      <c r="D650" s="5" t="s">
        <v>1038</v>
      </c>
      <c r="E650" s="5" t="s">
        <v>2850</v>
      </c>
      <c r="F650" s="5" t="s">
        <v>2896</v>
      </c>
      <c r="G650" s="5">
        <v>3</v>
      </c>
      <c r="H650" s="5">
        <v>2</v>
      </c>
      <c r="I650" s="5" t="s">
        <v>2941</v>
      </c>
      <c r="J650" s="13">
        <v>0.47241086014591205</v>
      </c>
      <c r="K650" s="5">
        <v>2019</v>
      </c>
    </row>
    <row r="651" spans="1:25" ht="12.75" customHeight="1" x14ac:dyDescent="0.25">
      <c r="A651" s="5" t="s">
        <v>2802</v>
      </c>
      <c r="B651" s="5" t="s">
        <v>1124</v>
      </c>
      <c r="C651" s="5" t="s">
        <v>1123</v>
      </c>
      <c r="D651" s="5" t="s">
        <v>1038</v>
      </c>
      <c r="E651" s="5" t="s">
        <v>2851</v>
      </c>
      <c r="F651" s="5" t="s">
        <v>2897</v>
      </c>
      <c r="G651" s="5">
        <v>3</v>
      </c>
      <c r="H651" s="5">
        <v>2</v>
      </c>
      <c r="I651" s="5" t="s">
        <v>2942</v>
      </c>
      <c r="J651" s="13">
        <v>0.69501316464862339</v>
      </c>
      <c r="K651" s="5">
        <v>2019</v>
      </c>
    </row>
    <row r="652" spans="1:25" ht="12.75" customHeight="1" x14ac:dyDescent="0.25">
      <c r="A652" s="5" t="s">
        <v>2803</v>
      </c>
      <c r="B652" s="5" t="s">
        <v>1124</v>
      </c>
      <c r="C652" s="5" t="s">
        <v>1123</v>
      </c>
      <c r="D652" s="5" t="s">
        <v>1038</v>
      </c>
      <c r="E652" s="5" t="s">
        <v>2852</v>
      </c>
      <c r="F652" s="5" t="s">
        <v>2898</v>
      </c>
      <c r="G652" s="5">
        <v>3</v>
      </c>
      <c r="H652" s="5">
        <v>1</v>
      </c>
      <c r="I652" s="5" t="s">
        <v>2943</v>
      </c>
      <c r="J652" s="13">
        <v>0.55903797109087372</v>
      </c>
      <c r="K652" s="5">
        <v>2019</v>
      </c>
    </row>
    <row r="653" spans="1:25" ht="12.75" customHeight="1" x14ac:dyDescent="0.25">
      <c r="A653" s="5" t="s">
        <v>2804</v>
      </c>
      <c r="B653" s="5" t="s">
        <v>1124</v>
      </c>
      <c r="C653" s="5" t="s">
        <v>1123</v>
      </c>
      <c r="D653" s="5" t="s">
        <v>1038</v>
      </c>
      <c r="E653" s="5" t="s">
        <v>2853</v>
      </c>
      <c r="F653" s="5" t="s">
        <v>2899</v>
      </c>
      <c r="G653" s="5">
        <v>3</v>
      </c>
      <c r="H653" s="5">
        <v>2</v>
      </c>
      <c r="I653" s="5" t="s">
        <v>2944</v>
      </c>
      <c r="J653" s="13">
        <v>0.47069610360637315</v>
      </c>
      <c r="K653" s="5">
        <v>2019</v>
      </c>
    </row>
    <row r="654" spans="1:25" ht="12.75" customHeight="1" x14ac:dyDescent="0.25">
      <c r="A654" s="5" t="s">
        <v>2805</v>
      </c>
      <c r="B654" s="5" t="s">
        <v>1124</v>
      </c>
      <c r="C654" s="5" t="s">
        <v>1123</v>
      </c>
      <c r="D654" s="5" t="s">
        <v>1038</v>
      </c>
      <c r="E654" s="5" t="s">
        <v>2854</v>
      </c>
      <c r="F654" s="5" t="s">
        <v>2900</v>
      </c>
      <c r="G654" s="5">
        <v>3</v>
      </c>
      <c r="H654" s="5">
        <v>2</v>
      </c>
      <c r="I654" s="5" t="s">
        <v>2945</v>
      </c>
      <c r="J654" s="13">
        <v>0.60063528255041376</v>
      </c>
      <c r="K654" s="5">
        <v>2019</v>
      </c>
    </row>
    <row r="655" spans="1:25" ht="12.75" customHeight="1" x14ac:dyDescent="0.25">
      <c r="A655" s="5" t="s">
        <v>2806</v>
      </c>
      <c r="B655" s="5" t="s">
        <v>1124</v>
      </c>
      <c r="C655" s="5" t="s">
        <v>1123</v>
      </c>
      <c r="D655" s="5" t="s">
        <v>1038</v>
      </c>
      <c r="E655" s="5" t="s">
        <v>2855</v>
      </c>
      <c r="F655" s="5" t="s">
        <v>2901</v>
      </c>
      <c r="G655" s="5">
        <v>3</v>
      </c>
      <c r="H655" s="5">
        <v>2</v>
      </c>
      <c r="I655" s="5" t="s">
        <v>2946</v>
      </c>
      <c r="J655" s="13">
        <v>0.43984901944734467</v>
      </c>
      <c r="K655" s="5">
        <v>2019</v>
      </c>
    </row>
    <row r="656" spans="1:25" ht="12.75" customHeight="1" x14ac:dyDescent="0.25">
      <c r="A656" s="5" t="s">
        <v>2807</v>
      </c>
      <c r="B656" s="5" t="s">
        <v>1124</v>
      </c>
      <c r="C656" s="5" t="s">
        <v>1123</v>
      </c>
      <c r="D656" s="5" t="s">
        <v>1038</v>
      </c>
      <c r="E656" s="5" t="s">
        <v>2856</v>
      </c>
      <c r="F656" s="5" t="s">
        <v>2902</v>
      </c>
      <c r="G656" s="5">
        <v>3</v>
      </c>
      <c r="H656" s="5">
        <v>2</v>
      </c>
      <c r="I656" s="5" t="s">
        <v>2947</v>
      </c>
      <c r="J656" s="13">
        <v>0.37628806817621596</v>
      </c>
      <c r="K656" s="5">
        <v>2019</v>
      </c>
    </row>
    <row r="657" spans="1:11" ht="12.75" customHeight="1" x14ac:dyDescent="0.25">
      <c r="A657" s="5" t="s">
        <v>2808</v>
      </c>
      <c r="B657" s="5" t="s">
        <v>1124</v>
      </c>
      <c r="C657" s="5" t="s">
        <v>1123</v>
      </c>
      <c r="D657" s="5" t="s">
        <v>1038</v>
      </c>
      <c r="E657" s="5" t="s">
        <v>2857</v>
      </c>
      <c r="F657" s="5" t="s">
        <v>2903</v>
      </c>
      <c r="G657" s="5">
        <v>3</v>
      </c>
      <c r="H657" s="5">
        <v>1</v>
      </c>
      <c r="I657" s="5" t="s">
        <v>2948</v>
      </c>
      <c r="J657" s="13">
        <v>0.4556123738412885</v>
      </c>
      <c r="K657" s="5">
        <v>2019</v>
      </c>
    </row>
    <row r="658" spans="1:11" ht="12.75" customHeight="1" x14ac:dyDescent="0.25">
      <c r="A658" s="5" t="s">
        <v>2809</v>
      </c>
      <c r="B658" s="5" t="s">
        <v>1124</v>
      </c>
      <c r="C658" s="5" t="s">
        <v>1123</v>
      </c>
      <c r="D658" s="5" t="s">
        <v>1038</v>
      </c>
      <c r="E658" s="5" t="s">
        <v>2858</v>
      </c>
      <c r="F658" s="5" t="s">
        <v>2904</v>
      </c>
      <c r="G658" s="5">
        <v>3</v>
      </c>
      <c r="H658" s="5">
        <v>2</v>
      </c>
      <c r="I658" s="5" t="s">
        <v>2949</v>
      </c>
      <c r="J658" s="13">
        <v>0.40318107945551634</v>
      </c>
      <c r="K658" s="5">
        <v>2019</v>
      </c>
    </row>
    <row r="659" spans="1:11" ht="12.75" customHeight="1" x14ac:dyDescent="0.25">
      <c r="A659" s="5" t="s">
        <v>2810</v>
      </c>
      <c r="B659" s="5" t="s">
        <v>1124</v>
      </c>
      <c r="C659" s="5" t="s">
        <v>1123</v>
      </c>
      <c r="D659" s="5" t="s">
        <v>1038</v>
      </c>
      <c r="E659" s="5" t="s">
        <v>2859</v>
      </c>
      <c r="F659" s="5" t="s">
        <v>2905</v>
      </c>
      <c r="G659" s="5">
        <v>3</v>
      </c>
      <c r="H659" s="5">
        <v>2</v>
      </c>
      <c r="I659" s="5" t="s">
        <v>2950</v>
      </c>
      <c r="J659" s="13">
        <v>0.5255237220104817</v>
      </c>
      <c r="K659" s="5">
        <v>2019</v>
      </c>
    </row>
    <row r="660" spans="1:11" ht="12.75" customHeight="1" x14ac:dyDescent="0.25">
      <c r="A660" s="5" t="s">
        <v>2811</v>
      </c>
      <c r="B660" s="5" t="s">
        <v>1124</v>
      </c>
      <c r="C660" s="5" t="s">
        <v>1123</v>
      </c>
      <c r="D660" s="5" t="s">
        <v>1038</v>
      </c>
      <c r="E660" s="5" t="s">
        <v>2860</v>
      </c>
      <c r="F660" s="5" t="s">
        <v>2906</v>
      </c>
      <c r="G660" s="5">
        <v>3</v>
      </c>
      <c r="H660" s="5">
        <v>2</v>
      </c>
      <c r="I660" s="5" t="s">
        <v>2951</v>
      </c>
      <c r="J660" s="13">
        <v>0.74788512976730515</v>
      </c>
      <c r="K660" s="5">
        <v>2019</v>
      </c>
    </row>
    <row r="661" spans="1:11" ht="12.75" customHeight="1" x14ac:dyDescent="0.25">
      <c r="A661" s="5" t="s">
        <v>2812</v>
      </c>
      <c r="B661" s="5" t="s">
        <v>1124</v>
      </c>
      <c r="C661" s="5" t="s">
        <v>1123</v>
      </c>
      <c r="D661" s="5" t="s">
        <v>1038</v>
      </c>
      <c r="E661" s="5" t="s">
        <v>2861</v>
      </c>
      <c r="F661" s="5" t="s">
        <v>2907</v>
      </c>
      <c r="G661" s="5">
        <v>3</v>
      </c>
      <c r="H661" s="5">
        <v>2</v>
      </c>
      <c r="I661" s="5" t="s">
        <v>2952</v>
      </c>
      <c r="J661" s="13">
        <v>0.40989643810712334</v>
      </c>
      <c r="K661" s="5">
        <v>2019</v>
      </c>
    </row>
    <row r="662" spans="1:11" ht="12.75" customHeight="1" x14ac:dyDescent="0.25">
      <c r="A662" s="5" t="s">
        <v>2813</v>
      </c>
      <c r="B662" s="5" t="s">
        <v>1124</v>
      </c>
      <c r="C662" s="5" t="s">
        <v>1123</v>
      </c>
      <c r="D662" s="5" t="s">
        <v>1038</v>
      </c>
      <c r="E662" s="5" t="s">
        <v>2862</v>
      </c>
      <c r="F662" s="5" t="s">
        <v>2908</v>
      </c>
      <c r="G662" s="5">
        <v>3</v>
      </c>
      <c r="H662" s="5">
        <v>2</v>
      </c>
      <c r="I662" s="5" t="s">
        <v>2942</v>
      </c>
      <c r="J662" s="13">
        <v>0.93806388690010123</v>
      </c>
      <c r="K662" s="5">
        <v>2019</v>
      </c>
    </row>
    <row r="663" spans="1:11" ht="12.75" customHeight="1" x14ac:dyDescent="0.25">
      <c r="A663" s="5" t="s">
        <v>2814</v>
      </c>
      <c r="B663" s="5" t="s">
        <v>1124</v>
      </c>
      <c r="C663" s="5" t="s">
        <v>1123</v>
      </c>
      <c r="D663" s="5" t="s">
        <v>1038</v>
      </c>
      <c r="E663" s="5" t="s">
        <v>2863</v>
      </c>
      <c r="F663" s="5" t="s">
        <v>2909</v>
      </c>
      <c r="G663" s="5">
        <v>3</v>
      </c>
      <c r="H663" s="5">
        <v>1</v>
      </c>
      <c r="I663" s="5" t="s">
        <v>2953</v>
      </c>
      <c r="J663" s="13">
        <v>0.54963028207046205</v>
      </c>
      <c r="K663" s="5">
        <v>2019</v>
      </c>
    </row>
    <row r="664" spans="1:11" ht="12.75" customHeight="1" x14ac:dyDescent="0.25">
      <c r="A664" s="5" t="s">
        <v>2815</v>
      </c>
      <c r="B664" s="5" t="s">
        <v>1124</v>
      </c>
      <c r="C664" s="5" t="s">
        <v>1123</v>
      </c>
      <c r="D664" s="5" t="s">
        <v>1038</v>
      </c>
      <c r="E664" s="5" t="s">
        <v>2864</v>
      </c>
      <c r="F664" s="5" t="s">
        <v>2910</v>
      </c>
      <c r="G664" s="5">
        <v>3</v>
      </c>
      <c r="H664" s="5">
        <v>2</v>
      </c>
      <c r="I664" s="5" t="s">
        <v>2947</v>
      </c>
      <c r="J664" s="13">
        <v>0.9153197311460991</v>
      </c>
      <c r="K664" s="5">
        <v>2019</v>
      </c>
    </row>
    <row r="665" spans="1:11" ht="12.75" customHeight="1" x14ac:dyDescent="0.25">
      <c r="A665" s="5" t="s">
        <v>2816</v>
      </c>
      <c r="B665" s="5" t="s">
        <v>1124</v>
      </c>
      <c r="C665" s="5" t="s">
        <v>1123</v>
      </c>
      <c r="D665" s="5" t="s">
        <v>1038</v>
      </c>
      <c r="E665" s="5" t="s">
        <v>2865</v>
      </c>
      <c r="F665" s="5" t="s">
        <v>2911</v>
      </c>
      <c r="G665" s="5">
        <v>3</v>
      </c>
      <c r="H665" s="5">
        <v>2</v>
      </c>
      <c r="I665" s="5" t="s">
        <v>2954</v>
      </c>
      <c r="J665" s="13">
        <v>0.68475792943366676</v>
      </c>
      <c r="K665" s="5">
        <v>2019</v>
      </c>
    </row>
    <row r="666" spans="1:11" ht="12.75" customHeight="1" x14ac:dyDescent="0.25">
      <c r="A666" s="5" t="s">
        <v>2817</v>
      </c>
      <c r="B666" s="5" t="s">
        <v>1124</v>
      </c>
      <c r="C666" s="5" t="s">
        <v>1123</v>
      </c>
      <c r="D666" s="5" t="s">
        <v>1038</v>
      </c>
      <c r="E666" s="5" t="s">
        <v>2866</v>
      </c>
      <c r="F666" s="5" t="s">
        <v>2912</v>
      </c>
      <c r="G666" s="5">
        <v>3</v>
      </c>
      <c r="H666" s="5">
        <v>2</v>
      </c>
      <c r="I666" s="5" t="s">
        <v>2955</v>
      </c>
      <c r="J666" s="13">
        <v>0.77816908056319378</v>
      </c>
      <c r="K666" s="5">
        <v>2019</v>
      </c>
    </row>
    <row r="667" spans="1:11" ht="12.75" customHeight="1" x14ac:dyDescent="0.25">
      <c r="A667" s="5" t="s">
        <v>2818</v>
      </c>
      <c r="B667" s="5" t="s">
        <v>1124</v>
      </c>
      <c r="C667" s="5" t="s">
        <v>1123</v>
      </c>
      <c r="D667" s="5" t="s">
        <v>1038</v>
      </c>
      <c r="E667" s="5" t="s">
        <v>2867</v>
      </c>
      <c r="F667" s="5" t="s">
        <v>2913</v>
      </c>
      <c r="G667" s="5">
        <v>3</v>
      </c>
      <c r="H667" s="5">
        <v>2</v>
      </c>
      <c r="I667" s="5" t="s">
        <v>2956</v>
      </c>
      <c r="J667" s="13">
        <v>0.51434665600068397</v>
      </c>
      <c r="K667" s="5">
        <v>2019</v>
      </c>
    </row>
    <row r="668" spans="1:11" ht="12.75" customHeight="1" x14ac:dyDescent="0.25">
      <c r="A668" s="5" t="s">
        <v>2819</v>
      </c>
      <c r="B668" s="5" t="s">
        <v>1124</v>
      </c>
      <c r="C668" s="5" t="s">
        <v>1123</v>
      </c>
      <c r="D668" s="5" t="s">
        <v>1038</v>
      </c>
      <c r="E668" s="5" t="s">
        <v>2868</v>
      </c>
      <c r="F668" s="5" t="s">
        <v>2914</v>
      </c>
      <c r="G668" s="5">
        <v>3</v>
      </c>
      <c r="H668" s="5">
        <v>1</v>
      </c>
      <c r="I668" s="5" t="s">
        <v>2957</v>
      </c>
      <c r="J668" s="13">
        <v>0.56345937331414242</v>
      </c>
      <c r="K668" s="5">
        <v>2019</v>
      </c>
    </row>
    <row r="669" spans="1:11" ht="12.75" customHeight="1" x14ac:dyDescent="0.25">
      <c r="A669" s="5" t="s">
        <v>2820</v>
      </c>
      <c r="B669" s="5" t="s">
        <v>1124</v>
      </c>
      <c r="C669" s="5" t="s">
        <v>1123</v>
      </c>
      <c r="D669" s="5" t="s">
        <v>1038</v>
      </c>
      <c r="E669" s="5" t="s">
        <v>2869</v>
      </c>
      <c r="F669" s="5" t="s">
        <v>2915</v>
      </c>
      <c r="G669" s="5">
        <v>3</v>
      </c>
      <c r="H669" s="5">
        <v>1</v>
      </c>
      <c r="I669" s="5" t="s">
        <v>2958</v>
      </c>
      <c r="J669" s="13">
        <v>0.48090797421962966</v>
      </c>
      <c r="K669" s="5">
        <v>2019</v>
      </c>
    </row>
    <row r="670" spans="1:11" ht="12.75" customHeight="1" x14ac:dyDescent="0.25">
      <c r="A670" s="5" t="s">
        <v>2821</v>
      </c>
      <c r="B670" s="5" t="s">
        <v>1124</v>
      </c>
      <c r="C670" s="5" t="s">
        <v>1123</v>
      </c>
      <c r="D670" s="5" t="s">
        <v>1038</v>
      </c>
      <c r="E670" s="5" t="s">
        <v>2870</v>
      </c>
      <c r="F670" s="5" t="s">
        <v>2916</v>
      </c>
      <c r="G670" s="5">
        <v>3</v>
      </c>
      <c r="H670" s="5">
        <v>2</v>
      </c>
      <c r="I670" s="5" t="s">
        <v>2959</v>
      </c>
      <c r="J670" s="13">
        <v>0.81231152378523674</v>
      </c>
      <c r="K670" s="5">
        <v>2019</v>
      </c>
    </row>
    <row r="671" spans="1:11" ht="12.75" customHeight="1" x14ac:dyDescent="0.25">
      <c r="A671" s="5" t="s">
        <v>2822</v>
      </c>
      <c r="B671" s="5" t="s">
        <v>1124</v>
      </c>
      <c r="C671" s="5" t="s">
        <v>1123</v>
      </c>
      <c r="D671" s="5" t="s">
        <v>1038</v>
      </c>
      <c r="E671" s="5" t="s">
        <v>2871</v>
      </c>
      <c r="F671" s="5" t="s">
        <v>2917</v>
      </c>
      <c r="G671" s="5">
        <v>3</v>
      </c>
      <c r="H671" s="5">
        <v>2</v>
      </c>
      <c r="I671" s="5" t="s">
        <v>2960</v>
      </c>
      <c r="J671" s="13">
        <v>0.64214530649452439</v>
      </c>
      <c r="K671" s="5">
        <v>2019</v>
      </c>
    </row>
    <row r="672" spans="1:11" ht="12.75" customHeight="1" x14ac:dyDescent="0.25">
      <c r="A672" s="5" t="s">
        <v>2823</v>
      </c>
      <c r="B672" s="5" t="s">
        <v>1124</v>
      </c>
      <c r="C672" s="5" t="s">
        <v>1123</v>
      </c>
      <c r="D672" s="5" t="s">
        <v>1038</v>
      </c>
      <c r="E672" s="5" t="s">
        <v>2872</v>
      </c>
      <c r="F672" s="5" t="s">
        <v>2918</v>
      </c>
      <c r="G672" s="5">
        <v>3</v>
      </c>
      <c r="H672" s="5">
        <v>1</v>
      </c>
      <c r="I672" s="5" t="s">
        <v>2961</v>
      </c>
      <c r="J672" s="13">
        <v>0.50611297878924544</v>
      </c>
      <c r="K672" s="5">
        <v>2019</v>
      </c>
    </row>
    <row r="673" spans="1:11" ht="12.75" customHeight="1" x14ac:dyDescent="0.25">
      <c r="A673" s="5" t="s">
        <v>2824</v>
      </c>
      <c r="B673" s="5" t="s">
        <v>1124</v>
      </c>
      <c r="C673" s="5" t="s">
        <v>1123</v>
      </c>
      <c r="D673" s="5" t="s">
        <v>1038</v>
      </c>
      <c r="E673" s="5" t="s">
        <v>2873</v>
      </c>
      <c r="F673" s="5" t="s">
        <v>2919</v>
      </c>
      <c r="G673" s="5">
        <v>3</v>
      </c>
      <c r="H673" s="5">
        <v>2</v>
      </c>
      <c r="I673" s="5" t="s">
        <v>2962</v>
      </c>
      <c r="J673" s="13">
        <v>0.54854402254359635</v>
      </c>
      <c r="K673" s="5">
        <v>2019</v>
      </c>
    </row>
    <row r="674" spans="1:11" ht="12.75" customHeight="1" x14ac:dyDescent="0.25">
      <c r="A674" s="5" t="s">
        <v>2825</v>
      </c>
      <c r="B674" s="5" t="s">
        <v>1124</v>
      </c>
      <c r="C674" s="5" t="s">
        <v>1123</v>
      </c>
      <c r="D674" s="5" t="s">
        <v>1038</v>
      </c>
      <c r="E674" s="5" t="s">
        <v>2874</v>
      </c>
      <c r="F674" s="5" t="s">
        <v>1367</v>
      </c>
      <c r="G674" s="5">
        <v>3</v>
      </c>
      <c r="H674" s="5">
        <v>2</v>
      </c>
      <c r="I674" s="5" t="s">
        <v>2962</v>
      </c>
      <c r="J674" s="13">
        <v>0.4362470072071723</v>
      </c>
      <c r="K674" s="5">
        <v>2019</v>
      </c>
    </row>
    <row r="675" spans="1:11" ht="12.75" customHeight="1" x14ac:dyDescent="0.25">
      <c r="A675" s="5" t="s">
        <v>2826</v>
      </c>
      <c r="B675" s="5" t="s">
        <v>1124</v>
      </c>
      <c r="C675" s="5" t="s">
        <v>1123</v>
      </c>
      <c r="D675" s="5" t="s">
        <v>1038</v>
      </c>
      <c r="E675" s="5" t="s">
        <v>2875</v>
      </c>
      <c r="F675" s="5" t="s">
        <v>2920</v>
      </c>
      <c r="G675" s="5">
        <v>3</v>
      </c>
      <c r="H675" s="5">
        <v>2</v>
      </c>
      <c r="I675" s="5" t="s">
        <v>2951</v>
      </c>
      <c r="J675" s="13">
        <v>0.40315766798770952</v>
      </c>
      <c r="K675" s="5">
        <v>2019</v>
      </c>
    </row>
    <row r="676" spans="1:11" ht="12.75" customHeight="1" x14ac:dyDescent="0.25">
      <c r="A676" s="5" t="s">
        <v>2827</v>
      </c>
      <c r="B676" s="5" t="s">
        <v>1124</v>
      </c>
      <c r="C676" s="5" t="s">
        <v>1123</v>
      </c>
      <c r="D676" s="5" t="s">
        <v>1038</v>
      </c>
      <c r="E676" s="5" t="s">
        <v>2876</v>
      </c>
      <c r="F676" s="5" t="s">
        <v>2921</v>
      </c>
      <c r="G676" s="5">
        <v>3</v>
      </c>
      <c r="H676" s="5">
        <v>2</v>
      </c>
      <c r="I676" s="5" t="s">
        <v>2945</v>
      </c>
      <c r="J676" s="13">
        <v>0.39074081215342354</v>
      </c>
      <c r="K676" s="5">
        <v>2019</v>
      </c>
    </row>
    <row r="677" spans="1:11" ht="12.75" customHeight="1" x14ac:dyDescent="0.25">
      <c r="A677" s="5" t="s">
        <v>2828</v>
      </c>
      <c r="B677" s="5" t="s">
        <v>1124</v>
      </c>
      <c r="C677" s="5" t="s">
        <v>1123</v>
      </c>
      <c r="D677" s="5" t="s">
        <v>1038</v>
      </c>
      <c r="E677" s="5" t="s">
        <v>2877</v>
      </c>
      <c r="F677" s="5" t="s">
        <v>2922</v>
      </c>
      <c r="G677" s="5">
        <v>3</v>
      </c>
      <c r="H677" s="5">
        <v>2</v>
      </c>
      <c r="I677" s="5" t="s">
        <v>2963</v>
      </c>
      <c r="J677" s="13">
        <v>0.60607623750802886</v>
      </c>
      <c r="K677" s="5">
        <v>2019</v>
      </c>
    </row>
    <row r="678" spans="1:11" ht="12.75" customHeight="1" x14ac:dyDescent="0.25">
      <c r="A678" s="5" t="s">
        <v>2829</v>
      </c>
      <c r="B678" s="5" t="s">
        <v>1124</v>
      </c>
      <c r="C678" s="5" t="s">
        <v>1123</v>
      </c>
      <c r="D678" s="5" t="s">
        <v>1038</v>
      </c>
      <c r="E678" s="5" t="s">
        <v>2878</v>
      </c>
      <c r="F678" s="5" t="s">
        <v>2923</v>
      </c>
      <c r="G678" s="5">
        <v>3</v>
      </c>
      <c r="H678" s="5">
        <v>1</v>
      </c>
      <c r="I678" s="5" t="s">
        <v>2964</v>
      </c>
      <c r="J678" s="13">
        <v>0.47593932309095621</v>
      </c>
      <c r="K678" s="5">
        <v>2019</v>
      </c>
    </row>
    <row r="679" spans="1:11" ht="12.75" customHeight="1" x14ac:dyDescent="0.25">
      <c r="A679" s="5" t="s">
        <v>2830</v>
      </c>
      <c r="B679" s="5" t="s">
        <v>1124</v>
      </c>
      <c r="C679" s="5" t="s">
        <v>1123</v>
      </c>
      <c r="D679" s="5" t="s">
        <v>1038</v>
      </c>
      <c r="E679" s="5" t="s">
        <v>2879</v>
      </c>
      <c r="F679" s="5" t="s">
        <v>2924</v>
      </c>
      <c r="G679" s="5">
        <v>3</v>
      </c>
      <c r="H679" s="5">
        <v>2</v>
      </c>
      <c r="I679" s="5" t="s">
        <v>2965</v>
      </c>
      <c r="J679" s="13">
        <v>0.50135524687389466</v>
      </c>
      <c r="K679" s="5">
        <v>2019</v>
      </c>
    </row>
    <row r="680" spans="1:11" ht="12.75" customHeight="1" x14ac:dyDescent="0.25">
      <c r="A680" s="5" t="s">
        <v>2831</v>
      </c>
      <c r="B680" s="5" t="s">
        <v>1124</v>
      </c>
      <c r="C680" s="5" t="s">
        <v>1123</v>
      </c>
      <c r="D680" s="5" t="s">
        <v>1038</v>
      </c>
      <c r="E680" s="5" t="s">
        <v>2880</v>
      </c>
      <c r="F680" s="5" t="s">
        <v>2925</v>
      </c>
      <c r="G680" s="5">
        <v>3</v>
      </c>
      <c r="H680" s="5">
        <v>2</v>
      </c>
      <c r="I680" s="5" t="s">
        <v>2960</v>
      </c>
      <c r="J680" s="13">
        <v>0.62992400851051245</v>
      </c>
      <c r="K680" s="5">
        <v>2019</v>
      </c>
    </row>
    <row r="681" spans="1:11" ht="12.75" customHeight="1" x14ac:dyDescent="0.25">
      <c r="A681" s="5" t="s">
        <v>2832</v>
      </c>
      <c r="B681" s="5" t="s">
        <v>1124</v>
      </c>
      <c r="C681" s="5" t="s">
        <v>1123</v>
      </c>
      <c r="D681" s="5" t="s">
        <v>1038</v>
      </c>
      <c r="E681" s="5" t="s">
        <v>2881</v>
      </c>
      <c r="F681" s="5" t="s">
        <v>2926</v>
      </c>
      <c r="G681" s="5">
        <v>3</v>
      </c>
      <c r="H681" s="5">
        <v>1</v>
      </c>
      <c r="I681" s="5" t="s">
        <v>2961</v>
      </c>
      <c r="J681" s="13">
        <v>0.65517027491220847</v>
      </c>
      <c r="K681" s="5">
        <v>2019</v>
      </c>
    </row>
    <row r="682" spans="1:11" ht="12.75" customHeight="1" x14ac:dyDescent="0.25">
      <c r="A682" s="5" t="s">
        <v>2833</v>
      </c>
      <c r="B682" s="5" t="s">
        <v>1124</v>
      </c>
      <c r="C682" s="5" t="s">
        <v>1123</v>
      </c>
      <c r="D682" s="5" t="s">
        <v>1038</v>
      </c>
      <c r="E682" s="5" t="s">
        <v>2882</v>
      </c>
      <c r="F682" s="5" t="s">
        <v>2927</v>
      </c>
      <c r="G682" s="5">
        <v>3</v>
      </c>
      <c r="H682" s="5">
        <v>2</v>
      </c>
      <c r="I682" s="5" t="s">
        <v>2955</v>
      </c>
      <c r="J682" s="13">
        <v>0.51402932169936733</v>
      </c>
      <c r="K682" s="5">
        <v>2019</v>
      </c>
    </row>
    <row r="683" spans="1:11" ht="12.75" customHeight="1" x14ac:dyDescent="0.25">
      <c r="A683" s="5" t="s">
        <v>2834</v>
      </c>
      <c r="B683" s="5" t="s">
        <v>1124</v>
      </c>
      <c r="C683" s="5" t="s">
        <v>1123</v>
      </c>
      <c r="D683" s="5" t="s">
        <v>1038</v>
      </c>
      <c r="E683" s="5" t="s">
        <v>2883</v>
      </c>
      <c r="F683" s="5" t="s">
        <v>2928</v>
      </c>
      <c r="G683" s="5">
        <v>3</v>
      </c>
      <c r="H683" s="5">
        <v>2</v>
      </c>
      <c r="I683" s="5" t="s">
        <v>2963</v>
      </c>
      <c r="J683" s="13">
        <v>0.40770132189708519</v>
      </c>
      <c r="K683" s="5">
        <v>2019</v>
      </c>
    </row>
    <row r="684" spans="1:11" ht="12.75" customHeight="1" x14ac:dyDescent="0.25">
      <c r="A684" s="5" t="s">
        <v>2835</v>
      </c>
      <c r="B684" s="5" t="s">
        <v>1124</v>
      </c>
      <c r="C684" s="5" t="s">
        <v>1123</v>
      </c>
      <c r="D684" s="5" t="s">
        <v>1038</v>
      </c>
      <c r="E684" s="5" t="s">
        <v>2884</v>
      </c>
      <c r="F684" s="5" t="s">
        <v>2929</v>
      </c>
      <c r="G684" s="5">
        <v>3</v>
      </c>
      <c r="H684" s="5">
        <v>1</v>
      </c>
      <c r="I684" s="5" t="s">
        <v>2966</v>
      </c>
      <c r="J684" s="13">
        <v>0.43240912295547107</v>
      </c>
      <c r="K684" s="5">
        <v>2019</v>
      </c>
    </row>
    <row r="685" spans="1:11" ht="12.75" customHeight="1" x14ac:dyDescent="0.25">
      <c r="A685" s="5" t="s">
        <v>2836</v>
      </c>
      <c r="B685" s="5" t="s">
        <v>1124</v>
      </c>
      <c r="C685" s="5" t="s">
        <v>1123</v>
      </c>
      <c r="D685" s="5" t="s">
        <v>1038</v>
      </c>
      <c r="E685" s="5" t="s">
        <v>2885</v>
      </c>
      <c r="F685" s="5" t="s">
        <v>2930</v>
      </c>
      <c r="G685" s="5">
        <v>3</v>
      </c>
      <c r="H685" s="5">
        <v>2</v>
      </c>
      <c r="I685" s="5" t="s">
        <v>2963</v>
      </c>
      <c r="J685" s="13">
        <v>0.4694798912702095</v>
      </c>
      <c r="K685" s="5">
        <v>2019</v>
      </c>
    </row>
    <row r="686" spans="1:11" ht="12.75" customHeight="1" x14ac:dyDescent="0.25">
      <c r="A686" s="5" t="s">
        <v>2837</v>
      </c>
      <c r="B686" s="5" t="s">
        <v>1124</v>
      </c>
      <c r="C686" s="5" t="s">
        <v>1123</v>
      </c>
      <c r="D686" s="5" t="s">
        <v>1038</v>
      </c>
      <c r="E686" s="5" t="s">
        <v>2886</v>
      </c>
      <c r="F686" s="5" t="s">
        <v>2931</v>
      </c>
      <c r="G686" s="5">
        <v>3</v>
      </c>
      <c r="H686" s="5">
        <v>2</v>
      </c>
      <c r="I686" s="5" t="s">
        <v>2950</v>
      </c>
      <c r="J686" s="13">
        <v>0.49602580036242316</v>
      </c>
      <c r="K686" s="5">
        <v>2019</v>
      </c>
    </row>
    <row r="687" spans="1:11" ht="12.75" customHeight="1" x14ac:dyDescent="0.25">
      <c r="A687" s="5" t="s">
        <v>2838</v>
      </c>
      <c r="B687" s="5" t="s">
        <v>1124</v>
      </c>
      <c r="C687" s="5" t="s">
        <v>1123</v>
      </c>
      <c r="D687" s="5" t="s">
        <v>1038</v>
      </c>
      <c r="E687" s="5" t="s">
        <v>2887</v>
      </c>
      <c r="F687" s="5" t="s">
        <v>2932</v>
      </c>
      <c r="G687" s="5">
        <v>3</v>
      </c>
      <c r="H687" s="5">
        <v>2</v>
      </c>
      <c r="I687" s="5" t="s">
        <v>2967</v>
      </c>
      <c r="J687" s="13">
        <v>0.59195994917824157</v>
      </c>
      <c r="K687" s="5">
        <v>2019</v>
      </c>
    </row>
    <row r="688" spans="1:11" ht="12.75" customHeight="1" x14ac:dyDescent="0.25">
      <c r="A688" s="5" t="s">
        <v>2839</v>
      </c>
      <c r="B688" s="5" t="s">
        <v>1124</v>
      </c>
      <c r="C688" s="5" t="s">
        <v>1123</v>
      </c>
      <c r="D688" s="5" t="s">
        <v>1038</v>
      </c>
      <c r="E688" s="5" t="s">
        <v>2888</v>
      </c>
      <c r="F688" s="5" t="s">
        <v>2933</v>
      </c>
      <c r="G688" s="5">
        <v>3</v>
      </c>
      <c r="H688" s="5">
        <v>1</v>
      </c>
      <c r="I688" s="5" t="s">
        <v>2961</v>
      </c>
      <c r="J688" s="13">
        <v>0.38088809496863801</v>
      </c>
      <c r="K688" s="5">
        <v>2019</v>
      </c>
    </row>
    <row r="689" spans="1:11" ht="12.75" customHeight="1" x14ac:dyDescent="0.25">
      <c r="A689" s="5" t="s">
        <v>2840</v>
      </c>
      <c r="B689" s="5" t="s">
        <v>1124</v>
      </c>
      <c r="C689" s="5" t="s">
        <v>1123</v>
      </c>
      <c r="D689" s="5" t="s">
        <v>1038</v>
      </c>
      <c r="E689" s="5" t="s">
        <v>2889</v>
      </c>
      <c r="F689" s="5" t="s">
        <v>2934</v>
      </c>
      <c r="G689" s="5">
        <v>3</v>
      </c>
      <c r="H689" s="5">
        <v>2</v>
      </c>
      <c r="I689" s="5" t="s">
        <v>2960</v>
      </c>
      <c r="J689" s="13">
        <v>0.54555202344090881</v>
      </c>
      <c r="K689" s="5">
        <v>2019</v>
      </c>
    </row>
    <row r="690" spans="1:11" ht="12.75" customHeight="1" x14ac:dyDescent="0.25">
      <c r="A690" s="5" t="s">
        <v>2841</v>
      </c>
      <c r="B690" s="5" t="s">
        <v>1124</v>
      </c>
      <c r="C690" s="5" t="s">
        <v>1123</v>
      </c>
      <c r="D690" s="5" t="s">
        <v>1038</v>
      </c>
      <c r="E690" s="5" t="s">
        <v>2890</v>
      </c>
      <c r="F690" s="5" t="s">
        <v>2935</v>
      </c>
      <c r="G690" s="5">
        <v>3</v>
      </c>
      <c r="H690" s="5">
        <v>2</v>
      </c>
      <c r="I690" s="5" t="s">
        <v>2968</v>
      </c>
      <c r="J690" s="13">
        <v>0.50248290107130322</v>
      </c>
      <c r="K690" s="5">
        <v>2019</v>
      </c>
    </row>
    <row r="691" spans="1:11" ht="12.75" customHeight="1" x14ac:dyDescent="0.25">
      <c r="A691" s="5" t="s">
        <v>2842</v>
      </c>
      <c r="B691" s="5" t="s">
        <v>1124</v>
      </c>
      <c r="C691" s="5" t="s">
        <v>1123</v>
      </c>
      <c r="D691" s="5" t="s">
        <v>1038</v>
      </c>
      <c r="E691" s="5" t="s">
        <v>2891</v>
      </c>
      <c r="F691" s="5" t="s">
        <v>2936</v>
      </c>
      <c r="G691" s="5">
        <v>3</v>
      </c>
      <c r="H691" s="5">
        <v>2</v>
      </c>
      <c r="I691" s="5" t="s">
        <v>2965</v>
      </c>
      <c r="J691" s="13">
        <v>0.46036623506431584</v>
      </c>
      <c r="K691" s="5">
        <v>2019</v>
      </c>
    </row>
    <row r="692" spans="1:11" ht="12.75" customHeight="1" x14ac:dyDescent="0.25">
      <c r="A692" s="5" t="s">
        <v>2843</v>
      </c>
      <c r="B692" s="5" t="s">
        <v>1124</v>
      </c>
      <c r="C692" s="5" t="s">
        <v>1123</v>
      </c>
      <c r="D692" s="5" t="s">
        <v>1038</v>
      </c>
      <c r="E692" s="5" t="s">
        <v>2892</v>
      </c>
      <c r="F692" s="5" t="s">
        <v>2937</v>
      </c>
      <c r="G692" s="5">
        <v>3</v>
      </c>
      <c r="H692" s="5">
        <v>2</v>
      </c>
      <c r="I692" s="5" t="s">
        <v>2941</v>
      </c>
      <c r="J692" s="13">
        <v>0.39257201194642971</v>
      </c>
      <c r="K692" s="5">
        <v>2019</v>
      </c>
    </row>
    <row r="693" spans="1:11" ht="12.75" customHeight="1" x14ac:dyDescent="0.25">
      <c r="A693" s="5" t="s">
        <v>2844</v>
      </c>
      <c r="B693" s="5" t="s">
        <v>1124</v>
      </c>
      <c r="C693" s="5" t="s">
        <v>1123</v>
      </c>
      <c r="D693" s="5" t="s">
        <v>1038</v>
      </c>
      <c r="E693" s="5" t="s">
        <v>2893</v>
      </c>
      <c r="F693" s="5" t="s">
        <v>2938</v>
      </c>
      <c r="G693" s="5">
        <v>3</v>
      </c>
      <c r="H693" s="5">
        <v>1</v>
      </c>
      <c r="I693" s="5" t="s">
        <v>2969</v>
      </c>
      <c r="J693" s="13">
        <v>0.39235975988580613</v>
      </c>
      <c r="K693" s="5">
        <v>2019</v>
      </c>
    </row>
    <row r="694" spans="1:11" ht="12.75" customHeight="1" x14ac:dyDescent="0.25">
      <c r="A694" s="5" t="s">
        <v>2845</v>
      </c>
      <c r="B694" s="5" t="s">
        <v>1124</v>
      </c>
      <c r="C694" s="5" t="s">
        <v>1123</v>
      </c>
      <c r="D694" s="5" t="s">
        <v>1038</v>
      </c>
      <c r="E694" s="5" t="s">
        <v>2894</v>
      </c>
      <c r="F694" s="5" t="s">
        <v>2939</v>
      </c>
      <c r="G694" s="5">
        <v>3</v>
      </c>
      <c r="H694" s="5">
        <v>2</v>
      </c>
      <c r="I694" s="5" t="s">
        <v>2956</v>
      </c>
      <c r="J694" s="13">
        <v>0.44405973038202978</v>
      </c>
      <c r="K694" s="5">
        <v>2019</v>
      </c>
    </row>
    <row r="695" spans="1:11" ht="12.75" customHeight="1" x14ac:dyDescent="0.25">
      <c r="A695" s="5" t="s">
        <v>2846</v>
      </c>
      <c r="B695" s="5" t="s">
        <v>1124</v>
      </c>
      <c r="C695" s="5" t="s">
        <v>1123</v>
      </c>
      <c r="D695" s="5" t="s">
        <v>1038</v>
      </c>
      <c r="E695" s="5" t="s">
        <v>2895</v>
      </c>
      <c r="F695" s="5" t="s">
        <v>2940</v>
      </c>
      <c r="G695" s="5">
        <v>3</v>
      </c>
      <c r="H695" s="5">
        <v>2</v>
      </c>
      <c r="I695" s="5" t="s">
        <v>2967</v>
      </c>
      <c r="J695" s="13">
        <v>0.45192019496737895</v>
      </c>
      <c r="K695" s="5">
        <v>2019</v>
      </c>
    </row>
  </sheetData>
  <autoFilter ref="A4:AA695"/>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63"/>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9" width="20.7109375" style="5" customWidth="1"/>
    <col min="10" max="10" width="20.7109375" style="13" customWidth="1"/>
    <col min="11" max="11" width="20.7109375" style="8" customWidth="1"/>
    <col min="12" max="12" width="20.7109375" style="5" customWidth="1"/>
    <col min="13" max="13" width="20.7109375" style="14" customWidth="1"/>
    <col min="14" max="14" width="20.7109375" style="8" customWidth="1"/>
    <col min="15" max="15" width="20.7109375" style="5" customWidth="1"/>
    <col min="16" max="16" width="20.7109375" style="14" customWidth="1"/>
    <col min="17" max="17" width="20.7109375" style="8" customWidth="1"/>
    <col min="18" max="18" width="20.7109375" style="5" customWidth="1"/>
    <col min="19" max="19" width="20.7109375" style="14" customWidth="1"/>
    <col min="20" max="20" width="20.7109375" style="8" customWidth="1"/>
    <col min="21" max="21" width="20.7109375" style="5" customWidth="1"/>
    <col min="22" max="22" width="20.7109375" style="14" customWidth="1"/>
    <col min="23" max="23" width="20.7109375" style="8" customWidth="1"/>
    <col min="24" max="24" width="20.7109375" style="5" customWidth="1"/>
    <col min="25" max="25" width="20.7109375" style="14" customWidth="1"/>
    <col min="26" max="26" width="20.7109375" style="8" customWidth="1"/>
    <col min="27" max="27" width="20.7109375" style="5" customWidth="1"/>
    <col min="28" max="28" width="20.7109375" style="14" customWidth="1"/>
    <col min="29" max="29" width="20.7109375" style="8" customWidth="1"/>
    <col min="30" max="30" width="20.7109375" style="5" customWidth="1"/>
    <col min="31" max="31" width="20.7109375" style="14" customWidth="1"/>
    <col min="32" max="32" width="20.7109375" style="8" customWidth="1"/>
    <col min="33" max="33" width="20.7109375" style="5" customWidth="1"/>
    <col min="34" max="34" width="36.42578125" style="14" customWidth="1"/>
    <col min="35" max="35" width="36.42578125" style="8" customWidth="1"/>
    <col min="36" max="36" width="36.42578125" style="5" customWidth="1"/>
    <col min="37" max="37" width="20.7109375" style="5" customWidth="1"/>
    <col min="38" max="16384" width="9.140625" style="5"/>
  </cols>
  <sheetData>
    <row r="1" spans="1:37" s="17" customFormat="1" x14ac:dyDescent="0.25">
      <c r="A1" s="9"/>
      <c r="B1" s="9"/>
      <c r="C1" s="9"/>
      <c r="D1" s="9"/>
      <c r="E1" s="9"/>
      <c r="F1" s="9"/>
      <c r="G1" s="9"/>
      <c r="H1" s="9"/>
      <c r="I1" s="10" t="s">
        <v>1803</v>
      </c>
      <c r="J1" s="9" t="s">
        <v>1557</v>
      </c>
      <c r="K1" s="9" t="s">
        <v>2435</v>
      </c>
      <c r="L1" s="9" t="s">
        <v>2699</v>
      </c>
      <c r="M1" s="9" t="s">
        <v>1560</v>
      </c>
      <c r="N1" s="9" t="s">
        <v>2437</v>
      </c>
      <c r="O1" s="9" t="s">
        <v>2698</v>
      </c>
      <c r="P1" s="9" t="s">
        <v>1565</v>
      </c>
      <c r="Q1" s="9" t="s">
        <v>2439</v>
      </c>
      <c r="R1" s="9" t="s">
        <v>1802</v>
      </c>
      <c r="S1" s="9" t="s">
        <v>2441</v>
      </c>
      <c r="T1" s="9" t="s">
        <v>2441</v>
      </c>
      <c r="U1" s="9" t="s">
        <v>2696</v>
      </c>
      <c r="V1" s="9" t="s">
        <v>1567</v>
      </c>
      <c r="W1" s="9" t="s">
        <v>2443</v>
      </c>
      <c r="X1" s="9" t="s">
        <v>2695</v>
      </c>
      <c r="Y1" s="9" t="s">
        <v>1563</v>
      </c>
      <c r="Z1" s="9" t="s">
        <v>2445</v>
      </c>
      <c r="AA1" s="9" t="s">
        <v>2694</v>
      </c>
      <c r="AB1" s="9" t="s">
        <v>1566</v>
      </c>
      <c r="AC1" s="9" t="s">
        <v>2447</v>
      </c>
      <c r="AD1" s="9" t="s">
        <v>2693</v>
      </c>
      <c r="AE1" s="9" t="s">
        <v>1561</v>
      </c>
      <c r="AF1" s="9" t="s">
        <v>2449</v>
      </c>
      <c r="AG1" s="9" t="s">
        <v>2692</v>
      </c>
      <c r="AH1" s="9" t="s">
        <v>1807</v>
      </c>
      <c r="AI1" s="9" t="s">
        <v>2452</v>
      </c>
      <c r="AJ1" s="9" t="s">
        <v>2691</v>
      </c>
      <c r="AK1" s="9"/>
    </row>
    <row r="2" spans="1:37" s="17" customFormat="1" ht="18" x14ac:dyDescent="0.35">
      <c r="A2" s="9"/>
      <c r="B2" s="9"/>
      <c r="C2" s="9"/>
      <c r="D2" s="9"/>
      <c r="E2" s="9"/>
      <c r="F2" s="9"/>
      <c r="G2" s="9"/>
      <c r="H2" s="9"/>
      <c r="I2" s="10" t="s">
        <v>1804</v>
      </c>
      <c r="J2" s="9" t="s">
        <v>3387</v>
      </c>
      <c r="K2" s="9"/>
      <c r="L2" s="9"/>
      <c r="M2" s="9" t="s">
        <v>1764</v>
      </c>
      <c r="N2" s="9"/>
      <c r="O2" s="9"/>
      <c r="P2" s="9" t="s">
        <v>3352</v>
      </c>
      <c r="Q2" s="9"/>
      <c r="R2" s="9" t="s">
        <v>3353</v>
      </c>
      <c r="S2" s="9"/>
      <c r="T2" s="9"/>
      <c r="U2" s="9"/>
      <c r="V2" s="9" t="s">
        <v>3354</v>
      </c>
      <c r="W2" s="9"/>
      <c r="X2" s="9"/>
      <c r="Y2" s="9" t="s">
        <v>3355</v>
      </c>
      <c r="Z2" s="9"/>
      <c r="AA2" s="9"/>
      <c r="AB2" s="9" t="s">
        <v>3356</v>
      </c>
      <c r="AC2" s="9"/>
      <c r="AD2" s="9"/>
      <c r="AE2" s="9" t="s">
        <v>1765</v>
      </c>
      <c r="AF2" s="9"/>
      <c r="AG2" s="9"/>
      <c r="AH2" s="9"/>
      <c r="AI2" s="9"/>
      <c r="AJ2" s="9"/>
      <c r="AK2" s="9"/>
    </row>
    <row r="3" spans="1:37" s="17" customFormat="1" ht="17.25" x14ac:dyDescent="0.25">
      <c r="A3" s="9"/>
      <c r="B3" s="9"/>
      <c r="C3" s="9"/>
      <c r="D3" s="9"/>
      <c r="E3" s="9"/>
      <c r="F3" s="9"/>
      <c r="G3" s="9"/>
      <c r="H3" s="9"/>
      <c r="I3" s="10" t="s">
        <v>1805</v>
      </c>
      <c r="J3" s="9" t="s">
        <v>3400</v>
      </c>
      <c r="K3" s="9" t="s">
        <v>1558</v>
      </c>
      <c r="L3" s="9"/>
      <c r="M3" s="9" t="s">
        <v>3401</v>
      </c>
      <c r="N3" s="9" t="s">
        <v>1558</v>
      </c>
      <c r="O3" s="9"/>
      <c r="P3" s="9" t="s">
        <v>3402</v>
      </c>
      <c r="Q3" s="9" t="s">
        <v>1558</v>
      </c>
      <c r="R3" s="9" t="s">
        <v>3403</v>
      </c>
      <c r="S3" s="9" t="s">
        <v>1558</v>
      </c>
      <c r="T3" s="9" t="s">
        <v>1558</v>
      </c>
      <c r="U3" s="9"/>
      <c r="V3" s="9" t="s">
        <v>3404</v>
      </c>
      <c r="W3" s="9" t="s">
        <v>1558</v>
      </c>
      <c r="X3" s="9"/>
      <c r="Y3" s="9" t="s">
        <v>3404</v>
      </c>
      <c r="Z3" s="9" t="s">
        <v>1558</v>
      </c>
      <c r="AA3" s="9"/>
      <c r="AB3" s="9" t="s">
        <v>3404</v>
      </c>
      <c r="AC3" s="9" t="s">
        <v>1558</v>
      </c>
      <c r="AD3" s="9"/>
      <c r="AE3" s="9" t="s">
        <v>3405</v>
      </c>
      <c r="AF3" s="9" t="s">
        <v>1558</v>
      </c>
      <c r="AG3" s="9"/>
      <c r="AH3" s="9" t="s">
        <v>3402</v>
      </c>
      <c r="AI3" s="9" t="s">
        <v>1558</v>
      </c>
      <c r="AJ3" s="9"/>
      <c r="AK3" s="9"/>
    </row>
    <row r="4" spans="1:37"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29" t="s">
        <v>1559</v>
      </c>
      <c r="N4" s="30" t="s">
        <v>2436</v>
      </c>
      <c r="O4" s="30" t="s">
        <v>2683</v>
      </c>
      <c r="P4" s="29" t="s">
        <v>1564</v>
      </c>
      <c r="Q4" s="30" t="s">
        <v>2438</v>
      </c>
      <c r="R4" s="30" t="s">
        <v>2684</v>
      </c>
      <c r="S4" s="29" t="s">
        <v>1801</v>
      </c>
      <c r="T4" s="30" t="s">
        <v>2440</v>
      </c>
      <c r="U4" s="30" t="s">
        <v>2685</v>
      </c>
      <c r="V4" s="29" t="s">
        <v>29</v>
      </c>
      <c r="W4" s="30" t="s">
        <v>2442</v>
      </c>
      <c r="X4" s="30" t="s">
        <v>2686</v>
      </c>
      <c r="Y4" s="29" t="s">
        <v>1562</v>
      </c>
      <c r="Z4" s="30" t="s">
        <v>2444</v>
      </c>
      <c r="AA4" s="30" t="s">
        <v>2687</v>
      </c>
      <c r="AB4" s="29" t="s">
        <v>28</v>
      </c>
      <c r="AC4" s="30" t="s">
        <v>2446</v>
      </c>
      <c r="AD4" s="30" t="s">
        <v>2688</v>
      </c>
      <c r="AE4" s="29" t="s">
        <v>1344</v>
      </c>
      <c r="AF4" s="30" t="s">
        <v>2448</v>
      </c>
      <c r="AG4" s="30" t="s">
        <v>2689</v>
      </c>
      <c r="AH4" s="31" t="s">
        <v>2450</v>
      </c>
      <c r="AI4" s="32" t="s">
        <v>2451</v>
      </c>
      <c r="AJ4" s="32" t="s">
        <v>2690</v>
      </c>
      <c r="AK4" s="33" t="s">
        <v>2769</v>
      </c>
    </row>
    <row r="5" spans="1:37" x14ac:dyDescent="0.25">
      <c r="A5" s="5" t="s">
        <v>1539</v>
      </c>
      <c r="B5" s="5" t="s">
        <v>20</v>
      </c>
      <c r="C5" s="5" t="s">
        <v>1570</v>
      </c>
      <c r="D5" s="5" t="s">
        <v>35</v>
      </c>
      <c r="E5" s="4" t="s">
        <v>3344</v>
      </c>
      <c r="F5" s="4" t="s">
        <v>1570</v>
      </c>
      <c r="G5" s="5">
        <v>0</v>
      </c>
      <c r="H5" s="5">
        <v>2</v>
      </c>
      <c r="I5" s="4" t="s">
        <v>1792</v>
      </c>
      <c r="J5" s="13">
        <f>IFERROR(IF(INDEX('11.1_Outliers-Generation'!$N$5:$N$500,MATCH($F5,'11.1_Outliers-Generation'!$F$5:$F$500,0))&lt;&gt;"N",
INDEX('11.1_Outliers-Generation'!J$5:J$500,MATCH($F5,'11.1_Outliers-Generation'!$F$5:$F$500,0)),""),"")</f>
        <v>2.34</v>
      </c>
      <c r="K5" s="8">
        <f>IFERROR(IF(INDEX('11.1_Outliers-Generation'!$N$5:$N$500,MATCH($F5,'11.1_Outliers-Generation'!$F$5:$F$500,0))&lt;&gt;"N",
INDEX('11.1_Outliers-Generation'!K$5:K$500,MATCH($F5,'11.1_Outliers-Generation'!$F$5:$F$500,0)),""),"")</f>
        <v>2019</v>
      </c>
      <c r="L5" s="13" t="str">
        <f>IFERROR(IF(INDEX('11.1_Outliers-Generation'!$N$5:$N$500,MATCH($F5,'11.1_Outliers-Generation'!$F$5:$F$500,0))&lt;&gt;"N",
INDEX('11.1_Outliers-Generation'!L$5:L$500,MATCH($F5,'11.1_Outliers-Generation'!$F$5:$F$500,0)),""),"")</f>
        <v>WACT_02</v>
      </c>
      <c r="M5" s="14">
        <f>IFERROR(IF(INDEX('11.2_Outliers-Collection_cov'!$N$5:$N$500,MATCH($F5,'11.2_Outliers-Collection_cov'!$F$5:$F$500,0))&lt;&gt;"N",
INDEX('11.2_Outliers-Collection_cov'!J$5:J$500,MATCH($F5,'11.2_Outliers-Collection_cov'!$F$5:$F$500,0)),""),"")</f>
        <v>97.77</v>
      </c>
      <c r="N5" s="8">
        <f>IFERROR(IF(INDEX('11.2_Outliers-Collection_cov'!$N$5:$N$500,MATCH($F5,'11.2_Outliers-Collection_cov'!$F$5:$F$500,0))&lt;&gt;"N",
INDEX('11.2_Outliers-Collection_cov'!K$5:K$500,MATCH($F5,'11.2_Outliers-Collection_cov'!$F$5:$F$500,0)),""),"")</f>
        <v>2019</v>
      </c>
      <c r="O5" s="13" t="str">
        <f>IFERROR(IF(INDEX('11.2_Outliers-Collection_cov'!$N$5:$N$500,MATCH($F5,'11.2_Outliers-Collection_cov'!$F$5:$F$500,0))&lt;&gt;"N",
INDEX('11.2_Outliers-Collection_cov'!L$5:L$500,MATCH($F5,'11.2_Outliers-Collection_cov'!$F$5:$F$500,0)),""),"")</f>
        <v>WACT_02</v>
      </c>
      <c r="P5" s="14">
        <f>IFERROR(IF(INDEX('11.3_Outliers-Plastic'!$N$5:$N$500,MATCH($F5,'11.3_Outliers-Plastic'!$F$5:$F$500,0))&lt;&gt;"N",
INDEX('11.3_Outliers-Plastic'!J$5:J$500,MATCH($F5,'11.3_Outliers-Plastic'!$F$5:$F$500,0)),""),"")</f>
        <v>11.9</v>
      </c>
      <c r="Q5" s="8">
        <f>IFERROR(IF(INDEX('11.3_Outliers-Plastic'!$N$5:$N$500,MATCH($F5,'11.3_Outliers-Plastic'!$F$5:$F$500,0))&lt;&gt;"N",
INDEX('11.3_Outliers-Plastic'!K$5:K$500,MATCH($F5,'11.3_Outliers-Plastic'!$F$5:$F$500,0)),""),"")</f>
        <v>2019</v>
      </c>
      <c r="R5" s="14" t="str">
        <f>IFERROR(IF(INDEX('11.3_Outliers-Plastic'!$N$5:$N$500,MATCH($F5,'11.3_Outliers-Plastic'!$F$5:$F$500,0))&lt;&gt;"N",
INDEX('11.3_Outliers-Plastic'!L$5:L$500,MATCH($F5,'11.3_Outliers-Plastic'!$F$5:$F$500,0)),""),"")</f>
        <v>WACT_02</v>
      </c>
      <c r="S5" s="12">
        <v>45.462184873949582</v>
      </c>
      <c r="T5" s="5">
        <v>2019</v>
      </c>
      <c r="U5" s="5" t="s">
        <v>1539</v>
      </c>
      <c r="V5" s="14" t="str">
        <f>IFERROR(IF(INDEX('11.5_Outliers-Other_recovery'!$N$5:$N$500,MATCH($F5,'11.5_Outliers-Other_recovery'!$F$5:$F$500,0))&lt;&gt;"N",
INDEX('11.5_Outliers-Other_recovery'!J$5:J$500,MATCH($F5,'11.5_Outliers-Other_recovery'!$F$5:$F$500,0)),""),"")</f>
        <v/>
      </c>
      <c r="W5" s="8" t="str">
        <f>IFERROR(IF(INDEX('11.5_Outliers-Other_recovery'!$N$5:$N$500,MATCH($F5,'11.5_Outliers-Other_recovery'!$F$5:$F$500,0))&lt;&gt;"N",
INDEX('11.5_Outliers-Other_recovery'!K$5:K$500,MATCH($F5,'11.5_Outliers-Other_recovery'!$F$5:$F$500,0)),""),"")</f>
        <v/>
      </c>
      <c r="X5" s="14" t="str">
        <f>IFERROR(IF(INDEX('11.5_Outliers-Other_recovery'!$N$5:$N$500,MATCH($F5,'11.5_Outliers-Other_recovery'!$F$5:$F$500,0))&lt;&gt;"N",
INDEX('11.5_Outliers-Other_recovery'!L$5:L$500,MATCH($F5,'11.5_Outliers-Other_recovery'!$F$5:$F$500,0)),""),"")</f>
        <v/>
      </c>
      <c r="Y5" s="14" t="str">
        <f>IFERROR(IF(INDEX('11.4_Outliers-Formal_dry_recy'!$N$5:$N$500,MATCH($F5,'11.4_Outliers-Formal_dry_recy'!$F$5:$F$500,0))&lt;&gt;"N",
INDEX('11.4_Outliers-Formal_dry_recy'!J$5:J$500,MATCH($F5,'11.4_Outliers-Formal_dry_recy'!$F$5:$F$500,0)),""),"")</f>
        <v/>
      </c>
      <c r="Z5" s="8" t="str">
        <f>IFERROR(IF(INDEX('11.4_Outliers-Formal_dry_recy'!$N$5:$N$500,MATCH($F5,'11.4_Outliers-Formal_dry_recy'!$F$5:$F$500,0))&lt;&gt;"N",
INDEX('11.4_Outliers-Formal_dry_recy'!K$5:K$500,MATCH($F5,'11.4_Outliers-Formal_dry_recy'!$F$5:$F$500,0)),""),"")</f>
        <v/>
      </c>
      <c r="AA5" s="14" t="str">
        <f>IFERROR(IF(INDEX('11.4_Outliers-Formal_dry_recy'!$N$5:$N$500,MATCH($F5,'11.4_Outliers-Formal_dry_recy'!$F$5:$F$500,0))&lt;&gt;"N",
INDEX('11.4_Outliers-Formal_dry_recy'!L$5:L$500,MATCH($F5,'11.4_Outliers-Formal_dry_recy'!$F$5:$F$500,0)),""),"")</f>
        <v/>
      </c>
      <c r="AB5" s="14">
        <f>IFERROR(IF(INDEX('11.6_Outliers-Incineration'!$N$5:$N$500,MATCH($F5,'11.6_Outliers-Incineration'!$F$5:$F$500,0))&lt;&gt;"N",
INDEX('11.6_Outliers-Incineration'!J$5:J$500,MATCH($F5,'11.6_Outliers-Incineration'!$F$5:$F$500,0)),""),"")</f>
        <v>0</v>
      </c>
      <c r="AC5" s="8">
        <f>IFERROR(IF(INDEX('11.6_Outliers-Incineration'!$N$5:$N$500,MATCH($F5,'11.6_Outliers-Incineration'!$F$5:$F$500,0))&lt;&gt;"N",
INDEX('11.6_Outliers-Incineration'!K$5:K$500,MATCH($F5,'11.6_Outliers-Incineration'!$F$5:$F$500,0)),""),"")</f>
        <v>2019</v>
      </c>
      <c r="AD5" s="14" t="str">
        <f>IFERROR(IF(INDEX('11.6_Outliers-Incineration'!$N$5:$N$500,MATCH($F5,'11.6_Outliers-Incineration'!$F$5:$F$500,0))&lt;&gt;"N",
INDEX('11.6_Outliers-Incineration'!L$5:L$500,MATCH($F5,'11.6_Outliers-Incineration'!$F$5:$F$500,0)),""),"")</f>
        <v>WACT_02</v>
      </c>
      <c r="AE5" s="14">
        <f>IFERROR(IF(INDEX('11.7_Outliers-Controlled_disp'!$N$5:$N$500,MATCH($F5,'11.7_Outliers-Controlled_disp'!$F$5:$F$500,0))&lt;&gt;"N",
INDEX('11.7_Outliers-Controlled_disp'!J$5:J$500,MATCH($F5,'11.7_Outliers-Controlled_disp'!$F$5:$F$500,0)),""),"")</f>
        <v>100</v>
      </c>
      <c r="AF5" s="8">
        <f>IFERROR(IF(INDEX('11.7_Outliers-Controlled_disp'!$N$5:$N$500,MATCH($F5,'11.7_Outliers-Controlled_disp'!$F$5:$F$500,0))&lt;&gt;"N",
INDEX('11.7_Outliers-Controlled_disp'!K$5:K$500,MATCH($F5,'11.7_Outliers-Controlled_disp'!$F$5:$F$500,0)),""),"")</f>
        <v>2019</v>
      </c>
      <c r="AG5" s="14" t="str">
        <f>IFERROR(IF(INDEX('11.7_Outliers-Controlled_disp'!$N$5:$N$500,MATCH($F5,'11.7_Outliers-Controlled_disp'!$F$5:$F$500,0))&lt;&gt;"N",
INDEX('11.7_Outliers-Controlled_disp'!L$5:L$500,MATCH($F5,'11.7_Outliers-Controlled_disp'!$F$5:$F$500,0)),""),"")</f>
        <v>WACT_02</v>
      </c>
      <c r="AH5" s="14">
        <v>97.77</v>
      </c>
      <c r="AI5" s="5">
        <v>2019</v>
      </c>
      <c r="AJ5" s="5" t="s">
        <v>1539</v>
      </c>
      <c r="AK5" s="5">
        <f t="shared" ref="AK5:AK68" si="0">COUNT(AH5,AE5,AB5,Y5,V5,S5,P5,M5,J5)</f>
        <v>7</v>
      </c>
    </row>
    <row r="6" spans="1:37" x14ac:dyDescent="0.25">
      <c r="A6" s="5" t="s">
        <v>1540</v>
      </c>
      <c r="B6" s="5" t="s">
        <v>13</v>
      </c>
      <c r="C6" s="5" t="s">
        <v>851</v>
      </c>
      <c r="D6" s="5" t="s">
        <v>620</v>
      </c>
      <c r="E6" s="4" t="s">
        <v>14</v>
      </c>
      <c r="F6" s="4" t="s">
        <v>1776</v>
      </c>
      <c r="G6" s="5">
        <v>1</v>
      </c>
      <c r="H6" s="5">
        <v>2</v>
      </c>
      <c r="I6" s="5" t="s">
        <v>1793</v>
      </c>
      <c r="J6" s="13">
        <f>IFERROR(IF(INDEX('11.1_Outliers-Generation'!$N$5:$N$500,MATCH($F6,'11.1_Outliers-Generation'!$F$5:$F$500,0))&lt;&gt;"N",
INDEX('11.1_Outliers-Generation'!J$5:J$500,MATCH($F6,'11.1_Outliers-Generation'!$F$5:$F$500,0)),""),"")</f>
        <v>0.53</v>
      </c>
      <c r="K6" s="8">
        <f>IFERROR(IF(INDEX('11.1_Outliers-Generation'!$N$5:$N$500,MATCH($F6,'11.1_Outliers-Generation'!$F$5:$F$500,0))&lt;&gt;"N",
INDEX('11.1_Outliers-Generation'!K$5:K$500,MATCH($F6,'11.1_Outliers-Generation'!$F$5:$F$500,0)),""),"")</f>
        <v>2020</v>
      </c>
      <c r="L6" s="13" t="str">
        <f>IFERROR(IF(INDEX('11.1_Outliers-Generation'!$N$5:$N$500,MATCH($F6,'11.1_Outliers-Generation'!$F$5:$F$500,0))&lt;&gt;"N",
INDEX('11.1_Outliers-Generation'!L$5:L$500,MATCH($F6,'11.1_Outliers-Generation'!$F$5:$F$500,0)),""),"")</f>
        <v>WACT_03</v>
      </c>
      <c r="M6" s="14">
        <f>IFERROR(IF(INDEX('11.2_Outliers-Collection_cov'!$N$5:$N$500,MATCH($F6,'11.2_Outliers-Collection_cov'!$F$5:$F$500,0))&lt;&gt;"N",
INDEX('11.2_Outliers-Collection_cov'!J$5:J$500,MATCH($F6,'11.2_Outliers-Collection_cov'!$F$5:$F$500,0)),""),"")</f>
        <v>51.68</v>
      </c>
      <c r="N6" s="8">
        <f>IFERROR(IF(INDEX('11.2_Outliers-Collection_cov'!$N$5:$N$500,MATCH($F6,'11.2_Outliers-Collection_cov'!$F$5:$F$500,0))&lt;&gt;"N",
INDEX('11.2_Outliers-Collection_cov'!K$5:K$500,MATCH($F6,'11.2_Outliers-Collection_cov'!$F$5:$F$500,0)),""),"")</f>
        <v>2020</v>
      </c>
      <c r="O6" s="13" t="str">
        <f>IFERROR(IF(INDEX('11.2_Outliers-Collection_cov'!$N$5:$N$500,MATCH($F6,'11.2_Outliers-Collection_cov'!$F$5:$F$500,0))&lt;&gt;"N",
INDEX('11.2_Outliers-Collection_cov'!L$5:L$500,MATCH($F6,'11.2_Outliers-Collection_cov'!$F$5:$F$500,0)),""),"")</f>
        <v>WACT_03</v>
      </c>
      <c r="P6" s="14">
        <f>IFERROR(IF(INDEX('11.3_Outliers-Plastic'!$N$5:$N$500,MATCH($F6,'11.3_Outliers-Plastic'!$F$5:$F$500,0))&lt;&gt;"N",
INDEX('11.3_Outliers-Plastic'!J$5:J$500,MATCH($F6,'11.3_Outliers-Plastic'!$F$5:$F$500,0)),""),"")</f>
        <v>6.77</v>
      </c>
      <c r="Q6" s="8">
        <f>IFERROR(IF(INDEX('11.3_Outliers-Plastic'!$N$5:$N$500,MATCH($F6,'11.3_Outliers-Plastic'!$F$5:$F$500,0))&lt;&gt;"N",
INDEX('11.3_Outliers-Plastic'!K$5:K$500,MATCH($F6,'11.3_Outliers-Plastic'!$F$5:$F$500,0)),""),"")</f>
        <v>2020</v>
      </c>
      <c r="R6" s="14" t="str">
        <f>IFERROR(IF(INDEX('11.3_Outliers-Plastic'!$N$5:$N$500,MATCH($F6,'11.3_Outliers-Plastic'!$F$5:$F$500,0))&lt;&gt;"N",
INDEX('11.3_Outliers-Plastic'!L$5:L$500,MATCH($F6,'11.3_Outliers-Plastic'!$F$5:$F$500,0)),""),"")</f>
        <v>WACT_03</v>
      </c>
      <c r="S6" s="12">
        <v>39.438700147710485</v>
      </c>
      <c r="T6" s="5">
        <v>2020</v>
      </c>
      <c r="U6" s="5" t="s">
        <v>1540</v>
      </c>
      <c r="V6" s="14" t="str">
        <f>IFERROR(IF(INDEX('11.5_Outliers-Other_recovery'!$N$5:$N$500,MATCH($F6,'11.5_Outliers-Other_recovery'!$F$5:$F$500,0))&lt;&gt;"N",
INDEX('11.5_Outliers-Other_recovery'!J$5:J$500,MATCH($F6,'11.5_Outliers-Other_recovery'!$F$5:$F$500,0)),""),"")</f>
        <v/>
      </c>
      <c r="W6" s="8" t="str">
        <f>IFERROR(IF(INDEX('11.5_Outliers-Other_recovery'!$N$5:$N$500,MATCH($F6,'11.5_Outliers-Other_recovery'!$F$5:$F$500,0))&lt;&gt;"N",
INDEX('11.5_Outliers-Other_recovery'!K$5:K$500,MATCH($F6,'11.5_Outliers-Other_recovery'!$F$5:$F$500,0)),""),"")</f>
        <v/>
      </c>
      <c r="X6" s="14" t="str">
        <f>IFERROR(IF(INDEX('11.5_Outliers-Other_recovery'!$N$5:$N$500,MATCH($F6,'11.5_Outliers-Other_recovery'!$F$5:$F$500,0))&lt;&gt;"N",
INDEX('11.5_Outliers-Other_recovery'!L$5:L$500,MATCH($F6,'11.5_Outliers-Other_recovery'!$F$5:$F$500,0)),""),"")</f>
        <v/>
      </c>
      <c r="Y6" s="14" t="str">
        <f>IFERROR(IF(INDEX('11.4_Outliers-Formal_dry_recy'!$N$5:$N$500,MATCH($F6,'11.4_Outliers-Formal_dry_recy'!$F$5:$F$500,0))&lt;&gt;"N",
INDEX('11.4_Outliers-Formal_dry_recy'!J$5:J$500,MATCH($F6,'11.4_Outliers-Formal_dry_recy'!$F$5:$F$500,0)),""),"")</f>
        <v/>
      </c>
      <c r="Z6" s="8" t="str">
        <f>IFERROR(IF(INDEX('11.4_Outliers-Formal_dry_recy'!$N$5:$N$500,MATCH($F6,'11.4_Outliers-Formal_dry_recy'!$F$5:$F$500,0))&lt;&gt;"N",
INDEX('11.4_Outliers-Formal_dry_recy'!K$5:K$500,MATCH($F6,'11.4_Outliers-Formal_dry_recy'!$F$5:$F$500,0)),""),"")</f>
        <v/>
      </c>
      <c r="AA6" s="14" t="str">
        <f>IFERROR(IF(INDEX('11.4_Outliers-Formal_dry_recy'!$N$5:$N$500,MATCH($F6,'11.4_Outliers-Formal_dry_recy'!$F$5:$F$500,0))&lt;&gt;"N",
INDEX('11.4_Outliers-Formal_dry_recy'!L$5:L$500,MATCH($F6,'11.4_Outliers-Formal_dry_recy'!$F$5:$F$500,0)),""),"")</f>
        <v/>
      </c>
      <c r="AB6" s="14">
        <f>IFERROR(IF(INDEX('11.6_Outliers-Incineration'!$N$5:$N$500,MATCH($F6,'11.6_Outliers-Incineration'!$F$5:$F$500,0))&lt;&gt;"N",
INDEX('11.6_Outliers-Incineration'!J$5:J$500,MATCH($F6,'11.6_Outliers-Incineration'!$F$5:$F$500,0)),""),"")</f>
        <v>0</v>
      </c>
      <c r="AC6" s="8">
        <f>IFERROR(IF(INDEX('11.6_Outliers-Incineration'!$N$5:$N$500,MATCH($F6,'11.6_Outliers-Incineration'!$F$5:$F$500,0))&lt;&gt;"N",
INDEX('11.6_Outliers-Incineration'!K$5:K$500,MATCH($F6,'11.6_Outliers-Incineration'!$F$5:$F$500,0)),""),"")</f>
        <v>2020</v>
      </c>
      <c r="AD6" s="14" t="str">
        <f>IFERROR(IF(INDEX('11.6_Outliers-Incineration'!$N$5:$N$500,MATCH($F6,'11.6_Outliers-Incineration'!$F$5:$F$500,0))&lt;&gt;"N",
INDEX('11.6_Outliers-Incineration'!L$5:L$500,MATCH($F6,'11.6_Outliers-Incineration'!$F$5:$F$500,0)),""),"")</f>
        <v>WACT_03</v>
      </c>
      <c r="AE6" s="14">
        <f>IFERROR(IF(INDEX('11.7_Outliers-Controlled_disp'!$N$5:$N$500,MATCH($F6,'11.7_Outliers-Controlled_disp'!$F$5:$F$500,0))&lt;&gt;"N",
INDEX('11.7_Outliers-Controlled_disp'!J$5:J$500,MATCH($F6,'11.7_Outliers-Controlled_disp'!$F$5:$F$500,0)),""),"")</f>
        <v>0</v>
      </c>
      <c r="AF6" s="8">
        <f>IFERROR(IF(INDEX('11.7_Outliers-Controlled_disp'!$N$5:$N$500,MATCH($F6,'11.7_Outliers-Controlled_disp'!$F$5:$F$500,0))&lt;&gt;"N",
INDEX('11.7_Outliers-Controlled_disp'!K$5:K$500,MATCH($F6,'11.7_Outliers-Controlled_disp'!$F$5:$F$500,0)),""),"")</f>
        <v>2020</v>
      </c>
      <c r="AG6" s="14" t="str">
        <f>IFERROR(IF(INDEX('11.7_Outliers-Controlled_disp'!$N$5:$N$500,MATCH($F6,'11.7_Outliers-Controlled_disp'!$F$5:$F$500,0))&lt;&gt;"N",
INDEX('11.7_Outliers-Controlled_disp'!L$5:L$500,MATCH($F6,'11.7_Outliers-Controlled_disp'!$F$5:$F$500,0)),""),"")</f>
        <v>WACT_03</v>
      </c>
      <c r="AH6" s="14">
        <v>3</v>
      </c>
      <c r="AI6" s="5">
        <v>2020</v>
      </c>
      <c r="AJ6" s="5" t="s">
        <v>1540</v>
      </c>
      <c r="AK6" s="5">
        <f t="shared" si="0"/>
        <v>7</v>
      </c>
    </row>
    <row r="7" spans="1:37" x14ac:dyDescent="0.25">
      <c r="A7" s="5" t="s">
        <v>1541</v>
      </c>
      <c r="B7" s="5" t="s">
        <v>13</v>
      </c>
      <c r="C7" s="5" t="s">
        <v>851</v>
      </c>
      <c r="D7" s="5" t="s">
        <v>620</v>
      </c>
      <c r="E7" s="4" t="s">
        <v>15</v>
      </c>
      <c r="F7" s="4" t="s">
        <v>1777</v>
      </c>
      <c r="G7" s="5">
        <v>1</v>
      </c>
      <c r="H7" s="5">
        <v>1</v>
      </c>
      <c r="I7" s="5" t="s">
        <v>3078</v>
      </c>
      <c r="J7" s="13">
        <f>IFERROR(IF(INDEX('11.1_Outliers-Generation'!$N$5:$N$500,MATCH($F7,'11.1_Outliers-Generation'!$F$5:$F$500,0))&lt;&gt;"N",
INDEX('11.1_Outliers-Generation'!J$5:J$500,MATCH($F7,'11.1_Outliers-Generation'!$F$5:$F$500,0)),""),"")</f>
        <v>0.59</v>
      </c>
      <c r="K7" s="8">
        <f>IFERROR(IF(INDEX('11.1_Outliers-Generation'!$N$5:$N$500,MATCH($F7,'11.1_Outliers-Generation'!$F$5:$F$500,0))&lt;&gt;"N",
INDEX('11.1_Outliers-Generation'!K$5:K$500,MATCH($F7,'11.1_Outliers-Generation'!$F$5:$F$500,0)),""),"")</f>
        <v>2020</v>
      </c>
      <c r="L7" s="13" t="str">
        <f>IFERROR(IF(INDEX('11.1_Outliers-Generation'!$N$5:$N$500,MATCH($F7,'11.1_Outliers-Generation'!$F$5:$F$500,0))&lt;&gt;"N",
INDEX('11.1_Outliers-Generation'!L$5:L$500,MATCH($F7,'11.1_Outliers-Generation'!$F$5:$F$500,0)),""),"")</f>
        <v>WACT_04</v>
      </c>
      <c r="M7" s="14">
        <f>IFERROR(IF(INDEX('11.2_Outliers-Collection_cov'!$N$5:$N$500,MATCH($F7,'11.2_Outliers-Collection_cov'!$F$5:$F$500,0))&lt;&gt;"N",
INDEX('11.2_Outliers-Collection_cov'!J$5:J$500,MATCH($F7,'11.2_Outliers-Collection_cov'!$F$5:$F$500,0)),""),"")</f>
        <v>56.4</v>
      </c>
      <c r="N7" s="8">
        <f>IFERROR(IF(INDEX('11.2_Outliers-Collection_cov'!$N$5:$N$500,MATCH($F7,'11.2_Outliers-Collection_cov'!$F$5:$F$500,0))&lt;&gt;"N",
INDEX('11.2_Outliers-Collection_cov'!K$5:K$500,MATCH($F7,'11.2_Outliers-Collection_cov'!$F$5:$F$500,0)),""),"")</f>
        <v>2020</v>
      </c>
      <c r="O7" s="13" t="str">
        <f>IFERROR(IF(INDEX('11.2_Outliers-Collection_cov'!$N$5:$N$500,MATCH($F7,'11.2_Outliers-Collection_cov'!$F$5:$F$500,0))&lt;&gt;"N",
INDEX('11.2_Outliers-Collection_cov'!L$5:L$500,MATCH($F7,'11.2_Outliers-Collection_cov'!$F$5:$F$500,0)),""),"")</f>
        <v>WACT_04</v>
      </c>
      <c r="P7" s="14">
        <f>IFERROR(IF(INDEX('11.3_Outliers-Plastic'!$N$5:$N$500,MATCH($F7,'11.3_Outliers-Plastic'!$F$5:$F$500,0))&lt;&gt;"N",
INDEX('11.3_Outliers-Plastic'!J$5:J$500,MATCH($F7,'11.3_Outliers-Plastic'!$F$5:$F$500,0)),""),"")</f>
        <v>8.4699999999999989</v>
      </c>
      <c r="Q7" s="8">
        <f>IFERROR(IF(INDEX('11.3_Outliers-Plastic'!$N$5:$N$500,MATCH($F7,'11.3_Outliers-Plastic'!$F$5:$F$500,0))&lt;&gt;"N",
INDEX('11.3_Outliers-Plastic'!K$5:K$500,MATCH($F7,'11.3_Outliers-Plastic'!$F$5:$F$500,0)),""),"")</f>
        <v>2020</v>
      </c>
      <c r="R7" s="14" t="str">
        <f>IFERROR(IF(INDEX('11.3_Outliers-Plastic'!$N$5:$N$500,MATCH($F7,'11.3_Outliers-Plastic'!$F$5:$F$500,0))&lt;&gt;"N",
INDEX('11.3_Outliers-Plastic'!L$5:L$500,MATCH($F7,'11.3_Outliers-Plastic'!$F$5:$F$500,0)),""),"")</f>
        <v>WACT_04</v>
      </c>
      <c r="S7" s="12">
        <v>48.406139315230227</v>
      </c>
      <c r="T7" s="5">
        <v>2020</v>
      </c>
      <c r="U7" s="5" t="s">
        <v>1541</v>
      </c>
      <c r="V7" s="14" t="str">
        <f>IFERROR(IF(INDEX('11.5_Outliers-Other_recovery'!$N$5:$N$500,MATCH($F7,'11.5_Outliers-Other_recovery'!$F$5:$F$500,0))&lt;&gt;"N",
INDEX('11.5_Outliers-Other_recovery'!J$5:J$500,MATCH($F7,'11.5_Outliers-Other_recovery'!$F$5:$F$500,0)),""),"")</f>
        <v/>
      </c>
      <c r="W7" s="8" t="str">
        <f>IFERROR(IF(INDEX('11.5_Outliers-Other_recovery'!$N$5:$N$500,MATCH($F7,'11.5_Outliers-Other_recovery'!$F$5:$F$500,0))&lt;&gt;"N",
INDEX('11.5_Outliers-Other_recovery'!K$5:K$500,MATCH($F7,'11.5_Outliers-Other_recovery'!$F$5:$F$500,0)),""),"")</f>
        <v/>
      </c>
      <c r="X7" s="14" t="str">
        <f>IFERROR(IF(INDEX('11.5_Outliers-Other_recovery'!$N$5:$N$500,MATCH($F7,'11.5_Outliers-Other_recovery'!$F$5:$F$500,0))&lt;&gt;"N",
INDEX('11.5_Outliers-Other_recovery'!L$5:L$500,MATCH($F7,'11.5_Outliers-Other_recovery'!$F$5:$F$500,0)),""),"")</f>
        <v/>
      </c>
      <c r="Y7" s="14" t="str">
        <f>IFERROR(IF(INDEX('11.4_Outliers-Formal_dry_recy'!$N$5:$N$500,MATCH($F7,'11.4_Outliers-Formal_dry_recy'!$F$5:$F$500,0))&lt;&gt;"N",
INDEX('11.4_Outliers-Formal_dry_recy'!J$5:J$500,MATCH($F7,'11.4_Outliers-Formal_dry_recy'!$F$5:$F$500,0)),""),"")</f>
        <v/>
      </c>
      <c r="Z7" s="8" t="str">
        <f>IFERROR(IF(INDEX('11.4_Outliers-Formal_dry_recy'!$N$5:$N$500,MATCH($F7,'11.4_Outliers-Formal_dry_recy'!$F$5:$F$500,0))&lt;&gt;"N",
INDEX('11.4_Outliers-Formal_dry_recy'!K$5:K$500,MATCH($F7,'11.4_Outliers-Formal_dry_recy'!$F$5:$F$500,0)),""),"")</f>
        <v/>
      </c>
      <c r="AA7" s="14" t="str">
        <f>IFERROR(IF(INDEX('11.4_Outliers-Formal_dry_recy'!$N$5:$N$500,MATCH($F7,'11.4_Outliers-Formal_dry_recy'!$F$5:$F$500,0))&lt;&gt;"N",
INDEX('11.4_Outliers-Formal_dry_recy'!L$5:L$500,MATCH($F7,'11.4_Outliers-Formal_dry_recy'!$F$5:$F$500,0)),""),"")</f>
        <v/>
      </c>
      <c r="AB7" s="14">
        <f>IFERROR(IF(INDEX('11.6_Outliers-Incineration'!$N$5:$N$500,MATCH($F7,'11.6_Outliers-Incineration'!$F$5:$F$500,0))&lt;&gt;"N",
INDEX('11.6_Outliers-Incineration'!J$5:J$500,MATCH($F7,'11.6_Outliers-Incineration'!$F$5:$F$500,0)),""),"")</f>
        <v>0</v>
      </c>
      <c r="AC7" s="8">
        <f>IFERROR(IF(INDEX('11.6_Outliers-Incineration'!$N$5:$N$500,MATCH($F7,'11.6_Outliers-Incineration'!$F$5:$F$500,0))&lt;&gt;"N",
INDEX('11.6_Outliers-Incineration'!K$5:K$500,MATCH($F7,'11.6_Outliers-Incineration'!$F$5:$F$500,0)),""),"")</f>
        <v>2020</v>
      </c>
      <c r="AD7" s="14" t="str">
        <f>IFERROR(IF(INDEX('11.6_Outliers-Incineration'!$N$5:$N$500,MATCH($F7,'11.6_Outliers-Incineration'!$F$5:$F$500,0))&lt;&gt;"N",
INDEX('11.6_Outliers-Incineration'!L$5:L$500,MATCH($F7,'11.6_Outliers-Incineration'!$F$5:$F$500,0)),""),"")</f>
        <v>WACT_04</v>
      </c>
      <c r="AE7" s="14">
        <f>IFERROR(IF(INDEX('11.7_Outliers-Controlled_disp'!$N$5:$N$500,MATCH($F7,'11.7_Outliers-Controlled_disp'!$F$5:$F$500,0))&lt;&gt;"N",
INDEX('11.7_Outliers-Controlled_disp'!J$5:J$500,MATCH($F7,'11.7_Outliers-Controlled_disp'!$F$5:$F$500,0)),""),"")</f>
        <v>0</v>
      </c>
      <c r="AF7" s="8">
        <f>IFERROR(IF(INDEX('11.7_Outliers-Controlled_disp'!$N$5:$N$500,MATCH($F7,'11.7_Outliers-Controlled_disp'!$F$5:$F$500,0))&lt;&gt;"N",
INDEX('11.7_Outliers-Controlled_disp'!K$5:K$500,MATCH($F7,'11.7_Outliers-Controlled_disp'!$F$5:$F$500,0)),""),"")</f>
        <v>2020</v>
      </c>
      <c r="AG7" s="14" t="str">
        <f>IFERROR(IF(INDEX('11.7_Outliers-Controlled_disp'!$N$5:$N$500,MATCH($F7,'11.7_Outliers-Controlled_disp'!$F$5:$F$500,0))&lt;&gt;"N",
INDEX('11.7_Outliers-Controlled_disp'!L$5:L$500,MATCH($F7,'11.7_Outliers-Controlled_disp'!$F$5:$F$500,0)),""),"")</f>
        <v>WACT_04</v>
      </c>
      <c r="AH7" s="14">
        <v>5.15</v>
      </c>
      <c r="AI7" s="5">
        <v>2020</v>
      </c>
      <c r="AJ7" s="5" t="s">
        <v>1541</v>
      </c>
      <c r="AK7" s="5">
        <f t="shared" si="0"/>
        <v>7</v>
      </c>
    </row>
    <row r="8" spans="1:37" x14ac:dyDescent="0.25">
      <c r="A8" s="5" t="s">
        <v>1542</v>
      </c>
      <c r="B8" s="5" t="s">
        <v>25</v>
      </c>
      <c r="C8" s="5" t="s">
        <v>624</v>
      </c>
      <c r="D8" s="4" t="s">
        <v>620</v>
      </c>
      <c r="E8" s="4" t="s">
        <v>26</v>
      </c>
      <c r="F8" s="4" t="s">
        <v>1778</v>
      </c>
      <c r="G8" s="5">
        <v>3</v>
      </c>
      <c r="H8" s="5">
        <v>3</v>
      </c>
      <c r="I8" s="5" t="s">
        <v>1794</v>
      </c>
      <c r="J8" s="13">
        <f>IFERROR(IF(INDEX('11.1_Outliers-Generation'!$N$5:$N$500,MATCH($F8,'11.1_Outliers-Generation'!$F$5:$F$500,0))&lt;&gt;"N",
INDEX('11.1_Outliers-Generation'!J$5:J$500,MATCH($F8,'11.1_Outliers-Generation'!$F$5:$F$500,0)),""),"")</f>
        <v>0.6</v>
      </c>
      <c r="K8" s="8">
        <f>IFERROR(IF(INDEX('11.1_Outliers-Generation'!$N$5:$N$500,MATCH($F8,'11.1_Outliers-Generation'!$F$5:$F$500,0))&lt;&gt;"N",
INDEX('11.1_Outliers-Generation'!K$5:K$500,MATCH($F8,'11.1_Outliers-Generation'!$F$5:$F$500,0)),""),"")</f>
        <v>2021</v>
      </c>
      <c r="L8" s="13" t="str">
        <f>IFERROR(IF(INDEX('11.1_Outliers-Generation'!$N$5:$N$500,MATCH($F8,'11.1_Outliers-Generation'!$F$5:$F$500,0))&lt;&gt;"N",
INDEX('11.1_Outliers-Generation'!L$5:L$500,MATCH($F8,'11.1_Outliers-Generation'!$F$5:$F$500,0)),""),"")</f>
        <v>WACT_05</v>
      </c>
      <c r="M8" s="14">
        <f>IFERROR(IF(INDEX('11.2_Outliers-Collection_cov'!$N$5:$N$500,MATCH($F8,'11.2_Outliers-Collection_cov'!$F$5:$F$500,0))&lt;&gt;"N",
INDEX('11.2_Outliers-Collection_cov'!J$5:J$500,MATCH($F8,'11.2_Outliers-Collection_cov'!$F$5:$F$500,0)),""),"")</f>
        <v>62.89</v>
      </c>
      <c r="N8" s="8">
        <f>IFERROR(IF(INDEX('11.2_Outliers-Collection_cov'!$N$5:$N$500,MATCH($F8,'11.2_Outliers-Collection_cov'!$F$5:$F$500,0))&lt;&gt;"N",
INDEX('11.2_Outliers-Collection_cov'!K$5:K$500,MATCH($F8,'11.2_Outliers-Collection_cov'!$F$5:$F$500,0)),""),"")</f>
        <v>2021</v>
      </c>
      <c r="O8" s="13" t="str">
        <f>IFERROR(IF(INDEX('11.2_Outliers-Collection_cov'!$N$5:$N$500,MATCH($F8,'11.2_Outliers-Collection_cov'!$F$5:$F$500,0))&lt;&gt;"N",
INDEX('11.2_Outliers-Collection_cov'!L$5:L$500,MATCH($F8,'11.2_Outliers-Collection_cov'!$F$5:$F$500,0)),""),"")</f>
        <v>WACT_05</v>
      </c>
      <c r="P8" s="14">
        <f>IFERROR(IF(INDEX('11.3_Outliers-Plastic'!$N$5:$N$500,MATCH($F8,'11.3_Outliers-Plastic'!$F$5:$F$500,0))&lt;&gt;"N",
INDEX('11.3_Outliers-Plastic'!J$5:J$500,MATCH($F8,'11.3_Outliers-Plastic'!$F$5:$F$500,0)),""),"")</f>
        <v>4.9800000000000004</v>
      </c>
      <c r="Q8" s="8">
        <f>IFERROR(IF(INDEX('11.3_Outliers-Plastic'!$N$5:$N$500,MATCH($F8,'11.3_Outliers-Plastic'!$F$5:$F$500,0))&lt;&gt;"N",
INDEX('11.3_Outliers-Plastic'!K$5:K$500,MATCH($F8,'11.3_Outliers-Plastic'!$F$5:$F$500,0)),""),"")</f>
        <v>2021</v>
      </c>
      <c r="R8" s="14" t="str">
        <f>IFERROR(IF(INDEX('11.3_Outliers-Plastic'!$N$5:$N$500,MATCH($F8,'11.3_Outliers-Plastic'!$F$5:$F$500,0))&lt;&gt;"N",
INDEX('11.3_Outliers-Plastic'!L$5:L$500,MATCH($F8,'11.3_Outliers-Plastic'!$F$5:$F$500,0)),""),"")</f>
        <v>WACT_05</v>
      </c>
      <c r="S8" s="12">
        <v>29.718875502008029</v>
      </c>
      <c r="T8" s="5">
        <v>2021</v>
      </c>
      <c r="U8" s="5" t="s">
        <v>1542</v>
      </c>
      <c r="V8" s="14" t="str">
        <f>IFERROR(IF(INDEX('11.5_Outliers-Other_recovery'!$N$5:$N$500,MATCH($F8,'11.5_Outliers-Other_recovery'!$F$5:$F$500,0))&lt;&gt;"N",
INDEX('11.5_Outliers-Other_recovery'!J$5:J$500,MATCH($F8,'11.5_Outliers-Other_recovery'!$F$5:$F$500,0)),""),"")</f>
        <v/>
      </c>
      <c r="W8" s="8" t="str">
        <f>IFERROR(IF(INDEX('11.5_Outliers-Other_recovery'!$N$5:$N$500,MATCH($F8,'11.5_Outliers-Other_recovery'!$F$5:$F$500,0))&lt;&gt;"N",
INDEX('11.5_Outliers-Other_recovery'!K$5:K$500,MATCH($F8,'11.5_Outliers-Other_recovery'!$F$5:$F$500,0)),""),"")</f>
        <v/>
      </c>
      <c r="X8" s="14" t="str">
        <f>IFERROR(IF(INDEX('11.5_Outliers-Other_recovery'!$N$5:$N$500,MATCH($F8,'11.5_Outliers-Other_recovery'!$F$5:$F$500,0))&lt;&gt;"N",
INDEX('11.5_Outliers-Other_recovery'!L$5:L$500,MATCH($F8,'11.5_Outliers-Other_recovery'!$F$5:$F$500,0)),""),"")</f>
        <v/>
      </c>
      <c r="Y8" s="14" t="str">
        <f>IFERROR(IF(INDEX('11.4_Outliers-Formal_dry_recy'!$N$5:$N$500,MATCH($F8,'11.4_Outliers-Formal_dry_recy'!$F$5:$F$500,0))&lt;&gt;"N",
INDEX('11.4_Outliers-Formal_dry_recy'!J$5:J$500,MATCH($F8,'11.4_Outliers-Formal_dry_recy'!$F$5:$F$500,0)),""),"")</f>
        <v/>
      </c>
      <c r="Z8" s="8" t="str">
        <f>IFERROR(IF(INDEX('11.4_Outliers-Formal_dry_recy'!$N$5:$N$500,MATCH($F8,'11.4_Outliers-Formal_dry_recy'!$F$5:$F$500,0))&lt;&gt;"N",
INDEX('11.4_Outliers-Formal_dry_recy'!K$5:K$500,MATCH($F8,'11.4_Outliers-Formal_dry_recy'!$F$5:$F$500,0)),""),"")</f>
        <v/>
      </c>
      <c r="AA8" s="14" t="str">
        <f>IFERROR(IF(INDEX('11.4_Outliers-Formal_dry_recy'!$N$5:$N$500,MATCH($F8,'11.4_Outliers-Formal_dry_recy'!$F$5:$F$500,0))&lt;&gt;"N",
INDEX('11.4_Outliers-Formal_dry_recy'!L$5:L$500,MATCH($F8,'11.4_Outliers-Formal_dry_recy'!$F$5:$F$500,0)),""),"")</f>
        <v/>
      </c>
      <c r="AB8" s="14">
        <f>IFERROR(IF(INDEX('11.6_Outliers-Incineration'!$N$5:$N$500,MATCH($F8,'11.6_Outliers-Incineration'!$F$5:$F$500,0))&lt;&gt;"N",
INDEX('11.6_Outliers-Incineration'!J$5:J$500,MATCH($F8,'11.6_Outliers-Incineration'!$F$5:$F$500,0)),""),"")</f>
        <v>0</v>
      </c>
      <c r="AC8" s="8">
        <f>IFERROR(IF(INDEX('11.6_Outliers-Incineration'!$N$5:$N$500,MATCH($F8,'11.6_Outliers-Incineration'!$F$5:$F$500,0))&lt;&gt;"N",
INDEX('11.6_Outliers-Incineration'!K$5:K$500,MATCH($F8,'11.6_Outliers-Incineration'!$F$5:$F$500,0)),""),"")</f>
        <v>2021</v>
      </c>
      <c r="AD8" s="14" t="str">
        <f>IFERROR(IF(INDEX('11.6_Outliers-Incineration'!$N$5:$N$500,MATCH($F8,'11.6_Outliers-Incineration'!$F$5:$F$500,0))&lt;&gt;"N",
INDEX('11.6_Outliers-Incineration'!L$5:L$500,MATCH($F8,'11.6_Outliers-Incineration'!$F$5:$F$500,0)),""),"")</f>
        <v>WACT_05</v>
      </c>
      <c r="AE8" s="14">
        <f>IFERROR(IF(INDEX('11.7_Outliers-Controlled_disp'!$N$5:$N$500,MATCH($F8,'11.7_Outliers-Controlled_disp'!$F$5:$F$500,0))&lt;&gt;"N",
INDEX('11.7_Outliers-Controlled_disp'!J$5:J$500,MATCH($F8,'11.7_Outliers-Controlled_disp'!$F$5:$F$500,0)),""),"")</f>
        <v>0</v>
      </c>
      <c r="AF8" s="8">
        <f>IFERROR(IF(INDEX('11.7_Outliers-Controlled_disp'!$N$5:$N$500,MATCH($F8,'11.7_Outliers-Controlled_disp'!$F$5:$F$500,0))&lt;&gt;"N",
INDEX('11.7_Outliers-Controlled_disp'!K$5:K$500,MATCH($F8,'11.7_Outliers-Controlled_disp'!$F$5:$F$500,0)),""),"")</f>
        <v>2021</v>
      </c>
      <c r="AG8" s="14" t="str">
        <f>IFERROR(IF(INDEX('11.7_Outliers-Controlled_disp'!$N$5:$N$500,MATCH($F8,'11.7_Outliers-Controlled_disp'!$F$5:$F$500,0))&lt;&gt;"N",
INDEX('11.7_Outliers-Controlled_disp'!L$5:L$500,MATCH($F8,'11.7_Outliers-Controlled_disp'!$F$5:$F$500,0)),""),"")</f>
        <v>WACT_05</v>
      </c>
      <c r="AH8" s="14">
        <v>0.26</v>
      </c>
      <c r="AI8" s="5">
        <v>2021</v>
      </c>
      <c r="AJ8" s="5" t="s">
        <v>1542</v>
      </c>
      <c r="AK8" s="5">
        <f t="shared" si="0"/>
        <v>7</v>
      </c>
    </row>
    <row r="9" spans="1:37" x14ac:dyDescent="0.25">
      <c r="A9" s="5" t="s">
        <v>1543</v>
      </c>
      <c r="B9" s="5" t="s">
        <v>27</v>
      </c>
      <c r="C9" s="5" t="s">
        <v>654</v>
      </c>
      <c r="D9" s="4" t="s">
        <v>620</v>
      </c>
      <c r="E9" s="4" t="s">
        <v>3345</v>
      </c>
      <c r="F9" s="4" t="s">
        <v>2726</v>
      </c>
      <c r="G9" s="5">
        <v>2</v>
      </c>
      <c r="H9" s="5">
        <v>1</v>
      </c>
      <c r="I9" s="4" t="s">
        <v>2727</v>
      </c>
      <c r="J9" s="13">
        <f>IFERROR(IF(INDEX('11.1_Outliers-Generation'!$N$5:$N$500,MATCH($F9,'11.1_Outliers-Generation'!$F$5:$F$500,0))&lt;&gt;"N",
INDEX('11.1_Outliers-Generation'!J$5:J$500,MATCH($F9,'11.1_Outliers-Generation'!$F$5:$F$500,0)),""),"")</f>
        <v>1.2</v>
      </c>
      <c r="K9" s="8">
        <f>IFERROR(IF(INDEX('11.1_Outliers-Generation'!$N$5:$N$500,MATCH($F9,'11.1_Outliers-Generation'!$F$5:$F$500,0))&lt;&gt;"N",
INDEX('11.1_Outliers-Generation'!K$5:K$500,MATCH($F9,'11.1_Outliers-Generation'!$F$5:$F$500,0)),""),"")</f>
        <v>2021</v>
      </c>
      <c r="L9" s="13" t="str">
        <f>IFERROR(IF(INDEX('11.1_Outliers-Generation'!$N$5:$N$500,MATCH($F9,'11.1_Outliers-Generation'!$F$5:$F$500,0))&lt;&gt;"N",
INDEX('11.1_Outliers-Generation'!L$5:L$500,MATCH($F9,'11.1_Outliers-Generation'!$F$5:$F$500,0)),""),"")</f>
        <v>WACT_06</v>
      </c>
      <c r="M9" s="14">
        <f>IFERROR(IF(INDEX('11.2_Outliers-Collection_cov'!$N$5:$N$500,MATCH($F9,'11.2_Outliers-Collection_cov'!$F$5:$F$500,0))&lt;&gt;"N",
INDEX('11.2_Outliers-Collection_cov'!J$5:J$500,MATCH($F9,'11.2_Outliers-Collection_cov'!$F$5:$F$500,0)),""),"")</f>
        <v>58.15</v>
      </c>
      <c r="N9" s="8">
        <f>IFERROR(IF(INDEX('11.2_Outliers-Collection_cov'!$N$5:$N$500,MATCH($F9,'11.2_Outliers-Collection_cov'!$F$5:$F$500,0))&lt;&gt;"N",
INDEX('11.2_Outliers-Collection_cov'!K$5:K$500,MATCH($F9,'11.2_Outliers-Collection_cov'!$F$5:$F$500,0)),""),"")</f>
        <v>2021</v>
      </c>
      <c r="O9" s="13" t="str">
        <f>IFERROR(IF(INDEX('11.2_Outliers-Collection_cov'!$N$5:$N$500,MATCH($F9,'11.2_Outliers-Collection_cov'!$F$5:$F$500,0))&lt;&gt;"N",
INDEX('11.2_Outliers-Collection_cov'!L$5:L$500,MATCH($F9,'11.2_Outliers-Collection_cov'!$F$5:$F$500,0)),""),"")</f>
        <v>WACT_06</v>
      </c>
      <c r="P9" s="14">
        <f>IFERROR(IF(INDEX('11.3_Outliers-Plastic'!$N$5:$N$500,MATCH($F9,'11.3_Outliers-Plastic'!$F$5:$F$500,0))&lt;&gt;"N",
INDEX('11.3_Outliers-Plastic'!J$5:J$500,MATCH($F9,'11.3_Outliers-Plastic'!$F$5:$F$500,0)),""),"")</f>
        <v>18.899999999999999</v>
      </c>
      <c r="Q9" s="8">
        <f>IFERROR(IF(INDEX('11.3_Outliers-Plastic'!$N$5:$N$500,MATCH($F9,'11.3_Outliers-Plastic'!$F$5:$F$500,0))&lt;&gt;"N",
INDEX('11.3_Outliers-Plastic'!K$5:K$500,MATCH($F9,'11.3_Outliers-Plastic'!$F$5:$F$500,0)),""),"")</f>
        <v>2021</v>
      </c>
      <c r="R9" s="14" t="str">
        <f>IFERROR(IF(INDEX('11.3_Outliers-Plastic'!$N$5:$N$500,MATCH($F9,'11.3_Outliers-Plastic'!$F$5:$F$500,0))&lt;&gt;"N",
INDEX('11.3_Outliers-Plastic'!L$5:L$500,MATCH($F9,'11.3_Outliers-Plastic'!$F$5:$F$500,0)),""),"")</f>
        <v>WACT_06</v>
      </c>
      <c r="S9" s="12">
        <v>48.201058201058203</v>
      </c>
      <c r="T9" s="5">
        <v>2021</v>
      </c>
      <c r="U9" s="5" t="s">
        <v>1543</v>
      </c>
      <c r="V9" s="14" t="str">
        <f>IFERROR(IF(INDEX('11.5_Outliers-Other_recovery'!$N$5:$N$500,MATCH($F9,'11.5_Outliers-Other_recovery'!$F$5:$F$500,0))&lt;&gt;"N",
INDEX('11.5_Outliers-Other_recovery'!J$5:J$500,MATCH($F9,'11.5_Outliers-Other_recovery'!$F$5:$F$500,0)),""),"")</f>
        <v/>
      </c>
      <c r="W9" s="8" t="str">
        <f>IFERROR(IF(INDEX('11.5_Outliers-Other_recovery'!$N$5:$N$500,MATCH($F9,'11.5_Outliers-Other_recovery'!$F$5:$F$500,0))&lt;&gt;"N",
INDEX('11.5_Outliers-Other_recovery'!K$5:K$500,MATCH($F9,'11.5_Outliers-Other_recovery'!$F$5:$F$500,0)),""),"")</f>
        <v/>
      </c>
      <c r="X9" s="14" t="str">
        <f>IFERROR(IF(INDEX('11.5_Outliers-Other_recovery'!$N$5:$N$500,MATCH($F9,'11.5_Outliers-Other_recovery'!$F$5:$F$500,0))&lt;&gt;"N",
INDEX('11.5_Outliers-Other_recovery'!L$5:L$500,MATCH($F9,'11.5_Outliers-Other_recovery'!$F$5:$F$500,0)),""),"")</f>
        <v/>
      </c>
      <c r="Y9" s="14" t="str">
        <f>IFERROR(IF(INDEX('11.4_Outliers-Formal_dry_recy'!$N$5:$N$500,MATCH($F9,'11.4_Outliers-Formal_dry_recy'!$F$5:$F$500,0))&lt;&gt;"N",
INDEX('11.4_Outliers-Formal_dry_recy'!J$5:J$500,MATCH($F9,'11.4_Outliers-Formal_dry_recy'!$F$5:$F$500,0)),""),"")</f>
        <v/>
      </c>
      <c r="Z9" s="8" t="str">
        <f>IFERROR(IF(INDEX('11.4_Outliers-Formal_dry_recy'!$N$5:$N$500,MATCH($F9,'11.4_Outliers-Formal_dry_recy'!$F$5:$F$500,0))&lt;&gt;"N",
INDEX('11.4_Outliers-Formal_dry_recy'!K$5:K$500,MATCH($F9,'11.4_Outliers-Formal_dry_recy'!$F$5:$F$500,0)),""),"")</f>
        <v/>
      </c>
      <c r="AA9" s="14" t="str">
        <f>IFERROR(IF(INDEX('11.4_Outliers-Formal_dry_recy'!$N$5:$N$500,MATCH($F9,'11.4_Outliers-Formal_dry_recy'!$F$5:$F$500,0))&lt;&gt;"N",
INDEX('11.4_Outliers-Formal_dry_recy'!L$5:L$500,MATCH($F9,'11.4_Outliers-Formal_dry_recy'!$F$5:$F$500,0)),""),"")</f>
        <v/>
      </c>
      <c r="AB9" s="14">
        <f>IFERROR(IF(INDEX('11.6_Outliers-Incineration'!$N$5:$N$500,MATCH($F9,'11.6_Outliers-Incineration'!$F$5:$F$500,0))&lt;&gt;"N",
INDEX('11.6_Outliers-Incineration'!J$5:J$500,MATCH($F9,'11.6_Outliers-Incineration'!$F$5:$F$500,0)),""),"")</f>
        <v>0</v>
      </c>
      <c r="AC9" s="8">
        <f>IFERROR(IF(INDEX('11.6_Outliers-Incineration'!$N$5:$N$500,MATCH($F9,'11.6_Outliers-Incineration'!$F$5:$F$500,0))&lt;&gt;"N",
INDEX('11.6_Outliers-Incineration'!K$5:K$500,MATCH($F9,'11.6_Outliers-Incineration'!$F$5:$F$500,0)),""),"")</f>
        <v>2021</v>
      </c>
      <c r="AD9" s="14" t="str">
        <f>IFERROR(IF(INDEX('11.6_Outliers-Incineration'!$N$5:$N$500,MATCH($F9,'11.6_Outliers-Incineration'!$F$5:$F$500,0))&lt;&gt;"N",
INDEX('11.6_Outliers-Incineration'!L$5:L$500,MATCH($F9,'11.6_Outliers-Incineration'!$F$5:$F$500,0)),""),"")</f>
        <v>WACT_06</v>
      </c>
      <c r="AE9" s="14">
        <f>IFERROR(IF(INDEX('11.7_Outliers-Controlled_disp'!$N$5:$N$500,MATCH($F9,'11.7_Outliers-Controlled_disp'!$F$5:$F$500,0))&lt;&gt;"N",
INDEX('11.7_Outliers-Controlled_disp'!J$5:J$500,MATCH($F9,'11.7_Outliers-Controlled_disp'!$F$5:$F$500,0)),""),"")</f>
        <v>0</v>
      </c>
      <c r="AF9" s="8">
        <f>IFERROR(IF(INDEX('11.7_Outliers-Controlled_disp'!$N$5:$N$500,MATCH($F9,'11.7_Outliers-Controlled_disp'!$F$5:$F$500,0))&lt;&gt;"N",
INDEX('11.7_Outliers-Controlled_disp'!K$5:K$500,MATCH($F9,'11.7_Outliers-Controlled_disp'!$F$5:$F$500,0)),""),"")</f>
        <v>2021</v>
      </c>
      <c r="AG9" s="14" t="str">
        <f>IFERROR(IF(INDEX('11.7_Outliers-Controlled_disp'!$N$5:$N$500,MATCH($F9,'11.7_Outliers-Controlled_disp'!$F$5:$F$500,0))&lt;&gt;"N",
INDEX('11.7_Outliers-Controlled_disp'!L$5:L$500,MATCH($F9,'11.7_Outliers-Controlled_disp'!$F$5:$F$500,0)),""),"")</f>
        <v>WACT_06</v>
      </c>
      <c r="AH9" s="14">
        <v>0.05</v>
      </c>
      <c r="AI9" s="5">
        <v>2021</v>
      </c>
      <c r="AJ9" s="5" t="s">
        <v>1543</v>
      </c>
      <c r="AK9" s="5">
        <f t="shared" si="0"/>
        <v>7</v>
      </c>
    </row>
    <row r="10" spans="1:37" x14ac:dyDescent="0.25">
      <c r="A10" s="5" t="s">
        <v>1544</v>
      </c>
      <c r="B10" s="5" t="s">
        <v>27</v>
      </c>
      <c r="C10" s="5" t="s">
        <v>654</v>
      </c>
      <c r="D10" s="4" t="s">
        <v>620</v>
      </c>
      <c r="E10" s="4" t="s">
        <v>3346</v>
      </c>
      <c r="F10" s="4" t="s">
        <v>1779</v>
      </c>
      <c r="G10" s="5">
        <v>1</v>
      </c>
      <c r="H10" s="5">
        <v>2</v>
      </c>
      <c r="I10" s="4" t="s">
        <v>1795</v>
      </c>
      <c r="J10" s="13">
        <f>IFERROR(IF(INDEX('11.1_Outliers-Generation'!$N$5:$N$500,MATCH($F10,'11.1_Outliers-Generation'!$F$5:$F$500,0))&lt;&gt;"N",
INDEX('11.1_Outliers-Generation'!J$5:J$500,MATCH($F10,'11.1_Outliers-Generation'!$F$5:$F$500,0)),""),"")</f>
        <v>1.75</v>
      </c>
      <c r="K10" s="8">
        <f>IFERROR(IF(INDEX('11.1_Outliers-Generation'!$N$5:$N$500,MATCH($F10,'11.1_Outliers-Generation'!$F$5:$F$500,0))&lt;&gt;"N",
INDEX('11.1_Outliers-Generation'!K$5:K$500,MATCH($F10,'11.1_Outliers-Generation'!$F$5:$F$500,0)),""),"")</f>
        <v>2021</v>
      </c>
      <c r="L10" s="13" t="str">
        <f>IFERROR(IF(INDEX('11.1_Outliers-Generation'!$N$5:$N$500,MATCH($F10,'11.1_Outliers-Generation'!$F$5:$F$500,0))&lt;&gt;"N",
INDEX('11.1_Outliers-Generation'!L$5:L$500,MATCH($F10,'11.1_Outliers-Generation'!$F$5:$F$500,0)),""),"")</f>
        <v>WACT_07</v>
      </c>
      <c r="M10" s="14">
        <f>IFERROR(IF(INDEX('11.2_Outliers-Collection_cov'!$N$5:$N$500,MATCH($F10,'11.2_Outliers-Collection_cov'!$F$5:$F$500,0))&lt;&gt;"N",
INDEX('11.2_Outliers-Collection_cov'!J$5:J$500,MATCH($F10,'11.2_Outliers-Collection_cov'!$F$5:$F$500,0)),""),"")</f>
        <v>89.59</v>
      </c>
      <c r="N10" s="8">
        <f>IFERROR(IF(INDEX('11.2_Outliers-Collection_cov'!$N$5:$N$500,MATCH($F10,'11.2_Outliers-Collection_cov'!$F$5:$F$500,0))&lt;&gt;"N",
INDEX('11.2_Outliers-Collection_cov'!K$5:K$500,MATCH($F10,'11.2_Outliers-Collection_cov'!$F$5:$F$500,0)),""),"")</f>
        <v>2021</v>
      </c>
      <c r="O10" s="13" t="str">
        <f>IFERROR(IF(INDEX('11.2_Outliers-Collection_cov'!$N$5:$N$500,MATCH($F10,'11.2_Outliers-Collection_cov'!$F$5:$F$500,0))&lt;&gt;"N",
INDEX('11.2_Outliers-Collection_cov'!L$5:L$500,MATCH($F10,'11.2_Outliers-Collection_cov'!$F$5:$F$500,0)),""),"")</f>
        <v>WACT_07</v>
      </c>
      <c r="P10" s="14">
        <f>IFERROR(IF(INDEX('11.3_Outliers-Plastic'!$N$5:$N$500,MATCH($F10,'11.3_Outliers-Plastic'!$F$5:$F$500,0))&lt;&gt;"N",
INDEX('11.3_Outliers-Plastic'!J$5:J$500,MATCH($F10,'11.3_Outliers-Plastic'!$F$5:$F$500,0)),""),"")</f>
        <v>22.65</v>
      </c>
      <c r="Q10" s="8">
        <f>IFERROR(IF(INDEX('11.3_Outliers-Plastic'!$N$5:$N$500,MATCH($F10,'11.3_Outliers-Plastic'!$F$5:$F$500,0))&lt;&gt;"N",
INDEX('11.3_Outliers-Plastic'!K$5:K$500,MATCH($F10,'11.3_Outliers-Plastic'!$F$5:$F$500,0)),""),"")</f>
        <v>2021</v>
      </c>
      <c r="R10" s="14" t="str">
        <f>IFERROR(IF(INDEX('11.3_Outliers-Plastic'!$N$5:$N$500,MATCH($F10,'11.3_Outliers-Plastic'!$F$5:$F$500,0))&lt;&gt;"N",
INDEX('11.3_Outliers-Plastic'!L$5:L$500,MATCH($F10,'11.3_Outliers-Plastic'!$F$5:$F$500,0)),""),"")</f>
        <v>WACT_07</v>
      </c>
      <c r="S10" s="12">
        <v>35.894039735099341</v>
      </c>
      <c r="T10" s="5">
        <v>2021</v>
      </c>
      <c r="U10" s="5" t="s">
        <v>1544</v>
      </c>
      <c r="V10" s="14" t="str">
        <f>IFERROR(IF(INDEX('11.5_Outliers-Other_recovery'!$N$5:$N$500,MATCH($F10,'11.5_Outliers-Other_recovery'!$F$5:$F$500,0))&lt;&gt;"N",
INDEX('11.5_Outliers-Other_recovery'!J$5:J$500,MATCH($F10,'11.5_Outliers-Other_recovery'!$F$5:$F$500,0)),""),"")</f>
        <v/>
      </c>
      <c r="W10" s="8" t="str">
        <f>IFERROR(IF(INDEX('11.5_Outliers-Other_recovery'!$N$5:$N$500,MATCH($F10,'11.5_Outliers-Other_recovery'!$F$5:$F$500,0))&lt;&gt;"N",
INDEX('11.5_Outliers-Other_recovery'!K$5:K$500,MATCH($F10,'11.5_Outliers-Other_recovery'!$F$5:$F$500,0)),""),"")</f>
        <v/>
      </c>
      <c r="X10" s="14" t="str">
        <f>IFERROR(IF(INDEX('11.5_Outliers-Other_recovery'!$N$5:$N$500,MATCH($F10,'11.5_Outliers-Other_recovery'!$F$5:$F$500,0))&lt;&gt;"N",
INDEX('11.5_Outliers-Other_recovery'!L$5:L$500,MATCH($F10,'11.5_Outliers-Other_recovery'!$F$5:$F$500,0)),""),"")</f>
        <v/>
      </c>
      <c r="Y10" s="14" t="str">
        <f>IFERROR(IF(INDEX('11.4_Outliers-Formal_dry_recy'!$N$5:$N$500,MATCH($F10,'11.4_Outliers-Formal_dry_recy'!$F$5:$F$500,0))&lt;&gt;"N",
INDEX('11.4_Outliers-Formal_dry_recy'!J$5:J$500,MATCH($F10,'11.4_Outliers-Formal_dry_recy'!$F$5:$F$500,0)),""),"")</f>
        <v/>
      </c>
      <c r="Z10" s="8" t="str">
        <f>IFERROR(IF(INDEX('11.4_Outliers-Formal_dry_recy'!$N$5:$N$500,MATCH($F10,'11.4_Outliers-Formal_dry_recy'!$F$5:$F$500,0))&lt;&gt;"N",
INDEX('11.4_Outliers-Formal_dry_recy'!K$5:K$500,MATCH($F10,'11.4_Outliers-Formal_dry_recy'!$F$5:$F$500,0)),""),"")</f>
        <v/>
      </c>
      <c r="AA10" s="14" t="str">
        <f>IFERROR(IF(INDEX('11.4_Outliers-Formal_dry_recy'!$N$5:$N$500,MATCH($F10,'11.4_Outliers-Formal_dry_recy'!$F$5:$F$500,0))&lt;&gt;"N",
INDEX('11.4_Outliers-Formal_dry_recy'!L$5:L$500,MATCH($F10,'11.4_Outliers-Formal_dry_recy'!$F$5:$F$500,0)),""),"")</f>
        <v/>
      </c>
      <c r="AB10" s="14">
        <f>IFERROR(IF(INDEX('11.6_Outliers-Incineration'!$N$5:$N$500,MATCH($F10,'11.6_Outliers-Incineration'!$F$5:$F$500,0))&lt;&gt;"N",
INDEX('11.6_Outliers-Incineration'!J$5:J$500,MATCH($F10,'11.6_Outliers-Incineration'!$F$5:$F$500,0)),""),"")</f>
        <v>0</v>
      </c>
      <c r="AC10" s="8">
        <f>IFERROR(IF(INDEX('11.6_Outliers-Incineration'!$N$5:$N$500,MATCH($F10,'11.6_Outliers-Incineration'!$F$5:$F$500,0))&lt;&gt;"N",
INDEX('11.6_Outliers-Incineration'!K$5:K$500,MATCH($F10,'11.6_Outliers-Incineration'!$F$5:$F$500,0)),""),"")</f>
        <v>2021</v>
      </c>
      <c r="AD10" s="14" t="str">
        <f>IFERROR(IF(INDEX('11.6_Outliers-Incineration'!$N$5:$N$500,MATCH($F10,'11.6_Outliers-Incineration'!$F$5:$F$500,0))&lt;&gt;"N",
INDEX('11.6_Outliers-Incineration'!L$5:L$500,MATCH($F10,'11.6_Outliers-Incineration'!$F$5:$F$500,0)),""),"")</f>
        <v>WACT_07</v>
      </c>
      <c r="AE10" s="14">
        <f>IFERROR(IF(INDEX('11.7_Outliers-Controlled_disp'!$N$5:$N$500,MATCH($F10,'11.7_Outliers-Controlled_disp'!$F$5:$F$500,0))&lt;&gt;"N",
INDEX('11.7_Outliers-Controlled_disp'!J$5:J$500,MATCH($F10,'11.7_Outliers-Controlled_disp'!$F$5:$F$500,0)),""),"")</f>
        <v>0</v>
      </c>
      <c r="AF10" s="8">
        <f>IFERROR(IF(INDEX('11.7_Outliers-Controlled_disp'!$N$5:$N$500,MATCH($F10,'11.7_Outliers-Controlled_disp'!$F$5:$F$500,0))&lt;&gt;"N",
INDEX('11.7_Outliers-Controlled_disp'!K$5:K$500,MATCH($F10,'11.7_Outliers-Controlled_disp'!$F$5:$F$500,0)),""),"")</f>
        <v>2021</v>
      </c>
      <c r="AG10" s="14" t="str">
        <f>IFERROR(IF(INDEX('11.7_Outliers-Controlled_disp'!$N$5:$N$500,MATCH($F10,'11.7_Outliers-Controlled_disp'!$F$5:$F$500,0))&lt;&gt;"N",
INDEX('11.7_Outliers-Controlled_disp'!L$5:L$500,MATCH($F10,'11.7_Outliers-Controlled_disp'!$F$5:$F$500,0)),""),"")</f>
        <v>WACT_07</v>
      </c>
      <c r="AH10" s="14">
        <v>0</v>
      </c>
      <c r="AI10" s="5">
        <v>2021</v>
      </c>
      <c r="AJ10" s="5" t="s">
        <v>1544</v>
      </c>
      <c r="AK10" s="5">
        <f t="shared" si="0"/>
        <v>7</v>
      </c>
    </row>
    <row r="11" spans="1:37" x14ac:dyDescent="0.25">
      <c r="A11" s="5" t="s">
        <v>1545</v>
      </c>
      <c r="B11" s="5" t="s">
        <v>7</v>
      </c>
      <c r="C11" s="5" t="s">
        <v>410</v>
      </c>
      <c r="D11" s="4" t="s">
        <v>360</v>
      </c>
      <c r="E11" s="4" t="s">
        <v>8</v>
      </c>
      <c r="F11" s="4" t="s">
        <v>1780</v>
      </c>
      <c r="G11" s="5">
        <v>2</v>
      </c>
      <c r="H11" s="5">
        <v>1</v>
      </c>
      <c r="I11" s="5" t="s">
        <v>3079</v>
      </c>
      <c r="J11" s="13">
        <f>IFERROR(IF(INDEX('11.1_Outliers-Generation'!$N$5:$N$500,MATCH($F11,'11.1_Outliers-Generation'!$F$5:$F$500,0))&lt;&gt;"N",
INDEX('11.1_Outliers-Generation'!J$5:J$500,MATCH($F11,'11.1_Outliers-Generation'!$F$5:$F$500,0)),""),"")</f>
        <v>0.69</v>
      </c>
      <c r="K11" s="8">
        <f>IFERROR(IF(INDEX('11.1_Outliers-Generation'!$N$5:$N$500,MATCH($F11,'11.1_Outliers-Generation'!$F$5:$F$500,0))&lt;&gt;"N",
INDEX('11.1_Outliers-Generation'!K$5:K$500,MATCH($F11,'11.1_Outliers-Generation'!$F$5:$F$500,0)),""),"")</f>
        <v>2021</v>
      </c>
      <c r="L11" s="13" t="str">
        <f>IFERROR(IF(INDEX('11.1_Outliers-Generation'!$N$5:$N$500,MATCH($F11,'11.1_Outliers-Generation'!$F$5:$F$500,0))&lt;&gt;"N",
INDEX('11.1_Outliers-Generation'!L$5:L$500,MATCH($F11,'11.1_Outliers-Generation'!$F$5:$F$500,0)),""),"")</f>
        <v>WACT_08</v>
      </c>
      <c r="M11" s="14">
        <f>IFERROR(IF(INDEX('11.2_Outliers-Collection_cov'!$N$5:$N$500,MATCH($F11,'11.2_Outliers-Collection_cov'!$F$5:$F$500,0))&lt;&gt;"N",
INDEX('11.2_Outliers-Collection_cov'!J$5:J$500,MATCH($F11,'11.2_Outliers-Collection_cov'!$F$5:$F$500,0)),""),"")</f>
        <v>7.02</v>
      </c>
      <c r="N11" s="8">
        <f>IFERROR(IF(INDEX('11.2_Outliers-Collection_cov'!$N$5:$N$500,MATCH($F11,'11.2_Outliers-Collection_cov'!$F$5:$F$500,0))&lt;&gt;"N",
INDEX('11.2_Outliers-Collection_cov'!K$5:K$500,MATCH($F11,'11.2_Outliers-Collection_cov'!$F$5:$F$500,0)),""),"")</f>
        <v>2021</v>
      </c>
      <c r="O11" s="13" t="str">
        <f>IFERROR(IF(INDEX('11.2_Outliers-Collection_cov'!$N$5:$N$500,MATCH($F11,'11.2_Outliers-Collection_cov'!$F$5:$F$500,0))&lt;&gt;"N",
INDEX('11.2_Outliers-Collection_cov'!L$5:L$500,MATCH($F11,'11.2_Outliers-Collection_cov'!$F$5:$F$500,0)),""),"")</f>
        <v>WACT_08</v>
      </c>
      <c r="P11" s="14">
        <f>IFERROR(IF(INDEX('11.3_Outliers-Plastic'!$N$5:$N$500,MATCH($F11,'11.3_Outliers-Plastic'!$F$5:$F$500,0))&lt;&gt;"N",
INDEX('11.3_Outliers-Plastic'!J$5:J$500,MATCH($F11,'11.3_Outliers-Plastic'!$F$5:$F$500,0)),""),"")</f>
        <v>6.37</v>
      </c>
      <c r="Q11" s="8">
        <f>IFERROR(IF(INDEX('11.3_Outliers-Plastic'!$N$5:$N$500,MATCH($F11,'11.3_Outliers-Plastic'!$F$5:$F$500,0))&lt;&gt;"N",
INDEX('11.3_Outliers-Plastic'!K$5:K$500,MATCH($F11,'11.3_Outliers-Plastic'!$F$5:$F$500,0)),""),"")</f>
        <v>2021</v>
      </c>
      <c r="R11" s="14" t="str">
        <f>IFERROR(IF(INDEX('11.3_Outliers-Plastic'!$N$5:$N$500,MATCH($F11,'11.3_Outliers-Plastic'!$F$5:$F$500,0))&lt;&gt;"N",
INDEX('11.3_Outliers-Plastic'!L$5:L$500,MATCH($F11,'11.3_Outliers-Plastic'!$F$5:$F$500,0)),""),"")</f>
        <v>WACT_08</v>
      </c>
      <c r="S11" s="12">
        <v>37.833594976452126</v>
      </c>
      <c r="T11" s="5">
        <v>2021</v>
      </c>
      <c r="U11" s="5" t="s">
        <v>1545</v>
      </c>
      <c r="V11" s="14" t="str">
        <f>IFERROR(IF(INDEX('11.5_Outliers-Other_recovery'!$N$5:$N$500,MATCH($F11,'11.5_Outliers-Other_recovery'!$F$5:$F$500,0))&lt;&gt;"N",
INDEX('11.5_Outliers-Other_recovery'!J$5:J$500,MATCH($F11,'11.5_Outliers-Other_recovery'!$F$5:$F$500,0)),""),"")</f>
        <v/>
      </c>
      <c r="W11" s="8" t="str">
        <f>IFERROR(IF(INDEX('11.5_Outliers-Other_recovery'!$N$5:$N$500,MATCH($F11,'11.5_Outliers-Other_recovery'!$F$5:$F$500,0))&lt;&gt;"N",
INDEX('11.5_Outliers-Other_recovery'!K$5:K$500,MATCH($F11,'11.5_Outliers-Other_recovery'!$F$5:$F$500,0)),""),"")</f>
        <v/>
      </c>
      <c r="X11" s="14" t="str">
        <f>IFERROR(IF(INDEX('11.5_Outliers-Other_recovery'!$N$5:$N$500,MATCH($F11,'11.5_Outliers-Other_recovery'!$F$5:$F$500,0))&lt;&gt;"N",
INDEX('11.5_Outliers-Other_recovery'!L$5:L$500,MATCH($F11,'11.5_Outliers-Other_recovery'!$F$5:$F$500,0)),""),"")</f>
        <v/>
      </c>
      <c r="Y11" s="14" t="str">
        <f>IFERROR(IF(INDEX('11.4_Outliers-Formal_dry_recy'!$N$5:$N$500,MATCH($F11,'11.4_Outliers-Formal_dry_recy'!$F$5:$F$500,0))&lt;&gt;"N",
INDEX('11.4_Outliers-Formal_dry_recy'!J$5:J$500,MATCH($F11,'11.4_Outliers-Formal_dry_recy'!$F$5:$F$500,0)),""),"")</f>
        <v/>
      </c>
      <c r="Z11" s="8" t="str">
        <f>IFERROR(IF(INDEX('11.4_Outliers-Formal_dry_recy'!$N$5:$N$500,MATCH($F11,'11.4_Outliers-Formal_dry_recy'!$F$5:$F$500,0))&lt;&gt;"N",
INDEX('11.4_Outliers-Formal_dry_recy'!K$5:K$500,MATCH($F11,'11.4_Outliers-Formal_dry_recy'!$F$5:$F$500,0)),""),"")</f>
        <v/>
      </c>
      <c r="AA11" s="14" t="str">
        <f>IFERROR(IF(INDEX('11.4_Outliers-Formal_dry_recy'!$N$5:$N$500,MATCH($F11,'11.4_Outliers-Formal_dry_recy'!$F$5:$F$500,0))&lt;&gt;"N",
INDEX('11.4_Outliers-Formal_dry_recy'!L$5:L$500,MATCH($F11,'11.4_Outliers-Formal_dry_recy'!$F$5:$F$500,0)),""),"")</f>
        <v/>
      </c>
      <c r="AB11" s="14">
        <f>IFERROR(IF(INDEX('11.6_Outliers-Incineration'!$N$5:$N$500,MATCH($F11,'11.6_Outliers-Incineration'!$F$5:$F$500,0))&lt;&gt;"N",
INDEX('11.6_Outliers-Incineration'!J$5:J$500,MATCH($F11,'11.6_Outliers-Incineration'!$F$5:$F$500,0)),""),"")</f>
        <v>0</v>
      </c>
      <c r="AC11" s="8">
        <f>IFERROR(IF(INDEX('11.6_Outliers-Incineration'!$N$5:$N$500,MATCH($F11,'11.6_Outliers-Incineration'!$F$5:$F$500,0))&lt;&gt;"N",
INDEX('11.6_Outliers-Incineration'!K$5:K$500,MATCH($F11,'11.6_Outliers-Incineration'!$F$5:$F$500,0)),""),"")</f>
        <v>2021</v>
      </c>
      <c r="AD11" s="14" t="str">
        <f>IFERROR(IF(INDEX('11.6_Outliers-Incineration'!$N$5:$N$500,MATCH($F11,'11.6_Outliers-Incineration'!$F$5:$F$500,0))&lt;&gt;"N",
INDEX('11.6_Outliers-Incineration'!L$5:L$500,MATCH($F11,'11.6_Outliers-Incineration'!$F$5:$F$500,0)),""),"")</f>
        <v>WACT_08</v>
      </c>
      <c r="AE11" s="14">
        <f>IFERROR(IF(INDEX('11.7_Outliers-Controlled_disp'!$N$5:$N$500,MATCH($F11,'11.7_Outliers-Controlled_disp'!$F$5:$F$500,0))&lt;&gt;"N",
INDEX('11.7_Outliers-Controlled_disp'!J$5:J$500,MATCH($F11,'11.7_Outliers-Controlled_disp'!$F$5:$F$500,0)),""),"")</f>
        <v>0</v>
      </c>
      <c r="AF11" s="8">
        <f>IFERROR(IF(INDEX('11.7_Outliers-Controlled_disp'!$N$5:$N$500,MATCH($F11,'11.7_Outliers-Controlled_disp'!$F$5:$F$500,0))&lt;&gt;"N",
INDEX('11.7_Outliers-Controlled_disp'!K$5:K$500,MATCH($F11,'11.7_Outliers-Controlled_disp'!$F$5:$F$500,0)),""),"")</f>
        <v>2021</v>
      </c>
      <c r="AG11" s="14" t="str">
        <f>IFERROR(IF(INDEX('11.7_Outliers-Controlled_disp'!$N$5:$N$500,MATCH($F11,'11.7_Outliers-Controlled_disp'!$F$5:$F$500,0))&lt;&gt;"N",
INDEX('11.7_Outliers-Controlled_disp'!L$5:L$500,MATCH($F11,'11.7_Outliers-Controlled_disp'!$F$5:$F$500,0)),""),"")</f>
        <v>WACT_08</v>
      </c>
      <c r="AH11" s="14">
        <v>0.1</v>
      </c>
      <c r="AI11" s="5">
        <v>2021</v>
      </c>
      <c r="AJ11" s="5" t="s">
        <v>1545</v>
      </c>
      <c r="AK11" s="5">
        <f t="shared" si="0"/>
        <v>7</v>
      </c>
    </row>
    <row r="12" spans="1:37" x14ac:dyDescent="0.25">
      <c r="A12" s="5" t="s">
        <v>1546</v>
      </c>
      <c r="B12" s="5" t="s">
        <v>1</v>
      </c>
      <c r="C12" s="5" t="s">
        <v>1150</v>
      </c>
      <c r="D12" s="5" t="s">
        <v>1038</v>
      </c>
      <c r="E12" s="4" t="s">
        <v>3056</v>
      </c>
      <c r="F12" s="5" t="s">
        <v>3063</v>
      </c>
      <c r="G12" s="5">
        <v>2</v>
      </c>
      <c r="H12" s="5">
        <v>2</v>
      </c>
      <c r="I12" s="5" t="s">
        <v>3080</v>
      </c>
      <c r="J12" s="13">
        <f>IFERROR(IF(INDEX('11.1_Outliers-Generation'!$N$5:$N$500,MATCH($F12,'11.1_Outliers-Generation'!$F$5:$F$500,0))&lt;&gt;"N",
INDEX('11.1_Outliers-Generation'!J$5:J$500,MATCH($F12,'11.1_Outliers-Generation'!$F$5:$F$500,0)),""),"")</f>
        <v>1.04</v>
      </c>
      <c r="K12" s="8">
        <f>IFERROR(IF(INDEX('11.1_Outliers-Generation'!$N$5:$N$500,MATCH($F12,'11.1_Outliers-Generation'!$F$5:$F$500,0))&lt;&gt;"N",
INDEX('11.1_Outliers-Generation'!K$5:K$500,MATCH($F12,'11.1_Outliers-Generation'!$F$5:$F$500,0)),""),"")</f>
        <v>2021</v>
      </c>
      <c r="L12" s="13" t="str">
        <f>IFERROR(IF(INDEX('11.1_Outliers-Generation'!$N$5:$N$500,MATCH($F12,'11.1_Outliers-Generation'!$F$5:$F$500,0))&lt;&gt;"N",
INDEX('11.1_Outliers-Generation'!L$5:L$500,MATCH($F12,'11.1_Outliers-Generation'!$F$5:$F$500,0)),""),"")</f>
        <v>WACT_09</v>
      </c>
      <c r="M12" s="14">
        <f>IFERROR(IF(INDEX('11.2_Outliers-Collection_cov'!$N$5:$N$500,MATCH($F12,'11.2_Outliers-Collection_cov'!$F$5:$F$500,0))&lt;&gt;"N",
INDEX('11.2_Outliers-Collection_cov'!J$5:J$500,MATCH($F12,'11.2_Outliers-Collection_cov'!$F$5:$F$500,0)),""),"")</f>
        <v>82.78</v>
      </c>
      <c r="N12" s="8">
        <f>IFERROR(IF(INDEX('11.2_Outliers-Collection_cov'!$N$5:$N$500,MATCH($F12,'11.2_Outliers-Collection_cov'!$F$5:$F$500,0))&lt;&gt;"N",
INDEX('11.2_Outliers-Collection_cov'!K$5:K$500,MATCH($F12,'11.2_Outliers-Collection_cov'!$F$5:$F$500,0)),""),"")</f>
        <v>2021</v>
      </c>
      <c r="O12" s="13" t="str">
        <f>IFERROR(IF(INDEX('11.2_Outliers-Collection_cov'!$N$5:$N$500,MATCH($F12,'11.2_Outliers-Collection_cov'!$F$5:$F$500,0))&lt;&gt;"N",
INDEX('11.2_Outliers-Collection_cov'!L$5:L$500,MATCH($F12,'11.2_Outliers-Collection_cov'!$F$5:$F$500,0)),""),"")</f>
        <v>WACT_09</v>
      </c>
      <c r="P12" s="14">
        <f>IFERROR(IF(INDEX('11.3_Outliers-Plastic'!$N$5:$N$500,MATCH($F12,'11.3_Outliers-Plastic'!$F$5:$F$500,0))&lt;&gt;"N",
INDEX('11.3_Outliers-Plastic'!J$5:J$500,MATCH($F12,'11.3_Outliers-Plastic'!$F$5:$F$500,0)),""),"")</f>
        <v>12.85</v>
      </c>
      <c r="Q12" s="8">
        <f>IFERROR(IF(INDEX('11.3_Outliers-Plastic'!$N$5:$N$500,MATCH($F12,'11.3_Outliers-Plastic'!$F$5:$F$500,0))&lt;&gt;"N",
INDEX('11.3_Outliers-Plastic'!K$5:K$500,MATCH($F12,'11.3_Outliers-Plastic'!$F$5:$F$500,0)),""),"")</f>
        <v>2021</v>
      </c>
      <c r="R12" s="14" t="str">
        <f>IFERROR(IF(INDEX('11.3_Outliers-Plastic'!$N$5:$N$500,MATCH($F12,'11.3_Outliers-Plastic'!$F$5:$F$500,0))&lt;&gt;"N",
INDEX('11.3_Outliers-Plastic'!L$5:L$500,MATCH($F12,'11.3_Outliers-Plastic'!$F$5:$F$500,0)),""),"")</f>
        <v>WACT_09</v>
      </c>
      <c r="S12" s="12">
        <v>45.836575875486382</v>
      </c>
      <c r="T12" s="5">
        <v>2021</v>
      </c>
      <c r="U12" s="5" t="s">
        <v>1546</v>
      </c>
      <c r="V12" s="14" t="str">
        <f>IFERROR(IF(INDEX('11.5_Outliers-Other_recovery'!$N$5:$N$500,MATCH($F12,'11.5_Outliers-Other_recovery'!$F$5:$F$500,0))&lt;&gt;"N",
INDEX('11.5_Outliers-Other_recovery'!J$5:J$500,MATCH($F12,'11.5_Outliers-Other_recovery'!$F$5:$F$500,0)),""),"")</f>
        <v/>
      </c>
      <c r="W12" s="8" t="str">
        <f>IFERROR(IF(INDEX('11.5_Outliers-Other_recovery'!$N$5:$N$500,MATCH($F12,'11.5_Outliers-Other_recovery'!$F$5:$F$500,0))&lt;&gt;"N",
INDEX('11.5_Outliers-Other_recovery'!K$5:K$500,MATCH($F12,'11.5_Outliers-Other_recovery'!$F$5:$F$500,0)),""),"")</f>
        <v/>
      </c>
      <c r="X12" s="14" t="str">
        <f>IFERROR(IF(INDEX('11.5_Outliers-Other_recovery'!$N$5:$N$500,MATCH($F12,'11.5_Outliers-Other_recovery'!$F$5:$F$500,0))&lt;&gt;"N",
INDEX('11.5_Outliers-Other_recovery'!L$5:L$500,MATCH($F12,'11.5_Outliers-Other_recovery'!$F$5:$F$500,0)),""),"")</f>
        <v/>
      </c>
      <c r="Y12" s="14" t="str">
        <f>IFERROR(IF(INDEX('11.4_Outliers-Formal_dry_recy'!$N$5:$N$500,MATCH($F12,'11.4_Outliers-Formal_dry_recy'!$F$5:$F$500,0))&lt;&gt;"N",
INDEX('11.4_Outliers-Formal_dry_recy'!J$5:J$500,MATCH($F12,'11.4_Outliers-Formal_dry_recy'!$F$5:$F$500,0)),""),"")</f>
        <v/>
      </c>
      <c r="Z12" s="8" t="str">
        <f>IFERROR(IF(INDEX('11.4_Outliers-Formal_dry_recy'!$N$5:$N$500,MATCH($F12,'11.4_Outliers-Formal_dry_recy'!$F$5:$F$500,0))&lt;&gt;"N",
INDEX('11.4_Outliers-Formal_dry_recy'!K$5:K$500,MATCH($F12,'11.4_Outliers-Formal_dry_recy'!$F$5:$F$500,0)),""),"")</f>
        <v/>
      </c>
      <c r="AA12" s="14" t="str">
        <f>IFERROR(IF(INDEX('11.4_Outliers-Formal_dry_recy'!$N$5:$N$500,MATCH($F12,'11.4_Outliers-Formal_dry_recy'!$F$5:$F$500,0))&lt;&gt;"N",
INDEX('11.4_Outliers-Formal_dry_recy'!L$5:L$500,MATCH($F12,'11.4_Outliers-Formal_dry_recy'!$F$5:$F$500,0)),""),"")</f>
        <v/>
      </c>
      <c r="AB12" s="14">
        <f>IFERROR(IF(INDEX('11.6_Outliers-Incineration'!$N$5:$N$500,MATCH($F12,'11.6_Outliers-Incineration'!$F$5:$F$500,0))&lt;&gt;"N",
INDEX('11.6_Outliers-Incineration'!J$5:J$500,MATCH($F12,'11.6_Outliers-Incineration'!$F$5:$F$500,0)),""),"")</f>
        <v>0</v>
      </c>
      <c r="AC12" s="8">
        <f>IFERROR(IF(INDEX('11.6_Outliers-Incineration'!$N$5:$N$500,MATCH($F12,'11.6_Outliers-Incineration'!$F$5:$F$500,0))&lt;&gt;"N",
INDEX('11.6_Outliers-Incineration'!K$5:K$500,MATCH($F12,'11.6_Outliers-Incineration'!$F$5:$F$500,0)),""),"")</f>
        <v>2021</v>
      </c>
      <c r="AD12" s="14" t="str">
        <f>IFERROR(IF(INDEX('11.6_Outliers-Incineration'!$N$5:$N$500,MATCH($F12,'11.6_Outliers-Incineration'!$F$5:$F$500,0))&lt;&gt;"N",
INDEX('11.6_Outliers-Incineration'!L$5:L$500,MATCH($F12,'11.6_Outliers-Incineration'!$F$5:$F$500,0)),""),"")</f>
        <v>WACT_09</v>
      </c>
      <c r="AE12" s="14">
        <f>IFERROR(IF(INDEX('11.7_Outliers-Controlled_disp'!$N$5:$N$500,MATCH($F12,'11.7_Outliers-Controlled_disp'!$F$5:$F$500,0))&lt;&gt;"N",
INDEX('11.7_Outliers-Controlled_disp'!J$5:J$500,MATCH($F12,'11.7_Outliers-Controlled_disp'!$F$5:$F$500,0)),""),"")</f>
        <v>6.6677339310013615</v>
      </c>
      <c r="AF12" s="8">
        <f>IFERROR(IF(INDEX('11.7_Outliers-Controlled_disp'!$N$5:$N$500,MATCH($F12,'11.7_Outliers-Controlled_disp'!$F$5:$F$500,0))&lt;&gt;"N",
INDEX('11.7_Outliers-Controlled_disp'!K$5:K$500,MATCH($F12,'11.7_Outliers-Controlled_disp'!$F$5:$F$500,0)),""),"")</f>
        <v>2021</v>
      </c>
      <c r="AG12" s="14" t="str">
        <f>IFERROR(IF(INDEX('11.7_Outliers-Controlled_disp'!$N$5:$N$500,MATCH($F12,'11.7_Outliers-Controlled_disp'!$F$5:$F$500,0))&lt;&gt;"N",
INDEX('11.7_Outliers-Controlled_disp'!L$5:L$500,MATCH($F12,'11.7_Outliers-Controlled_disp'!$F$5:$F$500,0)),""),"")</f>
        <v>WACT_09</v>
      </c>
      <c r="AH12" s="14">
        <v>5.63</v>
      </c>
      <c r="AI12" s="5">
        <v>2021</v>
      </c>
      <c r="AJ12" s="5" t="s">
        <v>1546</v>
      </c>
      <c r="AK12" s="5">
        <f t="shared" si="0"/>
        <v>7</v>
      </c>
    </row>
    <row r="13" spans="1:37" x14ac:dyDescent="0.25">
      <c r="A13" s="5" t="s">
        <v>1547</v>
      </c>
      <c r="B13" s="5" t="s">
        <v>17</v>
      </c>
      <c r="C13" s="5" t="s">
        <v>414</v>
      </c>
      <c r="D13" s="5" t="s">
        <v>360</v>
      </c>
      <c r="E13" s="4" t="s">
        <v>18</v>
      </c>
      <c r="F13" s="4" t="s">
        <v>2996</v>
      </c>
      <c r="G13" s="5">
        <v>2</v>
      </c>
      <c r="H13" s="5">
        <v>2</v>
      </c>
      <c r="I13" s="5" t="s">
        <v>1796</v>
      </c>
      <c r="J13" s="13">
        <f>IFERROR(IF(INDEX('11.1_Outliers-Generation'!$N$5:$N$500,MATCH($F13,'11.1_Outliers-Generation'!$F$5:$F$500,0))&lt;&gt;"N",
INDEX('11.1_Outliers-Generation'!J$5:J$500,MATCH($F13,'11.1_Outliers-Generation'!$F$5:$F$500,0)),""),"")</f>
        <v>0.44</v>
      </c>
      <c r="K13" s="8">
        <f>IFERROR(IF(INDEX('11.1_Outliers-Generation'!$N$5:$N$500,MATCH($F13,'11.1_Outliers-Generation'!$F$5:$F$500,0))&lt;&gt;"N",
INDEX('11.1_Outliers-Generation'!K$5:K$500,MATCH($F13,'11.1_Outliers-Generation'!$F$5:$F$500,0)),""),"")</f>
        <v>2021</v>
      </c>
      <c r="L13" s="13" t="str">
        <f>IFERROR(IF(INDEX('11.1_Outliers-Generation'!$N$5:$N$500,MATCH($F13,'11.1_Outliers-Generation'!$F$5:$F$500,0))&lt;&gt;"N",
INDEX('11.1_Outliers-Generation'!L$5:L$500,MATCH($F13,'11.1_Outliers-Generation'!$F$5:$F$500,0)),""),"")</f>
        <v>WACT_10</v>
      </c>
      <c r="M13" s="14">
        <f>IFERROR(IF(INDEX('11.2_Outliers-Collection_cov'!$N$5:$N$500,MATCH($F13,'11.2_Outliers-Collection_cov'!$F$5:$F$500,0))&lt;&gt;"N",
INDEX('11.2_Outliers-Collection_cov'!J$5:J$500,MATCH($F13,'11.2_Outliers-Collection_cov'!$F$5:$F$500,0)),""),"")</f>
        <v>98.19</v>
      </c>
      <c r="N13" s="8">
        <f>IFERROR(IF(INDEX('11.2_Outliers-Collection_cov'!$N$5:$N$500,MATCH($F13,'11.2_Outliers-Collection_cov'!$F$5:$F$500,0))&lt;&gt;"N",
INDEX('11.2_Outliers-Collection_cov'!K$5:K$500,MATCH($F13,'11.2_Outliers-Collection_cov'!$F$5:$F$500,0)),""),"")</f>
        <v>2021</v>
      </c>
      <c r="O13" s="13" t="str">
        <f>IFERROR(IF(INDEX('11.2_Outliers-Collection_cov'!$N$5:$N$500,MATCH($F13,'11.2_Outliers-Collection_cov'!$F$5:$F$500,0))&lt;&gt;"N",
INDEX('11.2_Outliers-Collection_cov'!L$5:L$500,MATCH($F13,'11.2_Outliers-Collection_cov'!$F$5:$F$500,0)),""),"")</f>
        <v>WACT_10</v>
      </c>
      <c r="P13" s="14">
        <f>IFERROR(IF(INDEX('11.3_Outliers-Plastic'!$N$5:$N$500,MATCH($F13,'11.3_Outliers-Plastic'!$F$5:$F$500,0))&lt;&gt;"N",
INDEX('11.3_Outliers-Plastic'!J$5:J$500,MATCH($F13,'11.3_Outliers-Plastic'!$F$5:$F$500,0)),""),"")</f>
        <v>8.1900000000000013</v>
      </c>
      <c r="Q13" s="8">
        <f>IFERROR(IF(INDEX('11.3_Outliers-Plastic'!$N$5:$N$500,MATCH($F13,'11.3_Outliers-Plastic'!$F$5:$F$500,0))&lt;&gt;"N",
INDEX('11.3_Outliers-Plastic'!K$5:K$500,MATCH($F13,'11.3_Outliers-Plastic'!$F$5:$F$500,0)),""),"")</f>
        <v>2021</v>
      </c>
      <c r="R13" s="14" t="str">
        <f>IFERROR(IF(INDEX('11.3_Outliers-Plastic'!$N$5:$N$500,MATCH($F13,'11.3_Outliers-Plastic'!$F$5:$F$500,0))&lt;&gt;"N",
INDEX('11.3_Outliers-Plastic'!L$5:L$500,MATCH($F13,'11.3_Outliers-Plastic'!$F$5:$F$500,0)),""),"")</f>
        <v>WACT_10</v>
      </c>
      <c r="S13" s="12">
        <v>49.206349206349202</v>
      </c>
      <c r="T13" s="5">
        <v>2021</v>
      </c>
      <c r="U13" s="5" t="s">
        <v>1547</v>
      </c>
      <c r="V13" s="14" t="str">
        <f>IFERROR(IF(INDEX('11.5_Outliers-Other_recovery'!$N$5:$N$500,MATCH($F13,'11.5_Outliers-Other_recovery'!$F$5:$F$500,0))&lt;&gt;"N",
INDEX('11.5_Outliers-Other_recovery'!J$5:J$500,MATCH($F13,'11.5_Outliers-Other_recovery'!$F$5:$F$500,0)),""),"")</f>
        <v/>
      </c>
      <c r="W13" s="8" t="str">
        <f>IFERROR(IF(INDEX('11.5_Outliers-Other_recovery'!$N$5:$N$500,MATCH($F13,'11.5_Outliers-Other_recovery'!$F$5:$F$500,0))&lt;&gt;"N",
INDEX('11.5_Outliers-Other_recovery'!K$5:K$500,MATCH($F13,'11.5_Outliers-Other_recovery'!$F$5:$F$500,0)),""),"")</f>
        <v/>
      </c>
      <c r="X13" s="14" t="str">
        <f>IFERROR(IF(INDEX('11.5_Outliers-Other_recovery'!$N$5:$N$500,MATCH($F13,'11.5_Outliers-Other_recovery'!$F$5:$F$500,0))&lt;&gt;"N",
INDEX('11.5_Outliers-Other_recovery'!L$5:L$500,MATCH($F13,'11.5_Outliers-Other_recovery'!$F$5:$F$500,0)),""),"")</f>
        <v/>
      </c>
      <c r="Y13" s="14" t="str">
        <f>IFERROR(IF(INDEX('11.4_Outliers-Formal_dry_recy'!$N$5:$N$500,MATCH($F13,'11.4_Outliers-Formal_dry_recy'!$F$5:$F$500,0))&lt;&gt;"N",
INDEX('11.4_Outliers-Formal_dry_recy'!J$5:J$500,MATCH($F13,'11.4_Outliers-Formal_dry_recy'!$F$5:$F$500,0)),""),"")</f>
        <v/>
      </c>
      <c r="Z13" s="8" t="str">
        <f>IFERROR(IF(INDEX('11.4_Outliers-Formal_dry_recy'!$N$5:$N$500,MATCH($F13,'11.4_Outliers-Formal_dry_recy'!$F$5:$F$500,0))&lt;&gt;"N",
INDEX('11.4_Outliers-Formal_dry_recy'!K$5:K$500,MATCH($F13,'11.4_Outliers-Formal_dry_recy'!$F$5:$F$500,0)),""),"")</f>
        <v/>
      </c>
      <c r="AA13" s="14" t="str">
        <f>IFERROR(IF(INDEX('11.4_Outliers-Formal_dry_recy'!$N$5:$N$500,MATCH($F13,'11.4_Outliers-Formal_dry_recy'!$F$5:$F$500,0))&lt;&gt;"N",
INDEX('11.4_Outliers-Formal_dry_recy'!L$5:L$500,MATCH($F13,'11.4_Outliers-Formal_dry_recy'!$F$5:$F$500,0)),""),"")</f>
        <v/>
      </c>
      <c r="AB13" s="14">
        <f>IFERROR(IF(INDEX('11.6_Outliers-Incineration'!$N$5:$N$500,MATCH($F13,'11.6_Outliers-Incineration'!$F$5:$F$500,0))&lt;&gt;"N",
INDEX('11.6_Outliers-Incineration'!J$5:J$500,MATCH($F13,'11.6_Outliers-Incineration'!$F$5:$F$500,0)),""),"")</f>
        <v>20.798309419671511</v>
      </c>
      <c r="AC13" s="8">
        <f>IFERROR(IF(INDEX('11.6_Outliers-Incineration'!$N$5:$N$500,MATCH($F13,'11.6_Outliers-Incineration'!$F$5:$F$500,0))&lt;&gt;"N",
INDEX('11.6_Outliers-Incineration'!K$5:K$500,MATCH($F13,'11.6_Outliers-Incineration'!$F$5:$F$500,0)),""),"")</f>
        <v>2021</v>
      </c>
      <c r="AD13" s="14" t="str">
        <f>IFERROR(IF(INDEX('11.6_Outliers-Incineration'!$N$5:$N$500,MATCH($F13,'11.6_Outliers-Incineration'!$F$5:$F$500,0))&lt;&gt;"N",
INDEX('11.6_Outliers-Incineration'!L$5:L$500,MATCH($F13,'11.6_Outliers-Incineration'!$F$5:$F$500,0)),""),"")</f>
        <v>WACT_10</v>
      </c>
      <c r="AE13" s="14">
        <f>IFERROR(IF(INDEX('11.7_Outliers-Controlled_disp'!$N$5:$N$500,MATCH($F13,'11.7_Outliers-Controlled_disp'!$F$5:$F$500,0))&lt;&gt;"N",
INDEX('11.7_Outliers-Controlled_disp'!J$5:J$500,MATCH($F13,'11.7_Outliers-Controlled_disp'!$F$5:$F$500,0)),""),"")</f>
        <v>0</v>
      </c>
      <c r="AF13" s="8">
        <f>IFERROR(IF(INDEX('11.7_Outliers-Controlled_disp'!$N$5:$N$500,MATCH($F13,'11.7_Outliers-Controlled_disp'!$F$5:$F$500,0))&lt;&gt;"N",
INDEX('11.7_Outliers-Controlled_disp'!K$5:K$500,MATCH($F13,'11.7_Outliers-Controlled_disp'!$F$5:$F$500,0)),""),"")</f>
        <v>2021</v>
      </c>
      <c r="AG13" s="14" t="str">
        <f>IFERROR(IF(INDEX('11.7_Outliers-Controlled_disp'!$N$5:$N$500,MATCH($F13,'11.7_Outliers-Controlled_disp'!$F$5:$F$500,0))&lt;&gt;"N",
INDEX('11.7_Outliers-Controlled_disp'!L$5:L$500,MATCH($F13,'11.7_Outliers-Controlled_disp'!$F$5:$F$500,0)),""),"")</f>
        <v>WACT_10</v>
      </c>
      <c r="AH13" s="14">
        <v>23.14</v>
      </c>
      <c r="AI13" s="5">
        <v>2021</v>
      </c>
      <c r="AJ13" s="5" t="s">
        <v>1547</v>
      </c>
      <c r="AK13" s="5">
        <f t="shared" si="0"/>
        <v>7</v>
      </c>
    </row>
    <row r="14" spans="1:37" x14ac:dyDescent="0.25">
      <c r="A14" s="5" t="s">
        <v>1548</v>
      </c>
      <c r="B14" s="5" t="s">
        <v>17</v>
      </c>
      <c r="C14" s="5" t="s">
        <v>414</v>
      </c>
      <c r="D14" s="5" t="s">
        <v>360</v>
      </c>
      <c r="E14" s="4" t="s">
        <v>19</v>
      </c>
      <c r="F14" s="4" t="s">
        <v>1781</v>
      </c>
      <c r="G14" s="5">
        <v>3</v>
      </c>
      <c r="H14" s="5">
        <v>2</v>
      </c>
      <c r="I14" s="5" t="s">
        <v>1797</v>
      </c>
      <c r="J14" s="13">
        <f>IFERROR(IF(INDEX('11.1_Outliers-Generation'!$N$5:$N$500,MATCH($F14,'11.1_Outliers-Generation'!$F$5:$F$500,0))&lt;&gt;"N",
INDEX('11.1_Outliers-Generation'!J$5:J$500,MATCH($F14,'11.1_Outliers-Generation'!$F$5:$F$500,0)),""),"")</f>
        <v>0.56000000000000005</v>
      </c>
      <c r="K14" s="8">
        <f>IFERROR(IF(INDEX('11.1_Outliers-Generation'!$N$5:$N$500,MATCH($F14,'11.1_Outliers-Generation'!$F$5:$F$500,0))&lt;&gt;"N",
INDEX('11.1_Outliers-Generation'!K$5:K$500,MATCH($F14,'11.1_Outliers-Generation'!$F$5:$F$500,0)),""),"")</f>
        <v>2021</v>
      </c>
      <c r="L14" s="13" t="str">
        <f>IFERROR(IF(INDEX('11.1_Outliers-Generation'!$N$5:$N$500,MATCH($F14,'11.1_Outliers-Generation'!$F$5:$F$500,0))&lt;&gt;"N",
INDEX('11.1_Outliers-Generation'!L$5:L$500,MATCH($F14,'11.1_Outliers-Generation'!$F$5:$F$500,0)),""),"")</f>
        <v>WACT_11</v>
      </c>
      <c r="M14" s="14">
        <f>IFERROR(IF(INDEX('11.2_Outliers-Collection_cov'!$N$5:$N$500,MATCH($F14,'11.2_Outliers-Collection_cov'!$F$5:$F$500,0))&lt;&gt;"N",
INDEX('11.2_Outliers-Collection_cov'!J$5:J$500,MATCH($F14,'11.2_Outliers-Collection_cov'!$F$5:$F$500,0)),""),"")</f>
        <v>85.53</v>
      </c>
      <c r="N14" s="8">
        <f>IFERROR(IF(INDEX('11.2_Outliers-Collection_cov'!$N$5:$N$500,MATCH($F14,'11.2_Outliers-Collection_cov'!$F$5:$F$500,0))&lt;&gt;"N",
INDEX('11.2_Outliers-Collection_cov'!K$5:K$500,MATCH($F14,'11.2_Outliers-Collection_cov'!$F$5:$F$500,0)),""),"")</f>
        <v>2021</v>
      </c>
      <c r="O14" s="13" t="str">
        <f>IFERROR(IF(INDEX('11.2_Outliers-Collection_cov'!$N$5:$N$500,MATCH($F14,'11.2_Outliers-Collection_cov'!$F$5:$F$500,0))&lt;&gt;"N",
INDEX('11.2_Outliers-Collection_cov'!L$5:L$500,MATCH($F14,'11.2_Outliers-Collection_cov'!$F$5:$F$500,0)),""),"")</f>
        <v>WACT_11</v>
      </c>
      <c r="P14" s="14">
        <f>IFERROR(IF(INDEX('11.3_Outliers-Plastic'!$N$5:$N$500,MATCH($F14,'11.3_Outliers-Plastic'!$F$5:$F$500,0))&lt;&gt;"N",
INDEX('11.3_Outliers-Plastic'!J$5:J$500,MATCH($F14,'11.3_Outliers-Plastic'!$F$5:$F$500,0)),""),"")</f>
        <v>11.690000000000001</v>
      </c>
      <c r="Q14" s="8">
        <f>IFERROR(IF(INDEX('11.3_Outliers-Plastic'!$N$5:$N$500,MATCH($F14,'11.3_Outliers-Plastic'!$F$5:$F$500,0))&lt;&gt;"N",
INDEX('11.3_Outliers-Plastic'!K$5:K$500,MATCH($F14,'11.3_Outliers-Plastic'!$F$5:$F$500,0)),""),"")</f>
        <v>2021</v>
      </c>
      <c r="R14" s="14" t="str">
        <f>IFERROR(IF(INDEX('11.3_Outliers-Plastic'!$N$5:$N$500,MATCH($F14,'11.3_Outliers-Plastic'!$F$5:$F$500,0))&lt;&gt;"N",
INDEX('11.3_Outliers-Plastic'!L$5:L$500,MATCH($F14,'11.3_Outliers-Plastic'!$F$5:$F$500,0)),""),"")</f>
        <v>WACT_11</v>
      </c>
      <c r="S14" s="12">
        <v>55.603079555175363</v>
      </c>
      <c r="T14" s="5">
        <v>2021</v>
      </c>
      <c r="U14" s="5" t="s">
        <v>1548</v>
      </c>
      <c r="V14" s="14" t="str">
        <f>IFERROR(IF(INDEX('11.5_Outliers-Other_recovery'!$N$5:$N$500,MATCH($F14,'11.5_Outliers-Other_recovery'!$F$5:$F$500,0))&lt;&gt;"N",
INDEX('11.5_Outliers-Other_recovery'!J$5:J$500,MATCH($F14,'11.5_Outliers-Other_recovery'!$F$5:$F$500,0)),""),"")</f>
        <v/>
      </c>
      <c r="W14" s="8" t="str">
        <f>IFERROR(IF(INDEX('11.5_Outliers-Other_recovery'!$N$5:$N$500,MATCH($F14,'11.5_Outliers-Other_recovery'!$F$5:$F$500,0))&lt;&gt;"N",
INDEX('11.5_Outliers-Other_recovery'!K$5:K$500,MATCH($F14,'11.5_Outliers-Other_recovery'!$F$5:$F$500,0)),""),"")</f>
        <v/>
      </c>
      <c r="X14" s="14" t="str">
        <f>IFERROR(IF(INDEX('11.5_Outliers-Other_recovery'!$N$5:$N$500,MATCH($F14,'11.5_Outliers-Other_recovery'!$F$5:$F$500,0))&lt;&gt;"N",
INDEX('11.5_Outliers-Other_recovery'!L$5:L$500,MATCH($F14,'11.5_Outliers-Other_recovery'!$F$5:$F$500,0)),""),"")</f>
        <v/>
      </c>
      <c r="Y14" s="14" t="str">
        <f>IFERROR(IF(INDEX('11.4_Outliers-Formal_dry_recy'!$N$5:$N$500,MATCH($F14,'11.4_Outliers-Formal_dry_recy'!$F$5:$F$500,0))&lt;&gt;"N",
INDEX('11.4_Outliers-Formal_dry_recy'!J$5:J$500,MATCH($F14,'11.4_Outliers-Formal_dry_recy'!$F$5:$F$500,0)),""),"")</f>
        <v/>
      </c>
      <c r="Z14" s="8" t="str">
        <f>IFERROR(IF(INDEX('11.4_Outliers-Formal_dry_recy'!$N$5:$N$500,MATCH($F14,'11.4_Outliers-Formal_dry_recy'!$F$5:$F$500,0))&lt;&gt;"N",
INDEX('11.4_Outliers-Formal_dry_recy'!K$5:K$500,MATCH($F14,'11.4_Outliers-Formal_dry_recy'!$F$5:$F$500,0)),""),"")</f>
        <v/>
      </c>
      <c r="AA14" s="14" t="str">
        <f>IFERROR(IF(INDEX('11.4_Outliers-Formal_dry_recy'!$N$5:$N$500,MATCH($F14,'11.4_Outliers-Formal_dry_recy'!$F$5:$F$500,0))&lt;&gt;"N",
INDEX('11.4_Outliers-Formal_dry_recy'!L$5:L$500,MATCH($F14,'11.4_Outliers-Formal_dry_recy'!$F$5:$F$500,0)),""),"")</f>
        <v/>
      </c>
      <c r="AB14" s="14">
        <f>IFERROR(IF(INDEX('11.6_Outliers-Incineration'!$N$5:$N$500,MATCH($F14,'11.6_Outliers-Incineration'!$F$5:$F$500,0))&lt;&gt;"N",
INDEX('11.6_Outliers-Incineration'!J$5:J$500,MATCH($F14,'11.6_Outliers-Incineration'!$F$5:$F$500,0)),""),"")</f>
        <v>0</v>
      </c>
      <c r="AC14" s="8">
        <f>IFERROR(IF(INDEX('11.6_Outliers-Incineration'!$N$5:$N$500,MATCH($F14,'11.6_Outliers-Incineration'!$F$5:$F$500,0))&lt;&gt;"N",
INDEX('11.6_Outliers-Incineration'!K$5:K$500,MATCH($F14,'11.6_Outliers-Incineration'!$F$5:$F$500,0)),""),"")</f>
        <v>2021</v>
      </c>
      <c r="AD14" s="14" t="str">
        <f>IFERROR(IF(INDEX('11.6_Outliers-Incineration'!$N$5:$N$500,MATCH($F14,'11.6_Outliers-Incineration'!$F$5:$F$500,0))&lt;&gt;"N",
INDEX('11.6_Outliers-Incineration'!L$5:L$500,MATCH($F14,'11.6_Outliers-Incineration'!$F$5:$F$500,0)),""),"")</f>
        <v>WACT_11</v>
      </c>
      <c r="AE14" s="14">
        <f>IFERROR(IF(INDEX('11.7_Outliers-Controlled_disp'!$N$5:$N$500,MATCH($F14,'11.7_Outliers-Controlled_disp'!$F$5:$F$500,0))&lt;&gt;"N",
INDEX('11.7_Outliers-Controlled_disp'!J$5:J$500,MATCH($F14,'11.7_Outliers-Controlled_disp'!$F$5:$F$500,0)),""),"")</f>
        <v>0</v>
      </c>
      <c r="AF14" s="8">
        <f>IFERROR(IF(INDEX('11.7_Outliers-Controlled_disp'!$N$5:$N$500,MATCH($F14,'11.7_Outliers-Controlled_disp'!$F$5:$F$500,0))&lt;&gt;"N",
INDEX('11.7_Outliers-Controlled_disp'!K$5:K$500,MATCH($F14,'11.7_Outliers-Controlled_disp'!$F$5:$F$500,0)),""),"")</f>
        <v>2021</v>
      </c>
      <c r="AG14" s="14" t="str">
        <f>IFERROR(IF(INDEX('11.7_Outliers-Controlled_disp'!$N$5:$N$500,MATCH($F14,'11.7_Outliers-Controlled_disp'!$F$5:$F$500,0))&lt;&gt;"N",
INDEX('11.7_Outliers-Controlled_disp'!L$5:L$500,MATCH($F14,'11.7_Outliers-Controlled_disp'!$F$5:$F$500,0)),""),"")</f>
        <v>WACT_11</v>
      </c>
      <c r="AH14" s="14">
        <v>0.37</v>
      </c>
      <c r="AI14" s="5">
        <v>2021</v>
      </c>
      <c r="AJ14" s="5" t="s">
        <v>1548</v>
      </c>
      <c r="AK14" s="5">
        <f t="shared" si="0"/>
        <v>7</v>
      </c>
    </row>
    <row r="15" spans="1:37" x14ac:dyDescent="0.25">
      <c r="A15" s="5" t="s">
        <v>1549</v>
      </c>
      <c r="B15" s="5" t="s">
        <v>23</v>
      </c>
      <c r="C15" s="5" t="s">
        <v>708</v>
      </c>
      <c r="D15" s="5" t="s">
        <v>620</v>
      </c>
      <c r="E15" s="4" t="s">
        <v>24</v>
      </c>
      <c r="F15" s="4" t="s">
        <v>1782</v>
      </c>
      <c r="G15" s="5">
        <v>3</v>
      </c>
      <c r="H15" s="5">
        <v>2</v>
      </c>
      <c r="I15" s="5" t="s">
        <v>1798</v>
      </c>
      <c r="J15" s="13">
        <f>IFERROR(IF(INDEX('11.1_Outliers-Generation'!$N$5:$N$500,MATCH($F15,'11.1_Outliers-Generation'!$F$5:$F$500,0))&lt;&gt;"N",
INDEX('11.1_Outliers-Generation'!J$5:J$500,MATCH($F15,'11.1_Outliers-Generation'!$F$5:$F$500,0)),""),"")</f>
        <v>0.67</v>
      </c>
      <c r="K15" s="8">
        <f>IFERROR(IF(INDEX('11.1_Outliers-Generation'!$N$5:$N$500,MATCH($F15,'11.1_Outliers-Generation'!$F$5:$F$500,0))&lt;&gt;"N",
INDEX('11.1_Outliers-Generation'!K$5:K$500,MATCH($F15,'11.1_Outliers-Generation'!$F$5:$F$500,0)),""),"")</f>
        <v>2021</v>
      </c>
      <c r="L15" s="13" t="str">
        <f>IFERROR(IF(INDEX('11.1_Outliers-Generation'!$N$5:$N$500,MATCH($F15,'11.1_Outliers-Generation'!$F$5:$F$500,0))&lt;&gt;"N",
INDEX('11.1_Outliers-Generation'!L$5:L$500,MATCH($F15,'11.1_Outliers-Generation'!$F$5:$F$500,0)),""),"")</f>
        <v>WACT_12</v>
      </c>
      <c r="M15" s="14">
        <f>IFERROR(IF(INDEX('11.2_Outliers-Collection_cov'!$N$5:$N$500,MATCH($F15,'11.2_Outliers-Collection_cov'!$F$5:$F$500,0))&lt;&gt;"N",
INDEX('11.2_Outliers-Collection_cov'!J$5:J$500,MATCH($F15,'11.2_Outliers-Collection_cov'!$F$5:$F$500,0)),""),"")</f>
        <v>89.83</v>
      </c>
      <c r="N15" s="8">
        <f>IFERROR(IF(INDEX('11.2_Outliers-Collection_cov'!$N$5:$N$500,MATCH($F15,'11.2_Outliers-Collection_cov'!$F$5:$F$500,0))&lt;&gt;"N",
INDEX('11.2_Outliers-Collection_cov'!K$5:K$500,MATCH($F15,'11.2_Outliers-Collection_cov'!$F$5:$F$500,0)),""),"")</f>
        <v>2021</v>
      </c>
      <c r="O15" s="13" t="str">
        <f>IFERROR(IF(INDEX('11.2_Outliers-Collection_cov'!$N$5:$N$500,MATCH($F15,'11.2_Outliers-Collection_cov'!$F$5:$F$500,0))&lt;&gt;"N",
INDEX('11.2_Outliers-Collection_cov'!L$5:L$500,MATCH($F15,'11.2_Outliers-Collection_cov'!$F$5:$F$500,0)),""),"")</f>
        <v>WACT_12</v>
      </c>
      <c r="P15" s="14">
        <f>IFERROR(IF(INDEX('11.3_Outliers-Plastic'!$N$5:$N$500,MATCH($F15,'11.3_Outliers-Plastic'!$F$5:$F$500,0))&lt;&gt;"N",
INDEX('11.3_Outliers-Plastic'!J$5:J$500,MATCH($F15,'11.3_Outliers-Plastic'!$F$5:$F$500,0)),""),"")</f>
        <v>9.24</v>
      </c>
      <c r="Q15" s="8">
        <f>IFERROR(IF(INDEX('11.3_Outliers-Plastic'!$N$5:$N$500,MATCH($F15,'11.3_Outliers-Plastic'!$F$5:$F$500,0))&lt;&gt;"N",
INDEX('11.3_Outliers-Plastic'!K$5:K$500,MATCH($F15,'11.3_Outliers-Plastic'!$F$5:$F$500,0)),""),"")</f>
        <v>2021</v>
      </c>
      <c r="R15" s="14" t="str">
        <f>IFERROR(IF(INDEX('11.3_Outliers-Plastic'!$N$5:$N$500,MATCH($F15,'11.3_Outliers-Plastic'!$F$5:$F$500,0))&lt;&gt;"N",
INDEX('11.3_Outliers-Plastic'!L$5:L$500,MATCH($F15,'11.3_Outliers-Plastic'!$F$5:$F$500,0)),""),"")</f>
        <v>WACT_12</v>
      </c>
      <c r="S15" s="12">
        <v>26.948051948051948</v>
      </c>
      <c r="T15" s="5">
        <v>2021</v>
      </c>
      <c r="U15" s="5" t="s">
        <v>1549</v>
      </c>
      <c r="V15" s="14" t="str">
        <f>IFERROR(IF(INDEX('11.5_Outliers-Other_recovery'!$N$5:$N$500,MATCH($F15,'11.5_Outliers-Other_recovery'!$F$5:$F$500,0))&lt;&gt;"N",
INDEX('11.5_Outliers-Other_recovery'!J$5:J$500,MATCH($F15,'11.5_Outliers-Other_recovery'!$F$5:$F$500,0)),""),"")</f>
        <v/>
      </c>
      <c r="W15" s="8" t="str">
        <f>IFERROR(IF(INDEX('11.5_Outliers-Other_recovery'!$N$5:$N$500,MATCH($F15,'11.5_Outliers-Other_recovery'!$F$5:$F$500,0))&lt;&gt;"N",
INDEX('11.5_Outliers-Other_recovery'!K$5:K$500,MATCH($F15,'11.5_Outliers-Other_recovery'!$F$5:$F$500,0)),""),"")</f>
        <v/>
      </c>
      <c r="X15" s="14" t="str">
        <f>IFERROR(IF(INDEX('11.5_Outliers-Other_recovery'!$N$5:$N$500,MATCH($F15,'11.5_Outliers-Other_recovery'!$F$5:$F$500,0))&lt;&gt;"N",
INDEX('11.5_Outliers-Other_recovery'!L$5:L$500,MATCH($F15,'11.5_Outliers-Other_recovery'!$F$5:$F$500,0)),""),"")</f>
        <v/>
      </c>
      <c r="Y15" s="14" t="str">
        <f>IFERROR(IF(INDEX('11.4_Outliers-Formal_dry_recy'!$N$5:$N$500,MATCH($F15,'11.4_Outliers-Formal_dry_recy'!$F$5:$F$500,0))&lt;&gt;"N",
INDEX('11.4_Outliers-Formal_dry_recy'!J$5:J$500,MATCH($F15,'11.4_Outliers-Formal_dry_recy'!$F$5:$F$500,0)),""),"")</f>
        <v/>
      </c>
      <c r="Z15" s="8" t="str">
        <f>IFERROR(IF(INDEX('11.4_Outliers-Formal_dry_recy'!$N$5:$N$500,MATCH($F15,'11.4_Outliers-Formal_dry_recy'!$F$5:$F$500,0))&lt;&gt;"N",
INDEX('11.4_Outliers-Formal_dry_recy'!K$5:K$500,MATCH($F15,'11.4_Outliers-Formal_dry_recy'!$F$5:$F$500,0)),""),"")</f>
        <v/>
      </c>
      <c r="AA15" s="14" t="str">
        <f>IFERROR(IF(INDEX('11.4_Outliers-Formal_dry_recy'!$N$5:$N$500,MATCH($F15,'11.4_Outliers-Formal_dry_recy'!$F$5:$F$500,0))&lt;&gt;"N",
INDEX('11.4_Outliers-Formal_dry_recy'!L$5:L$500,MATCH($F15,'11.4_Outliers-Formal_dry_recy'!$F$5:$F$500,0)),""),"")</f>
        <v/>
      </c>
      <c r="AB15" s="14">
        <f>IFERROR(IF(INDEX('11.6_Outliers-Incineration'!$N$5:$N$500,MATCH($F15,'11.6_Outliers-Incineration'!$F$5:$F$500,0))&lt;&gt;"N",
INDEX('11.6_Outliers-Incineration'!J$5:J$500,MATCH($F15,'11.6_Outliers-Incineration'!$F$5:$F$500,0)),""),"")</f>
        <v>0</v>
      </c>
      <c r="AC15" s="8">
        <f>IFERROR(IF(INDEX('11.6_Outliers-Incineration'!$N$5:$N$500,MATCH($F15,'11.6_Outliers-Incineration'!$F$5:$F$500,0))&lt;&gt;"N",
INDEX('11.6_Outliers-Incineration'!K$5:K$500,MATCH($F15,'11.6_Outliers-Incineration'!$F$5:$F$500,0)),""),"")</f>
        <v>2021</v>
      </c>
      <c r="AD15" s="14" t="str">
        <f>IFERROR(IF(INDEX('11.6_Outliers-Incineration'!$N$5:$N$500,MATCH($F15,'11.6_Outliers-Incineration'!$F$5:$F$500,0))&lt;&gt;"N",
INDEX('11.6_Outliers-Incineration'!L$5:L$500,MATCH($F15,'11.6_Outliers-Incineration'!$F$5:$F$500,0)),""),"")</f>
        <v>WACT_12</v>
      </c>
      <c r="AE15" s="14">
        <f>IFERROR(IF(INDEX('11.7_Outliers-Controlled_disp'!$N$5:$N$500,MATCH($F15,'11.7_Outliers-Controlled_disp'!$F$5:$F$500,0))&lt;&gt;"N",
INDEX('11.7_Outliers-Controlled_disp'!J$5:J$500,MATCH($F15,'11.7_Outliers-Controlled_disp'!$F$5:$F$500,0)),""),"")</f>
        <v>0</v>
      </c>
      <c r="AF15" s="8">
        <f>IFERROR(IF(INDEX('11.7_Outliers-Controlled_disp'!$N$5:$N$500,MATCH($F15,'11.7_Outliers-Controlled_disp'!$F$5:$F$500,0))&lt;&gt;"N",
INDEX('11.7_Outliers-Controlled_disp'!K$5:K$500,MATCH($F15,'11.7_Outliers-Controlled_disp'!$F$5:$F$500,0)),""),"")</f>
        <v>2021</v>
      </c>
      <c r="AG15" s="14" t="str">
        <f>IFERROR(IF(INDEX('11.7_Outliers-Controlled_disp'!$N$5:$N$500,MATCH($F15,'11.7_Outliers-Controlled_disp'!$F$5:$F$500,0))&lt;&gt;"N",
INDEX('11.7_Outliers-Controlled_disp'!L$5:L$500,MATCH($F15,'11.7_Outliers-Controlled_disp'!$F$5:$F$500,0)),""),"")</f>
        <v>WACT_12</v>
      </c>
      <c r="AH15" s="14">
        <v>12.87</v>
      </c>
      <c r="AI15" s="5">
        <v>2021</v>
      </c>
      <c r="AJ15" s="5" t="s">
        <v>1549</v>
      </c>
      <c r="AK15" s="5">
        <f t="shared" si="0"/>
        <v>7</v>
      </c>
    </row>
    <row r="16" spans="1:37" x14ac:dyDescent="0.25">
      <c r="A16" s="5" t="s">
        <v>1550</v>
      </c>
      <c r="B16" s="5" t="s">
        <v>3</v>
      </c>
      <c r="C16" s="5" t="s">
        <v>924</v>
      </c>
      <c r="D16" s="5" t="s">
        <v>620</v>
      </c>
      <c r="E16" s="4" t="s">
        <v>4</v>
      </c>
      <c r="F16" s="4" t="s">
        <v>927</v>
      </c>
      <c r="G16" s="5">
        <v>1</v>
      </c>
      <c r="H16" s="5">
        <v>2</v>
      </c>
      <c r="I16" s="5" t="s">
        <v>3081</v>
      </c>
      <c r="J16" s="13">
        <f>IFERROR(IF(INDEX('11.1_Outliers-Generation'!$N$5:$N$500,MATCH($F16,'11.1_Outliers-Generation'!$F$5:$F$500,0))&lt;&gt;"N",
INDEX('11.1_Outliers-Generation'!J$5:J$500,MATCH($F16,'11.1_Outliers-Generation'!$F$5:$F$500,0)),""),"")</f>
        <v>0.79</v>
      </c>
      <c r="K16" s="8">
        <f>IFERROR(IF(INDEX('11.1_Outliers-Generation'!$N$5:$N$500,MATCH($F16,'11.1_Outliers-Generation'!$F$5:$F$500,0))&lt;&gt;"N",
INDEX('11.1_Outliers-Generation'!K$5:K$500,MATCH($F16,'11.1_Outliers-Generation'!$F$5:$F$500,0)),""),"")</f>
        <v>2021</v>
      </c>
      <c r="L16" s="13" t="str">
        <f>IFERROR(IF(INDEX('11.1_Outliers-Generation'!$N$5:$N$500,MATCH($F16,'11.1_Outliers-Generation'!$F$5:$F$500,0))&lt;&gt;"N",
INDEX('11.1_Outliers-Generation'!L$5:L$500,MATCH($F16,'11.1_Outliers-Generation'!$F$5:$F$500,0)),""),"")</f>
        <v>WACT_14</v>
      </c>
      <c r="M16" s="14">
        <f>IFERROR(IF(INDEX('11.2_Outliers-Collection_cov'!$N$5:$N$500,MATCH($F16,'11.2_Outliers-Collection_cov'!$F$5:$F$500,0))&lt;&gt;"N",
INDEX('11.2_Outliers-Collection_cov'!J$5:J$500,MATCH($F16,'11.2_Outliers-Collection_cov'!$F$5:$F$500,0)),""),"")</f>
        <v>47.98</v>
      </c>
      <c r="N16" s="8">
        <f>IFERROR(IF(INDEX('11.2_Outliers-Collection_cov'!$N$5:$N$500,MATCH($F16,'11.2_Outliers-Collection_cov'!$F$5:$F$500,0))&lt;&gt;"N",
INDEX('11.2_Outliers-Collection_cov'!K$5:K$500,MATCH($F16,'11.2_Outliers-Collection_cov'!$F$5:$F$500,0)),""),"")</f>
        <v>2021</v>
      </c>
      <c r="O16" s="13" t="str">
        <f>IFERROR(IF(INDEX('11.2_Outliers-Collection_cov'!$N$5:$N$500,MATCH($F16,'11.2_Outliers-Collection_cov'!$F$5:$F$500,0))&lt;&gt;"N",
INDEX('11.2_Outliers-Collection_cov'!L$5:L$500,MATCH($F16,'11.2_Outliers-Collection_cov'!$F$5:$F$500,0)),""),"")</f>
        <v>WACT_14</v>
      </c>
      <c r="P16" s="14">
        <f>IFERROR(IF(INDEX('11.3_Outliers-Plastic'!$N$5:$N$500,MATCH($F16,'11.3_Outliers-Plastic'!$F$5:$F$500,0))&lt;&gt;"N",
INDEX('11.3_Outliers-Plastic'!J$5:J$500,MATCH($F16,'11.3_Outliers-Plastic'!$F$5:$F$500,0)),""),"")</f>
        <v>31.830000000000002</v>
      </c>
      <c r="Q16" s="8">
        <f>IFERROR(IF(INDEX('11.3_Outliers-Plastic'!$N$5:$N$500,MATCH($F16,'11.3_Outliers-Plastic'!$F$5:$F$500,0))&lt;&gt;"N",
INDEX('11.3_Outliers-Plastic'!K$5:K$500,MATCH($F16,'11.3_Outliers-Plastic'!$F$5:$F$500,0)),""),"")</f>
        <v>2021</v>
      </c>
      <c r="R16" s="14" t="str">
        <f>IFERROR(IF(INDEX('11.3_Outliers-Plastic'!$N$5:$N$500,MATCH($F16,'11.3_Outliers-Plastic'!$F$5:$F$500,0))&lt;&gt;"N",
INDEX('11.3_Outliers-Plastic'!L$5:L$500,MATCH($F16,'11.3_Outliers-Plastic'!$F$5:$F$500,0)),""),"")</f>
        <v>WACT_14</v>
      </c>
      <c r="S16" s="12">
        <v>32.642161482877789</v>
      </c>
      <c r="T16" s="5">
        <v>2021</v>
      </c>
      <c r="U16" s="5" t="s">
        <v>1550</v>
      </c>
      <c r="V16" s="14" t="str">
        <f>IFERROR(IF(INDEX('11.5_Outliers-Other_recovery'!$N$5:$N$500,MATCH($F16,'11.5_Outliers-Other_recovery'!$F$5:$F$500,0))&lt;&gt;"N",
INDEX('11.5_Outliers-Other_recovery'!J$5:J$500,MATCH($F16,'11.5_Outliers-Other_recovery'!$F$5:$F$500,0)),""),"")</f>
        <v/>
      </c>
      <c r="W16" s="8" t="str">
        <f>IFERROR(IF(INDEX('11.5_Outliers-Other_recovery'!$N$5:$N$500,MATCH($F16,'11.5_Outliers-Other_recovery'!$F$5:$F$500,0))&lt;&gt;"N",
INDEX('11.5_Outliers-Other_recovery'!K$5:K$500,MATCH($F16,'11.5_Outliers-Other_recovery'!$F$5:$F$500,0)),""),"")</f>
        <v/>
      </c>
      <c r="X16" s="14" t="str">
        <f>IFERROR(IF(INDEX('11.5_Outliers-Other_recovery'!$N$5:$N$500,MATCH($F16,'11.5_Outliers-Other_recovery'!$F$5:$F$500,0))&lt;&gt;"N",
INDEX('11.5_Outliers-Other_recovery'!L$5:L$500,MATCH($F16,'11.5_Outliers-Other_recovery'!$F$5:$F$500,0)),""),"")</f>
        <v/>
      </c>
      <c r="Y16" s="14" t="str">
        <f>IFERROR(IF(INDEX('11.4_Outliers-Formal_dry_recy'!$N$5:$N$500,MATCH($F16,'11.4_Outliers-Formal_dry_recy'!$F$5:$F$500,0))&lt;&gt;"N",
INDEX('11.4_Outliers-Formal_dry_recy'!J$5:J$500,MATCH($F16,'11.4_Outliers-Formal_dry_recy'!$F$5:$F$500,0)),""),"")</f>
        <v/>
      </c>
      <c r="Z16" s="8" t="str">
        <f>IFERROR(IF(INDEX('11.4_Outliers-Formal_dry_recy'!$N$5:$N$500,MATCH($F16,'11.4_Outliers-Formal_dry_recy'!$F$5:$F$500,0))&lt;&gt;"N",
INDEX('11.4_Outliers-Formal_dry_recy'!K$5:K$500,MATCH($F16,'11.4_Outliers-Formal_dry_recy'!$F$5:$F$500,0)),""),"")</f>
        <v/>
      </c>
      <c r="AA16" s="14" t="str">
        <f>IFERROR(IF(INDEX('11.4_Outliers-Formal_dry_recy'!$N$5:$N$500,MATCH($F16,'11.4_Outliers-Formal_dry_recy'!$F$5:$F$500,0))&lt;&gt;"N",
INDEX('11.4_Outliers-Formal_dry_recy'!L$5:L$500,MATCH($F16,'11.4_Outliers-Formal_dry_recy'!$F$5:$F$500,0)),""),"")</f>
        <v/>
      </c>
      <c r="AB16" s="14">
        <f>IFERROR(IF(INDEX('11.6_Outliers-Incineration'!$N$5:$N$500,MATCH($F16,'11.6_Outliers-Incineration'!$F$5:$F$500,0))&lt;&gt;"N",
INDEX('11.6_Outliers-Incineration'!J$5:J$500,MATCH($F16,'11.6_Outliers-Incineration'!$F$5:$F$500,0)),""),"")</f>
        <v>0</v>
      </c>
      <c r="AC16" s="8">
        <f>IFERROR(IF(INDEX('11.6_Outliers-Incineration'!$N$5:$N$500,MATCH($F16,'11.6_Outliers-Incineration'!$F$5:$F$500,0))&lt;&gt;"N",
INDEX('11.6_Outliers-Incineration'!K$5:K$500,MATCH($F16,'11.6_Outliers-Incineration'!$F$5:$F$500,0)),""),"")</f>
        <v>2021</v>
      </c>
      <c r="AD16" s="14" t="str">
        <f>IFERROR(IF(INDEX('11.6_Outliers-Incineration'!$N$5:$N$500,MATCH($F16,'11.6_Outliers-Incineration'!$F$5:$F$500,0))&lt;&gt;"N",
INDEX('11.6_Outliers-Incineration'!L$5:L$500,MATCH($F16,'11.6_Outliers-Incineration'!$F$5:$F$500,0)),""),"")</f>
        <v>WACT_14</v>
      </c>
      <c r="AE16" s="14">
        <f>IFERROR(IF(INDEX('11.7_Outliers-Controlled_disp'!$N$5:$N$500,MATCH($F16,'11.7_Outliers-Controlled_disp'!$F$5:$F$500,0))&lt;&gt;"N",
INDEX('11.7_Outliers-Controlled_disp'!J$5:J$500,MATCH($F16,'11.7_Outliers-Controlled_disp'!$F$5:$F$500,0)),""),"")</f>
        <v>0</v>
      </c>
      <c r="AF16" s="8">
        <f>IFERROR(IF(INDEX('11.7_Outliers-Controlled_disp'!$N$5:$N$500,MATCH($F16,'11.7_Outliers-Controlled_disp'!$F$5:$F$500,0))&lt;&gt;"N",
INDEX('11.7_Outliers-Controlled_disp'!K$5:K$500,MATCH($F16,'11.7_Outliers-Controlled_disp'!$F$5:$F$500,0)),""),"")</f>
        <v>2021</v>
      </c>
      <c r="AG16" s="14" t="str">
        <f>IFERROR(IF(INDEX('11.7_Outliers-Controlled_disp'!$N$5:$N$500,MATCH($F16,'11.7_Outliers-Controlled_disp'!$F$5:$F$500,0))&lt;&gt;"N",
INDEX('11.7_Outliers-Controlled_disp'!L$5:L$500,MATCH($F16,'11.7_Outliers-Controlled_disp'!$F$5:$F$500,0)),""),"")</f>
        <v>WACT_14</v>
      </c>
      <c r="AH16" s="14">
        <v>7.82</v>
      </c>
      <c r="AI16" s="5">
        <v>2021</v>
      </c>
      <c r="AJ16" s="5" t="s">
        <v>1550</v>
      </c>
      <c r="AK16" s="5">
        <f t="shared" si="0"/>
        <v>7</v>
      </c>
    </row>
    <row r="17" spans="1:37" x14ac:dyDescent="0.25">
      <c r="A17" s="5" t="s">
        <v>1767</v>
      </c>
      <c r="B17" s="5" t="s">
        <v>1224</v>
      </c>
      <c r="C17" s="5" t="s">
        <v>1223</v>
      </c>
      <c r="D17" s="5" t="s">
        <v>1038</v>
      </c>
      <c r="E17" s="4" t="s">
        <v>3347</v>
      </c>
      <c r="F17" s="4" t="s">
        <v>1783</v>
      </c>
      <c r="G17" s="5">
        <v>2</v>
      </c>
      <c r="H17" s="5">
        <v>1</v>
      </c>
      <c r="I17" s="4" t="s">
        <v>3084</v>
      </c>
      <c r="J17" s="13">
        <f>IFERROR(IF(INDEX('11.1_Outliers-Generation'!$N$5:$N$500,MATCH($F17,'11.1_Outliers-Generation'!$F$5:$F$500,0))&lt;&gt;"N",
INDEX('11.1_Outliers-Generation'!J$5:J$500,MATCH($F17,'11.1_Outliers-Generation'!$F$5:$F$500,0)),""),"")</f>
        <v>0.88</v>
      </c>
      <c r="K17" s="8">
        <f>IFERROR(IF(INDEX('11.1_Outliers-Generation'!$N$5:$N$500,MATCH($F17,'11.1_Outliers-Generation'!$F$5:$F$500,0))&lt;&gt;"N",
INDEX('11.1_Outliers-Generation'!K$5:K$500,MATCH($F17,'11.1_Outliers-Generation'!$F$5:$F$500,0)),""),"")</f>
        <v>2021</v>
      </c>
      <c r="L17" s="13" t="str">
        <f>IFERROR(IF(INDEX('11.1_Outliers-Generation'!$N$5:$N$500,MATCH($F17,'11.1_Outliers-Generation'!$F$5:$F$500,0))&lt;&gt;"N",
INDEX('11.1_Outliers-Generation'!L$5:L$500,MATCH($F17,'11.1_Outliers-Generation'!$F$5:$F$500,0)),""),"")</f>
        <v>WACT_19</v>
      </c>
      <c r="M17" s="14">
        <f>IFERROR(IF(INDEX('11.2_Outliers-Collection_cov'!$N$5:$N$500,MATCH($F17,'11.2_Outliers-Collection_cov'!$F$5:$F$500,0))&lt;&gt;"N",
INDEX('11.2_Outliers-Collection_cov'!J$5:J$500,MATCH($F17,'11.2_Outliers-Collection_cov'!$F$5:$F$500,0)),""),"")</f>
        <v>96.25</v>
      </c>
      <c r="N17" s="8">
        <f>IFERROR(IF(INDEX('11.2_Outliers-Collection_cov'!$N$5:$N$500,MATCH($F17,'11.2_Outliers-Collection_cov'!$F$5:$F$500,0))&lt;&gt;"N",
INDEX('11.2_Outliers-Collection_cov'!K$5:K$500,MATCH($F17,'11.2_Outliers-Collection_cov'!$F$5:$F$500,0)),""),"")</f>
        <v>2021</v>
      </c>
      <c r="O17" s="13" t="str">
        <f>IFERROR(IF(INDEX('11.2_Outliers-Collection_cov'!$N$5:$N$500,MATCH($F17,'11.2_Outliers-Collection_cov'!$F$5:$F$500,0))&lt;&gt;"N",
INDEX('11.2_Outliers-Collection_cov'!L$5:L$500,MATCH($F17,'11.2_Outliers-Collection_cov'!$F$5:$F$500,0)),""),"")</f>
        <v>WACT_19</v>
      </c>
      <c r="P17" s="14">
        <f>IFERROR(IF(INDEX('11.3_Outliers-Plastic'!$N$5:$N$500,MATCH($F17,'11.3_Outliers-Plastic'!$F$5:$F$500,0))&lt;&gt;"N",
INDEX('11.3_Outliers-Plastic'!J$5:J$500,MATCH($F17,'11.3_Outliers-Plastic'!$F$5:$F$500,0)),""),"")</f>
        <v>15.83</v>
      </c>
      <c r="Q17" s="8">
        <f>IFERROR(IF(INDEX('11.3_Outliers-Plastic'!$N$5:$N$500,MATCH($F17,'11.3_Outliers-Plastic'!$F$5:$F$500,0))&lt;&gt;"N",
INDEX('11.3_Outliers-Plastic'!K$5:K$500,MATCH($F17,'11.3_Outliers-Plastic'!$F$5:$F$500,0)),""),"")</f>
        <v>2021</v>
      </c>
      <c r="R17" s="14" t="str">
        <f>IFERROR(IF(INDEX('11.3_Outliers-Plastic'!$N$5:$N$500,MATCH($F17,'11.3_Outliers-Plastic'!$F$5:$F$500,0))&lt;&gt;"N",
INDEX('11.3_Outliers-Plastic'!L$5:L$500,MATCH($F17,'11.3_Outliers-Plastic'!$F$5:$F$500,0)),""),"")</f>
        <v>WACT_19</v>
      </c>
      <c r="S17" s="12">
        <v>42.135186355022107</v>
      </c>
      <c r="T17" s="5">
        <v>2021</v>
      </c>
      <c r="U17" s="5" t="s">
        <v>1767</v>
      </c>
      <c r="V17" s="14" t="str">
        <f>IFERROR(IF(INDEX('11.5_Outliers-Other_recovery'!$N$5:$N$500,MATCH($F17,'11.5_Outliers-Other_recovery'!$F$5:$F$500,0))&lt;&gt;"N",
INDEX('11.5_Outliers-Other_recovery'!J$5:J$500,MATCH($F17,'11.5_Outliers-Other_recovery'!$F$5:$F$500,0)),""),"")</f>
        <v/>
      </c>
      <c r="W17" s="8" t="str">
        <f>IFERROR(IF(INDEX('11.5_Outliers-Other_recovery'!$N$5:$N$500,MATCH($F17,'11.5_Outliers-Other_recovery'!$F$5:$F$500,0))&lt;&gt;"N",
INDEX('11.5_Outliers-Other_recovery'!K$5:K$500,MATCH($F17,'11.5_Outliers-Other_recovery'!$F$5:$F$500,0)),""),"")</f>
        <v/>
      </c>
      <c r="X17" s="14" t="str">
        <f>IFERROR(IF(INDEX('11.5_Outliers-Other_recovery'!$N$5:$N$500,MATCH($F17,'11.5_Outliers-Other_recovery'!$F$5:$F$500,0))&lt;&gt;"N",
INDEX('11.5_Outliers-Other_recovery'!L$5:L$500,MATCH($F17,'11.5_Outliers-Other_recovery'!$F$5:$F$500,0)),""),"")</f>
        <v/>
      </c>
      <c r="Y17" s="14" t="str">
        <f>IFERROR(IF(INDEX('11.4_Outliers-Formal_dry_recy'!$N$5:$N$500,MATCH($F17,'11.4_Outliers-Formal_dry_recy'!$F$5:$F$500,0))&lt;&gt;"N",
INDEX('11.4_Outliers-Formal_dry_recy'!J$5:J$500,MATCH($F17,'11.4_Outliers-Formal_dry_recy'!$F$5:$F$500,0)),""),"")</f>
        <v/>
      </c>
      <c r="Z17" s="8" t="str">
        <f>IFERROR(IF(INDEX('11.4_Outliers-Formal_dry_recy'!$N$5:$N$500,MATCH($F17,'11.4_Outliers-Formal_dry_recy'!$F$5:$F$500,0))&lt;&gt;"N",
INDEX('11.4_Outliers-Formal_dry_recy'!K$5:K$500,MATCH($F17,'11.4_Outliers-Formal_dry_recy'!$F$5:$F$500,0)),""),"")</f>
        <v/>
      </c>
      <c r="AA17" s="14" t="str">
        <f>IFERROR(IF(INDEX('11.4_Outliers-Formal_dry_recy'!$N$5:$N$500,MATCH($F17,'11.4_Outliers-Formal_dry_recy'!$F$5:$F$500,0))&lt;&gt;"N",
INDEX('11.4_Outliers-Formal_dry_recy'!L$5:L$500,MATCH($F17,'11.4_Outliers-Formal_dry_recy'!$F$5:$F$500,0)),""),"")</f>
        <v/>
      </c>
      <c r="AB17" s="14">
        <f>IFERROR(IF(INDEX('11.6_Outliers-Incineration'!$N$5:$N$500,MATCH($F17,'11.6_Outliers-Incineration'!$F$5:$F$500,0))&lt;&gt;"N",
INDEX('11.6_Outliers-Incineration'!J$5:J$500,MATCH($F17,'11.6_Outliers-Incineration'!$F$5:$F$500,0)),""),"")</f>
        <v>0</v>
      </c>
      <c r="AC17" s="8">
        <f>IFERROR(IF(INDEX('11.6_Outliers-Incineration'!$N$5:$N$500,MATCH($F17,'11.6_Outliers-Incineration'!$F$5:$F$500,0))&lt;&gt;"N",
INDEX('11.6_Outliers-Incineration'!K$5:K$500,MATCH($F17,'11.6_Outliers-Incineration'!$F$5:$F$500,0)),""),"")</f>
        <v>2021</v>
      </c>
      <c r="AD17" s="14" t="str">
        <f>IFERROR(IF(INDEX('11.6_Outliers-Incineration'!$N$5:$N$500,MATCH($F17,'11.6_Outliers-Incineration'!$F$5:$F$500,0))&lt;&gt;"N",
INDEX('11.6_Outliers-Incineration'!L$5:L$500,MATCH($F17,'11.6_Outliers-Incineration'!$F$5:$F$500,0)),""),"")</f>
        <v>WACT_19</v>
      </c>
      <c r="AE17" s="14">
        <f>IFERROR(IF(INDEX('11.7_Outliers-Controlled_disp'!$N$5:$N$500,MATCH($F17,'11.7_Outliers-Controlled_disp'!$F$5:$F$500,0))&lt;&gt;"N",
INDEX('11.7_Outliers-Controlled_disp'!J$5:J$500,MATCH($F17,'11.7_Outliers-Controlled_disp'!$F$5:$F$500,0)),""),"")</f>
        <v>100</v>
      </c>
      <c r="AF17" s="8">
        <f>IFERROR(IF(INDEX('11.7_Outliers-Controlled_disp'!$N$5:$N$500,MATCH($F17,'11.7_Outliers-Controlled_disp'!$F$5:$F$500,0))&lt;&gt;"N",
INDEX('11.7_Outliers-Controlled_disp'!K$5:K$500,MATCH($F17,'11.7_Outliers-Controlled_disp'!$F$5:$F$500,0)),""),"")</f>
        <v>2021</v>
      </c>
      <c r="AG17" s="14" t="str">
        <f>IFERROR(IF(INDEX('11.7_Outliers-Controlled_disp'!$N$5:$N$500,MATCH($F17,'11.7_Outliers-Controlled_disp'!$F$5:$F$500,0))&lt;&gt;"N",
INDEX('11.7_Outliers-Controlled_disp'!L$5:L$500,MATCH($F17,'11.7_Outliers-Controlled_disp'!$F$5:$F$500,0)),""),"")</f>
        <v>WACT_19</v>
      </c>
      <c r="AH17" s="14">
        <v>96.25</v>
      </c>
      <c r="AI17" s="5">
        <v>2021</v>
      </c>
      <c r="AJ17" s="5" t="s">
        <v>1767</v>
      </c>
      <c r="AK17" s="5">
        <f t="shared" si="0"/>
        <v>7</v>
      </c>
    </row>
    <row r="18" spans="1:37" x14ac:dyDescent="0.25">
      <c r="A18" s="5" t="s">
        <v>1768</v>
      </c>
      <c r="B18" s="5" t="s">
        <v>1314</v>
      </c>
      <c r="C18" s="5" t="s">
        <v>1313</v>
      </c>
      <c r="D18" s="5" t="s">
        <v>1038</v>
      </c>
      <c r="E18" s="4" t="s">
        <v>3348</v>
      </c>
      <c r="F18" s="4" t="s">
        <v>3064</v>
      </c>
      <c r="G18" s="4">
        <v>1</v>
      </c>
      <c r="H18" s="4">
        <v>2</v>
      </c>
      <c r="I18" s="4" t="s">
        <v>3085</v>
      </c>
      <c r="J18" s="13">
        <f>IFERROR(IF(INDEX('11.1_Outliers-Generation'!$N$5:$N$500,MATCH($F18,'11.1_Outliers-Generation'!$F$5:$F$500,0))&lt;&gt;"N",
INDEX('11.1_Outliers-Generation'!J$5:J$500,MATCH($F18,'11.1_Outliers-Generation'!$F$5:$F$500,0)),""),"")</f>
        <v>1.23</v>
      </c>
      <c r="K18" s="8">
        <f>IFERROR(IF(INDEX('11.1_Outliers-Generation'!$N$5:$N$500,MATCH($F18,'11.1_Outliers-Generation'!$F$5:$F$500,0))&lt;&gt;"N",
INDEX('11.1_Outliers-Generation'!K$5:K$500,MATCH($F18,'11.1_Outliers-Generation'!$F$5:$F$500,0)),""),"")</f>
        <v>2021</v>
      </c>
      <c r="L18" s="13" t="str">
        <f>IFERROR(IF(INDEX('11.1_Outliers-Generation'!$N$5:$N$500,MATCH($F18,'11.1_Outliers-Generation'!$F$5:$F$500,0))&lt;&gt;"N",
INDEX('11.1_Outliers-Generation'!L$5:L$500,MATCH($F18,'11.1_Outliers-Generation'!$F$5:$F$500,0)),""),"")</f>
        <v>WACT_20</v>
      </c>
      <c r="M18" s="14">
        <f>IFERROR(IF(INDEX('11.2_Outliers-Collection_cov'!$N$5:$N$500,MATCH($F18,'11.2_Outliers-Collection_cov'!$F$5:$F$500,0))&lt;&gt;"N",
INDEX('11.2_Outliers-Collection_cov'!J$5:J$500,MATCH($F18,'11.2_Outliers-Collection_cov'!$F$5:$F$500,0)),""),"")</f>
        <v>98.18</v>
      </c>
      <c r="N18" s="8">
        <f>IFERROR(IF(INDEX('11.2_Outliers-Collection_cov'!$N$5:$N$500,MATCH($F18,'11.2_Outliers-Collection_cov'!$F$5:$F$500,0))&lt;&gt;"N",
INDEX('11.2_Outliers-Collection_cov'!K$5:K$500,MATCH($F18,'11.2_Outliers-Collection_cov'!$F$5:$F$500,0)),""),"")</f>
        <v>2021</v>
      </c>
      <c r="O18" s="13" t="str">
        <f>IFERROR(IF(INDEX('11.2_Outliers-Collection_cov'!$N$5:$N$500,MATCH($F18,'11.2_Outliers-Collection_cov'!$F$5:$F$500,0))&lt;&gt;"N",
INDEX('11.2_Outliers-Collection_cov'!L$5:L$500,MATCH($F18,'11.2_Outliers-Collection_cov'!$F$5:$F$500,0)),""),"")</f>
        <v>WACT_20</v>
      </c>
      <c r="P18" s="14">
        <f>IFERROR(IF(INDEX('11.3_Outliers-Plastic'!$N$5:$N$500,MATCH($F18,'11.3_Outliers-Plastic'!$F$5:$F$500,0))&lt;&gt;"N",
INDEX('11.3_Outliers-Plastic'!J$5:J$500,MATCH($F18,'11.3_Outliers-Plastic'!$F$5:$F$500,0)),""),"")</f>
        <v>15.07</v>
      </c>
      <c r="Q18" s="8">
        <f>IFERROR(IF(INDEX('11.3_Outliers-Plastic'!$N$5:$N$500,MATCH($F18,'11.3_Outliers-Plastic'!$F$5:$F$500,0))&lt;&gt;"N",
INDEX('11.3_Outliers-Plastic'!K$5:K$500,MATCH($F18,'11.3_Outliers-Plastic'!$F$5:$F$500,0)),""),"")</f>
        <v>2021</v>
      </c>
      <c r="R18" s="14" t="str">
        <f>IFERROR(IF(INDEX('11.3_Outliers-Plastic'!$N$5:$N$500,MATCH($F18,'11.3_Outliers-Plastic'!$F$5:$F$500,0))&lt;&gt;"N",
INDEX('11.3_Outliers-Plastic'!L$5:L$500,MATCH($F18,'11.3_Outliers-Plastic'!$F$5:$F$500,0)),""),"")</f>
        <v>WACT_20</v>
      </c>
      <c r="S18" s="12">
        <v>49.369608493696084</v>
      </c>
      <c r="T18" s="5">
        <v>2021</v>
      </c>
      <c r="U18" s="5" t="s">
        <v>1768</v>
      </c>
      <c r="V18" s="14" t="str">
        <f>IFERROR(IF(INDEX('11.5_Outliers-Other_recovery'!$N$5:$N$500,MATCH($F18,'11.5_Outliers-Other_recovery'!$F$5:$F$500,0))&lt;&gt;"N",
INDEX('11.5_Outliers-Other_recovery'!J$5:J$500,MATCH($F18,'11.5_Outliers-Other_recovery'!$F$5:$F$500,0)),""),"")</f>
        <v/>
      </c>
      <c r="W18" s="8" t="str">
        <f>IFERROR(IF(INDEX('11.5_Outliers-Other_recovery'!$N$5:$N$500,MATCH($F18,'11.5_Outliers-Other_recovery'!$F$5:$F$500,0))&lt;&gt;"N",
INDEX('11.5_Outliers-Other_recovery'!K$5:K$500,MATCH($F18,'11.5_Outliers-Other_recovery'!$F$5:$F$500,0)),""),"")</f>
        <v/>
      </c>
      <c r="X18" s="14" t="str">
        <f>IFERROR(IF(INDEX('11.5_Outliers-Other_recovery'!$N$5:$N$500,MATCH($F18,'11.5_Outliers-Other_recovery'!$F$5:$F$500,0))&lt;&gt;"N",
INDEX('11.5_Outliers-Other_recovery'!L$5:L$500,MATCH($F18,'11.5_Outliers-Other_recovery'!$F$5:$F$500,0)),""),"")</f>
        <v/>
      </c>
      <c r="Y18" s="14" t="str">
        <f>IFERROR(IF(INDEX('11.4_Outliers-Formal_dry_recy'!$N$5:$N$500,MATCH($F18,'11.4_Outliers-Formal_dry_recy'!$F$5:$F$500,0))&lt;&gt;"N",
INDEX('11.4_Outliers-Formal_dry_recy'!J$5:J$500,MATCH($F18,'11.4_Outliers-Formal_dry_recy'!$F$5:$F$500,0)),""),"")</f>
        <v/>
      </c>
      <c r="Z18" s="8" t="str">
        <f>IFERROR(IF(INDEX('11.4_Outliers-Formal_dry_recy'!$N$5:$N$500,MATCH($F18,'11.4_Outliers-Formal_dry_recy'!$F$5:$F$500,0))&lt;&gt;"N",
INDEX('11.4_Outliers-Formal_dry_recy'!K$5:K$500,MATCH($F18,'11.4_Outliers-Formal_dry_recy'!$F$5:$F$500,0)),""),"")</f>
        <v/>
      </c>
      <c r="AA18" s="14" t="str">
        <f>IFERROR(IF(INDEX('11.4_Outliers-Formal_dry_recy'!$N$5:$N$500,MATCH($F18,'11.4_Outliers-Formal_dry_recy'!$F$5:$F$500,0))&lt;&gt;"N",
INDEX('11.4_Outliers-Formal_dry_recy'!L$5:L$500,MATCH($F18,'11.4_Outliers-Formal_dry_recy'!$F$5:$F$500,0)),""),"")</f>
        <v/>
      </c>
      <c r="AB18" s="14">
        <f>IFERROR(IF(INDEX('11.6_Outliers-Incineration'!$N$5:$N$500,MATCH($F18,'11.6_Outliers-Incineration'!$F$5:$F$500,0))&lt;&gt;"N",
INDEX('11.6_Outliers-Incineration'!J$5:J$500,MATCH($F18,'11.6_Outliers-Incineration'!$F$5:$F$500,0)),""),"")</f>
        <v>0</v>
      </c>
      <c r="AC18" s="8">
        <f>IFERROR(IF(INDEX('11.6_Outliers-Incineration'!$N$5:$N$500,MATCH($F18,'11.6_Outliers-Incineration'!$F$5:$F$500,0))&lt;&gt;"N",
INDEX('11.6_Outliers-Incineration'!K$5:K$500,MATCH($F18,'11.6_Outliers-Incineration'!$F$5:$F$500,0)),""),"")</f>
        <v>2021</v>
      </c>
      <c r="AD18" s="14" t="str">
        <f>IFERROR(IF(INDEX('11.6_Outliers-Incineration'!$N$5:$N$500,MATCH($F18,'11.6_Outliers-Incineration'!$F$5:$F$500,0))&lt;&gt;"N",
INDEX('11.6_Outliers-Incineration'!L$5:L$500,MATCH($F18,'11.6_Outliers-Incineration'!$F$5:$F$500,0)),""),"")</f>
        <v>WACT_20</v>
      </c>
      <c r="AE18" s="14">
        <f>IFERROR(IF(INDEX('11.7_Outliers-Controlled_disp'!$N$5:$N$500,MATCH($F18,'11.7_Outliers-Controlled_disp'!$F$5:$F$500,0))&lt;&gt;"N",
INDEX('11.7_Outliers-Controlled_disp'!J$5:J$500,MATCH($F18,'11.7_Outliers-Controlled_disp'!$F$5:$F$500,0)),""),"")</f>
        <v>22.785389586194416</v>
      </c>
      <c r="AF18" s="8">
        <f>IFERROR(IF(INDEX('11.7_Outliers-Controlled_disp'!$N$5:$N$500,MATCH($F18,'11.7_Outliers-Controlled_disp'!$F$5:$F$500,0))&lt;&gt;"N",
INDEX('11.7_Outliers-Controlled_disp'!K$5:K$500,MATCH($F18,'11.7_Outliers-Controlled_disp'!$F$5:$F$500,0)),""),"")</f>
        <v>2021</v>
      </c>
      <c r="AG18" s="14" t="str">
        <f>IFERROR(IF(INDEX('11.7_Outliers-Controlled_disp'!$N$5:$N$500,MATCH($F18,'11.7_Outliers-Controlled_disp'!$F$5:$F$500,0))&lt;&gt;"N",
INDEX('11.7_Outliers-Controlled_disp'!L$5:L$500,MATCH($F18,'11.7_Outliers-Controlled_disp'!$F$5:$F$500,0)),""),"")</f>
        <v>WACT_20</v>
      </c>
      <c r="AH18" s="14">
        <v>36.979999999999997</v>
      </c>
      <c r="AI18" s="5">
        <v>2021</v>
      </c>
      <c r="AJ18" s="5" t="s">
        <v>1768</v>
      </c>
      <c r="AK18" s="5">
        <f t="shared" si="0"/>
        <v>7</v>
      </c>
    </row>
    <row r="19" spans="1:37" x14ac:dyDescent="0.25">
      <c r="A19" s="5" t="s">
        <v>1769</v>
      </c>
      <c r="B19" s="5" t="s">
        <v>1019</v>
      </c>
      <c r="C19" s="5" t="s">
        <v>1018</v>
      </c>
      <c r="D19" s="5" t="s">
        <v>620</v>
      </c>
      <c r="E19" s="4" t="s">
        <v>3349</v>
      </c>
      <c r="F19" s="4" t="s">
        <v>3065</v>
      </c>
      <c r="G19" s="4">
        <v>2</v>
      </c>
      <c r="H19" s="4">
        <v>1</v>
      </c>
      <c r="I19" s="4" t="s">
        <v>3086</v>
      </c>
      <c r="J19" s="13">
        <f>IFERROR(IF(INDEX('11.1_Outliers-Generation'!$N$5:$N$500,MATCH($F19,'11.1_Outliers-Generation'!$F$5:$F$500,0))&lt;&gt;"N",
INDEX('11.1_Outliers-Generation'!J$5:J$500,MATCH($F19,'11.1_Outliers-Generation'!$F$5:$F$500,0)),""),"")</f>
        <v>0.92</v>
      </c>
      <c r="K19" s="8">
        <f>IFERROR(IF(INDEX('11.1_Outliers-Generation'!$N$5:$N$500,MATCH($F19,'11.1_Outliers-Generation'!$F$5:$F$500,0))&lt;&gt;"N",
INDEX('11.1_Outliers-Generation'!K$5:K$500,MATCH($F19,'11.1_Outliers-Generation'!$F$5:$F$500,0)),""),"")</f>
        <v>2021</v>
      </c>
      <c r="L19" s="13" t="str">
        <f>IFERROR(IF(INDEX('11.1_Outliers-Generation'!$N$5:$N$500,MATCH($F19,'11.1_Outliers-Generation'!$F$5:$F$500,0))&lt;&gt;"N",
INDEX('11.1_Outliers-Generation'!L$5:L$500,MATCH($F19,'11.1_Outliers-Generation'!$F$5:$F$500,0)),""),"")</f>
        <v>WACT_21</v>
      </c>
      <c r="M19" s="14">
        <f>IFERROR(IF(INDEX('11.2_Outliers-Collection_cov'!$N$5:$N$500,MATCH($F19,'11.2_Outliers-Collection_cov'!$F$5:$F$500,0))&lt;&gt;"N",
INDEX('11.2_Outliers-Collection_cov'!J$5:J$500,MATCH($F19,'11.2_Outliers-Collection_cov'!$F$5:$F$500,0)),""),"")</f>
        <v>93.86</v>
      </c>
      <c r="N19" s="8">
        <f>IFERROR(IF(INDEX('11.2_Outliers-Collection_cov'!$N$5:$N$500,MATCH($F19,'11.2_Outliers-Collection_cov'!$F$5:$F$500,0))&lt;&gt;"N",
INDEX('11.2_Outliers-Collection_cov'!K$5:K$500,MATCH($F19,'11.2_Outliers-Collection_cov'!$F$5:$F$500,0)),""),"")</f>
        <v>2021</v>
      </c>
      <c r="O19" s="13" t="str">
        <f>IFERROR(IF(INDEX('11.2_Outliers-Collection_cov'!$N$5:$N$500,MATCH($F19,'11.2_Outliers-Collection_cov'!$F$5:$F$500,0))&lt;&gt;"N",
INDEX('11.2_Outliers-Collection_cov'!L$5:L$500,MATCH($F19,'11.2_Outliers-Collection_cov'!$F$5:$F$500,0)),""),"")</f>
        <v>WACT_21</v>
      </c>
      <c r="P19" s="14">
        <f>IFERROR(IF(INDEX('11.3_Outliers-Plastic'!$N$5:$N$500,MATCH($F19,'11.3_Outliers-Plastic'!$F$5:$F$500,0))&lt;&gt;"N",
INDEX('11.3_Outliers-Plastic'!J$5:J$500,MATCH($F19,'11.3_Outliers-Plastic'!$F$5:$F$500,0)),""),"")</f>
        <v>20.509999999999998</v>
      </c>
      <c r="Q19" s="8">
        <f>IFERROR(IF(INDEX('11.3_Outliers-Plastic'!$N$5:$N$500,MATCH($F19,'11.3_Outliers-Plastic'!$F$5:$F$500,0))&lt;&gt;"N",
INDEX('11.3_Outliers-Plastic'!K$5:K$500,MATCH($F19,'11.3_Outliers-Plastic'!$F$5:$F$500,0)),""),"")</f>
        <v>2021</v>
      </c>
      <c r="R19" s="14" t="str">
        <f>IFERROR(IF(INDEX('11.3_Outliers-Plastic'!$N$5:$N$500,MATCH($F19,'11.3_Outliers-Plastic'!$F$5:$F$500,0))&lt;&gt;"N",
INDEX('11.3_Outliers-Plastic'!L$5:L$500,MATCH($F19,'11.3_Outliers-Plastic'!$F$5:$F$500,0)),""),"")</f>
        <v>WACT_21</v>
      </c>
      <c r="S19" s="12">
        <v>45.246221355436376</v>
      </c>
      <c r="T19" s="5">
        <v>2021</v>
      </c>
      <c r="U19" s="5" t="s">
        <v>1769</v>
      </c>
      <c r="V19" s="14" t="str">
        <f>IFERROR(IF(INDEX('11.5_Outliers-Other_recovery'!$N$5:$N$500,MATCH($F19,'11.5_Outliers-Other_recovery'!$F$5:$F$500,0))&lt;&gt;"N",
INDEX('11.5_Outliers-Other_recovery'!J$5:J$500,MATCH($F19,'11.5_Outliers-Other_recovery'!$F$5:$F$500,0)),""),"")</f>
        <v/>
      </c>
      <c r="W19" s="8" t="str">
        <f>IFERROR(IF(INDEX('11.5_Outliers-Other_recovery'!$N$5:$N$500,MATCH($F19,'11.5_Outliers-Other_recovery'!$F$5:$F$500,0))&lt;&gt;"N",
INDEX('11.5_Outliers-Other_recovery'!K$5:K$500,MATCH($F19,'11.5_Outliers-Other_recovery'!$F$5:$F$500,0)),""),"")</f>
        <v/>
      </c>
      <c r="X19" s="14" t="str">
        <f>IFERROR(IF(INDEX('11.5_Outliers-Other_recovery'!$N$5:$N$500,MATCH($F19,'11.5_Outliers-Other_recovery'!$F$5:$F$500,0))&lt;&gt;"N",
INDEX('11.5_Outliers-Other_recovery'!L$5:L$500,MATCH($F19,'11.5_Outliers-Other_recovery'!$F$5:$F$500,0)),""),"")</f>
        <v/>
      </c>
      <c r="Y19" s="14" t="str">
        <f>IFERROR(IF(INDEX('11.4_Outliers-Formal_dry_recy'!$N$5:$N$500,MATCH($F19,'11.4_Outliers-Formal_dry_recy'!$F$5:$F$500,0))&lt;&gt;"N",
INDEX('11.4_Outliers-Formal_dry_recy'!J$5:J$500,MATCH($F19,'11.4_Outliers-Formal_dry_recy'!$F$5:$F$500,0)),""),"")</f>
        <v/>
      </c>
      <c r="Z19" s="8" t="str">
        <f>IFERROR(IF(INDEX('11.4_Outliers-Formal_dry_recy'!$N$5:$N$500,MATCH($F19,'11.4_Outliers-Formal_dry_recy'!$F$5:$F$500,0))&lt;&gt;"N",
INDEX('11.4_Outliers-Formal_dry_recy'!K$5:K$500,MATCH($F19,'11.4_Outliers-Formal_dry_recy'!$F$5:$F$500,0)),""),"")</f>
        <v/>
      </c>
      <c r="AA19" s="14" t="str">
        <f>IFERROR(IF(INDEX('11.4_Outliers-Formal_dry_recy'!$N$5:$N$500,MATCH($F19,'11.4_Outliers-Formal_dry_recy'!$F$5:$F$500,0))&lt;&gt;"N",
INDEX('11.4_Outliers-Formal_dry_recy'!L$5:L$500,MATCH($F19,'11.4_Outliers-Formal_dry_recy'!$F$5:$F$500,0)),""),"")</f>
        <v/>
      </c>
      <c r="AB19" s="14">
        <f>IFERROR(IF(INDEX('11.6_Outliers-Incineration'!$N$5:$N$500,MATCH($F19,'11.6_Outliers-Incineration'!$F$5:$F$500,0))&lt;&gt;"N",
INDEX('11.6_Outliers-Incineration'!J$5:J$500,MATCH($F19,'11.6_Outliers-Incineration'!$F$5:$F$500,0)),""),"")</f>
        <v>0</v>
      </c>
      <c r="AC19" s="8">
        <f>IFERROR(IF(INDEX('11.6_Outliers-Incineration'!$N$5:$N$500,MATCH($F19,'11.6_Outliers-Incineration'!$F$5:$F$500,0))&lt;&gt;"N",
INDEX('11.6_Outliers-Incineration'!K$5:K$500,MATCH($F19,'11.6_Outliers-Incineration'!$F$5:$F$500,0)),""),"")</f>
        <v>2021</v>
      </c>
      <c r="AD19" s="14" t="str">
        <f>IFERROR(IF(INDEX('11.6_Outliers-Incineration'!$N$5:$N$500,MATCH($F19,'11.6_Outliers-Incineration'!$F$5:$F$500,0))&lt;&gt;"N",
INDEX('11.6_Outliers-Incineration'!L$5:L$500,MATCH($F19,'11.6_Outliers-Incineration'!$F$5:$F$500,0)),""),"")</f>
        <v>WACT_21</v>
      </c>
      <c r="AE19" s="14">
        <f>IFERROR(IF(INDEX('11.7_Outliers-Controlled_disp'!$N$5:$N$500,MATCH($F19,'11.7_Outliers-Controlled_disp'!$F$5:$F$500,0))&lt;&gt;"N",
INDEX('11.7_Outliers-Controlled_disp'!J$5:J$500,MATCH($F19,'11.7_Outliers-Controlled_disp'!$F$5:$F$500,0)),""),"")</f>
        <v>0</v>
      </c>
      <c r="AF19" s="8">
        <f>IFERROR(IF(INDEX('11.7_Outliers-Controlled_disp'!$N$5:$N$500,MATCH($F19,'11.7_Outliers-Controlled_disp'!$F$5:$F$500,0))&lt;&gt;"N",
INDEX('11.7_Outliers-Controlled_disp'!K$5:K$500,MATCH($F19,'11.7_Outliers-Controlled_disp'!$F$5:$F$500,0)),""),"")</f>
        <v>2021</v>
      </c>
      <c r="AG19" s="14" t="str">
        <f>IFERROR(IF(INDEX('11.7_Outliers-Controlled_disp'!$N$5:$N$500,MATCH($F19,'11.7_Outliers-Controlled_disp'!$F$5:$F$500,0))&lt;&gt;"N",
INDEX('11.7_Outliers-Controlled_disp'!L$5:L$500,MATCH($F19,'11.7_Outliers-Controlled_disp'!$F$5:$F$500,0)),""),"")</f>
        <v>WACT_21</v>
      </c>
      <c r="AH19" s="14">
        <v>0</v>
      </c>
      <c r="AI19" s="5">
        <v>2021</v>
      </c>
      <c r="AJ19" s="5" t="s">
        <v>1769</v>
      </c>
      <c r="AK19" s="5">
        <f t="shared" si="0"/>
        <v>7</v>
      </c>
    </row>
    <row r="20" spans="1:37" x14ac:dyDescent="0.25">
      <c r="A20" s="5" t="s">
        <v>1770</v>
      </c>
      <c r="B20" s="5" t="s">
        <v>1019</v>
      </c>
      <c r="C20" s="5" t="s">
        <v>1018</v>
      </c>
      <c r="D20" s="5" t="s">
        <v>620</v>
      </c>
      <c r="E20" s="4" t="s">
        <v>3350</v>
      </c>
      <c r="F20" s="4" t="s">
        <v>1784</v>
      </c>
      <c r="G20" s="4">
        <v>2</v>
      </c>
      <c r="H20" s="4">
        <v>1</v>
      </c>
      <c r="I20" s="4" t="s">
        <v>3086</v>
      </c>
      <c r="J20" s="13">
        <f>IFERROR(IF(INDEX('11.1_Outliers-Generation'!$N$5:$N$500,MATCH($F20,'11.1_Outliers-Generation'!$F$5:$F$500,0))&lt;&gt;"N",
INDEX('11.1_Outliers-Generation'!J$5:J$500,MATCH($F20,'11.1_Outliers-Generation'!$F$5:$F$500,0)),""),"")</f>
        <v>0.64</v>
      </c>
      <c r="K20" s="8">
        <f>IFERROR(IF(INDEX('11.1_Outliers-Generation'!$N$5:$N$500,MATCH($F20,'11.1_Outliers-Generation'!$F$5:$F$500,0))&lt;&gt;"N",
INDEX('11.1_Outliers-Generation'!K$5:K$500,MATCH($F20,'11.1_Outliers-Generation'!$F$5:$F$500,0)),""),"")</f>
        <v>2021</v>
      </c>
      <c r="L20" s="13" t="str">
        <f>IFERROR(IF(INDEX('11.1_Outliers-Generation'!$N$5:$N$500,MATCH($F20,'11.1_Outliers-Generation'!$F$5:$F$500,0))&lt;&gt;"N",
INDEX('11.1_Outliers-Generation'!L$5:L$500,MATCH($F20,'11.1_Outliers-Generation'!$F$5:$F$500,0)),""),"")</f>
        <v>WACT_22</v>
      </c>
      <c r="M20" s="14">
        <f>IFERROR(IF(INDEX('11.2_Outliers-Collection_cov'!$N$5:$N$500,MATCH($F20,'11.2_Outliers-Collection_cov'!$F$5:$F$500,0))&lt;&gt;"N",
INDEX('11.2_Outliers-Collection_cov'!J$5:J$500,MATCH($F20,'11.2_Outliers-Collection_cov'!$F$5:$F$500,0)),""),"")</f>
        <v>99.23</v>
      </c>
      <c r="N20" s="8">
        <f>IFERROR(IF(INDEX('11.2_Outliers-Collection_cov'!$N$5:$N$500,MATCH($F20,'11.2_Outliers-Collection_cov'!$F$5:$F$500,0))&lt;&gt;"N",
INDEX('11.2_Outliers-Collection_cov'!K$5:K$500,MATCH($F20,'11.2_Outliers-Collection_cov'!$F$5:$F$500,0)),""),"")</f>
        <v>2021</v>
      </c>
      <c r="O20" s="13" t="str">
        <f>IFERROR(IF(INDEX('11.2_Outliers-Collection_cov'!$N$5:$N$500,MATCH($F20,'11.2_Outliers-Collection_cov'!$F$5:$F$500,0))&lt;&gt;"N",
INDEX('11.2_Outliers-Collection_cov'!L$5:L$500,MATCH($F20,'11.2_Outliers-Collection_cov'!$F$5:$F$500,0)),""),"")</f>
        <v>WACT_22</v>
      </c>
      <c r="P20" s="14">
        <f>IFERROR(IF(INDEX('11.3_Outliers-Plastic'!$N$5:$N$500,MATCH($F20,'11.3_Outliers-Plastic'!$F$5:$F$500,0))&lt;&gt;"N",
INDEX('11.3_Outliers-Plastic'!J$5:J$500,MATCH($F20,'11.3_Outliers-Plastic'!$F$5:$F$500,0)),""),"")</f>
        <v>16.75</v>
      </c>
      <c r="Q20" s="8">
        <f>IFERROR(IF(INDEX('11.3_Outliers-Plastic'!$N$5:$N$500,MATCH($F20,'11.3_Outliers-Plastic'!$F$5:$F$500,0))&lt;&gt;"N",
INDEX('11.3_Outliers-Plastic'!K$5:K$500,MATCH($F20,'11.3_Outliers-Plastic'!$F$5:$F$500,0)),""),"")</f>
        <v>2021</v>
      </c>
      <c r="R20" s="14" t="str">
        <f>IFERROR(IF(INDEX('11.3_Outliers-Plastic'!$N$5:$N$500,MATCH($F20,'11.3_Outliers-Plastic'!$F$5:$F$500,0))&lt;&gt;"N",
INDEX('11.3_Outliers-Plastic'!L$5:L$500,MATCH($F20,'11.3_Outliers-Plastic'!$F$5:$F$500,0)),""),"")</f>
        <v>WACT_22</v>
      </c>
      <c r="S20" s="12">
        <v>31.343283582089555</v>
      </c>
      <c r="T20" s="5">
        <v>2021</v>
      </c>
      <c r="U20" s="5" t="s">
        <v>1770</v>
      </c>
      <c r="V20" s="14" t="str">
        <f>IFERROR(IF(INDEX('11.5_Outliers-Other_recovery'!$N$5:$N$500,MATCH($F20,'11.5_Outliers-Other_recovery'!$F$5:$F$500,0))&lt;&gt;"N",
INDEX('11.5_Outliers-Other_recovery'!J$5:J$500,MATCH($F20,'11.5_Outliers-Other_recovery'!$F$5:$F$500,0)),""),"")</f>
        <v/>
      </c>
      <c r="W20" s="8" t="str">
        <f>IFERROR(IF(INDEX('11.5_Outliers-Other_recovery'!$N$5:$N$500,MATCH($F20,'11.5_Outliers-Other_recovery'!$F$5:$F$500,0))&lt;&gt;"N",
INDEX('11.5_Outliers-Other_recovery'!K$5:K$500,MATCH($F20,'11.5_Outliers-Other_recovery'!$F$5:$F$500,0)),""),"")</f>
        <v/>
      </c>
      <c r="X20" s="14" t="str">
        <f>IFERROR(IF(INDEX('11.5_Outliers-Other_recovery'!$N$5:$N$500,MATCH($F20,'11.5_Outliers-Other_recovery'!$F$5:$F$500,0))&lt;&gt;"N",
INDEX('11.5_Outliers-Other_recovery'!L$5:L$500,MATCH($F20,'11.5_Outliers-Other_recovery'!$F$5:$F$500,0)),""),"")</f>
        <v/>
      </c>
      <c r="Y20" s="14" t="str">
        <f>IFERROR(IF(INDEX('11.4_Outliers-Formal_dry_recy'!$N$5:$N$500,MATCH($F20,'11.4_Outliers-Formal_dry_recy'!$F$5:$F$500,0))&lt;&gt;"N",
INDEX('11.4_Outliers-Formal_dry_recy'!J$5:J$500,MATCH($F20,'11.4_Outliers-Formal_dry_recy'!$F$5:$F$500,0)),""),"")</f>
        <v/>
      </c>
      <c r="Z20" s="8" t="str">
        <f>IFERROR(IF(INDEX('11.4_Outliers-Formal_dry_recy'!$N$5:$N$500,MATCH($F20,'11.4_Outliers-Formal_dry_recy'!$F$5:$F$500,0))&lt;&gt;"N",
INDEX('11.4_Outliers-Formal_dry_recy'!K$5:K$500,MATCH($F20,'11.4_Outliers-Formal_dry_recy'!$F$5:$F$500,0)),""),"")</f>
        <v/>
      </c>
      <c r="AA20" s="14" t="str">
        <f>IFERROR(IF(INDEX('11.4_Outliers-Formal_dry_recy'!$N$5:$N$500,MATCH($F20,'11.4_Outliers-Formal_dry_recy'!$F$5:$F$500,0))&lt;&gt;"N",
INDEX('11.4_Outliers-Formal_dry_recy'!L$5:L$500,MATCH($F20,'11.4_Outliers-Formal_dry_recy'!$F$5:$F$500,0)),""),"")</f>
        <v/>
      </c>
      <c r="AB20" s="14">
        <f>IFERROR(IF(INDEX('11.6_Outliers-Incineration'!$N$5:$N$500,MATCH($F20,'11.6_Outliers-Incineration'!$F$5:$F$500,0))&lt;&gt;"N",
INDEX('11.6_Outliers-Incineration'!J$5:J$500,MATCH($F20,'11.6_Outliers-Incineration'!$F$5:$F$500,0)),""),"")</f>
        <v>0</v>
      </c>
      <c r="AC20" s="8">
        <f>IFERROR(IF(INDEX('11.6_Outliers-Incineration'!$N$5:$N$500,MATCH($F20,'11.6_Outliers-Incineration'!$F$5:$F$500,0))&lt;&gt;"N",
INDEX('11.6_Outliers-Incineration'!K$5:K$500,MATCH($F20,'11.6_Outliers-Incineration'!$F$5:$F$500,0)),""),"")</f>
        <v>2021</v>
      </c>
      <c r="AD20" s="14" t="str">
        <f>IFERROR(IF(INDEX('11.6_Outliers-Incineration'!$N$5:$N$500,MATCH($F20,'11.6_Outliers-Incineration'!$F$5:$F$500,0))&lt;&gt;"N",
INDEX('11.6_Outliers-Incineration'!L$5:L$500,MATCH($F20,'11.6_Outliers-Incineration'!$F$5:$F$500,0)),""),"")</f>
        <v>WACT_22</v>
      </c>
      <c r="AE20" s="14">
        <f>IFERROR(IF(INDEX('11.7_Outliers-Controlled_disp'!$N$5:$N$500,MATCH($F20,'11.7_Outliers-Controlled_disp'!$F$5:$F$500,0))&lt;&gt;"N",
INDEX('11.7_Outliers-Controlled_disp'!J$5:J$500,MATCH($F20,'11.7_Outliers-Controlled_disp'!$F$5:$F$500,0)),""),"")</f>
        <v>100</v>
      </c>
      <c r="AF20" s="8">
        <f>IFERROR(IF(INDEX('11.7_Outliers-Controlled_disp'!$N$5:$N$500,MATCH($F20,'11.7_Outliers-Controlled_disp'!$F$5:$F$500,0))&lt;&gt;"N",
INDEX('11.7_Outliers-Controlled_disp'!K$5:K$500,MATCH($F20,'11.7_Outliers-Controlled_disp'!$F$5:$F$500,0)),""),"")</f>
        <v>2021</v>
      </c>
      <c r="AG20" s="14" t="str">
        <f>IFERROR(IF(INDEX('11.7_Outliers-Controlled_disp'!$N$5:$N$500,MATCH($F20,'11.7_Outliers-Controlled_disp'!$F$5:$F$500,0))&lt;&gt;"N",
INDEX('11.7_Outliers-Controlled_disp'!L$5:L$500,MATCH($F20,'11.7_Outliers-Controlled_disp'!$F$5:$F$500,0)),""),"")</f>
        <v>WACT_22</v>
      </c>
      <c r="AH20" s="14">
        <v>97.64</v>
      </c>
      <c r="AI20" s="5">
        <v>2021</v>
      </c>
      <c r="AJ20" s="5" t="s">
        <v>1770</v>
      </c>
      <c r="AK20" s="5">
        <f t="shared" si="0"/>
        <v>7</v>
      </c>
    </row>
    <row r="21" spans="1:37" x14ac:dyDescent="0.25">
      <c r="A21" s="5" t="s">
        <v>1771</v>
      </c>
      <c r="B21" s="5" t="s">
        <v>1019</v>
      </c>
      <c r="C21" s="5" t="s">
        <v>1018</v>
      </c>
      <c r="D21" s="5" t="s">
        <v>620</v>
      </c>
      <c r="E21" s="6" t="s">
        <v>3062</v>
      </c>
      <c r="F21" s="4" t="s">
        <v>1785</v>
      </c>
      <c r="G21" s="4">
        <v>2</v>
      </c>
      <c r="H21" s="4">
        <v>2</v>
      </c>
      <c r="I21" s="4" t="s">
        <v>3087</v>
      </c>
      <c r="J21" s="13">
        <f>IFERROR(IF(INDEX('11.1_Outliers-Generation'!$N$5:$N$500,MATCH($F21,'11.1_Outliers-Generation'!$F$5:$F$500,0))&lt;&gt;"N",
INDEX('11.1_Outliers-Generation'!J$5:J$500,MATCH($F21,'11.1_Outliers-Generation'!$F$5:$F$500,0)),""),"")</f>
        <v>0.83</v>
      </c>
      <c r="K21" s="8">
        <f>IFERROR(IF(INDEX('11.1_Outliers-Generation'!$N$5:$N$500,MATCH($F21,'11.1_Outliers-Generation'!$F$5:$F$500,0))&lt;&gt;"N",
INDEX('11.1_Outliers-Generation'!K$5:K$500,MATCH($F21,'11.1_Outliers-Generation'!$F$5:$F$500,0)),""),"")</f>
        <v>2021</v>
      </c>
      <c r="L21" s="13" t="str">
        <f>IFERROR(IF(INDEX('11.1_Outliers-Generation'!$N$5:$N$500,MATCH($F21,'11.1_Outliers-Generation'!$F$5:$F$500,0))&lt;&gt;"N",
INDEX('11.1_Outliers-Generation'!L$5:L$500,MATCH($F21,'11.1_Outliers-Generation'!$F$5:$F$500,0)),""),"")</f>
        <v>WACT_23</v>
      </c>
      <c r="M21" s="14">
        <f>IFERROR(IF(INDEX('11.2_Outliers-Collection_cov'!$N$5:$N$500,MATCH($F21,'11.2_Outliers-Collection_cov'!$F$5:$F$500,0))&lt;&gt;"N",
INDEX('11.2_Outliers-Collection_cov'!J$5:J$500,MATCH($F21,'11.2_Outliers-Collection_cov'!$F$5:$F$500,0)),""),"")</f>
        <v>97.33</v>
      </c>
      <c r="N21" s="8">
        <f>IFERROR(IF(INDEX('11.2_Outliers-Collection_cov'!$N$5:$N$500,MATCH($F21,'11.2_Outliers-Collection_cov'!$F$5:$F$500,0))&lt;&gt;"N",
INDEX('11.2_Outliers-Collection_cov'!K$5:K$500,MATCH($F21,'11.2_Outliers-Collection_cov'!$F$5:$F$500,0)),""),"")</f>
        <v>2021</v>
      </c>
      <c r="O21" s="13" t="str">
        <f>IFERROR(IF(INDEX('11.2_Outliers-Collection_cov'!$N$5:$N$500,MATCH($F21,'11.2_Outliers-Collection_cov'!$F$5:$F$500,0))&lt;&gt;"N",
INDEX('11.2_Outliers-Collection_cov'!L$5:L$500,MATCH($F21,'11.2_Outliers-Collection_cov'!$F$5:$F$500,0)),""),"")</f>
        <v>WACT_23</v>
      </c>
      <c r="P21" s="14">
        <f>IFERROR(IF(INDEX('11.3_Outliers-Plastic'!$N$5:$N$500,MATCH($F21,'11.3_Outliers-Plastic'!$F$5:$F$500,0))&lt;&gt;"N",
INDEX('11.3_Outliers-Plastic'!J$5:J$500,MATCH($F21,'11.3_Outliers-Plastic'!$F$5:$F$500,0)),""),"")</f>
        <v>13.67</v>
      </c>
      <c r="Q21" s="8">
        <f>IFERROR(IF(INDEX('11.3_Outliers-Plastic'!$N$5:$N$500,MATCH($F21,'11.3_Outliers-Plastic'!$F$5:$F$500,0))&lt;&gt;"N",
INDEX('11.3_Outliers-Plastic'!K$5:K$500,MATCH($F21,'11.3_Outliers-Plastic'!$F$5:$F$500,0)),""),"")</f>
        <v>2021</v>
      </c>
      <c r="R21" s="14" t="str">
        <f>IFERROR(IF(INDEX('11.3_Outliers-Plastic'!$N$5:$N$500,MATCH($F21,'11.3_Outliers-Plastic'!$F$5:$F$500,0))&lt;&gt;"N",
INDEX('11.3_Outliers-Plastic'!L$5:L$500,MATCH($F21,'11.3_Outliers-Plastic'!$F$5:$F$500,0)),""),"")</f>
        <v>WACT_23</v>
      </c>
      <c r="S21" s="12">
        <v>41.477688368690565</v>
      </c>
      <c r="T21" s="5">
        <v>2021</v>
      </c>
      <c r="U21" s="5" t="s">
        <v>1771</v>
      </c>
      <c r="V21" s="14" t="str">
        <f>IFERROR(IF(INDEX('11.5_Outliers-Other_recovery'!$N$5:$N$500,MATCH($F21,'11.5_Outliers-Other_recovery'!$F$5:$F$500,0))&lt;&gt;"N",
INDEX('11.5_Outliers-Other_recovery'!J$5:J$500,MATCH($F21,'11.5_Outliers-Other_recovery'!$F$5:$F$500,0)),""),"")</f>
        <v/>
      </c>
      <c r="W21" s="8" t="str">
        <f>IFERROR(IF(INDEX('11.5_Outliers-Other_recovery'!$N$5:$N$500,MATCH($F21,'11.5_Outliers-Other_recovery'!$F$5:$F$500,0))&lt;&gt;"N",
INDEX('11.5_Outliers-Other_recovery'!K$5:K$500,MATCH($F21,'11.5_Outliers-Other_recovery'!$F$5:$F$500,0)),""),"")</f>
        <v/>
      </c>
      <c r="X21" s="14" t="str">
        <f>IFERROR(IF(INDEX('11.5_Outliers-Other_recovery'!$N$5:$N$500,MATCH($F21,'11.5_Outliers-Other_recovery'!$F$5:$F$500,0))&lt;&gt;"N",
INDEX('11.5_Outliers-Other_recovery'!L$5:L$500,MATCH($F21,'11.5_Outliers-Other_recovery'!$F$5:$F$500,0)),""),"")</f>
        <v/>
      </c>
      <c r="Y21" s="14" t="str">
        <f>IFERROR(IF(INDEX('11.4_Outliers-Formal_dry_recy'!$N$5:$N$500,MATCH($F21,'11.4_Outliers-Formal_dry_recy'!$F$5:$F$500,0))&lt;&gt;"N",
INDEX('11.4_Outliers-Formal_dry_recy'!J$5:J$500,MATCH($F21,'11.4_Outliers-Formal_dry_recy'!$F$5:$F$500,0)),""),"")</f>
        <v/>
      </c>
      <c r="Z21" s="8" t="str">
        <f>IFERROR(IF(INDEX('11.4_Outliers-Formal_dry_recy'!$N$5:$N$500,MATCH($F21,'11.4_Outliers-Formal_dry_recy'!$F$5:$F$500,0))&lt;&gt;"N",
INDEX('11.4_Outliers-Formal_dry_recy'!K$5:K$500,MATCH($F21,'11.4_Outliers-Formal_dry_recy'!$F$5:$F$500,0)),""),"")</f>
        <v/>
      </c>
      <c r="AA21" s="14" t="str">
        <f>IFERROR(IF(INDEX('11.4_Outliers-Formal_dry_recy'!$N$5:$N$500,MATCH($F21,'11.4_Outliers-Formal_dry_recy'!$F$5:$F$500,0))&lt;&gt;"N",
INDEX('11.4_Outliers-Formal_dry_recy'!L$5:L$500,MATCH($F21,'11.4_Outliers-Formal_dry_recy'!$F$5:$F$500,0)),""),"")</f>
        <v/>
      </c>
      <c r="AB21" s="14">
        <f>IFERROR(IF(INDEX('11.6_Outliers-Incineration'!$N$5:$N$500,MATCH($F21,'11.6_Outliers-Incineration'!$F$5:$F$500,0))&lt;&gt;"N",
INDEX('11.6_Outliers-Incineration'!J$5:J$500,MATCH($F21,'11.6_Outliers-Incineration'!$F$5:$F$500,0)),""),"")</f>
        <v>0</v>
      </c>
      <c r="AC21" s="8">
        <f>IFERROR(IF(INDEX('11.6_Outliers-Incineration'!$N$5:$N$500,MATCH($F21,'11.6_Outliers-Incineration'!$F$5:$F$500,0))&lt;&gt;"N",
INDEX('11.6_Outliers-Incineration'!K$5:K$500,MATCH($F21,'11.6_Outliers-Incineration'!$F$5:$F$500,0)),""),"")</f>
        <v>2021</v>
      </c>
      <c r="AD21" s="14" t="str">
        <f>IFERROR(IF(INDEX('11.6_Outliers-Incineration'!$N$5:$N$500,MATCH($F21,'11.6_Outliers-Incineration'!$F$5:$F$500,0))&lt;&gt;"N",
INDEX('11.6_Outliers-Incineration'!L$5:L$500,MATCH($F21,'11.6_Outliers-Incineration'!$F$5:$F$500,0)),""),"")</f>
        <v>WACT_23</v>
      </c>
      <c r="AE21" s="14">
        <f>IFERROR(IF(INDEX('11.7_Outliers-Controlled_disp'!$N$5:$N$500,MATCH($F21,'11.7_Outliers-Controlled_disp'!$F$5:$F$500,0))&lt;&gt;"N",
INDEX('11.7_Outliers-Controlled_disp'!J$5:J$500,MATCH($F21,'11.7_Outliers-Controlled_disp'!$F$5:$F$500,0)),""),"")</f>
        <v>100</v>
      </c>
      <c r="AF21" s="8">
        <f>IFERROR(IF(INDEX('11.7_Outliers-Controlled_disp'!$N$5:$N$500,MATCH($F21,'11.7_Outliers-Controlled_disp'!$F$5:$F$500,0))&lt;&gt;"N",
INDEX('11.7_Outliers-Controlled_disp'!K$5:K$500,MATCH($F21,'11.7_Outliers-Controlled_disp'!$F$5:$F$500,0)),""),"")</f>
        <v>2021</v>
      </c>
      <c r="AG21" s="14" t="str">
        <f>IFERROR(IF(INDEX('11.7_Outliers-Controlled_disp'!$N$5:$N$500,MATCH($F21,'11.7_Outliers-Controlled_disp'!$F$5:$F$500,0))&lt;&gt;"N",
INDEX('11.7_Outliers-Controlled_disp'!L$5:L$500,MATCH($F21,'11.7_Outliers-Controlled_disp'!$F$5:$F$500,0)),""),"")</f>
        <v>WACT_23</v>
      </c>
      <c r="AH21" s="14">
        <v>76.56</v>
      </c>
      <c r="AI21" s="5">
        <v>2021</v>
      </c>
      <c r="AJ21" s="5" t="s">
        <v>1771</v>
      </c>
      <c r="AK21" s="5">
        <f t="shared" si="0"/>
        <v>7</v>
      </c>
    </row>
    <row r="22" spans="1:37" x14ac:dyDescent="0.25">
      <c r="A22" s="5" t="s">
        <v>1772</v>
      </c>
      <c r="B22" s="5" t="s">
        <v>847</v>
      </c>
      <c r="C22" s="5" t="s">
        <v>846</v>
      </c>
      <c r="D22" s="5" t="s">
        <v>620</v>
      </c>
      <c r="E22" s="6" t="s">
        <v>3062</v>
      </c>
      <c r="F22" s="4" t="s">
        <v>1786</v>
      </c>
      <c r="G22" s="4">
        <v>2</v>
      </c>
      <c r="H22" s="4">
        <v>2</v>
      </c>
      <c r="I22" s="4" t="s">
        <v>3088</v>
      </c>
      <c r="J22" s="13">
        <f>IFERROR(IF(INDEX('11.1_Outliers-Generation'!$N$5:$N$500,MATCH($F22,'11.1_Outliers-Generation'!$F$5:$F$500,0))&lt;&gt;"N",
INDEX('11.1_Outliers-Generation'!J$5:J$500,MATCH($F22,'11.1_Outliers-Generation'!$F$5:$F$500,0)),""),"")</f>
        <v>0.48</v>
      </c>
      <c r="K22" s="8">
        <f>IFERROR(IF(INDEX('11.1_Outliers-Generation'!$N$5:$N$500,MATCH($F22,'11.1_Outliers-Generation'!$F$5:$F$500,0))&lt;&gt;"N",
INDEX('11.1_Outliers-Generation'!K$5:K$500,MATCH($F22,'11.1_Outliers-Generation'!$F$5:$F$500,0)),""),"")</f>
        <v>2021</v>
      </c>
      <c r="L22" s="13" t="str">
        <f>IFERROR(IF(INDEX('11.1_Outliers-Generation'!$N$5:$N$500,MATCH($F22,'11.1_Outliers-Generation'!$F$5:$F$500,0))&lt;&gt;"N",
INDEX('11.1_Outliers-Generation'!L$5:L$500,MATCH($F22,'11.1_Outliers-Generation'!$F$5:$F$500,0)),""),"")</f>
        <v>WACT_24</v>
      </c>
      <c r="M22" s="14">
        <f>IFERROR(IF(INDEX('11.2_Outliers-Collection_cov'!$N$5:$N$500,MATCH($F22,'11.2_Outliers-Collection_cov'!$F$5:$F$500,0))&lt;&gt;"N",
INDEX('11.2_Outliers-Collection_cov'!J$5:J$500,MATCH($F22,'11.2_Outliers-Collection_cov'!$F$5:$F$500,0)),""),"")</f>
        <v>94.37</v>
      </c>
      <c r="N22" s="8">
        <f>IFERROR(IF(INDEX('11.2_Outliers-Collection_cov'!$N$5:$N$500,MATCH($F22,'11.2_Outliers-Collection_cov'!$F$5:$F$500,0))&lt;&gt;"N",
INDEX('11.2_Outliers-Collection_cov'!K$5:K$500,MATCH($F22,'11.2_Outliers-Collection_cov'!$F$5:$F$500,0)),""),"")</f>
        <v>2021</v>
      </c>
      <c r="O22" s="13" t="str">
        <f>IFERROR(IF(INDEX('11.2_Outliers-Collection_cov'!$N$5:$N$500,MATCH($F22,'11.2_Outliers-Collection_cov'!$F$5:$F$500,0))&lt;&gt;"N",
INDEX('11.2_Outliers-Collection_cov'!L$5:L$500,MATCH($F22,'11.2_Outliers-Collection_cov'!$F$5:$F$500,0)),""),"")</f>
        <v>WACT_24</v>
      </c>
      <c r="P22" s="14">
        <f>IFERROR(IF(INDEX('11.3_Outliers-Plastic'!$N$5:$N$500,MATCH($F22,'11.3_Outliers-Plastic'!$F$5:$F$500,0))&lt;&gt;"N",
INDEX('11.3_Outliers-Plastic'!J$5:J$500,MATCH($F22,'11.3_Outliers-Plastic'!$F$5:$F$500,0)),""),"")</f>
        <v>17.72</v>
      </c>
      <c r="Q22" s="8">
        <f>IFERROR(IF(INDEX('11.3_Outliers-Plastic'!$N$5:$N$500,MATCH($F22,'11.3_Outliers-Plastic'!$F$5:$F$500,0))&lt;&gt;"N",
INDEX('11.3_Outliers-Plastic'!K$5:K$500,MATCH($F22,'11.3_Outliers-Plastic'!$F$5:$F$500,0)),""),"")</f>
        <v>2021</v>
      </c>
      <c r="R22" s="14" t="str">
        <f>IFERROR(IF(INDEX('11.3_Outliers-Plastic'!$N$5:$N$500,MATCH($F22,'11.3_Outliers-Plastic'!$F$5:$F$500,0))&lt;&gt;"N",
INDEX('11.3_Outliers-Plastic'!L$5:L$500,MATCH($F22,'11.3_Outliers-Plastic'!$F$5:$F$500,0)),""),"")</f>
        <v>WACT_24</v>
      </c>
      <c r="S22" s="12">
        <v>27.539503386004515</v>
      </c>
      <c r="T22" s="5">
        <v>2021</v>
      </c>
      <c r="U22" s="5" t="s">
        <v>1772</v>
      </c>
      <c r="V22" s="14" t="str">
        <f>IFERROR(IF(INDEX('11.5_Outliers-Other_recovery'!$N$5:$N$500,MATCH($F22,'11.5_Outliers-Other_recovery'!$F$5:$F$500,0))&lt;&gt;"N",
INDEX('11.5_Outliers-Other_recovery'!J$5:J$500,MATCH($F22,'11.5_Outliers-Other_recovery'!$F$5:$F$500,0)),""),"")</f>
        <v/>
      </c>
      <c r="W22" s="8" t="str">
        <f>IFERROR(IF(INDEX('11.5_Outliers-Other_recovery'!$N$5:$N$500,MATCH($F22,'11.5_Outliers-Other_recovery'!$F$5:$F$500,0))&lt;&gt;"N",
INDEX('11.5_Outliers-Other_recovery'!K$5:K$500,MATCH($F22,'11.5_Outliers-Other_recovery'!$F$5:$F$500,0)),""),"")</f>
        <v/>
      </c>
      <c r="X22" s="14" t="str">
        <f>IFERROR(IF(INDEX('11.5_Outliers-Other_recovery'!$N$5:$N$500,MATCH($F22,'11.5_Outliers-Other_recovery'!$F$5:$F$500,0))&lt;&gt;"N",
INDEX('11.5_Outliers-Other_recovery'!L$5:L$500,MATCH($F22,'11.5_Outliers-Other_recovery'!$F$5:$F$500,0)),""),"")</f>
        <v/>
      </c>
      <c r="Y22" s="14" t="str">
        <f>IFERROR(IF(INDEX('11.4_Outliers-Formal_dry_recy'!$N$5:$N$500,MATCH($F22,'11.4_Outliers-Formal_dry_recy'!$F$5:$F$500,0))&lt;&gt;"N",
INDEX('11.4_Outliers-Formal_dry_recy'!J$5:J$500,MATCH($F22,'11.4_Outliers-Formal_dry_recy'!$F$5:$F$500,0)),""),"")</f>
        <v/>
      </c>
      <c r="Z22" s="8" t="str">
        <f>IFERROR(IF(INDEX('11.4_Outliers-Formal_dry_recy'!$N$5:$N$500,MATCH($F22,'11.4_Outliers-Formal_dry_recy'!$F$5:$F$500,0))&lt;&gt;"N",
INDEX('11.4_Outliers-Formal_dry_recy'!K$5:K$500,MATCH($F22,'11.4_Outliers-Formal_dry_recy'!$F$5:$F$500,0)),""),"")</f>
        <v/>
      </c>
      <c r="AA22" s="14" t="str">
        <f>IFERROR(IF(INDEX('11.4_Outliers-Formal_dry_recy'!$N$5:$N$500,MATCH($F22,'11.4_Outliers-Formal_dry_recy'!$F$5:$F$500,0))&lt;&gt;"N",
INDEX('11.4_Outliers-Formal_dry_recy'!L$5:L$500,MATCH($F22,'11.4_Outliers-Formal_dry_recy'!$F$5:$F$500,0)),""),"")</f>
        <v/>
      </c>
      <c r="AB22" s="14">
        <f>IFERROR(IF(INDEX('11.6_Outliers-Incineration'!$N$5:$N$500,MATCH($F22,'11.6_Outliers-Incineration'!$F$5:$F$500,0))&lt;&gt;"N",
INDEX('11.6_Outliers-Incineration'!J$5:J$500,MATCH($F22,'11.6_Outliers-Incineration'!$F$5:$F$500,0)),""),"")</f>
        <v>0</v>
      </c>
      <c r="AC22" s="8">
        <f>IFERROR(IF(INDEX('11.6_Outliers-Incineration'!$N$5:$N$500,MATCH($F22,'11.6_Outliers-Incineration'!$F$5:$F$500,0))&lt;&gt;"N",
INDEX('11.6_Outliers-Incineration'!K$5:K$500,MATCH($F22,'11.6_Outliers-Incineration'!$F$5:$F$500,0)),""),"")</f>
        <v>2021</v>
      </c>
      <c r="AD22" s="14" t="str">
        <f>IFERROR(IF(INDEX('11.6_Outliers-Incineration'!$N$5:$N$500,MATCH($F22,'11.6_Outliers-Incineration'!$F$5:$F$500,0))&lt;&gt;"N",
INDEX('11.6_Outliers-Incineration'!L$5:L$500,MATCH($F22,'11.6_Outliers-Incineration'!$F$5:$F$500,0)),""),"")</f>
        <v>WACT_24</v>
      </c>
      <c r="AE22" s="14">
        <f>IFERROR(IF(INDEX('11.7_Outliers-Controlled_disp'!$N$5:$N$500,MATCH($F22,'11.7_Outliers-Controlled_disp'!$F$5:$F$500,0))&lt;&gt;"N",
INDEX('11.7_Outliers-Controlled_disp'!J$5:J$500,MATCH($F22,'11.7_Outliers-Controlled_disp'!$F$5:$F$500,0)),""),"")</f>
        <v>0</v>
      </c>
      <c r="AF22" s="8">
        <f>IFERROR(IF(INDEX('11.7_Outliers-Controlled_disp'!$N$5:$N$500,MATCH($F22,'11.7_Outliers-Controlled_disp'!$F$5:$F$500,0))&lt;&gt;"N",
INDEX('11.7_Outliers-Controlled_disp'!K$5:K$500,MATCH($F22,'11.7_Outliers-Controlled_disp'!$F$5:$F$500,0)),""),"")</f>
        <v>2021</v>
      </c>
      <c r="AG22" s="14" t="str">
        <f>IFERROR(IF(INDEX('11.7_Outliers-Controlled_disp'!$N$5:$N$500,MATCH($F22,'11.7_Outliers-Controlled_disp'!$F$5:$F$500,0))&lt;&gt;"N",
INDEX('11.7_Outliers-Controlled_disp'!L$5:L$500,MATCH($F22,'11.7_Outliers-Controlled_disp'!$F$5:$F$500,0)),""),"")</f>
        <v>WACT_24</v>
      </c>
      <c r="AH22" s="14">
        <v>2.4900000000000002</v>
      </c>
      <c r="AI22" s="5">
        <v>2021</v>
      </c>
      <c r="AJ22" s="5" t="s">
        <v>1772</v>
      </c>
      <c r="AK22" s="5">
        <f t="shared" si="0"/>
        <v>7</v>
      </c>
    </row>
    <row r="23" spans="1:37" x14ac:dyDescent="0.25">
      <c r="A23" s="5" t="s">
        <v>1773</v>
      </c>
      <c r="B23" s="5" t="s">
        <v>847</v>
      </c>
      <c r="C23" s="5" t="s">
        <v>846</v>
      </c>
      <c r="D23" s="5" t="s">
        <v>620</v>
      </c>
      <c r="E23" s="6" t="s">
        <v>3062</v>
      </c>
      <c r="F23" s="4" t="s">
        <v>1787</v>
      </c>
      <c r="G23" s="4">
        <v>2</v>
      </c>
      <c r="H23" s="4">
        <v>1</v>
      </c>
      <c r="I23" s="4" t="s">
        <v>3078</v>
      </c>
      <c r="J23" s="13">
        <f>IFERROR(IF(INDEX('11.1_Outliers-Generation'!$N$5:$N$500,MATCH($F23,'11.1_Outliers-Generation'!$F$5:$F$500,0))&lt;&gt;"N",
INDEX('11.1_Outliers-Generation'!J$5:J$500,MATCH($F23,'11.1_Outliers-Generation'!$F$5:$F$500,0)),""),"")</f>
        <v>0.51</v>
      </c>
      <c r="K23" s="8">
        <f>IFERROR(IF(INDEX('11.1_Outliers-Generation'!$N$5:$N$500,MATCH($F23,'11.1_Outliers-Generation'!$F$5:$F$500,0))&lt;&gt;"N",
INDEX('11.1_Outliers-Generation'!K$5:K$500,MATCH($F23,'11.1_Outliers-Generation'!$F$5:$F$500,0)),""),"")</f>
        <v>2021</v>
      </c>
      <c r="L23" s="13" t="str">
        <f>IFERROR(IF(INDEX('11.1_Outliers-Generation'!$N$5:$N$500,MATCH($F23,'11.1_Outliers-Generation'!$F$5:$F$500,0))&lt;&gt;"N",
INDEX('11.1_Outliers-Generation'!L$5:L$500,MATCH($F23,'11.1_Outliers-Generation'!$F$5:$F$500,0)),""),"")</f>
        <v>WACT_25</v>
      </c>
      <c r="M23" s="14">
        <f>IFERROR(IF(INDEX('11.2_Outliers-Collection_cov'!$N$5:$N$500,MATCH($F23,'11.2_Outliers-Collection_cov'!$F$5:$F$500,0))&lt;&gt;"N",
INDEX('11.2_Outliers-Collection_cov'!J$5:J$500,MATCH($F23,'11.2_Outliers-Collection_cov'!$F$5:$F$500,0)),""),"")</f>
        <v>88.04</v>
      </c>
      <c r="N23" s="8">
        <f>IFERROR(IF(INDEX('11.2_Outliers-Collection_cov'!$N$5:$N$500,MATCH($F23,'11.2_Outliers-Collection_cov'!$F$5:$F$500,0))&lt;&gt;"N",
INDEX('11.2_Outliers-Collection_cov'!K$5:K$500,MATCH($F23,'11.2_Outliers-Collection_cov'!$F$5:$F$500,0)),""),"")</f>
        <v>2021</v>
      </c>
      <c r="O23" s="13" t="str">
        <f>IFERROR(IF(INDEX('11.2_Outliers-Collection_cov'!$N$5:$N$500,MATCH($F23,'11.2_Outliers-Collection_cov'!$F$5:$F$500,0))&lt;&gt;"N",
INDEX('11.2_Outliers-Collection_cov'!L$5:L$500,MATCH($F23,'11.2_Outliers-Collection_cov'!$F$5:$F$500,0)),""),"")</f>
        <v>WACT_25</v>
      </c>
      <c r="P23" s="14">
        <f>IFERROR(IF(INDEX('11.3_Outliers-Plastic'!$N$5:$N$500,MATCH($F23,'11.3_Outliers-Plastic'!$F$5:$F$500,0))&lt;&gt;"N",
INDEX('11.3_Outliers-Plastic'!J$5:J$500,MATCH($F23,'11.3_Outliers-Plastic'!$F$5:$F$500,0)),""),"")</f>
        <v>19.14</v>
      </c>
      <c r="Q23" s="8">
        <f>IFERROR(IF(INDEX('11.3_Outliers-Plastic'!$N$5:$N$500,MATCH($F23,'11.3_Outliers-Plastic'!$F$5:$F$500,0))&lt;&gt;"N",
INDEX('11.3_Outliers-Plastic'!K$5:K$500,MATCH($F23,'11.3_Outliers-Plastic'!$F$5:$F$500,0)),""),"")</f>
        <v>2021</v>
      </c>
      <c r="R23" s="14" t="str">
        <f>IFERROR(IF(INDEX('11.3_Outliers-Plastic'!$N$5:$N$500,MATCH($F23,'11.3_Outliers-Plastic'!$F$5:$F$500,0))&lt;&gt;"N",
INDEX('11.3_Outliers-Plastic'!L$5:L$500,MATCH($F23,'11.3_Outliers-Plastic'!$F$5:$F$500,0)),""),"")</f>
        <v>WACT_25</v>
      </c>
      <c r="S23" s="12">
        <v>31.713688610240336</v>
      </c>
      <c r="T23" s="5">
        <v>2021</v>
      </c>
      <c r="U23" s="5" t="s">
        <v>1773</v>
      </c>
      <c r="V23" s="14" t="str">
        <f>IFERROR(IF(INDEX('11.5_Outliers-Other_recovery'!$N$5:$N$500,MATCH($F23,'11.5_Outliers-Other_recovery'!$F$5:$F$500,0))&lt;&gt;"N",
INDEX('11.5_Outliers-Other_recovery'!J$5:J$500,MATCH($F23,'11.5_Outliers-Other_recovery'!$F$5:$F$500,0)),""),"")</f>
        <v/>
      </c>
      <c r="W23" s="8" t="str">
        <f>IFERROR(IF(INDEX('11.5_Outliers-Other_recovery'!$N$5:$N$500,MATCH($F23,'11.5_Outliers-Other_recovery'!$F$5:$F$500,0))&lt;&gt;"N",
INDEX('11.5_Outliers-Other_recovery'!K$5:K$500,MATCH($F23,'11.5_Outliers-Other_recovery'!$F$5:$F$500,0)),""),"")</f>
        <v/>
      </c>
      <c r="X23" s="14" t="str">
        <f>IFERROR(IF(INDEX('11.5_Outliers-Other_recovery'!$N$5:$N$500,MATCH($F23,'11.5_Outliers-Other_recovery'!$F$5:$F$500,0))&lt;&gt;"N",
INDEX('11.5_Outliers-Other_recovery'!L$5:L$500,MATCH($F23,'11.5_Outliers-Other_recovery'!$F$5:$F$500,0)),""),"")</f>
        <v/>
      </c>
      <c r="Y23" s="14" t="str">
        <f>IFERROR(IF(INDEX('11.4_Outliers-Formal_dry_recy'!$N$5:$N$500,MATCH($F23,'11.4_Outliers-Formal_dry_recy'!$F$5:$F$500,0))&lt;&gt;"N",
INDEX('11.4_Outliers-Formal_dry_recy'!J$5:J$500,MATCH($F23,'11.4_Outliers-Formal_dry_recy'!$F$5:$F$500,0)),""),"")</f>
        <v/>
      </c>
      <c r="Z23" s="8" t="str">
        <f>IFERROR(IF(INDEX('11.4_Outliers-Formal_dry_recy'!$N$5:$N$500,MATCH($F23,'11.4_Outliers-Formal_dry_recy'!$F$5:$F$500,0))&lt;&gt;"N",
INDEX('11.4_Outliers-Formal_dry_recy'!K$5:K$500,MATCH($F23,'11.4_Outliers-Formal_dry_recy'!$F$5:$F$500,0)),""),"")</f>
        <v/>
      </c>
      <c r="AA23" s="14" t="str">
        <f>IFERROR(IF(INDEX('11.4_Outliers-Formal_dry_recy'!$N$5:$N$500,MATCH($F23,'11.4_Outliers-Formal_dry_recy'!$F$5:$F$500,0))&lt;&gt;"N",
INDEX('11.4_Outliers-Formal_dry_recy'!L$5:L$500,MATCH($F23,'11.4_Outliers-Formal_dry_recy'!$F$5:$F$500,0)),""),"")</f>
        <v/>
      </c>
      <c r="AB23" s="14">
        <f>IFERROR(IF(INDEX('11.6_Outliers-Incineration'!$N$5:$N$500,MATCH($F23,'11.6_Outliers-Incineration'!$F$5:$F$500,0))&lt;&gt;"N",
INDEX('11.6_Outliers-Incineration'!J$5:J$500,MATCH($F23,'11.6_Outliers-Incineration'!$F$5:$F$500,0)),""),"")</f>
        <v>0</v>
      </c>
      <c r="AC23" s="8">
        <f>IFERROR(IF(INDEX('11.6_Outliers-Incineration'!$N$5:$N$500,MATCH($F23,'11.6_Outliers-Incineration'!$F$5:$F$500,0))&lt;&gt;"N",
INDEX('11.6_Outliers-Incineration'!K$5:K$500,MATCH($F23,'11.6_Outliers-Incineration'!$F$5:$F$500,0)),""),"")</f>
        <v>2021</v>
      </c>
      <c r="AD23" s="14" t="str">
        <f>IFERROR(IF(INDEX('11.6_Outliers-Incineration'!$N$5:$N$500,MATCH($F23,'11.6_Outliers-Incineration'!$F$5:$F$500,0))&lt;&gt;"N",
INDEX('11.6_Outliers-Incineration'!L$5:L$500,MATCH($F23,'11.6_Outliers-Incineration'!$F$5:$F$500,0)),""),"")</f>
        <v>WACT_25</v>
      </c>
      <c r="AE23" s="14">
        <f>IFERROR(IF(INDEX('11.7_Outliers-Controlled_disp'!$N$5:$N$500,MATCH($F23,'11.7_Outliers-Controlled_disp'!$F$5:$F$500,0))&lt;&gt;"N",
INDEX('11.7_Outliers-Controlled_disp'!J$5:J$500,MATCH($F23,'11.7_Outliers-Controlled_disp'!$F$5:$F$500,0)),""),"")</f>
        <v>0</v>
      </c>
      <c r="AF23" s="8">
        <f>IFERROR(IF(INDEX('11.7_Outliers-Controlled_disp'!$N$5:$N$500,MATCH($F23,'11.7_Outliers-Controlled_disp'!$F$5:$F$500,0))&lt;&gt;"N",
INDEX('11.7_Outliers-Controlled_disp'!K$5:K$500,MATCH($F23,'11.7_Outliers-Controlled_disp'!$F$5:$F$500,0)),""),"")</f>
        <v>2021</v>
      </c>
      <c r="AG23" s="14" t="str">
        <f>IFERROR(IF(INDEX('11.7_Outliers-Controlled_disp'!$N$5:$N$500,MATCH($F23,'11.7_Outliers-Controlled_disp'!$F$5:$F$500,0))&lt;&gt;"N",
INDEX('11.7_Outliers-Controlled_disp'!L$5:L$500,MATCH($F23,'11.7_Outliers-Controlled_disp'!$F$5:$F$500,0)),""),"")</f>
        <v>WACT_25</v>
      </c>
      <c r="AH23" s="14">
        <v>0.82</v>
      </c>
      <c r="AI23" s="5">
        <v>2021</v>
      </c>
      <c r="AJ23" s="5" t="s">
        <v>1773</v>
      </c>
      <c r="AK23" s="5">
        <f t="shared" si="0"/>
        <v>7</v>
      </c>
    </row>
    <row r="24" spans="1:37" x14ac:dyDescent="0.25">
      <c r="A24" s="5" t="s">
        <v>1774</v>
      </c>
      <c r="B24" s="5" t="s">
        <v>694</v>
      </c>
      <c r="C24" s="5" t="s">
        <v>693</v>
      </c>
      <c r="D24" s="5" t="s">
        <v>620</v>
      </c>
      <c r="E24" s="4" t="s">
        <v>1775</v>
      </c>
      <c r="F24" s="5" t="s">
        <v>1788</v>
      </c>
      <c r="G24" s="5">
        <v>2</v>
      </c>
      <c r="H24" s="5">
        <v>1</v>
      </c>
      <c r="I24" s="5" t="s">
        <v>3086</v>
      </c>
      <c r="J24" s="13">
        <f>IFERROR(IF(INDEX('11.1_Outliers-Generation'!$N$5:$N$500,MATCH($F24,'11.1_Outliers-Generation'!$F$5:$F$500,0))&lt;&gt;"N",
INDEX('11.1_Outliers-Generation'!J$5:J$500,MATCH($F24,'11.1_Outliers-Generation'!$F$5:$F$500,0)),""),"")</f>
        <v>0.73</v>
      </c>
      <c r="K24" s="8">
        <f>IFERROR(IF(INDEX('11.1_Outliers-Generation'!$N$5:$N$500,MATCH($F24,'11.1_Outliers-Generation'!$F$5:$F$500,0))&lt;&gt;"N",
INDEX('11.1_Outliers-Generation'!K$5:K$500,MATCH($F24,'11.1_Outliers-Generation'!$F$5:$F$500,0)),""),"")</f>
        <v>2021</v>
      </c>
      <c r="L24" s="13" t="str">
        <f>IFERROR(IF(INDEX('11.1_Outliers-Generation'!$N$5:$N$500,MATCH($F24,'11.1_Outliers-Generation'!$F$5:$F$500,0))&lt;&gt;"N",
INDEX('11.1_Outliers-Generation'!L$5:L$500,MATCH($F24,'11.1_Outliers-Generation'!$F$5:$F$500,0)),""),"")</f>
        <v>WACT_26</v>
      </c>
      <c r="M24" s="14">
        <f>IFERROR(IF(INDEX('11.2_Outliers-Collection_cov'!$N$5:$N$500,MATCH($F24,'11.2_Outliers-Collection_cov'!$F$5:$F$500,0))&lt;&gt;"N",
INDEX('11.2_Outliers-Collection_cov'!J$5:J$500,MATCH($F24,'11.2_Outliers-Collection_cov'!$F$5:$F$500,0)),""),"")</f>
        <v>62.59</v>
      </c>
      <c r="N24" s="8">
        <f>IFERROR(IF(INDEX('11.2_Outliers-Collection_cov'!$N$5:$N$500,MATCH($F24,'11.2_Outliers-Collection_cov'!$F$5:$F$500,0))&lt;&gt;"N",
INDEX('11.2_Outliers-Collection_cov'!K$5:K$500,MATCH($F24,'11.2_Outliers-Collection_cov'!$F$5:$F$500,0)),""),"")</f>
        <v>2021</v>
      </c>
      <c r="O24" s="13" t="str">
        <f>IFERROR(IF(INDEX('11.2_Outliers-Collection_cov'!$N$5:$N$500,MATCH($F24,'11.2_Outliers-Collection_cov'!$F$5:$F$500,0))&lt;&gt;"N",
INDEX('11.2_Outliers-Collection_cov'!L$5:L$500,MATCH($F24,'11.2_Outliers-Collection_cov'!$F$5:$F$500,0)),""),"")</f>
        <v>WACT_26</v>
      </c>
      <c r="P24" s="14">
        <f>IFERROR(IF(INDEX('11.3_Outliers-Plastic'!$N$5:$N$500,MATCH($F24,'11.3_Outliers-Plastic'!$F$5:$F$500,0))&lt;&gt;"N",
INDEX('11.3_Outliers-Plastic'!J$5:J$500,MATCH($F24,'11.3_Outliers-Plastic'!$F$5:$F$500,0)),""),"")</f>
        <v>20.260000000000002</v>
      </c>
      <c r="Q24" s="8">
        <f>IFERROR(IF(INDEX('11.3_Outliers-Plastic'!$N$5:$N$500,MATCH($F24,'11.3_Outliers-Plastic'!$F$5:$F$500,0))&lt;&gt;"N",
INDEX('11.3_Outliers-Plastic'!K$5:K$500,MATCH($F24,'11.3_Outliers-Plastic'!$F$5:$F$500,0)),""),"")</f>
        <v>2021</v>
      </c>
      <c r="R24" s="14" t="str">
        <f>IFERROR(IF(INDEX('11.3_Outliers-Plastic'!$N$5:$N$500,MATCH($F24,'11.3_Outliers-Plastic'!$F$5:$F$500,0))&lt;&gt;"N",
INDEX('11.3_Outliers-Plastic'!L$5:L$500,MATCH($F24,'11.3_Outliers-Plastic'!$F$5:$F$500,0)),""),"")</f>
        <v>WACT_26</v>
      </c>
      <c r="S24" s="12">
        <v>20.335636722606122</v>
      </c>
      <c r="T24" s="5">
        <v>2021</v>
      </c>
      <c r="U24" s="5" t="s">
        <v>1774</v>
      </c>
      <c r="V24" s="14" t="str">
        <f>IFERROR(IF(INDEX('11.5_Outliers-Other_recovery'!$N$5:$N$500,MATCH($F24,'11.5_Outliers-Other_recovery'!$F$5:$F$500,0))&lt;&gt;"N",
INDEX('11.5_Outliers-Other_recovery'!J$5:J$500,MATCH($F24,'11.5_Outliers-Other_recovery'!$F$5:$F$500,0)),""),"")</f>
        <v/>
      </c>
      <c r="W24" s="8" t="str">
        <f>IFERROR(IF(INDEX('11.5_Outliers-Other_recovery'!$N$5:$N$500,MATCH($F24,'11.5_Outliers-Other_recovery'!$F$5:$F$500,0))&lt;&gt;"N",
INDEX('11.5_Outliers-Other_recovery'!K$5:K$500,MATCH($F24,'11.5_Outliers-Other_recovery'!$F$5:$F$500,0)),""),"")</f>
        <v/>
      </c>
      <c r="X24" s="14" t="str">
        <f>IFERROR(IF(INDEX('11.5_Outliers-Other_recovery'!$N$5:$N$500,MATCH($F24,'11.5_Outliers-Other_recovery'!$F$5:$F$500,0))&lt;&gt;"N",
INDEX('11.5_Outliers-Other_recovery'!L$5:L$500,MATCH($F24,'11.5_Outliers-Other_recovery'!$F$5:$F$500,0)),""),"")</f>
        <v/>
      </c>
      <c r="Y24" s="14" t="str">
        <f>IFERROR(IF(INDEX('11.4_Outliers-Formal_dry_recy'!$N$5:$N$500,MATCH($F24,'11.4_Outliers-Formal_dry_recy'!$F$5:$F$500,0))&lt;&gt;"N",
INDEX('11.4_Outliers-Formal_dry_recy'!J$5:J$500,MATCH($F24,'11.4_Outliers-Formal_dry_recy'!$F$5:$F$500,0)),""),"")</f>
        <v/>
      </c>
      <c r="Z24" s="8" t="str">
        <f>IFERROR(IF(INDEX('11.4_Outliers-Formal_dry_recy'!$N$5:$N$500,MATCH($F24,'11.4_Outliers-Formal_dry_recy'!$F$5:$F$500,0))&lt;&gt;"N",
INDEX('11.4_Outliers-Formal_dry_recy'!K$5:K$500,MATCH($F24,'11.4_Outliers-Formal_dry_recy'!$F$5:$F$500,0)),""),"")</f>
        <v/>
      </c>
      <c r="AA24" s="14" t="str">
        <f>IFERROR(IF(INDEX('11.4_Outliers-Formal_dry_recy'!$N$5:$N$500,MATCH($F24,'11.4_Outliers-Formal_dry_recy'!$F$5:$F$500,0))&lt;&gt;"N",
INDEX('11.4_Outliers-Formal_dry_recy'!L$5:L$500,MATCH($F24,'11.4_Outliers-Formal_dry_recy'!$F$5:$F$500,0)),""),"")</f>
        <v/>
      </c>
      <c r="AB24" s="14">
        <f>IFERROR(IF(INDEX('11.6_Outliers-Incineration'!$N$5:$N$500,MATCH($F24,'11.6_Outliers-Incineration'!$F$5:$F$500,0))&lt;&gt;"N",
INDEX('11.6_Outliers-Incineration'!J$5:J$500,MATCH($F24,'11.6_Outliers-Incineration'!$F$5:$F$500,0)),""),"")</f>
        <v>0</v>
      </c>
      <c r="AC24" s="8">
        <f>IFERROR(IF(INDEX('11.6_Outliers-Incineration'!$N$5:$N$500,MATCH($F24,'11.6_Outliers-Incineration'!$F$5:$F$500,0))&lt;&gt;"N",
INDEX('11.6_Outliers-Incineration'!K$5:K$500,MATCH($F24,'11.6_Outliers-Incineration'!$F$5:$F$500,0)),""),"")</f>
        <v>2021</v>
      </c>
      <c r="AD24" s="14" t="str">
        <f>IFERROR(IF(INDEX('11.6_Outliers-Incineration'!$N$5:$N$500,MATCH($F24,'11.6_Outliers-Incineration'!$F$5:$F$500,0))&lt;&gt;"N",
INDEX('11.6_Outliers-Incineration'!L$5:L$500,MATCH($F24,'11.6_Outliers-Incineration'!$F$5:$F$500,0)),""),"")</f>
        <v>WACT_26</v>
      </c>
      <c r="AE24" s="14">
        <f>IFERROR(IF(INDEX('11.7_Outliers-Controlled_disp'!$N$5:$N$500,MATCH($F24,'11.7_Outliers-Controlled_disp'!$F$5:$F$500,0))&lt;&gt;"N",
INDEX('11.7_Outliers-Controlled_disp'!J$5:J$500,MATCH($F24,'11.7_Outliers-Controlled_disp'!$F$5:$F$500,0)),""),"")</f>
        <v>0</v>
      </c>
      <c r="AF24" s="8">
        <f>IFERROR(IF(INDEX('11.7_Outliers-Controlled_disp'!$N$5:$N$500,MATCH($F24,'11.7_Outliers-Controlled_disp'!$F$5:$F$500,0))&lt;&gt;"N",
INDEX('11.7_Outliers-Controlled_disp'!K$5:K$500,MATCH($F24,'11.7_Outliers-Controlled_disp'!$F$5:$F$500,0)),""),"")</f>
        <v>2021</v>
      </c>
      <c r="AG24" s="14" t="str">
        <f>IFERROR(IF(INDEX('11.7_Outliers-Controlled_disp'!$N$5:$N$500,MATCH($F24,'11.7_Outliers-Controlled_disp'!$F$5:$F$500,0))&lt;&gt;"N",
INDEX('11.7_Outliers-Controlled_disp'!L$5:L$500,MATCH($F24,'11.7_Outliers-Controlled_disp'!$F$5:$F$500,0)),""),"")</f>
        <v>WACT_26</v>
      </c>
      <c r="AH24" s="14">
        <v>0</v>
      </c>
      <c r="AI24" s="5">
        <v>2021</v>
      </c>
      <c r="AJ24" s="5" t="s">
        <v>1774</v>
      </c>
      <c r="AK24" s="5">
        <f t="shared" si="0"/>
        <v>7</v>
      </c>
    </row>
    <row r="25" spans="1:37" x14ac:dyDescent="0.25">
      <c r="A25" s="5" t="s">
        <v>3043</v>
      </c>
      <c r="B25" s="5" t="s">
        <v>1377</v>
      </c>
      <c r="C25" s="5" t="s">
        <v>679</v>
      </c>
      <c r="D25" s="5" t="s">
        <v>620</v>
      </c>
      <c r="E25" s="4" t="s">
        <v>3057</v>
      </c>
      <c r="F25" s="5" t="s">
        <v>3066</v>
      </c>
      <c r="G25" s="5">
        <v>1</v>
      </c>
      <c r="H25" s="5">
        <v>2</v>
      </c>
      <c r="I25" s="5" t="s">
        <v>3089</v>
      </c>
      <c r="J25" s="13">
        <f>IFERROR(IF(INDEX('11.1_Outliers-Generation'!$N$5:$N$500,MATCH($F25,'11.1_Outliers-Generation'!$F$5:$F$500,0))&lt;&gt;"N",
INDEX('11.1_Outliers-Generation'!J$5:J$500,MATCH($F25,'11.1_Outliers-Generation'!$F$5:$F$500,0)),""),"")</f>
        <v>0.93</v>
      </c>
      <c r="K25" s="8">
        <f>IFERROR(IF(INDEX('11.1_Outliers-Generation'!$N$5:$N$500,MATCH($F25,'11.1_Outliers-Generation'!$F$5:$F$500,0))&lt;&gt;"N",
INDEX('11.1_Outliers-Generation'!K$5:K$500,MATCH($F25,'11.1_Outliers-Generation'!$F$5:$F$500,0)),""),"")</f>
        <v>2022</v>
      </c>
      <c r="L25" s="13" t="str">
        <f>IFERROR(IF(INDEX('11.1_Outliers-Generation'!$N$5:$N$500,MATCH($F25,'11.1_Outliers-Generation'!$F$5:$F$500,0))&lt;&gt;"N",
INDEX('11.1_Outliers-Generation'!L$5:L$500,MATCH($F25,'11.1_Outliers-Generation'!$F$5:$F$500,0)),""),"")</f>
        <v>WACT_27</v>
      </c>
      <c r="M25" s="14">
        <f>IFERROR(IF(INDEX('11.2_Outliers-Collection_cov'!$N$5:$N$500,MATCH($F25,'11.2_Outliers-Collection_cov'!$F$5:$F$500,0))&lt;&gt;"N",
INDEX('11.2_Outliers-Collection_cov'!J$5:J$500,MATCH($F25,'11.2_Outliers-Collection_cov'!$F$5:$F$500,0)),""),"")</f>
        <v>83.76</v>
      </c>
      <c r="N25" s="8">
        <f>IFERROR(IF(INDEX('11.2_Outliers-Collection_cov'!$N$5:$N$500,MATCH($F25,'11.2_Outliers-Collection_cov'!$F$5:$F$500,0))&lt;&gt;"N",
INDEX('11.2_Outliers-Collection_cov'!K$5:K$500,MATCH($F25,'11.2_Outliers-Collection_cov'!$F$5:$F$500,0)),""),"")</f>
        <v>2022</v>
      </c>
      <c r="O25" s="13" t="str">
        <f>IFERROR(IF(INDEX('11.2_Outliers-Collection_cov'!$N$5:$N$500,MATCH($F25,'11.2_Outliers-Collection_cov'!$F$5:$F$500,0))&lt;&gt;"N",
INDEX('11.2_Outliers-Collection_cov'!L$5:L$500,MATCH($F25,'11.2_Outliers-Collection_cov'!$F$5:$F$500,0)),""),"")</f>
        <v>WACT_27</v>
      </c>
      <c r="P25" s="14">
        <f>IFERROR(IF(INDEX('11.3_Outliers-Plastic'!$N$5:$N$500,MATCH($F25,'11.3_Outliers-Plastic'!$F$5:$F$500,0))&lt;&gt;"N",
INDEX('11.3_Outliers-Plastic'!J$5:J$500,MATCH($F25,'11.3_Outliers-Plastic'!$F$5:$F$500,0)),""),"")</f>
        <v>15.98</v>
      </c>
      <c r="Q25" s="8">
        <f>IFERROR(IF(INDEX('11.3_Outliers-Plastic'!$N$5:$N$500,MATCH($F25,'11.3_Outliers-Plastic'!$F$5:$F$500,0))&lt;&gt;"N",
INDEX('11.3_Outliers-Plastic'!K$5:K$500,MATCH($F25,'11.3_Outliers-Plastic'!$F$5:$F$500,0)),""),"")</f>
        <v>2022</v>
      </c>
      <c r="R25" s="14" t="str">
        <f>IFERROR(IF(INDEX('11.3_Outliers-Plastic'!$N$5:$N$500,MATCH($F25,'11.3_Outliers-Plastic'!$F$5:$F$500,0))&lt;&gt;"N",
INDEX('11.3_Outliers-Plastic'!L$5:L$500,MATCH($F25,'11.3_Outliers-Plastic'!$F$5:$F$500,0)),""),"")</f>
        <v>WACT_27</v>
      </c>
      <c r="S25" s="12">
        <v>27.158948685857322</v>
      </c>
      <c r="T25" s="5">
        <v>2022</v>
      </c>
      <c r="U25" s="5" t="s">
        <v>3043</v>
      </c>
      <c r="V25" s="14" t="str">
        <f>IFERROR(IF(INDEX('11.5_Outliers-Other_recovery'!$N$5:$N$500,MATCH($F25,'11.5_Outliers-Other_recovery'!$F$5:$F$500,0))&lt;&gt;"N",
INDEX('11.5_Outliers-Other_recovery'!J$5:J$500,MATCH($F25,'11.5_Outliers-Other_recovery'!$F$5:$F$500,0)),""),"")</f>
        <v/>
      </c>
      <c r="W25" s="8" t="str">
        <f>IFERROR(IF(INDEX('11.5_Outliers-Other_recovery'!$N$5:$N$500,MATCH($F25,'11.5_Outliers-Other_recovery'!$F$5:$F$500,0))&lt;&gt;"N",
INDEX('11.5_Outliers-Other_recovery'!K$5:K$500,MATCH($F25,'11.5_Outliers-Other_recovery'!$F$5:$F$500,0)),""),"")</f>
        <v/>
      </c>
      <c r="X25" s="14" t="str">
        <f>IFERROR(IF(INDEX('11.5_Outliers-Other_recovery'!$N$5:$N$500,MATCH($F25,'11.5_Outliers-Other_recovery'!$F$5:$F$500,0))&lt;&gt;"N",
INDEX('11.5_Outliers-Other_recovery'!L$5:L$500,MATCH($F25,'11.5_Outliers-Other_recovery'!$F$5:$F$500,0)),""),"")</f>
        <v/>
      </c>
      <c r="Y25" s="14" t="str">
        <f>IFERROR(IF(INDEX('11.4_Outliers-Formal_dry_recy'!$N$5:$N$500,MATCH($F25,'11.4_Outliers-Formal_dry_recy'!$F$5:$F$500,0))&lt;&gt;"N",
INDEX('11.4_Outliers-Formal_dry_recy'!J$5:J$500,MATCH($F25,'11.4_Outliers-Formal_dry_recy'!$F$5:$F$500,0)),""),"")</f>
        <v/>
      </c>
      <c r="Z25" s="8" t="str">
        <f>IFERROR(IF(INDEX('11.4_Outliers-Formal_dry_recy'!$N$5:$N$500,MATCH($F25,'11.4_Outliers-Formal_dry_recy'!$F$5:$F$500,0))&lt;&gt;"N",
INDEX('11.4_Outliers-Formal_dry_recy'!K$5:K$500,MATCH($F25,'11.4_Outliers-Formal_dry_recy'!$F$5:$F$500,0)),""),"")</f>
        <v/>
      </c>
      <c r="AA25" s="14" t="str">
        <f>IFERROR(IF(INDEX('11.4_Outliers-Formal_dry_recy'!$N$5:$N$500,MATCH($F25,'11.4_Outliers-Formal_dry_recy'!$F$5:$F$500,0))&lt;&gt;"N",
INDEX('11.4_Outliers-Formal_dry_recy'!L$5:L$500,MATCH($F25,'11.4_Outliers-Formal_dry_recy'!$F$5:$F$500,0)),""),"")</f>
        <v/>
      </c>
      <c r="AB25" s="14">
        <f>IFERROR(IF(INDEX('11.6_Outliers-Incineration'!$N$5:$N$500,MATCH($F25,'11.6_Outliers-Incineration'!$F$5:$F$500,0))&lt;&gt;"N",
INDEX('11.6_Outliers-Incineration'!J$5:J$500,MATCH($F25,'11.6_Outliers-Incineration'!$F$5:$F$500,0)),""),"")</f>
        <v>0</v>
      </c>
      <c r="AC25" s="8">
        <f>IFERROR(IF(INDEX('11.6_Outliers-Incineration'!$N$5:$N$500,MATCH($F25,'11.6_Outliers-Incineration'!$F$5:$F$500,0))&lt;&gt;"N",
INDEX('11.6_Outliers-Incineration'!K$5:K$500,MATCH($F25,'11.6_Outliers-Incineration'!$F$5:$F$500,0)),""),"")</f>
        <v>2022</v>
      </c>
      <c r="AD25" s="14" t="str">
        <f>IFERROR(IF(INDEX('11.6_Outliers-Incineration'!$N$5:$N$500,MATCH($F25,'11.6_Outliers-Incineration'!$F$5:$F$500,0))&lt;&gt;"N",
INDEX('11.6_Outliers-Incineration'!L$5:L$500,MATCH($F25,'11.6_Outliers-Incineration'!$F$5:$F$500,0)),""),"")</f>
        <v>WACT_27</v>
      </c>
      <c r="AE25" s="14">
        <f>IFERROR(IF(INDEX('11.7_Outliers-Controlled_disp'!$N$5:$N$500,MATCH($F25,'11.7_Outliers-Controlled_disp'!$F$5:$F$500,0))&lt;&gt;"N",
INDEX('11.7_Outliers-Controlled_disp'!J$5:J$500,MATCH($F25,'11.7_Outliers-Controlled_disp'!$F$5:$F$500,0)),""),"")</f>
        <v>100</v>
      </c>
      <c r="AF25" s="8">
        <f>IFERROR(IF(INDEX('11.7_Outliers-Controlled_disp'!$N$5:$N$500,MATCH($F25,'11.7_Outliers-Controlled_disp'!$F$5:$F$500,0))&lt;&gt;"N",
INDEX('11.7_Outliers-Controlled_disp'!K$5:K$500,MATCH($F25,'11.7_Outliers-Controlled_disp'!$F$5:$F$500,0)),""),"")</f>
        <v>2022</v>
      </c>
      <c r="AG25" s="14" t="str">
        <f>IFERROR(IF(INDEX('11.7_Outliers-Controlled_disp'!$N$5:$N$500,MATCH($F25,'11.7_Outliers-Controlled_disp'!$F$5:$F$500,0))&lt;&gt;"N",
INDEX('11.7_Outliers-Controlled_disp'!L$5:L$500,MATCH($F25,'11.7_Outliers-Controlled_disp'!$F$5:$F$500,0)),""),"")</f>
        <v>WACT_27</v>
      </c>
      <c r="AH25" s="14">
        <v>80.8</v>
      </c>
      <c r="AI25" s="5">
        <v>2022</v>
      </c>
      <c r="AJ25" s="5" t="s">
        <v>3043</v>
      </c>
      <c r="AK25" s="5">
        <f t="shared" si="0"/>
        <v>7</v>
      </c>
    </row>
    <row r="26" spans="1:37" x14ac:dyDescent="0.25">
      <c r="A26" s="5" t="s">
        <v>3044</v>
      </c>
      <c r="B26" s="5" t="s">
        <v>1377</v>
      </c>
      <c r="C26" s="5" t="s">
        <v>679</v>
      </c>
      <c r="D26" s="5" t="s">
        <v>620</v>
      </c>
      <c r="E26" s="6" t="s">
        <v>3062</v>
      </c>
      <c r="F26" s="4" t="s">
        <v>3067</v>
      </c>
      <c r="G26" s="4">
        <v>1</v>
      </c>
      <c r="H26" s="4">
        <v>1</v>
      </c>
      <c r="I26" s="4" t="s">
        <v>3090</v>
      </c>
      <c r="J26" s="13">
        <f>IFERROR(IF(INDEX('11.1_Outliers-Generation'!$N$5:$N$500,MATCH($F26,'11.1_Outliers-Generation'!$F$5:$F$500,0))&lt;&gt;"N",
INDEX('11.1_Outliers-Generation'!J$5:J$500,MATCH($F26,'11.1_Outliers-Generation'!$F$5:$F$500,0)),""),"")</f>
        <v>0.7</v>
      </c>
      <c r="K26" s="8">
        <f>IFERROR(IF(INDEX('11.1_Outliers-Generation'!$N$5:$N$500,MATCH($F26,'11.1_Outliers-Generation'!$F$5:$F$500,0))&lt;&gt;"N",
INDEX('11.1_Outliers-Generation'!K$5:K$500,MATCH($F26,'11.1_Outliers-Generation'!$F$5:$F$500,0)),""),"")</f>
        <v>2022</v>
      </c>
      <c r="L26" s="13" t="str">
        <f>IFERROR(IF(INDEX('11.1_Outliers-Generation'!$N$5:$N$500,MATCH($F26,'11.1_Outliers-Generation'!$F$5:$F$500,0))&lt;&gt;"N",
INDEX('11.1_Outliers-Generation'!L$5:L$500,MATCH($F26,'11.1_Outliers-Generation'!$F$5:$F$500,0)),""),"")</f>
        <v>WACT_28</v>
      </c>
      <c r="M26" s="14">
        <f>IFERROR(IF(INDEX('11.2_Outliers-Collection_cov'!$N$5:$N$500,MATCH($F26,'11.2_Outliers-Collection_cov'!$F$5:$F$500,0))&lt;&gt;"N",
INDEX('11.2_Outliers-Collection_cov'!J$5:J$500,MATCH($F26,'11.2_Outliers-Collection_cov'!$F$5:$F$500,0)),""),"")</f>
        <v>59.93</v>
      </c>
      <c r="N26" s="8">
        <f>IFERROR(IF(INDEX('11.2_Outliers-Collection_cov'!$N$5:$N$500,MATCH($F26,'11.2_Outliers-Collection_cov'!$F$5:$F$500,0))&lt;&gt;"N",
INDEX('11.2_Outliers-Collection_cov'!K$5:K$500,MATCH($F26,'11.2_Outliers-Collection_cov'!$F$5:$F$500,0)),""),"")</f>
        <v>2022</v>
      </c>
      <c r="O26" s="13" t="str">
        <f>IFERROR(IF(INDEX('11.2_Outliers-Collection_cov'!$N$5:$N$500,MATCH($F26,'11.2_Outliers-Collection_cov'!$F$5:$F$500,0))&lt;&gt;"N",
INDEX('11.2_Outliers-Collection_cov'!L$5:L$500,MATCH($F26,'11.2_Outliers-Collection_cov'!$F$5:$F$500,0)),""),"")</f>
        <v>WACT_28</v>
      </c>
      <c r="P26" s="14">
        <f>IFERROR(IF(INDEX('11.3_Outliers-Plastic'!$N$5:$N$500,MATCH($F26,'11.3_Outliers-Plastic'!$F$5:$F$500,0))&lt;&gt;"N",
INDEX('11.3_Outliers-Plastic'!J$5:J$500,MATCH($F26,'11.3_Outliers-Plastic'!$F$5:$F$500,0)),""),"")</f>
        <v>10.96</v>
      </c>
      <c r="Q26" s="8">
        <f>IFERROR(IF(INDEX('11.3_Outliers-Plastic'!$N$5:$N$500,MATCH($F26,'11.3_Outliers-Plastic'!$F$5:$F$500,0))&lt;&gt;"N",
INDEX('11.3_Outliers-Plastic'!K$5:K$500,MATCH($F26,'11.3_Outliers-Plastic'!$F$5:$F$500,0)),""),"")</f>
        <v>2022</v>
      </c>
      <c r="R26" s="14" t="str">
        <f>IFERROR(IF(INDEX('11.3_Outliers-Plastic'!$N$5:$N$500,MATCH($F26,'11.3_Outliers-Plastic'!$F$5:$F$500,0))&lt;&gt;"N",
INDEX('11.3_Outliers-Plastic'!L$5:L$500,MATCH($F26,'11.3_Outliers-Plastic'!$F$5:$F$500,0)),""),"")</f>
        <v>WACT_28</v>
      </c>
      <c r="S26" s="12">
        <v>36.313868613138681</v>
      </c>
      <c r="T26" s="5">
        <v>2022</v>
      </c>
      <c r="U26" s="5" t="s">
        <v>3044</v>
      </c>
      <c r="V26" s="14" t="str">
        <f>IFERROR(IF(INDEX('11.5_Outliers-Other_recovery'!$N$5:$N$500,MATCH($F26,'11.5_Outliers-Other_recovery'!$F$5:$F$500,0))&lt;&gt;"N",
INDEX('11.5_Outliers-Other_recovery'!J$5:J$500,MATCH($F26,'11.5_Outliers-Other_recovery'!$F$5:$F$500,0)),""),"")</f>
        <v/>
      </c>
      <c r="W26" s="8" t="str">
        <f>IFERROR(IF(INDEX('11.5_Outliers-Other_recovery'!$N$5:$N$500,MATCH($F26,'11.5_Outliers-Other_recovery'!$F$5:$F$500,0))&lt;&gt;"N",
INDEX('11.5_Outliers-Other_recovery'!K$5:K$500,MATCH($F26,'11.5_Outliers-Other_recovery'!$F$5:$F$500,0)),""),"")</f>
        <v/>
      </c>
      <c r="X26" s="14" t="str">
        <f>IFERROR(IF(INDEX('11.5_Outliers-Other_recovery'!$N$5:$N$500,MATCH($F26,'11.5_Outliers-Other_recovery'!$F$5:$F$500,0))&lt;&gt;"N",
INDEX('11.5_Outliers-Other_recovery'!L$5:L$500,MATCH($F26,'11.5_Outliers-Other_recovery'!$F$5:$F$500,0)),""),"")</f>
        <v/>
      </c>
      <c r="Y26" s="14" t="str">
        <f>IFERROR(IF(INDEX('11.4_Outliers-Formal_dry_recy'!$N$5:$N$500,MATCH($F26,'11.4_Outliers-Formal_dry_recy'!$F$5:$F$500,0))&lt;&gt;"N",
INDEX('11.4_Outliers-Formal_dry_recy'!J$5:J$500,MATCH($F26,'11.4_Outliers-Formal_dry_recy'!$F$5:$F$500,0)),""),"")</f>
        <v/>
      </c>
      <c r="Z26" s="8" t="str">
        <f>IFERROR(IF(INDEX('11.4_Outliers-Formal_dry_recy'!$N$5:$N$500,MATCH($F26,'11.4_Outliers-Formal_dry_recy'!$F$5:$F$500,0))&lt;&gt;"N",
INDEX('11.4_Outliers-Formal_dry_recy'!K$5:K$500,MATCH($F26,'11.4_Outliers-Formal_dry_recy'!$F$5:$F$500,0)),""),"")</f>
        <v/>
      </c>
      <c r="AA26" s="14" t="str">
        <f>IFERROR(IF(INDEX('11.4_Outliers-Formal_dry_recy'!$N$5:$N$500,MATCH($F26,'11.4_Outliers-Formal_dry_recy'!$F$5:$F$500,0))&lt;&gt;"N",
INDEX('11.4_Outliers-Formal_dry_recy'!L$5:L$500,MATCH($F26,'11.4_Outliers-Formal_dry_recy'!$F$5:$F$500,0)),""),"")</f>
        <v/>
      </c>
      <c r="AB26" s="14">
        <f>IFERROR(IF(INDEX('11.6_Outliers-Incineration'!$N$5:$N$500,MATCH($F26,'11.6_Outliers-Incineration'!$F$5:$F$500,0))&lt;&gt;"N",
INDEX('11.6_Outliers-Incineration'!J$5:J$500,MATCH($F26,'11.6_Outliers-Incineration'!$F$5:$F$500,0)),""),"")</f>
        <v>0</v>
      </c>
      <c r="AC26" s="8">
        <f>IFERROR(IF(INDEX('11.6_Outliers-Incineration'!$N$5:$N$500,MATCH($F26,'11.6_Outliers-Incineration'!$F$5:$F$500,0))&lt;&gt;"N",
INDEX('11.6_Outliers-Incineration'!K$5:K$500,MATCH($F26,'11.6_Outliers-Incineration'!$F$5:$F$500,0)),""),"")</f>
        <v>2022</v>
      </c>
      <c r="AD26" s="14" t="str">
        <f>IFERROR(IF(INDEX('11.6_Outliers-Incineration'!$N$5:$N$500,MATCH($F26,'11.6_Outliers-Incineration'!$F$5:$F$500,0))&lt;&gt;"N",
INDEX('11.6_Outliers-Incineration'!L$5:L$500,MATCH($F26,'11.6_Outliers-Incineration'!$F$5:$F$500,0)),""),"")</f>
        <v>WACT_28</v>
      </c>
      <c r="AE26" s="14">
        <f>IFERROR(IF(INDEX('11.7_Outliers-Controlled_disp'!$N$5:$N$500,MATCH($F26,'11.7_Outliers-Controlled_disp'!$F$5:$F$500,0))&lt;&gt;"N",
INDEX('11.7_Outliers-Controlled_disp'!J$5:J$500,MATCH($F26,'11.7_Outliers-Controlled_disp'!$F$5:$F$500,0)),""),"")</f>
        <v>55.732484076433117</v>
      </c>
      <c r="AF26" s="8">
        <f>IFERROR(IF(INDEX('11.7_Outliers-Controlled_disp'!$N$5:$N$500,MATCH($F26,'11.7_Outliers-Controlled_disp'!$F$5:$F$500,0))&lt;&gt;"N",
INDEX('11.7_Outliers-Controlled_disp'!K$5:K$500,MATCH($F26,'11.7_Outliers-Controlled_disp'!$F$5:$F$500,0)),""),"")</f>
        <v>2022</v>
      </c>
      <c r="AG26" s="14" t="str">
        <f>IFERROR(IF(INDEX('11.7_Outliers-Controlled_disp'!$N$5:$N$500,MATCH($F26,'11.7_Outliers-Controlled_disp'!$F$5:$F$500,0))&lt;&gt;"N",
INDEX('11.7_Outliers-Controlled_disp'!L$5:L$500,MATCH($F26,'11.7_Outliers-Controlled_disp'!$F$5:$F$500,0)),""),"")</f>
        <v>WACT_28</v>
      </c>
      <c r="AH26" s="14">
        <v>48.07</v>
      </c>
      <c r="AI26" s="5">
        <v>2022</v>
      </c>
      <c r="AJ26" s="5" t="s">
        <v>3044</v>
      </c>
      <c r="AK26" s="5">
        <f t="shared" si="0"/>
        <v>7</v>
      </c>
    </row>
    <row r="27" spans="1:37" x14ac:dyDescent="0.25">
      <c r="A27" s="5" t="s">
        <v>3045</v>
      </c>
      <c r="B27" s="5" t="s">
        <v>23</v>
      </c>
      <c r="C27" s="5" t="s">
        <v>708</v>
      </c>
      <c r="D27" s="5" t="s">
        <v>620</v>
      </c>
      <c r="E27" s="4" t="s">
        <v>3058</v>
      </c>
      <c r="F27" s="5" t="s">
        <v>3068</v>
      </c>
      <c r="G27" s="5">
        <v>3</v>
      </c>
      <c r="H27" s="5">
        <v>1</v>
      </c>
      <c r="I27" s="5" t="s">
        <v>3091</v>
      </c>
      <c r="J27" s="13">
        <f>IFERROR(IF(INDEX('11.1_Outliers-Generation'!$N$5:$N$500,MATCH($F27,'11.1_Outliers-Generation'!$F$5:$F$500,0))&lt;&gt;"N",
INDEX('11.1_Outliers-Generation'!J$5:J$500,MATCH($F27,'11.1_Outliers-Generation'!$F$5:$F$500,0)),""),"")</f>
        <v>0.44</v>
      </c>
      <c r="K27" s="8">
        <f>IFERROR(IF(INDEX('11.1_Outliers-Generation'!$N$5:$N$500,MATCH($F27,'11.1_Outliers-Generation'!$F$5:$F$500,0))&lt;&gt;"N",
INDEX('11.1_Outliers-Generation'!K$5:K$500,MATCH($F27,'11.1_Outliers-Generation'!$F$5:$F$500,0)),""),"")</f>
        <v>2021</v>
      </c>
      <c r="L27" s="13" t="str">
        <f>IFERROR(IF(INDEX('11.1_Outliers-Generation'!$N$5:$N$500,MATCH($F27,'11.1_Outliers-Generation'!$F$5:$F$500,0))&lt;&gt;"N",
INDEX('11.1_Outliers-Generation'!L$5:L$500,MATCH($F27,'11.1_Outliers-Generation'!$F$5:$F$500,0)),""),"")</f>
        <v>WACT_29</v>
      </c>
      <c r="M27" s="14">
        <f>IFERROR(IF(INDEX('11.2_Outliers-Collection_cov'!$N$5:$N$500,MATCH($F27,'11.2_Outliers-Collection_cov'!$F$5:$F$500,0))&lt;&gt;"N",
INDEX('11.2_Outliers-Collection_cov'!J$5:J$500,MATCH($F27,'11.2_Outliers-Collection_cov'!$F$5:$F$500,0)),""),"")</f>
        <v>68.02</v>
      </c>
      <c r="N27" s="8">
        <f>IFERROR(IF(INDEX('11.2_Outliers-Collection_cov'!$N$5:$N$500,MATCH($F27,'11.2_Outliers-Collection_cov'!$F$5:$F$500,0))&lt;&gt;"N",
INDEX('11.2_Outliers-Collection_cov'!K$5:K$500,MATCH($F27,'11.2_Outliers-Collection_cov'!$F$5:$F$500,0)),""),"")</f>
        <v>2021</v>
      </c>
      <c r="O27" s="13" t="str">
        <f>IFERROR(IF(INDEX('11.2_Outliers-Collection_cov'!$N$5:$N$500,MATCH($F27,'11.2_Outliers-Collection_cov'!$F$5:$F$500,0))&lt;&gt;"N",
INDEX('11.2_Outliers-Collection_cov'!L$5:L$500,MATCH($F27,'11.2_Outliers-Collection_cov'!$F$5:$F$500,0)),""),"")</f>
        <v>WACT_29</v>
      </c>
      <c r="P27" s="14">
        <f>IFERROR(IF(INDEX('11.3_Outliers-Plastic'!$N$5:$N$500,MATCH($F27,'11.3_Outliers-Plastic'!$F$5:$F$500,0))&lt;&gt;"N",
INDEX('11.3_Outliers-Plastic'!J$5:J$500,MATCH($F27,'11.3_Outliers-Plastic'!$F$5:$F$500,0)),""),"")</f>
        <v>10.73</v>
      </c>
      <c r="Q27" s="8">
        <f>IFERROR(IF(INDEX('11.3_Outliers-Plastic'!$N$5:$N$500,MATCH($F27,'11.3_Outliers-Plastic'!$F$5:$F$500,0))&lt;&gt;"N",
INDEX('11.3_Outliers-Plastic'!K$5:K$500,MATCH($F27,'11.3_Outliers-Plastic'!$F$5:$F$500,0)),""),"")</f>
        <v>2021</v>
      </c>
      <c r="R27" s="14" t="str">
        <f>IFERROR(IF(INDEX('11.3_Outliers-Plastic'!$N$5:$N$500,MATCH($F27,'11.3_Outliers-Plastic'!$F$5:$F$500,0))&lt;&gt;"N",
INDEX('11.3_Outliers-Plastic'!L$5:L$500,MATCH($F27,'11.3_Outliers-Plastic'!$F$5:$F$500,0)),""),"")</f>
        <v>WACT_29</v>
      </c>
      <c r="S27" s="12">
        <v>54.426840633737186</v>
      </c>
      <c r="T27" s="5">
        <v>2021</v>
      </c>
      <c r="U27" s="5" t="s">
        <v>3045</v>
      </c>
      <c r="V27" s="14" t="str">
        <f>IFERROR(IF(INDEX('11.5_Outliers-Other_recovery'!$N$5:$N$500,MATCH($F27,'11.5_Outliers-Other_recovery'!$F$5:$F$500,0))&lt;&gt;"N",
INDEX('11.5_Outliers-Other_recovery'!J$5:J$500,MATCH($F27,'11.5_Outliers-Other_recovery'!$F$5:$F$500,0)),""),"")</f>
        <v/>
      </c>
      <c r="W27" s="8" t="str">
        <f>IFERROR(IF(INDEX('11.5_Outliers-Other_recovery'!$N$5:$N$500,MATCH($F27,'11.5_Outliers-Other_recovery'!$F$5:$F$500,0))&lt;&gt;"N",
INDEX('11.5_Outliers-Other_recovery'!K$5:K$500,MATCH($F27,'11.5_Outliers-Other_recovery'!$F$5:$F$500,0)),""),"")</f>
        <v/>
      </c>
      <c r="X27" s="14" t="str">
        <f>IFERROR(IF(INDEX('11.5_Outliers-Other_recovery'!$N$5:$N$500,MATCH($F27,'11.5_Outliers-Other_recovery'!$F$5:$F$500,0))&lt;&gt;"N",
INDEX('11.5_Outliers-Other_recovery'!L$5:L$500,MATCH($F27,'11.5_Outliers-Other_recovery'!$F$5:$F$500,0)),""),"")</f>
        <v/>
      </c>
      <c r="Y27" s="14" t="str">
        <f>IFERROR(IF(INDEX('11.4_Outliers-Formal_dry_recy'!$N$5:$N$500,MATCH($F27,'11.4_Outliers-Formal_dry_recy'!$F$5:$F$500,0))&lt;&gt;"N",
INDEX('11.4_Outliers-Formal_dry_recy'!J$5:J$500,MATCH($F27,'11.4_Outliers-Formal_dry_recy'!$F$5:$F$500,0)),""),"")</f>
        <v/>
      </c>
      <c r="Z27" s="8" t="str">
        <f>IFERROR(IF(INDEX('11.4_Outliers-Formal_dry_recy'!$N$5:$N$500,MATCH($F27,'11.4_Outliers-Formal_dry_recy'!$F$5:$F$500,0))&lt;&gt;"N",
INDEX('11.4_Outliers-Formal_dry_recy'!K$5:K$500,MATCH($F27,'11.4_Outliers-Formal_dry_recy'!$F$5:$F$500,0)),""),"")</f>
        <v/>
      </c>
      <c r="AA27" s="14" t="str">
        <f>IFERROR(IF(INDEX('11.4_Outliers-Formal_dry_recy'!$N$5:$N$500,MATCH($F27,'11.4_Outliers-Formal_dry_recy'!$F$5:$F$500,0))&lt;&gt;"N",
INDEX('11.4_Outliers-Formal_dry_recy'!L$5:L$500,MATCH($F27,'11.4_Outliers-Formal_dry_recy'!$F$5:$F$500,0)),""),"")</f>
        <v/>
      </c>
      <c r="AB27" s="14">
        <f>IFERROR(IF(INDEX('11.6_Outliers-Incineration'!$N$5:$N$500,MATCH($F27,'11.6_Outliers-Incineration'!$F$5:$F$500,0))&lt;&gt;"N",
INDEX('11.6_Outliers-Incineration'!J$5:J$500,MATCH($F27,'11.6_Outliers-Incineration'!$F$5:$F$500,0)),""),"")</f>
        <v>0</v>
      </c>
      <c r="AC27" s="8">
        <f>IFERROR(IF(INDEX('11.6_Outliers-Incineration'!$N$5:$N$500,MATCH($F27,'11.6_Outliers-Incineration'!$F$5:$F$500,0))&lt;&gt;"N",
INDEX('11.6_Outliers-Incineration'!K$5:K$500,MATCH($F27,'11.6_Outliers-Incineration'!$F$5:$F$500,0)),""),"")</f>
        <v>2021</v>
      </c>
      <c r="AD27" s="14" t="str">
        <f>IFERROR(IF(INDEX('11.6_Outliers-Incineration'!$N$5:$N$500,MATCH($F27,'11.6_Outliers-Incineration'!$F$5:$F$500,0))&lt;&gt;"N",
INDEX('11.6_Outliers-Incineration'!L$5:L$500,MATCH($F27,'11.6_Outliers-Incineration'!$F$5:$F$500,0)),""),"")</f>
        <v>WACT_29</v>
      </c>
      <c r="AE27" s="14">
        <f>IFERROR(IF(INDEX('11.7_Outliers-Controlled_disp'!$N$5:$N$500,MATCH($F27,'11.7_Outliers-Controlled_disp'!$F$5:$F$500,0))&lt;&gt;"N",
INDEX('11.7_Outliers-Controlled_disp'!J$5:J$500,MATCH($F27,'11.7_Outliers-Controlled_disp'!$F$5:$F$500,0)),""),"")</f>
        <v>0</v>
      </c>
      <c r="AF27" s="8">
        <f>IFERROR(IF(INDEX('11.7_Outliers-Controlled_disp'!$N$5:$N$500,MATCH($F27,'11.7_Outliers-Controlled_disp'!$F$5:$F$500,0))&lt;&gt;"N",
INDEX('11.7_Outliers-Controlled_disp'!K$5:K$500,MATCH($F27,'11.7_Outliers-Controlled_disp'!$F$5:$F$500,0)),""),"")</f>
        <v>2021</v>
      </c>
      <c r="AG27" s="14" t="str">
        <f>IFERROR(IF(INDEX('11.7_Outliers-Controlled_disp'!$N$5:$N$500,MATCH($F27,'11.7_Outliers-Controlled_disp'!$F$5:$F$500,0))&lt;&gt;"N",
INDEX('11.7_Outliers-Controlled_disp'!L$5:L$500,MATCH($F27,'11.7_Outliers-Controlled_disp'!$F$5:$F$500,0)),""),"")</f>
        <v>WACT_29</v>
      </c>
      <c r="AH27" s="14">
        <v>49.47</v>
      </c>
      <c r="AI27" s="5">
        <v>2021</v>
      </c>
      <c r="AJ27" s="5" t="s">
        <v>3045</v>
      </c>
      <c r="AK27" s="5">
        <f t="shared" si="0"/>
        <v>7</v>
      </c>
    </row>
    <row r="28" spans="1:37" x14ac:dyDescent="0.25">
      <c r="A28" s="5" t="s">
        <v>3046</v>
      </c>
      <c r="B28" s="5" t="s">
        <v>13</v>
      </c>
      <c r="C28" s="5" t="s">
        <v>851</v>
      </c>
      <c r="D28" s="5" t="s">
        <v>620</v>
      </c>
      <c r="E28" s="4" t="s">
        <v>3059</v>
      </c>
      <c r="F28" s="5" t="s">
        <v>3069</v>
      </c>
      <c r="G28" s="5">
        <v>1</v>
      </c>
      <c r="H28" s="5">
        <v>1</v>
      </c>
      <c r="I28" s="5" t="s">
        <v>3084</v>
      </c>
      <c r="J28" s="13">
        <f>IFERROR(IF(INDEX('11.1_Outliers-Generation'!$N$5:$N$500,MATCH($F28,'11.1_Outliers-Generation'!$F$5:$F$500,0))&lt;&gt;"N",
INDEX('11.1_Outliers-Generation'!J$5:J$500,MATCH($F28,'11.1_Outliers-Generation'!$F$5:$F$500,0)),""),"")</f>
        <v>0.54</v>
      </c>
      <c r="K28" s="8">
        <f>IFERROR(IF(INDEX('11.1_Outliers-Generation'!$N$5:$N$500,MATCH($F28,'11.1_Outliers-Generation'!$F$5:$F$500,0))&lt;&gt;"N",
INDEX('11.1_Outliers-Generation'!K$5:K$500,MATCH($F28,'11.1_Outliers-Generation'!$F$5:$F$500,0)),""),"")</f>
        <v>2022</v>
      </c>
      <c r="L28" s="13" t="str">
        <f>IFERROR(IF(INDEX('11.1_Outliers-Generation'!$N$5:$N$500,MATCH($F28,'11.1_Outliers-Generation'!$F$5:$F$500,0))&lt;&gt;"N",
INDEX('11.1_Outliers-Generation'!L$5:L$500,MATCH($F28,'11.1_Outliers-Generation'!$F$5:$F$500,0)),""),"")</f>
        <v>WACT_30</v>
      </c>
      <c r="M28" s="14">
        <f>IFERROR(IF(INDEX('11.2_Outliers-Collection_cov'!$N$5:$N$500,MATCH($F28,'11.2_Outliers-Collection_cov'!$F$5:$F$500,0))&lt;&gt;"N",
INDEX('11.2_Outliers-Collection_cov'!J$5:J$500,MATCH($F28,'11.2_Outliers-Collection_cov'!$F$5:$F$500,0)),""),"")</f>
        <v>30.06</v>
      </c>
      <c r="N28" s="8">
        <f>IFERROR(IF(INDEX('11.2_Outliers-Collection_cov'!$N$5:$N$500,MATCH($F28,'11.2_Outliers-Collection_cov'!$F$5:$F$500,0))&lt;&gt;"N",
INDEX('11.2_Outliers-Collection_cov'!K$5:K$500,MATCH($F28,'11.2_Outliers-Collection_cov'!$F$5:$F$500,0)),""),"")</f>
        <v>2022</v>
      </c>
      <c r="O28" s="13" t="str">
        <f>IFERROR(IF(INDEX('11.2_Outliers-Collection_cov'!$N$5:$N$500,MATCH($F28,'11.2_Outliers-Collection_cov'!$F$5:$F$500,0))&lt;&gt;"N",
INDEX('11.2_Outliers-Collection_cov'!L$5:L$500,MATCH($F28,'11.2_Outliers-Collection_cov'!$F$5:$F$500,0)),""),"")</f>
        <v>WACT_30</v>
      </c>
      <c r="P28" s="14">
        <f>IFERROR(IF(INDEX('11.3_Outliers-Plastic'!$N$5:$N$500,MATCH($F28,'11.3_Outliers-Plastic'!$F$5:$F$500,0))&lt;&gt;"N",
INDEX('11.3_Outliers-Plastic'!J$5:J$500,MATCH($F28,'11.3_Outliers-Plastic'!$F$5:$F$500,0)),""),"")</f>
        <v>4.7699999999999996</v>
      </c>
      <c r="Q28" s="8">
        <f>IFERROR(IF(INDEX('11.3_Outliers-Plastic'!$N$5:$N$500,MATCH($F28,'11.3_Outliers-Plastic'!$F$5:$F$500,0))&lt;&gt;"N",
INDEX('11.3_Outliers-Plastic'!K$5:K$500,MATCH($F28,'11.3_Outliers-Plastic'!$F$5:$F$500,0)),""),"")</f>
        <v>2022</v>
      </c>
      <c r="R28" s="14" t="str">
        <f>IFERROR(IF(INDEX('11.3_Outliers-Plastic'!$N$5:$N$500,MATCH($F28,'11.3_Outliers-Plastic'!$F$5:$F$500,0))&lt;&gt;"N",
INDEX('11.3_Outliers-Plastic'!L$5:L$500,MATCH($F28,'11.3_Outliers-Plastic'!$F$5:$F$500,0)),""),"")</f>
        <v>WACT_30</v>
      </c>
      <c r="S28" s="12">
        <v>61.635220125786169</v>
      </c>
      <c r="T28" s="5">
        <v>2022</v>
      </c>
      <c r="U28" s="5" t="s">
        <v>3046</v>
      </c>
      <c r="V28" s="14" t="str">
        <f>IFERROR(IF(INDEX('11.5_Outliers-Other_recovery'!$N$5:$N$500,MATCH($F28,'11.5_Outliers-Other_recovery'!$F$5:$F$500,0))&lt;&gt;"N",
INDEX('11.5_Outliers-Other_recovery'!J$5:J$500,MATCH($F28,'11.5_Outliers-Other_recovery'!$F$5:$F$500,0)),""),"")</f>
        <v/>
      </c>
      <c r="W28" s="8" t="str">
        <f>IFERROR(IF(INDEX('11.5_Outliers-Other_recovery'!$N$5:$N$500,MATCH($F28,'11.5_Outliers-Other_recovery'!$F$5:$F$500,0))&lt;&gt;"N",
INDEX('11.5_Outliers-Other_recovery'!K$5:K$500,MATCH($F28,'11.5_Outliers-Other_recovery'!$F$5:$F$500,0)),""),"")</f>
        <v/>
      </c>
      <c r="X28" s="14" t="str">
        <f>IFERROR(IF(INDEX('11.5_Outliers-Other_recovery'!$N$5:$N$500,MATCH($F28,'11.5_Outliers-Other_recovery'!$F$5:$F$500,0))&lt;&gt;"N",
INDEX('11.5_Outliers-Other_recovery'!L$5:L$500,MATCH($F28,'11.5_Outliers-Other_recovery'!$F$5:$F$500,0)),""),"")</f>
        <v/>
      </c>
      <c r="Y28" s="14" t="str">
        <f>IFERROR(IF(INDEX('11.4_Outliers-Formal_dry_recy'!$N$5:$N$500,MATCH($F28,'11.4_Outliers-Formal_dry_recy'!$F$5:$F$500,0))&lt;&gt;"N",
INDEX('11.4_Outliers-Formal_dry_recy'!J$5:J$500,MATCH($F28,'11.4_Outliers-Formal_dry_recy'!$F$5:$F$500,0)),""),"")</f>
        <v/>
      </c>
      <c r="Z28" s="8" t="str">
        <f>IFERROR(IF(INDEX('11.4_Outliers-Formal_dry_recy'!$N$5:$N$500,MATCH($F28,'11.4_Outliers-Formal_dry_recy'!$F$5:$F$500,0))&lt;&gt;"N",
INDEX('11.4_Outliers-Formal_dry_recy'!K$5:K$500,MATCH($F28,'11.4_Outliers-Formal_dry_recy'!$F$5:$F$500,0)),""),"")</f>
        <v/>
      </c>
      <c r="AA28" s="14" t="str">
        <f>IFERROR(IF(INDEX('11.4_Outliers-Formal_dry_recy'!$N$5:$N$500,MATCH($F28,'11.4_Outliers-Formal_dry_recy'!$F$5:$F$500,0))&lt;&gt;"N",
INDEX('11.4_Outliers-Formal_dry_recy'!L$5:L$500,MATCH($F28,'11.4_Outliers-Formal_dry_recy'!$F$5:$F$500,0)),""),"")</f>
        <v/>
      </c>
      <c r="AB28" s="14">
        <f>IFERROR(IF(INDEX('11.6_Outliers-Incineration'!$N$5:$N$500,MATCH($F28,'11.6_Outliers-Incineration'!$F$5:$F$500,0))&lt;&gt;"N",
INDEX('11.6_Outliers-Incineration'!J$5:J$500,MATCH($F28,'11.6_Outliers-Incineration'!$F$5:$F$500,0)),""),"")</f>
        <v>0</v>
      </c>
      <c r="AC28" s="8">
        <f>IFERROR(IF(INDEX('11.6_Outliers-Incineration'!$N$5:$N$500,MATCH($F28,'11.6_Outliers-Incineration'!$F$5:$F$500,0))&lt;&gt;"N",
INDEX('11.6_Outliers-Incineration'!K$5:K$500,MATCH($F28,'11.6_Outliers-Incineration'!$F$5:$F$500,0)),""),"")</f>
        <v>2022</v>
      </c>
      <c r="AD28" s="14" t="str">
        <f>IFERROR(IF(INDEX('11.6_Outliers-Incineration'!$N$5:$N$500,MATCH($F28,'11.6_Outliers-Incineration'!$F$5:$F$500,0))&lt;&gt;"N",
INDEX('11.6_Outliers-Incineration'!L$5:L$500,MATCH($F28,'11.6_Outliers-Incineration'!$F$5:$F$500,0)),""),"")</f>
        <v>WACT_30</v>
      </c>
      <c r="AE28" s="14">
        <f>IFERROR(IF(INDEX('11.7_Outliers-Controlled_disp'!$N$5:$N$500,MATCH($F28,'11.7_Outliers-Controlled_disp'!$F$5:$F$500,0))&lt;&gt;"N",
INDEX('11.7_Outliers-Controlled_disp'!J$5:J$500,MATCH($F28,'11.7_Outliers-Controlled_disp'!$F$5:$F$500,0)),""),"")</f>
        <v>0</v>
      </c>
      <c r="AF28" s="8">
        <f>IFERROR(IF(INDEX('11.7_Outliers-Controlled_disp'!$N$5:$N$500,MATCH($F28,'11.7_Outliers-Controlled_disp'!$F$5:$F$500,0))&lt;&gt;"N",
INDEX('11.7_Outliers-Controlled_disp'!K$5:K$500,MATCH($F28,'11.7_Outliers-Controlled_disp'!$F$5:$F$500,0)),""),"")</f>
        <v>2022</v>
      </c>
      <c r="AG28" s="14" t="str">
        <f>IFERROR(IF(INDEX('11.7_Outliers-Controlled_disp'!$N$5:$N$500,MATCH($F28,'11.7_Outliers-Controlled_disp'!$F$5:$F$500,0))&lt;&gt;"N",
INDEX('11.7_Outliers-Controlled_disp'!L$5:L$500,MATCH($F28,'11.7_Outliers-Controlled_disp'!$F$5:$F$500,0)),""),"")</f>
        <v>WACT_30</v>
      </c>
      <c r="AH28" s="14">
        <v>1.32</v>
      </c>
      <c r="AI28" s="5">
        <v>2022</v>
      </c>
      <c r="AJ28" s="5" t="s">
        <v>3046</v>
      </c>
      <c r="AK28" s="5">
        <f t="shared" si="0"/>
        <v>7</v>
      </c>
    </row>
    <row r="29" spans="1:37" x14ac:dyDescent="0.25">
      <c r="A29" s="5" t="s">
        <v>3047</v>
      </c>
      <c r="B29" s="5" t="s">
        <v>954</v>
      </c>
      <c r="C29" s="5" t="s">
        <v>953</v>
      </c>
      <c r="D29" s="5" t="s">
        <v>620</v>
      </c>
      <c r="E29" s="4" t="s">
        <v>3351</v>
      </c>
      <c r="F29" s="4" t="s">
        <v>3070</v>
      </c>
      <c r="G29" s="5">
        <v>2</v>
      </c>
      <c r="H29" s="5">
        <v>1</v>
      </c>
      <c r="I29" s="4" t="s">
        <v>3091</v>
      </c>
      <c r="J29" s="13">
        <f>IFERROR(IF(INDEX('11.1_Outliers-Generation'!$N$5:$N$500,MATCH($F29,'11.1_Outliers-Generation'!$F$5:$F$500,0))&lt;&gt;"N",
INDEX('11.1_Outliers-Generation'!J$5:J$500,MATCH($F29,'11.1_Outliers-Generation'!$F$5:$F$500,0)),""),"")</f>
        <v>0.38</v>
      </c>
      <c r="K29" s="8">
        <f>IFERROR(IF(INDEX('11.1_Outliers-Generation'!$N$5:$N$500,MATCH($F29,'11.1_Outliers-Generation'!$F$5:$F$500,0))&lt;&gt;"N",
INDEX('11.1_Outliers-Generation'!K$5:K$500,MATCH($F29,'11.1_Outliers-Generation'!$F$5:$F$500,0)),""),"")</f>
        <v>2021</v>
      </c>
      <c r="L29" s="13" t="str">
        <f>IFERROR(IF(INDEX('11.1_Outliers-Generation'!$N$5:$N$500,MATCH($F29,'11.1_Outliers-Generation'!$F$5:$F$500,0))&lt;&gt;"N",
INDEX('11.1_Outliers-Generation'!L$5:L$500,MATCH($F29,'11.1_Outliers-Generation'!$F$5:$F$500,0)),""),"")</f>
        <v>WACT_31</v>
      </c>
      <c r="M29" s="14">
        <f>IFERROR(IF(INDEX('11.2_Outliers-Collection_cov'!$N$5:$N$500,MATCH($F29,'11.2_Outliers-Collection_cov'!$F$5:$F$500,0))&lt;&gt;"N",
INDEX('11.2_Outliers-Collection_cov'!J$5:J$500,MATCH($F29,'11.2_Outliers-Collection_cov'!$F$5:$F$500,0)),""),"")</f>
        <v>92.3</v>
      </c>
      <c r="N29" s="8">
        <f>IFERROR(IF(INDEX('11.2_Outliers-Collection_cov'!$N$5:$N$500,MATCH($F29,'11.2_Outliers-Collection_cov'!$F$5:$F$500,0))&lt;&gt;"N",
INDEX('11.2_Outliers-Collection_cov'!K$5:K$500,MATCH($F29,'11.2_Outliers-Collection_cov'!$F$5:$F$500,0)),""),"")</f>
        <v>2021</v>
      </c>
      <c r="O29" s="13" t="str">
        <f>IFERROR(IF(INDEX('11.2_Outliers-Collection_cov'!$N$5:$N$500,MATCH($F29,'11.2_Outliers-Collection_cov'!$F$5:$F$500,0))&lt;&gt;"N",
INDEX('11.2_Outliers-Collection_cov'!L$5:L$500,MATCH($F29,'11.2_Outliers-Collection_cov'!$F$5:$F$500,0)),""),"")</f>
        <v>WACT_31</v>
      </c>
      <c r="P29" s="14">
        <f>IFERROR(IF(INDEX('11.3_Outliers-Plastic'!$N$5:$N$500,MATCH($F29,'11.3_Outliers-Plastic'!$F$5:$F$500,0))&lt;&gt;"N",
INDEX('11.3_Outliers-Plastic'!J$5:J$500,MATCH($F29,'11.3_Outliers-Plastic'!$F$5:$F$500,0)),""),"")</f>
        <v>15.52</v>
      </c>
      <c r="Q29" s="8">
        <f>IFERROR(IF(INDEX('11.3_Outliers-Plastic'!$N$5:$N$500,MATCH($F29,'11.3_Outliers-Plastic'!$F$5:$F$500,0))&lt;&gt;"N",
INDEX('11.3_Outliers-Plastic'!K$5:K$500,MATCH($F29,'11.3_Outliers-Plastic'!$F$5:$F$500,0)),""),"")</f>
        <v>2021</v>
      </c>
      <c r="R29" s="14" t="str">
        <f>IFERROR(IF(INDEX('11.3_Outliers-Plastic'!$N$5:$N$500,MATCH($F29,'11.3_Outliers-Plastic'!$F$5:$F$500,0))&lt;&gt;"N",
INDEX('11.3_Outliers-Plastic'!L$5:L$500,MATCH($F29,'11.3_Outliers-Plastic'!$F$5:$F$500,0)),""),"")</f>
        <v>WACT_31</v>
      </c>
      <c r="S29" s="12">
        <v>34.085051546391753</v>
      </c>
      <c r="T29" s="5">
        <v>2021</v>
      </c>
      <c r="U29" s="5" t="s">
        <v>3047</v>
      </c>
      <c r="V29" s="14" t="str">
        <f>IFERROR(IF(INDEX('11.5_Outliers-Other_recovery'!$N$5:$N$500,MATCH($F29,'11.5_Outliers-Other_recovery'!$F$5:$F$500,0))&lt;&gt;"N",
INDEX('11.5_Outliers-Other_recovery'!J$5:J$500,MATCH($F29,'11.5_Outliers-Other_recovery'!$F$5:$F$500,0)),""),"")</f>
        <v/>
      </c>
      <c r="W29" s="8" t="str">
        <f>IFERROR(IF(INDEX('11.5_Outliers-Other_recovery'!$N$5:$N$500,MATCH($F29,'11.5_Outliers-Other_recovery'!$F$5:$F$500,0))&lt;&gt;"N",
INDEX('11.5_Outliers-Other_recovery'!K$5:K$500,MATCH($F29,'11.5_Outliers-Other_recovery'!$F$5:$F$500,0)),""),"")</f>
        <v/>
      </c>
      <c r="X29" s="14" t="str">
        <f>IFERROR(IF(INDEX('11.5_Outliers-Other_recovery'!$N$5:$N$500,MATCH($F29,'11.5_Outliers-Other_recovery'!$F$5:$F$500,0))&lt;&gt;"N",
INDEX('11.5_Outliers-Other_recovery'!L$5:L$500,MATCH($F29,'11.5_Outliers-Other_recovery'!$F$5:$F$500,0)),""),"")</f>
        <v/>
      </c>
      <c r="Y29" s="14" t="str">
        <f>IFERROR(IF(INDEX('11.4_Outliers-Formal_dry_recy'!$N$5:$N$500,MATCH($F29,'11.4_Outliers-Formal_dry_recy'!$F$5:$F$500,0))&lt;&gt;"N",
INDEX('11.4_Outliers-Formal_dry_recy'!J$5:J$500,MATCH($F29,'11.4_Outliers-Formal_dry_recy'!$F$5:$F$500,0)),""),"")</f>
        <v/>
      </c>
      <c r="Z29" s="8" t="str">
        <f>IFERROR(IF(INDEX('11.4_Outliers-Formal_dry_recy'!$N$5:$N$500,MATCH($F29,'11.4_Outliers-Formal_dry_recy'!$F$5:$F$500,0))&lt;&gt;"N",
INDEX('11.4_Outliers-Formal_dry_recy'!K$5:K$500,MATCH($F29,'11.4_Outliers-Formal_dry_recy'!$F$5:$F$500,0)),""),"")</f>
        <v/>
      </c>
      <c r="AA29" s="14" t="str">
        <f>IFERROR(IF(INDEX('11.4_Outliers-Formal_dry_recy'!$N$5:$N$500,MATCH($F29,'11.4_Outliers-Formal_dry_recy'!$F$5:$F$500,0))&lt;&gt;"N",
INDEX('11.4_Outliers-Formal_dry_recy'!L$5:L$500,MATCH($F29,'11.4_Outliers-Formal_dry_recy'!$F$5:$F$500,0)),""),"")</f>
        <v/>
      </c>
      <c r="AB29" s="14">
        <f>IFERROR(IF(INDEX('11.6_Outliers-Incineration'!$N$5:$N$500,MATCH($F29,'11.6_Outliers-Incineration'!$F$5:$F$500,0))&lt;&gt;"N",
INDEX('11.6_Outliers-Incineration'!J$5:J$500,MATCH($F29,'11.6_Outliers-Incineration'!$F$5:$F$500,0)),""),"")</f>
        <v>0</v>
      </c>
      <c r="AC29" s="8">
        <f>IFERROR(IF(INDEX('11.6_Outliers-Incineration'!$N$5:$N$500,MATCH($F29,'11.6_Outliers-Incineration'!$F$5:$F$500,0))&lt;&gt;"N",
INDEX('11.6_Outliers-Incineration'!K$5:K$500,MATCH($F29,'11.6_Outliers-Incineration'!$F$5:$F$500,0)),""),"")</f>
        <v>2021</v>
      </c>
      <c r="AD29" s="14" t="str">
        <f>IFERROR(IF(INDEX('11.6_Outliers-Incineration'!$N$5:$N$500,MATCH($F29,'11.6_Outliers-Incineration'!$F$5:$F$500,0))&lt;&gt;"N",
INDEX('11.6_Outliers-Incineration'!L$5:L$500,MATCH($F29,'11.6_Outliers-Incineration'!$F$5:$F$500,0)),""),"")</f>
        <v>WACT_31</v>
      </c>
      <c r="AE29" s="14">
        <f>IFERROR(IF(INDEX('11.7_Outliers-Controlled_disp'!$N$5:$N$500,MATCH($F29,'11.7_Outliers-Controlled_disp'!$F$5:$F$500,0))&lt;&gt;"N",
INDEX('11.7_Outliers-Controlled_disp'!J$5:J$500,MATCH($F29,'11.7_Outliers-Controlled_disp'!$F$5:$F$500,0)),""),"")</f>
        <v>100</v>
      </c>
      <c r="AF29" s="8">
        <f>IFERROR(IF(INDEX('11.7_Outliers-Controlled_disp'!$N$5:$N$500,MATCH($F29,'11.7_Outliers-Controlled_disp'!$F$5:$F$500,0))&lt;&gt;"N",
INDEX('11.7_Outliers-Controlled_disp'!K$5:K$500,MATCH($F29,'11.7_Outliers-Controlled_disp'!$F$5:$F$500,0)),""),"")</f>
        <v>2021</v>
      </c>
      <c r="AG29" s="14" t="str">
        <f>IFERROR(IF(INDEX('11.7_Outliers-Controlled_disp'!$N$5:$N$500,MATCH($F29,'11.7_Outliers-Controlled_disp'!$F$5:$F$500,0))&lt;&gt;"N",
INDEX('11.7_Outliers-Controlled_disp'!L$5:L$500,MATCH($F29,'11.7_Outliers-Controlled_disp'!$F$5:$F$500,0)),""),"")</f>
        <v>WACT_31</v>
      </c>
      <c r="AH29" s="14">
        <v>91.33</v>
      </c>
      <c r="AI29" s="5">
        <v>2021</v>
      </c>
      <c r="AJ29" s="5" t="s">
        <v>3047</v>
      </c>
      <c r="AK29" s="5">
        <f t="shared" si="0"/>
        <v>7</v>
      </c>
    </row>
    <row r="30" spans="1:37" x14ac:dyDescent="0.25">
      <c r="A30" s="5" t="s">
        <v>3048</v>
      </c>
      <c r="B30" s="5" t="s">
        <v>954</v>
      </c>
      <c r="C30" s="5" t="s">
        <v>953</v>
      </c>
      <c r="D30" s="5" t="s">
        <v>620</v>
      </c>
      <c r="E30" s="4" t="s">
        <v>3060</v>
      </c>
      <c r="F30" s="5" t="s">
        <v>3071</v>
      </c>
      <c r="G30" s="5">
        <v>2</v>
      </c>
      <c r="H30" s="5">
        <v>1</v>
      </c>
      <c r="I30" s="5" t="s">
        <v>3092</v>
      </c>
      <c r="J30" s="13">
        <f>IFERROR(IF(INDEX('11.1_Outliers-Generation'!$N$5:$N$500,MATCH($F30,'11.1_Outliers-Generation'!$F$5:$F$500,0))&lt;&gt;"N",
INDEX('11.1_Outliers-Generation'!J$5:J$500,MATCH($F30,'11.1_Outliers-Generation'!$F$5:$F$500,0)),""),"")</f>
        <v>0.37</v>
      </c>
      <c r="K30" s="8">
        <f>IFERROR(IF(INDEX('11.1_Outliers-Generation'!$N$5:$N$500,MATCH($F30,'11.1_Outliers-Generation'!$F$5:$F$500,0))&lt;&gt;"N",
INDEX('11.1_Outliers-Generation'!K$5:K$500,MATCH($F30,'11.1_Outliers-Generation'!$F$5:$F$500,0)),""),"")</f>
        <v>2021</v>
      </c>
      <c r="L30" s="13" t="str">
        <f>IFERROR(IF(INDEX('11.1_Outliers-Generation'!$N$5:$N$500,MATCH($F30,'11.1_Outliers-Generation'!$F$5:$F$500,0))&lt;&gt;"N",
INDEX('11.1_Outliers-Generation'!L$5:L$500,MATCH($F30,'11.1_Outliers-Generation'!$F$5:$F$500,0)),""),"")</f>
        <v>WACT_32</v>
      </c>
      <c r="M30" s="14">
        <f>IFERROR(IF(INDEX('11.2_Outliers-Collection_cov'!$N$5:$N$500,MATCH($F30,'11.2_Outliers-Collection_cov'!$F$5:$F$500,0))&lt;&gt;"N",
INDEX('11.2_Outliers-Collection_cov'!J$5:J$500,MATCH($F30,'11.2_Outliers-Collection_cov'!$F$5:$F$500,0)),""),"")</f>
        <v>61.7</v>
      </c>
      <c r="N30" s="8">
        <f>IFERROR(IF(INDEX('11.2_Outliers-Collection_cov'!$N$5:$N$500,MATCH($F30,'11.2_Outliers-Collection_cov'!$F$5:$F$500,0))&lt;&gt;"N",
INDEX('11.2_Outliers-Collection_cov'!K$5:K$500,MATCH($F30,'11.2_Outliers-Collection_cov'!$F$5:$F$500,0)),""),"")</f>
        <v>2021</v>
      </c>
      <c r="O30" s="13" t="str">
        <f>IFERROR(IF(INDEX('11.2_Outliers-Collection_cov'!$N$5:$N$500,MATCH($F30,'11.2_Outliers-Collection_cov'!$F$5:$F$500,0))&lt;&gt;"N",
INDEX('11.2_Outliers-Collection_cov'!L$5:L$500,MATCH($F30,'11.2_Outliers-Collection_cov'!$F$5:$F$500,0)),""),"")</f>
        <v>WACT_32</v>
      </c>
      <c r="P30" s="14">
        <f>IFERROR(IF(INDEX('11.3_Outliers-Plastic'!$N$5:$N$500,MATCH($F30,'11.3_Outliers-Plastic'!$F$5:$F$500,0))&lt;&gt;"N",
INDEX('11.3_Outliers-Plastic'!J$5:J$500,MATCH($F30,'11.3_Outliers-Plastic'!$F$5:$F$500,0)),""),"")</f>
        <v>11.77</v>
      </c>
      <c r="Q30" s="8">
        <f>IFERROR(IF(INDEX('11.3_Outliers-Plastic'!$N$5:$N$500,MATCH($F30,'11.3_Outliers-Plastic'!$F$5:$F$500,0))&lt;&gt;"N",
INDEX('11.3_Outliers-Plastic'!K$5:K$500,MATCH($F30,'11.3_Outliers-Plastic'!$F$5:$F$500,0)),""),"")</f>
        <v>2021</v>
      </c>
      <c r="R30" s="14" t="str">
        <f>IFERROR(IF(INDEX('11.3_Outliers-Plastic'!$N$5:$N$500,MATCH($F30,'11.3_Outliers-Plastic'!$F$5:$F$500,0))&lt;&gt;"N",
INDEX('11.3_Outliers-Plastic'!L$5:L$500,MATCH($F30,'11.3_Outliers-Plastic'!$F$5:$F$500,0)),""),"")</f>
        <v>WACT_32</v>
      </c>
      <c r="S30" s="12">
        <v>49.617672047578594</v>
      </c>
      <c r="T30" s="5">
        <v>2021</v>
      </c>
      <c r="U30" s="5" t="s">
        <v>3048</v>
      </c>
      <c r="V30" s="14" t="str">
        <f>IFERROR(IF(INDEX('11.5_Outliers-Other_recovery'!$N$5:$N$500,MATCH($F30,'11.5_Outliers-Other_recovery'!$F$5:$F$500,0))&lt;&gt;"N",
INDEX('11.5_Outliers-Other_recovery'!J$5:J$500,MATCH($F30,'11.5_Outliers-Other_recovery'!$F$5:$F$500,0)),""),"")</f>
        <v/>
      </c>
      <c r="W30" s="8" t="str">
        <f>IFERROR(IF(INDEX('11.5_Outliers-Other_recovery'!$N$5:$N$500,MATCH($F30,'11.5_Outliers-Other_recovery'!$F$5:$F$500,0))&lt;&gt;"N",
INDEX('11.5_Outliers-Other_recovery'!K$5:K$500,MATCH($F30,'11.5_Outliers-Other_recovery'!$F$5:$F$500,0)),""),"")</f>
        <v/>
      </c>
      <c r="X30" s="14" t="str">
        <f>IFERROR(IF(INDEX('11.5_Outliers-Other_recovery'!$N$5:$N$500,MATCH($F30,'11.5_Outliers-Other_recovery'!$F$5:$F$500,0))&lt;&gt;"N",
INDEX('11.5_Outliers-Other_recovery'!L$5:L$500,MATCH($F30,'11.5_Outliers-Other_recovery'!$F$5:$F$500,0)),""),"")</f>
        <v/>
      </c>
      <c r="Y30" s="14" t="str">
        <f>IFERROR(IF(INDEX('11.4_Outliers-Formal_dry_recy'!$N$5:$N$500,MATCH($F30,'11.4_Outliers-Formal_dry_recy'!$F$5:$F$500,0))&lt;&gt;"N",
INDEX('11.4_Outliers-Formal_dry_recy'!J$5:J$500,MATCH($F30,'11.4_Outliers-Formal_dry_recy'!$F$5:$F$500,0)),""),"")</f>
        <v/>
      </c>
      <c r="Z30" s="8" t="str">
        <f>IFERROR(IF(INDEX('11.4_Outliers-Formal_dry_recy'!$N$5:$N$500,MATCH($F30,'11.4_Outliers-Formal_dry_recy'!$F$5:$F$500,0))&lt;&gt;"N",
INDEX('11.4_Outliers-Formal_dry_recy'!K$5:K$500,MATCH($F30,'11.4_Outliers-Formal_dry_recy'!$F$5:$F$500,0)),""),"")</f>
        <v/>
      </c>
      <c r="AA30" s="14" t="str">
        <f>IFERROR(IF(INDEX('11.4_Outliers-Formal_dry_recy'!$N$5:$N$500,MATCH($F30,'11.4_Outliers-Formal_dry_recy'!$F$5:$F$500,0))&lt;&gt;"N",
INDEX('11.4_Outliers-Formal_dry_recy'!L$5:L$500,MATCH($F30,'11.4_Outliers-Formal_dry_recy'!$F$5:$F$500,0)),""),"")</f>
        <v/>
      </c>
      <c r="AB30" s="14">
        <f>IFERROR(IF(INDEX('11.6_Outliers-Incineration'!$N$5:$N$500,MATCH($F30,'11.6_Outliers-Incineration'!$F$5:$F$500,0))&lt;&gt;"N",
INDEX('11.6_Outliers-Incineration'!J$5:J$500,MATCH($F30,'11.6_Outliers-Incineration'!$F$5:$F$500,0)),""),"")</f>
        <v>0</v>
      </c>
      <c r="AC30" s="8">
        <f>IFERROR(IF(INDEX('11.6_Outliers-Incineration'!$N$5:$N$500,MATCH($F30,'11.6_Outliers-Incineration'!$F$5:$F$500,0))&lt;&gt;"N",
INDEX('11.6_Outliers-Incineration'!K$5:K$500,MATCH($F30,'11.6_Outliers-Incineration'!$F$5:$F$500,0)),""),"")</f>
        <v>2021</v>
      </c>
      <c r="AD30" s="14" t="str">
        <f>IFERROR(IF(INDEX('11.6_Outliers-Incineration'!$N$5:$N$500,MATCH($F30,'11.6_Outliers-Incineration'!$F$5:$F$500,0))&lt;&gt;"N",
INDEX('11.6_Outliers-Incineration'!L$5:L$500,MATCH($F30,'11.6_Outliers-Incineration'!$F$5:$F$500,0)),""),"")</f>
        <v>WACT_32</v>
      </c>
      <c r="AE30" s="14">
        <f>IFERROR(IF(INDEX('11.7_Outliers-Controlled_disp'!$N$5:$N$500,MATCH($F30,'11.7_Outliers-Controlled_disp'!$F$5:$F$500,0))&lt;&gt;"N",
INDEX('11.7_Outliers-Controlled_disp'!J$5:J$500,MATCH($F30,'11.7_Outliers-Controlled_disp'!$F$5:$F$500,0)),""),"")</f>
        <v>100</v>
      </c>
      <c r="AF30" s="8">
        <f>IFERROR(IF(INDEX('11.7_Outliers-Controlled_disp'!$N$5:$N$500,MATCH($F30,'11.7_Outliers-Controlled_disp'!$F$5:$F$500,0))&lt;&gt;"N",
INDEX('11.7_Outliers-Controlled_disp'!K$5:K$500,MATCH($F30,'11.7_Outliers-Controlled_disp'!$F$5:$F$500,0)),""),"")</f>
        <v>2021</v>
      </c>
      <c r="AG30" s="14" t="str">
        <f>IFERROR(IF(INDEX('11.7_Outliers-Controlled_disp'!$N$5:$N$500,MATCH($F30,'11.7_Outliers-Controlled_disp'!$F$5:$F$500,0))&lt;&gt;"N",
INDEX('11.7_Outliers-Controlled_disp'!L$5:L$500,MATCH($F30,'11.7_Outliers-Controlled_disp'!$F$5:$F$500,0)),""),"")</f>
        <v>WACT_32</v>
      </c>
      <c r="AH30" s="14">
        <v>56.46</v>
      </c>
      <c r="AI30" s="5">
        <v>2021</v>
      </c>
      <c r="AJ30" s="5" t="s">
        <v>3048</v>
      </c>
      <c r="AK30" s="5">
        <f t="shared" si="0"/>
        <v>7</v>
      </c>
    </row>
    <row r="31" spans="1:37" x14ac:dyDescent="0.25">
      <c r="A31" s="5" t="s">
        <v>3049</v>
      </c>
      <c r="B31" s="5" t="s">
        <v>954</v>
      </c>
      <c r="C31" s="5" t="s">
        <v>953</v>
      </c>
      <c r="D31" s="5" t="s">
        <v>620</v>
      </c>
      <c r="E31" s="4" t="s">
        <v>3061</v>
      </c>
      <c r="F31" s="5" t="s">
        <v>3072</v>
      </c>
      <c r="G31" s="5">
        <v>2</v>
      </c>
      <c r="H31" s="5">
        <v>1</v>
      </c>
      <c r="I31" s="5" t="s">
        <v>3092</v>
      </c>
      <c r="J31" s="13">
        <f>IFERROR(IF(INDEX('11.1_Outliers-Generation'!$N$5:$N$500,MATCH($F31,'11.1_Outliers-Generation'!$F$5:$F$500,0))&lt;&gt;"N",
INDEX('11.1_Outliers-Generation'!J$5:J$500,MATCH($F31,'11.1_Outliers-Generation'!$F$5:$F$500,0)),""),"")</f>
        <v>0.31</v>
      </c>
      <c r="K31" s="8">
        <f>IFERROR(IF(INDEX('11.1_Outliers-Generation'!$N$5:$N$500,MATCH($F31,'11.1_Outliers-Generation'!$F$5:$F$500,0))&lt;&gt;"N",
INDEX('11.1_Outliers-Generation'!K$5:K$500,MATCH($F31,'11.1_Outliers-Generation'!$F$5:$F$500,0)),""),"")</f>
        <v>2021</v>
      </c>
      <c r="L31" s="13" t="str">
        <f>IFERROR(IF(INDEX('11.1_Outliers-Generation'!$N$5:$N$500,MATCH($F31,'11.1_Outliers-Generation'!$F$5:$F$500,0))&lt;&gt;"N",
INDEX('11.1_Outliers-Generation'!L$5:L$500,MATCH($F31,'11.1_Outliers-Generation'!$F$5:$F$500,0)),""),"")</f>
        <v>WACT_33</v>
      </c>
      <c r="M31" s="14">
        <f>IFERROR(IF(INDEX('11.2_Outliers-Collection_cov'!$N$5:$N$500,MATCH($F31,'11.2_Outliers-Collection_cov'!$F$5:$F$500,0))&lt;&gt;"N",
INDEX('11.2_Outliers-Collection_cov'!J$5:J$500,MATCH($F31,'11.2_Outliers-Collection_cov'!$F$5:$F$500,0)),""),"")</f>
        <v>58.36</v>
      </c>
      <c r="N31" s="8">
        <f>IFERROR(IF(INDEX('11.2_Outliers-Collection_cov'!$N$5:$N$500,MATCH($F31,'11.2_Outliers-Collection_cov'!$F$5:$F$500,0))&lt;&gt;"N",
INDEX('11.2_Outliers-Collection_cov'!K$5:K$500,MATCH($F31,'11.2_Outliers-Collection_cov'!$F$5:$F$500,0)),""),"")</f>
        <v>2021</v>
      </c>
      <c r="O31" s="13" t="str">
        <f>IFERROR(IF(INDEX('11.2_Outliers-Collection_cov'!$N$5:$N$500,MATCH($F31,'11.2_Outliers-Collection_cov'!$F$5:$F$500,0))&lt;&gt;"N",
INDEX('11.2_Outliers-Collection_cov'!L$5:L$500,MATCH($F31,'11.2_Outliers-Collection_cov'!$F$5:$F$500,0)),""),"")</f>
        <v>WACT_33</v>
      </c>
      <c r="P31" s="14">
        <f>IFERROR(IF(INDEX('11.3_Outliers-Plastic'!$N$5:$N$500,MATCH($F31,'11.3_Outliers-Plastic'!$F$5:$F$500,0))&lt;&gt;"N",
INDEX('11.3_Outliers-Plastic'!J$5:J$500,MATCH($F31,'11.3_Outliers-Plastic'!$F$5:$F$500,0)),""),"")</f>
        <v>19.189999999999998</v>
      </c>
      <c r="Q31" s="8">
        <f>IFERROR(IF(INDEX('11.3_Outliers-Plastic'!$N$5:$N$500,MATCH($F31,'11.3_Outliers-Plastic'!$F$5:$F$500,0))&lt;&gt;"N",
INDEX('11.3_Outliers-Plastic'!K$5:K$500,MATCH($F31,'11.3_Outliers-Plastic'!$F$5:$F$500,0)),""),"")</f>
        <v>2021</v>
      </c>
      <c r="R31" s="14" t="str">
        <f>IFERROR(IF(INDEX('11.3_Outliers-Plastic'!$N$5:$N$500,MATCH($F31,'11.3_Outliers-Plastic'!$F$5:$F$500,0))&lt;&gt;"N",
INDEX('11.3_Outliers-Plastic'!L$5:L$500,MATCH($F31,'11.3_Outliers-Plastic'!$F$5:$F$500,0)),""),"")</f>
        <v>WACT_33</v>
      </c>
      <c r="S31" s="12">
        <v>63.15789473684211</v>
      </c>
      <c r="T31" s="5">
        <v>2021</v>
      </c>
      <c r="U31" s="5" t="s">
        <v>3049</v>
      </c>
      <c r="V31" s="14" t="str">
        <f>IFERROR(IF(INDEX('11.5_Outliers-Other_recovery'!$N$5:$N$500,MATCH($F31,'11.5_Outliers-Other_recovery'!$F$5:$F$500,0))&lt;&gt;"N",
INDEX('11.5_Outliers-Other_recovery'!J$5:J$500,MATCH($F31,'11.5_Outliers-Other_recovery'!$F$5:$F$500,0)),""),"")</f>
        <v/>
      </c>
      <c r="W31" s="8" t="str">
        <f>IFERROR(IF(INDEX('11.5_Outliers-Other_recovery'!$N$5:$N$500,MATCH($F31,'11.5_Outliers-Other_recovery'!$F$5:$F$500,0))&lt;&gt;"N",
INDEX('11.5_Outliers-Other_recovery'!K$5:K$500,MATCH($F31,'11.5_Outliers-Other_recovery'!$F$5:$F$500,0)),""),"")</f>
        <v/>
      </c>
      <c r="X31" s="14" t="str">
        <f>IFERROR(IF(INDEX('11.5_Outliers-Other_recovery'!$N$5:$N$500,MATCH($F31,'11.5_Outliers-Other_recovery'!$F$5:$F$500,0))&lt;&gt;"N",
INDEX('11.5_Outliers-Other_recovery'!L$5:L$500,MATCH($F31,'11.5_Outliers-Other_recovery'!$F$5:$F$500,0)),""),"")</f>
        <v/>
      </c>
      <c r="Y31" s="14" t="str">
        <f>IFERROR(IF(INDEX('11.4_Outliers-Formal_dry_recy'!$N$5:$N$500,MATCH($F31,'11.4_Outliers-Formal_dry_recy'!$F$5:$F$500,0))&lt;&gt;"N",
INDEX('11.4_Outliers-Formal_dry_recy'!J$5:J$500,MATCH($F31,'11.4_Outliers-Formal_dry_recy'!$F$5:$F$500,0)),""),"")</f>
        <v/>
      </c>
      <c r="Z31" s="8" t="str">
        <f>IFERROR(IF(INDEX('11.4_Outliers-Formal_dry_recy'!$N$5:$N$500,MATCH($F31,'11.4_Outliers-Formal_dry_recy'!$F$5:$F$500,0))&lt;&gt;"N",
INDEX('11.4_Outliers-Formal_dry_recy'!K$5:K$500,MATCH($F31,'11.4_Outliers-Formal_dry_recy'!$F$5:$F$500,0)),""),"")</f>
        <v/>
      </c>
      <c r="AA31" s="14" t="str">
        <f>IFERROR(IF(INDEX('11.4_Outliers-Formal_dry_recy'!$N$5:$N$500,MATCH($F31,'11.4_Outliers-Formal_dry_recy'!$F$5:$F$500,0))&lt;&gt;"N",
INDEX('11.4_Outliers-Formal_dry_recy'!L$5:L$500,MATCH($F31,'11.4_Outliers-Formal_dry_recy'!$F$5:$F$500,0)),""),"")</f>
        <v/>
      </c>
      <c r="AB31" s="14">
        <f>IFERROR(IF(INDEX('11.6_Outliers-Incineration'!$N$5:$N$500,MATCH($F31,'11.6_Outliers-Incineration'!$F$5:$F$500,0))&lt;&gt;"N",
INDEX('11.6_Outliers-Incineration'!J$5:J$500,MATCH($F31,'11.6_Outliers-Incineration'!$F$5:$F$500,0)),""),"")</f>
        <v>0</v>
      </c>
      <c r="AC31" s="8">
        <f>IFERROR(IF(INDEX('11.6_Outliers-Incineration'!$N$5:$N$500,MATCH($F31,'11.6_Outliers-Incineration'!$F$5:$F$500,0))&lt;&gt;"N",
INDEX('11.6_Outliers-Incineration'!K$5:K$500,MATCH($F31,'11.6_Outliers-Incineration'!$F$5:$F$500,0)),""),"")</f>
        <v>2021</v>
      </c>
      <c r="AD31" s="14" t="str">
        <f>IFERROR(IF(INDEX('11.6_Outliers-Incineration'!$N$5:$N$500,MATCH($F31,'11.6_Outliers-Incineration'!$F$5:$F$500,0))&lt;&gt;"N",
INDEX('11.6_Outliers-Incineration'!L$5:L$500,MATCH($F31,'11.6_Outliers-Incineration'!$F$5:$F$500,0)),""),"")</f>
        <v>WACT_33</v>
      </c>
      <c r="AE31" s="14">
        <f>IFERROR(IF(INDEX('11.7_Outliers-Controlled_disp'!$N$5:$N$500,MATCH($F31,'11.7_Outliers-Controlled_disp'!$F$5:$F$500,0))&lt;&gt;"N",
INDEX('11.7_Outliers-Controlled_disp'!J$5:J$500,MATCH($F31,'11.7_Outliers-Controlled_disp'!$F$5:$F$500,0)),""),"")</f>
        <v>0</v>
      </c>
      <c r="AF31" s="8">
        <f>IFERROR(IF(INDEX('11.7_Outliers-Controlled_disp'!$N$5:$N$500,MATCH($F31,'11.7_Outliers-Controlled_disp'!$F$5:$F$500,0))&lt;&gt;"N",
INDEX('11.7_Outliers-Controlled_disp'!K$5:K$500,MATCH($F31,'11.7_Outliers-Controlled_disp'!$F$5:$F$500,0)),""),"")</f>
        <v>2021</v>
      </c>
      <c r="AG31" s="14" t="str">
        <f>IFERROR(IF(INDEX('11.7_Outliers-Controlled_disp'!$N$5:$N$500,MATCH($F31,'11.7_Outliers-Controlled_disp'!$F$5:$F$500,0))&lt;&gt;"N",
INDEX('11.7_Outliers-Controlled_disp'!L$5:L$500,MATCH($F31,'11.7_Outliers-Controlled_disp'!$F$5:$F$500,0)),""),"")</f>
        <v>WACT_33</v>
      </c>
      <c r="AH31" s="14">
        <v>12.5</v>
      </c>
      <c r="AI31" s="5">
        <v>2021</v>
      </c>
      <c r="AJ31" s="5" t="s">
        <v>3049</v>
      </c>
      <c r="AK31" s="5">
        <f t="shared" si="0"/>
        <v>7</v>
      </c>
    </row>
    <row r="32" spans="1:37" x14ac:dyDescent="0.25">
      <c r="A32" s="5" t="s">
        <v>3051</v>
      </c>
      <c r="B32" s="5" t="s">
        <v>1314</v>
      </c>
      <c r="C32" s="5" t="s">
        <v>1313</v>
      </c>
      <c r="D32" s="5" t="s">
        <v>1038</v>
      </c>
      <c r="E32" s="6" t="s">
        <v>3062</v>
      </c>
      <c r="F32" s="4" t="s">
        <v>3074</v>
      </c>
      <c r="G32" s="4">
        <v>2</v>
      </c>
      <c r="H32" s="4">
        <v>3</v>
      </c>
      <c r="I32" s="4" t="s">
        <v>3094</v>
      </c>
      <c r="J32" s="13">
        <f>IFERROR(IF(INDEX('11.1_Outliers-Generation'!$N$5:$N$500,MATCH($F32,'11.1_Outliers-Generation'!$F$5:$F$500,0))&lt;&gt;"N",
INDEX('11.1_Outliers-Generation'!J$5:J$500,MATCH($F32,'11.1_Outliers-Generation'!$F$5:$F$500,0)),""),"")</f>
        <v>1.05</v>
      </c>
      <c r="K32" s="8">
        <f>IFERROR(IF(INDEX('11.1_Outliers-Generation'!$N$5:$N$500,MATCH($F32,'11.1_Outliers-Generation'!$F$5:$F$500,0))&lt;&gt;"N",
INDEX('11.1_Outliers-Generation'!K$5:K$500,MATCH($F32,'11.1_Outliers-Generation'!$F$5:$F$500,0)),""),"")</f>
        <v>2021</v>
      </c>
      <c r="L32" s="13" t="str">
        <f>IFERROR(IF(INDEX('11.1_Outliers-Generation'!$N$5:$N$500,MATCH($F32,'11.1_Outliers-Generation'!$F$5:$F$500,0))&lt;&gt;"N",
INDEX('11.1_Outliers-Generation'!L$5:L$500,MATCH($F32,'11.1_Outliers-Generation'!$F$5:$F$500,0)),""),"")</f>
        <v>WACT_35</v>
      </c>
      <c r="M32" s="14">
        <f>IFERROR(IF(INDEX('11.2_Outliers-Collection_cov'!$N$5:$N$500,MATCH($F32,'11.2_Outliers-Collection_cov'!$F$5:$F$500,0))&lt;&gt;"N",
INDEX('11.2_Outliers-Collection_cov'!J$5:J$500,MATCH($F32,'11.2_Outliers-Collection_cov'!$F$5:$F$500,0)),""),"")</f>
        <v>97.97</v>
      </c>
      <c r="N32" s="8">
        <f>IFERROR(IF(INDEX('11.2_Outliers-Collection_cov'!$N$5:$N$500,MATCH($F32,'11.2_Outliers-Collection_cov'!$F$5:$F$500,0))&lt;&gt;"N",
INDEX('11.2_Outliers-Collection_cov'!K$5:K$500,MATCH($F32,'11.2_Outliers-Collection_cov'!$F$5:$F$500,0)),""),"")</f>
        <v>2021</v>
      </c>
      <c r="O32" s="13" t="str">
        <f>IFERROR(IF(INDEX('11.2_Outliers-Collection_cov'!$N$5:$N$500,MATCH($F32,'11.2_Outliers-Collection_cov'!$F$5:$F$500,0))&lt;&gt;"N",
INDEX('11.2_Outliers-Collection_cov'!L$5:L$500,MATCH($F32,'11.2_Outliers-Collection_cov'!$F$5:$F$500,0)),""),"")</f>
        <v>WACT_35</v>
      </c>
      <c r="P32" s="14">
        <f>IFERROR(IF(INDEX('11.3_Outliers-Plastic'!$N$5:$N$500,MATCH($F32,'11.3_Outliers-Plastic'!$F$5:$F$500,0))&lt;&gt;"N",
INDEX('11.3_Outliers-Plastic'!J$5:J$500,MATCH($F32,'11.3_Outliers-Plastic'!$F$5:$F$500,0)),""),"")</f>
        <v>17.23</v>
      </c>
      <c r="Q32" s="8">
        <f>IFERROR(IF(INDEX('11.3_Outliers-Plastic'!$N$5:$N$500,MATCH($F32,'11.3_Outliers-Plastic'!$F$5:$F$500,0))&lt;&gt;"N",
INDEX('11.3_Outliers-Plastic'!K$5:K$500,MATCH($F32,'11.3_Outliers-Plastic'!$F$5:$F$500,0)),""),"")</f>
        <v>2021</v>
      </c>
      <c r="R32" s="14" t="str">
        <f>IFERROR(IF(INDEX('11.3_Outliers-Plastic'!$N$5:$N$500,MATCH($F32,'11.3_Outliers-Plastic'!$F$5:$F$500,0))&lt;&gt;"N",
INDEX('11.3_Outliers-Plastic'!L$5:L$500,MATCH($F32,'11.3_Outliers-Plastic'!$F$5:$F$500,0)),""),"")</f>
        <v>WACT_35</v>
      </c>
      <c r="S32" s="12">
        <v>41.091120139291931</v>
      </c>
      <c r="T32" s="5">
        <v>2021</v>
      </c>
      <c r="U32" s="5" t="s">
        <v>3051</v>
      </c>
      <c r="V32" s="14" t="str">
        <f>IFERROR(IF(INDEX('11.5_Outliers-Other_recovery'!$N$5:$N$500,MATCH($F32,'11.5_Outliers-Other_recovery'!$F$5:$F$500,0))&lt;&gt;"N",
INDEX('11.5_Outliers-Other_recovery'!J$5:J$500,MATCH($F32,'11.5_Outliers-Other_recovery'!$F$5:$F$500,0)),""),"")</f>
        <v/>
      </c>
      <c r="W32" s="8" t="str">
        <f>IFERROR(IF(INDEX('11.5_Outliers-Other_recovery'!$N$5:$N$500,MATCH($F32,'11.5_Outliers-Other_recovery'!$F$5:$F$500,0))&lt;&gt;"N",
INDEX('11.5_Outliers-Other_recovery'!K$5:K$500,MATCH($F32,'11.5_Outliers-Other_recovery'!$F$5:$F$500,0)),""),"")</f>
        <v/>
      </c>
      <c r="X32" s="14" t="str">
        <f>IFERROR(IF(INDEX('11.5_Outliers-Other_recovery'!$N$5:$N$500,MATCH($F32,'11.5_Outliers-Other_recovery'!$F$5:$F$500,0))&lt;&gt;"N",
INDEX('11.5_Outliers-Other_recovery'!L$5:L$500,MATCH($F32,'11.5_Outliers-Other_recovery'!$F$5:$F$500,0)),""),"")</f>
        <v/>
      </c>
      <c r="Y32" s="14" t="str">
        <f>IFERROR(IF(INDEX('11.4_Outliers-Formal_dry_recy'!$N$5:$N$500,MATCH($F32,'11.4_Outliers-Formal_dry_recy'!$F$5:$F$500,0))&lt;&gt;"N",
INDEX('11.4_Outliers-Formal_dry_recy'!J$5:J$500,MATCH($F32,'11.4_Outliers-Formal_dry_recy'!$F$5:$F$500,0)),""),"")</f>
        <v/>
      </c>
      <c r="Z32" s="8" t="str">
        <f>IFERROR(IF(INDEX('11.4_Outliers-Formal_dry_recy'!$N$5:$N$500,MATCH($F32,'11.4_Outliers-Formal_dry_recy'!$F$5:$F$500,0))&lt;&gt;"N",
INDEX('11.4_Outliers-Formal_dry_recy'!K$5:K$500,MATCH($F32,'11.4_Outliers-Formal_dry_recy'!$F$5:$F$500,0)),""),"")</f>
        <v/>
      </c>
      <c r="AA32" s="14" t="str">
        <f>IFERROR(IF(INDEX('11.4_Outliers-Formal_dry_recy'!$N$5:$N$500,MATCH($F32,'11.4_Outliers-Formal_dry_recy'!$F$5:$F$500,0))&lt;&gt;"N",
INDEX('11.4_Outliers-Formal_dry_recy'!L$5:L$500,MATCH($F32,'11.4_Outliers-Formal_dry_recy'!$F$5:$F$500,0)),""),"")</f>
        <v/>
      </c>
      <c r="AB32" s="14">
        <f>IFERROR(IF(INDEX('11.6_Outliers-Incineration'!$N$5:$N$500,MATCH($F32,'11.6_Outliers-Incineration'!$F$5:$F$500,0))&lt;&gt;"N",
INDEX('11.6_Outliers-Incineration'!J$5:J$500,MATCH($F32,'11.6_Outliers-Incineration'!$F$5:$F$500,0)),""),"")</f>
        <v>93.384372716891832</v>
      </c>
      <c r="AC32" s="8">
        <f>IFERROR(IF(INDEX('11.6_Outliers-Incineration'!$N$5:$N$500,MATCH($F32,'11.6_Outliers-Incineration'!$F$5:$F$500,0))&lt;&gt;"N",
INDEX('11.6_Outliers-Incineration'!K$5:K$500,MATCH($F32,'11.6_Outliers-Incineration'!$F$5:$F$500,0)),""),"")</f>
        <v>2021</v>
      </c>
      <c r="AD32" s="14" t="str">
        <f>IFERROR(IF(INDEX('11.6_Outliers-Incineration'!$N$5:$N$500,MATCH($F32,'11.6_Outliers-Incineration'!$F$5:$F$500,0))&lt;&gt;"N",
INDEX('11.6_Outliers-Incineration'!L$5:L$500,MATCH($F32,'11.6_Outliers-Incineration'!$F$5:$F$500,0)),""),"")</f>
        <v>WACT_35</v>
      </c>
      <c r="AE32" s="14">
        <f>IFERROR(IF(INDEX('11.7_Outliers-Controlled_disp'!$N$5:$N$500,MATCH($F32,'11.7_Outliers-Controlled_disp'!$F$5:$F$500,0))&lt;&gt;"N",
INDEX('11.7_Outliers-Controlled_disp'!J$5:J$500,MATCH($F32,'11.7_Outliers-Controlled_disp'!$F$5:$F$500,0)),""),"")</f>
        <v>0</v>
      </c>
      <c r="AF32" s="8">
        <f>IFERROR(IF(INDEX('11.7_Outliers-Controlled_disp'!$N$5:$N$500,MATCH($F32,'11.7_Outliers-Controlled_disp'!$F$5:$F$500,0))&lt;&gt;"N",
INDEX('11.7_Outliers-Controlled_disp'!K$5:K$500,MATCH($F32,'11.7_Outliers-Controlled_disp'!$F$5:$F$500,0)),""),"")</f>
        <v>2021</v>
      </c>
      <c r="AG32" s="14" t="str">
        <f>IFERROR(IF(INDEX('11.7_Outliers-Controlled_disp'!$N$5:$N$500,MATCH($F32,'11.7_Outliers-Controlled_disp'!$F$5:$F$500,0))&lt;&gt;"N",
INDEX('11.7_Outliers-Controlled_disp'!L$5:L$500,MATCH($F32,'11.7_Outliers-Controlled_disp'!$F$5:$F$500,0)),""),"")</f>
        <v>WACT_35</v>
      </c>
      <c r="AH32" s="14">
        <v>93.04</v>
      </c>
      <c r="AI32" s="5">
        <v>2021</v>
      </c>
      <c r="AJ32" s="5" t="s">
        <v>3051</v>
      </c>
      <c r="AK32" s="5">
        <f t="shared" si="0"/>
        <v>7</v>
      </c>
    </row>
    <row r="33" spans="1:37" x14ac:dyDescent="0.25">
      <c r="A33" s="5" t="s">
        <v>3052</v>
      </c>
      <c r="B33" s="5" t="s">
        <v>1314</v>
      </c>
      <c r="C33" s="5" t="s">
        <v>1313</v>
      </c>
      <c r="D33" s="5" t="s">
        <v>1038</v>
      </c>
      <c r="E33" s="6" t="s">
        <v>3062</v>
      </c>
      <c r="F33" s="4" t="s">
        <v>3075</v>
      </c>
      <c r="G33" s="4">
        <v>2</v>
      </c>
      <c r="H33" s="4">
        <v>2</v>
      </c>
      <c r="I33" s="4" t="s">
        <v>3095</v>
      </c>
      <c r="J33" s="13">
        <f>IFERROR(IF(INDEX('11.1_Outliers-Generation'!$N$5:$N$500,MATCH($F33,'11.1_Outliers-Generation'!$F$5:$F$500,0))&lt;&gt;"N",
INDEX('11.1_Outliers-Generation'!J$5:J$500,MATCH($F33,'11.1_Outliers-Generation'!$F$5:$F$500,0)),""),"")</f>
        <v>1.41</v>
      </c>
      <c r="K33" s="8">
        <f>IFERROR(IF(INDEX('11.1_Outliers-Generation'!$N$5:$N$500,MATCH($F33,'11.1_Outliers-Generation'!$F$5:$F$500,0))&lt;&gt;"N",
INDEX('11.1_Outliers-Generation'!K$5:K$500,MATCH($F33,'11.1_Outliers-Generation'!$F$5:$F$500,0)),""),"")</f>
        <v>2021</v>
      </c>
      <c r="L33" s="13" t="str">
        <f>IFERROR(IF(INDEX('11.1_Outliers-Generation'!$N$5:$N$500,MATCH($F33,'11.1_Outliers-Generation'!$F$5:$F$500,0))&lt;&gt;"N",
INDEX('11.1_Outliers-Generation'!L$5:L$500,MATCH($F33,'11.1_Outliers-Generation'!$F$5:$F$500,0)),""),"")</f>
        <v>WACT_36</v>
      </c>
      <c r="M33" s="14">
        <f>IFERROR(IF(INDEX('11.2_Outliers-Collection_cov'!$N$5:$N$500,MATCH($F33,'11.2_Outliers-Collection_cov'!$F$5:$F$500,0))&lt;&gt;"N",
INDEX('11.2_Outliers-Collection_cov'!J$5:J$500,MATCH($F33,'11.2_Outliers-Collection_cov'!$F$5:$F$500,0)),""),"")</f>
        <v>94.46</v>
      </c>
      <c r="N33" s="8">
        <f>IFERROR(IF(INDEX('11.2_Outliers-Collection_cov'!$N$5:$N$500,MATCH($F33,'11.2_Outliers-Collection_cov'!$F$5:$F$500,0))&lt;&gt;"N",
INDEX('11.2_Outliers-Collection_cov'!K$5:K$500,MATCH($F33,'11.2_Outliers-Collection_cov'!$F$5:$F$500,0)),""),"")</f>
        <v>2021</v>
      </c>
      <c r="O33" s="13" t="str">
        <f>IFERROR(IF(INDEX('11.2_Outliers-Collection_cov'!$N$5:$N$500,MATCH($F33,'11.2_Outliers-Collection_cov'!$F$5:$F$500,0))&lt;&gt;"N",
INDEX('11.2_Outliers-Collection_cov'!L$5:L$500,MATCH($F33,'11.2_Outliers-Collection_cov'!$F$5:$F$500,0)),""),"")</f>
        <v>WACT_36</v>
      </c>
      <c r="P33" s="14">
        <f>IFERROR(IF(INDEX('11.3_Outliers-Plastic'!$N$5:$N$500,MATCH($F33,'11.3_Outliers-Plastic'!$F$5:$F$500,0))&lt;&gt;"N",
INDEX('11.3_Outliers-Plastic'!J$5:J$500,MATCH($F33,'11.3_Outliers-Plastic'!$F$5:$F$500,0)),""),"")</f>
        <v>17.43</v>
      </c>
      <c r="Q33" s="8">
        <f>IFERROR(IF(INDEX('11.3_Outliers-Plastic'!$N$5:$N$500,MATCH($F33,'11.3_Outliers-Plastic'!$F$5:$F$500,0))&lt;&gt;"N",
INDEX('11.3_Outliers-Plastic'!K$5:K$500,MATCH($F33,'11.3_Outliers-Plastic'!$F$5:$F$500,0)),""),"")</f>
        <v>2021</v>
      </c>
      <c r="R33" s="14" t="str">
        <f>IFERROR(IF(INDEX('11.3_Outliers-Plastic'!$N$5:$N$500,MATCH($F33,'11.3_Outliers-Plastic'!$F$5:$F$500,0))&lt;&gt;"N",
INDEX('11.3_Outliers-Plastic'!L$5:L$500,MATCH($F33,'11.3_Outliers-Plastic'!$F$5:$F$500,0)),""),"")</f>
        <v>WACT_36</v>
      </c>
      <c r="S33" s="12">
        <v>44.922547332185886</v>
      </c>
      <c r="T33" s="5">
        <v>2021</v>
      </c>
      <c r="U33" s="5" t="s">
        <v>3052</v>
      </c>
      <c r="V33" s="14" t="str">
        <f>IFERROR(IF(INDEX('11.5_Outliers-Other_recovery'!$N$5:$N$500,MATCH($F33,'11.5_Outliers-Other_recovery'!$F$5:$F$500,0))&lt;&gt;"N",
INDEX('11.5_Outliers-Other_recovery'!J$5:J$500,MATCH($F33,'11.5_Outliers-Other_recovery'!$F$5:$F$500,0)),""),"")</f>
        <v/>
      </c>
      <c r="W33" s="8" t="str">
        <f>IFERROR(IF(INDEX('11.5_Outliers-Other_recovery'!$N$5:$N$500,MATCH($F33,'11.5_Outliers-Other_recovery'!$F$5:$F$500,0))&lt;&gt;"N",
INDEX('11.5_Outliers-Other_recovery'!K$5:K$500,MATCH($F33,'11.5_Outliers-Other_recovery'!$F$5:$F$500,0)),""),"")</f>
        <v/>
      </c>
      <c r="X33" s="14" t="str">
        <f>IFERROR(IF(INDEX('11.5_Outliers-Other_recovery'!$N$5:$N$500,MATCH($F33,'11.5_Outliers-Other_recovery'!$F$5:$F$500,0))&lt;&gt;"N",
INDEX('11.5_Outliers-Other_recovery'!L$5:L$500,MATCH($F33,'11.5_Outliers-Other_recovery'!$F$5:$F$500,0)),""),"")</f>
        <v/>
      </c>
      <c r="Y33" s="14" t="str">
        <f>IFERROR(IF(INDEX('11.4_Outliers-Formal_dry_recy'!$N$5:$N$500,MATCH($F33,'11.4_Outliers-Formal_dry_recy'!$F$5:$F$500,0))&lt;&gt;"N",
INDEX('11.4_Outliers-Formal_dry_recy'!J$5:J$500,MATCH($F33,'11.4_Outliers-Formal_dry_recy'!$F$5:$F$500,0)),""),"")</f>
        <v/>
      </c>
      <c r="Z33" s="8" t="str">
        <f>IFERROR(IF(INDEX('11.4_Outliers-Formal_dry_recy'!$N$5:$N$500,MATCH($F33,'11.4_Outliers-Formal_dry_recy'!$F$5:$F$500,0))&lt;&gt;"N",
INDEX('11.4_Outliers-Formal_dry_recy'!K$5:K$500,MATCH($F33,'11.4_Outliers-Formal_dry_recy'!$F$5:$F$500,0)),""),"")</f>
        <v/>
      </c>
      <c r="AA33" s="14" t="str">
        <f>IFERROR(IF(INDEX('11.4_Outliers-Formal_dry_recy'!$N$5:$N$500,MATCH($F33,'11.4_Outliers-Formal_dry_recy'!$F$5:$F$500,0))&lt;&gt;"N",
INDEX('11.4_Outliers-Formal_dry_recy'!L$5:L$500,MATCH($F33,'11.4_Outliers-Formal_dry_recy'!$F$5:$F$500,0)),""),"")</f>
        <v/>
      </c>
      <c r="AB33" s="14">
        <f>IFERROR(IF(INDEX('11.6_Outliers-Incineration'!$N$5:$N$500,MATCH($F33,'11.6_Outliers-Incineration'!$F$5:$F$500,0))&lt;&gt;"N",
INDEX('11.6_Outliers-Incineration'!J$5:J$500,MATCH($F33,'11.6_Outliers-Incineration'!$F$5:$F$500,0)),""),"")</f>
        <v>0</v>
      </c>
      <c r="AC33" s="8">
        <f>IFERROR(IF(INDEX('11.6_Outliers-Incineration'!$N$5:$N$500,MATCH($F33,'11.6_Outliers-Incineration'!$F$5:$F$500,0))&lt;&gt;"N",
INDEX('11.6_Outliers-Incineration'!K$5:K$500,MATCH($F33,'11.6_Outliers-Incineration'!$F$5:$F$500,0)),""),"")</f>
        <v>2021</v>
      </c>
      <c r="AD33" s="14" t="str">
        <f>IFERROR(IF(INDEX('11.6_Outliers-Incineration'!$N$5:$N$500,MATCH($F33,'11.6_Outliers-Incineration'!$F$5:$F$500,0))&lt;&gt;"N",
INDEX('11.6_Outliers-Incineration'!L$5:L$500,MATCH($F33,'11.6_Outliers-Incineration'!$F$5:$F$500,0)),""),"")</f>
        <v>WACT_36</v>
      </c>
      <c r="AE33" s="14">
        <f>IFERROR(IF(INDEX('11.7_Outliers-Controlled_disp'!$N$5:$N$500,MATCH($F33,'11.7_Outliers-Controlled_disp'!$F$5:$F$500,0))&lt;&gt;"N",
INDEX('11.7_Outliers-Controlled_disp'!J$5:J$500,MATCH($F33,'11.7_Outliers-Controlled_disp'!$F$5:$F$500,0)),""),"")</f>
        <v>0</v>
      </c>
      <c r="AF33" s="8">
        <f>IFERROR(IF(INDEX('11.7_Outliers-Controlled_disp'!$N$5:$N$500,MATCH($F33,'11.7_Outliers-Controlled_disp'!$F$5:$F$500,0))&lt;&gt;"N",
INDEX('11.7_Outliers-Controlled_disp'!K$5:K$500,MATCH($F33,'11.7_Outliers-Controlled_disp'!$F$5:$F$500,0)),""),"")</f>
        <v>2021</v>
      </c>
      <c r="AG33" s="14" t="str">
        <f>IFERROR(IF(INDEX('11.7_Outliers-Controlled_disp'!$N$5:$N$500,MATCH($F33,'11.7_Outliers-Controlled_disp'!$F$5:$F$500,0))&lt;&gt;"N",
INDEX('11.7_Outliers-Controlled_disp'!L$5:L$500,MATCH($F33,'11.7_Outliers-Controlled_disp'!$F$5:$F$500,0)),""),"")</f>
        <v>WACT_36</v>
      </c>
      <c r="AH33" s="14">
        <v>25.84</v>
      </c>
      <c r="AI33" s="5">
        <v>2021</v>
      </c>
      <c r="AJ33" s="5" t="s">
        <v>3052</v>
      </c>
      <c r="AK33" s="5">
        <f t="shared" si="0"/>
        <v>7</v>
      </c>
    </row>
    <row r="34" spans="1:37" x14ac:dyDescent="0.25">
      <c r="A34" s="5" t="s">
        <v>3053</v>
      </c>
      <c r="B34" s="5" t="s">
        <v>1314</v>
      </c>
      <c r="C34" s="5" t="s">
        <v>1313</v>
      </c>
      <c r="D34" s="5" t="s">
        <v>1038</v>
      </c>
      <c r="E34" s="6" t="s">
        <v>3062</v>
      </c>
      <c r="F34" s="4" t="s">
        <v>3076</v>
      </c>
      <c r="G34" s="4">
        <v>2</v>
      </c>
      <c r="H34" s="4">
        <v>3</v>
      </c>
      <c r="I34" s="4" t="s">
        <v>3096</v>
      </c>
      <c r="J34" s="13">
        <f>IFERROR(IF(INDEX('11.1_Outliers-Generation'!$N$5:$N$500,MATCH($F34,'11.1_Outliers-Generation'!$F$5:$F$500,0))&lt;&gt;"N",
INDEX('11.1_Outliers-Generation'!J$5:J$500,MATCH($F34,'11.1_Outliers-Generation'!$F$5:$F$500,0)),""),"")</f>
        <v>1.28</v>
      </c>
      <c r="K34" s="8">
        <f>IFERROR(IF(INDEX('11.1_Outliers-Generation'!$N$5:$N$500,MATCH($F34,'11.1_Outliers-Generation'!$F$5:$F$500,0))&lt;&gt;"N",
INDEX('11.1_Outliers-Generation'!K$5:K$500,MATCH($F34,'11.1_Outliers-Generation'!$F$5:$F$500,0)),""),"")</f>
        <v>2021</v>
      </c>
      <c r="L34" s="13" t="str">
        <f>IFERROR(IF(INDEX('11.1_Outliers-Generation'!$N$5:$N$500,MATCH($F34,'11.1_Outliers-Generation'!$F$5:$F$500,0))&lt;&gt;"N",
INDEX('11.1_Outliers-Generation'!L$5:L$500,MATCH($F34,'11.1_Outliers-Generation'!$F$5:$F$500,0)),""),"")</f>
        <v>WACT_37</v>
      </c>
      <c r="M34" s="14">
        <f>IFERROR(IF(INDEX('11.2_Outliers-Collection_cov'!$N$5:$N$500,MATCH($F34,'11.2_Outliers-Collection_cov'!$F$5:$F$500,0))&lt;&gt;"N",
INDEX('11.2_Outliers-Collection_cov'!J$5:J$500,MATCH($F34,'11.2_Outliers-Collection_cov'!$F$5:$F$500,0)),""),"")</f>
        <v>95.24</v>
      </c>
      <c r="N34" s="8">
        <f>IFERROR(IF(INDEX('11.2_Outliers-Collection_cov'!$N$5:$N$500,MATCH($F34,'11.2_Outliers-Collection_cov'!$F$5:$F$500,0))&lt;&gt;"N",
INDEX('11.2_Outliers-Collection_cov'!K$5:K$500,MATCH($F34,'11.2_Outliers-Collection_cov'!$F$5:$F$500,0)),""),"")</f>
        <v>2021</v>
      </c>
      <c r="O34" s="13" t="str">
        <f>IFERROR(IF(INDEX('11.2_Outliers-Collection_cov'!$N$5:$N$500,MATCH($F34,'11.2_Outliers-Collection_cov'!$F$5:$F$500,0))&lt;&gt;"N",
INDEX('11.2_Outliers-Collection_cov'!L$5:L$500,MATCH($F34,'11.2_Outliers-Collection_cov'!$F$5:$F$500,0)),""),"")</f>
        <v>WACT_37</v>
      </c>
      <c r="P34" s="14">
        <f>IFERROR(IF(INDEX('11.3_Outliers-Plastic'!$N$5:$N$500,MATCH($F34,'11.3_Outliers-Plastic'!$F$5:$F$500,0))&lt;&gt;"N",
INDEX('11.3_Outliers-Plastic'!J$5:J$500,MATCH($F34,'11.3_Outliers-Plastic'!$F$5:$F$500,0)),""),"")</f>
        <v>16.510000000000002</v>
      </c>
      <c r="Q34" s="8">
        <f>IFERROR(IF(INDEX('11.3_Outliers-Plastic'!$N$5:$N$500,MATCH($F34,'11.3_Outliers-Plastic'!$F$5:$F$500,0))&lt;&gt;"N",
INDEX('11.3_Outliers-Plastic'!K$5:K$500,MATCH($F34,'11.3_Outliers-Plastic'!$F$5:$F$500,0)),""),"")</f>
        <v>2021</v>
      </c>
      <c r="R34" s="14" t="str">
        <f>IFERROR(IF(INDEX('11.3_Outliers-Plastic'!$N$5:$N$500,MATCH($F34,'11.3_Outliers-Plastic'!$F$5:$F$500,0))&lt;&gt;"N",
INDEX('11.3_Outliers-Plastic'!L$5:L$500,MATCH($F34,'11.3_Outliers-Plastic'!$F$5:$F$500,0)),""),"")</f>
        <v>WACT_37</v>
      </c>
      <c r="S34" s="12">
        <v>38.098122350090854</v>
      </c>
      <c r="T34" s="5">
        <v>2021</v>
      </c>
      <c r="U34" s="5" t="s">
        <v>3053</v>
      </c>
      <c r="V34" s="14" t="str">
        <f>IFERROR(IF(INDEX('11.5_Outliers-Other_recovery'!$N$5:$N$500,MATCH($F34,'11.5_Outliers-Other_recovery'!$F$5:$F$500,0))&lt;&gt;"N",
INDEX('11.5_Outliers-Other_recovery'!J$5:J$500,MATCH($F34,'11.5_Outliers-Other_recovery'!$F$5:$F$500,0)),""),"")</f>
        <v/>
      </c>
      <c r="W34" s="8" t="str">
        <f>IFERROR(IF(INDEX('11.5_Outliers-Other_recovery'!$N$5:$N$500,MATCH($F34,'11.5_Outliers-Other_recovery'!$F$5:$F$500,0))&lt;&gt;"N",
INDEX('11.5_Outliers-Other_recovery'!K$5:K$500,MATCH($F34,'11.5_Outliers-Other_recovery'!$F$5:$F$500,0)),""),"")</f>
        <v/>
      </c>
      <c r="X34" s="14" t="str">
        <f>IFERROR(IF(INDEX('11.5_Outliers-Other_recovery'!$N$5:$N$500,MATCH($F34,'11.5_Outliers-Other_recovery'!$F$5:$F$500,0))&lt;&gt;"N",
INDEX('11.5_Outliers-Other_recovery'!L$5:L$500,MATCH($F34,'11.5_Outliers-Other_recovery'!$F$5:$F$500,0)),""),"")</f>
        <v/>
      </c>
      <c r="Y34" s="14" t="str">
        <f>IFERROR(IF(INDEX('11.4_Outliers-Formal_dry_recy'!$N$5:$N$500,MATCH($F34,'11.4_Outliers-Formal_dry_recy'!$F$5:$F$500,0))&lt;&gt;"N",
INDEX('11.4_Outliers-Formal_dry_recy'!J$5:J$500,MATCH($F34,'11.4_Outliers-Formal_dry_recy'!$F$5:$F$500,0)),""),"")</f>
        <v/>
      </c>
      <c r="Z34" s="8" t="str">
        <f>IFERROR(IF(INDEX('11.4_Outliers-Formal_dry_recy'!$N$5:$N$500,MATCH($F34,'11.4_Outliers-Formal_dry_recy'!$F$5:$F$500,0))&lt;&gt;"N",
INDEX('11.4_Outliers-Formal_dry_recy'!K$5:K$500,MATCH($F34,'11.4_Outliers-Formal_dry_recy'!$F$5:$F$500,0)),""),"")</f>
        <v/>
      </c>
      <c r="AA34" s="14" t="str">
        <f>IFERROR(IF(INDEX('11.4_Outliers-Formal_dry_recy'!$N$5:$N$500,MATCH($F34,'11.4_Outliers-Formal_dry_recy'!$F$5:$F$500,0))&lt;&gt;"N",
INDEX('11.4_Outliers-Formal_dry_recy'!L$5:L$500,MATCH($F34,'11.4_Outliers-Formal_dry_recy'!$F$5:$F$500,0)),""),"")</f>
        <v/>
      </c>
      <c r="AB34" s="14">
        <f>IFERROR(IF(INDEX('11.6_Outliers-Incineration'!$N$5:$N$500,MATCH($F34,'11.6_Outliers-Incineration'!$F$5:$F$500,0))&lt;&gt;"N",
INDEX('11.6_Outliers-Incineration'!J$5:J$500,MATCH($F34,'11.6_Outliers-Incineration'!$F$5:$F$500,0)),""),"")</f>
        <v>0</v>
      </c>
      <c r="AC34" s="8">
        <f>IFERROR(IF(INDEX('11.6_Outliers-Incineration'!$N$5:$N$500,MATCH($F34,'11.6_Outliers-Incineration'!$F$5:$F$500,0))&lt;&gt;"N",
INDEX('11.6_Outliers-Incineration'!K$5:K$500,MATCH($F34,'11.6_Outliers-Incineration'!$F$5:$F$500,0)),""),"")</f>
        <v>2021</v>
      </c>
      <c r="AD34" s="14" t="str">
        <f>IFERROR(IF(INDEX('11.6_Outliers-Incineration'!$N$5:$N$500,MATCH($F34,'11.6_Outliers-Incineration'!$F$5:$F$500,0))&lt;&gt;"N",
INDEX('11.6_Outliers-Incineration'!L$5:L$500,MATCH($F34,'11.6_Outliers-Incineration'!$F$5:$F$500,0)),""),"")</f>
        <v>WACT_37</v>
      </c>
      <c r="AE34" s="14">
        <f>IFERROR(IF(INDEX('11.7_Outliers-Controlled_disp'!$N$5:$N$500,MATCH($F34,'11.7_Outliers-Controlled_disp'!$F$5:$F$500,0))&lt;&gt;"N",
INDEX('11.7_Outliers-Controlled_disp'!J$5:J$500,MATCH($F34,'11.7_Outliers-Controlled_disp'!$F$5:$F$500,0)),""),"")</f>
        <v>0</v>
      </c>
      <c r="AF34" s="8">
        <f>IFERROR(IF(INDEX('11.7_Outliers-Controlled_disp'!$N$5:$N$500,MATCH($F34,'11.7_Outliers-Controlled_disp'!$F$5:$F$500,0))&lt;&gt;"N",
INDEX('11.7_Outliers-Controlled_disp'!K$5:K$500,MATCH($F34,'11.7_Outliers-Controlled_disp'!$F$5:$F$500,0)),""),"")</f>
        <v>2021</v>
      </c>
      <c r="AG34" s="14" t="str">
        <f>IFERROR(IF(INDEX('11.7_Outliers-Controlled_disp'!$N$5:$N$500,MATCH($F34,'11.7_Outliers-Controlled_disp'!$F$5:$F$500,0))&lt;&gt;"N",
INDEX('11.7_Outliers-Controlled_disp'!L$5:L$500,MATCH($F34,'11.7_Outliers-Controlled_disp'!$F$5:$F$500,0)),""),"")</f>
        <v>WACT_37</v>
      </c>
      <c r="AH34" s="14">
        <v>10.6</v>
      </c>
      <c r="AI34" s="5">
        <v>2021</v>
      </c>
      <c r="AJ34" s="5" t="s">
        <v>3053</v>
      </c>
      <c r="AK34" s="5">
        <f t="shared" si="0"/>
        <v>7</v>
      </c>
    </row>
    <row r="35" spans="1:37" x14ac:dyDescent="0.25">
      <c r="A35" s="5" t="s">
        <v>3054</v>
      </c>
      <c r="B35" s="5" t="s">
        <v>1314</v>
      </c>
      <c r="C35" s="5" t="s">
        <v>1313</v>
      </c>
      <c r="D35" s="5" t="s">
        <v>1038</v>
      </c>
      <c r="E35" s="6" t="s">
        <v>3062</v>
      </c>
      <c r="F35" s="4" t="s">
        <v>3077</v>
      </c>
      <c r="G35" s="4">
        <v>2</v>
      </c>
      <c r="H35" s="4">
        <v>1</v>
      </c>
      <c r="I35" s="4" t="s">
        <v>3091</v>
      </c>
      <c r="J35" s="13">
        <f>IFERROR(IF(INDEX('11.1_Outliers-Generation'!$N$5:$N$500,MATCH($F35,'11.1_Outliers-Generation'!$F$5:$F$500,0))&lt;&gt;"N",
INDEX('11.1_Outliers-Generation'!J$5:J$500,MATCH($F35,'11.1_Outliers-Generation'!$F$5:$F$500,0)),""),"")</f>
        <v>1.22</v>
      </c>
      <c r="K35" s="8">
        <f>IFERROR(IF(INDEX('11.1_Outliers-Generation'!$N$5:$N$500,MATCH($F35,'11.1_Outliers-Generation'!$F$5:$F$500,0))&lt;&gt;"N",
INDEX('11.1_Outliers-Generation'!K$5:K$500,MATCH($F35,'11.1_Outliers-Generation'!$F$5:$F$500,0)),""),"")</f>
        <v>2021</v>
      </c>
      <c r="L35" s="13" t="str">
        <f>IFERROR(IF(INDEX('11.1_Outliers-Generation'!$N$5:$N$500,MATCH($F35,'11.1_Outliers-Generation'!$F$5:$F$500,0))&lt;&gt;"N",
INDEX('11.1_Outliers-Generation'!L$5:L$500,MATCH($F35,'11.1_Outliers-Generation'!$F$5:$F$500,0)),""),"")</f>
        <v>WACT_38</v>
      </c>
      <c r="M35" s="14">
        <f>IFERROR(IF(INDEX('11.2_Outliers-Collection_cov'!$N$5:$N$500,MATCH($F35,'11.2_Outliers-Collection_cov'!$F$5:$F$500,0))&lt;&gt;"N",
INDEX('11.2_Outliers-Collection_cov'!J$5:J$500,MATCH($F35,'11.2_Outliers-Collection_cov'!$F$5:$F$500,0)),""),"")</f>
        <v>97.82</v>
      </c>
      <c r="N35" s="8">
        <f>IFERROR(IF(INDEX('11.2_Outliers-Collection_cov'!$N$5:$N$500,MATCH($F35,'11.2_Outliers-Collection_cov'!$F$5:$F$500,0))&lt;&gt;"N",
INDEX('11.2_Outliers-Collection_cov'!K$5:K$500,MATCH($F35,'11.2_Outliers-Collection_cov'!$F$5:$F$500,0)),""),"")</f>
        <v>2021</v>
      </c>
      <c r="O35" s="13" t="str">
        <f>IFERROR(IF(INDEX('11.2_Outliers-Collection_cov'!$N$5:$N$500,MATCH($F35,'11.2_Outliers-Collection_cov'!$F$5:$F$500,0))&lt;&gt;"N",
INDEX('11.2_Outliers-Collection_cov'!L$5:L$500,MATCH($F35,'11.2_Outliers-Collection_cov'!$F$5:$F$500,0)),""),"")</f>
        <v>WACT_38</v>
      </c>
      <c r="P35" s="14">
        <f>IFERROR(IF(INDEX('11.3_Outliers-Plastic'!$N$5:$N$500,MATCH($F35,'11.3_Outliers-Plastic'!$F$5:$F$500,0))&lt;&gt;"N",
INDEX('11.3_Outliers-Plastic'!J$5:J$500,MATCH($F35,'11.3_Outliers-Plastic'!$F$5:$F$500,0)),""),"")</f>
        <v>24.5</v>
      </c>
      <c r="Q35" s="8">
        <f>IFERROR(IF(INDEX('11.3_Outliers-Plastic'!$N$5:$N$500,MATCH($F35,'11.3_Outliers-Plastic'!$F$5:$F$500,0))&lt;&gt;"N",
INDEX('11.3_Outliers-Plastic'!K$5:K$500,MATCH($F35,'11.3_Outliers-Plastic'!$F$5:$F$500,0)),""),"")</f>
        <v>2021</v>
      </c>
      <c r="R35" s="14" t="str">
        <f>IFERROR(IF(INDEX('11.3_Outliers-Plastic'!$N$5:$N$500,MATCH($F35,'11.3_Outliers-Plastic'!$F$5:$F$500,0))&lt;&gt;"N",
INDEX('11.3_Outliers-Plastic'!L$5:L$500,MATCH($F35,'11.3_Outliers-Plastic'!$F$5:$F$500,0)),""),"")</f>
        <v>WACT_38</v>
      </c>
      <c r="S35" s="12">
        <v>49.346938775510203</v>
      </c>
      <c r="T35" s="5">
        <v>2021</v>
      </c>
      <c r="U35" s="5" t="s">
        <v>3054</v>
      </c>
      <c r="V35" s="14" t="str">
        <f>IFERROR(IF(INDEX('11.5_Outliers-Other_recovery'!$N$5:$N$500,MATCH($F35,'11.5_Outliers-Other_recovery'!$F$5:$F$500,0))&lt;&gt;"N",
INDEX('11.5_Outliers-Other_recovery'!J$5:J$500,MATCH($F35,'11.5_Outliers-Other_recovery'!$F$5:$F$500,0)),""),"")</f>
        <v/>
      </c>
      <c r="W35" s="8" t="str">
        <f>IFERROR(IF(INDEX('11.5_Outliers-Other_recovery'!$N$5:$N$500,MATCH($F35,'11.5_Outliers-Other_recovery'!$F$5:$F$500,0))&lt;&gt;"N",
INDEX('11.5_Outliers-Other_recovery'!K$5:K$500,MATCH($F35,'11.5_Outliers-Other_recovery'!$F$5:$F$500,0)),""),"")</f>
        <v/>
      </c>
      <c r="X35" s="14" t="str">
        <f>IFERROR(IF(INDEX('11.5_Outliers-Other_recovery'!$N$5:$N$500,MATCH($F35,'11.5_Outliers-Other_recovery'!$F$5:$F$500,0))&lt;&gt;"N",
INDEX('11.5_Outliers-Other_recovery'!L$5:L$500,MATCH($F35,'11.5_Outliers-Other_recovery'!$F$5:$F$500,0)),""),"")</f>
        <v/>
      </c>
      <c r="Y35" s="14" t="str">
        <f>IFERROR(IF(INDEX('11.4_Outliers-Formal_dry_recy'!$N$5:$N$500,MATCH($F35,'11.4_Outliers-Formal_dry_recy'!$F$5:$F$500,0))&lt;&gt;"N",
INDEX('11.4_Outliers-Formal_dry_recy'!J$5:J$500,MATCH($F35,'11.4_Outliers-Formal_dry_recy'!$F$5:$F$500,0)),""),"")</f>
        <v/>
      </c>
      <c r="Z35" s="8" t="str">
        <f>IFERROR(IF(INDEX('11.4_Outliers-Formal_dry_recy'!$N$5:$N$500,MATCH($F35,'11.4_Outliers-Formal_dry_recy'!$F$5:$F$500,0))&lt;&gt;"N",
INDEX('11.4_Outliers-Formal_dry_recy'!K$5:K$500,MATCH($F35,'11.4_Outliers-Formal_dry_recy'!$F$5:$F$500,0)),""),"")</f>
        <v/>
      </c>
      <c r="AA35" s="14" t="str">
        <f>IFERROR(IF(INDEX('11.4_Outliers-Formal_dry_recy'!$N$5:$N$500,MATCH($F35,'11.4_Outliers-Formal_dry_recy'!$F$5:$F$500,0))&lt;&gt;"N",
INDEX('11.4_Outliers-Formal_dry_recy'!L$5:L$500,MATCH($F35,'11.4_Outliers-Formal_dry_recy'!$F$5:$F$500,0)),""),"")</f>
        <v/>
      </c>
      <c r="AB35" s="14">
        <f>IFERROR(IF(INDEX('11.6_Outliers-Incineration'!$N$5:$N$500,MATCH($F35,'11.6_Outliers-Incineration'!$F$5:$F$500,0))&lt;&gt;"N",
INDEX('11.6_Outliers-Incineration'!J$5:J$500,MATCH($F35,'11.6_Outliers-Incineration'!$F$5:$F$500,0)),""),"")</f>
        <v>0</v>
      </c>
      <c r="AC35" s="8">
        <f>IFERROR(IF(INDEX('11.6_Outliers-Incineration'!$N$5:$N$500,MATCH($F35,'11.6_Outliers-Incineration'!$F$5:$F$500,0))&lt;&gt;"N",
INDEX('11.6_Outliers-Incineration'!K$5:K$500,MATCH($F35,'11.6_Outliers-Incineration'!$F$5:$F$500,0)),""),"")</f>
        <v>2021</v>
      </c>
      <c r="AD35" s="14" t="str">
        <f>IFERROR(IF(INDEX('11.6_Outliers-Incineration'!$N$5:$N$500,MATCH($F35,'11.6_Outliers-Incineration'!$F$5:$F$500,0))&lt;&gt;"N",
INDEX('11.6_Outliers-Incineration'!L$5:L$500,MATCH($F35,'11.6_Outliers-Incineration'!$F$5:$F$500,0)),""),"")</f>
        <v>WACT_38</v>
      </c>
      <c r="AE35" s="14">
        <f>IFERROR(IF(INDEX('11.7_Outliers-Controlled_disp'!$N$5:$N$500,MATCH($F35,'11.7_Outliers-Controlled_disp'!$F$5:$F$500,0))&lt;&gt;"N",
INDEX('11.7_Outliers-Controlled_disp'!J$5:J$500,MATCH($F35,'11.7_Outliers-Controlled_disp'!$F$5:$F$500,0)),""),"")</f>
        <v>0</v>
      </c>
      <c r="AF35" s="8">
        <f>IFERROR(IF(INDEX('11.7_Outliers-Controlled_disp'!$N$5:$N$500,MATCH($F35,'11.7_Outliers-Controlled_disp'!$F$5:$F$500,0))&lt;&gt;"N",
INDEX('11.7_Outliers-Controlled_disp'!K$5:K$500,MATCH($F35,'11.7_Outliers-Controlled_disp'!$F$5:$F$500,0)),""),"")</f>
        <v>2021</v>
      </c>
      <c r="AG35" s="14" t="str">
        <f>IFERROR(IF(INDEX('11.7_Outliers-Controlled_disp'!$N$5:$N$500,MATCH($F35,'11.7_Outliers-Controlled_disp'!$F$5:$F$500,0))&lt;&gt;"N",
INDEX('11.7_Outliers-Controlled_disp'!L$5:L$500,MATCH($F35,'11.7_Outliers-Controlled_disp'!$F$5:$F$500,0)),""),"")</f>
        <v>WACT_38</v>
      </c>
      <c r="AH35" s="14">
        <v>12.29</v>
      </c>
      <c r="AI35" s="5">
        <v>2021</v>
      </c>
      <c r="AJ35" s="5" t="s">
        <v>3054</v>
      </c>
      <c r="AK35" s="5">
        <f t="shared" si="0"/>
        <v>7</v>
      </c>
    </row>
    <row r="36" spans="1:37" x14ac:dyDescent="0.25">
      <c r="A36" s="5" t="s">
        <v>1345</v>
      </c>
      <c r="B36" s="5" t="s">
        <v>34</v>
      </c>
      <c r="C36" s="5" t="s">
        <v>33</v>
      </c>
      <c r="D36" s="5" t="s">
        <v>35</v>
      </c>
      <c r="E36" s="5" t="s">
        <v>1346</v>
      </c>
      <c r="F36" s="4" t="s">
        <v>3315</v>
      </c>
      <c r="G36" s="5">
        <v>2</v>
      </c>
      <c r="H36" s="5">
        <v>2</v>
      </c>
      <c r="I36" s="5" t="s">
        <v>3101</v>
      </c>
      <c r="J36" s="13">
        <f>IFERROR(IF(INDEX('11.1_Outliers-Generation'!$N$5:$N$500,MATCH($F36,'11.1_Outliers-Generation'!$F$5:$F$500,0))&lt;&gt;"N",
INDEX('11.1_Outliers-Generation'!J$5:J$500,MATCH($F36,'11.1_Outliers-Generation'!$F$5:$F$500,0)),""),"")</f>
        <v>1.1440026729034414</v>
      </c>
      <c r="K36" s="8">
        <f>IFERROR(IF(INDEX('11.1_Outliers-Generation'!$N$5:$N$500,MATCH($F36,'11.1_Outliers-Generation'!$F$5:$F$500,0))&lt;&gt;"N",
INDEX('11.1_Outliers-Generation'!K$5:K$500,MATCH($F36,'11.1_Outliers-Generation'!$F$5:$F$500,0)),""),"")</f>
        <v>2007</v>
      </c>
      <c r="L36" s="13" t="str">
        <f>IFERROR(IF(INDEX('11.1_Outliers-Generation'!$N$5:$N$500,MATCH($F36,'11.1_Outliers-Generation'!$F$5:$F$500,0))&lt;&gt;"N",
INDEX('11.1_Outliers-Generation'!L$5:L$500,MATCH($F36,'11.1_Outliers-Generation'!$F$5:$F$500,0)),""),"")</f>
        <v>WABI_001</v>
      </c>
      <c r="M36" s="14">
        <f>IFERROR(IF(INDEX('11.2_Outliers-Collection_cov'!$N$5:$N$500,MATCH($F36,'11.2_Outliers-Collection_cov'!$F$5:$F$500,0))&lt;&gt;"N",
INDEX('11.2_Outliers-Collection_cov'!J$5:J$500,MATCH($F36,'11.2_Outliers-Collection_cov'!$F$5:$F$500,0)),""),"")</f>
        <v>100</v>
      </c>
      <c r="N36" s="8">
        <f>IFERROR(IF(INDEX('11.2_Outliers-Collection_cov'!$N$5:$N$500,MATCH($F36,'11.2_Outliers-Collection_cov'!$F$5:$F$500,0))&lt;&gt;"N",
INDEX('11.2_Outliers-Collection_cov'!K$5:K$500,MATCH($F36,'11.2_Outliers-Collection_cov'!$F$5:$F$500,0)),""),"")</f>
        <v>2007</v>
      </c>
      <c r="O36" s="13" t="str">
        <f>IFERROR(IF(INDEX('11.2_Outliers-Collection_cov'!$N$5:$N$500,MATCH($F36,'11.2_Outliers-Collection_cov'!$F$5:$F$500,0))&lt;&gt;"N",
INDEX('11.2_Outliers-Collection_cov'!L$5:L$500,MATCH($F36,'11.2_Outliers-Collection_cov'!$F$5:$F$500,0)),""),"")</f>
        <v>WABI_001</v>
      </c>
      <c r="P36" s="14">
        <f>IFERROR(IF(INDEX('11.3_Outliers-Plastic'!$N$5:$N$500,MATCH($F36,'11.3_Outliers-Plastic'!$F$5:$F$500,0))&lt;&gt;"N",
INDEX('11.3_Outliers-Plastic'!J$5:J$500,MATCH($F36,'11.3_Outliers-Plastic'!$F$5:$F$500,0)),""),"")</f>
        <v>5</v>
      </c>
      <c r="Q36" s="8">
        <f>IFERROR(IF(INDEX('11.3_Outliers-Plastic'!$N$5:$N$500,MATCH($F36,'11.3_Outliers-Plastic'!$F$5:$F$500,0))&lt;&gt;"N",
INDEX('11.3_Outliers-Plastic'!K$5:K$500,MATCH($F36,'11.3_Outliers-Plastic'!$F$5:$F$500,0)),""),"")</f>
        <v>2007</v>
      </c>
      <c r="R36" s="14" t="str">
        <f>IFERROR(IF(INDEX('11.3_Outliers-Plastic'!$N$5:$N$500,MATCH($F36,'11.3_Outliers-Plastic'!$F$5:$F$500,0))&lt;&gt;"N",
INDEX('11.3_Outliers-Plastic'!L$5:L$500,MATCH($F36,'11.3_Outliers-Plastic'!$F$5:$F$500,0)),""),"")</f>
        <v>WABI_001</v>
      </c>
      <c r="S36" s="12"/>
      <c r="T36" s="5"/>
      <c r="U36" s="5" t="s">
        <v>1569</v>
      </c>
      <c r="V36" s="14">
        <f>IFERROR(IF(INDEX('11.5_Outliers-Other_recovery'!$N$5:$N$500,MATCH($F36,'11.5_Outliers-Other_recovery'!$F$5:$F$500,0))&lt;&gt;"N",
INDEX('11.5_Outliers-Other_recovery'!J$5:J$500,MATCH($F36,'11.5_Outliers-Other_recovery'!$F$5:$F$500,0)),""),"")</f>
        <v>12.15</v>
      </c>
      <c r="W36" s="8">
        <f>IFERROR(IF(INDEX('11.5_Outliers-Other_recovery'!$N$5:$N$500,MATCH($F36,'11.5_Outliers-Other_recovery'!$F$5:$F$500,0))&lt;&gt;"N",
INDEX('11.5_Outliers-Other_recovery'!K$5:K$500,MATCH($F36,'11.5_Outliers-Other_recovery'!$F$5:$F$500,0)),""),"")</f>
        <v>2007</v>
      </c>
      <c r="X36" s="14" t="str">
        <f>IFERROR(IF(INDEX('11.5_Outliers-Other_recovery'!$N$5:$N$500,MATCH($F36,'11.5_Outliers-Other_recovery'!$F$5:$F$500,0))&lt;&gt;"N",
INDEX('11.5_Outliers-Other_recovery'!L$5:L$500,MATCH($F36,'11.5_Outliers-Other_recovery'!$F$5:$F$500,0)),""),"")</f>
        <v>WABI_001</v>
      </c>
      <c r="Y36" s="14">
        <f>IFERROR(IF(INDEX('11.4_Outliers-Formal_dry_recy'!$N$5:$N$500,MATCH($F36,'11.4_Outliers-Formal_dry_recy'!$F$5:$F$500,0))&lt;&gt;"N",
INDEX('11.4_Outliers-Formal_dry_recy'!J$5:J$500,MATCH($F36,'11.4_Outliers-Formal_dry_recy'!$F$5:$F$500,0)),""),"")</f>
        <v>41.85</v>
      </c>
      <c r="Z36" s="8">
        <f>IFERROR(IF(INDEX('11.4_Outliers-Formal_dry_recy'!$N$5:$N$500,MATCH($F36,'11.4_Outliers-Formal_dry_recy'!$F$5:$F$500,0))&lt;&gt;"N",
INDEX('11.4_Outliers-Formal_dry_recy'!K$5:K$500,MATCH($F36,'11.4_Outliers-Formal_dry_recy'!$F$5:$F$500,0)),""),"")</f>
        <v>2007</v>
      </c>
      <c r="AA36" s="14" t="str">
        <f>IFERROR(IF(INDEX('11.4_Outliers-Formal_dry_recy'!$N$5:$N$500,MATCH($F36,'11.4_Outliers-Formal_dry_recy'!$F$5:$F$500,0))&lt;&gt;"N",
INDEX('11.4_Outliers-Formal_dry_recy'!L$5:L$500,MATCH($F36,'11.4_Outliers-Formal_dry_recy'!$F$5:$F$500,0)),""),"")</f>
        <v>WABI_001</v>
      </c>
      <c r="AB36" s="14">
        <f>IFERROR(IF(INDEX('11.6_Outliers-Incineration'!$N$5:$N$500,MATCH($F36,'11.6_Outliers-Incineration'!$F$5:$F$500,0))&lt;&gt;"N",
INDEX('11.6_Outliers-Incineration'!J$5:J$500,MATCH($F36,'11.6_Outliers-Incineration'!$F$5:$F$500,0)),""),"")</f>
        <v>0</v>
      </c>
      <c r="AC36" s="8">
        <f>IFERROR(IF(INDEX('11.6_Outliers-Incineration'!$N$5:$N$500,MATCH($F36,'11.6_Outliers-Incineration'!$F$5:$F$500,0))&lt;&gt;"N",
INDEX('11.6_Outliers-Incineration'!K$5:K$500,MATCH($F36,'11.6_Outliers-Incineration'!$F$5:$F$500,0)),""),"")</f>
        <v>2007</v>
      </c>
      <c r="AD36" s="14" t="str">
        <f>IFERROR(IF(INDEX('11.6_Outliers-Incineration'!$N$5:$N$500,MATCH($F36,'11.6_Outliers-Incineration'!$F$5:$F$500,0))&lt;&gt;"N",
INDEX('11.6_Outliers-Incineration'!L$5:L$500,MATCH($F36,'11.6_Outliers-Incineration'!$F$5:$F$500,0)),""),"")</f>
        <v>WABI_001</v>
      </c>
      <c r="AE36" s="14">
        <f>IFERROR(IF(INDEX('11.7_Outliers-Controlled_disp'!$N$5:$N$500,MATCH($F36,'11.7_Outliers-Controlled_disp'!$F$5:$F$500,0))&lt;&gt;"N",
INDEX('11.7_Outliers-Controlled_disp'!J$5:J$500,MATCH($F36,'11.7_Outliers-Controlled_disp'!$F$5:$F$500,0)),""),"")</f>
        <v>100</v>
      </c>
      <c r="AF36" s="8">
        <f>IFERROR(IF(INDEX('11.7_Outliers-Controlled_disp'!$N$5:$N$500,MATCH($F36,'11.7_Outliers-Controlled_disp'!$F$5:$F$500,0))&lt;&gt;"N",
INDEX('11.7_Outliers-Controlled_disp'!K$5:K$500,MATCH($F36,'11.7_Outliers-Controlled_disp'!$F$5:$F$500,0)),""),"")</f>
        <v>2007</v>
      </c>
      <c r="AG36" s="14" t="str">
        <f>IFERROR(IF(INDEX('11.7_Outliers-Controlled_disp'!$N$5:$N$500,MATCH($F36,'11.7_Outliers-Controlled_disp'!$F$5:$F$500,0))&lt;&gt;"N",
INDEX('11.7_Outliers-Controlled_disp'!L$5:L$500,MATCH($F36,'11.7_Outliers-Controlled_disp'!$F$5:$F$500,0)),""),"")</f>
        <v>WABI_001</v>
      </c>
      <c r="AI36" s="5"/>
      <c r="AJ36" s="5" t="s">
        <v>1569</v>
      </c>
      <c r="AK36" s="5">
        <f t="shared" si="0"/>
        <v>7</v>
      </c>
    </row>
    <row r="37" spans="1:37" x14ac:dyDescent="0.25">
      <c r="A37" s="5" t="s">
        <v>1354</v>
      </c>
      <c r="B37" s="5" t="s">
        <v>49</v>
      </c>
      <c r="C37" s="5" t="s">
        <v>48</v>
      </c>
      <c r="D37" s="5" t="s">
        <v>35</v>
      </c>
      <c r="E37" s="5" t="s">
        <v>49</v>
      </c>
      <c r="F37" s="5" t="s">
        <v>48</v>
      </c>
      <c r="G37" s="5">
        <v>0</v>
      </c>
      <c r="H37" s="5">
        <v>1</v>
      </c>
      <c r="I37" s="5" t="s">
        <v>3103</v>
      </c>
      <c r="J37" s="13">
        <f>IFERROR(IF(INDEX('11.1_Outliers-Generation'!$N$5:$N$500,MATCH($F37,'11.1_Outliers-Generation'!$F$5:$F$500,0))&lt;&gt;"N",
INDEX('11.1_Outliers-Generation'!J$5:J$500,MATCH($F37,'11.1_Outliers-Generation'!$F$5:$F$500,0)),""),"")</f>
        <v>1.0999990999707991</v>
      </c>
      <c r="K37" s="8">
        <f>IFERROR(IF(INDEX('11.1_Outliers-Generation'!$N$5:$N$500,MATCH($F37,'11.1_Outliers-Generation'!$F$5:$F$500,0))&lt;&gt;"N",
INDEX('11.1_Outliers-Generation'!K$5:K$500,MATCH($F37,'11.1_Outliers-Generation'!$F$5:$F$500,0)),""),"")</f>
        <v>2009</v>
      </c>
      <c r="L37" s="13" t="str">
        <f>IFERROR(IF(INDEX('11.1_Outliers-Generation'!$N$5:$N$500,MATCH($F37,'11.1_Outliers-Generation'!$F$5:$F$500,0))&lt;&gt;"N",
INDEX('11.1_Outliers-Generation'!L$5:L$500,MATCH($F37,'11.1_Outliers-Generation'!$F$5:$F$500,0)),""),"")</f>
        <v>WABI_003</v>
      </c>
      <c r="M37" s="14">
        <f>IFERROR(IF(INDEX('11.2_Outliers-Collection_cov'!$N$5:$N$500,MATCH($F37,'11.2_Outliers-Collection_cov'!$F$5:$F$500,0))&lt;&gt;"N",
INDEX('11.2_Outliers-Collection_cov'!J$5:J$500,MATCH($F37,'11.2_Outliers-Collection_cov'!$F$5:$F$500,0)),""),"")</f>
        <v>100</v>
      </c>
      <c r="N37" s="8">
        <f>IFERROR(IF(INDEX('11.2_Outliers-Collection_cov'!$N$5:$N$500,MATCH($F37,'11.2_Outliers-Collection_cov'!$F$5:$F$500,0))&lt;&gt;"N",
INDEX('11.2_Outliers-Collection_cov'!K$5:K$500,MATCH($F37,'11.2_Outliers-Collection_cov'!$F$5:$F$500,0)),""),"")</f>
        <v>2009</v>
      </c>
      <c r="O37" s="13" t="str">
        <f>IFERROR(IF(INDEX('11.2_Outliers-Collection_cov'!$N$5:$N$500,MATCH($F37,'11.2_Outliers-Collection_cov'!$F$5:$F$500,0))&lt;&gt;"N",
INDEX('11.2_Outliers-Collection_cov'!L$5:L$500,MATCH($F37,'11.2_Outliers-Collection_cov'!$F$5:$F$500,0)),""),"")</f>
        <v>WABI_003</v>
      </c>
      <c r="P37" s="14">
        <f>IFERROR(IF(INDEX('11.3_Outliers-Plastic'!$N$5:$N$500,MATCH($F37,'11.3_Outliers-Plastic'!$F$5:$F$500,0))&lt;&gt;"N",
INDEX('11.3_Outliers-Plastic'!J$5:J$500,MATCH($F37,'11.3_Outliers-Plastic'!$F$5:$F$500,0)),""),"")</f>
        <v>13.4</v>
      </c>
      <c r="Q37" s="8">
        <f>IFERROR(IF(INDEX('11.3_Outliers-Plastic'!$N$5:$N$500,MATCH($F37,'11.3_Outliers-Plastic'!$F$5:$F$500,0))&lt;&gt;"N",
INDEX('11.3_Outliers-Plastic'!K$5:K$500,MATCH($F37,'11.3_Outliers-Plastic'!$F$5:$F$500,0)),""),"")</f>
        <v>2009</v>
      </c>
      <c r="R37" s="14" t="str">
        <f>IFERROR(IF(INDEX('11.3_Outliers-Plastic'!$N$5:$N$500,MATCH($F37,'11.3_Outliers-Plastic'!$F$5:$F$500,0))&lt;&gt;"N",
INDEX('11.3_Outliers-Plastic'!L$5:L$500,MATCH($F37,'11.3_Outliers-Plastic'!$F$5:$F$500,0)),""),"")</f>
        <v>WABI_003</v>
      </c>
      <c r="S37" s="12"/>
      <c r="T37" s="5"/>
      <c r="U37" s="5" t="s">
        <v>1569</v>
      </c>
      <c r="V37" s="14">
        <f>IFERROR(IF(INDEX('11.5_Outliers-Other_recovery'!$N$5:$N$500,MATCH($F37,'11.5_Outliers-Other_recovery'!$F$5:$F$500,0))&lt;&gt;"N",
INDEX('11.5_Outliers-Other_recovery'!J$5:J$500,MATCH($F37,'11.5_Outliers-Other_recovery'!$F$5:$F$500,0)),""),"")</f>
        <v>0</v>
      </c>
      <c r="W37" s="8">
        <f>IFERROR(IF(INDEX('11.5_Outliers-Other_recovery'!$N$5:$N$500,MATCH($F37,'11.5_Outliers-Other_recovery'!$F$5:$F$500,0))&lt;&gt;"N",
INDEX('11.5_Outliers-Other_recovery'!K$5:K$500,MATCH($F37,'11.5_Outliers-Other_recovery'!$F$5:$F$500,0)),""),"")</f>
        <v>2009</v>
      </c>
      <c r="X37" s="14" t="str">
        <f>IFERROR(IF(INDEX('11.5_Outliers-Other_recovery'!$N$5:$N$500,MATCH($F37,'11.5_Outliers-Other_recovery'!$F$5:$F$500,0))&lt;&gt;"N",
INDEX('11.5_Outliers-Other_recovery'!L$5:L$500,MATCH($F37,'11.5_Outliers-Other_recovery'!$F$5:$F$500,0)),""),"")</f>
        <v>WABI_003</v>
      </c>
      <c r="Y37" s="14">
        <f>IFERROR(IF(INDEX('11.4_Outliers-Formal_dry_recy'!$N$5:$N$500,MATCH($F37,'11.4_Outliers-Formal_dry_recy'!$F$5:$F$500,0))&lt;&gt;"N",
INDEX('11.4_Outliers-Formal_dry_recy'!J$5:J$500,MATCH($F37,'11.4_Outliers-Formal_dry_recy'!$F$5:$F$500,0)),""),"")</f>
        <v>5</v>
      </c>
      <c r="Z37" s="8">
        <f>IFERROR(IF(INDEX('11.4_Outliers-Formal_dry_recy'!$N$5:$N$500,MATCH($F37,'11.4_Outliers-Formal_dry_recy'!$F$5:$F$500,0))&lt;&gt;"N",
INDEX('11.4_Outliers-Formal_dry_recy'!K$5:K$500,MATCH($F37,'11.4_Outliers-Formal_dry_recy'!$F$5:$F$500,0)),""),"")</f>
        <v>2009</v>
      </c>
      <c r="AA37" s="14" t="str">
        <f>IFERROR(IF(INDEX('11.4_Outliers-Formal_dry_recy'!$N$5:$N$500,MATCH($F37,'11.4_Outliers-Formal_dry_recy'!$F$5:$F$500,0))&lt;&gt;"N",
INDEX('11.4_Outliers-Formal_dry_recy'!L$5:L$500,MATCH($F37,'11.4_Outliers-Formal_dry_recy'!$F$5:$F$500,0)),""),"")</f>
        <v>WABI_003</v>
      </c>
      <c r="AB37" s="14">
        <f>IFERROR(IF(INDEX('11.6_Outliers-Incineration'!$N$5:$N$500,MATCH($F37,'11.6_Outliers-Incineration'!$F$5:$F$500,0))&lt;&gt;"N",
INDEX('11.6_Outliers-Incineration'!J$5:J$500,MATCH($F37,'11.6_Outliers-Incineration'!$F$5:$F$500,0)),""),"")</f>
        <v>0</v>
      </c>
      <c r="AC37" s="8">
        <f>IFERROR(IF(INDEX('11.6_Outliers-Incineration'!$N$5:$N$500,MATCH($F37,'11.6_Outliers-Incineration'!$F$5:$F$500,0))&lt;&gt;"N",
INDEX('11.6_Outliers-Incineration'!K$5:K$500,MATCH($F37,'11.6_Outliers-Incineration'!$F$5:$F$500,0)),""),"")</f>
        <v>2009</v>
      </c>
      <c r="AD37" s="14" t="str">
        <f>IFERROR(IF(INDEX('11.6_Outliers-Incineration'!$N$5:$N$500,MATCH($F37,'11.6_Outliers-Incineration'!$F$5:$F$500,0))&lt;&gt;"N",
INDEX('11.6_Outliers-Incineration'!L$5:L$500,MATCH($F37,'11.6_Outliers-Incineration'!$F$5:$F$500,0)),""),"")</f>
        <v>WABI_003</v>
      </c>
      <c r="AE37" s="14">
        <f>IFERROR(IF(INDEX('11.7_Outliers-Controlled_disp'!$N$5:$N$500,MATCH($F37,'11.7_Outliers-Controlled_disp'!$F$5:$F$500,0))&lt;&gt;"N",
INDEX('11.7_Outliers-Controlled_disp'!J$5:J$500,MATCH($F37,'11.7_Outliers-Controlled_disp'!$F$5:$F$500,0)),""),"")</f>
        <v>100</v>
      </c>
      <c r="AF37" s="8">
        <f>IFERROR(IF(INDEX('11.7_Outliers-Controlled_disp'!$N$5:$N$500,MATCH($F37,'11.7_Outliers-Controlled_disp'!$F$5:$F$500,0))&lt;&gt;"N",
INDEX('11.7_Outliers-Controlled_disp'!K$5:K$500,MATCH($F37,'11.7_Outliers-Controlled_disp'!$F$5:$F$500,0)),""),"")</f>
        <v>2009</v>
      </c>
      <c r="AG37" s="14" t="str">
        <f>IFERROR(IF(INDEX('11.7_Outliers-Controlled_disp'!$N$5:$N$500,MATCH($F37,'11.7_Outliers-Controlled_disp'!$F$5:$F$500,0))&lt;&gt;"N",
INDEX('11.7_Outliers-Controlled_disp'!L$5:L$500,MATCH($F37,'11.7_Outliers-Controlled_disp'!$F$5:$F$500,0)),""),"")</f>
        <v>WABI_003</v>
      </c>
      <c r="AI37" s="5"/>
      <c r="AJ37" s="5" t="s">
        <v>1569</v>
      </c>
      <c r="AK37" s="5">
        <f t="shared" si="0"/>
        <v>7</v>
      </c>
    </row>
    <row r="38" spans="1:37" x14ac:dyDescent="0.25">
      <c r="A38" s="5" t="s">
        <v>1473</v>
      </c>
      <c r="B38" s="5" t="s">
        <v>483</v>
      </c>
      <c r="C38" s="5" t="s">
        <v>482</v>
      </c>
      <c r="D38" s="5" t="s">
        <v>360</v>
      </c>
      <c r="E38" s="5" t="s">
        <v>484</v>
      </c>
      <c r="F38" s="5" t="s">
        <v>3292</v>
      </c>
      <c r="G38" s="5">
        <v>2</v>
      </c>
      <c r="H38" s="5">
        <v>1</v>
      </c>
      <c r="I38" s="5" t="s">
        <v>3293</v>
      </c>
      <c r="J38" s="13">
        <f>IFERROR(IF(INDEX('11.1_Outliers-Generation'!$N$5:$N$500,MATCH($F38,'11.1_Outliers-Generation'!$F$5:$F$500,0))&lt;&gt;"N",
INDEX('11.1_Outliers-Generation'!J$5:J$500,MATCH($F38,'11.1_Outliers-Generation'!$F$5:$F$500,0)),""),"")</f>
        <v>0.70000063150846514</v>
      </c>
      <c r="K38" s="8">
        <f>IFERROR(IF(INDEX('11.1_Outliers-Generation'!$N$5:$N$500,MATCH($F38,'11.1_Outliers-Generation'!$F$5:$F$500,0))&lt;&gt;"N",
INDEX('11.1_Outliers-Generation'!K$5:K$500,MATCH($F38,'11.1_Outliers-Generation'!$F$5:$F$500,0)),""),"")</f>
        <v>2007</v>
      </c>
      <c r="L38" s="13" t="str">
        <f>IFERROR(IF(INDEX('11.1_Outliers-Generation'!$N$5:$N$500,MATCH($F38,'11.1_Outliers-Generation'!$F$5:$F$500,0))&lt;&gt;"N",
INDEX('11.1_Outliers-Generation'!L$5:L$500,MATCH($F38,'11.1_Outliers-Generation'!$F$5:$F$500,0)),""),"")</f>
        <v>WABI_004</v>
      </c>
      <c r="M38" s="14">
        <f>IFERROR(IF(INDEX('11.2_Outliers-Collection_cov'!$N$5:$N$500,MATCH($F38,'11.2_Outliers-Collection_cov'!$F$5:$F$500,0))&lt;&gt;"N",
INDEX('11.2_Outliers-Collection_cov'!J$5:J$500,MATCH($F38,'11.2_Outliers-Collection_cov'!$F$5:$F$500,0)),""),"")</f>
        <v>57</v>
      </c>
      <c r="N38" s="8">
        <f>IFERROR(IF(INDEX('11.2_Outliers-Collection_cov'!$N$5:$N$500,MATCH($F38,'11.2_Outliers-Collection_cov'!$F$5:$F$500,0))&lt;&gt;"N",
INDEX('11.2_Outliers-Collection_cov'!K$5:K$500,MATCH($F38,'11.2_Outliers-Collection_cov'!$F$5:$F$500,0)),""),"")</f>
        <v>2007</v>
      </c>
      <c r="O38" s="13" t="str">
        <f>IFERROR(IF(INDEX('11.2_Outliers-Collection_cov'!$N$5:$N$500,MATCH($F38,'11.2_Outliers-Collection_cov'!$F$5:$F$500,0))&lt;&gt;"N",
INDEX('11.2_Outliers-Collection_cov'!L$5:L$500,MATCH($F38,'11.2_Outliers-Collection_cov'!$F$5:$F$500,0)),""),"")</f>
        <v>WABI_004</v>
      </c>
      <c r="P38" s="14">
        <f>IFERROR(IF(INDEX('11.3_Outliers-Plastic'!$N$5:$N$500,MATCH($F38,'11.3_Outliers-Plastic'!$F$5:$F$500,0))&lt;&gt;"N",
INDEX('11.3_Outliers-Plastic'!J$5:J$500,MATCH($F38,'11.3_Outliers-Plastic'!$F$5:$F$500,0)),""),"")</f>
        <v>2</v>
      </c>
      <c r="Q38" s="8">
        <f>IFERROR(IF(INDEX('11.3_Outliers-Plastic'!$N$5:$N$500,MATCH($F38,'11.3_Outliers-Plastic'!$F$5:$F$500,0))&lt;&gt;"N",
INDEX('11.3_Outliers-Plastic'!K$5:K$500,MATCH($F38,'11.3_Outliers-Plastic'!$F$5:$F$500,0)),""),"")</f>
        <v>2007</v>
      </c>
      <c r="R38" s="14" t="str">
        <f>IFERROR(IF(INDEX('11.3_Outliers-Plastic'!$N$5:$N$500,MATCH($F38,'11.3_Outliers-Plastic'!$F$5:$F$500,0))&lt;&gt;"N",
INDEX('11.3_Outliers-Plastic'!L$5:L$500,MATCH($F38,'11.3_Outliers-Plastic'!$F$5:$F$500,0)),""),"")</f>
        <v>WABI_004</v>
      </c>
      <c r="S38" s="12"/>
      <c r="T38" s="5"/>
      <c r="U38" s="5" t="s">
        <v>1569</v>
      </c>
      <c r="V38" s="14">
        <f>IFERROR(IF(INDEX('11.5_Outliers-Other_recovery'!$N$5:$N$500,MATCH($F38,'11.5_Outliers-Other_recovery'!$F$5:$F$500,0))&lt;&gt;"N",
INDEX('11.5_Outliers-Other_recovery'!J$5:J$500,MATCH($F38,'11.5_Outliers-Other_recovery'!$F$5:$F$500,0)),""),"")</f>
        <v>0</v>
      </c>
      <c r="W38" s="8">
        <f>IFERROR(IF(INDEX('11.5_Outliers-Other_recovery'!$N$5:$N$500,MATCH($F38,'11.5_Outliers-Other_recovery'!$F$5:$F$500,0))&lt;&gt;"N",
INDEX('11.5_Outliers-Other_recovery'!K$5:K$500,MATCH($F38,'11.5_Outliers-Other_recovery'!$F$5:$F$500,0)),""),"")</f>
        <v>2007</v>
      </c>
      <c r="X38" s="14" t="str">
        <f>IFERROR(IF(INDEX('11.5_Outliers-Other_recovery'!$N$5:$N$500,MATCH($F38,'11.5_Outliers-Other_recovery'!$F$5:$F$500,0))&lt;&gt;"N",
INDEX('11.5_Outliers-Other_recovery'!L$5:L$500,MATCH($F38,'11.5_Outliers-Other_recovery'!$F$5:$F$500,0)),""),"")</f>
        <v>WABI_004</v>
      </c>
      <c r="Y38" s="14">
        <f>IFERROR(IF(INDEX('11.4_Outliers-Formal_dry_recy'!$N$5:$N$500,MATCH($F38,'11.4_Outliers-Formal_dry_recy'!$F$5:$F$500,0))&lt;&gt;"N",
INDEX('11.4_Outliers-Formal_dry_recy'!J$5:J$500,MATCH($F38,'11.4_Outliers-Formal_dry_recy'!$F$5:$F$500,0)),""),"")</f>
        <v>0</v>
      </c>
      <c r="Z38" s="8">
        <f>IFERROR(IF(INDEX('11.4_Outliers-Formal_dry_recy'!$N$5:$N$500,MATCH($F38,'11.4_Outliers-Formal_dry_recy'!$F$5:$F$500,0))&lt;&gt;"N",
INDEX('11.4_Outliers-Formal_dry_recy'!K$5:K$500,MATCH($F38,'11.4_Outliers-Formal_dry_recy'!$F$5:$F$500,0)),""),"")</f>
        <v>2007</v>
      </c>
      <c r="AA38" s="14" t="str">
        <f>IFERROR(IF(INDEX('11.4_Outliers-Formal_dry_recy'!$N$5:$N$500,MATCH($F38,'11.4_Outliers-Formal_dry_recy'!$F$5:$F$500,0))&lt;&gt;"N",
INDEX('11.4_Outliers-Formal_dry_recy'!L$5:L$500,MATCH($F38,'11.4_Outliers-Formal_dry_recy'!$F$5:$F$500,0)),""),"")</f>
        <v>WABI_004</v>
      </c>
      <c r="AB38" s="14">
        <f>IFERROR(IF(INDEX('11.6_Outliers-Incineration'!$N$5:$N$500,MATCH($F38,'11.6_Outliers-Incineration'!$F$5:$F$500,0))&lt;&gt;"N",
INDEX('11.6_Outliers-Incineration'!J$5:J$500,MATCH($F38,'11.6_Outliers-Incineration'!$F$5:$F$500,0)),""),"")</f>
        <v>0</v>
      </c>
      <c r="AC38" s="8">
        <f>IFERROR(IF(INDEX('11.6_Outliers-Incineration'!$N$5:$N$500,MATCH($F38,'11.6_Outliers-Incineration'!$F$5:$F$500,0))&lt;&gt;"N",
INDEX('11.6_Outliers-Incineration'!K$5:K$500,MATCH($F38,'11.6_Outliers-Incineration'!$F$5:$F$500,0)),""),"")</f>
        <v>2007</v>
      </c>
      <c r="AD38" s="14" t="str">
        <f>IFERROR(IF(INDEX('11.6_Outliers-Incineration'!$N$5:$N$500,MATCH($F38,'11.6_Outliers-Incineration'!$F$5:$F$500,0))&lt;&gt;"N",
INDEX('11.6_Outliers-Incineration'!L$5:L$500,MATCH($F38,'11.6_Outliers-Incineration'!$F$5:$F$500,0)),""),"")</f>
        <v>WABI_004</v>
      </c>
      <c r="AE38" s="14">
        <f>IFERROR(IF(INDEX('11.7_Outliers-Controlled_disp'!$N$5:$N$500,MATCH($F38,'11.7_Outliers-Controlled_disp'!$F$5:$F$500,0))&lt;&gt;"N",
INDEX('11.7_Outliers-Controlled_disp'!J$5:J$500,MATCH($F38,'11.7_Outliers-Controlled_disp'!$F$5:$F$500,0)),""),"")</f>
        <v>0</v>
      </c>
      <c r="AF38" s="8">
        <f>IFERROR(IF(INDEX('11.7_Outliers-Controlled_disp'!$N$5:$N$500,MATCH($F38,'11.7_Outliers-Controlled_disp'!$F$5:$F$500,0))&lt;&gt;"N",
INDEX('11.7_Outliers-Controlled_disp'!K$5:K$500,MATCH($F38,'11.7_Outliers-Controlled_disp'!$F$5:$F$500,0)),""),"")</f>
        <v>2007</v>
      </c>
      <c r="AG38" s="14" t="str">
        <f>IFERROR(IF(INDEX('11.7_Outliers-Controlled_disp'!$N$5:$N$500,MATCH($F38,'11.7_Outliers-Controlled_disp'!$F$5:$F$500,0))&lt;&gt;"N",
INDEX('11.7_Outliers-Controlled_disp'!L$5:L$500,MATCH($F38,'11.7_Outliers-Controlled_disp'!$F$5:$F$500,0)),""),"")</f>
        <v>WABI_004</v>
      </c>
      <c r="AI38" s="5"/>
      <c r="AJ38" s="5" t="s">
        <v>1569</v>
      </c>
      <c r="AK38" s="5">
        <f t="shared" si="0"/>
        <v>7</v>
      </c>
    </row>
    <row r="39" spans="1:37" x14ac:dyDescent="0.25">
      <c r="A39" s="5" t="s">
        <v>1451</v>
      </c>
      <c r="B39" s="5" t="s">
        <v>335</v>
      </c>
      <c r="C39" s="5" t="s">
        <v>334</v>
      </c>
      <c r="D39" s="5" t="s">
        <v>35</v>
      </c>
      <c r="E39" s="5" t="s">
        <v>1453</v>
      </c>
      <c r="F39" s="5" t="s">
        <v>1452</v>
      </c>
      <c r="G39" s="5">
        <v>3</v>
      </c>
      <c r="H39" s="5">
        <v>1</v>
      </c>
      <c r="I39" s="5" t="s">
        <v>3294</v>
      </c>
      <c r="J39" s="13">
        <f>IFERROR(IF(INDEX('11.1_Outliers-Generation'!$N$5:$N$500,MATCH($F39,'11.1_Outliers-Generation'!$F$5:$F$500,0))&lt;&gt;"N",
INDEX('11.1_Outliers-Generation'!J$5:J$500,MATCH($F39,'11.1_Outliers-Generation'!$F$5:$F$500,0)),""),"")</f>
        <v>1.8708809852959658</v>
      </c>
      <c r="K39" s="8">
        <f>IFERROR(IF(INDEX('11.1_Outliers-Generation'!$N$5:$N$500,MATCH($F39,'11.1_Outliers-Generation'!$F$5:$F$500,0))&lt;&gt;"N",
INDEX('11.1_Outliers-Generation'!K$5:K$500,MATCH($F39,'11.1_Outliers-Generation'!$F$5:$F$500,0)),""),"")</f>
        <v>2013</v>
      </c>
      <c r="L39" s="13" t="str">
        <f>IFERROR(IF(INDEX('11.1_Outliers-Generation'!$N$5:$N$500,MATCH($F39,'11.1_Outliers-Generation'!$F$5:$F$500,0))&lt;&gt;"N",
INDEX('11.1_Outliers-Generation'!L$5:L$500,MATCH($F39,'11.1_Outliers-Generation'!$F$5:$F$500,0)),""),"")</f>
        <v>WABI_006</v>
      </c>
      <c r="M39" s="14">
        <f>IFERROR(IF(INDEX('11.2_Outliers-Collection_cov'!$N$5:$N$500,MATCH($F39,'11.2_Outliers-Collection_cov'!$F$5:$F$500,0))&lt;&gt;"N",
INDEX('11.2_Outliers-Collection_cov'!J$5:J$500,MATCH($F39,'11.2_Outliers-Collection_cov'!$F$5:$F$500,0)),""),"")</f>
        <v>100</v>
      </c>
      <c r="N39" s="8">
        <f>IFERROR(IF(INDEX('11.2_Outliers-Collection_cov'!$N$5:$N$500,MATCH($F39,'11.2_Outliers-Collection_cov'!$F$5:$F$500,0))&lt;&gt;"N",
INDEX('11.2_Outliers-Collection_cov'!K$5:K$500,MATCH($F39,'11.2_Outliers-Collection_cov'!$F$5:$F$500,0)),""),"")</f>
        <v>2013</v>
      </c>
      <c r="O39" s="13" t="str">
        <f>IFERROR(IF(INDEX('11.2_Outliers-Collection_cov'!$N$5:$N$500,MATCH($F39,'11.2_Outliers-Collection_cov'!$F$5:$F$500,0))&lt;&gt;"N",
INDEX('11.2_Outliers-Collection_cov'!L$5:L$500,MATCH($F39,'11.2_Outliers-Collection_cov'!$F$5:$F$500,0)),""),"")</f>
        <v>WABI_006</v>
      </c>
      <c r="P39" s="14">
        <f>IFERROR(IF(INDEX('11.3_Outliers-Plastic'!$N$5:$N$500,MATCH($F39,'11.3_Outliers-Plastic'!$F$5:$F$500,0))&lt;&gt;"N",
INDEX('11.3_Outliers-Plastic'!J$5:J$500,MATCH($F39,'11.3_Outliers-Plastic'!$F$5:$F$500,0)),""),"")</f>
        <v>6</v>
      </c>
      <c r="Q39" s="8">
        <f>IFERROR(IF(INDEX('11.3_Outliers-Plastic'!$N$5:$N$500,MATCH($F39,'11.3_Outliers-Plastic'!$F$5:$F$500,0))&lt;&gt;"N",
INDEX('11.3_Outliers-Plastic'!K$5:K$500,MATCH($F39,'11.3_Outliers-Plastic'!$F$5:$F$500,0)),""),"")</f>
        <v>2013</v>
      </c>
      <c r="R39" s="14" t="str">
        <f>IFERROR(IF(INDEX('11.3_Outliers-Plastic'!$N$5:$N$500,MATCH($F39,'11.3_Outliers-Plastic'!$F$5:$F$500,0))&lt;&gt;"N",
INDEX('11.3_Outliers-Plastic'!L$5:L$500,MATCH($F39,'11.3_Outliers-Plastic'!$F$5:$F$500,0)),""),"")</f>
        <v>WABI_006</v>
      </c>
      <c r="S39" s="12"/>
      <c r="T39" s="5"/>
      <c r="U39" s="5" t="s">
        <v>1569</v>
      </c>
      <c r="V39" s="14">
        <f>IFERROR(IF(INDEX('11.5_Outliers-Other_recovery'!$N$5:$N$500,MATCH($F39,'11.5_Outliers-Other_recovery'!$F$5:$F$500,0))&lt;&gt;"N",
INDEX('11.5_Outliers-Other_recovery'!J$5:J$500,MATCH($F39,'11.5_Outliers-Other_recovery'!$F$5:$F$500,0)),""),"")</f>
        <v>14.315</v>
      </c>
      <c r="W39" s="8">
        <f>IFERROR(IF(INDEX('11.5_Outliers-Other_recovery'!$N$5:$N$500,MATCH($F39,'11.5_Outliers-Other_recovery'!$F$5:$F$500,0))&lt;&gt;"N",
INDEX('11.5_Outliers-Other_recovery'!K$5:K$500,MATCH($F39,'11.5_Outliers-Other_recovery'!$F$5:$F$500,0)),""),"")</f>
        <v>2013</v>
      </c>
      <c r="X39" s="14" t="str">
        <f>IFERROR(IF(INDEX('11.5_Outliers-Other_recovery'!$N$5:$N$500,MATCH($F39,'11.5_Outliers-Other_recovery'!$F$5:$F$500,0))&lt;&gt;"N",
INDEX('11.5_Outliers-Other_recovery'!L$5:L$500,MATCH($F39,'11.5_Outliers-Other_recovery'!$F$5:$F$500,0)),""),"")</f>
        <v>WABI_006</v>
      </c>
      <c r="Y39" s="14">
        <f>IFERROR(IF(INDEX('11.4_Outliers-Formal_dry_recy'!$N$5:$N$500,MATCH($F39,'11.4_Outliers-Formal_dry_recy'!$F$5:$F$500,0))&lt;&gt;"N",
INDEX('11.4_Outliers-Formal_dry_recy'!J$5:J$500,MATCH($F39,'11.4_Outliers-Formal_dry_recy'!$F$5:$F$500,0)),""),"")</f>
        <v>20.684999999999999</v>
      </c>
      <c r="Z39" s="8">
        <f>IFERROR(IF(INDEX('11.4_Outliers-Formal_dry_recy'!$N$5:$N$500,MATCH($F39,'11.4_Outliers-Formal_dry_recy'!$F$5:$F$500,0))&lt;&gt;"N",
INDEX('11.4_Outliers-Formal_dry_recy'!K$5:K$500,MATCH($F39,'11.4_Outliers-Formal_dry_recy'!$F$5:$F$500,0)),""),"")</f>
        <v>2013</v>
      </c>
      <c r="AA39" s="14" t="str">
        <f>IFERROR(IF(INDEX('11.4_Outliers-Formal_dry_recy'!$N$5:$N$500,MATCH($F39,'11.4_Outliers-Formal_dry_recy'!$F$5:$F$500,0))&lt;&gt;"N",
INDEX('11.4_Outliers-Formal_dry_recy'!L$5:L$500,MATCH($F39,'11.4_Outliers-Formal_dry_recy'!$F$5:$F$500,0)),""),"")</f>
        <v>WABI_006</v>
      </c>
      <c r="AB39" s="14">
        <f>IFERROR(IF(INDEX('11.6_Outliers-Incineration'!$N$5:$N$500,MATCH($F39,'11.6_Outliers-Incineration'!$F$5:$F$500,0))&lt;&gt;"N",
INDEX('11.6_Outliers-Incineration'!J$5:J$500,MATCH($F39,'11.6_Outliers-Incineration'!$F$5:$F$500,0)),""),"")</f>
        <v>0</v>
      </c>
      <c r="AC39" s="8">
        <f>IFERROR(IF(INDEX('11.6_Outliers-Incineration'!$N$5:$N$500,MATCH($F39,'11.6_Outliers-Incineration'!$F$5:$F$500,0))&lt;&gt;"N",
INDEX('11.6_Outliers-Incineration'!K$5:K$500,MATCH($F39,'11.6_Outliers-Incineration'!$F$5:$F$500,0)),""),"")</f>
        <v>2013</v>
      </c>
      <c r="AD39" s="14" t="str">
        <f>IFERROR(IF(INDEX('11.6_Outliers-Incineration'!$N$5:$N$500,MATCH($F39,'11.6_Outliers-Incineration'!$F$5:$F$500,0))&lt;&gt;"N",
INDEX('11.6_Outliers-Incineration'!L$5:L$500,MATCH($F39,'11.6_Outliers-Incineration'!$F$5:$F$500,0)),""),"")</f>
        <v>WABI_006</v>
      </c>
      <c r="AE39" s="14" t="str">
        <f>IFERROR(IF(INDEX('11.7_Outliers-Controlled_disp'!$N$5:$N$500,MATCH($F39,'11.7_Outliers-Controlled_disp'!$F$5:$F$500,0))&lt;&gt;"N",
INDEX('11.7_Outliers-Controlled_disp'!J$5:J$500,MATCH($F39,'11.7_Outliers-Controlled_disp'!$F$5:$F$500,0)),""),"")</f>
        <v/>
      </c>
      <c r="AF39" s="8" t="str">
        <f>IFERROR(IF(INDEX('11.7_Outliers-Controlled_disp'!$N$5:$N$500,MATCH($F39,'11.7_Outliers-Controlled_disp'!$F$5:$F$500,0))&lt;&gt;"N",
INDEX('11.7_Outliers-Controlled_disp'!K$5:K$500,MATCH($F39,'11.7_Outliers-Controlled_disp'!$F$5:$F$500,0)),""),"")</f>
        <v/>
      </c>
      <c r="AG39" s="14" t="str">
        <f>IFERROR(IF(INDEX('11.7_Outliers-Controlled_disp'!$N$5:$N$500,MATCH($F39,'11.7_Outliers-Controlled_disp'!$F$5:$F$500,0))&lt;&gt;"N",
INDEX('11.7_Outliers-Controlled_disp'!L$5:L$500,MATCH($F39,'11.7_Outliers-Controlled_disp'!$F$5:$F$500,0)),""),"")</f>
        <v/>
      </c>
      <c r="AI39" s="5"/>
      <c r="AJ39" s="5" t="s">
        <v>1569</v>
      </c>
      <c r="AK39" s="5">
        <f t="shared" si="0"/>
        <v>6</v>
      </c>
    </row>
    <row r="40" spans="1:37" x14ac:dyDescent="0.25">
      <c r="A40" s="5" t="s">
        <v>1355</v>
      </c>
      <c r="B40" s="5" t="s">
        <v>1108</v>
      </c>
      <c r="C40" s="5" t="s">
        <v>1107</v>
      </c>
      <c r="D40" s="5" t="s">
        <v>1038</v>
      </c>
      <c r="E40" s="5" t="s">
        <v>1357</v>
      </c>
      <c r="F40" s="5" t="s">
        <v>1356</v>
      </c>
      <c r="G40" s="5">
        <v>2</v>
      </c>
      <c r="H40" s="5">
        <v>1</v>
      </c>
      <c r="I40" s="5" t="s">
        <v>1809</v>
      </c>
      <c r="J40" s="13">
        <f>IFERROR(IF(INDEX('11.1_Outliers-Generation'!$N$5:$N$500,MATCH($F40,'11.1_Outliers-Generation'!$F$5:$F$500,0))&lt;&gt;"N",
INDEX('11.1_Outliers-Generation'!J$5:J$500,MATCH($F40,'11.1_Outliers-Generation'!$F$5:$F$500,0)),""),"")</f>
        <v>1.0877462712204893</v>
      </c>
      <c r="K40" s="8">
        <f>IFERROR(IF(INDEX('11.1_Outliers-Generation'!$N$5:$N$500,MATCH($F40,'11.1_Outliers-Generation'!$F$5:$F$500,0))&lt;&gt;"N",
INDEX('11.1_Outliers-Generation'!K$5:K$500,MATCH($F40,'11.1_Outliers-Generation'!$F$5:$F$500,0)),""),"")</f>
        <v>2007</v>
      </c>
      <c r="L40" s="13" t="str">
        <f>IFERROR(IF(INDEX('11.1_Outliers-Generation'!$N$5:$N$500,MATCH($F40,'11.1_Outliers-Generation'!$F$5:$F$500,0))&lt;&gt;"N",
INDEX('11.1_Outliers-Generation'!L$5:L$500,MATCH($F40,'11.1_Outliers-Generation'!$F$5:$F$500,0)),""),"")</f>
        <v>WABI_007</v>
      </c>
      <c r="M40" s="14">
        <f>IFERROR(IF(INDEX('11.2_Outliers-Collection_cov'!$N$5:$N$500,MATCH($F40,'11.2_Outliers-Collection_cov'!$F$5:$F$500,0))&lt;&gt;"N",
INDEX('11.2_Outliers-Collection_cov'!J$5:J$500,MATCH($F40,'11.2_Outliers-Collection_cov'!$F$5:$F$500,0)),""),"")</f>
        <v>82</v>
      </c>
      <c r="N40" s="8">
        <f>IFERROR(IF(INDEX('11.2_Outliers-Collection_cov'!$N$5:$N$500,MATCH($F40,'11.2_Outliers-Collection_cov'!$F$5:$F$500,0))&lt;&gt;"N",
INDEX('11.2_Outliers-Collection_cov'!K$5:K$500,MATCH($F40,'11.2_Outliers-Collection_cov'!$F$5:$F$500,0)),""),"")</f>
        <v>2007</v>
      </c>
      <c r="O40" s="13" t="str">
        <f>IFERROR(IF(INDEX('11.2_Outliers-Collection_cov'!$N$5:$N$500,MATCH($F40,'11.2_Outliers-Collection_cov'!$F$5:$F$500,0))&lt;&gt;"N",
INDEX('11.2_Outliers-Collection_cov'!L$5:L$500,MATCH($F40,'11.2_Outliers-Collection_cov'!$F$5:$F$500,0)),""),"")</f>
        <v>WABI_007</v>
      </c>
      <c r="P40" s="14">
        <f>IFERROR(IF(INDEX('11.3_Outliers-Plastic'!$N$5:$N$500,MATCH($F40,'11.3_Outliers-Plastic'!$F$5:$F$500,0))&lt;&gt;"N",
INDEX('11.3_Outliers-Plastic'!J$5:J$500,MATCH($F40,'11.3_Outliers-Plastic'!$F$5:$F$500,0)),""),"")</f>
        <v>11</v>
      </c>
      <c r="Q40" s="8">
        <f>IFERROR(IF(INDEX('11.3_Outliers-Plastic'!$N$5:$N$500,MATCH($F40,'11.3_Outliers-Plastic'!$F$5:$F$500,0))&lt;&gt;"N",
INDEX('11.3_Outliers-Plastic'!K$5:K$500,MATCH($F40,'11.3_Outliers-Plastic'!$F$5:$F$500,0)),""),"")</f>
        <v>2007</v>
      </c>
      <c r="R40" s="14" t="str">
        <f>IFERROR(IF(INDEX('11.3_Outliers-Plastic'!$N$5:$N$500,MATCH($F40,'11.3_Outliers-Plastic'!$F$5:$F$500,0))&lt;&gt;"N",
INDEX('11.3_Outliers-Plastic'!L$5:L$500,MATCH($F40,'11.3_Outliers-Plastic'!$F$5:$F$500,0)),""),"")</f>
        <v>WABI_007</v>
      </c>
      <c r="S40" s="12"/>
      <c r="T40" s="5"/>
      <c r="U40" s="5" t="s">
        <v>1569</v>
      </c>
      <c r="V40" s="14">
        <f>IFERROR(IF(INDEX('11.5_Outliers-Other_recovery'!$N$5:$N$500,MATCH($F40,'11.5_Outliers-Other_recovery'!$F$5:$F$500,0))&lt;&gt;"N",
INDEX('11.5_Outliers-Other_recovery'!J$5:J$500,MATCH($F40,'11.5_Outliers-Other_recovery'!$F$5:$F$500,0)),""),"")</f>
        <v>0</v>
      </c>
      <c r="W40" s="8">
        <f>IFERROR(IF(INDEX('11.5_Outliers-Other_recovery'!$N$5:$N$500,MATCH($F40,'11.5_Outliers-Other_recovery'!$F$5:$F$500,0))&lt;&gt;"N",
INDEX('11.5_Outliers-Other_recovery'!K$5:K$500,MATCH($F40,'11.5_Outliers-Other_recovery'!$F$5:$F$500,0)),""),"")</f>
        <v>2007</v>
      </c>
      <c r="X40" s="14" t="str">
        <f>IFERROR(IF(INDEX('11.5_Outliers-Other_recovery'!$N$5:$N$500,MATCH($F40,'11.5_Outliers-Other_recovery'!$F$5:$F$500,0))&lt;&gt;"N",
INDEX('11.5_Outliers-Other_recovery'!L$5:L$500,MATCH($F40,'11.5_Outliers-Other_recovery'!$F$5:$F$500,0)),""),"")</f>
        <v>WABI_007</v>
      </c>
      <c r="Y40" s="14">
        <f>IFERROR(IF(INDEX('11.4_Outliers-Formal_dry_recy'!$N$5:$N$500,MATCH($F40,'11.4_Outliers-Formal_dry_recy'!$F$5:$F$500,0))&lt;&gt;"N",
INDEX('11.4_Outliers-Formal_dry_recy'!J$5:J$500,MATCH($F40,'11.4_Outliers-Formal_dry_recy'!$F$5:$F$500,0)),""),"")</f>
        <v>0.6097560975609756</v>
      </c>
      <c r="Z40" s="8">
        <f>IFERROR(IF(INDEX('11.4_Outliers-Formal_dry_recy'!$N$5:$N$500,MATCH($F40,'11.4_Outliers-Formal_dry_recy'!$F$5:$F$500,0))&lt;&gt;"N",
INDEX('11.4_Outliers-Formal_dry_recy'!K$5:K$500,MATCH($F40,'11.4_Outliers-Formal_dry_recy'!$F$5:$F$500,0)),""),"")</f>
        <v>2007</v>
      </c>
      <c r="AA40" s="14" t="str">
        <f>IFERROR(IF(INDEX('11.4_Outliers-Formal_dry_recy'!$N$5:$N$500,MATCH($F40,'11.4_Outliers-Formal_dry_recy'!$F$5:$F$500,0))&lt;&gt;"N",
INDEX('11.4_Outliers-Formal_dry_recy'!L$5:L$500,MATCH($F40,'11.4_Outliers-Formal_dry_recy'!$F$5:$F$500,0)),""),"")</f>
        <v>WABI_007</v>
      </c>
      <c r="AB40" s="14">
        <f>IFERROR(IF(INDEX('11.6_Outliers-Incineration'!$N$5:$N$500,MATCH($F40,'11.6_Outliers-Incineration'!$F$5:$F$500,0))&lt;&gt;"N",
INDEX('11.6_Outliers-Incineration'!J$5:J$500,MATCH($F40,'11.6_Outliers-Incineration'!$F$5:$F$500,0)),""),"")</f>
        <v>0</v>
      </c>
      <c r="AC40" s="8">
        <f>IFERROR(IF(INDEX('11.6_Outliers-Incineration'!$N$5:$N$500,MATCH($F40,'11.6_Outliers-Incineration'!$F$5:$F$500,0))&lt;&gt;"N",
INDEX('11.6_Outliers-Incineration'!K$5:K$500,MATCH($F40,'11.6_Outliers-Incineration'!$F$5:$F$500,0)),""),"")</f>
        <v>2007</v>
      </c>
      <c r="AD40" s="14" t="str">
        <f>IFERROR(IF(INDEX('11.6_Outliers-Incineration'!$N$5:$N$500,MATCH($F40,'11.6_Outliers-Incineration'!$F$5:$F$500,0))&lt;&gt;"N",
INDEX('11.6_Outliers-Incineration'!L$5:L$500,MATCH($F40,'11.6_Outliers-Incineration'!$F$5:$F$500,0)),""),"")</f>
        <v>WABI_007</v>
      </c>
      <c r="AE40" s="14">
        <f>IFERROR(IF(INDEX('11.7_Outliers-Controlled_disp'!$N$5:$N$500,MATCH($F40,'11.7_Outliers-Controlled_disp'!$F$5:$F$500,0))&lt;&gt;"N",
INDEX('11.7_Outliers-Controlled_disp'!J$5:J$500,MATCH($F40,'11.7_Outliers-Controlled_disp'!$F$5:$F$500,0)),""),"")</f>
        <v>100</v>
      </c>
      <c r="AF40" s="8">
        <f>IFERROR(IF(INDEX('11.7_Outliers-Controlled_disp'!$N$5:$N$500,MATCH($F40,'11.7_Outliers-Controlled_disp'!$F$5:$F$500,0))&lt;&gt;"N",
INDEX('11.7_Outliers-Controlled_disp'!K$5:K$500,MATCH($F40,'11.7_Outliers-Controlled_disp'!$F$5:$F$500,0)),""),"")</f>
        <v>2007</v>
      </c>
      <c r="AG40" s="14" t="str">
        <f>IFERROR(IF(INDEX('11.7_Outliers-Controlled_disp'!$N$5:$N$500,MATCH($F40,'11.7_Outliers-Controlled_disp'!$F$5:$F$500,0))&lt;&gt;"N",
INDEX('11.7_Outliers-Controlled_disp'!L$5:L$500,MATCH($F40,'11.7_Outliers-Controlled_disp'!$F$5:$F$500,0)),""),"")</f>
        <v>WABI_007</v>
      </c>
      <c r="AI40" s="5"/>
      <c r="AJ40" s="5" t="s">
        <v>1569</v>
      </c>
      <c r="AK40" s="5">
        <f t="shared" si="0"/>
        <v>7</v>
      </c>
    </row>
    <row r="41" spans="1:37" x14ac:dyDescent="0.25">
      <c r="A41" s="5" t="s">
        <v>1468</v>
      </c>
      <c r="B41" s="5" t="s">
        <v>1654</v>
      </c>
      <c r="C41" s="5" t="s">
        <v>1471</v>
      </c>
      <c r="D41" s="5" t="s">
        <v>1038</v>
      </c>
      <c r="E41" s="5" t="s">
        <v>1470</v>
      </c>
      <c r="F41" s="5" t="s">
        <v>1469</v>
      </c>
      <c r="G41" s="5">
        <v>1</v>
      </c>
      <c r="H41" s="5">
        <v>1</v>
      </c>
      <c r="I41" s="5" t="s">
        <v>3103</v>
      </c>
      <c r="J41" s="13">
        <f>IFERROR(IF(INDEX('11.1_Outliers-Generation'!$N$5:$N$500,MATCH($F41,'11.1_Outliers-Generation'!$F$5:$F$500,0))&lt;&gt;"N",
INDEX('11.1_Outliers-Generation'!J$5:J$500,MATCH($F41,'11.1_Outliers-Generation'!$F$5:$F$500,0)),""),"")</f>
        <v>0.59655324790101638</v>
      </c>
      <c r="K41" s="8">
        <f>IFERROR(IF(INDEX('11.1_Outliers-Generation'!$N$5:$N$500,MATCH($F41,'11.1_Outliers-Generation'!$F$5:$F$500,0))&lt;&gt;"N",
INDEX('11.1_Outliers-Generation'!K$5:K$500,MATCH($F41,'11.1_Outliers-Generation'!$F$5:$F$500,0)),""),"")</f>
        <v>2007</v>
      </c>
      <c r="L41" s="13" t="str">
        <f>IFERROR(IF(INDEX('11.1_Outliers-Generation'!$N$5:$N$500,MATCH($F41,'11.1_Outliers-Generation'!$F$5:$F$500,0))&lt;&gt;"N",
INDEX('11.1_Outliers-Generation'!L$5:L$500,MATCH($F41,'11.1_Outliers-Generation'!$F$5:$F$500,0)),""),"")</f>
        <v>WABI_010</v>
      </c>
      <c r="M41" s="14">
        <f>IFERROR(IF(INDEX('11.2_Outliers-Collection_cov'!$N$5:$N$500,MATCH($F41,'11.2_Outliers-Collection_cov'!$F$5:$F$500,0))&lt;&gt;"N",
INDEX('11.2_Outliers-Collection_cov'!J$5:J$500,MATCH($F41,'11.2_Outliers-Collection_cov'!$F$5:$F$500,0)),""),"")</f>
        <v>100</v>
      </c>
      <c r="N41" s="8">
        <f>IFERROR(IF(INDEX('11.2_Outliers-Collection_cov'!$N$5:$N$500,MATCH($F41,'11.2_Outliers-Collection_cov'!$F$5:$F$500,0))&lt;&gt;"N",
INDEX('11.2_Outliers-Collection_cov'!K$5:K$500,MATCH($F41,'11.2_Outliers-Collection_cov'!$F$5:$F$500,0)),""),"")</f>
        <v>2007</v>
      </c>
      <c r="O41" s="13" t="str">
        <f>IFERROR(IF(INDEX('11.2_Outliers-Collection_cov'!$N$5:$N$500,MATCH($F41,'11.2_Outliers-Collection_cov'!$F$5:$F$500,0))&lt;&gt;"N",
INDEX('11.2_Outliers-Collection_cov'!L$5:L$500,MATCH($F41,'11.2_Outliers-Collection_cov'!$F$5:$F$500,0)),""),"")</f>
        <v>WABI_010</v>
      </c>
      <c r="P41" s="14">
        <f>IFERROR(IF(INDEX('11.3_Outliers-Plastic'!$N$5:$N$500,MATCH($F41,'11.3_Outliers-Plastic'!$F$5:$F$500,0))&lt;&gt;"N",
INDEX('11.3_Outliers-Plastic'!J$5:J$500,MATCH($F41,'11.3_Outliers-Plastic'!$F$5:$F$500,0)),""),"")</f>
        <v>26</v>
      </c>
      <c r="Q41" s="8">
        <f>IFERROR(IF(INDEX('11.3_Outliers-Plastic'!$N$5:$N$500,MATCH($F41,'11.3_Outliers-Plastic'!$F$5:$F$500,0))&lt;&gt;"N",
INDEX('11.3_Outliers-Plastic'!K$5:K$500,MATCH($F41,'11.3_Outliers-Plastic'!$F$5:$F$500,0)),""),"")</f>
        <v>2007</v>
      </c>
      <c r="R41" s="14" t="str">
        <f>IFERROR(IF(INDEX('11.3_Outliers-Plastic'!$N$5:$N$500,MATCH($F41,'11.3_Outliers-Plastic'!$F$5:$F$500,0))&lt;&gt;"N",
INDEX('11.3_Outliers-Plastic'!L$5:L$500,MATCH($F41,'11.3_Outliers-Plastic'!$F$5:$F$500,0)),""),"")</f>
        <v>WABI_010</v>
      </c>
      <c r="S41" s="12"/>
      <c r="T41" s="5"/>
      <c r="U41" s="5" t="s">
        <v>1569</v>
      </c>
      <c r="V41" s="14">
        <f>IFERROR(IF(INDEX('11.5_Outliers-Other_recovery'!$N$5:$N$500,MATCH($F41,'11.5_Outliers-Other_recovery'!$F$5:$F$500,0))&lt;&gt;"N",
INDEX('11.5_Outliers-Other_recovery'!J$5:J$500,MATCH($F41,'11.5_Outliers-Other_recovery'!$F$5:$F$500,0)),""),"")</f>
        <v>0</v>
      </c>
      <c r="W41" s="8">
        <f>IFERROR(IF(INDEX('11.5_Outliers-Other_recovery'!$N$5:$N$500,MATCH($F41,'11.5_Outliers-Other_recovery'!$F$5:$F$500,0))&lt;&gt;"N",
INDEX('11.5_Outliers-Other_recovery'!K$5:K$500,MATCH($F41,'11.5_Outliers-Other_recovery'!$F$5:$F$500,0)),""),"")</f>
        <v>2007</v>
      </c>
      <c r="X41" s="14" t="str">
        <f>IFERROR(IF(INDEX('11.5_Outliers-Other_recovery'!$N$5:$N$500,MATCH($F41,'11.5_Outliers-Other_recovery'!$F$5:$F$500,0))&lt;&gt;"N",
INDEX('11.5_Outliers-Other_recovery'!L$5:L$500,MATCH($F41,'11.5_Outliers-Other_recovery'!$F$5:$F$500,0)),""),"")</f>
        <v>WABI_010</v>
      </c>
      <c r="Y41" s="14">
        <f>IFERROR(IF(INDEX('11.4_Outliers-Formal_dry_recy'!$N$5:$N$500,MATCH($F41,'11.4_Outliers-Formal_dry_recy'!$F$5:$F$500,0))&lt;&gt;"N",
INDEX('11.4_Outliers-Formal_dry_recy'!J$5:J$500,MATCH($F41,'11.4_Outliers-Formal_dry_recy'!$F$5:$F$500,0)),""),"")</f>
        <v>2.5</v>
      </c>
      <c r="Z41" s="8">
        <f>IFERROR(IF(INDEX('11.4_Outliers-Formal_dry_recy'!$N$5:$N$500,MATCH($F41,'11.4_Outliers-Formal_dry_recy'!$F$5:$F$500,0))&lt;&gt;"N",
INDEX('11.4_Outliers-Formal_dry_recy'!K$5:K$500,MATCH($F41,'11.4_Outliers-Formal_dry_recy'!$F$5:$F$500,0)),""),"")</f>
        <v>2007</v>
      </c>
      <c r="AA41" s="14" t="str">
        <f>IFERROR(IF(INDEX('11.4_Outliers-Formal_dry_recy'!$N$5:$N$500,MATCH($F41,'11.4_Outliers-Formal_dry_recy'!$F$5:$F$500,0))&lt;&gt;"N",
INDEX('11.4_Outliers-Formal_dry_recy'!L$5:L$500,MATCH($F41,'11.4_Outliers-Formal_dry_recy'!$F$5:$F$500,0)),""),"")</f>
        <v>WABI_010</v>
      </c>
      <c r="AB41" s="14">
        <f>IFERROR(IF(INDEX('11.6_Outliers-Incineration'!$N$5:$N$500,MATCH($F41,'11.6_Outliers-Incineration'!$F$5:$F$500,0))&lt;&gt;"N",
INDEX('11.6_Outliers-Incineration'!J$5:J$500,MATCH($F41,'11.6_Outliers-Incineration'!$F$5:$F$500,0)),""),"")</f>
        <v>0</v>
      </c>
      <c r="AC41" s="8">
        <f>IFERROR(IF(INDEX('11.6_Outliers-Incineration'!$N$5:$N$500,MATCH($F41,'11.6_Outliers-Incineration'!$F$5:$F$500,0))&lt;&gt;"N",
INDEX('11.6_Outliers-Incineration'!K$5:K$500,MATCH($F41,'11.6_Outliers-Incineration'!$F$5:$F$500,0)),""),"")</f>
        <v>2007</v>
      </c>
      <c r="AD41" s="14" t="str">
        <f>IFERROR(IF(INDEX('11.6_Outliers-Incineration'!$N$5:$N$500,MATCH($F41,'11.6_Outliers-Incineration'!$F$5:$F$500,0))&lt;&gt;"N",
INDEX('11.6_Outliers-Incineration'!L$5:L$500,MATCH($F41,'11.6_Outliers-Incineration'!$F$5:$F$500,0)),""),"")</f>
        <v>WABI_010</v>
      </c>
      <c r="AE41" s="14">
        <f>IFERROR(IF(INDEX('11.7_Outliers-Controlled_disp'!$N$5:$N$500,MATCH($F41,'11.7_Outliers-Controlled_disp'!$F$5:$F$500,0))&lt;&gt;"N",
INDEX('11.7_Outliers-Controlled_disp'!J$5:J$500,MATCH($F41,'11.7_Outliers-Controlled_disp'!$F$5:$F$500,0)),""),"")</f>
        <v>100</v>
      </c>
      <c r="AF41" s="8">
        <f>IFERROR(IF(INDEX('11.7_Outliers-Controlled_disp'!$N$5:$N$500,MATCH($F41,'11.7_Outliers-Controlled_disp'!$F$5:$F$500,0))&lt;&gt;"N",
INDEX('11.7_Outliers-Controlled_disp'!K$5:K$500,MATCH($F41,'11.7_Outliers-Controlled_disp'!$F$5:$F$500,0)),""),"")</f>
        <v>2007</v>
      </c>
      <c r="AG41" s="14" t="str">
        <f>IFERROR(IF(INDEX('11.7_Outliers-Controlled_disp'!$N$5:$N$500,MATCH($F41,'11.7_Outliers-Controlled_disp'!$F$5:$F$500,0))&lt;&gt;"N",
INDEX('11.7_Outliers-Controlled_disp'!L$5:L$500,MATCH($F41,'11.7_Outliers-Controlled_disp'!$F$5:$F$500,0)),""),"")</f>
        <v>WABI_010</v>
      </c>
      <c r="AI41" s="5"/>
      <c r="AJ41" s="5" t="s">
        <v>1569</v>
      </c>
      <c r="AK41" s="5">
        <f t="shared" si="0"/>
        <v>7</v>
      </c>
    </row>
    <row r="42" spans="1:37" x14ac:dyDescent="0.25">
      <c r="A42" s="5" t="s">
        <v>1475</v>
      </c>
      <c r="B42" s="5" t="s">
        <v>1477</v>
      </c>
      <c r="C42" s="5" t="s">
        <v>1479</v>
      </c>
      <c r="D42" s="5" t="s">
        <v>1038</v>
      </c>
      <c r="E42" s="5" t="s">
        <v>1478</v>
      </c>
      <c r="F42" s="5" t="s">
        <v>1476</v>
      </c>
      <c r="G42" s="5">
        <v>1</v>
      </c>
      <c r="H42" s="5">
        <v>3</v>
      </c>
      <c r="I42" s="5" t="s">
        <v>3110</v>
      </c>
      <c r="J42" s="13">
        <f>IFERROR(IF(INDEX('11.1_Outliers-Generation'!$N$5:$N$500,MATCH($F42,'11.1_Outliers-Generation'!$F$5:$F$500,0))&lt;&gt;"N",
INDEX('11.1_Outliers-Generation'!J$5:J$500,MATCH($F42,'11.1_Outliers-Generation'!$F$5:$F$500,0)),""),"")</f>
        <v>0.77726436311592717</v>
      </c>
      <c r="K42" s="8">
        <f>IFERROR(IF(INDEX('11.1_Outliers-Generation'!$N$5:$N$500,MATCH($F42,'11.1_Outliers-Generation'!$F$5:$F$500,0))&lt;&gt;"N",
INDEX('11.1_Outliers-Generation'!K$5:K$500,MATCH($F42,'11.1_Outliers-Generation'!$F$5:$F$500,0)),""),"")</f>
        <v>2009</v>
      </c>
      <c r="L42" s="13" t="str">
        <f>IFERROR(IF(INDEX('11.1_Outliers-Generation'!$N$5:$N$500,MATCH($F42,'11.1_Outliers-Generation'!$F$5:$F$500,0))&lt;&gt;"N",
INDEX('11.1_Outliers-Generation'!L$5:L$500,MATCH($F42,'11.1_Outliers-Generation'!$F$5:$F$500,0)),""),"")</f>
        <v>WABI_011</v>
      </c>
      <c r="M42" s="14">
        <f>IFERROR(IF(INDEX('11.2_Outliers-Collection_cov'!$N$5:$N$500,MATCH($F42,'11.2_Outliers-Collection_cov'!$F$5:$F$500,0))&lt;&gt;"N",
INDEX('11.2_Outliers-Collection_cov'!J$5:J$500,MATCH($F42,'11.2_Outliers-Collection_cov'!$F$5:$F$500,0)),""),"")</f>
        <v>100</v>
      </c>
      <c r="N42" s="8">
        <f>IFERROR(IF(INDEX('11.2_Outliers-Collection_cov'!$N$5:$N$500,MATCH($F42,'11.2_Outliers-Collection_cov'!$F$5:$F$500,0))&lt;&gt;"N",
INDEX('11.2_Outliers-Collection_cov'!K$5:K$500,MATCH($F42,'11.2_Outliers-Collection_cov'!$F$5:$F$500,0)),""),"")</f>
        <v>2009</v>
      </c>
      <c r="O42" s="13" t="str">
        <f>IFERROR(IF(INDEX('11.2_Outliers-Collection_cov'!$N$5:$N$500,MATCH($F42,'11.2_Outliers-Collection_cov'!$F$5:$F$500,0))&lt;&gt;"N",
INDEX('11.2_Outliers-Collection_cov'!L$5:L$500,MATCH($F42,'11.2_Outliers-Collection_cov'!$F$5:$F$500,0)),""),"")</f>
        <v>WABI_011</v>
      </c>
      <c r="P42" s="14">
        <f>IFERROR(IF(INDEX('11.3_Outliers-Plastic'!$N$5:$N$500,MATCH($F42,'11.3_Outliers-Plastic'!$F$5:$F$500,0))&lt;&gt;"N",
INDEX('11.3_Outliers-Plastic'!J$5:J$500,MATCH($F42,'11.3_Outliers-Plastic'!$F$5:$F$500,0)),""),"")</f>
        <v>16</v>
      </c>
      <c r="Q42" s="8">
        <f>IFERROR(IF(INDEX('11.3_Outliers-Plastic'!$N$5:$N$500,MATCH($F42,'11.3_Outliers-Plastic'!$F$5:$F$500,0))&lt;&gt;"N",
INDEX('11.3_Outliers-Plastic'!K$5:K$500,MATCH($F42,'11.3_Outliers-Plastic'!$F$5:$F$500,0)),""),"")</f>
        <v>2009</v>
      </c>
      <c r="R42" s="14" t="str">
        <f>IFERROR(IF(INDEX('11.3_Outliers-Plastic'!$N$5:$N$500,MATCH($F42,'11.3_Outliers-Plastic'!$F$5:$F$500,0))&lt;&gt;"N",
INDEX('11.3_Outliers-Plastic'!L$5:L$500,MATCH($F42,'11.3_Outliers-Plastic'!$F$5:$F$500,0)),""),"")</f>
        <v>WABI_011</v>
      </c>
      <c r="S42" s="12"/>
      <c r="T42" s="5"/>
      <c r="U42" s="5" t="s">
        <v>1569</v>
      </c>
      <c r="V42" s="14">
        <f>IFERROR(IF(INDEX('11.5_Outliers-Other_recovery'!$N$5:$N$500,MATCH($F42,'11.5_Outliers-Other_recovery'!$F$5:$F$500,0))&lt;&gt;"N",
INDEX('11.5_Outliers-Other_recovery'!J$5:J$500,MATCH($F42,'11.5_Outliers-Other_recovery'!$F$5:$F$500,0)),""),"")</f>
        <v>0</v>
      </c>
      <c r="W42" s="8">
        <f>IFERROR(IF(INDEX('11.5_Outliers-Other_recovery'!$N$5:$N$500,MATCH($F42,'11.5_Outliers-Other_recovery'!$F$5:$F$500,0))&lt;&gt;"N",
INDEX('11.5_Outliers-Other_recovery'!K$5:K$500,MATCH($F42,'11.5_Outliers-Other_recovery'!$F$5:$F$500,0)),""),"")</f>
        <v>2009</v>
      </c>
      <c r="X42" s="14" t="str">
        <f>IFERROR(IF(INDEX('11.5_Outliers-Other_recovery'!$N$5:$N$500,MATCH($F42,'11.5_Outliers-Other_recovery'!$F$5:$F$500,0))&lt;&gt;"N",
INDEX('11.5_Outliers-Other_recovery'!L$5:L$500,MATCH($F42,'11.5_Outliers-Other_recovery'!$F$5:$F$500,0)),""),"")</f>
        <v>WABI_011</v>
      </c>
      <c r="Y42" s="14">
        <f>IFERROR(IF(INDEX('11.4_Outliers-Formal_dry_recy'!$N$5:$N$500,MATCH($F42,'11.4_Outliers-Formal_dry_recy'!$F$5:$F$500,0))&lt;&gt;"N",
INDEX('11.4_Outliers-Formal_dry_recy'!J$5:J$500,MATCH($F42,'11.4_Outliers-Formal_dry_recy'!$F$5:$F$500,0)),""),"")</f>
        <v>0</v>
      </c>
      <c r="Z42" s="8">
        <f>IFERROR(IF(INDEX('11.4_Outliers-Formal_dry_recy'!$N$5:$N$500,MATCH($F42,'11.4_Outliers-Formal_dry_recy'!$F$5:$F$500,0))&lt;&gt;"N",
INDEX('11.4_Outliers-Formal_dry_recy'!K$5:K$500,MATCH($F42,'11.4_Outliers-Formal_dry_recy'!$F$5:$F$500,0)),""),"")</f>
        <v>2009</v>
      </c>
      <c r="AA42" s="14" t="str">
        <f>IFERROR(IF(INDEX('11.4_Outliers-Formal_dry_recy'!$N$5:$N$500,MATCH($F42,'11.4_Outliers-Formal_dry_recy'!$F$5:$F$500,0))&lt;&gt;"N",
INDEX('11.4_Outliers-Formal_dry_recy'!L$5:L$500,MATCH($F42,'11.4_Outliers-Formal_dry_recy'!$F$5:$F$500,0)),""),"")</f>
        <v>WABI_011</v>
      </c>
      <c r="AB42" s="14">
        <f>IFERROR(IF(INDEX('11.6_Outliers-Incineration'!$N$5:$N$500,MATCH($F42,'11.6_Outliers-Incineration'!$F$5:$F$500,0))&lt;&gt;"N",
INDEX('11.6_Outliers-Incineration'!J$5:J$500,MATCH($F42,'11.6_Outliers-Incineration'!$F$5:$F$500,0)),""),"")</f>
        <v>0</v>
      </c>
      <c r="AC42" s="8">
        <f>IFERROR(IF(INDEX('11.6_Outliers-Incineration'!$N$5:$N$500,MATCH($F42,'11.6_Outliers-Incineration'!$F$5:$F$500,0))&lt;&gt;"N",
INDEX('11.6_Outliers-Incineration'!K$5:K$500,MATCH($F42,'11.6_Outliers-Incineration'!$F$5:$F$500,0)),""),"")</f>
        <v>2009</v>
      </c>
      <c r="AD42" s="14" t="str">
        <f>IFERROR(IF(INDEX('11.6_Outliers-Incineration'!$N$5:$N$500,MATCH($F42,'11.6_Outliers-Incineration'!$F$5:$F$500,0))&lt;&gt;"N",
INDEX('11.6_Outliers-Incineration'!L$5:L$500,MATCH($F42,'11.6_Outliers-Incineration'!$F$5:$F$500,0)),""),"")</f>
        <v>WABI_011</v>
      </c>
      <c r="AE42" s="14">
        <f>IFERROR(IF(INDEX('11.7_Outliers-Controlled_disp'!$N$5:$N$500,MATCH($F42,'11.7_Outliers-Controlled_disp'!$F$5:$F$500,0))&lt;&gt;"N",
INDEX('11.7_Outliers-Controlled_disp'!J$5:J$500,MATCH($F42,'11.7_Outliers-Controlled_disp'!$F$5:$F$500,0)),""),"")</f>
        <v>100</v>
      </c>
      <c r="AF42" s="8">
        <f>IFERROR(IF(INDEX('11.7_Outliers-Controlled_disp'!$N$5:$N$500,MATCH($F42,'11.7_Outliers-Controlled_disp'!$F$5:$F$500,0))&lt;&gt;"N",
INDEX('11.7_Outliers-Controlled_disp'!K$5:K$500,MATCH($F42,'11.7_Outliers-Controlled_disp'!$F$5:$F$500,0)),""),"")</f>
        <v>2009</v>
      </c>
      <c r="AG42" s="14" t="str">
        <f>IFERROR(IF(INDEX('11.7_Outliers-Controlled_disp'!$N$5:$N$500,MATCH($F42,'11.7_Outliers-Controlled_disp'!$F$5:$F$500,0))&lt;&gt;"N",
INDEX('11.7_Outliers-Controlled_disp'!L$5:L$500,MATCH($F42,'11.7_Outliers-Controlled_disp'!$F$5:$F$500,0)),""),"")</f>
        <v>WABI_011</v>
      </c>
      <c r="AI42" s="5"/>
      <c r="AJ42" s="5" t="s">
        <v>1569</v>
      </c>
      <c r="AK42" s="5">
        <f t="shared" si="0"/>
        <v>7</v>
      </c>
    </row>
    <row r="43" spans="1:37" x14ac:dyDescent="0.25">
      <c r="A43" s="5" t="s">
        <v>1484</v>
      </c>
      <c r="B43" s="5" t="s">
        <v>494</v>
      </c>
      <c r="C43" s="5" t="s">
        <v>493</v>
      </c>
      <c r="D43" s="5" t="s">
        <v>360</v>
      </c>
      <c r="E43" s="5" t="s">
        <v>1485</v>
      </c>
      <c r="F43" s="5" t="s">
        <v>3328</v>
      </c>
      <c r="G43" s="5">
        <v>4</v>
      </c>
      <c r="H43" s="5">
        <v>2</v>
      </c>
      <c r="I43" s="5" t="s">
        <v>1811</v>
      </c>
      <c r="J43" s="13">
        <f>IFERROR(IF(INDEX('11.1_Outliers-Generation'!$N$5:$N$500,MATCH($F43,'11.1_Outliers-Generation'!$F$5:$F$500,0))&lt;&gt;"N",
INDEX('11.1_Outliers-Generation'!J$5:J$500,MATCH($F43,'11.1_Outliers-Generation'!$F$5:$F$500,0)),""),"")</f>
        <v>0.32490974729241878</v>
      </c>
      <c r="K43" s="8">
        <f>IFERROR(IF(INDEX('11.1_Outliers-Generation'!$N$5:$N$500,MATCH($F43,'11.1_Outliers-Generation'!$F$5:$F$500,0))&lt;&gt;"N",
INDEX('11.1_Outliers-Generation'!K$5:K$500,MATCH($F43,'11.1_Outliers-Generation'!$F$5:$F$500,0)),""),"")</f>
        <v>2007</v>
      </c>
      <c r="L43" s="13" t="str">
        <f>IFERROR(IF(INDEX('11.1_Outliers-Generation'!$N$5:$N$500,MATCH($F43,'11.1_Outliers-Generation'!$F$5:$F$500,0))&lt;&gt;"N",
INDEX('11.1_Outliers-Generation'!L$5:L$500,MATCH($F43,'11.1_Outliers-Generation'!$F$5:$F$500,0)),""),"")</f>
        <v>WABI_015</v>
      </c>
      <c r="M43" s="14">
        <f>IFERROR(IF(INDEX('11.2_Outliers-Collection_cov'!$N$5:$N$500,MATCH($F43,'11.2_Outliers-Collection_cov'!$F$5:$F$500,0))&lt;&gt;"N",
INDEX('11.2_Outliers-Collection_cov'!J$5:J$500,MATCH($F43,'11.2_Outliers-Collection_cov'!$F$5:$F$500,0)),""),"")</f>
        <v>83</v>
      </c>
      <c r="N43" s="8">
        <f>IFERROR(IF(INDEX('11.2_Outliers-Collection_cov'!$N$5:$N$500,MATCH($F43,'11.2_Outliers-Collection_cov'!$F$5:$F$500,0))&lt;&gt;"N",
INDEX('11.2_Outliers-Collection_cov'!K$5:K$500,MATCH($F43,'11.2_Outliers-Collection_cov'!$F$5:$F$500,0)),""),"")</f>
        <v>2007</v>
      </c>
      <c r="O43" s="13" t="str">
        <f>IFERROR(IF(INDEX('11.2_Outliers-Collection_cov'!$N$5:$N$500,MATCH($F43,'11.2_Outliers-Collection_cov'!$F$5:$F$500,0))&lt;&gt;"N",
INDEX('11.2_Outliers-Collection_cov'!L$5:L$500,MATCH($F43,'11.2_Outliers-Collection_cov'!$F$5:$F$500,0)),""),"")</f>
        <v>WABI_015</v>
      </c>
      <c r="P43" s="14">
        <f>IFERROR(IF(INDEX('11.3_Outliers-Plastic'!$N$5:$N$500,MATCH($F43,'11.3_Outliers-Plastic'!$F$5:$F$500,0))&lt;&gt;"N",
INDEX('11.3_Outliers-Plastic'!J$5:J$500,MATCH($F43,'11.3_Outliers-Plastic'!$F$5:$F$500,0)),""),"")</f>
        <v>5</v>
      </c>
      <c r="Q43" s="8">
        <f>IFERROR(IF(INDEX('11.3_Outliers-Plastic'!$N$5:$N$500,MATCH($F43,'11.3_Outliers-Plastic'!$F$5:$F$500,0))&lt;&gt;"N",
INDEX('11.3_Outliers-Plastic'!K$5:K$500,MATCH($F43,'11.3_Outliers-Plastic'!$F$5:$F$500,0)),""),"")</f>
        <v>2007</v>
      </c>
      <c r="R43" s="14" t="str">
        <f>IFERROR(IF(INDEX('11.3_Outliers-Plastic'!$N$5:$N$500,MATCH($F43,'11.3_Outliers-Plastic'!$F$5:$F$500,0))&lt;&gt;"N",
INDEX('11.3_Outliers-Plastic'!L$5:L$500,MATCH($F43,'11.3_Outliers-Plastic'!$F$5:$F$500,0)),""),"")</f>
        <v>WABI_015</v>
      </c>
      <c r="S43" s="12"/>
      <c r="T43" s="5"/>
      <c r="U43" s="5" t="s">
        <v>1569</v>
      </c>
      <c r="V43" s="14">
        <f>IFERROR(IF(INDEX('11.5_Outliers-Other_recovery'!$N$5:$N$500,MATCH($F43,'11.5_Outliers-Other_recovery'!$F$5:$F$500,0))&lt;&gt;"N",
INDEX('11.5_Outliers-Other_recovery'!J$5:J$500,MATCH($F43,'11.5_Outliers-Other_recovery'!$F$5:$F$500,0)),""),"")</f>
        <v>0</v>
      </c>
      <c r="W43" s="8">
        <f>IFERROR(IF(INDEX('11.5_Outliers-Other_recovery'!$N$5:$N$500,MATCH($F43,'11.5_Outliers-Other_recovery'!$F$5:$F$500,0))&lt;&gt;"N",
INDEX('11.5_Outliers-Other_recovery'!K$5:K$500,MATCH($F43,'11.5_Outliers-Other_recovery'!$F$5:$F$500,0)),""),"")</f>
        <v>2007</v>
      </c>
      <c r="X43" s="14" t="str">
        <f>IFERROR(IF(INDEX('11.5_Outliers-Other_recovery'!$N$5:$N$500,MATCH($F43,'11.5_Outliers-Other_recovery'!$F$5:$F$500,0))&lt;&gt;"N",
INDEX('11.5_Outliers-Other_recovery'!L$5:L$500,MATCH($F43,'11.5_Outliers-Other_recovery'!$F$5:$F$500,0)),""),"")</f>
        <v>WABI_015</v>
      </c>
      <c r="Y43" s="14">
        <f>IFERROR(IF(INDEX('11.4_Outliers-Formal_dry_recy'!$N$5:$N$500,MATCH($F43,'11.4_Outliers-Formal_dry_recy'!$F$5:$F$500,0))&lt;&gt;"N",
INDEX('11.4_Outliers-Formal_dry_recy'!J$5:J$500,MATCH($F43,'11.4_Outliers-Formal_dry_recy'!$F$5:$F$500,0)),""),"")</f>
        <v>2.4096385542168677</v>
      </c>
      <c r="Z43" s="8">
        <f>IFERROR(IF(INDEX('11.4_Outliers-Formal_dry_recy'!$N$5:$N$500,MATCH($F43,'11.4_Outliers-Formal_dry_recy'!$F$5:$F$500,0))&lt;&gt;"N",
INDEX('11.4_Outliers-Formal_dry_recy'!K$5:K$500,MATCH($F43,'11.4_Outliers-Formal_dry_recy'!$F$5:$F$500,0)),""),"")</f>
        <v>2007</v>
      </c>
      <c r="AA43" s="14" t="str">
        <f>IFERROR(IF(INDEX('11.4_Outliers-Formal_dry_recy'!$N$5:$N$500,MATCH($F43,'11.4_Outliers-Formal_dry_recy'!$F$5:$F$500,0))&lt;&gt;"N",
INDEX('11.4_Outliers-Formal_dry_recy'!L$5:L$500,MATCH($F43,'11.4_Outliers-Formal_dry_recy'!$F$5:$F$500,0)),""),"")</f>
        <v>WABI_015</v>
      </c>
      <c r="AB43" s="14">
        <f>IFERROR(IF(INDEX('11.6_Outliers-Incineration'!$N$5:$N$500,MATCH($F43,'11.6_Outliers-Incineration'!$F$5:$F$500,0))&lt;&gt;"N",
INDEX('11.6_Outliers-Incineration'!J$5:J$500,MATCH($F43,'11.6_Outliers-Incineration'!$F$5:$F$500,0)),""),"")</f>
        <v>0</v>
      </c>
      <c r="AC43" s="8">
        <f>IFERROR(IF(INDEX('11.6_Outliers-Incineration'!$N$5:$N$500,MATCH($F43,'11.6_Outliers-Incineration'!$F$5:$F$500,0))&lt;&gt;"N",
INDEX('11.6_Outliers-Incineration'!K$5:K$500,MATCH($F43,'11.6_Outliers-Incineration'!$F$5:$F$500,0)),""),"")</f>
        <v>2007</v>
      </c>
      <c r="AD43" s="14" t="str">
        <f>IFERROR(IF(INDEX('11.6_Outliers-Incineration'!$N$5:$N$500,MATCH($F43,'11.6_Outliers-Incineration'!$F$5:$F$500,0))&lt;&gt;"N",
INDEX('11.6_Outliers-Incineration'!L$5:L$500,MATCH($F43,'11.6_Outliers-Incineration'!$F$5:$F$500,0)),""),"")</f>
        <v>WABI_015</v>
      </c>
      <c r="AE43" s="14">
        <f>IFERROR(IF(INDEX('11.7_Outliers-Controlled_disp'!$N$5:$N$500,MATCH($F43,'11.7_Outliers-Controlled_disp'!$F$5:$F$500,0))&lt;&gt;"N",
INDEX('11.7_Outliers-Controlled_disp'!J$5:J$500,MATCH($F43,'11.7_Outliers-Controlled_disp'!$F$5:$F$500,0)),""),"")</f>
        <v>88</v>
      </c>
      <c r="AF43" s="8">
        <f>IFERROR(IF(INDEX('11.7_Outliers-Controlled_disp'!$N$5:$N$500,MATCH($F43,'11.7_Outliers-Controlled_disp'!$F$5:$F$500,0))&lt;&gt;"N",
INDEX('11.7_Outliers-Controlled_disp'!K$5:K$500,MATCH($F43,'11.7_Outliers-Controlled_disp'!$F$5:$F$500,0)),""),"")</f>
        <v>2007</v>
      </c>
      <c r="AG43" s="14" t="str">
        <f>IFERROR(IF(INDEX('11.7_Outliers-Controlled_disp'!$N$5:$N$500,MATCH($F43,'11.7_Outliers-Controlled_disp'!$F$5:$F$500,0))&lt;&gt;"N",
INDEX('11.7_Outliers-Controlled_disp'!L$5:L$500,MATCH($F43,'11.7_Outliers-Controlled_disp'!$F$5:$F$500,0)),""),"")</f>
        <v>WABI_015</v>
      </c>
      <c r="AI43" s="5"/>
      <c r="AJ43" s="5" t="s">
        <v>1569</v>
      </c>
      <c r="AK43" s="5">
        <f t="shared" si="0"/>
        <v>7</v>
      </c>
    </row>
    <row r="44" spans="1:37" x14ac:dyDescent="0.25">
      <c r="A44" s="5" t="s">
        <v>1472</v>
      </c>
      <c r="B44" s="5" t="s">
        <v>1235</v>
      </c>
      <c r="C44" s="5" t="s">
        <v>1234</v>
      </c>
      <c r="D44" s="5" t="s">
        <v>1038</v>
      </c>
      <c r="E44" s="5" t="s">
        <v>1236</v>
      </c>
      <c r="F44" s="5" t="s">
        <v>1233</v>
      </c>
      <c r="G44" s="5">
        <v>2</v>
      </c>
      <c r="H44" s="5">
        <v>2</v>
      </c>
      <c r="I44" s="5" t="s">
        <v>3113</v>
      </c>
      <c r="J44" s="13">
        <f>IFERROR(IF(INDEX('11.1_Outliers-Generation'!$N$5:$N$500,MATCH($F44,'11.1_Outliers-Generation'!$F$5:$F$500,0))&lt;&gt;"N",
INDEX('11.1_Outliers-Generation'!J$5:J$500,MATCH($F44,'11.1_Outliers-Generation'!$F$5:$F$500,0)),""),"")</f>
        <v>1.1746069292435461</v>
      </c>
      <c r="K44" s="8">
        <f>IFERROR(IF(INDEX('11.1_Outliers-Generation'!$N$5:$N$500,MATCH($F44,'11.1_Outliers-Generation'!$F$5:$F$500,0))&lt;&gt;"N",
INDEX('11.1_Outliers-Generation'!K$5:K$500,MATCH($F44,'11.1_Outliers-Generation'!$F$5:$F$500,0)),""),"")</f>
        <v>2010</v>
      </c>
      <c r="L44" s="13" t="str">
        <f>IFERROR(IF(INDEX('11.1_Outliers-Generation'!$N$5:$N$500,MATCH($F44,'11.1_Outliers-Generation'!$F$5:$F$500,0))&lt;&gt;"N",
INDEX('11.1_Outliers-Generation'!L$5:L$500,MATCH($F44,'11.1_Outliers-Generation'!$F$5:$F$500,0)),""),"")</f>
        <v>WABI_016</v>
      </c>
      <c r="M44" s="14">
        <f>IFERROR(IF(INDEX('11.2_Outliers-Collection_cov'!$N$5:$N$500,MATCH($F44,'11.2_Outliers-Collection_cov'!$F$5:$F$500,0))&lt;&gt;"N",
INDEX('11.2_Outliers-Collection_cov'!J$5:J$500,MATCH($F44,'11.2_Outliers-Collection_cov'!$F$5:$F$500,0)),""),"")</f>
        <v>95</v>
      </c>
      <c r="N44" s="8">
        <f>IFERROR(IF(INDEX('11.2_Outliers-Collection_cov'!$N$5:$N$500,MATCH($F44,'11.2_Outliers-Collection_cov'!$F$5:$F$500,0))&lt;&gt;"N",
INDEX('11.2_Outliers-Collection_cov'!K$5:K$500,MATCH($F44,'11.2_Outliers-Collection_cov'!$F$5:$F$500,0)),""),"")</f>
        <v>2010</v>
      </c>
      <c r="O44" s="13" t="str">
        <f>IFERROR(IF(INDEX('11.2_Outliers-Collection_cov'!$N$5:$N$500,MATCH($F44,'11.2_Outliers-Collection_cov'!$F$5:$F$500,0))&lt;&gt;"N",
INDEX('11.2_Outliers-Collection_cov'!L$5:L$500,MATCH($F44,'11.2_Outliers-Collection_cov'!$F$5:$F$500,0)),""),"")</f>
        <v>WABI_016</v>
      </c>
      <c r="P44" s="14">
        <f>IFERROR(IF(INDEX('11.3_Outliers-Plastic'!$N$5:$N$500,MATCH($F44,'11.3_Outliers-Plastic'!$F$5:$F$500,0))&lt;&gt;"N",
INDEX('11.3_Outliers-Plastic'!J$5:J$500,MATCH($F44,'11.3_Outliers-Plastic'!$F$5:$F$500,0)),""),"")</f>
        <v>10</v>
      </c>
      <c r="Q44" s="8">
        <f>IFERROR(IF(INDEX('11.3_Outliers-Plastic'!$N$5:$N$500,MATCH($F44,'11.3_Outliers-Plastic'!$F$5:$F$500,0))&lt;&gt;"N",
INDEX('11.3_Outliers-Plastic'!K$5:K$500,MATCH($F44,'11.3_Outliers-Plastic'!$F$5:$F$500,0)),""),"")</f>
        <v>2010</v>
      </c>
      <c r="R44" s="14" t="str">
        <f>IFERROR(IF(INDEX('11.3_Outliers-Plastic'!$N$5:$N$500,MATCH($F44,'11.3_Outliers-Plastic'!$F$5:$F$500,0))&lt;&gt;"N",
INDEX('11.3_Outliers-Plastic'!L$5:L$500,MATCH($F44,'11.3_Outliers-Plastic'!$F$5:$F$500,0)),""),"")</f>
        <v>WABI_016</v>
      </c>
      <c r="S44" s="12"/>
      <c r="T44" s="5"/>
      <c r="U44" s="5" t="s">
        <v>1569</v>
      </c>
      <c r="V44" s="14">
        <f>IFERROR(IF(INDEX('11.5_Outliers-Other_recovery'!$N$5:$N$500,MATCH($F44,'11.5_Outliers-Other_recovery'!$F$5:$F$500,0))&lt;&gt;"N",
INDEX('11.5_Outliers-Other_recovery'!J$5:J$500,MATCH($F44,'11.5_Outliers-Other_recovery'!$F$5:$F$500,0)),""),"")</f>
        <v>0</v>
      </c>
      <c r="W44" s="8">
        <f>IFERROR(IF(INDEX('11.5_Outliers-Other_recovery'!$N$5:$N$500,MATCH($F44,'11.5_Outliers-Other_recovery'!$F$5:$F$500,0))&lt;&gt;"N",
INDEX('11.5_Outliers-Other_recovery'!K$5:K$500,MATCH($F44,'11.5_Outliers-Other_recovery'!$F$5:$F$500,0)),""),"")</f>
        <v>2010</v>
      </c>
      <c r="X44" s="14" t="str">
        <f>IFERROR(IF(INDEX('11.5_Outliers-Other_recovery'!$N$5:$N$500,MATCH($F44,'11.5_Outliers-Other_recovery'!$F$5:$F$500,0))&lt;&gt;"N",
INDEX('11.5_Outliers-Other_recovery'!L$5:L$500,MATCH($F44,'11.5_Outliers-Other_recovery'!$F$5:$F$500,0)),""),"")</f>
        <v>WABI_016</v>
      </c>
      <c r="Y44" s="14">
        <f>IFERROR(IF(INDEX('11.4_Outliers-Formal_dry_recy'!$N$5:$N$500,MATCH($F44,'11.4_Outliers-Formal_dry_recy'!$F$5:$F$500,0))&lt;&gt;"N",
INDEX('11.4_Outliers-Formal_dry_recy'!J$5:J$500,MATCH($F44,'11.4_Outliers-Formal_dry_recy'!$F$5:$F$500,0)),""),"")</f>
        <v>0</v>
      </c>
      <c r="Z44" s="8">
        <f>IFERROR(IF(INDEX('11.4_Outliers-Formal_dry_recy'!$N$5:$N$500,MATCH($F44,'11.4_Outliers-Formal_dry_recy'!$F$5:$F$500,0))&lt;&gt;"N",
INDEX('11.4_Outliers-Formal_dry_recy'!K$5:K$500,MATCH($F44,'11.4_Outliers-Formal_dry_recy'!$F$5:$F$500,0)),""),"")</f>
        <v>2010</v>
      </c>
      <c r="AA44" s="14" t="str">
        <f>IFERROR(IF(INDEX('11.4_Outliers-Formal_dry_recy'!$N$5:$N$500,MATCH($F44,'11.4_Outliers-Formal_dry_recy'!$F$5:$F$500,0))&lt;&gt;"N",
INDEX('11.4_Outliers-Formal_dry_recy'!L$5:L$500,MATCH($F44,'11.4_Outliers-Formal_dry_recy'!$F$5:$F$500,0)),""),"")</f>
        <v>WABI_016</v>
      </c>
      <c r="AB44" s="14">
        <f>IFERROR(IF(INDEX('11.6_Outliers-Incineration'!$N$5:$N$500,MATCH($F44,'11.6_Outliers-Incineration'!$F$5:$F$500,0))&lt;&gt;"N",
INDEX('11.6_Outliers-Incineration'!J$5:J$500,MATCH($F44,'11.6_Outliers-Incineration'!$F$5:$F$500,0)),""),"")</f>
        <v>0</v>
      </c>
      <c r="AC44" s="8">
        <f>IFERROR(IF(INDEX('11.6_Outliers-Incineration'!$N$5:$N$500,MATCH($F44,'11.6_Outliers-Incineration'!$F$5:$F$500,0))&lt;&gt;"N",
INDEX('11.6_Outliers-Incineration'!K$5:K$500,MATCH($F44,'11.6_Outliers-Incineration'!$F$5:$F$500,0)),""),"")</f>
        <v>2010</v>
      </c>
      <c r="AD44" s="14" t="str">
        <f>IFERROR(IF(INDEX('11.6_Outliers-Incineration'!$N$5:$N$500,MATCH($F44,'11.6_Outliers-Incineration'!$F$5:$F$500,0))&lt;&gt;"N",
INDEX('11.6_Outliers-Incineration'!L$5:L$500,MATCH($F44,'11.6_Outliers-Incineration'!$F$5:$F$500,0)),""),"")</f>
        <v>WABI_016</v>
      </c>
      <c r="AE44" s="14">
        <f>IFERROR(IF(INDEX('11.7_Outliers-Controlled_disp'!$N$5:$N$500,MATCH($F44,'11.7_Outliers-Controlled_disp'!$F$5:$F$500,0))&lt;&gt;"N",
INDEX('11.7_Outliers-Controlled_disp'!J$5:J$500,MATCH($F44,'11.7_Outliers-Controlled_disp'!$F$5:$F$500,0)),""),"")</f>
        <v>100</v>
      </c>
      <c r="AF44" s="8">
        <f>IFERROR(IF(INDEX('11.7_Outliers-Controlled_disp'!$N$5:$N$500,MATCH($F44,'11.7_Outliers-Controlled_disp'!$F$5:$F$500,0))&lt;&gt;"N",
INDEX('11.7_Outliers-Controlled_disp'!K$5:K$500,MATCH($F44,'11.7_Outliers-Controlled_disp'!$F$5:$F$500,0)),""),"")</f>
        <v>2010</v>
      </c>
      <c r="AG44" s="14" t="str">
        <f>IFERROR(IF(INDEX('11.7_Outliers-Controlled_disp'!$N$5:$N$500,MATCH($F44,'11.7_Outliers-Controlled_disp'!$F$5:$F$500,0))&lt;&gt;"N",
INDEX('11.7_Outliers-Controlled_disp'!L$5:L$500,MATCH($F44,'11.7_Outliers-Controlled_disp'!$F$5:$F$500,0)),""),"")</f>
        <v>WABI_016</v>
      </c>
      <c r="AI44" s="5"/>
      <c r="AJ44" s="5" t="s">
        <v>1569</v>
      </c>
      <c r="AK44" s="5">
        <f t="shared" si="0"/>
        <v>7</v>
      </c>
    </row>
    <row r="45" spans="1:37" x14ac:dyDescent="0.25">
      <c r="A45" s="5" t="s">
        <v>1457</v>
      </c>
      <c r="B45" s="5" t="s">
        <v>847</v>
      </c>
      <c r="C45" s="5" t="s">
        <v>846</v>
      </c>
      <c r="D45" s="5" t="s">
        <v>620</v>
      </c>
      <c r="E45" s="5" t="s">
        <v>848</v>
      </c>
      <c r="F45" s="5" t="s">
        <v>845</v>
      </c>
      <c r="G45" s="5">
        <v>1</v>
      </c>
      <c r="H45" s="5">
        <v>1</v>
      </c>
      <c r="I45" s="5" t="s">
        <v>3114</v>
      </c>
      <c r="J45" s="13">
        <f>IFERROR(IF(INDEX('11.1_Outliers-Generation'!$N$5:$N$500,MATCH($F45,'11.1_Outliers-Generation'!$F$5:$F$500,0))&lt;&gt;"N",
INDEX('11.1_Outliers-Generation'!J$5:J$500,MATCH($F45,'11.1_Outliers-Generation'!$F$5:$F$500,0)),""),"")</f>
        <v>0.69198122772880277</v>
      </c>
      <c r="K45" s="8">
        <f>IFERROR(IF(INDEX('11.1_Outliers-Generation'!$N$5:$N$500,MATCH($F45,'11.1_Outliers-Generation'!$F$5:$F$500,0))&lt;&gt;"N",
INDEX('11.1_Outliers-Generation'!K$5:K$500,MATCH($F45,'11.1_Outliers-Generation'!$F$5:$F$500,0)),""),"")</f>
        <v>2010</v>
      </c>
      <c r="L45" s="13" t="str">
        <f>IFERROR(IF(INDEX('11.1_Outliers-Generation'!$N$5:$N$500,MATCH($F45,'11.1_Outliers-Generation'!$F$5:$F$500,0))&lt;&gt;"N",
INDEX('11.1_Outliers-Generation'!L$5:L$500,MATCH($F45,'11.1_Outliers-Generation'!$F$5:$F$500,0)),""),"")</f>
        <v>WABI_017</v>
      </c>
      <c r="M45" s="14">
        <f>IFERROR(IF(INDEX('11.2_Outliers-Collection_cov'!$N$5:$N$500,MATCH($F45,'11.2_Outliers-Collection_cov'!$F$5:$F$500,0))&lt;&gt;"N",
INDEX('11.2_Outliers-Collection_cov'!J$5:J$500,MATCH($F45,'11.2_Outliers-Collection_cov'!$F$5:$F$500,0)),""),"")</f>
        <v>95</v>
      </c>
      <c r="N45" s="8">
        <f>IFERROR(IF(INDEX('11.2_Outliers-Collection_cov'!$N$5:$N$500,MATCH($F45,'11.2_Outliers-Collection_cov'!$F$5:$F$500,0))&lt;&gt;"N",
INDEX('11.2_Outliers-Collection_cov'!K$5:K$500,MATCH($F45,'11.2_Outliers-Collection_cov'!$F$5:$F$500,0)),""),"")</f>
        <v>2010</v>
      </c>
      <c r="O45" s="13" t="str">
        <f>IFERROR(IF(INDEX('11.2_Outliers-Collection_cov'!$N$5:$N$500,MATCH($F45,'11.2_Outliers-Collection_cov'!$F$5:$F$500,0))&lt;&gt;"N",
INDEX('11.2_Outliers-Collection_cov'!L$5:L$500,MATCH($F45,'11.2_Outliers-Collection_cov'!$F$5:$F$500,0)),""),"")</f>
        <v>WABI_017</v>
      </c>
      <c r="P45" s="14">
        <f>IFERROR(IF(INDEX('11.3_Outliers-Plastic'!$N$5:$N$500,MATCH($F45,'11.3_Outliers-Plastic'!$F$5:$F$500,0))&lt;&gt;"N",
INDEX('11.3_Outliers-Plastic'!J$5:J$500,MATCH($F45,'11.3_Outliers-Plastic'!$F$5:$F$500,0)),""),"")</f>
        <v>14.27</v>
      </c>
      <c r="Q45" s="8">
        <f>IFERROR(IF(INDEX('11.3_Outliers-Plastic'!$N$5:$N$500,MATCH($F45,'11.3_Outliers-Plastic'!$F$5:$F$500,0))&lt;&gt;"N",
INDEX('11.3_Outliers-Plastic'!K$5:K$500,MATCH($F45,'11.3_Outliers-Plastic'!$F$5:$F$500,0)),""),"")</f>
        <v>2010</v>
      </c>
      <c r="R45" s="14" t="str">
        <f>IFERROR(IF(INDEX('11.3_Outliers-Plastic'!$N$5:$N$500,MATCH($F45,'11.3_Outliers-Plastic'!$F$5:$F$500,0))&lt;&gt;"N",
INDEX('11.3_Outliers-Plastic'!L$5:L$500,MATCH($F45,'11.3_Outliers-Plastic'!$F$5:$F$500,0)),""),"")</f>
        <v>WABI_017</v>
      </c>
      <c r="S45" s="12"/>
      <c r="T45" s="5"/>
      <c r="U45" s="5" t="s">
        <v>1569</v>
      </c>
      <c r="V45" s="14">
        <f>IFERROR(IF(INDEX('11.5_Outliers-Other_recovery'!$N$5:$N$500,MATCH($F45,'11.5_Outliers-Other_recovery'!$F$5:$F$500,0))&lt;&gt;"N",
INDEX('11.5_Outliers-Other_recovery'!J$5:J$500,MATCH($F45,'11.5_Outliers-Other_recovery'!$F$5:$F$500,0)),""),"")</f>
        <v>5</v>
      </c>
      <c r="W45" s="8">
        <f>IFERROR(IF(INDEX('11.5_Outliers-Other_recovery'!$N$5:$N$500,MATCH($F45,'11.5_Outliers-Other_recovery'!$F$5:$F$500,0))&lt;&gt;"N",
INDEX('11.5_Outliers-Other_recovery'!K$5:K$500,MATCH($F45,'11.5_Outliers-Other_recovery'!$F$5:$F$500,0)),""),"")</f>
        <v>2010</v>
      </c>
      <c r="X45" s="14" t="str">
        <f>IFERROR(IF(INDEX('11.5_Outliers-Other_recovery'!$N$5:$N$500,MATCH($F45,'11.5_Outliers-Other_recovery'!$F$5:$F$500,0))&lt;&gt;"N",
INDEX('11.5_Outliers-Other_recovery'!L$5:L$500,MATCH($F45,'11.5_Outliers-Other_recovery'!$F$5:$F$500,0)),""),"")</f>
        <v>WABI_017</v>
      </c>
      <c r="Y45" s="14">
        <f>IFERROR(IF(INDEX('11.4_Outliers-Formal_dry_recy'!$N$5:$N$500,MATCH($F45,'11.4_Outliers-Formal_dry_recy'!$F$5:$F$500,0))&lt;&gt;"N",
INDEX('11.4_Outliers-Formal_dry_recy'!J$5:J$500,MATCH($F45,'11.4_Outliers-Formal_dry_recy'!$F$5:$F$500,0)),""),"")</f>
        <v>0</v>
      </c>
      <c r="Z45" s="8">
        <f>IFERROR(IF(INDEX('11.4_Outliers-Formal_dry_recy'!$N$5:$N$500,MATCH($F45,'11.4_Outliers-Formal_dry_recy'!$F$5:$F$500,0))&lt;&gt;"N",
INDEX('11.4_Outliers-Formal_dry_recy'!K$5:K$500,MATCH($F45,'11.4_Outliers-Formal_dry_recy'!$F$5:$F$500,0)),""),"")</f>
        <v>2010</v>
      </c>
      <c r="AA45" s="14" t="str">
        <f>IFERROR(IF(INDEX('11.4_Outliers-Formal_dry_recy'!$N$5:$N$500,MATCH($F45,'11.4_Outliers-Formal_dry_recy'!$F$5:$F$500,0))&lt;&gt;"N",
INDEX('11.4_Outliers-Formal_dry_recy'!L$5:L$500,MATCH($F45,'11.4_Outliers-Formal_dry_recy'!$F$5:$F$500,0)),""),"")</f>
        <v>WABI_017</v>
      </c>
      <c r="AB45" s="14">
        <f>IFERROR(IF(INDEX('11.6_Outliers-Incineration'!$N$5:$N$500,MATCH($F45,'11.6_Outliers-Incineration'!$F$5:$F$500,0))&lt;&gt;"N",
INDEX('11.6_Outliers-Incineration'!J$5:J$500,MATCH($F45,'11.6_Outliers-Incineration'!$F$5:$F$500,0)),""),"")</f>
        <v>0</v>
      </c>
      <c r="AC45" s="8">
        <f>IFERROR(IF(INDEX('11.6_Outliers-Incineration'!$N$5:$N$500,MATCH($F45,'11.6_Outliers-Incineration'!$F$5:$F$500,0))&lt;&gt;"N",
INDEX('11.6_Outliers-Incineration'!K$5:K$500,MATCH($F45,'11.6_Outliers-Incineration'!$F$5:$F$500,0)),""),"")</f>
        <v>2010</v>
      </c>
      <c r="AD45" s="14" t="str">
        <f>IFERROR(IF(INDEX('11.6_Outliers-Incineration'!$N$5:$N$500,MATCH($F45,'11.6_Outliers-Incineration'!$F$5:$F$500,0))&lt;&gt;"N",
INDEX('11.6_Outliers-Incineration'!L$5:L$500,MATCH($F45,'11.6_Outliers-Incineration'!$F$5:$F$500,0)),""),"")</f>
        <v>WABI_017</v>
      </c>
      <c r="AE45" s="14">
        <f>IFERROR(IF(INDEX('11.7_Outliers-Controlled_disp'!$N$5:$N$500,MATCH($F45,'11.7_Outliers-Controlled_disp'!$F$5:$F$500,0))&lt;&gt;"N",
INDEX('11.7_Outliers-Controlled_disp'!J$5:J$500,MATCH($F45,'11.7_Outliers-Controlled_disp'!$F$5:$F$500,0)),""),"")</f>
        <v>84</v>
      </c>
      <c r="AF45" s="8">
        <f>IFERROR(IF(INDEX('11.7_Outliers-Controlled_disp'!$N$5:$N$500,MATCH($F45,'11.7_Outliers-Controlled_disp'!$F$5:$F$500,0))&lt;&gt;"N",
INDEX('11.7_Outliers-Controlled_disp'!K$5:K$500,MATCH($F45,'11.7_Outliers-Controlled_disp'!$F$5:$F$500,0)),""),"")</f>
        <v>2010</v>
      </c>
      <c r="AG45" s="14" t="str">
        <f>IFERROR(IF(INDEX('11.7_Outliers-Controlled_disp'!$N$5:$N$500,MATCH($F45,'11.7_Outliers-Controlled_disp'!$F$5:$F$500,0))&lt;&gt;"N",
INDEX('11.7_Outliers-Controlled_disp'!L$5:L$500,MATCH($F45,'11.7_Outliers-Controlled_disp'!$F$5:$F$500,0)),""),"")</f>
        <v>WABI_017</v>
      </c>
      <c r="AI45" s="5"/>
      <c r="AJ45" s="5" t="s">
        <v>1569</v>
      </c>
      <c r="AK45" s="5">
        <f t="shared" si="0"/>
        <v>7</v>
      </c>
    </row>
    <row r="46" spans="1:37" x14ac:dyDescent="0.25">
      <c r="A46" s="5" t="s">
        <v>1369</v>
      </c>
      <c r="B46" s="5" t="s">
        <v>1124</v>
      </c>
      <c r="C46" s="5" t="s">
        <v>1123</v>
      </c>
      <c r="D46" s="5" t="s">
        <v>620</v>
      </c>
      <c r="E46" s="5" t="s">
        <v>1371</v>
      </c>
      <c r="F46" s="5" t="s">
        <v>1370</v>
      </c>
      <c r="G46" s="5">
        <v>3</v>
      </c>
      <c r="H46" s="5">
        <v>1</v>
      </c>
      <c r="I46" s="5" t="s">
        <v>3116</v>
      </c>
      <c r="J46" s="13">
        <f>IFERROR(IF(INDEX('11.1_Outliers-Generation'!$N$5:$N$500,MATCH($F46,'11.1_Outliers-Generation'!$F$5:$F$500,0))&lt;&gt;"N",
INDEX('11.1_Outliers-Generation'!J$5:J$500,MATCH($F46,'11.1_Outliers-Generation'!$F$5:$F$500,0)),""),"")</f>
        <v>0.73392046970910063</v>
      </c>
      <c r="K46" s="8">
        <f>IFERROR(IF(INDEX('11.1_Outliers-Generation'!$N$5:$N$500,MATCH($F46,'11.1_Outliers-Generation'!$F$5:$F$500,0))&lt;&gt;"N",
INDEX('11.1_Outliers-Generation'!K$5:K$500,MATCH($F46,'11.1_Outliers-Generation'!$F$5:$F$500,0)),""),"")</f>
        <v>2007</v>
      </c>
      <c r="L46" s="13" t="str">
        <f>IFERROR(IF(INDEX('11.1_Outliers-Generation'!$N$5:$N$500,MATCH($F46,'11.1_Outliers-Generation'!$F$5:$F$500,0))&lt;&gt;"N",
INDEX('11.1_Outliers-Generation'!L$5:L$500,MATCH($F46,'11.1_Outliers-Generation'!$F$5:$F$500,0)),""),"")</f>
        <v>WABI_019</v>
      </c>
      <c r="M46" s="14">
        <f>IFERROR(IF(INDEX('11.2_Outliers-Collection_cov'!$N$5:$N$500,MATCH($F46,'11.2_Outliers-Collection_cov'!$F$5:$F$500,0))&lt;&gt;"N",
INDEX('11.2_Outliers-Collection_cov'!J$5:J$500,MATCH($F46,'11.2_Outliers-Collection_cov'!$F$5:$F$500,0)),""),"")</f>
        <v>100</v>
      </c>
      <c r="N46" s="8">
        <f>IFERROR(IF(INDEX('11.2_Outliers-Collection_cov'!$N$5:$N$500,MATCH($F46,'11.2_Outliers-Collection_cov'!$F$5:$F$500,0))&lt;&gt;"N",
INDEX('11.2_Outliers-Collection_cov'!K$5:K$500,MATCH($F46,'11.2_Outliers-Collection_cov'!$F$5:$F$500,0)),""),"")</f>
        <v>2007</v>
      </c>
      <c r="O46" s="13" t="str">
        <f>IFERROR(IF(INDEX('11.2_Outliers-Collection_cov'!$N$5:$N$500,MATCH($F46,'11.2_Outliers-Collection_cov'!$F$5:$F$500,0))&lt;&gt;"N",
INDEX('11.2_Outliers-Collection_cov'!L$5:L$500,MATCH($F46,'11.2_Outliers-Collection_cov'!$F$5:$F$500,0)),""),"")</f>
        <v>WABI_019</v>
      </c>
      <c r="P46" s="14">
        <f>IFERROR(IF(INDEX('11.3_Outliers-Plastic'!$N$5:$N$500,MATCH($F46,'11.3_Outliers-Plastic'!$F$5:$F$500,0))&lt;&gt;"N",
INDEX('11.3_Outliers-Plastic'!J$5:J$500,MATCH($F46,'11.3_Outliers-Plastic'!$F$5:$F$500,0)),""),"")</f>
        <v>7</v>
      </c>
      <c r="Q46" s="8">
        <f>IFERROR(IF(INDEX('11.3_Outliers-Plastic'!$N$5:$N$500,MATCH($F46,'11.3_Outliers-Plastic'!$F$5:$F$500,0))&lt;&gt;"N",
INDEX('11.3_Outliers-Plastic'!K$5:K$500,MATCH($F46,'11.3_Outliers-Plastic'!$F$5:$F$500,0)),""),"")</f>
        <v>2007</v>
      </c>
      <c r="R46" s="14" t="str">
        <f>IFERROR(IF(INDEX('11.3_Outliers-Plastic'!$N$5:$N$500,MATCH($F46,'11.3_Outliers-Plastic'!$F$5:$F$500,0))&lt;&gt;"N",
INDEX('11.3_Outliers-Plastic'!L$5:L$500,MATCH($F46,'11.3_Outliers-Plastic'!$F$5:$F$500,0)),""),"")</f>
        <v>WABI_019</v>
      </c>
      <c r="S46" s="12"/>
      <c r="T46" s="5"/>
      <c r="U46" s="5" t="s">
        <v>1569</v>
      </c>
      <c r="V46" s="14">
        <f>IFERROR(IF(INDEX('11.5_Outliers-Other_recovery'!$N$5:$N$500,MATCH($F46,'11.5_Outliers-Other_recovery'!$F$5:$F$500,0))&lt;&gt;"N",
INDEX('11.5_Outliers-Other_recovery'!J$5:J$500,MATCH($F46,'11.5_Outliers-Other_recovery'!$F$5:$F$500,0)),""),"")</f>
        <v>0</v>
      </c>
      <c r="W46" s="8">
        <f>IFERROR(IF(INDEX('11.5_Outliers-Other_recovery'!$N$5:$N$500,MATCH($F46,'11.5_Outliers-Other_recovery'!$F$5:$F$500,0))&lt;&gt;"N",
INDEX('11.5_Outliers-Other_recovery'!K$5:K$500,MATCH($F46,'11.5_Outliers-Other_recovery'!$F$5:$F$500,0)),""),"")</f>
        <v>2007</v>
      </c>
      <c r="X46" s="14" t="str">
        <f>IFERROR(IF(INDEX('11.5_Outliers-Other_recovery'!$N$5:$N$500,MATCH($F46,'11.5_Outliers-Other_recovery'!$F$5:$F$500,0))&lt;&gt;"N",
INDEX('11.5_Outliers-Other_recovery'!L$5:L$500,MATCH($F46,'11.5_Outliers-Other_recovery'!$F$5:$F$500,0)),""),"")</f>
        <v>WABI_019</v>
      </c>
      <c r="Y46" s="14">
        <f>IFERROR(IF(INDEX('11.4_Outliers-Formal_dry_recy'!$N$5:$N$500,MATCH($F46,'11.4_Outliers-Formal_dry_recy'!$F$5:$F$500,0))&lt;&gt;"N",
INDEX('11.4_Outliers-Formal_dry_recy'!J$5:J$500,MATCH($F46,'11.4_Outliers-Formal_dry_recy'!$F$5:$F$500,0)),""),"")</f>
        <v>0</v>
      </c>
      <c r="Z46" s="8">
        <f>IFERROR(IF(INDEX('11.4_Outliers-Formal_dry_recy'!$N$5:$N$500,MATCH($F46,'11.4_Outliers-Formal_dry_recy'!$F$5:$F$500,0))&lt;&gt;"N",
INDEX('11.4_Outliers-Formal_dry_recy'!K$5:K$500,MATCH($F46,'11.4_Outliers-Formal_dry_recy'!$F$5:$F$500,0)),""),"")</f>
        <v>2007</v>
      </c>
      <c r="AA46" s="14" t="str">
        <f>IFERROR(IF(INDEX('11.4_Outliers-Formal_dry_recy'!$N$5:$N$500,MATCH($F46,'11.4_Outliers-Formal_dry_recy'!$F$5:$F$500,0))&lt;&gt;"N",
INDEX('11.4_Outliers-Formal_dry_recy'!L$5:L$500,MATCH($F46,'11.4_Outliers-Formal_dry_recy'!$F$5:$F$500,0)),""),"")</f>
        <v>WABI_019</v>
      </c>
      <c r="AB46" s="14">
        <f>IFERROR(IF(INDEX('11.6_Outliers-Incineration'!$N$5:$N$500,MATCH($F46,'11.6_Outliers-Incineration'!$F$5:$F$500,0))&lt;&gt;"N",
INDEX('11.6_Outliers-Incineration'!J$5:J$500,MATCH($F46,'11.6_Outliers-Incineration'!$F$5:$F$500,0)),""),"")</f>
        <v>0</v>
      </c>
      <c r="AC46" s="8">
        <f>IFERROR(IF(INDEX('11.6_Outliers-Incineration'!$N$5:$N$500,MATCH($F46,'11.6_Outliers-Incineration'!$F$5:$F$500,0))&lt;&gt;"N",
INDEX('11.6_Outliers-Incineration'!K$5:K$500,MATCH($F46,'11.6_Outliers-Incineration'!$F$5:$F$500,0)),""),"")</f>
        <v>2007</v>
      </c>
      <c r="AD46" s="14" t="str">
        <f>IFERROR(IF(INDEX('11.6_Outliers-Incineration'!$N$5:$N$500,MATCH($F46,'11.6_Outliers-Incineration'!$F$5:$F$500,0))&lt;&gt;"N",
INDEX('11.6_Outliers-Incineration'!L$5:L$500,MATCH($F46,'11.6_Outliers-Incineration'!$F$5:$F$500,0)),""),"")</f>
        <v>WABI_019</v>
      </c>
      <c r="AE46" s="14">
        <f>IFERROR(IF(INDEX('11.7_Outliers-Controlled_disp'!$N$5:$N$500,MATCH($F46,'11.7_Outliers-Controlled_disp'!$F$5:$F$500,0))&lt;&gt;"N",
INDEX('11.7_Outliers-Controlled_disp'!J$5:J$500,MATCH($F46,'11.7_Outliers-Controlled_disp'!$F$5:$F$500,0)),""),"")</f>
        <v>100</v>
      </c>
      <c r="AF46" s="8">
        <f>IFERROR(IF(INDEX('11.7_Outliers-Controlled_disp'!$N$5:$N$500,MATCH($F46,'11.7_Outliers-Controlled_disp'!$F$5:$F$500,0))&lt;&gt;"N",
INDEX('11.7_Outliers-Controlled_disp'!K$5:K$500,MATCH($F46,'11.7_Outliers-Controlled_disp'!$F$5:$F$500,0)),""),"")</f>
        <v>2007</v>
      </c>
      <c r="AG46" s="14" t="str">
        <f>IFERROR(IF(INDEX('11.7_Outliers-Controlled_disp'!$N$5:$N$500,MATCH($F46,'11.7_Outliers-Controlled_disp'!$F$5:$F$500,0))&lt;&gt;"N",
INDEX('11.7_Outliers-Controlled_disp'!L$5:L$500,MATCH($F46,'11.7_Outliers-Controlled_disp'!$F$5:$F$500,0)),""),"")</f>
        <v>WABI_019</v>
      </c>
      <c r="AI46" s="5"/>
      <c r="AJ46" s="5" t="s">
        <v>1569</v>
      </c>
      <c r="AK46" s="5">
        <f t="shared" si="0"/>
        <v>7</v>
      </c>
    </row>
    <row r="47" spans="1:37" x14ac:dyDescent="0.25">
      <c r="A47" s="5" t="s">
        <v>1486</v>
      </c>
      <c r="B47" s="5" t="s">
        <v>21</v>
      </c>
      <c r="C47" s="5" t="s">
        <v>939</v>
      </c>
      <c r="D47" s="5" t="s">
        <v>620</v>
      </c>
      <c r="E47" s="5" t="s">
        <v>942</v>
      </c>
      <c r="F47" s="5" t="s">
        <v>941</v>
      </c>
      <c r="G47" s="5">
        <v>3</v>
      </c>
      <c r="H47" s="5">
        <v>1</v>
      </c>
      <c r="I47" s="5" t="s">
        <v>3117</v>
      </c>
      <c r="J47" s="13">
        <f>IFERROR(IF(INDEX('11.1_Outliers-Generation'!$N$5:$N$500,MATCH($F47,'11.1_Outliers-Generation'!$F$5:$F$500,0))&lt;&gt;"N",
INDEX('11.1_Outliers-Generation'!J$5:J$500,MATCH($F47,'11.1_Outliers-Generation'!$F$5:$F$500,0)),""),"")</f>
        <v>0.64975247524752477</v>
      </c>
      <c r="K47" s="8">
        <f>IFERROR(IF(INDEX('11.1_Outliers-Generation'!$N$5:$N$500,MATCH($F47,'11.1_Outliers-Generation'!$F$5:$F$500,0))&lt;&gt;"N",
INDEX('11.1_Outliers-Generation'!K$5:K$500,MATCH($F47,'11.1_Outliers-Generation'!$F$5:$F$500,0)),""),"")</f>
        <v>2011</v>
      </c>
      <c r="L47" s="13" t="str">
        <f>IFERROR(IF(INDEX('11.1_Outliers-Generation'!$N$5:$N$500,MATCH($F47,'11.1_Outliers-Generation'!$F$5:$F$500,0))&lt;&gt;"N",
INDEX('11.1_Outliers-Generation'!L$5:L$500,MATCH($F47,'11.1_Outliers-Generation'!$F$5:$F$500,0)),""),"")</f>
        <v>WABI_020</v>
      </c>
      <c r="M47" s="14">
        <f>IFERROR(IF(INDEX('11.2_Outliers-Collection_cov'!$N$5:$N$500,MATCH($F47,'11.2_Outliers-Collection_cov'!$F$5:$F$500,0))&lt;&gt;"N",
INDEX('11.2_Outliers-Collection_cov'!J$5:J$500,MATCH($F47,'11.2_Outliers-Collection_cov'!$F$5:$F$500,0)),""),"")</f>
        <v>77</v>
      </c>
      <c r="N47" s="8">
        <f>IFERROR(IF(INDEX('11.2_Outliers-Collection_cov'!$N$5:$N$500,MATCH($F47,'11.2_Outliers-Collection_cov'!$F$5:$F$500,0))&lt;&gt;"N",
INDEX('11.2_Outliers-Collection_cov'!K$5:K$500,MATCH($F47,'11.2_Outliers-Collection_cov'!$F$5:$F$500,0)),""),"")</f>
        <v>2011</v>
      </c>
      <c r="O47" s="13" t="str">
        <f>IFERROR(IF(INDEX('11.2_Outliers-Collection_cov'!$N$5:$N$500,MATCH($F47,'11.2_Outliers-Collection_cov'!$F$5:$F$500,0))&lt;&gt;"N",
INDEX('11.2_Outliers-Collection_cov'!L$5:L$500,MATCH($F47,'11.2_Outliers-Collection_cov'!$F$5:$F$500,0)),""),"")</f>
        <v>WABI_020</v>
      </c>
      <c r="P47" s="14">
        <f>IFERROR(IF(INDEX('11.3_Outliers-Plastic'!$N$5:$N$500,MATCH($F47,'11.3_Outliers-Plastic'!$F$5:$F$500,0))&lt;&gt;"N",
INDEX('11.3_Outliers-Plastic'!J$5:J$500,MATCH($F47,'11.3_Outliers-Plastic'!$F$5:$F$500,0)),""),"")</f>
        <v>12.25</v>
      </c>
      <c r="Q47" s="8">
        <f>IFERROR(IF(INDEX('11.3_Outliers-Plastic'!$N$5:$N$500,MATCH($F47,'11.3_Outliers-Plastic'!$F$5:$F$500,0))&lt;&gt;"N",
INDEX('11.3_Outliers-Plastic'!K$5:K$500,MATCH($F47,'11.3_Outliers-Plastic'!$F$5:$F$500,0)),""),"")</f>
        <v>2011</v>
      </c>
      <c r="R47" s="14" t="str">
        <f>IFERROR(IF(INDEX('11.3_Outliers-Plastic'!$N$5:$N$500,MATCH($F47,'11.3_Outliers-Plastic'!$F$5:$F$500,0))&lt;&gt;"N",
INDEX('11.3_Outliers-Plastic'!L$5:L$500,MATCH($F47,'11.3_Outliers-Plastic'!$F$5:$F$500,0)),""),"")</f>
        <v>WABI_020</v>
      </c>
      <c r="S47" s="12"/>
      <c r="T47" s="5"/>
      <c r="U47" s="5" t="s">
        <v>1569</v>
      </c>
      <c r="V47" s="14">
        <f>IFERROR(IF(INDEX('11.5_Outliers-Other_recovery'!$N$5:$N$500,MATCH($F47,'11.5_Outliers-Other_recovery'!$F$5:$F$500,0))&lt;&gt;"N",
INDEX('11.5_Outliers-Other_recovery'!J$5:J$500,MATCH($F47,'11.5_Outliers-Other_recovery'!$F$5:$F$500,0)),""),"")</f>
        <v>8</v>
      </c>
      <c r="W47" s="8">
        <f>IFERROR(IF(INDEX('11.5_Outliers-Other_recovery'!$N$5:$N$500,MATCH($F47,'11.5_Outliers-Other_recovery'!$F$5:$F$500,0))&lt;&gt;"N",
INDEX('11.5_Outliers-Other_recovery'!K$5:K$500,MATCH($F47,'11.5_Outliers-Other_recovery'!$F$5:$F$500,0)),""),"")</f>
        <v>2011</v>
      </c>
      <c r="X47" s="14" t="str">
        <f>IFERROR(IF(INDEX('11.5_Outliers-Other_recovery'!$N$5:$N$500,MATCH($F47,'11.5_Outliers-Other_recovery'!$F$5:$F$500,0))&lt;&gt;"N",
INDEX('11.5_Outliers-Other_recovery'!L$5:L$500,MATCH($F47,'11.5_Outliers-Other_recovery'!$F$5:$F$500,0)),""),"")</f>
        <v>WABI_020</v>
      </c>
      <c r="Y47" s="14">
        <f>IFERROR(IF(INDEX('11.4_Outliers-Formal_dry_recy'!$N$5:$N$500,MATCH($F47,'11.4_Outliers-Formal_dry_recy'!$F$5:$F$500,0))&lt;&gt;"N",
INDEX('11.4_Outliers-Formal_dry_recy'!J$5:J$500,MATCH($F47,'11.4_Outliers-Formal_dry_recy'!$F$5:$F$500,0)),""),"")</f>
        <v>0</v>
      </c>
      <c r="Z47" s="8">
        <f>IFERROR(IF(INDEX('11.4_Outliers-Formal_dry_recy'!$N$5:$N$500,MATCH($F47,'11.4_Outliers-Formal_dry_recy'!$F$5:$F$500,0))&lt;&gt;"N",
INDEX('11.4_Outliers-Formal_dry_recy'!K$5:K$500,MATCH($F47,'11.4_Outliers-Formal_dry_recy'!$F$5:$F$500,0)),""),"")</f>
        <v>2011</v>
      </c>
      <c r="AA47" s="14" t="str">
        <f>IFERROR(IF(INDEX('11.4_Outliers-Formal_dry_recy'!$N$5:$N$500,MATCH($F47,'11.4_Outliers-Formal_dry_recy'!$F$5:$F$500,0))&lt;&gt;"N",
INDEX('11.4_Outliers-Formal_dry_recy'!L$5:L$500,MATCH($F47,'11.4_Outliers-Formal_dry_recy'!$F$5:$F$500,0)),""),"")</f>
        <v>WABI_020</v>
      </c>
      <c r="AB47" s="14">
        <f>IFERROR(IF(INDEX('11.6_Outliers-Incineration'!$N$5:$N$500,MATCH($F47,'11.6_Outliers-Incineration'!$F$5:$F$500,0))&lt;&gt;"N",
INDEX('11.6_Outliers-Incineration'!J$5:J$500,MATCH($F47,'11.6_Outliers-Incineration'!$F$5:$F$500,0)),""),"")</f>
        <v>0</v>
      </c>
      <c r="AC47" s="8">
        <f>IFERROR(IF(INDEX('11.6_Outliers-Incineration'!$N$5:$N$500,MATCH($F47,'11.6_Outliers-Incineration'!$F$5:$F$500,0))&lt;&gt;"N",
INDEX('11.6_Outliers-Incineration'!K$5:K$500,MATCH($F47,'11.6_Outliers-Incineration'!$F$5:$F$500,0)),""),"")</f>
        <v>2011</v>
      </c>
      <c r="AD47" s="14" t="str">
        <f>IFERROR(IF(INDEX('11.6_Outliers-Incineration'!$N$5:$N$500,MATCH($F47,'11.6_Outliers-Incineration'!$F$5:$F$500,0))&lt;&gt;"N",
INDEX('11.6_Outliers-Incineration'!L$5:L$500,MATCH($F47,'11.6_Outliers-Incineration'!$F$5:$F$500,0)),""),"")</f>
        <v>WABI_020</v>
      </c>
      <c r="AE47" s="14">
        <f>IFERROR(IF(INDEX('11.7_Outliers-Controlled_disp'!$N$5:$N$500,MATCH($F47,'11.7_Outliers-Controlled_disp'!$F$5:$F$500,0))&lt;&gt;"N",
INDEX('11.7_Outliers-Controlled_disp'!J$5:J$500,MATCH($F47,'11.7_Outliers-Controlled_disp'!$F$5:$F$500,0)),""),"")</f>
        <v>18</v>
      </c>
      <c r="AF47" s="8">
        <f>IFERROR(IF(INDEX('11.7_Outliers-Controlled_disp'!$N$5:$N$500,MATCH($F47,'11.7_Outliers-Controlled_disp'!$F$5:$F$500,0))&lt;&gt;"N",
INDEX('11.7_Outliers-Controlled_disp'!K$5:K$500,MATCH($F47,'11.7_Outliers-Controlled_disp'!$F$5:$F$500,0)),""),"")</f>
        <v>2011</v>
      </c>
      <c r="AG47" s="14" t="str">
        <f>IFERROR(IF(INDEX('11.7_Outliers-Controlled_disp'!$N$5:$N$500,MATCH($F47,'11.7_Outliers-Controlled_disp'!$F$5:$F$500,0))&lt;&gt;"N",
INDEX('11.7_Outliers-Controlled_disp'!L$5:L$500,MATCH($F47,'11.7_Outliers-Controlled_disp'!$F$5:$F$500,0)),""),"")</f>
        <v>WABI_020</v>
      </c>
      <c r="AI47" s="5"/>
      <c r="AJ47" s="5" t="s">
        <v>1569</v>
      </c>
      <c r="AK47" s="5">
        <f t="shared" si="0"/>
        <v>7</v>
      </c>
    </row>
    <row r="48" spans="1:37" x14ac:dyDescent="0.25">
      <c r="A48" s="5" t="s">
        <v>1467</v>
      </c>
      <c r="B48" s="5" t="s">
        <v>465</v>
      </c>
      <c r="C48" s="5" t="s">
        <v>464</v>
      </c>
      <c r="D48" s="5" t="s">
        <v>360</v>
      </c>
      <c r="E48" s="5" t="s">
        <v>466</v>
      </c>
      <c r="F48" s="5" t="s">
        <v>3173</v>
      </c>
      <c r="G48" s="5">
        <v>2</v>
      </c>
      <c r="H48" s="5">
        <v>1</v>
      </c>
      <c r="I48" s="5" t="s">
        <v>3295</v>
      </c>
      <c r="J48" s="13">
        <f>IFERROR(IF(INDEX('11.1_Outliers-Generation'!$N$5:$N$500,MATCH($F48,'11.1_Outliers-Generation'!$F$5:$F$500,0))&lt;&gt;"N",
INDEX('11.1_Outliers-Generation'!J$5:J$500,MATCH($F48,'11.1_Outliers-Generation'!$F$5:$F$500,0)),""),"")</f>
        <v>0.61705541157595956</v>
      </c>
      <c r="K48" s="8">
        <f>IFERROR(IF(INDEX('11.1_Outliers-Generation'!$N$5:$N$500,MATCH($F48,'11.1_Outliers-Generation'!$F$5:$F$500,0))&lt;&gt;"N",
INDEX('11.1_Outliers-Generation'!K$5:K$500,MATCH($F48,'11.1_Outliers-Generation'!$F$5:$F$500,0)),""),"")</f>
        <v>2013</v>
      </c>
      <c r="L48" s="13" t="str">
        <f>IFERROR(IF(INDEX('11.1_Outliers-Generation'!$N$5:$N$500,MATCH($F48,'11.1_Outliers-Generation'!$F$5:$F$500,0))&lt;&gt;"N",
INDEX('11.1_Outliers-Generation'!L$5:L$500,MATCH($F48,'11.1_Outliers-Generation'!$F$5:$F$500,0)),""),"")</f>
        <v>WABI_024</v>
      </c>
      <c r="M48" s="14">
        <f>IFERROR(IF(INDEX('11.2_Outliers-Collection_cov'!$N$5:$N$500,MATCH($F48,'11.2_Outliers-Collection_cov'!$F$5:$F$500,0))&lt;&gt;"N",
INDEX('11.2_Outliers-Collection_cov'!J$5:J$500,MATCH($F48,'11.2_Outliers-Collection_cov'!$F$5:$F$500,0)),""),"")</f>
        <v>37</v>
      </c>
      <c r="N48" s="8">
        <f>IFERROR(IF(INDEX('11.2_Outliers-Collection_cov'!$N$5:$N$500,MATCH($F48,'11.2_Outliers-Collection_cov'!$F$5:$F$500,0))&lt;&gt;"N",
INDEX('11.2_Outliers-Collection_cov'!K$5:K$500,MATCH($F48,'11.2_Outliers-Collection_cov'!$F$5:$F$500,0)),""),"")</f>
        <v>2013</v>
      </c>
      <c r="O48" s="13" t="str">
        <f>IFERROR(IF(INDEX('11.2_Outliers-Collection_cov'!$N$5:$N$500,MATCH($F48,'11.2_Outliers-Collection_cov'!$F$5:$F$500,0))&lt;&gt;"N",
INDEX('11.2_Outliers-Collection_cov'!L$5:L$500,MATCH($F48,'11.2_Outliers-Collection_cov'!$F$5:$F$500,0)),""),"")</f>
        <v>WABI_024</v>
      </c>
      <c r="P48" s="14">
        <f>IFERROR(IF(INDEX('11.3_Outliers-Plastic'!$N$5:$N$500,MATCH($F48,'11.3_Outliers-Plastic'!$F$5:$F$500,0))&lt;&gt;"N",
INDEX('11.3_Outliers-Plastic'!J$5:J$500,MATCH($F48,'11.3_Outliers-Plastic'!$F$5:$F$500,0)),""),"")</f>
        <v>13</v>
      </c>
      <c r="Q48" s="8">
        <f>IFERROR(IF(INDEX('11.3_Outliers-Plastic'!$N$5:$N$500,MATCH($F48,'11.3_Outliers-Plastic'!$F$5:$F$500,0))&lt;&gt;"N",
INDEX('11.3_Outliers-Plastic'!K$5:K$500,MATCH($F48,'11.3_Outliers-Plastic'!$F$5:$F$500,0)),""),"")</f>
        <v>2013</v>
      </c>
      <c r="R48" s="14" t="str">
        <f>IFERROR(IF(INDEX('11.3_Outliers-Plastic'!$N$5:$N$500,MATCH($F48,'11.3_Outliers-Plastic'!$F$5:$F$500,0))&lt;&gt;"N",
INDEX('11.3_Outliers-Plastic'!L$5:L$500,MATCH($F48,'11.3_Outliers-Plastic'!$F$5:$F$500,0)),""),"")</f>
        <v>WABI_024</v>
      </c>
      <c r="S48" s="12"/>
      <c r="T48" s="5"/>
      <c r="U48" s="5" t="s">
        <v>1569</v>
      </c>
      <c r="V48" s="14">
        <f>IFERROR(IF(INDEX('11.5_Outliers-Other_recovery'!$N$5:$N$500,MATCH($F48,'11.5_Outliers-Other_recovery'!$F$5:$F$500,0))&lt;&gt;"N",
INDEX('11.5_Outliers-Other_recovery'!J$5:J$500,MATCH($F48,'11.5_Outliers-Other_recovery'!$F$5:$F$500,0)),""),"")</f>
        <v>0</v>
      </c>
      <c r="W48" s="8">
        <f>IFERROR(IF(INDEX('11.5_Outliers-Other_recovery'!$N$5:$N$500,MATCH($F48,'11.5_Outliers-Other_recovery'!$F$5:$F$500,0))&lt;&gt;"N",
INDEX('11.5_Outliers-Other_recovery'!K$5:K$500,MATCH($F48,'11.5_Outliers-Other_recovery'!$F$5:$F$500,0)),""),"")</f>
        <v>2013</v>
      </c>
      <c r="X48" s="14" t="str">
        <f>IFERROR(IF(INDEX('11.5_Outliers-Other_recovery'!$N$5:$N$500,MATCH($F48,'11.5_Outliers-Other_recovery'!$F$5:$F$500,0))&lt;&gt;"N",
INDEX('11.5_Outliers-Other_recovery'!L$5:L$500,MATCH($F48,'11.5_Outliers-Other_recovery'!$F$5:$F$500,0)),""),"")</f>
        <v>WABI_024</v>
      </c>
      <c r="Y48" s="14">
        <f>IFERROR(IF(INDEX('11.4_Outliers-Formal_dry_recy'!$N$5:$N$500,MATCH($F48,'11.4_Outliers-Formal_dry_recy'!$F$5:$F$500,0))&lt;&gt;"N",
INDEX('11.4_Outliers-Formal_dry_recy'!J$5:J$500,MATCH($F48,'11.4_Outliers-Formal_dry_recy'!$F$5:$F$500,0)),""),"")</f>
        <v>0</v>
      </c>
      <c r="Z48" s="8">
        <f>IFERROR(IF(INDEX('11.4_Outliers-Formal_dry_recy'!$N$5:$N$500,MATCH($F48,'11.4_Outliers-Formal_dry_recy'!$F$5:$F$500,0))&lt;&gt;"N",
INDEX('11.4_Outliers-Formal_dry_recy'!K$5:K$500,MATCH($F48,'11.4_Outliers-Formal_dry_recy'!$F$5:$F$500,0)),""),"")</f>
        <v>2013</v>
      </c>
      <c r="AA48" s="14" t="str">
        <f>IFERROR(IF(INDEX('11.4_Outliers-Formal_dry_recy'!$N$5:$N$500,MATCH($F48,'11.4_Outliers-Formal_dry_recy'!$F$5:$F$500,0))&lt;&gt;"N",
INDEX('11.4_Outliers-Formal_dry_recy'!L$5:L$500,MATCH($F48,'11.4_Outliers-Formal_dry_recy'!$F$5:$F$500,0)),""),"")</f>
        <v>WABI_024</v>
      </c>
      <c r="AB48" s="14">
        <f>IFERROR(IF(INDEX('11.6_Outliers-Incineration'!$N$5:$N$500,MATCH($F48,'11.6_Outliers-Incineration'!$F$5:$F$500,0))&lt;&gt;"N",
INDEX('11.6_Outliers-Incineration'!J$5:J$500,MATCH($F48,'11.6_Outliers-Incineration'!$F$5:$F$500,0)),""),"")</f>
        <v>0</v>
      </c>
      <c r="AC48" s="8">
        <f>IFERROR(IF(INDEX('11.6_Outliers-Incineration'!$N$5:$N$500,MATCH($F48,'11.6_Outliers-Incineration'!$F$5:$F$500,0))&lt;&gt;"N",
INDEX('11.6_Outliers-Incineration'!K$5:K$500,MATCH($F48,'11.6_Outliers-Incineration'!$F$5:$F$500,0)),""),"")</f>
        <v>2013</v>
      </c>
      <c r="AD48" s="14" t="str">
        <f>IFERROR(IF(INDEX('11.6_Outliers-Incineration'!$N$5:$N$500,MATCH($F48,'11.6_Outliers-Incineration'!$F$5:$F$500,0))&lt;&gt;"N",
INDEX('11.6_Outliers-Incineration'!L$5:L$500,MATCH($F48,'11.6_Outliers-Incineration'!$F$5:$F$500,0)),""),"")</f>
        <v>WABI_024</v>
      </c>
      <c r="AE48" s="14">
        <f>IFERROR(IF(INDEX('11.7_Outliers-Controlled_disp'!$N$5:$N$500,MATCH($F48,'11.7_Outliers-Controlled_disp'!$F$5:$F$500,0))&lt;&gt;"N",
INDEX('11.7_Outliers-Controlled_disp'!J$5:J$500,MATCH($F48,'11.7_Outliers-Controlled_disp'!$F$5:$F$500,0)),""),"")</f>
        <v>70</v>
      </c>
      <c r="AF48" s="8">
        <f>IFERROR(IF(INDEX('11.7_Outliers-Controlled_disp'!$N$5:$N$500,MATCH($F48,'11.7_Outliers-Controlled_disp'!$F$5:$F$500,0))&lt;&gt;"N",
INDEX('11.7_Outliers-Controlled_disp'!K$5:K$500,MATCH($F48,'11.7_Outliers-Controlled_disp'!$F$5:$F$500,0)),""),"")</f>
        <v>2013</v>
      </c>
      <c r="AG48" s="14" t="str">
        <f>IFERROR(IF(INDEX('11.7_Outliers-Controlled_disp'!$N$5:$N$500,MATCH($F48,'11.7_Outliers-Controlled_disp'!$F$5:$F$500,0))&lt;&gt;"N",
INDEX('11.7_Outliers-Controlled_disp'!L$5:L$500,MATCH($F48,'11.7_Outliers-Controlled_disp'!$F$5:$F$500,0)),""),"")</f>
        <v>WABI_024</v>
      </c>
      <c r="AI48" s="5"/>
      <c r="AJ48" s="5" t="s">
        <v>1569</v>
      </c>
      <c r="AK48" s="5">
        <f t="shared" si="0"/>
        <v>7</v>
      </c>
    </row>
    <row r="49" spans="1:37" x14ac:dyDescent="0.25">
      <c r="A49" s="5" t="s">
        <v>1401</v>
      </c>
      <c r="B49" s="5" t="s">
        <v>1377</v>
      </c>
      <c r="C49" s="5" t="s">
        <v>679</v>
      </c>
      <c r="D49" s="5" t="s">
        <v>620</v>
      </c>
      <c r="E49" s="5" t="s">
        <v>1403</v>
      </c>
      <c r="F49" s="5" t="s">
        <v>1402</v>
      </c>
      <c r="G49" s="5">
        <v>2</v>
      </c>
      <c r="H49" s="5">
        <v>2</v>
      </c>
      <c r="I49" s="5" t="s">
        <v>3122</v>
      </c>
      <c r="J49" s="13">
        <f>IFERROR(IF(INDEX('11.1_Outliers-Generation'!$N$5:$N$500,MATCH($F49,'11.1_Outliers-Generation'!$F$5:$F$500,0))&lt;&gt;"N",
INDEX('11.1_Outliers-Generation'!J$5:J$500,MATCH($F49,'11.1_Outliers-Generation'!$F$5:$F$500,0)),""),"")</f>
        <v>0.49575994781474231</v>
      </c>
      <c r="K49" s="8">
        <f>IFERROR(IF(INDEX('11.1_Outliers-Generation'!$N$5:$N$500,MATCH($F49,'11.1_Outliers-Generation'!$F$5:$F$500,0))&lt;&gt;"N",
INDEX('11.1_Outliers-Generation'!K$5:K$500,MATCH($F49,'11.1_Outliers-Generation'!$F$5:$F$500,0)),""),"")</f>
        <v>2009</v>
      </c>
      <c r="L49" s="13" t="str">
        <f>IFERROR(IF(INDEX('11.1_Outliers-Generation'!$N$5:$N$500,MATCH($F49,'11.1_Outliers-Generation'!$F$5:$F$500,0))&lt;&gt;"N",
INDEX('11.1_Outliers-Generation'!L$5:L$500,MATCH($F49,'11.1_Outliers-Generation'!$F$5:$F$500,0)),""),"")</f>
        <v>WABI_027</v>
      </c>
      <c r="M49" s="14">
        <f>IFERROR(IF(INDEX('11.2_Outliers-Collection_cov'!$N$5:$N$500,MATCH($F49,'11.2_Outliers-Collection_cov'!$F$5:$F$500,0))&lt;&gt;"N",
INDEX('11.2_Outliers-Collection_cov'!J$5:J$500,MATCH($F49,'11.2_Outliers-Collection_cov'!$F$5:$F$500,0)),""),"")</f>
        <v>100</v>
      </c>
      <c r="N49" s="8">
        <f>IFERROR(IF(INDEX('11.2_Outliers-Collection_cov'!$N$5:$N$500,MATCH($F49,'11.2_Outliers-Collection_cov'!$F$5:$F$500,0))&lt;&gt;"N",
INDEX('11.2_Outliers-Collection_cov'!K$5:K$500,MATCH($F49,'11.2_Outliers-Collection_cov'!$F$5:$F$500,0)),""),"")</f>
        <v>2009</v>
      </c>
      <c r="O49" s="13" t="str">
        <f>IFERROR(IF(INDEX('11.2_Outliers-Collection_cov'!$N$5:$N$500,MATCH($F49,'11.2_Outliers-Collection_cov'!$F$5:$F$500,0))&lt;&gt;"N",
INDEX('11.2_Outliers-Collection_cov'!L$5:L$500,MATCH($F49,'11.2_Outliers-Collection_cov'!$F$5:$F$500,0)),""),"")</f>
        <v>WABI_027</v>
      </c>
      <c r="P49" s="14">
        <f>IFERROR(IF(INDEX('11.3_Outliers-Plastic'!$N$5:$N$500,MATCH($F49,'11.3_Outliers-Plastic'!$F$5:$F$500,0))&lt;&gt;"N",
INDEX('11.3_Outliers-Plastic'!J$5:J$500,MATCH($F49,'11.3_Outliers-Plastic'!$F$5:$F$500,0)),""),"")</f>
        <v>12.5</v>
      </c>
      <c r="Q49" s="8">
        <f>IFERROR(IF(INDEX('11.3_Outliers-Plastic'!$N$5:$N$500,MATCH($F49,'11.3_Outliers-Plastic'!$F$5:$F$500,0))&lt;&gt;"N",
INDEX('11.3_Outliers-Plastic'!K$5:K$500,MATCH($F49,'11.3_Outliers-Plastic'!$F$5:$F$500,0)),""),"")</f>
        <v>2009</v>
      </c>
      <c r="R49" s="14" t="str">
        <f>IFERROR(IF(INDEX('11.3_Outliers-Plastic'!$N$5:$N$500,MATCH($F49,'11.3_Outliers-Plastic'!$F$5:$F$500,0))&lt;&gt;"N",
INDEX('11.3_Outliers-Plastic'!L$5:L$500,MATCH($F49,'11.3_Outliers-Plastic'!$F$5:$F$500,0)),""),"")</f>
        <v>WABI_027</v>
      </c>
      <c r="S49" s="12"/>
      <c r="T49" s="5"/>
      <c r="U49" s="5" t="s">
        <v>1569</v>
      </c>
      <c r="V49" s="14">
        <f>IFERROR(IF(INDEX('11.5_Outliers-Other_recovery'!$N$5:$N$500,MATCH($F49,'11.5_Outliers-Other_recovery'!$F$5:$F$500,0))&lt;&gt;"N",
INDEX('11.5_Outliers-Other_recovery'!J$5:J$500,MATCH($F49,'11.5_Outliers-Other_recovery'!$F$5:$F$500,0)),""),"")</f>
        <v>0</v>
      </c>
      <c r="W49" s="8">
        <f>IFERROR(IF(INDEX('11.5_Outliers-Other_recovery'!$N$5:$N$500,MATCH($F49,'11.5_Outliers-Other_recovery'!$F$5:$F$500,0))&lt;&gt;"N",
INDEX('11.5_Outliers-Other_recovery'!K$5:K$500,MATCH($F49,'11.5_Outliers-Other_recovery'!$F$5:$F$500,0)),""),"")</f>
        <v>2009</v>
      </c>
      <c r="X49" s="14" t="str">
        <f>IFERROR(IF(INDEX('11.5_Outliers-Other_recovery'!$N$5:$N$500,MATCH($F49,'11.5_Outliers-Other_recovery'!$F$5:$F$500,0))&lt;&gt;"N",
INDEX('11.5_Outliers-Other_recovery'!L$5:L$500,MATCH($F49,'11.5_Outliers-Other_recovery'!$F$5:$F$500,0)),""),"")</f>
        <v>WABI_027</v>
      </c>
      <c r="Y49" s="14">
        <f>IFERROR(IF(INDEX('11.4_Outliers-Formal_dry_recy'!$N$5:$N$500,MATCH($F49,'11.4_Outliers-Formal_dry_recy'!$F$5:$F$500,0))&lt;&gt;"N",
INDEX('11.4_Outliers-Formal_dry_recy'!J$5:J$500,MATCH($F49,'11.4_Outliers-Formal_dry_recy'!$F$5:$F$500,0)),""),"")</f>
        <v>0</v>
      </c>
      <c r="Z49" s="8">
        <f>IFERROR(IF(INDEX('11.4_Outliers-Formal_dry_recy'!$N$5:$N$500,MATCH($F49,'11.4_Outliers-Formal_dry_recy'!$F$5:$F$500,0))&lt;&gt;"N",
INDEX('11.4_Outliers-Formal_dry_recy'!K$5:K$500,MATCH($F49,'11.4_Outliers-Formal_dry_recy'!$F$5:$F$500,0)),""),"")</f>
        <v>2009</v>
      </c>
      <c r="AA49" s="14" t="str">
        <f>IFERROR(IF(INDEX('11.4_Outliers-Formal_dry_recy'!$N$5:$N$500,MATCH($F49,'11.4_Outliers-Formal_dry_recy'!$F$5:$F$500,0))&lt;&gt;"N",
INDEX('11.4_Outliers-Formal_dry_recy'!L$5:L$500,MATCH($F49,'11.4_Outliers-Formal_dry_recy'!$F$5:$F$500,0)),""),"")</f>
        <v>WABI_027</v>
      </c>
      <c r="AB49" s="14">
        <f>IFERROR(IF(INDEX('11.6_Outliers-Incineration'!$N$5:$N$500,MATCH($F49,'11.6_Outliers-Incineration'!$F$5:$F$500,0))&lt;&gt;"N",
INDEX('11.6_Outliers-Incineration'!J$5:J$500,MATCH($F49,'11.6_Outliers-Incineration'!$F$5:$F$500,0)),""),"")</f>
        <v>0</v>
      </c>
      <c r="AC49" s="8">
        <f>IFERROR(IF(INDEX('11.6_Outliers-Incineration'!$N$5:$N$500,MATCH($F49,'11.6_Outliers-Incineration'!$F$5:$F$500,0))&lt;&gt;"N",
INDEX('11.6_Outliers-Incineration'!K$5:K$500,MATCH($F49,'11.6_Outliers-Incineration'!$F$5:$F$500,0)),""),"")</f>
        <v>2009</v>
      </c>
      <c r="AD49" s="14" t="str">
        <f>IFERROR(IF(INDEX('11.6_Outliers-Incineration'!$N$5:$N$500,MATCH($F49,'11.6_Outliers-Incineration'!$F$5:$F$500,0))&lt;&gt;"N",
INDEX('11.6_Outliers-Incineration'!L$5:L$500,MATCH($F49,'11.6_Outliers-Incineration'!$F$5:$F$500,0)),""),"")</f>
        <v>WABI_027</v>
      </c>
      <c r="AE49" s="14">
        <f>IFERROR(IF(INDEX('11.7_Outliers-Controlled_disp'!$N$5:$N$500,MATCH($F49,'11.7_Outliers-Controlled_disp'!$F$5:$F$500,0))&lt;&gt;"N",
INDEX('11.7_Outliers-Controlled_disp'!J$5:J$500,MATCH($F49,'11.7_Outliers-Controlled_disp'!$F$5:$F$500,0)),""),"")</f>
        <v>0</v>
      </c>
      <c r="AF49" s="8">
        <f>IFERROR(IF(INDEX('11.7_Outliers-Controlled_disp'!$N$5:$N$500,MATCH($F49,'11.7_Outliers-Controlled_disp'!$F$5:$F$500,0))&lt;&gt;"N",
INDEX('11.7_Outliers-Controlled_disp'!K$5:K$500,MATCH($F49,'11.7_Outliers-Controlled_disp'!$F$5:$F$500,0)),""),"")</f>
        <v>2009</v>
      </c>
      <c r="AG49" s="14" t="str">
        <f>IFERROR(IF(INDEX('11.7_Outliers-Controlled_disp'!$N$5:$N$500,MATCH($F49,'11.7_Outliers-Controlled_disp'!$F$5:$F$500,0))&lt;&gt;"N",
INDEX('11.7_Outliers-Controlled_disp'!L$5:L$500,MATCH($F49,'11.7_Outliers-Controlled_disp'!$F$5:$F$500,0)),""),"")</f>
        <v>WABI_027</v>
      </c>
      <c r="AI49" s="5"/>
      <c r="AJ49" s="5" t="s">
        <v>1569</v>
      </c>
      <c r="AK49" s="5">
        <f t="shared" si="0"/>
        <v>7</v>
      </c>
    </row>
    <row r="50" spans="1:37" x14ac:dyDescent="0.25">
      <c r="A50" s="5" t="s">
        <v>1481</v>
      </c>
      <c r="B50" s="5" t="s">
        <v>221</v>
      </c>
      <c r="C50" s="5" t="s">
        <v>220</v>
      </c>
      <c r="D50" s="5" t="s">
        <v>35</v>
      </c>
      <c r="E50" s="5" t="s">
        <v>1483</v>
      </c>
      <c r="F50" s="5" t="s">
        <v>1482</v>
      </c>
      <c r="G50" s="5">
        <v>2</v>
      </c>
      <c r="H50" s="5">
        <v>1</v>
      </c>
      <c r="I50" s="5" t="s">
        <v>1814</v>
      </c>
      <c r="J50" s="13">
        <f>IFERROR(IF(INDEX('11.1_Outliers-Generation'!$N$5:$N$500,MATCH($F50,'11.1_Outliers-Generation'!$F$5:$F$500,0))&lt;&gt;"N",
INDEX('11.1_Outliers-Generation'!J$5:J$500,MATCH($F50,'11.1_Outliers-Generation'!$F$5:$F$500,0)),""),"")</f>
        <v>1.5097146602712259</v>
      </c>
      <c r="K50" s="8">
        <f>IFERROR(IF(INDEX('11.1_Outliers-Generation'!$N$5:$N$500,MATCH($F50,'11.1_Outliers-Generation'!$F$5:$F$500,0))&lt;&gt;"N",
INDEX('11.1_Outliers-Generation'!K$5:K$500,MATCH($F50,'11.1_Outliers-Generation'!$F$5:$F$500,0)),""),"")</f>
        <v>2007</v>
      </c>
      <c r="L50" s="13" t="str">
        <f>IFERROR(IF(INDEX('11.1_Outliers-Generation'!$N$5:$N$500,MATCH($F50,'11.1_Outliers-Generation'!$F$5:$F$500,0))&lt;&gt;"N",
INDEX('11.1_Outliers-Generation'!L$5:L$500,MATCH($F50,'11.1_Outliers-Generation'!$F$5:$F$500,0)),""),"")</f>
        <v>WABI_029</v>
      </c>
      <c r="M50" s="14">
        <f>IFERROR(IF(INDEX('11.2_Outliers-Collection_cov'!$N$5:$N$500,MATCH($F50,'11.2_Outliers-Collection_cov'!$F$5:$F$500,0))&lt;&gt;"N",
INDEX('11.2_Outliers-Collection_cov'!J$5:J$500,MATCH($F50,'11.2_Outliers-Collection_cov'!$F$5:$F$500,0)),""),"")</f>
        <v>100</v>
      </c>
      <c r="N50" s="8">
        <f>IFERROR(IF(INDEX('11.2_Outliers-Collection_cov'!$N$5:$N$500,MATCH($F50,'11.2_Outliers-Collection_cov'!$F$5:$F$500,0))&lt;&gt;"N",
INDEX('11.2_Outliers-Collection_cov'!K$5:K$500,MATCH($F50,'11.2_Outliers-Collection_cov'!$F$5:$F$500,0)),""),"")</f>
        <v>2007</v>
      </c>
      <c r="O50" s="13" t="str">
        <f>IFERROR(IF(INDEX('11.2_Outliers-Collection_cov'!$N$5:$N$500,MATCH($F50,'11.2_Outliers-Collection_cov'!$F$5:$F$500,0))&lt;&gt;"N",
INDEX('11.2_Outliers-Collection_cov'!L$5:L$500,MATCH($F50,'11.2_Outliers-Collection_cov'!$F$5:$F$500,0)),""),"")</f>
        <v>WABI_029</v>
      </c>
      <c r="P50" s="14">
        <f>IFERROR(IF(INDEX('11.3_Outliers-Plastic'!$N$5:$N$500,MATCH($F50,'11.3_Outliers-Plastic'!$F$5:$F$500,0))&lt;&gt;"N",
INDEX('11.3_Outliers-Plastic'!J$5:J$500,MATCH($F50,'11.3_Outliers-Plastic'!$F$5:$F$500,0)),""),"")</f>
        <v>6.8</v>
      </c>
      <c r="Q50" s="8">
        <f>IFERROR(IF(INDEX('11.3_Outliers-Plastic'!$N$5:$N$500,MATCH($F50,'11.3_Outliers-Plastic'!$F$5:$F$500,0))&lt;&gt;"N",
INDEX('11.3_Outliers-Plastic'!K$5:K$500,MATCH($F50,'11.3_Outliers-Plastic'!$F$5:$F$500,0)),""),"")</f>
        <v>2007</v>
      </c>
      <c r="R50" s="14" t="str">
        <f>IFERROR(IF(INDEX('11.3_Outliers-Plastic'!$N$5:$N$500,MATCH($F50,'11.3_Outliers-Plastic'!$F$5:$F$500,0))&lt;&gt;"N",
INDEX('11.3_Outliers-Plastic'!L$5:L$500,MATCH($F50,'11.3_Outliers-Plastic'!$F$5:$F$500,0)),""),"")</f>
        <v>WABI_029</v>
      </c>
      <c r="S50" s="12"/>
      <c r="T50" s="5"/>
      <c r="U50" s="5" t="s">
        <v>1569</v>
      </c>
      <c r="V50" s="14">
        <f>IFERROR(IF(INDEX('11.5_Outliers-Other_recovery'!$N$5:$N$500,MATCH($F50,'11.5_Outliers-Other_recovery'!$F$5:$F$500,0))&lt;&gt;"N",
INDEX('11.5_Outliers-Other_recovery'!J$5:J$500,MATCH($F50,'11.5_Outliers-Other_recovery'!$F$5:$F$500,0)),""),"")</f>
        <v>9.7289999999999992</v>
      </c>
      <c r="W50" s="8">
        <f>IFERROR(IF(INDEX('11.5_Outliers-Other_recovery'!$N$5:$N$500,MATCH($F50,'11.5_Outliers-Other_recovery'!$F$5:$F$500,0))&lt;&gt;"N",
INDEX('11.5_Outliers-Other_recovery'!K$5:K$500,MATCH($F50,'11.5_Outliers-Other_recovery'!$F$5:$F$500,0)),""),"")</f>
        <v>2007</v>
      </c>
      <c r="X50" s="14" t="str">
        <f>IFERROR(IF(INDEX('11.5_Outliers-Other_recovery'!$N$5:$N$500,MATCH($F50,'11.5_Outliers-Other_recovery'!$F$5:$F$500,0))&lt;&gt;"N",
INDEX('11.5_Outliers-Other_recovery'!L$5:L$500,MATCH($F50,'11.5_Outliers-Other_recovery'!$F$5:$F$500,0)),""),"")</f>
        <v>WABI_029</v>
      </c>
      <c r="Y50" s="14">
        <f>IFERROR(IF(INDEX('11.4_Outliers-Formal_dry_recy'!$N$5:$N$500,MATCH($F50,'11.4_Outliers-Formal_dry_recy'!$F$5:$F$500,0))&lt;&gt;"N",
INDEX('11.4_Outliers-Formal_dry_recy'!J$5:J$500,MATCH($F50,'11.4_Outliers-Formal_dry_recy'!$F$5:$F$500,0)),""),"")</f>
        <v>13.270999999999999</v>
      </c>
      <c r="Z50" s="8">
        <f>IFERROR(IF(INDEX('11.4_Outliers-Formal_dry_recy'!$N$5:$N$500,MATCH($F50,'11.4_Outliers-Formal_dry_recy'!$F$5:$F$500,0))&lt;&gt;"N",
INDEX('11.4_Outliers-Formal_dry_recy'!K$5:K$500,MATCH($F50,'11.4_Outliers-Formal_dry_recy'!$F$5:$F$500,0)),""),"")</f>
        <v>2007</v>
      </c>
      <c r="AA50" s="14" t="str">
        <f>IFERROR(IF(INDEX('11.4_Outliers-Formal_dry_recy'!$N$5:$N$500,MATCH($F50,'11.4_Outliers-Formal_dry_recy'!$F$5:$F$500,0))&lt;&gt;"N",
INDEX('11.4_Outliers-Formal_dry_recy'!L$5:L$500,MATCH($F50,'11.4_Outliers-Formal_dry_recy'!$F$5:$F$500,0)),""),"")</f>
        <v>WABI_029</v>
      </c>
      <c r="AB50" s="14">
        <f>IFERROR(IF(INDEX('11.6_Outliers-Incineration'!$N$5:$N$500,MATCH($F50,'11.6_Outliers-Incineration'!$F$5:$F$500,0))&lt;&gt;"N",
INDEX('11.6_Outliers-Incineration'!J$5:J$500,MATCH($F50,'11.6_Outliers-Incineration'!$F$5:$F$500,0)),""),"")</f>
        <v>76.23</v>
      </c>
      <c r="AC50" s="8">
        <f>IFERROR(IF(INDEX('11.6_Outliers-Incineration'!$N$5:$N$500,MATCH($F50,'11.6_Outliers-Incineration'!$F$5:$F$500,0))&lt;&gt;"N",
INDEX('11.6_Outliers-Incineration'!K$5:K$500,MATCH($F50,'11.6_Outliers-Incineration'!$F$5:$F$500,0)),""),"")</f>
        <v>2007</v>
      </c>
      <c r="AD50" s="14" t="str">
        <f>IFERROR(IF(INDEX('11.6_Outliers-Incineration'!$N$5:$N$500,MATCH($F50,'11.6_Outliers-Incineration'!$F$5:$F$500,0))&lt;&gt;"N",
INDEX('11.6_Outliers-Incineration'!L$5:L$500,MATCH($F50,'11.6_Outliers-Incineration'!$F$5:$F$500,0)),""),"")</f>
        <v>WABI_029</v>
      </c>
      <c r="AE50" s="14">
        <f>IFERROR(IF(INDEX('11.7_Outliers-Controlled_disp'!$N$5:$N$500,MATCH($F50,'11.7_Outliers-Controlled_disp'!$F$5:$F$500,0))&lt;&gt;"N",
INDEX('11.7_Outliers-Controlled_disp'!J$5:J$500,MATCH($F50,'11.7_Outliers-Controlled_disp'!$F$5:$F$500,0)),""),"")</f>
        <v>100</v>
      </c>
      <c r="AF50" s="8">
        <f>IFERROR(IF(INDEX('11.7_Outliers-Controlled_disp'!$N$5:$N$500,MATCH($F50,'11.7_Outliers-Controlled_disp'!$F$5:$F$500,0))&lt;&gt;"N",
INDEX('11.7_Outliers-Controlled_disp'!K$5:K$500,MATCH($F50,'11.7_Outliers-Controlled_disp'!$F$5:$F$500,0)),""),"")</f>
        <v>2007</v>
      </c>
      <c r="AG50" s="14" t="str">
        <f>IFERROR(IF(INDEX('11.7_Outliers-Controlled_disp'!$N$5:$N$500,MATCH($F50,'11.7_Outliers-Controlled_disp'!$F$5:$F$500,0))&lt;&gt;"N",
INDEX('11.7_Outliers-Controlled_disp'!L$5:L$500,MATCH($F50,'11.7_Outliers-Controlled_disp'!$F$5:$F$500,0)),""),"")</f>
        <v>WABI_029</v>
      </c>
      <c r="AI50" s="5"/>
      <c r="AJ50" s="5" t="s">
        <v>1569</v>
      </c>
      <c r="AK50" s="5">
        <f t="shared" si="0"/>
        <v>7</v>
      </c>
    </row>
    <row r="51" spans="1:37" x14ac:dyDescent="0.25">
      <c r="A51" s="5" t="s">
        <v>1502</v>
      </c>
      <c r="B51" s="5" t="s">
        <v>343</v>
      </c>
      <c r="C51" s="5" t="s">
        <v>342</v>
      </c>
      <c r="D51" s="5" t="s">
        <v>35</v>
      </c>
      <c r="E51" s="5" t="s">
        <v>1504</v>
      </c>
      <c r="F51" s="5" t="s">
        <v>1503</v>
      </c>
      <c r="G51" s="5">
        <v>2</v>
      </c>
      <c r="H51" s="5">
        <v>1</v>
      </c>
      <c r="I51" s="5" t="s">
        <v>3123</v>
      </c>
      <c r="J51" s="13">
        <f>IFERROR(IF(INDEX('11.1_Outliers-Generation'!$N$5:$N$500,MATCH($F51,'11.1_Outliers-Generation'!$F$5:$F$500,0))&lt;&gt;"N",
INDEX('11.1_Outliers-Generation'!J$5:J$500,MATCH($F51,'11.1_Outliers-Generation'!$F$5:$F$500,0)),""),"")</f>
        <v>1.6671364260665502</v>
      </c>
      <c r="K51" s="8">
        <f>IFERROR(IF(INDEX('11.1_Outliers-Generation'!$N$5:$N$500,MATCH($F51,'11.1_Outliers-Generation'!$F$5:$F$500,0))&lt;&gt;"N",
INDEX('11.1_Outliers-Generation'!K$5:K$500,MATCH($F51,'11.1_Outliers-Generation'!$F$5:$F$500,0)),""),"")</f>
        <v>2007</v>
      </c>
      <c r="L51" s="13" t="str">
        <f>IFERROR(IF(INDEX('11.1_Outliers-Generation'!$N$5:$N$500,MATCH($F51,'11.1_Outliers-Generation'!$F$5:$F$500,0))&lt;&gt;"N",
INDEX('11.1_Outliers-Generation'!L$5:L$500,MATCH($F51,'11.1_Outliers-Generation'!$F$5:$F$500,0)),""),"")</f>
        <v>WABI_030</v>
      </c>
      <c r="M51" s="14">
        <f>IFERROR(IF(INDEX('11.2_Outliers-Collection_cov'!$N$5:$N$500,MATCH($F51,'11.2_Outliers-Collection_cov'!$F$5:$F$500,0))&lt;&gt;"N",
INDEX('11.2_Outliers-Collection_cov'!J$5:J$500,MATCH($F51,'11.2_Outliers-Collection_cov'!$F$5:$F$500,0)),""),"")</f>
        <v>100</v>
      </c>
      <c r="N51" s="8">
        <f>IFERROR(IF(INDEX('11.2_Outliers-Collection_cov'!$N$5:$N$500,MATCH($F51,'11.2_Outliers-Collection_cov'!$F$5:$F$500,0))&lt;&gt;"N",
INDEX('11.2_Outliers-Collection_cov'!K$5:K$500,MATCH($F51,'11.2_Outliers-Collection_cov'!$F$5:$F$500,0)),""),"")</f>
        <v>2007</v>
      </c>
      <c r="O51" s="13" t="str">
        <f>IFERROR(IF(INDEX('11.2_Outliers-Collection_cov'!$N$5:$N$500,MATCH($F51,'11.2_Outliers-Collection_cov'!$F$5:$F$500,0))&lt;&gt;"N",
INDEX('11.2_Outliers-Collection_cov'!L$5:L$500,MATCH($F51,'11.2_Outliers-Collection_cov'!$F$5:$F$500,0)),""),"")</f>
        <v>WABI_030</v>
      </c>
      <c r="P51" s="14">
        <f>IFERROR(IF(INDEX('11.3_Outliers-Plastic'!$N$5:$N$500,MATCH($F51,'11.3_Outliers-Plastic'!$F$5:$F$500,0))&lt;&gt;"N",
INDEX('11.3_Outliers-Plastic'!J$5:J$500,MATCH($F51,'11.3_Outliers-Plastic'!$F$5:$F$500,0)),""),"")</f>
        <v>11</v>
      </c>
      <c r="Q51" s="8">
        <f>IFERROR(IF(INDEX('11.3_Outliers-Plastic'!$N$5:$N$500,MATCH($F51,'11.3_Outliers-Plastic'!$F$5:$F$500,0))&lt;&gt;"N",
INDEX('11.3_Outliers-Plastic'!K$5:K$500,MATCH($F51,'11.3_Outliers-Plastic'!$F$5:$F$500,0)),""),"")</f>
        <v>2007</v>
      </c>
      <c r="R51" s="14" t="str">
        <f>IFERROR(IF(INDEX('11.3_Outliers-Plastic'!$N$5:$N$500,MATCH($F51,'11.3_Outliers-Plastic'!$F$5:$F$500,0))&lt;&gt;"N",
INDEX('11.3_Outliers-Plastic'!L$5:L$500,MATCH($F51,'11.3_Outliers-Plastic'!$F$5:$F$500,0)),""),"")</f>
        <v>WABI_030</v>
      </c>
      <c r="S51" s="12"/>
      <c r="T51" s="5"/>
      <c r="U51" s="5" t="s">
        <v>1569</v>
      </c>
      <c r="V51" s="14">
        <f>IFERROR(IF(INDEX('11.5_Outliers-Other_recovery'!$N$5:$N$500,MATCH($F51,'11.5_Outliers-Other_recovery'!$F$5:$F$500,0))&lt;&gt;"N",
INDEX('11.5_Outliers-Other_recovery'!J$5:J$500,MATCH($F51,'11.5_Outliers-Other_recovery'!$F$5:$F$500,0)),""),"")</f>
        <v>13.343999999999998</v>
      </c>
      <c r="W51" s="8">
        <f>IFERROR(IF(INDEX('11.5_Outliers-Other_recovery'!$N$5:$N$500,MATCH($F51,'11.5_Outliers-Other_recovery'!$F$5:$F$500,0))&lt;&gt;"N",
INDEX('11.5_Outliers-Other_recovery'!K$5:K$500,MATCH($F51,'11.5_Outliers-Other_recovery'!$F$5:$F$500,0)),""),"")</f>
        <v>2007</v>
      </c>
      <c r="X51" s="14" t="str">
        <f>IFERROR(IF(INDEX('11.5_Outliers-Other_recovery'!$N$5:$N$500,MATCH($F51,'11.5_Outliers-Other_recovery'!$F$5:$F$500,0))&lt;&gt;"N",
INDEX('11.5_Outliers-Other_recovery'!L$5:L$500,MATCH($F51,'11.5_Outliers-Other_recovery'!$F$5:$F$500,0)),""),"")</f>
        <v>WABI_030</v>
      </c>
      <c r="Y51" s="14">
        <f>IFERROR(IF(INDEX('11.4_Outliers-Formal_dry_recy'!$N$5:$N$500,MATCH($F51,'11.4_Outliers-Formal_dry_recy'!$F$5:$F$500,0))&lt;&gt;"N",
INDEX('11.4_Outliers-Formal_dry_recy'!J$5:J$500,MATCH($F51,'11.4_Outliers-Formal_dry_recy'!$F$5:$F$500,0)),""),"")</f>
        <v>34.655999999999999</v>
      </c>
      <c r="Z51" s="8">
        <f>IFERROR(IF(INDEX('11.4_Outliers-Formal_dry_recy'!$N$5:$N$500,MATCH($F51,'11.4_Outliers-Formal_dry_recy'!$F$5:$F$500,0))&lt;&gt;"N",
INDEX('11.4_Outliers-Formal_dry_recy'!K$5:K$500,MATCH($F51,'11.4_Outliers-Formal_dry_recy'!$F$5:$F$500,0)),""),"")</f>
        <v>2007</v>
      </c>
      <c r="AA51" s="14" t="str">
        <f>IFERROR(IF(INDEX('11.4_Outliers-Formal_dry_recy'!$N$5:$N$500,MATCH($F51,'11.4_Outliers-Formal_dry_recy'!$F$5:$F$500,0))&lt;&gt;"N",
INDEX('11.4_Outliers-Formal_dry_recy'!L$5:L$500,MATCH($F51,'11.4_Outliers-Formal_dry_recy'!$F$5:$F$500,0)),""),"")</f>
        <v>WABI_030</v>
      </c>
      <c r="AB51" s="14">
        <f>IFERROR(IF(INDEX('11.6_Outliers-Incineration'!$N$5:$N$500,MATCH($F51,'11.6_Outliers-Incineration'!$F$5:$F$500,0))&lt;&gt;"N",
INDEX('11.6_Outliers-Incineration'!J$5:J$500,MATCH($F51,'11.6_Outliers-Incineration'!$F$5:$F$500,0)),""),"")</f>
        <v>0</v>
      </c>
      <c r="AC51" s="8">
        <f>IFERROR(IF(INDEX('11.6_Outliers-Incineration'!$N$5:$N$500,MATCH($F51,'11.6_Outliers-Incineration'!$F$5:$F$500,0))&lt;&gt;"N",
INDEX('11.6_Outliers-Incineration'!K$5:K$500,MATCH($F51,'11.6_Outliers-Incineration'!$F$5:$F$500,0)),""),"")</f>
        <v>2007</v>
      </c>
      <c r="AD51" s="14" t="str">
        <f>IFERROR(IF(INDEX('11.6_Outliers-Incineration'!$N$5:$N$500,MATCH($F51,'11.6_Outliers-Incineration'!$F$5:$F$500,0))&lt;&gt;"N",
INDEX('11.6_Outliers-Incineration'!L$5:L$500,MATCH($F51,'11.6_Outliers-Incineration'!$F$5:$F$500,0)),""),"")</f>
        <v>WABI_030</v>
      </c>
      <c r="AE51" s="14">
        <f>IFERROR(IF(INDEX('11.7_Outliers-Controlled_disp'!$N$5:$N$500,MATCH($F51,'11.7_Outliers-Controlled_disp'!$F$5:$F$500,0))&lt;&gt;"N",
INDEX('11.7_Outliers-Controlled_disp'!J$5:J$500,MATCH($F51,'11.7_Outliers-Controlled_disp'!$F$5:$F$500,0)),""),"")</f>
        <v>100</v>
      </c>
      <c r="AF51" s="8">
        <f>IFERROR(IF(INDEX('11.7_Outliers-Controlled_disp'!$N$5:$N$500,MATCH($F51,'11.7_Outliers-Controlled_disp'!$F$5:$F$500,0))&lt;&gt;"N",
INDEX('11.7_Outliers-Controlled_disp'!K$5:K$500,MATCH($F51,'11.7_Outliers-Controlled_disp'!$F$5:$F$500,0)),""),"")</f>
        <v>2007</v>
      </c>
      <c r="AG51" s="14" t="str">
        <f>IFERROR(IF(INDEX('11.7_Outliers-Controlled_disp'!$N$5:$N$500,MATCH($F51,'11.7_Outliers-Controlled_disp'!$F$5:$F$500,0))&lt;&gt;"N",
INDEX('11.7_Outliers-Controlled_disp'!L$5:L$500,MATCH($F51,'11.7_Outliers-Controlled_disp'!$F$5:$F$500,0)),""),"")</f>
        <v>WABI_030</v>
      </c>
      <c r="AI51" s="5"/>
      <c r="AJ51" s="5" t="s">
        <v>1569</v>
      </c>
      <c r="AK51" s="5">
        <f t="shared" si="0"/>
        <v>7</v>
      </c>
    </row>
    <row r="52" spans="1:37" x14ac:dyDescent="0.25">
      <c r="A52" s="5" t="s">
        <v>1491</v>
      </c>
      <c r="B52" s="5" t="s">
        <v>1493</v>
      </c>
      <c r="C52" s="5" t="s">
        <v>1492</v>
      </c>
      <c r="D52" s="5" t="s">
        <v>35</v>
      </c>
      <c r="E52" s="5" t="s">
        <v>1493</v>
      </c>
      <c r="F52" s="5" t="s">
        <v>1492</v>
      </c>
      <c r="G52" s="5">
        <v>0</v>
      </c>
      <c r="H52" s="5">
        <v>1</v>
      </c>
      <c r="I52" s="5" t="s">
        <v>3121</v>
      </c>
      <c r="J52" s="13">
        <f>IFERROR(IF(INDEX('11.1_Outliers-Generation'!$N$5:$N$500,MATCH($F52,'11.1_Outliers-Generation'!$F$5:$F$500,0))&lt;&gt;"N",
INDEX('11.1_Outliers-Generation'!J$5:J$500,MATCH($F52,'11.1_Outliers-Generation'!$F$5:$F$500,0)),""),"")</f>
        <v>1.3213177978071937</v>
      </c>
      <c r="K52" s="8">
        <f>IFERROR(IF(INDEX('11.1_Outliers-Generation'!$N$5:$N$500,MATCH($F52,'11.1_Outliers-Generation'!$F$5:$F$500,0))&lt;&gt;"N",
INDEX('11.1_Outliers-Generation'!K$5:K$500,MATCH($F52,'11.1_Outliers-Generation'!$F$5:$F$500,0)),""),"")</f>
        <v>2013</v>
      </c>
      <c r="L52" s="13" t="str">
        <f>IFERROR(IF(INDEX('11.1_Outliers-Generation'!$N$5:$N$500,MATCH($F52,'11.1_Outliers-Generation'!$F$5:$F$500,0))&lt;&gt;"N",
INDEX('11.1_Outliers-Generation'!L$5:L$500,MATCH($F52,'11.1_Outliers-Generation'!$F$5:$F$500,0)),""),"")</f>
        <v>WABI_031</v>
      </c>
      <c r="M52" s="14">
        <f>IFERROR(IF(INDEX('11.2_Outliers-Collection_cov'!$N$5:$N$500,MATCH($F52,'11.2_Outliers-Collection_cov'!$F$5:$F$500,0))&lt;&gt;"N",
INDEX('11.2_Outliers-Collection_cov'!J$5:J$500,MATCH($F52,'11.2_Outliers-Collection_cov'!$F$5:$F$500,0)),""),"")</f>
        <v>100</v>
      </c>
      <c r="N52" s="8">
        <f>IFERROR(IF(INDEX('11.2_Outliers-Collection_cov'!$N$5:$N$500,MATCH($F52,'11.2_Outliers-Collection_cov'!$F$5:$F$500,0))&lt;&gt;"N",
INDEX('11.2_Outliers-Collection_cov'!K$5:K$500,MATCH($F52,'11.2_Outliers-Collection_cov'!$F$5:$F$500,0)),""),"")</f>
        <v>2013</v>
      </c>
      <c r="O52" s="13" t="str">
        <f>IFERROR(IF(INDEX('11.2_Outliers-Collection_cov'!$N$5:$N$500,MATCH($F52,'11.2_Outliers-Collection_cov'!$F$5:$F$500,0))&lt;&gt;"N",
INDEX('11.2_Outliers-Collection_cov'!L$5:L$500,MATCH($F52,'11.2_Outliers-Collection_cov'!$F$5:$F$500,0)),""),"")</f>
        <v>WABI_031</v>
      </c>
      <c r="P52" s="14">
        <f>IFERROR(IF(INDEX('11.3_Outliers-Plastic'!$N$5:$N$500,MATCH($F52,'11.3_Outliers-Plastic'!$F$5:$F$500,0))&lt;&gt;"N",
INDEX('11.3_Outliers-Plastic'!J$5:J$500,MATCH($F52,'11.3_Outliers-Plastic'!$F$5:$F$500,0)),""),"")</f>
        <v>11</v>
      </c>
      <c r="Q52" s="8">
        <f>IFERROR(IF(INDEX('11.3_Outliers-Plastic'!$N$5:$N$500,MATCH($F52,'11.3_Outliers-Plastic'!$F$5:$F$500,0))&lt;&gt;"N",
INDEX('11.3_Outliers-Plastic'!K$5:K$500,MATCH($F52,'11.3_Outliers-Plastic'!$F$5:$F$500,0)),""),"")</f>
        <v>2013</v>
      </c>
      <c r="R52" s="14" t="str">
        <f>IFERROR(IF(INDEX('11.3_Outliers-Plastic'!$N$5:$N$500,MATCH($F52,'11.3_Outliers-Plastic'!$F$5:$F$500,0))&lt;&gt;"N",
INDEX('11.3_Outliers-Plastic'!L$5:L$500,MATCH($F52,'11.3_Outliers-Plastic'!$F$5:$F$500,0)),""),"")</f>
        <v>WABI_031</v>
      </c>
      <c r="S52" s="12"/>
      <c r="T52" s="5"/>
      <c r="U52" s="5" t="s">
        <v>1569</v>
      </c>
      <c r="V52" s="14">
        <f>IFERROR(IF(INDEX('11.5_Outliers-Other_recovery'!$N$5:$N$500,MATCH($F52,'11.5_Outliers-Other_recovery'!$F$5:$F$500,0))&lt;&gt;"N",
INDEX('11.5_Outliers-Other_recovery'!J$5:J$500,MATCH($F52,'11.5_Outliers-Other_recovery'!$F$5:$F$500,0)),""),"")</f>
        <v>0.92999999999999972</v>
      </c>
      <c r="W52" s="8">
        <f>IFERROR(IF(INDEX('11.5_Outliers-Other_recovery'!$N$5:$N$500,MATCH($F52,'11.5_Outliers-Other_recovery'!$F$5:$F$500,0))&lt;&gt;"N",
INDEX('11.5_Outliers-Other_recovery'!K$5:K$500,MATCH($F52,'11.5_Outliers-Other_recovery'!$F$5:$F$500,0)),""),"")</f>
        <v>2013</v>
      </c>
      <c r="X52" s="14" t="str">
        <f>IFERROR(IF(INDEX('11.5_Outliers-Other_recovery'!$N$5:$N$500,MATCH($F52,'11.5_Outliers-Other_recovery'!$F$5:$F$500,0))&lt;&gt;"N",
INDEX('11.5_Outliers-Other_recovery'!L$5:L$500,MATCH($F52,'11.5_Outliers-Other_recovery'!$F$5:$F$500,0)),""),"")</f>
        <v>WABI_031</v>
      </c>
      <c r="Y52" s="14">
        <f>IFERROR(IF(INDEX('11.4_Outliers-Formal_dry_recy'!$N$5:$N$500,MATCH($F52,'11.4_Outliers-Formal_dry_recy'!$F$5:$F$500,0))&lt;&gt;"N",
INDEX('11.4_Outliers-Formal_dry_recy'!J$5:J$500,MATCH($F52,'11.4_Outliers-Formal_dry_recy'!$F$5:$F$500,0)),""),"")</f>
        <v>4.07</v>
      </c>
      <c r="Z52" s="8">
        <f>IFERROR(IF(INDEX('11.4_Outliers-Formal_dry_recy'!$N$5:$N$500,MATCH($F52,'11.4_Outliers-Formal_dry_recy'!$F$5:$F$500,0))&lt;&gt;"N",
INDEX('11.4_Outliers-Formal_dry_recy'!K$5:K$500,MATCH($F52,'11.4_Outliers-Formal_dry_recy'!$F$5:$F$500,0)),""),"")</f>
        <v>2013</v>
      </c>
      <c r="AA52" s="14" t="str">
        <f>IFERROR(IF(INDEX('11.4_Outliers-Formal_dry_recy'!$N$5:$N$500,MATCH($F52,'11.4_Outliers-Formal_dry_recy'!$F$5:$F$500,0))&lt;&gt;"N",
INDEX('11.4_Outliers-Formal_dry_recy'!L$5:L$500,MATCH($F52,'11.4_Outliers-Formal_dry_recy'!$F$5:$F$500,0)),""),"")</f>
        <v>WABI_031</v>
      </c>
      <c r="AB52" s="14">
        <f>IFERROR(IF(INDEX('11.6_Outliers-Incineration'!$N$5:$N$500,MATCH($F52,'11.6_Outliers-Incineration'!$F$5:$F$500,0))&lt;&gt;"N",
INDEX('11.6_Outliers-Incineration'!J$5:J$500,MATCH($F52,'11.6_Outliers-Incineration'!$F$5:$F$500,0)),""),"")</f>
        <v>38</v>
      </c>
      <c r="AC52" s="8">
        <f>IFERROR(IF(INDEX('11.6_Outliers-Incineration'!$N$5:$N$500,MATCH($F52,'11.6_Outliers-Incineration'!$F$5:$F$500,0))&lt;&gt;"N",
INDEX('11.6_Outliers-Incineration'!K$5:K$500,MATCH($F52,'11.6_Outliers-Incineration'!$F$5:$F$500,0)),""),"")</f>
        <v>2013</v>
      </c>
      <c r="AD52" s="14" t="str">
        <f>IFERROR(IF(INDEX('11.6_Outliers-Incineration'!$N$5:$N$500,MATCH($F52,'11.6_Outliers-Incineration'!$F$5:$F$500,0))&lt;&gt;"N",
INDEX('11.6_Outliers-Incineration'!L$5:L$500,MATCH($F52,'11.6_Outliers-Incineration'!$F$5:$F$500,0)),""),"")</f>
        <v>WABI_031</v>
      </c>
      <c r="AE52" s="14">
        <f>IFERROR(IF(INDEX('11.7_Outliers-Controlled_disp'!$N$5:$N$500,MATCH($F52,'11.7_Outliers-Controlled_disp'!$F$5:$F$500,0))&lt;&gt;"N",
INDEX('11.7_Outliers-Controlled_disp'!J$5:J$500,MATCH($F52,'11.7_Outliers-Controlled_disp'!$F$5:$F$500,0)),""),"")</f>
        <v>100</v>
      </c>
      <c r="AF52" s="8">
        <f>IFERROR(IF(INDEX('11.7_Outliers-Controlled_disp'!$N$5:$N$500,MATCH($F52,'11.7_Outliers-Controlled_disp'!$F$5:$F$500,0))&lt;&gt;"N",
INDEX('11.7_Outliers-Controlled_disp'!K$5:K$500,MATCH($F52,'11.7_Outliers-Controlled_disp'!$F$5:$F$500,0)),""),"")</f>
        <v>2013</v>
      </c>
      <c r="AG52" s="14" t="str">
        <f>IFERROR(IF(INDEX('11.7_Outliers-Controlled_disp'!$N$5:$N$500,MATCH($F52,'11.7_Outliers-Controlled_disp'!$F$5:$F$500,0))&lt;&gt;"N",
INDEX('11.7_Outliers-Controlled_disp'!L$5:L$500,MATCH($F52,'11.7_Outliers-Controlled_disp'!$F$5:$F$500,0)),""),"")</f>
        <v>WABI_031</v>
      </c>
      <c r="AI52" s="5"/>
      <c r="AJ52" s="5" t="s">
        <v>1569</v>
      </c>
      <c r="AK52" s="5">
        <f t="shared" si="0"/>
        <v>7</v>
      </c>
    </row>
    <row r="53" spans="1:37" x14ac:dyDescent="0.25">
      <c r="A53" s="5" t="s">
        <v>1351</v>
      </c>
      <c r="B53" s="5" t="s">
        <v>1117</v>
      </c>
      <c r="C53" s="5" t="s">
        <v>1116</v>
      </c>
      <c r="D53" s="5" t="s">
        <v>1038</v>
      </c>
      <c r="E53" s="5" t="s">
        <v>1353</v>
      </c>
      <c r="F53" s="5" t="s">
        <v>1352</v>
      </c>
      <c r="G53" s="5">
        <v>2</v>
      </c>
      <c r="H53" s="5">
        <v>1</v>
      </c>
      <c r="I53" s="5" t="s">
        <v>3296</v>
      </c>
      <c r="J53" s="13">
        <f>IFERROR(IF(INDEX('11.1_Outliers-Generation'!$N$5:$N$500,MATCH($F53,'11.1_Outliers-Generation'!$F$5:$F$500,0))&lt;&gt;"N",
INDEX('11.1_Outliers-Generation'!J$5:J$500,MATCH($F53,'11.1_Outliers-Generation'!$F$5:$F$500,0)),""),"")</f>
        <v>1.01159114857745</v>
      </c>
      <c r="K53" s="8">
        <f>IFERROR(IF(INDEX('11.1_Outliers-Generation'!$N$5:$N$500,MATCH($F53,'11.1_Outliers-Generation'!$F$5:$F$500,0))&lt;&gt;"N",
INDEX('11.1_Outliers-Generation'!K$5:K$500,MATCH($F53,'11.1_Outliers-Generation'!$F$5:$F$500,0)),""),"")</f>
        <v>2011</v>
      </c>
      <c r="L53" s="13" t="str">
        <f>IFERROR(IF(INDEX('11.1_Outliers-Generation'!$N$5:$N$500,MATCH($F53,'11.1_Outliers-Generation'!$F$5:$F$500,0))&lt;&gt;"N",
INDEX('11.1_Outliers-Generation'!L$5:L$500,MATCH($F53,'11.1_Outliers-Generation'!$F$5:$F$500,0)),""),"")</f>
        <v>WABI_032</v>
      </c>
      <c r="M53" s="14">
        <f>IFERROR(IF(INDEX('11.2_Outliers-Collection_cov'!$N$5:$N$500,MATCH($F53,'11.2_Outliers-Collection_cov'!$F$5:$F$500,0))&lt;&gt;"N",
INDEX('11.2_Outliers-Collection_cov'!J$5:J$500,MATCH($F53,'11.2_Outliers-Collection_cov'!$F$5:$F$500,0)),""),"")</f>
        <v>100</v>
      </c>
      <c r="N53" s="8">
        <f>IFERROR(IF(INDEX('11.2_Outliers-Collection_cov'!$N$5:$N$500,MATCH($F53,'11.2_Outliers-Collection_cov'!$F$5:$F$500,0))&lt;&gt;"N",
INDEX('11.2_Outliers-Collection_cov'!K$5:K$500,MATCH($F53,'11.2_Outliers-Collection_cov'!$F$5:$F$500,0)),""),"")</f>
        <v>2011</v>
      </c>
      <c r="O53" s="13" t="str">
        <f>IFERROR(IF(INDEX('11.2_Outliers-Collection_cov'!$N$5:$N$500,MATCH($F53,'11.2_Outliers-Collection_cov'!$F$5:$F$500,0))&lt;&gt;"N",
INDEX('11.2_Outliers-Collection_cov'!L$5:L$500,MATCH($F53,'11.2_Outliers-Collection_cov'!$F$5:$F$500,0)),""),"")</f>
        <v>WABI_032</v>
      </c>
      <c r="P53" s="14">
        <f>IFERROR(IF(INDEX('11.3_Outliers-Plastic'!$N$5:$N$500,MATCH($F53,'11.3_Outliers-Plastic'!$F$5:$F$500,0))&lt;&gt;"N",
INDEX('11.3_Outliers-Plastic'!J$5:J$500,MATCH($F53,'11.3_Outliers-Plastic'!$F$5:$F$500,0)),""),"")</f>
        <v>15.6</v>
      </c>
      <c r="Q53" s="8">
        <f>IFERROR(IF(INDEX('11.3_Outliers-Plastic'!$N$5:$N$500,MATCH($F53,'11.3_Outliers-Plastic'!$F$5:$F$500,0))&lt;&gt;"N",
INDEX('11.3_Outliers-Plastic'!K$5:K$500,MATCH($F53,'11.3_Outliers-Plastic'!$F$5:$F$500,0)),""),"")</f>
        <v>2011</v>
      </c>
      <c r="R53" s="14" t="str">
        <f>IFERROR(IF(INDEX('11.3_Outliers-Plastic'!$N$5:$N$500,MATCH($F53,'11.3_Outliers-Plastic'!$F$5:$F$500,0))&lt;&gt;"N",
INDEX('11.3_Outliers-Plastic'!L$5:L$500,MATCH($F53,'11.3_Outliers-Plastic'!$F$5:$F$500,0)),""),"")</f>
        <v>WABI_032</v>
      </c>
      <c r="S53" s="12"/>
      <c r="T53" s="5"/>
      <c r="U53" s="5" t="s">
        <v>1569</v>
      </c>
      <c r="V53" s="14">
        <f>IFERROR(IF(INDEX('11.5_Outliers-Other_recovery'!$N$5:$N$500,MATCH($F53,'11.5_Outliers-Other_recovery'!$F$5:$F$500,0))&lt;&gt;"N",
INDEX('11.5_Outliers-Other_recovery'!J$5:J$500,MATCH($F53,'11.5_Outliers-Other_recovery'!$F$5:$F$500,0)),""),"")</f>
        <v>0</v>
      </c>
      <c r="W53" s="8">
        <f>IFERROR(IF(INDEX('11.5_Outliers-Other_recovery'!$N$5:$N$500,MATCH($F53,'11.5_Outliers-Other_recovery'!$F$5:$F$500,0))&lt;&gt;"N",
INDEX('11.5_Outliers-Other_recovery'!K$5:K$500,MATCH($F53,'11.5_Outliers-Other_recovery'!$F$5:$F$500,0)),""),"")</f>
        <v>2011</v>
      </c>
      <c r="X53" s="14" t="str">
        <f>IFERROR(IF(INDEX('11.5_Outliers-Other_recovery'!$N$5:$N$500,MATCH($F53,'11.5_Outliers-Other_recovery'!$F$5:$F$500,0))&lt;&gt;"N",
INDEX('11.5_Outliers-Other_recovery'!L$5:L$500,MATCH($F53,'11.5_Outliers-Other_recovery'!$F$5:$F$500,0)),""),"")</f>
        <v>WABI_032</v>
      </c>
      <c r="Y53" s="14">
        <f>IFERROR(IF(INDEX('11.4_Outliers-Formal_dry_recy'!$N$5:$N$500,MATCH($F53,'11.4_Outliers-Formal_dry_recy'!$F$5:$F$500,0))&lt;&gt;"N",
INDEX('11.4_Outliers-Formal_dry_recy'!J$5:J$500,MATCH($F53,'11.4_Outliers-Formal_dry_recy'!$F$5:$F$500,0)),""),"")</f>
        <v>0</v>
      </c>
      <c r="Z53" s="8">
        <f>IFERROR(IF(INDEX('11.4_Outliers-Formal_dry_recy'!$N$5:$N$500,MATCH($F53,'11.4_Outliers-Formal_dry_recy'!$F$5:$F$500,0))&lt;&gt;"N",
INDEX('11.4_Outliers-Formal_dry_recy'!K$5:K$500,MATCH($F53,'11.4_Outliers-Formal_dry_recy'!$F$5:$F$500,0)),""),"")</f>
        <v>2011</v>
      </c>
      <c r="AA53" s="14" t="str">
        <f>IFERROR(IF(INDEX('11.4_Outliers-Formal_dry_recy'!$N$5:$N$500,MATCH($F53,'11.4_Outliers-Formal_dry_recy'!$F$5:$F$500,0))&lt;&gt;"N",
INDEX('11.4_Outliers-Formal_dry_recy'!L$5:L$500,MATCH($F53,'11.4_Outliers-Formal_dry_recy'!$F$5:$F$500,0)),""),"")</f>
        <v>WABI_032</v>
      </c>
      <c r="AB53" s="14">
        <f>IFERROR(IF(INDEX('11.6_Outliers-Incineration'!$N$5:$N$500,MATCH($F53,'11.6_Outliers-Incineration'!$F$5:$F$500,0))&lt;&gt;"N",
INDEX('11.6_Outliers-Incineration'!J$5:J$500,MATCH($F53,'11.6_Outliers-Incineration'!$F$5:$F$500,0)),""),"")</f>
        <v>0</v>
      </c>
      <c r="AC53" s="8">
        <f>IFERROR(IF(INDEX('11.6_Outliers-Incineration'!$N$5:$N$500,MATCH($F53,'11.6_Outliers-Incineration'!$F$5:$F$500,0))&lt;&gt;"N",
INDEX('11.6_Outliers-Incineration'!K$5:K$500,MATCH($F53,'11.6_Outliers-Incineration'!$F$5:$F$500,0)),""),"")</f>
        <v>2011</v>
      </c>
      <c r="AD53" s="14" t="str">
        <f>IFERROR(IF(INDEX('11.6_Outliers-Incineration'!$N$5:$N$500,MATCH($F53,'11.6_Outliers-Incineration'!$F$5:$F$500,0))&lt;&gt;"N",
INDEX('11.6_Outliers-Incineration'!L$5:L$500,MATCH($F53,'11.6_Outliers-Incineration'!$F$5:$F$500,0)),""),"")</f>
        <v>WABI_032</v>
      </c>
      <c r="AE53" s="14">
        <f>IFERROR(IF(INDEX('11.7_Outliers-Controlled_disp'!$N$5:$N$500,MATCH($F53,'11.7_Outliers-Controlled_disp'!$F$5:$F$500,0))&lt;&gt;"N",
INDEX('11.7_Outliers-Controlled_disp'!J$5:J$500,MATCH($F53,'11.7_Outliers-Controlled_disp'!$F$5:$F$500,0)),""),"")</f>
        <v>100</v>
      </c>
      <c r="AF53" s="8">
        <f>IFERROR(IF(INDEX('11.7_Outliers-Controlled_disp'!$N$5:$N$500,MATCH($F53,'11.7_Outliers-Controlled_disp'!$F$5:$F$500,0))&lt;&gt;"N",
INDEX('11.7_Outliers-Controlled_disp'!K$5:K$500,MATCH($F53,'11.7_Outliers-Controlled_disp'!$F$5:$F$500,0)),""),"")</f>
        <v>2011</v>
      </c>
      <c r="AG53" s="14" t="str">
        <f>IFERROR(IF(INDEX('11.7_Outliers-Controlled_disp'!$N$5:$N$500,MATCH($F53,'11.7_Outliers-Controlled_disp'!$F$5:$F$500,0))&lt;&gt;"N",
INDEX('11.7_Outliers-Controlled_disp'!L$5:L$500,MATCH($F53,'11.7_Outliers-Controlled_disp'!$F$5:$F$500,0)),""),"")</f>
        <v>WABI_032</v>
      </c>
      <c r="AI53" s="5"/>
      <c r="AJ53" s="5" t="s">
        <v>1569</v>
      </c>
      <c r="AK53" s="5">
        <f t="shared" si="0"/>
        <v>7</v>
      </c>
    </row>
    <row r="54" spans="1:37" x14ac:dyDescent="0.25">
      <c r="A54" s="5" t="s">
        <v>1499</v>
      </c>
      <c r="B54" s="5" t="s">
        <v>343</v>
      </c>
      <c r="C54" s="5" t="s">
        <v>342</v>
      </c>
      <c r="D54" s="5" t="s">
        <v>35</v>
      </c>
      <c r="E54" s="5" t="s">
        <v>1501</v>
      </c>
      <c r="F54" s="5" t="s">
        <v>1500</v>
      </c>
      <c r="G54" s="5">
        <v>2</v>
      </c>
      <c r="H54" s="5">
        <v>1</v>
      </c>
      <c r="I54" s="5" t="s">
        <v>3121</v>
      </c>
      <c r="J54" s="13">
        <f>IFERROR(IF(INDEX('11.1_Outliers-Generation'!$N$5:$N$500,MATCH($F54,'11.1_Outliers-Generation'!$F$5:$F$500,0))&lt;&gt;"N",
INDEX('11.1_Outliers-Generation'!J$5:J$500,MATCH($F54,'11.1_Outliers-Generation'!$F$5:$F$500,0)),""),"")</f>
        <v>2.7263167133690049</v>
      </c>
      <c r="K54" s="8">
        <f>IFERROR(IF(INDEX('11.1_Outliers-Generation'!$N$5:$N$500,MATCH($F54,'11.1_Outliers-Generation'!$F$5:$F$500,0))&lt;&gt;"N",
INDEX('11.1_Outliers-Generation'!K$5:K$500,MATCH($F54,'11.1_Outliers-Generation'!$F$5:$F$500,0)),""),"")</f>
        <v>2007</v>
      </c>
      <c r="L54" s="13" t="str">
        <f>IFERROR(IF(INDEX('11.1_Outliers-Generation'!$N$5:$N$500,MATCH($F54,'11.1_Outliers-Generation'!$F$5:$F$500,0))&lt;&gt;"N",
INDEX('11.1_Outliers-Generation'!L$5:L$500,MATCH($F54,'11.1_Outliers-Generation'!$F$5:$F$500,0)),""),"")</f>
        <v>WABI_035</v>
      </c>
      <c r="M54" s="14">
        <f>IFERROR(IF(INDEX('11.2_Outliers-Collection_cov'!$N$5:$N$500,MATCH($F54,'11.2_Outliers-Collection_cov'!$F$5:$F$500,0))&lt;&gt;"N",
INDEX('11.2_Outliers-Collection_cov'!J$5:J$500,MATCH($F54,'11.2_Outliers-Collection_cov'!$F$5:$F$500,0)),""),"")</f>
        <v>100</v>
      </c>
      <c r="N54" s="8">
        <f>IFERROR(IF(INDEX('11.2_Outliers-Collection_cov'!$N$5:$N$500,MATCH($F54,'11.2_Outliers-Collection_cov'!$F$5:$F$500,0))&lt;&gt;"N",
INDEX('11.2_Outliers-Collection_cov'!K$5:K$500,MATCH($F54,'11.2_Outliers-Collection_cov'!$F$5:$F$500,0)),""),"")</f>
        <v>2007</v>
      </c>
      <c r="O54" s="13" t="str">
        <f>IFERROR(IF(INDEX('11.2_Outliers-Collection_cov'!$N$5:$N$500,MATCH($F54,'11.2_Outliers-Collection_cov'!$F$5:$F$500,0))&lt;&gt;"N",
INDEX('11.2_Outliers-Collection_cov'!L$5:L$500,MATCH($F54,'11.2_Outliers-Collection_cov'!$F$5:$F$500,0)),""),"")</f>
        <v>WABI_035</v>
      </c>
      <c r="P54" s="14">
        <f>IFERROR(IF(INDEX('11.3_Outliers-Plastic'!$N$5:$N$500,MATCH($F54,'11.3_Outliers-Plastic'!$F$5:$F$500,0))&lt;&gt;"N",
INDEX('11.3_Outliers-Plastic'!J$5:J$500,MATCH($F54,'11.3_Outliers-Plastic'!$F$5:$F$500,0)),""),"")</f>
        <v>11</v>
      </c>
      <c r="Q54" s="8">
        <f>IFERROR(IF(INDEX('11.3_Outliers-Plastic'!$N$5:$N$500,MATCH($F54,'11.3_Outliers-Plastic'!$F$5:$F$500,0))&lt;&gt;"N",
INDEX('11.3_Outliers-Plastic'!K$5:K$500,MATCH($F54,'11.3_Outliers-Plastic'!$F$5:$F$500,0)),""),"")</f>
        <v>2007</v>
      </c>
      <c r="R54" s="14" t="str">
        <f>IFERROR(IF(INDEX('11.3_Outliers-Plastic'!$N$5:$N$500,MATCH($F54,'11.3_Outliers-Plastic'!$F$5:$F$500,0))&lt;&gt;"N",
INDEX('11.3_Outliers-Plastic'!L$5:L$500,MATCH($F54,'11.3_Outliers-Plastic'!$F$5:$F$500,0)),""),"")</f>
        <v>WABI_035</v>
      </c>
      <c r="S54" s="12"/>
      <c r="T54" s="5"/>
      <c r="U54" s="5" t="s">
        <v>1569</v>
      </c>
      <c r="V54" s="14">
        <f>IFERROR(IF(INDEX('11.5_Outliers-Other_recovery'!$N$5:$N$500,MATCH($F54,'11.5_Outliers-Other_recovery'!$F$5:$F$500,0))&lt;&gt;"N",
INDEX('11.5_Outliers-Other_recovery'!J$5:J$500,MATCH($F54,'11.5_Outliers-Other_recovery'!$F$5:$F$500,0)),""),"")</f>
        <v>0</v>
      </c>
      <c r="W54" s="8">
        <f>IFERROR(IF(INDEX('11.5_Outliers-Other_recovery'!$N$5:$N$500,MATCH($F54,'11.5_Outliers-Other_recovery'!$F$5:$F$500,0))&lt;&gt;"N",
INDEX('11.5_Outliers-Other_recovery'!K$5:K$500,MATCH($F54,'11.5_Outliers-Other_recovery'!$F$5:$F$500,0)),""),"")</f>
        <v>2007</v>
      </c>
      <c r="X54" s="14" t="str">
        <f>IFERROR(IF(INDEX('11.5_Outliers-Other_recovery'!$N$5:$N$500,MATCH($F54,'11.5_Outliers-Other_recovery'!$F$5:$F$500,0))&lt;&gt;"N",
INDEX('11.5_Outliers-Other_recovery'!L$5:L$500,MATCH($F54,'11.5_Outliers-Other_recovery'!$F$5:$F$500,0)),""),"")</f>
        <v>WABI_035</v>
      </c>
      <c r="Y54" s="14">
        <f>IFERROR(IF(INDEX('11.4_Outliers-Formal_dry_recy'!$N$5:$N$500,MATCH($F54,'11.4_Outliers-Formal_dry_recy'!$F$5:$F$500,0))&lt;&gt;"N",
INDEX('11.4_Outliers-Formal_dry_recy'!J$5:J$500,MATCH($F54,'11.4_Outliers-Formal_dry_recy'!$F$5:$F$500,0)),""),"")</f>
        <v>37</v>
      </c>
      <c r="Z54" s="8">
        <f>IFERROR(IF(INDEX('11.4_Outliers-Formal_dry_recy'!$N$5:$N$500,MATCH($F54,'11.4_Outliers-Formal_dry_recy'!$F$5:$F$500,0))&lt;&gt;"N",
INDEX('11.4_Outliers-Formal_dry_recy'!K$5:K$500,MATCH($F54,'11.4_Outliers-Formal_dry_recy'!$F$5:$F$500,0)),""),"")</f>
        <v>2007</v>
      </c>
      <c r="AA54" s="14" t="str">
        <f>IFERROR(IF(INDEX('11.4_Outliers-Formal_dry_recy'!$N$5:$N$500,MATCH($F54,'11.4_Outliers-Formal_dry_recy'!$F$5:$F$500,0))&lt;&gt;"N",
INDEX('11.4_Outliers-Formal_dry_recy'!L$5:L$500,MATCH($F54,'11.4_Outliers-Formal_dry_recy'!$F$5:$F$500,0)),""),"")</f>
        <v>WABI_035</v>
      </c>
      <c r="AB54" s="14">
        <f>IFERROR(IF(INDEX('11.6_Outliers-Incineration'!$N$5:$N$500,MATCH($F54,'11.6_Outliers-Incineration'!$F$5:$F$500,0))&lt;&gt;"N",
INDEX('11.6_Outliers-Incineration'!J$5:J$500,MATCH($F54,'11.6_Outliers-Incineration'!$F$5:$F$500,0)),""),"")</f>
        <v>0</v>
      </c>
      <c r="AC54" s="8">
        <f>IFERROR(IF(INDEX('11.6_Outliers-Incineration'!$N$5:$N$500,MATCH($F54,'11.6_Outliers-Incineration'!$F$5:$F$500,0))&lt;&gt;"N",
INDEX('11.6_Outliers-Incineration'!K$5:K$500,MATCH($F54,'11.6_Outliers-Incineration'!$F$5:$F$500,0)),""),"")</f>
        <v>2007</v>
      </c>
      <c r="AD54" s="14" t="str">
        <f>IFERROR(IF(INDEX('11.6_Outliers-Incineration'!$N$5:$N$500,MATCH($F54,'11.6_Outliers-Incineration'!$F$5:$F$500,0))&lt;&gt;"N",
INDEX('11.6_Outliers-Incineration'!L$5:L$500,MATCH($F54,'11.6_Outliers-Incineration'!$F$5:$F$500,0)),""),"")</f>
        <v>WABI_035</v>
      </c>
      <c r="AE54" s="14">
        <f>IFERROR(IF(INDEX('11.7_Outliers-Controlled_disp'!$N$5:$N$500,MATCH($F54,'11.7_Outliers-Controlled_disp'!$F$5:$F$500,0))&lt;&gt;"N",
INDEX('11.7_Outliers-Controlled_disp'!J$5:J$500,MATCH($F54,'11.7_Outliers-Controlled_disp'!$F$5:$F$500,0)),""),"")</f>
        <v>100</v>
      </c>
      <c r="AF54" s="8">
        <f>IFERROR(IF(INDEX('11.7_Outliers-Controlled_disp'!$N$5:$N$500,MATCH($F54,'11.7_Outliers-Controlled_disp'!$F$5:$F$500,0))&lt;&gt;"N",
INDEX('11.7_Outliers-Controlled_disp'!K$5:K$500,MATCH($F54,'11.7_Outliers-Controlled_disp'!$F$5:$F$500,0)),""),"")</f>
        <v>2007</v>
      </c>
      <c r="AG54" s="14" t="str">
        <f>IFERROR(IF(INDEX('11.7_Outliers-Controlled_disp'!$N$5:$N$500,MATCH($F54,'11.7_Outliers-Controlled_disp'!$F$5:$F$500,0))&lt;&gt;"N",
INDEX('11.7_Outliers-Controlled_disp'!L$5:L$500,MATCH($F54,'11.7_Outliers-Controlled_disp'!$F$5:$F$500,0)),""),"")</f>
        <v>WABI_035</v>
      </c>
      <c r="AI54" s="5"/>
      <c r="AJ54" s="5" t="s">
        <v>1569</v>
      </c>
      <c r="AK54" s="5">
        <f t="shared" si="0"/>
        <v>7</v>
      </c>
    </row>
    <row r="55" spans="1:37" x14ac:dyDescent="0.25">
      <c r="A55" s="5" t="s">
        <v>1348</v>
      </c>
      <c r="B55" s="5" t="s">
        <v>1117</v>
      </c>
      <c r="C55" s="5" t="s">
        <v>1116</v>
      </c>
      <c r="D55" s="5" t="s">
        <v>1038</v>
      </c>
      <c r="E55" s="5" t="s">
        <v>1350</v>
      </c>
      <c r="F55" s="5" t="s">
        <v>1349</v>
      </c>
      <c r="G55" s="5">
        <v>2</v>
      </c>
      <c r="H55" s="5">
        <v>1</v>
      </c>
      <c r="I55" s="5" t="s">
        <v>3121</v>
      </c>
      <c r="J55" s="13">
        <f>IFERROR(IF(INDEX('11.1_Outliers-Generation'!$N$5:$N$500,MATCH($F55,'11.1_Outliers-Generation'!$F$5:$F$500,0))&lt;&gt;"N",
INDEX('11.1_Outliers-Generation'!J$5:J$500,MATCH($F55,'11.1_Outliers-Generation'!$F$5:$F$500,0)),""),"")</f>
        <v>1.139468843206944</v>
      </c>
      <c r="K55" s="8">
        <f>IFERROR(IF(INDEX('11.1_Outliers-Generation'!$N$5:$N$500,MATCH($F55,'11.1_Outliers-Generation'!$F$5:$F$500,0))&lt;&gt;"N",
INDEX('11.1_Outliers-Generation'!K$5:K$500,MATCH($F55,'11.1_Outliers-Generation'!$F$5:$F$500,0)),""),"")</f>
        <v>2007</v>
      </c>
      <c r="L55" s="13" t="str">
        <f>IFERROR(IF(INDEX('11.1_Outliers-Generation'!$N$5:$N$500,MATCH($F55,'11.1_Outliers-Generation'!$F$5:$F$500,0))&lt;&gt;"N",
INDEX('11.1_Outliers-Generation'!L$5:L$500,MATCH($F55,'11.1_Outliers-Generation'!$F$5:$F$500,0)),""),"")</f>
        <v>WABI_036</v>
      </c>
      <c r="M55" s="14">
        <f>IFERROR(IF(INDEX('11.2_Outliers-Collection_cov'!$N$5:$N$500,MATCH($F55,'11.2_Outliers-Collection_cov'!$F$5:$F$500,0))&lt;&gt;"N",
INDEX('11.2_Outliers-Collection_cov'!J$5:J$500,MATCH($F55,'11.2_Outliers-Collection_cov'!$F$5:$F$500,0)),""),"")</f>
        <v>100</v>
      </c>
      <c r="N55" s="8">
        <f>IFERROR(IF(INDEX('11.2_Outliers-Collection_cov'!$N$5:$N$500,MATCH($F55,'11.2_Outliers-Collection_cov'!$F$5:$F$500,0))&lt;&gt;"N",
INDEX('11.2_Outliers-Collection_cov'!K$5:K$500,MATCH($F55,'11.2_Outliers-Collection_cov'!$F$5:$F$500,0)),""),"")</f>
        <v>2007</v>
      </c>
      <c r="O55" s="13" t="str">
        <f>IFERROR(IF(INDEX('11.2_Outliers-Collection_cov'!$N$5:$N$500,MATCH($F55,'11.2_Outliers-Collection_cov'!$F$5:$F$500,0))&lt;&gt;"N",
INDEX('11.2_Outliers-Collection_cov'!L$5:L$500,MATCH($F55,'11.2_Outliers-Collection_cov'!$F$5:$F$500,0)),""),"")</f>
        <v>WABI_036</v>
      </c>
      <c r="P55" s="14">
        <f>IFERROR(IF(INDEX('11.3_Outliers-Plastic'!$N$5:$N$500,MATCH($F55,'11.3_Outliers-Plastic'!$F$5:$F$500,0))&lt;&gt;"N",
INDEX('11.3_Outliers-Plastic'!J$5:J$500,MATCH($F55,'11.3_Outliers-Plastic'!$F$5:$F$500,0)),""),"")</f>
        <v>15</v>
      </c>
      <c r="Q55" s="8">
        <f>IFERROR(IF(INDEX('11.3_Outliers-Plastic'!$N$5:$N$500,MATCH($F55,'11.3_Outliers-Plastic'!$F$5:$F$500,0))&lt;&gt;"N",
INDEX('11.3_Outliers-Plastic'!K$5:K$500,MATCH($F55,'11.3_Outliers-Plastic'!$F$5:$F$500,0)),""),"")</f>
        <v>2007</v>
      </c>
      <c r="R55" s="14" t="str">
        <f>IFERROR(IF(INDEX('11.3_Outliers-Plastic'!$N$5:$N$500,MATCH($F55,'11.3_Outliers-Plastic'!$F$5:$F$500,0))&lt;&gt;"N",
INDEX('11.3_Outliers-Plastic'!L$5:L$500,MATCH($F55,'11.3_Outliers-Plastic'!$F$5:$F$500,0)),""),"")</f>
        <v>WABI_036</v>
      </c>
      <c r="S55" s="12"/>
      <c r="T55" s="5"/>
      <c r="U55" s="5" t="s">
        <v>1569</v>
      </c>
      <c r="V55" s="14">
        <f>IFERROR(IF(INDEX('11.5_Outliers-Other_recovery'!$N$5:$N$500,MATCH($F55,'11.5_Outliers-Other_recovery'!$F$5:$F$500,0))&lt;&gt;"N",
INDEX('11.5_Outliers-Other_recovery'!J$5:J$500,MATCH($F55,'11.5_Outliers-Other_recovery'!$F$5:$F$500,0)),""),"")</f>
        <v>0</v>
      </c>
      <c r="W55" s="8">
        <f>IFERROR(IF(INDEX('11.5_Outliers-Other_recovery'!$N$5:$N$500,MATCH($F55,'11.5_Outliers-Other_recovery'!$F$5:$F$500,0))&lt;&gt;"N",
INDEX('11.5_Outliers-Other_recovery'!K$5:K$500,MATCH($F55,'11.5_Outliers-Other_recovery'!$F$5:$F$500,0)),""),"")</f>
        <v>2007</v>
      </c>
      <c r="X55" s="14" t="str">
        <f>IFERROR(IF(INDEX('11.5_Outliers-Other_recovery'!$N$5:$N$500,MATCH($F55,'11.5_Outliers-Other_recovery'!$F$5:$F$500,0))&lt;&gt;"N",
INDEX('11.5_Outliers-Other_recovery'!L$5:L$500,MATCH($F55,'11.5_Outliers-Other_recovery'!$F$5:$F$500,0)),""),"")</f>
        <v>WABI_036</v>
      </c>
      <c r="Y55" s="14">
        <f>IFERROR(IF(INDEX('11.4_Outliers-Formal_dry_recy'!$N$5:$N$500,MATCH($F55,'11.4_Outliers-Formal_dry_recy'!$F$5:$F$500,0))&lt;&gt;"N",
INDEX('11.4_Outliers-Formal_dry_recy'!J$5:J$500,MATCH($F55,'11.4_Outliers-Formal_dry_recy'!$F$5:$F$500,0)),""),"")</f>
        <v>2</v>
      </c>
      <c r="Z55" s="8">
        <f>IFERROR(IF(INDEX('11.4_Outliers-Formal_dry_recy'!$N$5:$N$500,MATCH($F55,'11.4_Outliers-Formal_dry_recy'!$F$5:$F$500,0))&lt;&gt;"N",
INDEX('11.4_Outliers-Formal_dry_recy'!K$5:K$500,MATCH($F55,'11.4_Outliers-Formal_dry_recy'!$F$5:$F$500,0)),""),"")</f>
        <v>2007</v>
      </c>
      <c r="AA55" s="14" t="str">
        <f>IFERROR(IF(INDEX('11.4_Outliers-Formal_dry_recy'!$N$5:$N$500,MATCH($F55,'11.4_Outliers-Formal_dry_recy'!$F$5:$F$500,0))&lt;&gt;"N",
INDEX('11.4_Outliers-Formal_dry_recy'!L$5:L$500,MATCH($F55,'11.4_Outliers-Formal_dry_recy'!$F$5:$F$500,0)),""),"")</f>
        <v>WABI_036</v>
      </c>
      <c r="AB55" s="14">
        <f>IFERROR(IF(INDEX('11.6_Outliers-Incineration'!$N$5:$N$500,MATCH($F55,'11.6_Outliers-Incineration'!$F$5:$F$500,0))&lt;&gt;"N",
INDEX('11.6_Outliers-Incineration'!J$5:J$500,MATCH($F55,'11.6_Outliers-Incineration'!$F$5:$F$500,0)),""),"")</f>
        <v>0</v>
      </c>
      <c r="AC55" s="8">
        <f>IFERROR(IF(INDEX('11.6_Outliers-Incineration'!$N$5:$N$500,MATCH($F55,'11.6_Outliers-Incineration'!$F$5:$F$500,0))&lt;&gt;"N",
INDEX('11.6_Outliers-Incineration'!K$5:K$500,MATCH($F55,'11.6_Outliers-Incineration'!$F$5:$F$500,0)),""),"")</f>
        <v>2007</v>
      </c>
      <c r="AD55" s="14" t="str">
        <f>IFERROR(IF(INDEX('11.6_Outliers-Incineration'!$N$5:$N$500,MATCH($F55,'11.6_Outliers-Incineration'!$F$5:$F$500,0))&lt;&gt;"N",
INDEX('11.6_Outliers-Incineration'!L$5:L$500,MATCH($F55,'11.6_Outliers-Incineration'!$F$5:$F$500,0)),""),"")</f>
        <v>WABI_036</v>
      </c>
      <c r="AE55" s="14">
        <f>IFERROR(IF(INDEX('11.7_Outliers-Controlled_disp'!$N$5:$N$500,MATCH($F55,'11.7_Outliers-Controlled_disp'!$F$5:$F$500,0))&lt;&gt;"N",
INDEX('11.7_Outliers-Controlled_disp'!J$5:J$500,MATCH($F55,'11.7_Outliers-Controlled_disp'!$F$5:$F$500,0)),""),"")</f>
        <v>99</v>
      </c>
      <c r="AF55" s="8">
        <f>IFERROR(IF(INDEX('11.7_Outliers-Controlled_disp'!$N$5:$N$500,MATCH($F55,'11.7_Outliers-Controlled_disp'!$F$5:$F$500,0))&lt;&gt;"N",
INDEX('11.7_Outliers-Controlled_disp'!K$5:K$500,MATCH($F55,'11.7_Outliers-Controlled_disp'!$F$5:$F$500,0)),""),"")</f>
        <v>2007</v>
      </c>
      <c r="AG55" s="14" t="str">
        <f>IFERROR(IF(INDEX('11.7_Outliers-Controlled_disp'!$N$5:$N$500,MATCH($F55,'11.7_Outliers-Controlled_disp'!$F$5:$F$500,0))&lt;&gt;"N",
INDEX('11.7_Outliers-Controlled_disp'!L$5:L$500,MATCH($F55,'11.7_Outliers-Controlled_disp'!$F$5:$F$500,0)),""),"")</f>
        <v>WABI_036</v>
      </c>
      <c r="AI55" s="5"/>
      <c r="AJ55" s="5" t="s">
        <v>1569</v>
      </c>
      <c r="AK55" s="5">
        <f t="shared" si="0"/>
        <v>7</v>
      </c>
    </row>
    <row r="56" spans="1:37" x14ac:dyDescent="0.25">
      <c r="A56" s="5" t="s">
        <v>1390</v>
      </c>
      <c r="B56" s="5" t="s">
        <v>1377</v>
      </c>
      <c r="C56" s="5" t="s">
        <v>679</v>
      </c>
      <c r="D56" s="5" t="s">
        <v>620</v>
      </c>
      <c r="E56" s="5" t="s">
        <v>1392</v>
      </c>
      <c r="F56" s="5" t="s">
        <v>1391</v>
      </c>
      <c r="G56" s="5">
        <v>2</v>
      </c>
      <c r="H56" s="5">
        <v>1</v>
      </c>
      <c r="I56" s="5" t="s">
        <v>3128</v>
      </c>
      <c r="J56" s="13">
        <f>IFERROR(IF(INDEX('11.1_Outliers-Generation'!$N$5:$N$500,MATCH($F56,'11.1_Outliers-Generation'!$F$5:$F$500,0))&lt;&gt;"N",
INDEX('11.1_Outliers-Generation'!J$5:J$500,MATCH($F56,'11.1_Outliers-Generation'!$F$5:$F$500,0)),""),"")</f>
        <v>0.24882533705465446</v>
      </c>
      <c r="K56" s="8">
        <f>IFERROR(IF(INDEX('11.1_Outliers-Generation'!$N$5:$N$500,MATCH($F56,'11.1_Outliers-Generation'!$F$5:$F$500,0))&lt;&gt;"N",
INDEX('11.1_Outliers-Generation'!K$5:K$500,MATCH($F56,'11.1_Outliers-Generation'!$F$5:$F$500,0)),""),"")</f>
        <v>2012</v>
      </c>
      <c r="L56" s="13" t="str">
        <f>IFERROR(IF(INDEX('11.1_Outliers-Generation'!$N$5:$N$500,MATCH($F56,'11.1_Outliers-Generation'!$F$5:$F$500,0))&lt;&gt;"N",
INDEX('11.1_Outliers-Generation'!L$5:L$500,MATCH($F56,'11.1_Outliers-Generation'!$F$5:$F$500,0)),""),"")</f>
        <v>WABI_040</v>
      </c>
      <c r="M56" s="14">
        <f>IFERROR(IF(INDEX('11.2_Outliers-Collection_cov'!$N$5:$N$500,MATCH($F56,'11.2_Outliers-Collection_cov'!$F$5:$F$500,0))&lt;&gt;"N",
INDEX('11.2_Outliers-Collection_cov'!J$5:J$500,MATCH($F56,'11.2_Outliers-Collection_cov'!$F$5:$F$500,0)),""),"")</f>
        <v>100</v>
      </c>
      <c r="N56" s="8">
        <f>IFERROR(IF(INDEX('11.2_Outliers-Collection_cov'!$N$5:$N$500,MATCH($F56,'11.2_Outliers-Collection_cov'!$F$5:$F$500,0))&lt;&gt;"N",
INDEX('11.2_Outliers-Collection_cov'!K$5:K$500,MATCH($F56,'11.2_Outliers-Collection_cov'!$F$5:$F$500,0)),""),"")</f>
        <v>2012</v>
      </c>
      <c r="O56" s="13" t="str">
        <f>IFERROR(IF(INDEX('11.2_Outliers-Collection_cov'!$N$5:$N$500,MATCH($F56,'11.2_Outliers-Collection_cov'!$F$5:$F$500,0))&lt;&gt;"N",
INDEX('11.2_Outliers-Collection_cov'!L$5:L$500,MATCH($F56,'11.2_Outliers-Collection_cov'!$F$5:$F$500,0)),""),"")</f>
        <v>WABI_040</v>
      </c>
      <c r="P56" s="14">
        <f>IFERROR(IF(INDEX('11.3_Outliers-Plastic'!$N$5:$N$500,MATCH($F56,'11.3_Outliers-Plastic'!$F$5:$F$500,0))&lt;&gt;"N",
INDEX('11.3_Outliers-Plastic'!J$5:J$500,MATCH($F56,'11.3_Outliers-Plastic'!$F$5:$F$500,0)),""),"")</f>
        <v>10.029999999999999</v>
      </c>
      <c r="Q56" s="8">
        <f>IFERROR(IF(INDEX('11.3_Outliers-Plastic'!$N$5:$N$500,MATCH($F56,'11.3_Outliers-Plastic'!$F$5:$F$500,0))&lt;&gt;"N",
INDEX('11.3_Outliers-Plastic'!K$5:K$500,MATCH($F56,'11.3_Outliers-Plastic'!$F$5:$F$500,0)),""),"")</f>
        <v>2012</v>
      </c>
      <c r="R56" s="14" t="str">
        <f>IFERROR(IF(INDEX('11.3_Outliers-Plastic'!$N$5:$N$500,MATCH($F56,'11.3_Outliers-Plastic'!$F$5:$F$500,0))&lt;&gt;"N",
INDEX('11.3_Outliers-Plastic'!L$5:L$500,MATCH($F56,'11.3_Outliers-Plastic'!$F$5:$F$500,0)),""),"")</f>
        <v>WABI_040</v>
      </c>
      <c r="S56" s="12"/>
      <c r="T56" s="5"/>
      <c r="U56" s="5" t="s">
        <v>1569</v>
      </c>
      <c r="V56" s="14">
        <f>IFERROR(IF(INDEX('11.5_Outliers-Other_recovery'!$N$5:$N$500,MATCH($F56,'11.5_Outliers-Other_recovery'!$F$5:$F$500,0))&lt;&gt;"N",
INDEX('11.5_Outliers-Other_recovery'!J$5:J$500,MATCH($F56,'11.5_Outliers-Other_recovery'!$F$5:$F$500,0)),""),"")</f>
        <v>0</v>
      </c>
      <c r="W56" s="8">
        <f>IFERROR(IF(INDEX('11.5_Outliers-Other_recovery'!$N$5:$N$500,MATCH($F56,'11.5_Outliers-Other_recovery'!$F$5:$F$500,0))&lt;&gt;"N",
INDEX('11.5_Outliers-Other_recovery'!K$5:K$500,MATCH($F56,'11.5_Outliers-Other_recovery'!$F$5:$F$500,0)),""),"")</f>
        <v>2012</v>
      </c>
      <c r="X56" s="14" t="str">
        <f>IFERROR(IF(INDEX('11.5_Outliers-Other_recovery'!$N$5:$N$500,MATCH($F56,'11.5_Outliers-Other_recovery'!$F$5:$F$500,0))&lt;&gt;"N",
INDEX('11.5_Outliers-Other_recovery'!L$5:L$500,MATCH($F56,'11.5_Outliers-Other_recovery'!$F$5:$F$500,0)),""),"")</f>
        <v>WABI_040</v>
      </c>
      <c r="Y56" s="14">
        <f>IFERROR(IF(INDEX('11.4_Outliers-Formal_dry_recy'!$N$5:$N$500,MATCH($F56,'11.4_Outliers-Formal_dry_recy'!$F$5:$F$500,0))&lt;&gt;"N",
INDEX('11.4_Outliers-Formal_dry_recy'!J$5:J$500,MATCH($F56,'11.4_Outliers-Formal_dry_recy'!$F$5:$F$500,0)),""),"")</f>
        <v>0</v>
      </c>
      <c r="Z56" s="8">
        <f>IFERROR(IF(INDEX('11.4_Outliers-Formal_dry_recy'!$N$5:$N$500,MATCH($F56,'11.4_Outliers-Formal_dry_recy'!$F$5:$F$500,0))&lt;&gt;"N",
INDEX('11.4_Outliers-Formal_dry_recy'!K$5:K$500,MATCH($F56,'11.4_Outliers-Formal_dry_recy'!$F$5:$F$500,0)),""),"")</f>
        <v>2012</v>
      </c>
      <c r="AA56" s="14" t="str">
        <f>IFERROR(IF(INDEX('11.4_Outliers-Formal_dry_recy'!$N$5:$N$500,MATCH($F56,'11.4_Outliers-Formal_dry_recy'!$F$5:$F$500,0))&lt;&gt;"N",
INDEX('11.4_Outliers-Formal_dry_recy'!L$5:L$500,MATCH($F56,'11.4_Outliers-Formal_dry_recy'!$F$5:$F$500,0)),""),"")</f>
        <v>WABI_040</v>
      </c>
      <c r="AB56" s="14">
        <f>IFERROR(IF(INDEX('11.6_Outliers-Incineration'!$N$5:$N$500,MATCH($F56,'11.6_Outliers-Incineration'!$F$5:$F$500,0))&lt;&gt;"N",
INDEX('11.6_Outliers-Incineration'!J$5:J$500,MATCH($F56,'11.6_Outliers-Incineration'!$F$5:$F$500,0)),""),"")</f>
        <v>0</v>
      </c>
      <c r="AC56" s="8">
        <f>IFERROR(IF(INDEX('11.6_Outliers-Incineration'!$N$5:$N$500,MATCH($F56,'11.6_Outliers-Incineration'!$F$5:$F$500,0))&lt;&gt;"N",
INDEX('11.6_Outliers-Incineration'!K$5:K$500,MATCH($F56,'11.6_Outliers-Incineration'!$F$5:$F$500,0)),""),"")</f>
        <v>2012</v>
      </c>
      <c r="AD56" s="14" t="str">
        <f>IFERROR(IF(INDEX('11.6_Outliers-Incineration'!$N$5:$N$500,MATCH($F56,'11.6_Outliers-Incineration'!$F$5:$F$500,0))&lt;&gt;"N",
INDEX('11.6_Outliers-Incineration'!L$5:L$500,MATCH($F56,'11.6_Outliers-Incineration'!$F$5:$F$500,0)),""),"")</f>
        <v>WABI_040</v>
      </c>
      <c r="AE56" s="14">
        <f>IFERROR(IF(INDEX('11.7_Outliers-Controlled_disp'!$N$5:$N$500,MATCH($F56,'11.7_Outliers-Controlled_disp'!$F$5:$F$500,0))&lt;&gt;"N",
INDEX('11.7_Outliers-Controlled_disp'!J$5:J$500,MATCH($F56,'11.7_Outliers-Controlled_disp'!$F$5:$F$500,0)),""),"")</f>
        <v>0</v>
      </c>
      <c r="AF56" s="8">
        <f>IFERROR(IF(INDEX('11.7_Outliers-Controlled_disp'!$N$5:$N$500,MATCH($F56,'11.7_Outliers-Controlled_disp'!$F$5:$F$500,0))&lt;&gt;"N",
INDEX('11.7_Outliers-Controlled_disp'!K$5:K$500,MATCH($F56,'11.7_Outliers-Controlled_disp'!$F$5:$F$500,0)),""),"")</f>
        <v>2012</v>
      </c>
      <c r="AG56" s="14" t="str">
        <f>IFERROR(IF(INDEX('11.7_Outliers-Controlled_disp'!$N$5:$N$500,MATCH($F56,'11.7_Outliers-Controlled_disp'!$F$5:$F$500,0))&lt;&gt;"N",
INDEX('11.7_Outliers-Controlled_disp'!L$5:L$500,MATCH($F56,'11.7_Outliers-Controlled_disp'!$F$5:$F$500,0)),""),"")</f>
        <v>WABI_040</v>
      </c>
      <c r="AI56" s="5"/>
      <c r="AJ56" s="5" t="s">
        <v>1569</v>
      </c>
      <c r="AK56" s="5">
        <f t="shared" si="0"/>
        <v>7</v>
      </c>
    </row>
    <row r="57" spans="1:37" x14ac:dyDescent="0.25">
      <c r="A57" s="5" t="s">
        <v>1434</v>
      </c>
      <c r="B57" s="5" t="s">
        <v>17</v>
      </c>
      <c r="C57" s="5" t="s">
        <v>414</v>
      </c>
      <c r="D57" s="5" t="s">
        <v>360</v>
      </c>
      <c r="E57" s="5" t="s">
        <v>1435</v>
      </c>
      <c r="F57" s="5" t="s">
        <v>3329</v>
      </c>
      <c r="G57" s="5">
        <v>3</v>
      </c>
      <c r="H57" s="5">
        <v>2</v>
      </c>
      <c r="I57" s="5" t="s">
        <v>3129</v>
      </c>
      <c r="J57" s="13">
        <f>IFERROR(IF(INDEX('11.1_Outliers-Generation'!$N$5:$N$500,MATCH($F57,'11.1_Outliers-Generation'!$F$5:$F$500,0))&lt;&gt;"N",
INDEX('11.1_Outliers-Generation'!J$5:J$500,MATCH($F57,'11.1_Outliers-Generation'!$F$5:$F$500,0)),""),"")</f>
        <v>0.8499377334993774</v>
      </c>
      <c r="K57" s="8">
        <f>IFERROR(IF(INDEX('11.1_Outliers-Generation'!$N$5:$N$500,MATCH($F57,'11.1_Outliers-Generation'!$F$5:$F$500,0))&lt;&gt;"N",
INDEX('11.1_Outliers-Generation'!K$5:K$500,MATCH($F57,'11.1_Outliers-Generation'!$F$5:$F$500,0)),""),"")</f>
        <v>2013</v>
      </c>
      <c r="L57" s="13" t="str">
        <f>IFERROR(IF(INDEX('11.1_Outliers-Generation'!$N$5:$N$500,MATCH($F57,'11.1_Outliers-Generation'!$F$5:$F$500,0))&lt;&gt;"N",
INDEX('11.1_Outliers-Generation'!L$5:L$500,MATCH($F57,'11.1_Outliers-Generation'!$F$5:$F$500,0)),""),"")</f>
        <v>WABI_041</v>
      </c>
      <c r="M57" s="14">
        <f>IFERROR(IF(INDEX('11.2_Outliers-Collection_cov'!$N$5:$N$500,MATCH($F57,'11.2_Outliers-Collection_cov'!$F$5:$F$500,0))&lt;&gt;"N",
INDEX('11.2_Outliers-Collection_cov'!J$5:J$500,MATCH($F57,'11.2_Outliers-Collection_cov'!$F$5:$F$500,0)),""),"")</f>
        <v>29</v>
      </c>
      <c r="N57" s="8">
        <f>IFERROR(IF(INDEX('11.2_Outliers-Collection_cov'!$N$5:$N$500,MATCH($F57,'11.2_Outliers-Collection_cov'!$F$5:$F$500,0))&lt;&gt;"N",
INDEX('11.2_Outliers-Collection_cov'!K$5:K$500,MATCH($F57,'11.2_Outliers-Collection_cov'!$F$5:$F$500,0)),""),"")</f>
        <v>2013</v>
      </c>
      <c r="O57" s="13" t="str">
        <f>IFERROR(IF(INDEX('11.2_Outliers-Collection_cov'!$N$5:$N$500,MATCH($F57,'11.2_Outliers-Collection_cov'!$F$5:$F$500,0))&lt;&gt;"N",
INDEX('11.2_Outliers-Collection_cov'!L$5:L$500,MATCH($F57,'11.2_Outliers-Collection_cov'!$F$5:$F$500,0)),""),"")</f>
        <v>WABI_041</v>
      </c>
      <c r="P57" s="14">
        <f>IFERROR(IF(INDEX('11.3_Outliers-Plastic'!$N$5:$N$500,MATCH($F57,'11.3_Outliers-Plastic'!$F$5:$F$500,0))&lt;&gt;"N",
INDEX('11.3_Outliers-Plastic'!J$5:J$500,MATCH($F57,'11.3_Outliers-Plastic'!$F$5:$F$500,0)),""),"")</f>
        <v>3.3</v>
      </c>
      <c r="Q57" s="8">
        <f>IFERROR(IF(INDEX('11.3_Outliers-Plastic'!$N$5:$N$500,MATCH($F57,'11.3_Outliers-Plastic'!$F$5:$F$500,0))&lt;&gt;"N",
INDEX('11.3_Outliers-Plastic'!K$5:K$500,MATCH($F57,'11.3_Outliers-Plastic'!$F$5:$F$500,0)),""),"")</f>
        <v>2013</v>
      </c>
      <c r="R57" s="14" t="str">
        <f>IFERROR(IF(INDEX('11.3_Outliers-Plastic'!$N$5:$N$500,MATCH($F57,'11.3_Outliers-Plastic'!$F$5:$F$500,0))&lt;&gt;"N",
INDEX('11.3_Outliers-Plastic'!L$5:L$500,MATCH($F57,'11.3_Outliers-Plastic'!$F$5:$F$500,0)),""),"")</f>
        <v>WABI_041</v>
      </c>
      <c r="S57" s="12"/>
      <c r="T57" s="5"/>
      <c r="U57" s="5" t="s">
        <v>1569</v>
      </c>
      <c r="V57" s="14">
        <f>IFERROR(IF(INDEX('11.5_Outliers-Other_recovery'!$N$5:$N$500,MATCH($F57,'11.5_Outliers-Other_recovery'!$F$5:$F$500,0))&lt;&gt;"N",
INDEX('11.5_Outliers-Other_recovery'!J$5:J$500,MATCH($F57,'11.5_Outliers-Other_recovery'!$F$5:$F$500,0)),""),"")</f>
        <v>0</v>
      </c>
      <c r="W57" s="8">
        <f>IFERROR(IF(INDEX('11.5_Outliers-Other_recovery'!$N$5:$N$500,MATCH($F57,'11.5_Outliers-Other_recovery'!$F$5:$F$500,0))&lt;&gt;"N",
INDEX('11.5_Outliers-Other_recovery'!K$5:K$500,MATCH($F57,'11.5_Outliers-Other_recovery'!$F$5:$F$500,0)),""),"")</f>
        <v>2013</v>
      </c>
      <c r="X57" s="14" t="str">
        <f>IFERROR(IF(INDEX('11.5_Outliers-Other_recovery'!$N$5:$N$500,MATCH($F57,'11.5_Outliers-Other_recovery'!$F$5:$F$500,0))&lt;&gt;"N",
INDEX('11.5_Outliers-Other_recovery'!L$5:L$500,MATCH($F57,'11.5_Outliers-Other_recovery'!$F$5:$F$500,0)),""),"")</f>
        <v>WABI_041</v>
      </c>
      <c r="Y57" s="14">
        <f>IFERROR(IF(INDEX('11.4_Outliers-Formal_dry_recy'!$N$5:$N$500,MATCH($F57,'11.4_Outliers-Formal_dry_recy'!$F$5:$F$500,0))&lt;&gt;"N",
INDEX('11.4_Outliers-Formal_dry_recy'!J$5:J$500,MATCH($F57,'11.4_Outliers-Formal_dry_recy'!$F$5:$F$500,0)),""),"")</f>
        <v>0</v>
      </c>
      <c r="Z57" s="8">
        <f>IFERROR(IF(INDEX('11.4_Outliers-Formal_dry_recy'!$N$5:$N$500,MATCH($F57,'11.4_Outliers-Formal_dry_recy'!$F$5:$F$500,0))&lt;&gt;"N",
INDEX('11.4_Outliers-Formal_dry_recy'!K$5:K$500,MATCH($F57,'11.4_Outliers-Formal_dry_recy'!$F$5:$F$500,0)),""),"")</f>
        <v>2013</v>
      </c>
      <c r="AA57" s="14" t="str">
        <f>IFERROR(IF(INDEX('11.4_Outliers-Formal_dry_recy'!$N$5:$N$500,MATCH($F57,'11.4_Outliers-Formal_dry_recy'!$F$5:$F$500,0))&lt;&gt;"N",
INDEX('11.4_Outliers-Formal_dry_recy'!L$5:L$500,MATCH($F57,'11.4_Outliers-Formal_dry_recy'!$F$5:$F$500,0)),""),"")</f>
        <v>WABI_041</v>
      </c>
      <c r="AB57" s="14">
        <f>IFERROR(IF(INDEX('11.6_Outliers-Incineration'!$N$5:$N$500,MATCH($F57,'11.6_Outliers-Incineration'!$F$5:$F$500,0))&lt;&gt;"N",
INDEX('11.6_Outliers-Incineration'!J$5:J$500,MATCH($F57,'11.6_Outliers-Incineration'!$F$5:$F$500,0)),""),"")</f>
        <v>0</v>
      </c>
      <c r="AC57" s="8">
        <f>IFERROR(IF(INDEX('11.6_Outliers-Incineration'!$N$5:$N$500,MATCH($F57,'11.6_Outliers-Incineration'!$F$5:$F$500,0))&lt;&gt;"N",
INDEX('11.6_Outliers-Incineration'!K$5:K$500,MATCH($F57,'11.6_Outliers-Incineration'!$F$5:$F$500,0)),""),"")</f>
        <v>2013</v>
      </c>
      <c r="AD57" s="14" t="str">
        <f>IFERROR(IF(INDEX('11.6_Outliers-Incineration'!$N$5:$N$500,MATCH($F57,'11.6_Outliers-Incineration'!$F$5:$F$500,0))&lt;&gt;"N",
INDEX('11.6_Outliers-Incineration'!L$5:L$500,MATCH($F57,'11.6_Outliers-Incineration'!$F$5:$F$500,0)),""),"")</f>
        <v>WABI_041</v>
      </c>
      <c r="AE57" s="14">
        <f>IFERROR(IF(INDEX('11.7_Outliers-Controlled_disp'!$N$5:$N$500,MATCH($F57,'11.7_Outliers-Controlled_disp'!$F$5:$F$500,0))&lt;&gt;"N",
INDEX('11.7_Outliers-Controlled_disp'!J$5:J$500,MATCH($F57,'11.7_Outliers-Controlled_disp'!$F$5:$F$500,0)),""),"")</f>
        <v>0</v>
      </c>
      <c r="AF57" s="8">
        <f>IFERROR(IF(INDEX('11.7_Outliers-Controlled_disp'!$N$5:$N$500,MATCH($F57,'11.7_Outliers-Controlled_disp'!$F$5:$F$500,0))&lt;&gt;"N",
INDEX('11.7_Outliers-Controlled_disp'!K$5:K$500,MATCH($F57,'11.7_Outliers-Controlled_disp'!$F$5:$F$500,0)),""),"")</f>
        <v>2013</v>
      </c>
      <c r="AG57" s="14" t="str">
        <f>IFERROR(IF(INDEX('11.7_Outliers-Controlled_disp'!$N$5:$N$500,MATCH($F57,'11.7_Outliers-Controlled_disp'!$F$5:$F$500,0))&lt;&gt;"N",
INDEX('11.7_Outliers-Controlled_disp'!L$5:L$500,MATCH($F57,'11.7_Outliers-Controlled_disp'!$F$5:$F$500,0)),""),"")</f>
        <v>WABI_041</v>
      </c>
      <c r="AI57" s="5"/>
      <c r="AJ57" s="5" t="s">
        <v>1569</v>
      </c>
      <c r="AK57" s="5">
        <f t="shared" si="0"/>
        <v>7</v>
      </c>
    </row>
    <row r="58" spans="1:37" x14ac:dyDescent="0.25">
      <c r="A58" s="5" t="s">
        <v>1439</v>
      </c>
      <c r="B58" s="5" t="s">
        <v>17</v>
      </c>
      <c r="C58" s="5" t="s">
        <v>414</v>
      </c>
      <c r="D58" s="5" t="s">
        <v>360</v>
      </c>
      <c r="E58" s="5" t="s">
        <v>1441</v>
      </c>
      <c r="F58" s="5" t="s">
        <v>1440</v>
      </c>
      <c r="G58" s="5">
        <v>3</v>
      </c>
      <c r="H58" s="5">
        <v>2</v>
      </c>
      <c r="I58" s="5" t="s">
        <v>3130</v>
      </c>
      <c r="J58" s="13">
        <f>IFERROR(IF(INDEX('11.1_Outliers-Generation'!$N$5:$N$500,MATCH($F58,'11.1_Outliers-Generation'!$F$5:$F$500,0))&lt;&gt;"N",
INDEX('11.1_Outliers-Generation'!J$5:J$500,MATCH($F58,'11.1_Outliers-Generation'!$F$5:$F$500,0)),""),"")</f>
        <v>0.33134791400665337</v>
      </c>
      <c r="K58" s="8">
        <f>IFERROR(IF(INDEX('11.1_Outliers-Generation'!$N$5:$N$500,MATCH($F58,'11.1_Outliers-Generation'!$F$5:$F$500,0))&lt;&gt;"N",
INDEX('11.1_Outliers-Generation'!K$5:K$500,MATCH($F58,'11.1_Outliers-Generation'!$F$5:$F$500,0)),""),"")</f>
        <v>2013</v>
      </c>
      <c r="L58" s="13" t="str">
        <f>IFERROR(IF(INDEX('11.1_Outliers-Generation'!$N$5:$N$500,MATCH($F58,'11.1_Outliers-Generation'!$F$5:$F$500,0))&lt;&gt;"N",
INDEX('11.1_Outliers-Generation'!L$5:L$500,MATCH($F58,'11.1_Outliers-Generation'!$F$5:$F$500,0)),""),"")</f>
        <v>WABI_042</v>
      </c>
      <c r="M58" s="14">
        <f>IFERROR(IF(INDEX('11.2_Outliers-Collection_cov'!$N$5:$N$500,MATCH($F58,'11.2_Outliers-Collection_cov'!$F$5:$F$500,0))&lt;&gt;"N",
INDEX('11.2_Outliers-Collection_cov'!J$5:J$500,MATCH($F58,'11.2_Outliers-Collection_cov'!$F$5:$F$500,0)),""),"")</f>
        <v>30</v>
      </c>
      <c r="N58" s="8">
        <f>IFERROR(IF(INDEX('11.2_Outliers-Collection_cov'!$N$5:$N$500,MATCH($F58,'11.2_Outliers-Collection_cov'!$F$5:$F$500,0))&lt;&gt;"N",
INDEX('11.2_Outliers-Collection_cov'!K$5:K$500,MATCH($F58,'11.2_Outliers-Collection_cov'!$F$5:$F$500,0)),""),"")</f>
        <v>2013</v>
      </c>
      <c r="O58" s="13" t="str">
        <f>IFERROR(IF(INDEX('11.2_Outliers-Collection_cov'!$N$5:$N$500,MATCH($F58,'11.2_Outliers-Collection_cov'!$F$5:$F$500,0))&lt;&gt;"N",
INDEX('11.2_Outliers-Collection_cov'!L$5:L$500,MATCH($F58,'11.2_Outliers-Collection_cov'!$F$5:$F$500,0)),""),"")</f>
        <v>WABI_042</v>
      </c>
      <c r="P58" s="14">
        <f>IFERROR(IF(INDEX('11.3_Outliers-Plastic'!$N$5:$N$500,MATCH($F58,'11.3_Outliers-Plastic'!$F$5:$F$500,0))&lt;&gt;"N",
INDEX('11.3_Outliers-Plastic'!J$5:J$500,MATCH($F58,'11.3_Outliers-Plastic'!$F$5:$F$500,0)),""),"")</f>
        <v>4</v>
      </c>
      <c r="Q58" s="8">
        <f>IFERROR(IF(INDEX('11.3_Outliers-Plastic'!$N$5:$N$500,MATCH($F58,'11.3_Outliers-Plastic'!$F$5:$F$500,0))&lt;&gt;"N",
INDEX('11.3_Outliers-Plastic'!K$5:K$500,MATCH($F58,'11.3_Outliers-Plastic'!$F$5:$F$500,0)),""),"")</f>
        <v>2013</v>
      </c>
      <c r="R58" s="14" t="str">
        <f>IFERROR(IF(INDEX('11.3_Outliers-Plastic'!$N$5:$N$500,MATCH($F58,'11.3_Outliers-Plastic'!$F$5:$F$500,0))&lt;&gt;"N",
INDEX('11.3_Outliers-Plastic'!L$5:L$500,MATCH($F58,'11.3_Outliers-Plastic'!$F$5:$F$500,0)),""),"")</f>
        <v>WABI_042</v>
      </c>
      <c r="S58" s="12"/>
      <c r="T58" s="5"/>
      <c r="U58" s="5" t="s">
        <v>1569</v>
      </c>
      <c r="V58" s="14">
        <f>IFERROR(IF(INDEX('11.5_Outliers-Other_recovery'!$N$5:$N$500,MATCH($F58,'11.5_Outliers-Other_recovery'!$F$5:$F$500,0))&lt;&gt;"N",
INDEX('11.5_Outliers-Other_recovery'!J$5:J$500,MATCH($F58,'11.5_Outliers-Other_recovery'!$F$5:$F$500,0)),""),"")</f>
        <v>0</v>
      </c>
      <c r="W58" s="8">
        <f>IFERROR(IF(INDEX('11.5_Outliers-Other_recovery'!$N$5:$N$500,MATCH($F58,'11.5_Outliers-Other_recovery'!$F$5:$F$500,0))&lt;&gt;"N",
INDEX('11.5_Outliers-Other_recovery'!K$5:K$500,MATCH($F58,'11.5_Outliers-Other_recovery'!$F$5:$F$500,0)),""),"")</f>
        <v>2013</v>
      </c>
      <c r="X58" s="14" t="str">
        <f>IFERROR(IF(INDEX('11.5_Outliers-Other_recovery'!$N$5:$N$500,MATCH($F58,'11.5_Outliers-Other_recovery'!$F$5:$F$500,0))&lt;&gt;"N",
INDEX('11.5_Outliers-Other_recovery'!L$5:L$500,MATCH($F58,'11.5_Outliers-Other_recovery'!$F$5:$F$500,0)),""),"")</f>
        <v>WABI_042</v>
      </c>
      <c r="Y58" s="14">
        <f>IFERROR(IF(INDEX('11.4_Outliers-Formal_dry_recy'!$N$5:$N$500,MATCH($F58,'11.4_Outliers-Formal_dry_recy'!$F$5:$F$500,0))&lt;&gt;"N",
INDEX('11.4_Outliers-Formal_dry_recy'!J$5:J$500,MATCH($F58,'11.4_Outliers-Formal_dry_recy'!$F$5:$F$500,0)),""),"")</f>
        <v>0</v>
      </c>
      <c r="Z58" s="8">
        <f>IFERROR(IF(INDEX('11.4_Outliers-Formal_dry_recy'!$N$5:$N$500,MATCH($F58,'11.4_Outliers-Formal_dry_recy'!$F$5:$F$500,0))&lt;&gt;"N",
INDEX('11.4_Outliers-Formal_dry_recy'!K$5:K$500,MATCH($F58,'11.4_Outliers-Formal_dry_recy'!$F$5:$F$500,0)),""),"")</f>
        <v>2013</v>
      </c>
      <c r="AA58" s="14" t="str">
        <f>IFERROR(IF(INDEX('11.4_Outliers-Formal_dry_recy'!$N$5:$N$500,MATCH($F58,'11.4_Outliers-Formal_dry_recy'!$F$5:$F$500,0))&lt;&gt;"N",
INDEX('11.4_Outliers-Formal_dry_recy'!L$5:L$500,MATCH($F58,'11.4_Outliers-Formal_dry_recy'!$F$5:$F$500,0)),""),"")</f>
        <v>WABI_042</v>
      </c>
      <c r="AB58" s="14">
        <f>IFERROR(IF(INDEX('11.6_Outliers-Incineration'!$N$5:$N$500,MATCH($F58,'11.6_Outliers-Incineration'!$F$5:$F$500,0))&lt;&gt;"N",
INDEX('11.6_Outliers-Incineration'!J$5:J$500,MATCH($F58,'11.6_Outliers-Incineration'!$F$5:$F$500,0)),""),"")</f>
        <v>0</v>
      </c>
      <c r="AC58" s="8">
        <f>IFERROR(IF(INDEX('11.6_Outliers-Incineration'!$N$5:$N$500,MATCH($F58,'11.6_Outliers-Incineration'!$F$5:$F$500,0))&lt;&gt;"N",
INDEX('11.6_Outliers-Incineration'!K$5:K$500,MATCH($F58,'11.6_Outliers-Incineration'!$F$5:$F$500,0)),""),"")</f>
        <v>2013</v>
      </c>
      <c r="AD58" s="14" t="str">
        <f>IFERROR(IF(INDEX('11.6_Outliers-Incineration'!$N$5:$N$500,MATCH($F58,'11.6_Outliers-Incineration'!$F$5:$F$500,0))&lt;&gt;"N",
INDEX('11.6_Outliers-Incineration'!L$5:L$500,MATCH($F58,'11.6_Outliers-Incineration'!$F$5:$F$500,0)),""),"")</f>
        <v>WABI_042</v>
      </c>
      <c r="AE58" s="14">
        <f>IFERROR(IF(INDEX('11.7_Outliers-Controlled_disp'!$N$5:$N$500,MATCH($F58,'11.7_Outliers-Controlled_disp'!$F$5:$F$500,0))&lt;&gt;"N",
INDEX('11.7_Outliers-Controlled_disp'!J$5:J$500,MATCH($F58,'11.7_Outliers-Controlled_disp'!$F$5:$F$500,0)),""),"")</f>
        <v>0</v>
      </c>
      <c r="AF58" s="8">
        <f>IFERROR(IF(INDEX('11.7_Outliers-Controlled_disp'!$N$5:$N$500,MATCH($F58,'11.7_Outliers-Controlled_disp'!$F$5:$F$500,0))&lt;&gt;"N",
INDEX('11.7_Outliers-Controlled_disp'!K$5:K$500,MATCH($F58,'11.7_Outliers-Controlled_disp'!$F$5:$F$500,0)),""),"")</f>
        <v>2013</v>
      </c>
      <c r="AG58" s="14" t="str">
        <f>IFERROR(IF(INDEX('11.7_Outliers-Controlled_disp'!$N$5:$N$500,MATCH($F58,'11.7_Outliers-Controlled_disp'!$F$5:$F$500,0))&lt;&gt;"N",
INDEX('11.7_Outliers-Controlled_disp'!L$5:L$500,MATCH($F58,'11.7_Outliers-Controlled_disp'!$F$5:$F$500,0)),""),"")</f>
        <v>WABI_042</v>
      </c>
      <c r="AI58" s="5"/>
      <c r="AJ58" s="5" t="s">
        <v>1569</v>
      </c>
      <c r="AK58" s="5">
        <f t="shared" si="0"/>
        <v>7</v>
      </c>
    </row>
    <row r="59" spans="1:37" x14ac:dyDescent="0.25">
      <c r="A59" s="5" t="s">
        <v>1375</v>
      </c>
      <c r="B59" s="5" t="s">
        <v>1377</v>
      </c>
      <c r="C59" s="5" t="s">
        <v>679</v>
      </c>
      <c r="D59" s="5" t="s">
        <v>620</v>
      </c>
      <c r="E59" s="5" t="s">
        <v>1378</v>
      </c>
      <c r="F59" s="5" t="s">
        <v>1376</v>
      </c>
      <c r="G59" s="5">
        <v>2</v>
      </c>
      <c r="H59" s="5">
        <v>2</v>
      </c>
      <c r="I59" s="5" t="s">
        <v>3131</v>
      </c>
      <c r="J59" s="13">
        <f>IFERROR(IF(INDEX('11.1_Outliers-Generation'!$N$5:$N$500,MATCH($F59,'11.1_Outliers-Generation'!$F$5:$F$500,0))&lt;&gt;"N",
INDEX('11.1_Outliers-Generation'!J$5:J$500,MATCH($F59,'11.1_Outliers-Generation'!$F$5:$F$500,0)),""),"")</f>
        <v>0.67161332265915896</v>
      </c>
      <c r="K59" s="8">
        <f>IFERROR(IF(INDEX('11.1_Outliers-Generation'!$N$5:$N$500,MATCH($F59,'11.1_Outliers-Generation'!$F$5:$F$500,0))&lt;&gt;"N",
INDEX('11.1_Outliers-Generation'!K$5:K$500,MATCH($F59,'11.1_Outliers-Generation'!$F$5:$F$500,0)),""),"")</f>
        <v>2012</v>
      </c>
      <c r="L59" s="13" t="str">
        <f>IFERROR(IF(INDEX('11.1_Outliers-Generation'!$N$5:$N$500,MATCH($F59,'11.1_Outliers-Generation'!$F$5:$F$500,0))&lt;&gt;"N",
INDEX('11.1_Outliers-Generation'!L$5:L$500,MATCH($F59,'11.1_Outliers-Generation'!$F$5:$F$500,0)),""),"")</f>
        <v>WABI_043</v>
      </c>
      <c r="M59" s="14">
        <f>IFERROR(IF(INDEX('11.2_Outliers-Collection_cov'!$N$5:$N$500,MATCH($F59,'11.2_Outliers-Collection_cov'!$F$5:$F$500,0))&lt;&gt;"N",
INDEX('11.2_Outliers-Collection_cov'!J$5:J$500,MATCH($F59,'11.2_Outliers-Collection_cov'!$F$5:$F$500,0)),""),"")</f>
        <v>100</v>
      </c>
      <c r="N59" s="8">
        <f>IFERROR(IF(INDEX('11.2_Outliers-Collection_cov'!$N$5:$N$500,MATCH($F59,'11.2_Outliers-Collection_cov'!$F$5:$F$500,0))&lt;&gt;"N",
INDEX('11.2_Outliers-Collection_cov'!K$5:K$500,MATCH($F59,'11.2_Outliers-Collection_cov'!$F$5:$F$500,0)),""),"")</f>
        <v>2012</v>
      </c>
      <c r="O59" s="13" t="str">
        <f>IFERROR(IF(INDEX('11.2_Outliers-Collection_cov'!$N$5:$N$500,MATCH($F59,'11.2_Outliers-Collection_cov'!$F$5:$F$500,0))&lt;&gt;"N",
INDEX('11.2_Outliers-Collection_cov'!L$5:L$500,MATCH($F59,'11.2_Outliers-Collection_cov'!$F$5:$F$500,0)),""),"")</f>
        <v>WABI_043</v>
      </c>
      <c r="P59" s="14">
        <f>IFERROR(IF(INDEX('11.3_Outliers-Plastic'!$N$5:$N$500,MATCH($F59,'11.3_Outliers-Plastic'!$F$5:$F$500,0))&lt;&gt;"N",
INDEX('11.3_Outliers-Plastic'!J$5:J$500,MATCH($F59,'11.3_Outliers-Plastic'!$F$5:$F$500,0)),""),"")</f>
        <v>13.5</v>
      </c>
      <c r="Q59" s="8">
        <f>IFERROR(IF(INDEX('11.3_Outliers-Plastic'!$N$5:$N$500,MATCH($F59,'11.3_Outliers-Plastic'!$F$5:$F$500,0))&lt;&gt;"N",
INDEX('11.3_Outliers-Plastic'!K$5:K$500,MATCH($F59,'11.3_Outliers-Plastic'!$F$5:$F$500,0)),""),"")</f>
        <v>2012</v>
      </c>
      <c r="R59" s="14" t="str">
        <f>IFERROR(IF(INDEX('11.3_Outliers-Plastic'!$N$5:$N$500,MATCH($F59,'11.3_Outliers-Plastic'!$F$5:$F$500,0))&lt;&gt;"N",
INDEX('11.3_Outliers-Plastic'!L$5:L$500,MATCH($F59,'11.3_Outliers-Plastic'!$F$5:$F$500,0)),""),"")</f>
        <v>WABI_043</v>
      </c>
      <c r="S59" s="12"/>
      <c r="T59" s="5"/>
      <c r="U59" s="5" t="s">
        <v>1569</v>
      </c>
      <c r="V59" s="14">
        <f>IFERROR(IF(INDEX('11.5_Outliers-Other_recovery'!$N$5:$N$500,MATCH($F59,'11.5_Outliers-Other_recovery'!$F$5:$F$500,0))&lt;&gt;"N",
INDEX('11.5_Outliers-Other_recovery'!J$5:J$500,MATCH($F59,'11.5_Outliers-Other_recovery'!$F$5:$F$500,0)),""),"")</f>
        <v>0</v>
      </c>
      <c r="W59" s="8">
        <f>IFERROR(IF(INDEX('11.5_Outliers-Other_recovery'!$N$5:$N$500,MATCH($F59,'11.5_Outliers-Other_recovery'!$F$5:$F$500,0))&lt;&gt;"N",
INDEX('11.5_Outliers-Other_recovery'!K$5:K$500,MATCH($F59,'11.5_Outliers-Other_recovery'!$F$5:$F$500,0)),""),"")</f>
        <v>2012</v>
      </c>
      <c r="X59" s="14" t="str">
        <f>IFERROR(IF(INDEX('11.5_Outliers-Other_recovery'!$N$5:$N$500,MATCH($F59,'11.5_Outliers-Other_recovery'!$F$5:$F$500,0))&lt;&gt;"N",
INDEX('11.5_Outliers-Other_recovery'!L$5:L$500,MATCH($F59,'11.5_Outliers-Other_recovery'!$F$5:$F$500,0)),""),"")</f>
        <v>WABI_043</v>
      </c>
      <c r="Y59" s="14">
        <f>IFERROR(IF(INDEX('11.4_Outliers-Formal_dry_recy'!$N$5:$N$500,MATCH($F59,'11.4_Outliers-Formal_dry_recy'!$F$5:$F$500,0))&lt;&gt;"N",
INDEX('11.4_Outliers-Formal_dry_recy'!J$5:J$500,MATCH($F59,'11.4_Outliers-Formal_dry_recy'!$F$5:$F$500,0)),""),"")</f>
        <v>0</v>
      </c>
      <c r="Z59" s="8">
        <f>IFERROR(IF(INDEX('11.4_Outliers-Formal_dry_recy'!$N$5:$N$500,MATCH($F59,'11.4_Outliers-Formal_dry_recy'!$F$5:$F$500,0))&lt;&gt;"N",
INDEX('11.4_Outliers-Formal_dry_recy'!K$5:K$500,MATCH($F59,'11.4_Outliers-Formal_dry_recy'!$F$5:$F$500,0)),""),"")</f>
        <v>2012</v>
      </c>
      <c r="AA59" s="14" t="str">
        <f>IFERROR(IF(INDEX('11.4_Outliers-Formal_dry_recy'!$N$5:$N$500,MATCH($F59,'11.4_Outliers-Formal_dry_recy'!$F$5:$F$500,0))&lt;&gt;"N",
INDEX('11.4_Outliers-Formal_dry_recy'!L$5:L$500,MATCH($F59,'11.4_Outliers-Formal_dry_recy'!$F$5:$F$500,0)),""),"")</f>
        <v>WABI_043</v>
      </c>
      <c r="AB59" s="14">
        <f>IFERROR(IF(INDEX('11.6_Outliers-Incineration'!$N$5:$N$500,MATCH($F59,'11.6_Outliers-Incineration'!$F$5:$F$500,0))&lt;&gt;"N",
INDEX('11.6_Outliers-Incineration'!J$5:J$500,MATCH($F59,'11.6_Outliers-Incineration'!$F$5:$F$500,0)),""),"")</f>
        <v>0</v>
      </c>
      <c r="AC59" s="8">
        <f>IFERROR(IF(INDEX('11.6_Outliers-Incineration'!$N$5:$N$500,MATCH($F59,'11.6_Outliers-Incineration'!$F$5:$F$500,0))&lt;&gt;"N",
INDEX('11.6_Outliers-Incineration'!K$5:K$500,MATCH($F59,'11.6_Outliers-Incineration'!$F$5:$F$500,0)),""),"")</f>
        <v>2012</v>
      </c>
      <c r="AD59" s="14" t="str">
        <f>IFERROR(IF(INDEX('11.6_Outliers-Incineration'!$N$5:$N$500,MATCH($F59,'11.6_Outliers-Incineration'!$F$5:$F$500,0))&lt;&gt;"N",
INDEX('11.6_Outliers-Incineration'!L$5:L$500,MATCH($F59,'11.6_Outliers-Incineration'!$F$5:$F$500,0)),""),"")</f>
        <v>WABI_043</v>
      </c>
      <c r="AE59" s="14">
        <f>IFERROR(IF(INDEX('11.7_Outliers-Controlled_disp'!$N$5:$N$500,MATCH($F59,'11.7_Outliers-Controlled_disp'!$F$5:$F$500,0))&lt;&gt;"N",
INDEX('11.7_Outliers-Controlled_disp'!J$5:J$500,MATCH($F59,'11.7_Outliers-Controlled_disp'!$F$5:$F$500,0)),""),"")</f>
        <v>0</v>
      </c>
      <c r="AF59" s="8">
        <f>IFERROR(IF(INDEX('11.7_Outliers-Controlled_disp'!$N$5:$N$500,MATCH($F59,'11.7_Outliers-Controlled_disp'!$F$5:$F$500,0))&lt;&gt;"N",
INDEX('11.7_Outliers-Controlled_disp'!K$5:K$500,MATCH($F59,'11.7_Outliers-Controlled_disp'!$F$5:$F$500,0)),""),"")</f>
        <v>2012</v>
      </c>
      <c r="AG59" s="14" t="str">
        <f>IFERROR(IF(INDEX('11.7_Outliers-Controlled_disp'!$N$5:$N$500,MATCH($F59,'11.7_Outliers-Controlled_disp'!$F$5:$F$500,0))&lt;&gt;"N",
INDEX('11.7_Outliers-Controlled_disp'!L$5:L$500,MATCH($F59,'11.7_Outliers-Controlled_disp'!$F$5:$F$500,0)),""),"")</f>
        <v>WABI_043</v>
      </c>
      <c r="AI59" s="5"/>
      <c r="AJ59" s="5" t="s">
        <v>1569</v>
      </c>
      <c r="AK59" s="5">
        <f t="shared" si="0"/>
        <v>7</v>
      </c>
    </row>
    <row r="60" spans="1:37" x14ac:dyDescent="0.25">
      <c r="A60" s="5" t="s">
        <v>1396</v>
      </c>
      <c r="B60" s="5" t="s">
        <v>1377</v>
      </c>
      <c r="C60" s="5" t="s">
        <v>679</v>
      </c>
      <c r="D60" s="5" t="s">
        <v>620</v>
      </c>
      <c r="E60" s="5" t="s">
        <v>1397</v>
      </c>
      <c r="F60" s="5" t="s">
        <v>1394</v>
      </c>
      <c r="G60" s="5">
        <v>2</v>
      </c>
      <c r="H60" s="5">
        <v>2</v>
      </c>
      <c r="I60" s="5" t="s">
        <v>3132</v>
      </c>
      <c r="J60" s="13">
        <f>IFERROR(IF(INDEX('11.1_Outliers-Generation'!$N$5:$N$500,MATCH($F60,'11.1_Outliers-Generation'!$F$5:$F$500,0))&lt;&gt;"N",
INDEX('11.1_Outliers-Generation'!J$5:J$500,MATCH($F60,'11.1_Outliers-Generation'!$F$5:$F$500,0)),""),"")</f>
        <v>0.79666463074594362</v>
      </c>
      <c r="K60" s="8">
        <f>IFERROR(IF(INDEX('11.1_Outliers-Generation'!$N$5:$N$500,MATCH($F60,'11.1_Outliers-Generation'!$F$5:$F$500,0))&lt;&gt;"N",
INDEX('11.1_Outliers-Generation'!K$5:K$500,MATCH($F60,'11.1_Outliers-Generation'!$F$5:$F$500,0)),""),"")</f>
        <v>2012</v>
      </c>
      <c r="L60" s="13" t="str">
        <f>IFERROR(IF(INDEX('11.1_Outliers-Generation'!$N$5:$N$500,MATCH($F60,'11.1_Outliers-Generation'!$F$5:$F$500,0))&lt;&gt;"N",
INDEX('11.1_Outliers-Generation'!L$5:L$500,MATCH($F60,'11.1_Outliers-Generation'!$F$5:$F$500,0)),""),"")</f>
        <v>WABI_044</v>
      </c>
      <c r="M60" s="14">
        <f>IFERROR(IF(INDEX('11.2_Outliers-Collection_cov'!$N$5:$N$500,MATCH($F60,'11.2_Outliers-Collection_cov'!$F$5:$F$500,0))&lt;&gt;"N",
INDEX('11.2_Outliers-Collection_cov'!J$5:J$500,MATCH($F60,'11.2_Outliers-Collection_cov'!$F$5:$F$500,0)),""),"")</f>
        <v>100</v>
      </c>
      <c r="N60" s="8">
        <f>IFERROR(IF(INDEX('11.2_Outliers-Collection_cov'!$N$5:$N$500,MATCH($F60,'11.2_Outliers-Collection_cov'!$F$5:$F$500,0))&lt;&gt;"N",
INDEX('11.2_Outliers-Collection_cov'!K$5:K$500,MATCH($F60,'11.2_Outliers-Collection_cov'!$F$5:$F$500,0)),""),"")</f>
        <v>2012</v>
      </c>
      <c r="O60" s="13" t="str">
        <f>IFERROR(IF(INDEX('11.2_Outliers-Collection_cov'!$N$5:$N$500,MATCH($F60,'11.2_Outliers-Collection_cov'!$F$5:$F$500,0))&lt;&gt;"N",
INDEX('11.2_Outliers-Collection_cov'!L$5:L$500,MATCH($F60,'11.2_Outliers-Collection_cov'!$F$5:$F$500,0)),""),"")</f>
        <v>WABI_044</v>
      </c>
      <c r="P60" s="14">
        <f>IFERROR(IF(INDEX('11.3_Outliers-Plastic'!$N$5:$N$500,MATCH($F60,'11.3_Outliers-Plastic'!$F$5:$F$500,0))&lt;&gt;"N",
INDEX('11.3_Outliers-Plastic'!J$5:J$500,MATCH($F60,'11.3_Outliers-Plastic'!$F$5:$F$500,0)),""),"")</f>
        <v>5</v>
      </c>
      <c r="Q60" s="8">
        <f>IFERROR(IF(INDEX('11.3_Outliers-Plastic'!$N$5:$N$500,MATCH($F60,'11.3_Outliers-Plastic'!$F$5:$F$500,0))&lt;&gt;"N",
INDEX('11.3_Outliers-Plastic'!K$5:K$500,MATCH($F60,'11.3_Outliers-Plastic'!$F$5:$F$500,0)),""),"")</f>
        <v>2012</v>
      </c>
      <c r="R60" s="14" t="str">
        <f>IFERROR(IF(INDEX('11.3_Outliers-Plastic'!$N$5:$N$500,MATCH($F60,'11.3_Outliers-Plastic'!$F$5:$F$500,0))&lt;&gt;"N",
INDEX('11.3_Outliers-Plastic'!L$5:L$500,MATCH($F60,'11.3_Outliers-Plastic'!$F$5:$F$500,0)),""),"")</f>
        <v>WABI_044</v>
      </c>
      <c r="S60" s="12"/>
      <c r="T60" s="5"/>
      <c r="U60" s="5" t="s">
        <v>1569</v>
      </c>
      <c r="V60" s="14">
        <f>IFERROR(IF(INDEX('11.5_Outliers-Other_recovery'!$N$5:$N$500,MATCH($F60,'11.5_Outliers-Other_recovery'!$F$5:$F$500,0))&lt;&gt;"N",
INDEX('11.5_Outliers-Other_recovery'!J$5:J$500,MATCH($F60,'11.5_Outliers-Other_recovery'!$F$5:$F$500,0)),""),"")</f>
        <v>0</v>
      </c>
      <c r="W60" s="8">
        <f>IFERROR(IF(INDEX('11.5_Outliers-Other_recovery'!$N$5:$N$500,MATCH($F60,'11.5_Outliers-Other_recovery'!$F$5:$F$500,0))&lt;&gt;"N",
INDEX('11.5_Outliers-Other_recovery'!K$5:K$500,MATCH($F60,'11.5_Outliers-Other_recovery'!$F$5:$F$500,0)),""),"")</f>
        <v>2012</v>
      </c>
      <c r="X60" s="14" t="str">
        <f>IFERROR(IF(INDEX('11.5_Outliers-Other_recovery'!$N$5:$N$500,MATCH($F60,'11.5_Outliers-Other_recovery'!$F$5:$F$500,0))&lt;&gt;"N",
INDEX('11.5_Outliers-Other_recovery'!L$5:L$500,MATCH($F60,'11.5_Outliers-Other_recovery'!$F$5:$F$500,0)),""),"")</f>
        <v>WABI_044</v>
      </c>
      <c r="Y60" s="14">
        <f>IFERROR(IF(INDEX('11.4_Outliers-Formal_dry_recy'!$N$5:$N$500,MATCH($F60,'11.4_Outliers-Formal_dry_recy'!$F$5:$F$500,0))&lt;&gt;"N",
INDEX('11.4_Outliers-Formal_dry_recy'!J$5:J$500,MATCH($F60,'11.4_Outliers-Formal_dry_recy'!$F$5:$F$500,0)),""),"")</f>
        <v>0</v>
      </c>
      <c r="Z60" s="8">
        <f>IFERROR(IF(INDEX('11.4_Outliers-Formal_dry_recy'!$N$5:$N$500,MATCH($F60,'11.4_Outliers-Formal_dry_recy'!$F$5:$F$500,0))&lt;&gt;"N",
INDEX('11.4_Outliers-Formal_dry_recy'!K$5:K$500,MATCH($F60,'11.4_Outliers-Formal_dry_recy'!$F$5:$F$500,0)),""),"")</f>
        <v>2012</v>
      </c>
      <c r="AA60" s="14" t="str">
        <f>IFERROR(IF(INDEX('11.4_Outliers-Formal_dry_recy'!$N$5:$N$500,MATCH($F60,'11.4_Outliers-Formal_dry_recy'!$F$5:$F$500,0))&lt;&gt;"N",
INDEX('11.4_Outliers-Formal_dry_recy'!L$5:L$500,MATCH($F60,'11.4_Outliers-Formal_dry_recy'!$F$5:$F$500,0)),""),"")</f>
        <v>WABI_044</v>
      </c>
      <c r="AB60" s="14">
        <f>IFERROR(IF(INDEX('11.6_Outliers-Incineration'!$N$5:$N$500,MATCH($F60,'11.6_Outliers-Incineration'!$F$5:$F$500,0))&lt;&gt;"N",
INDEX('11.6_Outliers-Incineration'!J$5:J$500,MATCH($F60,'11.6_Outliers-Incineration'!$F$5:$F$500,0)),""),"")</f>
        <v>0</v>
      </c>
      <c r="AC60" s="8">
        <f>IFERROR(IF(INDEX('11.6_Outliers-Incineration'!$N$5:$N$500,MATCH($F60,'11.6_Outliers-Incineration'!$F$5:$F$500,0))&lt;&gt;"N",
INDEX('11.6_Outliers-Incineration'!K$5:K$500,MATCH($F60,'11.6_Outliers-Incineration'!$F$5:$F$500,0)),""),"")</f>
        <v>2012</v>
      </c>
      <c r="AD60" s="14" t="str">
        <f>IFERROR(IF(INDEX('11.6_Outliers-Incineration'!$N$5:$N$500,MATCH($F60,'11.6_Outliers-Incineration'!$F$5:$F$500,0))&lt;&gt;"N",
INDEX('11.6_Outliers-Incineration'!L$5:L$500,MATCH($F60,'11.6_Outliers-Incineration'!$F$5:$F$500,0)),""),"")</f>
        <v>WABI_044</v>
      </c>
      <c r="AE60" s="14">
        <f>IFERROR(IF(INDEX('11.7_Outliers-Controlled_disp'!$N$5:$N$500,MATCH($F60,'11.7_Outliers-Controlled_disp'!$F$5:$F$500,0))&lt;&gt;"N",
INDEX('11.7_Outliers-Controlled_disp'!J$5:J$500,MATCH($F60,'11.7_Outliers-Controlled_disp'!$F$5:$F$500,0)),""),"")</f>
        <v>0</v>
      </c>
      <c r="AF60" s="8">
        <f>IFERROR(IF(INDEX('11.7_Outliers-Controlled_disp'!$N$5:$N$500,MATCH($F60,'11.7_Outliers-Controlled_disp'!$F$5:$F$500,0))&lt;&gt;"N",
INDEX('11.7_Outliers-Controlled_disp'!K$5:K$500,MATCH($F60,'11.7_Outliers-Controlled_disp'!$F$5:$F$500,0)),""),"")</f>
        <v>2012</v>
      </c>
      <c r="AG60" s="14" t="str">
        <f>IFERROR(IF(INDEX('11.7_Outliers-Controlled_disp'!$N$5:$N$500,MATCH($F60,'11.7_Outliers-Controlled_disp'!$F$5:$F$500,0))&lt;&gt;"N",
INDEX('11.7_Outliers-Controlled_disp'!L$5:L$500,MATCH($F60,'11.7_Outliers-Controlled_disp'!$F$5:$F$500,0)),""),"")</f>
        <v>WABI_044</v>
      </c>
      <c r="AI60" s="5"/>
      <c r="AJ60" s="5" t="s">
        <v>1569</v>
      </c>
      <c r="AK60" s="5">
        <f t="shared" si="0"/>
        <v>7</v>
      </c>
    </row>
    <row r="61" spans="1:37" x14ac:dyDescent="0.25">
      <c r="A61" s="5" t="s">
        <v>1360</v>
      </c>
      <c r="B61" s="5" t="s">
        <v>1124</v>
      </c>
      <c r="C61" s="5" t="s">
        <v>1123</v>
      </c>
      <c r="D61" s="5" t="s">
        <v>1038</v>
      </c>
      <c r="E61" s="5" t="s">
        <v>1362</v>
      </c>
      <c r="F61" s="5" t="s">
        <v>1361</v>
      </c>
      <c r="G61" s="5">
        <v>3</v>
      </c>
      <c r="H61" s="5">
        <v>2</v>
      </c>
      <c r="I61" s="5" t="s">
        <v>3133</v>
      </c>
      <c r="J61" s="13">
        <f>IFERROR(IF(INDEX('11.1_Outliers-Generation'!$N$5:$N$500,MATCH($F61,'11.1_Outliers-Generation'!$F$5:$F$500,0))&lt;&gt;"N",
INDEX('11.1_Outliers-Generation'!J$5:J$500,MATCH($F61,'11.1_Outliers-Generation'!$F$5:$F$500,0)),""),"")</f>
        <v>0.72398554721356123</v>
      </c>
      <c r="K61" s="8">
        <f>IFERROR(IF(INDEX('11.1_Outliers-Generation'!$N$5:$N$500,MATCH($F61,'11.1_Outliers-Generation'!$F$5:$F$500,0))&lt;&gt;"N",
INDEX('11.1_Outliers-Generation'!K$5:K$500,MATCH($F61,'11.1_Outliers-Generation'!$F$5:$F$500,0)),""),"")</f>
        <v>2018</v>
      </c>
      <c r="L61" s="13" t="str">
        <f>IFERROR(IF(INDEX('11.1_Outliers-Generation'!$N$5:$N$500,MATCH($F61,'11.1_Outliers-Generation'!$F$5:$F$500,0))&lt;&gt;"N",
INDEX('11.1_Outliers-Generation'!L$5:L$500,MATCH($F61,'11.1_Outliers-Generation'!$F$5:$F$500,0)),""),"")</f>
        <v>WABI_045</v>
      </c>
      <c r="M61" s="14">
        <f>IFERROR(IF(INDEX('11.2_Outliers-Collection_cov'!$N$5:$N$500,MATCH($F61,'11.2_Outliers-Collection_cov'!$F$5:$F$500,0))&lt;&gt;"N",
INDEX('11.2_Outliers-Collection_cov'!J$5:J$500,MATCH($F61,'11.2_Outliers-Collection_cov'!$F$5:$F$500,0)),""),"")</f>
        <v>100</v>
      </c>
      <c r="N61" s="8">
        <f>IFERROR(IF(INDEX('11.2_Outliers-Collection_cov'!$N$5:$N$500,MATCH($F61,'11.2_Outliers-Collection_cov'!$F$5:$F$500,0))&lt;&gt;"N",
INDEX('11.2_Outliers-Collection_cov'!K$5:K$500,MATCH($F61,'11.2_Outliers-Collection_cov'!$F$5:$F$500,0)),""),"")</f>
        <v>2018</v>
      </c>
      <c r="O61" s="13" t="str">
        <f>IFERROR(IF(INDEX('11.2_Outliers-Collection_cov'!$N$5:$N$500,MATCH($F61,'11.2_Outliers-Collection_cov'!$F$5:$F$500,0))&lt;&gt;"N",
INDEX('11.2_Outliers-Collection_cov'!L$5:L$500,MATCH($F61,'11.2_Outliers-Collection_cov'!$F$5:$F$500,0)),""),"")</f>
        <v>WABI_045</v>
      </c>
      <c r="P61" s="14">
        <f>IFERROR(IF(INDEX('11.3_Outliers-Plastic'!$N$5:$N$500,MATCH($F61,'11.3_Outliers-Plastic'!$F$5:$F$500,0))&lt;&gt;"N",
INDEX('11.3_Outliers-Plastic'!J$5:J$500,MATCH($F61,'11.3_Outliers-Plastic'!$F$5:$F$500,0)),""),"")</f>
        <v>22</v>
      </c>
      <c r="Q61" s="8">
        <f>IFERROR(IF(INDEX('11.3_Outliers-Plastic'!$N$5:$N$500,MATCH($F61,'11.3_Outliers-Plastic'!$F$5:$F$500,0))&lt;&gt;"N",
INDEX('11.3_Outliers-Plastic'!K$5:K$500,MATCH($F61,'11.3_Outliers-Plastic'!$F$5:$F$500,0)),""),"")</f>
        <v>2018</v>
      </c>
      <c r="R61" s="14" t="str">
        <f>IFERROR(IF(INDEX('11.3_Outliers-Plastic'!$N$5:$N$500,MATCH($F61,'11.3_Outliers-Plastic'!$F$5:$F$500,0))&lt;&gt;"N",
INDEX('11.3_Outliers-Plastic'!L$5:L$500,MATCH($F61,'11.3_Outliers-Plastic'!$F$5:$F$500,0)),""),"")</f>
        <v>WABI_045</v>
      </c>
      <c r="S61" s="12"/>
      <c r="T61" s="5"/>
      <c r="U61" s="5" t="s">
        <v>1569</v>
      </c>
      <c r="V61" s="14" t="str">
        <f>IFERROR(IF(INDEX('11.5_Outliers-Other_recovery'!$N$5:$N$500,MATCH($F61,'11.5_Outliers-Other_recovery'!$F$5:$F$500,0))&lt;&gt;"N",
INDEX('11.5_Outliers-Other_recovery'!J$5:J$500,MATCH($F61,'11.5_Outliers-Other_recovery'!$F$5:$F$500,0)),""),"")</f>
        <v/>
      </c>
      <c r="W61" s="8" t="str">
        <f>IFERROR(IF(INDEX('11.5_Outliers-Other_recovery'!$N$5:$N$500,MATCH($F61,'11.5_Outliers-Other_recovery'!$F$5:$F$500,0))&lt;&gt;"N",
INDEX('11.5_Outliers-Other_recovery'!K$5:K$500,MATCH($F61,'11.5_Outliers-Other_recovery'!$F$5:$F$500,0)),""),"")</f>
        <v/>
      </c>
      <c r="X61" s="14" t="str">
        <f>IFERROR(IF(INDEX('11.5_Outliers-Other_recovery'!$N$5:$N$500,MATCH($F61,'11.5_Outliers-Other_recovery'!$F$5:$F$500,0))&lt;&gt;"N",
INDEX('11.5_Outliers-Other_recovery'!L$5:L$500,MATCH($F61,'11.5_Outliers-Other_recovery'!$F$5:$F$500,0)),""),"")</f>
        <v/>
      </c>
      <c r="Y61" s="14" t="str">
        <f>IFERROR(IF(INDEX('11.4_Outliers-Formal_dry_recy'!$N$5:$N$500,MATCH($F61,'11.4_Outliers-Formal_dry_recy'!$F$5:$F$500,0))&lt;&gt;"N",
INDEX('11.4_Outliers-Formal_dry_recy'!J$5:J$500,MATCH($F61,'11.4_Outliers-Formal_dry_recy'!$F$5:$F$500,0)),""),"")</f>
        <v/>
      </c>
      <c r="Z61" s="8" t="str">
        <f>IFERROR(IF(INDEX('11.4_Outliers-Formal_dry_recy'!$N$5:$N$500,MATCH($F61,'11.4_Outliers-Formal_dry_recy'!$F$5:$F$500,0))&lt;&gt;"N",
INDEX('11.4_Outliers-Formal_dry_recy'!K$5:K$500,MATCH($F61,'11.4_Outliers-Formal_dry_recy'!$F$5:$F$500,0)),""),"")</f>
        <v/>
      </c>
      <c r="AA61" s="14" t="str">
        <f>IFERROR(IF(INDEX('11.4_Outliers-Formal_dry_recy'!$N$5:$N$500,MATCH($F61,'11.4_Outliers-Formal_dry_recy'!$F$5:$F$500,0))&lt;&gt;"N",
INDEX('11.4_Outliers-Formal_dry_recy'!L$5:L$500,MATCH($F61,'11.4_Outliers-Formal_dry_recy'!$F$5:$F$500,0)),""),"")</f>
        <v/>
      </c>
      <c r="AB61" s="14">
        <f>IFERROR(IF(INDEX('11.6_Outliers-Incineration'!$N$5:$N$500,MATCH($F61,'11.6_Outliers-Incineration'!$F$5:$F$500,0))&lt;&gt;"N",
INDEX('11.6_Outliers-Incineration'!J$5:J$500,MATCH($F61,'11.6_Outliers-Incineration'!$F$5:$F$500,0)),""),"")</f>
        <v>73</v>
      </c>
      <c r="AC61" s="8">
        <f>IFERROR(IF(INDEX('11.6_Outliers-Incineration'!$N$5:$N$500,MATCH($F61,'11.6_Outliers-Incineration'!$F$5:$F$500,0))&lt;&gt;"N",
INDEX('11.6_Outliers-Incineration'!K$5:K$500,MATCH($F61,'11.6_Outliers-Incineration'!$F$5:$F$500,0)),""),"")</f>
        <v>2018</v>
      </c>
      <c r="AD61" s="14" t="str">
        <f>IFERROR(IF(INDEX('11.6_Outliers-Incineration'!$N$5:$N$500,MATCH($F61,'11.6_Outliers-Incineration'!$F$5:$F$500,0))&lt;&gt;"N",
INDEX('11.6_Outliers-Incineration'!L$5:L$500,MATCH($F61,'11.6_Outliers-Incineration'!$F$5:$F$500,0)),""),"")</f>
        <v>WABI_045</v>
      </c>
      <c r="AE61" s="14">
        <f>IFERROR(IF(INDEX('11.7_Outliers-Controlled_disp'!$N$5:$N$500,MATCH($F61,'11.7_Outliers-Controlled_disp'!$F$5:$F$500,0))&lt;&gt;"N",
INDEX('11.7_Outliers-Controlled_disp'!J$5:J$500,MATCH($F61,'11.7_Outliers-Controlled_disp'!$F$5:$F$500,0)),""),"")</f>
        <v>100</v>
      </c>
      <c r="AF61" s="8">
        <f>IFERROR(IF(INDEX('11.7_Outliers-Controlled_disp'!$N$5:$N$500,MATCH($F61,'11.7_Outliers-Controlled_disp'!$F$5:$F$500,0))&lt;&gt;"N",
INDEX('11.7_Outliers-Controlled_disp'!K$5:K$500,MATCH($F61,'11.7_Outliers-Controlled_disp'!$F$5:$F$500,0)),""),"")</f>
        <v>2018</v>
      </c>
      <c r="AG61" s="14" t="str">
        <f>IFERROR(IF(INDEX('11.7_Outliers-Controlled_disp'!$N$5:$N$500,MATCH($F61,'11.7_Outliers-Controlled_disp'!$F$5:$F$500,0))&lt;&gt;"N",
INDEX('11.7_Outliers-Controlled_disp'!L$5:L$500,MATCH($F61,'11.7_Outliers-Controlled_disp'!$F$5:$F$500,0)),""),"")</f>
        <v>WABI_045</v>
      </c>
      <c r="AI61" s="5"/>
      <c r="AJ61" s="5" t="s">
        <v>1569</v>
      </c>
      <c r="AK61" s="5">
        <f t="shared" si="0"/>
        <v>5</v>
      </c>
    </row>
    <row r="62" spans="1:37" x14ac:dyDescent="0.25">
      <c r="A62" s="5" t="s">
        <v>1436</v>
      </c>
      <c r="B62" s="5" t="s">
        <v>17</v>
      </c>
      <c r="C62" s="5" t="s">
        <v>414</v>
      </c>
      <c r="D62" s="5" t="s">
        <v>360</v>
      </c>
      <c r="E62" s="5" t="s">
        <v>1438</v>
      </c>
      <c r="F62" s="5" t="s">
        <v>1437</v>
      </c>
      <c r="G62" s="5">
        <v>3</v>
      </c>
      <c r="H62" s="5">
        <v>2</v>
      </c>
      <c r="I62" s="5" t="s">
        <v>1817</v>
      </c>
      <c r="J62" s="13">
        <f>IFERROR(IF(INDEX('11.1_Outliers-Generation'!$N$5:$N$500,MATCH($F62,'11.1_Outliers-Generation'!$F$5:$F$500,0))&lt;&gt;"N",
INDEX('11.1_Outliers-Generation'!J$5:J$500,MATCH($F62,'11.1_Outliers-Generation'!$F$5:$F$500,0)),""),"")</f>
        <v>0.34999599455259156</v>
      </c>
      <c r="K62" s="8">
        <f>IFERROR(IF(INDEX('11.1_Outliers-Generation'!$N$5:$N$500,MATCH($F62,'11.1_Outliers-Generation'!$F$5:$F$500,0))&lt;&gt;"N",
INDEX('11.1_Outliers-Generation'!K$5:K$500,MATCH($F62,'11.1_Outliers-Generation'!$F$5:$F$500,0)),""),"")</f>
        <v>2013</v>
      </c>
      <c r="L62" s="13" t="str">
        <f>IFERROR(IF(INDEX('11.1_Outliers-Generation'!$N$5:$N$500,MATCH($F62,'11.1_Outliers-Generation'!$F$5:$F$500,0))&lt;&gt;"N",
INDEX('11.1_Outliers-Generation'!L$5:L$500,MATCH($F62,'11.1_Outliers-Generation'!$F$5:$F$500,0)),""),"")</f>
        <v>WABI_046</v>
      </c>
      <c r="M62" s="14">
        <f>IFERROR(IF(INDEX('11.2_Outliers-Collection_cov'!$N$5:$N$500,MATCH($F62,'11.2_Outliers-Collection_cov'!$F$5:$F$500,0))&lt;&gt;"N",
INDEX('11.2_Outliers-Collection_cov'!J$5:J$500,MATCH($F62,'11.2_Outliers-Collection_cov'!$F$5:$F$500,0)),""),"")</f>
        <v>80</v>
      </c>
      <c r="N62" s="8">
        <f>IFERROR(IF(INDEX('11.2_Outliers-Collection_cov'!$N$5:$N$500,MATCH($F62,'11.2_Outliers-Collection_cov'!$F$5:$F$500,0))&lt;&gt;"N",
INDEX('11.2_Outliers-Collection_cov'!K$5:K$500,MATCH($F62,'11.2_Outliers-Collection_cov'!$F$5:$F$500,0)),""),"")</f>
        <v>2013</v>
      </c>
      <c r="O62" s="13" t="str">
        <f>IFERROR(IF(INDEX('11.2_Outliers-Collection_cov'!$N$5:$N$500,MATCH($F62,'11.2_Outliers-Collection_cov'!$F$5:$F$500,0))&lt;&gt;"N",
INDEX('11.2_Outliers-Collection_cov'!L$5:L$500,MATCH($F62,'11.2_Outliers-Collection_cov'!$F$5:$F$500,0)),""),"")</f>
        <v>WABI_046</v>
      </c>
      <c r="P62" s="14">
        <f>IFERROR(IF(INDEX('11.3_Outliers-Plastic'!$N$5:$N$500,MATCH($F62,'11.3_Outliers-Plastic'!$F$5:$F$500,0))&lt;&gt;"N",
INDEX('11.3_Outliers-Plastic'!J$5:J$500,MATCH($F62,'11.3_Outliers-Plastic'!$F$5:$F$500,0)),""),"")</f>
        <v>7.8</v>
      </c>
      <c r="Q62" s="8">
        <f>IFERROR(IF(INDEX('11.3_Outliers-Plastic'!$N$5:$N$500,MATCH($F62,'11.3_Outliers-Plastic'!$F$5:$F$500,0))&lt;&gt;"N",
INDEX('11.3_Outliers-Plastic'!K$5:K$500,MATCH($F62,'11.3_Outliers-Plastic'!$F$5:$F$500,0)),""),"")</f>
        <v>2013</v>
      </c>
      <c r="R62" s="14" t="str">
        <f>IFERROR(IF(INDEX('11.3_Outliers-Plastic'!$N$5:$N$500,MATCH($F62,'11.3_Outliers-Plastic'!$F$5:$F$500,0))&lt;&gt;"N",
INDEX('11.3_Outliers-Plastic'!L$5:L$500,MATCH($F62,'11.3_Outliers-Plastic'!$F$5:$F$500,0)),""),"")</f>
        <v>WABI_046</v>
      </c>
      <c r="S62" s="12"/>
      <c r="T62" s="5"/>
      <c r="U62" s="5" t="s">
        <v>1569</v>
      </c>
      <c r="V62" s="14">
        <f>IFERROR(IF(INDEX('11.5_Outliers-Other_recovery'!$N$5:$N$500,MATCH($F62,'11.5_Outliers-Other_recovery'!$F$5:$F$500,0))&lt;&gt;"N",
INDEX('11.5_Outliers-Other_recovery'!J$5:J$500,MATCH($F62,'11.5_Outliers-Other_recovery'!$F$5:$F$500,0)),""),"")</f>
        <v>0</v>
      </c>
      <c r="W62" s="8">
        <f>IFERROR(IF(INDEX('11.5_Outliers-Other_recovery'!$N$5:$N$500,MATCH($F62,'11.5_Outliers-Other_recovery'!$F$5:$F$500,0))&lt;&gt;"N",
INDEX('11.5_Outliers-Other_recovery'!K$5:K$500,MATCH($F62,'11.5_Outliers-Other_recovery'!$F$5:$F$500,0)),""),"")</f>
        <v>2013</v>
      </c>
      <c r="X62" s="14" t="str">
        <f>IFERROR(IF(INDEX('11.5_Outliers-Other_recovery'!$N$5:$N$500,MATCH($F62,'11.5_Outliers-Other_recovery'!$F$5:$F$500,0))&lt;&gt;"N",
INDEX('11.5_Outliers-Other_recovery'!L$5:L$500,MATCH($F62,'11.5_Outliers-Other_recovery'!$F$5:$F$500,0)),""),"")</f>
        <v>WABI_046</v>
      </c>
      <c r="Y62" s="14">
        <f>IFERROR(IF(INDEX('11.4_Outliers-Formal_dry_recy'!$N$5:$N$500,MATCH($F62,'11.4_Outliers-Formal_dry_recy'!$F$5:$F$500,0))&lt;&gt;"N",
INDEX('11.4_Outliers-Formal_dry_recy'!J$5:J$500,MATCH($F62,'11.4_Outliers-Formal_dry_recy'!$F$5:$F$500,0)),""),"")</f>
        <v>0</v>
      </c>
      <c r="Z62" s="8">
        <f>IFERROR(IF(INDEX('11.4_Outliers-Formal_dry_recy'!$N$5:$N$500,MATCH($F62,'11.4_Outliers-Formal_dry_recy'!$F$5:$F$500,0))&lt;&gt;"N",
INDEX('11.4_Outliers-Formal_dry_recy'!K$5:K$500,MATCH($F62,'11.4_Outliers-Formal_dry_recy'!$F$5:$F$500,0)),""),"")</f>
        <v>2013</v>
      </c>
      <c r="AA62" s="14" t="str">
        <f>IFERROR(IF(INDEX('11.4_Outliers-Formal_dry_recy'!$N$5:$N$500,MATCH($F62,'11.4_Outliers-Formal_dry_recy'!$F$5:$F$500,0))&lt;&gt;"N",
INDEX('11.4_Outliers-Formal_dry_recy'!L$5:L$500,MATCH($F62,'11.4_Outliers-Formal_dry_recy'!$F$5:$F$500,0)),""),"")</f>
        <v>WABI_046</v>
      </c>
      <c r="AB62" s="14">
        <f>IFERROR(IF(INDEX('11.6_Outliers-Incineration'!$N$5:$N$500,MATCH($F62,'11.6_Outliers-Incineration'!$F$5:$F$500,0))&lt;&gt;"N",
INDEX('11.6_Outliers-Incineration'!J$5:J$500,MATCH($F62,'11.6_Outliers-Incineration'!$F$5:$F$500,0)),""),"")</f>
        <v>0</v>
      </c>
      <c r="AC62" s="8">
        <f>IFERROR(IF(INDEX('11.6_Outliers-Incineration'!$N$5:$N$500,MATCH($F62,'11.6_Outliers-Incineration'!$F$5:$F$500,0))&lt;&gt;"N",
INDEX('11.6_Outliers-Incineration'!K$5:K$500,MATCH($F62,'11.6_Outliers-Incineration'!$F$5:$F$500,0)),""),"")</f>
        <v>2013</v>
      </c>
      <c r="AD62" s="14" t="str">
        <f>IFERROR(IF(INDEX('11.6_Outliers-Incineration'!$N$5:$N$500,MATCH($F62,'11.6_Outliers-Incineration'!$F$5:$F$500,0))&lt;&gt;"N",
INDEX('11.6_Outliers-Incineration'!L$5:L$500,MATCH($F62,'11.6_Outliers-Incineration'!$F$5:$F$500,0)),""),"")</f>
        <v>WABI_046</v>
      </c>
      <c r="AE62" s="14">
        <f>IFERROR(IF(INDEX('11.7_Outliers-Controlled_disp'!$N$5:$N$500,MATCH($F62,'11.7_Outliers-Controlled_disp'!$F$5:$F$500,0))&lt;&gt;"N",
INDEX('11.7_Outliers-Controlled_disp'!J$5:J$500,MATCH($F62,'11.7_Outliers-Controlled_disp'!$F$5:$F$500,0)),""),"")</f>
        <v>0</v>
      </c>
      <c r="AF62" s="8">
        <f>IFERROR(IF(INDEX('11.7_Outliers-Controlled_disp'!$N$5:$N$500,MATCH($F62,'11.7_Outliers-Controlled_disp'!$F$5:$F$500,0))&lt;&gt;"N",
INDEX('11.7_Outliers-Controlled_disp'!K$5:K$500,MATCH($F62,'11.7_Outliers-Controlled_disp'!$F$5:$F$500,0)),""),"")</f>
        <v>2013</v>
      </c>
      <c r="AG62" s="14" t="str">
        <f>IFERROR(IF(INDEX('11.7_Outliers-Controlled_disp'!$N$5:$N$500,MATCH($F62,'11.7_Outliers-Controlled_disp'!$F$5:$F$500,0))&lt;&gt;"N",
INDEX('11.7_Outliers-Controlled_disp'!L$5:L$500,MATCH($F62,'11.7_Outliers-Controlled_disp'!$F$5:$F$500,0)),""),"")</f>
        <v>WABI_046</v>
      </c>
      <c r="AI62" s="5"/>
      <c r="AJ62" s="5" t="s">
        <v>1569</v>
      </c>
      <c r="AK62" s="5">
        <f t="shared" si="0"/>
        <v>7</v>
      </c>
    </row>
    <row r="63" spans="1:37" x14ac:dyDescent="0.25">
      <c r="A63" s="5" t="s">
        <v>1430</v>
      </c>
      <c r="B63" s="5" t="s">
        <v>17</v>
      </c>
      <c r="C63" s="5" t="s">
        <v>414</v>
      </c>
      <c r="D63" s="5" t="s">
        <v>360</v>
      </c>
      <c r="E63" s="5" t="s">
        <v>1432</v>
      </c>
      <c r="F63" s="5" t="s">
        <v>1431</v>
      </c>
      <c r="G63" s="5">
        <v>3</v>
      </c>
      <c r="H63" s="5">
        <v>2</v>
      </c>
      <c r="I63" s="5" t="s">
        <v>1818</v>
      </c>
      <c r="J63" s="13">
        <f>IFERROR(IF(INDEX('11.1_Outliers-Generation'!$N$5:$N$500,MATCH($F63,'11.1_Outliers-Generation'!$F$5:$F$500,0))&lt;&gt;"N",
INDEX('11.1_Outliers-Generation'!J$5:J$500,MATCH($F63,'11.1_Outliers-Generation'!$F$5:$F$500,0)),""),"")</f>
        <v>0.24906600249066002</v>
      </c>
      <c r="K63" s="8">
        <f>IFERROR(IF(INDEX('11.1_Outliers-Generation'!$N$5:$N$500,MATCH($F63,'11.1_Outliers-Generation'!$F$5:$F$500,0))&lt;&gt;"N",
INDEX('11.1_Outliers-Generation'!K$5:K$500,MATCH($F63,'11.1_Outliers-Generation'!$F$5:$F$500,0)),""),"")</f>
        <v>2013</v>
      </c>
      <c r="L63" s="13" t="str">
        <f>IFERROR(IF(INDEX('11.1_Outliers-Generation'!$N$5:$N$500,MATCH($F63,'11.1_Outliers-Generation'!$F$5:$F$500,0))&lt;&gt;"N",
INDEX('11.1_Outliers-Generation'!L$5:L$500,MATCH($F63,'11.1_Outliers-Generation'!$F$5:$F$500,0)),""),"")</f>
        <v>WABI_048</v>
      </c>
      <c r="M63" s="14">
        <f>IFERROR(IF(INDEX('11.2_Outliers-Collection_cov'!$N$5:$N$500,MATCH($F63,'11.2_Outliers-Collection_cov'!$F$5:$F$500,0))&lt;&gt;"N",
INDEX('11.2_Outliers-Collection_cov'!J$5:J$500,MATCH($F63,'11.2_Outliers-Collection_cov'!$F$5:$F$500,0)),""),"")</f>
        <v>10</v>
      </c>
      <c r="N63" s="8">
        <f>IFERROR(IF(INDEX('11.2_Outliers-Collection_cov'!$N$5:$N$500,MATCH($F63,'11.2_Outliers-Collection_cov'!$F$5:$F$500,0))&lt;&gt;"N",
INDEX('11.2_Outliers-Collection_cov'!K$5:K$500,MATCH($F63,'11.2_Outliers-Collection_cov'!$F$5:$F$500,0)),""),"")</f>
        <v>2013</v>
      </c>
      <c r="O63" s="13" t="str">
        <f>IFERROR(IF(INDEX('11.2_Outliers-Collection_cov'!$N$5:$N$500,MATCH($F63,'11.2_Outliers-Collection_cov'!$F$5:$F$500,0))&lt;&gt;"N",
INDEX('11.2_Outliers-Collection_cov'!L$5:L$500,MATCH($F63,'11.2_Outliers-Collection_cov'!$F$5:$F$500,0)),""),"")</f>
        <v>WABI_048</v>
      </c>
      <c r="P63" s="14">
        <f>IFERROR(IF(INDEX('11.3_Outliers-Plastic'!$N$5:$N$500,MATCH($F63,'11.3_Outliers-Plastic'!$F$5:$F$500,0))&lt;&gt;"N",
INDEX('11.3_Outliers-Plastic'!J$5:J$500,MATCH($F63,'11.3_Outliers-Plastic'!$F$5:$F$500,0)),""),"")</f>
        <v>13</v>
      </c>
      <c r="Q63" s="8">
        <f>IFERROR(IF(INDEX('11.3_Outliers-Plastic'!$N$5:$N$500,MATCH($F63,'11.3_Outliers-Plastic'!$F$5:$F$500,0))&lt;&gt;"N",
INDEX('11.3_Outliers-Plastic'!K$5:K$500,MATCH($F63,'11.3_Outliers-Plastic'!$F$5:$F$500,0)),""),"")</f>
        <v>2013</v>
      </c>
      <c r="R63" s="14" t="str">
        <f>IFERROR(IF(INDEX('11.3_Outliers-Plastic'!$N$5:$N$500,MATCH($F63,'11.3_Outliers-Plastic'!$F$5:$F$500,0))&lt;&gt;"N",
INDEX('11.3_Outliers-Plastic'!L$5:L$500,MATCH($F63,'11.3_Outliers-Plastic'!$F$5:$F$500,0)),""),"")</f>
        <v>WABI_048</v>
      </c>
      <c r="S63" s="12"/>
      <c r="T63" s="5"/>
      <c r="U63" s="5" t="s">
        <v>1569</v>
      </c>
      <c r="V63" s="14">
        <f>IFERROR(IF(INDEX('11.5_Outliers-Other_recovery'!$N$5:$N$500,MATCH($F63,'11.5_Outliers-Other_recovery'!$F$5:$F$500,0))&lt;&gt;"N",
INDEX('11.5_Outliers-Other_recovery'!J$5:J$500,MATCH($F63,'11.5_Outliers-Other_recovery'!$F$5:$F$500,0)),""),"")</f>
        <v>0</v>
      </c>
      <c r="W63" s="8">
        <f>IFERROR(IF(INDEX('11.5_Outliers-Other_recovery'!$N$5:$N$500,MATCH($F63,'11.5_Outliers-Other_recovery'!$F$5:$F$500,0))&lt;&gt;"N",
INDEX('11.5_Outliers-Other_recovery'!K$5:K$500,MATCH($F63,'11.5_Outliers-Other_recovery'!$F$5:$F$500,0)),""),"")</f>
        <v>2013</v>
      </c>
      <c r="X63" s="14" t="str">
        <f>IFERROR(IF(INDEX('11.5_Outliers-Other_recovery'!$N$5:$N$500,MATCH($F63,'11.5_Outliers-Other_recovery'!$F$5:$F$500,0))&lt;&gt;"N",
INDEX('11.5_Outliers-Other_recovery'!L$5:L$500,MATCH($F63,'11.5_Outliers-Other_recovery'!$F$5:$F$500,0)),""),"")</f>
        <v>WABI_048</v>
      </c>
      <c r="Y63" s="14">
        <f>IFERROR(IF(INDEX('11.4_Outliers-Formal_dry_recy'!$N$5:$N$500,MATCH($F63,'11.4_Outliers-Formal_dry_recy'!$F$5:$F$500,0))&lt;&gt;"N",
INDEX('11.4_Outliers-Formal_dry_recy'!J$5:J$500,MATCH($F63,'11.4_Outliers-Formal_dry_recy'!$F$5:$F$500,0)),""),"")</f>
        <v>0</v>
      </c>
      <c r="Z63" s="8">
        <f>IFERROR(IF(INDEX('11.4_Outliers-Formal_dry_recy'!$N$5:$N$500,MATCH($F63,'11.4_Outliers-Formal_dry_recy'!$F$5:$F$500,0))&lt;&gt;"N",
INDEX('11.4_Outliers-Formal_dry_recy'!K$5:K$500,MATCH($F63,'11.4_Outliers-Formal_dry_recy'!$F$5:$F$500,0)),""),"")</f>
        <v>2013</v>
      </c>
      <c r="AA63" s="14" t="str">
        <f>IFERROR(IF(INDEX('11.4_Outliers-Formal_dry_recy'!$N$5:$N$500,MATCH($F63,'11.4_Outliers-Formal_dry_recy'!$F$5:$F$500,0))&lt;&gt;"N",
INDEX('11.4_Outliers-Formal_dry_recy'!L$5:L$500,MATCH($F63,'11.4_Outliers-Formal_dry_recy'!$F$5:$F$500,0)),""),"")</f>
        <v>WABI_048</v>
      </c>
      <c r="AB63" s="14">
        <f>IFERROR(IF(INDEX('11.6_Outliers-Incineration'!$N$5:$N$500,MATCH($F63,'11.6_Outliers-Incineration'!$F$5:$F$500,0))&lt;&gt;"N",
INDEX('11.6_Outliers-Incineration'!J$5:J$500,MATCH($F63,'11.6_Outliers-Incineration'!$F$5:$F$500,0)),""),"")</f>
        <v>0</v>
      </c>
      <c r="AC63" s="8">
        <f>IFERROR(IF(INDEX('11.6_Outliers-Incineration'!$N$5:$N$500,MATCH($F63,'11.6_Outliers-Incineration'!$F$5:$F$500,0))&lt;&gt;"N",
INDEX('11.6_Outliers-Incineration'!K$5:K$500,MATCH($F63,'11.6_Outliers-Incineration'!$F$5:$F$500,0)),""),"")</f>
        <v>2013</v>
      </c>
      <c r="AD63" s="14" t="str">
        <f>IFERROR(IF(INDEX('11.6_Outliers-Incineration'!$N$5:$N$500,MATCH($F63,'11.6_Outliers-Incineration'!$F$5:$F$500,0))&lt;&gt;"N",
INDEX('11.6_Outliers-Incineration'!L$5:L$500,MATCH($F63,'11.6_Outliers-Incineration'!$F$5:$F$500,0)),""),"")</f>
        <v>WABI_048</v>
      </c>
      <c r="AE63" s="14">
        <f>IFERROR(IF(INDEX('11.7_Outliers-Controlled_disp'!$N$5:$N$500,MATCH($F63,'11.7_Outliers-Controlled_disp'!$F$5:$F$500,0))&lt;&gt;"N",
INDEX('11.7_Outliers-Controlled_disp'!J$5:J$500,MATCH($F63,'11.7_Outliers-Controlled_disp'!$F$5:$F$500,0)),""),"")</f>
        <v>0</v>
      </c>
      <c r="AF63" s="8">
        <f>IFERROR(IF(INDEX('11.7_Outliers-Controlled_disp'!$N$5:$N$500,MATCH($F63,'11.7_Outliers-Controlled_disp'!$F$5:$F$500,0))&lt;&gt;"N",
INDEX('11.7_Outliers-Controlled_disp'!K$5:K$500,MATCH($F63,'11.7_Outliers-Controlled_disp'!$F$5:$F$500,0)),""),"")</f>
        <v>2013</v>
      </c>
      <c r="AG63" s="14" t="str">
        <f>IFERROR(IF(INDEX('11.7_Outliers-Controlled_disp'!$N$5:$N$500,MATCH($F63,'11.7_Outliers-Controlled_disp'!$F$5:$F$500,0))&lt;&gt;"N",
INDEX('11.7_Outliers-Controlled_disp'!L$5:L$500,MATCH($F63,'11.7_Outliers-Controlled_disp'!$F$5:$F$500,0)),""),"")</f>
        <v>WABI_048</v>
      </c>
      <c r="AI63" s="5"/>
      <c r="AJ63" s="5" t="s">
        <v>1569</v>
      </c>
      <c r="AK63" s="5">
        <f t="shared" si="0"/>
        <v>7</v>
      </c>
    </row>
    <row r="64" spans="1:37" x14ac:dyDescent="0.25">
      <c r="A64" s="5" t="s">
        <v>1419</v>
      </c>
      <c r="B64" s="5" t="s">
        <v>17</v>
      </c>
      <c r="C64" s="5" t="s">
        <v>414</v>
      </c>
      <c r="D64" s="5" t="s">
        <v>360</v>
      </c>
      <c r="E64" s="5" t="s">
        <v>1421</v>
      </c>
      <c r="F64" s="5" t="s">
        <v>1420</v>
      </c>
      <c r="G64" s="5">
        <v>3</v>
      </c>
      <c r="H64" s="5">
        <v>3</v>
      </c>
      <c r="I64" s="5" t="s">
        <v>1819</v>
      </c>
      <c r="J64" s="13">
        <f>IFERROR(IF(INDEX('11.1_Outliers-Generation'!$N$5:$N$500,MATCH($F64,'11.1_Outliers-Generation'!$F$5:$F$500,0))&lt;&gt;"N",
INDEX('11.1_Outliers-Generation'!J$5:J$500,MATCH($F64,'11.1_Outliers-Generation'!$F$5:$F$500,0)),""),"")</f>
        <v>0.25007964319847087</v>
      </c>
      <c r="K64" s="8">
        <f>IFERROR(IF(INDEX('11.1_Outliers-Generation'!$N$5:$N$500,MATCH($F64,'11.1_Outliers-Generation'!$F$5:$F$500,0))&lt;&gt;"N",
INDEX('11.1_Outliers-Generation'!K$5:K$500,MATCH($F64,'11.1_Outliers-Generation'!$F$5:$F$500,0)),""),"")</f>
        <v>2013</v>
      </c>
      <c r="L64" s="13" t="str">
        <f>IFERROR(IF(INDEX('11.1_Outliers-Generation'!$N$5:$N$500,MATCH($F64,'11.1_Outliers-Generation'!$F$5:$F$500,0))&lt;&gt;"N",
INDEX('11.1_Outliers-Generation'!L$5:L$500,MATCH($F64,'11.1_Outliers-Generation'!$F$5:$F$500,0)),""),"")</f>
        <v>WABI_049</v>
      </c>
      <c r="M64" s="14">
        <f>IFERROR(IF(INDEX('11.2_Outliers-Collection_cov'!$N$5:$N$500,MATCH($F64,'11.2_Outliers-Collection_cov'!$F$5:$F$500,0))&lt;&gt;"N",
INDEX('11.2_Outliers-Collection_cov'!J$5:J$500,MATCH($F64,'11.2_Outliers-Collection_cov'!$F$5:$F$500,0)),""),"")</f>
        <v>30</v>
      </c>
      <c r="N64" s="8">
        <f>IFERROR(IF(INDEX('11.2_Outliers-Collection_cov'!$N$5:$N$500,MATCH($F64,'11.2_Outliers-Collection_cov'!$F$5:$F$500,0))&lt;&gt;"N",
INDEX('11.2_Outliers-Collection_cov'!K$5:K$500,MATCH($F64,'11.2_Outliers-Collection_cov'!$F$5:$F$500,0)),""),"")</f>
        <v>2013</v>
      </c>
      <c r="O64" s="13" t="str">
        <f>IFERROR(IF(INDEX('11.2_Outliers-Collection_cov'!$N$5:$N$500,MATCH($F64,'11.2_Outliers-Collection_cov'!$F$5:$F$500,0))&lt;&gt;"N",
INDEX('11.2_Outliers-Collection_cov'!L$5:L$500,MATCH($F64,'11.2_Outliers-Collection_cov'!$F$5:$F$500,0)),""),"")</f>
        <v>WABI_049</v>
      </c>
      <c r="P64" s="14">
        <f>IFERROR(IF(INDEX('11.3_Outliers-Plastic'!$N$5:$N$500,MATCH($F64,'11.3_Outliers-Plastic'!$F$5:$F$500,0))&lt;&gt;"N",
INDEX('11.3_Outliers-Plastic'!J$5:J$500,MATCH($F64,'11.3_Outliers-Plastic'!$F$5:$F$500,0)),""),"")</f>
        <v>6</v>
      </c>
      <c r="Q64" s="8">
        <f>IFERROR(IF(INDEX('11.3_Outliers-Plastic'!$N$5:$N$500,MATCH($F64,'11.3_Outliers-Plastic'!$F$5:$F$500,0))&lt;&gt;"N",
INDEX('11.3_Outliers-Plastic'!K$5:K$500,MATCH($F64,'11.3_Outliers-Plastic'!$F$5:$F$500,0)),""),"")</f>
        <v>2013</v>
      </c>
      <c r="R64" s="14" t="str">
        <f>IFERROR(IF(INDEX('11.3_Outliers-Plastic'!$N$5:$N$500,MATCH($F64,'11.3_Outliers-Plastic'!$F$5:$F$500,0))&lt;&gt;"N",
INDEX('11.3_Outliers-Plastic'!L$5:L$500,MATCH($F64,'11.3_Outliers-Plastic'!$F$5:$F$500,0)),""),"")</f>
        <v>WABI_049</v>
      </c>
      <c r="S64" s="12"/>
      <c r="T64" s="5"/>
      <c r="U64" s="5" t="s">
        <v>1569</v>
      </c>
      <c r="V64" s="14">
        <f>IFERROR(IF(INDEX('11.5_Outliers-Other_recovery'!$N$5:$N$500,MATCH($F64,'11.5_Outliers-Other_recovery'!$F$5:$F$500,0))&lt;&gt;"N",
INDEX('11.5_Outliers-Other_recovery'!J$5:J$500,MATCH($F64,'11.5_Outliers-Other_recovery'!$F$5:$F$500,0)),""),"")</f>
        <v>0</v>
      </c>
      <c r="W64" s="8">
        <f>IFERROR(IF(INDEX('11.5_Outliers-Other_recovery'!$N$5:$N$500,MATCH($F64,'11.5_Outliers-Other_recovery'!$F$5:$F$500,0))&lt;&gt;"N",
INDEX('11.5_Outliers-Other_recovery'!K$5:K$500,MATCH($F64,'11.5_Outliers-Other_recovery'!$F$5:$F$500,0)),""),"")</f>
        <v>2013</v>
      </c>
      <c r="X64" s="14" t="str">
        <f>IFERROR(IF(INDEX('11.5_Outliers-Other_recovery'!$N$5:$N$500,MATCH($F64,'11.5_Outliers-Other_recovery'!$F$5:$F$500,0))&lt;&gt;"N",
INDEX('11.5_Outliers-Other_recovery'!L$5:L$500,MATCH($F64,'11.5_Outliers-Other_recovery'!$F$5:$F$500,0)),""),"")</f>
        <v>WABI_049</v>
      </c>
      <c r="Y64" s="14">
        <f>IFERROR(IF(INDEX('11.4_Outliers-Formal_dry_recy'!$N$5:$N$500,MATCH($F64,'11.4_Outliers-Formal_dry_recy'!$F$5:$F$500,0))&lt;&gt;"N",
INDEX('11.4_Outliers-Formal_dry_recy'!J$5:J$500,MATCH($F64,'11.4_Outliers-Formal_dry_recy'!$F$5:$F$500,0)),""),"")</f>
        <v>0</v>
      </c>
      <c r="Z64" s="8">
        <f>IFERROR(IF(INDEX('11.4_Outliers-Formal_dry_recy'!$N$5:$N$500,MATCH($F64,'11.4_Outliers-Formal_dry_recy'!$F$5:$F$500,0))&lt;&gt;"N",
INDEX('11.4_Outliers-Formal_dry_recy'!K$5:K$500,MATCH($F64,'11.4_Outliers-Formal_dry_recy'!$F$5:$F$500,0)),""),"")</f>
        <v>2013</v>
      </c>
      <c r="AA64" s="14" t="str">
        <f>IFERROR(IF(INDEX('11.4_Outliers-Formal_dry_recy'!$N$5:$N$500,MATCH($F64,'11.4_Outliers-Formal_dry_recy'!$F$5:$F$500,0))&lt;&gt;"N",
INDEX('11.4_Outliers-Formal_dry_recy'!L$5:L$500,MATCH($F64,'11.4_Outliers-Formal_dry_recy'!$F$5:$F$500,0)),""),"")</f>
        <v>WABI_049</v>
      </c>
      <c r="AB64" s="14">
        <f>IFERROR(IF(INDEX('11.6_Outliers-Incineration'!$N$5:$N$500,MATCH($F64,'11.6_Outliers-Incineration'!$F$5:$F$500,0))&lt;&gt;"N",
INDEX('11.6_Outliers-Incineration'!J$5:J$500,MATCH($F64,'11.6_Outliers-Incineration'!$F$5:$F$500,0)),""),"")</f>
        <v>0</v>
      </c>
      <c r="AC64" s="8">
        <f>IFERROR(IF(INDEX('11.6_Outliers-Incineration'!$N$5:$N$500,MATCH($F64,'11.6_Outliers-Incineration'!$F$5:$F$500,0))&lt;&gt;"N",
INDEX('11.6_Outliers-Incineration'!K$5:K$500,MATCH($F64,'11.6_Outliers-Incineration'!$F$5:$F$500,0)),""),"")</f>
        <v>2013</v>
      </c>
      <c r="AD64" s="14" t="str">
        <f>IFERROR(IF(INDEX('11.6_Outliers-Incineration'!$N$5:$N$500,MATCH($F64,'11.6_Outliers-Incineration'!$F$5:$F$500,0))&lt;&gt;"N",
INDEX('11.6_Outliers-Incineration'!L$5:L$500,MATCH($F64,'11.6_Outliers-Incineration'!$F$5:$F$500,0)),""),"")</f>
        <v>WABI_049</v>
      </c>
      <c r="AE64" s="14">
        <f>IFERROR(IF(INDEX('11.7_Outliers-Controlled_disp'!$N$5:$N$500,MATCH($F64,'11.7_Outliers-Controlled_disp'!$F$5:$F$500,0))&lt;&gt;"N",
INDEX('11.7_Outliers-Controlled_disp'!J$5:J$500,MATCH($F64,'11.7_Outliers-Controlled_disp'!$F$5:$F$500,0)),""),"")</f>
        <v>0</v>
      </c>
      <c r="AF64" s="8">
        <f>IFERROR(IF(INDEX('11.7_Outliers-Controlled_disp'!$N$5:$N$500,MATCH($F64,'11.7_Outliers-Controlled_disp'!$F$5:$F$500,0))&lt;&gt;"N",
INDEX('11.7_Outliers-Controlled_disp'!K$5:K$500,MATCH($F64,'11.7_Outliers-Controlled_disp'!$F$5:$F$500,0)),""),"")</f>
        <v>2013</v>
      </c>
      <c r="AG64" s="14" t="str">
        <f>IFERROR(IF(INDEX('11.7_Outliers-Controlled_disp'!$N$5:$N$500,MATCH($F64,'11.7_Outliers-Controlled_disp'!$F$5:$F$500,0))&lt;&gt;"N",
INDEX('11.7_Outliers-Controlled_disp'!L$5:L$500,MATCH($F64,'11.7_Outliers-Controlled_disp'!$F$5:$F$500,0)),""),"")</f>
        <v>WABI_049</v>
      </c>
      <c r="AI64" s="5"/>
      <c r="AJ64" s="5" t="s">
        <v>1569</v>
      </c>
      <c r="AK64" s="5">
        <f t="shared" si="0"/>
        <v>7</v>
      </c>
    </row>
    <row r="65" spans="1:37" x14ac:dyDescent="0.25">
      <c r="A65" s="5" t="s">
        <v>1388</v>
      </c>
      <c r="B65" s="5" t="s">
        <v>1377</v>
      </c>
      <c r="C65" s="5" t="s">
        <v>679</v>
      </c>
      <c r="D65" s="5" t="s">
        <v>620</v>
      </c>
      <c r="E65" s="5" t="s">
        <v>1389</v>
      </c>
      <c r="F65" s="5" t="s">
        <v>3331</v>
      </c>
      <c r="G65" s="5">
        <v>2</v>
      </c>
      <c r="H65" s="5">
        <v>3</v>
      </c>
      <c r="I65" s="5" t="s">
        <v>1821</v>
      </c>
      <c r="J65" s="13">
        <f>IFERROR(IF(INDEX('11.1_Outliers-Generation'!$N$5:$N$500,MATCH($F65,'11.1_Outliers-Generation'!$F$5:$F$500,0))&lt;&gt;"N",
INDEX('11.1_Outliers-Generation'!J$5:J$500,MATCH($F65,'11.1_Outliers-Generation'!$F$5:$F$500,0)),""),"")</f>
        <v>0.83599031180116434</v>
      </c>
      <c r="K65" s="8">
        <f>IFERROR(IF(INDEX('11.1_Outliers-Generation'!$N$5:$N$500,MATCH($F65,'11.1_Outliers-Generation'!$F$5:$F$500,0))&lt;&gt;"N",
INDEX('11.1_Outliers-Generation'!K$5:K$500,MATCH($F65,'11.1_Outliers-Generation'!$F$5:$F$500,0)),""),"")</f>
        <v>2012</v>
      </c>
      <c r="L65" s="13" t="str">
        <f>IFERROR(IF(INDEX('11.1_Outliers-Generation'!$N$5:$N$500,MATCH($F65,'11.1_Outliers-Generation'!$F$5:$F$500,0))&lt;&gt;"N",
INDEX('11.1_Outliers-Generation'!L$5:L$500,MATCH($F65,'11.1_Outliers-Generation'!$F$5:$F$500,0)),""),"")</f>
        <v>WABI_051</v>
      </c>
      <c r="M65" s="14">
        <f>IFERROR(IF(INDEX('11.2_Outliers-Collection_cov'!$N$5:$N$500,MATCH($F65,'11.2_Outliers-Collection_cov'!$F$5:$F$500,0))&lt;&gt;"N",
INDEX('11.2_Outliers-Collection_cov'!J$5:J$500,MATCH($F65,'11.2_Outliers-Collection_cov'!$F$5:$F$500,0)),""),"")</f>
        <v>100</v>
      </c>
      <c r="N65" s="8">
        <f>IFERROR(IF(INDEX('11.2_Outliers-Collection_cov'!$N$5:$N$500,MATCH($F65,'11.2_Outliers-Collection_cov'!$F$5:$F$500,0))&lt;&gt;"N",
INDEX('11.2_Outliers-Collection_cov'!K$5:K$500,MATCH($F65,'11.2_Outliers-Collection_cov'!$F$5:$F$500,0)),""),"")</f>
        <v>2012</v>
      </c>
      <c r="O65" s="13" t="str">
        <f>IFERROR(IF(INDEX('11.2_Outliers-Collection_cov'!$N$5:$N$500,MATCH($F65,'11.2_Outliers-Collection_cov'!$F$5:$F$500,0))&lt;&gt;"N",
INDEX('11.2_Outliers-Collection_cov'!L$5:L$500,MATCH($F65,'11.2_Outliers-Collection_cov'!$F$5:$F$500,0)),""),"")</f>
        <v>WABI_051</v>
      </c>
      <c r="P65" s="14">
        <f>IFERROR(IF(INDEX('11.3_Outliers-Plastic'!$N$5:$N$500,MATCH($F65,'11.3_Outliers-Plastic'!$F$5:$F$500,0))&lt;&gt;"N",
INDEX('11.3_Outliers-Plastic'!J$5:J$500,MATCH($F65,'11.3_Outliers-Plastic'!$F$5:$F$500,0)),""),"")</f>
        <v>10.029999999999999</v>
      </c>
      <c r="Q65" s="8">
        <f>IFERROR(IF(INDEX('11.3_Outliers-Plastic'!$N$5:$N$500,MATCH($F65,'11.3_Outliers-Plastic'!$F$5:$F$500,0))&lt;&gt;"N",
INDEX('11.3_Outliers-Plastic'!K$5:K$500,MATCH($F65,'11.3_Outliers-Plastic'!$F$5:$F$500,0)),""),"")</f>
        <v>2012</v>
      </c>
      <c r="R65" s="14" t="str">
        <f>IFERROR(IF(INDEX('11.3_Outliers-Plastic'!$N$5:$N$500,MATCH($F65,'11.3_Outliers-Plastic'!$F$5:$F$500,0))&lt;&gt;"N",
INDEX('11.3_Outliers-Plastic'!L$5:L$500,MATCH($F65,'11.3_Outliers-Plastic'!$F$5:$F$500,0)),""),"")</f>
        <v>WABI_051</v>
      </c>
      <c r="S65" s="12"/>
      <c r="T65" s="5"/>
      <c r="U65" s="5" t="s">
        <v>1569</v>
      </c>
      <c r="V65" s="14">
        <f>IFERROR(IF(INDEX('11.5_Outliers-Other_recovery'!$N$5:$N$500,MATCH($F65,'11.5_Outliers-Other_recovery'!$F$5:$F$500,0))&lt;&gt;"N",
INDEX('11.5_Outliers-Other_recovery'!J$5:J$500,MATCH($F65,'11.5_Outliers-Other_recovery'!$F$5:$F$500,0)),""),"")</f>
        <v>0</v>
      </c>
      <c r="W65" s="8">
        <f>IFERROR(IF(INDEX('11.5_Outliers-Other_recovery'!$N$5:$N$500,MATCH($F65,'11.5_Outliers-Other_recovery'!$F$5:$F$500,0))&lt;&gt;"N",
INDEX('11.5_Outliers-Other_recovery'!K$5:K$500,MATCH($F65,'11.5_Outliers-Other_recovery'!$F$5:$F$500,0)),""),"")</f>
        <v>2012</v>
      </c>
      <c r="X65" s="14" t="str">
        <f>IFERROR(IF(INDEX('11.5_Outliers-Other_recovery'!$N$5:$N$500,MATCH($F65,'11.5_Outliers-Other_recovery'!$F$5:$F$500,0))&lt;&gt;"N",
INDEX('11.5_Outliers-Other_recovery'!L$5:L$500,MATCH($F65,'11.5_Outliers-Other_recovery'!$F$5:$F$500,0)),""),"")</f>
        <v>WABI_051</v>
      </c>
      <c r="Y65" s="14">
        <f>IFERROR(IF(INDEX('11.4_Outliers-Formal_dry_recy'!$N$5:$N$500,MATCH($F65,'11.4_Outliers-Formal_dry_recy'!$F$5:$F$500,0))&lt;&gt;"N",
INDEX('11.4_Outliers-Formal_dry_recy'!J$5:J$500,MATCH($F65,'11.4_Outliers-Formal_dry_recy'!$F$5:$F$500,0)),""),"")</f>
        <v>0</v>
      </c>
      <c r="Z65" s="8">
        <f>IFERROR(IF(INDEX('11.4_Outliers-Formal_dry_recy'!$N$5:$N$500,MATCH($F65,'11.4_Outliers-Formal_dry_recy'!$F$5:$F$500,0))&lt;&gt;"N",
INDEX('11.4_Outliers-Formal_dry_recy'!K$5:K$500,MATCH($F65,'11.4_Outliers-Formal_dry_recy'!$F$5:$F$500,0)),""),"")</f>
        <v>2012</v>
      </c>
      <c r="AA65" s="14" t="str">
        <f>IFERROR(IF(INDEX('11.4_Outliers-Formal_dry_recy'!$N$5:$N$500,MATCH($F65,'11.4_Outliers-Formal_dry_recy'!$F$5:$F$500,0))&lt;&gt;"N",
INDEX('11.4_Outliers-Formal_dry_recy'!L$5:L$500,MATCH($F65,'11.4_Outliers-Formal_dry_recy'!$F$5:$F$500,0)),""),"")</f>
        <v>WABI_051</v>
      </c>
      <c r="AB65" s="14">
        <f>IFERROR(IF(INDEX('11.6_Outliers-Incineration'!$N$5:$N$500,MATCH($F65,'11.6_Outliers-Incineration'!$F$5:$F$500,0))&lt;&gt;"N",
INDEX('11.6_Outliers-Incineration'!J$5:J$500,MATCH($F65,'11.6_Outliers-Incineration'!$F$5:$F$500,0)),""),"")</f>
        <v>0</v>
      </c>
      <c r="AC65" s="8">
        <f>IFERROR(IF(INDEX('11.6_Outliers-Incineration'!$N$5:$N$500,MATCH($F65,'11.6_Outliers-Incineration'!$F$5:$F$500,0))&lt;&gt;"N",
INDEX('11.6_Outliers-Incineration'!K$5:K$500,MATCH($F65,'11.6_Outliers-Incineration'!$F$5:$F$500,0)),""),"")</f>
        <v>2012</v>
      </c>
      <c r="AD65" s="14" t="str">
        <f>IFERROR(IF(INDEX('11.6_Outliers-Incineration'!$N$5:$N$500,MATCH($F65,'11.6_Outliers-Incineration'!$F$5:$F$500,0))&lt;&gt;"N",
INDEX('11.6_Outliers-Incineration'!L$5:L$500,MATCH($F65,'11.6_Outliers-Incineration'!$F$5:$F$500,0)),""),"")</f>
        <v>WABI_051</v>
      </c>
      <c r="AE65" s="14">
        <f>IFERROR(IF(INDEX('11.7_Outliers-Controlled_disp'!$N$5:$N$500,MATCH($F65,'11.7_Outliers-Controlled_disp'!$F$5:$F$500,0))&lt;&gt;"N",
INDEX('11.7_Outliers-Controlled_disp'!J$5:J$500,MATCH($F65,'11.7_Outliers-Controlled_disp'!$F$5:$F$500,0)),""),"")</f>
        <v>0</v>
      </c>
      <c r="AF65" s="8">
        <f>IFERROR(IF(INDEX('11.7_Outliers-Controlled_disp'!$N$5:$N$500,MATCH($F65,'11.7_Outliers-Controlled_disp'!$F$5:$F$500,0))&lt;&gt;"N",
INDEX('11.7_Outliers-Controlled_disp'!K$5:K$500,MATCH($F65,'11.7_Outliers-Controlled_disp'!$F$5:$F$500,0)),""),"")</f>
        <v>2012</v>
      </c>
      <c r="AG65" s="14" t="str">
        <f>IFERROR(IF(INDEX('11.7_Outliers-Controlled_disp'!$N$5:$N$500,MATCH($F65,'11.7_Outliers-Controlled_disp'!$F$5:$F$500,0))&lt;&gt;"N",
INDEX('11.7_Outliers-Controlled_disp'!L$5:L$500,MATCH($F65,'11.7_Outliers-Controlled_disp'!$F$5:$F$500,0)),""),"")</f>
        <v>WABI_051</v>
      </c>
      <c r="AI65" s="5"/>
      <c r="AJ65" s="5" t="s">
        <v>1569</v>
      </c>
      <c r="AK65" s="5">
        <f t="shared" si="0"/>
        <v>7</v>
      </c>
    </row>
    <row r="66" spans="1:37" x14ac:dyDescent="0.25">
      <c r="A66" s="5" t="s">
        <v>1385</v>
      </c>
      <c r="B66" s="5" t="s">
        <v>1377</v>
      </c>
      <c r="C66" s="5" t="s">
        <v>679</v>
      </c>
      <c r="D66" s="5" t="s">
        <v>620</v>
      </c>
      <c r="E66" s="5" t="s">
        <v>1387</v>
      </c>
      <c r="F66" s="5" t="s">
        <v>1386</v>
      </c>
      <c r="G66" s="5">
        <v>2</v>
      </c>
      <c r="H66" s="5">
        <v>2</v>
      </c>
      <c r="I66" s="5" t="s">
        <v>1822</v>
      </c>
      <c r="J66" s="13">
        <f>IFERROR(IF(INDEX('11.1_Outliers-Generation'!$N$5:$N$500,MATCH($F66,'11.1_Outliers-Generation'!$F$5:$F$500,0))&lt;&gt;"N",
INDEX('11.1_Outliers-Generation'!J$5:J$500,MATCH($F66,'11.1_Outliers-Generation'!$F$5:$F$500,0)),""),"")</f>
        <v>0.43404238609718065</v>
      </c>
      <c r="K66" s="8">
        <f>IFERROR(IF(INDEX('11.1_Outliers-Generation'!$N$5:$N$500,MATCH($F66,'11.1_Outliers-Generation'!$F$5:$F$500,0))&lt;&gt;"N",
INDEX('11.1_Outliers-Generation'!K$5:K$500,MATCH($F66,'11.1_Outliers-Generation'!$F$5:$F$500,0)),""),"")</f>
        <v>2012</v>
      </c>
      <c r="L66" s="13" t="str">
        <f>IFERROR(IF(INDEX('11.1_Outliers-Generation'!$N$5:$N$500,MATCH($F66,'11.1_Outliers-Generation'!$F$5:$F$500,0))&lt;&gt;"N",
INDEX('11.1_Outliers-Generation'!L$5:L$500,MATCH($F66,'11.1_Outliers-Generation'!$F$5:$F$500,0)),""),"")</f>
        <v>WABI_052</v>
      </c>
      <c r="M66" s="14">
        <f>IFERROR(IF(INDEX('11.2_Outliers-Collection_cov'!$N$5:$N$500,MATCH($F66,'11.2_Outliers-Collection_cov'!$F$5:$F$500,0))&lt;&gt;"N",
INDEX('11.2_Outliers-Collection_cov'!J$5:J$500,MATCH($F66,'11.2_Outliers-Collection_cov'!$F$5:$F$500,0)),""),"")</f>
        <v>100</v>
      </c>
      <c r="N66" s="8">
        <f>IFERROR(IF(INDEX('11.2_Outliers-Collection_cov'!$N$5:$N$500,MATCH($F66,'11.2_Outliers-Collection_cov'!$F$5:$F$500,0))&lt;&gt;"N",
INDEX('11.2_Outliers-Collection_cov'!K$5:K$500,MATCH($F66,'11.2_Outliers-Collection_cov'!$F$5:$F$500,0)),""),"")</f>
        <v>2012</v>
      </c>
      <c r="O66" s="13" t="str">
        <f>IFERROR(IF(INDEX('11.2_Outliers-Collection_cov'!$N$5:$N$500,MATCH($F66,'11.2_Outliers-Collection_cov'!$F$5:$F$500,0))&lt;&gt;"N",
INDEX('11.2_Outliers-Collection_cov'!L$5:L$500,MATCH($F66,'11.2_Outliers-Collection_cov'!$F$5:$F$500,0)),""),"")</f>
        <v>WABI_052</v>
      </c>
      <c r="P66" s="14">
        <f>IFERROR(IF(INDEX('11.3_Outliers-Plastic'!$N$5:$N$500,MATCH($F66,'11.3_Outliers-Plastic'!$F$5:$F$500,0))&lt;&gt;"N",
INDEX('11.3_Outliers-Plastic'!J$5:J$500,MATCH($F66,'11.3_Outliers-Plastic'!$F$5:$F$500,0)),""),"")</f>
        <v>10.029999999999999</v>
      </c>
      <c r="Q66" s="8">
        <f>IFERROR(IF(INDEX('11.3_Outliers-Plastic'!$N$5:$N$500,MATCH($F66,'11.3_Outliers-Plastic'!$F$5:$F$500,0))&lt;&gt;"N",
INDEX('11.3_Outliers-Plastic'!K$5:K$500,MATCH($F66,'11.3_Outliers-Plastic'!$F$5:$F$500,0)),""),"")</f>
        <v>2012</v>
      </c>
      <c r="R66" s="14" t="str">
        <f>IFERROR(IF(INDEX('11.3_Outliers-Plastic'!$N$5:$N$500,MATCH($F66,'11.3_Outliers-Plastic'!$F$5:$F$500,0))&lt;&gt;"N",
INDEX('11.3_Outliers-Plastic'!L$5:L$500,MATCH($F66,'11.3_Outliers-Plastic'!$F$5:$F$500,0)),""),"")</f>
        <v>WABI_052</v>
      </c>
      <c r="S66" s="12"/>
      <c r="T66" s="5"/>
      <c r="U66" s="5" t="s">
        <v>1569</v>
      </c>
      <c r="V66" s="14">
        <f>IFERROR(IF(INDEX('11.5_Outliers-Other_recovery'!$N$5:$N$500,MATCH($F66,'11.5_Outliers-Other_recovery'!$F$5:$F$500,0))&lt;&gt;"N",
INDEX('11.5_Outliers-Other_recovery'!J$5:J$500,MATCH($F66,'11.5_Outliers-Other_recovery'!$F$5:$F$500,0)),""),"")</f>
        <v>0</v>
      </c>
      <c r="W66" s="8">
        <f>IFERROR(IF(INDEX('11.5_Outliers-Other_recovery'!$N$5:$N$500,MATCH($F66,'11.5_Outliers-Other_recovery'!$F$5:$F$500,0))&lt;&gt;"N",
INDEX('11.5_Outliers-Other_recovery'!K$5:K$500,MATCH($F66,'11.5_Outliers-Other_recovery'!$F$5:$F$500,0)),""),"")</f>
        <v>2012</v>
      </c>
      <c r="X66" s="14" t="str">
        <f>IFERROR(IF(INDEX('11.5_Outliers-Other_recovery'!$N$5:$N$500,MATCH($F66,'11.5_Outliers-Other_recovery'!$F$5:$F$500,0))&lt;&gt;"N",
INDEX('11.5_Outliers-Other_recovery'!L$5:L$500,MATCH($F66,'11.5_Outliers-Other_recovery'!$F$5:$F$500,0)),""),"")</f>
        <v>WABI_052</v>
      </c>
      <c r="Y66" s="14">
        <f>IFERROR(IF(INDEX('11.4_Outliers-Formal_dry_recy'!$N$5:$N$500,MATCH($F66,'11.4_Outliers-Formal_dry_recy'!$F$5:$F$500,0))&lt;&gt;"N",
INDEX('11.4_Outliers-Formal_dry_recy'!J$5:J$500,MATCH($F66,'11.4_Outliers-Formal_dry_recy'!$F$5:$F$500,0)),""),"")</f>
        <v>0</v>
      </c>
      <c r="Z66" s="8">
        <f>IFERROR(IF(INDEX('11.4_Outliers-Formal_dry_recy'!$N$5:$N$500,MATCH($F66,'11.4_Outliers-Formal_dry_recy'!$F$5:$F$500,0))&lt;&gt;"N",
INDEX('11.4_Outliers-Formal_dry_recy'!K$5:K$500,MATCH($F66,'11.4_Outliers-Formal_dry_recy'!$F$5:$F$500,0)),""),"")</f>
        <v>2012</v>
      </c>
      <c r="AA66" s="14" t="str">
        <f>IFERROR(IF(INDEX('11.4_Outliers-Formal_dry_recy'!$N$5:$N$500,MATCH($F66,'11.4_Outliers-Formal_dry_recy'!$F$5:$F$500,0))&lt;&gt;"N",
INDEX('11.4_Outliers-Formal_dry_recy'!L$5:L$500,MATCH($F66,'11.4_Outliers-Formal_dry_recy'!$F$5:$F$500,0)),""),"")</f>
        <v>WABI_052</v>
      </c>
      <c r="AB66" s="14">
        <f>IFERROR(IF(INDEX('11.6_Outliers-Incineration'!$N$5:$N$500,MATCH($F66,'11.6_Outliers-Incineration'!$F$5:$F$500,0))&lt;&gt;"N",
INDEX('11.6_Outliers-Incineration'!J$5:J$500,MATCH($F66,'11.6_Outliers-Incineration'!$F$5:$F$500,0)),""),"")</f>
        <v>0</v>
      </c>
      <c r="AC66" s="8">
        <f>IFERROR(IF(INDEX('11.6_Outliers-Incineration'!$N$5:$N$500,MATCH($F66,'11.6_Outliers-Incineration'!$F$5:$F$500,0))&lt;&gt;"N",
INDEX('11.6_Outliers-Incineration'!K$5:K$500,MATCH($F66,'11.6_Outliers-Incineration'!$F$5:$F$500,0)),""),"")</f>
        <v>2012</v>
      </c>
      <c r="AD66" s="14" t="str">
        <f>IFERROR(IF(INDEX('11.6_Outliers-Incineration'!$N$5:$N$500,MATCH($F66,'11.6_Outliers-Incineration'!$F$5:$F$500,0))&lt;&gt;"N",
INDEX('11.6_Outliers-Incineration'!L$5:L$500,MATCH($F66,'11.6_Outliers-Incineration'!$F$5:$F$500,0)),""),"")</f>
        <v>WABI_052</v>
      </c>
      <c r="AE66" s="14">
        <f>IFERROR(IF(INDEX('11.7_Outliers-Controlled_disp'!$N$5:$N$500,MATCH($F66,'11.7_Outliers-Controlled_disp'!$F$5:$F$500,0))&lt;&gt;"N",
INDEX('11.7_Outliers-Controlled_disp'!J$5:J$500,MATCH($F66,'11.7_Outliers-Controlled_disp'!$F$5:$F$500,0)),""),"")</f>
        <v>40</v>
      </c>
      <c r="AF66" s="8">
        <f>IFERROR(IF(INDEX('11.7_Outliers-Controlled_disp'!$N$5:$N$500,MATCH($F66,'11.7_Outliers-Controlled_disp'!$F$5:$F$500,0))&lt;&gt;"N",
INDEX('11.7_Outliers-Controlled_disp'!K$5:K$500,MATCH($F66,'11.7_Outliers-Controlled_disp'!$F$5:$F$500,0)),""),"")</f>
        <v>2012</v>
      </c>
      <c r="AG66" s="14" t="str">
        <f>IFERROR(IF(INDEX('11.7_Outliers-Controlled_disp'!$N$5:$N$500,MATCH($F66,'11.7_Outliers-Controlled_disp'!$F$5:$F$500,0))&lt;&gt;"N",
INDEX('11.7_Outliers-Controlled_disp'!L$5:L$500,MATCH($F66,'11.7_Outliers-Controlled_disp'!$F$5:$F$500,0)),""),"")</f>
        <v>WABI_052</v>
      </c>
      <c r="AI66" s="5"/>
      <c r="AJ66" s="5" t="s">
        <v>1569</v>
      </c>
      <c r="AK66" s="5">
        <f t="shared" si="0"/>
        <v>7</v>
      </c>
    </row>
    <row r="67" spans="1:37" x14ac:dyDescent="0.25">
      <c r="A67" s="5" t="s">
        <v>1404</v>
      </c>
      <c r="B67" s="5" t="s">
        <v>1377</v>
      </c>
      <c r="C67" s="5" t="s">
        <v>679</v>
      </c>
      <c r="D67" s="5" t="s">
        <v>620</v>
      </c>
      <c r="E67" s="5" t="s">
        <v>1406</v>
      </c>
      <c r="F67" s="5" t="s">
        <v>1405</v>
      </c>
      <c r="G67" s="5">
        <v>2</v>
      </c>
      <c r="H67" s="5">
        <v>3</v>
      </c>
      <c r="I67" s="5" t="s">
        <v>1823</v>
      </c>
      <c r="J67" s="13">
        <f>IFERROR(IF(INDEX('11.1_Outliers-Generation'!$N$5:$N$500,MATCH($F67,'11.1_Outliers-Generation'!$F$5:$F$500,0))&lt;&gt;"N",
INDEX('11.1_Outliers-Generation'!J$5:J$500,MATCH($F67,'11.1_Outliers-Generation'!$F$5:$F$500,0)),""),"")</f>
        <v>0.68610258056902607</v>
      </c>
      <c r="K67" s="8">
        <f>IFERROR(IF(INDEX('11.1_Outliers-Generation'!$N$5:$N$500,MATCH($F67,'11.1_Outliers-Generation'!$F$5:$F$500,0))&lt;&gt;"N",
INDEX('11.1_Outliers-Generation'!K$5:K$500,MATCH($F67,'11.1_Outliers-Generation'!$F$5:$F$500,0)),""),"")</f>
        <v>2012</v>
      </c>
      <c r="L67" s="13" t="str">
        <f>IFERROR(IF(INDEX('11.1_Outliers-Generation'!$N$5:$N$500,MATCH($F67,'11.1_Outliers-Generation'!$F$5:$F$500,0))&lt;&gt;"N",
INDEX('11.1_Outliers-Generation'!L$5:L$500,MATCH($F67,'11.1_Outliers-Generation'!$F$5:$F$500,0)),""),"")</f>
        <v>WABI_053</v>
      </c>
      <c r="M67" s="14">
        <f>IFERROR(IF(INDEX('11.2_Outliers-Collection_cov'!$N$5:$N$500,MATCH($F67,'11.2_Outliers-Collection_cov'!$F$5:$F$500,0))&lt;&gt;"N",
INDEX('11.2_Outliers-Collection_cov'!J$5:J$500,MATCH($F67,'11.2_Outliers-Collection_cov'!$F$5:$F$500,0)),""),"")</f>
        <v>100</v>
      </c>
      <c r="N67" s="8">
        <f>IFERROR(IF(INDEX('11.2_Outliers-Collection_cov'!$N$5:$N$500,MATCH($F67,'11.2_Outliers-Collection_cov'!$F$5:$F$500,0))&lt;&gt;"N",
INDEX('11.2_Outliers-Collection_cov'!K$5:K$500,MATCH($F67,'11.2_Outliers-Collection_cov'!$F$5:$F$500,0)),""),"")</f>
        <v>2012</v>
      </c>
      <c r="O67" s="13" t="str">
        <f>IFERROR(IF(INDEX('11.2_Outliers-Collection_cov'!$N$5:$N$500,MATCH($F67,'11.2_Outliers-Collection_cov'!$F$5:$F$500,0))&lt;&gt;"N",
INDEX('11.2_Outliers-Collection_cov'!L$5:L$500,MATCH($F67,'11.2_Outliers-Collection_cov'!$F$5:$F$500,0)),""),"")</f>
        <v>WABI_053</v>
      </c>
      <c r="P67" s="14">
        <f>IFERROR(IF(INDEX('11.3_Outliers-Plastic'!$N$5:$N$500,MATCH($F67,'11.3_Outliers-Plastic'!$F$5:$F$500,0))&lt;&gt;"N",
INDEX('11.3_Outliers-Plastic'!J$5:J$500,MATCH($F67,'11.3_Outliers-Plastic'!$F$5:$F$500,0)),""),"")</f>
        <v>6</v>
      </c>
      <c r="Q67" s="8">
        <f>IFERROR(IF(INDEX('11.3_Outliers-Plastic'!$N$5:$N$500,MATCH($F67,'11.3_Outliers-Plastic'!$F$5:$F$500,0))&lt;&gt;"N",
INDEX('11.3_Outliers-Plastic'!K$5:K$500,MATCH($F67,'11.3_Outliers-Plastic'!$F$5:$F$500,0)),""),"")</f>
        <v>2012</v>
      </c>
      <c r="R67" s="14" t="str">
        <f>IFERROR(IF(INDEX('11.3_Outliers-Plastic'!$N$5:$N$500,MATCH($F67,'11.3_Outliers-Plastic'!$F$5:$F$500,0))&lt;&gt;"N",
INDEX('11.3_Outliers-Plastic'!L$5:L$500,MATCH($F67,'11.3_Outliers-Plastic'!$F$5:$F$500,0)),""),"")</f>
        <v>WABI_053</v>
      </c>
      <c r="S67" s="12"/>
      <c r="T67" s="5"/>
      <c r="U67" s="5" t="s">
        <v>1569</v>
      </c>
      <c r="V67" s="14">
        <f>IFERROR(IF(INDEX('11.5_Outliers-Other_recovery'!$N$5:$N$500,MATCH($F67,'11.5_Outliers-Other_recovery'!$F$5:$F$500,0))&lt;&gt;"N",
INDEX('11.5_Outliers-Other_recovery'!J$5:J$500,MATCH($F67,'11.5_Outliers-Other_recovery'!$F$5:$F$500,0)),""),"")</f>
        <v>0</v>
      </c>
      <c r="W67" s="8">
        <f>IFERROR(IF(INDEX('11.5_Outliers-Other_recovery'!$N$5:$N$500,MATCH($F67,'11.5_Outliers-Other_recovery'!$F$5:$F$500,0))&lt;&gt;"N",
INDEX('11.5_Outliers-Other_recovery'!K$5:K$500,MATCH($F67,'11.5_Outliers-Other_recovery'!$F$5:$F$500,0)),""),"")</f>
        <v>2012</v>
      </c>
      <c r="X67" s="14" t="str">
        <f>IFERROR(IF(INDEX('11.5_Outliers-Other_recovery'!$N$5:$N$500,MATCH($F67,'11.5_Outliers-Other_recovery'!$F$5:$F$500,0))&lt;&gt;"N",
INDEX('11.5_Outliers-Other_recovery'!L$5:L$500,MATCH($F67,'11.5_Outliers-Other_recovery'!$F$5:$F$500,0)),""),"")</f>
        <v>WABI_053</v>
      </c>
      <c r="Y67" s="14">
        <f>IFERROR(IF(INDEX('11.4_Outliers-Formal_dry_recy'!$N$5:$N$500,MATCH($F67,'11.4_Outliers-Formal_dry_recy'!$F$5:$F$500,0))&lt;&gt;"N",
INDEX('11.4_Outliers-Formal_dry_recy'!J$5:J$500,MATCH($F67,'11.4_Outliers-Formal_dry_recy'!$F$5:$F$500,0)),""),"")</f>
        <v>0</v>
      </c>
      <c r="Z67" s="8">
        <f>IFERROR(IF(INDEX('11.4_Outliers-Formal_dry_recy'!$N$5:$N$500,MATCH($F67,'11.4_Outliers-Formal_dry_recy'!$F$5:$F$500,0))&lt;&gt;"N",
INDEX('11.4_Outliers-Formal_dry_recy'!K$5:K$500,MATCH($F67,'11.4_Outliers-Formal_dry_recy'!$F$5:$F$500,0)),""),"")</f>
        <v>2012</v>
      </c>
      <c r="AA67" s="14" t="str">
        <f>IFERROR(IF(INDEX('11.4_Outliers-Formal_dry_recy'!$N$5:$N$500,MATCH($F67,'11.4_Outliers-Formal_dry_recy'!$F$5:$F$500,0))&lt;&gt;"N",
INDEX('11.4_Outliers-Formal_dry_recy'!L$5:L$500,MATCH($F67,'11.4_Outliers-Formal_dry_recy'!$F$5:$F$500,0)),""),"")</f>
        <v>WABI_053</v>
      </c>
      <c r="AB67" s="14">
        <f>IFERROR(IF(INDEX('11.6_Outliers-Incineration'!$N$5:$N$500,MATCH($F67,'11.6_Outliers-Incineration'!$F$5:$F$500,0))&lt;&gt;"N",
INDEX('11.6_Outliers-Incineration'!J$5:J$500,MATCH($F67,'11.6_Outliers-Incineration'!$F$5:$F$500,0)),""),"")</f>
        <v>0</v>
      </c>
      <c r="AC67" s="8">
        <f>IFERROR(IF(INDEX('11.6_Outliers-Incineration'!$N$5:$N$500,MATCH($F67,'11.6_Outliers-Incineration'!$F$5:$F$500,0))&lt;&gt;"N",
INDEX('11.6_Outliers-Incineration'!K$5:K$500,MATCH($F67,'11.6_Outliers-Incineration'!$F$5:$F$500,0)),""),"")</f>
        <v>2012</v>
      </c>
      <c r="AD67" s="14" t="str">
        <f>IFERROR(IF(INDEX('11.6_Outliers-Incineration'!$N$5:$N$500,MATCH($F67,'11.6_Outliers-Incineration'!$F$5:$F$500,0))&lt;&gt;"N",
INDEX('11.6_Outliers-Incineration'!L$5:L$500,MATCH($F67,'11.6_Outliers-Incineration'!$F$5:$F$500,0)),""),"")</f>
        <v>WABI_053</v>
      </c>
      <c r="AE67" s="14">
        <f>IFERROR(IF(INDEX('11.7_Outliers-Controlled_disp'!$N$5:$N$500,MATCH($F67,'11.7_Outliers-Controlled_disp'!$F$5:$F$500,0))&lt;&gt;"N",
INDEX('11.7_Outliers-Controlled_disp'!J$5:J$500,MATCH($F67,'11.7_Outliers-Controlled_disp'!$F$5:$F$500,0)),""),"")</f>
        <v>0</v>
      </c>
      <c r="AF67" s="8">
        <f>IFERROR(IF(INDEX('11.7_Outliers-Controlled_disp'!$N$5:$N$500,MATCH($F67,'11.7_Outliers-Controlled_disp'!$F$5:$F$500,0))&lt;&gt;"N",
INDEX('11.7_Outliers-Controlled_disp'!K$5:K$500,MATCH($F67,'11.7_Outliers-Controlled_disp'!$F$5:$F$500,0)),""),"")</f>
        <v>2012</v>
      </c>
      <c r="AG67" s="14" t="str">
        <f>IFERROR(IF(INDEX('11.7_Outliers-Controlled_disp'!$N$5:$N$500,MATCH($F67,'11.7_Outliers-Controlled_disp'!$F$5:$F$500,0))&lt;&gt;"N",
INDEX('11.7_Outliers-Controlled_disp'!L$5:L$500,MATCH($F67,'11.7_Outliers-Controlled_disp'!$F$5:$F$500,0)),""),"")</f>
        <v>WABI_053</v>
      </c>
      <c r="AI67" s="5"/>
      <c r="AJ67" s="5" t="s">
        <v>1569</v>
      </c>
      <c r="AK67" s="5">
        <f t="shared" si="0"/>
        <v>7</v>
      </c>
    </row>
    <row r="68" spans="1:37" x14ac:dyDescent="0.25">
      <c r="A68" s="5" t="s">
        <v>1448</v>
      </c>
      <c r="B68" s="5" t="s">
        <v>17</v>
      </c>
      <c r="C68" s="5" t="s">
        <v>414</v>
      </c>
      <c r="D68" s="5" t="s">
        <v>360</v>
      </c>
      <c r="E68" s="5" t="s">
        <v>1450</v>
      </c>
      <c r="F68" s="5" t="s">
        <v>1449</v>
      </c>
      <c r="G68" s="5">
        <v>3</v>
      </c>
      <c r="H68" s="5">
        <v>2</v>
      </c>
      <c r="I68" s="5" t="s">
        <v>1824</v>
      </c>
      <c r="J68" s="13">
        <f>IFERROR(IF(INDEX('11.1_Outliers-Generation'!$N$5:$N$500,MATCH($F68,'11.1_Outliers-Generation'!$F$5:$F$500,0))&lt;&gt;"N",
INDEX('11.1_Outliers-Generation'!J$5:J$500,MATCH($F68,'11.1_Outliers-Generation'!$F$5:$F$500,0)),""),"")</f>
        <v>0.56978088777350289</v>
      </c>
      <c r="K68" s="8">
        <f>IFERROR(IF(INDEX('11.1_Outliers-Generation'!$N$5:$N$500,MATCH($F68,'11.1_Outliers-Generation'!$F$5:$F$500,0))&lt;&gt;"N",
INDEX('11.1_Outliers-Generation'!K$5:K$500,MATCH($F68,'11.1_Outliers-Generation'!$F$5:$F$500,0)),""),"")</f>
        <v>2013</v>
      </c>
      <c r="L68" s="13" t="str">
        <f>IFERROR(IF(INDEX('11.1_Outliers-Generation'!$N$5:$N$500,MATCH($F68,'11.1_Outliers-Generation'!$F$5:$F$500,0))&lt;&gt;"N",
INDEX('11.1_Outliers-Generation'!L$5:L$500,MATCH($F68,'11.1_Outliers-Generation'!$F$5:$F$500,0)),""),"")</f>
        <v>WABI_054</v>
      </c>
      <c r="M68" s="14">
        <f>IFERROR(IF(INDEX('11.2_Outliers-Collection_cov'!$N$5:$N$500,MATCH($F68,'11.2_Outliers-Collection_cov'!$F$5:$F$500,0))&lt;&gt;"N",
INDEX('11.2_Outliers-Collection_cov'!J$5:J$500,MATCH($F68,'11.2_Outliers-Collection_cov'!$F$5:$F$500,0)),""),"")</f>
        <v>52</v>
      </c>
      <c r="N68" s="8">
        <f>IFERROR(IF(INDEX('11.2_Outliers-Collection_cov'!$N$5:$N$500,MATCH($F68,'11.2_Outliers-Collection_cov'!$F$5:$F$500,0))&lt;&gt;"N",
INDEX('11.2_Outliers-Collection_cov'!K$5:K$500,MATCH($F68,'11.2_Outliers-Collection_cov'!$F$5:$F$500,0)),""),"")</f>
        <v>2013</v>
      </c>
      <c r="O68" s="13" t="str">
        <f>IFERROR(IF(INDEX('11.2_Outliers-Collection_cov'!$N$5:$N$500,MATCH($F68,'11.2_Outliers-Collection_cov'!$F$5:$F$500,0))&lt;&gt;"N",
INDEX('11.2_Outliers-Collection_cov'!L$5:L$500,MATCH($F68,'11.2_Outliers-Collection_cov'!$F$5:$F$500,0)),""),"")</f>
        <v>WABI_054</v>
      </c>
      <c r="P68" s="14">
        <f>IFERROR(IF(INDEX('11.3_Outliers-Plastic'!$N$5:$N$500,MATCH($F68,'11.3_Outliers-Plastic'!$F$5:$F$500,0))&lt;&gt;"N",
INDEX('11.3_Outliers-Plastic'!J$5:J$500,MATCH($F68,'11.3_Outliers-Plastic'!$F$5:$F$500,0)),""),"")</f>
        <v>20</v>
      </c>
      <c r="Q68" s="8">
        <f>IFERROR(IF(INDEX('11.3_Outliers-Plastic'!$N$5:$N$500,MATCH($F68,'11.3_Outliers-Plastic'!$F$5:$F$500,0))&lt;&gt;"N",
INDEX('11.3_Outliers-Plastic'!K$5:K$500,MATCH($F68,'11.3_Outliers-Plastic'!$F$5:$F$500,0)),""),"")</f>
        <v>2013</v>
      </c>
      <c r="R68" s="14" t="str">
        <f>IFERROR(IF(INDEX('11.3_Outliers-Plastic'!$N$5:$N$500,MATCH($F68,'11.3_Outliers-Plastic'!$F$5:$F$500,0))&lt;&gt;"N",
INDEX('11.3_Outliers-Plastic'!L$5:L$500,MATCH($F68,'11.3_Outliers-Plastic'!$F$5:$F$500,0)),""),"")</f>
        <v>WABI_054</v>
      </c>
      <c r="S68" s="12"/>
      <c r="T68" s="5"/>
      <c r="U68" s="5" t="s">
        <v>1569</v>
      </c>
      <c r="V68" s="14">
        <f>IFERROR(IF(INDEX('11.5_Outliers-Other_recovery'!$N$5:$N$500,MATCH($F68,'11.5_Outliers-Other_recovery'!$F$5:$F$500,0))&lt;&gt;"N",
INDEX('11.5_Outliers-Other_recovery'!J$5:J$500,MATCH($F68,'11.5_Outliers-Other_recovery'!$F$5:$F$500,0)),""),"")</f>
        <v>0</v>
      </c>
      <c r="W68" s="8">
        <f>IFERROR(IF(INDEX('11.5_Outliers-Other_recovery'!$N$5:$N$500,MATCH($F68,'11.5_Outliers-Other_recovery'!$F$5:$F$500,0))&lt;&gt;"N",
INDEX('11.5_Outliers-Other_recovery'!K$5:K$500,MATCH($F68,'11.5_Outliers-Other_recovery'!$F$5:$F$500,0)),""),"")</f>
        <v>2013</v>
      </c>
      <c r="X68" s="14" t="str">
        <f>IFERROR(IF(INDEX('11.5_Outliers-Other_recovery'!$N$5:$N$500,MATCH($F68,'11.5_Outliers-Other_recovery'!$F$5:$F$500,0))&lt;&gt;"N",
INDEX('11.5_Outliers-Other_recovery'!L$5:L$500,MATCH($F68,'11.5_Outliers-Other_recovery'!$F$5:$F$500,0)),""),"")</f>
        <v>WABI_054</v>
      </c>
      <c r="Y68" s="14">
        <f>IFERROR(IF(INDEX('11.4_Outliers-Formal_dry_recy'!$N$5:$N$500,MATCH($F68,'11.4_Outliers-Formal_dry_recy'!$F$5:$F$500,0))&lt;&gt;"N",
INDEX('11.4_Outliers-Formal_dry_recy'!J$5:J$500,MATCH($F68,'11.4_Outliers-Formal_dry_recy'!$F$5:$F$500,0)),""),"")</f>
        <v>0</v>
      </c>
      <c r="Z68" s="8">
        <f>IFERROR(IF(INDEX('11.4_Outliers-Formal_dry_recy'!$N$5:$N$500,MATCH($F68,'11.4_Outliers-Formal_dry_recy'!$F$5:$F$500,0))&lt;&gt;"N",
INDEX('11.4_Outliers-Formal_dry_recy'!K$5:K$500,MATCH($F68,'11.4_Outliers-Formal_dry_recy'!$F$5:$F$500,0)),""),"")</f>
        <v>2013</v>
      </c>
      <c r="AA68" s="14" t="str">
        <f>IFERROR(IF(INDEX('11.4_Outliers-Formal_dry_recy'!$N$5:$N$500,MATCH($F68,'11.4_Outliers-Formal_dry_recy'!$F$5:$F$500,0))&lt;&gt;"N",
INDEX('11.4_Outliers-Formal_dry_recy'!L$5:L$500,MATCH($F68,'11.4_Outliers-Formal_dry_recy'!$F$5:$F$500,0)),""),"")</f>
        <v>WABI_054</v>
      </c>
      <c r="AB68" s="14">
        <f>IFERROR(IF(INDEX('11.6_Outliers-Incineration'!$N$5:$N$500,MATCH($F68,'11.6_Outliers-Incineration'!$F$5:$F$500,0))&lt;&gt;"N",
INDEX('11.6_Outliers-Incineration'!J$5:J$500,MATCH($F68,'11.6_Outliers-Incineration'!$F$5:$F$500,0)),""),"")</f>
        <v>0</v>
      </c>
      <c r="AC68" s="8">
        <f>IFERROR(IF(INDEX('11.6_Outliers-Incineration'!$N$5:$N$500,MATCH($F68,'11.6_Outliers-Incineration'!$F$5:$F$500,0))&lt;&gt;"N",
INDEX('11.6_Outliers-Incineration'!K$5:K$500,MATCH($F68,'11.6_Outliers-Incineration'!$F$5:$F$500,0)),""),"")</f>
        <v>2013</v>
      </c>
      <c r="AD68" s="14" t="str">
        <f>IFERROR(IF(INDEX('11.6_Outliers-Incineration'!$N$5:$N$500,MATCH($F68,'11.6_Outliers-Incineration'!$F$5:$F$500,0))&lt;&gt;"N",
INDEX('11.6_Outliers-Incineration'!L$5:L$500,MATCH($F68,'11.6_Outliers-Incineration'!$F$5:$F$500,0)),""),"")</f>
        <v>WABI_054</v>
      </c>
      <c r="AE68" s="14">
        <f>IFERROR(IF(INDEX('11.7_Outliers-Controlled_disp'!$N$5:$N$500,MATCH($F68,'11.7_Outliers-Controlled_disp'!$F$5:$F$500,0))&lt;&gt;"N",
INDEX('11.7_Outliers-Controlled_disp'!J$5:J$500,MATCH($F68,'11.7_Outliers-Controlled_disp'!$F$5:$F$500,0)),""),"")</f>
        <v>0</v>
      </c>
      <c r="AF68" s="8">
        <f>IFERROR(IF(INDEX('11.7_Outliers-Controlled_disp'!$N$5:$N$500,MATCH($F68,'11.7_Outliers-Controlled_disp'!$F$5:$F$500,0))&lt;&gt;"N",
INDEX('11.7_Outliers-Controlled_disp'!K$5:K$500,MATCH($F68,'11.7_Outliers-Controlled_disp'!$F$5:$F$500,0)),""),"")</f>
        <v>2013</v>
      </c>
      <c r="AG68" s="14" t="str">
        <f>IFERROR(IF(INDEX('11.7_Outliers-Controlled_disp'!$N$5:$N$500,MATCH($F68,'11.7_Outliers-Controlled_disp'!$F$5:$F$500,0))&lt;&gt;"N",
INDEX('11.7_Outliers-Controlled_disp'!L$5:L$500,MATCH($F68,'11.7_Outliers-Controlled_disp'!$F$5:$F$500,0)),""),"")</f>
        <v>WABI_054</v>
      </c>
      <c r="AI68" s="5"/>
      <c r="AJ68" s="5" t="s">
        <v>1569</v>
      </c>
      <c r="AK68" s="5">
        <f t="shared" si="0"/>
        <v>7</v>
      </c>
    </row>
    <row r="69" spans="1:37" x14ac:dyDescent="0.25">
      <c r="A69" s="5" t="s">
        <v>1445</v>
      </c>
      <c r="B69" s="5" t="s">
        <v>17</v>
      </c>
      <c r="C69" s="5" t="s">
        <v>414</v>
      </c>
      <c r="D69" s="5" t="s">
        <v>360</v>
      </c>
      <c r="E69" s="5" t="s">
        <v>1447</v>
      </c>
      <c r="F69" s="5" t="s">
        <v>1446</v>
      </c>
      <c r="G69" s="5">
        <v>3</v>
      </c>
      <c r="H69" s="5">
        <v>2</v>
      </c>
      <c r="I69" s="5" t="s">
        <v>1825</v>
      </c>
      <c r="J69" s="13">
        <f>IFERROR(IF(INDEX('11.1_Outliers-Generation'!$N$5:$N$500,MATCH($F69,'11.1_Outliers-Generation'!$F$5:$F$500,0))&lt;&gt;"N",
INDEX('11.1_Outliers-Generation'!J$5:J$500,MATCH($F69,'11.1_Outliers-Generation'!$F$5:$F$500,0)),""),"")</f>
        <v>0.24848677922905385</v>
      </c>
      <c r="K69" s="8">
        <f>IFERROR(IF(INDEX('11.1_Outliers-Generation'!$N$5:$N$500,MATCH($F69,'11.1_Outliers-Generation'!$F$5:$F$500,0))&lt;&gt;"N",
INDEX('11.1_Outliers-Generation'!K$5:K$500,MATCH($F69,'11.1_Outliers-Generation'!$F$5:$F$500,0)),""),"")</f>
        <v>2013</v>
      </c>
      <c r="L69" s="13" t="str">
        <f>IFERROR(IF(INDEX('11.1_Outliers-Generation'!$N$5:$N$500,MATCH($F69,'11.1_Outliers-Generation'!$F$5:$F$500,0))&lt;&gt;"N",
INDEX('11.1_Outliers-Generation'!L$5:L$500,MATCH($F69,'11.1_Outliers-Generation'!$F$5:$F$500,0)),""),"")</f>
        <v>WABI_055</v>
      </c>
      <c r="M69" s="14">
        <f>IFERROR(IF(INDEX('11.2_Outliers-Collection_cov'!$N$5:$N$500,MATCH($F69,'11.2_Outliers-Collection_cov'!$F$5:$F$500,0))&lt;&gt;"N",
INDEX('11.2_Outliers-Collection_cov'!J$5:J$500,MATCH($F69,'11.2_Outliers-Collection_cov'!$F$5:$F$500,0)),""),"")</f>
        <v>40</v>
      </c>
      <c r="N69" s="8">
        <f>IFERROR(IF(INDEX('11.2_Outliers-Collection_cov'!$N$5:$N$500,MATCH($F69,'11.2_Outliers-Collection_cov'!$F$5:$F$500,0))&lt;&gt;"N",
INDEX('11.2_Outliers-Collection_cov'!K$5:K$500,MATCH($F69,'11.2_Outliers-Collection_cov'!$F$5:$F$500,0)),""),"")</f>
        <v>2013</v>
      </c>
      <c r="O69" s="13" t="str">
        <f>IFERROR(IF(INDEX('11.2_Outliers-Collection_cov'!$N$5:$N$500,MATCH($F69,'11.2_Outliers-Collection_cov'!$F$5:$F$500,0))&lt;&gt;"N",
INDEX('11.2_Outliers-Collection_cov'!L$5:L$500,MATCH($F69,'11.2_Outliers-Collection_cov'!$F$5:$F$500,0)),""),"")</f>
        <v>WABI_055</v>
      </c>
      <c r="P69" s="14">
        <f>IFERROR(IF(INDEX('11.3_Outliers-Plastic'!$N$5:$N$500,MATCH($F69,'11.3_Outliers-Plastic'!$F$5:$F$500,0))&lt;&gt;"N",
INDEX('11.3_Outliers-Plastic'!J$5:J$500,MATCH($F69,'11.3_Outliers-Plastic'!$F$5:$F$500,0)),""),"")</f>
        <v>7</v>
      </c>
      <c r="Q69" s="8">
        <f>IFERROR(IF(INDEX('11.3_Outliers-Plastic'!$N$5:$N$500,MATCH($F69,'11.3_Outliers-Plastic'!$F$5:$F$500,0))&lt;&gt;"N",
INDEX('11.3_Outliers-Plastic'!K$5:K$500,MATCH($F69,'11.3_Outliers-Plastic'!$F$5:$F$500,0)),""),"")</f>
        <v>2013</v>
      </c>
      <c r="R69" s="14" t="str">
        <f>IFERROR(IF(INDEX('11.3_Outliers-Plastic'!$N$5:$N$500,MATCH($F69,'11.3_Outliers-Plastic'!$F$5:$F$500,0))&lt;&gt;"N",
INDEX('11.3_Outliers-Plastic'!L$5:L$500,MATCH($F69,'11.3_Outliers-Plastic'!$F$5:$F$500,0)),""),"")</f>
        <v>WABI_055</v>
      </c>
      <c r="S69" s="12"/>
      <c r="T69" s="5"/>
      <c r="U69" s="5" t="s">
        <v>1569</v>
      </c>
      <c r="V69" s="14">
        <f>IFERROR(IF(INDEX('11.5_Outliers-Other_recovery'!$N$5:$N$500,MATCH($F69,'11.5_Outliers-Other_recovery'!$F$5:$F$500,0))&lt;&gt;"N",
INDEX('11.5_Outliers-Other_recovery'!J$5:J$500,MATCH($F69,'11.5_Outliers-Other_recovery'!$F$5:$F$500,0)),""),"")</f>
        <v>0</v>
      </c>
      <c r="W69" s="8">
        <f>IFERROR(IF(INDEX('11.5_Outliers-Other_recovery'!$N$5:$N$500,MATCH($F69,'11.5_Outliers-Other_recovery'!$F$5:$F$500,0))&lt;&gt;"N",
INDEX('11.5_Outliers-Other_recovery'!K$5:K$500,MATCH($F69,'11.5_Outliers-Other_recovery'!$F$5:$F$500,0)),""),"")</f>
        <v>2013</v>
      </c>
      <c r="X69" s="14" t="str">
        <f>IFERROR(IF(INDEX('11.5_Outliers-Other_recovery'!$N$5:$N$500,MATCH($F69,'11.5_Outliers-Other_recovery'!$F$5:$F$500,0))&lt;&gt;"N",
INDEX('11.5_Outliers-Other_recovery'!L$5:L$500,MATCH($F69,'11.5_Outliers-Other_recovery'!$F$5:$F$500,0)),""),"")</f>
        <v>WABI_055</v>
      </c>
      <c r="Y69" s="14">
        <f>IFERROR(IF(INDEX('11.4_Outliers-Formal_dry_recy'!$N$5:$N$500,MATCH($F69,'11.4_Outliers-Formal_dry_recy'!$F$5:$F$500,0))&lt;&gt;"N",
INDEX('11.4_Outliers-Formal_dry_recy'!J$5:J$500,MATCH($F69,'11.4_Outliers-Formal_dry_recy'!$F$5:$F$500,0)),""),"")</f>
        <v>0</v>
      </c>
      <c r="Z69" s="8">
        <f>IFERROR(IF(INDEX('11.4_Outliers-Formal_dry_recy'!$N$5:$N$500,MATCH($F69,'11.4_Outliers-Formal_dry_recy'!$F$5:$F$500,0))&lt;&gt;"N",
INDEX('11.4_Outliers-Formal_dry_recy'!K$5:K$500,MATCH($F69,'11.4_Outliers-Formal_dry_recy'!$F$5:$F$500,0)),""),"")</f>
        <v>2013</v>
      </c>
      <c r="AA69" s="14" t="str">
        <f>IFERROR(IF(INDEX('11.4_Outliers-Formal_dry_recy'!$N$5:$N$500,MATCH($F69,'11.4_Outliers-Formal_dry_recy'!$F$5:$F$500,0))&lt;&gt;"N",
INDEX('11.4_Outliers-Formal_dry_recy'!L$5:L$500,MATCH($F69,'11.4_Outliers-Formal_dry_recy'!$F$5:$F$500,0)),""),"")</f>
        <v>WABI_055</v>
      </c>
      <c r="AB69" s="14">
        <f>IFERROR(IF(INDEX('11.6_Outliers-Incineration'!$N$5:$N$500,MATCH($F69,'11.6_Outliers-Incineration'!$F$5:$F$500,0))&lt;&gt;"N",
INDEX('11.6_Outliers-Incineration'!J$5:J$500,MATCH($F69,'11.6_Outliers-Incineration'!$F$5:$F$500,0)),""),"")</f>
        <v>0</v>
      </c>
      <c r="AC69" s="8">
        <f>IFERROR(IF(INDEX('11.6_Outliers-Incineration'!$N$5:$N$500,MATCH($F69,'11.6_Outliers-Incineration'!$F$5:$F$500,0))&lt;&gt;"N",
INDEX('11.6_Outliers-Incineration'!K$5:K$500,MATCH($F69,'11.6_Outliers-Incineration'!$F$5:$F$500,0)),""),"")</f>
        <v>2013</v>
      </c>
      <c r="AD69" s="14" t="str">
        <f>IFERROR(IF(INDEX('11.6_Outliers-Incineration'!$N$5:$N$500,MATCH($F69,'11.6_Outliers-Incineration'!$F$5:$F$500,0))&lt;&gt;"N",
INDEX('11.6_Outliers-Incineration'!L$5:L$500,MATCH($F69,'11.6_Outliers-Incineration'!$F$5:$F$500,0)),""),"")</f>
        <v>WABI_055</v>
      </c>
      <c r="AE69" s="14">
        <f>IFERROR(IF(INDEX('11.7_Outliers-Controlled_disp'!$N$5:$N$500,MATCH($F69,'11.7_Outliers-Controlled_disp'!$F$5:$F$500,0))&lt;&gt;"N",
INDEX('11.7_Outliers-Controlled_disp'!J$5:J$500,MATCH($F69,'11.7_Outliers-Controlled_disp'!$F$5:$F$500,0)),""),"")</f>
        <v>0</v>
      </c>
      <c r="AF69" s="8">
        <f>IFERROR(IF(INDEX('11.7_Outliers-Controlled_disp'!$N$5:$N$500,MATCH($F69,'11.7_Outliers-Controlled_disp'!$F$5:$F$500,0))&lt;&gt;"N",
INDEX('11.7_Outliers-Controlled_disp'!K$5:K$500,MATCH($F69,'11.7_Outliers-Controlled_disp'!$F$5:$F$500,0)),""),"")</f>
        <v>2013</v>
      </c>
      <c r="AG69" s="14" t="str">
        <f>IFERROR(IF(INDEX('11.7_Outliers-Controlled_disp'!$N$5:$N$500,MATCH($F69,'11.7_Outliers-Controlled_disp'!$F$5:$F$500,0))&lt;&gt;"N",
INDEX('11.7_Outliers-Controlled_disp'!L$5:L$500,MATCH($F69,'11.7_Outliers-Controlled_disp'!$F$5:$F$500,0)),""),"")</f>
        <v>WABI_055</v>
      </c>
      <c r="AI69" s="5"/>
      <c r="AJ69" s="5" t="s">
        <v>1569</v>
      </c>
      <c r="AK69" s="5">
        <f t="shared" ref="AK69:AK128" si="1">COUNT(AH69,AE69,AB69,Y69,V69,S69,P69,M69,J69)</f>
        <v>7</v>
      </c>
    </row>
    <row r="70" spans="1:37" x14ac:dyDescent="0.25">
      <c r="A70" s="5" t="s">
        <v>1398</v>
      </c>
      <c r="B70" s="5" t="s">
        <v>1377</v>
      </c>
      <c r="C70" s="5" t="s">
        <v>679</v>
      </c>
      <c r="D70" s="5" t="s">
        <v>620</v>
      </c>
      <c r="E70" s="5" t="s">
        <v>1400</v>
      </c>
      <c r="F70" s="5" t="s">
        <v>1399</v>
      </c>
      <c r="G70" s="5">
        <v>2</v>
      </c>
      <c r="H70" s="5">
        <v>2</v>
      </c>
      <c r="I70" s="5" t="s">
        <v>1826</v>
      </c>
      <c r="J70" s="13">
        <f>IFERROR(IF(INDEX('11.1_Outliers-Generation'!$N$5:$N$500,MATCH($F70,'11.1_Outliers-Generation'!$F$5:$F$500,0))&lt;&gt;"N",
INDEX('11.1_Outliers-Generation'!J$5:J$500,MATCH($F70,'11.1_Outliers-Generation'!$F$5:$F$500,0)),""),"")</f>
        <v>0.99739141247313168</v>
      </c>
      <c r="K70" s="8">
        <f>IFERROR(IF(INDEX('11.1_Outliers-Generation'!$N$5:$N$500,MATCH($F70,'11.1_Outliers-Generation'!$F$5:$F$500,0))&lt;&gt;"N",
INDEX('11.1_Outliers-Generation'!K$5:K$500,MATCH($F70,'11.1_Outliers-Generation'!$F$5:$F$500,0)),""),"")</f>
        <v>2012</v>
      </c>
      <c r="L70" s="13" t="str">
        <f>IFERROR(IF(INDEX('11.1_Outliers-Generation'!$N$5:$N$500,MATCH($F70,'11.1_Outliers-Generation'!$F$5:$F$500,0))&lt;&gt;"N",
INDEX('11.1_Outliers-Generation'!L$5:L$500,MATCH($F70,'11.1_Outliers-Generation'!$F$5:$F$500,0)),""),"")</f>
        <v>WABI_056</v>
      </c>
      <c r="M70" s="14">
        <f>IFERROR(IF(INDEX('11.2_Outliers-Collection_cov'!$N$5:$N$500,MATCH($F70,'11.2_Outliers-Collection_cov'!$F$5:$F$500,0))&lt;&gt;"N",
INDEX('11.2_Outliers-Collection_cov'!J$5:J$500,MATCH($F70,'11.2_Outliers-Collection_cov'!$F$5:$F$500,0)),""),"")</f>
        <v>100</v>
      </c>
      <c r="N70" s="8">
        <f>IFERROR(IF(INDEX('11.2_Outliers-Collection_cov'!$N$5:$N$500,MATCH($F70,'11.2_Outliers-Collection_cov'!$F$5:$F$500,0))&lt;&gt;"N",
INDEX('11.2_Outliers-Collection_cov'!K$5:K$500,MATCH($F70,'11.2_Outliers-Collection_cov'!$F$5:$F$500,0)),""),"")</f>
        <v>2012</v>
      </c>
      <c r="O70" s="13" t="str">
        <f>IFERROR(IF(INDEX('11.2_Outliers-Collection_cov'!$N$5:$N$500,MATCH($F70,'11.2_Outliers-Collection_cov'!$F$5:$F$500,0))&lt;&gt;"N",
INDEX('11.2_Outliers-Collection_cov'!L$5:L$500,MATCH($F70,'11.2_Outliers-Collection_cov'!$F$5:$F$500,0)),""),"")</f>
        <v>WABI_056</v>
      </c>
      <c r="P70" s="14">
        <f>IFERROR(IF(INDEX('11.3_Outliers-Plastic'!$N$5:$N$500,MATCH($F70,'11.3_Outliers-Plastic'!$F$5:$F$500,0))&lt;&gt;"N",
INDEX('11.3_Outliers-Plastic'!J$5:J$500,MATCH($F70,'11.3_Outliers-Plastic'!$F$5:$F$500,0)),""),"")</f>
        <v>5</v>
      </c>
      <c r="Q70" s="8">
        <f>IFERROR(IF(INDEX('11.3_Outliers-Plastic'!$N$5:$N$500,MATCH($F70,'11.3_Outliers-Plastic'!$F$5:$F$500,0))&lt;&gt;"N",
INDEX('11.3_Outliers-Plastic'!K$5:K$500,MATCH($F70,'11.3_Outliers-Plastic'!$F$5:$F$500,0)),""),"")</f>
        <v>2012</v>
      </c>
      <c r="R70" s="14" t="str">
        <f>IFERROR(IF(INDEX('11.3_Outliers-Plastic'!$N$5:$N$500,MATCH($F70,'11.3_Outliers-Plastic'!$F$5:$F$500,0))&lt;&gt;"N",
INDEX('11.3_Outliers-Plastic'!L$5:L$500,MATCH($F70,'11.3_Outliers-Plastic'!$F$5:$F$500,0)),""),"")</f>
        <v>WABI_056</v>
      </c>
      <c r="S70" s="12"/>
      <c r="T70" s="5"/>
      <c r="U70" s="5" t="s">
        <v>1569</v>
      </c>
      <c r="V70" s="14">
        <f>IFERROR(IF(INDEX('11.5_Outliers-Other_recovery'!$N$5:$N$500,MATCH($F70,'11.5_Outliers-Other_recovery'!$F$5:$F$500,0))&lt;&gt;"N",
INDEX('11.5_Outliers-Other_recovery'!J$5:J$500,MATCH($F70,'11.5_Outliers-Other_recovery'!$F$5:$F$500,0)),""),"")</f>
        <v>0</v>
      </c>
      <c r="W70" s="8">
        <f>IFERROR(IF(INDEX('11.5_Outliers-Other_recovery'!$N$5:$N$500,MATCH($F70,'11.5_Outliers-Other_recovery'!$F$5:$F$500,0))&lt;&gt;"N",
INDEX('11.5_Outliers-Other_recovery'!K$5:K$500,MATCH($F70,'11.5_Outliers-Other_recovery'!$F$5:$F$500,0)),""),"")</f>
        <v>2012</v>
      </c>
      <c r="X70" s="14" t="str">
        <f>IFERROR(IF(INDEX('11.5_Outliers-Other_recovery'!$N$5:$N$500,MATCH($F70,'11.5_Outliers-Other_recovery'!$F$5:$F$500,0))&lt;&gt;"N",
INDEX('11.5_Outliers-Other_recovery'!L$5:L$500,MATCH($F70,'11.5_Outliers-Other_recovery'!$F$5:$F$500,0)),""),"")</f>
        <v>WABI_056</v>
      </c>
      <c r="Y70" s="14">
        <f>IFERROR(IF(INDEX('11.4_Outliers-Formal_dry_recy'!$N$5:$N$500,MATCH($F70,'11.4_Outliers-Formal_dry_recy'!$F$5:$F$500,0))&lt;&gt;"N",
INDEX('11.4_Outliers-Formal_dry_recy'!J$5:J$500,MATCH($F70,'11.4_Outliers-Formal_dry_recy'!$F$5:$F$500,0)),""),"")</f>
        <v>0</v>
      </c>
      <c r="Z70" s="8">
        <f>IFERROR(IF(INDEX('11.4_Outliers-Formal_dry_recy'!$N$5:$N$500,MATCH($F70,'11.4_Outliers-Formal_dry_recy'!$F$5:$F$500,0))&lt;&gt;"N",
INDEX('11.4_Outliers-Formal_dry_recy'!K$5:K$500,MATCH($F70,'11.4_Outliers-Formal_dry_recy'!$F$5:$F$500,0)),""),"")</f>
        <v>2012</v>
      </c>
      <c r="AA70" s="14" t="str">
        <f>IFERROR(IF(INDEX('11.4_Outliers-Formal_dry_recy'!$N$5:$N$500,MATCH($F70,'11.4_Outliers-Formal_dry_recy'!$F$5:$F$500,0))&lt;&gt;"N",
INDEX('11.4_Outliers-Formal_dry_recy'!L$5:L$500,MATCH($F70,'11.4_Outliers-Formal_dry_recy'!$F$5:$F$500,0)),""),"")</f>
        <v>WABI_056</v>
      </c>
      <c r="AB70" s="14">
        <f>IFERROR(IF(INDEX('11.6_Outliers-Incineration'!$N$5:$N$500,MATCH($F70,'11.6_Outliers-Incineration'!$F$5:$F$500,0))&lt;&gt;"N",
INDEX('11.6_Outliers-Incineration'!J$5:J$500,MATCH($F70,'11.6_Outliers-Incineration'!$F$5:$F$500,0)),""),"")</f>
        <v>0</v>
      </c>
      <c r="AC70" s="8">
        <f>IFERROR(IF(INDEX('11.6_Outliers-Incineration'!$N$5:$N$500,MATCH($F70,'11.6_Outliers-Incineration'!$F$5:$F$500,0))&lt;&gt;"N",
INDEX('11.6_Outliers-Incineration'!K$5:K$500,MATCH($F70,'11.6_Outliers-Incineration'!$F$5:$F$500,0)),""),"")</f>
        <v>2012</v>
      </c>
      <c r="AD70" s="14" t="str">
        <f>IFERROR(IF(INDEX('11.6_Outliers-Incineration'!$N$5:$N$500,MATCH($F70,'11.6_Outliers-Incineration'!$F$5:$F$500,0))&lt;&gt;"N",
INDEX('11.6_Outliers-Incineration'!L$5:L$500,MATCH($F70,'11.6_Outliers-Incineration'!$F$5:$F$500,0)),""),"")</f>
        <v>WABI_056</v>
      </c>
      <c r="AE70" s="14">
        <f>IFERROR(IF(INDEX('11.7_Outliers-Controlled_disp'!$N$5:$N$500,MATCH($F70,'11.7_Outliers-Controlled_disp'!$F$5:$F$500,0))&lt;&gt;"N",
INDEX('11.7_Outliers-Controlled_disp'!J$5:J$500,MATCH($F70,'11.7_Outliers-Controlled_disp'!$F$5:$F$500,0)),""),"")</f>
        <v>0</v>
      </c>
      <c r="AF70" s="8">
        <f>IFERROR(IF(INDEX('11.7_Outliers-Controlled_disp'!$N$5:$N$500,MATCH($F70,'11.7_Outliers-Controlled_disp'!$F$5:$F$500,0))&lt;&gt;"N",
INDEX('11.7_Outliers-Controlled_disp'!K$5:K$500,MATCH($F70,'11.7_Outliers-Controlled_disp'!$F$5:$F$500,0)),""),"")</f>
        <v>2012</v>
      </c>
      <c r="AG70" s="14" t="str">
        <f>IFERROR(IF(INDEX('11.7_Outliers-Controlled_disp'!$N$5:$N$500,MATCH($F70,'11.7_Outliers-Controlled_disp'!$F$5:$F$500,0))&lt;&gt;"N",
INDEX('11.7_Outliers-Controlled_disp'!L$5:L$500,MATCH($F70,'11.7_Outliers-Controlled_disp'!$F$5:$F$500,0)),""),"")</f>
        <v>WABI_056</v>
      </c>
      <c r="AI70" s="5"/>
      <c r="AJ70" s="5" t="s">
        <v>1569</v>
      </c>
      <c r="AK70" s="5">
        <f t="shared" si="1"/>
        <v>7</v>
      </c>
    </row>
    <row r="71" spans="1:37" x14ac:dyDescent="0.25">
      <c r="A71" s="5" t="s">
        <v>1372</v>
      </c>
      <c r="B71" s="5" t="s">
        <v>1124</v>
      </c>
      <c r="C71" s="5" t="s">
        <v>1123</v>
      </c>
      <c r="D71" s="5" t="s">
        <v>1038</v>
      </c>
      <c r="E71" s="5" t="s">
        <v>1374</v>
      </c>
      <c r="F71" s="5" t="s">
        <v>1373</v>
      </c>
      <c r="G71" s="5">
        <v>2</v>
      </c>
      <c r="H71" s="5">
        <v>2</v>
      </c>
      <c r="I71" s="5" t="s">
        <v>1827</v>
      </c>
      <c r="J71" s="13">
        <f>IFERROR(IF(INDEX('11.1_Outliers-Generation'!$N$5:$N$500,MATCH($F71,'11.1_Outliers-Generation'!$F$5:$F$500,0))&lt;&gt;"N",
INDEX('11.1_Outliers-Generation'!J$5:J$500,MATCH($F71,'11.1_Outliers-Generation'!$F$5:$F$500,0)),""),"")</f>
        <v>1.0493362794171064</v>
      </c>
      <c r="K71" s="8">
        <f>IFERROR(IF(INDEX('11.1_Outliers-Generation'!$N$5:$N$500,MATCH($F71,'11.1_Outliers-Generation'!$F$5:$F$500,0))&lt;&gt;"N",
INDEX('11.1_Outliers-Generation'!K$5:K$500,MATCH($F71,'11.1_Outliers-Generation'!$F$5:$F$500,0)),""),"")</f>
        <v>2018</v>
      </c>
      <c r="L71" s="13" t="str">
        <f>IFERROR(IF(INDEX('11.1_Outliers-Generation'!$N$5:$N$500,MATCH($F71,'11.1_Outliers-Generation'!$F$5:$F$500,0))&lt;&gt;"N",
INDEX('11.1_Outliers-Generation'!L$5:L$500,MATCH($F71,'11.1_Outliers-Generation'!$F$5:$F$500,0)),""),"")</f>
        <v>WABI_057</v>
      </c>
      <c r="M71" s="14">
        <f>IFERROR(IF(INDEX('11.2_Outliers-Collection_cov'!$N$5:$N$500,MATCH($F71,'11.2_Outliers-Collection_cov'!$F$5:$F$500,0))&lt;&gt;"N",
INDEX('11.2_Outliers-Collection_cov'!J$5:J$500,MATCH($F71,'11.2_Outliers-Collection_cov'!$F$5:$F$500,0)),""),"")</f>
        <v>100</v>
      </c>
      <c r="N71" s="8">
        <f>IFERROR(IF(INDEX('11.2_Outliers-Collection_cov'!$N$5:$N$500,MATCH($F71,'11.2_Outliers-Collection_cov'!$F$5:$F$500,0))&lt;&gt;"N",
INDEX('11.2_Outliers-Collection_cov'!K$5:K$500,MATCH($F71,'11.2_Outliers-Collection_cov'!$F$5:$F$500,0)),""),"")</f>
        <v>2018</v>
      </c>
      <c r="O71" s="13" t="str">
        <f>IFERROR(IF(INDEX('11.2_Outliers-Collection_cov'!$N$5:$N$500,MATCH($F71,'11.2_Outliers-Collection_cov'!$F$5:$F$500,0))&lt;&gt;"N",
INDEX('11.2_Outliers-Collection_cov'!L$5:L$500,MATCH($F71,'11.2_Outliers-Collection_cov'!$F$5:$F$500,0)),""),"")</f>
        <v>WABI_057</v>
      </c>
      <c r="P71" s="14">
        <f>IFERROR(IF(INDEX('11.3_Outliers-Plastic'!$N$5:$N$500,MATCH($F71,'11.3_Outliers-Plastic'!$F$5:$F$500,0))&lt;&gt;"N",
INDEX('11.3_Outliers-Plastic'!J$5:J$500,MATCH($F71,'11.3_Outliers-Plastic'!$F$5:$F$500,0)),""),"")</f>
        <v>12</v>
      </c>
      <c r="Q71" s="8">
        <f>IFERROR(IF(INDEX('11.3_Outliers-Plastic'!$N$5:$N$500,MATCH($F71,'11.3_Outliers-Plastic'!$F$5:$F$500,0))&lt;&gt;"N",
INDEX('11.3_Outliers-Plastic'!K$5:K$500,MATCH($F71,'11.3_Outliers-Plastic'!$F$5:$F$500,0)),""),"")</f>
        <v>2018</v>
      </c>
      <c r="R71" s="14" t="str">
        <f>IFERROR(IF(INDEX('11.3_Outliers-Plastic'!$N$5:$N$500,MATCH($F71,'11.3_Outliers-Plastic'!$F$5:$F$500,0))&lt;&gt;"N",
INDEX('11.3_Outliers-Plastic'!L$5:L$500,MATCH($F71,'11.3_Outliers-Plastic'!$F$5:$F$500,0)),""),"")</f>
        <v>WABI_057</v>
      </c>
      <c r="S71" s="12"/>
      <c r="T71" s="5"/>
      <c r="U71" s="5" t="s">
        <v>1569</v>
      </c>
      <c r="V71" s="14" t="str">
        <f>IFERROR(IF(INDEX('11.5_Outliers-Other_recovery'!$N$5:$N$500,MATCH($F71,'11.5_Outliers-Other_recovery'!$F$5:$F$500,0))&lt;&gt;"N",
INDEX('11.5_Outliers-Other_recovery'!J$5:J$500,MATCH($F71,'11.5_Outliers-Other_recovery'!$F$5:$F$500,0)),""),"")</f>
        <v/>
      </c>
      <c r="W71" s="8" t="str">
        <f>IFERROR(IF(INDEX('11.5_Outliers-Other_recovery'!$N$5:$N$500,MATCH($F71,'11.5_Outliers-Other_recovery'!$F$5:$F$500,0))&lt;&gt;"N",
INDEX('11.5_Outliers-Other_recovery'!K$5:K$500,MATCH($F71,'11.5_Outliers-Other_recovery'!$F$5:$F$500,0)),""),"")</f>
        <v/>
      </c>
      <c r="X71" s="14" t="str">
        <f>IFERROR(IF(INDEX('11.5_Outliers-Other_recovery'!$N$5:$N$500,MATCH($F71,'11.5_Outliers-Other_recovery'!$F$5:$F$500,0))&lt;&gt;"N",
INDEX('11.5_Outliers-Other_recovery'!L$5:L$500,MATCH($F71,'11.5_Outliers-Other_recovery'!$F$5:$F$500,0)),""),"")</f>
        <v/>
      </c>
      <c r="Y71" s="14" t="str">
        <f>IFERROR(IF(INDEX('11.4_Outliers-Formal_dry_recy'!$N$5:$N$500,MATCH($F71,'11.4_Outliers-Formal_dry_recy'!$F$5:$F$500,0))&lt;&gt;"N",
INDEX('11.4_Outliers-Formal_dry_recy'!J$5:J$500,MATCH($F71,'11.4_Outliers-Formal_dry_recy'!$F$5:$F$500,0)),""),"")</f>
        <v/>
      </c>
      <c r="Z71" s="8" t="str">
        <f>IFERROR(IF(INDEX('11.4_Outliers-Formal_dry_recy'!$N$5:$N$500,MATCH($F71,'11.4_Outliers-Formal_dry_recy'!$F$5:$F$500,0))&lt;&gt;"N",
INDEX('11.4_Outliers-Formal_dry_recy'!K$5:K$500,MATCH($F71,'11.4_Outliers-Formal_dry_recy'!$F$5:$F$500,0)),""),"")</f>
        <v/>
      </c>
      <c r="AA71" s="14" t="str">
        <f>IFERROR(IF(INDEX('11.4_Outliers-Formal_dry_recy'!$N$5:$N$500,MATCH($F71,'11.4_Outliers-Formal_dry_recy'!$F$5:$F$500,0))&lt;&gt;"N",
INDEX('11.4_Outliers-Formal_dry_recy'!L$5:L$500,MATCH($F71,'11.4_Outliers-Formal_dry_recy'!$F$5:$F$500,0)),""),"")</f>
        <v/>
      </c>
      <c r="AB71" s="14">
        <f>IFERROR(IF(INDEX('11.6_Outliers-Incineration'!$N$5:$N$500,MATCH($F71,'11.6_Outliers-Incineration'!$F$5:$F$500,0))&lt;&gt;"N",
INDEX('11.6_Outliers-Incineration'!J$5:J$500,MATCH($F71,'11.6_Outliers-Incineration'!$F$5:$F$500,0)),""),"")</f>
        <v>100</v>
      </c>
      <c r="AC71" s="8">
        <f>IFERROR(IF(INDEX('11.6_Outliers-Incineration'!$N$5:$N$500,MATCH($F71,'11.6_Outliers-Incineration'!$F$5:$F$500,0))&lt;&gt;"N",
INDEX('11.6_Outliers-Incineration'!K$5:K$500,MATCH($F71,'11.6_Outliers-Incineration'!$F$5:$F$500,0)),""),"")</f>
        <v>2018</v>
      </c>
      <c r="AD71" s="14" t="str">
        <f>IFERROR(IF(INDEX('11.6_Outliers-Incineration'!$N$5:$N$500,MATCH($F71,'11.6_Outliers-Incineration'!$F$5:$F$500,0))&lt;&gt;"N",
INDEX('11.6_Outliers-Incineration'!L$5:L$500,MATCH($F71,'11.6_Outliers-Incineration'!$F$5:$F$500,0)),""),"")</f>
        <v>WABI_057</v>
      </c>
      <c r="AE71" s="14">
        <f>IFERROR(IF(INDEX('11.7_Outliers-Controlled_disp'!$N$5:$N$500,MATCH($F71,'11.7_Outliers-Controlled_disp'!$F$5:$F$500,0))&lt;&gt;"N",
INDEX('11.7_Outliers-Controlled_disp'!J$5:J$500,MATCH($F71,'11.7_Outliers-Controlled_disp'!$F$5:$F$500,0)),""),"")</f>
        <v>100</v>
      </c>
      <c r="AF71" s="8">
        <f>IFERROR(IF(INDEX('11.7_Outliers-Controlled_disp'!$N$5:$N$500,MATCH($F71,'11.7_Outliers-Controlled_disp'!$F$5:$F$500,0))&lt;&gt;"N",
INDEX('11.7_Outliers-Controlled_disp'!K$5:K$500,MATCH($F71,'11.7_Outliers-Controlled_disp'!$F$5:$F$500,0)),""),"")</f>
        <v>2018</v>
      </c>
      <c r="AG71" s="14" t="str">
        <f>IFERROR(IF(INDEX('11.7_Outliers-Controlled_disp'!$N$5:$N$500,MATCH($F71,'11.7_Outliers-Controlled_disp'!$F$5:$F$500,0))&lt;&gt;"N",
INDEX('11.7_Outliers-Controlled_disp'!L$5:L$500,MATCH($F71,'11.7_Outliers-Controlled_disp'!$F$5:$F$500,0)),""),"")</f>
        <v>WABI_057</v>
      </c>
      <c r="AI71" s="5"/>
      <c r="AJ71" s="5" t="s">
        <v>1569</v>
      </c>
      <c r="AK71" s="5">
        <f t="shared" si="1"/>
        <v>5</v>
      </c>
    </row>
    <row r="72" spans="1:37" x14ac:dyDescent="0.25">
      <c r="A72" s="5" t="s">
        <v>1505</v>
      </c>
      <c r="B72" s="5" t="s">
        <v>1300</v>
      </c>
      <c r="C72" s="5" t="s">
        <v>1299</v>
      </c>
      <c r="D72" s="5" t="s">
        <v>1038</v>
      </c>
      <c r="E72" s="5" t="s">
        <v>1506</v>
      </c>
      <c r="F72" s="5" t="s">
        <v>1307</v>
      </c>
      <c r="G72" s="5">
        <v>3</v>
      </c>
      <c r="H72" s="5">
        <v>1</v>
      </c>
      <c r="I72" s="5" t="s">
        <v>1828</v>
      </c>
      <c r="J72" s="13">
        <f>IFERROR(IF(INDEX('11.1_Outliers-Generation'!$N$5:$N$500,MATCH($F72,'11.1_Outliers-Generation'!$F$5:$F$500,0))&lt;&gt;"N",
INDEX('11.1_Outliers-Generation'!J$5:J$500,MATCH($F72,'11.1_Outliers-Generation'!$F$5:$F$500,0)),""),"")</f>
        <v>0.80643554909173765</v>
      </c>
      <c r="K72" s="8">
        <f>IFERROR(IF(INDEX('11.1_Outliers-Generation'!$N$5:$N$500,MATCH($F72,'11.1_Outliers-Generation'!$F$5:$F$500,0))&lt;&gt;"N",
INDEX('11.1_Outliers-Generation'!K$5:K$500,MATCH($F72,'11.1_Outliers-Generation'!$F$5:$F$500,0)),""),"")</f>
        <v>2015</v>
      </c>
      <c r="L72" s="13" t="str">
        <f>IFERROR(IF(INDEX('11.1_Outliers-Generation'!$N$5:$N$500,MATCH($F72,'11.1_Outliers-Generation'!$F$5:$F$500,0))&lt;&gt;"N",
INDEX('11.1_Outliers-Generation'!L$5:L$500,MATCH($F72,'11.1_Outliers-Generation'!$F$5:$F$500,0)),""),"")</f>
        <v>WABI_058</v>
      </c>
      <c r="M72" s="14">
        <f>IFERROR(IF(INDEX('11.2_Outliers-Collection_cov'!$N$5:$N$500,MATCH($F72,'11.2_Outliers-Collection_cov'!$F$5:$F$500,0))&lt;&gt;"N",
INDEX('11.2_Outliers-Collection_cov'!J$5:J$500,MATCH($F72,'11.2_Outliers-Collection_cov'!$F$5:$F$500,0)),""),"")</f>
        <v>90</v>
      </c>
      <c r="N72" s="8">
        <f>IFERROR(IF(INDEX('11.2_Outliers-Collection_cov'!$N$5:$N$500,MATCH($F72,'11.2_Outliers-Collection_cov'!$F$5:$F$500,0))&lt;&gt;"N",
INDEX('11.2_Outliers-Collection_cov'!K$5:K$500,MATCH($F72,'11.2_Outliers-Collection_cov'!$F$5:$F$500,0)),""),"")</f>
        <v>2015</v>
      </c>
      <c r="O72" s="13" t="str">
        <f>IFERROR(IF(INDEX('11.2_Outliers-Collection_cov'!$N$5:$N$500,MATCH($F72,'11.2_Outliers-Collection_cov'!$F$5:$F$500,0))&lt;&gt;"N",
INDEX('11.2_Outliers-Collection_cov'!L$5:L$500,MATCH($F72,'11.2_Outliers-Collection_cov'!$F$5:$F$500,0)),""),"")</f>
        <v>WABI_058</v>
      </c>
      <c r="P72" s="14">
        <f>IFERROR(IF(INDEX('11.3_Outliers-Plastic'!$N$5:$N$500,MATCH($F72,'11.3_Outliers-Plastic'!$F$5:$F$500,0))&lt;&gt;"N",
INDEX('11.3_Outliers-Plastic'!J$5:J$500,MATCH($F72,'11.3_Outliers-Plastic'!$F$5:$F$500,0)),""),"")</f>
        <v>11.5</v>
      </c>
      <c r="Q72" s="8">
        <f>IFERROR(IF(INDEX('11.3_Outliers-Plastic'!$N$5:$N$500,MATCH($F72,'11.3_Outliers-Plastic'!$F$5:$F$500,0))&lt;&gt;"N",
INDEX('11.3_Outliers-Plastic'!K$5:K$500,MATCH($F72,'11.3_Outliers-Plastic'!$F$5:$F$500,0)),""),"")</f>
        <v>2015</v>
      </c>
      <c r="R72" s="14" t="str">
        <f>IFERROR(IF(INDEX('11.3_Outliers-Plastic'!$N$5:$N$500,MATCH($F72,'11.3_Outliers-Plastic'!$F$5:$F$500,0))&lt;&gt;"N",
INDEX('11.3_Outliers-Plastic'!L$5:L$500,MATCH($F72,'11.3_Outliers-Plastic'!$F$5:$F$500,0)),""),"")</f>
        <v>WABI_058</v>
      </c>
      <c r="S72" s="12"/>
      <c r="T72" s="5"/>
      <c r="U72" s="5" t="s">
        <v>1569</v>
      </c>
      <c r="V72" s="14">
        <f>IFERROR(IF(INDEX('11.5_Outliers-Other_recovery'!$N$5:$N$500,MATCH($F72,'11.5_Outliers-Other_recovery'!$F$5:$F$500,0))&lt;&gt;"N",
INDEX('11.5_Outliers-Other_recovery'!J$5:J$500,MATCH($F72,'11.5_Outliers-Other_recovery'!$F$5:$F$500,0)),""),"")</f>
        <v>0</v>
      </c>
      <c r="W72" s="8">
        <f>IFERROR(IF(INDEX('11.5_Outliers-Other_recovery'!$N$5:$N$500,MATCH($F72,'11.5_Outliers-Other_recovery'!$F$5:$F$500,0))&lt;&gt;"N",
INDEX('11.5_Outliers-Other_recovery'!K$5:K$500,MATCH($F72,'11.5_Outliers-Other_recovery'!$F$5:$F$500,0)),""),"")</f>
        <v>2015</v>
      </c>
      <c r="X72" s="14" t="str">
        <f>IFERROR(IF(INDEX('11.5_Outliers-Other_recovery'!$N$5:$N$500,MATCH($F72,'11.5_Outliers-Other_recovery'!$F$5:$F$500,0))&lt;&gt;"N",
INDEX('11.5_Outliers-Other_recovery'!L$5:L$500,MATCH($F72,'11.5_Outliers-Other_recovery'!$F$5:$F$500,0)),""),"")</f>
        <v>WABI_058</v>
      </c>
      <c r="Y72" s="14">
        <f>IFERROR(IF(INDEX('11.4_Outliers-Formal_dry_recy'!$N$5:$N$500,MATCH($F72,'11.4_Outliers-Formal_dry_recy'!$F$5:$F$500,0))&lt;&gt;"N",
INDEX('11.4_Outliers-Formal_dry_recy'!J$5:J$500,MATCH($F72,'11.4_Outliers-Formal_dry_recy'!$F$5:$F$500,0)),""),"")</f>
        <v>0</v>
      </c>
      <c r="Z72" s="8">
        <f>IFERROR(IF(INDEX('11.4_Outliers-Formal_dry_recy'!$N$5:$N$500,MATCH($F72,'11.4_Outliers-Formal_dry_recy'!$F$5:$F$500,0))&lt;&gt;"N",
INDEX('11.4_Outliers-Formal_dry_recy'!K$5:K$500,MATCH($F72,'11.4_Outliers-Formal_dry_recy'!$F$5:$F$500,0)),""),"")</f>
        <v>2015</v>
      </c>
      <c r="AA72" s="14" t="str">
        <f>IFERROR(IF(INDEX('11.4_Outliers-Formal_dry_recy'!$N$5:$N$500,MATCH($F72,'11.4_Outliers-Formal_dry_recy'!$F$5:$F$500,0))&lt;&gt;"N",
INDEX('11.4_Outliers-Formal_dry_recy'!L$5:L$500,MATCH($F72,'11.4_Outliers-Formal_dry_recy'!$F$5:$F$500,0)),""),"")</f>
        <v>WABI_058</v>
      </c>
      <c r="AB72" s="14">
        <f>IFERROR(IF(INDEX('11.6_Outliers-Incineration'!$N$5:$N$500,MATCH($F72,'11.6_Outliers-Incineration'!$F$5:$F$500,0))&lt;&gt;"N",
INDEX('11.6_Outliers-Incineration'!J$5:J$500,MATCH($F72,'11.6_Outliers-Incineration'!$F$5:$F$500,0)),""),"")</f>
        <v>0</v>
      </c>
      <c r="AC72" s="8">
        <f>IFERROR(IF(INDEX('11.6_Outliers-Incineration'!$N$5:$N$500,MATCH($F72,'11.6_Outliers-Incineration'!$F$5:$F$500,0))&lt;&gt;"N",
INDEX('11.6_Outliers-Incineration'!K$5:K$500,MATCH($F72,'11.6_Outliers-Incineration'!$F$5:$F$500,0)),""),"")</f>
        <v>2015</v>
      </c>
      <c r="AD72" s="14" t="str">
        <f>IFERROR(IF(INDEX('11.6_Outliers-Incineration'!$N$5:$N$500,MATCH($F72,'11.6_Outliers-Incineration'!$F$5:$F$500,0))&lt;&gt;"N",
INDEX('11.6_Outliers-Incineration'!L$5:L$500,MATCH($F72,'11.6_Outliers-Incineration'!$F$5:$F$500,0)),""),"")</f>
        <v>WABI_058</v>
      </c>
      <c r="AE72" s="14">
        <f>IFERROR(IF(INDEX('11.7_Outliers-Controlled_disp'!$N$5:$N$500,MATCH($F72,'11.7_Outliers-Controlled_disp'!$F$5:$F$500,0))&lt;&gt;"N",
INDEX('11.7_Outliers-Controlled_disp'!J$5:J$500,MATCH($F72,'11.7_Outliers-Controlled_disp'!$F$5:$F$500,0)),""),"")</f>
        <v>92</v>
      </c>
      <c r="AF72" s="8">
        <f>IFERROR(IF(INDEX('11.7_Outliers-Controlled_disp'!$N$5:$N$500,MATCH($F72,'11.7_Outliers-Controlled_disp'!$F$5:$F$500,0))&lt;&gt;"N",
INDEX('11.7_Outliers-Controlled_disp'!K$5:K$500,MATCH($F72,'11.7_Outliers-Controlled_disp'!$F$5:$F$500,0)),""),"")</f>
        <v>2015</v>
      </c>
      <c r="AG72" s="14" t="str">
        <f>IFERROR(IF(INDEX('11.7_Outliers-Controlled_disp'!$N$5:$N$500,MATCH($F72,'11.7_Outliers-Controlled_disp'!$F$5:$F$500,0))&lt;&gt;"N",
INDEX('11.7_Outliers-Controlled_disp'!L$5:L$500,MATCH($F72,'11.7_Outliers-Controlled_disp'!$F$5:$F$500,0)),""),"")</f>
        <v>WABI_058</v>
      </c>
      <c r="AI72" s="5"/>
      <c r="AJ72" s="5" t="s">
        <v>1569</v>
      </c>
      <c r="AK72" s="5">
        <f t="shared" si="1"/>
        <v>7</v>
      </c>
    </row>
    <row r="73" spans="1:37" x14ac:dyDescent="0.25">
      <c r="A73" s="5" t="s">
        <v>1510</v>
      </c>
      <c r="B73" s="5" t="s">
        <v>1300</v>
      </c>
      <c r="C73" s="5" t="s">
        <v>1299</v>
      </c>
      <c r="D73" s="5" t="s">
        <v>1038</v>
      </c>
      <c r="E73" s="5" t="s">
        <v>1512</v>
      </c>
      <c r="F73" s="5" t="s">
        <v>1511</v>
      </c>
      <c r="G73" s="5">
        <v>3</v>
      </c>
      <c r="H73" s="5">
        <v>1</v>
      </c>
      <c r="I73" s="5" t="s">
        <v>1829</v>
      </c>
      <c r="J73" s="13">
        <f>IFERROR(IF(INDEX('11.1_Outliers-Generation'!$N$5:$N$500,MATCH($F73,'11.1_Outliers-Generation'!$F$5:$F$500,0))&lt;&gt;"N",
INDEX('11.1_Outliers-Generation'!J$5:J$500,MATCH($F73,'11.1_Outliers-Generation'!$F$5:$F$500,0)),""),"")</f>
        <v>0.59999978076311067</v>
      </c>
      <c r="K73" s="8">
        <f>IFERROR(IF(INDEX('11.1_Outliers-Generation'!$N$5:$N$500,MATCH($F73,'11.1_Outliers-Generation'!$F$5:$F$500,0))&lt;&gt;"N",
INDEX('11.1_Outliers-Generation'!K$5:K$500,MATCH($F73,'11.1_Outliers-Generation'!$F$5:$F$500,0)),""),"")</f>
        <v>2015</v>
      </c>
      <c r="L73" s="13" t="str">
        <f>IFERROR(IF(INDEX('11.1_Outliers-Generation'!$N$5:$N$500,MATCH($F73,'11.1_Outliers-Generation'!$F$5:$F$500,0))&lt;&gt;"N",
INDEX('11.1_Outliers-Generation'!L$5:L$500,MATCH($F73,'11.1_Outliers-Generation'!$F$5:$F$500,0)),""),"")</f>
        <v>WABI_059</v>
      </c>
      <c r="M73" s="14" t="str">
        <f>IFERROR(IF(INDEX('11.2_Outliers-Collection_cov'!$N$5:$N$500,MATCH($F73,'11.2_Outliers-Collection_cov'!$F$5:$F$500,0))&lt;&gt;"N",
INDEX('11.2_Outliers-Collection_cov'!J$5:J$500,MATCH($F73,'11.2_Outliers-Collection_cov'!$F$5:$F$500,0)),""),"")</f>
        <v/>
      </c>
      <c r="N73" s="8" t="str">
        <f>IFERROR(IF(INDEX('11.2_Outliers-Collection_cov'!$N$5:$N$500,MATCH($F73,'11.2_Outliers-Collection_cov'!$F$5:$F$500,0))&lt;&gt;"N",
INDEX('11.2_Outliers-Collection_cov'!K$5:K$500,MATCH($F73,'11.2_Outliers-Collection_cov'!$F$5:$F$500,0)),""),"")</f>
        <v/>
      </c>
      <c r="O73" s="13" t="str">
        <f>IFERROR(IF(INDEX('11.2_Outliers-Collection_cov'!$N$5:$N$500,MATCH($F73,'11.2_Outliers-Collection_cov'!$F$5:$F$500,0))&lt;&gt;"N",
INDEX('11.2_Outliers-Collection_cov'!L$5:L$500,MATCH($F73,'11.2_Outliers-Collection_cov'!$F$5:$F$500,0)),""),"")</f>
        <v/>
      </c>
      <c r="P73" s="14">
        <f>IFERROR(IF(INDEX('11.3_Outliers-Plastic'!$N$5:$N$500,MATCH($F73,'11.3_Outliers-Plastic'!$F$5:$F$500,0))&lt;&gt;"N",
INDEX('11.3_Outliers-Plastic'!J$5:J$500,MATCH($F73,'11.3_Outliers-Plastic'!$F$5:$F$500,0)),""),"")</f>
        <v>16</v>
      </c>
      <c r="Q73" s="8">
        <f>IFERROR(IF(INDEX('11.3_Outliers-Plastic'!$N$5:$N$500,MATCH($F73,'11.3_Outliers-Plastic'!$F$5:$F$500,0))&lt;&gt;"N",
INDEX('11.3_Outliers-Plastic'!K$5:K$500,MATCH($F73,'11.3_Outliers-Plastic'!$F$5:$F$500,0)),""),"")</f>
        <v>2015</v>
      </c>
      <c r="R73" s="14" t="str">
        <f>IFERROR(IF(INDEX('11.3_Outliers-Plastic'!$N$5:$N$500,MATCH($F73,'11.3_Outliers-Plastic'!$F$5:$F$500,0))&lt;&gt;"N",
INDEX('11.3_Outliers-Plastic'!L$5:L$500,MATCH($F73,'11.3_Outliers-Plastic'!$F$5:$F$500,0)),""),"")</f>
        <v>WABI_059</v>
      </c>
      <c r="S73" s="12"/>
      <c r="T73" s="5"/>
      <c r="U73" s="5" t="s">
        <v>1569</v>
      </c>
      <c r="V73" s="14">
        <f>IFERROR(IF(INDEX('11.5_Outliers-Other_recovery'!$N$5:$N$500,MATCH($F73,'11.5_Outliers-Other_recovery'!$F$5:$F$500,0))&lt;&gt;"N",
INDEX('11.5_Outliers-Other_recovery'!J$5:J$500,MATCH($F73,'11.5_Outliers-Other_recovery'!$F$5:$F$500,0)),""),"")</f>
        <v>0</v>
      </c>
      <c r="W73" s="8">
        <f>IFERROR(IF(INDEX('11.5_Outliers-Other_recovery'!$N$5:$N$500,MATCH($F73,'11.5_Outliers-Other_recovery'!$F$5:$F$500,0))&lt;&gt;"N",
INDEX('11.5_Outliers-Other_recovery'!K$5:K$500,MATCH($F73,'11.5_Outliers-Other_recovery'!$F$5:$F$500,0)),""),"")</f>
        <v>2015</v>
      </c>
      <c r="X73" s="14" t="str">
        <f>IFERROR(IF(INDEX('11.5_Outliers-Other_recovery'!$N$5:$N$500,MATCH($F73,'11.5_Outliers-Other_recovery'!$F$5:$F$500,0))&lt;&gt;"N",
INDEX('11.5_Outliers-Other_recovery'!L$5:L$500,MATCH($F73,'11.5_Outliers-Other_recovery'!$F$5:$F$500,0)),""),"")</f>
        <v>WABI_059</v>
      </c>
      <c r="Y73" s="14">
        <f>IFERROR(IF(INDEX('11.4_Outliers-Formal_dry_recy'!$N$5:$N$500,MATCH($F73,'11.4_Outliers-Formal_dry_recy'!$F$5:$F$500,0))&lt;&gt;"N",
INDEX('11.4_Outliers-Formal_dry_recy'!J$5:J$500,MATCH($F73,'11.4_Outliers-Formal_dry_recy'!$F$5:$F$500,0)),""),"")</f>
        <v>0</v>
      </c>
      <c r="Z73" s="8">
        <f>IFERROR(IF(INDEX('11.4_Outliers-Formal_dry_recy'!$N$5:$N$500,MATCH($F73,'11.4_Outliers-Formal_dry_recy'!$F$5:$F$500,0))&lt;&gt;"N",
INDEX('11.4_Outliers-Formal_dry_recy'!K$5:K$500,MATCH($F73,'11.4_Outliers-Formal_dry_recy'!$F$5:$F$500,0)),""),"")</f>
        <v>2015</v>
      </c>
      <c r="AA73" s="14" t="str">
        <f>IFERROR(IF(INDEX('11.4_Outliers-Formal_dry_recy'!$N$5:$N$500,MATCH($F73,'11.4_Outliers-Formal_dry_recy'!$F$5:$F$500,0))&lt;&gt;"N",
INDEX('11.4_Outliers-Formal_dry_recy'!L$5:L$500,MATCH($F73,'11.4_Outliers-Formal_dry_recy'!$F$5:$F$500,0)),""),"")</f>
        <v>WABI_059</v>
      </c>
      <c r="AB73" s="14">
        <f>IFERROR(IF(INDEX('11.6_Outliers-Incineration'!$N$5:$N$500,MATCH($F73,'11.6_Outliers-Incineration'!$F$5:$F$500,0))&lt;&gt;"N",
INDEX('11.6_Outliers-Incineration'!J$5:J$500,MATCH($F73,'11.6_Outliers-Incineration'!$F$5:$F$500,0)),""),"")</f>
        <v>0</v>
      </c>
      <c r="AC73" s="8">
        <f>IFERROR(IF(INDEX('11.6_Outliers-Incineration'!$N$5:$N$500,MATCH($F73,'11.6_Outliers-Incineration'!$F$5:$F$500,0))&lt;&gt;"N",
INDEX('11.6_Outliers-Incineration'!K$5:K$500,MATCH($F73,'11.6_Outliers-Incineration'!$F$5:$F$500,0)),""),"")</f>
        <v>2015</v>
      </c>
      <c r="AD73" s="14" t="str">
        <f>IFERROR(IF(INDEX('11.6_Outliers-Incineration'!$N$5:$N$500,MATCH($F73,'11.6_Outliers-Incineration'!$F$5:$F$500,0))&lt;&gt;"N",
INDEX('11.6_Outliers-Incineration'!L$5:L$500,MATCH($F73,'11.6_Outliers-Incineration'!$F$5:$F$500,0)),""),"")</f>
        <v>WABI_059</v>
      </c>
      <c r="AE73" s="14">
        <f>IFERROR(IF(INDEX('11.7_Outliers-Controlled_disp'!$N$5:$N$500,MATCH($F73,'11.7_Outliers-Controlled_disp'!$F$5:$F$500,0))&lt;&gt;"N",
INDEX('11.7_Outliers-Controlled_disp'!J$5:J$500,MATCH($F73,'11.7_Outliers-Controlled_disp'!$F$5:$F$500,0)),""),"")</f>
        <v>60</v>
      </c>
      <c r="AF73" s="8">
        <f>IFERROR(IF(INDEX('11.7_Outliers-Controlled_disp'!$N$5:$N$500,MATCH($F73,'11.7_Outliers-Controlled_disp'!$F$5:$F$500,0))&lt;&gt;"N",
INDEX('11.7_Outliers-Controlled_disp'!K$5:K$500,MATCH($F73,'11.7_Outliers-Controlled_disp'!$F$5:$F$500,0)),""),"")</f>
        <v>2015</v>
      </c>
      <c r="AG73" s="14" t="str">
        <f>IFERROR(IF(INDEX('11.7_Outliers-Controlled_disp'!$N$5:$N$500,MATCH($F73,'11.7_Outliers-Controlled_disp'!$F$5:$F$500,0))&lt;&gt;"N",
INDEX('11.7_Outliers-Controlled_disp'!L$5:L$500,MATCH($F73,'11.7_Outliers-Controlled_disp'!$F$5:$F$500,0)),""),"")</f>
        <v>WABI_059</v>
      </c>
      <c r="AI73" s="5"/>
      <c r="AJ73" s="5" t="s">
        <v>1569</v>
      </c>
      <c r="AK73" s="5">
        <f t="shared" si="1"/>
        <v>6</v>
      </c>
    </row>
    <row r="74" spans="1:37" x14ac:dyDescent="0.25">
      <c r="A74" s="5" t="s">
        <v>1507</v>
      </c>
      <c r="B74" s="5" t="s">
        <v>1300</v>
      </c>
      <c r="C74" s="5" t="s">
        <v>1299</v>
      </c>
      <c r="D74" s="5" t="s">
        <v>1038</v>
      </c>
      <c r="E74" s="5" t="s">
        <v>1509</v>
      </c>
      <c r="F74" s="5" t="s">
        <v>1508</v>
      </c>
      <c r="G74" s="5">
        <v>3</v>
      </c>
      <c r="H74" s="5">
        <v>1</v>
      </c>
      <c r="I74" s="5" t="s">
        <v>1830</v>
      </c>
      <c r="J74" s="13">
        <f>IFERROR(IF(INDEX('11.1_Outliers-Generation'!$N$5:$N$500,MATCH($F74,'11.1_Outliers-Generation'!$F$5:$F$500,0))&lt;&gt;"N",
INDEX('11.1_Outliers-Generation'!J$5:J$500,MATCH($F74,'11.1_Outliers-Generation'!$F$5:$F$500,0)),""),"")</f>
        <v>0.44478104782240357</v>
      </c>
      <c r="K74" s="8">
        <f>IFERROR(IF(INDEX('11.1_Outliers-Generation'!$N$5:$N$500,MATCH($F74,'11.1_Outliers-Generation'!$F$5:$F$500,0))&lt;&gt;"N",
INDEX('11.1_Outliers-Generation'!K$5:K$500,MATCH($F74,'11.1_Outliers-Generation'!$F$5:$F$500,0)),""),"")</f>
        <v>2015</v>
      </c>
      <c r="L74" s="13" t="str">
        <f>IFERROR(IF(INDEX('11.1_Outliers-Generation'!$N$5:$N$500,MATCH($F74,'11.1_Outliers-Generation'!$F$5:$F$500,0))&lt;&gt;"N",
INDEX('11.1_Outliers-Generation'!L$5:L$500,MATCH($F74,'11.1_Outliers-Generation'!$F$5:$F$500,0)),""),"")</f>
        <v>WABI_060</v>
      </c>
      <c r="M74" s="14">
        <f>IFERROR(IF(INDEX('11.2_Outliers-Collection_cov'!$N$5:$N$500,MATCH($F74,'11.2_Outliers-Collection_cov'!$F$5:$F$500,0))&lt;&gt;"N",
INDEX('11.2_Outliers-Collection_cov'!J$5:J$500,MATCH($F74,'11.2_Outliers-Collection_cov'!$F$5:$F$500,0)),""),"")</f>
        <v>77</v>
      </c>
      <c r="N74" s="8">
        <f>IFERROR(IF(INDEX('11.2_Outliers-Collection_cov'!$N$5:$N$500,MATCH($F74,'11.2_Outliers-Collection_cov'!$F$5:$F$500,0))&lt;&gt;"N",
INDEX('11.2_Outliers-Collection_cov'!K$5:K$500,MATCH($F74,'11.2_Outliers-Collection_cov'!$F$5:$F$500,0)),""),"")</f>
        <v>2015</v>
      </c>
      <c r="O74" s="13" t="str">
        <f>IFERROR(IF(INDEX('11.2_Outliers-Collection_cov'!$N$5:$N$500,MATCH($F74,'11.2_Outliers-Collection_cov'!$F$5:$F$500,0))&lt;&gt;"N",
INDEX('11.2_Outliers-Collection_cov'!L$5:L$500,MATCH($F74,'11.2_Outliers-Collection_cov'!$F$5:$F$500,0)),""),"")</f>
        <v>WABI_060</v>
      </c>
      <c r="P74" s="14">
        <f>IFERROR(IF(INDEX('11.3_Outliers-Plastic'!$N$5:$N$500,MATCH($F74,'11.3_Outliers-Plastic'!$F$5:$F$500,0))&lt;&gt;"N",
INDEX('11.3_Outliers-Plastic'!J$5:J$500,MATCH($F74,'11.3_Outliers-Plastic'!$F$5:$F$500,0)),""),"")</f>
        <v>10</v>
      </c>
      <c r="Q74" s="8">
        <f>IFERROR(IF(INDEX('11.3_Outliers-Plastic'!$N$5:$N$500,MATCH($F74,'11.3_Outliers-Plastic'!$F$5:$F$500,0))&lt;&gt;"N",
INDEX('11.3_Outliers-Plastic'!K$5:K$500,MATCH($F74,'11.3_Outliers-Plastic'!$F$5:$F$500,0)),""),"")</f>
        <v>2015</v>
      </c>
      <c r="R74" s="14" t="str">
        <f>IFERROR(IF(INDEX('11.3_Outliers-Plastic'!$N$5:$N$500,MATCH($F74,'11.3_Outliers-Plastic'!$F$5:$F$500,0))&lt;&gt;"N",
INDEX('11.3_Outliers-Plastic'!L$5:L$500,MATCH($F74,'11.3_Outliers-Plastic'!$F$5:$F$500,0)),""),"")</f>
        <v>WABI_060</v>
      </c>
      <c r="S74" s="12"/>
      <c r="T74" s="5"/>
      <c r="U74" s="5" t="s">
        <v>1569</v>
      </c>
      <c r="V74" s="14">
        <f>IFERROR(IF(INDEX('11.5_Outliers-Other_recovery'!$N$5:$N$500,MATCH($F74,'11.5_Outliers-Other_recovery'!$F$5:$F$500,0))&lt;&gt;"N",
INDEX('11.5_Outliers-Other_recovery'!J$5:J$500,MATCH($F74,'11.5_Outliers-Other_recovery'!$F$5:$F$500,0)),""),"")</f>
        <v>0</v>
      </c>
      <c r="W74" s="8">
        <f>IFERROR(IF(INDEX('11.5_Outliers-Other_recovery'!$N$5:$N$500,MATCH($F74,'11.5_Outliers-Other_recovery'!$F$5:$F$500,0))&lt;&gt;"N",
INDEX('11.5_Outliers-Other_recovery'!K$5:K$500,MATCH($F74,'11.5_Outliers-Other_recovery'!$F$5:$F$500,0)),""),"")</f>
        <v>2015</v>
      </c>
      <c r="X74" s="14" t="str">
        <f>IFERROR(IF(INDEX('11.5_Outliers-Other_recovery'!$N$5:$N$500,MATCH($F74,'11.5_Outliers-Other_recovery'!$F$5:$F$500,0))&lt;&gt;"N",
INDEX('11.5_Outliers-Other_recovery'!L$5:L$500,MATCH($F74,'11.5_Outliers-Other_recovery'!$F$5:$F$500,0)),""),"")</f>
        <v>WABI_060</v>
      </c>
      <c r="Y74" s="14">
        <f>IFERROR(IF(INDEX('11.4_Outliers-Formal_dry_recy'!$N$5:$N$500,MATCH($F74,'11.4_Outliers-Formal_dry_recy'!$F$5:$F$500,0))&lt;&gt;"N",
INDEX('11.4_Outliers-Formal_dry_recy'!J$5:J$500,MATCH($F74,'11.4_Outliers-Formal_dry_recy'!$F$5:$F$500,0)),""),"")</f>
        <v>0</v>
      </c>
      <c r="Z74" s="8">
        <f>IFERROR(IF(INDEX('11.4_Outliers-Formal_dry_recy'!$N$5:$N$500,MATCH($F74,'11.4_Outliers-Formal_dry_recy'!$F$5:$F$500,0))&lt;&gt;"N",
INDEX('11.4_Outliers-Formal_dry_recy'!K$5:K$500,MATCH($F74,'11.4_Outliers-Formal_dry_recy'!$F$5:$F$500,0)),""),"")</f>
        <v>2015</v>
      </c>
      <c r="AA74" s="14" t="str">
        <f>IFERROR(IF(INDEX('11.4_Outliers-Formal_dry_recy'!$N$5:$N$500,MATCH($F74,'11.4_Outliers-Formal_dry_recy'!$F$5:$F$500,0))&lt;&gt;"N",
INDEX('11.4_Outliers-Formal_dry_recy'!L$5:L$500,MATCH($F74,'11.4_Outliers-Formal_dry_recy'!$F$5:$F$500,0)),""),"")</f>
        <v>WABI_060</v>
      </c>
      <c r="AB74" s="14">
        <f>IFERROR(IF(INDEX('11.6_Outliers-Incineration'!$N$5:$N$500,MATCH($F74,'11.6_Outliers-Incineration'!$F$5:$F$500,0))&lt;&gt;"N",
INDEX('11.6_Outliers-Incineration'!J$5:J$500,MATCH($F74,'11.6_Outliers-Incineration'!$F$5:$F$500,0)),""),"")</f>
        <v>0</v>
      </c>
      <c r="AC74" s="8">
        <f>IFERROR(IF(INDEX('11.6_Outliers-Incineration'!$N$5:$N$500,MATCH($F74,'11.6_Outliers-Incineration'!$F$5:$F$500,0))&lt;&gt;"N",
INDEX('11.6_Outliers-Incineration'!K$5:K$500,MATCH($F74,'11.6_Outliers-Incineration'!$F$5:$F$500,0)),""),"")</f>
        <v>2015</v>
      </c>
      <c r="AD74" s="14" t="str">
        <f>IFERROR(IF(INDEX('11.6_Outliers-Incineration'!$N$5:$N$500,MATCH($F74,'11.6_Outliers-Incineration'!$F$5:$F$500,0))&lt;&gt;"N",
INDEX('11.6_Outliers-Incineration'!L$5:L$500,MATCH($F74,'11.6_Outliers-Incineration'!$F$5:$F$500,0)),""),"")</f>
        <v>WABI_060</v>
      </c>
      <c r="AE74" s="14">
        <f>IFERROR(IF(INDEX('11.7_Outliers-Controlled_disp'!$N$5:$N$500,MATCH($F74,'11.7_Outliers-Controlled_disp'!$F$5:$F$500,0))&lt;&gt;"N",
INDEX('11.7_Outliers-Controlled_disp'!J$5:J$500,MATCH($F74,'11.7_Outliers-Controlled_disp'!$F$5:$F$500,0)),""),"")</f>
        <v>76</v>
      </c>
      <c r="AF74" s="8">
        <f>IFERROR(IF(INDEX('11.7_Outliers-Controlled_disp'!$N$5:$N$500,MATCH($F74,'11.7_Outliers-Controlled_disp'!$F$5:$F$500,0))&lt;&gt;"N",
INDEX('11.7_Outliers-Controlled_disp'!K$5:K$500,MATCH($F74,'11.7_Outliers-Controlled_disp'!$F$5:$F$500,0)),""),"")</f>
        <v>2015</v>
      </c>
      <c r="AG74" s="14" t="str">
        <f>IFERROR(IF(INDEX('11.7_Outliers-Controlled_disp'!$N$5:$N$500,MATCH($F74,'11.7_Outliers-Controlled_disp'!$F$5:$F$500,0))&lt;&gt;"N",
INDEX('11.7_Outliers-Controlled_disp'!L$5:L$500,MATCH($F74,'11.7_Outliers-Controlled_disp'!$F$5:$F$500,0)),""),"")</f>
        <v>WABI_060</v>
      </c>
      <c r="AI74" s="5"/>
      <c r="AJ74" s="5" t="s">
        <v>1569</v>
      </c>
      <c r="AK74" s="5">
        <f t="shared" si="1"/>
        <v>7</v>
      </c>
    </row>
    <row r="75" spans="1:37" x14ac:dyDescent="0.25">
      <c r="A75" s="5" t="s">
        <v>1410</v>
      </c>
      <c r="B75" s="5" t="s">
        <v>1377</v>
      </c>
      <c r="C75" s="5" t="s">
        <v>679</v>
      </c>
      <c r="D75" s="5" t="s">
        <v>620</v>
      </c>
      <c r="E75" s="5" t="s">
        <v>1412</v>
      </c>
      <c r="F75" s="5" t="s">
        <v>1411</v>
      </c>
      <c r="G75" s="5">
        <v>2</v>
      </c>
      <c r="H75" s="5">
        <v>2</v>
      </c>
      <c r="I75" s="5" t="s">
        <v>1831</v>
      </c>
      <c r="J75" s="13">
        <f>IFERROR(IF(INDEX('11.1_Outliers-Generation'!$N$5:$N$500,MATCH($F75,'11.1_Outliers-Generation'!$F$5:$F$500,0))&lt;&gt;"N",
INDEX('11.1_Outliers-Generation'!J$5:J$500,MATCH($F75,'11.1_Outliers-Generation'!$F$5:$F$500,0)),""),"")</f>
        <v>0.85693582432815607</v>
      </c>
      <c r="K75" s="8">
        <f>IFERROR(IF(INDEX('11.1_Outliers-Generation'!$N$5:$N$500,MATCH($F75,'11.1_Outliers-Generation'!$F$5:$F$500,0))&lt;&gt;"N",
INDEX('11.1_Outliers-Generation'!K$5:K$500,MATCH($F75,'11.1_Outliers-Generation'!$F$5:$F$500,0)),""),"")</f>
        <v>2012</v>
      </c>
      <c r="L75" s="13" t="str">
        <f>IFERROR(IF(INDEX('11.1_Outliers-Generation'!$N$5:$N$500,MATCH($F75,'11.1_Outliers-Generation'!$F$5:$F$500,0))&lt;&gt;"N",
INDEX('11.1_Outliers-Generation'!L$5:L$500,MATCH($F75,'11.1_Outliers-Generation'!$F$5:$F$500,0)),""),"")</f>
        <v>WABI_061</v>
      </c>
      <c r="M75" s="14">
        <f>IFERROR(IF(INDEX('11.2_Outliers-Collection_cov'!$N$5:$N$500,MATCH($F75,'11.2_Outliers-Collection_cov'!$F$5:$F$500,0))&lt;&gt;"N",
INDEX('11.2_Outliers-Collection_cov'!J$5:J$500,MATCH($F75,'11.2_Outliers-Collection_cov'!$F$5:$F$500,0)),""),"")</f>
        <v>100</v>
      </c>
      <c r="N75" s="8">
        <f>IFERROR(IF(INDEX('11.2_Outliers-Collection_cov'!$N$5:$N$500,MATCH($F75,'11.2_Outliers-Collection_cov'!$F$5:$F$500,0))&lt;&gt;"N",
INDEX('11.2_Outliers-Collection_cov'!K$5:K$500,MATCH($F75,'11.2_Outliers-Collection_cov'!$F$5:$F$500,0)),""),"")</f>
        <v>2012</v>
      </c>
      <c r="O75" s="13" t="str">
        <f>IFERROR(IF(INDEX('11.2_Outliers-Collection_cov'!$N$5:$N$500,MATCH($F75,'11.2_Outliers-Collection_cov'!$F$5:$F$500,0))&lt;&gt;"N",
INDEX('11.2_Outliers-Collection_cov'!L$5:L$500,MATCH($F75,'11.2_Outliers-Collection_cov'!$F$5:$F$500,0)),""),"")</f>
        <v>WABI_061</v>
      </c>
      <c r="P75" s="14">
        <f>IFERROR(IF(INDEX('11.3_Outliers-Plastic'!$N$5:$N$500,MATCH($F75,'11.3_Outliers-Plastic'!$F$5:$F$500,0))&lt;&gt;"N",
INDEX('11.3_Outliers-Plastic'!J$5:J$500,MATCH($F75,'11.3_Outliers-Plastic'!$F$5:$F$500,0)),""),"")</f>
        <v>6</v>
      </c>
      <c r="Q75" s="8">
        <f>IFERROR(IF(INDEX('11.3_Outliers-Plastic'!$N$5:$N$500,MATCH($F75,'11.3_Outliers-Plastic'!$F$5:$F$500,0))&lt;&gt;"N",
INDEX('11.3_Outliers-Plastic'!K$5:K$500,MATCH($F75,'11.3_Outliers-Plastic'!$F$5:$F$500,0)),""),"")</f>
        <v>2012</v>
      </c>
      <c r="R75" s="14" t="str">
        <f>IFERROR(IF(INDEX('11.3_Outliers-Plastic'!$N$5:$N$500,MATCH($F75,'11.3_Outliers-Plastic'!$F$5:$F$500,0))&lt;&gt;"N",
INDEX('11.3_Outliers-Plastic'!L$5:L$500,MATCH($F75,'11.3_Outliers-Plastic'!$F$5:$F$500,0)),""),"")</f>
        <v>WABI_061</v>
      </c>
      <c r="S75" s="12"/>
      <c r="T75" s="5"/>
      <c r="U75" s="5" t="s">
        <v>1569</v>
      </c>
      <c r="V75" s="14">
        <f>IFERROR(IF(INDEX('11.5_Outliers-Other_recovery'!$N$5:$N$500,MATCH($F75,'11.5_Outliers-Other_recovery'!$F$5:$F$500,0))&lt;&gt;"N",
INDEX('11.5_Outliers-Other_recovery'!J$5:J$500,MATCH($F75,'11.5_Outliers-Other_recovery'!$F$5:$F$500,0)),""),"")</f>
        <v>0</v>
      </c>
      <c r="W75" s="8">
        <f>IFERROR(IF(INDEX('11.5_Outliers-Other_recovery'!$N$5:$N$500,MATCH($F75,'11.5_Outliers-Other_recovery'!$F$5:$F$500,0))&lt;&gt;"N",
INDEX('11.5_Outliers-Other_recovery'!K$5:K$500,MATCH($F75,'11.5_Outliers-Other_recovery'!$F$5:$F$500,0)),""),"")</f>
        <v>2012</v>
      </c>
      <c r="X75" s="14" t="str">
        <f>IFERROR(IF(INDEX('11.5_Outliers-Other_recovery'!$N$5:$N$500,MATCH($F75,'11.5_Outliers-Other_recovery'!$F$5:$F$500,0))&lt;&gt;"N",
INDEX('11.5_Outliers-Other_recovery'!L$5:L$500,MATCH($F75,'11.5_Outliers-Other_recovery'!$F$5:$F$500,0)),""),"")</f>
        <v>WABI_061</v>
      </c>
      <c r="Y75" s="14">
        <f>IFERROR(IF(INDEX('11.4_Outliers-Formal_dry_recy'!$N$5:$N$500,MATCH($F75,'11.4_Outliers-Formal_dry_recy'!$F$5:$F$500,0))&lt;&gt;"N",
INDEX('11.4_Outliers-Formal_dry_recy'!J$5:J$500,MATCH($F75,'11.4_Outliers-Formal_dry_recy'!$F$5:$F$500,0)),""),"")</f>
        <v>0</v>
      </c>
      <c r="Z75" s="8">
        <f>IFERROR(IF(INDEX('11.4_Outliers-Formal_dry_recy'!$N$5:$N$500,MATCH($F75,'11.4_Outliers-Formal_dry_recy'!$F$5:$F$500,0))&lt;&gt;"N",
INDEX('11.4_Outliers-Formal_dry_recy'!K$5:K$500,MATCH($F75,'11.4_Outliers-Formal_dry_recy'!$F$5:$F$500,0)),""),"")</f>
        <v>2012</v>
      </c>
      <c r="AA75" s="14" t="str">
        <f>IFERROR(IF(INDEX('11.4_Outliers-Formal_dry_recy'!$N$5:$N$500,MATCH($F75,'11.4_Outliers-Formal_dry_recy'!$F$5:$F$500,0))&lt;&gt;"N",
INDEX('11.4_Outliers-Formal_dry_recy'!L$5:L$500,MATCH($F75,'11.4_Outliers-Formal_dry_recy'!$F$5:$F$500,0)),""),"")</f>
        <v>WABI_061</v>
      </c>
      <c r="AB75" s="14">
        <f>IFERROR(IF(INDEX('11.6_Outliers-Incineration'!$N$5:$N$500,MATCH($F75,'11.6_Outliers-Incineration'!$F$5:$F$500,0))&lt;&gt;"N",
INDEX('11.6_Outliers-Incineration'!J$5:J$500,MATCH($F75,'11.6_Outliers-Incineration'!$F$5:$F$500,0)),""),"")</f>
        <v>0</v>
      </c>
      <c r="AC75" s="8">
        <f>IFERROR(IF(INDEX('11.6_Outliers-Incineration'!$N$5:$N$500,MATCH($F75,'11.6_Outliers-Incineration'!$F$5:$F$500,0))&lt;&gt;"N",
INDEX('11.6_Outliers-Incineration'!K$5:K$500,MATCH($F75,'11.6_Outliers-Incineration'!$F$5:$F$500,0)),""),"")</f>
        <v>2012</v>
      </c>
      <c r="AD75" s="14" t="str">
        <f>IFERROR(IF(INDEX('11.6_Outliers-Incineration'!$N$5:$N$500,MATCH($F75,'11.6_Outliers-Incineration'!$F$5:$F$500,0))&lt;&gt;"N",
INDEX('11.6_Outliers-Incineration'!L$5:L$500,MATCH($F75,'11.6_Outliers-Incineration'!$F$5:$F$500,0)),""),"")</f>
        <v>WABI_061</v>
      </c>
      <c r="AE75" s="14">
        <f>IFERROR(IF(INDEX('11.7_Outliers-Controlled_disp'!$N$5:$N$500,MATCH($F75,'11.7_Outliers-Controlled_disp'!$F$5:$F$500,0))&lt;&gt;"N",
INDEX('11.7_Outliers-Controlled_disp'!J$5:J$500,MATCH($F75,'11.7_Outliers-Controlled_disp'!$F$5:$F$500,0)),""),"")</f>
        <v>0</v>
      </c>
      <c r="AF75" s="8">
        <f>IFERROR(IF(INDEX('11.7_Outliers-Controlled_disp'!$N$5:$N$500,MATCH($F75,'11.7_Outliers-Controlled_disp'!$F$5:$F$500,0))&lt;&gt;"N",
INDEX('11.7_Outliers-Controlled_disp'!K$5:K$500,MATCH($F75,'11.7_Outliers-Controlled_disp'!$F$5:$F$500,0)),""),"")</f>
        <v>2012</v>
      </c>
      <c r="AG75" s="14" t="str">
        <f>IFERROR(IF(INDEX('11.7_Outliers-Controlled_disp'!$N$5:$N$500,MATCH($F75,'11.7_Outliers-Controlled_disp'!$F$5:$F$500,0))&lt;&gt;"N",
INDEX('11.7_Outliers-Controlled_disp'!L$5:L$500,MATCH($F75,'11.7_Outliers-Controlled_disp'!$F$5:$F$500,0)),""),"")</f>
        <v>WABI_061</v>
      </c>
      <c r="AI75" s="5"/>
      <c r="AJ75" s="5" t="s">
        <v>1569</v>
      </c>
      <c r="AK75" s="5">
        <f t="shared" si="1"/>
        <v>7</v>
      </c>
    </row>
    <row r="76" spans="1:37" x14ac:dyDescent="0.25">
      <c r="A76" s="5" t="s">
        <v>1407</v>
      </c>
      <c r="B76" s="5" t="s">
        <v>1377</v>
      </c>
      <c r="C76" s="5" t="s">
        <v>679</v>
      </c>
      <c r="D76" s="5" t="s">
        <v>620</v>
      </c>
      <c r="E76" s="5" t="s">
        <v>1409</v>
      </c>
      <c r="F76" s="5" t="s">
        <v>1408</v>
      </c>
      <c r="G76" s="5">
        <v>2</v>
      </c>
      <c r="H76" s="5">
        <v>2</v>
      </c>
      <c r="I76" s="5" t="s">
        <v>1832</v>
      </c>
      <c r="J76" s="13">
        <f>IFERROR(IF(INDEX('11.1_Outliers-Generation'!$N$5:$N$500,MATCH($F76,'11.1_Outliers-Generation'!$F$5:$F$500,0))&lt;&gt;"N",
INDEX('11.1_Outliers-Generation'!J$5:J$500,MATCH($F76,'11.1_Outliers-Generation'!$F$5:$F$500,0)),""),"")</f>
        <v>0.69147338742643782</v>
      </c>
      <c r="K76" s="8">
        <f>IFERROR(IF(INDEX('11.1_Outliers-Generation'!$N$5:$N$500,MATCH($F76,'11.1_Outliers-Generation'!$F$5:$F$500,0))&lt;&gt;"N",
INDEX('11.1_Outliers-Generation'!K$5:K$500,MATCH($F76,'11.1_Outliers-Generation'!$F$5:$F$500,0)),""),"")</f>
        <v>2012</v>
      </c>
      <c r="L76" s="13" t="str">
        <f>IFERROR(IF(INDEX('11.1_Outliers-Generation'!$N$5:$N$500,MATCH($F76,'11.1_Outliers-Generation'!$F$5:$F$500,0))&lt;&gt;"N",
INDEX('11.1_Outliers-Generation'!L$5:L$500,MATCH($F76,'11.1_Outliers-Generation'!$F$5:$F$500,0)),""),"")</f>
        <v>WABI_062</v>
      </c>
      <c r="M76" s="14">
        <f>IFERROR(IF(INDEX('11.2_Outliers-Collection_cov'!$N$5:$N$500,MATCH($F76,'11.2_Outliers-Collection_cov'!$F$5:$F$500,0))&lt;&gt;"N",
INDEX('11.2_Outliers-Collection_cov'!J$5:J$500,MATCH($F76,'11.2_Outliers-Collection_cov'!$F$5:$F$500,0)),""),"")</f>
        <v>100</v>
      </c>
      <c r="N76" s="8">
        <f>IFERROR(IF(INDEX('11.2_Outliers-Collection_cov'!$N$5:$N$500,MATCH($F76,'11.2_Outliers-Collection_cov'!$F$5:$F$500,0))&lt;&gt;"N",
INDEX('11.2_Outliers-Collection_cov'!K$5:K$500,MATCH($F76,'11.2_Outliers-Collection_cov'!$F$5:$F$500,0)),""),"")</f>
        <v>2012</v>
      </c>
      <c r="O76" s="13" t="str">
        <f>IFERROR(IF(INDEX('11.2_Outliers-Collection_cov'!$N$5:$N$500,MATCH($F76,'11.2_Outliers-Collection_cov'!$F$5:$F$500,0))&lt;&gt;"N",
INDEX('11.2_Outliers-Collection_cov'!L$5:L$500,MATCH($F76,'11.2_Outliers-Collection_cov'!$F$5:$F$500,0)),""),"")</f>
        <v>WABI_062</v>
      </c>
      <c r="P76" s="14">
        <f>IFERROR(IF(INDEX('11.3_Outliers-Plastic'!$N$5:$N$500,MATCH($F76,'11.3_Outliers-Plastic'!$F$5:$F$500,0))&lt;&gt;"N",
INDEX('11.3_Outliers-Plastic'!J$5:J$500,MATCH($F76,'11.3_Outliers-Plastic'!$F$5:$F$500,0)),""),"")</f>
        <v>5</v>
      </c>
      <c r="Q76" s="8">
        <f>IFERROR(IF(INDEX('11.3_Outliers-Plastic'!$N$5:$N$500,MATCH($F76,'11.3_Outliers-Plastic'!$F$5:$F$500,0))&lt;&gt;"N",
INDEX('11.3_Outliers-Plastic'!K$5:K$500,MATCH($F76,'11.3_Outliers-Plastic'!$F$5:$F$500,0)),""),"")</f>
        <v>2012</v>
      </c>
      <c r="R76" s="14" t="str">
        <f>IFERROR(IF(INDEX('11.3_Outliers-Plastic'!$N$5:$N$500,MATCH($F76,'11.3_Outliers-Plastic'!$F$5:$F$500,0))&lt;&gt;"N",
INDEX('11.3_Outliers-Plastic'!L$5:L$500,MATCH($F76,'11.3_Outliers-Plastic'!$F$5:$F$500,0)),""),"")</f>
        <v>WABI_062</v>
      </c>
      <c r="S76" s="12"/>
      <c r="T76" s="5"/>
      <c r="U76" s="5" t="s">
        <v>1569</v>
      </c>
      <c r="V76" s="14">
        <f>IFERROR(IF(INDEX('11.5_Outliers-Other_recovery'!$N$5:$N$500,MATCH($F76,'11.5_Outliers-Other_recovery'!$F$5:$F$500,0))&lt;&gt;"N",
INDEX('11.5_Outliers-Other_recovery'!J$5:J$500,MATCH($F76,'11.5_Outliers-Other_recovery'!$F$5:$F$500,0)),""),"")</f>
        <v>0</v>
      </c>
      <c r="W76" s="8">
        <f>IFERROR(IF(INDEX('11.5_Outliers-Other_recovery'!$N$5:$N$500,MATCH($F76,'11.5_Outliers-Other_recovery'!$F$5:$F$500,0))&lt;&gt;"N",
INDEX('11.5_Outliers-Other_recovery'!K$5:K$500,MATCH($F76,'11.5_Outliers-Other_recovery'!$F$5:$F$500,0)),""),"")</f>
        <v>2012</v>
      </c>
      <c r="X76" s="14" t="str">
        <f>IFERROR(IF(INDEX('11.5_Outliers-Other_recovery'!$N$5:$N$500,MATCH($F76,'11.5_Outliers-Other_recovery'!$F$5:$F$500,0))&lt;&gt;"N",
INDEX('11.5_Outliers-Other_recovery'!L$5:L$500,MATCH($F76,'11.5_Outliers-Other_recovery'!$F$5:$F$500,0)),""),"")</f>
        <v>WABI_062</v>
      </c>
      <c r="Y76" s="14">
        <f>IFERROR(IF(INDEX('11.4_Outliers-Formal_dry_recy'!$N$5:$N$500,MATCH($F76,'11.4_Outliers-Formal_dry_recy'!$F$5:$F$500,0))&lt;&gt;"N",
INDEX('11.4_Outliers-Formal_dry_recy'!J$5:J$500,MATCH($F76,'11.4_Outliers-Formal_dry_recy'!$F$5:$F$500,0)),""),"")</f>
        <v>0</v>
      </c>
      <c r="Z76" s="8">
        <f>IFERROR(IF(INDEX('11.4_Outliers-Formal_dry_recy'!$N$5:$N$500,MATCH($F76,'11.4_Outliers-Formal_dry_recy'!$F$5:$F$500,0))&lt;&gt;"N",
INDEX('11.4_Outliers-Formal_dry_recy'!K$5:K$500,MATCH($F76,'11.4_Outliers-Formal_dry_recy'!$F$5:$F$500,0)),""),"")</f>
        <v>2012</v>
      </c>
      <c r="AA76" s="14" t="str">
        <f>IFERROR(IF(INDEX('11.4_Outliers-Formal_dry_recy'!$N$5:$N$500,MATCH($F76,'11.4_Outliers-Formal_dry_recy'!$F$5:$F$500,0))&lt;&gt;"N",
INDEX('11.4_Outliers-Formal_dry_recy'!L$5:L$500,MATCH($F76,'11.4_Outliers-Formal_dry_recy'!$F$5:$F$500,0)),""),"")</f>
        <v>WABI_062</v>
      </c>
      <c r="AB76" s="14">
        <f>IFERROR(IF(INDEX('11.6_Outliers-Incineration'!$N$5:$N$500,MATCH($F76,'11.6_Outliers-Incineration'!$F$5:$F$500,0))&lt;&gt;"N",
INDEX('11.6_Outliers-Incineration'!J$5:J$500,MATCH($F76,'11.6_Outliers-Incineration'!$F$5:$F$500,0)),""),"")</f>
        <v>0</v>
      </c>
      <c r="AC76" s="8">
        <f>IFERROR(IF(INDEX('11.6_Outliers-Incineration'!$N$5:$N$500,MATCH($F76,'11.6_Outliers-Incineration'!$F$5:$F$500,0))&lt;&gt;"N",
INDEX('11.6_Outliers-Incineration'!K$5:K$500,MATCH($F76,'11.6_Outliers-Incineration'!$F$5:$F$500,0)),""),"")</f>
        <v>2012</v>
      </c>
      <c r="AD76" s="14" t="str">
        <f>IFERROR(IF(INDEX('11.6_Outliers-Incineration'!$N$5:$N$500,MATCH($F76,'11.6_Outliers-Incineration'!$F$5:$F$500,0))&lt;&gt;"N",
INDEX('11.6_Outliers-Incineration'!L$5:L$500,MATCH($F76,'11.6_Outliers-Incineration'!$F$5:$F$500,0)),""),"")</f>
        <v>WABI_062</v>
      </c>
      <c r="AE76" s="14">
        <f>IFERROR(IF(INDEX('11.7_Outliers-Controlled_disp'!$N$5:$N$500,MATCH($F76,'11.7_Outliers-Controlled_disp'!$F$5:$F$500,0))&lt;&gt;"N",
INDEX('11.7_Outliers-Controlled_disp'!J$5:J$500,MATCH($F76,'11.7_Outliers-Controlled_disp'!$F$5:$F$500,0)),""),"")</f>
        <v>10</v>
      </c>
      <c r="AF76" s="8">
        <f>IFERROR(IF(INDEX('11.7_Outliers-Controlled_disp'!$N$5:$N$500,MATCH($F76,'11.7_Outliers-Controlled_disp'!$F$5:$F$500,0))&lt;&gt;"N",
INDEX('11.7_Outliers-Controlled_disp'!K$5:K$500,MATCH($F76,'11.7_Outliers-Controlled_disp'!$F$5:$F$500,0)),""),"")</f>
        <v>2012</v>
      </c>
      <c r="AG76" s="14" t="str">
        <f>IFERROR(IF(INDEX('11.7_Outliers-Controlled_disp'!$N$5:$N$500,MATCH($F76,'11.7_Outliers-Controlled_disp'!$F$5:$F$500,0))&lt;&gt;"N",
INDEX('11.7_Outliers-Controlled_disp'!L$5:L$500,MATCH($F76,'11.7_Outliers-Controlled_disp'!$F$5:$F$500,0)),""),"")</f>
        <v>WABI_062</v>
      </c>
      <c r="AI76" s="5"/>
      <c r="AJ76" s="5" t="s">
        <v>1569</v>
      </c>
      <c r="AK76" s="5">
        <f t="shared" si="1"/>
        <v>7</v>
      </c>
    </row>
    <row r="77" spans="1:37" x14ac:dyDescent="0.25">
      <c r="A77" s="5" t="s">
        <v>1379</v>
      </c>
      <c r="B77" s="5" t="s">
        <v>1377</v>
      </c>
      <c r="C77" s="5" t="s">
        <v>679</v>
      </c>
      <c r="D77" s="5" t="s">
        <v>620</v>
      </c>
      <c r="E77" s="5" t="s">
        <v>1381</v>
      </c>
      <c r="F77" s="5" t="s">
        <v>1380</v>
      </c>
      <c r="G77" s="5">
        <v>2</v>
      </c>
      <c r="H77" s="5">
        <v>2</v>
      </c>
      <c r="I77" s="5" t="s">
        <v>1833</v>
      </c>
      <c r="J77" s="13">
        <f>IFERROR(IF(INDEX('11.1_Outliers-Generation'!$N$5:$N$500,MATCH($F77,'11.1_Outliers-Generation'!$F$5:$F$500,0))&lt;&gt;"N",
INDEX('11.1_Outliers-Generation'!J$5:J$500,MATCH($F77,'11.1_Outliers-Generation'!$F$5:$F$500,0)),""),"")</f>
        <v>0.68677949472651467</v>
      </c>
      <c r="K77" s="8">
        <f>IFERROR(IF(INDEX('11.1_Outliers-Generation'!$N$5:$N$500,MATCH($F77,'11.1_Outliers-Generation'!$F$5:$F$500,0))&lt;&gt;"N",
INDEX('11.1_Outliers-Generation'!K$5:K$500,MATCH($F77,'11.1_Outliers-Generation'!$F$5:$F$500,0)),""),"")</f>
        <v>2012</v>
      </c>
      <c r="L77" s="13" t="str">
        <f>IFERROR(IF(INDEX('11.1_Outliers-Generation'!$N$5:$N$500,MATCH($F77,'11.1_Outliers-Generation'!$F$5:$F$500,0))&lt;&gt;"N",
INDEX('11.1_Outliers-Generation'!L$5:L$500,MATCH($F77,'11.1_Outliers-Generation'!$F$5:$F$500,0)),""),"")</f>
        <v>WABI_063</v>
      </c>
      <c r="M77" s="14">
        <f>IFERROR(IF(INDEX('11.2_Outliers-Collection_cov'!$N$5:$N$500,MATCH($F77,'11.2_Outliers-Collection_cov'!$F$5:$F$500,0))&lt;&gt;"N",
INDEX('11.2_Outliers-Collection_cov'!J$5:J$500,MATCH($F77,'11.2_Outliers-Collection_cov'!$F$5:$F$500,0)),""),"")</f>
        <v>100</v>
      </c>
      <c r="N77" s="8">
        <f>IFERROR(IF(INDEX('11.2_Outliers-Collection_cov'!$N$5:$N$500,MATCH($F77,'11.2_Outliers-Collection_cov'!$F$5:$F$500,0))&lt;&gt;"N",
INDEX('11.2_Outliers-Collection_cov'!K$5:K$500,MATCH($F77,'11.2_Outliers-Collection_cov'!$F$5:$F$500,0)),""),"")</f>
        <v>2012</v>
      </c>
      <c r="O77" s="13" t="str">
        <f>IFERROR(IF(INDEX('11.2_Outliers-Collection_cov'!$N$5:$N$500,MATCH($F77,'11.2_Outliers-Collection_cov'!$F$5:$F$500,0))&lt;&gt;"N",
INDEX('11.2_Outliers-Collection_cov'!L$5:L$500,MATCH($F77,'11.2_Outliers-Collection_cov'!$F$5:$F$500,0)),""),"")</f>
        <v>WABI_063</v>
      </c>
      <c r="P77" s="14">
        <f>IFERROR(IF(INDEX('11.3_Outliers-Plastic'!$N$5:$N$500,MATCH($F77,'11.3_Outliers-Plastic'!$F$5:$F$500,0))&lt;&gt;"N",
INDEX('11.3_Outliers-Plastic'!J$5:J$500,MATCH($F77,'11.3_Outliers-Plastic'!$F$5:$F$500,0)),""),"")</f>
        <v>13.5</v>
      </c>
      <c r="Q77" s="8">
        <f>IFERROR(IF(INDEX('11.3_Outliers-Plastic'!$N$5:$N$500,MATCH($F77,'11.3_Outliers-Plastic'!$F$5:$F$500,0))&lt;&gt;"N",
INDEX('11.3_Outliers-Plastic'!K$5:K$500,MATCH($F77,'11.3_Outliers-Plastic'!$F$5:$F$500,0)),""),"")</f>
        <v>2012</v>
      </c>
      <c r="R77" s="14" t="str">
        <f>IFERROR(IF(INDEX('11.3_Outliers-Plastic'!$N$5:$N$500,MATCH($F77,'11.3_Outliers-Plastic'!$F$5:$F$500,0))&lt;&gt;"N",
INDEX('11.3_Outliers-Plastic'!L$5:L$500,MATCH($F77,'11.3_Outliers-Plastic'!$F$5:$F$500,0)),""),"")</f>
        <v>WABI_063</v>
      </c>
      <c r="S77" s="12"/>
      <c r="T77" s="5"/>
      <c r="U77" s="5" t="s">
        <v>1569</v>
      </c>
      <c r="V77" s="14">
        <f>IFERROR(IF(INDEX('11.5_Outliers-Other_recovery'!$N$5:$N$500,MATCH($F77,'11.5_Outliers-Other_recovery'!$F$5:$F$500,0))&lt;&gt;"N",
INDEX('11.5_Outliers-Other_recovery'!J$5:J$500,MATCH($F77,'11.5_Outliers-Other_recovery'!$F$5:$F$500,0)),""),"")</f>
        <v>0</v>
      </c>
      <c r="W77" s="8">
        <f>IFERROR(IF(INDEX('11.5_Outliers-Other_recovery'!$N$5:$N$500,MATCH($F77,'11.5_Outliers-Other_recovery'!$F$5:$F$500,0))&lt;&gt;"N",
INDEX('11.5_Outliers-Other_recovery'!K$5:K$500,MATCH($F77,'11.5_Outliers-Other_recovery'!$F$5:$F$500,0)),""),"")</f>
        <v>2012</v>
      </c>
      <c r="X77" s="14" t="str">
        <f>IFERROR(IF(INDEX('11.5_Outliers-Other_recovery'!$N$5:$N$500,MATCH($F77,'11.5_Outliers-Other_recovery'!$F$5:$F$500,0))&lt;&gt;"N",
INDEX('11.5_Outliers-Other_recovery'!L$5:L$500,MATCH($F77,'11.5_Outliers-Other_recovery'!$F$5:$F$500,0)),""),"")</f>
        <v>WABI_063</v>
      </c>
      <c r="Y77" s="14">
        <f>IFERROR(IF(INDEX('11.4_Outliers-Formal_dry_recy'!$N$5:$N$500,MATCH($F77,'11.4_Outliers-Formal_dry_recy'!$F$5:$F$500,0))&lt;&gt;"N",
INDEX('11.4_Outliers-Formal_dry_recy'!J$5:J$500,MATCH($F77,'11.4_Outliers-Formal_dry_recy'!$F$5:$F$500,0)),""),"")</f>
        <v>0</v>
      </c>
      <c r="Z77" s="8">
        <f>IFERROR(IF(INDEX('11.4_Outliers-Formal_dry_recy'!$N$5:$N$500,MATCH($F77,'11.4_Outliers-Formal_dry_recy'!$F$5:$F$500,0))&lt;&gt;"N",
INDEX('11.4_Outliers-Formal_dry_recy'!K$5:K$500,MATCH($F77,'11.4_Outliers-Formal_dry_recy'!$F$5:$F$500,0)),""),"")</f>
        <v>2012</v>
      </c>
      <c r="AA77" s="14" t="str">
        <f>IFERROR(IF(INDEX('11.4_Outliers-Formal_dry_recy'!$N$5:$N$500,MATCH($F77,'11.4_Outliers-Formal_dry_recy'!$F$5:$F$500,0))&lt;&gt;"N",
INDEX('11.4_Outliers-Formal_dry_recy'!L$5:L$500,MATCH($F77,'11.4_Outliers-Formal_dry_recy'!$F$5:$F$500,0)),""),"")</f>
        <v>WABI_063</v>
      </c>
      <c r="AB77" s="14">
        <f>IFERROR(IF(INDEX('11.6_Outliers-Incineration'!$N$5:$N$500,MATCH($F77,'11.6_Outliers-Incineration'!$F$5:$F$500,0))&lt;&gt;"N",
INDEX('11.6_Outliers-Incineration'!J$5:J$500,MATCH($F77,'11.6_Outliers-Incineration'!$F$5:$F$500,0)),""),"")</f>
        <v>0</v>
      </c>
      <c r="AC77" s="8">
        <f>IFERROR(IF(INDEX('11.6_Outliers-Incineration'!$N$5:$N$500,MATCH($F77,'11.6_Outliers-Incineration'!$F$5:$F$500,0))&lt;&gt;"N",
INDEX('11.6_Outliers-Incineration'!K$5:K$500,MATCH($F77,'11.6_Outliers-Incineration'!$F$5:$F$500,0)),""),"")</f>
        <v>2012</v>
      </c>
      <c r="AD77" s="14" t="str">
        <f>IFERROR(IF(INDEX('11.6_Outliers-Incineration'!$N$5:$N$500,MATCH($F77,'11.6_Outliers-Incineration'!$F$5:$F$500,0))&lt;&gt;"N",
INDEX('11.6_Outliers-Incineration'!L$5:L$500,MATCH($F77,'11.6_Outliers-Incineration'!$F$5:$F$500,0)),""),"")</f>
        <v>WABI_063</v>
      </c>
      <c r="AE77" s="14">
        <f>IFERROR(IF(INDEX('11.7_Outliers-Controlled_disp'!$N$5:$N$500,MATCH($F77,'11.7_Outliers-Controlled_disp'!$F$5:$F$500,0))&lt;&gt;"N",
INDEX('11.7_Outliers-Controlled_disp'!J$5:J$500,MATCH($F77,'11.7_Outliers-Controlled_disp'!$F$5:$F$500,0)),""),"")</f>
        <v>0</v>
      </c>
      <c r="AF77" s="8">
        <f>IFERROR(IF(INDEX('11.7_Outliers-Controlled_disp'!$N$5:$N$500,MATCH($F77,'11.7_Outliers-Controlled_disp'!$F$5:$F$500,0))&lt;&gt;"N",
INDEX('11.7_Outliers-Controlled_disp'!K$5:K$500,MATCH($F77,'11.7_Outliers-Controlled_disp'!$F$5:$F$500,0)),""),"")</f>
        <v>2012</v>
      </c>
      <c r="AG77" s="14" t="str">
        <f>IFERROR(IF(INDEX('11.7_Outliers-Controlled_disp'!$N$5:$N$500,MATCH($F77,'11.7_Outliers-Controlled_disp'!$F$5:$F$500,0))&lt;&gt;"N",
INDEX('11.7_Outliers-Controlled_disp'!L$5:L$500,MATCH($F77,'11.7_Outliers-Controlled_disp'!$F$5:$F$500,0)),""),"")</f>
        <v>WABI_063</v>
      </c>
      <c r="AI77" s="5"/>
      <c r="AJ77" s="5" t="s">
        <v>1569</v>
      </c>
      <c r="AK77" s="5">
        <f t="shared" si="1"/>
        <v>7</v>
      </c>
    </row>
    <row r="78" spans="1:37" x14ac:dyDescent="0.25">
      <c r="A78" s="5" t="s">
        <v>1382</v>
      </c>
      <c r="B78" s="5" t="s">
        <v>1377</v>
      </c>
      <c r="C78" s="5" t="s">
        <v>679</v>
      </c>
      <c r="D78" s="5" t="s">
        <v>620</v>
      </c>
      <c r="E78" s="5" t="s">
        <v>1384</v>
      </c>
      <c r="F78" s="5" t="s">
        <v>1383</v>
      </c>
      <c r="G78" s="5">
        <v>1</v>
      </c>
      <c r="H78" s="5">
        <v>1</v>
      </c>
      <c r="I78" s="5" t="s">
        <v>1834</v>
      </c>
      <c r="J78" s="13">
        <f>IFERROR(IF(INDEX('11.1_Outliers-Generation'!$N$5:$N$500,MATCH($F78,'11.1_Outliers-Generation'!$F$5:$F$500,0))&lt;&gt;"N",
INDEX('11.1_Outliers-Generation'!J$5:J$500,MATCH($F78,'11.1_Outliers-Generation'!$F$5:$F$500,0)),""),"")</f>
        <v>0.60734470629677639</v>
      </c>
      <c r="K78" s="8">
        <f>IFERROR(IF(INDEX('11.1_Outliers-Generation'!$N$5:$N$500,MATCH($F78,'11.1_Outliers-Generation'!$F$5:$F$500,0))&lt;&gt;"N",
INDEX('11.1_Outliers-Generation'!K$5:K$500,MATCH($F78,'11.1_Outliers-Generation'!$F$5:$F$500,0)),""),"")</f>
        <v>2012</v>
      </c>
      <c r="L78" s="13" t="str">
        <f>IFERROR(IF(INDEX('11.1_Outliers-Generation'!$N$5:$N$500,MATCH($F78,'11.1_Outliers-Generation'!$F$5:$F$500,0))&lt;&gt;"N",
INDEX('11.1_Outliers-Generation'!L$5:L$500,MATCH($F78,'11.1_Outliers-Generation'!$F$5:$F$500,0)),""),"")</f>
        <v>WABI_064</v>
      </c>
      <c r="M78" s="14">
        <f>IFERROR(IF(INDEX('11.2_Outliers-Collection_cov'!$N$5:$N$500,MATCH($F78,'11.2_Outliers-Collection_cov'!$F$5:$F$500,0))&lt;&gt;"N",
INDEX('11.2_Outliers-Collection_cov'!J$5:J$500,MATCH($F78,'11.2_Outliers-Collection_cov'!$F$5:$F$500,0)),""),"")</f>
        <v>100</v>
      </c>
      <c r="N78" s="8">
        <f>IFERROR(IF(INDEX('11.2_Outliers-Collection_cov'!$N$5:$N$500,MATCH($F78,'11.2_Outliers-Collection_cov'!$F$5:$F$500,0))&lt;&gt;"N",
INDEX('11.2_Outliers-Collection_cov'!K$5:K$500,MATCH($F78,'11.2_Outliers-Collection_cov'!$F$5:$F$500,0)),""),"")</f>
        <v>2012</v>
      </c>
      <c r="O78" s="13" t="str">
        <f>IFERROR(IF(INDEX('11.2_Outliers-Collection_cov'!$N$5:$N$500,MATCH($F78,'11.2_Outliers-Collection_cov'!$F$5:$F$500,0))&lt;&gt;"N",
INDEX('11.2_Outliers-Collection_cov'!L$5:L$500,MATCH($F78,'11.2_Outliers-Collection_cov'!$F$5:$F$500,0)),""),"")</f>
        <v>WABI_064</v>
      </c>
      <c r="P78" s="14" t="str">
        <f>IFERROR(IF(INDEX('11.3_Outliers-Plastic'!$N$5:$N$500,MATCH($F78,'11.3_Outliers-Plastic'!$F$5:$F$500,0))&lt;&gt;"N",
INDEX('11.3_Outliers-Plastic'!J$5:J$500,MATCH($F78,'11.3_Outliers-Plastic'!$F$5:$F$500,0)),""),"")</f>
        <v/>
      </c>
      <c r="Q78" s="8" t="str">
        <f>IFERROR(IF(INDEX('11.3_Outliers-Plastic'!$N$5:$N$500,MATCH($F78,'11.3_Outliers-Plastic'!$F$5:$F$500,0))&lt;&gt;"N",
INDEX('11.3_Outliers-Plastic'!K$5:K$500,MATCH($F78,'11.3_Outliers-Plastic'!$F$5:$F$500,0)),""),"")</f>
        <v/>
      </c>
      <c r="R78" s="14" t="str">
        <f>IFERROR(IF(INDEX('11.3_Outliers-Plastic'!$N$5:$N$500,MATCH($F78,'11.3_Outliers-Plastic'!$F$5:$F$500,0))&lt;&gt;"N",
INDEX('11.3_Outliers-Plastic'!L$5:L$500,MATCH($F78,'11.3_Outliers-Plastic'!$F$5:$F$500,0)),""),"")</f>
        <v/>
      </c>
      <c r="S78" s="12"/>
      <c r="T78" s="5"/>
      <c r="U78" s="5" t="s">
        <v>1569</v>
      </c>
      <c r="V78" s="14">
        <f>IFERROR(IF(INDEX('11.5_Outliers-Other_recovery'!$N$5:$N$500,MATCH($F78,'11.5_Outliers-Other_recovery'!$F$5:$F$500,0))&lt;&gt;"N",
INDEX('11.5_Outliers-Other_recovery'!J$5:J$500,MATCH($F78,'11.5_Outliers-Other_recovery'!$F$5:$F$500,0)),""),"")</f>
        <v>0</v>
      </c>
      <c r="W78" s="8">
        <f>IFERROR(IF(INDEX('11.5_Outliers-Other_recovery'!$N$5:$N$500,MATCH($F78,'11.5_Outliers-Other_recovery'!$F$5:$F$500,0))&lt;&gt;"N",
INDEX('11.5_Outliers-Other_recovery'!K$5:K$500,MATCH($F78,'11.5_Outliers-Other_recovery'!$F$5:$F$500,0)),""),"")</f>
        <v>2012</v>
      </c>
      <c r="X78" s="14" t="str">
        <f>IFERROR(IF(INDEX('11.5_Outliers-Other_recovery'!$N$5:$N$500,MATCH($F78,'11.5_Outliers-Other_recovery'!$F$5:$F$500,0))&lt;&gt;"N",
INDEX('11.5_Outliers-Other_recovery'!L$5:L$500,MATCH($F78,'11.5_Outliers-Other_recovery'!$F$5:$F$500,0)),""),"")</f>
        <v>WABI_064</v>
      </c>
      <c r="Y78" s="14">
        <f>IFERROR(IF(INDEX('11.4_Outliers-Formal_dry_recy'!$N$5:$N$500,MATCH($F78,'11.4_Outliers-Formal_dry_recy'!$F$5:$F$500,0))&lt;&gt;"N",
INDEX('11.4_Outliers-Formal_dry_recy'!J$5:J$500,MATCH($F78,'11.4_Outliers-Formal_dry_recy'!$F$5:$F$500,0)),""),"")</f>
        <v>0</v>
      </c>
      <c r="Z78" s="8">
        <f>IFERROR(IF(INDEX('11.4_Outliers-Formal_dry_recy'!$N$5:$N$500,MATCH($F78,'11.4_Outliers-Formal_dry_recy'!$F$5:$F$500,0))&lt;&gt;"N",
INDEX('11.4_Outliers-Formal_dry_recy'!K$5:K$500,MATCH($F78,'11.4_Outliers-Formal_dry_recy'!$F$5:$F$500,0)),""),"")</f>
        <v>2012</v>
      </c>
      <c r="AA78" s="14" t="str">
        <f>IFERROR(IF(INDEX('11.4_Outliers-Formal_dry_recy'!$N$5:$N$500,MATCH($F78,'11.4_Outliers-Formal_dry_recy'!$F$5:$F$500,0))&lt;&gt;"N",
INDEX('11.4_Outliers-Formal_dry_recy'!L$5:L$500,MATCH($F78,'11.4_Outliers-Formal_dry_recy'!$F$5:$F$500,0)),""),"")</f>
        <v>WABI_064</v>
      </c>
      <c r="AB78" s="14">
        <f>IFERROR(IF(INDEX('11.6_Outliers-Incineration'!$N$5:$N$500,MATCH($F78,'11.6_Outliers-Incineration'!$F$5:$F$500,0))&lt;&gt;"N",
INDEX('11.6_Outliers-Incineration'!J$5:J$500,MATCH($F78,'11.6_Outliers-Incineration'!$F$5:$F$500,0)),""),"")</f>
        <v>0</v>
      </c>
      <c r="AC78" s="8">
        <f>IFERROR(IF(INDEX('11.6_Outliers-Incineration'!$N$5:$N$500,MATCH($F78,'11.6_Outliers-Incineration'!$F$5:$F$500,0))&lt;&gt;"N",
INDEX('11.6_Outliers-Incineration'!K$5:K$500,MATCH($F78,'11.6_Outliers-Incineration'!$F$5:$F$500,0)),""),"")</f>
        <v>2012</v>
      </c>
      <c r="AD78" s="14" t="str">
        <f>IFERROR(IF(INDEX('11.6_Outliers-Incineration'!$N$5:$N$500,MATCH($F78,'11.6_Outliers-Incineration'!$F$5:$F$500,0))&lt;&gt;"N",
INDEX('11.6_Outliers-Incineration'!L$5:L$500,MATCH($F78,'11.6_Outliers-Incineration'!$F$5:$F$500,0)),""),"")</f>
        <v>WABI_064</v>
      </c>
      <c r="AE78" s="14">
        <f>IFERROR(IF(INDEX('11.7_Outliers-Controlled_disp'!$N$5:$N$500,MATCH($F78,'11.7_Outliers-Controlled_disp'!$F$5:$F$500,0))&lt;&gt;"N",
INDEX('11.7_Outliers-Controlled_disp'!J$5:J$500,MATCH($F78,'11.7_Outliers-Controlled_disp'!$F$5:$F$500,0)),""),"")</f>
        <v>0</v>
      </c>
      <c r="AF78" s="8">
        <f>IFERROR(IF(INDEX('11.7_Outliers-Controlled_disp'!$N$5:$N$500,MATCH($F78,'11.7_Outliers-Controlled_disp'!$F$5:$F$500,0))&lt;&gt;"N",
INDEX('11.7_Outliers-Controlled_disp'!K$5:K$500,MATCH($F78,'11.7_Outliers-Controlled_disp'!$F$5:$F$500,0)),""),"")</f>
        <v>2012</v>
      </c>
      <c r="AG78" s="14" t="str">
        <f>IFERROR(IF(INDEX('11.7_Outliers-Controlled_disp'!$N$5:$N$500,MATCH($F78,'11.7_Outliers-Controlled_disp'!$F$5:$F$500,0))&lt;&gt;"N",
INDEX('11.7_Outliers-Controlled_disp'!L$5:L$500,MATCH($F78,'11.7_Outliers-Controlled_disp'!$F$5:$F$500,0)),""),"")</f>
        <v>WABI_064</v>
      </c>
      <c r="AI78" s="5"/>
      <c r="AJ78" s="5" t="s">
        <v>1569</v>
      </c>
      <c r="AK78" s="5">
        <f t="shared" si="1"/>
        <v>6</v>
      </c>
    </row>
    <row r="79" spans="1:37" x14ac:dyDescent="0.25">
      <c r="A79" s="5" t="s">
        <v>1358</v>
      </c>
      <c r="B79" s="5" t="s">
        <v>1124</v>
      </c>
      <c r="C79" s="5" t="s">
        <v>1123</v>
      </c>
      <c r="D79" s="5" t="s">
        <v>1038</v>
      </c>
      <c r="E79" s="5" t="s">
        <v>1359</v>
      </c>
      <c r="F79" s="5" t="s">
        <v>2748</v>
      </c>
      <c r="G79" s="5">
        <v>2</v>
      </c>
      <c r="H79" s="5">
        <v>1</v>
      </c>
      <c r="I79" s="5" t="s">
        <v>1835</v>
      </c>
      <c r="J79" s="13">
        <f>IFERROR(IF(INDEX('11.1_Outliers-Generation'!$N$5:$N$500,MATCH($F79,'11.1_Outliers-Generation'!$F$5:$F$500,0))&lt;&gt;"N",
INDEX('11.1_Outliers-Generation'!J$5:J$500,MATCH($F79,'11.1_Outliers-Generation'!$F$5:$F$500,0)),""),"")</f>
        <v>1.5362408109070891</v>
      </c>
      <c r="K79" s="8">
        <f>IFERROR(IF(INDEX('11.1_Outliers-Generation'!$N$5:$N$500,MATCH($F79,'11.1_Outliers-Generation'!$F$5:$F$500,0))&lt;&gt;"N",
INDEX('11.1_Outliers-Generation'!K$5:K$500,MATCH($F79,'11.1_Outliers-Generation'!$F$5:$F$500,0)),""),"")</f>
        <v>2018</v>
      </c>
      <c r="L79" s="13" t="str">
        <f>IFERROR(IF(INDEX('11.1_Outliers-Generation'!$N$5:$N$500,MATCH($F79,'11.1_Outliers-Generation'!$F$5:$F$500,0))&lt;&gt;"N",
INDEX('11.1_Outliers-Generation'!L$5:L$500,MATCH($F79,'11.1_Outliers-Generation'!$F$5:$F$500,0)),""),"")</f>
        <v>WABI_065</v>
      </c>
      <c r="M79" s="14">
        <f>IFERROR(IF(INDEX('11.2_Outliers-Collection_cov'!$N$5:$N$500,MATCH($F79,'11.2_Outliers-Collection_cov'!$F$5:$F$500,0))&lt;&gt;"N",
INDEX('11.2_Outliers-Collection_cov'!J$5:J$500,MATCH($F79,'11.2_Outliers-Collection_cov'!$F$5:$F$500,0)),""),"")</f>
        <v>100</v>
      </c>
      <c r="N79" s="8">
        <f>IFERROR(IF(INDEX('11.2_Outliers-Collection_cov'!$N$5:$N$500,MATCH($F79,'11.2_Outliers-Collection_cov'!$F$5:$F$500,0))&lt;&gt;"N",
INDEX('11.2_Outliers-Collection_cov'!K$5:K$500,MATCH($F79,'11.2_Outliers-Collection_cov'!$F$5:$F$500,0)),""),"")</f>
        <v>2018</v>
      </c>
      <c r="O79" s="13" t="str">
        <f>IFERROR(IF(INDEX('11.2_Outliers-Collection_cov'!$N$5:$N$500,MATCH($F79,'11.2_Outliers-Collection_cov'!$F$5:$F$500,0))&lt;&gt;"N",
INDEX('11.2_Outliers-Collection_cov'!L$5:L$500,MATCH($F79,'11.2_Outliers-Collection_cov'!$F$5:$F$500,0)),""),"")</f>
        <v>WABI_065</v>
      </c>
      <c r="P79" s="14">
        <f>IFERROR(IF(INDEX('11.3_Outliers-Plastic'!$N$5:$N$500,MATCH($F79,'11.3_Outliers-Plastic'!$F$5:$F$500,0))&lt;&gt;"N",
INDEX('11.3_Outliers-Plastic'!J$5:J$500,MATCH($F79,'11.3_Outliers-Plastic'!$F$5:$F$500,0)),""),"")</f>
        <v>20</v>
      </c>
      <c r="Q79" s="8">
        <f>IFERROR(IF(INDEX('11.3_Outliers-Plastic'!$N$5:$N$500,MATCH($F79,'11.3_Outliers-Plastic'!$F$5:$F$500,0))&lt;&gt;"N",
INDEX('11.3_Outliers-Plastic'!K$5:K$500,MATCH($F79,'11.3_Outliers-Plastic'!$F$5:$F$500,0)),""),"")</f>
        <v>2018</v>
      </c>
      <c r="R79" s="14" t="str">
        <f>IFERROR(IF(INDEX('11.3_Outliers-Plastic'!$N$5:$N$500,MATCH($F79,'11.3_Outliers-Plastic'!$F$5:$F$500,0))&lt;&gt;"N",
INDEX('11.3_Outliers-Plastic'!L$5:L$500,MATCH($F79,'11.3_Outliers-Plastic'!$F$5:$F$500,0)),""),"")</f>
        <v>WABI_065</v>
      </c>
      <c r="S79" s="12"/>
      <c r="T79" s="5"/>
      <c r="U79" s="5" t="s">
        <v>1569</v>
      </c>
      <c r="V79" s="14" t="str">
        <f>IFERROR(IF(INDEX('11.5_Outliers-Other_recovery'!$N$5:$N$500,MATCH($F79,'11.5_Outliers-Other_recovery'!$F$5:$F$500,0))&lt;&gt;"N",
INDEX('11.5_Outliers-Other_recovery'!J$5:J$500,MATCH($F79,'11.5_Outliers-Other_recovery'!$F$5:$F$500,0)),""),"")</f>
        <v/>
      </c>
      <c r="W79" s="8" t="str">
        <f>IFERROR(IF(INDEX('11.5_Outliers-Other_recovery'!$N$5:$N$500,MATCH($F79,'11.5_Outliers-Other_recovery'!$F$5:$F$500,0))&lt;&gt;"N",
INDEX('11.5_Outliers-Other_recovery'!K$5:K$500,MATCH($F79,'11.5_Outliers-Other_recovery'!$F$5:$F$500,0)),""),"")</f>
        <v/>
      </c>
      <c r="X79" s="14" t="str">
        <f>IFERROR(IF(INDEX('11.5_Outliers-Other_recovery'!$N$5:$N$500,MATCH($F79,'11.5_Outliers-Other_recovery'!$F$5:$F$500,0))&lt;&gt;"N",
INDEX('11.5_Outliers-Other_recovery'!L$5:L$500,MATCH($F79,'11.5_Outliers-Other_recovery'!$F$5:$F$500,0)),""),"")</f>
        <v/>
      </c>
      <c r="Y79" s="14" t="str">
        <f>IFERROR(IF(INDEX('11.4_Outliers-Formal_dry_recy'!$N$5:$N$500,MATCH($F79,'11.4_Outliers-Formal_dry_recy'!$F$5:$F$500,0))&lt;&gt;"N",
INDEX('11.4_Outliers-Formal_dry_recy'!J$5:J$500,MATCH($F79,'11.4_Outliers-Formal_dry_recy'!$F$5:$F$500,0)),""),"")</f>
        <v/>
      </c>
      <c r="Z79" s="8" t="str">
        <f>IFERROR(IF(INDEX('11.4_Outliers-Formal_dry_recy'!$N$5:$N$500,MATCH($F79,'11.4_Outliers-Formal_dry_recy'!$F$5:$F$500,0))&lt;&gt;"N",
INDEX('11.4_Outliers-Formal_dry_recy'!K$5:K$500,MATCH($F79,'11.4_Outliers-Formal_dry_recy'!$F$5:$F$500,0)),""),"")</f>
        <v/>
      </c>
      <c r="AA79" s="14" t="str">
        <f>IFERROR(IF(INDEX('11.4_Outliers-Formal_dry_recy'!$N$5:$N$500,MATCH($F79,'11.4_Outliers-Formal_dry_recy'!$F$5:$F$500,0))&lt;&gt;"N",
INDEX('11.4_Outliers-Formal_dry_recy'!L$5:L$500,MATCH($F79,'11.4_Outliers-Formal_dry_recy'!$F$5:$F$500,0)),""),"")</f>
        <v/>
      </c>
      <c r="AB79" s="14">
        <f>IFERROR(IF(INDEX('11.6_Outliers-Incineration'!$N$5:$N$500,MATCH($F79,'11.6_Outliers-Incineration'!$F$5:$F$500,0))&lt;&gt;"N",
INDEX('11.6_Outliers-Incineration'!J$5:J$500,MATCH($F79,'11.6_Outliers-Incineration'!$F$5:$F$500,0)),""),"")</f>
        <v>73</v>
      </c>
      <c r="AC79" s="8">
        <f>IFERROR(IF(INDEX('11.6_Outliers-Incineration'!$N$5:$N$500,MATCH($F79,'11.6_Outliers-Incineration'!$F$5:$F$500,0))&lt;&gt;"N",
INDEX('11.6_Outliers-Incineration'!K$5:K$500,MATCH($F79,'11.6_Outliers-Incineration'!$F$5:$F$500,0)),""),"")</f>
        <v>2018</v>
      </c>
      <c r="AD79" s="14" t="str">
        <f>IFERROR(IF(INDEX('11.6_Outliers-Incineration'!$N$5:$N$500,MATCH($F79,'11.6_Outliers-Incineration'!$F$5:$F$500,0))&lt;&gt;"N",
INDEX('11.6_Outliers-Incineration'!L$5:L$500,MATCH($F79,'11.6_Outliers-Incineration'!$F$5:$F$500,0)),""),"")</f>
        <v>WABI_065</v>
      </c>
      <c r="AE79" s="14">
        <f>IFERROR(IF(INDEX('11.7_Outliers-Controlled_disp'!$N$5:$N$500,MATCH($F79,'11.7_Outliers-Controlled_disp'!$F$5:$F$500,0))&lt;&gt;"N",
INDEX('11.7_Outliers-Controlled_disp'!J$5:J$500,MATCH($F79,'11.7_Outliers-Controlled_disp'!$F$5:$F$500,0)),""),"")</f>
        <v>100</v>
      </c>
      <c r="AF79" s="8">
        <f>IFERROR(IF(INDEX('11.7_Outliers-Controlled_disp'!$N$5:$N$500,MATCH($F79,'11.7_Outliers-Controlled_disp'!$F$5:$F$500,0))&lt;&gt;"N",
INDEX('11.7_Outliers-Controlled_disp'!K$5:K$500,MATCH($F79,'11.7_Outliers-Controlled_disp'!$F$5:$F$500,0)),""),"")</f>
        <v>2018</v>
      </c>
      <c r="AG79" s="14" t="str">
        <f>IFERROR(IF(INDEX('11.7_Outliers-Controlled_disp'!$N$5:$N$500,MATCH($F79,'11.7_Outliers-Controlled_disp'!$F$5:$F$500,0))&lt;&gt;"N",
INDEX('11.7_Outliers-Controlled_disp'!L$5:L$500,MATCH($F79,'11.7_Outliers-Controlled_disp'!$F$5:$F$500,0)),""),"")</f>
        <v>WABI_065</v>
      </c>
      <c r="AI79" s="5"/>
      <c r="AJ79" s="5" t="s">
        <v>1569</v>
      </c>
      <c r="AK79" s="5">
        <f t="shared" si="1"/>
        <v>5</v>
      </c>
    </row>
    <row r="80" spans="1:37" x14ac:dyDescent="0.25">
      <c r="A80" s="5" t="s">
        <v>1413</v>
      </c>
      <c r="B80" s="5" t="s">
        <v>1377</v>
      </c>
      <c r="C80" s="5" t="s">
        <v>679</v>
      </c>
      <c r="D80" s="5" t="s">
        <v>620</v>
      </c>
      <c r="E80" s="5" t="s">
        <v>1415</v>
      </c>
      <c r="F80" s="5" t="s">
        <v>1414</v>
      </c>
      <c r="G80" s="5">
        <v>2</v>
      </c>
      <c r="H80" s="5">
        <v>2</v>
      </c>
      <c r="I80" s="5" t="s">
        <v>1837</v>
      </c>
      <c r="J80" s="13">
        <f>IFERROR(IF(INDEX('11.1_Outliers-Generation'!$N$5:$N$500,MATCH($F80,'11.1_Outliers-Generation'!$F$5:$F$500,0))&lt;&gt;"N",
INDEX('11.1_Outliers-Generation'!J$5:J$500,MATCH($F80,'11.1_Outliers-Generation'!$F$5:$F$500,0)),""),"")</f>
        <v>0.93914751019188492</v>
      </c>
      <c r="K80" s="8">
        <f>IFERROR(IF(INDEX('11.1_Outliers-Generation'!$N$5:$N$500,MATCH($F80,'11.1_Outliers-Generation'!$F$5:$F$500,0))&lt;&gt;"N",
INDEX('11.1_Outliers-Generation'!K$5:K$500,MATCH($F80,'11.1_Outliers-Generation'!$F$5:$F$500,0)),""),"")</f>
        <v>2012</v>
      </c>
      <c r="L80" s="13" t="str">
        <f>IFERROR(IF(INDEX('11.1_Outliers-Generation'!$N$5:$N$500,MATCH($F80,'11.1_Outliers-Generation'!$F$5:$F$500,0))&lt;&gt;"N",
INDEX('11.1_Outliers-Generation'!L$5:L$500,MATCH($F80,'11.1_Outliers-Generation'!$F$5:$F$500,0)),""),"")</f>
        <v>WABI_067</v>
      </c>
      <c r="M80" s="14">
        <f>IFERROR(IF(INDEX('11.2_Outliers-Collection_cov'!$N$5:$N$500,MATCH($F80,'11.2_Outliers-Collection_cov'!$F$5:$F$500,0))&lt;&gt;"N",
INDEX('11.2_Outliers-Collection_cov'!J$5:J$500,MATCH($F80,'11.2_Outliers-Collection_cov'!$F$5:$F$500,0)),""),"")</f>
        <v>100</v>
      </c>
      <c r="N80" s="8">
        <f>IFERROR(IF(INDEX('11.2_Outliers-Collection_cov'!$N$5:$N$500,MATCH($F80,'11.2_Outliers-Collection_cov'!$F$5:$F$500,0))&lt;&gt;"N",
INDEX('11.2_Outliers-Collection_cov'!K$5:K$500,MATCH($F80,'11.2_Outliers-Collection_cov'!$F$5:$F$500,0)),""),"")</f>
        <v>2012</v>
      </c>
      <c r="O80" s="13" t="str">
        <f>IFERROR(IF(INDEX('11.2_Outliers-Collection_cov'!$N$5:$N$500,MATCH($F80,'11.2_Outliers-Collection_cov'!$F$5:$F$500,0))&lt;&gt;"N",
INDEX('11.2_Outliers-Collection_cov'!L$5:L$500,MATCH($F80,'11.2_Outliers-Collection_cov'!$F$5:$F$500,0)),""),"")</f>
        <v>WABI_067</v>
      </c>
      <c r="P80" s="14">
        <f>IFERROR(IF(INDEX('11.3_Outliers-Plastic'!$N$5:$N$500,MATCH($F80,'11.3_Outliers-Plastic'!$F$5:$F$500,0))&lt;&gt;"N",
INDEX('11.3_Outliers-Plastic'!J$5:J$500,MATCH($F80,'11.3_Outliers-Plastic'!$F$5:$F$500,0)),""),"")</f>
        <v>6</v>
      </c>
      <c r="Q80" s="8">
        <f>IFERROR(IF(INDEX('11.3_Outliers-Plastic'!$N$5:$N$500,MATCH($F80,'11.3_Outliers-Plastic'!$F$5:$F$500,0))&lt;&gt;"N",
INDEX('11.3_Outliers-Plastic'!K$5:K$500,MATCH($F80,'11.3_Outliers-Plastic'!$F$5:$F$500,0)),""),"")</f>
        <v>2012</v>
      </c>
      <c r="R80" s="14" t="str">
        <f>IFERROR(IF(INDEX('11.3_Outliers-Plastic'!$N$5:$N$500,MATCH($F80,'11.3_Outliers-Plastic'!$F$5:$F$500,0))&lt;&gt;"N",
INDEX('11.3_Outliers-Plastic'!L$5:L$500,MATCH($F80,'11.3_Outliers-Plastic'!$F$5:$F$500,0)),""),"")</f>
        <v>WABI_067</v>
      </c>
      <c r="S80" s="12"/>
      <c r="T80" s="5"/>
      <c r="U80" s="5" t="s">
        <v>1569</v>
      </c>
      <c r="V80" s="14">
        <f>IFERROR(IF(INDEX('11.5_Outliers-Other_recovery'!$N$5:$N$500,MATCH($F80,'11.5_Outliers-Other_recovery'!$F$5:$F$500,0))&lt;&gt;"N",
INDEX('11.5_Outliers-Other_recovery'!J$5:J$500,MATCH($F80,'11.5_Outliers-Other_recovery'!$F$5:$F$500,0)),""),"")</f>
        <v>0</v>
      </c>
      <c r="W80" s="8">
        <f>IFERROR(IF(INDEX('11.5_Outliers-Other_recovery'!$N$5:$N$500,MATCH($F80,'11.5_Outliers-Other_recovery'!$F$5:$F$500,0))&lt;&gt;"N",
INDEX('11.5_Outliers-Other_recovery'!K$5:K$500,MATCH($F80,'11.5_Outliers-Other_recovery'!$F$5:$F$500,0)),""),"")</f>
        <v>2012</v>
      </c>
      <c r="X80" s="14" t="str">
        <f>IFERROR(IF(INDEX('11.5_Outliers-Other_recovery'!$N$5:$N$500,MATCH($F80,'11.5_Outliers-Other_recovery'!$F$5:$F$500,0))&lt;&gt;"N",
INDEX('11.5_Outliers-Other_recovery'!L$5:L$500,MATCH($F80,'11.5_Outliers-Other_recovery'!$F$5:$F$500,0)),""),"")</f>
        <v>WABI_067</v>
      </c>
      <c r="Y80" s="14">
        <f>IFERROR(IF(INDEX('11.4_Outliers-Formal_dry_recy'!$N$5:$N$500,MATCH($F80,'11.4_Outliers-Formal_dry_recy'!$F$5:$F$500,0))&lt;&gt;"N",
INDEX('11.4_Outliers-Formal_dry_recy'!J$5:J$500,MATCH($F80,'11.4_Outliers-Formal_dry_recy'!$F$5:$F$500,0)),""),"")</f>
        <v>0</v>
      </c>
      <c r="Z80" s="8">
        <f>IFERROR(IF(INDEX('11.4_Outliers-Formal_dry_recy'!$N$5:$N$500,MATCH($F80,'11.4_Outliers-Formal_dry_recy'!$F$5:$F$500,0))&lt;&gt;"N",
INDEX('11.4_Outliers-Formal_dry_recy'!K$5:K$500,MATCH($F80,'11.4_Outliers-Formal_dry_recy'!$F$5:$F$500,0)),""),"")</f>
        <v>2012</v>
      </c>
      <c r="AA80" s="14" t="str">
        <f>IFERROR(IF(INDEX('11.4_Outliers-Formal_dry_recy'!$N$5:$N$500,MATCH($F80,'11.4_Outliers-Formal_dry_recy'!$F$5:$F$500,0))&lt;&gt;"N",
INDEX('11.4_Outliers-Formal_dry_recy'!L$5:L$500,MATCH($F80,'11.4_Outliers-Formal_dry_recy'!$F$5:$F$500,0)),""),"")</f>
        <v>WABI_067</v>
      </c>
      <c r="AB80" s="14">
        <f>IFERROR(IF(INDEX('11.6_Outliers-Incineration'!$N$5:$N$500,MATCH($F80,'11.6_Outliers-Incineration'!$F$5:$F$500,0))&lt;&gt;"N",
INDEX('11.6_Outliers-Incineration'!J$5:J$500,MATCH($F80,'11.6_Outliers-Incineration'!$F$5:$F$500,0)),""),"")</f>
        <v>0</v>
      </c>
      <c r="AC80" s="8">
        <f>IFERROR(IF(INDEX('11.6_Outliers-Incineration'!$N$5:$N$500,MATCH($F80,'11.6_Outliers-Incineration'!$F$5:$F$500,0))&lt;&gt;"N",
INDEX('11.6_Outliers-Incineration'!K$5:K$500,MATCH($F80,'11.6_Outliers-Incineration'!$F$5:$F$500,0)),""),"")</f>
        <v>2012</v>
      </c>
      <c r="AD80" s="14" t="str">
        <f>IFERROR(IF(INDEX('11.6_Outliers-Incineration'!$N$5:$N$500,MATCH($F80,'11.6_Outliers-Incineration'!$F$5:$F$500,0))&lt;&gt;"N",
INDEX('11.6_Outliers-Incineration'!L$5:L$500,MATCH($F80,'11.6_Outliers-Incineration'!$F$5:$F$500,0)),""),"")</f>
        <v>WABI_067</v>
      </c>
      <c r="AE80" s="14">
        <f>IFERROR(IF(INDEX('11.7_Outliers-Controlled_disp'!$N$5:$N$500,MATCH($F80,'11.7_Outliers-Controlled_disp'!$F$5:$F$500,0))&lt;&gt;"N",
INDEX('11.7_Outliers-Controlled_disp'!J$5:J$500,MATCH($F80,'11.7_Outliers-Controlled_disp'!$F$5:$F$500,0)),""),"")</f>
        <v>50</v>
      </c>
      <c r="AF80" s="8">
        <f>IFERROR(IF(INDEX('11.7_Outliers-Controlled_disp'!$N$5:$N$500,MATCH($F80,'11.7_Outliers-Controlled_disp'!$F$5:$F$500,0))&lt;&gt;"N",
INDEX('11.7_Outliers-Controlled_disp'!K$5:K$500,MATCH($F80,'11.7_Outliers-Controlled_disp'!$F$5:$F$500,0)),""),"")</f>
        <v>2012</v>
      </c>
      <c r="AG80" s="14" t="str">
        <f>IFERROR(IF(INDEX('11.7_Outliers-Controlled_disp'!$N$5:$N$500,MATCH($F80,'11.7_Outliers-Controlled_disp'!$F$5:$F$500,0))&lt;&gt;"N",
INDEX('11.7_Outliers-Controlled_disp'!L$5:L$500,MATCH($F80,'11.7_Outliers-Controlled_disp'!$F$5:$F$500,0)),""),"")</f>
        <v>WABI_067</v>
      </c>
      <c r="AI80" s="5"/>
      <c r="AJ80" s="5" t="s">
        <v>1569</v>
      </c>
      <c r="AK80" s="5">
        <f t="shared" si="1"/>
        <v>7</v>
      </c>
    </row>
    <row r="81" spans="1:37" x14ac:dyDescent="0.25">
      <c r="A81" s="5" t="s">
        <v>1442</v>
      </c>
      <c r="B81" s="5" t="s">
        <v>17</v>
      </c>
      <c r="C81" s="5" t="s">
        <v>414</v>
      </c>
      <c r="D81" s="5" t="s">
        <v>360</v>
      </c>
      <c r="E81" s="5" t="s">
        <v>1444</v>
      </c>
      <c r="F81" s="5" t="s">
        <v>1443</v>
      </c>
      <c r="G81" s="5">
        <v>3</v>
      </c>
      <c r="H81" s="5">
        <v>2</v>
      </c>
      <c r="I81" s="5" t="s">
        <v>1839</v>
      </c>
      <c r="J81" s="13">
        <f>IFERROR(IF(INDEX('11.1_Outliers-Generation'!$N$5:$N$500,MATCH($F81,'11.1_Outliers-Generation'!$F$5:$F$500,0))&lt;&gt;"N",
INDEX('11.1_Outliers-Generation'!J$5:J$500,MATCH($F81,'11.1_Outliers-Generation'!$F$5:$F$500,0)),""),"")</f>
        <v>0.25022831050228311</v>
      </c>
      <c r="K81" s="8">
        <f>IFERROR(IF(INDEX('11.1_Outliers-Generation'!$N$5:$N$500,MATCH($F81,'11.1_Outliers-Generation'!$F$5:$F$500,0))&lt;&gt;"N",
INDEX('11.1_Outliers-Generation'!K$5:K$500,MATCH($F81,'11.1_Outliers-Generation'!$F$5:$F$500,0)),""),"")</f>
        <v>2013</v>
      </c>
      <c r="L81" s="13" t="str">
        <f>IFERROR(IF(INDEX('11.1_Outliers-Generation'!$N$5:$N$500,MATCH($F81,'11.1_Outliers-Generation'!$F$5:$F$500,0))&lt;&gt;"N",
INDEX('11.1_Outliers-Generation'!L$5:L$500,MATCH($F81,'11.1_Outliers-Generation'!$F$5:$F$500,0)),""),"")</f>
        <v>WABI_069</v>
      </c>
      <c r="M81" s="14">
        <f>IFERROR(IF(INDEX('11.2_Outliers-Collection_cov'!$N$5:$N$500,MATCH($F81,'11.2_Outliers-Collection_cov'!$F$5:$F$500,0))&lt;&gt;"N",
INDEX('11.2_Outliers-Collection_cov'!J$5:J$500,MATCH($F81,'11.2_Outliers-Collection_cov'!$F$5:$F$500,0)),""),"")</f>
        <v>30</v>
      </c>
      <c r="N81" s="8">
        <f>IFERROR(IF(INDEX('11.2_Outliers-Collection_cov'!$N$5:$N$500,MATCH($F81,'11.2_Outliers-Collection_cov'!$F$5:$F$500,0))&lt;&gt;"N",
INDEX('11.2_Outliers-Collection_cov'!K$5:K$500,MATCH($F81,'11.2_Outliers-Collection_cov'!$F$5:$F$500,0)),""),"")</f>
        <v>2013</v>
      </c>
      <c r="O81" s="13" t="str">
        <f>IFERROR(IF(INDEX('11.2_Outliers-Collection_cov'!$N$5:$N$500,MATCH($F81,'11.2_Outliers-Collection_cov'!$F$5:$F$500,0))&lt;&gt;"N",
INDEX('11.2_Outliers-Collection_cov'!L$5:L$500,MATCH($F81,'11.2_Outliers-Collection_cov'!$F$5:$F$500,0)),""),"")</f>
        <v>WABI_069</v>
      </c>
      <c r="P81" s="14">
        <f>IFERROR(IF(INDEX('11.3_Outliers-Plastic'!$N$5:$N$500,MATCH($F81,'11.3_Outliers-Plastic'!$F$5:$F$500,0))&lt;&gt;"N",
INDEX('11.3_Outliers-Plastic'!J$5:J$500,MATCH($F81,'11.3_Outliers-Plastic'!$F$5:$F$500,0)),""),"")</f>
        <v>5</v>
      </c>
      <c r="Q81" s="8">
        <f>IFERROR(IF(INDEX('11.3_Outliers-Plastic'!$N$5:$N$500,MATCH($F81,'11.3_Outliers-Plastic'!$F$5:$F$500,0))&lt;&gt;"N",
INDEX('11.3_Outliers-Plastic'!K$5:K$500,MATCH($F81,'11.3_Outliers-Plastic'!$F$5:$F$500,0)),""),"")</f>
        <v>2013</v>
      </c>
      <c r="R81" s="14" t="str">
        <f>IFERROR(IF(INDEX('11.3_Outliers-Plastic'!$N$5:$N$500,MATCH($F81,'11.3_Outliers-Plastic'!$F$5:$F$500,0))&lt;&gt;"N",
INDEX('11.3_Outliers-Plastic'!L$5:L$500,MATCH($F81,'11.3_Outliers-Plastic'!$F$5:$F$500,0)),""),"")</f>
        <v>WABI_069</v>
      </c>
      <c r="S81" s="12"/>
      <c r="T81" s="5"/>
      <c r="U81" s="5" t="s">
        <v>1569</v>
      </c>
      <c r="V81" s="14">
        <f>IFERROR(IF(INDEX('11.5_Outliers-Other_recovery'!$N$5:$N$500,MATCH($F81,'11.5_Outliers-Other_recovery'!$F$5:$F$500,0))&lt;&gt;"N",
INDEX('11.5_Outliers-Other_recovery'!J$5:J$500,MATCH($F81,'11.5_Outliers-Other_recovery'!$F$5:$F$500,0)),""),"")</f>
        <v>0</v>
      </c>
      <c r="W81" s="8">
        <f>IFERROR(IF(INDEX('11.5_Outliers-Other_recovery'!$N$5:$N$500,MATCH($F81,'11.5_Outliers-Other_recovery'!$F$5:$F$500,0))&lt;&gt;"N",
INDEX('11.5_Outliers-Other_recovery'!K$5:K$500,MATCH($F81,'11.5_Outliers-Other_recovery'!$F$5:$F$500,0)),""),"")</f>
        <v>2013</v>
      </c>
      <c r="X81" s="14" t="str">
        <f>IFERROR(IF(INDEX('11.5_Outliers-Other_recovery'!$N$5:$N$500,MATCH($F81,'11.5_Outliers-Other_recovery'!$F$5:$F$500,0))&lt;&gt;"N",
INDEX('11.5_Outliers-Other_recovery'!L$5:L$500,MATCH($F81,'11.5_Outliers-Other_recovery'!$F$5:$F$500,0)),""),"")</f>
        <v>WABI_069</v>
      </c>
      <c r="Y81" s="14">
        <f>IFERROR(IF(INDEX('11.4_Outliers-Formal_dry_recy'!$N$5:$N$500,MATCH($F81,'11.4_Outliers-Formal_dry_recy'!$F$5:$F$500,0))&lt;&gt;"N",
INDEX('11.4_Outliers-Formal_dry_recy'!J$5:J$500,MATCH($F81,'11.4_Outliers-Formal_dry_recy'!$F$5:$F$500,0)),""),"")</f>
        <v>0</v>
      </c>
      <c r="Z81" s="8">
        <f>IFERROR(IF(INDEX('11.4_Outliers-Formal_dry_recy'!$N$5:$N$500,MATCH($F81,'11.4_Outliers-Formal_dry_recy'!$F$5:$F$500,0))&lt;&gt;"N",
INDEX('11.4_Outliers-Formal_dry_recy'!K$5:K$500,MATCH($F81,'11.4_Outliers-Formal_dry_recy'!$F$5:$F$500,0)),""),"")</f>
        <v>2013</v>
      </c>
      <c r="AA81" s="14" t="str">
        <f>IFERROR(IF(INDEX('11.4_Outliers-Formal_dry_recy'!$N$5:$N$500,MATCH($F81,'11.4_Outliers-Formal_dry_recy'!$F$5:$F$500,0))&lt;&gt;"N",
INDEX('11.4_Outliers-Formal_dry_recy'!L$5:L$500,MATCH($F81,'11.4_Outliers-Formal_dry_recy'!$F$5:$F$500,0)),""),"")</f>
        <v>WABI_069</v>
      </c>
      <c r="AB81" s="14">
        <f>IFERROR(IF(INDEX('11.6_Outliers-Incineration'!$N$5:$N$500,MATCH($F81,'11.6_Outliers-Incineration'!$F$5:$F$500,0))&lt;&gt;"N",
INDEX('11.6_Outliers-Incineration'!J$5:J$500,MATCH($F81,'11.6_Outliers-Incineration'!$F$5:$F$500,0)),""),"")</f>
        <v>0</v>
      </c>
      <c r="AC81" s="8">
        <f>IFERROR(IF(INDEX('11.6_Outliers-Incineration'!$N$5:$N$500,MATCH($F81,'11.6_Outliers-Incineration'!$F$5:$F$500,0))&lt;&gt;"N",
INDEX('11.6_Outliers-Incineration'!K$5:K$500,MATCH($F81,'11.6_Outliers-Incineration'!$F$5:$F$500,0)),""),"")</f>
        <v>2013</v>
      </c>
      <c r="AD81" s="14" t="str">
        <f>IFERROR(IF(INDEX('11.6_Outliers-Incineration'!$N$5:$N$500,MATCH($F81,'11.6_Outliers-Incineration'!$F$5:$F$500,0))&lt;&gt;"N",
INDEX('11.6_Outliers-Incineration'!L$5:L$500,MATCH($F81,'11.6_Outliers-Incineration'!$F$5:$F$500,0)),""),"")</f>
        <v>WABI_069</v>
      </c>
      <c r="AE81" s="14">
        <f>IFERROR(IF(INDEX('11.7_Outliers-Controlled_disp'!$N$5:$N$500,MATCH($F81,'11.7_Outliers-Controlled_disp'!$F$5:$F$500,0))&lt;&gt;"N",
INDEX('11.7_Outliers-Controlled_disp'!J$5:J$500,MATCH($F81,'11.7_Outliers-Controlled_disp'!$F$5:$F$500,0)),""),"")</f>
        <v>0</v>
      </c>
      <c r="AF81" s="8">
        <f>IFERROR(IF(INDEX('11.7_Outliers-Controlled_disp'!$N$5:$N$500,MATCH($F81,'11.7_Outliers-Controlled_disp'!$F$5:$F$500,0))&lt;&gt;"N",
INDEX('11.7_Outliers-Controlled_disp'!K$5:K$500,MATCH($F81,'11.7_Outliers-Controlled_disp'!$F$5:$F$500,0)),""),"")</f>
        <v>2013</v>
      </c>
      <c r="AG81" s="14" t="str">
        <f>IFERROR(IF(INDEX('11.7_Outliers-Controlled_disp'!$N$5:$N$500,MATCH($F81,'11.7_Outliers-Controlled_disp'!$F$5:$F$500,0))&lt;&gt;"N",
INDEX('11.7_Outliers-Controlled_disp'!L$5:L$500,MATCH($F81,'11.7_Outliers-Controlled_disp'!$F$5:$F$500,0)),""),"")</f>
        <v>WABI_069</v>
      </c>
      <c r="AI81" s="5"/>
      <c r="AJ81" s="5" t="s">
        <v>1569</v>
      </c>
      <c r="AK81" s="5">
        <f t="shared" si="1"/>
        <v>7</v>
      </c>
    </row>
    <row r="82" spans="1:37" x14ac:dyDescent="0.25">
      <c r="A82" s="5" t="s">
        <v>1422</v>
      </c>
      <c r="B82" s="5" t="s">
        <v>17</v>
      </c>
      <c r="C82" s="5" t="s">
        <v>414</v>
      </c>
      <c r="D82" s="5" t="s">
        <v>360</v>
      </c>
      <c r="E82" s="5" t="s">
        <v>1424</v>
      </c>
      <c r="F82" s="5" t="s">
        <v>1423</v>
      </c>
      <c r="G82" s="5">
        <v>3</v>
      </c>
      <c r="H82" s="5">
        <v>2</v>
      </c>
      <c r="I82" s="5" t="s">
        <v>1840</v>
      </c>
      <c r="J82" s="13">
        <f>IFERROR(IF(INDEX('11.1_Outliers-Generation'!$N$5:$N$500,MATCH($F82,'11.1_Outliers-Generation'!$F$5:$F$500,0))&lt;&gt;"N",
INDEX('11.1_Outliers-Generation'!J$5:J$500,MATCH($F82,'11.1_Outliers-Generation'!$F$5:$F$500,0)),""),"")</f>
        <v>0.24906600249066002</v>
      </c>
      <c r="K82" s="8">
        <f>IFERROR(IF(INDEX('11.1_Outliers-Generation'!$N$5:$N$500,MATCH($F82,'11.1_Outliers-Generation'!$F$5:$F$500,0))&lt;&gt;"N",
INDEX('11.1_Outliers-Generation'!K$5:K$500,MATCH($F82,'11.1_Outliers-Generation'!$F$5:$F$500,0)),""),"")</f>
        <v>2013</v>
      </c>
      <c r="L82" s="13" t="str">
        <f>IFERROR(IF(INDEX('11.1_Outliers-Generation'!$N$5:$N$500,MATCH($F82,'11.1_Outliers-Generation'!$F$5:$F$500,0))&lt;&gt;"N",
INDEX('11.1_Outliers-Generation'!L$5:L$500,MATCH($F82,'11.1_Outliers-Generation'!$F$5:$F$500,0)),""),"")</f>
        <v>WABI_070</v>
      </c>
      <c r="M82" s="14">
        <f>IFERROR(IF(INDEX('11.2_Outliers-Collection_cov'!$N$5:$N$500,MATCH($F82,'11.2_Outliers-Collection_cov'!$F$5:$F$500,0))&lt;&gt;"N",
INDEX('11.2_Outliers-Collection_cov'!J$5:J$500,MATCH($F82,'11.2_Outliers-Collection_cov'!$F$5:$F$500,0)),""),"")</f>
        <v>40</v>
      </c>
      <c r="N82" s="8">
        <f>IFERROR(IF(INDEX('11.2_Outliers-Collection_cov'!$N$5:$N$500,MATCH($F82,'11.2_Outliers-Collection_cov'!$F$5:$F$500,0))&lt;&gt;"N",
INDEX('11.2_Outliers-Collection_cov'!K$5:K$500,MATCH($F82,'11.2_Outliers-Collection_cov'!$F$5:$F$500,0)),""),"")</f>
        <v>2013</v>
      </c>
      <c r="O82" s="13" t="str">
        <f>IFERROR(IF(INDEX('11.2_Outliers-Collection_cov'!$N$5:$N$500,MATCH($F82,'11.2_Outliers-Collection_cov'!$F$5:$F$500,0))&lt;&gt;"N",
INDEX('11.2_Outliers-Collection_cov'!L$5:L$500,MATCH($F82,'11.2_Outliers-Collection_cov'!$F$5:$F$500,0)),""),"")</f>
        <v>WABI_070</v>
      </c>
      <c r="P82" s="14">
        <f>IFERROR(IF(INDEX('11.3_Outliers-Plastic'!$N$5:$N$500,MATCH($F82,'11.3_Outliers-Plastic'!$F$5:$F$500,0))&lt;&gt;"N",
INDEX('11.3_Outliers-Plastic'!J$5:J$500,MATCH($F82,'11.3_Outliers-Plastic'!$F$5:$F$500,0)),""),"")</f>
        <v>7</v>
      </c>
      <c r="Q82" s="8">
        <f>IFERROR(IF(INDEX('11.3_Outliers-Plastic'!$N$5:$N$500,MATCH($F82,'11.3_Outliers-Plastic'!$F$5:$F$500,0))&lt;&gt;"N",
INDEX('11.3_Outliers-Plastic'!K$5:K$500,MATCH($F82,'11.3_Outliers-Plastic'!$F$5:$F$500,0)),""),"")</f>
        <v>2013</v>
      </c>
      <c r="R82" s="14" t="str">
        <f>IFERROR(IF(INDEX('11.3_Outliers-Plastic'!$N$5:$N$500,MATCH($F82,'11.3_Outliers-Plastic'!$F$5:$F$500,0))&lt;&gt;"N",
INDEX('11.3_Outliers-Plastic'!L$5:L$500,MATCH($F82,'11.3_Outliers-Plastic'!$F$5:$F$500,0)),""),"")</f>
        <v>WABI_070</v>
      </c>
      <c r="S82" s="12"/>
      <c r="T82" s="5"/>
      <c r="U82" s="5" t="s">
        <v>1569</v>
      </c>
      <c r="V82" s="14">
        <f>IFERROR(IF(INDEX('11.5_Outliers-Other_recovery'!$N$5:$N$500,MATCH($F82,'11.5_Outliers-Other_recovery'!$F$5:$F$500,0))&lt;&gt;"N",
INDEX('11.5_Outliers-Other_recovery'!J$5:J$500,MATCH($F82,'11.5_Outliers-Other_recovery'!$F$5:$F$500,0)),""),"")</f>
        <v>0</v>
      </c>
      <c r="W82" s="8">
        <f>IFERROR(IF(INDEX('11.5_Outliers-Other_recovery'!$N$5:$N$500,MATCH($F82,'11.5_Outliers-Other_recovery'!$F$5:$F$500,0))&lt;&gt;"N",
INDEX('11.5_Outliers-Other_recovery'!K$5:K$500,MATCH($F82,'11.5_Outliers-Other_recovery'!$F$5:$F$500,0)),""),"")</f>
        <v>2013</v>
      </c>
      <c r="X82" s="14" t="str">
        <f>IFERROR(IF(INDEX('11.5_Outliers-Other_recovery'!$N$5:$N$500,MATCH($F82,'11.5_Outliers-Other_recovery'!$F$5:$F$500,0))&lt;&gt;"N",
INDEX('11.5_Outliers-Other_recovery'!L$5:L$500,MATCH($F82,'11.5_Outliers-Other_recovery'!$F$5:$F$500,0)),""),"")</f>
        <v>WABI_070</v>
      </c>
      <c r="Y82" s="14">
        <f>IFERROR(IF(INDEX('11.4_Outliers-Formal_dry_recy'!$N$5:$N$500,MATCH($F82,'11.4_Outliers-Formal_dry_recy'!$F$5:$F$500,0))&lt;&gt;"N",
INDEX('11.4_Outliers-Formal_dry_recy'!J$5:J$500,MATCH($F82,'11.4_Outliers-Formal_dry_recy'!$F$5:$F$500,0)),""),"")</f>
        <v>0</v>
      </c>
      <c r="Z82" s="8">
        <f>IFERROR(IF(INDEX('11.4_Outliers-Formal_dry_recy'!$N$5:$N$500,MATCH($F82,'11.4_Outliers-Formal_dry_recy'!$F$5:$F$500,0))&lt;&gt;"N",
INDEX('11.4_Outliers-Formal_dry_recy'!K$5:K$500,MATCH($F82,'11.4_Outliers-Formal_dry_recy'!$F$5:$F$500,0)),""),"")</f>
        <v>2013</v>
      </c>
      <c r="AA82" s="14" t="str">
        <f>IFERROR(IF(INDEX('11.4_Outliers-Formal_dry_recy'!$N$5:$N$500,MATCH($F82,'11.4_Outliers-Formal_dry_recy'!$F$5:$F$500,0))&lt;&gt;"N",
INDEX('11.4_Outliers-Formal_dry_recy'!L$5:L$500,MATCH($F82,'11.4_Outliers-Formal_dry_recy'!$F$5:$F$500,0)),""),"")</f>
        <v>WABI_070</v>
      </c>
      <c r="AB82" s="14">
        <f>IFERROR(IF(INDEX('11.6_Outliers-Incineration'!$N$5:$N$500,MATCH($F82,'11.6_Outliers-Incineration'!$F$5:$F$500,0))&lt;&gt;"N",
INDEX('11.6_Outliers-Incineration'!J$5:J$500,MATCH($F82,'11.6_Outliers-Incineration'!$F$5:$F$500,0)),""),"")</f>
        <v>0</v>
      </c>
      <c r="AC82" s="8">
        <f>IFERROR(IF(INDEX('11.6_Outliers-Incineration'!$N$5:$N$500,MATCH($F82,'11.6_Outliers-Incineration'!$F$5:$F$500,0))&lt;&gt;"N",
INDEX('11.6_Outliers-Incineration'!K$5:K$500,MATCH($F82,'11.6_Outliers-Incineration'!$F$5:$F$500,0)),""),"")</f>
        <v>2013</v>
      </c>
      <c r="AD82" s="14" t="str">
        <f>IFERROR(IF(INDEX('11.6_Outliers-Incineration'!$N$5:$N$500,MATCH($F82,'11.6_Outliers-Incineration'!$F$5:$F$500,0))&lt;&gt;"N",
INDEX('11.6_Outliers-Incineration'!L$5:L$500,MATCH($F82,'11.6_Outliers-Incineration'!$F$5:$F$500,0)),""),"")</f>
        <v>WABI_070</v>
      </c>
      <c r="AE82" s="14">
        <f>IFERROR(IF(INDEX('11.7_Outliers-Controlled_disp'!$N$5:$N$500,MATCH($F82,'11.7_Outliers-Controlled_disp'!$F$5:$F$500,0))&lt;&gt;"N",
INDEX('11.7_Outliers-Controlled_disp'!J$5:J$500,MATCH($F82,'11.7_Outliers-Controlled_disp'!$F$5:$F$500,0)),""),"")</f>
        <v>0</v>
      </c>
      <c r="AF82" s="8">
        <f>IFERROR(IF(INDEX('11.7_Outliers-Controlled_disp'!$N$5:$N$500,MATCH($F82,'11.7_Outliers-Controlled_disp'!$F$5:$F$500,0))&lt;&gt;"N",
INDEX('11.7_Outliers-Controlled_disp'!K$5:K$500,MATCH($F82,'11.7_Outliers-Controlled_disp'!$F$5:$F$500,0)),""),"")</f>
        <v>2013</v>
      </c>
      <c r="AG82" s="14" t="str">
        <f>IFERROR(IF(INDEX('11.7_Outliers-Controlled_disp'!$N$5:$N$500,MATCH($F82,'11.7_Outliers-Controlled_disp'!$F$5:$F$500,0))&lt;&gt;"N",
INDEX('11.7_Outliers-Controlled_disp'!L$5:L$500,MATCH($F82,'11.7_Outliers-Controlled_disp'!$F$5:$F$500,0)),""),"")</f>
        <v>WABI_070</v>
      </c>
      <c r="AI82" s="5"/>
      <c r="AJ82" s="5" t="s">
        <v>1569</v>
      </c>
      <c r="AK82" s="5">
        <f t="shared" si="1"/>
        <v>7</v>
      </c>
    </row>
    <row r="83" spans="1:37" x14ac:dyDescent="0.25">
      <c r="A83" s="5" t="s">
        <v>1425</v>
      </c>
      <c r="B83" s="5" t="s">
        <v>17</v>
      </c>
      <c r="C83" s="5" t="s">
        <v>414</v>
      </c>
      <c r="D83" s="5" t="s">
        <v>360</v>
      </c>
      <c r="E83" s="5" t="s">
        <v>1427</v>
      </c>
      <c r="F83" s="5" t="s">
        <v>1426</v>
      </c>
      <c r="G83" s="5">
        <v>3</v>
      </c>
      <c r="H83" s="5">
        <v>2</v>
      </c>
      <c r="I83" s="5" t="s">
        <v>1841</v>
      </c>
      <c r="J83" s="13">
        <f>IFERROR(IF(INDEX('11.1_Outliers-Generation'!$N$5:$N$500,MATCH($F83,'11.1_Outliers-Generation'!$F$5:$F$500,0))&lt;&gt;"N",
INDEX('11.1_Outliers-Generation'!J$5:J$500,MATCH($F83,'11.1_Outliers-Generation'!$F$5:$F$500,0)),""),"")</f>
        <v>0.24961948249619481</v>
      </c>
      <c r="K83" s="8">
        <f>IFERROR(IF(INDEX('11.1_Outliers-Generation'!$N$5:$N$500,MATCH($F83,'11.1_Outliers-Generation'!$F$5:$F$500,0))&lt;&gt;"N",
INDEX('11.1_Outliers-Generation'!K$5:K$500,MATCH($F83,'11.1_Outliers-Generation'!$F$5:$F$500,0)),""),"")</f>
        <v>2013</v>
      </c>
      <c r="L83" s="13" t="str">
        <f>IFERROR(IF(INDEX('11.1_Outliers-Generation'!$N$5:$N$500,MATCH($F83,'11.1_Outliers-Generation'!$F$5:$F$500,0))&lt;&gt;"N",
INDEX('11.1_Outliers-Generation'!L$5:L$500,MATCH($F83,'11.1_Outliers-Generation'!$F$5:$F$500,0)),""),"")</f>
        <v>WABI_071</v>
      </c>
      <c r="M83" s="14">
        <f>IFERROR(IF(INDEX('11.2_Outliers-Collection_cov'!$N$5:$N$500,MATCH($F83,'11.2_Outliers-Collection_cov'!$F$5:$F$500,0))&lt;&gt;"N",
INDEX('11.2_Outliers-Collection_cov'!J$5:J$500,MATCH($F83,'11.2_Outliers-Collection_cov'!$F$5:$F$500,0)),""),"")</f>
        <v>50</v>
      </c>
      <c r="N83" s="8">
        <f>IFERROR(IF(INDEX('11.2_Outliers-Collection_cov'!$N$5:$N$500,MATCH($F83,'11.2_Outliers-Collection_cov'!$F$5:$F$500,0))&lt;&gt;"N",
INDEX('11.2_Outliers-Collection_cov'!K$5:K$500,MATCH($F83,'11.2_Outliers-Collection_cov'!$F$5:$F$500,0)),""),"")</f>
        <v>2013</v>
      </c>
      <c r="O83" s="13" t="str">
        <f>IFERROR(IF(INDEX('11.2_Outliers-Collection_cov'!$N$5:$N$500,MATCH($F83,'11.2_Outliers-Collection_cov'!$F$5:$F$500,0))&lt;&gt;"N",
INDEX('11.2_Outliers-Collection_cov'!L$5:L$500,MATCH($F83,'11.2_Outliers-Collection_cov'!$F$5:$F$500,0)),""),"")</f>
        <v>WABI_071</v>
      </c>
      <c r="P83" s="14">
        <f>IFERROR(IF(INDEX('11.3_Outliers-Plastic'!$N$5:$N$500,MATCH($F83,'11.3_Outliers-Plastic'!$F$5:$F$500,0))&lt;&gt;"N",
INDEX('11.3_Outliers-Plastic'!J$5:J$500,MATCH($F83,'11.3_Outliers-Plastic'!$F$5:$F$500,0)),""),"")</f>
        <v>5</v>
      </c>
      <c r="Q83" s="8">
        <f>IFERROR(IF(INDEX('11.3_Outliers-Plastic'!$N$5:$N$500,MATCH($F83,'11.3_Outliers-Plastic'!$F$5:$F$500,0))&lt;&gt;"N",
INDEX('11.3_Outliers-Plastic'!K$5:K$500,MATCH($F83,'11.3_Outliers-Plastic'!$F$5:$F$500,0)),""),"")</f>
        <v>2013</v>
      </c>
      <c r="R83" s="14" t="str">
        <f>IFERROR(IF(INDEX('11.3_Outliers-Plastic'!$N$5:$N$500,MATCH($F83,'11.3_Outliers-Plastic'!$F$5:$F$500,0))&lt;&gt;"N",
INDEX('11.3_Outliers-Plastic'!L$5:L$500,MATCH($F83,'11.3_Outliers-Plastic'!$F$5:$F$500,0)),""),"")</f>
        <v>WABI_071</v>
      </c>
      <c r="S83" s="12"/>
      <c r="T83" s="5"/>
      <c r="U83" s="5" t="s">
        <v>1569</v>
      </c>
      <c r="V83" s="14">
        <f>IFERROR(IF(INDEX('11.5_Outliers-Other_recovery'!$N$5:$N$500,MATCH($F83,'11.5_Outliers-Other_recovery'!$F$5:$F$500,0))&lt;&gt;"N",
INDEX('11.5_Outliers-Other_recovery'!J$5:J$500,MATCH($F83,'11.5_Outliers-Other_recovery'!$F$5:$F$500,0)),""),"")</f>
        <v>0</v>
      </c>
      <c r="W83" s="8">
        <f>IFERROR(IF(INDEX('11.5_Outliers-Other_recovery'!$N$5:$N$500,MATCH($F83,'11.5_Outliers-Other_recovery'!$F$5:$F$500,0))&lt;&gt;"N",
INDEX('11.5_Outliers-Other_recovery'!K$5:K$500,MATCH($F83,'11.5_Outliers-Other_recovery'!$F$5:$F$500,0)),""),"")</f>
        <v>2013</v>
      </c>
      <c r="X83" s="14" t="str">
        <f>IFERROR(IF(INDEX('11.5_Outliers-Other_recovery'!$N$5:$N$500,MATCH($F83,'11.5_Outliers-Other_recovery'!$F$5:$F$500,0))&lt;&gt;"N",
INDEX('11.5_Outliers-Other_recovery'!L$5:L$500,MATCH($F83,'11.5_Outliers-Other_recovery'!$F$5:$F$500,0)),""),"")</f>
        <v>WABI_071</v>
      </c>
      <c r="Y83" s="14">
        <f>IFERROR(IF(INDEX('11.4_Outliers-Formal_dry_recy'!$N$5:$N$500,MATCH($F83,'11.4_Outliers-Formal_dry_recy'!$F$5:$F$500,0))&lt;&gt;"N",
INDEX('11.4_Outliers-Formal_dry_recy'!J$5:J$500,MATCH($F83,'11.4_Outliers-Formal_dry_recy'!$F$5:$F$500,0)),""),"")</f>
        <v>0</v>
      </c>
      <c r="Z83" s="8">
        <f>IFERROR(IF(INDEX('11.4_Outliers-Formal_dry_recy'!$N$5:$N$500,MATCH($F83,'11.4_Outliers-Formal_dry_recy'!$F$5:$F$500,0))&lt;&gt;"N",
INDEX('11.4_Outliers-Formal_dry_recy'!K$5:K$500,MATCH($F83,'11.4_Outliers-Formal_dry_recy'!$F$5:$F$500,0)),""),"")</f>
        <v>2013</v>
      </c>
      <c r="AA83" s="14" t="str">
        <f>IFERROR(IF(INDEX('11.4_Outliers-Formal_dry_recy'!$N$5:$N$500,MATCH($F83,'11.4_Outliers-Formal_dry_recy'!$F$5:$F$500,0))&lt;&gt;"N",
INDEX('11.4_Outliers-Formal_dry_recy'!L$5:L$500,MATCH($F83,'11.4_Outliers-Formal_dry_recy'!$F$5:$F$500,0)),""),"")</f>
        <v>WABI_071</v>
      </c>
      <c r="AB83" s="14">
        <f>IFERROR(IF(INDEX('11.6_Outliers-Incineration'!$N$5:$N$500,MATCH($F83,'11.6_Outliers-Incineration'!$F$5:$F$500,0))&lt;&gt;"N",
INDEX('11.6_Outliers-Incineration'!J$5:J$500,MATCH($F83,'11.6_Outliers-Incineration'!$F$5:$F$500,0)),""),"")</f>
        <v>0</v>
      </c>
      <c r="AC83" s="8">
        <f>IFERROR(IF(INDEX('11.6_Outliers-Incineration'!$N$5:$N$500,MATCH($F83,'11.6_Outliers-Incineration'!$F$5:$F$500,0))&lt;&gt;"N",
INDEX('11.6_Outliers-Incineration'!K$5:K$500,MATCH($F83,'11.6_Outliers-Incineration'!$F$5:$F$500,0)),""),"")</f>
        <v>2013</v>
      </c>
      <c r="AD83" s="14" t="str">
        <f>IFERROR(IF(INDEX('11.6_Outliers-Incineration'!$N$5:$N$500,MATCH($F83,'11.6_Outliers-Incineration'!$F$5:$F$500,0))&lt;&gt;"N",
INDEX('11.6_Outliers-Incineration'!L$5:L$500,MATCH($F83,'11.6_Outliers-Incineration'!$F$5:$F$500,0)),""),"")</f>
        <v>WABI_071</v>
      </c>
      <c r="AE83" s="14">
        <f>IFERROR(IF(INDEX('11.7_Outliers-Controlled_disp'!$N$5:$N$500,MATCH($F83,'11.7_Outliers-Controlled_disp'!$F$5:$F$500,0))&lt;&gt;"N",
INDEX('11.7_Outliers-Controlled_disp'!J$5:J$500,MATCH($F83,'11.7_Outliers-Controlled_disp'!$F$5:$F$500,0)),""),"")</f>
        <v>0</v>
      </c>
      <c r="AF83" s="8">
        <f>IFERROR(IF(INDEX('11.7_Outliers-Controlled_disp'!$N$5:$N$500,MATCH($F83,'11.7_Outliers-Controlled_disp'!$F$5:$F$500,0))&lt;&gt;"N",
INDEX('11.7_Outliers-Controlled_disp'!K$5:K$500,MATCH($F83,'11.7_Outliers-Controlled_disp'!$F$5:$F$500,0)),""),"")</f>
        <v>2013</v>
      </c>
      <c r="AG83" s="14" t="str">
        <f>IFERROR(IF(INDEX('11.7_Outliers-Controlled_disp'!$N$5:$N$500,MATCH($F83,'11.7_Outliers-Controlled_disp'!$F$5:$F$500,0))&lt;&gt;"N",
INDEX('11.7_Outliers-Controlled_disp'!L$5:L$500,MATCH($F83,'11.7_Outliers-Controlled_disp'!$F$5:$F$500,0)),""),"")</f>
        <v>WABI_071</v>
      </c>
      <c r="AI83" s="5"/>
      <c r="AJ83" s="5" t="s">
        <v>1569</v>
      </c>
      <c r="AK83" s="5">
        <f t="shared" si="1"/>
        <v>7</v>
      </c>
    </row>
    <row r="84" spans="1:37" x14ac:dyDescent="0.25">
      <c r="A84" s="5" t="s">
        <v>1363</v>
      </c>
      <c r="B84" s="5" t="s">
        <v>1124</v>
      </c>
      <c r="C84" s="5" t="s">
        <v>1123</v>
      </c>
      <c r="D84" s="5" t="s">
        <v>1038</v>
      </c>
      <c r="E84" s="5" t="s">
        <v>1365</v>
      </c>
      <c r="F84" s="5" t="s">
        <v>1364</v>
      </c>
      <c r="G84" s="5">
        <v>3</v>
      </c>
      <c r="H84" s="5">
        <v>1</v>
      </c>
      <c r="I84" s="5" t="s">
        <v>1842</v>
      </c>
      <c r="J84" s="13">
        <f>IFERROR(IF(INDEX('11.1_Outliers-Generation'!$N$5:$N$500,MATCH($F84,'11.1_Outliers-Generation'!$F$5:$F$500,0))&lt;&gt;"N",
INDEX('11.1_Outliers-Generation'!J$5:J$500,MATCH($F84,'11.1_Outliers-Generation'!$F$5:$F$500,0)),""),"")</f>
        <v>1.7078872317546403</v>
      </c>
      <c r="K84" s="8">
        <f>IFERROR(IF(INDEX('11.1_Outliers-Generation'!$N$5:$N$500,MATCH($F84,'11.1_Outliers-Generation'!$F$5:$F$500,0))&lt;&gt;"N",
INDEX('11.1_Outliers-Generation'!K$5:K$500,MATCH($F84,'11.1_Outliers-Generation'!$F$5:$F$500,0)),""),"")</f>
        <v>2018</v>
      </c>
      <c r="L84" s="13" t="str">
        <f>IFERROR(IF(INDEX('11.1_Outliers-Generation'!$N$5:$N$500,MATCH($F84,'11.1_Outliers-Generation'!$F$5:$F$500,0))&lt;&gt;"N",
INDEX('11.1_Outliers-Generation'!L$5:L$500,MATCH($F84,'11.1_Outliers-Generation'!$F$5:$F$500,0)),""),"")</f>
        <v>WABI_072</v>
      </c>
      <c r="M84" s="14">
        <f>IFERROR(IF(INDEX('11.2_Outliers-Collection_cov'!$N$5:$N$500,MATCH($F84,'11.2_Outliers-Collection_cov'!$F$5:$F$500,0))&lt;&gt;"N",
INDEX('11.2_Outliers-Collection_cov'!J$5:J$500,MATCH($F84,'11.2_Outliers-Collection_cov'!$F$5:$F$500,0)),""),"")</f>
        <v>100</v>
      </c>
      <c r="N84" s="8">
        <f>IFERROR(IF(INDEX('11.2_Outliers-Collection_cov'!$N$5:$N$500,MATCH($F84,'11.2_Outliers-Collection_cov'!$F$5:$F$500,0))&lt;&gt;"N",
INDEX('11.2_Outliers-Collection_cov'!K$5:K$500,MATCH($F84,'11.2_Outliers-Collection_cov'!$F$5:$F$500,0)),""),"")</f>
        <v>2018</v>
      </c>
      <c r="O84" s="13" t="str">
        <f>IFERROR(IF(INDEX('11.2_Outliers-Collection_cov'!$N$5:$N$500,MATCH($F84,'11.2_Outliers-Collection_cov'!$F$5:$F$500,0))&lt;&gt;"N",
INDEX('11.2_Outliers-Collection_cov'!L$5:L$500,MATCH($F84,'11.2_Outliers-Collection_cov'!$F$5:$F$500,0)),""),"")</f>
        <v>WABI_072</v>
      </c>
      <c r="P84" s="14">
        <f>IFERROR(IF(INDEX('11.3_Outliers-Plastic'!$N$5:$N$500,MATCH($F84,'11.3_Outliers-Plastic'!$F$5:$F$500,0))&lt;&gt;"N",
INDEX('11.3_Outliers-Plastic'!J$5:J$500,MATCH($F84,'11.3_Outliers-Plastic'!$F$5:$F$500,0)),""),"")</f>
        <v>13</v>
      </c>
      <c r="Q84" s="8">
        <f>IFERROR(IF(INDEX('11.3_Outliers-Plastic'!$N$5:$N$500,MATCH($F84,'11.3_Outliers-Plastic'!$F$5:$F$500,0))&lt;&gt;"N",
INDEX('11.3_Outliers-Plastic'!K$5:K$500,MATCH($F84,'11.3_Outliers-Plastic'!$F$5:$F$500,0)),""),"")</f>
        <v>2018</v>
      </c>
      <c r="R84" s="14" t="str">
        <f>IFERROR(IF(INDEX('11.3_Outliers-Plastic'!$N$5:$N$500,MATCH($F84,'11.3_Outliers-Plastic'!$F$5:$F$500,0))&lt;&gt;"N",
INDEX('11.3_Outliers-Plastic'!L$5:L$500,MATCH($F84,'11.3_Outliers-Plastic'!$F$5:$F$500,0)),""),"")</f>
        <v>WABI_072</v>
      </c>
      <c r="S84" s="12"/>
      <c r="T84" s="5"/>
      <c r="U84" s="5" t="s">
        <v>1569</v>
      </c>
      <c r="V84" s="14" t="str">
        <f>IFERROR(IF(INDEX('11.5_Outliers-Other_recovery'!$N$5:$N$500,MATCH($F84,'11.5_Outliers-Other_recovery'!$F$5:$F$500,0))&lt;&gt;"N",
INDEX('11.5_Outliers-Other_recovery'!J$5:J$500,MATCH($F84,'11.5_Outliers-Other_recovery'!$F$5:$F$500,0)),""),"")</f>
        <v/>
      </c>
      <c r="W84" s="8" t="str">
        <f>IFERROR(IF(INDEX('11.5_Outliers-Other_recovery'!$N$5:$N$500,MATCH($F84,'11.5_Outliers-Other_recovery'!$F$5:$F$500,0))&lt;&gt;"N",
INDEX('11.5_Outliers-Other_recovery'!K$5:K$500,MATCH($F84,'11.5_Outliers-Other_recovery'!$F$5:$F$500,0)),""),"")</f>
        <v/>
      </c>
      <c r="X84" s="14" t="str">
        <f>IFERROR(IF(INDEX('11.5_Outliers-Other_recovery'!$N$5:$N$500,MATCH($F84,'11.5_Outliers-Other_recovery'!$F$5:$F$500,0))&lt;&gt;"N",
INDEX('11.5_Outliers-Other_recovery'!L$5:L$500,MATCH($F84,'11.5_Outliers-Other_recovery'!$F$5:$F$500,0)),""),"")</f>
        <v/>
      </c>
      <c r="Y84" s="14" t="str">
        <f>IFERROR(IF(INDEX('11.4_Outliers-Formal_dry_recy'!$N$5:$N$500,MATCH($F84,'11.4_Outliers-Formal_dry_recy'!$F$5:$F$500,0))&lt;&gt;"N",
INDEX('11.4_Outliers-Formal_dry_recy'!J$5:J$500,MATCH($F84,'11.4_Outliers-Formal_dry_recy'!$F$5:$F$500,0)),""),"")</f>
        <v/>
      </c>
      <c r="Z84" s="8" t="str">
        <f>IFERROR(IF(INDEX('11.4_Outliers-Formal_dry_recy'!$N$5:$N$500,MATCH($F84,'11.4_Outliers-Formal_dry_recy'!$F$5:$F$500,0))&lt;&gt;"N",
INDEX('11.4_Outliers-Formal_dry_recy'!K$5:K$500,MATCH($F84,'11.4_Outliers-Formal_dry_recy'!$F$5:$F$500,0)),""),"")</f>
        <v/>
      </c>
      <c r="AA84" s="14" t="str">
        <f>IFERROR(IF(INDEX('11.4_Outliers-Formal_dry_recy'!$N$5:$N$500,MATCH($F84,'11.4_Outliers-Formal_dry_recy'!$F$5:$F$500,0))&lt;&gt;"N",
INDEX('11.4_Outliers-Formal_dry_recy'!L$5:L$500,MATCH($F84,'11.4_Outliers-Formal_dry_recy'!$F$5:$F$500,0)),""),"")</f>
        <v/>
      </c>
      <c r="AB84" s="14">
        <f>IFERROR(IF(INDEX('11.6_Outliers-Incineration'!$N$5:$N$500,MATCH($F84,'11.6_Outliers-Incineration'!$F$5:$F$500,0))&lt;&gt;"N",
INDEX('11.6_Outliers-Incineration'!J$5:J$500,MATCH($F84,'11.6_Outliers-Incineration'!$F$5:$F$500,0)),""),"")</f>
        <v>94</v>
      </c>
      <c r="AC84" s="8">
        <f>IFERROR(IF(INDEX('11.6_Outliers-Incineration'!$N$5:$N$500,MATCH($F84,'11.6_Outliers-Incineration'!$F$5:$F$500,0))&lt;&gt;"N",
INDEX('11.6_Outliers-Incineration'!K$5:K$500,MATCH($F84,'11.6_Outliers-Incineration'!$F$5:$F$500,0)),""),"")</f>
        <v>2018</v>
      </c>
      <c r="AD84" s="14" t="str">
        <f>IFERROR(IF(INDEX('11.6_Outliers-Incineration'!$N$5:$N$500,MATCH($F84,'11.6_Outliers-Incineration'!$F$5:$F$500,0))&lt;&gt;"N",
INDEX('11.6_Outliers-Incineration'!L$5:L$500,MATCH($F84,'11.6_Outliers-Incineration'!$F$5:$F$500,0)),""),"")</f>
        <v>WABI_072</v>
      </c>
      <c r="AE84" s="14">
        <f>IFERROR(IF(INDEX('11.7_Outliers-Controlled_disp'!$N$5:$N$500,MATCH($F84,'11.7_Outliers-Controlled_disp'!$F$5:$F$500,0))&lt;&gt;"N",
INDEX('11.7_Outliers-Controlled_disp'!J$5:J$500,MATCH($F84,'11.7_Outliers-Controlled_disp'!$F$5:$F$500,0)),""),"")</f>
        <v>100</v>
      </c>
      <c r="AF84" s="8">
        <f>IFERROR(IF(INDEX('11.7_Outliers-Controlled_disp'!$N$5:$N$500,MATCH($F84,'11.7_Outliers-Controlled_disp'!$F$5:$F$500,0))&lt;&gt;"N",
INDEX('11.7_Outliers-Controlled_disp'!K$5:K$500,MATCH($F84,'11.7_Outliers-Controlled_disp'!$F$5:$F$500,0)),""),"")</f>
        <v>2018</v>
      </c>
      <c r="AG84" s="14" t="str">
        <f>IFERROR(IF(INDEX('11.7_Outliers-Controlled_disp'!$N$5:$N$500,MATCH($F84,'11.7_Outliers-Controlled_disp'!$F$5:$F$500,0))&lt;&gt;"N",
INDEX('11.7_Outliers-Controlled_disp'!L$5:L$500,MATCH($F84,'11.7_Outliers-Controlled_disp'!$F$5:$F$500,0)),""),"")</f>
        <v>WABI_072</v>
      </c>
      <c r="AH84" s="12"/>
      <c r="AI84" s="4"/>
      <c r="AJ84" s="4" t="s">
        <v>1569</v>
      </c>
      <c r="AK84" s="5">
        <f t="shared" si="1"/>
        <v>5</v>
      </c>
    </row>
    <row r="85" spans="1:37" x14ac:dyDescent="0.25">
      <c r="A85" s="4" t="s">
        <v>356</v>
      </c>
      <c r="B85" s="5" t="s">
        <v>359</v>
      </c>
      <c r="C85" s="5" t="s">
        <v>358</v>
      </c>
      <c r="D85" s="5" t="s">
        <v>360</v>
      </c>
      <c r="E85" s="5" t="s">
        <v>361</v>
      </c>
      <c r="F85" s="5" t="s">
        <v>357</v>
      </c>
      <c r="G85" s="5">
        <v>2</v>
      </c>
      <c r="H85" s="15">
        <v>1</v>
      </c>
      <c r="I85" s="4"/>
      <c r="J85" s="13">
        <f>IFERROR(IF(INDEX('11.1_Outliers-Generation'!$N$5:$N$500,MATCH($F85,'11.1_Outliers-Generation'!$F$5:$F$500,0))&lt;&gt;"N",
INDEX('11.1_Outliers-Generation'!J$5:J$500,MATCH($F85,'11.1_Outliers-Generation'!$F$5:$F$500,0)),""),"")</f>
        <v>0.52024644846967216</v>
      </c>
      <c r="K85" s="8">
        <f>IFERROR(IF(INDEX('11.1_Outliers-Generation'!$N$5:$N$500,MATCH($F85,'11.1_Outliers-Generation'!$F$5:$F$500,0))&lt;&gt;"N",
INDEX('11.1_Outliers-Generation'!K$5:K$500,MATCH($F85,'11.1_Outliers-Generation'!$F$5:$F$500,0)),""),"")</f>
        <v>2017</v>
      </c>
      <c r="L85" s="13" t="str">
        <f>IFERROR(IF(INDEX('11.1_Outliers-Generation'!$N$5:$N$500,MATCH($F85,'11.1_Outliers-Generation'!$F$5:$F$500,0))&lt;&gt;"N",
INDEX('11.1_Outliers-Generation'!L$5:L$500,MATCH($F85,'11.1_Outliers-Generation'!$F$5:$F$500,0)),""),"")</f>
        <v>WaW_001</v>
      </c>
      <c r="M85" s="14" t="str">
        <f>IFERROR(IF(INDEX('11.2_Outliers-Collection_cov'!$N$5:$N$500,MATCH($F85,'11.2_Outliers-Collection_cov'!$F$5:$F$500,0))&lt;&gt;"N",
INDEX('11.2_Outliers-Collection_cov'!J$5:J$500,MATCH($F85,'11.2_Outliers-Collection_cov'!$F$5:$F$500,0)),""),"")</f>
        <v/>
      </c>
      <c r="N85" s="8" t="str">
        <f>IFERROR(IF(INDEX('11.2_Outliers-Collection_cov'!$N$5:$N$500,MATCH($F85,'11.2_Outliers-Collection_cov'!$F$5:$F$500,0))&lt;&gt;"N",
INDEX('11.2_Outliers-Collection_cov'!K$5:K$500,MATCH($F85,'11.2_Outliers-Collection_cov'!$F$5:$F$500,0)),""),"")</f>
        <v/>
      </c>
      <c r="O85" s="13" t="str">
        <f>IFERROR(IF(INDEX('11.2_Outliers-Collection_cov'!$N$5:$N$500,MATCH($F85,'11.2_Outliers-Collection_cov'!$F$5:$F$500,0))&lt;&gt;"N",
INDEX('11.2_Outliers-Collection_cov'!L$5:L$500,MATCH($F85,'11.2_Outliers-Collection_cov'!$F$5:$F$500,0)),""),"")</f>
        <v/>
      </c>
      <c r="P85" s="14">
        <f>IFERROR(IF(INDEX('11.3_Outliers-Plastic'!$N$5:$N$500,MATCH($F85,'11.3_Outliers-Plastic'!$F$5:$F$500,0))&lt;&gt;"N",
INDEX('11.3_Outliers-Plastic'!J$5:J$500,MATCH($F85,'11.3_Outliers-Plastic'!$F$5:$F$500,0)),""),"")</f>
        <v>5.6456129122582457</v>
      </c>
      <c r="Q85" s="8">
        <f>IFERROR(IF(INDEX('11.3_Outliers-Plastic'!$N$5:$N$500,MATCH($F85,'11.3_Outliers-Plastic'!$F$5:$F$500,0))&lt;&gt;"N",
INDEX('11.3_Outliers-Plastic'!K$5:K$500,MATCH($F85,'11.3_Outliers-Plastic'!$F$5:$F$500,0)),""),"")</f>
        <v>2017</v>
      </c>
      <c r="R85" s="14" t="str">
        <f>IFERROR(IF(INDEX('11.3_Outliers-Plastic'!$N$5:$N$500,MATCH($F85,'11.3_Outliers-Plastic'!$F$5:$F$500,0))&lt;&gt;"N",
INDEX('11.3_Outliers-Plastic'!L$5:L$500,MATCH($F85,'11.3_Outliers-Plastic'!$F$5:$F$500,0)),""),"")</f>
        <v>WaW_001</v>
      </c>
      <c r="S85" s="12"/>
      <c r="T85" s="5"/>
      <c r="U85" s="5" t="s">
        <v>1569</v>
      </c>
      <c r="V85" s="14">
        <f>IFERROR(IF(INDEX('11.5_Outliers-Other_recovery'!$N$5:$N$500,MATCH($F85,'11.5_Outliers-Other_recovery'!$F$5:$F$500,0))&lt;&gt;"N",
INDEX('11.5_Outliers-Other_recovery'!J$5:J$500,MATCH($F85,'11.5_Outliers-Other_recovery'!$F$5:$F$500,0)),""),"")</f>
        <v>0</v>
      </c>
      <c r="W85" s="8">
        <f>IFERROR(IF(INDEX('11.5_Outliers-Other_recovery'!$N$5:$N$500,MATCH($F85,'11.5_Outliers-Other_recovery'!$F$5:$F$500,0))&lt;&gt;"N",
INDEX('11.5_Outliers-Other_recovery'!K$5:K$500,MATCH($F85,'11.5_Outliers-Other_recovery'!$F$5:$F$500,0)),""),"")</f>
        <v>2017</v>
      </c>
      <c r="X85" s="14" t="str">
        <f>IFERROR(IF(INDEX('11.5_Outliers-Other_recovery'!$N$5:$N$500,MATCH($F85,'11.5_Outliers-Other_recovery'!$F$5:$F$500,0))&lt;&gt;"N",
INDEX('11.5_Outliers-Other_recovery'!L$5:L$500,MATCH($F85,'11.5_Outliers-Other_recovery'!$F$5:$F$500,0)),""),"")</f>
        <v>WaW_001</v>
      </c>
      <c r="Y85" s="14">
        <f>IFERROR(IF(INDEX('11.4_Outliers-Formal_dry_recy'!$N$5:$N$500,MATCH($F85,'11.4_Outliers-Formal_dry_recy'!$F$5:$F$500,0))&lt;&gt;"N",
INDEX('11.4_Outliers-Formal_dry_recy'!J$5:J$500,MATCH($F85,'11.4_Outliers-Formal_dry_recy'!$F$5:$F$500,0)),""),"")</f>
        <v>0</v>
      </c>
      <c r="Z85" s="8">
        <f>IFERROR(IF(INDEX('11.4_Outliers-Formal_dry_recy'!$N$5:$N$500,MATCH($F85,'11.4_Outliers-Formal_dry_recy'!$F$5:$F$500,0))&lt;&gt;"N",
INDEX('11.4_Outliers-Formal_dry_recy'!K$5:K$500,MATCH($F85,'11.4_Outliers-Formal_dry_recy'!$F$5:$F$500,0)),""),"")</f>
        <v>2017</v>
      </c>
      <c r="AA85" s="14" t="str">
        <f>IFERROR(IF(INDEX('11.4_Outliers-Formal_dry_recy'!$N$5:$N$500,MATCH($F85,'11.4_Outliers-Formal_dry_recy'!$F$5:$F$500,0))&lt;&gt;"N",
INDEX('11.4_Outliers-Formal_dry_recy'!L$5:L$500,MATCH($F85,'11.4_Outliers-Formal_dry_recy'!$F$5:$F$500,0)),""),"")</f>
        <v>WaW_001</v>
      </c>
      <c r="AB85" s="14">
        <f>IFERROR(IF(INDEX('11.6_Outliers-Incineration'!$N$5:$N$500,MATCH($F85,'11.6_Outliers-Incineration'!$F$5:$F$500,0))&lt;&gt;"N",
INDEX('11.6_Outliers-Incineration'!J$5:J$500,MATCH($F85,'11.6_Outliers-Incineration'!$F$5:$F$500,0)),""),"")</f>
        <v>0</v>
      </c>
      <c r="AC85" s="8">
        <f>IFERROR(IF(INDEX('11.6_Outliers-Incineration'!$N$5:$N$500,MATCH($F85,'11.6_Outliers-Incineration'!$F$5:$F$500,0))&lt;&gt;"N",
INDEX('11.6_Outliers-Incineration'!K$5:K$500,MATCH($F85,'11.6_Outliers-Incineration'!$F$5:$F$500,0)),""),"")</f>
        <v>2017</v>
      </c>
      <c r="AD85" s="14" t="str">
        <f>IFERROR(IF(INDEX('11.6_Outliers-Incineration'!$N$5:$N$500,MATCH($F85,'11.6_Outliers-Incineration'!$F$5:$F$500,0))&lt;&gt;"N",
INDEX('11.6_Outliers-Incineration'!L$5:L$500,MATCH($F85,'11.6_Outliers-Incineration'!$F$5:$F$500,0)),""),"")</f>
        <v>WaW_001</v>
      </c>
      <c r="AE85" s="14">
        <f>IFERROR(IF(INDEX('11.7_Outliers-Controlled_disp'!$N$5:$N$500,MATCH($F85,'11.7_Outliers-Controlled_disp'!$F$5:$F$500,0))&lt;&gt;"N",
INDEX('11.7_Outliers-Controlled_disp'!J$5:J$500,MATCH($F85,'11.7_Outliers-Controlled_disp'!$F$5:$F$500,0)),""),"")</f>
        <v>0</v>
      </c>
      <c r="AF85" s="8">
        <f>IFERROR(IF(INDEX('11.7_Outliers-Controlled_disp'!$N$5:$N$500,MATCH($F85,'11.7_Outliers-Controlled_disp'!$F$5:$F$500,0))&lt;&gt;"N",
INDEX('11.7_Outliers-Controlled_disp'!K$5:K$500,MATCH($F85,'11.7_Outliers-Controlled_disp'!$F$5:$F$500,0)),""),"")</f>
        <v>2017</v>
      </c>
      <c r="AG85" s="14" t="str">
        <f>IFERROR(IF(INDEX('11.7_Outliers-Controlled_disp'!$N$5:$N$500,MATCH($F85,'11.7_Outliers-Controlled_disp'!$F$5:$F$500,0))&lt;&gt;"N",
INDEX('11.7_Outliers-Controlled_disp'!L$5:L$500,MATCH($F85,'11.7_Outliers-Controlled_disp'!$F$5:$F$500,0)),""),"")</f>
        <v>WaW_001</v>
      </c>
      <c r="AH85" s="12"/>
      <c r="AI85" s="4"/>
      <c r="AJ85" s="4" t="s">
        <v>1569</v>
      </c>
      <c r="AK85" s="5">
        <f t="shared" si="1"/>
        <v>6</v>
      </c>
    </row>
    <row r="86" spans="1:37" x14ac:dyDescent="0.25">
      <c r="A86" s="4" t="s">
        <v>362</v>
      </c>
      <c r="B86" s="5" t="s">
        <v>359</v>
      </c>
      <c r="C86" s="5" t="s">
        <v>358</v>
      </c>
      <c r="D86" s="5" t="s">
        <v>360</v>
      </c>
      <c r="E86" s="5" t="s">
        <v>364</v>
      </c>
      <c r="F86" s="5" t="s">
        <v>363</v>
      </c>
      <c r="G86" s="5">
        <v>2</v>
      </c>
      <c r="H86" s="15">
        <v>1</v>
      </c>
      <c r="I86" s="4"/>
      <c r="J86" s="13">
        <f>IFERROR(IF(INDEX('11.1_Outliers-Generation'!$N$5:$N$500,MATCH($F86,'11.1_Outliers-Generation'!$F$5:$F$500,0))&lt;&gt;"N",
INDEX('11.1_Outliers-Generation'!J$5:J$500,MATCH($F86,'11.1_Outliers-Generation'!$F$5:$F$500,0)),""),"")</f>
        <v>0.81321898481235178</v>
      </c>
      <c r="K86" s="8">
        <f>IFERROR(IF(INDEX('11.1_Outliers-Generation'!$N$5:$N$500,MATCH($F86,'11.1_Outliers-Generation'!$F$5:$F$500,0))&lt;&gt;"N",
INDEX('11.1_Outliers-Generation'!K$5:K$500,MATCH($F86,'11.1_Outliers-Generation'!$F$5:$F$500,0)),""),"")</f>
        <v>2017</v>
      </c>
      <c r="L86" s="13" t="str">
        <f>IFERROR(IF(INDEX('11.1_Outliers-Generation'!$N$5:$N$500,MATCH($F86,'11.1_Outliers-Generation'!$F$5:$F$500,0))&lt;&gt;"N",
INDEX('11.1_Outliers-Generation'!L$5:L$500,MATCH($F86,'11.1_Outliers-Generation'!$F$5:$F$500,0)),""),"")</f>
        <v>WaW_002</v>
      </c>
      <c r="M86" s="14" t="str">
        <f>IFERROR(IF(INDEX('11.2_Outliers-Collection_cov'!$N$5:$N$500,MATCH($F86,'11.2_Outliers-Collection_cov'!$F$5:$F$500,0))&lt;&gt;"N",
INDEX('11.2_Outliers-Collection_cov'!J$5:J$500,MATCH($F86,'11.2_Outliers-Collection_cov'!$F$5:$F$500,0)),""),"")</f>
        <v/>
      </c>
      <c r="N86" s="8" t="str">
        <f>IFERROR(IF(INDEX('11.2_Outliers-Collection_cov'!$N$5:$N$500,MATCH($F86,'11.2_Outliers-Collection_cov'!$F$5:$F$500,0))&lt;&gt;"N",
INDEX('11.2_Outliers-Collection_cov'!K$5:K$500,MATCH($F86,'11.2_Outliers-Collection_cov'!$F$5:$F$500,0)),""),"")</f>
        <v/>
      </c>
      <c r="O86" s="13" t="str">
        <f>IFERROR(IF(INDEX('11.2_Outliers-Collection_cov'!$N$5:$N$500,MATCH($F86,'11.2_Outliers-Collection_cov'!$F$5:$F$500,0))&lt;&gt;"N",
INDEX('11.2_Outliers-Collection_cov'!L$5:L$500,MATCH($F86,'11.2_Outliers-Collection_cov'!$F$5:$F$500,0)),""),"")</f>
        <v/>
      </c>
      <c r="P86" s="14">
        <f>IFERROR(IF(INDEX('11.3_Outliers-Plastic'!$N$5:$N$500,MATCH($F86,'11.3_Outliers-Plastic'!$F$5:$F$500,0))&lt;&gt;"N",
INDEX('11.3_Outliers-Plastic'!J$5:J$500,MATCH($F86,'11.3_Outliers-Plastic'!$F$5:$F$500,0)),""),"")</f>
        <v>9.6425178741062965</v>
      </c>
      <c r="Q86" s="8">
        <f>IFERROR(IF(INDEX('11.3_Outliers-Plastic'!$N$5:$N$500,MATCH($F86,'11.3_Outliers-Plastic'!$F$5:$F$500,0))&lt;&gt;"N",
INDEX('11.3_Outliers-Plastic'!K$5:K$500,MATCH($F86,'11.3_Outliers-Plastic'!$F$5:$F$500,0)),""),"")</f>
        <v>2017</v>
      </c>
      <c r="R86" s="14" t="str">
        <f>IFERROR(IF(INDEX('11.3_Outliers-Plastic'!$N$5:$N$500,MATCH($F86,'11.3_Outliers-Plastic'!$F$5:$F$500,0))&lt;&gt;"N",
INDEX('11.3_Outliers-Plastic'!L$5:L$500,MATCH($F86,'11.3_Outliers-Plastic'!$F$5:$F$500,0)),""),"")</f>
        <v>WaW_002</v>
      </c>
      <c r="S86" s="12"/>
      <c r="T86" s="5"/>
      <c r="U86" s="5" t="s">
        <v>1569</v>
      </c>
      <c r="V86" s="14">
        <f>IFERROR(IF(INDEX('11.5_Outliers-Other_recovery'!$N$5:$N$500,MATCH($F86,'11.5_Outliers-Other_recovery'!$F$5:$F$500,0))&lt;&gt;"N",
INDEX('11.5_Outliers-Other_recovery'!J$5:J$500,MATCH($F86,'11.5_Outliers-Other_recovery'!$F$5:$F$500,0)),""),"")</f>
        <v>0</v>
      </c>
      <c r="W86" s="8">
        <f>IFERROR(IF(INDEX('11.5_Outliers-Other_recovery'!$N$5:$N$500,MATCH($F86,'11.5_Outliers-Other_recovery'!$F$5:$F$500,0))&lt;&gt;"N",
INDEX('11.5_Outliers-Other_recovery'!K$5:K$500,MATCH($F86,'11.5_Outliers-Other_recovery'!$F$5:$F$500,0)),""),"")</f>
        <v>2017</v>
      </c>
      <c r="X86" s="14" t="str">
        <f>IFERROR(IF(INDEX('11.5_Outliers-Other_recovery'!$N$5:$N$500,MATCH($F86,'11.5_Outliers-Other_recovery'!$F$5:$F$500,0))&lt;&gt;"N",
INDEX('11.5_Outliers-Other_recovery'!L$5:L$500,MATCH($F86,'11.5_Outliers-Other_recovery'!$F$5:$F$500,0)),""),"")</f>
        <v>WaW_002</v>
      </c>
      <c r="Y86" s="14">
        <f>IFERROR(IF(INDEX('11.4_Outliers-Formal_dry_recy'!$N$5:$N$500,MATCH($F86,'11.4_Outliers-Formal_dry_recy'!$F$5:$F$500,0))&lt;&gt;"N",
INDEX('11.4_Outliers-Formal_dry_recy'!J$5:J$500,MATCH($F86,'11.4_Outliers-Formal_dry_recy'!$F$5:$F$500,0)),""),"")</f>
        <v>0</v>
      </c>
      <c r="Z86" s="8">
        <f>IFERROR(IF(INDEX('11.4_Outliers-Formal_dry_recy'!$N$5:$N$500,MATCH($F86,'11.4_Outliers-Formal_dry_recy'!$F$5:$F$500,0))&lt;&gt;"N",
INDEX('11.4_Outliers-Formal_dry_recy'!K$5:K$500,MATCH($F86,'11.4_Outliers-Formal_dry_recy'!$F$5:$F$500,0)),""),"")</f>
        <v>2017</v>
      </c>
      <c r="AA86" s="14" t="str">
        <f>IFERROR(IF(INDEX('11.4_Outliers-Formal_dry_recy'!$N$5:$N$500,MATCH($F86,'11.4_Outliers-Formal_dry_recy'!$F$5:$F$500,0))&lt;&gt;"N",
INDEX('11.4_Outliers-Formal_dry_recy'!L$5:L$500,MATCH($F86,'11.4_Outliers-Formal_dry_recy'!$F$5:$F$500,0)),""),"")</f>
        <v>WaW_002</v>
      </c>
      <c r="AB86" s="14">
        <f>IFERROR(IF(INDEX('11.6_Outliers-Incineration'!$N$5:$N$500,MATCH($F86,'11.6_Outliers-Incineration'!$F$5:$F$500,0))&lt;&gt;"N",
INDEX('11.6_Outliers-Incineration'!J$5:J$500,MATCH($F86,'11.6_Outliers-Incineration'!$F$5:$F$500,0)),""),"")</f>
        <v>0</v>
      </c>
      <c r="AC86" s="8">
        <f>IFERROR(IF(INDEX('11.6_Outliers-Incineration'!$N$5:$N$500,MATCH($F86,'11.6_Outliers-Incineration'!$F$5:$F$500,0))&lt;&gt;"N",
INDEX('11.6_Outliers-Incineration'!K$5:K$500,MATCH($F86,'11.6_Outliers-Incineration'!$F$5:$F$500,0)),""),"")</f>
        <v>2017</v>
      </c>
      <c r="AD86" s="14" t="str">
        <f>IFERROR(IF(INDEX('11.6_Outliers-Incineration'!$N$5:$N$500,MATCH($F86,'11.6_Outliers-Incineration'!$F$5:$F$500,0))&lt;&gt;"N",
INDEX('11.6_Outliers-Incineration'!L$5:L$500,MATCH($F86,'11.6_Outliers-Incineration'!$F$5:$F$500,0)),""),"")</f>
        <v>WaW_002</v>
      </c>
      <c r="AE86" s="14">
        <f>IFERROR(IF(INDEX('11.7_Outliers-Controlled_disp'!$N$5:$N$500,MATCH($F86,'11.7_Outliers-Controlled_disp'!$F$5:$F$500,0))&lt;&gt;"N",
INDEX('11.7_Outliers-Controlled_disp'!J$5:J$500,MATCH($F86,'11.7_Outliers-Controlled_disp'!$F$5:$F$500,0)),""),"")</f>
        <v>0</v>
      </c>
      <c r="AF86" s="8">
        <f>IFERROR(IF(INDEX('11.7_Outliers-Controlled_disp'!$N$5:$N$500,MATCH($F86,'11.7_Outliers-Controlled_disp'!$F$5:$F$500,0))&lt;&gt;"N",
INDEX('11.7_Outliers-Controlled_disp'!K$5:K$500,MATCH($F86,'11.7_Outliers-Controlled_disp'!$F$5:$F$500,0)),""),"")</f>
        <v>2017</v>
      </c>
      <c r="AG86" s="14" t="str">
        <f>IFERROR(IF(INDEX('11.7_Outliers-Controlled_disp'!$N$5:$N$500,MATCH($F86,'11.7_Outliers-Controlled_disp'!$F$5:$F$500,0))&lt;&gt;"N",
INDEX('11.7_Outliers-Controlled_disp'!L$5:L$500,MATCH($F86,'11.7_Outliers-Controlled_disp'!$F$5:$F$500,0)),""),"")</f>
        <v>WaW_002</v>
      </c>
      <c r="AH86" s="12"/>
      <c r="AI86" s="4"/>
      <c r="AJ86" s="4" t="s">
        <v>1569</v>
      </c>
      <c r="AK86" s="5">
        <f t="shared" si="1"/>
        <v>6</v>
      </c>
    </row>
    <row r="87" spans="1:37" x14ac:dyDescent="0.25">
      <c r="A87" s="4" t="s">
        <v>365</v>
      </c>
      <c r="B87" s="5" t="s">
        <v>359</v>
      </c>
      <c r="C87" s="5" t="s">
        <v>358</v>
      </c>
      <c r="D87" s="5" t="s">
        <v>360</v>
      </c>
      <c r="E87" s="5" t="s">
        <v>367</v>
      </c>
      <c r="F87" s="5" t="s">
        <v>366</v>
      </c>
      <c r="G87" s="5">
        <v>2</v>
      </c>
      <c r="H87" s="15">
        <v>2</v>
      </c>
      <c r="I87" s="4" t="s">
        <v>1843</v>
      </c>
      <c r="J87" s="13">
        <f>IFERROR(IF(INDEX('11.1_Outliers-Generation'!$N$5:$N$500,MATCH($F87,'11.1_Outliers-Generation'!$F$5:$F$500,0))&lt;&gt;"N",
INDEX('11.1_Outliers-Generation'!J$5:J$500,MATCH($F87,'11.1_Outliers-Generation'!$F$5:$F$500,0)),""),"")</f>
        <v>0.23774323162145145</v>
      </c>
      <c r="K87" s="8">
        <f>IFERROR(IF(INDEX('11.1_Outliers-Generation'!$N$5:$N$500,MATCH($F87,'11.1_Outliers-Generation'!$F$5:$F$500,0))&lt;&gt;"N",
INDEX('11.1_Outliers-Generation'!K$5:K$500,MATCH($F87,'11.1_Outliers-Generation'!$F$5:$F$500,0)),""),"")</f>
        <v>2017</v>
      </c>
      <c r="L87" s="13" t="str">
        <f>IFERROR(IF(INDEX('11.1_Outliers-Generation'!$N$5:$N$500,MATCH($F87,'11.1_Outliers-Generation'!$F$5:$F$500,0))&lt;&gt;"N",
INDEX('11.1_Outliers-Generation'!L$5:L$500,MATCH($F87,'11.1_Outliers-Generation'!$F$5:$F$500,0)),""),"")</f>
        <v>WaW_003</v>
      </c>
      <c r="M87" s="14" t="str">
        <f>IFERROR(IF(INDEX('11.2_Outliers-Collection_cov'!$N$5:$N$500,MATCH($F87,'11.2_Outliers-Collection_cov'!$F$5:$F$500,0))&lt;&gt;"N",
INDEX('11.2_Outliers-Collection_cov'!J$5:J$500,MATCH($F87,'11.2_Outliers-Collection_cov'!$F$5:$F$500,0)),""),"")</f>
        <v/>
      </c>
      <c r="N87" s="8" t="str">
        <f>IFERROR(IF(INDEX('11.2_Outliers-Collection_cov'!$N$5:$N$500,MATCH($F87,'11.2_Outliers-Collection_cov'!$F$5:$F$500,0))&lt;&gt;"N",
INDEX('11.2_Outliers-Collection_cov'!K$5:K$500,MATCH($F87,'11.2_Outliers-Collection_cov'!$F$5:$F$500,0)),""),"")</f>
        <v/>
      </c>
      <c r="O87" s="13" t="str">
        <f>IFERROR(IF(INDEX('11.2_Outliers-Collection_cov'!$N$5:$N$500,MATCH($F87,'11.2_Outliers-Collection_cov'!$F$5:$F$500,0))&lt;&gt;"N",
INDEX('11.2_Outliers-Collection_cov'!L$5:L$500,MATCH($F87,'11.2_Outliers-Collection_cov'!$F$5:$F$500,0)),""),"")</f>
        <v/>
      </c>
      <c r="P87" s="14">
        <f>IFERROR(IF(INDEX('11.3_Outliers-Plastic'!$N$5:$N$500,MATCH($F87,'11.3_Outliers-Plastic'!$F$5:$F$500,0))&lt;&gt;"N",
INDEX('11.3_Outliers-Plastic'!J$5:J$500,MATCH($F87,'11.3_Outliers-Plastic'!$F$5:$F$500,0)),""),"")</f>
        <v>10.66132264529058</v>
      </c>
      <c r="Q87" s="8">
        <f>IFERROR(IF(INDEX('11.3_Outliers-Plastic'!$N$5:$N$500,MATCH($F87,'11.3_Outliers-Plastic'!$F$5:$F$500,0))&lt;&gt;"N",
INDEX('11.3_Outliers-Plastic'!K$5:K$500,MATCH($F87,'11.3_Outliers-Plastic'!$F$5:$F$500,0)),""),"")</f>
        <v>2017</v>
      </c>
      <c r="R87" s="14" t="str">
        <f>IFERROR(IF(INDEX('11.3_Outliers-Plastic'!$N$5:$N$500,MATCH($F87,'11.3_Outliers-Plastic'!$F$5:$F$500,0))&lt;&gt;"N",
INDEX('11.3_Outliers-Plastic'!L$5:L$500,MATCH($F87,'11.3_Outliers-Plastic'!$F$5:$F$500,0)),""),"")</f>
        <v>WaW_003</v>
      </c>
      <c r="S87" s="12"/>
      <c r="T87" s="5"/>
      <c r="U87" s="5" t="s">
        <v>1569</v>
      </c>
      <c r="V87" s="14">
        <f>IFERROR(IF(INDEX('11.5_Outliers-Other_recovery'!$N$5:$N$500,MATCH($F87,'11.5_Outliers-Other_recovery'!$F$5:$F$500,0))&lt;&gt;"N",
INDEX('11.5_Outliers-Other_recovery'!J$5:J$500,MATCH($F87,'11.5_Outliers-Other_recovery'!$F$5:$F$500,0)),""),"")</f>
        <v>0</v>
      </c>
      <c r="W87" s="8">
        <f>IFERROR(IF(INDEX('11.5_Outliers-Other_recovery'!$N$5:$N$500,MATCH($F87,'11.5_Outliers-Other_recovery'!$F$5:$F$500,0))&lt;&gt;"N",
INDEX('11.5_Outliers-Other_recovery'!K$5:K$500,MATCH($F87,'11.5_Outliers-Other_recovery'!$F$5:$F$500,0)),""),"")</f>
        <v>2017</v>
      </c>
      <c r="X87" s="14" t="str">
        <f>IFERROR(IF(INDEX('11.5_Outliers-Other_recovery'!$N$5:$N$500,MATCH($F87,'11.5_Outliers-Other_recovery'!$F$5:$F$500,0))&lt;&gt;"N",
INDEX('11.5_Outliers-Other_recovery'!L$5:L$500,MATCH($F87,'11.5_Outliers-Other_recovery'!$F$5:$F$500,0)),""),"")</f>
        <v>WaW_003</v>
      </c>
      <c r="Y87" s="14">
        <f>IFERROR(IF(INDEX('11.4_Outliers-Formal_dry_recy'!$N$5:$N$500,MATCH($F87,'11.4_Outliers-Formal_dry_recy'!$F$5:$F$500,0))&lt;&gt;"N",
INDEX('11.4_Outliers-Formal_dry_recy'!J$5:J$500,MATCH($F87,'11.4_Outliers-Formal_dry_recy'!$F$5:$F$500,0)),""),"")</f>
        <v>0</v>
      </c>
      <c r="Z87" s="8">
        <f>IFERROR(IF(INDEX('11.4_Outliers-Formal_dry_recy'!$N$5:$N$500,MATCH($F87,'11.4_Outliers-Formal_dry_recy'!$F$5:$F$500,0))&lt;&gt;"N",
INDEX('11.4_Outliers-Formal_dry_recy'!K$5:K$500,MATCH($F87,'11.4_Outliers-Formal_dry_recy'!$F$5:$F$500,0)),""),"")</f>
        <v>2017</v>
      </c>
      <c r="AA87" s="14" t="str">
        <f>IFERROR(IF(INDEX('11.4_Outliers-Formal_dry_recy'!$N$5:$N$500,MATCH($F87,'11.4_Outliers-Formal_dry_recy'!$F$5:$F$500,0))&lt;&gt;"N",
INDEX('11.4_Outliers-Formal_dry_recy'!L$5:L$500,MATCH($F87,'11.4_Outliers-Formal_dry_recy'!$F$5:$F$500,0)),""),"")</f>
        <v>WaW_003</v>
      </c>
      <c r="AB87" s="14">
        <f>IFERROR(IF(INDEX('11.6_Outliers-Incineration'!$N$5:$N$500,MATCH($F87,'11.6_Outliers-Incineration'!$F$5:$F$500,0))&lt;&gt;"N",
INDEX('11.6_Outliers-Incineration'!J$5:J$500,MATCH($F87,'11.6_Outliers-Incineration'!$F$5:$F$500,0)),""),"")</f>
        <v>0</v>
      </c>
      <c r="AC87" s="8">
        <f>IFERROR(IF(INDEX('11.6_Outliers-Incineration'!$N$5:$N$500,MATCH($F87,'11.6_Outliers-Incineration'!$F$5:$F$500,0))&lt;&gt;"N",
INDEX('11.6_Outliers-Incineration'!K$5:K$500,MATCH($F87,'11.6_Outliers-Incineration'!$F$5:$F$500,0)),""),"")</f>
        <v>2017</v>
      </c>
      <c r="AD87" s="14" t="str">
        <f>IFERROR(IF(INDEX('11.6_Outliers-Incineration'!$N$5:$N$500,MATCH($F87,'11.6_Outliers-Incineration'!$F$5:$F$500,0))&lt;&gt;"N",
INDEX('11.6_Outliers-Incineration'!L$5:L$500,MATCH($F87,'11.6_Outliers-Incineration'!$F$5:$F$500,0)),""),"")</f>
        <v>WaW_003</v>
      </c>
      <c r="AE87" s="14">
        <f>IFERROR(IF(INDEX('11.7_Outliers-Controlled_disp'!$N$5:$N$500,MATCH($F87,'11.7_Outliers-Controlled_disp'!$F$5:$F$500,0))&lt;&gt;"N",
INDEX('11.7_Outliers-Controlled_disp'!J$5:J$500,MATCH($F87,'11.7_Outliers-Controlled_disp'!$F$5:$F$500,0)),""),"")</f>
        <v>0</v>
      </c>
      <c r="AF87" s="8">
        <f>IFERROR(IF(INDEX('11.7_Outliers-Controlled_disp'!$N$5:$N$500,MATCH($F87,'11.7_Outliers-Controlled_disp'!$F$5:$F$500,0))&lt;&gt;"N",
INDEX('11.7_Outliers-Controlled_disp'!K$5:K$500,MATCH($F87,'11.7_Outliers-Controlled_disp'!$F$5:$F$500,0)),""),"")</f>
        <v>2017</v>
      </c>
      <c r="AG87" s="14" t="str">
        <f>IFERROR(IF(INDEX('11.7_Outliers-Controlled_disp'!$N$5:$N$500,MATCH($F87,'11.7_Outliers-Controlled_disp'!$F$5:$F$500,0))&lt;&gt;"N",
INDEX('11.7_Outliers-Controlled_disp'!L$5:L$500,MATCH($F87,'11.7_Outliers-Controlled_disp'!$F$5:$F$500,0)),""),"")</f>
        <v>WaW_003</v>
      </c>
      <c r="AH87" s="12"/>
      <c r="AI87" s="4"/>
      <c r="AJ87" s="4" t="s">
        <v>1569</v>
      </c>
      <c r="AK87" s="5">
        <f t="shared" si="1"/>
        <v>6</v>
      </c>
    </row>
    <row r="88" spans="1:37" x14ac:dyDescent="0.25">
      <c r="A88" s="4" t="s">
        <v>368</v>
      </c>
      <c r="B88" s="5" t="s">
        <v>359</v>
      </c>
      <c r="C88" s="5" t="s">
        <v>358</v>
      </c>
      <c r="D88" s="5" t="s">
        <v>360</v>
      </c>
      <c r="E88" s="5" t="s">
        <v>370</v>
      </c>
      <c r="F88" s="5" t="s">
        <v>369</v>
      </c>
      <c r="G88" s="5">
        <v>2</v>
      </c>
      <c r="H88" s="15">
        <v>2</v>
      </c>
      <c r="I88" s="4" t="s">
        <v>1843</v>
      </c>
      <c r="J88" s="13" t="str">
        <f>IFERROR(IF(INDEX('11.1_Outliers-Generation'!$N$5:$N$500,MATCH($F88,'11.1_Outliers-Generation'!$F$5:$F$500,0))&lt;&gt;"N",
INDEX('11.1_Outliers-Generation'!J$5:J$500,MATCH($F88,'11.1_Outliers-Generation'!$F$5:$F$500,0)),""),"")</f>
        <v/>
      </c>
      <c r="K88" s="8" t="str">
        <f>IFERROR(IF(INDEX('11.1_Outliers-Generation'!$N$5:$N$500,MATCH($F88,'11.1_Outliers-Generation'!$F$5:$F$500,0))&lt;&gt;"N",
INDEX('11.1_Outliers-Generation'!K$5:K$500,MATCH($F88,'11.1_Outliers-Generation'!$F$5:$F$500,0)),""),"")</f>
        <v/>
      </c>
      <c r="L88" s="13" t="str">
        <f>IFERROR(IF(INDEX('11.1_Outliers-Generation'!$N$5:$N$500,MATCH($F88,'11.1_Outliers-Generation'!$F$5:$F$500,0))&lt;&gt;"N",
INDEX('11.1_Outliers-Generation'!L$5:L$500,MATCH($F88,'11.1_Outliers-Generation'!$F$5:$F$500,0)),""),"")</f>
        <v/>
      </c>
      <c r="M88" s="14">
        <f>IFERROR(IF(INDEX('11.2_Outliers-Collection_cov'!$N$5:$N$500,MATCH($F88,'11.2_Outliers-Collection_cov'!$F$5:$F$500,0))&lt;&gt;"N",
INDEX('11.2_Outliers-Collection_cov'!J$5:J$500,MATCH($F88,'11.2_Outliers-Collection_cov'!$F$5:$F$500,0)),""),"")</f>
        <v>75</v>
      </c>
      <c r="N88" s="8">
        <f>IFERROR(IF(INDEX('11.2_Outliers-Collection_cov'!$N$5:$N$500,MATCH($F88,'11.2_Outliers-Collection_cov'!$F$5:$F$500,0))&lt;&gt;"N",
INDEX('11.2_Outliers-Collection_cov'!K$5:K$500,MATCH($F88,'11.2_Outliers-Collection_cov'!$F$5:$F$500,0)),""),"")</f>
        <v>2016</v>
      </c>
      <c r="O88" s="13" t="str">
        <f>IFERROR(IF(INDEX('11.2_Outliers-Collection_cov'!$N$5:$N$500,MATCH($F88,'11.2_Outliers-Collection_cov'!$F$5:$F$500,0))&lt;&gt;"N",
INDEX('11.2_Outliers-Collection_cov'!L$5:L$500,MATCH($F88,'11.2_Outliers-Collection_cov'!$F$5:$F$500,0)),""),"")</f>
        <v>WaW_004</v>
      </c>
      <c r="P88" s="14">
        <f>IFERROR(IF(INDEX('11.3_Outliers-Plastic'!$N$5:$N$500,MATCH($F88,'11.3_Outliers-Plastic'!$F$5:$F$500,0))&lt;&gt;"N",
INDEX('11.3_Outliers-Plastic'!J$5:J$500,MATCH($F88,'11.3_Outliers-Plastic'!$F$5:$F$500,0)),""),"")</f>
        <v>11.111111111111111</v>
      </c>
      <c r="Q88" s="8">
        <f>IFERROR(IF(INDEX('11.3_Outliers-Plastic'!$N$5:$N$500,MATCH($F88,'11.3_Outliers-Plastic'!$F$5:$F$500,0))&lt;&gt;"N",
INDEX('11.3_Outliers-Plastic'!K$5:K$500,MATCH($F88,'11.3_Outliers-Plastic'!$F$5:$F$500,0)),""),"")</f>
        <v>2016</v>
      </c>
      <c r="R88" s="14" t="str">
        <f>IFERROR(IF(INDEX('11.3_Outliers-Plastic'!$N$5:$N$500,MATCH($F88,'11.3_Outliers-Plastic'!$F$5:$F$500,0))&lt;&gt;"N",
INDEX('11.3_Outliers-Plastic'!L$5:L$500,MATCH($F88,'11.3_Outliers-Plastic'!$F$5:$F$500,0)),""),"")</f>
        <v>WaW_004</v>
      </c>
      <c r="S88" s="12"/>
      <c r="T88" s="5"/>
      <c r="U88" s="5" t="s">
        <v>1569</v>
      </c>
      <c r="V88" s="14">
        <f>IFERROR(IF(INDEX('11.5_Outliers-Other_recovery'!$N$5:$N$500,MATCH($F88,'11.5_Outliers-Other_recovery'!$F$5:$F$500,0))&lt;&gt;"N",
INDEX('11.5_Outliers-Other_recovery'!J$5:J$500,MATCH($F88,'11.5_Outliers-Other_recovery'!$F$5:$F$500,0)),""),"")</f>
        <v>0</v>
      </c>
      <c r="W88" s="8">
        <f>IFERROR(IF(INDEX('11.5_Outliers-Other_recovery'!$N$5:$N$500,MATCH($F88,'11.5_Outliers-Other_recovery'!$F$5:$F$500,0))&lt;&gt;"N",
INDEX('11.5_Outliers-Other_recovery'!K$5:K$500,MATCH($F88,'11.5_Outliers-Other_recovery'!$F$5:$F$500,0)),""),"")</f>
        <v>2016</v>
      </c>
      <c r="X88" s="14" t="str">
        <f>IFERROR(IF(INDEX('11.5_Outliers-Other_recovery'!$N$5:$N$500,MATCH($F88,'11.5_Outliers-Other_recovery'!$F$5:$F$500,0))&lt;&gt;"N",
INDEX('11.5_Outliers-Other_recovery'!L$5:L$500,MATCH($F88,'11.5_Outliers-Other_recovery'!$F$5:$F$500,0)),""),"")</f>
        <v>WaW_004</v>
      </c>
      <c r="Y88" s="14">
        <f>IFERROR(IF(INDEX('11.4_Outliers-Formal_dry_recy'!$N$5:$N$500,MATCH($F88,'11.4_Outliers-Formal_dry_recy'!$F$5:$F$500,0))&lt;&gt;"N",
INDEX('11.4_Outliers-Formal_dry_recy'!J$5:J$500,MATCH($F88,'11.4_Outliers-Formal_dry_recy'!$F$5:$F$500,0)),""),"")</f>
        <v>0</v>
      </c>
      <c r="Z88" s="8">
        <f>IFERROR(IF(INDEX('11.4_Outliers-Formal_dry_recy'!$N$5:$N$500,MATCH($F88,'11.4_Outliers-Formal_dry_recy'!$F$5:$F$500,0))&lt;&gt;"N",
INDEX('11.4_Outliers-Formal_dry_recy'!K$5:K$500,MATCH($F88,'11.4_Outliers-Formal_dry_recy'!$F$5:$F$500,0)),""),"")</f>
        <v>2016</v>
      </c>
      <c r="AA88" s="14" t="str">
        <f>IFERROR(IF(INDEX('11.4_Outliers-Formal_dry_recy'!$N$5:$N$500,MATCH($F88,'11.4_Outliers-Formal_dry_recy'!$F$5:$F$500,0))&lt;&gt;"N",
INDEX('11.4_Outliers-Formal_dry_recy'!L$5:L$500,MATCH($F88,'11.4_Outliers-Formal_dry_recy'!$F$5:$F$500,0)),""),"")</f>
        <v>WaW_004</v>
      </c>
      <c r="AB88" s="14">
        <f>IFERROR(IF(INDEX('11.6_Outliers-Incineration'!$N$5:$N$500,MATCH($F88,'11.6_Outliers-Incineration'!$F$5:$F$500,0))&lt;&gt;"N",
INDEX('11.6_Outliers-Incineration'!J$5:J$500,MATCH($F88,'11.6_Outliers-Incineration'!$F$5:$F$500,0)),""),"")</f>
        <v>0</v>
      </c>
      <c r="AC88" s="8">
        <f>IFERROR(IF(INDEX('11.6_Outliers-Incineration'!$N$5:$N$500,MATCH($F88,'11.6_Outliers-Incineration'!$F$5:$F$500,0))&lt;&gt;"N",
INDEX('11.6_Outliers-Incineration'!K$5:K$500,MATCH($F88,'11.6_Outliers-Incineration'!$F$5:$F$500,0)),""),"")</f>
        <v>2016</v>
      </c>
      <c r="AD88" s="14" t="str">
        <f>IFERROR(IF(INDEX('11.6_Outliers-Incineration'!$N$5:$N$500,MATCH($F88,'11.6_Outliers-Incineration'!$F$5:$F$500,0))&lt;&gt;"N",
INDEX('11.6_Outliers-Incineration'!L$5:L$500,MATCH($F88,'11.6_Outliers-Incineration'!$F$5:$F$500,0)),""),"")</f>
        <v>WaW_004</v>
      </c>
      <c r="AE88" s="14">
        <f>IFERROR(IF(INDEX('11.7_Outliers-Controlled_disp'!$N$5:$N$500,MATCH($F88,'11.7_Outliers-Controlled_disp'!$F$5:$F$500,0))&lt;&gt;"N",
INDEX('11.7_Outliers-Controlled_disp'!J$5:J$500,MATCH($F88,'11.7_Outliers-Controlled_disp'!$F$5:$F$500,0)),""),"")</f>
        <v>0</v>
      </c>
      <c r="AF88" s="8">
        <f>IFERROR(IF(INDEX('11.7_Outliers-Controlled_disp'!$N$5:$N$500,MATCH($F88,'11.7_Outliers-Controlled_disp'!$F$5:$F$500,0))&lt;&gt;"N",
INDEX('11.7_Outliers-Controlled_disp'!K$5:K$500,MATCH($F88,'11.7_Outliers-Controlled_disp'!$F$5:$F$500,0)),""),"")</f>
        <v>2016</v>
      </c>
      <c r="AG88" s="14" t="str">
        <f>IFERROR(IF(INDEX('11.7_Outliers-Controlled_disp'!$N$5:$N$500,MATCH($F88,'11.7_Outliers-Controlled_disp'!$F$5:$F$500,0))&lt;&gt;"N",
INDEX('11.7_Outliers-Controlled_disp'!L$5:L$500,MATCH($F88,'11.7_Outliers-Controlled_disp'!$F$5:$F$500,0)),""),"")</f>
        <v>WaW_004</v>
      </c>
      <c r="AH88" s="12"/>
      <c r="AI88" s="4"/>
      <c r="AJ88" s="4" t="s">
        <v>1569</v>
      </c>
      <c r="AK88" s="5">
        <f t="shared" si="1"/>
        <v>6</v>
      </c>
    </row>
    <row r="89" spans="1:37" x14ac:dyDescent="0.25">
      <c r="A89" s="4" t="s">
        <v>371</v>
      </c>
      <c r="B89" s="5" t="s">
        <v>359</v>
      </c>
      <c r="C89" s="5" t="s">
        <v>358</v>
      </c>
      <c r="D89" s="5" t="s">
        <v>360</v>
      </c>
      <c r="E89" s="5" t="s">
        <v>1571</v>
      </c>
      <c r="F89" s="5" t="s">
        <v>372</v>
      </c>
      <c r="G89" s="5">
        <v>2</v>
      </c>
      <c r="H89" s="15">
        <v>2</v>
      </c>
      <c r="I89" s="4" t="s">
        <v>1844</v>
      </c>
      <c r="J89" s="13">
        <f>IFERROR(IF(INDEX('11.1_Outliers-Generation'!$N$5:$N$500,MATCH($F89,'11.1_Outliers-Generation'!$F$5:$F$500,0))&lt;&gt;"N",
INDEX('11.1_Outliers-Generation'!J$5:J$500,MATCH($F89,'11.1_Outliers-Generation'!$F$5:$F$500,0)),""),"")</f>
        <v>0.78426165816965077</v>
      </c>
      <c r="K89" s="8">
        <f>IFERROR(IF(INDEX('11.1_Outliers-Generation'!$N$5:$N$500,MATCH($F89,'11.1_Outliers-Generation'!$F$5:$F$500,0))&lt;&gt;"N",
INDEX('11.1_Outliers-Generation'!K$5:K$500,MATCH($F89,'11.1_Outliers-Generation'!$F$5:$F$500,0)),""),"")</f>
        <v>2017</v>
      </c>
      <c r="L89" s="13" t="str">
        <f>IFERROR(IF(INDEX('11.1_Outliers-Generation'!$N$5:$N$500,MATCH($F89,'11.1_Outliers-Generation'!$F$5:$F$500,0))&lt;&gt;"N",
INDEX('11.1_Outliers-Generation'!L$5:L$500,MATCH($F89,'11.1_Outliers-Generation'!$F$5:$F$500,0)),""),"")</f>
        <v>WaW_005</v>
      </c>
      <c r="M89" s="14" t="str">
        <f>IFERROR(IF(INDEX('11.2_Outliers-Collection_cov'!$N$5:$N$500,MATCH($F89,'11.2_Outliers-Collection_cov'!$F$5:$F$500,0))&lt;&gt;"N",
INDEX('11.2_Outliers-Collection_cov'!J$5:J$500,MATCH($F89,'11.2_Outliers-Collection_cov'!$F$5:$F$500,0)),""),"")</f>
        <v/>
      </c>
      <c r="N89" s="8" t="str">
        <f>IFERROR(IF(INDEX('11.2_Outliers-Collection_cov'!$N$5:$N$500,MATCH($F89,'11.2_Outliers-Collection_cov'!$F$5:$F$500,0))&lt;&gt;"N",
INDEX('11.2_Outliers-Collection_cov'!K$5:K$500,MATCH($F89,'11.2_Outliers-Collection_cov'!$F$5:$F$500,0)),""),"")</f>
        <v/>
      </c>
      <c r="O89" s="13" t="str">
        <f>IFERROR(IF(INDEX('11.2_Outliers-Collection_cov'!$N$5:$N$500,MATCH($F89,'11.2_Outliers-Collection_cov'!$F$5:$F$500,0))&lt;&gt;"N",
INDEX('11.2_Outliers-Collection_cov'!L$5:L$500,MATCH($F89,'11.2_Outliers-Collection_cov'!$F$5:$F$500,0)),""),"")</f>
        <v/>
      </c>
      <c r="P89" s="14">
        <f>IFERROR(IF(INDEX('11.3_Outliers-Plastic'!$N$5:$N$500,MATCH($F89,'11.3_Outliers-Plastic'!$F$5:$F$500,0))&lt;&gt;"N",
INDEX('11.3_Outliers-Plastic'!J$5:J$500,MATCH($F89,'11.3_Outliers-Plastic'!$F$5:$F$500,0)),""),"")</f>
        <v>12.061206120612059</v>
      </c>
      <c r="Q89" s="8">
        <f>IFERROR(IF(INDEX('11.3_Outliers-Plastic'!$N$5:$N$500,MATCH($F89,'11.3_Outliers-Plastic'!$F$5:$F$500,0))&lt;&gt;"N",
INDEX('11.3_Outliers-Plastic'!K$5:K$500,MATCH($F89,'11.3_Outliers-Plastic'!$F$5:$F$500,0)),""),"")</f>
        <v>2017</v>
      </c>
      <c r="R89" s="14" t="str">
        <f>IFERROR(IF(INDEX('11.3_Outliers-Plastic'!$N$5:$N$500,MATCH($F89,'11.3_Outliers-Plastic'!$F$5:$F$500,0))&lt;&gt;"N",
INDEX('11.3_Outliers-Plastic'!L$5:L$500,MATCH($F89,'11.3_Outliers-Plastic'!$F$5:$F$500,0)),""),"")</f>
        <v>WaW_005</v>
      </c>
      <c r="S89" s="12"/>
      <c r="T89" s="5"/>
      <c r="U89" s="5" t="s">
        <v>1569</v>
      </c>
      <c r="V89" s="14">
        <f>IFERROR(IF(INDEX('11.5_Outliers-Other_recovery'!$N$5:$N$500,MATCH($F89,'11.5_Outliers-Other_recovery'!$F$5:$F$500,0))&lt;&gt;"N",
INDEX('11.5_Outliers-Other_recovery'!J$5:J$500,MATCH($F89,'11.5_Outliers-Other_recovery'!$F$5:$F$500,0)),""),"")</f>
        <v>0</v>
      </c>
      <c r="W89" s="8">
        <f>IFERROR(IF(INDEX('11.5_Outliers-Other_recovery'!$N$5:$N$500,MATCH($F89,'11.5_Outliers-Other_recovery'!$F$5:$F$500,0))&lt;&gt;"N",
INDEX('11.5_Outliers-Other_recovery'!K$5:K$500,MATCH($F89,'11.5_Outliers-Other_recovery'!$F$5:$F$500,0)),""),"")</f>
        <v>2017</v>
      </c>
      <c r="X89" s="14" t="str">
        <f>IFERROR(IF(INDEX('11.5_Outliers-Other_recovery'!$N$5:$N$500,MATCH($F89,'11.5_Outliers-Other_recovery'!$F$5:$F$500,0))&lt;&gt;"N",
INDEX('11.5_Outliers-Other_recovery'!L$5:L$500,MATCH($F89,'11.5_Outliers-Other_recovery'!$F$5:$F$500,0)),""),"")</f>
        <v>WaW_005</v>
      </c>
      <c r="Y89" s="14">
        <f>IFERROR(IF(INDEX('11.4_Outliers-Formal_dry_recy'!$N$5:$N$500,MATCH($F89,'11.4_Outliers-Formal_dry_recy'!$F$5:$F$500,0))&lt;&gt;"N",
INDEX('11.4_Outliers-Formal_dry_recy'!J$5:J$500,MATCH($F89,'11.4_Outliers-Formal_dry_recy'!$F$5:$F$500,0)),""),"")</f>
        <v>0</v>
      </c>
      <c r="Z89" s="8">
        <f>IFERROR(IF(INDEX('11.4_Outliers-Formal_dry_recy'!$N$5:$N$500,MATCH($F89,'11.4_Outliers-Formal_dry_recy'!$F$5:$F$500,0))&lt;&gt;"N",
INDEX('11.4_Outliers-Formal_dry_recy'!K$5:K$500,MATCH($F89,'11.4_Outliers-Formal_dry_recy'!$F$5:$F$500,0)),""),"")</f>
        <v>2017</v>
      </c>
      <c r="AA89" s="14" t="str">
        <f>IFERROR(IF(INDEX('11.4_Outliers-Formal_dry_recy'!$N$5:$N$500,MATCH($F89,'11.4_Outliers-Formal_dry_recy'!$F$5:$F$500,0))&lt;&gt;"N",
INDEX('11.4_Outliers-Formal_dry_recy'!L$5:L$500,MATCH($F89,'11.4_Outliers-Formal_dry_recy'!$F$5:$F$500,0)),""),"")</f>
        <v>WaW_005</v>
      </c>
      <c r="AB89" s="14">
        <f>IFERROR(IF(INDEX('11.6_Outliers-Incineration'!$N$5:$N$500,MATCH($F89,'11.6_Outliers-Incineration'!$F$5:$F$500,0))&lt;&gt;"N",
INDEX('11.6_Outliers-Incineration'!J$5:J$500,MATCH($F89,'11.6_Outliers-Incineration'!$F$5:$F$500,0)),""),"")</f>
        <v>0</v>
      </c>
      <c r="AC89" s="8">
        <f>IFERROR(IF(INDEX('11.6_Outliers-Incineration'!$N$5:$N$500,MATCH($F89,'11.6_Outliers-Incineration'!$F$5:$F$500,0))&lt;&gt;"N",
INDEX('11.6_Outliers-Incineration'!K$5:K$500,MATCH($F89,'11.6_Outliers-Incineration'!$F$5:$F$500,0)),""),"")</f>
        <v>2017</v>
      </c>
      <c r="AD89" s="14" t="str">
        <f>IFERROR(IF(INDEX('11.6_Outliers-Incineration'!$N$5:$N$500,MATCH($F89,'11.6_Outliers-Incineration'!$F$5:$F$500,0))&lt;&gt;"N",
INDEX('11.6_Outliers-Incineration'!L$5:L$500,MATCH($F89,'11.6_Outliers-Incineration'!$F$5:$F$500,0)),""),"")</f>
        <v>WaW_005</v>
      </c>
      <c r="AE89" s="14">
        <f>IFERROR(IF(INDEX('11.7_Outliers-Controlled_disp'!$N$5:$N$500,MATCH($F89,'11.7_Outliers-Controlled_disp'!$F$5:$F$500,0))&lt;&gt;"N",
INDEX('11.7_Outliers-Controlled_disp'!J$5:J$500,MATCH($F89,'11.7_Outliers-Controlled_disp'!$F$5:$F$500,0)),""),"")</f>
        <v>0</v>
      </c>
      <c r="AF89" s="8">
        <f>IFERROR(IF(INDEX('11.7_Outliers-Controlled_disp'!$N$5:$N$500,MATCH($F89,'11.7_Outliers-Controlled_disp'!$F$5:$F$500,0))&lt;&gt;"N",
INDEX('11.7_Outliers-Controlled_disp'!K$5:K$500,MATCH($F89,'11.7_Outliers-Controlled_disp'!$F$5:$F$500,0)),""),"")</f>
        <v>2017</v>
      </c>
      <c r="AG89" s="14" t="str">
        <f>IFERROR(IF(INDEX('11.7_Outliers-Controlled_disp'!$N$5:$N$500,MATCH($F89,'11.7_Outliers-Controlled_disp'!$F$5:$F$500,0))&lt;&gt;"N",
INDEX('11.7_Outliers-Controlled_disp'!L$5:L$500,MATCH($F89,'11.7_Outliers-Controlled_disp'!$F$5:$F$500,0)),""),"")</f>
        <v>WaW_005</v>
      </c>
      <c r="AH89" s="12"/>
      <c r="AI89" s="4"/>
      <c r="AJ89" s="4" t="s">
        <v>1569</v>
      </c>
      <c r="AK89" s="5">
        <f t="shared" si="1"/>
        <v>6</v>
      </c>
    </row>
    <row r="90" spans="1:37" x14ac:dyDescent="0.25">
      <c r="A90" s="4" t="s">
        <v>1034</v>
      </c>
      <c r="B90" s="5" t="s">
        <v>1037</v>
      </c>
      <c r="C90" s="5" t="s">
        <v>1036</v>
      </c>
      <c r="D90" s="5" t="s">
        <v>1038</v>
      </c>
      <c r="E90" s="5" t="s">
        <v>1039</v>
      </c>
      <c r="F90" s="5" t="s">
        <v>1035</v>
      </c>
      <c r="G90" s="5">
        <v>3</v>
      </c>
      <c r="H90" s="15">
        <v>1</v>
      </c>
      <c r="I90" s="4"/>
      <c r="J90" s="13">
        <f>IFERROR(IF(INDEX('11.1_Outliers-Generation'!$N$5:$N$500,MATCH($F90,'11.1_Outliers-Generation'!$F$5:$F$500,0))&lt;&gt;"N",
INDEX('11.1_Outliers-Generation'!J$5:J$500,MATCH($F90,'11.1_Outliers-Generation'!$F$5:$F$500,0)),""),"")</f>
        <v>1.5385763980860401</v>
      </c>
      <c r="K90" s="8">
        <f>IFERROR(IF(INDEX('11.1_Outliers-Generation'!$N$5:$N$500,MATCH($F90,'11.1_Outliers-Generation'!$F$5:$F$500,0))&lt;&gt;"N",
INDEX('11.1_Outliers-Generation'!K$5:K$500,MATCH($F90,'11.1_Outliers-Generation'!$F$5:$F$500,0)),""),"")</f>
        <v>2014</v>
      </c>
      <c r="L90" s="13" t="str">
        <f>IFERROR(IF(INDEX('11.1_Outliers-Generation'!$N$5:$N$500,MATCH($F90,'11.1_Outliers-Generation'!$F$5:$F$500,0))&lt;&gt;"N",
INDEX('11.1_Outliers-Generation'!L$5:L$500,MATCH($F90,'11.1_Outliers-Generation'!$F$5:$F$500,0)),""),"")</f>
        <v>WaW_006</v>
      </c>
      <c r="M90" s="14">
        <f>IFERROR(IF(INDEX('11.2_Outliers-Collection_cov'!$N$5:$N$500,MATCH($F90,'11.2_Outliers-Collection_cov'!$F$5:$F$500,0))&lt;&gt;"N",
INDEX('11.2_Outliers-Collection_cov'!J$5:J$500,MATCH($F90,'11.2_Outliers-Collection_cov'!$F$5:$F$500,0)),""),"")</f>
        <v>85</v>
      </c>
      <c r="N90" s="8">
        <f>IFERROR(IF(INDEX('11.2_Outliers-Collection_cov'!$N$5:$N$500,MATCH($F90,'11.2_Outliers-Collection_cov'!$F$5:$F$500,0))&lt;&gt;"N",
INDEX('11.2_Outliers-Collection_cov'!K$5:K$500,MATCH($F90,'11.2_Outliers-Collection_cov'!$F$5:$F$500,0)),""),"")</f>
        <v>2014</v>
      </c>
      <c r="O90" s="13" t="str">
        <f>IFERROR(IF(INDEX('11.2_Outliers-Collection_cov'!$N$5:$N$500,MATCH($F90,'11.2_Outliers-Collection_cov'!$F$5:$F$500,0))&lt;&gt;"N",
INDEX('11.2_Outliers-Collection_cov'!L$5:L$500,MATCH($F90,'11.2_Outliers-Collection_cov'!$F$5:$F$500,0)),""),"")</f>
        <v>WaW_006</v>
      </c>
      <c r="P90" s="14">
        <f>IFERROR(IF(INDEX('11.3_Outliers-Plastic'!$N$5:$N$500,MATCH($F90,'11.3_Outliers-Plastic'!$F$5:$F$500,0))&lt;&gt;"N",
INDEX('11.3_Outliers-Plastic'!J$5:J$500,MATCH($F90,'11.3_Outliers-Plastic'!$F$5:$F$500,0)),""),"")</f>
        <v>11.1</v>
      </c>
      <c r="Q90" s="8">
        <f>IFERROR(IF(INDEX('11.3_Outliers-Plastic'!$N$5:$N$500,MATCH($F90,'11.3_Outliers-Plastic'!$F$5:$F$500,0))&lt;&gt;"N",
INDEX('11.3_Outliers-Plastic'!K$5:K$500,MATCH($F90,'11.3_Outliers-Plastic'!$F$5:$F$500,0)),""),"")</f>
        <v>2014</v>
      </c>
      <c r="R90" s="14" t="str">
        <f>IFERROR(IF(INDEX('11.3_Outliers-Plastic'!$N$5:$N$500,MATCH($F90,'11.3_Outliers-Plastic'!$F$5:$F$500,0))&lt;&gt;"N",
INDEX('11.3_Outliers-Plastic'!L$5:L$500,MATCH($F90,'11.3_Outliers-Plastic'!$F$5:$F$500,0)),""),"")</f>
        <v>WaW_006</v>
      </c>
      <c r="S90" s="12"/>
      <c r="T90" s="5"/>
      <c r="U90" s="5" t="s">
        <v>1569</v>
      </c>
      <c r="V90" s="14">
        <f>IFERROR(IF(INDEX('11.5_Outliers-Other_recovery'!$N$5:$N$500,MATCH($F90,'11.5_Outliers-Other_recovery'!$F$5:$F$500,0))&lt;&gt;"N",
INDEX('11.5_Outliers-Other_recovery'!J$5:J$500,MATCH($F90,'11.5_Outliers-Other_recovery'!$F$5:$F$500,0)),""),"")</f>
        <v>0</v>
      </c>
      <c r="W90" s="8">
        <f>IFERROR(IF(INDEX('11.5_Outliers-Other_recovery'!$N$5:$N$500,MATCH($F90,'11.5_Outliers-Other_recovery'!$F$5:$F$500,0))&lt;&gt;"N",
INDEX('11.5_Outliers-Other_recovery'!K$5:K$500,MATCH($F90,'11.5_Outliers-Other_recovery'!$F$5:$F$500,0)),""),"")</f>
        <v>2014</v>
      </c>
      <c r="X90" s="14" t="str">
        <f>IFERROR(IF(INDEX('11.5_Outliers-Other_recovery'!$N$5:$N$500,MATCH($F90,'11.5_Outliers-Other_recovery'!$F$5:$F$500,0))&lt;&gt;"N",
INDEX('11.5_Outliers-Other_recovery'!L$5:L$500,MATCH($F90,'11.5_Outliers-Other_recovery'!$F$5:$F$500,0)),""),"")</f>
        <v>WaW_006</v>
      </c>
      <c r="Y90" s="14">
        <f>IFERROR(IF(INDEX('11.4_Outliers-Formal_dry_recy'!$N$5:$N$500,MATCH($F90,'11.4_Outliers-Formal_dry_recy'!$F$5:$F$500,0))&lt;&gt;"N",
INDEX('11.4_Outliers-Formal_dry_recy'!J$5:J$500,MATCH($F90,'11.4_Outliers-Formal_dry_recy'!$F$5:$F$500,0)),""),"")</f>
        <v>0</v>
      </c>
      <c r="Z90" s="8">
        <f>IFERROR(IF(INDEX('11.4_Outliers-Formal_dry_recy'!$N$5:$N$500,MATCH($F90,'11.4_Outliers-Formal_dry_recy'!$F$5:$F$500,0))&lt;&gt;"N",
INDEX('11.4_Outliers-Formal_dry_recy'!K$5:K$500,MATCH($F90,'11.4_Outliers-Formal_dry_recy'!$F$5:$F$500,0)),""),"")</f>
        <v>2014</v>
      </c>
      <c r="AA90" s="14" t="str">
        <f>IFERROR(IF(INDEX('11.4_Outliers-Formal_dry_recy'!$N$5:$N$500,MATCH($F90,'11.4_Outliers-Formal_dry_recy'!$F$5:$F$500,0))&lt;&gt;"N",
INDEX('11.4_Outliers-Formal_dry_recy'!L$5:L$500,MATCH($F90,'11.4_Outliers-Formal_dry_recy'!$F$5:$F$500,0)),""),"")</f>
        <v>WaW_006</v>
      </c>
      <c r="AB90" s="14">
        <f>IFERROR(IF(INDEX('11.6_Outliers-Incineration'!$N$5:$N$500,MATCH($F90,'11.6_Outliers-Incineration'!$F$5:$F$500,0))&lt;&gt;"N",
INDEX('11.6_Outliers-Incineration'!J$5:J$500,MATCH($F90,'11.6_Outliers-Incineration'!$F$5:$F$500,0)),""),"")</f>
        <v>0</v>
      </c>
      <c r="AC90" s="8">
        <f>IFERROR(IF(INDEX('11.6_Outliers-Incineration'!$N$5:$N$500,MATCH($F90,'11.6_Outliers-Incineration'!$F$5:$F$500,0))&lt;&gt;"N",
INDEX('11.6_Outliers-Incineration'!K$5:K$500,MATCH($F90,'11.6_Outliers-Incineration'!$F$5:$F$500,0)),""),"")</f>
        <v>2014</v>
      </c>
      <c r="AD90" s="14" t="str">
        <f>IFERROR(IF(INDEX('11.6_Outliers-Incineration'!$N$5:$N$500,MATCH($F90,'11.6_Outliers-Incineration'!$F$5:$F$500,0))&lt;&gt;"N",
INDEX('11.6_Outliers-Incineration'!L$5:L$500,MATCH($F90,'11.6_Outliers-Incineration'!$F$5:$F$500,0)),""),"")</f>
        <v>WaW_006</v>
      </c>
      <c r="AE90" s="14">
        <f>IFERROR(IF(INDEX('11.7_Outliers-Controlled_disp'!$N$5:$N$500,MATCH($F90,'11.7_Outliers-Controlled_disp'!$F$5:$F$500,0))&lt;&gt;"N",
INDEX('11.7_Outliers-Controlled_disp'!J$5:J$500,MATCH($F90,'11.7_Outliers-Controlled_disp'!$F$5:$F$500,0)),""),"")</f>
        <v>0</v>
      </c>
      <c r="AF90" s="8">
        <f>IFERROR(IF(INDEX('11.7_Outliers-Controlled_disp'!$N$5:$N$500,MATCH($F90,'11.7_Outliers-Controlled_disp'!$F$5:$F$500,0))&lt;&gt;"N",
INDEX('11.7_Outliers-Controlled_disp'!K$5:K$500,MATCH($F90,'11.7_Outliers-Controlled_disp'!$F$5:$F$500,0)),""),"")</f>
        <v>2014</v>
      </c>
      <c r="AG90" s="14" t="str">
        <f>IFERROR(IF(INDEX('11.7_Outliers-Controlled_disp'!$N$5:$N$500,MATCH($F90,'11.7_Outliers-Controlled_disp'!$F$5:$F$500,0))&lt;&gt;"N",
INDEX('11.7_Outliers-Controlled_disp'!L$5:L$500,MATCH($F90,'11.7_Outliers-Controlled_disp'!$F$5:$F$500,0)),""),"")</f>
        <v>WaW_006</v>
      </c>
      <c r="AI90" s="5"/>
      <c r="AJ90" s="5" t="s">
        <v>1569</v>
      </c>
      <c r="AK90" s="5">
        <f t="shared" si="1"/>
        <v>7</v>
      </c>
    </row>
    <row r="91" spans="1:37" x14ac:dyDescent="0.25">
      <c r="A91" s="4" t="s">
        <v>1040</v>
      </c>
      <c r="B91" s="5" t="s">
        <v>1037</v>
      </c>
      <c r="C91" s="5" t="s">
        <v>1036</v>
      </c>
      <c r="D91" s="5" t="s">
        <v>1038</v>
      </c>
      <c r="E91" s="5" t="s">
        <v>1042</v>
      </c>
      <c r="F91" s="5" t="s">
        <v>1041</v>
      </c>
      <c r="G91" s="5">
        <v>3</v>
      </c>
      <c r="H91" s="15">
        <v>1</v>
      </c>
      <c r="I91" s="4"/>
      <c r="J91" s="13">
        <f>IFERROR(IF(INDEX('11.1_Outliers-Generation'!$N$5:$N$500,MATCH($F91,'11.1_Outliers-Generation'!$F$5:$F$500,0))&lt;&gt;"N",
INDEX('11.1_Outliers-Generation'!J$5:J$500,MATCH($F91,'11.1_Outliers-Generation'!$F$5:$F$500,0)),""),"")</f>
        <v>1.1247702255110741</v>
      </c>
      <c r="K91" s="8">
        <f>IFERROR(IF(INDEX('11.1_Outliers-Generation'!$N$5:$N$500,MATCH($F91,'11.1_Outliers-Generation'!$F$5:$F$500,0))&lt;&gt;"N",
INDEX('11.1_Outliers-Generation'!K$5:K$500,MATCH($F91,'11.1_Outliers-Generation'!$F$5:$F$500,0)),""),"")</f>
        <v>2017</v>
      </c>
      <c r="L91" s="13" t="str">
        <f>IFERROR(IF(INDEX('11.1_Outliers-Generation'!$N$5:$N$500,MATCH($F91,'11.1_Outliers-Generation'!$F$5:$F$500,0))&lt;&gt;"N",
INDEX('11.1_Outliers-Generation'!L$5:L$500,MATCH($F91,'11.1_Outliers-Generation'!$F$5:$F$500,0)),""),"")</f>
        <v>WaW_007</v>
      </c>
      <c r="M91" s="14">
        <f>IFERROR(IF(INDEX('11.2_Outliers-Collection_cov'!$N$5:$N$500,MATCH($F91,'11.2_Outliers-Collection_cov'!$F$5:$F$500,0))&lt;&gt;"N",
INDEX('11.2_Outliers-Collection_cov'!J$5:J$500,MATCH($F91,'11.2_Outliers-Collection_cov'!$F$5:$F$500,0)),""),"")</f>
        <v>100</v>
      </c>
      <c r="N91" s="8">
        <f>IFERROR(IF(INDEX('11.2_Outliers-Collection_cov'!$N$5:$N$500,MATCH($F91,'11.2_Outliers-Collection_cov'!$F$5:$F$500,0))&lt;&gt;"N",
INDEX('11.2_Outliers-Collection_cov'!K$5:K$500,MATCH($F91,'11.2_Outliers-Collection_cov'!$F$5:$F$500,0)),""),"")</f>
        <v>2017</v>
      </c>
      <c r="O91" s="13" t="str">
        <f>IFERROR(IF(INDEX('11.2_Outliers-Collection_cov'!$N$5:$N$500,MATCH($F91,'11.2_Outliers-Collection_cov'!$F$5:$F$500,0))&lt;&gt;"N",
INDEX('11.2_Outliers-Collection_cov'!L$5:L$500,MATCH($F91,'11.2_Outliers-Collection_cov'!$F$5:$F$500,0)),""),"")</f>
        <v>WaW_007</v>
      </c>
      <c r="P91" s="14">
        <f>IFERROR(IF(INDEX('11.3_Outliers-Plastic'!$N$5:$N$500,MATCH($F91,'11.3_Outliers-Plastic'!$F$5:$F$500,0))&lt;&gt;"N",
INDEX('11.3_Outliers-Plastic'!J$5:J$500,MATCH($F91,'11.3_Outliers-Plastic'!$F$5:$F$500,0)),""),"")</f>
        <v>11</v>
      </c>
      <c r="Q91" s="8">
        <f>IFERROR(IF(INDEX('11.3_Outliers-Plastic'!$N$5:$N$500,MATCH($F91,'11.3_Outliers-Plastic'!$F$5:$F$500,0))&lt;&gt;"N",
INDEX('11.3_Outliers-Plastic'!K$5:K$500,MATCH($F91,'11.3_Outliers-Plastic'!$F$5:$F$500,0)),""),"")</f>
        <v>2017</v>
      </c>
      <c r="R91" s="14" t="str">
        <f>IFERROR(IF(INDEX('11.3_Outliers-Plastic'!$N$5:$N$500,MATCH($F91,'11.3_Outliers-Plastic'!$F$5:$F$500,0))&lt;&gt;"N",
INDEX('11.3_Outliers-Plastic'!L$5:L$500,MATCH($F91,'11.3_Outliers-Plastic'!$F$5:$F$500,0)),""),"")</f>
        <v>WaW_007</v>
      </c>
      <c r="S91" s="12"/>
      <c r="T91" s="5"/>
      <c r="U91" s="5" t="s">
        <v>1569</v>
      </c>
      <c r="V91" s="14">
        <f>IFERROR(IF(INDEX('11.5_Outliers-Other_recovery'!$N$5:$N$500,MATCH($F91,'11.5_Outliers-Other_recovery'!$F$5:$F$500,0))&lt;&gt;"N",
INDEX('11.5_Outliers-Other_recovery'!J$5:J$500,MATCH($F91,'11.5_Outliers-Other_recovery'!$F$5:$F$500,0)),""),"")</f>
        <v>0</v>
      </c>
      <c r="W91" s="8">
        <f>IFERROR(IF(INDEX('11.5_Outliers-Other_recovery'!$N$5:$N$500,MATCH($F91,'11.5_Outliers-Other_recovery'!$F$5:$F$500,0))&lt;&gt;"N",
INDEX('11.5_Outliers-Other_recovery'!K$5:K$500,MATCH($F91,'11.5_Outliers-Other_recovery'!$F$5:$F$500,0)),""),"")</f>
        <v>2017</v>
      </c>
      <c r="X91" s="14" t="str">
        <f>IFERROR(IF(INDEX('11.5_Outliers-Other_recovery'!$N$5:$N$500,MATCH($F91,'11.5_Outliers-Other_recovery'!$F$5:$F$500,0))&lt;&gt;"N",
INDEX('11.5_Outliers-Other_recovery'!L$5:L$500,MATCH($F91,'11.5_Outliers-Other_recovery'!$F$5:$F$500,0)),""),"")</f>
        <v>WaW_007</v>
      </c>
      <c r="Y91" s="14">
        <f>IFERROR(IF(INDEX('11.4_Outliers-Formal_dry_recy'!$N$5:$N$500,MATCH($F91,'11.4_Outliers-Formal_dry_recy'!$F$5:$F$500,0))&lt;&gt;"N",
INDEX('11.4_Outliers-Formal_dry_recy'!J$5:J$500,MATCH($F91,'11.4_Outliers-Formal_dry_recy'!$F$5:$F$500,0)),""),"")</f>
        <v>0</v>
      </c>
      <c r="Z91" s="8">
        <f>IFERROR(IF(INDEX('11.4_Outliers-Formal_dry_recy'!$N$5:$N$500,MATCH($F91,'11.4_Outliers-Formal_dry_recy'!$F$5:$F$500,0))&lt;&gt;"N",
INDEX('11.4_Outliers-Formal_dry_recy'!K$5:K$500,MATCH($F91,'11.4_Outliers-Formal_dry_recy'!$F$5:$F$500,0)),""),"")</f>
        <v>2017</v>
      </c>
      <c r="AA91" s="14" t="str">
        <f>IFERROR(IF(INDEX('11.4_Outliers-Formal_dry_recy'!$N$5:$N$500,MATCH($F91,'11.4_Outliers-Formal_dry_recy'!$F$5:$F$500,0))&lt;&gt;"N",
INDEX('11.4_Outliers-Formal_dry_recy'!L$5:L$500,MATCH($F91,'11.4_Outliers-Formal_dry_recy'!$F$5:$F$500,0)),""),"")</f>
        <v>WaW_007</v>
      </c>
      <c r="AB91" s="14">
        <f>IFERROR(IF(INDEX('11.6_Outliers-Incineration'!$N$5:$N$500,MATCH($F91,'11.6_Outliers-Incineration'!$F$5:$F$500,0))&lt;&gt;"N",
INDEX('11.6_Outliers-Incineration'!J$5:J$500,MATCH($F91,'11.6_Outliers-Incineration'!$F$5:$F$500,0)),""),"")</f>
        <v>0</v>
      </c>
      <c r="AC91" s="8">
        <f>IFERROR(IF(INDEX('11.6_Outliers-Incineration'!$N$5:$N$500,MATCH($F91,'11.6_Outliers-Incineration'!$F$5:$F$500,0))&lt;&gt;"N",
INDEX('11.6_Outliers-Incineration'!K$5:K$500,MATCH($F91,'11.6_Outliers-Incineration'!$F$5:$F$500,0)),""),"")</f>
        <v>2017</v>
      </c>
      <c r="AD91" s="14" t="str">
        <f>IFERROR(IF(INDEX('11.6_Outliers-Incineration'!$N$5:$N$500,MATCH($F91,'11.6_Outliers-Incineration'!$F$5:$F$500,0))&lt;&gt;"N",
INDEX('11.6_Outliers-Incineration'!L$5:L$500,MATCH($F91,'11.6_Outliers-Incineration'!$F$5:$F$500,0)),""),"")</f>
        <v>WaW_007</v>
      </c>
      <c r="AE91" s="14">
        <f>IFERROR(IF(INDEX('11.7_Outliers-Controlled_disp'!$N$5:$N$500,MATCH($F91,'11.7_Outliers-Controlled_disp'!$F$5:$F$500,0))&lt;&gt;"N",
INDEX('11.7_Outliers-Controlled_disp'!J$5:J$500,MATCH($F91,'11.7_Outliers-Controlled_disp'!$F$5:$F$500,0)),""),"")</f>
        <v>100</v>
      </c>
      <c r="AF91" s="8">
        <f>IFERROR(IF(INDEX('11.7_Outliers-Controlled_disp'!$N$5:$N$500,MATCH($F91,'11.7_Outliers-Controlled_disp'!$F$5:$F$500,0))&lt;&gt;"N",
INDEX('11.7_Outliers-Controlled_disp'!K$5:K$500,MATCH($F91,'11.7_Outliers-Controlled_disp'!$F$5:$F$500,0)),""),"")</f>
        <v>2017</v>
      </c>
      <c r="AG91" s="14" t="str">
        <f>IFERROR(IF(INDEX('11.7_Outliers-Controlled_disp'!$N$5:$N$500,MATCH($F91,'11.7_Outliers-Controlled_disp'!$F$5:$F$500,0))&lt;&gt;"N",
INDEX('11.7_Outliers-Controlled_disp'!L$5:L$500,MATCH($F91,'11.7_Outliers-Controlled_disp'!$F$5:$F$500,0)),""),"")</f>
        <v>WaW_007</v>
      </c>
      <c r="AI91" s="5"/>
      <c r="AJ91" s="5" t="s">
        <v>1569</v>
      </c>
      <c r="AK91" s="5">
        <f t="shared" si="1"/>
        <v>7</v>
      </c>
    </row>
    <row r="92" spans="1:37" x14ac:dyDescent="0.25">
      <c r="A92" s="4" t="s">
        <v>1051</v>
      </c>
      <c r="B92" s="5" t="s">
        <v>1053</v>
      </c>
      <c r="C92" s="5" t="s">
        <v>1052</v>
      </c>
      <c r="D92" s="5" t="s">
        <v>1038</v>
      </c>
      <c r="E92" s="5" t="s">
        <v>1054</v>
      </c>
      <c r="F92" s="5" t="s">
        <v>3135</v>
      </c>
      <c r="G92" s="5">
        <v>1</v>
      </c>
      <c r="H92" s="15">
        <v>3</v>
      </c>
      <c r="I92" s="4" t="s">
        <v>3136</v>
      </c>
      <c r="J92" s="13" t="str">
        <f>IFERROR(IF(INDEX('11.1_Outliers-Generation'!$N$5:$N$500,MATCH($F92,'11.1_Outliers-Generation'!$F$5:$F$500,0))&lt;&gt;"N",
INDEX('11.1_Outliers-Generation'!J$5:J$500,MATCH($F92,'11.1_Outliers-Generation'!$F$5:$F$500,0)),""),"")</f>
        <v/>
      </c>
      <c r="K92" s="8" t="str">
        <f>IFERROR(IF(INDEX('11.1_Outliers-Generation'!$N$5:$N$500,MATCH($F92,'11.1_Outliers-Generation'!$F$5:$F$500,0))&lt;&gt;"N",
INDEX('11.1_Outliers-Generation'!K$5:K$500,MATCH($F92,'11.1_Outliers-Generation'!$F$5:$F$500,0)),""),"")</f>
        <v/>
      </c>
      <c r="L92" s="13" t="str">
        <f>IFERROR(IF(INDEX('11.1_Outliers-Generation'!$N$5:$N$500,MATCH($F92,'11.1_Outliers-Generation'!$F$5:$F$500,0))&lt;&gt;"N",
INDEX('11.1_Outliers-Generation'!L$5:L$500,MATCH($F92,'11.1_Outliers-Generation'!$F$5:$F$500,0)),""),"")</f>
        <v/>
      </c>
      <c r="M92" s="14" t="str">
        <f>IFERROR(IF(INDEX('11.2_Outliers-Collection_cov'!$N$5:$N$500,MATCH($F92,'11.2_Outliers-Collection_cov'!$F$5:$F$500,0))&lt;&gt;"N",
INDEX('11.2_Outliers-Collection_cov'!J$5:J$500,MATCH($F92,'11.2_Outliers-Collection_cov'!$F$5:$F$500,0)),""),"")</f>
        <v/>
      </c>
      <c r="N92" s="8" t="str">
        <f>IFERROR(IF(INDEX('11.2_Outliers-Collection_cov'!$N$5:$N$500,MATCH($F92,'11.2_Outliers-Collection_cov'!$F$5:$F$500,0))&lt;&gt;"N",
INDEX('11.2_Outliers-Collection_cov'!K$5:K$500,MATCH($F92,'11.2_Outliers-Collection_cov'!$F$5:$F$500,0)),""),"")</f>
        <v/>
      </c>
      <c r="O92" s="13" t="str">
        <f>IFERROR(IF(INDEX('11.2_Outliers-Collection_cov'!$N$5:$N$500,MATCH($F92,'11.2_Outliers-Collection_cov'!$F$5:$F$500,0))&lt;&gt;"N",
INDEX('11.2_Outliers-Collection_cov'!L$5:L$500,MATCH($F92,'11.2_Outliers-Collection_cov'!$F$5:$F$500,0)),""),"")</f>
        <v/>
      </c>
      <c r="P92" s="14">
        <f>IFERROR(IF(INDEX('11.3_Outliers-Plastic'!$N$5:$N$500,MATCH($F92,'11.3_Outliers-Plastic'!$F$5:$F$500,0))&lt;&gt;"N",
INDEX('11.3_Outliers-Plastic'!J$5:J$500,MATCH($F92,'11.3_Outliers-Plastic'!$F$5:$F$500,0)),""),"")</f>
        <v>12.8</v>
      </c>
      <c r="Q92" s="8" t="str">
        <f>IFERROR(IF(INDEX('11.3_Outliers-Plastic'!$N$5:$N$500,MATCH($F92,'11.3_Outliers-Plastic'!$F$5:$F$500,0))&lt;&gt;"N",
INDEX('11.3_Outliers-Plastic'!K$5:K$500,MATCH($F92,'11.3_Outliers-Plastic'!$F$5:$F$500,0)),""),"")</f>
        <v/>
      </c>
      <c r="R92" s="14" t="str">
        <f>IFERROR(IF(INDEX('11.3_Outliers-Plastic'!$N$5:$N$500,MATCH($F92,'11.3_Outliers-Plastic'!$F$5:$F$500,0))&lt;&gt;"N",
INDEX('11.3_Outliers-Plastic'!L$5:L$500,MATCH($F92,'11.3_Outliers-Plastic'!$F$5:$F$500,0)),""),"")</f>
        <v>WaW_010</v>
      </c>
      <c r="S92" s="12"/>
      <c r="T92" s="5"/>
      <c r="U92" s="5" t="s">
        <v>1569</v>
      </c>
      <c r="V92" s="14" t="str">
        <f>IFERROR(IF(INDEX('11.5_Outliers-Other_recovery'!$N$5:$N$500,MATCH($F92,'11.5_Outliers-Other_recovery'!$F$5:$F$500,0))&lt;&gt;"N",
INDEX('11.5_Outliers-Other_recovery'!J$5:J$500,MATCH($F92,'11.5_Outliers-Other_recovery'!$F$5:$F$500,0)),""),"")</f>
        <v/>
      </c>
      <c r="W92" s="8" t="str">
        <f>IFERROR(IF(INDEX('11.5_Outliers-Other_recovery'!$N$5:$N$500,MATCH($F92,'11.5_Outliers-Other_recovery'!$F$5:$F$500,0))&lt;&gt;"N",
INDEX('11.5_Outliers-Other_recovery'!K$5:K$500,MATCH($F92,'11.5_Outliers-Other_recovery'!$F$5:$F$500,0)),""),"")</f>
        <v/>
      </c>
      <c r="X92" s="14" t="str">
        <f>IFERROR(IF(INDEX('11.5_Outliers-Other_recovery'!$N$5:$N$500,MATCH($F92,'11.5_Outliers-Other_recovery'!$F$5:$F$500,0))&lt;&gt;"N",
INDEX('11.5_Outliers-Other_recovery'!L$5:L$500,MATCH($F92,'11.5_Outliers-Other_recovery'!$F$5:$F$500,0)),""),"")</f>
        <v/>
      </c>
      <c r="Y92" s="14" t="str">
        <f>IFERROR(IF(INDEX('11.4_Outliers-Formal_dry_recy'!$N$5:$N$500,MATCH($F92,'11.4_Outliers-Formal_dry_recy'!$F$5:$F$500,0))&lt;&gt;"N",
INDEX('11.4_Outliers-Formal_dry_recy'!J$5:J$500,MATCH($F92,'11.4_Outliers-Formal_dry_recy'!$F$5:$F$500,0)),""),"")</f>
        <v/>
      </c>
      <c r="Z92" s="8" t="str">
        <f>IFERROR(IF(INDEX('11.4_Outliers-Formal_dry_recy'!$N$5:$N$500,MATCH($F92,'11.4_Outliers-Formal_dry_recy'!$F$5:$F$500,0))&lt;&gt;"N",
INDEX('11.4_Outliers-Formal_dry_recy'!K$5:K$500,MATCH($F92,'11.4_Outliers-Formal_dry_recy'!$F$5:$F$500,0)),""),"")</f>
        <v/>
      </c>
      <c r="AA92" s="14" t="str">
        <f>IFERROR(IF(INDEX('11.4_Outliers-Formal_dry_recy'!$N$5:$N$500,MATCH($F92,'11.4_Outliers-Formal_dry_recy'!$F$5:$F$500,0))&lt;&gt;"N",
INDEX('11.4_Outliers-Formal_dry_recy'!L$5:L$500,MATCH($F92,'11.4_Outliers-Formal_dry_recy'!$F$5:$F$500,0)),""),"")</f>
        <v/>
      </c>
      <c r="AB92" s="14" t="str">
        <f>IFERROR(IF(INDEX('11.6_Outliers-Incineration'!$N$5:$N$500,MATCH($F92,'11.6_Outliers-Incineration'!$F$5:$F$500,0))&lt;&gt;"N",
INDEX('11.6_Outliers-Incineration'!J$5:J$500,MATCH($F92,'11.6_Outliers-Incineration'!$F$5:$F$500,0)),""),"")</f>
        <v/>
      </c>
      <c r="AC92" s="8" t="str">
        <f>IFERROR(IF(INDEX('11.6_Outliers-Incineration'!$N$5:$N$500,MATCH($F92,'11.6_Outliers-Incineration'!$F$5:$F$500,0))&lt;&gt;"N",
INDEX('11.6_Outliers-Incineration'!K$5:K$500,MATCH($F92,'11.6_Outliers-Incineration'!$F$5:$F$500,0)),""),"")</f>
        <v/>
      </c>
      <c r="AD92" s="14" t="str">
        <f>IFERROR(IF(INDEX('11.6_Outliers-Incineration'!$N$5:$N$500,MATCH($F92,'11.6_Outliers-Incineration'!$F$5:$F$500,0))&lt;&gt;"N",
INDEX('11.6_Outliers-Incineration'!L$5:L$500,MATCH($F92,'11.6_Outliers-Incineration'!$F$5:$F$500,0)),""),"")</f>
        <v/>
      </c>
      <c r="AE92" s="14" t="str">
        <f>IFERROR(IF(INDEX('11.7_Outliers-Controlled_disp'!$N$5:$N$500,MATCH($F92,'11.7_Outliers-Controlled_disp'!$F$5:$F$500,0))&lt;&gt;"N",
INDEX('11.7_Outliers-Controlled_disp'!J$5:J$500,MATCH($F92,'11.7_Outliers-Controlled_disp'!$F$5:$F$500,0)),""),"")</f>
        <v/>
      </c>
      <c r="AF92" s="8" t="str">
        <f>IFERROR(IF(INDEX('11.7_Outliers-Controlled_disp'!$N$5:$N$500,MATCH($F92,'11.7_Outliers-Controlled_disp'!$F$5:$F$500,0))&lt;&gt;"N",
INDEX('11.7_Outliers-Controlled_disp'!K$5:K$500,MATCH($F92,'11.7_Outliers-Controlled_disp'!$F$5:$F$500,0)),""),"")</f>
        <v/>
      </c>
      <c r="AG92" s="14" t="str">
        <f>IFERROR(IF(INDEX('11.7_Outliers-Controlled_disp'!$N$5:$N$500,MATCH($F92,'11.7_Outliers-Controlled_disp'!$F$5:$F$500,0))&lt;&gt;"N",
INDEX('11.7_Outliers-Controlled_disp'!L$5:L$500,MATCH($F92,'11.7_Outliers-Controlled_disp'!$F$5:$F$500,0)),""),"")</f>
        <v/>
      </c>
      <c r="AI92" s="5"/>
      <c r="AJ92" s="5" t="s">
        <v>1569</v>
      </c>
      <c r="AK92" s="5">
        <f t="shared" si="1"/>
        <v>1</v>
      </c>
    </row>
    <row r="93" spans="1:37" x14ac:dyDescent="0.25">
      <c r="A93" s="4" t="s">
        <v>616</v>
      </c>
      <c r="B93" s="5" t="s">
        <v>619</v>
      </c>
      <c r="C93" s="5" t="s">
        <v>618</v>
      </c>
      <c r="D93" s="5" t="s">
        <v>620</v>
      </c>
      <c r="E93" s="5" t="s">
        <v>621</v>
      </c>
      <c r="F93" s="5" t="s">
        <v>617</v>
      </c>
      <c r="G93" s="5">
        <v>1</v>
      </c>
      <c r="H93" s="15">
        <v>1</v>
      </c>
      <c r="I93" s="4" t="s">
        <v>3137</v>
      </c>
      <c r="J93" s="13">
        <f>IFERROR(IF(INDEX('11.1_Outliers-Generation'!$N$5:$N$500,MATCH($F93,'11.1_Outliers-Generation'!$F$5:$F$500,0))&lt;&gt;"N",
INDEX('11.1_Outliers-Generation'!J$5:J$500,MATCH($F93,'11.1_Outliers-Generation'!$F$5:$F$500,0)),""),"")</f>
        <v>0.8</v>
      </c>
      <c r="K93" s="8">
        <f>IFERROR(IF(INDEX('11.1_Outliers-Generation'!$N$5:$N$500,MATCH($F93,'11.1_Outliers-Generation'!$F$5:$F$500,0))&lt;&gt;"N",
INDEX('11.1_Outliers-Generation'!K$5:K$500,MATCH($F93,'11.1_Outliers-Generation'!$F$5:$F$500,0)),""),"")</f>
        <v>2009</v>
      </c>
      <c r="L93" s="13" t="str">
        <f>IFERROR(IF(INDEX('11.1_Outliers-Generation'!$N$5:$N$500,MATCH($F93,'11.1_Outliers-Generation'!$F$5:$F$500,0))&lt;&gt;"N",
INDEX('11.1_Outliers-Generation'!L$5:L$500,MATCH($F93,'11.1_Outliers-Generation'!$F$5:$F$500,0)),""),"")</f>
        <v>WaW_011</v>
      </c>
      <c r="M93" s="14" t="str">
        <f>IFERROR(IF(INDEX('11.2_Outliers-Collection_cov'!$N$5:$N$500,MATCH($F93,'11.2_Outliers-Collection_cov'!$F$5:$F$500,0))&lt;&gt;"N",
INDEX('11.2_Outliers-Collection_cov'!J$5:J$500,MATCH($F93,'11.2_Outliers-Collection_cov'!$F$5:$F$500,0)),""),"")</f>
        <v/>
      </c>
      <c r="N93" s="8" t="str">
        <f>IFERROR(IF(INDEX('11.2_Outliers-Collection_cov'!$N$5:$N$500,MATCH($F93,'11.2_Outliers-Collection_cov'!$F$5:$F$500,0))&lt;&gt;"N",
INDEX('11.2_Outliers-Collection_cov'!K$5:K$500,MATCH($F93,'11.2_Outliers-Collection_cov'!$F$5:$F$500,0)),""),"")</f>
        <v/>
      </c>
      <c r="O93" s="13" t="str">
        <f>IFERROR(IF(INDEX('11.2_Outliers-Collection_cov'!$N$5:$N$500,MATCH($F93,'11.2_Outliers-Collection_cov'!$F$5:$F$500,0))&lt;&gt;"N",
INDEX('11.2_Outliers-Collection_cov'!L$5:L$500,MATCH($F93,'11.2_Outliers-Collection_cov'!$F$5:$F$500,0)),""),"")</f>
        <v/>
      </c>
      <c r="P93" s="14">
        <f>IFERROR(IF(INDEX('11.3_Outliers-Plastic'!$N$5:$N$500,MATCH($F93,'11.3_Outliers-Plastic'!$F$5:$F$500,0))&lt;&gt;"N",
INDEX('11.3_Outliers-Plastic'!J$5:J$500,MATCH($F93,'11.3_Outliers-Plastic'!$F$5:$F$500,0)),""),"")</f>
        <v>12</v>
      </c>
      <c r="Q93" s="8">
        <f>IFERROR(IF(INDEX('11.3_Outliers-Plastic'!$N$5:$N$500,MATCH($F93,'11.3_Outliers-Plastic'!$F$5:$F$500,0))&lt;&gt;"N",
INDEX('11.3_Outliers-Plastic'!K$5:K$500,MATCH($F93,'11.3_Outliers-Plastic'!$F$5:$F$500,0)),""),"")</f>
        <v>2009</v>
      </c>
      <c r="R93" s="14" t="str">
        <f>IFERROR(IF(INDEX('11.3_Outliers-Plastic'!$N$5:$N$500,MATCH($F93,'11.3_Outliers-Plastic'!$F$5:$F$500,0))&lt;&gt;"N",
INDEX('11.3_Outliers-Plastic'!L$5:L$500,MATCH($F93,'11.3_Outliers-Plastic'!$F$5:$F$500,0)),""),"")</f>
        <v>WaW_011</v>
      </c>
      <c r="S93" s="12"/>
      <c r="T93" s="5"/>
      <c r="U93" s="5" t="s">
        <v>1569</v>
      </c>
      <c r="V93" s="14" t="str">
        <f>IFERROR(IF(INDEX('11.5_Outliers-Other_recovery'!$N$5:$N$500,MATCH($F93,'11.5_Outliers-Other_recovery'!$F$5:$F$500,0))&lt;&gt;"N",
INDEX('11.5_Outliers-Other_recovery'!J$5:J$500,MATCH($F93,'11.5_Outliers-Other_recovery'!$F$5:$F$500,0)),""),"")</f>
        <v/>
      </c>
      <c r="W93" s="8" t="str">
        <f>IFERROR(IF(INDEX('11.5_Outliers-Other_recovery'!$N$5:$N$500,MATCH($F93,'11.5_Outliers-Other_recovery'!$F$5:$F$500,0))&lt;&gt;"N",
INDEX('11.5_Outliers-Other_recovery'!K$5:K$500,MATCH($F93,'11.5_Outliers-Other_recovery'!$F$5:$F$500,0)),""),"")</f>
        <v/>
      </c>
      <c r="X93" s="14" t="str">
        <f>IFERROR(IF(INDEX('11.5_Outliers-Other_recovery'!$N$5:$N$500,MATCH($F93,'11.5_Outliers-Other_recovery'!$F$5:$F$500,0))&lt;&gt;"N",
INDEX('11.5_Outliers-Other_recovery'!L$5:L$500,MATCH($F93,'11.5_Outliers-Other_recovery'!$F$5:$F$500,0)),""),"")</f>
        <v/>
      </c>
      <c r="Y93" s="14" t="str">
        <f>IFERROR(IF(INDEX('11.4_Outliers-Formal_dry_recy'!$N$5:$N$500,MATCH($F93,'11.4_Outliers-Formal_dry_recy'!$F$5:$F$500,0))&lt;&gt;"N",
INDEX('11.4_Outliers-Formal_dry_recy'!J$5:J$500,MATCH($F93,'11.4_Outliers-Formal_dry_recy'!$F$5:$F$500,0)),""),"")</f>
        <v/>
      </c>
      <c r="Z93" s="8" t="str">
        <f>IFERROR(IF(INDEX('11.4_Outliers-Formal_dry_recy'!$N$5:$N$500,MATCH($F93,'11.4_Outliers-Formal_dry_recy'!$F$5:$F$500,0))&lt;&gt;"N",
INDEX('11.4_Outliers-Formal_dry_recy'!K$5:K$500,MATCH($F93,'11.4_Outliers-Formal_dry_recy'!$F$5:$F$500,0)),""),"")</f>
        <v/>
      </c>
      <c r="AA93" s="14" t="str">
        <f>IFERROR(IF(INDEX('11.4_Outliers-Formal_dry_recy'!$N$5:$N$500,MATCH($F93,'11.4_Outliers-Formal_dry_recy'!$F$5:$F$500,0))&lt;&gt;"N",
INDEX('11.4_Outliers-Formal_dry_recy'!L$5:L$500,MATCH($F93,'11.4_Outliers-Formal_dry_recy'!$F$5:$F$500,0)),""),"")</f>
        <v/>
      </c>
      <c r="AB93" s="14" t="str">
        <f>IFERROR(IF(INDEX('11.6_Outliers-Incineration'!$N$5:$N$500,MATCH($F93,'11.6_Outliers-Incineration'!$F$5:$F$500,0))&lt;&gt;"N",
INDEX('11.6_Outliers-Incineration'!J$5:J$500,MATCH($F93,'11.6_Outliers-Incineration'!$F$5:$F$500,0)),""),"")</f>
        <v/>
      </c>
      <c r="AC93" s="8" t="str">
        <f>IFERROR(IF(INDEX('11.6_Outliers-Incineration'!$N$5:$N$500,MATCH($F93,'11.6_Outliers-Incineration'!$F$5:$F$500,0))&lt;&gt;"N",
INDEX('11.6_Outliers-Incineration'!K$5:K$500,MATCH($F93,'11.6_Outliers-Incineration'!$F$5:$F$500,0)),""),"")</f>
        <v/>
      </c>
      <c r="AD93" s="14" t="str">
        <f>IFERROR(IF(INDEX('11.6_Outliers-Incineration'!$N$5:$N$500,MATCH($F93,'11.6_Outliers-Incineration'!$F$5:$F$500,0))&lt;&gt;"N",
INDEX('11.6_Outliers-Incineration'!L$5:L$500,MATCH($F93,'11.6_Outliers-Incineration'!$F$5:$F$500,0)),""),"")</f>
        <v/>
      </c>
      <c r="AE93" s="14" t="str">
        <f>IFERROR(IF(INDEX('11.7_Outliers-Controlled_disp'!$N$5:$N$500,MATCH($F93,'11.7_Outliers-Controlled_disp'!$F$5:$F$500,0))&lt;&gt;"N",
INDEX('11.7_Outliers-Controlled_disp'!J$5:J$500,MATCH($F93,'11.7_Outliers-Controlled_disp'!$F$5:$F$500,0)),""),"")</f>
        <v/>
      </c>
      <c r="AF93" s="8" t="str">
        <f>IFERROR(IF(INDEX('11.7_Outliers-Controlled_disp'!$N$5:$N$500,MATCH($F93,'11.7_Outliers-Controlled_disp'!$F$5:$F$500,0))&lt;&gt;"N",
INDEX('11.7_Outliers-Controlled_disp'!K$5:K$500,MATCH($F93,'11.7_Outliers-Controlled_disp'!$F$5:$F$500,0)),""),"")</f>
        <v/>
      </c>
      <c r="AG93" s="14" t="str">
        <f>IFERROR(IF(INDEX('11.7_Outliers-Controlled_disp'!$N$5:$N$500,MATCH($F93,'11.7_Outliers-Controlled_disp'!$F$5:$F$500,0))&lt;&gt;"N",
INDEX('11.7_Outliers-Controlled_disp'!L$5:L$500,MATCH($F93,'11.7_Outliers-Controlled_disp'!$F$5:$F$500,0)),""),"")</f>
        <v/>
      </c>
      <c r="AI93" s="5"/>
      <c r="AJ93" s="5" t="s">
        <v>1569</v>
      </c>
      <c r="AK93" s="5">
        <f t="shared" si="1"/>
        <v>2</v>
      </c>
    </row>
    <row r="94" spans="1:37" x14ac:dyDescent="0.25">
      <c r="A94" s="4" t="s">
        <v>1055</v>
      </c>
      <c r="B94" s="5" t="s">
        <v>1058</v>
      </c>
      <c r="C94" s="5" t="s">
        <v>1057</v>
      </c>
      <c r="D94" s="5" t="s">
        <v>1038</v>
      </c>
      <c r="E94" s="5" t="s">
        <v>1572</v>
      </c>
      <c r="F94" s="5" t="s">
        <v>1056</v>
      </c>
      <c r="G94" s="5">
        <v>2</v>
      </c>
      <c r="H94" s="15">
        <v>1</v>
      </c>
      <c r="I94" s="4"/>
      <c r="J94" s="13">
        <f>IFERROR(IF(INDEX('11.1_Outliers-Generation'!$N$5:$N$500,MATCH($F94,'11.1_Outliers-Generation'!$F$5:$F$500,0))&lt;&gt;"N",
INDEX('11.1_Outliers-Generation'!J$5:J$500,MATCH($F94,'11.1_Outliers-Generation'!$F$5:$F$500,0)),""),"")</f>
        <v>1.0770767548061875</v>
      </c>
      <c r="K94" s="8">
        <f>IFERROR(IF(INDEX('11.1_Outliers-Generation'!$N$5:$N$500,MATCH($F94,'11.1_Outliers-Generation'!$F$5:$F$500,0))&lt;&gt;"N",
INDEX('11.1_Outliers-Generation'!K$5:K$500,MATCH($F94,'11.1_Outliers-Generation'!$F$5:$F$500,0)),""),"")</f>
        <v>2010</v>
      </c>
      <c r="L94" s="13" t="str">
        <f>IFERROR(IF(INDEX('11.1_Outliers-Generation'!$N$5:$N$500,MATCH($F94,'11.1_Outliers-Generation'!$F$5:$F$500,0))&lt;&gt;"N",
INDEX('11.1_Outliers-Generation'!L$5:L$500,MATCH($F94,'11.1_Outliers-Generation'!$F$5:$F$500,0)),""),"")</f>
        <v>WaW_012</v>
      </c>
      <c r="M94" s="14">
        <f>IFERROR(IF(INDEX('11.2_Outliers-Collection_cov'!$N$5:$N$500,MATCH($F94,'11.2_Outliers-Collection_cov'!$F$5:$F$500,0))&lt;&gt;"N",
INDEX('11.2_Outliers-Collection_cov'!J$5:J$500,MATCH($F94,'11.2_Outliers-Collection_cov'!$F$5:$F$500,0)),""),"")</f>
        <v>93.5</v>
      </c>
      <c r="N94" s="8">
        <f>IFERROR(IF(INDEX('11.2_Outliers-Collection_cov'!$N$5:$N$500,MATCH($F94,'11.2_Outliers-Collection_cov'!$F$5:$F$500,0))&lt;&gt;"N",
INDEX('11.2_Outliers-Collection_cov'!K$5:K$500,MATCH($F94,'11.2_Outliers-Collection_cov'!$F$5:$F$500,0)),""),"")</f>
        <v>2010</v>
      </c>
      <c r="O94" s="13" t="str">
        <f>IFERROR(IF(INDEX('11.2_Outliers-Collection_cov'!$N$5:$N$500,MATCH($F94,'11.2_Outliers-Collection_cov'!$F$5:$F$500,0))&lt;&gt;"N",
INDEX('11.2_Outliers-Collection_cov'!L$5:L$500,MATCH($F94,'11.2_Outliers-Collection_cov'!$F$5:$F$500,0)),""),"")</f>
        <v>WaW_012</v>
      </c>
      <c r="P94" s="14">
        <f>IFERROR(IF(INDEX('11.3_Outliers-Plastic'!$N$5:$N$500,MATCH($F94,'11.3_Outliers-Plastic'!$F$5:$F$500,0))&lt;&gt;"N",
INDEX('11.3_Outliers-Plastic'!J$5:J$500,MATCH($F94,'11.3_Outliers-Plastic'!$F$5:$F$500,0)),""),"")</f>
        <v>14.000000000000002</v>
      </c>
      <c r="Q94" s="8">
        <f>IFERROR(IF(INDEX('11.3_Outliers-Plastic'!$N$5:$N$500,MATCH($F94,'11.3_Outliers-Plastic'!$F$5:$F$500,0))&lt;&gt;"N",
INDEX('11.3_Outliers-Plastic'!K$5:K$500,MATCH($F94,'11.3_Outliers-Plastic'!$F$5:$F$500,0)),""),"")</f>
        <v>2010</v>
      </c>
      <c r="R94" s="14" t="str">
        <f>IFERROR(IF(INDEX('11.3_Outliers-Plastic'!$N$5:$N$500,MATCH($F94,'11.3_Outliers-Plastic'!$F$5:$F$500,0))&lt;&gt;"N",
INDEX('11.3_Outliers-Plastic'!L$5:L$500,MATCH($F94,'11.3_Outliers-Plastic'!$F$5:$F$500,0)),""),"")</f>
        <v>WaW_012</v>
      </c>
      <c r="S94" s="12"/>
      <c r="T94" s="5"/>
      <c r="U94" s="5" t="s">
        <v>1569</v>
      </c>
      <c r="V94" s="14">
        <f>IFERROR(IF(INDEX('11.5_Outliers-Other_recovery'!$N$5:$N$500,MATCH($F94,'11.5_Outliers-Other_recovery'!$F$5:$F$500,0))&lt;&gt;"N",
INDEX('11.5_Outliers-Other_recovery'!J$5:J$500,MATCH($F94,'11.5_Outliers-Other_recovery'!$F$5:$F$500,0)),""),"")</f>
        <v>0</v>
      </c>
      <c r="W94" s="8">
        <f>IFERROR(IF(INDEX('11.5_Outliers-Other_recovery'!$N$5:$N$500,MATCH($F94,'11.5_Outliers-Other_recovery'!$F$5:$F$500,0))&lt;&gt;"N",
INDEX('11.5_Outliers-Other_recovery'!K$5:K$500,MATCH($F94,'11.5_Outliers-Other_recovery'!$F$5:$F$500,0)),""),"")</f>
        <v>2010</v>
      </c>
      <c r="X94" s="14" t="str">
        <f>IFERROR(IF(INDEX('11.5_Outliers-Other_recovery'!$N$5:$N$500,MATCH($F94,'11.5_Outliers-Other_recovery'!$F$5:$F$500,0))&lt;&gt;"N",
INDEX('11.5_Outliers-Other_recovery'!L$5:L$500,MATCH($F94,'11.5_Outliers-Other_recovery'!$F$5:$F$500,0)),""),"")</f>
        <v>WaW_012</v>
      </c>
      <c r="Y94" s="14">
        <f>IFERROR(IF(INDEX('11.4_Outliers-Formal_dry_recy'!$N$5:$N$500,MATCH($F94,'11.4_Outliers-Formal_dry_recy'!$F$5:$F$500,0))&lt;&gt;"N",
INDEX('11.4_Outliers-Formal_dry_recy'!J$5:J$500,MATCH($F94,'11.4_Outliers-Formal_dry_recy'!$F$5:$F$500,0)),""),"")</f>
        <v>0.68</v>
      </c>
      <c r="Z94" s="8">
        <f>IFERROR(IF(INDEX('11.4_Outliers-Formal_dry_recy'!$N$5:$N$500,MATCH($F94,'11.4_Outliers-Formal_dry_recy'!$F$5:$F$500,0))&lt;&gt;"N",
INDEX('11.4_Outliers-Formal_dry_recy'!K$5:K$500,MATCH($F94,'11.4_Outliers-Formal_dry_recy'!$F$5:$F$500,0)),""),"")</f>
        <v>2010</v>
      </c>
      <c r="AA94" s="14" t="str">
        <f>IFERROR(IF(INDEX('11.4_Outliers-Formal_dry_recy'!$N$5:$N$500,MATCH($F94,'11.4_Outliers-Formal_dry_recy'!$F$5:$F$500,0))&lt;&gt;"N",
INDEX('11.4_Outliers-Formal_dry_recy'!L$5:L$500,MATCH($F94,'11.4_Outliers-Formal_dry_recy'!$F$5:$F$500,0)),""),"")</f>
        <v>WaW_012</v>
      </c>
      <c r="AB94" s="14">
        <f>IFERROR(IF(INDEX('11.6_Outliers-Incineration'!$N$5:$N$500,MATCH($F94,'11.6_Outliers-Incineration'!$F$5:$F$500,0))&lt;&gt;"N",
INDEX('11.6_Outliers-Incineration'!J$5:J$500,MATCH($F94,'11.6_Outliers-Incineration'!$F$5:$F$500,0)),""),"")</f>
        <v>0</v>
      </c>
      <c r="AC94" s="8">
        <f>IFERROR(IF(INDEX('11.6_Outliers-Incineration'!$N$5:$N$500,MATCH($F94,'11.6_Outliers-Incineration'!$F$5:$F$500,0))&lt;&gt;"N",
INDEX('11.6_Outliers-Incineration'!K$5:K$500,MATCH($F94,'11.6_Outliers-Incineration'!$F$5:$F$500,0)),""),"")</f>
        <v>2010</v>
      </c>
      <c r="AD94" s="14" t="str">
        <f>IFERROR(IF(INDEX('11.6_Outliers-Incineration'!$N$5:$N$500,MATCH($F94,'11.6_Outliers-Incineration'!$F$5:$F$500,0))&lt;&gt;"N",
INDEX('11.6_Outliers-Incineration'!L$5:L$500,MATCH($F94,'11.6_Outliers-Incineration'!$F$5:$F$500,0)),""),"")</f>
        <v>WaW_012</v>
      </c>
      <c r="AE94" s="14">
        <f>IFERROR(IF(INDEX('11.7_Outliers-Controlled_disp'!$N$5:$N$500,MATCH($F94,'11.7_Outliers-Controlled_disp'!$F$5:$F$500,0))&lt;&gt;"N",
INDEX('11.7_Outliers-Controlled_disp'!J$5:J$500,MATCH($F94,'11.7_Outliers-Controlled_disp'!$F$5:$F$500,0)),""),"")</f>
        <v>69.794603302456707</v>
      </c>
      <c r="AF94" s="8">
        <f>IFERROR(IF(INDEX('11.7_Outliers-Controlled_disp'!$N$5:$N$500,MATCH($F94,'11.7_Outliers-Controlled_disp'!$F$5:$F$500,0))&lt;&gt;"N",
INDEX('11.7_Outliers-Controlled_disp'!K$5:K$500,MATCH($F94,'11.7_Outliers-Controlled_disp'!$F$5:$F$500,0)),""),"")</f>
        <v>2010</v>
      </c>
      <c r="AG94" s="14" t="str">
        <f>IFERROR(IF(INDEX('11.7_Outliers-Controlled_disp'!$N$5:$N$500,MATCH($F94,'11.7_Outliers-Controlled_disp'!$F$5:$F$500,0))&lt;&gt;"N",
INDEX('11.7_Outliers-Controlled_disp'!L$5:L$500,MATCH($F94,'11.7_Outliers-Controlled_disp'!$F$5:$F$500,0)),""),"")</f>
        <v>WaW_012</v>
      </c>
      <c r="AI94" s="5"/>
      <c r="AJ94" s="5" t="s">
        <v>1569</v>
      </c>
      <c r="AK94" s="5">
        <f t="shared" si="1"/>
        <v>7</v>
      </c>
    </row>
    <row r="95" spans="1:37" x14ac:dyDescent="0.25">
      <c r="A95" s="4" t="s">
        <v>1059</v>
      </c>
      <c r="B95" s="5" t="s">
        <v>1058</v>
      </c>
      <c r="C95" s="5" t="s">
        <v>1057</v>
      </c>
      <c r="D95" s="5" t="s">
        <v>1038</v>
      </c>
      <c r="E95" s="5" t="s">
        <v>1061</v>
      </c>
      <c r="F95" s="5" t="s">
        <v>1060</v>
      </c>
      <c r="G95" s="5">
        <v>2</v>
      </c>
      <c r="H95" s="15">
        <v>1</v>
      </c>
      <c r="I95" s="4" t="s">
        <v>3297</v>
      </c>
      <c r="J95" s="13">
        <f>IFERROR(IF(INDEX('11.1_Outliers-Generation'!$N$5:$N$500,MATCH($F95,'11.1_Outliers-Generation'!$F$5:$F$500,0))&lt;&gt;"N",
INDEX('11.1_Outliers-Generation'!J$5:J$500,MATCH($F95,'11.1_Outliers-Generation'!$F$5:$F$500,0)),""),"")</f>
        <v>2.3715208324921093</v>
      </c>
      <c r="K95" s="8">
        <f>IFERROR(IF(INDEX('11.1_Outliers-Generation'!$N$5:$N$500,MATCH($F95,'11.1_Outliers-Generation'!$F$5:$F$500,0))&lt;&gt;"N",
INDEX('11.1_Outliers-Generation'!K$5:K$500,MATCH($F95,'11.1_Outliers-Generation'!$F$5:$F$500,0)),""),"")</f>
        <v>2010</v>
      </c>
      <c r="L95" s="13" t="str">
        <f>IFERROR(IF(INDEX('11.1_Outliers-Generation'!$N$5:$N$500,MATCH($F95,'11.1_Outliers-Generation'!$F$5:$F$500,0))&lt;&gt;"N",
INDEX('11.1_Outliers-Generation'!L$5:L$500,MATCH($F95,'11.1_Outliers-Generation'!$F$5:$F$500,0)),""),"")</f>
        <v>WaW_013</v>
      </c>
      <c r="M95" s="14">
        <f>IFERROR(IF(INDEX('11.2_Outliers-Collection_cov'!$N$5:$N$500,MATCH($F95,'11.2_Outliers-Collection_cov'!$F$5:$F$500,0))&lt;&gt;"N",
INDEX('11.2_Outliers-Collection_cov'!J$5:J$500,MATCH($F95,'11.2_Outliers-Collection_cov'!$F$5:$F$500,0)),""),"")</f>
        <v>98.1</v>
      </c>
      <c r="N95" s="8">
        <f>IFERROR(IF(INDEX('11.2_Outliers-Collection_cov'!$N$5:$N$500,MATCH($F95,'11.2_Outliers-Collection_cov'!$F$5:$F$500,0))&lt;&gt;"N",
INDEX('11.2_Outliers-Collection_cov'!K$5:K$500,MATCH($F95,'11.2_Outliers-Collection_cov'!$F$5:$F$500,0)),""),"")</f>
        <v>2010</v>
      </c>
      <c r="O95" s="13" t="str">
        <f>IFERROR(IF(INDEX('11.2_Outliers-Collection_cov'!$N$5:$N$500,MATCH($F95,'11.2_Outliers-Collection_cov'!$F$5:$F$500,0))&lt;&gt;"N",
INDEX('11.2_Outliers-Collection_cov'!L$5:L$500,MATCH($F95,'11.2_Outliers-Collection_cov'!$F$5:$F$500,0)),""),"")</f>
        <v>WaW_013</v>
      </c>
      <c r="P95" s="14">
        <f>IFERROR(IF(INDEX('11.3_Outliers-Plastic'!$N$5:$N$500,MATCH($F95,'11.3_Outliers-Plastic'!$F$5:$F$500,0))&lt;&gt;"N",
INDEX('11.3_Outliers-Plastic'!J$5:J$500,MATCH($F95,'11.3_Outliers-Plastic'!$F$5:$F$500,0)),""),"")</f>
        <v>16</v>
      </c>
      <c r="Q95" s="8">
        <f>IFERROR(IF(INDEX('11.3_Outliers-Plastic'!$N$5:$N$500,MATCH($F95,'11.3_Outliers-Plastic'!$F$5:$F$500,0))&lt;&gt;"N",
INDEX('11.3_Outliers-Plastic'!K$5:K$500,MATCH($F95,'11.3_Outliers-Plastic'!$F$5:$F$500,0)),""),"")</f>
        <v>2010</v>
      </c>
      <c r="R95" s="14" t="str">
        <f>IFERROR(IF(INDEX('11.3_Outliers-Plastic'!$N$5:$N$500,MATCH($F95,'11.3_Outliers-Plastic'!$F$5:$F$500,0))&lt;&gt;"N",
INDEX('11.3_Outliers-Plastic'!L$5:L$500,MATCH($F95,'11.3_Outliers-Plastic'!$F$5:$F$500,0)),""),"")</f>
        <v>WaW_013</v>
      </c>
      <c r="S95" s="12"/>
      <c r="T95" s="5"/>
      <c r="U95" s="5" t="s">
        <v>1569</v>
      </c>
      <c r="V95" s="14" t="str">
        <f>IFERROR(IF(INDEX('11.5_Outliers-Other_recovery'!$N$5:$N$500,MATCH($F95,'11.5_Outliers-Other_recovery'!$F$5:$F$500,0))&lt;&gt;"N",
INDEX('11.5_Outliers-Other_recovery'!J$5:J$500,MATCH($F95,'11.5_Outliers-Other_recovery'!$F$5:$F$500,0)),""),"")</f>
        <v/>
      </c>
      <c r="W95" s="8" t="str">
        <f>IFERROR(IF(INDEX('11.5_Outliers-Other_recovery'!$N$5:$N$500,MATCH($F95,'11.5_Outliers-Other_recovery'!$F$5:$F$500,0))&lt;&gt;"N",
INDEX('11.5_Outliers-Other_recovery'!K$5:K$500,MATCH($F95,'11.5_Outliers-Other_recovery'!$F$5:$F$500,0)),""),"")</f>
        <v/>
      </c>
      <c r="X95" s="14" t="str">
        <f>IFERROR(IF(INDEX('11.5_Outliers-Other_recovery'!$N$5:$N$500,MATCH($F95,'11.5_Outliers-Other_recovery'!$F$5:$F$500,0))&lt;&gt;"N",
INDEX('11.5_Outliers-Other_recovery'!L$5:L$500,MATCH($F95,'11.5_Outliers-Other_recovery'!$F$5:$F$500,0)),""),"")</f>
        <v/>
      </c>
      <c r="Y95" s="14" t="str">
        <f>IFERROR(IF(INDEX('11.4_Outliers-Formal_dry_recy'!$N$5:$N$500,MATCH($F95,'11.4_Outliers-Formal_dry_recy'!$F$5:$F$500,0))&lt;&gt;"N",
INDEX('11.4_Outliers-Formal_dry_recy'!J$5:J$500,MATCH($F95,'11.4_Outliers-Formal_dry_recy'!$F$5:$F$500,0)),""),"")</f>
        <v/>
      </c>
      <c r="Z95" s="8" t="str">
        <f>IFERROR(IF(INDEX('11.4_Outliers-Formal_dry_recy'!$N$5:$N$500,MATCH($F95,'11.4_Outliers-Formal_dry_recy'!$F$5:$F$500,0))&lt;&gt;"N",
INDEX('11.4_Outliers-Formal_dry_recy'!K$5:K$500,MATCH($F95,'11.4_Outliers-Formal_dry_recy'!$F$5:$F$500,0)),""),"")</f>
        <v/>
      </c>
      <c r="AA95" s="14" t="str">
        <f>IFERROR(IF(INDEX('11.4_Outliers-Formal_dry_recy'!$N$5:$N$500,MATCH($F95,'11.4_Outliers-Formal_dry_recy'!$F$5:$F$500,0))&lt;&gt;"N",
INDEX('11.4_Outliers-Formal_dry_recy'!L$5:L$500,MATCH($F95,'11.4_Outliers-Formal_dry_recy'!$F$5:$F$500,0)),""),"")</f>
        <v/>
      </c>
      <c r="AB95" s="14" t="str">
        <f>IFERROR(IF(INDEX('11.6_Outliers-Incineration'!$N$5:$N$500,MATCH($F95,'11.6_Outliers-Incineration'!$F$5:$F$500,0))&lt;&gt;"N",
INDEX('11.6_Outliers-Incineration'!J$5:J$500,MATCH($F95,'11.6_Outliers-Incineration'!$F$5:$F$500,0)),""),"")</f>
        <v/>
      </c>
      <c r="AC95" s="8" t="str">
        <f>IFERROR(IF(INDEX('11.6_Outliers-Incineration'!$N$5:$N$500,MATCH($F95,'11.6_Outliers-Incineration'!$F$5:$F$500,0))&lt;&gt;"N",
INDEX('11.6_Outliers-Incineration'!K$5:K$500,MATCH($F95,'11.6_Outliers-Incineration'!$F$5:$F$500,0)),""),"")</f>
        <v/>
      </c>
      <c r="AD95" s="14" t="str">
        <f>IFERROR(IF(INDEX('11.6_Outliers-Incineration'!$N$5:$N$500,MATCH($F95,'11.6_Outliers-Incineration'!$F$5:$F$500,0))&lt;&gt;"N",
INDEX('11.6_Outliers-Incineration'!L$5:L$500,MATCH($F95,'11.6_Outliers-Incineration'!$F$5:$F$500,0)),""),"")</f>
        <v/>
      </c>
      <c r="AE95" s="14">
        <f>IFERROR(IF(INDEX('11.7_Outliers-Controlled_disp'!$N$5:$N$500,MATCH($F95,'11.7_Outliers-Controlled_disp'!$F$5:$F$500,0))&lt;&gt;"N",
INDEX('11.7_Outliers-Controlled_disp'!J$5:J$500,MATCH($F95,'11.7_Outliers-Controlled_disp'!$F$5:$F$500,0)),""),"")</f>
        <v>64.581541664780701</v>
      </c>
      <c r="AF95" s="8">
        <f>IFERROR(IF(INDEX('11.7_Outliers-Controlled_disp'!$N$5:$N$500,MATCH($F95,'11.7_Outliers-Controlled_disp'!$F$5:$F$500,0))&lt;&gt;"N",
INDEX('11.7_Outliers-Controlled_disp'!K$5:K$500,MATCH($F95,'11.7_Outliers-Controlled_disp'!$F$5:$F$500,0)),""),"")</f>
        <v>2010</v>
      </c>
      <c r="AG95" s="14" t="str">
        <f>IFERROR(IF(INDEX('11.7_Outliers-Controlled_disp'!$N$5:$N$500,MATCH($F95,'11.7_Outliers-Controlled_disp'!$F$5:$F$500,0))&lt;&gt;"N",
INDEX('11.7_Outliers-Controlled_disp'!L$5:L$500,MATCH($F95,'11.7_Outliers-Controlled_disp'!$F$5:$F$500,0)),""),"")</f>
        <v>WaW_013</v>
      </c>
      <c r="AI95" s="5"/>
      <c r="AJ95" s="5" t="s">
        <v>1569</v>
      </c>
      <c r="AK95" s="5">
        <f t="shared" si="1"/>
        <v>4</v>
      </c>
    </row>
    <row r="96" spans="1:37" x14ac:dyDescent="0.25">
      <c r="A96" s="4" t="s">
        <v>1062</v>
      </c>
      <c r="B96" s="5" t="s">
        <v>1058</v>
      </c>
      <c r="C96" s="5" t="s">
        <v>1057</v>
      </c>
      <c r="D96" s="5" t="s">
        <v>1038</v>
      </c>
      <c r="E96" s="5" t="s">
        <v>1064</v>
      </c>
      <c r="F96" s="5" t="s">
        <v>1063</v>
      </c>
      <c r="G96" s="5">
        <v>2</v>
      </c>
      <c r="H96" s="15">
        <v>1</v>
      </c>
      <c r="I96" s="4"/>
      <c r="J96" s="13">
        <f>IFERROR(IF(INDEX('11.1_Outliers-Generation'!$N$5:$N$500,MATCH($F96,'11.1_Outliers-Generation'!$F$5:$F$500,0))&lt;&gt;"N",
INDEX('11.1_Outliers-Generation'!J$5:J$500,MATCH($F96,'11.1_Outliers-Generation'!$F$5:$F$500,0)),""),"")</f>
        <v>1.535111760733854</v>
      </c>
      <c r="K96" s="8">
        <f>IFERROR(IF(INDEX('11.1_Outliers-Generation'!$N$5:$N$500,MATCH($F96,'11.1_Outliers-Generation'!$F$5:$F$500,0))&lt;&gt;"N",
INDEX('11.1_Outliers-Generation'!K$5:K$500,MATCH($F96,'11.1_Outliers-Generation'!$F$5:$F$500,0)),""),"")</f>
        <v>2010</v>
      </c>
      <c r="L96" s="13" t="str">
        <f>IFERROR(IF(INDEX('11.1_Outliers-Generation'!$N$5:$N$500,MATCH($F96,'11.1_Outliers-Generation'!$F$5:$F$500,0))&lt;&gt;"N",
INDEX('11.1_Outliers-Generation'!L$5:L$500,MATCH($F96,'11.1_Outliers-Generation'!$F$5:$F$500,0)),""),"")</f>
        <v>WaW_014</v>
      </c>
      <c r="M96" s="14">
        <f>IFERROR(IF(INDEX('11.2_Outliers-Collection_cov'!$N$5:$N$500,MATCH($F96,'11.2_Outliers-Collection_cov'!$F$5:$F$500,0))&lt;&gt;"N",
INDEX('11.2_Outliers-Collection_cov'!J$5:J$500,MATCH($F96,'11.2_Outliers-Collection_cov'!$F$5:$F$500,0)),""),"")</f>
        <v>65.599999999999994</v>
      </c>
      <c r="N96" s="8">
        <f>IFERROR(IF(INDEX('11.2_Outliers-Collection_cov'!$N$5:$N$500,MATCH($F96,'11.2_Outliers-Collection_cov'!$F$5:$F$500,0))&lt;&gt;"N",
INDEX('11.2_Outliers-Collection_cov'!K$5:K$500,MATCH($F96,'11.2_Outliers-Collection_cov'!$F$5:$F$500,0)),""),"")</f>
        <v>2010</v>
      </c>
      <c r="O96" s="13" t="str">
        <f>IFERROR(IF(INDEX('11.2_Outliers-Collection_cov'!$N$5:$N$500,MATCH($F96,'11.2_Outliers-Collection_cov'!$F$5:$F$500,0))&lt;&gt;"N",
INDEX('11.2_Outliers-Collection_cov'!L$5:L$500,MATCH($F96,'11.2_Outliers-Collection_cov'!$F$5:$F$500,0)),""),"")</f>
        <v>WaW_014</v>
      </c>
      <c r="P96" s="14">
        <f>IFERROR(IF(INDEX('11.3_Outliers-Plastic'!$N$5:$N$500,MATCH($F96,'11.3_Outliers-Plastic'!$F$5:$F$500,0))&lt;&gt;"N",
INDEX('11.3_Outliers-Plastic'!J$5:J$500,MATCH($F96,'11.3_Outliers-Plastic'!$F$5:$F$500,0)),""),"")</f>
        <v>11.535802469135801</v>
      </c>
      <c r="Q96" s="8">
        <f>IFERROR(IF(INDEX('11.3_Outliers-Plastic'!$N$5:$N$500,MATCH($F96,'11.3_Outliers-Plastic'!$F$5:$F$500,0))&lt;&gt;"N",
INDEX('11.3_Outliers-Plastic'!K$5:K$500,MATCH($F96,'11.3_Outliers-Plastic'!$F$5:$F$500,0)),""),"")</f>
        <v>2010</v>
      </c>
      <c r="R96" s="14" t="str">
        <f>IFERROR(IF(INDEX('11.3_Outliers-Plastic'!$N$5:$N$500,MATCH($F96,'11.3_Outliers-Plastic'!$F$5:$F$500,0))&lt;&gt;"N",
INDEX('11.3_Outliers-Plastic'!L$5:L$500,MATCH($F96,'11.3_Outliers-Plastic'!$F$5:$F$500,0)),""),"")</f>
        <v>WaW_014</v>
      </c>
      <c r="S96" s="12"/>
      <c r="T96" s="5"/>
      <c r="U96" s="5" t="s">
        <v>1569</v>
      </c>
      <c r="V96" s="14">
        <f>IFERROR(IF(INDEX('11.5_Outliers-Other_recovery'!$N$5:$N$500,MATCH($F96,'11.5_Outliers-Other_recovery'!$F$5:$F$500,0))&lt;&gt;"N",
INDEX('11.5_Outliers-Other_recovery'!J$5:J$500,MATCH($F96,'11.5_Outliers-Other_recovery'!$F$5:$F$500,0)),""),"")</f>
        <v>14.560781684069354</v>
      </c>
      <c r="W96" s="8">
        <f>IFERROR(IF(INDEX('11.5_Outliers-Other_recovery'!$N$5:$N$500,MATCH($F96,'11.5_Outliers-Other_recovery'!$F$5:$F$500,0))&lt;&gt;"N",
INDEX('11.5_Outliers-Other_recovery'!K$5:K$500,MATCH($F96,'11.5_Outliers-Other_recovery'!$F$5:$F$500,0)),""),"")</f>
        <v>2010</v>
      </c>
      <c r="X96" s="14" t="str">
        <f>IFERROR(IF(INDEX('11.5_Outliers-Other_recovery'!$N$5:$N$500,MATCH($F96,'11.5_Outliers-Other_recovery'!$F$5:$F$500,0))&lt;&gt;"N",
INDEX('11.5_Outliers-Other_recovery'!L$5:L$500,MATCH($F96,'11.5_Outliers-Other_recovery'!$F$5:$F$500,0)),""),"")</f>
        <v>WaW_014</v>
      </c>
      <c r="Y96" s="14">
        <f>IFERROR(IF(INDEX('11.4_Outliers-Formal_dry_recy'!$N$5:$N$500,MATCH($F96,'11.4_Outliers-Formal_dry_recy'!$F$5:$F$500,0))&lt;&gt;"N",
INDEX('11.4_Outliers-Formal_dry_recy'!J$5:J$500,MATCH($F96,'11.4_Outliers-Formal_dry_recy'!$F$5:$F$500,0)),""),"")</f>
        <v>0</v>
      </c>
      <c r="Z96" s="8">
        <f>IFERROR(IF(INDEX('11.4_Outliers-Formal_dry_recy'!$N$5:$N$500,MATCH($F96,'11.4_Outliers-Formal_dry_recy'!$F$5:$F$500,0))&lt;&gt;"N",
INDEX('11.4_Outliers-Formal_dry_recy'!K$5:K$500,MATCH($F96,'11.4_Outliers-Formal_dry_recy'!$F$5:$F$500,0)),""),"")</f>
        <v>2010</v>
      </c>
      <c r="AA96" s="14" t="str">
        <f>IFERROR(IF(INDEX('11.4_Outliers-Formal_dry_recy'!$N$5:$N$500,MATCH($F96,'11.4_Outliers-Formal_dry_recy'!$F$5:$F$500,0))&lt;&gt;"N",
INDEX('11.4_Outliers-Formal_dry_recy'!L$5:L$500,MATCH($F96,'11.4_Outliers-Formal_dry_recy'!$F$5:$F$500,0)),""),"")</f>
        <v>WaW_014</v>
      </c>
      <c r="AB96" s="14">
        <f>IFERROR(IF(INDEX('11.6_Outliers-Incineration'!$N$5:$N$500,MATCH($F96,'11.6_Outliers-Incineration'!$F$5:$F$500,0))&lt;&gt;"N",
INDEX('11.6_Outliers-Incineration'!J$5:J$500,MATCH($F96,'11.6_Outliers-Incineration'!$F$5:$F$500,0)),""),"")</f>
        <v>0</v>
      </c>
      <c r="AC96" s="8">
        <f>IFERROR(IF(INDEX('11.6_Outliers-Incineration'!$N$5:$N$500,MATCH($F96,'11.6_Outliers-Incineration'!$F$5:$F$500,0))&lt;&gt;"N",
INDEX('11.6_Outliers-Incineration'!K$5:K$500,MATCH($F96,'11.6_Outliers-Incineration'!$F$5:$F$500,0)),""),"")</f>
        <v>2010</v>
      </c>
      <c r="AD96" s="14" t="str">
        <f>IFERROR(IF(INDEX('11.6_Outliers-Incineration'!$N$5:$N$500,MATCH($F96,'11.6_Outliers-Incineration'!$F$5:$F$500,0))&lt;&gt;"N",
INDEX('11.6_Outliers-Incineration'!L$5:L$500,MATCH($F96,'11.6_Outliers-Incineration'!$F$5:$F$500,0)),""),"")</f>
        <v>WaW_014</v>
      </c>
      <c r="AE96" s="14">
        <f>IFERROR(IF(INDEX('11.7_Outliers-Controlled_disp'!$N$5:$N$500,MATCH($F96,'11.7_Outliers-Controlled_disp'!$F$5:$F$500,0))&lt;&gt;"N",
INDEX('11.7_Outliers-Controlled_disp'!J$5:J$500,MATCH($F96,'11.7_Outliers-Controlled_disp'!$F$5:$F$500,0)),""),"")</f>
        <v>100</v>
      </c>
      <c r="AF96" s="8">
        <f>IFERROR(IF(INDEX('11.7_Outliers-Controlled_disp'!$N$5:$N$500,MATCH($F96,'11.7_Outliers-Controlled_disp'!$F$5:$F$500,0))&lt;&gt;"N",
INDEX('11.7_Outliers-Controlled_disp'!K$5:K$500,MATCH($F96,'11.7_Outliers-Controlled_disp'!$F$5:$F$500,0)),""),"")</f>
        <v>2010</v>
      </c>
      <c r="AG96" s="14" t="str">
        <f>IFERROR(IF(INDEX('11.7_Outliers-Controlled_disp'!$N$5:$N$500,MATCH($F96,'11.7_Outliers-Controlled_disp'!$F$5:$F$500,0))&lt;&gt;"N",
INDEX('11.7_Outliers-Controlled_disp'!L$5:L$500,MATCH($F96,'11.7_Outliers-Controlled_disp'!$F$5:$F$500,0)),""),"")</f>
        <v>WaW_014</v>
      </c>
      <c r="AI96" s="5"/>
      <c r="AJ96" s="5" t="s">
        <v>1569</v>
      </c>
      <c r="AK96" s="5">
        <f t="shared" si="1"/>
        <v>7</v>
      </c>
    </row>
    <row r="97" spans="1:37" x14ac:dyDescent="0.25">
      <c r="A97" s="5" t="s">
        <v>31</v>
      </c>
      <c r="B97" s="5" t="s">
        <v>34</v>
      </c>
      <c r="C97" s="5" t="s">
        <v>33</v>
      </c>
      <c r="D97" s="5" t="s">
        <v>35</v>
      </c>
      <c r="E97" s="5" t="s">
        <v>36</v>
      </c>
      <c r="F97" s="5" t="s">
        <v>32</v>
      </c>
      <c r="G97" s="5">
        <v>2</v>
      </c>
      <c r="H97" s="15">
        <v>1</v>
      </c>
      <c r="I97" s="4"/>
      <c r="J97" s="13" t="str">
        <f>IFERROR(IF(INDEX('11.1_Outliers-Generation'!$N$5:$N$500,MATCH($F97,'11.1_Outliers-Generation'!$F$5:$F$500,0))&lt;&gt;"N",
INDEX('11.1_Outliers-Generation'!J$5:J$500,MATCH($F97,'11.1_Outliers-Generation'!$F$5:$F$500,0)),""),"")</f>
        <v/>
      </c>
      <c r="K97" s="8" t="str">
        <f>IFERROR(IF(INDEX('11.1_Outliers-Generation'!$N$5:$N$500,MATCH($F97,'11.1_Outliers-Generation'!$F$5:$F$500,0))&lt;&gt;"N",
INDEX('11.1_Outliers-Generation'!K$5:K$500,MATCH($F97,'11.1_Outliers-Generation'!$F$5:$F$500,0)),""),"")</f>
        <v/>
      </c>
      <c r="L97" s="13" t="str">
        <f>IFERROR(IF(INDEX('11.1_Outliers-Generation'!$N$5:$N$500,MATCH($F97,'11.1_Outliers-Generation'!$F$5:$F$500,0))&lt;&gt;"N",
INDEX('11.1_Outliers-Generation'!L$5:L$500,MATCH($F97,'11.1_Outliers-Generation'!$F$5:$F$500,0)),""),"")</f>
        <v/>
      </c>
      <c r="M97" s="14" t="str">
        <f>IFERROR(IF(INDEX('11.2_Outliers-Collection_cov'!$N$5:$N$500,MATCH($F97,'11.2_Outliers-Collection_cov'!$F$5:$F$500,0))&lt;&gt;"N",
INDEX('11.2_Outliers-Collection_cov'!J$5:J$500,MATCH($F97,'11.2_Outliers-Collection_cov'!$F$5:$F$500,0)),""),"")</f>
        <v/>
      </c>
      <c r="N97" s="8" t="str">
        <f>IFERROR(IF(INDEX('11.2_Outliers-Collection_cov'!$N$5:$N$500,MATCH($F97,'11.2_Outliers-Collection_cov'!$F$5:$F$500,0))&lt;&gt;"N",
INDEX('11.2_Outliers-Collection_cov'!K$5:K$500,MATCH($F97,'11.2_Outliers-Collection_cov'!$F$5:$F$500,0)),""),"")</f>
        <v/>
      </c>
      <c r="O97" s="13" t="str">
        <f>IFERROR(IF(INDEX('11.2_Outliers-Collection_cov'!$N$5:$N$500,MATCH($F97,'11.2_Outliers-Collection_cov'!$F$5:$F$500,0))&lt;&gt;"N",
INDEX('11.2_Outliers-Collection_cov'!L$5:L$500,MATCH($F97,'11.2_Outliers-Collection_cov'!$F$5:$F$500,0)),""),"")</f>
        <v/>
      </c>
      <c r="P97" s="14">
        <f>IFERROR(IF(INDEX('11.3_Outliers-Plastic'!$N$5:$N$500,MATCH($F97,'11.3_Outliers-Plastic'!$F$5:$F$500,0))&lt;&gt;"N",
INDEX('11.3_Outliers-Plastic'!J$5:J$500,MATCH($F97,'11.3_Outliers-Plastic'!$F$5:$F$500,0)),""),"")</f>
        <v>8.1754735792622117</v>
      </c>
      <c r="Q97" s="8" t="str">
        <f>IFERROR(IF(INDEX('11.3_Outliers-Plastic'!$N$5:$N$500,MATCH($F97,'11.3_Outliers-Plastic'!$F$5:$F$500,0))&lt;&gt;"N",
INDEX('11.3_Outliers-Plastic'!K$5:K$500,MATCH($F97,'11.3_Outliers-Plastic'!$F$5:$F$500,0)),""),"")</f>
        <v/>
      </c>
      <c r="R97" s="14" t="str">
        <f>IFERROR(IF(INDEX('11.3_Outliers-Plastic'!$N$5:$N$500,MATCH($F97,'11.3_Outliers-Plastic'!$F$5:$F$500,0))&lt;&gt;"N",
INDEX('11.3_Outliers-Plastic'!L$5:L$500,MATCH($F97,'11.3_Outliers-Plastic'!$F$5:$F$500,0)),""),"")</f>
        <v>WaW_017</v>
      </c>
      <c r="S97" s="12"/>
      <c r="T97" s="5"/>
      <c r="U97" s="5" t="s">
        <v>1569</v>
      </c>
      <c r="V97" s="14" t="str">
        <f>IFERROR(IF(INDEX('11.5_Outliers-Other_recovery'!$N$5:$N$500,MATCH($F97,'11.5_Outliers-Other_recovery'!$F$5:$F$500,0))&lt;&gt;"N",
INDEX('11.5_Outliers-Other_recovery'!J$5:J$500,MATCH($F97,'11.5_Outliers-Other_recovery'!$F$5:$F$500,0)),""),"")</f>
        <v/>
      </c>
      <c r="W97" s="8" t="str">
        <f>IFERROR(IF(INDEX('11.5_Outliers-Other_recovery'!$N$5:$N$500,MATCH($F97,'11.5_Outliers-Other_recovery'!$F$5:$F$500,0))&lt;&gt;"N",
INDEX('11.5_Outliers-Other_recovery'!K$5:K$500,MATCH($F97,'11.5_Outliers-Other_recovery'!$F$5:$F$500,0)),""),"")</f>
        <v/>
      </c>
      <c r="X97" s="14" t="str">
        <f>IFERROR(IF(INDEX('11.5_Outliers-Other_recovery'!$N$5:$N$500,MATCH($F97,'11.5_Outliers-Other_recovery'!$F$5:$F$500,0))&lt;&gt;"N",
INDEX('11.5_Outliers-Other_recovery'!L$5:L$500,MATCH($F97,'11.5_Outliers-Other_recovery'!$F$5:$F$500,0)),""),"")</f>
        <v/>
      </c>
      <c r="Y97" s="14">
        <f>IFERROR(IF(INDEX('11.4_Outliers-Formal_dry_recy'!$N$5:$N$500,MATCH($F97,'11.4_Outliers-Formal_dry_recy'!$F$5:$F$500,0))&lt;&gt;"N",
INDEX('11.4_Outliers-Formal_dry_recy'!J$5:J$500,MATCH($F97,'11.4_Outliers-Formal_dry_recy'!$F$5:$F$500,0)),""),"")</f>
        <v>18</v>
      </c>
      <c r="Z97" s="8" t="str">
        <f>IFERROR(IF(INDEX('11.4_Outliers-Formal_dry_recy'!$N$5:$N$500,MATCH($F97,'11.4_Outliers-Formal_dry_recy'!$F$5:$F$500,0))&lt;&gt;"N",
INDEX('11.4_Outliers-Formal_dry_recy'!K$5:K$500,MATCH($F97,'11.4_Outliers-Formal_dry_recy'!$F$5:$F$500,0)),""),"")</f>
        <v/>
      </c>
      <c r="AA97" s="14" t="str">
        <f>IFERROR(IF(INDEX('11.4_Outliers-Formal_dry_recy'!$N$5:$N$500,MATCH($F97,'11.4_Outliers-Formal_dry_recy'!$F$5:$F$500,0))&lt;&gt;"N",
INDEX('11.4_Outliers-Formal_dry_recy'!L$5:L$500,MATCH($F97,'11.4_Outliers-Formal_dry_recy'!$F$5:$F$500,0)),""),"")</f>
        <v>WaW_017</v>
      </c>
      <c r="AB97" s="14" t="str">
        <f>IFERROR(IF(INDEX('11.6_Outliers-Incineration'!$N$5:$N$500,MATCH($F97,'11.6_Outliers-Incineration'!$F$5:$F$500,0))&lt;&gt;"N",
INDEX('11.6_Outliers-Incineration'!J$5:J$500,MATCH($F97,'11.6_Outliers-Incineration'!$F$5:$F$500,0)),""),"")</f>
        <v/>
      </c>
      <c r="AC97" s="8" t="str">
        <f>IFERROR(IF(INDEX('11.6_Outliers-Incineration'!$N$5:$N$500,MATCH($F97,'11.6_Outliers-Incineration'!$F$5:$F$500,0))&lt;&gt;"N",
INDEX('11.6_Outliers-Incineration'!K$5:K$500,MATCH($F97,'11.6_Outliers-Incineration'!$F$5:$F$500,0)),""),"")</f>
        <v/>
      </c>
      <c r="AD97" s="14" t="str">
        <f>IFERROR(IF(INDEX('11.6_Outliers-Incineration'!$N$5:$N$500,MATCH($F97,'11.6_Outliers-Incineration'!$F$5:$F$500,0))&lt;&gt;"N",
INDEX('11.6_Outliers-Incineration'!L$5:L$500,MATCH($F97,'11.6_Outliers-Incineration'!$F$5:$F$500,0)),""),"")</f>
        <v/>
      </c>
      <c r="AE97" s="14" t="str">
        <f>IFERROR(IF(INDEX('11.7_Outliers-Controlled_disp'!$N$5:$N$500,MATCH($F97,'11.7_Outliers-Controlled_disp'!$F$5:$F$500,0))&lt;&gt;"N",
INDEX('11.7_Outliers-Controlled_disp'!J$5:J$500,MATCH($F97,'11.7_Outliers-Controlled_disp'!$F$5:$F$500,0)),""),"")</f>
        <v/>
      </c>
      <c r="AF97" s="8" t="str">
        <f>IFERROR(IF(INDEX('11.7_Outliers-Controlled_disp'!$N$5:$N$500,MATCH($F97,'11.7_Outliers-Controlled_disp'!$F$5:$F$500,0))&lt;&gt;"N",
INDEX('11.7_Outliers-Controlled_disp'!K$5:K$500,MATCH($F97,'11.7_Outliers-Controlled_disp'!$F$5:$F$500,0)),""),"")</f>
        <v/>
      </c>
      <c r="AG97" s="14" t="str">
        <f>IFERROR(IF(INDEX('11.7_Outliers-Controlled_disp'!$N$5:$N$500,MATCH($F97,'11.7_Outliers-Controlled_disp'!$F$5:$F$500,0))&lt;&gt;"N",
INDEX('11.7_Outliers-Controlled_disp'!L$5:L$500,MATCH($F97,'11.7_Outliers-Controlled_disp'!$F$5:$F$500,0)),""),"")</f>
        <v/>
      </c>
      <c r="AI97" s="5"/>
      <c r="AJ97" s="5" t="s">
        <v>1569</v>
      </c>
      <c r="AK97" s="5">
        <f t="shared" si="1"/>
        <v>2</v>
      </c>
    </row>
    <row r="98" spans="1:37" x14ac:dyDescent="0.25">
      <c r="A98" s="5" t="s">
        <v>39</v>
      </c>
      <c r="B98" s="5" t="s">
        <v>34</v>
      </c>
      <c r="C98" s="5" t="s">
        <v>33</v>
      </c>
      <c r="D98" s="5" t="s">
        <v>35</v>
      </c>
      <c r="E98" s="5" t="s">
        <v>41</v>
      </c>
      <c r="F98" s="5" t="s">
        <v>40</v>
      </c>
      <c r="G98" s="5">
        <v>2</v>
      </c>
      <c r="H98" s="15">
        <v>1</v>
      </c>
      <c r="I98" s="4" t="s">
        <v>1848</v>
      </c>
      <c r="J98" s="13">
        <f>IFERROR(IF(INDEX('11.1_Outliers-Generation'!$N$5:$N$500,MATCH($F98,'11.1_Outliers-Generation'!$F$5:$F$500,0))&lt;&gt;"N",
INDEX('11.1_Outliers-Generation'!J$5:J$500,MATCH($F98,'11.1_Outliers-Generation'!$F$5:$F$500,0)),""),"")</f>
        <v>2.711633504292787</v>
      </c>
      <c r="K98" s="8">
        <f>IFERROR(IF(INDEX('11.1_Outliers-Generation'!$N$5:$N$500,MATCH($F98,'11.1_Outliers-Generation'!$F$5:$F$500,0))&lt;&gt;"N",
INDEX('11.1_Outliers-Generation'!K$5:K$500,MATCH($F98,'11.1_Outliers-Generation'!$F$5:$F$500,0)),""),"")</f>
        <v>2010</v>
      </c>
      <c r="L98" s="13" t="str">
        <f>IFERROR(IF(INDEX('11.1_Outliers-Generation'!$N$5:$N$500,MATCH($F98,'11.1_Outliers-Generation'!$F$5:$F$500,0))&lt;&gt;"N",
INDEX('11.1_Outliers-Generation'!L$5:L$500,MATCH($F98,'11.1_Outliers-Generation'!$F$5:$F$500,0)),""),"")</f>
        <v>WaW_019</v>
      </c>
      <c r="M98" s="14" t="str">
        <f>IFERROR(IF(INDEX('11.2_Outliers-Collection_cov'!$N$5:$N$500,MATCH($F98,'11.2_Outliers-Collection_cov'!$F$5:$F$500,0))&lt;&gt;"N",
INDEX('11.2_Outliers-Collection_cov'!J$5:J$500,MATCH($F98,'11.2_Outliers-Collection_cov'!$F$5:$F$500,0)),""),"")</f>
        <v/>
      </c>
      <c r="N98" s="8" t="str">
        <f>IFERROR(IF(INDEX('11.2_Outliers-Collection_cov'!$N$5:$N$500,MATCH($F98,'11.2_Outliers-Collection_cov'!$F$5:$F$500,0))&lt;&gt;"N",
INDEX('11.2_Outliers-Collection_cov'!K$5:K$500,MATCH($F98,'11.2_Outliers-Collection_cov'!$F$5:$F$500,0)),""),"")</f>
        <v/>
      </c>
      <c r="O98" s="13" t="str">
        <f>IFERROR(IF(INDEX('11.2_Outliers-Collection_cov'!$N$5:$N$500,MATCH($F98,'11.2_Outliers-Collection_cov'!$F$5:$F$500,0))&lt;&gt;"N",
INDEX('11.2_Outliers-Collection_cov'!L$5:L$500,MATCH($F98,'11.2_Outliers-Collection_cov'!$F$5:$F$500,0)),""),"")</f>
        <v/>
      </c>
      <c r="P98" s="14" t="str">
        <f>IFERROR(IF(INDEX('11.3_Outliers-Plastic'!$N$5:$N$500,MATCH($F98,'11.3_Outliers-Plastic'!$F$5:$F$500,0))&lt;&gt;"N",
INDEX('11.3_Outliers-Plastic'!J$5:J$500,MATCH($F98,'11.3_Outliers-Plastic'!$F$5:$F$500,0)),""),"")</f>
        <v/>
      </c>
      <c r="Q98" s="8" t="str">
        <f>IFERROR(IF(INDEX('11.3_Outliers-Plastic'!$N$5:$N$500,MATCH($F98,'11.3_Outliers-Plastic'!$F$5:$F$500,0))&lt;&gt;"N",
INDEX('11.3_Outliers-Plastic'!K$5:K$500,MATCH($F98,'11.3_Outliers-Plastic'!$F$5:$F$500,0)),""),"")</f>
        <v/>
      </c>
      <c r="R98" s="14" t="str">
        <f>IFERROR(IF(INDEX('11.3_Outliers-Plastic'!$N$5:$N$500,MATCH($F98,'11.3_Outliers-Plastic'!$F$5:$F$500,0))&lt;&gt;"N",
INDEX('11.3_Outliers-Plastic'!L$5:L$500,MATCH($F98,'11.3_Outliers-Plastic'!$F$5:$F$500,0)),""),"")</f>
        <v/>
      </c>
      <c r="S98" s="12"/>
      <c r="T98" s="5"/>
      <c r="U98" s="5" t="s">
        <v>1569</v>
      </c>
      <c r="V98" s="14">
        <f>IFERROR(IF(INDEX('11.5_Outliers-Other_recovery'!$N$5:$N$500,MATCH($F98,'11.5_Outliers-Other_recovery'!$F$5:$F$500,0))&lt;&gt;"N",
INDEX('11.5_Outliers-Other_recovery'!J$5:J$500,MATCH($F98,'11.5_Outliers-Other_recovery'!$F$5:$F$500,0)),""),"")</f>
        <v>0</v>
      </c>
      <c r="W98" s="8">
        <f>IFERROR(IF(INDEX('11.5_Outliers-Other_recovery'!$N$5:$N$500,MATCH($F98,'11.5_Outliers-Other_recovery'!$F$5:$F$500,0))&lt;&gt;"N",
INDEX('11.5_Outliers-Other_recovery'!K$5:K$500,MATCH($F98,'11.5_Outliers-Other_recovery'!$F$5:$F$500,0)),""),"")</f>
        <v>2010</v>
      </c>
      <c r="X98" s="14" t="str">
        <f>IFERROR(IF(INDEX('11.5_Outliers-Other_recovery'!$N$5:$N$500,MATCH($F98,'11.5_Outliers-Other_recovery'!$F$5:$F$500,0))&lt;&gt;"N",
INDEX('11.5_Outliers-Other_recovery'!L$5:L$500,MATCH($F98,'11.5_Outliers-Other_recovery'!$F$5:$F$500,0)),""),"")</f>
        <v>WaW_019</v>
      </c>
      <c r="Y98" s="14" t="str">
        <f>IFERROR(IF(INDEX('11.4_Outliers-Formal_dry_recy'!$N$5:$N$500,MATCH($F98,'11.4_Outliers-Formal_dry_recy'!$F$5:$F$500,0))&lt;&gt;"N",
INDEX('11.4_Outliers-Formal_dry_recy'!J$5:J$500,MATCH($F98,'11.4_Outliers-Formal_dry_recy'!$F$5:$F$500,0)),""),"")</f>
        <v/>
      </c>
      <c r="Z98" s="8" t="str">
        <f>IFERROR(IF(INDEX('11.4_Outliers-Formal_dry_recy'!$N$5:$N$500,MATCH($F98,'11.4_Outliers-Formal_dry_recy'!$F$5:$F$500,0))&lt;&gt;"N",
INDEX('11.4_Outliers-Formal_dry_recy'!K$5:K$500,MATCH($F98,'11.4_Outliers-Formal_dry_recy'!$F$5:$F$500,0)),""),"")</f>
        <v/>
      </c>
      <c r="AA98" s="14" t="str">
        <f>IFERROR(IF(INDEX('11.4_Outliers-Formal_dry_recy'!$N$5:$N$500,MATCH($F98,'11.4_Outliers-Formal_dry_recy'!$F$5:$F$500,0))&lt;&gt;"N",
INDEX('11.4_Outliers-Formal_dry_recy'!L$5:L$500,MATCH($F98,'11.4_Outliers-Formal_dry_recy'!$F$5:$F$500,0)),""),"")</f>
        <v/>
      </c>
      <c r="AB98" s="14">
        <f>IFERROR(IF(INDEX('11.6_Outliers-Incineration'!$N$5:$N$500,MATCH($F98,'11.6_Outliers-Incineration'!$F$5:$F$500,0))&lt;&gt;"N",
INDEX('11.6_Outliers-Incineration'!J$5:J$500,MATCH($F98,'11.6_Outliers-Incineration'!$F$5:$F$500,0)),""),"")</f>
        <v>0</v>
      </c>
      <c r="AC98" s="8">
        <f>IFERROR(IF(INDEX('11.6_Outliers-Incineration'!$N$5:$N$500,MATCH($F98,'11.6_Outliers-Incineration'!$F$5:$F$500,0))&lt;&gt;"N",
INDEX('11.6_Outliers-Incineration'!K$5:K$500,MATCH($F98,'11.6_Outliers-Incineration'!$F$5:$F$500,0)),""),"")</f>
        <v>2010</v>
      </c>
      <c r="AD98" s="14" t="str">
        <f>IFERROR(IF(INDEX('11.6_Outliers-Incineration'!$N$5:$N$500,MATCH($F98,'11.6_Outliers-Incineration'!$F$5:$F$500,0))&lt;&gt;"N",
INDEX('11.6_Outliers-Incineration'!L$5:L$500,MATCH($F98,'11.6_Outliers-Incineration'!$F$5:$F$500,0)),""),"")</f>
        <v>WaW_019</v>
      </c>
      <c r="AE98" s="14" t="str">
        <f>IFERROR(IF(INDEX('11.7_Outliers-Controlled_disp'!$N$5:$N$500,MATCH($F98,'11.7_Outliers-Controlled_disp'!$F$5:$F$500,0))&lt;&gt;"N",
INDEX('11.7_Outliers-Controlled_disp'!J$5:J$500,MATCH($F98,'11.7_Outliers-Controlled_disp'!$F$5:$F$500,0)),""),"")</f>
        <v/>
      </c>
      <c r="AF98" s="8" t="str">
        <f>IFERROR(IF(INDEX('11.7_Outliers-Controlled_disp'!$N$5:$N$500,MATCH($F98,'11.7_Outliers-Controlled_disp'!$F$5:$F$500,0))&lt;&gt;"N",
INDEX('11.7_Outliers-Controlled_disp'!K$5:K$500,MATCH($F98,'11.7_Outliers-Controlled_disp'!$F$5:$F$500,0)),""),"")</f>
        <v/>
      </c>
      <c r="AG98" s="14" t="str">
        <f>IFERROR(IF(INDEX('11.7_Outliers-Controlled_disp'!$N$5:$N$500,MATCH($F98,'11.7_Outliers-Controlled_disp'!$F$5:$F$500,0))&lt;&gt;"N",
INDEX('11.7_Outliers-Controlled_disp'!L$5:L$500,MATCH($F98,'11.7_Outliers-Controlled_disp'!$F$5:$F$500,0)),""),"")</f>
        <v/>
      </c>
      <c r="AI98" s="5"/>
      <c r="AJ98" s="5" t="s">
        <v>1569</v>
      </c>
      <c r="AK98" s="5">
        <f t="shared" si="1"/>
        <v>3</v>
      </c>
    </row>
    <row r="99" spans="1:37" x14ac:dyDescent="0.25">
      <c r="A99" s="5" t="s">
        <v>42</v>
      </c>
      <c r="B99" s="5" t="s">
        <v>45</v>
      </c>
      <c r="C99" s="5" t="s">
        <v>44</v>
      </c>
      <c r="D99" s="5" t="s">
        <v>35</v>
      </c>
      <c r="E99" s="5" t="s">
        <v>46</v>
      </c>
      <c r="F99" s="5" t="s">
        <v>43</v>
      </c>
      <c r="G99" s="5">
        <v>1</v>
      </c>
      <c r="H99" s="15">
        <v>1</v>
      </c>
      <c r="I99" s="4"/>
      <c r="J99" s="13">
        <f>IFERROR(IF(INDEX('11.1_Outliers-Generation'!$N$5:$N$500,MATCH($F99,'11.1_Outliers-Generation'!$F$5:$F$500,0))&lt;&gt;"N",
INDEX('11.1_Outliers-Generation'!J$5:J$500,MATCH($F99,'11.1_Outliers-Generation'!$F$5:$F$500,0)),""),"")</f>
        <v>1.631454937189601</v>
      </c>
      <c r="K99" s="8">
        <f>IFERROR(IF(INDEX('11.1_Outliers-Generation'!$N$5:$N$500,MATCH($F99,'11.1_Outliers-Generation'!$F$5:$F$500,0))&lt;&gt;"N",
INDEX('11.1_Outliers-Generation'!K$5:K$500,MATCH($F99,'11.1_Outliers-Generation'!$F$5:$F$500,0)),""),"")</f>
        <v>2013</v>
      </c>
      <c r="L99" s="13" t="str">
        <f>IFERROR(IF(INDEX('11.1_Outliers-Generation'!$N$5:$N$500,MATCH($F99,'11.1_Outliers-Generation'!$F$5:$F$500,0))&lt;&gt;"N",
INDEX('11.1_Outliers-Generation'!L$5:L$500,MATCH($F99,'11.1_Outliers-Generation'!$F$5:$F$500,0)),""),"")</f>
        <v>WaW_020</v>
      </c>
      <c r="M99" s="14">
        <f>IFERROR(IF(INDEX('11.2_Outliers-Collection_cov'!$N$5:$N$500,MATCH($F99,'11.2_Outliers-Collection_cov'!$F$5:$F$500,0))&lt;&gt;"N",
INDEX('11.2_Outliers-Collection_cov'!J$5:J$500,MATCH($F99,'11.2_Outliers-Collection_cov'!$F$5:$F$500,0)),""),"")</f>
        <v>100</v>
      </c>
      <c r="N99" s="8">
        <f>IFERROR(IF(INDEX('11.2_Outliers-Collection_cov'!$N$5:$N$500,MATCH($F99,'11.2_Outliers-Collection_cov'!$F$5:$F$500,0))&lt;&gt;"N",
INDEX('11.2_Outliers-Collection_cov'!K$5:K$500,MATCH($F99,'11.2_Outliers-Collection_cov'!$F$5:$F$500,0)),""),"")</f>
        <v>2013</v>
      </c>
      <c r="O99" s="13" t="str">
        <f>IFERROR(IF(INDEX('11.2_Outliers-Collection_cov'!$N$5:$N$500,MATCH($F99,'11.2_Outliers-Collection_cov'!$F$5:$F$500,0))&lt;&gt;"N",
INDEX('11.2_Outliers-Collection_cov'!L$5:L$500,MATCH($F99,'11.2_Outliers-Collection_cov'!$F$5:$F$500,0)),""),"")</f>
        <v>WaW_020</v>
      </c>
      <c r="P99" s="14" t="str">
        <f>IFERROR(IF(INDEX('11.3_Outliers-Plastic'!$N$5:$N$500,MATCH($F99,'11.3_Outliers-Plastic'!$F$5:$F$500,0))&lt;&gt;"N",
INDEX('11.3_Outliers-Plastic'!J$5:J$500,MATCH($F99,'11.3_Outliers-Plastic'!$F$5:$F$500,0)),""),"")</f>
        <v/>
      </c>
      <c r="Q99" s="8" t="str">
        <f>IFERROR(IF(INDEX('11.3_Outliers-Plastic'!$N$5:$N$500,MATCH($F99,'11.3_Outliers-Plastic'!$F$5:$F$500,0))&lt;&gt;"N",
INDEX('11.3_Outliers-Plastic'!K$5:K$500,MATCH($F99,'11.3_Outliers-Plastic'!$F$5:$F$500,0)),""),"")</f>
        <v/>
      </c>
      <c r="R99" s="14" t="str">
        <f>IFERROR(IF(INDEX('11.3_Outliers-Plastic'!$N$5:$N$500,MATCH($F99,'11.3_Outliers-Plastic'!$F$5:$F$500,0))&lt;&gt;"N",
INDEX('11.3_Outliers-Plastic'!L$5:L$500,MATCH($F99,'11.3_Outliers-Plastic'!$F$5:$F$500,0)),""),"")</f>
        <v/>
      </c>
      <c r="S99" s="12"/>
      <c r="T99" s="5"/>
      <c r="U99" s="5" t="s">
        <v>1569</v>
      </c>
      <c r="V99" s="14" t="str">
        <f>IFERROR(IF(INDEX('11.5_Outliers-Other_recovery'!$N$5:$N$500,MATCH($F99,'11.5_Outliers-Other_recovery'!$F$5:$F$500,0))&lt;&gt;"N",
INDEX('11.5_Outliers-Other_recovery'!J$5:J$500,MATCH($F99,'11.5_Outliers-Other_recovery'!$F$5:$F$500,0)),""),"")</f>
        <v/>
      </c>
      <c r="W99" s="8" t="str">
        <f>IFERROR(IF(INDEX('11.5_Outliers-Other_recovery'!$N$5:$N$500,MATCH($F99,'11.5_Outliers-Other_recovery'!$F$5:$F$500,0))&lt;&gt;"N",
INDEX('11.5_Outliers-Other_recovery'!K$5:K$500,MATCH($F99,'11.5_Outliers-Other_recovery'!$F$5:$F$500,0)),""),"")</f>
        <v/>
      </c>
      <c r="X99" s="14" t="str">
        <f>IFERROR(IF(INDEX('11.5_Outliers-Other_recovery'!$N$5:$N$500,MATCH($F99,'11.5_Outliers-Other_recovery'!$F$5:$F$500,0))&lt;&gt;"N",
INDEX('11.5_Outliers-Other_recovery'!L$5:L$500,MATCH($F99,'11.5_Outliers-Other_recovery'!$F$5:$F$500,0)),""),"")</f>
        <v/>
      </c>
      <c r="Y99" s="14" t="str">
        <f>IFERROR(IF(INDEX('11.4_Outliers-Formal_dry_recy'!$N$5:$N$500,MATCH($F99,'11.4_Outliers-Formal_dry_recy'!$F$5:$F$500,0))&lt;&gt;"N",
INDEX('11.4_Outliers-Formal_dry_recy'!J$5:J$500,MATCH($F99,'11.4_Outliers-Formal_dry_recy'!$F$5:$F$500,0)),""),"")</f>
        <v/>
      </c>
      <c r="Z99" s="8" t="str">
        <f>IFERROR(IF(INDEX('11.4_Outliers-Formal_dry_recy'!$N$5:$N$500,MATCH($F99,'11.4_Outliers-Formal_dry_recy'!$F$5:$F$500,0))&lt;&gt;"N",
INDEX('11.4_Outliers-Formal_dry_recy'!K$5:K$500,MATCH($F99,'11.4_Outliers-Formal_dry_recy'!$F$5:$F$500,0)),""),"")</f>
        <v/>
      </c>
      <c r="AA99" s="14" t="str">
        <f>IFERROR(IF(INDEX('11.4_Outliers-Formal_dry_recy'!$N$5:$N$500,MATCH($F99,'11.4_Outliers-Formal_dry_recy'!$F$5:$F$500,0))&lt;&gt;"N",
INDEX('11.4_Outliers-Formal_dry_recy'!L$5:L$500,MATCH($F99,'11.4_Outliers-Formal_dry_recy'!$F$5:$F$500,0)),""),"")</f>
        <v/>
      </c>
      <c r="AB99" s="14" t="str">
        <f>IFERROR(IF(INDEX('11.6_Outliers-Incineration'!$N$5:$N$500,MATCH($F99,'11.6_Outliers-Incineration'!$F$5:$F$500,0))&lt;&gt;"N",
INDEX('11.6_Outliers-Incineration'!J$5:J$500,MATCH($F99,'11.6_Outliers-Incineration'!$F$5:$F$500,0)),""),"")</f>
        <v/>
      </c>
      <c r="AC99" s="8" t="str">
        <f>IFERROR(IF(INDEX('11.6_Outliers-Incineration'!$N$5:$N$500,MATCH($F99,'11.6_Outliers-Incineration'!$F$5:$F$500,0))&lt;&gt;"N",
INDEX('11.6_Outliers-Incineration'!K$5:K$500,MATCH($F99,'11.6_Outliers-Incineration'!$F$5:$F$500,0)),""),"")</f>
        <v/>
      </c>
      <c r="AD99" s="14" t="str">
        <f>IFERROR(IF(INDEX('11.6_Outliers-Incineration'!$N$5:$N$500,MATCH($F99,'11.6_Outliers-Incineration'!$F$5:$F$500,0))&lt;&gt;"N",
INDEX('11.6_Outliers-Incineration'!L$5:L$500,MATCH($F99,'11.6_Outliers-Incineration'!$F$5:$F$500,0)),""),"")</f>
        <v/>
      </c>
      <c r="AE99" s="14" t="str">
        <f>IFERROR(IF(INDEX('11.7_Outliers-Controlled_disp'!$N$5:$N$500,MATCH($F99,'11.7_Outliers-Controlled_disp'!$F$5:$F$500,0))&lt;&gt;"N",
INDEX('11.7_Outliers-Controlled_disp'!J$5:J$500,MATCH($F99,'11.7_Outliers-Controlled_disp'!$F$5:$F$500,0)),""),"")</f>
        <v/>
      </c>
      <c r="AF99" s="8" t="str">
        <f>IFERROR(IF(INDEX('11.7_Outliers-Controlled_disp'!$N$5:$N$500,MATCH($F99,'11.7_Outliers-Controlled_disp'!$F$5:$F$500,0))&lt;&gt;"N",
INDEX('11.7_Outliers-Controlled_disp'!K$5:K$500,MATCH($F99,'11.7_Outliers-Controlled_disp'!$F$5:$F$500,0)),""),"")</f>
        <v/>
      </c>
      <c r="AG99" s="14" t="str">
        <f>IFERROR(IF(INDEX('11.7_Outliers-Controlled_disp'!$N$5:$N$500,MATCH($F99,'11.7_Outliers-Controlled_disp'!$F$5:$F$500,0))&lt;&gt;"N",
INDEX('11.7_Outliers-Controlled_disp'!L$5:L$500,MATCH($F99,'11.7_Outliers-Controlled_disp'!$F$5:$F$500,0)),""),"")</f>
        <v/>
      </c>
      <c r="AI99" s="5"/>
      <c r="AJ99" s="5" t="s">
        <v>1569</v>
      </c>
      <c r="AK99" s="5">
        <f t="shared" si="1"/>
        <v>2</v>
      </c>
    </row>
    <row r="100" spans="1:37" x14ac:dyDescent="0.25">
      <c r="A100" s="5" t="s">
        <v>622</v>
      </c>
      <c r="B100" s="5" t="s">
        <v>25</v>
      </c>
      <c r="C100" s="5" t="s">
        <v>624</v>
      </c>
      <c r="D100" s="5" t="s">
        <v>620</v>
      </c>
      <c r="E100" s="5" t="s">
        <v>625</v>
      </c>
      <c r="F100" s="5" t="s">
        <v>623</v>
      </c>
      <c r="G100" s="5">
        <v>3</v>
      </c>
      <c r="H100" s="15">
        <v>2</v>
      </c>
      <c r="I100" s="4" t="s">
        <v>1850</v>
      </c>
      <c r="J100" s="13">
        <f>IFERROR(IF(INDEX('11.1_Outliers-Generation'!$N$5:$N$500,MATCH($F100,'11.1_Outliers-Generation'!$F$5:$F$500,0))&lt;&gt;"N",
INDEX('11.1_Outliers-Generation'!J$5:J$500,MATCH($F100,'11.1_Outliers-Generation'!$F$5:$F$500,0)),""),"")</f>
        <v>0.36670179135932557</v>
      </c>
      <c r="K100" s="8">
        <f>IFERROR(IF(INDEX('11.1_Outliers-Generation'!$N$5:$N$500,MATCH($F100,'11.1_Outliers-Generation'!$F$5:$F$500,0))&lt;&gt;"N",
INDEX('11.1_Outliers-Generation'!K$5:K$500,MATCH($F100,'11.1_Outliers-Generation'!$F$5:$F$500,0)),""),"")</f>
        <v>2012</v>
      </c>
      <c r="L100" s="13" t="str">
        <f>IFERROR(IF(INDEX('11.1_Outliers-Generation'!$N$5:$N$500,MATCH($F100,'11.1_Outliers-Generation'!$F$5:$F$500,0))&lt;&gt;"N",
INDEX('11.1_Outliers-Generation'!L$5:L$500,MATCH($F100,'11.1_Outliers-Generation'!$F$5:$F$500,0)),""),"")</f>
        <v>WaW_023</v>
      </c>
      <c r="M100" s="14">
        <f>IFERROR(IF(INDEX('11.2_Outliers-Collection_cov'!$N$5:$N$500,MATCH($F100,'11.2_Outliers-Collection_cov'!$F$5:$F$500,0))&lt;&gt;"N",
INDEX('11.2_Outliers-Collection_cov'!J$5:J$500,MATCH($F100,'11.2_Outliers-Collection_cov'!$F$5:$F$500,0)),""),"")</f>
        <v>60</v>
      </c>
      <c r="N100" s="8">
        <f>IFERROR(IF(INDEX('11.2_Outliers-Collection_cov'!$N$5:$N$500,MATCH($F100,'11.2_Outliers-Collection_cov'!$F$5:$F$500,0))&lt;&gt;"N",
INDEX('11.2_Outliers-Collection_cov'!K$5:K$500,MATCH($F100,'11.2_Outliers-Collection_cov'!$F$5:$F$500,0)),""),"")</f>
        <v>2012</v>
      </c>
      <c r="O100" s="13" t="str">
        <f>IFERROR(IF(INDEX('11.2_Outliers-Collection_cov'!$N$5:$N$500,MATCH($F100,'11.2_Outliers-Collection_cov'!$F$5:$F$500,0))&lt;&gt;"N",
INDEX('11.2_Outliers-Collection_cov'!L$5:L$500,MATCH($F100,'11.2_Outliers-Collection_cov'!$F$5:$F$500,0)),""),"")</f>
        <v>WaW_023</v>
      </c>
      <c r="P100" s="14">
        <f>IFERROR(IF(INDEX('11.3_Outliers-Plastic'!$N$5:$N$500,MATCH($F100,'11.3_Outliers-Plastic'!$F$5:$F$500,0))&lt;&gt;"N",
INDEX('11.3_Outliers-Plastic'!J$5:J$500,MATCH($F100,'11.3_Outliers-Plastic'!$F$5:$F$500,0)),""),"")</f>
        <v>2.8897110288971106</v>
      </c>
      <c r="Q100" s="8">
        <f>IFERROR(IF(INDEX('11.3_Outliers-Plastic'!$N$5:$N$500,MATCH($F100,'11.3_Outliers-Plastic'!$F$5:$F$500,0))&lt;&gt;"N",
INDEX('11.3_Outliers-Plastic'!K$5:K$500,MATCH($F100,'11.3_Outliers-Plastic'!$F$5:$F$500,0)),""),"")</f>
        <v>2012</v>
      </c>
      <c r="R100" s="14" t="str">
        <f>IFERROR(IF(INDEX('11.3_Outliers-Plastic'!$N$5:$N$500,MATCH($F100,'11.3_Outliers-Plastic'!$F$5:$F$500,0))&lt;&gt;"N",
INDEX('11.3_Outliers-Plastic'!L$5:L$500,MATCH($F100,'11.3_Outliers-Plastic'!$F$5:$F$500,0)),""),"")</f>
        <v>WaW_023</v>
      </c>
      <c r="S100" s="12"/>
      <c r="T100" s="5"/>
      <c r="U100" s="5" t="s">
        <v>1569</v>
      </c>
      <c r="V100" s="14">
        <f>IFERROR(IF(INDEX('11.5_Outliers-Other_recovery'!$N$5:$N$500,MATCH($F100,'11.5_Outliers-Other_recovery'!$F$5:$F$500,0))&lt;&gt;"N",
INDEX('11.5_Outliers-Other_recovery'!J$5:J$500,MATCH($F100,'11.5_Outliers-Other_recovery'!$F$5:$F$500,0)),""),"")</f>
        <v>0</v>
      </c>
      <c r="W100" s="8">
        <f>IFERROR(IF(INDEX('11.5_Outliers-Other_recovery'!$N$5:$N$500,MATCH($F100,'11.5_Outliers-Other_recovery'!$F$5:$F$500,0))&lt;&gt;"N",
INDEX('11.5_Outliers-Other_recovery'!K$5:K$500,MATCH($F100,'11.5_Outliers-Other_recovery'!$F$5:$F$500,0)),""),"")</f>
        <v>2012</v>
      </c>
      <c r="X100" s="14" t="str">
        <f>IFERROR(IF(INDEX('11.5_Outliers-Other_recovery'!$N$5:$N$500,MATCH($F100,'11.5_Outliers-Other_recovery'!$F$5:$F$500,0))&lt;&gt;"N",
INDEX('11.5_Outliers-Other_recovery'!L$5:L$500,MATCH($F100,'11.5_Outliers-Other_recovery'!$F$5:$F$500,0)),""),"")</f>
        <v>WaW_023</v>
      </c>
      <c r="Y100" s="14">
        <f>IFERROR(IF(INDEX('11.4_Outliers-Formal_dry_recy'!$N$5:$N$500,MATCH($F100,'11.4_Outliers-Formal_dry_recy'!$F$5:$F$500,0))&lt;&gt;"N",
INDEX('11.4_Outliers-Formal_dry_recy'!J$5:J$500,MATCH($F100,'11.4_Outliers-Formal_dry_recy'!$F$5:$F$500,0)),""),"")</f>
        <v>0</v>
      </c>
      <c r="Z100" s="8">
        <f>IFERROR(IF(INDEX('11.4_Outliers-Formal_dry_recy'!$N$5:$N$500,MATCH($F100,'11.4_Outliers-Formal_dry_recy'!$F$5:$F$500,0))&lt;&gt;"N",
INDEX('11.4_Outliers-Formal_dry_recy'!K$5:K$500,MATCH($F100,'11.4_Outliers-Formal_dry_recy'!$F$5:$F$500,0)),""),"")</f>
        <v>2012</v>
      </c>
      <c r="AA100" s="14" t="str">
        <f>IFERROR(IF(INDEX('11.4_Outliers-Formal_dry_recy'!$N$5:$N$500,MATCH($F100,'11.4_Outliers-Formal_dry_recy'!$F$5:$F$500,0))&lt;&gt;"N",
INDEX('11.4_Outliers-Formal_dry_recy'!L$5:L$500,MATCH($F100,'11.4_Outliers-Formal_dry_recy'!$F$5:$F$500,0)),""),"")</f>
        <v>WaW_023</v>
      </c>
      <c r="AB100" s="14">
        <f>IFERROR(IF(INDEX('11.6_Outliers-Incineration'!$N$5:$N$500,MATCH($F100,'11.6_Outliers-Incineration'!$F$5:$F$500,0))&lt;&gt;"N",
INDEX('11.6_Outliers-Incineration'!J$5:J$500,MATCH($F100,'11.6_Outliers-Incineration'!$F$5:$F$500,0)),""),"")</f>
        <v>0</v>
      </c>
      <c r="AC100" s="8">
        <f>IFERROR(IF(INDEX('11.6_Outliers-Incineration'!$N$5:$N$500,MATCH($F100,'11.6_Outliers-Incineration'!$F$5:$F$500,0))&lt;&gt;"N",
INDEX('11.6_Outliers-Incineration'!K$5:K$500,MATCH($F100,'11.6_Outliers-Incineration'!$F$5:$F$500,0)),""),"")</f>
        <v>2012</v>
      </c>
      <c r="AD100" s="14" t="str">
        <f>IFERROR(IF(INDEX('11.6_Outliers-Incineration'!$N$5:$N$500,MATCH($F100,'11.6_Outliers-Incineration'!$F$5:$F$500,0))&lt;&gt;"N",
INDEX('11.6_Outliers-Incineration'!L$5:L$500,MATCH($F100,'11.6_Outliers-Incineration'!$F$5:$F$500,0)),""),"")</f>
        <v>WaW_023</v>
      </c>
      <c r="AE100" s="14">
        <f>IFERROR(IF(INDEX('11.7_Outliers-Controlled_disp'!$N$5:$N$500,MATCH($F100,'11.7_Outliers-Controlled_disp'!$F$5:$F$500,0))&lt;&gt;"N",
INDEX('11.7_Outliers-Controlled_disp'!J$5:J$500,MATCH($F100,'11.7_Outliers-Controlled_disp'!$F$5:$F$500,0)),""),"")</f>
        <v>0</v>
      </c>
      <c r="AF100" s="8">
        <f>IFERROR(IF(INDEX('11.7_Outliers-Controlled_disp'!$N$5:$N$500,MATCH($F100,'11.7_Outliers-Controlled_disp'!$F$5:$F$500,0))&lt;&gt;"N",
INDEX('11.7_Outliers-Controlled_disp'!K$5:K$500,MATCH($F100,'11.7_Outliers-Controlled_disp'!$F$5:$F$500,0)),""),"")</f>
        <v>2012</v>
      </c>
      <c r="AG100" s="14" t="str">
        <f>IFERROR(IF(INDEX('11.7_Outliers-Controlled_disp'!$N$5:$N$500,MATCH($F100,'11.7_Outliers-Controlled_disp'!$F$5:$F$500,0))&lt;&gt;"N",
INDEX('11.7_Outliers-Controlled_disp'!L$5:L$500,MATCH($F100,'11.7_Outliers-Controlled_disp'!$F$5:$F$500,0)),""),"")</f>
        <v>WaW_023</v>
      </c>
      <c r="AI100" s="5"/>
      <c r="AJ100" s="5" t="s">
        <v>1569</v>
      </c>
      <c r="AK100" s="5">
        <f t="shared" si="1"/>
        <v>7</v>
      </c>
    </row>
    <row r="101" spans="1:37" x14ac:dyDescent="0.25">
      <c r="A101" s="5" t="s">
        <v>626</v>
      </c>
      <c r="B101" s="5" t="s">
        <v>25</v>
      </c>
      <c r="C101" s="5" t="s">
        <v>624</v>
      </c>
      <c r="D101" s="5" t="s">
        <v>620</v>
      </c>
      <c r="E101" s="5" t="s">
        <v>628</v>
      </c>
      <c r="F101" s="5" t="s">
        <v>627</v>
      </c>
      <c r="G101" s="5">
        <v>3</v>
      </c>
      <c r="H101" s="15">
        <v>2</v>
      </c>
      <c r="I101" s="4" t="s">
        <v>1851</v>
      </c>
      <c r="J101" s="13">
        <f>IFERROR(IF(INDEX('11.1_Outliers-Generation'!$N$5:$N$500,MATCH($F101,'11.1_Outliers-Generation'!$F$5:$F$500,0))&lt;&gt;"N",
INDEX('11.1_Outliers-Generation'!J$5:J$500,MATCH($F101,'11.1_Outliers-Generation'!$F$5:$F$500,0)),""),"")</f>
        <v>0.34027370180840294</v>
      </c>
      <c r="K101" s="8">
        <f>IFERROR(IF(INDEX('11.1_Outliers-Generation'!$N$5:$N$500,MATCH($F101,'11.1_Outliers-Generation'!$F$5:$F$500,0))&lt;&gt;"N",
INDEX('11.1_Outliers-Generation'!K$5:K$500,MATCH($F101,'11.1_Outliers-Generation'!$F$5:$F$500,0)),""),"")</f>
        <v>2012</v>
      </c>
      <c r="L101" s="13" t="str">
        <f>IFERROR(IF(INDEX('11.1_Outliers-Generation'!$N$5:$N$500,MATCH($F101,'11.1_Outliers-Generation'!$F$5:$F$500,0))&lt;&gt;"N",
INDEX('11.1_Outliers-Generation'!L$5:L$500,MATCH($F101,'11.1_Outliers-Generation'!$F$5:$F$500,0)),""),"")</f>
        <v>WaW_024</v>
      </c>
      <c r="M101" s="14">
        <f>IFERROR(IF(INDEX('11.2_Outliers-Collection_cov'!$N$5:$N$500,MATCH($F101,'11.2_Outliers-Collection_cov'!$F$5:$F$500,0))&lt;&gt;"N",
INDEX('11.2_Outliers-Collection_cov'!J$5:J$500,MATCH($F101,'11.2_Outliers-Collection_cov'!$F$5:$F$500,0)),""),"")</f>
        <v>72</v>
      </c>
      <c r="N101" s="8">
        <f>IFERROR(IF(INDEX('11.2_Outliers-Collection_cov'!$N$5:$N$500,MATCH($F101,'11.2_Outliers-Collection_cov'!$F$5:$F$500,0))&lt;&gt;"N",
INDEX('11.2_Outliers-Collection_cov'!K$5:K$500,MATCH($F101,'11.2_Outliers-Collection_cov'!$F$5:$F$500,0)),""),"")</f>
        <v>2012</v>
      </c>
      <c r="O101" s="13" t="str">
        <f>IFERROR(IF(INDEX('11.2_Outliers-Collection_cov'!$N$5:$N$500,MATCH($F101,'11.2_Outliers-Collection_cov'!$F$5:$F$500,0))&lt;&gt;"N",
INDEX('11.2_Outliers-Collection_cov'!L$5:L$500,MATCH($F101,'11.2_Outliers-Collection_cov'!$F$5:$F$500,0)),""),"")</f>
        <v>WaW_024</v>
      </c>
      <c r="P101" s="14">
        <f>IFERROR(IF(INDEX('11.3_Outliers-Plastic'!$N$5:$N$500,MATCH($F101,'11.3_Outliers-Plastic'!$F$5:$F$500,0))&lt;&gt;"N",
INDEX('11.3_Outliers-Plastic'!J$5:J$500,MATCH($F101,'11.3_Outliers-Plastic'!$F$5:$F$500,0)),""),"")</f>
        <v>4.0508101620324064</v>
      </c>
      <c r="Q101" s="8">
        <f>IFERROR(IF(INDEX('11.3_Outliers-Plastic'!$N$5:$N$500,MATCH($F101,'11.3_Outliers-Plastic'!$F$5:$F$500,0))&lt;&gt;"N",
INDEX('11.3_Outliers-Plastic'!K$5:K$500,MATCH($F101,'11.3_Outliers-Plastic'!$F$5:$F$500,0)),""),"")</f>
        <v>2012</v>
      </c>
      <c r="R101" s="14" t="str">
        <f>IFERROR(IF(INDEX('11.3_Outliers-Plastic'!$N$5:$N$500,MATCH($F101,'11.3_Outliers-Plastic'!$F$5:$F$500,0))&lt;&gt;"N",
INDEX('11.3_Outliers-Plastic'!L$5:L$500,MATCH($F101,'11.3_Outliers-Plastic'!$F$5:$F$500,0)),""),"")</f>
        <v>WaW_024</v>
      </c>
      <c r="S101" s="12"/>
      <c r="T101" s="5"/>
      <c r="U101" s="5" t="s">
        <v>1569</v>
      </c>
      <c r="V101" s="14">
        <f>IFERROR(IF(INDEX('11.5_Outliers-Other_recovery'!$N$5:$N$500,MATCH($F101,'11.5_Outliers-Other_recovery'!$F$5:$F$500,0))&lt;&gt;"N",
INDEX('11.5_Outliers-Other_recovery'!J$5:J$500,MATCH($F101,'11.5_Outliers-Other_recovery'!$F$5:$F$500,0)),""),"")</f>
        <v>0</v>
      </c>
      <c r="W101" s="8">
        <f>IFERROR(IF(INDEX('11.5_Outliers-Other_recovery'!$N$5:$N$500,MATCH($F101,'11.5_Outliers-Other_recovery'!$F$5:$F$500,0))&lt;&gt;"N",
INDEX('11.5_Outliers-Other_recovery'!K$5:K$500,MATCH($F101,'11.5_Outliers-Other_recovery'!$F$5:$F$500,0)),""),"")</f>
        <v>2012</v>
      </c>
      <c r="X101" s="14" t="str">
        <f>IFERROR(IF(INDEX('11.5_Outliers-Other_recovery'!$N$5:$N$500,MATCH($F101,'11.5_Outliers-Other_recovery'!$F$5:$F$500,0))&lt;&gt;"N",
INDEX('11.5_Outliers-Other_recovery'!L$5:L$500,MATCH($F101,'11.5_Outliers-Other_recovery'!$F$5:$F$500,0)),""),"")</f>
        <v>WaW_024</v>
      </c>
      <c r="Y101" s="14">
        <f>IFERROR(IF(INDEX('11.4_Outliers-Formal_dry_recy'!$N$5:$N$500,MATCH($F101,'11.4_Outliers-Formal_dry_recy'!$F$5:$F$500,0))&lt;&gt;"N",
INDEX('11.4_Outliers-Formal_dry_recy'!J$5:J$500,MATCH($F101,'11.4_Outliers-Formal_dry_recy'!$F$5:$F$500,0)),""),"")</f>
        <v>0</v>
      </c>
      <c r="Z101" s="8">
        <f>IFERROR(IF(INDEX('11.4_Outliers-Formal_dry_recy'!$N$5:$N$500,MATCH($F101,'11.4_Outliers-Formal_dry_recy'!$F$5:$F$500,0))&lt;&gt;"N",
INDEX('11.4_Outliers-Formal_dry_recy'!K$5:K$500,MATCH($F101,'11.4_Outliers-Formal_dry_recy'!$F$5:$F$500,0)),""),"")</f>
        <v>2012</v>
      </c>
      <c r="AA101" s="14" t="str">
        <f>IFERROR(IF(INDEX('11.4_Outliers-Formal_dry_recy'!$N$5:$N$500,MATCH($F101,'11.4_Outliers-Formal_dry_recy'!$F$5:$F$500,0))&lt;&gt;"N",
INDEX('11.4_Outliers-Formal_dry_recy'!L$5:L$500,MATCH($F101,'11.4_Outliers-Formal_dry_recy'!$F$5:$F$500,0)),""),"")</f>
        <v>WaW_024</v>
      </c>
      <c r="AB101" s="14">
        <f>IFERROR(IF(INDEX('11.6_Outliers-Incineration'!$N$5:$N$500,MATCH($F101,'11.6_Outliers-Incineration'!$F$5:$F$500,0))&lt;&gt;"N",
INDEX('11.6_Outliers-Incineration'!J$5:J$500,MATCH($F101,'11.6_Outliers-Incineration'!$F$5:$F$500,0)),""),"")</f>
        <v>0</v>
      </c>
      <c r="AC101" s="8">
        <f>IFERROR(IF(INDEX('11.6_Outliers-Incineration'!$N$5:$N$500,MATCH($F101,'11.6_Outliers-Incineration'!$F$5:$F$500,0))&lt;&gt;"N",
INDEX('11.6_Outliers-Incineration'!K$5:K$500,MATCH($F101,'11.6_Outliers-Incineration'!$F$5:$F$500,0)),""),"")</f>
        <v>2012</v>
      </c>
      <c r="AD101" s="14" t="str">
        <f>IFERROR(IF(INDEX('11.6_Outliers-Incineration'!$N$5:$N$500,MATCH($F101,'11.6_Outliers-Incineration'!$F$5:$F$500,0))&lt;&gt;"N",
INDEX('11.6_Outliers-Incineration'!L$5:L$500,MATCH($F101,'11.6_Outliers-Incineration'!$F$5:$F$500,0)),""),"")</f>
        <v>WaW_024</v>
      </c>
      <c r="AE101" s="14">
        <f>IFERROR(IF(INDEX('11.7_Outliers-Controlled_disp'!$N$5:$N$500,MATCH($F101,'11.7_Outliers-Controlled_disp'!$F$5:$F$500,0))&lt;&gt;"N",
INDEX('11.7_Outliers-Controlled_disp'!J$5:J$500,MATCH($F101,'11.7_Outliers-Controlled_disp'!$F$5:$F$500,0)),""),"")</f>
        <v>0</v>
      </c>
      <c r="AF101" s="8">
        <f>IFERROR(IF(INDEX('11.7_Outliers-Controlled_disp'!$N$5:$N$500,MATCH($F101,'11.7_Outliers-Controlled_disp'!$F$5:$F$500,0))&lt;&gt;"N",
INDEX('11.7_Outliers-Controlled_disp'!K$5:K$500,MATCH($F101,'11.7_Outliers-Controlled_disp'!$F$5:$F$500,0)),""),"")</f>
        <v>2012</v>
      </c>
      <c r="AG101" s="14" t="str">
        <f>IFERROR(IF(INDEX('11.7_Outliers-Controlled_disp'!$N$5:$N$500,MATCH($F101,'11.7_Outliers-Controlled_disp'!$F$5:$F$500,0))&lt;&gt;"N",
INDEX('11.7_Outliers-Controlled_disp'!L$5:L$500,MATCH($F101,'11.7_Outliers-Controlled_disp'!$F$5:$F$500,0)),""),"")</f>
        <v>WaW_024</v>
      </c>
      <c r="AI101" s="5"/>
      <c r="AJ101" s="5" t="s">
        <v>1569</v>
      </c>
      <c r="AK101" s="5">
        <f t="shared" si="1"/>
        <v>7</v>
      </c>
    </row>
    <row r="102" spans="1:37" x14ac:dyDescent="0.25">
      <c r="A102" s="5" t="s">
        <v>629</v>
      </c>
      <c r="B102" s="5" t="s">
        <v>25</v>
      </c>
      <c r="C102" s="5" t="s">
        <v>624</v>
      </c>
      <c r="D102" s="5" t="s">
        <v>620</v>
      </c>
      <c r="E102" s="5" t="s">
        <v>631</v>
      </c>
      <c r="F102" s="5" t="s">
        <v>630</v>
      </c>
      <c r="G102" s="5">
        <v>3</v>
      </c>
      <c r="H102" s="15">
        <v>2</v>
      </c>
      <c r="I102" s="4" t="s">
        <v>1850</v>
      </c>
      <c r="J102" s="13">
        <f>IFERROR(IF(INDEX('11.1_Outliers-Generation'!$N$5:$N$500,MATCH($F102,'11.1_Outliers-Generation'!$F$5:$F$500,0))&lt;&gt;"N",
INDEX('11.1_Outliers-Generation'!J$5:J$500,MATCH($F102,'11.1_Outliers-Generation'!$F$5:$F$500,0)),""),"")</f>
        <v>0.75623756333693248</v>
      </c>
      <c r="K102" s="8">
        <f>IFERROR(IF(INDEX('11.1_Outliers-Generation'!$N$5:$N$500,MATCH($F102,'11.1_Outliers-Generation'!$F$5:$F$500,0))&lt;&gt;"N",
INDEX('11.1_Outliers-Generation'!K$5:K$500,MATCH($F102,'11.1_Outliers-Generation'!$F$5:$F$500,0)),""),"")</f>
        <v>2012</v>
      </c>
      <c r="L102" s="13" t="str">
        <f>IFERROR(IF(INDEX('11.1_Outliers-Generation'!$N$5:$N$500,MATCH($F102,'11.1_Outliers-Generation'!$F$5:$F$500,0))&lt;&gt;"N",
INDEX('11.1_Outliers-Generation'!L$5:L$500,MATCH($F102,'11.1_Outliers-Generation'!$F$5:$F$500,0)),""),"")</f>
        <v>WaW_025</v>
      </c>
      <c r="M102" s="14">
        <f>IFERROR(IF(INDEX('11.2_Outliers-Collection_cov'!$N$5:$N$500,MATCH($F102,'11.2_Outliers-Collection_cov'!$F$5:$F$500,0))&lt;&gt;"N",
INDEX('11.2_Outliers-Collection_cov'!J$5:J$500,MATCH($F102,'11.2_Outliers-Collection_cov'!$F$5:$F$500,0)),""),"")</f>
        <v>32</v>
      </c>
      <c r="N102" s="8">
        <f>IFERROR(IF(INDEX('11.2_Outliers-Collection_cov'!$N$5:$N$500,MATCH($F102,'11.2_Outliers-Collection_cov'!$F$5:$F$500,0))&lt;&gt;"N",
INDEX('11.2_Outliers-Collection_cov'!K$5:K$500,MATCH($F102,'11.2_Outliers-Collection_cov'!$F$5:$F$500,0)),""),"")</f>
        <v>2012</v>
      </c>
      <c r="O102" s="13" t="str">
        <f>IFERROR(IF(INDEX('11.2_Outliers-Collection_cov'!$N$5:$N$500,MATCH($F102,'11.2_Outliers-Collection_cov'!$F$5:$F$500,0))&lt;&gt;"N",
INDEX('11.2_Outliers-Collection_cov'!L$5:L$500,MATCH($F102,'11.2_Outliers-Collection_cov'!$F$5:$F$500,0)),""),"")</f>
        <v>WaW_025</v>
      </c>
      <c r="P102" s="14">
        <f>IFERROR(IF(INDEX('11.3_Outliers-Plastic'!$N$5:$N$500,MATCH($F102,'11.3_Outliers-Plastic'!$F$5:$F$500,0))&lt;&gt;"N",
INDEX('11.3_Outliers-Plastic'!J$5:J$500,MATCH($F102,'11.3_Outliers-Plastic'!$F$5:$F$500,0)),""),"")</f>
        <v>4.5490901819636074</v>
      </c>
      <c r="Q102" s="8">
        <f>IFERROR(IF(INDEX('11.3_Outliers-Plastic'!$N$5:$N$500,MATCH($F102,'11.3_Outliers-Plastic'!$F$5:$F$500,0))&lt;&gt;"N",
INDEX('11.3_Outliers-Plastic'!K$5:K$500,MATCH($F102,'11.3_Outliers-Plastic'!$F$5:$F$500,0)),""),"")</f>
        <v>2012</v>
      </c>
      <c r="R102" s="14" t="str">
        <f>IFERROR(IF(INDEX('11.3_Outliers-Plastic'!$N$5:$N$500,MATCH($F102,'11.3_Outliers-Plastic'!$F$5:$F$500,0))&lt;&gt;"N",
INDEX('11.3_Outliers-Plastic'!L$5:L$500,MATCH($F102,'11.3_Outliers-Plastic'!$F$5:$F$500,0)),""),"")</f>
        <v>WaW_025</v>
      </c>
      <c r="S102" s="12"/>
      <c r="T102" s="5"/>
      <c r="U102" s="5" t="s">
        <v>1569</v>
      </c>
      <c r="V102" s="14">
        <f>IFERROR(IF(INDEX('11.5_Outliers-Other_recovery'!$N$5:$N$500,MATCH($F102,'11.5_Outliers-Other_recovery'!$F$5:$F$500,0))&lt;&gt;"N",
INDEX('11.5_Outliers-Other_recovery'!J$5:J$500,MATCH($F102,'11.5_Outliers-Other_recovery'!$F$5:$F$500,0)),""),"")</f>
        <v>0</v>
      </c>
      <c r="W102" s="8">
        <f>IFERROR(IF(INDEX('11.5_Outliers-Other_recovery'!$N$5:$N$500,MATCH($F102,'11.5_Outliers-Other_recovery'!$F$5:$F$500,0))&lt;&gt;"N",
INDEX('11.5_Outliers-Other_recovery'!K$5:K$500,MATCH($F102,'11.5_Outliers-Other_recovery'!$F$5:$F$500,0)),""),"")</f>
        <v>2012</v>
      </c>
      <c r="X102" s="14" t="str">
        <f>IFERROR(IF(INDEX('11.5_Outliers-Other_recovery'!$N$5:$N$500,MATCH($F102,'11.5_Outliers-Other_recovery'!$F$5:$F$500,0))&lt;&gt;"N",
INDEX('11.5_Outliers-Other_recovery'!L$5:L$500,MATCH($F102,'11.5_Outliers-Other_recovery'!$F$5:$F$500,0)),""),"")</f>
        <v>WaW_025</v>
      </c>
      <c r="Y102" s="14">
        <f>IFERROR(IF(INDEX('11.4_Outliers-Formal_dry_recy'!$N$5:$N$500,MATCH($F102,'11.4_Outliers-Formal_dry_recy'!$F$5:$F$500,0))&lt;&gt;"N",
INDEX('11.4_Outliers-Formal_dry_recy'!J$5:J$500,MATCH($F102,'11.4_Outliers-Formal_dry_recy'!$F$5:$F$500,0)),""),"")</f>
        <v>0</v>
      </c>
      <c r="Z102" s="8">
        <f>IFERROR(IF(INDEX('11.4_Outliers-Formal_dry_recy'!$N$5:$N$500,MATCH($F102,'11.4_Outliers-Formal_dry_recy'!$F$5:$F$500,0))&lt;&gt;"N",
INDEX('11.4_Outliers-Formal_dry_recy'!K$5:K$500,MATCH($F102,'11.4_Outliers-Formal_dry_recy'!$F$5:$F$500,0)),""),"")</f>
        <v>2012</v>
      </c>
      <c r="AA102" s="14" t="str">
        <f>IFERROR(IF(INDEX('11.4_Outliers-Formal_dry_recy'!$N$5:$N$500,MATCH($F102,'11.4_Outliers-Formal_dry_recy'!$F$5:$F$500,0))&lt;&gt;"N",
INDEX('11.4_Outliers-Formal_dry_recy'!L$5:L$500,MATCH($F102,'11.4_Outliers-Formal_dry_recy'!$F$5:$F$500,0)),""),"")</f>
        <v>WaW_025</v>
      </c>
      <c r="AB102" s="14">
        <f>IFERROR(IF(INDEX('11.6_Outliers-Incineration'!$N$5:$N$500,MATCH($F102,'11.6_Outliers-Incineration'!$F$5:$F$500,0))&lt;&gt;"N",
INDEX('11.6_Outliers-Incineration'!J$5:J$500,MATCH($F102,'11.6_Outliers-Incineration'!$F$5:$F$500,0)),""),"")</f>
        <v>0</v>
      </c>
      <c r="AC102" s="8">
        <f>IFERROR(IF(INDEX('11.6_Outliers-Incineration'!$N$5:$N$500,MATCH($F102,'11.6_Outliers-Incineration'!$F$5:$F$500,0))&lt;&gt;"N",
INDEX('11.6_Outliers-Incineration'!K$5:K$500,MATCH($F102,'11.6_Outliers-Incineration'!$F$5:$F$500,0)),""),"")</f>
        <v>2012</v>
      </c>
      <c r="AD102" s="14" t="str">
        <f>IFERROR(IF(INDEX('11.6_Outliers-Incineration'!$N$5:$N$500,MATCH($F102,'11.6_Outliers-Incineration'!$F$5:$F$500,0))&lt;&gt;"N",
INDEX('11.6_Outliers-Incineration'!L$5:L$500,MATCH($F102,'11.6_Outliers-Incineration'!$F$5:$F$500,0)),""),"")</f>
        <v>WaW_025</v>
      </c>
      <c r="AE102" s="14">
        <f>IFERROR(IF(INDEX('11.7_Outliers-Controlled_disp'!$N$5:$N$500,MATCH($F102,'11.7_Outliers-Controlled_disp'!$F$5:$F$500,0))&lt;&gt;"N",
INDEX('11.7_Outliers-Controlled_disp'!J$5:J$500,MATCH($F102,'11.7_Outliers-Controlled_disp'!$F$5:$F$500,0)),""),"")</f>
        <v>0</v>
      </c>
      <c r="AF102" s="8">
        <f>IFERROR(IF(INDEX('11.7_Outliers-Controlled_disp'!$N$5:$N$500,MATCH($F102,'11.7_Outliers-Controlled_disp'!$F$5:$F$500,0))&lt;&gt;"N",
INDEX('11.7_Outliers-Controlled_disp'!K$5:K$500,MATCH($F102,'11.7_Outliers-Controlled_disp'!$F$5:$F$500,0)),""),"")</f>
        <v>2012</v>
      </c>
      <c r="AG102" s="14" t="str">
        <f>IFERROR(IF(INDEX('11.7_Outliers-Controlled_disp'!$N$5:$N$500,MATCH($F102,'11.7_Outliers-Controlled_disp'!$F$5:$F$500,0))&lt;&gt;"N",
INDEX('11.7_Outliers-Controlled_disp'!L$5:L$500,MATCH($F102,'11.7_Outliers-Controlled_disp'!$F$5:$F$500,0)),""),"")</f>
        <v>WaW_025</v>
      </c>
      <c r="AI102" s="5"/>
      <c r="AJ102" s="5" t="s">
        <v>1569</v>
      </c>
      <c r="AK102" s="5">
        <f t="shared" si="1"/>
        <v>7</v>
      </c>
    </row>
    <row r="103" spans="1:37" x14ac:dyDescent="0.25">
      <c r="A103" s="5" t="s">
        <v>632</v>
      </c>
      <c r="B103" s="5" t="s">
        <v>25</v>
      </c>
      <c r="C103" s="5" t="s">
        <v>624</v>
      </c>
      <c r="D103" s="5" t="s">
        <v>620</v>
      </c>
      <c r="E103" s="5" t="s">
        <v>633</v>
      </c>
      <c r="F103" s="5" t="s">
        <v>3140</v>
      </c>
      <c r="G103" s="5">
        <v>3</v>
      </c>
      <c r="H103" s="15">
        <v>2</v>
      </c>
      <c r="I103" s="4" t="s">
        <v>3142</v>
      </c>
      <c r="J103" s="13">
        <f>IFERROR(IF(INDEX('11.1_Outliers-Generation'!$N$5:$N$500,MATCH($F103,'11.1_Outliers-Generation'!$F$5:$F$500,0))&lt;&gt;"N",
INDEX('11.1_Outliers-Generation'!J$5:J$500,MATCH($F103,'11.1_Outliers-Generation'!$F$5:$F$500,0)),""),"")</f>
        <v>0.80951901805457327</v>
      </c>
      <c r="K103" s="8">
        <f>IFERROR(IF(INDEX('11.1_Outliers-Generation'!$N$5:$N$500,MATCH($F103,'11.1_Outliers-Generation'!$F$5:$F$500,0))&lt;&gt;"N",
INDEX('11.1_Outliers-Generation'!K$5:K$500,MATCH($F103,'11.1_Outliers-Generation'!$F$5:$F$500,0)),""),"")</f>
        <v>2012</v>
      </c>
      <c r="L103" s="13" t="str">
        <f>IFERROR(IF(INDEX('11.1_Outliers-Generation'!$N$5:$N$500,MATCH($F103,'11.1_Outliers-Generation'!$F$5:$F$500,0))&lt;&gt;"N",
INDEX('11.1_Outliers-Generation'!L$5:L$500,MATCH($F103,'11.1_Outliers-Generation'!$F$5:$F$500,0)),""),"")</f>
        <v>WaW_026</v>
      </c>
      <c r="M103" s="14">
        <f>IFERROR(IF(INDEX('11.2_Outliers-Collection_cov'!$N$5:$N$500,MATCH($F103,'11.2_Outliers-Collection_cov'!$F$5:$F$500,0))&lt;&gt;"N",
INDEX('11.2_Outliers-Collection_cov'!J$5:J$500,MATCH($F103,'11.2_Outliers-Collection_cov'!$F$5:$F$500,0)),""),"")</f>
        <v>42</v>
      </c>
      <c r="N103" s="8">
        <f>IFERROR(IF(INDEX('11.2_Outliers-Collection_cov'!$N$5:$N$500,MATCH($F103,'11.2_Outliers-Collection_cov'!$F$5:$F$500,0))&lt;&gt;"N",
INDEX('11.2_Outliers-Collection_cov'!K$5:K$500,MATCH($F103,'11.2_Outliers-Collection_cov'!$F$5:$F$500,0)),""),"")</f>
        <v>2012</v>
      </c>
      <c r="O103" s="13" t="str">
        <f>IFERROR(IF(INDEX('11.2_Outliers-Collection_cov'!$N$5:$N$500,MATCH($F103,'11.2_Outliers-Collection_cov'!$F$5:$F$500,0))&lt;&gt;"N",
INDEX('11.2_Outliers-Collection_cov'!L$5:L$500,MATCH($F103,'11.2_Outliers-Collection_cov'!$F$5:$F$500,0)),""),"")</f>
        <v>WaW_026</v>
      </c>
      <c r="P103" s="14">
        <f>IFERROR(IF(INDEX('11.3_Outliers-Plastic'!$N$5:$N$500,MATCH($F103,'11.3_Outliers-Plastic'!$F$5:$F$500,0))&lt;&gt;"N",
INDEX('11.3_Outliers-Plastic'!J$5:J$500,MATCH($F103,'11.3_Outliers-Plastic'!$F$5:$F$500,0)),""),"")</f>
        <v>7.2107210721072112</v>
      </c>
      <c r="Q103" s="8">
        <f>IFERROR(IF(INDEX('11.3_Outliers-Plastic'!$N$5:$N$500,MATCH($F103,'11.3_Outliers-Plastic'!$F$5:$F$500,0))&lt;&gt;"N",
INDEX('11.3_Outliers-Plastic'!K$5:K$500,MATCH($F103,'11.3_Outliers-Plastic'!$F$5:$F$500,0)),""),"")</f>
        <v>2012</v>
      </c>
      <c r="R103" s="14" t="str">
        <f>IFERROR(IF(INDEX('11.3_Outliers-Plastic'!$N$5:$N$500,MATCH($F103,'11.3_Outliers-Plastic'!$F$5:$F$500,0))&lt;&gt;"N",
INDEX('11.3_Outliers-Plastic'!L$5:L$500,MATCH($F103,'11.3_Outliers-Plastic'!$F$5:$F$500,0)),""),"")</f>
        <v>WaW_026</v>
      </c>
      <c r="S103" s="12"/>
      <c r="T103" s="5"/>
      <c r="U103" s="5" t="s">
        <v>1569</v>
      </c>
      <c r="V103" s="14">
        <f>IFERROR(IF(INDEX('11.5_Outliers-Other_recovery'!$N$5:$N$500,MATCH($F103,'11.5_Outliers-Other_recovery'!$F$5:$F$500,0))&lt;&gt;"N",
INDEX('11.5_Outliers-Other_recovery'!J$5:J$500,MATCH($F103,'11.5_Outliers-Other_recovery'!$F$5:$F$500,0)),""),"")</f>
        <v>1.4193984454207502</v>
      </c>
      <c r="W103" s="8">
        <f>IFERROR(IF(INDEX('11.5_Outliers-Other_recovery'!$N$5:$N$500,MATCH($F103,'11.5_Outliers-Other_recovery'!$F$5:$F$500,0))&lt;&gt;"N",
INDEX('11.5_Outliers-Other_recovery'!K$5:K$500,MATCH($F103,'11.5_Outliers-Other_recovery'!$F$5:$F$500,0)),""),"")</f>
        <v>2012</v>
      </c>
      <c r="X103" s="14" t="str">
        <f>IFERROR(IF(INDEX('11.5_Outliers-Other_recovery'!$N$5:$N$500,MATCH($F103,'11.5_Outliers-Other_recovery'!$F$5:$F$500,0))&lt;&gt;"N",
INDEX('11.5_Outliers-Other_recovery'!L$5:L$500,MATCH($F103,'11.5_Outliers-Other_recovery'!$F$5:$F$500,0)),""),"")</f>
        <v>WaW_026</v>
      </c>
      <c r="Y103" s="14">
        <f>IFERROR(IF(INDEX('11.4_Outliers-Formal_dry_recy'!$N$5:$N$500,MATCH($F103,'11.4_Outliers-Formal_dry_recy'!$F$5:$F$500,0))&lt;&gt;"N",
INDEX('11.4_Outliers-Formal_dry_recy'!J$5:J$500,MATCH($F103,'11.4_Outliers-Formal_dry_recy'!$F$5:$F$500,0)),""),"")</f>
        <v>0</v>
      </c>
      <c r="Z103" s="8">
        <f>IFERROR(IF(INDEX('11.4_Outliers-Formal_dry_recy'!$N$5:$N$500,MATCH($F103,'11.4_Outliers-Formal_dry_recy'!$F$5:$F$500,0))&lt;&gt;"N",
INDEX('11.4_Outliers-Formal_dry_recy'!K$5:K$500,MATCH($F103,'11.4_Outliers-Formal_dry_recy'!$F$5:$F$500,0)),""),"")</f>
        <v>2012</v>
      </c>
      <c r="AA103" s="14" t="str">
        <f>IFERROR(IF(INDEX('11.4_Outliers-Formal_dry_recy'!$N$5:$N$500,MATCH($F103,'11.4_Outliers-Formal_dry_recy'!$F$5:$F$500,0))&lt;&gt;"N",
INDEX('11.4_Outliers-Formal_dry_recy'!L$5:L$500,MATCH($F103,'11.4_Outliers-Formal_dry_recy'!$F$5:$F$500,0)),""),"")</f>
        <v>WaW_026</v>
      </c>
      <c r="AB103" s="14">
        <f>IFERROR(IF(INDEX('11.6_Outliers-Incineration'!$N$5:$N$500,MATCH($F103,'11.6_Outliers-Incineration'!$F$5:$F$500,0))&lt;&gt;"N",
INDEX('11.6_Outliers-Incineration'!J$5:J$500,MATCH($F103,'11.6_Outliers-Incineration'!$F$5:$F$500,0)),""),"")</f>
        <v>0</v>
      </c>
      <c r="AC103" s="8">
        <f>IFERROR(IF(INDEX('11.6_Outliers-Incineration'!$N$5:$N$500,MATCH($F103,'11.6_Outliers-Incineration'!$F$5:$F$500,0))&lt;&gt;"N",
INDEX('11.6_Outliers-Incineration'!K$5:K$500,MATCH($F103,'11.6_Outliers-Incineration'!$F$5:$F$500,0)),""),"")</f>
        <v>2012</v>
      </c>
      <c r="AD103" s="14" t="str">
        <f>IFERROR(IF(INDEX('11.6_Outliers-Incineration'!$N$5:$N$500,MATCH($F103,'11.6_Outliers-Incineration'!$F$5:$F$500,0))&lt;&gt;"N",
INDEX('11.6_Outliers-Incineration'!L$5:L$500,MATCH($F103,'11.6_Outliers-Incineration'!$F$5:$F$500,0)),""),"")</f>
        <v>WaW_026</v>
      </c>
      <c r="AE103" s="14">
        <f>IFERROR(IF(INDEX('11.7_Outliers-Controlled_disp'!$N$5:$N$500,MATCH($F103,'11.7_Outliers-Controlled_disp'!$F$5:$F$500,0))&lt;&gt;"N",
INDEX('11.7_Outliers-Controlled_disp'!J$5:J$500,MATCH($F103,'11.7_Outliers-Controlled_disp'!$F$5:$F$500,0)),""),"")</f>
        <v>0</v>
      </c>
      <c r="AF103" s="8">
        <f>IFERROR(IF(INDEX('11.7_Outliers-Controlled_disp'!$N$5:$N$500,MATCH($F103,'11.7_Outliers-Controlled_disp'!$F$5:$F$500,0))&lt;&gt;"N",
INDEX('11.7_Outliers-Controlled_disp'!K$5:K$500,MATCH($F103,'11.7_Outliers-Controlled_disp'!$F$5:$F$500,0)),""),"")</f>
        <v>2012</v>
      </c>
      <c r="AG103" s="14" t="str">
        <f>IFERROR(IF(INDEX('11.7_Outliers-Controlled_disp'!$N$5:$N$500,MATCH($F103,'11.7_Outliers-Controlled_disp'!$F$5:$F$500,0))&lt;&gt;"N",
INDEX('11.7_Outliers-Controlled_disp'!L$5:L$500,MATCH($F103,'11.7_Outliers-Controlled_disp'!$F$5:$F$500,0)),""),"")</f>
        <v>WaW_026</v>
      </c>
      <c r="AI103" s="5"/>
      <c r="AJ103" s="5" t="s">
        <v>1569</v>
      </c>
      <c r="AK103" s="5">
        <f t="shared" si="1"/>
        <v>7</v>
      </c>
    </row>
    <row r="104" spans="1:37" x14ac:dyDescent="0.25">
      <c r="A104" s="5" t="s">
        <v>1076</v>
      </c>
      <c r="B104" s="5" t="s">
        <v>1079</v>
      </c>
      <c r="C104" s="5" t="s">
        <v>1078</v>
      </c>
      <c r="D104" s="5" t="s">
        <v>1038</v>
      </c>
      <c r="E104" s="5" t="s">
        <v>1080</v>
      </c>
      <c r="F104" s="5" t="s">
        <v>1077</v>
      </c>
      <c r="G104" s="5">
        <v>2</v>
      </c>
      <c r="H104" s="15">
        <v>1</v>
      </c>
      <c r="I104" s="4" t="s">
        <v>1852</v>
      </c>
      <c r="J104" s="13">
        <f>IFERROR(IF(INDEX('11.1_Outliers-Generation'!$N$5:$N$500,MATCH($F104,'11.1_Outliers-Generation'!$F$5:$F$500,0))&lt;&gt;"N",
INDEX('11.1_Outliers-Generation'!J$5:J$500,MATCH($F104,'11.1_Outliers-Generation'!$F$5:$F$500,0)),""),"")</f>
        <v>1.2005632472997503</v>
      </c>
      <c r="K104" s="8">
        <f>IFERROR(IF(INDEX('11.1_Outliers-Generation'!$N$5:$N$500,MATCH($F104,'11.1_Outliers-Generation'!$F$5:$F$500,0))&lt;&gt;"N",
INDEX('11.1_Outliers-Generation'!K$5:K$500,MATCH($F104,'11.1_Outliers-Generation'!$F$5:$F$500,0)),""),"")</f>
        <v>2016</v>
      </c>
      <c r="L104" s="13" t="str">
        <f>IFERROR(IF(INDEX('11.1_Outliers-Generation'!$N$5:$N$500,MATCH($F104,'11.1_Outliers-Generation'!$F$5:$F$500,0))&lt;&gt;"N",
INDEX('11.1_Outliers-Generation'!L$5:L$500,MATCH($F104,'11.1_Outliers-Generation'!$F$5:$F$500,0)),""),"")</f>
        <v>WaW_028</v>
      </c>
      <c r="M104" s="14">
        <f>IFERROR(IF(INDEX('11.2_Outliers-Collection_cov'!$N$5:$N$500,MATCH($F104,'11.2_Outliers-Collection_cov'!$F$5:$F$500,0))&lt;&gt;"N",
INDEX('11.2_Outliers-Collection_cov'!J$5:J$500,MATCH($F104,'11.2_Outliers-Collection_cov'!$F$5:$F$500,0)),""),"")</f>
        <v>99</v>
      </c>
      <c r="N104" s="8">
        <f>IFERROR(IF(INDEX('11.2_Outliers-Collection_cov'!$N$5:$N$500,MATCH($F104,'11.2_Outliers-Collection_cov'!$F$5:$F$500,0))&lt;&gt;"N",
INDEX('11.2_Outliers-Collection_cov'!K$5:K$500,MATCH($F104,'11.2_Outliers-Collection_cov'!$F$5:$F$500,0)),""),"")</f>
        <v>2016</v>
      </c>
      <c r="O104" s="13" t="str">
        <f>IFERROR(IF(INDEX('11.2_Outliers-Collection_cov'!$N$5:$N$500,MATCH($F104,'11.2_Outliers-Collection_cov'!$F$5:$F$500,0))&lt;&gt;"N",
INDEX('11.2_Outliers-Collection_cov'!L$5:L$500,MATCH($F104,'11.2_Outliers-Collection_cov'!$F$5:$F$500,0)),""),"")</f>
        <v>WaW_028</v>
      </c>
      <c r="P104" s="14">
        <f>IFERROR(IF(INDEX('11.3_Outliers-Plastic'!$N$5:$N$500,MATCH($F104,'11.3_Outliers-Plastic'!$F$5:$F$500,0))&lt;&gt;"N",
INDEX('11.3_Outliers-Plastic'!J$5:J$500,MATCH($F104,'11.3_Outliers-Plastic'!$F$5:$F$500,0)),""),"")</f>
        <v>8.6000000000000014</v>
      </c>
      <c r="Q104" s="8">
        <f>IFERROR(IF(INDEX('11.3_Outliers-Plastic'!$N$5:$N$500,MATCH($F104,'11.3_Outliers-Plastic'!$F$5:$F$500,0))&lt;&gt;"N",
INDEX('11.3_Outliers-Plastic'!K$5:K$500,MATCH($F104,'11.3_Outliers-Plastic'!$F$5:$F$500,0)),""),"")</f>
        <v>2016</v>
      </c>
      <c r="R104" s="14" t="str">
        <f>IFERROR(IF(INDEX('11.3_Outliers-Plastic'!$N$5:$N$500,MATCH($F104,'11.3_Outliers-Plastic'!$F$5:$F$500,0))&lt;&gt;"N",
INDEX('11.3_Outliers-Plastic'!L$5:L$500,MATCH($F104,'11.3_Outliers-Plastic'!$F$5:$F$500,0)),""),"")</f>
        <v>WaW_028</v>
      </c>
      <c r="S104" s="12"/>
      <c r="T104" s="5"/>
      <c r="U104" s="5" t="s">
        <v>1569</v>
      </c>
      <c r="V104" s="14">
        <f>IFERROR(IF(INDEX('11.5_Outliers-Other_recovery'!$N$5:$N$500,MATCH($F104,'11.5_Outliers-Other_recovery'!$F$5:$F$500,0))&lt;&gt;"N",
INDEX('11.5_Outliers-Other_recovery'!J$5:J$500,MATCH($F104,'11.5_Outliers-Other_recovery'!$F$5:$F$500,0)),""),"")</f>
        <v>0</v>
      </c>
      <c r="W104" s="8">
        <f>IFERROR(IF(INDEX('11.5_Outliers-Other_recovery'!$N$5:$N$500,MATCH($F104,'11.5_Outliers-Other_recovery'!$F$5:$F$500,0))&lt;&gt;"N",
INDEX('11.5_Outliers-Other_recovery'!K$5:K$500,MATCH($F104,'11.5_Outliers-Other_recovery'!$F$5:$F$500,0)),""),"")</f>
        <v>2016</v>
      </c>
      <c r="X104" s="14" t="str">
        <f>IFERROR(IF(INDEX('11.5_Outliers-Other_recovery'!$N$5:$N$500,MATCH($F104,'11.5_Outliers-Other_recovery'!$F$5:$F$500,0))&lt;&gt;"N",
INDEX('11.5_Outliers-Other_recovery'!L$5:L$500,MATCH($F104,'11.5_Outliers-Other_recovery'!$F$5:$F$500,0)),""),"")</f>
        <v>WaW_028</v>
      </c>
      <c r="Y104" s="14">
        <f>IFERROR(IF(INDEX('11.4_Outliers-Formal_dry_recy'!$N$5:$N$500,MATCH($F104,'11.4_Outliers-Formal_dry_recy'!$F$5:$F$500,0))&lt;&gt;"N",
INDEX('11.4_Outliers-Formal_dry_recy'!J$5:J$500,MATCH($F104,'11.4_Outliers-Formal_dry_recy'!$F$5:$F$500,0)),""),"")</f>
        <v>0.6</v>
      </c>
      <c r="Z104" s="8">
        <f>IFERROR(IF(INDEX('11.4_Outliers-Formal_dry_recy'!$N$5:$N$500,MATCH($F104,'11.4_Outliers-Formal_dry_recy'!$F$5:$F$500,0))&lt;&gt;"N",
INDEX('11.4_Outliers-Formal_dry_recy'!K$5:K$500,MATCH($F104,'11.4_Outliers-Formal_dry_recy'!$F$5:$F$500,0)),""),"")</f>
        <v>2016</v>
      </c>
      <c r="AA104" s="14" t="str">
        <f>IFERROR(IF(INDEX('11.4_Outliers-Formal_dry_recy'!$N$5:$N$500,MATCH($F104,'11.4_Outliers-Formal_dry_recy'!$F$5:$F$500,0))&lt;&gt;"N",
INDEX('11.4_Outliers-Formal_dry_recy'!L$5:L$500,MATCH($F104,'11.4_Outliers-Formal_dry_recy'!$F$5:$F$500,0)),""),"")</f>
        <v>WaW_028</v>
      </c>
      <c r="AB104" s="14">
        <f>IFERROR(IF(INDEX('11.6_Outliers-Incineration'!$N$5:$N$500,MATCH($F104,'11.6_Outliers-Incineration'!$F$5:$F$500,0))&lt;&gt;"N",
INDEX('11.6_Outliers-Incineration'!J$5:J$500,MATCH($F104,'11.6_Outliers-Incineration'!$F$5:$F$500,0)),""),"")</f>
        <v>0</v>
      </c>
      <c r="AC104" s="8">
        <f>IFERROR(IF(INDEX('11.6_Outliers-Incineration'!$N$5:$N$500,MATCH($F104,'11.6_Outliers-Incineration'!$F$5:$F$500,0))&lt;&gt;"N",
INDEX('11.6_Outliers-Incineration'!K$5:K$500,MATCH($F104,'11.6_Outliers-Incineration'!$F$5:$F$500,0)),""),"")</f>
        <v>2016</v>
      </c>
      <c r="AD104" s="14" t="str">
        <f>IFERROR(IF(INDEX('11.6_Outliers-Incineration'!$N$5:$N$500,MATCH($F104,'11.6_Outliers-Incineration'!$F$5:$F$500,0))&lt;&gt;"N",
INDEX('11.6_Outliers-Incineration'!L$5:L$500,MATCH($F104,'11.6_Outliers-Incineration'!$F$5:$F$500,0)),""),"")</f>
        <v>WaW_028</v>
      </c>
      <c r="AE104" s="14">
        <f>IFERROR(IF(INDEX('11.7_Outliers-Controlled_disp'!$N$5:$N$500,MATCH($F104,'11.7_Outliers-Controlled_disp'!$F$5:$F$500,0))&lt;&gt;"N",
INDEX('11.7_Outliers-Controlled_disp'!J$5:J$500,MATCH($F104,'11.7_Outliers-Controlled_disp'!$F$5:$F$500,0)),""),"")</f>
        <v>100</v>
      </c>
      <c r="AF104" s="8">
        <f>IFERROR(IF(INDEX('11.7_Outliers-Controlled_disp'!$N$5:$N$500,MATCH($F104,'11.7_Outliers-Controlled_disp'!$F$5:$F$500,0))&lt;&gt;"N",
INDEX('11.7_Outliers-Controlled_disp'!K$5:K$500,MATCH($F104,'11.7_Outliers-Controlled_disp'!$F$5:$F$500,0)),""),"")</f>
        <v>2016</v>
      </c>
      <c r="AG104" s="14" t="str">
        <f>IFERROR(IF(INDEX('11.7_Outliers-Controlled_disp'!$N$5:$N$500,MATCH($F104,'11.7_Outliers-Controlled_disp'!$F$5:$F$500,0))&lt;&gt;"N",
INDEX('11.7_Outliers-Controlled_disp'!L$5:L$500,MATCH($F104,'11.7_Outliers-Controlled_disp'!$F$5:$F$500,0)),""),"")</f>
        <v>WaW_028</v>
      </c>
      <c r="AI104" s="5"/>
      <c r="AJ104" s="5" t="s">
        <v>1569</v>
      </c>
      <c r="AK104" s="5">
        <f t="shared" si="1"/>
        <v>7</v>
      </c>
    </row>
    <row r="105" spans="1:37" x14ac:dyDescent="0.25">
      <c r="A105" s="5" t="s">
        <v>1081</v>
      </c>
      <c r="B105" s="5" t="s">
        <v>1079</v>
      </c>
      <c r="C105" s="5" t="s">
        <v>1078</v>
      </c>
      <c r="D105" s="5" t="s">
        <v>1038</v>
      </c>
      <c r="E105" s="5" t="s">
        <v>1083</v>
      </c>
      <c r="F105" s="5" t="s">
        <v>1082</v>
      </c>
      <c r="G105" s="5">
        <v>2</v>
      </c>
      <c r="H105" s="15">
        <v>1</v>
      </c>
      <c r="I105" s="4"/>
      <c r="J105" s="13">
        <f>IFERROR(IF(INDEX('11.1_Outliers-Generation'!$N$5:$N$500,MATCH($F105,'11.1_Outliers-Generation'!$F$5:$F$500,0))&lt;&gt;"N",
INDEX('11.1_Outliers-Generation'!J$5:J$500,MATCH($F105,'11.1_Outliers-Generation'!$F$5:$F$500,0)),""),"")</f>
        <v>1.6244085983046603</v>
      </c>
      <c r="K105" s="8">
        <f>IFERROR(IF(INDEX('11.1_Outliers-Generation'!$N$5:$N$500,MATCH($F105,'11.1_Outliers-Generation'!$F$5:$F$500,0))&lt;&gt;"N",
INDEX('11.1_Outliers-Generation'!K$5:K$500,MATCH($F105,'11.1_Outliers-Generation'!$F$5:$F$500,0)),""),"")</f>
        <v>2016</v>
      </c>
      <c r="L105" s="13" t="str">
        <f>IFERROR(IF(INDEX('11.1_Outliers-Generation'!$N$5:$N$500,MATCH($F105,'11.1_Outliers-Generation'!$F$5:$F$500,0))&lt;&gt;"N",
INDEX('11.1_Outliers-Generation'!L$5:L$500,MATCH($F105,'11.1_Outliers-Generation'!$F$5:$F$500,0)),""),"")</f>
        <v>WaW_029</v>
      </c>
      <c r="M105" s="14">
        <f>IFERROR(IF(INDEX('11.2_Outliers-Collection_cov'!$N$5:$N$500,MATCH($F105,'11.2_Outliers-Collection_cov'!$F$5:$F$500,0))&lt;&gt;"N",
INDEX('11.2_Outliers-Collection_cov'!J$5:J$500,MATCH($F105,'11.2_Outliers-Collection_cov'!$F$5:$F$500,0)),""),"")</f>
        <v>100</v>
      </c>
      <c r="N105" s="8">
        <f>IFERROR(IF(INDEX('11.2_Outliers-Collection_cov'!$N$5:$N$500,MATCH($F105,'11.2_Outliers-Collection_cov'!$F$5:$F$500,0))&lt;&gt;"N",
INDEX('11.2_Outliers-Collection_cov'!K$5:K$500,MATCH($F105,'11.2_Outliers-Collection_cov'!$F$5:$F$500,0)),""),"")</f>
        <v>2016</v>
      </c>
      <c r="O105" s="13" t="str">
        <f>IFERROR(IF(INDEX('11.2_Outliers-Collection_cov'!$N$5:$N$500,MATCH($F105,'11.2_Outliers-Collection_cov'!$F$5:$F$500,0))&lt;&gt;"N",
INDEX('11.2_Outliers-Collection_cov'!L$5:L$500,MATCH($F105,'11.2_Outliers-Collection_cov'!$F$5:$F$500,0)),""),"")</f>
        <v>WaW_029</v>
      </c>
      <c r="P105" s="14">
        <f>IFERROR(IF(INDEX('11.3_Outliers-Plastic'!$N$5:$N$500,MATCH($F105,'11.3_Outliers-Plastic'!$F$5:$F$500,0))&lt;&gt;"N",
INDEX('11.3_Outliers-Plastic'!J$5:J$500,MATCH($F105,'11.3_Outliers-Plastic'!$F$5:$F$500,0)),""),"")</f>
        <v>10.095770151636071</v>
      </c>
      <c r="Q105" s="8">
        <f>IFERROR(IF(INDEX('11.3_Outliers-Plastic'!$N$5:$N$500,MATCH($F105,'11.3_Outliers-Plastic'!$F$5:$F$500,0))&lt;&gt;"N",
INDEX('11.3_Outliers-Plastic'!K$5:K$500,MATCH($F105,'11.3_Outliers-Plastic'!$F$5:$F$500,0)),""),"")</f>
        <v>2016</v>
      </c>
      <c r="R105" s="14" t="str">
        <f>IFERROR(IF(INDEX('11.3_Outliers-Plastic'!$N$5:$N$500,MATCH($F105,'11.3_Outliers-Plastic'!$F$5:$F$500,0))&lt;&gt;"N",
INDEX('11.3_Outliers-Plastic'!L$5:L$500,MATCH($F105,'11.3_Outliers-Plastic'!$F$5:$F$500,0)),""),"")</f>
        <v>WaW_029</v>
      </c>
      <c r="S105" s="12"/>
      <c r="T105" s="5"/>
      <c r="U105" s="5" t="s">
        <v>1569</v>
      </c>
      <c r="V105" s="14">
        <f>IFERROR(IF(INDEX('11.5_Outliers-Other_recovery'!$N$5:$N$500,MATCH($F105,'11.5_Outliers-Other_recovery'!$F$5:$F$500,0))&lt;&gt;"N",
INDEX('11.5_Outliers-Other_recovery'!J$5:J$500,MATCH($F105,'11.5_Outliers-Other_recovery'!$F$5:$F$500,0)),""),"")</f>
        <v>0</v>
      </c>
      <c r="W105" s="8">
        <f>IFERROR(IF(INDEX('11.5_Outliers-Other_recovery'!$N$5:$N$500,MATCH($F105,'11.5_Outliers-Other_recovery'!$F$5:$F$500,0))&lt;&gt;"N",
INDEX('11.5_Outliers-Other_recovery'!K$5:K$500,MATCH($F105,'11.5_Outliers-Other_recovery'!$F$5:$F$500,0)),""),"")</f>
        <v>2016</v>
      </c>
      <c r="X105" s="14" t="str">
        <f>IFERROR(IF(INDEX('11.5_Outliers-Other_recovery'!$N$5:$N$500,MATCH($F105,'11.5_Outliers-Other_recovery'!$F$5:$F$500,0))&lt;&gt;"N",
INDEX('11.5_Outliers-Other_recovery'!L$5:L$500,MATCH($F105,'11.5_Outliers-Other_recovery'!$F$5:$F$500,0)),""),"")</f>
        <v>WaW_029</v>
      </c>
      <c r="Y105" s="14">
        <f>IFERROR(IF(INDEX('11.4_Outliers-Formal_dry_recy'!$N$5:$N$500,MATCH($F105,'11.4_Outliers-Formal_dry_recy'!$F$5:$F$500,0))&lt;&gt;"N",
INDEX('11.4_Outliers-Formal_dry_recy'!J$5:J$500,MATCH($F105,'11.4_Outliers-Formal_dry_recy'!$F$5:$F$500,0)),""),"")</f>
        <v>0</v>
      </c>
      <c r="Z105" s="8">
        <f>IFERROR(IF(INDEX('11.4_Outliers-Formal_dry_recy'!$N$5:$N$500,MATCH($F105,'11.4_Outliers-Formal_dry_recy'!$F$5:$F$500,0))&lt;&gt;"N",
INDEX('11.4_Outliers-Formal_dry_recy'!K$5:K$500,MATCH($F105,'11.4_Outliers-Formal_dry_recy'!$F$5:$F$500,0)),""),"")</f>
        <v>2016</v>
      </c>
      <c r="AA105" s="14" t="str">
        <f>IFERROR(IF(INDEX('11.4_Outliers-Formal_dry_recy'!$N$5:$N$500,MATCH($F105,'11.4_Outliers-Formal_dry_recy'!$F$5:$F$500,0))&lt;&gt;"N",
INDEX('11.4_Outliers-Formal_dry_recy'!L$5:L$500,MATCH($F105,'11.4_Outliers-Formal_dry_recy'!$F$5:$F$500,0)),""),"")</f>
        <v>WaW_029</v>
      </c>
      <c r="AB105" s="14">
        <f>IFERROR(IF(INDEX('11.6_Outliers-Incineration'!$N$5:$N$500,MATCH($F105,'11.6_Outliers-Incineration'!$F$5:$F$500,0))&lt;&gt;"N",
INDEX('11.6_Outliers-Incineration'!J$5:J$500,MATCH($F105,'11.6_Outliers-Incineration'!$F$5:$F$500,0)),""),"")</f>
        <v>0</v>
      </c>
      <c r="AC105" s="8">
        <f>IFERROR(IF(INDEX('11.6_Outliers-Incineration'!$N$5:$N$500,MATCH($F105,'11.6_Outliers-Incineration'!$F$5:$F$500,0))&lt;&gt;"N",
INDEX('11.6_Outliers-Incineration'!K$5:K$500,MATCH($F105,'11.6_Outliers-Incineration'!$F$5:$F$500,0)),""),"")</f>
        <v>2016</v>
      </c>
      <c r="AD105" s="14" t="str">
        <f>IFERROR(IF(INDEX('11.6_Outliers-Incineration'!$N$5:$N$500,MATCH($F105,'11.6_Outliers-Incineration'!$F$5:$F$500,0))&lt;&gt;"N",
INDEX('11.6_Outliers-Incineration'!L$5:L$500,MATCH($F105,'11.6_Outliers-Incineration'!$F$5:$F$500,0)),""),"")</f>
        <v>WaW_029</v>
      </c>
      <c r="AE105" s="14">
        <f>IFERROR(IF(INDEX('11.7_Outliers-Controlled_disp'!$N$5:$N$500,MATCH($F105,'11.7_Outliers-Controlled_disp'!$F$5:$F$500,0))&lt;&gt;"N",
INDEX('11.7_Outliers-Controlled_disp'!J$5:J$500,MATCH($F105,'11.7_Outliers-Controlled_disp'!$F$5:$F$500,0)),""),"")</f>
        <v>97</v>
      </c>
      <c r="AF105" s="8">
        <f>IFERROR(IF(INDEX('11.7_Outliers-Controlled_disp'!$N$5:$N$500,MATCH($F105,'11.7_Outliers-Controlled_disp'!$F$5:$F$500,0))&lt;&gt;"N",
INDEX('11.7_Outliers-Controlled_disp'!K$5:K$500,MATCH($F105,'11.7_Outliers-Controlled_disp'!$F$5:$F$500,0)),""),"")</f>
        <v>2016</v>
      </c>
      <c r="AG105" s="14" t="str">
        <f>IFERROR(IF(INDEX('11.7_Outliers-Controlled_disp'!$N$5:$N$500,MATCH($F105,'11.7_Outliers-Controlled_disp'!$F$5:$F$500,0))&lt;&gt;"N",
INDEX('11.7_Outliers-Controlled_disp'!L$5:L$500,MATCH($F105,'11.7_Outliers-Controlled_disp'!$F$5:$F$500,0)),""),"")</f>
        <v>WaW_029</v>
      </c>
      <c r="AI105" s="5"/>
      <c r="AJ105" s="5" t="s">
        <v>1569</v>
      </c>
      <c r="AK105" s="5">
        <f t="shared" si="1"/>
        <v>7</v>
      </c>
    </row>
    <row r="106" spans="1:37" x14ac:dyDescent="0.25">
      <c r="A106" s="5" t="s">
        <v>51</v>
      </c>
      <c r="B106" s="5" t="s">
        <v>54</v>
      </c>
      <c r="C106" s="5" t="s">
        <v>53</v>
      </c>
      <c r="D106" s="5" t="s">
        <v>35</v>
      </c>
      <c r="E106" s="5" t="s">
        <v>55</v>
      </c>
      <c r="F106" s="5" t="s">
        <v>52</v>
      </c>
      <c r="G106" s="5">
        <v>3</v>
      </c>
      <c r="H106" s="15">
        <v>2</v>
      </c>
      <c r="I106" s="4" t="s">
        <v>1853</v>
      </c>
      <c r="J106" s="13">
        <f>IFERROR(IF(INDEX('11.1_Outliers-Generation'!$N$5:$N$500,MATCH($F106,'11.1_Outliers-Generation'!$F$5:$F$500,0))&lt;&gt;"N",
INDEX('11.1_Outliers-Generation'!J$5:J$500,MATCH($F106,'11.1_Outliers-Generation'!$F$5:$F$500,0)),""),"")</f>
        <v>1.4101584318232894</v>
      </c>
      <c r="K106" s="8">
        <f>IFERROR(IF(INDEX('11.1_Outliers-Generation'!$N$5:$N$500,MATCH($F106,'11.1_Outliers-Generation'!$F$5:$F$500,0))&lt;&gt;"N",
INDEX('11.1_Outliers-Generation'!K$5:K$500,MATCH($F106,'11.1_Outliers-Generation'!$F$5:$F$500,0)),""),"")</f>
        <v>2014</v>
      </c>
      <c r="L106" s="13" t="str">
        <f>IFERROR(IF(INDEX('11.1_Outliers-Generation'!$N$5:$N$500,MATCH($F106,'11.1_Outliers-Generation'!$F$5:$F$500,0))&lt;&gt;"N",
INDEX('11.1_Outliers-Generation'!L$5:L$500,MATCH($F106,'11.1_Outliers-Generation'!$F$5:$F$500,0)),""),"")</f>
        <v>WaW_030</v>
      </c>
      <c r="M106" s="14">
        <f>IFERROR(IF(INDEX('11.2_Outliers-Collection_cov'!$N$5:$N$500,MATCH($F106,'11.2_Outliers-Collection_cov'!$F$5:$F$500,0))&lt;&gt;"N",
INDEX('11.2_Outliers-Collection_cov'!J$5:J$500,MATCH($F106,'11.2_Outliers-Collection_cov'!$F$5:$F$500,0)),""),"")</f>
        <v>100</v>
      </c>
      <c r="N106" s="8">
        <f>IFERROR(IF(INDEX('11.2_Outliers-Collection_cov'!$N$5:$N$500,MATCH($F106,'11.2_Outliers-Collection_cov'!$F$5:$F$500,0))&lt;&gt;"N",
INDEX('11.2_Outliers-Collection_cov'!K$5:K$500,MATCH($F106,'11.2_Outliers-Collection_cov'!$F$5:$F$500,0)),""),"")</f>
        <v>2014</v>
      </c>
      <c r="O106" s="13" t="str">
        <f>IFERROR(IF(INDEX('11.2_Outliers-Collection_cov'!$N$5:$N$500,MATCH($F106,'11.2_Outliers-Collection_cov'!$F$5:$F$500,0))&lt;&gt;"N",
INDEX('11.2_Outliers-Collection_cov'!L$5:L$500,MATCH($F106,'11.2_Outliers-Collection_cov'!$F$5:$F$500,0)),""),"")</f>
        <v>WaW_030</v>
      </c>
      <c r="P106" s="14" t="str">
        <f>IFERROR(IF(INDEX('11.3_Outliers-Plastic'!$N$5:$N$500,MATCH($F106,'11.3_Outliers-Plastic'!$F$5:$F$500,0))&lt;&gt;"N",
INDEX('11.3_Outliers-Plastic'!J$5:J$500,MATCH($F106,'11.3_Outliers-Plastic'!$F$5:$F$500,0)),""),"")</f>
        <v/>
      </c>
      <c r="Q106" s="8" t="str">
        <f>IFERROR(IF(INDEX('11.3_Outliers-Plastic'!$N$5:$N$500,MATCH($F106,'11.3_Outliers-Plastic'!$F$5:$F$500,0))&lt;&gt;"N",
INDEX('11.3_Outliers-Plastic'!K$5:K$500,MATCH($F106,'11.3_Outliers-Plastic'!$F$5:$F$500,0)),""),"")</f>
        <v/>
      </c>
      <c r="R106" s="14" t="str">
        <f>IFERROR(IF(INDEX('11.3_Outliers-Plastic'!$N$5:$N$500,MATCH($F106,'11.3_Outliers-Plastic'!$F$5:$F$500,0))&lt;&gt;"N",
INDEX('11.3_Outliers-Plastic'!L$5:L$500,MATCH($F106,'11.3_Outliers-Plastic'!$F$5:$F$500,0)),""),"")</f>
        <v/>
      </c>
      <c r="S106" s="12"/>
      <c r="T106" s="5"/>
      <c r="U106" s="5" t="s">
        <v>1569</v>
      </c>
      <c r="V106" s="14">
        <f>IFERROR(IF(INDEX('11.5_Outliers-Other_recovery'!$N$5:$N$500,MATCH($F106,'11.5_Outliers-Other_recovery'!$F$5:$F$500,0))&lt;&gt;"N",
INDEX('11.5_Outliers-Other_recovery'!J$5:J$500,MATCH($F106,'11.5_Outliers-Other_recovery'!$F$5:$F$500,0)),""),"")</f>
        <v>17</v>
      </c>
      <c r="W106" s="8">
        <f>IFERROR(IF(INDEX('11.5_Outliers-Other_recovery'!$N$5:$N$500,MATCH($F106,'11.5_Outliers-Other_recovery'!$F$5:$F$500,0))&lt;&gt;"N",
INDEX('11.5_Outliers-Other_recovery'!K$5:K$500,MATCH($F106,'11.5_Outliers-Other_recovery'!$F$5:$F$500,0)),""),"")</f>
        <v>2014</v>
      </c>
      <c r="X106" s="14" t="str">
        <f>IFERROR(IF(INDEX('11.5_Outliers-Other_recovery'!$N$5:$N$500,MATCH($F106,'11.5_Outliers-Other_recovery'!$F$5:$F$500,0))&lt;&gt;"N",
INDEX('11.5_Outliers-Other_recovery'!L$5:L$500,MATCH($F106,'11.5_Outliers-Other_recovery'!$F$5:$F$500,0)),""),"")</f>
        <v>WaW_030</v>
      </c>
      <c r="Y106" s="14" t="str">
        <f>IFERROR(IF(INDEX('11.4_Outliers-Formal_dry_recy'!$N$5:$N$500,MATCH($F106,'11.4_Outliers-Formal_dry_recy'!$F$5:$F$500,0))&lt;&gt;"N",
INDEX('11.4_Outliers-Formal_dry_recy'!J$5:J$500,MATCH($F106,'11.4_Outliers-Formal_dry_recy'!$F$5:$F$500,0)),""),"")</f>
        <v/>
      </c>
      <c r="Z106" s="8" t="str">
        <f>IFERROR(IF(INDEX('11.4_Outliers-Formal_dry_recy'!$N$5:$N$500,MATCH($F106,'11.4_Outliers-Formal_dry_recy'!$F$5:$F$500,0))&lt;&gt;"N",
INDEX('11.4_Outliers-Formal_dry_recy'!K$5:K$500,MATCH($F106,'11.4_Outliers-Formal_dry_recy'!$F$5:$F$500,0)),""),"")</f>
        <v/>
      </c>
      <c r="AA106" s="14" t="str">
        <f>IFERROR(IF(INDEX('11.4_Outliers-Formal_dry_recy'!$N$5:$N$500,MATCH($F106,'11.4_Outliers-Formal_dry_recy'!$F$5:$F$500,0))&lt;&gt;"N",
INDEX('11.4_Outliers-Formal_dry_recy'!L$5:L$500,MATCH($F106,'11.4_Outliers-Formal_dry_recy'!$F$5:$F$500,0)),""),"")</f>
        <v/>
      </c>
      <c r="AB106" s="14">
        <f>IFERROR(IF(INDEX('11.6_Outliers-Incineration'!$N$5:$N$500,MATCH($F106,'11.6_Outliers-Incineration'!$F$5:$F$500,0))&lt;&gt;"N",
INDEX('11.6_Outliers-Incineration'!J$5:J$500,MATCH($F106,'11.6_Outliers-Incineration'!$F$5:$F$500,0)),""),"")</f>
        <v>26</v>
      </c>
      <c r="AC106" s="8">
        <f>IFERROR(IF(INDEX('11.6_Outliers-Incineration'!$N$5:$N$500,MATCH($F106,'11.6_Outliers-Incineration'!$F$5:$F$500,0))&lt;&gt;"N",
INDEX('11.6_Outliers-Incineration'!K$5:K$500,MATCH($F106,'11.6_Outliers-Incineration'!$F$5:$F$500,0)),""),"")</f>
        <v>2014</v>
      </c>
      <c r="AD106" s="14" t="str">
        <f>IFERROR(IF(INDEX('11.6_Outliers-Incineration'!$N$5:$N$500,MATCH($F106,'11.6_Outliers-Incineration'!$F$5:$F$500,0))&lt;&gt;"N",
INDEX('11.6_Outliers-Incineration'!L$5:L$500,MATCH($F106,'11.6_Outliers-Incineration'!$F$5:$F$500,0)),""),"")</f>
        <v>WaW_030</v>
      </c>
      <c r="AE106" s="14">
        <f>IFERROR(IF(INDEX('11.7_Outliers-Controlled_disp'!$N$5:$N$500,MATCH($F106,'11.7_Outliers-Controlled_disp'!$F$5:$F$500,0))&lt;&gt;"N",
INDEX('11.7_Outliers-Controlled_disp'!J$5:J$500,MATCH($F106,'11.7_Outliers-Controlled_disp'!$F$5:$F$500,0)),""),"")</f>
        <v>100</v>
      </c>
      <c r="AF106" s="8">
        <f>IFERROR(IF(INDEX('11.7_Outliers-Controlled_disp'!$N$5:$N$500,MATCH($F106,'11.7_Outliers-Controlled_disp'!$F$5:$F$500,0))&lt;&gt;"N",
INDEX('11.7_Outliers-Controlled_disp'!K$5:K$500,MATCH($F106,'11.7_Outliers-Controlled_disp'!$F$5:$F$500,0)),""),"")</f>
        <v>2014</v>
      </c>
      <c r="AG106" s="14" t="str">
        <f>IFERROR(IF(INDEX('11.7_Outliers-Controlled_disp'!$N$5:$N$500,MATCH($F106,'11.7_Outliers-Controlled_disp'!$F$5:$F$500,0))&lt;&gt;"N",
INDEX('11.7_Outliers-Controlled_disp'!L$5:L$500,MATCH($F106,'11.7_Outliers-Controlled_disp'!$F$5:$F$500,0)),""),"")</f>
        <v>WaW_030</v>
      </c>
      <c r="AI106" s="5"/>
      <c r="AJ106" s="5" t="s">
        <v>1569</v>
      </c>
      <c r="AK106" s="5">
        <f t="shared" si="1"/>
        <v>5</v>
      </c>
    </row>
    <row r="107" spans="1:37" x14ac:dyDescent="0.25">
      <c r="A107" s="5" t="s">
        <v>56</v>
      </c>
      <c r="B107" s="5" t="s">
        <v>54</v>
      </c>
      <c r="C107" s="5" t="s">
        <v>53</v>
      </c>
      <c r="D107" s="5" t="s">
        <v>35</v>
      </c>
      <c r="E107" s="5" t="s">
        <v>58</v>
      </c>
      <c r="F107" s="5" t="s">
        <v>57</v>
      </c>
      <c r="G107" s="5">
        <v>3</v>
      </c>
      <c r="H107" s="15">
        <v>1</v>
      </c>
      <c r="I107" s="4"/>
      <c r="J107" s="13">
        <f>IFERROR(IF(INDEX('11.1_Outliers-Generation'!$N$5:$N$500,MATCH($F107,'11.1_Outliers-Generation'!$F$5:$F$500,0))&lt;&gt;"N",
INDEX('11.1_Outliers-Generation'!J$5:J$500,MATCH($F107,'11.1_Outliers-Generation'!$F$5:$F$500,0)),""),"")</f>
        <v>1.1141728890070284</v>
      </c>
      <c r="K107" s="8">
        <f>IFERROR(IF(INDEX('11.1_Outliers-Generation'!$N$5:$N$500,MATCH($F107,'11.1_Outliers-Generation'!$F$5:$F$500,0))&lt;&gt;"N",
INDEX('11.1_Outliers-Generation'!K$5:K$500,MATCH($F107,'11.1_Outliers-Generation'!$F$5:$F$500,0)),""),"")</f>
        <v>2013</v>
      </c>
      <c r="L107" s="13" t="str">
        <f>IFERROR(IF(INDEX('11.1_Outliers-Generation'!$N$5:$N$500,MATCH($F107,'11.1_Outliers-Generation'!$F$5:$F$500,0))&lt;&gt;"N",
INDEX('11.1_Outliers-Generation'!L$5:L$500,MATCH($F107,'11.1_Outliers-Generation'!$F$5:$F$500,0)),""),"")</f>
        <v>WaW_031</v>
      </c>
      <c r="M107" s="14">
        <f>IFERROR(IF(INDEX('11.2_Outliers-Collection_cov'!$N$5:$N$500,MATCH($F107,'11.2_Outliers-Collection_cov'!$F$5:$F$500,0))&lt;&gt;"N",
INDEX('11.2_Outliers-Collection_cov'!J$5:J$500,MATCH($F107,'11.2_Outliers-Collection_cov'!$F$5:$F$500,0)),""),"")</f>
        <v>100</v>
      </c>
      <c r="N107" s="8">
        <f>IFERROR(IF(INDEX('11.2_Outliers-Collection_cov'!$N$5:$N$500,MATCH($F107,'11.2_Outliers-Collection_cov'!$F$5:$F$500,0))&lt;&gt;"N",
INDEX('11.2_Outliers-Collection_cov'!K$5:K$500,MATCH($F107,'11.2_Outliers-Collection_cov'!$F$5:$F$500,0)),""),"")</f>
        <v>2013</v>
      </c>
      <c r="O107" s="13" t="str">
        <f>IFERROR(IF(INDEX('11.2_Outliers-Collection_cov'!$N$5:$N$500,MATCH($F107,'11.2_Outliers-Collection_cov'!$F$5:$F$500,0))&lt;&gt;"N",
INDEX('11.2_Outliers-Collection_cov'!L$5:L$500,MATCH($F107,'11.2_Outliers-Collection_cov'!$F$5:$F$500,0)),""),"")</f>
        <v>WaW_031</v>
      </c>
      <c r="P107" s="14">
        <f>IFERROR(IF(INDEX('11.3_Outliers-Plastic'!$N$5:$N$500,MATCH($F107,'11.3_Outliers-Plastic'!$F$5:$F$500,0))&lt;&gt;"N",
INDEX('11.3_Outliers-Plastic'!J$5:J$500,MATCH($F107,'11.3_Outliers-Plastic'!$F$5:$F$500,0)),""),"")</f>
        <v>11</v>
      </c>
      <c r="Q107" s="8">
        <f>IFERROR(IF(INDEX('11.3_Outliers-Plastic'!$N$5:$N$500,MATCH($F107,'11.3_Outliers-Plastic'!$F$5:$F$500,0))&lt;&gt;"N",
INDEX('11.3_Outliers-Plastic'!K$5:K$500,MATCH($F107,'11.3_Outliers-Plastic'!$F$5:$F$500,0)),""),"")</f>
        <v>2013</v>
      </c>
      <c r="R107" s="14" t="str">
        <f>IFERROR(IF(INDEX('11.3_Outliers-Plastic'!$N$5:$N$500,MATCH($F107,'11.3_Outliers-Plastic'!$F$5:$F$500,0))&lt;&gt;"N",
INDEX('11.3_Outliers-Plastic'!L$5:L$500,MATCH($F107,'11.3_Outliers-Plastic'!$F$5:$F$500,0)),""),"")</f>
        <v>WaW_031</v>
      </c>
      <c r="S107" s="12"/>
      <c r="T107" s="5"/>
      <c r="U107" s="5" t="s">
        <v>1569</v>
      </c>
      <c r="V107" s="14" t="str">
        <f>IFERROR(IF(INDEX('11.5_Outliers-Other_recovery'!$N$5:$N$500,MATCH($F107,'11.5_Outliers-Other_recovery'!$F$5:$F$500,0))&lt;&gt;"N",
INDEX('11.5_Outliers-Other_recovery'!J$5:J$500,MATCH($F107,'11.5_Outliers-Other_recovery'!$F$5:$F$500,0)),""),"")</f>
        <v/>
      </c>
      <c r="W107" s="8" t="str">
        <f>IFERROR(IF(INDEX('11.5_Outliers-Other_recovery'!$N$5:$N$500,MATCH($F107,'11.5_Outliers-Other_recovery'!$F$5:$F$500,0))&lt;&gt;"N",
INDEX('11.5_Outliers-Other_recovery'!K$5:K$500,MATCH($F107,'11.5_Outliers-Other_recovery'!$F$5:$F$500,0)),""),"")</f>
        <v/>
      </c>
      <c r="X107" s="14" t="str">
        <f>IFERROR(IF(INDEX('11.5_Outliers-Other_recovery'!$N$5:$N$500,MATCH($F107,'11.5_Outliers-Other_recovery'!$F$5:$F$500,0))&lt;&gt;"N",
INDEX('11.5_Outliers-Other_recovery'!L$5:L$500,MATCH($F107,'11.5_Outliers-Other_recovery'!$F$5:$F$500,0)),""),"")</f>
        <v/>
      </c>
      <c r="Y107" s="14" t="str">
        <f>IFERROR(IF(INDEX('11.4_Outliers-Formal_dry_recy'!$N$5:$N$500,MATCH($F107,'11.4_Outliers-Formal_dry_recy'!$F$5:$F$500,0))&lt;&gt;"N",
INDEX('11.4_Outliers-Formal_dry_recy'!J$5:J$500,MATCH($F107,'11.4_Outliers-Formal_dry_recy'!$F$5:$F$500,0)),""),"")</f>
        <v/>
      </c>
      <c r="Z107" s="8" t="str">
        <f>IFERROR(IF(INDEX('11.4_Outliers-Formal_dry_recy'!$N$5:$N$500,MATCH($F107,'11.4_Outliers-Formal_dry_recy'!$F$5:$F$500,0))&lt;&gt;"N",
INDEX('11.4_Outliers-Formal_dry_recy'!K$5:K$500,MATCH($F107,'11.4_Outliers-Formal_dry_recy'!$F$5:$F$500,0)),""),"")</f>
        <v/>
      </c>
      <c r="AA107" s="14" t="str">
        <f>IFERROR(IF(INDEX('11.4_Outliers-Formal_dry_recy'!$N$5:$N$500,MATCH($F107,'11.4_Outliers-Formal_dry_recy'!$F$5:$F$500,0))&lt;&gt;"N",
INDEX('11.4_Outliers-Formal_dry_recy'!L$5:L$500,MATCH($F107,'11.4_Outliers-Formal_dry_recy'!$F$5:$F$500,0)),""),"")</f>
        <v/>
      </c>
      <c r="AB107" s="14" t="str">
        <f>IFERROR(IF(INDEX('11.6_Outliers-Incineration'!$N$5:$N$500,MATCH($F107,'11.6_Outliers-Incineration'!$F$5:$F$500,0))&lt;&gt;"N",
INDEX('11.6_Outliers-Incineration'!J$5:J$500,MATCH($F107,'11.6_Outliers-Incineration'!$F$5:$F$500,0)),""),"")</f>
        <v/>
      </c>
      <c r="AC107" s="8" t="str">
        <f>IFERROR(IF(INDEX('11.6_Outliers-Incineration'!$N$5:$N$500,MATCH($F107,'11.6_Outliers-Incineration'!$F$5:$F$500,0))&lt;&gt;"N",
INDEX('11.6_Outliers-Incineration'!K$5:K$500,MATCH($F107,'11.6_Outliers-Incineration'!$F$5:$F$500,0)),""),"")</f>
        <v/>
      </c>
      <c r="AD107" s="14" t="str">
        <f>IFERROR(IF(INDEX('11.6_Outliers-Incineration'!$N$5:$N$500,MATCH($F107,'11.6_Outliers-Incineration'!$F$5:$F$500,0))&lt;&gt;"N",
INDEX('11.6_Outliers-Incineration'!L$5:L$500,MATCH($F107,'11.6_Outliers-Incineration'!$F$5:$F$500,0)),""),"")</f>
        <v/>
      </c>
      <c r="AE107" s="14" t="str">
        <f>IFERROR(IF(INDEX('11.7_Outliers-Controlled_disp'!$N$5:$N$500,MATCH($F107,'11.7_Outliers-Controlled_disp'!$F$5:$F$500,0))&lt;&gt;"N",
INDEX('11.7_Outliers-Controlled_disp'!J$5:J$500,MATCH($F107,'11.7_Outliers-Controlled_disp'!$F$5:$F$500,0)),""),"")</f>
        <v/>
      </c>
      <c r="AF107" s="8" t="str">
        <f>IFERROR(IF(INDEX('11.7_Outliers-Controlled_disp'!$N$5:$N$500,MATCH($F107,'11.7_Outliers-Controlled_disp'!$F$5:$F$500,0))&lt;&gt;"N",
INDEX('11.7_Outliers-Controlled_disp'!K$5:K$500,MATCH($F107,'11.7_Outliers-Controlled_disp'!$F$5:$F$500,0)),""),"")</f>
        <v/>
      </c>
      <c r="AG107" s="14" t="str">
        <f>IFERROR(IF(INDEX('11.7_Outliers-Controlled_disp'!$N$5:$N$500,MATCH($F107,'11.7_Outliers-Controlled_disp'!$F$5:$F$500,0))&lt;&gt;"N",
INDEX('11.7_Outliers-Controlled_disp'!L$5:L$500,MATCH($F107,'11.7_Outliers-Controlled_disp'!$F$5:$F$500,0)),""),"")</f>
        <v/>
      </c>
      <c r="AI107" s="5"/>
      <c r="AJ107" s="5" t="s">
        <v>1569</v>
      </c>
      <c r="AK107" s="5">
        <f t="shared" si="1"/>
        <v>3</v>
      </c>
    </row>
    <row r="108" spans="1:37" x14ac:dyDescent="0.25">
      <c r="A108" s="5" t="s">
        <v>1084</v>
      </c>
      <c r="B108" s="5" t="s">
        <v>1087</v>
      </c>
      <c r="C108" s="5" t="s">
        <v>1086</v>
      </c>
      <c r="D108" s="5" t="s">
        <v>1038</v>
      </c>
      <c r="E108" s="5" t="s">
        <v>1088</v>
      </c>
      <c r="F108" s="5" t="s">
        <v>1085</v>
      </c>
      <c r="G108" s="5">
        <v>1</v>
      </c>
      <c r="H108" s="15">
        <v>2</v>
      </c>
      <c r="I108" s="4" t="s">
        <v>1854</v>
      </c>
      <c r="J108" s="13">
        <f>IFERROR(IF(INDEX('11.1_Outliers-Generation'!$N$5:$N$500,MATCH($F108,'11.1_Outliers-Generation'!$F$5:$F$500,0))&lt;&gt;"N",
INDEX('11.1_Outliers-Generation'!J$5:J$500,MATCH($F108,'11.1_Outliers-Generation'!$F$5:$F$500,0)),""),"")</f>
        <v>1.9593425813943404</v>
      </c>
      <c r="K108" s="8">
        <f>IFERROR(IF(INDEX('11.1_Outliers-Generation'!$N$5:$N$500,MATCH($F108,'11.1_Outliers-Generation'!$F$5:$F$500,0))&lt;&gt;"N",
INDEX('11.1_Outliers-Generation'!K$5:K$500,MATCH($F108,'11.1_Outliers-Generation'!$F$5:$F$500,0)),""),"")</f>
        <v>2015</v>
      </c>
      <c r="L108" s="13" t="str">
        <f>IFERROR(IF(INDEX('11.1_Outliers-Generation'!$N$5:$N$500,MATCH($F108,'11.1_Outliers-Generation'!$F$5:$F$500,0))&lt;&gt;"N",
INDEX('11.1_Outliers-Generation'!L$5:L$500,MATCH($F108,'11.1_Outliers-Generation'!$F$5:$F$500,0)),""),"")</f>
        <v>WaW_032</v>
      </c>
      <c r="M108" s="14" t="str">
        <f>IFERROR(IF(INDEX('11.2_Outliers-Collection_cov'!$N$5:$N$500,MATCH($F108,'11.2_Outliers-Collection_cov'!$F$5:$F$500,0))&lt;&gt;"N",
INDEX('11.2_Outliers-Collection_cov'!J$5:J$500,MATCH($F108,'11.2_Outliers-Collection_cov'!$F$5:$F$500,0)),""),"")</f>
        <v/>
      </c>
      <c r="N108" s="8" t="str">
        <f>IFERROR(IF(INDEX('11.2_Outliers-Collection_cov'!$N$5:$N$500,MATCH($F108,'11.2_Outliers-Collection_cov'!$F$5:$F$500,0))&lt;&gt;"N",
INDEX('11.2_Outliers-Collection_cov'!K$5:K$500,MATCH($F108,'11.2_Outliers-Collection_cov'!$F$5:$F$500,0)),""),"")</f>
        <v/>
      </c>
      <c r="O108" s="13" t="str">
        <f>IFERROR(IF(INDEX('11.2_Outliers-Collection_cov'!$N$5:$N$500,MATCH($F108,'11.2_Outliers-Collection_cov'!$F$5:$F$500,0))&lt;&gt;"N",
INDEX('11.2_Outliers-Collection_cov'!L$5:L$500,MATCH($F108,'11.2_Outliers-Collection_cov'!$F$5:$F$500,0)),""),"")</f>
        <v/>
      </c>
      <c r="P108" s="14">
        <f>IFERROR(IF(INDEX('11.3_Outliers-Plastic'!$N$5:$N$500,MATCH($F108,'11.3_Outliers-Plastic'!$F$5:$F$500,0))&lt;&gt;"N",
INDEX('11.3_Outliers-Plastic'!J$5:J$500,MATCH($F108,'11.3_Outliers-Plastic'!$F$5:$F$500,0)),""),"")</f>
        <v>13</v>
      </c>
      <c r="Q108" s="8">
        <f>IFERROR(IF(INDEX('11.3_Outliers-Plastic'!$N$5:$N$500,MATCH($F108,'11.3_Outliers-Plastic'!$F$5:$F$500,0))&lt;&gt;"N",
INDEX('11.3_Outliers-Plastic'!K$5:K$500,MATCH($F108,'11.3_Outliers-Plastic'!$F$5:$F$500,0)),""),"")</f>
        <v>2015</v>
      </c>
      <c r="R108" s="14" t="str">
        <f>IFERROR(IF(INDEX('11.3_Outliers-Plastic'!$N$5:$N$500,MATCH($F108,'11.3_Outliers-Plastic'!$F$5:$F$500,0))&lt;&gt;"N",
INDEX('11.3_Outliers-Plastic'!L$5:L$500,MATCH($F108,'11.3_Outliers-Plastic'!$F$5:$F$500,0)),""),"")</f>
        <v>WaW_032</v>
      </c>
      <c r="S108" s="12"/>
      <c r="T108" s="5"/>
      <c r="U108" s="5" t="s">
        <v>1569</v>
      </c>
      <c r="V108" s="14">
        <f>IFERROR(IF(INDEX('11.5_Outliers-Other_recovery'!$N$5:$N$500,MATCH($F108,'11.5_Outliers-Other_recovery'!$F$5:$F$500,0))&lt;&gt;"N",
INDEX('11.5_Outliers-Other_recovery'!J$5:J$500,MATCH($F108,'11.5_Outliers-Other_recovery'!$F$5:$F$500,0)),""),"")</f>
        <v>0</v>
      </c>
      <c r="W108" s="8">
        <f>IFERROR(IF(INDEX('11.5_Outliers-Other_recovery'!$N$5:$N$500,MATCH($F108,'11.5_Outliers-Other_recovery'!$F$5:$F$500,0))&lt;&gt;"N",
INDEX('11.5_Outliers-Other_recovery'!K$5:K$500,MATCH($F108,'11.5_Outliers-Other_recovery'!$F$5:$F$500,0)),""),"")</f>
        <v>2015</v>
      </c>
      <c r="X108" s="14" t="str">
        <f>IFERROR(IF(INDEX('11.5_Outliers-Other_recovery'!$N$5:$N$500,MATCH($F108,'11.5_Outliers-Other_recovery'!$F$5:$F$500,0))&lt;&gt;"N",
INDEX('11.5_Outliers-Other_recovery'!L$5:L$500,MATCH($F108,'11.5_Outliers-Other_recovery'!$F$5:$F$500,0)),""),"")</f>
        <v>WaW_032</v>
      </c>
      <c r="Y108" s="14">
        <f>IFERROR(IF(INDEX('11.4_Outliers-Formal_dry_recy'!$N$5:$N$500,MATCH($F108,'11.4_Outliers-Formal_dry_recy'!$F$5:$F$500,0))&lt;&gt;"N",
INDEX('11.4_Outliers-Formal_dry_recy'!J$5:J$500,MATCH($F108,'11.4_Outliers-Formal_dry_recy'!$F$5:$F$500,0)),""),"")</f>
        <v>0</v>
      </c>
      <c r="Z108" s="8">
        <f>IFERROR(IF(INDEX('11.4_Outliers-Formal_dry_recy'!$N$5:$N$500,MATCH($F108,'11.4_Outliers-Formal_dry_recy'!$F$5:$F$500,0))&lt;&gt;"N",
INDEX('11.4_Outliers-Formal_dry_recy'!K$5:K$500,MATCH($F108,'11.4_Outliers-Formal_dry_recy'!$F$5:$F$500,0)),""),"")</f>
        <v>2015</v>
      </c>
      <c r="AA108" s="14" t="str">
        <f>IFERROR(IF(INDEX('11.4_Outliers-Formal_dry_recy'!$N$5:$N$500,MATCH($F108,'11.4_Outliers-Formal_dry_recy'!$F$5:$F$500,0))&lt;&gt;"N",
INDEX('11.4_Outliers-Formal_dry_recy'!L$5:L$500,MATCH($F108,'11.4_Outliers-Formal_dry_recy'!$F$5:$F$500,0)),""),"")</f>
        <v>WaW_032</v>
      </c>
      <c r="AB108" s="14">
        <f>IFERROR(IF(INDEX('11.6_Outliers-Incineration'!$N$5:$N$500,MATCH($F108,'11.6_Outliers-Incineration'!$F$5:$F$500,0))&lt;&gt;"N",
INDEX('11.6_Outliers-Incineration'!J$5:J$500,MATCH($F108,'11.6_Outliers-Incineration'!$F$5:$F$500,0)),""),"")</f>
        <v>0</v>
      </c>
      <c r="AC108" s="8">
        <f>IFERROR(IF(INDEX('11.6_Outliers-Incineration'!$N$5:$N$500,MATCH($F108,'11.6_Outliers-Incineration'!$F$5:$F$500,0))&lt;&gt;"N",
INDEX('11.6_Outliers-Incineration'!K$5:K$500,MATCH($F108,'11.6_Outliers-Incineration'!$F$5:$F$500,0)),""),"")</f>
        <v>2015</v>
      </c>
      <c r="AD108" s="14" t="str">
        <f>IFERROR(IF(INDEX('11.6_Outliers-Incineration'!$N$5:$N$500,MATCH($F108,'11.6_Outliers-Incineration'!$F$5:$F$500,0))&lt;&gt;"N",
INDEX('11.6_Outliers-Incineration'!L$5:L$500,MATCH($F108,'11.6_Outliers-Incineration'!$F$5:$F$500,0)),""),"")</f>
        <v>WaW_032</v>
      </c>
      <c r="AE108" s="14">
        <f>IFERROR(IF(INDEX('11.7_Outliers-Controlled_disp'!$N$5:$N$500,MATCH($F108,'11.7_Outliers-Controlled_disp'!$F$5:$F$500,0))&lt;&gt;"N",
INDEX('11.7_Outliers-Controlled_disp'!J$5:J$500,MATCH($F108,'11.7_Outliers-Controlled_disp'!$F$5:$F$500,0)),""),"")</f>
        <v>100</v>
      </c>
      <c r="AF108" s="8">
        <f>IFERROR(IF(INDEX('11.7_Outliers-Controlled_disp'!$N$5:$N$500,MATCH($F108,'11.7_Outliers-Controlled_disp'!$F$5:$F$500,0))&lt;&gt;"N",
INDEX('11.7_Outliers-Controlled_disp'!K$5:K$500,MATCH($F108,'11.7_Outliers-Controlled_disp'!$F$5:$F$500,0)),""),"")</f>
        <v>2015</v>
      </c>
      <c r="AG108" s="14" t="str">
        <f>IFERROR(IF(INDEX('11.7_Outliers-Controlled_disp'!$N$5:$N$500,MATCH($F108,'11.7_Outliers-Controlled_disp'!$F$5:$F$500,0))&lt;&gt;"N",
INDEX('11.7_Outliers-Controlled_disp'!L$5:L$500,MATCH($F108,'11.7_Outliers-Controlled_disp'!$F$5:$F$500,0)),""),"")</f>
        <v>WaW_032</v>
      </c>
      <c r="AI108" s="5"/>
      <c r="AJ108" s="5" t="s">
        <v>1569</v>
      </c>
      <c r="AK108" s="5">
        <f t="shared" si="1"/>
        <v>6</v>
      </c>
    </row>
    <row r="109" spans="1:37" x14ac:dyDescent="0.25">
      <c r="A109" s="5" t="s">
        <v>1089</v>
      </c>
      <c r="B109" s="5" t="s">
        <v>1087</v>
      </c>
      <c r="C109" s="5" t="s">
        <v>1086</v>
      </c>
      <c r="D109" s="5" t="s">
        <v>1038</v>
      </c>
      <c r="E109" s="5" t="s">
        <v>1091</v>
      </c>
      <c r="F109" s="5" t="s">
        <v>1090</v>
      </c>
      <c r="G109" s="5">
        <v>1</v>
      </c>
      <c r="H109" s="15">
        <v>2</v>
      </c>
      <c r="I109" s="4" t="s">
        <v>1854</v>
      </c>
      <c r="J109" s="13">
        <f>IFERROR(IF(INDEX('11.1_Outliers-Generation'!$N$5:$N$500,MATCH($F109,'11.1_Outliers-Generation'!$F$5:$F$500,0))&lt;&gt;"N",
INDEX('11.1_Outliers-Generation'!J$5:J$500,MATCH($F109,'11.1_Outliers-Generation'!$F$5:$F$500,0)),""),"")</f>
        <v>1.9857978211060374</v>
      </c>
      <c r="K109" s="8">
        <f>IFERROR(IF(INDEX('11.1_Outliers-Generation'!$N$5:$N$500,MATCH($F109,'11.1_Outliers-Generation'!$F$5:$F$500,0))&lt;&gt;"N",
INDEX('11.1_Outliers-Generation'!K$5:K$500,MATCH($F109,'11.1_Outliers-Generation'!$F$5:$F$500,0)),""),"")</f>
        <v>2015</v>
      </c>
      <c r="L109" s="13" t="str">
        <f>IFERROR(IF(INDEX('11.1_Outliers-Generation'!$N$5:$N$500,MATCH($F109,'11.1_Outliers-Generation'!$F$5:$F$500,0))&lt;&gt;"N",
INDEX('11.1_Outliers-Generation'!L$5:L$500,MATCH($F109,'11.1_Outliers-Generation'!$F$5:$F$500,0)),""),"")</f>
        <v>WaW_033</v>
      </c>
      <c r="M109" s="14" t="str">
        <f>IFERROR(IF(INDEX('11.2_Outliers-Collection_cov'!$N$5:$N$500,MATCH($F109,'11.2_Outliers-Collection_cov'!$F$5:$F$500,0))&lt;&gt;"N",
INDEX('11.2_Outliers-Collection_cov'!J$5:J$500,MATCH($F109,'11.2_Outliers-Collection_cov'!$F$5:$F$500,0)),""),"")</f>
        <v/>
      </c>
      <c r="N109" s="8" t="str">
        <f>IFERROR(IF(INDEX('11.2_Outliers-Collection_cov'!$N$5:$N$500,MATCH($F109,'11.2_Outliers-Collection_cov'!$F$5:$F$500,0))&lt;&gt;"N",
INDEX('11.2_Outliers-Collection_cov'!K$5:K$500,MATCH($F109,'11.2_Outliers-Collection_cov'!$F$5:$F$500,0)),""),"")</f>
        <v/>
      </c>
      <c r="O109" s="13" t="str">
        <f>IFERROR(IF(INDEX('11.2_Outliers-Collection_cov'!$N$5:$N$500,MATCH($F109,'11.2_Outliers-Collection_cov'!$F$5:$F$500,0))&lt;&gt;"N",
INDEX('11.2_Outliers-Collection_cov'!L$5:L$500,MATCH($F109,'11.2_Outliers-Collection_cov'!$F$5:$F$500,0)),""),"")</f>
        <v/>
      </c>
      <c r="P109" s="14">
        <f>IFERROR(IF(INDEX('11.3_Outliers-Plastic'!$N$5:$N$500,MATCH($F109,'11.3_Outliers-Plastic'!$F$5:$F$500,0))&lt;&gt;"N",
INDEX('11.3_Outliers-Plastic'!J$5:J$500,MATCH($F109,'11.3_Outliers-Plastic'!$F$5:$F$500,0)),""),"")</f>
        <v>21</v>
      </c>
      <c r="Q109" s="8">
        <f>IFERROR(IF(INDEX('11.3_Outliers-Plastic'!$N$5:$N$500,MATCH($F109,'11.3_Outliers-Plastic'!$F$5:$F$500,0))&lt;&gt;"N",
INDEX('11.3_Outliers-Plastic'!K$5:K$500,MATCH($F109,'11.3_Outliers-Plastic'!$F$5:$F$500,0)),""),"")</f>
        <v>2015</v>
      </c>
      <c r="R109" s="14" t="str">
        <f>IFERROR(IF(INDEX('11.3_Outliers-Plastic'!$N$5:$N$500,MATCH($F109,'11.3_Outliers-Plastic'!$F$5:$F$500,0))&lt;&gt;"N",
INDEX('11.3_Outliers-Plastic'!L$5:L$500,MATCH($F109,'11.3_Outliers-Plastic'!$F$5:$F$500,0)),""),"")</f>
        <v>WaW_033</v>
      </c>
      <c r="S109" s="12"/>
      <c r="T109" s="5"/>
      <c r="U109" s="5" t="s">
        <v>1569</v>
      </c>
      <c r="V109" s="14">
        <f>IFERROR(IF(INDEX('11.5_Outliers-Other_recovery'!$N$5:$N$500,MATCH($F109,'11.5_Outliers-Other_recovery'!$F$5:$F$500,0))&lt;&gt;"N",
INDEX('11.5_Outliers-Other_recovery'!J$5:J$500,MATCH($F109,'11.5_Outliers-Other_recovery'!$F$5:$F$500,0)),""),"")</f>
        <v>0</v>
      </c>
      <c r="W109" s="8">
        <f>IFERROR(IF(INDEX('11.5_Outliers-Other_recovery'!$N$5:$N$500,MATCH($F109,'11.5_Outliers-Other_recovery'!$F$5:$F$500,0))&lt;&gt;"N",
INDEX('11.5_Outliers-Other_recovery'!K$5:K$500,MATCH($F109,'11.5_Outliers-Other_recovery'!$F$5:$F$500,0)),""),"")</f>
        <v>2015</v>
      </c>
      <c r="X109" s="14" t="str">
        <f>IFERROR(IF(INDEX('11.5_Outliers-Other_recovery'!$N$5:$N$500,MATCH($F109,'11.5_Outliers-Other_recovery'!$F$5:$F$500,0))&lt;&gt;"N",
INDEX('11.5_Outliers-Other_recovery'!L$5:L$500,MATCH($F109,'11.5_Outliers-Other_recovery'!$F$5:$F$500,0)),""),"")</f>
        <v>WaW_033</v>
      </c>
      <c r="Y109" s="14">
        <f>IFERROR(IF(INDEX('11.4_Outliers-Formal_dry_recy'!$N$5:$N$500,MATCH($F109,'11.4_Outliers-Formal_dry_recy'!$F$5:$F$500,0))&lt;&gt;"N",
INDEX('11.4_Outliers-Formal_dry_recy'!J$5:J$500,MATCH($F109,'11.4_Outliers-Formal_dry_recy'!$F$5:$F$500,0)),""),"")</f>
        <v>0</v>
      </c>
      <c r="Z109" s="8">
        <f>IFERROR(IF(INDEX('11.4_Outliers-Formal_dry_recy'!$N$5:$N$500,MATCH($F109,'11.4_Outliers-Formal_dry_recy'!$F$5:$F$500,0))&lt;&gt;"N",
INDEX('11.4_Outliers-Formal_dry_recy'!K$5:K$500,MATCH($F109,'11.4_Outliers-Formal_dry_recy'!$F$5:$F$500,0)),""),"")</f>
        <v>2015</v>
      </c>
      <c r="AA109" s="14" t="str">
        <f>IFERROR(IF(INDEX('11.4_Outliers-Formal_dry_recy'!$N$5:$N$500,MATCH($F109,'11.4_Outliers-Formal_dry_recy'!$F$5:$F$500,0))&lt;&gt;"N",
INDEX('11.4_Outliers-Formal_dry_recy'!L$5:L$500,MATCH($F109,'11.4_Outliers-Formal_dry_recy'!$F$5:$F$500,0)),""),"")</f>
        <v>WaW_033</v>
      </c>
      <c r="AB109" s="14">
        <f>IFERROR(IF(INDEX('11.6_Outliers-Incineration'!$N$5:$N$500,MATCH($F109,'11.6_Outliers-Incineration'!$F$5:$F$500,0))&lt;&gt;"N",
INDEX('11.6_Outliers-Incineration'!J$5:J$500,MATCH($F109,'11.6_Outliers-Incineration'!$F$5:$F$500,0)),""),"")</f>
        <v>0</v>
      </c>
      <c r="AC109" s="8">
        <f>IFERROR(IF(INDEX('11.6_Outliers-Incineration'!$N$5:$N$500,MATCH($F109,'11.6_Outliers-Incineration'!$F$5:$F$500,0))&lt;&gt;"N",
INDEX('11.6_Outliers-Incineration'!K$5:K$500,MATCH($F109,'11.6_Outliers-Incineration'!$F$5:$F$500,0)),""),"")</f>
        <v>2015</v>
      </c>
      <c r="AD109" s="14" t="str">
        <f>IFERROR(IF(INDEX('11.6_Outliers-Incineration'!$N$5:$N$500,MATCH($F109,'11.6_Outliers-Incineration'!$F$5:$F$500,0))&lt;&gt;"N",
INDEX('11.6_Outliers-Incineration'!L$5:L$500,MATCH($F109,'11.6_Outliers-Incineration'!$F$5:$F$500,0)),""),"")</f>
        <v>WaW_033</v>
      </c>
      <c r="AE109" s="14">
        <f>IFERROR(IF(INDEX('11.7_Outliers-Controlled_disp'!$N$5:$N$500,MATCH($F109,'11.7_Outliers-Controlled_disp'!$F$5:$F$500,0))&lt;&gt;"N",
INDEX('11.7_Outliers-Controlled_disp'!J$5:J$500,MATCH($F109,'11.7_Outliers-Controlled_disp'!$F$5:$F$500,0)),""),"")</f>
        <v>100</v>
      </c>
      <c r="AF109" s="8">
        <f>IFERROR(IF(INDEX('11.7_Outliers-Controlled_disp'!$N$5:$N$500,MATCH($F109,'11.7_Outliers-Controlled_disp'!$F$5:$F$500,0))&lt;&gt;"N",
INDEX('11.7_Outliers-Controlled_disp'!K$5:K$500,MATCH($F109,'11.7_Outliers-Controlled_disp'!$F$5:$F$500,0)),""),"")</f>
        <v>2015</v>
      </c>
      <c r="AG109" s="14" t="str">
        <f>IFERROR(IF(INDEX('11.7_Outliers-Controlled_disp'!$N$5:$N$500,MATCH($F109,'11.7_Outliers-Controlled_disp'!$F$5:$F$500,0))&lt;&gt;"N",
INDEX('11.7_Outliers-Controlled_disp'!L$5:L$500,MATCH($F109,'11.7_Outliers-Controlled_disp'!$F$5:$F$500,0)),""),"")</f>
        <v>WaW_033</v>
      </c>
      <c r="AI109" s="5"/>
      <c r="AJ109" s="5" t="s">
        <v>1569</v>
      </c>
      <c r="AK109" s="5">
        <f t="shared" si="1"/>
        <v>6</v>
      </c>
    </row>
    <row r="110" spans="1:37" x14ac:dyDescent="0.25">
      <c r="A110" s="5" t="s">
        <v>373</v>
      </c>
      <c r="B110" s="5" t="s">
        <v>376</v>
      </c>
      <c r="C110" s="5" t="s">
        <v>375</v>
      </c>
      <c r="D110" s="5" t="s">
        <v>360</v>
      </c>
      <c r="E110" s="5" t="s">
        <v>377</v>
      </c>
      <c r="F110" s="5" t="s">
        <v>374</v>
      </c>
      <c r="G110" s="5">
        <v>1</v>
      </c>
      <c r="H110" s="15">
        <v>2</v>
      </c>
      <c r="I110" s="4" t="s">
        <v>3143</v>
      </c>
      <c r="J110" s="13" t="str">
        <f>IFERROR(IF(INDEX('11.1_Outliers-Generation'!$N$5:$N$500,MATCH($F110,'11.1_Outliers-Generation'!$F$5:$F$500,0))&lt;&gt;"N",
INDEX('11.1_Outliers-Generation'!J$5:J$500,MATCH($F110,'11.1_Outliers-Generation'!$F$5:$F$500,0)),""),"")</f>
        <v/>
      </c>
      <c r="K110" s="8" t="str">
        <f>IFERROR(IF(INDEX('11.1_Outliers-Generation'!$N$5:$N$500,MATCH($F110,'11.1_Outliers-Generation'!$F$5:$F$500,0))&lt;&gt;"N",
INDEX('11.1_Outliers-Generation'!K$5:K$500,MATCH($F110,'11.1_Outliers-Generation'!$F$5:$F$500,0)),""),"")</f>
        <v/>
      </c>
      <c r="L110" s="13" t="str">
        <f>IFERROR(IF(INDEX('11.1_Outliers-Generation'!$N$5:$N$500,MATCH($F110,'11.1_Outliers-Generation'!$F$5:$F$500,0))&lt;&gt;"N",
INDEX('11.1_Outliers-Generation'!L$5:L$500,MATCH($F110,'11.1_Outliers-Generation'!$F$5:$F$500,0)),""),"")</f>
        <v/>
      </c>
      <c r="M110" s="14">
        <f>IFERROR(IF(INDEX('11.2_Outliers-Collection_cov'!$N$5:$N$500,MATCH($F110,'11.2_Outliers-Collection_cov'!$F$5:$F$500,0))&lt;&gt;"N",
INDEX('11.2_Outliers-Collection_cov'!J$5:J$500,MATCH($F110,'11.2_Outliers-Collection_cov'!$F$5:$F$500,0)),""),"")</f>
        <v>25</v>
      </c>
      <c r="N110" s="8">
        <f>IFERROR(IF(INDEX('11.2_Outliers-Collection_cov'!$N$5:$N$500,MATCH($F110,'11.2_Outliers-Collection_cov'!$F$5:$F$500,0))&lt;&gt;"N",
INDEX('11.2_Outliers-Collection_cov'!K$5:K$500,MATCH($F110,'11.2_Outliers-Collection_cov'!$F$5:$F$500,0)),""),"")</f>
        <v>2000</v>
      </c>
      <c r="O110" s="13" t="str">
        <f>IFERROR(IF(INDEX('11.2_Outliers-Collection_cov'!$N$5:$N$500,MATCH($F110,'11.2_Outliers-Collection_cov'!$F$5:$F$500,0))&lt;&gt;"N",
INDEX('11.2_Outliers-Collection_cov'!L$5:L$500,MATCH($F110,'11.2_Outliers-Collection_cov'!$F$5:$F$500,0)),""),"")</f>
        <v>WaW_034</v>
      </c>
      <c r="P110" s="14" t="str">
        <f>IFERROR(IF(INDEX('11.3_Outliers-Plastic'!$N$5:$N$500,MATCH($F110,'11.3_Outliers-Plastic'!$F$5:$F$500,0))&lt;&gt;"N",
INDEX('11.3_Outliers-Plastic'!J$5:J$500,MATCH($F110,'11.3_Outliers-Plastic'!$F$5:$F$500,0)),""),"")</f>
        <v/>
      </c>
      <c r="Q110" s="8" t="str">
        <f>IFERROR(IF(INDEX('11.3_Outliers-Plastic'!$N$5:$N$500,MATCH($F110,'11.3_Outliers-Plastic'!$F$5:$F$500,0))&lt;&gt;"N",
INDEX('11.3_Outliers-Plastic'!K$5:K$500,MATCH($F110,'11.3_Outliers-Plastic'!$F$5:$F$500,0)),""),"")</f>
        <v/>
      </c>
      <c r="R110" s="14" t="str">
        <f>IFERROR(IF(INDEX('11.3_Outliers-Plastic'!$N$5:$N$500,MATCH($F110,'11.3_Outliers-Plastic'!$F$5:$F$500,0))&lt;&gt;"N",
INDEX('11.3_Outliers-Plastic'!L$5:L$500,MATCH($F110,'11.3_Outliers-Plastic'!$F$5:$F$500,0)),""),"")</f>
        <v/>
      </c>
      <c r="S110" s="12"/>
      <c r="T110" s="5"/>
      <c r="U110" s="5" t="s">
        <v>1569</v>
      </c>
      <c r="V110" s="14" t="str">
        <f>IFERROR(IF(INDEX('11.5_Outliers-Other_recovery'!$N$5:$N$500,MATCH($F110,'11.5_Outliers-Other_recovery'!$F$5:$F$500,0))&lt;&gt;"N",
INDEX('11.5_Outliers-Other_recovery'!J$5:J$500,MATCH($F110,'11.5_Outliers-Other_recovery'!$F$5:$F$500,0)),""),"")</f>
        <v/>
      </c>
      <c r="W110" s="8" t="str">
        <f>IFERROR(IF(INDEX('11.5_Outliers-Other_recovery'!$N$5:$N$500,MATCH($F110,'11.5_Outliers-Other_recovery'!$F$5:$F$500,0))&lt;&gt;"N",
INDEX('11.5_Outliers-Other_recovery'!K$5:K$500,MATCH($F110,'11.5_Outliers-Other_recovery'!$F$5:$F$500,0)),""),"")</f>
        <v/>
      </c>
      <c r="X110" s="14" t="str">
        <f>IFERROR(IF(INDEX('11.5_Outliers-Other_recovery'!$N$5:$N$500,MATCH($F110,'11.5_Outliers-Other_recovery'!$F$5:$F$500,0))&lt;&gt;"N",
INDEX('11.5_Outliers-Other_recovery'!L$5:L$500,MATCH($F110,'11.5_Outliers-Other_recovery'!$F$5:$F$500,0)),""),"")</f>
        <v/>
      </c>
      <c r="Y110" s="14" t="str">
        <f>IFERROR(IF(INDEX('11.4_Outliers-Formal_dry_recy'!$N$5:$N$500,MATCH($F110,'11.4_Outliers-Formal_dry_recy'!$F$5:$F$500,0))&lt;&gt;"N",
INDEX('11.4_Outliers-Formal_dry_recy'!J$5:J$500,MATCH($F110,'11.4_Outliers-Formal_dry_recy'!$F$5:$F$500,0)),""),"")</f>
        <v/>
      </c>
      <c r="Z110" s="8" t="str">
        <f>IFERROR(IF(INDEX('11.4_Outliers-Formal_dry_recy'!$N$5:$N$500,MATCH($F110,'11.4_Outliers-Formal_dry_recy'!$F$5:$F$500,0))&lt;&gt;"N",
INDEX('11.4_Outliers-Formal_dry_recy'!K$5:K$500,MATCH($F110,'11.4_Outliers-Formal_dry_recy'!$F$5:$F$500,0)),""),"")</f>
        <v/>
      </c>
      <c r="AA110" s="14" t="str">
        <f>IFERROR(IF(INDEX('11.4_Outliers-Formal_dry_recy'!$N$5:$N$500,MATCH($F110,'11.4_Outliers-Formal_dry_recy'!$F$5:$F$500,0))&lt;&gt;"N",
INDEX('11.4_Outliers-Formal_dry_recy'!L$5:L$500,MATCH($F110,'11.4_Outliers-Formal_dry_recy'!$F$5:$F$500,0)),""),"")</f>
        <v/>
      </c>
      <c r="AB110" s="14" t="str">
        <f>IFERROR(IF(INDEX('11.6_Outliers-Incineration'!$N$5:$N$500,MATCH($F110,'11.6_Outliers-Incineration'!$F$5:$F$500,0))&lt;&gt;"N",
INDEX('11.6_Outliers-Incineration'!J$5:J$500,MATCH($F110,'11.6_Outliers-Incineration'!$F$5:$F$500,0)),""),"")</f>
        <v/>
      </c>
      <c r="AC110" s="8" t="str">
        <f>IFERROR(IF(INDEX('11.6_Outliers-Incineration'!$N$5:$N$500,MATCH($F110,'11.6_Outliers-Incineration'!$F$5:$F$500,0))&lt;&gt;"N",
INDEX('11.6_Outliers-Incineration'!K$5:K$500,MATCH($F110,'11.6_Outliers-Incineration'!$F$5:$F$500,0)),""),"")</f>
        <v/>
      </c>
      <c r="AD110" s="14" t="str">
        <f>IFERROR(IF(INDEX('11.6_Outliers-Incineration'!$N$5:$N$500,MATCH($F110,'11.6_Outliers-Incineration'!$F$5:$F$500,0))&lt;&gt;"N",
INDEX('11.6_Outliers-Incineration'!L$5:L$500,MATCH($F110,'11.6_Outliers-Incineration'!$F$5:$F$500,0)),""),"")</f>
        <v/>
      </c>
      <c r="AE110" s="14" t="str">
        <f>IFERROR(IF(INDEX('11.7_Outliers-Controlled_disp'!$N$5:$N$500,MATCH($F110,'11.7_Outliers-Controlled_disp'!$F$5:$F$500,0))&lt;&gt;"N",
INDEX('11.7_Outliers-Controlled_disp'!J$5:J$500,MATCH($F110,'11.7_Outliers-Controlled_disp'!$F$5:$F$500,0)),""),"")</f>
        <v/>
      </c>
      <c r="AF110" s="8" t="str">
        <f>IFERROR(IF(INDEX('11.7_Outliers-Controlled_disp'!$N$5:$N$500,MATCH($F110,'11.7_Outliers-Controlled_disp'!$F$5:$F$500,0))&lt;&gt;"N",
INDEX('11.7_Outliers-Controlled_disp'!K$5:K$500,MATCH($F110,'11.7_Outliers-Controlled_disp'!$F$5:$F$500,0)),""),"")</f>
        <v/>
      </c>
      <c r="AG110" s="14" t="str">
        <f>IFERROR(IF(INDEX('11.7_Outliers-Controlled_disp'!$N$5:$N$500,MATCH($F110,'11.7_Outliers-Controlled_disp'!$F$5:$F$500,0))&lt;&gt;"N",
INDEX('11.7_Outliers-Controlled_disp'!L$5:L$500,MATCH($F110,'11.7_Outliers-Controlled_disp'!$F$5:$F$500,0)),""),"")</f>
        <v/>
      </c>
      <c r="AI110" s="5"/>
      <c r="AJ110" s="5" t="s">
        <v>1569</v>
      </c>
      <c r="AK110" s="5">
        <f t="shared" si="1"/>
        <v>1</v>
      </c>
    </row>
    <row r="111" spans="1:37" x14ac:dyDescent="0.25">
      <c r="A111" s="5" t="s">
        <v>378</v>
      </c>
      <c r="B111" s="5" t="s">
        <v>376</v>
      </c>
      <c r="C111" s="5" t="s">
        <v>375</v>
      </c>
      <c r="D111" s="5" t="s">
        <v>360</v>
      </c>
      <c r="E111" s="5" t="s">
        <v>380</v>
      </c>
      <c r="F111" s="5" t="s">
        <v>379</v>
      </c>
      <c r="G111" s="5">
        <v>2</v>
      </c>
      <c r="H111" s="15">
        <v>1</v>
      </c>
      <c r="I111" s="4"/>
      <c r="J111" s="13" t="str">
        <f>IFERROR(IF(INDEX('11.1_Outliers-Generation'!$N$5:$N$500,MATCH($F111,'11.1_Outliers-Generation'!$F$5:$F$500,0))&lt;&gt;"N",
INDEX('11.1_Outliers-Generation'!J$5:J$500,MATCH($F111,'11.1_Outliers-Generation'!$F$5:$F$500,0)),""),"")</f>
        <v/>
      </c>
      <c r="K111" s="8" t="str">
        <f>IFERROR(IF(INDEX('11.1_Outliers-Generation'!$N$5:$N$500,MATCH($F111,'11.1_Outliers-Generation'!$F$5:$F$500,0))&lt;&gt;"N",
INDEX('11.1_Outliers-Generation'!K$5:K$500,MATCH($F111,'11.1_Outliers-Generation'!$F$5:$F$500,0)),""),"")</f>
        <v/>
      </c>
      <c r="L111" s="13" t="str">
        <f>IFERROR(IF(INDEX('11.1_Outliers-Generation'!$N$5:$N$500,MATCH($F111,'11.1_Outliers-Generation'!$F$5:$F$500,0))&lt;&gt;"N",
INDEX('11.1_Outliers-Generation'!L$5:L$500,MATCH($F111,'11.1_Outliers-Generation'!$F$5:$F$500,0)),""),"")</f>
        <v/>
      </c>
      <c r="M111" s="14">
        <f>IFERROR(IF(INDEX('11.2_Outliers-Collection_cov'!$N$5:$N$500,MATCH($F111,'11.2_Outliers-Collection_cov'!$F$5:$F$500,0))&lt;&gt;"N",
INDEX('11.2_Outliers-Collection_cov'!J$5:J$500,MATCH($F111,'11.2_Outliers-Collection_cov'!$F$5:$F$500,0)),""),"")</f>
        <v>50</v>
      </c>
      <c r="N111" s="8">
        <f>IFERROR(IF(INDEX('11.2_Outliers-Collection_cov'!$N$5:$N$500,MATCH($F111,'11.2_Outliers-Collection_cov'!$F$5:$F$500,0))&lt;&gt;"N",
INDEX('11.2_Outliers-Collection_cov'!K$5:K$500,MATCH($F111,'11.2_Outliers-Collection_cov'!$F$5:$F$500,0)),""),"")</f>
        <v>2000</v>
      </c>
      <c r="O111" s="13" t="str">
        <f>IFERROR(IF(INDEX('11.2_Outliers-Collection_cov'!$N$5:$N$500,MATCH($F111,'11.2_Outliers-Collection_cov'!$F$5:$F$500,0))&lt;&gt;"N",
INDEX('11.2_Outliers-Collection_cov'!L$5:L$500,MATCH($F111,'11.2_Outliers-Collection_cov'!$F$5:$F$500,0)),""),"")</f>
        <v>WaW_035</v>
      </c>
      <c r="P111" s="14">
        <f>IFERROR(IF(INDEX('11.3_Outliers-Plastic'!$N$5:$N$500,MATCH($F111,'11.3_Outliers-Plastic'!$F$5:$F$500,0))&lt;&gt;"N",
INDEX('11.3_Outliers-Plastic'!J$5:J$500,MATCH($F111,'11.3_Outliers-Plastic'!$F$5:$F$500,0)),""),"")</f>
        <v>4.4299999999999988</v>
      </c>
      <c r="Q111" s="8">
        <f>IFERROR(IF(INDEX('11.3_Outliers-Plastic'!$N$5:$N$500,MATCH($F111,'11.3_Outliers-Plastic'!$F$5:$F$500,0))&lt;&gt;"N",
INDEX('11.3_Outliers-Plastic'!K$5:K$500,MATCH($F111,'11.3_Outliers-Plastic'!$F$5:$F$500,0)),""),"")</f>
        <v>2000</v>
      </c>
      <c r="R111" s="14" t="str">
        <f>IFERROR(IF(INDEX('11.3_Outliers-Plastic'!$N$5:$N$500,MATCH($F111,'11.3_Outliers-Plastic'!$F$5:$F$500,0))&lt;&gt;"N",
INDEX('11.3_Outliers-Plastic'!L$5:L$500,MATCH($F111,'11.3_Outliers-Plastic'!$F$5:$F$500,0)),""),"")</f>
        <v>WaW_035</v>
      </c>
      <c r="S111" s="12"/>
      <c r="T111" s="5"/>
      <c r="U111" s="5" t="s">
        <v>1569</v>
      </c>
      <c r="V111" s="14" t="str">
        <f>IFERROR(IF(INDEX('11.5_Outliers-Other_recovery'!$N$5:$N$500,MATCH($F111,'11.5_Outliers-Other_recovery'!$F$5:$F$500,0))&lt;&gt;"N",
INDEX('11.5_Outliers-Other_recovery'!J$5:J$500,MATCH($F111,'11.5_Outliers-Other_recovery'!$F$5:$F$500,0)),""),"")</f>
        <v/>
      </c>
      <c r="W111" s="8" t="str">
        <f>IFERROR(IF(INDEX('11.5_Outliers-Other_recovery'!$N$5:$N$500,MATCH($F111,'11.5_Outliers-Other_recovery'!$F$5:$F$500,0))&lt;&gt;"N",
INDEX('11.5_Outliers-Other_recovery'!K$5:K$500,MATCH($F111,'11.5_Outliers-Other_recovery'!$F$5:$F$500,0)),""),"")</f>
        <v/>
      </c>
      <c r="X111" s="14" t="str">
        <f>IFERROR(IF(INDEX('11.5_Outliers-Other_recovery'!$N$5:$N$500,MATCH($F111,'11.5_Outliers-Other_recovery'!$F$5:$F$500,0))&lt;&gt;"N",
INDEX('11.5_Outliers-Other_recovery'!L$5:L$500,MATCH($F111,'11.5_Outliers-Other_recovery'!$F$5:$F$500,0)),""),"")</f>
        <v/>
      </c>
      <c r="Y111" s="14" t="str">
        <f>IFERROR(IF(INDEX('11.4_Outliers-Formal_dry_recy'!$N$5:$N$500,MATCH($F111,'11.4_Outliers-Formal_dry_recy'!$F$5:$F$500,0))&lt;&gt;"N",
INDEX('11.4_Outliers-Formal_dry_recy'!J$5:J$500,MATCH($F111,'11.4_Outliers-Formal_dry_recy'!$F$5:$F$500,0)),""),"")</f>
        <v/>
      </c>
      <c r="Z111" s="8" t="str">
        <f>IFERROR(IF(INDEX('11.4_Outliers-Formal_dry_recy'!$N$5:$N$500,MATCH($F111,'11.4_Outliers-Formal_dry_recy'!$F$5:$F$500,0))&lt;&gt;"N",
INDEX('11.4_Outliers-Formal_dry_recy'!K$5:K$500,MATCH($F111,'11.4_Outliers-Formal_dry_recy'!$F$5:$F$500,0)),""),"")</f>
        <v/>
      </c>
      <c r="AA111" s="14" t="str">
        <f>IFERROR(IF(INDEX('11.4_Outliers-Formal_dry_recy'!$N$5:$N$500,MATCH($F111,'11.4_Outliers-Formal_dry_recy'!$F$5:$F$500,0))&lt;&gt;"N",
INDEX('11.4_Outliers-Formal_dry_recy'!L$5:L$500,MATCH($F111,'11.4_Outliers-Formal_dry_recy'!$F$5:$F$500,0)),""),"")</f>
        <v/>
      </c>
      <c r="AB111" s="14" t="str">
        <f>IFERROR(IF(INDEX('11.6_Outliers-Incineration'!$N$5:$N$500,MATCH($F111,'11.6_Outliers-Incineration'!$F$5:$F$500,0))&lt;&gt;"N",
INDEX('11.6_Outliers-Incineration'!J$5:J$500,MATCH($F111,'11.6_Outliers-Incineration'!$F$5:$F$500,0)),""),"")</f>
        <v/>
      </c>
      <c r="AC111" s="8" t="str">
        <f>IFERROR(IF(INDEX('11.6_Outliers-Incineration'!$N$5:$N$500,MATCH($F111,'11.6_Outliers-Incineration'!$F$5:$F$500,0))&lt;&gt;"N",
INDEX('11.6_Outliers-Incineration'!K$5:K$500,MATCH($F111,'11.6_Outliers-Incineration'!$F$5:$F$500,0)),""),"")</f>
        <v/>
      </c>
      <c r="AD111" s="14" t="str">
        <f>IFERROR(IF(INDEX('11.6_Outliers-Incineration'!$N$5:$N$500,MATCH($F111,'11.6_Outliers-Incineration'!$F$5:$F$500,0))&lt;&gt;"N",
INDEX('11.6_Outliers-Incineration'!L$5:L$500,MATCH($F111,'11.6_Outliers-Incineration'!$F$5:$F$500,0)),""),"")</f>
        <v/>
      </c>
      <c r="AE111" s="14" t="str">
        <f>IFERROR(IF(INDEX('11.7_Outliers-Controlled_disp'!$N$5:$N$500,MATCH($F111,'11.7_Outliers-Controlled_disp'!$F$5:$F$500,0))&lt;&gt;"N",
INDEX('11.7_Outliers-Controlled_disp'!J$5:J$500,MATCH($F111,'11.7_Outliers-Controlled_disp'!$F$5:$F$500,0)),""),"")</f>
        <v/>
      </c>
      <c r="AF111" s="8" t="str">
        <f>IFERROR(IF(INDEX('11.7_Outliers-Controlled_disp'!$N$5:$N$500,MATCH($F111,'11.7_Outliers-Controlled_disp'!$F$5:$F$500,0))&lt;&gt;"N",
INDEX('11.7_Outliers-Controlled_disp'!K$5:K$500,MATCH($F111,'11.7_Outliers-Controlled_disp'!$F$5:$F$500,0)),""),"")</f>
        <v/>
      </c>
      <c r="AG111" s="14" t="str">
        <f>IFERROR(IF(INDEX('11.7_Outliers-Controlled_disp'!$N$5:$N$500,MATCH($F111,'11.7_Outliers-Controlled_disp'!$F$5:$F$500,0))&lt;&gt;"N",
INDEX('11.7_Outliers-Controlled_disp'!L$5:L$500,MATCH($F111,'11.7_Outliers-Controlled_disp'!$F$5:$F$500,0)),""),"")</f>
        <v/>
      </c>
      <c r="AI111" s="5"/>
      <c r="AJ111" s="5" t="s">
        <v>1569</v>
      </c>
      <c r="AK111" s="5">
        <f t="shared" si="1"/>
        <v>2</v>
      </c>
    </row>
    <row r="112" spans="1:37" x14ac:dyDescent="0.25">
      <c r="A112" s="5" t="s">
        <v>637</v>
      </c>
      <c r="B112" s="5" t="s">
        <v>640</v>
      </c>
      <c r="C112" s="5" t="s">
        <v>639</v>
      </c>
      <c r="D112" s="5" t="s">
        <v>620</v>
      </c>
      <c r="E112" s="5" t="s">
        <v>641</v>
      </c>
      <c r="F112" s="5" t="s">
        <v>638</v>
      </c>
      <c r="G112" s="5">
        <v>2</v>
      </c>
      <c r="H112" s="15">
        <v>2</v>
      </c>
      <c r="I112" s="4" t="s">
        <v>1855</v>
      </c>
      <c r="J112" s="13">
        <f>IFERROR(IF(INDEX('11.1_Outliers-Generation'!$N$5:$N$500,MATCH($F112,'11.1_Outliers-Generation'!$F$5:$F$500,0))&lt;&gt;"N",
INDEX('11.1_Outliers-Generation'!J$5:J$500,MATCH($F112,'11.1_Outliers-Generation'!$F$5:$F$500,0)),""),"")</f>
        <v>0.51604646482369276</v>
      </c>
      <c r="K112" s="8">
        <f>IFERROR(IF(INDEX('11.1_Outliers-Generation'!$N$5:$N$500,MATCH($F112,'11.1_Outliers-Generation'!$F$5:$F$500,0))&lt;&gt;"N",
INDEX('11.1_Outliers-Generation'!K$5:K$500,MATCH($F112,'11.1_Outliers-Generation'!$F$5:$F$500,0)),""),"")</f>
        <v>2016</v>
      </c>
      <c r="L112" s="13" t="str">
        <f>IFERROR(IF(INDEX('11.1_Outliers-Generation'!$N$5:$N$500,MATCH($F112,'11.1_Outliers-Generation'!$F$5:$F$500,0))&lt;&gt;"N",
INDEX('11.1_Outliers-Generation'!L$5:L$500,MATCH($F112,'11.1_Outliers-Generation'!$F$5:$F$500,0)),""),"")</f>
        <v>WaW_036</v>
      </c>
      <c r="M112" s="14">
        <f>IFERROR(IF(INDEX('11.2_Outliers-Collection_cov'!$N$5:$N$500,MATCH($F112,'11.2_Outliers-Collection_cov'!$F$5:$F$500,0))&lt;&gt;"N",
INDEX('11.2_Outliers-Collection_cov'!J$5:J$500,MATCH($F112,'11.2_Outliers-Collection_cov'!$F$5:$F$500,0)),""),"")</f>
        <v>95</v>
      </c>
      <c r="N112" s="8">
        <f>IFERROR(IF(INDEX('11.2_Outliers-Collection_cov'!$N$5:$N$500,MATCH($F112,'11.2_Outliers-Collection_cov'!$F$5:$F$500,0))&lt;&gt;"N",
INDEX('11.2_Outliers-Collection_cov'!K$5:K$500,MATCH($F112,'11.2_Outliers-Collection_cov'!$F$5:$F$500,0)),""),"")</f>
        <v>2016</v>
      </c>
      <c r="O112" s="13" t="str">
        <f>IFERROR(IF(INDEX('11.2_Outliers-Collection_cov'!$N$5:$N$500,MATCH($F112,'11.2_Outliers-Collection_cov'!$F$5:$F$500,0))&lt;&gt;"N",
INDEX('11.2_Outliers-Collection_cov'!L$5:L$500,MATCH($F112,'11.2_Outliers-Collection_cov'!$F$5:$F$500,0)),""),"")</f>
        <v>WaW_036</v>
      </c>
      <c r="P112" s="14">
        <f>IFERROR(IF(INDEX('11.3_Outliers-Plastic'!$N$5:$N$500,MATCH($F112,'11.3_Outliers-Plastic'!$F$5:$F$500,0))&lt;&gt;"N",
INDEX('11.3_Outliers-Plastic'!J$5:J$500,MATCH($F112,'11.3_Outliers-Plastic'!$F$5:$F$500,0)),""),"")</f>
        <v>13.486513486513488</v>
      </c>
      <c r="Q112" s="8">
        <f>IFERROR(IF(INDEX('11.3_Outliers-Plastic'!$N$5:$N$500,MATCH($F112,'11.3_Outliers-Plastic'!$F$5:$F$500,0))&lt;&gt;"N",
INDEX('11.3_Outliers-Plastic'!K$5:K$500,MATCH($F112,'11.3_Outliers-Plastic'!$F$5:$F$500,0)),""),"")</f>
        <v>2016</v>
      </c>
      <c r="R112" s="14" t="str">
        <f>IFERROR(IF(INDEX('11.3_Outliers-Plastic'!$N$5:$N$500,MATCH($F112,'11.3_Outliers-Plastic'!$F$5:$F$500,0))&lt;&gt;"N",
INDEX('11.3_Outliers-Plastic'!L$5:L$500,MATCH($F112,'11.3_Outliers-Plastic'!$F$5:$F$500,0)),""),"")</f>
        <v>WaW_036</v>
      </c>
      <c r="S112" s="12"/>
      <c r="T112" s="5"/>
      <c r="U112" s="5" t="s">
        <v>1569</v>
      </c>
      <c r="V112" s="14">
        <f>IFERROR(IF(INDEX('11.5_Outliers-Other_recovery'!$N$5:$N$500,MATCH($F112,'11.5_Outliers-Other_recovery'!$F$5:$F$500,0))&lt;&gt;"N",
INDEX('11.5_Outliers-Other_recovery'!J$5:J$500,MATCH($F112,'11.5_Outliers-Other_recovery'!$F$5:$F$500,0)),""),"")</f>
        <v>8.8888888888888893</v>
      </c>
      <c r="W112" s="8">
        <f>IFERROR(IF(INDEX('11.5_Outliers-Other_recovery'!$N$5:$N$500,MATCH($F112,'11.5_Outliers-Other_recovery'!$F$5:$F$500,0))&lt;&gt;"N",
INDEX('11.5_Outliers-Other_recovery'!K$5:K$500,MATCH($F112,'11.5_Outliers-Other_recovery'!$F$5:$F$500,0)),""),"")</f>
        <v>2016</v>
      </c>
      <c r="X112" s="14" t="str">
        <f>IFERROR(IF(INDEX('11.5_Outliers-Other_recovery'!$N$5:$N$500,MATCH($F112,'11.5_Outliers-Other_recovery'!$F$5:$F$500,0))&lt;&gt;"N",
INDEX('11.5_Outliers-Other_recovery'!L$5:L$500,MATCH($F112,'11.5_Outliers-Other_recovery'!$F$5:$F$500,0)),""),"")</f>
        <v>WaW_036</v>
      </c>
      <c r="Y112" s="14">
        <f>IFERROR(IF(INDEX('11.4_Outliers-Formal_dry_recy'!$N$5:$N$500,MATCH($F112,'11.4_Outliers-Formal_dry_recy'!$F$5:$F$500,0))&lt;&gt;"N",
INDEX('11.4_Outliers-Formal_dry_recy'!J$5:J$500,MATCH($F112,'11.4_Outliers-Formal_dry_recy'!$F$5:$F$500,0)),""),"")</f>
        <v>0</v>
      </c>
      <c r="Z112" s="8">
        <f>IFERROR(IF(INDEX('11.4_Outliers-Formal_dry_recy'!$N$5:$N$500,MATCH($F112,'11.4_Outliers-Formal_dry_recy'!$F$5:$F$500,0))&lt;&gt;"N",
INDEX('11.4_Outliers-Formal_dry_recy'!K$5:K$500,MATCH($F112,'11.4_Outliers-Formal_dry_recy'!$F$5:$F$500,0)),""),"")</f>
        <v>2016</v>
      </c>
      <c r="AA112" s="14" t="str">
        <f>IFERROR(IF(INDEX('11.4_Outliers-Formal_dry_recy'!$N$5:$N$500,MATCH($F112,'11.4_Outliers-Formal_dry_recy'!$F$5:$F$500,0))&lt;&gt;"N",
INDEX('11.4_Outliers-Formal_dry_recy'!L$5:L$500,MATCH($F112,'11.4_Outliers-Formal_dry_recy'!$F$5:$F$500,0)),""),"")</f>
        <v>WaW_036</v>
      </c>
      <c r="AB112" s="14">
        <f>IFERROR(IF(INDEX('11.6_Outliers-Incineration'!$N$5:$N$500,MATCH($F112,'11.6_Outliers-Incineration'!$F$5:$F$500,0))&lt;&gt;"N",
INDEX('11.6_Outliers-Incineration'!J$5:J$500,MATCH($F112,'11.6_Outliers-Incineration'!$F$5:$F$500,0)),""),"")</f>
        <v>0</v>
      </c>
      <c r="AC112" s="8">
        <f>IFERROR(IF(INDEX('11.6_Outliers-Incineration'!$N$5:$N$500,MATCH($F112,'11.6_Outliers-Incineration'!$F$5:$F$500,0))&lt;&gt;"N",
INDEX('11.6_Outliers-Incineration'!K$5:K$500,MATCH($F112,'11.6_Outliers-Incineration'!$F$5:$F$500,0)),""),"")</f>
        <v>2016</v>
      </c>
      <c r="AD112" s="14" t="str">
        <f>IFERROR(IF(INDEX('11.6_Outliers-Incineration'!$N$5:$N$500,MATCH($F112,'11.6_Outliers-Incineration'!$F$5:$F$500,0))&lt;&gt;"N",
INDEX('11.6_Outliers-Incineration'!L$5:L$500,MATCH($F112,'11.6_Outliers-Incineration'!$F$5:$F$500,0)),""),"")</f>
        <v>WaW_036</v>
      </c>
      <c r="AE112" s="14">
        <f>IFERROR(IF(INDEX('11.7_Outliers-Controlled_disp'!$N$5:$N$500,MATCH($F112,'11.7_Outliers-Controlled_disp'!$F$5:$F$500,0))&lt;&gt;"N",
INDEX('11.7_Outliers-Controlled_disp'!J$5:J$500,MATCH($F112,'11.7_Outliers-Controlled_disp'!$F$5:$F$500,0)),""),"")</f>
        <v>0</v>
      </c>
      <c r="AF112" s="8">
        <f>IFERROR(IF(INDEX('11.7_Outliers-Controlled_disp'!$N$5:$N$500,MATCH($F112,'11.7_Outliers-Controlled_disp'!$F$5:$F$500,0))&lt;&gt;"N",
INDEX('11.7_Outliers-Controlled_disp'!K$5:K$500,MATCH($F112,'11.7_Outliers-Controlled_disp'!$F$5:$F$500,0)),""),"")</f>
        <v>2016</v>
      </c>
      <c r="AG112" s="14" t="str">
        <f>IFERROR(IF(INDEX('11.7_Outliers-Controlled_disp'!$N$5:$N$500,MATCH($F112,'11.7_Outliers-Controlled_disp'!$F$5:$F$500,0))&lt;&gt;"N",
INDEX('11.7_Outliers-Controlled_disp'!L$5:L$500,MATCH($F112,'11.7_Outliers-Controlled_disp'!$F$5:$F$500,0)),""),"")</f>
        <v>WaW_036</v>
      </c>
      <c r="AI112" s="5"/>
      <c r="AJ112" s="5" t="s">
        <v>1569</v>
      </c>
      <c r="AK112" s="5">
        <f t="shared" si="1"/>
        <v>7</v>
      </c>
    </row>
    <row r="113" spans="1:37" x14ac:dyDescent="0.25">
      <c r="A113" s="5" t="s">
        <v>642</v>
      </c>
      <c r="B113" s="5" t="s">
        <v>640</v>
      </c>
      <c r="C113" s="5" t="s">
        <v>639</v>
      </c>
      <c r="D113" s="5" t="s">
        <v>620</v>
      </c>
      <c r="E113" s="5" t="s">
        <v>1573</v>
      </c>
      <c r="F113" s="5" t="s">
        <v>643</v>
      </c>
      <c r="G113" s="5">
        <v>2</v>
      </c>
      <c r="H113" s="15">
        <v>1</v>
      </c>
      <c r="I113" s="4"/>
      <c r="J113" s="13">
        <f>IFERROR(IF(INDEX('11.1_Outliers-Generation'!$N$5:$N$500,MATCH($F113,'11.1_Outliers-Generation'!$F$5:$F$500,0))&lt;&gt;"N",
INDEX('11.1_Outliers-Generation'!J$5:J$500,MATCH($F113,'11.1_Outliers-Generation'!$F$5:$F$500,0)),""),"")</f>
        <v>0.44736842105263158</v>
      </c>
      <c r="K113" s="8">
        <f>IFERROR(IF(INDEX('11.1_Outliers-Generation'!$N$5:$N$500,MATCH($F113,'11.1_Outliers-Generation'!$F$5:$F$500,0))&lt;&gt;"N",
INDEX('11.1_Outliers-Generation'!K$5:K$500,MATCH($F113,'11.1_Outliers-Generation'!$F$5:$F$500,0)),""),"")</f>
        <v>2014</v>
      </c>
      <c r="L113" s="13" t="str">
        <f>IFERROR(IF(INDEX('11.1_Outliers-Generation'!$N$5:$N$500,MATCH($F113,'11.1_Outliers-Generation'!$F$5:$F$500,0))&lt;&gt;"N",
INDEX('11.1_Outliers-Generation'!L$5:L$500,MATCH($F113,'11.1_Outliers-Generation'!$F$5:$F$500,0)),""),"")</f>
        <v>WaW_037</v>
      </c>
      <c r="M113" s="14">
        <f>IFERROR(IF(INDEX('11.2_Outliers-Collection_cov'!$N$5:$N$500,MATCH($F113,'11.2_Outliers-Collection_cov'!$F$5:$F$500,0))&lt;&gt;"N",
INDEX('11.2_Outliers-Collection_cov'!J$5:J$500,MATCH($F113,'11.2_Outliers-Collection_cov'!$F$5:$F$500,0)),""),"")</f>
        <v>95</v>
      </c>
      <c r="N113" s="8">
        <f>IFERROR(IF(INDEX('11.2_Outliers-Collection_cov'!$N$5:$N$500,MATCH($F113,'11.2_Outliers-Collection_cov'!$F$5:$F$500,0))&lt;&gt;"N",
INDEX('11.2_Outliers-Collection_cov'!K$5:K$500,MATCH($F113,'11.2_Outliers-Collection_cov'!$F$5:$F$500,0)),""),"")</f>
        <v>2014</v>
      </c>
      <c r="O113" s="13" t="str">
        <f>IFERROR(IF(INDEX('11.2_Outliers-Collection_cov'!$N$5:$N$500,MATCH($F113,'11.2_Outliers-Collection_cov'!$F$5:$F$500,0))&lt;&gt;"N",
INDEX('11.2_Outliers-Collection_cov'!L$5:L$500,MATCH($F113,'11.2_Outliers-Collection_cov'!$F$5:$F$500,0)),""),"")</f>
        <v>WaW_037</v>
      </c>
      <c r="P113" s="14">
        <f>IFERROR(IF(INDEX('11.3_Outliers-Plastic'!$N$5:$N$500,MATCH($F113,'11.3_Outliers-Plastic'!$F$5:$F$500,0))&lt;&gt;"N",
INDEX('11.3_Outliers-Plastic'!J$5:J$500,MATCH($F113,'11.3_Outliers-Plastic'!$F$5:$F$500,0)),""),"")</f>
        <v>12.087912087912088</v>
      </c>
      <c r="Q113" s="8">
        <f>IFERROR(IF(INDEX('11.3_Outliers-Plastic'!$N$5:$N$500,MATCH($F113,'11.3_Outliers-Plastic'!$F$5:$F$500,0))&lt;&gt;"N",
INDEX('11.3_Outliers-Plastic'!K$5:K$500,MATCH($F113,'11.3_Outliers-Plastic'!$F$5:$F$500,0)),""),"")</f>
        <v>2014</v>
      </c>
      <c r="R113" s="14" t="str">
        <f>IFERROR(IF(INDEX('11.3_Outliers-Plastic'!$N$5:$N$500,MATCH($F113,'11.3_Outliers-Plastic'!$F$5:$F$500,0))&lt;&gt;"N",
INDEX('11.3_Outliers-Plastic'!L$5:L$500,MATCH($F113,'11.3_Outliers-Plastic'!$F$5:$F$500,0)),""),"")</f>
        <v>WaW_037</v>
      </c>
      <c r="S113" s="12"/>
      <c r="T113" s="5"/>
      <c r="U113" s="5" t="s">
        <v>1569</v>
      </c>
      <c r="V113" s="14">
        <f>IFERROR(IF(INDEX('11.5_Outliers-Other_recovery'!$N$5:$N$500,MATCH($F113,'11.5_Outliers-Other_recovery'!$F$5:$F$500,0))&lt;&gt;"N",
INDEX('11.5_Outliers-Other_recovery'!J$5:J$500,MATCH($F113,'11.5_Outliers-Other_recovery'!$F$5:$F$500,0)),""),"")</f>
        <v>0</v>
      </c>
      <c r="W113" s="8">
        <f>IFERROR(IF(INDEX('11.5_Outliers-Other_recovery'!$N$5:$N$500,MATCH($F113,'11.5_Outliers-Other_recovery'!$F$5:$F$500,0))&lt;&gt;"N",
INDEX('11.5_Outliers-Other_recovery'!K$5:K$500,MATCH($F113,'11.5_Outliers-Other_recovery'!$F$5:$F$500,0)),""),"")</f>
        <v>2014</v>
      </c>
      <c r="X113" s="14" t="str">
        <f>IFERROR(IF(INDEX('11.5_Outliers-Other_recovery'!$N$5:$N$500,MATCH($F113,'11.5_Outliers-Other_recovery'!$F$5:$F$500,0))&lt;&gt;"N",
INDEX('11.5_Outliers-Other_recovery'!L$5:L$500,MATCH($F113,'11.5_Outliers-Other_recovery'!$F$5:$F$500,0)),""),"")</f>
        <v>WaW_037</v>
      </c>
      <c r="Y113" s="14">
        <f>IFERROR(IF(INDEX('11.4_Outliers-Formal_dry_recy'!$N$5:$N$500,MATCH($F113,'11.4_Outliers-Formal_dry_recy'!$F$5:$F$500,0))&lt;&gt;"N",
INDEX('11.4_Outliers-Formal_dry_recy'!J$5:J$500,MATCH($F113,'11.4_Outliers-Formal_dry_recy'!$F$5:$F$500,0)),""),"")</f>
        <v>0</v>
      </c>
      <c r="Z113" s="8">
        <f>IFERROR(IF(INDEX('11.4_Outliers-Formal_dry_recy'!$N$5:$N$500,MATCH($F113,'11.4_Outliers-Formal_dry_recy'!$F$5:$F$500,0))&lt;&gt;"N",
INDEX('11.4_Outliers-Formal_dry_recy'!K$5:K$500,MATCH($F113,'11.4_Outliers-Formal_dry_recy'!$F$5:$F$500,0)),""),"")</f>
        <v>2014</v>
      </c>
      <c r="AA113" s="14" t="str">
        <f>IFERROR(IF(INDEX('11.4_Outliers-Formal_dry_recy'!$N$5:$N$500,MATCH($F113,'11.4_Outliers-Formal_dry_recy'!$F$5:$F$500,0))&lt;&gt;"N",
INDEX('11.4_Outliers-Formal_dry_recy'!L$5:L$500,MATCH($F113,'11.4_Outliers-Formal_dry_recy'!$F$5:$F$500,0)),""),"")</f>
        <v>WaW_037</v>
      </c>
      <c r="AB113" s="14">
        <f>IFERROR(IF(INDEX('11.6_Outliers-Incineration'!$N$5:$N$500,MATCH($F113,'11.6_Outliers-Incineration'!$F$5:$F$500,0))&lt;&gt;"N",
INDEX('11.6_Outliers-Incineration'!J$5:J$500,MATCH($F113,'11.6_Outliers-Incineration'!$F$5:$F$500,0)),""),"")</f>
        <v>0</v>
      </c>
      <c r="AC113" s="8">
        <f>IFERROR(IF(INDEX('11.6_Outliers-Incineration'!$N$5:$N$500,MATCH($F113,'11.6_Outliers-Incineration'!$F$5:$F$500,0))&lt;&gt;"N",
INDEX('11.6_Outliers-Incineration'!K$5:K$500,MATCH($F113,'11.6_Outliers-Incineration'!$F$5:$F$500,0)),""),"")</f>
        <v>2014</v>
      </c>
      <c r="AD113" s="14" t="str">
        <f>IFERROR(IF(INDEX('11.6_Outliers-Incineration'!$N$5:$N$500,MATCH($F113,'11.6_Outliers-Incineration'!$F$5:$F$500,0))&lt;&gt;"N",
INDEX('11.6_Outliers-Incineration'!L$5:L$500,MATCH($F113,'11.6_Outliers-Incineration'!$F$5:$F$500,0)),""),"")</f>
        <v>WaW_037</v>
      </c>
      <c r="AE113" s="14">
        <f>IFERROR(IF(INDEX('11.7_Outliers-Controlled_disp'!$N$5:$N$500,MATCH($F113,'11.7_Outliers-Controlled_disp'!$F$5:$F$500,0))&lt;&gt;"N",
INDEX('11.7_Outliers-Controlled_disp'!J$5:J$500,MATCH($F113,'11.7_Outliers-Controlled_disp'!$F$5:$F$500,0)),""),"")</f>
        <v>100</v>
      </c>
      <c r="AF113" s="8">
        <f>IFERROR(IF(INDEX('11.7_Outliers-Controlled_disp'!$N$5:$N$500,MATCH($F113,'11.7_Outliers-Controlled_disp'!$F$5:$F$500,0))&lt;&gt;"N",
INDEX('11.7_Outliers-Controlled_disp'!K$5:K$500,MATCH($F113,'11.7_Outliers-Controlled_disp'!$F$5:$F$500,0)),""),"")</f>
        <v>2014</v>
      </c>
      <c r="AG113" s="14" t="str">
        <f>IFERROR(IF(INDEX('11.7_Outliers-Controlled_disp'!$N$5:$N$500,MATCH($F113,'11.7_Outliers-Controlled_disp'!$F$5:$F$500,0))&lt;&gt;"N",
INDEX('11.7_Outliers-Controlled_disp'!L$5:L$500,MATCH($F113,'11.7_Outliers-Controlled_disp'!$F$5:$F$500,0)),""),"")</f>
        <v>WaW_037</v>
      </c>
      <c r="AI113" s="5"/>
      <c r="AJ113" s="5" t="s">
        <v>1569</v>
      </c>
      <c r="AK113" s="5">
        <f t="shared" si="1"/>
        <v>7</v>
      </c>
    </row>
    <row r="114" spans="1:37" x14ac:dyDescent="0.25">
      <c r="A114" s="5" t="s">
        <v>644</v>
      </c>
      <c r="B114" s="5" t="s">
        <v>647</v>
      </c>
      <c r="C114" s="5" t="s">
        <v>646</v>
      </c>
      <c r="D114" s="5" t="s">
        <v>620</v>
      </c>
      <c r="E114" s="5" t="s">
        <v>648</v>
      </c>
      <c r="F114" s="5" t="s">
        <v>645</v>
      </c>
      <c r="G114" s="5">
        <v>3</v>
      </c>
      <c r="H114" s="15">
        <v>1</v>
      </c>
      <c r="I114" s="4" t="s">
        <v>3144</v>
      </c>
      <c r="J114" s="13">
        <f>IFERROR(IF(INDEX('11.1_Outliers-Generation'!$N$5:$N$500,MATCH($F114,'11.1_Outliers-Generation'!$F$5:$F$500,0))&lt;&gt;"N",
INDEX('11.1_Outliers-Generation'!J$5:J$500,MATCH($F114,'11.1_Outliers-Generation'!$F$5:$F$500,0)),""),"")</f>
        <v>0.73351347949479995</v>
      </c>
      <c r="K114" s="8">
        <f>IFERROR(IF(INDEX('11.1_Outliers-Generation'!$N$5:$N$500,MATCH($F114,'11.1_Outliers-Generation'!$F$5:$F$500,0))&lt;&gt;"N",
INDEX('11.1_Outliers-Generation'!K$5:K$500,MATCH($F114,'11.1_Outliers-Generation'!$F$5:$F$500,0)),""),"")</f>
        <v>2010</v>
      </c>
      <c r="L114" s="13" t="str">
        <f>IFERROR(IF(INDEX('11.1_Outliers-Generation'!$N$5:$N$500,MATCH($F114,'11.1_Outliers-Generation'!$F$5:$F$500,0))&lt;&gt;"N",
INDEX('11.1_Outliers-Generation'!L$5:L$500,MATCH($F114,'11.1_Outliers-Generation'!$F$5:$F$500,0)),""),"")</f>
        <v>WaW_038</v>
      </c>
      <c r="M114" s="14">
        <f>IFERROR(IF(INDEX('11.2_Outliers-Collection_cov'!$N$5:$N$500,MATCH($F114,'11.2_Outliers-Collection_cov'!$F$5:$F$500,0))&lt;&gt;"N",
INDEX('11.2_Outliers-Collection_cov'!J$5:J$500,MATCH($F114,'11.2_Outliers-Collection_cov'!$F$5:$F$500,0)),""),"")</f>
        <v>90</v>
      </c>
      <c r="N114" s="8">
        <f>IFERROR(IF(INDEX('11.2_Outliers-Collection_cov'!$N$5:$N$500,MATCH($F114,'11.2_Outliers-Collection_cov'!$F$5:$F$500,0))&lt;&gt;"N",
INDEX('11.2_Outliers-Collection_cov'!K$5:K$500,MATCH($F114,'11.2_Outliers-Collection_cov'!$F$5:$F$500,0)),""),"")</f>
        <v>2010</v>
      </c>
      <c r="O114" s="13" t="str">
        <f>IFERROR(IF(INDEX('11.2_Outliers-Collection_cov'!$N$5:$N$500,MATCH($F114,'11.2_Outliers-Collection_cov'!$F$5:$F$500,0))&lt;&gt;"N",
INDEX('11.2_Outliers-Collection_cov'!L$5:L$500,MATCH($F114,'11.2_Outliers-Collection_cov'!$F$5:$F$500,0)),""),"")</f>
        <v>WaW_038</v>
      </c>
      <c r="P114" s="14">
        <f>IFERROR(IF(INDEX('11.3_Outliers-Plastic'!$N$5:$N$500,MATCH($F114,'11.3_Outliers-Plastic'!$F$5:$F$500,0))&lt;&gt;"N",
INDEX('11.3_Outliers-Plastic'!J$5:J$500,MATCH($F114,'11.3_Outliers-Plastic'!$F$5:$F$500,0)),""),"")</f>
        <v>15.2</v>
      </c>
      <c r="Q114" s="8">
        <f>IFERROR(IF(INDEX('11.3_Outliers-Plastic'!$N$5:$N$500,MATCH($F114,'11.3_Outliers-Plastic'!$F$5:$F$500,0))&lt;&gt;"N",
INDEX('11.3_Outliers-Plastic'!K$5:K$500,MATCH($F114,'11.3_Outliers-Plastic'!$F$5:$F$500,0)),""),"")</f>
        <v>2010</v>
      </c>
      <c r="R114" s="14" t="str">
        <f>IFERROR(IF(INDEX('11.3_Outliers-Plastic'!$N$5:$N$500,MATCH($F114,'11.3_Outliers-Plastic'!$F$5:$F$500,0))&lt;&gt;"N",
INDEX('11.3_Outliers-Plastic'!L$5:L$500,MATCH($F114,'11.3_Outliers-Plastic'!$F$5:$F$500,0)),""),"")</f>
        <v>WaW_038</v>
      </c>
      <c r="S114" s="12"/>
      <c r="T114" s="5"/>
      <c r="U114" s="5" t="s">
        <v>1569</v>
      </c>
      <c r="V114" s="14">
        <f>IFERROR(IF(INDEX('11.5_Outliers-Other_recovery'!$N$5:$N$500,MATCH($F114,'11.5_Outliers-Other_recovery'!$F$5:$F$500,0))&lt;&gt;"N",
INDEX('11.5_Outliers-Other_recovery'!J$5:J$500,MATCH($F114,'11.5_Outliers-Other_recovery'!$F$5:$F$500,0)),""),"")</f>
        <v>1.1111111111111112</v>
      </c>
      <c r="W114" s="8">
        <f>IFERROR(IF(INDEX('11.5_Outliers-Other_recovery'!$N$5:$N$500,MATCH($F114,'11.5_Outliers-Other_recovery'!$F$5:$F$500,0))&lt;&gt;"N",
INDEX('11.5_Outliers-Other_recovery'!K$5:K$500,MATCH($F114,'11.5_Outliers-Other_recovery'!$F$5:$F$500,0)),""),"")</f>
        <v>2010</v>
      </c>
      <c r="X114" s="14" t="str">
        <f>IFERROR(IF(INDEX('11.5_Outliers-Other_recovery'!$N$5:$N$500,MATCH($F114,'11.5_Outliers-Other_recovery'!$F$5:$F$500,0))&lt;&gt;"N",
INDEX('11.5_Outliers-Other_recovery'!L$5:L$500,MATCH($F114,'11.5_Outliers-Other_recovery'!$F$5:$F$500,0)),""),"")</f>
        <v>WaW_038</v>
      </c>
      <c r="Y114" s="14" t="str">
        <f>IFERROR(IF(INDEX('11.4_Outliers-Formal_dry_recy'!$N$5:$N$500,MATCH($F114,'11.4_Outliers-Formal_dry_recy'!$F$5:$F$500,0))&lt;&gt;"N",
INDEX('11.4_Outliers-Formal_dry_recy'!J$5:J$500,MATCH($F114,'11.4_Outliers-Formal_dry_recy'!$F$5:$F$500,0)),""),"")</f>
        <v/>
      </c>
      <c r="Z114" s="8" t="str">
        <f>IFERROR(IF(INDEX('11.4_Outliers-Formal_dry_recy'!$N$5:$N$500,MATCH($F114,'11.4_Outliers-Formal_dry_recy'!$F$5:$F$500,0))&lt;&gt;"N",
INDEX('11.4_Outliers-Formal_dry_recy'!K$5:K$500,MATCH($F114,'11.4_Outliers-Formal_dry_recy'!$F$5:$F$500,0)),""),"")</f>
        <v/>
      </c>
      <c r="AA114" s="14" t="str">
        <f>IFERROR(IF(INDEX('11.4_Outliers-Formal_dry_recy'!$N$5:$N$500,MATCH($F114,'11.4_Outliers-Formal_dry_recy'!$F$5:$F$500,0))&lt;&gt;"N",
INDEX('11.4_Outliers-Formal_dry_recy'!L$5:L$500,MATCH($F114,'11.4_Outliers-Formal_dry_recy'!$F$5:$F$500,0)),""),"")</f>
        <v/>
      </c>
      <c r="AB114" s="14" t="str">
        <f>IFERROR(IF(INDEX('11.6_Outliers-Incineration'!$N$5:$N$500,MATCH($F114,'11.6_Outliers-Incineration'!$F$5:$F$500,0))&lt;&gt;"N",
INDEX('11.6_Outliers-Incineration'!J$5:J$500,MATCH($F114,'11.6_Outliers-Incineration'!$F$5:$F$500,0)),""),"")</f>
        <v/>
      </c>
      <c r="AC114" s="8" t="str">
        <f>IFERROR(IF(INDEX('11.6_Outliers-Incineration'!$N$5:$N$500,MATCH($F114,'11.6_Outliers-Incineration'!$F$5:$F$500,0))&lt;&gt;"N",
INDEX('11.6_Outliers-Incineration'!K$5:K$500,MATCH($F114,'11.6_Outliers-Incineration'!$F$5:$F$500,0)),""),"")</f>
        <v/>
      </c>
      <c r="AD114" s="14" t="str">
        <f>IFERROR(IF(INDEX('11.6_Outliers-Incineration'!$N$5:$N$500,MATCH($F114,'11.6_Outliers-Incineration'!$F$5:$F$500,0))&lt;&gt;"N",
INDEX('11.6_Outliers-Incineration'!L$5:L$500,MATCH($F114,'11.6_Outliers-Incineration'!$F$5:$F$500,0)),""),"")</f>
        <v/>
      </c>
      <c r="AE114" s="14">
        <f>IFERROR(IF(INDEX('11.7_Outliers-Controlled_disp'!$N$5:$N$500,MATCH($F114,'11.7_Outliers-Controlled_disp'!$F$5:$F$500,0))&lt;&gt;"N",
INDEX('11.7_Outliers-Controlled_disp'!J$5:J$500,MATCH($F114,'11.7_Outliers-Controlled_disp'!$F$5:$F$500,0)),""),"")</f>
        <v>100</v>
      </c>
      <c r="AF114" s="8">
        <f>IFERROR(IF(INDEX('11.7_Outliers-Controlled_disp'!$N$5:$N$500,MATCH($F114,'11.7_Outliers-Controlled_disp'!$F$5:$F$500,0))&lt;&gt;"N",
INDEX('11.7_Outliers-Controlled_disp'!K$5:K$500,MATCH($F114,'11.7_Outliers-Controlled_disp'!$F$5:$F$500,0)),""),"")</f>
        <v>2010</v>
      </c>
      <c r="AG114" s="14" t="str">
        <f>IFERROR(IF(INDEX('11.7_Outliers-Controlled_disp'!$N$5:$N$500,MATCH($F114,'11.7_Outliers-Controlled_disp'!$F$5:$F$500,0))&lt;&gt;"N",
INDEX('11.7_Outliers-Controlled_disp'!L$5:L$500,MATCH($F114,'11.7_Outliers-Controlled_disp'!$F$5:$F$500,0)),""),"")</f>
        <v>WaW_038</v>
      </c>
      <c r="AI114" s="5"/>
      <c r="AJ114" s="5" t="s">
        <v>1569</v>
      </c>
      <c r="AK114" s="5">
        <f t="shared" si="1"/>
        <v>5</v>
      </c>
    </row>
    <row r="115" spans="1:37" x14ac:dyDescent="0.25">
      <c r="A115" s="5" t="s">
        <v>1092</v>
      </c>
      <c r="B115" s="5" t="s">
        <v>1095</v>
      </c>
      <c r="C115" s="5" t="s">
        <v>1094</v>
      </c>
      <c r="D115" s="5" t="s">
        <v>1038</v>
      </c>
      <c r="E115" s="5" t="s">
        <v>1096</v>
      </c>
      <c r="F115" s="5" t="s">
        <v>1093</v>
      </c>
      <c r="G115" s="5">
        <v>3</v>
      </c>
      <c r="H115" s="15">
        <v>1</v>
      </c>
      <c r="I115" s="4"/>
      <c r="J115" s="13">
        <f>IFERROR(IF(INDEX('11.1_Outliers-Generation'!$N$5:$N$500,MATCH($F115,'11.1_Outliers-Generation'!$F$5:$F$500,0))&lt;&gt;"N",
INDEX('11.1_Outliers-Generation'!J$5:J$500,MATCH($F115,'11.1_Outliers-Generation'!$F$5:$F$500,0)),""),"")</f>
        <v>1.2288704852472538</v>
      </c>
      <c r="K115" s="8">
        <f>IFERROR(IF(INDEX('11.1_Outliers-Generation'!$N$5:$N$500,MATCH($F115,'11.1_Outliers-Generation'!$F$5:$F$500,0))&lt;&gt;"N",
INDEX('11.1_Outliers-Generation'!K$5:K$500,MATCH($F115,'11.1_Outliers-Generation'!$F$5:$F$500,0)),""),"")</f>
        <v>2015</v>
      </c>
      <c r="L115" s="13" t="str">
        <f>IFERROR(IF(INDEX('11.1_Outliers-Generation'!$N$5:$N$500,MATCH($F115,'11.1_Outliers-Generation'!$F$5:$F$500,0))&lt;&gt;"N",
INDEX('11.1_Outliers-Generation'!L$5:L$500,MATCH($F115,'11.1_Outliers-Generation'!$F$5:$F$500,0)),""),"")</f>
        <v>WaW_039</v>
      </c>
      <c r="M115" s="14">
        <f>IFERROR(IF(INDEX('11.2_Outliers-Collection_cov'!$N$5:$N$500,MATCH($F115,'11.2_Outliers-Collection_cov'!$F$5:$F$500,0))&lt;&gt;"N",
INDEX('11.2_Outliers-Collection_cov'!J$5:J$500,MATCH($F115,'11.2_Outliers-Collection_cov'!$F$5:$F$500,0)),""),"")</f>
        <v>81.650000000000006</v>
      </c>
      <c r="N115" s="8">
        <f>IFERROR(IF(INDEX('11.2_Outliers-Collection_cov'!$N$5:$N$500,MATCH($F115,'11.2_Outliers-Collection_cov'!$F$5:$F$500,0))&lt;&gt;"N",
INDEX('11.2_Outliers-Collection_cov'!K$5:K$500,MATCH($F115,'11.2_Outliers-Collection_cov'!$F$5:$F$500,0)),""),"")</f>
        <v>2015</v>
      </c>
      <c r="O115" s="13" t="str">
        <f>IFERROR(IF(INDEX('11.2_Outliers-Collection_cov'!$N$5:$N$500,MATCH($F115,'11.2_Outliers-Collection_cov'!$F$5:$F$500,0))&lt;&gt;"N",
INDEX('11.2_Outliers-Collection_cov'!L$5:L$500,MATCH($F115,'11.2_Outliers-Collection_cov'!$F$5:$F$500,0)),""),"")</f>
        <v>WaW_039</v>
      </c>
      <c r="P115" s="14">
        <f>IFERROR(IF(INDEX('11.3_Outliers-Plastic'!$N$5:$N$500,MATCH($F115,'11.3_Outliers-Plastic'!$F$5:$F$500,0))&lt;&gt;"N",
INDEX('11.3_Outliers-Plastic'!J$5:J$500,MATCH($F115,'11.3_Outliers-Plastic'!$F$5:$F$500,0)),""),"")</f>
        <v>22.27772227772228</v>
      </c>
      <c r="Q115" s="8">
        <f>IFERROR(IF(INDEX('11.3_Outliers-Plastic'!$N$5:$N$500,MATCH($F115,'11.3_Outliers-Plastic'!$F$5:$F$500,0))&lt;&gt;"N",
INDEX('11.3_Outliers-Plastic'!K$5:K$500,MATCH($F115,'11.3_Outliers-Plastic'!$F$5:$F$500,0)),""),"")</f>
        <v>2015</v>
      </c>
      <c r="R115" s="14" t="str">
        <f>IFERROR(IF(INDEX('11.3_Outliers-Plastic'!$N$5:$N$500,MATCH($F115,'11.3_Outliers-Plastic'!$F$5:$F$500,0))&lt;&gt;"N",
INDEX('11.3_Outliers-Plastic'!L$5:L$500,MATCH($F115,'11.3_Outliers-Plastic'!$F$5:$F$500,0)),""),"")</f>
        <v>WaW_039</v>
      </c>
      <c r="S115" s="12"/>
      <c r="T115" s="5"/>
      <c r="U115" s="5" t="s">
        <v>1569</v>
      </c>
      <c r="V115" s="14">
        <f>IFERROR(IF(INDEX('11.5_Outliers-Other_recovery'!$N$5:$N$500,MATCH($F115,'11.5_Outliers-Other_recovery'!$F$5:$F$500,0))&lt;&gt;"N",
INDEX('11.5_Outliers-Other_recovery'!J$5:J$500,MATCH($F115,'11.5_Outliers-Other_recovery'!$F$5:$F$500,0)),""),"")</f>
        <v>0</v>
      </c>
      <c r="W115" s="8">
        <f>IFERROR(IF(INDEX('11.5_Outliers-Other_recovery'!$N$5:$N$500,MATCH($F115,'11.5_Outliers-Other_recovery'!$F$5:$F$500,0))&lt;&gt;"N",
INDEX('11.5_Outliers-Other_recovery'!K$5:K$500,MATCH($F115,'11.5_Outliers-Other_recovery'!$F$5:$F$500,0)),""),"")</f>
        <v>2015</v>
      </c>
      <c r="X115" s="14" t="str">
        <f>IFERROR(IF(INDEX('11.5_Outliers-Other_recovery'!$N$5:$N$500,MATCH($F115,'11.5_Outliers-Other_recovery'!$F$5:$F$500,0))&lt;&gt;"N",
INDEX('11.5_Outliers-Other_recovery'!L$5:L$500,MATCH($F115,'11.5_Outliers-Other_recovery'!$F$5:$F$500,0)),""),"")</f>
        <v>WaW_039</v>
      </c>
      <c r="Y115" s="14">
        <f>IFERROR(IF(INDEX('11.4_Outliers-Formal_dry_recy'!$N$5:$N$500,MATCH($F115,'11.4_Outliers-Formal_dry_recy'!$F$5:$F$500,0))&lt;&gt;"N",
INDEX('11.4_Outliers-Formal_dry_recy'!J$5:J$500,MATCH($F115,'11.4_Outliers-Formal_dry_recy'!$F$5:$F$500,0)),""),"")</f>
        <v>0</v>
      </c>
      <c r="Z115" s="8">
        <f>IFERROR(IF(INDEX('11.4_Outliers-Formal_dry_recy'!$N$5:$N$500,MATCH($F115,'11.4_Outliers-Formal_dry_recy'!$F$5:$F$500,0))&lt;&gt;"N",
INDEX('11.4_Outliers-Formal_dry_recy'!K$5:K$500,MATCH($F115,'11.4_Outliers-Formal_dry_recy'!$F$5:$F$500,0)),""),"")</f>
        <v>2015</v>
      </c>
      <c r="AA115" s="14" t="str">
        <f>IFERROR(IF(INDEX('11.4_Outliers-Formal_dry_recy'!$N$5:$N$500,MATCH($F115,'11.4_Outliers-Formal_dry_recy'!$F$5:$F$500,0))&lt;&gt;"N",
INDEX('11.4_Outliers-Formal_dry_recy'!L$5:L$500,MATCH($F115,'11.4_Outliers-Formal_dry_recy'!$F$5:$F$500,0)),""),"")</f>
        <v>WaW_039</v>
      </c>
      <c r="AB115" s="14">
        <f>IFERROR(IF(INDEX('11.6_Outliers-Incineration'!$N$5:$N$500,MATCH($F115,'11.6_Outliers-Incineration'!$F$5:$F$500,0))&lt;&gt;"N",
INDEX('11.6_Outliers-Incineration'!J$5:J$500,MATCH($F115,'11.6_Outliers-Incineration'!$F$5:$F$500,0)),""),"")</f>
        <v>0</v>
      </c>
      <c r="AC115" s="8">
        <f>IFERROR(IF(INDEX('11.6_Outliers-Incineration'!$N$5:$N$500,MATCH($F115,'11.6_Outliers-Incineration'!$F$5:$F$500,0))&lt;&gt;"N",
INDEX('11.6_Outliers-Incineration'!K$5:K$500,MATCH($F115,'11.6_Outliers-Incineration'!$F$5:$F$500,0)),""),"")</f>
        <v>2015</v>
      </c>
      <c r="AD115" s="14" t="str">
        <f>IFERROR(IF(INDEX('11.6_Outliers-Incineration'!$N$5:$N$500,MATCH($F115,'11.6_Outliers-Incineration'!$F$5:$F$500,0))&lt;&gt;"N",
INDEX('11.6_Outliers-Incineration'!L$5:L$500,MATCH($F115,'11.6_Outliers-Incineration'!$F$5:$F$500,0)),""),"")</f>
        <v>WaW_039</v>
      </c>
      <c r="AE115" s="14">
        <f>IFERROR(IF(INDEX('11.7_Outliers-Controlled_disp'!$N$5:$N$500,MATCH($F115,'11.7_Outliers-Controlled_disp'!$F$5:$F$500,0))&lt;&gt;"N",
INDEX('11.7_Outliers-Controlled_disp'!J$5:J$500,MATCH($F115,'11.7_Outliers-Controlled_disp'!$F$5:$F$500,0)),""),"")</f>
        <v>100</v>
      </c>
      <c r="AF115" s="8">
        <f>IFERROR(IF(INDEX('11.7_Outliers-Controlled_disp'!$N$5:$N$500,MATCH($F115,'11.7_Outliers-Controlled_disp'!$F$5:$F$500,0))&lt;&gt;"N",
INDEX('11.7_Outliers-Controlled_disp'!K$5:K$500,MATCH($F115,'11.7_Outliers-Controlled_disp'!$F$5:$F$500,0)),""),"")</f>
        <v>2015</v>
      </c>
      <c r="AG115" s="14" t="str">
        <f>IFERROR(IF(INDEX('11.7_Outliers-Controlled_disp'!$N$5:$N$500,MATCH($F115,'11.7_Outliers-Controlled_disp'!$F$5:$F$500,0))&lt;&gt;"N",
INDEX('11.7_Outliers-Controlled_disp'!L$5:L$500,MATCH($F115,'11.7_Outliers-Controlled_disp'!$F$5:$F$500,0)),""),"")</f>
        <v>WaW_039</v>
      </c>
      <c r="AI115" s="5"/>
      <c r="AJ115" s="5" t="s">
        <v>1569</v>
      </c>
      <c r="AK115" s="5">
        <f t="shared" si="1"/>
        <v>7</v>
      </c>
    </row>
    <row r="116" spans="1:37" x14ac:dyDescent="0.25">
      <c r="A116" s="5" t="s">
        <v>1105</v>
      </c>
      <c r="B116" s="5" t="s">
        <v>1108</v>
      </c>
      <c r="C116" s="5" t="s">
        <v>1107</v>
      </c>
      <c r="D116" s="5" t="s">
        <v>1038</v>
      </c>
      <c r="E116" s="5" t="s">
        <v>1109</v>
      </c>
      <c r="F116" s="5" t="s">
        <v>1106</v>
      </c>
      <c r="G116" s="5">
        <v>2</v>
      </c>
      <c r="H116" s="15">
        <v>1</v>
      </c>
      <c r="I116" s="4"/>
      <c r="J116" s="13">
        <f>IFERROR(IF(INDEX('11.1_Outliers-Generation'!$N$5:$N$500,MATCH($F116,'11.1_Outliers-Generation'!$F$5:$F$500,0))&lt;&gt;"N",
INDEX('11.1_Outliers-Generation'!J$5:J$500,MATCH($F116,'11.1_Outliers-Generation'!$F$5:$F$500,0)),""),"")</f>
        <v>1.4299998641956086</v>
      </c>
      <c r="K116" s="8">
        <f>IFERROR(IF(INDEX('11.1_Outliers-Generation'!$N$5:$N$500,MATCH($F116,'11.1_Outliers-Generation'!$F$5:$F$500,0))&lt;&gt;"N",
INDEX('11.1_Outliers-Generation'!K$5:K$500,MATCH($F116,'11.1_Outliers-Generation'!$F$5:$F$500,0)),""),"")</f>
        <v>2014</v>
      </c>
      <c r="L116" s="13" t="str">
        <f>IFERROR(IF(INDEX('11.1_Outliers-Generation'!$N$5:$N$500,MATCH($F116,'11.1_Outliers-Generation'!$F$5:$F$500,0))&lt;&gt;"N",
INDEX('11.1_Outliers-Generation'!L$5:L$500,MATCH($F116,'11.1_Outliers-Generation'!$F$5:$F$500,0)),""),"")</f>
        <v>WaW_042</v>
      </c>
      <c r="M116" s="14">
        <f>IFERROR(IF(INDEX('11.2_Outliers-Collection_cov'!$N$5:$N$500,MATCH($F116,'11.2_Outliers-Collection_cov'!$F$5:$F$500,0))&lt;&gt;"N",
INDEX('11.2_Outliers-Collection_cov'!J$5:J$500,MATCH($F116,'11.2_Outliers-Collection_cov'!$F$5:$F$500,0)),""),"")</f>
        <v>100</v>
      </c>
      <c r="N116" s="8">
        <f>IFERROR(IF(INDEX('11.2_Outliers-Collection_cov'!$N$5:$N$500,MATCH($F116,'11.2_Outliers-Collection_cov'!$F$5:$F$500,0))&lt;&gt;"N",
INDEX('11.2_Outliers-Collection_cov'!K$5:K$500,MATCH($F116,'11.2_Outliers-Collection_cov'!$F$5:$F$500,0)),""),"")</f>
        <v>2014</v>
      </c>
      <c r="O116" s="13" t="str">
        <f>IFERROR(IF(INDEX('11.2_Outliers-Collection_cov'!$N$5:$N$500,MATCH($F116,'11.2_Outliers-Collection_cov'!$F$5:$F$500,0))&lt;&gt;"N",
INDEX('11.2_Outliers-Collection_cov'!L$5:L$500,MATCH($F116,'11.2_Outliers-Collection_cov'!$F$5:$F$500,0)),""),"")</f>
        <v>WaW_042</v>
      </c>
      <c r="P116" s="14">
        <f>IFERROR(IF(INDEX('11.3_Outliers-Plastic'!$N$5:$N$500,MATCH($F116,'11.3_Outliers-Plastic'!$F$5:$F$500,0))&lt;&gt;"N",
INDEX('11.3_Outliers-Plastic'!J$5:J$500,MATCH($F116,'11.3_Outliers-Plastic'!$F$5:$F$500,0)),""),"")</f>
        <v>21.237071995180237</v>
      </c>
      <c r="Q116" s="8">
        <f>IFERROR(IF(INDEX('11.3_Outliers-Plastic'!$N$5:$N$500,MATCH($F116,'11.3_Outliers-Plastic'!$F$5:$F$500,0))&lt;&gt;"N",
INDEX('11.3_Outliers-Plastic'!K$5:K$500,MATCH($F116,'11.3_Outliers-Plastic'!$F$5:$F$500,0)),""),"")</f>
        <v>2014</v>
      </c>
      <c r="R116" s="14" t="str">
        <f>IFERROR(IF(INDEX('11.3_Outliers-Plastic'!$N$5:$N$500,MATCH($F116,'11.3_Outliers-Plastic'!$F$5:$F$500,0))&lt;&gt;"N",
INDEX('11.3_Outliers-Plastic'!L$5:L$500,MATCH($F116,'11.3_Outliers-Plastic'!$F$5:$F$500,0)),""),"")</f>
        <v>WaW_042</v>
      </c>
      <c r="S116" s="12"/>
      <c r="T116" s="5"/>
      <c r="U116" s="5" t="s">
        <v>1569</v>
      </c>
      <c r="V116" s="14">
        <f>IFERROR(IF(INDEX('11.5_Outliers-Other_recovery'!$N$5:$N$500,MATCH($F116,'11.5_Outliers-Other_recovery'!$F$5:$F$500,0))&lt;&gt;"N",
INDEX('11.5_Outliers-Other_recovery'!J$5:J$500,MATCH($F116,'11.5_Outliers-Other_recovery'!$F$5:$F$500,0)),""),"")</f>
        <v>0</v>
      </c>
      <c r="W116" s="8">
        <f>IFERROR(IF(INDEX('11.5_Outliers-Other_recovery'!$N$5:$N$500,MATCH($F116,'11.5_Outliers-Other_recovery'!$F$5:$F$500,0))&lt;&gt;"N",
INDEX('11.5_Outliers-Other_recovery'!K$5:K$500,MATCH($F116,'11.5_Outliers-Other_recovery'!$F$5:$F$500,0)),""),"")</f>
        <v>2014</v>
      </c>
      <c r="X116" s="14" t="str">
        <f>IFERROR(IF(INDEX('11.5_Outliers-Other_recovery'!$N$5:$N$500,MATCH($F116,'11.5_Outliers-Other_recovery'!$F$5:$F$500,0))&lt;&gt;"N",
INDEX('11.5_Outliers-Other_recovery'!L$5:L$500,MATCH($F116,'11.5_Outliers-Other_recovery'!$F$5:$F$500,0)),""),"")</f>
        <v>WaW_042</v>
      </c>
      <c r="Y116" s="14">
        <f>IFERROR(IF(INDEX('11.4_Outliers-Formal_dry_recy'!$N$5:$N$500,MATCH($F116,'11.4_Outliers-Formal_dry_recy'!$F$5:$F$500,0))&lt;&gt;"N",
INDEX('11.4_Outliers-Formal_dry_recy'!J$5:J$500,MATCH($F116,'11.4_Outliers-Formal_dry_recy'!$F$5:$F$500,0)),""),"")</f>
        <v>0.5</v>
      </c>
      <c r="Z116" s="8">
        <f>IFERROR(IF(INDEX('11.4_Outliers-Formal_dry_recy'!$N$5:$N$500,MATCH($F116,'11.4_Outliers-Formal_dry_recy'!$F$5:$F$500,0))&lt;&gt;"N",
INDEX('11.4_Outliers-Formal_dry_recy'!K$5:K$500,MATCH($F116,'11.4_Outliers-Formal_dry_recy'!$F$5:$F$500,0)),""),"")</f>
        <v>2014</v>
      </c>
      <c r="AA116" s="14" t="str">
        <f>IFERROR(IF(INDEX('11.4_Outliers-Formal_dry_recy'!$N$5:$N$500,MATCH($F116,'11.4_Outliers-Formal_dry_recy'!$F$5:$F$500,0))&lt;&gt;"N",
INDEX('11.4_Outliers-Formal_dry_recy'!L$5:L$500,MATCH($F116,'11.4_Outliers-Formal_dry_recy'!$F$5:$F$500,0)),""),"")</f>
        <v>WaW_042</v>
      </c>
      <c r="AB116" s="14">
        <f>IFERROR(IF(INDEX('11.6_Outliers-Incineration'!$N$5:$N$500,MATCH($F116,'11.6_Outliers-Incineration'!$F$5:$F$500,0))&lt;&gt;"N",
INDEX('11.6_Outliers-Incineration'!J$5:J$500,MATCH($F116,'11.6_Outliers-Incineration'!$F$5:$F$500,0)),""),"")</f>
        <v>0</v>
      </c>
      <c r="AC116" s="8">
        <f>IFERROR(IF(INDEX('11.6_Outliers-Incineration'!$N$5:$N$500,MATCH($F116,'11.6_Outliers-Incineration'!$F$5:$F$500,0))&lt;&gt;"N",
INDEX('11.6_Outliers-Incineration'!K$5:K$500,MATCH($F116,'11.6_Outliers-Incineration'!$F$5:$F$500,0)),""),"")</f>
        <v>2014</v>
      </c>
      <c r="AD116" s="14" t="str">
        <f>IFERROR(IF(INDEX('11.6_Outliers-Incineration'!$N$5:$N$500,MATCH($F116,'11.6_Outliers-Incineration'!$F$5:$F$500,0))&lt;&gt;"N",
INDEX('11.6_Outliers-Incineration'!L$5:L$500,MATCH($F116,'11.6_Outliers-Incineration'!$F$5:$F$500,0)),""),"")</f>
        <v>WaW_042</v>
      </c>
      <c r="AE116" s="14">
        <f>IFERROR(IF(INDEX('11.7_Outliers-Controlled_disp'!$N$5:$N$500,MATCH($F116,'11.7_Outliers-Controlled_disp'!$F$5:$F$500,0))&lt;&gt;"N",
INDEX('11.7_Outliers-Controlled_disp'!J$5:J$500,MATCH($F116,'11.7_Outliers-Controlled_disp'!$F$5:$F$500,0)),""),"")</f>
        <v>100</v>
      </c>
      <c r="AF116" s="8">
        <f>IFERROR(IF(INDEX('11.7_Outliers-Controlled_disp'!$N$5:$N$500,MATCH($F116,'11.7_Outliers-Controlled_disp'!$F$5:$F$500,0))&lt;&gt;"N",
INDEX('11.7_Outliers-Controlled_disp'!K$5:K$500,MATCH($F116,'11.7_Outliers-Controlled_disp'!$F$5:$F$500,0)),""),"")</f>
        <v>2014</v>
      </c>
      <c r="AG116" s="14" t="str">
        <f>IFERROR(IF(INDEX('11.7_Outliers-Controlled_disp'!$N$5:$N$500,MATCH($F116,'11.7_Outliers-Controlled_disp'!$F$5:$F$500,0))&lt;&gt;"N",
INDEX('11.7_Outliers-Controlled_disp'!L$5:L$500,MATCH($F116,'11.7_Outliers-Controlled_disp'!$F$5:$F$500,0)),""),"")</f>
        <v>WaW_042</v>
      </c>
      <c r="AI116" s="5"/>
      <c r="AJ116" s="5" t="s">
        <v>1569</v>
      </c>
      <c r="AK116" s="5">
        <f t="shared" si="1"/>
        <v>7</v>
      </c>
    </row>
    <row r="117" spans="1:37" x14ac:dyDescent="0.25">
      <c r="A117" s="5" t="s">
        <v>1110</v>
      </c>
      <c r="B117" s="5" t="s">
        <v>1108</v>
      </c>
      <c r="C117" s="5" t="s">
        <v>1107</v>
      </c>
      <c r="D117" s="5" t="s">
        <v>1038</v>
      </c>
      <c r="E117" s="5" t="s">
        <v>1574</v>
      </c>
      <c r="F117" s="5" t="s">
        <v>1111</v>
      </c>
      <c r="G117" s="5">
        <v>2</v>
      </c>
      <c r="H117" s="15">
        <v>1</v>
      </c>
      <c r="I117" s="4"/>
      <c r="J117" s="13">
        <f>IFERROR(IF(INDEX('11.1_Outliers-Generation'!$N$5:$N$500,MATCH($F117,'11.1_Outliers-Generation'!$F$5:$F$500,0))&lt;&gt;"N",
INDEX('11.1_Outliers-Generation'!J$5:J$500,MATCH($F117,'11.1_Outliers-Generation'!$F$5:$F$500,0)),""),"")</f>
        <v>0.78452497484907668</v>
      </c>
      <c r="K117" s="8">
        <f>IFERROR(IF(INDEX('11.1_Outliers-Generation'!$N$5:$N$500,MATCH($F117,'11.1_Outliers-Generation'!$F$5:$F$500,0))&lt;&gt;"N",
INDEX('11.1_Outliers-Generation'!K$5:K$500,MATCH($F117,'11.1_Outliers-Generation'!$F$5:$F$500,0)),""),"")</f>
        <v>2016</v>
      </c>
      <c r="L117" s="13" t="str">
        <f>IFERROR(IF(INDEX('11.1_Outliers-Generation'!$N$5:$N$500,MATCH($F117,'11.1_Outliers-Generation'!$F$5:$F$500,0))&lt;&gt;"N",
INDEX('11.1_Outliers-Generation'!L$5:L$500,MATCH($F117,'11.1_Outliers-Generation'!$F$5:$F$500,0)),""),"")</f>
        <v>WaW_043</v>
      </c>
      <c r="M117" s="14">
        <f>IFERROR(IF(INDEX('11.2_Outliers-Collection_cov'!$N$5:$N$500,MATCH($F117,'11.2_Outliers-Collection_cov'!$F$5:$F$500,0))&lt;&gt;"N",
INDEX('11.2_Outliers-Collection_cov'!J$5:J$500,MATCH($F117,'11.2_Outliers-Collection_cov'!$F$5:$F$500,0)),""),"")</f>
        <v>98</v>
      </c>
      <c r="N117" s="8">
        <f>IFERROR(IF(INDEX('11.2_Outliers-Collection_cov'!$N$5:$N$500,MATCH($F117,'11.2_Outliers-Collection_cov'!$F$5:$F$500,0))&lt;&gt;"N",
INDEX('11.2_Outliers-Collection_cov'!K$5:K$500,MATCH($F117,'11.2_Outliers-Collection_cov'!$F$5:$F$500,0)),""),"")</f>
        <v>2016</v>
      </c>
      <c r="O117" s="13" t="str">
        <f>IFERROR(IF(INDEX('11.2_Outliers-Collection_cov'!$N$5:$N$500,MATCH($F117,'11.2_Outliers-Collection_cov'!$F$5:$F$500,0))&lt;&gt;"N",
INDEX('11.2_Outliers-Collection_cov'!L$5:L$500,MATCH($F117,'11.2_Outliers-Collection_cov'!$F$5:$F$500,0)),""),"")</f>
        <v>WaW_043</v>
      </c>
      <c r="P117" s="14">
        <f>IFERROR(IF(INDEX('11.3_Outliers-Plastic'!$N$5:$N$500,MATCH($F117,'11.3_Outliers-Plastic'!$F$5:$F$500,0))&lt;&gt;"N",
INDEX('11.3_Outliers-Plastic'!J$5:J$500,MATCH($F117,'11.3_Outliers-Plastic'!$F$5:$F$500,0)),""),"")</f>
        <v>14.67065868263473</v>
      </c>
      <c r="Q117" s="8">
        <f>IFERROR(IF(INDEX('11.3_Outliers-Plastic'!$N$5:$N$500,MATCH($F117,'11.3_Outliers-Plastic'!$F$5:$F$500,0))&lt;&gt;"N",
INDEX('11.3_Outliers-Plastic'!K$5:K$500,MATCH($F117,'11.3_Outliers-Plastic'!$F$5:$F$500,0)),""),"")</f>
        <v>2016</v>
      </c>
      <c r="R117" s="14" t="str">
        <f>IFERROR(IF(INDEX('11.3_Outliers-Plastic'!$N$5:$N$500,MATCH($F117,'11.3_Outliers-Plastic'!$F$5:$F$500,0))&lt;&gt;"N",
INDEX('11.3_Outliers-Plastic'!L$5:L$500,MATCH($F117,'11.3_Outliers-Plastic'!$F$5:$F$500,0)),""),"")</f>
        <v>WaW_043</v>
      </c>
      <c r="S117" s="12"/>
      <c r="T117" s="5"/>
      <c r="U117" s="5" t="s">
        <v>1569</v>
      </c>
      <c r="V117" s="14">
        <f>IFERROR(IF(INDEX('11.5_Outliers-Other_recovery'!$N$5:$N$500,MATCH($F117,'11.5_Outliers-Other_recovery'!$F$5:$F$500,0))&lt;&gt;"N",
INDEX('11.5_Outliers-Other_recovery'!J$5:J$500,MATCH($F117,'11.5_Outliers-Other_recovery'!$F$5:$F$500,0)),""),"")</f>
        <v>0</v>
      </c>
      <c r="W117" s="8">
        <f>IFERROR(IF(INDEX('11.5_Outliers-Other_recovery'!$N$5:$N$500,MATCH($F117,'11.5_Outliers-Other_recovery'!$F$5:$F$500,0))&lt;&gt;"N",
INDEX('11.5_Outliers-Other_recovery'!K$5:K$500,MATCH($F117,'11.5_Outliers-Other_recovery'!$F$5:$F$500,0)),""),"")</f>
        <v>2016</v>
      </c>
      <c r="X117" s="14" t="str">
        <f>IFERROR(IF(INDEX('11.5_Outliers-Other_recovery'!$N$5:$N$500,MATCH($F117,'11.5_Outliers-Other_recovery'!$F$5:$F$500,0))&lt;&gt;"N",
INDEX('11.5_Outliers-Other_recovery'!L$5:L$500,MATCH($F117,'11.5_Outliers-Other_recovery'!$F$5:$F$500,0)),""),"")</f>
        <v>WaW_043</v>
      </c>
      <c r="Y117" s="14">
        <f>IFERROR(IF(INDEX('11.4_Outliers-Formal_dry_recy'!$N$5:$N$500,MATCH($F117,'11.4_Outliers-Formal_dry_recy'!$F$5:$F$500,0))&lt;&gt;"N",
INDEX('11.4_Outliers-Formal_dry_recy'!J$5:J$500,MATCH($F117,'11.4_Outliers-Formal_dry_recy'!$F$5:$F$500,0)),""),"")</f>
        <v>0</v>
      </c>
      <c r="Z117" s="8">
        <f>IFERROR(IF(INDEX('11.4_Outliers-Formal_dry_recy'!$N$5:$N$500,MATCH($F117,'11.4_Outliers-Formal_dry_recy'!$F$5:$F$500,0))&lt;&gt;"N",
INDEX('11.4_Outliers-Formal_dry_recy'!K$5:K$500,MATCH($F117,'11.4_Outliers-Formal_dry_recy'!$F$5:$F$500,0)),""),"")</f>
        <v>2016</v>
      </c>
      <c r="AA117" s="14" t="str">
        <f>IFERROR(IF(INDEX('11.4_Outliers-Formal_dry_recy'!$N$5:$N$500,MATCH($F117,'11.4_Outliers-Formal_dry_recy'!$F$5:$F$500,0))&lt;&gt;"N",
INDEX('11.4_Outliers-Formal_dry_recy'!L$5:L$500,MATCH($F117,'11.4_Outliers-Formal_dry_recy'!$F$5:$F$500,0)),""),"")</f>
        <v>WaW_043</v>
      </c>
      <c r="AB117" s="14">
        <f>IFERROR(IF(INDEX('11.6_Outliers-Incineration'!$N$5:$N$500,MATCH($F117,'11.6_Outliers-Incineration'!$F$5:$F$500,0))&lt;&gt;"N",
INDEX('11.6_Outliers-Incineration'!J$5:J$500,MATCH($F117,'11.6_Outliers-Incineration'!$F$5:$F$500,0)),""),"")</f>
        <v>0</v>
      </c>
      <c r="AC117" s="8">
        <f>IFERROR(IF(INDEX('11.6_Outliers-Incineration'!$N$5:$N$500,MATCH($F117,'11.6_Outliers-Incineration'!$F$5:$F$500,0))&lt;&gt;"N",
INDEX('11.6_Outliers-Incineration'!K$5:K$500,MATCH($F117,'11.6_Outliers-Incineration'!$F$5:$F$500,0)),""),"")</f>
        <v>2016</v>
      </c>
      <c r="AD117" s="14" t="str">
        <f>IFERROR(IF(INDEX('11.6_Outliers-Incineration'!$N$5:$N$500,MATCH($F117,'11.6_Outliers-Incineration'!$F$5:$F$500,0))&lt;&gt;"N",
INDEX('11.6_Outliers-Incineration'!L$5:L$500,MATCH($F117,'11.6_Outliers-Incineration'!$F$5:$F$500,0)),""),"")</f>
        <v>WaW_043</v>
      </c>
      <c r="AE117" s="14">
        <f>IFERROR(IF(INDEX('11.7_Outliers-Controlled_disp'!$N$5:$N$500,MATCH($F117,'11.7_Outliers-Controlled_disp'!$F$5:$F$500,0))&lt;&gt;"N",
INDEX('11.7_Outliers-Controlled_disp'!J$5:J$500,MATCH($F117,'11.7_Outliers-Controlled_disp'!$F$5:$F$500,0)),""),"")</f>
        <v>100</v>
      </c>
      <c r="AF117" s="8">
        <f>IFERROR(IF(INDEX('11.7_Outliers-Controlled_disp'!$N$5:$N$500,MATCH($F117,'11.7_Outliers-Controlled_disp'!$F$5:$F$500,0))&lt;&gt;"N",
INDEX('11.7_Outliers-Controlled_disp'!K$5:K$500,MATCH($F117,'11.7_Outliers-Controlled_disp'!$F$5:$F$500,0)),""),"")</f>
        <v>2016</v>
      </c>
      <c r="AG117" s="14" t="str">
        <f>IFERROR(IF(INDEX('11.7_Outliers-Controlled_disp'!$N$5:$N$500,MATCH($F117,'11.7_Outliers-Controlled_disp'!$F$5:$F$500,0))&lt;&gt;"N",
INDEX('11.7_Outliers-Controlled_disp'!L$5:L$500,MATCH($F117,'11.7_Outliers-Controlled_disp'!$F$5:$F$500,0)),""),"")</f>
        <v>WaW_043</v>
      </c>
      <c r="AI117" s="5"/>
      <c r="AJ117" s="5" t="s">
        <v>1569</v>
      </c>
      <c r="AK117" s="5">
        <f t="shared" si="1"/>
        <v>7</v>
      </c>
    </row>
    <row r="118" spans="1:37" x14ac:dyDescent="0.25">
      <c r="A118" s="5" t="s">
        <v>1112</v>
      </c>
      <c r="B118" s="5" t="s">
        <v>1108</v>
      </c>
      <c r="C118" s="5" t="s">
        <v>1107</v>
      </c>
      <c r="D118" s="5" t="s">
        <v>1038</v>
      </c>
      <c r="E118" s="5" t="s">
        <v>1114</v>
      </c>
      <c r="F118" s="5" t="s">
        <v>1113</v>
      </c>
      <c r="G118" s="5">
        <v>2</v>
      </c>
      <c r="H118" s="15">
        <v>1</v>
      </c>
      <c r="I118" s="4"/>
      <c r="J118" s="13">
        <f>IFERROR(IF(INDEX('11.1_Outliers-Generation'!$N$5:$N$500,MATCH($F118,'11.1_Outliers-Generation'!$F$5:$F$500,0))&lt;&gt;"N",
INDEX('11.1_Outliers-Generation'!J$5:J$500,MATCH($F118,'11.1_Outliers-Generation'!$F$5:$F$500,0)),""),"")</f>
        <v>1.1067998446440095</v>
      </c>
      <c r="K118" s="8">
        <f>IFERROR(IF(INDEX('11.1_Outliers-Generation'!$N$5:$N$500,MATCH($F118,'11.1_Outliers-Generation'!$F$5:$F$500,0))&lt;&gt;"N",
INDEX('11.1_Outliers-Generation'!K$5:K$500,MATCH($F118,'11.1_Outliers-Generation'!$F$5:$F$500,0)),""),"")</f>
        <v>2014</v>
      </c>
      <c r="L118" s="13" t="str">
        <f>IFERROR(IF(INDEX('11.1_Outliers-Generation'!$N$5:$N$500,MATCH($F118,'11.1_Outliers-Generation'!$F$5:$F$500,0))&lt;&gt;"N",
INDEX('11.1_Outliers-Generation'!L$5:L$500,MATCH($F118,'11.1_Outliers-Generation'!$F$5:$F$500,0)),""),"")</f>
        <v>WaW_044</v>
      </c>
      <c r="M118" s="14">
        <f>IFERROR(IF(INDEX('11.2_Outliers-Collection_cov'!$N$5:$N$500,MATCH($F118,'11.2_Outliers-Collection_cov'!$F$5:$F$500,0))&lt;&gt;"N",
INDEX('11.2_Outliers-Collection_cov'!J$5:J$500,MATCH($F118,'11.2_Outliers-Collection_cov'!$F$5:$F$500,0)),""),"")</f>
        <v>97.8</v>
      </c>
      <c r="N118" s="8">
        <f>IFERROR(IF(INDEX('11.2_Outliers-Collection_cov'!$N$5:$N$500,MATCH($F118,'11.2_Outliers-Collection_cov'!$F$5:$F$500,0))&lt;&gt;"N",
INDEX('11.2_Outliers-Collection_cov'!K$5:K$500,MATCH($F118,'11.2_Outliers-Collection_cov'!$F$5:$F$500,0)),""),"")</f>
        <v>2014</v>
      </c>
      <c r="O118" s="13" t="str">
        <f>IFERROR(IF(INDEX('11.2_Outliers-Collection_cov'!$N$5:$N$500,MATCH($F118,'11.2_Outliers-Collection_cov'!$F$5:$F$500,0))&lt;&gt;"N",
INDEX('11.2_Outliers-Collection_cov'!L$5:L$500,MATCH($F118,'11.2_Outliers-Collection_cov'!$F$5:$F$500,0)),""),"")</f>
        <v>WaW_044</v>
      </c>
      <c r="P118" s="14">
        <f>IFERROR(IF(INDEX('11.3_Outliers-Plastic'!$N$5:$N$500,MATCH($F118,'11.3_Outliers-Plastic'!$F$5:$F$500,0))&lt;&gt;"N",
INDEX('11.3_Outliers-Plastic'!J$5:J$500,MATCH($F118,'11.3_Outliers-Plastic'!$F$5:$F$500,0)),""),"")</f>
        <v>10.1010101010101</v>
      </c>
      <c r="Q118" s="8">
        <f>IFERROR(IF(INDEX('11.3_Outliers-Plastic'!$N$5:$N$500,MATCH($F118,'11.3_Outliers-Plastic'!$F$5:$F$500,0))&lt;&gt;"N",
INDEX('11.3_Outliers-Plastic'!K$5:K$500,MATCH($F118,'11.3_Outliers-Plastic'!$F$5:$F$500,0)),""),"")</f>
        <v>2014</v>
      </c>
      <c r="R118" s="14" t="str">
        <f>IFERROR(IF(INDEX('11.3_Outliers-Plastic'!$N$5:$N$500,MATCH($F118,'11.3_Outliers-Plastic'!$F$5:$F$500,0))&lt;&gt;"N",
INDEX('11.3_Outliers-Plastic'!L$5:L$500,MATCH($F118,'11.3_Outliers-Plastic'!$F$5:$F$500,0)),""),"")</f>
        <v>WaW_044</v>
      </c>
      <c r="S118" s="12"/>
      <c r="T118" s="5"/>
      <c r="U118" s="4" t="s">
        <v>1569</v>
      </c>
      <c r="V118" s="14">
        <f>IFERROR(IF(INDEX('11.5_Outliers-Other_recovery'!$N$5:$N$500,MATCH($F118,'11.5_Outliers-Other_recovery'!$F$5:$F$500,0))&lt;&gt;"N",
INDEX('11.5_Outliers-Other_recovery'!J$5:J$500,MATCH($F118,'11.5_Outliers-Other_recovery'!$F$5:$F$500,0)),""),"")</f>
        <v>3</v>
      </c>
      <c r="W118" s="8">
        <f>IFERROR(IF(INDEX('11.5_Outliers-Other_recovery'!$N$5:$N$500,MATCH($F118,'11.5_Outliers-Other_recovery'!$F$5:$F$500,0))&lt;&gt;"N",
INDEX('11.5_Outliers-Other_recovery'!K$5:K$500,MATCH($F118,'11.5_Outliers-Other_recovery'!$F$5:$F$500,0)),""),"")</f>
        <v>2014</v>
      </c>
      <c r="X118" s="14" t="str">
        <f>IFERROR(IF(INDEX('11.5_Outliers-Other_recovery'!$N$5:$N$500,MATCH($F118,'11.5_Outliers-Other_recovery'!$F$5:$F$500,0))&lt;&gt;"N",
INDEX('11.5_Outliers-Other_recovery'!L$5:L$500,MATCH($F118,'11.5_Outliers-Other_recovery'!$F$5:$F$500,0)),""),"")</f>
        <v>WaW_044</v>
      </c>
      <c r="Y118" s="14">
        <f>IFERROR(IF(INDEX('11.4_Outliers-Formal_dry_recy'!$N$5:$N$500,MATCH($F118,'11.4_Outliers-Formal_dry_recy'!$F$5:$F$500,0))&lt;&gt;"N",
INDEX('11.4_Outliers-Formal_dry_recy'!J$5:J$500,MATCH($F118,'11.4_Outliers-Formal_dry_recy'!$F$5:$F$500,0)),""),"")</f>
        <v>0</v>
      </c>
      <c r="Z118" s="8">
        <f>IFERROR(IF(INDEX('11.4_Outliers-Formal_dry_recy'!$N$5:$N$500,MATCH($F118,'11.4_Outliers-Formal_dry_recy'!$F$5:$F$500,0))&lt;&gt;"N",
INDEX('11.4_Outliers-Formal_dry_recy'!K$5:K$500,MATCH($F118,'11.4_Outliers-Formal_dry_recy'!$F$5:$F$500,0)),""),"")</f>
        <v>2014</v>
      </c>
      <c r="AA118" s="14" t="str">
        <f>IFERROR(IF(INDEX('11.4_Outliers-Formal_dry_recy'!$N$5:$N$500,MATCH($F118,'11.4_Outliers-Formal_dry_recy'!$F$5:$F$500,0))&lt;&gt;"N",
INDEX('11.4_Outliers-Formal_dry_recy'!L$5:L$500,MATCH($F118,'11.4_Outliers-Formal_dry_recy'!$F$5:$F$500,0)),""),"")</f>
        <v>WaW_044</v>
      </c>
      <c r="AB118" s="14">
        <f>IFERROR(IF(INDEX('11.6_Outliers-Incineration'!$N$5:$N$500,MATCH($F118,'11.6_Outliers-Incineration'!$F$5:$F$500,0))&lt;&gt;"N",
INDEX('11.6_Outliers-Incineration'!J$5:J$500,MATCH($F118,'11.6_Outliers-Incineration'!$F$5:$F$500,0)),""),"")</f>
        <v>0</v>
      </c>
      <c r="AC118" s="8">
        <f>IFERROR(IF(INDEX('11.6_Outliers-Incineration'!$N$5:$N$500,MATCH($F118,'11.6_Outliers-Incineration'!$F$5:$F$500,0))&lt;&gt;"N",
INDEX('11.6_Outliers-Incineration'!K$5:K$500,MATCH($F118,'11.6_Outliers-Incineration'!$F$5:$F$500,0)),""),"")</f>
        <v>2014</v>
      </c>
      <c r="AD118" s="14" t="str">
        <f>IFERROR(IF(INDEX('11.6_Outliers-Incineration'!$N$5:$N$500,MATCH($F118,'11.6_Outliers-Incineration'!$F$5:$F$500,0))&lt;&gt;"N",
INDEX('11.6_Outliers-Incineration'!L$5:L$500,MATCH($F118,'11.6_Outliers-Incineration'!$F$5:$F$500,0)),""),"")</f>
        <v>WaW_044</v>
      </c>
      <c r="AE118" s="14">
        <f>IFERROR(IF(INDEX('11.7_Outliers-Controlled_disp'!$N$5:$N$500,MATCH($F118,'11.7_Outliers-Controlled_disp'!$F$5:$F$500,0))&lt;&gt;"N",
INDEX('11.7_Outliers-Controlled_disp'!J$5:J$500,MATCH($F118,'11.7_Outliers-Controlled_disp'!$F$5:$F$500,0)),""),"")</f>
        <v>81.44329896907216</v>
      </c>
      <c r="AF118" s="8">
        <f>IFERROR(IF(INDEX('11.7_Outliers-Controlled_disp'!$N$5:$N$500,MATCH($F118,'11.7_Outliers-Controlled_disp'!$F$5:$F$500,0))&lt;&gt;"N",
INDEX('11.7_Outliers-Controlled_disp'!K$5:K$500,MATCH($F118,'11.7_Outliers-Controlled_disp'!$F$5:$F$500,0)),""),"")</f>
        <v>2014</v>
      </c>
      <c r="AG118" s="14" t="str">
        <f>IFERROR(IF(INDEX('11.7_Outliers-Controlled_disp'!$N$5:$N$500,MATCH($F118,'11.7_Outliers-Controlled_disp'!$F$5:$F$500,0))&lt;&gt;"N",
INDEX('11.7_Outliers-Controlled_disp'!L$5:L$500,MATCH($F118,'11.7_Outliers-Controlled_disp'!$F$5:$F$500,0)),""),"")</f>
        <v>WaW_044</v>
      </c>
      <c r="AI118" s="5"/>
      <c r="AJ118" s="4" t="s">
        <v>1569</v>
      </c>
      <c r="AK118" s="5">
        <f t="shared" si="1"/>
        <v>7</v>
      </c>
    </row>
    <row r="119" spans="1:37" x14ac:dyDescent="0.25">
      <c r="A119" s="5" t="s">
        <v>386</v>
      </c>
      <c r="B119" s="5" t="s">
        <v>384</v>
      </c>
      <c r="C119" s="5" t="s">
        <v>383</v>
      </c>
      <c r="D119" s="5" t="s">
        <v>360</v>
      </c>
      <c r="E119" s="5" t="s">
        <v>388</v>
      </c>
      <c r="F119" s="5" t="s">
        <v>387</v>
      </c>
      <c r="G119" s="5">
        <v>3</v>
      </c>
      <c r="H119" s="15">
        <v>2</v>
      </c>
      <c r="I119" s="4" t="s">
        <v>1857</v>
      </c>
      <c r="J119" s="13" t="str">
        <f>IFERROR(IF(INDEX('11.1_Outliers-Generation'!$N$5:$N$500,MATCH($F119,'11.1_Outliers-Generation'!$F$5:$F$500,0))&lt;&gt;"N",
INDEX('11.1_Outliers-Generation'!J$5:J$500,MATCH($F119,'11.1_Outliers-Generation'!$F$5:$F$500,0)),""),"")</f>
        <v/>
      </c>
      <c r="K119" s="8" t="str">
        <f>IFERROR(IF(INDEX('11.1_Outliers-Generation'!$N$5:$N$500,MATCH($F119,'11.1_Outliers-Generation'!$F$5:$F$500,0))&lt;&gt;"N",
INDEX('11.1_Outliers-Generation'!K$5:K$500,MATCH($F119,'11.1_Outliers-Generation'!$F$5:$F$500,0)),""),"")</f>
        <v/>
      </c>
      <c r="L119" s="13" t="str">
        <f>IFERROR(IF(INDEX('11.1_Outliers-Generation'!$N$5:$N$500,MATCH($F119,'11.1_Outliers-Generation'!$F$5:$F$500,0))&lt;&gt;"N",
INDEX('11.1_Outliers-Generation'!L$5:L$500,MATCH($F119,'11.1_Outliers-Generation'!$F$5:$F$500,0)),""),"")</f>
        <v/>
      </c>
      <c r="M119" s="14">
        <f>IFERROR(IF(INDEX('11.2_Outliers-Collection_cov'!$N$5:$N$500,MATCH($F119,'11.2_Outliers-Collection_cov'!$F$5:$F$500,0))&lt;&gt;"N",
INDEX('11.2_Outliers-Collection_cov'!J$5:J$500,MATCH($F119,'11.2_Outliers-Collection_cov'!$F$5:$F$500,0)),""),"")</f>
        <v>47.1</v>
      </c>
      <c r="N119" s="8">
        <f>IFERROR(IF(INDEX('11.2_Outliers-Collection_cov'!$N$5:$N$500,MATCH($F119,'11.2_Outliers-Collection_cov'!$F$5:$F$500,0))&lt;&gt;"N",
INDEX('11.2_Outliers-Collection_cov'!K$5:K$500,MATCH($F119,'11.2_Outliers-Collection_cov'!$F$5:$F$500,0)),""),"")</f>
        <v>2003</v>
      </c>
      <c r="O119" s="13" t="str">
        <f>IFERROR(IF(INDEX('11.2_Outliers-Collection_cov'!$N$5:$N$500,MATCH($F119,'11.2_Outliers-Collection_cov'!$F$5:$F$500,0))&lt;&gt;"N",
INDEX('11.2_Outliers-Collection_cov'!L$5:L$500,MATCH($F119,'11.2_Outliers-Collection_cov'!$F$5:$F$500,0)),""),"")</f>
        <v>WaW_048</v>
      </c>
      <c r="P119" s="14">
        <f>IFERROR(IF(INDEX('11.3_Outliers-Plastic'!$N$5:$N$500,MATCH($F119,'11.3_Outliers-Plastic'!$F$5:$F$500,0))&lt;&gt;"N",
INDEX('11.3_Outliers-Plastic'!J$5:J$500,MATCH($F119,'11.3_Outliers-Plastic'!$F$5:$F$500,0)),""),"")</f>
        <v>10</v>
      </c>
      <c r="Q119" s="8">
        <f>IFERROR(IF(INDEX('11.3_Outliers-Plastic'!$N$5:$N$500,MATCH($F119,'11.3_Outliers-Plastic'!$F$5:$F$500,0))&lt;&gt;"N",
INDEX('11.3_Outliers-Plastic'!K$5:K$500,MATCH($F119,'11.3_Outliers-Plastic'!$F$5:$F$500,0)),""),"")</f>
        <v>2003</v>
      </c>
      <c r="R119" s="14" t="str">
        <f>IFERROR(IF(INDEX('11.3_Outliers-Plastic'!$N$5:$N$500,MATCH($F119,'11.3_Outliers-Plastic'!$F$5:$F$500,0))&lt;&gt;"N",
INDEX('11.3_Outliers-Plastic'!L$5:L$500,MATCH($F119,'11.3_Outliers-Plastic'!$F$5:$F$500,0)),""),"")</f>
        <v>WaW_048</v>
      </c>
      <c r="S119" s="12"/>
      <c r="T119" s="5"/>
      <c r="U119" s="4" t="s">
        <v>1569</v>
      </c>
      <c r="V119" s="14" t="str">
        <f>IFERROR(IF(INDEX('11.5_Outliers-Other_recovery'!$N$5:$N$500,MATCH($F119,'11.5_Outliers-Other_recovery'!$F$5:$F$500,0))&lt;&gt;"N",
INDEX('11.5_Outliers-Other_recovery'!J$5:J$500,MATCH($F119,'11.5_Outliers-Other_recovery'!$F$5:$F$500,0)),""),"")</f>
        <v/>
      </c>
      <c r="W119" s="8" t="str">
        <f>IFERROR(IF(INDEX('11.5_Outliers-Other_recovery'!$N$5:$N$500,MATCH($F119,'11.5_Outliers-Other_recovery'!$F$5:$F$500,0))&lt;&gt;"N",
INDEX('11.5_Outliers-Other_recovery'!K$5:K$500,MATCH($F119,'11.5_Outliers-Other_recovery'!$F$5:$F$500,0)),""),"")</f>
        <v/>
      </c>
      <c r="X119" s="14" t="str">
        <f>IFERROR(IF(INDEX('11.5_Outliers-Other_recovery'!$N$5:$N$500,MATCH($F119,'11.5_Outliers-Other_recovery'!$F$5:$F$500,0))&lt;&gt;"N",
INDEX('11.5_Outliers-Other_recovery'!L$5:L$500,MATCH($F119,'11.5_Outliers-Other_recovery'!$F$5:$F$500,0)),""),"")</f>
        <v/>
      </c>
      <c r="Y119" s="14" t="str">
        <f>IFERROR(IF(INDEX('11.4_Outliers-Formal_dry_recy'!$N$5:$N$500,MATCH($F119,'11.4_Outliers-Formal_dry_recy'!$F$5:$F$500,0))&lt;&gt;"N",
INDEX('11.4_Outliers-Formal_dry_recy'!J$5:J$500,MATCH($F119,'11.4_Outliers-Formal_dry_recy'!$F$5:$F$500,0)),""),"")</f>
        <v/>
      </c>
      <c r="Z119" s="8" t="str">
        <f>IFERROR(IF(INDEX('11.4_Outliers-Formal_dry_recy'!$N$5:$N$500,MATCH($F119,'11.4_Outliers-Formal_dry_recy'!$F$5:$F$500,0))&lt;&gt;"N",
INDEX('11.4_Outliers-Formal_dry_recy'!K$5:K$500,MATCH($F119,'11.4_Outliers-Formal_dry_recy'!$F$5:$F$500,0)),""),"")</f>
        <v/>
      </c>
      <c r="AA119" s="14" t="str">
        <f>IFERROR(IF(INDEX('11.4_Outliers-Formal_dry_recy'!$N$5:$N$500,MATCH($F119,'11.4_Outliers-Formal_dry_recy'!$F$5:$F$500,0))&lt;&gt;"N",
INDEX('11.4_Outliers-Formal_dry_recy'!L$5:L$500,MATCH($F119,'11.4_Outliers-Formal_dry_recy'!$F$5:$F$500,0)),""),"")</f>
        <v/>
      </c>
      <c r="AB119" s="14" t="str">
        <f>IFERROR(IF(INDEX('11.6_Outliers-Incineration'!$N$5:$N$500,MATCH($F119,'11.6_Outliers-Incineration'!$F$5:$F$500,0))&lt;&gt;"N",
INDEX('11.6_Outliers-Incineration'!J$5:J$500,MATCH($F119,'11.6_Outliers-Incineration'!$F$5:$F$500,0)),""),"")</f>
        <v/>
      </c>
      <c r="AC119" s="8" t="str">
        <f>IFERROR(IF(INDEX('11.6_Outliers-Incineration'!$N$5:$N$500,MATCH($F119,'11.6_Outliers-Incineration'!$F$5:$F$500,0))&lt;&gt;"N",
INDEX('11.6_Outliers-Incineration'!K$5:K$500,MATCH($F119,'11.6_Outliers-Incineration'!$F$5:$F$500,0)),""),"")</f>
        <v/>
      </c>
      <c r="AD119" s="14" t="str">
        <f>IFERROR(IF(INDEX('11.6_Outliers-Incineration'!$N$5:$N$500,MATCH($F119,'11.6_Outliers-Incineration'!$F$5:$F$500,0))&lt;&gt;"N",
INDEX('11.6_Outliers-Incineration'!L$5:L$500,MATCH($F119,'11.6_Outliers-Incineration'!$F$5:$F$500,0)),""),"")</f>
        <v/>
      </c>
      <c r="AE119" s="14" t="str">
        <f>IFERROR(IF(INDEX('11.7_Outliers-Controlled_disp'!$N$5:$N$500,MATCH($F119,'11.7_Outliers-Controlled_disp'!$F$5:$F$500,0))&lt;&gt;"N",
INDEX('11.7_Outliers-Controlled_disp'!J$5:J$500,MATCH($F119,'11.7_Outliers-Controlled_disp'!$F$5:$F$500,0)),""),"")</f>
        <v/>
      </c>
      <c r="AF119" s="8" t="str">
        <f>IFERROR(IF(INDEX('11.7_Outliers-Controlled_disp'!$N$5:$N$500,MATCH($F119,'11.7_Outliers-Controlled_disp'!$F$5:$F$500,0))&lt;&gt;"N",
INDEX('11.7_Outliers-Controlled_disp'!K$5:K$500,MATCH($F119,'11.7_Outliers-Controlled_disp'!$F$5:$F$500,0)),""),"")</f>
        <v/>
      </c>
      <c r="AG119" s="14" t="str">
        <f>IFERROR(IF(INDEX('11.7_Outliers-Controlled_disp'!$N$5:$N$500,MATCH($F119,'11.7_Outliers-Controlled_disp'!$F$5:$F$500,0))&lt;&gt;"N",
INDEX('11.7_Outliers-Controlled_disp'!L$5:L$500,MATCH($F119,'11.7_Outliers-Controlled_disp'!$F$5:$F$500,0)),""),"")</f>
        <v/>
      </c>
      <c r="AI119" s="5"/>
      <c r="AJ119" s="4" t="s">
        <v>1569</v>
      </c>
      <c r="AK119" s="5">
        <f t="shared" si="1"/>
        <v>2</v>
      </c>
    </row>
    <row r="120" spans="1:37" x14ac:dyDescent="0.25">
      <c r="A120" s="5" t="s">
        <v>389</v>
      </c>
      <c r="B120" s="5" t="s">
        <v>392</v>
      </c>
      <c r="C120" s="5" t="s">
        <v>391</v>
      </c>
      <c r="D120" s="5" t="s">
        <v>360</v>
      </c>
      <c r="E120" s="5" t="s">
        <v>393</v>
      </c>
      <c r="F120" s="5" t="s">
        <v>390</v>
      </c>
      <c r="G120" s="5">
        <v>2</v>
      </c>
      <c r="H120" s="15">
        <v>2</v>
      </c>
      <c r="I120" s="4" t="s">
        <v>1858</v>
      </c>
      <c r="J120" s="13" t="str">
        <f>IFERROR(IF(INDEX('11.1_Outliers-Generation'!$N$5:$N$500,MATCH($F120,'11.1_Outliers-Generation'!$F$5:$F$500,0))&lt;&gt;"N",
INDEX('11.1_Outliers-Generation'!J$5:J$500,MATCH($F120,'11.1_Outliers-Generation'!$F$5:$F$500,0)),""),"")</f>
        <v/>
      </c>
      <c r="K120" s="8" t="str">
        <f>IFERROR(IF(INDEX('11.1_Outliers-Generation'!$N$5:$N$500,MATCH($F120,'11.1_Outliers-Generation'!$F$5:$F$500,0))&lt;&gt;"N",
INDEX('11.1_Outliers-Generation'!K$5:K$500,MATCH($F120,'11.1_Outliers-Generation'!$F$5:$F$500,0)),""),"")</f>
        <v/>
      </c>
      <c r="L120" s="13" t="str">
        <f>IFERROR(IF(INDEX('11.1_Outliers-Generation'!$N$5:$N$500,MATCH($F120,'11.1_Outliers-Generation'!$F$5:$F$500,0))&lt;&gt;"N",
INDEX('11.1_Outliers-Generation'!L$5:L$500,MATCH($F120,'11.1_Outliers-Generation'!$F$5:$F$500,0)),""),"")</f>
        <v/>
      </c>
      <c r="M120" s="14" t="str">
        <f>IFERROR(IF(INDEX('11.2_Outliers-Collection_cov'!$N$5:$N$500,MATCH($F120,'11.2_Outliers-Collection_cov'!$F$5:$F$500,0))&lt;&gt;"N",
INDEX('11.2_Outliers-Collection_cov'!J$5:J$500,MATCH($F120,'11.2_Outliers-Collection_cov'!$F$5:$F$500,0)),""),"")</f>
        <v/>
      </c>
      <c r="N120" s="8" t="str">
        <f>IFERROR(IF(INDEX('11.2_Outliers-Collection_cov'!$N$5:$N$500,MATCH($F120,'11.2_Outliers-Collection_cov'!$F$5:$F$500,0))&lt;&gt;"N",
INDEX('11.2_Outliers-Collection_cov'!K$5:K$500,MATCH($F120,'11.2_Outliers-Collection_cov'!$F$5:$F$500,0)),""),"")</f>
        <v/>
      </c>
      <c r="O120" s="13" t="str">
        <f>IFERROR(IF(INDEX('11.2_Outliers-Collection_cov'!$N$5:$N$500,MATCH($F120,'11.2_Outliers-Collection_cov'!$F$5:$F$500,0))&lt;&gt;"N",
INDEX('11.2_Outliers-Collection_cov'!L$5:L$500,MATCH($F120,'11.2_Outliers-Collection_cov'!$F$5:$F$500,0)),""),"")</f>
        <v/>
      </c>
      <c r="P120" s="14" t="str">
        <f>IFERROR(IF(INDEX('11.3_Outliers-Plastic'!$N$5:$N$500,MATCH($F120,'11.3_Outliers-Plastic'!$F$5:$F$500,0))&lt;&gt;"N",
INDEX('11.3_Outliers-Plastic'!J$5:J$500,MATCH($F120,'11.3_Outliers-Plastic'!$F$5:$F$500,0)),""),"")</f>
        <v/>
      </c>
      <c r="Q120" s="8" t="str">
        <f>IFERROR(IF(INDEX('11.3_Outliers-Plastic'!$N$5:$N$500,MATCH($F120,'11.3_Outliers-Plastic'!$F$5:$F$500,0))&lt;&gt;"N",
INDEX('11.3_Outliers-Plastic'!K$5:K$500,MATCH($F120,'11.3_Outliers-Plastic'!$F$5:$F$500,0)),""),"")</f>
        <v/>
      </c>
      <c r="R120" s="14" t="str">
        <f>IFERROR(IF(INDEX('11.3_Outliers-Plastic'!$N$5:$N$500,MATCH($F120,'11.3_Outliers-Plastic'!$F$5:$F$500,0))&lt;&gt;"N",
INDEX('11.3_Outliers-Plastic'!L$5:L$500,MATCH($F120,'11.3_Outliers-Plastic'!$F$5:$F$500,0)),""),"")</f>
        <v/>
      </c>
      <c r="S120" s="12"/>
      <c r="T120" s="5"/>
      <c r="U120" s="4" t="s">
        <v>1569</v>
      </c>
      <c r="V120" s="14">
        <f>IFERROR(IF(INDEX('11.5_Outliers-Other_recovery'!$N$5:$N$500,MATCH($F120,'11.5_Outliers-Other_recovery'!$F$5:$F$500,0))&lt;&gt;"N",
INDEX('11.5_Outliers-Other_recovery'!J$5:J$500,MATCH($F120,'11.5_Outliers-Other_recovery'!$F$5:$F$500,0)),""),"")</f>
        <v>0</v>
      </c>
      <c r="W120" s="8">
        <f>IFERROR(IF(INDEX('11.5_Outliers-Other_recovery'!$N$5:$N$500,MATCH($F120,'11.5_Outliers-Other_recovery'!$F$5:$F$500,0))&lt;&gt;"N",
INDEX('11.5_Outliers-Other_recovery'!K$5:K$500,MATCH($F120,'11.5_Outliers-Other_recovery'!$F$5:$F$500,0)),""),"")</f>
        <v>2013</v>
      </c>
      <c r="X120" s="14" t="str">
        <f>IFERROR(IF(INDEX('11.5_Outliers-Other_recovery'!$N$5:$N$500,MATCH($F120,'11.5_Outliers-Other_recovery'!$F$5:$F$500,0))&lt;&gt;"N",
INDEX('11.5_Outliers-Other_recovery'!L$5:L$500,MATCH($F120,'11.5_Outliers-Other_recovery'!$F$5:$F$500,0)),""),"")</f>
        <v>WaW_049</v>
      </c>
      <c r="Y120" s="14">
        <f>IFERROR(IF(INDEX('11.4_Outliers-Formal_dry_recy'!$N$5:$N$500,MATCH($F120,'11.4_Outliers-Formal_dry_recy'!$F$5:$F$500,0))&lt;&gt;"N",
INDEX('11.4_Outliers-Formal_dry_recy'!J$5:J$500,MATCH($F120,'11.4_Outliers-Formal_dry_recy'!$F$5:$F$500,0)),""),"")</f>
        <v>0</v>
      </c>
      <c r="Z120" s="8">
        <f>IFERROR(IF(INDEX('11.4_Outliers-Formal_dry_recy'!$N$5:$N$500,MATCH($F120,'11.4_Outliers-Formal_dry_recy'!$F$5:$F$500,0))&lt;&gt;"N",
INDEX('11.4_Outliers-Formal_dry_recy'!K$5:K$500,MATCH($F120,'11.4_Outliers-Formal_dry_recy'!$F$5:$F$500,0)),""),"")</f>
        <v>2013</v>
      </c>
      <c r="AA120" s="14" t="str">
        <f>IFERROR(IF(INDEX('11.4_Outliers-Formal_dry_recy'!$N$5:$N$500,MATCH($F120,'11.4_Outliers-Formal_dry_recy'!$F$5:$F$500,0))&lt;&gt;"N",
INDEX('11.4_Outliers-Formal_dry_recy'!L$5:L$500,MATCH($F120,'11.4_Outliers-Formal_dry_recy'!$F$5:$F$500,0)),""),"")</f>
        <v>WaW_049</v>
      </c>
      <c r="AB120" s="14">
        <f>IFERROR(IF(INDEX('11.6_Outliers-Incineration'!$N$5:$N$500,MATCH($F120,'11.6_Outliers-Incineration'!$F$5:$F$500,0))&lt;&gt;"N",
INDEX('11.6_Outliers-Incineration'!J$5:J$500,MATCH($F120,'11.6_Outliers-Incineration'!$F$5:$F$500,0)),""),"")</f>
        <v>0</v>
      </c>
      <c r="AC120" s="8">
        <f>IFERROR(IF(INDEX('11.6_Outliers-Incineration'!$N$5:$N$500,MATCH($F120,'11.6_Outliers-Incineration'!$F$5:$F$500,0))&lt;&gt;"N",
INDEX('11.6_Outliers-Incineration'!K$5:K$500,MATCH($F120,'11.6_Outliers-Incineration'!$F$5:$F$500,0)),""),"")</f>
        <v>2013</v>
      </c>
      <c r="AD120" s="14" t="str">
        <f>IFERROR(IF(INDEX('11.6_Outliers-Incineration'!$N$5:$N$500,MATCH($F120,'11.6_Outliers-Incineration'!$F$5:$F$500,0))&lt;&gt;"N",
INDEX('11.6_Outliers-Incineration'!L$5:L$500,MATCH($F120,'11.6_Outliers-Incineration'!$F$5:$F$500,0)),""),"")</f>
        <v>WaW_049</v>
      </c>
      <c r="AE120" s="14">
        <f>IFERROR(IF(INDEX('11.7_Outliers-Controlled_disp'!$N$5:$N$500,MATCH($F120,'11.7_Outliers-Controlled_disp'!$F$5:$F$500,0))&lt;&gt;"N",
INDEX('11.7_Outliers-Controlled_disp'!J$5:J$500,MATCH($F120,'11.7_Outliers-Controlled_disp'!$F$5:$F$500,0)),""),"")</f>
        <v>0</v>
      </c>
      <c r="AF120" s="8">
        <f>IFERROR(IF(INDEX('11.7_Outliers-Controlled_disp'!$N$5:$N$500,MATCH($F120,'11.7_Outliers-Controlled_disp'!$F$5:$F$500,0))&lt;&gt;"N",
INDEX('11.7_Outliers-Controlled_disp'!K$5:K$500,MATCH($F120,'11.7_Outliers-Controlled_disp'!$F$5:$F$500,0)),""),"")</f>
        <v>2013</v>
      </c>
      <c r="AG120" s="14" t="str">
        <f>IFERROR(IF(INDEX('11.7_Outliers-Controlled_disp'!$N$5:$N$500,MATCH($F120,'11.7_Outliers-Controlled_disp'!$F$5:$F$500,0))&lt;&gt;"N",
INDEX('11.7_Outliers-Controlled_disp'!L$5:L$500,MATCH($F120,'11.7_Outliers-Controlled_disp'!$F$5:$F$500,0)),""),"")</f>
        <v>WaW_049</v>
      </c>
      <c r="AI120" s="5"/>
      <c r="AJ120" s="4" t="s">
        <v>1569</v>
      </c>
      <c r="AK120" s="5">
        <f t="shared" si="1"/>
        <v>4</v>
      </c>
    </row>
    <row r="121" spans="1:37" x14ac:dyDescent="0.25">
      <c r="A121" s="5" t="s">
        <v>397</v>
      </c>
      <c r="B121" s="5" t="s">
        <v>392</v>
      </c>
      <c r="C121" s="5" t="s">
        <v>391</v>
      </c>
      <c r="D121" s="5" t="s">
        <v>360</v>
      </c>
      <c r="E121" s="5" t="s">
        <v>399</v>
      </c>
      <c r="F121" s="5" t="s">
        <v>398</v>
      </c>
      <c r="G121" s="5">
        <v>2</v>
      </c>
      <c r="H121" s="15">
        <v>2</v>
      </c>
      <c r="I121" s="4" t="s">
        <v>1859</v>
      </c>
      <c r="J121" s="13">
        <f>IFERROR(IF(INDEX('11.1_Outliers-Generation'!$N$5:$N$500,MATCH($F121,'11.1_Outliers-Generation'!$F$5:$F$500,0))&lt;&gt;"N",
INDEX('11.1_Outliers-Generation'!J$5:J$500,MATCH($F121,'11.1_Outliers-Generation'!$F$5:$F$500,0)),""),"")</f>
        <v>0.46384515093771944</v>
      </c>
      <c r="K121" s="8">
        <f>IFERROR(IF(INDEX('11.1_Outliers-Generation'!$N$5:$N$500,MATCH($F121,'11.1_Outliers-Generation'!$F$5:$F$500,0))&lt;&gt;"N",
INDEX('11.1_Outliers-Generation'!K$5:K$500,MATCH($F121,'11.1_Outliers-Generation'!$F$5:$F$500,0)),""),"")</f>
        <v>2013</v>
      </c>
      <c r="L121" s="13" t="str">
        <f>IFERROR(IF(INDEX('11.1_Outliers-Generation'!$N$5:$N$500,MATCH($F121,'11.1_Outliers-Generation'!$F$5:$F$500,0))&lt;&gt;"N",
INDEX('11.1_Outliers-Generation'!L$5:L$500,MATCH($F121,'11.1_Outliers-Generation'!$F$5:$F$500,0)),""),"")</f>
        <v>WaW_051</v>
      </c>
      <c r="M121" s="14" t="str">
        <f>IFERROR(IF(INDEX('11.2_Outliers-Collection_cov'!$N$5:$N$500,MATCH($F121,'11.2_Outliers-Collection_cov'!$F$5:$F$500,0))&lt;&gt;"N",
INDEX('11.2_Outliers-Collection_cov'!J$5:J$500,MATCH($F121,'11.2_Outliers-Collection_cov'!$F$5:$F$500,0)),""),"")</f>
        <v/>
      </c>
      <c r="N121" s="8" t="str">
        <f>IFERROR(IF(INDEX('11.2_Outliers-Collection_cov'!$N$5:$N$500,MATCH($F121,'11.2_Outliers-Collection_cov'!$F$5:$F$500,0))&lt;&gt;"N",
INDEX('11.2_Outliers-Collection_cov'!K$5:K$500,MATCH($F121,'11.2_Outliers-Collection_cov'!$F$5:$F$500,0)),""),"")</f>
        <v/>
      </c>
      <c r="O121" s="13" t="str">
        <f>IFERROR(IF(INDEX('11.2_Outliers-Collection_cov'!$N$5:$N$500,MATCH($F121,'11.2_Outliers-Collection_cov'!$F$5:$F$500,0))&lt;&gt;"N",
INDEX('11.2_Outliers-Collection_cov'!L$5:L$500,MATCH($F121,'11.2_Outliers-Collection_cov'!$F$5:$F$500,0)),""),"")</f>
        <v/>
      </c>
      <c r="P121" s="14" t="str">
        <f>IFERROR(IF(INDEX('11.3_Outliers-Plastic'!$N$5:$N$500,MATCH($F121,'11.3_Outliers-Plastic'!$F$5:$F$500,0))&lt;&gt;"N",
INDEX('11.3_Outliers-Plastic'!J$5:J$500,MATCH($F121,'11.3_Outliers-Plastic'!$F$5:$F$500,0)),""),"")</f>
        <v/>
      </c>
      <c r="Q121" s="8" t="str">
        <f>IFERROR(IF(INDEX('11.3_Outliers-Plastic'!$N$5:$N$500,MATCH($F121,'11.3_Outliers-Plastic'!$F$5:$F$500,0))&lt;&gt;"N",
INDEX('11.3_Outliers-Plastic'!K$5:K$500,MATCH($F121,'11.3_Outliers-Plastic'!$F$5:$F$500,0)),""),"")</f>
        <v/>
      </c>
      <c r="R121" s="14" t="str">
        <f>IFERROR(IF(INDEX('11.3_Outliers-Plastic'!$N$5:$N$500,MATCH($F121,'11.3_Outliers-Plastic'!$F$5:$F$500,0))&lt;&gt;"N",
INDEX('11.3_Outliers-Plastic'!L$5:L$500,MATCH($F121,'11.3_Outliers-Plastic'!$F$5:$F$500,0)),""),"")</f>
        <v/>
      </c>
      <c r="S121" s="12"/>
      <c r="T121" s="5"/>
      <c r="U121" s="4" t="s">
        <v>1569</v>
      </c>
      <c r="V121" s="14">
        <f>IFERROR(IF(INDEX('11.5_Outliers-Other_recovery'!$N$5:$N$500,MATCH($F121,'11.5_Outliers-Other_recovery'!$F$5:$F$500,0))&lt;&gt;"N",
INDEX('11.5_Outliers-Other_recovery'!J$5:J$500,MATCH($F121,'11.5_Outliers-Other_recovery'!$F$5:$F$500,0)),""),"")</f>
        <v>0</v>
      </c>
      <c r="W121" s="8">
        <f>IFERROR(IF(INDEX('11.5_Outliers-Other_recovery'!$N$5:$N$500,MATCH($F121,'11.5_Outliers-Other_recovery'!$F$5:$F$500,0))&lt;&gt;"N",
INDEX('11.5_Outliers-Other_recovery'!K$5:K$500,MATCH($F121,'11.5_Outliers-Other_recovery'!$F$5:$F$500,0)),""),"")</f>
        <v>2013</v>
      </c>
      <c r="X121" s="14" t="str">
        <f>IFERROR(IF(INDEX('11.5_Outliers-Other_recovery'!$N$5:$N$500,MATCH($F121,'11.5_Outliers-Other_recovery'!$F$5:$F$500,0))&lt;&gt;"N",
INDEX('11.5_Outliers-Other_recovery'!L$5:L$500,MATCH($F121,'11.5_Outliers-Other_recovery'!$F$5:$F$500,0)),""),"")</f>
        <v>WaW_051</v>
      </c>
      <c r="Y121" s="14">
        <f>IFERROR(IF(INDEX('11.4_Outliers-Formal_dry_recy'!$N$5:$N$500,MATCH($F121,'11.4_Outliers-Formal_dry_recy'!$F$5:$F$500,0))&lt;&gt;"N",
INDEX('11.4_Outliers-Formal_dry_recy'!J$5:J$500,MATCH($F121,'11.4_Outliers-Formal_dry_recy'!$F$5:$F$500,0)),""),"")</f>
        <v>0</v>
      </c>
      <c r="Z121" s="8">
        <f>IFERROR(IF(INDEX('11.4_Outliers-Formal_dry_recy'!$N$5:$N$500,MATCH($F121,'11.4_Outliers-Formal_dry_recy'!$F$5:$F$500,0))&lt;&gt;"N",
INDEX('11.4_Outliers-Formal_dry_recy'!K$5:K$500,MATCH($F121,'11.4_Outliers-Formal_dry_recy'!$F$5:$F$500,0)),""),"")</f>
        <v>2013</v>
      </c>
      <c r="AA121" s="14" t="str">
        <f>IFERROR(IF(INDEX('11.4_Outliers-Formal_dry_recy'!$N$5:$N$500,MATCH($F121,'11.4_Outliers-Formal_dry_recy'!$F$5:$F$500,0))&lt;&gt;"N",
INDEX('11.4_Outliers-Formal_dry_recy'!L$5:L$500,MATCH($F121,'11.4_Outliers-Formal_dry_recy'!$F$5:$F$500,0)),""),"")</f>
        <v>WaW_051</v>
      </c>
      <c r="AB121" s="14">
        <f>IFERROR(IF(INDEX('11.6_Outliers-Incineration'!$N$5:$N$500,MATCH($F121,'11.6_Outliers-Incineration'!$F$5:$F$500,0))&lt;&gt;"N",
INDEX('11.6_Outliers-Incineration'!J$5:J$500,MATCH($F121,'11.6_Outliers-Incineration'!$F$5:$F$500,0)),""),"")</f>
        <v>0</v>
      </c>
      <c r="AC121" s="8">
        <f>IFERROR(IF(INDEX('11.6_Outliers-Incineration'!$N$5:$N$500,MATCH($F121,'11.6_Outliers-Incineration'!$F$5:$F$500,0))&lt;&gt;"N",
INDEX('11.6_Outliers-Incineration'!K$5:K$500,MATCH($F121,'11.6_Outliers-Incineration'!$F$5:$F$500,0)),""),"")</f>
        <v>2013</v>
      </c>
      <c r="AD121" s="14" t="str">
        <f>IFERROR(IF(INDEX('11.6_Outliers-Incineration'!$N$5:$N$500,MATCH($F121,'11.6_Outliers-Incineration'!$F$5:$F$500,0))&lt;&gt;"N",
INDEX('11.6_Outliers-Incineration'!L$5:L$500,MATCH($F121,'11.6_Outliers-Incineration'!$F$5:$F$500,0)),""),"")</f>
        <v>WaW_051</v>
      </c>
      <c r="AE121" s="14">
        <f>IFERROR(IF(INDEX('11.7_Outliers-Controlled_disp'!$N$5:$N$500,MATCH($F121,'11.7_Outliers-Controlled_disp'!$F$5:$F$500,0))&lt;&gt;"N",
INDEX('11.7_Outliers-Controlled_disp'!J$5:J$500,MATCH($F121,'11.7_Outliers-Controlled_disp'!$F$5:$F$500,0)),""),"")</f>
        <v>0</v>
      </c>
      <c r="AF121" s="8">
        <f>IFERROR(IF(INDEX('11.7_Outliers-Controlled_disp'!$N$5:$N$500,MATCH($F121,'11.7_Outliers-Controlled_disp'!$F$5:$F$500,0))&lt;&gt;"N",
INDEX('11.7_Outliers-Controlled_disp'!K$5:K$500,MATCH($F121,'11.7_Outliers-Controlled_disp'!$F$5:$F$500,0)),""),"")</f>
        <v>2013</v>
      </c>
      <c r="AG121" s="14" t="str">
        <f>IFERROR(IF(INDEX('11.7_Outliers-Controlled_disp'!$N$5:$N$500,MATCH($F121,'11.7_Outliers-Controlled_disp'!$F$5:$F$500,0))&lt;&gt;"N",
INDEX('11.7_Outliers-Controlled_disp'!L$5:L$500,MATCH($F121,'11.7_Outliers-Controlled_disp'!$F$5:$F$500,0)),""),"")</f>
        <v>WaW_051</v>
      </c>
      <c r="AI121" s="5"/>
      <c r="AJ121" s="4" t="s">
        <v>1569</v>
      </c>
      <c r="AK121" s="5">
        <f t="shared" si="1"/>
        <v>5</v>
      </c>
    </row>
    <row r="122" spans="1:37" x14ac:dyDescent="0.25">
      <c r="A122" s="5" t="s">
        <v>649</v>
      </c>
      <c r="B122" s="5" t="s">
        <v>1759</v>
      </c>
      <c r="C122" s="5" t="s">
        <v>650</v>
      </c>
      <c r="D122" s="5" t="s">
        <v>620</v>
      </c>
      <c r="E122" s="5" t="s">
        <v>651</v>
      </c>
      <c r="F122" s="5" t="s">
        <v>3146</v>
      </c>
      <c r="G122" s="5">
        <v>3</v>
      </c>
      <c r="H122" s="15">
        <v>1</v>
      </c>
      <c r="I122" s="4" t="s">
        <v>3148</v>
      </c>
      <c r="J122" s="13">
        <f>IFERROR(IF(INDEX('11.1_Outliers-Generation'!$N$5:$N$500,MATCH($F122,'11.1_Outliers-Generation'!$F$5:$F$500,0))&lt;&gt;"N",
INDEX('11.1_Outliers-Generation'!J$5:J$500,MATCH($F122,'11.1_Outliers-Generation'!$F$5:$F$500,0)),""),"")</f>
        <v>0.79220993563294273</v>
      </c>
      <c r="K122" s="8">
        <f>IFERROR(IF(INDEX('11.1_Outliers-Generation'!$N$5:$N$500,MATCH($F122,'11.1_Outliers-Generation'!$F$5:$F$500,0))&lt;&gt;"N",
INDEX('11.1_Outliers-Generation'!K$5:K$500,MATCH($F122,'11.1_Outliers-Generation'!$F$5:$F$500,0)),""),"")</f>
        <v>2010</v>
      </c>
      <c r="L122" s="13" t="str">
        <f>IFERROR(IF(INDEX('11.1_Outliers-Generation'!$N$5:$N$500,MATCH($F122,'11.1_Outliers-Generation'!$F$5:$F$500,0))&lt;&gt;"N",
INDEX('11.1_Outliers-Generation'!L$5:L$500,MATCH($F122,'11.1_Outliers-Generation'!$F$5:$F$500,0)),""),"")</f>
        <v>WaW_053</v>
      </c>
      <c r="M122" s="14">
        <f>IFERROR(IF(INDEX('11.2_Outliers-Collection_cov'!$N$5:$N$500,MATCH($F122,'11.2_Outliers-Collection_cov'!$F$5:$F$500,0))&lt;&gt;"N",
INDEX('11.2_Outliers-Collection_cov'!J$5:J$500,MATCH($F122,'11.2_Outliers-Collection_cov'!$F$5:$F$500,0)),""),"")</f>
        <v>48</v>
      </c>
      <c r="N122" s="8">
        <f>IFERROR(IF(INDEX('11.2_Outliers-Collection_cov'!$N$5:$N$500,MATCH($F122,'11.2_Outliers-Collection_cov'!$F$5:$F$500,0))&lt;&gt;"N",
INDEX('11.2_Outliers-Collection_cov'!K$5:K$500,MATCH($F122,'11.2_Outliers-Collection_cov'!$F$5:$F$500,0)),""),"")</f>
        <v>2010</v>
      </c>
      <c r="O122" s="13" t="str">
        <f>IFERROR(IF(INDEX('11.2_Outliers-Collection_cov'!$N$5:$N$500,MATCH($F122,'11.2_Outliers-Collection_cov'!$F$5:$F$500,0))&lt;&gt;"N",
INDEX('11.2_Outliers-Collection_cov'!L$5:L$500,MATCH($F122,'11.2_Outliers-Collection_cov'!$F$5:$F$500,0)),""),"")</f>
        <v>WaW_053</v>
      </c>
      <c r="P122" s="14">
        <f>IFERROR(IF(INDEX('11.3_Outliers-Plastic'!$N$5:$N$500,MATCH($F122,'11.3_Outliers-Plastic'!$F$5:$F$500,0))&lt;&gt;"N",
INDEX('11.3_Outliers-Plastic'!J$5:J$500,MATCH($F122,'11.3_Outliers-Plastic'!$F$5:$F$500,0)),""),"")</f>
        <v>7.8431372549019605</v>
      </c>
      <c r="Q122" s="8">
        <f>IFERROR(IF(INDEX('11.3_Outliers-Plastic'!$N$5:$N$500,MATCH($F122,'11.3_Outliers-Plastic'!$F$5:$F$500,0))&lt;&gt;"N",
INDEX('11.3_Outliers-Plastic'!K$5:K$500,MATCH($F122,'11.3_Outliers-Plastic'!$F$5:$F$500,0)),""),"")</f>
        <v>2010</v>
      </c>
      <c r="R122" s="14" t="str">
        <f>IFERROR(IF(INDEX('11.3_Outliers-Plastic'!$N$5:$N$500,MATCH($F122,'11.3_Outliers-Plastic'!$F$5:$F$500,0))&lt;&gt;"N",
INDEX('11.3_Outliers-Plastic'!L$5:L$500,MATCH($F122,'11.3_Outliers-Plastic'!$F$5:$F$500,0)),""),"")</f>
        <v>WaW_053</v>
      </c>
      <c r="S122" s="12"/>
      <c r="T122" s="5"/>
      <c r="U122" s="4" t="s">
        <v>1569</v>
      </c>
      <c r="V122" s="14" t="str">
        <f>IFERROR(IF(INDEX('11.5_Outliers-Other_recovery'!$N$5:$N$500,MATCH($F122,'11.5_Outliers-Other_recovery'!$F$5:$F$500,0))&lt;&gt;"N",
INDEX('11.5_Outliers-Other_recovery'!J$5:J$500,MATCH($F122,'11.5_Outliers-Other_recovery'!$F$5:$F$500,0)),""),"")</f>
        <v/>
      </c>
      <c r="W122" s="8" t="str">
        <f>IFERROR(IF(INDEX('11.5_Outliers-Other_recovery'!$N$5:$N$500,MATCH($F122,'11.5_Outliers-Other_recovery'!$F$5:$F$500,0))&lt;&gt;"N",
INDEX('11.5_Outliers-Other_recovery'!K$5:K$500,MATCH($F122,'11.5_Outliers-Other_recovery'!$F$5:$F$500,0)),""),"")</f>
        <v/>
      </c>
      <c r="X122" s="14" t="str">
        <f>IFERROR(IF(INDEX('11.5_Outliers-Other_recovery'!$N$5:$N$500,MATCH($F122,'11.5_Outliers-Other_recovery'!$F$5:$F$500,0))&lt;&gt;"N",
INDEX('11.5_Outliers-Other_recovery'!L$5:L$500,MATCH($F122,'11.5_Outliers-Other_recovery'!$F$5:$F$500,0)),""),"")</f>
        <v/>
      </c>
      <c r="Y122" s="14" t="str">
        <f>IFERROR(IF(INDEX('11.4_Outliers-Formal_dry_recy'!$N$5:$N$500,MATCH($F122,'11.4_Outliers-Formal_dry_recy'!$F$5:$F$500,0))&lt;&gt;"N",
INDEX('11.4_Outliers-Formal_dry_recy'!J$5:J$500,MATCH($F122,'11.4_Outliers-Formal_dry_recy'!$F$5:$F$500,0)),""),"")</f>
        <v/>
      </c>
      <c r="Z122" s="8" t="str">
        <f>IFERROR(IF(INDEX('11.4_Outliers-Formal_dry_recy'!$N$5:$N$500,MATCH($F122,'11.4_Outliers-Formal_dry_recy'!$F$5:$F$500,0))&lt;&gt;"N",
INDEX('11.4_Outliers-Formal_dry_recy'!K$5:K$500,MATCH($F122,'11.4_Outliers-Formal_dry_recy'!$F$5:$F$500,0)),""),"")</f>
        <v/>
      </c>
      <c r="AA122" s="14" t="str">
        <f>IFERROR(IF(INDEX('11.4_Outliers-Formal_dry_recy'!$N$5:$N$500,MATCH($F122,'11.4_Outliers-Formal_dry_recy'!$F$5:$F$500,0))&lt;&gt;"N",
INDEX('11.4_Outliers-Formal_dry_recy'!L$5:L$500,MATCH($F122,'11.4_Outliers-Formal_dry_recy'!$F$5:$F$500,0)),""),"")</f>
        <v/>
      </c>
      <c r="AB122" s="14" t="str">
        <f>IFERROR(IF(INDEX('11.6_Outliers-Incineration'!$N$5:$N$500,MATCH($F122,'11.6_Outliers-Incineration'!$F$5:$F$500,0))&lt;&gt;"N",
INDEX('11.6_Outliers-Incineration'!J$5:J$500,MATCH($F122,'11.6_Outliers-Incineration'!$F$5:$F$500,0)),""),"")</f>
        <v/>
      </c>
      <c r="AC122" s="8" t="str">
        <f>IFERROR(IF(INDEX('11.6_Outliers-Incineration'!$N$5:$N$500,MATCH($F122,'11.6_Outliers-Incineration'!$F$5:$F$500,0))&lt;&gt;"N",
INDEX('11.6_Outliers-Incineration'!K$5:K$500,MATCH($F122,'11.6_Outliers-Incineration'!$F$5:$F$500,0)),""),"")</f>
        <v/>
      </c>
      <c r="AD122" s="14" t="str">
        <f>IFERROR(IF(INDEX('11.6_Outliers-Incineration'!$N$5:$N$500,MATCH($F122,'11.6_Outliers-Incineration'!$F$5:$F$500,0))&lt;&gt;"N",
INDEX('11.6_Outliers-Incineration'!L$5:L$500,MATCH($F122,'11.6_Outliers-Incineration'!$F$5:$F$500,0)),""),"")</f>
        <v/>
      </c>
      <c r="AE122" s="14" t="str">
        <f>IFERROR(IF(INDEX('11.7_Outliers-Controlled_disp'!$N$5:$N$500,MATCH($F122,'11.7_Outliers-Controlled_disp'!$F$5:$F$500,0))&lt;&gt;"N",
INDEX('11.7_Outliers-Controlled_disp'!J$5:J$500,MATCH($F122,'11.7_Outliers-Controlled_disp'!$F$5:$F$500,0)),""),"")</f>
        <v/>
      </c>
      <c r="AF122" s="8" t="str">
        <f>IFERROR(IF(INDEX('11.7_Outliers-Controlled_disp'!$N$5:$N$500,MATCH($F122,'11.7_Outliers-Controlled_disp'!$F$5:$F$500,0))&lt;&gt;"N",
INDEX('11.7_Outliers-Controlled_disp'!K$5:K$500,MATCH($F122,'11.7_Outliers-Controlled_disp'!$F$5:$F$500,0)),""),"")</f>
        <v/>
      </c>
      <c r="AG122" s="14" t="str">
        <f>IFERROR(IF(INDEX('11.7_Outliers-Controlled_disp'!$N$5:$N$500,MATCH($F122,'11.7_Outliers-Controlled_disp'!$F$5:$F$500,0))&lt;&gt;"N",
INDEX('11.7_Outliers-Controlled_disp'!L$5:L$500,MATCH($F122,'11.7_Outliers-Controlled_disp'!$F$5:$F$500,0)),""),"")</f>
        <v/>
      </c>
      <c r="AI122" s="5"/>
      <c r="AJ122" s="4" t="s">
        <v>1569</v>
      </c>
      <c r="AK122" s="5">
        <f t="shared" si="1"/>
        <v>3</v>
      </c>
    </row>
    <row r="123" spans="1:37" x14ac:dyDescent="0.25">
      <c r="A123" s="5" t="s">
        <v>652</v>
      </c>
      <c r="B123" s="5" t="s">
        <v>27</v>
      </c>
      <c r="C123" s="5" t="s">
        <v>654</v>
      </c>
      <c r="D123" s="5" t="s">
        <v>620</v>
      </c>
      <c r="E123" s="5" t="s">
        <v>655</v>
      </c>
      <c r="F123" s="5" t="s">
        <v>653</v>
      </c>
      <c r="G123" s="5">
        <v>1</v>
      </c>
      <c r="H123" s="15">
        <v>1</v>
      </c>
      <c r="I123" s="4" t="s">
        <v>3149</v>
      </c>
      <c r="J123" s="13">
        <f>IFERROR(IF(INDEX('11.1_Outliers-Generation'!$N$5:$N$500,MATCH($F123,'11.1_Outliers-Generation'!$F$5:$F$500,0))&lt;&gt;"N",
INDEX('11.1_Outliers-Generation'!J$5:J$500,MATCH($F123,'11.1_Outliers-Generation'!$F$5:$F$500,0)),""),"")</f>
        <v>1.1265164644714039</v>
      </c>
      <c r="K123" s="8">
        <f>IFERROR(IF(INDEX('11.1_Outliers-Generation'!$N$5:$N$500,MATCH($F123,'11.1_Outliers-Generation'!$F$5:$F$500,0))&lt;&gt;"N",
INDEX('11.1_Outliers-Generation'!K$5:K$500,MATCH($F123,'11.1_Outliers-Generation'!$F$5:$F$500,0)),""),"")</f>
        <v>2015</v>
      </c>
      <c r="L123" s="13" t="str">
        <f>IFERROR(IF(INDEX('11.1_Outliers-Generation'!$N$5:$N$500,MATCH($F123,'11.1_Outliers-Generation'!$F$5:$F$500,0))&lt;&gt;"N",
INDEX('11.1_Outliers-Generation'!L$5:L$500,MATCH($F123,'11.1_Outliers-Generation'!$F$5:$F$500,0)),""),"")</f>
        <v>WaW_054</v>
      </c>
      <c r="M123" s="14">
        <f>IFERROR(IF(INDEX('11.2_Outliers-Collection_cov'!$N$5:$N$500,MATCH($F123,'11.2_Outliers-Collection_cov'!$F$5:$F$500,0))&lt;&gt;"N",
INDEX('11.2_Outliers-Collection_cov'!J$5:J$500,MATCH($F123,'11.2_Outliers-Collection_cov'!$F$5:$F$500,0)),""),"")</f>
        <v>84</v>
      </c>
      <c r="N123" s="8">
        <f>IFERROR(IF(INDEX('11.2_Outliers-Collection_cov'!$N$5:$N$500,MATCH($F123,'11.2_Outliers-Collection_cov'!$F$5:$F$500,0))&lt;&gt;"N",
INDEX('11.2_Outliers-Collection_cov'!K$5:K$500,MATCH($F123,'11.2_Outliers-Collection_cov'!$F$5:$F$500,0)),""),"")</f>
        <v>2015</v>
      </c>
      <c r="O123" s="13" t="str">
        <f>IFERROR(IF(INDEX('11.2_Outliers-Collection_cov'!$N$5:$N$500,MATCH($F123,'11.2_Outliers-Collection_cov'!$F$5:$F$500,0))&lt;&gt;"N",
INDEX('11.2_Outliers-Collection_cov'!L$5:L$500,MATCH($F123,'11.2_Outliers-Collection_cov'!$F$5:$F$500,0)),""),"")</f>
        <v>WaW_054</v>
      </c>
      <c r="P123" s="14">
        <f>IFERROR(IF(INDEX('11.3_Outliers-Plastic'!$N$5:$N$500,MATCH($F123,'11.3_Outliers-Plastic'!$F$5:$F$500,0))&lt;&gt;"N",
INDEX('11.3_Outliers-Plastic'!J$5:J$500,MATCH($F123,'11.3_Outliers-Plastic'!$F$5:$F$500,0)),""),"")</f>
        <v>6</v>
      </c>
      <c r="Q123" s="8">
        <f>IFERROR(IF(INDEX('11.3_Outliers-Plastic'!$N$5:$N$500,MATCH($F123,'11.3_Outliers-Plastic'!$F$5:$F$500,0))&lt;&gt;"N",
INDEX('11.3_Outliers-Plastic'!K$5:K$500,MATCH($F123,'11.3_Outliers-Plastic'!$F$5:$F$500,0)),""),"")</f>
        <v>2015</v>
      </c>
      <c r="R123" s="14" t="str">
        <f>IFERROR(IF(INDEX('11.3_Outliers-Plastic'!$N$5:$N$500,MATCH($F123,'11.3_Outliers-Plastic'!$F$5:$F$500,0))&lt;&gt;"N",
INDEX('11.3_Outliers-Plastic'!L$5:L$500,MATCH($F123,'11.3_Outliers-Plastic'!$F$5:$F$500,0)),""),"")</f>
        <v>WaW_054</v>
      </c>
      <c r="S123" s="12"/>
      <c r="T123" s="5"/>
      <c r="U123" s="4" t="s">
        <v>1569</v>
      </c>
      <c r="V123" s="14">
        <f>IFERROR(IF(INDEX('11.5_Outliers-Other_recovery'!$N$5:$N$500,MATCH($F123,'11.5_Outliers-Other_recovery'!$F$5:$F$500,0))&lt;&gt;"N",
INDEX('11.5_Outliers-Other_recovery'!J$5:J$500,MATCH($F123,'11.5_Outliers-Other_recovery'!$F$5:$F$500,0)),""),"")</f>
        <v>0.15</v>
      </c>
      <c r="W123" s="8">
        <f>IFERROR(IF(INDEX('11.5_Outliers-Other_recovery'!$N$5:$N$500,MATCH($F123,'11.5_Outliers-Other_recovery'!$F$5:$F$500,0))&lt;&gt;"N",
INDEX('11.5_Outliers-Other_recovery'!K$5:K$500,MATCH($F123,'11.5_Outliers-Other_recovery'!$F$5:$F$500,0)),""),"")</f>
        <v>2015</v>
      </c>
      <c r="X123" s="14" t="str">
        <f>IFERROR(IF(INDEX('11.5_Outliers-Other_recovery'!$N$5:$N$500,MATCH($F123,'11.5_Outliers-Other_recovery'!$F$5:$F$500,0))&lt;&gt;"N",
INDEX('11.5_Outliers-Other_recovery'!L$5:L$500,MATCH($F123,'11.5_Outliers-Other_recovery'!$F$5:$F$500,0)),""),"")</f>
        <v>WaW_054</v>
      </c>
      <c r="Y123" s="14">
        <f>IFERROR(IF(INDEX('11.4_Outliers-Formal_dry_recy'!$N$5:$N$500,MATCH($F123,'11.4_Outliers-Formal_dry_recy'!$F$5:$F$500,0))&lt;&gt;"N",
INDEX('11.4_Outliers-Formal_dry_recy'!J$5:J$500,MATCH($F123,'11.4_Outliers-Formal_dry_recy'!$F$5:$F$500,0)),""),"")</f>
        <v>0</v>
      </c>
      <c r="Z123" s="8">
        <f>IFERROR(IF(INDEX('11.4_Outliers-Formal_dry_recy'!$N$5:$N$500,MATCH($F123,'11.4_Outliers-Formal_dry_recy'!$F$5:$F$500,0))&lt;&gt;"N",
INDEX('11.4_Outliers-Formal_dry_recy'!K$5:K$500,MATCH($F123,'11.4_Outliers-Formal_dry_recy'!$F$5:$F$500,0)),""),"")</f>
        <v>2015</v>
      </c>
      <c r="AA123" s="14" t="str">
        <f>IFERROR(IF(INDEX('11.4_Outliers-Formal_dry_recy'!$N$5:$N$500,MATCH($F123,'11.4_Outliers-Formal_dry_recy'!$F$5:$F$500,0))&lt;&gt;"N",
INDEX('11.4_Outliers-Formal_dry_recy'!L$5:L$500,MATCH($F123,'11.4_Outliers-Formal_dry_recy'!$F$5:$F$500,0)),""),"")</f>
        <v>WaW_054</v>
      </c>
      <c r="AB123" s="14">
        <f>IFERROR(IF(INDEX('11.6_Outliers-Incineration'!$N$5:$N$500,MATCH($F123,'11.6_Outliers-Incineration'!$F$5:$F$500,0))&lt;&gt;"N",
INDEX('11.6_Outliers-Incineration'!J$5:J$500,MATCH($F123,'11.6_Outliers-Incineration'!$F$5:$F$500,0)),""),"")</f>
        <v>0</v>
      </c>
      <c r="AC123" s="8">
        <f>IFERROR(IF(INDEX('11.6_Outliers-Incineration'!$N$5:$N$500,MATCH($F123,'11.6_Outliers-Incineration'!$F$5:$F$500,0))&lt;&gt;"N",
INDEX('11.6_Outliers-Incineration'!K$5:K$500,MATCH($F123,'11.6_Outliers-Incineration'!$F$5:$F$500,0)),""),"")</f>
        <v>2015</v>
      </c>
      <c r="AD123" s="14" t="str">
        <f>IFERROR(IF(INDEX('11.6_Outliers-Incineration'!$N$5:$N$500,MATCH($F123,'11.6_Outliers-Incineration'!$F$5:$F$500,0))&lt;&gt;"N",
INDEX('11.6_Outliers-Incineration'!L$5:L$500,MATCH($F123,'11.6_Outliers-Incineration'!$F$5:$F$500,0)),""),"")</f>
        <v>WaW_054</v>
      </c>
      <c r="AE123" s="14">
        <f>IFERROR(IF(INDEX('11.7_Outliers-Controlled_disp'!$N$5:$N$500,MATCH($F123,'11.7_Outliers-Controlled_disp'!$F$5:$F$500,0))&lt;&gt;"N",
INDEX('11.7_Outliers-Controlled_disp'!J$5:J$500,MATCH($F123,'11.7_Outliers-Controlled_disp'!$F$5:$F$500,0)),""),"")</f>
        <v>0</v>
      </c>
      <c r="AF123" s="8">
        <f>IFERROR(IF(INDEX('11.7_Outliers-Controlled_disp'!$N$5:$N$500,MATCH($F123,'11.7_Outliers-Controlled_disp'!$F$5:$F$500,0))&lt;&gt;"N",
INDEX('11.7_Outliers-Controlled_disp'!K$5:K$500,MATCH($F123,'11.7_Outliers-Controlled_disp'!$F$5:$F$500,0)),""),"")</f>
        <v>2015</v>
      </c>
      <c r="AG123" s="14" t="str">
        <f>IFERROR(IF(INDEX('11.7_Outliers-Controlled_disp'!$N$5:$N$500,MATCH($F123,'11.7_Outliers-Controlled_disp'!$F$5:$F$500,0))&lt;&gt;"N",
INDEX('11.7_Outliers-Controlled_disp'!L$5:L$500,MATCH($F123,'11.7_Outliers-Controlled_disp'!$F$5:$F$500,0)),""),"")</f>
        <v>WaW_054</v>
      </c>
      <c r="AI123" s="5"/>
      <c r="AJ123" s="4" t="s">
        <v>1569</v>
      </c>
      <c r="AK123" s="5">
        <f t="shared" si="1"/>
        <v>7</v>
      </c>
    </row>
    <row r="124" spans="1:37" x14ac:dyDescent="0.25">
      <c r="A124" s="5" t="s">
        <v>656</v>
      </c>
      <c r="B124" s="5" t="s">
        <v>658</v>
      </c>
      <c r="C124" s="5" t="s">
        <v>657</v>
      </c>
      <c r="D124" s="5" t="s">
        <v>620</v>
      </c>
      <c r="E124" s="5" t="s">
        <v>659</v>
      </c>
      <c r="F124" s="5" t="s">
        <v>3151</v>
      </c>
      <c r="G124" s="5">
        <v>2</v>
      </c>
      <c r="H124" s="15">
        <v>2</v>
      </c>
      <c r="I124" s="4" t="s">
        <v>3150</v>
      </c>
      <c r="J124" s="13" t="str">
        <f>IFERROR(IF(INDEX('11.1_Outliers-Generation'!$N$5:$N$500,MATCH($F124,'11.1_Outliers-Generation'!$F$5:$F$500,0))&lt;&gt;"N",
INDEX('11.1_Outliers-Generation'!J$5:J$500,MATCH($F124,'11.1_Outliers-Generation'!$F$5:$F$500,0)),""),"")</f>
        <v/>
      </c>
      <c r="K124" s="8" t="str">
        <f>IFERROR(IF(INDEX('11.1_Outliers-Generation'!$N$5:$N$500,MATCH($F124,'11.1_Outliers-Generation'!$F$5:$F$500,0))&lt;&gt;"N",
INDEX('11.1_Outliers-Generation'!K$5:K$500,MATCH($F124,'11.1_Outliers-Generation'!$F$5:$F$500,0)),""),"")</f>
        <v/>
      </c>
      <c r="L124" s="13" t="str">
        <f>IFERROR(IF(INDEX('11.1_Outliers-Generation'!$N$5:$N$500,MATCH($F124,'11.1_Outliers-Generation'!$F$5:$F$500,0))&lt;&gt;"N",
INDEX('11.1_Outliers-Generation'!L$5:L$500,MATCH($F124,'11.1_Outliers-Generation'!$F$5:$F$500,0)),""),"")</f>
        <v/>
      </c>
      <c r="M124" s="14" t="str">
        <f>IFERROR(IF(INDEX('11.2_Outliers-Collection_cov'!$N$5:$N$500,MATCH($F124,'11.2_Outliers-Collection_cov'!$F$5:$F$500,0))&lt;&gt;"N",
INDEX('11.2_Outliers-Collection_cov'!J$5:J$500,MATCH($F124,'11.2_Outliers-Collection_cov'!$F$5:$F$500,0)),""),"")</f>
        <v/>
      </c>
      <c r="N124" s="8" t="str">
        <f>IFERROR(IF(INDEX('11.2_Outliers-Collection_cov'!$N$5:$N$500,MATCH($F124,'11.2_Outliers-Collection_cov'!$F$5:$F$500,0))&lt;&gt;"N",
INDEX('11.2_Outliers-Collection_cov'!K$5:K$500,MATCH($F124,'11.2_Outliers-Collection_cov'!$F$5:$F$500,0)),""),"")</f>
        <v/>
      </c>
      <c r="O124" s="13" t="str">
        <f>IFERROR(IF(INDEX('11.2_Outliers-Collection_cov'!$N$5:$N$500,MATCH($F124,'11.2_Outliers-Collection_cov'!$F$5:$F$500,0))&lt;&gt;"N",
INDEX('11.2_Outliers-Collection_cov'!L$5:L$500,MATCH($F124,'11.2_Outliers-Collection_cov'!$F$5:$F$500,0)),""),"")</f>
        <v/>
      </c>
      <c r="P124" s="14">
        <f>IFERROR(IF(INDEX('11.3_Outliers-Plastic'!$N$5:$N$500,MATCH($F124,'11.3_Outliers-Plastic'!$F$5:$F$500,0))&lt;&gt;"N",
INDEX('11.3_Outliers-Plastic'!J$5:J$500,MATCH($F124,'11.3_Outliers-Plastic'!$F$5:$F$500,0)),""),"")</f>
        <v>12.4</v>
      </c>
      <c r="Q124" s="8" t="str">
        <f>IFERROR(IF(INDEX('11.3_Outliers-Plastic'!$N$5:$N$500,MATCH($F124,'11.3_Outliers-Plastic'!$F$5:$F$500,0))&lt;&gt;"N",
INDEX('11.3_Outliers-Plastic'!K$5:K$500,MATCH($F124,'11.3_Outliers-Plastic'!$F$5:$F$500,0)),""),"")</f>
        <v/>
      </c>
      <c r="R124" s="14" t="str">
        <f>IFERROR(IF(INDEX('11.3_Outliers-Plastic'!$N$5:$N$500,MATCH($F124,'11.3_Outliers-Plastic'!$F$5:$F$500,0))&lt;&gt;"N",
INDEX('11.3_Outliers-Plastic'!L$5:L$500,MATCH($F124,'11.3_Outliers-Plastic'!$F$5:$F$500,0)),""),"")</f>
        <v>WaW_055</v>
      </c>
      <c r="S124" s="12"/>
      <c r="T124" s="5"/>
      <c r="U124" s="4" t="s">
        <v>1569</v>
      </c>
      <c r="V124" s="14" t="str">
        <f>IFERROR(IF(INDEX('11.5_Outliers-Other_recovery'!$N$5:$N$500,MATCH($F124,'11.5_Outliers-Other_recovery'!$F$5:$F$500,0))&lt;&gt;"N",
INDEX('11.5_Outliers-Other_recovery'!J$5:J$500,MATCH($F124,'11.5_Outliers-Other_recovery'!$F$5:$F$500,0)),""),"")</f>
        <v/>
      </c>
      <c r="W124" s="8" t="str">
        <f>IFERROR(IF(INDEX('11.5_Outliers-Other_recovery'!$N$5:$N$500,MATCH($F124,'11.5_Outliers-Other_recovery'!$F$5:$F$500,0))&lt;&gt;"N",
INDEX('11.5_Outliers-Other_recovery'!K$5:K$500,MATCH($F124,'11.5_Outliers-Other_recovery'!$F$5:$F$500,0)),""),"")</f>
        <v/>
      </c>
      <c r="X124" s="14" t="str">
        <f>IFERROR(IF(INDEX('11.5_Outliers-Other_recovery'!$N$5:$N$500,MATCH($F124,'11.5_Outliers-Other_recovery'!$F$5:$F$500,0))&lt;&gt;"N",
INDEX('11.5_Outliers-Other_recovery'!L$5:L$500,MATCH($F124,'11.5_Outliers-Other_recovery'!$F$5:$F$500,0)),""),"")</f>
        <v/>
      </c>
      <c r="Y124" s="14" t="str">
        <f>IFERROR(IF(INDEX('11.4_Outliers-Formal_dry_recy'!$N$5:$N$500,MATCH($F124,'11.4_Outliers-Formal_dry_recy'!$F$5:$F$500,0))&lt;&gt;"N",
INDEX('11.4_Outliers-Formal_dry_recy'!J$5:J$500,MATCH($F124,'11.4_Outliers-Formal_dry_recy'!$F$5:$F$500,0)),""),"")</f>
        <v/>
      </c>
      <c r="Z124" s="8" t="str">
        <f>IFERROR(IF(INDEX('11.4_Outliers-Formal_dry_recy'!$N$5:$N$500,MATCH($F124,'11.4_Outliers-Formal_dry_recy'!$F$5:$F$500,0))&lt;&gt;"N",
INDEX('11.4_Outliers-Formal_dry_recy'!K$5:K$500,MATCH($F124,'11.4_Outliers-Formal_dry_recy'!$F$5:$F$500,0)),""),"")</f>
        <v/>
      </c>
      <c r="AA124" s="14" t="str">
        <f>IFERROR(IF(INDEX('11.4_Outliers-Formal_dry_recy'!$N$5:$N$500,MATCH($F124,'11.4_Outliers-Formal_dry_recy'!$F$5:$F$500,0))&lt;&gt;"N",
INDEX('11.4_Outliers-Formal_dry_recy'!L$5:L$500,MATCH($F124,'11.4_Outliers-Formal_dry_recy'!$F$5:$F$500,0)),""),"")</f>
        <v/>
      </c>
      <c r="AB124" s="14" t="str">
        <f>IFERROR(IF(INDEX('11.6_Outliers-Incineration'!$N$5:$N$500,MATCH($F124,'11.6_Outliers-Incineration'!$F$5:$F$500,0))&lt;&gt;"N",
INDEX('11.6_Outliers-Incineration'!J$5:J$500,MATCH($F124,'11.6_Outliers-Incineration'!$F$5:$F$500,0)),""),"")</f>
        <v/>
      </c>
      <c r="AC124" s="8" t="str">
        <f>IFERROR(IF(INDEX('11.6_Outliers-Incineration'!$N$5:$N$500,MATCH($F124,'11.6_Outliers-Incineration'!$F$5:$F$500,0))&lt;&gt;"N",
INDEX('11.6_Outliers-Incineration'!K$5:K$500,MATCH($F124,'11.6_Outliers-Incineration'!$F$5:$F$500,0)),""),"")</f>
        <v/>
      </c>
      <c r="AD124" s="14" t="str">
        <f>IFERROR(IF(INDEX('11.6_Outliers-Incineration'!$N$5:$N$500,MATCH($F124,'11.6_Outliers-Incineration'!$F$5:$F$500,0))&lt;&gt;"N",
INDEX('11.6_Outliers-Incineration'!L$5:L$500,MATCH($F124,'11.6_Outliers-Incineration'!$F$5:$F$500,0)),""),"")</f>
        <v/>
      </c>
      <c r="AE124" s="14" t="str">
        <f>IFERROR(IF(INDEX('11.7_Outliers-Controlled_disp'!$N$5:$N$500,MATCH($F124,'11.7_Outliers-Controlled_disp'!$F$5:$F$500,0))&lt;&gt;"N",
INDEX('11.7_Outliers-Controlled_disp'!J$5:J$500,MATCH($F124,'11.7_Outliers-Controlled_disp'!$F$5:$F$500,0)),""),"")</f>
        <v/>
      </c>
      <c r="AF124" s="8" t="str">
        <f>IFERROR(IF(INDEX('11.7_Outliers-Controlled_disp'!$N$5:$N$500,MATCH($F124,'11.7_Outliers-Controlled_disp'!$F$5:$F$500,0))&lt;&gt;"N",
INDEX('11.7_Outliers-Controlled_disp'!K$5:K$500,MATCH($F124,'11.7_Outliers-Controlled_disp'!$F$5:$F$500,0)),""),"")</f>
        <v/>
      </c>
      <c r="AG124" s="14" t="str">
        <f>IFERROR(IF(INDEX('11.7_Outliers-Controlled_disp'!$N$5:$N$500,MATCH($F124,'11.7_Outliers-Controlled_disp'!$F$5:$F$500,0))&lt;&gt;"N",
INDEX('11.7_Outliers-Controlled_disp'!L$5:L$500,MATCH($F124,'11.7_Outliers-Controlled_disp'!$F$5:$F$500,0)),""),"")</f>
        <v/>
      </c>
      <c r="AI124" s="5"/>
      <c r="AJ124" s="4" t="s">
        <v>1569</v>
      </c>
      <c r="AK124" s="5">
        <f t="shared" si="1"/>
        <v>1</v>
      </c>
    </row>
    <row r="125" spans="1:37" x14ac:dyDescent="0.25">
      <c r="A125" s="5" t="s">
        <v>663</v>
      </c>
      <c r="B125" s="5" t="s">
        <v>658</v>
      </c>
      <c r="C125" s="5" t="s">
        <v>657</v>
      </c>
      <c r="D125" s="5" t="s">
        <v>620</v>
      </c>
      <c r="E125" s="5" t="s">
        <v>665</v>
      </c>
      <c r="F125" s="5" t="s">
        <v>664</v>
      </c>
      <c r="G125" s="5">
        <v>2</v>
      </c>
      <c r="H125" s="15">
        <v>2</v>
      </c>
      <c r="I125" s="4" t="s">
        <v>1861</v>
      </c>
      <c r="J125" s="13">
        <f>IFERROR(IF(INDEX('11.1_Outliers-Generation'!$N$5:$N$500,MATCH($F125,'11.1_Outliers-Generation'!$F$5:$F$500,0))&lt;&gt;"N",
INDEX('11.1_Outliers-Generation'!J$5:J$500,MATCH($F125,'11.1_Outliers-Generation'!$F$5:$F$500,0)),""),"")</f>
        <v>1.0179789519538252</v>
      </c>
      <c r="K125" s="8">
        <f>IFERROR(IF(INDEX('11.1_Outliers-Generation'!$N$5:$N$500,MATCH($F125,'11.1_Outliers-Generation'!$F$5:$F$500,0))&lt;&gt;"N",
INDEX('11.1_Outliers-Generation'!K$5:K$500,MATCH($F125,'11.1_Outliers-Generation'!$F$5:$F$500,0)),""),"")</f>
        <v>2012</v>
      </c>
      <c r="L125" s="13" t="str">
        <f>IFERROR(IF(INDEX('11.1_Outliers-Generation'!$N$5:$N$500,MATCH($F125,'11.1_Outliers-Generation'!$F$5:$F$500,0))&lt;&gt;"N",
INDEX('11.1_Outliers-Generation'!L$5:L$500,MATCH($F125,'11.1_Outliers-Generation'!$F$5:$F$500,0)),""),"")</f>
        <v>WaW_057</v>
      </c>
      <c r="M125" s="14">
        <f>IFERROR(IF(INDEX('11.2_Outliers-Collection_cov'!$N$5:$N$500,MATCH($F125,'11.2_Outliers-Collection_cov'!$F$5:$F$500,0))&lt;&gt;"N",
INDEX('11.2_Outliers-Collection_cov'!J$5:J$500,MATCH($F125,'11.2_Outliers-Collection_cov'!$F$5:$F$500,0)),""),"")</f>
        <v>43</v>
      </c>
      <c r="N125" s="8">
        <f>IFERROR(IF(INDEX('11.2_Outliers-Collection_cov'!$N$5:$N$500,MATCH($F125,'11.2_Outliers-Collection_cov'!$F$5:$F$500,0))&lt;&gt;"N",
INDEX('11.2_Outliers-Collection_cov'!K$5:K$500,MATCH($F125,'11.2_Outliers-Collection_cov'!$F$5:$F$500,0)),""),"")</f>
        <v>2012</v>
      </c>
      <c r="O125" s="13" t="str">
        <f>IFERROR(IF(INDEX('11.2_Outliers-Collection_cov'!$N$5:$N$500,MATCH($F125,'11.2_Outliers-Collection_cov'!$F$5:$F$500,0))&lt;&gt;"N",
INDEX('11.2_Outliers-Collection_cov'!L$5:L$500,MATCH($F125,'11.2_Outliers-Collection_cov'!$F$5:$F$500,0)),""),"")</f>
        <v>WaW_057</v>
      </c>
      <c r="P125" s="14" t="str">
        <f>IFERROR(IF(INDEX('11.3_Outliers-Plastic'!$N$5:$N$500,MATCH($F125,'11.3_Outliers-Plastic'!$F$5:$F$500,0))&lt;&gt;"N",
INDEX('11.3_Outliers-Plastic'!J$5:J$500,MATCH($F125,'11.3_Outliers-Plastic'!$F$5:$F$500,0)),""),"")</f>
        <v/>
      </c>
      <c r="Q125" s="8" t="str">
        <f>IFERROR(IF(INDEX('11.3_Outliers-Plastic'!$N$5:$N$500,MATCH($F125,'11.3_Outliers-Plastic'!$F$5:$F$500,0))&lt;&gt;"N",
INDEX('11.3_Outliers-Plastic'!K$5:K$500,MATCH($F125,'11.3_Outliers-Plastic'!$F$5:$F$500,0)),""),"")</f>
        <v/>
      </c>
      <c r="R125" s="14" t="str">
        <f>IFERROR(IF(INDEX('11.3_Outliers-Plastic'!$N$5:$N$500,MATCH($F125,'11.3_Outliers-Plastic'!$F$5:$F$500,0))&lt;&gt;"N",
INDEX('11.3_Outliers-Plastic'!L$5:L$500,MATCH($F125,'11.3_Outliers-Plastic'!$F$5:$F$500,0)),""),"")</f>
        <v/>
      </c>
      <c r="S125" s="12"/>
      <c r="T125" s="5"/>
      <c r="U125" s="4" t="s">
        <v>1569</v>
      </c>
      <c r="V125" s="14" t="str">
        <f>IFERROR(IF(INDEX('11.5_Outliers-Other_recovery'!$N$5:$N$500,MATCH($F125,'11.5_Outliers-Other_recovery'!$F$5:$F$500,0))&lt;&gt;"N",
INDEX('11.5_Outliers-Other_recovery'!J$5:J$500,MATCH($F125,'11.5_Outliers-Other_recovery'!$F$5:$F$500,0)),""),"")</f>
        <v/>
      </c>
      <c r="W125" s="8" t="str">
        <f>IFERROR(IF(INDEX('11.5_Outliers-Other_recovery'!$N$5:$N$500,MATCH($F125,'11.5_Outliers-Other_recovery'!$F$5:$F$500,0))&lt;&gt;"N",
INDEX('11.5_Outliers-Other_recovery'!K$5:K$500,MATCH($F125,'11.5_Outliers-Other_recovery'!$F$5:$F$500,0)),""),"")</f>
        <v/>
      </c>
      <c r="X125" s="14" t="str">
        <f>IFERROR(IF(INDEX('11.5_Outliers-Other_recovery'!$N$5:$N$500,MATCH($F125,'11.5_Outliers-Other_recovery'!$F$5:$F$500,0))&lt;&gt;"N",
INDEX('11.5_Outliers-Other_recovery'!L$5:L$500,MATCH($F125,'11.5_Outliers-Other_recovery'!$F$5:$F$500,0)),""),"")</f>
        <v/>
      </c>
      <c r="Y125" s="14" t="str">
        <f>IFERROR(IF(INDEX('11.4_Outliers-Formal_dry_recy'!$N$5:$N$500,MATCH($F125,'11.4_Outliers-Formal_dry_recy'!$F$5:$F$500,0))&lt;&gt;"N",
INDEX('11.4_Outliers-Formal_dry_recy'!J$5:J$500,MATCH($F125,'11.4_Outliers-Formal_dry_recy'!$F$5:$F$500,0)),""),"")</f>
        <v/>
      </c>
      <c r="Z125" s="8" t="str">
        <f>IFERROR(IF(INDEX('11.4_Outliers-Formal_dry_recy'!$N$5:$N$500,MATCH($F125,'11.4_Outliers-Formal_dry_recy'!$F$5:$F$500,0))&lt;&gt;"N",
INDEX('11.4_Outliers-Formal_dry_recy'!K$5:K$500,MATCH($F125,'11.4_Outliers-Formal_dry_recy'!$F$5:$F$500,0)),""),"")</f>
        <v/>
      </c>
      <c r="AA125" s="14" t="str">
        <f>IFERROR(IF(INDEX('11.4_Outliers-Formal_dry_recy'!$N$5:$N$500,MATCH($F125,'11.4_Outliers-Formal_dry_recy'!$F$5:$F$500,0))&lt;&gt;"N",
INDEX('11.4_Outliers-Formal_dry_recy'!L$5:L$500,MATCH($F125,'11.4_Outliers-Formal_dry_recy'!$F$5:$F$500,0)),""),"")</f>
        <v/>
      </c>
      <c r="AB125" s="14" t="str">
        <f>IFERROR(IF(INDEX('11.6_Outliers-Incineration'!$N$5:$N$500,MATCH($F125,'11.6_Outliers-Incineration'!$F$5:$F$500,0))&lt;&gt;"N",
INDEX('11.6_Outliers-Incineration'!J$5:J$500,MATCH($F125,'11.6_Outliers-Incineration'!$F$5:$F$500,0)),""),"")</f>
        <v/>
      </c>
      <c r="AC125" s="8" t="str">
        <f>IFERROR(IF(INDEX('11.6_Outliers-Incineration'!$N$5:$N$500,MATCH($F125,'11.6_Outliers-Incineration'!$F$5:$F$500,0))&lt;&gt;"N",
INDEX('11.6_Outliers-Incineration'!K$5:K$500,MATCH($F125,'11.6_Outliers-Incineration'!$F$5:$F$500,0)),""),"")</f>
        <v/>
      </c>
      <c r="AD125" s="14" t="str">
        <f>IFERROR(IF(INDEX('11.6_Outliers-Incineration'!$N$5:$N$500,MATCH($F125,'11.6_Outliers-Incineration'!$F$5:$F$500,0))&lt;&gt;"N",
INDEX('11.6_Outliers-Incineration'!L$5:L$500,MATCH($F125,'11.6_Outliers-Incineration'!$F$5:$F$500,0)),""),"")</f>
        <v/>
      </c>
      <c r="AE125" s="14" t="str">
        <f>IFERROR(IF(INDEX('11.7_Outliers-Controlled_disp'!$N$5:$N$500,MATCH($F125,'11.7_Outliers-Controlled_disp'!$F$5:$F$500,0))&lt;&gt;"N",
INDEX('11.7_Outliers-Controlled_disp'!J$5:J$500,MATCH($F125,'11.7_Outliers-Controlled_disp'!$F$5:$F$500,0)),""),"")</f>
        <v/>
      </c>
      <c r="AF125" s="8" t="str">
        <f>IFERROR(IF(INDEX('11.7_Outliers-Controlled_disp'!$N$5:$N$500,MATCH($F125,'11.7_Outliers-Controlled_disp'!$F$5:$F$500,0))&lt;&gt;"N",
INDEX('11.7_Outliers-Controlled_disp'!K$5:K$500,MATCH($F125,'11.7_Outliers-Controlled_disp'!$F$5:$F$500,0)),""),"")</f>
        <v/>
      </c>
      <c r="AG125" s="14" t="str">
        <f>IFERROR(IF(INDEX('11.7_Outliers-Controlled_disp'!$N$5:$N$500,MATCH($F125,'11.7_Outliers-Controlled_disp'!$F$5:$F$500,0))&lt;&gt;"N",
INDEX('11.7_Outliers-Controlled_disp'!L$5:L$500,MATCH($F125,'11.7_Outliers-Controlled_disp'!$F$5:$F$500,0)),""),"")</f>
        <v/>
      </c>
      <c r="AI125" s="5"/>
      <c r="AJ125" s="4" t="s">
        <v>1569</v>
      </c>
      <c r="AK125" s="5">
        <f t="shared" si="1"/>
        <v>2</v>
      </c>
    </row>
    <row r="126" spans="1:37" x14ac:dyDescent="0.25">
      <c r="A126" s="5" t="s">
        <v>59</v>
      </c>
      <c r="B126" s="5" t="s">
        <v>61</v>
      </c>
      <c r="C126" s="5" t="s">
        <v>60</v>
      </c>
      <c r="D126" s="5" t="s">
        <v>35</v>
      </c>
      <c r="E126" s="5" t="s">
        <v>62</v>
      </c>
      <c r="F126" s="5" t="s">
        <v>3153</v>
      </c>
      <c r="G126" s="5">
        <v>2</v>
      </c>
      <c r="H126" s="15">
        <v>1</v>
      </c>
      <c r="I126" s="4"/>
      <c r="J126" s="13">
        <f>IFERROR(IF(INDEX('11.1_Outliers-Generation'!$N$5:$N$500,MATCH($F126,'11.1_Outliers-Generation'!$F$5:$F$500,0))&lt;&gt;"N",
INDEX('11.1_Outliers-Generation'!J$5:J$500,MATCH($F126,'11.1_Outliers-Generation'!$F$5:$F$500,0)),""),"")</f>
        <v>0.95308282631404206</v>
      </c>
      <c r="K126" s="8">
        <f>IFERROR(IF(INDEX('11.1_Outliers-Generation'!$N$5:$N$500,MATCH($F126,'11.1_Outliers-Generation'!$F$5:$F$500,0))&lt;&gt;"N",
INDEX('11.1_Outliers-Generation'!K$5:K$500,MATCH($F126,'11.1_Outliers-Generation'!$F$5:$F$500,0)),""),"")</f>
        <v>2013</v>
      </c>
      <c r="L126" s="13" t="str">
        <f>IFERROR(IF(INDEX('11.1_Outliers-Generation'!$N$5:$N$500,MATCH($F126,'11.1_Outliers-Generation'!$F$5:$F$500,0))&lt;&gt;"N",
INDEX('11.1_Outliers-Generation'!L$5:L$500,MATCH($F126,'11.1_Outliers-Generation'!$F$5:$F$500,0)),""),"")</f>
        <v>WaW_059</v>
      </c>
      <c r="M126" s="14" t="str">
        <f>IFERROR(IF(INDEX('11.2_Outliers-Collection_cov'!$N$5:$N$500,MATCH($F126,'11.2_Outliers-Collection_cov'!$F$5:$F$500,0))&lt;&gt;"N",
INDEX('11.2_Outliers-Collection_cov'!J$5:J$500,MATCH($F126,'11.2_Outliers-Collection_cov'!$F$5:$F$500,0)),""),"")</f>
        <v/>
      </c>
      <c r="N126" s="8" t="str">
        <f>IFERROR(IF(INDEX('11.2_Outliers-Collection_cov'!$N$5:$N$500,MATCH($F126,'11.2_Outliers-Collection_cov'!$F$5:$F$500,0))&lt;&gt;"N",
INDEX('11.2_Outliers-Collection_cov'!K$5:K$500,MATCH($F126,'11.2_Outliers-Collection_cov'!$F$5:$F$500,0)),""),"")</f>
        <v/>
      </c>
      <c r="O126" s="13" t="str">
        <f>IFERROR(IF(INDEX('11.2_Outliers-Collection_cov'!$N$5:$N$500,MATCH($F126,'11.2_Outliers-Collection_cov'!$F$5:$F$500,0))&lt;&gt;"N",
INDEX('11.2_Outliers-Collection_cov'!L$5:L$500,MATCH($F126,'11.2_Outliers-Collection_cov'!$F$5:$F$500,0)),""),"")</f>
        <v/>
      </c>
      <c r="P126" s="14">
        <f>IFERROR(IF(INDEX('11.3_Outliers-Plastic'!$N$5:$N$500,MATCH($F126,'11.3_Outliers-Plastic'!$F$5:$F$500,0))&lt;&gt;"N",
INDEX('11.3_Outliers-Plastic'!J$5:J$500,MATCH($F126,'11.3_Outliers-Plastic'!$F$5:$F$500,0)),""),"")</f>
        <v>7.3</v>
      </c>
      <c r="Q126" s="8">
        <f>IFERROR(IF(INDEX('11.3_Outliers-Plastic'!$N$5:$N$500,MATCH($F126,'11.3_Outliers-Plastic'!$F$5:$F$500,0))&lt;&gt;"N",
INDEX('11.3_Outliers-Plastic'!K$5:K$500,MATCH($F126,'11.3_Outliers-Plastic'!$F$5:$F$500,0)),""),"")</f>
        <v>2013</v>
      </c>
      <c r="R126" s="14" t="str">
        <f>IFERROR(IF(INDEX('11.3_Outliers-Plastic'!$N$5:$N$500,MATCH($F126,'11.3_Outliers-Plastic'!$F$5:$F$500,0))&lt;&gt;"N",
INDEX('11.3_Outliers-Plastic'!L$5:L$500,MATCH($F126,'11.3_Outliers-Plastic'!$F$5:$F$500,0)),""),"")</f>
        <v>WaW_059</v>
      </c>
      <c r="S126" s="12"/>
      <c r="T126" s="5"/>
      <c r="U126" s="5" t="s">
        <v>1569</v>
      </c>
      <c r="V126" s="14" t="str">
        <f>IFERROR(IF(INDEX('11.5_Outliers-Other_recovery'!$N$5:$N$500,MATCH($F126,'11.5_Outliers-Other_recovery'!$F$5:$F$500,0))&lt;&gt;"N",
INDEX('11.5_Outliers-Other_recovery'!J$5:J$500,MATCH($F126,'11.5_Outliers-Other_recovery'!$F$5:$F$500,0)),""),"")</f>
        <v/>
      </c>
      <c r="W126" s="8" t="str">
        <f>IFERROR(IF(INDEX('11.5_Outliers-Other_recovery'!$N$5:$N$500,MATCH($F126,'11.5_Outliers-Other_recovery'!$F$5:$F$500,0))&lt;&gt;"N",
INDEX('11.5_Outliers-Other_recovery'!K$5:K$500,MATCH($F126,'11.5_Outliers-Other_recovery'!$F$5:$F$500,0)),""),"")</f>
        <v/>
      </c>
      <c r="X126" s="14" t="str">
        <f>IFERROR(IF(INDEX('11.5_Outliers-Other_recovery'!$N$5:$N$500,MATCH($F126,'11.5_Outliers-Other_recovery'!$F$5:$F$500,0))&lt;&gt;"N",
INDEX('11.5_Outliers-Other_recovery'!L$5:L$500,MATCH($F126,'11.5_Outliers-Other_recovery'!$F$5:$F$500,0)),""),"")</f>
        <v/>
      </c>
      <c r="Y126" s="14">
        <f>IFERROR(IF(INDEX('11.4_Outliers-Formal_dry_recy'!$N$5:$N$500,MATCH($F126,'11.4_Outliers-Formal_dry_recy'!$F$5:$F$500,0))&lt;&gt;"N",
INDEX('11.4_Outliers-Formal_dry_recy'!J$5:J$500,MATCH($F126,'11.4_Outliers-Formal_dry_recy'!$F$5:$F$500,0)),""),"")</f>
        <v>42.5</v>
      </c>
      <c r="Z126" s="8">
        <f>IFERROR(IF(INDEX('11.4_Outliers-Formal_dry_recy'!$N$5:$N$500,MATCH($F126,'11.4_Outliers-Formal_dry_recy'!$F$5:$F$500,0))&lt;&gt;"N",
INDEX('11.4_Outliers-Formal_dry_recy'!K$5:K$500,MATCH($F126,'11.4_Outliers-Formal_dry_recy'!$F$5:$F$500,0)),""),"")</f>
        <v>2013</v>
      </c>
      <c r="AA126" s="14" t="str">
        <f>IFERROR(IF(INDEX('11.4_Outliers-Formal_dry_recy'!$N$5:$N$500,MATCH($F126,'11.4_Outliers-Formal_dry_recy'!$F$5:$F$500,0))&lt;&gt;"N",
INDEX('11.4_Outliers-Formal_dry_recy'!L$5:L$500,MATCH($F126,'11.4_Outliers-Formal_dry_recy'!$F$5:$F$500,0)),""),"")</f>
        <v>WaW_059</v>
      </c>
      <c r="AB126" s="14" t="str">
        <f>IFERROR(IF(INDEX('11.6_Outliers-Incineration'!$N$5:$N$500,MATCH($F126,'11.6_Outliers-Incineration'!$F$5:$F$500,0))&lt;&gt;"N",
INDEX('11.6_Outliers-Incineration'!J$5:J$500,MATCH($F126,'11.6_Outliers-Incineration'!$F$5:$F$500,0)),""),"")</f>
        <v/>
      </c>
      <c r="AC126" s="8" t="str">
        <f>IFERROR(IF(INDEX('11.6_Outliers-Incineration'!$N$5:$N$500,MATCH($F126,'11.6_Outliers-Incineration'!$F$5:$F$500,0))&lt;&gt;"N",
INDEX('11.6_Outliers-Incineration'!K$5:K$500,MATCH($F126,'11.6_Outliers-Incineration'!$F$5:$F$500,0)),""),"")</f>
        <v/>
      </c>
      <c r="AD126" s="14" t="str">
        <f>IFERROR(IF(INDEX('11.6_Outliers-Incineration'!$N$5:$N$500,MATCH($F126,'11.6_Outliers-Incineration'!$F$5:$F$500,0))&lt;&gt;"N",
INDEX('11.6_Outliers-Incineration'!L$5:L$500,MATCH($F126,'11.6_Outliers-Incineration'!$F$5:$F$500,0)),""),"")</f>
        <v/>
      </c>
      <c r="AE126" s="14" t="str">
        <f>IFERROR(IF(INDEX('11.7_Outliers-Controlled_disp'!$N$5:$N$500,MATCH($F126,'11.7_Outliers-Controlled_disp'!$F$5:$F$500,0))&lt;&gt;"N",
INDEX('11.7_Outliers-Controlled_disp'!J$5:J$500,MATCH($F126,'11.7_Outliers-Controlled_disp'!$F$5:$F$500,0)),""),"")</f>
        <v/>
      </c>
      <c r="AF126" s="8" t="str">
        <f>IFERROR(IF(INDEX('11.7_Outliers-Controlled_disp'!$N$5:$N$500,MATCH($F126,'11.7_Outliers-Controlled_disp'!$F$5:$F$500,0))&lt;&gt;"N",
INDEX('11.7_Outliers-Controlled_disp'!K$5:K$500,MATCH($F126,'11.7_Outliers-Controlled_disp'!$F$5:$F$500,0)),""),"")</f>
        <v/>
      </c>
      <c r="AG126" s="14" t="str">
        <f>IFERROR(IF(INDEX('11.7_Outliers-Controlled_disp'!$N$5:$N$500,MATCH($F126,'11.7_Outliers-Controlled_disp'!$F$5:$F$500,0))&lt;&gt;"N",
INDEX('11.7_Outliers-Controlled_disp'!L$5:L$500,MATCH($F126,'11.7_Outliers-Controlled_disp'!$F$5:$F$500,0)),""),"")</f>
        <v/>
      </c>
      <c r="AI126" s="5"/>
      <c r="AJ126" s="5" t="s">
        <v>1569</v>
      </c>
      <c r="AK126" s="5">
        <f t="shared" si="1"/>
        <v>3</v>
      </c>
    </row>
    <row r="127" spans="1:37" x14ac:dyDescent="0.25">
      <c r="A127" s="5" t="s">
        <v>63</v>
      </c>
      <c r="B127" s="5" t="s">
        <v>61</v>
      </c>
      <c r="C127" s="5" t="s">
        <v>60</v>
      </c>
      <c r="D127" s="5" t="s">
        <v>35</v>
      </c>
      <c r="E127" s="5" t="s">
        <v>64</v>
      </c>
      <c r="F127" s="5" t="s">
        <v>3154</v>
      </c>
      <c r="G127" s="5">
        <v>2</v>
      </c>
      <c r="H127" s="15">
        <v>1</v>
      </c>
      <c r="I127" s="4"/>
      <c r="J127" s="13">
        <f>IFERROR(IF(INDEX('11.1_Outliers-Generation'!$N$5:$N$500,MATCH($F127,'11.1_Outliers-Generation'!$F$5:$F$500,0))&lt;&gt;"N",
INDEX('11.1_Outliers-Generation'!J$5:J$500,MATCH($F127,'11.1_Outliers-Generation'!$F$5:$F$500,0)),""),"")</f>
        <v>0.92240704500978477</v>
      </c>
      <c r="K127" s="8">
        <f>IFERROR(IF(INDEX('11.1_Outliers-Generation'!$N$5:$N$500,MATCH($F127,'11.1_Outliers-Generation'!$F$5:$F$500,0))&lt;&gt;"N",
INDEX('11.1_Outliers-Generation'!K$5:K$500,MATCH($F127,'11.1_Outliers-Generation'!$F$5:$F$500,0)),""),"")</f>
        <v>2016</v>
      </c>
      <c r="L127" s="13" t="str">
        <f>IFERROR(IF(INDEX('11.1_Outliers-Generation'!$N$5:$N$500,MATCH($F127,'11.1_Outliers-Generation'!$F$5:$F$500,0))&lt;&gt;"N",
INDEX('11.1_Outliers-Generation'!L$5:L$500,MATCH($F127,'11.1_Outliers-Generation'!$F$5:$F$500,0)),""),"")</f>
        <v>WaW_060</v>
      </c>
      <c r="M127" s="14" t="str">
        <f>IFERROR(IF(INDEX('11.2_Outliers-Collection_cov'!$N$5:$N$500,MATCH($F127,'11.2_Outliers-Collection_cov'!$F$5:$F$500,0))&lt;&gt;"N",
INDEX('11.2_Outliers-Collection_cov'!J$5:J$500,MATCH($F127,'11.2_Outliers-Collection_cov'!$F$5:$F$500,0)),""),"")</f>
        <v/>
      </c>
      <c r="N127" s="8" t="str">
        <f>IFERROR(IF(INDEX('11.2_Outliers-Collection_cov'!$N$5:$N$500,MATCH($F127,'11.2_Outliers-Collection_cov'!$F$5:$F$500,0))&lt;&gt;"N",
INDEX('11.2_Outliers-Collection_cov'!K$5:K$500,MATCH($F127,'11.2_Outliers-Collection_cov'!$F$5:$F$500,0)),""),"")</f>
        <v/>
      </c>
      <c r="O127" s="13" t="str">
        <f>IFERROR(IF(INDEX('11.2_Outliers-Collection_cov'!$N$5:$N$500,MATCH($F127,'11.2_Outliers-Collection_cov'!$F$5:$F$500,0))&lt;&gt;"N",
INDEX('11.2_Outliers-Collection_cov'!L$5:L$500,MATCH($F127,'11.2_Outliers-Collection_cov'!$F$5:$F$500,0)),""),"")</f>
        <v/>
      </c>
      <c r="P127" s="14">
        <f>IFERROR(IF(INDEX('11.3_Outliers-Plastic'!$N$5:$N$500,MATCH($F127,'11.3_Outliers-Plastic'!$F$5:$F$500,0))&lt;&gt;"N",
INDEX('11.3_Outliers-Plastic'!J$5:J$500,MATCH($F127,'11.3_Outliers-Plastic'!$F$5:$F$500,0)),""),"")</f>
        <v>10.967098703888336</v>
      </c>
      <c r="Q127" s="8">
        <f>IFERROR(IF(INDEX('11.3_Outliers-Plastic'!$N$5:$N$500,MATCH($F127,'11.3_Outliers-Plastic'!$F$5:$F$500,0))&lt;&gt;"N",
INDEX('11.3_Outliers-Plastic'!K$5:K$500,MATCH($F127,'11.3_Outliers-Plastic'!$F$5:$F$500,0)),""),"")</f>
        <v>2016</v>
      </c>
      <c r="R127" s="14" t="str">
        <f>IFERROR(IF(INDEX('11.3_Outliers-Plastic'!$N$5:$N$500,MATCH($F127,'11.3_Outliers-Plastic'!$F$5:$F$500,0))&lt;&gt;"N",
INDEX('11.3_Outliers-Plastic'!L$5:L$500,MATCH($F127,'11.3_Outliers-Plastic'!$F$5:$F$500,0)),""),"")</f>
        <v>WaW_060</v>
      </c>
      <c r="S127" s="12"/>
      <c r="T127" s="5"/>
      <c r="U127" s="5" t="s">
        <v>1569</v>
      </c>
      <c r="V127" s="14">
        <f>IFERROR(IF(INDEX('11.5_Outliers-Other_recovery'!$N$5:$N$500,MATCH($F127,'11.5_Outliers-Other_recovery'!$F$5:$F$500,0))&lt;&gt;"N",
INDEX('11.5_Outliers-Other_recovery'!J$5:J$500,MATCH($F127,'11.5_Outliers-Other_recovery'!$F$5:$F$500,0)),""),"")</f>
        <v>3.4900859906843431</v>
      </c>
      <c r="W127" s="8">
        <f>IFERROR(IF(INDEX('11.5_Outliers-Other_recovery'!$N$5:$N$500,MATCH($F127,'11.5_Outliers-Other_recovery'!$F$5:$F$500,0))&lt;&gt;"N",
INDEX('11.5_Outliers-Other_recovery'!K$5:K$500,MATCH($F127,'11.5_Outliers-Other_recovery'!$F$5:$F$500,0)),""),"")</f>
        <v>2016</v>
      </c>
      <c r="X127" s="14" t="str">
        <f>IFERROR(IF(INDEX('11.5_Outliers-Other_recovery'!$N$5:$N$500,MATCH($F127,'11.5_Outliers-Other_recovery'!$F$5:$F$500,0))&lt;&gt;"N",
INDEX('11.5_Outliers-Other_recovery'!L$5:L$500,MATCH($F127,'11.5_Outliers-Other_recovery'!$F$5:$F$500,0)),""),"")</f>
        <v>WaW_060</v>
      </c>
      <c r="Y127" s="14">
        <f>IFERROR(IF(INDEX('11.4_Outliers-Formal_dry_recy'!$N$5:$N$500,MATCH($F127,'11.4_Outliers-Formal_dry_recy'!$F$5:$F$500,0))&lt;&gt;"N",
INDEX('11.4_Outliers-Formal_dry_recy'!J$5:J$500,MATCH($F127,'11.4_Outliers-Formal_dry_recy'!$F$5:$F$500,0)),""),"")</f>
        <v>47.91</v>
      </c>
      <c r="Z127" s="8">
        <f>IFERROR(IF(INDEX('11.4_Outliers-Formal_dry_recy'!$N$5:$N$500,MATCH($F127,'11.4_Outliers-Formal_dry_recy'!$F$5:$F$500,0))&lt;&gt;"N",
INDEX('11.4_Outliers-Formal_dry_recy'!K$5:K$500,MATCH($F127,'11.4_Outliers-Formal_dry_recy'!$F$5:$F$500,0)),""),"")</f>
        <v>2016</v>
      </c>
      <c r="AA127" s="14" t="str">
        <f>IFERROR(IF(INDEX('11.4_Outliers-Formal_dry_recy'!$N$5:$N$500,MATCH($F127,'11.4_Outliers-Formal_dry_recy'!$F$5:$F$500,0))&lt;&gt;"N",
INDEX('11.4_Outliers-Formal_dry_recy'!L$5:L$500,MATCH($F127,'11.4_Outliers-Formal_dry_recy'!$F$5:$F$500,0)),""),"")</f>
        <v>WaW_060</v>
      </c>
      <c r="AB127" s="14">
        <f>IFERROR(IF(INDEX('11.6_Outliers-Incineration'!$N$5:$N$500,MATCH($F127,'11.6_Outliers-Incineration'!$F$5:$F$500,0))&lt;&gt;"N",
INDEX('11.6_Outliers-Incineration'!J$5:J$500,MATCH($F127,'11.6_Outliers-Incineration'!$F$5:$F$500,0)),""),"")</f>
        <v>0</v>
      </c>
      <c r="AC127" s="8">
        <f>IFERROR(IF(INDEX('11.6_Outliers-Incineration'!$N$5:$N$500,MATCH($F127,'11.6_Outliers-Incineration'!$F$5:$F$500,0))&lt;&gt;"N",
INDEX('11.6_Outliers-Incineration'!K$5:K$500,MATCH($F127,'11.6_Outliers-Incineration'!$F$5:$F$500,0)),""),"")</f>
        <v>2016</v>
      </c>
      <c r="AD127" s="14" t="str">
        <f>IFERROR(IF(INDEX('11.6_Outliers-Incineration'!$N$5:$N$500,MATCH($F127,'11.6_Outliers-Incineration'!$F$5:$F$500,0))&lt;&gt;"N",
INDEX('11.6_Outliers-Incineration'!L$5:L$500,MATCH($F127,'11.6_Outliers-Incineration'!$F$5:$F$500,0)),""),"")</f>
        <v>WaW_060</v>
      </c>
      <c r="AE127" s="14">
        <f>IFERROR(IF(INDEX('11.7_Outliers-Controlled_disp'!$N$5:$N$500,MATCH($F127,'11.7_Outliers-Controlled_disp'!$F$5:$F$500,0))&lt;&gt;"N",
INDEX('11.7_Outliers-Controlled_disp'!J$5:J$500,MATCH($F127,'11.7_Outliers-Controlled_disp'!$F$5:$F$500,0)),""),"")</f>
        <v>100</v>
      </c>
      <c r="AF127" s="8">
        <f>IFERROR(IF(INDEX('11.7_Outliers-Controlled_disp'!$N$5:$N$500,MATCH($F127,'11.7_Outliers-Controlled_disp'!$F$5:$F$500,0))&lt;&gt;"N",
INDEX('11.7_Outliers-Controlled_disp'!K$5:K$500,MATCH($F127,'11.7_Outliers-Controlled_disp'!$F$5:$F$500,0)),""),"")</f>
        <v>2016</v>
      </c>
      <c r="AG127" s="14" t="str">
        <f>IFERROR(IF(INDEX('11.7_Outliers-Controlled_disp'!$N$5:$N$500,MATCH($F127,'11.7_Outliers-Controlled_disp'!$F$5:$F$500,0))&lt;&gt;"N",
INDEX('11.7_Outliers-Controlled_disp'!L$5:L$500,MATCH($F127,'11.7_Outliers-Controlled_disp'!$F$5:$F$500,0)),""),"")</f>
        <v>WaW_060</v>
      </c>
      <c r="AI127" s="5"/>
      <c r="AJ127" s="5" t="s">
        <v>1569</v>
      </c>
      <c r="AK127" s="5">
        <f t="shared" si="1"/>
        <v>6</v>
      </c>
    </row>
    <row r="128" spans="1:37" x14ac:dyDescent="0.25">
      <c r="A128" s="5" t="s">
        <v>65</v>
      </c>
      <c r="B128" s="5" t="s">
        <v>61</v>
      </c>
      <c r="C128" s="5" t="s">
        <v>60</v>
      </c>
      <c r="D128" s="5" t="s">
        <v>35</v>
      </c>
      <c r="E128" s="5" t="s">
        <v>67</v>
      </c>
      <c r="F128" s="5" t="s">
        <v>66</v>
      </c>
      <c r="G128" s="5">
        <v>2</v>
      </c>
      <c r="H128" s="15">
        <v>1</v>
      </c>
      <c r="I128" s="4"/>
      <c r="J128" s="13">
        <f>IFERROR(IF(INDEX('11.1_Outliers-Generation'!$N$5:$N$500,MATCH($F128,'11.1_Outliers-Generation'!$F$5:$F$500,0))&lt;&gt;"N",
INDEX('11.1_Outliers-Generation'!J$5:J$500,MATCH($F128,'11.1_Outliers-Generation'!$F$5:$F$500,0)),""),"")</f>
        <v>1.0108728355596051</v>
      </c>
      <c r="K128" s="8">
        <f>IFERROR(IF(INDEX('11.1_Outliers-Generation'!$N$5:$N$500,MATCH($F128,'11.1_Outliers-Generation'!$F$5:$F$500,0))&lt;&gt;"N",
INDEX('11.1_Outliers-Generation'!K$5:K$500,MATCH($F128,'11.1_Outliers-Generation'!$F$5:$F$500,0)),""),"")</f>
        <v>2014</v>
      </c>
      <c r="L128" s="13" t="str">
        <f>IFERROR(IF(INDEX('11.1_Outliers-Generation'!$N$5:$N$500,MATCH($F128,'11.1_Outliers-Generation'!$F$5:$F$500,0))&lt;&gt;"N",
INDEX('11.1_Outliers-Generation'!L$5:L$500,MATCH($F128,'11.1_Outliers-Generation'!$F$5:$F$500,0)),""),"")</f>
        <v>WaW_061</v>
      </c>
      <c r="M128" s="14" t="str">
        <f>IFERROR(IF(INDEX('11.2_Outliers-Collection_cov'!$N$5:$N$500,MATCH($F128,'11.2_Outliers-Collection_cov'!$F$5:$F$500,0))&lt;&gt;"N",
INDEX('11.2_Outliers-Collection_cov'!J$5:J$500,MATCH($F128,'11.2_Outliers-Collection_cov'!$F$5:$F$500,0)),""),"")</f>
        <v/>
      </c>
      <c r="N128" s="8" t="str">
        <f>IFERROR(IF(INDEX('11.2_Outliers-Collection_cov'!$N$5:$N$500,MATCH($F128,'11.2_Outliers-Collection_cov'!$F$5:$F$500,0))&lt;&gt;"N",
INDEX('11.2_Outliers-Collection_cov'!K$5:K$500,MATCH($F128,'11.2_Outliers-Collection_cov'!$F$5:$F$500,0)),""),"")</f>
        <v/>
      </c>
      <c r="O128" s="13" t="str">
        <f>IFERROR(IF(INDEX('11.2_Outliers-Collection_cov'!$N$5:$N$500,MATCH($F128,'11.2_Outliers-Collection_cov'!$F$5:$F$500,0))&lt;&gt;"N",
INDEX('11.2_Outliers-Collection_cov'!L$5:L$500,MATCH($F128,'11.2_Outliers-Collection_cov'!$F$5:$F$500,0)),""),"")</f>
        <v/>
      </c>
      <c r="P128" s="14">
        <f>IFERROR(IF(INDEX('11.3_Outliers-Plastic'!$N$5:$N$500,MATCH($F128,'11.3_Outliers-Plastic'!$F$5:$F$500,0))&lt;&gt;"N",
INDEX('11.3_Outliers-Plastic'!J$5:J$500,MATCH($F128,'11.3_Outliers-Plastic'!$F$5:$F$500,0)),""),"")</f>
        <v>17</v>
      </c>
      <c r="Q128" s="8">
        <f>IFERROR(IF(INDEX('11.3_Outliers-Plastic'!$N$5:$N$500,MATCH($F128,'11.3_Outliers-Plastic'!$F$5:$F$500,0))&lt;&gt;"N",
INDEX('11.3_Outliers-Plastic'!K$5:K$500,MATCH($F128,'11.3_Outliers-Plastic'!$F$5:$F$500,0)),""),"")</f>
        <v>2014</v>
      </c>
      <c r="R128" s="14" t="str">
        <f>IFERROR(IF(INDEX('11.3_Outliers-Plastic'!$N$5:$N$500,MATCH($F128,'11.3_Outliers-Plastic'!$F$5:$F$500,0))&lt;&gt;"N",
INDEX('11.3_Outliers-Plastic'!L$5:L$500,MATCH($F128,'11.3_Outliers-Plastic'!$F$5:$F$500,0)),""),"")</f>
        <v>WaW_061</v>
      </c>
      <c r="S128" s="12"/>
      <c r="T128" s="5"/>
      <c r="U128" s="5" t="s">
        <v>1569</v>
      </c>
      <c r="V128" s="14" t="str">
        <f>IFERROR(IF(INDEX('11.5_Outliers-Other_recovery'!$N$5:$N$500,MATCH($F128,'11.5_Outliers-Other_recovery'!$F$5:$F$500,0))&lt;&gt;"N",
INDEX('11.5_Outliers-Other_recovery'!J$5:J$500,MATCH($F128,'11.5_Outliers-Other_recovery'!$F$5:$F$500,0)),""),"")</f>
        <v/>
      </c>
      <c r="W128" s="8" t="str">
        <f>IFERROR(IF(INDEX('11.5_Outliers-Other_recovery'!$N$5:$N$500,MATCH($F128,'11.5_Outliers-Other_recovery'!$F$5:$F$500,0))&lt;&gt;"N",
INDEX('11.5_Outliers-Other_recovery'!K$5:K$500,MATCH($F128,'11.5_Outliers-Other_recovery'!$F$5:$F$500,0)),""),"")</f>
        <v/>
      </c>
      <c r="X128" s="14" t="str">
        <f>IFERROR(IF(INDEX('11.5_Outliers-Other_recovery'!$N$5:$N$500,MATCH($F128,'11.5_Outliers-Other_recovery'!$F$5:$F$500,0))&lt;&gt;"N",
INDEX('11.5_Outliers-Other_recovery'!L$5:L$500,MATCH($F128,'11.5_Outliers-Other_recovery'!$F$5:$F$500,0)),""),"")</f>
        <v/>
      </c>
      <c r="Y128" s="14" t="str">
        <f>IFERROR(IF(INDEX('11.4_Outliers-Formal_dry_recy'!$N$5:$N$500,MATCH($F128,'11.4_Outliers-Formal_dry_recy'!$F$5:$F$500,0))&lt;&gt;"N",
INDEX('11.4_Outliers-Formal_dry_recy'!J$5:J$500,MATCH($F128,'11.4_Outliers-Formal_dry_recy'!$F$5:$F$500,0)),""),"")</f>
        <v/>
      </c>
      <c r="Z128" s="8" t="str">
        <f>IFERROR(IF(INDEX('11.4_Outliers-Formal_dry_recy'!$N$5:$N$500,MATCH($F128,'11.4_Outliers-Formal_dry_recy'!$F$5:$F$500,0))&lt;&gt;"N",
INDEX('11.4_Outliers-Formal_dry_recy'!K$5:K$500,MATCH($F128,'11.4_Outliers-Formal_dry_recy'!$F$5:$F$500,0)),""),"")</f>
        <v/>
      </c>
      <c r="AA128" s="14" t="str">
        <f>IFERROR(IF(INDEX('11.4_Outliers-Formal_dry_recy'!$N$5:$N$500,MATCH($F128,'11.4_Outliers-Formal_dry_recy'!$F$5:$F$500,0))&lt;&gt;"N",
INDEX('11.4_Outliers-Formal_dry_recy'!L$5:L$500,MATCH($F128,'11.4_Outliers-Formal_dry_recy'!$F$5:$F$500,0)),""),"")</f>
        <v/>
      </c>
      <c r="AB128" s="14" t="str">
        <f>IFERROR(IF(INDEX('11.6_Outliers-Incineration'!$N$5:$N$500,MATCH($F128,'11.6_Outliers-Incineration'!$F$5:$F$500,0))&lt;&gt;"N",
INDEX('11.6_Outliers-Incineration'!J$5:J$500,MATCH($F128,'11.6_Outliers-Incineration'!$F$5:$F$500,0)),""),"")</f>
        <v/>
      </c>
      <c r="AC128" s="8" t="str">
        <f>IFERROR(IF(INDEX('11.6_Outliers-Incineration'!$N$5:$N$500,MATCH($F128,'11.6_Outliers-Incineration'!$F$5:$F$500,0))&lt;&gt;"N",
INDEX('11.6_Outliers-Incineration'!K$5:K$500,MATCH($F128,'11.6_Outliers-Incineration'!$F$5:$F$500,0)),""),"")</f>
        <v/>
      </c>
      <c r="AD128" s="14" t="str">
        <f>IFERROR(IF(INDEX('11.6_Outliers-Incineration'!$N$5:$N$500,MATCH($F128,'11.6_Outliers-Incineration'!$F$5:$F$500,0))&lt;&gt;"N",
INDEX('11.6_Outliers-Incineration'!L$5:L$500,MATCH($F128,'11.6_Outliers-Incineration'!$F$5:$F$500,0)),""),"")</f>
        <v/>
      </c>
      <c r="AE128" s="14" t="str">
        <f>IFERROR(IF(INDEX('11.7_Outliers-Controlled_disp'!$N$5:$N$500,MATCH($F128,'11.7_Outliers-Controlled_disp'!$F$5:$F$500,0))&lt;&gt;"N",
INDEX('11.7_Outliers-Controlled_disp'!J$5:J$500,MATCH($F128,'11.7_Outliers-Controlled_disp'!$F$5:$F$500,0)),""),"")</f>
        <v/>
      </c>
      <c r="AF128" s="8" t="str">
        <f>IFERROR(IF(INDEX('11.7_Outliers-Controlled_disp'!$N$5:$N$500,MATCH($F128,'11.7_Outliers-Controlled_disp'!$F$5:$F$500,0))&lt;&gt;"N",
INDEX('11.7_Outliers-Controlled_disp'!K$5:K$500,MATCH($F128,'11.7_Outliers-Controlled_disp'!$F$5:$F$500,0)),""),"")</f>
        <v/>
      </c>
      <c r="AG128" s="14" t="str">
        <f>IFERROR(IF(INDEX('11.7_Outliers-Controlled_disp'!$N$5:$N$500,MATCH($F128,'11.7_Outliers-Controlled_disp'!$F$5:$F$500,0))&lt;&gt;"N",
INDEX('11.7_Outliers-Controlled_disp'!L$5:L$500,MATCH($F128,'11.7_Outliers-Controlled_disp'!$F$5:$F$500,0)),""),"")</f>
        <v/>
      </c>
      <c r="AI128" s="5"/>
      <c r="AJ128" s="5" t="s">
        <v>1569</v>
      </c>
      <c r="AK128" s="5">
        <f t="shared" si="1"/>
        <v>2</v>
      </c>
    </row>
    <row r="129" spans="1:37" x14ac:dyDescent="0.25">
      <c r="A129" s="5" t="s">
        <v>68</v>
      </c>
      <c r="B129" s="5" t="s">
        <v>70</v>
      </c>
      <c r="C129" s="5" t="s">
        <v>69</v>
      </c>
      <c r="D129" s="5" t="s">
        <v>35</v>
      </c>
      <c r="E129" s="5" t="s">
        <v>71</v>
      </c>
      <c r="F129" s="5" t="s">
        <v>3330</v>
      </c>
      <c r="G129" s="5">
        <v>3</v>
      </c>
      <c r="H129" s="15">
        <v>3</v>
      </c>
      <c r="I129" s="4" t="s">
        <v>3157</v>
      </c>
      <c r="J129" s="13">
        <f>IFERROR(IF(INDEX('11.1_Outliers-Generation'!$N$5:$N$500,MATCH($F129,'11.1_Outliers-Generation'!$F$5:$F$500,0))&lt;&gt;"N",
INDEX('11.1_Outliers-Generation'!J$5:J$500,MATCH($F129,'11.1_Outliers-Generation'!$F$5:$F$500,0)),""),"")</f>
        <v>1.2256110004241503</v>
      </c>
      <c r="K129" s="8">
        <f>IFERROR(IF(INDEX('11.1_Outliers-Generation'!$N$5:$N$500,MATCH($F129,'11.1_Outliers-Generation'!$F$5:$F$500,0))&lt;&gt;"N",
INDEX('11.1_Outliers-Generation'!K$5:K$500,MATCH($F129,'11.1_Outliers-Generation'!$F$5:$F$500,0)),""),"")</f>
        <v>2013</v>
      </c>
      <c r="L129" s="13" t="str">
        <f>IFERROR(IF(INDEX('11.1_Outliers-Generation'!$N$5:$N$500,MATCH($F129,'11.1_Outliers-Generation'!$F$5:$F$500,0))&lt;&gt;"N",
INDEX('11.1_Outliers-Generation'!L$5:L$500,MATCH($F129,'11.1_Outliers-Generation'!$F$5:$F$500,0)),""),"")</f>
        <v>WaW_062</v>
      </c>
      <c r="M129" s="14">
        <f>IFERROR(IF(INDEX('11.2_Outliers-Collection_cov'!$N$5:$N$500,MATCH($F129,'11.2_Outliers-Collection_cov'!$F$5:$F$500,0))&lt;&gt;"N",
INDEX('11.2_Outliers-Collection_cov'!J$5:J$500,MATCH($F129,'11.2_Outliers-Collection_cov'!$F$5:$F$500,0)),""),"")</f>
        <v>98</v>
      </c>
      <c r="N129" s="8">
        <f>IFERROR(IF(INDEX('11.2_Outliers-Collection_cov'!$N$5:$N$500,MATCH($F129,'11.2_Outliers-Collection_cov'!$F$5:$F$500,0))&lt;&gt;"N",
INDEX('11.2_Outliers-Collection_cov'!K$5:K$500,MATCH($F129,'11.2_Outliers-Collection_cov'!$F$5:$F$500,0)),""),"")</f>
        <v>2013</v>
      </c>
      <c r="O129" s="13" t="str">
        <f>IFERROR(IF(INDEX('11.2_Outliers-Collection_cov'!$N$5:$N$500,MATCH($F129,'11.2_Outliers-Collection_cov'!$F$5:$F$500,0))&lt;&gt;"N",
INDEX('11.2_Outliers-Collection_cov'!L$5:L$500,MATCH($F129,'11.2_Outliers-Collection_cov'!$F$5:$F$500,0)),""),"")</f>
        <v>WaW_062</v>
      </c>
      <c r="P129" s="14">
        <f>IFERROR(IF(INDEX('11.3_Outliers-Plastic'!$N$5:$N$500,MATCH($F129,'11.3_Outliers-Plastic'!$F$5:$F$500,0))&lt;&gt;"N",
INDEX('11.3_Outliers-Plastic'!J$5:J$500,MATCH($F129,'11.3_Outliers-Plastic'!$F$5:$F$500,0)),""),"")</f>
        <v>9.5238095238095237</v>
      </c>
      <c r="Q129" s="8">
        <f>IFERROR(IF(INDEX('11.3_Outliers-Plastic'!$N$5:$N$500,MATCH($F129,'11.3_Outliers-Plastic'!$F$5:$F$500,0))&lt;&gt;"N",
INDEX('11.3_Outliers-Plastic'!K$5:K$500,MATCH($F129,'11.3_Outliers-Plastic'!$F$5:$F$500,0)),""),"")</f>
        <v>2013</v>
      </c>
      <c r="R129" s="14" t="str">
        <f>IFERROR(IF(INDEX('11.3_Outliers-Plastic'!$N$5:$N$500,MATCH($F129,'11.3_Outliers-Plastic'!$F$5:$F$500,0))&lt;&gt;"N",
INDEX('11.3_Outliers-Plastic'!L$5:L$500,MATCH($F129,'11.3_Outliers-Plastic'!$F$5:$F$500,0)),""),"")</f>
        <v>WaW_062</v>
      </c>
      <c r="S129" s="12"/>
      <c r="T129" s="5"/>
      <c r="U129" s="5" t="s">
        <v>1569</v>
      </c>
      <c r="V129" s="14">
        <f>IFERROR(IF(INDEX('11.5_Outliers-Other_recovery'!$N$5:$N$500,MATCH($F129,'11.5_Outliers-Other_recovery'!$F$5:$F$500,0))&lt;&gt;"N",
INDEX('11.5_Outliers-Other_recovery'!J$5:J$500,MATCH($F129,'11.5_Outliers-Other_recovery'!$F$5:$F$500,0)),""),"")</f>
        <v>0</v>
      </c>
      <c r="W129" s="8">
        <f>IFERROR(IF(INDEX('11.5_Outliers-Other_recovery'!$N$5:$N$500,MATCH($F129,'11.5_Outliers-Other_recovery'!$F$5:$F$500,0))&lt;&gt;"N",
INDEX('11.5_Outliers-Other_recovery'!K$5:K$500,MATCH($F129,'11.5_Outliers-Other_recovery'!$F$5:$F$500,0)),""),"")</f>
        <v>2013</v>
      </c>
      <c r="X129" s="14" t="str">
        <f>IFERROR(IF(INDEX('11.5_Outliers-Other_recovery'!$N$5:$N$500,MATCH($F129,'11.5_Outliers-Other_recovery'!$F$5:$F$500,0))&lt;&gt;"N",
INDEX('11.5_Outliers-Other_recovery'!L$5:L$500,MATCH($F129,'11.5_Outliers-Other_recovery'!$F$5:$F$500,0)),""),"")</f>
        <v>WaW_062</v>
      </c>
      <c r="Y129" s="14">
        <f>IFERROR(IF(INDEX('11.4_Outliers-Formal_dry_recy'!$N$5:$N$500,MATCH($F129,'11.4_Outliers-Formal_dry_recy'!$F$5:$F$500,0))&lt;&gt;"N",
INDEX('11.4_Outliers-Formal_dry_recy'!J$5:J$500,MATCH($F129,'11.4_Outliers-Formal_dry_recy'!$F$5:$F$500,0)),""),"")</f>
        <v>0</v>
      </c>
      <c r="Z129" s="8">
        <f>IFERROR(IF(INDEX('11.4_Outliers-Formal_dry_recy'!$N$5:$N$500,MATCH($F129,'11.4_Outliers-Formal_dry_recy'!$F$5:$F$500,0))&lt;&gt;"N",
INDEX('11.4_Outliers-Formal_dry_recy'!K$5:K$500,MATCH($F129,'11.4_Outliers-Formal_dry_recy'!$F$5:$F$500,0)),""),"")</f>
        <v>2013</v>
      </c>
      <c r="AA129" s="14" t="str">
        <f>IFERROR(IF(INDEX('11.4_Outliers-Formal_dry_recy'!$N$5:$N$500,MATCH($F129,'11.4_Outliers-Formal_dry_recy'!$F$5:$F$500,0))&lt;&gt;"N",
INDEX('11.4_Outliers-Formal_dry_recy'!L$5:L$500,MATCH($F129,'11.4_Outliers-Formal_dry_recy'!$F$5:$F$500,0)),""),"")</f>
        <v>WaW_062</v>
      </c>
      <c r="AB129" s="14">
        <f>IFERROR(IF(INDEX('11.6_Outliers-Incineration'!$N$5:$N$500,MATCH($F129,'11.6_Outliers-Incineration'!$F$5:$F$500,0))&lt;&gt;"N",
INDEX('11.6_Outliers-Incineration'!J$5:J$500,MATCH($F129,'11.6_Outliers-Incineration'!$F$5:$F$500,0)),""),"")</f>
        <v>0</v>
      </c>
      <c r="AC129" s="8">
        <f>IFERROR(IF(INDEX('11.6_Outliers-Incineration'!$N$5:$N$500,MATCH($F129,'11.6_Outliers-Incineration'!$F$5:$F$500,0))&lt;&gt;"N",
INDEX('11.6_Outliers-Incineration'!K$5:K$500,MATCH($F129,'11.6_Outliers-Incineration'!$F$5:$F$500,0)),""),"")</f>
        <v>2013</v>
      </c>
      <c r="AD129" s="14" t="str">
        <f>IFERROR(IF(INDEX('11.6_Outliers-Incineration'!$N$5:$N$500,MATCH($F129,'11.6_Outliers-Incineration'!$F$5:$F$500,0))&lt;&gt;"N",
INDEX('11.6_Outliers-Incineration'!L$5:L$500,MATCH($F129,'11.6_Outliers-Incineration'!$F$5:$F$500,0)),""),"")</f>
        <v>WaW_062</v>
      </c>
      <c r="AE129" s="14">
        <f>IFERROR(IF(INDEX('11.7_Outliers-Controlled_disp'!$N$5:$N$500,MATCH($F129,'11.7_Outliers-Controlled_disp'!$F$5:$F$500,0))&lt;&gt;"N",
INDEX('11.7_Outliers-Controlled_disp'!J$5:J$500,MATCH($F129,'11.7_Outliers-Controlled_disp'!$F$5:$F$500,0)),""),"")</f>
        <v>100</v>
      </c>
      <c r="AF129" s="8">
        <f>IFERROR(IF(INDEX('11.7_Outliers-Controlled_disp'!$N$5:$N$500,MATCH($F129,'11.7_Outliers-Controlled_disp'!$F$5:$F$500,0))&lt;&gt;"N",
INDEX('11.7_Outliers-Controlled_disp'!K$5:K$500,MATCH($F129,'11.7_Outliers-Controlled_disp'!$F$5:$F$500,0)),""),"")</f>
        <v>2013</v>
      </c>
      <c r="AG129" s="14" t="str">
        <f>IFERROR(IF(INDEX('11.7_Outliers-Controlled_disp'!$N$5:$N$500,MATCH($F129,'11.7_Outliers-Controlled_disp'!$F$5:$F$500,0))&lt;&gt;"N",
INDEX('11.7_Outliers-Controlled_disp'!L$5:L$500,MATCH($F129,'11.7_Outliers-Controlled_disp'!$F$5:$F$500,0)),""),"")</f>
        <v>WaW_062</v>
      </c>
      <c r="AI129" s="5"/>
      <c r="AJ129" s="5" t="s">
        <v>1569</v>
      </c>
      <c r="AK129" s="5">
        <f t="shared" ref="AK129:AK189" si="2">COUNT(AH129,AE129,AB129,Y129,V129,S129,P129,M129,J129)</f>
        <v>7</v>
      </c>
    </row>
    <row r="130" spans="1:37" x14ac:dyDescent="0.25">
      <c r="A130" s="5" t="s">
        <v>1126</v>
      </c>
      <c r="B130" s="5" t="s">
        <v>1129</v>
      </c>
      <c r="C130" s="5" t="s">
        <v>1128</v>
      </c>
      <c r="D130" s="5" t="s">
        <v>1038</v>
      </c>
      <c r="E130" s="5" t="s">
        <v>1130</v>
      </c>
      <c r="F130" s="5" t="s">
        <v>1127</v>
      </c>
      <c r="G130" s="5">
        <v>2</v>
      </c>
      <c r="H130" s="15">
        <v>1</v>
      </c>
      <c r="I130" s="4"/>
      <c r="J130" s="13">
        <f>IFERROR(IF(INDEX('11.1_Outliers-Generation'!$N$5:$N$500,MATCH($F130,'11.1_Outliers-Generation'!$F$5:$F$500,0))&lt;&gt;"N",
INDEX('11.1_Outliers-Generation'!J$5:J$500,MATCH($F130,'11.1_Outliers-Generation'!$F$5:$F$500,0)),""),"")</f>
        <v>0.83291081502539499</v>
      </c>
      <c r="K130" s="8">
        <f>IFERROR(IF(INDEX('11.1_Outliers-Generation'!$N$5:$N$500,MATCH($F130,'11.1_Outliers-Generation'!$F$5:$F$500,0))&lt;&gt;"N",
INDEX('11.1_Outliers-Generation'!K$5:K$500,MATCH($F130,'11.1_Outliers-Generation'!$F$5:$F$500,0)),""),"")</f>
        <v>2009</v>
      </c>
      <c r="L130" s="13" t="str">
        <f>IFERROR(IF(INDEX('11.1_Outliers-Generation'!$N$5:$N$500,MATCH($F130,'11.1_Outliers-Generation'!$F$5:$F$500,0))&lt;&gt;"N",
INDEX('11.1_Outliers-Generation'!L$5:L$500,MATCH($F130,'11.1_Outliers-Generation'!$F$5:$F$500,0)),""),"")</f>
        <v>WaW_064</v>
      </c>
      <c r="M130" s="14">
        <f>IFERROR(IF(INDEX('11.2_Outliers-Collection_cov'!$N$5:$N$500,MATCH($F130,'11.2_Outliers-Collection_cov'!$F$5:$F$500,0))&lt;&gt;"N",
INDEX('11.2_Outliers-Collection_cov'!J$5:J$500,MATCH($F130,'11.2_Outliers-Collection_cov'!$F$5:$F$500,0)),""),"")</f>
        <v>99</v>
      </c>
      <c r="N130" s="8">
        <f>IFERROR(IF(INDEX('11.2_Outliers-Collection_cov'!$N$5:$N$500,MATCH($F130,'11.2_Outliers-Collection_cov'!$F$5:$F$500,0))&lt;&gt;"N",
INDEX('11.2_Outliers-Collection_cov'!K$5:K$500,MATCH($F130,'11.2_Outliers-Collection_cov'!$F$5:$F$500,0)),""),"")</f>
        <v>2015</v>
      </c>
      <c r="O130" s="13" t="str">
        <f>IFERROR(IF(INDEX('11.2_Outliers-Collection_cov'!$N$5:$N$500,MATCH($F130,'11.2_Outliers-Collection_cov'!$F$5:$F$500,0))&lt;&gt;"N",
INDEX('11.2_Outliers-Collection_cov'!L$5:L$500,MATCH($F130,'11.2_Outliers-Collection_cov'!$F$5:$F$500,0)),""),"")</f>
        <v>WaW_064</v>
      </c>
      <c r="P130" s="14" t="str">
        <f>IFERROR(IF(INDEX('11.3_Outliers-Plastic'!$N$5:$N$500,MATCH($F130,'11.3_Outliers-Plastic'!$F$5:$F$500,0))&lt;&gt;"N",
INDEX('11.3_Outliers-Plastic'!J$5:J$500,MATCH($F130,'11.3_Outliers-Plastic'!$F$5:$F$500,0)),""),"")</f>
        <v/>
      </c>
      <c r="Q130" s="8" t="str">
        <f>IFERROR(IF(INDEX('11.3_Outliers-Plastic'!$N$5:$N$500,MATCH($F130,'11.3_Outliers-Plastic'!$F$5:$F$500,0))&lt;&gt;"N",
INDEX('11.3_Outliers-Plastic'!K$5:K$500,MATCH($F130,'11.3_Outliers-Plastic'!$F$5:$F$500,0)),""),"")</f>
        <v/>
      </c>
      <c r="R130" s="14" t="str">
        <f>IFERROR(IF(INDEX('11.3_Outliers-Plastic'!$N$5:$N$500,MATCH($F130,'11.3_Outliers-Plastic'!$F$5:$F$500,0))&lt;&gt;"N",
INDEX('11.3_Outliers-Plastic'!L$5:L$500,MATCH($F130,'11.3_Outliers-Plastic'!$F$5:$F$500,0)),""),"")</f>
        <v/>
      </c>
      <c r="S130" s="12"/>
      <c r="T130" s="5"/>
      <c r="U130" s="5" t="s">
        <v>1569</v>
      </c>
      <c r="V130" s="14">
        <f>IFERROR(IF(INDEX('11.5_Outliers-Other_recovery'!$N$5:$N$500,MATCH($F130,'11.5_Outliers-Other_recovery'!$F$5:$F$500,0))&lt;&gt;"N",
INDEX('11.5_Outliers-Other_recovery'!J$5:J$500,MATCH($F130,'11.5_Outliers-Other_recovery'!$F$5:$F$500,0)),""),"")</f>
        <v>0</v>
      </c>
      <c r="W130" s="8">
        <f>IFERROR(IF(INDEX('11.5_Outliers-Other_recovery'!$N$5:$N$500,MATCH($F130,'11.5_Outliers-Other_recovery'!$F$5:$F$500,0))&lt;&gt;"N",
INDEX('11.5_Outliers-Other_recovery'!K$5:K$500,MATCH($F130,'11.5_Outliers-Other_recovery'!$F$5:$F$500,0)),""),"")</f>
        <v>2015</v>
      </c>
      <c r="X130" s="14" t="str">
        <f>IFERROR(IF(INDEX('11.5_Outliers-Other_recovery'!$N$5:$N$500,MATCH($F130,'11.5_Outliers-Other_recovery'!$F$5:$F$500,0))&lt;&gt;"N",
INDEX('11.5_Outliers-Other_recovery'!L$5:L$500,MATCH($F130,'11.5_Outliers-Other_recovery'!$F$5:$F$500,0)),""),"")</f>
        <v>WaW_064</v>
      </c>
      <c r="Y130" s="14">
        <f>IFERROR(IF(INDEX('11.4_Outliers-Formal_dry_recy'!$N$5:$N$500,MATCH($F130,'11.4_Outliers-Formal_dry_recy'!$F$5:$F$500,0))&lt;&gt;"N",
INDEX('11.4_Outliers-Formal_dry_recy'!J$5:J$500,MATCH($F130,'11.4_Outliers-Formal_dry_recy'!$F$5:$F$500,0)),""),"")</f>
        <v>15</v>
      </c>
      <c r="Z130" s="8">
        <f>IFERROR(IF(INDEX('11.4_Outliers-Formal_dry_recy'!$N$5:$N$500,MATCH($F130,'11.4_Outliers-Formal_dry_recy'!$F$5:$F$500,0))&lt;&gt;"N",
INDEX('11.4_Outliers-Formal_dry_recy'!K$5:K$500,MATCH($F130,'11.4_Outliers-Formal_dry_recy'!$F$5:$F$500,0)),""),"")</f>
        <v>2015</v>
      </c>
      <c r="AA130" s="14" t="str">
        <f>IFERROR(IF(INDEX('11.4_Outliers-Formal_dry_recy'!$N$5:$N$500,MATCH($F130,'11.4_Outliers-Formal_dry_recy'!$F$5:$F$500,0))&lt;&gt;"N",
INDEX('11.4_Outliers-Formal_dry_recy'!L$5:L$500,MATCH($F130,'11.4_Outliers-Formal_dry_recy'!$F$5:$F$500,0)),""),"")</f>
        <v>WaW_064</v>
      </c>
      <c r="AB130" s="14">
        <f>IFERROR(IF(INDEX('11.6_Outliers-Incineration'!$N$5:$N$500,MATCH($F130,'11.6_Outliers-Incineration'!$F$5:$F$500,0))&lt;&gt;"N",
INDEX('11.6_Outliers-Incineration'!J$5:J$500,MATCH($F130,'11.6_Outliers-Incineration'!$F$5:$F$500,0)),""),"")</f>
        <v>0</v>
      </c>
      <c r="AC130" s="8">
        <f>IFERROR(IF(INDEX('11.6_Outliers-Incineration'!$N$5:$N$500,MATCH($F130,'11.6_Outliers-Incineration'!$F$5:$F$500,0))&lt;&gt;"N",
INDEX('11.6_Outliers-Incineration'!K$5:K$500,MATCH($F130,'11.6_Outliers-Incineration'!$F$5:$F$500,0)),""),"")</f>
        <v>2015</v>
      </c>
      <c r="AD130" s="14" t="str">
        <f>IFERROR(IF(INDEX('11.6_Outliers-Incineration'!$N$5:$N$500,MATCH($F130,'11.6_Outliers-Incineration'!$F$5:$F$500,0))&lt;&gt;"N",
INDEX('11.6_Outliers-Incineration'!L$5:L$500,MATCH($F130,'11.6_Outliers-Incineration'!$F$5:$F$500,0)),""),"")</f>
        <v>WaW_064</v>
      </c>
      <c r="AE130" s="14">
        <f>IFERROR(IF(INDEX('11.7_Outliers-Controlled_disp'!$N$5:$N$500,MATCH($F130,'11.7_Outliers-Controlled_disp'!$F$5:$F$500,0))&lt;&gt;"N",
INDEX('11.7_Outliers-Controlled_disp'!J$5:J$500,MATCH($F130,'11.7_Outliers-Controlled_disp'!$F$5:$F$500,0)),""),"")</f>
        <v>100</v>
      </c>
      <c r="AF130" s="8">
        <f>IFERROR(IF(INDEX('11.7_Outliers-Controlled_disp'!$N$5:$N$500,MATCH($F130,'11.7_Outliers-Controlled_disp'!$F$5:$F$500,0))&lt;&gt;"N",
INDEX('11.7_Outliers-Controlled_disp'!K$5:K$500,MATCH($F130,'11.7_Outliers-Controlled_disp'!$F$5:$F$500,0)),""),"")</f>
        <v>2015</v>
      </c>
      <c r="AG130" s="14" t="str">
        <f>IFERROR(IF(INDEX('11.7_Outliers-Controlled_disp'!$N$5:$N$500,MATCH($F130,'11.7_Outliers-Controlled_disp'!$F$5:$F$500,0))&lt;&gt;"N",
INDEX('11.7_Outliers-Controlled_disp'!L$5:L$500,MATCH($F130,'11.7_Outliers-Controlled_disp'!$F$5:$F$500,0)),""),"")</f>
        <v>WaW_064</v>
      </c>
      <c r="AI130" s="5"/>
      <c r="AJ130" s="5" t="s">
        <v>1569</v>
      </c>
      <c r="AK130" s="5">
        <f t="shared" si="2"/>
        <v>6</v>
      </c>
    </row>
    <row r="131" spans="1:37" x14ac:dyDescent="0.25">
      <c r="A131" s="5" t="s">
        <v>1131</v>
      </c>
      <c r="B131" s="5" t="s">
        <v>1129</v>
      </c>
      <c r="C131" s="5" t="s">
        <v>1128</v>
      </c>
      <c r="D131" s="5" t="s">
        <v>1038</v>
      </c>
      <c r="E131" s="5" t="s">
        <v>1133</v>
      </c>
      <c r="F131" s="5" t="s">
        <v>1132</v>
      </c>
      <c r="G131" s="5">
        <v>2</v>
      </c>
      <c r="H131" s="15">
        <v>1</v>
      </c>
      <c r="I131" s="4"/>
      <c r="J131" s="13">
        <f>IFERROR(IF(INDEX('11.1_Outliers-Generation'!$N$5:$N$500,MATCH($F131,'11.1_Outliers-Generation'!$F$5:$F$500,0))&lt;&gt;"N",
INDEX('11.1_Outliers-Generation'!J$5:J$500,MATCH($F131,'11.1_Outliers-Generation'!$F$5:$F$500,0)),""),"")</f>
        <v>0.53559347643733768</v>
      </c>
      <c r="K131" s="8">
        <f>IFERROR(IF(INDEX('11.1_Outliers-Generation'!$N$5:$N$500,MATCH($F131,'11.1_Outliers-Generation'!$F$5:$F$500,0))&lt;&gt;"N",
INDEX('11.1_Outliers-Generation'!K$5:K$500,MATCH($F131,'11.1_Outliers-Generation'!$F$5:$F$500,0)),""),"")</f>
        <v>2015</v>
      </c>
      <c r="L131" s="13" t="str">
        <f>IFERROR(IF(INDEX('11.1_Outliers-Generation'!$N$5:$N$500,MATCH($F131,'11.1_Outliers-Generation'!$F$5:$F$500,0))&lt;&gt;"N",
INDEX('11.1_Outliers-Generation'!L$5:L$500,MATCH($F131,'11.1_Outliers-Generation'!$F$5:$F$500,0)),""),"")</f>
        <v>WaW_065</v>
      </c>
      <c r="M131" s="14">
        <f>IFERROR(IF(INDEX('11.2_Outliers-Collection_cov'!$N$5:$N$500,MATCH($F131,'11.2_Outliers-Collection_cov'!$F$5:$F$500,0))&lt;&gt;"N",
INDEX('11.2_Outliers-Collection_cov'!J$5:J$500,MATCH($F131,'11.2_Outliers-Collection_cov'!$F$5:$F$500,0)),""),"")</f>
        <v>98.9</v>
      </c>
      <c r="N131" s="8">
        <f>IFERROR(IF(INDEX('11.2_Outliers-Collection_cov'!$N$5:$N$500,MATCH($F131,'11.2_Outliers-Collection_cov'!$F$5:$F$500,0))&lt;&gt;"N",
INDEX('11.2_Outliers-Collection_cov'!K$5:K$500,MATCH($F131,'11.2_Outliers-Collection_cov'!$F$5:$F$500,0)),""),"")</f>
        <v>2013</v>
      </c>
      <c r="O131" s="13" t="str">
        <f>IFERROR(IF(INDEX('11.2_Outliers-Collection_cov'!$N$5:$N$500,MATCH($F131,'11.2_Outliers-Collection_cov'!$F$5:$F$500,0))&lt;&gt;"N",
INDEX('11.2_Outliers-Collection_cov'!L$5:L$500,MATCH($F131,'11.2_Outliers-Collection_cov'!$F$5:$F$500,0)),""),"")</f>
        <v>WaW_065</v>
      </c>
      <c r="P131" s="14">
        <f>IFERROR(IF(INDEX('11.3_Outliers-Plastic'!$N$5:$N$500,MATCH($F131,'11.3_Outliers-Plastic'!$F$5:$F$500,0))&lt;&gt;"N",
INDEX('11.3_Outliers-Plastic'!J$5:J$500,MATCH($F131,'11.3_Outliers-Plastic'!$F$5:$F$500,0)),""),"")</f>
        <v>9.3699999999999974</v>
      </c>
      <c r="Q131" s="8">
        <f>IFERROR(IF(INDEX('11.3_Outliers-Plastic'!$N$5:$N$500,MATCH($F131,'11.3_Outliers-Plastic'!$F$5:$F$500,0))&lt;&gt;"N",
INDEX('11.3_Outliers-Plastic'!K$5:K$500,MATCH($F131,'11.3_Outliers-Plastic'!$F$5:$F$500,0)),""),"")</f>
        <v>2013</v>
      </c>
      <c r="R131" s="14" t="str">
        <f>IFERROR(IF(INDEX('11.3_Outliers-Plastic'!$N$5:$N$500,MATCH($F131,'11.3_Outliers-Plastic'!$F$5:$F$500,0))&lt;&gt;"N",
INDEX('11.3_Outliers-Plastic'!L$5:L$500,MATCH($F131,'11.3_Outliers-Plastic'!$F$5:$F$500,0)),""),"")</f>
        <v>WaW_065</v>
      </c>
      <c r="S131" s="12"/>
      <c r="T131" s="5"/>
      <c r="U131" s="5" t="s">
        <v>1569</v>
      </c>
      <c r="V131" s="14">
        <f>IFERROR(IF(INDEX('11.5_Outliers-Other_recovery'!$N$5:$N$500,MATCH($F131,'11.5_Outliers-Other_recovery'!$F$5:$F$500,0))&lt;&gt;"N",
INDEX('11.5_Outliers-Other_recovery'!J$5:J$500,MATCH($F131,'11.5_Outliers-Other_recovery'!$F$5:$F$500,0)),""),"")</f>
        <v>0</v>
      </c>
      <c r="W131" s="8">
        <f>IFERROR(IF(INDEX('11.5_Outliers-Other_recovery'!$N$5:$N$500,MATCH($F131,'11.5_Outliers-Other_recovery'!$F$5:$F$500,0))&lt;&gt;"N",
INDEX('11.5_Outliers-Other_recovery'!K$5:K$500,MATCH($F131,'11.5_Outliers-Other_recovery'!$F$5:$F$500,0)),""),"")</f>
        <v>2013</v>
      </c>
      <c r="X131" s="14" t="str">
        <f>IFERROR(IF(INDEX('11.5_Outliers-Other_recovery'!$N$5:$N$500,MATCH($F131,'11.5_Outliers-Other_recovery'!$F$5:$F$500,0))&lt;&gt;"N",
INDEX('11.5_Outliers-Other_recovery'!L$5:L$500,MATCH($F131,'11.5_Outliers-Other_recovery'!$F$5:$F$500,0)),""),"")</f>
        <v>WaW_065</v>
      </c>
      <c r="Y131" s="14">
        <f>IFERROR(IF(INDEX('11.4_Outliers-Formal_dry_recy'!$N$5:$N$500,MATCH($F131,'11.4_Outliers-Formal_dry_recy'!$F$5:$F$500,0))&lt;&gt;"N",
INDEX('11.4_Outliers-Formal_dry_recy'!J$5:J$500,MATCH($F131,'11.4_Outliers-Formal_dry_recy'!$F$5:$F$500,0)),""),"")</f>
        <v>16</v>
      </c>
      <c r="Z131" s="8">
        <f>IFERROR(IF(INDEX('11.4_Outliers-Formal_dry_recy'!$N$5:$N$500,MATCH($F131,'11.4_Outliers-Formal_dry_recy'!$F$5:$F$500,0))&lt;&gt;"N",
INDEX('11.4_Outliers-Formal_dry_recy'!K$5:K$500,MATCH($F131,'11.4_Outliers-Formal_dry_recy'!$F$5:$F$500,0)),""),"")</f>
        <v>2013</v>
      </c>
      <c r="AA131" s="14" t="str">
        <f>IFERROR(IF(INDEX('11.4_Outliers-Formal_dry_recy'!$N$5:$N$500,MATCH($F131,'11.4_Outliers-Formal_dry_recy'!$F$5:$F$500,0))&lt;&gt;"N",
INDEX('11.4_Outliers-Formal_dry_recy'!L$5:L$500,MATCH($F131,'11.4_Outliers-Formal_dry_recy'!$F$5:$F$500,0)),""),"")</f>
        <v>WaW_065</v>
      </c>
      <c r="AB131" s="14">
        <f>IFERROR(IF(INDEX('11.6_Outliers-Incineration'!$N$5:$N$500,MATCH($F131,'11.6_Outliers-Incineration'!$F$5:$F$500,0))&lt;&gt;"N",
INDEX('11.6_Outliers-Incineration'!J$5:J$500,MATCH($F131,'11.6_Outliers-Incineration'!$F$5:$F$500,0)),""),"")</f>
        <v>0</v>
      </c>
      <c r="AC131" s="8">
        <f>IFERROR(IF(INDEX('11.6_Outliers-Incineration'!$N$5:$N$500,MATCH($F131,'11.6_Outliers-Incineration'!$F$5:$F$500,0))&lt;&gt;"N",
INDEX('11.6_Outliers-Incineration'!K$5:K$500,MATCH($F131,'11.6_Outliers-Incineration'!$F$5:$F$500,0)),""),"")</f>
        <v>2013</v>
      </c>
      <c r="AD131" s="14" t="str">
        <f>IFERROR(IF(INDEX('11.6_Outliers-Incineration'!$N$5:$N$500,MATCH($F131,'11.6_Outliers-Incineration'!$F$5:$F$500,0))&lt;&gt;"N",
INDEX('11.6_Outliers-Incineration'!L$5:L$500,MATCH($F131,'11.6_Outliers-Incineration'!$F$5:$F$500,0)),""),"")</f>
        <v>WaW_065</v>
      </c>
      <c r="AE131" s="14">
        <f>IFERROR(IF(INDEX('11.7_Outliers-Controlled_disp'!$N$5:$N$500,MATCH($F131,'11.7_Outliers-Controlled_disp'!$F$5:$F$500,0))&lt;&gt;"N",
INDEX('11.7_Outliers-Controlled_disp'!J$5:J$500,MATCH($F131,'11.7_Outliers-Controlled_disp'!$F$5:$F$500,0)),""),"")</f>
        <v>100</v>
      </c>
      <c r="AF131" s="8">
        <f>IFERROR(IF(INDEX('11.7_Outliers-Controlled_disp'!$N$5:$N$500,MATCH($F131,'11.7_Outliers-Controlled_disp'!$F$5:$F$500,0))&lt;&gt;"N",
INDEX('11.7_Outliers-Controlled_disp'!K$5:K$500,MATCH($F131,'11.7_Outliers-Controlled_disp'!$F$5:$F$500,0)),""),"")</f>
        <v>2013</v>
      </c>
      <c r="AG131" s="14" t="str">
        <f>IFERROR(IF(INDEX('11.7_Outliers-Controlled_disp'!$N$5:$N$500,MATCH($F131,'11.7_Outliers-Controlled_disp'!$F$5:$F$500,0))&lt;&gt;"N",
INDEX('11.7_Outliers-Controlled_disp'!L$5:L$500,MATCH($F131,'11.7_Outliers-Controlled_disp'!$F$5:$F$500,0)),""),"")</f>
        <v>WaW_065</v>
      </c>
      <c r="AI131" s="5"/>
      <c r="AJ131" s="5" t="s">
        <v>1569</v>
      </c>
      <c r="AK131" s="5">
        <f t="shared" si="2"/>
        <v>7</v>
      </c>
    </row>
    <row r="132" spans="1:37" x14ac:dyDescent="0.25">
      <c r="A132" s="5" t="s">
        <v>1134</v>
      </c>
      <c r="B132" s="5" t="s">
        <v>1129</v>
      </c>
      <c r="C132" s="5" t="s">
        <v>1128</v>
      </c>
      <c r="D132" s="5" t="s">
        <v>1038</v>
      </c>
      <c r="E132" s="5" t="s">
        <v>1575</v>
      </c>
      <c r="F132" s="5" t="s">
        <v>1135</v>
      </c>
      <c r="G132" s="5">
        <v>2</v>
      </c>
      <c r="H132" s="15">
        <v>1</v>
      </c>
      <c r="I132" s="4"/>
      <c r="J132" s="13">
        <f>IFERROR(IF(INDEX('11.1_Outliers-Generation'!$N$5:$N$500,MATCH($F132,'11.1_Outliers-Generation'!$F$5:$F$500,0))&lt;&gt;"N",
INDEX('11.1_Outliers-Generation'!J$5:J$500,MATCH($F132,'11.1_Outliers-Generation'!$F$5:$F$500,0)),""),"")</f>
        <v>0.69969573615418224</v>
      </c>
      <c r="K132" s="8">
        <f>IFERROR(IF(INDEX('11.1_Outliers-Generation'!$N$5:$N$500,MATCH($F132,'11.1_Outliers-Generation'!$F$5:$F$500,0))&lt;&gt;"N",
INDEX('11.1_Outliers-Generation'!K$5:K$500,MATCH($F132,'11.1_Outliers-Generation'!$F$5:$F$500,0)),""),"")</f>
        <v>2011</v>
      </c>
      <c r="L132" s="13" t="str">
        <f>IFERROR(IF(INDEX('11.1_Outliers-Generation'!$N$5:$N$500,MATCH($F132,'11.1_Outliers-Generation'!$F$5:$F$500,0))&lt;&gt;"N",
INDEX('11.1_Outliers-Generation'!L$5:L$500,MATCH($F132,'11.1_Outliers-Generation'!$F$5:$F$500,0)),""),"")</f>
        <v>WaW_066</v>
      </c>
      <c r="M132" s="14">
        <f>IFERROR(IF(INDEX('11.2_Outliers-Collection_cov'!$N$5:$N$500,MATCH($F132,'11.2_Outliers-Collection_cov'!$F$5:$F$500,0))&lt;&gt;"N",
INDEX('11.2_Outliers-Collection_cov'!J$5:J$500,MATCH($F132,'11.2_Outliers-Collection_cov'!$F$5:$F$500,0)),""),"")</f>
        <v>100</v>
      </c>
      <c r="N132" s="8">
        <f>IFERROR(IF(INDEX('11.2_Outliers-Collection_cov'!$N$5:$N$500,MATCH($F132,'11.2_Outliers-Collection_cov'!$F$5:$F$500,0))&lt;&gt;"N",
INDEX('11.2_Outliers-Collection_cov'!K$5:K$500,MATCH($F132,'11.2_Outliers-Collection_cov'!$F$5:$F$500,0)),""),"")</f>
        <v>2013</v>
      </c>
      <c r="O132" s="13" t="str">
        <f>IFERROR(IF(INDEX('11.2_Outliers-Collection_cov'!$N$5:$N$500,MATCH($F132,'11.2_Outliers-Collection_cov'!$F$5:$F$500,0))&lt;&gt;"N",
INDEX('11.2_Outliers-Collection_cov'!L$5:L$500,MATCH($F132,'11.2_Outliers-Collection_cov'!$F$5:$F$500,0)),""),"")</f>
        <v>WaW_066</v>
      </c>
      <c r="P132" s="14">
        <f>IFERROR(IF(INDEX('11.3_Outliers-Plastic'!$N$5:$N$500,MATCH($F132,'11.3_Outliers-Plastic'!$F$5:$F$500,0))&lt;&gt;"N",
INDEX('11.3_Outliers-Plastic'!J$5:J$500,MATCH($F132,'11.3_Outliers-Plastic'!$F$5:$F$500,0)),""),"")</f>
        <v>19.03</v>
      </c>
      <c r="Q132" s="8">
        <f>IFERROR(IF(INDEX('11.3_Outliers-Plastic'!$N$5:$N$500,MATCH($F132,'11.3_Outliers-Plastic'!$F$5:$F$500,0))&lt;&gt;"N",
INDEX('11.3_Outliers-Plastic'!K$5:K$500,MATCH($F132,'11.3_Outliers-Plastic'!$F$5:$F$500,0)),""),"")</f>
        <v>2013</v>
      </c>
      <c r="R132" s="14" t="str">
        <f>IFERROR(IF(INDEX('11.3_Outliers-Plastic'!$N$5:$N$500,MATCH($F132,'11.3_Outliers-Plastic'!$F$5:$F$500,0))&lt;&gt;"N",
INDEX('11.3_Outliers-Plastic'!L$5:L$500,MATCH($F132,'11.3_Outliers-Plastic'!$F$5:$F$500,0)),""),"")</f>
        <v>WaW_066</v>
      </c>
      <c r="S132" s="12"/>
      <c r="T132" s="5"/>
      <c r="U132" s="5" t="s">
        <v>1569</v>
      </c>
      <c r="V132" s="14">
        <f>IFERROR(IF(INDEX('11.5_Outliers-Other_recovery'!$N$5:$N$500,MATCH($F132,'11.5_Outliers-Other_recovery'!$F$5:$F$500,0))&lt;&gt;"N",
INDEX('11.5_Outliers-Other_recovery'!J$5:J$500,MATCH($F132,'11.5_Outliers-Other_recovery'!$F$5:$F$500,0)),""),"")</f>
        <v>0</v>
      </c>
      <c r="W132" s="8">
        <f>IFERROR(IF(INDEX('11.5_Outliers-Other_recovery'!$N$5:$N$500,MATCH($F132,'11.5_Outliers-Other_recovery'!$F$5:$F$500,0))&lt;&gt;"N",
INDEX('11.5_Outliers-Other_recovery'!K$5:K$500,MATCH($F132,'11.5_Outliers-Other_recovery'!$F$5:$F$500,0)),""),"")</f>
        <v>2013</v>
      </c>
      <c r="X132" s="14" t="str">
        <f>IFERROR(IF(INDEX('11.5_Outliers-Other_recovery'!$N$5:$N$500,MATCH($F132,'11.5_Outliers-Other_recovery'!$F$5:$F$500,0))&lt;&gt;"N",
INDEX('11.5_Outliers-Other_recovery'!L$5:L$500,MATCH($F132,'11.5_Outliers-Other_recovery'!$F$5:$F$500,0)),""),"")</f>
        <v>WaW_066</v>
      </c>
      <c r="Y132" s="14">
        <f>IFERROR(IF(INDEX('11.4_Outliers-Formal_dry_recy'!$N$5:$N$500,MATCH($F132,'11.4_Outliers-Formal_dry_recy'!$F$5:$F$500,0))&lt;&gt;"N",
INDEX('11.4_Outliers-Formal_dry_recy'!J$5:J$500,MATCH($F132,'11.4_Outliers-Formal_dry_recy'!$F$5:$F$500,0)),""),"")</f>
        <v>17</v>
      </c>
      <c r="Z132" s="8">
        <f>IFERROR(IF(INDEX('11.4_Outliers-Formal_dry_recy'!$N$5:$N$500,MATCH($F132,'11.4_Outliers-Formal_dry_recy'!$F$5:$F$500,0))&lt;&gt;"N",
INDEX('11.4_Outliers-Formal_dry_recy'!K$5:K$500,MATCH($F132,'11.4_Outliers-Formal_dry_recy'!$F$5:$F$500,0)),""),"")</f>
        <v>2013</v>
      </c>
      <c r="AA132" s="14" t="str">
        <f>IFERROR(IF(INDEX('11.4_Outliers-Formal_dry_recy'!$N$5:$N$500,MATCH($F132,'11.4_Outliers-Formal_dry_recy'!$F$5:$F$500,0))&lt;&gt;"N",
INDEX('11.4_Outliers-Formal_dry_recy'!L$5:L$500,MATCH($F132,'11.4_Outliers-Formal_dry_recy'!$F$5:$F$500,0)),""),"")</f>
        <v>WaW_066</v>
      </c>
      <c r="AB132" s="14">
        <f>IFERROR(IF(INDEX('11.6_Outliers-Incineration'!$N$5:$N$500,MATCH($F132,'11.6_Outliers-Incineration'!$F$5:$F$500,0))&lt;&gt;"N",
INDEX('11.6_Outliers-Incineration'!J$5:J$500,MATCH($F132,'11.6_Outliers-Incineration'!$F$5:$F$500,0)),""),"")</f>
        <v>0</v>
      </c>
      <c r="AC132" s="8">
        <f>IFERROR(IF(INDEX('11.6_Outliers-Incineration'!$N$5:$N$500,MATCH($F132,'11.6_Outliers-Incineration'!$F$5:$F$500,0))&lt;&gt;"N",
INDEX('11.6_Outliers-Incineration'!K$5:K$500,MATCH($F132,'11.6_Outliers-Incineration'!$F$5:$F$500,0)),""),"")</f>
        <v>2013</v>
      </c>
      <c r="AD132" s="14" t="str">
        <f>IFERROR(IF(INDEX('11.6_Outliers-Incineration'!$N$5:$N$500,MATCH($F132,'11.6_Outliers-Incineration'!$F$5:$F$500,0))&lt;&gt;"N",
INDEX('11.6_Outliers-Incineration'!L$5:L$500,MATCH($F132,'11.6_Outliers-Incineration'!$F$5:$F$500,0)),""),"")</f>
        <v>WaW_066</v>
      </c>
      <c r="AE132" s="14">
        <f>IFERROR(IF(INDEX('11.7_Outliers-Controlled_disp'!$N$5:$N$500,MATCH($F132,'11.7_Outliers-Controlled_disp'!$F$5:$F$500,0))&lt;&gt;"N",
INDEX('11.7_Outliers-Controlled_disp'!J$5:J$500,MATCH($F132,'11.7_Outliers-Controlled_disp'!$F$5:$F$500,0)),""),"")</f>
        <v>100</v>
      </c>
      <c r="AF132" s="8">
        <f>IFERROR(IF(INDEX('11.7_Outliers-Controlled_disp'!$N$5:$N$500,MATCH($F132,'11.7_Outliers-Controlled_disp'!$F$5:$F$500,0))&lt;&gt;"N",
INDEX('11.7_Outliers-Controlled_disp'!K$5:K$500,MATCH($F132,'11.7_Outliers-Controlled_disp'!$F$5:$F$500,0)),""),"")</f>
        <v>2013</v>
      </c>
      <c r="AG132" s="14" t="str">
        <f>IFERROR(IF(INDEX('11.7_Outliers-Controlled_disp'!$N$5:$N$500,MATCH($F132,'11.7_Outliers-Controlled_disp'!$F$5:$F$500,0))&lt;&gt;"N",
INDEX('11.7_Outliers-Controlled_disp'!L$5:L$500,MATCH($F132,'11.7_Outliers-Controlled_disp'!$F$5:$F$500,0)),""),"")</f>
        <v>WaW_066</v>
      </c>
      <c r="AI132" s="5"/>
      <c r="AJ132" s="5" t="s">
        <v>1569</v>
      </c>
      <c r="AK132" s="5">
        <f t="shared" si="2"/>
        <v>7</v>
      </c>
    </row>
    <row r="133" spans="1:37" x14ac:dyDescent="0.25">
      <c r="A133" s="5" t="s">
        <v>403</v>
      </c>
      <c r="B133" s="5" t="s">
        <v>406</v>
      </c>
      <c r="C133" s="5" t="s">
        <v>405</v>
      </c>
      <c r="D133" s="5" t="s">
        <v>360</v>
      </c>
      <c r="E133" s="5" t="s">
        <v>407</v>
      </c>
      <c r="F133" s="5" t="s">
        <v>404</v>
      </c>
      <c r="G133" s="5">
        <v>1</v>
      </c>
      <c r="H133" s="15">
        <v>3</v>
      </c>
      <c r="I133" s="4" t="s">
        <v>1862</v>
      </c>
      <c r="J133" s="13" t="str">
        <f>IFERROR(IF(INDEX('11.1_Outliers-Generation'!$N$5:$N$500,MATCH($F133,'11.1_Outliers-Generation'!$F$5:$F$500,0))&lt;&gt;"N",
INDEX('11.1_Outliers-Generation'!J$5:J$500,MATCH($F133,'11.1_Outliers-Generation'!$F$5:$F$500,0)),""),"")</f>
        <v/>
      </c>
      <c r="K133" s="8" t="str">
        <f>IFERROR(IF(INDEX('11.1_Outliers-Generation'!$N$5:$N$500,MATCH($F133,'11.1_Outliers-Generation'!$F$5:$F$500,0))&lt;&gt;"N",
INDEX('11.1_Outliers-Generation'!K$5:K$500,MATCH($F133,'11.1_Outliers-Generation'!$F$5:$F$500,0)),""),"")</f>
        <v/>
      </c>
      <c r="L133" s="13" t="str">
        <f>IFERROR(IF(INDEX('11.1_Outliers-Generation'!$N$5:$N$500,MATCH($F133,'11.1_Outliers-Generation'!$F$5:$F$500,0))&lt;&gt;"N",
INDEX('11.1_Outliers-Generation'!L$5:L$500,MATCH($F133,'11.1_Outliers-Generation'!$F$5:$F$500,0)),""),"")</f>
        <v/>
      </c>
      <c r="M133" s="14">
        <f>IFERROR(IF(INDEX('11.2_Outliers-Collection_cov'!$N$5:$N$500,MATCH($F133,'11.2_Outliers-Collection_cov'!$F$5:$F$500,0))&lt;&gt;"N",
INDEX('11.2_Outliers-Collection_cov'!J$5:J$500,MATCH($F133,'11.2_Outliers-Collection_cov'!$F$5:$F$500,0)),""),"")</f>
        <v>60</v>
      </c>
      <c r="N133" s="8" t="str">
        <f>IFERROR(IF(INDEX('11.2_Outliers-Collection_cov'!$N$5:$N$500,MATCH($F133,'11.2_Outliers-Collection_cov'!$F$5:$F$500,0))&lt;&gt;"N",
INDEX('11.2_Outliers-Collection_cov'!K$5:K$500,MATCH($F133,'11.2_Outliers-Collection_cov'!$F$5:$F$500,0)),""),"")</f>
        <v/>
      </c>
      <c r="O133" s="13" t="str">
        <f>IFERROR(IF(INDEX('11.2_Outliers-Collection_cov'!$N$5:$N$500,MATCH($F133,'11.2_Outliers-Collection_cov'!$F$5:$F$500,0))&lt;&gt;"N",
INDEX('11.2_Outliers-Collection_cov'!L$5:L$500,MATCH($F133,'11.2_Outliers-Collection_cov'!$F$5:$F$500,0)),""),"")</f>
        <v>WaW_067</v>
      </c>
      <c r="P133" s="14" t="str">
        <f>IFERROR(IF(INDEX('11.3_Outliers-Plastic'!$N$5:$N$500,MATCH($F133,'11.3_Outliers-Plastic'!$F$5:$F$500,0))&lt;&gt;"N",
INDEX('11.3_Outliers-Plastic'!J$5:J$500,MATCH($F133,'11.3_Outliers-Plastic'!$F$5:$F$500,0)),""),"")</f>
        <v/>
      </c>
      <c r="Q133" s="8" t="str">
        <f>IFERROR(IF(INDEX('11.3_Outliers-Plastic'!$N$5:$N$500,MATCH($F133,'11.3_Outliers-Plastic'!$F$5:$F$500,0))&lt;&gt;"N",
INDEX('11.3_Outliers-Plastic'!K$5:K$500,MATCH($F133,'11.3_Outliers-Plastic'!$F$5:$F$500,0)),""),"")</f>
        <v/>
      </c>
      <c r="R133" s="14" t="str">
        <f>IFERROR(IF(INDEX('11.3_Outliers-Plastic'!$N$5:$N$500,MATCH($F133,'11.3_Outliers-Plastic'!$F$5:$F$500,0))&lt;&gt;"N",
INDEX('11.3_Outliers-Plastic'!L$5:L$500,MATCH($F133,'11.3_Outliers-Plastic'!$F$5:$F$500,0)),""),"")</f>
        <v/>
      </c>
      <c r="S133" s="12"/>
      <c r="T133" s="5"/>
      <c r="U133" s="5" t="s">
        <v>1569</v>
      </c>
      <c r="V133" s="14">
        <f>IFERROR(IF(INDEX('11.5_Outliers-Other_recovery'!$N$5:$N$500,MATCH($F133,'11.5_Outliers-Other_recovery'!$F$5:$F$500,0))&lt;&gt;"N",
INDEX('11.5_Outliers-Other_recovery'!J$5:J$500,MATCH($F133,'11.5_Outliers-Other_recovery'!$F$5:$F$500,0)),""),"")</f>
        <v>0</v>
      </c>
      <c r="W133" s="8" t="str">
        <f>IFERROR(IF(INDEX('11.5_Outliers-Other_recovery'!$N$5:$N$500,MATCH($F133,'11.5_Outliers-Other_recovery'!$F$5:$F$500,0))&lt;&gt;"N",
INDEX('11.5_Outliers-Other_recovery'!K$5:K$500,MATCH($F133,'11.5_Outliers-Other_recovery'!$F$5:$F$500,0)),""),"")</f>
        <v/>
      </c>
      <c r="X133" s="14" t="str">
        <f>IFERROR(IF(INDEX('11.5_Outliers-Other_recovery'!$N$5:$N$500,MATCH($F133,'11.5_Outliers-Other_recovery'!$F$5:$F$500,0))&lt;&gt;"N",
INDEX('11.5_Outliers-Other_recovery'!L$5:L$500,MATCH($F133,'11.5_Outliers-Other_recovery'!$F$5:$F$500,0)),""),"")</f>
        <v>WaW_067</v>
      </c>
      <c r="Y133" s="14">
        <f>IFERROR(IF(INDEX('11.4_Outliers-Formal_dry_recy'!$N$5:$N$500,MATCH($F133,'11.4_Outliers-Formal_dry_recy'!$F$5:$F$500,0))&lt;&gt;"N",
INDEX('11.4_Outliers-Formal_dry_recy'!J$5:J$500,MATCH($F133,'11.4_Outliers-Formal_dry_recy'!$F$5:$F$500,0)),""),"")</f>
        <v>0</v>
      </c>
      <c r="Z133" s="8" t="str">
        <f>IFERROR(IF(INDEX('11.4_Outliers-Formal_dry_recy'!$N$5:$N$500,MATCH($F133,'11.4_Outliers-Formal_dry_recy'!$F$5:$F$500,0))&lt;&gt;"N",
INDEX('11.4_Outliers-Formal_dry_recy'!K$5:K$500,MATCH($F133,'11.4_Outliers-Formal_dry_recy'!$F$5:$F$500,0)),""),"")</f>
        <v/>
      </c>
      <c r="AA133" s="14" t="str">
        <f>IFERROR(IF(INDEX('11.4_Outliers-Formal_dry_recy'!$N$5:$N$500,MATCH($F133,'11.4_Outliers-Formal_dry_recy'!$F$5:$F$500,0))&lt;&gt;"N",
INDEX('11.4_Outliers-Formal_dry_recy'!L$5:L$500,MATCH($F133,'11.4_Outliers-Formal_dry_recy'!$F$5:$F$500,0)),""),"")</f>
        <v>WaW_067</v>
      </c>
      <c r="AB133" s="14">
        <f>IFERROR(IF(INDEX('11.6_Outliers-Incineration'!$N$5:$N$500,MATCH($F133,'11.6_Outliers-Incineration'!$F$5:$F$500,0))&lt;&gt;"N",
INDEX('11.6_Outliers-Incineration'!J$5:J$500,MATCH($F133,'11.6_Outliers-Incineration'!$F$5:$F$500,0)),""),"")</f>
        <v>0</v>
      </c>
      <c r="AC133" s="8" t="str">
        <f>IFERROR(IF(INDEX('11.6_Outliers-Incineration'!$N$5:$N$500,MATCH($F133,'11.6_Outliers-Incineration'!$F$5:$F$500,0))&lt;&gt;"N",
INDEX('11.6_Outliers-Incineration'!K$5:K$500,MATCH($F133,'11.6_Outliers-Incineration'!$F$5:$F$500,0)),""),"")</f>
        <v/>
      </c>
      <c r="AD133" s="14" t="str">
        <f>IFERROR(IF(INDEX('11.6_Outliers-Incineration'!$N$5:$N$500,MATCH($F133,'11.6_Outliers-Incineration'!$F$5:$F$500,0))&lt;&gt;"N",
INDEX('11.6_Outliers-Incineration'!L$5:L$500,MATCH($F133,'11.6_Outliers-Incineration'!$F$5:$F$500,0)),""),"")</f>
        <v>WaW_067</v>
      </c>
      <c r="AE133" s="14">
        <f>IFERROR(IF(INDEX('11.7_Outliers-Controlled_disp'!$N$5:$N$500,MATCH($F133,'11.7_Outliers-Controlled_disp'!$F$5:$F$500,0))&lt;&gt;"N",
INDEX('11.7_Outliers-Controlled_disp'!J$5:J$500,MATCH($F133,'11.7_Outliers-Controlled_disp'!$F$5:$F$500,0)),""),"")</f>
        <v>40</v>
      </c>
      <c r="AF133" s="8" t="str">
        <f>IFERROR(IF(INDEX('11.7_Outliers-Controlled_disp'!$N$5:$N$500,MATCH($F133,'11.7_Outliers-Controlled_disp'!$F$5:$F$500,0))&lt;&gt;"N",
INDEX('11.7_Outliers-Controlled_disp'!K$5:K$500,MATCH($F133,'11.7_Outliers-Controlled_disp'!$F$5:$F$500,0)),""),"")</f>
        <v/>
      </c>
      <c r="AG133" s="14" t="str">
        <f>IFERROR(IF(INDEX('11.7_Outliers-Controlled_disp'!$N$5:$N$500,MATCH($F133,'11.7_Outliers-Controlled_disp'!$F$5:$F$500,0))&lt;&gt;"N",
INDEX('11.7_Outliers-Controlled_disp'!L$5:L$500,MATCH($F133,'11.7_Outliers-Controlled_disp'!$F$5:$F$500,0)),""),"")</f>
        <v>WaW_067</v>
      </c>
      <c r="AI133" s="5"/>
      <c r="AJ133" s="5" t="s">
        <v>1569</v>
      </c>
      <c r="AK133" s="5">
        <f t="shared" si="2"/>
        <v>5</v>
      </c>
    </row>
    <row r="134" spans="1:37" x14ac:dyDescent="0.25">
      <c r="A134" s="5" t="s">
        <v>408</v>
      </c>
      <c r="B134" s="5" t="s">
        <v>7</v>
      </c>
      <c r="C134" s="5" t="s">
        <v>410</v>
      </c>
      <c r="D134" s="5" t="s">
        <v>360</v>
      </c>
      <c r="E134" s="5" t="s">
        <v>411</v>
      </c>
      <c r="F134" s="5" t="s">
        <v>409</v>
      </c>
      <c r="G134" s="5">
        <v>2</v>
      </c>
      <c r="H134" s="15">
        <v>2</v>
      </c>
      <c r="I134" s="4" t="s">
        <v>1863</v>
      </c>
      <c r="J134" s="13">
        <f>IFERROR(IF(INDEX('11.1_Outliers-Generation'!$N$5:$N$500,MATCH($F134,'11.1_Outliers-Generation'!$F$5:$F$500,0))&lt;&gt;"N",
INDEX('11.1_Outliers-Generation'!J$5:J$500,MATCH($F134,'11.1_Outliers-Generation'!$F$5:$F$500,0)),""),"")</f>
        <v>0.60412531285060844</v>
      </c>
      <c r="K134" s="8">
        <f>IFERROR(IF(INDEX('11.1_Outliers-Generation'!$N$5:$N$500,MATCH($F134,'11.1_Outliers-Generation'!$F$5:$F$500,0))&lt;&gt;"N",
INDEX('11.1_Outliers-Generation'!K$5:K$500,MATCH($F134,'11.1_Outliers-Generation'!$F$5:$F$500,0)),""),"")</f>
        <v>2016</v>
      </c>
      <c r="L134" s="13" t="str">
        <f>IFERROR(IF(INDEX('11.1_Outliers-Generation'!$N$5:$N$500,MATCH($F134,'11.1_Outliers-Generation'!$F$5:$F$500,0))&lt;&gt;"N",
INDEX('11.1_Outliers-Generation'!L$5:L$500,MATCH($F134,'11.1_Outliers-Generation'!$F$5:$F$500,0)),""),"")</f>
        <v>WaW_068</v>
      </c>
      <c r="M134" s="14" t="str">
        <f>IFERROR(IF(INDEX('11.2_Outliers-Collection_cov'!$N$5:$N$500,MATCH($F134,'11.2_Outliers-Collection_cov'!$F$5:$F$500,0))&lt;&gt;"N",
INDEX('11.2_Outliers-Collection_cov'!J$5:J$500,MATCH($F134,'11.2_Outliers-Collection_cov'!$F$5:$F$500,0)),""),"")</f>
        <v/>
      </c>
      <c r="N134" s="8" t="str">
        <f>IFERROR(IF(INDEX('11.2_Outliers-Collection_cov'!$N$5:$N$500,MATCH($F134,'11.2_Outliers-Collection_cov'!$F$5:$F$500,0))&lt;&gt;"N",
INDEX('11.2_Outliers-Collection_cov'!K$5:K$500,MATCH($F134,'11.2_Outliers-Collection_cov'!$F$5:$F$500,0)),""),"")</f>
        <v/>
      </c>
      <c r="O134" s="13" t="str">
        <f>IFERROR(IF(INDEX('11.2_Outliers-Collection_cov'!$N$5:$N$500,MATCH($F134,'11.2_Outliers-Collection_cov'!$F$5:$F$500,0))&lt;&gt;"N",
INDEX('11.2_Outliers-Collection_cov'!L$5:L$500,MATCH($F134,'11.2_Outliers-Collection_cov'!$F$5:$F$500,0)),""),"")</f>
        <v/>
      </c>
      <c r="P134" s="14" t="str">
        <f>IFERROR(IF(INDEX('11.3_Outliers-Plastic'!$N$5:$N$500,MATCH($F134,'11.3_Outliers-Plastic'!$F$5:$F$500,0))&lt;&gt;"N",
INDEX('11.3_Outliers-Plastic'!J$5:J$500,MATCH($F134,'11.3_Outliers-Plastic'!$F$5:$F$500,0)),""),"")</f>
        <v/>
      </c>
      <c r="Q134" s="8" t="str">
        <f>IFERROR(IF(INDEX('11.3_Outliers-Plastic'!$N$5:$N$500,MATCH($F134,'11.3_Outliers-Plastic'!$F$5:$F$500,0))&lt;&gt;"N",
INDEX('11.3_Outliers-Plastic'!K$5:K$500,MATCH($F134,'11.3_Outliers-Plastic'!$F$5:$F$500,0)),""),"")</f>
        <v/>
      </c>
      <c r="R134" s="14" t="str">
        <f>IFERROR(IF(INDEX('11.3_Outliers-Plastic'!$N$5:$N$500,MATCH($F134,'11.3_Outliers-Plastic'!$F$5:$F$500,0))&lt;&gt;"N",
INDEX('11.3_Outliers-Plastic'!L$5:L$500,MATCH($F134,'11.3_Outliers-Plastic'!$F$5:$F$500,0)),""),"")</f>
        <v/>
      </c>
      <c r="S134" s="12"/>
      <c r="T134" s="5"/>
      <c r="U134" s="5" t="s">
        <v>1569</v>
      </c>
      <c r="V134" s="14">
        <f>IFERROR(IF(INDEX('11.5_Outliers-Other_recovery'!$N$5:$N$500,MATCH($F134,'11.5_Outliers-Other_recovery'!$F$5:$F$500,0))&lt;&gt;"N",
INDEX('11.5_Outliers-Other_recovery'!J$5:J$500,MATCH($F134,'11.5_Outliers-Other_recovery'!$F$5:$F$500,0)),""),"")</f>
        <v>0</v>
      </c>
      <c r="W134" s="8">
        <f>IFERROR(IF(INDEX('11.5_Outliers-Other_recovery'!$N$5:$N$500,MATCH($F134,'11.5_Outliers-Other_recovery'!$F$5:$F$500,0))&lt;&gt;"N",
INDEX('11.5_Outliers-Other_recovery'!K$5:K$500,MATCH($F134,'11.5_Outliers-Other_recovery'!$F$5:$F$500,0)),""),"")</f>
        <v>2016</v>
      </c>
      <c r="X134" s="14" t="str">
        <f>IFERROR(IF(INDEX('11.5_Outliers-Other_recovery'!$N$5:$N$500,MATCH($F134,'11.5_Outliers-Other_recovery'!$F$5:$F$500,0))&lt;&gt;"N",
INDEX('11.5_Outliers-Other_recovery'!L$5:L$500,MATCH($F134,'11.5_Outliers-Other_recovery'!$F$5:$F$500,0)),""),"")</f>
        <v>WaW_068</v>
      </c>
      <c r="Y134" s="14">
        <f>IFERROR(IF(INDEX('11.4_Outliers-Formal_dry_recy'!$N$5:$N$500,MATCH($F134,'11.4_Outliers-Formal_dry_recy'!$F$5:$F$500,0))&lt;&gt;"N",
INDEX('11.4_Outliers-Formal_dry_recy'!J$5:J$500,MATCH($F134,'11.4_Outliers-Formal_dry_recy'!$F$5:$F$500,0)),""),"")</f>
        <v>0</v>
      </c>
      <c r="Z134" s="8">
        <f>IFERROR(IF(INDEX('11.4_Outliers-Formal_dry_recy'!$N$5:$N$500,MATCH($F134,'11.4_Outliers-Formal_dry_recy'!$F$5:$F$500,0))&lt;&gt;"N",
INDEX('11.4_Outliers-Formal_dry_recy'!K$5:K$500,MATCH($F134,'11.4_Outliers-Formal_dry_recy'!$F$5:$F$500,0)),""),"")</f>
        <v>2016</v>
      </c>
      <c r="AA134" s="14" t="str">
        <f>IFERROR(IF(INDEX('11.4_Outliers-Formal_dry_recy'!$N$5:$N$500,MATCH($F134,'11.4_Outliers-Formal_dry_recy'!$F$5:$F$500,0))&lt;&gt;"N",
INDEX('11.4_Outliers-Formal_dry_recy'!L$5:L$500,MATCH($F134,'11.4_Outliers-Formal_dry_recy'!$F$5:$F$500,0)),""),"")</f>
        <v>WaW_068</v>
      </c>
      <c r="AB134" s="14">
        <f>IFERROR(IF(INDEX('11.6_Outliers-Incineration'!$N$5:$N$500,MATCH($F134,'11.6_Outliers-Incineration'!$F$5:$F$500,0))&lt;&gt;"N",
INDEX('11.6_Outliers-Incineration'!J$5:J$500,MATCH($F134,'11.6_Outliers-Incineration'!$F$5:$F$500,0)),""),"")</f>
        <v>0</v>
      </c>
      <c r="AC134" s="8">
        <f>IFERROR(IF(INDEX('11.6_Outliers-Incineration'!$N$5:$N$500,MATCH($F134,'11.6_Outliers-Incineration'!$F$5:$F$500,0))&lt;&gt;"N",
INDEX('11.6_Outliers-Incineration'!K$5:K$500,MATCH($F134,'11.6_Outliers-Incineration'!$F$5:$F$500,0)),""),"")</f>
        <v>2016</v>
      </c>
      <c r="AD134" s="14" t="str">
        <f>IFERROR(IF(INDEX('11.6_Outliers-Incineration'!$N$5:$N$500,MATCH($F134,'11.6_Outliers-Incineration'!$F$5:$F$500,0))&lt;&gt;"N",
INDEX('11.6_Outliers-Incineration'!L$5:L$500,MATCH($F134,'11.6_Outliers-Incineration'!$F$5:$F$500,0)),""),"")</f>
        <v>WaW_068</v>
      </c>
      <c r="AE134" s="14">
        <f>IFERROR(IF(INDEX('11.7_Outliers-Controlled_disp'!$N$5:$N$500,MATCH($F134,'11.7_Outliers-Controlled_disp'!$F$5:$F$500,0))&lt;&gt;"N",
INDEX('11.7_Outliers-Controlled_disp'!J$5:J$500,MATCH($F134,'11.7_Outliers-Controlled_disp'!$F$5:$F$500,0)),""),"")</f>
        <v>0</v>
      </c>
      <c r="AF134" s="8">
        <f>IFERROR(IF(INDEX('11.7_Outliers-Controlled_disp'!$N$5:$N$500,MATCH($F134,'11.7_Outliers-Controlled_disp'!$F$5:$F$500,0))&lt;&gt;"N",
INDEX('11.7_Outliers-Controlled_disp'!K$5:K$500,MATCH($F134,'11.7_Outliers-Controlled_disp'!$F$5:$F$500,0)),""),"")</f>
        <v>2016</v>
      </c>
      <c r="AG134" s="14" t="str">
        <f>IFERROR(IF(INDEX('11.7_Outliers-Controlled_disp'!$N$5:$N$500,MATCH($F134,'11.7_Outliers-Controlled_disp'!$F$5:$F$500,0))&lt;&gt;"N",
INDEX('11.7_Outliers-Controlled_disp'!L$5:L$500,MATCH($F134,'11.7_Outliers-Controlled_disp'!$F$5:$F$500,0)),""),"")</f>
        <v>WaW_068</v>
      </c>
      <c r="AI134" s="5"/>
      <c r="AJ134" s="5" t="s">
        <v>1569</v>
      </c>
      <c r="AK134" s="5">
        <f t="shared" si="2"/>
        <v>5</v>
      </c>
    </row>
    <row r="135" spans="1:37" x14ac:dyDescent="0.25">
      <c r="A135" s="5" t="s">
        <v>668</v>
      </c>
      <c r="B135" s="5" t="s">
        <v>1649</v>
      </c>
      <c r="C135" s="5" t="s">
        <v>670</v>
      </c>
      <c r="D135" s="5" t="s">
        <v>620</v>
      </c>
      <c r="E135" s="5" t="s">
        <v>671</v>
      </c>
      <c r="F135" s="5" t="s">
        <v>669</v>
      </c>
      <c r="G135" s="5">
        <v>2</v>
      </c>
      <c r="H135" s="15">
        <v>2</v>
      </c>
      <c r="I135" s="4" t="s">
        <v>1864</v>
      </c>
      <c r="J135" s="13">
        <f>IFERROR(IF(INDEX('11.1_Outliers-Generation'!$N$5:$N$500,MATCH($F135,'11.1_Outliers-Generation'!$F$5:$F$500,0))&lt;&gt;"N",
INDEX('11.1_Outliers-Generation'!J$5:J$500,MATCH($F135,'11.1_Outliers-Generation'!$F$5:$F$500,0)),""),"")</f>
        <v>0.50612833453496764</v>
      </c>
      <c r="K135" s="8">
        <f>IFERROR(IF(INDEX('11.1_Outliers-Generation'!$N$5:$N$500,MATCH($F135,'11.1_Outliers-Generation'!$F$5:$F$500,0))&lt;&gt;"N",
INDEX('11.1_Outliers-Generation'!K$5:K$500,MATCH($F135,'11.1_Outliers-Generation'!$F$5:$F$500,0)),""),"")</f>
        <v>2012</v>
      </c>
      <c r="L135" s="13" t="str">
        <f>IFERROR(IF(INDEX('11.1_Outliers-Generation'!$N$5:$N$500,MATCH($F135,'11.1_Outliers-Generation'!$F$5:$F$500,0))&lt;&gt;"N",
INDEX('11.1_Outliers-Generation'!L$5:L$500,MATCH($F135,'11.1_Outliers-Generation'!$F$5:$F$500,0)),""),"")</f>
        <v>WaW_069</v>
      </c>
      <c r="M135" s="14" t="str">
        <f>IFERROR(IF(INDEX('11.2_Outliers-Collection_cov'!$N$5:$N$500,MATCH($F135,'11.2_Outliers-Collection_cov'!$F$5:$F$500,0))&lt;&gt;"N",
INDEX('11.2_Outliers-Collection_cov'!J$5:J$500,MATCH($F135,'11.2_Outliers-Collection_cov'!$F$5:$F$500,0)),""),"")</f>
        <v/>
      </c>
      <c r="N135" s="8" t="str">
        <f>IFERROR(IF(INDEX('11.2_Outliers-Collection_cov'!$N$5:$N$500,MATCH($F135,'11.2_Outliers-Collection_cov'!$F$5:$F$500,0))&lt;&gt;"N",
INDEX('11.2_Outliers-Collection_cov'!K$5:K$500,MATCH($F135,'11.2_Outliers-Collection_cov'!$F$5:$F$500,0)),""),"")</f>
        <v/>
      </c>
      <c r="O135" s="13" t="str">
        <f>IFERROR(IF(INDEX('11.2_Outliers-Collection_cov'!$N$5:$N$500,MATCH($F135,'11.2_Outliers-Collection_cov'!$F$5:$F$500,0))&lt;&gt;"N",
INDEX('11.2_Outliers-Collection_cov'!L$5:L$500,MATCH($F135,'11.2_Outliers-Collection_cov'!$F$5:$F$500,0)),""),"")</f>
        <v/>
      </c>
      <c r="P135" s="14">
        <f>IFERROR(IF(INDEX('11.3_Outliers-Plastic'!$N$5:$N$500,MATCH($F135,'11.3_Outliers-Plastic'!$F$5:$F$500,0))&lt;&gt;"N",
INDEX('11.3_Outliers-Plastic'!J$5:J$500,MATCH($F135,'11.3_Outliers-Plastic'!$F$5:$F$500,0)),""),"")</f>
        <v>6.1999999999999993</v>
      </c>
      <c r="Q135" s="8">
        <f>IFERROR(IF(INDEX('11.3_Outliers-Plastic'!$N$5:$N$500,MATCH($F135,'11.3_Outliers-Plastic'!$F$5:$F$500,0))&lt;&gt;"N",
INDEX('11.3_Outliers-Plastic'!K$5:K$500,MATCH($F135,'11.3_Outliers-Plastic'!$F$5:$F$500,0)),""),"")</f>
        <v>2012</v>
      </c>
      <c r="R135" s="14" t="str">
        <f>IFERROR(IF(INDEX('11.3_Outliers-Plastic'!$N$5:$N$500,MATCH($F135,'11.3_Outliers-Plastic'!$F$5:$F$500,0))&lt;&gt;"N",
INDEX('11.3_Outliers-Plastic'!L$5:L$500,MATCH($F135,'11.3_Outliers-Plastic'!$F$5:$F$500,0)),""),"")</f>
        <v>WaW_069</v>
      </c>
      <c r="S135" s="12"/>
      <c r="T135" s="5"/>
      <c r="U135" s="5" t="s">
        <v>1569</v>
      </c>
      <c r="V135" s="14" t="str">
        <f>IFERROR(IF(INDEX('11.5_Outliers-Other_recovery'!$N$5:$N$500,MATCH($F135,'11.5_Outliers-Other_recovery'!$F$5:$F$500,0))&lt;&gt;"N",
INDEX('11.5_Outliers-Other_recovery'!J$5:J$500,MATCH($F135,'11.5_Outliers-Other_recovery'!$F$5:$F$500,0)),""),"")</f>
        <v/>
      </c>
      <c r="W135" s="8" t="str">
        <f>IFERROR(IF(INDEX('11.5_Outliers-Other_recovery'!$N$5:$N$500,MATCH($F135,'11.5_Outliers-Other_recovery'!$F$5:$F$500,0))&lt;&gt;"N",
INDEX('11.5_Outliers-Other_recovery'!K$5:K$500,MATCH($F135,'11.5_Outliers-Other_recovery'!$F$5:$F$500,0)),""),"")</f>
        <v/>
      </c>
      <c r="X135" s="14" t="str">
        <f>IFERROR(IF(INDEX('11.5_Outliers-Other_recovery'!$N$5:$N$500,MATCH($F135,'11.5_Outliers-Other_recovery'!$F$5:$F$500,0))&lt;&gt;"N",
INDEX('11.5_Outliers-Other_recovery'!L$5:L$500,MATCH($F135,'11.5_Outliers-Other_recovery'!$F$5:$F$500,0)),""),"")</f>
        <v/>
      </c>
      <c r="Y135" s="14" t="str">
        <f>IFERROR(IF(INDEX('11.4_Outliers-Formal_dry_recy'!$N$5:$N$500,MATCH($F135,'11.4_Outliers-Formal_dry_recy'!$F$5:$F$500,0))&lt;&gt;"N",
INDEX('11.4_Outliers-Formal_dry_recy'!J$5:J$500,MATCH($F135,'11.4_Outliers-Formal_dry_recy'!$F$5:$F$500,0)),""),"")</f>
        <v/>
      </c>
      <c r="Z135" s="8" t="str">
        <f>IFERROR(IF(INDEX('11.4_Outliers-Formal_dry_recy'!$N$5:$N$500,MATCH($F135,'11.4_Outliers-Formal_dry_recy'!$F$5:$F$500,0))&lt;&gt;"N",
INDEX('11.4_Outliers-Formal_dry_recy'!K$5:K$500,MATCH($F135,'11.4_Outliers-Formal_dry_recy'!$F$5:$F$500,0)),""),"")</f>
        <v/>
      </c>
      <c r="AA135" s="14" t="str">
        <f>IFERROR(IF(INDEX('11.4_Outliers-Formal_dry_recy'!$N$5:$N$500,MATCH($F135,'11.4_Outliers-Formal_dry_recy'!$F$5:$F$500,0))&lt;&gt;"N",
INDEX('11.4_Outliers-Formal_dry_recy'!L$5:L$500,MATCH($F135,'11.4_Outliers-Formal_dry_recy'!$F$5:$F$500,0)),""),"")</f>
        <v/>
      </c>
      <c r="AB135" s="14" t="str">
        <f>IFERROR(IF(INDEX('11.6_Outliers-Incineration'!$N$5:$N$500,MATCH($F135,'11.6_Outliers-Incineration'!$F$5:$F$500,0))&lt;&gt;"N",
INDEX('11.6_Outliers-Incineration'!J$5:J$500,MATCH($F135,'11.6_Outliers-Incineration'!$F$5:$F$500,0)),""),"")</f>
        <v/>
      </c>
      <c r="AC135" s="8" t="str">
        <f>IFERROR(IF(INDEX('11.6_Outliers-Incineration'!$N$5:$N$500,MATCH($F135,'11.6_Outliers-Incineration'!$F$5:$F$500,0))&lt;&gt;"N",
INDEX('11.6_Outliers-Incineration'!K$5:K$500,MATCH($F135,'11.6_Outliers-Incineration'!$F$5:$F$500,0)),""),"")</f>
        <v/>
      </c>
      <c r="AD135" s="14" t="str">
        <f>IFERROR(IF(INDEX('11.6_Outliers-Incineration'!$N$5:$N$500,MATCH($F135,'11.6_Outliers-Incineration'!$F$5:$F$500,0))&lt;&gt;"N",
INDEX('11.6_Outliers-Incineration'!L$5:L$500,MATCH($F135,'11.6_Outliers-Incineration'!$F$5:$F$500,0)),""),"")</f>
        <v/>
      </c>
      <c r="AE135" s="14" t="str">
        <f>IFERROR(IF(INDEX('11.7_Outliers-Controlled_disp'!$N$5:$N$500,MATCH($F135,'11.7_Outliers-Controlled_disp'!$F$5:$F$500,0))&lt;&gt;"N",
INDEX('11.7_Outliers-Controlled_disp'!J$5:J$500,MATCH($F135,'11.7_Outliers-Controlled_disp'!$F$5:$F$500,0)),""),"")</f>
        <v/>
      </c>
      <c r="AF135" s="8" t="str">
        <f>IFERROR(IF(INDEX('11.7_Outliers-Controlled_disp'!$N$5:$N$500,MATCH($F135,'11.7_Outliers-Controlled_disp'!$F$5:$F$500,0))&lt;&gt;"N",
INDEX('11.7_Outliers-Controlled_disp'!K$5:K$500,MATCH($F135,'11.7_Outliers-Controlled_disp'!$F$5:$F$500,0)),""),"")</f>
        <v/>
      </c>
      <c r="AG135" s="14" t="str">
        <f>IFERROR(IF(INDEX('11.7_Outliers-Controlled_disp'!$N$5:$N$500,MATCH($F135,'11.7_Outliers-Controlled_disp'!$F$5:$F$500,0))&lt;&gt;"N",
INDEX('11.7_Outliers-Controlled_disp'!L$5:L$500,MATCH($F135,'11.7_Outliers-Controlled_disp'!$F$5:$F$500,0)),""),"")</f>
        <v/>
      </c>
      <c r="AI135" s="5"/>
      <c r="AJ135" s="5" t="s">
        <v>1569</v>
      </c>
      <c r="AK135" s="5">
        <f t="shared" si="2"/>
        <v>2</v>
      </c>
    </row>
    <row r="136" spans="1:37" x14ac:dyDescent="0.25">
      <c r="A136" s="5" t="s">
        <v>1136</v>
      </c>
      <c r="B136" s="5" t="s">
        <v>1139</v>
      </c>
      <c r="C136" s="5" t="s">
        <v>1138</v>
      </c>
      <c r="D136" s="5" t="s">
        <v>1038</v>
      </c>
      <c r="E136" s="5" t="s">
        <v>1140</v>
      </c>
      <c r="F136" s="5" t="s">
        <v>1137</v>
      </c>
      <c r="G136" s="5">
        <v>2</v>
      </c>
      <c r="H136" s="15">
        <v>2</v>
      </c>
      <c r="I136" s="4" t="s">
        <v>1865</v>
      </c>
      <c r="J136" s="13">
        <f>IFERROR(IF(INDEX('11.1_Outliers-Generation'!$N$5:$N$500,MATCH($F136,'11.1_Outliers-Generation'!$F$5:$F$500,0))&lt;&gt;"N",
INDEX('11.1_Outliers-Generation'!J$5:J$500,MATCH($F136,'11.1_Outliers-Generation'!$F$5:$F$500,0)),""),"")</f>
        <v>0.86959574406565221</v>
      </c>
      <c r="K136" s="8">
        <f>IFERROR(IF(INDEX('11.1_Outliers-Generation'!$N$5:$N$500,MATCH($F136,'11.1_Outliers-Generation'!$F$5:$F$500,0))&lt;&gt;"N",
INDEX('11.1_Outliers-Generation'!K$5:K$500,MATCH($F136,'11.1_Outliers-Generation'!$F$5:$F$500,0)),""),"")</f>
        <v>2016</v>
      </c>
      <c r="L136" s="13" t="str">
        <f>IFERROR(IF(INDEX('11.1_Outliers-Generation'!$N$5:$N$500,MATCH($F136,'11.1_Outliers-Generation'!$F$5:$F$500,0))&lt;&gt;"N",
INDEX('11.1_Outliers-Generation'!L$5:L$500,MATCH($F136,'11.1_Outliers-Generation'!$F$5:$F$500,0)),""),"")</f>
        <v>WaW_070</v>
      </c>
      <c r="M136" s="14">
        <f>IFERROR(IF(INDEX('11.2_Outliers-Collection_cov'!$N$5:$N$500,MATCH($F136,'11.2_Outliers-Collection_cov'!$F$5:$F$500,0))&lt;&gt;"N",
INDEX('11.2_Outliers-Collection_cov'!J$5:J$500,MATCH($F136,'11.2_Outliers-Collection_cov'!$F$5:$F$500,0)),""),"")</f>
        <v>100</v>
      </c>
      <c r="N136" s="8">
        <f>IFERROR(IF(INDEX('11.2_Outliers-Collection_cov'!$N$5:$N$500,MATCH($F136,'11.2_Outliers-Collection_cov'!$F$5:$F$500,0))&lt;&gt;"N",
INDEX('11.2_Outliers-Collection_cov'!K$5:K$500,MATCH($F136,'11.2_Outliers-Collection_cov'!$F$5:$F$500,0)),""),"")</f>
        <v>2016</v>
      </c>
      <c r="O136" s="13" t="str">
        <f>IFERROR(IF(INDEX('11.2_Outliers-Collection_cov'!$N$5:$N$500,MATCH($F136,'11.2_Outliers-Collection_cov'!$F$5:$F$500,0))&lt;&gt;"N",
INDEX('11.2_Outliers-Collection_cov'!L$5:L$500,MATCH($F136,'11.2_Outliers-Collection_cov'!$F$5:$F$500,0)),""),"")</f>
        <v>WaW_070</v>
      </c>
      <c r="P136" s="14">
        <f>IFERROR(IF(INDEX('11.3_Outliers-Plastic'!$N$5:$N$500,MATCH($F136,'11.3_Outliers-Plastic'!$F$5:$F$500,0))&lt;&gt;"N",
INDEX('11.3_Outliers-Plastic'!J$5:J$500,MATCH($F136,'11.3_Outliers-Plastic'!$F$5:$F$500,0)),""),"")</f>
        <v>12.6</v>
      </c>
      <c r="Q136" s="8">
        <f>IFERROR(IF(INDEX('11.3_Outliers-Plastic'!$N$5:$N$500,MATCH($F136,'11.3_Outliers-Plastic'!$F$5:$F$500,0))&lt;&gt;"N",
INDEX('11.3_Outliers-Plastic'!K$5:K$500,MATCH($F136,'11.3_Outliers-Plastic'!$F$5:$F$500,0)),""),"")</f>
        <v>2016</v>
      </c>
      <c r="R136" s="14" t="str">
        <f>IFERROR(IF(INDEX('11.3_Outliers-Plastic'!$N$5:$N$500,MATCH($F136,'11.3_Outliers-Plastic'!$F$5:$F$500,0))&lt;&gt;"N",
INDEX('11.3_Outliers-Plastic'!L$5:L$500,MATCH($F136,'11.3_Outliers-Plastic'!$F$5:$F$500,0)),""),"")</f>
        <v>WaW_070</v>
      </c>
      <c r="S136" s="12"/>
      <c r="T136" s="5"/>
      <c r="U136" s="5" t="s">
        <v>1569</v>
      </c>
      <c r="V136" s="14">
        <f>IFERROR(IF(INDEX('11.5_Outliers-Other_recovery'!$N$5:$N$500,MATCH($F136,'11.5_Outliers-Other_recovery'!$F$5:$F$500,0))&lt;&gt;"N",
INDEX('11.5_Outliers-Other_recovery'!J$5:J$500,MATCH($F136,'11.5_Outliers-Other_recovery'!$F$5:$F$500,0)),""),"")</f>
        <v>0</v>
      </c>
      <c r="W136" s="8">
        <f>IFERROR(IF(INDEX('11.5_Outliers-Other_recovery'!$N$5:$N$500,MATCH($F136,'11.5_Outliers-Other_recovery'!$F$5:$F$500,0))&lt;&gt;"N",
INDEX('11.5_Outliers-Other_recovery'!K$5:K$500,MATCH($F136,'11.5_Outliers-Other_recovery'!$F$5:$F$500,0)),""),"")</f>
        <v>2016</v>
      </c>
      <c r="X136" s="14" t="str">
        <f>IFERROR(IF(INDEX('11.5_Outliers-Other_recovery'!$N$5:$N$500,MATCH($F136,'11.5_Outliers-Other_recovery'!$F$5:$F$500,0))&lt;&gt;"N",
INDEX('11.5_Outliers-Other_recovery'!L$5:L$500,MATCH($F136,'11.5_Outliers-Other_recovery'!$F$5:$F$500,0)),""),"")</f>
        <v>WaW_070</v>
      </c>
      <c r="Y136" s="14">
        <f>IFERROR(IF(INDEX('11.4_Outliers-Formal_dry_recy'!$N$5:$N$500,MATCH($F136,'11.4_Outliers-Formal_dry_recy'!$F$5:$F$500,0))&lt;&gt;"N",
INDEX('11.4_Outliers-Formal_dry_recy'!J$5:J$500,MATCH($F136,'11.4_Outliers-Formal_dry_recy'!$F$5:$F$500,0)),""),"")</f>
        <v>0.42</v>
      </c>
      <c r="Z136" s="8">
        <f>IFERROR(IF(INDEX('11.4_Outliers-Formal_dry_recy'!$N$5:$N$500,MATCH($F136,'11.4_Outliers-Formal_dry_recy'!$F$5:$F$500,0))&lt;&gt;"N",
INDEX('11.4_Outliers-Formal_dry_recy'!K$5:K$500,MATCH($F136,'11.4_Outliers-Formal_dry_recy'!$F$5:$F$500,0)),""),"")</f>
        <v>2016</v>
      </c>
      <c r="AA136" s="14" t="str">
        <f>IFERROR(IF(INDEX('11.4_Outliers-Formal_dry_recy'!$N$5:$N$500,MATCH($F136,'11.4_Outliers-Formal_dry_recy'!$F$5:$F$500,0))&lt;&gt;"N",
INDEX('11.4_Outliers-Formal_dry_recy'!L$5:L$500,MATCH($F136,'11.4_Outliers-Formal_dry_recy'!$F$5:$F$500,0)),""),"")</f>
        <v>WaW_070</v>
      </c>
      <c r="AB136" s="14">
        <f>IFERROR(IF(INDEX('11.6_Outliers-Incineration'!$N$5:$N$500,MATCH($F136,'11.6_Outliers-Incineration'!$F$5:$F$500,0))&lt;&gt;"N",
INDEX('11.6_Outliers-Incineration'!J$5:J$500,MATCH($F136,'11.6_Outliers-Incineration'!$F$5:$F$500,0)),""),"")</f>
        <v>0</v>
      </c>
      <c r="AC136" s="8">
        <f>IFERROR(IF(INDEX('11.6_Outliers-Incineration'!$N$5:$N$500,MATCH($F136,'11.6_Outliers-Incineration'!$F$5:$F$500,0))&lt;&gt;"N",
INDEX('11.6_Outliers-Incineration'!K$5:K$500,MATCH($F136,'11.6_Outliers-Incineration'!$F$5:$F$500,0)),""),"")</f>
        <v>2016</v>
      </c>
      <c r="AD136" s="14" t="str">
        <f>IFERROR(IF(INDEX('11.6_Outliers-Incineration'!$N$5:$N$500,MATCH($F136,'11.6_Outliers-Incineration'!$F$5:$F$500,0))&lt;&gt;"N",
INDEX('11.6_Outliers-Incineration'!L$5:L$500,MATCH($F136,'11.6_Outliers-Incineration'!$F$5:$F$500,0)),""),"")</f>
        <v>WaW_070</v>
      </c>
      <c r="AE136" s="14">
        <f>IFERROR(IF(INDEX('11.7_Outliers-Controlled_disp'!$N$5:$N$500,MATCH($F136,'11.7_Outliers-Controlled_disp'!$F$5:$F$500,0))&lt;&gt;"N",
INDEX('11.7_Outliers-Controlled_disp'!J$5:J$500,MATCH($F136,'11.7_Outliers-Controlled_disp'!$F$5:$F$500,0)),""),"")</f>
        <v>100</v>
      </c>
      <c r="AF136" s="8">
        <f>IFERROR(IF(INDEX('11.7_Outliers-Controlled_disp'!$N$5:$N$500,MATCH($F136,'11.7_Outliers-Controlled_disp'!$F$5:$F$500,0))&lt;&gt;"N",
INDEX('11.7_Outliers-Controlled_disp'!K$5:K$500,MATCH($F136,'11.7_Outliers-Controlled_disp'!$F$5:$F$500,0)),""),"")</f>
        <v>2016</v>
      </c>
      <c r="AG136" s="14" t="str">
        <f>IFERROR(IF(INDEX('11.7_Outliers-Controlled_disp'!$N$5:$N$500,MATCH($F136,'11.7_Outliers-Controlled_disp'!$F$5:$F$500,0))&lt;&gt;"N",
INDEX('11.7_Outliers-Controlled_disp'!L$5:L$500,MATCH($F136,'11.7_Outliers-Controlled_disp'!$F$5:$F$500,0)),""),"")</f>
        <v>WaW_070</v>
      </c>
      <c r="AI136" s="5"/>
      <c r="AJ136" s="5" t="s">
        <v>1569</v>
      </c>
      <c r="AK136" s="5">
        <f t="shared" si="2"/>
        <v>7</v>
      </c>
    </row>
    <row r="137" spans="1:37" x14ac:dyDescent="0.25">
      <c r="A137" s="5" t="s">
        <v>1141</v>
      </c>
      <c r="B137" s="5" t="s">
        <v>1139</v>
      </c>
      <c r="C137" s="5" t="s">
        <v>1138</v>
      </c>
      <c r="D137" s="5" t="s">
        <v>1038</v>
      </c>
      <c r="E137" s="5" t="s">
        <v>1576</v>
      </c>
      <c r="F137" s="5" t="s">
        <v>1142</v>
      </c>
      <c r="G137" s="5">
        <v>2</v>
      </c>
      <c r="H137" s="15">
        <v>2</v>
      </c>
      <c r="I137" s="4" t="s">
        <v>1865</v>
      </c>
      <c r="J137" s="13">
        <f>IFERROR(IF(INDEX('11.1_Outliers-Generation'!$N$5:$N$500,MATCH($F137,'11.1_Outliers-Generation'!$F$5:$F$500,0))&lt;&gt;"N",
INDEX('11.1_Outliers-Generation'!J$5:J$500,MATCH($F137,'11.1_Outliers-Generation'!$F$5:$F$500,0)),""),"")</f>
        <v>1.171407984091394</v>
      </c>
      <c r="K137" s="8">
        <f>IFERROR(IF(INDEX('11.1_Outliers-Generation'!$N$5:$N$500,MATCH($F137,'11.1_Outliers-Generation'!$F$5:$F$500,0))&lt;&gt;"N",
INDEX('11.1_Outliers-Generation'!K$5:K$500,MATCH($F137,'11.1_Outliers-Generation'!$F$5:$F$500,0)),""),"")</f>
        <v>2010</v>
      </c>
      <c r="L137" s="13" t="str">
        <f>IFERROR(IF(INDEX('11.1_Outliers-Generation'!$N$5:$N$500,MATCH($F137,'11.1_Outliers-Generation'!$F$5:$F$500,0))&lt;&gt;"N",
INDEX('11.1_Outliers-Generation'!L$5:L$500,MATCH($F137,'11.1_Outliers-Generation'!$F$5:$F$500,0)),""),"")</f>
        <v>WaW_071</v>
      </c>
      <c r="M137" s="14">
        <f>IFERROR(IF(INDEX('11.2_Outliers-Collection_cov'!$N$5:$N$500,MATCH($F137,'11.2_Outliers-Collection_cov'!$F$5:$F$500,0))&lt;&gt;"N",
INDEX('11.2_Outliers-Collection_cov'!J$5:J$500,MATCH($F137,'11.2_Outliers-Collection_cov'!$F$5:$F$500,0)),""),"")</f>
        <v>100</v>
      </c>
      <c r="N137" s="8">
        <f>IFERROR(IF(INDEX('11.2_Outliers-Collection_cov'!$N$5:$N$500,MATCH($F137,'11.2_Outliers-Collection_cov'!$F$5:$F$500,0))&lt;&gt;"N",
INDEX('11.2_Outliers-Collection_cov'!K$5:K$500,MATCH($F137,'11.2_Outliers-Collection_cov'!$F$5:$F$500,0)),""),"")</f>
        <v>2016</v>
      </c>
      <c r="O137" s="13" t="str">
        <f>IFERROR(IF(INDEX('11.2_Outliers-Collection_cov'!$N$5:$N$500,MATCH($F137,'11.2_Outliers-Collection_cov'!$F$5:$F$500,0))&lt;&gt;"N",
INDEX('11.2_Outliers-Collection_cov'!L$5:L$500,MATCH($F137,'11.2_Outliers-Collection_cov'!$F$5:$F$500,0)),""),"")</f>
        <v>WaW_071</v>
      </c>
      <c r="P137" s="14">
        <f>IFERROR(IF(INDEX('11.3_Outliers-Plastic'!$N$5:$N$500,MATCH($F137,'11.3_Outliers-Plastic'!$F$5:$F$500,0))&lt;&gt;"N",
INDEX('11.3_Outliers-Plastic'!J$5:J$500,MATCH($F137,'11.3_Outliers-Plastic'!$F$5:$F$500,0)),""),"")</f>
        <v>10</v>
      </c>
      <c r="Q137" s="8">
        <f>IFERROR(IF(INDEX('11.3_Outliers-Plastic'!$N$5:$N$500,MATCH($F137,'11.3_Outliers-Plastic'!$F$5:$F$500,0))&lt;&gt;"N",
INDEX('11.3_Outliers-Plastic'!K$5:K$500,MATCH($F137,'11.3_Outliers-Plastic'!$F$5:$F$500,0)),""),"")</f>
        <v>2016</v>
      </c>
      <c r="R137" s="14" t="str">
        <f>IFERROR(IF(INDEX('11.3_Outliers-Plastic'!$N$5:$N$500,MATCH($F137,'11.3_Outliers-Plastic'!$F$5:$F$500,0))&lt;&gt;"N",
INDEX('11.3_Outliers-Plastic'!L$5:L$500,MATCH($F137,'11.3_Outliers-Plastic'!$F$5:$F$500,0)),""),"")</f>
        <v>WaW_071</v>
      </c>
      <c r="S137" s="12"/>
      <c r="T137" s="5"/>
      <c r="U137" s="5" t="s">
        <v>1569</v>
      </c>
      <c r="V137" s="14">
        <f>IFERROR(IF(INDEX('11.5_Outliers-Other_recovery'!$N$5:$N$500,MATCH($F137,'11.5_Outliers-Other_recovery'!$F$5:$F$500,0))&lt;&gt;"N",
INDEX('11.5_Outliers-Other_recovery'!J$5:J$500,MATCH($F137,'11.5_Outliers-Other_recovery'!$F$5:$F$500,0)),""),"")</f>
        <v>0</v>
      </c>
      <c r="W137" s="8">
        <f>IFERROR(IF(INDEX('11.5_Outliers-Other_recovery'!$N$5:$N$500,MATCH($F137,'11.5_Outliers-Other_recovery'!$F$5:$F$500,0))&lt;&gt;"N",
INDEX('11.5_Outliers-Other_recovery'!K$5:K$500,MATCH($F137,'11.5_Outliers-Other_recovery'!$F$5:$F$500,0)),""),"")</f>
        <v>2016</v>
      </c>
      <c r="X137" s="14" t="str">
        <f>IFERROR(IF(INDEX('11.5_Outliers-Other_recovery'!$N$5:$N$500,MATCH($F137,'11.5_Outliers-Other_recovery'!$F$5:$F$500,0))&lt;&gt;"N",
INDEX('11.5_Outliers-Other_recovery'!L$5:L$500,MATCH($F137,'11.5_Outliers-Other_recovery'!$F$5:$F$500,0)),""),"")</f>
        <v>WaW_071</v>
      </c>
      <c r="Y137" s="14">
        <f>IFERROR(IF(INDEX('11.4_Outliers-Formal_dry_recy'!$N$5:$N$500,MATCH($F137,'11.4_Outliers-Formal_dry_recy'!$F$5:$F$500,0))&lt;&gt;"N",
INDEX('11.4_Outliers-Formal_dry_recy'!J$5:J$500,MATCH($F137,'11.4_Outliers-Formal_dry_recy'!$F$5:$F$500,0)),""),"")</f>
        <v>5.2</v>
      </c>
      <c r="Z137" s="8">
        <f>IFERROR(IF(INDEX('11.4_Outliers-Formal_dry_recy'!$N$5:$N$500,MATCH($F137,'11.4_Outliers-Formal_dry_recy'!$F$5:$F$500,0))&lt;&gt;"N",
INDEX('11.4_Outliers-Formal_dry_recy'!K$5:K$500,MATCH($F137,'11.4_Outliers-Formal_dry_recy'!$F$5:$F$500,0)),""),"")</f>
        <v>2016</v>
      </c>
      <c r="AA137" s="14" t="str">
        <f>IFERROR(IF(INDEX('11.4_Outliers-Formal_dry_recy'!$N$5:$N$500,MATCH($F137,'11.4_Outliers-Formal_dry_recy'!$F$5:$F$500,0))&lt;&gt;"N",
INDEX('11.4_Outliers-Formal_dry_recy'!L$5:L$500,MATCH($F137,'11.4_Outliers-Formal_dry_recy'!$F$5:$F$500,0)),""),"")</f>
        <v>WaW_071</v>
      </c>
      <c r="AB137" s="14">
        <f>IFERROR(IF(INDEX('11.6_Outliers-Incineration'!$N$5:$N$500,MATCH($F137,'11.6_Outliers-Incineration'!$F$5:$F$500,0))&lt;&gt;"N",
INDEX('11.6_Outliers-Incineration'!J$5:J$500,MATCH($F137,'11.6_Outliers-Incineration'!$F$5:$F$500,0)),""),"")</f>
        <v>0</v>
      </c>
      <c r="AC137" s="8">
        <f>IFERROR(IF(INDEX('11.6_Outliers-Incineration'!$N$5:$N$500,MATCH($F137,'11.6_Outliers-Incineration'!$F$5:$F$500,0))&lt;&gt;"N",
INDEX('11.6_Outliers-Incineration'!K$5:K$500,MATCH($F137,'11.6_Outliers-Incineration'!$F$5:$F$500,0)),""),"")</f>
        <v>2016</v>
      </c>
      <c r="AD137" s="14" t="str">
        <f>IFERROR(IF(INDEX('11.6_Outliers-Incineration'!$N$5:$N$500,MATCH($F137,'11.6_Outliers-Incineration'!$F$5:$F$500,0))&lt;&gt;"N",
INDEX('11.6_Outliers-Incineration'!L$5:L$500,MATCH($F137,'11.6_Outliers-Incineration'!$F$5:$F$500,0)),""),"")</f>
        <v>WaW_071</v>
      </c>
      <c r="AE137" s="14">
        <f>IFERROR(IF(INDEX('11.7_Outliers-Controlled_disp'!$N$5:$N$500,MATCH($F137,'11.7_Outliers-Controlled_disp'!$F$5:$F$500,0))&lt;&gt;"N",
INDEX('11.7_Outliers-Controlled_disp'!J$5:J$500,MATCH($F137,'11.7_Outliers-Controlled_disp'!$F$5:$F$500,0)),""),"")</f>
        <v>99.599156118143455</v>
      </c>
      <c r="AF137" s="8">
        <f>IFERROR(IF(INDEX('11.7_Outliers-Controlled_disp'!$N$5:$N$500,MATCH($F137,'11.7_Outliers-Controlled_disp'!$F$5:$F$500,0))&lt;&gt;"N",
INDEX('11.7_Outliers-Controlled_disp'!K$5:K$500,MATCH($F137,'11.7_Outliers-Controlled_disp'!$F$5:$F$500,0)),""),"")</f>
        <v>2016</v>
      </c>
      <c r="AG137" s="14" t="str">
        <f>IFERROR(IF(INDEX('11.7_Outliers-Controlled_disp'!$N$5:$N$500,MATCH($F137,'11.7_Outliers-Controlled_disp'!$F$5:$F$500,0))&lt;&gt;"N",
INDEX('11.7_Outliers-Controlled_disp'!L$5:L$500,MATCH($F137,'11.7_Outliers-Controlled_disp'!$F$5:$F$500,0)),""),"")</f>
        <v>WaW_071</v>
      </c>
      <c r="AI137" s="5"/>
      <c r="AJ137" s="5" t="s">
        <v>1569</v>
      </c>
      <c r="AK137" s="5">
        <f t="shared" si="2"/>
        <v>7</v>
      </c>
    </row>
    <row r="138" spans="1:37" x14ac:dyDescent="0.25">
      <c r="A138" s="5" t="s">
        <v>77</v>
      </c>
      <c r="B138" s="5" t="s">
        <v>75</v>
      </c>
      <c r="C138" s="5" t="s">
        <v>74</v>
      </c>
      <c r="D138" s="5" t="s">
        <v>35</v>
      </c>
      <c r="E138" s="5" t="s">
        <v>79</v>
      </c>
      <c r="F138" s="5" t="s">
        <v>78</v>
      </c>
      <c r="G138" s="5">
        <v>2</v>
      </c>
      <c r="H138" s="15">
        <v>1</v>
      </c>
      <c r="I138" s="4"/>
      <c r="J138" s="13">
        <f>IFERROR(IF(INDEX('11.1_Outliers-Generation'!$N$5:$N$500,MATCH($F138,'11.1_Outliers-Generation'!$F$5:$F$500,0))&lt;&gt;"N",
INDEX('11.1_Outliers-Generation'!J$5:J$500,MATCH($F138,'11.1_Outliers-Generation'!$F$5:$F$500,0)),""),"")</f>
        <v>1.5096146118721456</v>
      </c>
      <c r="K138" s="8">
        <f>IFERROR(IF(INDEX('11.1_Outliers-Generation'!$N$5:$N$500,MATCH($F138,'11.1_Outliers-Generation'!$F$5:$F$500,0))&lt;&gt;"N",
INDEX('11.1_Outliers-Generation'!K$5:K$500,MATCH($F138,'11.1_Outliers-Generation'!$F$5:$F$500,0)),""),"")</f>
        <v>2015</v>
      </c>
      <c r="L138" s="13" t="str">
        <f>IFERROR(IF(INDEX('11.1_Outliers-Generation'!$N$5:$N$500,MATCH($F138,'11.1_Outliers-Generation'!$F$5:$F$500,0))&lt;&gt;"N",
INDEX('11.1_Outliers-Generation'!L$5:L$500,MATCH($F138,'11.1_Outliers-Generation'!$F$5:$F$500,0)),""),"")</f>
        <v>WaW_073</v>
      </c>
      <c r="M138" s="14" t="str">
        <f>IFERROR(IF(INDEX('11.2_Outliers-Collection_cov'!$N$5:$N$500,MATCH($F138,'11.2_Outliers-Collection_cov'!$F$5:$F$500,0))&lt;&gt;"N",
INDEX('11.2_Outliers-Collection_cov'!J$5:J$500,MATCH($F138,'11.2_Outliers-Collection_cov'!$F$5:$F$500,0)),""),"")</f>
        <v/>
      </c>
      <c r="N138" s="8" t="str">
        <f>IFERROR(IF(INDEX('11.2_Outliers-Collection_cov'!$N$5:$N$500,MATCH($F138,'11.2_Outliers-Collection_cov'!$F$5:$F$500,0))&lt;&gt;"N",
INDEX('11.2_Outliers-Collection_cov'!K$5:K$500,MATCH($F138,'11.2_Outliers-Collection_cov'!$F$5:$F$500,0)),""),"")</f>
        <v/>
      </c>
      <c r="O138" s="13" t="str">
        <f>IFERROR(IF(INDEX('11.2_Outliers-Collection_cov'!$N$5:$N$500,MATCH($F138,'11.2_Outliers-Collection_cov'!$F$5:$F$500,0))&lt;&gt;"N",
INDEX('11.2_Outliers-Collection_cov'!L$5:L$500,MATCH($F138,'11.2_Outliers-Collection_cov'!$F$5:$F$500,0)),""),"")</f>
        <v/>
      </c>
      <c r="P138" s="14" t="str">
        <f>IFERROR(IF(INDEX('11.3_Outliers-Plastic'!$N$5:$N$500,MATCH($F138,'11.3_Outliers-Plastic'!$F$5:$F$500,0))&lt;&gt;"N",
INDEX('11.3_Outliers-Plastic'!J$5:J$500,MATCH($F138,'11.3_Outliers-Plastic'!$F$5:$F$500,0)),""),"")</f>
        <v/>
      </c>
      <c r="Q138" s="8" t="str">
        <f>IFERROR(IF(INDEX('11.3_Outliers-Plastic'!$N$5:$N$500,MATCH($F138,'11.3_Outliers-Plastic'!$F$5:$F$500,0))&lt;&gt;"N",
INDEX('11.3_Outliers-Plastic'!K$5:K$500,MATCH($F138,'11.3_Outliers-Plastic'!$F$5:$F$500,0)),""),"")</f>
        <v/>
      </c>
      <c r="R138" s="14" t="str">
        <f>IFERROR(IF(INDEX('11.3_Outliers-Plastic'!$N$5:$N$500,MATCH($F138,'11.3_Outliers-Plastic'!$F$5:$F$500,0))&lt;&gt;"N",
INDEX('11.3_Outliers-Plastic'!L$5:L$500,MATCH($F138,'11.3_Outliers-Plastic'!$F$5:$F$500,0)),""),"")</f>
        <v/>
      </c>
      <c r="S138" s="12"/>
      <c r="T138" s="5"/>
      <c r="U138" s="5" t="s">
        <v>1569</v>
      </c>
      <c r="V138" s="14" t="str">
        <f>IFERROR(IF(INDEX('11.5_Outliers-Other_recovery'!$N$5:$N$500,MATCH($F138,'11.5_Outliers-Other_recovery'!$F$5:$F$500,0))&lt;&gt;"N",
INDEX('11.5_Outliers-Other_recovery'!J$5:J$500,MATCH($F138,'11.5_Outliers-Other_recovery'!$F$5:$F$500,0)),""),"")</f>
        <v/>
      </c>
      <c r="W138" s="8" t="str">
        <f>IFERROR(IF(INDEX('11.5_Outliers-Other_recovery'!$N$5:$N$500,MATCH($F138,'11.5_Outliers-Other_recovery'!$F$5:$F$500,0))&lt;&gt;"N",
INDEX('11.5_Outliers-Other_recovery'!K$5:K$500,MATCH($F138,'11.5_Outliers-Other_recovery'!$F$5:$F$500,0)),""),"")</f>
        <v/>
      </c>
      <c r="X138" s="14" t="str">
        <f>IFERROR(IF(INDEX('11.5_Outliers-Other_recovery'!$N$5:$N$500,MATCH($F138,'11.5_Outliers-Other_recovery'!$F$5:$F$500,0))&lt;&gt;"N",
INDEX('11.5_Outliers-Other_recovery'!L$5:L$500,MATCH($F138,'11.5_Outliers-Other_recovery'!$F$5:$F$500,0)),""),"")</f>
        <v/>
      </c>
      <c r="Y138" s="14" t="str">
        <f>IFERROR(IF(INDEX('11.4_Outliers-Formal_dry_recy'!$N$5:$N$500,MATCH($F138,'11.4_Outliers-Formal_dry_recy'!$F$5:$F$500,0))&lt;&gt;"N",
INDEX('11.4_Outliers-Formal_dry_recy'!J$5:J$500,MATCH($F138,'11.4_Outliers-Formal_dry_recy'!$F$5:$F$500,0)),""),"")</f>
        <v/>
      </c>
      <c r="Z138" s="8" t="str">
        <f>IFERROR(IF(INDEX('11.4_Outliers-Formal_dry_recy'!$N$5:$N$500,MATCH($F138,'11.4_Outliers-Formal_dry_recy'!$F$5:$F$500,0))&lt;&gt;"N",
INDEX('11.4_Outliers-Formal_dry_recy'!K$5:K$500,MATCH($F138,'11.4_Outliers-Formal_dry_recy'!$F$5:$F$500,0)),""),"")</f>
        <v/>
      </c>
      <c r="AA138" s="14" t="str">
        <f>IFERROR(IF(INDEX('11.4_Outliers-Formal_dry_recy'!$N$5:$N$500,MATCH($F138,'11.4_Outliers-Formal_dry_recy'!$F$5:$F$500,0))&lt;&gt;"N",
INDEX('11.4_Outliers-Formal_dry_recy'!L$5:L$500,MATCH($F138,'11.4_Outliers-Formal_dry_recy'!$F$5:$F$500,0)),""),"")</f>
        <v/>
      </c>
      <c r="AB138" s="14" t="str">
        <f>IFERROR(IF(INDEX('11.6_Outliers-Incineration'!$N$5:$N$500,MATCH($F138,'11.6_Outliers-Incineration'!$F$5:$F$500,0))&lt;&gt;"N",
INDEX('11.6_Outliers-Incineration'!J$5:J$500,MATCH($F138,'11.6_Outliers-Incineration'!$F$5:$F$500,0)),""),"")</f>
        <v/>
      </c>
      <c r="AC138" s="8" t="str">
        <f>IFERROR(IF(INDEX('11.6_Outliers-Incineration'!$N$5:$N$500,MATCH($F138,'11.6_Outliers-Incineration'!$F$5:$F$500,0))&lt;&gt;"N",
INDEX('11.6_Outliers-Incineration'!K$5:K$500,MATCH($F138,'11.6_Outliers-Incineration'!$F$5:$F$500,0)),""),"")</f>
        <v/>
      </c>
      <c r="AD138" s="14" t="str">
        <f>IFERROR(IF(INDEX('11.6_Outliers-Incineration'!$N$5:$N$500,MATCH($F138,'11.6_Outliers-Incineration'!$F$5:$F$500,0))&lt;&gt;"N",
INDEX('11.6_Outliers-Incineration'!L$5:L$500,MATCH($F138,'11.6_Outliers-Incineration'!$F$5:$F$500,0)),""),"")</f>
        <v/>
      </c>
      <c r="AE138" s="14" t="str">
        <f>IFERROR(IF(INDEX('11.7_Outliers-Controlled_disp'!$N$5:$N$500,MATCH($F138,'11.7_Outliers-Controlled_disp'!$F$5:$F$500,0))&lt;&gt;"N",
INDEX('11.7_Outliers-Controlled_disp'!J$5:J$500,MATCH($F138,'11.7_Outliers-Controlled_disp'!$F$5:$F$500,0)),""),"")</f>
        <v/>
      </c>
      <c r="AF138" s="8" t="str">
        <f>IFERROR(IF(INDEX('11.7_Outliers-Controlled_disp'!$N$5:$N$500,MATCH($F138,'11.7_Outliers-Controlled_disp'!$F$5:$F$500,0))&lt;&gt;"N",
INDEX('11.7_Outliers-Controlled_disp'!K$5:K$500,MATCH($F138,'11.7_Outliers-Controlled_disp'!$F$5:$F$500,0)),""),"")</f>
        <v/>
      </c>
      <c r="AG138" s="14" t="str">
        <f>IFERROR(IF(INDEX('11.7_Outliers-Controlled_disp'!$N$5:$N$500,MATCH($F138,'11.7_Outliers-Controlled_disp'!$F$5:$F$500,0))&lt;&gt;"N",
INDEX('11.7_Outliers-Controlled_disp'!L$5:L$500,MATCH($F138,'11.7_Outliers-Controlled_disp'!$F$5:$F$500,0)),""),"")</f>
        <v/>
      </c>
      <c r="AI138" s="5"/>
      <c r="AJ138" s="5" t="s">
        <v>1569</v>
      </c>
      <c r="AK138" s="5">
        <f t="shared" si="2"/>
        <v>1</v>
      </c>
    </row>
    <row r="139" spans="1:37" x14ac:dyDescent="0.25">
      <c r="A139" s="5" t="s">
        <v>1143</v>
      </c>
      <c r="B139" s="5" t="s">
        <v>1146</v>
      </c>
      <c r="C139" s="5" t="s">
        <v>1145</v>
      </c>
      <c r="D139" s="5" t="s">
        <v>1038</v>
      </c>
      <c r="E139" s="5" t="s">
        <v>1147</v>
      </c>
      <c r="F139" s="5" t="s">
        <v>1144</v>
      </c>
      <c r="G139" s="5">
        <v>1</v>
      </c>
      <c r="H139" s="15">
        <v>1</v>
      </c>
      <c r="I139" s="4" t="s">
        <v>3159</v>
      </c>
      <c r="J139" s="13">
        <f>IFERROR(IF(INDEX('11.1_Outliers-Generation'!$N$5:$N$500,MATCH($F139,'11.1_Outliers-Generation'!$F$5:$F$500,0))&lt;&gt;"N",
INDEX('11.1_Outliers-Generation'!J$5:J$500,MATCH($F139,'11.1_Outliers-Generation'!$F$5:$F$500,0)),""),"")</f>
        <v>0.70000000192419276</v>
      </c>
      <c r="K139" s="8">
        <f>IFERROR(IF(INDEX('11.1_Outliers-Generation'!$N$5:$N$500,MATCH($F139,'11.1_Outliers-Generation'!$F$5:$F$500,0))&lt;&gt;"N",
INDEX('11.1_Outliers-Generation'!K$5:K$500,MATCH($F139,'11.1_Outliers-Generation'!$F$5:$F$500,0)),""),"")</f>
        <v>2015</v>
      </c>
      <c r="L139" s="13" t="str">
        <f>IFERROR(IF(INDEX('11.1_Outliers-Generation'!$N$5:$N$500,MATCH($F139,'11.1_Outliers-Generation'!$F$5:$F$500,0))&lt;&gt;"N",
INDEX('11.1_Outliers-Generation'!L$5:L$500,MATCH($F139,'11.1_Outliers-Generation'!$F$5:$F$500,0)),""),"")</f>
        <v>WaW_074</v>
      </c>
      <c r="M139" s="14">
        <f>IFERROR(IF(INDEX('11.2_Outliers-Collection_cov'!$N$5:$N$500,MATCH($F139,'11.2_Outliers-Collection_cov'!$F$5:$F$500,0))&lt;&gt;"N",
INDEX('11.2_Outliers-Collection_cov'!J$5:J$500,MATCH($F139,'11.2_Outliers-Collection_cov'!$F$5:$F$500,0)),""),"")</f>
        <v>100</v>
      </c>
      <c r="N139" s="8">
        <f>IFERROR(IF(INDEX('11.2_Outliers-Collection_cov'!$N$5:$N$500,MATCH($F139,'11.2_Outliers-Collection_cov'!$F$5:$F$500,0))&lt;&gt;"N",
INDEX('11.2_Outliers-Collection_cov'!K$5:K$500,MATCH($F139,'11.2_Outliers-Collection_cov'!$F$5:$F$500,0)),""),"")</f>
        <v>2015</v>
      </c>
      <c r="O139" s="13" t="str">
        <f>IFERROR(IF(INDEX('11.2_Outliers-Collection_cov'!$N$5:$N$500,MATCH($F139,'11.2_Outliers-Collection_cov'!$F$5:$F$500,0))&lt;&gt;"N",
INDEX('11.2_Outliers-Collection_cov'!L$5:L$500,MATCH($F139,'11.2_Outliers-Collection_cov'!$F$5:$F$500,0)),""),"")</f>
        <v>WaW_074</v>
      </c>
      <c r="P139" s="14">
        <f>IFERROR(IF(INDEX('11.3_Outliers-Plastic'!$N$5:$N$500,MATCH($F139,'11.3_Outliers-Plastic'!$F$5:$F$500,0))&lt;&gt;"N",
INDEX('11.3_Outliers-Plastic'!J$5:J$500,MATCH($F139,'11.3_Outliers-Plastic'!$F$5:$F$500,0)),""),"")</f>
        <v>8</v>
      </c>
      <c r="Q139" s="8">
        <f>IFERROR(IF(INDEX('11.3_Outliers-Plastic'!$N$5:$N$500,MATCH($F139,'11.3_Outliers-Plastic'!$F$5:$F$500,0))&lt;&gt;"N",
INDEX('11.3_Outliers-Plastic'!K$5:K$500,MATCH($F139,'11.3_Outliers-Plastic'!$F$5:$F$500,0)),""),"")</f>
        <v>2015</v>
      </c>
      <c r="R139" s="14" t="str">
        <f>IFERROR(IF(INDEX('11.3_Outliers-Plastic'!$N$5:$N$500,MATCH($F139,'11.3_Outliers-Plastic'!$F$5:$F$500,0))&lt;&gt;"N",
INDEX('11.3_Outliers-Plastic'!L$5:L$500,MATCH($F139,'11.3_Outliers-Plastic'!$F$5:$F$500,0)),""),"")</f>
        <v>WaW_074</v>
      </c>
      <c r="S139" s="12"/>
      <c r="T139" s="5"/>
      <c r="U139" s="5" t="s">
        <v>1569</v>
      </c>
      <c r="V139" s="14">
        <f>IFERROR(IF(INDEX('11.5_Outliers-Other_recovery'!$N$5:$N$500,MATCH($F139,'11.5_Outliers-Other_recovery'!$F$5:$F$500,0))&lt;&gt;"N",
INDEX('11.5_Outliers-Other_recovery'!J$5:J$500,MATCH($F139,'11.5_Outliers-Other_recovery'!$F$5:$F$500,0)),""),"")</f>
        <v>0</v>
      </c>
      <c r="W139" s="8">
        <f>IFERROR(IF(INDEX('11.5_Outliers-Other_recovery'!$N$5:$N$500,MATCH($F139,'11.5_Outliers-Other_recovery'!$F$5:$F$500,0))&lt;&gt;"N",
INDEX('11.5_Outliers-Other_recovery'!K$5:K$500,MATCH($F139,'11.5_Outliers-Other_recovery'!$F$5:$F$500,0)),""),"")</f>
        <v>2015</v>
      </c>
      <c r="X139" s="14" t="str">
        <f>IFERROR(IF(INDEX('11.5_Outliers-Other_recovery'!$N$5:$N$500,MATCH($F139,'11.5_Outliers-Other_recovery'!$F$5:$F$500,0))&lt;&gt;"N",
INDEX('11.5_Outliers-Other_recovery'!L$5:L$500,MATCH($F139,'11.5_Outliers-Other_recovery'!$F$5:$F$500,0)),""),"")</f>
        <v>WaW_074</v>
      </c>
      <c r="Y139" s="14">
        <f>IFERROR(IF(INDEX('11.4_Outliers-Formal_dry_recy'!$N$5:$N$500,MATCH($F139,'11.4_Outliers-Formal_dry_recy'!$F$5:$F$500,0))&lt;&gt;"N",
INDEX('11.4_Outliers-Formal_dry_recy'!J$5:J$500,MATCH($F139,'11.4_Outliers-Formal_dry_recy'!$F$5:$F$500,0)),""),"")</f>
        <v>0</v>
      </c>
      <c r="Z139" s="8">
        <f>IFERROR(IF(INDEX('11.4_Outliers-Formal_dry_recy'!$N$5:$N$500,MATCH($F139,'11.4_Outliers-Formal_dry_recy'!$F$5:$F$500,0))&lt;&gt;"N",
INDEX('11.4_Outliers-Formal_dry_recy'!K$5:K$500,MATCH($F139,'11.4_Outliers-Formal_dry_recy'!$F$5:$F$500,0)),""),"")</f>
        <v>2015</v>
      </c>
      <c r="AA139" s="14" t="str">
        <f>IFERROR(IF(INDEX('11.4_Outliers-Formal_dry_recy'!$N$5:$N$500,MATCH($F139,'11.4_Outliers-Formal_dry_recy'!$F$5:$F$500,0))&lt;&gt;"N",
INDEX('11.4_Outliers-Formal_dry_recy'!L$5:L$500,MATCH($F139,'11.4_Outliers-Formal_dry_recy'!$F$5:$F$500,0)),""),"")</f>
        <v>WaW_074</v>
      </c>
      <c r="AB139" s="14">
        <f>IFERROR(IF(INDEX('11.6_Outliers-Incineration'!$N$5:$N$500,MATCH($F139,'11.6_Outliers-Incineration'!$F$5:$F$500,0))&lt;&gt;"N",
INDEX('11.6_Outliers-Incineration'!J$5:J$500,MATCH($F139,'11.6_Outliers-Incineration'!$F$5:$F$500,0)),""),"")</f>
        <v>0</v>
      </c>
      <c r="AC139" s="8">
        <f>IFERROR(IF(INDEX('11.6_Outliers-Incineration'!$N$5:$N$500,MATCH($F139,'11.6_Outliers-Incineration'!$F$5:$F$500,0))&lt;&gt;"N",
INDEX('11.6_Outliers-Incineration'!K$5:K$500,MATCH($F139,'11.6_Outliers-Incineration'!$F$5:$F$500,0)),""),"")</f>
        <v>2015</v>
      </c>
      <c r="AD139" s="14" t="str">
        <f>IFERROR(IF(INDEX('11.6_Outliers-Incineration'!$N$5:$N$500,MATCH($F139,'11.6_Outliers-Incineration'!$F$5:$F$500,0))&lt;&gt;"N",
INDEX('11.6_Outliers-Incineration'!L$5:L$500,MATCH($F139,'11.6_Outliers-Incineration'!$F$5:$F$500,0)),""),"")</f>
        <v>WaW_074</v>
      </c>
      <c r="AE139" s="14">
        <f>IFERROR(IF(INDEX('11.7_Outliers-Controlled_disp'!$N$5:$N$500,MATCH($F139,'11.7_Outliers-Controlled_disp'!$F$5:$F$500,0))&lt;&gt;"N",
INDEX('11.7_Outliers-Controlled_disp'!J$5:J$500,MATCH($F139,'11.7_Outliers-Controlled_disp'!$F$5:$F$500,0)),""),"")</f>
        <v>97</v>
      </c>
      <c r="AF139" s="8">
        <f>IFERROR(IF(INDEX('11.7_Outliers-Controlled_disp'!$N$5:$N$500,MATCH($F139,'11.7_Outliers-Controlled_disp'!$F$5:$F$500,0))&lt;&gt;"N",
INDEX('11.7_Outliers-Controlled_disp'!K$5:K$500,MATCH($F139,'11.7_Outliers-Controlled_disp'!$F$5:$F$500,0)),""),"")</f>
        <v>2015</v>
      </c>
      <c r="AG139" s="14" t="str">
        <f>IFERROR(IF(INDEX('11.7_Outliers-Controlled_disp'!$N$5:$N$500,MATCH($F139,'11.7_Outliers-Controlled_disp'!$F$5:$F$500,0))&lt;&gt;"N",
INDEX('11.7_Outliers-Controlled_disp'!L$5:L$500,MATCH($F139,'11.7_Outliers-Controlled_disp'!$F$5:$F$500,0)),""),"")</f>
        <v>WaW_074</v>
      </c>
      <c r="AI139" s="5"/>
      <c r="AJ139" s="5" t="s">
        <v>1569</v>
      </c>
      <c r="AK139" s="5">
        <f t="shared" si="2"/>
        <v>7</v>
      </c>
    </row>
    <row r="140" spans="1:37" x14ac:dyDescent="0.25">
      <c r="A140" s="5" t="s">
        <v>84</v>
      </c>
      <c r="B140" s="5" t="s">
        <v>82</v>
      </c>
      <c r="C140" s="5" t="s">
        <v>81</v>
      </c>
      <c r="D140" s="5" t="s">
        <v>35</v>
      </c>
      <c r="E140" s="5" t="s">
        <v>86</v>
      </c>
      <c r="F140" s="5" t="s">
        <v>85</v>
      </c>
      <c r="G140" s="5">
        <v>1</v>
      </c>
      <c r="H140" s="15">
        <v>2</v>
      </c>
      <c r="I140" s="4" t="s">
        <v>1867</v>
      </c>
      <c r="J140" s="13" t="str">
        <f>IFERROR(IF(INDEX('11.1_Outliers-Generation'!$N$5:$N$500,MATCH($F140,'11.1_Outliers-Generation'!$F$5:$F$500,0))&lt;&gt;"N",
INDEX('11.1_Outliers-Generation'!J$5:J$500,MATCH($F140,'11.1_Outliers-Generation'!$F$5:$F$500,0)),""),"")</f>
        <v/>
      </c>
      <c r="K140" s="8" t="str">
        <f>IFERROR(IF(INDEX('11.1_Outliers-Generation'!$N$5:$N$500,MATCH($F140,'11.1_Outliers-Generation'!$F$5:$F$500,0))&lt;&gt;"N",
INDEX('11.1_Outliers-Generation'!K$5:K$500,MATCH($F140,'11.1_Outliers-Generation'!$F$5:$F$500,0)),""),"")</f>
        <v/>
      </c>
      <c r="L140" s="13" t="str">
        <f>IFERROR(IF(INDEX('11.1_Outliers-Generation'!$N$5:$N$500,MATCH($F140,'11.1_Outliers-Generation'!$F$5:$F$500,0))&lt;&gt;"N",
INDEX('11.1_Outliers-Generation'!L$5:L$500,MATCH($F140,'11.1_Outliers-Generation'!$F$5:$F$500,0)),""),"")</f>
        <v/>
      </c>
      <c r="M140" s="14" t="str">
        <f>IFERROR(IF(INDEX('11.2_Outliers-Collection_cov'!$N$5:$N$500,MATCH($F140,'11.2_Outliers-Collection_cov'!$F$5:$F$500,0))&lt;&gt;"N",
INDEX('11.2_Outliers-Collection_cov'!J$5:J$500,MATCH($F140,'11.2_Outliers-Collection_cov'!$F$5:$F$500,0)),""),"")</f>
        <v/>
      </c>
      <c r="N140" s="8" t="str">
        <f>IFERROR(IF(INDEX('11.2_Outliers-Collection_cov'!$N$5:$N$500,MATCH($F140,'11.2_Outliers-Collection_cov'!$F$5:$F$500,0))&lt;&gt;"N",
INDEX('11.2_Outliers-Collection_cov'!K$5:K$500,MATCH($F140,'11.2_Outliers-Collection_cov'!$F$5:$F$500,0)),""),"")</f>
        <v/>
      </c>
      <c r="O140" s="13" t="str">
        <f>IFERROR(IF(INDEX('11.2_Outliers-Collection_cov'!$N$5:$N$500,MATCH($F140,'11.2_Outliers-Collection_cov'!$F$5:$F$500,0))&lt;&gt;"N",
INDEX('11.2_Outliers-Collection_cov'!L$5:L$500,MATCH($F140,'11.2_Outliers-Collection_cov'!$F$5:$F$500,0)),""),"")</f>
        <v/>
      </c>
      <c r="P140" s="14">
        <f>IFERROR(IF(INDEX('11.3_Outliers-Plastic'!$N$5:$N$500,MATCH($F140,'11.3_Outliers-Plastic'!$F$5:$F$500,0))&lt;&gt;"N",
INDEX('11.3_Outliers-Plastic'!J$5:J$500,MATCH($F140,'11.3_Outliers-Plastic'!$F$5:$F$500,0)),""),"")</f>
        <v>17</v>
      </c>
      <c r="Q140" s="8" t="str">
        <f>IFERROR(IF(INDEX('11.3_Outliers-Plastic'!$N$5:$N$500,MATCH($F140,'11.3_Outliers-Plastic'!$F$5:$F$500,0))&lt;&gt;"N",
INDEX('11.3_Outliers-Plastic'!K$5:K$500,MATCH($F140,'11.3_Outliers-Plastic'!$F$5:$F$500,0)),""),"")</f>
        <v/>
      </c>
      <c r="R140" s="14" t="str">
        <f>IFERROR(IF(INDEX('11.3_Outliers-Plastic'!$N$5:$N$500,MATCH($F140,'11.3_Outliers-Plastic'!$F$5:$F$500,0))&lt;&gt;"N",
INDEX('11.3_Outliers-Plastic'!L$5:L$500,MATCH($F140,'11.3_Outliers-Plastic'!$F$5:$F$500,0)),""),"")</f>
        <v>WaW_076</v>
      </c>
      <c r="S140" s="12"/>
      <c r="T140" s="5"/>
      <c r="U140" s="5" t="s">
        <v>1569</v>
      </c>
      <c r="V140" s="14" t="str">
        <f>IFERROR(IF(INDEX('11.5_Outliers-Other_recovery'!$N$5:$N$500,MATCH($F140,'11.5_Outliers-Other_recovery'!$F$5:$F$500,0))&lt;&gt;"N",
INDEX('11.5_Outliers-Other_recovery'!J$5:J$500,MATCH($F140,'11.5_Outliers-Other_recovery'!$F$5:$F$500,0)),""),"")</f>
        <v/>
      </c>
      <c r="W140" s="8" t="str">
        <f>IFERROR(IF(INDEX('11.5_Outliers-Other_recovery'!$N$5:$N$500,MATCH($F140,'11.5_Outliers-Other_recovery'!$F$5:$F$500,0))&lt;&gt;"N",
INDEX('11.5_Outliers-Other_recovery'!K$5:K$500,MATCH($F140,'11.5_Outliers-Other_recovery'!$F$5:$F$500,0)),""),"")</f>
        <v/>
      </c>
      <c r="X140" s="14" t="str">
        <f>IFERROR(IF(INDEX('11.5_Outliers-Other_recovery'!$N$5:$N$500,MATCH($F140,'11.5_Outliers-Other_recovery'!$F$5:$F$500,0))&lt;&gt;"N",
INDEX('11.5_Outliers-Other_recovery'!L$5:L$500,MATCH($F140,'11.5_Outliers-Other_recovery'!$F$5:$F$500,0)),""),"")</f>
        <v/>
      </c>
      <c r="Y140" s="14" t="str">
        <f>IFERROR(IF(INDEX('11.4_Outliers-Formal_dry_recy'!$N$5:$N$500,MATCH($F140,'11.4_Outliers-Formal_dry_recy'!$F$5:$F$500,0))&lt;&gt;"N",
INDEX('11.4_Outliers-Formal_dry_recy'!J$5:J$500,MATCH($F140,'11.4_Outliers-Formal_dry_recy'!$F$5:$F$500,0)),""),"")</f>
        <v/>
      </c>
      <c r="Z140" s="8" t="str">
        <f>IFERROR(IF(INDEX('11.4_Outliers-Formal_dry_recy'!$N$5:$N$500,MATCH($F140,'11.4_Outliers-Formal_dry_recy'!$F$5:$F$500,0))&lt;&gt;"N",
INDEX('11.4_Outliers-Formal_dry_recy'!K$5:K$500,MATCH($F140,'11.4_Outliers-Formal_dry_recy'!$F$5:$F$500,0)),""),"")</f>
        <v/>
      </c>
      <c r="AA140" s="14" t="str">
        <f>IFERROR(IF(INDEX('11.4_Outliers-Formal_dry_recy'!$N$5:$N$500,MATCH($F140,'11.4_Outliers-Formal_dry_recy'!$F$5:$F$500,0))&lt;&gt;"N",
INDEX('11.4_Outliers-Formal_dry_recy'!L$5:L$500,MATCH($F140,'11.4_Outliers-Formal_dry_recy'!$F$5:$F$500,0)),""),"")</f>
        <v/>
      </c>
      <c r="AB140" s="14" t="str">
        <f>IFERROR(IF(INDEX('11.6_Outliers-Incineration'!$N$5:$N$500,MATCH($F140,'11.6_Outliers-Incineration'!$F$5:$F$500,0))&lt;&gt;"N",
INDEX('11.6_Outliers-Incineration'!J$5:J$500,MATCH($F140,'11.6_Outliers-Incineration'!$F$5:$F$500,0)),""),"")</f>
        <v/>
      </c>
      <c r="AC140" s="8" t="str">
        <f>IFERROR(IF(INDEX('11.6_Outliers-Incineration'!$N$5:$N$500,MATCH($F140,'11.6_Outliers-Incineration'!$F$5:$F$500,0))&lt;&gt;"N",
INDEX('11.6_Outliers-Incineration'!K$5:K$500,MATCH($F140,'11.6_Outliers-Incineration'!$F$5:$F$500,0)),""),"")</f>
        <v/>
      </c>
      <c r="AD140" s="14" t="str">
        <f>IFERROR(IF(INDEX('11.6_Outliers-Incineration'!$N$5:$N$500,MATCH($F140,'11.6_Outliers-Incineration'!$F$5:$F$500,0))&lt;&gt;"N",
INDEX('11.6_Outliers-Incineration'!L$5:L$500,MATCH($F140,'11.6_Outliers-Incineration'!$F$5:$F$500,0)),""),"")</f>
        <v/>
      </c>
      <c r="AE140" s="14" t="str">
        <f>IFERROR(IF(INDEX('11.7_Outliers-Controlled_disp'!$N$5:$N$500,MATCH($F140,'11.7_Outliers-Controlled_disp'!$F$5:$F$500,0))&lt;&gt;"N",
INDEX('11.7_Outliers-Controlled_disp'!J$5:J$500,MATCH($F140,'11.7_Outliers-Controlled_disp'!$F$5:$F$500,0)),""),"")</f>
        <v/>
      </c>
      <c r="AF140" s="8" t="str">
        <f>IFERROR(IF(INDEX('11.7_Outliers-Controlled_disp'!$N$5:$N$500,MATCH($F140,'11.7_Outliers-Controlled_disp'!$F$5:$F$500,0))&lt;&gt;"N",
INDEX('11.7_Outliers-Controlled_disp'!K$5:K$500,MATCH($F140,'11.7_Outliers-Controlled_disp'!$F$5:$F$500,0)),""),"")</f>
        <v/>
      </c>
      <c r="AG140" s="14" t="str">
        <f>IFERROR(IF(INDEX('11.7_Outliers-Controlled_disp'!$N$5:$N$500,MATCH($F140,'11.7_Outliers-Controlled_disp'!$F$5:$F$500,0))&lt;&gt;"N",
INDEX('11.7_Outliers-Controlled_disp'!L$5:L$500,MATCH($F140,'11.7_Outliers-Controlled_disp'!$F$5:$F$500,0)),""),"")</f>
        <v/>
      </c>
      <c r="AI140" s="5"/>
      <c r="AJ140" s="5" t="s">
        <v>1569</v>
      </c>
      <c r="AK140" s="5">
        <f t="shared" si="2"/>
        <v>1</v>
      </c>
    </row>
    <row r="141" spans="1:37" x14ac:dyDescent="0.25">
      <c r="A141" s="5" t="s">
        <v>87</v>
      </c>
      <c r="B141" s="5" t="s">
        <v>90</v>
      </c>
      <c r="C141" s="5" t="s">
        <v>89</v>
      </c>
      <c r="D141" s="5" t="s">
        <v>35</v>
      </c>
      <c r="E141" s="5" t="s">
        <v>91</v>
      </c>
      <c r="F141" s="5" t="s">
        <v>88</v>
      </c>
      <c r="G141" s="5">
        <v>2</v>
      </c>
      <c r="H141" s="15">
        <v>2</v>
      </c>
      <c r="I141" s="4" t="s">
        <v>1868</v>
      </c>
      <c r="J141" s="13">
        <f>IFERROR(IF(INDEX('11.1_Outliers-Generation'!$N$5:$N$500,MATCH($F141,'11.1_Outliers-Generation'!$F$5:$F$500,0))&lt;&gt;"N",
INDEX('11.1_Outliers-Generation'!J$5:J$500,MATCH($F141,'11.1_Outliers-Generation'!$F$5:$F$500,0)),""),"")</f>
        <v>1.2041095570021112</v>
      </c>
      <c r="K141" s="8">
        <f>IFERROR(IF(INDEX('11.1_Outliers-Generation'!$N$5:$N$500,MATCH($F141,'11.1_Outliers-Generation'!$F$5:$F$500,0))&lt;&gt;"N",
INDEX('11.1_Outliers-Generation'!K$5:K$500,MATCH($F141,'11.1_Outliers-Generation'!$F$5:$F$500,0)),""),"")</f>
        <v>2014</v>
      </c>
      <c r="L141" s="13" t="str">
        <f>IFERROR(IF(INDEX('11.1_Outliers-Generation'!$N$5:$N$500,MATCH($F141,'11.1_Outliers-Generation'!$F$5:$F$500,0))&lt;&gt;"N",
INDEX('11.1_Outliers-Generation'!L$5:L$500,MATCH($F141,'11.1_Outliers-Generation'!$F$5:$F$500,0)),""),"")</f>
        <v>WaW_077</v>
      </c>
      <c r="M141" s="14" t="str">
        <f>IFERROR(IF(INDEX('11.2_Outliers-Collection_cov'!$N$5:$N$500,MATCH($F141,'11.2_Outliers-Collection_cov'!$F$5:$F$500,0))&lt;&gt;"N",
INDEX('11.2_Outliers-Collection_cov'!J$5:J$500,MATCH($F141,'11.2_Outliers-Collection_cov'!$F$5:$F$500,0)),""),"")</f>
        <v/>
      </c>
      <c r="N141" s="8" t="str">
        <f>IFERROR(IF(INDEX('11.2_Outliers-Collection_cov'!$N$5:$N$500,MATCH($F141,'11.2_Outliers-Collection_cov'!$F$5:$F$500,0))&lt;&gt;"N",
INDEX('11.2_Outliers-Collection_cov'!K$5:K$500,MATCH($F141,'11.2_Outliers-Collection_cov'!$F$5:$F$500,0)),""),"")</f>
        <v/>
      </c>
      <c r="O141" s="13" t="str">
        <f>IFERROR(IF(INDEX('11.2_Outliers-Collection_cov'!$N$5:$N$500,MATCH($F141,'11.2_Outliers-Collection_cov'!$F$5:$F$500,0))&lt;&gt;"N",
INDEX('11.2_Outliers-Collection_cov'!L$5:L$500,MATCH($F141,'11.2_Outliers-Collection_cov'!$F$5:$F$500,0)),""),"")</f>
        <v/>
      </c>
      <c r="P141" s="14" t="str">
        <f>IFERROR(IF(INDEX('11.3_Outliers-Plastic'!$N$5:$N$500,MATCH($F141,'11.3_Outliers-Plastic'!$F$5:$F$500,0))&lt;&gt;"N",
INDEX('11.3_Outliers-Plastic'!J$5:J$500,MATCH($F141,'11.3_Outliers-Plastic'!$F$5:$F$500,0)),""),"")</f>
        <v/>
      </c>
      <c r="Q141" s="8" t="str">
        <f>IFERROR(IF(INDEX('11.3_Outliers-Plastic'!$N$5:$N$500,MATCH($F141,'11.3_Outliers-Plastic'!$F$5:$F$500,0))&lt;&gt;"N",
INDEX('11.3_Outliers-Plastic'!K$5:K$500,MATCH($F141,'11.3_Outliers-Plastic'!$F$5:$F$500,0)),""),"")</f>
        <v/>
      </c>
      <c r="R141" s="14" t="str">
        <f>IFERROR(IF(INDEX('11.3_Outliers-Plastic'!$N$5:$N$500,MATCH($F141,'11.3_Outliers-Plastic'!$F$5:$F$500,0))&lt;&gt;"N",
INDEX('11.3_Outliers-Plastic'!L$5:L$500,MATCH($F141,'11.3_Outliers-Plastic'!$F$5:$F$500,0)),""),"")</f>
        <v/>
      </c>
      <c r="S141" s="12"/>
      <c r="T141" s="5"/>
      <c r="U141" s="5" t="s">
        <v>1569</v>
      </c>
      <c r="V141" s="14" t="str">
        <f>IFERROR(IF(INDEX('11.5_Outliers-Other_recovery'!$N$5:$N$500,MATCH($F141,'11.5_Outliers-Other_recovery'!$F$5:$F$500,0))&lt;&gt;"N",
INDEX('11.5_Outliers-Other_recovery'!J$5:J$500,MATCH($F141,'11.5_Outliers-Other_recovery'!$F$5:$F$500,0)),""),"")</f>
        <v/>
      </c>
      <c r="W141" s="8" t="str">
        <f>IFERROR(IF(INDEX('11.5_Outliers-Other_recovery'!$N$5:$N$500,MATCH($F141,'11.5_Outliers-Other_recovery'!$F$5:$F$500,0))&lt;&gt;"N",
INDEX('11.5_Outliers-Other_recovery'!K$5:K$500,MATCH($F141,'11.5_Outliers-Other_recovery'!$F$5:$F$500,0)),""),"")</f>
        <v/>
      </c>
      <c r="X141" s="14" t="str">
        <f>IFERROR(IF(INDEX('11.5_Outliers-Other_recovery'!$N$5:$N$500,MATCH($F141,'11.5_Outliers-Other_recovery'!$F$5:$F$500,0))&lt;&gt;"N",
INDEX('11.5_Outliers-Other_recovery'!L$5:L$500,MATCH($F141,'11.5_Outliers-Other_recovery'!$F$5:$F$500,0)),""),"")</f>
        <v/>
      </c>
      <c r="Y141" s="14" t="str">
        <f>IFERROR(IF(INDEX('11.4_Outliers-Formal_dry_recy'!$N$5:$N$500,MATCH($F141,'11.4_Outliers-Formal_dry_recy'!$F$5:$F$500,0))&lt;&gt;"N",
INDEX('11.4_Outliers-Formal_dry_recy'!J$5:J$500,MATCH($F141,'11.4_Outliers-Formal_dry_recy'!$F$5:$F$500,0)),""),"")</f>
        <v/>
      </c>
      <c r="Z141" s="8" t="str">
        <f>IFERROR(IF(INDEX('11.4_Outliers-Formal_dry_recy'!$N$5:$N$500,MATCH($F141,'11.4_Outliers-Formal_dry_recy'!$F$5:$F$500,0))&lt;&gt;"N",
INDEX('11.4_Outliers-Formal_dry_recy'!K$5:K$500,MATCH($F141,'11.4_Outliers-Formal_dry_recy'!$F$5:$F$500,0)),""),"")</f>
        <v/>
      </c>
      <c r="AA141" s="14" t="str">
        <f>IFERROR(IF(INDEX('11.4_Outliers-Formal_dry_recy'!$N$5:$N$500,MATCH($F141,'11.4_Outliers-Formal_dry_recy'!$F$5:$F$500,0))&lt;&gt;"N",
INDEX('11.4_Outliers-Formal_dry_recy'!L$5:L$500,MATCH($F141,'11.4_Outliers-Formal_dry_recy'!$F$5:$F$500,0)),""),"")</f>
        <v/>
      </c>
      <c r="AB141" s="14" t="str">
        <f>IFERROR(IF(INDEX('11.6_Outliers-Incineration'!$N$5:$N$500,MATCH($F141,'11.6_Outliers-Incineration'!$F$5:$F$500,0))&lt;&gt;"N",
INDEX('11.6_Outliers-Incineration'!J$5:J$500,MATCH($F141,'11.6_Outliers-Incineration'!$F$5:$F$500,0)),""),"")</f>
        <v/>
      </c>
      <c r="AC141" s="8" t="str">
        <f>IFERROR(IF(INDEX('11.6_Outliers-Incineration'!$N$5:$N$500,MATCH($F141,'11.6_Outliers-Incineration'!$F$5:$F$500,0))&lt;&gt;"N",
INDEX('11.6_Outliers-Incineration'!K$5:K$500,MATCH($F141,'11.6_Outliers-Incineration'!$F$5:$F$500,0)),""),"")</f>
        <v/>
      </c>
      <c r="AD141" s="14" t="str">
        <f>IFERROR(IF(INDEX('11.6_Outliers-Incineration'!$N$5:$N$500,MATCH($F141,'11.6_Outliers-Incineration'!$F$5:$F$500,0))&lt;&gt;"N",
INDEX('11.6_Outliers-Incineration'!L$5:L$500,MATCH($F141,'11.6_Outliers-Incineration'!$F$5:$F$500,0)),""),"")</f>
        <v/>
      </c>
      <c r="AE141" s="14" t="str">
        <f>IFERROR(IF(INDEX('11.7_Outliers-Controlled_disp'!$N$5:$N$500,MATCH($F141,'11.7_Outliers-Controlled_disp'!$F$5:$F$500,0))&lt;&gt;"N",
INDEX('11.7_Outliers-Controlled_disp'!J$5:J$500,MATCH($F141,'11.7_Outliers-Controlled_disp'!$F$5:$F$500,0)),""),"")</f>
        <v/>
      </c>
      <c r="AF141" s="8" t="str">
        <f>IFERROR(IF(INDEX('11.7_Outliers-Controlled_disp'!$N$5:$N$500,MATCH($F141,'11.7_Outliers-Controlled_disp'!$F$5:$F$500,0))&lt;&gt;"N",
INDEX('11.7_Outliers-Controlled_disp'!K$5:K$500,MATCH($F141,'11.7_Outliers-Controlled_disp'!$F$5:$F$500,0)),""),"")</f>
        <v/>
      </c>
      <c r="AG141" s="14" t="str">
        <f>IFERROR(IF(INDEX('11.7_Outliers-Controlled_disp'!$N$5:$N$500,MATCH($F141,'11.7_Outliers-Controlled_disp'!$F$5:$F$500,0))&lt;&gt;"N",
INDEX('11.7_Outliers-Controlled_disp'!L$5:L$500,MATCH($F141,'11.7_Outliers-Controlled_disp'!$F$5:$F$500,0)),""),"")</f>
        <v/>
      </c>
      <c r="AI141" s="5"/>
      <c r="AJ141" s="5" t="s">
        <v>1569</v>
      </c>
      <c r="AK141" s="5">
        <f t="shared" si="2"/>
        <v>1</v>
      </c>
    </row>
    <row r="142" spans="1:37" x14ac:dyDescent="0.25">
      <c r="A142" s="5" t="s">
        <v>92</v>
      </c>
      <c r="B142" s="5" t="s">
        <v>90</v>
      </c>
      <c r="C142" s="5" t="s">
        <v>89</v>
      </c>
      <c r="D142" s="5" t="s">
        <v>35</v>
      </c>
      <c r="E142" s="5" t="s">
        <v>94</v>
      </c>
      <c r="F142" s="5" t="s">
        <v>93</v>
      </c>
      <c r="G142" s="5">
        <v>1</v>
      </c>
      <c r="H142" s="15">
        <v>1</v>
      </c>
      <c r="I142" s="4" t="s">
        <v>1869</v>
      </c>
      <c r="J142" s="13">
        <f>IFERROR(IF(INDEX('11.1_Outliers-Generation'!$N$5:$N$500,MATCH($F142,'11.1_Outliers-Generation'!$F$5:$F$500,0))&lt;&gt;"N",
INDEX('11.1_Outliers-Generation'!J$5:J$500,MATCH($F142,'11.1_Outliers-Generation'!$F$5:$F$500,0)),""),"")</f>
        <v>0.88349041255883931</v>
      </c>
      <c r="K142" s="8">
        <f>IFERROR(IF(INDEX('11.1_Outliers-Generation'!$N$5:$N$500,MATCH($F142,'11.1_Outliers-Generation'!$F$5:$F$500,0))&lt;&gt;"N",
INDEX('11.1_Outliers-Generation'!K$5:K$500,MATCH($F142,'11.1_Outliers-Generation'!$F$5:$F$500,0)),""),"")</f>
        <v>2013</v>
      </c>
      <c r="L142" s="13" t="str">
        <f>IFERROR(IF(INDEX('11.1_Outliers-Generation'!$N$5:$N$500,MATCH($F142,'11.1_Outliers-Generation'!$F$5:$F$500,0))&lt;&gt;"N",
INDEX('11.1_Outliers-Generation'!L$5:L$500,MATCH($F142,'11.1_Outliers-Generation'!$F$5:$F$500,0)),""),"")</f>
        <v>WaW_078</v>
      </c>
      <c r="M142" s="14" t="str">
        <f>IFERROR(IF(INDEX('11.2_Outliers-Collection_cov'!$N$5:$N$500,MATCH($F142,'11.2_Outliers-Collection_cov'!$F$5:$F$500,0))&lt;&gt;"N",
INDEX('11.2_Outliers-Collection_cov'!J$5:J$500,MATCH($F142,'11.2_Outliers-Collection_cov'!$F$5:$F$500,0)),""),"")</f>
        <v/>
      </c>
      <c r="N142" s="8" t="str">
        <f>IFERROR(IF(INDEX('11.2_Outliers-Collection_cov'!$N$5:$N$500,MATCH($F142,'11.2_Outliers-Collection_cov'!$F$5:$F$500,0))&lt;&gt;"N",
INDEX('11.2_Outliers-Collection_cov'!K$5:K$500,MATCH($F142,'11.2_Outliers-Collection_cov'!$F$5:$F$500,0)),""),"")</f>
        <v/>
      </c>
      <c r="O142" s="13" t="str">
        <f>IFERROR(IF(INDEX('11.2_Outliers-Collection_cov'!$N$5:$N$500,MATCH($F142,'11.2_Outliers-Collection_cov'!$F$5:$F$500,0))&lt;&gt;"N",
INDEX('11.2_Outliers-Collection_cov'!L$5:L$500,MATCH($F142,'11.2_Outliers-Collection_cov'!$F$5:$F$500,0)),""),"")</f>
        <v/>
      </c>
      <c r="P142" s="14" t="str">
        <f>IFERROR(IF(INDEX('11.3_Outliers-Plastic'!$N$5:$N$500,MATCH($F142,'11.3_Outliers-Plastic'!$F$5:$F$500,0))&lt;&gt;"N",
INDEX('11.3_Outliers-Plastic'!J$5:J$500,MATCH($F142,'11.3_Outliers-Plastic'!$F$5:$F$500,0)),""),"")</f>
        <v/>
      </c>
      <c r="Q142" s="8" t="str">
        <f>IFERROR(IF(INDEX('11.3_Outliers-Plastic'!$N$5:$N$500,MATCH($F142,'11.3_Outliers-Plastic'!$F$5:$F$500,0))&lt;&gt;"N",
INDEX('11.3_Outliers-Plastic'!K$5:K$500,MATCH($F142,'11.3_Outliers-Plastic'!$F$5:$F$500,0)),""),"")</f>
        <v/>
      </c>
      <c r="R142" s="14" t="str">
        <f>IFERROR(IF(INDEX('11.3_Outliers-Plastic'!$N$5:$N$500,MATCH($F142,'11.3_Outliers-Plastic'!$F$5:$F$500,0))&lt;&gt;"N",
INDEX('11.3_Outliers-Plastic'!L$5:L$500,MATCH($F142,'11.3_Outliers-Plastic'!$F$5:$F$500,0)),""),"")</f>
        <v/>
      </c>
      <c r="S142" s="12"/>
      <c r="T142" s="5"/>
      <c r="U142" s="5" t="s">
        <v>1569</v>
      </c>
      <c r="V142" s="14" t="str">
        <f>IFERROR(IF(INDEX('11.5_Outliers-Other_recovery'!$N$5:$N$500,MATCH($F142,'11.5_Outliers-Other_recovery'!$F$5:$F$500,0))&lt;&gt;"N",
INDEX('11.5_Outliers-Other_recovery'!J$5:J$500,MATCH($F142,'11.5_Outliers-Other_recovery'!$F$5:$F$500,0)),""),"")</f>
        <v/>
      </c>
      <c r="W142" s="8" t="str">
        <f>IFERROR(IF(INDEX('11.5_Outliers-Other_recovery'!$N$5:$N$500,MATCH($F142,'11.5_Outliers-Other_recovery'!$F$5:$F$500,0))&lt;&gt;"N",
INDEX('11.5_Outliers-Other_recovery'!K$5:K$500,MATCH($F142,'11.5_Outliers-Other_recovery'!$F$5:$F$500,0)),""),"")</f>
        <v/>
      </c>
      <c r="X142" s="14" t="str">
        <f>IFERROR(IF(INDEX('11.5_Outliers-Other_recovery'!$N$5:$N$500,MATCH($F142,'11.5_Outliers-Other_recovery'!$F$5:$F$500,0))&lt;&gt;"N",
INDEX('11.5_Outliers-Other_recovery'!L$5:L$500,MATCH($F142,'11.5_Outliers-Other_recovery'!$F$5:$F$500,0)),""),"")</f>
        <v/>
      </c>
      <c r="Y142" s="14" t="str">
        <f>IFERROR(IF(INDEX('11.4_Outliers-Formal_dry_recy'!$N$5:$N$500,MATCH($F142,'11.4_Outliers-Formal_dry_recy'!$F$5:$F$500,0))&lt;&gt;"N",
INDEX('11.4_Outliers-Formal_dry_recy'!J$5:J$500,MATCH($F142,'11.4_Outliers-Formal_dry_recy'!$F$5:$F$500,0)),""),"")</f>
        <v/>
      </c>
      <c r="Z142" s="8" t="str">
        <f>IFERROR(IF(INDEX('11.4_Outliers-Formal_dry_recy'!$N$5:$N$500,MATCH($F142,'11.4_Outliers-Formal_dry_recy'!$F$5:$F$500,0))&lt;&gt;"N",
INDEX('11.4_Outliers-Formal_dry_recy'!K$5:K$500,MATCH($F142,'11.4_Outliers-Formal_dry_recy'!$F$5:$F$500,0)),""),"")</f>
        <v/>
      </c>
      <c r="AA142" s="14" t="str">
        <f>IFERROR(IF(INDEX('11.4_Outliers-Formal_dry_recy'!$N$5:$N$500,MATCH($F142,'11.4_Outliers-Formal_dry_recy'!$F$5:$F$500,0))&lt;&gt;"N",
INDEX('11.4_Outliers-Formal_dry_recy'!L$5:L$500,MATCH($F142,'11.4_Outliers-Formal_dry_recy'!$F$5:$F$500,0)),""),"")</f>
        <v/>
      </c>
      <c r="AB142" s="14" t="str">
        <f>IFERROR(IF(INDEX('11.6_Outliers-Incineration'!$N$5:$N$500,MATCH($F142,'11.6_Outliers-Incineration'!$F$5:$F$500,0))&lt;&gt;"N",
INDEX('11.6_Outliers-Incineration'!J$5:J$500,MATCH($F142,'11.6_Outliers-Incineration'!$F$5:$F$500,0)),""),"")</f>
        <v/>
      </c>
      <c r="AC142" s="8" t="str">
        <f>IFERROR(IF(INDEX('11.6_Outliers-Incineration'!$N$5:$N$500,MATCH($F142,'11.6_Outliers-Incineration'!$F$5:$F$500,0))&lt;&gt;"N",
INDEX('11.6_Outliers-Incineration'!K$5:K$500,MATCH($F142,'11.6_Outliers-Incineration'!$F$5:$F$500,0)),""),"")</f>
        <v/>
      </c>
      <c r="AD142" s="14" t="str">
        <f>IFERROR(IF(INDEX('11.6_Outliers-Incineration'!$N$5:$N$500,MATCH($F142,'11.6_Outliers-Incineration'!$F$5:$F$500,0))&lt;&gt;"N",
INDEX('11.6_Outliers-Incineration'!L$5:L$500,MATCH($F142,'11.6_Outliers-Incineration'!$F$5:$F$500,0)),""),"")</f>
        <v/>
      </c>
      <c r="AE142" s="14" t="str">
        <f>IFERROR(IF(INDEX('11.7_Outliers-Controlled_disp'!$N$5:$N$500,MATCH($F142,'11.7_Outliers-Controlled_disp'!$F$5:$F$500,0))&lt;&gt;"N",
INDEX('11.7_Outliers-Controlled_disp'!J$5:J$500,MATCH($F142,'11.7_Outliers-Controlled_disp'!$F$5:$F$500,0)),""),"")</f>
        <v/>
      </c>
      <c r="AF142" s="8" t="str">
        <f>IFERROR(IF(INDEX('11.7_Outliers-Controlled_disp'!$N$5:$N$500,MATCH($F142,'11.7_Outliers-Controlled_disp'!$F$5:$F$500,0))&lt;&gt;"N",
INDEX('11.7_Outliers-Controlled_disp'!K$5:K$500,MATCH($F142,'11.7_Outliers-Controlled_disp'!$F$5:$F$500,0)),""),"")</f>
        <v/>
      </c>
      <c r="AG142" s="14" t="str">
        <f>IFERROR(IF(INDEX('11.7_Outliers-Controlled_disp'!$N$5:$N$500,MATCH($F142,'11.7_Outliers-Controlled_disp'!$F$5:$F$500,0))&lt;&gt;"N",
INDEX('11.7_Outliers-Controlled_disp'!L$5:L$500,MATCH($F142,'11.7_Outliers-Controlled_disp'!$F$5:$F$500,0)),""),"")</f>
        <v/>
      </c>
      <c r="AI142" s="5"/>
      <c r="AJ142" s="5" t="s">
        <v>1569</v>
      </c>
      <c r="AK142" s="5">
        <f t="shared" si="2"/>
        <v>1</v>
      </c>
    </row>
    <row r="143" spans="1:37" x14ac:dyDescent="0.25">
      <c r="A143" s="5" t="s">
        <v>95</v>
      </c>
      <c r="B143" s="5" t="s">
        <v>98</v>
      </c>
      <c r="C143" s="5" t="s">
        <v>97</v>
      </c>
      <c r="D143" s="5" t="s">
        <v>35</v>
      </c>
      <c r="E143" s="5" t="s">
        <v>99</v>
      </c>
      <c r="F143" s="5" t="s">
        <v>96</v>
      </c>
      <c r="G143" s="5">
        <v>2</v>
      </c>
      <c r="H143" s="15">
        <v>1</v>
      </c>
      <c r="I143" s="4"/>
      <c r="J143" s="13">
        <f>IFERROR(IF(INDEX('11.1_Outliers-Generation'!$N$5:$N$500,MATCH($F143,'11.1_Outliers-Generation'!$F$5:$F$500,0))&lt;&gt;"N",
INDEX('11.1_Outliers-Generation'!J$5:J$500,MATCH($F143,'11.1_Outliers-Generation'!$F$5:$F$500,0)),""),"")</f>
        <v>1.123455321010042</v>
      </c>
      <c r="K143" s="8">
        <f>IFERROR(IF(INDEX('11.1_Outliers-Generation'!$N$5:$N$500,MATCH($F143,'11.1_Outliers-Generation'!$F$5:$F$500,0))&lt;&gt;"N",
INDEX('11.1_Outliers-Generation'!K$5:K$500,MATCH($F143,'11.1_Outliers-Generation'!$F$5:$F$500,0)),""),"")</f>
        <v>2014</v>
      </c>
      <c r="L143" s="13" t="str">
        <f>IFERROR(IF(INDEX('11.1_Outliers-Generation'!$N$5:$N$500,MATCH($F143,'11.1_Outliers-Generation'!$F$5:$F$500,0))&lt;&gt;"N",
INDEX('11.1_Outliers-Generation'!L$5:L$500,MATCH($F143,'11.1_Outliers-Generation'!$F$5:$F$500,0)),""),"")</f>
        <v>WaW_079</v>
      </c>
      <c r="M143" s="14">
        <f>IFERROR(IF(INDEX('11.2_Outliers-Collection_cov'!$N$5:$N$500,MATCH($F143,'11.2_Outliers-Collection_cov'!$F$5:$F$500,0))&lt;&gt;"N",
INDEX('11.2_Outliers-Collection_cov'!J$5:J$500,MATCH($F143,'11.2_Outliers-Collection_cov'!$F$5:$F$500,0)),""),"")</f>
        <v>100</v>
      </c>
      <c r="N143" s="8">
        <f>IFERROR(IF(INDEX('11.2_Outliers-Collection_cov'!$N$5:$N$500,MATCH($F143,'11.2_Outliers-Collection_cov'!$F$5:$F$500,0))&lt;&gt;"N",
INDEX('11.2_Outliers-Collection_cov'!K$5:K$500,MATCH($F143,'11.2_Outliers-Collection_cov'!$F$5:$F$500,0)),""),"")</f>
        <v>2014</v>
      </c>
      <c r="O143" s="13" t="str">
        <f>IFERROR(IF(INDEX('11.2_Outliers-Collection_cov'!$N$5:$N$500,MATCH($F143,'11.2_Outliers-Collection_cov'!$F$5:$F$500,0))&lt;&gt;"N",
INDEX('11.2_Outliers-Collection_cov'!L$5:L$500,MATCH($F143,'11.2_Outliers-Collection_cov'!$F$5:$F$500,0)),""),"")</f>
        <v>WaW_079</v>
      </c>
      <c r="P143" s="14" t="str">
        <f>IFERROR(IF(INDEX('11.3_Outliers-Plastic'!$N$5:$N$500,MATCH($F143,'11.3_Outliers-Plastic'!$F$5:$F$500,0))&lt;&gt;"N",
INDEX('11.3_Outliers-Plastic'!J$5:J$500,MATCH($F143,'11.3_Outliers-Plastic'!$F$5:$F$500,0)),""),"")</f>
        <v/>
      </c>
      <c r="Q143" s="8" t="str">
        <f>IFERROR(IF(INDEX('11.3_Outliers-Plastic'!$N$5:$N$500,MATCH($F143,'11.3_Outliers-Plastic'!$F$5:$F$500,0))&lt;&gt;"N",
INDEX('11.3_Outliers-Plastic'!K$5:K$500,MATCH($F143,'11.3_Outliers-Plastic'!$F$5:$F$500,0)),""),"")</f>
        <v/>
      </c>
      <c r="R143" s="14" t="str">
        <f>IFERROR(IF(INDEX('11.3_Outliers-Plastic'!$N$5:$N$500,MATCH($F143,'11.3_Outliers-Plastic'!$F$5:$F$500,0))&lt;&gt;"N",
INDEX('11.3_Outliers-Plastic'!L$5:L$500,MATCH($F143,'11.3_Outliers-Plastic'!$F$5:$F$500,0)),""),"")</f>
        <v/>
      </c>
      <c r="S143" s="12"/>
      <c r="T143" s="5"/>
      <c r="U143" s="5" t="s">
        <v>1569</v>
      </c>
      <c r="V143" s="14" t="str">
        <f>IFERROR(IF(INDEX('11.5_Outliers-Other_recovery'!$N$5:$N$500,MATCH($F143,'11.5_Outliers-Other_recovery'!$F$5:$F$500,0))&lt;&gt;"N",
INDEX('11.5_Outliers-Other_recovery'!J$5:J$500,MATCH($F143,'11.5_Outliers-Other_recovery'!$F$5:$F$500,0)),""),"")</f>
        <v/>
      </c>
      <c r="W143" s="8" t="str">
        <f>IFERROR(IF(INDEX('11.5_Outliers-Other_recovery'!$N$5:$N$500,MATCH($F143,'11.5_Outliers-Other_recovery'!$F$5:$F$500,0))&lt;&gt;"N",
INDEX('11.5_Outliers-Other_recovery'!K$5:K$500,MATCH($F143,'11.5_Outliers-Other_recovery'!$F$5:$F$500,0)),""),"")</f>
        <v/>
      </c>
      <c r="X143" s="14" t="str">
        <f>IFERROR(IF(INDEX('11.5_Outliers-Other_recovery'!$N$5:$N$500,MATCH($F143,'11.5_Outliers-Other_recovery'!$F$5:$F$500,0))&lt;&gt;"N",
INDEX('11.5_Outliers-Other_recovery'!L$5:L$500,MATCH($F143,'11.5_Outliers-Other_recovery'!$F$5:$F$500,0)),""),"")</f>
        <v/>
      </c>
      <c r="Y143" s="14" t="str">
        <f>IFERROR(IF(INDEX('11.4_Outliers-Formal_dry_recy'!$N$5:$N$500,MATCH($F143,'11.4_Outliers-Formal_dry_recy'!$F$5:$F$500,0))&lt;&gt;"N",
INDEX('11.4_Outliers-Formal_dry_recy'!J$5:J$500,MATCH($F143,'11.4_Outliers-Formal_dry_recy'!$F$5:$F$500,0)),""),"")</f>
        <v/>
      </c>
      <c r="Z143" s="8" t="str">
        <f>IFERROR(IF(INDEX('11.4_Outliers-Formal_dry_recy'!$N$5:$N$500,MATCH($F143,'11.4_Outliers-Formal_dry_recy'!$F$5:$F$500,0))&lt;&gt;"N",
INDEX('11.4_Outliers-Formal_dry_recy'!K$5:K$500,MATCH($F143,'11.4_Outliers-Formal_dry_recy'!$F$5:$F$500,0)),""),"")</f>
        <v/>
      </c>
      <c r="AA143" s="14" t="str">
        <f>IFERROR(IF(INDEX('11.4_Outliers-Formal_dry_recy'!$N$5:$N$500,MATCH($F143,'11.4_Outliers-Formal_dry_recy'!$F$5:$F$500,0))&lt;&gt;"N",
INDEX('11.4_Outliers-Formal_dry_recy'!L$5:L$500,MATCH($F143,'11.4_Outliers-Formal_dry_recy'!$F$5:$F$500,0)),""),"")</f>
        <v/>
      </c>
      <c r="AB143" s="14" t="str">
        <f>IFERROR(IF(INDEX('11.6_Outliers-Incineration'!$N$5:$N$500,MATCH($F143,'11.6_Outliers-Incineration'!$F$5:$F$500,0))&lt;&gt;"N",
INDEX('11.6_Outliers-Incineration'!J$5:J$500,MATCH($F143,'11.6_Outliers-Incineration'!$F$5:$F$500,0)),""),"")</f>
        <v/>
      </c>
      <c r="AC143" s="8" t="str">
        <f>IFERROR(IF(INDEX('11.6_Outliers-Incineration'!$N$5:$N$500,MATCH($F143,'11.6_Outliers-Incineration'!$F$5:$F$500,0))&lt;&gt;"N",
INDEX('11.6_Outliers-Incineration'!K$5:K$500,MATCH($F143,'11.6_Outliers-Incineration'!$F$5:$F$500,0)),""),"")</f>
        <v/>
      </c>
      <c r="AD143" s="14" t="str">
        <f>IFERROR(IF(INDEX('11.6_Outliers-Incineration'!$N$5:$N$500,MATCH($F143,'11.6_Outliers-Incineration'!$F$5:$F$500,0))&lt;&gt;"N",
INDEX('11.6_Outliers-Incineration'!L$5:L$500,MATCH($F143,'11.6_Outliers-Incineration'!$F$5:$F$500,0)),""),"")</f>
        <v/>
      </c>
      <c r="AE143" s="14" t="str">
        <f>IFERROR(IF(INDEX('11.7_Outliers-Controlled_disp'!$N$5:$N$500,MATCH($F143,'11.7_Outliers-Controlled_disp'!$F$5:$F$500,0))&lt;&gt;"N",
INDEX('11.7_Outliers-Controlled_disp'!J$5:J$500,MATCH($F143,'11.7_Outliers-Controlled_disp'!$F$5:$F$500,0)),""),"")</f>
        <v/>
      </c>
      <c r="AF143" s="8" t="str">
        <f>IFERROR(IF(INDEX('11.7_Outliers-Controlled_disp'!$N$5:$N$500,MATCH($F143,'11.7_Outliers-Controlled_disp'!$F$5:$F$500,0))&lt;&gt;"N",
INDEX('11.7_Outliers-Controlled_disp'!K$5:K$500,MATCH($F143,'11.7_Outliers-Controlled_disp'!$F$5:$F$500,0)),""),"")</f>
        <v/>
      </c>
      <c r="AG143" s="14" t="str">
        <f>IFERROR(IF(INDEX('11.7_Outliers-Controlled_disp'!$N$5:$N$500,MATCH($F143,'11.7_Outliers-Controlled_disp'!$F$5:$F$500,0))&lt;&gt;"N",
INDEX('11.7_Outliers-Controlled_disp'!L$5:L$500,MATCH($F143,'11.7_Outliers-Controlled_disp'!$F$5:$F$500,0)),""),"")</f>
        <v/>
      </c>
      <c r="AI143" s="5"/>
      <c r="AJ143" s="5" t="s">
        <v>1569</v>
      </c>
      <c r="AK143" s="5">
        <f t="shared" si="2"/>
        <v>2</v>
      </c>
    </row>
    <row r="144" spans="1:37" x14ac:dyDescent="0.25">
      <c r="A144" s="5" t="s">
        <v>672</v>
      </c>
      <c r="B144" s="5" t="s">
        <v>675</v>
      </c>
      <c r="C144" s="5" t="s">
        <v>674</v>
      </c>
      <c r="D144" s="5" t="s">
        <v>620</v>
      </c>
      <c r="E144" s="5" t="s">
        <v>676</v>
      </c>
      <c r="F144" s="5" t="s">
        <v>673</v>
      </c>
      <c r="G144" s="5">
        <v>2</v>
      </c>
      <c r="H144" s="15">
        <v>1</v>
      </c>
      <c r="I144" s="4"/>
      <c r="J144" s="13" t="str">
        <f>IFERROR(IF(INDEX('11.1_Outliers-Generation'!$N$5:$N$500,MATCH($F144,'11.1_Outliers-Generation'!$F$5:$F$500,0))&lt;&gt;"N",
INDEX('11.1_Outliers-Generation'!J$5:J$500,MATCH($F144,'11.1_Outliers-Generation'!$F$5:$F$500,0)),""),"")</f>
        <v/>
      </c>
      <c r="K144" s="8" t="str">
        <f>IFERROR(IF(INDEX('11.1_Outliers-Generation'!$N$5:$N$500,MATCH($F144,'11.1_Outliers-Generation'!$F$5:$F$500,0))&lt;&gt;"N",
INDEX('11.1_Outliers-Generation'!K$5:K$500,MATCH($F144,'11.1_Outliers-Generation'!$F$5:$F$500,0)),""),"")</f>
        <v/>
      </c>
      <c r="L144" s="13" t="str">
        <f>IFERROR(IF(INDEX('11.1_Outliers-Generation'!$N$5:$N$500,MATCH($F144,'11.1_Outliers-Generation'!$F$5:$F$500,0))&lt;&gt;"N",
INDEX('11.1_Outliers-Generation'!L$5:L$500,MATCH($F144,'11.1_Outliers-Generation'!$F$5:$F$500,0)),""),"")</f>
        <v/>
      </c>
      <c r="M144" s="14" t="str">
        <f>IFERROR(IF(INDEX('11.2_Outliers-Collection_cov'!$N$5:$N$500,MATCH($F144,'11.2_Outliers-Collection_cov'!$F$5:$F$500,0))&lt;&gt;"N",
INDEX('11.2_Outliers-Collection_cov'!J$5:J$500,MATCH($F144,'11.2_Outliers-Collection_cov'!$F$5:$F$500,0)),""),"")</f>
        <v/>
      </c>
      <c r="N144" s="8" t="str">
        <f>IFERROR(IF(INDEX('11.2_Outliers-Collection_cov'!$N$5:$N$500,MATCH($F144,'11.2_Outliers-Collection_cov'!$F$5:$F$500,0))&lt;&gt;"N",
INDEX('11.2_Outliers-Collection_cov'!K$5:K$500,MATCH($F144,'11.2_Outliers-Collection_cov'!$F$5:$F$500,0)),""),"")</f>
        <v/>
      </c>
      <c r="O144" s="13" t="str">
        <f>IFERROR(IF(INDEX('11.2_Outliers-Collection_cov'!$N$5:$N$500,MATCH($F144,'11.2_Outliers-Collection_cov'!$F$5:$F$500,0))&lt;&gt;"N",
INDEX('11.2_Outliers-Collection_cov'!L$5:L$500,MATCH($F144,'11.2_Outliers-Collection_cov'!$F$5:$F$500,0)),""),"")</f>
        <v/>
      </c>
      <c r="P144" s="14" t="str">
        <f>IFERROR(IF(INDEX('11.3_Outliers-Plastic'!$N$5:$N$500,MATCH($F144,'11.3_Outliers-Plastic'!$F$5:$F$500,0))&lt;&gt;"N",
INDEX('11.3_Outliers-Plastic'!J$5:J$500,MATCH($F144,'11.3_Outliers-Plastic'!$F$5:$F$500,0)),""),"")</f>
        <v/>
      </c>
      <c r="Q144" s="8" t="str">
        <f>IFERROR(IF(INDEX('11.3_Outliers-Plastic'!$N$5:$N$500,MATCH($F144,'11.3_Outliers-Plastic'!$F$5:$F$500,0))&lt;&gt;"N",
INDEX('11.3_Outliers-Plastic'!K$5:K$500,MATCH($F144,'11.3_Outliers-Plastic'!$F$5:$F$500,0)),""),"")</f>
        <v/>
      </c>
      <c r="R144" s="14" t="str">
        <f>IFERROR(IF(INDEX('11.3_Outliers-Plastic'!$N$5:$N$500,MATCH($F144,'11.3_Outliers-Plastic'!$F$5:$F$500,0))&lt;&gt;"N",
INDEX('11.3_Outliers-Plastic'!L$5:L$500,MATCH($F144,'11.3_Outliers-Plastic'!$F$5:$F$500,0)),""),"")</f>
        <v/>
      </c>
      <c r="S144" s="12"/>
      <c r="T144" s="5"/>
      <c r="U144" s="5" t="s">
        <v>1569</v>
      </c>
      <c r="V144" s="14">
        <f>IFERROR(IF(INDEX('11.5_Outliers-Other_recovery'!$N$5:$N$500,MATCH($F144,'11.5_Outliers-Other_recovery'!$F$5:$F$500,0))&lt;&gt;"N",
INDEX('11.5_Outliers-Other_recovery'!J$5:J$500,MATCH($F144,'11.5_Outliers-Other_recovery'!$F$5:$F$500,0)),""),"")</f>
        <v>0</v>
      </c>
      <c r="W144" s="8">
        <f>IFERROR(IF(INDEX('11.5_Outliers-Other_recovery'!$N$5:$N$500,MATCH($F144,'11.5_Outliers-Other_recovery'!$F$5:$F$500,0))&lt;&gt;"N",
INDEX('11.5_Outliers-Other_recovery'!K$5:K$500,MATCH($F144,'11.5_Outliers-Other_recovery'!$F$5:$F$500,0)),""),"")</f>
        <v>2002</v>
      </c>
      <c r="X144" s="14" t="str">
        <f>IFERROR(IF(INDEX('11.5_Outliers-Other_recovery'!$N$5:$N$500,MATCH($F144,'11.5_Outliers-Other_recovery'!$F$5:$F$500,0))&lt;&gt;"N",
INDEX('11.5_Outliers-Other_recovery'!L$5:L$500,MATCH($F144,'11.5_Outliers-Other_recovery'!$F$5:$F$500,0)),""),"")</f>
        <v>WaW_080</v>
      </c>
      <c r="Y144" s="14">
        <f>IFERROR(IF(INDEX('11.4_Outliers-Formal_dry_recy'!$N$5:$N$500,MATCH($F144,'11.4_Outliers-Formal_dry_recy'!$F$5:$F$500,0))&lt;&gt;"N",
INDEX('11.4_Outliers-Formal_dry_recy'!J$5:J$500,MATCH($F144,'11.4_Outliers-Formal_dry_recy'!$F$5:$F$500,0)),""),"")</f>
        <v>0</v>
      </c>
      <c r="Z144" s="8">
        <f>IFERROR(IF(INDEX('11.4_Outliers-Formal_dry_recy'!$N$5:$N$500,MATCH($F144,'11.4_Outliers-Formal_dry_recy'!$F$5:$F$500,0))&lt;&gt;"N",
INDEX('11.4_Outliers-Formal_dry_recy'!K$5:K$500,MATCH($F144,'11.4_Outliers-Formal_dry_recy'!$F$5:$F$500,0)),""),"")</f>
        <v>2002</v>
      </c>
      <c r="AA144" s="14" t="str">
        <f>IFERROR(IF(INDEX('11.4_Outliers-Formal_dry_recy'!$N$5:$N$500,MATCH($F144,'11.4_Outliers-Formal_dry_recy'!$F$5:$F$500,0))&lt;&gt;"N",
INDEX('11.4_Outliers-Formal_dry_recy'!L$5:L$500,MATCH($F144,'11.4_Outliers-Formal_dry_recy'!$F$5:$F$500,0)),""),"")</f>
        <v>WaW_080</v>
      </c>
      <c r="AB144" s="14">
        <f>IFERROR(IF(INDEX('11.6_Outliers-Incineration'!$N$5:$N$500,MATCH($F144,'11.6_Outliers-Incineration'!$F$5:$F$500,0))&lt;&gt;"N",
INDEX('11.6_Outliers-Incineration'!J$5:J$500,MATCH($F144,'11.6_Outliers-Incineration'!$F$5:$F$500,0)),""),"")</f>
        <v>0</v>
      </c>
      <c r="AC144" s="8">
        <f>IFERROR(IF(INDEX('11.6_Outliers-Incineration'!$N$5:$N$500,MATCH($F144,'11.6_Outliers-Incineration'!$F$5:$F$500,0))&lt;&gt;"N",
INDEX('11.6_Outliers-Incineration'!K$5:K$500,MATCH($F144,'11.6_Outliers-Incineration'!$F$5:$F$500,0)),""),"")</f>
        <v>2002</v>
      </c>
      <c r="AD144" s="14" t="str">
        <f>IFERROR(IF(INDEX('11.6_Outliers-Incineration'!$N$5:$N$500,MATCH($F144,'11.6_Outliers-Incineration'!$F$5:$F$500,0))&lt;&gt;"N",
INDEX('11.6_Outliers-Incineration'!L$5:L$500,MATCH($F144,'11.6_Outliers-Incineration'!$F$5:$F$500,0)),""),"")</f>
        <v>WaW_080</v>
      </c>
      <c r="AE144" s="14">
        <f>IFERROR(IF(INDEX('11.7_Outliers-Controlled_disp'!$N$5:$N$500,MATCH($F144,'11.7_Outliers-Controlled_disp'!$F$5:$F$500,0))&lt;&gt;"N",
INDEX('11.7_Outliers-Controlled_disp'!J$5:J$500,MATCH($F144,'11.7_Outliers-Controlled_disp'!$F$5:$F$500,0)),""),"")</f>
        <v>0</v>
      </c>
      <c r="AF144" s="8">
        <f>IFERROR(IF(INDEX('11.7_Outliers-Controlled_disp'!$N$5:$N$500,MATCH($F144,'11.7_Outliers-Controlled_disp'!$F$5:$F$500,0))&lt;&gt;"N",
INDEX('11.7_Outliers-Controlled_disp'!K$5:K$500,MATCH($F144,'11.7_Outliers-Controlled_disp'!$F$5:$F$500,0)),""),"")</f>
        <v>2002</v>
      </c>
      <c r="AG144" s="14" t="str">
        <f>IFERROR(IF(INDEX('11.7_Outliers-Controlled_disp'!$N$5:$N$500,MATCH($F144,'11.7_Outliers-Controlled_disp'!$F$5:$F$500,0))&lt;&gt;"N",
INDEX('11.7_Outliers-Controlled_disp'!L$5:L$500,MATCH($F144,'11.7_Outliers-Controlled_disp'!$F$5:$F$500,0)),""),"")</f>
        <v>WaW_080</v>
      </c>
      <c r="AI144" s="5"/>
      <c r="AJ144" s="5" t="s">
        <v>1569</v>
      </c>
      <c r="AK144" s="5">
        <f t="shared" si="2"/>
        <v>4</v>
      </c>
    </row>
    <row r="145" spans="1:37" x14ac:dyDescent="0.25">
      <c r="A145" s="5" t="s">
        <v>1148</v>
      </c>
      <c r="B145" s="5" t="s">
        <v>1</v>
      </c>
      <c r="C145" s="5" t="s">
        <v>1150</v>
      </c>
      <c r="D145" s="5" t="s">
        <v>1038</v>
      </c>
      <c r="E145" s="5" t="s">
        <v>2</v>
      </c>
      <c r="F145" s="5" t="s">
        <v>1149</v>
      </c>
      <c r="G145" s="5">
        <v>2</v>
      </c>
      <c r="H145" s="15">
        <v>2</v>
      </c>
      <c r="I145" s="4" t="s">
        <v>1870</v>
      </c>
      <c r="J145" s="13">
        <f>IFERROR(IF(INDEX('11.1_Outliers-Generation'!$N$5:$N$500,MATCH($F145,'11.1_Outliers-Generation'!$F$5:$F$500,0))&lt;&gt;"N",
INDEX('11.1_Outliers-Generation'!J$5:J$500,MATCH($F145,'11.1_Outliers-Generation'!$F$5:$F$500,0)),""),"")</f>
        <v>1.4745065967212947</v>
      </c>
      <c r="K145" s="8">
        <f>IFERROR(IF(INDEX('11.1_Outliers-Generation'!$N$5:$N$500,MATCH($F145,'11.1_Outliers-Generation'!$F$5:$F$500,0))&lt;&gt;"N",
INDEX('11.1_Outliers-Generation'!K$5:K$500,MATCH($F145,'11.1_Outliers-Generation'!$F$5:$F$500,0)),""),"")</f>
        <v>2013</v>
      </c>
      <c r="L145" s="13" t="str">
        <f>IFERROR(IF(INDEX('11.1_Outliers-Generation'!$N$5:$N$500,MATCH($F145,'11.1_Outliers-Generation'!$F$5:$F$500,0))&lt;&gt;"N",
INDEX('11.1_Outliers-Generation'!L$5:L$500,MATCH($F145,'11.1_Outliers-Generation'!$F$5:$F$500,0)),""),"")</f>
        <v>WaW_081</v>
      </c>
      <c r="M145" s="14">
        <f>IFERROR(IF(INDEX('11.2_Outliers-Collection_cov'!$N$5:$N$500,MATCH($F145,'11.2_Outliers-Collection_cov'!$F$5:$F$500,0))&lt;&gt;"N",
INDEX('11.2_Outliers-Collection_cov'!J$5:J$500,MATCH($F145,'11.2_Outliers-Collection_cov'!$F$5:$F$500,0)),""),"")</f>
        <v>85</v>
      </c>
      <c r="N145" s="8">
        <f>IFERROR(IF(INDEX('11.2_Outliers-Collection_cov'!$N$5:$N$500,MATCH($F145,'11.2_Outliers-Collection_cov'!$F$5:$F$500,0))&lt;&gt;"N",
INDEX('11.2_Outliers-Collection_cov'!K$5:K$500,MATCH($F145,'11.2_Outliers-Collection_cov'!$F$5:$F$500,0)),""),"")</f>
        <v>2013</v>
      </c>
      <c r="O145" s="13" t="str">
        <f>IFERROR(IF(INDEX('11.2_Outliers-Collection_cov'!$N$5:$N$500,MATCH($F145,'11.2_Outliers-Collection_cov'!$F$5:$F$500,0))&lt;&gt;"N",
INDEX('11.2_Outliers-Collection_cov'!L$5:L$500,MATCH($F145,'11.2_Outliers-Collection_cov'!$F$5:$F$500,0)),""),"")</f>
        <v>WaW_081</v>
      </c>
      <c r="P145" s="14">
        <f>IFERROR(IF(INDEX('11.3_Outliers-Plastic'!$N$5:$N$500,MATCH($F145,'11.3_Outliers-Plastic'!$F$5:$F$500,0))&lt;&gt;"N",
INDEX('11.3_Outliers-Plastic'!J$5:J$500,MATCH($F145,'11.3_Outliers-Plastic'!$F$5:$F$500,0)),""),"")</f>
        <v>8.8845014807502469</v>
      </c>
      <c r="Q145" s="8">
        <f>IFERROR(IF(INDEX('11.3_Outliers-Plastic'!$N$5:$N$500,MATCH($F145,'11.3_Outliers-Plastic'!$F$5:$F$500,0))&lt;&gt;"N",
INDEX('11.3_Outliers-Plastic'!K$5:K$500,MATCH($F145,'11.3_Outliers-Plastic'!$F$5:$F$500,0)),""),"")</f>
        <v>2013</v>
      </c>
      <c r="R145" s="14" t="str">
        <f>IFERROR(IF(INDEX('11.3_Outliers-Plastic'!$N$5:$N$500,MATCH($F145,'11.3_Outliers-Plastic'!$F$5:$F$500,0))&lt;&gt;"N",
INDEX('11.3_Outliers-Plastic'!L$5:L$500,MATCH($F145,'11.3_Outliers-Plastic'!$F$5:$F$500,0)),""),"")</f>
        <v>WaW_081</v>
      </c>
      <c r="S145" s="12"/>
      <c r="T145" s="5"/>
      <c r="U145" s="5" t="s">
        <v>1569</v>
      </c>
      <c r="V145" s="14">
        <f>IFERROR(IF(INDEX('11.5_Outliers-Other_recovery'!$N$5:$N$500,MATCH($F145,'11.5_Outliers-Other_recovery'!$F$5:$F$500,0))&lt;&gt;"N",
INDEX('11.5_Outliers-Other_recovery'!J$5:J$500,MATCH($F145,'11.5_Outliers-Other_recovery'!$F$5:$F$500,0)),""),"")</f>
        <v>0</v>
      </c>
      <c r="W145" s="8">
        <f>IFERROR(IF(INDEX('11.5_Outliers-Other_recovery'!$N$5:$N$500,MATCH($F145,'11.5_Outliers-Other_recovery'!$F$5:$F$500,0))&lt;&gt;"N",
INDEX('11.5_Outliers-Other_recovery'!K$5:K$500,MATCH($F145,'11.5_Outliers-Other_recovery'!$F$5:$F$500,0)),""),"")</f>
        <v>2013</v>
      </c>
      <c r="X145" s="14" t="str">
        <f>IFERROR(IF(INDEX('11.5_Outliers-Other_recovery'!$N$5:$N$500,MATCH($F145,'11.5_Outliers-Other_recovery'!$F$5:$F$500,0))&lt;&gt;"N",
INDEX('11.5_Outliers-Other_recovery'!L$5:L$500,MATCH($F145,'11.5_Outliers-Other_recovery'!$F$5:$F$500,0)),""),"")</f>
        <v>WaW_081</v>
      </c>
      <c r="Y145" s="14">
        <f>IFERROR(IF(INDEX('11.4_Outliers-Formal_dry_recy'!$N$5:$N$500,MATCH($F145,'11.4_Outliers-Formal_dry_recy'!$F$5:$F$500,0))&lt;&gt;"N",
INDEX('11.4_Outliers-Formal_dry_recy'!J$5:J$500,MATCH($F145,'11.4_Outliers-Formal_dry_recy'!$F$5:$F$500,0)),""),"")</f>
        <v>0</v>
      </c>
      <c r="Z145" s="8">
        <f>IFERROR(IF(INDEX('11.4_Outliers-Formal_dry_recy'!$N$5:$N$500,MATCH($F145,'11.4_Outliers-Formal_dry_recy'!$F$5:$F$500,0))&lt;&gt;"N",
INDEX('11.4_Outliers-Formal_dry_recy'!K$5:K$500,MATCH($F145,'11.4_Outliers-Formal_dry_recy'!$F$5:$F$500,0)),""),"")</f>
        <v>2013</v>
      </c>
      <c r="AA145" s="14" t="str">
        <f>IFERROR(IF(INDEX('11.4_Outliers-Formal_dry_recy'!$N$5:$N$500,MATCH($F145,'11.4_Outliers-Formal_dry_recy'!$F$5:$F$500,0))&lt;&gt;"N",
INDEX('11.4_Outliers-Formal_dry_recy'!L$5:L$500,MATCH($F145,'11.4_Outliers-Formal_dry_recy'!$F$5:$F$500,0)),""),"")</f>
        <v>WaW_081</v>
      </c>
      <c r="AB145" s="14">
        <f>IFERROR(IF(INDEX('11.6_Outliers-Incineration'!$N$5:$N$500,MATCH($F145,'11.6_Outliers-Incineration'!$F$5:$F$500,0))&lt;&gt;"N",
INDEX('11.6_Outliers-Incineration'!J$5:J$500,MATCH($F145,'11.6_Outliers-Incineration'!$F$5:$F$500,0)),""),"")</f>
        <v>0</v>
      </c>
      <c r="AC145" s="8">
        <f>IFERROR(IF(INDEX('11.6_Outliers-Incineration'!$N$5:$N$500,MATCH($F145,'11.6_Outliers-Incineration'!$F$5:$F$500,0))&lt;&gt;"N",
INDEX('11.6_Outliers-Incineration'!K$5:K$500,MATCH($F145,'11.6_Outliers-Incineration'!$F$5:$F$500,0)),""),"")</f>
        <v>2013</v>
      </c>
      <c r="AD145" s="14" t="str">
        <f>IFERROR(IF(INDEX('11.6_Outliers-Incineration'!$N$5:$N$500,MATCH($F145,'11.6_Outliers-Incineration'!$F$5:$F$500,0))&lt;&gt;"N",
INDEX('11.6_Outliers-Incineration'!L$5:L$500,MATCH($F145,'11.6_Outliers-Incineration'!$F$5:$F$500,0)),""),"")</f>
        <v>WaW_081</v>
      </c>
      <c r="AE145" s="14">
        <f>IFERROR(IF(INDEX('11.7_Outliers-Controlled_disp'!$N$5:$N$500,MATCH($F145,'11.7_Outliers-Controlled_disp'!$F$5:$F$500,0))&lt;&gt;"N",
INDEX('11.7_Outliers-Controlled_disp'!J$5:J$500,MATCH($F145,'11.7_Outliers-Controlled_disp'!$F$5:$F$500,0)),""),"")</f>
        <v>72</v>
      </c>
      <c r="AF145" s="8">
        <f>IFERROR(IF(INDEX('11.7_Outliers-Controlled_disp'!$N$5:$N$500,MATCH($F145,'11.7_Outliers-Controlled_disp'!$F$5:$F$500,0))&lt;&gt;"N",
INDEX('11.7_Outliers-Controlled_disp'!K$5:K$500,MATCH($F145,'11.7_Outliers-Controlled_disp'!$F$5:$F$500,0)),""),"")</f>
        <v>2013</v>
      </c>
      <c r="AG145" s="14" t="str">
        <f>IFERROR(IF(INDEX('11.7_Outliers-Controlled_disp'!$N$5:$N$500,MATCH($F145,'11.7_Outliers-Controlled_disp'!$F$5:$F$500,0))&lt;&gt;"N",
INDEX('11.7_Outliers-Controlled_disp'!L$5:L$500,MATCH($F145,'11.7_Outliers-Controlled_disp'!$F$5:$F$500,0)),""),"")</f>
        <v>WaW_081</v>
      </c>
      <c r="AI145" s="5"/>
      <c r="AK145" s="5">
        <f t="shared" si="2"/>
        <v>7</v>
      </c>
    </row>
    <row r="146" spans="1:37" x14ac:dyDescent="0.25">
      <c r="A146" s="5" t="s">
        <v>677</v>
      </c>
      <c r="B146" s="5" t="s">
        <v>1377</v>
      </c>
      <c r="C146" s="5" t="s">
        <v>679</v>
      </c>
      <c r="D146" s="5" t="s">
        <v>620</v>
      </c>
      <c r="E146" s="5" t="s">
        <v>680</v>
      </c>
      <c r="F146" s="5" t="s">
        <v>678</v>
      </c>
      <c r="G146" s="5">
        <v>1</v>
      </c>
      <c r="H146" s="15">
        <v>1</v>
      </c>
      <c r="I146" s="4" t="s">
        <v>3160</v>
      </c>
      <c r="J146" s="13">
        <f>IFERROR(IF(INDEX('11.1_Outliers-Generation'!$N$5:$N$500,MATCH($F146,'11.1_Outliers-Generation'!$F$5:$F$500,0))&lt;&gt;"N",
INDEX('11.1_Outliers-Generation'!J$5:J$500,MATCH($F146,'11.1_Outliers-Generation'!$F$5:$F$500,0)),""),"")</f>
        <v>1.6666666666666665</v>
      </c>
      <c r="K146" s="8">
        <f>IFERROR(IF(INDEX('11.1_Outliers-Generation'!$N$5:$N$500,MATCH($F146,'11.1_Outliers-Generation'!$F$5:$F$500,0))&lt;&gt;"N",
INDEX('11.1_Outliers-Generation'!K$5:K$500,MATCH($F146,'11.1_Outliers-Generation'!$F$5:$F$500,0)),""),"")</f>
        <v>2012</v>
      </c>
      <c r="L146" s="13" t="str">
        <f>IFERROR(IF(INDEX('11.1_Outliers-Generation'!$N$5:$N$500,MATCH($F146,'11.1_Outliers-Generation'!$F$5:$F$500,0))&lt;&gt;"N",
INDEX('11.1_Outliers-Generation'!L$5:L$500,MATCH($F146,'11.1_Outliers-Generation'!$F$5:$F$500,0)),""),"")</f>
        <v>WaW_083</v>
      </c>
      <c r="M146" s="14">
        <f>IFERROR(IF(INDEX('11.2_Outliers-Collection_cov'!$N$5:$N$500,MATCH($F146,'11.2_Outliers-Collection_cov'!$F$5:$F$500,0))&lt;&gt;"N",
INDEX('11.2_Outliers-Collection_cov'!J$5:J$500,MATCH($F146,'11.2_Outliers-Collection_cov'!$F$5:$F$500,0)),""),"")</f>
        <v>65</v>
      </c>
      <c r="N146" s="8">
        <f>IFERROR(IF(INDEX('11.2_Outliers-Collection_cov'!$N$5:$N$500,MATCH($F146,'11.2_Outliers-Collection_cov'!$F$5:$F$500,0))&lt;&gt;"N",
INDEX('11.2_Outliers-Collection_cov'!K$5:K$500,MATCH($F146,'11.2_Outliers-Collection_cov'!$F$5:$F$500,0)),""),"")</f>
        <v>2012</v>
      </c>
      <c r="O146" s="13" t="str">
        <f>IFERROR(IF(INDEX('11.2_Outliers-Collection_cov'!$N$5:$N$500,MATCH($F146,'11.2_Outliers-Collection_cov'!$F$5:$F$500,0))&lt;&gt;"N",
INDEX('11.2_Outliers-Collection_cov'!L$5:L$500,MATCH($F146,'11.2_Outliers-Collection_cov'!$F$5:$F$500,0)),""),"")</f>
        <v>WaW_083</v>
      </c>
      <c r="P146" s="14">
        <f>IFERROR(IF(INDEX('11.3_Outliers-Plastic'!$N$5:$N$500,MATCH($F146,'11.3_Outliers-Plastic'!$F$5:$F$500,0))&lt;&gt;"N",
INDEX('11.3_Outliers-Plastic'!J$5:J$500,MATCH($F146,'11.3_Outliers-Plastic'!$F$5:$F$500,0)),""),"")</f>
        <v>3.8</v>
      </c>
      <c r="Q146" s="8">
        <f>IFERROR(IF(INDEX('11.3_Outliers-Plastic'!$N$5:$N$500,MATCH($F146,'11.3_Outliers-Plastic'!$F$5:$F$500,0))&lt;&gt;"N",
INDEX('11.3_Outliers-Plastic'!K$5:K$500,MATCH($F146,'11.3_Outliers-Plastic'!$F$5:$F$500,0)),""),"")</f>
        <v>2012</v>
      </c>
      <c r="R146" s="14" t="str">
        <f>IFERROR(IF(INDEX('11.3_Outliers-Plastic'!$N$5:$N$500,MATCH($F146,'11.3_Outliers-Plastic'!$F$5:$F$500,0))&lt;&gt;"N",
INDEX('11.3_Outliers-Plastic'!L$5:L$500,MATCH($F146,'11.3_Outliers-Plastic'!$F$5:$F$500,0)),""),"")</f>
        <v>WaW_083</v>
      </c>
      <c r="S146" s="12"/>
      <c r="T146" s="5"/>
      <c r="U146" s="5" t="s">
        <v>1569</v>
      </c>
      <c r="V146" s="14" t="str">
        <f>IFERROR(IF(INDEX('11.5_Outliers-Other_recovery'!$N$5:$N$500,MATCH($F146,'11.5_Outliers-Other_recovery'!$F$5:$F$500,0))&lt;&gt;"N",
INDEX('11.5_Outliers-Other_recovery'!J$5:J$500,MATCH($F146,'11.5_Outliers-Other_recovery'!$F$5:$F$500,0)),""),"")</f>
        <v/>
      </c>
      <c r="W146" s="8" t="str">
        <f>IFERROR(IF(INDEX('11.5_Outliers-Other_recovery'!$N$5:$N$500,MATCH($F146,'11.5_Outliers-Other_recovery'!$F$5:$F$500,0))&lt;&gt;"N",
INDEX('11.5_Outliers-Other_recovery'!K$5:K$500,MATCH($F146,'11.5_Outliers-Other_recovery'!$F$5:$F$500,0)),""),"")</f>
        <v/>
      </c>
      <c r="X146" s="14" t="str">
        <f>IFERROR(IF(INDEX('11.5_Outliers-Other_recovery'!$N$5:$N$500,MATCH($F146,'11.5_Outliers-Other_recovery'!$F$5:$F$500,0))&lt;&gt;"N",
INDEX('11.5_Outliers-Other_recovery'!L$5:L$500,MATCH($F146,'11.5_Outliers-Other_recovery'!$F$5:$F$500,0)),""),"")</f>
        <v/>
      </c>
      <c r="Y146" s="14" t="str">
        <f>IFERROR(IF(INDEX('11.4_Outliers-Formal_dry_recy'!$N$5:$N$500,MATCH($F146,'11.4_Outliers-Formal_dry_recy'!$F$5:$F$500,0))&lt;&gt;"N",
INDEX('11.4_Outliers-Formal_dry_recy'!J$5:J$500,MATCH($F146,'11.4_Outliers-Formal_dry_recy'!$F$5:$F$500,0)),""),"")</f>
        <v/>
      </c>
      <c r="Z146" s="8" t="str">
        <f>IFERROR(IF(INDEX('11.4_Outliers-Formal_dry_recy'!$N$5:$N$500,MATCH($F146,'11.4_Outliers-Formal_dry_recy'!$F$5:$F$500,0))&lt;&gt;"N",
INDEX('11.4_Outliers-Formal_dry_recy'!K$5:K$500,MATCH($F146,'11.4_Outliers-Formal_dry_recy'!$F$5:$F$500,0)),""),"")</f>
        <v/>
      </c>
      <c r="AA146" s="14" t="str">
        <f>IFERROR(IF(INDEX('11.4_Outliers-Formal_dry_recy'!$N$5:$N$500,MATCH($F146,'11.4_Outliers-Formal_dry_recy'!$F$5:$F$500,0))&lt;&gt;"N",
INDEX('11.4_Outliers-Formal_dry_recy'!L$5:L$500,MATCH($F146,'11.4_Outliers-Formal_dry_recy'!$F$5:$F$500,0)),""),"")</f>
        <v/>
      </c>
      <c r="AB146" s="14" t="str">
        <f>IFERROR(IF(INDEX('11.6_Outliers-Incineration'!$N$5:$N$500,MATCH($F146,'11.6_Outliers-Incineration'!$F$5:$F$500,0))&lt;&gt;"N",
INDEX('11.6_Outliers-Incineration'!J$5:J$500,MATCH($F146,'11.6_Outliers-Incineration'!$F$5:$F$500,0)),""),"")</f>
        <v/>
      </c>
      <c r="AC146" s="8" t="str">
        <f>IFERROR(IF(INDEX('11.6_Outliers-Incineration'!$N$5:$N$500,MATCH($F146,'11.6_Outliers-Incineration'!$F$5:$F$500,0))&lt;&gt;"N",
INDEX('11.6_Outliers-Incineration'!K$5:K$500,MATCH($F146,'11.6_Outliers-Incineration'!$F$5:$F$500,0)),""),"")</f>
        <v/>
      </c>
      <c r="AD146" s="14" t="str">
        <f>IFERROR(IF(INDEX('11.6_Outliers-Incineration'!$N$5:$N$500,MATCH($F146,'11.6_Outliers-Incineration'!$F$5:$F$500,0))&lt;&gt;"N",
INDEX('11.6_Outliers-Incineration'!L$5:L$500,MATCH($F146,'11.6_Outliers-Incineration'!$F$5:$F$500,0)),""),"")</f>
        <v/>
      </c>
      <c r="AE146" s="14" t="str">
        <f>IFERROR(IF(INDEX('11.7_Outliers-Controlled_disp'!$N$5:$N$500,MATCH($F146,'11.7_Outliers-Controlled_disp'!$F$5:$F$500,0))&lt;&gt;"N",
INDEX('11.7_Outliers-Controlled_disp'!J$5:J$500,MATCH($F146,'11.7_Outliers-Controlled_disp'!$F$5:$F$500,0)),""),"")</f>
        <v/>
      </c>
      <c r="AF146" s="8" t="str">
        <f>IFERROR(IF(INDEX('11.7_Outliers-Controlled_disp'!$N$5:$N$500,MATCH($F146,'11.7_Outliers-Controlled_disp'!$F$5:$F$500,0))&lt;&gt;"N",
INDEX('11.7_Outliers-Controlled_disp'!K$5:K$500,MATCH($F146,'11.7_Outliers-Controlled_disp'!$F$5:$F$500,0)),""),"")</f>
        <v/>
      </c>
      <c r="AG146" s="14" t="str">
        <f>IFERROR(IF(INDEX('11.7_Outliers-Controlled_disp'!$N$5:$N$500,MATCH($F146,'11.7_Outliers-Controlled_disp'!$F$5:$F$500,0))&lt;&gt;"N",
INDEX('11.7_Outliers-Controlled_disp'!L$5:L$500,MATCH($F146,'11.7_Outliers-Controlled_disp'!$F$5:$F$500,0)),""),"")</f>
        <v/>
      </c>
      <c r="AI146" s="5"/>
      <c r="AJ146" s="5" t="s">
        <v>1569</v>
      </c>
      <c r="AK146" s="5">
        <f t="shared" si="2"/>
        <v>3</v>
      </c>
    </row>
    <row r="147" spans="1:37" x14ac:dyDescent="0.25">
      <c r="A147" s="5" t="s">
        <v>681</v>
      </c>
      <c r="B147" s="5" t="s">
        <v>684</v>
      </c>
      <c r="C147" s="5" t="s">
        <v>683</v>
      </c>
      <c r="D147" s="5" t="s">
        <v>620</v>
      </c>
      <c r="E147" s="5" t="s">
        <v>685</v>
      </c>
      <c r="F147" s="5" t="s">
        <v>682</v>
      </c>
      <c r="G147" s="5">
        <v>2</v>
      </c>
      <c r="H147" s="15">
        <v>2</v>
      </c>
      <c r="I147" s="4" t="s">
        <v>1871</v>
      </c>
      <c r="J147" s="13">
        <f>IFERROR(IF(INDEX('11.1_Outliers-Generation'!$N$5:$N$500,MATCH($F147,'11.1_Outliers-Generation'!$F$5:$F$500,0))&lt;&gt;"N",
INDEX('11.1_Outliers-Generation'!J$5:J$500,MATCH($F147,'11.1_Outliers-Generation'!$F$5:$F$500,0)),""),"")</f>
        <v>0.73362470498620158</v>
      </c>
      <c r="K147" s="8">
        <f>IFERROR(IF(INDEX('11.1_Outliers-Generation'!$N$5:$N$500,MATCH($F147,'11.1_Outliers-Generation'!$F$5:$F$500,0))&lt;&gt;"N",
INDEX('11.1_Outliers-Generation'!K$5:K$500,MATCH($F147,'11.1_Outliers-Generation'!$F$5:$F$500,0)),""),"")</f>
        <v>2013</v>
      </c>
      <c r="L147" s="13" t="str">
        <f>IFERROR(IF(INDEX('11.1_Outliers-Generation'!$N$5:$N$500,MATCH($F147,'11.1_Outliers-Generation'!$F$5:$F$500,0))&lt;&gt;"N",
INDEX('11.1_Outliers-Generation'!L$5:L$500,MATCH($F147,'11.1_Outliers-Generation'!$F$5:$F$500,0)),""),"")</f>
        <v>WaW_084</v>
      </c>
      <c r="M147" s="14">
        <f>IFERROR(IF(INDEX('11.2_Outliers-Collection_cov'!$N$5:$N$500,MATCH($F147,'11.2_Outliers-Collection_cov'!$F$5:$F$500,0))&lt;&gt;"N",
INDEX('11.2_Outliers-Collection_cov'!J$5:J$500,MATCH($F147,'11.2_Outliers-Collection_cov'!$F$5:$F$500,0)),""),"")</f>
        <v>65.38</v>
      </c>
      <c r="N147" s="8">
        <f>IFERROR(IF(INDEX('11.2_Outliers-Collection_cov'!$N$5:$N$500,MATCH($F147,'11.2_Outliers-Collection_cov'!$F$5:$F$500,0))&lt;&gt;"N",
INDEX('11.2_Outliers-Collection_cov'!K$5:K$500,MATCH($F147,'11.2_Outliers-Collection_cov'!$F$5:$F$500,0)),""),"")</f>
        <v>2013</v>
      </c>
      <c r="O147" s="13" t="str">
        <f>IFERROR(IF(INDEX('11.2_Outliers-Collection_cov'!$N$5:$N$500,MATCH($F147,'11.2_Outliers-Collection_cov'!$F$5:$F$500,0))&lt;&gt;"N",
INDEX('11.2_Outliers-Collection_cov'!L$5:L$500,MATCH($F147,'11.2_Outliers-Collection_cov'!$F$5:$F$500,0)),""),"")</f>
        <v>WaW_084</v>
      </c>
      <c r="P147" s="14">
        <f>IFERROR(IF(INDEX('11.3_Outliers-Plastic'!$N$5:$N$500,MATCH($F147,'11.3_Outliers-Plastic'!$F$5:$F$500,0))&lt;&gt;"N",
INDEX('11.3_Outliers-Plastic'!J$5:J$500,MATCH($F147,'11.3_Outliers-Plastic'!$F$5:$F$500,0)),""),"")</f>
        <v>11</v>
      </c>
      <c r="Q147" s="8">
        <f>IFERROR(IF(INDEX('11.3_Outliers-Plastic'!$N$5:$N$500,MATCH($F147,'11.3_Outliers-Plastic'!$F$5:$F$500,0))&lt;&gt;"N",
INDEX('11.3_Outliers-Plastic'!K$5:K$500,MATCH($F147,'11.3_Outliers-Plastic'!$F$5:$F$500,0)),""),"")</f>
        <v>2013</v>
      </c>
      <c r="R147" s="14" t="str">
        <f>IFERROR(IF(INDEX('11.3_Outliers-Plastic'!$N$5:$N$500,MATCH($F147,'11.3_Outliers-Plastic'!$F$5:$F$500,0))&lt;&gt;"N",
INDEX('11.3_Outliers-Plastic'!L$5:L$500,MATCH($F147,'11.3_Outliers-Plastic'!$F$5:$F$500,0)),""),"")</f>
        <v>WaW_084</v>
      </c>
      <c r="S147" s="12"/>
      <c r="T147" s="5"/>
      <c r="U147" s="5" t="s">
        <v>1569</v>
      </c>
      <c r="V147" s="14">
        <f>IFERROR(IF(INDEX('11.5_Outliers-Other_recovery'!$N$5:$N$500,MATCH($F147,'11.5_Outliers-Other_recovery'!$F$5:$F$500,0))&lt;&gt;"N",
INDEX('11.5_Outliers-Other_recovery'!J$5:J$500,MATCH($F147,'11.5_Outliers-Other_recovery'!$F$5:$F$500,0)),""),"")</f>
        <v>0</v>
      </c>
      <c r="W147" s="8">
        <f>IFERROR(IF(INDEX('11.5_Outliers-Other_recovery'!$N$5:$N$500,MATCH($F147,'11.5_Outliers-Other_recovery'!$F$5:$F$500,0))&lt;&gt;"N",
INDEX('11.5_Outliers-Other_recovery'!K$5:K$500,MATCH($F147,'11.5_Outliers-Other_recovery'!$F$5:$F$500,0)),""),"")</f>
        <v>2013</v>
      </c>
      <c r="X147" s="14" t="str">
        <f>IFERROR(IF(INDEX('11.5_Outliers-Other_recovery'!$N$5:$N$500,MATCH($F147,'11.5_Outliers-Other_recovery'!$F$5:$F$500,0))&lt;&gt;"N",
INDEX('11.5_Outliers-Other_recovery'!L$5:L$500,MATCH($F147,'11.5_Outliers-Other_recovery'!$F$5:$F$500,0)),""),"")</f>
        <v>WaW_084</v>
      </c>
      <c r="Y147" s="14">
        <f>IFERROR(IF(INDEX('11.4_Outliers-Formal_dry_recy'!$N$5:$N$500,MATCH($F147,'11.4_Outliers-Formal_dry_recy'!$F$5:$F$500,0))&lt;&gt;"N",
INDEX('11.4_Outliers-Formal_dry_recy'!J$5:J$500,MATCH($F147,'11.4_Outliers-Formal_dry_recy'!$F$5:$F$500,0)),""),"")</f>
        <v>0</v>
      </c>
      <c r="Z147" s="8">
        <f>IFERROR(IF(INDEX('11.4_Outliers-Formal_dry_recy'!$N$5:$N$500,MATCH($F147,'11.4_Outliers-Formal_dry_recy'!$F$5:$F$500,0))&lt;&gt;"N",
INDEX('11.4_Outliers-Formal_dry_recy'!K$5:K$500,MATCH($F147,'11.4_Outliers-Formal_dry_recy'!$F$5:$F$500,0)),""),"")</f>
        <v>2013</v>
      </c>
      <c r="AA147" s="14" t="str">
        <f>IFERROR(IF(INDEX('11.4_Outliers-Formal_dry_recy'!$N$5:$N$500,MATCH($F147,'11.4_Outliers-Formal_dry_recy'!$F$5:$F$500,0))&lt;&gt;"N",
INDEX('11.4_Outliers-Formal_dry_recy'!L$5:L$500,MATCH($F147,'11.4_Outliers-Formal_dry_recy'!$F$5:$F$500,0)),""),"")</f>
        <v>WaW_084</v>
      </c>
      <c r="AB147" s="14">
        <f>IFERROR(IF(INDEX('11.6_Outliers-Incineration'!$N$5:$N$500,MATCH($F147,'11.6_Outliers-Incineration'!$F$5:$F$500,0))&lt;&gt;"N",
INDEX('11.6_Outliers-Incineration'!J$5:J$500,MATCH($F147,'11.6_Outliers-Incineration'!$F$5:$F$500,0)),""),"")</f>
        <v>0</v>
      </c>
      <c r="AC147" s="8">
        <f>IFERROR(IF(INDEX('11.6_Outliers-Incineration'!$N$5:$N$500,MATCH($F147,'11.6_Outliers-Incineration'!$F$5:$F$500,0))&lt;&gt;"N",
INDEX('11.6_Outliers-Incineration'!K$5:K$500,MATCH($F147,'11.6_Outliers-Incineration'!$F$5:$F$500,0)),""),"")</f>
        <v>2013</v>
      </c>
      <c r="AD147" s="14" t="str">
        <f>IFERROR(IF(INDEX('11.6_Outliers-Incineration'!$N$5:$N$500,MATCH($F147,'11.6_Outliers-Incineration'!$F$5:$F$500,0))&lt;&gt;"N",
INDEX('11.6_Outliers-Incineration'!L$5:L$500,MATCH($F147,'11.6_Outliers-Incineration'!$F$5:$F$500,0)),""),"")</f>
        <v>WaW_084</v>
      </c>
      <c r="AE147" s="14">
        <f>IFERROR(IF(INDEX('11.7_Outliers-Controlled_disp'!$N$5:$N$500,MATCH($F147,'11.7_Outliers-Controlled_disp'!$F$5:$F$500,0))&lt;&gt;"N",
INDEX('11.7_Outliers-Controlled_disp'!J$5:J$500,MATCH($F147,'11.7_Outliers-Controlled_disp'!$F$5:$F$500,0)),""),"")</f>
        <v>100</v>
      </c>
      <c r="AF147" s="8">
        <f>IFERROR(IF(INDEX('11.7_Outliers-Controlled_disp'!$N$5:$N$500,MATCH($F147,'11.7_Outliers-Controlled_disp'!$F$5:$F$500,0))&lt;&gt;"N",
INDEX('11.7_Outliers-Controlled_disp'!K$5:K$500,MATCH($F147,'11.7_Outliers-Controlled_disp'!$F$5:$F$500,0)),""),"")</f>
        <v>2013</v>
      </c>
      <c r="AG147" s="14" t="str">
        <f>IFERROR(IF(INDEX('11.7_Outliers-Controlled_disp'!$N$5:$N$500,MATCH($F147,'11.7_Outliers-Controlled_disp'!$F$5:$F$500,0))&lt;&gt;"N",
INDEX('11.7_Outliers-Controlled_disp'!L$5:L$500,MATCH($F147,'11.7_Outliers-Controlled_disp'!$F$5:$F$500,0)),""),"")</f>
        <v>WaW_084</v>
      </c>
      <c r="AI147" s="5"/>
      <c r="AJ147" s="5" t="s">
        <v>1569</v>
      </c>
      <c r="AK147" s="5">
        <f t="shared" si="2"/>
        <v>7</v>
      </c>
    </row>
    <row r="148" spans="1:37" x14ac:dyDescent="0.25">
      <c r="A148" s="5" t="s">
        <v>100</v>
      </c>
      <c r="B148" s="5" t="s">
        <v>103</v>
      </c>
      <c r="C148" s="5" t="s">
        <v>102</v>
      </c>
      <c r="D148" s="5" t="s">
        <v>35</v>
      </c>
      <c r="E148" s="5" t="s">
        <v>104</v>
      </c>
      <c r="F148" s="5" t="s">
        <v>101</v>
      </c>
      <c r="G148" s="5">
        <v>2</v>
      </c>
      <c r="H148" s="15">
        <v>1</v>
      </c>
      <c r="I148" s="4"/>
      <c r="J148" s="13">
        <f>IFERROR(IF(INDEX('11.1_Outliers-Generation'!$N$5:$N$500,MATCH($F148,'11.1_Outliers-Generation'!$F$5:$F$500,0))&lt;&gt;"N",
INDEX('11.1_Outliers-Generation'!J$5:J$500,MATCH($F148,'11.1_Outliers-Generation'!$F$5:$F$500,0)),""),"")</f>
        <v>1.4154854079809411</v>
      </c>
      <c r="K148" s="8">
        <f>IFERROR(IF(INDEX('11.1_Outliers-Generation'!$N$5:$N$500,MATCH($F148,'11.1_Outliers-Generation'!$F$5:$F$500,0))&lt;&gt;"N",
INDEX('11.1_Outliers-Generation'!K$5:K$500,MATCH($F148,'11.1_Outliers-Generation'!$F$5:$F$500,0)),""),"")</f>
        <v>2012</v>
      </c>
      <c r="L148" s="13" t="str">
        <f>IFERROR(IF(INDEX('11.1_Outliers-Generation'!$N$5:$N$500,MATCH($F148,'11.1_Outliers-Generation'!$F$5:$F$500,0))&lt;&gt;"N",
INDEX('11.1_Outliers-Generation'!L$5:L$500,MATCH($F148,'11.1_Outliers-Generation'!$F$5:$F$500,0)),""),"")</f>
        <v>WaW_086</v>
      </c>
      <c r="M148" s="14" t="str">
        <f>IFERROR(IF(INDEX('11.2_Outliers-Collection_cov'!$N$5:$N$500,MATCH($F148,'11.2_Outliers-Collection_cov'!$F$5:$F$500,0))&lt;&gt;"N",
INDEX('11.2_Outliers-Collection_cov'!J$5:J$500,MATCH($F148,'11.2_Outliers-Collection_cov'!$F$5:$F$500,0)),""),"")</f>
        <v/>
      </c>
      <c r="N148" s="8" t="str">
        <f>IFERROR(IF(INDEX('11.2_Outliers-Collection_cov'!$N$5:$N$500,MATCH($F148,'11.2_Outliers-Collection_cov'!$F$5:$F$500,0))&lt;&gt;"N",
INDEX('11.2_Outliers-Collection_cov'!K$5:K$500,MATCH($F148,'11.2_Outliers-Collection_cov'!$F$5:$F$500,0)),""),"")</f>
        <v/>
      </c>
      <c r="O148" s="13" t="str">
        <f>IFERROR(IF(INDEX('11.2_Outliers-Collection_cov'!$N$5:$N$500,MATCH($F148,'11.2_Outliers-Collection_cov'!$F$5:$F$500,0))&lt;&gt;"N",
INDEX('11.2_Outliers-Collection_cov'!L$5:L$500,MATCH($F148,'11.2_Outliers-Collection_cov'!$F$5:$F$500,0)),""),"")</f>
        <v/>
      </c>
      <c r="P148" s="14">
        <f>IFERROR(IF(INDEX('11.3_Outliers-Plastic'!$N$5:$N$500,MATCH($F148,'11.3_Outliers-Plastic'!$F$5:$F$500,0))&lt;&gt;"N",
INDEX('11.3_Outliers-Plastic'!J$5:J$500,MATCH($F148,'11.3_Outliers-Plastic'!$F$5:$F$500,0)),""),"")</f>
        <v>14.000000000000002</v>
      </c>
      <c r="Q148" s="8">
        <f>IFERROR(IF(INDEX('11.3_Outliers-Plastic'!$N$5:$N$500,MATCH($F148,'11.3_Outliers-Plastic'!$F$5:$F$500,0))&lt;&gt;"N",
INDEX('11.3_Outliers-Plastic'!K$5:K$500,MATCH($F148,'11.3_Outliers-Plastic'!$F$5:$F$500,0)),""),"")</f>
        <v>2012</v>
      </c>
      <c r="R148" s="14" t="str">
        <f>IFERROR(IF(INDEX('11.3_Outliers-Plastic'!$N$5:$N$500,MATCH($F148,'11.3_Outliers-Plastic'!$F$5:$F$500,0))&lt;&gt;"N",
INDEX('11.3_Outliers-Plastic'!L$5:L$500,MATCH($F148,'11.3_Outliers-Plastic'!$F$5:$F$500,0)),""),"")</f>
        <v>WaW_086</v>
      </c>
      <c r="S148" s="12"/>
      <c r="T148" s="5"/>
      <c r="U148" s="5" t="s">
        <v>1569</v>
      </c>
      <c r="V148" s="14" t="str">
        <f>IFERROR(IF(INDEX('11.5_Outliers-Other_recovery'!$N$5:$N$500,MATCH($F148,'11.5_Outliers-Other_recovery'!$F$5:$F$500,0))&lt;&gt;"N",
INDEX('11.5_Outliers-Other_recovery'!J$5:J$500,MATCH($F148,'11.5_Outliers-Other_recovery'!$F$5:$F$500,0)),""),"")</f>
        <v/>
      </c>
      <c r="W148" s="8" t="str">
        <f>IFERROR(IF(INDEX('11.5_Outliers-Other_recovery'!$N$5:$N$500,MATCH($F148,'11.5_Outliers-Other_recovery'!$F$5:$F$500,0))&lt;&gt;"N",
INDEX('11.5_Outliers-Other_recovery'!K$5:K$500,MATCH($F148,'11.5_Outliers-Other_recovery'!$F$5:$F$500,0)),""),"")</f>
        <v/>
      </c>
      <c r="X148" s="14" t="str">
        <f>IFERROR(IF(INDEX('11.5_Outliers-Other_recovery'!$N$5:$N$500,MATCH($F148,'11.5_Outliers-Other_recovery'!$F$5:$F$500,0))&lt;&gt;"N",
INDEX('11.5_Outliers-Other_recovery'!L$5:L$500,MATCH($F148,'11.5_Outliers-Other_recovery'!$F$5:$F$500,0)),""),"")</f>
        <v/>
      </c>
      <c r="Y148" s="14" t="str">
        <f>IFERROR(IF(INDEX('11.4_Outliers-Formal_dry_recy'!$N$5:$N$500,MATCH($F148,'11.4_Outliers-Formal_dry_recy'!$F$5:$F$500,0))&lt;&gt;"N",
INDEX('11.4_Outliers-Formal_dry_recy'!J$5:J$500,MATCH($F148,'11.4_Outliers-Formal_dry_recy'!$F$5:$F$500,0)),""),"")</f>
        <v/>
      </c>
      <c r="Z148" s="8" t="str">
        <f>IFERROR(IF(INDEX('11.4_Outliers-Formal_dry_recy'!$N$5:$N$500,MATCH($F148,'11.4_Outliers-Formal_dry_recy'!$F$5:$F$500,0))&lt;&gt;"N",
INDEX('11.4_Outliers-Formal_dry_recy'!K$5:K$500,MATCH($F148,'11.4_Outliers-Formal_dry_recy'!$F$5:$F$500,0)),""),"")</f>
        <v/>
      </c>
      <c r="AA148" s="14" t="str">
        <f>IFERROR(IF(INDEX('11.4_Outliers-Formal_dry_recy'!$N$5:$N$500,MATCH($F148,'11.4_Outliers-Formal_dry_recy'!$F$5:$F$500,0))&lt;&gt;"N",
INDEX('11.4_Outliers-Formal_dry_recy'!L$5:L$500,MATCH($F148,'11.4_Outliers-Formal_dry_recy'!$F$5:$F$500,0)),""),"")</f>
        <v/>
      </c>
      <c r="AB148" s="14" t="str">
        <f>IFERROR(IF(INDEX('11.6_Outliers-Incineration'!$N$5:$N$500,MATCH($F148,'11.6_Outliers-Incineration'!$F$5:$F$500,0))&lt;&gt;"N",
INDEX('11.6_Outliers-Incineration'!J$5:J$500,MATCH($F148,'11.6_Outliers-Incineration'!$F$5:$F$500,0)),""),"")</f>
        <v/>
      </c>
      <c r="AC148" s="8" t="str">
        <f>IFERROR(IF(INDEX('11.6_Outliers-Incineration'!$N$5:$N$500,MATCH($F148,'11.6_Outliers-Incineration'!$F$5:$F$500,0))&lt;&gt;"N",
INDEX('11.6_Outliers-Incineration'!K$5:K$500,MATCH($F148,'11.6_Outliers-Incineration'!$F$5:$F$500,0)),""),"")</f>
        <v/>
      </c>
      <c r="AD148" s="14" t="str">
        <f>IFERROR(IF(INDEX('11.6_Outliers-Incineration'!$N$5:$N$500,MATCH($F148,'11.6_Outliers-Incineration'!$F$5:$F$500,0))&lt;&gt;"N",
INDEX('11.6_Outliers-Incineration'!L$5:L$500,MATCH($F148,'11.6_Outliers-Incineration'!$F$5:$F$500,0)),""),"")</f>
        <v/>
      </c>
      <c r="AE148" s="14" t="str">
        <f>IFERROR(IF(INDEX('11.7_Outliers-Controlled_disp'!$N$5:$N$500,MATCH($F148,'11.7_Outliers-Controlled_disp'!$F$5:$F$500,0))&lt;&gt;"N",
INDEX('11.7_Outliers-Controlled_disp'!J$5:J$500,MATCH($F148,'11.7_Outliers-Controlled_disp'!$F$5:$F$500,0)),""),"")</f>
        <v/>
      </c>
      <c r="AF148" s="8" t="str">
        <f>IFERROR(IF(INDEX('11.7_Outliers-Controlled_disp'!$N$5:$N$500,MATCH($F148,'11.7_Outliers-Controlled_disp'!$F$5:$F$500,0))&lt;&gt;"N",
INDEX('11.7_Outliers-Controlled_disp'!K$5:K$500,MATCH($F148,'11.7_Outliers-Controlled_disp'!$F$5:$F$500,0)),""),"")</f>
        <v/>
      </c>
      <c r="AG148" s="14" t="str">
        <f>IFERROR(IF(INDEX('11.7_Outliers-Controlled_disp'!$N$5:$N$500,MATCH($F148,'11.7_Outliers-Controlled_disp'!$F$5:$F$500,0))&lt;&gt;"N",
INDEX('11.7_Outliers-Controlled_disp'!L$5:L$500,MATCH($F148,'11.7_Outliers-Controlled_disp'!$F$5:$F$500,0)),""),"")</f>
        <v/>
      </c>
      <c r="AI148" s="5"/>
      <c r="AJ148" s="5" t="s">
        <v>1569</v>
      </c>
      <c r="AK148" s="5">
        <f t="shared" si="2"/>
        <v>2</v>
      </c>
    </row>
    <row r="149" spans="1:37" x14ac:dyDescent="0.25">
      <c r="A149" s="5" t="s">
        <v>412</v>
      </c>
      <c r="B149" s="5" t="s">
        <v>17</v>
      </c>
      <c r="C149" s="5" t="s">
        <v>414</v>
      </c>
      <c r="D149" s="5" t="s">
        <v>360</v>
      </c>
      <c r="E149" s="5" t="s">
        <v>415</v>
      </c>
      <c r="F149" s="5" t="s">
        <v>413</v>
      </c>
      <c r="G149" s="5">
        <v>3</v>
      </c>
      <c r="H149" s="15">
        <v>2</v>
      </c>
      <c r="I149" s="4" t="s">
        <v>1874</v>
      </c>
      <c r="J149" s="13">
        <f>IFERROR(IF(INDEX('11.1_Outliers-Generation'!$N$5:$N$500,MATCH($F149,'11.1_Outliers-Generation'!$F$5:$F$500,0))&lt;&gt;"N",
INDEX('11.1_Outliers-Generation'!J$5:J$500,MATCH($F149,'11.1_Outliers-Generation'!$F$5:$F$500,0)),""),"")</f>
        <v>0.27001704576881108</v>
      </c>
      <c r="K149" s="8">
        <f>IFERROR(IF(INDEX('11.1_Outliers-Generation'!$N$5:$N$500,MATCH($F149,'11.1_Outliers-Generation'!$F$5:$F$500,0))&lt;&gt;"N",
INDEX('11.1_Outliers-Generation'!K$5:K$500,MATCH($F149,'11.1_Outliers-Generation'!$F$5:$F$500,0)),""),"")</f>
        <v>2015</v>
      </c>
      <c r="L149" s="13" t="str">
        <f>IFERROR(IF(INDEX('11.1_Outliers-Generation'!$N$5:$N$500,MATCH($F149,'11.1_Outliers-Generation'!$F$5:$F$500,0))&lt;&gt;"N",
INDEX('11.1_Outliers-Generation'!L$5:L$500,MATCH($F149,'11.1_Outliers-Generation'!$F$5:$F$500,0)),""),"")</f>
        <v>WaW_088</v>
      </c>
      <c r="M149" s="14" t="str">
        <f>IFERROR(IF(INDEX('11.2_Outliers-Collection_cov'!$N$5:$N$500,MATCH($F149,'11.2_Outliers-Collection_cov'!$F$5:$F$500,0))&lt;&gt;"N",
INDEX('11.2_Outliers-Collection_cov'!J$5:J$500,MATCH($F149,'11.2_Outliers-Collection_cov'!$F$5:$F$500,0)),""),"")</f>
        <v/>
      </c>
      <c r="N149" s="8" t="str">
        <f>IFERROR(IF(INDEX('11.2_Outliers-Collection_cov'!$N$5:$N$500,MATCH($F149,'11.2_Outliers-Collection_cov'!$F$5:$F$500,0))&lt;&gt;"N",
INDEX('11.2_Outliers-Collection_cov'!K$5:K$500,MATCH($F149,'11.2_Outliers-Collection_cov'!$F$5:$F$500,0)),""),"")</f>
        <v/>
      </c>
      <c r="O149" s="13" t="str">
        <f>IFERROR(IF(INDEX('11.2_Outliers-Collection_cov'!$N$5:$N$500,MATCH($F149,'11.2_Outliers-Collection_cov'!$F$5:$F$500,0))&lt;&gt;"N",
INDEX('11.2_Outliers-Collection_cov'!L$5:L$500,MATCH($F149,'11.2_Outliers-Collection_cov'!$F$5:$F$500,0)),""),"")</f>
        <v/>
      </c>
      <c r="P149" s="14">
        <f>IFERROR(IF(INDEX('11.3_Outliers-Plastic'!$N$5:$N$500,MATCH($F149,'11.3_Outliers-Plastic'!$F$5:$F$500,0))&lt;&gt;"N",
INDEX('11.3_Outliers-Plastic'!J$5:J$500,MATCH($F149,'11.3_Outliers-Plastic'!$F$5:$F$500,0)),""),"")</f>
        <v>6.3094641962944422</v>
      </c>
      <c r="Q149" s="8">
        <f>IFERROR(IF(INDEX('11.3_Outliers-Plastic'!$N$5:$N$500,MATCH($F149,'11.3_Outliers-Plastic'!$F$5:$F$500,0))&lt;&gt;"N",
INDEX('11.3_Outliers-Plastic'!K$5:K$500,MATCH($F149,'11.3_Outliers-Plastic'!$F$5:$F$500,0)),""),"")</f>
        <v>2015</v>
      </c>
      <c r="R149" s="14" t="str">
        <f>IFERROR(IF(INDEX('11.3_Outliers-Plastic'!$N$5:$N$500,MATCH($F149,'11.3_Outliers-Plastic'!$F$5:$F$500,0))&lt;&gt;"N",
INDEX('11.3_Outliers-Plastic'!L$5:L$500,MATCH($F149,'11.3_Outliers-Plastic'!$F$5:$F$500,0)),""),"")</f>
        <v>WaW_088</v>
      </c>
      <c r="S149" s="12"/>
      <c r="T149" s="5"/>
      <c r="U149" s="5" t="s">
        <v>1569</v>
      </c>
      <c r="V149" s="14" t="str">
        <f>IFERROR(IF(INDEX('11.5_Outliers-Other_recovery'!$N$5:$N$500,MATCH($F149,'11.5_Outliers-Other_recovery'!$F$5:$F$500,0))&lt;&gt;"N",
INDEX('11.5_Outliers-Other_recovery'!J$5:J$500,MATCH($F149,'11.5_Outliers-Other_recovery'!$F$5:$F$500,0)),""),"")</f>
        <v/>
      </c>
      <c r="W149" s="8" t="str">
        <f>IFERROR(IF(INDEX('11.5_Outliers-Other_recovery'!$N$5:$N$500,MATCH($F149,'11.5_Outliers-Other_recovery'!$F$5:$F$500,0))&lt;&gt;"N",
INDEX('11.5_Outliers-Other_recovery'!K$5:K$500,MATCH($F149,'11.5_Outliers-Other_recovery'!$F$5:$F$500,0)),""),"")</f>
        <v/>
      </c>
      <c r="X149" s="14" t="str">
        <f>IFERROR(IF(INDEX('11.5_Outliers-Other_recovery'!$N$5:$N$500,MATCH($F149,'11.5_Outliers-Other_recovery'!$F$5:$F$500,0))&lt;&gt;"N",
INDEX('11.5_Outliers-Other_recovery'!L$5:L$500,MATCH($F149,'11.5_Outliers-Other_recovery'!$F$5:$F$500,0)),""),"")</f>
        <v/>
      </c>
      <c r="Y149" s="14" t="str">
        <f>IFERROR(IF(INDEX('11.4_Outliers-Formal_dry_recy'!$N$5:$N$500,MATCH($F149,'11.4_Outliers-Formal_dry_recy'!$F$5:$F$500,0))&lt;&gt;"N",
INDEX('11.4_Outliers-Formal_dry_recy'!J$5:J$500,MATCH($F149,'11.4_Outliers-Formal_dry_recy'!$F$5:$F$500,0)),""),"")</f>
        <v/>
      </c>
      <c r="Z149" s="8" t="str">
        <f>IFERROR(IF(INDEX('11.4_Outliers-Formal_dry_recy'!$N$5:$N$500,MATCH($F149,'11.4_Outliers-Formal_dry_recy'!$F$5:$F$500,0))&lt;&gt;"N",
INDEX('11.4_Outliers-Formal_dry_recy'!K$5:K$500,MATCH($F149,'11.4_Outliers-Formal_dry_recy'!$F$5:$F$500,0)),""),"")</f>
        <v/>
      </c>
      <c r="AA149" s="14" t="str">
        <f>IFERROR(IF(INDEX('11.4_Outliers-Formal_dry_recy'!$N$5:$N$500,MATCH($F149,'11.4_Outliers-Formal_dry_recy'!$F$5:$F$500,0))&lt;&gt;"N",
INDEX('11.4_Outliers-Formal_dry_recy'!L$5:L$500,MATCH($F149,'11.4_Outliers-Formal_dry_recy'!$F$5:$F$500,0)),""),"")</f>
        <v/>
      </c>
      <c r="AB149" s="14" t="str">
        <f>IFERROR(IF(INDEX('11.6_Outliers-Incineration'!$N$5:$N$500,MATCH($F149,'11.6_Outliers-Incineration'!$F$5:$F$500,0))&lt;&gt;"N",
INDEX('11.6_Outliers-Incineration'!J$5:J$500,MATCH($F149,'11.6_Outliers-Incineration'!$F$5:$F$500,0)),""),"")</f>
        <v/>
      </c>
      <c r="AC149" s="8" t="str">
        <f>IFERROR(IF(INDEX('11.6_Outliers-Incineration'!$N$5:$N$500,MATCH($F149,'11.6_Outliers-Incineration'!$F$5:$F$500,0))&lt;&gt;"N",
INDEX('11.6_Outliers-Incineration'!K$5:K$500,MATCH($F149,'11.6_Outliers-Incineration'!$F$5:$F$500,0)),""),"")</f>
        <v/>
      </c>
      <c r="AD149" s="14" t="str">
        <f>IFERROR(IF(INDEX('11.6_Outliers-Incineration'!$N$5:$N$500,MATCH($F149,'11.6_Outliers-Incineration'!$F$5:$F$500,0))&lt;&gt;"N",
INDEX('11.6_Outliers-Incineration'!L$5:L$500,MATCH($F149,'11.6_Outliers-Incineration'!$F$5:$F$500,0)),""),"")</f>
        <v/>
      </c>
      <c r="AE149" s="14" t="str">
        <f>IFERROR(IF(INDEX('11.7_Outliers-Controlled_disp'!$N$5:$N$500,MATCH($F149,'11.7_Outliers-Controlled_disp'!$F$5:$F$500,0))&lt;&gt;"N",
INDEX('11.7_Outliers-Controlled_disp'!J$5:J$500,MATCH($F149,'11.7_Outliers-Controlled_disp'!$F$5:$F$500,0)),""),"")</f>
        <v/>
      </c>
      <c r="AF149" s="8" t="str">
        <f>IFERROR(IF(INDEX('11.7_Outliers-Controlled_disp'!$N$5:$N$500,MATCH($F149,'11.7_Outliers-Controlled_disp'!$F$5:$F$500,0))&lt;&gt;"N",
INDEX('11.7_Outliers-Controlled_disp'!K$5:K$500,MATCH($F149,'11.7_Outliers-Controlled_disp'!$F$5:$F$500,0)),""),"")</f>
        <v/>
      </c>
      <c r="AG149" s="14" t="str">
        <f>IFERROR(IF(INDEX('11.7_Outliers-Controlled_disp'!$N$5:$N$500,MATCH($F149,'11.7_Outliers-Controlled_disp'!$F$5:$F$500,0))&lt;&gt;"N",
INDEX('11.7_Outliers-Controlled_disp'!L$5:L$500,MATCH($F149,'11.7_Outliers-Controlled_disp'!$F$5:$F$500,0)),""),"")</f>
        <v/>
      </c>
      <c r="AI149" s="5"/>
      <c r="AJ149" s="5" t="s">
        <v>1569</v>
      </c>
      <c r="AK149" s="5">
        <f t="shared" si="2"/>
        <v>2</v>
      </c>
    </row>
    <row r="150" spans="1:37" x14ac:dyDescent="0.25">
      <c r="A150" s="5" t="s">
        <v>416</v>
      </c>
      <c r="B150" s="5" t="s">
        <v>17</v>
      </c>
      <c r="C150" s="5" t="s">
        <v>414</v>
      </c>
      <c r="D150" s="5" t="s">
        <v>360</v>
      </c>
      <c r="E150" s="5" t="s">
        <v>418</v>
      </c>
      <c r="F150" s="5" t="s">
        <v>417</v>
      </c>
      <c r="G150" s="5">
        <v>3</v>
      </c>
      <c r="H150" s="15">
        <v>2</v>
      </c>
      <c r="I150" s="4" t="s">
        <v>1875</v>
      </c>
      <c r="J150" s="13">
        <f>IFERROR(IF(INDEX('11.1_Outliers-Generation'!$N$5:$N$500,MATCH($F150,'11.1_Outliers-Generation'!$F$5:$F$500,0))&lt;&gt;"N",
INDEX('11.1_Outliers-Generation'!J$5:J$500,MATCH($F150,'11.1_Outliers-Generation'!$F$5:$F$500,0)),""),"")</f>
        <v>0.57002369778934814</v>
      </c>
      <c r="K150" s="8">
        <f>IFERROR(IF(INDEX('11.1_Outliers-Generation'!$N$5:$N$500,MATCH($F150,'11.1_Outliers-Generation'!$F$5:$F$500,0))&lt;&gt;"N",
INDEX('11.1_Outliers-Generation'!K$5:K$500,MATCH($F150,'11.1_Outliers-Generation'!$F$5:$F$500,0)),""),"")</f>
        <v>2015</v>
      </c>
      <c r="L150" s="13" t="str">
        <f>IFERROR(IF(INDEX('11.1_Outliers-Generation'!$N$5:$N$500,MATCH($F150,'11.1_Outliers-Generation'!$F$5:$F$500,0))&lt;&gt;"N",
INDEX('11.1_Outliers-Generation'!L$5:L$500,MATCH($F150,'11.1_Outliers-Generation'!$F$5:$F$500,0)),""),"")</f>
        <v>WaW_089</v>
      </c>
      <c r="M150" s="14" t="str">
        <f>IFERROR(IF(INDEX('11.2_Outliers-Collection_cov'!$N$5:$N$500,MATCH($F150,'11.2_Outliers-Collection_cov'!$F$5:$F$500,0))&lt;&gt;"N",
INDEX('11.2_Outliers-Collection_cov'!J$5:J$500,MATCH($F150,'11.2_Outliers-Collection_cov'!$F$5:$F$500,0)),""),"")</f>
        <v/>
      </c>
      <c r="N150" s="8" t="str">
        <f>IFERROR(IF(INDEX('11.2_Outliers-Collection_cov'!$N$5:$N$500,MATCH($F150,'11.2_Outliers-Collection_cov'!$F$5:$F$500,0))&lt;&gt;"N",
INDEX('11.2_Outliers-Collection_cov'!K$5:K$500,MATCH($F150,'11.2_Outliers-Collection_cov'!$F$5:$F$500,0)),""),"")</f>
        <v/>
      </c>
      <c r="O150" s="13" t="str">
        <f>IFERROR(IF(INDEX('11.2_Outliers-Collection_cov'!$N$5:$N$500,MATCH($F150,'11.2_Outliers-Collection_cov'!$F$5:$F$500,0))&lt;&gt;"N",
INDEX('11.2_Outliers-Collection_cov'!L$5:L$500,MATCH($F150,'11.2_Outliers-Collection_cov'!$F$5:$F$500,0)),""),"")</f>
        <v/>
      </c>
      <c r="P150" s="14">
        <f>IFERROR(IF(INDEX('11.3_Outliers-Plastic'!$N$5:$N$500,MATCH($F150,'11.3_Outliers-Plastic'!$F$5:$F$500,0))&lt;&gt;"N",
INDEX('11.3_Outliers-Plastic'!J$5:J$500,MATCH($F150,'11.3_Outliers-Plastic'!$F$5:$F$500,0)),""),"")</f>
        <v>5.3999999999999995</v>
      </c>
      <c r="Q150" s="8">
        <f>IFERROR(IF(INDEX('11.3_Outliers-Plastic'!$N$5:$N$500,MATCH($F150,'11.3_Outliers-Plastic'!$F$5:$F$500,0))&lt;&gt;"N",
INDEX('11.3_Outliers-Plastic'!K$5:K$500,MATCH($F150,'11.3_Outliers-Plastic'!$F$5:$F$500,0)),""),"")</f>
        <v>2015</v>
      </c>
      <c r="R150" s="14" t="str">
        <f>IFERROR(IF(INDEX('11.3_Outliers-Plastic'!$N$5:$N$500,MATCH($F150,'11.3_Outliers-Plastic'!$F$5:$F$500,0))&lt;&gt;"N",
INDEX('11.3_Outliers-Plastic'!L$5:L$500,MATCH($F150,'11.3_Outliers-Plastic'!$F$5:$F$500,0)),""),"")</f>
        <v>WaW_089</v>
      </c>
      <c r="S150" s="12"/>
      <c r="T150" s="5"/>
      <c r="U150" s="5" t="s">
        <v>1569</v>
      </c>
      <c r="V150" s="14" t="str">
        <f>IFERROR(IF(INDEX('11.5_Outliers-Other_recovery'!$N$5:$N$500,MATCH($F150,'11.5_Outliers-Other_recovery'!$F$5:$F$500,0))&lt;&gt;"N",
INDEX('11.5_Outliers-Other_recovery'!J$5:J$500,MATCH($F150,'11.5_Outliers-Other_recovery'!$F$5:$F$500,0)),""),"")</f>
        <v/>
      </c>
      <c r="W150" s="8" t="str">
        <f>IFERROR(IF(INDEX('11.5_Outliers-Other_recovery'!$N$5:$N$500,MATCH($F150,'11.5_Outliers-Other_recovery'!$F$5:$F$500,0))&lt;&gt;"N",
INDEX('11.5_Outliers-Other_recovery'!K$5:K$500,MATCH($F150,'11.5_Outliers-Other_recovery'!$F$5:$F$500,0)),""),"")</f>
        <v/>
      </c>
      <c r="X150" s="14" t="str">
        <f>IFERROR(IF(INDEX('11.5_Outliers-Other_recovery'!$N$5:$N$500,MATCH($F150,'11.5_Outliers-Other_recovery'!$F$5:$F$500,0))&lt;&gt;"N",
INDEX('11.5_Outliers-Other_recovery'!L$5:L$500,MATCH($F150,'11.5_Outliers-Other_recovery'!$F$5:$F$500,0)),""),"")</f>
        <v/>
      </c>
      <c r="Y150" s="14" t="str">
        <f>IFERROR(IF(INDEX('11.4_Outliers-Formal_dry_recy'!$N$5:$N$500,MATCH($F150,'11.4_Outliers-Formal_dry_recy'!$F$5:$F$500,0))&lt;&gt;"N",
INDEX('11.4_Outliers-Formal_dry_recy'!J$5:J$500,MATCH($F150,'11.4_Outliers-Formal_dry_recy'!$F$5:$F$500,0)),""),"")</f>
        <v/>
      </c>
      <c r="Z150" s="8" t="str">
        <f>IFERROR(IF(INDEX('11.4_Outliers-Formal_dry_recy'!$N$5:$N$500,MATCH($F150,'11.4_Outliers-Formal_dry_recy'!$F$5:$F$500,0))&lt;&gt;"N",
INDEX('11.4_Outliers-Formal_dry_recy'!K$5:K$500,MATCH($F150,'11.4_Outliers-Formal_dry_recy'!$F$5:$F$500,0)),""),"")</f>
        <v/>
      </c>
      <c r="AA150" s="14" t="str">
        <f>IFERROR(IF(INDEX('11.4_Outliers-Formal_dry_recy'!$N$5:$N$500,MATCH($F150,'11.4_Outliers-Formal_dry_recy'!$F$5:$F$500,0))&lt;&gt;"N",
INDEX('11.4_Outliers-Formal_dry_recy'!L$5:L$500,MATCH($F150,'11.4_Outliers-Formal_dry_recy'!$F$5:$F$500,0)),""),"")</f>
        <v/>
      </c>
      <c r="AB150" s="14" t="str">
        <f>IFERROR(IF(INDEX('11.6_Outliers-Incineration'!$N$5:$N$500,MATCH($F150,'11.6_Outliers-Incineration'!$F$5:$F$500,0))&lt;&gt;"N",
INDEX('11.6_Outliers-Incineration'!J$5:J$500,MATCH($F150,'11.6_Outliers-Incineration'!$F$5:$F$500,0)),""),"")</f>
        <v/>
      </c>
      <c r="AC150" s="8" t="str">
        <f>IFERROR(IF(INDEX('11.6_Outliers-Incineration'!$N$5:$N$500,MATCH($F150,'11.6_Outliers-Incineration'!$F$5:$F$500,0))&lt;&gt;"N",
INDEX('11.6_Outliers-Incineration'!K$5:K$500,MATCH($F150,'11.6_Outliers-Incineration'!$F$5:$F$500,0)),""),"")</f>
        <v/>
      </c>
      <c r="AD150" s="14" t="str">
        <f>IFERROR(IF(INDEX('11.6_Outliers-Incineration'!$N$5:$N$500,MATCH($F150,'11.6_Outliers-Incineration'!$F$5:$F$500,0))&lt;&gt;"N",
INDEX('11.6_Outliers-Incineration'!L$5:L$500,MATCH($F150,'11.6_Outliers-Incineration'!$F$5:$F$500,0)),""),"")</f>
        <v/>
      </c>
      <c r="AE150" s="14" t="str">
        <f>IFERROR(IF(INDEX('11.7_Outliers-Controlled_disp'!$N$5:$N$500,MATCH($F150,'11.7_Outliers-Controlled_disp'!$F$5:$F$500,0))&lt;&gt;"N",
INDEX('11.7_Outliers-Controlled_disp'!J$5:J$500,MATCH($F150,'11.7_Outliers-Controlled_disp'!$F$5:$F$500,0)),""),"")</f>
        <v/>
      </c>
      <c r="AF150" s="8" t="str">
        <f>IFERROR(IF(INDEX('11.7_Outliers-Controlled_disp'!$N$5:$N$500,MATCH($F150,'11.7_Outliers-Controlled_disp'!$F$5:$F$500,0))&lt;&gt;"N",
INDEX('11.7_Outliers-Controlled_disp'!K$5:K$500,MATCH($F150,'11.7_Outliers-Controlled_disp'!$F$5:$F$500,0)),""),"")</f>
        <v/>
      </c>
      <c r="AG150" s="14" t="str">
        <f>IFERROR(IF(INDEX('11.7_Outliers-Controlled_disp'!$N$5:$N$500,MATCH($F150,'11.7_Outliers-Controlled_disp'!$F$5:$F$500,0))&lt;&gt;"N",
INDEX('11.7_Outliers-Controlled_disp'!L$5:L$500,MATCH($F150,'11.7_Outliers-Controlled_disp'!$F$5:$F$500,0)),""),"")</f>
        <v/>
      </c>
      <c r="AI150" s="5"/>
      <c r="AJ150" s="5" t="s">
        <v>1569</v>
      </c>
      <c r="AK150" s="5">
        <f t="shared" si="2"/>
        <v>2</v>
      </c>
    </row>
    <row r="151" spans="1:37" x14ac:dyDescent="0.25">
      <c r="A151" s="5" t="s">
        <v>421</v>
      </c>
      <c r="B151" s="5" t="s">
        <v>17</v>
      </c>
      <c r="C151" s="5" t="s">
        <v>414</v>
      </c>
      <c r="D151" s="5" t="s">
        <v>360</v>
      </c>
      <c r="E151" s="5" t="s">
        <v>423</v>
      </c>
      <c r="F151" s="5" t="s">
        <v>422</v>
      </c>
      <c r="G151" s="5">
        <v>3</v>
      </c>
      <c r="H151" s="15">
        <v>2</v>
      </c>
      <c r="I151" s="4" t="s">
        <v>1876</v>
      </c>
      <c r="J151" s="13">
        <f>IFERROR(IF(INDEX('11.1_Outliers-Generation'!$N$5:$N$500,MATCH($F151,'11.1_Outliers-Generation'!$F$5:$F$500,0))&lt;&gt;"N",
INDEX('11.1_Outliers-Generation'!J$5:J$500,MATCH($F151,'11.1_Outliers-Generation'!$F$5:$F$500,0)),""),"")</f>
        <v>0.40059104935751955</v>
      </c>
      <c r="K151" s="8">
        <f>IFERROR(IF(INDEX('11.1_Outliers-Generation'!$N$5:$N$500,MATCH($F151,'11.1_Outliers-Generation'!$F$5:$F$500,0))&lt;&gt;"N",
INDEX('11.1_Outliers-Generation'!K$5:K$500,MATCH($F151,'11.1_Outliers-Generation'!$F$5:$F$500,0)),""),"")</f>
        <v>2015</v>
      </c>
      <c r="L151" s="13" t="str">
        <f>IFERROR(IF(INDEX('11.1_Outliers-Generation'!$N$5:$N$500,MATCH($F151,'11.1_Outliers-Generation'!$F$5:$F$500,0))&lt;&gt;"N",
INDEX('11.1_Outliers-Generation'!L$5:L$500,MATCH($F151,'11.1_Outliers-Generation'!$F$5:$F$500,0)),""),"")</f>
        <v>WaW_091</v>
      </c>
      <c r="M151" s="14" t="str">
        <f>IFERROR(IF(INDEX('11.2_Outliers-Collection_cov'!$N$5:$N$500,MATCH($F151,'11.2_Outliers-Collection_cov'!$F$5:$F$500,0))&lt;&gt;"N",
INDEX('11.2_Outliers-Collection_cov'!J$5:J$500,MATCH($F151,'11.2_Outliers-Collection_cov'!$F$5:$F$500,0)),""),"")</f>
        <v/>
      </c>
      <c r="N151" s="8" t="str">
        <f>IFERROR(IF(INDEX('11.2_Outliers-Collection_cov'!$N$5:$N$500,MATCH($F151,'11.2_Outliers-Collection_cov'!$F$5:$F$500,0))&lt;&gt;"N",
INDEX('11.2_Outliers-Collection_cov'!K$5:K$500,MATCH($F151,'11.2_Outliers-Collection_cov'!$F$5:$F$500,0)),""),"")</f>
        <v/>
      </c>
      <c r="O151" s="13" t="str">
        <f>IFERROR(IF(INDEX('11.2_Outliers-Collection_cov'!$N$5:$N$500,MATCH($F151,'11.2_Outliers-Collection_cov'!$F$5:$F$500,0))&lt;&gt;"N",
INDEX('11.2_Outliers-Collection_cov'!L$5:L$500,MATCH($F151,'11.2_Outliers-Collection_cov'!$F$5:$F$500,0)),""),"")</f>
        <v/>
      </c>
      <c r="P151" s="14">
        <f>IFERROR(IF(INDEX('11.3_Outliers-Plastic'!$N$5:$N$500,MATCH($F151,'11.3_Outliers-Plastic'!$F$5:$F$500,0))&lt;&gt;"N",
INDEX('11.3_Outliers-Plastic'!J$5:J$500,MATCH($F151,'11.3_Outliers-Plastic'!$F$5:$F$500,0)),""),"")</f>
        <v>5.5583628094997479</v>
      </c>
      <c r="Q151" s="8">
        <f>IFERROR(IF(INDEX('11.3_Outliers-Plastic'!$N$5:$N$500,MATCH($F151,'11.3_Outliers-Plastic'!$F$5:$F$500,0))&lt;&gt;"N",
INDEX('11.3_Outliers-Plastic'!K$5:K$500,MATCH($F151,'11.3_Outliers-Plastic'!$F$5:$F$500,0)),""),"")</f>
        <v>2015</v>
      </c>
      <c r="R151" s="14" t="str">
        <f>IFERROR(IF(INDEX('11.3_Outliers-Plastic'!$N$5:$N$500,MATCH($F151,'11.3_Outliers-Plastic'!$F$5:$F$500,0))&lt;&gt;"N",
INDEX('11.3_Outliers-Plastic'!L$5:L$500,MATCH($F151,'11.3_Outliers-Plastic'!$F$5:$F$500,0)),""),"")</f>
        <v>WaW_091</v>
      </c>
      <c r="S151" s="12"/>
      <c r="T151" s="5"/>
      <c r="U151" s="5" t="s">
        <v>1569</v>
      </c>
      <c r="V151" s="14" t="str">
        <f>IFERROR(IF(INDEX('11.5_Outliers-Other_recovery'!$N$5:$N$500,MATCH($F151,'11.5_Outliers-Other_recovery'!$F$5:$F$500,0))&lt;&gt;"N",
INDEX('11.5_Outliers-Other_recovery'!J$5:J$500,MATCH($F151,'11.5_Outliers-Other_recovery'!$F$5:$F$500,0)),""),"")</f>
        <v/>
      </c>
      <c r="W151" s="8" t="str">
        <f>IFERROR(IF(INDEX('11.5_Outliers-Other_recovery'!$N$5:$N$500,MATCH($F151,'11.5_Outliers-Other_recovery'!$F$5:$F$500,0))&lt;&gt;"N",
INDEX('11.5_Outliers-Other_recovery'!K$5:K$500,MATCH($F151,'11.5_Outliers-Other_recovery'!$F$5:$F$500,0)),""),"")</f>
        <v/>
      </c>
      <c r="X151" s="14" t="str">
        <f>IFERROR(IF(INDEX('11.5_Outliers-Other_recovery'!$N$5:$N$500,MATCH($F151,'11.5_Outliers-Other_recovery'!$F$5:$F$500,0))&lt;&gt;"N",
INDEX('11.5_Outliers-Other_recovery'!L$5:L$500,MATCH($F151,'11.5_Outliers-Other_recovery'!$F$5:$F$500,0)),""),"")</f>
        <v/>
      </c>
      <c r="Y151" s="14" t="str">
        <f>IFERROR(IF(INDEX('11.4_Outliers-Formal_dry_recy'!$N$5:$N$500,MATCH($F151,'11.4_Outliers-Formal_dry_recy'!$F$5:$F$500,0))&lt;&gt;"N",
INDEX('11.4_Outliers-Formal_dry_recy'!J$5:J$500,MATCH($F151,'11.4_Outliers-Formal_dry_recy'!$F$5:$F$500,0)),""),"")</f>
        <v/>
      </c>
      <c r="Z151" s="8" t="str">
        <f>IFERROR(IF(INDEX('11.4_Outliers-Formal_dry_recy'!$N$5:$N$500,MATCH($F151,'11.4_Outliers-Formal_dry_recy'!$F$5:$F$500,0))&lt;&gt;"N",
INDEX('11.4_Outliers-Formal_dry_recy'!K$5:K$500,MATCH($F151,'11.4_Outliers-Formal_dry_recy'!$F$5:$F$500,0)),""),"")</f>
        <v/>
      </c>
      <c r="AA151" s="14" t="str">
        <f>IFERROR(IF(INDEX('11.4_Outliers-Formal_dry_recy'!$N$5:$N$500,MATCH($F151,'11.4_Outliers-Formal_dry_recy'!$F$5:$F$500,0))&lt;&gt;"N",
INDEX('11.4_Outliers-Formal_dry_recy'!L$5:L$500,MATCH($F151,'11.4_Outliers-Formal_dry_recy'!$F$5:$F$500,0)),""),"")</f>
        <v/>
      </c>
      <c r="AB151" s="14" t="str">
        <f>IFERROR(IF(INDEX('11.6_Outliers-Incineration'!$N$5:$N$500,MATCH($F151,'11.6_Outliers-Incineration'!$F$5:$F$500,0))&lt;&gt;"N",
INDEX('11.6_Outliers-Incineration'!J$5:J$500,MATCH($F151,'11.6_Outliers-Incineration'!$F$5:$F$500,0)),""),"")</f>
        <v/>
      </c>
      <c r="AC151" s="8" t="str">
        <f>IFERROR(IF(INDEX('11.6_Outliers-Incineration'!$N$5:$N$500,MATCH($F151,'11.6_Outliers-Incineration'!$F$5:$F$500,0))&lt;&gt;"N",
INDEX('11.6_Outliers-Incineration'!K$5:K$500,MATCH($F151,'11.6_Outliers-Incineration'!$F$5:$F$500,0)),""),"")</f>
        <v/>
      </c>
      <c r="AD151" s="14" t="str">
        <f>IFERROR(IF(INDEX('11.6_Outliers-Incineration'!$N$5:$N$500,MATCH($F151,'11.6_Outliers-Incineration'!$F$5:$F$500,0))&lt;&gt;"N",
INDEX('11.6_Outliers-Incineration'!L$5:L$500,MATCH($F151,'11.6_Outliers-Incineration'!$F$5:$F$500,0)),""),"")</f>
        <v/>
      </c>
      <c r="AE151" s="14" t="str">
        <f>IFERROR(IF(INDEX('11.7_Outliers-Controlled_disp'!$N$5:$N$500,MATCH($F151,'11.7_Outliers-Controlled_disp'!$F$5:$F$500,0))&lt;&gt;"N",
INDEX('11.7_Outliers-Controlled_disp'!J$5:J$500,MATCH($F151,'11.7_Outliers-Controlled_disp'!$F$5:$F$500,0)),""),"")</f>
        <v/>
      </c>
      <c r="AF151" s="8" t="str">
        <f>IFERROR(IF(INDEX('11.7_Outliers-Controlled_disp'!$N$5:$N$500,MATCH($F151,'11.7_Outliers-Controlled_disp'!$F$5:$F$500,0))&lt;&gt;"N",
INDEX('11.7_Outliers-Controlled_disp'!K$5:K$500,MATCH($F151,'11.7_Outliers-Controlled_disp'!$F$5:$F$500,0)),""),"")</f>
        <v/>
      </c>
      <c r="AG151" s="14" t="str">
        <f>IFERROR(IF(INDEX('11.7_Outliers-Controlled_disp'!$N$5:$N$500,MATCH($F151,'11.7_Outliers-Controlled_disp'!$F$5:$F$500,0))&lt;&gt;"N",
INDEX('11.7_Outliers-Controlled_disp'!L$5:L$500,MATCH($F151,'11.7_Outliers-Controlled_disp'!$F$5:$F$500,0)),""),"")</f>
        <v/>
      </c>
      <c r="AI151" s="5"/>
      <c r="AJ151" s="5" t="s">
        <v>1569</v>
      </c>
      <c r="AK151" s="5">
        <f t="shared" si="2"/>
        <v>2</v>
      </c>
    </row>
    <row r="152" spans="1:37" x14ac:dyDescent="0.25">
      <c r="A152" s="5" t="s">
        <v>424</v>
      </c>
      <c r="B152" s="5" t="s">
        <v>17</v>
      </c>
      <c r="C152" s="5" t="s">
        <v>414</v>
      </c>
      <c r="D152" s="5" t="s">
        <v>360</v>
      </c>
      <c r="E152" s="5" t="s">
        <v>426</v>
      </c>
      <c r="F152" s="5" t="s">
        <v>425</v>
      </c>
      <c r="G152" s="5">
        <v>3</v>
      </c>
      <c r="H152" s="15">
        <v>2</v>
      </c>
      <c r="I152" s="4" t="s">
        <v>1877</v>
      </c>
      <c r="J152" s="13">
        <f>IFERROR(IF(INDEX('11.1_Outliers-Generation'!$N$5:$N$500,MATCH($F152,'11.1_Outliers-Generation'!$F$5:$F$500,0))&lt;&gt;"N",
INDEX('11.1_Outliers-Generation'!J$5:J$500,MATCH($F152,'11.1_Outliers-Generation'!$F$5:$F$500,0)),""),"")</f>
        <v>0.3562599342368678</v>
      </c>
      <c r="K152" s="8">
        <f>IFERROR(IF(INDEX('11.1_Outliers-Generation'!$N$5:$N$500,MATCH($F152,'11.1_Outliers-Generation'!$F$5:$F$500,0))&lt;&gt;"N",
INDEX('11.1_Outliers-Generation'!K$5:K$500,MATCH($F152,'11.1_Outliers-Generation'!$F$5:$F$500,0)),""),"")</f>
        <v>2015</v>
      </c>
      <c r="L152" s="13" t="str">
        <f>IFERROR(IF(INDEX('11.1_Outliers-Generation'!$N$5:$N$500,MATCH($F152,'11.1_Outliers-Generation'!$F$5:$F$500,0))&lt;&gt;"N",
INDEX('11.1_Outliers-Generation'!L$5:L$500,MATCH($F152,'11.1_Outliers-Generation'!$F$5:$F$500,0)),""),"")</f>
        <v>WaW_092</v>
      </c>
      <c r="M152" s="14" t="str">
        <f>IFERROR(IF(INDEX('11.2_Outliers-Collection_cov'!$N$5:$N$500,MATCH($F152,'11.2_Outliers-Collection_cov'!$F$5:$F$500,0))&lt;&gt;"N",
INDEX('11.2_Outliers-Collection_cov'!J$5:J$500,MATCH($F152,'11.2_Outliers-Collection_cov'!$F$5:$F$500,0)),""),"")</f>
        <v/>
      </c>
      <c r="N152" s="8" t="str">
        <f>IFERROR(IF(INDEX('11.2_Outliers-Collection_cov'!$N$5:$N$500,MATCH($F152,'11.2_Outliers-Collection_cov'!$F$5:$F$500,0))&lt;&gt;"N",
INDEX('11.2_Outliers-Collection_cov'!K$5:K$500,MATCH($F152,'11.2_Outliers-Collection_cov'!$F$5:$F$500,0)),""),"")</f>
        <v/>
      </c>
      <c r="O152" s="13" t="str">
        <f>IFERROR(IF(INDEX('11.2_Outliers-Collection_cov'!$N$5:$N$500,MATCH($F152,'11.2_Outliers-Collection_cov'!$F$5:$F$500,0))&lt;&gt;"N",
INDEX('11.2_Outliers-Collection_cov'!L$5:L$500,MATCH($F152,'11.2_Outliers-Collection_cov'!$F$5:$F$500,0)),""),"")</f>
        <v/>
      </c>
      <c r="P152" s="14">
        <f>IFERROR(IF(INDEX('11.3_Outliers-Plastic'!$N$5:$N$500,MATCH($F152,'11.3_Outliers-Plastic'!$F$5:$F$500,0))&lt;&gt;"N",
INDEX('11.3_Outliers-Plastic'!J$5:J$500,MATCH($F152,'11.3_Outliers-Plastic'!$F$5:$F$500,0)),""),"")</f>
        <v>1.0050251256281406</v>
      </c>
      <c r="Q152" s="8">
        <f>IFERROR(IF(INDEX('11.3_Outliers-Plastic'!$N$5:$N$500,MATCH($F152,'11.3_Outliers-Plastic'!$F$5:$F$500,0))&lt;&gt;"N",
INDEX('11.3_Outliers-Plastic'!K$5:K$500,MATCH($F152,'11.3_Outliers-Plastic'!$F$5:$F$500,0)),""),"")</f>
        <v>2015</v>
      </c>
      <c r="R152" s="14" t="str">
        <f>IFERROR(IF(INDEX('11.3_Outliers-Plastic'!$N$5:$N$500,MATCH($F152,'11.3_Outliers-Plastic'!$F$5:$F$500,0))&lt;&gt;"N",
INDEX('11.3_Outliers-Plastic'!L$5:L$500,MATCH($F152,'11.3_Outliers-Plastic'!$F$5:$F$500,0)),""),"")</f>
        <v>WaW_092</v>
      </c>
      <c r="S152" s="12"/>
      <c r="T152" s="5"/>
      <c r="U152" s="5" t="s">
        <v>1569</v>
      </c>
      <c r="V152" s="14" t="str">
        <f>IFERROR(IF(INDEX('11.5_Outliers-Other_recovery'!$N$5:$N$500,MATCH($F152,'11.5_Outliers-Other_recovery'!$F$5:$F$500,0))&lt;&gt;"N",
INDEX('11.5_Outliers-Other_recovery'!J$5:J$500,MATCH($F152,'11.5_Outliers-Other_recovery'!$F$5:$F$500,0)),""),"")</f>
        <v/>
      </c>
      <c r="W152" s="8" t="str">
        <f>IFERROR(IF(INDEX('11.5_Outliers-Other_recovery'!$N$5:$N$500,MATCH($F152,'11.5_Outliers-Other_recovery'!$F$5:$F$500,0))&lt;&gt;"N",
INDEX('11.5_Outliers-Other_recovery'!K$5:K$500,MATCH($F152,'11.5_Outliers-Other_recovery'!$F$5:$F$500,0)),""),"")</f>
        <v/>
      </c>
      <c r="X152" s="14" t="str">
        <f>IFERROR(IF(INDEX('11.5_Outliers-Other_recovery'!$N$5:$N$500,MATCH($F152,'11.5_Outliers-Other_recovery'!$F$5:$F$500,0))&lt;&gt;"N",
INDEX('11.5_Outliers-Other_recovery'!L$5:L$500,MATCH($F152,'11.5_Outliers-Other_recovery'!$F$5:$F$500,0)),""),"")</f>
        <v/>
      </c>
      <c r="Y152" s="14" t="str">
        <f>IFERROR(IF(INDEX('11.4_Outliers-Formal_dry_recy'!$N$5:$N$500,MATCH($F152,'11.4_Outliers-Formal_dry_recy'!$F$5:$F$500,0))&lt;&gt;"N",
INDEX('11.4_Outliers-Formal_dry_recy'!J$5:J$500,MATCH($F152,'11.4_Outliers-Formal_dry_recy'!$F$5:$F$500,0)),""),"")</f>
        <v/>
      </c>
      <c r="Z152" s="8" t="str">
        <f>IFERROR(IF(INDEX('11.4_Outliers-Formal_dry_recy'!$N$5:$N$500,MATCH($F152,'11.4_Outliers-Formal_dry_recy'!$F$5:$F$500,0))&lt;&gt;"N",
INDEX('11.4_Outliers-Formal_dry_recy'!K$5:K$500,MATCH($F152,'11.4_Outliers-Formal_dry_recy'!$F$5:$F$500,0)),""),"")</f>
        <v/>
      </c>
      <c r="AA152" s="14" t="str">
        <f>IFERROR(IF(INDEX('11.4_Outliers-Formal_dry_recy'!$N$5:$N$500,MATCH($F152,'11.4_Outliers-Formal_dry_recy'!$F$5:$F$500,0))&lt;&gt;"N",
INDEX('11.4_Outliers-Formal_dry_recy'!L$5:L$500,MATCH($F152,'11.4_Outliers-Formal_dry_recy'!$F$5:$F$500,0)),""),"")</f>
        <v/>
      </c>
      <c r="AB152" s="14" t="str">
        <f>IFERROR(IF(INDEX('11.6_Outliers-Incineration'!$N$5:$N$500,MATCH($F152,'11.6_Outliers-Incineration'!$F$5:$F$500,0))&lt;&gt;"N",
INDEX('11.6_Outliers-Incineration'!J$5:J$500,MATCH($F152,'11.6_Outliers-Incineration'!$F$5:$F$500,0)),""),"")</f>
        <v/>
      </c>
      <c r="AC152" s="8" t="str">
        <f>IFERROR(IF(INDEX('11.6_Outliers-Incineration'!$N$5:$N$500,MATCH($F152,'11.6_Outliers-Incineration'!$F$5:$F$500,0))&lt;&gt;"N",
INDEX('11.6_Outliers-Incineration'!K$5:K$500,MATCH($F152,'11.6_Outliers-Incineration'!$F$5:$F$500,0)),""),"")</f>
        <v/>
      </c>
      <c r="AD152" s="14" t="str">
        <f>IFERROR(IF(INDEX('11.6_Outliers-Incineration'!$N$5:$N$500,MATCH($F152,'11.6_Outliers-Incineration'!$F$5:$F$500,0))&lt;&gt;"N",
INDEX('11.6_Outliers-Incineration'!L$5:L$500,MATCH($F152,'11.6_Outliers-Incineration'!$F$5:$F$500,0)),""),"")</f>
        <v/>
      </c>
      <c r="AE152" s="14" t="str">
        <f>IFERROR(IF(INDEX('11.7_Outliers-Controlled_disp'!$N$5:$N$500,MATCH($F152,'11.7_Outliers-Controlled_disp'!$F$5:$F$500,0))&lt;&gt;"N",
INDEX('11.7_Outliers-Controlled_disp'!J$5:J$500,MATCH($F152,'11.7_Outliers-Controlled_disp'!$F$5:$F$500,0)),""),"")</f>
        <v/>
      </c>
      <c r="AF152" s="8" t="str">
        <f>IFERROR(IF(INDEX('11.7_Outliers-Controlled_disp'!$N$5:$N$500,MATCH($F152,'11.7_Outliers-Controlled_disp'!$F$5:$F$500,0))&lt;&gt;"N",
INDEX('11.7_Outliers-Controlled_disp'!K$5:K$500,MATCH($F152,'11.7_Outliers-Controlled_disp'!$F$5:$F$500,0)),""),"")</f>
        <v/>
      </c>
      <c r="AG152" s="14" t="str">
        <f>IFERROR(IF(INDEX('11.7_Outliers-Controlled_disp'!$N$5:$N$500,MATCH($F152,'11.7_Outliers-Controlled_disp'!$F$5:$F$500,0))&lt;&gt;"N",
INDEX('11.7_Outliers-Controlled_disp'!L$5:L$500,MATCH($F152,'11.7_Outliers-Controlled_disp'!$F$5:$F$500,0)),""),"")</f>
        <v/>
      </c>
      <c r="AI152" s="5"/>
      <c r="AJ152" s="5" t="s">
        <v>1569</v>
      </c>
      <c r="AK152" s="5">
        <f t="shared" si="2"/>
        <v>2</v>
      </c>
    </row>
    <row r="153" spans="1:37" x14ac:dyDescent="0.25">
      <c r="A153" s="5" t="s">
        <v>427</v>
      </c>
      <c r="B153" s="5" t="s">
        <v>17</v>
      </c>
      <c r="C153" s="5" t="s">
        <v>414</v>
      </c>
      <c r="D153" s="5" t="s">
        <v>360</v>
      </c>
      <c r="E153" s="5" t="s">
        <v>429</v>
      </c>
      <c r="F153" s="5" t="s">
        <v>428</v>
      </c>
      <c r="G153" s="5">
        <v>3</v>
      </c>
      <c r="H153" s="15">
        <v>2</v>
      </c>
      <c r="I153" s="4" t="s">
        <v>1878</v>
      </c>
      <c r="J153" s="13">
        <f>IFERROR(IF(INDEX('11.1_Outliers-Generation'!$N$5:$N$500,MATCH($F153,'11.1_Outliers-Generation'!$F$5:$F$500,0))&lt;&gt;"N",
INDEX('11.1_Outliers-Generation'!J$5:J$500,MATCH($F153,'11.1_Outliers-Generation'!$F$5:$F$500,0)),""),"")</f>
        <v>0.34893655284309882</v>
      </c>
      <c r="K153" s="8">
        <f>IFERROR(IF(INDEX('11.1_Outliers-Generation'!$N$5:$N$500,MATCH($F153,'11.1_Outliers-Generation'!$F$5:$F$500,0))&lt;&gt;"N",
INDEX('11.1_Outliers-Generation'!K$5:K$500,MATCH($F153,'11.1_Outliers-Generation'!$F$5:$F$500,0)),""),"")</f>
        <v>2015</v>
      </c>
      <c r="L153" s="13" t="str">
        <f>IFERROR(IF(INDEX('11.1_Outliers-Generation'!$N$5:$N$500,MATCH($F153,'11.1_Outliers-Generation'!$F$5:$F$500,0))&lt;&gt;"N",
INDEX('11.1_Outliers-Generation'!L$5:L$500,MATCH($F153,'11.1_Outliers-Generation'!$F$5:$F$500,0)),""),"")</f>
        <v>WaW_093</v>
      </c>
      <c r="M153" s="14" t="str">
        <f>IFERROR(IF(INDEX('11.2_Outliers-Collection_cov'!$N$5:$N$500,MATCH($F153,'11.2_Outliers-Collection_cov'!$F$5:$F$500,0))&lt;&gt;"N",
INDEX('11.2_Outliers-Collection_cov'!J$5:J$500,MATCH($F153,'11.2_Outliers-Collection_cov'!$F$5:$F$500,0)),""),"")</f>
        <v/>
      </c>
      <c r="N153" s="8" t="str">
        <f>IFERROR(IF(INDEX('11.2_Outliers-Collection_cov'!$N$5:$N$500,MATCH($F153,'11.2_Outliers-Collection_cov'!$F$5:$F$500,0))&lt;&gt;"N",
INDEX('11.2_Outliers-Collection_cov'!K$5:K$500,MATCH($F153,'11.2_Outliers-Collection_cov'!$F$5:$F$500,0)),""),"")</f>
        <v/>
      </c>
      <c r="O153" s="13" t="str">
        <f>IFERROR(IF(INDEX('11.2_Outliers-Collection_cov'!$N$5:$N$500,MATCH($F153,'11.2_Outliers-Collection_cov'!$F$5:$F$500,0))&lt;&gt;"N",
INDEX('11.2_Outliers-Collection_cov'!L$5:L$500,MATCH($F153,'11.2_Outliers-Collection_cov'!$F$5:$F$500,0)),""),"")</f>
        <v/>
      </c>
      <c r="P153" s="14">
        <f>IFERROR(IF(INDEX('11.3_Outliers-Plastic'!$N$5:$N$500,MATCH($F153,'11.3_Outliers-Plastic'!$F$5:$F$500,0))&lt;&gt;"N",
INDEX('11.3_Outliers-Plastic'!J$5:J$500,MATCH($F153,'11.3_Outliers-Plastic'!$F$5:$F$500,0)),""),"")</f>
        <v>4.254413954477771</v>
      </c>
      <c r="Q153" s="8">
        <f>IFERROR(IF(INDEX('11.3_Outliers-Plastic'!$N$5:$N$500,MATCH($F153,'11.3_Outliers-Plastic'!$F$5:$F$500,0))&lt;&gt;"N",
INDEX('11.3_Outliers-Plastic'!K$5:K$500,MATCH($F153,'11.3_Outliers-Plastic'!$F$5:$F$500,0)),""),"")</f>
        <v>2015</v>
      </c>
      <c r="R153" s="14" t="str">
        <f>IFERROR(IF(INDEX('11.3_Outliers-Plastic'!$N$5:$N$500,MATCH($F153,'11.3_Outliers-Plastic'!$F$5:$F$500,0))&lt;&gt;"N",
INDEX('11.3_Outliers-Plastic'!L$5:L$500,MATCH($F153,'11.3_Outliers-Plastic'!$F$5:$F$500,0)),""),"")</f>
        <v>WaW_093</v>
      </c>
      <c r="S153" s="12"/>
      <c r="T153" s="5"/>
      <c r="U153" s="5" t="s">
        <v>1569</v>
      </c>
      <c r="V153" s="14" t="str">
        <f>IFERROR(IF(INDEX('11.5_Outliers-Other_recovery'!$N$5:$N$500,MATCH($F153,'11.5_Outliers-Other_recovery'!$F$5:$F$500,0))&lt;&gt;"N",
INDEX('11.5_Outliers-Other_recovery'!J$5:J$500,MATCH($F153,'11.5_Outliers-Other_recovery'!$F$5:$F$500,0)),""),"")</f>
        <v/>
      </c>
      <c r="W153" s="8" t="str">
        <f>IFERROR(IF(INDEX('11.5_Outliers-Other_recovery'!$N$5:$N$500,MATCH($F153,'11.5_Outliers-Other_recovery'!$F$5:$F$500,0))&lt;&gt;"N",
INDEX('11.5_Outliers-Other_recovery'!K$5:K$500,MATCH($F153,'11.5_Outliers-Other_recovery'!$F$5:$F$500,0)),""),"")</f>
        <v/>
      </c>
      <c r="X153" s="14" t="str">
        <f>IFERROR(IF(INDEX('11.5_Outliers-Other_recovery'!$N$5:$N$500,MATCH($F153,'11.5_Outliers-Other_recovery'!$F$5:$F$500,0))&lt;&gt;"N",
INDEX('11.5_Outliers-Other_recovery'!L$5:L$500,MATCH($F153,'11.5_Outliers-Other_recovery'!$F$5:$F$500,0)),""),"")</f>
        <v/>
      </c>
      <c r="Y153" s="14" t="str">
        <f>IFERROR(IF(INDEX('11.4_Outliers-Formal_dry_recy'!$N$5:$N$500,MATCH($F153,'11.4_Outliers-Formal_dry_recy'!$F$5:$F$500,0))&lt;&gt;"N",
INDEX('11.4_Outliers-Formal_dry_recy'!J$5:J$500,MATCH($F153,'11.4_Outliers-Formal_dry_recy'!$F$5:$F$500,0)),""),"")</f>
        <v/>
      </c>
      <c r="Z153" s="8" t="str">
        <f>IFERROR(IF(INDEX('11.4_Outliers-Formal_dry_recy'!$N$5:$N$500,MATCH($F153,'11.4_Outliers-Formal_dry_recy'!$F$5:$F$500,0))&lt;&gt;"N",
INDEX('11.4_Outliers-Formal_dry_recy'!K$5:K$500,MATCH($F153,'11.4_Outliers-Formal_dry_recy'!$F$5:$F$500,0)),""),"")</f>
        <v/>
      </c>
      <c r="AA153" s="14" t="str">
        <f>IFERROR(IF(INDEX('11.4_Outliers-Formal_dry_recy'!$N$5:$N$500,MATCH($F153,'11.4_Outliers-Formal_dry_recy'!$F$5:$F$500,0))&lt;&gt;"N",
INDEX('11.4_Outliers-Formal_dry_recy'!L$5:L$500,MATCH($F153,'11.4_Outliers-Formal_dry_recy'!$F$5:$F$500,0)),""),"")</f>
        <v/>
      </c>
      <c r="AB153" s="14" t="str">
        <f>IFERROR(IF(INDEX('11.6_Outliers-Incineration'!$N$5:$N$500,MATCH($F153,'11.6_Outliers-Incineration'!$F$5:$F$500,0))&lt;&gt;"N",
INDEX('11.6_Outliers-Incineration'!J$5:J$500,MATCH($F153,'11.6_Outliers-Incineration'!$F$5:$F$500,0)),""),"")</f>
        <v/>
      </c>
      <c r="AC153" s="8" t="str">
        <f>IFERROR(IF(INDEX('11.6_Outliers-Incineration'!$N$5:$N$500,MATCH($F153,'11.6_Outliers-Incineration'!$F$5:$F$500,0))&lt;&gt;"N",
INDEX('11.6_Outliers-Incineration'!K$5:K$500,MATCH($F153,'11.6_Outliers-Incineration'!$F$5:$F$500,0)),""),"")</f>
        <v/>
      </c>
      <c r="AD153" s="14" t="str">
        <f>IFERROR(IF(INDEX('11.6_Outliers-Incineration'!$N$5:$N$500,MATCH($F153,'11.6_Outliers-Incineration'!$F$5:$F$500,0))&lt;&gt;"N",
INDEX('11.6_Outliers-Incineration'!L$5:L$500,MATCH($F153,'11.6_Outliers-Incineration'!$F$5:$F$500,0)),""),"")</f>
        <v/>
      </c>
      <c r="AE153" s="14" t="str">
        <f>IFERROR(IF(INDEX('11.7_Outliers-Controlled_disp'!$N$5:$N$500,MATCH($F153,'11.7_Outliers-Controlled_disp'!$F$5:$F$500,0))&lt;&gt;"N",
INDEX('11.7_Outliers-Controlled_disp'!J$5:J$500,MATCH($F153,'11.7_Outliers-Controlled_disp'!$F$5:$F$500,0)),""),"")</f>
        <v/>
      </c>
      <c r="AF153" s="8" t="str">
        <f>IFERROR(IF(INDEX('11.7_Outliers-Controlled_disp'!$N$5:$N$500,MATCH($F153,'11.7_Outliers-Controlled_disp'!$F$5:$F$500,0))&lt;&gt;"N",
INDEX('11.7_Outliers-Controlled_disp'!K$5:K$500,MATCH($F153,'11.7_Outliers-Controlled_disp'!$F$5:$F$500,0)),""),"")</f>
        <v/>
      </c>
      <c r="AG153" s="14" t="str">
        <f>IFERROR(IF(INDEX('11.7_Outliers-Controlled_disp'!$N$5:$N$500,MATCH($F153,'11.7_Outliers-Controlled_disp'!$F$5:$F$500,0))&lt;&gt;"N",
INDEX('11.7_Outliers-Controlled_disp'!L$5:L$500,MATCH($F153,'11.7_Outliers-Controlled_disp'!$F$5:$F$500,0)),""),"")</f>
        <v/>
      </c>
      <c r="AI153" s="5"/>
      <c r="AJ153" s="5" t="s">
        <v>1569</v>
      </c>
      <c r="AK153" s="5">
        <f t="shared" si="2"/>
        <v>2</v>
      </c>
    </row>
    <row r="154" spans="1:37" x14ac:dyDescent="0.25">
      <c r="A154" s="5" t="s">
        <v>433</v>
      </c>
      <c r="B154" s="5" t="s">
        <v>17</v>
      </c>
      <c r="C154" s="5" t="s">
        <v>414</v>
      </c>
      <c r="D154" s="5" t="s">
        <v>360</v>
      </c>
      <c r="E154" s="5" t="s">
        <v>435</v>
      </c>
      <c r="F154" s="5" t="s">
        <v>434</v>
      </c>
      <c r="G154" s="5">
        <v>3</v>
      </c>
      <c r="H154" s="15">
        <v>2</v>
      </c>
      <c r="I154" s="4" t="s">
        <v>1880</v>
      </c>
      <c r="J154" s="13">
        <f>IFERROR(IF(INDEX('11.1_Outliers-Generation'!$N$5:$N$500,MATCH($F154,'11.1_Outliers-Generation'!$F$5:$F$500,0))&lt;&gt;"N",
INDEX('11.1_Outliers-Generation'!J$5:J$500,MATCH($F154,'11.1_Outliers-Generation'!$F$5:$F$500,0)),""),"")</f>
        <v>0.22869920971717531</v>
      </c>
      <c r="K154" s="8">
        <f>IFERROR(IF(INDEX('11.1_Outliers-Generation'!$N$5:$N$500,MATCH($F154,'11.1_Outliers-Generation'!$F$5:$F$500,0))&lt;&gt;"N",
INDEX('11.1_Outliers-Generation'!K$5:K$500,MATCH($F154,'11.1_Outliers-Generation'!$F$5:$F$500,0)),""),"")</f>
        <v>2015</v>
      </c>
      <c r="L154" s="13" t="str">
        <f>IFERROR(IF(INDEX('11.1_Outliers-Generation'!$N$5:$N$500,MATCH($F154,'11.1_Outliers-Generation'!$F$5:$F$500,0))&lt;&gt;"N",
INDEX('11.1_Outliers-Generation'!L$5:L$500,MATCH($F154,'11.1_Outliers-Generation'!$F$5:$F$500,0)),""),"")</f>
        <v>WaW_095</v>
      </c>
      <c r="M154" s="14" t="str">
        <f>IFERROR(IF(INDEX('11.2_Outliers-Collection_cov'!$N$5:$N$500,MATCH($F154,'11.2_Outliers-Collection_cov'!$F$5:$F$500,0))&lt;&gt;"N",
INDEX('11.2_Outliers-Collection_cov'!J$5:J$500,MATCH($F154,'11.2_Outliers-Collection_cov'!$F$5:$F$500,0)),""),"")</f>
        <v/>
      </c>
      <c r="N154" s="8" t="str">
        <f>IFERROR(IF(INDEX('11.2_Outliers-Collection_cov'!$N$5:$N$500,MATCH($F154,'11.2_Outliers-Collection_cov'!$F$5:$F$500,0))&lt;&gt;"N",
INDEX('11.2_Outliers-Collection_cov'!K$5:K$500,MATCH($F154,'11.2_Outliers-Collection_cov'!$F$5:$F$500,0)),""),"")</f>
        <v/>
      </c>
      <c r="O154" s="13" t="str">
        <f>IFERROR(IF(INDEX('11.2_Outliers-Collection_cov'!$N$5:$N$500,MATCH($F154,'11.2_Outliers-Collection_cov'!$F$5:$F$500,0))&lt;&gt;"N",
INDEX('11.2_Outliers-Collection_cov'!L$5:L$500,MATCH($F154,'11.2_Outliers-Collection_cov'!$F$5:$F$500,0)),""),"")</f>
        <v/>
      </c>
      <c r="P154" s="14">
        <f>IFERROR(IF(INDEX('11.3_Outliers-Plastic'!$N$5:$N$500,MATCH($F154,'11.3_Outliers-Plastic'!$F$5:$F$500,0))&lt;&gt;"N",
INDEX('11.3_Outliers-Plastic'!J$5:J$500,MATCH($F154,'11.3_Outliers-Plastic'!$F$5:$F$500,0)),""),"")</f>
        <v>1.0204081632653061</v>
      </c>
      <c r="Q154" s="8">
        <f>IFERROR(IF(INDEX('11.3_Outliers-Plastic'!$N$5:$N$500,MATCH($F154,'11.3_Outliers-Plastic'!$F$5:$F$500,0))&lt;&gt;"N",
INDEX('11.3_Outliers-Plastic'!K$5:K$500,MATCH($F154,'11.3_Outliers-Plastic'!$F$5:$F$500,0)),""),"")</f>
        <v>2015</v>
      </c>
      <c r="R154" s="14" t="str">
        <f>IFERROR(IF(INDEX('11.3_Outliers-Plastic'!$N$5:$N$500,MATCH($F154,'11.3_Outliers-Plastic'!$F$5:$F$500,0))&lt;&gt;"N",
INDEX('11.3_Outliers-Plastic'!L$5:L$500,MATCH($F154,'11.3_Outliers-Plastic'!$F$5:$F$500,0)),""),"")</f>
        <v>WaW_095</v>
      </c>
      <c r="S154" s="12"/>
      <c r="T154" s="5"/>
      <c r="U154" s="5" t="s">
        <v>1569</v>
      </c>
      <c r="V154" s="14" t="str">
        <f>IFERROR(IF(INDEX('11.5_Outliers-Other_recovery'!$N$5:$N$500,MATCH($F154,'11.5_Outliers-Other_recovery'!$F$5:$F$500,0))&lt;&gt;"N",
INDEX('11.5_Outliers-Other_recovery'!J$5:J$500,MATCH($F154,'11.5_Outliers-Other_recovery'!$F$5:$F$500,0)),""),"")</f>
        <v/>
      </c>
      <c r="W154" s="8" t="str">
        <f>IFERROR(IF(INDEX('11.5_Outliers-Other_recovery'!$N$5:$N$500,MATCH($F154,'11.5_Outliers-Other_recovery'!$F$5:$F$500,0))&lt;&gt;"N",
INDEX('11.5_Outliers-Other_recovery'!K$5:K$500,MATCH($F154,'11.5_Outliers-Other_recovery'!$F$5:$F$500,0)),""),"")</f>
        <v/>
      </c>
      <c r="X154" s="14" t="str">
        <f>IFERROR(IF(INDEX('11.5_Outliers-Other_recovery'!$N$5:$N$500,MATCH($F154,'11.5_Outliers-Other_recovery'!$F$5:$F$500,0))&lt;&gt;"N",
INDEX('11.5_Outliers-Other_recovery'!L$5:L$500,MATCH($F154,'11.5_Outliers-Other_recovery'!$F$5:$F$500,0)),""),"")</f>
        <v/>
      </c>
      <c r="Y154" s="14" t="str">
        <f>IFERROR(IF(INDEX('11.4_Outliers-Formal_dry_recy'!$N$5:$N$500,MATCH($F154,'11.4_Outliers-Formal_dry_recy'!$F$5:$F$500,0))&lt;&gt;"N",
INDEX('11.4_Outliers-Formal_dry_recy'!J$5:J$500,MATCH($F154,'11.4_Outliers-Formal_dry_recy'!$F$5:$F$500,0)),""),"")</f>
        <v/>
      </c>
      <c r="Z154" s="8" t="str">
        <f>IFERROR(IF(INDEX('11.4_Outliers-Formal_dry_recy'!$N$5:$N$500,MATCH($F154,'11.4_Outliers-Formal_dry_recy'!$F$5:$F$500,0))&lt;&gt;"N",
INDEX('11.4_Outliers-Formal_dry_recy'!K$5:K$500,MATCH($F154,'11.4_Outliers-Formal_dry_recy'!$F$5:$F$500,0)),""),"")</f>
        <v/>
      </c>
      <c r="AA154" s="14" t="str">
        <f>IFERROR(IF(INDEX('11.4_Outliers-Formal_dry_recy'!$N$5:$N$500,MATCH($F154,'11.4_Outliers-Formal_dry_recy'!$F$5:$F$500,0))&lt;&gt;"N",
INDEX('11.4_Outliers-Formal_dry_recy'!L$5:L$500,MATCH($F154,'11.4_Outliers-Formal_dry_recy'!$F$5:$F$500,0)),""),"")</f>
        <v/>
      </c>
      <c r="AB154" s="14" t="str">
        <f>IFERROR(IF(INDEX('11.6_Outliers-Incineration'!$N$5:$N$500,MATCH($F154,'11.6_Outliers-Incineration'!$F$5:$F$500,0))&lt;&gt;"N",
INDEX('11.6_Outliers-Incineration'!J$5:J$500,MATCH($F154,'11.6_Outliers-Incineration'!$F$5:$F$500,0)),""),"")</f>
        <v/>
      </c>
      <c r="AC154" s="8" t="str">
        <f>IFERROR(IF(INDEX('11.6_Outliers-Incineration'!$N$5:$N$500,MATCH($F154,'11.6_Outliers-Incineration'!$F$5:$F$500,0))&lt;&gt;"N",
INDEX('11.6_Outliers-Incineration'!K$5:K$500,MATCH($F154,'11.6_Outliers-Incineration'!$F$5:$F$500,0)),""),"")</f>
        <v/>
      </c>
      <c r="AD154" s="14" t="str">
        <f>IFERROR(IF(INDEX('11.6_Outliers-Incineration'!$N$5:$N$500,MATCH($F154,'11.6_Outliers-Incineration'!$F$5:$F$500,0))&lt;&gt;"N",
INDEX('11.6_Outliers-Incineration'!L$5:L$500,MATCH($F154,'11.6_Outliers-Incineration'!$F$5:$F$500,0)),""),"")</f>
        <v/>
      </c>
      <c r="AE154" s="14" t="str">
        <f>IFERROR(IF(INDEX('11.7_Outliers-Controlled_disp'!$N$5:$N$500,MATCH($F154,'11.7_Outliers-Controlled_disp'!$F$5:$F$500,0))&lt;&gt;"N",
INDEX('11.7_Outliers-Controlled_disp'!J$5:J$500,MATCH($F154,'11.7_Outliers-Controlled_disp'!$F$5:$F$500,0)),""),"")</f>
        <v/>
      </c>
      <c r="AF154" s="8" t="str">
        <f>IFERROR(IF(INDEX('11.7_Outliers-Controlled_disp'!$N$5:$N$500,MATCH($F154,'11.7_Outliers-Controlled_disp'!$F$5:$F$500,0))&lt;&gt;"N",
INDEX('11.7_Outliers-Controlled_disp'!K$5:K$500,MATCH($F154,'11.7_Outliers-Controlled_disp'!$F$5:$F$500,0)),""),"")</f>
        <v/>
      </c>
      <c r="AG154" s="14" t="str">
        <f>IFERROR(IF(INDEX('11.7_Outliers-Controlled_disp'!$N$5:$N$500,MATCH($F154,'11.7_Outliers-Controlled_disp'!$F$5:$F$500,0))&lt;&gt;"N",
INDEX('11.7_Outliers-Controlled_disp'!L$5:L$500,MATCH($F154,'11.7_Outliers-Controlled_disp'!$F$5:$F$500,0)),""),"")</f>
        <v/>
      </c>
      <c r="AI154" s="5"/>
      <c r="AJ154" s="5" t="s">
        <v>1569</v>
      </c>
      <c r="AK154" s="5">
        <f t="shared" si="2"/>
        <v>2</v>
      </c>
    </row>
    <row r="155" spans="1:37" x14ac:dyDescent="0.25">
      <c r="A155" s="5" t="s">
        <v>436</v>
      </c>
      <c r="B155" s="5" t="s">
        <v>17</v>
      </c>
      <c r="C155" s="5" t="s">
        <v>414</v>
      </c>
      <c r="D155" s="5" t="s">
        <v>360</v>
      </c>
      <c r="E155" s="5" t="s">
        <v>438</v>
      </c>
      <c r="F155" s="5" t="s">
        <v>437</v>
      </c>
      <c r="G155" s="5">
        <v>3</v>
      </c>
      <c r="H155" s="15">
        <v>2</v>
      </c>
      <c r="I155" s="4" t="s">
        <v>1881</v>
      </c>
      <c r="J155" s="13">
        <f>IFERROR(IF(INDEX('11.1_Outliers-Generation'!$N$5:$N$500,MATCH($F155,'11.1_Outliers-Generation'!$F$5:$F$500,0))&lt;&gt;"N",
INDEX('11.1_Outliers-Generation'!J$5:J$500,MATCH($F155,'11.1_Outliers-Generation'!$F$5:$F$500,0)),""),"")</f>
        <v>0.19598059672022672</v>
      </c>
      <c r="K155" s="8">
        <f>IFERROR(IF(INDEX('11.1_Outliers-Generation'!$N$5:$N$500,MATCH($F155,'11.1_Outliers-Generation'!$F$5:$F$500,0))&lt;&gt;"N",
INDEX('11.1_Outliers-Generation'!K$5:K$500,MATCH($F155,'11.1_Outliers-Generation'!$F$5:$F$500,0)),""),"")</f>
        <v>2015</v>
      </c>
      <c r="L155" s="13" t="str">
        <f>IFERROR(IF(INDEX('11.1_Outliers-Generation'!$N$5:$N$500,MATCH($F155,'11.1_Outliers-Generation'!$F$5:$F$500,0))&lt;&gt;"N",
INDEX('11.1_Outliers-Generation'!L$5:L$500,MATCH($F155,'11.1_Outliers-Generation'!$F$5:$F$500,0)),""),"")</f>
        <v>WaW_096</v>
      </c>
      <c r="M155" s="14" t="str">
        <f>IFERROR(IF(INDEX('11.2_Outliers-Collection_cov'!$N$5:$N$500,MATCH($F155,'11.2_Outliers-Collection_cov'!$F$5:$F$500,0))&lt;&gt;"N",
INDEX('11.2_Outliers-Collection_cov'!J$5:J$500,MATCH($F155,'11.2_Outliers-Collection_cov'!$F$5:$F$500,0)),""),"")</f>
        <v/>
      </c>
      <c r="N155" s="8" t="str">
        <f>IFERROR(IF(INDEX('11.2_Outliers-Collection_cov'!$N$5:$N$500,MATCH($F155,'11.2_Outliers-Collection_cov'!$F$5:$F$500,0))&lt;&gt;"N",
INDEX('11.2_Outliers-Collection_cov'!K$5:K$500,MATCH($F155,'11.2_Outliers-Collection_cov'!$F$5:$F$500,0)),""),"")</f>
        <v/>
      </c>
      <c r="O155" s="13" t="str">
        <f>IFERROR(IF(INDEX('11.2_Outliers-Collection_cov'!$N$5:$N$500,MATCH($F155,'11.2_Outliers-Collection_cov'!$F$5:$F$500,0))&lt;&gt;"N",
INDEX('11.2_Outliers-Collection_cov'!L$5:L$500,MATCH($F155,'11.2_Outliers-Collection_cov'!$F$5:$F$500,0)),""),"")</f>
        <v/>
      </c>
      <c r="P155" s="14">
        <f>IFERROR(IF(INDEX('11.3_Outliers-Plastic'!$N$5:$N$500,MATCH($F155,'11.3_Outliers-Plastic'!$F$5:$F$500,0))&lt;&gt;"N",
INDEX('11.3_Outliers-Plastic'!J$5:J$500,MATCH($F155,'11.3_Outliers-Plastic'!$F$5:$F$500,0)),""),"")</f>
        <v>6.9534767383691838</v>
      </c>
      <c r="Q155" s="8">
        <f>IFERROR(IF(INDEX('11.3_Outliers-Plastic'!$N$5:$N$500,MATCH($F155,'11.3_Outliers-Plastic'!$F$5:$F$500,0))&lt;&gt;"N",
INDEX('11.3_Outliers-Plastic'!K$5:K$500,MATCH($F155,'11.3_Outliers-Plastic'!$F$5:$F$500,0)),""),"")</f>
        <v>2015</v>
      </c>
      <c r="R155" s="14" t="str">
        <f>IFERROR(IF(INDEX('11.3_Outliers-Plastic'!$N$5:$N$500,MATCH($F155,'11.3_Outliers-Plastic'!$F$5:$F$500,0))&lt;&gt;"N",
INDEX('11.3_Outliers-Plastic'!L$5:L$500,MATCH($F155,'11.3_Outliers-Plastic'!$F$5:$F$500,0)),""),"")</f>
        <v>WaW_096</v>
      </c>
      <c r="S155" s="12"/>
      <c r="T155" s="5"/>
      <c r="U155" s="5" t="s">
        <v>1569</v>
      </c>
      <c r="V155" s="14" t="str">
        <f>IFERROR(IF(INDEX('11.5_Outliers-Other_recovery'!$N$5:$N$500,MATCH($F155,'11.5_Outliers-Other_recovery'!$F$5:$F$500,0))&lt;&gt;"N",
INDEX('11.5_Outliers-Other_recovery'!J$5:J$500,MATCH($F155,'11.5_Outliers-Other_recovery'!$F$5:$F$500,0)),""),"")</f>
        <v/>
      </c>
      <c r="W155" s="8" t="str">
        <f>IFERROR(IF(INDEX('11.5_Outliers-Other_recovery'!$N$5:$N$500,MATCH($F155,'11.5_Outliers-Other_recovery'!$F$5:$F$500,0))&lt;&gt;"N",
INDEX('11.5_Outliers-Other_recovery'!K$5:K$500,MATCH($F155,'11.5_Outliers-Other_recovery'!$F$5:$F$500,0)),""),"")</f>
        <v/>
      </c>
      <c r="X155" s="14" t="str">
        <f>IFERROR(IF(INDEX('11.5_Outliers-Other_recovery'!$N$5:$N$500,MATCH($F155,'11.5_Outliers-Other_recovery'!$F$5:$F$500,0))&lt;&gt;"N",
INDEX('11.5_Outliers-Other_recovery'!L$5:L$500,MATCH($F155,'11.5_Outliers-Other_recovery'!$F$5:$F$500,0)),""),"")</f>
        <v/>
      </c>
      <c r="Y155" s="14" t="str">
        <f>IFERROR(IF(INDEX('11.4_Outliers-Formal_dry_recy'!$N$5:$N$500,MATCH($F155,'11.4_Outliers-Formal_dry_recy'!$F$5:$F$500,0))&lt;&gt;"N",
INDEX('11.4_Outliers-Formal_dry_recy'!J$5:J$500,MATCH($F155,'11.4_Outliers-Formal_dry_recy'!$F$5:$F$500,0)),""),"")</f>
        <v/>
      </c>
      <c r="Z155" s="8" t="str">
        <f>IFERROR(IF(INDEX('11.4_Outliers-Formal_dry_recy'!$N$5:$N$500,MATCH($F155,'11.4_Outliers-Formal_dry_recy'!$F$5:$F$500,0))&lt;&gt;"N",
INDEX('11.4_Outliers-Formal_dry_recy'!K$5:K$500,MATCH($F155,'11.4_Outliers-Formal_dry_recy'!$F$5:$F$500,0)),""),"")</f>
        <v/>
      </c>
      <c r="AA155" s="14" t="str">
        <f>IFERROR(IF(INDEX('11.4_Outliers-Formal_dry_recy'!$N$5:$N$500,MATCH($F155,'11.4_Outliers-Formal_dry_recy'!$F$5:$F$500,0))&lt;&gt;"N",
INDEX('11.4_Outliers-Formal_dry_recy'!L$5:L$500,MATCH($F155,'11.4_Outliers-Formal_dry_recy'!$F$5:$F$500,0)),""),"")</f>
        <v/>
      </c>
      <c r="AB155" s="14" t="str">
        <f>IFERROR(IF(INDEX('11.6_Outliers-Incineration'!$N$5:$N$500,MATCH($F155,'11.6_Outliers-Incineration'!$F$5:$F$500,0))&lt;&gt;"N",
INDEX('11.6_Outliers-Incineration'!J$5:J$500,MATCH($F155,'11.6_Outliers-Incineration'!$F$5:$F$500,0)),""),"")</f>
        <v/>
      </c>
      <c r="AC155" s="8" t="str">
        <f>IFERROR(IF(INDEX('11.6_Outliers-Incineration'!$N$5:$N$500,MATCH($F155,'11.6_Outliers-Incineration'!$F$5:$F$500,0))&lt;&gt;"N",
INDEX('11.6_Outliers-Incineration'!K$5:K$500,MATCH($F155,'11.6_Outliers-Incineration'!$F$5:$F$500,0)),""),"")</f>
        <v/>
      </c>
      <c r="AD155" s="14" t="str">
        <f>IFERROR(IF(INDEX('11.6_Outliers-Incineration'!$N$5:$N$500,MATCH($F155,'11.6_Outliers-Incineration'!$F$5:$F$500,0))&lt;&gt;"N",
INDEX('11.6_Outliers-Incineration'!L$5:L$500,MATCH($F155,'11.6_Outliers-Incineration'!$F$5:$F$500,0)),""),"")</f>
        <v/>
      </c>
      <c r="AE155" s="14" t="str">
        <f>IFERROR(IF(INDEX('11.7_Outliers-Controlled_disp'!$N$5:$N$500,MATCH($F155,'11.7_Outliers-Controlled_disp'!$F$5:$F$500,0))&lt;&gt;"N",
INDEX('11.7_Outliers-Controlled_disp'!J$5:J$500,MATCH($F155,'11.7_Outliers-Controlled_disp'!$F$5:$F$500,0)),""),"")</f>
        <v/>
      </c>
      <c r="AF155" s="8" t="str">
        <f>IFERROR(IF(INDEX('11.7_Outliers-Controlled_disp'!$N$5:$N$500,MATCH($F155,'11.7_Outliers-Controlled_disp'!$F$5:$F$500,0))&lt;&gt;"N",
INDEX('11.7_Outliers-Controlled_disp'!K$5:K$500,MATCH($F155,'11.7_Outliers-Controlled_disp'!$F$5:$F$500,0)),""),"")</f>
        <v/>
      </c>
      <c r="AG155" s="14" t="str">
        <f>IFERROR(IF(INDEX('11.7_Outliers-Controlled_disp'!$N$5:$N$500,MATCH($F155,'11.7_Outliers-Controlled_disp'!$F$5:$F$500,0))&lt;&gt;"N",
INDEX('11.7_Outliers-Controlled_disp'!L$5:L$500,MATCH($F155,'11.7_Outliers-Controlled_disp'!$F$5:$F$500,0)),""),"")</f>
        <v/>
      </c>
      <c r="AI155" s="5"/>
      <c r="AJ155" s="5" t="s">
        <v>1569</v>
      </c>
      <c r="AK155" s="5">
        <f t="shared" si="2"/>
        <v>2</v>
      </c>
    </row>
    <row r="156" spans="1:37" x14ac:dyDescent="0.25">
      <c r="A156" s="5" t="s">
        <v>439</v>
      </c>
      <c r="B156" s="5" t="s">
        <v>17</v>
      </c>
      <c r="C156" s="5" t="s">
        <v>414</v>
      </c>
      <c r="D156" s="5" t="s">
        <v>360</v>
      </c>
      <c r="E156" s="5" t="s">
        <v>441</v>
      </c>
      <c r="F156" s="5" t="s">
        <v>440</v>
      </c>
      <c r="G156" s="5">
        <v>3</v>
      </c>
      <c r="H156" s="15">
        <v>2</v>
      </c>
      <c r="I156" s="4" t="s">
        <v>1882</v>
      </c>
      <c r="J156" s="13">
        <f>IFERROR(IF(INDEX('11.1_Outliers-Generation'!$N$5:$N$500,MATCH($F156,'11.1_Outliers-Generation'!$F$5:$F$500,0))&lt;&gt;"N",
INDEX('11.1_Outliers-Generation'!J$5:J$500,MATCH($F156,'11.1_Outliers-Generation'!$F$5:$F$500,0)),""),"")</f>
        <v>0.7246376811594204</v>
      </c>
      <c r="K156" s="8">
        <f>IFERROR(IF(INDEX('11.1_Outliers-Generation'!$N$5:$N$500,MATCH($F156,'11.1_Outliers-Generation'!$F$5:$F$500,0))&lt;&gt;"N",
INDEX('11.1_Outliers-Generation'!K$5:K$500,MATCH($F156,'11.1_Outliers-Generation'!$F$5:$F$500,0)),""),"")</f>
        <v>2015</v>
      </c>
      <c r="L156" s="13" t="str">
        <f>IFERROR(IF(INDEX('11.1_Outliers-Generation'!$N$5:$N$500,MATCH($F156,'11.1_Outliers-Generation'!$F$5:$F$500,0))&lt;&gt;"N",
INDEX('11.1_Outliers-Generation'!L$5:L$500,MATCH($F156,'11.1_Outliers-Generation'!$F$5:$F$500,0)),""),"")</f>
        <v>WaW_097</v>
      </c>
      <c r="M156" s="14">
        <f>IFERROR(IF(INDEX('11.2_Outliers-Collection_cov'!$N$5:$N$500,MATCH($F156,'11.2_Outliers-Collection_cov'!$F$5:$F$500,0))&lt;&gt;"N",
INDEX('11.2_Outliers-Collection_cov'!J$5:J$500,MATCH($F156,'11.2_Outliers-Collection_cov'!$F$5:$F$500,0)),""),"")</f>
        <v>69</v>
      </c>
      <c r="N156" s="8">
        <f>IFERROR(IF(INDEX('11.2_Outliers-Collection_cov'!$N$5:$N$500,MATCH($F156,'11.2_Outliers-Collection_cov'!$F$5:$F$500,0))&lt;&gt;"N",
INDEX('11.2_Outliers-Collection_cov'!K$5:K$500,MATCH($F156,'11.2_Outliers-Collection_cov'!$F$5:$F$500,0)),""),"")</f>
        <v>2015</v>
      </c>
      <c r="O156" s="13" t="str">
        <f>IFERROR(IF(INDEX('11.2_Outliers-Collection_cov'!$N$5:$N$500,MATCH($F156,'11.2_Outliers-Collection_cov'!$F$5:$F$500,0))&lt;&gt;"N",
INDEX('11.2_Outliers-Collection_cov'!L$5:L$500,MATCH($F156,'11.2_Outliers-Collection_cov'!$F$5:$F$500,0)),""),"")</f>
        <v>WaW_097</v>
      </c>
      <c r="P156" s="14">
        <f>IFERROR(IF(INDEX('11.3_Outliers-Plastic'!$N$5:$N$500,MATCH($F156,'11.3_Outliers-Plastic'!$F$5:$F$500,0))&lt;&gt;"N",
INDEX('11.3_Outliers-Plastic'!J$5:J$500,MATCH($F156,'11.3_Outliers-Plastic'!$F$5:$F$500,0)),""),"")</f>
        <v>9.9502487562189064</v>
      </c>
      <c r="Q156" s="8">
        <f>IFERROR(IF(INDEX('11.3_Outliers-Plastic'!$N$5:$N$500,MATCH($F156,'11.3_Outliers-Plastic'!$F$5:$F$500,0))&lt;&gt;"N",
INDEX('11.3_Outliers-Plastic'!K$5:K$500,MATCH($F156,'11.3_Outliers-Plastic'!$F$5:$F$500,0)),""),"")</f>
        <v>2015</v>
      </c>
      <c r="R156" s="14" t="str">
        <f>IFERROR(IF(INDEX('11.3_Outliers-Plastic'!$N$5:$N$500,MATCH($F156,'11.3_Outliers-Plastic'!$F$5:$F$500,0))&lt;&gt;"N",
INDEX('11.3_Outliers-Plastic'!L$5:L$500,MATCH($F156,'11.3_Outliers-Plastic'!$F$5:$F$500,0)),""),"")</f>
        <v>WaW_097</v>
      </c>
      <c r="S156" s="12"/>
      <c r="T156" s="5"/>
      <c r="U156" s="5" t="s">
        <v>1569</v>
      </c>
      <c r="V156" s="14">
        <f>IFERROR(IF(INDEX('11.5_Outliers-Other_recovery'!$N$5:$N$500,MATCH($F156,'11.5_Outliers-Other_recovery'!$F$5:$F$500,0))&lt;&gt;"N",
INDEX('11.5_Outliers-Other_recovery'!J$5:J$500,MATCH($F156,'11.5_Outliers-Other_recovery'!$F$5:$F$500,0)),""),"")</f>
        <v>0</v>
      </c>
      <c r="W156" s="8">
        <f>IFERROR(IF(INDEX('11.5_Outliers-Other_recovery'!$N$5:$N$500,MATCH($F156,'11.5_Outliers-Other_recovery'!$F$5:$F$500,0))&lt;&gt;"N",
INDEX('11.5_Outliers-Other_recovery'!K$5:K$500,MATCH($F156,'11.5_Outliers-Other_recovery'!$F$5:$F$500,0)),""),"")</f>
        <v>2015</v>
      </c>
      <c r="X156" s="14" t="str">
        <f>IFERROR(IF(INDEX('11.5_Outliers-Other_recovery'!$N$5:$N$500,MATCH($F156,'11.5_Outliers-Other_recovery'!$F$5:$F$500,0))&lt;&gt;"N",
INDEX('11.5_Outliers-Other_recovery'!L$5:L$500,MATCH($F156,'11.5_Outliers-Other_recovery'!$F$5:$F$500,0)),""),"")</f>
        <v>WaW_097</v>
      </c>
      <c r="Y156" s="14">
        <f>IFERROR(IF(INDEX('11.4_Outliers-Formal_dry_recy'!$N$5:$N$500,MATCH($F156,'11.4_Outliers-Formal_dry_recy'!$F$5:$F$500,0))&lt;&gt;"N",
INDEX('11.4_Outliers-Formal_dry_recy'!J$5:J$500,MATCH($F156,'11.4_Outliers-Formal_dry_recy'!$F$5:$F$500,0)),""),"")</f>
        <v>0</v>
      </c>
      <c r="Z156" s="8">
        <f>IFERROR(IF(INDEX('11.4_Outliers-Formal_dry_recy'!$N$5:$N$500,MATCH($F156,'11.4_Outliers-Formal_dry_recy'!$F$5:$F$500,0))&lt;&gt;"N",
INDEX('11.4_Outliers-Formal_dry_recy'!K$5:K$500,MATCH($F156,'11.4_Outliers-Formal_dry_recy'!$F$5:$F$500,0)),""),"")</f>
        <v>2015</v>
      </c>
      <c r="AA156" s="14" t="str">
        <f>IFERROR(IF(INDEX('11.4_Outliers-Formal_dry_recy'!$N$5:$N$500,MATCH($F156,'11.4_Outliers-Formal_dry_recy'!$F$5:$F$500,0))&lt;&gt;"N",
INDEX('11.4_Outliers-Formal_dry_recy'!L$5:L$500,MATCH($F156,'11.4_Outliers-Formal_dry_recy'!$F$5:$F$500,0)),""),"")</f>
        <v>WaW_097</v>
      </c>
      <c r="AB156" s="14">
        <f>IFERROR(IF(INDEX('11.6_Outliers-Incineration'!$N$5:$N$500,MATCH($F156,'11.6_Outliers-Incineration'!$F$5:$F$500,0))&lt;&gt;"N",
INDEX('11.6_Outliers-Incineration'!J$5:J$500,MATCH($F156,'11.6_Outliers-Incineration'!$F$5:$F$500,0)),""),"")</f>
        <v>0</v>
      </c>
      <c r="AC156" s="8">
        <f>IFERROR(IF(INDEX('11.6_Outliers-Incineration'!$N$5:$N$500,MATCH($F156,'11.6_Outliers-Incineration'!$F$5:$F$500,0))&lt;&gt;"N",
INDEX('11.6_Outliers-Incineration'!K$5:K$500,MATCH($F156,'11.6_Outliers-Incineration'!$F$5:$F$500,0)),""),"")</f>
        <v>2015</v>
      </c>
      <c r="AD156" s="14" t="str">
        <f>IFERROR(IF(INDEX('11.6_Outliers-Incineration'!$N$5:$N$500,MATCH($F156,'11.6_Outliers-Incineration'!$F$5:$F$500,0))&lt;&gt;"N",
INDEX('11.6_Outliers-Incineration'!L$5:L$500,MATCH($F156,'11.6_Outliers-Incineration'!$F$5:$F$500,0)),""),"")</f>
        <v>WaW_097</v>
      </c>
      <c r="AE156" s="14">
        <f>IFERROR(IF(INDEX('11.7_Outliers-Controlled_disp'!$N$5:$N$500,MATCH($F156,'11.7_Outliers-Controlled_disp'!$F$5:$F$500,0))&lt;&gt;"N",
INDEX('11.7_Outliers-Controlled_disp'!J$5:J$500,MATCH($F156,'11.7_Outliers-Controlled_disp'!$F$5:$F$500,0)),""),"")</f>
        <v>0</v>
      </c>
      <c r="AF156" s="8">
        <f>IFERROR(IF(INDEX('11.7_Outliers-Controlled_disp'!$N$5:$N$500,MATCH($F156,'11.7_Outliers-Controlled_disp'!$F$5:$F$500,0))&lt;&gt;"N",
INDEX('11.7_Outliers-Controlled_disp'!K$5:K$500,MATCH($F156,'11.7_Outliers-Controlled_disp'!$F$5:$F$500,0)),""),"")</f>
        <v>2015</v>
      </c>
      <c r="AG156" s="14" t="str">
        <f>IFERROR(IF(INDEX('11.7_Outliers-Controlled_disp'!$N$5:$N$500,MATCH($F156,'11.7_Outliers-Controlled_disp'!$F$5:$F$500,0))&lt;&gt;"N",
INDEX('11.7_Outliers-Controlled_disp'!L$5:L$500,MATCH($F156,'11.7_Outliers-Controlled_disp'!$F$5:$F$500,0)),""),"")</f>
        <v>WaW_097</v>
      </c>
      <c r="AI156" s="5"/>
      <c r="AJ156" s="5" t="s">
        <v>1569</v>
      </c>
      <c r="AK156" s="5">
        <f t="shared" si="2"/>
        <v>7</v>
      </c>
    </row>
    <row r="157" spans="1:37" x14ac:dyDescent="0.25">
      <c r="A157" s="5" t="s">
        <v>442</v>
      </c>
      <c r="B157" s="5" t="s">
        <v>17</v>
      </c>
      <c r="C157" s="5" t="s">
        <v>414</v>
      </c>
      <c r="D157" s="5" t="s">
        <v>360</v>
      </c>
      <c r="E157" s="5" t="s">
        <v>444</v>
      </c>
      <c r="F157" s="5" t="s">
        <v>443</v>
      </c>
      <c r="G157" s="5">
        <v>3</v>
      </c>
      <c r="H157" s="15">
        <v>2</v>
      </c>
      <c r="I157" s="4" t="s">
        <v>1883</v>
      </c>
      <c r="J157" s="13" t="str">
        <f>IFERROR(IF(INDEX('11.1_Outliers-Generation'!$N$5:$N$500,MATCH($F157,'11.1_Outliers-Generation'!$F$5:$F$500,0))&lt;&gt;"N",
INDEX('11.1_Outliers-Generation'!J$5:J$500,MATCH($F157,'11.1_Outliers-Generation'!$F$5:$F$500,0)),""),"")</f>
        <v/>
      </c>
      <c r="K157" s="8" t="str">
        <f>IFERROR(IF(INDEX('11.1_Outliers-Generation'!$N$5:$N$500,MATCH($F157,'11.1_Outliers-Generation'!$F$5:$F$500,0))&lt;&gt;"N",
INDEX('11.1_Outliers-Generation'!K$5:K$500,MATCH($F157,'11.1_Outliers-Generation'!$F$5:$F$500,0)),""),"")</f>
        <v/>
      </c>
      <c r="L157" s="13" t="str">
        <f>IFERROR(IF(INDEX('11.1_Outliers-Generation'!$N$5:$N$500,MATCH($F157,'11.1_Outliers-Generation'!$F$5:$F$500,0))&lt;&gt;"N",
INDEX('11.1_Outliers-Generation'!L$5:L$500,MATCH($F157,'11.1_Outliers-Generation'!$F$5:$F$500,0)),""),"")</f>
        <v/>
      </c>
      <c r="M157" s="14" t="str">
        <f>IFERROR(IF(INDEX('11.2_Outliers-Collection_cov'!$N$5:$N$500,MATCH($F157,'11.2_Outliers-Collection_cov'!$F$5:$F$500,0))&lt;&gt;"N",
INDEX('11.2_Outliers-Collection_cov'!J$5:J$500,MATCH($F157,'11.2_Outliers-Collection_cov'!$F$5:$F$500,0)),""),"")</f>
        <v/>
      </c>
      <c r="N157" s="8" t="str">
        <f>IFERROR(IF(INDEX('11.2_Outliers-Collection_cov'!$N$5:$N$500,MATCH($F157,'11.2_Outliers-Collection_cov'!$F$5:$F$500,0))&lt;&gt;"N",
INDEX('11.2_Outliers-Collection_cov'!K$5:K$500,MATCH($F157,'11.2_Outliers-Collection_cov'!$F$5:$F$500,0)),""),"")</f>
        <v/>
      </c>
      <c r="O157" s="13" t="str">
        <f>IFERROR(IF(INDEX('11.2_Outliers-Collection_cov'!$N$5:$N$500,MATCH($F157,'11.2_Outliers-Collection_cov'!$F$5:$F$500,0))&lt;&gt;"N",
INDEX('11.2_Outliers-Collection_cov'!L$5:L$500,MATCH($F157,'11.2_Outliers-Collection_cov'!$F$5:$F$500,0)),""),"")</f>
        <v/>
      </c>
      <c r="P157" s="14">
        <f>IFERROR(IF(INDEX('11.3_Outliers-Plastic'!$N$5:$N$500,MATCH($F157,'11.3_Outliers-Plastic'!$F$5:$F$500,0))&lt;&gt;"N",
INDEX('11.3_Outliers-Plastic'!J$5:J$500,MATCH($F157,'11.3_Outliers-Plastic'!$F$5:$F$500,0)),""),"")</f>
        <v>3.6963036963036959</v>
      </c>
      <c r="Q157" s="8" t="str">
        <f>IFERROR(IF(INDEX('11.3_Outliers-Plastic'!$N$5:$N$500,MATCH($F157,'11.3_Outliers-Plastic'!$F$5:$F$500,0))&lt;&gt;"N",
INDEX('11.3_Outliers-Plastic'!K$5:K$500,MATCH($F157,'11.3_Outliers-Plastic'!$F$5:$F$500,0)),""),"")</f>
        <v/>
      </c>
      <c r="R157" s="14" t="str">
        <f>IFERROR(IF(INDEX('11.3_Outliers-Plastic'!$N$5:$N$500,MATCH($F157,'11.3_Outliers-Plastic'!$F$5:$F$500,0))&lt;&gt;"N",
INDEX('11.3_Outliers-Plastic'!L$5:L$500,MATCH($F157,'11.3_Outliers-Plastic'!$F$5:$F$500,0)),""),"")</f>
        <v>WaW_098</v>
      </c>
      <c r="S157" s="12"/>
      <c r="T157" s="5"/>
      <c r="U157" s="5" t="s">
        <v>1569</v>
      </c>
      <c r="V157" s="14" t="str">
        <f>IFERROR(IF(INDEX('11.5_Outliers-Other_recovery'!$N$5:$N$500,MATCH($F157,'11.5_Outliers-Other_recovery'!$F$5:$F$500,0))&lt;&gt;"N",
INDEX('11.5_Outliers-Other_recovery'!J$5:J$500,MATCH($F157,'11.5_Outliers-Other_recovery'!$F$5:$F$500,0)),""),"")</f>
        <v/>
      </c>
      <c r="W157" s="8" t="str">
        <f>IFERROR(IF(INDEX('11.5_Outliers-Other_recovery'!$N$5:$N$500,MATCH($F157,'11.5_Outliers-Other_recovery'!$F$5:$F$500,0))&lt;&gt;"N",
INDEX('11.5_Outliers-Other_recovery'!K$5:K$500,MATCH($F157,'11.5_Outliers-Other_recovery'!$F$5:$F$500,0)),""),"")</f>
        <v/>
      </c>
      <c r="X157" s="14" t="str">
        <f>IFERROR(IF(INDEX('11.5_Outliers-Other_recovery'!$N$5:$N$500,MATCH($F157,'11.5_Outliers-Other_recovery'!$F$5:$F$500,0))&lt;&gt;"N",
INDEX('11.5_Outliers-Other_recovery'!L$5:L$500,MATCH($F157,'11.5_Outliers-Other_recovery'!$F$5:$F$500,0)),""),"")</f>
        <v/>
      </c>
      <c r="Y157" s="14" t="str">
        <f>IFERROR(IF(INDEX('11.4_Outliers-Formal_dry_recy'!$N$5:$N$500,MATCH($F157,'11.4_Outliers-Formal_dry_recy'!$F$5:$F$500,0))&lt;&gt;"N",
INDEX('11.4_Outliers-Formal_dry_recy'!J$5:J$500,MATCH($F157,'11.4_Outliers-Formal_dry_recy'!$F$5:$F$500,0)),""),"")</f>
        <v/>
      </c>
      <c r="Z157" s="8" t="str">
        <f>IFERROR(IF(INDEX('11.4_Outliers-Formal_dry_recy'!$N$5:$N$500,MATCH($F157,'11.4_Outliers-Formal_dry_recy'!$F$5:$F$500,0))&lt;&gt;"N",
INDEX('11.4_Outliers-Formal_dry_recy'!K$5:K$500,MATCH($F157,'11.4_Outliers-Formal_dry_recy'!$F$5:$F$500,0)),""),"")</f>
        <v/>
      </c>
      <c r="AA157" s="14" t="str">
        <f>IFERROR(IF(INDEX('11.4_Outliers-Formal_dry_recy'!$N$5:$N$500,MATCH($F157,'11.4_Outliers-Formal_dry_recy'!$F$5:$F$500,0))&lt;&gt;"N",
INDEX('11.4_Outliers-Formal_dry_recy'!L$5:L$500,MATCH($F157,'11.4_Outliers-Formal_dry_recy'!$F$5:$F$500,0)),""),"")</f>
        <v/>
      </c>
      <c r="AB157" s="14" t="str">
        <f>IFERROR(IF(INDEX('11.6_Outliers-Incineration'!$N$5:$N$500,MATCH($F157,'11.6_Outliers-Incineration'!$F$5:$F$500,0))&lt;&gt;"N",
INDEX('11.6_Outliers-Incineration'!J$5:J$500,MATCH($F157,'11.6_Outliers-Incineration'!$F$5:$F$500,0)),""),"")</f>
        <v/>
      </c>
      <c r="AC157" s="8" t="str">
        <f>IFERROR(IF(INDEX('11.6_Outliers-Incineration'!$N$5:$N$500,MATCH($F157,'11.6_Outliers-Incineration'!$F$5:$F$500,0))&lt;&gt;"N",
INDEX('11.6_Outliers-Incineration'!K$5:K$500,MATCH($F157,'11.6_Outliers-Incineration'!$F$5:$F$500,0)),""),"")</f>
        <v/>
      </c>
      <c r="AD157" s="14" t="str">
        <f>IFERROR(IF(INDEX('11.6_Outliers-Incineration'!$N$5:$N$500,MATCH($F157,'11.6_Outliers-Incineration'!$F$5:$F$500,0))&lt;&gt;"N",
INDEX('11.6_Outliers-Incineration'!L$5:L$500,MATCH($F157,'11.6_Outliers-Incineration'!$F$5:$F$500,0)),""),"")</f>
        <v/>
      </c>
      <c r="AE157" s="14" t="str">
        <f>IFERROR(IF(INDEX('11.7_Outliers-Controlled_disp'!$N$5:$N$500,MATCH($F157,'11.7_Outliers-Controlled_disp'!$F$5:$F$500,0))&lt;&gt;"N",
INDEX('11.7_Outliers-Controlled_disp'!J$5:J$500,MATCH($F157,'11.7_Outliers-Controlled_disp'!$F$5:$F$500,0)),""),"")</f>
        <v/>
      </c>
      <c r="AF157" s="8" t="str">
        <f>IFERROR(IF(INDEX('11.7_Outliers-Controlled_disp'!$N$5:$N$500,MATCH($F157,'11.7_Outliers-Controlled_disp'!$F$5:$F$500,0))&lt;&gt;"N",
INDEX('11.7_Outliers-Controlled_disp'!K$5:K$500,MATCH($F157,'11.7_Outliers-Controlled_disp'!$F$5:$F$500,0)),""),"")</f>
        <v/>
      </c>
      <c r="AG157" s="14" t="str">
        <f>IFERROR(IF(INDEX('11.7_Outliers-Controlled_disp'!$N$5:$N$500,MATCH($F157,'11.7_Outliers-Controlled_disp'!$F$5:$F$500,0))&lt;&gt;"N",
INDEX('11.7_Outliers-Controlled_disp'!L$5:L$500,MATCH($F157,'11.7_Outliers-Controlled_disp'!$F$5:$F$500,0)),""),"")</f>
        <v/>
      </c>
      <c r="AI157" s="5"/>
      <c r="AJ157" s="5" t="s">
        <v>1569</v>
      </c>
      <c r="AK157" s="5">
        <f t="shared" si="2"/>
        <v>1</v>
      </c>
    </row>
    <row r="158" spans="1:37" x14ac:dyDescent="0.25">
      <c r="A158" s="5" t="s">
        <v>445</v>
      </c>
      <c r="B158" s="5" t="s">
        <v>17</v>
      </c>
      <c r="C158" s="5" t="s">
        <v>414</v>
      </c>
      <c r="D158" s="5" t="s">
        <v>360</v>
      </c>
      <c r="E158" s="5" t="s">
        <v>447</v>
      </c>
      <c r="F158" s="5" t="s">
        <v>446</v>
      </c>
      <c r="G158" s="5">
        <v>3</v>
      </c>
      <c r="H158" s="15">
        <v>2</v>
      </c>
      <c r="I158" s="4" t="s">
        <v>1884</v>
      </c>
      <c r="J158" s="13">
        <f>IFERROR(IF(INDEX('11.1_Outliers-Generation'!$N$5:$N$500,MATCH($F158,'11.1_Outliers-Generation'!$F$5:$F$500,0))&lt;&gt;"N",
INDEX('11.1_Outliers-Generation'!J$5:J$500,MATCH($F158,'11.1_Outliers-Generation'!$F$5:$F$500,0)),""),"")</f>
        <v>0.22001406888143044</v>
      </c>
      <c r="K158" s="8">
        <f>IFERROR(IF(INDEX('11.1_Outliers-Generation'!$N$5:$N$500,MATCH($F158,'11.1_Outliers-Generation'!$F$5:$F$500,0))&lt;&gt;"N",
INDEX('11.1_Outliers-Generation'!K$5:K$500,MATCH($F158,'11.1_Outliers-Generation'!$F$5:$F$500,0)),""),"")</f>
        <v>2015</v>
      </c>
      <c r="L158" s="13" t="str">
        <f>IFERROR(IF(INDEX('11.1_Outliers-Generation'!$N$5:$N$500,MATCH($F158,'11.1_Outliers-Generation'!$F$5:$F$500,0))&lt;&gt;"N",
INDEX('11.1_Outliers-Generation'!L$5:L$500,MATCH($F158,'11.1_Outliers-Generation'!$F$5:$F$500,0)),""),"")</f>
        <v>WaW_099</v>
      </c>
      <c r="M158" s="14" t="str">
        <f>IFERROR(IF(INDEX('11.2_Outliers-Collection_cov'!$N$5:$N$500,MATCH($F158,'11.2_Outliers-Collection_cov'!$F$5:$F$500,0))&lt;&gt;"N",
INDEX('11.2_Outliers-Collection_cov'!J$5:J$500,MATCH($F158,'11.2_Outliers-Collection_cov'!$F$5:$F$500,0)),""),"")</f>
        <v/>
      </c>
      <c r="N158" s="8" t="str">
        <f>IFERROR(IF(INDEX('11.2_Outliers-Collection_cov'!$N$5:$N$500,MATCH($F158,'11.2_Outliers-Collection_cov'!$F$5:$F$500,0))&lt;&gt;"N",
INDEX('11.2_Outliers-Collection_cov'!K$5:K$500,MATCH($F158,'11.2_Outliers-Collection_cov'!$F$5:$F$500,0)),""),"")</f>
        <v/>
      </c>
      <c r="O158" s="13" t="str">
        <f>IFERROR(IF(INDEX('11.2_Outliers-Collection_cov'!$N$5:$N$500,MATCH($F158,'11.2_Outliers-Collection_cov'!$F$5:$F$500,0))&lt;&gt;"N",
INDEX('11.2_Outliers-Collection_cov'!L$5:L$500,MATCH($F158,'11.2_Outliers-Collection_cov'!$F$5:$F$500,0)),""),"")</f>
        <v/>
      </c>
      <c r="P158" s="14">
        <f>IFERROR(IF(INDEX('11.3_Outliers-Plastic'!$N$5:$N$500,MATCH($F158,'11.3_Outliers-Plastic'!$F$5:$F$500,0))&lt;&gt;"N",
INDEX('11.3_Outliers-Plastic'!J$5:J$500,MATCH($F158,'11.3_Outliers-Plastic'!$F$5:$F$500,0)),""),"")</f>
        <v>2.2896963663514183</v>
      </c>
      <c r="Q158" s="8">
        <f>IFERROR(IF(INDEX('11.3_Outliers-Plastic'!$N$5:$N$500,MATCH($F158,'11.3_Outliers-Plastic'!$F$5:$F$500,0))&lt;&gt;"N",
INDEX('11.3_Outliers-Plastic'!K$5:K$500,MATCH($F158,'11.3_Outliers-Plastic'!$F$5:$F$500,0)),""),"")</f>
        <v>2015</v>
      </c>
      <c r="R158" s="14" t="str">
        <f>IFERROR(IF(INDEX('11.3_Outliers-Plastic'!$N$5:$N$500,MATCH($F158,'11.3_Outliers-Plastic'!$F$5:$F$500,0))&lt;&gt;"N",
INDEX('11.3_Outliers-Plastic'!L$5:L$500,MATCH($F158,'11.3_Outliers-Plastic'!$F$5:$F$500,0)),""),"")</f>
        <v>WaW_099</v>
      </c>
      <c r="S158" s="12"/>
      <c r="T158" s="5"/>
      <c r="U158" s="5" t="s">
        <v>1569</v>
      </c>
      <c r="V158" s="14" t="str">
        <f>IFERROR(IF(INDEX('11.5_Outliers-Other_recovery'!$N$5:$N$500,MATCH($F158,'11.5_Outliers-Other_recovery'!$F$5:$F$500,0))&lt;&gt;"N",
INDEX('11.5_Outliers-Other_recovery'!J$5:J$500,MATCH($F158,'11.5_Outliers-Other_recovery'!$F$5:$F$500,0)),""),"")</f>
        <v/>
      </c>
      <c r="W158" s="8" t="str">
        <f>IFERROR(IF(INDEX('11.5_Outliers-Other_recovery'!$N$5:$N$500,MATCH($F158,'11.5_Outliers-Other_recovery'!$F$5:$F$500,0))&lt;&gt;"N",
INDEX('11.5_Outliers-Other_recovery'!K$5:K$500,MATCH($F158,'11.5_Outliers-Other_recovery'!$F$5:$F$500,0)),""),"")</f>
        <v/>
      </c>
      <c r="X158" s="14" t="str">
        <f>IFERROR(IF(INDEX('11.5_Outliers-Other_recovery'!$N$5:$N$500,MATCH($F158,'11.5_Outliers-Other_recovery'!$F$5:$F$500,0))&lt;&gt;"N",
INDEX('11.5_Outliers-Other_recovery'!L$5:L$500,MATCH($F158,'11.5_Outliers-Other_recovery'!$F$5:$F$500,0)),""),"")</f>
        <v/>
      </c>
      <c r="Y158" s="14" t="str">
        <f>IFERROR(IF(INDEX('11.4_Outliers-Formal_dry_recy'!$N$5:$N$500,MATCH($F158,'11.4_Outliers-Formal_dry_recy'!$F$5:$F$500,0))&lt;&gt;"N",
INDEX('11.4_Outliers-Formal_dry_recy'!J$5:J$500,MATCH($F158,'11.4_Outliers-Formal_dry_recy'!$F$5:$F$500,0)),""),"")</f>
        <v/>
      </c>
      <c r="Z158" s="8" t="str">
        <f>IFERROR(IF(INDEX('11.4_Outliers-Formal_dry_recy'!$N$5:$N$500,MATCH($F158,'11.4_Outliers-Formal_dry_recy'!$F$5:$F$500,0))&lt;&gt;"N",
INDEX('11.4_Outliers-Formal_dry_recy'!K$5:K$500,MATCH($F158,'11.4_Outliers-Formal_dry_recy'!$F$5:$F$500,0)),""),"")</f>
        <v/>
      </c>
      <c r="AA158" s="14" t="str">
        <f>IFERROR(IF(INDEX('11.4_Outliers-Formal_dry_recy'!$N$5:$N$500,MATCH($F158,'11.4_Outliers-Formal_dry_recy'!$F$5:$F$500,0))&lt;&gt;"N",
INDEX('11.4_Outliers-Formal_dry_recy'!L$5:L$500,MATCH($F158,'11.4_Outliers-Formal_dry_recy'!$F$5:$F$500,0)),""),"")</f>
        <v/>
      </c>
      <c r="AB158" s="14" t="str">
        <f>IFERROR(IF(INDEX('11.6_Outliers-Incineration'!$N$5:$N$500,MATCH($F158,'11.6_Outliers-Incineration'!$F$5:$F$500,0))&lt;&gt;"N",
INDEX('11.6_Outliers-Incineration'!J$5:J$500,MATCH($F158,'11.6_Outliers-Incineration'!$F$5:$F$500,0)),""),"")</f>
        <v/>
      </c>
      <c r="AC158" s="8" t="str">
        <f>IFERROR(IF(INDEX('11.6_Outliers-Incineration'!$N$5:$N$500,MATCH($F158,'11.6_Outliers-Incineration'!$F$5:$F$500,0))&lt;&gt;"N",
INDEX('11.6_Outliers-Incineration'!K$5:K$500,MATCH($F158,'11.6_Outliers-Incineration'!$F$5:$F$500,0)),""),"")</f>
        <v/>
      </c>
      <c r="AD158" s="14" t="str">
        <f>IFERROR(IF(INDEX('11.6_Outliers-Incineration'!$N$5:$N$500,MATCH($F158,'11.6_Outliers-Incineration'!$F$5:$F$500,0))&lt;&gt;"N",
INDEX('11.6_Outliers-Incineration'!L$5:L$500,MATCH($F158,'11.6_Outliers-Incineration'!$F$5:$F$500,0)),""),"")</f>
        <v/>
      </c>
      <c r="AE158" s="14" t="str">
        <f>IFERROR(IF(INDEX('11.7_Outliers-Controlled_disp'!$N$5:$N$500,MATCH($F158,'11.7_Outliers-Controlled_disp'!$F$5:$F$500,0))&lt;&gt;"N",
INDEX('11.7_Outliers-Controlled_disp'!J$5:J$500,MATCH($F158,'11.7_Outliers-Controlled_disp'!$F$5:$F$500,0)),""),"")</f>
        <v/>
      </c>
      <c r="AF158" s="8" t="str">
        <f>IFERROR(IF(INDEX('11.7_Outliers-Controlled_disp'!$N$5:$N$500,MATCH($F158,'11.7_Outliers-Controlled_disp'!$F$5:$F$500,0))&lt;&gt;"N",
INDEX('11.7_Outliers-Controlled_disp'!K$5:K$500,MATCH($F158,'11.7_Outliers-Controlled_disp'!$F$5:$F$500,0)),""),"")</f>
        <v/>
      </c>
      <c r="AG158" s="14" t="str">
        <f>IFERROR(IF(INDEX('11.7_Outliers-Controlled_disp'!$N$5:$N$500,MATCH($F158,'11.7_Outliers-Controlled_disp'!$F$5:$F$500,0))&lt;&gt;"N",
INDEX('11.7_Outliers-Controlled_disp'!L$5:L$500,MATCH($F158,'11.7_Outliers-Controlled_disp'!$F$5:$F$500,0)),""),"")</f>
        <v/>
      </c>
      <c r="AI158" s="5"/>
      <c r="AJ158" s="5" t="s">
        <v>1569</v>
      </c>
      <c r="AK158" s="5">
        <f t="shared" si="2"/>
        <v>2</v>
      </c>
    </row>
    <row r="159" spans="1:37" x14ac:dyDescent="0.25">
      <c r="A159" s="5" t="s">
        <v>1160</v>
      </c>
      <c r="B159" s="5" t="s">
        <v>1163</v>
      </c>
      <c r="C159" s="5" t="s">
        <v>1162</v>
      </c>
      <c r="D159" s="5" t="s">
        <v>1038</v>
      </c>
      <c r="E159" s="5" t="s">
        <v>1164</v>
      </c>
      <c r="F159" s="5" t="s">
        <v>1161</v>
      </c>
      <c r="G159" s="5">
        <v>2</v>
      </c>
      <c r="H159" s="15">
        <v>2</v>
      </c>
      <c r="I159" s="4" t="s">
        <v>1885</v>
      </c>
      <c r="J159" s="13">
        <f>IFERROR(IF(INDEX('11.1_Outliers-Generation'!$N$5:$N$500,MATCH($F159,'11.1_Outliers-Generation'!$F$5:$F$500,0))&lt;&gt;"N",
INDEX('11.1_Outliers-Generation'!J$5:J$500,MATCH($F159,'11.1_Outliers-Generation'!$F$5:$F$500,0)),""),"")</f>
        <v>0.77325581395348841</v>
      </c>
      <c r="K159" s="8">
        <f>IFERROR(IF(INDEX('11.1_Outliers-Generation'!$N$5:$N$500,MATCH($F159,'11.1_Outliers-Generation'!$F$5:$F$500,0))&lt;&gt;"N",
INDEX('11.1_Outliers-Generation'!K$5:K$500,MATCH($F159,'11.1_Outliers-Generation'!$F$5:$F$500,0)),""),"")</f>
        <v>2012</v>
      </c>
      <c r="L159" s="13" t="str">
        <f>IFERROR(IF(INDEX('11.1_Outliers-Generation'!$N$5:$N$500,MATCH($F159,'11.1_Outliers-Generation'!$F$5:$F$500,0))&lt;&gt;"N",
INDEX('11.1_Outliers-Generation'!L$5:L$500,MATCH($F159,'11.1_Outliers-Generation'!$F$5:$F$500,0)),""),"")</f>
        <v>WaW_100</v>
      </c>
      <c r="M159" s="14">
        <f>IFERROR(IF(INDEX('11.2_Outliers-Collection_cov'!$N$5:$N$500,MATCH($F159,'11.2_Outliers-Collection_cov'!$F$5:$F$500,0))&lt;&gt;"N",
INDEX('11.2_Outliers-Collection_cov'!J$5:J$500,MATCH($F159,'11.2_Outliers-Collection_cov'!$F$5:$F$500,0)),""),"")</f>
        <v>100</v>
      </c>
      <c r="N159" s="8">
        <f>IFERROR(IF(INDEX('11.2_Outliers-Collection_cov'!$N$5:$N$500,MATCH($F159,'11.2_Outliers-Collection_cov'!$F$5:$F$500,0))&lt;&gt;"N",
INDEX('11.2_Outliers-Collection_cov'!K$5:K$500,MATCH($F159,'11.2_Outliers-Collection_cov'!$F$5:$F$500,0)),""),"")</f>
        <v>2012</v>
      </c>
      <c r="O159" s="13" t="str">
        <f>IFERROR(IF(INDEX('11.2_Outliers-Collection_cov'!$N$5:$N$500,MATCH($F159,'11.2_Outliers-Collection_cov'!$F$5:$F$500,0))&lt;&gt;"N",
INDEX('11.2_Outliers-Collection_cov'!L$5:L$500,MATCH($F159,'11.2_Outliers-Collection_cov'!$F$5:$F$500,0)),""),"")</f>
        <v>WaW_100</v>
      </c>
      <c r="P159" s="14">
        <f>IFERROR(IF(INDEX('11.3_Outliers-Plastic'!$N$5:$N$500,MATCH($F159,'11.3_Outliers-Plastic'!$F$5:$F$500,0))&lt;&gt;"N",
INDEX('11.3_Outliers-Plastic'!J$5:J$500,MATCH($F159,'11.3_Outliers-Plastic'!$F$5:$F$500,0)),""),"")</f>
        <v>8.0321285140562253</v>
      </c>
      <c r="Q159" s="8">
        <f>IFERROR(IF(INDEX('11.3_Outliers-Plastic'!$N$5:$N$500,MATCH($F159,'11.3_Outliers-Plastic'!$F$5:$F$500,0))&lt;&gt;"N",
INDEX('11.3_Outliers-Plastic'!K$5:K$500,MATCH($F159,'11.3_Outliers-Plastic'!$F$5:$F$500,0)),""),"")</f>
        <v>2012</v>
      </c>
      <c r="R159" s="14" t="str">
        <f>IFERROR(IF(INDEX('11.3_Outliers-Plastic'!$N$5:$N$500,MATCH($F159,'11.3_Outliers-Plastic'!$F$5:$F$500,0))&lt;&gt;"N",
INDEX('11.3_Outliers-Plastic'!L$5:L$500,MATCH($F159,'11.3_Outliers-Plastic'!$F$5:$F$500,0)),""),"")</f>
        <v>WaW_100</v>
      </c>
      <c r="S159" s="12"/>
      <c r="T159" s="5"/>
      <c r="U159" s="5" t="s">
        <v>1569</v>
      </c>
      <c r="V159" s="14" t="str">
        <f>IFERROR(IF(INDEX('11.5_Outliers-Other_recovery'!$N$5:$N$500,MATCH($F159,'11.5_Outliers-Other_recovery'!$F$5:$F$500,0))&lt;&gt;"N",
INDEX('11.5_Outliers-Other_recovery'!J$5:J$500,MATCH($F159,'11.5_Outliers-Other_recovery'!$F$5:$F$500,0)),""),"")</f>
        <v/>
      </c>
      <c r="W159" s="8" t="str">
        <f>IFERROR(IF(INDEX('11.5_Outliers-Other_recovery'!$N$5:$N$500,MATCH($F159,'11.5_Outliers-Other_recovery'!$F$5:$F$500,0))&lt;&gt;"N",
INDEX('11.5_Outliers-Other_recovery'!K$5:K$500,MATCH($F159,'11.5_Outliers-Other_recovery'!$F$5:$F$500,0)),""),"")</f>
        <v/>
      </c>
      <c r="X159" s="14" t="str">
        <f>IFERROR(IF(INDEX('11.5_Outliers-Other_recovery'!$N$5:$N$500,MATCH($F159,'11.5_Outliers-Other_recovery'!$F$5:$F$500,0))&lt;&gt;"N",
INDEX('11.5_Outliers-Other_recovery'!L$5:L$500,MATCH($F159,'11.5_Outliers-Other_recovery'!$F$5:$F$500,0)),""),"")</f>
        <v/>
      </c>
      <c r="Y159" s="14" t="str">
        <f>IFERROR(IF(INDEX('11.4_Outliers-Formal_dry_recy'!$N$5:$N$500,MATCH($F159,'11.4_Outliers-Formal_dry_recy'!$F$5:$F$500,0))&lt;&gt;"N",
INDEX('11.4_Outliers-Formal_dry_recy'!J$5:J$500,MATCH($F159,'11.4_Outliers-Formal_dry_recy'!$F$5:$F$500,0)),""),"")</f>
        <v/>
      </c>
      <c r="Z159" s="8" t="str">
        <f>IFERROR(IF(INDEX('11.4_Outliers-Formal_dry_recy'!$N$5:$N$500,MATCH($F159,'11.4_Outliers-Formal_dry_recy'!$F$5:$F$500,0))&lt;&gt;"N",
INDEX('11.4_Outliers-Formal_dry_recy'!K$5:K$500,MATCH($F159,'11.4_Outliers-Formal_dry_recy'!$F$5:$F$500,0)),""),"")</f>
        <v/>
      </c>
      <c r="AA159" s="14" t="str">
        <f>IFERROR(IF(INDEX('11.4_Outliers-Formal_dry_recy'!$N$5:$N$500,MATCH($F159,'11.4_Outliers-Formal_dry_recy'!$F$5:$F$500,0))&lt;&gt;"N",
INDEX('11.4_Outliers-Formal_dry_recy'!L$5:L$500,MATCH($F159,'11.4_Outliers-Formal_dry_recy'!$F$5:$F$500,0)),""),"")</f>
        <v/>
      </c>
      <c r="AB159" s="14" t="str">
        <f>IFERROR(IF(INDEX('11.6_Outliers-Incineration'!$N$5:$N$500,MATCH($F159,'11.6_Outliers-Incineration'!$F$5:$F$500,0))&lt;&gt;"N",
INDEX('11.6_Outliers-Incineration'!J$5:J$500,MATCH($F159,'11.6_Outliers-Incineration'!$F$5:$F$500,0)),""),"")</f>
        <v/>
      </c>
      <c r="AC159" s="8" t="str">
        <f>IFERROR(IF(INDEX('11.6_Outliers-Incineration'!$N$5:$N$500,MATCH($F159,'11.6_Outliers-Incineration'!$F$5:$F$500,0))&lt;&gt;"N",
INDEX('11.6_Outliers-Incineration'!K$5:K$500,MATCH($F159,'11.6_Outliers-Incineration'!$F$5:$F$500,0)),""),"")</f>
        <v/>
      </c>
      <c r="AD159" s="14" t="str">
        <f>IFERROR(IF(INDEX('11.6_Outliers-Incineration'!$N$5:$N$500,MATCH($F159,'11.6_Outliers-Incineration'!$F$5:$F$500,0))&lt;&gt;"N",
INDEX('11.6_Outliers-Incineration'!L$5:L$500,MATCH($F159,'11.6_Outliers-Incineration'!$F$5:$F$500,0)),""),"")</f>
        <v/>
      </c>
      <c r="AE159" s="14" t="str">
        <f>IFERROR(IF(INDEX('11.7_Outliers-Controlled_disp'!$N$5:$N$500,MATCH($F159,'11.7_Outliers-Controlled_disp'!$F$5:$F$500,0))&lt;&gt;"N",
INDEX('11.7_Outliers-Controlled_disp'!J$5:J$500,MATCH($F159,'11.7_Outliers-Controlled_disp'!$F$5:$F$500,0)),""),"")</f>
        <v/>
      </c>
      <c r="AF159" s="8" t="str">
        <f>IFERROR(IF(INDEX('11.7_Outliers-Controlled_disp'!$N$5:$N$500,MATCH($F159,'11.7_Outliers-Controlled_disp'!$F$5:$F$500,0))&lt;&gt;"N",
INDEX('11.7_Outliers-Controlled_disp'!K$5:K$500,MATCH($F159,'11.7_Outliers-Controlled_disp'!$F$5:$F$500,0)),""),"")</f>
        <v/>
      </c>
      <c r="AG159" s="14" t="str">
        <f>IFERROR(IF(INDEX('11.7_Outliers-Controlled_disp'!$N$5:$N$500,MATCH($F159,'11.7_Outliers-Controlled_disp'!$F$5:$F$500,0))&lt;&gt;"N",
INDEX('11.7_Outliers-Controlled_disp'!L$5:L$500,MATCH($F159,'11.7_Outliers-Controlled_disp'!$F$5:$F$500,0)),""),"")</f>
        <v/>
      </c>
      <c r="AI159" s="5"/>
      <c r="AJ159" s="5" t="s">
        <v>1569</v>
      </c>
      <c r="AK159" s="5">
        <f t="shared" si="2"/>
        <v>3</v>
      </c>
    </row>
    <row r="160" spans="1:37" x14ac:dyDescent="0.25">
      <c r="A160" s="5" t="s">
        <v>108</v>
      </c>
      <c r="B160" s="5" t="s">
        <v>111</v>
      </c>
      <c r="C160" s="5" t="s">
        <v>110</v>
      </c>
      <c r="D160" s="5" t="s">
        <v>35</v>
      </c>
      <c r="E160" s="5" t="s">
        <v>112</v>
      </c>
      <c r="F160" s="5" t="s">
        <v>109</v>
      </c>
      <c r="G160" s="5">
        <v>4</v>
      </c>
      <c r="H160" s="15">
        <v>2</v>
      </c>
      <c r="I160" s="4" t="s">
        <v>1886</v>
      </c>
      <c r="J160" s="13" t="str">
        <f>IFERROR(IF(INDEX('11.1_Outliers-Generation'!$N$5:$N$500,MATCH($F160,'11.1_Outliers-Generation'!$F$5:$F$500,0))&lt;&gt;"N",
INDEX('11.1_Outliers-Generation'!J$5:J$500,MATCH($F160,'11.1_Outliers-Generation'!$F$5:$F$500,0)),""),"")</f>
        <v/>
      </c>
      <c r="K160" s="8" t="str">
        <f>IFERROR(IF(INDEX('11.1_Outliers-Generation'!$N$5:$N$500,MATCH($F160,'11.1_Outliers-Generation'!$F$5:$F$500,0))&lt;&gt;"N",
INDEX('11.1_Outliers-Generation'!K$5:K$500,MATCH($F160,'11.1_Outliers-Generation'!$F$5:$F$500,0)),""),"")</f>
        <v/>
      </c>
      <c r="L160" s="13" t="str">
        <f>IFERROR(IF(INDEX('11.1_Outliers-Generation'!$N$5:$N$500,MATCH($F160,'11.1_Outliers-Generation'!$F$5:$F$500,0))&lt;&gt;"N",
INDEX('11.1_Outliers-Generation'!L$5:L$500,MATCH($F160,'11.1_Outliers-Generation'!$F$5:$F$500,0)),""),"")</f>
        <v/>
      </c>
      <c r="M160" s="14" t="str">
        <f>IFERROR(IF(INDEX('11.2_Outliers-Collection_cov'!$N$5:$N$500,MATCH($F160,'11.2_Outliers-Collection_cov'!$F$5:$F$500,0))&lt;&gt;"N",
INDEX('11.2_Outliers-Collection_cov'!J$5:J$500,MATCH($F160,'11.2_Outliers-Collection_cov'!$F$5:$F$500,0)),""),"")</f>
        <v/>
      </c>
      <c r="N160" s="8" t="str">
        <f>IFERROR(IF(INDEX('11.2_Outliers-Collection_cov'!$N$5:$N$500,MATCH($F160,'11.2_Outliers-Collection_cov'!$F$5:$F$500,0))&lt;&gt;"N",
INDEX('11.2_Outliers-Collection_cov'!K$5:K$500,MATCH($F160,'11.2_Outliers-Collection_cov'!$F$5:$F$500,0)),""),"")</f>
        <v/>
      </c>
      <c r="O160" s="13" t="str">
        <f>IFERROR(IF(INDEX('11.2_Outliers-Collection_cov'!$N$5:$N$500,MATCH($F160,'11.2_Outliers-Collection_cov'!$F$5:$F$500,0))&lt;&gt;"N",
INDEX('11.2_Outliers-Collection_cov'!L$5:L$500,MATCH($F160,'11.2_Outliers-Collection_cov'!$F$5:$F$500,0)),""),"")</f>
        <v/>
      </c>
      <c r="P160" s="14" t="str">
        <f>IFERROR(IF(INDEX('11.3_Outliers-Plastic'!$N$5:$N$500,MATCH($F160,'11.3_Outliers-Plastic'!$F$5:$F$500,0))&lt;&gt;"N",
INDEX('11.3_Outliers-Plastic'!J$5:J$500,MATCH($F160,'11.3_Outliers-Plastic'!$F$5:$F$500,0)),""),"")</f>
        <v/>
      </c>
      <c r="Q160" s="8" t="str">
        <f>IFERROR(IF(INDEX('11.3_Outliers-Plastic'!$N$5:$N$500,MATCH($F160,'11.3_Outliers-Plastic'!$F$5:$F$500,0))&lt;&gt;"N",
INDEX('11.3_Outliers-Plastic'!K$5:K$500,MATCH($F160,'11.3_Outliers-Plastic'!$F$5:$F$500,0)),""),"")</f>
        <v/>
      </c>
      <c r="R160" s="14" t="str">
        <f>IFERROR(IF(INDEX('11.3_Outliers-Plastic'!$N$5:$N$500,MATCH($F160,'11.3_Outliers-Plastic'!$F$5:$F$500,0))&lt;&gt;"N",
INDEX('11.3_Outliers-Plastic'!L$5:L$500,MATCH($F160,'11.3_Outliers-Plastic'!$F$5:$F$500,0)),""),"")</f>
        <v/>
      </c>
      <c r="S160" s="12"/>
      <c r="T160" s="5"/>
      <c r="U160" s="5" t="s">
        <v>1569</v>
      </c>
      <c r="V160" s="14">
        <f>IFERROR(IF(INDEX('11.5_Outliers-Other_recovery'!$N$5:$N$500,MATCH($F160,'11.5_Outliers-Other_recovery'!$F$5:$F$500,0))&lt;&gt;"N",
INDEX('11.5_Outliers-Other_recovery'!J$5:J$500,MATCH($F160,'11.5_Outliers-Other_recovery'!$F$5:$F$500,0)),""),"")</f>
        <v>0</v>
      </c>
      <c r="W160" s="8" t="str">
        <f>IFERROR(IF(INDEX('11.5_Outliers-Other_recovery'!$N$5:$N$500,MATCH($F160,'11.5_Outliers-Other_recovery'!$F$5:$F$500,0))&lt;&gt;"N",
INDEX('11.5_Outliers-Other_recovery'!K$5:K$500,MATCH($F160,'11.5_Outliers-Other_recovery'!$F$5:$F$500,0)),""),"")</f>
        <v/>
      </c>
      <c r="X160" s="14" t="str">
        <f>IFERROR(IF(INDEX('11.5_Outliers-Other_recovery'!$N$5:$N$500,MATCH($F160,'11.5_Outliers-Other_recovery'!$F$5:$F$500,0))&lt;&gt;"N",
INDEX('11.5_Outliers-Other_recovery'!L$5:L$500,MATCH($F160,'11.5_Outliers-Other_recovery'!$F$5:$F$500,0)),""),"")</f>
        <v>WaW_101</v>
      </c>
      <c r="Y160" s="14">
        <f>IFERROR(IF(INDEX('11.4_Outliers-Formal_dry_recy'!$N$5:$N$500,MATCH($F160,'11.4_Outliers-Formal_dry_recy'!$F$5:$F$500,0))&lt;&gt;"N",
INDEX('11.4_Outliers-Formal_dry_recy'!J$5:J$500,MATCH($F160,'11.4_Outliers-Formal_dry_recy'!$F$5:$F$500,0)),""),"")</f>
        <v>0</v>
      </c>
      <c r="Z160" s="8" t="str">
        <f>IFERROR(IF(INDEX('11.4_Outliers-Formal_dry_recy'!$N$5:$N$500,MATCH($F160,'11.4_Outliers-Formal_dry_recy'!$F$5:$F$500,0))&lt;&gt;"N",
INDEX('11.4_Outliers-Formal_dry_recy'!K$5:K$500,MATCH($F160,'11.4_Outliers-Formal_dry_recy'!$F$5:$F$500,0)),""),"")</f>
        <v/>
      </c>
      <c r="AA160" s="14" t="str">
        <f>IFERROR(IF(INDEX('11.4_Outliers-Formal_dry_recy'!$N$5:$N$500,MATCH($F160,'11.4_Outliers-Formal_dry_recy'!$F$5:$F$500,0))&lt;&gt;"N",
INDEX('11.4_Outliers-Formal_dry_recy'!L$5:L$500,MATCH($F160,'11.4_Outliers-Formal_dry_recy'!$F$5:$F$500,0)),""),"")</f>
        <v>WaW_101</v>
      </c>
      <c r="AB160" s="14">
        <f>IFERROR(IF(INDEX('11.6_Outliers-Incineration'!$N$5:$N$500,MATCH($F160,'11.6_Outliers-Incineration'!$F$5:$F$500,0))&lt;&gt;"N",
INDEX('11.6_Outliers-Incineration'!J$5:J$500,MATCH($F160,'11.6_Outliers-Incineration'!$F$5:$F$500,0)),""),"")</f>
        <v>0</v>
      </c>
      <c r="AC160" s="8" t="str">
        <f>IFERROR(IF(INDEX('11.6_Outliers-Incineration'!$N$5:$N$500,MATCH($F160,'11.6_Outliers-Incineration'!$F$5:$F$500,0))&lt;&gt;"N",
INDEX('11.6_Outliers-Incineration'!K$5:K$500,MATCH($F160,'11.6_Outliers-Incineration'!$F$5:$F$500,0)),""),"")</f>
        <v/>
      </c>
      <c r="AD160" s="14" t="str">
        <f>IFERROR(IF(INDEX('11.6_Outliers-Incineration'!$N$5:$N$500,MATCH($F160,'11.6_Outliers-Incineration'!$F$5:$F$500,0))&lt;&gt;"N",
INDEX('11.6_Outliers-Incineration'!L$5:L$500,MATCH($F160,'11.6_Outliers-Incineration'!$F$5:$F$500,0)),""),"")</f>
        <v>WaW_101</v>
      </c>
      <c r="AE160" s="14">
        <f>IFERROR(IF(INDEX('11.7_Outliers-Controlled_disp'!$N$5:$N$500,MATCH($F160,'11.7_Outliers-Controlled_disp'!$F$5:$F$500,0))&lt;&gt;"N",
INDEX('11.7_Outliers-Controlled_disp'!J$5:J$500,MATCH($F160,'11.7_Outliers-Controlled_disp'!$F$5:$F$500,0)),""),"")</f>
        <v>100</v>
      </c>
      <c r="AF160" s="8" t="str">
        <f>IFERROR(IF(INDEX('11.7_Outliers-Controlled_disp'!$N$5:$N$500,MATCH($F160,'11.7_Outliers-Controlled_disp'!$F$5:$F$500,0))&lt;&gt;"N",
INDEX('11.7_Outliers-Controlled_disp'!K$5:K$500,MATCH($F160,'11.7_Outliers-Controlled_disp'!$F$5:$F$500,0)),""),"")</f>
        <v/>
      </c>
      <c r="AG160" s="14" t="str">
        <f>IFERROR(IF(INDEX('11.7_Outliers-Controlled_disp'!$N$5:$N$500,MATCH($F160,'11.7_Outliers-Controlled_disp'!$F$5:$F$500,0))&lt;&gt;"N",
INDEX('11.7_Outliers-Controlled_disp'!L$5:L$500,MATCH($F160,'11.7_Outliers-Controlled_disp'!$F$5:$F$500,0)),""),"")</f>
        <v>WaW_101</v>
      </c>
      <c r="AI160" s="5"/>
      <c r="AJ160" s="5" t="s">
        <v>1569</v>
      </c>
      <c r="AK160" s="5">
        <f t="shared" si="2"/>
        <v>4</v>
      </c>
    </row>
    <row r="161" spans="1:37" x14ac:dyDescent="0.25">
      <c r="A161" s="5" t="s">
        <v>113</v>
      </c>
      <c r="B161" s="5" t="s">
        <v>111</v>
      </c>
      <c r="C161" s="5" t="s">
        <v>110</v>
      </c>
      <c r="D161" s="5" t="s">
        <v>35</v>
      </c>
      <c r="E161" s="5" t="s">
        <v>115</v>
      </c>
      <c r="F161" s="5" t="s">
        <v>114</v>
      </c>
      <c r="G161" s="5">
        <v>4</v>
      </c>
      <c r="H161" s="15">
        <v>1</v>
      </c>
      <c r="I161" s="4"/>
      <c r="J161" s="13" t="str">
        <f>IFERROR(IF(INDEX('11.1_Outliers-Generation'!$N$5:$N$500,MATCH($F161,'11.1_Outliers-Generation'!$F$5:$F$500,0))&lt;&gt;"N",
INDEX('11.1_Outliers-Generation'!J$5:J$500,MATCH($F161,'11.1_Outliers-Generation'!$F$5:$F$500,0)),""),"")</f>
        <v/>
      </c>
      <c r="K161" s="8" t="str">
        <f>IFERROR(IF(INDEX('11.1_Outliers-Generation'!$N$5:$N$500,MATCH($F161,'11.1_Outliers-Generation'!$F$5:$F$500,0))&lt;&gt;"N",
INDEX('11.1_Outliers-Generation'!K$5:K$500,MATCH($F161,'11.1_Outliers-Generation'!$F$5:$F$500,0)),""),"")</f>
        <v/>
      </c>
      <c r="L161" s="13" t="str">
        <f>IFERROR(IF(INDEX('11.1_Outliers-Generation'!$N$5:$N$500,MATCH($F161,'11.1_Outliers-Generation'!$F$5:$F$500,0))&lt;&gt;"N",
INDEX('11.1_Outliers-Generation'!L$5:L$500,MATCH($F161,'11.1_Outliers-Generation'!$F$5:$F$500,0)),""),"")</f>
        <v/>
      </c>
      <c r="M161" s="14" t="str">
        <f>IFERROR(IF(INDEX('11.2_Outliers-Collection_cov'!$N$5:$N$500,MATCH($F161,'11.2_Outliers-Collection_cov'!$F$5:$F$500,0))&lt;&gt;"N",
INDEX('11.2_Outliers-Collection_cov'!J$5:J$500,MATCH($F161,'11.2_Outliers-Collection_cov'!$F$5:$F$500,0)),""),"")</f>
        <v/>
      </c>
      <c r="N161" s="8" t="str">
        <f>IFERROR(IF(INDEX('11.2_Outliers-Collection_cov'!$N$5:$N$500,MATCH($F161,'11.2_Outliers-Collection_cov'!$F$5:$F$500,0))&lt;&gt;"N",
INDEX('11.2_Outliers-Collection_cov'!K$5:K$500,MATCH($F161,'11.2_Outliers-Collection_cov'!$F$5:$F$500,0)),""),"")</f>
        <v/>
      </c>
      <c r="O161" s="13" t="str">
        <f>IFERROR(IF(INDEX('11.2_Outliers-Collection_cov'!$N$5:$N$500,MATCH($F161,'11.2_Outliers-Collection_cov'!$F$5:$F$500,0))&lt;&gt;"N",
INDEX('11.2_Outliers-Collection_cov'!L$5:L$500,MATCH($F161,'11.2_Outliers-Collection_cov'!$F$5:$F$500,0)),""),"")</f>
        <v/>
      </c>
      <c r="P161" s="14">
        <f>IFERROR(IF(INDEX('11.3_Outliers-Plastic'!$N$5:$N$500,MATCH($F161,'11.3_Outliers-Plastic'!$F$5:$F$500,0))&lt;&gt;"N",
INDEX('11.3_Outliers-Plastic'!J$5:J$500,MATCH($F161,'11.3_Outliers-Plastic'!$F$5:$F$500,0)),""),"")</f>
        <v>15.784215784215782</v>
      </c>
      <c r="Q161" s="8" t="str">
        <f>IFERROR(IF(INDEX('11.3_Outliers-Plastic'!$N$5:$N$500,MATCH($F161,'11.3_Outliers-Plastic'!$F$5:$F$500,0))&lt;&gt;"N",
INDEX('11.3_Outliers-Plastic'!K$5:K$500,MATCH($F161,'11.3_Outliers-Plastic'!$F$5:$F$500,0)),""),"")</f>
        <v/>
      </c>
      <c r="R161" s="14" t="str">
        <f>IFERROR(IF(INDEX('11.3_Outliers-Plastic'!$N$5:$N$500,MATCH($F161,'11.3_Outliers-Plastic'!$F$5:$F$500,0))&lt;&gt;"N",
INDEX('11.3_Outliers-Plastic'!L$5:L$500,MATCH($F161,'11.3_Outliers-Plastic'!$F$5:$F$500,0)),""),"")</f>
        <v>WaW_102</v>
      </c>
      <c r="S161" s="12"/>
      <c r="T161" s="5"/>
      <c r="U161" s="5" t="s">
        <v>1569</v>
      </c>
      <c r="V161" s="14" t="str">
        <f>IFERROR(IF(INDEX('11.5_Outliers-Other_recovery'!$N$5:$N$500,MATCH($F161,'11.5_Outliers-Other_recovery'!$F$5:$F$500,0))&lt;&gt;"N",
INDEX('11.5_Outliers-Other_recovery'!J$5:J$500,MATCH($F161,'11.5_Outliers-Other_recovery'!$F$5:$F$500,0)),""),"")</f>
        <v/>
      </c>
      <c r="W161" s="8" t="str">
        <f>IFERROR(IF(INDEX('11.5_Outliers-Other_recovery'!$N$5:$N$500,MATCH($F161,'11.5_Outliers-Other_recovery'!$F$5:$F$500,0))&lt;&gt;"N",
INDEX('11.5_Outliers-Other_recovery'!K$5:K$500,MATCH($F161,'11.5_Outliers-Other_recovery'!$F$5:$F$500,0)),""),"")</f>
        <v/>
      </c>
      <c r="X161" s="14" t="str">
        <f>IFERROR(IF(INDEX('11.5_Outliers-Other_recovery'!$N$5:$N$500,MATCH($F161,'11.5_Outliers-Other_recovery'!$F$5:$F$500,0))&lt;&gt;"N",
INDEX('11.5_Outliers-Other_recovery'!L$5:L$500,MATCH($F161,'11.5_Outliers-Other_recovery'!$F$5:$F$500,0)),""),"")</f>
        <v/>
      </c>
      <c r="Y161" s="14" t="str">
        <f>IFERROR(IF(INDEX('11.4_Outliers-Formal_dry_recy'!$N$5:$N$500,MATCH($F161,'11.4_Outliers-Formal_dry_recy'!$F$5:$F$500,0))&lt;&gt;"N",
INDEX('11.4_Outliers-Formal_dry_recy'!J$5:J$500,MATCH($F161,'11.4_Outliers-Formal_dry_recy'!$F$5:$F$500,0)),""),"")</f>
        <v/>
      </c>
      <c r="Z161" s="8" t="str">
        <f>IFERROR(IF(INDEX('11.4_Outliers-Formal_dry_recy'!$N$5:$N$500,MATCH($F161,'11.4_Outliers-Formal_dry_recy'!$F$5:$F$500,0))&lt;&gt;"N",
INDEX('11.4_Outliers-Formal_dry_recy'!K$5:K$500,MATCH($F161,'11.4_Outliers-Formal_dry_recy'!$F$5:$F$500,0)),""),"")</f>
        <v/>
      </c>
      <c r="AA161" s="14" t="str">
        <f>IFERROR(IF(INDEX('11.4_Outliers-Formal_dry_recy'!$N$5:$N$500,MATCH($F161,'11.4_Outliers-Formal_dry_recy'!$F$5:$F$500,0))&lt;&gt;"N",
INDEX('11.4_Outliers-Formal_dry_recy'!L$5:L$500,MATCH($F161,'11.4_Outliers-Formal_dry_recy'!$F$5:$F$500,0)),""),"")</f>
        <v/>
      </c>
      <c r="AB161" s="14" t="str">
        <f>IFERROR(IF(INDEX('11.6_Outliers-Incineration'!$N$5:$N$500,MATCH($F161,'11.6_Outliers-Incineration'!$F$5:$F$500,0))&lt;&gt;"N",
INDEX('11.6_Outliers-Incineration'!J$5:J$500,MATCH($F161,'11.6_Outliers-Incineration'!$F$5:$F$500,0)),""),"")</f>
        <v/>
      </c>
      <c r="AC161" s="8" t="str">
        <f>IFERROR(IF(INDEX('11.6_Outliers-Incineration'!$N$5:$N$500,MATCH($F161,'11.6_Outliers-Incineration'!$F$5:$F$500,0))&lt;&gt;"N",
INDEX('11.6_Outliers-Incineration'!K$5:K$500,MATCH($F161,'11.6_Outliers-Incineration'!$F$5:$F$500,0)),""),"")</f>
        <v/>
      </c>
      <c r="AD161" s="14" t="str">
        <f>IFERROR(IF(INDEX('11.6_Outliers-Incineration'!$N$5:$N$500,MATCH($F161,'11.6_Outliers-Incineration'!$F$5:$F$500,0))&lt;&gt;"N",
INDEX('11.6_Outliers-Incineration'!L$5:L$500,MATCH($F161,'11.6_Outliers-Incineration'!$F$5:$F$500,0)),""),"")</f>
        <v/>
      </c>
      <c r="AE161" s="14" t="str">
        <f>IFERROR(IF(INDEX('11.7_Outliers-Controlled_disp'!$N$5:$N$500,MATCH($F161,'11.7_Outliers-Controlled_disp'!$F$5:$F$500,0))&lt;&gt;"N",
INDEX('11.7_Outliers-Controlled_disp'!J$5:J$500,MATCH($F161,'11.7_Outliers-Controlled_disp'!$F$5:$F$500,0)),""),"")</f>
        <v/>
      </c>
      <c r="AF161" s="8" t="str">
        <f>IFERROR(IF(INDEX('11.7_Outliers-Controlled_disp'!$N$5:$N$500,MATCH($F161,'11.7_Outliers-Controlled_disp'!$F$5:$F$500,0))&lt;&gt;"N",
INDEX('11.7_Outliers-Controlled_disp'!K$5:K$500,MATCH($F161,'11.7_Outliers-Controlled_disp'!$F$5:$F$500,0)),""),"")</f>
        <v/>
      </c>
      <c r="AG161" s="14" t="str">
        <f>IFERROR(IF(INDEX('11.7_Outliers-Controlled_disp'!$N$5:$N$500,MATCH($F161,'11.7_Outliers-Controlled_disp'!$F$5:$F$500,0))&lt;&gt;"N",
INDEX('11.7_Outliers-Controlled_disp'!L$5:L$500,MATCH($F161,'11.7_Outliers-Controlled_disp'!$F$5:$F$500,0)),""),"")</f>
        <v/>
      </c>
      <c r="AI161" s="5"/>
      <c r="AJ161" s="5" t="s">
        <v>1569</v>
      </c>
      <c r="AK161" s="5">
        <f t="shared" si="2"/>
        <v>1</v>
      </c>
    </row>
    <row r="162" spans="1:37" x14ac:dyDescent="0.25">
      <c r="A162" s="5" t="s">
        <v>116</v>
      </c>
      <c r="B162" s="5" t="s">
        <v>111</v>
      </c>
      <c r="C162" s="5" t="s">
        <v>110</v>
      </c>
      <c r="D162" s="5" t="s">
        <v>35</v>
      </c>
      <c r="E162" s="5" t="s">
        <v>118</v>
      </c>
      <c r="F162" s="5" t="s">
        <v>117</v>
      </c>
      <c r="G162" s="5">
        <v>4</v>
      </c>
      <c r="H162" s="15">
        <v>1</v>
      </c>
      <c r="I162" s="4"/>
      <c r="J162" s="13" t="str">
        <f>IFERROR(IF(INDEX('11.1_Outliers-Generation'!$N$5:$N$500,MATCH($F162,'11.1_Outliers-Generation'!$F$5:$F$500,0))&lt;&gt;"N",
INDEX('11.1_Outliers-Generation'!J$5:J$500,MATCH($F162,'11.1_Outliers-Generation'!$F$5:$F$500,0)),""),"")</f>
        <v/>
      </c>
      <c r="K162" s="8" t="str">
        <f>IFERROR(IF(INDEX('11.1_Outliers-Generation'!$N$5:$N$500,MATCH($F162,'11.1_Outliers-Generation'!$F$5:$F$500,0))&lt;&gt;"N",
INDEX('11.1_Outliers-Generation'!K$5:K$500,MATCH($F162,'11.1_Outliers-Generation'!$F$5:$F$500,0)),""),"")</f>
        <v/>
      </c>
      <c r="L162" s="13" t="str">
        <f>IFERROR(IF(INDEX('11.1_Outliers-Generation'!$N$5:$N$500,MATCH($F162,'11.1_Outliers-Generation'!$F$5:$F$500,0))&lt;&gt;"N",
INDEX('11.1_Outliers-Generation'!L$5:L$500,MATCH($F162,'11.1_Outliers-Generation'!$F$5:$F$500,0)),""),"")</f>
        <v/>
      </c>
      <c r="M162" s="14" t="str">
        <f>IFERROR(IF(INDEX('11.2_Outliers-Collection_cov'!$N$5:$N$500,MATCH($F162,'11.2_Outliers-Collection_cov'!$F$5:$F$500,0))&lt;&gt;"N",
INDEX('11.2_Outliers-Collection_cov'!J$5:J$500,MATCH($F162,'11.2_Outliers-Collection_cov'!$F$5:$F$500,0)),""),"")</f>
        <v/>
      </c>
      <c r="N162" s="8" t="str">
        <f>IFERROR(IF(INDEX('11.2_Outliers-Collection_cov'!$N$5:$N$500,MATCH($F162,'11.2_Outliers-Collection_cov'!$F$5:$F$500,0))&lt;&gt;"N",
INDEX('11.2_Outliers-Collection_cov'!K$5:K$500,MATCH($F162,'11.2_Outliers-Collection_cov'!$F$5:$F$500,0)),""),"")</f>
        <v/>
      </c>
      <c r="O162" s="13" t="str">
        <f>IFERROR(IF(INDEX('11.2_Outliers-Collection_cov'!$N$5:$N$500,MATCH($F162,'11.2_Outliers-Collection_cov'!$F$5:$F$500,0))&lt;&gt;"N",
INDEX('11.2_Outliers-Collection_cov'!L$5:L$500,MATCH($F162,'11.2_Outliers-Collection_cov'!$F$5:$F$500,0)),""),"")</f>
        <v/>
      </c>
      <c r="P162" s="14">
        <f>IFERROR(IF(INDEX('11.3_Outliers-Plastic'!$N$5:$N$500,MATCH($F162,'11.3_Outliers-Plastic'!$F$5:$F$500,0))&lt;&gt;"N",
INDEX('11.3_Outliers-Plastic'!J$5:J$500,MATCH($F162,'11.3_Outliers-Plastic'!$F$5:$F$500,0)),""),"")</f>
        <v>17.617617617617618</v>
      </c>
      <c r="Q162" s="8" t="str">
        <f>IFERROR(IF(INDEX('11.3_Outliers-Plastic'!$N$5:$N$500,MATCH($F162,'11.3_Outliers-Plastic'!$F$5:$F$500,0))&lt;&gt;"N",
INDEX('11.3_Outliers-Plastic'!K$5:K$500,MATCH($F162,'11.3_Outliers-Plastic'!$F$5:$F$500,0)),""),"")</f>
        <v/>
      </c>
      <c r="R162" s="14" t="str">
        <f>IFERROR(IF(INDEX('11.3_Outliers-Plastic'!$N$5:$N$500,MATCH($F162,'11.3_Outliers-Plastic'!$F$5:$F$500,0))&lt;&gt;"N",
INDEX('11.3_Outliers-Plastic'!L$5:L$500,MATCH($F162,'11.3_Outliers-Plastic'!$F$5:$F$500,0)),""),"")</f>
        <v>WaW_103</v>
      </c>
      <c r="S162" s="12"/>
      <c r="T162" s="5"/>
      <c r="U162" s="5" t="s">
        <v>1569</v>
      </c>
      <c r="V162" s="14" t="str">
        <f>IFERROR(IF(INDEX('11.5_Outliers-Other_recovery'!$N$5:$N$500,MATCH($F162,'11.5_Outliers-Other_recovery'!$F$5:$F$500,0))&lt;&gt;"N",
INDEX('11.5_Outliers-Other_recovery'!J$5:J$500,MATCH($F162,'11.5_Outliers-Other_recovery'!$F$5:$F$500,0)),""),"")</f>
        <v/>
      </c>
      <c r="W162" s="8" t="str">
        <f>IFERROR(IF(INDEX('11.5_Outliers-Other_recovery'!$N$5:$N$500,MATCH($F162,'11.5_Outliers-Other_recovery'!$F$5:$F$500,0))&lt;&gt;"N",
INDEX('11.5_Outliers-Other_recovery'!K$5:K$500,MATCH($F162,'11.5_Outliers-Other_recovery'!$F$5:$F$500,0)),""),"")</f>
        <v/>
      </c>
      <c r="X162" s="14" t="str">
        <f>IFERROR(IF(INDEX('11.5_Outliers-Other_recovery'!$N$5:$N$500,MATCH($F162,'11.5_Outliers-Other_recovery'!$F$5:$F$500,0))&lt;&gt;"N",
INDEX('11.5_Outliers-Other_recovery'!L$5:L$500,MATCH($F162,'11.5_Outliers-Other_recovery'!$F$5:$F$500,0)),""),"")</f>
        <v/>
      </c>
      <c r="Y162" s="14" t="str">
        <f>IFERROR(IF(INDEX('11.4_Outliers-Formal_dry_recy'!$N$5:$N$500,MATCH($F162,'11.4_Outliers-Formal_dry_recy'!$F$5:$F$500,0))&lt;&gt;"N",
INDEX('11.4_Outliers-Formal_dry_recy'!J$5:J$500,MATCH($F162,'11.4_Outliers-Formal_dry_recy'!$F$5:$F$500,0)),""),"")</f>
        <v/>
      </c>
      <c r="Z162" s="8" t="str">
        <f>IFERROR(IF(INDEX('11.4_Outliers-Formal_dry_recy'!$N$5:$N$500,MATCH($F162,'11.4_Outliers-Formal_dry_recy'!$F$5:$F$500,0))&lt;&gt;"N",
INDEX('11.4_Outliers-Formal_dry_recy'!K$5:K$500,MATCH($F162,'11.4_Outliers-Formal_dry_recy'!$F$5:$F$500,0)),""),"")</f>
        <v/>
      </c>
      <c r="AA162" s="14" t="str">
        <f>IFERROR(IF(INDEX('11.4_Outliers-Formal_dry_recy'!$N$5:$N$500,MATCH($F162,'11.4_Outliers-Formal_dry_recy'!$F$5:$F$500,0))&lt;&gt;"N",
INDEX('11.4_Outliers-Formal_dry_recy'!L$5:L$500,MATCH($F162,'11.4_Outliers-Formal_dry_recy'!$F$5:$F$500,0)),""),"")</f>
        <v/>
      </c>
      <c r="AB162" s="14" t="str">
        <f>IFERROR(IF(INDEX('11.6_Outliers-Incineration'!$N$5:$N$500,MATCH($F162,'11.6_Outliers-Incineration'!$F$5:$F$500,0))&lt;&gt;"N",
INDEX('11.6_Outliers-Incineration'!J$5:J$500,MATCH($F162,'11.6_Outliers-Incineration'!$F$5:$F$500,0)),""),"")</f>
        <v/>
      </c>
      <c r="AC162" s="8" t="str">
        <f>IFERROR(IF(INDEX('11.6_Outliers-Incineration'!$N$5:$N$500,MATCH($F162,'11.6_Outliers-Incineration'!$F$5:$F$500,0))&lt;&gt;"N",
INDEX('11.6_Outliers-Incineration'!K$5:K$500,MATCH($F162,'11.6_Outliers-Incineration'!$F$5:$F$500,0)),""),"")</f>
        <v/>
      </c>
      <c r="AD162" s="14" t="str">
        <f>IFERROR(IF(INDEX('11.6_Outliers-Incineration'!$N$5:$N$500,MATCH($F162,'11.6_Outliers-Incineration'!$F$5:$F$500,0))&lt;&gt;"N",
INDEX('11.6_Outliers-Incineration'!L$5:L$500,MATCH($F162,'11.6_Outliers-Incineration'!$F$5:$F$500,0)),""),"")</f>
        <v/>
      </c>
      <c r="AE162" s="14" t="str">
        <f>IFERROR(IF(INDEX('11.7_Outliers-Controlled_disp'!$N$5:$N$500,MATCH($F162,'11.7_Outliers-Controlled_disp'!$F$5:$F$500,0))&lt;&gt;"N",
INDEX('11.7_Outliers-Controlled_disp'!J$5:J$500,MATCH($F162,'11.7_Outliers-Controlled_disp'!$F$5:$F$500,0)),""),"")</f>
        <v/>
      </c>
      <c r="AF162" s="8" t="str">
        <f>IFERROR(IF(INDEX('11.7_Outliers-Controlled_disp'!$N$5:$N$500,MATCH($F162,'11.7_Outliers-Controlled_disp'!$F$5:$F$500,0))&lt;&gt;"N",
INDEX('11.7_Outliers-Controlled_disp'!K$5:K$500,MATCH($F162,'11.7_Outliers-Controlled_disp'!$F$5:$F$500,0)),""),"")</f>
        <v/>
      </c>
      <c r="AG162" s="14" t="str">
        <f>IFERROR(IF(INDEX('11.7_Outliers-Controlled_disp'!$N$5:$N$500,MATCH($F162,'11.7_Outliers-Controlled_disp'!$F$5:$F$500,0))&lt;&gt;"N",
INDEX('11.7_Outliers-Controlled_disp'!L$5:L$500,MATCH($F162,'11.7_Outliers-Controlled_disp'!$F$5:$F$500,0)),""),"")</f>
        <v/>
      </c>
      <c r="AI162" s="5"/>
      <c r="AJ162" s="5" t="s">
        <v>1569</v>
      </c>
      <c r="AK162" s="5">
        <f t="shared" si="2"/>
        <v>1</v>
      </c>
    </row>
    <row r="163" spans="1:37" x14ac:dyDescent="0.25">
      <c r="A163" s="5" t="s">
        <v>119</v>
      </c>
      <c r="B163" s="5" t="s">
        <v>122</v>
      </c>
      <c r="C163" s="5" t="s">
        <v>121</v>
      </c>
      <c r="D163" s="5" t="s">
        <v>35</v>
      </c>
      <c r="E163" s="5" t="s">
        <v>123</v>
      </c>
      <c r="F163" s="5" t="s">
        <v>120</v>
      </c>
      <c r="G163" s="5">
        <v>2</v>
      </c>
      <c r="H163" s="15">
        <v>1</v>
      </c>
      <c r="I163" s="4" t="s">
        <v>3162</v>
      </c>
      <c r="J163" s="13">
        <f>IFERROR(IF(INDEX('11.1_Outliers-Generation'!$N$5:$N$500,MATCH($F163,'11.1_Outliers-Generation'!$F$5:$F$500,0))&lt;&gt;"N",
INDEX('11.1_Outliers-Generation'!J$5:J$500,MATCH($F163,'11.1_Outliers-Generation'!$F$5:$F$500,0)),""),"")</f>
        <v>1.3277838169386371</v>
      </c>
      <c r="K163" s="8">
        <f>IFERROR(IF(INDEX('11.1_Outliers-Generation'!$N$5:$N$500,MATCH($F163,'11.1_Outliers-Generation'!$F$5:$F$500,0))&lt;&gt;"N",
INDEX('11.1_Outliers-Generation'!K$5:K$500,MATCH($F163,'11.1_Outliers-Generation'!$F$5:$F$500,0)),""),"")</f>
        <v>2015</v>
      </c>
      <c r="L163" s="13" t="str">
        <f>IFERROR(IF(INDEX('11.1_Outliers-Generation'!$N$5:$N$500,MATCH($F163,'11.1_Outliers-Generation'!$F$5:$F$500,0))&lt;&gt;"N",
INDEX('11.1_Outliers-Generation'!L$5:L$500,MATCH($F163,'11.1_Outliers-Generation'!$F$5:$F$500,0)),""),"")</f>
        <v>WaW_104</v>
      </c>
      <c r="M163" s="14">
        <f>IFERROR(IF(INDEX('11.2_Outliers-Collection_cov'!$N$5:$N$500,MATCH($F163,'11.2_Outliers-Collection_cov'!$F$5:$F$500,0))&lt;&gt;"N",
INDEX('11.2_Outliers-Collection_cov'!J$5:J$500,MATCH($F163,'11.2_Outliers-Collection_cov'!$F$5:$F$500,0)),""),"")</f>
        <v>100</v>
      </c>
      <c r="N163" s="8">
        <f>IFERROR(IF(INDEX('11.2_Outliers-Collection_cov'!$N$5:$N$500,MATCH($F163,'11.2_Outliers-Collection_cov'!$F$5:$F$500,0))&lt;&gt;"N",
INDEX('11.2_Outliers-Collection_cov'!K$5:K$500,MATCH($F163,'11.2_Outliers-Collection_cov'!$F$5:$F$500,0)),""),"")</f>
        <v>2015</v>
      </c>
      <c r="O163" s="13" t="str">
        <f>IFERROR(IF(INDEX('11.2_Outliers-Collection_cov'!$N$5:$N$500,MATCH($F163,'11.2_Outliers-Collection_cov'!$F$5:$F$500,0))&lt;&gt;"N",
INDEX('11.2_Outliers-Collection_cov'!L$5:L$500,MATCH($F163,'11.2_Outliers-Collection_cov'!$F$5:$F$500,0)),""),"")</f>
        <v>WaW_104</v>
      </c>
      <c r="P163" s="14">
        <f>IFERROR(IF(INDEX('11.3_Outliers-Plastic'!$N$5:$N$500,MATCH($F163,'11.3_Outliers-Plastic'!$F$5:$F$500,0))&lt;&gt;"N",
INDEX('11.3_Outliers-Plastic'!J$5:J$500,MATCH($F163,'11.3_Outliers-Plastic'!$F$5:$F$500,0)),""),"")</f>
        <v>16.7</v>
      </c>
      <c r="Q163" s="8">
        <f>IFERROR(IF(INDEX('11.3_Outliers-Plastic'!$N$5:$N$500,MATCH($F163,'11.3_Outliers-Plastic'!$F$5:$F$500,0))&lt;&gt;"N",
INDEX('11.3_Outliers-Plastic'!K$5:K$500,MATCH($F163,'11.3_Outliers-Plastic'!$F$5:$F$500,0)),""),"")</f>
        <v>2015</v>
      </c>
      <c r="R163" s="14" t="str">
        <f>IFERROR(IF(INDEX('11.3_Outliers-Plastic'!$N$5:$N$500,MATCH($F163,'11.3_Outliers-Plastic'!$F$5:$F$500,0))&lt;&gt;"N",
INDEX('11.3_Outliers-Plastic'!L$5:L$500,MATCH($F163,'11.3_Outliers-Plastic'!$F$5:$F$500,0)),""),"")</f>
        <v>WaW_104</v>
      </c>
      <c r="S163" s="12"/>
      <c r="T163" s="5"/>
      <c r="U163" s="5" t="s">
        <v>1569</v>
      </c>
      <c r="V163" s="14">
        <f>IFERROR(IF(INDEX('11.5_Outliers-Other_recovery'!$N$5:$N$500,MATCH($F163,'11.5_Outliers-Other_recovery'!$F$5:$F$500,0))&lt;&gt;"N",
INDEX('11.5_Outliers-Other_recovery'!J$5:J$500,MATCH($F163,'11.5_Outliers-Other_recovery'!$F$5:$F$500,0)),""),"")</f>
        <v>0</v>
      </c>
      <c r="W163" s="8">
        <f>IFERROR(IF(INDEX('11.5_Outliers-Other_recovery'!$N$5:$N$500,MATCH($F163,'11.5_Outliers-Other_recovery'!$F$5:$F$500,0))&lt;&gt;"N",
INDEX('11.5_Outliers-Other_recovery'!K$5:K$500,MATCH($F163,'11.5_Outliers-Other_recovery'!$F$5:$F$500,0)),""),"")</f>
        <v>2015</v>
      </c>
      <c r="X163" s="14" t="str">
        <f>IFERROR(IF(INDEX('11.5_Outliers-Other_recovery'!$N$5:$N$500,MATCH($F163,'11.5_Outliers-Other_recovery'!$F$5:$F$500,0))&lt;&gt;"N",
INDEX('11.5_Outliers-Other_recovery'!L$5:L$500,MATCH($F163,'11.5_Outliers-Other_recovery'!$F$5:$F$500,0)),""),"")</f>
        <v>WaW_104</v>
      </c>
      <c r="Y163" s="14">
        <f>IFERROR(IF(INDEX('11.4_Outliers-Formal_dry_recy'!$N$5:$N$500,MATCH($F163,'11.4_Outliers-Formal_dry_recy'!$F$5:$F$500,0))&lt;&gt;"N",
INDEX('11.4_Outliers-Formal_dry_recy'!J$5:J$500,MATCH($F163,'11.4_Outliers-Formal_dry_recy'!$F$5:$F$500,0)),""),"")</f>
        <v>17.100000000000001</v>
      </c>
      <c r="Z163" s="8">
        <f>IFERROR(IF(INDEX('11.4_Outliers-Formal_dry_recy'!$N$5:$N$500,MATCH($F163,'11.4_Outliers-Formal_dry_recy'!$F$5:$F$500,0))&lt;&gt;"N",
INDEX('11.4_Outliers-Formal_dry_recy'!K$5:K$500,MATCH($F163,'11.4_Outliers-Formal_dry_recy'!$F$5:$F$500,0)),""),"")</f>
        <v>2015</v>
      </c>
      <c r="AA163" s="14" t="str">
        <f>IFERROR(IF(INDEX('11.4_Outliers-Formal_dry_recy'!$N$5:$N$500,MATCH($F163,'11.4_Outliers-Formal_dry_recy'!$F$5:$F$500,0))&lt;&gt;"N",
INDEX('11.4_Outliers-Formal_dry_recy'!L$5:L$500,MATCH($F163,'11.4_Outliers-Formal_dry_recy'!$F$5:$F$500,0)),""),"")</f>
        <v>WaW_104</v>
      </c>
      <c r="AB163" s="14">
        <f>IFERROR(IF(INDEX('11.6_Outliers-Incineration'!$N$5:$N$500,MATCH($F163,'11.6_Outliers-Incineration'!$F$5:$F$500,0))&lt;&gt;"N",
INDEX('11.6_Outliers-Incineration'!J$5:J$500,MATCH($F163,'11.6_Outliers-Incineration'!$F$5:$F$500,0)),""),"")</f>
        <v>77.5</v>
      </c>
      <c r="AC163" s="8">
        <f>IFERROR(IF(INDEX('11.6_Outliers-Incineration'!$N$5:$N$500,MATCH($F163,'11.6_Outliers-Incineration'!$F$5:$F$500,0))&lt;&gt;"N",
INDEX('11.6_Outliers-Incineration'!K$5:K$500,MATCH($F163,'11.6_Outliers-Incineration'!$F$5:$F$500,0)),""),"")</f>
        <v>2015</v>
      </c>
      <c r="AD163" s="14" t="str">
        <f>IFERROR(IF(INDEX('11.6_Outliers-Incineration'!$N$5:$N$500,MATCH($F163,'11.6_Outliers-Incineration'!$F$5:$F$500,0))&lt;&gt;"N",
INDEX('11.6_Outliers-Incineration'!L$5:L$500,MATCH($F163,'11.6_Outliers-Incineration'!$F$5:$F$500,0)),""),"")</f>
        <v>WaW_104</v>
      </c>
      <c r="AE163" s="14">
        <f>IFERROR(IF(INDEX('11.7_Outliers-Controlled_disp'!$N$5:$N$500,MATCH($F163,'11.7_Outliers-Controlled_disp'!$F$5:$F$500,0))&lt;&gt;"N",
INDEX('11.7_Outliers-Controlled_disp'!J$5:J$500,MATCH($F163,'11.7_Outliers-Controlled_disp'!$F$5:$F$500,0)),""),"")</f>
        <v>100</v>
      </c>
      <c r="AF163" s="8">
        <f>IFERROR(IF(INDEX('11.7_Outliers-Controlled_disp'!$N$5:$N$500,MATCH($F163,'11.7_Outliers-Controlled_disp'!$F$5:$F$500,0))&lt;&gt;"N",
INDEX('11.7_Outliers-Controlled_disp'!K$5:K$500,MATCH($F163,'11.7_Outliers-Controlled_disp'!$F$5:$F$500,0)),""),"")</f>
        <v>2015</v>
      </c>
      <c r="AG163" s="14" t="str">
        <f>IFERROR(IF(INDEX('11.7_Outliers-Controlled_disp'!$N$5:$N$500,MATCH($F163,'11.7_Outliers-Controlled_disp'!$F$5:$F$500,0))&lt;&gt;"N",
INDEX('11.7_Outliers-Controlled_disp'!L$5:L$500,MATCH($F163,'11.7_Outliers-Controlled_disp'!$F$5:$F$500,0)),""),"")</f>
        <v>WaW_104</v>
      </c>
      <c r="AI163" s="5"/>
      <c r="AJ163" s="5" t="s">
        <v>1569</v>
      </c>
      <c r="AK163" s="5">
        <f t="shared" si="2"/>
        <v>7</v>
      </c>
    </row>
    <row r="164" spans="1:37" x14ac:dyDescent="0.25">
      <c r="A164" s="5" t="s">
        <v>124</v>
      </c>
      <c r="B164" s="5" t="s">
        <v>122</v>
      </c>
      <c r="C164" s="5" t="s">
        <v>121</v>
      </c>
      <c r="D164" s="5" t="s">
        <v>35</v>
      </c>
      <c r="E164" s="5" t="s">
        <v>126</v>
      </c>
      <c r="F164" s="5" t="s">
        <v>125</v>
      </c>
      <c r="G164" s="5">
        <v>3</v>
      </c>
      <c r="H164" s="15">
        <v>2</v>
      </c>
      <c r="I164" s="4" t="s">
        <v>1887</v>
      </c>
      <c r="J164" s="13">
        <f>IFERROR(IF(INDEX('11.1_Outliers-Generation'!$N$5:$N$500,MATCH($F164,'11.1_Outliers-Generation'!$F$5:$F$500,0))&lt;&gt;"N",
INDEX('11.1_Outliers-Generation'!J$5:J$500,MATCH($F164,'11.1_Outliers-Generation'!$F$5:$F$500,0)),""),"")</f>
        <v>1.3466819772081444</v>
      </c>
      <c r="K164" s="8">
        <f>IFERROR(IF(INDEX('11.1_Outliers-Generation'!$N$5:$N$500,MATCH($F164,'11.1_Outliers-Generation'!$F$5:$F$500,0))&lt;&gt;"N",
INDEX('11.1_Outliers-Generation'!K$5:K$500,MATCH($F164,'11.1_Outliers-Generation'!$F$5:$F$500,0)),""),"")</f>
        <v>2015</v>
      </c>
      <c r="L164" s="13" t="str">
        <f>IFERROR(IF(INDEX('11.1_Outliers-Generation'!$N$5:$N$500,MATCH($F164,'11.1_Outliers-Generation'!$F$5:$F$500,0))&lt;&gt;"N",
INDEX('11.1_Outliers-Generation'!L$5:L$500,MATCH($F164,'11.1_Outliers-Generation'!$F$5:$F$500,0)),""),"")</f>
        <v>WaW_105</v>
      </c>
      <c r="M164" s="14">
        <f>IFERROR(IF(INDEX('11.2_Outliers-Collection_cov'!$N$5:$N$500,MATCH($F164,'11.2_Outliers-Collection_cov'!$F$5:$F$500,0))&lt;&gt;"N",
INDEX('11.2_Outliers-Collection_cov'!J$5:J$500,MATCH($F164,'11.2_Outliers-Collection_cov'!$F$5:$F$500,0)),""),"")</f>
        <v>100</v>
      </c>
      <c r="N164" s="8">
        <f>IFERROR(IF(INDEX('11.2_Outliers-Collection_cov'!$N$5:$N$500,MATCH($F164,'11.2_Outliers-Collection_cov'!$F$5:$F$500,0))&lt;&gt;"N",
INDEX('11.2_Outliers-Collection_cov'!K$5:K$500,MATCH($F164,'11.2_Outliers-Collection_cov'!$F$5:$F$500,0)),""),"")</f>
        <v>2015</v>
      </c>
      <c r="O164" s="13" t="str">
        <f>IFERROR(IF(INDEX('11.2_Outliers-Collection_cov'!$N$5:$N$500,MATCH($F164,'11.2_Outliers-Collection_cov'!$F$5:$F$500,0))&lt;&gt;"N",
INDEX('11.2_Outliers-Collection_cov'!L$5:L$500,MATCH($F164,'11.2_Outliers-Collection_cov'!$F$5:$F$500,0)),""),"")</f>
        <v>WaW_105</v>
      </c>
      <c r="P164" s="14" t="str">
        <f>IFERROR(IF(INDEX('11.3_Outliers-Plastic'!$N$5:$N$500,MATCH($F164,'11.3_Outliers-Plastic'!$F$5:$F$500,0))&lt;&gt;"N",
INDEX('11.3_Outliers-Plastic'!J$5:J$500,MATCH($F164,'11.3_Outliers-Plastic'!$F$5:$F$500,0)),""),"")</f>
        <v/>
      </c>
      <c r="Q164" s="8" t="str">
        <f>IFERROR(IF(INDEX('11.3_Outliers-Plastic'!$N$5:$N$500,MATCH($F164,'11.3_Outliers-Plastic'!$F$5:$F$500,0))&lt;&gt;"N",
INDEX('11.3_Outliers-Plastic'!K$5:K$500,MATCH($F164,'11.3_Outliers-Plastic'!$F$5:$F$500,0)),""),"")</f>
        <v/>
      </c>
      <c r="R164" s="14" t="str">
        <f>IFERROR(IF(INDEX('11.3_Outliers-Plastic'!$N$5:$N$500,MATCH($F164,'11.3_Outliers-Plastic'!$F$5:$F$500,0))&lt;&gt;"N",
INDEX('11.3_Outliers-Plastic'!L$5:L$500,MATCH($F164,'11.3_Outliers-Plastic'!$F$5:$F$500,0)),""),"")</f>
        <v/>
      </c>
      <c r="S164" s="12"/>
      <c r="T164" s="5"/>
      <c r="U164" s="5" t="s">
        <v>1569</v>
      </c>
      <c r="V164" s="14">
        <f>IFERROR(IF(INDEX('11.5_Outliers-Other_recovery'!$N$5:$N$500,MATCH($F164,'11.5_Outliers-Other_recovery'!$F$5:$F$500,0))&lt;&gt;"N",
INDEX('11.5_Outliers-Other_recovery'!J$5:J$500,MATCH($F164,'11.5_Outliers-Other_recovery'!$F$5:$F$500,0)),""),"")</f>
        <v>22.936352553943689</v>
      </c>
      <c r="W164" s="8">
        <f>IFERROR(IF(INDEX('11.5_Outliers-Other_recovery'!$N$5:$N$500,MATCH($F164,'11.5_Outliers-Other_recovery'!$F$5:$F$500,0))&lt;&gt;"N",
INDEX('11.5_Outliers-Other_recovery'!K$5:K$500,MATCH($F164,'11.5_Outliers-Other_recovery'!$F$5:$F$500,0)),""),"")</f>
        <v>2015</v>
      </c>
      <c r="X164" s="14" t="str">
        <f>IFERROR(IF(INDEX('11.5_Outliers-Other_recovery'!$N$5:$N$500,MATCH($F164,'11.5_Outliers-Other_recovery'!$F$5:$F$500,0))&lt;&gt;"N",
INDEX('11.5_Outliers-Other_recovery'!L$5:L$500,MATCH($F164,'11.5_Outliers-Other_recovery'!$F$5:$F$500,0)),""),"")</f>
        <v>WaW_105</v>
      </c>
      <c r="Y164" s="14">
        <f>IFERROR(IF(INDEX('11.4_Outliers-Formal_dry_recy'!$N$5:$N$500,MATCH($F164,'11.4_Outliers-Formal_dry_recy'!$F$5:$F$500,0))&lt;&gt;"N",
INDEX('11.4_Outliers-Formal_dry_recy'!J$5:J$500,MATCH($F164,'11.4_Outliers-Formal_dry_recy'!$F$5:$F$500,0)),""),"")</f>
        <v>17.66</v>
      </c>
      <c r="Z164" s="8">
        <f>IFERROR(IF(INDEX('11.4_Outliers-Formal_dry_recy'!$N$5:$N$500,MATCH($F164,'11.4_Outliers-Formal_dry_recy'!$F$5:$F$500,0))&lt;&gt;"N",
INDEX('11.4_Outliers-Formal_dry_recy'!K$5:K$500,MATCH($F164,'11.4_Outliers-Formal_dry_recy'!$F$5:$F$500,0)),""),"")</f>
        <v>2015</v>
      </c>
      <c r="AA164" s="14" t="str">
        <f>IFERROR(IF(INDEX('11.4_Outliers-Formal_dry_recy'!$N$5:$N$500,MATCH($F164,'11.4_Outliers-Formal_dry_recy'!$F$5:$F$500,0))&lt;&gt;"N",
INDEX('11.4_Outliers-Formal_dry_recy'!L$5:L$500,MATCH($F164,'11.4_Outliers-Formal_dry_recy'!$F$5:$F$500,0)),""),"")</f>
        <v>WaW_105</v>
      </c>
      <c r="AB164" s="14" t="str">
        <f>IFERROR(IF(INDEX('11.6_Outliers-Incineration'!$N$5:$N$500,MATCH($F164,'11.6_Outliers-Incineration'!$F$5:$F$500,0))&lt;&gt;"N",
INDEX('11.6_Outliers-Incineration'!J$5:J$500,MATCH($F164,'11.6_Outliers-Incineration'!$F$5:$F$500,0)),""),"")</f>
        <v/>
      </c>
      <c r="AC164" s="8" t="str">
        <f>IFERROR(IF(INDEX('11.6_Outliers-Incineration'!$N$5:$N$500,MATCH($F164,'11.6_Outliers-Incineration'!$F$5:$F$500,0))&lt;&gt;"N",
INDEX('11.6_Outliers-Incineration'!K$5:K$500,MATCH($F164,'11.6_Outliers-Incineration'!$F$5:$F$500,0)),""),"")</f>
        <v/>
      </c>
      <c r="AD164" s="14" t="str">
        <f>IFERROR(IF(INDEX('11.6_Outliers-Incineration'!$N$5:$N$500,MATCH($F164,'11.6_Outliers-Incineration'!$F$5:$F$500,0))&lt;&gt;"N",
INDEX('11.6_Outliers-Incineration'!L$5:L$500,MATCH($F164,'11.6_Outliers-Incineration'!$F$5:$F$500,0)),""),"")</f>
        <v/>
      </c>
      <c r="AE164" s="14" t="str">
        <f>IFERROR(IF(INDEX('11.7_Outliers-Controlled_disp'!$N$5:$N$500,MATCH($F164,'11.7_Outliers-Controlled_disp'!$F$5:$F$500,0))&lt;&gt;"N",
INDEX('11.7_Outliers-Controlled_disp'!J$5:J$500,MATCH($F164,'11.7_Outliers-Controlled_disp'!$F$5:$F$500,0)),""),"")</f>
        <v/>
      </c>
      <c r="AF164" s="8" t="str">
        <f>IFERROR(IF(INDEX('11.7_Outliers-Controlled_disp'!$N$5:$N$500,MATCH($F164,'11.7_Outliers-Controlled_disp'!$F$5:$F$500,0))&lt;&gt;"N",
INDEX('11.7_Outliers-Controlled_disp'!K$5:K$500,MATCH($F164,'11.7_Outliers-Controlled_disp'!$F$5:$F$500,0)),""),"")</f>
        <v/>
      </c>
      <c r="AG164" s="14" t="str">
        <f>IFERROR(IF(INDEX('11.7_Outliers-Controlled_disp'!$N$5:$N$500,MATCH($F164,'11.7_Outliers-Controlled_disp'!$F$5:$F$500,0))&lt;&gt;"N",
INDEX('11.7_Outliers-Controlled_disp'!L$5:L$500,MATCH($F164,'11.7_Outliers-Controlled_disp'!$F$5:$F$500,0)),""),"")</f>
        <v/>
      </c>
      <c r="AI164" s="5"/>
      <c r="AJ164" s="5" t="s">
        <v>1569</v>
      </c>
      <c r="AK164" s="5">
        <f t="shared" si="2"/>
        <v>4</v>
      </c>
    </row>
    <row r="165" spans="1:37" x14ac:dyDescent="0.25">
      <c r="A165" s="5" t="s">
        <v>127</v>
      </c>
      <c r="B165" s="5" t="s">
        <v>130</v>
      </c>
      <c r="C165" s="5" t="s">
        <v>129</v>
      </c>
      <c r="D165" s="5" t="s">
        <v>35</v>
      </c>
      <c r="E165" s="5" t="s">
        <v>131</v>
      </c>
      <c r="F165" s="5" t="s">
        <v>3298</v>
      </c>
      <c r="G165" s="5">
        <v>2</v>
      </c>
      <c r="H165" s="15">
        <v>1</v>
      </c>
      <c r="I165" s="4" t="s">
        <v>3297</v>
      </c>
      <c r="J165" s="13">
        <f>IFERROR(IF(INDEX('11.1_Outliers-Generation'!$N$5:$N$500,MATCH($F165,'11.1_Outliers-Generation'!$F$5:$F$500,0))&lt;&gt;"N",
INDEX('11.1_Outliers-Generation'!J$5:J$500,MATCH($F165,'11.1_Outliers-Generation'!$F$5:$F$500,0)),""),"")</f>
        <v>1.0384176794220661</v>
      </c>
      <c r="K165" s="8">
        <f>IFERROR(IF(INDEX('11.1_Outliers-Generation'!$N$5:$N$500,MATCH($F165,'11.1_Outliers-Generation'!$F$5:$F$500,0))&lt;&gt;"N",
INDEX('11.1_Outliers-Generation'!K$5:K$500,MATCH($F165,'11.1_Outliers-Generation'!$F$5:$F$500,0)),""),"")</f>
        <v>2015</v>
      </c>
      <c r="L165" s="13" t="str">
        <f>IFERROR(IF(INDEX('11.1_Outliers-Generation'!$N$5:$N$500,MATCH($F165,'11.1_Outliers-Generation'!$F$5:$F$500,0))&lt;&gt;"N",
INDEX('11.1_Outliers-Generation'!L$5:L$500,MATCH($F165,'11.1_Outliers-Generation'!$F$5:$F$500,0)),""),"")</f>
        <v>WaW_109</v>
      </c>
      <c r="M165" s="14" t="str">
        <f>IFERROR(IF(INDEX('11.2_Outliers-Collection_cov'!$N$5:$N$500,MATCH($F165,'11.2_Outliers-Collection_cov'!$F$5:$F$500,0))&lt;&gt;"N",
INDEX('11.2_Outliers-Collection_cov'!J$5:J$500,MATCH($F165,'11.2_Outliers-Collection_cov'!$F$5:$F$500,0)),""),"")</f>
        <v/>
      </c>
      <c r="N165" s="8" t="str">
        <f>IFERROR(IF(INDEX('11.2_Outliers-Collection_cov'!$N$5:$N$500,MATCH($F165,'11.2_Outliers-Collection_cov'!$F$5:$F$500,0))&lt;&gt;"N",
INDEX('11.2_Outliers-Collection_cov'!K$5:K$500,MATCH($F165,'11.2_Outliers-Collection_cov'!$F$5:$F$500,0)),""),"")</f>
        <v/>
      </c>
      <c r="O165" s="13" t="str">
        <f>IFERROR(IF(INDEX('11.2_Outliers-Collection_cov'!$N$5:$N$500,MATCH($F165,'11.2_Outliers-Collection_cov'!$F$5:$F$500,0))&lt;&gt;"N",
INDEX('11.2_Outliers-Collection_cov'!L$5:L$500,MATCH($F165,'11.2_Outliers-Collection_cov'!$F$5:$F$500,0)),""),"")</f>
        <v/>
      </c>
      <c r="P165" s="14">
        <f>IFERROR(IF(INDEX('11.3_Outliers-Plastic'!$N$5:$N$500,MATCH($F165,'11.3_Outliers-Plastic'!$F$5:$F$500,0))&lt;&gt;"N",
INDEX('11.3_Outliers-Plastic'!J$5:J$500,MATCH($F165,'11.3_Outliers-Plastic'!$F$5:$F$500,0)),""),"")</f>
        <v>8</v>
      </c>
      <c r="Q165" s="8">
        <f>IFERROR(IF(INDEX('11.3_Outliers-Plastic'!$N$5:$N$500,MATCH($F165,'11.3_Outliers-Plastic'!$F$5:$F$500,0))&lt;&gt;"N",
INDEX('11.3_Outliers-Plastic'!K$5:K$500,MATCH($F165,'11.3_Outliers-Plastic'!$F$5:$F$500,0)),""),"")</f>
        <v>2015</v>
      </c>
      <c r="R165" s="14" t="str">
        <f>IFERROR(IF(INDEX('11.3_Outliers-Plastic'!$N$5:$N$500,MATCH($F165,'11.3_Outliers-Plastic'!$F$5:$F$500,0))&lt;&gt;"N",
INDEX('11.3_Outliers-Plastic'!L$5:L$500,MATCH($F165,'11.3_Outliers-Plastic'!$F$5:$F$500,0)),""),"")</f>
        <v>WaW_109</v>
      </c>
      <c r="S165" s="12"/>
      <c r="T165" s="5"/>
      <c r="U165" s="5" t="s">
        <v>1569</v>
      </c>
      <c r="V165" s="14">
        <f>IFERROR(IF(INDEX('11.5_Outliers-Other_recovery'!$N$5:$N$500,MATCH($F165,'11.5_Outliers-Other_recovery'!$F$5:$F$500,0))&lt;&gt;"N",
INDEX('11.5_Outliers-Other_recovery'!J$5:J$500,MATCH($F165,'11.5_Outliers-Other_recovery'!$F$5:$F$500,0)),""),"")</f>
        <v>0</v>
      </c>
      <c r="W165" s="8">
        <f>IFERROR(IF(INDEX('11.5_Outliers-Other_recovery'!$N$5:$N$500,MATCH($F165,'11.5_Outliers-Other_recovery'!$F$5:$F$500,0))&lt;&gt;"N",
INDEX('11.5_Outliers-Other_recovery'!K$5:K$500,MATCH($F165,'11.5_Outliers-Other_recovery'!$F$5:$F$500,0)),""),"")</f>
        <v>2015</v>
      </c>
      <c r="X165" s="14" t="str">
        <f>IFERROR(IF(INDEX('11.5_Outliers-Other_recovery'!$N$5:$N$500,MATCH($F165,'11.5_Outliers-Other_recovery'!$F$5:$F$500,0))&lt;&gt;"N",
INDEX('11.5_Outliers-Other_recovery'!L$5:L$500,MATCH($F165,'11.5_Outliers-Other_recovery'!$F$5:$F$500,0)),""),"")</f>
        <v>WaW_109</v>
      </c>
      <c r="Y165" s="14">
        <f>IFERROR(IF(INDEX('11.4_Outliers-Formal_dry_recy'!$N$5:$N$500,MATCH($F165,'11.4_Outliers-Formal_dry_recy'!$F$5:$F$500,0))&lt;&gt;"N",
INDEX('11.4_Outliers-Formal_dry_recy'!J$5:J$500,MATCH($F165,'11.4_Outliers-Formal_dry_recy'!$F$5:$F$500,0)),""),"")</f>
        <v>28</v>
      </c>
      <c r="Z165" s="8">
        <f>IFERROR(IF(INDEX('11.4_Outliers-Formal_dry_recy'!$N$5:$N$500,MATCH($F165,'11.4_Outliers-Formal_dry_recy'!$F$5:$F$500,0))&lt;&gt;"N",
INDEX('11.4_Outliers-Formal_dry_recy'!K$5:K$500,MATCH($F165,'11.4_Outliers-Formal_dry_recy'!$F$5:$F$500,0)),""),"")</f>
        <v>2015</v>
      </c>
      <c r="AA165" s="14" t="str">
        <f>IFERROR(IF(INDEX('11.4_Outliers-Formal_dry_recy'!$N$5:$N$500,MATCH($F165,'11.4_Outliers-Formal_dry_recy'!$F$5:$F$500,0))&lt;&gt;"N",
INDEX('11.4_Outliers-Formal_dry_recy'!L$5:L$500,MATCH($F165,'11.4_Outliers-Formal_dry_recy'!$F$5:$F$500,0)),""),"")</f>
        <v>WaW_109</v>
      </c>
      <c r="AB165" s="14">
        <f>IFERROR(IF(INDEX('11.6_Outliers-Incineration'!$N$5:$N$500,MATCH($F165,'11.6_Outliers-Incineration'!$F$5:$F$500,0))&lt;&gt;"N",
INDEX('11.6_Outliers-Incineration'!J$5:J$500,MATCH($F165,'11.6_Outliers-Incineration'!$F$5:$F$500,0)),""),"")</f>
        <v>65</v>
      </c>
      <c r="AC165" s="8">
        <f>IFERROR(IF(INDEX('11.6_Outliers-Incineration'!$N$5:$N$500,MATCH($F165,'11.6_Outliers-Incineration'!$F$5:$F$500,0))&lt;&gt;"N",
INDEX('11.6_Outliers-Incineration'!K$5:K$500,MATCH($F165,'11.6_Outliers-Incineration'!$F$5:$F$500,0)),""),"")</f>
        <v>2015</v>
      </c>
      <c r="AD165" s="14" t="str">
        <f>IFERROR(IF(INDEX('11.6_Outliers-Incineration'!$N$5:$N$500,MATCH($F165,'11.6_Outliers-Incineration'!$F$5:$F$500,0))&lt;&gt;"N",
INDEX('11.6_Outliers-Incineration'!L$5:L$500,MATCH($F165,'11.6_Outliers-Incineration'!$F$5:$F$500,0)),""),"")</f>
        <v>WaW_109</v>
      </c>
      <c r="AE165" s="14">
        <f>IFERROR(IF(INDEX('11.7_Outliers-Controlled_disp'!$N$5:$N$500,MATCH($F165,'11.7_Outliers-Controlled_disp'!$F$5:$F$500,0))&lt;&gt;"N",
INDEX('11.7_Outliers-Controlled_disp'!J$5:J$500,MATCH($F165,'11.7_Outliers-Controlled_disp'!$F$5:$F$500,0)),""),"")</f>
        <v>100</v>
      </c>
      <c r="AF165" s="8">
        <f>IFERROR(IF(INDEX('11.7_Outliers-Controlled_disp'!$N$5:$N$500,MATCH($F165,'11.7_Outliers-Controlled_disp'!$F$5:$F$500,0))&lt;&gt;"N",
INDEX('11.7_Outliers-Controlled_disp'!K$5:K$500,MATCH($F165,'11.7_Outliers-Controlled_disp'!$F$5:$F$500,0)),""),"")</f>
        <v>2015</v>
      </c>
      <c r="AG165" s="14" t="str">
        <f>IFERROR(IF(INDEX('11.7_Outliers-Controlled_disp'!$N$5:$N$500,MATCH($F165,'11.7_Outliers-Controlled_disp'!$F$5:$F$500,0))&lt;&gt;"N",
INDEX('11.7_Outliers-Controlled_disp'!L$5:L$500,MATCH($F165,'11.7_Outliers-Controlled_disp'!$F$5:$F$500,0)),""),"")</f>
        <v>WaW_109</v>
      </c>
      <c r="AI165" s="5"/>
      <c r="AJ165" s="5" t="s">
        <v>1569</v>
      </c>
      <c r="AK165" s="5">
        <f t="shared" si="2"/>
        <v>6</v>
      </c>
    </row>
    <row r="166" spans="1:37" x14ac:dyDescent="0.25">
      <c r="A166" s="5" t="s">
        <v>140</v>
      </c>
      <c r="B166" s="5" t="s">
        <v>138</v>
      </c>
      <c r="C166" s="5" t="s">
        <v>137</v>
      </c>
      <c r="D166" s="5" t="s">
        <v>35</v>
      </c>
      <c r="E166" s="5" t="s">
        <v>142</v>
      </c>
      <c r="F166" s="5" t="s">
        <v>141</v>
      </c>
      <c r="G166" s="5">
        <v>3</v>
      </c>
      <c r="H166" s="15">
        <v>2</v>
      </c>
      <c r="I166" s="4" t="s">
        <v>1890</v>
      </c>
      <c r="J166" s="13">
        <f>IFERROR(IF(INDEX('11.1_Outliers-Generation'!$N$5:$N$500,MATCH($F166,'11.1_Outliers-Generation'!$F$5:$F$500,0))&lt;&gt;"N",
INDEX('11.1_Outliers-Generation'!J$5:J$500,MATCH($F166,'11.1_Outliers-Generation'!$F$5:$F$500,0)),""),"")</f>
        <v>1.0101545943517365</v>
      </c>
      <c r="K166" s="8">
        <f>IFERROR(IF(INDEX('11.1_Outliers-Generation'!$N$5:$N$500,MATCH($F166,'11.1_Outliers-Generation'!$F$5:$F$500,0))&lt;&gt;"N",
INDEX('11.1_Outliers-Generation'!K$5:K$500,MATCH($F166,'11.1_Outliers-Generation'!$F$5:$F$500,0)),""),"")</f>
        <v>2015</v>
      </c>
      <c r="L166" s="13" t="str">
        <f>IFERROR(IF(INDEX('11.1_Outliers-Generation'!$N$5:$N$500,MATCH($F166,'11.1_Outliers-Generation'!$F$5:$F$500,0))&lt;&gt;"N",
INDEX('11.1_Outliers-Generation'!L$5:L$500,MATCH($F166,'11.1_Outliers-Generation'!$F$5:$F$500,0)),""),"")</f>
        <v>WaW_114</v>
      </c>
      <c r="M166" s="14" t="str">
        <f>IFERROR(IF(INDEX('11.2_Outliers-Collection_cov'!$N$5:$N$500,MATCH($F166,'11.2_Outliers-Collection_cov'!$F$5:$F$500,0))&lt;&gt;"N",
INDEX('11.2_Outliers-Collection_cov'!J$5:J$500,MATCH($F166,'11.2_Outliers-Collection_cov'!$F$5:$F$500,0)),""),"")</f>
        <v/>
      </c>
      <c r="N166" s="8" t="str">
        <f>IFERROR(IF(INDEX('11.2_Outliers-Collection_cov'!$N$5:$N$500,MATCH($F166,'11.2_Outliers-Collection_cov'!$F$5:$F$500,0))&lt;&gt;"N",
INDEX('11.2_Outliers-Collection_cov'!K$5:K$500,MATCH($F166,'11.2_Outliers-Collection_cov'!$F$5:$F$500,0)),""),"")</f>
        <v/>
      </c>
      <c r="O166" s="13" t="str">
        <f>IFERROR(IF(INDEX('11.2_Outliers-Collection_cov'!$N$5:$N$500,MATCH($F166,'11.2_Outliers-Collection_cov'!$F$5:$F$500,0))&lt;&gt;"N",
INDEX('11.2_Outliers-Collection_cov'!L$5:L$500,MATCH($F166,'11.2_Outliers-Collection_cov'!$F$5:$F$500,0)),""),"")</f>
        <v/>
      </c>
      <c r="P166" s="14">
        <f>IFERROR(IF(INDEX('11.3_Outliers-Plastic'!$N$5:$N$500,MATCH($F166,'11.3_Outliers-Plastic'!$F$5:$F$500,0))&lt;&gt;"N",
INDEX('11.3_Outliers-Plastic'!J$5:J$500,MATCH($F166,'11.3_Outliers-Plastic'!$F$5:$F$500,0)),""),"")</f>
        <v>13.900000000000002</v>
      </c>
      <c r="Q166" s="8">
        <f>IFERROR(IF(INDEX('11.3_Outliers-Plastic'!$N$5:$N$500,MATCH($F166,'11.3_Outliers-Plastic'!$F$5:$F$500,0))&lt;&gt;"N",
INDEX('11.3_Outliers-Plastic'!K$5:K$500,MATCH($F166,'11.3_Outliers-Plastic'!$F$5:$F$500,0)),""),"")</f>
        <v>2015</v>
      </c>
      <c r="R166" s="14" t="str">
        <f>IFERROR(IF(INDEX('11.3_Outliers-Plastic'!$N$5:$N$500,MATCH($F166,'11.3_Outliers-Plastic'!$F$5:$F$500,0))&lt;&gt;"N",
INDEX('11.3_Outliers-Plastic'!L$5:L$500,MATCH($F166,'11.3_Outliers-Plastic'!$F$5:$F$500,0)),""),"")</f>
        <v>WaW_114</v>
      </c>
      <c r="S166" s="12"/>
      <c r="T166" s="5"/>
      <c r="U166" s="5" t="s">
        <v>1569</v>
      </c>
      <c r="V166" s="14" t="str">
        <f>IFERROR(IF(INDEX('11.5_Outliers-Other_recovery'!$N$5:$N$500,MATCH($F166,'11.5_Outliers-Other_recovery'!$F$5:$F$500,0))&lt;&gt;"N",
INDEX('11.5_Outliers-Other_recovery'!J$5:J$500,MATCH($F166,'11.5_Outliers-Other_recovery'!$F$5:$F$500,0)),""),"")</f>
        <v/>
      </c>
      <c r="W166" s="8" t="str">
        <f>IFERROR(IF(INDEX('11.5_Outliers-Other_recovery'!$N$5:$N$500,MATCH($F166,'11.5_Outliers-Other_recovery'!$F$5:$F$500,0))&lt;&gt;"N",
INDEX('11.5_Outliers-Other_recovery'!K$5:K$500,MATCH($F166,'11.5_Outliers-Other_recovery'!$F$5:$F$500,0)),""),"")</f>
        <v/>
      </c>
      <c r="X166" s="14" t="str">
        <f>IFERROR(IF(INDEX('11.5_Outliers-Other_recovery'!$N$5:$N$500,MATCH($F166,'11.5_Outliers-Other_recovery'!$F$5:$F$500,0))&lt;&gt;"N",
INDEX('11.5_Outliers-Other_recovery'!L$5:L$500,MATCH($F166,'11.5_Outliers-Other_recovery'!$F$5:$F$500,0)),""),"")</f>
        <v/>
      </c>
      <c r="Y166" s="14" t="str">
        <f>IFERROR(IF(INDEX('11.4_Outliers-Formal_dry_recy'!$N$5:$N$500,MATCH($F166,'11.4_Outliers-Formal_dry_recy'!$F$5:$F$500,0))&lt;&gt;"N",
INDEX('11.4_Outliers-Formal_dry_recy'!J$5:J$500,MATCH($F166,'11.4_Outliers-Formal_dry_recy'!$F$5:$F$500,0)),""),"")</f>
        <v/>
      </c>
      <c r="Z166" s="8" t="str">
        <f>IFERROR(IF(INDEX('11.4_Outliers-Formal_dry_recy'!$N$5:$N$500,MATCH($F166,'11.4_Outliers-Formal_dry_recy'!$F$5:$F$500,0))&lt;&gt;"N",
INDEX('11.4_Outliers-Formal_dry_recy'!K$5:K$500,MATCH($F166,'11.4_Outliers-Formal_dry_recy'!$F$5:$F$500,0)),""),"")</f>
        <v/>
      </c>
      <c r="AA166" s="14" t="str">
        <f>IFERROR(IF(INDEX('11.4_Outliers-Formal_dry_recy'!$N$5:$N$500,MATCH($F166,'11.4_Outliers-Formal_dry_recy'!$F$5:$F$500,0))&lt;&gt;"N",
INDEX('11.4_Outliers-Formal_dry_recy'!L$5:L$500,MATCH($F166,'11.4_Outliers-Formal_dry_recy'!$F$5:$F$500,0)),""),"")</f>
        <v/>
      </c>
      <c r="AB166" s="14" t="str">
        <f>IFERROR(IF(INDEX('11.6_Outliers-Incineration'!$N$5:$N$500,MATCH($F166,'11.6_Outliers-Incineration'!$F$5:$F$500,0))&lt;&gt;"N",
INDEX('11.6_Outliers-Incineration'!J$5:J$500,MATCH($F166,'11.6_Outliers-Incineration'!$F$5:$F$500,0)),""),"")</f>
        <v/>
      </c>
      <c r="AC166" s="8" t="str">
        <f>IFERROR(IF(INDEX('11.6_Outliers-Incineration'!$N$5:$N$500,MATCH($F166,'11.6_Outliers-Incineration'!$F$5:$F$500,0))&lt;&gt;"N",
INDEX('11.6_Outliers-Incineration'!K$5:K$500,MATCH($F166,'11.6_Outliers-Incineration'!$F$5:$F$500,0)),""),"")</f>
        <v/>
      </c>
      <c r="AD166" s="14" t="str">
        <f>IFERROR(IF(INDEX('11.6_Outliers-Incineration'!$N$5:$N$500,MATCH($F166,'11.6_Outliers-Incineration'!$F$5:$F$500,0))&lt;&gt;"N",
INDEX('11.6_Outliers-Incineration'!L$5:L$500,MATCH($F166,'11.6_Outliers-Incineration'!$F$5:$F$500,0)),""),"")</f>
        <v/>
      </c>
      <c r="AE166" s="14" t="str">
        <f>IFERROR(IF(INDEX('11.7_Outliers-Controlled_disp'!$N$5:$N$500,MATCH($F166,'11.7_Outliers-Controlled_disp'!$F$5:$F$500,0))&lt;&gt;"N",
INDEX('11.7_Outliers-Controlled_disp'!J$5:J$500,MATCH($F166,'11.7_Outliers-Controlled_disp'!$F$5:$F$500,0)),""),"")</f>
        <v/>
      </c>
      <c r="AF166" s="8" t="str">
        <f>IFERROR(IF(INDEX('11.7_Outliers-Controlled_disp'!$N$5:$N$500,MATCH($F166,'11.7_Outliers-Controlled_disp'!$F$5:$F$500,0))&lt;&gt;"N",
INDEX('11.7_Outliers-Controlled_disp'!K$5:K$500,MATCH($F166,'11.7_Outliers-Controlled_disp'!$F$5:$F$500,0)),""),"")</f>
        <v/>
      </c>
      <c r="AG166" s="14" t="str">
        <f>IFERROR(IF(INDEX('11.7_Outliers-Controlled_disp'!$N$5:$N$500,MATCH($F166,'11.7_Outliers-Controlled_disp'!$F$5:$F$500,0))&lt;&gt;"N",
INDEX('11.7_Outliers-Controlled_disp'!L$5:L$500,MATCH($F166,'11.7_Outliers-Controlled_disp'!$F$5:$F$500,0)),""),"")</f>
        <v/>
      </c>
      <c r="AI166" s="5"/>
      <c r="AJ166" s="5" t="s">
        <v>1569</v>
      </c>
      <c r="AK166" s="5">
        <f t="shared" si="2"/>
        <v>2</v>
      </c>
    </row>
    <row r="167" spans="1:37" x14ac:dyDescent="0.25">
      <c r="A167" s="5" t="s">
        <v>1170</v>
      </c>
      <c r="B167" s="5" t="s">
        <v>1173</v>
      </c>
      <c r="C167" s="5" t="s">
        <v>1172</v>
      </c>
      <c r="D167" s="5" t="s">
        <v>1038</v>
      </c>
      <c r="E167" s="5" t="s">
        <v>1174</v>
      </c>
      <c r="F167" s="5" t="s">
        <v>1171</v>
      </c>
      <c r="G167" s="5">
        <v>1</v>
      </c>
      <c r="H167" s="15">
        <v>1</v>
      </c>
      <c r="I167" s="4" t="s">
        <v>3163</v>
      </c>
      <c r="J167" s="13">
        <f>IFERROR(IF(INDEX('11.1_Outliers-Generation'!$N$5:$N$500,MATCH($F167,'11.1_Outliers-Generation'!$F$5:$F$500,0))&lt;&gt;"N",
INDEX('11.1_Outliers-Generation'!J$5:J$500,MATCH($F167,'11.1_Outliers-Generation'!$F$5:$F$500,0)),""),"")</f>
        <v>0.62945784471130228</v>
      </c>
      <c r="K167" s="8">
        <f>IFERROR(IF(INDEX('11.1_Outliers-Generation'!$N$5:$N$500,MATCH($F167,'11.1_Outliers-Generation'!$F$5:$F$500,0))&lt;&gt;"N",
INDEX('11.1_Outliers-Generation'!K$5:K$500,MATCH($F167,'11.1_Outliers-Generation'!$F$5:$F$500,0)),""),"")</f>
        <v>2013</v>
      </c>
      <c r="L167" s="13" t="str">
        <f>IFERROR(IF(INDEX('11.1_Outliers-Generation'!$N$5:$N$500,MATCH($F167,'11.1_Outliers-Generation'!$F$5:$F$500,0))&lt;&gt;"N",
INDEX('11.1_Outliers-Generation'!L$5:L$500,MATCH($F167,'11.1_Outliers-Generation'!$F$5:$F$500,0)),""),"")</f>
        <v>WaW_115</v>
      </c>
      <c r="M167" s="14">
        <f>IFERROR(IF(INDEX('11.2_Outliers-Collection_cov'!$N$5:$N$500,MATCH($F167,'11.2_Outliers-Collection_cov'!$F$5:$F$500,0))&lt;&gt;"N",
INDEX('11.2_Outliers-Collection_cov'!J$5:J$500,MATCH($F167,'11.2_Outliers-Collection_cov'!$F$5:$F$500,0)),""),"")</f>
        <v>72</v>
      </c>
      <c r="N167" s="8">
        <f>IFERROR(IF(INDEX('11.2_Outliers-Collection_cov'!$N$5:$N$500,MATCH($F167,'11.2_Outliers-Collection_cov'!$F$5:$F$500,0))&lt;&gt;"N",
INDEX('11.2_Outliers-Collection_cov'!K$5:K$500,MATCH($F167,'11.2_Outliers-Collection_cov'!$F$5:$F$500,0)),""),"")</f>
        <v>2013</v>
      </c>
      <c r="O167" s="13" t="str">
        <f>IFERROR(IF(INDEX('11.2_Outliers-Collection_cov'!$N$5:$N$500,MATCH($F167,'11.2_Outliers-Collection_cov'!$F$5:$F$500,0))&lt;&gt;"N",
INDEX('11.2_Outliers-Collection_cov'!L$5:L$500,MATCH($F167,'11.2_Outliers-Collection_cov'!$F$5:$F$500,0)),""),"")</f>
        <v>WaW_115</v>
      </c>
      <c r="P167" s="14">
        <f>IFERROR(IF(INDEX('11.3_Outliers-Plastic'!$N$5:$N$500,MATCH($F167,'11.3_Outliers-Plastic'!$F$5:$F$500,0))&lt;&gt;"N",
INDEX('11.3_Outliers-Plastic'!J$5:J$500,MATCH($F167,'11.3_Outliers-Plastic'!$F$5:$F$500,0)),""),"")</f>
        <v>17</v>
      </c>
      <c r="Q167" s="8">
        <f>IFERROR(IF(INDEX('11.3_Outliers-Plastic'!$N$5:$N$500,MATCH($F167,'11.3_Outliers-Plastic'!$F$5:$F$500,0))&lt;&gt;"N",
INDEX('11.3_Outliers-Plastic'!K$5:K$500,MATCH($F167,'11.3_Outliers-Plastic'!$F$5:$F$500,0)),""),"")</f>
        <v>2013</v>
      </c>
      <c r="R167" s="14" t="str">
        <f>IFERROR(IF(INDEX('11.3_Outliers-Plastic'!$N$5:$N$500,MATCH($F167,'11.3_Outliers-Plastic'!$F$5:$F$500,0))&lt;&gt;"N",
INDEX('11.3_Outliers-Plastic'!L$5:L$500,MATCH($F167,'11.3_Outliers-Plastic'!$F$5:$F$500,0)),""),"")</f>
        <v>WaW_115</v>
      </c>
      <c r="S167" s="12"/>
      <c r="T167" s="5"/>
      <c r="U167" s="5" t="s">
        <v>1569</v>
      </c>
      <c r="V167" s="14">
        <f>IFERROR(IF(INDEX('11.5_Outliers-Other_recovery'!$N$5:$N$500,MATCH($F167,'11.5_Outliers-Other_recovery'!$F$5:$F$500,0))&lt;&gt;"N",
INDEX('11.5_Outliers-Other_recovery'!J$5:J$500,MATCH($F167,'11.5_Outliers-Other_recovery'!$F$5:$F$500,0)),""),"")</f>
        <v>0</v>
      </c>
      <c r="W167" s="8">
        <f>IFERROR(IF(INDEX('11.5_Outliers-Other_recovery'!$N$5:$N$500,MATCH($F167,'11.5_Outliers-Other_recovery'!$F$5:$F$500,0))&lt;&gt;"N",
INDEX('11.5_Outliers-Other_recovery'!K$5:K$500,MATCH($F167,'11.5_Outliers-Other_recovery'!$F$5:$F$500,0)),""),"")</f>
        <v>2013</v>
      </c>
      <c r="X167" s="14" t="str">
        <f>IFERROR(IF(INDEX('11.5_Outliers-Other_recovery'!$N$5:$N$500,MATCH($F167,'11.5_Outliers-Other_recovery'!$F$5:$F$500,0))&lt;&gt;"N",
INDEX('11.5_Outliers-Other_recovery'!L$5:L$500,MATCH($F167,'11.5_Outliers-Other_recovery'!$F$5:$F$500,0)),""),"")</f>
        <v>WaW_115</v>
      </c>
      <c r="Y167" s="14">
        <f>IFERROR(IF(INDEX('11.4_Outliers-Formal_dry_recy'!$N$5:$N$500,MATCH($F167,'11.4_Outliers-Formal_dry_recy'!$F$5:$F$500,0))&lt;&gt;"N",
INDEX('11.4_Outliers-Formal_dry_recy'!J$5:J$500,MATCH($F167,'11.4_Outliers-Formal_dry_recy'!$F$5:$F$500,0)),""),"")</f>
        <v>0</v>
      </c>
      <c r="Z167" s="8">
        <f>IFERROR(IF(INDEX('11.4_Outliers-Formal_dry_recy'!$N$5:$N$500,MATCH($F167,'11.4_Outliers-Formal_dry_recy'!$F$5:$F$500,0))&lt;&gt;"N",
INDEX('11.4_Outliers-Formal_dry_recy'!K$5:K$500,MATCH($F167,'11.4_Outliers-Formal_dry_recy'!$F$5:$F$500,0)),""),"")</f>
        <v>2013</v>
      </c>
      <c r="AA167" s="14" t="str">
        <f>IFERROR(IF(INDEX('11.4_Outliers-Formal_dry_recy'!$N$5:$N$500,MATCH($F167,'11.4_Outliers-Formal_dry_recy'!$F$5:$F$500,0))&lt;&gt;"N",
INDEX('11.4_Outliers-Formal_dry_recy'!L$5:L$500,MATCH($F167,'11.4_Outliers-Formal_dry_recy'!$F$5:$F$500,0)),""),"")</f>
        <v>WaW_115</v>
      </c>
      <c r="AB167" s="14">
        <f>IFERROR(IF(INDEX('11.6_Outliers-Incineration'!$N$5:$N$500,MATCH($F167,'11.6_Outliers-Incineration'!$F$5:$F$500,0))&lt;&gt;"N",
INDEX('11.6_Outliers-Incineration'!J$5:J$500,MATCH($F167,'11.6_Outliers-Incineration'!$F$5:$F$500,0)),""),"")</f>
        <v>0</v>
      </c>
      <c r="AC167" s="8">
        <f>IFERROR(IF(INDEX('11.6_Outliers-Incineration'!$N$5:$N$500,MATCH($F167,'11.6_Outliers-Incineration'!$F$5:$F$500,0))&lt;&gt;"N",
INDEX('11.6_Outliers-Incineration'!K$5:K$500,MATCH($F167,'11.6_Outliers-Incineration'!$F$5:$F$500,0)),""),"")</f>
        <v>2013</v>
      </c>
      <c r="AD167" s="14" t="str">
        <f>IFERROR(IF(INDEX('11.6_Outliers-Incineration'!$N$5:$N$500,MATCH($F167,'11.6_Outliers-Incineration'!$F$5:$F$500,0))&lt;&gt;"N",
INDEX('11.6_Outliers-Incineration'!L$5:L$500,MATCH($F167,'11.6_Outliers-Incineration'!$F$5:$F$500,0)),""),"")</f>
        <v>WaW_115</v>
      </c>
      <c r="AE167" s="14">
        <f>IFERROR(IF(INDEX('11.7_Outliers-Controlled_disp'!$N$5:$N$500,MATCH($F167,'11.7_Outliers-Controlled_disp'!$F$5:$F$500,0))&lt;&gt;"N",
INDEX('11.7_Outliers-Controlled_disp'!J$5:J$500,MATCH($F167,'11.7_Outliers-Controlled_disp'!$F$5:$F$500,0)),""),"")</f>
        <v>0</v>
      </c>
      <c r="AF167" s="8">
        <f>IFERROR(IF(INDEX('11.7_Outliers-Controlled_disp'!$N$5:$N$500,MATCH($F167,'11.7_Outliers-Controlled_disp'!$F$5:$F$500,0))&lt;&gt;"N",
INDEX('11.7_Outliers-Controlled_disp'!K$5:K$500,MATCH($F167,'11.7_Outliers-Controlled_disp'!$F$5:$F$500,0)),""),"")</f>
        <v>2013</v>
      </c>
      <c r="AG167" s="14" t="str">
        <f>IFERROR(IF(INDEX('11.7_Outliers-Controlled_disp'!$N$5:$N$500,MATCH($F167,'11.7_Outliers-Controlled_disp'!$F$5:$F$500,0))&lt;&gt;"N",
INDEX('11.7_Outliers-Controlled_disp'!L$5:L$500,MATCH($F167,'11.7_Outliers-Controlled_disp'!$F$5:$F$500,0)),""),"")</f>
        <v>WaW_115</v>
      </c>
      <c r="AI167" s="5"/>
      <c r="AJ167" s="5" t="s">
        <v>1569</v>
      </c>
      <c r="AK167" s="5">
        <f t="shared" si="2"/>
        <v>7</v>
      </c>
    </row>
    <row r="168" spans="1:37" x14ac:dyDescent="0.25">
      <c r="A168" s="5" t="s">
        <v>1175</v>
      </c>
      <c r="B168" s="5" t="s">
        <v>1173</v>
      </c>
      <c r="C168" s="5" t="s">
        <v>1172</v>
      </c>
      <c r="D168" s="5" t="s">
        <v>1038</v>
      </c>
      <c r="E168" s="5" t="s">
        <v>1177</v>
      </c>
      <c r="F168" s="5" t="s">
        <v>1176</v>
      </c>
      <c r="G168" s="5">
        <v>2</v>
      </c>
      <c r="H168" s="15">
        <v>1</v>
      </c>
      <c r="I168" s="4"/>
      <c r="J168" s="13">
        <f>IFERROR(IF(INDEX('11.1_Outliers-Generation'!$N$5:$N$500,MATCH($F168,'11.1_Outliers-Generation'!$F$5:$F$500,0))&lt;&gt;"N",
INDEX('11.1_Outliers-Generation'!J$5:J$500,MATCH($F168,'11.1_Outliers-Generation'!$F$5:$F$500,0)),""),"")</f>
        <v>0.56002640699785444</v>
      </c>
      <c r="K168" s="8">
        <f>IFERROR(IF(INDEX('11.1_Outliers-Generation'!$N$5:$N$500,MATCH($F168,'11.1_Outliers-Generation'!$F$5:$F$500,0))&lt;&gt;"N",
INDEX('11.1_Outliers-Generation'!K$5:K$500,MATCH($F168,'11.1_Outliers-Generation'!$F$5:$F$500,0)),""),"")</f>
        <v>2011</v>
      </c>
      <c r="L168" s="13" t="str">
        <f>IFERROR(IF(INDEX('11.1_Outliers-Generation'!$N$5:$N$500,MATCH($F168,'11.1_Outliers-Generation'!$F$5:$F$500,0))&lt;&gt;"N",
INDEX('11.1_Outliers-Generation'!L$5:L$500,MATCH($F168,'11.1_Outliers-Generation'!$F$5:$F$500,0)),""),"")</f>
        <v>WaW_116</v>
      </c>
      <c r="M168" s="14" t="str">
        <f>IFERROR(IF(INDEX('11.2_Outliers-Collection_cov'!$N$5:$N$500,MATCH($F168,'11.2_Outliers-Collection_cov'!$F$5:$F$500,0))&lt;&gt;"N",
INDEX('11.2_Outliers-Collection_cov'!J$5:J$500,MATCH($F168,'11.2_Outliers-Collection_cov'!$F$5:$F$500,0)),""),"")</f>
        <v/>
      </c>
      <c r="N168" s="8" t="str">
        <f>IFERROR(IF(INDEX('11.2_Outliers-Collection_cov'!$N$5:$N$500,MATCH($F168,'11.2_Outliers-Collection_cov'!$F$5:$F$500,0))&lt;&gt;"N",
INDEX('11.2_Outliers-Collection_cov'!K$5:K$500,MATCH($F168,'11.2_Outliers-Collection_cov'!$F$5:$F$500,0)),""),"")</f>
        <v/>
      </c>
      <c r="O168" s="13" t="str">
        <f>IFERROR(IF(INDEX('11.2_Outliers-Collection_cov'!$N$5:$N$500,MATCH($F168,'11.2_Outliers-Collection_cov'!$F$5:$F$500,0))&lt;&gt;"N",
INDEX('11.2_Outliers-Collection_cov'!L$5:L$500,MATCH($F168,'11.2_Outliers-Collection_cov'!$F$5:$F$500,0)),""),"")</f>
        <v/>
      </c>
      <c r="P168" s="14">
        <f>IFERROR(IF(INDEX('11.3_Outliers-Plastic'!$N$5:$N$500,MATCH($F168,'11.3_Outliers-Plastic'!$F$5:$F$500,0))&lt;&gt;"N",
INDEX('11.3_Outliers-Plastic'!J$5:J$500,MATCH($F168,'11.3_Outliers-Plastic'!$F$5:$F$500,0)),""),"")</f>
        <v>12.000000000000002</v>
      </c>
      <c r="Q168" s="8">
        <f>IFERROR(IF(INDEX('11.3_Outliers-Plastic'!$N$5:$N$500,MATCH($F168,'11.3_Outliers-Plastic'!$F$5:$F$500,0))&lt;&gt;"N",
INDEX('11.3_Outliers-Plastic'!K$5:K$500,MATCH($F168,'11.3_Outliers-Plastic'!$F$5:$F$500,0)),""),"")</f>
        <v>2011</v>
      </c>
      <c r="R168" s="14" t="str">
        <f>IFERROR(IF(INDEX('11.3_Outliers-Plastic'!$N$5:$N$500,MATCH($F168,'11.3_Outliers-Plastic'!$F$5:$F$500,0))&lt;&gt;"N",
INDEX('11.3_Outliers-Plastic'!L$5:L$500,MATCH($F168,'11.3_Outliers-Plastic'!$F$5:$F$500,0)),""),"")</f>
        <v>WaW_116</v>
      </c>
      <c r="S168" s="12"/>
      <c r="T168" s="5"/>
      <c r="U168" s="5" t="s">
        <v>1569</v>
      </c>
      <c r="V168" s="14" t="str">
        <f>IFERROR(IF(INDEX('11.5_Outliers-Other_recovery'!$N$5:$N$500,MATCH($F168,'11.5_Outliers-Other_recovery'!$F$5:$F$500,0))&lt;&gt;"N",
INDEX('11.5_Outliers-Other_recovery'!J$5:J$500,MATCH($F168,'11.5_Outliers-Other_recovery'!$F$5:$F$500,0)),""),"")</f>
        <v/>
      </c>
      <c r="W168" s="8" t="str">
        <f>IFERROR(IF(INDEX('11.5_Outliers-Other_recovery'!$N$5:$N$500,MATCH($F168,'11.5_Outliers-Other_recovery'!$F$5:$F$500,0))&lt;&gt;"N",
INDEX('11.5_Outliers-Other_recovery'!K$5:K$500,MATCH($F168,'11.5_Outliers-Other_recovery'!$F$5:$F$500,0)),""),"")</f>
        <v/>
      </c>
      <c r="X168" s="14" t="str">
        <f>IFERROR(IF(INDEX('11.5_Outliers-Other_recovery'!$N$5:$N$500,MATCH($F168,'11.5_Outliers-Other_recovery'!$F$5:$F$500,0))&lt;&gt;"N",
INDEX('11.5_Outliers-Other_recovery'!L$5:L$500,MATCH($F168,'11.5_Outliers-Other_recovery'!$F$5:$F$500,0)),""),"")</f>
        <v/>
      </c>
      <c r="Y168" s="14" t="str">
        <f>IFERROR(IF(INDEX('11.4_Outliers-Formal_dry_recy'!$N$5:$N$500,MATCH($F168,'11.4_Outliers-Formal_dry_recy'!$F$5:$F$500,0))&lt;&gt;"N",
INDEX('11.4_Outliers-Formal_dry_recy'!J$5:J$500,MATCH($F168,'11.4_Outliers-Formal_dry_recy'!$F$5:$F$500,0)),""),"")</f>
        <v/>
      </c>
      <c r="Z168" s="8" t="str">
        <f>IFERROR(IF(INDEX('11.4_Outliers-Formal_dry_recy'!$N$5:$N$500,MATCH($F168,'11.4_Outliers-Formal_dry_recy'!$F$5:$F$500,0))&lt;&gt;"N",
INDEX('11.4_Outliers-Formal_dry_recy'!K$5:K$500,MATCH($F168,'11.4_Outliers-Formal_dry_recy'!$F$5:$F$500,0)),""),"")</f>
        <v/>
      </c>
      <c r="AA168" s="14" t="str">
        <f>IFERROR(IF(INDEX('11.4_Outliers-Formal_dry_recy'!$N$5:$N$500,MATCH($F168,'11.4_Outliers-Formal_dry_recy'!$F$5:$F$500,0))&lt;&gt;"N",
INDEX('11.4_Outliers-Formal_dry_recy'!L$5:L$500,MATCH($F168,'11.4_Outliers-Formal_dry_recy'!$F$5:$F$500,0)),""),"")</f>
        <v/>
      </c>
      <c r="AB168" s="14" t="str">
        <f>IFERROR(IF(INDEX('11.6_Outliers-Incineration'!$N$5:$N$500,MATCH($F168,'11.6_Outliers-Incineration'!$F$5:$F$500,0))&lt;&gt;"N",
INDEX('11.6_Outliers-Incineration'!J$5:J$500,MATCH($F168,'11.6_Outliers-Incineration'!$F$5:$F$500,0)),""),"")</f>
        <v/>
      </c>
      <c r="AC168" s="8" t="str">
        <f>IFERROR(IF(INDEX('11.6_Outliers-Incineration'!$N$5:$N$500,MATCH($F168,'11.6_Outliers-Incineration'!$F$5:$F$500,0))&lt;&gt;"N",
INDEX('11.6_Outliers-Incineration'!K$5:K$500,MATCH($F168,'11.6_Outliers-Incineration'!$F$5:$F$500,0)),""),"")</f>
        <v/>
      </c>
      <c r="AD168" s="14" t="str">
        <f>IFERROR(IF(INDEX('11.6_Outliers-Incineration'!$N$5:$N$500,MATCH($F168,'11.6_Outliers-Incineration'!$F$5:$F$500,0))&lt;&gt;"N",
INDEX('11.6_Outliers-Incineration'!L$5:L$500,MATCH($F168,'11.6_Outliers-Incineration'!$F$5:$F$500,0)),""),"")</f>
        <v/>
      </c>
      <c r="AE168" s="14" t="str">
        <f>IFERROR(IF(INDEX('11.7_Outliers-Controlled_disp'!$N$5:$N$500,MATCH($F168,'11.7_Outliers-Controlled_disp'!$F$5:$F$500,0))&lt;&gt;"N",
INDEX('11.7_Outliers-Controlled_disp'!J$5:J$500,MATCH($F168,'11.7_Outliers-Controlled_disp'!$F$5:$F$500,0)),""),"")</f>
        <v/>
      </c>
      <c r="AF168" s="8" t="str">
        <f>IFERROR(IF(INDEX('11.7_Outliers-Controlled_disp'!$N$5:$N$500,MATCH($F168,'11.7_Outliers-Controlled_disp'!$F$5:$F$500,0))&lt;&gt;"N",
INDEX('11.7_Outliers-Controlled_disp'!K$5:K$500,MATCH($F168,'11.7_Outliers-Controlled_disp'!$F$5:$F$500,0)),""),"")</f>
        <v/>
      </c>
      <c r="AG168" s="14" t="str">
        <f>IFERROR(IF(INDEX('11.7_Outliers-Controlled_disp'!$N$5:$N$500,MATCH($F168,'11.7_Outliers-Controlled_disp'!$F$5:$F$500,0))&lt;&gt;"N",
INDEX('11.7_Outliers-Controlled_disp'!L$5:L$500,MATCH($F168,'11.7_Outliers-Controlled_disp'!$F$5:$F$500,0)),""),"")</f>
        <v/>
      </c>
      <c r="AI168" s="5"/>
      <c r="AJ168" s="5" t="s">
        <v>1569</v>
      </c>
      <c r="AK168" s="5">
        <f t="shared" si="2"/>
        <v>2</v>
      </c>
    </row>
    <row r="169" spans="1:37" x14ac:dyDescent="0.25">
      <c r="A169" s="5" t="s">
        <v>1178</v>
      </c>
      <c r="B169" s="5" t="s">
        <v>1173</v>
      </c>
      <c r="C169" s="5" t="s">
        <v>1172</v>
      </c>
      <c r="D169" s="5" t="s">
        <v>1038</v>
      </c>
      <c r="E169" s="5" t="s">
        <v>1180</v>
      </c>
      <c r="F169" s="5" t="s">
        <v>1179</v>
      </c>
      <c r="G169" s="5">
        <v>2</v>
      </c>
      <c r="H169" s="15">
        <v>2</v>
      </c>
      <c r="I169" s="4" t="s">
        <v>1891</v>
      </c>
      <c r="J169" s="13" t="str">
        <f>IFERROR(IF(INDEX('11.1_Outliers-Generation'!$N$5:$N$500,MATCH($F169,'11.1_Outliers-Generation'!$F$5:$F$500,0))&lt;&gt;"N",
INDEX('11.1_Outliers-Generation'!J$5:J$500,MATCH($F169,'11.1_Outliers-Generation'!$F$5:$F$500,0)),""),"")</f>
        <v/>
      </c>
      <c r="K169" s="8" t="str">
        <f>IFERROR(IF(INDEX('11.1_Outliers-Generation'!$N$5:$N$500,MATCH($F169,'11.1_Outliers-Generation'!$F$5:$F$500,0))&lt;&gt;"N",
INDEX('11.1_Outliers-Generation'!K$5:K$500,MATCH($F169,'11.1_Outliers-Generation'!$F$5:$F$500,0)),""),"")</f>
        <v/>
      </c>
      <c r="L169" s="13" t="str">
        <f>IFERROR(IF(INDEX('11.1_Outliers-Generation'!$N$5:$N$500,MATCH($F169,'11.1_Outliers-Generation'!$F$5:$F$500,0))&lt;&gt;"N",
INDEX('11.1_Outliers-Generation'!L$5:L$500,MATCH($F169,'11.1_Outliers-Generation'!$F$5:$F$500,0)),""),"")</f>
        <v/>
      </c>
      <c r="M169" s="14" t="str">
        <f>IFERROR(IF(INDEX('11.2_Outliers-Collection_cov'!$N$5:$N$500,MATCH($F169,'11.2_Outliers-Collection_cov'!$F$5:$F$500,0))&lt;&gt;"N",
INDEX('11.2_Outliers-Collection_cov'!J$5:J$500,MATCH($F169,'11.2_Outliers-Collection_cov'!$F$5:$F$500,0)),""),"")</f>
        <v/>
      </c>
      <c r="N169" s="8" t="str">
        <f>IFERROR(IF(INDEX('11.2_Outliers-Collection_cov'!$N$5:$N$500,MATCH($F169,'11.2_Outliers-Collection_cov'!$F$5:$F$500,0))&lt;&gt;"N",
INDEX('11.2_Outliers-Collection_cov'!K$5:K$500,MATCH($F169,'11.2_Outliers-Collection_cov'!$F$5:$F$500,0)),""),"")</f>
        <v/>
      </c>
      <c r="O169" s="13" t="str">
        <f>IFERROR(IF(INDEX('11.2_Outliers-Collection_cov'!$N$5:$N$500,MATCH($F169,'11.2_Outliers-Collection_cov'!$F$5:$F$500,0))&lt;&gt;"N",
INDEX('11.2_Outliers-Collection_cov'!L$5:L$500,MATCH($F169,'11.2_Outliers-Collection_cov'!$F$5:$F$500,0)),""),"")</f>
        <v/>
      </c>
      <c r="P169" s="14">
        <f>IFERROR(IF(INDEX('11.3_Outliers-Plastic'!$N$5:$N$500,MATCH($F169,'11.3_Outliers-Plastic'!$F$5:$F$500,0))&lt;&gt;"N",
INDEX('11.3_Outliers-Plastic'!J$5:J$500,MATCH($F169,'11.3_Outliers-Plastic'!$F$5:$F$500,0)),""),"")</f>
        <v>11.811811811811811</v>
      </c>
      <c r="Q169" s="8">
        <f>IFERROR(IF(INDEX('11.3_Outliers-Plastic'!$N$5:$N$500,MATCH($F169,'11.3_Outliers-Plastic'!$F$5:$F$500,0))&lt;&gt;"N",
INDEX('11.3_Outliers-Plastic'!K$5:K$500,MATCH($F169,'11.3_Outliers-Plastic'!$F$5:$F$500,0)),""),"")</f>
        <v>2014</v>
      </c>
      <c r="R169" s="14" t="str">
        <f>IFERROR(IF(INDEX('11.3_Outliers-Plastic'!$N$5:$N$500,MATCH($F169,'11.3_Outliers-Plastic'!$F$5:$F$500,0))&lt;&gt;"N",
INDEX('11.3_Outliers-Plastic'!L$5:L$500,MATCH($F169,'11.3_Outliers-Plastic'!$F$5:$F$500,0)),""),"")</f>
        <v>WaW_117</v>
      </c>
      <c r="S169" s="12"/>
      <c r="T169" s="5"/>
      <c r="U169" s="5" t="s">
        <v>1569</v>
      </c>
      <c r="V169" s="14">
        <f>IFERROR(IF(INDEX('11.5_Outliers-Other_recovery'!$N$5:$N$500,MATCH($F169,'11.5_Outliers-Other_recovery'!$F$5:$F$500,0))&lt;&gt;"N",
INDEX('11.5_Outliers-Other_recovery'!J$5:J$500,MATCH($F169,'11.5_Outliers-Other_recovery'!$F$5:$F$500,0)),""),"")</f>
        <v>0</v>
      </c>
      <c r="W169" s="8">
        <f>IFERROR(IF(INDEX('11.5_Outliers-Other_recovery'!$N$5:$N$500,MATCH($F169,'11.5_Outliers-Other_recovery'!$F$5:$F$500,0))&lt;&gt;"N",
INDEX('11.5_Outliers-Other_recovery'!K$5:K$500,MATCH($F169,'11.5_Outliers-Other_recovery'!$F$5:$F$500,0)),""),"")</f>
        <v>2014</v>
      </c>
      <c r="X169" s="14" t="str">
        <f>IFERROR(IF(INDEX('11.5_Outliers-Other_recovery'!$N$5:$N$500,MATCH($F169,'11.5_Outliers-Other_recovery'!$F$5:$F$500,0))&lt;&gt;"N",
INDEX('11.5_Outliers-Other_recovery'!L$5:L$500,MATCH($F169,'11.5_Outliers-Other_recovery'!$F$5:$F$500,0)),""),"")</f>
        <v>WaW_117</v>
      </c>
      <c r="Y169" s="14">
        <f>IFERROR(IF(INDEX('11.4_Outliers-Formal_dry_recy'!$N$5:$N$500,MATCH($F169,'11.4_Outliers-Formal_dry_recy'!$F$5:$F$500,0))&lt;&gt;"N",
INDEX('11.4_Outliers-Formal_dry_recy'!J$5:J$500,MATCH($F169,'11.4_Outliers-Formal_dry_recy'!$F$5:$F$500,0)),""),"")</f>
        <v>0</v>
      </c>
      <c r="Z169" s="8">
        <f>IFERROR(IF(INDEX('11.4_Outliers-Formal_dry_recy'!$N$5:$N$500,MATCH($F169,'11.4_Outliers-Formal_dry_recy'!$F$5:$F$500,0))&lt;&gt;"N",
INDEX('11.4_Outliers-Formal_dry_recy'!K$5:K$500,MATCH($F169,'11.4_Outliers-Formal_dry_recy'!$F$5:$F$500,0)),""),"")</f>
        <v>2014</v>
      </c>
      <c r="AA169" s="14" t="str">
        <f>IFERROR(IF(INDEX('11.4_Outliers-Formal_dry_recy'!$N$5:$N$500,MATCH($F169,'11.4_Outliers-Formal_dry_recy'!$F$5:$F$500,0))&lt;&gt;"N",
INDEX('11.4_Outliers-Formal_dry_recy'!L$5:L$500,MATCH($F169,'11.4_Outliers-Formal_dry_recy'!$F$5:$F$500,0)),""),"")</f>
        <v>WaW_117</v>
      </c>
      <c r="AB169" s="14">
        <f>IFERROR(IF(INDEX('11.6_Outliers-Incineration'!$N$5:$N$500,MATCH($F169,'11.6_Outliers-Incineration'!$F$5:$F$500,0))&lt;&gt;"N",
INDEX('11.6_Outliers-Incineration'!J$5:J$500,MATCH($F169,'11.6_Outliers-Incineration'!$F$5:$F$500,0)),""),"")</f>
        <v>0</v>
      </c>
      <c r="AC169" s="8">
        <f>IFERROR(IF(INDEX('11.6_Outliers-Incineration'!$N$5:$N$500,MATCH($F169,'11.6_Outliers-Incineration'!$F$5:$F$500,0))&lt;&gt;"N",
INDEX('11.6_Outliers-Incineration'!K$5:K$500,MATCH($F169,'11.6_Outliers-Incineration'!$F$5:$F$500,0)),""),"")</f>
        <v>2014</v>
      </c>
      <c r="AD169" s="14" t="str">
        <f>IFERROR(IF(INDEX('11.6_Outliers-Incineration'!$N$5:$N$500,MATCH($F169,'11.6_Outliers-Incineration'!$F$5:$F$500,0))&lt;&gt;"N",
INDEX('11.6_Outliers-Incineration'!L$5:L$500,MATCH($F169,'11.6_Outliers-Incineration'!$F$5:$F$500,0)),""),"")</f>
        <v>WaW_117</v>
      </c>
      <c r="AE169" s="14">
        <f>IFERROR(IF(INDEX('11.7_Outliers-Controlled_disp'!$N$5:$N$500,MATCH($F169,'11.7_Outliers-Controlled_disp'!$F$5:$F$500,0))&lt;&gt;"N",
INDEX('11.7_Outliers-Controlled_disp'!J$5:J$500,MATCH($F169,'11.7_Outliers-Controlled_disp'!$F$5:$F$500,0)),""),"")</f>
        <v>0</v>
      </c>
      <c r="AF169" s="8">
        <f>IFERROR(IF(INDEX('11.7_Outliers-Controlled_disp'!$N$5:$N$500,MATCH($F169,'11.7_Outliers-Controlled_disp'!$F$5:$F$500,0))&lt;&gt;"N",
INDEX('11.7_Outliers-Controlled_disp'!K$5:K$500,MATCH($F169,'11.7_Outliers-Controlled_disp'!$F$5:$F$500,0)),""),"")</f>
        <v>2014</v>
      </c>
      <c r="AG169" s="14" t="str">
        <f>IFERROR(IF(INDEX('11.7_Outliers-Controlled_disp'!$N$5:$N$500,MATCH($F169,'11.7_Outliers-Controlled_disp'!$F$5:$F$500,0))&lt;&gt;"N",
INDEX('11.7_Outliers-Controlled_disp'!L$5:L$500,MATCH($F169,'11.7_Outliers-Controlled_disp'!$F$5:$F$500,0)),""),"")</f>
        <v>WaW_117</v>
      </c>
      <c r="AI169" s="5"/>
      <c r="AJ169" s="5" t="s">
        <v>1569</v>
      </c>
      <c r="AK169" s="5">
        <f t="shared" si="2"/>
        <v>5</v>
      </c>
    </row>
    <row r="170" spans="1:37" x14ac:dyDescent="0.25">
      <c r="A170" s="5" t="s">
        <v>457</v>
      </c>
      <c r="B170" s="5" t="s">
        <v>460</v>
      </c>
      <c r="C170" s="5" t="s">
        <v>459</v>
      </c>
      <c r="D170" s="5" t="s">
        <v>360</v>
      </c>
      <c r="E170" s="5" t="s">
        <v>461</v>
      </c>
      <c r="F170" s="5" t="s">
        <v>458</v>
      </c>
      <c r="G170" s="5">
        <v>2</v>
      </c>
      <c r="H170" s="15">
        <v>1</v>
      </c>
      <c r="I170" s="4" t="s">
        <v>3164</v>
      </c>
      <c r="J170" s="13">
        <f>IFERROR(IF(INDEX('11.1_Outliers-Generation'!$N$5:$N$500,MATCH($F170,'11.1_Outliers-Generation'!$F$5:$F$500,0))&lt;&gt;"N",
INDEX('11.1_Outliers-Generation'!J$5:J$500,MATCH($F170,'11.1_Outliers-Generation'!$F$5:$F$500,0)),""),"")</f>
        <v>0.70000000313841571</v>
      </c>
      <c r="K170" s="8">
        <f>IFERROR(IF(INDEX('11.1_Outliers-Generation'!$N$5:$N$500,MATCH($F170,'11.1_Outliers-Generation'!$F$5:$F$500,0))&lt;&gt;"N",
INDEX('11.1_Outliers-Generation'!K$5:K$500,MATCH($F170,'11.1_Outliers-Generation'!$F$5:$F$500,0)),""),"")</f>
        <v>2015</v>
      </c>
      <c r="L170" s="13" t="str">
        <f>IFERROR(IF(INDEX('11.1_Outliers-Generation'!$N$5:$N$500,MATCH($F170,'11.1_Outliers-Generation'!$F$5:$F$500,0))&lt;&gt;"N",
INDEX('11.1_Outliers-Generation'!L$5:L$500,MATCH($F170,'11.1_Outliers-Generation'!$F$5:$F$500,0)),""),"")</f>
        <v>WaW_119</v>
      </c>
      <c r="M170" s="14">
        <f>IFERROR(IF(INDEX('11.2_Outliers-Collection_cov'!$N$5:$N$500,MATCH($F170,'11.2_Outliers-Collection_cov'!$F$5:$F$500,0))&lt;&gt;"N",
INDEX('11.2_Outliers-Collection_cov'!J$5:J$500,MATCH($F170,'11.2_Outliers-Collection_cov'!$F$5:$F$500,0)),""),"")</f>
        <v>12.4</v>
      </c>
      <c r="N170" s="8">
        <f>IFERROR(IF(INDEX('11.2_Outliers-Collection_cov'!$N$5:$N$500,MATCH($F170,'11.2_Outliers-Collection_cov'!$F$5:$F$500,0))&lt;&gt;"N",
INDEX('11.2_Outliers-Collection_cov'!K$5:K$500,MATCH($F170,'11.2_Outliers-Collection_cov'!$F$5:$F$500,0)),""),"")</f>
        <v>2015</v>
      </c>
      <c r="O170" s="13" t="str">
        <f>IFERROR(IF(INDEX('11.2_Outliers-Collection_cov'!$N$5:$N$500,MATCH($F170,'11.2_Outliers-Collection_cov'!$F$5:$F$500,0))&lt;&gt;"N",
INDEX('11.2_Outliers-Collection_cov'!L$5:L$500,MATCH($F170,'11.2_Outliers-Collection_cov'!$F$5:$F$500,0)),""),"")</f>
        <v>WaW_119</v>
      </c>
      <c r="P170" s="14">
        <f>IFERROR(IF(INDEX('11.3_Outliers-Plastic'!$N$5:$N$500,MATCH($F170,'11.3_Outliers-Plastic'!$F$5:$F$500,0))&lt;&gt;"N",
INDEX('11.3_Outliers-Plastic'!J$5:J$500,MATCH($F170,'11.3_Outliers-Plastic'!$F$5:$F$500,0)),""),"")</f>
        <v>15.4</v>
      </c>
      <c r="Q170" s="8">
        <f>IFERROR(IF(INDEX('11.3_Outliers-Plastic'!$N$5:$N$500,MATCH($F170,'11.3_Outliers-Plastic'!$F$5:$F$500,0))&lt;&gt;"N",
INDEX('11.3_Outliers-Plastic'!K$5:K$500,MATCH($F170,'11.3_Outliers-Plastic'!$F$5:$F$500,0)),""),"")</f>
        <v>2015</v>
      </c>
      <c r="R170" s="14" t="str">
        <f>IFERROR(IF(INDEX('11.3_Outliers-Plastic'!$N$5:$N$500,MATCH($F170,'11.3_Outliers-Plastic'!$F$5:$F$500,0))&lt;&gt;"N",
INDEX('11.3_Outliers-Plastic'!L$5:L$500,MATCH($F170,'11.3_Outliers-Plastic'!$F$5:$F$500,0)),""),"")</f>
        <v>WaW_119</v>
      </c>
      <c r="S170" s="12"/>
      <c r="T170" s="5"/>
      <c r="U170" s="5" t="s">
        <v>1569</v>
      </c>
      <c r="V170" s="14">
        <f>IFERROR(IF(INDEX('11.5_Outliers-Other_recovery'!$N$5:$N$500,MATCH($F170,'11.5_Outliers-Other_recovery'!$F$5:$F$500,0))&lt;&gt;"N",
INDEX('11.5_Outliers-Other_recovery'!J$5:J$500,MATCH($F170,'11.5_Outliers-Other_recovery'!$F$5:$F$500,0)),""),"")</f>
        <v>0</v>
      </c>
      <c r="W170" s="8">
        <f>IFERROR(IF(INDEX('11.5_Outliers-Other_recovery'!$N$5:$N$500,MATCH($F170,'11.5_Outliers-Other_recovery'!$F$5:$F$500,0))&lt;&gt;"N",
INDEX('11.5_Outliers-Other_recovery'!K$5:K$500,MATCH($F170,'11.5_Outliers-Other_recovery'!$F$5:$F$500,0)),""),"")</f>
        <v>2015</v>
      </c>
      <c r="X170" s="14" t="str">
        <f>IFERROR(IF(INDEX('11.5_Outliers-Other_recovery'!$N$5:$N$500,MATCH($F170,'11.5_Outliers-Other_recovery'!$F$5:$F$500,0))&lt;&gt;"N",
INDEX('11.5_Outliers-Other_recovery'!L$5:L$500,MATCH($F170,'11.5_Outliers-Other_recovery'!$F$5:$F$500,0)),""),"")</f>
        <v>WaW_119</v>
      </c>
      <c r="Y170" s="14">
        <f>IFERROR(IF(INDEX('11.4_Outliers-Formal_dry_recy'!$N$5:$N$500,MATCH($F170,'11.4_Outliers-Formal_dry_recy'!$F$5:$F$500,0))&lt;&gt;"N",
INDEX('11.4_Outliers-Formal_dry_recy'!J$5:J$500,MATCH($F170,'11.4_Outliers-Formal_dry_recy'!$F$5:$F$500,0)),""),"")</f>
        <v>0</v>
      </c>
      <c r="Z170" s="8">
        <f>IFERROR(IF(INDEX('11.4_Outliers-Formal_dry_recy'!$N$5:$N$500,MATCH($F170,'11.4_Outliers-Formal_dry_recy'!$F$5:$F$500,0))&lt;&gt;"N",
INDEX('11.4_Outliers-Formal_dry_recy'!K$5:K$500,MATCH($F170,'11.4_Outliers-Formal_dry_recy'!$F$5:$F$500,0)),""),"")</f>
        <v>2015</v>
      </c>
      <c r="AA170" s="14" t="str">
        <f>IFERROR(IF(INDEX('11.4_Outliers-Formal_dry_recy'!$N$5:$N$500,MATCH($F170,'11.4_Outliers-Formal_dry_recy'!$F$5:$F$500,0))&lt;&gt;"N",
INDEX('11.4_Outliers-Formal_dry_recy'!L$5:L$500,MATCH($F170,'11.4_Outliers-Formal_dry_recy'!$F$5:$F$500,0)),""),"")</f>
        <v>WaW_119</v>
      </c>
      <c r="AB170" s="14">
        <f>IFERROR(IF(INDEX('11.6_Outliers-Incineration'!$N$5:$N$500,MATCH($F170,'11.6_Outliers-Incineration'!$F$5:$F$500,0))&lt;&gt;"N",
INDEX('11.6_Outliers-Incineration'!J$5:J$500,MATCH($F170,'11.6_Outliers-Incineration'!$F$5:$F$500,0)),""),"")</f>
        <v>0</v>
      </c>
      <c r="AC170" s="8">
        <f>IFERROR(IF(INDEX('11.6_Outliers-Incineration'!$N$5:$N$500,MATCH($F170,'11.6_Outliers-Incineration'!$F$5:$F$500,0))&lt;&gt;"N",
INDEX('11.6_Outliers-Incineration'!K$5:K$500,MATCH($F170,'11.6_Outliers-Incineration'!$F$5:$F$500,0)),""),"")</f>
        <v>2015</v>
      </c>
      <c r="AD170" s="14" t="str">
        <f>IFERROR(IF(INDEX('11.6_Outliers-Incineration'!$N$5:$N$500,MATCH($F170,'11.6_Outliers-Incineration'!$F$5:$F$500,0))&lt;&gt;"N",
INDEX('11.6_Outliers-Incineration'!L$5:L$500,MATCH($F170,'11.6_Outliers-Incineration'!$F$5:$F$500,0)),""),"")</f>
        <v>WaW_119</v>
      </c>
      <c r="AE170" s="14" t="str">
        <f>IFERROR(IF(INDEX('11.7_Outliers-Controlled_disp'!$N$5:$N$500,MATCH($F170,'11.7_Outliers-Controlled_disp'!$F$5:$F$500,0))&lt;&gt;"N",
INDEX('11.7_Outliers-Controlled_disp'!J$5:J$500,MATCH($F170,'11.7_Outliers-Controlled_disp'!$F$5:$F$500,0)),""),"")</f>
        <v/>
      </c>
      <c r="AF170" s="8" t="str">
        <f>IFERROR(IF(INDEX('11.7_Outliers-Controlled_disp'!$N$5:$N$500,MATCH($F170,'11.7_Outliers-Controlled_disp'!$F$5:$F$500,0))&lt;&gt;"N",
INDEX('11.7_Outliers-Controlled_disp'!K$5:K$500,MATCH($F170,'11.7_Outliers-Controlled_disp'!$F$5:$F$500,0)),""),"")</f>
        <v/>
      </c>
      <c r="AG170" s="14" t="str">
        <f>IFERROR(IF(INDEX('11.7_Outliers-Controlled_disp'!$N$5:$N$500,MATCH($F170,'11.7_Outliers-Controlled_disp'!$F$5:$F$500,0))&lt;&gt;"N",
INDEX('11.7_Outliers-Controlled_disp'!L$5:L$500,MATCH($F170,'11.7_Outliers-Controlled_disp'!$F$5:$F$500,0)),""),"")</f>
        <v/>
      </c>
      <c r="AI170" s="5"/>
      <c r="AJ170" s="5" t="s">
        <v>1569</v>
      </c>
      <c r="AK170" s="5">
        <f t="shared" si="2"/>
        <v>6</v>
      </c>
    </row>
    <row r="171" spans="1:37" x14ac:dyDescent="0.25">
      <c r="A171" s="5" t="s">
        <v>699</v>
      </c>
      <c r="B171" s="5" t="s">
        <v>702</v>
      </c>
      <c r="C171" s="5" t="s">
        <v>701</v>
      </c>
      <c r="D171" s="5" t="s">
        <v>620</v>
      </c>
      <c r="E171" s="5" t="s">
        <v>703</v>
      </c>
      <c r="F171" s="5" t="s">
        <v>700</v>
      </c>
      <c r="G171" s="5">
        <v>2</v>
      </c>
      <c r="H171" s="15">
        <v>1</v>
      </c>
      <c r="I171" s="4"/>
      <c r="J171" s="13">
        <f>IFERROR(IF(INDEX('11.1_Outliers-Generation'!$N$5:$N$500,MATCH($F171,'11.1_Outliers-Generation'!$F$5:$F$500,0))&lt;&gt;"N",
INDEX('11.1_Outliers-Generation'!J$5:J$500,MATCH($F171,'11.1_Outliers-Generation'!$F$5:$F$500,0)),""),"")</f>
        <v>0.75429553264604809</v>
      </c>
      <c r="K171" s="8">
        <f>IFERROR(IF(INDEX('11.1_Outliers-Generation'!$N$5:$N$500,MATCH($F171,'11.1_Outliers-Generation'!$F$5:$F$500,0))&lt;&gt;"N",
INDEX('11.1_Outliers-Generation'!K$5:K$500,MATCH($F171,'11.1_Outliers-Generation'!$F$5:$F$500,0)),""),"")</f>
        <v>2015</v>
      </c>
      <c r="L171" s="13" t="str">
        <f>IFERROR(IF(INDEX('11.1_Outliers-Generation'!$N$5:$N$500,MATCH($F171,'11.1_Outliers-Generation'!$F$5:$F$500,0))&lt;&gt;"N",
INDEX('11.1_Outliers-Generation'!L$5:L$500,MATCH($F171,'11.1_Outliers-Generation'!$F$5:$F$500,0)),""),"")</f>
        <v>WaW_120</v>
      </c>
      <c r="M171" s="14">
        <f>IFERROR(IF(INDEX('11.2_Outliers-Collection_cov'!$N$5:$N$500,MATCH($F171,'11.2_Outliers-Collection_cov'!$F$5:$F$500,0))&lt;&gt;"N",
INDEX('11.2_Outliers-Collection_cov'!J$5:J$500,MATCH($F171,'11.2_Outliers-Collection_cov'!$F$5:$F$500,0)),""),"")</f>
        <v>97</v>
      </c>
      <c r="N171" s="8">
        <f>IFERROR(IF(INDEX('11.2_Outliers-Collection_cov'!$N$5:$N$500,MATCH($F171,'11.2_Outliers-Collection_cov'!$F$5:$F$500,0))&lt;&gt;"N",
INDEX('11.2_Outliers-Collection_cov'!K$5:K$500,MATCH($F171,'11.2_Outliers-Collection_cov'!$F$5:$F$500,0)),""),"")</f>
        <v>2015</v>
      </c>
      <c r="O171" s="13" t="str">
        <f>IFERROR(IF(INDEX('11.2_Outliers-Collection_cov'!$N$5:$N$500,MATCH($F171,'11.2_Outliers-Collection_cov'!$F$5:$F$500,0))&lt;&gt;"N",
INDEX('11.2_Outliers-Collection_cov'!L$5:L$500,MATCH($F171,'11.2_Outliers-Collection_cov'!$F$5:$F$500,0)),""),"")</f>
        <v>WaW_120</v>
      </c>
      <c r="P171" s="14">
        <f>IFERROR(IF(INDEX('11.3_Outliers-Plastic'!$N$5:$N$500,MATCH($F171,'11.3_Outliers-Plastic'!$F$5:$F$500,0))&lt;&gt;"N",
INDEX('11.3_Outliers-Plastic'!J$5:J$500,MATCH($F171,'11.3_Outliers-Plastic'!$F$5:$F$500,0)),""),"")</f>
        <v>8.1632653061224492</v>
      </c>
      <c r="Q171" s="8">
        <f>IFERROR(IF(INDEX('11.3_Outliers-Plastic'!$N$5:$N$500,MATCH($F171,'11.3_Outliers-Plastic'!$F$5:$F$500,0))&lt;&gt;"N",
INDEX('11.3_Outliers-Plastic'!K$5:K$500,MATCH($F171,'11.3_Outliers-Plastic'!$F$5:$F$500,0)),""),"")</f>
        <v>2015</v>
      </c>
      <c r="R171" s="14" t="str">
        <f>IFERROR(IF(INDEX('11.3_Outliers-Plastic'!$N$5:$N$500,MATCH($F171,'11.3_Outliers-Plastic'!$F$5:$F$500,0))&lt;&gt;"N",
INDEX('11.3_Outliers-Plastic'!L$5:L$500,MATCH($F171,'11.3_Outliers-Plastic'!$F$5:$F$500,0)),""),"")</f>
        <v>WaW_120</v>
      </c>
      <c r="S171" s="12"/>
      <c r="T171" s="5"/>
      <c r="U171" s="5" t="s">
        <v>1569</v>
      </c>
      <c r="V171" s="14" t="str">
        <f>IFERROR(IF(INDEX('11.5_Outliers-Other_recovery'!$N$5:$N$500,MATCH($F171,'11.5_Outliers-Other_recovery'!$F$5:$F$500,0))&lt;&gt;"N",
INDEX('11.5_Outliers-Other_recovery'!J$5:J$500,MATCH($F171,'11.5_Outliers-Other_recovery'!$F$5:$F$500,0)),""),"")</f>
        <v/>
      </c>
      <c r="W171" s="8" t="str">
        <f>IFERROR(IF(INDEX('11.5_Outliers-Other_recovery'!$N$5:$N$500,MATCH($F171,'11.5_Outliers-Other_recovery'!$F$5:$F$500,0))&lt;&gt;"N",
INDEX('11.5_Outliers-Other_recovery'!K$5:K$500,MATCH($F171,'11.5_Outliers-Other_recovery'!$F$5:$F$500,0)),""),"")</f>
        <v/>
      </c>
      <c r="X171" s="14" t="str">
        <f>IFERROR(IF(INDEX('11.5_Outliers-Other_recovery'!$N$5:$N$500,MATCH($F171,'11.5_Outliers-Other_recovery'!$F$5:$F$500,0))&lt;&gt;"N",
INDEX('11.5_Outliers-Other_recovery'!L$5:L$500,MATCH($F171,'11.5_Outliers-Other_recovery'!$F$5:$F$500,0)),""),"")</f>
        <v/>
      </c>
      <c r="Y171" s="14" t="str">
        <f>IFERROR(IF(INDEX('11.4_Outliers-Formal_dry_recy'!$N$5:$N$500,MATCH($F171,'11.4_Outliers-Formal_dry_recy'!$F$5:$F$500,0))&lt;&gt;"N",
INDEX('11.4_Outliers-Formal_dry_recy'!J$5:J$500,MATCH($F171,'11.4_Outliers-Formal_dry_recy'!$F$5:$F$500,0)),""),"")</f>
        <v/>
      </c>
      <c r="Z171" s="8" t="str">
        <f>IFERROR(IF(INDEX('11.4_Outliers-Formal_dry_recy'!$N$5:$N$500,MATCH($F171,'11.4_Outliers-Formal_dry_recy'!$F$5:$F$500,0))&lt;&gt;"N",
INDEX('11.4_Outliers-Formal_dry_recy'!K$5:K$500,MATCH($F171,'11.4_Outliers-Formal_dry_recy'!$F$5:$F$500,0)),""),"")</f>
        <v/>
      </c>
      <c r="AA171" s="14" t="str">
        <f>IFERROR(IF(INDEX('11.4_Outliers-Formal_dry_recy'!$N$5:$N$500,MATCH($F171,'11.4_Outliers-Formal_dry_recy'!$F$5:$F$500,0))&lt;&gt;"N",
INDEX('11.4_Outliers-Formal_dry_recy'!L$5:L$500,MATCH($F171,'11.4_Outliers-Formal_dry_recy'!$F$5:$F$500,0)),""),"")</f>
        <v/>
      </c>
      <c r="AB171" s="14" t="str">
        <f>IFERROR(IF(INDEX('11.6_Outliers-Incineration'!$N$5:$N$500,MATCH($F171,'11.6_Outliers-Incineration'!$F$5:$F$500,0))&lt;&gt;"N",
INDEX('11.6_Outliers-Incineration'!J$5:J$500,MATCH($F171,'11.6_Outliers-Incineration'!$F$5:$F$500,0)),""),"")</f>
        <v/>
      </c>
      <c r="AC171" s="8" t="str">
        <f>IFERROR(IF(INDEX('11.6_Outliers-Incineration'!$N$5:$N$500,MATCH($F171,'11.6_Outliers-Incineration'!$F$5:$F$500,0))&lt;&gt;"N",
INDEX('11.6_Outliers-Incineration'!K$5:K$500,MATCH($F171,'11.6_Outliers-Incineration'!$F$5:$F$500,0)),""),"")</f>
        <v/>
      </c>
      <c r="AD171" s="14" t="str">
        <f>IFERROR(IF(INDEX('11.6_Outliers-Incineration'!$N$5:$N$500,MATCH($F171,'11.6_Outliers-Incineration'!$F$5:$F$500,0))&lt;&gt;"N",
INDEX('11.6_Outliers-Incineration'!L$5:L$500,MATCH($F171,'11.6_Outliers-Incineration'!$F$5:$F$500,0)),""),"")</f>
        <v/>
      </c>
      <c r="AE171" s="14">
        <f>IFERROR(IF(INDEX('11.7_Outliers-Controlled_disp'!$N$5:$N$500,MATCH($F171,'11.7_Outliers-Controlled_disp'!$F$5:$F$500,0))&lt;&gt;"N",
INDEX('11.7_Outliers-Controlled_disp'!J$5:J$500,MATCH($F171,'11.7_Outliers-Controlled_disp'!$F$5:$F$500,0)),""),"")</f>
        <v>92.499732133290465</v>
      </c>
      <c r="AF171" s="8">
        <f>IFERROR(IF(INDEX('11.7_Outliers-Controlled_disp'!$N$5:$N$500,MATCH($F171,'11.7_Outliers-Controlled_disp'!$F$5:$F$500,0))&lt;&gt;"N",
INDEX('11.7_Outliers-Controlled_disp'!K$5:K$500,MATCH($F171,'11.7_Outliers-Controlled_disp'!$F$5:$F$500,0)),""),"")</f>
        <v>2015</v>
      </c>
      <c r="AG171" s="14" t="str">
        <f>IFERROR(IF(INDEX('11.7_Outliers-Controlled_disp'!$N$5:$N$500,MATCH($F171,'11.7_Outliers-Controlled_disp'!$F$5:$F$500,0))&lt;&gt;"N",
INDEX('11.7_Outliers-Controlled_disp'!L$5:L$500,MATCH($F171,'11.7_Outliers-Controlled_disp'!$F$5:$F$500,0)),""),"")</f>
        <v>WaW_120</v>
      </c>
      <c r="AI171" s="5"/>
      <c r="AJ171" s="5" t="s">
        <v>1569</v>
      </c>
      <c r="AK171" s="5">
        <f t="shared" si="2"/>
        <v>4</v>
      </c>
    </row>
    <row r="172" spans="1:37" x14ac:dyDescent="0.25">
      <c r="A172" s="5" t="s">
        <v>704</v>
      </c>
      <c r="B172" s="5" t="s">
        <v>702</v>
      </c>
      <c r="C172" s="5" t="s">
        <v>701</v>
      </c>
      <c r="D172" s="5" t="s">
        <v>620</v>
      </c>
      <c r="E172" s="5" t="s">
        <v>706</v>
      </c>
      <c r="F172" s="5" t="s">
        <v>705</v>
      </c>
      <c r="G172" s="5">
        <v>2</v>
      </c>
      <c r="H172" s="15">
        <v>1</v>
      </c>
      <c r="I172" s="4"/>
      <c r="J172" s="13">
        <f>IFERROR(IF(INDEX('11.1_Outliers-Generation'!$N$5:$N$500,MATCH($F172,'11.1_Outliers-Generation'!$F$5:$F$500,0))&lt;&gt;"N",
INDEX('11.1_Outliers-Generation'!J$5:J$500,MATCH($F172,'11.1_Outliers-Generation'!$F$5:$F$500,0)),""),"")</f>
        <v>0.93152582159624409</v>
      </c>
      <c r="K172" s="8">
        <f>IFERROR(IF(INDEX('11.1_Outliers-Generation'!$N$5:$N$500,MATCH($F172,'11.1_Outliers-Generation'!$F$5:$F$500,0))&lt;&gt;"N",
INDEX('11.1_Outliers-Generation'!K$5:K$500,MATCH($F172,'11.1_Outliers-Generation'!$F$5:$F$500,0)),""),"")</f>
        <v>2016</v>
      </c>
      <c r="L172" s="13" t="str">
        <f>IFERROR(IF(INDEX('11.1_Outliers-Generation'!$N$5:$N$500,MATCH($F172,'11.1_Outliers-Generation'!$F$5:$F$500,0))&lt;&gt;"N",
INDEX('11.1_Outliers-Generation'!L$5:L$500,MATCH($F172,'11.1_Outliers-Generation'!$F$5:$F$500,0)),""),"")</f>
        <v>WaW_121</v>
      </c>
      <c r="M172" s="14">
        <f>IFERROR(IF(INDEX('11.2_Outliers-Collection_cov'!$N$5:$N$500,MATCH($F172,'11.2_Outliers-Collection_cov'!$F$5:$F$500,0))&lt;&gt;"N",
INDEX('11.2_Outliers-Collection_cov'!J$5:J$500,MATCH($F172,'11.2_Outliers-Collection_cov'!$F$5:$F$500,0)),""),"")</f>
        <v>59</v>
      </c>
      <c r="N172" s="8">
        <f>IFERROR(IF(INDEX('11.2_Outliers-Collection_cov'!$N$5:$N$500,MATCH($F172,'11.2_Outliers-Collection_cov'!$F$5:$F$500,0))&lt;&gt;"N",
INDEX('11.2_Outliers-Collection_cov'!K$5:K$500,MATCH($F172,'11.2_Outliers-Collection_cov'!$F$5:$F$500,0)),""),"")</f>
        <v>2016</v>
      </c>
      <c r="O172" s="13" t="str">
        <f>IFERROR(IF(INDEX('11.2_Outliers-Collection_cov'!$N$5:$N$500,MATCH($F172,'11.2_Outliers-Collection_cov'!$F$5:$F$500,0))&lt;&gt;"N",
INDEX('11.2_Outliers-Collection_cov'!L$5:L$500,MATCH($F172,'11.2_Outliers-Collection_cov'!$F$5:$F$500,0)),""),"")</f>
        <v>WaW_121</v>
      </c>
      <c r="P172" s="14">
        <f>IFERROR(IF(INDEX('11.3_Outliers-Plastic'!$N$5:$N$500,MATCH($F172,'11.3_Outliers-Plastic'!$F$5:$F$500,0))&lt;&gt;"N",
INDEX('11.3_Outliers-Plastic'!J$5:J$500,MATCH($F172,'11.3_Outliers-Plastic'!$F$5:$F$500,0)),""),"")</f>
        <v>11.261126112611262</v>
      </c>
      <c r="Q172" s="8">
        <f>IFERROR(IF(INDEX('11.3_Outliers-Plastic'!$N$5:$N$500,MATCH($F172,'11.3_Outliers-Plastic'!$F$5:$F$500,0))&lt;&gt;"N",
INDEX('11.3_Outliers-Plastic'!K$5:K$500,MATCH($F172,'11.3_Outliers-Plastic'!$F$5:$F$500,0)),""),"")</f>
        <v>2016</v>
      </c>
      <c r="R172" s="14" t="str">
        <f>IFERROR(IF(INDEX('11.3_Outliers-Plastic'!$N$5:$N$500,MATCH($F172,'11.3_Outliers-Plastic'!$F$5:$F$500,0))&lt;&gt;"N",
INDEX('11.3_Outliers-Plastic'!L$5:L$500,MATCH($F172,'11.3_Outliers-Plastic'!$F$5:$F$500,0)),""),"")</f>
        <v>WaW_121</v>
      </c>
      <c r="S172" s="12"/>
      <c r="T172" s="5"/>
      <c r="U172" s="5" t="s">
        <v>1569</v>
      </c>
      <c r="V172" s="14" t="str">
        <f>IFERROR(IF(INDEX('11.5_Outliers-Other_recovery'!$N$5:$N$500,MATCH($F172,'11.5_Outliers-Other_recovery'!$F$5:$F$500,0))&lt;&gt;"N",
INDEX('11.5_Outliers-Other_recovery'!J$5:J$500,MATCH($F172,'11.5_Outliers-Other_recovery'!$F$5:$F$500,0)),""),"")</f>
        <v/>
      </c>
      <c r="W172" s="8" t="str">
        <f>IFERROR(IF(INDEX('11.5_Outliers-Other_recovery'!$N$5:$N$500,MATCH($F172,'11.5_Outliers-Other_recovery'!$F$5:$F$500,0))&lt;&gt;"N",
INDEX('11.5_Outliers-Other_recovery'!K$5:K$500,MATCH($F172,'11.5_Outliers-Other_recovery'!$F$5:$F$500,0)),""),"")</f>
        <v/>
      </c>
      <c r="X172" s="14" t="str">
        <f>IFERROR(IF(INDEX('11.5_Outliers-Other_recovery'!$N$5:$N$500,MATCH($F172,'11.5_Outliers-Other_recovery'!$F$5:$F$500,0))&lt;&gt;"N",
INDEX('11.5_Outliers-Other_recovery'!L$5:L$500,MATCH($F172,'11.5_Outliers-Other_recovery'!$F$5:$F$500,0)),""),"")</f>
        <v/>
      </c>
      <c r="Y172" s="14" t="str">
        <f>IFERROR(IF(INDEX('11.4_Outliers-Formal_dry_recy'!$N$5:$N$500,MATCH($F172,'11.4_Outliers-Formal_dry_recy'!$F$5:$F$500,0))&lt;&gt;"N",
INDEX('11.4_Outliers-Formal_dry_recy'!J$5:J$500,MATCH($F172,'11.4_Outliers-Formal_dry_recy'!$F$5:$F$500,0)),""),"")</f>
        <v/>
      </c>
      <c r="Z172" s="8" t="str">
        <f>IFERROR(IF(INDEX('11.4_Outliers-Formal_dry_recy'!$N$5:$N$500,MATCH($F172,'11.4_Outliers-Formal_dry_recy'!$F$5:$F$500,0))&lt;&gt;"N",
INDEX('11.4_Outliers-Formal_dry_recy'!K$5:K$500,MATCH($F172,'11.4_Outliers-Formal_dry_recy'!$F$5:$F$500,0)),""),"")</f>
        <v/>
      </c>
      <c r="AA172" s="14" t="str">
        <f>IFERROR(IF(INDEX('11.4_Outliers-Formal_dry_recy'!$N$5:$N$500,MATCH($F172,'11.4_Outliers-Formal_dry_recy'!$F$5:$F$500,0))&lt;&gt;"N",
INDEX('11.4_Outliers-Formal_dry_recy'!L$5:L$500,MATCH($F172,'11.4_Outliers-Formal_dry_recy'!$F$5:$F$500,0)),""),"")</f>
        <v/>
      </c>
      <c r="AB172" s="14" t="str">
        <f>IFERROR(IF(INDEX('11.6_Outliers-Incineration'!$N$5:$N$500,MATCH($F172,'11.6_Outliers-Incineration'!$F$5:$F$500,0))&lt;&gt;"N",
INDEX('11.6_Outliers-Incineration'!J$5:J$500,MATCH($F172,'11.6_Outliers-Incineration'!$F$5:$F$500,0)),""),"")</f>
        <v/>
      </c>
      <c r="AC172" s="8" t="str">
        <f>IFERROR(IF(INDEX('11.6_Outliers-Incineration'!$N$5:$N$500,MATCH($F172,'11.6_Outliers-Incineration'!$F$5:$F$500,0))&lt;&gt;"N",
INDEX('11.6_Outliers-Incineration'!K$5:K$500,MATCH($F172,'11.6_Outliers-Incineration'!$F$5:$F$500,0)),""),"")</f>
        <v/>
      </c>
      <c r="AD172" s="14" t="str">
        <f>IFERROR(IF(INDEX('11.6_Outliers-Incineration'!$N$5:$N$500,MATCH($F172,'11.6_Outliers-Incineration'!$F$5:$F$500,0))&lt;&gt;"N",
INDEX('11.6_Outliers-Incineration'!L$5:L$500,MATCH($F172,'11.6_Outliers-Incineration'!$F$5:$F$500,0)),""),"")</f>
        <v/>
      </c>
      <c r="AE172" s="14" t="str">
        <f>IFERROR(IF(INDEX('11.7_Outliers-Controlled_disp'!$N$5:$N$500,MATCH($F172,'11.7_Outliers-Controlled_disp'!$F$5:$F$500,0))&lt;&gt;"N",
INDEX('11.7_Outliers-Controlled_disp'!J$5:J$500,MATCH($F172,'11.7_Outliers-Controlled_disp'!$F$5:$F$500,0)),""),"")</f>
        <v/>
      </c>
      <c r="AF172" s="8" t="str">
        <f>IFERROR(IF(INDEX('11.7_Outliers-Controlled_disp'!$N$5:$N$500,MATCH($F172,'11.7_Outliers-Controlled_disp'!$F$5:$F$500,0))&lt;&gt;"N",
INDEX('11.7_Outliers-Controlled_disp'!K$5:K$500,MATCH($F172,'11.7_Outliers-Controlled_disp'!$F$5:$F$500,0)),""),"")</f>
        <v/>
      </c>
      <c r="AG172" s="14" t="str">
        <f>IFERROR(IF(INDEX('11.7_Outliers-Controlled_disp'!$N$5:$N$500,MATCH($F172,'11.7_Outliers-Controlled_disp'!$F$5:$F$500,0))&lt;&gt;"N",
INDEX('11.7_Outliers-Controlled_disp'!L$5:L$500,MATCH($F172,'11.7_Outliers-Controlled_disp'!$F$5:$F$500,0)),""),"")</f>
        <v/>
      </c>
      <c r="AI172" s="5"/>
      <c r="AJ172" s="5" t="s">
        <v>1569</v>
      </c>
      <c r="AK172" s="5">
        <f t="shared" si="2"/>
        <v>3</v>
      </c>
    </row>
    <row r="173" spans="1:37" x14ac:dyDescent="0.25">
      <c r="A173" s="5" t="s">
        <v>143</v>
      </c>
      <c r="B173" s="5" t="s">
        <v>146</v>
      </c>
      <c r="C173" s="5" t="s">
        <v>145</v>
      </c>
      <c r="D173" s="5" t="s">
        <v>35</v>
      </c>
      <c r="E173" s="5" t="s">
        <v>147</v>
      </c>
      <c r="F173" s="5" t="s">
        <v>144</v>
      </c>
      <c r="G173" s="5">
        <v>2</v>
      </c>
      <c r="H173" s="15">
        <v>1</v>
      </c>
      <c r="I173" s="4"/>
      <c r="J173" s="13" t="str">
        <f>IFERROR(IF(INDEX('11.1_Outliers-Generation'!$N$5:$N$500,MATCH($F173,'11.1_Outliers-Generation'!$F$5:$F$500,0))&lt;&gt;"N",
INDEX('11.1_Outliers-Generation'!J$5:J$500,MATCH($F173,'11.1_Outliers-Generation'!$F$5:$F$500,0)),""),"")</f>
        <v/>
      </c>
      <c r="K173" s="8" t="str">
        <f>IFERROR(IF(INDEX('11.1_Outliers-Generation'!$N$5:$N$500,MATCH($F173,'11.1_Outliers-Generation'!$F$5:$F$500,0))&lt;&gt;"N",
INDEX('11.1_Outliers-Generation'!K$5:K$500,MATCH($F173,'11.1_Outliers-Generation'!$F$5:$F$500,0)),""),"")</f>
        <v/>
      </c>
      <c r="L173" s="13" t="str">
        <f>IFERROR(IF(INDEX('11.1_Outliers-Generation'!$N$5:$N$500,MATCH($F173,'11.1_Outliers-Generation'!$F$5:$F$500,0))&lt;&gt;"N",
INDEX('11.1_Outliers-Generation'!L$5:L$500,MATCH($F173,'11.1_Outliers-Generation'!$F$5:$F$500,0)),""),"")</f>
        <v/>
      </c>
      <c r="M173" s="14" t="str">
        <f>IFERROR(IF(INDEX('11.2_Outliers-Collection_cov'!$N$5:$N$500,MATCH($F173,'11.2_Outliers-Collection_cov'!$F$5:$F$500,0))&lt;&gt;"N",
INDEX('11.2_Outliers-Collection_cov'!J$5:J$500,MATCH($F173,'11.2_Outliers-Collection_cov'!$F$5:$F$500,0)),""),"")</f>
        <v/>
      </c>
      <c r="N173" s="8" t="str">
        <f>IFERROR(IF(INDEX('11.2_Outliers-Collection_cov'!$N$5:$N$500,MATCH($F173,'11.2_Outliers-Collection_cov'!$F$5:$F$500,0))&lt;&gt;"N",
INDEX('11.2_Outliers-Collection_cov'!K$5:K$500,MATCH($F173,'11.2_Outliers-Collection_cov'!$F$5:$F$500,0)),""),"")</f>
        <v/>
      </c>
      <c r="O173" s="13" t="str">
        <f>IFERROR(IF(INDEX('11.2_Outliers-Collection_cov'!$N$5:$N$500,MATCH($F173,'11.2_Outliers-Collection_cov'!$F$5:$F$500,0))&lt;&gt;"N",
INDEX('11.2_Outliers-Collection_cov'!L$5:L$500,MATCH($F173,'11.2_Outliers-Collection_cov'!$F$5:$F$500,0)),""),"")</f>
        <v/>
      </c>
      <c r="P173" s="14">
        <f>IFERROR(IF(INDEX('11.3_Outliers-Plastic'!$N$5:$N$500,MATCH($F173,'11.3_Outliers-Plastic'!$F$5:$F$500,0))&lt;&gt;"N",
INDEX('11.3_Outliers-Plastic'!J$5:J$500,MATCH($F173,'11.3_Outliers-Plastic'!$F$5:$F$500,0)),""),"")</f>
        <v>15.427713856928463</v>
      </c>
      <c r="Q173" s="8" t="str">
        <f>IFERROR(IF(INDEX('11.3_Outliers-Plastic'!$N$5:$N$500,MATCH($F173,'11.3_Outliers-Plastic'!$F$5:$F$500,0))&lt;&gt;"N",
INDEX('11.3_Outliers-Plastic'!K$5:K$500,MATCH($F173,'11.3_Outliers-Plastic'!$F$5:$F$500,0)),""),"")</f>
        <v/>
      </c>
      <c r="R173" s="14" t="str">
        <f>IFERROR(IF(INDEX('11.3_Outliers-Plastic'!$N$5:$N$500,MATCH($F173,'11.3_Outliers-Plastic'!$F$5:$F$500,0))&lt;&gt;"N",
INDEX('11.3_Outliers-Plastic'!L$5:L$500,MATCH($F173,'11.3_Outliers-Plastic'!$F$5:$F$500,0)),""),"")</f>
        <v>WaW_122</v>
      </c>
      <c r="S173" s="12"/>
      <c r="T173" s="5"/>
      <c r="U173" s="5" t="s">
        <v>1569</v>
      </c>
      <c r="V173" s="14" t="str">
        <f>IFERROR(IF(INDEX('11.5_Outliers-Other_recovery'!$N$5:$N$500,MATCH($F173,'11.5_Outliers-Other_recovery'!$F$5:$F$500,0))&lt;&gt;"N",
INDEX('11.5_Outliers-Other_recovery'!J$5:J$500,MATCH($F173,'11.5_Outliers-Other_recovery'!$F$5:$F$500,0)),""),"")</f>
        <v/>
      </c>
      <c r="W173" s="8" t="str">
        <f>IFERROR(IF(INDEX('11.5_Outliers-Other_recovery'!$N$5:$N$500,MATCH($F173,'11.5_Outliers-Other_recovery'!$F$5:$F$500,0))&lt;&gt;"N",
INDEX('11.5_Outliers-Other_recovery'!K$5:K$500,MATCH($F173,'11.5_Outliers-Other_recovery'!$F$5:$F$500,0)),""),"")</f>
        <v/>
      </c>
      <c r="X173" s="14" t="str">
        <f>IFERROR(IF(INDEX('11.5_Outliers-Other_recovery'!$N$5:$N$500,MATCH($F173,'11.5_Outliers-Other_recovery'!$F$5:$F$500,0))&lt;&gt;"N",
INDEX('11.5_Outliers-Other_recovery'!L$5:L$500,MATCH($F173,'11.5_Outliers-Other_recovery'!$F$5:$F$500,0)),""),"")</f>
        <v/>
      </c>
      <c r="Y173" s="14" t="str">
        <f>IFERROR(IF(INDEX('11.4_Outliers-Formal_dry_recy'!$N$5:$N$500,MATCH($F173,'11.4_Outliers-Formal_dry_recy'!$F$5:$F$500,0))&lt;&gt;"N",
INDEX('11.4_Outliers-Formal_dry_recy'!J$5:J$500,MATCH($F173,'11.4_Outliers-Formal_dry_recy'!$F$5:$F$500,0)),""),"")</f>
        <v/>
      </c>
      <c r="Z173" s="8" t="str">
        <f>IFERROR(IF(INDEX('11.4_Outliers-Formal_dry_recy'!$N$5:$N$500,MATCH($F173,'11.4_Outliers-Formal_dry_recy'!$F$5:$F$500,0))&lt;&gt;"N",
INDEX('11.4_Outliers-Formal_dry_recy'!K$5:K$500,MATCH($F173,'11.4_Outliers-Formal_dry_recy'!$F$5:$F$500,0)),""),"")</f>
        <v/>
      </c>
      <c r="AA173" s="14" t="str">
        <f>IFERROR(IF(INDEX('11.4_Outliers-Formal_dry_recy'!$N$5:$N$500,MATCH($F173,'11.4_Outliers-Formal_dry_recy'!$F$5:$F$500,0))&lt;&gt;"N",
INDEX('11.4_Outliers-Formal_dry_recy'!L$5:L$500,MATCH($F173,'11.4_Outliers-Formal_dry_recy'!$F$5:$F$500,0)),""),"")</f>
        <v/>
      </c>
      <c r="AB173" s="14" t="str">
        <f>IFERROR(IF(INDEX('11.6_Outliers-Incineration'!$N$5:$N$500,MATCH($F173,'11.6_Outliers-Incineration'!$F$5:$F$500,0))&lt;&gt;"N",
INDEX('11.6_Outliers-Incineration'!J$5:J$500,MATCH($F173,'11.6_Outliers-Incineration'!$F$5:$F$500,0)),""),"")</f>
        <v/>
      </c>
      <c r="AC173" s="8" t="str">
        <f>IFERROR(IF(INDEX('11.6_Outliers-Incineration'!$N$5:$N$500,MATCH($F173,'11.6_Outliers-Incineration'!$F$5:$F$500,0))&lt;&gt;"N",
INDEX('11.6_Outliers-Incineration'!K$5:K$500,MATCH($F173,'11.6_Outliers-Incineration'!$F$5:$F$500,0)),""),"")</f>
        <v/>
      </c>
      <c r="AD173" s="14" t="str">
        <f>IFERROR(IF(INDEX('11.6_Outliers-Incineration'!$N$5:$N$500,MATCH($F173,'11.6_Outliers-Incineration'!$F$5:$F$500,0))&lt;&gt;"N",
INDEX('11.6_Outliers-Incineration'!L$5:L$500,MATCH($F173,'11.6_Outliers-Incineration'!$F$5:$F$500,0)),""),"")</f>
        <v/>
      </c>
      <c r="AE173" s="14" t="str">
        <f>IFERROR(IF(INDEX('11.7_Outliers-Controlled_disp'!$N$5:$N$500,MATCH($F173,'11.7_Outliers-Controlled_disp'!$F$5:$F$500,0))&lt;&gt;"N",
INDEX('11.7_Outliers-Controlled_disp'!J$5:J$500,MATCH($F173,'11.7_Outliers-Controlled_disp'!$F$5:$F$500,0)),""),"")</f>
        <v/>
      </c>
      <c r="AF173" s="8" t="str">
        <f>IFERROR(IF(INDEX('11.7_Outliers-Controlled_disp'!$N$5:$N$500,MATCH($F173,'11.7_Outliers-Controlled_disp'!$F$5:$F$500,0))&lt;&gt;"N",
INDEX('11.7_Outliers-Controlled_disp'!K$5:K$500,MATCH($F173,'11.7_Outliers-Controlled_disp'!$F$5:$F$500,0)),""),"")</f>
        <v/>
      </c>
      <c r="AG173" s="14" t="str">
        <f>IFERROR(IF(INDEX('11.7_Outliers-Controlled_disp'!$N$5:$N$500,MATCH($F173,'11.7_Outliers-Controlled_disp'!$F$5:$F$500,0))&lt;&gt;"N",
INDEX('11.7_Outliers-Controlled_disp'!L$5:L$500,MATCH($F173,'11.7_Outliers-Controlled_disp'!$F$5:$F$500,0)),""),"")</f>
        <v/>
      </c>
      <c r="AI173" s="5"/>
      <c r="AJ173" s="5" t="s">
        <v>1569</v>
      </c>
      <c r="AK173" s="5">
        <f t="shared" si="2"/>
        <v>1</v>
      </c>
    </row>
    <row r="174" spans="1:37" x14ac:dyDescent="0.25">
      <c r="A174" s="5" t="s">
        <v>148</v>
      </c>
      <c r="B174" s="5" t="s">
        <v>146</v>
      </c>
      <c r="C174" s="5" t="s">
        <v>145</v>
      </c>
      <c r="D174" s="5" t="s">
        <v>35</v>
      </c>
      <c r="E174" s="5" t="s">
        <v>150</v>
      </c>
      <c r="F174" s="5" t="s">
        <v>149</v>
      </c>
      <c r="G174" s="5">
        <v>2</v>
      </c>
      <c r="H174" s="15">
        <v>1</v>
      </c>
      <c r="I174" s="4"/>
      <c r="J174" s="13">
        <f>IFERROR(IF(INDEX('11.1_Outliers-Generation'!$N$5:$N$500,MATCH($F174,'11.1_Outliers-Generation'!$F$5:$F$500,0))&lt;&gt;"N",
INDEX('11.1_Outliers-Generation'!J$5:J$500,MATCH($F174,'11.1_Outliers-Generation'!$F$5:$F$500,0)),""),"")</f>
        <v>1.5703450389600642</v>
      </c>
      <c r="K174" s="8">
        <f>IFERROR(IF(INDEX('11.1_Outliers-Generation'!$N$5:$N$500,MATCH($F174,'11.1_Outliers-Generation'!$F$5:$F$500,0))&lt;&gt;"N",
INDEX('11.1_Outliers-Generation'!K$5:K$500,MATCH($F174,'11.1_Outliers-Generation'!$F$5:$F$500,0)),""),"")</f>
        <v>2014</v>
      </c>
      <c r="L174" s="13" t="str">
        <f>IFERROR(IF(INDEX('11.1_Outliers-Generation'!$N$5:$N$500,MATCH($F174,'11.1_Outliers-Generation'!$F$5:$F$500,0))&lt;&gt;"N",
INDEX('11.1_Outliers-Generation'!L$5:L$500,MATCH($F174,'11.1_Outliers-Generation'!$F$5:$F$500,0)),""),"")</f>
        <v>WaW_123</v>
      </c>
      <c r="M174" s="14" t="str">
        <f>IFERROR(IF(INDEX('11.2_Outliers-Collection_cov'!$N$5:$N$500,MATCH($F174,'11.2_Outliers-Collection_cov'!$F$5:$F$500,0))&lt;&gt;"N",
INDEX('11.2_Outliers-Collection_cov'!J$5:J$500,MATCH($F174,'11.2_Outliers-Collection_cov'!$F$5:$F$500,0)),""),"")</f>
        <v/>
      </c>
      <c r="N174" s="8" t="str">
        <f>IFERROR(IF(INDEX('11.2_Outliers-Collection_cov'!$N$5:$N$500,MATCH($F174,'11.2_Outliers-Collection_cov'!$F$5:$F$500,0))&lt;&gt;"N",
INDEX('11.2_Outliers-Collection_cov'!K$5:K$500,MATCH($F174,'11.2_Outliers-Collection_cov'!$F$5:$F$500,0)),""),"")</f>
        <v/>
      </c>
      <c r="O174" s="13" t="str">
        <f>IFERROR(IF(INDEX('11.2_Outliers-Collection_cov'!$N$5:$N$500,MATCH($F174,'11.2_Outliers-Collection_cov'!$F$5:$F$500,0))&lt;&gt;"N",
INDEX('11.2_Outliers-Collection_cov'!L$5:L$500,MATCH($F174,'11.2_Outliers-Collection_cov'!$F$5:$F$500,0)),""),"")</f>
        <v/>
      </c>
      <c r="P174" s="14">
        <f>IFERROR(IF(INDEX('11.3_Outliers-Plastic'!$N$5:$N$500,MATCH($F174,'11.3_Outliers-Plastic'!$F$5:$F$500,0))&lt;&gt;"N",
INDEX('11.3_Outliers-Plastic'!J$5:J$500,MATCH($F174,'11.3_Outliers-Plastic'!$F$5:$F$500,0)),""),"")</f>
        <v>21.157684630738522</v>
      </c>
      <c r="Q174" s="8">
        <f>IFERROR(IF(INDEX('11.3_Outliers-Plastic'!$N$5:$N$500,MATCH($F174,'11.3_Outliers-Plastic'!$F$5:$F$500,0))&lt;&gt;"N",
INDEX('11.3_Outliers-Plastic'!K$5:K$500,MATCH($F174,'11.3_Outliers-Plastic'!$F$5:$F$500,0)),""),"")</f>
        <v>2014</v>
      </c>
      <c r="R174" s="14" t="str">
        <f>IFERROR(IF(INDEX('11.3_Outliers-Plastic'!$N$5:$N$500,MATCH($F174,'11.3_Outliers-Plastic'!$F$5:$F$500,0))&lt;&gt;"N",
INDEX('11.3_Outliers-Plastic'!L$5:L$500,MATCH($F174,'11.3_Outliers-Plastic'!$F$5:$F$500,0)),""),"")</f>
        <v>WaW_123</v>
      </c>
      <c r="S174" s="12"/>
      <c r="T174" s="5"/>
      <c r="U174" s="5" t="s">
        <v>1569</v>
      </c>
      <c r="V174" s="14">
        <f>IFERROR(IF(INDEX('11.5_Outliers-Other_recovery'!$N$5:$N$500,MATCH($F174,'11.5_Outliers-Other_recovery'!$F$5:$F$500,0))&lt;&gt;"N",
INDEX('11.5_Outliers-Other_recovery'!J$5:J$500,MATCH($F174,'11.5_Outliers-Other_recovery'!$F$5:$F$500,0)),""),"")</f>
        <v>0</v>
      </c>
      <c r="W174" s="8">
        <f>IFERROR(IF(INDEX('11.5_Outliers-Other_recovery'!$N$5:$N$500,MATCH($F174,'11.5_Outliers-Other_recovery'!$F$5:$F$500,0))&lt;&gt;"N",
INDEX('11.5_Outliers-Other_recovery'!K$5:K$500,MATCH($F174,'11.5_Outliers-Other_recovery'!$F$5:$F$500,0)),""),"")</f>
        <v>2014</v>
      </c>
      <c r="X174" s="14" t="str">
        <f>IFERROR(IF(INDEX('11.5_Outliers-Other_recovery'!$N$5:$N$500,MATCH($F174,'11.5_Outliers-Other_recovery'!$F$5:$F$500,0))&lt;&gt;"N",
INDEX('11.5_Outliers-Other_recovery'!L$5:L$500,MATCH($F174,'11.5_Outliers-Other_recovery'!$F$5:$F$500,0)),""),"")</f>
        <v>WaW_123</v>
      </c>
      <c r="Y174" s="14">
        <f>IFERROR(IF(INDEX('11.4_Outliers-Formal_dry_recy'!$N$5:$N$500,MATCH($F174,'11.4_Outliers-Formal_dry_recy'!$F$5:$F$500,0))&lt;&gt;"N",
INDEX('11.4_Outliers-Formal_dry_recy'!J$5:J$500,MATCH($F174,'11.4_Outliers-Formal_dry_recy'!$F$5:$F$500,0)),""),"")</f>
        <v>0</v>
      </c>
      <c r="Z174" s="8">
        <f>IFERROR(IF(INDEX('11.4_Outliers-Formal_dry_recy'!$N$5:$N$500,MATCH($F174,'11.4_Outliers-Formal_dry_recy'!$F$5:$F$500,0))&lt;&gt;"N",
INDEX('11.4_Outliers-Formal_dry_recy'!K$5:K$500,MATCH($F174,'11.4_Outliers-Formal_dry_recy'!$F$5:$F$500,0)),""),"")</f>
        <v>2014</v>
      </c>
      <c r="AA174" s="14" t="str">
        <f>IFERROR(IF(INDEX('11.4_Outliers-Formal_dry_recy'!$N$5:$N$500,MATCH($F174,'11.4_Outliers-Formal_dry_recy'!$F$5:$F$500,0))&lt;&gt;"N",
INDEX('11.4_Outliers-Formal_dry_recy'!L$5:L$500,MATCH($F174,'11.4_Outliers-Formal_dry_recy'!$F$5:$F$500,0)),""),"")</f>
        <v>WaW_123</v>
      </c>
      <c r="AB174" s="14">
        <f>IFERROR(IF(INDEX('11.6_Outliers-Incineration'!$N$5:$N$500,MATCH($F174,'11.6_Outliers-Incineration'!$F$5:$F$500,0))&lt;&gt;"N",
INDEX('11.6_Outliers-Incineration'!J$5:J$500,MATCH($F174,'11.6_Outliers-Incineration'!$F$5:$F$500,0)),""),"")</f>
        <v>52</v>
      </c>
      <c r="AC174" s="8">
        <f>IFERROR(IF(INDEX('11.6_Outliers-Incineration'!$N$5:$N$500,MATCH($F174,'11.6_Outliers-Incineration'!$F$5:$F$500,0))&lt;&gt;"N",
INDEX('11.6_Outliers-Incineration'!K$5:K$500,MATCH($F174,'11.6_Outliers-Incineration'!$F$5:$F$500,0)),""),"")</f>
        <v>2014</v>
      </c>
      <c r="AD174" s="14" t="str">
        <f>IFERROR(IF(INDEX('11.6_Outliers-Incineration'!$N$5:$N$500,MATCH($F174,'11.6_Outliers-Incineration'!$F$5:$F$500,0))&lt;&gt;"N",
INDEX('11.6_Outliers-Incineration'!L$5:L$500,MATCH($F174,'11.6_Outliers-Incineration'!$F$5:$F$500,0)),""),"")</f>
        <v>WaW_123</v>
      </c>
      <c r="AE174" s="14" t="str">
        <f>IFERROR(IF(INDEX('11.7_Outliers-Controlled_disp'!$N$5:$N$500,MATCH($F174,'11.7_Outliers-Controlled_disp'!$F$5:$F$500,0))&lt;&gt;"N",
INDEX('11.7_Outliers-Controlled_disp'!J$5:J$500,MATCH($F174,'11.7_Outliers-Controlled_disp'!$F$5:$F$500,0)),""),"")</f>
        <v/>
      </c>
      <c r="AF174" s="8" t="str">
        <f>IFERROR(IF(INDEX('11.7_Outliers-Controlled_disp'!$N$5:$N$500,MATCH($F174,'11.7_Outliers-Controlled_disp'!$F$5:$F$500,0))&lt;&gt;"N",
INDEX('11.7_Outliers-Controlled_disp'!K$5:K$500,MATCH($F174,'11.7_Outliers-Controlled_disp'!$F$5:$F$500,0)),""),"")</f>
        <v/>
      </c>
      <c r="AG174" s="14" t="str">
        <f>IFERROR(IF(INDEX('11.7_Outliers-Controlled_disp'!$N$5:$N$500,MATCH($F174,'11.7_Outliers-Controlled_disp'!$F$5:$F$500,0))&lt;&gt;"N",
INDEX('11.7_Outliers-Controlled_disp'!L$5:L$500,MATCH($F174,'11.7_Outliers-Controlled_disp'!$F$5:$F$500,0)),""),"")</f>
        <v/>
      </c>
      <c r="AI174" s="5"/>
      <c r="AJ174" s="5" t="s">
        <v>1569</v>
      </c>
      <c r="AK174" s="5">
        <f t="shared" si="2"/>
        <v>5</v>
      </c>
    </row>
    <row r="175" spans="1:37" x14ac:dyDescent="0.25">
      <c r="A175" s="5" t="s">
        <v>707</v>
      </c>
      <c r="B175" s="5" t="s">
        <v>23</v>
      </c>
      <c r="C175" s="5" t="s">
        <v>708</v>
      </c>
      <c r="D175" s="5" t="s">
        <v>620</v>
      </c>
      <c r="E175" s="5" t="s">
        <v>709</v>
      </c>
      <c r="F175" s="5" t="s">
        <v>3165</v>
      </c>
      <c r="G175" s="5">
        <v>2</v>
      </c>
      <c r="H175" s="15">
        <v>2</v>
      </c>
      <c r="I175" s="4" t="s">
        <v>3166</v>
      </c>
      <c r="J175" s="13">
        <f>IFERROR(IF(INDEX('11.1_Outliers-Generation'!$N$5:$N$500,MATCH($F175,'11.1_Outliers-Generation'!$F$5:$F$500,0))&lt;&gt;"N",
INDEX('11.1_Outliers-Generation'!J$5:J$500,MATCH($F175,'11.1_Outliers-Generation'!$F$5:$F$500,0)),""),"")</f>
        <v>0.54840958975103238</v>
      </c>
      <c r="K175" s="8">
        <f>IFERROR(IF(INDEX('11.1_Outliers-Generation'!$N$5:$N$500,MATCH($F175,'11.1_Outliers-Generation'!$F$5:$F$500,0))&lt;&gt;"N",
INDEX('11.1_Outliers-Generation'!K$5:K$500,MATCH($F175,'11.1_Outliers-Generation'!$F$5:$F$500,0)),""),"")</f>
        <v>2016</v>
      </c>
      <c r="L175" s="13" t="str">
        <f>IFERROR(IF(INDEX('11.1_Outliers-Generation'!$N$5:$N$500,MATCH($F175,'11.1_Outliers-Generation'!$F$5:$F$500,0))&lt;&gt;"N",
INDEX('11.1_Outliers-Generation'!L$5:L$500,MATCH($F175,'11.1_Outliers-Generation'!$F$5:$F$500,0)),""),"")</f>
        <v>WaW_124</v>
      </c>
      <c r="M175" s="14">
        <f>IFERROR(IF(INDEX('11.2_Outliers-Collection_cov'!$N$5:$N$500,MATCH($F175,'11.2_Outliers-Collection_cov'!$F$5:$F$500,0))&lt;&gt;"N",
INDEX('11.2_Outliers-Collection_cov'!J$5:J$500,MATCH($F175,'11.2_Outliers-Collection_cov'!$F$5:$F$500,0)),""),"")</f>
        <v>100</v>
      </c>
      <c r="N175" s="8">
        <f>IFERROR(IF(INDEX('11.2_Outliers-Collection_cov'!$N$5:$N$500,MATCH($F175,'11.2_Outliers-Collection_cov'!$F$5:$F$500,0))&lt;&gt;"N",
INDEX('11.2_Outliers-Collection_cov'!K$5:K$500,MATCH($F175,'11.2_Outliers-Collection_cov'!$F$5:$F$500,0)),""),"")</f>
        <v>2016</v>
      </c>
      <c r="O175" s="13" t="str">
        <f>IFERROR(IF(INDEX('11.2_Outliers-Collection_cov'!$N$5:$N$500,MATCH($F175,'11.2_Outliers-Collection_cov'!$F$5:$F$500,0))&lt;&gt;"N",
INDEX('11.2_Outliers-Collection_cov'!L$5:L$500,MATCH($F175,'11.2_Outliers-Collection_cov'!$F$5:$F$500,0)),""),"")</f>
        <v>WaW_124</v>
      </c>
      <c r="P175" s="14" t="str">
        <f>IFERROR(IF(INDEX('11.3_Outliers-Plastic'!$N$5:$N$500,MATCH($F175,'11.3_Outliers-Plastic'!$F$5:$F$500,0))&lt;&gt;"N",
INDEX('11.3_Outliers-Plastic'!J$5:J$500,MATCH($F175,'11.3_Outliers-Plastic'!$F$5:$F$500,0)),""),"")</f>
        <v/>
      </c>
      <c r="Q175" s="8" t="str">
        <f>IFERROR(IF(INDEX('11.3_Outliers-Plastic'!$N$5:$N$500,MATCH($F175,'11.3_Outliers-Plastic'!$F$5:$F$500,0))&lt;&gt;"N",
INDEX('11.3_Outliers-Plastic'!K$5:K$500,MATCH($F175,'11.3_Outliers-Plastic'!$F$5:$F$500,0)),""),"")</f>
        <v/>
      </c>
      <c r="R175" s="14" t="str">
        <f>IFERROR(IF(INDEX('11.3_Outliers-Plastic'!$N$5:$N$500,MATCH($F175,'11.3_Outliers-Plastic'!$F$5:$F$500,0))&lt;&gt;"N",
INDEX('11.3_Outliers-Plastic'!L$5:L$500,MATCH($F175,'11.3_Outliers-Plastic'!$F$5:$F$500,0)),""),"")</f>
        <v/>
      </c>
      <c r="S175" s="12"/>
      <c r="T175" s="5"/>
      <c r="U175" s="5" t="s">
        <v>1569</v>
      </c>
      <c r="V175" s="14">
        <f>IFERROR(IF(INDEX('11.5_Outliers-Other_recovery'!$N$5:$N$500,MATCH($F175,'11.5_Outliers-Other_recovery'!$F$5:$F$500,0))&lt;&gt;"N",
INDEX('11.5_Outliers-Other_recovery'!J$5:J$500,MATCH($F175,'11.5_Outliers-Other_recovery'!$F$5:$F$500,0)),""),"")</f>
        <v>0</v>
      </c>
      <c r="W175" s="8">
        <f>IFERROR(IF(INDEX('11.5_Outliers-Other_recovery'!$N$5:$N$500,MATCH($F175,'11.5_Outliers-Other_recovery'!$F$5:$F$500,0))&lt;&gt;"N",
INDEX('11.5_Outliers-Other_recovery'!K$5:K$500,MATCH($F175,'11.5_Outliers-Other_recovery'!$F$5:$F$500,0)),""),"")</f>
        <v>2016</v>
      </c>
      <c r="X175" s="14" t="str">
        <f>IFERROR(IF(INDEX('11.5_Outliers-Other_recovery'!$N$5:$N$500,MATCH($F175,'11.5_Outliers-Other_recovery'!$F$5:$F$500,0))&lt;&gt;"N",
INDEX('11.5_Outliers-Other_recovery'!L$5:L$500,MATCH($F175,'11.5_Outliers-Other_recovery'!$F$5:$F$500,0)),""),"")</f>
        <v>WaW_124</v>
      </c>
      <c r="Y175" s="14">
        <f>IFERROR(IF(INDEX('11.4_Outliers-Formal_dry_recy'!$N$5:$N$500,MATCH($F175,'11.4_Outliers-Formal_dry_recy'!$F$5:$F$500,0))&lt;&gt;"N",
INDEX('11.4_Outliers-Formal_dry_recy'!J$5:J$500,MATCH($F175,'11.4_Outliers-Formal_dry_recy'!$F$5:$F$500,0)),""),"")</f>
        <v>0</v>
      </c>
      <c r="Z175" s="8">
        <f>IFERROR(IF(INDEX('11.4_Outliers-Formal_dry_recy'!$N$5:$N$500,MATCH($F175,'11.4_Outliers-Formal_dry_recy'!$F$5:$F$500,0))&lt;&gt;"N",
INDEX('11.4_Outliers-Formal_dry_recy'!K$5:K$500,MATCH($F175,'11.4_Outliers-Formal_dry_recy'!$F$5:$F$500,0)),""),"")</f>
        <v>2016</v>
      </c>
      <c r="AA175" s="14" t="str">
        <f>IFERROR(IF(INDEX('11.4_Outliers-Formal_dry_recy'!$N$5:$N$500,MATCH($F175,'11.4_Outliers-Formal_dry_recy'!$F$5:$F$500,0))&lt;&gt;"N",
INDEX('11.4_Outliers-Formal_dry_recy'!L$5:L$500,MATCH($F175,'11.4_Outliers-Formal_dry_recy'!$F$5:$F$500,0)),""),"")</f>
        <v>WaW_124</v>
      </c>
      <c r="AB175" s="14">
        <f>IFERROR(IF(INDEX('11.6_Outliers-Incineration'!$N$5:$N$500,MATCH($F175,'11.6_Outliers-Incineration'!$F$5:$F$500,0))&lt;&gt;"N",
INDEX('11.6_Outliers-Incineration'!J$5:J$500,MATCH($F175,'11.6_Outliers-Incineration'!$F$5:$F$500,0)),""),"")</f>
        <v>0</v>
      </c>
      <c r="AC175" s="8">
        <f>IFERROR(IF(INDEX('11.6_Outliers-Incineration'!$N$5:$N$500,MATCH($F175,'11.6_Outliers-Incineration'!$F$5:$F$500,0))&lt;&gt;"N",
INDEX('11.6_Outliers-Incineration'!K$5:K$500,MATCH($F175,'11.6_Outliers-Incineration'!$F$5:$F$500,0)),""),"")</f>
        <v>2016</v>
      </c>
      <c r="AD175" s="14" t="str">
        <f>IFERROR(IF(INDEX('11.6_Outliers-Incineration'!$N$5:$N$500,MATCH($F175,'11.6_Outliers-Incineration'!$F$5:$F$500,0))&lt;&gt;"N",
INDEX('11.6_Outliers-Incineration'!L$5:L$500,MATCH($F175,'11.6_Outliers-Incineration'!$F$5:$F$500,0)),""),"")</f>
        <v>WaW_124</v>
      </c>
      <c r="AE175" s="14">
        <f>IFERROR(IF(INDEX('11.7_Outliers-Controlled_disp'!$N$5:$N$500,MATCH($F175,'11.7_Outliers-Controlled_disp'!$F$5:$F$500,0))&lt;&gt;"N",
INDEX('11.7_Outliers-Controlled_disp'!J$5:J$500,MATCH($F175,'11.7_Outliers-Controlled_disp'!$F$5:$F$500,0)),""),"")</f>
        <v>0</v>
      </c>
      <c r="AF175" s="8">
        <f>IFERROR(IF(INDEX('11.7_Outliers-Controlled_disp'!$N$5:$N$500,MATCH($F175,'11.7_Outliers-Controlled_disp'!$F$5:$F$500,0))&lt;&gt;"N",
INDEX('11.7_Outliers-Controlled_disp'!K$5:K$500,MATCH($F175,'11.7_Outliers-Controlled_disp'!$F$5:$F$500,0)),""),"")</f>
        <v>2016</v>
      </c>
      <c r="AG175" s="14" t="str">
        <f>IFERROR(IF(INDEX('11.7_Outliers-Controlled_disp'!$N$5:$N$500,MATCH($F175,'11.7_Outliers-Controlled_disp'!$F$5:$F$500,0))&lt;&gt;"N",
INDEX('11.7_Outliers-Controlled_disp'!L$5:L$500,MATCH($F175,'11.7_Outliers-Controlled_disp'!$F$5:$F$500,0)),""),"")</f>
        <v>WaW_124</v>
      </c>
      <c r="AI175" s="5"/>
      <c r="AJ175" s="5" t="s">
        <v>1569</v>
      </c>
      <c r="AK175" s="5">
        <f t="shared" si="2"/>
        <v>6</v>
      </c>
    </row>
    <row r="176" spans="1:37" x14ac:dyDescent="0.25">
      <c r="A176" s="5" t="s">
        <v>712</v>
      </c>
      <c r="B176" s="5" t="s">
        <v>23</v>
      </c>
      <c r="C176" s="5" t="s">
        <v>708</v>
      </c>
      <c r="D176" s="5" t="s">
        <v>620</v>
      </c>
      <c r="E176" s="5" t="s">
        <v>714</v>
      </c>
      <c r="F176" s="5" t="s">
        <v>713</v>
      </c>
      <c r="G176" s="5">
        <v>3</v>
      </c>
      <c r="H176" s="15">
        <v>2</v>
      </c>
      <c r="I176" s="4" t="s">
        <v>1892</v>
      </c>
      <c r="J176" s="13">
        <f>IFERROR(IF(INDEX('11.1_Outliers-Generation'!$N$5:$N$500,MATCH($F176,'11.1_Outliers-Generation'!$F$5:$F$500,0))&lt;&gt;"N",
INDEX('11.1_Outliers-Generation'!J$5:J$500,MATCH($F176,'11.1_Outliers-Generation'!$F$5:$F$500,0)),""),"")</f>
        <v>0.48766053392906872</v>
      </c>
      <c r="K176" s="8">
        <f>IFERROR(IF(INDEX('11.1_Outliers-Generation'!$N$5:$N$500,MATCH($F176,'11.1_Outliers-Generation'!$F$5:$F$500,0))&lt;&gt;"N",
INDEX('11.1_Outliers-Generation'!K$5:K$500,MATCH($F176,'11.1_Outliers-Generation'!$F$5:$F$500,0)),""),"")</f>
        <v>2016</v>
      </c>
      <c r="L176" s="13" t="str">
        <f>IFERROR(IF(INDEX('11.1_Outliers-Generation'!$N$5:$N$500,MATCH($F176,'11.1_Outliers-Generation'!$F$5:$F$500,0))&lt;&gt;"N",
INDEX('11.1_Outliers-Generation'!L$5:L$500,MATCH($F176,'11.1_Outliers-Generation'!$F$5:$F$500,0)),""),"")</f>
        <v>WaW_126</v>
      </c>
      <c r="M176" s="14">
        <f>IFERROR(IF(INDEX('11.2_Outliers-Collection_cov'!$N$5:$N$500,MATCH($F176,'11.2_Outliers-Collection_cov'!$F$5:$F$500,0))&lt;&gt;"N",
INDEX('11.2_Outliers-Collection_cov'!J$5:J$500,MATCH($F176,'11.2_Outliers-Collection_cov'!$F$5:$F$500,0)),""),"")</f>
        <v>85</v>
      </c>
      <c r="N176" s="8">
        <f>IFERROR(IF(INDEX('11.2_Outliers-Collection_cov'!$N$5:$N$500,MATCH($F176,'11.2_Outliers-Collection_cov'!$F$5:$F$500,0))&lt;&gt;"N",
INDEX('11.2_Outliers-Collection_cov'!K$5:K$500,MATCH($F176,'11.2_Outliers-Collection_cov'!$F$5:$F$500,0)),""),"")</f>
        <v>2016</v>
      </c>
      <c r="O176" s="13" t="str">
        <f>IFERROR(IF(INDEX('11.2_Outliers-Collection_cov'!$N$5:$N$500,MATCH($F176,'11.2_Outliers-Collection_cov'!$F$5:$F$500,0))&lt;&gt;"N",
INDEX('11.2_Outliers-Collection_cov'!L$5:L$500,MATCH($F176,'11.2_Outliers-Collection_cov'!$F$5:$F$500,0)),""),"")</f>
        <v>WaW_126</v>
      </c>
      <c r="P176" s="14">
        <f>IFERROR(IF(INDEX('11.3_Outliers-Plastic'!$N$5:$N$500,MATCH($F176,'11.3_Outliers-Plastic'!$F$5:$F$500,0))&lt;&gt;"N",
INDEX('11.3_Outliers-Plastic'!J$5:J$500,MATCH($F176,'11.3_Outliers-Plastic'!$F$5:$F$500,0)),""),"")</f>
        <v>12</v>
      </c>
      <c r="Q176" s="8">
        <f>IFERROR(IF(INDEX('11.3_Outliers-Plastic'!$N$5:$N$500,MATCH($F176,'11.3_Outliers-Plastic'!$F$5:$F$500,0))&lt;&gt;"N",
INDEX('11.3_Outliers-Plastic'!K$5:K$500,MATCH($F176,'11.3_Outliers-Plastic'!$F$5:$F$500,0)),""),"")</f>
        <v>2016</v>
      </c>
      <c r="R176" s="14" t="str">
        <f>IFERROR(IF(INDEX('11.3_Outliers-Plastic'!$N$5:$N$500,MATCH($F176,'11.3_Outliers-Plastic'!$F$5:$F$500,0))&lt;&gt;"N",
INDEX('11.3_Outliers-Plastic'!L$5:L$500,MATCH($F176,'11.3_Outliers-Plastic'!$F$5:$F$500,0)),""),"")</f>
        <v>WaW_126</v>
      </c>
      <c r="S176" s="12"/>
      <c r="T176" s="5"/>
      <c r="U176" s="5" t="s">
        <v>1569</v>
      </c>
      <c r="V176" s="14">
        <f>IFERROR(IF(INDEX('11.5_Outliers-Other_recovery'!$N$5:$N$500,MATCH($F176,'11.5_Outliers-Other_recovery'!$F$5:$F$500,0))&lt;&gt;"N",
INDEX('11.5_Outliers-Other_recovery'!J$5:J$500,MATCH($F176,'11.5_Outliers-Other_recovery'!$F$5:$F$500,0)),""),"")</f>
        <v>17.501473187978789</v>
      </c>
      <c r="W176" s="8">
        <f>IFERROR(IF(INDEX('11.5_Outliers-Other_recovery'!$N$5:$N$500,MATCH($F176,'11.5_Outliers-Other_recovery'!$F$5:$F$500,0))&lt;&gt;"N",
INDEX('11.5_Outliers-Other_recovery'!K$5:K$500,MATCH($F176,'11.5_Outliers-Other_recovery'!$F$5:$F$500,0)),""),"")</f>
        <v>2016</v>
      </c>
      <c r="X176" s="14" t="str">
        <f>IFERROR(IF(INDEX('11.5_Outliers-Other_recovery'!$N$5:$N$500,MATCH($F176,'11.5_Outliers-Other_recovery'!$F$5:$F$500,0))&lt;&gt;"N",
INDEX('11.5_Outliers-Other_recovery'!L$5:L$500,MATCH($F176,'11.5_Outliers-Other_recovery'!$F$5:$F$500,0)),""),"")</f>
        <v>WaW_126</v>
      </c>
      <c r="Y176" s="14">
        <f>IFERROR(IF(INDEX('11.4_Outliers-Formal_dry_recy'!$N$5:$N$500,MATCH($F176,'11.4_Outliers-Formal_dry_recy'!$F$5:$F$500,0))&lt;&gt;"N",
INDEX('11.4_Outliers-Formal_dry_recy'!J$5:J$500,MATCH($F176,'11.4_Outliers-Formal_dry_recy'!$F$5:$F$500,0)),""),"")</f>
        <v>0</v>
      </c>
      <c r="Z176" s="8">
        <f>IFERROR(IF(INDEX('11.4_Outliers-Formal_dry_recy'!$N$5:$N$500,MATCH($F176,'11.4_Outliers-Formal_dry_recy'!$F$5:$F$500,0))&lt;&gt;"N",
INDEX('11.4_Outliers-Formal_dry_recy'!K$5:K$500,MATCH($F176,'11.4_Outliers-Formal_dry_recy'!$F$5:$F$500,0)),""),"")</f>
        <v>2016</v>
      </c>
      <c r="AA176" s="14" t="str">
        <f>IFERROR(IF(INDEX('11.4_Outliers-Formal_dry_recy'!$N$5:$N$500,MATCH($F176,'11.4_Outliers-Formal_dry_recy'!$F$5:$F$500,0))&lt;&gt;"N",
INDEX('11.4_Outliers-Formal_dry_recy'!L$5:L$500,MATCH($F176,'11.4_Outliers-Formal_dry_recy'!$F$5:$F$500,0)),""),"")</f>
        <v>WaW_126</v>
      </c>
      <c r="AB176" s="14">
        <f>IFERROR(IF(INDEX('11.6_Outliers-Incineration'!$N$5:$N$500,MATCH($F176,'11.6_Outliers-Incineration'!$F$5:$F$500,0))&lt;&gt;"N",
INDEX('11.6_Outliers-Incineration'!J$5:J$500,MATCH($F176,'11.6_Outliers-Incineration'!$F$5:$F$500,0)),""),"")</f>
        <v>0</v>
      </c>
      <c r="AC176" s="8">
        <f>IFERROR(IF(INDEX('11.6_Outliers-Incineration'!$N$5:$N$500,MATCH($F176,'11.6_Outliers-Incineration'!$F$5:$F$500,0))&lt;&gt;"N",
INDEX('11.6_Outliers-Incineration'!K$5:K$500,MATCH($F176,'11.6_Outliers-Incineration'!$F$5:$F$500,0)),""),"")</f>
        <v>2016</v>
      </c>
      <c r="AD176" s="14" t="str">
        <f>IFERROR(IF(INDEX('11.6_Outliers-Incineration'!$N$5:$N$500,MATCH($F176,'11.6_Outliers-Incineration'!$F$5:$F$500,0))&lt;&gt;"N",
INDEX('11.6_Outliers-Incineration'!L$5:L$500,MATCH($F176,'11.6_Outliers-Incineration'!$F$5:$F$500,0)),""),"")</f>
        <v>WaW_126</v>
      </c>
      <c r="AE176" s="14">
        <f>IFERROR(IF(INDEX('11.7_Outliers-Controlled_disp'!$N$5:$N$500,MATCH($F176,'11.7_Outliers-Controlled_disp'!$F$5:$F$500,0))&lt;&gt;"N",
INDEX('11.7_Outliers-Controlled_disp'!J$5:J$500,MATCH($F176,'11.7_Outliers-Controlled_disp'!$F$5:$F$500,0)),""),"")</f>
        <v>0</v>
      </c>
      <c r="AF176" s="8">
        <f>IFERROR(IF(INDEX('11.7_Outliers-Controlled_disp'!$N$5:$N$500,MATCH($F176,'11.7_Outliers-Controlled_disp'!$F$5:$F$500,0))&lt;&gt;"N",
INDEX('11.7_Outliers-Controlled_disp'!K$5:K$500,MATCH($F176,'11.7_Outliers-Controlled_disp'!$F$5:$F$500,0)),""),"")</f>
        <v>2016</v>
      </c>
      <c r="AG176" s="14" t="str">
        <f>IFERROR(IF(INDEX('11.7_Outliers-Controlled_disp'!$N$5:$N$500,MATCH($F176,'11.7_Outliers-Controlled_disp'!$F$5:$F$500,0))&lt;&gt;"N",
INDEX('11.7_Outliers-Controlled_disp'!L$5:L$500,MATCH($F176,'11.7_Outliers-Controlled_disp'!$F$5:$F$500,0)),""),"")</f>
        <v>WaW_126</v>
      </c>
      <c r="AI176" s="5"/>
      <c r="AJ176" s="5" t="s">
        <v>1569</v>
      </c>
      <c r="AK176" s="5">
        <f t="shared" si="2"/>
        <v>7</v>
      </c>
    </row>
    <row r="177" spans="1:37" x14ac:dyDescent="0.25">
      <c r="A177" s="5" t="s">
        <v>715</v>
      </c>
      <c r="B177" s="5" t="s">
        <v>23</v>
      </c>
      <c r="C177" s="5" t="s">
        <v>708</v>
      </c>
      <c r="D177" s="5" t="s">
        <v>620</v>
      </c>
      <c r="E177" s="5" t="s">
        <v>1577</v>
      </c>
      <c r="F177" s="5" t="s">
        <v>716</v>
      </c>
      <c r="G177" s="5">
        <v>3</v>
      </c>
      <c r="H177" s="15">
        <v>3</v>
      </c>
      <c r="I177" s="4" t="s">
        <v>1893</v>
      </c>
      <c r="J177" s="13">
        <f>IFERROR(IF(INDEX('11.1_Outliers-Generation'!$N$5:$N$500,MATCH($F177,'11.1_Outliers-Generation'!$F$5:$F$500,0))&lt;&gt;"N",
INDEX('11.1_Outliers-Generation'!J$5:J$500,MATCH($F177,'11.1_Outliers-Generation'!$F$5:$F$500,0)),""),"")</f>
        <v>0.75108994417248598</v>
      </c>
      <c r="K177" s="8">
        <f>IFERROR(IF(INDEX('11.1_Outliers-Generation'!$N$5:$N$500,MATCH($F177,'11.1_Outliers-Generation'!$F$5:$F$500,0))&lt;&gt;"N",
INDEX('11.1_Outliers-Generation'!K$5:K$500,MATCH($F177,'11.1_Outliers-Generation'!$F$5:$F$500,0)),""),"")</f>
        <v>2016</v>
      </c>
      <c r="L177" s="13" t="str">
        <f>IFERROR(IF(INDEX('11.1_Outliers-Generation'!$N$5:$N$500,MATCH($F177,'11.1_Outliers-Generation'!$F$5:$F$500,0))&lt;&gt;"N",
INDEX('11.1_Outliers-Generation'!L$5:L$500,MATCH($F177,'11.1_Outliers-Generation'!$F$5:$F$500,0)),""),"")</f>
        <v>WaW_127</v>
      </c>
      <c r="M177" s="14">
        <f>IFERROR(IF(INDEX('11.2_Outliers-Collection_cov'!$N$5:$N$500,MATCH($F177,'11.2_Outliers-Collection_cov'!$F$5:$F$500,0))&lt;&gt;"N",
INDEX('11.2_Outliers-Collection_cov'!J$5:J$500,MATCH($F177,'11.2_Outliers-Collection_cov'!$F$5:$F$500,0)),""),"")</f>
        <v>89</v>
      </c>
      <c r="N177" s="8">
        <f>IFERROR(IF(INDEX('11.2_Outliers-Collection_cov'!$N$5:$N$500,MATCH($F177,'11.2_Outliers-Collection_cov'!$F$5:$F$500,0))&lt;&gt;"N",
INDEX('11.2_Outliers-Collection_cov'!K$5:K$500,MATCH($F177,'11.2_Outliers-Collection_cov'!$F$5:$F$500,0)),""),"")</f>
        <v>2016</v>
      </c>
      <c r="O177" s="13" t="str">
        <f>IFERROR(IF(INDEX('11.2_Outliers-Collection_cov'!$N$5:$N$500,MATCH($F177,'11.2_Outliers-Collection_cov'!$F$5:$F$500,0))&lt;&gt;"N",
INDEX('11.2_Outliers-Collection_cov'!L$5:L$500,MATCH($F177,'11.2_Outliers-Collection_cov'!$F$5:$F$500,0)),""),"")</f>
        <v>WaW_127</v>
      </c>
      <c r="P177" s="14">
        <f>IFERROR(IF(INDEX('11.3_Outliers-Plastic'!$N$5:$N$500,MATCH($F177,'11.3_Outliers-Plastic'!$F$5:$F$500,0))&lt;&gt;"N",
INDEX('11.3_Outliers-Plastic'!J$5:J$500,MATCH($F177,'11.3_Outliers-Plastic'!$F$5:$F$500,0)),""),"")</f>
        <v>8.6048370977413544</v>
      </c>
      <c r="Q177" s="8">
        <f>IFERROR(IF(INDEX('11.3_Outliers-Plastic'!$N$5:$N$500,MATCH($F177,'11.3_Outliers-Plastic'!$F$5:$F$500,0))&lt;&gt;"N",
INDEX('11.3_Outliers-Plastic'!K$5:K$500,MATCH($F177,'11.3_Outliers-Plastic'!$F$5:$F$500,0)),""),"")</f>
        <v>2016</v>
      </c>
      <c r="R177" s="14" t="str">
        <f>IFERROR(IF(INDEX('11.3_Outliers-Plastic'!$N$5:$N$500,MATCH($F177,'11.3_Outliers-Plastic'!$F$5:$F$500,0))&lt;&gt;"N",
INDEX('11.3_Outliers-Plastic'!L$5:L$500,MATCH($F177,'11.3_Outliers-Plastic'!$F$5:$F$500,0)),""),"")</f>
        <v>WaW_127</v>
      </c>
      <c r="S177" s="12"/>
      <c r="T177" s="5"/>
      <c r="U177" s="5" t="s">
        <v>1569</v>
      </c>
      <c r="V177" s="14" t="str">
        <f>IFERROR(IF(INDEX('11.5_Outliers-Other_recovery'!$N$5:$N$500,MATCH($F177,'11.5_Outliers-Other_recovery'!$F$5:$F$500,0))&lt;&gt;"N",
INDEX('11.5_Outliers-Other_recovery'!J$5:J$500,MATCH($F177,'11.5_Outliers-Other_recovery'!$F$5:$F$500,0)),""),"")</f>
        <v/>
      </c>
      <c r="W177" s="8" t="str">
        <f>IFERROR(IF(INDEX('11.5_Outliers-Other_recovery'!$N$5:$N$500,MATCH($F177,'11.5_Outliers-Other_recovery'!$F$5:$F$500,0))&lt;&gt;"N",
INDEX('11.5_Outliers-Other_recovery'!K$5:K$500,MATCH($F177,'11.5_Outliers-Other_recovery'!$F$5:$F$500,0)),""),"")</f>
        <v/>
      </c>
      <c r="X177" s="14" t="str">
        <f>IFERROR(IF(INDEX('11.5_Outliers-Other_recovery'!$N$5:$N$500,MATCH($F177,'11.5_Outliers-Other_recovery'!$F$5:$F$500,0))&lt;&gt;"N",
INDEX('11.5_Outliers-Other_recovery'!L$5:L$500,MATCH($F177,'11.5_Outliers-Other_recovery'!$F$5:$F$500,0)),""),"")</f>
        <v/>
      </c>
      <c r="Y177" s="14">
        <f>IFERROR(IF(INDEX('11.4_Outliers-Formal_dry_recy'!$N$5:$N$500,MATCH($F177,'11.4_Outliers-Formal_dry_recy'!$F$5:$F$500,0))&lt;&gt;"N",
INDEX('11.4_Outliers-Formal_dry_recy'!J$5:J$500,MATCH($F177,'11.4_Outliers-Formal_dry_recy'!$F$5:$F$500,0)),""),"")</f>
        <v>0</v>
      </c>
      <c r="Z177" s="8">
        <f>IFERROR(IF(INDEX('11.4_Outliers-Formal_dry_recy'!$N$5:$N$500,MATCH($F177,'11.4_Outliers-Formal_dry_recy'!$F$5:$F$500,0))&lt;&gt;"N",
INDEX('11.4_Outliers-Formal_dry_recy'!K$5:K$500,MATCH($F177,'11.4_Outliers-Formal_dry_recy'!$F$5:$F$500,0)),""),"")</f>
        <v>2016</v>
      </c>
      <c r="AA177" s="14" t="str">
        <f>IFERROR(IF(INDEX('11.4_Outliers-Formal_dry_recy'!$N$5:$N$500,MATCH($F177,'11.4_Outliers-Formal_dry_recy'!$F$5:$F$500,0))&lt;&gt;"N",
INDEX('11.4_Outliers-Formal_dry_recy'!L$5:L$500,MATCH($F177,'11.4_Outliers-Formal_dry_recy'!$F$5:$F$500,0)),""),"")</f>
        <v>WaW_127</v>
      </c>
      <c r="AB177" s="14">
        <f>IFERROR(IF(INDEX('11.6_Outliers-Incineration'!$N$5:$N$500,MATCH($F177,'11.6_Outliers-Incineration'!$F$5:$F$500,0))&lt;&gt;"N",
INDEX('11.6_Outliers-Incineration'!J$5:J$500,MATCH($F177,'11.6_Outliers-Incineration'!$F$5:$F$500,0)),""),"")</f>
        <v>0</v>
      </c>
      <c r="AC177" s="8">
        <f>IFERROR(IF(INDEX('11.6_Outliers-Incineration'!$N$5:$N$500,MATCH($F177,'11.6_Outliers-Incineration'!$F$5:$F$500,0))&lt;&gt;"N",
INDEX('11.6_Outliers-Incineration'!K$5:K$500,MATCH($F177,'11.6_Outliers-Incineration'!$F$5:$F$500,0)),""),"")</f>
        <v>2016</v>
      </c>
      <c r="AD177" s="14" t="str">
        <f>IFERROR(IF(INDEX('11.6_Outliers-Incineration'!$N$5:$N$500,MATCH($F177,'11.6_Outliers-Incineration'!$F$5:$F$500,0))&lt;&gt;"N",
INDEX('11.6_Outliers-Incineration'!L$5:L$500,MATCH($F177,'11.6_Outliers-Incineration'!$F$5:$F$500,0)),""),"")</f>
        <v>WaW_127</v>
      </c>
      <c r="AE177" s="14">
        <f>IFERROR(IF(INDEX('11.7_Outliers-Controlled_disp'!$N$5:$N$500,MATCH($F177,'11.7_Outliers-Controlled_disp'!$F$5:$F$500,0))&lt;&gt;"N",
INDEX('11.7_Outliers-Controlled_disp'!J$5:J$500,MATCH($F177,'11.7_Outliers-Controlled_disp'!$F$5:$F$500,0)),""),"")</f>
        <v>21.739130434782606</v>
      </c>
      <c r="AF177" s="8">
        <f>IFERROR(IF(INDEX('11.7_Outliers-Controlled_disp'!$N$5:$N$500,MATCH($F177,'11.7_Outliers-Controlled_disp'!$F$5:$F$500,0))&lt;&gt;"N",
INDEX('11.7_Outliers-Controlled_disp'!K$5:K$500,MATCH($F177,'11.7_Outliers-Controlled_disp'!$F$5:$F$500,0)),""),"")</f>
        <v>2016</v>
      </c>
      <c r="AG177" s="14" t="str">
        <f>IFERROR(IF(INDEX('11.7_Outliers-Controlled_disp'!$N$5:$N$500,MATCH($F177,'11.7_Outliers-Controlled_disp'!$F$5:$F$500,0))&lt;&gt;"N",
INDEX('11.7_Outliers-Controlled_disp'!L$5:L$500,MATCH($F177,'11.7_Outliers-Controlled_disp'!$F$5:$F$500,0)),""),"")</f>
        <v>WaW_127</v>
      </c>
      <c r="AI177" s="5"/>
      <c r="AJ177" s="5" t="s">
        <v>1569</v>
      </c>
      <c r="AK177" s="5">
        <f t="shared" si="2"/>
        <v>6</v>
      </c>
    </row>
    <row r="178" spans="1:37" x14ac:dyDescent="0.25">
      <c r="A178" s="5" t="s">
        <v>717</v>
      </c>
      <c r="B178" s="5" t="s">
        <v>23</v>
      </c>
      <c r="C178" s="5" t="s">
        <v>708</v>
      </c>
      <c r="D178" s="5" t="s">
        <v>620</v>
      </c>
      <c r="E178" s="5" t="s">
        <v>719</v>
      </c>
      <c r="F178" s="5" t="s">
        <v>718</v>
      </c>
      <c r="G178" s="5">
        <v>2</v>
      </c>
      <c r="H178" s="15">
        <v>2</v>
      </c>
      <c r="I178" s="4" t="s">
        <v>1894</v>
      </c>
      <c r="J178" s="13">
        <f>IFERROR(IF(INDEX('11.1_Outliers-Generation'!$N$5:$N$500,MATCH($F178,'11.1_Outliers-Generation'!$F$5:$F$500,0))&lt;&gt;"N",
INDEX('11.1_Outliers-Generation'!J$5:J$500,MATCH($F178,'11.1_Outliers-Generation'!$F$5:$F$500,0)),""),"")</f>
        <v>0.83275344547157915</v>
      </c>
      <c r="K178" s="8">
        <f>IFERROR(IF(INDEX('11.1_Outliers-Generation'!$N$5:$N$500,MATCH($F178,'11.1_Outliers-Generation'!$F$5:$F$500,0))&lt;&gt;"N",
INDEX('11.1_Outliers-Generation'!K$5:K$500,MATCH($F178,'11.1_Outliers-Generation'!$F$5:$F$500,0)),""),"")</f>
        <v>2016</v>
      </c>
      <c r="L178" s="13" t="str">
        <f>IFERROR(IF(INDEX('11.1_Outliers-Generation'!$N$5:$N$500,MATCH($F178,'11.1_Outliers-Generation'!$F$5:$F$500,0))&lt;&gt;"N",
INDEX('11.1_Outliers-Generation'!L$5:L$500,MATCH($F178,'11.1_Outliers-Generation'!$F$5:$F$500,0)),""),"")</f>
        <v>WaW_128</v>
      </c>
      <c r="M178" s="14">
        <f>IFERROR(IF(INDEX('11.2_Outliers-Collection_cov'!$N$5:$N$500,MATCH($F178,'11.2_Outliers-Collection_cov'!$F$5:$F$500,0))&lt;&gt;"N",
INDEX('11.2_Outliers-Collection_cov'!J$5:J$500,MATCH($F178,'11.2_Outliers-Collection_cov'!$F$5:$F$500,0)),""),"")</f>
        <v>90</v>
      </c>
      <c r="N178" s="8">
        <f>IFERROR(IF(INDEX('11.2_Outliers-Collection_cov'!$N$5:$N$500,MATCH($F178,'11.2_Outliers-Collection_cov'!$F$5:$F$500,0))&lt;&gt;"N",
INDEX('11.2_Outliers-Collection_cov'!K$5:K$500,MATCH($F178,'11.2_Outliers-Collection_cov'!$F$5:$F$500,0)),""),"")</f>
        <v>2016</v>
      </c>
      <c r="O178" s="13" t="str">
        <f>IFERROR(IF(INDEX('11.2_Outliers-Collection_cov'!$N$5:$N$500,MATCH($F178,'11.2_Outliers-Collection_cov'!$F$5:$F$500,0))&lt;&gt;"N",
INDEX('11.2_Outliers-Collection_cov'!L$5:L$500,MATCH($F178,'11.2_Outliers-Collection_cov'!$F$5:$F$500,0)),""),"")</f>
        <v>WaW_128</v>
      </c>
      <c r="P178" s="14">
        <f>IFERROR(IF(INDEX('11.3_Outliers-Plastic'!$N$5:$N$500,MATCH($F178,'11.3_Outliers-Plastic'!$F$5:$F$500,0))&lt;&gt;"N",
INDEX('11.3_Outliers-Plastic'!J$5:J$500,MATCH($F178,'11.3_Outliers-Plastic'!$F$5:$F$500,0)),""),"")</f>
        <v>7.0498698177448427</v>
      </c>
      <c r="Q178" s="8">
        <f>IFERROR(IF(INDEX('11.3_Outliers-Plastic'!$N$5:$N$500,MATCH($F178,'11.3_Outliers-Plastic'!$F$5:$F$500,0))&lt;&gt;"N",
INDEX('11.3_Outliers-Plastic'!K$5:K$500,MATCH($F178,'11.3_Outliers-Plastic'!$F$5:$F$500,0)),""),"")</f>
        <v>2016</v>
      </c>
      <c r="R178" s="14" t="str">
        <f>IFERROR(IF(INDEX('11.3_Outliers-Plastic'!$N$5:$N$500,MATCH($F178,'11.3_Outliers-Plastic'!$F$5:$F$500,0))&lt;&gt;"N",
INDEX('11.3_Outliers-Plastic'!L$5:L$500,MATCH($F178,'11.3_Outliers-Plastic'!$F$5:$F$500,0)),""),"")</f>
        <v>WaW_128</v>
      </c>
      <c r="S178" s="12"/>
      <c r="T178" s="5"/>
      <c r="U178" s="5" t="s">
        <v>1569</v>
      </c>
      <c r="V178" s="14">
        <f>IFERROR(IF(INDEX('11.5_Outliers-Other_recovery'!$N$5:$N$500,MATCH($F178,'11.5_Outliers-Other_recovery'!$F$5:$F$500,0))&lt;&gt;"N",
INDEX('11.5_Outliers-Other_recovery'!J$5:J$500,MATCH($F178,'11.5_Outliers-Other_recovery'!$F$5:$F$500,0)),""),"")</f>
        <v>1</v>
      </c>
      <c r="W178" s="8">
        <f>IFERROR(IF(INDEX('11.5_Outliers-Other_recovery'!$N$5:$N$500,MATCH($F178,'11.5_Outliers-Other_recovery'!$F$5:$F$500,0))&lt;&gt;"N",
INDEX('11.5_Outliers-Other_recovery'!K$5:K$500,MATCH($F178,'11.5_Outliers-Other_recovery'!$F$5:$F$500,0)),""),"")</f>
        <v>2016</v>
      </c>
      <c r="X178" s="14" t="str">
        <f>IFERROR(IF(INDEX('11.5_Outliers-Other_recovery'!$N$5:$N$500,MATCH($F178,'11.5_Outliers-Other_recovery'!$F$5:$F$500,0))&lt;&gt;"N",
INDEX('11.5_Outliers-Other_recovery'!L$5:L$500,MATCH($F178,'11.5_Outliers-Other_recovery'!$F$5:$F$500,0)),""),"")</f>
        <v>WaW_128</v>
      </c>
      <c r="Y178" s="14">
        <f>IFERROR(IF(INDEX('11.4_Outliers-Formal_dry_recy'!$N$5:$N$500,MATCH($F178,'11.4_Outliers-Formal_dry_recy'!$F$5:$F$500,0))&lt;&gt;"N",
INDEX('11.4_Outliers-Formal_dry_recy'!J$5:J$500,MATCH($F178,'11.4_Outliers-Formal_dry_recy'!$F$5:$F$500,0)),""),"")</f>
        <v>0</v>
      </c>
      <c r="Z178" s="8">
        <f>IFERROR(IF(INDEX('11.4_Outliers-Formal_dry_recy'!$N$5:$N$500,MATCH($F178,'11.4_Outliers-Formal_dry_recy'!$F$5:$F$500,0))&lt;&gt;"N",
INDEX('11.4_Outliers-Formal_dry_recy'!K$5:K$500,MATCH($F178,'11.4_Outliers-Formal_dry_recy'!$F$5:$F$500,0)),""),"")</f>
        <v>2016</v>
      </c>
      <c r="AA178" s="14" t="str">
        <f>IFERROR(IF(INDEX('11.4_Outliers-Formal_dry_recy'!$N$5:$N$500,MATCH($F178,'11.4_Outliers-Formal_dry_recy'!$F$5:$F$500,0))&lt;&gt;"N",
INDEX('11.4_Outliers-Formal_dry_recy'!L$5:L$500,MATCH($F178,'11.4_Outliers-Formal_dry_recy'!$F$5:$F$500,0)),""),"")</f>
        <v>WaW_128</v>
      </c>
      <c r="AB178" s="14">
        <f>IFERROR(IF(INDEX('11.6_Outliers-Incineration'!$N$5:$N$500,MATCH($F178,'11.6_Outliers-Incineration'!$F$5:$F$500,0))&lt;&gt;"N",
INDEX('11.6_Outliers-Incineration'!J$5:J$500,MATCH($F178,'11.6_Outliers-Incineration'!$F$5:$F$500,0)),""),"")</f>
        <v>0</v>
      </c>
      <c r="AC178" s="8">
        <f>IFERROR(IF(INDEX('11.6_Outliers-Incineration'!$N$5:$N$500,MATCH($F178,'11.6_Outliers-Incineration'!$F$5:$F$500,0))&lt;&gt;"N",
INDEX('11.6_Outliers-Incineration'!K$5:K$500,MATCH($F178,'11.6_Outliers-Incineration'!$F$5:$F$500,0)),""),"")</f>
        <v>2016</v>
      </c>
      <c r="AD178" s="14" t="str">
        <f>IFERROR(IF(INDEX('11.6_Outliers-Incineration'!$N$5:$N$500,MATCH($F178,'11.6_Outliers-Incineration'!$F$5:$F$500,0))&lt;&gt;"N",
INDEX('11.6_Outliers-Incineration'!L$5:L$500,MATCH($F178,'11.6_Outliers-Incineration'!$F$5:$F$500,0)),""),"")</f>
        <v>WaW_128</v>
      </c>
      <c r="AE178" s="14">
        <f>IFERROR(IF(INDEX('11.7_Outliers-Controlled_disp'!$N$5:$N$500,MATCH($F178,'11.7_Outliers-Controlled_disp'!$F$5:$F$500,0))&lt;&gt;"N",
INDEX('11.7_Outliers-Controlled_disp'!J$5:J$500,MATCH($F178,'11.7_Outliers-Controlled_disp'!$F$5:$F$500,0)),""),"")</f>
        <v>100</v>
      </c>
      <c r="AF178" s="8">
        <f>IFERROR(IF(INDEX('11.7_Outliers-Controlled_disp'!$N$5:$N$500,MATCH($F178,'11.7_Outliers-Controlled_disp'!$F$5:$F$500,0))&lt;&gt;"N",
INDEX('11.7_Outliers-Controlled_disp'!K$5:K$500,MATCH($F178,'11.7_Outliers-Controlled_disp'!$F$5:$F$500,0)),""),"")</f>
        <v>2016</v>
      </c>
      <c r="AG178" s="14" t="str">
        <f>IFERROR(IF(INDEX('11.7_Outliers-Controlled_disp'!$N$5:$N$500,MATCH($F178,'11.7_Outliers-Controlled_disp'!$F$5:$F$500,0))&lt;&gt;"N",
INDEX('11.7_Outliers-Controlled_disp'!L$5:L$500,MATCH($F178,'11.7_Outliers-Controlled_disp'!$F$5:$F$500,0)),""),"")</f>
        <v>WaW_128</v>
      </c>
      <c r="AI178" s="5"/>
      <c r="AJ178" s="5" t="s">
        <v>1569</v>
      </c>
      <c r="AK178" s="5">
        <f t="shared" si="2"/>
        <v>7</v>
      </c>
    </row>
    <row r="179" spans="1:37" x14ac:dyDescent="0.25">
      <c r="A179" s="5" t="s">
        <v>720</v>
      </c>
      <c r="B179" s="5" t="s">
        <v>23</v>
      </c>
      <c r="C179" s="5" t="s">
        <v>708</v>
      </c>
      <c r="D179" s="5" t="s">
        <v>620</v>
      </c>
      <c r="E179" s="5" t="s">
        <v>722</v>
      </c>
      <c r="F179" s="5" t="s">
        <v>721</v>
      </c>
      <c r="G179" s="5">
        <v>3</v>
      </c>
      <c r="H179" s="15">
        <v>2</v>
      </c>
      <c r="I179" s="4" t="s">
        <v>1895</v>
      </c>
      <c r="J179" s="13">
        <f>IFERROR(IF(INDEX('11.1_Outliers-Generation'!$N$5:$N$500,MATCH($F179,'11.1_Outliers-Generation'!$F$5:$F$500,0))&lt;&gt;"N",
INDEX('11.1_Outliers-Generation'!J$5:J$500,MATCH($F179,'11.1_Outliers-Generation'!$F$5:$F$500,0)),""),"")</f>
        <v>0.51851629058612025</v>
      </c>
      <c r="K179" s="8">
        <f>IFERROR(IF(INDEX('11.1_Outliers-Generation'!$N$5:$N$500,MATCH($F179,'11.1_Outliers-Generation'!$F$5:$F$500,0))&lt;&gt;"N",
INDEX('11.1_Outliers-Generation'!K$5:K$500,MATCH($F179,'11.1_Outliers-Generation'!$F$5:$F$500,0)),""),"")</f>
        <v>2016</v>
      </c>
      <c r="L179" s="13" t="str">
        <f>IFERROR(IF(INDEX('11.1_Outliers-Generation'!$N$5:$N$500,MATCH($F179,'11.1_Outliers-Generation'!$F$5:$F$500,0))&lt;&gt;"N",
INDEX('11.1_Outliers-Generation'!L$5:L$500,MATCH($F179,'11.1_Outliers-Generation'!$F$5:$F$500,0)),""),"")</f>
        <v>WaW_129</v>
      </c>
      <c r="M179" s="14">
        <f>IFERROR(IF(INDEX('11.2_Outliers-Collection_cov'!$N$5:$N$500,MATCH($F179,'11.2_Outliers-Collection_cov'!$F$5:$F$500,0))&lt;&gt;"N",
INDEX('11.2_Outliers-Collection_cov'!J$5:J$500,MATCH($F179,'11.2_Outliers-Collection_cov'!$F$5:$F$500,0)),""),"")</f>
        <v>98</v>
      </c>
      <c r="N179" s="8">
        <f>IFERROR(IF(INDEX('11.2_Outliers-Collection_cov'!$N$5:$N$500,MATCH($F179,'11.2_Outliers-Collection_cov'!$F$5:$F$500,0))&lt;&gt;"N",
INDEX('11.2_Outliers-Collection_cov'!K$5:K$500,MATCH($F179,'11.2_Outliers-Collection_cov'!$F$5:$F$500,0)),""),"")</f>
        <v>2016</v>
      </c>
      <c r="O179" s="13" t="str">
        <f>IFERROR(IF(INDEX('11.2_Outliers-Collection_cov'!$N$5:$N$500,MATCH($F179,'11.2_Outliers-Collection_cov'!$F$5:$F$500,0))&lt;&gt;"N",
INDEX('11.2_Outliers-Collection_cov'!L$5:L$500,MATCH($F179,'11.2_Outliers-Collection_cov'!$F$5:$F$500,0)),""),"")</f>
        <v>WaW_129</v>
      </c>
      <c r="P179" s="14">
        <f>IFERROR(IF(INDEX('11.3_Outliers-Plastic'!$N$5:$N$500,MATCH($F179,'11.3_Outliers-Plastic'!$F$5:$F$500,0))&lt;&gt;"N",
INDEX('11.3_Outliers-Plastic'!J$5:J$500,MATCH($F179,'11.3_Outliers-Plastic'!$F$5:$F$500,0)),""),"")</f>
        <v>10</v>
      </c>
      <c r="Q179" s="8">
        <f>IFERROR(IF(INDEX('11.3_Outliers-Plastic'!$N$5:$N$500,MATCH($F179,'11.3_Outliers-Plastic'!$F$5:$F$500,0))&lt;&gt;"N",
INDEX('11.3_Outliers-Plastic'!K$5:K$500,MATCH($F179,'11.3_Outliers-Plastic'!$F$5:$F$500,0)),""),"")</f>
        <v>2016</v>
      </c>
      <c r="R179" s="14" t="str">
        <f>IFERROR(IF(INDEX('11.3_Outliers-Plastic'!$N$5:$N$500,MATCH($F179,'11.3_Outliers-Plastic'!$F$5:$F$500,0))&lt;&gt;"N",
INDEX('11.3_Outliers-Plastic'!L$5:L$500,MATCH($F179,'11.3_Outliers-Plastic'!$F$5:$F$500,0)),""),"")</f>
        <v>WaW_129</v>
      </c>
      <c r="S179" s="12"/>
      <c r="T179" s="5"/>
      <c r="U179" s="5" t="s">
        <v>1569</v>
      </c>
      <c r="V179" s="14" t="str">
        <f>IFERROR(IF(INDEX('11.5_Outliers-Other_recovery'!$N$5:$N$500,MATCH($F179,'11.5_Outliers-Other_recovery'!$F$5:$F$500,0))&lt;&gt;"N",
INDEX('11.5_Outliers-Other_recovery'!J$5:J$500,MATCH($F179,'11.5_Outliers-Other_recovery'!$F$5:$F$500,0)),""),"")</f>
        <v/>
      </c>
      <c r="W179" s="8" t="str">
        <f>IFERROR(IF(INDEX('11.5_Outliers-Other_recovery'!$N$5:$N$500,MATCH($F179,'11.5_Outliers-Other_recovery'!$F$5:$F$500,0))&lt;&gt;"N",
INDEX('11.5_Outliers-Other_recovery'!K$5:K$500,MATCH($F179,'11.5_Outliers-Other_recovery'!$F$5:$F$500,0)),""),"")</f>
        <v/>
      </c>
      <c r="X179" s="14" t="str">
        <f>IFERROR(IF(INDEX('11.5_Outliers-Other_recovery'!$N$5:$N$500,MATCH($F179,'11.5_Outliers-Other_recovery'!$F$5:$F$500,0))&lt;&gt;"N",
INDEX('11.5_Outliers-Other_recovery'!L$5:L$500,MATCH($F179,'11.5_Outliers-Other_recovery'!$F$5:$F$500,0)),""),"")</f>
        <v/>
      </c>
      <c r="Y179" s="14" t="str">
        <f>IFERROR(IF(INDEX('11.4_Outliers-Formal_dry_recy'!$N$5:$N$500,MATCH($F179,'11.4_Outliers-Formal_dry_recy'!$F$5:$F$500,0))&lt;&gt;"N",
INDEX('11.4_Outliers-Formal_dry_recy'!J$5:J$500,MATCH($F179,'11.4_Outliers-Formal_dry_recy'!$F$5:$F$500,0)),""),"")</f>
        <v/>
      </c>
      <c r="Z179" s="8" t="str">
        <f>IFERROR(IF(INDEX('11.4_Outliers-Formal_dry_recy'!$N$5:$N$500,MATCH($F179,'11.4_Outliers-Formal_dry_recy'!$F$5:$F$500,0))&lt;&gt;"N",
INDEX('11.4_Outliers-Formal_dry_recy'!K$5:K$500,MATCH($F179,'11.4_Outliers-Formal_dry_recy'!$F$5:$F$500,0)),""),"")</f>
        <v/>
      </c>
      <c r="AA179" s="14" t="str">
        <f>IFERROR(IF(INDEX('11.4_Outliers-Formal_dry_recy'!$N$5:$N$500,MATCH($F179,'11.4_Outliers-Formal_dry_recy'!$F$5:$F$500,0))&lt;&gt;"N",
INDEX('11.4_Outliers-Formal_dry_recy'!L$5:L$500,MATCH($F179,'11.4_Outliers-Formal_dry_recy'!$F$5:$F$500,0)),""),"")</f>
        <v/>
      </c>
      <c r="AB179" s="14" t="str">
        <f>IFERROR(IF(INDEX('11.6_Outliers-Incineration'!$N$5:$N$500,MATCH($F179,'11.6_Outliers-Incineration'!$F$5:$F$500,0))&lt;&gt;"N",
INDEX('11.6_Outliers-Incineration'!J$5:J$500,MATCH($F179,'11.6_Outliers-Incineration'!$F$5:$F$500,0)),""),"")</f>
        <v/>
      </c>
      <c r="AC179" s="8" t="str">
        <f>IFERROR(IF(INDEX('11.6_Outliers-Incineration'!$N$5:$N$500,MATCH($F179,'11.6_Outliers-Incineration'!$F$5:$F$500,0))&lt;&gt;"N",
INDEX('11.6_Outliers-Incineration'!K$5:K$500,MATCH($F179,'11.6_Outliers-Incineration'!$F$5:$F$500,0)),""),"")</f>
        <v/>
      </c>
      <c r="AD179" s="14" t="str">
        <f>IFERROR(IF(INDEX('11.6_Outliers-Incineration'!$N$5:$N$500,MATCH($F179,'11.6_Outliers-Incineration'!$F$5:$F$500,0))&lt;&gt;"N",
INDEX('11.6_Outliers-Incineration'!L$5:L$500,MATCH($F179,'11.6_Outliers-Incineration'!$F$5:$F$500,0)),""),"")</f>
        <v/>
      </c>
      <c r="AE179" s="14">
        <f>IFERROR(IF(INDEX('11.7_Outliers-Controlled_disp'!$N$5:$N$500,MATCH($F179,'11.7_Outliers-Controlled_disp'!$F$5:$F$500,0))&lt;&gt;"N",
INDEX('11.7_Outliers-Controlled_disp'!J$5:J$500,MATCH($F179,'11.7_Outliers-Controlled_disp'!$F$5:$F$500,0)),""),"")</f>
        <v>100</v>
      </c>
      <c r="AF179" s="8">
        <f>IFERROR(IF(INDEX('11.7_Outliers-Controlled_disp'!$N$5:$N$500,MATCH($F179,'11.7_Outliers-Controlled_disp'!$F$5:$F$500,0))&lt;&gt;"N",
INDEX('11.7_Outliers-Controlled_disp'!K$5:K$500,MATCH($F179,'11.7_Outliers-Controlled_disp'!$F$5:$F$500,0)),""),"")</f>
        <v>2016</v>
      </c>
      <c r="AG179" s="14" t="str">
        <f>IFERROR(IF(INDEX('11.7_Outliers-Controlled_disp'!$N$5:$N$500,MATCH($F179,'11.7_Outliers-Controlled_disp'!$F$5:$F$500,0))&lt;&gt;"N",
INDEX('11.7_Outliers-Controlled_disp'!L$5:L$500,MATCH($F179,'11.7_Outliers-Controlled_disp'!$F$5:$F$500,0)),""),"")</f>
        <v>WaW_129</v>
      </c>
      <c r="AI179" s="5"/>
      <c r="AJ179" s="5" t="s">
        <v>1569</v>
      </c>
      <c r="AK179" s="5">
        <f t="shared" si="2"/>
        <v>4</v>
      </c>
    </row>
    <row r="180" spans="1:37" x14ac:dyDescent="0.25">
      <c r="A180" s="5" t="s">
        <v>726</v>
      </c>
      <c r="B180" s="5" t="s">
        <v>23</v>
      </c>
      <c r="C180" s="5" t="s">
        <v>708</v>
      </c>
      <c r="D180" s="5" t="s">
        <v>620</v>
      </c>
      <c r="E180" s="5" t="s">
        <v>728</v>
      </c>
      <c r="F180" s="5" t="s">
        <v>727</v>
      </c>
      <c r="G180" s="5">
        <v>3</v>
      </c>
      <c r="H180" s="15">
        <v>1</v>
      </c>
      <c r="I180" s="4" t="s">
        <v>1897</v>
      </c>
      <c r="J180" s="13">
        <f>IFERROR(IF(INDEX('11.1_Outliers-Generation'!$N$5:$N$500,MATCH($F180,'11.1_Outliers-Generation'!$F$5:$F$500,0))&lt;&gt;"N",
INDEX('11.1_Outliers-Generation'!J$5:J$500,MATCH($F180,'11.1_Outliers-Generation'!$F$5:$F$500,0)),""),"")</f>
        <v>0.56092202858467899</v>
      </c>
      <c r="K180" s="8">
        <f>IFERROR(IF(INDEX('11.1_Outliers-Generation'!$N$5:$N$500,MATCH($F180,'11.1_Outliers-Generation'!$F$5:$F$500,0))&lt;&gt;"N",
INDEX('11.1_Outliers-Generation'!K$5:K$500,MATCH($F180,'11.1_Outliers-Generation'!$F$5:$F$500,0)),""),"")</f>
        <v>2016</v>
      </c>
      <c r="L180" s="13" t="str">
        <f>IFERROR(IF(INDEX('11.1_Outliers-Generation'!$N$5:$N$500,MATCH($F180,'11.1_Outliers-Generation'!$F$5:$F$500,0))&lt;&gt;"N",
INDEX('11.1_Outliers-Generation'!L$5:L$500,MATCH($F180,'11.1_Outliers-Generation'!$F$5:$F$500,0)),""),"")</f>
        <v>WaW_131</v>
      </c>
      <c r="M180" s="14">
        <f>IFERROR(IF(INDEX('11.2_Outliers-Collection_cov'!$N$5:$N$500,MATCH($F180,'11.2_Outliers-Collection_cov'!$F$5:$F$500,0))&lt;&gt;"N",
INDEX('11.2_Outliers-Collection_cov'!J$5:J$500,MATCH($F180,'11.2_Outliers-Collection_cov'!$F$5:$F$500,0)),""),"")</f>
        <v>97</v>
      </c>
      <c r="N180" s="8">
        <f>IFERROR(IF(INDEX('11.2_Outliers-Collection_cov'!$N$5:$N$500,MATCH($F180,'11.2_Outliers-Collection_cov'!$F$5:$F$500,0))&lt;&gt;"N",
INDEX('11.2_Outliers-Collection_cov'!K$5:K$500,MATCH($F180,'11.2_Outliers-Collection_cov'!$F$5:$F$500,0)),""),"")</f>
        <v>2016</v>
      </c>
      <c r="O180" s="13" t="str">
        <f>IFERROR(IF(INDEX('11.2_Outliers-Collection_cov'!$N$5:$N$500,MATCH($F180,'11.2_Outliers-Collection_cov'!$F$5:$F$500,0))&lt;&gt;"N",
INDEX('11.2_Outliers-Collection_cov'!L$5:L$500,MATCH($F180,'11.2_Outliers-Collection_cov'!$F$5:$F$500,0)),""),"")</f>
        <v>WaW_131</v>
      </c>
      <c r="P180" s="14">
        <f>IFERROR(IF(INDEX('11.3_Outliers-Plastic'!$N$5:$N$500,MATCH($F180,'11.3_Outliers-Plastic'!$F$5:$F$500,0))&lt;&gt;"N",
INDEX('11.3_Outliers-Plastic'!J$5:J$500,MATCH($F180,'11.3_Outliers-Plastic'!$F$5:$F$500,0)),""),"")</f>
        <v>5</v>
      </c>
      <c r="Q180" s="8">
        <f>IFERROR(IF(INDEX('11.3_Outliers-Plastic'!$N$5:$N$500,MATCH($F180,'11.3_Outliers-Plastic'!$F$5:$F$500,0))&lt;&gt;"N",
INDEX('11.3_Outliers-Plastic'!K$5:K$500,MATCH($F180,'11.3_Outliers-Plastic'!$F$5:$F$500,0)),""),"")</f>
        <v>2016</v>
      </c>
      <c r="R180" s="14" t="str">
        <f>IFERROR(IF(INDEX('11.3_Outliers-Plastic'!$N$5:$N$500,MATCH($F180,'11.3_Outliers-Plastic'!$F$5:$F$500,0))&lt;&gt;"N",
INDEX('11.3_Outliers-Plastic'!L$5:L$500,MATCH($F180,'11.3_Outliers-Plastic'!$F$5:$F$500,0)),""),"")</f>
        <v>WaW_131</v>
      </c>
      <c r="S180" s="12"/>
      <c r="T180" s="5"/>
      <c r="U180" s="5" t="s">
        <v>1569</v>
      </c>
      <c r="V180" s="14">
        <f>IFERROR(IF(INDEX('11.5_Outliers-Other_recovery'!$N$5:$N$500,MATCH($F180,'11.5_Outliers-Other_recovery'!$F$5:$F$500,0))&lt;&gt;"N",
INDEX('11.5_Outliers-Other_recovery'!J$5:J$500,MATCH($F180,'11.5_Outliers-Other_recovery'!$F$5:$F$500,0)),""),"")</f>
        <v>30.971545176283872</v>
      </c>
      <c r="W180" s="8">
        <f>IFERROR(IF(INDEX('11.5_Outliers-Other_recovery'!$N$5:$N$500,MATCH($F180,'11.5_Outliers-Other_recovery'!$F$5:$F$500,0))&lt;&gt;"N",
INDEX('11.5_Outliers-Other_recovery'!K$5:K$500,MATCH($F180,'11.5_Outliers-Other_recovery'!$F$5:$F$500,0)),""),"")</f>
        <v>2016</v>
      </c>
      <c r="X180" s="14" t="str">
        <f>IFERROR(IF(INDEX('11.5_Outliers-Other_recovery'!$N$5:$N$500,MATCH($F180,'11.5_Outliers-Other_recovery'!$F$5:$F$500,0))&lt;&gt;"N",
INDEX('11.5_Outliers-Other_recovery'!L$5:L$500,MATCH($F180,'11.5_Outliers-Other_recovery'!$F$5:$F$500,0)),""),"")</f>
        <v>WaW_131</v>
      </c>
      <c r="Y180" s="14">
        <f>IFERROR(IF(INDEX('11.4_Outliers-Formal_dry_recy'!$N$5:$N$500,MATCH($F180,'11.4_Outliers-Formal_dry_recy'!$F$5:$F$500,0))&lt;&gt;"N",
INDEX('11.4_Outliers-Formal_dry_recy'!J$5:J$500,MATCH($F180,'11.4_Outliers-Formal_dry_recy'!$F$5:$F$500,0)),""),"")</f>
        <v>0</v>
      </c>
      <c r="Z180" s="8">
        <f>IFERROR(IF(INDEX('11.4_Outliers-Formal_dry_recy'!$N$5:$N$500,MATCH($F180,'11.4_Outliers-Formal_dry_recy'!$F$5:$F$500,0))&lt;&gt;"N",
INDEX('11.4_Outliers-Formal_dry_recy'!K$5:K$500,MATCH($F180,'11.4_Outliers-Formal_dry_recy'!$F$5:$F$500,0)),""),"")</f>
        <v>2016</v>
      </c>
      <c r="AA180" s="14" t="str">
        <f>IFERROR(IF(INDEX('11.4_Outliers-Formal_dry_recy'!$N$5:$N$500,MATCH($F180,'11.4_Outliers-Formal_dry_recy'!$F$5:$F$500,0))&lt;&gt;"N",
INDEX('11.4_Outliers-Formal_dry_recy'!L$5:L$500,MATCH($F180,'11.4_Outliers-Formal_dry_recy'!$F$5:$F$500,0)),""),"")</f>
        <v>WaW_131</v>
      </c>
      <c r="AB180" s="14">
        <f>IFERROR(IF(INDEX('11.6_Outliers-Incineration'!$N$5:$N$500,MATCH($F180,'11.6_Outliers-Incineration'!$F$5:$F$500,0))&lt;&gt;"N",
INDEX('11.6_Outliers-Incineration'!J$5:J$500,MATCH($F180,'11.6_Outliers-Incineration'!$F$5:$F$500,0)),""),"")</f>
        <v>0</v>
      </c>
      <c r="AC180" s="8">
        <f>IFERROR(IF(INDEX('11.6_Outliers-Incineration'!$N$5:$N$500,MATCH($F180,'11.6_Outliers-Incineration'!$F$5:$F$500,0))&lt;&gt;"N",
INDEX('11.6_Outliers-Incineration'!K$5:K$500,MATCH($F180,'11.6_Outliers-Incineration'!$F$5:$F$500,0)),""),"")</f>
        <v>2016</v>
      </c>
      <c r="AD180" s="14" t="str">
        <f>IFERROR(IF(INDEX('11.6_Outliers-Incineration'!$N$5:$N$500,MATCH($F180,'11.6_Outliers-Incineration'!$F$5:$F$500,0))&lt;&gt;"N",
INDEX('11.6_Outliers-Incineration'!L$5:L$500,MATCH($F180,'11.6_Outliers-Incineration'!$F$5:$F$500,0)),""),"")</f>
        <v>WaW_131</v>
      </c>
      <c r="AE180" s="14">
        <f>IFERROR(IF(INDEX('11.7_Outliers-Controlled_disp'!$N$5:$N$500,MATCH($F180,'11.7_Outliers-Controlled_disp'!$F$5:$F$500,0))&lt;&gt;"N",
INDEX('11.7_Outliers-Controlled_disp'!J$5:J$500,MATCH($F180,'11.7_Outliers-Controlled_disp'!$F$5:$F$500,0)),""),"")</f>
        <v>0</v>
      </c>
      <c r="AF180" s="8">
        <f>IFERROR(IF(INDEX('11.7_Outliers-Controlled_disp'!$N$5:$N$500,MATCH($F180,'11.7_Outliers-Controlled_disp'!$F$5:$F$500,0))&lt;&gt;"N",
INDEX('11.7_Outliers-Controlled_disp'!K$5:K$500,MATCH($F180,'11.7_Outliers-Controlled_disp'!$F$5:$F$500,0)),""),"")</f>
        <v>2016</v>
      </c>
      <c r="AG180" s="14" t="str">
        <f>IFERROR(IF(INDEX('11.7_Outliers-Controlled_disp'!$N$5:$N$500,MATCH($F180,'11.7_Outliers-Controlled_disp'!$F$5:$F$500,0))&lt;&gt;"N",
INDEX('11.7_Outliers-Controlled_disp'!L$5:L$500,MATCH($F180,'11.7_Outliers-Controlled_disp'!$F$5:$F$500,0)),""),"")</f>
        <v>WaW_131</v>
      </c>
      <c r="AI180" s="5"/>
      <c r="AJ180" s="5" t="s">
        <v>1569</v>
      </c>
      <c r="AK180" s="5">
        <f t="shared" si="2"/>
        <v>7</v>
      </c>
    </row>
    <row r="181" spans="1:37" x14ac:dyDescent="0.25">
      <c r="A181" s="5" t="s">
        <v>729</v>
      </c>
      <c r="B181" s="5" t="s">
        <v>23</v>
      </c>
      <c r="C181" s="5" t="s">
        <v>708</v>
      </c>
      <c r="D181" s="5" t="s">
        <v>620</v>
      </c>
      <c r="E181" s="5" t="s">
        <v>731</v>
      </c>
      <c r="F181" s="5" t="s">
        <v>730</v>
      </c>
      <c r="G181" s="5">
        <v>3</v>
      </c>
      <c r="H181" s="15">
        <v>1</v>
      </c>
      <c r="I181" s="4"/>
      <c r="J181" s="13">
        <f>IFERROR(IF(INDEX('11.1_Outliers-Generation'!$N$5:$N$500,MATCH($F181,'11.1_Outliers-Generation'!$F$5:$F$500,0))&lt;&gt;"N",
INDEX('11.1_Outliers-Generation'!J$5:J$500,MATCH($F181,'11.1_Outliers-Generation'!$F$5:$F$500,0)),""),"")</f>
        <v>0.50291424421037145</v>
      </c>
      <c r="K181" s="8">
        <f>IFERROR(IF(INDEX('11.1_Outliers-Generation'!$N$5:$N$500,MATCH($F181,'11.1_Outliers-Generation'!$F$5:$F$500,0))&lt;&gt;"N",
INDEX('11.1_Outliers-Generation'!K$5:K$500,MATCH($F181,'11.1_Outliers-Generation'!$F$5:$F$500,0)),""),"")</f>
        <v>2016</v>
      </c>
      <c r="L181" s="13" t="str">
        <f>IFERROR(IF(INDEX('11.1_Outliers-Generation'!$N$5:$N$500,MATCH($F181,'11.1_Outliers-Generation'!$F$5:$F$500,0))&lt;&gt;"N",
INDEX('11.1_Outliers-Generation'!L$5:L$500,MATCH($F181,'11.1_Outliers-Generation'!$F$5:$F$500,0)),""),"")</f>
        <v>WaW_132</v>
      </c>
      <c r="M181" s="14">
        <f>IFERROR(IF(INDEX('11.2_Outliers-Collection_cov'!$N$5:$N$500,MATCH($F181,'11.2_Outliers-Collection_cov'!$F$5:$F$500,0))&lt;&gt;"N",
INDEX('11.2_Outliers-Collection_cov'!J$5:J$500,MATCH($F181,'11.2_Outliers-Collection_cov'!$F$5:$F$500,0)),""),"")</f>
        <v>97</v>
      </c>
      <c r="N181" s="8">
        <f>IFERROR(IF(INDEX('11.2_Outliers-Collection_cov'!$N$5:$N$500,MATCH($F181,'11.2_Outliers-Collection_cov'!$F$5:$F$500,0))&lt;&gt;"N",
INDEX('11.2_Outliers-Collection_cov'!K$5:K$500,MATCH($F181,'11.2_Outliers-Collection_cov'!$F$5:$F$500,0)),""),"")</f>
        <v>2016</v>
      </c>
      <c r="O181" s="13" t="str">
        <f>IFERROR(IF(INDEX('11.2_Outliers-Collection_cov'!$N$5:$N$500,MATCH($F181,'11.2_Outliers-Collection_cov'!$F$5:$F$500,0))&lt;&gt;"N",
INDEX('11.2_Outliers-Collection_cov'!L$5:L$500,MATCH($F181,'11.2_Outliers-Collection_cov'!$F$5:$F$500,0)),""),"")</f>
        <v>WaW_132</v>
      </c>
      <c r="P181" s="14" t="str">
        <f>IFERROR(IF(INDEX('11.3_Outliers-Plastic'!$N$5:$N$500,MATCH($F181,'11.3_Outliers-Plastic'!$F$5:$F$500,0))&lt;&gt;"N",
INDEX('11.3_Outliers-Plastic'!J$5:J$500,MATCH($F181,'11.3_Outliers-Plastic'!$F$5:$F$500,0)),""),"")</f>
        <v/>
      </c>
      <c r="Q181" s="8" t="str">
        <f>IFERROR(IF(INDEX('11.3_Outliers-Plastic'!$N$5:$N$500,MATCH($F181,'11.3_Outliers-Plastic'!$F$5:$F$500,0))&lt;&gt;"N",
INDEX('11.3_Outliers-Plastic'!K$5:K$500,MATCH($F181,'11.3_Outliers-Plastic'!$F$5:$F$500,0)),""),"")</f>
        <v/>
      </c>
      <c r="R181" s="14" t="str">
        <f>IFERROR(IF(INDEX('11.3_Outliers-Plastic'!$N$5:$N$500,MATCH($F181,'11.3_Outliers-Plastic'!$F$5:$F$500,0))&lt;&gt;"N",
INDEX('11.3_Outliers-Plastic'!L$5:L$500,MATCH($F181,'11.3_Outliers-Plastic'!$F$5:$F$500,0)),""),"")</f>
        <v/>
      </c>
      <c r="S181" s="12"/>
      <c r="T181" s="5"/>
      <c r="U181" s="5" t="s">
        <v>1569</v>
      </c>
      <c r="V181" s="14">
        <f>IFERROR(IF(INDEX('11.5_Outliers-Other_recovery'!$N$5:$N$500,MATCH($F181,'11.5_Outliers-Other_recovery'!$F$5:$F$500,0))&lt;&gt;"N",
INDEX('11.5_Outliers-Other_recovery'!J$5:J$500,MATCH($F181,'11.5_Outliers-Other_recovery'!$F$5:$F$500,0)),""),"")</f>
        <v>16.733067729083665</v>
      </c>
      <c r="W181" s="8">
        <f>IFERROR(IF(INDEX('11.5_Outliers-Other_recovery'!$N$5:$N$500,MATCH($F181,'11.5_Outliers-Other_recovery'!$F$5:$F$500,0))&lt;&gt;"N",
INDEX('11.5_Outliers-Other_recovery'!K$5:K$500,MATCH($F181,'11.5_Outliers-Other_recovery'!$F$5:$F$500,0)),""),"")</f>
        <v>2016</v>
      </c>
      <c r="X181" s="14" t="str">
        <f>IFERROR(IF(INDEX('11.5_Outliers-Other_recovery'!$N$5:$N$500,MATCH($F181,'11.5_Outliers-Other_recovery'!$F$5:$F$500,0))&lt;&gt;"N",
INDEX('11.5_Outliers-Other_recovery'!L$5:L$500,MATCH($F181,'11.5_Outliers-Other_recovery'!$F$5:$F$500,0)),""),"")</f>
        <v>WaW_132</v>
      </c>
      <c r="Y181" s="14">
        <f>IFERROR(IF(INDEX('11.4_Outliers-Formal_dry_recy'!$N$5:$N$500,MATCH($F181,'11.4_Outliers-Formal_dry_recy'!$F$5:$F$500,0))&lt;&gt;"N",
INDEX('11.4_Outliers-Formal_dry_recy'!J$5:J$500,MATCH($F181,'11.4_Outliers-Formal_dry_recy'!$F$5:$F$500,0)),""),"")</f>
        <v>0</v>
      </c>
      <c r="Z181" s="8">
        <f>IFERROR(IF(INDEX('11.4_Outliers-Formal_dry_recy'!$N$5:$N$500,MATCH($F181,'11.4_Outliers-Formal_dry_recy'!$F$5:$F$500,0))&lt;&gt;"N",
INDEX('11.4_Outliers-Formal_dry_recy'!K$5:K$500,MATCH($F181,'11.4_Outliers-Formal_dry_recy'!$F$5:$F$500,0)),""),"")</f>
        <v>2016</v>
      </c>
      <c r="AA181" s="14" t="str">
        <f>IFERROR(IF(INDEX('11.4_Outliers-Formal_dry_recy'!$N$5:$N$500,MATCH($F181,'11.4_Outliers-Formal_dry_recy'!$F$5:$F$500,0))&lt;&gt;"N",
INDEX('11.4_Outliers-Formal_dry_recy'!L$5:L$500,MATCH($F181,'11.4_Outliers-Formal_dry_recy'!$F$5:$F$500,0)),""),"")</f>
        <v>WaW_132</v>
      </c>
      <c r="AB181" s="14">
        <f>IFERROR(IF(INDEX('11.6_Outliers-Incineration'!$N$5:$N$500,MATCH($F181,'11.6_Outliers-Incineration'!$F$5:$F$500,0))&lt;&gt;"N",
INDEX('11.6_Outliers-Incineration'!J$5:J$500,MATCH($F181,'11.6_Outliers-Incineration'!$F$5:$F$500,0)),""),"")</f>
        <v>0</v>
      </c>
      <c r="AC181" s="8">
        <f>IFERROR(IF(INDEX('11.6_Outliers-Incineration'!$N$5:$N$500,MATCH($F181,'11.6_Outliers-Incineration'!$F$5:$F$500,0))&lt;&gt;"N",
INDEX('11.6_Outliers-Incineration'!K$5:K$500,MATCH($F181,'11.6_Outliers-Incineration'!$F$5:$F$500,0)),""),"")</f>
        <v>2016</v>
      </c>
      <c r="AD181" s="14" t="str">
        <f>IFERROR(IF(INDEX('11.6_Outliers-Incineration'!$N$5:$N$500,MATCH($F181,'11.6_Outliers-Incineration'!$F$5:$F$500,0))&lt;&gt;"N",
INDEX('11.6_Outliers-Incineration'!L$5:L$500,MATCH($F181,'11.6_Outliers-Incineration'!$F$5:$F$500,0)),""),"")</f>
        <v>WaW_132</v>
      </c>
      <c r="AE181" s="14">
        <f>IFERROR(IF(INDEX('11.7_Outliers-Controlled_disp'!$N$5:$N$500,MATCH($F181,'11.7_Outliers-Controlled_disp'!$F$5:$F$500,0))&lt;&gt;"N",
INDEX('11.7_Outliers-Controlled_disp'!J$5:J$500,MATCH($F181,'11.7_Outliers-Controlled_disp'!$F$5:$F$500,0)),""),"")</f>
        <v>0</v>
      </c>
      <c r="AF181" s="8">
        <f>IFERROR(IF(INDEX('11.7_Outliers-Controlled_disp'!$N$5:$N$500,MATCH($F181,'11.7_Outliers-Controlled_disp'!$F$5:$F$500,0))&lt;&gt;"N",
INDEX('11.7_Outliers-Controlled_disp'!K$5:K$500,MATCH($F181,'11.7_Outliers-Controlled_disp'!$F$5:$F$500,0)),""),"")</f>
        <v>2016</v>
      </c>
      <c r="AG181" s="14" t="str">
        <f>IFERROR(IF(INDEX('11.7_Outliers-Controlled_disp'!$N$5:$N$500,MATCH($F181,'11.7_Outliers-Controlled_disp'!$F$5:$F$500,0))&lt;&gt;"N",
INDEX('11.7_Outliers-Controlled_disp'!L$5:L$500,MATCH($F181,'11.7_Outliers-Controlled_disp'!$F$5:$F$500,0)),""),"")</f>
        <v>WaW_132</v>
      </c>
      <c r="AI181" s="5"/>
      <c r="AJ181" s="5" t="s">
        <v>1569</v>
      </c>
      <c r="AK181" s="5">
        <f t="shared" si="2"/>
        <v>6</v>
      </c>
    </row>
    <row r="182" spans="1:37" x14ac:dyDescent="0.25">
      <c r="A182" s="5" t="s">
        <v>732</v>
      </c>
      <c r="B182" s="5" t="s">
        <v>23</v>
      </c>
      <c r="C182" s="5" t="s">
        <v>708</v>
      </c>
      <c r="D182" s="5" t="s">
        <v>620</v>
      </c>
      <c r="E182" s="5" t="s">
        <v>734</v>
      </c>
      <c r="F182" s="5" t="s">
        <v>733</v>
      </c>
      <c r="G182" s="5">
        <v>3</v>
      </c>
      <c r="H182" s="15">
        <v>1</v>
      </c>
      <c r="I182" s="4"/>
      <c r="J182" s="13">
        <f>IFERROR(IF(INDEX('11.1_Outliers-Generation'!$N$5:$N$500,MATCH($F182,'11.1_Outliers-Generation'!$F$5:$F$500,0))&lt;&gt;"N",
INDEX('11.1_Outliers-Generation'!J$5:J$500,MATCH($F182,'11.1_Outliers-Generation'!$F$5:$F$500,0)),""),"")</f>
        <v>0.50684463117340695</v>
      </c>
      <c r="K182" s="8">
        <f>IFERROR(IF(INDEX('11.1_Outliers-Generation'!$N$5:$N$500,MATCH($F182,'11.1_Outliers-Generation'!$F$5:$F$500,0))&lt;&gt;"N",
INDEX('11.1_Outliers-Generation'!K$5:K$500,MATCH($F182,'11.1_Outliers-Generation'!$F$5:$F$500,0)),""),"")</f>
        <v>2016</v>
      </c>
      <c r="L182" s="13" t="str">
        <f>IFERROR(IF(INDEX('11.1_Outliers-Generation'!$N$5:$N$500,MATCH($F182,'11.1_Outliers-Generation'!$F$5:$F$500,0))&lt;&gt;"N",
INDEX('11.1_Outliers-Generation'!L$5:L$500,MATCH($F182,'11.1_Outliers-Generation'!$F$5:$F$500,0)),""),"")</f>
        <v>WaW_133</v>
      </c>
      <c r="M182" s="14">
        <f>IFERROR(IF(INDEX('11.2_Outliers-Collection_cov'!$N$5:$N$500,MATCH($F182,'11.2_Outliers-Collection_cov'!$F$5:$F$500,0))&lt;&gt;"N",
INDEX('11.2_Outliers-Collection_cov'!J$5:J$500,MATCH($F182,'11.2_Outliers-Collection_cov'!$F$5:$F$500,0)),""),"")</f>
        <v>97</v>
      </c>
      <c r="N182" s="8">
        <f>IFERROR(IF(INDEX('11.2_Outliers-Collection_cov'!$N$5:$N$500,MATCH($F182,'11.2_Outliers-Collection_cov'!$F$5:$F$500,0))&lt;&gt;"N",
INDEX('11.2_Outliers-Collection_cov'!K$5:K$500,MATCH($F182,'11.2_Outliers-Collection_cov'!$F$5:$F$500,0)),""),"")</f>
        <v>2016</v>
      </c>
      <c r="O182" s="13" t="str">
        <f>IFERROR(IF(INDEX('11.2_Outliers-Collection_cov'!$N$5:$N$500,MATCH($F182,'11.2_Outliers-Collection_cov'!$F$5:$F$500,0))&lt;&gt;"N",
INDEX('11.2_Outliers-Collection_cov'!L$5:L$500,MATCH($F182,'11.2_Outliers-Collection_cov'!$F$5:$F$500,0)),""),"")</f>
        <v>WaW_133</v>
      </c>
      <c r="P182" s="14" t="str">
        <f>IFERROR(IF(INDEX('11.3_Outliers-Plastic'!$N$5:$N$500,MATCH($F182,'11.3_Outliers-Plastic'!$F$5:$F$500,0))&lt;&gt;"N",
INDEX('11.3_Outliers-Plastic'!J$5:J$500,MATCH($F182,'11.3_Outliers-Plastic'!$F$5:$F$500,0)),""),"")</f>
        <v/>
      </c>
      <c r="Q182" s="8" t="str">
        <f>IFERROR(IF(INDEX('11.3_Outliers-Plastic'!$N$5:$N$500,MATCH($F182,'11.3_Outliers-Plastic'!$F$5:$F$500,0))&lt;&gt;"N",
INDEX('11.3_Outliers-Plastic'!K$5:K$500,MATCH($F182,'11.3_Outliers-Plastic'!$F$5:$F$500,0)),""),"")</f>
        <v/>
      </c>
      <c r="R182" s="14" t="str">
        <f>IFERROR(IF(INDEX('11.3_Outliers-Plastic'!$N$5:$N$500,MATCH($F182,'11.3_Outliers-Plastic'!$F$5:$F$500,0))&lt;&gt;"N",
INDEX('11.3_Outliers-Plastic'!L$5:L$500,MATCH($F182,'11.3_Outliers-Plastic'!$F$5:$F$500,0)),""),"")</f>
        <v/>
      </c>
      <c r="S182" s="12"/>
      <c r="T182" s="5"/>
      <c r="U182" s="5" t="s">
        <v>1569</v>
      </c>
      <c r="V182" s="14">
        <f>IFERROR(IF(INDEX('11.5_Outliers-Other_recovery'!$N$5:$N$500,MATCH($F182,'11.5_Outliers-Other_recovery'!$F$5:$F$500,0))&lt;&gt;"N",
INDEX('11.5_Outliers-Other_recovery'!J$5:J$500,MATCH($F182,'11.5_Outliers-Other_recovery'!$F$5:$F$500,0)),""),"")</f>
        <v>23.469387755102041</v>
      </c>
      <c r="W182" s="8">
        <f>IFERROR(IF(INDEX('11.5_Outliers-Other_recovery'!$N$5:$N$500,MATCH($F182,'11.5_Outliers-Other_recovery'!$F$5:$F$500,0))&lt;&gt;"N",
INDEX('11.5_Outliers-Other_recovery'!K$5:K$500,MATCH($F182,'11.5_Outliers-Other_recovery'!$F$5:$F$500,0)),""),"")</f>
        <v>2016</v>
      </c>
      <c r="X182" s="14" t="str">
        <f>IFERROR(IF(INDEX('11.5_Outliers-Other_recovery'!$N$5:$N$500,MATCH($F182,'11.5_Outliers-Other_recovery'!$F$5:$F$500,0))&lt;&gt;"N",
INDEX('11.5_Outliers-Other_recovery'!L$5:L$500,MATCH($F182,'11.5_Outliers-Other_recovery'!$F$5:$F$500,0)),""),"")</f>
        <v>WaW_133</v>
      </c>
      <c r="Y182" s="14">
        <f>IFERROR(IF(INDEX('11.4_Outliers-Formal_dry_recy'!$N$5:$N$500,MATCH($F182,'11.4_Outliers-Formal_dry_recy'!$F$5:$F$500,0))&lt;&gt;"N",
INDEX('11.4_Outliers-Formal_dry_recy'!J$5:J$500,MATCH($F182,'11.4_Outliers-Formal_dry_recy'!$F$5:$F$500,0)),""),"")</f>
        <v>0</v>
      </c>
      <c r="Z182" s="8">
        <f>IFERROR(IF(INDEX('11.4_Outliers-Formal_dry_recy'!$N$5:$N$500,MATCH($F182,'11.4_Outliers-Formal_dry_recy'!$F$5:$F$500,0))&lt;&gt;"N",
INDEX('11.4_Outliers-Formal_dry_recy'!K$5:K$500,MATCH($F182,'11.4_Outliers-Formal_dry_recy'!$F$5:$F$500,0)),""),"")</f>
        <v>2016</v>
      </c>
      <c r="AA182" s="14" t="str">
        <f>IFERROR(IF(INDEX('11.4_Outliers-Formal_dry_recy'!$N$5:$N$500,MATCH($F182,'11.4_Outliers-Formal_dry_recy'!$F$5:$F$500,0))&lt;&gt;"N",
INDEX('11.4_Outliers-Formal_dry_recy'!L$5:L$500,MATCH($F182,'11.4_Outliers-Formal_dry_recy'!$F$5:$F$500,0)),""),"")</f>
        <v>WaW_133</v>
      </c>
      <c r="AB182" s="14">
        <f>IFERROR(IF(INDEX('11.6_Outliers-Incineration'!$N$5:$N$500,MATCH($F182,'11.6_Outliers-Incineration'!$F$5:$F$500,0))&lt;&gt;"N",
INDEX('11.6_Outliers-Incineration'!J$5:J$500,MATCH($F182,'11.6_Outliers-Incineration'!$F$5:$F$500,0)),""),"")</f>
        <v>0</v>
      </c>
      <c r="AC182" s="8">
        <f>IFERROR(IF(INDEX('11.6_Outliers-Incineration'!$N$5:$N$500,MATCH($F182,'11.6_Outliers-Incineration'!$F$5:$F$500,0))&lt;&gt;"N",
INDEX('11.6_Outliers-Incineration'!K$5:K$500,MATCH($F182,'11.6_Outliers-Incineration'!$F$5:$F$500,0)),""),"")</f>
        <v>2016</v>
      </c>
      <c r="AD182" s="14" t="str">
        <f>IFERROR(IF(INDEX('11.6_Outliers-Incineration'!$N$5:$N$500,MATCH($F182,'11.6_Outliers-Incineration'!$F$5:$F$500,0))&lt;&gt;"N",
INDEX('11.6_Outliers-Incineration'!L$5:L$500,MATCH($F182,'11.6_Outliers-Incineration'!$F$5:$F$500,0)),""),"")</f>
        <v>WaW_133</v>
      </c>
      <c r="AE182" s="14">
        <f>IFERROR(IF(INDEX('11.7_Outliers-Controlled_disp'!$N$5:$N$500,MATCH($F182,'11.7_Outliers-Controlled_disp'!$F$5:$F$500,0))&lt;&gt;"N",
INDEX('11.7_Outliers-Controlled_disp'!J$5:J$500,MATCH($F182,'11.7_Outliers-Controlled_disp'!$F$5:$F$500,0)),""),"")</f>
        <v>0</v>
      </c>
      <c r="AF182" s="8">
        <f>IFERROR(IF(INDEX('11.7_Outliers-Controlled_disp'!$N$5:$N$500,MATCH($F182,'11.7_Outliers-Controlled_disp'!$F$5:$F$500,0))&lt;&gt;"N",
INDEX('11.7_Outliers-Controlled_disp'!K$5:K$500,MATCH($F182,'11.7_Outliers-Controlled_disp'!$F$5:$F$500,0)),""),"")</f>
        <v>2016</v>
      </c>
      <c r="AG182" s="14" t="str">
        <f>IFERROR(IF(INDEX('11.7_Outliers-Controlled_disp'!$N$5:$N$500,MATCH($F182,'11.7_Outliers-Controlled_disp'!$F$5:$F$500,0))&lt;&gt;"N",
INDEX('11.7_Outliers-Controlled_disp'!L$5:L$500,MATCH($F182,'11.7_Outliers-Controlled_disp'!$F$5:$F$500,0)),""),"")</f>
        <v>WaW_133</v>
      </c>
      <c r="AI182" s="5"/>
      <c r="AJ182" s="5" t="s">
        <v>1569</v>
      </c>
      <c r="AK182" s="5">
        <f t="shared" si="2"/>
        <v>6</v>
      </c>
    </row>
    <row r="183" spans="1:37" x14ac:dyDescent="0.25">
      <c r="A183" s="5" t="s">
        <v>735</v>
      </c>
      <c r="B183" s="5" t="s">
        <v>23</v>
      </c>
      <c r="C183" s="5" t="s">
        <v>708</v>
      </c>
      <c r="D183" s="5" t="s">
        <v>620</v>
      </c>
      <c r="E183" s="5" t="s">
        <v>737</v>
      </c>
      <c r="F183" s="5" t="s">
        <v>736</v>
      </c>
      <c r="G183" s="5">
        <v>3</v>
      </c>
      <c r="H183" s="15">
        <v>1</v>
      </c>
      <c r="I183" s="4"/>
      <c r="J183" s="13">
        <f>IFERROR(IF(INDEX('11.1_Outliers-Generation'!$N$5:$N$500,MATCH($F183,'11.1_Outliers-Generation'!$F$5:$F$500,0))&lt;&gt;"N",
INDEX('11.1_Outliers-Generation'!J$5:J$500,MATCH($F183,'11.1_Outliers-Generation'!$F$5:$F$500,0)),""),"")</f>
        <v>0.59702344457095913</v>
      </c>
      <c r="K183" s="8">
        <f>IFERROR(IF(INDEX('11.1_Outliers-Generation'!$N$5:$N$500,MATCH($F183,'11.1_Outliers-Generation'!$F$5:$F$500,0))&lt;&gt;"N",
INDEX('11.1_Outliers-Generation'!K$5:K$500,MATCH($F183,'11.1_Outliers-Generation'!$F$5:$F$500,0)),""),"")</f>
        <v>2016</v>
      </c>
      <c r="L183" s="13" t="str">
        <f>IFERROR(IF(INDEX('11.1_Outliers-Generation'!$N$5:$N$500,MATCH($F183,'11.1_Outliers-Generation'!$F$5:$F$500,0))&lt;&gt;"N",
INDEX('11.1_Outliers-Generation'!L$5:L$500,MATCH($F183,'11.1_Outliers-Generation'!$F$5:$F$500,0)),""),"")</f>
        <v>WaW_134</v>
      </c>
      <c r="M183" s="14">
        <f>IFERROR(IF(INDEX('11.2_Outliers-Collection_cov'!$N$5:$N$500,MATCH($F183,'11.2_Outliers-Collection_cov'!$F$5:$F$500,0))&lt;&gt;"N",
INDEX('11.2_Outliers-Collection_cov'!J$5:J$500,MATCH($F183,'11.2_Outliers-Collection_cov'!$F$5:$F$500,0)),""),"")</f>
        <v>90.8</v>
      </c>
      <c r="N183" s="8">
        <f>IFERROR(IF(INDEX('11.2_Outliers-Collection_cov'!$N$5:$N$500,MATCH($F183,'11.2_Outliers-Collection_cov'!$F$5:$F$500,0))&lt;&gt;"N",
INDEX('11.2_Outliers-Collection_cov'!K$5:K$500,MATCH($F183,'11.2_Outliers-Collection_cov'!$F$5:$F$500,0)),""),"")</f>
        <v>2016</v>
      </c>
      <c r="O183" s="13" t="str">
        <f>IFERROR(IF(INDEX('11.2_Outliers-Collection_cov'!$N$5:$N$500,MATCH($F183,'11.2_Outliers-Collection_cov'!$F$5:$F$500,0))&lt;&gt;"N",
INDEX('11.2_Outliers-Collection_cov'!L$5:L$500,MATCH($F183,'11.2_Outliers-Collection_cov'!$F$5:$F$500,0)),""),"")</f>
        <v>WaW_134</v>
      </c>
      <c r="P183" s="14">
        <f>IFERROR(IF(INDEX('11.3_Outliers-Plastic'!$N$5:$N$500,MATCH($F183,'11.3_Outliers-Plastic'!$F$5:$F$500,0))&lt;&gt;"N",
INDEX('11.3_Outliers-Plastic'!J$5:J$500,MATCH($F183,'11.3_Outliers-Plastic'!$F$5:$F$500,0)),""),"")</f>
        <v>2.2533800701051576</v>
      </c>
      <c r="Q183" s="8">
        <f>IFERROR(IF(INDEX('11.3_Outliers-Plastic'!$N$5:$N$500,MATCH($F183,'11.3_Outliers-Plastic'!$F$5:$F$500,0))&lt;&gt;"N",
INDEX('11.3_Outliers-Plastic'!K$5:K$500,MATCH($F183,'11.3_Outliers-Plastic'!$F$5:$F$500,0)),""),"")</f>
        <v>2016</v>
      </c>
      <c r="R183" s="14" t="str">
        <f>IFERROR(IF(INDEX('11.3_Outliers-Plastic'!$N$5:$N$500,MATCH($F183,'11.3_Outliers-Plastic'!$F$5:$F$500,0))&lt;&gt;"N",
INDEX('11.3_Outliers-Plastic'!L$5:L$500,MATCH($F183,'11.3_Outliers-Plastic'!$F$5:$F$500,0)),""),"")</f>
        <v>WaW_134</v>
      </c>
      <c r="S183" s="12"/>
      <c r="T183" s="5"/>
      <c r="U183" s="5" t="s">
        <v>1569</v>
      </c>
      <c r="V183" s="14" t="str">
        <f>IFERROR(IF(INDEX('11.5_Outliers-Other_recovery'!$N$5:$N$500,MATCH($F183,'11.5_Outliers-Other_recovery'!$F$5:$F$500,0))&lt;&gt;"N",
INDEX('11.5_Outliers-Other_recovery'!J$5:J$500,MATCH($F183,'11.5_Outliers-Other_recovery'!$F$5:$F$500,0)),""),"")</f>
        <v/>
      </c>
      <c r="W183" s="8" t="str">
        <f>IFERROR(IF(INDEX('11.5_Outliers-Other_recovery'!$N$5:$N$500,MATCH($F183,'11.5_Outliers-Other_recovery'!$F$5:$F$500,0))&lt;&gt;"N",
INDEX('11.5_Outliers-Other_recovery'!K$5:K$500,MATCH($F183,'11.5_Outliers-Other_recovery'!$F$5:$F$500,0)),""),"")</f>
        <v/>
      </c>
      <c r="X183" s="14" t="str">
        <f>IFERROR(IF(INDEX('11.5_Outliers-Other_recovery'!$N$5:$N$500,MATCH($F183,'11.5_Outliers-Other_recovery'!$F$5:$F$500,0))&lt;&gt;"N",
INDEX('11.5_Outliers-Other_recovery'!L$5:L$500,MATCH($F183,'11.5_Outliers-Other_recovery'!$F$5:$F$500,0)),""),"")</f>
        <v/>
      </c>
      <c r="Y183" s="14">
        <f>IFERROR(IF(INDEX('11.4_Outliers-Formal_dry_recy'!$N$5:$N$500,MATCH($F183,'11.4_Outliers-Formal_dry_recy'!$F$5:$F$500,0))&lt;&gt;"N",
INDEX('11.4_Outliers-Formal_dry_recy'!J$5:J$500,MATCH($F183,'11.4_Outliers-Formal_dry_recy'!$F$5:$F$500,0)),""),"")</f>
        <v>0</v>
      </c>
      <c r="Z183" s="8">
        <f>IFERROR(IF(INDEX('11.4_Outliers-Formal_dry_recy'!$N$5:$N$500,MATCH($F183,'11.4_Outliers-Formal_dry_recy'!$F$5:$F$500,0))&lt;&gt;"N",
INDEX('11.4_Outliers-Formal_dry_recy'!K$5:K$500,MATCH($F183,'11.4_Outliers-Formal_dry_recy'!$F$5:$F$500,0)),""),"")</f>
        <v>2016</v>
      </c>
      <c r="AA183" s="14" t="str">
        <f>IFERROR(IF(INDEX('11.4_Outliers-Formal_dry_recy'!$N$5:$N$500,MATCH($F183,'11.4_Outliers-Formal_dry_recy'!$F$5:$F$500,0))&lt;&gt;"N",
INDEX('11.4_Outliers-Formal_dry_recy'!L$5:L$500,MATCH($F183,'11.4_Outliers-Formal_dry_recy'!$F$5:$F$500,0)),""),"")</f>
        <v>WaW_134</v>
      </c>
      <c r="AB183" s="14" t="str">
        <f>IFERROR(IF(INDEX('11.6_Outliers-Incineration'!$N$5:$N$500,MATCH($F183,'11.6_Outliers-Incineration'!$F$5:$F$500,0))&lt;&gt;"N",
INDEX('11.6_Outliers-Incineration'!J$5:J$500,MATCH($F183,'11.6_Outliers-Incineration'!$F$5:$F$500,0)),""),"")</f>
        <v/>
      </c>
      <c r="AC183" s="8" t="str">
        <f>IFERROR(IF(INDEX('11.6_Outliers-Incineration'!$N$5:$N$500,MATCH($F183,'11.6_Outliers-Incineration'!$F$5:$F$500,0))&lt;&gt;"N",
INDEX('11.6_Outliers-Incineration'!K$5:K$500,MATCH($F183,'11.6_Outliers-Incineration'!$F$5:$F$500,0)),""),"")</f>
        <v/>
      </c>
      <c r="AD183" s="14" t="str">
        <f>IFERROR(IF(INDEX('11.6_Outliers-Incineration'!$N$5:$N$500,MATCH($F183,'11.6_Outliers-Incineration'!$F$5:$F$500,0))&lt;&gt;"N",
INDEX('11.6_Outliers-Incineration'!L$5:L$500,MATCH($F183,'11.6_Outliers-Incineration'!$F$5:$F$500,0)),""),"")</f>
        <v/>
      </c>
      <c r="AE183" s="14" t="str">
        <f>IFERROR(IF(INDEX('11.7_Outliers-Controlled_disp'!$N$5:$N$500,MATCH($F183,'11.7_Outliers-Controlled_disp'!$F$5:$F$500,0))&lt;&gt;"N",
INDEX('11.7_Outliers-Controlled_disp'!J$5:J$500,MATCH($F183,'11.7_Outliers-Controlled_disp'!$F$5:$F$500,0)),""),"")</f>
        <v/>
      </c>
      <c r="AF183" s="8" t="str">
        <f>IFERROR(IF(INDEX('11.7_Outliers-Controlled_disp'!$N$5:$N$500,MATCH($F183,'11.7_Outliers-Controlled_disp'!$F$5:$F$500,0))&lt;&gt;"N",
INDEX('11.7_Outliers-Controlled_disp'!K$5:K$500,MATCH($F183,'11.7_Outliers-Controlled_disp'!$F$5:$F$500,0)),""),"")</f>
        <v/>
      </c>
      <c r="AG183" s="14" t="str">
        <f>IFERROR(IF(INDEX('11.7_Outliers-Controlled_disp'!$N$5:$N$500,MATCH($F183,'11.7_Outliers-Controlled_disp'!$F$5:$F$500,0))&lt;&gt;"N",
INDEX('11.7_Outliers-Controlled_disp'!L$5:L$500,MATCH($F183,'11.7_Outliers-Controlled_disp'!$F$5:$F$500,0)),""),"")</f>
        <v/>
      </c>
      <c r="AI183" s="5"/>
      <c r="AJ183" s="5" t="s">
        <v>1569</v>
      </c>
      <c r="AK183" s="5">
        <f t="shared" si="2"/>
        <v>4</v>
      </c>
    </row>
    <row r="184" spans="1:37" x14ac:dyDescent="0.25">
      <c r="A184" s="5" t="s">
        <v>738</v>
      </c>
      <c r="B184" s="5" t="s">
        <v>23</v>
      </c>
      <c r="C184" s="5" t="s">
        <v>708</v>
      </c>
      <c r="D184" s="5" t="s">
        <v>620</v>
      </c>
      <c r="E184" s="5" t="s">
        <v>740</v>
      </c>
      <c r="F184" s="5" t="s">
        <v>739</v>
      </c>
      <c r="G184" s="5">
        <v>3</v>
      </c>
      <c r="H184" s="15">
        <v>2</v>
      </c>
      <c r="I184" s="4" t="s">
        <v>1898</v>
      </c>
      <c r="J184" s="13">
        <f>IFERROR(IF(INDEX('11.1_Outliers-Generation'!$N$5:$N$500,MATCH($F184,'11.1_Outliers-Generation'!$F$5:$F$500,0))&lt;&gt;"N",
INDEX('11.1_Outliers-Generation'!J$5:J$500,MATCH($F184,'11.1_Outliers-Generation'!$F$5:$F$500,0)),""),"")</f>
        <v>0.45465598909241317</v>
      </c>
      <c r="K184" s="8">
        <f>IFERROR(IF(INDEX('11.1_Outliers-Generation'!$N$5:$N$500,MATCH($F184,'11.1_Outliers-Generation'!$F$5:$F$500,0))&lt;&gt;"N",
INDEX('11.1_Outliers-Generation'!K$5:K$500,MATCH($F184,'11.1_Outliers-Generation'!$F$5:$F$500,0)),""),"")</f>
        <v>2016</v>
      </c>
      <c r="L184" s="13" t="str">
        <f>IFERROR(IF(INDEX('11.1_Outliers-Generation'!$N$5:$N$500,MATCH($F184,'11.1_Outliers-Generation'!$F$5:$F$500,0))&lt;&gt;"N",
INDEX('11.1_Outliers-Generation'!L$5:L$500,MATCH($F184,'11.1_Outliers-Generation'!$F$5:$F$500,0)),""),"")</f>
        <v>WaW_135</v>
      </c>
      <c r="M184" s="14">
        <f>IFERROR(IF(INDEX('11.2_Outliers-Collection_cov'!$N$5:$N$500,MATCH($F184,'11.2_Outliers-Collection_cov'!$F$5:$F$500,0))&lt;&gt;"N",
INDEX('11.2_Outliers-Collection_cov'!J$5:J$500,MATCH($F184,'11.2_Outliers-Collection_cov'!$F$5:$F$500,0)),""),"")</f>
        <v>96</v>
      </c>
      <c r="N184" s="8">
        <f>IFERROR(IF(INDEX('11.2_Outliers-Collection_cov'!$N$5:$N$500,MATCH($F184,'11.2_Outliers-Collection_cov'!$F$5:$F$500,0))&lt;&gt;"N",
INDEX('11.2_Outliers-Collection_cov'!K$5:K$500,MATCH($F184,'11.2_Outliers-Collection_cov'!$F$5:$F$500,0)),""),"")</f>
        <v>2016</v>
      </c>
      <c r="O184" s="13" t="str">
        <f>IFERROR(IF(INDEX('11.2_Outliers-Collection_cov'!$N$5:$N$500,MATCH($F184,'11.2_Outliers-Collection_cov'!$F$5:$F$500,0))&lt;&gt;"N",
INDEX('11.2_Outliers-Collection_cov'!L$5:L$500,MATCH($F184,'11.2_Outliers-Collection_cov'!$F$5:$F$500,0)),""),"")</f>
        <v>WaW_135</v>
      </c>
      <c r="P184" s="14">
        <f>IFERROR(IF(INDEX('11.3_Outliers-Plastic'!$N$5:$N$500,MATCH($F184,'11.3_Outliers-Plastic'!$F$5:$F$500,0))&lt;&gt;"N",
INDEX('11.3_Outliers-Plastic'!J$5:J$500,MATCH($F184,'11.3_Outliers-Plastic'!$F$5:$F$500,0)),""),"")</f>
        <v>12</v>
      </c>
      <c r="Q184" s="8">
        <f>IFERROR(IF(INDEX('11.3_Outliers-Plastic'!$N$5:$N$500,MATCH($F184,'11.3_Outliers-Plastic'!$F$5:$F$500,0))&lt;&gt;"N",
INDEX('11.3_Outliers-Plastic'!K$5:K$500,MATCH($F184,'11.3_Outliers-Plastic'!$F$5:$F$500,0)),""),"")</f>
        <v>2016</v>
      </c>
      <c r="R184" s="14" t="str">
        <f>IFERROR(IF(INDEX('11.3_Outliers-Plastic'!$N$5:$N$500,MATCH($F184,'11.3_Outliers-Plastic'!$F$5:$F$500,0))&lt;&gt;"N",
INDEX('11.3_Outliers-Plastic'!L$5:L$500,MATCH($F184,'11.3_Outliers-Plastic'!$F$5:$F$500,0)),""),"")</f>
        <v>WaW_135</v>
      </c>
      <c r="S184" s="12"/>
      <c r="T184" s="5"/>
      <c r="U184" s="5" t="s">
        <v>1569</v>
      </c>
      <c r="V184" s="14">
        <f>IFERROR(IF(INDEX('11.5_Outliers-Other_recovery'!$N$5:$N$500,MATCH($F184,'11.5_Outliers-Other_recovery'!$F$5:$F$500,0))&lt;&gt;"N",
INDEX('11.5_Outliers-Other_recovery'!J$5:J$500,MATCH($F184,'11.5_Outliers-Other_recovery'!$F$5:$F$500,0)),""),"")</f>
        <v>15.625</v>
      </c>
      <c r="W184" s="8">
        <f>IFERROR(IF(INDEX('11.5_Outliers-Other_recovery'!$N$5:$N$500,MATCH($F184,'11.5_Outliers-Other_recovery'!$F$5:$F$500,0))&lt;&gt;"N",
INDEX('11.5_Outliers-Other_recovery'!K$5:K$500,MATCH($F184,'11.5_Outliers-Other_recovery'!$F$5:$F$500,0)),""),"")</f>
        <v>2016</v>
      </c>
      <c r="X184" s="14" t="str">
        <f>IFERROR(IF(INDEX('11.5_Outliers-Other_recovery'!$N$5:$N$500,MATCH($F184,'11.5_Outliers-Other_recovery'!$F$5:$F$500,0))&lt;&gt;"N",
INDEX('11.5_Outliers-Other_recovery'!L$5:L$500,MATCH($F184,'11.5_Outliers-Other_recovery'!$F$5:$F$500,0)),""),"")</f>
        <v>WaW_135</v>
      </c>
      <c r="Y184" s="14">
        <f>IFERROR(IF(INDEX('11.4_Outliers-Formal_dry_recy'!$N$5:$N$500,MATCH($F184,'11.4_Outliers-Formal_dry_recy'!$F$5:$F$500,0))&lt;&gt;"N",
INDEX('11.4_Outliers-Formal_dry_recy'!J$5:J$500,MATCH($F184,'11.4_Outliers-Formal_dry_recy'!$F$5:$F$500,0)),""),"")</f>
        <v>0</v>
      </c>
      <c r="Z184" s="8">
        <f>IFERROR(IF(INDEX('11.4_Outliers-Formal_dry_recy'!$N$5:$N$500,MATCH($F184,'11.4_Outliers-Formal_dry_recy'!$F$5:$F$500,0))&lt;&gt;"N",
INDEX('11.4_Outliers-Formal_dry_recy'!K$5:K$500,MATCH($F184,'11.4_Outliers-Formal_dry_recy'!$F$5:$F$500,0)),""),"")</f>
        <v>2016</v>
      </c>
      <c r="AA184" s="14" t="str">
        <f>IFERROR(IF(INDEX('11.4_Outliers-Formal_dry_recy'!$N$5:$N$500,MATCH($F184,'11.4_Outliers-Formal_dry_recy'!$F$5:$F$500,0))&lt;&gt;"N",
INDEX('11.4_Outliers-Formal_dry_recy'!L$5:L$500,MATCH($F184,'11.4_Outliers-Formal_dry_recy'!$F$5:$F$500,0)),""),"")</f>
        <v>WaW_135</v>
      </c>
      <c r="AB184" s="14">
        <f>IFERROR(IF(INDEX('11.6_Outliers-Incineration'!$N$5:$N$500,MATCH($F184,'11.6_Outliers-Incineration'!$F$5:$F$500,0))&lt;&gt;"N",
INDEX('11.6_Outliers-Incineration'!J$5:J$500,MATCH($F184,'11.6_Outliers-Incineration'!$F$5:$F$500,0)),""),"")</f>
        <v>0</v>
      </c>
      <c r="AC184" s="8">
        <f>IFERROR(IF(INDEX('11.6_Outliers-Incineration'!$N$5:$N$500,MATCH($F184,'11.6_Outliers-Incineration'!$F$5:$F$500,0))&lt;&gt;"N",
INDEX('11.6_Outliers-Incineration'!K$5:K$500,MATCH($F184,'11.6_Outliers-Incineration'!$F$5:$F$500,0)),""),"")</f>
        <v>2016</v>
      </c>
      <c r="AD184" s="14" t="str">
        <f>IFERROR(IF(INDEX('11.6_Outliers-Incineration'!$N$5:$N$500,MATCH($F184,'11.6_Outliers-Incineration'!$F$5:$F$500,0))&lt;&gt;"N",
INDEX('11.6_Outliers-Incineration'!L$5:L$500,MATCH($F184,'11.6_Outliers-Incineration'!$F$5:$F$500,0)),""),"")</f>
        <v>WaW_135</v>
      </c>
      <c r="AE184" s="14">
        <f>IFERROR(IF(INDEX('11.7_Outliers-Controlled_disp'!$N$5:$N$500,MATCH($F184,'11.7_Outliers-Controlled_disp'!$F$5:$F$500,0))&lt;&gt;"N",
INDEX('11.7_Outliers-Controlled_disp'!J$5:J$500,MATCH($F184,'11.7_Outliers-Controlled_disp'!$F$5:$F$500,0)),""),"")</f>
        <v>0</v>
      </c>
      <c r="AF184" s="8">
        <f>IFERROR(IF(INDEX('11.7_Outliers-Controlled_disp'!$N$5:$N$500,MATCH($F184,'11.7_Outliers-Controlled_disp'!$F$5:$F$500,0))&lt;&gt;"N",
INDEX('11.7_Outliers-Controlled_disp'!K$5:K$500,MATCH($F184,'11.7_Outliers-Controlled_disp'!$F$5:$F$500,0)),""),"")</f>
        <v>2016</v>
      </c>
      <c r="AG184" s="14" t="str">
        <f>IFERROR(IF(INDEX('11.7_Outliers-Controlled_disp'!$N$5:$N$500,MATCH($F184,'11.7_Outliers-Controlled_disp'!$F$5:$F$500,0))&lt;&gt;"N",
INDEX('11.7_Outliers-Controlled_disp'!L$5:L$500,MATCH($F184,'11.7_Outliers-Controlled_disp'!$F$5:$F$500,0)),""),"")</f>
        <v>WaW_135</v>
      </c>
      <c r="AI184" s="5"/>
      <c r="AJ184" s="5" t="s">
        <v>1569</v>
      </c>
      <c r="AK184" s="5">
        <f t="shared" si="2"/>
        <v>7</v>
      </c>
    </row>
    <row r="185" spans="1:37" x14ac:dyDescent="0.25">
      <c r="A185" s="5" t="s">
        <v>741</v>
      </c>
      <c r="B185" s="5" t="s">
        <v>23</v>
      </c>
      <c r="C185" s="5" t="s">
        <v>708</v>
      </c>
      <c r="D185" s="5" t="s">
        <v>620</v>
      </c>
      <c r="E185" s="5" t="s">
        <v>743</v>
      </c>
      <c r="F185" s="5" t="s">
        <v>742</v>
      </c>
      <c r="G185" s="5">
        <v>3</v>
      </c>
      <c r="H185" s="15">
        <v>1</v>
      </c>
      <c r="I185" s="4"/>
      <c r="J185" s="13">
        <f>IFERROR(IF(INDEX('11.1_Outliers-Generation'!$N$5:$N$500,MATCH($F185,'11.1_Outliers-Generation'!$F$5:$F$500,0))&lt;&gt;"N",
INDEX('11.1_Outliers-Generation'!J$5:J$500,MATCH($F185,'11.1_Outliers-Generation'!$F$5:$F$500,0)),""),"")</f>
        <v>0.45126421670309375</v>
      </c>
      <c r="K185" s="8">
        <f>IFERROR(IF(INDEX('11.1_Outliers-Generation'!$N$5:$N$500,MATCH($F185,'11.1_Outliers-Generation'!$F$5:$F$500,0))&lt;&gt;"N",
INDEX('11.1_Outliers-Generation'!K$5:K$500,MATCH($F185,'11.1_Outliers-Generation'!$F$5:$F$500,0)),""),"")</f>
        <v>2016</v>
      </c>
      <c r="L185" s="13" t="str">
        <f>IFERROR(IF(INDEX('11.1_Outliers-Generation'!$N$5:$N$500,MATCH($F185,'11.1_Outliers-Generation'!$F$5:$F$500,0))&lt;&gt;"N",
INDEX('11.1_Outliers-Generation'!L$5:L$500,MATCH($F185,'11.1_Outliers-Generation'!$F$5:$F$500,0)),""),"")</f>
        <v>WaW_136</v>
      </c>
      <c r="M185" s="14">
        <f>IFERROR(IF(INDEX('11.2_Outliers-Collection_cov'!$N$5:$N$500,MATCH($F185,'11.2_Outliers-Collection_cov'!$F$5:$F$500,0))&lt;&gt;"N",
INDEX('11.2_Outliers-Collection_cov'!J$5:J$500,MATCH($F185,'11.2_Outliers-Collection_cov'!$F$5:$F$500,0)),""),"")</f>
        <v>100</v>
      </c>
      <c r="N185" s="8">
        <f>IFERROR(IF(INDEX('11.2_Outliers-Collection_cov'!$N$5:$N$500,MATCH($F185,'11.2_Outliers-Collection_cov'!$F$5:$F$500,0))&lt;&gt;"N",
INDEX('11.2_Outliers-Collection_cov'!K$5:K$500,MATCH($F185,'11.2_Outliers-Collection_cov'!$F$5:$F$500,0)),""),"")</f>
        <v>2016</v>
      </c>
      <c r="O185" s="13" t="str">
        <f>IFERROR(IF(INDEX('11.2_Outliers-Collection_cov'!$N$5:$N$500,MATCH($F185,'11.2_Outliers-Collection_cov'!$F$5:$F$500,0))&lt;&gt;"N",
INDEX('11.2_Outliers-Collection_cov'!L$5:L$500,MATCH($F185,'11.2_Outliers-Collection_cov'!$F$5:$F$500,0)),""),"")</f>
        <v>WaW_136</v>
      </c>
      <c r="P185" s="14">
        <f>IFERROR(IF(INDEX('11.3_Outliers-Plastic'!$N$5:$N$500,MATCH($F185,'11.3_Outliers-Plastic'!$F$5:$F$500,0))&lt;&gt;"N",
INDEX('11.3_Outliers-Plastic'!J$5:J$500,MATCH($F185,'11.3_Outliers-Plastic'!$F$5:$F$500,0)),""),"")</f>
        <v>3.5000000000000004</v>
      </c>
      <c r="Q185" s="8">
        <f>IFERROR(IF(INDEX('11.3_Outliers-Plastic'!$N$5:$N$500,MATCH($F185,'11.3_Outliers-Plastic'!$F$5:$F$500,0))&lt;&gt;"N",
INDEX('11.3_Outliers-Plastic'!K$5:K$500,MATCH($F185,'11.3_Outliers-Plastic'!$F$5:$F$500,0)),""),"")</f>
        <v>2016</v>
      </c>
      <c r="R185" s="14" t="str">
        <f>IFERROR(IF(INDEX('11.3_Outliers-Plastic'!$N$5:$N$500,MATCH($F185,'11.3_Outliers-Plastic'!$F$5:$F$500,0))&lt;&gt;"N",
INDEX('11.3_Outliers-Plastic'!L$5:L$500,MATCH($F185,'11.3_Outliers-Plastic'!$F$5:$F$500,0)),""),"")</f>
        <v>WaW_136</v>
      </c>
      <c r="S185" s="12"/>
      <c r="T185" s="5"/>
      <c r="U185" s="5" t="s">
        <v>1569</v>
      </c>
      <c r="V185" s="14" t="str">
        <f>IFERROR(IF(INDEX('11.5_Outliers-Other_recovery'!$N$5:$N$500,MATCH($F185,'11.5_Outliers-Other_recovery'!$F$5:$F$500,0))&lt;&gt;"N",
INDEX('11.5_Outliers-Other_recovery'!J$5:J$500,MATCH($F185,'11.5_Outliers-Other_recovery'!$F$5:$F$500,0)),""),"")</f>
        <v/>
      </c>
      <c r="W185" s="8" t="str">
        <f>IFERROR(IF(INDEX('11.5_Outliers-Other_recovery'!$N$5:$N$500,MATCH($F185,'11.5_Outliers-Other_recovery'!$F$5:$F$500,0))&lt;&gt;"N",
INDEX('11.5_Outliers-Other_recovery'!K$5:K$500,MATCH($F185,'11.5_Outliers-Other_recovery'!$F$5:$F$500,0)),""),"")</f>
        <v/>
      </c>
      <c r="X185" s="14" t="str">
        <f>IFERROR(IF(INDEX('11.5_Outliers-Other_recovery'!$N$5:$N$500,MATCH($F185,'11.5_Outliers-Other_recovery'!$F$5:$F$500,0))&lt;&gt;"N",
INDEX('11.5_Outliers-Other_recovery'!L$5:L$500,MATCH($F185,'11.5_Outliers-Other_recovery'!$F$5:$F$500,0)),""),"")</f>
        <v/>
      </c>
      <c r="Y185" s="14">
        <f>IFERROR(IF(INDEX('11.4_Outliers-Formal_dry_recy'!$N$5:$N$500,MATCH($F185,'11.4_Outliers-Formal_dry_recy'!$F$5:$F$500,0))&lt;&gt;"N",
INDEX('11.4_Outliers-Formal_dry_recy'!J$5:J$500,MATCH($F185,'11.4_Outliers-Formal_dry_recy'!$F$5:$F$500,0)),""),"")</f>
        <v>0</v>
      </c>
      <c r="Z185" s="8">
        <f>IFERROR(IF(INDEX('11.4_Outliers-Formal_dry_recy'!$N$5:$N$500,MATCH($F185,'11.4_Outliers-Formal_dry_recy'!$F$5:$F$500,0))&lt;&gt;"N",
INDEX('11.4_Outliers-Formal_dry_recy'!K$5:K$500,MATCH($F185,'11.4_Outliers-Formal_dry_recy'!$F$5:$F$500,0)),""),"")</f>
        <v>2016</v>
      </c>
      <c r="AA185" s="14" t="str">
        <f>IFERROR(IF(INDEX('11.4_Outliers-Formal_dry_recy'!$N$5:$N$500,MATCH($F185,'11.4_Outliers-Formal_dry_recy'!$F$5:$F$500,0))&lt;&gt;"N",
INDEX('11.4_Outliers-Formal_dry_recy'!L$5:L$500,MATCH($F185,'11.4_Outliers-Formal_dry_recy'!$F$5:$F$500,0)),""),"")</f>
        <v>WaW_136</v>
      </c>
      <c r="AB185" s="14">
        <f>IFERROR(IF(INDEX('11.6_Outliers-Incineration'!$N$5:$N$500,MATCH($F185,'11.6_Outliers-Incineration'!$F$5:$F$500,0))&lt;&gt;"N",
INDEX('11.6_Outliers-Incineration'!J$5:J$500,MATCH($F185,'11.6_Outliers-Incineration'!$F$5:$F$500,0)),""),"")</f>
        <v>0</v>
      </c>
      <c r="AC185" s="8">
        <f>IFERROR(IF(INDEX('11.6_Outliers-Incineration'!$N$5:$N$500,MATCH($F185,'11.6_Outliers-Incineration'!$F$5:$F$500,0))&lt;&gt;"N",
INDEX('11.6_Outliers-Incineration'!K$5:K$500,MATCH($F185,'11.6_Outliers-Incineration'!$F$5:$F$500,0)),""),"")</f>
        <v>2016</v>
      </c>
      <c r="AD185" s="14" t="str">
        <f>IFERROR(IF(INDEX('11.6_Outliers-Incineration'!$N$5:$N$500,MATCH($F185,'11.6_Outliers-Incineration'!$F$5:$F$500,0))&lt;&gt;"N",
INDEX('11.6_Outliers-Incineration'!L$5:L$500,MATCH($F185,'11.6_Outliers-Incineration'!$F$5:$F$500,0)),""),"")</f>
        <v>WaW_136</v>
      </c>
      <c r="AE185" s="14">
        <f>IFERROR(IF(INDEX('11.7_Outliers-Controlled_disp'!$N$5:$N$500,MATCH($F185,'11.7_Outliers-Controlled_disp'!$F$5:$F$500,0))&lt;&gt;"N",
INDEX('11.7_Outliers-Controlled_disp'!J$5:J$500,MATCH($F185,'11.7_Outliers-Controlled_disp'!$F$5:$F$500,0)),""),"")</f>
        <v>0</v>
      </c>
      <c r="AF185" s="8">
        <f>IFERROR(IF(INDEX('11.7_Outliers-Controlled_disp'!$N$5:$N$500,MATCH($F185,'11.7_Outliers-Controlled_disp'!$F$5:$F$500,0))&lt;&gt;"N",
INDEX('11.7_Outliers-Controlled_disp'!K$5:K$500,MATCH($F185,'11.7_Outliers-Controlled_disp'!$F$5:$F$500,0)),""),"")</f>
        <v>2016</v>
      </c>
      <c r="AG185" s="14" t="str">
        <f>IFERROR(IF(INDEX('11.7_Outliers-Controlled_disp'!$N$5:$N$500,MATCH($F185,'11.7_Outliers-Controlled_disp'!$F$5:$F$500,0))&lt;&gt;"N",
INDEX('11.7_Outliers-Controlled_disp'!L$5:L$500,MATCH($F185,'11.7_Outliers-Controlled_disp'!$F$5:$F$500,0)),""),"")</f>
        <v>WaW_136</v>
      </c>
      <c r="AI185" s="5"/>
      <c r="AJ185" s="5" t="s">
        <v>1569</v>
      </c>
      <c r="AK185" s="5">
        <f t="shared" si="2"/>
        <v>6</v>
      </c>
    </row>
    <row r="186" spans="1:37" x14ac:dyDescent="0.25">
      <c r="A186" s="5" t="s">
        <v>744</v>
      </c>
      <c r="B186" s="5" t="s">
        <v>23</v>
      </c>
      <c r="C186" s="5" t="s">
        <v>708</v>
      </c>
      <c r="D186" s="5" t="s">
        <v>620</v>
      </c>
      <c r="E186" s="5" t="s">
        <v>746</v>
      </c>
      <c r="F186" s="5" t="s">
        <v>745</v>
      </c>
      <c r="G186" s="5">
        <v>3</v>
      </c>
      <c r="H186" s="15">
        <v>1</v>
      </c>
      <c r="I186" s="4"/>
      <c r="J186" s="13">
        <f>IFERROR(IF(INDEX('11.1_Outliers-Generation'!$N$5:$N$500,MATCH($F186,'11.1_Outliers-Generation'!$F$5:$F$500,0))&lt;&gt;"N",
INDEX('11.1_Outliers-Generation'!J$5:J$500,MATCH($F186,'11.1_Outliers-Generation'!$F$5:$F$500,0)),""),"")</f>
        <v>0.59782608695652173</v>
      </c>
      <c r="K186" s="8">
        <f>IFERROR(IF(INDEX('11.1_Outliers-Generation'!$N$5:$N$500,MATCH($F186,'11.1_Outliers-Generation'!$F$5:$F$500,0))&lt;&gt;"N",
INDEX('11.1_Outliers-Generation'!K$5:K$500,MATCH($F186,'11.1_Outliers-Generation'!$F$5:$F$500,0)),""),"")</f>
        <v>2016</v>
      </c>
      <c r="L186" s="13" t="str">
        <f>IFERROR(IF(INDEX('11.1_Outliers-Generation'!$N$5:$N$500,MATCH($F186,'11.1_Outliers-Generation'!$F$5:$F$500,0))&lt;&gt;"N",
INDEX('11.1_Outliers-Generation'!L$5:L$500,MATCH($F186,'11.1_Outliers-Generation'!$F$5:$F$500,0)),""),"")</f>
        <v>WaW_137</v>
      </c>
      <c r="M186" s="14">
        <f>IFERROR(IF(INDEX('11.2_Outliers-Collection_cov'!$N$5:$N$500,MATCH($F186,'11.2_Outliers-Collection_cov'!$F$5:$F$500,0))&lt;&gt;"N",
INDEX('11.2_Outliers-Collection_cov'!J$5:J$500,MATCH($F186,'11.2_Outliers-Collection_cov'!$F$5:$F$500,0)),""),"")</f>
        <v>29.3</v>
      </c>
      <c r="N186" s="8">
        <f>IFERROR(IF(INDEX('11.2_Outliers-Collection_cov'!$N$5:$N$500,MATCH($F186,'11.2_Outliers-Collection_cov'!$F$5:$F$500,0))&lt;&gt;"N",
INDEX('11.2_Outliers-Collection_cov'!K$5:K$500,MATCH($F186,'11.2_Outliers-Collection_cov'!$F$5:$F$500,0)),""),"")</f>
        <v>2016</v>
      </c>
      <c r="O186" s="13" t="str">
        <f>IFERROR(IF(INDEX('11.2_Outliers-Collection_cov'!$N$5:$N$500,MATCH($F186,'11.2_Outliers-Collection_cov'!$F$5:$F$500,0))&lt;&gt;"N",
INDEX('11.2_Outliers-Collection_cov'!L$5:L$500,MATCH($F186,'11.2_Outliers-Collection_cov'!$F$5:$F$500,0)),""),"")</f>
        <v>WaW_137</v>
      </c>
      <c r="P186" s="14">
        <f>IFERROR(IF(INDEX('11.3_Outliers-Plastic'!$N$5:$N$500,MATCH($F186,'11.3_Outliers-Plastic'!$F$5:$F$500,0))&lt;&gt;"N",
INDEX('11.3_Outliers-Plastic'!J$5:J$500,MATCH($F186,'11.3_Outliers-Plastic'!$F$5:$F$500,0)),""),"")</f>
        <v>16.0481444332999</v>
      </c>
      <c r="Q186" s="8">
        <f>IFERROR(IF(INDEX('11.3_Outliers-Plastic'!$N$5:$N$500,MATCH($F186,'11.3_Outliers-Plastic'!$F$5:$F$500,0))&lt;&gt;"N",
INDEX('11.3_Outliers-Plastic'!K$5:K$500,MATCH($F186,'11.3_Outliers-Plastic'!$F$5:$F$500,0)),""),"")</f>
        <v>2016</v>
      </c>
      <c r="R186" s="14" t="str">
        <f>IFERROR(IF(INDEX('11.3_Outliers-Plastic'!$N$5:$N$500,MATCH($F186,'11.3_Outliers-Plastic'!$F$5:$F$500,0))&lt;&gt;"N",
INDEX('11.3_Outliers-Plastic'!L$5:L$500,MATCH($F186,'11.3_Outliers-Plastic'!$F$5:$F$500,0)),""),"")</f>
        <v>WaW_137</v>
      </c>
      <c r="S186" s="12"/>
      <c r="T186" s="5"/>
      <c r="U186" s="5" t="s">
        <v>1569</v>
      </c>
      <c r="V186" s="14">
        <f>IFERROR(IF(INDEX('11.5_Outliers-Other_recovery'!$N$5:$N$500,MATCH($F186,'11.5_Outliers-Other_recovery'!$F$5:$F$500,0))&lt;&gt;"N",
INDEX('11.5_Outliers-Other_recovery'!J$5:J$500,MATCH($F186,'11.5_Outliers-Other_recovery'!$F$5:$F$500,0)),""),"")</f>
        <v>0</v>
      </c>
      <c r="W186" s="8">
        <f>IFERROR(IF(INDEX('11.5_Outliers-Other_recovery'!$N$5:$N$500,MATCH($F186,'11.5_Outliers-Other_recovery'!$F$5:$F$500,0))&lt;&gt;"N",
INDEX('11.5_Outliers-Other_recovery'!K$5:K$500,MATCH($F186,'11.5_Outliers-Other_recovery'!$F$5:$F$500,0)),""),"")</f>
        <v>2016</v>
      </c>
      <c r="X186" s="14" t="str">
        <f>IFERROR(IF(INDEX('11.5_Outliers-Other_recovery'!$N$5:$N$500,MATCH($F186,'11.5_Outliers-Other_recovery'!$F$5:$F$500,0))&lt;&gt;"N",
INDEX('11.5_Outliers-Other_recovery'!L$5:L$500,MATCH($F186,'11.5_Outliers-Other_recovery'!$F$5:$F$500,0)),""),"")</f>
        <v>WaW_137</v>
      </c>
      <c r="Y186" s="14">
        <f>IFERROR(IF(INDEX('11.4_Outliers-Formal_dry_recy'!$N$5:$N$500,MATCH($F186,'11.4_Outliers-Formal_dry_recy'!$F$5:$F$500,0))&lt;&gt;"N",
INDEX('11.4_Outliers-Formal_dry_recy'!J$5:J$500,MATCH($F186,'11.4_Outliers-Formal_dry_recy'!$F$5:$F$500,0)),""),"")</f>
        <v>0</v>
      </c>
      <c r="Z186" s="8">
        <f>IFERROR(IF(INDEX('11.4_Outliers-Formal_dry_recy'!$N$5:$N$500,MATCH($F186,'11.4_Outliers-Formal_dry_recy'!$F$5:$F$500,0))&lt;&gt;"N",
INDEX('11.4_Outliers-Formal_dry_recy'!K$5:K$500,MATCH($F186,'11.4_Outliers-Formal_dry_recy'!$F$5:$F$500,0)),""),"")</f>
        <v>2016</v>
      </c>
      <c r="AA186" s="14" t="str">
        <f>IFERROR(IF(INDEX('11.4_Outliers-Formal_dry_recy'!$N$5:$N$500,MATCH($F186,'11.4_Outliers-Formal_dry_recy'!$F$5:$F$500,0))&lt;&gt;"N",
INDEX('11.4_Outliers-Formal_dry_recy'!L$5:L$500,MATCH($F186,'11.4_Outliers-Formal_dry_recy'!$F$5:$F$500,0)),""),"")</f>
        <v>WaW_137</v>
      </c>
      <c r="AB186" s="14">
        <f>IFERROR(IF(INDEX('11.6_Outliers-Incineration'!$N$5:$N$500,MATCH($F186,'11.6_Outliers-Incineration'!$F$5:$F$500,0))&lt;&gt;"N",
INDEX('11.6_Outliers-Incineration'!J$5:J$500,MATCH($F186,'11.6_Outliers-Incineration'!$F$5:$F$500,0)),""),"")</f>
        <v>0</v>
      </c>
      <c r="AC186" s="8">
        <f>IFERROR(IF(INDEX('11.6_Outliers-Incineration'!$N$5:$N$500,MATCH($F186,'11.6_Outliers-Incineration'!$F$5:$F$500,0))&lt;&gt;"N",
INDEX('11.6_Outliers-Incineration'!K$5:K$500,MATCH($F186,'11.6_Outliers-Incineration'!$F$5:$F$500,0)),""),"")</f>
        <v>2016</v>
      </c>
      <c r="AD186" s="14" t="str">
        <f>IFERROR(IF(INDEX('11.6_Outliers-Incineration'!$N$5:$N$500,MATCH($F186,'11.6_Outliers-Incineration'!$F$5:$F$500,0))&lt;&gt;"N",
INDEX('11.6_Outliers-Incineration'!L$5:L$500,MATCH($F186,'11.6_Outliers-Incineration'!$F$5:$F$500,0)),""),"")</f>
        <v>WaW_137</v>
      </c>
      <c r="AE186" s="14">
        <f>IFERROR(IF(INDEX('11.7_Outliers-Controlled_disp'!$N$5:$N$500,MATCH($F186,'11.7_Outliers-Controlled_disp'!$F$5:$F$500,0))&lt;&gt;"N",
INDEX('11.7_Outliers-Controlled_disp'!J$5:J$500,MATCH($F186,'11.7_Outliers-Controlled_disp'!$F$5:$F$500,0)),""),"")</f>
        <v>0</v>
      </c>
      <c r="AF186" s="8">
        <f>IFERROR(IF(INDEX('11.7_Outliers-Controlled_disp'!$N$5:$N$500,MATCH($F186,'11.7_Outliers-Controlled_disp'!$F$5:$F$500,0))&lt;&gt;"N",
INDEX('11.7_Outliers-Controlled_disp'!K$5:K$500,MATCH($F186,'11.7_Outliers-Controlled_disp'!$F$5:$F$500,0)),""),"")</f>
        <v>2016</v>
      </c>
      <c r="AG186" s="14" t="str">
        <f>IFERROR(IF(INDEX('11.7_Outliers-Controlled_disp'!$N$5:$N$500,MATCH($F186,'11.7_Outliers-Controlled_disp'!$F$5:$F$500,0))&lt;&gt;"N",
INDEX('11.7_Outliers-Controlled_disp'!L$5:L$500,MATCH($F186,'11.7_Outliers-Controlled_disp'!$F$5:$F$500,0)),""),"")</f>
        <v>WaW_137</v>
      </c>
      <c r="AI186" s="5"/>
      <c r="AJ186" s="5" t="s">
        <v>1569</v>
      </c>
      <c r="AK186" s="5">
        <f t="shared" si="2"/>
        <v>7</v>
      </c>
    </row>
    <row r="187" spans="1:37" x14ac:dyDescent="0.25">
      <c r="A187" s="5" t="s">
        <v>747</v>
      </c>
      <c r="B187" s="5" t="s">
        <v>23</v>
      </c>
      <c r="C187" s="5" t="s">
        <v>708</v>
      </c>
      <c r="D187" s="5" t="s">
        <v>620</v>
      </c>
      <c r="E187" s="5" t="s">
        <v>749</v>
      </c>
      <c r="F187" s="5" t="s">
        <v>748</v>
      </c>
      <c r="G187" s="5">
        <v>3</v>
      </c>
      <c r="H187" s="15">
        <v>1</v>
      </c>
      <c r="I187" s="4"/>
      <c r="J187" s="13">
        <f>IFERROR(IF(INDEX('11.1_Outliers-Generation'!$N$5:$N$500,MATCH($F187,'11.1_Outliers-Generation'!$F$5:$F$500,0))&lt;&gt;"N",
INDEX('11.1_Outliers-Generation'!J$5:J$500,MATCH($F187,'11.1_Outliers-Generation'!$F$5:$F$500,0)),""),"")</f>
        <v>0.50843986340127523</v>
      </c>
      <c r="K187" s="8">
        <f>IFERROR(IF(INDEX('11.1_Outliers-Generation'!$N$5:$N$500,MATCH($F187,'11.1_Outliers-Generation'!$F$5:$F$500,0))&lt;&gt;"N",
INDEX('11.1_Outliers-Generation'!K$5:K$500,MATCH($F187,'11.1_Outliers-Generation'!$F$5:$F$500,0)),""),"")</f>
        <v>2016</v>
      </c>
      <c r="L187" s="13" t="str">
        <f>IFERROR(IF(INDEX('11.1_Outliers-Generation'!$N$5:$N$500,MATCH($F187,'11.1_Outliers-Generation'!$F$5:$F$500,0))&lt;&gt;"N",
INDEX('11.1_Outliers-Generation'!L$5:L$500,MATCH($F187,'11.1_Outliers-Generation'!$F$5:$F$500,0)),""),"")</f>
        <v>WaW_138</v>
      </c>
      <c r="M187" s="14">
        <f>IFERROR(IF(INDEX('11.2_Outliers-Collection_cov'!$N$5:$N$500,MATCH($F187,'11.2_Outliers-Collection_cov'!$F$5:$F$500,0))&lt;&gt;"N",
INDEX('11.2_Outliers-Collection_cov'!J$5:J$500,MATCH($F187,'11.2_Outliers-Collection_cov'!$F$5:$F$500,0)),""),"")</f>
        <v>87.5</v>
      </c>
      <c r="N187" s="8">
        <f>IFERROR(IF(INDEX('11.2_Outliers-Collection_cov'!$N$5:$N$500,MATCH($F187,'11.2_Outliers-Collection_cov'!$F$5:$F$500,0))&lt;&gt;"N",
INDEX('11.2_Outliers-Collection_cov'!K$5:K$500,MATCH($F187,'11.2_Outliers-Collection_cov'!$F$5:$F$500,0)),""),"")</f>
        <v>2016</v>
      </c>
      <c r="O187" s="13" t="str">
        <f>IFERROR(IF(INDEX('11.2_Outliers-Collection_cov'!$N$5:$N$500,MATCH($F187,'11.2_Outliers-Collection_cov'!$F$5:$F$500,0))&lt;&gt;"N",
INDEX('11.2_Outliers-Collection_cov'!L$5:L$500,MATCH($F187,'11.2_Outliers-Collection_cov'!$F$5:$F$500,0)),""),"")</f>
        <v>WaW_138</v>
      </c>
      <c r="P187" s="14" t="str">
        <f>IFERROR(IF(INDEX('11.3_Outliers-Plastic'!$N$5:$N$500,MATCH($F187,'11.3_Outliers-Plastic'!$F$5:$F$500,0))&lt;&gt;"N",
INDEX('11.3_Outliers-Plastic'!J$5:J$500,MATCH($F187,'11.3_Outliers-Plastic'!$F$5:$F$500,0)),""),"")</f>
        <v/>
      </c>
      <c r="Q187" s="8" t="str">
        <f>IFERROR(IF(INDEX('11.3_Outliers-Plastic'!$N$5:$N$500,MATCH($F187,'11.3_Outliers-Plastic'!$F$5:$F$500,0))&lt;&gt;"N",
INDEX('11.3_Outliers-Plastic'!K$5:K$500,MATCH($F187,'11.3_Outliers-Plastic'!$F$5:$F$500,0)),""),"")</f>
        <v/>
      </c>
      <c r="R187" s="14" t="str">
        <f>IFERROR(IF(INDEX('11.3_Outliers-Plastic'!$N$5:$N$500,MATCH($F187,'11.3_Outliers-Plastic'!$F$5:$F$500,0))&lt;&gt;"N",
INDEX('11.3_Outliers-Plastic'!L$5:L$500,MATCH($F187,'11.3_Outliers-Plastic'!$F$5:$F$500,0)),""),"")</f>
        <v/>
      </c>
      <c r="S187" s="12"/>
      <c r="T187" s="5"/>
      <c r="U187" s="5" t="s">
        <v>1569</v>
      </c>
      <c r="V187" s="14">
        <f>IFERROR(IF(INDEX('11.5_Outliers-Other_recovery'!$N$5:$N$500,MATCH($F187,'11.5_Outliers-Other_recovery'!$F$5:$F$500,0))&lt;&gt;"N",
INDEX('11.5_Outliers-Other_recovery'!J$5:J$500,MATCH($F187,'11.5_Outliers-Other_recovery'!$F$5:$F$500,0)),""),"")</f>
        <v>21.85</v>
      </c>
      <c r="W187" s="8">
        <f>IFERROR(IF(INDEX('11.5_Outliers-Other_recovery'!$N$5:$N$500,MATCH($F187,'11.5_Outliers-Other_recovery'!$F$5:$F$500,0))&lt;&gt;"N",
INDEX('11.5_Outliers-Other_recovery'!K$5:K$500,MATCH($F187,'11.5_Outliers-Other_recovery'!$F$5:$F$500,0)),""),"")</f>
        <v>2016</v>
      </c>
      <c r="X187" s="14" t="str">
        <f>IFERROR(IF(INDEX('11.5_Outliers-Other_recovery'!$N$5:$N$500,MATCH($F187,'11.5_Outliers-Other_recovery'!$F$5:$F$500,0))&lt;&gt;"N",
INDEX('11.5_Outliers-Other_recovery'!L$5:L$500,MATCH($F187,'11.5_Outliers-Other_recovery'!$F$5:$F$500,0)),""),"")</f>
        <v>WaW_138</v>
      </c>
      <c r="Y187" s="14">
        <f>IFERROR(IF(INDEX('11.4_Outliers-Formal_dry_recy'!$N$5:$N$500,MATCH($F187,'11.4_Outliers-Formal_dry_recy'!$F$5:$F$500,0))&lt;&gt;"N",
INDEX('11.4_Outliers-Formal_dry_recy'!J$5:J$500,MATCH($F187,'11.4_Outliers-Formal_dry_recy'!$F$5:$F$500,0)),""),"")</f>
        <v>0</v>
      </c>
      <c r="Z187" s="8">
        <f>IFERROR(IF(INDEX('11.4_Outliers-Formal_dry_recy'!$N$5:$N$500,MATCH($F187,'11.4_Outliers-Formal_dry_recy'!$F$5:$F$500,0))&lt;&gt;"N",
INDEX('11.4_Outliers-Formal_dry_recy'!K$5:K$500,MATCH($F187,'11.4_Outliers-Formal_dry_recy'!$F$5:$F$500,0)),""),"")</f>
        <v>2016</v>
      </c>
      <c r="AA187" s="14" t="str">
        <f>IFERROR(IF(INDEX('11.4_Outliers-Formal_dry_recy'!$N$5:$N$500,MATCH($F187,'11.4_Outliers-Formal_dry_recy'!$F$5:$F$500,0))&lt;&gt;"N",
INDEX('11.4_Outliers-Formal_dry_recy'!L$5:L$500,MATCH($F187,'11.4_Outliers-Formal_dry_recy'!$F$5:$F$500,0)),""),"")</f>
        <v>WaW_138</v>
      </c>
      <c r="AB187" s="14">
        <f>IFERROR(IF(INDEX('11.6_Outliers-Incineration'!$N$5:$N$500,MATCH($F187,'11.6_Outliers-Incineration'!$F$5:$F$500,0))&lt;&gt;"N",
INDEX('11.6_Outliers-Incineration'!J$5:J$500,MATCH($F187,'11.6_Outliers-Incineration'!$F$5:$F$500,0)),""),"")</f>
        <v>0</v>
      </c>
      <c r="AC187" s="8">
        <f>IFERROR(IF(INDEX('11.6_Outliers-Incineration'!$N$5:$N$500,MATCH($F187,'11.6_Outliers-Incineration'!$F$5:$F$500,0))&lt;&gt;"N",
INDEX('11.6_Outliers-Incineration'!K$5:K$500,MATCH($F187,'11.6_Outliers-Incineration'!$F$5:$F$500,0)),""),"")</f>
        <v>2016</v>
      </c>
      <c r="AD187" s="14" t="str">
        <f>IFERROR(IF(INDEX('11.6_Outliers-Incineration'!$N$5:$N$500,MATCH($F187,'11.6_Outliers-Incineration'!$F$5:$F$500,0))&lt;&gt;"N",
INDEX('11.6_Outliers-Incineration'!L$5:L$500,MATCH($F187,'11.6_Outliers-Incineration'!$F$5:$F$500,0)),""),"")</f>
        <v>WaW_138</v>
      </c>
      <c r="AE187" s="14">
        <f>IFERROR(IF(INDEX('11.7_Outliers-Controlled_disp'!$N$5:$N$500,MATCH($F187,'11.7_Outliers-Controlled_disp'!$F$5:$F$500,0))&lt;&gt;"N",
INDEX('11.7_Outliers-Controlled_disp'!J$5:J$500,MATCH($F187,'11.7_Outliers-Controlled_disp'!$F$5:$F$500,0)),""),"")</f>
        <v>0</v>
      </c>
      <c r="AF187" s="8">
        <f>IFERROR(IF(INDEX('11.7_Outliers-Controlled_disp'!$N$5:$N$500,MATCH($F187,'11.7_Outliers-Controlled_disp'!$F$5:$F$500,0))&lt;&gt;"N",
INDEX('11.7_Outliers-Controlled_disp'!K$5:K$500,MATCH($F187,'11.7_Outliers-Controlled_disp'!$F$5:$F$500,0)),""),"")</f>
        <v>2016</v>
      </c>
      <c r="AG187" s="14" t="str">
        <f>IFERROR(IF(INDEX('11.7_Outliers-Controlled_disp'!$N$5:$N$500,MATCH($F187,'11.7_Outliers-Controlled_disp'!$F$5:$F$500,0))&lt;&gt;"N",
INDEX('11.7_Outliers-Controlled_disp'!L$5:L$500,MATCH($F187,'11.7_Outliers-Controlled_disp'!$F$5:$F$500,0)),""),"")</f>
        <v>WaW_138</v>
      </c>
      <c r="AI187" s="5"/>
      <c r="AJ187" s="5" t="s">
        <v>1569</v>
      </c>
      <c r="AK187" s="5">
        <f t="shared" si="2"/>
        <v>6</v>
      </c>
    </row>
    <row r="188" spans="1:37" x14ac:dyDescent="0.25">
      <c r="A188" s="5" t="s">
        <v>750</v>
      </c>
      <c r="B188" s="5" t="s">
        <v>23</v>
      </c>
      <c r="C188" s="5" t="s">
        <v>708</v>
      </c>
      <c r="D188" s="5" t="s">
        <v>620</v>
      </c>
      <c r="E188" s="5" t="s">
        <v>752</v>
      </c>
      <c r="F188" s="5" t="s">
        <v>751</v>
      </c>
      <c r="G188" s="5">
        <v>3</v>
      </c>
      <c r="H188" s="15">
        <v>1</v>
      </c>
      <c r="I188" s="4"/>
      <c r="J188" s="13">
        <f>IFERROR(IF(INDEX('11.1_Outliers-Generation'!$N$5:$N$500,MATCH($F188,'11.1_Outliers-Generation'!$F$5:$F$500,0))&lt;&gt;"N",
INDEX('11.1_Outliers-Generation'!J$5:J$500,MATCH($F188,'11.1_Outliers-Generation'!$F$5:$F$500,0)),""),"")</f>
        <v>0.56130101473964888</v>
      </c>
      <c r="K188" s="8">
        <f>IFERROR(IF(INDEX('11.1_Outliers-Generation'!$N$5:$N$500,MATCH($F188,'11.1_Outliers-Generation'!$F$5:$F$500,0))&lt;&gt;"N",
INDEX('11.1_Outliers-Generation'!K$5:K$500,MATCH($F188,'11.1_Outliers-Generation'!$F$5:$F$500,0)),""),"")</f>
        <v>2016</v>
      </c>
      <c r="L188" s="13" t="str">
        <f>IFERROR(IF(INDEX('11.1_Outliers-Generation'!$N$5:$N$500,MATCH($F188,'11.1_Outliers-Generation'!$F$5:$F$500,0))&lt;&gt;"N",
INDEX('11.1_Outliers-Generation'!L$5:L$500,MATCH($F188,'11.1_Outliers-Generation'!$F$5:$F$500,0)),""),"")</f>
        <v>WaW_139</v>
      </c>
      <c r="M188" s="14">
        <f>IFERROR(IF(INDEX('11.2_Outliers-Collection_cov'!$N$5:$N$500,MATCH($F188,'11.2_Outliers-Collection_cov'!$F$5:$F$500,0))&lt;&gt;"N",
INDEX('11.2_Outliers-Collection_cov'!J$5:J$500,MATCH($F188,'11.2_Outliers-Collection_cov'!$F$5:$F$500,0)),""),"")</f>
        <v>100</v>
      </c>
      <c r="N188" s="8">
        <f>IFERROR(IF(INDEX('11.2_Outliers-Collection_cov'!$N$5:$N$500,MATCH($F188,'11.2_Outliers-Collection_cov'!$F$5:$F$500,0))&lt;&gt;"N",
INDEX('11.2_Outliers-Collection_cov'!K$5:K$500,MATCH($F188,'11.2_Outliers-Collection_cov'!$F$5:$F$500,0)),""),"")</f>
        <v>2016</v>
      </c>
      <c r="O188" s="13" t="str">
        <f>IFERROR(IF(INDEX('11.2_Outliers-Collection_cov'!$N$5:$N$500,MATCH($F188,'11.2_Outliers-Collection_cov'!$F$5:$F$500,0))&lt;&gt;"N",
INDEX('11.2_Outliers-Collection_cov'!L$5:L$500,MATCH($F188,'11.2_Outliers-Collection_cov'!$F$5:$F$500,0)),""),"")</f>
        <v>WaW_139</v>
      </c>
      <c r="P188" s="14" t="str">
        <f>IFERROR(IF(INDEX('11.3_Outliers-Plastic'!$N$5:$N$500,MATCH($F188,'11.3_Outliers-Plastic'!$F$5:$F$500,0))&lt;&gt;"N",
INDEX('11.3_Outliers-Plastic'!J$5:J$500,MATCH($F188,'11.3_Outliers-Plastic'!$F$5:$F$500,0)),""),"")</f>
        <v/>
      </c>
      <c r="Q188" s="8" t="str">
        <f>IFERROR(IF(INDEX('11.3_Outliers-Plastic'!$N$5:$N$500,MATCH($F188,'11.3_Outliers-Plastic'!$F$5:$F$500,0))&lt;&gt;"N",
INDEX('11.3_Outliers-Plastic'!K$5:K$500,MATCH($F188,'11.3_Outliers-Plastic'!$F$5:$F$500,0)),""),"")</f>
        <v/>
      </c>
      <c r="R188" s="14" t="str">
        <f>IFERROR(IF(INDEX('11.3_Outliers-Plastic'!$N$5:$N$500,MATCH($F188,'11.3_Outliers-Plastic'!$F$5:$F$500,0))&lt;&gt;"N",
INDEX('11.3_Outliers-Plastic'!L$5:L$500,MATCH($F188,'11.3_Outliers-Plastic'!$F$5:$F$500,0)),""),"")</f>
        <v/>
      </c>
      <c r="S188" s="12"/>
      <c r="T188" s="5"/>
      <c r="U188" s="5" t="s">
        <v>1569</v>
      </c>
      <c r="V188" s="14">
        <f>IFERROR(IF(INDEX('11.5_Outliers-Other_recovery'!$N$5:$N$500,MATCH($F188,'11.5_Outliers-Other_recovery'!$F$5:$F$500,0))&lt;&gt;"N",
INDEX('11.5_Outliers-Other_recovery'!J$5:J$500,MATCH($F188,'11.5_Outliers-Other_recovery'!$F$5:$F$500,0)),""),"")</f>
        <v>0</v>
      </c>
      <c r="W188" s="8">
        <f>IFERROR(IF(INDEX('11.5_Outliers-Other_recovery'!$N$5:$N$500,MATCH($F188,'11.5_Outliers-Other_recovery'!$F$5:$F$500,0))&lt;&gt;"N",
INDEX('11.5_Outliers-Other_recovery'!K$5:K$500,MATCH($F188,'11.5_Outliers-Other_recovery'!$F$5:$F$500,0)),""),"")</f>
        <v>2016</v>
      </c>
      <c r="X188" s="14" t="str">
        <f>IFERROR(IF(INDEX('11.5_Outliers-Other_recovery'!$N$5:$N$500,MATCH($F188,'11.5_Outliers-Other_recovery'!$F$5:$F$500,0))&lt;&gt;"N",
INDEX('11.5_Outliers-Other_recovery'!L$5:L$500,MATCH($F188,'11.5_Outliers-Other_recovery'!$F$5:$F$500,0)),""),"")</f>
        <v>WaW_139</v>
      </c>
      <c r="Y188" s="14">
        <f>IFERROR(IF(INDEX('11.4_Outliers-Formal_dry_recy'!$N$5:$N$500,MATCH($F188,'11.4_Outliers-Formal_dry_recy'!$F$5:$F$500,0))&lt;&gt;"N",
INDEX('11.4_Outliers-Formal_dry_recy'!J$5:J$500,MATCH($F188,'11.4_Outliers-Formal_dry_recy'!$F$5:$F$500,0)),""),"")</f>
        <v>0</v>
      </c>
      <c r="Z188" s="8">
        <f>IFERROR(IF(INDEX('11.4_Outliers-Formal_dry_recy'!$N$5:$N$500,MATCH($F188,'11.4_Outliers-Formal_dry_recy'!$F$5:$F$500,0))&lt;&gt;"N",
INDEX('11.4_Outliers-Formal_dry_recy'!K$5:K$500,MATCH($F188,'11.4_Outliers-Formal_dry_recy'!$F$5:$F$500,0)),""),"")</f>
        <v>2016</v>
      </c>
      <c r="AA188" s="14" t="str">
        <f>IFERROR(IF(INDEX('11.4_Outliers-Formal_dry_recy'!$N$5:$N$500,MATCH($F188,'11.4_Outliers-Formal_dry_recy'!$F$5:$F$500,0))&lt;&gt;"N",
INDEX('11.4_Outliers-Formal_dry_recy'!L$5:L$500,MATCH($F188,'11.4_Outliers-Formal_dry_recy'!$F$5:$F$500,0)),""),"")</f>
        <v>WaW_139</v>
      </c>
      <c r="AB188" s="14">
        <f>IFERROR(IF(INDEX('11.6_Outliers-Incineration'!$N$5:$N$500,MATCH($F188,'11.6_Outliers-Incineration'!$F$5:$F$500,0))&lt;&gt;"N",
INDEX('11.6_Outliers-Incineration'!J$5:J$500,MATCH($F188,'11.6_Outliers-Incineration'!$F$5:$F$500,0)),""),"")</f>
        <v>0</v>
      </c>
      <c r="AC188" s="8">
        <f>IFERROR(IF(INDEX('11.6_Outliers-Incineration'!$N$5:$N$500,MATCH($F188,'11.6_Outliers-Incineration'!$F$5:$F$500,0))&lt;&gt;"N",
INDEX('11.6_Outliers-Incineration'!K$5:K$500,MATCH($F188,'11.6_Outliers-Incineration'!$F$5:$F$500,0)),""),"")</f>
        <v>2016</v>
      </c>
      <c r="AD188" s="14" t="str">
        <f>IFERROR(IF(INDEX('11.6_Outliers-Incineration'!$N$5:$N$500,MATCH($F188,'11.6_Outliers-Incineration'!$F$5:$F$500,0))&lt;&gt;"N",
INDEX('11.6_Outliers-Incineration'!L$5:L$500,MATCH($F188,'11.6_Outliers-Incineration'!$F$5:$F$500,0)),""),"")</f>
        <v>WaW_139</v>
      </c>
      <c r="AE188" s="14">
        <f>IFERROR(IF(INDEX('11.7_Outliers-Controlled_disp'!$N$5:$N$500,MATCH($F188,'11.7_Outliers-Controlled_disp'!$F$5:$F$500,0))&lt;&gt;"N",
INDEX('11.7_Outliers-Controlled_disp'!J$5:J$500,MATCH($F188,'11.7_Outliers-Controlled_disp'!$F$5:$F$500,0)),""),"")</f>
        <v>0</v>
      </c>
      <c r="AF188" s="8">
        <f>IFERROR(IF(INDEX('11.7_Outliers-Controlled_disp'!$N$5:$N$500,MATCH($F188,'11.7_Outliers-Controlled_disp'!$F$5:$F$500,0))&lt;&gt;"N",
INDEX('11.7_Outliers-Controlled_disp'!K$5:K$500,MATCH($F188,'11.7_Outliers-Controlled_disp'!$F$5:$F$500,0)),""),"")</f>
        <v>2016</v>
      </c>
      <c r="AG188" s="14" t="str">
        <f>IFERROR(IF(INDEX('11.7_Outliers-Controlled_disp'!$N$5:$N$500,MATCH($F188,'11.7_Outliers-Controlled_disp'!$F$5:$F$500,0))&lt;&gt;"N",
INDEX('11.7_Outliers-Controlled_disp'!L$5:L$500,MATCH($F188,'11.7_Outliers-Controlled_disp'!$F$5:$F$500,0)),""),"")</f>
        <v>WaW_139</v>
      </c>
      <c r="AI188" s="5"/>
      <c r="AJ188" s="5" t="s">
        <v>1569</v>
      </c>
      <c r="AK188" s="5">
        <f t="shared" si="2"/>
        <v>6</v>
      </c>
    </row>
    <row r="189" spans="1:37" x14ac:dyDescent="0.25">
      <c r="A189" s="5" t="s">
        <v>755</v>
      </c>
      <c r="B189" s="5" t="s">
        <v>23</v>
      </c>
      <c r="C189" s="5" t="s">
        <v>708</v>
      </c>
      <c r="D189" s="5" t="s">
        <v>620</v>
      </c>
      <c r="E189" s="5" t="s">
        <v>757</v>
      </c>
      <c r="F189" s="5" t="s">
        <v>756</v>
      </c>
      <c r="G189" s="5">
        <v>3</v>
      </c>
      <c r="H189" s="15">
        <v>2</v>
      </c>
      <c r="I189" s="4" t="s">
        <v>1900</v>
      </c>
      <c r="J189" s="13">
        <f>IFERROR(IF(INDEX('11.1_Outliers-Generation'!$N$5:$N$500,MATCH($F189,'11.1_Outliers-Generation'!$F$5:$F$500,0))&lt;&gt;"N",
INDEX('11.1_Outliers-Generation'!J$5:J$500,MATCH($F189,'11.1_Outliers-Generation'!$F$5:$F$500,0)),""),"")</f>
        <v>0.84615192789768334</v>
      </c>
      <c r="K189" s="8">
        <f>IFERROR(IF(INDEX('11.1_Outliers-Generation'!$N$5:$N$500,MATCH($F189,'11.1_Outliers-Generation'!$F$5:$F$500,0))&lt;&gt;"N",
INDEX('11.1_Outliers-Generation'!K$5:K$500,MATCH($F189,'11.1_Outliers-Generation'!$F$5:$F$500,0)),""),"")</f>
        <v>2016</v>
      </c>
      <c r="L189" s="13" t="str">
        <f>IFERROR(IF(INDEX('11.1_Outliers-Generation'!$N$5:$N$500,MATCH($F189,'11.1_Outliers-Generation'!$F$5:$F$500,0))&lt;&gt;"N",
INDEX('11.1_Outliers-Generation'!L$5:L$500,MATCH($F189,'11.1_Outliers-Generation'!$F$5:$F$500,0)),""),"")</f>
        <v>WaW_141</v>
      </c>
      <c r="M189" s="14">
        <f>IFERROR(IF(INDEX('11.2_Outliers-Collection_cov'!$N$5:$N$500,MATCH($F189,'11.2_Outliers-Collection_cov'!$F$5:$F$500,0))&lt;&gt;"N",
INDEX('11.2_Outliers-Collection_cov'!J$5:J$500,MATCH($F189,'11.2_Outliers-Collection_cov'!$F$5:$F$500,0)),""),"")</f>
        <v>65</v>
      </c>
      <c r="N189" s="8">
        <f>IFERROR(IF(INDEX('11.2_Outliers-Collection_cov'!$N$5:$N$500,MATCH($F189,'11.2_Outliers-Collection_cov'!$F$5:$F$500,0))&lt;&gt;"N",
INDEX('11.2_Outliers-Collection_cov'!K$5:K$500,MATCH($F189,'11.2_Outliers-Collection_cov'!$F$5:$F$500,0)),""),"")</f>
        <v>2016</v>
      </c>
      <c r="O189" s="13" t="str">
        <f>IFERROR(IF(INDEX('11.2_Outliers-Collection_cov'!$N$5:$N$500,MATCH($F189,'11.2_Outliers-Collection_cov'!$F$5:$F$500,0))&lt;&gt;"N",
INDEX('11.2_Outliers-Collection_cov'!L$5:L$500,MATCH($F189,'11.2_Outliers-Collection_cov'!$F$5:$F$500,0)),""),"")</f>
        <v>WaW_141</v>
      </c>
      <c r="P189" s="14" t="str">
        <f>IFERROR(IF(INDEX('11.3_Outliers-Plastic'!$N$5:$N$500,MATCH($F189,'11.3_Outliers-Plastic'!$F$5:$F$500,0))&lt;&gt;"N",
INDEX('11.3_Outliers-Plastic'!J$5:J$500,MATCH($F189,'11.3_Outliers-Plastic'!$F$5:$F$500,0)),""),"")</f>
        <v/>
      </c>
      <c r="Q189" s="8" t="str">
        <f>IFERROR(IF(INDEX('11.3_Outliers-Plastic'!$N$5:$N$500,MATCH($F189,'11.3_Outliers-Plastic'!$F$5:$F$500,0))&lt;&gt;"N",
INDEX('11.3_Outliers-Plastic'!K$5:K$500,MATCH($F189,'11.3_Outliers-Plastic'!$F$5:$F$500,0)),""),"")</f>
        <v/>
      </c>
      <c r="R189" s="14" t="str">
        <f>IFERROR(IF(INDEX('11.3_Outliers-Plastic'!$N$5:$N$500,MATCH($F189,'11.3_Outliers-Plastic'!$F$5:$F$500,0))&lt;&gt;"N",
INDEX('11.3_Outliers-Plastic'!L$5:L$500,MATCH($F189,'11.3_Outliers-Plastic'!$F$5:$F$500,0)),""),"")</f>
        <v/>
      </c>
      <c r="S189" s="12"/>
      <c r="T189" s="5"/>
      <c r="U189" s="5" t="s">
        <v>1569</v>
      </c>
      <c r="V189" s="14">
        <f>IFERROR(IF(INDEX('11.5_Outliers-Other_recovery'!$N$5:$N$500,MATCH($F189,'11.5_Outliers-Other_recovery'!$F$5:$F$500,0))&lt;&gt;"N",
INDEX('11.5_Outliers-Other_recovery'!J$5:J$500,MATCH($F189,'11.5_Outliers-Other_recovery'!$F$5:$F$500,0)),""),"")</f>
        <v>0</v>
      </c>
      <c r="W189" s="8">
        <f>IFERROR(IF(INDEX('11.5_Outliers-Other_recovery'!$N$5:$N$500,MATCH($F189,'11.5_Outliers-Other_recovery'!$F$5:$F$500,0))&lt;&gt;"N",
INDEX('11.5_Outliers-Other_recovery'!K$5:K$500,MATCH($F189,'11.5_Outliers-Other_recovery'!$F$5:$F$500,0)),""),"")</f>
        <v>2016</v>
      </c>
      <c r="X189" s="14" t="str">
        <f>IFERROR(IF(INDEX('11.5_Outliers-Other_recovery'!$N$5:$N$500,MATCH($F189,'11.5_Outliers-Other_recovery'!$F$5:$F$500,0))&lt;&gt;"N",
INDEX('11.5_Outliers-Other_recovery'!L$5:L$500,MATCH($F189,'11.5_Outliers-Other_recovery'!$F$5:$F$500,0)),""),"")</f>
        <v>WaW_141</v>
      </c>
      <c r="Y189" s="14">
        <f>IFERROR(IF(INDEX('11.4_Outliers-Formal_dry_recy'!$N$5:$N$500,MATCH($F189,'11.4_Outliers-Formal_dry_recy'!$F$5:$F$500,0))&lt;&gt;"N",
INDEX('11.4_Outliers-Formal_dry_recy'!J$5:J$500,MATCH($F189,'11.4_Outliers-Formal_dry_recy'!$F$5:$F$500,0)),""),"")</f>
        <v>0</v>
      </c>
      <c r="Z189" s="8">
        <f>IFERROR(IF(INDEX('11.4_Outliers-Formal_dry_recy'!$N$5:$N$500,MATCH($F189,'11.4_Outliers-Formal_dry_recy'!$F$5:$F$500,0))&lt;&gt;"N",
INDEX('11.4_Outliers-Formal_dry_recy'!K$5:K$500,MATCH($F189,'11.4_Outliers-Formal_dry_recy'!$F$5:$F$500,0)),""),"")</f>
        <v>2016</v>
      </c>
      <c r="AA189" s="14" t="str">
        <f>IFERROR(IF(INDEX('11.4_Outliers-Formal_dry_recy'!$N$5:$N$500,MATCH($F189,'11.4_Outliers-Formal_dry_recy'!$F$5:$F$500,0))&lt;&gt;"N",
INDEX('11.4_Outliers-Formal_dry_recy'!L$5:L$500,MATCH($F189,'11.4_Outliers-Formal_dry_recy'!$F$5:$F$500,0)),""),"")</f>
        <v>WaW_141</v>
      </c>
      <c r="AB189" s="14">
        <f>IFERROR(IF(INDEX('11.6_Outliers-Incineration'!$N$5:$N$500,MATCH($F189,'11.6_Outliers-Incineration'!$F$5:$F$500,0))&lt;&gt;"N",
INDEX('11.6_Outliers-Incineration'!J$5:J$500,MATCH($F189,'11.6_Outliers-Incineration'!$F$5:$F$500,0)),""),"")</f>
        <v>0</v>
      </c>
      <c r="AC189" s="8">
        <f>IFERROR(IF(INDEX('11.6_Outliers-Incineration'!$N$5:$N$500,MATCH($F189,'11.6_Outliers-Incineration'!$F$5:$F$500,0))&lt;&gt;"N",
INDEX('11.6_Outliers-Incineration'!K$5:K$500,MATCH($F189,'11.6_Outliers-Incineration'!$F$5:$F$500,0)),""),"")</f>
        <v>2016</v>
      </c>
      <c r="AD189" s="14" t="str">
        <f>IFERROR(IF(INDEX('11.6_Outliers-Incineration'!$N$5:$N$500,MATCH($F189,'11.6_Outliers-Incineration'!$F$5:$F$500,0))&lt;&gt;"N",
INDEX('11.6_Outliers-Incineration'!L$5:L$500,MATCH($F189,'11.6_Outliers-Incineration'!$F$5:$F$500,0)),""),"")</f>
        <v>WaW_141</v>
      </c>
      <c r="AE189" s="14">
        <f>IFERROR(IF(INDEX('11.7_Outliers-Controlled_disp'!$N$5:$N$500,MATCH($F189,'11.7_Outliers-Controlled_disp'!$F$5:$F$500,0))&lt;&gt;"N",
INDEX('11.7_Outliers-Controlled_disp'!J$5:J$500,MATCH($F189,'11.7_Outliers-Controlled_disp'!$F$5:$F$500,0)),""),"")</f>
        <v>0</v>
      </c>
      <c r="AF189" s="8">
        <f>IFERROR(IF(INDEX('11.7_Outliers-Controlled_disp'!$N$5:$N$500,MATCH($F189,'11.7_Outliers-Controlled_disp'!$F$5:$F$500,0))&lt;&gt;"N",
INDEX('11.7_Outliers-Controlled_disp'!K$5:K$500,MATCH($F189,'11.7_Outliers-Controlled_disp'!$F$5:$F$500,0)),""),"")</f>
        <v>2016</v>
      </c>
      <c r="AG189" s="14" t="str">
        <f>IFERROR(IF(INDEX('11.7_Outliers-Controlled_disp'!$N$5:$N$500,MATCH($F189,'11.7_Outliers-Controlled_disp'!$F$5:$F$500,0))&lt;&gt;"N",
INDEX('11.7_Outliers-Controlled_disp'!L$5:L$500,MATCH($F189,'11.7_Outliers-Controlled_disp'!$F$5:$F$500,0)),""),"")</f>
        <v>WaW_141</v>
      </c>
      <c r="AI189" s="5"/>
      <c r="AJ189" s="5" t="s">
        <v>1569</v>
      </c>
      <c r="AK189" s="5">
        <f t="shared" si="2"/>
        <v>6</v>
      </c>
    </row>
    <row r="190" spans="1:37" x14ac:dyDescent="0.25">
      <c r="A190" s="5" t="s">
        <v>758</v>
      </c>
      <c r="B190" s="5" t="s">
        <v>23</v>
      </c>
      <c r="C190" s="5" t="s">
        <v>708</v>
      </c>
      <c r="D190" s="5" t="s">
        <v>620</v>
      </c>
      <c r="E190" s="5" t="s">
        <v>760</v>
      </c>
      <c r="F190" s="5" t="s">
        <v>759</v>
      </c>
      <c r="G190" s="5">
        <v>3</v>
      </c>
      <c r="H190" s="15">
        <v>2</v>
      </c>
      <c r="I190" s="4" t="s">
        <v>1901</v>
      </c>
      <c r="J190" s="13">
        <f>IFERROR(IF(INDEX('11.1_Outliers-Generation'!$N$5:$N$500,MATCH($F190,'11.1_Outliers-Generation'!$F$5:$F$500,0))&lt;&gt;"N",
INDEX('11.1_Outliers-Generation'!J$5:J$500,MATCH($F190,'11.1_Outliers-Generation'!$F$5:$F$500,0)),""),"")</f>
        <v>0.45188679416950794</v>
      </c>
      <c r="K190" s="8">
        <f>IFERROR(IF(INDEX('11.1_Outliers-Generation'!$N$5:$N$500,MATCH($F190,'11.1_Outliers-Generation'!$F$5:$F$500,0))&lt;&gt;"N",
INDEX('11.1_Outliers-Generation'!K$5:K$500,MATCH($F190,'11.1_Outliers-Generation'!$F$5:$F$500,0)),""),"")</f>
        <v>2016</v>
      </c>
      <c r="L190" s="13" t="str">
        <f>IFERROR(IF(INDEX('11.1_Outliers-Generation'!$N$5:$N$500,MATCH($F190,'11.1_Outliers-Generation'!$F$5:$F$500,0))&lt;&gt;"N",
INDEX('11.1_Outliers-Generation'!L$5:L$500,MATCH($F190,'11.1_Outliers-Generation'!$F$5:$F$500,0)),""),"")</f>
        <v>WaW_142</v>
      </c>
      <c r="M190" s="14">
        <f>IFERROR(IF(INDEX('11.2_Outliers-Collection_cov'!$N$5:$N$500,MATCH($F190,'11.2_Outliers-Collection_cov'!$F$5:$F$500,0))&lt;&gt;"N",
INDEX('11.2_Outliers-Collection_cov'!J$5:J$500,MATCH($F190,'11.2_Outliers-Collection_cov'!$F$5:$F$500,0)),""),"")</f>
        <v>100</v>
      </c>
      <c r="N190" s="8">
        <f>IFERROR(IF(INDEX('11.2_Outliers-Collection_cov'!$N$5:$N$500,MATCH($F190,'11.2_Outliers-Collection_cov'!$F$5:$F$500,0))&lt;&gt;"N",
INDEX('11.2_Outliers-Collection_cov'!K$5:K$500,MATCH($F190,'11.2_Outliers-Collection_cov'!$F$5:$F$500,0)),""),"")</f>
        <v>2016</v>
      </c>
      <c r="O190" s="13" t="str">
        <f>IFERROR(IF(INDEX('11.2_Outliers-Collection_cov'!$N$5:$N$500,MATCH($F190,'11.2_Outliers-Collection_cov'!$F$5:$F$500,0))&lt;&gt;"N",
INDEX('11.2_Outliers-Collection_cov'!L$5:L$500,MATCH($F190,'11.2_Outliers-Collection_cov'!$F$5:$F$500,0)),""),"")</f>
        <v>WaW_142</v>
      </c>
      <c r="P190" s="14">
        <f>IFERROR(IF(INDEX('11.3_Outliers-Plastic'!$N$5:$N$500,MATCH($F190,'11.3_Outliers-Plastic'!$F$5:$F$500,0))&lt;&gt;"N",
INDEX('11.3_Outliers-Plastic'!J$5:J$500,MATCH($F190,'11.3_Outliers-Plastic'!$F$5:$F$500,0)),""),"")</f>
        <v>9.1199999999999974</v>
      </c>
      <c r="Q190" s="8">
        <f>IFERROR(IF(INDEX('11.3_Outliers-Plastic'!$N$5:$N$500,MATCH($F190,'11.3_Outliers-Plastic'!$F$5:$F$500,0))&lt;&gt;"N",
INDEX('11.3_Outliers-Plastic'!K$5:K$500,MATCH($F190,'11.3_Outliers-Plastic'!$F$5:$F$500,0)),""),"")</f>
        <v>2016</v>
      </c>
      <c r="R190" s="14" t="str">
        <f>IFERROR(IF(INDEX('11.3_Outliers-Plastic'!$N$5:$N$500,MATCH($F190,'11.3_Outliers-Plastic'!$F$5:$F$500,0))&lt;&gt;"N",
INDEX('11.3_Outliers-Plastic'!L$5:L$500,MATCH($F190,'11.3_Outliers-Plastic'!$F$5:$F$500,0)),""),"")</f>
        <v>WaW_142</v>
      </c>
      <c r="S190" s="12"/>
      <c r="T190" s="5"/>
      <c r="U190" s="5" t="s">
        <v>1569</v>
      </c>
      <c r="V190" s="14">
        <f>IFERROR(IF(INDEX('11.5_Outliers-Other_recovery'!$N$5:$N$500,MATCH($F190,'11.5_Outliers-Other_recovery'!$F$5:$F$500,0))&lt;&gt;"N",
INDEX('11.5_Outliers-Other_recovery'!J$5:J$500,MATCH($F190,'11.5_Outliers-Other_recovery'!$F$5:$F$500,0)),""),"")</f>
        <v>40</v>
      </c>
      <c r="W190" s="8">
        <f>IFERROR(IF(INDEX('11.5_Outliers-Other_recovery'!$N$5:$N$500,MATCH($F190,'11.5_Outliers-Other_recovery'!$F$5:$F$500,0))&lt;&gt;"N",
INDEX('11.5_Outliers-Other_recovery'!K$5:K$500,MATCH($F190,'11.5_Outliers-Other_recovery'!$F$5:$F$500,0)),""),"")</f>
        <v>2016</v>
      </c>
      <c r="X190" s="14" t="str">
        <f>IFERROR(IF(INDEX('11.5_Outliers-Other_recovery'!$N$5:$N$500,MATCH($F190,'11.5_Outliers-Other_recovery'!$F$5:$F$500,0))&lt;&gt;"N",
INDEX('11.5_Outliers-Other_recovery'!L$5:L$500,MATCH($F190,'11.5_Outliers-Other_recovery'!$F$5:$F$500,0)),""),"")</f>
        <v>WaW_142</v>
      </c>
      <c r="Y190" s="14">
        <f>IFERROR(IF(INDEX('11.4_Outliers-Formal_dry_recy'!$N$5:$N$500,MATCH($F190,'11.4_Outliers-Formal_dry_recy'!$F$5:$F$500,0))&lt;&gt;"N",
INDEX('11.4_Outliers-Formal_dry_recy'!J$5:J$500,MATCH($F190,'11.4_Outliers-Formal_dry_recy'!$F$5:$F$500,0)),""),"")</f>
        <v>0</v>
      </c>
      <c r="Z190" s="8">
        <f>IFERROR(IF(INDEX('11.4_Outliers-Formal_dry_recy'!$N$5:$N$500,MATCH($F190,'11.4_Outliers-Formal_dry_recy'!$F$5:$F$500,0))&lt;&gt;"N",
INDEX('11.4_Outliers-Formal_dry_recy'!K$5:K$500,MATCH($F190,'11.4_Outliers-Formal_dry_recy'!$F$5:$F$500,0)),""),"")</f>
        <v>2016</v>
      </c>
      <c r="AA190" s="14" t="str">
        <f>IFERROR(IF(INDEX('11.4_Outliers-Formal_dry_recy'!$N$5:$N$500,MATCH($F190,'11.4_Outliers-Formal_dry_recy'!$F$5:$F$500,0))&lt;&gt;"N",
INDEX('11.4_Outliers-Formal_dry_recy'!L$5:L$500,MATCH($F190,'11.4_Outliers-Formal_dry_recy'!$F$5:$F$500,0)),""),"")</f>
        <v>WaW_142</v>
      </c>
      <c r="AB190" s="14">
        <f>IFERROR(IF(INDEX('11.6_Outliers-Incineration'!$N$5:$N$500,MATCH($F190,'11.6_Outliers-Incineration'!$F$5:$F$500,0))&lt;&gt;"N",
INDEX('11.6_Outliers-Incineration'!J$5:J$500,MATCH($F190,'11.6_Outliers-Incineration'!$F$5:$F$500,0)),""),"")</f>
        <v>0</v>
      </c>
      <c r="AC190" s="8">
        <f>IFERROR(IF(INDEX('11.6_Outliers-Incineration'!$N$5:$N$500,MATCH($F190,'11.6_Outliers-Incineration'!$F$5:$F$500,0))&lt;&gt;"N",
INDEX('11.6_Outliers-Incineration'!K$5:K$500,MATCH($F190,'11.6_Outliers-Incineration'!$F$5:$F$500,0)),""),"")</f>
        <v>2016</v>
      </c>
      <c r="AD190" s="14" t="str">
        <f>IFERROR(IF(INDEX('11.6_Outliers-Incineration'!$N$5:$N$500,MATCH($F190,'11.6_Outliers-Incineration'!$F$5:$F$500,0))&lt;&gt;"N",
INDEX('11.6_Outliers-Incineration'!L$5:L$500,MATCH($F190,'11.6_Outliers-Incineration'!$F$5:$F$500,0)),""),"")</f>
        <v>WaW_142</v>
      </c>
      <c r="AE190" s="14">
        <f>IFERROR(IF(INDEX('11.7_Outliers-Controlled_disp'!$N$5:$N$500,MATCH($F190,'11.7_Outliers-Controlled_disp'!$F$5:$F$500,0))&lt;&gt;"N",
INDEX('11.7_Outliers-Controlled_disp'!J$5:J$500,MATCH($F190,'11.7_Outliers-Controlled_disp'!$F$5:$F$500,0)),""),"")</f>
        <v>0</v>
      </c>
      <c r="AF190" s="8">
        <f>IFERROR(IF(INDEX('11.7_Outliers-Controlled_disp'!$N$5:$N$500,MATCH($F190,'11.7_Outliers-Controlled_disp'!$F$5:$F$500,0))&lt;&gt;"N",
INDEX('11.7_Outliers-Controlled_disp'!K$5:K$500,MATCH($F190,'11.7_Outliers-Controlled_disp'!$F$5:$F$500,0)),""),"")</f>
        <v>2016</v>
      </c>
      <c r="AG190" s="14" t="str">
        <f>IFERROR(IF(INDEX('11.7_Outliers-Controlled_disp'!$N$5:$N$500,MATCH($F190,'11.7_Outliers-Controlled_disp'!$F$5:$F$500,0))&lt;&gt;"N",
INDEX('11.7_Outliers-Controlled_disp'!L$5:L$500,MATCH($F190,'11.7_Outliers-Controlled_disp'!$F$5:$F$500,0)),""),"")</f>
        <v>WaW_142</v>
      </c>
      <c r="AI190" s="5"/>
      <c r="AJ190" s="5" t="s">
        <v>1569</v>
      </c>
      <c r="AK190" s="5">
        <f t="shared" ref="AK190:AK253" si="3">COUNT(AH190,AE190,AB190,Y190,V190,S190,P190,M190,J190)</f>
        <v>7</v>
      </c>
    </row>
    <row r="191" spans="1:37" x14ac:dyDescent="0.25">
      <c r="A191" s="5" t="s">
        <v>761</v>
      </c>
      <c r="B191" s="5" t="s">
        <v>23</v>
      </c>
      <c r="C191" s="5" t="s">
        <v>708</v>
      </c>
      <c r="D191" s="5" t="s">
        <v>620</v>
      </c>
      <c r="E191" s="5" t="s">
        <v>763</v>
      </c>
      <c r="F191" s="5" t="s">
        <v>762</v>
      </c>
      <c r="G191" s="5">
        <v>3</v>
      </c>
      <c r="H191" s="15">
        <v>1</v>
      </c>
      <c r="I191" s="4"/>
      <c r="J191" s="13">
        <f>IFERROR(IF(INDEX('11.1_Outliers-Generation'!$N$5:$N$500,MATCH($F191,'11.1_Outliers-Generation'!$F$5:$F$500,0))&lt;&gt;"N",
INDEX('11.1_Outliers-Generation'!J$5:J$500,MATCH($F191,'11.1_Outliers-Generation'!$F$5:$F$500,0)),""),"")</f>
        <v>0.27390678528962292</v>
      </c>
      <c r="K191" s="8">
        <f>IFERROR(IF(INDEX('11.1_Outliers-Generation'!$N$5:$N$500,MATCH($F191,'11.1_Outliers-Generation'!$F$5:$F$500,0))&lt;&gt;"N",
INDEX('11.1_Outliers-Generation'!K$5:K$500,MATCH($F191,'11.1_Outliers-Generation'!$F$5:$F$500,0)),""),"")</f>
        <v>2016</v>
      </c>
      <c r="L191" s="13" t="str">
        <f>IFERROR(IF(INDEX('11.1_Outliers-Generation'!$N$5:$N$500,MATCH($F191,'11.1_Outliers-Generation'!$F$5:$F$500,0))&lt;&gt;"N",
INDEX('11.1_Outliers-Generation'!L$5:L$500,MATCH($F191,'11.1_Outliers-Generation'!$F$5:$F$500,0)),""),"")</f>
        <v>WaW_143</v>
      </c>
      <c r="M191" s="14">
        <f>IFERROR(IF(INDEX('11.2_Outliers-Collection_cov'!$N$5:$N$500,MATCH($F191,'11.2_Outliers-Collection_cov'!$F$5:$F$500,0))&lt;&gt;"N",
INDEX('11.2_Outliers-Collection_cov'!J$5:J$500,MATCH($F191,'11.2_Outliers-Collection_cov'!$F$5:$F$500,0)),""),"")</f>
        <v>100</v>
      </c>
      <c r="N191" s="8">
        <f>IFERROR(IF(INDEX('11.2_Outliers-Collection_cov'!$N$5:$N$500,MATCH($F191,'11.2_Outliers-Collection_cov'!$F$5:$F$500,0))&lt;&gt;"N",
INDEX('11.2_Outliers-Collection_cov'!K$5:K$500,MATCH($F191,'11.2_Outliers-Collection_cov'!$F$5:$F$500,0)),""),"")</f>
        <v>2016</v>
      </c>
      <c r="O191" s="13" t="str">
        <f>IFERROR(IF(INDEX('11.2_Outliers-Collection_cov'!$N$5:$N$500,MATCH($F191,'11.2_Outliers-Collection_cov'!$F$5:$F$500,0))&lt;&gt;"N",
INDEX('11.2_Outliers-Collection_cov'!L$5:L$500,MATCH($F191,'11.2_Outliers-Collection_cov'!$F$5:$F$500,0)),""),"")</f>
        <v>WaW_143</v>
      </c>
      <c r="P191" s="14" t="str">
        <f>IFERROR(IF(INDEX('11.3_Outliers-Plastic'!$N$5:$N$500,MATCH($F191,'11.3_Outliers-Plastic'!$F$5:$F$500,0))&lt;&gt;"N",
INDEX('11.3_Outliers-Plastic'!J$5:J$500,MATCH($F191,'11.3_Outliers-Plastic'!$F$5:$F$500,0)),""),"")</f>
        <v/>
      </c>
      <c r="Q191" s="8" t="str">
        <f>IFERROR(IF(INDEX('11.3_Outliers-Plastic'!$N$5:$N$500,MATCH($F191,'11.3_Outliers-Plastic'!$F$5:$F$500,0))&lt;&gt;"N",
INDEX('11.3_Outliers-Plastic'!K$5:K$500,MATCH($F191,'11.3_Outliers-Plastic'!$F$5:$F$500,0)),""),"")</f>
        <v/>
      </c>
      <c r="R191" s="14" t="str">
        <f>IFERROR(IF(INDEX('11.3_Outliers-Plastic'!$N$5:$N$500,MATCH($F191,'11.3_Outliers-Plastic'!$F$5:$F$500,0))&lt;&gt;"N",
INDEX('11.3_Outliers-Plastic'!L$5:L$500,MATCH($F191,'11.3_Outliers-Plastic'!$F$5:$F$500,0)),""),"")</f>
        <v/>
      </c>
      <c r="S191" s="12"/>
      <c r="T191" s="5"/>
      <c r="U191" s="5" t="s">
        <v>1569</v>
      </c>
      <c r="V191" s="14">
        <f>IFERROR(IF(INDEX('11.5_Outliers-Other_recovery'!$N$5:$N$500,MATCH($F191,'11.5_Outliers-Other_recovery'!$F$5:$F$500,0))&lt;&gt;"N",
INDEX('11.5_Outliers-Other_recovery'!J$5:J$500,MATCH($F191,'11.5_Outliers-Other_recovery'!$F$5:$F$500,0)),""),"")</f>
        <v>0</v>
      </c>
      <c r="W191" s="8">
        <f>IFERROR(IF(INDEX('11.5_Outliers-Other_recovery'!$N$5:$N$500,MATCH($F191,'11.5_Outliers-Other_recovery'!$F$5:$F$500,0))&lt;&gt;"N",
INDEX('11.5_Outliers-Other_recovery'!K$5:K$500,MATCH($F191,'11.5_Outliers-Other_recovery'!$F$5:$F$500,0)),""),"")</f>
        <v>2016</v>
      </c>
      <c r="X191" s="14" t="str">
        <f>IFERROR(IF(INDEX('11.5_Outliers-Other_recovery'!$N$5:$N$500,MATCH($F191,'11.5_Outliers-Other_recovery'!$F$5:$F$500,0))&lt;&gt;"N",
INDEX('11.5_Outliers-Other_recovery'!L$5:L$500,MATCH($F191,'11.5_Outliers-Other_recovery'!$F$5:$F$500,0)),""),"")</f>
        <v>WaW_143</v>
      </c>
      <c r="Y191" s="14">
        <f>IFERROR(IF(INDEX('11.4_Outliers-Formal_dry_recy'!$N$5:$N$500,MATCH($F191,'11.4_Outliers-Formal_dry_recy'!$F$5:$F$500,0))&lt;&gt;"N",
INDEX('11.4_Outliers-Formal_dry_recy'!J$5:J$500,MATCH($F191,'11.4_Outliers-Formal_dry_recy'!$F$5:$F$500,0)),""),"")</f>
        <v>0</v>
      </c>
      <c r="Z191" s="8">
        <f>IFERROR(IF(INDEX('11.4_Outliers-Formal_dry_recy'!$N$5:$N$500,MATCH($F191,'11.4_Outliers-Formal_dry_recy'!$F$5:$F$500,0))&lt;&gt;"N",
INDEX('11.4_Outliers-Formal_dry_recy'!K$5:K$500,MATCH($F191,'11.4_Outliers-Formal_dry_recy'!$F$5:$F$500,0)),""),"")</f>
        <v>2016</v>
      </c>
      <c r="AA191" s="14" t="str">
        <f>IFERROR(IF(INDEX('11.4_Outliers-Formal_dry_recy'!$N$5:$N$500,MATCH($F191,'11.4_Outliers-Formal_dry_recy'!$F$5:$F$500,0))&lt;&gt;"N",
INDEX('11.4_Outliers-Formal_dry_recy'!L$5:L$500,MATCH($F191,'11.4_Outliers-Formal_dry_recy'!$F$5:$F$500,0)),""),"")</f>
        <v>WaW_143</v>
      </c>
      <c r="AB191" s="14">
        <f>IFERROR(IF(INDEX('11.6_Outliers-Incineration'!$N$5:$N$500,MATCH($F191,'11.6_Outliers-Incineration'!$F$5:$F$500,0))&lt;&gt;"N",
INDEX('11.6_Outliers-Incineration'!J$5:J$500,MATCH($F191,'11.6_Outliers-Incineration'!$F$5:$F$500,0)),""),"")</f>
        <v>0</v>
      </c>
      <c r="AC191" s="8">
        <f>IFERROR(IF(INDEX('11.6_Outliers-Incineration'!$N$5:$N$500,MATCH($F191,'11.6_Outliers-Incineration'!$F$5:$F$500,0))&lt;&gt;"N",
INDEX('11.6_Outliers-Incineration'!K$5:K$500,MATCH($F191,'11.6_Outliers-Incineration'!$F$5:$F$500,0)),""),"")</f>
        <v>2016</v>
      </c>
      <c r="AD191" s="14" t="str">
        <f>IFERROR(IF(INDEX('11.6_Outliers-Incineration'!$N$5:$N$500,MATCH($F191,'11.6_Outliers-Incineration'!$F$5:$F$500,0))&lt;&gt;"N",
INDEX('11.6_Outliers-Incineration'!L$5:L$500,MATCH($F191,'11.6_Outliers-Incineration'!$F$5:$F$500,0)),""),"")</f>
        <v>WaW_143</v>
      </c>
      <c r="AE191" s="14">
        <f>IFERROR(IF(INDEX('11.7_Outliers-Controlled_disp'!$N$5:$N$500,MATCH($F191,'11.7_Outliers-Controlled_disp'!$F$5:$F$500,0))&lt;&gt;"N",
INDEX('11.7_Outliers-Controlled_disp'!J$5:J$500,MATCH($F191,'11.7_Outliers-Controlled_disp'!$F$5:$F$500,0)),""),"")</f>
        <v>36.363636363636367</v>
      </c>
      <c r="AF191" s="8">
        <f>IFERROR(IF(INDEX('11.7_Outliers-Controlled_disp'!$N$5:$N$500,MATCH($F191,'11.7_Outliers-Controlled_disp'!$F$5:$F$500,0))&lt;&gt;"N",
INDEX('11.7_Outliers-Controlled_disp'!K$5:K$500,MATCH($F191,'11.7_Outliers-Controlled_disp'!$F$5:$F$500,0)),""),"")</f>
        <v>2016</v>
      </c>
      <c r="AG191" s="14" t="str">
        <f>IFERROR(IF(INDEX('11.7_Outliers-Controlled_disp'!$N$5:$N$500,MATCH($F191,'11.7_Outliers-Controlled_disp'!$F$5:$F$500,0))&lt;&gt;"N",
INDEX('11.7_Outliers-Controlled_disp'!L$5:L$500,MATCH($F191,'11.7_Outliers-Controlled_disp'!$F$5:$F$500,0)),""),"")</f>
        <v>WaW_143</v>
      </c>
      <c r="AI191" s="5"/>
      <c r="AJ191" s="5" t="s">
        <v>1569</v>
      </c>
      <c r="AK191" s="5">
        <f t="shared" si="3"/>
        <v>6</v>
      </c>
    </row>
    <row r="192" spans="1:37" x14ac:dyDescent="0.25">
      <c r="A192" s="5" t="s">
        <v>764</v>
      </c>
      <c r="B192" s="5" t="s">
        <v>23</v>
      </c>
      <c r="C192" s="5" t="s">
        <v>708</v>
      </c>
      <c r="D192" s="5" t="s">
        <v>620</v>
      </c>
      <c r="E192" s="5" t="s">
        <v>766</v>
      </c>
      <c r="F192" s="5" t="s">
        <v>765</v>
      </c>
      <c r="G192" s="5">
        <v>3</v>
      </c>
      <c r="H192" s="15">
        <v>1</v>
      </c>
      <c r="I192" s="4"/>
      <c r="J192" s="13">
        <f>IFERROR(IF(INDEX('11.1_Outliers-Generation'!$N$5:$N$500,MATCH($F192,'11.1_Outliers-Generation'!$F$5:$F$500,0))&lt;&gt;"N",
INDEX('11.1_Outliers-Generation'!J$5:J$500,MATCH($F192,'11.1_Outliers-Generation'!$F$5:$F$500,0)),""),"")</f>
        <v>0.37365870800409245</v>
      </c>
      <c r="K192" s="8">
        <f>IFERROR(IF(INDEX('11.1_Outliers-Generation'!$N$5:$N$500,MATCH($F192,'11.1_Outliers-Generation'!$F$5:$F$500,0))&lt;&gt;"N",
INDEX('11.1_Outliers-Generation'!K$5:K$500,MATCH($F192,'11.1_Outliers-Generation'!$F$5:$F$500,0)),""),"")</f>
        <v>2016</v>
      </c>
      <c r="L192" s="13" t="str">
        <f>IFERROR(IF(INDEX('11.1_Outliers-Generation'!$N$5:$N$500,MATCH($F192,'11.1_Outliers-Generation'!$F$5:$F$500,0))&lt;&gt;"N",
INDEX('11.1_Outliers-Generation'!L$5:L$500,MATCH($F192,'11.1_Outliers-Generation'!$F$5:$F$500,0)),""),"")</f>
        <v>WaW_144</v>
      </c>
      <c r="M192" s="14">
        <f>IFERROR(IF(INDEX('11.2_Outliers-Collection_cov'!$N$5:$N$500,MATCH($F192,'11.2_Outliers-Collection_cov'!$F$5:$F$500,0))&lt;&gt;"N",
INDEX('11.2_Outliers-Collection_cov'!J$5:J$500,MATCH($F192,'11.2_Outliers-Collection_cov'!$F$5:$F$500,0)),""),"")</f>
        <v>99</v>
      </c>
      <c r="N192" s="8">
        <f>IFERROR(IF(INDEX('11.2_Outliers-Collection_cov'!$N$5:$N$500,MATCH($F192,'11.2_Outliers-Collection_cov'!$F$5:$F$500,0))&lt;&gt;"N",
INDEX('11.2_Outliers-Collection_cov'!K$5:K$500,MATCH($F192,'11.2_Outliers-Collection_cov'!$F$5:$F$500,0)),""),"")</f>
        <v>2016</v>
      </c>
      <c r="O192" s="13" t="str">
        <f>IFERROR(IF(INDEX('11.2_Outliers-Collection_cov'!$N$5:$N$500,MATCH($F192,'11.2_Outliers-Collection_cov'!$F$5:$F$500,0))&lt;&gt;"N",
INDEX('11.2_Outliers-Collection_cov'!L$5:L$500,MATCH($F192,'11.2_Outliers-Collection_cov'!$F$5:$F$500,0)),""),"")</f>
        <v>WaW_144</v>
      </c>
      <c r="P192" s="14">
        <f>IFERROR(IF(INDEX('11.3_Outliers-Plastic'!$N$5:$N$500,MATCH($F192,'11.3_Outliers-Plastic'!$F$5:$F$500,0))&lt;&gt;"N",
INDEX('11.3_Outliers-Plastic'!J$5:J$500,MATCH($F192,'11.3_Outliers-Plastic'!$F$5:$F$500,0)),""),"")</f>
        <v>2.11</v>
      </c>
      <c r="Q192" s="8">
        <f>IFERROR(IF(INDEX('11.3_Outliers-Plastic'!$N$5:$N$500,MATCH($F192,'11.3_Outliers-Plastic'!$F$5:$F$500,0))&lt;&gt;"N",
INDEX('11.3_Outliers-Plastic'!K$5:K$500,MATCH($F192,'11.3_Outliers-Plastic'!$F$5:$F$500,0)),""),"")</f>
        <v>2016</v>
      </c>
      <c r="R192" s="14" t="str">
        <f>IFERROR(IF(INDEX('11.3_Outliers-Plastic'!$N$5:$N$500,MATCH($F192,'11.3_Outliers-Plastic'!$F$5:$F$500,0))&lt;&gt;"N",
INDEX('11.3_Outliers-Plastic'!L$5:L$500,MATCH($F192,'11.3_Outliers-Plastic'!$F$5:$F$500,0)),""),"")</f>
        <v>WaW_144</v>
      </c>
      <c r="S192" s="12"/>
      <c r="T192" s="5"/>
      <c r="U192" s="5" t="s">
        <v>1569</v>
      </c>
      <c r="V192" s="14">
        <f>IFERROR(IF(INDEX('11.5_Outliers-Other_recovery'!$N$5:$N$500,MATCH($F192,'11.5_Outliers-Other_recovery'!$F$5:$F$500,0))&lt;&gt;"N",
INDEX('11.5_Outliers-Other_recovery'!J$5:J$500,MATCH($F192,'11.5_Outliers-Other_recovery'!$F$5:$F$500,0)),""),"")</f>
        <v>0</v>
      </c>
      <c r="W192" s="8">
        <f>IFERROR(IF(INDEX('11.5_Outliers-Other_recovery'!$N$5:$N$500,MATCH($F192,'11.5_Outliers-Other_recovery'!$F$5:$F$500,0))&lt;&gt;"N",
INDEX('11.5_Outliers-Other_recovery'!K$5:K$500,MATCH($F192,'11.5_Outliers-Other_recovery'!$F$5:$F$500,0)),""),"")</f>
        <v>2016</v>
      </c>
      <c r="X192" s="14" t="str">
        <f>IFERROR(IF(INDEX('11.5_Outliers-Other_recovery'!$N$5:$N$500,MATCH($F192,'11.5_Outliers-Other_recovery'!$F$5:$F$500,0))&lt;&gt;"N",
INDEX('11.5_Outliers-Other_recovery'!L$5:L$500,MATCH($F192,'11.5_Outliers-Other_recovery'!$F$5:$F$500,0)),""),"")</f>
        <v>WaW_144</v>
      </c>
      <c r="Y192" s="14">
        <f>IFERROR(IF(INDEX('11.4_Outliers-Formal_dry_recy'!$N$5:$N$500,MATCH($F192,'11.4_Outliers-Formal_dry_recy'!$F$5:$F$500,0))&lt;&gt;"N",
INDEX('11.4_Outliers-Formal_dry_recy'!J$5:J$500,MATCH($F192,'11.4_Outliers-Formal_dry_recy'!$F$5:$F$500,0)),""),"")</f>
        <v>0</v>
      </c>
      <c r="Z192" s="8">
        <f>IFERROR(IF(INDEX('11.4_Outliers-Formal_dry_recy'!$N$5:$N$500,MATCH($F192,'11.4_Outliers-Formal_dry_recy'!$F$5:$F$500,0))&lt;&gt;"N",
INDEX('11.4_Outliers-Formal_dry_recy'!K$5:K$500,MATCH($F192,'11.4_Outliers-Formal_dry_recy'!$F$5:$F$500,0)),""),"")</f>
        <v>2016</v>
      </c>
      <c r="AA192" s="14" t="str">
        <f>IFERROR(IF(INDEX('11.4_Outliers-Formal_dry_recy'!$N$5:$N$500,MATCH($F192,'11.4_Outliers-Formal_dry_recy'!$F$5:$F$500,0))&lt;&gt;"N",
INDEX('11.4_Outliers-Formal_dry_recy'!L$5:L$500,MATCH($F192,'11.4_Outliers-Formal_dry_recy'!$F$5:$F$500,0)),""),"")</f>
        <v>WaW_144</v>
      </c>
      <c r="AB192" s="14">
        <f>IFERROR(IF(INDEX('11.6_Outliers-Incineration'!$N$5:$N$500,MATCH($F192,'11.6_Outliers-Incineration'!$F$5:$F$500,0))&lt;&gt;"N",
INDEX('11.6_Outliers-Incineration'!J$5:J$500,MATCH($F192,'11.6_Outliers-Incineration'!$F$5:$F$500,0)),""),"")</f>
        <v>0</v>
      </c>
      <c r="AC192" s="8">
        <f>IFERROR(IF(INDEX('11.6_Outliers-Incineration'!$N$5:$N$500,MATCH($F192,'11.6_Outliers-Incineration'!$F$5:$F$500,0))&lt;&gt;"N",
INDEX('11.6_Outliers-Incineration'!K$5:K$500,MATCH($F192,'11.6_Outliers-Incineration'!$F$5:$F$500,0)),""),"")</f>
        <v>2016</v>
      </c>
      <c r="AD192" s="14" t="str">
        <f>IFERROR(IF(INDEX('11.6_Outliers-Incineration'!$N$5:$N$500,MATCH($F192,'11.6_Outliers-Incineration'!$F$5:$F$500,0))&lt;&gt;"N",
INDEX('11.6_Outliers-Incineration'!L$5:L$500,MATCH($F192,'11.6_Outliers-Incineration'!$F$5:$F$500,0)),""),"")</f>
        <v>WaW_144</v>
      </c>
      <c r="AE192" s="14">
        <f>IFERROR(IF(INDEX('11.7_Outliers-Controlled_disp'!$N$5:$N$500,MATCH($F192,'11.7_Outliers-Controlled_disp'!$F$5:$F$500,0))&lt;&gt;"N",
INDEX('11.7_Outliers-Controlled_disp'!J$5:J$500,MATCH($F192,'11.7_Outliers-Controlled_disp'!$F$5:$F$500,0)),""),"")</f>
        <v>0</v>
      </c>
      <c r="AF192" s="8">
        <f>IFERROR(IF(INDEX('11.7_Outliers-Controlled_disp'!$N$5:$N$500,MATCH($F192,'11.7_Outliers-Controlled_disp'!$F$5:$F$500,0))&lt;&gt;"N",
INDEX('11.7_Outliers-Controlled_disp'!K$5:K$500,MATCH($F192,'11.7_Outliers-Controlled_disp'!$F$5:$F$500,0)),""),"")</f>
        <v>2016</v>
      </c>
      <c r="AG192" s="14" t="str">
        <f>IFERROR(IF(INDEX('11.7_Outliers-Controlled_disp'!$N$5:$N$500,MATCH($F192,'11.7_Outliers-Controlled_disp'!$F$5:$F$500,0))&lt;&gt;"N",
INDEX('11.7_Outliers-Controlled_disp'!L$5:L$500,MATCH($F192,'11.7_Outliers-Controlled_disp'!$F$5:$F$500,0)),""),"")</f>
        <v>WaW_144</v>
      </c>
      <c r="AI192" s="5"/>
      <c r="AJ192" s="5" t="s">
        <v>1569</v>
      </c>
      <c r="AK192" s="5">
        <f t="shared" si="3"/>
        <v>7</v>
      </c>
    </row>
    <row r="193" spans="1:37" x14ac:dyDescent="0.25">
      <c r="A193" s="5" t="s">
        <v>767</v>
      </c>
      <c r="B193" s="5" t="s">
        <v>23</v>
      </c>
      <c r="C193" s="5" t="s">
        <v>708</v>
      </c>
      <c r="D193" s="5" t="s">
        <v>620</v>
      </c>
      <c r="E193" s="5" t="s">
        <v>769</v>
      </c>
      <c r="F193" s="5" t="s">
        <v>768</v>
      </c>
      <c r="G193" s="5">
        <v>3</v>
      </c>
      <c r="H193" s="15">
        <v>2</v>
      </c>
      <c r="I193" s="4" t="s">
        <v>1900</v>
      </c>
      <c r="J193" s="13">
        <f>IFERROR(IF(INDEX('11.1_Outliers-Generation'!$N$5:$N$500,MATCH($F193,'11.1_Outliers-Generation'!$F$5:$F$500,0))&lt;&gt;"N",
INDEX('11.1_Outliers-Generation'!J$5:J$500,MATCH($F193,'11.1_Outliers-Generation'!$F$5:$F$500,0)),""),"")</f>
        <v>0.46957321169689897</v>
      </c>
      <c r="K193" s="8">
        <f>IFERROR(IF(INDEX('11.1_Outliers-Generation'!$N$5:$N$500,MATCH($F193,'11.1_Outliers-Generation'!$F$5:$F$500,0))&lt;&gt;"N",
INDEX('11.1_Outliers-Generation'!K$5:K$500,MATCH($F193,'11.1_Outliers-Generation'!$F$5:$F$500,0)),""),"")</f>
        <v>2016</v>
      </c>
      <c r="L193" s="13" t="str">
        <f>IFERROR(IF(INDEX('11.1_Outliers-Generation'!$N$5:$N$500,MATCH($F193,'11.1_Outliers-Generation'!$F$5:$F$500,0))&lt;&gt;"N",
INDEX('11.1_Outliers-Generation'!L$5:L$500,MATCH($F193,'11.1_Outliers-Generation'!$F$5:$F$500,0)),""),"")</f>
        <v>WaW_145</v>
      </c>
      <c r="M193" s="14" t="str">
        <f>IFERROR(IF(INDEX('11.2_Outliers-Collection_cov'!$N$5:$N$500,MATCH($F193,'11.2_Outliers-Collection_cov'!$F$5:$F$500,0))&lt;&gt;"N",
INDEX('11.2_Outliers-Collection_cov'!J$5:J$500,MATCH($F193,'11.2_Outliers-Collection_cov'!$F$5:$F$500,0)),""),"")</f>
        <v/>
      </c>
      <c r="N193" s="8" t="str">
        <f>IFERROR(IF(INDEX('11.2_Outliers-Collection_cov'!$N$5:$N$500,MATCH($F193,'11.2_Outliers-Collection_cov'!$F$5:$F$500,0))&lt;&gt;"N",
INDEX('11.2_Outliers-Collection_cov'!K$5:K$500,MATCH($F193,'11.2_Outliers-Collection_cov'!$F$5:$F$500,0)),""),"")</f>
        <v/>
      </c>
      <c r="O193" s="13" t="str">
        <f>IFERROR(IF(INDEX('11.2_Outliers-Collection_cov'!$N$5:$N$500,MATCH($F193,'11.2_Outliers-Collection_cov'!$F$5:$F$500,0))&lt;&gt;"N",
INDEX('11.2_Outliers-Collection_cov'!L$5:L$500,MATCH($F193,'11.2_Outliers-Collection_cov'!$F$5:$F$500,0)),""),"")</f>
        <v/>
      </c>
      <c r="P193" s="14">
        <f>IFERROR(IF(INDEX('11.3_Outliers-Plastic'!$N$5:$N$500,MATCH($F193,'11.3_Outliers-Plastic'!$F$5:$F$500,0))&lt;&gt;"N",
INDEX('11.3_Outliers-Plastic'!J$5:J$500,MATCH($F193,'11.3_Outliers-Plastic'!$F$5:$F$500,0)),""),"")</f>
        <v>16.079999999999998</v>
      </c>
      <c r="Q193" s="8">
        <f>IFERROR(IF(INDEX('11.3_Outliers-Plastic'!$N$5:$N$500,MATCH($F193,'11.3_Outliers-Plastic'!$F$5:$F$500,0))&lt;&gt;"N",
INDEX('11.3_Outliers-Plastic'!K$5:K$500,MATCH($F193,'11.3_Outliers-Plastic'!$F$5:$F$500,0)),""),"")</f>
        <v>2016</v>
      </c>
      <c r="R193" s="14" t="str">
        <f>IFERROR(IF(INDEX('11.3_Outliers-Plastic'!$N$5:$N$500,MATCH($F193,'11.3_Outliers-Plastic'!$F$5:$F$500,0))&lt;&gt;"N",
INDEX('11.3_Outliers-Plastic'!L$5:L$500,MATCH($F193,'11.3_Outliers-Plastic'!$F$5:$F$500,0)),""),"")</f>
        <v>WaW_145</v>
      </c>
      <c r="S193" s="12"/>
      <c r="T193" s="5"/>
      <c r="U193" s="5" t="s">
        <v>1569</v>
      </c>
      <c r="V193" s="14" t="str">
        <f>IFERROR(IF(INDEX('11.5_Outliers-Other_recovery'!$N$5:$N$500,MATCH($F193,'11.5_Outliers-Other_recovery'!$F$5:$F$500,0))&lt;&gt;"N",
INDEX('11.5_Outliers-Other_recovery'!J$5:J$500,MATCH($F193,'11.5_Outliers-Other_recovery'!$F$5:$F$500,0)),""),"")</f>
        <v/>
      </c>
      <c r="W193" s="8" t="str">
        <f>IFERROR(IF(INDEX('11.5_Outliers-Other_recovery'!$N$5:$N$500,MATCH($F193,'11.5_Outliers-Other_recovery'!$F$5:$F$500,0))&lt;&gt;"N",
INDEX('11.5_Outliers-Other_recovery'!K$5:K$500,MATCH($F193,'11.5_Outliers-Other_recovery'!$F$5:$F$500,0)),""),"")</f>
        <v/>
      </c>
      <c r="X193" s="14" t="str">
        <f>IFERROR(IF(INDEX('11.5_Outliers-Other_recovery'!$N$5:$N$500,MATCH($F193,'11.5_Outliers-Other_recovery'!$F$5:$F$500,0))&lt;&gt;"N",
INDEX('11.5_Outliers-Other_recovery'!L$5:L$500,MATCH($F193,'11.5_Outliers-Other_recovery'!$F$5:$F$500,0)),""),"")</f>
        <v/>
      </c>
      <c r="Y193" s="14">
        <f>IFERROR(IF(INDEX('11.4_Outliers-Formal_dry_recy'!$N$5:$N$500,MATCH($F193,'11.4_Outliers-Formal_dry_recy'!$F$5:$F$500,0))&lt;&gt;"N",
INDEX('11.4_Outliers-Formal_dry_recy'!J$5:J$500,MATCH($F193,'11.4_Outliers-Formal_dry_recy'!$F$5:$F$500,0)),""),"")</f>
        <v>0</v>
      </c>
      <c r="Z193" s="8">
        <f>IFERROR(IF(INDEX('11.4_Outliers-Formal_dry_recy'!$N$5:$N$500,MATCH($F193,'11.4_Outliers-Formal_dry_recy'!$F$5:$F$500,0))&lt;&gt;"N",
INDEX('11.4_Outliers-Formal_dry_recy'!K$5:K$500,MATCH($F193,'11.4_Outliers-Formal_dry_recy'!$F$5:$F$500,0)),""),"")</f>
        <v>2016</v>
      </c>
      <c r="AA193" s="14" t="str">
        <f>IFERROR(IF(INDEX('11.4_Outliers-Formal_dry_recy'!$N$5:$N$500,MATCH($F193,'11.4_Outliers-Formal_dry_recy'!$F$5:$F$500,0))&lt;&gt;"N",
INDEX('11.4_Outliers-Formal_dry_recy'!L$5:L$500,MATCH($F193,'11.4_Outliers-Formal_dry_recy'!$F$5:$F$500,0)),""),"")</f>
        <v>WaW_145</v>
      </c>
      <c r="AB193" s="14">
        <f>IFERROR(IF(INDEX('11.6_Outliers-Incineration'!$N$5:$N$500,MATCH($F193,'11.6_Outliers-Incineration'!$F$5:$F$500,0))&lt;&gt;"N",
INDEX('11.6_Outliers-Incineration'!J$5:J$500,MATCH($F193,'11.6_Outliers-Incineration'!$F$5:$F$500,0)),""),"")</f>
        <v>0</v>
      </c>
      <c r="AC193" s="8">
        <f>IFERROR(IF(INDEX('11.6_Outliers-Incineration'!$N$5:$N$500,MATCH($F193,'11.6_Outliers-Incineration'!$F$5:$F$500,0))&lt;&gt;"N",
INDEX('11.6_Outliers-Incineration'!K$5:K$500,MATCH($F193,'11.6_Outliers-Incineration'!$F$5:$F$500,0)),""),"")</f>
        <v>2016</v>
      </c>
      <c r="AD193" s="14" t="str">
        <f>IFERROR(IF(INDEX('11.6_Outliers-Incineration'!$N$5:$N$500,MATCH($F193,'11.6_Outliers-Incineration'!$F$5:$F$500,0))&lt;&gt;"N",
INDEX('11.6_Outliers-Incineration'!L$5:L$500,MATCH($F193,'11.6_Outliers-Incineration'!$F$5:$F$500,0)),""),"")</f>
        <v>WaW_145</v>
      </c>
      <c r="AE193" s="14">
        <f>IFERROR(IF(INDEX('11.7_Outliers-Controlled_disp'!$N$5:$N$500,MATCH($F193,'11.7_Outliers-Controlled_disp'!$F$5:$F$500,0))&lt;&gt;"N",
INDEX('11.7_Outliers-Controlled_disp'!J$5:J$500,MATCH($F193,'11.7_Outliers-Controlled_disp'!$F$5:$F$500,0)),""),"")</f>
        <v>0</v>
      </c>
      <c r="AF193" s="8">
        <f>IFERROR(IF(INDEX('11.7_Outliers-Controlled_disp'!$N$5:$N$500,MATCH($F193,'11.7_Outliers-Controlled_disp'!$F$5:$F$500,0))&lt;&gt;"N",
INDEX('11.7_Outliers-Controlled_disp'!K$5:K$500,MATCH($F193,'11.7_Outliers-Controlled_disp'!$F$5:$F$500,0)),""),"")</f>
        <v>2016</v>
      </c>
      <c r="AG193" s="14" t="str">
        <f>IFERROR(IF(INDEX('11.7_Outliers-Controlled_disp'!$N$5:$N$500,MATCH($F193,'11.7_Outliers-Controlled_disp'!$F$5:$F$500,0))&lt;&gt;"N",
INDEX('11.7_Outliers-Controlled_disp'!L$5:L$500,MATCH($F193,'11.7_Outliers-Controlled_disp'!$F$5:$F$500,0)),""),"")</f>
        <v>WaW_145</v>
      </c>
      <c r="AI193" s="5"/>
      <c r="AJ193" s="5" t="s">
        <v>1569</v>
      </c>
      <c r="AK193" s="5">
        <f t="shared" si="3"/>
        <v>5</v>
      </c>
    </row>
    <row r="194" spans="1:37" x14ac:dyDescent="0.25">
      <c r="A194" s="5" t="s">
        <v>770</v>
      </c>
      <c r="B194" s="5" t="s">
        <v>23</v>
      </c>
      <c r="C194" s="5" t="s">
        <v>708</v>
      </c>
      <c r="D194" s="5" t="s">
        <v>620</v>
      </c>
      <c r="E194" s="5" t="s">
        <v>772</v>
      </c>
      <c r="F194" s="5" t="s">
        <v>771</v>
      </c>
      <c r="G194" s="5">
        <v>3</v>
      </c>
      <c r="H194" s="15">
        <v>2</v>
      </c>
      <c r="I194" s="4" t="s">
        <v>1902</v>
      </c>
      <c r="J194" s="13">
        <f>IFERROR(IF(INDEX('11.1_Outliers-Generation'!$N$5:$N$500,MATCH($F194,'11.1_Outliers-Generation'!$F$5:$F$500,0))&lt;&gt;"N",
INDEX('11.1_Outliers-Generation'!J$5:J$500,MATCH($F194,'11.1_Outliers-Generation'!$F$5:$F$500,0)),""),"")</f>
        <v>0.85368168240551334</v>
      </c>
      <c r="K194" s="8">
        <f>IFERROR(IF(INDEX('11.1_Outliers-Generation'!$N$5:$N$500,MATCH($F194,'11.1_Outliers-Generation'!$F$5:$F$500,0))&lt;&gt;"N",
INDEX('11.1_Outliers-Generation'!K$5:K$500,MATCH($F194,'11.1_Outliers-Generation'!$F$5:$F$500,0)),""),"")</f>
        <v>2016</v>
      </c>
      <c r="L194" s="13" t="str">
        <f>IFERROR(IF(INDEX('11.1_Outliers-Generation'!$N$5:$N$500,MATCH($F194,'11.1_Outliers-Generation'!$F$5:$F$500,0))&lt;&gt;"N",
INDEX('11.1_Outliers-Generation'!L$5:L$500,MATCH($F194,'11.1_Outliers-Generation'!$F$5:$F$500,0)),""),"")</f>
        <v>WaW_146</v>
      </c>
      <c r="M194" s="14">
        <f>IFERROR(IF(INDEX('11.2_Outliers-Collection_cov'!$N$5:$N$500,MATCH($F194,'11.2_Outliers-Collection_cov'!$F$5:$F$500,0))&lt;&gt;"N",
INDEX('11.2_Outliers-Collection_cov'!J$5:J$500,MATCH($F194,'11.2_Outliers-Collection_cov'!$F$5:$F$500,0)),""),"")</f>
        <v>65</v>
      </c>
      <c r="N194" s="8">
        <f>IFERROR(IF(INDEX('11.2_Outliers-Collection_cov'!$N$5:$N$500,MATCH($F194,'11.2_Outliers-Collection_cov'!$F$5:$F$500,0))&lt;&gt;"N",
INDEX('11.2_Outliers-Collection_cov'!K$5:K$500,MATCH($F194,'11.2_Outliers-Collection_cov'!$F$5:$F$500,0)),""),"")</f>
        <v>2016</v>
      </c>
      <c r="O194" s="13" t="str">
        <f>IFERROR(IF(INDEX('11.2_Outliers-Collection_cov'!$N$5:$N$500,MATCH($F194,'11.2_Outliers-Collection_cov'!$F$5:$F$500,0))&lt;&gt;"N",
INDEX('11.2_Outliers-Collection_cov'!L$5:L$500,MATCH($F194,'11.2_Outliers-Collection_cov'!$F$5:$F$500,0)),""),"")</f>
        <v>WaW_146</v>
      </c>
      <c r="P194" s="14" t="str">
        <f>IFERROR(IF(INDEX('11.3_Outliers-Plastic'!$N$5:$N$500,MATCH($F194,'11.3_Outliers-Plastic'!$F$5:$F$500,0))&lt;&gt;"N",
INDEX('11.3_Outliers-Plastic'!J$5:J$500,MATCH($F194,'11.3_Outliers-Plastic'!$F$5:$F$500,0)),""),"")</f>
        <v/>
      </c>
      <c r="Q194" s="8" t="str">
        <f>IFERROR(IF(INDEX('11.3_Outliers-Plastic'!$N$5:$N$500,MATCH($F194,'11.3_Outliers-Plastic'!$F$5:$F$500,0))&lt;&gt;"N",
INDEX('11.3_Outliers-Plastic'!K$5:K$500,MATCH($F194,'11.3_Outliers-Plastic'!$F$5:$F$500,0)),""),"")</f>
        <v/>
      </c>
      <c r="R194" s="14" t="str">
        <f>IFERROR(IF(INDEX('11.3_Outliers-Plastic'!$N$5:$N$500,MATCH($F194,'11.3_Outliers-Plastic'!$F$5:$F$500,0))&lt;&gt;"N",
INDEX('11.3_Outliers-Plastic'!L$5:L$500,MATCH($F194,'11.3_Outliers-Plastic'!$F$5:$F$500,0)),""),"")</f>
        <v/>
      </c>
      <c r="S194" s="12"/>
      <c r="T194" s="5"/>
      <c r="U194" s="5" t="s">
        <v>1569</v>
      </c>
      <c r="V194" s="14">
        <f>IFERROR(IF(INDEX('11.5_Outliers-Other_recovery'!$N$5:$N$500,MATCH($F194,'11.5_Outliers-Other_recovery'!$F$5:$F$500,0))&lt;&gt;"N",
INDEX('11.5_Outliers-Other_recovery'!J$5:J$500,MATCH($F194,'11.5_Outliers-Other_recovery'!$F$5:$F$500,0)),""),"")</f>
        <v>28.000000000000004</v>
      </c>
      <c r="W194" s="8">
        <f>IFERROR(IF(INDEX('11.5_Outliers-Other_recovery'!$N$5:$N$500,MATCH($F194,'11.5_Outliers-Other_recovery'!$F$5:$F$500,0))&lt;&gt;"N",
INDEX('11.5_Outliers-Other_recovery'!K$5:K$500,MATCH($F194,'11.5_Outliers-Other_recovery'!$F$5:$F$500,0)),""),"")</f>
        <v>2016</v>
      </c>
      <c r="X194" s="14" t="str">
        <f>IFERROR(IF(INDEX('11.5_Outliers-Other_recovery'!$N$5:$N$500,MATCH($F194,'11.5_Outliers-Other_recovery'!$F$5:$F$500,0))&lt;&gt;"N",
INDEX('11.5_Outliers-Other_recovery'!L$5:L$500,MATCH($F194,'11.5_Outliers-Other_recovery'!$F$5:$F$500,0)),""),"")</f>
        <v>WaW_146</v>
      </c>
      <c r="Y194" s="14">
        <f>IFERROR(IF(INDEX('11.4_Outliers-Formal_dry_recy'!$N$5:$N$500,MATCH($F194,'11.4_Outliers-Formal_dry_recy'!$F$5:$F$500,0))&lt;&gt;"N",
INDEX('11.4_Outliers-Formal_dry_recy'!J$5:J$500,MATCH($F194,'11.4_Outliers-Formal_dry_recy'!$F$5:$F$500,0)),""),"")</f>
        <v>0</v>
      </c>
      <c r="Z194" s="8">
        <f>IFERROR(IF(INDEX('11.4_Outliers-Formal_dry_recy'!$N$5:$N$500,MATCH($F194,'11.4_Outliers-Formal_dry_recy'!$F$5:$F$500,0))&lt;&gt;"N",
INDEX('11.4_Outliers-Formal_dry_recy'!K$5:K$500,MATCH($F194,'11.4_Outliers-Formal_dry_recy'!$F$5:$F$500,0)),""),"")</f>
        <v>2016</v>
      </c>
      <c r="AA194" s="14" t="str">
        <f>IFERROR(IF(INDEX('11.4_Outliers-Formal_dry_recy'!$N$5:$N$500,MATCH($F194,'11.4_Outliers-Formal_dry_recy'!$F$5:$F$500,0))&lt;&gt;"N",
INDEX('11.4_Outliers-Formal_dry_recy'!L$5:L$500,MATCH($F194,'11.4_Outliers-Formal_dry_recy'!$F$5:$F$500,0)),""),"")</f>
        <v>WaW_146</v>
      </c>
      <c r="AB194" s="14">
        <f>IFERROR(IF(INDEX('11.6_Outliers-Incineration'!$N$5:$N$500,MATCH($F194,'11.6_Outliers-Incineration'!$F$5:$F$500,0))&lt;&gt;"N",
INDEX('11.6_Outliers-Incineration'!J$5:J$500,MATCH($F194,'11.6_Outliers-Incineration'!$F$5:$F$500,0)),""),"")</f>
        <v>0</v>
      </c>
      <c r="AC194" s="8">
        <f>IFERROR(IF(INDEX('11.6_Outliers-Incineration'!$N$5:$N$500,MATCH($F194,'11.6_Outliers-Incineration'!$F$5:$F$500,0))&lt;&gt;"N",
INDEX('11.6_Outliers-Incineration'!K$5:K$500,MATCH($F194,'11.6_Outliers-Incineration'!$F$5:$F$500,0)),""),"")</f>
        <v>2016</v>
      </c>
      <c r="AD194" s="14" t="str">
        <f>IFERROR(IF(INDEX('11.6_Outliers-Incineration'!$N$5:$N$500,MATCH($F194,'11.6_Outliers-Incineration'!$F$5:$F$500,0))&lt;&gt;"N",
INDEX('11.6_Outliers-Incineration'!L$5:L$500,MATCH($F194,'11.6_Outliers-Incineration'!$F$5:$F$500,0)),""),"")</f>
        <v>WaW_146</v>
      </c>
      <c r="AE194" s="14">
        <f>IFERROR(IF(INDEX('11.7_Outliers-Controlled_disp'!$N$5:$N$500,MATCH($F194,'11.7_Outliers-Controlled_disp'!$F$5:$F$500,0))&lt;&gt;"N",
INDEX('11.7_Outliers-Controlled_disp'!J$5:J$500,MATCH($F194,'11.7_Outliers-Controlled_disp'!$F$5:$F$500,0)),""),"")</f>
        <v>0</v>
      </c>
      <c r="AF194" s="8">
        <f>IFERROR(IF(INDEX('11.7_Outliers-Controlled_disp'!$N$5:$N$500,MATCH($F194,'11.7_Outliers-Controlled_disp'!$F$5:$F$500,0))&lt;&gt;"N",
INDEX('11.7_Outliers-Controlled_disp'!K$5:K$500,MATCH($F194,'11.7_Outliers-Controlled_disp'!$F$5:$F$500,0)),""),"")</f>
        <v>2016</v>
      </c>
      <c r="AG194" s="14" t="str">
        <f>IFERROR(IF(INDEX('11.7_Outliers-Controlled_disp'!$N$5:$N$500,MATCH($F194,'11.7_Outliers-Controlled_disp'!$F$5:$F$500,0))&lt;&gt;"N",
INDEX('11.7_Outliers-Controlled_disp'!L$5:L$500,MATCH($F194,'11.7_Outliers-Controlled_disp'!$F$5:$F$500,0)),""),"")</f>
        <v>WaW_146</v>
      </c>
      <c r="AI194" s="5"/>
      <c r="AJ194" s="5" t="s">
        <v>1569</v>
      </c>
      <c r="AK194" s="5">
        <f t="shared" si="3"/>
        <v>6</v>
      </c>
    </row>
    <row r="195" spans="1:37" x14ac:dyDescent="0.25">
      <c r="A195" s="5" t="s">
        <v>773</v>
      </c>
      <c r="B195" s="5" t="s">
        <v>23</v>
      </c>
      <c r="C195" s="5" t="s">
        <v>708</v>
      </c>
      <c r="D195" s="5" t="s">
        <v>620</v>
      </c>
      <c r="E195" s="5" t="s">
        <v>775</v>
      </c>
      <c r="F195" s="5" t="s">
        <v>774</v>
      </c>
      <c r="G195" s="5">
        <v>3</v>
      </c>
      <c r="H195" s="15">
        <v>2</v>
      </c>
      <c r="I195" s="4" t="s">
        <v>1901</v>
      </c>
      <c r="J195" s="13">
        <f>IFERROR(IF(INDEX('11.1_Outliers-Generation'!$N$5:$N$500,MATCH($F195,'11.1_Outliers-Generation'!$F$5:$F$500,0))&lt;&gt;"N",
INDEX('11.1_Outliers-Generation'!J$5:J$500,MATCH($F195,'11.1_Outliers-Generation'!$F$5:$F$500,0)),""),"")</f>
        <v>0.54254870174817504</v>
      </c>
      <c r="K195" s="8">
        <f>IFERROR(IF(INDEX('11.1_Outliers-Generation'!$N$5:$N$500,MATCH($F195,'11.1_Outliers-Generation'!$F$5:$F$500,0))&lt;&gt;"N",
INDEX('11.1_Outliers-Generation'!K$5:K$500,MATCH($F195,'11.1_Outliers-Generation'!$F$5:$F$500,0)),""),"")</f>
        <v>2016</v>
      </c>
      <c r="L195" s="13" t="str">
        <f>IFERROR(IF(INDEX('11.1_Outliers-Generation'!$N$5:$N$500,MATCH($F195,'11.1_Outliers-Generation'!$F$5:$F$500,0))&lt;&gt;"N",
INDEX('11.1_Outliers-Generation'!L$5:L$500,MATCH($F195,'11.1_Outliers-Generation'!$F$5:$F$500,0)),""),"")</f>
        <v>WaW_147</v>
      </c>
      <c r="M195" s="14">
        <f>IFERROR(IF(INDEX('11.2_Outliers-Collection_cov'!$N$5:$N$500,MATCH($F195,'11.2_Outliers-Collection_cov'!$F$5:$F$500,0))&lt;&gt;"N",
INDEX('11.2_Outliers-Collection_cov'!J$5:J$500,MATCH($F195,'11.2_Outliers-Collection_cov'!$F$5:$F$500,0)),""),"")</f>
        <v>86</v>
      </c>
      <c r="N195" s="8">
        <f>IFERROR(IF(INDEX('11.2_Outliers-Collection_cov'!$N$5:$N$500,MATCH($F195,'11.2_Outliers-Collection_cov'!$F$5:$F$500,0))&lt;&gt;"N",
INDEX('11.2_Outliers-Collection_cov'!K$5:K$500,MATCH($F195,'11.2_Outliers-Collection_cov'!$F$5:$F$500,0)),""),"")</f>
        <v>2016</v>
      </c>
      <c r="O195" s="13" t="str">
        <f>IFERROR(IF(INDEX('11.2_Outliers-Collection_cov'!$N$5:$N$500,MATCH($F195,'11.2_Outliers-Collection_cov'!$F$5:$F$500,0))&lt;&gt;"N",
INDEX('11.2_Outliers-Collection_cov'!L$5:L$500,MATCH($F195,'11.2_Outliers-Collection_cov'!$F$5:$F$500,0)),""),"")</f>
        <v>WaW_147</v>
      </c>
      <c r="P195" s="14" t="str">
        <f>IFERROR(IF(INDEX('11.3_Outliers-Plastic'!$N$5:$N$500,MATCH($F195,'11.3_Outliers-Plastic'!$F$5:$F$500,0))&lt;&gt;"N",
INDEX('11.3_Outliers-Plastic'!J$5:J$500,MATCH($F195,'11.3_Outliers-Plastic'!$F$5:$F$500,0)),""),"")</f>
        <v/>
      </c>
      <c r="Q195" s="8" t="str">
        <f>IFERROR(IF(INDEX('11.3_Outliers-Plastic'!$N$5:$N$500,MATCH($F195,'11.3_Outliers-Plastic'!$F$5:$F$500,0))&lt;&gt;"N",
INDEX('11.3_Outliers-Plastic'!K$5:K$500,MATCH($F195,'11.3_Outliers-Plastic'!$F$5:$F$500,0)),""),"")</f>
        <v/>
      </c>
      <c r="R195" s="14" t="str">
        <f>IFERROR(IF(INDEX('11.3_Outliers-Plastic'!$N$5:$N$500,MATCH($F195,'11.3_Outliers-Plastic'!$F$5:$F$500,0))&lt;&gt;"N",
INDEX('11.3_Outliers-Plastic'!L$5:L$500,MATCH($F195,'11.3_Outliers-Plastic'!$F$5:$F$500,0)),""),"")</f>
        <v/>
      </c>
      <c r="S195" s="12"/>
      <c r="T195" s="5"/>
      <c r="U195" s="5" t="s">
        <v>1569</v>
      </c>
      <c r="V195" s="14" t="str">
        <f>IFERROR(IF(INDEX('11.5_Outliers-Other_recovery'!$N$5:$N$500,MATCH($F195,'11.5_Outliers-Other_recovery'!$F$5:$F$500,0))&lt;&gt;"N",
INDEX('11.5_Outliers-Other_recovery'!J$5:J$500,MATCH($F195,'11.5_Outliers-Other_recovery'!$F$5:$F$500,0)),""),"")</f>
        <v/>
      </c>
      <c r="W195" s="8" t="str">
        <f>IFERROR(IF(INDEX('11.5_Outliers-Other_recovery'!$N$5:$N$500,MATCH($F195,'11.5_Outliers-Other_recovery'!$F$5:$F$500,0))&lt;&gt;"N",
INDEX('11.5_Outliers-Other_recovery'!K$5:K$500,MATCH($F195,'11.5_Outliers-Other_recovery'!$F$5:$F$500,0)),""),"")</f>
        <v/>
      </c>
      <c r="X195" s="14" t="str">
        <f>IFERROR(IF(INDEX('11.5_Outliers-Other_recovery'!$N$5:$N$500,MATCH($F195,'11.5_Outliers-Other_recovery'!$F$5:$F$500,0))&lt;&gt;"N",
INDEX('11.5_Outliers-Other_recovery'!L$5:L$500,MATCH($F195,'11.5_Outliers-Other_recovery'!$F$5:$F$500,0)),""),"")</f>
        <v/>
      </c>
      <c r="Y195" s="14" t="str">
        <f>IFERROR(IF(INDEX('11.4_Outliers-Formal_dry_recy'!$N$5:$N$500,MATCH($F195,'11.4_Outliers-Formal_dry_recy'!$F$5:$F$500,0))&lt;&gt;"N",
INDEX('11.4_Outliers-Formal_dry_recy'!J$5:J$500,MATCH($F195,'11.4_Outliers-Formal_dry_recy'!$F$5:$F$500,0)),""),"")</f>
        <v/>
      </c>
      <c r="Z195" s="8" t="str">
        <f>IFERROR(IF(INDEX('11.4_Outliers-Formal_dry_recy'!$N$5:$N$500,MATCH($F195,'11.4_Outliers-Formal_dry_recy'!$F$5:$F$500,0))&lt;&gt;"N",
INDEX('11.4_Outliers-Formal_dry_recy'!K$5:K$500,MATCH($F195,'11.4_Outliers-Formal_dry_recy'!$F$5:$F$500,0)),""),"")</f>
        <v/>
      </c>
      <c r="AA195" s="14" t="str">
        <f>IFERROR(IF(INDEX('11.4_Outliers-Formal_dry_recy'!$N$5:$N$500,MATCH($F195,'11.4_Outliers-Formal_dry_recy'!$F$5:$F$500,0))&lt;&gt;"N",
INDEX('11.4_Outliers-Formal_dry_recy'!L$5:L$500,MATCH($F195,'11.4_Outliers-Formal_dry_recy'!$F$5:$F$500,0)),""),"")</f>
        <v/>
      </c>
      <c r="AB195" s="14" t="str">
        <f>IFERROR(IF(INDEX('11.6_Outliers-Incineration'!$N$5:$N$500,MATCH($F195,'11.6_Outliers-Incineration'!$F$5:$F$500,0))&lt;&gt;"N",
INDEX('11.6_Outliers-Incineration'!J$5:J$500,MATCH($F195,'11.6_Outliers-Incineration'!$F$5:$F$500,0)),""),"")</f>
        <v/>
      </c>
      <c r="AC195" s="8" t="str">
        <f>IFERROR(IF(INDEX('11.6_Outliers-Incineration'!$N$5:$N$500,MATCH($F195,'11.6_Outliers-Incineration'!$F$5:$F$500,0))&lt;&gt;"N",
INDEX('11.6_Outliers-Incineration'!K$5:K$500,MATCH($F195,'11.6_Outliers-Incineration'!$F$5:$F$500,0)),""),"")</f>
        <v/>
      </c>
      <c r="AD195" s="14" t="str">
        <f>IFERROR(IF(INDEX('11.6_Outliers-Incineration'!$N$5:$N$500,MATCH($F195,'11.6_Outliers-Incineration'!$F$5:$F$500,0))&lt;&gt;"N",
INDEX('11.6_Outliers-Incineration'!L$5:L$500,MATCH($F195,'11.6_Outliers-Incineration'!$F$5:$F$500,0)),""),"")</f>
        <v/>
      </c>
      <c r="AE195" s="14" t="str">
        <f>IFERROR(IF(INDEX('11.7_Outliers-Controlled_disp'!$N$5:$N$500,MATCH($F195,'11.7_Outliers-Controlled_disp'!$F$5:$F$500,0))&lt;&gt;"N",
INDEX('11.7_Outliers-Controlled_disp'!J$5:J$500,MATCH($F195,'11.7_Outliers-Controlled_disp'!$F$5:$F$500,0)),""),"")</f>
        <v/>
      </c>
      <c r="AF195" s="8" t="str">
        <f>IFERROR(IF(INDEX('11.7_Outliers-Controlled_disp'!$N$5:$N$500,MATCH($F195,'11.7_Outliers-Controlled_disp'!$F$5:$F$500,0))&lt;&gt;"N",
INDEX('11.7_Outliers-Controlled_disp'!K$5:K$500,MATCH($F195,'11.7_Outliers-Controlled_disp'!$F$5:$F$500,0)),""),"")</f>
        <v/>
      </c>
      <c r="AG195" s="14" t="str">
        <f>IFERROR(IF(INDEX('11.7_Outliers-Controlled_disp'!$N$5:$N$500,MATCH($F195,'11.7_Outliers-Controlled_disp'!$F$5:$F$500,0))&lt;&gt;"N",
INDEX('11.7_Outliers-Controlled_disp'!L$5:L$500,MATCH($F195,'11.7_Outliers-Controlled_disp'!$F$5:$F$500,0)),""),"")</f>
        <v/>
      </c>
      <c r="AI195" s="5"/>
      <c r="AJ195" s="5" t="s">
        <v>1569</v>
      </c>
      <c r="AK195" s="5">
        <f t="shared" si="3"/>
        <v>2</v>
      </c>
    </row>
    <row r="196" spans="1:37" x14ac:dyDescent="0.25">
      <c r="A196" s="5" t="s">
        <v>776</v>
      </c>
      <c r="B196" s="5" t="s">
        <v>23</v>
      </c>
      <c r="C196" s="5" t="s">
        <v>708</v>
      </c>
      <c r="D196" s="5" t="s">
        <v>620</v>
      </c>
      <c r="E196" s="5" t="s">
        <v>778</v>
      </c>
      <c r="F196" s="5" t="s">
        <v>777</v>
      </c>
      <c r="G196" s="5">
        <v>3</v>
      </c>
      <c r="H196" s="15">
        <v>3</v>
      </c>
      <c r="I196" s="4" t="s">
        <v>1903</v>
      </c>
      <c r="J196" s="13">
        <f>IFERROR(IF(INDEX('11.1_Outliers-Generation'!$N$5:$N$500,MATCH($F196,'11.1_Outliers-Generation'!$F$5:$F$500,0))&lt;&gt;"N",
INDEX('11.1_Outliers-Generation'!J$5:J$500,MATCH($F196,'11.1_Outliers-Generation'!$F$5:$F$500,0)),""),"")</f>
        <v>0.42331343405834543</v>
      </c>
      <c r="K196" s="8">
        <f>IFERROR(IF(INDEX('11.1_Outliers-Generation'!$N$5:$N$500,MATCH($F196,'11.1_Outliers-Generation'!$F$5:$F$500,0))&lt;&gt;"N",
INDEX('11.1_Outliers-Generation'!K$5:K$500,MATCH($F196,'11.1_Outliers-Generation'!$F$5:$F$500,0)),""),"")</f>
        <v>2016</v>
      </c>
      <c r="L196" s="13" t="str">
        <f>IFERROR(IF(INDEX('11.1_Outliers-Generation'!$N$5:$N$500,MATCH($F196,'11.1_Outliers-Generation'!$F$5:$F$500,0))&lt;&gt;"N",
INDEX('11.1_Outliers-Generation'!L$5:L$500,MATCH($F196,'11.1_Outliers-Generation'!$F$5:$F$500,0)),""),"")</f>
        <v>WaW_148</v>
      </c>
      <c r="M196" s="14">
        <f>IFERROR(IF(INDEX('11.2_Outliers-Collection_cov'!$N$5:$N$500,MATCH($F196,'11.2_Outliers-Collection_cov'!$F$5:$F$500,0))&lt;&gt;"N",
INDEX('11.2_Outliers-Collection_cov'!J$5:J$500,MATCH($F196,'11.2_Outliers-Collection_cov'!$F$5:$F$500,0)),""),"")</f>
        <v>60</v>
      </c>
      <c r="N196" s="8">
        <f>IFERROR(IF(INDEX('11.2_Outliers-Collection_cov'!$N$5:$N$500,MATCH($F196,'11.2_Outliers-Collection_cov'!$F$5:$F$500,0))&lt;&gt;"N",
INDEX('11.2_Outliers-Collection_cov'!K$5:K$500,MATCH($F196,'11.2_Outliers-Collection_cov'!$F$5:$F$500,0)),""),"")</f>
        <v>2016</v>
      </c>
      <c r="O196" s="13" t="str">
        <f>IFERROR(IF(INDEX('11.2_Outliers-Collection_cov'!$N$5:$N$500,MATCH($F196,'11.2_Outliers-Collection_cov'!$F$5:$F$500,0))&lt;&gt;"N",
INDEX('11.2_Outliers-Collection_cov'!L$5:L$500,MATCH($F196,'11.2_Outliers-Collection_cov'!$F$5:$F$500,0)),""),"")</f>
        <v>WaW_148</v>
      </c>
      <c r="P196" s="14" t="str">
        <f>IFERROR(IF(INDEX('11.3_Outliers-Plastic'!$N$5:$N$500,MATCH($F196,'11.3_Outliers-Plastic'!$F$5:$F$500,0))&lt;&gt;"N",
INDEX('11.3_Outliers-Plastic'!J$5:J$500,MATCH($F196,'11.3_Outliers-Plastic'!$F$5:$F$500,0)),""),"")</f>
        <v/>
      </c>
      <c r="Q196" s="8" t="str">
        <f>IFERROR(IF(INDEX('11.3_Outliers-Plastic'!$N$5:$N$500,MATCH($F196,'11.3_Outliers-Plastic'!$F$5:$F$500,0))&lt;&gt;"N",
INDEX('11.3_Outliers-Plastic'!K$5:K$500,MATCH($F196,'11.3_Outliers-Plastic'!$F$5:$F$500,0)),""),"")</f>
        <v/>
      </c>
      <c r="R196" s="14" t="str">
        <f>IFERROR(IF(INDEX('11.3_Outliers-Plastic'!$N$5:$N$500,MATCH($F196,'11.3_Outliers-Plastic'!$F$5:$F$500,0))&lt;&gt;"N",
INDEX('11.3_Outliers-Plastic'!L$5:L$500,MATCH($F196,'11.3_Outliers-Plastic'!$F$5:$F$500,0)),""),"")</f>
        <v/>
      </c>
      <c r="S196" s="12"/>
      <c r="T196" s="5"/>
      <c r="U196" s="5" t="s">
        <v>1569</v>
      </c>
      <c r="V196" s="14">
        <f>IFERROR(IF(INDEX('11.5_Outliers-Other_recovery'!$N$5:$N$500,MATCH($F196,'11.5_Outliers-Other_recovery'!$F$5:$F$500,0))&lt;&gt;"N",
INDEX('11.5_Outliers-Other_recovery'!J$5:J$500,MATCH($F196,'11.5_Outliers-Other_recovery'!$F$5:$F$500,0)),""),"")</f>
        <v>0</v>
      </c>
      <c r="W196" s="8">
        <f>IFERROR(IF(INDEX('11.5_Outliers-Other_recovery'!$N$5:$N$500,MATCH($F196,'11.5_Outliers-Other_recovery'!$F$5:$F$500,0))&lt;&gt;"N",
INDEX('11.5_Outliers-Other_recovery'!K$5:K$500,MATCH($F196,'11.5_Outliers-Other_recovery'!$F$5:$F$500,0)),""),"")</f>
        <v>2016</v>
      </c>
      <c r="X196" s="14" t="str">
        <f>IFERROR(IF(INDEX('11.5_Outliers-Other_recovery'!$N$5:$N$500,MATCH($F196,'11.5_Outliers-Other_recovery'!$F$5:$F$500,0))&lt;&gt;"N",
INDEX('11.5_Outliers-Other_recovery'!L$5:L$500,MATCH($F196,'11.5_Outliers-Other_recovery'!$F$5:$F$500,0)),""),"")</f>
        <v>WaW_148</v>
      </c>
      <c r="Y196" s="14">
        <f>IFERROR(IF(INDEX('11.4_Outliers-Formal_dry_recy'!$N$5:$N$500,MATCH($F196,'11.4_Outliers-Formal_dry_recy'!$F$5:$F$500,0))&lt;&gt;"N",
INDEX('11.4_Outliers-Formal_dry_recy'!J$5:J$500,MATCH($F196,'11.4_Outliers-Formal_dry_recy'!$F$5:$F$500,0)),""),"")</f>
        <v>0</v>
      </c>
      <c r="Z196" s="8">
        <f>IFERROR(IF(INDEX('11.4_Outliers-Formal_dry_recy'!$N$5:$N$500,MATCH($F196,'11.4_Outliers-Formal_dry_recy'!$F$5:$F$500,0))&lt;&gt;"N",
INDEX('11.4_Outliers-Formal_dry_recy'!K$5:K$500,MATCH($F196,'11.4_Outliers-Formal_dry_recy'!$F$5:$F$500,0)),""),"")</f>
        <v>2016</v>
      </c>
      <c r="AA196" s="14" t="str">
        <f>IFERROR(IF(INDEX('11.4_Outliers-Formal_dry_recy'!$N$5:$N$500,MATCH($F196,'11.4_Outliers-Formal_dry_recy'!$F$5:$F$500,0))&lt;&gt;"N",
INDEX('11.4_Outliers-Formal_dry_recy'!L$5:L$500,MATCH($F196,'11.4_Outliers-Formal_dry_recy'!$F$5:$F$500,0)),""),"")</f>
        <v>WaW_148</v>
      </c>
      <c r="AB196" s="14">
        <f>IFERROR(IF(INDEX('11.6_Outliers-Incineration'!$N$5:$N$500,MATCH($F196,'11.6_Outliers-Incineration'!$F$5:$F$500,0))&lt;&gt;"N",
INDEX('11.6_Outliers-Incineration'!J$5:J$500,MATCH($F196,'11.6_Outliers-Incineration'!$F$5:$F$500,0)),""),"")</f>
        <v>0</v>
      </c>
      <c r="AC196" s="8">
        <f>IFERROR(IF(INDEX('11.6_Outliers-Incineration'!$N$5:$N$500,MATCH($F196,'11.6_Outliers-Incineration'!$F$5:$F$500,0))&lt;&gt;"N",
INDEX('11.6_Outliers-Incineration'!K$5:K$500,MATCH($F196,'11.6_Outliers-Incineration'!$F$5:$F$500,0)),""),"")</f>
        <v>2016</v>
      </c>
      <c r="AD196" s="14" t="str">
        <f>IFERROR(IF(INDEX('11.6_Outliers-Incineration'!$N$5:$N$500,MATCH($F196,'11.6_Outliers-Incineration'!$F$5:$F$500,0))&lt;&gt;"N",
INDEX('11.6_Outliers-Incineration'!L$5:L$500,MATCH($F196,'11.6_Outliers-Incineration'!$F$5:$F$500,0)),""),"")</f>
        <v>WaW_148</v>
      </c>
      <c r="AE196" s="14">
        <f>IFERROR(IF(INDEX('11.7_Outliers-Controlled_disp'!$N$5:$N$500,MATCH($F196,'11.7_Outliers-Controlled_disp'!$F$5:$F$500,0))&lt;&gt;"N",
INDEX('11.7_Outliers-Controlled_disp'!J$5:J$500,MATCH($F196,'11.7_Outliers-Controlled_disp'!$F$5:$F$500,0)),""),"")</f>
        <v>0</v>
      </c>
      <c r="AF196" s="8">
        <f>IFERROR(IF(INDEX('11.7_Outliers-Controlled_disp'!$N$5:$N$500,MATCH($F196,'11.7_Outliers-Controlled_disp'!$F$5:$F$500,0))&lt;&gt;"N",
INDEX('11.7_Outliers-Controlled_disp'!K$5:K$500,MATCH($F196,'11.7_Outliers-Controlled_disp'!$F$5:$F$500,0)),""),"")</f>
        <v>2016</v>
      </c>
      <c r="AG196" s="14" t="str">
        <f>IFERROR(IF(INDEX('11.7_Outliers-Controlled_disp'!$N$5:$N$500,MATCH($F196,'11.7_Outliers-Controlled_disp'!$F$5:$F$500,0))&lt;&gt;"N",
INDEX('11.7_Outliers-Controlled_disp'!L$5:L$500,MATCH($F196,'11.7_Outliers-Controlled_disp'!$F$5:$F$500,0)),""),"")</f>
        <v>WaW_148</v>
      </c>
      <c r="AI196" s="5"/>
      <c r="AJ196" s="5" t="s">
        <v>1569</v>
      </c>
      <c r="AK196" s="5">
        <f t="shared" si="3"/>
        <v>6</v>
      </c>
    </row>
    <row r="197" spans="1:37" x14ac:dyDescent="0.25">
      <c r="A197" s="5" t="s">
        <v>779</v>
      </c>
      <c r="B197" s="5" t="s">
        <v>23</v>
      </c>
      <c r="C197" s="5" t="s">
        <v>708</v>
      </c>
      <c r="D197" s="5" t="s">
        <v>620</v>
      </c>
      <c r="E197" s="5" t="s">
        <v>781</v>
      </c>
      <c r="F197" s="5" t="s">
        <v>780</v>
      </c>
      <c r="G197" s="5">
        <v>3</v>
      </c>
      <c r="H197" s="15">
        <v>2</v>
      </c>
      <c r="I197" s="4" t="s">
        <v>1904</v>
      </c>
      <c r="J197" s="13">
        <f>IFERROR(IF(INDEX('11.1_Outliers-Generation'!$N$5:$N$500,MATCH($F197,'11.1_Outliers-Generation'!$F$5:$F$500,0))&lt;&gt;"N",
INDEX('11.1_Outliers-Generation'!J$5:J$500,MATCH($F197,'11.1_Outliers-Generation'!$F$5:$F$500,0)),""),"")</f>
        <v>0.49921207108850202</v>
      </c>
      <c r="K197" s="8">
        <f>IFERROR(IF(INDEX('11.1_Outliers-Generation'!$N$5:$N$500,MATCH($F197,'11.1_Outliers-Generation'!$F$5:$F$500,0))&lt;&gt;"N",
INDEX('11.1_Outliers-Generation'!K$5:K$500,MATCH($F197,'11.1_Outliers-Generation'!$F$5:$F$500,0)),""),"")</f>
        <v>2016</v>
      </c>
      <c r="L197" s="13" t="str">
        <f>IFERROR(IF(INDEX('11.1_Outliers-Generation'!$N$5:$N$500,MATCH($F197,'11.1_Outliers-Generation'!$F$5:$F$500,0))&lt;&gt;"N",
INDEX('11.1_Outliers-Generation'!L$5:L$500,MATCH($F197,'11.1_Outliers-Generation'!$F$5:$F$500,0)),""),"")</f>
        <v>WaW_149</v>
      </c>
      <c r="M197" s="14">
        <f>IFERROR(IF(INDEX('11.2_Outliers-Collection_cov'!$N$5:$N$500,MATCH($F197,'11.2_Outliers-Collection_cov'!$F$5:$F$500,0))&lt;&gt;"N",
INDEX('11.2_Outliers-Collection_cov'!J$5:J$500,MATCH($F197,'11.2_Outliers-Collection_cov'!$F$5:$F$500,0)),""),"")</f>
        <v>100</v>
      </c>
      <c r="N197" s="8">
        <f>IFERROR(IF(INDEX('11.2_Outliers-Collection_cov'!$N$5:$N$500,MATCH($F197,'11.2_Outliers-Collection_cov'!$F$5:$F$500,0))&lt;&gt;"N",
INDEX('11.2_Outliers-Collection_cov'!K$5:K$500,MATCH($F197,'11.2_Outliers-Collection_cov'!$F$5:$F$500,0)),""),"")</f>
        <v>2016</v>
      </c>
      <c r="O197" s="13" t="str">
        <f>IFERROR(IF(INDEX('11.2_Outliers-Collection_cov'!$N$5:$N$500,MATCH($F197,'11.2_Outliers-Collection_cov'!$F$5:$F$500,0))&lt;&gt;"N",
INDEX('11.2_Outliers-Collection_cov'!L$5:L$500,MATCH($F197,'11.2_Outliers-Collection_cov'!$F$5:$F$500,0)),""),"")</f>
        <v>WaW_149</v>
      </c>
      <c r="P197" s="14" t="str">
        <f>IFERROR(IF(INDEX('11.3_Outliers-Plastic'!$N$5:$N$500,MATCH($F197,'11.3_Outliers-Plastic'!$F$5:$F$500,0))&lt;&gt;"N",
INDEX('11.3_Outliers-Plastic'!J$5:J$500,MATCH($F197,'11.3_Outliers-Plastic'!$F$5:$F$500,0)),""),"")</f>
        <v/>
      </c>
      <c r="Q197" s="8" t="str">
        <f>IFERROR(IF(INDEX('11.3_Outliers-Plastic'!$N$5:$N$500,MATCH($F197,'11.3_Outliers-Plastic'!$F$5:$F$500,0))&lt;&gt;"N",
INDEX('11.3_Outliers-Plastic'!K$5:K$500,MATCH($F197,'11.3_Outliers-Plastic'!$F$5:$F$500,0)),""),"")</f>
        <v/>
      </c>
      <c r="R197" s="14" t="str">
        <f>IFERROR(IF(INDEX('11.3_Outliers-Plastic'!$N$5:$N$500,MATCH($F197,'11.3_Outliers-Plastic'!$F$5:$F$500,0))&lt;&gt;"N",
INDEX('11.3_Outliers-Plastic'!L$5:L$500,MATCH($F197,'11.3_Outliers-Plastic'!$F$5:$F$500,0)),""),"")</f>
        <v/>
      </c>
      <c r="S197" s="12"/>
      <c r="T197" s="5"/>
      <c r="U197" s="5" t="s">
        <v>1569</v>
      </c>
      <c r="V197" s="14">
        <f>IFERROR(IF(INDEX('11.5_Outliers-Other_recovery'!$N$5:$N$500,MATCH($F197,'11.5_Outliers-Other_recovery'!$F$5:$F$500,0))&lt;&gt;"N",
INDEX('11.5_Outliers-Other_recovery'!J$5:J$500,MATCH($F197,'11.5_Outliers-Other_recovery'!$F$5:$F$500,0)),""),"")</f>
        <v>25.5</v>
      </c>
      <c r="W197" s="8">
        <f>IFERROR(IF(INDEX('11.5_Outliers-Other_recovery'!$N$5:$N$500,MATCH($F197,'11.5_Outliers-Other_recovery'!$F$5:$F$500,0))&lt;&gt;"N",
INDEX('11.5_Outliers-Other_recovery'!K$5:K$500,MATCH($F197,'11.5_Outliers-Other_recovery'!$F$5:$F$500,0)),""),"")</f>
        <v>2016</v>
      </c>
      <c r="X197" s="14" t="str">
        <f>IFERROR(IF(INDEX('11.5_Outliers-Other_recovery'!$N$5:$N$500,MATCH($F197,'11.5_Outliers-Other_recovery'!$F$5:$F$500,0))&lt;&gt;"N",
INDEX('11.5_Outliers-Other_recovery'!L$5:L$500,MATCH($F197,'11.5_Outliers-Other_recovery'!$F$5:$F$500,0)),""),"")</f>
        <v>WaW_149</v>
      </c>
      <c r="Y197" s="14">
        <f>IFERROR(IF(INDEX('11.4_Outliers-Formal_dry_recy'!$N$5:$N$500,MATCH($F197,'11.4_Outliers-Formal_dry_recy'!$F$5:$F$500,0))&lt;&gt;"N",
INDEX('11.4_Outliers-Formal_dry_recy'!J$5:J$500,MATCH($F197,'11.4_Outliers-Formal_dry_recy'!$F$5:$F$500,0)),""),"")</f>
        <v>0</v>
      </c>
      <c r="Z197" s="8">
        <f>IFERROR(IF(INDEX('11.4_Outliers-Formal_dry_recy'!$N$5:$N$500,MATCH($F197,'11.4_Outliers-Formal_dry_recy'!$F$5:$F$500,0))&lt;&gt;"N",
INDEX('11.4_Outliers-Formal_dry_recy'!K$5:K$500,MATCH($F197,'11.4_Outliers-Formal_dry_recy'!$F$5:$F$500,0)),""),"")</f>
        <v>2016</v>
      </c>
      <c r="AA197" s="14" t="str">
        <f>IFERROR(IF(INDEX('11.4_Outliers-Formal_dry_recy'!$N$5:$N$500,MATCH($F197,'11.4_Outliers-Formal_dry_recy'!$F$5:$F$500,0))&lt;&gt;"N",
INDEX('11.4_Outliers-Formal_dry_recy'!L$5:L$500,MATCH($F197,'11.4_Outliers-Formal_dry_recy'!$F$5:$F$500,0)),""),"")</f>
        <v>WaW_149</v>
      </c>
      <c r="AB197" s="14">
        <f>IFERROR(IF(INDEX('11.6_Outliers-Incineration'!$N$5:$N$500,MATCH($F197,'11.6_Outliers-Incineration'!$F$5:$F$500,0))&lt;&gt;"N",
INDEX('11.6_Outliers-Incineration'!J$5:J$500,MATCH($F197,'11.6_Outliers-Incineration'!$F$5:$F$500,0)),""),"")</f>
        <v>0</v>
      </c>
      <c r="AC197" s="8">
        <f>IFERROR(IF(INDEX('11.6_Outliers-Incineration'!$N$5:$N$500,MATCH($F197,'11.6_Outliers-Incineration'!$F$5:$F$500,0))&lt;&gt;"N",
INDEX('11.6_Outliers-Incineration'!K$5:K$500,MATCH($F197,'11.6_Outliers-Incineration'!$F$5:$F$500,0)),""),"")</f>
        <v>2016</v>
      </c>
      <c r="AD197" s="14" t="str">
        <f>IFERROR(IF(INDEX('11.6_Outliers-Incineration'!$N$5:$N$500,MATCH($F197,'11.6_Outliers-Incineration'!$F$5:$F$500,0))&lt;&gt;"N",
INDEX('11.6_Outliers-Incineration'!L$5:L$500,MATCH($F197,'11.6_Outliers-Incineration'!$F$5:$F$500,0)),""),"")</f>
        <v>WaW_149</v>
      </c>
      <c r="AE197" s="14">
        <f>IFERROR(IF(INDEX('11.7_Outliers-Controlled_disp'!$N$5:$N$500,MATCH($F197,'11.7_Outliers-Controlled_disp'!$F$5:$F$500,0))&lt;&gt;"N",
INDEX('11.7_Outliers-Controlled_disp'!J$5:J$500,MATCH($F197,'11.7_Outliers-Controlled_disp'!$F$5:$F$500,0)),""),"")</f>
        <v>0</v>
      </c>
      <c r="AF197" s="8">
        <f>IFERROR(IF(INDEX('11.7_Outliers-Controlled_disp'!$N$5:$N$500,MATCH($F197,'11.7_Outliers-Controlled_disp'!$F$5:$F$500,0))&lt;&gt;"N",
INDEX('11.7_Outliers-Controlled_disp'!K$5:K$500,MATCH($F197,'11.7_Outliers-Controlled_disp'!$F$5:$F$500,0)),""),"")</f>
        <v>2016</v>
      </c>
      <c r="AG197" s="14" t="str">
        <f>IFERROR(IF(INDEX('11.7_Outliers-Controlled_disp'!$N$5:$N$500,MATCH($F197,'11.7_Outliers-Controlled_disp'!$F$5:$F$500,0))&lt;&gt;"N",
INDEX('11.7_Outliers-Controlled_disp'!L$5:L$500,MATCH($F197,'11.7_Outliers-Controlled_disp'!$F$5:$F$500,0)),""),"")</f>
        <v>WaW_149</v>
      </c>
      <c r="AI197" s="5"/>
      <c r="AJ197" s="5" t="s">
        <v>1569</v>
      </c>
      <c r="AK197" s="5">
        <f t="shared" si="3"/>
        <v>6</v>
      </c>
    </row>
    <row r="198" spans="1:37" x14ac:dyDescent="0.25">
      <c r="A198" s="5" t="s">
        <v>782</v>
      </c>
      <c r="B198" s="5" t="s">
        <v>23</v>
      </c>
      <c r="C198" s="5" t="s">
        <v>708</v>
      </c>
      <c r="D198" s="5" t="s">
        <v>620</v>
      </c>
      <c r="E198" s="5" t="s">
        <v>784</v>
      </c>
      <c r="F198" s="5" t="s">
        <v>783</v>
      </c>
      <c r="G198" s="5">
        <v>3</v>
      </c>
      <c r="H198" s="15">
        <v>1</v>
      </c>
      <c r="I198" s="4" t="s">
        <v>1905</v>
      </c>
      <c r="J198" s="13">
        <f>IFERROR(IF(INDEX('11.1_Outliers-Generation'!$N$5:$N$500,MATCH($F198,'11.1_Outliers-Generation'!$F$5:$F$500,0))&lt;&gt;"N",
INDEX('11.1_Outliers-Generation'!J$5:J$500,MATCH($F198,'11.1_Outliers-Generation'!$F$5:$F$500,0)),""),"")</f>
        <v>0.55016721374305333</v>
      </c>
      <c r="K198" s="8">
        <f>IFERROR(IF(INDEX('11.1_Outliers-Generation'!$N$5:$N$500,MATCH($F198,'11.1_Outliers-Generation'!$F$5:$F$500,0))&lt;&gt;"N",
INDEX('11.1_Outliers-Generation'!K$5:K$500,MATCH($F198,'11.1_Outliers-Generation'!$F$5:$F$500,0)),""),"")</f>
        <v>2016</v>
      </c>
      <c r="L198" s="13" t="str">
        <f>IFERROR(IF(INDEX('11.1_Outliers-Generation'!$N$5:$N$500,MATCH($F198,'11.1_Outliers-Generation'!$F$5:$F$500,0))&lt;&gt;"N",
INDEX('11.1_Outliers-Generation'!L$5:L$500,MATCH($F198,'11.1_Outliers-Generation'!$F$5:$F$500,0)),""),"")</f>
        <v>WaW_150</v>
      </c>
      <c r="M198" s="14">
        <f>IFERROR(IF(INDEX('11.2_Outliers-Collection_cov'!$N$5:$N$500,MATCH($F198,'11.2_Outliers-Collection_cov'!$F$5:$F$500,0))&lt;&gt;"N",
INDEX('11.2_Outliers-Collection_cov'!J$5:J$500,MATCH($F198,'11.2_Outliers-Collection_cov'!$F$5:$F$500,0)),""),"")</f>
        <v>48.15</v>
      </c>
      <c r="N198" s="8">
        <f>IFERROR(IF(INDEX('11.2_Outliers-Collection_cov'!$N$5:$N$500,MATCH($F198,'11.2_Outliers-Collection_cov'!$F$5:$F$500,0))&lt;&gt;"N",
INDEX('11.2_Outliers-Collection_cov'!K$5:K$500,MATCH($F198,'11.2_Outliers-Collection_cov'!$F$5:$F$500,0)),""),"")</f>
        <v>2016</v>
      </c>
      <c r="O198" s="13" t="str">
        <f>IFERROR(IF(INDEX('11.2_Outliers-Collection_cov'!$N$5:$N$500,MATCH($F198,'11.2_Outliers-Collection_cov'!$F$5:$F$500,0))&lt;&gt;"N",
INDEX('11.2_Outliers-Collection_cov'!L$5:L$500,MATCH($F198,'11.2_Outliers-Collection_cov'!$F$5:$F$500,0)),""),"")</f>
        <v>WaW_150</v>
      </c>
      <c r="P198" s="14" t="str">
        <f>IFERROR(IF(INDEX('11.3_Outliers-Plastic'!$N$5:$N$500,MATCH($F198,'11.3_Outliers-Plastic'!$F$5:$F$500,0))&lt;&gt;"N",
INDEX('11.3_Outliers-Plastic'!J$5:J$500,MATCH($F198,'11.3_Outliers-Plastic'!$F$5:$F$500,0)),""),"")</f>
        <v/>
      </c>
      <c r="Q198" s="8" t="str">
        <f>IFERROR(IF(INDEX('11.3_Outliers-Plastic'!$N$5:$N$500,MATCH($F198,'11.3_Outliers-Plastic'!$F$5:$F$500,0))&lt;&gt;"N",
INDEX('11.3_Outliers-Plastic'!K$5:K$500,MATCH($F198,'11.3_Outliers-Plastic'!$F$5:$F$500,0)),""),"")</f>
        <v/>
      </c>
      <c r="R198" s="14" t="str">
        <f>IFERROR(IF(INDEX('11.3_Outliers-Plastic'!$N$5:$N$500,MATCH($F198,'11.3_Outliers-Plastic'!$F$5:$F$500,0))&lt;&gt;"N",
INDEX('11.3_Outliers-Plastic'!L$5:L$500,MATCH($F198,'11.3_Outliers-Plastic'!$F$5:$F$500,0)),""),"")</f>
        <v/>
      </c>
      <c r="S198" s="12"/>
      <c r="T198" s="5"/>
      <c r="U198" s="5" t="s">
        <v>1569</v>
      </c>
      <c r="V198" s="14">
        <f>IFERROR(IF(INDEX('11.5_Outliers-Other_recovery'!$N$5:$N$500,MATCH($F198,'11.5_Outliers-Other_recovery'!$F$5:$F$500,0))&lt;&gt;"N",
INDEX('11.5_Outliers-Other_recovery'!J$5:J$500,MATCH($F198,'11.5_Outliers-Other_recovery'!$F$5:$F$500,0)),""),"")</f>
        <v>0</v>
      </c>
      <c r="W198" s="8">
        <f>IFERROR(IF(INDEX('11.5_Outliers-Other_recovery'!$N$5:$N$500,MATCH($F198,'11.5_Outliers-Other_recovery'!$F$5:$F$500,0))&lt;&gt;"N",
INDEX('11.5_Outliers-Other_recovery'!K$5:K$500,MATCH($F198,'11.5_Outliers-Other_recovery'!$F$5:$F$500,0)),""),"")</f>
        <v>2016</v>
      </c>
      <c r="X198" s="14" t="str">
        <f>IFERROR(IF(INDEX('11.5_Outliers-Other_recovery'!$N$5:$N$500,MATCH($F198,'11.5_Outliers-Other_recovery'!$F$5:$F$500,0))&lt;&gt;"N",
INDEX('11.5_Outliers-Other_recovery'!L$5:L$500,MATCH($F198,'11.5_Outliers-Other_recovery'!$F$5:$F$500,0)),""),"")</f>
        <v>WaW_150</v>
      </c>
      <c r="Y198" s="14">
        <f>IFERROR(IF(INDEX('11.4_Outliers-Formal_dry_recy'!$N$5:$N$500,MATCH($F198,'11.4_Outliers-Formal_dry_recy'!$F$5:$F$500,0))&lt;&gt;"N",
INDEX('11.4_Outliers-Formal_dry_recy'!J$5:J$500,MATCH($F198,'11.4_Outliers-Formal_dry_recy'!$F$5:$F$500,0)),""),"")</f>
        <v>0</v>
      </c>
      <c r="Z198" s="8">
        <f>IFERROR(IF(INDEX('11.4_Outliers-Formal_dry_recy'!$N$5:$N$500,MATCH($F198,'11.4_Outliers-Formal_dry_recy'!$F$5:$F$500,0))&lt;&gt;"N",
INDEX('11.4_Outliers-Formal_dry_recy'!K$5:K$500,MATCH($F198,'11.4_Outliers-Formal_dry_recy'!$F$5:$F$500,0)),""),"")</f>
        <v>2016</v>
      </c>
      <c r="AA198" s="14" t="str">
        <f>IFERROR(IF(INDEX('11.4_Outliers-Formal_dry_recy'!$N$5:$N$500,MATCH($F198,'11.4_Outliers-Formal_dry_recy'!$F$5:$F$500,0))&lt;&gt;"N",
INDEX('11.4_Outliers-Formal_dry_recy'!L$5:L$500,MATCH($F198,'11.4_Outliers-Formal_dry_recy'!$F$5:$F$500,0)),""),"")</f>
        <v>WaW_150</v>
      </c>
      <c r="AB198" s="14">
        <f>IFERROR(IF(INDEX('11.6_Outliers-Incineration'!$N$5:$N$500,MATCH($F198,'11.6_Outliers-Incineration'!$F$5:$F$500,0))&lt;&gt;"N",
INDEX('11.6_Outliers-Incineration'!J$5:J$500,MATCH($F198,'11.6_Outliers-Incineration'!$F$5:$F$500,0)),""),"")</f>
        <v>0</v>
      </c>
      <c r="AC198" s="8">
        <f>IFERROR(IF(INDEX('11.6_Outliers-Incineration'!$N$5:$N$500,MATCH($F198,'11.6_Outliers-Incineration'!$F$5:$F$500,0))&lt;&gt;"N",
INDEX('11.6_Outliers-Incineration'!K$5:K$500,MATCH($F198,'11.6_Outliers-Incineration'!$F$5:$F$500,0)),""),"")</f>
        <v>2016</v>
      </c>
      <c r="AD198" s="14" t="str">
        <f>IFERROR(IF(INDEX('11.6_Outliers-Incineration'!$N$5:$N$500,MATCH($F198,'11.6_Outliers-Incineration'!$F$5:$F$500,0))&lt;&gt;"N",
INDEX('11.6_Outliers-Incineration'!L$5:L$500,MATCH($F198,'11.6_Outliers-Incineration'!$F$5:$F$500,0)),""),"")</f>
        <v>WaW_150</v>
      </c>
      <c r="AE198" s="14">
        <f>IFERROR(IF(INDEX('11.7_Outliers-Controlled_disp'!$N$5:$N$500,MATCH($F198,'11.7_Outliers-Controlled_disp'!$F$5:$F$500,0))&lt;&gt;"N",
INDEX('11.7_Outliers-Controlled_disp'!J$5:J$500,MATCH($F198,'11.7_Outliers-Controlled_disp'!$F$5:$F$500,0)),""),"")</f>
        <v>0</v>
      </c>
      <c r="AF198" s="8">
        <f>IFERROR(IF(INDEX('11.7_Outliers-Controlled_disp'!$N$5:$N$500,MATCH($F198,'11.7_Outliers-Controlled_disp'!$F$5:$F$500,0))&lt;&gt;"N",
INDEX('11.7_Outliers-Controlled_disp'!K$5:K$500,MATCH($F198,'11.7_Outliers-Controlled_disp'!$F$5:$F$500,0)),""),"")</f>
        <v>2016</v>
      </c>
      <c r="AG198" s="14" t="str">
        <f>IFERROR(IF(INDEX('11.7_Outliers-Controlled_disp'!$N$5:$N$500,MATCH($F198,'11.7_Outliers-Controlled_disp'!$F$5:$F$500,0))&lt;&gt;"N",
INDEX('11.7_Outliers-Controlled_disp'!L$5:L$500,MATCH($F198,'11.7_Outliers-Controlled_disp'!$F$5:$F$500,0)),""),"")</f>
        <v>WaW_150</v>
      </c>
      <c r="AI198" s="5"/>
      <c r="AJ198" s="5" t="s">
        <v>1569</v>
      </c>
      <c r="AK198" s="5">
        <f t="shared" si="3"/>
        <v>6</v>
      </c>
    </row>
    <row r="199" spans="1:37" x14ac:dyDescent="0.25">
      <c r="A199" s="5" t="s">
        <v>785</v>
      </c>
      <c r="B199" s="5" t="s">
        <v>23</v>
      </c>
      <c r="C199" s="5" t="s">
        <v>708</v>
      </c>
      <c r="D199" s="5" t="s">
        <v>620</v>
      </c>
      <c r="E199" s="5" t="s">
        <v>787</v>
      </c>
      <c r="F199" s="5" t="s">
        <v>786</v>
      </c>
      <c r="G199" s="5">
        <v>3</v>
      </c>
      <c r="H199" s="15">
        <v>2</v>
      </c>
      <c r="I199" s="4" t="s">
        <v>1906</v>
      </c>
      <c r="J199" s="13">
        <f>IFERROR(IF(INDEX('11.1_Outliers-Generation'!$N$5:$N$500,MATCH($F199,'11.1_Outliers-Generation'!$F$5:$F$500,0))&lt;&gt;"N",
INDEX('11.1_Outliers-Generation'!J$5:J$500,MATCH($F199,'11.1_Outliers-Generation'!$F$5:$F$500,0)),""),"")</f>
        <v>0.59189781854875179</v>
      </c>
      <c r="K199" s="8">
        <f>IFERROR(IF(INDEX('11.1_Outliers-Generation'!$N$5:$N$500,MATCH($F199,'11.1_Outliers-Generation'!$F$5:$F$500,0))&lt;&gt;"N",
INDEX('11.1_Outliers-Generation'!K$5:K$500,MATCH($F199,'11.1_Outliers-Generation'!$F$5:$F$500,0)),""),"")</f>
        <v>2016</v>
      </c>
      <c r="L199" s="13" t="str">
        <f>IFERROR(IF(INDEX('11.1_Outliers-Generation'!$N$5:$N$500,MATCH($F199,'11.1_Outliers-Generation'!$F$5:$F$500,0))&lt;&gt;"N",
INDEX('11.1_Outliers-Generation'!L$5:L$500,MATCH($F199,'11.1_Outliers-Generation'!$F$5:$F$500,0)),""),"")</f>
        <v>WaW_151</v>
      </c>
      <c r="M199" s="14">
        <f>IFERROR(IF(INDEX('11.2_Outliers-Collection_cov'!$N$5:$N$500,MATCH($F199,'11.2_Outliers-Collection_cov'!$F$5:$F$500,0))&lt;&gt;"N",
INDEX('11.2_Outliers-Collection_cov'!J$5:J$500,MATCH($F199,'11.2_Outliers-Collection_cov'!$F$5:$F$500,0)),""),"")</f>
        <v>98</v>
      </c>
      <c r="N199" s="8">
        <f>IFERROR(IF(INDEX('11.2_Outliers-Collection_cov'!$N$5:$N$500,MATCH($F199,'11.2_Outliers-Collection_cov'!$F$5:$F$500,0))&lt;&gt;"N",
INDEX('11.2_Outliers-Collection_cov'!K$5:K$500,MATCH($F199,'11.2_Outliers-Collection_cov'!$F$5:$F$500,0)),""),"")</f>
        <v>2016</v>
      </c>
      <c r="O199" s="13" t="str">
        <f>IFERROR(IF(INDEX('11.2_Outliers-Collection_cov'!$N$5:$N$500,MATCH($F199,'11.2_Outliers-Collection_cov'!$F$5:$F$500,0))&lt;&gt;"N",
INDEX('11.2_Outliers-Collection_cov'!L$5:L$500,MATCH($F199,'11.2_Outliers-Collection_cov'!$F$5:$F$500,0)),""),"")</f>
        <v>WaW_151</v>
      </c>
      <c r="P199" s="14" t="str">
        <f>IFERROR(IF(INDEX('11.3_Outliers-Plastic'!$N$5:$N$500,MATCH($F199,'11.3_Outliers-Plastic'!$F$5:$F$500,0))&lt;&gt;"N",
INDEX('11.3_Outliers-Plastic'!J$5:J$500,MATCH($F199,'11.3_Outliers-Plastic'!$F$5:$F$500,0)),""),"")</f>
        <v/>
      </c>
      <c r="Q199" s="8" t="str">
        <f>IFERROR(IF(INDEX('11.3_Outliers-Plastic'!$N$5:$N$500,MATCH($F199,'11.3_Outliers-Plastic'!$F$5:$F$500,0))&lt;&gt;"N",
INDEX('11.3_Outliers-Plastic'!K$5:K$500,MATCH($F199,'11.3_Outliers-Plastic'!$F$5:$F$500,0)),""),"")</f>
        <v/>
      </c>
      <c r="R199" s="14" t="str">
        <f>IFERROR(IF(INDEX('11.3_Outliers-Plastic'!$N$5:$N$500,MATCH($F199,'11.3_Outliers-Plastic'!$F$5:$F$500,0))&lt;&gt;"N",
INDEX('11.3_Outliers-Plastic'!L$5:L$500,MATCH($F199,'11.3_Outliers-Plastic'!$F$5:$F$500,0)),""),"")</f>
        <v/>
      </c>
      <c r="S199" s="12"/>
      <c r="T199" s="5"/>
      <c r="U199" s="5" t="s">
        <v>1569</v>
      </c>
      <c r="V199" s="14" t="str">
        <f>IFERROR(IF(INDEX('11.5_Outliers-Other_recovery'!$N$5:$N$500,MATCH($F199,'11.5_Outliers-Other_recovery'!$F$5:$F$500,0))&lt;&gt;"N",
INDEX('11.5_Outliers-Other_recovery'!J$5:J$500,MATCH($F199,'11.5_Outliers-Other_recovery'!$F$5:$F$500,0)),""),"")</f>
        <v/>
      </c>
      <c r="W199" s="8" t="str">
        <f>IFERROR(IF(INDEX('11.5_Outliers-Other_recovery'!$N$5:$N$500,MATCH($F199,'11.5_Outliers-Other_recovery'!$F$5:$F$500,0))&lt;&gt;"N",
INDEX('11.5_Outliers-Other_recovery'!K$5:K$500,MATCH($F199,'11.5_Outliers-Other_recovery'!$F$5:$F$500,0)),""),"")</f>
        <v/>
      </c>
      <c r="X199" s="14" t="str">
        <f>IFERROR(IF(INDEX('11.5_Outliers-Other_recovery'!$N$5:$N$500,MATCH($F199,'11.5_Outliers-Other_recovery'!$F$5:$F$500,0))&lt;&gt;"N",
INDEX('11.5_Outliers-Other_recovery'!L$5:L$500,MATCH($F199,'11.5_Outliers-Other_recovery'!$F$5:$F$500,0)),""),"")</f>
        <v/>
      </c>
      <c r="Y199" s="14">
        <f>IFERROR(IF(INDEX('11.4_Outliers-Formal_dry_recy'!$N$5:$N$500,MATCH($F199,'11.4_Outliers-Formal_dry_recy'!$F$5:$F$500,0))&lt;&gt;"N",
INDEX('11.4_Outliers-Formal_dry_recy'!J$5:J$500,MATCH($F199,'11.4_Outliers-Formal_dry_recy'!$F$5:$F$500,0)),""),"")</f>
        <v>0</v>
      </c>
      <c r="Z199" s="8">
        <f>IFERROR(IF(INDEX('11.4_Outliers-Formal_dry_recy'!$N$5:$N$500,MATCH($F199,'11.4_Outliers-Formal_dry_recy'!$F$5:$F$500,0))&lt;&gt;"N",
INDEX('11.4_Outliers-Formal_dry_recy'!K$5:K$500,MATCH($F199,'11.4_Outliers-Formal_dry_recy'!$F$5:$F$500,0)),""),"")</f>
        <v>2016</v>
      </c>
      <c r="AA199" s="14" t="str">
        <f>IFERROR(IF(INDEX('11.4_Outliers-Formal_dry_recy'!$N$5:$N$500,MATCH($F199,'11.4_Outliers-Formal_dry_recy'!$F$5:$F$500,0))&lt;&gt;"N",
INDEX('11.4_Outliers-Formal_dry_recy'!L$5:L$500,MATCH($F199,'11.4_Outliers-Formal_dry_recy'!$F$5:$F$500,0)),""),"")</f>
        <v>WaW_151</v>
      </c>
      <c r="AB199" s="14">
        <f>IFERROR(IF(INDEX('11.6_Outliers-Incineration'!$N$5:$N$500,MATCH($F199,'11.6_Outliers-Incineration'!$F$5:$F$500,0))&lt;&gt;"N",
INDEX('11.6_Outliers-Incineration'!J$5:J$500,MATCH($F199,'11.6_Outliers-Incineration'!$F$5:$F$500,0)),""),"")</f>
        <v>0</v>
      </c>
      <c r="AC199" s="8">
        <f>IFERROR(IF(INDEX('11.6_Outliers-Incineration'!$N$5:$N$500,MATCH($F199,'11.6_Outliers-Incineration'!$F$5:$F$500,0))&lt;&gt;"N",
INDEX('11.6_Outliers-Incineration'!K$5:K$500,MATCH($F199,'11.6_Outliers-Incineration'!$F$5:$F$500,0)),""),"")</f>
        <v>2016</v>
      </c>
      <c r="AD199" s="14" t="str">
        <f>IFERROR(IF(INDEX('11.6_Outliers-Incineration'!$N$5:$N$500,MATCH($F199,'11.6_Outliers-Incineration'!$F$5:$F$500,0))&lt;&gt;"N",
INDEX('11.6_Outliers-Incineration'!L$5:L$500,MATCH($F199,'11.6_Outliers-Incineration'!$F$5:$F$500,0)),""),"")</f>
        <v>WaW_151</v>
      </c>
      <c r="AE199" s="14">
        <f>IFERROR(IF(INDEX('11.7_Outliers-Controlled_disp'!$N$5:$N$500,MATCH($F199,'11.7_Outliers-Controlled_disp'!$F$5:$F$500,0))&lt;&gt;"N",
INDEX('11.7_Outliers-Controlled_disp'!J$5:J$500,MATCH($F199,'11.7_Outliers-Controlled_disp'!$F$5:$F$500,0)),""),"")</f>
        <v>100</v>
      </c>
      <c r="AF199" s="8">
        <f>IFERROR(IF(INDEX('11.7_Outliers-Controlled_disp'!$N$5:$N$500,MATCH($F199,'11.7_Outliers-Controlled_disp'!$F$5:$F$500,0))&lt;&gt;"N",
INDEX('11.7_Outliers-Controlled_disp'!K$5:K$500,MATCH($F199,'11.7_Outliers-Controlled_disp'!$F$5:$F$500,0)),""),"")</f>
        <v>2016</v>
      </c>
      <c r="AG199" s="14" t="str">
        <f>IFERROR(IF(INDEX('11.7_Outliers-Controlled_disp'!$N$5:$N$500,MATCH($F199,'11.7_Outliers-Controlled_disp'!$F$5:$F$500,0))&lt;&gt;"N",
INDEX('11.7_Outliers-Controlled_disp'!L$5:L$500,MATCH($F199,'11.7_Outliers-Controlled_disp'!$F$5:$F$500,0)),""),"")</f>
        <v>WaW_151</v>
      </c>
      <c r="AI199" s="5"/>
      <c r="AJ199" s="5" t="s">
        <v>1569</v>
      </c>
      <c r="AK199" s="5">
        <f t="shared" si="3"/>
        <v>5</v>
      </c>
    </row>
    <row r="200" spans="1:37" x14ac:dyDescent="0.25">
      <c r="A200" s="5" t="s">
        <v>788</v>
      </c>
      <c r="B200" s="5" t="s">
        <v>23</v>
      </c>
      <c r="C200" s="5" t="s">
        <v>708</v>
      </c>
      <c r="D200" s="5" t="s">
        <v>620</v>
      </c>
      <c r="E200" s="5" t="s">
        <v>1578</v>
      </c>
      <c r="F200" s="5" t="s">
        <v>789</v>
      </c>
      <c r="G200" s="5">
        <v>3</v>
      </c>
      <c r="H200" s="15">
        <v>2</v>
      </c>
      <c r="I200" s="4" t="s">
        <v>1900</v>
      </c>
      <c r="J200" s="13">
        <f>IFERROR(IF(INDEX('11.1_Outliers-Generation'!$N$5:$N$500,MATCH($F200,'11.1_Outliers-Generation'!$F$5:$F$500,0))&lt;&gt;"N",
INDEX('11.1_Outliers-Generation'!J$5:J$500,MATCH($F200,'11.1_Outliers-Generation'!$F$5:$F$500,0)),""),"")</f>
        <v>0.50073370692998587</v>
      </c>
      <c r="K200" s="8">
        <f>IFERROR(IF(INDEX('11.1_Outliers-Generation'!$N$5:$N$500,MATCH($F200,'11.1_Outliers-Generation'!$F$5:$F$500,0))&lt;&gt;"N",
INDEX('11.1_Outliers-Generation'!K$5:K$500,MATCH($F200,'11.1_Outliers-Generation'!$F$5:$F$500,0)),""),"")</f>
        <v>2016</v>
      </c>
      <c r="L200" s="13" t="str">
        <f>IFERROR(IF(INDEX('11.1_Outliers-Generation'!$N$5:$N$500,MATCH($F200,'11.1_Outliers-Generation'!$F$5:$F$500,0))&lt;&gt;"N",
INDEX('11.1_Outliers-Generation'!L$5:L$500,MATCH($F200,'11.1_Outliers-Generation'!$F$5:$F$500,0)),""),"")</f>
        <v>WaW_152</v>
      </c>
      <c r="M200" s="14">
        <f>IFERROR(IF(INDEX('11.2_Outliers-Collection_cov'!$N$5:$N$500,MATCH($F200,'11.2_Outliers-Collection_cov'!$F$5:$F$500,0))&lt;&gt;"N",
INDEX('11.2_Outliers-Collection_cov'!J$5:J$500,MATCH($F200,'11.2_Outliers-Collection_cov'!$F$5:$F$500,0)),""),"")</f>
        <v>71</v>
      </c>
      <c r="N200" s="8">
        <f>IFERROR(IF(INDEX('11.2_Outliers-Collection_cov'!$N$5:$N$500,MATCH($F200,'11.2_Outliers-Collection_cov'!$F$5:$F$500,0))&lt;&gt;"N",
INDEX('11.2_Outliers-Collection_cov'!K$5:K$500,MATCH($F200,'11.2_Outliers-Collection_cov'!$F$5:$F$500,0)),""),"")</f>
        <v>2016</v>
      </c>
      <c r="O200" s="13" t="str">
        <f>IFERROR(IF(INDEX('11.2_Outliers-Collection_cov'!$N$5:$N$500,MATCH($F200,'11.2_Outliers-Collection_cov'!$F$5:$F$500,0))&lt;&gt;"N",
INDEX('11.2_Outliers-Collection_cov'!L$5:L$500,MATCH($F200,'11.2_Outliers-Collection_cov'!$F$5:$F$500,0)),""),"")</f>
        <v>WaW_152</v>
      </c>
      <c r="P200" s="14">
        <f>IFERROR(IF(INDEX('11.3_Outliers-Plastic'!$N$5:$N$500,MATCH($F200,'11.3_Outliers-Plastic'!$F$5:$F$500,0))&lt;&gt;"N",
INDEX('11.3_Outliers-Plastic'!J$5:J$500,MATCH($F200,'11.3_Outliers-Plastic'!$F$5:$F$500,0)),""),"")</f>
        <v>11.253376012803841</v>
      </c>
      <c r="Q200" s="8">
        <f>IFERROR(IF(INDEX('11.3_Outliers-Plastic'!$N$5:$N$500,MATCH($F200,'11.3_Outliers-Plastic'!$F$5:$F$500,0))&lt;&gt;"N",
INDEX('11.3_Outliers-Plastic'!K$5:K$500,MATCH($F200,'11.3_Outliers-Plastic'!$F$5:$F$500,0)),""),"")</f>
        <v>2016</v>
      </c>
      <c r="R200" s="14" t="str">
        <f>IFERROR(IF(INDEX('11.3_Outliers-Plastic'!$N$5:$N$500,MATCH($F200,'11.3_Outliers-Plastic'!$F$5:$F$500,0))&lt;&gt;"N",
INDEX('11.3_Outliers-Plastic'!L$5:L$500,MATCH($F200,'11.3_Outliers-Plastic'!$F$5:$F$500,0)),""),"")</f>
        <v>WaW_152</v>
      </c>
      <c r="S200" s="12"/>
      <c r="T200" s="5"/>
      <c r="U200" s="5" t="s">
        <v>1569</v>
      </c>
      <c r="V200" s="14">
        <f>IFERROR(IF(INDEX('11.5_Outliers-Other_recovery'!$N$5:$N$500,MATCH($F200,'11.5_Outliers-Other_recovery'!$F$5:$F$500,0))&lt;&gt;"N",
INDEX('11.5_Outliers-Other_recovery'!J$5:J$500,MATCH($F200,'11.5_Outliers-Other_recovery'!$F$5:$F$500,0)),""),"")</f>
        <v>39.5</v>
      </c>
      <c r="W200" s="8">
        <f>IFERROR(IF(INDEX('11.5_Outliers-Other_recovery'!$N$5:$N$500,MATCH($F200,'11.5_Outliers-Other_recovery'!$F$5:$F$500,0))&lt;&gt;"N",
INDEX('11.5_Outliers-Other_recovery'!K$5:K$500,MATCH($F200,'11.5_Outliers-Other_recovery'!$F$5:$F$500,0)),""),"")</f>
        <v>2016</v>
      </c>
      <c r="X200" s="14" t="str">
        <f>IFERROR(IF(INDEX('11.5_Outliers-Other_recovery'!$N$5:$N$500,MATCH($F200,'11.5_Outliers-Other_recovery'!$F$5:$F$500,0))&lt;&gt;"N",
INDEX('11.5_Outliers-Other_recovery'!L$5:L$500,MATCH($F200,'11.5_Outliers-Other_recovery'!$F$5:$F$500,0)),""),"")</f>
        <v>WaW_152</v>
      </c>
      <c r="Y200" s="14">
        <f>IFERROR(IF(INDEX('11.4_Outliers-Formal_dry_recy'!$N$5:$N$500,MATCH($F200,'11.4_Outliers-Formal_dry_recy'!$F$5:$F$500,0))&lt;&gt;"N",
INDEX('11.4_Outliers-Formal_dry_recy'!J$5:J$500,MATCH($F200,'11.4_Outliers-Formal_dry_recy'!$F$5:$F$500,0)),""),"")</f>
        <v>0</v>
      </c>
      <c r="Z200" s="8">
        <f>IFERROR(IF(INDEX('11.4_Outliers-Formal_dry_recy'!$N$5:$N$500,MATCH($F200,'11.4_Outliers-Formal_dry_recy'!$F$5:$F$500,0))&lt;&gt;"N",
INDEX('11.4_Outliers-Formal_dry_recy'!K$5:K$500,MATCH($F200,'11.4_Outliers-Formal_dry_recy'!$F$5:$F$500,0)),""),"")</f>
        <v>2016</v>
      </c>
      <c r="AA200" s="14" t="str">
        <f>IFERROR(IF(INDEX('11.4_Outliers-Formal_dry_recy'!$N$5:$N$500,MATCH($F200,'11.4_Outliers-Formal_dry_recy'!$F$5:$F$500,0))&lt;&gt;"N",
INDEX('11.4_Outliers-Formal_dry_recy'!L$5:L$500,MATCH($F200,'11.4_Outliers-Formal_dry_recy'!$F$5:$F$500,0)),""),"")</f>
        <v>WaW_152</v>
      </c>
      <c r="AB200" s="14">
        <f>IFERROR(IF(INDEX('11.6_Outliers-Incineration'!$N$5:$N$500,MATCH($F200,'11.6_Outliers-Incineration'!$F$5:$F$500,0))&lt;&gt;"N",
INDEX('11.6_Outliers-Incineration'!J$5:J$500,MATCH($F200,'11.6_Outliers-Incineration'!$F$5:$F$500,0)),""),"")</f>
        <v>0</v>
      </c>
      <c r="AC200" s="8">
        <f>IFERROR(IF(INDEX('11.6_Outliers-Incineration'!$N$5:$N$500,MATCH($F200,'11.6_Outliers-Incineration'!$F$5:$F$500,0))&lt;&gt;"N",
INDEX('11.6_Outliers-Incineration'!K$5:K$500,MATCH($F200,'11.6_Outliers-Incineration'!$F$5:$F$500,0)),""),"")</f>
        <v>2016</v>
      </c>
      <c r="AD200" s="14" t="str">
        <f>IFERROR(IF(INDEX('11.6_Outliers-Incineration'!$N$5:$N$500,MATCH($F200,'11.6_Outliers-Incineration'!$F$5:$F$500,0))&lt;&gt;"N",
INDEX('11.6_Outliers-Incineration'!L$5:L$500,MATCH($F200,'11.6_Outliers-Incineration'!$F$5:$F$500,0)),""),"")</f>
        <v>WaW_152</v>
      </c>
      <c r="AE200" s="14">
        <f>IFERROR(IF(INDEX('11.7_Outliers-Controlled_disp'!$N$5:$N$500,MATCH($F200,'11.7_Outliers-Controlled_disp'!$F$5:$F$500,0))&lt;&gt;"N",
INDEX('11.7_Outliers-Controlled_disp'!J$5:J$500,MATCH($F200,'11.7_Outliers-Controlled_disp'!$F$5:$F$500,0)),""),"")</f>
        <v>0</v>
      </c>
      <c r="AF200" s="8">
        <f>IFERROR(IF(INDEX('11.7_Outliers-Controlled_disp'!$N$5:$N$500,MATCH($F200,'11.7_Outliers-Controlled_disp'!$F$5:$F$500,0))&lt;&gt;"N",
INDEX('11.7_Outliers-Controlled_disp'!K$5:K$500,MATCH($F200,'11.7_Outliers-Controlled_disp'!$F$5:$F$500,0)),""),"")</f>
        <v>2016</v>
      </c>
      <c r="AG200" s="14" t="str">
        <f>IFERROR(IF(INDEX('11.7_Outliers-Controlled_disp'!$N$5:$N$500,MATCH($F200,'11.7_Outliers-Controlled_disp'!$F$5:$F$500,0))&lt;&gt;"N",
INDEX('11.7_Outliers-Controlled_disp'!L$5:L$500,MATCH($F200,'11.7_Outliers-Controlled_disp'!$F$5:$F$500,0)),""),"")</f>
        <v>WaW_152</v>
      </c>
      <c r="AI200" s="5"/>
      <c r="AJ200" s="5" t="s">
        <v>1569</v>
      </c>
      <c r="AK200" s="5">
        <f t="shared" si="3"/>
        <v>7</v>
      </c>
    </row>
    <row r="201" spans="1:37" x14ac:dyDescent="0.25">
      <c r="A201" s="5" t="s">
        <v>790</v>
      </c>
      <c r="B201" s="5" t="s">
        <v>23</v>
      </c>
      <c r="C201" s="5" t="s">
        <v>708</v>
      </c>
      <c r="D201" s="5" t="s">
        <v>620</v>
      </c>
      <c r="E201" s="5" t="s">
        <v>792</v>
      </c>
      <c r="F201" s="5" t="s">
        <v>791</v>
      </c>
      <c r="G201" s="5">
        <v>3</v>
      </c>
      <c r="H201" s="15">
        <v>1</v>
      </c>
      <c r="I201" s="4"/>
      <c r="J201" s="13">
        <f>IFERROR(IF(INDEX('11.1_Outliers-Generation'!$N$5:$N$500,MATCH($F201,'11.1_Outliers-Generation'!$F$5:$F$500,0))&lt;&gt;"N",
INDEX('11.1_Outliers-Generation'!J$5:J$500,MATCH($F201,'11.1_Outliers-Generation'!$F$5:$F$500,0)),""),"")</f>
        <v>0.43139540081379152</v>
      </c>
      <c r="K201" s="8">
        <f>IFERROR(IF(INDEX('11.1_Outliers-Generation'!$N$5:$N$500,MATCH($F201,'11.1_Outliers-Generation'!$F$5:$F$500,0))&lt;&gt;"N",
INDEX('11.1_Outliers-Generation'!K$5:K$500,MATCH($F201,'11.1_Outliers-Generation'!$F$5:$F$500,0)),""),"")</f>
        <v>2016</v>
      </c>
      <c r="L201" s="13" t="str">
        <f>IFERROR(IF(INDEX('11.1_Outliers-Generation'!$N$5:$N$500,MATCH($F201,'11.1_Outliers-Generation'!$F$5:$F$500,0))&lt;&gt;"N",
INDEX('11.1_Outliers-Generation'!L$5:L$500,MATCH($F201,'11.1_Outliers-Generation'!$F$5:$F$500,0)),""),"")</f>
        <v>WaW_153</v>
      </c>
      <c r="M201" s="14">
        <f>IFERROR(IF(INDEX('11.2_Outliers-Collection_cov'!$N$5:$N$500,MATCH($F201,'11.2_Outliers-Collection_cov'!$F$5:$F$500,0))&lt;&gt;"N",
INDEX('11.2_Outliers-Collection_cov'!J$5:J$500,MATCH($F201,'11.2_Outliers-Collection_cov'!$F$5:$F$500,0)),""),"")</f>
        <v>88.06</v>
      </c>
      <c r="N201" s="8">
        <f>IFERROR(IF(INDEX('11.2_Outliers-Collection_cov'!$N$5:$N$500,MATCH($F201,'11.2_Outliers-Collection_cov'!$F$5:$F$500,0))&lt;&gt;"N",
INDEX('11.2_Outliers-Collection_cov'!K$5:K$500,MATCH($F201,'11.2_Outliers-Collection_cov'!$F$5:$F$500,0)),""),"")</f>
        <v>2016</v>
      </c>
      <c r="O201" s="13" t="str">
        <f>IFERROR(IF(INDEX('11.2_Outliers-Collection_cov'!$N$5:$N$500,MATCH($F201,'11.2_Outliers-Collection_cov'!$F$5:$F$500,0))&lt;&gt;"N",
INDEX('11.2_Outliers-Collection_cov'!L$5:L$500,MATCH($F201,'11.2_Outliers-Collection_cov'!$F$5:$F$500,0)),""),"")</f>
        <v>WaW_153</v>
      </c>
      <c r="P201" s="14">
        <f>IFERROR(IF(INDEX('11.3_Outliers-Plastic'!$N$5:$N$500,MATCH($F201,'11.3_Outliers-Plastic'!$F$5:$F$500,0))&lt;&gt;"N",
INDEX('11.3_Outliers-Plastic'!J$5:J$500,MATCH($F201,'11.3_Outliers-Plastic'!$F$5:$F$500,0)),""),"")</f>
        <v>13</v>
      </c>
      <c r="Q201" s="8">
        <f>IFERROR(IF(INDEX('11.3_Outliers-Plastic'!$N$5:$N$500,MATCH($F201,'11.3_Outliers-Plastic'!$F$5:$F$500,0))&lt;&gt;"N",
INDEX('11.3_Outliers-Plastic'!K$5:K$500,MATCH($F201,'11.3_Outliers-Plastic'!$F$5:$F$500,0)),""),"")</f>
        <v>2016</v>
      </c>
      <c r="R201" s="14" t="str">
        <f>IFERROR(IF(INDEX('11.3_Outliers-Plastic'!$N$5:$N$500,MATCH($F201,'11.3_Outliers-Plastic'!$F$5:$F$500,0))&lt;&gt;"N",
INDEX('11.3_Outliers-Plastic'!L$5:L$500,MATCH($F201,'11.3_Outliers-Plastic'!$F$5:$F$500,0)),""),"")</f>
        <v>WaW_153</v>
      </c>
      <c r="S201" s="12"/>
      <c r="T201" s="5"/>
      <c r="U201" s="5" t="s">
        <v>1569</v>
      </c>
      <c r="V201" s="14" t="str">
        <f>IFERROR(IF(INDEX('11.5_Outliers-Other_recovery'!$N$5:$N$500,MATCH($F201,'11.5_Outliers-Other_recovery'!$F$5:$F$500,0))&lt;&gt;"N",
INDEX('11.5_Outliers-Other_recovery'!J$5:J$500,MATCH($F201,'11.5_Outliers-Other_recovery'!$F$5:$F$500,0)),""),"")</f>
        <v/>
      </c>
      <c r="W201" s="8" t="str">
        <f>IFERROR(IF(INDEX('11.5_Outliers-Other_recovery'!$N$5:$N$500,MATCH($F201,'11.5_Outliers-Other_recovery'!$F$5:$F$500,0))&lt;&gt;"N",
INDEX('11.5_Outliers-Other_recovery'!K$5:K$500,MATCH($F201,'11.5_Outliers-Other_recovery'!$F$5:$F$500,0)),""),"")</f>
        <v/>
      </c>
      <c r="X201" s="14" t="str">
        <f>IFERROR(IF(INDEX('11.5_Outliers-Other_recovery'!$N$5:$N$500,MATCH($F201,'11.5_Outliers-Other_recovery'!$F$5:$F$500,0))&lt;&gt;"N",
INDEX('11.5_Outliers-Other_recovery'!L$5:L$500,MATCH($F201,'11.5_Outliers-Other_recovery'!$F$5:$F$500,0)),""),"")</f>
        <v/>
      </c>
      <c r="Y201" s="14">
        <f>IFERROR(IF(INDEX('11.4_Outliers-Formal_dry_recy'!$N$5:$N$500,MATCH($F201,'11.4_Outliers-Formal_dry_recy'!$F$5:$F$500,0))&lt;&gt;"N",
INDEX('11.4_Outliers-Formal_dry_recy'!J$5:J$500,MATCH($F201,'11.4_Outliers-Formal_dry_recy'!$F$5:$F$500,0)),""),"")</f>
        <v>0</v>
      </c>
      <c r="Z201" s="8">
        <f>IFERROR(IF(INDEX('11.4_Outliers-Formal_dry_recy'!$N$5:$N$500,MATCH($F201,'11.4_Outliers-Formal_dry_recy'!$F$5:$F$500,0))&lt;&gt;"N",
INDEX('11.4_Outliers-Formal_dry_recy'!K$5:K$500,MATCH($F201,'11.4_Outliers-Formal_dry_recy'!$F$5:$F$500,0)),""),"")</f>
        <v>2016</v>
      </c>
      <c r="AA201" s="14" t="str">
        <f>IFERROR(IF(INDEX('11.4_Outliers-Formal_dry_recy'!$N$5:$N$500,MATCH($F201,'11.4_Outliers-Formal_dry_recy'!$F$5:$F$500,0))&lt;&gt;"N",
INDEX('11.4_Outliers-Formal_dry_recy'!L$5:L$500,MATCH($F201,'11.4_Outliers-Formal_dry_recy'!$F$5:$F$500,0)),""),"")</f>
        <v>WaW_153</v>
      </c>
      <c r="AB201" s="14">
        <f>IFERROR(IF(INDEX('11.6_Outliers-Incineration'!$N$5:$N$500,MATCH($F201,'11.6_Outliers-Incineration'!$F$5:$F$500,0))&lt;&gt;"N",
INDEX('11.6_Outliers-Incineration'!J$5:J$500,MATCH($F201,'11.6_Outliers-Incineration'!$F$5:$F$500,0)),""),"")</f>
        <v>0</v>
      </c>
      <c r="AC201" s="8">
        <f>IFERROR(IF(INDEX('11.6_Outliers-Incineration'!$N$5:$N$500,MATCH($F201,'11.6_Outliers-Incineration'!$F$5:$F$500,0))&lt;&gt;"N",
INDEX('11.6_Outliers-Incineration'!K$5:K$500,MATCH($F201,'11.6_Outliers-Incineration'!$F$5:$F$500,0)),""),"")</f>
        <v>2016</v>
      </c>
      <c r="AD201" s="14" t="str">
        <f>IFERROR(IF(INDEX('11.6_Outliers-Incineration'!$N$5:$N$500,MATCH($F201,'11.6_Outliers-Incineration'!$F$5:$F$500,0))&lt;&gt;"N",
INDEX('11.6_Outliers-Incineration'!L$5:L$500,MATCH($F201,'11.6_Outliers-Incineration'!$F$5:$F$500,0)),""),"")</f>
        <v>WaW_153</v>
      </c>
      <c r="AE201" s="14">
        <f>IFERROR(IF(INDEX('11.7_Outliers-Controlled_disp'!$N$5:$N$500,MATCH($F201,'11.7_Outliers-Controlled_disp'!$F$5:$F$500,0))&lt;&gt;"N",
INDEX('11.7_Outliers-Controlled_disp'!J$5:J$500,MATCH($F201,'11.7_Outliers-Controlled_disp'!$F$5:$F$500,0)),""),"")</f>
        <v>100</v>
      </c>
      <c r="AF201" s="8">
        <f>IFERROR(IF(INDEX('11.7_Outliers-Controlled_disp'!$N$5:$N$500,MATCH($F201,'11.7_Outliers-Controlled_disp'!$F$5:$F$500,0))&lt;&gt;"N",
INDEX('11.7_Outliers-Controlled_disp'!K$5:K$500,MATCH($F201,'11.7_Outliers-Controlled_disp'!$F$5:$F$500,0)),""),"")</f>
        <v>2016</v>
      </c>
      <c r="AG201" s="14" t="str">
        <f>IFERROR(IF(INDEX('11.7_Outliers-Controlled_disp'!$N$5:$N$500,MATCH($F201,'11.7_Outliers-Controlled_disp'!$F$5:$F$500,0))&lt;&gt;"N",
INDEX('11.7_Outliers-Controlled_disp'!L$5:L$500,MATCH($F201,'11.7_Outliers-Controlled_disp'!$F$5:$F$500,0)),""),"")</f>
        <v>WaW_153</v>
      </c>
      <c r="AI201" s="5"/>
      <c r="AJ201" s="5" t="s">
        <v>1569</v>
      </c>
      <c r="AK201" s="5">
        <f t="shared" si="3"/>
        <v>6</v>
      </c>
    </row>
    <row r="202" spans="1:37" x14ac:dyDescent="0.25">
      <c r="A202" s="5" t="s">
        <v>793</v>
      </c>
      <c r="B202" s="5" t="s">
        <v>23</v>
      </c>
      <c r="C202" s="5" t="s">
        <v>708</v>
      </c>
      <c r="D202" s="5" t="s">
        <v>620</v>
      </c>
      <c r="E202" s="5" t="s">
        <v>795</v>
      </c>
      <c r="F202" s="5" t="s">
        <v>794</v>
      </c>
      <c r="G202" s="5">
        <v>3</v>
      </c>
      <c r="H202" s="15">
        <v>2</v>
      </c>
      <c r="I202" s="4" t="s">
        <v>1901</v>
      </c>
      <c r="J202" s="13">
        <f>IFERROR(IF(INDEX('11.1_Outliers-Generation'!$N$5:$N$500,MATCH($F202,'11.1_Outliers-Generation'!$F$5:$F$500,0))&lt;&gt;"N",
INDEX('11.1_Outliers-Generation'!J$5:J$500,MATCH($F202,'11.1_Outliers-Generation'!$F$5:$F$500,0)),""),"")</f>
        <v>0.88695017304771584</v>
      </c>
      <c r="K202" s="8">
        <f>IFERROR(IF(INDEX('11.1_Outliers-Generation'!$N$5:$N$500,MATCH($F202,'11.1_Outliers-Generation'!$F$5:$F$500,0))&lt;&gt;"N",
INDEX('11.1_Outliers-Generation'!K$5:K$500,MATCH($F202,'11.1_Outliers-Generation'!$F$5:$F$500,0)),""),"")</f>
        <v>2016</v>
      </c>
      <c r="L202" s="13" t="str">
        <f>IFERROR(IF(INDEX('11.1_Outliers-Generation'!$N$5:$N$500,MATCH($F202,'11.1_Outliers-Generation'!$F$5:$F$500,0))&lt;&gt;"N",
INDEX('11.1_Outliers-Generation'!L$5:L$500,MATCH($F202,'11.1_Outliers-Generation'!$F$5:$F$500,0)),""),"")</f>
        <v>WaW_154</v>
      </c>
      <c r="M202" s="14">
        <f>IFERROR(IF(INDEX('11.2_Outliers-Collection_cov'!$N$5:$N$500,MATCH($F202,'11.2_Outliers-Collection_cov'!$F$5:$F$500,0))&lt;&gt;"N",
INDEX('11.2_Outliers-Collection_cov'!J$5:J$500,MATCH($F202,'11.2_Outliers-Collection_cov'!$F$5:$F$500,0)),""),"")</f>
        <v>95.5</v>
      </c>
      <c r="N202" s="8">
        <f>IFERROR(IF(INDEX('11.2_Outliers-Collection_cov'!$N$5:$N$500,MATCH($F202,'11.2_Outliers-Collection_cov'!$F$5:$F$500,0))&lt;&gt;"N",
INDEX('11.2_Outliers-Collection_cov'!K$5:K$500,MATCH($F202,'11.2_Outliers-Collection_cov'!$F$5:$F$500,0)),""),"")</f>
        <v>2016</v>
      </c>
      <c r="O202" s="13" t="str">
        <f>IFERROR(IF(INDEX('11.2_Outliers-Collection_cov'!$N$5:$N$500,MATCH($F202,'11.2_Outliers-Collection_cov'!$F$5:$F$500,0))&lt;&gt;"N",
INDEX('11.2_Outliers-Collection_cov'!L$5:L$500,MATCH($F202,'11.2_Outliers-Collection_cov'!$F$5:$F$500,0)),""),"")</f>
        <v>WaW_154</v>
      </c>
      <c r="P202" s="14" t="str">
        <f>IFERROR(IF(INDEX('11.3_Outliers-Plastic'!$N$5:$N$500,MATCH($F202,'11.3_Outliers-Plastic'!$F$5:$F$500,0))&lt;&gt;"N",
INDEX('11.3_Outliers-Plastic'!J$5:J$500,MATCH($F202,'11.3_Outliers-Plastic'!$F$5:$F$500,0)),""),"")</f>
        <v/>
      </c>
      <c r="Q202" s="8" t="str">
        <f>IFERROR(IF(INDEX('11.3_Outliers-Plastic'!$N$5:$N$500,MATCH($F202,'11.3_Outliers-Plastic'!$F$5:$F$500,0))&lt;&gt;"N",
INDEX('11.3_Outliers-Plastic'!K$5:K$500,MATCH($F202,'11.3_Outliers-Plastic'!$F$5:$F$500,0)),""),"")</f>
        <v/>
      </c>
      <c r="R202" s="14" t="str">
        <f>IFERROR(IF(INDEX('11.3_Outliers-Plastic'!$N$5:$N$500,MATCH($F202,'11.3_Outliers-Plastic'!$F$5:$F$500,0))&lt;&gt;"N",
INDEX('11.3_Outliers-Plastic'!L$5:L$500,MATCH($F202,'11.3_Outliers-Plastic'!$F$5:$F$500,0)),""),"")</f>
        <v/>
      </c>
      <c r="S202" s="12"/>
      <c r="T202" s="5"/>
      <c r="U202" s="5" t="s">
        <v>1569</v>
      </c>
      <c r="V202" s="14" t="str">
        <f>IFERROR(IF(INDEX('11.5_Outliers-Other_recovery'!$N$5:$N$500,MATCH($F202,'11.5_Outliers-Other_recovery'!$F$5:$F$500,0))&lt;&gt;"N",
INDEX('11.5_Outliers-Other_recovery'!J$5:J$500,MATCH($F202,'11.5_Outliers-Other_recovery'!$F$5:$F$500,0)),""),"")</f>
        <v/>
      </c>
      <c r="W202" s="8" t="str">
        <f>IFERROR(IF(INDEX('11.5_Outliers-Other_recovery'!$N$5:$N$500,MATCH($F202,'11.5_Outliers-Other_recovery'!$F$5:$F$500,0))&lt;&gt;"N",
INDEX('11.5_Outliers-Other_recovery'!K$5:K$500,MATCH($F202,'11.5_Outliers-Other_recovery'!$F$5:$F$500,0)),""),"")</f>
        <v/>
      </c>
      <c r="X202" s="14" t="str">
        <f>IFERROR(IF(INDEX('11.5_Outliers-Other_recovery'!$N$5:$N$500,MATCH($F202,'11.5_Outliers-Other_recovery'!$F$5:$F$500,0))&lt;&gt;"N",
INDEX('11.5_Outliers-Other_recovery'!L$5:L$500,MATCH($F202,'11.5_Outliers-Other_recovery'!$F$5:$F$500,0)),""),"")</f>
        <v/>
      </c>
      <c r="Y202" s="14" t="str">
        <f>IFERROR(IF(INDEX('11.4_Outliers-Formal_dry_recy'!$N$5:$N$500,MATCH($F202,'11.4_Outliers-Formal_dry_recy'!$F$5:$F$500,0))&lt;&gt;"N",
INDEX('11.4_Outliers-Formal_dry_recy'!J$5:J$500,MATCH($F202,'11.4_Outliers-Formal_dry_recy'!$F$5:$F$500,0)),""),"")</f>
        <v/>
      </c>
      <c r="Z202" s="8" t="str">
        <f>IFERROR(IF(INDEX('11.4_Outliers-Formal_dry_recy'!$N$5:$N$500,MATCH($F202,'11.4_Outliers-Formal_dry_recy'!$F$5:$F$500,0))&lt;&gt;"N",
INDEX('11.4_Outliers-Formal_dry_recy'!K$5:K$500,MATCH($F202,'11.4_Outliers-Formal_dry_recy'!$F$5:$F$500,0)),""),"")</f>
        <v/>
      </c>
      <c r="AA202" s="14" t="str">
        <f>IFERROR(IF(INDEX('11.4_Outliers-Formal_dry_recy'!$N$5:$N$500,MATCH($F202,'11.4_Outliers-Formal_dry_recy'!$F$5:$F$500,0))&lt;&gt;"N",
INDEX('11.4_Outliers-Formal_dry_recy'!L$5:L$500,MATCH($F202,'11.4_Outliers-Formal_dry_recy'!$F$5:$F$500,0)),""),"")</f>
        <v/>
      </c>
      <c r="AB202" s="14" t="str">
        <f>IFERROR(IF(INDEX('11.6_Outliers-Incineration'!$N$5:$N$500,MATCH($F202,'11.6_Outliers-Incineration'!$F$5:$F$500,0))&lt;&gt;"N",
INDEX('11.6_Outliers-Incineration'!J$5:J$500,MATCH($F202,'11.6_Outliers-Incineration'!$F$5:$F$500,0)),""),"")</f>
        <v/>
      </c>
      <c r="AC202" s="8" t="str">
        <f>IFERROR(IF(INDEX('11.6_Outliers-Incineration'!$N$5:$N$500,MATCH($F202,'11.6_Outliers-Incineration'!$F$5:$F$500,0))&lt;&gt;"N",
INDEX('11.6_Outliers-Incineration'!K$5:K$500,MATCH($F202,'11.6_Outliers-Incineration'!$F$5:$F$500,0)),""),"")</f>
        <v/>
      </c>
      <c r="AD202" s="14" t="str">
        <f>IFERROR(IF(INDEX('11.6_Outliers-Incineration'!$N$5:$N$500,MATCH($F202,'11.6_Outliers-Incineration'!$F$5:$F$500,0))&lt;&gt;"N",
INDEX('11.6_Outliers-Incineration'!L$5:L$500,MATCH($F202,'11.6_Outliers-Incineration'!$F$5:$F$500,0)),""),"")</f>
        <v/>
      </c>
      <c r="AE202" s="14">
        <f>IFERROR(IF(INDEX('11.7_Outliers-Controlled_disp'!$N$5:$N$500,MATCH($F202,'11.7_Outliers-Controlled_disp'!$F$5:$F$500,0))&lt;&gt;"N",
INDEX('11.7_Outliers-Controlled_disp'!J$5:J$500,MATCH($F202,'11.7_Outliers-Controlled_disp'!$F$5:$F$500,0)),""),"")</f>
        <v>100</v>
      </c>
      <c r="AF202" s="8">
        <f>IFERROR(IF(INDEX('11.7_Outliers-Controlled_disp'!$N$5:$N$500,MATCH($F202,'11.7_Outliers-Controlled_disp'!$F$5:$F$500,0))&lt;&gt;"N",
INDEX('11.7_Outliers-Controlled_disp'!K$5:K$500,MATCH($F202,'11.7_Outliers-Controlled_disp'!$F$5:$F$500,0)),""),"")</f>
        <v>2016</v>
      </c>
      <c r="AG202" s="14" t="str">
        <f>IFERROR(IF(INDEX('11.7_Outliers-Controlled_disp'!$N$5:$N$500,MATCH($F202,'11.7_Outliers-Controlled_disp'!$F$5:$F$500,0))&lt;&gt;"N",
INDEX('11.7_Outliers-Controlled_disp'!L$5:L$500,MATCH($F202,'11.7_Outliers-Controlled_disp'!$F$5:$F$500,0)),""),"")</f>
        <v>WaW_154</v>
      </c>
      <c r="AI202" s="5"/>
      <c r="AJ202" s="5" t="s">
        <v>1569</v>
      </c>
      <c r="AK202" s="5">
        <f t="shared" si="3"/>
        <v>3</v>
      </c>
    </row>
    <row r="203" spans="1:37" x14ac:dyDescent="0.25">
      <c r="A203" s="5" t="s">
        <v>796</v>
      </c>
      <c r="B203" s="5" t="s">
        <v>23</v>
      </c>
      <c r="C203" s="5" t="s">
        <v>708</v>
      </c>
      <c r="D203" s="5" t="s">
        <v>620</v>
      </c>
      <c r="E203" s="5" t="s">
        <v>798</v>
      </c>
      <c r="F203" s="5" t="s">
        <v>797</v>
      </c>
      <c r="G203" s="5">
        <v>3</v>
      </c>
      <c r="H203" s="15">
        <v>2</v>
      </c>
      <c r="I203" s="4" t="s">
        <v>1907</v>
      </c>
      <c r="J203" s="13">
        <f>IFERROR(IF(INDEX('11.1_Outliers-Generation'!$N$5:$N$500,MATCH($F203,'11.1_Outliers-Generation'!$F$5:$F$500,0))&lt;&gt;"N",
INDEX('11.1_Outliers-Generation'!J$5:J$500,MATCH($F203,'11.1_Outliers-Generation'!$F$5:$F$500,0)),""),"")</f>
        <v>0.41779562505776519</v>
      </c>
      <c r="K203" s="8">
        <f>IFERROR(IF(INDEX('11.1_Outliers-Generation'!$N$5:$N$500,MATCH($F203,'11.1_Outliers-Generation'!$F$5:$F$500,0))&lt;&gt;"N",
INDEX('11.1_Outliers-Generation'!K$5:K$500,MATCH($F203,'11.1_Outliers-Generation'!$F$5:$F$500,0)),""),"")</f>
        <v>2016</v>
      </c>
      <c r="L203" s="13" t="str">
        <f>IFERROR(IF(INDEX('11.1_Outliers-Generation'!$N$5:$N$500,MATCH($F203,'11.1_Outliers-Generation'!$F$5:$F$500,0))&lt;&gt;"N",
INDEX('11.1_Outliers-Generation'!L$5:L$500,MATCH($F203,'11.1_Outliers-Generation'!$F$5:$F$500,0)),""),"")</f>
        <v>WaW_155</v>
      </c>
      <c r="M203" s="14">
        <f>IFERROR(IF(INDEX('11.2_Outliers-Collection_cov'!$N$5:$N$500,MATCH($F203,'11.2_Outliers-Collection_cov'!$F$5:$F$500,0))&lt;&gt;"N",
INDEX('11.2_Outliers-Collection_cov'!J$5:J$500,MATCH($F203,'11.2_Outliers-Collection_cov'!$F$5:$F$500,0)),""),"")</f>
        <v>79</v>
      </c>
      <c r="N203" s="8">
        <f>IFERROR(IF(INDEX('11.2_Outliers-Collection_cov'!$N$5:$N$500,MATCH($F203,'11.2_Outliers-Collection_cov'!$F$5:$F$500,0))&lt;&gt;"N",
INDEX('11.2_Outliers-Collection_cov'!K$5:K$500,MATCH($F203,'11.2_Outliers-Collection_cov'!$F$5:$F$500,0)),""),"")</f>
        <v>2016</v>
      </c>
      <c r="O203" s="13" t="str">
        <f>IFERROR(IF(INDEX('11.2_Outliers-Collection_cov'!$N$5:$N$500,MATCH($F203,'11.2_Outliers-Collection_cov'!$F$5:$F$500,0))&lt;&gt;"N",
INDEX('11.2_Outliers-Collection_cov'!L$5:L$500,MATCH($F203,'11.2_Outliers-Collection_cov'!$F$5:$F$500,0)),""),"")</f>
        <v>WaW_155</v>
      </c>
      <c r="P203" s="14">
        <f>IFERROR(IF(INDEX('11.3_Outliers-Plastic'!$N$5:$N$500,MATCH($F203,'11.3_Outliers-Plastic'!$F$5:$F$500,0))&lt;&gt;"N",
INDEX('11.3_Outliers-Plastic'!J$5:J$500,MATCH($F203,'11.3_Outliers-Plastic'!$F$5:$F$500,0)),""),"")</f>
        <v>15.344603381014307</v>
      </c>
      <c r="Q203" s="8">
        <f>IFERROR(IF(INDEX('11.3_Outliers-Plastic'!$N$5:$N$500,MATCH($F203,'11.3_Outliers-Plastic'!$F$5:$F$500,0))&lt;&gt;"N",
INDEX('11.3_Outliers-Plastic'!K$5:K$500,MATCH($F203,'11.3_Outliers-Plastic'!$F$5:$F$500,0)),""),"")</f>
        <v>2016</v>
      </c>
      <c r="R203" s="14" t="str">
        <f>IFERROR(IF(INDEX('11.3_Outliers-Plastic'!$N$5:$N$500,MATCH($F203,'11.3_Outliers-Plastic'!$F$5:$F$500,0))&lt;&gt;"N",
INDEX('11.3_Outliers-Plastic'!L$5:L$500,MATCH($F203,'11.3_Outliers-Plastic'!$F$5:$F$500,0)),""),"")</f>
        <v>WaW_155</v>
      </c>
      <c r="S203" s="12"/>
      <c r="T203" s="5"/>
      <c r="U203" s="5" t="s">
        <v>1569</v>
      </c>
      <c r="V203" s="14">
        <f>IFERROR(IF(INDEX('11.5_Outliers-Other_recovery'!$N$5:$N$500,MATCH($F203,'11.5_Outliers-Other_recovery'!$F$5:$F$500,0))&lt;&gt;"N",
INDEX('11.5_Outliers-Other_recovery'!J$5:J$500,MATCH($F203,'11.5_Outliers-Other_recovery'!$F$5:$F$500,0)),""),"")</f>
        <v>31.385006353240151</v>
      </c>
      <c r="W203" s="8">
        <f>IFERROR(IF(INDEX('11.5_Outliers-Other_recovery'!$N$5:$N$500,MATCH($F203,'11.5_Outliers-Other_recovery'!$F$5:$F$500,0))&lt;&gt;"N",
INDEX('11.5_Outliers-Other_recovery'!K$5:K$500,MATCH($F203,'11.5_Outliers-Other_recovery'!$F$5:$F$500,0)),""),"")</f>
        <v>2016</v>
      </c>
      <c r="X203" s="14" t="str">
        <f>IFERROR(IF(INDEX('11.5_Outliers-Other_recovery'!$N$5:$N$500,MATCH($F203,'11.5_Outliers-Other_recovery'!$F$5:$F$500,0))&lt;&gt;"N",
INDEX('11.5_Outliers-Other_recovery'!L$5:L$500,MATCH($F203,'11.5_Outliers-Other_recovery'!$F$5:$F$500,0)),""),"")</f>
        <v>WaW_155</v>
      </c>
      <c r="Y203" s="14">
        <f>IFERROR(IF(INDEX('11.4_Outliers-Formal_dry_recy'!$N$5:$N$500,MATCH($F203,'11.4_Outliers-Formal_dry_recy'!$F$5:$F$500,0))&lt;&gt;"N",
INDEX('11.4_Outliers-Formal_dry_recy'!J$5:J$500,MATCH($F203,'11.4_Outliers-Formal_dry_recy'!$F$5:$F$500,0)),""),"")</f>
        <v>0</v>
      </c>
      <c r="Z203" s="8">
        <f>IFERROR(IF(INDEX('11.4_Outliers-Formal_dry_recy'!$N$5:$N$500,MATCH($F203,'11.4_Outliers-Formal_dry_recy'!$F$5:$F$500,0))&lt;&gt;"N",
INDEX('11.4_Outliers-Formal_dry_recy'!K$5:K$500,MATCH($F203,'11.4_Outliers-Formal_dry_recy'!$F$5:$F$500,0)),""),"")</f>
        <v>2016</v>
      </c>
      <c r="AA203" s="14" t="str">
        <f>IFERROR(IF(INDEX('11.4_Outliers-Formal_dry_recy'!$N$5:$N$500,MATCH($F203,'11.4_Outliers-Formal_dry_recy'!$F$5:$F$500,0))&lt;&gt;"N",
INDEX('11.4_Outliers-Formal_dry_recy'!L$5:L$500,MATCH($F203,'11.4_Outliers-Formal_dry_recy'!$F$5:$F$500,0)),""),"")</f>
        <v>WaW_155</v>
      </c>
      <c r="AB203" s="14">
        <f>IFERROR(IF(INDEX('11.6_Outliers-Incineration'!$N$5:$N$500,MATCH($F203,'11.6_Outliers-Incineration'!$F$5:$F$500,0))&lt;&gt;"N",
INDEX('11.6_Outliers-Incineration'!J$5:J$500,MATCH($F203,'11.6_Outliers-Incineration'!$F$5:$F$500,0)),""),"")</f>
        <v>0</v>
      </c>
      <c r="AC203" s="8">
        <f>IFERROR(IF(INDEX('11.6_Outliers-Incineration'!$N$5:$N$500,MATCH($F203,'11.6_Outliers-Incineration'!$F$5:$F$500,0))&lt;&gt;"N",
INDEX('11.6_Outliers-Incineration'!K$5:K$500,MATCH($F203,'11.6_Outliers-Incineration'!$F$5:$F$500,0)),""),"")</f>
        <v>2016</v>
      </c>
      <c r="AD203" s="14" t="str">
        <f>IFERROR(IF(INDEX('11.6_Outliers-Incineration'!$N$5:$N$500,MATCH($F203,'11.6_Outliers-Incineration'!$F$5:$F$500,0))&lt;&gt;"N",
INDEX('11.6_Outliers-Incineration'!L$5:L$500,MATCH($F203,'11.6_Outliers-Incineration'!$F$5:$F$500,0)),""),"")</f>
        <v>WaW_155</v>
      </c>
      <c r="AE203" s="14">
        <f>IFERROR(IF(INDEX('11.7_Outliers-Controlled_disp'!$N$5:$N$500,MATCH($F203,'11.7_Outliers-Controlled_disp'!$F$5:$F$500,0))&lt;&gt;"N",
INDEX('11.7_Outliers-Controlled_disp'!J$5:J$500,MATCH($F203,'11.7_Outliers-Controlled_disp'!$F$5:$F$500,0)),""),"")</f>
        <v>0</v>
      </c>
      <c r="AF203" s="8">
        <f>IFERROR(IF(INDEX('11.7_Outliers-Controlled_disp'!$N$5:$N$500,MATCH($F203,'11.7_Outliers-Controlled_disp'!$F$5:$F$500,0))&lt;&gt;"N",
INDEX('11.7_Outliers-Controlled_disp'!K$5:K$500,MATCH($F203,'11.7_Outliers-Controlled_disp'!$F$5:$F$500,0)),""),"")</f>
        <v>2016</v>
      </c>
      <c r="AG203" s="14" t="str">
        <f>IFERROR(IF(INDEX('11.7_Outliers-Controlled_disp'!$N$5:$N$500,MATCH($F203,'11.7_Outliers-Controlled_disp'!$F$5:$F$500,0))&lt;&gt;"N",
INDEX('11.7_Outliers-Controlled_disp'!L$5:L$500,MATCH($F203,'11.7_Outliers-Controlled_disp'!$F$5:$F$500,0)),""),"")</f>
        <v>WaW_155</v>
      </c>
      <c r="AI203" s="5"/>
      <c r="AJ203" s="5" t="s">
        <v>1569</v>
      </c>
      <c r="AK203" s="5">
        <f t="shared" si="3"/>
        <v>7</v>
      </c>
    </row>
    <row r="204" spans="1:37" x14ac:dyDescent="0.25">
      <c r="A204" s="5" t="s">
        <v>799</v>
      </c>
      <c r="B204" s="5" t="s">
        <v>23</v>
      </c>
      <c r="C204" s="5" t="s">
        <v>708</v>
      </c>
      <c r="D204" s="5" t="s">
        <v>620</v>
      </c>
      <c r="E204" s="5" t="s">
        <v>801</v>
      </c>
      <c r="F204" s="5" t="s">
        <v>800</v>
      </c>
      <c r="G204" s="5">
        <v>3</v>
      </c>
      <c r="H204" s="15">
        <v>1</v>
      </c>
      <c r="I204" s="4" t="s">
        <v>1908</v>
      </c>
      <c r="J204" s="13">
        <f>IFERROR(IF(INDEX('11.1_Outliers-Generation'!$N$5:$N$500,MATCH($F204,'11.1_Outliers-Generation'!$F$5:$F$500,0))&lt;&gt;"N",
INDEX('11.1_Outliers-Generation'!J$5:J$500,MATCH($F204,'11.1_Outliers-Generation'!$F$5:$F$500,0)),""),"")</f>
        <v>0.91101311890828696</v>
      </c>
      <c r="K204" s="8">
        <f>IFERROR(IF(INDEX('11.1_Outliers-Generation'!$N$5:$N$500,MATCH($F204,'11.1_Outliers-Generation'!$F$5:$F$500,0))&lt;&gt;"N",
INDEX('11.1_Outliers-Generation'!K$5:K$500,MATCH($F204,'11.1_Outliers-Generation'!$F$5:$F$500,0)),""),"")</f>
        <v>2016</v>
      </c>
      <c r="L204" s="13" t="str">
        <f>IFERROR(IF(INDEX('11.1_Outliers-Generation'!$N$5:$N$500,MATCH($F204,'11.1_Outliers-Generation'!$F$5:$F$500,0))&lt;&gt;"N",
INDEX('11.1_Outliers-Generation'!L$5:L$500,MATCH($F204,'11.1_Outliers-Generation'!$F$5:$F$500,0)),""),"")</f>
        <v>WaW_156</v>
      </c>
      <c r="M204" s="14">
        <f>IFERROR(IF(INDEX('11.2_Outliers-Collection_cov'!$N$5:$N$500,MATCH($F204,'11.2_Outliers-Collection_cov'!$F$5:$F$500,0))&lt;&gt;"N",
INDEX('11.2_Outliers-Collection_cov'!J$5:J$500,MATCH($F204,'11.2_Outliers-Collection_cov'!$F$5:$F$500,0)),""),"")</f>
        <v>65</v>
      </c>
      <c r="N204" s="8">
        <f>IFERROR(IF(INDEX('11.2_Outliers-Collection_cov'!$N$5:$N$500,MATCH($F204,'11.2_Outliers-Collection_cov'!$F$5:$F$500,0))&lt;&gt;"N",
INDEX('11.2_Outliers-Collection_cov'!K$5:K$500,MATCH($F204,'11.2_Outliers-Collection_cov'!$F$5:$F$500,0)),""),"")</f>
        <v>2016</v>
      </c>
      <c r="O204" s="13" t="str">
        <f>IFERROR(IF(INDEX('11.2_Outliers-Collection_cov'!$N$5:$N$500,MATCH($F204,'11.2_Outliers-Collection_cov'!$F$5:$F$500,0))&lt;&gt;"N",
INDEX('11.2_Outliers-Collection_cov'!L$5:L$500,MATCH($F204,'11.2_Outliers-Collection_cov'!$F$5:$F$500,0)),""),"")</f>
        <v>WaW_156</v>
      </c>
      <c r="P204" s="14">
        <f>IFERROR(IF(INDEX('11.3_Outliers-Plastic'!$N$5:$N$500,MATCH($F204,'11.3_Outliers-Plastic'!$F$5:$F$500,0))&lt;&gt;"N",
INDEX('11.3_Outliers-Plastic'!J$5:J$500,MATCH($F204,'11.3_Outliers-Plastic'!$F$5:$F$500,0)),""),"")</f>
        <v>15</v>
      </c>
      <c r="Q204" s="8">
        <f>IFERROR(IF(INDEX('11.3_Outliers-Plastic'!$N$5:$N$500,MATCH($F204,'11.3_Outliers-Plastic'!$F$5:$F$500,0))&lt;&gt;"N",
INDEX('11.3_Outliers-Plastic'!K$5:K$500,MATCH($F204,'11.3_Outliers-Plastic'!$F$5:$F$500,0)),""),"")</f>
        <v>2016</v>
      </c>
      <c r="R204" s="14" t="str">
        <f>IFERROR(IF(INDEX('11.3_Outliers-Plastic'!$N$5:$N$500,MATCH($F204,'11.3_Outliers-Plastic'!$F$5:$F$500,0))&lt;&gt;"N",
INDEX('11.3_Outliers-Plastic'!L$5:L$500,MATCH($F204,'11.3_Outliers-Plastic'!$F$5:$F$500,0)),""),"")</f>
        <v>WaW_156</v>
      </c>
      <c r="S204" s="12"/>
      <c r="T204" s="5"/>
      <c r="U204" s="5" t="s">
        <v>1569</v>
      </c>
      <c r="V204" s="14">
        <f>IFERROR(IF(INDEX('11.5_Outliers-Other_recovery'!$N$5:$N$500,MATCH($F204,'11.5_Outliers-Other_recovery'!$F$5:$F$500,0))&lt;&gt;"N",
INDEX('11.5_Outliers-Other_recovery'!J$5:J$500,MATCH($F204,'11.5_Outliers-Other_recovery'!$F$5:$F$500,0)),""),"")</f>
        <v>0</v>
      </c>
      <c r="W204" s="8">
        <f>IFERROR(IF(INDEX('11.5_Outliers-Other_recovery'!$N$5:$N$500,MATCH($F204,'11.5_Outliers-Other_recovery'!$F$5:$F$500,0))&lt;&gt;"N",
INDEX('11.5_Outliers-Other_recovery'!K$5:K$500,MATCH($F204,'11.5_Outliers-Other_recovery'!$F$5:$F$500,0)),""),"")</f>
        <v>2016</v>
      </c>
      <c r="X204" s="14" t="str">
        <f>IFERROR(IF(INDEX('11.5_Outliers-Other_recovery'!$N$5:$N$500,MATCH($F204,'11.5_Outliers-Other_recovery'!$F$5:$F$500,0))&lt;&gt;"N",
INDEX('11.5_Outliers-Other_recovery'!L$5:L$500,MATCH($F204,'11.5_Outliers-Other_recovery'!$F$5:$F$500,0)),""),"")</f>
        <v>WaW_156</v>
      </c>
      <c r="Y204" s="14">
        <f>IFERROR(IF(INDEX('11.4_Outliers-Formal_dry_recy'!$N$5:$N$500,MATCH($F204,'11.4_Outliers-Formal_dry_recy'!$F$5:$F$500,0))&lt;&gt;"N",
INDEX('11.4_Outliers-Formal_dry_recy'!J$5:J$500,MATCH($F204,'11.4_Outliers-Formal_dry_recy'!$F$5:$F$500,0)),""),"")</f>
        <v>0</v>
      </c>
      <c r="Z204" s="8">
        <f>IFERROR(IF(INDEX('11.4_Outliers-Formal_dry_recy'!$N$5:$N$500,MATCH($F204,'11.4_Outliers-Formal_dry_recy'!$F$5:$F$500,0))&lt;&gt;"N",
INDEX('11.4_Outliers-Formal_dry_recy'!K$5:K$500,MATCH($F204,'11.4_Outliers-Formal_dry_recy'!$F$5:$F$500,0)),""),"")</f>
        <v>2016</v>
      </c>
      <c r="AA204" s="14" t="str">
        <f>IFERROR(IF(INDEX('11.4_Outliers-Formal_dry_recy'!$N$5:$N$500,MATCH($F204,'11.4_Outliers-Formal_dry_recy'!$F$5:$F$500,0))&lt;&gt;"N",
INDEX('11.4_Outliers-Formal_dry_recy'!L$5:L$500,MATCH($F204,'11.4_Outliers-Formal_dry_recy'!$F$5:$F$500,0)),""),"")</f>
        <v>WaW_156</v>
      </c>
      <c r="AB204" s="14">
        <f>IFERROR(IF(INDEX('11.6_Outliers-Incineration'!$N$5:$N$500,MATCH($F204,'11.6_Outliers-Incineration'!$F$5:$F$500,0))&lt;&gt;"N",
INDEX('11.6_Outliers-Incineration'!J$5:J$500,MATCH($F204,'11.6_Outliers-Incineration'!$F$5:$F$500,0)),""),"")</f>
        <v>0</v>
      </c>
      <c r="AC204" s="8">
        <f>IFERROR(IF(INDEX('11.6_Outliers-Incineration'!$N$5:$N$500,MATCH($F204,'11.6_Outliers-Incineration'!$F$5:$F$500,0))&lt;&gt;"N",
INDEX('11.6_Outliers-Incineration'!K$5:K$500,MATCH($F204,'11.6_Outliers-Incineration'!$F$5:$F$500,0)),""),"")</f>
        <v>2016</v>
      </c>
      <c r="AD204" s="14" t="str">
        <f>IFERROR(IF(INDEX('11.6_Outliers-Incineration'!$N$5:$N$500,MATCH($F204,'11.6_Outliers-Incineration'!$F$5:$F$500,0))&lt;&gt;"N",
INDEX('11.6_Outliers-Incineration'!L$5:L$500,MATCH($F204,'11.6_Outliers-Incineration'!$F$5:$F$500,0)),""),"")</f>
        <v>WaW_156</v>
      </c>
      <c r="AE204" s="14">
        <f>IFERROR(IF(INDEX('11.7_Outliers-Controlled_disp'!$N$5:$N$500,MATCH($F204,'11.7_Outliers-Controlled_disp'!$F$5:$F$500,0))&lt;&gt;"N",
INDEX('11.7_Outliers-Controlled_disp'!J$5:J$500,MATCH($F204,'11.7_Outliers-Controlled_disp'!$F$5:$F$500,0)),""),"")</f>
        <v>0</v>
      </c>
      <c r="AF204" s="8">
        <f>IFERROR(IF(INDEX('11.7_Outliers-Controlled_disp'!$N$5:$N$500,MATCH($F204,'11.7_Outliers-Controlled_disp'!$F$5:$F$500,0))&lt;&gt;"N",
INDEX('11.7_Outliers-Controlled_disp'!K$5:K$500,MATCH($F204,'11.7_Outliers-Controlled_disp'!$F$5:$F$500,0)),""),"")</f>
        <v>2016</v>
      </c>
      <c r="AG204" s="14" t="str">
        <f>IFERROR(IF(INDEX('11.7_Outliers-Controlled_disp'!$N$5:$N$500,MATCH($F204,'11.7_Outliers-Controlled_disp'!$F$5:$F$500,0))&lt;&gt;"N",
INDEX('11.7_Outliers-Controlled_disp'!L$5:L$500,MATCH($F204,'11.7_Outliers-Controlled_disp'!$F$5:$F$500,0)),""),"")</f>
        <v>WaW_156</v>
      </c>
      <c r="AI204" s="5"/>
      <c r="AJ204" s="5" t="s">
        <v>1569</v>
      </c>
      <c r="AK204" s="5">
        <f t="shared" si="3"/>
        <v>7</v>
      </c>
    </row>
    <row r="205" spans="1:37" x14ac:dyDescent="0.25">
      <c r="A205" s="5" t="s">
        <v>802</v>
      </c>
      <c r="B205" s="5" t="s">
        <v>23</v>
      </c>
      <c r="C205" s="5" t="s">
        <v>708</v>
      </c>
      <c r="D205" s="5" t="s">
        <v>620</v>
      </c>
      <c r="E205" s="5" t="s">
        <v>804</v>
      </c>
      <c r="F205" s="5" t="s">
        <v>803</v>
      </c>
      <c r="G205" s="5">
        <v>3</v>
      </c>
      <c r="H205" s="15">
        <v>1</v>
      </c>
      <c r="I205" s="4" t="s">
        <v>1909</v>
      </c>
      <c r="J205" s="13">
        <f>IFERROR(IF(INDEX('11.1_Outliers-Generation'!$N$5:$N$500,MATCH($F205,'11.1_Outliers-Generation'!$F$5:$F$500,0))&lt;&gt;"N",
INDEX('11.1_Outliers-Generation'!J$5:J$500,MATCH($F205,'11.1_Outliers-Generation'!$F$5:$F$500,0)),""),"")</f>
        <v>0.75084559222915348</v>
      </c>
      <c r="K205" s="8">
        <f>IFERROR(IF(INDEX('11.1_Outliers-Generation'!$N$5:$N$500,MATCH($F205,'11.1_Outliers-Generation'!$F$5:$F$500,0))&lt;&gt;"N",
INDEX('11.1_Outliers-Generation'!K$5:K$500,MATCH($F205,'11.1_Outliers-Generation'!$F$5:$F$500,0)),""),"")</f>
        <v>2016</v>
      </c>
      <c r="L205" s="13" t="str">
        <f>IFERROR(IF(INDEX('11.1_Outliers-Generation'!$N$5:$N$500,MATCH($F205,'11.1_Outliers-Generation'!$F$5:$F$500,0))&lt;&gt;"N",
INDEX('11.1_Outliers-Generation'!L$5:L$500,MATCH($F205,'11.1_Outliers-Generation'!$F$5:$F$500,0)),""),"")</f>
        <v>WaW_157</v>
      </c>
      <c r="M205" s="14">
        <f>IFERROR(IF(INDEX('11.2_Outliers-Collection_cov'!$N$5:$N$500,MATCH($F205,'11.2_Outliers-Collection_cov'!$F$5:$F$500,0))&lt;&gt;"N",
INDEX('11.2_Outliers-Collection_cov'!J$5:J$500,MATCH($F205,'11.2_Outliers-Collection_cov'!$F$5:$F$500,0)),""),"")</f>
        <v>85</v>
      </c>
      <c r="N205" s="8">
        <f>IFERROR(IF(INDEX('11.2_Outliers-Collection_cov'!$N$5:$N$500,MATCH($F205,'11.2_Outliers-Collection_cov'!$F$5:$F$500,0))&lt;&gt;"N",
INDEX('11.2_Outliers-Collection_cov'!K$5:K$500,MATCH($F205,'11.2_Outliers-Collection_cov'!$F$5:$F$500,0)),""),"")</f>
        <v>2016</v>
      </c>
      <c r="O205" s="13" t="str">
        <f>IFERROR(IF(INDEX('11.2_Outliers-Collection_cov'!$N$5:$N$500,MATCH($F205,'11.2_Outliers-Collection_cov'!$F$5:$F$500,0))&lt;&gt;"N",
INDEX('11.2_Outliers-Collection_cov'!L$5:L$500,MATCH($F205,'11.2_Outliers-Collection_cov'!$F$5:$F$500,0)),""),"")</f>
        <v>WaW_157</v>
      </c>
      <c r="P205" s="14" t="str">
        <f>IFERROR(IF(INDEX('11.3_Outliers-Plastic'!$N$5:$N$500,MATCH($F205,'11.3_Outliers-Plastic'!$F$5:$F$500,0))&lt;&gt;"N",
INDEX('11.3_Outliers-Plastic'!J$5:J$500,MATCH($F205,'11.3_Outliers-Plastic'!$F$5:$F$500,0)),""),"")</f>
        <v/>
      </c>
      <c r="Q205" s="8" t="str">
        <f>IFERROR(IF(INDEX('11.3_Outliers-Plastic'!$N$5:$N$500,MATCH($F205,'11.3_Outliers-Plastic'!$F$5:$F$500,0))&lt;&gt;"N",
INDEX('11.3_Outliers-Plastic'!K$5:K$500,MATCH($F205,'11.3_Outliers-Plastic'!$F$5:$F$500,0)),""),"")</f>
        <v/>
      </c>
      <c r="R205" s="14" t="str">
        <f>IFERROR(IF(INDEX('11.3_Outliers-Plastic'!$N$5:$N$500,MATCH($F205,'11.3_Outliers-Plastic'!$F$5:$F$500,0))&lt;&gt;"N",
INDEX('11.3_Outliers-Plastic'!L$5:L$500,MATCH($F205,'11.3_Outliers-Plastic'!$F$5:$F$500,0)),""),"")</f>
        <v/>
      </c>
      <c r="S205" s="12"/>
      <c r="T205" s="5"/>
      <c r="U205" s="5" t="s">
        <v>1569</v>
      </c>
      <c r="V205" s="14">
        <f>IFERROR(IF(INDEX('11.5_Outliers-Other_recovery'!$N$5:$N$500,MATCH($F205,'11.5_Outliers-Other_recovery'!$F$5:$F$500,0))&lt;&gt;"N",
INDEX('11.5_Outliers-Other_recovery'!J$5:J$500,MATCH($F205,'11.5_Outliers-Other_recovery'!$F$5:$F$500,0)),""),"")</f>
        <v>9.8557692307692299</v>
      </c>
      <c r="W205" s="8">
        <f>IFERROR(IF(INDEX('11.5_Outliers-Other_recovery'!$N$5:$N$500,MATCH($F205,'11.5_Outliers-Other_recovery'!$F$5:$F$500,0))&lt;&gt;"N",
INDEX('11.5_Outliers-Other_recovery'!K$5:K$500,MATCH($F205,'11.5_Outliers-Other_recovery'!$F$5:$F$500,0)),""),"")</f>
        <v>2016</v>
      </c>
      <c r="X205" s="14" t="str">
        <f>IFERROR(IF(INDEX('11.5_Outliers-Other_recovery'!$N$5:$N$500,MATCH($F205,'11.5_Outliers-Other_recovery'!$F$5:$F$500,0))&lt;&gt;"N",
INDEX('11.5_Outliers-Other_recovery'!L$5:L$500,MATCH($F205,'11.5_Outliers-Other_recovery'!$F$5:$F$500,0)),""),"")</f>
        <v>WaW_157</v>
      </c>
      <c r="Y205" s="14">
        <f>IFERROR(IF(INDEX('11.4_Outliers-Formal_dry_recy'!$N$5:$N$500,MATCH($F205,'11.4_Outliers-Formal_dry_recy'!$F$5:$F$500,0))&lt;&gt;"N",
INDEX('11.4_Outliers-Formal_dry_recy'!J$5:J$500,MATCH($F205,'11.4_Outliers-Formal_dry_recy'!$F$5:$F$500,0)),""),"")</f>
        <v>0</v>
      </c>
      <c r="Z205" s="8">
        <f>IFERROR(IF(INDEX('11.4_Outliers-Formal_dry_recy'!$N$5:$N$500,MATCH($F205,'11.4_Outliers-Formal_dry_recy'!$F$5:$F$500,0))&lt;&gt;"N",
INDEX('11.4_Outliers-Formal_dry_recy'!K$5:K$500,MATCH($F205,'11.4_Outliers-Formal_dry_recy'!$F$5:$F$500,0)),""),"")</f>
        <v>2016</v>
      </c>
      <c r="AA205" s="14" t="str">
        <f>IFERROR(IF(INDEX('11.4_Outliers-Formal_dry_recy'!$N$5:$N$500,MATCH($F205,'11.4_Outliers-Formal_dry_recy'!$F$5:$F$500,0))&lt;&gt;"N",
INDEX('11.4_Outliers-Formal_dry_recy'!L$5:L$500,MATCH($F205,'11.4_Outliers-Formal_dry_recy'!$F$5:$F$500,0)),""),"")</f>
        <v>WaW_157</v>
      </c>
      <c r="AB205" s="14">
        <f>IFERROR(IF(INDEX('11.6_Outliers-Incineration'!$N$5:$N$500,MATCH($F205,'11.6_Outliers-Incineration'!$F$5:$F$500,0))&lt;&gt;"N",
INDEX('11.6_Outliers-Incineration'!J$5:J$500,MATCH($F205,'11.6_Outliers-Incineration'!$F$5:$F$500,0)),""),"")</f>
        <v>0</v>
      </c>
      <c r="AC205" s="8">
        <f>IFERROR(IF(INDEX('11.6_Outliers-Incineration'!$N$5:$N$500,MATCH($F205,'11.6_Outliers-Incineration'!$F$5:$F$500,0))&lt;&gt;"N",
INDEX('11.6_Outliers-Incineration'!K$5:K$500,MATCH($F205,'11.6_Outliers-Incineration'!$F$5:$F$500,0)),""),"")</f>
        <v>2016</v>
      </c>
      <c r="AD205" s="14" t="str">
        <f>IFERROR(IF(INDEX('11.6_Outliers-Incineration'!$N$5:$N$500,MATCH($F205,'11.6_Outliers-Incineration'!$F$5:$F$500,0))&lt;&gt;"N",
INDEX('11.6_Outliers-Incineration'!L$5:L$500,MATCH($F205,'11.6_Outliers-Incineration'!$F$5:$F$500,0)),""),"")</f>
        <v>WaW_157</v>
      </c>
      <c r="AE205" s="14">
        <f>IFERROR(IF(INDEX('11.7_Outliers-Controlled_disp'!$N$5:$N$500,MATCH($F205,'11.7_Outliers-Controlled_disp'!$F$5:$F$500,0))&lt;&gt;"N",
INDEX('11.7_Outliers-Controlled_disp'!J$5:J$500,MATCH($F205,'11.7_Outliers-Controlled_disp'!$F$5:$F$500,0)),""),"")</f>
        <v>0</v>
      </c>
      <c r="AF205" s="8">
        <f>IFERROR(IF(INDEX('11.7_Outliers-Controlled_disp'!$N$5:$N$500,MATCH($F205,'11.7_Outliers-Controlled_disp'!$F$5:$F$500,0))&lt;&gt;"N",
INDEX('11.7_Outliers-Controlled_disp'!K$5:K$500,MATCH($F205,'11.7_Outliers-Controlled_disp'!$F$5:$F$500,0)),""),"")</f>
        <v>2016</v>
      </c>
      <c r="AG205" s="14" t="str">
        <f>IFERROR(IF(INDEX('11.7_Outliers-Controlled_disp'!$N$5:$N$500,MATCH($F205,'11.7_Outliers-Controlled_disp'!$F$5:$F$500,0))&lt;&gt;"N",
INDEX('11.7_Outliers-Controlled_disp'!L$5:L$500,MATCH($F205,'11.7_Outliers-Controlled_disp'!$F$5:$F$500,0)),""),"")</f>
        <v>WaW_157</v>
      </c>
      <c r="AI205" s="5"/>
      <c r="AJ205" s="5" t="s">
        <v>1569</v>
      </c>
      <c r="AK205" s="5">
        <f t="shared" si="3"/>
        <v>6</v>
      </c>
    </row>
    <row r="206" spans="1:37" x14ac:dyDescent="0.25">
      <c r="A206" s="5" t="s">
        <v>805</v>
      </c>
      <c r="B206" s="5" t="s">
        <v>23</v>
      </c>
      <c r="C206" s="5" t="s">
        <v>708</v>
      </c>
      <c r="D206" s="5" t="s">
        <v>620</v>
      </c>
      <c r="E206" s="5" t="s">
        <v>807</v>
      </c>
      <c r="F206" s="5" t="s">
        <v>806</v>
      </c>
      <c r="G206" s="5">
        <v>3</v>
      </c>
      <c r="H206" s="15">
        <v>1</v>
      </c>
      <c r="I206" s="4"/>
      <c r="J206" s="13">
        <f>IFERROR(IF(INDEX('11.1_Outliers-Generation'!$N$5:$N$500,MATCH($F206,'11.1_Outliers-Generation'!$F$5:$F$500,0))&lt;&gt;"N",
INDEX('11.1_Outliers-Generation'!J$5:J$500,MATCH($F206,'11.1_Outliers-Generation'!$F$5:$F$500,0)),""),"")</f>
        <v>0.62071986792991118</v>
      </c>
      <c r="K206" s="8">
        <f>IFERROR(IF(INDEX('11.1_Outliers-Generation'!$N$5:$N$500,MATCH($F206,'11.1_Outliers-Generation'!$F$5:$F$500,0))&lt;&gt;"N",
INDEX('11.1_Outliers-Generation'!K$5:K$500,MATCH($F206,'11.1_Outliers-Generation'!$F$5:$F$500,0)),""),"")</f>
        <v>2016</v>
      </c>
      <c r="L206" s="13" t="str">
        <f>IFERROR(IF(INDEX('11.1_Outliers-Generation'!$N$5:$N$500,MATCH($F206,'11.1_Outliers-Generation'!$F$5:$F$500,0))&lt;&gt;"N",
INDEX('11.1_Outliers-Generation'!L$5:L$500,MATCH($F206,'11.1_Outliers-Generation'!$F$5:$F$500,0)),""),"")</f>
        <v>WaW_158</v>
      </c>
      <c r="M206" s="14">
        <f>IFERROR(IF(INDEX('11.2_Outliers-Collection_cov'!$N$5:$N$500,MATCH($F206,'11.2_Outliers-Collection_cov'!$F$5:$F$500,0))&lt;&gt;"N",
INDEX('11.2_Outliers-Collection_cov'!J$5:J$500,MATCH($F206,'11.2_Outliers-Collection_cov'!$F$5:$F$500,0)),""),"")</f>
        <v>100</v>
      </c>
      <c r="N206" s="8">
        <f>IFERROR(IF(INDEX('11.2_Outliers-Collection_cov'!$N$5:$N$500,MATCH($F206,'11.2_Outliers-Collection_cov'!$F$5:$F$500,0))&lt;&gt;"N",
INDEX('11.2_Outliers-Collection_cov'!K$5:K$500,MATCH($F206,'11.2_Outliers-Collection_cov'!$F$5:$F$500,0)),""),"")</f>
        <v>2016</v>
      </c>
      <c r="O206" s="13" t="str">
        <f>IFERROR(IF(INDEX('11.2_Outliers-Collection_cov'!$N$5:$N$500,MATCH($F206,'11.2_Outliers-Collection_cov'!$F$5:$F$500,0))&lt;&gt;"N",
INDEX('11.2_Outliers-Collection_cov'!L$5:L$500,MATCH($F206,'11.2_Outliers-Collection_cov'!$F$5:$F$500,0)),""),"")</f>
        <v>WaW_158</v>
      </c>
      <c r="P206" s="14" t="str">
        <f>IFERROR(IF(INDEX('11.3_Outliers-Plastic'!$N$5:$N$500,MATCH($F206,'11.3_Outliers-Plastic'!$F$5:$F$500,0))&lt;&gt;"N",
INDEX('11.3_Outliers-Plastic'!J$5:J$500,MATCH($F206,'11.3_Outliers-Plastic'!$F$5:$F$500,0)),""),"")</f>
        <v/>
      </c>
      <c r="Q206" s="8" t="str">
        <f>IFERROR(IF(INDEX('11.3_Outliers-Plastic'!$N$5:$N$500,MATCH($F206,'11.3_Outliers-Plastic'!$F$5:$F$500,0))&lt;&gt;"N",
INDEX('11.3_Outliers-Plastic'!K$5:K$500,MATCH($F206,'11.3_Outliers-Plastic'!$F$5:$F$500,0)),""),"")</f>
        <v/>
      </c>
      <c r="R206" s="14" t="str">
        <f>IFERROR(IF(INDEX('11.3_Outliers-Plastic'!$N$5:$N$500,MATCH($F206,'11.3_Outliers-Plastic'!$F$5:$F$500,0))&lt;&gt;"N",
INDEX('11.3_Outliers-Plastic'!L$5:L$500,MATCH($F206,'11.3_Outliers-Plastic'!$F$5:$F$500,0)),""),"")</f>
        <v/>
      </c>
      <c r="S206" s="12"/>
      <c r="T206" s="5"/>
      <c r="U206" s="5" t="s">
        <v>1569</v>
      </c>
      <c r="V206" s="14">
        <f>IFERROR(IF(INDEX('11.5_Outliers-Other_recovery'!$N$5:$N$500,MATCH($F206,'11.5_Outliers-Other_recovery'!$F$5:$F$500,0))&lt;&gt;"N",
INDEX('11.5_Outliers-Other_recovery'!J$5:J$500,MATCH($F206,'11.5_Outliers-Other_recovery'!$F$5:$F$500,0)),""),"")</f>
        <v>0</v>
      </c>
      <c r="W206" s="8">
        <f>IFERROR(IF(INDEX('11.5_Outliers-Other_recovery'!$N$5:$N$500,MATCH($F206,'11.5_Outliers-Other_recovery'!$F$5:$F$500,0))&lt;&gt;"N",
INDEX('11.5_Outliers-Other_recovery'!K$5:K$500,MATCH($F206,'11.5_Outliers-Other_recovery'!$F$5:$F$500,0)),""),"")</f>
        <v>2016</v>
      </c>
      <c r="X206" s="14" t="str">
        <f>IFERROR(IF(INDEX('11.5_Outliers-Other_recovery'!$N$5:$N$500,MATCH($F206,'11.5_Outliers-Other_recovery'!$F$5:$F$500,0))&lt;&gt;"N",
INDEX('11.5_Outliers-Other_recovery'!L$5:L$500,MATCH($F206,'11.5_Outliers-Other_recovery'!$F$5:$F$500,0)),""),"")</f>
        <v>WaW_158</v>
      </c>
      <c r="Y206" s="14">
        <f>IFERROR(IF(INDEX('11.4_Outliers-Formal_dry_recy'!$N$5:$N$500,MATCH($F206,'11.4_Outliers-Formal_dry_recy'!$F$5:$F$500,0))&lt;&gt;"N",
INDEX('11.4_Outliers-Formal_dry_recy'!J$5:J$500,MATCH($F206,'11.4_Outliers-Formal_dry_recy'!$F$5:$F$500,0)),""),"")</f>
        <v>0</v>
      </c>
      <c r="Z206" s="8">
        <f>IFERROR(IF(INDEX('11.4_Outliers-Formal_dry_recy'!$N$5:$N$500,MATCH($F206,'11.4_Outliers-Formal_dry_recy'!$F$5:$F$500,0))&lt;&gt;"N",
INDEX('11.4_Outliers-Formal_dry_recy'!K$5:K$500,MATCH($F206,'11.4_Outliers-Formal_dry_recy'!$F$5:$F$500,0)),""),"")</f>
        <v>2016</v>
      </c>
      <c r="AA206" s="14" t="str">
        <f>IFERROR(IF(INDEX('11.4_Outliers-Formal_dry_recy'!$N$5:$N$500,MATCH($F206,'11.4_Outliers-Formal_dry_recy'!$F$5:$F$500,0))&lt;&gt;"N",
INDEX('11.4_Outliers-Formal_dry_recy'!L$5:L$500,MATCH($F206,'11.4_Outliers-Formal_dry_recy'!$F$5:$F$500,0)),""),"")</f>
        <v>WaW_158</v>
      </c>
      <c r="AB206" s="14">
        <f>IFERROR(IF(INDEX('11.6_Outliers-Incineration'!$N$5:$N$500,MATCH($F206,'11.6_Outliers-Incineration'!$F$5:$F$500,0))&lt;&gt;"N",
INDEX('11.6_Outliers-Incineration'!J$5:J$500,MATCH($F206,'11.6_Outliers-Incineration'!$F$5:$F$500,0)),""),"")</f>
        <v>0</v>
      </c>
      <c r="AC206" s="8">
        <f>IFERROR(IF(INDEX('11.6_Outliers-Incineration'!$N$5:$N$500,MATCH($F206,'11.6_Outliers-Incineration'!$F$5:$F$500,0))&lt;&gt;"N",
INDEX('11.6_Outliers-Incineration'!K$5:K$500,MATCH($F206,'11.6_Outliers-Incineration'!$F$5:$F$500,0)),""),"")</f>
        <v>2016</v>
      </c>
      <c r="AD206" s="14" t="str">
        <f>IFERROR(IF(INDEX('11.6_Outliers-Incineration'!$N$5:$N$500,MATCH($F206,'11.6_Outliers-Incineration'!$F$5:$F$500,0))&lt;&gt;"N",
INDEX('11.6_Outliers-Incineration'!L$5:L$500,MATCH($F206,'11.6_Outliers-Incineration'!$F$5:$F$500,0)),""),"")</f>
        <v>WaW_158</v>
      </c>
      <c r="AE206" s="14">
        <f>IFERROR(IF(INDEX('11.7_Outliers-Controlled_disp'!$N$5:$N$500,MATCH($F206,'11.7_Outliers-Controlled_disp'!$F$5:$F$500,0))&lt;&gt;"N",
INDEX('11.7_Outliers-Controlled_disp'!J$5:J$500,MATCH($F206,'11.7_Outliers-Controlled_disp'!$F$5:$F$500,0)),""),"")</f>
        <v>0</v>
      </c>
      <c r="AF206" s="8">
        <f>IFERROR(IF(INDEX('11.7_Outliers-Controlled_disp'!$N$5:$N$500,MATCH($F206,'11.7_Outliers-Controlled_disp'!$F$5:$F$500,0))&lt;&gt;"N",
INDEX('11.7_Outliers-Controlled_disp'!K$5:K$500,MATCH($F206,'11.7_Outliers-Controlled_disp'!$F$5:$F$500,0)),""),"")</f>
        <v>2016</v>
      </c>
      <c r="AG206" s="14" t="str">
        <f>IFERROR(IF(INDEX('11.7_Outliers-Controlled_disp'!$N$5:$N$500,MATCH($F206,'11.7_Outliers-Controlled_disp'!$F$5:$F$500,0))&lt;&gt;"N",
INDEX('11.7_Outliers-Controlled_disp'!L$5:L$500,MATCH($F206,'11.7_Outliers-Controlled_disp'!$F$5:$F$500,0)),""),"")</f>
        <v>WaW_158</v>
      </c>
      <c r="AI206" s="5"/>
      <c r="AJ206" s="5" t="s">
        <v>1569</v>
      </c>
      <c r="AK206" s="5">
        <f t="shared" si="3"/>
        <v>6</v>
      </c>
    </row>
    <row r="207" spans="1:37" x14ac:dyDescent="0.25">
      <c r="A207" s="5" t="s">
        <v>808</v>
      </c>
      <c r="B207" s="5" t="s">
        <v>23</v>
      </c>
      <c r="C207" s="5" t="s">
        <v>708</v>
      </c>
      <c r="D207" s="5" t="s">
        <v>620</v>
      </c>
      <c r="E207" s="5" t="s">
        <v>810</v>
      </c>
      <c r="F207" s="5" t="s">
        <v>809</v>
      </c>
      <c r="G207" s="5">
        <v>3</v>
      </c>
      <c r="H207" s="15">
        <v>1</v>
      </c>
      <c r="I207" s="4"/>
      <c r="J207" s="13">
        <f>IFERROR(IF(INDEX('11.1_Outliers-Generation'!$N$5:$N$500,MATCH($F207,'11.1_Outliers-Generation'!$F$5:$F$500,0))&lt;&gt;"N",
INDEX('11.1_Outliers-Generation'!J$5:J$500,MATCH($F207,'11.1_Outliers-Generation'!$F$5:$F$500,0)),""),"")</f>
        <v>0.48701456822911765</v>
      </c>
      <c r="K207" s="8">
        <f>IFERROR(IF(INDEX('11.1_Outliers-Generation'!$N$5:$N$500,MATCH($F207,'11.1_Outliers-Generation'!$F$5:$F$500,0))&lt;&gt;"N",
INDEX('11.1_Outliers-Generation'!K$5:K$500,MATCH($F207,'11.1_Outliers-Generation'!$F$5:$F$500,0)),""),"")</f>
        <v>2016</v>
      </c>
      <c r="L207" s="13" t="str">
        <f>IFERROR(IF(INDEX('11.1_Outliers-Generation'!$N$5:$N$500,MATCH($F207,'11.1_Outliers-Generation'!$F$5:$F$500,0))&lt;&gt;"N",
INDEX('11.1_Outliers-Generation'!L$5:L$500,MATCH($F207,'11.1_Outliers-Generation'!$F$5:$F$500,0)),""),"")</f>
        <v>WaW_159</v>
      </c>
      <c r="M207" s="14">
        <f>IFERROR(IF(INDEX('11.2_Outliers-Collection_cov'!$N$5:$N$500,MATCH($F207,'11.2_Outliers-Collection_cov'!$F$5:$F$500,0))&lt;&gt;"N",
INDEX('11.2_Outliers-Collection_cov'!J$5:J$500,MATCH($F207,'11.2_Outliers-Collection_cov'!$F$5:$F$500,0)),""),"")</f>
        <v>100</v>
      </c>
      <c r="N207" s="8">
        <f>IFERROR(IF(INDEX('11.2_Outliers-Collection_cov'!$N$5:$N$500,MATCH($F207,'11.2_Outliers-Collection_cov'!$F$5:$F$500,0))&lt;&gt;"N",
INDEX('11.2_Outliers-Collection_cov'!K$5:K$500,MATCH($F207,'11.2_Outliers-Collection_cov'!$F$5:$F$500,0)),""),"")</f>
        <v>2016</v>
      </c>
      <c r="O207" s="13" t="str">
        <f>IFERROR(IF(INDEX('11.2_Outliers-Collection_cov'!$N$5:$N$500,MATCH($F207,'11.2_Outliers-Collection_cov'!$F$5:$F$500,0))&lt;&gt;"N",
INDEX('11.2_Outliers-Collection_cov'!L$5:L$500,MATCH($F207,'11.2_Outliers-Collection_cov'!$F$5:$F$500,0)),""),"")</f>
        <v>WaW_159</v>
      </c>
      <c r="P207" s="14">
        <f>IFERROR(IF(INDEX('11.3_Outliers-Plastic'!$N$5:$N$500,MATCH($F207,'11.3_Outliers-Plastic'!$F$5:$F$500,0))&lt;&gt;"N",
INDEX('11.3_Outliers-Plastic'!J$5:J$500,MATCH($F207,'11.3_Outliers-Plastic'!$F$5:$F$500,0)),""),"")</f>
        <v>13.74</v>
      </c>
      <c r="Q207" s="8">
        <f>IFERROR(IF(INDEX('11.3_Outliers-Plastic'!$N$5:$N$500,MATCH($F207,'11.3_Outliers-Plastic'!$F$5:$F$500,0))&lt;&gt;"N",
INDEX('11.3_Outliers-Plastic'!K$5:K$500,MATCH($F207,'11.3_Outliers-Plastic'!$F$5:$F$500,0)),""),"")</f>
        <v>2016</v>
      </c>
      <c r="R207" s="14" t="str">
        <f>IFERROR(IF(INDEX('11.3_Outliers-Plastic'!$N$5:$N$500,MATCH($F207,'11.3_Outliers-Plastic'!$F$5:$F$500,0))&lt;&gt;"N",
INDEX('11.3_Outliers-Plastic'!L$5:L$500,MATCH($F207,'11.3_Outliers-Plastic'!$F$5:$F$500,0)),""),"")</f>
        <v>WaW_159</v>
      </c>
      <c r="S207" s="12"/>
      <c r="T207" s="5"/>
      <c r="U207" s="5" t="s">
        <v>1569</v>
      </c>
      <c r="V207" s="14">
        <f>IFERROR(IF(INDEX('11.5_Outliers-Other_recovery'!$N$5:$N$500,MATCH($F207,'11.5_Outliers-Other_recovery'!$F$5:$F$500,0))&lt;&gt;"N",
INDEX('11.5_Outliers-Other_recovery'!J$5:J$500,MATCH($F207,'11.5_Outliers-Other_recovery'!$F$5:$F$500,0)),""),"")</f>
        <v>5.7368741131157517</v>
      </c>
      <c r="W207" s="8">
        <f>IFERROR(IF(INDEX('11.5_Outliers-Other_recovery'!$N$5:$N$500,MATCH($F207,'11.5_Outliers-Other_recovery'!$F$5:$F$500,0))&lt;&gt;"N",
INDEX('11.5_Outliers-Other_recovery'!K$5:K$500,MATCH($F207,'11.5_Outliers-Other_recovery'!$F$5:$F$500,0)),""),"")</f>
        <v>2016</v>
      </c>
      <c r="X207" s="14" t="str">
        <f>IFERROR(IF(INDEX('11.5_Outliers-Other_recovery'!$N$5:$N$500,MATCH($F207,'11.5_Outliers-Other_recovery'!$F$5:$F$500,0))&lt;&gt;"N",
INDEX('11.5_Outliers-Other_recovery'!L$5:L$500,MATCH($F207,'11.5_Outliers-Other_recovery'!$F$5:$F$500,0)),""),"")</f>
        <v>WaW_159</v>
      </c>
      <c r="Y207" s="14">
        <f>IFERROR(IF(INDEX('11.4_Outliers-Formal_dry_recy'!$N$5:$N$500,MATCH($F207,'11.4_Outliers-Formal_dry_recy'!$F$5:$F$500,0))&lt;&gt;"N",
INDEX('11.4_Outliers-Formal_dry_recy'!J$5:J$500,MATCH($F207,'11.4_Outliers-Formal_dry_recy'!$F$5:$F$500,0)),""),"")</f>
        <v>0</v>
      </c>
      <c r="Z207" s="8">
        <f>IFERROR(IF(INDEX('11.4_Outliers-Formal_dry_recy'!$N$5:$N$500,MATCH($F207,'11.4_Outliers-Formal_dry_recy'!$F$5:$F$500,0))&lt;&gt;"N",
INDEX('11.4_Outliers-Formal_dry_recy'!K$5:K$500,MATCH($F207,'11.4_Outliers-Formal_dry_recy'!$F$5:$F$500,0)),""),"")</f>
        <v>2016</v>
      </c>
      <c r="AA207" s="14" t="str">
        <f>IFERROR(IF(INDEX('11.4_Outliers-Formal_dry_recy'!$N$5:$N$500,MATCH($F207,'11.4_Outliers-Formal_dry_recy'!$F$5:$F$500,0))&lt;&gt;"N",
INDEX('11.4_Outliers-Formal_dry_recy'!L$5:L$500,MATCH($F207,'11.4_Outliers-Formal_dry_recy'!$F$5:$F$500,0)),""),"")</f>
        <v>WaW_159</v>
      </c>
      <c r="AB207" s="14">
        <f>IFERROR(IF(INDEX('11.6_Outliers-Incineration'!$N$5:$N$500,MATCH($F207,'11.6_Outliers-Incineration'!$F$5:$F$500,0))&lt;&gt;"N",
INDEX('11.6_Outliers-Incineration'!J$5:J$500,MATCH($F207,'11.6_Outliers-Incineration'!$F$5:$F$500,0)),""),"")</f>
        <v>0</v>
      </c>
      <c r="AC207" s="8">
        <f>IFERROR(IF(INDEX('11.6_Outliers-Incineration'!$N$5:$N$500,MATCH($F207,'11.6_Outliers-Incineration'!$F$5:$F$500,0))&lt;&gt;"N",
INDEX('11.6_Outliers-Incineration'!K$5:K$500,MATCH($F207,'11.6_Outliers-Incineration'!$F$5:$F$500,0)),""),"")</f>
        <v>2016</v>
      </c>
      <c r="AD207" s="14" t="str">
        <f>IFERROR(IF(INDEX('11.6_Outliers-Incineration'!$N$5:$N$500,MATCH($F207,'11.6_Outliers-Incineration'!$F$5:$F$500,0))&lt;&gt;"N",
INDEX('11.6_Outliers-Incineration'!L$5:L$500,MATCH($F207,'11.6_Outliers-Incineration'!$F$5:$F$500,0)),""),"")</f>
        <v>WaW_159</v>
      </c>
      <c r="AE207" s="14">
        <f>IFERROR(IF(INDEX('11.7_Outliers-Controlled_disp'!$N$5:$N$500,MATCH($F207,'11.7_Outliers-Controlled_disp'!$F$5:$F$500,0))&lt;&gt;"N",
INDEX('11.7_Outliers-Controlled_disp'!J$5:J$500,MATCH($F207,'11.7_Outliers-Controlled_disp'!$F$5:$F$500,0)),""),"")</f>
        <v>0</v>
      </c>
      <c r="AF207" s="8">
        <f>IFERROR(IF(INDEX('11.7_Outliers-Controlled_disp'!$N$5:$N$500,MATCH($F207,'11.7_Outliers-Controlled_disp'!$F$5:$F$500,0))&lt;&gt;"N",
INDEX('11.7_Outliers-Controlled_disp'!K$5:K$500,MATCH($F207,'11.7_Outliers-Controlled_disp'!$F$5:$F$500,0)),""),"")</f>
        <v>2016</v>
      </c>
      <c r="AG207" s="14" t="str">
        <f>IFERROR(IF(INDEX('11.7_Outliers-Controlled_disp'!$N$5:$N$500,MATCH($F207,'11.7_Outliers-Controlled_disp'!$F$5:$F$500,0))&lt;&gt;"N",
INDEX('11.7_Outliers-Controlled_disp'!L$5:L$500,MATCH($F207,'11.7_Outliers-Controlled_disp'!$F$5:$F$500,0)),""),"")</f>
        <v>WaW_159</v>
      </c>
      <c r="AI207" s="5"/>
      <c r="AJ207" s="5" t="s">
        <v>1569</v>
      </c>
      <c r="AK207" s="5">
        <f t="shared" si="3"/>
        <v>7</v>
      </c>
    </row>
    <row r="208" spans="1:37" x14ac:dyDescent="0.25">
      <c r="A208" s="5" t="s">
        <v>811</v>
      </c>
      <c r="B208" s="5" t="s">
        <v>23</v>
      </c>
      <c r="C208" s="5" t="s">
        <v>708</v>
      </c>
      <c r="D208" s="5" t="s">
        <v>620</v>
      </c>
      <c r="E208" s="5" t="s">
        <v>813</v>
      </c>
      <c r="F208" s="5" t="s">
        <v>812</v>
      </c>
      <c r="G208" s="5">
        <v>3</v>
      </c>
      <c r="H208" s="15">
        <v>2</v>
      </c>
      <c r="I208" s="4" t="s">
        <v>1901</v>
      </c>
      <c r="J208" s="13">
        <f>IFERROR(IF(INDEX('11.1_Outliers-Generation'!$N$5:$N$500,MATCH($F208,'11.1_Outliers-Generation'!$F$5:$F$500,0))&lt;&gt;"N",
INDEX('11.1_Outliers-Generation'!J$5:J$500,MATCH($F208,'11.1_Outliers-Generation'!$F$5:$F$500,0)),""),"")</f>
        <v>0.35714448475444133</v>
      </c>
      <c r="K208" s="8">
        <f>IFERROR(IF(INDEX('11.1_Outliers-Generation'!$N$5:$N$500,MATCH($F208,'11.1_Outliers-Generation'!$F$5:$F$500,0))&lt;&gt;"N",
INDEX('11.1_Outliers-Generation'!K$5:K$500,MATCH($F208,'11.1_Outliers-Generation'!$F$5:$F$500,0)),""),"")</f>
        <v>2016</v>
      </c>
      <c r="L208" s="13" t="str">
        <f>IFERROR(IF(INDEX('11.1_Outliers-Generation'!$N$5:$N$500,MATCH($F208,'11.1_Outliers-Generation'!$F$5:$F$500,0))&lt;&gt;"N",
INDEX('11.1_Outliers-Generation'!L$5:L$500,MATCH($F208,'11.1_Outliers-Generation'!$F$5:$F$500,0)),""),"")</f>
        <v>WaW_160</v>
      </c>
      <c r="M208" s="14">
        <f>IFERROR(IF(INDEX('11.2_Outliers-Collection_cov'!$N$5:$N$500,MATCH($F208,'11.2_Outliers-Collection_cov'!$F$5:$F$500,0))&lt;&gt;"N",
INDEX('11.2_Outliers-Collection_cov'!J$5:J$500,MATCH($F208,'11.2_Outliers-Collection_cov'!$F$5:$F$500,0)),""),"")</f>
        <v>84</v>
      </c>
      <c r="N208" s="8">
        <f>IFERROR(IF(INDEX('11.2_Outliers-Collection_cov'!$N$5:$N$500,MATCH($F208,'11.2_Outliers-Collection_cov'!$F$5:$F$500,0))&lt;&gt;"N",
INDEX('11.2_Outliers-Collection_cov'!K$5:K$500,MATCH($F208,'11.2_Outliers-Collection_cov'!$F$5:$F$500,0)),""),"")</f>
        <v>2016</v>
      </c>
      <c r="O208" s="13" t="str">
        <f>IFERROR(IF(INDEX('11.2_Outliers-Collection_cov'!$N$5:$N$500,MATCH($F208,'11.2_Outliers-Collection_cov'!$F$5:$F$500,0))&lt;&gt;"N",
INDEX('11.2_Outliers-Collection_cov'!L$5:L$500,MATCH($F208,'11.2_Outliers-Collection_cov'!$F$5:$F$500,0)),""),"")</f>
        <v>WaW_160</v>
      </c>
      <c r="P208" s="14" t="str">
        <f>IFERROR(IF(INDEX('11.3_Outliers-Plastic'!$N$5:$N$500,MATCH($F208,'11.3_Outliers-Plastic'!$F$5:$F$500,0))&lt;&gt;"N",
INDEX('11.3_Outliers-Plastic'!J$5:J$500,MATCH($F208,'11.3_Outliers-Plastic'!$F$5:$F$500,0)),""),"")</f>
        <v/>
      </c>
      <c r="Q208" s="8" t="str">
        <f>IFERROR(IF(INDEX('11.3_Outliers-Plastic'!$N$5:$N$500,MATCH($F208,'11.3_Outliers-Plastic'!$F$5:$F$500,0))&lt;&gt;"N",
INDEX('11.3_Outliers-Plastic'!K$5:K$500,MATCH($F208,'11.3_Outliers-Plastic'!$F$5:$F$500,0)),""),"")</f>
        <v/>
      </c>
      <c r="R208" s="14" t="str">
        <f>IFERROR(IF(INDEX('11.3_Outliers-Plastic'!$N$5:$N$500,MATCH($F208,'11.3_Outliers-Plastic'!$F$5:$F$500,0))&lt;&gt;"N",
INDEX('11.3_Outliers-Plastic'!L$5:L$500,MATCH($F208,'11.3_Outliers-Plastic'!$F$5:$F$500,0)),""),"")</f>
        <v/>
      </c>
      <c r="S208" s="12"/>
      <c r="T208" s="5"/>
      <c r="U208" s="5" t="s">
        <v>1569</v>
      </c>
      <c r="V208" s="14">
        <f>IFERROR(IF(INDEX('11.5_Outliers-Other_recovery'!$N$5:$N$500,MATCH($F208,'11.5_Outliers-Other_recovery'!$F$5:$F$500,0))&lt;&gt;"N",
INDEX('11.5_Outliers-Other_recovery'!J$5:J$500,MATCH($F208,'11.5_Outliers-Other_recovery'!$F$5:$F$500,0)),""),"")</f>
        <v>0</v>
      </c>
      <c r="W208" s="8">
        <f>IFERROR(IF(INDEX('11.5_Outliers-Other_recovery'!$N$5:$N$500,MATCH($F208,'11.5_Outliers-Other_recovery'!$F$5:$F$500,0))&lt;&gt;"N",
INDEX('11.5_Outliers-Other_recovery'!K$5:K$500,MATCH($F208,'11.5_Outliers-Other_recovery'!$F$5:$F$500,0)),""),"")</f>
        <v>2016</v>
      </c>
      <c r="X208" s="14" t="str">
        <f>IFERROR(IF(INDEX('11.5_Outliers-Other_recovery'!$N$5:$N$500,MATCH($F208,'11.5_Outliers-Other_recovery'!$F$5:$F$500,0))&lt;&gt;"N",
INDEX('11.5_Outliers-Other_recovery'!L$5:L$500,MATCH($F208,'11.5_Outliers-Other_recovery'!$F$5:$F$500,0)),""),"")</f>
        <v>WaW_160</v>
      </c>
      <c r="Y208" s="14">
        <f>IFERROR(IF(INDEX('11.4_Outliers-Formal_dry_recy'!$N$5:$N$500,MATCH($F208,'11.4_Outliers-Formal_dry_recy'!$F$5:$F$500,0))&lt;&gt;"N",
INDEX('11.4_Outliers-Formal_dry_recy'!J$5:J$500,MATCH($F208,'11.4_Outliers-Formal_dry_recy'!$F$5:$F$500,0)),""),"")</f>
        <v>0</v>
      </c>
      <c r="Z208" s="8">
        <f>IFERROR(IF(INDEX('11.4_Outliers-Formal_dry_recy'!$N$5:$N$500,MATCH($F208,'11.4_Outliers-Formal_dry_recy'!$F$5:$F$500,0))&lt;&gt;"N",
INDEX('11.4_Outliers-Formal_dry_recy'!K$5:K$500,MATCH($F208,'11.4_Outliers-Formal_dry_recy'!$F$5:$F$500,0)),""),"")</f>
        <v>2016</v>
      </c>
      <c r="AA208" s="14" t="str">
        <f>IFERROR(IF(INDEX('11.4_Outliers-Formal_dry_recy'!$N$5:$N$500,MATCH($F208,'11.4_Outliers-Formal_dry_recy'!$F$5:$F$500,0))&lt;&gt;"N",
INDEX('11.4_Outliers-Formal_dry_recy'!L$5:L$500,MATCH($F208,'11.4_Outliers-Formal_dry_recy'!$F$5:$F$500,0)),""),"")</f>
        <v>WaW_160</v>
      </c>
      <c r="AB208" s="14">
        <f>IFERROR(IF(INDEX('11.6_Outliers-Incineration'!$N$5:$N$500,MATCH($F208,'11.6_Outliers-Incineration'!$F$5:$F$500,0))&lt;&gt;"N",
INDEX('11.6_Outliers-Incineration'!J$5:J$500,MATCH($F208,'11.6_Outliers-Incineration'!$F$5:$F$500,0)),""),"")</f>
        <v>0</v>
      </c>
      <c r="AC208" s="8">
        <f>IFERROR(IF(INDEX('11.6_Outliers-Incineration'!$N$5:$N$500,MATCH($F208,'11.6_Outliers-Incineration'!$F$5:$F$500,0))&lt;&gt;"N",
INDEX('11.6_Outliers-Incineration'!K$5:K$500,MATCH($F208,'11.6_Outliers-Incineration'!$F$5:$F$500,0)),""),"")</f>
        <v>2016</v>
      </c>
      <c r="AD208" s="14" t="str">
        <f>IFERROR(IF(INDEX('11.6_Outliers-Incineration'!$N$5:$N$500,MATCH($F208,'11.6_Outliers-Incineration'!$F$5:$F$500,0))&lt;&gt;"N",
INDEX('11.6_Outliers-Incineration'!L$5:L$500,MATCH($F208,'11.6_Outliers-Incineration'!$F$5:$F$500,0)),""),"")</f>
        <v>WaW_160</v>
      </c>
      <c r="AE208" s="14">
        <f>IFERROR(IF(INDEX('11.7_Outliers-Controlled_disp'!$N$5:$N$500,MATCH($F208,'11.7_Outliers-Controlled_disp'!$F$5:$F$500,0))&lt;&gt;"N",
INDEX('11.7_Outliers-Controlled_disp'!J$5:J$500,MATCH($F208,'11.7_Outliers-Controlled_disp'!$F$5:$F$500,0)),""),"")</f>
        <v>0</v>
      </c>
      <c r="AF208" s="8">
        <f>IFERROR(IF(INDEX('11.7_Outliers-Controlled_disp'!$N$5:$N$500,MATCH($F208,'11.7_Outliers-Controlled_disp'!$F$5:$F$500,0))&lt;&gt;"N",
INDEX('11.7_Outliers-Controlled_disp'!K$5:K$500,MATCH($F208,'11.7_Outliers-Controlled_disp'!$F$5:$F$500,0)),""),"")</f>
        <v>2016</v>
      </c>
      <c r="AG208" s="14" t="str">
        <f>IFERROR(IF(INDEX('11.7_Outliers-Controlled_disp'!$N$5:$N$500,MATCH($F208,'11.7_Outliers-Controlled_disp'!$F$5:$F$500,0))&lt;&gt;"N",
INDEX('11.7_Outliers-Controlled_disp'!L$5:L$500,MATCH($F208,'11.7_Outliers-Controlled_disp'!$F$5:$F$500,0)),""),"")</f>
        <v>WaW_160</v>
      </c>
      <c r="AI208" s="5"/>
      <c r="AJ208" s="5" t="s">
        <v>1569</v>
      </c>
      <c r="AK208" s="5">
        <f t="shared" si="3"/>
        <v>6</v>
      </c>
    </row>
    <row r="209" spans="1:37" x14ac:dyDescent="0.25">
      <c r="A209" s="5" t="s">
        <v>814</v>
      </c>
      <c r="B209" s="5" t="s">
        <v>23</v>
      </c>
      <c r="C209" s="5" t="s">
        <v>708</v>
      </c>
      <c r="D209" s="5" t="s">
        <v>620</v>
      </c>
      <c r="E209" s="5" t="s">
        <v>816</v>
      </c>
      <c r="F209" s="5" t="s">
        <v>815</v>
      </c>
      <c r="G209" s="5">
        <v>3</v>
      </c>
      <c r="H209" s="15">
        <v>2</v>
      </c>
      <c r="I209" s="4" t="s">
        <v>1910</v>
      </c>
      <c r="J209" s="13">
        <f>IFERROR(IF(INDEX('11.1_Outliers-Generation'!$N$5:$N$500,MATCH($F209,'11.1_Outliers-Generation'!$F$5:$F$500,0))&lt;&gt;"N",
INDEX('11.1_Outliers-Generation'!J$5:J$500,MATCH($F209,'11.1_Outliers-Generation'!$F$5:$F$500,0)),""),"")</f>
        <v>0.32764983734233388</v>
      </c>
      <c r="K209" s="8">
        <f>IFERROR(IF(INDEX('11.1_Outliers-Generation'!$N$5:$N$500,MATCH($F209,'11.1_Outliers-Generation'!$F$5:$F$500,0))&lt;&gt;"N",
INDEX('11.1_Outliers-Generation'!K$5:K$500,MATCH($F209,'11.1_Outliers-Generation'!$F$5:$F$500,0)),""),"")</f>
        <v>2016</v>
      </c>
      <c r="L209" s="13" t="str">
        <f>IFERROR(IF(INDEX('11.1_Outliers-Generation'!$N$5:$N$500,MATCH($F209,'11.1_Outliers-Generation'!$F$5:$F$500,0))&lt;&gt;"N",
INDEX('11.1_Outliers-Generation'!L$5:L$500,MATCH($F209,'11.1_Outliers-Generation'!$F$5:$F$500,0)),""),"")</f>
        <v>WaW_161</v>
      </c>
      <c r="M209" s="14">
        <f>IFERROR(IF(INDEX('11.2_Outliers-Collection_cov'!$N$5:$N$500,MATCH($F209,'11.2_Outliers-Collection_cov'!$F$5:$F$500,0))&lt;&gt;"N",
INDEX('11.2_Outliers-Collection_cov'!J$5:J$500,MATCH($F209,'11.2_Outliers-Collection_cov'!$F$5:$F$500,0)),""),"")</f>
        <v>100</v>
      </c>
      <c r="N209" s="8">
        <f>IFERROR(IF(INDEX('11.2_Outliers-Collection_cov'!$N$5:$N$500,MATCH($F209,'11.2_Outliers-Collection_cov'!$F$5:$F$500,0))&lt;&gt;"N",
INDEX('11.2_Outliers-Collection_cov'!K$5:K$500,MATCH($F209,'11.2_Outliers-Collection_cov'!$F$5:$F$500,0)),""),"")</f>
        <v>2016</v>
      </c>
      <c r="O209" s="13" t="str">
        <f>IFERROR(IF(INDEX('11.2_Outliers-Collection_cov'!$N$5:$N$500,MATCH($F209,'11.2_Outliers-Collection_cov'!$F$5:$F$500,0))&lt;&gt;"N",
INDEX('11.2_Outliers-Collection_cov'!L$5:L$500,MATCH($F209,'11.2_Outliers-Collection_cov'!$F$5:$F$500,0)),""),"")</f>
        <v>WaW_161</v>
      </c>
      <c r="P209" s="14">
        <f>IFERROR(IF(INDEX('11.3_Outliers-Plastic'!$N$5:$N$500,MATCH($F209,'11.3_Outliers-Plastic'!$F$5:$F$500,0))&lt;&gt;"N",
INDEX('11.3_Outliers-Plastic'!J$5:J$500,MATCH($F209,'11.3_Outliers-Plastic'!$F$5:$F$500,0)),""),"")</f>
        <v>21.6</v>
      </c>
      <c r="Q209" s="8">
        <f>IFERROR(IF(INDEX('11.3_Outliers-Plastic'!$N$5:$N$500,MATCH($F209,'11.3_Outliers-Plastic'!$F$5:$F$500,0))&lt;&gt;"N",
INDEX('11.3_Outliers-Plastic'!K$5:K$500,MATCH($F209,'11.3_Outliers-Plastic'!$F$5:$F$500,0)),""),"")</f>
        <v>2016</v>
      </c>
      <c r="R209" s="14" t="str">
        <f>IFERROR(IF(INDEX('11.3_Outliers-Plastic'!$N$5:$N$500,MATCH($F209,'11.3_Outliers-Plastic'!$F$5:$F$500,0))&lt;&gt;"N",
INDEX('11.3_Outliers-Plastic'!L$5:L$500,MATCH($F209,'11.3_Outliers-Plastic'!$F$5:$F$500,0)),""),"")</f>
        <v>WaW_161</v>
      </c>
      <c r="S209" s="12"/>
      <c r="T209" s="5"/>
      <c r="U209" s="5" t="s">
        <v>1569</v>
      </c>
      <c r="V209" s="14" t="str">
        <f>IFERROR(IF(INDEX('11.5_Outliers-Other_recovery'!$N$5:$N$500,MATCH($F209,'11.5_Outliers-Other_recovery'!$F$5:$F$500,0))&lt;&gt;"N",
INDEX('11.5_Outliers-Other_recovery'!J$5:J$500,MATCH($F209,'11.5_Outliers-Other_recovery'!$F$5:$F$500,0)),""),"")</f>
        <v/>
      </c>
      <c r="W209" s="8" t="str">
        <f>IFERROR(IF(INDEX('11.5_Outliers-Other_recovery'!$N$5:$N$500,MATCH($F209,'11.5_Outliers-Other_recovery'!$F$5:$F$500,0))&lt;&gt;"N",
INDEX('11.5_Outliers-Other_recovery'!K$5:K$500,MATCH($F209,'11.5_Outliers-Other_recovery'!$F$5:$F$500,0)),""),"")</f>
        <v/>
      </c>
      <c r="X209" s="14" t="str">
        <f>IFERROR(IF(INDEX('11.5_Outliers-Other_recovery'!$N$5:$N$500,MATCH($F209,'11.5_Outliers-Other_recovery'!$F$5:$F$500,0))&lt;&gt;"N",
INDEX('11.5_Outliers-Other_recovery'!L$5:L$500,MATCH($F209,'11.5_Outliers-Other_recovery'!$F$5:$F$500,0)),""),"")</f>
        <v/>
      </c>
      <c r="Y209" s="14">
        <f>IFERROR(IF(INDEX('11.4_Outliers-Formal_dry_recy'!$N$5:$N$500,MATCH($F209,'11.4_Outliers-Formal_dry_recy'!$F$5:$F$500,0))&lt;&gt;"N",
INDEX('11.4_Outliers-Formal_dry_recy'!J$5:J$500,MATCH($F209,'11.4_Outliers-Formal_dry_recy'!$F$5:$F$500,0)),""),"")</f>
        <v>0</v>
      </c>
      <c r="Z209" s="8">
        <f>IFERROR(IF(INDEX('11.4_Outliers-Formal_dry_recy'!$N$5:$N$500,MATCH($F209,'11.4_Outliers-Formal_dry_recy'!$F$5:$F$500,0))&lt;&gt;"N",
INDEX('11.4_Outliers-Formal_dry_recy'!K$5:K$500,MATCH($F209,'11.4_Outliers-Formal_dry_recy'!$F$5:$F$500,0)),""),"")</f>
        <v>2016</v>
      </c>
      <c r="AA209" s="14" t="str">
        <f>IFERROR(IF(INDEX('11.4_Outliers-Formal_dry_recy'!$N$5:$N$500,MATCH($F209,'11.4_Outliers-Formal_dry_recy'!$F$5:$F$500,0))&lt;&gt;"N",
INDEX('11.4_Outliers-Formal_dry_recy'!L$5:L$500,MATCH($F209,'11.4_Outliers-Formal_dry_recy'!$F$5:$F$500,0)),""),"")</f>
        <v>WaW_161</v>
      </c>
      <c r="AB209" s="14">
        <f>IFERROR(IF(INDEX('11.6_Outliers-Incineration'!$N$5:$N$500,MATCH($F209,'11.6_Outliers-Incineration'!$F$5:$F$500,0))&lt;&gt;"N",
INDEX('11.6_Outliers-Incineration'!J$5:J$500,MATCH($F209,'11.6_Outliers-Incineration'!$F$5:$F$500,0)),""),"")</f>
        <v>0</v>
      </c>
      <c r="AC209" s="8">
        <f>IFERROR(IF(INDEX('11.6_Outliers-Incineration'!$N$5:$N$500,MATCH($F209,'11.6_Outliers-Incineration'!$F$5:$F$500,0))&lt;&gt;"N",
INDEX('11.6_Outliers-Incineration'!K$5:K$500,MATCH($F209,'11.6_Outliers-Incineration'!$F$5:$F$500,0)),""),"")</f>
        <v>2016</v>
      </c>
      <c r="AD209" s="14" t="str">
        <f>IFERROR(IF(INDEX('11.6_Outliers-Incineration'!$N$5:$N$500,MATCH($F209,'11.6_Outliers-Incineration'!$F$5:$F$500,0))&lt;&gt;"N",
INDEX('11.6_Outliers-Incineration'!L$5:L$500,MATCH($F209,'11.6_Outliers-Incineration'!$F$5:$F$500,0)),""),"")</f>
        <v>WaW_161</v>
      </c>
      <c r="AE209" s="14">
        <f>IFERROR(IF(INDEX('11.7_Outliers-Controlled_disp'!$N$5:$N$500,MATCH($F209,'11.7_Outliers-Controlled_disp'!$F$5:$F$500,0))&lt;&gt;"N",
INDEX('11.7_Outliers-Controlled_disp'!J$5:J$500,MATCH($F209,'11.7_Outliers-Controlled_disp'!$F$5:$F$500,0)),""),"")</f>
        <v>99.737532808398953</v>
      </c>
      <c r="AF209" s="8">
        <f>IFERROR(IF(INDEX('11.7_Outliers-Controlled_disp'!$N$5:$N$500,MATCH($F209,'11.7_Outliers-Controlled_disp'!$F$5:$F$500,0))&lt;&gt;"N",
INDEX('11.7_Outliers-Controlled_disp'!K$5:K$500,MATCH($F209,'11.7_Outliers-Controlled_disp'!$F$5:$F$500,0)),""),"")</f>
        <v>2016</v>
      </c>
      <c r="AG209" s="14" t="str">
        <f>IFERROR(IF(INDEX('11.7_Outliers-Controlled_disp'!$N$5:$N$500,MATCH($F209,'11.7_Outliers-Controlled_disp'!$F$5:$F$500,0))&lt;&gt;"N",
INDEX('11.7_Outliers-Controlled_disp'!L$5:L$500,MATCH($F209,'11.7_Outliers-Controlled_disp'!$F$5:$F$500,0)),""),"")</f>
        <v>WaW_161</v>
      </c>
      <c r="AI209" s="5"/>
      <c r="AJ209" s="5" t="s">
        <v>1569</v>
      </c>
      <c r="AK209" s="5">
        <f t="shared" si="3"/>
        <v>6</v>
      </c>
    </row>
    <row r="210" spans="1:37" x14ac:dyDescent="0.25">
      <c r="A210" s="5" t="s">
        <v>817</v>
      </c>
      <c r="B210" s="5" t="s">
        <v>23</v>
      </c>
      <c r="C210" s="5" t="s">
        <v>708</v>
      </c>
      <c r="D210" s="5" t="s">
        <v>620</v>
      </c>
      <c r="E210" s="5" t="s">
        <v>819</v>
      </c>
      <c r="F210" s="5" t="s">
        <v>818</v>
      </c>
      <c r="G210" s="5">
        <v>3</v>
      </c>
      <c r="H210" s="15">
        <v>1</v>
      </c>
      <c r="I210" s="4"/>
      <c r="J210" s="13">
        <f>IFERROR(IF(INDEX('11.1_Outliers-Generation'!$N$5:$N$500,MATCH($F210,'11.1_Outliers-Generation'!$F$5:$F$500,0))&lt;&gt;"N",
INDEX('11.1_Outliers-Generation'!J$5:J$500,MATCH($F210,'11.1_Outliers-Generation'!$F$5:$F$500,0)),""),"")</f>
        <v>0.4443462156668414</v>
      </c>
      <c r="K210" s="8">
        <f>IFERROR(IF(INDEX('11.1_Outliers-Generation'!$N$5:$N$500,MATCH($F210,'11.1_Outliers-Generation'!$F$5:$F$500,0))&lt;&gt;"N",
INDEX('11.1_Outliers-Generation'!K$5:K$500,MATCH($F210,'11.1_Outliers-Generation'!$F$5:$F$500,0)),""),"")</f>
        <v>2016</v>
      </c>
      <c r="L210" s="13" t="str">
        <f>IFERROR(IF(INDEX('11.1_Outliers-Generation'!$N$5:$N$500,MATCH($F210,'11.1_Outliers-Generation'!$F$5:$F$500,0))&lt;&gt;"N",
INDEX('11.1_Outliers-Generation'!L$5:L$500,MATCH($F210,'11.1_Outliers-Generation'!$F$5:$F$500,0)),""),"")</f>
        <v>WaW_162</v>
      </c>
      <c r="M210" s="14">
        <f>IFERROR(IF(INDEX('11.2_Outliers-Collection_cov'!$N$5:$N$500,MATCH($F210,'11.2_Outliers-Collection_cov'!$F$5:$F$500,0))&lt;&gt;"N",
INDEX('11.2_Outliers-Collection_cov'!J$5:J$500,MATCH($F210,'11.2_Outliers-Collection_cov'!$F$5:$F$500,0)),""),"")</f>
        <v>90</v>
      </c>
      <c r="N210" s="8">
        <f>IFERROR(IF(INDEX('11.2_Outliers-Collection_cov'!$N$5:$N$500,MATCH($F210,'11.2_Outliers-Collection_cov'!$F$5:$F$500,0))&lt;&gt;"N",
INDEX('11.2_Outliers-Collection_cov'!K$5:K$500,MATCH($F210,'11.2_Outliers-Collection_cov'!$F$5:$F$500,0)),""),"")</f>
        <v>2016</v>
      </c>
      <c r="O210" s="13" t="str">
        <f>IFERROR(IF(INDEX('11.2_Outliers-Collection_cov'!$N$5:$N$500,MATCH($F210,'11.2_Outliers-Collection_cov'!$F$5:$F$500,0))&lt;&gt;"N",
INDEX('11.2_Outliers-Collection_cov'!L$5:L$500,MATCH($F210,'11.2_Outliers-Collection_cov'!$F$5:$F$500,0)),""),"")</f>
        <v>WaW_162</v>
      </c>
      <c r="P210" s="14" t="str">
        <f>IFERROR(IF(INDEX('11.3_Outliers-Plastic'!$N$5:$N$500,MATCH($F210,'11.3_Outliers-Plastic'!$F$5:$F$500,0))&lt;&gt;"N",
INDEX('11.3_Outliers-Plastic'!J$5:J$500,MATCH($F210,'11.3_Outliers-Plastic'!$F$5:$F$500,0)),""),"")</f>
        <v/>
      </c>
      <c r="Q210" s="8" t="str">
        <f>IFERROR(IF(INDEX('11.3_Outliers-Plastic'!$N$5:$N$500,MATCH($F210,'11.3_Outliers-Plastic'!$F$5:$F$500,0))&lt;&gt;"N",
INDEX('11.3_Outliers-Plastic'!K$5:K$500,MATCH($F210,'11.3_Outliers-Plastic'!$F$5:$F$500,0)),""),"")</f>
        <v/>
      </c>
      <c r="R210" s="14" t="str">
        <f>IFERROR(IF(INDEX('11.3_Outliers-Plastic'!$N$5:$N$500,MATCH($F210,'11.3_Outliers-Plastic'!$F$5:$F$500,0))&lt;&gt;"N",
INDEX('11.3_Outliers-Plastic'!L$5:L$500,MATCH($F210,'11.3_Outliers-Plastic'!$F$5:$F$500,0)),""),"")</f>
        <v/>
      </c>
      <c r="S210" s="12"/>
      <c r="T210" s="5"/>
      <c r="U210" s="5" t="s">
        <v>1569</v>
      </c>
      <c r="V210" s="14">
        <f>IFERROR(IF(INDEX('11.5_Outliers-Other_recovery'!$N$5:$N$500,MATCH($F210,'11.5_Outliers-Other_recovery'!$F$5:$F$500,0))&lt;&gt;"N",
INDEX('11.5_Outliers-Other_recovery'!J$5:J$500,MATCH($F210,'11.5_Outliers-Other_recovery'!$F$5:$F$500,0)),""),"")</f>
        <v>0</v>
      </c>
      <c r="W210" s="8">
        <f>IFERROR(IF(INDEX('11.5_Outliers-Other_recovery'!$N$5:$N$500,MATCH($F210,'11.5_Outliers-Other_recovery'!$F$5:$F$500,0))&lt;&gt;"N",
INDEX('11.5_Outliers-Other_recovery'!K$5:K$500,MATCH($F210,'11.5_Outliers-Other_recovery'!$F$5:$F$500,0)),""),"")</f>
        <v>2016</v>
      </c>
      <c r="X210" s="14" t="str">
        <f>IFERROR(IF(INDEX('11.5_Outliers-Other_recovery'!$N$5:$N$500,MATCH($F210,'11.5_Outliers-Other_recovery'!$F$5:$F$500,0))&lt;&gt;"N",
INDEX('11.5_Outliers-Other_recovery'!L$5:L$500,MATCH($F210,'11.5_Outliers-Other_recovery'!$F$5:$F$500,0)),""),"")</f>
        <v>WaW_162</v>
      </c>
      <c r="Y210" s="14">
        <f>IFERROR(IF(INDEX('11.4_Outliers-Formal_dry_recy'!$N$5:$N$500,MATCH($F210,'11.4_Outliers-Formal_dry_recy'!$F$5:$F$500,0))&lt;&gt;"N",
INDEX('11.4_Outliers-Formal_dry_recy'!J$5:J$500,MATCH($F210,'11.4_Outliers-Formal_dry_recy'!$F$5:$F$500,0)),""),"")</f>
        <v>0</v>
      </c>
      <c r="Z210" s="8">
        <f>IFERROR(IF(INDEX('11.4_Outliers-Formal_dry_recy'!$N$5:$N$500,MATCH($F210,'11.4_Outliers-Formal_dry_recy'!$F$5:$F$500,0))&lt;&gt;"N",
INDEX('11.4_Outliers-Formal_dry_recy'!K$5:K$500,MATCH($F210,'11.4_Outliers-Formal_dry_recy'!$F$5:$F$500,0)),""),"")</f>
        <v>2016</v>
      </c>
      <c r="AA210" s="14" t="str">
        <f>IFERROR(IF(INDEX('11.4_Outliers-Formal_dry_recy'!$N$5:$N$500,MATCH($F210,'11.4_Outliers-Formal_dry_recy'!$F$5:$F$500,0))&lt;&gt;"N",
INDEX('11.4_Outliers-Formal_dry_recy'!L$5:L$500,MATCH($F210,'11.4_Outliers-Formal_dry_recy'!$F$5:$F$500,0)),""),"")</f>
        <v>WaW_162</v>
      </c>
      <c r="AB210" s="14">
        <f>IFERROR(IF(INDEX('11.6_Outliers-Incineration'!$N$5:$N$500,MATCH($F210,'11.6_Outliers-Incineration'!$F$5:$F$500,0))&lt;&gt;"N",
INDEX('11.6_Outliers-Incineration'!J$5:J$500,MATCH($F210,'11.6_Outliers-Incineration'!$F$5:$F$500,0)),""),"")</f>
        <v>0</v>
      </c>
      <c r="AC210" s="8">
        <f>IFERROR(IF(INDEX('11.6_Outliers-Incineration'!$N$5:$N$500,MATCH($F210,'11.6_Outliers-Incineration'!$F$5:$F$500,0))&lt;&gt;"N",
INDEX('11.6_Outliers-Incineration'!K$5:K$500,MATCH($F210,'11.6_Outliers-Incineration'!$F$5:$F$500,0)),""),"")</f>
        <v>2016</v>
      </c>
      <c r="AD210" s="14" t="str">
        <f>IFERROR(IF(INDEX('11.6_Outliers-Incineration'!$N$5:$N$500,MATCH($F210,'11.6_Outliers-Incineration'!$F$5:$F$500,0))&lt;&gt;"N",
INDEX('11.6_Outliers-Incineration'!L$5:L$500,MATCH($F210,'11.6_Outliers-Incineration'!$F$5:$F$500,0)),""),"")</f>
        <v>WaW_162</v>
      </c>
      <c r="AE210" s="14">
        <f>IFERROR(IF(INDEX('11.7_Outliers-Controlled_disp'!$N$5:$N$500,MATCH($F210,'11.7_Outliers-Controlled_disp'!$F$5:$F$500,0))&lt;&gt;"N",
INDEX('11.7_Outliers-Controlled_disp'!J$5:J$500,MATCH($F210,'11.7_Outliers-Controlled_disp'!$F$5:$F$500,0)),""),"")</f>
        <v>0</v>
      </c>
      <c r="AF210" s="8">
        <f>IFERROR(IF(INDEX('11.7_Outliers-Controlled_disp'!$N$5:$N$500,MATCH($F210,'11.7_Outliers-Controlled_disp'!$F$5:$F$500,0))&lt;&gt;"N",
INDEX('11.7_Outliers-Controlled_disp'!K$5:K$500,MATCH($F210,'11.7_Outliers-Controlled_disp'!$F$5:$F$500,0)),""),"")</f>
        <v>2016</v>
      </c>
      <c r="AG210" s="14" t="str">
        <f>IFERROR(IF(INDEX('11.7_Outliers-Controlled_disp'!$N$5:$N$500,MATCH($F210,'11.7_Outliers-Controlled_disp'!$F$5:$F$500,0))&lt;&gt;"N",
INDEX('11.7_Outliers-Controlled_disp'!L$5:L$500,MATCH($F210,'11.7_Outliers-Controlled_disp'!$F$5:$F$500,0)),""),"")</f>
        <v>WaW_162</v>
      </c>
      <c r="AI210" s="5"/>
      <c r="AJ210" s="5" t="s">
        <v>1569</v>
      </c>
      <c r="AK210" s="5">
        <f t="shared" si="3"/>
        <v>6</v>
      </c>
    </row>
    <row r="211" spans="1:37" x14ac:dyDescent="0.25">
      <c r="A211" s="5" t="s">
        <v>820</v>
      </c>
      <c r="B211" s="5" t="s">
        <v>23</v>
      </c>
      <c r="C211" s="5" t="s">
        <v>708</v>
      </c>
      <c r="D211" s="5" t="s">
        <v>620</v>
      </c>
      <c r="E211" s="5" t="s">
        <v>822</v>
      </c>
      <c r="F211" s="5" t="s">
        <v>821</v>
      </c>
      <c r="G211" s="5">
        <v>3</v>
      </c>
      <c r="H211" s="15">
        <v>2</v>
      </c>
      <c r="I211" s="4" t="s">
        <v>1911</v>
      </c>
      <c r="J211" s="13">
        <f>IFERROR(IF(INDEX('11.1_Outliers-Generation'!$N$5:$N$500,MATCH($F211,'11.1_Outliers-Generation'!$F$5:$F$500,0))&lt;&gt;"N",
INDEX('11.1_Outliers-Generation'!J$5:J$500,MATCH($F211,'11.1_Outliers-Generation'!$F$5:$F$500,0)),""),"")</f>
        <v>0.81782643542169853</v>
      </c>
      <c r="K211" s="8">
        <f>IFERROR(IF(INDEX('11.1_Outliers-Generation'!$N$5:$N$500,MATCH($F211,'11.1_Outliers-Generation'!$F$5:$F$500,0))&lt;&gt;"N",
INDEX('11.1_Outliers-Generation'!K$5:K$500,MATCH($F211,'11.1_Outliers-Generation'!$F$5:$F$500,0)),""),"")</f>
        <v>2016</v>
      </c>
      <c r="L211" s="13" t="str">
        <f>IFERROR(IF(INDEX('11.1_Outliers-Generation'!$N$5:$N$500,MATCH($F211,'11.1_Outliers-Generation'!$F$5:$F$500,0))&lt;&gt;"N",
INDEX('11.1_Outliers-Generation'!L$5:L$500,MATCH($F211,'11.1_Outliers-Generation'!$F$5:$F$500,0)),""),"")</f>
        <v>WaW_163</v>
      </c>
      <c r="M211" s="14">
        <f>IFERROR(IF(INDEX('11.2_Outliers-Collection_cov'!$N$5:$N$500,MATCH($F211,'11.2_Outliers-Collection_cov'!$F$5:$F$500,0))&lt;&gt;"N",
INDEX('11.2_Outliers-Collection_cov'!J$5:J$500,MATCH($F211,'11.2_Outliers-Collection_cov'!$F$5:$F$500,0)),""),"")</f>
        <v>85</v>
      </c>
      <c r="N211" s="8">
        <f>IFERROR(IF(INDEX('11.2_Outliers-Collection_cov'!$N$5:$N$500,MATCH($F211,'11.2_Outliers-Collection_cov'!$F$5:$F$500,0))&lt;&gt;"N",
INDEX('11.2_Outliers-Collection_cov'!K$5:K$500,MATCH($F211,'11.2_Outliers-Collection_cov'!$F$5:$F$500,0)),""),"")</f>
        <v>2016</v>
      </c>
      <c r="O211" s="13" t="str">
        <f>IFERROR(IF(INDEX('11.2_Outliers-Collection_cov'!$N$5:$N$500,MATCH($F211,'11.2_Outliers-Collection_cov'!$F$5:$F$500,0))&lt;&gt;"N",
INDEX('11.2_Outliers-Collection_cov'!L$5:L$500,MATCH($F211,'11.2_Outliers-Collection_cov'!$F$5:$F$500,0)),""),"")</f>
        <v>WaW_163</v>
      </c>
      <c r="P211" s="14" t="str">
        <f>IFERROR(IF(INDEX('11.3_Outliers-Plastic'!$N$5:$N$500,MATCH($F211,'11.3_Outliers-Plastic'!$F$5:$F$500,0))&lt;&gt;"N",
INDEX('11.3_Outliers-Plastic'!J$5:J$500,MATCH($F211,'11.3_Outliers-Plastic'!$F$5:$F$500,0)),""),"")</f>
        <v/>
      </c>
      <c r="Q211" s="8" t="str">
        <f>IFERROR(IF(INDEX('11.3_Outliers-Plastic'!$N$5:$N$500,MATCH($F211,'11.3_Outliers-Plastic'!$F$5:$F$500,0))&lt;&gt;"N",
INDEX('11.3_Outliers-Plastic'!K$5:K$500,MATCH($F211,'11.3_Outliers-Plastic'!$F$5:$F$500,0)),""),"")</f>
        <v/>
      </c>
      <c r="R211" s="14" t="str">
        <f>IFERROR(IF(INDEX('11.3_Outliers-Plastic'!$N$5:$N$500,MATCH($F211,'11.3_Outliers-Plastic'!$F$5:$F$500,0))&lt;&gt;"N",
INDEX('11.3_Outliers-Plastic'!L$5:L$500,MATCH($F211,'11.3_Outliers-Plastic'!$F$5:$F$500,0)),""),"")</f>
        <v/>
      </c>
      <c r="S211" s="12"/>
      <c r="T211" s="5"/>
      <c r="U211" s="5" t="s">
        <v>1569</v>
      </c>
      <c r="V211" s="14">
        <f>IFERROR(IF(INDEX('11.5_Outliers-Other_recovery'!$N$5:$N$500,MATCH($F211,'11.5_Outliers-Other_recovery'!$F$5:$F$500,0))&lt;&gt;"N",
INDEX('11.5_Outliers-Other_recovery'!J$5:J$500,MATCH($F211,'11.5_Outliers-Other_recovery'!$F$5:$F$500,0)),""),"")</f>
        <v>29.411764705882355</v>
      </c>
      <c r="W211" s="8">
        <f>IFERROR(IF(INDEX('11.5_Outliers-Other_recovery'!$N$5:$N$500,MATCH($F211,'11.5_Outliers-Other_recovery'!$F$5:$F$500,0))&lt;&gt;"N",
INDEX('11.5_Outliers-Other_recovery'!K$5:K$500,MATCH($F211,'11.5_Outliers-Other_recovery'!$F$5:$F$500,0)),""),"")</f>
        <v>2016</v>
      </c>
      <c r="X211" s="14" t="str">
        <f>IFERROR(IF(INDEX('11.5_Outliers-Other_recovery'!$N$5:$N$500,MATCH($F211,'11.5_Outliers-Other_recovery'!$F$5:$F$500,0))&lt;&gt;"N",
INDEX('11.5_Outliers-Other_recovery'!L$5:L$500,MATCH($F211,'11.5_Outliers-Other_recovery'!$F$5:$F$500,0)),""),"")</f>
        <v>WaW_163</v>
      </c>
      <c r="Y211" s="14">
        <f>IFERROR(IF(INDEX('11.4_Outliers-Formal_dry_recy'!$N$5:$N$500,MATCH($F211,'11.4_Outliers-Formal_dry_recy'!$F$5:$F$500,0))&lt;&gt;"N",
INDEX('11.4_Outliers-Formal_dry_recy'!J$5:J$500,MATCH($F211,'11.4_Outliers-Formal_dry_recy'!$F$5:$F$500,0)),""),"")</f>
        <v>0</v>
      </c>
      <c r="Z211" s="8">
        <f>IFERROR(IF(INDEX('11.4_Outliers-Formal_dry_recy'!$N$5:$N$500,MATCH($F211,'11.4_Outliers-Formal_dry_recy'!$F$5:$F$500,0))&lt;&gt;"N",
INDEX('11.4_Outliers-Formal_dry_recy'!K$5:K$500,MATCH($F211,'11.4_Outliers-Formal_dry_recy'!$F$5:$F$500,0)),""),"")</f>
        <v>2016</v>
      </c>
      <c r="AA211" s="14" t="str">
        <f>IFERROR(IF(INDEX('11.4_Outliers-Formal_dry_recy'!$N$5:$N$500,MATCH($F211,'11.4_Outliers-Formal_dry_recy'!$F$5:$F$500,0))&lt;&gt;"N",
INDEX('11.4_Outliers-Formal_dry_recy'!L$5:L$500,MATCH($F211,'11.4_Outliers-Formal_dry_recy'!$F$5:$F$500,0)),""),"")</f>
        <v>WaW_163</v>
      </c>
      <c r="AB211" s="14">
        <f>IFERROR(IF(INDEX('11.6_Outliers-Incineration'!$N$5:$N$500,MATCH($F211,'11.6_Outliers-Incineration'!$F$5:$F$500,0))&lt;&gt;"N",
INDEX('11.6_Outliers-Incineration'!J$5:J$500,MATCH($F211,'11.6_Outliers-Incineration'!$F$5:$F$500,0)),""),"")</f>
        <v>0</v>
      </c>
      <c r="AC211" s="8">
        <f>IFERROR(IF(INDEX('11.6_Outliers-Incineration'!$N$5:$N$500,MATCH($F211,'11.6_Outliers-Incineration'!$F$5:$F$500,0))&lt;&gt;"N",
INDEX('11.6_Outliers-Incineration'!K$5:K$500,MATCH($F211,'11.6_Outliers-Incineration'!$F$5:$F$500,0)),""),"")</f>
        <v>2016</v>
      </c>
      <c r="AD211" s="14" t="str">
        <f>IFERROR(IF(INDEX('11.6_Outliers-Incineration'!$N$5:$N$500,MATCH($F211,'11.6_Outliers-Incineration'!$F$5:$F$500,0))&lt;&gt;"N",
INDEX('11.6_Outliers-Incineration'!L$5:L$500,MATCH($F211,'11.6_Outliers-Incineration'!$F$5:$F$500,0)),""),"")</f>
        <v>WaW_163</v>
      </c>
      <c r="AE211" s="14">
        <f>IFERROR(IF(INDEX('11.7_Outliers-Controlled_disp'!$N$5:$N$500,MATCH($F211,'11.7_Outliers-Controlled_disp'!$F$5:$F$500,0))&lt;&gt;"N",
INDEX('11.7_Outliers-Controlled_disp'!J$5:J$500,MATCH($F211,'11.7_Outliers-Controlled_disp'!$F$5:$F$500,0)),""),"")</f>
        <v>0</v>
      </c>
      <c r="AF211" s="8">
        <f>IFERROR(IF(INDEX('11.7_Outliers-Controlled_disp'!$N$5:$N$500,MATCH($F211,'11.7_Outliers-Controlled_disp'!$F$5:$F$500,0))&lt;&gt;"N",
INDEX('11.7_Outliers-Controlled_disp'!K$5:K$500,MATCH($F211,'11.7_Outliers-Controlled_disp'!$F$5:$F$500,0)),""),"")</f>
        <v>2016</v>
      </c>
      <c r="AG211" s="14" t="str">
        <f>IFERROR(IF(INDEX('11.7_Outliers-Controlled_disp'!$N$5:$N$500,MATCH($F211,'11.7_Outliers-Controlled_disp'!$F$5:$F$500,0))&lt;&gt;"N",
INDEX('11.7_Outliers-Controlled_disp'!L$5:L$500,MATCH($F211,'11.7_Outliers-Controlled_disp'!$F$5:$F$500,0)),""),"")</f>
        <v>WaW_163</v>
      </c>
      <c r="AI211" s="5"/>
      <c r="AJ211" s="5" t="s">
        <v>1569</v>
      </c>
      <c r="AK211" s="5">
        <f t="shared" si="3"/>
        <v>6</v>
      </c>
    </row>
    <row r="212" spans="1:37" x14ac:dyDescent="0.25">
      <c r="A212" s="5" t="s">
        <v>823</v>
      </c>
      <c r="B212" s="5" t="s">
        <v>23</v>
      </c>
      <c r="C212" s="5" t="s">
        <v>708</v>
      </c>
      <c r="D212" s="5" t="s">
        <v>620</v>
      </c>
      <c r="E212" s="5" t="s">
        <v>825</v>
      </c>
      <c r="F212" s="5" t="s">
        <v>824</v>
      </c>
      <c r="G212" s="5">
        <v>3</v>
      </c>
      <c r="H212" s="15">
        <v>2</v>
      </c>
      <c r="I212" s="4" t="s">
        <v>1912</v>
      </c>
      <c r="J212" s="13">
        <f>IFERROR(IF(INDEX('11.1_Outliers-Generation'!$N$5:$N$500,MATCH($F212,'11.1_Outliers-Generation'!$F$5:$F$500,0))&lt;&gt;"N",
INDEX('11.1_Outliers-Generation'!J$5:J$500,MATCH($F212,'11.1_Outliers-Generation'!$F$5:$F$500,0)),""),"")</f>
        <v>0.29823704626029379</v>
      </c>
      <c r="K212" s="8">
        <f>IFERROR(IF(INDEX('11.1_Outliers-Generation'!$N$5:$N$500,MATCH($F212,'11.1_Outliers-Generation'!$F$5:$F$500,0))&lt;&gt;"N",
INDEX('11.1_Outliers-Generation'!K$5:K$500,MATCH($F212,'11.1_Outliers-Generation'!$F$5:$F$500,0)),""),"")</f>
        <v>2016</v>
      </c>
      <c r="L212" s="13" t="str">
        <f>IFERROR(IF(INDEX('11.1_Outliers-Generation'!$N$5:$N$500,MATCH($F212,'11.1_Outliers-Generation'!$F$5:$F$500,0))&lt;&gt;"N",
INDEX('11.1_Outliers-Generation'!L$5:L$500,MATCH($F212,'11.1_Outliers-Generation'!$F$5:$F$500,0)),""),"")</f>
        <v>WaW_164</v>
      </c>
      <c r="M212" s="14">
        <f>IFERROR(IF(INDEX('11.2_Outliers-Collection_cov'!$N$5:$N$500,MATCH($F212,'11.2_Outliers-Collection_cov'!$F$5:$F$500,0))&lt;&gt;"N",
INDEX('11.2_Outliers-Collection_cov'!J$5:J$500,MATCH($F212,'11.2_Outliers-Collection_cov'!$F$5:$F$500,0)),""),"")</f>
        <v>100</v>
      </c>
      <c r="N212" s="8">
        <f>IFERROR(IF(INDEX('11.2_Outliers-Collection_cov'!$N$5:$N$500,MATCH($F212,'11.2_Outliers-Collection_cov'!$F$5:$F$500,0))&lt;&gt;"N",
INDEX('11.2_Outliers-Collection_cov'!K$5:K$500,MATCH($F212,'11.2_Outliers-Collection_cov'!$F$5:$F$500,0)),""),"")</f>
        <v>2016</v>
      </c>
      <c r="O212" s="13" t="str">
        <f>IFERROR(IF(INDEX('11.2_Outliers-Collection_cov'!$N$5:$N$500,MATCH($F212,'11.2_Outliers-Collection_cov'!$F$5:$F$500,0))&lt;&gt;"N",
INDEX('11.2_Outliers-Collection_cov'!L$5:L$500,MATCH($F212,'11.2_Outliers-Collection_cov'!$F$5:$F$500,0)),""),"")</f>
        <v>WaW_164</v>
      </c>
      <c r="P212" s="14">
        <f>IFERROR(IF(INDEX('11.3_Outliers-Plastic'!$N$5:$N$500,MATCH($F212,'11.3_Outliers-Plastic'!$F$5:$F$500,0))&lt;&gt;"N",
INDEX('11.3_Outliers-Plastic'!J$5:J$500,MATCH($F212,'11.3_Outliers-Plastic'!$F$5:$F$500,0)),""),"")</f>
        <v>5</v>
      </c>
      <c r="Q212" s="8">
        <f>IFERROR(IF(INDEX('11.3_Outliers-Plastic'!$N$5:$N$500,MATCH($F212,'11.3_Outliers-Plastic'!$F$5:$F$500,0))&lt;&gt;"N",
INDEX('11.3_Outliers-Plastic'!K$5:K$500,MATCH($F212,'11.3_Outliers-Plastic'!$F$5:$F$500,0)),""),"")</f>
        <v>2016</v>
      </c>
      <c r="R212" s="14" t="str">
        <f>IFERROR(IF(INDEX('11.3_Outliers-Plastic'!$N$5:$N$500,MATCH($F212,'11.3_Outliers-Plastic'!$F$5:$F$500,0))&lt;&gt;"N",
INDEX('11.3_Outliers-Plastic'!L$5:L$500,MATCH($F212,'11.3_Outliers-Plastic'!$F$5:$F$500,0)),""),"")</f>
        <v>WaW_164</v>
      </c>
      <c r="S212" s="12"/>
      <c r="T212" s="5"/>
      <c r="U212" s="5" t="s">
        <v>1569</v>
      </c>
      <c r="V212" s="14" t="str">
        <f>IFERROR(IF(INDEX('11.5_Outliers-Other_recovery'!$N$5:$N$500,MATCH($F212,'11.5_Outliers-Other_recovery'!$F$5:$F$500,0))&lt;&gt;"N",
INDEX('11.5_Outliers-Other_recovery'!J$5:J$500,MATCH($F212,'11.5_Outliers-Other_recovery'!$F$5:$F$500,0)),""),"")</f>
        <v/>
      </c>
      <c r="W212" s="8" t="str">
        <f>IFERROR(IF(INDEX('11.5_Outliers-Other_recovery'!$N$5:$N$500,MATCH($F212,'11.5_Outliers-Other_recovery'!$F$5:$F$500,0))&lt;&gt;"N",
INDEX('11.5_Outliers-Other_recovery'!K$5:K$500,MATCH($F212,'11.5_Outliers-Other_recovery'!$F$5:$F$500,0)),""),"")</f>
        <v/>
      </c>
      <c r="X212" s="14" t="str">
        <f>IFERROR(IF(INDEX('11.5_Outliers-Other_recovery'!$N$5:$N$500,MATCH($F212,'11.5_Outliers-Other_recovery'!$F$5:$F$500,0))&lt;&gt;"N",
INDEX('11.5_Outliers-Other_recovery'!L$5:L$500,MATCH($F212,'11.5_Outliers-Other_recovery'!$F$5:$F$500,0)),""),"")</f>
        <v/>
      </c>
      <c r="Y212" s="14" t="str">
        <f>IFERROR(IF(INDEX('11.4_Outliers-Formal_dry_recy'!$N$5:$N$500,MATCH($F212,'11.4_Outliers-Formal_dry_recy'!$F$5:$F$500,0))&lt;&gt;"N",
INDEX('11.4_Outliers-Formal_dry_recy'!J$5:J$500,MATCH($F212,'11.4_Outliers-Formal_dry_recy'!$F$5:$F$500,0)),""),"")</f>
        <v/>
      </c>
      <c r="Z212" s="8" t="str">
        <f>IFERROR(IF(INDEX('11.4_Outliers-Formal_dry_recy'!$N$5:$N$500,MATCH($F212,'11.4_Outliers-Formal_dry_recy'!$F$5:$F$500,0))&lt;&gt;"N",
INDEX('11.4_Outliers-Formal_dry_recy'!K$5:K$500,MATCH($F212,'11.4_Outliers-Formal_dry_recy'!$F$5:$F$500,0)),""),"")</f>
        <v/>
      </c>
      <c r="AA212" s="14" t="str">
        <f>IFERROR(IF(INDEX('11.4_Outliers-Formal_dry_recy'!$N$5:$N$500,MATCH($F212,'11.4_Outliers-Formal_dry_recy'!$F$5:$F$500,0))&lt;&gt;"N",
INDEX('11.4_Outliers-Formal_dry_recy'!L$5:L$500,MATCH($F212,'11.4_Outliers-Formal_dry_recy'!$F$5:$F$500,0)),""),"")</f>
        <v/>
      </c>
      <c r="AB212" s="14" t="str">
        <f>IFERROR(IF(INDEX('11.6_Outliers-Incineration'!$N$5:$N$500,MATCH($F212,'11.6_Outliers-Incineration'!$F$5:$F$500,0))&lt;&gt;"N",
INDEX('11.6_Outliers-Incineration'!J$5:J$500,MATCH($F212,'11.6_Outliers-Incineration'!$F$5:$F$500,0)),""),"")</f>
        <v/>
      </c>
      <c r="AC212" s="8" t="str">
        <f>IFERROR(IF(INDEX('11.6_Outliers-Incineration'!$N$5:$N$500,MATCH($F212,'11.6_Outliers-Incineration'!$F$5:$F$500,0))&lt;&gt;"N",
INDEX('11.6_Outliers-Incineration'!K$5:K$500,MATCH($F212,'11.6_Outliers-Incineration'!$F$5:$F$500,0)),""),"")</f>
        <v/>
      </c>
      <c r="AD212" s="14" t="str">
        <f>IFERROR(IF(INDEX('11.6_Outliers-Incineration'!$N$5:$N$500,MATCH($F212,'11.6_Outliers-Incineration'!$F$5:$F$500,0))&lt;&gt;"N",
INDEX('11.6_Outliers-Incineration'!L$5:L$500,MATCH($F212,'11.6_Outliers-Incineration'!$F$5:$F$500,0)),""),"")</f>
        <v/>
      </c>
      <c r="AE212" s="14" t="str">
        <f>IFERROR(IF(INDEX('11.7_Outliers-Controlled_disp'!$N$5:$N$500,MATCH($F212,'11.7_Outliers-Controlled_disp'!$F$5:$F$500,0))&lt;&gt;"N",
INDEX('11.7_Outliers-Controlled_disp'!J$5:J$500,MATCH($F212,'11.7_Outliers-Controlled_disp'!$F$5:$F$500,0)),""),"")</f>
        <v/>
      </c>
      <c r="AF212" s="8" t="str">
        <f>IFERROR(IF(INDEX('11.7_Outliers-Controlled_disp'!$N$5:$N$500,MATCH($F212,'11.7_Outliers-Controlled_disp'!$F$5:$F$500,0))&lt;&gt;"N",
INDEX('11.7_Outliers-Controlled_disp'!K$5:K$500,MATCH($F212,'11.7_Outliers-Controlled_disp'!$F$5:$F$500,0)),""),"")</f>
        <v/>
      </c>
      <c r="AG212" s="14" t="str">
        <f>IFERROR(IF(INDEX('11.7_Outliers-Controlled_disp'!$N$5:$N$500,MATCH($F212,'11.7_Outliers-Controlled_disp'!$F$5:$F$500,0))&lt;&gt;"N",
INDEX('11.7_Outliers-Controlled_disp'!L$5:L$500,MATCH($F212,'11.7_Outliers-Controlled_disp'!$F$5:$F$500,0)),""),"")</f>
        <v/>
      </c>
      <c r="AI212" s="5"/>
      <c r="AJ212" s="5" t="s">
        <v>1569</v>
      </c>
      <c r="AK212" s="5">
        <f t="shared" si="3"/>
        <v>3</v>
      </c>
    </row>
    <row r="213" spans="1:37" x14ac:dyDescent="0.25">
      <c r="A213" s="5" t="s">
        <v>826</v>
      </c>
      <c r="B213" s="5" t="s">
        <v>23</v>
      </c>
      <c r="C213" s="5" t="s">
        <v>708</v>
      </c>
      <c r="D213" s="5" t="s">
        <v>620</v>
      </c>
      <c r="E213" s="5" t="s">
        <v>828</v>
      </c>
      <c r="F213" s="5" t="s">
        <v>827</v>
      </c>
      <c r="G213" s="5">
        <v>3</v>
      </c>
      <c r="H213" s="15">
        <v>2</v>
      </c>
      <c r="I213" s="4" t="s">
        <v>1898</v>
      </c>
      <c r="J213" s="13">
        <f>IFERROR(IF(INDEX('11.1_Outliers-Generation'!$N$5:$N$500,MATCH($F213,'11.1_Outliers-Generation'!$F$5:$F$500,0))&lt;&gt;"N",
INDEX('11.1_Outliers-Generation'!J$5:J$500,MATCH($F213,'11.1_Outliers-Generation'!$F$5:$F$500,0)),""),"")</f>
        <v>0.61105934863143929</v>
      </c>
      <c r="K213" s="8">
        <f>IFERROR(IF(INDEX('11.1_Outliers-Generation'!$N$5:$N$500,MATCH($F213,'11.1_Outliers-Generation'!$F$5:$F$500,0))&lt;&gt;"N",
INDEX('11.1_Outliers-Generation'!K$5:K$500,MATCH($F213,'11.1_Outliers-Generation'!$F$5:$F$500,0)),""),"")</f>
        <v>2016</v>
      </c>
      <c r="L213" s="13" t="str">
        <f>IFERROR(IF(INDEX('11.1_Outliers-Generation'!$N$5:$N$500,MATCH($F213,'11.1_Outliers-Generation'!$F$5:$F$500,0))&lt;&gt;"N",
INDEX('11.1_Outliers-Generation'!L$5:L$500,MATCH($F213,'11.1_Outliers-Generation'!$F$5:$F$500,0)),""),"")</f>
        <v>WaW_165</v>
      </c>
      <c r="M213" s="14">
        <f>IFERROR(IF(INDEX('11.2_Outliers-Collection_cov'!$N$5:$N$500,MATCH($F213,'11.2_Outliers-Collection_cov'!$F$5:$F$500,0))&lt;&gt;"N",
INDEX('11.2_Outliers-Collection_cov'!J$5:J$500,MATCH($F213,'11.2_Outliers-Collection_cov'!$F$5:$F$500,0)),""),"")</f>
        <v>90</v>
      </c>
      <c r="N213" s="8">
        <f>IFERROR(IF(INDEX('11.2_Outliers-Collection_cov'!$N$5:$N$500,MATCH($F213,'11.2_Outliers-Collection_cov'!$F$5:$F$500,0))&lt;&gt;"N",
INDEX('11.2_Outliers-Collection_cov'!K$5:K$500,MATCH($F213,'11.2_Outliers-Collection_cov'!$F$5:$F$500,0)),""),"")</f>
        <v>2016</v>
      </c>
      <c r="O213" s="13" t="str">
        <f>IFERROR(IF(INDEX('11.2_Outliers-Collection_cov'!$N$5:$N$500,MATCH($F213,'11.2_Outliers-Collection_cov'!$F$5:$F$500,0))&lt;&gt;"N",
INDEX('11.2_Outliers-Collection_cov'!L$5:L$500,MATCH($F213,'11.2_Outliers-Collection_cov'!$F$5:$F$500,0)),""),"")</f>
        <v>WaW_165</v>
      </c>
      <c r="P213" s="14" t="str">
        <f>IFERROR(IF(INDEX('11.3_Outliers-Plastic'!$N$5:$N$500,MATCH($F213,'11.3_Outliers-Plastic'!$F$5:$F$500,0))&lt;&gt;"N",
INDEX('11.3_Outliers-Plastic'!J$5:J$500,MATCH($F213,'11.3_Outliers-Plastic'!$F$5:$F$500,0)),""),"")</f>
        <v/>
      </c>
      <c r="Q213" s="8" t="str">
        <f>IFERROR(IF(INDEX('11.3_Outliers-Plastic'!$N$5:$N$500,MATCH($F213,'11.3_Outliers-Plastic'!$F$5:$F$500,0))&lt;&gt;"N",
INDEX('11.3_Outliers-Plastic'!K$5:K$500,MATCH($F213,'11.3_Outliers-Plastic'!$F$5:$F$500,0)),""),"")</f>
        <v/>
      </c>
      <c r="R213" s="14" t="str">
        <f>IFERROR(IF(INDEX('11.3_Outliers-Plastic'!$N$5:$N$500,MATCH($F213,'11.3_Outliers-Plastic'!$F$5:$F$500,0))&lt;&gt;"N",
INDEX('11.3_Outliers-Plastic'!L$5:L$500,MATCH($F213,'11.3_Outliers-Plastic'!$F$5:$F$500,0)),""),"")</f>
        <v/>
      </c>
      <c r="S213" s="12"/>
      <c r="T213" s="5"/>
      <c r="U213" s="5" t="s">
        <v>1569</v>
      </c>
      <c r="V213" s="14">
        <f>IFERROR(IF(INDEX('11.5_Outliers-Other_recovery'!$N$5:$N$500,MATCH($F213,'11.5_Outliers-Other_recovery'!$F$5:$F$500,0))&lt;&gt;"N",
INDEX('11.5_Outliers-Other_recovery'!J$5:J$500,MATCH($F213,'11.5_Outliers-Other_recovery'!$F$5:$F$500,0)),""),"")</f>
        <v>0</v>
      </c>
      <c r="W213" s="8">
        <f>IFERROR(IF(INDEX('11.5_Outliers-Other_recovery'!$N$5:$N$500,MATCH($F213,'11.5_Outliers-Other_recovery'!$F$5:$F$500,0))&lt;&gt;"N",
INDEX('11.5_Outliers-Other_recovery'!K$5:K$500,MATCH($F213,'11.5_Outliers-Other_recovery'!$F$5:$F$500,0)),""),"")</f>
        <v>2016</v>
      </c>
      <c r="X213" s="14" t="str">
        <f>IFERROR(IF(INDEX('11.5_Outliers-Other_recovery'!$N$5:$N$500,MATCH($F213,'11.5_Outliers-Other_recovery'!$F$5:$F$500,0))&lt;&gt;"N",
INDEX('11.5_Outliers-Other_recovery'!L$5:L$500,MATCH($F213,'11.5_Outliers-Other_recovery'!$F$5:$F$500,0)),""),"")</f>
        <v>WaW_165</v>
      </c>
      <c r="Y213" s="14">
        <f>IFERROR(IF(INDEX('11.4_Outliers-Formal_dry_recy'!$N$5:$N$500,MATCH($F213,'11.4_Outliers-Formal_dry_recy'!$F$5:$F$500,0))&lt;&gt;"N",
INDEX('11.4_Outliers-Formal_dry_recy'!J$5:J$500,MATCH($F213,'11.4_Outliers-Formal_dry_recy'!$F$5:$F$500,0)),""),"")</f>
        <v>0</v>
      </c>
      <c r="Z213" s="8">
        <f>IFERROR(IF(INDEX('11.4_Outliers-Formal_dry_recy'!$N$5:$N$500,MATCH($F213,'11.4_Outliers-Formal_dry_recy'!$F$5:$F$500,0))&lt;&gt;"N",
INDEX('11.4_Outliers-Formal_dry_recy'!K$5:K$500,MATCH($F213,'11.4_Outliers-Formal_dry_recy'!$F$5:$F$500,0)),""),"")</f>
        <v>2016</v>
      </c>
      <c r="AA213" s="14" t="str">
        <f>IFERROR(IF(INDEX('11.4_Outliers-Formal_dry_recy'!$N$5:$N$500,MATCH($F213,'11.4_Outliers-Formal_dry_recy'!$F$5:$F$500,0))&lt;&gt;"N",
INDEX('11.4_Outliers-Formal_dry_recy'!L$5:L$500,MATCH($F213,'11.4_Outliers-Formal_dry_recy'!$F$5:$F$500,0)),""),"")</f>
        <v>WaW_165</v>
      </c>
      <c r="AB213" s="14">
        <f>IFERROR(IF(INDEX('11.6_Outliers-Incineration'!$N$5:$N$500,MATCH($F213,'11.6_Outliers-Incineration'!$F$5:$F$500,0))&lt;&gt;"N",
INDEX('11.6_Outliers-Incineration'!J$5:J$500,MATCH($F213,'11.6_Outliers-Incineration'!$F$5:$F$500,0)),""),"")</f>
        <v>0</v>
      </c>
      <c r="AC213" s="8">
        <f>IFERROR(IF(INDEX('11.6_Outliers-Incineration'!$N$5:$N$500,MATCH($F213,'11.6_Outliers-Incineration'!$F$5:$F$500,0))&lt;&gt;"N",
INDEX('11.6_Outliers-Incineration'!K$5:K$500,MATCH($F213,'11.6_Outliers-Incineration'!$F$5:$F$500,0)),""),"")</f>
        <v>2016</v>
      </c>
      <c r="AD213" s="14" t="str">
        <f>IFERROR(IF(INDEX('11.6_Outliers-Incineration'!$N$5:$N$500,MATCH($F213,'11.6_Outliers-Incineration'!$F$5:$F$500,0))&lt;&gt;"N",
INDEX('11.6_Outliers-Incineration'!L$5:L$500,MATCH($F213,'11.6_Outliers-Incineration'!$F$5:$F$500,0)),""),"")</f>
        <v>WaW_165</v>
      </c>
      <c r="AE213" s="14">
        <f>IFERROR(IF(INDEX('11.7_Outliers-Controlled_disp'!$N$5:$N$500,MATCH($F213,'11.7_Outliers-Controlled_disp'!$F$5:$F$500,0))&lt;&gt;"N",
INDEX('11.7_Outliers-Controlled_disp'!J$5:J$500,MATCH($F213,'11.7_Outliers-Controlled_disp'!$F$5:$F$500,0)),""),"")</f>
        <v>0</v>
      </c>
      <c r="AF213" s="8">
        <f>IFERROR(IF(INDEX('11.7_Outliers-Controlled_disp'!$N$5:$N$500,MATCH($F213,'11.7_Outliers-Controlled_disp'!$F$5:$F$500,0))&lt;&gt;"N",
INDEX('11.7_Outliers-Controlled_disp'!K$5:K$500,MATCH($F213,'11.7_Outliers-Controlled_disp'!$F$5:$F$500,0)),""),"")</f>
        <v>2016</v>
      </c>
      <c r="AG213" s="14" t="str">
        <f>IFERROR(IF(INDEX('11.7_Outliers-Controlled_disp'!$N$5:$N$500,MATCH($F213,'11.7_Outliers-Controlled_disp'!$F$5:$F$500,0))&lt;&gt;"N",
INDEX('11.7_Outliers-Controlled_disp'!L$5:L$500,MATCH($F213,'11.7_Outliers-Controlled_disp'!$F$5:$F$500,0)),""),"")</f>
        <v>WaW_165</v>
      </c>
      <c r="AI213" s="5"/>
      <c r="AJ213" s="5" t="s">
        <v>1569</v>
      </c>
      <c r="AK213" s="5">
        <f t="shared" si="3"/>
        <v>6</v>
      </c>
    </row>
    <row r="214" spans="1:37" x14ac:dyDescent="0.25">
      <c r="A214" s="5" t="s">
        <v>829</v>
      </c>
      <c r="B214" s="5" t="s">
        <v>23</v>
      </c>
      <c r="C214" s="5" t="s">
        <v>708</v>
      </c>
      <c r="D214" s="5" t="s">
        <v>620</v>
      </c>
      <c r="E214" s="5" t="s">
        <v>831</v>
      </c>
      <c r="F214" s="5" t="s">
        <v>830</v>
      </c>
      <c r="G214" s="5">
        <v>3</v>
      </c>
      <c r="H214" s="15">
        <v>2</v>
      </c>
      <c r="I214" s="4" t="s">
        <v>1900</v>
      </c>
      <c r="J214" s="13">
        <f>IFERROR(IF(INDEX('11.1_Outliers-Generation'!$N$5:$N$500,MATCH($F214,'11.1_Outliers-Generation'!$F$5:$F$500,0))&lt;&gt;"N",
INDEX('11.1_Outliers-Generation'!J$5:J$500,MATCH($F214,'11.1_Outliers-Generation'!$F$5:$F$500,0)),""),"")</f>
        <v>0.59379123137862877</v>
      </c>
      <c r="K214" s="8">
        <f>IFERROR(IF(INDEX('11.1_Outliers-Generation'!$N$5:$N$500,MATCH($F214,'11.1_Outliers-Generation'!$F$5:$F$500,0))&lt;&gt;"N",
INDEX('11.1_Outliers-Generation'!K$5:K$500,MATCH($F214,'11.1_Outliers-Generation'!$F$5:$F$500,0)),""),"")</f>
        <v>2016</v>
      </c>
      <c r="L214" s="13" t="str">
        <f>IFERROR(IF(INDEX('11.1_Outliers-Generation'!$N$5:$N$500,MATCH($F214,'11.1_Outliers-Generation'!$F$5:$F$500,0))&lt;&gt;"N",
INDEX('11.1_Outliers-Generation'!L$5:L$500,MATCH($F214,'11.1_Outliers-Generation'!$F$5:$F$500,0)),""),"")</f>
        <v>WaW_166</v>
      </c>
      <c r="M214" s="14">
        <f>IFERROR(IF(INDEX('11.2_Outliers-Collection_cov'!$N$5:$N$500,MATCH($F214,'11.2_Outliers-Collection_cov'!$F$5:$F$500,0))&lt;&gt;"N",
INDEX('11.2_Outliers-Collection_cov'!J$5:J$500,MATCH($F214,'11.2_Outliers-Collection_cov'!$F$5:$F$500,0)),""),"")</f>
        <v>97</v>
      </c>
      <c r="N214" s="8">
        <f>IFERROR(IF(INDEX('11.2_Outliers-Collection_cov'!$N$5:$N$500,MATCH($F214,'11.2_Outliers-Collection_cov'!$F$5:$F$500,0))&lt;&gt;"N",
INDEX('11.2_Outliers-Collection_cov'!K$5:K$500,MATCH($F214,'11.2_Outliers-Collection_cov'!$F$5:$F$500,0)),""),"")</f>
        <v>2016</v>
      </c>
      <c r="O214" s="13" t="str">
        <f>IFERROR(IF(INDEX('11.2_Outliers-Collection_cov'!$N$5:$N$500,MATCH($F214,'11.2_Outliers-Collection_cov'!$F$5:$F$500,0))&lt;&gt;"N",
INDEX('11.2_Outliers-Collection_cov'!L$5:L$500,MATCH($F214,'11.2_Outliers-Collection_cov'!$F$5:$F$500,0)),""),"")</f>
        <v>WaW_166</v>
      </c>
      <c r="P214" s="14" t="str">
        <f>IFERROR(IF(INDEX('11.3_Outliers-Plastic'!$N$5:$N$500,MATCH($F214,'11.3_Outliers-Plastic'!$F$5:$F$500,0))&lt;&gt;"N",
INDEX('11.3_Outliers-Plastic'!J$5:J$500,MATCH($F214,'11.3_Outliers-Plastic'!$F$5:$F$500,0)),""),"")</f>
        <v/>
      </c>
      <c r="Q214" s="8" t="str">
        <f>IFERROR(IF(INDEX('11.3_Outliers-Plastic'!$N$5:$N$500,MATCH($F214,'11.3_Outliers-Plastic'!$F$5:$F$500,0))&lt;&gt;"N",
INDEX('11.3_Outliers-Plastic'!K$5:K$500,MATCH($F214,'11.3_Outliers-Plastic'!$F$5:$F$500,0)),""),"")</f>
        <v/>
      </c>
      <c r="R214" s="14" t="str">
        <f>IFERROR(IF(INDEX('11.3_Outliers-Plastic'!$N$5:$N$500,MATCH($F214,'11.3_Outliers-Plastic'!$F$5:$F$500,0))&lt;&gt;"N",
INDEX('11.3_Outliers-Plastic'!L$5:L$500,MATCH($F214,'11.3_Outliers-Plastic'!$F$5:$F$500,0)),""),"")</f>
        <v/>
      </c>
      <c r="S214" s="12"/>
      <c r="T214" s="5"/>
      <c r="U214" s="5" t="s">
        <v>1569</v>
      </c>
      <c r="V214" s="14">
        <f>IFERROR(IF(INDEX('11.5_Outliers-Other_recovery'!$N$5:$N$500,MATCH($F214,'11.5_Outliers-Other_recovery'!$F$5:$F$500,0))&lt;&gt;"N",
INDEX('11.5_Outliers-Other_recovery'!J$5:J$500,MATCH($F214,'11.5_Outliers-Other_recovery'!$F$5:$F$500,0)),""),"")</f>
        <v>3.3816425120772946</v>
      </c>
      <c r="W214" s="8">
        <f>IFERROR(IF(INDEX('11.5_Outliers-Other_recovery'!$N$5:$N$500,MATCH($F214,'11.5_Outliers-Other_recovery'!$F$5:$F$500,0))&lt;&gt;"N",
INDEX('11.5_Outliers-Other_recovery'!K$5:K$500,MATCH($F214,'11.5_Outliers-Other_recovery'!$F$5:$F$500,0)),""),"")</f>
        <v>2016</v>
      </c>
      <c r="X214" s="14" t="str">
        <f>IFERROR(IF(INDEX('11.5_Outliers-Other_recovery'!$N$5:$N$500,MATCH($F214,'11.5_Outliers-Other_recovery'!$F$5:$F$500,0))&lt;&gt;"N",
INDEX('11.5_Outliers-Other_recovery'!L$5:L$500,MATCH($F214,'11.5_Outliers-Other_recovery'!$F$5:$F$500,0)),""),"")</f>
        <v>WaW_166</v>
      </c>
      <c r="Y214" s="14">
        <f>IFERROR(IF(INDEX('11.4_Outliers-Formal_dry_recy'!$N$5:$N$500,MATCH($F214,'11.4_Outliers-Formal_dry_recy'!$F$5:$F$500,0))&lt;&gt;"N",
INDEX('11.4_Outliers-Formal_dry_recy'!J$5:J$500,MATCH($F214,'11.4_Outliers-Formal_dry_recy'!$F$5:$F$500,0)),""),"")</f>
        <v>0</v>
      </c>
      <c r="Z214" s="8">
        <f>IFERROR(IF(INDEX('11.4_Outliers-Formal_dry_recy'!$N$5:$N$500,MATCH($F214,'11.4_Outliers-Formal_dry_recy'!$F$5:$F$500,0))&lt;&gt;"N",
INDEX('11.4_Outliers-Formal_dry_recy'!K$5:K$500,MATCH($F214,'11.4_Outliers-Formal_dry_recy'!$F$5:$F$500,0)),""),"")</f>
        <v>2016</v>
      </c>
      <c r="AA214" s="14" t="str">
        <f>IFERROR(IF(INDEX('11.4_Outliers-Formal_dry_recy'!$N$5:$N$500,MATCH($F214,'11.4_Outliers-Formal_dry_recy'!$F$5:$F$500,0))&lt;&gt;"N",
INDEX('11.4_Outliers-Formal_dry_recy'!L$5:L$500,MATCH($F214,'11.4_Outliers-Formal_dry_recy'!$F$5:$F$500,0)),""),"")</f>
        <v>WaW_166</v>
      </c>
      <c r="AB214" s="14">
        <f>IFERROR(IF(INDEX('11.6_Outliers-Incineration'!$N$5:$N$500,MATCH($F214,'11.6_Outliers-Incineration'!$F$5:$F$500,0))&lt;&gt;"N",
INDEX('11.6_Outliers-Incineration'!J$5:J$500,MATCH($F214,'11.6_Outliers-Incineration'!$F$5:$F$500,0)),""),"")</f>
        <v>0</v>
      </c>
      <c r="AC214" s="8">
        <f>IFERROR(IF(INDEX('11.6_Outliers-Incineration'!$N$5:$N$500,MATCH($F214,'11.6_Outliers-Incineration'!$F$5:$F$500,0))&lt;&gt;"N",
INDEX('11.6_Outliers-Incineration'!K$5:K$500,MATCH($F214,'11.6_Outliers-Incineration'!$F$5:$F$500,0)),""),"")</f>
        <v>2016</v>
      </c>
      <c r="AD214" s="14" t="str">
        <f>IFERROR(IF(INDEX('11.6_Outliers-Incineration'!$N$5:$N$500,MATCH($F214,'11.6_Outliers-Incineration'!$F$5:$F$500,0))&lt;&gt;"N",
INDEX('11.6_Outliers-Incineration'!L$5:L$500,MATCH($F214,'11.6_Outliers-Incineration'!$F$5:$F$500,0)),""),"")</f>
        <v>WaW_166</v>
      </c>
      <c r="AE214" s="14">
        <f>IFERROR(IF(INDEX('11.7_Outliers-Controlled_disp'!$N$5:$N$500,MATCH($F214,'11.7_Outliers-Controlled_disp'!$F$5:$F$500,0))&lt;&gt;"N",
INDEX('11.7_Outliers-Controlled_disp'!J$5:J$500,MATCH($F214,'11.7_Outliers-Controlled_disp'!$F$5:$F$500,0)),""),"")</f>
        <v>0</v>
      </c>
      <c r="AF214" s="8">
        <f>IFERROR(IF(INDEX('11.7_Outliers-Controlled_disp'!$N$5:$N$500,MATCH($F214,'11.7_Outliers-Controlled_disp'!$F$5:$F$500,0))&lt;&gt;"N",
INDEX('11.7_Outliers-Controlled_disp'!K$5:K$500,MATCH($F214,'11.7_Outliers-Controlled_disp'!$F$5:$F$500,0)),""),"")</f>
        <v>2016</v>
      </c>
      <c r="AG214" s="14" t="str">
        <f>IFERROR(IF(INDEX('11.7_Outliers-Controlled_disp'!$N$5:$N$500,MATCH($F214,'11.7_Outliers-Controlled_disp'!$F$5:$F$500,0))&lt;&gt;"N",
INDEX('11.7_Outliers-Controlled_disp'!L$5:L$500,MATCH($F214,'11.7_Outliers-Controlled_disp'!$F$5:$F$500,0)),""),"")</f>
        <v>WaW_166</v>
      </c>
      <c r="AI214" s="5"/>
      <c r="AJ214" s="5" t="s">
        <v>1569</v>
      </c>
      <c r="AK214" s="5">
        <f t="shared" si="3"/>
        <v>6</v>
      </c>
    </row>
    <row r="215" spans="1:37" x14ac:dyDescent="0.25">
      <c r="A215" s="5" t="s">
        <v>832</v>
      </c>
      <c r="B215" s="5" t="s">
        <v>23</v>
      </c>
      <c r="C215" s="5" t="s">
        <v>708</v>
      </c>
      <c r="D215" s="5" t="s">
        <v>620</v>
      </c>
      <c r="E215" s="5" t="s">
        <v>834</v>
      </c>
      <c r="F215" s="5" t="s">
        <v>833</v>
      </c>
      <c r="G215" s="5">
        <v>3</v>
      </c>
      <c r="H215" s="15">
        <v>2</v>
      </c>
      <c r="I215" s="4" t="s">
        <v>1913</v>
      </c>
      <c r="J215" s="13">
        <f>IFERROR(IF(INDEX('11.1_Outliers-Generation'!$N$5:$N$500,MATCH($F215,'11.1_Outliers-Generation'!$F$5:$F$500,0))&lt;&gt;"N",
INDEX('11.1_Outliers-Generation'!J$5:J$500,MATCH($F215,'11.1_Outliers-Generation'!$F$5:$F$500,0)),""),"")</f>
        <v>0.45713584839631116</v>
      </c>
      <c r="K215" s="8">
        <f>IFERROR(IF(INDEX('11.1_Outliers-Generation'!$N$5:$N$500,MATCH($F215,'11.1_Outliers-Generation'!$F$5:$F$500,0))&lt;&gt;"N",
INDEX('11.1_Outliers-Generation'!K$5:K$500,MATCH($F215,'11.1_Outliers-Generation'!$F$5:$F$500,0)),""),"")</f>
        <v>2016</v>
      </c>
      <c r="L215" s="13" t="str">
        <f>IFERROR(IF(INDEX('11.1_Outliers-Generation'!$N$5:$N$500,MATCH($F215,'11.1_Outliers-Generation'!$F$5:$F$500,0))&lt;&gt;"N",
INDEX('11.1_Outliers-Generation'!L$5:L$500,MATCH($F215,'11.1_Outliers-Generation'!$F$5:$F$500,0)),""),"")</f>
        <v>WaW_167</v>
      </c>
      <c r="M215" s="14">
        <f>IFERROR(IF(INDEX('11.2_Outliers-Collection_cov'!$N$5:$N$500,MATCH($F215,'11.2_Outliers-Collection_cov'!$F$5:$F$500,0))&lt;&gt;"N",
INDEX('11.2_Outliers-Collection_cov'!J$5:J$500,MATCH($F215,'11.2_Outliers-Collection_cov'!$F$5:$F$500,0)),""),"")</f>
        <v>92</v>
      </c>
      <c r="N215" s="8">
        <f>IFERROR(IF(INDEX('11.2_Outliers-Collection_cov'!$N$5:$N$500,MATCH($F215,'11.2_Outliers-Collection_cov'!$F$5:$F$500,0))&lt;&gt;"N",
INDEX('11.2_Outliers-Collection_cov'!K$5:K$500,MATCH($F215,'11.2_Outliers-Collection_cov'!$F$5:$F$500,0)),""),"")</f>
        <v>2016</v>
      </c>
      <c r="O215" s="13" t="str">
        <f>IFERROR(IF(INDEX('11.2_Outliers-Collection_cov'!$N$5:$N$500,MATCH($F215,'11.2_Outliers-Collection_cov'!$F$5:$F$500,0))&lt;&gt;"N",
INDEX('11.2_Outliers-Collection_cov'!L$5:L$500,MATCH($F215,'11.2_Outliers-Collection_cov'!$F$5:$F$500,0)),""),"")</f>
        <v>WaW_167</v>
      </c>
      <c r="P215" s="14" t="str">
        <f>IFERROR(IF(INDEX('11.3_Outliers-Plastic'!$N$5:$N$500,MATCH($F215,'11.3_Outliers-Plastic'!$F$5:$F$500,0))&lt;&gt;"N",
INDEX('11.3_Outliers-Plastic'!J$5:J$500,MATCH($F215,'11.3_Outliers-Plastic'!$F$5:$F$500,0)),""),"")</f>
        <v/>
      </c>
      <c r="Q215" s="8" t="str">
        <f>IFERROR(IF(INDEX('11.3_Outliers-Plastic'!$N$5:$N$500,MATCH($F215,'11.3_Outliers-Plastic'!$F$5:$F$500,0))&lt;&gt;"N",
INDEX('11.3_Outliers-Plastic'!K$5:K$500,MATCH($F215,'11.3_Outliers-Plastic'!$F$5:$F$500,0)),""),"")</f>
        <v/>
      </c>
      <c r="R215" s="14" t="str">
        <f>IFERROR(IF(INDEX('11.3_Outliers-Plastic'!$N$5:$N$500,MATCH($F215,'11.3_Outliers-Plastic'!$F$5:$F$500,0))&lt;&gt;"N",
INDEX('11.3_Outliers-Plastic'!L$5:L$500,MATCH($F215,'11.3_Outliers-Plastic'!$F$5:$F$500,0)),""),"")</f>
        <v/>
      </c>
      <c r="S215" s="12"/>
      <c r="T215" s="5"/>
      <c r="U215" s="5" t="s">
        <v>1569</v>
      </c>
      <c r="V215" s="14">
        <f>IFERROR(IF(INDEX('11.5_Outliers-Other_recovery'!$N$5:$N$500,MATCH($F215,'11.5_Outliers-Other_recovery'!$F$5:$F$500,0))&lt;&gt;"N",
INDEX('11.5_Outliers-Other_recovery'!J$5:J$500,MATCH($F215,'11.5_Outliers-Other_recovery'!$F$5:$F$500,0)),""),"")</f>
        <v>0</v>
      </c>
      <c r="W215" s="8">
        <f>IFERROR(IF(INDEX('11.5_Outliers-Other_recovery'!$N$5:$N$500,MATCH($F215,'11.5_Outliers-Other_recovery'!$F$5:$F$500,0))&lt;&gt;"N",
INDEX('11.5_Outliers-Other_recovery'!K$5:K$500,MATCH($F215,'11.5_Outliers-Other_recovery'!$F$5:$F$500,0)),""),"")</f>
        <v>2016</v>
      </c>
      <c r="X215" s="14" t="str">
        <f>IFERROR(IF(INDEX('11.5_Outliers-Other_recovery'!$N$5:$N$500,MATCH($F215,'11.5_Outliers-Other_recovery'!$F$5:$F$500,0))&lt;&gt;"N",
INDEX('11.5_Outliers-Other_recovery'!L$5:L$500,MATCH($F215,'11.5_Outliers-Other_recovery'!$F$5:$F$500,0)),""),"")</f>
        <v>WaW_167</v>
      </c>
      <c r="Y215" s="14">
        <f>IFERROR(IF(INDEX('11.4_Outliers-Formal_dry_recy'!$N$5:$N$500,MATCH($F215,'11.4_Outliers-Formal_dry_recy'!$F$5:$F$500,0))&lt;&gt;"N",
INDEX('11.4_Outliers-Formal_dry_recy'!J$5:J$500,MATCH($F215,'11.4_Outliers-Formal_dry_recy'!$F$5:$F$500,0)),""),"")</f>
        <v>0</v>
      </c>
      <c r="Z215" s="8">
        <f>IFERROR(IF(INDEX('11.4_Outliers-Formal_dry_recy'!$N$5:$N$500,MATCH($F215,'11.4_Outliers-Formal_dry_recy'!$F$5:$F$500,0))&lt;&gt;"N",
INDEX('11.4_Outliers-Formal_dry_recy'!K$5:K$500,MATCH($F215,'11.4_Outliers-Formal_dry_recy'!$F$5:$F$500,0)),""),"")</f>
        <v>2016</v>
      </c>
      <c r="AA215" s="14" t="str">
        <f>IFERROR(IF(INDEX('11.4_Outliers-Formal_dry_recy'!$N$5:$N$500,MATCH($F215,'11.4_Outliers-Formal_dry_recy'!$F$5:$F$500,0))&lt;&gt;"N",
INDEX('11.4_Outliers-Formal_dry_recy'!L$5:L$500,MATCH($F215,'11.4_Outliers-Formal_dry_recy'!$F$5:$F$500,0)),""),"")</f>
        <v>WaW_167</v>
      </c>
      <c r="AB215" s="14">
        <f>IFERROR(IF(INDEX('11.6_Outliers-Incineration'!$N$5:$N$500,MATCH($F215,'11.6_Outliers-Incineration'!$F$5:$F$500,0))&lt;&gt;"N",
INDEX('11.6_Outliers-Incineration'!J$5:J$500,MATCH($F215,'11.6_Outliers-Incineration'!$F$5:$F$500,0)),""),"")</f>
        <v>0</v>
      </c>
      <c r="AC215" s="8">
        <f>IFERROR(IF(INDEX('11.6_Outliers-Incineration'!$N$5:$N$500,MATCH($F215,'11.6_Outliers-Incineration'!$F$5:$F$500,0))&lt;&gt;"N",
INDEX('11.6_Outliers-Incineration'!K$5:K$500,MATCH($F215,'11.6_Outliers-Incineration'!$F$5:$F$500,0)),""),"")</f>
        <v>2016</v>
      </c>
      <c r="AD215" s="14" t="str">
        <f>IFERROR(IF(INDEX('11.6_Outliers-Incineration'!$N$5:$N$500,MATCH($F215,'11.6_Outliers-Incineration'!$F$5:$F$500,0))&lt;&gt;"N",
INDEX('11.6_Outliers-Incineration'!L$5:L$500,MATCH($F215,'11.6_Outliers-Incineration'!$F$5:$F$500,0)),""),"")</f>
        <v>WaW_167</v>
      </c>
      <c r="AE215" s="14">
        <f>IFERROR(IF(INDEX('11.7_Outliers-Controlled_disp'!$N$5:$N$500,MATCH($F215,'11.7_Outliers-Controlled_disp'!$F$5:$F$500,0))&lt;&gt;"N",
INDEX('11.7_Outliers-Controlled_disp'!J$5:J$500,MATCH($F215,'11.7_Outliers-Controlled_disp'!$F$5:$F$500,0)),""),"")</f>
        <v>0</v>
      </c>
      <c r="AF215" s="8">
        <f>IFERROR(IF(INDEX('11.7_Outliers-Controlled_disp'!$N$5:$N$500,MATCH($F215,'11.7_Outliers-Controlled_disp'!$F$5:$F$500,0))&lt;&gt;"N",
INDEX('11.7_Outliers-Controlled_disp'!K$5:K$500,MATCH($F215,'11.7_Outliers-Controlled_disp'!$F$5:$F$500,0)),""),"")</f>
        <v>2016</v>
      </c>
      <c r="AG215" s="14" t="str">
        <f>IFERROR(IF(INDEX('11.7_Outliers-Controlled_disp'!$N$5:$N$500,MATCH($F215,'11.7_Outliers-Controlled_disp'!$F$5:$F$500,0))&lt;&gt;"N",
INDEX('11.7_Outliers-Controlled_disp'!L$5:L$500,MATCH($F215,'11.7_Outliers-Controlled_disp'!$F$5:$F$500,0)),""),"")</f>
        <v>WaW_167</v>
      </c>
      <c r="AI215" s="5"/>
      <c r="AJ215" s="5" t="s">
        <v>1569</v>
      </c>
      <c r="AK215" s="5">
        <f t="shared" si="3"/>
        <v>6</v>
      </c>
    </row>
    <row r="216" spans="1:37" x14ac:dyDescent="0.25">
      <c r="A216" s="5" t="s">
        <v>835</v>
      </c>
      <c r="B216" s="5" t="s">
        <v>23</v>
      </c>
      <c r="C216" s="5" t="s">
        <v>708</v>
      </c>
      <c r="D216" s="5" t="s">
        <v>620</v>
      </c>
      <c r="E216" s="5" t="s">
        <v>837</v>
      </c>
      <c r="F216" s="5" t="s">
        <v>836</v>
      </c>
      <c r="G216" s="5">
        <v>3</v>
      </c>
      <c r="H216" s="15">
        <v>2</v>
      </c>
      <c r="I216" s="4" t="s">
        <v>1914</v>
      </c>
      <c r="J216" s="13">
        <f>IFERROR(IF(INDEX('11.1_Outliers-Generation'!$N$5:$N$500,MATCH($F216,'11.1_Outliers-Generation'!$F$5:$F$500,0))&lt;&gt;"N",
INDEX('11.1_Outliers-Generation'!J$5:J$500,MATCH($F216,'11.1_Outliers-Generation'!$F$5:$F$500,0)),""),"")</f>
        <v>0.36951842511247218</v>
      </c>
      <c r="K216" s="8">
        <f>IFERROR(IF(INDEX('11.1_Outliers-Generation'!$N$5:$N$500,MATCH($F216,'11.1_Outliers-Generation'!$F$5:$F$500,0))&lt;&gt;"N",
INDEX('11.1_Outliers-Generation'!K$5:K$500,MATCH($F216,'11.1_Outliers-Generation'!$F$5:$F$500,0)),""),"")</f>
        <v>2016</v>
      </c>
      <c r="L216" s="13" t="str">
        <f>IFERROR(IF(INDEX('11.1_Outliers-Generation'!$N$5:$N$500,MATCH($F216,'11.1_Outliers-Generation'!$F$5:$F$500,0))&lt;&gt;"N",
INDEX('11.1_Outliers-Generation'!L$5:L$500,MATCH($F216,'11.1_Outliers-Generation'!$F$5:$F$500,0)),""),"")</f>
        <v>WaW_168</v>
      </c>
      <c r="M216" s="14">
        <f>IFERROR(IF(INDEX('11.2_Outliers-Collection_cov'!$N$5:$N$500,MATCH($F216,'11.2_Outliers-Collection_cov'!$F$5:$F$500,0))&lt;&gt;"N",
INDEX('11.2_Outliers-Collection_cov'!J$5:J$500,MATCH($F216,'11.2_Outliers-Collection_cov'!$F$5:$F$500,0)),""),"")</f>
        <v>100</v>
      </c>
      <c r="N216" s="8">
        <f>IFERROR(IF(INDEX('11.2_Outliers-Collection_cov'!$N$5:$N$500,MATCH($F216,'11.2_Outliers-Collection_cov'!$F$5:$F$500,0))&lt;&gt;"N",
INDEX('11.2_Outliers-Collection_cov'!K$5:K$500,MATCH($F216,'11.2_Outliers-Collection_cov'!$F$5:$F$500,0)),""),"")</f>
        <v>2016</v>
      </c>
      <c r="O216" s="13" t="str">
        <f>IFERROR(IF(INDEX('11.2_Outliers-Collection_cov'!$N$5:$N$500,MATCH($F216,'11.2_Outliers-Collection_cov'!$F$5:$F$500,0))&lt;&gt;"N",
INDEX('11.2_Outliers-Collection_cov'!L$5:L$500,MATCH($F216,'11.2_Outliers-Collection_cov'!$F$5:$F$500,0)),""),"")</f>
        <v>WaW_168</v>
      </c>
      <c r="P216" s="14">
        <f>IFERROR(IF(INDEX('11.3_Outliers-Plastic'!$N$5:$N$500,MATCH($F216,'11.3_Outliers-Plastic'!$F$5:$F$500,0))&lt;&gt;"N",
INDEX('11.3_Outliers-Plastic'!J$5:J$500,MATCH($F216,'11.3_Outliers-Plastic'!$F$5:$F$500,0)),""),"")</f>
        <v>12.5</v>
      </c>
      <c r="Q216" s="8">
        <f>IFERROR(IF(INDEX('11.3_Outliers-Plastic'!$N$5:$N$500,MATCH($F216,'11.3_Outliers-Plastic'!$F$5:$F$500,0))&lt;&gt;"N",
INDEX('11.3_Outliers-Plastic'!K$5:K$500,MATCH($F216,'11.3_Outliers-Plastic'!$F$5:$F$500,0)),""),"")</f>
        <v>2016</v>
      </c>
      <c r="R216" s="14" t="str">
        <f>IFERROR(IF(INDEX('11.3_Outliers-Plastic'!$N$5:$N$500,MATCH($F216,'11.3_Outliers-Plastic'!$F$5:$F$500,0))&lt;&gt;"N",
INDEX('11.3_Outliers-Plastic'!L$5:L$500,MATCH($F216,'11.3_Outliers-Plastic'!$F$5:$F$500,0)),""),"")</f>
        <v>WaW_168</v>
      </c>
      <c r="S216" s="12"/>
      <c r="T216" s="5"/>
      <c r="U216" s="5" t="s">
        <v>1569</v>
      </c>
      <c r="V216" s="14" t="str">
        <f>IFERROR(IF(INDEX('11.5_Outliers-Other_recovery'!$N$5:$N$500,MATCH($F216,'11.5_Outliers-Other_recovery'!$F$5:$F$500,0))&lt;&gt;"N",
INDEX('11.5_Outliers-Other_recovery'!J$5:J$500,MATCH($F216,'11.5_Outliers-Other_recovery'!$F$5:$F$500,0)),""),"")</f>
        <v/>
      </c>
      <c r="W216" s="8" t="str">
        <f>IFERROR(IF(INDEX('11.5_Outliers-Other_recovery'!$N$5:$N$500,MATCH($F216,'11.5_Outliers-Other_recovery'!$F$5:$F$500,0))&lt;&gt;"N",
INDEX('11.5_Outliers-Other_recovery'!K$5:K$500,MATCH($F216,'11.5_Outliers-Other_recovery'!$F$5:$F$500,0)),""),"")</f>
        <v/>
      </c>
      <c r="X216" s="14" t="str">
        <f>IFERROR(IF(INDEX('11.5_Outliers-Other_recovery'!$N$5:$N$500,MATCH($F216,'11.5_Outliers-Other_recovery'!$F$5:$F$500,0))&lt;&gt;"N",
INDEX('11.5_Outliers-Other_recovery'!L$5:L$500,MATCH($F216,'11.5_Outliers-Other_recovery'!$F$5:$F$500,0)),""),"")</f>
        <v/>
      </c>
      <c r="Y216" s="14">
        <f>IFERROR(IF(INDEX('11.4_Outliers-Formal_dry_recy'!$N$5:$N$500,MATCH($F216,'11.4_Outliers-Formal_dry_recy'!$F$5:$F$500,0))&lt;&gt;"N",
INDEX('11.4_Outliers-Formal_dry_recy'!J$5:J$500,MATCH($F216,'11.4_Outliers-Formal_dry_recy'!$F$5:$F$500,0)),""),"")</f>
        <v>0</v>
      </c>
      <c r="Z216" s="8">
        <f>IFERROR(IF(INDEX('11.4_Outliers-Formal_dry_recy'!$N$5:$N$500,MATCH($F216,'11.4_Outliers-Formal_dry_recy'!$F$5:$F$500,0))&lt;&gt;"N",
INDEX('11.4_Outliers-Formal_dry_recy'!K$5:K$500,MATCH($F216,'11.4_Outliers-Formal_dry_recy'!$F$5:$F$500,0)),""),"")</f>
        <v>2016</v>
      </c>
      <c r="AA216" s="14" t="str">
        <f>IFERROR(IF(INDEX('11.4_Outliers-Formal_dry_recy'!$N$5:$N$500,MATCH($F216,'11.4_Outliers-Formal_dry_recy'!$F$5:$F$500,0))&lt;&gt;"N",
INDEX('11.4_Outliers-Formal_dry_recy'!L$5:L$500,MATCH($F216,'11.4_Outliers-Formal_dry_recy'!$F$5:$F$500,0)),""),"")</f>
        <v>WaW_168</v>
      </c>
      <c r="AB216" s="14">
        <f>IFERROR(IF(INDEX('11.6_Outliers-Incineration'!$N$5:$N$500,MATCH($F216,'11.6_Outliers-Incineration'!$F$5:$F$500,0))&lt;&gt;"N",
INDEX('11.6_Outliers-Incineration'!J$5:J$500,MATCH($F216,'11.6_Outliers-Incineration'!$F$5:$F$500,0)),""),"")</f>
        <v>0</v>
      </c>
      <c r="AC216" s="8">
        <f>IFERROR(IF(INDEX('11.6_Outliers-Incineration'!$N$5:$N$500,MATCH($F216,'11.6_Outliers-Incineration'!$F$5:$F$500,0))&lt;&gt;"N",
INDEX('11.6_Outliers-Incineration'!K$5:K$500,MATCH($F216,'11.6_Outliers-Incineration'!$F$5:$F$500,0)),""),"")</f>
        <v>2016</v>
      </c>
      <c r="AD216" s="14" t="str">
        <f>IFERROR(IF(INDEX('11.6_Outliers-Incineration'!$N$5:$N$500,MATCH($F216,'11.6_Outliers-Incineration'!$F$5:$F$500,0))&lt;&gt;"N",
INDEX('11.6_Outliers-Incineration'!L$5:L$500,MATCH($F216,'11.6_Outliers-Incineration'!$F$5:$F$500,0)),""),"")</f>
        <v>WaW_168</v>
      </c>
      <c r="AE216" s="14">
        <f>IFERROR(IF(INDEX('11.7_Outliers-Controlled_disp'!$N$5:$N$500,MATCH($F216,'11.7_Outliers-Controlled_disp'!$F$5:$F$500,0))&lt;&gt;"N",
INDEX('11.7_Outliers-Controlled_disp'!J$5:J$500,MATCH($F216,'11.7_Outliers-Controlled_disp'!$F$5:$F$500,0)),""),"")</f>
        <v>0</v>
      </c>
      <c r="AF216" s="8">
        <f>IFERROR(IF(INDEX('11.7_Outliers-Controlled_disp'!$N$5:$N$500,MATCH($F216,'11.7_Outliers-Controlled_disp'!$F$5:$F$500,0))&lt;&gt;"N",
INDEX('11.7_Outliers-Controlled_disp'!K$5:K$500,MATCH($F216,'11.7_Outliers-Controlled_disp'!$F$5:$F$500,0)),""),"")</f>
        <v>2016</v>
      </c>
      <c r="AG216" s="14" t="str">
        <f>IFERROR(IF(INDEX('11.7_Outliers-Controlled_disp'!$N$5:$N$500,MATCH($F216,'11.7_Outliers-Controlled_disp'!$F$5:$F$500,0))&lt;&gt;"N",
INDEX('11.7_Outliers-Controlled_disp'!L$5:L$500,MATCH($F216,'11.7_Outliers-Controlled_disp'!$F$5:$F$500,0)),""),"")</f>
        <v>WaW_168</v>
      </c>
      <c r="AI216" s="5"/>
      <c r="AJ216" s="5" t="s">
        <v>1569</v>
      </c>
      <c r="AK216" s="5">
        <f t="shared" si="3"/>
        <v>6</v>
      </c>
    </row>
    <row r="217" spans="1:37" x14ac:dyDescent="0.25">
      <c r="A217" s="5" t="s">
        <v>838</v>
      </c>
      <c r="B217" s="5" t="s">
        <v>23</v>
      </c>
      <c r="C217" s="5" t="s">
        <v>708</v>
      </c>
      <c r="D217" s="5" t="s">
        <v>620</v>
      </c>
      <c r="E217" s="5" t="s">
        <v>840</v>
      </c>
      <c r="F217" s="5" t="s">
        <v>839</v>
      </c>
      <c r="G217" s="5">
        <v>3</v>
      </c>
      <c r="H217" s="15">
        <v>2</v>
      </c>
      <c r="I217" s="4" t="s">
        <v>1915</v>
      </c>
      <c r="J217" s="13">
        <f>IFERROR(IF(INDEX('11.1_Outliers-Generation'!$N$5:$N$500,MATCH($F217,'11.1_Outliers-Generation'!$F$5:$F$500,0))&lt;&gt;"N",
INDEX('11.1_Outliers-Generation'!J$5:J$500,MATCH($F217,'11.1_Outliers-Generation'!$F$5:$F$500,0)),""),"")</f>
        <v>1.3445378151260503</v>
      </c>
      <c r="K217" s="8">
        <f>IFERROR(IF(INDEX('11.1_Outliers-Generation'!$N$5:$N$500,MATCH($F217,'11.1_Outliers-Generation'!$F$5:$F$500,0))&lt;&gt;"N",
INDEX('11.1_Outliers-Generation'!K$5:K$500,MATCH($F217,'11.1_Outliers-Generation'!$F$5:$F$500,0)),""),"")</f>
        <v>2016</v>
      </c>
      <c r="L217" s="13" t="str">
        <f>IFERROR(IF(INDEX('11.1_Outliers-Generation'!$N$5:$N$500,MATCH($F217,'11.1_Outliers-Generation'!$F$5:$F$500,0))&lt;&gt;"N",
INDEX('11.1_Outliers-Generation'!L$5:L$500,MATCH($F217,'11.1_Outliers-Generation'!$F$5:$F$500,0)),""),"")</f>
        <v>WaW_169</v>
      </c>
      <c r="M217" s="14">
        <f>IFERROR(IF(INDEX('11.2_Outliers-Collection_cov'!$N$5:$N$500,MATCH($F217,'11.2_Outliers-Collection_cov'!$F$5:$F$500,0))&lt;&gt;"N",
INDEX('11.2_Outliers-Collection_cov'!J$5:J$500,MATCH($F217,'11.2_Outliers-Collection_cov'!$F$5:$F$500,0)),""),"")</f>
        <v>75</v>
      </c>
      <c r="N217" s="8">
        <f>IFERROR(IF(INDEX('11.2_Outliers-Collection_cov'!$N$5:$N$500,MATCH($F217,'11.2_Outliers-Collection_cov'!$F$5:$F$500,0))&lt;&gt;"N",
INDEX('11.2_Outliers-Collection_cov'!K$5:K$500,MATCH($F217,'11.2_Outliers-Collection_cov'!$F$5:$F$500,0)),""),"")</f>
        <v>2016</v>
      </c>
      <c r="O217" s="13" t="str">
        <f>IFERROR(IF(INDEX('11.2_Outliers-Collection_cov'!$N$5:$N$500,MATCH($F217,'11.2_Outliers-Collection_cov'!$F$5:$F$500,0))&lt;&gt;"N",
INDEX('11.2_Outliers-Collection_cov'!L$5:L$500,MATCH($F217,'11.2_Outliers-Collection_cov'!$F$5:$F$500,0)),""),"")</f>
        <v>WaW_169</v>
      </c>
      <c r="P217" s="14">
        <f>IFERROR(IF(INDEX('11.3_Outliers-Plastic'!$N$5:$N$500,MATCH($F217,'11.3_Outliers-Plastic'!$F$5:$F$500,0))&lt;&gt;"N",
INDEX('11.3_Outliers-Plastic'!J$5:J$500,MATCH($F217,'11.3_Outliers-Plastic'!$F$5:$F$500,0)),""),"")</f>
        <v>7.0000000000000009</v>
      </c>
      <c r="Q217" s="8">
        <f>IFERROR(IF(INDEX('11.3_Outliers-Plastic'!$N$5:$N$500,MATCH($F217,'11.3_Outliers-Plastic'!$F$5:$F$500,0))&lt;&gt;"N",
INDEX('11.3_Outliers-Plastic'!K$5:K$500,MATCH($F217,'11.3_Outliers-Plastic'!$F$5:$F$500,0)),""),"")</f>
        <v>2016</v>
      </c>
      <c r="R217" s="14" t="str">
        <f>IFERROR(IF(INDEX('11.3_Outliers-Plastic'!$N$5:$N$500,MATCH($F217,'11.3_Outliers-Plastic'!$F$5:$F$500,0))&lt;&gt;"N",
INDEX('11.3_Outliers-Plastic'!L$5:L$500,MATCH($F217,'11.3_Outliers-Plastic'!$F$5:$F$500,0)),""),"")</f>
        <v>WaW_169</v>
      </c>
      <c r="S217" s="12"/>
      <c r="T217" s="5"/>
      <c r="U217" s="5" t="s">
        <v>1569</v>
      </c>
      <c r="V217" s="14" t="str">
        <f>IFERROR(IF(INDEX('11.5_Outliers-Other_recovery'!$N$5:$N$500,MATCH($F217,'11.5_Outliers-Other_recovery'!$F$5:$F$500,0))&lt;&gt;"N",
INDEX('11.5_Outliers-Other_recovery'!J$5:J$500,MATCH($F217,'11.5_Outliers-Other_recovery'!$F$5:$F$500,0)),""),"")</f>
        <v/>
      </c>
      <c r="W217" s="8" t="str">
        <f>IFERROR(IF(INDEX('11.5_Outliers-Other_recovery'!$N$5:$N$500,MATCH($F217,'11.5_Outliers-Other_recovery'!$F$5:$F$500,0))&lt;&gt;"N",
INDEX('11.5_Outliers-Other_recovery'!K$5:K$500,MATCH($F217,'11.5_Outliers-Other_recovery'!$F$5:$F$500,0)),""),"")</f>
        <v/>
      </c>
      <c r="X217" s="14" t="str">
        <f>IFERROR(IF(INDEX('11.5_Outliers-Other_recovery'!$N$5:$N$500,MATCH($F217,'11.5_Outliers-Other_recovery'!$F$5:$F$500,0))&lt;&gt;"N",
INDEX('11.5_Outliers-Other_recovery'!L$5:L$500,MATCH($F217,'11.5_Outliers-Other_recovery'!$F$5:$F$500,0)),""),"")</f>
        <v/>
      </c>
      <c r="Y217" s="14">
        <f>IFERROR(IF(INDEX('11.4_Outliers-Formal_dry_recy'!$N$5:$N$500,MATCH($F217,'11.4_Outliers-Formal_dry_recy'!$F$5:$F$500,0))&lt;&gt;"N",
INDEX('11.4_Outliers-Formal_dry_recy'!J$5:J$500,MATCH($F217,'11.4_Outliers-Formal_dry_recy'!$F$5:$F$500,0)),""),"")</f>
        <v>0</v>
      </c>
      <c r="Z217" s="8">
        <f>IFERROR(IF(INDEX('11.4_Outliers-Formal_dry_recy'!$N$5:$N$500,MATCH($F217,'11.4_Outliers-Formal_dry_recy'!$F$5:$F$500,0))&lt;&gt;"N",
INDEX('11.4_Outliers-Formal_dry_recy'!K$5:K$500,MATCH($F217,'11.4_Outliers-Formal_dry_recy'!$F$5:$F$500,0)),""),"")</f>
        <v>2016</v>
      </c>
      <c r="AA217" s="14" t="str">
        <f>IFERROR(IF(INDEX('11.4_Outliers-Formal_dry_recy'!$N$5:$N$500,MATCH($F217,'11.4_Outliers-Formal_dry_recy'!$F$5:$F$500,0))&lt;&gt;"N",
INDEX('11.4_Outliers-Formal_dry_recy'!L$5:L$500,MATCH($F217,'11.4_Outliers-Formal_dry_recy'!$F$5:$F$500,0)),""),"")</f>
        <v>WaW_169</v>
      </c>
      <c r="AB217" s="14">
        <f>IFERROR(IF(INDEX('11.6_Outliers-Incineration'!$N$5:$N$500,MATCH($F217,'11.6_Outliers-Incineration'!$F$5:$F$500,0))&lt;&gt;"N",
INDEX('11.6_Outliers-Incineration'!J$5:J$500,MATCH($F217,'11.6_Outliers-Incineration'!$F$5:$F$500,0)),""),"")</f>
        <v>0</v>
      </c>
      <c r="AC217" s="8">
        <f>IFERROR(IF(INDEX('11.6_Outliers-Incineration'!$N$5:$N$500,MATCH($F217,'11.6_Outliers-Incineration'!$F$5:$F$500,0))&lt;&gt;"N",
INDEX('11.6_Outliers-Incineration'!K$5:K$500,MATCH($F217,'11.6_Outliers-Incineration'!$F$5:$F$500,0)),""),"")</f>
        <v>2016</v>
      </c>
      <c r="AD217" s="14" t="str">
        <f>IFERROR(IF(INDEX('11.6_Outliers-Incineration'!$N$5:$N$500,MATCH($F217,'11.6_Outliers-Incineration'!$F$5:$F$500,0))&lt;&gt;"N",
INDEX('11.6_Outliers-Incineration'!L$5:L$500,MATCH($F217,'11.6_Outliers-Incineration'!$F$5:$F$500,0)),""),"")</f>
        <v>WaW_169</v>
      </c>
      <c r="AE217" s="14">
        <f>IFERROR(IF(INDEX('11.7_Outliers-Controlled_disp'!$N$5:$N$500,MATCH($F217,'11.7_Outliers-Controlled_disp'!$F$5:$F$500,0))&lt;&gt;"N",
INDEX('11.7_Outliers-Controlled_disp'!J$5:J$500,MATCH($F217,'11.7_Outliers-Controlled_disp'!$F$5:$F$500,0)),""),"")</f>
        <v>0</v>
      </c>
      <c r="AF217" s="8">
        <f>IFERROR(IF(INDEX('11.7_Outliers-Controlled_disp'!$N$5:$N$500,MATCH($F217,'11.7_Outliers-Controlled_disp'!$F$5:$F$500,0))&lt;&gt;"N",
INDEX('11.7_Outliers-Controlled_disp'!K$5:K$500,MATCH($F217,'11.7_Outliers-Controlled_disp'!$F$5:$F$500,0)),""),"")</f>
        <v>2016</v>
      </c>
      <c r="AG217" s="14" t="str">
        <f>IFERROR(IF(INDEX('11.7_Outliers-Controlled_disp'!$N$5:$N$500,MATCH($F217,'11.7_Outliers-Controlled_disp'!$F$5:$F$500,0))&lt;&gt;"N",
INDEX('11.7_Outliers-Controlled_disp'!L$5:L$500,MATCH($F217,'11.7_Outliers-Controlled_disp'!$F$5:$F$500,0)),""),"")</f>
        <v>WaW_169</v>
      </c>
      <c r="AI217" s="5"/>
      <c r="AJ217" s="5" t="s">
        <v>1569</v>
      </c>
      <c r="AK217" s="5">
        <f t="shared" si="3"/>
        <v>6</v>
      </c>
    </row>
    <row r="218" spans="1:37" x14ac:dyDescent="0.25">
      <c r="A218" s="5" t="s">
        <v>841</v>
      </c>
      <c r="B218" s="5" t="s">
        <v>23</v>
      </c>
      <c r="C218" s="5" t="s">
        <v>708</v>
      </c>
      <c r="D218" s="5" t="s">
        <v>620</v>
      </c>
      <c r="E218" s="5" t="s">
        <v>843</v>
      </c>
      <c r="F218" s="5" t="s">
        <v>842</v>
      </c>
      <c r="G218" s="5">
        <v>3</v>
      </c>
      <c r="H218" s="15">
        <v>2</v>
      </c>
      <c r="I218" s="4" t="s">
        <v>1916</v>
      </c>
      <c r="J218" s="13" t="str">
        <f>IFERROR(IF(INDEX('11.1_Outliers-Generation'!$N$5:$N$500,MATCH($F218,'11.1_Outliers-Generation'!$F$5:$F$500,0))&lt;&gt;"N",
INDEX('11.1_Outliers-Generation'!J$5:J$500,MATCH($F218,'11.1_Outliers-Generation'!$F$5:$F$500,0)),""),"")</f>
        <v/>
      </c>
      <c r="K218" s="8" t="str">
        <f>IFERROR(IF(INDEX('11.1_Outliers-Generation'!$N$5:$N$500,MATCH($F218,'11.1_Outliers-Generation'!$F$5:$F$500,0))&lt;&gt;"N",
INDEX('11.1_Outliers-Generation'!K$5:K$500,MATCH($F218,'11.1_Outliers-Generation'!$F$5:$F$500,0)),""),"")</f>
        <v/>
      </c>
      <c r="L218" s="13" t="str">
        <f>IFERROR(IF(INDEX('11.1_Outliers-Generation'!$N$5:$N$500,MATCH($F218,'11.1_Outliers-Generation'!$F$5:$F$500,0))&lt;&gt;"N",
INDEX('11.1_Outliers-Generation'!L$5:L$500,MATCH($F218,'11.1_Outliers-Generation'!$F$5:$F$500,0)),""),"")</f>
        <v/>
      </c>
      <c r="M218" s="14">
        <f>IFERROR(IF(INDEX('11.2_Outliers-Collection_cov'!$N$5:$N$500,MATCH($F218,'11.2_Outliers-Collection_cov'!$F$5:$F$500,0))&lt;&gt;"N",
INDEX('11.2_Outliers-Collection_cov'!J$5:J$500,MATCH($F218,'11.2_Outliers-Collection_cov'!$F$5:$F$500,0)),""),"")</f>
        <v>100</v>
      </c>
      <c r="N218" s="8">
        <f>IFERROR(IF(INDEX('11.2_Outliers-Collection_cov'!$N$5:$N$500,MATCH($F218,'11.2_Outliers-Collection_cov'!$F$5:$F$500,0))&lt;&gt;"N",
INDEX('11.2_Outliers-Collection_cov'!K$5:K$500,MATCH($F218,'11.2_Outliers-Collection_cov'!$F$5:$F$500,0)),""),"")</f>
        <v>2016</v>
      </c>
      <c r="O218" s="13" t="str">
        <f>IFERROR(IF(INDEX('11.2_Outliers-Collection_cov'!$N$5:$N$500,MATCH($F218,'11.2_Outliers-Collection_cov'!$F$5:$F$500,0))&lt;&gt;"N",
INDEX('11.2_Outliers-Collection_cov'!L$5:L$500,MATCH($F218,'11.2_Outliers-Collection_cov'!$F$5:$F$500,0)),""),"")</f>
        <v>WaW_170</v>
      </c>
      <c r="P218" s="14" t="str">
        <f>IFERROR(IF(INDEX('11.3_Outliers-Plastic'!$N$5:$N$500,MATCH($F218,'11.3_Outliers-Plastic'!$F$5:$F$500,0))&lt;&gt;"N",
INDEX('11.3_Outliers-Plastic'!J$5:J$500,MATCH($F218,'11.3_Outliers-Plastic'!$F$5:$F$500,0)),""),"")</f>
        <v/>
      </c>
      <c r="Q218" s="8" t="str">
        <f>IFERROR(IF(INDEX('11.3_Outliers-Plastic'!$N$5:$N$500,MATCH($F218,'11.3_Outliers-Plastic'!$F$5:$F$500,0))&lt;&gt;"N",
INDEX('11.3_Outliers-Plastic'!K$5:K$500,MATCH($F218,'11.3_Outliers-Plastic'!$F$5:$F$500,0)),""),"")</f>
        <v/>
      </c>
      <c r="R218" s="14" t="str">
        <f>IFERROR(IF(INDEX('11.3_Outliers-Plastic'!$N$5:$N$500,MATCH($F218,'11.3_Outliers-Plastic'!$F$5:$F$500,0))&lt;&gt;"N",
INDEX('11.3_Outliers-Plastic'!L$5:L$500,MATCH($F218,'11.3_Outliers-Plastic'!$F$5:$F$500,0)),""),"")</f>
        <v/>
      </c>
      <c r="S218" s="12"/>
      <c r="T218" s="5"/>
      <c r="U218" s="5" t="s">
        <v>1569</v>
      </c>
      <c r="V218" s="14">
        <f>IFERROR(IF(INDEX('11.5_Outliers-Other_recovery'!$N$5:$N$500,MATCH($F218,'11.5_Outliers-Other_recovery'!$F$5:$F$500,0))&lt;&gt;"N",
INDEX('11.5_Outliers-Other_recovery'!J$5:J$500,MATCH($F218,'11.5_Outliers-Other_recovery'!$F$5:$F$500,0)),""),"")</f>
        <v>0</v>
      </c>
      <c r="W218" s="8">
        <f>IFERROR(IF(INDEX('11.5_Outliers-Other_recovery'!$N$5:$N$500,MATCH($F218,'11.5_Outliers-Other_recovery'!$F$5:$F$500,0))&lt;&gt;"N",
INDEX('11.5_Outliers-Other_recovery'!K$5:K$500,MATCH($F218,'11.5_Outliers-Other_recovery'!$F$5:$F$500,0)),""),"")</f>
        <v>2016</v>
      </c>
      <c r="X218" s="14" t="str">
        <f>IFERROR(IF(INDEX('11.5_Outliers-Other_recovery'!$N$5:$N$500,MATCH($F218,'11.5_Outliers-Other_recovery'!$F$5:$F$500,0))&lt;&gt;"N",
INDEX('11.5_Outliers-Other_recovery'!L$5:L$500,MATCH($F218,'11.5_Outliers-Other_recovery'!$F$5:$F$500,0)),""),"")</f>
        <v>WaW_170</v>
      </c>
      <c r="Y218" s="14">
        <f>IFERROR(IF(INDEX('11.4_Outliers-Formal_dry_recy'!$N$5:$N$500,MATCH($F218,'11.4_Outliers-Formal_dry_recy'!$F$5:$F$500,0))&lt;&gt;"N",
INDEX('11.4_Outliers-Formal_dry_recy'!J$5:J$500,MATCH($F218,'11.4_Outliers-Formal_dry_recy'!$F$5:$F$500,0)),""),"")</f>
        <v>0</v>
      </c>
      <c r="Z218" s="8">
        <f>IFERROR(IF(INDEX('11.4_Outliers-Formal_dry_recy'!$N$5:$N$500,MATCH($F218,'11.4_Outliers-Formal_dry_recy'!$F$5:$F$500,0))&lt;&gt;"N",
INDEX('11.4_Outliers-Formal_dry_recy'!K$5:K$500,MATCH($F218,'11.4_Outliers-Formal_dry_recy'!$F$5:$F$500,0)),""),"")</f>
        <v>2016</v>
      </c>
      <c r="AA218" s="14" t="str">
        <f>IFERROR(IF(INDEX('11.4_Outliers-Formal_dry_recy'!$N$5:$N$500,MATCH($F218,'11.4_Outliers-Formal_dry_recy'!$F$5:$F$500,0))&lt;&gt;"N",
INDEX('11.4_Outliers-Formal_dry_recy'!L$5:L$500,MATCH($F218,'11.4_Outliers-Formal_dry_recy'!$F$5:$F$500,0)),""),"")</f>
        <v>WaW_170</v>
      </c>
      <c r="AB218" s="14">
        <f>IFERROR(IF(INDEX('11.6_Outliers-Incineration'!$N$5:$N$500,MATCH($F218,'11.6_Outliers-Incineration'!$F$5:$F$500,0))&lt;&gt;"N",
INDEX('11.6_Outliers-Incineration'!J$5:J$500,MATCH($F218,'11.6_Outliers-Incineration'!$F$5:$F$500,0)),""),"")</f>
        <v>0</v>
      </c>
      <c r="AC218" s="8">
        <f>IFERROR(IF(INDEX('11.6_Outliers-Incineration'!$N$5:$N$500,MATCH($F218,'11.6_Outliers-Incineration'!$F$5:$F$500,0))&lt;&gt;"N",
INDEX('11.6_Outliers-Incineration'!K$5:K$500,MATCH($F218,'11.6_Outliers-Incineration'!$F$5:$F$500,0)),""),"")</f>
        <v>2016</v>
      </c>
      <c r="AD218" s="14" t="str">
        <f>IFERROR(IF(INDEX('11.6_Outliers-Incineration'!$N$5:$N$500,MATCH($F218,'11.6_Outliers-Incineration'!$F$5:$F$500,0))&lt;&gt;"N",
INDEX('11.6_Outliers-Incineration'!L$5:L$500,MATCH($F218,'11.6_Outliers-Incineration'!$F$5:$F$500,0)),""),"")</f>
        <v>WaW_170</v>
      </c>
      <c r="AE218" s="14">
        <f>IFERROR(IF(INDEX('11.7_Outliers-Controlled_disp'!$N$5:$N$500,MATCH($F218,'11.7_Outliers-Controlled_disp'!$F$5:$F$500,0))&lt;&gt;"N",
INDEX('11.7_Outliers-Controlled_disp'!J$5:J$500,MATCH($F218,'11.7_Outliers-Controlled_disp'!$F$5:$F$500,0)),""),"")</f>
        <v>0</v>
      </c>
      <c r="AF218" s="8">
        <f>IFERROR(IF(INDEX('11.7_Outliers-Controlled_disp'!$N$5:$N$500,MATCH($F218,'11.7_Outliers-Controlled_disp'!$F$5:$F$500,0))&lt;&gt;"N",
INDEX('11.7_Outliers-Controlled_disp'!K$5:K$500,MATCH($F218,'11.7_Outliers-Controlled_disp'!$F$5:$F$500,0)),""),"")</f>
        <v>2016</v>
      </c>
      <c r="AG218" s="14" t="str">
        <f>IFERROR(IF(INDEX('11.7_Outliers-Controlled_disp'!$N$5:$N$500,MATCH($F218,'11.7_Outliers-Controlled_disp'!$F$5:$F$500,0))&lt;&gt;"N",
INDEX('11.7_Outliers-Controlled_disp'!L$5:L$500,MATCH($F218,'11.7_Outliers-Controlled_disp'!$F$5:$F$500,0)),""),"")</f>
        <v>WaW_170</v>
      </c>
      <c r="AI218" s="5"/>
      <c r="AJ218" s="5" t="s">
        <v>1569</v>
      </c>
      <c r="AK218" s="5">
        <f t="shared" si="3"/>
        <v>5</v>
      </c>
    </row>
    <row r="219" spans="1:37" x14ac:dyDescent="0.25">
      <c r="A219" s="5" t="s">
        <v>151</v>
      </c>
      <c r="B219" s="5" t="s">
        <v>154</v>
      </c>
      <c r="C219" s="5" t="s">
        <v>153</v>
      </c>
      <c r="D219" s="5" t="s">
        <v>35</v>
      </c>
      <c r="E219" s="5" t="s">
        <v>155</v>
      </c>
      <c r="F219" s="5" t="s">
        <v>152</v>
      </c>
      <c r="G219" s="5">
        <v>1</v>
      </c>
      <c r="H219" s="15">
        <v>2</v>
      </c>
      <c r="I219" s="4" t="s">
        <v>1919</v>
      </c>
      <c r="J219" s="13">
        <f>IFERROR(IF(INDEX('11.1_Outliers-Generation'!$N$5:$N$500,MATCH($F219,'11.1_Outliers-Generation'!$F$5:$F$500,0))&lt;&gt;"N",
INDEX('11.1_Outliers-Generation'!J$5:J$500,MATCH($F219,'11.1_Outliers-Generation'!$F$5:$F$500,0)),""),"")</f>
        <v>0.74197840899897494</v>
      </c>
      <c r="K219" s="8">
        <f>IFERROR(IF(INDEX('11.1_Outliers-Generation'!$N$5:$N$500,MATCH($F219,'11.1_Outliers-Generation'!$F$5:$F$500,0))&lt;&gt;"N",
INDEX('11.1_Outliers-Generation'!K$5:K$500,MATCH($F219,'11.1_Outliers-Generation'!$F$5:$F$500,0)),""),"")</f>
        <v>2012</v>
      </c>
      <c r="L219" s="13" t="str">
        <f>IFERROR(IF(INDEX('11.1_Outliers-Generation'!$N$5:$N$500,MATCH($F219,'11.1_Outliers-Generation'!$F$5:$F$500,0))&lt;&gt;"N",
INDEX('11.1_Outliers-Generation'!L$5:L$500,MATCH($F219,'11.1_Outliers-Generation'!$F$5:$F$500,0)),""),"")</f>
        <v>WaW_174</v>
      </c>
      <c r="M219" s="14">
        <f>IFERROR(IF(INDEX('11.2_Outliers-Collection_cov'!$N$5:$N$500,MATCH($F219,'11.2_Outliers-Collection_cov'!$F$5:$F$500,0))&lt;&gt;"N",
INDEX('11.2_Outliers-Collection_cov'!J$5:J$500,MATCH($F219,'11.2_Outliers-Collection_cov'!$F$5:$F$500,0)),""),"")</f>
        <v>100</v>
      </c>
      <c r="N219" s="8">
        <f>IFERROR(IF(INDEX('11.2_Outliers-Collection_cov'!$N$5:$N$500,MATCH($F219,'11.2_Outliers-Collection_cov'!$F$5:$F$500,0))&lt;&gt;"N",
INDEX('11.2_Outliers-Collection_cov'!K$5:K$500,MATCH($F219,'11.2_Outliers-Collection_cov'!$F$5:$F$500,0)),""),"")</f>
        <v>2012</v>
      </c>
      <c r="O219" s="13" t="str">
        <f>IFERROR(IF(INDEX('11.2_Outliers-Collection_cov'!$N$5:$N$500,MATCH($F219,'11.2_Outliers-Collection_cov'!$F$5:$F$500,0))&lt;&gt;"N",
INDEX('11.2_Outliers-Collection_cov'!L$5:L$500,MATCH($F219,'11.2_Outliers-Collection_cov'!$F$5:$F$500,0)),""),"")</f>
        <v>WaW_174</v>
      </c>
      <c r="P219" s="14">
        <f>IFERROR(IF(INDEX('11.3_Outliers-Plastic'!$N$5:$N$500,MATCH($F219,'11.3_Outliers-Plastic'!$F$5:$F$500,0))&lt;&gt;"N",
INDEX('11.3_Outliers-Plastic'!J$5:J$500,MATCH($F219,'11.3_Outliers-Plastic'!$F$5:$F$500,0)),""),"")</f>
        <v>8</v>
      </c>
      <c r="Q219" s="8">
        <f>IFERROR(IF(INDEX('11.3_Outliers-Plastic'!$N$5:$N$500,MATCH($F219,'11.3_Outliers-Plastic'!$F$5:$F$500,0))&lt;&gt;"N",
INDEX('11.3_Outliers-Plastic'!K$5:K$500,MATCH($F219,'11.3_Outliers-Plastic'!$F$5:$F$500,0)),""),"")</f>
        <v>2012</v>
      </c>
      <c r="R219" s="14" t="str">
        <f>IFERROR(IF(INDEX('11.3_Outliers-Plastic'!$N$5:$N$500,MATCH($F219,'11.3_Outliers-Plastic'!$F$5:$F$500,0))&lt;&gt;"N",
INDEX('11.3_Outliers-Plastic'!L$5:L$500,MATCH($F219,'11.3_Outliers-Plastic'!$F$5:$F$500,0)),""),"")</f>
        <v>WaW_174</v>
      </c>
      <c r="S219" s="12"/>
      <c r="T219" s="5"/>
      <c r="U219" s="5" t="s">
        <v>1569</v>
      </c>
      <c r="V219" s="14">
        <f>IFERROR(IF(INDEX('11.5_Outliers-Other_recovery'!$N$5:$N$500,MATCH($F219,'11.5_Outliers-Other_recovery'!$F$5:$F$500,0))&lt;&gt;"N",
INDEX('11.5_Outliers-Other_recovery'!J$5:J$500,MATCH($F219,'11.5_Outliers-Other_recovery'!$F$5:$F$500,0)),""),"")</f>
        <v>0</v>
      </c>
      <c r="W219" s="8">
        <f>IFERROR(IF(INDEX('11.5_Outliers-Other_recovery'!$N$5:$N$500,MATCH($F219,'11.5_Outliers-Other_recovery'!$F$5:$F$500,0))&lt;&gt;"N",
INDEX('11.5_Outliers-Other_recovery'!K$5:K$500,MATCH($F219,'11.5_Outliers-Other_recovery'!$F$5:$F$500,0)),""),"")</f>
        <v>2012</v>
      </c>
      <c r="X219" s="14" t="str">
        <f>IFERROR(IF(INDEX('11.5_Outliers-Other_recovery'!$N$5:$N$500,MATCH($F219,'11.5_Outliers-Other_recovery'!$F$5:$F$500,0))&lt;&gt;"N",
INDEX('11.5_Outliers-Other_recovery'!L$5:L$500,MATCH($F219,'11.5_Outliers-Other_recovery'!$F$5:$F$500,0)),""),"")</f>
        <v>WaW_174</v>
      </c>
      <c r="Y219" s="14">
        <f>IFERROR(IF(INDEX('11.4_Outliers-Formal_dry_recy'!$N$5:$N$500,MATCH($F219,'11.4_Outliers-Formal_dry_recy'!$F$5:$F$500,0))&lt;&gt;"N",
INDEX('11.4_Outliers-Formal_dry_recy'!J$5:J$500,MATCH($F219,'11.4_Outliers-Formal_dry_recy'!$F$5:$F$500,0)),""),"")</f>
        <v>49</v>
      </c>
      <c r="Z219" s="8">
        <f>IFERROR(IF(INDEX('11.4_Outliers-Formal_dry_recy'!$N$5:$N$500,MATCH($F219,'11.4_Outliers-Formal_dry_recy'!$F$5:$F$500,0))&lt;&gt;"N",
INDEX('11.4_Outliers-Formal_dry_recy'!K$5:K$500,MATCH($F219,'11.4_Outliers-Formal_dry_recy'!$F$5:$F$500,0)),""),"")</f>
        <v>2012</v>
      </c>
      <c r="AA219" s="14" t="str">
        <f>IFERROR(IF(INDEX('11.4_Outliers-Formal_dry_recy'!$N$5:$N$500,MATCH($F219,'11.4_Outliers-Formal_dry_recy'!$F$5:$F$500,0))&lt;&gt;"N",
INDEX('11.4_Outliers-Formal_dry_recy'!L$5:L$500,MATCH($F219,'11.4_Outliers-Formal_dry_recy'!$F$5:$F$500,0)),""),"")</f>
        <v>WaW_174</v>
      </c>
      <c r="AB219" s="14">
        <f>IFERROR(IF(INDEX('11.6_Outliers-Incineration'!$N$5:$N$500,MATCH($F219,'11.6_Outliers-Incineration'!$F$5:$F$500,0))&lt;&gt;"N",
INDEX('11.6_Outliers-Incineration'!J$5:J$500,MATCH($F219,'11.6_Outliers-Incineration'!$F$5:$F$500,0)),""),"")</f>
        <v>0</v>
      </c>
      <c r="AC219" s="8">
        <f>IFERROR(IF(INDEX('11.6_Outliers-Incineration'!$N$5:$N$500,MATCH($F219,'11.6_Outliers-Incineration'!$F$5:$F$500,0))&lt;&gt;"N",
INDEX('11.6_Outliers-Incineration'!K$5:K$500,MATCH($F219,'11.6_Outliers-Incineration'!$F$5:$F$500,0)),""),"")</f>
        <v>2012</v>
      </c>
      <c r="AD219" s="14" t="str">
        <f>IFERROR(IF(INDEX('11.6_Outliers-Incineration'!$N$5:$N$500,MATCH($F219,'11.6_Outliers-Incineration'!$F$5:$F$500,0))&lt;&gt;"N",
INDEX('11.6_Outliers-Incineration'!L$5:L$500,MATCH($F219,'11.6_Outliers-Incineration'!$F$5:$F$500,0)),""),"")</f>
        <v>WaW_174</v>
      </c>
      <c r="AE219" s="14" t="str">
        <f>IFERROR(IF(INDEX('11.7_Outliers-Controlled_disp'!$N$5:$N$500,MATCH($F219,'11.7_Outliers-Controlled_disp'!$F$5:$F$500,0))&lt;&gt;"N",
INDEX('11.7_Outliers-Controlled_disp'!J$5:J$500,MATCH($F219,'11.7_Outliers-Controlled_disp'!$F$5:$F$500,0)),""),"")</f>
        <v/>
      </c>
      <c r="AF219" s="8" t="str">
        <f>IFERROR(IF(INDEX('11.7_Outliers-Controlled_disp'!$N$5:$N$500,MATCH($F219,'11.7_Outliers-Controlled_disp'!$F$5:$F$500,0))&lt;&gt;"N",
INDEX('11.7_Outliers-Controlled_disp'!K$5:K$500,MATCH($F219,'11.7_Outliers-Controlled_disp'!$F$5:$F$500,0)),""),"")</f>
        <v/>
      </c>
      <c r="AG219" s="14" t="str">
        <f>IFERROR(IF(INDEX('11.7_Outliers-Controlled_disp'!$N$5:$N$500,MATCH($F219,'11.7_Outliers-Controlled_disp'!$F$5:$F$500,0))&lt;&gt;"N",
INDEX('11.7_Outliers-Controlled_disp'!L$5:L$500,MATCH($F219,'11.7_Outliers-Controlled_disp'!$F$5:$F$500,0)),""),"")</f>
        <v/>
      </c>
      <c r="AI219" s="5"/>
      <c r="AJ219" s="5" t="s">
        <v>1569</v>
      </c>
      <c r="AK219" s="5">
        <f t="shared" si="3"/>
        <v>6</v>
      </c>
    </row>
    <row r="220" spans="1:37" x14ac:dyDescent="0.25">
      <c r="A220" s="5" t="s">
        <v>168</v>
      </c>
      <c r="B220" s="5" t="s">
        <v>170</v>
      </c>
      <c r="C220" s="5" t="s">
        <v>169</v>
      </c>
      <c r="D220" s="5" t="s">
        <v>35</v>
      </c>
      <c r="E220" s="5" t="s">
        <v>171</v>
      </c>
      <c r="F220" s="5" t="s">
        <v>3167</v>
      </c>
      <c r="G220" s="5">
        <v>2</v>
      </c>
      <c r="H220" s="15">
        <v>1</v>
      </c>
      <c r="I220" s="4" t="s">
        <v>3169</v>
      </c>
      <c r="J220" s="13">
        <f>IFERROR(IF(INDEX('11.1_Outliers-Generation'!$N$5:$N$500,MATCH($F220,'11.1_Outliers-Generation'!$F$5:$F$500,0))&lt;&gt;"N",
INDEX('11.1_Outliers-Generation'!J$5:J$500,MATCH($F220,'11.1_Outliers-Generation'!$F$5:$F$500,0)),""),"")</f>
        <v>1.4800413175007689</v>
      </c>
      <c r="K220" s="8">
        <f>IFERROR(IF(INDEX('11.1_Outliers-Generation'!$N$5:$N$500,MATCH($F220,'11.1_Outliers-Generation'!$F$5:$F$500,0))&lt;&gt;"N",
INDEX('11.1_Outliers-Generation'!K$5:K$500,MATCH($F220,'11.1_Outliers-Generation'!$F$5:$F$500,0)),""),"")</f>
        <v>2015</v>
      </c>
      <c r="L220" s="13" t="str">
        <f>IFERROR(IF(INDEX('11.1_Outliers-Generation'!$N$5:$N$500,MATCH($F220,'11.1_Outliers-Generation'!$F$5:$F$500,0))&lt;&gt;"N",
INDEX('11.1_Outliers-Generation'!L$5:L$500,MATCH($F220,'11.1_Outliers-Generation'!$F$5:$F$500,0)),""),"")</f>
        <v>WaW_178</v>
      </c>
      <c r="M220" s="14">
        <f>IFERROR(IF(INDEX('11.2_Outliers-Collection_cov'!$N$5:$N$500,MATCH($F220,'11.2_Outliers-Collection_cov'!$F$5:$F$500,0))&lt;&gt;"N",
INDEX('11.2_Outliers-Collection_cov'!J$5:J$500,MATCH($F220,'11.2_Outliers-Collection_cov'!$F$5:$F$500,0)),""),"")</f>
        <v>100</v>
      </c>
      <c r="N220" s="8">
        <f>IFERROR(IF(INDEX('11.2_Outliers-Collection_cov'!$N$5:$N$500,MATCH($F220,'11.2_Outliers-Collection_cov'!$F$5:$F$500,0))&lt;&gt;"N",
INDEX('11.2_Outliers-Collection_cov'!K$5:K$500,MATCH($F220,'11.2_Outliers-Collection_cov'!$F$5:$F$500,0)),""),"")</f>
        <v>2015</v>
      </c>
      <c r="O220" s="13" t="str">
        <f>IFERROR(IF(INDEX('11.2_Outliers-Collection_cov'!$N$5:$N$500,MATCH($F220,'11.2_Outliers-Collection_cov'!$F$5:$F$500,0))&lt;&gt;"N",
INDEX('11.2_Outliers-Collection_cov'!L$5:L$500,MATCH($F220,'11.2_Outliers-Collection_cov'!$F$5:$F$500,0)),""),"")</f>
        <v>WaW_178</v>
      </c>
      <c r="P220" s="14">
        <f>IFERROR(IF(INDEX('11.3_Outliers-Plastic'!$N$5:$N$500,MATCH($F220,'11.3_Outliers-Plastic'!$F$5:$F$500,0))&lt;&gt;"N",
INDEX('11.3_Outliers-Plastic'!J$5:J$500,MATCH($F220,'11.3_Outliers-Plastic'!$F$5:$F$500,0)),""),"")</f>
        <v>12.6</v>
      </c>
      <c r="Q220" s="8">
        <f>IFERROR(IF(INDEX('11.3_Outliers-Plastic'!$N$5:$N$500,MATCH($F220,'11.3_Outliers-Plastic'!$F$5:$F$500,0))&lt;&gt;"N",
INDEX('11.3_Outliers-Plastic'!K$5:K$500,MATCH($F220,'11.3_Outliers-Plastic'!$F$5:$F$500,0)),""),"")</f>
        <v>2015</v>
      </c>
      <c r="R220" s="14" t="str">
        <f>IFERROR(IF(INDEX('11.3_Outliers-Plastic'!$N$5:$N$500,MATCH($F220,'11.3_Outliers-Plastic'!$F$5:$F$500,0))&lt;&gt;"N",
INDEX('11.3_Outliers-Plastic'!L$5:L$500,MATCH($F220,'11.3_Outliers-Plastic'!$F$5:$F$500,0)),""),"")</f>
        <v>WaW_178</v>
      </c>
      <c r="S220" s="12"/>
      <c r="T220" s="5"/>
      <c r="U220" s="5" t="s">
        <v>1569</v>
      </c>
      <c r="V220" s="14">
        <f>IFERROR(IF(INDEX('11.5_Outliers-Other_recovery'!$N$5:$N$500,MATCH($F220,'11.5_Outliers-Other_recovery'!$F$5:$F$500,0))&lt;&gt;"N",
INDEX('11.5_Outliers-Other_recovery'!J$5:J$500,MATCH($F220,'11.5_Outliers-Other_recovery'!$F$5:$F$500,0)),""),"")</f>
        <v>0</v>
      </c>
      <c r="W220" s="8">
        <f>IFERROR(IF(INDEX('11.5_Outliers-Other_recovery'!$N$5:$N$500,MATCH($F220,'11.5_Outliers-Other_recovery'!$F$5:$F$500,0))&lt;&gt;"N",
INDEX('11.5_Outliers-Other_recovery'!K$5:K$500,MATCH($F220,'11.5_Outliers-Other_recovery'!$F$5:$F$500,0)),""),"")</f>
        <v>2015</v>
      </c>
      <c r="X220" s="14" t="str">
        <f>IFERROR(IF(INDEX('11.5_Outliers-Other_recovery'!$N$5:$N$500,MATCH($F220,'11.5_Outliers-Other_recovery'!$F$5:$F$500,0))&lt;&gt;"N",
INDEX('11.5_Outliers-Other_recovery'!L$5:L$500,MATCH($F220,'11.5_Outliers-Other_recovery'!$F$5:$F$500,0)),""),"")</f>
        <v>WaW_178</v>
      </c>
      <c r="Y220" s="14">
        <f>IFERROR(IF(INDEX('11.4_Outliers-Formal_dry_recy'!$N$5:$N$500,MATCH($F220,'11.4_Outliers-Formal_dry_recy'!$F$5:$F$500,0))&lt;&gt;"N",
INDEX('11.4_Outliers-Formal_dry_recy'!J$5:J$500,MATCH($F220,'11.4_Outliers-Formal_dry_recy'!$F$5:$F$500,0)),""),"")</f>
        <v>49.9</v>
      </c>
      <c r="Z220" s="8">
        <f>IFERROR(IF(INDEX('11.4_Outliers-Formal_dry_recy'!$N$5:$N$500,MATCH($F220,'11.4_Outliers-Formal_dry_recy'!$F$5:$F$500,0))&lt;&gt;"N",
INDEX('11.4_Outliers-Formal_dry_recy'!K$5:K$500,MATCH($F220,'11.4_Outliers-Formal_dry_recy'!$F$5:$F$500,0)),""),"")</f>
        <v>2015</v>
      </c>
      <c r="AA220" s="14" t="str">
        <f>IFERROR(IF(INDEX('11.4_Outliers-Formal_dry_recy'!$N$5:$N$500,MATCH($F220,'11.4_Outliers-Formal_dry_recy'!$F$5:$F$500,0))&lt;&gt;"N",
INDEX('11.4_Outliers-Formal_dry_recy'!L$5:L$500,MATCH($F220,'11.4_Outliers-Formal_dry_recy'!$F$5:$F$500,0)),""),"")</f>
        <v>WaW_178</v>
      </c>
      <c r="AB220" s="14">
        <f>IFERROR(IF(INDEX('11.6_Outliers-Incineration'!$N$5:$N$500,MATCH($F220,'11.6_Outliers-Incineration'!$F$5:$F$500,0))&lt;&gt;"N",
INDEX('11.6_Outliers-Incineration'!J$5:J$500,MATCH($F220,'11.6_Outliers-Incineration'!$F$5:$F$500,0)),""),"")</f>
        <v>43.471984435797665</v>
      </c>
      <c r="AC220" s="8">
        <f>IFERROR(IF(INDEX('11.6_Outliers-Incineration'!$N$5:$N$500,MATCH($F220,'11.6_Outliers-Incineration'!$F$5:$F$500,0))&lt;&gt;"N",
INDEX('11.6_Outliers-Incineration'!K$5:K$500,MATCH($F220,'11.6_Outliers-Incineration'!$F$5:$F$500,0)),""),"")</f>
        <v>2015</v>
      </c>
      <c r="AD220" s="14" t="str">
        <f>IFERROR(IF(INDEX('11.6_Outliers-Incineration'!$N$5:$N$500,MATCH($F220,'11.6_Outliers-Incineration'!$F$5:$F$500,0))&lt;&gt;"N",
INDEX('11.6_Outliers-Incineration'!L$5:L$500,MATCH($F220,'11.6_Outliers-Incineration'!$F$5:$F$500,0)),""),"")</f>
        <v>WaW_178</v>
      </c>
      <c r="AE220" s="14">
        <f>IFERROR(IF(INDEX('11.7_Outliers-Controlled_disp'!$N$5:$N$500,MATCH($F220,'11.7_Outliers-Controlled_disp'!$F$5:$F$500,0))&lt;&gt;"N",
INDEX('11.7_Outliers-Controlled_disp'!J$5:J$500,MATCH($F220,'11.7_Outliers-Controlled_disp'!$F$5:$F$500,0)),""),"")</f>
        <v>100</v>
      </c>
      <c r="AF220" s="8">
        <f>IFERROR(IF(INDEX('11.7_Outliers-Controlled_disp'!$N$5:$N$500,MATCH($F220,'11.7_Outliers-Controlled_disp'!$F$5:$F$500,0))&lt;&gt;"N",
INDEX('11.7_Outliers-Controlled_disp'!K$5:K$500,MATCH($F220,'11.7_Outliers-Controlled_disp'!$F$5:$F$500,0)),""),"")</f>
        <v>2015</v>
      </c>
      <c r="AG220" s="14" t="str">
        <f>IFERROR(IF(INDEX('11.7_Outliers-Controlled_disp'!$N$5:$N$500,MATCH($F220,'11.7_Outliers-Controlled_disp'!$F$5:$F$500,0))&lt;&gt;"N",
INDEX('11.7_Outliers-Controlled_disp'!L$5:L$500,MATCH($F220,'11.7_Outliers-Controlled_disp'!$F$5:$F$500,0)),""),"")</f>
        <v>WaW_178</v>
      </c>
      <c r="AI220" s="5"/>
      <c r="AJ220" s="5" t="s">
        <v>1569</v>
      </c>
      <c r="AK220" s="5">
        <f t="shared" si="3"/>
        <v>7</v>
      </c>
    </row>
    <row r="221" spans="1:37" x14ac:dyDescent="0.25">
      <c r="A221" s="5" t="s">
        <v>172</v>
      </c>
      <c r="B221" s="5" t="s">
        <v>170</v>
      </c>
      <c r="C221" s="5" t="s">
        <v>169</v>
      </c>
      <c r="D221" s="5" t="s">
        <v>35</v>
      </c>
      <c r="E221" s="5" t="s">
        <v>173</v>
      </c>
      <c r="F221" s="5" t="s">
        <v>3168</v>
      </c>
      <c r="G221" s="5">
        <v>2</v>
      </c>
      <c r="H221" s="15">
        <v>1</v>
      </c>
      <c r="I221" s="4" t="s">
        <v>3169</v>
      </c>
      <c r="J221" s="13">
        <f>IFERROR(IF(INDEX('11.1_Outliers-Generation'!$N$5:$N$500,MATCH($F221,'11.1_Outliers-Generation'!$F$5:$F$500,0))&lt;&gt;"N",
INDEX('11.1_Outliers-Generation'!J$5:J$500,MATCH($F221,'11.1_Outliers-Generation'!$F$5:$F$500,0)),""),"")</f>
        <v>1.3801555271467814</v>
      </c>
      <c r="K221" s="8">
        <f>IFERROR(IF(INDEX('11.1_Outliers-Generation'!$N$5:$N$500,MATCH($F221,'11.1_Outliers-Generation'!$F$5:$F$500,0))&lt;&gt;"N",
INDEX('11.1_Outliers-Generation'!K$5:K$500,MATCH($F221,'11.1_Outliers-Generation'!$F$5:$F$500,0)),""),"")</f>
        <v>2014</v>
      </c>
      <c r="L221" s="13" t="str">
        <f>IFERROR(IF(INDEX('11.1_Outliers-Generation'!$N$5:$N$500,MATCH($F221,'11.1_Outliers-Generation'!$F$5:$F$500,0))&lt;&gt;"N",
INDEX('11.1_Outliers-Generation'!L$5:L$500,MATCH($F221,'11.1_Outliers-Generation'!$F$5:$F$500,0)),""),"")</f>
        <v>WaW_179</v>
      </c>
      <c r="M221" s="14">
        <f>IFERROR(IF(INDEX('11.2_Outliers-Collection_cov'!$N$5:$N$500,MATCH($F221,'11.2_Outliers-Collection_cov'!$F$5:$F$500,0))&lt;&gt;"N",
INDEX('11.2_Outliers-Collection_cov'!J$5:J$500,MATCH($F221,'11.2_Outliers-Collection_cov'!$F$5:$F$500,0)),""),"")</f>
        <v>100</v>
      </c>
      <c r="N221" s="8">
        <f>IFERROR(IF(INDEX('11.2_Outliers-Collection_cov'!$N$5:$N$500,MATCH($F221,'11.2_Outliers-Collection_cov'!$F$5:$F$500,0))&lt;&gt;"N",
INDEX('11.2_Outliers-Collection_cov'!K$5:K$500,MATCH($F221,'11.2_Outliers-Collection_cov'!$F$5:$F$500,0)),""),"")</f>
        <v>2014</v>
      </c>
      <c r="O221" s="13" t="str">
        <f>IFERROR(IF(INDEX('11.2_Outliers-Collection_cov'!$N$5:$N$500,MATCH($F221,'11.2_Outliers-Collection_cov'!$F$5:$F$500,0))&lt;&gt;"N",
INDEX('11.2_Outliers-Collection_cov'!L$5:L$500,MATCH($F221,'11.2_Outliers-Collection_cov'!$F$5:$F$500,0)),""),"")</f>
        <v>WaW_179</v>
      </c>
      <c r="P221" s="14">
        <f>IFERROR(IF(INDEX('11.3_Outliers-Plastic'!$N$5:$N$500,MATCH($F221,'11.3_Outliers-Plastic'!$F$5:$F$500,0))&lt;&gt;"N",
INDEX('11.3_Outliers-Plastic'!J$5:J$500,MATCH($F221,'11.3_Outliers-Plastic'!$F$5:$F$500,0)),""),"")</f>
        <v>26.400000000000002</v>
      </c>
      <c r="Q221" s="8">
        <f>IFERROR(IF(INDEX('11.3_Outliers-Plastic'!$N$5:$N$500,MATCH($F221,'11.3_Outliers-Plastic'!$F$5:$F$500,0))&lt;&gt;"N",
INDEX('11.3_Outliers-Plastic'!K$5:K$500,MATCH($F221,'11.3_Outliers-Plastic'!$F$5:$F$500,0)),""),"")</f>
        <v>2014</v>
      </c>
      <c r="R221" s="14" t="str">
        <f>IFERROR(IF(INDEX('11.3_Outliers-Plastic'!$N$5:$N$500,MATCH($F221,'11.3_Outliers-Plastic'!$F$5:$F$500,0))&lt;&gt;"N",
INDEX('11.3_Outliers-Plastic'!L$5:L$500,MATCH($F221,'11.3_Outliers-Plastic'!$F$5:$F$500,0)),""),"")</f>
        <v>WaW_179</v>
      </c>
      <c r="S221" s="12"/>
      <c r="T221" s="5"/>
      <c r="U221" s="5" t="s">
        <v>1569</v>
      </c>
      <c r="V221" s="14">
        <f>IFERROR(IF(INDEX('11.5_Outliers-Other_recovery'!$N$5:$N$500,MATCH($F221,'11.5_Outliers-Other_recovery'!$F$5:$F$500,0))&lt;&gt;"N",
INDEX('11.5_Outliers-Other_recovery'!J$5:J$500,MATCH($F221,'11.5_Outliers-Other_recovery'!$F$5:$F$500,0)),""),"")</f>
        <v>0</v>
      </c>
      <c r="W221" s="8">
        <f>IFERROR(IF(INDEX('11.5_Outliers-Other_recovery'!$N$5:$N$500,MATCH($F221,'11.5_Outliers-Other_recovery'!$F$5:$F$500,0))&lt;&gt;"N",
INDEX('11.5_Outliers-Other_recovery'!K$5:K$500,MATCH($F221,'11.5_Outliers-Other_recovery'!$F$5:$F$500,0)),""),"")</f>
        <v>2014</v>
      </c>
      <c r="X221" s="14" t="str">
        <f>IFERROR(IF(INDEX('11.5_Outliers-Other_recovery'!$N$5:$N$500,MATCH($F221,'11.5_Outliers-Other_recovery'!$F$5:$F$500,0))&lt;&gt;"N",
INDEX('11.5_Outliers-Other_recovery'!L$5:L$500,MATCH($F221,'11.5_Outliers-Other_recovery'!$F$5:$F$500,0)),""),"")</f>
        <v>WaW_179</v>
      </c>
      <c r="Y221" s="14" t="str">
        <f>IFERROR(IF(INDEX('11.4_Outliers-Formal_dry_recy'!$N$5:$N$500,MATCH($F221,'11.4_Outliers-Formal_dry_recy'!$F$5:$F$500,0))&lt;&gt;"N",
INDEX('11.4_Outliers-Formal_dry_recy'!J$5:J$500,MATCH($F221,'11.4_Outliers-Formal_dry_recy'!$F$5:$F$500,0)),""),"")</f>
        <v/>
      </c>
      <c r="Z221" s="8" t="str">
        <f>IFERROR(IF(INDEX('11.4_Outliers-Formal_dry_recy'!$N$5:$N$500,MATCH($F221,'11.4_Outliers-Formal_dry_recy'!$F$5:$F$500,0))&lt;&gt;"N",
INDEX('11.4_Outliers-Formal_dry_recy'!K$5:K$500,MATCH($F221,'11.4_Outliers-Formal_dry_recy'!$F$5:$F$500,0)),""),"")</f>
        <v/>
      </c>
      <c r="AA221" s="14" t="str">
        <f>IFERROR(IF(INDEX('11.4_Outliers-Formal_dry_recy'!$N$5:$N$500,MATCH($F221,'11.4_Outliers-Formal_dry_recy'!$F$5:$F$500,0))&lt;&gt;"N",
INDEX('11.4_Outliers-Formal_dry_recy'!L$5:L$500,MATCH($F221,'11.4_Outliers-Formal_dry_recy'!$F$5:$F$500,0)),""),"")</f>
        <v/>
      </c>
      <c r="AB221" s="14">
        <f>IFERROR(IF(INDEX('11.6_Outliers-Incineration'!$N$5:$N$500,MATCH($F221,'11.6_Outliers-Incineration'!$F$5:$F$500,0))&lt;&gt;"N",
INDEX('11.6_Outliers-Incineration'!J$5:J$500,MATCH($F221,'11.6_Outliers-Incineration'!$F$5:$F$500,0)),""),"")</f>
        <v>0</v>
      </c>
      <c r="AC221" s="8">
        <f>IFERROR(IF(INDEX('11.6_Outliers-Incineration'!$N$5:$N$500,MATCH($F221,'11.6_Outliers-Incineration'!$F$5:$F$500,0))&lt;&gt;"N",
INDEX('11.6_Outliers-Incineration'!K$5:K$500,MATCH($F221,'11.6_Outliers-Incineration'!$F$5:$F$500,0)),""),"")</f>
        <v>2014</v>
      </c>
      <c r="AD221" s="14" t="str">
        <f>IFERROR(IF(INDEX('11.6_Outliers-Incineration'!$N$5:$N$500,MATCH($F221,'11.6_Outliers-Incineration'!$F$5:$F$500,0))&lt;&gt;"N",
INDEX('11.6_Outliers-Incineration'!L$5:L$500,MATCH($F221,'11.6_Outliers-Incineration'!$F$5:$F$500,0)),""),"")</f>
        <v>WaW_179</v>
      </c>
      <c r="AE221" s="14" t="str">
        <f>IFERROR(IF(INDEX('11.7_Outliers-Controlled_disp'!$N$5:$N$500,MATCH($F221,'11.7_Outliers-Controlled_disp'!$F$5:$F$500,0))&lt;&gt;"N",
INDEX('11.7_Outliers-Controlled_disp'!J$5:J$500,MATCH($F221,'11.7_Outliers-Controlled_disp'!$F$5:$F$500,0)),""),"")</f>
        <v/>
      </c>
      <c r="AF221" s="8" t="str">
        <f>IFERROR(IF(INDEX('11.7_Outliers-Controlled_disp'!$N$5:$N$500,MATCH($F221,'11.7_Outliers-Controlled_disp'!$F$5:$F$500,0))&lt;&gt;"N",
INDEX('11.7_Outliers-Controlled_disp'!K$5:K$500,MATCH($F221,'11.7_Outliers-Controlled_disp'!$F$5:$F$500,0)),""),"")</f>
        <v/>
      </c>
      <c r="AG221" s="14" t="str">
        <f>IFERROR(IF(INDEX('11.7_Outliers-Controlled_disp'!$N$5:$N$500,MATCH($F221,'11.7_Outliers-Controlled_disp'!$F$5:$F$500,0))&lt;&gt;"N",
INDEX('11.7_Outliers-Controlled_disp'!L$5:L$500,MATCH($F221,'11.7_Outliers-Controlled_disp'!$F$5:$F$500,0)),""),"")</f>
        <v/>
      </c>
      <c r="AI221" s="5"/>
      <c r="AJ221" s="5" t="s">
        <v>1569</v>
      </c>
      <c r="AK221" s="5">
        <f t="shared" si="3"/>
        <v>5</v>
      </c>
    </row>
    <row r="222" spans="1:37" x14ac:dyDescent="0.25">
      <c r="A222" s="5" t="s">
        <v>174</v>
      </c>
      <c r="B222" s="5" t="s">
        <v>177</v>
      </c>
      <c r="C222" s="5" t="s">
        <v>176</v>
      </c>
      <c r="D222" s="5" t="s">
        <v>35</v>
      </c>
      <c r="E222" s="5" t="s">
        <v>178</v>
      </c>
      <c r="F222" s="5" t="s">
        <v>175</v>
      </c>
      <c r="G222" s="5">
        <v>2</v>
      </c>
      <c r="H222" s="15">
        <v>1</v>
      </c>
      <c r="I222" s="4"/>
      <c r="J222" s="13">
        <f>IFERROR(IF(INDEX('11.1_Outliers-Generation'!$N$5:$N$500,MATCH($F222,'11.1_Outliers-Generation'!$F$5:$F$500,0))&lt;&gt;"N",
INDEX('11.1_Outliers-Generation'!J$5:J$500,MATCH($F222,'11.1_Outliers-Generation'!$F$5:$F$500,0)),""),"")</f>
        <v>1.0440323867605852</v>
      </c>
      <c r="K222" s="8">
        <f>IFERROR(IF(INDEX('11.1_Outliers-Generation'!$N$5:$N$500,MATCH($F222,'11.1_Outliers-Generation'!$F$5:$F$500,0))&lt;&gt;"N",
INDEX('11.1_Outliers-Generation'!K$5:K$500,MATCH($F222,'11.1_Outliers-Generation'!$F$5:$F$500,0)),""),"")</f>
        <v>2015</v>
      </c>
      <c r="L222" s="13" t="str">
        <f>IFERROR(IF(INDEX('11.1_Outliers-Generation'!$N$5:$N$500,MATCH($F222,'11.1_Outliers-Generation'!$F$5:$F$500,0))&lt;&gt;"N",
INDEX('11.1_Outliers-Generation'!L$5:L$500,MATCH($F222,'11.1_Outliers-Generation'!$F$5:$F$500,0)),""),"")</f>
        <v>WaW_180</v>
      </c>
      <c r="M222" s="14">
        <f>IFERROR(IF(INDEX('11.2_Outliers-Collection_cov'!$N$5:$N$500,MATCH($F222,'11.2_Outliers-Collection_cov'!$F$5:$F$500,0))&lt;&gt;"N",
INDEX('11.2_Outliers-Collection_cov'!J$5:J$500,MATCH($F222,'11.2_Outliers-Collection_cov'!$F$5:$F$500,0)),""),"")</f>
        <v>100</v>
      </c>
      <c r="N222" s="8">
        <f>IFERROR(IF(INDEX('11.2_Outliers-Collection_cov'!$N$5:$N$500,MATCH($F222,'11.2_Outliers-Collection_cov'!$F$5:$F$500,0))&lt;&gt;"N",
INDEX('11.2_Outliers-Collection_cov'!K$5:K$500,MATCH($F222,'11.2_Outliers-Collection_cov'!$F$5:$F$500,0)),""),"")</f>
        <v>2015</v>
      </c>
      <c r="O222" s="13" t="str">
        <f>IFERROR(IF(INDEX('11.2_Outliers-Collection_cov'!$N$5:$N$500,MATCH($F222,'11.2_Outliers-Collection_cov'!$F$5:$F$500,0))&lt;&gt;"N",
INDEX('11.2_Outliers-Collection_cov'!L$5:L$500,MATCH($F222,'11.2_Outliers-Collection_cov'!$F$5:$F$500,0)),""),"")</f>
        <v>WaW_180</v>
      </c>
      <c r="P222" s="14">
        <f>IFERROR(IF(INDEX('11.3_Outliers-Plastic'!$N$5:$N$500,MATCH($F222,'11.3_Outliers-Plastic'!$F$5:$F$500,0))&lt;&gt;"N",
INDEX('11.3_Outliers-Plastic'!J$5:J$500,MATCH($F222,'11.3_Outliers-Plastic'!$F$5:$F$500,0)),""),"")</f>
        <v>19.900000000000002</v>
      </c>
      <c r="Q222" s="8">
        <f>IFERROR(IF(INDEX('11.3_Outliers-Plastic'!$N$5:$N$500,MATCH($F222,'11.3_Outliers-Plastic'!$F$5:$F$500,0))&lt;&gt;"N",
INDEX('11.3_Outliers-Plastic'!K$5:K$500,MATCH($F222,'11.3_Outliers-Plastic'!$F$5:$F$500,0)),""),"")</f>
        <v>2015</v>
      </c>
      <c r="R222" s="14" t="str">
        <f>IFERROR(IF(INDEX('11.3_Outliers-Plastic'!$N$5:$N$500,MATCH($F222,'11.3_Outliers-Plastic'!$F$5:$F$500,0))&lt;&gt;"N",
INDEX('11.3_Outliers-Plastic'!L$5:L$500,MATCH($F222,'11.3_Outliers-Plastic'!$F$5:$F$500,0)),""),"")</f>
        <v>WaW_180</v>
      </c>
      <c r="S222" s="12"/>
      <c r="T222" s="5"/>
      <c r="U222" s="5" t="s">
        <v>1569</v>
      </c>
      <c r="V222" s="14">
        <f>IFERROR(IF(INDEX('11.5_Outliers-Other_recovery'!$N$5:$N$500,MATCH($F222,'11.5_Outliers-Other_recovery'!$F$5:$F$500,0))&lt;&gt;"N",
INDEX('11.5_Outliers-Other_recovery'!J$5:J$500,MATCH($F222,'11.5_Outliers-Other_recovery'!$F$5:$F$500,0)),""),"")</f>
        <v>0</v>
      </c>
      <c r="W222" s="8">
        <f>IFERROR(IF(INDEX('11.5_Outliers-Other_recovery'!$N$5:$N$500,MATCH($F222,'11.5_Outliers-Other_recovery'!$F$5:$F$500,0))&lt;&gt;"N",
INDEX('11.5_Outliers-Other_recovery'!K$5:K$500,MATCH($F222,'11.5_Outliers-Other_recovery'!$F$5:$F$500,0)),""),"")</f>
        <v>2015</v>
      </c>
      <c r="X222" s="14" t="str">
        <f>IFERROR(IF(INDEX('11.5_Outliers-Other_recovery'!$N$5:$N$500,MATCH($F222,'11.5_Outliers-Other_recovery'!$F$5:$F$500,0))&lt;&gt;"N",
INDEX('11.5_Outliers-Other_recovery'!L$5:L$500,MATCH($F222,'11.5_Outliers-Other_recovery'!$F$5:$F$500,0)),""),"")</f>
        <v>WaW_180</v>
      </c>
      <c r="Y222" s="14">
        <f>IFERROR(IF(INDEX('11.4_Outliers-Formal_dry_recy'!$N$5:$N$500,MATCH($F222,'11.4_Outliers-Formal_dry_recy'!$F$5:$F$500,0))&lt;&gt;"N",
INDEX('11.4_Outliers-Formal_dry_recy'!J$5:J$500,MATCH($F222,'11.4_Outliers-Formal_dry_recy'!$F$5:$F$500,0)),""),"")</f>
        <v>9.67</v>
      </c>
      <c r="Z222" s="8">
        <f>IFERROR(IF(INDEX('11.4_Outliers-Formal_dry_recy'!$N$5:$N$500,MATCH($F222,'11.4_Outliers-Formal_dry_recy'!$F$5:$F$500,0))&lt;&gt;"N",
INDEX('11.4_Outliers-Formal_dry_recy'!K$5:K$500,MATCH($F222,'11.4_Outliers-Formal_dry_recy'!$F$5:$F$500,0)),""),"")</f>
        <v>2015</v>
      </c>
      <c r="AA222" s="14" t="str">
        <f>IFERROR(IF(INDEX('11.4_Outliers-Formal_dry_recy'!$N$5:$N$500,MATCH($F222,'11.4_Outliers-Formal_dry_recy'!$F$5:$F$500,0))&lt;&gt;"N",
INDEX('11.4_Outliers-Formal_dry_recy'!L$5:L$500,MATCH($F222,'11.4_Outliers-Formal_dry_recy'!$F$5:$F$500,0)),""),"")</f>
        <v>WaW_180</v>
      </c>
      <c r="AB222" s="14">
        <f>IFERROR(IF(INDEX('11.6_Outliers-Incineration'!$N$5:$N$500,MATCH($F222,'11.6_Outliers-Incineration'!$F$5:$F$500,0))&lt;&gt;"N",
INDEX('11.6_Outliers-Incineration'!J$5:J$500,MATCH($F222,'11.6_Outliers-Incineration'!$F$5:$F$500,0)),""),"")</f>
        <v>78.066483926521244</v>
      </c>
      <c r="AC222" s="8">
        <f>IFERROR(IF(INDEX('11.6_Outliers-Incineration'!$N$5:$N$500,MATCH($F222,'11.6_Outliers-Incineration'!$F$5:$F$500,0))&lt;&gt;"N",
INDEX('11.6_Outliers-Incineration'!K$5:K$500,MATCH($F222,'11.6_Outliers-Incineration'!$F$5:$F$500,0)),""),"")</f>
        <v>2015</v>
      </c>
      <c r="AD222" s="14" t="str">
        <f>IFERROR(IF(INDEX('11.6_Outliers-Incineration'!$N$5:$N$500,MATCH($F222,'11.6_Outliers-Incineration'!$F$5:$F$500,0))&lt;&gt;"N",
INDEX('11.6_Outliers-Incineration'!L$5:L$500,MATCH($F222,'11.6_Outliers-Incineration'!$F$5:$F$500,0)),""),"")</f>
        <v>WaW_180</v>
      </c>
      <c r="AE222" s="14">
        <f>IFERROR(IF(INDEX('11.7_Outliers-Controlled_disp'!$N$5:$N$500,MATCH($F222,'11.7_Outliers-Controlled_disp'!$F$5:$F$500,0))&lt;&gt;"N",
INDEX('11.7_Outliers-Controlled_disp'!J$5:J$500,MATCH($F222,'11.7_Outliers-Controlled_disp'!$F$5:$F$500,0)),""),"")</f>
        <v>100</v>
      </c>
      <c r="AF222" s="8">
        <f>IFERROR(IF(INDEX('11.7_Outliers-Controlled_disp'!$N$5:$N$500,MATCH($F222,'11.7_Outliers-Controlled_disp'!$F$5:$F$500,0))&lt;&gt;"N",
INDEX('11.7_Outliers-Controlled_disp'!K$5:K$500,MATCH($F222,'11.7_Outliers-Controlled_disp'!$F$5:$F$500,0)),""),"")</f>
        <v>2015</v>
      </c>
      <c r="AG222" s="14" t="str">
        <f>IFERROR(IF(INDEX('11.7_Outliers-Controlled_disp'!$N$5:$N$500,MATCH($F222,'11.7_Outliers-Controlled_disp'!$F$5:$F$500,0))&lt;&gt;"N",
INDEX('11.7_Outliers-Controlled_disp'!L$5:L$500,MATCH($F222,'11.7_Outliers-Controlled_disp'!$F$5:$F$500,0)),""),"")</f>
        <v>WaW_180</v>
      </c>
      <c r="AI222" s="5"/>
      <c r="AJ222" s="5" t="s">
        <v>1569</v>
      </c>
      <c r="AK222" s="5">
        <f t="shared" si="3"/>
        <v>7</v>
      </c>
    </row>
    <row r="223" spans="1:37" x14ac:dyDescent="0.25">
      <c r="A223" s="5" t="s">
        <v>179</v>
      </c>
      <c r="B223" s="5" t="s">
        <v>177</v>
      </c>
      <c r="C223" s="5" t="s">
        <v>176</v>
      </c>
      <c r="D223" s="5" t="s">
        <v>35</v>
      </c>
      <c r="E223" s="5" t="s">
        <v>181</v>
      </c>
      <c r="F223" s="5" t="s">
        <v>180</v>
      </c>
      <c r="G223" s="5">
        <v>2</v>
      </c>
      <c r="H223" s="15">
        <v>1</v>
      </c>
      <c r="I223" s="4"/>
      <c r="J223" s="13">
        <f>IFERROR(IF(INDEX('11.1_Outliers-Generation'!$N$5:$N$500,MATCH($F223,'11.1_Outliers-Generation'!$F$5:$F$500,0))&lt;&gt;"N",
INDEX('11.1_Outliers-Generation'!J$5:J$500,MATCH($F223,'11.1_Outliers-Generation'!$F$5:$F$500,0)),""),"")</f>
        <v>0.9903789478033872</v>
      </c>
      <c r="K223" s="8">
        <f>IFERROR(IF(INDEX('11.1_Outliers-Generation'!$N$5:$N$500,MATCH($F223,'11.1_Outliers-Generation'!$F$5:$F$500,0))&lt;&gt;"N",
INDEX('11.1_Outliers-Generation'!K$5:K$500,MATCH($F223,'11.1_Outliers-Generation'!$F$5:$F$500,0)),""),"")</f>
        <v>2015</v>
      </c>
      <c r="L223" s="13" t="str">
        <f>IFERROR(IF(INDEX('11.1_Outliers-Generation'!$N$5:$N$500,MATCH($F223,'11.1_Outliers-Generation'!$F$5:$F$500,0))&lt;&gt;"N",
INDEX('11.1_Outliers-Generation'!L$5:L$500,MATCH($F223,'11.1_Outliers-Generation'!$F$5:$F$500,0)),""),"")</f>
        <v>WaW_181</v>
      </c>
      <c r="M223" s="14">
        <f>IFERROR(IF(INDEX('11.2_Outliers-Collection_cov'!$N$5:$N$500,MATCH($F223,'11.2_Outliers-Collection_cov'!$F$5:$F$500,0))&lt;&gt;"N",
INDEX('11.2_Outliers-Collection_cov'!J$5:J$500,MATCH($F223,'11.2_Outliers-Collection_cov'!$F$5:$F$500,0)),""),"")</f>
        <v>100</v>
      </c>
      <c r="N223" s="8">
        <f>IFERROR(IF(INDEX('11.2_Outliers-Collection_cov'!$N$5:$N$500,MATCH($F223,'11.2_Outliers-Collection_cov'!$F$5:$F$500,0))&lt;&gt;"N",
INDEX('11.2_Outliers-Collection_cov'!K$5:K$500,MATCH($F223,'11.2_Outliers-Collection_cov'!$F$5:$F$500,0)),""),"")</f>
        <v>2015</v>
      </c>
      <c r="O223" s="13" t="str">
        <f>IFERROR(IF(INDEX('11.2_Outliers-Collection_cov'!$N$5:$N$500,MATCH($F223,'11.2_Outliers-Collection_cov'!$F$5:$F$500,0))&lt;&gt;"N",
INDEX('11.2_Outliers-Collection_cov'!L$5:L$500,MATCH($F223,'11.2_Outliers-Collection_cov'!$F$5:$F$500,0)),""),"")</f>
        <v>WaW_181</v>
      </c>
      <c r="P223" s="14">
        <f>IFERROR(IF(INDEX('11.3_Outliers-Plastic'!$N$5:$N$500,MATCH($F223,'11.3_Outliers-Plastic'!$F$5:$F$500,0))&lt;&gt;"N",
INDEX('11.3_Outliers-Plastic'!J$5:J$500,MATCH($F223,'11.3_Outliers-Plastic'!$F$5:$F$500,0)),""),"")</f>
        <v>13.399999999999999</v>
      </c>
      <c r="Q223" s="8">
        <f>IFERROR(IF(INDEX('11.3_Outliers-Plastic'!$N$5:$N$500,MATCH($F223,'11.3_Outliers-Plastic'!$F$5:$F$500,0))&lt;&gt;"N",
INDEX('11.3_Outliers-Plastic'!K$5:K$500,MATCH($F223,'11.3_Outliers-Plastic'!$F$5:$F$500,0)),""),"")</f>
        <v>2015</v>
      </c>
      <c r="R223" s="14" t="str">
        <f>IFERROR(IF(INDEX('11.3_Outliers-Plastic'!$N$5:$N$500,MATCH($F223,'11.3_Outliers-Plastic'!$F$5:$F$500,0))&lt;&gt;"N",
INDEX('11.3_Outliers-Plastic'!L$5:L$500,MATCH($F223,'11.3_Outliers-Plastic'!$F$5:$F$500,0)),""),"")</f>
        <v>WaW_181</v>
      </c>
      <c r="S223" s="12"/>
      <c r="T223" s="5"/>
      <c r="U223" s="5" t="s">
        <v>1569</v>
      </c>
      <c r="V223" s="14">
        <f>IFERROR(IF(INDEX('11.5_Outliers-Other_recovery'!$N$5:$N$500,MATCH($F223,'11.5_Outliers-Other_recovery'!$F$5:$F$500,0))&lt;&gt;"N",
INDEX('11.5_Outliers-Other_recovery'!J$5:J$500,MATCH($F223,'11.5_Outliers-Other_recovery'!$F$5:$F$500,0)),""),"")</f>
        <v>0</v>
      </c>
      <c r="W223" s="8">
        <f>IFERROR(IF(INDEX('11.5_Outliers-Other_recovery'!$N$5:$N$500,MATCH($F223,'11.5_Outliers-Other_recovery'!$F$5:$F$500,0))&lt;&gt;"N",
INDEX('11.5_Outliers-Other_recovery'!K$5:K$500,MATCH($F223,'11.5_Outliers-Other_recovery'!$F$5:$F$500,0)),""),"")</f>
        <v>2015</v>
      </c>
      <c r="X223" s="14" t="str">
        <f>IFERROR(IF(INDEX('11.5_Outliers-Other_recovery'!$N$5:$N$500,MATCH($F223,'11.5_Outliers-Other_recovery'!$F$5:$F$500,0))&lt;&gt;"N",
INDEX('11.5_Outliers-Other_recovery'!L$5:L$500,MATCH($F223,'11.5_Outliers-Other_recovery'!$F$5:$F$500,0)),""),"")</f>
        <v>WaW_181</v>
      </c>
      <c r="Y223" s="14">
        <f>IFERROR(IF(INDEX('11.4_Outliers-Formal_dry_recy'!$N$5:$N$500,MATCH($F223,'11.4_Outliers-Formal_dry_recy'!$F$5:$F$500,0))&lt;&gt;"N",
INDEX('11.4_Outliers-Formal_dry_recy'!J$5:J$500,MATCH($F223,'11.4_Outliers-Formal_dry_recy'!$F$5:$F$500,0)),""),"")</f>
        <v>14.89</v>
      </c>
      <c r="Z223" s="8">
        <f>IFERROR(IF(INDEX('11.4_Outliers-Formal_dry_recy'!$N$5:$N$500,MATCH($F223,'11.4_Outliers-Formal_dry_recy'!$F$5:$F$500,0))&lt;&gt;"N",
INDEX('11.4_Outliers-Formal_dry_recy'!K$5:K$500,MATCH($F223,'11.4_Outliers-Formal_dry_recy'!$F$5:$F$500,0)),""),"")</f>
        <v>2015</v>
      </c>
      <c r="AA223" s="14" t="str">
        <f>IFERROR(IF(INDEX('11.4_Outliers-Formal_dry_recy'!$N$5:$N$500,MATCH($F223,'11.4_Outliers-Formal_dry_recy'!$F$5:$F$500,0))&lt;&gt;"N",
INDEX('11.4_Outliers-Formal_dry_recy'!L$5:L$500,MATCH($F223,'11.4_Outliers-Formal_dry_recy'!$F$5:$F$500,0)),""),"")</f>
        <v>WaW_181</v>
      </c>
      <c r="AB223" s="14">
        <f>IFERROR(IF(INDEX('11.6_Outliers-Incineration'!$N$5:$N$500,MATCH($F223,'11.6_Outliers-Incineration'!$F$5:$F$500,0))&lt;&gt;"N",
INDEX('11.6_Outliers-Incineration'!J$5:J$500,MATCH($F223,'11.6_Outliers-Incineration'!$F$5:$F$500,0)),""),"")</f>
        <v>72.602795698924737</v>
      </c>
      <c r="AC223" s="8">
        <f>IFERROR(IF(INDEX('11.6_Outliers-Incineration'!$N$5:$N$500,MATCH($F223,'11.6_Outliers-Incineration'!$F$5:$F$500,0))&lt;&gt;"N",
INDEX('11.6_Outliers-Incineration'!K$5:K$500,MATCH($F223,'11.6_Outliers-Incineration'!$F$5:$F$500,0)),""),"")</f>
        <v>2015</v>
      </c>
      <c r="AD223" s="14" t="str">
        <f>IFERROR(IF(INDEX('11.6_Outliers-Incineration'!$N$5:$N$500,MATCH($F223,'11.6_Outliers-Incineration'!$F$5:$F$500,0))&lt;&gt;"N",
INDEX('11.6_Outliers-Incineration'!L$5:L$500,MATCH($F223,'11.6_Outliers-Incineration'!$F$5:$F$500,0)),""),"")</f>
        <v>WaW_181</v>
      </c>
      <c r="AE223" s="14">
        <f>IFERROR(IF(INDEX('11.7_Outliers-Controlled_disp'!$N$5:$N$500,MATCH($F223,'11.7_Outliers-Controlled_disp'!$F$5:$F$500,0))&lt;&gt;"N",
INDEX('11.7_Outliers-Controlled_disp'!J$5:J$500,MATCH($F223,'11.7_Outliers-Controlled_disp'!$F$5:$F$500,0)),""),"")</f>
        <v>100</v>
      </c>
      <c r="AF223" s="8">
        <f>IFERROR(IF(INDEX('11.7_Outliers-Controlled_disp'!$N$5:$N$500,MATCH($F223,'11.7_Outliers-Controlled_disp'!$F$5:$F$500,0))&lt;&gt;"N",
INDEX('11.7_Outliers-Controlled_disp'!K$5:K$500,MATCH($F223,'11.7_Outliers-Controlled_disp'!$F$5:$F$500,0)),""),"")</f>
        <v>2015</v>
      </c>
      <c r="AG223" s="14" t="str">
        <f>IFERROR(IF(INDEX('11.7_Outliers-Controlled_disp'!$N$5:$N$500,MATCH($F223,'11.7_Outliers-Controlled_disp'!$F$5:$F$500,0))&lt;&gt;"N",
INDEX('11.7_Outliers-Controlled_disp'!L$5:L$500,MATCH($F223,'11.7_Outliers-Controlled_disp'!$F$5:$F$500,0)),""),"")</f>
        <v>WaW_181</v>
      </c>
      <c r="AI223" s="5"/>
      <c r="AJ223" s="5" t="s">
        <v>1569</v>
      </c>
      <c r="AK223" s="5">
        <f t="shared" si="3"/>
        <v>7</v>
      </c>
    </row>
    <row r="224" spans="1:37" x14ac:dyDescent="0.25">
      <c r="A224" s="5" t="s">
        <v>182</v>
      </c>
      <c r="B224" s="5" t="s">
        <v>177</v>
      </c>
      <c r="C224" s="5" t="s">
        <v>176</v>
      </c>
      <c r="D224" s="5" t="s">
        <v>35</v>
      </c>
      <c r="E224" s="5" t="s">
        <v>184</v>
      </c>
      <c r="F224" s="5" t="s">
        <v>183</v>
      </c>
      <c r="G224" s="5">
        <v>2</v>
      </c>
      <c r="H224" s="15">
        <v>1</v>
      </c>
      <c r="I224" s="4"/>
      <c r="J224" s="13">
        <f>IFERROR(IF(INDEX('11.1_Outliers-Generation'!$N$5:$N$500,MATCH($F224,'11.1_Outliers-Generation'!$F$5:$F$500,0))&lt;&gt;"N",
INDEX('11.1_Outliers-Generation'!J$5:J$500,MATCH($F224,'11.1_Outliers-Generation'!$F$5:$F$500,0)),""),"")</f>
        <v>0.84992489754541689</v>
      </c>
      <c r="K224" s="8">
        <f>IFERROR(IF(INDEX('11.1_Outliers-Generation'!$N$5:$N$500,MATCH($F224,'11.1_Outliers-Generation'!$F$5:$F$500,0))&lt;&gt;"N",
INDEX('11.1_Outliers-Generation'!K$5:K$500,MATCH($F224,'11.1_Outliers-Generation'!$F$5:$F$500,0)),""),"")</f>
        <v>2015</v>
      </c>
      <c r="L224" s="13" t="str">
        <f>IFERROR(IF(INDEX('11.1_Outliers-Generation'!$N$5:$N$500,MATCH($F224,'11.1_Outliers-Generation'!$F$5:$F$500,0))&lt;&gt;"N",
INDEX('11.1_Outliers-Generation'!L$5:L$500,MATCH($F224,'11.1_Outliers-Generation'!$F$5:$F$500,0)),""),"")</f>
        <v>WaW_182</v>
      </c>
      <c r="M224" s="14">
        <f>IFERROR(IF(INDEX('11.2_Outliers-Collection_cov'!$N$5:$N$500,MATCH($F224,'11.2_Outliers-Collection_cov'!$F$5:$F$500,0))&lt;&gt;"N",
INDEX('11.2_Outliers-Collection_cov'!J$5:J$500,MATCH($F224,'11.2_Outliers-Collection_cov'!$F$5:$F$500,0)),""),"")</f>
        <v>100</v>
      </c>
      <c r="N224" s="8">
        <f>IFERROR(IF(INDEX('11.2_Outliers-Collection_cov'!$N$5:$N$500,MATCH($F224,'11.2_Outliers-Collection_cov'!$F$5:$F$500,0))&lt;&gt;"N",
INDEX('11.2_Outliers-Collection_cov'!K$5:K$500,MATCH($F224,'11.2_Outliers-Collection_cov'!$F$5:$F$500,0)),""),"")</f>
        <v>2015</v>
      </c>
      <c r="O224" s="13" t="str">
        <f>IFERROR(IF(INDEX('11.2_Outliers-Collection_cov'!$N$5:$N$500,MATCH($F224,'11.2_Outliers-Collection_cov'!$F$5:$F$500,0))&lt;&gt;"N",
INDEX('11.2_Outliers-Collection_cov'!L$5:L$500,MATCH($F224,'11.2_Outliers-Collection_cov'!$F$5:$F$500,0)),""),"")</f>
        <v>WaW_182</v>
      </c>
      <c r="P224" s="14">
        <f>IFERROR(IF(INDEX('11.3_Outliers-Plastic'!$N$5:$N$500,MATCH($F224,'11.3_Outliers-Plastic'!$F$5:$F$500,0))&lt;&gt;"N",
INDEX('11.3_Outliers-Plastic'!J$5:J$500,MATCH($F224,'11.3_Outliers-Plastic'!$F$5:$F$500,0)),""),"")</f>
        <v>31.5</v>
      </c>
      <c r="Q224" s="8">
        <f>IFERROR(IF(INDEX('11.3_Outliers-Plastic'!$N$5:$N$500,MATCH($F224,'11.3_Outliers-Plastic'!$F$5:$F$500,0))&lt;&gt;"N",
INDEX('11.3_Outliers-Plastic'!K$5:K$500,MATCH($F224,'11.3_Outliers-Plastic'!$F$5:$F$500,0)),""),"")</f>
        <v>2015</v>
      </c>
      <c r="R224" s="14" t="str">
        <f>IFERROR(IF(INDEX('11.3_Outliers-Plastic'!$N$5:$N$500,MATCH($F224,'11.3_Outliers-Plastic'!$F$5:$F$500,0))&lt;&gt;"N",
INDEX('11.3_Outliers-Plastic'!L$5:L$500,MATCH($F224,'11.3_Outliers-Plastic'!$F$5:$F$500,0)),""),"")</f>
        <v>WaW_182</v>
      </c>
      <c r="S224" s="12"/>
      <c r="T224" s="5"/>
      <c r="U224" s="5" t="s">
        <v>1569</v>
      </c>
      <c r="V224" s="14">
        <f>IFERROR(IF(INDEX('11.5_Outliers-Other_recovery'!$N$5:$N$500,MATCH($F224,'11.5_Outliers-Other_recovery'!$F$5:$F$500,0))&lt;&gt;"N",
INDEX('11.5_Outliers-Other_recovery'!J$5:J$500,MATCH($F224,'11.5_Outliers-Other_recovery'!$F$5:$F$500,0)),""),"")</f>
        <v>0</v>
      </c>
      <c r="W224" s="8">
        <f>IFERROR(IF(INDEX('11.5_Outliers-Other_recovery'!$N$5:$N$500,MATCH($F224,'11.5_Outliers-Other_recovery'!$F$5:$F$500,0))&lt;&gt;"N",
INDEX('11.5_Outliers-Other_recovery'!K$5:K$500,MATCH($F224,'11.5_Outliers-Other_recovery'!$F$5:$F$500,0)),""),"")</f>
        <v>2015</v>
      </c>
      <c r="X224" s="14" t="str">
        <f>IFERROR(IF(INDEX('11.5_Outliers-Other_recovery'!$N$5:$N$500,MATCH($F224,'11.5_Outliers-Other_recovery'!$F$5:$F$500,0))&lt;&gt;"N",
INDEX('11.5_Outliers-Other_recovery'!L$5:L$500,MATCH($F224,'11.5_Outliers-Other_recovery'!$F$5:$F$500,0)),""),"")</f>
        <v>WaW_182</v>
      </c>
      <c r="Y224" s="14">
        <f>IFERROR(IF(INDEX('11.4_Outliers-Formal_dry_recy'!$N$5:$N$500,MATCH($F224,'11.4_Outliers-Formal_dry_recy'!$F$5:$F$500,0))&lt;&gt;"N",
INDEX('11.4_Outliers-Formal_dry_recy'!J$5:J$500,MATCH($F224,'11.4_Outliers-Formal_dry_recy'!$F$5:$F$500,0)),""),"")</f>
        <v>15.01</v>
      </c>
      <c r="Z224" s="8">
        <f>IFERROR(IF(INDEX('11.4_Outliers-Formal_dry_recy'!$N$5:$N$500,MATCH($F224,'11.4_Outliers-Formal_dry_recy'!$F$5:$F$500,0))&lt;&gt;"N",
INDEX('11.4_Outliers-Formal_dry_recy'!K$5:K$500,MATCH($F224,'11.4_Outliers-Formal_dry_recy'!$F$5:$F$500,0)),""),"")</f>
        <v>2015</v>
      </c>
      <c r="AA224" s="14" t="str">
        <f>IFERROR(IF(INDEX('11.4_Outliers-Formal_dry_recy'!$N$5:$N$500,MATCH($F224,'11.4_Outliers-Formal_dry_recy'!$F$5:$F$500,0))&lt;&gt;"N",
INDEX('11.4_Outliers-Formal_dry_recy'!L$5:L$500,MATCH($F224,'11.4_Outliers-Formal_dry_recy'!$F$5:$F$500,0)),""),"")</f>
        <v>WaW_182</v>
      </c>
      <c r="AB224" s="14">
        <f>IFERROR(IF(INDEX('11.6_Outliers-Incineration'!$N$5:$N$500,MATCH($F224,'11.6_Outliers-Incineration'!$F$5:$F$500,0))&lt;&gt;"N",
INDEX('11.6_Outliers-Incineration'!J$5:J$500,MATCH($F224,'11.6_Outliers-Incineration'!$F$5:$F$500,0)),""),"")</f>
        <v>81.495631256054239</v>
      </c>
      <c r="AC224" s="8">
        <f>IFERROR(IF(INDEX('11.6_Outliers-Incineration'!$N$5:$N$500,MATCH($F224,'11.6_Outliers-Incineration'!$F$5:$F$500,0))&lt;&gt;"N",
INDEX('11.6_Outliers-Incineration'!K$5:K$500,MATCH($F224,'11.6_Outliers-Incineration'!$F$5:$F$500,0)),""),"")</f>
        <v>2015</v>
      </c>
      <c r="AD224" s="14" t="str">
        <f>IFERROR(IF(INDEX('11.6_Outliers-Incineration'!$N$5:$N$500,MATCH($F224,'11.6_Outliers-Incineration'!$F$5:$F$500,0))&lt;&gt;"N",
INDEX('11.6_Outliers-Incineration'!L$5:L$500,MATCH($F224,'11.6_Outliers-Incineration'!$F$5:$F$500,0)),""),"")</f>
        <v>WaW_182</v>
      </c>
      <c r="AE224" s="14">
        <f>IFERROR(IF(INDEX('11.7_Outliers-Controlled_disp'!$N$5:$N$500,MATCH($F224,'11.7_Outliers-Controlled_disp'!$F$5:$F$500,0))&lt;&gt;"N",
INDEX('11.7_Outliers-Controlled_disp'!J$5:J$500,MATCH($F224,'11.7_Outliers-Controlled_disp'!$F$5:$F$500,0)),""),"")</f>
        <v>100</v>
      </c>
      <c r="AF224" s="8">
        <f>IFERROR(IF(INDEX('11.7_Outliers-Controlled_disp'!$N$5:$N$500,MATCH($F224,'11.7_Outliers-Controlled_disp'!$F$5:$F$500,0))&lt;&gt;"N",
INDEX('11.7_Outliers-Controlled_disp'!K$5:K$500,MATCH($F224,'11.7_Outliers-Controlled_disp'!$F$5:$F$500,0)),""),"")</f>
        <v>2015</v>
      </c>
      <c r="AG224" s="14" t="str">
        <f>IFERROR(IF(INDEX('11.7_Outliers-Controlled_disp'!$N$5:$N$500,MATCH($F224,'11.7_Outliers-Controlled_disp'!$F$5:$F$500,0))&lt;&gt;"N",
INDEX('11.7_Outliers-Controlled_disp'!L$5:L$500,MATCH($F224,'11.7_Outliers-Controlled_disp'!$F$5:$F$500,0)),""),"")</f>
        <v>WaW_182</v>
      </c>
      <c r="AI224" s="5"/>
      <c r="AJ224" s="5" t="s">
        <v>1569</v>
      </c>
      <c r="AK224" s="5">
        <f t="shared" si="3"/>
        <v>7</v>
      </c>
    </row>
    <row r="225" spans="1:37" x14ac:dyDescent="0.25">
      <c r="A225" s="5" t="s">
        <v>185</v>
      </c>
      <c r="B225" s="5" t="s">
        <v>177</v>
      </c>
      <c r="C225" s="5" t="s">
        <v>176</v>
      </c>
      <c r="D225" s="5" t="s">
        <v>35</v>
      </c>
      <c r="E225" s="5" t="s">
        <v>187</v>
      </c>
      <c r="F225" s="5" t="s">
        <v>186</v>
      </c>
      <c r="G225" s="5">
        <v>2</v>
      </c>
      <c r="H225" s="15">
        <v>1</v>
      </c>
      <c r="I225" s="4"/>
      <c r="J225" s="13">
        <f>IFERROR(IF(INDEX('11.1_Outliers-Generation'!$N$5:$N$500,MATCH($F225,'11.1_Outliers-Generation'!$F$5:$F$500,0))&lt;&gt;"N",
INDEX('11.1_Outliers-Generation'!J$5:J$500,MATCH($F225,'11.1_Outliers-Generation'!$F$5:$F$500,0)),""),"")</f>
        <v>1.0698283330008198</v>
      </c>
      <c r="K225" s="8">
        <f>IFERROR(IF(INDEX('11.1_Outliers-Generation'!$N$5:$N$500,MATCH($F225,'11.1_Outliers-Generation'!$F$5:$F$500,0))&lt;&gt;"N",
INDEX('11.1_Outliers-Generation'!K$5:K$500,MATCH($F225,'11.1_Outliers-Generation'!$F$5:$F$500,0)),""),"")</f>
        <v>2015</v>
      </c>
      <c r="L225" s="13" t="str">
        <f>IFERROR(IF(INDEX('11.1_Outliers-Generation'!$N$5:$N$500,MATCH($F225,'11.1_Outliers-Generation'!$F$5:$F$500,0))&lt;&gt;"N",
INDEX('11.1_Outliers-Generation'!L$5:L$500,MATCH($F225,'11.1_Outliers-Generation'!$F$5:$F$500,0)),""),"")</f>
        <v>WaW_183</v>
      </c>
      <c r="M225" s="14">
        <f>IFERROR(IF(INDEX('11.2_Outliers-Collection_cov'!$N$5:$N$500,MATCH($F225,'11.2_Outliers-Collection_cov'!$F$5:$F$500,0))&lt;&gt;"N",
INDEX('11.2_Outliers-Collection_cov'!J$5:J$500,MATCH($F225,'11.2_Outliers-Collection_cov'!$F$5:$F$500,0)),""),"")</f>
        <v>100</v>
      </c>
      <c r="N225" s="8">
        <f>IFERROR(IF(INDEX('11.2_Outliers-Collection_cov'!$N$5:$N$500,MATCH($F225,'11.2_Outliers-Collection_cov'!$F$5:$F$500,0))&lt;&gt;"N",
INDEX('11.2_Outliers-Collection_cov'!K$5:K$500,MATCH($F225,'11.2_Outliers-Collection_cov'!$F$5:$F$500,0)),""),"")</f>
        <v>2015</v>
      </c>
      <c r="O225" s="13" t="str">
        <f>IFERROR(IF(INDEX('11.2_Outliers-Collection_cov'!$N$5:$N$500,MATCH($F225,'11.2_Outliers-Collection_cov'!$F$5:$F$500,0))&lt;&gt;"N",
INDEX('11.2_Outliers-Collection_cov'!L$5:L$500,MATCH($F225,'11.2_Outliers-Collection_cov'!$F$5:$F$500,0)),""),"")</f>
        <v>WaW_183</v>
      </c>
      <c r="P225" s="14">
        <f>IFERROR(IF(INDEX('11.3_Outliers-Plastic'!$N$5:$N$500,MATCH($F225,'11.3_Outliers-Plastic'!$F$5:$F$500,0))&lt;&gt;"N",
INDEX('11.3_Outliers-Plastic'!J$5:J$500,MATCH($F225,'11.3_Outliers-Plastic'!$F$5:$F$500,0)),""),"")</f>
        <v>15.1</v>
      </c>
      <c r="Q225" s="8">
        <f>IFERROR(IF(INDEX('11.3_Outliers-Plastic'!$N$5:$N$500,MATCH($F225,'11.3_Outliers-Plastic'!$F$5:$F$500,0))&lt;&gt;"N",
INDEX('11.3_Outliers-Plastic'!K$5:K$500,MATCH($F225,'11.3_Outliers-Plastic'!$F$5:$F$500,0)),""),"")</f>
        <v>2015</v>
      </c>
      <c r="R225" s="14" t="str">
        <f>IFERROR(IF(INDEX('11.3_Outliers-Plastic'!$N$5:$N$500,MATCH($F225,'11.3_Outliers-Plastic'!$F$5:$F$500,0))&lt;&gt;"N",
INDEX('11.3_Outliers-Plastic'!L$5:L$500,MATCH($F225,'11.3_Outliers-Plastic'!$F$5:$F$500,0)),""),"")</f>
        <v>WaW_183</v>
      </c>
      <c r="S225" s="12"/>
      <c r="T225" s="5"/>
      <c r="U225" s="5" t="s">
        <v>1569</v>
      </c>
      <c r="V225" s="14">
        <f>IFERROR(IF(INDEX('11.5_Outliers-Other_recovery'!$N$5:$N$500,MATCH($F225,'11.5_Outliers-Other_recovery'!$F$5:$F$500,0))&lt;&gt;"N",
INDEX('11.5_Outliers-Other_recovery'!J$5:J$500,MATCH($F225,'11.5_Outliers-Other_recovery'!$F$5:$F$500,0)),""),"")</f>
        <v>0.39409510290986521</v>
      </c>
      <c r="W225" s="8">
        <f>IFERROR(IF(INDEX('11.5_Outliers-Other_recovery'!$N$5:$N$500,MATCH($F225,'11.5_Outliers-Other_recovery'!$F$5:$F$500,0))&lt;&gt;"N",
INDEX('11.5_Outliers-Other_recovery'!K$5:K$500,MATCH($F225,'11.5_Outliers-Other_recovery'!$F$5:$F$500,0)),""),"")</f>
        <v>2015</v>
      </c>
      <c r="X225" s="14" t="str">
        <f>IFERROR(IF(INDEX('11.5_Outliers-Other_recovery'!$N$5:$N$500,MATCH($F225,'11.5_Outliers-Other_recovery'!$F$5:$F$500,0))&lt;&gt;"N",
INDEX('11.5_Outliers-Other_recovery'!L$5:L$500,MATCH($F225,'11.5_Outliers-Other_recovery'!$F$5:$F$500,0)),""),"")</f>
        <v>WaW_183</v>
      </c>
      <c r="Y225" s="14">
        <f>IFERROR(IF(INDEX('11.4_Outliers-Formal_dry_recy'!$N$5:$N$500,MATCH($F225,'11.4_Outliers-Formal_dry_recy'!$F$5:$F$500,0))&lt;&gt;"N",
INDEX('11.4_Outliers-Formal_dry_recy'!J$5:J$500,MATCH($F225,'11.4_Outliers-Formal_dry_recy'!$F$5:$F$500,0)),""),"")</f>
        <v>24.28</v>
      </c>
      <c r="Z225" s="8">
        <f>IFERROR(IF(INDEX('11.4_Outliers-Formal_dry_recy'!$N$5:$N$500,MATCH($F225,'11.4_Outliers-Formal_dry_recy'!$F$5:$F$500,0))&lt;&gt;"N",
INDEX('11.4_Outliers-Formal_dry_recy'!K$5:K$500,MATCH($F225,'11.4_Outliers-Formal_dry_recy'!$F$5:$F$500,0)),""),"")</f>
        <v>2015</v>
      </c>
      <c r="AA225" s="14" t="str">
        <f>IFERROR(IF(INDEX('11.4_Outliers-Formal_dry_recy'!$N$5:$N$500,MATCH($F225,'11.4_Outliers-Formal_dry_recy'!$F$5:$F$500,0))&lt;&gt;"N",
INDEX('11.4_Outliers-Formal_dry_recy'!L$5:L$500,MATCH($F225,'11.4_Outliers-Formal_dry_recy'!$F$5:$F$500,0)),""),"")</f>
        <v>WaW_183</v>
      </c>
      <c r="AB225" s="14">
        <f>IFERROR(IF(INDEX('11.6_Outliers-Incineration'!$N$5:$N$500,MATCH($F225,'11.6_Outliers-Incineration'!$F$5:$F$500,0))&lt;&gt;"N",
INDEX('11.6_Outliers-Incineration'!J$5:J$500,MATCH($F225,'11.6_Outliers-Incineration'!$F$5:$F$500,0)),""),"")</f>
        <v>68.214279630943935</v>
      </c>
      <c r="AC225" s="8">
        <f>IFERROR(IF(INDEX('11.6_Outliers-Incineration'!$N$5:$N$500,MATCH($F225,'11.6_Outliers-Incineration'!$F$5:$F$500,0))&lt;&gt;"N",
INDEX('11.6_Outliers-Incineration'!K$5:K$500,MATCH($F225,'11.6_Outliers-Incineration'!$F$5:$F$500,0)),""),"")</f>
        <v>2015</v>
      </c>
      <c r="AD225" s="14" t="str">
        <f>IFERROR(IF(INDEX('11.6_Outliers-Incineration'!$N$5:$N$500,MATCH($F225,'11.6_Outliers-Incineration'!$F$5:$F$500,0))&lt;&gt;"N",
INDEX('11.6_Outliers-Incineration'!L$5:L$500,MATCH($F225,'11.6_Outliers-Incineration'!$F$5:$F$500,0)),""),"")</f>
        <v>WaW_183</v>
      </c>
      <c r="AE225" s="14">
        <f>IFERROR(IF(INDEX('11.7_Outliers-Controlled_disp'!$N$5:$N$500,MATCH($F225,'11.7_Outliers-Controlled_disp'!$F$5:$F$500,0))&lt;&gt;"N",
INDEX('11.7_Outliers-Controlled_disp'!J$5:J$500,MATCH($F225,'11.7_Outliers-Controlled_disp'!$F$5:$F$500,0)),""),"")</f>
        <v>100</v>
      </c>
      <c r="AF225" s="8">
        <f>IFERROR(IF(INDEX('11.7_Outliers-Controlled_disp'!$N$5:$N$500,MATCH($F225,'11.7_Outliers-Controlled_disp'!$F$5:$F$500,0))&lt;&gt;"N",
INDEX('11.7_Outliers-Controlled_disp'!K$5:K$500,MATCH($F225,'11.7_Outliers-Controlled_disp'!$F$5:$F$500,0)),""),"")</f>
        <v>2015</v>
      </c>
      <c r="AG225" s="14" t="str">
        <f>IFERROR(IF(INDEX('11.7_Outliers-Controlled_disp'!$N$5:$N$500,MATCH($F225,'11.7_Outliers-Controlled_disp'!$F$5:$F$500,0))&lt;&gt;"N",
INDEX('11.7_Outliers-Controlled_disp'!L$5:L$500,MATCH($F225,'11.7_Outliers-Controlled_disp'!$F$5:$F$500,0)),""),"")</f>
        <v>WaW_183</v>
      </c>
      <c r="AI225" s="5"/>
      <c r="AJ225" s="5" t="s">
        <v>1569</v>
      </c>
      <c r="AK225" s="5">
        <f t="shared" si="3"/>
        <v>7</v>
      </c>
    </row>
    <row r="226" spans="1:37" x14ac:dyDescent="0.25">
      <c r="A226" s="5" t="s">
        <v>188</v>
      </c>
      <c r="B226" s="5" t="s">
        <v>177</v>
      </c>
      <c r="C226" s="5" t="s">
        <v>176</v>
      </c>
      <c r="D226" s="5" t="s">
        <v>35</v>
      </c>
      <c r="E226" s="5" t="s">
        <v>190</v>
      </c>
      <c r="F226" s="5" t="s">
        <v>189</v>
      </c>
      <c r="G226" s="5">
        <v>2</v>
      </c>
      <c r="H226" s="15">
        <v>1</v>
      </c>
      <c r="I226" s="4"/>
      <c r="J226" s="13">
        <f>IFERROR(IF(INDEX('11.1_Outliers-Generation'!$N$5:$N$500,MATCH($F226,'11.1_Outliers-Generation'!$F$5:$F$500,0))&lt;&gt;"N",
INDEX('11.1_Outliers-Generation'!J$5:J$500,MATCH($F226,'11.1_Outliers-Generation'!$F$5:$F$500,0)),""),"")</f>
        <v>1.1535350365427564</v>
      </c>
      <c r="K226" s="8">
        <f>IFERROR(IF(INDEX('11.1_Outliers-Generation'!$N$5:$N$500,MATCH($F226,'11.1_Outliers-Generation'!$F$5:$F$500,0))&lt;&gt;"N",
INDEX('11.1_Outliers-Generation'!K$5:K$500,MATCH($F226,'11.1_Outliers-Generation'!$F$5:$F$500,0)),""),"")</f>
        <v>2015</v>
      </c>
      <c r="L226" s="13" t="str">
        <f>IFERROR(IF(INDEX('11.1_Outliers-Generation'!$N$5:$N$500,MATCH($F226,'11.1_Outliers-Generation'!$F$5:$F$500,0))&lt;&gt;"N",
INDEX('11.1_Outliers-Generation'!L$5:L$500,MATCH($F226,'11.1_Outliers-Generation'!$F$5:$F$500,0)),""),"")</f>
        <v>WaW_184</v>
      </c>
      <c r="M226" s="14">
        <f>IFERROR(IF(INDEX('11.2_Outliers-Collection_cov'!$N$5:$N$500,MATCH($F226,'11.2_Outliers-Collection_cov'!$F$5:$F$500,0))&lt;&gt;"N",
INDEX('11.2_Outliers-Collection_cov'!J$5:J$500,MATCH($F226,'11.2_Outliers-Collection_cov'!$F$5:$F$500,0)),""),"")</f>
        <v>100</v>
      </c>
      <c r="N226" s="8">
        <f>IFERROR(IF(INDEX('11.2_Outliers-Collection_cov'!$N$5:$N$500,MATCH($F226,'11.2_Outliers-Collection_cov'!$F$5:$F$500,0))&lt;&gt;"N",
INDEX('11.2_Outliers-Collection_cov'!K$5:K$500,MATCH($F226,'11.2_Outliers-Collection_cov'!$F$5:$F$500,0)),""),"")</f>
        <v>2015</v>
      </c>
      <c r="O226" s="13" t="str">
        <f>IFERROR(IF(INDEX('11.2_Outliers-Collection_cov'!$N$5:$N$500,MATCH($F226,'11.2_Outliers-Collection_cov'!$F$5:$F$500,0))&lt;&gt;"N",
INDEX('11.2_Outliers-Collection_cov'!L$5:L$500,MATCH($F226,'11.2_Outliers-Collection_cov'!$F$5:$F$500,0)),""),"")</f>
        <v>WaW_184</v>
      </c>
      <c r="P226" s="14">
        <f>IFERROR(IF(INDEX('11.3_Outliers-Plastic'!$N$5:$N$500,MATCH($F226,'11.3_Outliers-Plastic'!$F$5:$F$500,0))&lt;&gt;"N",
INDEX('11.3_Outliers-Plastic'!J$5:J$500,MATCH($F226,'11.3_Outliers-Plastic'!$F$5:$F$500,0)),""),"")</f>
        <v>8.7087087087087074</v>
      </c>
      <c r="Q226" s="8">
        <f>IFERROR(IF(INDEX('11.3_Outliers-Plastic'!$N$5:$N$500,MATCH($F226,'11.3_Outliers-Plastic'!$F$5:$F$500,0))&lt;&gt;"N",
INDEX('11.3_Outliers-Plastic'!K$5:K$500,MATCH($F226,'11.3_Outliers-Plastic'!$F$5:$F$500,0)),""),"")</f>
        <v>2015</v>
      </c>
      <c r="R226" s="14" t="str">
        <f>IFERROR(IF(INDEX('11.3_Outliers-Plastic'!$N$5:$N$500,MATCH($F226,'11.3_Outliers-Plastic'!$F$5:$F$500,0))&lt;&gt;"N",
INDEX('11.3_Outliers-Plastic'!L$5:L$500,MATCH($F226,'11.3_Outliers-Plastic'!$F$5:$F$500,0)),""),"")</f>
        <v>WaW_184</v>
      </c>
      <c r="S226" s="12"/>
      <c r="T226" s="5"/>
      <c r="U226" s="5" t="s">
        <v>1569</v>
      </c>
      <c r="V226" s="14">
        <f>IFERROR(IF(INDEX('11.5_Outliers-Other_recovery'!$N$5:$N$500,MATCH($F226,'11.5_Outliers-Other_recovery'!$F$5:$F$500,0))&lt;&gt;"N",
INDEX('11.5_Outliers-Other_recovery'!J$5:J$500,MATCH($F226,'11.5_Outliers-Other_recovery'!$F$5:$F$500,0)),""),"")</f>
        <v>0</v>
      </c>
      <c r="W226" s="8">
        <f>IFERROR(IF(INDEX('11.5_Outliers-Other_recovery'!$N$5:$N$500,MATCH($F226,'11.5_Outliers-Other_recovery'!$F$5:$F$500,0))&lt;&gt;"N",
INDEX('11.5_Outliers-Other_recovery'!K$5:K$500,MATCH($F226,'11.5_Outliers-Other_recovery'!$F$5:$F$500,0)),""),"")</f>
        <v>2015</v>
      </c>
      <c r="X226" s="14" t="str">
        <f>IFERROR(IF(INDEX('11.5_Outliers-Other_recovery'!$N$5:$N$500,MATCH($F226,'11.5_Outliers-Other_recovery'!$F$5:$F$500,0))&lt;&gt;"N",
INDEX('11.5_Outliers-Other_recovery'!L$5:L$500,MATCH($F226,'11.5_Outliers-Other_recovery'!$F$5:$F$500,0)),""),"")</f>
        <v>WaW_184</v>
      </c>
      <c r="Y226" s="14">
        <f>IFERROR(IF(INDEX('11.4_Outliers-Formal_dry_recy'!$N$5:$N$500,MATCH($F226,'11.4_Outliers-Formal_dry_recy'!$F$5:$F$500,0))&lt;&gt;"N",
INDEX('11.4_Outliers-Formal_dry_recy'!J$5:J$500,MATCH($F226,'11.4_Outliers-Formal_dry_recy'!$F$5:$F$500,0)),""),"")</f>
        <v>25.38</v>
      </c>
      <c r="Z226" s="8">
        <f>IFERROR(IF(INDEX('11.4_Outliers-Formal_dry_recy'!$N$5:$N$500,MATCH($F226,'11.4_Outliers-Formal_dry_recy'!$F$5:$F$500,0))&lt;&gt;"N",
INDEX('11.4_Outliers-Formal_dry_recy'!K$5:K$500,MATCH($F226,'11.4_Outliers-Formal_dry_recy'!$F$5:$F$500,0)),""),"")</f>
        <v>2015</v>
      </c>
      <c r="AA226" s="14" t="str">
        <f>IFERROR(IF(INDEX('11.4_Outliers-Formal_dry_recy'!$N$5:$N$500,MATCH($F226,'11.4_Outliers-Formal_dry_recy'!$F$5:$F$500,0))&lt;&gt;"N",
INDEX('11.4_Outliers-Formal_dry_recy'!L$5:L$500,MATCH($F226,'11.4_Outliers-Formal_dry_recy'!$F$5:$F$500,0)),""),"")</f>
        <v>WaW_184</v>
      </c>
      <c r="AB226" s="14">
        <f>IFERROR(IF(INDEX('11.6_Outliers-Incineration'!$N$5:$N$500,MATCH($F226,'11.6_Outliers-Incineration'!$F$5:$F$500,0))&lt;&gt;"N",
INDEX('11.6_Outliers-Incineration'!J$5:J$500,MATCH($F226,'11.6_Outliers-Incineration'!$F$5:$F$500,0)),""),"")</f>
        <v>64.916322181484887</v>
      </c>
      <c r="AC226" s="8">
        <f>IFERROR(IF(INDEX('11.6_Outliers-Incineration'!$N$5:$N$500,MATCH($F226,'11.6_Outliers-Incineration'!$F$5:$F$500,0))&lt;&gt;"N",
INDEX('11.6_Outliers-Incineration'!K$5:K$500,MATCH($F226,'11.6_Outliers-Incineration'!$F$5:$F$500,0)),""),"")</f>
        <v>2015</v>
      </c>
      <c r="AD226" s="14" t="str">
        <f>IFERROR(IF(INDEX('11.6_Outliers-Incineration'!$N$5:$N$500,MATCH($F226,'11.6_Outliers-Incineration'!$F$5:$F$500,0))&lt;&gt;"N",
INDEX('11.6_Outliers-Incineration'!L$5:L$500,MATCH($F226,'11.6_Outliers-Incineration'!$F$5:$F$500,0)),""),"")</f>
        <v>WaW_184</v>
      </c>
      <c r="AE226" s="14">
        <f>IFERROR(IF(INDEX('11.7_Outliers-Controlled_disp'!$N$5:$N$500,MATCH($F226,'11.7_Outliers-Controlled_disp'!$F$5:$F$500,0))&lt;&gt;"N",
INDEX('11.7_Outliers-Controlled_disp'!J$5:J$500,MATCH($F226,'11.7_Outliers-Controlled_disp'!$F$5:$F$500,0)),""),"")</f>
        <v>100</v>
      </c>
      <c r="AF226" s="8">
        <f>IFERROR(IF(INDEX('11.7_Outliers-Controlled_disp'!$N$5:$N$500,MATCH($F226,'11.7_Outliers-Controlled_disp'!$F$5:$F$500,0))&lt;&gt;"N",
INDEX('11.7_Outliers-Controlled_disp'!K$5:K$500,MATCH($F226,'11.7_Outliers-Controlled_disp'!$F$5:$F$500,0)),""),"")</f>
        <v>2015</v>
      </c>
      <c r="AG226" s="14" t="str">
        <f>IFERROR(IF(INDEX('11.7_Outliers-Controlled_disp'!$N$5:$N$500,MATCH($F226,'11.7_Outliers-Controlled_disp'!$F$5:$F$500,0))&lt;&gt;"N",
INDEX('11.7_Outliers-Controlled_disp'!L$5:L$500,MATCH($F226,'11.7_Outliers-Controlled_disp'!$F$5:$F$500,0)),""),"")</f>
        <v>WaW_184</v>
      </c>
      <c r="AI226" s="5"/>
      <c r="AJ226" s="5" t="s">
        <v>1569</v>
      </c>
      <c r="AK226" s="5">
        <f t="shared" si="3"/>
        <v>7</v>
      </c>
    </row>
    <row r="227" spans="1:37" x14ac:dyDescent="0.25">
      <c r="A227" s="5" t="s">
        <v>191</v>
      </c>
      <c r="B227" s="5" t="s">
        <v>177</v>
      </c>
      <c r="C227" s="5" t="s">
        <v>176</v>
      </c>
      <c r="D227" s="5" t="s">
        <v>35</v>
      </c>
      <c r="E227" s="5" t="s">
        <v>193</v>
      </c>
      <c r="F227" s="5" t="s">
        <v>192</v>
      </c>
      <c r="G227" s="5">
        <v>2</v>
      </c>
      <c r="H227" s="15">
        <v>1</v>
      </c>
      <c r="I227" s="4"/>
      <c r="J227" s="13">
        <f>IFERROR(IF(INDEX('11.1_Outliers-Generation'!$N$5:$N$500,MATCH($F227,'11.1_Outliers-Generation'!$F$5:$F$500,0))&lt;&gt;"N",
INDEX('11.1_Outliers-Generation'!J$5:J$500,MATCH($F227,'11.1_Outliers-Generation'!$F$5:$F$500,0)),""),"")</f>
        <v>0.86876682987766551</v>
      </c>
      <c r="K227" s="8">
        <f>IFERROR(IF(INDEX('11.1_Outliers-Generation'!$N$5:$N$500,MATCH($F227,'11.1_Outliers-Generation'!$F$5:$F$500,0))&lt;&gt;"N",
INDEX('11.1_Outliers-Generation'!K$5:K$500,MATCH($F227,'11.1_Outliers-Generation'!$F$5:$F$500,0)),""),"")</f>
        <v>2015</v>
      </c>
      <c r="L227" s="13" t="str">
        <f>IFERROR(IF(INDEX('11.1_Outliers-Generation'!$N$5:$N$500,MATCH($F227,'11.1_Outliers-Generation'!$F$5:$F$500,0))&lt;&gt;"N",
INDEX('11.1_Outliers-Generation'!L$5:L$500,MATCH($F227,'11.1_Outliers-Generation'!$F$5:$F$500,0)),""),"")</f>
        <v>WaW_185</v>
      </c>
      <c r="M227" s="14">
        <f>IFERROR(IF(INDEX('11.2_Outliers-Collection_cov'!$N$5:$N$500,MATCH($F227,'11.2_Outliers-Collection_cov'!$F$5:$F$500,0))&lt;&gt;"N",
INDEX('11.2_Outliers-Collection_cov'!J$5:J$500,MATCH($F227,'11.2_Outliers-Collection_cov'!$F$5:$F$500,0)),""),"")</f>
        <v>100</v>
      </c>
      <c r="N227" s="8">
        <f>IFERROR(IF(INDEX('11.2_Outliers-Collection_cov'!$N$5:$N$500,MATCH($F227,'11.2_Outliers-Collection_cov'!$F$5:$F$500,0))&lt;&gt;"N",
INDEX('11.2_Outliers-Collection_cov'!K$5:K$500,MATCH($F227,'11.2_Outliers-Collection_cov'!$F$5:$F$500,0)),""),"")</f>
        <v>2015</v>
      </c>
      <c r="O227" s="13" t="str">
        <f>IFERROR(IF(INDEX('11.2_Outliers-Collection_cov'!$N$5:$N$500,MATCH($F227,'11.2_Outliers-Collection_cov'!$F$5:$F$500,0))&lt;&gt;"N",
INDEX('11.2_Outliers-Collection_cov'!L$5:L$500,MATCH($F227,'11.2_Outliers-Collection_cov'!$F$5:$F$500,0)),""),"")</f>
        <v>WaW_185</v>
      </c>
      <c r="P227" s="14">
        <f>IFERROR(IF(INDEX('11.3_Outliers-Plastic'!$N$5:$N$500,MATCH($F227,'11.3_Outliers-Plastic'!$F$5:$F$500,0))&lt;&gt;"N",
INDEX('11.3_Outliers-Plastic'!J$5:J$500,MATCH($F227,'11.3_Outliers-Plastic'!$F$5:$F$500,0)),""),"")</f>
        <v>11.88</v>
      </c>
      <c r="Q227" s="8">
        <f>IFERROR(IF(INDEX('11.3_Outliers-Plastic'!$N$5:$N$500,MATCH($F227,'11.3_Outliers-Plastic'!$F$5:$F$500,0))&lt;&gt;"N",
INDEX('11.3_Outliers-Plastic'!K$5:K$500,MATCH($F227,'11.3_Outliers-Plastic'!$F$5:$F$500,0)),""),"")</f>
        <v>2015</v>
      </c>
      <c r="R227" s="14" t="str">
        <f>IFERROR(IF(INDEX('11.3_Outliers-Plastic'!$N$5:$N$500,MATCH($F227,'11.3_Outliers-Plastic'!$F$5:$F$500,0))&lt;&gt;"N",
INDEX('11.3_Outliers-Plastic'!L$5:L$500,MATCH($F227,'11.3_Outliers-Plastic'!$F$5:$F$500,0)),""),"")</f>
        <v>WaW_185</v>
      </c>
      <c r="S227" s="12"/>
      <c r="T227" s="5"/>
      <c r="U227" s="5" t="s">
        <v>1569</v>
      </c>
      <c r="V227" s="14">
        <f>IFERROR(IF(INDEX('11.5_Outliers-Other_recovery'!$N$5:$N$500,MATCH($F227,'11.5_Outliers-Other_recovery'!$F$5:$F$500,0))&lt;&gt;"N",
INDEX('11.5_Outliers-Other_recovery'!J$5:J$500,MATCH($F227,'11.5_Outliers-Other_recovery'!$F$5:$F$500,0)),""),"")</f>
        <v>0</v>
      </c>
      <c r="W227" s="8">
        <f>IFERROR(IF(INDEX('11.5_Outliers-Other_recovery'!$N$5:$N$500,MATCH($F227,'11.5_Outliers-Other_recovery'!$F$5:$F$500,0))&lt;&gt;"N",
INDEX('11.5_Outliers-Other_recovery'!K$5:K$500,MATCH($F227,'11.5_Outliers-Other_recovery'!$F$5:$F$500,0)),""),"")</f>
        <v>2015</v>
      </c>
      <c r="X227" s="14" t="str">
        <f>IFERROR(IF(INDEX('11.5_Outliers-Other_recovery'!$N$5:$N$500,MATCH($F227,'11.5_Outliers-Other_recovery'!$F$5:$F$500,0))&lt;&gt;"N",
INDEX('11.5_Outliers-Other_recovery'!L$5:L$500,MATCH($F227,'11.5_Outliers-Other_recovery'!$F$5:$F$500,0)),""),"")</f>
        <v>WaW_185</v>
      </c>
      <c r="Y227" s="14">
        <f>IFERROR(IF(INDEX('11.4_Outliers-Formal_dry_recy'!$N$5:$N$500,MATCH($F227,'11.4_Outliers-Formal_dry_recy'!$F$5:$F$500,0))&lt;&gt;"N",
INDEX('11.4_Outliers-Formal_dry_recy'!J$5:J$500,MATCH($F227,'11.4_Outliers-Formal_dry_recy'!$F$5:$F$500,0)),""),"")</f>
        <v>25.542999999999999</v>
      </c>
      <c r="Z227" s="8">
        <f>IFERROR(IF(INDEX('11.4_Outliers-Formal_dry_recy'!$N$5:$N$500,MATCH($F227,'11.4_Outliers-Formal_dry_recy'!$F$5:$F$500,0))&lt;&gt;"N",
INDEX('11.4_Outliers-Formal_dry_recy'!K$5:K$500,MATCH($F227,'11.4_Outliers-Formal_dry_recy'!$F$5:$F$500,0)),""),"")</f>
        <v>2015</v>
      </c>
      <c r="AA227" s="14" t="str">
        <f>IFERROR(IF(INDEX('11.4_Outliers-Formal_dry_recy'!$N$5:$N$500,MATCH($F227,'11.4_Outliers-Formal_dry_recy'!$F$5:$F$500,0))&lt;&gt;"N",
INDEX('11.4_Outliers-Formal_dry_recy'!L$5:L$500,MATCH($F227,'11.4_Outliers-Formal_dry_recy'!$F$5:$F$500,0)),""),"")</f>
        <v>WaW_185</v>
      </c>
      <c r="AB227" s="14">
        <f>IFERROR(IF(INDEX('11.6_Outliers-Incineration'!$N$5:$N$500,MATCH($F227,'11.6_Outliers-Incineration'!$F$5:$F$500,0))&lt;&gt;"N",
INDEX('11.6_Outliers-Incineration'!J$5:J$500,MATCH($F227,'11.6_Outliers-Incineration'!$F$5:$F$500,0)),""),"")</f>
        <v>65.553296722659468</v>
      </c>
      <c r="AC227" s="8">
        <f>IFERROR(IF(INDEX('11.6_Outliers-Incineration'!$N$5:$N$500,MATCH($F227,'11.6_Outliers-Incineration'!$F$5:$F$500,0))&lt;&gt;"N",
INDEX('11.6_Outliers-Incineration'!K$5:K$500,MATCH($F227,'11.6_Outliers-Incineration'!$F$5:$F$500,0)),""),"")</f>
        <v>2015</v>
      </c>
      <c r="AD227" s="14" t="str">
        <f>IFERROR(IF(INDEX('11.6_Outliers-Incineration'!$N$5:$N$500,MATCH($F227,'11.6_Outliers-Incineration'!$F$5:$F$500,0))&lt;&gt;"N",
INDEX('11.6_Outliers-Incineration'!L$5:L$500,MATCH($F227,'11.6_Outliers-Incineration'!$F$5:$F$500,0)),""),"")</f>
        <v>WaW_185</v>
      </c>
      <c r="AE227" s="14">
        <f>IFERROR(IF(INDEX('11.7_Outliers-Controlled_disp'!$N$5:$N$500,MATCH($F227,'11.7_Outliers-Controlled_disp'!$F$5:$F$500,0))&lt;&gt;"N",
INDEX('11.7_Outliers-Controlled_disp'!J$5:J$500,MATCH($F227,'11.7_Outliers-Controlled_disp'!$F$5:$F$500,0)),""),"")</f>
        <v>100</v>
      </c>
      <c r="AF227" s="8">
        <f>IFERROR(IF(INDEX('11.7_Outliers-Controlled_disp'!$N$5:$N$500,MATCH($F227,'11.7_Outliers-Controlled_disp'!$F$5:$F$500,0))&lt;&gt;"N",
INDEX('11.7_Outliers-Controlled_disp'!K$5:K$500,MATCH($F227,'11.7_Outliers-Controlled_disp'!$F$5:$F$500,0)),""),"")</f>
        <v>2015</v>
      </c>
      <c r="AG227" s="14" t="str">
        <f>IFERROR(IF(INDEX('11.7_Outliers-Controlled_disp'!$N$5:$N$500,MATCH($F227,'11.7_Outliers-Controlled_disp'!$F$5:$F$500,0))&lt;&gt;"N",
INDEX('11.7_Outliers-Controlled_disp'!L$5:L$500,MATCH($F227,'11.7_Outliers-Controlled_disp'!$F$5:$F$500,0)),""),"")</f>
        <v>WaW_185</v>
      </c>
      <c r="AI227" s="5"/>
      <c r="AJ227" s="5" t="s">
        <v>1569</v>
      </c>
      <c r="AK227" s="5">
        <f t="shared" si="3"/>
        <v>7</v>
      </c>
    </row>
    <row r="228" spans="1:37" x14ac:dyDescent="0.25">
      <c r="A228" s="5" t="s">
        <v>1189</v>
      </c>
      <c r="B228" s="5" t="s">
        <v>1192</v>
      </c>
      <c r="C228" s="5" t="s">
        <v>1191</v>
      </c>
      <c r="D228" s="5" t="s">
        <v>1038</v>
      </c>
      <c r="E228" s="5" t="s">
        <v>1193</v>
      </c>
      <c r="F228" s="5" t="s">
        <v>1190</v>
      </c>
      <c r="G228" s="5">
        <v>1</v>
      </c>
      <c r="H228" s="15">
        <v>1</v>
      </c>
      <c r="I228" s="4" t="s">
        <v>3170</v>
      </c>
      <c r="J228" s="13">
        <f>IFERROR(IF(INDEX('11.1_Outliers-Generation'!$N$5:$N$500,MATCH($F228,'11.1_Outliers-Generation'!$F$5:$F$500,0))&lt;&gt;"N",
INDEX('11.1_Outliers-Generation'!J$5:J$500,MATCH($F228,'11.1_Outliers-Generation'!$F$5:$F$500,0)),""),"")</f>
        <v>1.1379166666666667</v>
      </c>
      <c r="K228" s="8">
        <f>IFERROR(IF(INDEX('11.1_Outliers-Generation'!$N$5:$N$500,MATCH($F228,'11.1_Outliers-Generation'!$F$5:$F$500,0))&lt;&gt;"N",
INDEX('11.1_Outliers-Generation'!K$5:K$500,MATCH($F228,'11.1_Outliers-Generation'!$F$5:$F$500,0)),""),"")</f>
        <v>2015</v>
      </c>
      <c r="L228" s="13" t="str">
        <f>IFERROR(IF(INDEX('11.1_Outliers-Generation'!$N$5:$N$500,MATCH($F228,'11.1_Outliers-Generation'!$F$5:$F$500,0))&lt;&gt;"N",
INDEX('11.1_Outliers-Generation'!L$5:L$500,MATCH($F228,'11.1_Outliers-Generation'!$F$5:$F$500,0)),""),"")</f>
        <v>WaW_186</v>
      </c>
      <c r="M228" s="14">
        <f>IFERROR(IF(INDEX('11.2_Outliers-Collection_cov'!$N$5:$N$500,MATCH($F228,'11.2_Outliers-Collection_cov'!$F$5:$F$500,0))&lt;&gt;"N",
INDEX('11.2_Outliers-Collection_cov'!J$5:J$500,MATCH($F228,'11.2_Outliers-Collection_cov'!$F$5:$F$500,0)),""),"")</f>
        <v>100</v>
      </c>
      <c r="N228" s="8">
        <f>IFERROR(IF(INDEX('11.2_Outliers-Collection_cov'!$N$5:$N$500,MATCH($F228,'11.2_Outliers-Collection_cov'!$F$5:$F$500,0))&lt;&gt;"N",
INDEX('11.2_Outliers-Collection_cov'!K$5:K$500,MATCH($F228,'11.2_Outliers-Collection_cov'!$F$5:$F$500,0)),""),"")</f>
        <v>2015</v>
      </c>
      <c r="O228" s="13" t="str">
        <f>IFERROR(IF(INDEX('11.2_Outliers-Collection_cov'!$N$5:$N$500,MATCH($F228,'11.2_Outliers-Collection_cov'!$F$5:$F$500,0))&lt;&gt;"N",
INDEX('11.2_Outliers-Collection_cov'!L$5:L$500,MATCH($F228,'11.2_Outliers-Collection_cov'!$F$5:$F$500,0)),""),"")</f>
        <v>WaW_186</v>
      </c>
      <c r="P228" s="14">
        <f>IFERROR(IF(INDEX('11.3_Outliers-Plastic'!$N$5:$N$500,MATCH($F228,'11.3_Outliers-Plastic'!$F$5:$F$500,0))&lt;&gt;"N",
INDEX('11.3_Outliers-Plastic'!J$5:J$500,MATCH($F228,'11.3_Outliers-Plastic'!$F$5:$F$500,0)),""),"")</f>
        <v>16</v>
      </c>
      <c r="Q228" s="8">
        <f>IFERROR(IF(INDEX('11.3_Outliers-Plastic'!$N$5:$N$500,MATCH($F228,'11.3_Outliers-Plastic'!$F$5:$F$500,0))&lt;&gt;"N",
INDEX('11.3_Outliers-Plastic'!K$5:K$500,MATCH($F228,'11.3_Outliers-Plastic'!$F$5:$F$500,0)),""),"")</f>
        <v>2015</v>
      </c>
      <c r="R228" s="14" t="str">
        <f>IFERROR(IF(INDEX('11.3_Outliers-Plastic'!$N$5:$N$500,MATCH($F228,'11.3_Outliers-Plastic'!$F$5:$F$500,0))&lt;&gt;"N",
INDEX('11.3_Outliers-Plastic'!L$5:L$500,MATCH($F228,'11.3_Outliers-Plastic'!$F$5:$F$500,0)),""),"")</f>
        <v>WaW_186</v>
      </c>
      <c r="S228" s="12"/>
      <c r="T228" s="5"/>
      <c r="U228" s="5" t="s">
        <v>1569</v>
      </c>
      <c r="V228" s="14">
        <f>IFERROR(IF(INDEX('11.5_Outliers-Other_recovery'!$N$5:$N$500,MATCH($F228,'11.5_Outliers-Other_recovery'!$F$5:$F$500,0))&lt;&gt;"N",
INDEX('11.5_Outliers-Other_recovery'!J$5:J$500,MATCH($F228,'11.5_Outliers-Other_recovery'!$F$5:$F$500,0)),""),"")</f>
        <v>0</v>
      </c>
      <c r="W228" s="8">
        <f>IFERROR(IF(INDEX('11.5_Outliers-Other_recovery'!$N$5:$N$500,MATCH($F228,'11.5_Outliers-Other_recovery'!$F$5:$F$500,0))&lt;&gt;"N",
INDEX('11.5_Outliers-Other_recovery'!K$5:K$500,MATCH($F228,'11.5_Outliers-Other_recovery'!$F$5:$F$500,0)),""),"")</f>
        <v>2015</v>
      </c>
      <c r="X228" s="14" t="str">
        <f>IFERROR(IF(INDEX('11.5_Outliers-Other_recovery'!$N$5:$N$500,MATCH($F228,'11.5_Outliers-Other_recovery'!$F$5:$F$500,0))&lt;&gt;"N",
INDEX('11.5_Outliers-Other_recovery'!L$5:L$500,MATCH($F228,'11.5_Outliers-Other_recovery'!$F$5:$F$500,0)),""),"")</f>
        <v>WaW_186</v>
      </c>
      <c r="Y228" s="14">
        <f>IFERROR(IF(INDEX('11.4_Outliers-Formal_dry_recy'!$N$5:$N$500,MATCH($F228,'11.4_Outliers-Formal_dry_recy'!$F$5:$F$500,0))&lt;&gt;"N",
INDEX('11.4_Outliers-Formal_dry_recy'!J$5:J$500,MATCH($F228,'11.4_Outliers-Formal_dry_recy'!$F$5:$F$500,0)),""),"")</f>
        <v>0</v>
      </c>
      <c r="Z228" s="8">
        <f>IFERROR(IF(INDEX('11.4_Outliers-Formal_dry_recy'!$N$5:$N$500,MATCH($F228,'11.4_Outliers-Formal_dry_recy'!$F$5:$F$500,0))&lt;&gt;"N",
INDEX('11.4_Outliers-Formal_dry_recy'!K$5:K$500,MATCH($F228,'11.4_Outliers-Formal_dry_recy'!$F$5:$F$500,0)),""),"")</f>
        <v>2015</v>
      </c>
      <c r="AA228" s="14" t="str">
        <f>IFERROR(IF(INDEX('11.4_Outliers-Formal_dry_recy'!$N$5:$N$500,MATCH($F228,'11.4_Outliers-Formal_dry_recy'!$F$5:$F$500,0))&lt;&gt;"N",
INDEX('11.4_Outliers-Formal_dry_recy'!L$5:L$500,MATCH($F228,'11.4_Outliers-Formal_dry_recy'!$F$5:$F$500,0)),""),"")</f>
        <v>WaW_186</v>
      </c>
      <c r="AB228" s="14">
        <f>IFERROR(IF(INDEX('11.6_Outliers-Incineration'!$N$5:$N$500,MATCH($F228,'11.6_Outliers-Incineration'!$F$5:$F$500,0))&lt;&gt;"N",
INDEX('11.6_Outliers-Incineration'!J$5:J$500,MATCH($F228,'11.6_Outliers-Incineration'!$F$5:$F$500,0)),""),"")</f>
        <v>0</v>
      </c>
      <c r="AC228" s="8">
        <f>IFERROR(IF(INDEX('11.6_Outliers-Incineration'!$N$5:$N$500,MATCH($F228,'11.6_Outliers-Incineration'!$F$5:$F$500,0))&lt;&gt;"N",
INDEX('11.6_Outliers-Incineration'!K$5:K$500,MATCH($F228,'11.6_Outliers-Incineration'!$F$5:$F$500,0)),""),"")</f>
        <v>2015</v>
      </c>
      <c r="AD228" s="14" t="str">
        <f>IFERROR(IF(INDEX('11.6_Outliers-Incineration'!$N$5:$N$500,MATCH($F228,'11.6_Outliers-Incineration'!$F$5:$F$500,0))&lt;&gt;"N",
INDEX('11.6_Outliers-Incineration'!L$5:L$500,MATCH($F228,'11.6_Outliers-Incineration'!$F$5:$F$500,0)),""),"")</f>
        <v>WaW_186</v>
      </c>
      <c r="AE228" s="14">
        <f>IFERROR(IF(INDEX('11.7_Outliers-Controlled_disp'!$N$5:$N$500,MATCH($F228,'11.7_Outliers-Controlled_disp'!$F$5:$F$500,0))&lt;&gt;"N",
INDEX('11.7_Outliers-Controlled_disp'!J$5:J$500,MATCH($F228,'11.7_Outliers-Controlled_disp'!$F$5:$F$500,0)),""),"")</f>
        <v>90</v>
      </c>
      <c r="AF228" s="8">
        <f>IFERROR(IF(INDEX('11.7_Outliers-Controlled_disp'!$N$5:$N$500,MATCH($F228,'11.7_Outliers-Controlled_disp'!$F$5:$F$500,0))&lt;&gt;"N",
INDEX('11.7_Outliers-Controlled_disp'!K$5:K$500,MATCH($F228,'11.7_Outliers-Controlled_disp'!$F$5:$F$500,0)),""),"")</f>
        <v>2015</v>
      </c>
      <c r="AG228" s="14" t="str">
        <f>IFERROR(IF(INDEX('11.7_Outliers-Controlled_disp'!$N$5:$N$500,MATCH($F228,'11.7_Outliers-Controlled_disp'!$F$5:$F$500,0))&lt;&gt;"N",
INDEX('11.7_Outliers-Controlled_disp'!L$5:L$500,MATCH($F228,'11.7_Outliers-Controlled_disp'!$F$5:$F$500,0)),""),"")</f>
        <v>WaW_186</v>
      </c>
      <c r="AI228" s="5"/>
      <c r="AJ228" s="5" t="s">
        <v>1569</v>
      </c>
      <c r="AK228" s="5">
        <f t="shared" si="3"/>
        <v>7</v>
      </c>
    </row>
    <row r="229" spans="1:37" x14ac:dyDescent="0.25">
      <c r="A229" s="5" t="s">
        <v>1194</v>
      </c>
      <c r="B229" s="5" t="s">
        <v>1197</v>
      </c>
      <c r="C229" s="5" t="s">
        <v>1196</v>
      </c>
      <c r="D229" s="5" t="s">
        <v>1038</v>
      </c>
      <c r="E229" s="5" t="s">
        <v>1198</v>
      </c>
      <c r="F229" s="5" t="s">
        <v>1195</v>
      </c>
      <c r="G229" s="5">
        <v>2</v>
      </c>
      <c r="H229" s="15">
        <v>1</v>
      </c>
      <c r="I229" s="4"/>
      <c r="J229" s="13">
        <f>IFERROR(IF(INDEX('11.1_Outliers-Generation'!$N$5:$N$500,MATCH($F229,'11.1_Outliers-Generation'!$F$5:$F$500,0))&lt;&gt;"N",
INDEX('11.1_Outliers-Generation'!J$5:J$500,MATCH($F229,'11.1_Outliers-Generation'!$F$5:$F$500,0)),""),"")</f>
        <v>0.9930285424207892</v>
      </c>
      <c r="K229" s="8">
        <f>IFERROR(IF(INDEX('11.1_Outliers-Generation'!$N$5:$N$500,MATCH($F229,'11.1_Outliers-Generation'!$F$5:$F$500,0))&lt;&gt;"N",
INDEX('11.1_Outliers-Generation'!K$5:K$500,MATCH($F229,'11.1_Outliers-Generation'!$F$5:$F$500,0)),""),"")</f>
        <v>2015</v>
      </c>
      <c r="L229" s="13" t="str">
        <f>IFERROR(IF(INDEX('11.1_Outliers-Generation'!$N$5:$N$500,MATCH($F229,'11.1_Outliers-Generation'!$F$5:$F$500,0))&lt;&gt;"N",
INDEX('11.1_Outliers-Generation'!L$5:L$500,MATCH($F229,'11.1_Outliers-Generation'!$F$5:$F$500,0)),""),"")</f>
        <v>WaW_187</v>
      </c>
      <c r="M229" s="14">
        <f>IFERROR(IF(INDEX('11.2_Outliers-Collection_cov'!$N$5:$N$500,MATCH($F229,'11.2_Outliers-Collection_cov'!$F$5:$F$500,0))&lt;&gt;"N",
INDEX('11.2_Outliers-Collection_cov'!J$5:J$500,MATCH($F229,'11.2_Outliers-Collection_cov'!$F$5:$F$500,0)),""),"")</f>
        <v>100</v>
      </c>
      <c r="N229" s="8">
        <f>IFERROR(IF(INDEX('11.2_Outliers-Collection_cov'!$N$5:$N$500,MATCH($F229,'11.2_Outliers-Collection_cov'!$F$5:$F$500,0))&lt;&gt;"N",
INDEX('11.2_Outliers-Collection_cov'!K$5:K$500,MATCH($F229,'11.2_Outliers-Collection_cov'!$F$5:$F$500,0)),""),"")</f>
        <v>2015</v>
      </c>
      <c r="O229" s="13" t="str">
        <f>IFERROR(IF(INDEX('11.2_Outliers-Collection_cov'!$N$5:$N$500,MATCH($F229,'11.2_Outliers-Collection_cov'!$F$5:$F$500,0))&lt;&gt;"N",
INDEX('11.2_Outliers-Collection_cov'!L$5:L$500,MATCH($F229,'11.2_Outliers-Collection_cov'!$F$5:$F$500,0)),""),"")</f>
        <v>WaW_187</v>
      </c>
      <c r="P229" s="14">
        <f>IFERROR(IF(INDEX('11.3_Outliers-Plastic'!$N$5:$N$500,MATCH($F229,'11.3_Outliers-Plastic'!$F$5:$F$500,0))&lt;&gt;"N",
INDEX('11.3_Outliers-Plastic'!J$5:J$500,MATCH($F229,'11.3_Outliers-Plastic'!$F$5:$F$500,0)),""),"")</f>
        <v>8.3000000000000007</v>
      </c>
      <c r="Q229" s="8">
        <f>IFERROR(IF(INDEX('11.3_Outliers-Plastic'!$N$5:$N$500,MATCH($F229,'11.3_Outliers-Plastic'!$F$5:$F$500,0))&lt;&gt;"N",
INDEX('11.3_Outliers-Plastic'!K$5:K$500,MATCH($F229,'11.3_Outliers-Plastic'!$F$5:$F$500,0)),""),"")</f>
        <v>2015</v>
      </c>
      <c r="R229" s="14" t="str">
        <f>IFERROR(IF(INDEX('11.3_Outliers-Plastic'!$N$5:$N$500,MATCH($F229,'11.3_Outliers-Plastic'!$F$5:$F$500,0))&lt;&gt;"N",
INDEX('11.3_Outliers-Plastic'!L$5:L$500,MATCH($F229,'11.3_Outliers-Plastic'!$F$5:$F$500,0)),""),"")</f>
        <v>WaW_187</v>
      </c>
      <c r="S229" s="12"/>
      <c r="T229" s="5"/>
      <c r="U229" s="5" t="s">
        <v>1569</v>
      </c>
      <c r="V229" s="14">
        <f>IFERROR(IF(INDEX('11.5_Outliers-Other_recovery'!$N$5:$N$500,MATCH($F229,'11.5_Outliers-Other_recovery'!$F$5:$F$500,0))&lt;&gt;"N",
INDEX('11.5_Outliers-Other_recovery'!J$5:J$500,MATCH($F229,'11.5_Outliers-Other_recovery'!$F$5:$F$500,0)),""),"")</f>
        <v>0</v>
      </c>
      <c r="W229" s="8">
        <f>IFERROR(IF(INDEX('11.5_Outliers-Other_recovery'!$N$5:$N$500,MATCH($F229,'11.5_Outliers-Other_recovery'!$F$5:$F$500,0))&lt;&gt;"N",
INDEX('11.5_Outliers-Other_recovery'!K$5:K$500,MATCH($F229,'11.5_Outliers-Other_recovery'!$F$5:$F$500,0)),""),"")</f>
        <v>2015</v>
      </c>
      <c r="X229" s="14" t="str">
        <f>IFERROR(IF(INDEX('11.5_Outliers-Other_recovery'!$N$5:$N$500,MATCH($F229,'11.5_Outliers-Other_recovery'!$F$5:$F$500,0))&lt;&gt;"N",
INDEX('11.5_Outliers-Other_recovery'!L$5:L$500,MATCH($F229,'11.5_Outliers-Other_recovery'!$F$5:$F$500,0)),""),"")</f>
        <v>WaW_187</v>
      </c>
      <c r="Y229" s="14">
        <f>IFERROR(IF(INDEX('11.4_Outliers-Formal_dry_recy'!$N$5:$N$500,MATCH($F229,'11.4_Outliers-Formal_dry_recy'!$F$5:$F$500,0))&lt;&gt;"N",
INDEX('11.4_Outliers-Formal_dry_recy'!J$5:J$500,MATCH($F229,'11.4_Outliers-Formal_dry_recy'!$F$5:$F$500,0)),""),"")</f>
        <v>0</v>
      </c>
      <c r="Z229" s="8">
        <f>IFERROR(IF(INDEX('11.4_Outliers-Formal_dry_recy'!$N$5:$N$500,MATCH($F229,'11.4_Outliers-Formal_dry_recy'!$F$5:$F$500,0))&lt;&gt;"N",
INDEX('11.4_Outliers-Formal_dry_recy'!K$5:K$500,MATCH($F229,'11.4_Outliers-Formal_dry_recy'!$F$5:$F$500,0)),""),"")</f>
        <v>2015</v>
      </c>
      <c r="AA229" s="14" t="str">
        <f>IFERROR(IF(INDEX('11.4_Outliers-Formal_dry_recy'!$N$5:$N$500,MATCH($F229,'11.4_Outliers-Formal_dry_recy'!$F$5:$F$500,0))&lt;&gt;"N",
INDEX('11.4_Outliers-Formal_dry_recy'!L$5:L$500,MATCH($F229,'11.4_Outliers-Formal_dry_recy'!$F$5:$F$500,0)),""),"")</f>
        <v>WaW_187</v>
      </c>
      <c r="AB229" s="14">
        <f>IFERROR(IF(INDEX('11.6_Outliers-Incineration'!$N$5:$N$500,MATCH($F229,'11.6_Outliers-Incineration'!$F$5:$F$500,0))&lt;&gt;"N",
INDEX('11.6_Outliers-Incineration'!J$5:J$500,MATCH($F229,'11.6_Outliers-Incineration'!$F$5:$F$500,0)),""),"")</f>
        <v>0</v>
      </c>
      <c r="AC229" s="8">
        <f>IFERROR(IF(INDEX('11.6_Outliers-Incineration'!$N$5:$N$500,MATCH($F229,'11.6_Outliers-Incineration'!$F$5:$F$500,0))&lt;&gt;"N",
INDEX('11.6_Outliers-Incineration'!K$5:K$500,MATCH($F229,'11.6_Outliers-Incineration'!$F$5:$F$500,0)),""),"")</f>
        <v>2015</v>
      </c>
      <c r="AD229" s="14" t="str">
        <f>IFERROR(IF(INDEX('11.6_Outliers-Incineration'!$N$5:$N$500,MATCH($F229,'11.6_Outliers-Incineration'!$F$5:$F$500,0))&lt;&gt;"N",
INDEX('11.6_Outliers-Incineration'!L$5:L$500,MATCH($F229,'11.6_Outliers-Incineration'!$F$5:$F$500,0)),""),"")</f>
        <v>WaW_187</v>
      </c>
      <c r="AE229" s="14">
        <f>IFERROR(IF(INDEX('11.7_Outliers-Controlled_disp'!$N$5:$N$500,MATCH($F229,'11.7_Outliers-Controlled_disp'!$F$5:$F$500,0))&lt;&gt;"N",
INDEX('11.7_Outliers-Controlled_disp'!J$5:J$500,MATCH($F229,'11.7_Outliers-Controlled_disp'!$F$5:$F$500,0)),""),"")</f>
        <v>0</v>
      </c>
      <c r="AF229" s="8">
        <f>IFERROR(IF(INDEX('11.7_Outliers-Controlled_disp'!$N$5:$N$500,MATCH($F229,'11.7_Outliers-Controlled_disp'!$F$5:$F$500,0))&lt;&gt;"N",
INDEX('11.7_Outliers-Controlled_disp'!K$5:K$500,MATCH($F229,'11.7_Outliers-Controlled_disp'!$F$5:$F$500,0)),""),"")</f>
        <v>2015</v>
      </c>
      <c r="AG229" s="14" t="str">
        <f>IFERROR(IF(INDEX('11.7_Outliers-Controlled_disp'!$N$5:$N$500,MATCH($F229,'11.7_Outliers-Controlled_disp'!$F$5:$F$500,0))&lt;&gt;"N",
INDEX('11.7_Outliers-Controlled_disp'!L$5:L$500,MATCH($F229,'11.7_Outliers-Controlled_disp'!$F$5:$F$500,0)),""),"")</f>
        <v>WaW_187</v>
      </c>
      <c r="AI229" s="5"/>
      <c r="AJ229" s="5" t="s">
        <v>1569</v>
      </c>
      <c r="AK229" s="5">
        <f t="shared" si="3"/>
        <v>7</v>
      </c>
    </row>
    <row r="230" spans="1:37" x14ac:dyDescent="0.25">
      <c r="A230" s="5" t="s">
        <v>1199</v>
      </c>
      <c r="B230" s="5" t="s">
        <v>1197</v>
      </c>
      <c r="C230" s="5" t="s">
        <v>1196</v>
      </c>
      <c r="D230" s="5" t="s">
        <v>1038</v>
      </c>
      <c r="E230" s="5" t="s">
        <v>1201</v>
      </c>
      <c r="F230" s="5" t="s">
        <v>1200</v>
      </c>
      <c r="G230" s="5">
        <v>2</v>
      </c>
      <c r="H230" s="15">
        <v>2</v>
      </c>
      <c r="I230" s="4" t="s">
        <v>1921</v>
      </c>
      <c r="J230" s="13" t="str">
        <f>IFERROR(IF(INDEX('11.1_Outliers-Generation'!$N$5:$N$500,MATCH($F230,'11.1_Outliers-Generation'!$F$5:$F$500,0))&lt;&gt;"N",
INDEX('11.1_Outliers-Generation'!J$5:J$500,MATCH($F230,'11.1_Outliers-Generation'!$F$5:$F$500,0)),""),"")</f>
        <v/>
      </c>
      <c r="K230" s="8" t="str">
        <f>IFERROR(IF(INDEX('11.1_Outliers-Generation'!$N$5:$N$500,MATCH($F230,'11.1_Outliers-Generation'!$F$5:$F$500,0))&lt;&gt;"N",
INDEX('11.1_Outliers-Generation'!K$5:K$500,MATCH($F230,'11.1_Outliers-Generation'!$F$5:$F$500,0)),""),"")</f>
        <v/>
      </c>
      <c r="L230" s="13" t="str">
        <f>IFERROR(IF(INDEX('11.1_Outliers-Generation'!$N$5:$N$500,MATCH($F230,'11.1_Outliers-Generation'!$F$5:$F$500,0))&lt;&gt;"N",
INDEX('11.1_Outliers-Generation'!L$5:L$500,MATCH($F230,'11.1_Outliers-Generation'!$F$5:$F$500,0)),""),"")</f>
        <v/>
      </c>
      <c r="M230" s="14">
        <f>IFERROR(IF(INDEX('11.2_Outliers-Collection_cov'!$N$5:$N$500,MATCH($F230,'11.2_Outliers-Collection_cov'!$F$5:$F$500,0))&lt;&gt;"N",
INDEX('11.2_Outliers-Collection_cov'!J$5:J$500,MATCH($F230,'11.2_Outliers-Collection_cov'!$F$5:$F$500,0)),""),"")</f>
        <v>77</v>
      </c>
      <c r="N230" s="8" t="str">
        <f>IFERROR(IF(INDEX('11.2_Outliers-Collection_cov'!$N$5:$N$500,MATCH($F230,'11.2_Outliers-Collection_cov'!$F$5:$F$500,0))&lt;&gt;"N",
INDEX('11.2_Outliers-Collection_cov'!K$5:K$500,MATCH($F230,'11.2_Outliers-Collection_cov'!$F$5:$F$500,0)),""),"")</f>
        <v/>
      </c>
      <c r="O230" s="13" t="str">
        <f>IFERROR(IF(INDEX('11.2_Outliers-Collection_cov'!$N$5:$N$500,MATCH($F230,'11.2_Outliers-Collection_cov'!$F$5:$F$500,0))&lt;&gt;"N",
INDEX('11.2_Outliers-Collection_cov'!L$5:L$500,MATCH($F230,'11.2_Outliers-Collection_cov'!$F$5:$F$500,0)),""),"")</f>
        <v>WaW_188</v>
      </c>
      <c r="P230" s="14" t="str">
        <f>IFERROR(IF(INDEX('11.3_Outliers-Plastic'!$N$5:$N$500,MATCH($F230,'11.3_Outliers-Plastic'!$F$5:$F$500,0))&lt;&gt;"N",
INDEX('11.3_Outliers-Plastic'!J$5:J$500,MATCH($F230,'11.3_Outliers-Plastic'!$F$5:$F$500,0)),""),"")</f>
        <v/>
      </c>
      <c r="Q230" s="8" t="str">
        <f>IFERROR(IF(INDEX('11.3_Outliers-Plastic'!$N$5:$N$500,MATCH($F230,'11.3_Outliers-Plastic'!$F$5:$F$500,0))&lt;&gt;"N",
INDEX('11.3_Outliers-Plastic'!K$5:K$500,MATCH($F230,'11.3_Outliers-Plastic'!$F$5:$F$500,0)),""),"")</f>
        <v/>
      </c>
      <c r="R230" s="14" t="str">
        <f>IFERROR(IF(INDEX('11.3_Outliers-Plastic'!$N$5:$N$500,MATCH($F230,'11.3_Outliers-Plastic'!$F$5:$F$500,0))&lt;&gt;"N",
INDEX('11.3_Outliers-Plastic'!L$5:L$500,MATCH($F230,'11.3_Outliers-Plastic'!$F$5:$F$500,0)),""),"")</f>
        <v/>
      </c>
      <c r="S230" s="12"/>
      <c r="T230" s="5"/>
      <c r="U230" s="5" t="s">
        <v>1569</v>
      </c>
      <c r="V230" s="14" t="str">
        <f>IFERROR(IF(INDEX('11.5_Outliers-Other_recovery'!$N$5:$N$500,MATCH($F230,'11.5_Outliers-Other_recovery'!$F$5:$F$500,0))&lt;&gt;"N",
INDEX('11.5_Outliers-Other_recovery'!J$5:J$500,MATCH($F230,'11.5_Outliers-Other_recovery'!$F$5:$F$500,0)),""),"")</f>
        <v/>
      </c>
      <c r="W230" s="8" t="str">
        <f>IFERROR(IF(INDEX('11.5_Outliers-Other_recovery'!$N$5:$N$500,MATCH($F230,'11.5_Outliers-Other_recovery'!$F$5:$F$500,0))&lt;&gt;"N",
INDEX('11.5_Outliers-Other_recovery'!K$5:K$500,MATCH($F230,'11.5_Outliers-Other_recovery'!$F$5:$F$500,0)),""),"")</f>
        <v/>
      </c>
      <c r="X230" s="14" t="str">
        <f>IFERROR(IF(INDEX('11.5_Outliers-Other_recovery'!$N$5:$N$500,MATCH($F230,'11.5_Outliers-Other_recovery'!$F$5:$F$500,0))&lt;&gt;"N",
INDEX('11.5_Outliers-Other_recovery'!L$5:L$500,MATCH($F230,'11.5_Outliers-Other_recovery'!$F$5:$F$500,0)),""),"")</f>
        <v/>
      </c>
      <c r="Y230" s="14" t="str">
        <f>IFERROR(IF(INDEX('11.4_Outliers-Formal_dry_recy'!$N$5:$N$500,MATCH($F230,'11.4_Outliers-Formal_dry_recy'!$F$5:$F$500,0))&lt;&gt;"N",
INDEX('11.4_Outliers-Formal_dry_recy'!J$5:J$500,MATCH($F230,'11.4_Outliers-Formal_dry_recy'!$F$5:$F$500,0)),""),"")</f>
        <v/>
      </c>
      <c r="Z230" s="8" t="str">
        <f>IFERROR(IF(INDEX('11.4_Outliers-Formal_dry_recy'!$N$5:$N$500,MATCH($F230,'11.4_Outliers-Formal_dry_recy'!$F$5:$F$500,0))&lt;&gt;"N",
INDEX('11.4_Outliers-Formal_dry_recy'!K$5:K$500,MATCH($F230,'11.4_Outliers-Formal_dry_recy'!$F$5:$F$500,0)),""),"")</f>
        <v/>
      </c>
      <c r="AA230" s="14" t="str">
        <f>IFERROR(IF(INDEX('11.4_Outliers-Formal_dry_recy'!$N$5:$N$500,MATCH($F230,'11.4_Outliers-Formal_dry_recy'!$F$5:$F$500,0))&lt;&gt;"N",
INDEX('11.4_Outliers-Formal_dry_recy'!L$5:L$500,MATCH($F230,'11.4_Outliers-Formal_dry_recy'!$F$5:$F$500,0)),""),"")</f>
        <v/>
      </c>
      <c r="AB230" s="14" t="str">
        <f>IFERROR(IF(INDEX('11.6_Outliers-Incineration'!$N$5:$N$500,MATCH($F230,'11.6_Outliers-Incineration'!$F$5:$F$500,0))&lt;&gt;"N",
INDEX('11.6_Outliers-Incineration'!J$5:J$500,MATCH($F230,'11.6_Outliers-Incineration'!$F$5:$F$500,0)),""),"")</f>
        <v/>
      </c>
      <c r="AC230" s="8" t="str">
        <f>IFERROR(IF(INDEX('11.6_Outliers-Incineration'!$N$5:$N$500,MATCH($F230,'11.6_Outliers-Incineration'!$F$5:$F$500,0))&lt;&gt;"N",
INDEX('11.6_Outliers-Incineration'!K$5:K$500,MATCH($F230,'11.6_Outliers-Incineration'!$F$5:$F$500,0)),""),"")</f>
        <v/>
      </c>
      <c r="AD230" s="14" t="str">
        <f>IFERROR(IF(INDEX('11.6_Outliers-Incineration'!$N$5:$N$500,MATCH($F230,'11.6_Outliers-Incineration'!$F$5:$F$500,0))&lt;&gt;"N",
INDEX('11.6_Outliers-Incineration'!L$5:L$500,MATCH($F230,'11.6_Outliers-Incineration'!$F$5:$F$500,0)),""),"")</f>
        <v/>
      </c>
      <c r="AE230" s="14" t="str">
        <f>IFERROR(IF(INDEX('11.7_Outliers-Controlled_disp'!$N$5:$N$500,MATCH($F230,'11.7_Outliers-Controlled_disp'!$F$5:$F$500,0))&lt;&gt;"N",
INDEX('11.7_Outliers-Controlled_disp'!J$5:J$500,MATCH($F230,'11.7_Outliers-Controlled_disp'!$F$5:$F$500,0)),""),"")</f>
        <v/>
      </c>
      <c r="AF230" s="8" t="str">
        <f>IFERROR(IF(INDEX('11.7_Outliers-Controlled_disp'!$N$5:$N$500,MATCH($F230,'11.7_Outliers-Controlled_disp'!$F$5:$F$500,0))&lt;&gt;"N",
INDEX('11.7_Outliers-Controlled_disp'!K$5:K$500,MATCH($F230,'11.7_Outliers-Controlled_disp'!$F$5:$F$500,0)),""),"")</f>
        <v/>
      </c>
      <c r="AG230" s="14" t="str">
        <f>IFERROR(IF(INDEX('11.7_Outliers-Controlled_disp'!$N$5:$N$500,MATCH($F230,'11.7_Outliers-Controlled_disp'!$F$5:$F$500,0))&lt;&gt;"N",
INDEX('11.7_Outliers-Controlled_disp'!L$5:L$500,MATCH($F230,'11.7_Outliers-Controlled_disp'!$F$5:$F$500,0)),""),"")</f>
        <v/>
      </c>
      <c r="AI230" s="5"/>
      <c r="AJ230" s="5" t="s">
        <v>1569</v>
      </c>
      <c r="AK230" s="5">
        <f t="shared" si="3"/>
        <v>1</v>
      </c>
    </row>
    <row r="231" spans="1:37" x14ac:dyDescent="0.25">
      <c r="A231" s="5" t="s">
        <v>852</v>
      </c>
      <c r="B231" s="5" t="s">
        <v>13</v>
      </c>
      <c r="C231" s="5" t="s">
        <v>851</v>
      </c>
      <c r="D231" s="5" t="s">
        <v>620</v>
      </c>
      <c r="E231" s="5" t="s">
        <v>1579</v>
      </c>
      <c r="F231" s="5" t="s">
        <v>853</v>
      </c>
      <c r="G231" s="5">
        <v>1</v>
      </c>
      <c r="H231" s="15">
        <v>3</v>
      </c>
      <c r="I231" s="4" t="s">
        <v>3171</v>
      </c>
      <c r="J231" s="13" t="str">
        <f>IFERROR(IF(INDEX('11.1_Outliers-Generation'!$N$5:$N$500,MATCH($F231,'11.1_Outliers-Generation'!$F$5:$F$500,0))&lt;&gt;"N",
INDEX('11.1_Outliers-Generation'!J$5:J$500,MATCH($F231,'11.1_Outliers-Generation'!$F$5:$F$500,0)),""),"")</f>
        <v/>
      </c>
      <c r="K231" s="8" t="str">
        <f>IFERROR(IF(INDEX('11.1_Outliers-Generation'!$N$5:$N$500,MATCH($F231,'11.1_Outliers-Generation'!$F$5:$F$500,0))&lt;&gt;"N",
INDEX('11.1_Outliers-Generation'!K$5:K$500,MATCH($F231,'11.1_Outliers-Generation'!$F$5:$F$500,0)),""),"")</f>
        <v/>
      </c>
      <c r="L231" s="13" t="str">
        <f>IFERROR(IF(INDEX('11.1_Outliers-Generation'!$N$5:$N$500,MATCH($F231,'11.1_Outliers-Generation'!$F$5:$F$500,0))&lt;&gt;"N",
INDEX('11.1_Outliers-Generation'!L$5:L$500,MATCH($F231,'11.1_Outliers-Generation'!$F$5:$F$500,0)),""),"")</f>
        <v/>
      </c>
      <c r="M231" s="14">
        <f>IFERROR(IF(INDEX('11.2_Outliers-Collection_cov'!$N$5:$N$500,MATCH($F231,'11.2_Outliers-Collection_cov'!$F$5:$F$500,0))&lt;&gt;"N",
INDEX('11.2_Outliers-Collection_cov'!J$5:J$500,MATCH($F231,'11.2_Outliers-Collection_cov'!$F$5:$F$500,0)),""),"")</f>
        <v>45</v>
      </c>
      <c r="N231" s="8">
        <f>IFERROR(IF(INDEX('11.2_Outliers-Collection_cov'!$N$5:$N$500,MATCH($F231,'11.2_Outliers-Collection_cov'!$F$5:$F$500,0))&lt;&gt;"N",
INDEX('11.2_Outliers-Collection_cov'!K$5:K$500,MATCH($F231,'11.2_Outliers-Collection_cov'!$F$5:$F$500,0)),""),"")</f>
        <v>2005</v>
      </c>
      <c r="O231" s="13" t="str">
        <f>IFERROR(IF(INDEX('11.2_Outliers-Collection_cov'!$N$5:$N$500,MATCH($F231,'11.2_Outliers-Collection_cov'!$F$5:$F$500,0))&lt;&gt;"N",
INDEX('11.2_Outliers-Collection_cov'!L$5:L$500,MATCH($F231,'11.2_Outliers-Collection_cov'!$F$5:$F$500,0)),""),"")</f>
        <v>WaW_190</v>
      </c>
      <c r="P231" s="14" t="str">
        <f>IFERROR(IF(INDEX('11.3_Outliers-Plastic'!$N$5:$N$500,MATCH($F231,'11.3_Outliers-Plastic'!$F$5:$F$500,0))&lt;&gt;"N",
INDEX('11.3_Outliers-Plastic'!J$5:J$500,MATCH($F231,'11.3_Outliers-Plastic'!$F$5:$F$500,0)),""),"")</f>
        <v/>
      </c>
      <c r="Q231" s="8" t="str">
        <f>IFERROR(IF(INDEX('11.3_Outliers-Plastic'!$N$5:$N$500,MATCH($F231,'11.3_Outliers-Plastic'!$F$5:$F$500,0))&lt;&gt;"N",
INDEX('11.3_Outliers-Plastic'!K$5:K$500,MATCH($F231,'11.3_Outliers-Plastic'!$F$5:$F$500,0)),""),"")</f>
        <v/>
      </c>
      <c r="R231" s="14" t="str">
        <f>IFERROR(IF(INDEX('11.3_Outliers-Plastic'!$N$5:$N$500,MATCH($F231,'11.3_Outliers-Plastic'!$F$5:$F$500,0))&lt;&gt;"N",
INDEX('11.3_Outliers-Plastic'!L$5:L$500,MATCH($F231,'11.3_Outliers-Plastic'!$F$5:$F$500,0)),""),"")</f>
        <v/>
      </c>
      <c r="S231" s="12"/>
      <c r="T231" s="5"/>
      <c r="U231" s="5" t="s">
        <v>1569</v>
      </c>
      <c r="V231" s="14">
        <f>IFERROR(IF(INDEX('11.5_Outliers-Other_recovery'!$N$5:$N$500,MATCH($F231,'11.5_Outliers-Other_recovery'!$F$5:$F$500,0))&lt;&gt;"N",
INDEX('11.5_Outliers-Other_recovery'!J$5:J$500,MATCH($F231,'11.5_Outliers-Other_recovery'!$F$5:$F$500,0)),""),"")</f>
        <v>0</v>
      </c>
      <c r="W231" s="8">
        <f>IFERROR(IF(INDEX('11.5_Outliers-Other_recovery'!$N$5:$N$500,MATCH($F231,'11.5_Outliers-Other_recovery'!$F$5:$F$500,0))&lt;&gt;"N",
INDEX('11.5_Outliers-Other_recovery'!K$5:K$500,MATCH($F231,'11.5_Outliers-Other_recovery'!$F$5:$F$500,0)),""),"")</f>
        <v>2005</v>
      </c>
      <c r="X231" s="14" t="str">
        <f>IFERROR(IF(INDEX('11.5_Outliers-Other_recovery'!$N$5:$N$500,MATCH($F231,'11.5_Outliers-Other_recovery'!$F$5:$F$500,0))&lt;&gt;"N",
INDEX('11.5_Outliers-Other_recovery'!L$5:L$500,MATCH($F231,'11.5_Outliers-Other_recovery'!$F$5:$F$500,0)),""),"")</f>
        <v>WaW_190</v>
      </c>
      <c r="Y231" s="14">
        <f>IFERROR(IF(INDEX('11.4_Outliers-Formal_dry_recy'!$N$5:$N$500,MATCH($F231,'11.4_Outliers-Formal_dry_recy'!$F$5:$F$500,0))&lt;&gt;"N",
INDEX('11.4_Outliers-Formal_dry_recy'!J$5:J$500,MATCH($F231,'11.4_Outliers-Formal_dry_recy'!$F$5:$F$500,0)),""),"")</f>
        <v>0</v>
      </c>
      <c r="Z231" s="8">
        <f>IFERROR(IF(INDEX('11.4_Outliers-Formal_dry_recy'!$N$5:$N$500,MATCH($F231,'11.4_Outliers-Formal_dry_recy'!$F$5:$F$500,0))&lt;&gt;"N",
INDEX('11.4_Outliers-Formal_dry_recy'!K$5:K$500,MATCH($F231,'11.4_Outliers-Formal_dry_recy'!$F$5:$F$500,0)),""),"")</f>
        <v>2005</v>
      </c>
      <c r="AA231" s="14" t="str">
        <f>IFERROR(IF(INDEX('11.4_Outliers-Formal_dry_recy'!$N$5:$N$500,MATCH($F231,'11.4_Outliers-Formal_dry_recy'!$F$5:$F$500,0))&lt;&gt;"N",
INDEX('11.4_Outliers-Formal_dry_recy'!L$5:L$500,MATCH($F231,'11.4_Outliers-Formal_dry_recy'!$F$5:$F$500,0)),""),"")</f>
        <v>WaW_190</v>
      </c>
      <c r="AB231" s="14">
        <f>IFERROR(IF(INDEX('11.6_Outliers-Incineration'!$N$5:$N$500,MATCH($F231,'11.6_Outliers-Incineration'!$F$5:$F$500,0))&lt;&gt;"N",
INDEX('11.6_Outliers-Incineration'!J$5:J$500,MATCH($F231,'11.6_Outliers-Incineration'!$F$5:$F$500,0)),""),"")</f>
        <v>0</v>
      </c>
      <c r="AC231" s="8">
        <f>IFERROR(IF(INDEX('11.6_Outliers-Incineration'!$N$5:$N$500,MATCH($F231,'11.6_Outliers-Incineration'!$F$5:$F$500,0))&lt;&gt;"N",
INDEX('11.6_Outliers-Incineration'!K$5:K$500,MATCH($F231,'11.6_Outliers-Incineration'!$F$5:$F$500,0)),""),"")</f>
        <v>2005</v>
      </c>
      <c r="AD231" s="14" t="str">
        <f>IFERROR(IF(INDEX('11.6_Outliers-Incineration'!$N$5:$N$500,MATCH($F231,'11.6_Outliers-Incineration'!$F$5:$F$500,0))&lt;&gt;"N",
INDEX('11.6_Outliers-Incineration'!L$5:L$500,MATCH($F231,'11.6_Outliers-Incineration'!$F$5:$F$500,0)),""),"")</f>
        <v>WaW_190</v>
      </c>
      <c r="AE231" s="14">
        <f>IFERROR(IF(INDEX('11.7_Outliers-Controlled_disp'!$N$5:$N$500,MATCH($F231,'11.7_Outliers-Controlled_disp'!$F$5:$F$500,0))&lt;&gt;"N",
INDEX('11.7_Outliers-Controlled_disp'!J$5:J$500,MATCH($F231,'11.7_Outliers-Controlled_disp'!$F$5:$F$500,0)),""),"")</f>
        <v>0</v>
      </c>
      <c r="AF231" s="8">
        <f>IFERROR(IF(INDEX('11.7_Outliers-Controlled_disp'!$N$5:$N$500,MATCH($F231,'11.7_Outliers-Controlled_disp'!$F$5:$F$500,0))&lt;&gt;"N",
INDEX('11.7_Outliers-Controlled_disp'!K$5:K$500,MATCH($F231,'11.7_Outliers-Controlled_disp'!$F$5:$F$500,0)),""),"")</f>
        <v>2005</v>
      </c>
      <c r="AG231" s="14" t="str">
        <f>IFERROR(IF(INDEX('11.7_Outliers-Controlled_disp'!$N$5:$N$500,MATCH($F231,'11.7_Outliers-Controlled_disp'!$F$5:$F$500,0))&lt;&gt;"N",
INDEX('11.7_Outliers-Controlled_disp'!L$5:L$500,MATCH($F231,'11.7_Outliers-Controlled_disp'!$F$5:$F$500,0)),""),"")</f>
        <v>WaW_190</v>
      </c>
      <c r="AI231" s="5"/>
      <c r="AJ231" s="5" t="s">
        <v>1569</v>
      </c>
      <c r="AK231" s="5">
        <f t="shared" si="3"/>
        <v>5</v>
      </c>
    </row>
    <row r="232" spans="1:37" x14ac:dyDescent="0.25">
      <c r="A232" s="5" t="s">
        <v>854</v>
      </c>
      <c r="B232" s="5" t="s">
        <v>856</v>
      </c>
      <c r="C232" s="5" t="s">
        <v>855</v>
      </c>
      <c r="D232" s="5" t="s">
        <v>620</v>
      </c>
      <c r="E232" s="5" t="s">
        <v>857</v>
      </c>
      <c r="F232" s="5" t="s">
        <v>855</v>
      </c>
      <c r="G232" s="5">
        <v>0</v>
      </c>
      <c r="H232" s="15">
        <v>1</v>
      </c>
      <c r="I232" s="4"/>
      <c r="J232" s="13">
        <f>IFERROR(IF(INDEX('11.1_Outliers-Generation'!$N$5:$N$500,MATCH($F232,'11.1_Outliers-Generation'!$F$5:$F$500,0))&lt;&gt;"N",
INDEX('11.1_Outliers-Generation'!J$5:J$500,MATCH($F232,'11.1_Outliers-Generation'!$F$5:$F$500,0)),""),"")</f>
        <v>0.5</v>
      </c>
      <c r="K232" s="8">
        <f>IFERROR(IF(INDEX('11.1_Outliers-Generation'!$N$5:$N$500,MATCH($F232,'11.1_Outliers-Generation'!$F$5:$F$500,0))&lt;&gt;"N",
INDEX('11.1_Outliers-Generation'!K$5:K$500,MATCH($F232,'11.1_Outliers-Generation'!$F$5:$F$500,0)),""),"")</f>
        <v>2015</v>
      </c>
      <c r="L232" s="13" t="str">
        <f>IFERROR(IF(INDEX('11.1_Outliers-Generation'!$N$5:$N$500,MATCH($F232,'11.1_Outliers-Generation'!$F$5:$F$500,0))&lt;&gt;"N",
INDEX('11.1_Outliers-Generation'!L$5:L$500,MATCH($F232,'11.1_Outliers-Generation'!$F$5:$F$500,0)),""),"")</f>
        <v>WaW_191</v>
      </c>
      <c r="M232" s="14">
        <f>IFERROR(IF(INDEX('11.2_Outliers-Collection_cov'!$N$5:$N$500,MATCH($F232,'11.2_Outliers-Collection_cov'!$F$5:$F$500,0))&lt;&gt;"N",
INDEX('11.2_Outliers-Collection_cov'!J$5:J$500,MATCH($F232,'11.2_Outliers-Collection_cov'!$F$5:$F$500,0)),""),"")</f>
        <v>38</v>
      </c>
      <c r="N232" s="8">
        <f>IFERROR(IF(INDEX('11.2_Outliers-Collection_cov'!$N$5:$N$500,MATCH($F232,'11.2_Outliers-Collection_cov'!$F$5:$F$500,0))&lt;&gt;"N",
INDEX('11.2_Outliers-Collection_cov'!K$5:K$500,MATCH($F232,'11.2_Outliers-Collection_cov'!$F$5:$F$500,0)),""),"")</f>
        <v>2015</v>
      </c>
      <c r="O232" s="13" t="str">
        <f>IFERROR(IF(INDEX('11.2_Outliers-Collection_cov'!$N$5:$N$500,MATCH($F232,'11.2_Outliers-Collection_cov'!$F$5:$F$500,0))&lt;&gt;"N",
INDEX('11.2_Outliers-Collection_cov'!L$5:L$500,MATCH($F232,'11.2_Outliers-Collection_cov'!$F$5:$F$500,0)),""),"")</f>
        <v>WaW_191</v>
      </c>
      <c r="P232" s="14">
        <f>IFERROR(IF(INDEX('11.3_Outliers-Plastic'!$N$5:$N$500,MATCH($F232,'11.3_Outliers-Plastic'!$F$5:$F$500,0))&lt;&gt;"N",
INDEX('11.3_Outliers-Plastic'!J$5:J$500,MATCH($F232,'11.3_Outliers-Plastic'!$F$5:$F$500,0)),""),"")</f>
        <v>6.593406593406594</v>
      </c>
      <c r="Q232" s="8">
        <f>IFERROR(IF(INDEX('11.3_Outliers-Plastic'!$N$5:$N$500,MATCH($F232,'11.3_Outliers-Plastic'!$F$5:$F$500,0))&lt;&gt;"N",
INDEX('11.3_Outliers-Plastic'!K$5:K$500,MATCH($F232,'11.3_Outliers-Plastic'!$F$5:$F$500,0)),""),"")</f>
        <v>2015</v>
      </c>
      <c r="R232" s="14" t="str">
        <f>IFERROR(IF(INDEX('11.3_Outliers-Plastic'!$N$5:$N$500,MATCH($F232,'11.3_Outliers-Plastic'!$F$5:$F$500,0))&lt;&gt;"N",
INDEX('11.3_Outliers-Plastic'!L$5:L$500,MATCH($F232,'11.3_Outliers-Plastic'!$F$5:$F$500,0)),""),"")</f>
        <v>WaW_191</v>
      </c>
      <c r="S232" s="12"/>
      <c r="T232" s="5"/>
      <c r="U232" s="5" t="s">
        <v>1569</v>
      </c>
      <c r="V232" s="14">
        <f>IFERROR(IF(INDEX('11.5_Outliers-Other_recovery'!$N$5:$N$500,MATCH($F232,'11.5_Outliers-Other_recovery'!$F$5:$F$500,0))&lt;&gt;"N",
INDEX('11.5_Outliers-Other_recovery'!J$5:J$500,MATCH($F232,'11.5_Outliers-Other_recovery'!$F$5:$F$500,0)),""),"")</f>
        <v>0</v>
      </c>
      <c r="W232" s="8">
        <f>IFERROR(IF(INDEX('11.5_Outliers-Other_recovery'!$N$5:$N$500,MATCH($F232,'11.5_Outliers-Other_recovery'!$F$5:$F$500,0))&lt;&gt;"N",
INDEX('11.5_Outliers-Other_recovery'!K$5:K$500,MATCH($F232,'11.5_Outliers-Other_recovery'!$F$5:$F$500,0)),""),"")</f>
        <v>2015</v>
      </c>
      <c r="X232" s="14" t="str">
        <f>IFERROR(IF(INDEX('11.5_Outliers-Other_recovery'!$N$5:$N$500,MATCH($F232,'11.5_Outliers-Other_recovery'!$F$5:$F$500,0))&lt;&gt;"N",
INDEX('11.5_Outliers-Other_recovery'!L$5:L$500,MATCH($F232,'11.5_Outliers-Other_recovery'!$F$5:$F$500,0)),""),"")</f>
        <v>WaW_191</v>
      </c>
      <c r="Y232" s="14">
        <f>IFERROR(IF(INDEX('11.4_Outliers-Formal_dry_recy'!$N$5:$N$500,MATCH($F232,'11.4_Outliers-Formal_dry_recy'!$F$5:$F$500,0))&lt;&gt;"N",
INDEX('11.4_Outliers-Formal_dry_recy'!J$5:J$500,MATCH($F232,'11.4_Outliers-Formal_dry_recy'!$F$5:$F$500,0)),""),"")</f>
        <v>0</v>
      </c>
      <c r="Z232" s="8">
        <f>IFERROR(IF(INDEX('11.4_Outliers-Formal_dry_recy'!$N$5:$N$500,MATCH($F232,'11.4_Outliers-Formal_dry_recy'!$F$5:$F$500,0))&lt;&gt;"N",
INDEX('11.4_Outliers-Formal_dry_recy'!K$5:K$500,MATCH($F232,'11.4_Outliers-Formal_dry_recy'!$F$5:$F$500,0)),""),"")</f>
        <v>2015</v>
      </c>
      <c r="AA232" s="14" t="str">
        <f>IFERROR(IF(INDEX('11.4_Outliers-Formal_dry_recy'!$N$5:$N$500,MATCH($F232,'11.4_Outliers-Formal_dry_recy'!$F$5:$F$500,0))&lt;&gt;"N",
INDEX('11.4_Outliers-Formal_dry_recy'!L$5:L$500,MATCH($F232,'11.4_Outliers-Formal_dry_recy'!$F$5:$F$500,0)),""),"")</f>
        <v>WaW_191</v>
      </c>
      <c r="AB232" s="14">
        <f>IFERROR(IF(INDEX('11.6_Outliers-Incineration'!$N$5:$N$500,MATCH($F232,'11.6_Outliers-Incineration'!$F$5:$F$500,0))&lt;&gt;"N",
INDEX('11.6_Outliers-Incineration'!J$5:J$500,MATCH($F232,'11.6_Outliers-Incineration'!$F$5:$F$500,0)),""),"")</f>
        <v>0</v>
      </c>
      <c r="AC232" s="8">
        <f>IFERROR(IF(INDEX('11.6_Outliers-Incineration'!$N$5:$N$500,MATCH($F232,'11.6_Outliers-Incineration'!$F$5:$F$500,0))&lt;&gt;"N",
INDEX('11.6_Outliers-Incineration'!K$5:K$500,MATCH($F232,'11.6_Outliers-Incineration'!$F$5:$F$500,0)),""),"")</f>
        <v>2015</v>
      </c>
      <c r="AD232" s="14" t="str">
        <f>IFERROR(IF(INDEX('11.6_Outliers-Incineration'!$N$5:$N$500,MATCH($F232,'11.6_Outliers-Incineration'!$F$5:$F$500,0))&lt;&gt;"N",
INDEX('11.6_Outliers-Incineration'!L$5:L$500,MATCH($F232,'11.6_Outliers-Incineration'!$F$5:$F$500,0)),""),"")</f>
        <v>WaW_191</v>
      </c>
      <c r="AE232" s="14">
        <f>IFERROR(IF(INDEX('11.7_Outliers-Controlled_disp'!$N$5:$N$500,MATCH($F232,'11.7_Outliers-Controlled_disp'!$F$5:$F$500,0))&lt;&gt;"N",
INDEX('11.7_Outliers-Controlled_disp'!J$5:J$500,MATCH($F232,'11.7_Outliers-Controlled_disp'!$F$5:$F$500,0)),""),"")</f>
        <v>0</v>
      </c>
      <c r="AF232" s="8">
        <f>IFERROR(IF(INDEX('11.7_Outliers-Controlled_disp'!$N$5:$N$500,MATCH($F232,'11.7_Outliers-Controlled_disp'!$F$5:$F$500,0))&lt;&gt;"N",
INDEX('11.7_Outliers-Controlled_disp'!K$5:K$500,MATCH($F232,'11.7_Outliers-Controlled_disp'!$F$5:$F$500,0)),""),"")</f>
        <v>2015</v>
      </c>
      <c r="AG232" s="14" t="str">
        <f>IFERROR(IF(INDEX('11.7_Outliers-Controlled_disp'!$N$5:$N$500,MATCH($F232,'11.7_Outliers-Controlled_disp'!$F$5:$F$500,0))&lt;&gt;"N",
INDEX('11.7_Outliers-Controlled_disp'!L$5:L$500,MATCH($F232,'11.7_Outliers-Controlled_disp'!$F$5:$F$500,0)),""),"")</f>
        <v>WaW_191</v>
      </c>
      <c r="AI232" s="5"/>
      <c r="AJ232" s="5" t="s">
        <v>1569</v>
      </c>
      <c r="AK232" s="5">
        <f t="shared" si="3"/>
        <v>7</v>
      </c>
    </row>
    <row r="233" spans="1:37" x14ac:dyDescent="0.25">
      <c r="A233" s="5" t="s">
        <v>194</v>
      </c>
      <c r="B233" s="5" t="s">
        <v>1661</v>
      </c>
      <c r="C233" s="5" t="s">
        <v>196</v>
      </c>
      <c r="D233" s="5" t="s">
        <v>35</v>
      </c>
      <c r="E233" s="5" t="s">
        <v>197</v>
      </c>
      <c r="F233" s="5" t="s">
        <v>195</v>
      </c>
      <c r="G233" s="5">
        <v>1</v>
      </c>
      <c r="H233" s="15">
        <v>1</v>
      </c>
      <c r="I233" s="4" t="s">
        <v>3172</v>
      </c>
      <c r="J233" s="13">
        <f>IFERROR(IF(INDEX('11.1_Outliers-Generation'!$N$5:$N$500,MATCH($F233,'11.1_Outliers-Generation'!$F$5:$F$500,0))&lt;&gt;"N",
INDEX('11.1_Outliers-Generation'!J$5:J$500,MATCH($F233,'11.1_Outliers-Generation'!$F$5:$F$500,0)),""),"")</f>
        <v>0.90052920423363381</v>
      </c>
      <c r="K233" s="8">
        <f>IFERROR(IF(INDEX('11.1_Outliers-Generation'!$N$5:$N$500,MATCH($F233,'11.1_Outliers-Generation'!$F$5:$F$500,0))&lt;&gt;"N",
INDEX('11.1_Outliers-Generation'!K$5:K$500,MATCH($F233,'11.1_Outliers-Generation'!$F$5:$F$500,0)),""),"")</f>
        <v>2012</v>
      </c>
      <c r="L233" s="13" t="str">
        <f>IFERROR(IF(INDEX('11.1_Outliers-Generation'!$N$5:$N$500,MATCH($F233,'11.1_Outliers-Generation'!$F$5:$F$500,0))&lt;&gt;"N",
INDEX('11.1_Outliers-Generation'!L$5:L$500,MATCH($F233,'11.1_Outliers-Generation'!$F$5:$F$500,0)),""),"")</f>
        <v>WaW_192</v>
      </c>
      <c r="M233" s="14" t="str">
        <f>IFERROR(IF(INDEX('11.2_Outliers-Collection_cov'!$N$5:$N$500,MATCH($F233,'11.2_Outliers-Collection_cov'!$F$5:$F$500,0))&lt;&gt;"N",
INDEX('11.2_Outliers-Collection_cov'!J$5:J$500,MATCH($F233,'11.2_Outliers-Collection_cov'!$F$5:$F$500,0)),""),"")</f>
        <v/>
      </c>
      <c r="N233" s="8" t="str">
        <f>IFERROR(IF(INDEX('11.2_Outliers-Collection_cov'!$N$5:$N$500,MATCH($F233,'11.2_Outliers-Collection_cov'!$F$5:$F$500,0))&lt;&gt;"N",
INDEX('11.2_Outliers-Collection_cov'!K$5:K$500,MATCH($F233,'11.2_Outliers-Collection_cov'!$F$5:$F$500,0)),""),"")</f>
        <v/>
      </c>
      <c r="O233" s="13" t="str">
        <f>IFERROR(IF(INDEX('11.2_Outliers-Collection_cov'!$N$5:$N$500,MATCH($F233,'11.2_Outliers-Collection_cov'!$F$5:$F$500,0))&lt;&gt;"N",
INDEX('11.2_Outliers-Collection_cov'!L$5:L$500,MATCH($F233,'11.2_Outliers-Collection_cov'!$F$5:$F$500,0)),""),"")</f>
        <v/>
      </c>
      <c r="P233" s="14">
        <f>IFERROR(IF(INDEX('11.3_Outliers-Plastic'!$N$5:$N$500,MATCH($F233,'11.3_Outliers-Plastic'!$F$5:$F$500,0))&lt;&gt;"N",
INDEX('11.3_Outliers-Plastic'!J$5:J$500,MATCH($F233,'11.3_Outliers-Plastic'!$F$5:$F$500,0)),""),"")</f>
        <v>5.8999999999999995</v>
      </c>
      <c r="Q233" s="8">
        <f>IFERROR(IF(INDEX('11.3_Outliers-Plastic'!$N$5:$N$500,MATCH($F233,'11.3_Outliers-Plastic'!$F$5:$F$500,0))&lt;&gt;"N",
INDEX('11.3_Outliers-Plastic'!K$5:K$500,MATCH($F233,'11.3_Outliers-Plastic'!$F$5:$F$500,0)),""),"")</f>
        <v>2012</v>
      </c>
      <c r="R233" s="14" t="str">
        <f>IFERROR(IF(INDEX('11.3_Outliers-Plastic'!$N$5:$N$500,MATCH($F233,'11.3_Outliers-Plastic'!$F$5:$F$500,0))&lt;&gt;"N",
INDEX('11.3_Outliers-Plastic'!L$5:L$500,MATCH($F233,'11.3_Outliers-Plastic'!$F$5:$F$500,0)),""),"")</f>
        <v>WaW_192</v>
      </c>
      <c r="S233" s="12"/>
      <c r="T233" s="5"/>
      <c r="U233" s="5" t="s">
        <v>1569</v>
      </c>
      <c r="V233" s="14">
        <f>IFERROR(IF(INDEX('11.5_Outliers-Other_recovery'!$N$5:$N$500,MATCH($F233,'11.5_Outliers-Other_recovery'!$F$5:$F$500,0))&lt;&gt;"N",
INDEX('11.5_Outliers-Other_recovery'!J$5:J$500,MATCH($F233,'11.5_Outliers-Other_recovery'!$F$5:$F$500,0)),""),"")</f>
        <v>29</v>
      </c>
      <c r="W233" s="8">
        <f>IFERROR(IF(INDEX('11.5_Outliers-Other_recovery'!$N$5:$N$500,MATCH($F233,'11.5_Outliers-Other_recovery'!$F$5:$F$500,0))&lt;&gt;"N",
INDEX('11.5_Outliers-Other_recovery'!K$5:K$500,MATCH($F233,'11.5_Outliers-Other_recovery'!$F$5:$F$500,0)),""),"")</f>
        <v>2012</v>
      </c>
      <c r="X233" s="14" t="str">
        <f>IFERROR(IF(INDEX('11.5_Outliers-Other_recovery'!$N$5:$N$500,MATCH($F233,'11.5_Outliers-Other_recovery'!$F$5:$F$500,0))&lt;&gt;"N",
INDEX('11.5_Outliers-Other_recovery'!L$5:L$500,MATCH($F233,'11.5_Outliers-Other_recovery'!$F$5:$F$500,0)),""),"")</f>
        <v>WaW_192</v>
      </c>
      <c r="Y233" s="14">
        <f>IFERROR(IF(INDEX('11.4_Outliers-Formal_dry_recy'!$N$5:$N$500,MATCH($F233,'11.4_Outliers-Formal_dry_recy'!$F$5:$F$500,0))&lt;&gt;"N",
INDEX('11.4_Outliers-Formal_dry_recy'!J$5:J$500,MATCH($F233,'11.4_Outliers-Formal_dry_recy'!$F$5:$F$500,0)),""),"")</f>
        <v>36</v>
      </c>
      <c r="Z233" s="8">
        <f>IFERROR(IF(INDEX('11.4_Outliers-Formal_dry_recy'!$N$5:$N$500,MATCH($F233,'11.4_Outliers-Formal_dry_recy'!$F$5:$F$500,0))&lt;&gt;"N",
INDEX('11.4_Outliers-Formal_dry_recy'!K$5:K$500,MATCH($F233,'11.4_Outliers-Formal_dry_recy'!$F$5:$F$500,0)),""),"")</f>
        <v>2012</v>
      </c>
      <c r="AA233" s="14" t="str">
        <f>IFERROR(IF(INDEX('11.4_Outliers-Formal_dry_recy'!$N$5:$N$500,MATCH($F233,'11.4_Outliers-Formal_dry_recy'!$F$5:$F$500,0))&lt;&gt;"N",
INDEX('11.4_Outliers-Formal_dry_recy'!L$5:L$500,MATCH($F233,'11.4_Outliers-Formal_dry_recy'!$F$5:$F$500,0)),""),"")</f>
        <v>WaW_192</v>
      </c>
      <c r="AB233" s="14">
        <f>IFERROR(IF(INDEX('11.6_Outliers-Incineration'!$N$5:$N$500,MATCH($F233,'11.6_Outliers-Incineration'!$F$5:$F$500,0))&lt;&gt;"N",
INDEX('11.6_Outliers-Incineration'!J$5:J$500,MATCH($F233,'11.6_Outliers-Incineration'!$F$5:$F$500,0)),""),"")</f>
        <v>8</v>
      </c>
      <c r="AC233" s="8">
        <f>IFERROR(IF(INDEX('11.6_Outliers-Incineration'!$N$5:$N$500,MATCH($F233,'11.6_Outliers-Incineration'!$F$5:$F$500,0))&lt;&gt;"N",
INDEX('11.6_Outliers-Incineration'!K$5:K$500,MATCH($F233,'11.6_Outliers-Incineration'!$F$5:$F$500,0)),""),"")</f>
        <v>2012</v>
      </c>
      <c r="AD233" s="14" t="str">
        <f>IFERROR(IF(INDEX('11.6_Outliers-Incineration'!$N$5:$N$500,MATCH($F233,'11.6_Outliers-Incineration'!$F$5:$F$500,0))&lt;&gt;"N",
INDEX('11.6_Outliers-Incineration'!L$5:L$500,MATCH($F233,'11.6_Outliers-Incineration'!$F$5:$F$500,0)),""),"")</f>
        <v>WaW_192</v>
      </c>
      <c r="AE233" s="14">
        <f>IFERROR(IF(INDEX('11.7_Outliers-Controlled_disp'!$N$5:$N$500,MATCH($F233,'11.7_Outliers-Controlled_disp'!$F$5:$F$500,0))&lt;&gt;"N",
INDEX('11.7_Outliers-Controlled_disp'!J$5:J$500,MATCH($F233,'11.7_Outliers-Controlled_disp'!$F$5:$F$500,0)),""),"")</f>
        <v>100</v>
      </c>
      <c r="AF233" s="8">
        <f>IFERROR(IF(INDEX('11.7_Outliers-Controlled_disp'!$N$5:$N$500,MATCH($F233,'11.7_Outliers-Controlled_disp'!$F$5:$F$500,0))&lt;&gt;"N",
INDEX('11.7_Outliers-Controlled_disp'!K$5:K$500,MATCH($F233,'11.7_Outliers-Controlled_disp'!$F$5:$F$500,0)),""),"")</f>
        <v>2012</v>
      </c>
      <c r="AG233" s="14" t="str">
        <f>IFERROR(IF(INDEX('11.7_Outliers-Controlled_disp'!$N$5:$N$500,MATCH($F233,'11.7_Outliers-Controlled_disp'!$F$5:$F$500,0))&lt;&gt;"N",
INDEX('11.7_Outliers-Controlled_disp'!L$5:L$500,MATCH($F233,'11.7_Outliers-Controlled_disp'!$F$5:$F$500,0)),""),"")</f>
        <v>WaW_192</v>
      </c>
      <c r="AI233" s="5"/>
      <c r="AJ233" s="5" t="s">
        <v>1569</v>
      </c>
      <c r="AK233" s="5">
        <f t="shared" si="3"/>
        <v>6</v>
      </c>
    </row>
    <row r="234" spans="1:37" x14ac:dyDescent="0.25">
      <c r="A234" s="5" t="s">
        <v>858</v>
      </c>
      <c r="B234" s="5" t="s">
        <v>860</v>
      </c>
      <c r="C234" s="5" t="s">
        <v>1715</v>
      </c>
      <c r="D234" s="5" t="s">
        <v>620</v>
      </c>
      <c r="E234" s="5" t="s">
        <v>861</v>
      </c>
      <c r="F234" s="5" t="s">
        <v>859</v>
      </c>
      <c r="G234" s="5">
        <v>2</v>
      </c>
      <c r="H234" s="15">
        <v>1</v>
      </c>
      <c r="I234" s="4"/>
      <c r="J234" s="13">
        <f>IFERROR(IF(INDEX('11.1_Outliers-Generation'!$N$5:$N$500,MATCH($F234,'11.1_Outliers-Generation'!$F$5:$F$500,0))&lt;&gt;"N",
INDEX('11.1_Outliers-Generation'!J$5:J$500,MATCH($F234,'11.1_Outliers-Generation'!$F$5:$F$500,0)),""),"")</f>
        <v>0.82178084474505386</v>
      </c>
      <c r="K234" s="8">
        <f>IFERROR(IF(INDEX('11.1_Outliers-Generation'!$N$5:$N$500,MATCH($F234,'11.1_Outliers-Generation'!$F$5:$F$500,0))&lt;&gt;"N",
INDEX('11.1_Outliers-Generation'!K$5:K$500,MATCH($F234,'11.1_Outliers-Generation'!$F$5:$F$500,0)),""),"")</f>
        <v>2011</v>
      </c>
      <c r="L234" s="13" t="str">
        <f>IFERROR(IF(INDEX('11.1_Outliers-Generation'!$N$5:$N$500,MATCH($F234,'11.1_Outliers-Generation'!$F$5:$F$500,0))&lt;&gt;"N",
INDEX('11.1_Outliers-Generation'!L$5:L$500,MATCH($F234,'11.1_Outliers-Generation'!$F$5:$F$500,0)),""),"")</f>
        <v>WaW_193</v>
      </c>
      <c r="M234" s="14" t="str">
        <f>IFERROR(IF(INDEX('11.2_Outliers-Collection_cov'!$N$5:$N$500,MATCH($F234,'11.2_Outliers-Collection_cov'!$F$5:$F$500,0))&lt;&gt;"N",
INDEX('11.2_Outliers-Collection_cov'!J$5:J$500,MATCH($F234,'11.2_Outliers-Collection_cov'!$F$5:$F$500,0)),""),"")</f>
        <v/>
      </c>
      <c r="N234" s="8" t="str">
        <f>IFERROR(IF(INDEX('11.2_Outliers-Collection_cov'!$N$5:$N$500,MATCH($F234,'11.2_Outliers-Collection_cov'!$F$5:$F$500,0))&lt;&gt;"N",
INDEX('11.2_Outliers-Collection_cov'!K$5:K$500,MATCH($F234,'11.2_Outliers-Collection_cov'!$F$5:$F$500,0)),""),"")</f>
        <v/>
      </c>
      <c r="O234" s="13" t="str">
        <f>IFERROR(IF(INDEX('11.2_Outliers-Collection_cov'!$N$5:$N$500,MATCH($F234,'11.2_Outliers-Collection_cov'!$F$5:$F$500,0))&lt;&gt;"N",
INDEX('11.2_Outliers-Collection_cov'!L$5:L$500,MATCH($F234,'11.2_Outliers-Collection_cov'!$F$5:$F$500,0)),""),"")</f>
        <v/>
      </c>
      <c r="P234" s="14" t="str">
        <f>IFERROR(IF(INDEX('11.3_Outliers-Plastic'!$N$5:$N$500,MATCH($F234,'11.3_Outliers-Plastic'!$F$5:$F$500,0))&lt;&gt;"N",
INDEX('11.3_Outliers-Plastic'!J$5:J$500,MATCH($F234,'11.3_Outliers-Plastic'!$F$5:$F$500,0)),""),"")</f>
        <v/>
      </c>
      <c r="Q234" s="8" t="str">
        <f>IFERROR(IF(INDEX('11.3_Outliers-Plastic'!$N$5:$N$500,MATCH($F234,'11.3_Outliers-Plastic'!$F$5:$F$500,0))&lt;&gt;"N",
INDEX('11.3_Outliers-Plastic'!K$5:K$500,MATCH($F234,'11.3_Outliers-Plastic'!$F$5:$F$500,0)),""),"")</f>
        <v/>
      </c>
      <c r="R234" s="14" t="str">
        <f>IFERROR(IF(INDEX('11.3_Outliers-Plastic'!$N$5:$N$500,MATCH($F234,'11.3_Outliers-Plastic'!$F$5:$F$500,0))&lt;&gt;"N",
INDEX('11.3_Outliers-Plastic'!L$5:L$500,MATCH($F234,'11.3_Outliers-Plastic'!$F$5:$F$500,0)),""),"")</f>
        <v/>
      </c>
      <c r="S234" s="12"/>
      <c r="T234" s="5"/>
      <c r="U234" s="5" t="s">
        <v>1569</v>
      </c>
      <c r="V234" s="14">
        <f>IFERROR(IF(INDEX('11.5_Outliers-Other_recovery'!$N$5:$N$500,MATCH($F234,'11.5_Outliers-Other_recovery'!$F$5:$F$500,0))&lt;&gt;"N",
INDEX('11.5_Outliers-Other_recovery'!J$5:J$500,MATCH($F234,'11.5_Outliers-Other_recovery'!$F$5:$F$500,0)),""),"")</f>
        <v>0</v>
      </c>
      <c r="W234" s="8">
        <f>IFERROR(IF(INDEX('11.5_Outliers-Other_recovery'!$N$5:$N$500,MATCH($F234,'11.5_Outliers-Other_recovery'!$F$5:$F$500,0))&lt;&gt;"N",
INDEX('11.5_Outliers-Other_recovery'!K$5:K$500,MATCH($F234,'11.5_Outliers-Other_recovery'!$F$5:$F$500,0)),""),"")</f>
        <v>2011</v>
      </c>
      <c r="X234" s="14" t="str">
        <f>IFERROR(IF(INDEX('11.5_Outliers-Other_recovery'!$N$5:$N$500,MATCH($F234,'11.5_Outliers-Other_recovery'!$F$5:$F$500,0))&lt;&gt;"N",
INDEX('11.5_Outliers-Other_recovery'!L$5:L$500,MATCH($F234,'11.5_Outliers-Other_recovery'!$F$5:$F$500,0)),""),"")</f>
        <v>WaW_193</v>
      </c>
      <c r="Y234" s="14">
        <f>IFERROR(IF(INDEX('11.4_Outliers-Formal_dry_recy'!$N$5:$N$500,MATCH($F234,'11.4_Outliers-Formal_dry_recy'!$F$5:$F$500,0))&lt;&gt;"N",
INDEX('11.4_Outliers-Formal_dry_recy'!J$5:J$500,MATCH($F234,'11.4_Outliers-Formal_dry_recy'!$F$5:$F$500,0)),""),"")</f>
        <v>0</v>
      </c>
      <c r="Z234" s="8">
        <f>IFERROR(IF(INDEX('11.4_Outliers-Formal_dry_recy'!$N$5:$N$500,MATCH($F234,'11.4_Outliers-Formal_dry_recy'!$F$5:$F$500,0))&lt;&gt;"N",
INDEX('11.4_Outliers-Formal_dry_recy'!K$5:K$500,MATCH($F234,'11.4_Outliers-Formal_dry_recy'!$F$5:$F$500,0)),""),"")</f>
        <v>2011</v>
      </c>
      <c r="AA234" s="14" t="str">
        <f>IFERROR(IF(INDEX('11.4_Outliers-Formal_dry_recy'!$N$5:$N$500,MATCH($F234,'11.4_Outliers-Formal_dry_recy'!$F$5:$F$500,0))&lt;&gt;"N",
INDEX('11.4_Outliers-Formal_dry_recy'!L$5:L$500,MATCH($F234,'11.4_Outliers-Formal_dry_recy'!$F$5:$F$500,0)),""),"")</f>
        <v>WaW_193</v>
      </c>
      <c r="AB234" s="14">
        <f>IFERROR(IF(INDEX('11.6_Outliers-Incineration'!$N$5:$N$500,MATCH($F234,'11.6_Outliers-Incineration'!$F$5:$F$500,0))&lt;&gt;"N",
INDEX('11.6_Outliers-Incineration'!J$5:J$500,MATCH($F234,'11.6_Outliers-Incineration'!$F$5:$F$500,0)),""),"")</f>
        <v>0</v>
      </c>
      <c r="AC234" s="8">
        <f>IFERROR(IF(INDEX('11.6_Outliers-Incineration'!$N$5:$N$500,MATCH($F234,'11.6_Outliers-Incineration'!$F$5:$F$500,0))&lt;&gt;"N",
INDEX('11.6_Outliers-Incineration'!K$5:K$500,MATCH($F234,'11.6_Outliers-Incineration'!$F$5:$F$500,0)),""),"")</f>
        <v>2011</v>
      </c>
      <c r="AD234" s="14" t="str">
        <f>IFERROR(IF(INDEX('11.6_Outliers-Incineration'!$N$5:$N$500,MATCH($F234,'11.6_Outliers-Incineration'!$F$5:$F$500,0))&lt;&gt;"N",
INDEX('11.6_Outliers-Incineration'!L$5:L$500,MATCH($F234,'11.6_Outliers-Incineration'!$F$5:$F$500,0)),""),"")</f>
        <v>WaW_193</v>
      </c>
      <c r="AE234" s="14">
        <f>IFERROR(IF(INDEX('11.7_Outliers-Controlled_disp'!$N$5:$N$500,MATCH($F234,'11.7_Outliers-Controlled_disp'!$F$5:$F$500,0))&lt;&gt;"N",
INDEX('11.7_Outliers-Controlled_disp'!J$5:J$500,MATCH($F234,'11.7_Outliers-Controlled_disp'!$F$5:$F$500,0)),""),"")</f>
        <v>0</v>
      </c>
      <c r="AF234" s="8">
        <f>IFERROR(IF(INDEX('11.7_Outliers-Controlled_disp'!$N$5:$N$500,MATCH($F234,'11.7_Outliers-Controlled_disp'!$F$5:$F$500,0))&lt;&gt;"N",
INDEX('11.7_Outliers-Controlled_disp'!K$5:K$500,MATCH($F234,'11.7_Outliers-Controlled_disp'!$F$5:$F$500,0)),""),"")</f>
        <v>2011</v>
      </c>
      <c r="AG234" s="14" t="str">
        <f>IFERROR(IF(INDEX('11.7_Outliers-Controlled_disp'!$N$5:$N$500,MATCH($F234,'11.7_Outliers-Controlled_disp'!$F$5:$F$500,0))&lt;&gt;"N",
INDEX('11.7_Outliers-Controlled_disp'!L$5:L$500,MATCH($F234,'11.7_Outliers-Controlled_disp'!$F$5:$F$500,0)),""),"")</f>
        <v>WaW_193</v>
      </c>
      <c r="AI234" s="5"/>
      <c r="AJ234" s="5" t="s">
        <v>1569</v>
      </c>
      <c r="AK234" s="5">
        <f t="shared" si="3"/>
        <v>5</v>
      </c>
    </row>
    <row r="235" spans="1:37" x14ac:dyDescent="0.25">
      <c r="A235" s="5" t="s">
        <v>862</v>
      </c>
      <c r="B235" s="5" t="s">
        <v>860</v>
      </c>
      <c r="C235" s="5" t="s">
        <v>1715</v>
      </c>
      <c r="D235" s="5" t="s">
        <v>620</v>
      </c>
      <c r="E235" s="5" t="s">
        <v>864</v>
      </c>
      <c r="F235" s="5" t="s">
        <v>863</v>
      </c>
      <c r="G235" s="5">
        <v>2</v>
      </c>
      <c r="H235" s="15">
        <v>1</v>
      </c>
      <c r="I235" s="4"/>
      <c r="J235" s="13">
        <f>IFERROR(IF(INDEX('11.1_Outliers-Generation'!$N$5:$N$500,MATCH($F235,'11.1_Outliers-Generation'!$F$5:$F$500,0))&lt;&gt;"N",
INDEX('11.1_Outliers-Generation'!J$5:J$500,MATCH($F235,'11.1_Outliers-Generation'!$F$5:$F$500,0)),""),"")</f>
        <v>1.7081278538812783</v>
      </c>
      <c r="K235" s="8">
        <f>IFERROR(IF(INDEX('11.1_Outliers-Generation'!$N$5:$N$500,MATCH($F235,'11.1_Outliers-Generation'!$F$5:$F$500,0))&lt;&gt;"N",
INDEX('11.1_Outliers-Generation'!K$5:K$500,MATCH($F235,'11.1_Outliers-Generation'!$F$5:$F$500,0)),""),"")</f>
        <v>2015</v>
      </c>
      <c r="L235" s="13" t="str">
        <f>IFERROR(IF(INDEX('11.1_Outliers-Generation'!$N$5:$N$500,MATCH($F235,'11.1_Outliers-Generation'!$F$5:$F$500,0))&lt;&gt;"N",
INDEX('11.1_Outliers-Generation'!L$5:L$500,MATCH($F235,'11.1_Outliers-Generation'!$F$5:$F$500,0)),""),"")</f>
        <v>WaW_194</v>
      </c>
      <c r="M235" s="14">
        <f>IFERROR(IF(INDEX('11.2_Outliers-Collection_cov'!$N$5:$N$500,MATCH($F235,'11.2_Outliers-Collection_cov'!$F$5:$F$500,0))&lt;&gt;"N",
INDEX('11.2_Outliers-Collection_cov'!J$5:J$500,MATCH($F235,'11.2_Outliers-Collection_cov'!$F$5:$F$500,0)),""),"")</f>
        <v>100</v>
      </c>
      <c r="N235" s="8">
        <f>IFERROR(IF(INDEX('11.2_Outliers-Collection_cov'!$N$5:$N$500,MATCH($F235,'11.2_Outliers-Collection_cov'!$F$5:$F$500,0))&lt;&gt;"N",
INDEX('11.2_Outliers-Collection_cov'!K$5:K$500,MATCH($F235,'11.2_Outliers-Collection_cov'!$F$5:$F$500,0)),""),"")</f>
        <v>2015</v>
      </c>
      <c r="O235" s="13" t="str">
        <f>IFERROR(IF(INDEX('11.2_Outliers-Collection_cov'!$N$5:$N$500,MATCH($F235,'11.2_Outliers-Collection_cov'!$F$5:$F$500,0))&lt;&gt;"N",
INDEX('11.2_Outliers-Collection_cov'!L$5:L$500,MATCH($F235,'11.2_Outliers-Collection_cov'!$F$5:$F$500,0)),""),"")</f>
        <v>WaW_194</v>
      </c>
      <c r="P235" s="14">
        <f>IFERROR(IF(INDEX('11.3_Outliers-Plastic'!$N$5:$N$500,MATCH($F235,'11.3_Outliers-Plastic'!$F$5:$F$500,0))&lt;&gt;"N",
INDEX('11.3_Outliers-Plastic'!J$5:J$500,MATCH($F235,'11.3_Outliers-Plastic'!$F$5:$F$500,0)),""),"")</f>
        <v>14.78</v>
      </c>
      <c r="Q235" s="8">
        <f>IFERROR(IF(INDEX('11.3_Outliers-Plastic'!$N$5:$N$500,MATCH($F235,'11.3_Outliers-Plastic'!$F$5:$F$500,0))&lt;&gt;"N",
INDEX('11.3_Outliers-Plastic'!K$5:K$500,MATCH($F235,'11.3_Outliers-Plastic'!$F$5:$F$500,0)),""),"")</f>
        <v>2015</v>
      </c>
      <c r="R235" s="14" t="str">
        <f>IFERROR(IF(INDEX('11.3_Outliers-Plastic'!$N$5:$N$500,MATCH($F235,'11.3_Outliers-Plastic'!$F$5:$F$500,0))&lt;&gt;"N",
INDEX('11.3_Outliers-Plastic'!L$5:L$500,MATCH($F235,'11.3_Outliers-Plastic'!$F$5:$F$500,0)),""),"")</f>
        <v>WaW_194</v>
      </c>
      <c r="S235" s="12"/>
      <c r="T235" s="5"/>
      <c r="U235" s="5" t="s">
        <v>1569</v>
      </c>
      <c r="V235" s="14">
        <f>IFERROR(IF(INDEX('11.5_Outliers-Other_recovery'!$N$5:$N$500,MATCH($F235,'11.5_Outliers-Other_recovery'!$F$5:$F$500,0))&lt;&gt;"N",
INDEX('11.5_Outliers-Other_recovery'!J$5:J$500,MATCH($F235,'11.5_Outliers-Other_recovery'!$F$5:$F$500,0)),""),"")</f>
        <v>0</v>
      </c>
      <c r="W235" s="8">
        <f>IFERROR(IF(INDEX('11.5_Outliers-Other_recovery'!$N$5:$N$500,MATCH($F235,'11.5_Outliers-Other_recovery'!$F$5:$F$500,0))&lt;&gt;"N",
INDEX('11.5_Outliers-Other_recovery'!K$5:K$500,MATCH($F235,'11.5_Outliers-Other_recovery'!$F$5:$F$500,0)),""),"")</f>
        <v>2015</v>
      </c>
      <c r="X235" s="14" t="str">
        <f>IFERROR(IF(INDEX('11.5_Outliers-Other_recovery'!$N$5:$N$500,MATCH($F235,'11.5_Outliers-Other_recovery'!$F$5:$F$500,0))&lt;&gt;"N",
INDEX('11.5_Outliers-Other_recovery'!L$5:L$500,MATCH($F235,'11.5_Outliers-Other_recovery'!$F$5:$F$500,0)),""),"")</f>
        <v>WaW_194</v>
      </c>
      <c r="Y235" s="14">
        <f>IFERROR(IF(INDEX('11.4_Outliers-Formal_dry_recy'!$N$5:$N$500,MATCH($F235,'11.4_Outliers-Formal_dry_recy'!$F$5:$F$500,0))&lt;&gt;"N",
INDEX('11.4_Outliers-Formal_dry_recy'!J$5:J$500,MATCH($F235,'11.4_Outliers-Formal_dry_recy'!$F$5:$F$500,0)),""),"")</f>
        <v>0</v>
      </c>
      <c r="Z235" s="8">
        <f>IFERROR(IF(INDEX('11.4_Outliers-Formal_dry_recy'!$N$5:$N$500,MATCH($F235,'11.4_Outliers-Formal_dry_recy'!$F$5:$F$500,0))&lt;&gt;"N",
INDEX('11.4_Outliers-Formal_dry_recy'!K$5:K$500,MATCH($F235,'11.4_Outliers-Formal_dry_recy'!$F$5:$F$500,0)),""),"")</f>
        <v>2015</v>
      </c>
      <c r="AA235" s="14" t="str">
        <f>IFERROR(IF(INDEX('11.4_Outliers-Formal_dry_recy'!$N$5:$N$500,MATCH($F235,'11.4_Outliers-Formal_dry_recy'!$F$5:$F$500,0))&lt;&gt;"N",
INDEX('11.4_Outliers-Formal_dry_recy'!L$5:L$500,MATCH($F235,'11.4_Outliers-Formal_dry_recy'!$F$5:$F$500,0)),""),"")</f>
        <v>WaW_194</v>
      </c>
      <c r="AB235" s="14">
        <f>IFERROR(IF(INDEX('11.6_Outliers-Incineration'!$N$5:$N$500,MATCH($F235,'11.6_Outliers-Incineration'!$F$5:$F$500,0))&lt;&gt;"N",
INDEX('11.6_Outliers-Incineration'!J$5:J$500,MATCH($F235,'11.6_Outliers-Incineration'!$F$5:$F$500,0)),""),"")</f>
        <v>0</v>
      </c>
      <c r="AC235" s="8">
        <f>IFERROR(IF(INDEX('11.6_Outliers-Incineration'!$N$5:$N$500,MATCH($F235,'11.6_Outliers-Incineration'!$F$5:$F$500,0))&lt;&gt;"N",
INDEX('11.6_Outliers-Incineration'!K$5:K$500,MATCH($F235,'11.6_Outliers-Incineration'!$F$5:$F$500,0)),""),"")</f>
        <v>2015</v>
      </c>
      <c r="AD235" s="14" t="str">
        <f>IFERROR(IF(INDEX('11.6_Outliers-Incineration'!$N$5:$N$500,MATCH($F235,'11.6_Outliers-Incineration'!$F$5:$F$500,0))&lt;&gt;"N",
INDEX('11.6_Outliers-Incineration'!L$5:L$500,MATCH($F235,'11.6_Outliers-Incineration'!$F$5:$F$500,0)),""),"")</f>
        <v>WaW_194</v>
      </c>
      <c r="AE235" s="14">
        <f>IFERROR(IF(INDEX('11.7_Outliers-Controlled_disp'!$N$5:$N$500,MATCH($F235,'11.7_Outliers-Controlled_disp'!$F$5:$F$500,0))&lt;&gt;"N",
INDEX('11.7_Outliers-Controlled_disp'!J$5:J$500,MATCH($F235,'11.7_Outliers-Controlled_disp'!$F$5:$F$500,0)),""),"")</f>
        <v>88.888888888888886</v>
      </c>
      <c r="AF235" s="8">
        <f>IFERROR(IF(INDEX('11.7_Outliers-Controlled_disp'!$N$5:$N$500,MATCH($F235,'11.7_Outliers-Controlled_disp'!$F$5:$F$500,0))&lt;&gt;"N",
INDEX('11.7_Outliers-Controlled_disp'!K$5:K$500,MATCH($F235,'11.7_Outliers-Controlled_disp'!$F$5:$F$500,0)),""),"")</f>
        <v>2015</v>
      </c>
      <c r="AG235" s="14" t="str">
        <f>IFERROR(IF(INDEX('11.7_Outliers-Controlled_disp'!$N$5:$N$500,MATCH($F235,'11.7_Outliers-Controlled_disp'!$F$5:$F$500,0))&lt;&gt;"N",
INDEX('11.7_Outliers-Controlled_disp'!L$5:L$500,MATCH($F235,'11.7_Outliers-Controlled_disp'!$F$5:$F$500,0)),""),"")</f>
        <v>WaW_194</v>
      </c>
      <c r="AI235" s="5"/>
      <c r="AJ235" s="5" t="s">
        <v>1569</v>
      </c>
      <c r="AK235" s="5">
        <f t="shared" si="3"/>
        <v>7</v>
      </c>
    </row>
    <row r="236" spans="1:37" x14ac:dyDescent="0.25">
      <c r="A236" s="5" t="s">
        <v>198</v>
      </c>
      <c r="B236" s="5" t="s">
        <v>200</v>
      </c>
      <c r="C236" s="5" t="s">
        <v>199</v>
      </c>
      <c r="D236" s="5" t="s">
        <v>35</v>
      </c>
      <c r="E236" s="5" t="s">
        <v>201</v>
      </c>
      <c r="F236" s="5" t="s">
        <v>199</v>
      </c>
      <c r="G236" s="5">
        <v>0</v>
      </c>
      <c r="H236" s="15">
        <v>2</v>
      </c>
      <c r="I236" s="4" t="s">
        <v>1922</v>
      </c>
      <c r="J236" s="13" t="str">
        <f>IFERROR(IF(INDEX('11.1_Outliers-Generation'!$N$5:$N$500,MATCH($F236,'11.1_Outliers-Generation'!$F$5:$F$500,0))&lt;&gt;"N",
INDEX('11.1_Outliers-Generation'!J$5:J$500,MATCH($F236,'11.1_Outliers-Generation'!$F$5:$F$500,0)),""),"")</f>
        <v/>
      </c>
      <c r="K236" s="8" t="str">
        <f>IFERROR(IF(INDEX('11.1_Outliers-Generation'!$N$5:$N$500,MATCH($F236,'11.1_Outliers-Generation'!$F$5:$F$500,0))&lt;&gt;"N",
INDEX('11.1_Outliers-Generation'!K$5:K$500,MATCH($F236,'11.1_Outliers-Generation'!$F$5:$F$500,0)),""),"")</f>
        <v/>
      </c>
      <c r="L236" s="13" t="str">
        <f>IFERROR(IF(INDEX('11.1_Outliers-Generation'!$N$5:$N$500,MATCH($F236,'11.1_Outliers-Generation'!$F$5:$F$500,0))&lt;&gt;"N",
INDEX('11.1_Outliers-Generation'!L$5:L$500,MATCH($F236,'11.1_Outliers-Generation'!$F$5:$F$500,0)),""),"")</f>
        <v/>
      </c>
      <c r="M236" s="14">
        <f>IFERROR(IF(INDEX('11.2_Outliers-Collection_cov'!$N$5:$N$500,MATCH($F236,'11.2_Outliers-Collection_cov'!$F$5:$F$500,0))&lt;&gt;"N",
INDEX('11.2_Outliers-Collection_cov'!J$5:J$500,MATCH($F236,'11.2_Outliers-Collection_cov'!$F$5:$F$500,0)),""),"")</f>
        <v>100</v>
      </c>
      <c r="N236" s="8" t="str">
        <f>IFERROR(IF(INDEX('11.2_Outliers-Collection_cov'!$N$5:$N$500,MATCH($F236,'11.2_Outliers-Collection_cov'!$F$5:$F$500,0))&lt;&gt;"N",
INDEX('11.2_Outliers-Collection_cov'!K$5:K$500,MATCH($F236,'11.2_Outliers-Collection_cov'!$F$5:$F$500,0)),""),"")</f>
        <v/>
      </c>
      <c r="O236" s="13" t="str">
        <f>IFERROR(IF(INDEX('11.2_Outliers-Collection_cov'!$N$5:$N$500,MATCH($F236,'11.2_Outliers-Collection_cov'!$F$5:$F$500,0))&lt;&gt;"N",
INDEX('11.2_Outliers-Collection_cov'!L$5:L$500,MATCH($F236,'11.2_Outliers-Collection_cov'!$F$5:$F$500,0)),""),"")</f>
        <v>WaW_195</v>
      </c>
      <c r="P236" s="14" t="str">
        <f>IFERROR(IF(INDEX('11.3_Outliers-Plastic'!$N$5:$N$500,MATCH($F236,'11.3_Outliers-Plastic'!$F$5:$F$500,0))&lt;&gt;"N",
INDEX('11.3_Outliers-Plastic'!J$5:J$500,MATCH($F236,'11.3_Outliers-Plastic'!$F$5:$F$500,0)),""),"")</f>
        <v/>
      </c>
      <c r="Q236" s="8" t="str">
        <f>IFERROR(IF(INDEX('11.3_Outliers-Plastic'!$N$5:$N$500,MATCH($F236,'11.3_Outliers-Plastic'!$F$5:$F$500,0))&lt;&gt;"N",
INDEX('11.3_Outliers-Plastic'!K$5:K$500,MATCH($F236,'11.3_Outliers-Plastic'!$F$5:$F$500,0)),""),"")</f>
        <v/>
      </c>
      <c r="R236" s="14" t="str">
        <f>IFERROR(IF(INDEX('11.3_Outliers-Plastic'!$N$5:$N$500,MATCH($F236,'11.3_Outliers-Plastic'!$F$5:$F$500,0))&lt;&gt;"N",
INDEX('11.3_Outliers-Plastic'!L$5:L$500,MATCH($F236,'11.3_Outliers-Plastic'!$F$5:$F$500,0)),""),"")</f>
        <v/>
      </c>
      <c r="S236" s="12"/>
      <c r="T236" s="5"/>
      <c r="U236" s="5" t="s">
        <v>1569</v>
      </c>
      <c r="V236" s="14">
        <f>IFERROR(IF(INDEX('11.5_Outliers-Other_recovery'!$N$5:$N$500,MATCH($F236,'11.5_Outliers-Other_recovery'!$F$5:$F$500,0))&lt;&gt;"N",
INDEX('11.5_Outliers-Other_recovery'!J$5:J$500,MATCH($F236,'11.5_Outliers-Other_recovery'!$F$5:$F$500,0)),""),"")</f>
        <v>0</v>
      </c>
      <c r="W236" s="8" t="str">
        <f>IFERROR(IF(INDEX('11.5_Outliers-Other_recovery'!$N$5:$N$500,MATCH($F236,'11.5_Outliers-Other_recovery'!$F$5:$F$500,0))&lt;&gt;"N",
INDEX('11.5_Outliers-Other_recovery'!K$5:K$500,MATCH($F236,'11.5_Outliers-Other_recovery'!$F$5:$F$500,0)),""),"")</f>
        <v/>
      </c>
      <c r="X236" s="14" t="str">
        <f>IFERROR(IF(INDEX('11.5_Outliers-Other_recovery'!$N$5:$N$500,MATCH($F236,'11.5_Outliers-Other_recovery'!$F$5:$F$500,0))&lt;&gt;"N",
INDEX('11.5_Outliers-Other_recovery'!L$5:L$500,MATCH($F236,'11.5_Outliers-Other_recovery'!$F$5:$F$500,0)),""),"")</f>
        <v>WaW_195</v>
      </c>
      <c r="Y236" s="14">
        <f>IFERROR(IF(INDEX('11.4_Outliers-Formal_dry_recy'!$N$5:$N$500,MATCH($F236,'11.4_Outliers-Formal_dry_recy'!$F$5:$F$500,0))&lt;&gt;"N",
INDEX('11.4_Outliers-Formal_dry_recy'!J$5:J$500,MATCH($F236,'11.4_Outliers-Formal_dry_recy'!$F$5:$F$500,0)),""),"")</f>
        <v>0</v>
      </c>
      <c r="Z236" s="8" t="str">
        <f>IFERROR(IF(INDEX('11.4_Outliers-Formal_dry_recy'!$N$5:$N$500,MATCH($F236,'11.4_Outliers-Formal_dry_recy'!$F$5:$F$500,0))&lt;&gt;"N",
INDEX('11.4_Outliers-Formal_dry_recy'!K$5:K$500,MATCH($F236,'11.4_Outliers-Formal_dry_recy'!$F$5:$F$500,0)),""),"")</f>
        <v/>
      </c>
      <c r="AA236" s="14" t="str">
        <f>IFERROR(IF(INDEX('11.4_Outliers-Formal_dry_recy'!$N$5:$N$500,MATCH($F236,'11.4_Outliers-Formal_dry_recy'!$F$5:$F$500,0))&lt;&gt;"N",
INDEX('11.4_Outliers-Formal_dry_recy'!L$5:L$500,MATCH($F236,'11.4_Outliers-Formal_dry_recy'!$F$5:$F$500,0)),""),"")</f>
        <v>WaW_195</v>
      </c>
      <c r="AB236" s="14">
        <f>IFERROR(IF(INDEX('11.6_Outliers-Incineration'!$N$5:$N$500,MATCH($F236,'11.6_Outliers-Incineration'!$F$5:$F$500,0))&lt;&gt;"N",
INDEX('11.6_Outliers-Incineration'!J$5:J$500,MATCH($F236,'11.6_Outliers-Incineration'!$F$5:$F$500,0)),""),"")</f>
        <v>0</v>
      </c>
      <c r="AC236" s="8" t="str">
        <f>IFERROR(IF(INDEX('11.6_Outliers-Incineration'!$N$5:$N$500,MATCH($F236,'11.6_Outliers-Incineration'!$F$5:$F$500,0))&lt;&gt;"N",
INDEX('11.6_Outliers-Incineration'!K$5:K$500,MATCH($F236,'11.6_Outliers-Incineration'!$F$5:$F$500,0)),""),"")</f>
        <v/>
      </c>
      <c r="AD236" s="14" t="str">
        <f>IFERROR(IF(INDEX('11.6_Outliers-Incineration'!$N$5:$N$500,MATCH($F236,'11.6_Outliers-Incineration'!$F$5:$F$500,0))&lt;&gt;"N",
INDEX('11.6_Outliers-Incineration'!L$5:L$500,MATCH($F236,'11.6_Outliers-Incineration'!$F$5:$F$500,0)),""),"")</f>
        <v>WaW_195</v>
      </c>
      <c r="AE236" s="14">
        <f>IFERROR(IF(INDEX('11.7_Outliers-Controlled_disp'!$N$5:$N$500,MATCH($F236,'11.7_Outliers-Controlled_disp'!$F$5:$F$500,0))&lt;&gt;"N",
INDEX('11.7_Outliers-Controlled_disp'!J$5:J$500,MATCH($F236,'11.7_Outliers-Controlled_disp'!$F$5:$F$500,0)),""),"")</f>
        <v>0</v>
      </c>
      <c r="AF236" s="8" t="str">
        <f>IFERROR(IF(INDEX('11.7_Outliers-Controlled_disp'!$N$5:$N$500,MATCH($F236,'11.7_Outliers-Controlled_disp'!$F$5:$F$500,0))&lt;&gt;"N",
INDEX('11.7_Outliers-Controlled_disp'!K$5:K$500,MATCH($F236,'11.7_Outliers-Controlled_disp'!$F$5:$F$500,0)),""),"")</f>
        <v/>
      </c>
      <c r="AG236" s="14" t="str">
        <f>IFERROR(IF(INDEX('11.7_Outliers-Controlled_disp'!$N$5:$N$500,MATCH($F236,'11.7_Outliers-Controlled_disp'!$F$5:$F$500,0))&lt;&gt;"N",
INDEX('11.7_Outliers-Controlled_disp'!L$5:L$500,MATCH($F236,'11.7_Outliers-Controlled_disp'!$F$5:$F$500,0)),""),"")</f>
        <v>WaW_195</v>
      </c>
      <c r="AI236" s="5"/>
      <c r="AJ236" s="5" t="s">
        <v>1569</v>
      </c>
      <c r="AK236" s="5">
        <f t="shared" si="3"/>
        <v>5</v>
      </c>
    </row>
    <row r="237" spans="1:37" x14ac:dyDescent="0.25">
      <c r="A237" s="5" t="s">
        <v>869</v>
      </c>
      <c r="B237" s="5" t="s">
        <v>1466</v>
      </c>
      <c r="C237" s="5" t="s">
        <v>867</v>
      </c>
      <c r="D237" s="5" t="s">
        <v>620</v>
      </c>
      <c r="E237" s="5" t="s">
        <v>871</v>
      </c>
      <c r="F237" s="5" t="s">
        <v>870</v>
      </c>
      <c r="G237" s="5">
        <v>1</v>
      </c>
      <c r="H237" s="15">
        <v>2</v>
      </c>
      <c r="I237" s="4" t="s">
        <v>1923</v>
      </c>
      <c r="J237" s="13" t="str">
        <f>IFERROR(IF(INDEX('11.1_Outliers-Generation'!$N$5:$N$500,MATCH($F237,'11.1_Outliers-Generation'!$F$5:$F$500,0))&lt;&gt;"N",
INDEX('11.1_Outliers-Generation'!J$5:J$500,MATCH($F237,'11.1_Outliers-Generation'!$F$5:$F$500,0)),""),"")</f>
        <v/>
      </c>
      <c r="K237" s="8" t="str">
        <f>IFERROR(IF(INDEX('11.1_Outliers-Generation'!$N$5:$N$500,MATCH($F237,'11.1_Outliers-Generation'!$F$5:$F$500,0))&lt;&gt;"N",
INDEX('11.1_Outliers-Generation'!K$5:K$500,MATCH($F237,'11.1_Outliers-Generation'!$F$5:$F$500,0)),""),"")</f>
        <v/>
      </c>
      <c r="L237" s="13" t="str">
        <f>IFERROR(IF(INDEX('11.1_Outliers-Generation'!$N$5:$N$500,MATCH($F237,'11.1_Outliers-Generation'!$F$5:$F$500,0))&lt;&gt;"N",
INDEX('11.1_Outliers-Generation'!L$5:L$500,MATCH($F237,'11.1_Outliers-Generation'!$F$5:$F$500,0)),""),"")</f>
        <v/>
      </c>
      <c r="M237" s="14">
        <f>IFERROR(IF(INDEX('11.2_Outliers-Collection_cov'!$N$5:$N$500,MATCH($F237,'11.2_Outliers-Collection_cov'!$F$5:$F$500,0))&lt;&gt;"N",
INDEX('11.2_Outliers-Collection_cov'!J$5:J$500,MATCH($F237,'11.2_Outliers-Collection_cov'!$F$5:$F$500,0)),""),"")</f>
        <v>80</v>
      </c>
      <c r="N237" s="8">
        <f>IFERROR(IF(INDEX('11.2_Outliers-Collection_cov'!$N$5:$N$500,MATCH($F237,'11.2_Outliers-Collection_cov'!$F$5:$F$500,0))&lt;&gt;"N",
INDEX('11.2_Outliers-Collection_cov'!K$5:K$500,MATCH($F237,'11.2_Outliers-Collection_cov'!$F$5:$F$500,0)),""),"")</f>
        <v>2015</v>
      </c>
      <c r="O237" s="13" t="str">
        <f>IFERROR(IF(INDEX('11.2_Outliers-Collection_cov'!$N$5:$N$500,MATCH($F237,'11.2_Outliers-Collection_cov'!$F$5:$F$500,0))&lt;&gt;"N",
INDEX('11.2_Outliers-Collection_cov'!L$5:L$500,MATCH($F237,'11.2_Outliers-Collection_cov'!$F$5:$F$500,0)),""),"")</f>
        <v>WaW_197</v>
      </c>
      <c r="P237" s="14">
        <f>IFERROR(IF(INDEX('11.3_Outliers-Plastic'!$N$5:$N$500,MATCH($F237,'11.3_Outliers-Plastic'!$F$5:$F$500,0))&lt;&gt;"N",
INDEX('11.3_Outliers-Plastic'!J$5:J$500,MATCH($F237,'11.3_Outliers-Plastic'!$F$5:$F$500,0)),""),"")</f>
        <v>13.111311131113112</v>
      </c>
      <c r="Q237" s="8">
        <f>IFERROR(IF(INDEX('11.3_Outliers-Plastic'!$N$5:$N$500,MATCH($F237,'11.3_Outliers-Plastic'!$F$5:$F$500,0))&lt;&gt;"N",
INDEX('11.3_Outliers-Plastic'!K$5:K$500,MATCH($F237,'11.3_Outliers-Plastic'!$F$5:$F$500,0)),""),"")</f>
        <v>2015</v>
      </c>
      <c r="R237" s="14" t="str">
        <f>IFERROR(IF(INDEX('11.3_Outliers-Plastic'!$N$5:$N$500,MATCH($F237,'11.3_Outliers-Plastic'!$F$5:$F$500,0))&lt;&gt;"N",
INDEX('11.3_Outliers-Plastic'!L$5:L$500,MATCH($F237,'11.3_Outliers-Plastic'!$F$5:$F$500,0)),""),"")</f>
        <v>WaW_197</v>
      </c>
      <c r="S237" s="12"/>
      <c r="T237" s="5"/>
      <c r="U237" s="5" t="s">
        <v>1569</v>
      </c>
      <c r="V237" s="14">
        <f>IFERROR(IF(INDEX('11.5_Outliers-Other_recovery'!$N$5:$N$500,MATCH($F237,'11.5_Outliers-Other_recovery'!$F$5:$F$500,0))&lt;&gt;"N",
INDEX('11.5_Outliers-Other_recovery'!J$5:J$500,MATCH($F237,'11.5_Outliers-Other_recovery'!$F$5:$F$500,0)),""),"")</f>
        <v>0</v>
      </c>
      <c r="W237" s="8">
        <f>IFERROR(IF(INDEX('11.5_Outliers-Other_recovery'!$N$5:$N$500,MATCH($F237,'11.5_Outliers-Other_recovery'!$F$5:$F$500,0))&lt;&gt;"N",
INDEX('11.5_Outliers-Other_recovery'!K$5:K$500,MATCH($F237,'11.5_Outliers-Other_recovery'!$F$5:$F$500,0)),""),"")</f>
        <v>2015</v>
      </c>
      <c r="X237" s="14" t="str">
        <f>IFERROR(IF(INDEX('11.5_Outliers-Other_recovery'!$N$5:$N$500,MATCH($F237,'11.5_Outliers-Other_recovery'!$F$5:$F$500,0))&lt;&gt;"N",
INDEX('11.5_Outliers-Other_recovery'!L$5:L$500,MATCH($F237,'11.5_Outliers-Other_recovery'!$F$5:$F$500,0)),""),"")</f>
        <v>WaW_197</v>
      </c>
      <c r="Y237" s="14">
        <f>IFERROR(IF(INDEX('11.4_Outliers-Formal_dry_recy'!$N$5:$N$500,MATCH($F237,'11.4_Outliers-Formal_dry_recy'!$F$5:$F$500,0))&lt;&gt;"N",
INDEX('11.4_Outliers-Formal_dry_recy'!J$5:J$500,MATCH($F237,'11.4_Outliers-Formal_dry_recy'!$F$5:$F$500,0)),""),"")</f>
        <v>0</v>
      </c>
      <c r="Z237" s="8">
        <f>IFERROR(IF(INDEX('11.4_Outliers-Formal_dry_recy'!$N$5:$N$500,MATCH($F237,'11.4_Outliers-Formal_dry_recy'!$F$5:$F$500,0))&lt;&gt;"N",
INDEX('11.4_Outliers-Formal_dry_recy'!K$5:K$500,MATCH($F237,'11.4_Outliers-Formal_dry_recy'!$F$5:$F$500,0)),""),"")</f>
        <v>2015</v>
      </c>
      <c r="AA237" s="14" t="str">
        <f>IFERROR(IF(INDEX('11.4_Outliers-Formal_dry_recy'!$N$5:$N$500,MATCH($F237,'11.4_Outliers-Formal_dry_recy'!$F$5:$F$500,0))&lt;&gt;"N",
INDEX('11.4_Outliers-Formal_dry_recy'!L$5:L$500,MATCH($F237,'11.4_Outliers-Formal_dry_recy'!$F$5:$F$500,0)),""),"")</f>
        <v>WaW_197</v>
      </c>
      <c r="AB237" s="14">
        <f>IFERROR(IF(INDEX('11.6_Outliers-Incineration'!$N$5:$N$500,MATCH($F237,'11.6_Outliers-Incineration'!$F$5:$F$500,0))&lt;&gt;"N",
INDEX('11.6_Outliers-Incineration'!J$5:J$500,MATCH($F237,'11.6_Outliers-Incineration'!$F$5:$F$500,0)),""),"")</f>
        <v>0</v>
      </c>
      <c r="AC237" s="8">
        <f>IFERROR(IF(INDEX('11.6_Outliers-Incineration'!$N$5:$N$500,MATCH($F237,'11.6_Outliers-Incineration'!$F$5:$F$500,0))&lt;&gt;"N",
INDEX('11.6_Outliers-Incineration'!K$5:K$500,MATCH($F237,'11.6_Outliers-Incineration'!$F$5:$F$500,0)),""),"")</f>
        <v>2015</v>
      </c>
      <c r="AD237" s="14" t="str">
        <f>IFERROR(IF(INDEX('11.6_Outliers-Incineration'!$N$5:$N$500,MATCH($F237,'11.6_Outliers-Incineration'!$F$5:$F$500,0))&lt;&gt;"N",
INDEX('11.6_Outliers-Incineration'!L$5:L$500,MATCH($F237,'11.6_Outliers-Incineration'!$F$5:$F$500,0)),""),"")</f>
        <v>WaW_197</v>
      </c>
      <c r="AE237" s="14">
        <f>IFERROR(IF(INDEX('11.7_Outliers-Controlled_disp'!$N$5:$N$500,MATCH($F237,'11.7_Outliers-Controlled_disp'!$F$5:$F$500,0))&lt;&gt;"N",
INDEX('11.7_Outliers-Controlled_disp'!J$5:J$500,MATCH($F237,'11.7_Outliers-Controlled_disp'!$F$5:$F$500,0)),""),"")</f>
        <v>0</v>
      </c>
      <c r="AF237" s="8">
        <f>IFERROR(IF(INDEX('11.7_Outliers-Controlled_disp'!$N$5:$N$500,MATCH($F237,'11.7_Outliers-Controlled_disp'!$F$5:$F$500,0))&lt;&gt;"N",
INDEX('11.7_Outliers-Controlled_disp'!K$5:K$500,MATCH($F237,'11.7_Outliers-Controlled_disp'!$F$5:$F$500,0)),""),"")</f>
        <v>2015</v>
      </c>
      <c r="AG237" s="14" t="str">
        <f>IFERROR(IF(INDEX('11.7_Outliers-Controlled_disp'!$N$5:$N$500,MATCH($F237,'11.7_Outliers-Controlled_disp'!$F$5:$F$500,0))&lt;&gt;"N",
INDEX('11.7_Outliers-Controlled_disp'!L$5:L$500,MATCH($F237,'11.7_Outliers-Controlled_disp'!$F$5:$F$500,0)),""),"")</f>
        <v>WaW_197</v>
      </c>
      <c r="AI237" s="5"/>
      <c r="AJ237" s="5" t="s">
        <v>1569</v>
      </c>
      <c r="AK237" s="5">
        <f t="shared" si="3"/>
        <v>6</v>
      </c>
    </row>
    <row r="238" spans="1:37" x14ac:dyDescent="0.25">
      <c r="A238" s="5" t="s">
        <v>872</v>
      </c>
      <c r="B238" s="5" t="s">
        <v>1631</v>
      </c>
      <c r="C238" s="5" t="s">
        <v>874</v>
      </c>
      <c r="D238" s="5" t="s">
        <v>620</v>
      </c>
      <c r="E238" s="5" t="s">
        <v>875</v>
      </c>
      <c r="F238" s="5" t="s">
        <v>873</v>
      </c>
      <c r="G238" s="5">
        <v>1</v>
      </c>
      <c r="H238" s="15">
        <v>1</v>
      </c>
      <c r="I238" s="4"/>
      <c r="J238" s="13">
        <f>IFERROR(IF(INDEX('11.1_Outliers-Generation'!$N$5:$N$500,MATCH($F238,'11.1_Outliers-Generation'!$F$5:$F$500,0))&lt;&gt;"N",
INDEX('11.1_Outliers-Generation'!J$5:J$500,MATCH($F238,'11.1_Outliers-Generation'!$F$5:$F$500,0)),""),"")</f>
        <v>0.63891675025075223</v>
      </c>
      <c r="K238" s="8">
        <f>IFERROR(IF(INDEX('11.1_Outliers-Generation'!$N$5:$N$500,MATCH($F238,'11.1_Outliers-Generation'!$F$5:$F$500,0))&lt;&gt;"N",
INDEX('11.1_Outliers-Generation'!K$5:K$500,MATCH($F238,'11.1_Outliers-Generation'!$F$5:$F$500,0)),""),"")</f>
        <v>2011</v>
      </c>
      <c r="L238" s="13" t="str">
        <f>IFERROR(IF(INDEX('11.1_Outliers-Generation'!$N$5:$N$500,MATCH($F238,'11.1_Outliers-Generation'!$F$5:$F$500,0))&lt;&gt;"N",
INDEX('11.1_Outliers-Generation'!L$5:L$500,MATCH($F238,'11.1_Outliers-Generation'!$F$5:$F$500,0)),""),"")</f>
        <v>WaW_198</v>
      </c>
      <c r="M238" s="14">
        <f>IFERROR(IF(INDEX('11.2_Outliers-Collection_cov'!$N$5:$N$500,MATCH($F238,'11.2_Outliers-Collection_cov'!$F$5:$F$500,0))&lt;&gt;"N",
INDEX('11.2_Outliers-Collection_cov'!J$5:J$500,MATCH($F238,'11.2_Outliers-Collection_cov'!$F$5:$F$500,0)),""),"")</f>
        <v>48</v>
      </c>
      <c r="N238" s="8">
        <f>IFERROR(IF(INDEX('11.2_Outliers-Collection_cov'!$N$5:$N$500,MATCH($F238,'11.2_Outliers-Collection_cov'!$F$5:$F$500,0))&lt;&gt;"N",
INDEX('11.2_Outliers-Collection_cov'!K$5:K$500,MATCH($F238,'11.2_Outliers-Collection_cov'!$F$5:$F$500,0)),""),"")</f>
        <v>2011</v>
      </c>
      <c r="O238" s="13" t="str">
        <f>IFERROR(IF(INDEX('11.2_Outliers-Collection_cov'!$N$5:$N$500,MATCH($F238,'11.2_Outliers-Collection_cov'!$F$5:$F$500,0))&lt;&gt;"N",
INDEX('11.2_Outliers-Collection_cov'!L$5:L$500,MATCH($F238,'11.2_Outliers-Collection_cov'!$F$5:$F$500,0)),""),"")</f>
        <v>WaW_198</v>
      </c>
      <c r="P238" s="14">
        <f>IFERROR(IF(INDEX('11.3_Outliers-Plastic'!$N$5:$N$500,MATCH($F238,'11.3_Outliers-Plastic'!$F$5:$F$500,0))&lt;&gt;"N",
INDEX('11.3_Outliers-Plastic'!J$5:J$500,MATCH($F238,'11.3_Outliers-Plastic'!$F$5:$F$500,0)),""),"")</f>
        <v>12</v>
      </c>
      <c r="Q238" s="8">
        <f>IFERROR(IF(INDEX('11.3_Outliers-Plastic'!$N$5:$N$500,MATCH($F238,'11.3_Outliers-Plastic'!$F$5:$F$500,0))&lt;&gt;"N",
INDEX('11.3_Outliers-Plastic'!K$5:K$500,MATCH($F238,'11.3_Outliers-Plastic'!$F$5:$F$500,0)),""),"")</f>
        <v>2011</v>
      </c>
      <c r="R238" s="14" t="str">
        <f>IFERROR(IF(INDEX('11.3_Outliers-Plastic'!$N$5:$N$500,MATCH($F238,'11.3_Outliers-Plastic'!$F$5:$F$500,0))&lt;&gt;"N",
INDEX('11.3_Outliers-Plastic'!L$5:L$500,MATCH($F238,'11.3_Outliers-Plastic'!$F$5:$F$500,0)),""),"")</f>
        <v>WaW_198</v>
      </c>
      <c r="S238" s="12"/>
      <c r="T238" s="5"/>
      <c r="U238" s="5" t="s">
        <v>1569</v>
      </c>
      <c r="V238" s="14">
        <f>IFERROR(IF(INDEX('11.5_Outliers-Other_recovery'!$N$5:$N$500,MATCH($F238,'11.5_Outliers-Other_recovery'!$F$5:$F$500,0))&lt;&gt;"N",
INDEX('11.5_Outliers-Other_recovery'!J$5:J$500,MATCH($F238,'11.5_Outliers-Other_recovery'!$F$5:$F$500,0)),""),"")</f>
        <v>0</v>
      </c>
      <c r="W238" s="8">
        <f>IFERROR(IF(INDEX('11.5_Outliers-Other_recovery'!$N$5:$N$500,MATCH($F238,'11.5_Outliers-Other_recovery'!$F$5:$F$500,0))&lt;&gt;"N",
INDEX('11.5_Outliers-Other_recovery'!K$5:K$500,MATCH($F238,'11.5_Outliers-Other_recovery'!$F$5:$F$500,0)),""),"")</f>
        <v>2011</v>
      </c>
      <c r="X238" s="14" t="str">
        <f>IFERROR(IF(INDEX('11.5_Outliers-Other_recovery'!$N$5:$N$500,MATCH($F238,'11.5_Outliers-Other_recovery'!$F$5:$F$500,0))&lt;&gt;"N",
INDEX('11.5_Outliers-Other_recovery'!L$5:L$500,MATCH($F238,'11.5_Outliers-Other_recovery'!$F$5:$F$500,0)),""),"")</f>
        <v>WaW_198</v>
      </c>
      <c r="Y238" s="14">
        <f>IFERROR(IF(INDEX('11.4_Outliers-Formal_dry_recy'!$N$5:$N$500,MATCH($F238,'11.4_Outliers-Formal_dry_recy'!$F$5:$F$500,0))&lt;&gt;"N",
INDEX('11.4_Outliers-Formal_dry_recy'!J$5:J$500,MATCH($F238,'11.4_Outliers-Formal_dry_recy'!$F$5:$F$500,0)),""),"")</f>
        <v>0</v>
      </c>
      <c r="Z238" s="8">
        <f>IFERROR(IF(INDEX('11.4_Outliers-Formal_dry_recy'!$N$5:$N$500,MATCH($F238,'11.4_Outliers-Formal_dry_recy'!$F$5:$F$500,0))&lt;&gt;"N",
INDEX('11.4_Outliers-Formal_dry_recy'!K$5:K$500,MATCH($F238,'11.4_Outliers-Formal_dry_recy'!$F$5:$F$500,0)),""),"")</f>
        <v>2011</v>
      </c>
      <c r="AA238" s="14" t="str">
        <f>IFERROR(IF(INDEX('11.4_Outliers-Formal_dry_recy'!$N$5:$N$500,MATCH($F238,'11.4_Outliers-Formal_dry_recy'!$F$5:$F$500,0))&lt;&gt;"N",
INDEX('11.4_Outliers-Formal_dry_recy'!L$5:L$500,MATCH($F238,'11.4_Outliers-Formal_dry_recy'!$F$5:$F$500,0)),""),"")</f>
        <v>WaW_198</v>
      </c>
      <c r="AB238" s="14">
        <f>IFERROR(IF(INDEX('11.6_Outliers-Incineration'!$N$5:$N$500,MATCH($F238,'11.6_Outliers-Incineration'!$F$5:$F$500,0))&lt;&gt;"N",
INDEX('11.6_Outliers-Incineration'!J$5:J$500,MATCH($F238,'11.6_Outliers-Incineration'!$F$5:$F$500,0)),""),"")</f>
        <v>0</v>
      </c>
      <c r="AC238" s="8">
        <f>IFERROR(IF(INDEX('11.6_Outliers-Incineration'!$N$5:$N$500,MATCH($F238,'11.6_Outliers-Incineration'!$F$5:$F$500,0))&lt;&gt;"N",
INDEX('11.6_Outliers-Incineration'!K$5:K$500,MATCH($F238,'11.6_Outliers-Incineration'!$F$5:$F$500,0)),""),"")</f>
        <v>2011</v>
      </c>
      <c r="AD238" s="14" t="str">
        <f>IFERROR(IF(INDEX('11.6_Outliers-Incineration'!$N$5:$N$500,MATCH($F238,'11.6_Outliers-Incineration'!$F$5:$F$500,0))&lt;&gt;"N",
INDEX('11.6_Outliers-Incineration'!L$5:L$500,MATCH($F238,'11.6_Outliers-Incineration'!$F$5:$F$500,0)),""),"")</f>
        <v>WaW_198</v>
      </c>
      <c r="AE238" s="14">
        <f>IFERROR(IF(INDEX('11.7_Outliers-Controlled_disp'!$N$5:$N$500,MATCH($F238,'11.7_Outliers-Controlled_disp'!$F$5:$F$500,0))&lt;&gt;"N",
INDEX('11.7_Outliers-Controlled_disp'!J$5:J$500,MATCH($F238,'11.7_Outliers-Controlled_disp'!$F$5:$F$500,0)),""),"")</f>
        <v>55.555555555555557</v>
      </c>
      <c r="AF238" s="8">
        <f>IFERROR(IF(INDEX('11.7_Outliers-Controlled_disp'!$N$5:$N$500,MATCH($F238,'11.7_Outliers-Controlled_disp'!$F$5:$F$500,0))&lt;&gt;"N",
INDEX('11.7_Outliers-Controlled_disp'!K$5:K$500,MATCH($F238,'11.7_Outliers-Controlled_disp'!$F$5:$F$500,0)),""),"")</f>
        <v>2011</v>
      </c>
      <c r="AG238" s="14" t="str">
        <f>IFERROR(IF(INDEX('11.7_Outliers-Controlled_disp'!$N$5:$N$500,MATCH($F238,'11.7_Outliers-Controlled_disp'!$F$5:$F$500,0))&lt;&gt;"N",
INDEX('11.7_Outliers-Controlled_disp'!L$5:L$500,MATCH($F238,'11.7_Outliers-Controlled_disp'!$F$5:$F$500,0)),""),"")</f>
        <v>WaW_198</v>
      </c>
      <c r="AI238" s="5"/>
      <c r="AJ238" s="5" t="s">
        <v>1569</v>
      </c>
      <c r="AK238" s="5">
        <f t="shared" si="3"/>
        <v>7</v>
      </c>
    </row>
    <row r="239" spans="1:37" x14ac:dyDescent="0.25">
      <c r="A239" s="5" t="s">
        <v>202</v>
      </c>
      <c r="B239" s="5" t="s">
        <v>205</v>
      </c>
      <c r="C239" s="5" t="s">
        <v>204</v>
      </c>
      <c r="D239" s="5" t="s">
        <v>35</v>
      </c>
      <c r="E239" s="5" t="s">
        <v>206</v>
      </c>
      <c r="F239" s="5" t="s">
        <v>203</v>
      </c>
      <c r="G239" s="5">
        <v>2</v>
      </c>
      <c r="H239" s="15">
        <v>2</v>
      </c>
      <c r="I239" s="4" t="s">
        <v>1900</v>
      </c>
      <c r="J239" s="13" t="str">
        <f>IFERROR(IF(INDEX('11.1_Outliers-Generation'!$N$5:$N$500,MATCH($F239,'11.1_Outliers-Generation'!$F$5:$F$500,0))&lt;&gt;"N",
INDEX('11.1_Outliers-Generation'!J$5:J$500,MATCH($F239,'11.1_Outliers-Generation'!$F$5:$F$500,0)),""),"")</f>
        <v/>
      </c>
      <c r="K239" s="8" t="str">
        <f>IFERROR(IF(INDEX('11.1_Outliers-Generation'!$N$5:$N$500,MATCH($F239,'11.1_Outliers-Generation'!$F$5:$F$500,0))&lt;&gt;"N",
INDEX('11.1_Outliers-Generation'!K$5:K$500,MATCH($F239,'11.1_Outliers-Generation'!$F$5:$F$500,0)),""),"")</f>
        <v/>
      </c>
      <c r="L239" s="13" t="str">
        <f>IFERROR(IF(INDEX('11.1_Outliers-Generation'!$N$5:$N$500,MATCH($F239,'11.1_Outliers-Generation'!$F$5:$F$500,0))&lt;&gt;"N",
INDEX('11.1_Outliers-Generation'!L$5:L$500,MATCH($F239,'11.1_Outliers-Generation'!$F$5:$F$500,0)),""),"")</f>
        <v/>
      </c>
      <c r="M239" s="14" t="str">
        <f>IFERROR(IF(INDEX('11.2_Outliers-Collection_cov'!$N$5:$N$500,MATCH($F239,'11.2_Outliers-Collection_cov'!$F$5:$F$500,0))&lt;&gt;"N",
INDEX('11.2_Outliers-Collection_cov'!J$5:J$500,MATCH($F239,'11.2_Outliers-Collection_cov'!$F$5:$F$500,0)),""),"")</f>
        <v/>
      </c>
      <c r="N239" s="8" t="str">
        <f>IFERROR(IF(INDEX('11.2_Outliers-Collection_cov'!$N$5:$N$500,MATCH($F239,'11.2_Outliers-Collection_cov'!$F$5:$F$500,0))&lt;&gt;"N",
INDEX('11.2_Outliers-Collection_cov'!K$5:K$500,MATCH($F239,'11.2_Outliers-Collection_cov'!$F$5:$F$500,0)),""),"")</f>
        <v/>
      </c>
      <c r="O239" s="13" t="str">
        <f>IFERROR(IF(INDEX('11.2_Outliers-Collection_cov'!$N$5:$N$500,MATCH($F239,'11.2_Outliers-Collection_cov'!$F$5:$F$500,0))&lt;&gt;"N",
INDEX('11.2_Outliers-Collection_cov'!L$5:L$500,MATCH($F239,'11.2_Outliers-Collection_cov'!$F$5:$F$500,0)),""),"")</f>
        <v/>
      </c>
      <c r="P239" s="14">
        <f>IFERROR(IF(INDEX('11.3_Outliers-Plastic'!$N$5:$N$500,MATCH($F239,'11.3_Outliers-Plastic'!$F$5:$F$500,0))&lt;&gt;"N",
INDEX('11.3_Outliers-Plastic'!J$5:J$500,MATCH($F239,'11.3_Outliers-Plastic'!$F$5:$F$500,0)),""),"")</f>
        <v>9.0909090909090917</v>
      </c>
      <c r="Q239" s="8" t="str">
        <f>IFERROR(IF(INDEX('11.3_Outliers-Plastic'!$N$5:$N$500,MATCH($F239,'11.3_Outliers-Plastic'!$F$5:$F$500,0))&lt;&gt;"N",
INDEX('11.3_Outliers-Plastic'!K$5:K$500,MATCH($F239,'11.3_Outliers-Plastic'!$F$5:$F$500,0)),""),"")</f>
        <v/>
      </c>
      <c r="R239" s="14" t="str">
        <f>IFERROR(IF(INDEX('11.3_Outliers-Plastic'!$N$5:$N$500,MATCH($F239,'11.3_Outliers-Plastic'!$F$5:$F$500,0))&lt;&gt;"N",
INDEX('11.3_Outliers-Plastic'!L$5:L$500,MATCH($F239,'11.3_Outliers-Plastic'!$F$5:$F$500,0)),""),"")</f>
        <v>WaW_199</v>
      </c>
      <c r="S239" s="12"/>
      <c r="T239" s="5"/>
      <c r="U239" s="5" t="s">
        <v>1569</v>
      </c>
      <c r="V239" s="14" t="str">
        <f>IFERROR(IF(INDEX('11.5_Outliers-Other_recovery'!$N$5:$N$500,MATCH($F239,'11.5_Outliers-Other_recovery'!$F$5:$F$500,0))&lt;&gt;"N",
INDEX('11.5_Outliers-Other_recovery'!J$5:J$500,MATCH($F239,'11.5_Outliers-Other_recovery'!$F$5:$F$500,0)),""),"")</f>
        <v/>
      </c>
      <c r="W239" s="8" t="str">
        <f>IFERROR(IF(INDEX('11.5_Outliers-Other_recovery'!$N$5:$N$500,MATCH($F239,'11.5_Outliers-Other_recovery'!$F$5:$F$500,0))&lt;&gt;"N",
INDEX('11.5_Outliers-Other_recovery'!K$5:K$500,MATCH($F239,'11.5_Outliers-Other_recovery'!$F$5:$F$500,0)),""),"")</f>
        <v/>
      </c>
      <c r="X239" s="14" t="str">
        <f>IFERROR(IF(INDEX('11.5_Outliers-Other_recovery'!$N$5:$N$500,MATCH($F239,'11.5_Outliers-Other_recovery'!$F$5:$F$500,0))&lt;&gt;"N",
INDEX('11.5_Outliers-Other_recovery'!L$5:L$500,MATCH($F239,'11.5_Outliers-Other_recovery'!$F$5:$F$500,0)),""),"")</f>
        <v/>
      </c>
      <c r="Y239" s="14" t="str">
        <f>IFERROR(IF(INDEX('11.4_Outliers-Formal_dry_recy'!$N$5:$N$500,MATCH($F239,'11.4_Outliers-Formal_dry_recy'!$F$5:$F$500,0))&lt;&gt;"N",
INDEX('11.4_Outliers-Formal_dry_recy'!J$5:J$500,MATCH($F239,'11.4_Outliers-Formal_dry_recy'!$F$5:$F$500,0)),""),"")</f>
        <v/>
      </c>
      <c r="Z239" s="8" t="str">
        <f>IFERROR(IF(INDEX('11.4_Outliers-Formal_dry_recy'!$N$5:$N$500,MATCH($F239,'11.4_Outliers-Formal_dry_recy'!$F$5:$F$500,0))&lt;&gt;"N",
INDEX('11.4_Outliers-Formal_dry_recy'!K$5:K$500,MATCH($F239,'11.4_Outliers-Formal_dry_recy'!$F$5:$F$500,0)),""),"")</f>
        <v/>
      </c>
      <c r="AA239" s="14" t="str">
        <f>IFERROR(IF(INDEX('11.4_Outliers-Formal_dry_recy'!$N$5:$N$500,MATCH($F239,'11.4_Outliers-Formal_dry_recy'!$F$5:$F$500,0))&lt;&gt;"N",
INDEX('11.4_Outliers-Formal_dry_recy'!L$5:L$500,MATCH($F239,'11.4_Outliers-Formal_dry_recy'!$F$5:$F$500,0)),""),"")</f>
        <v/>
      </c>
      <c r="AB239" s="14" t="str">
        <f>IFERROR(IF(INDEX('11.6_Outliers-Incineration'!$N$5:$N$500,MATCH($F239,'11.6_Outliers-Incineration'!$F$5:$F$500,0))&lt;&gt;"N",
INDEX('11.6_Outliers-Incineration'!J$5:J$500,MATCH($F239,'11.6_Outliers-Incineration'!$F$5:$F$500,0)),""),"")</f>
        <v/>
      </c>
      <c r="AC239" s="8" t="str">
        <f>IFERROR(IF(INDEX('11.6_Outliers-Incineration'!$N$5:$N$500,MATCH($F239,'11.6_Outliers-Incineration'!$F$5:$F$500,0))&lt;&gt;"N",
INDEX('11.6_Outliers-Incineration'!K$5:K$500,MATCH($F239,'11.6_Outliers-Incineration'!$F$5:$F$500,0)),""),"")</f>
        <v/>
      </c>
      <c r="AD239" s="14" t="str">
        <f>IFERROR(IF(INDEX('11.6_Outliers-Incineration'!$N$5:$N$500,MATCH($F239,'11.6_Outliers-Incineration'!$F$5:$F$500,0))&lt;&gt;"N",
INDEX('11.6_Outliers-Incineration'!L$5:L$500,MATCH($F239,'11.6_Outliers-Incineration'!$F$5:$F$500,0)),""),"")</f>
        <v/>
      </c>
      <c r="AE239" s="14" t="str">
        <f>IFERROR(IF(INDEX('11.7_Outliers-Controlled_disp'!$N$5:$N$500,MATCH($F239,'11.7_Outliers-Controlled_disp'!$F$5:$F$500,0))&lt;&gt;"N",
INDEX('11.7_Outliers-Controlled_disp'!J$5:J$500,MATCH($F239,'11.7_Outliers-Controlled_disp'!$F$5:$F$500,0)),""),"")</f>
        <v/>
      </c>
      <c r="AF239" s="8" t="str">
        <f>IFERROR(IF(INDEX('11.7_Outliers-Controlled_disp'!$N$5:$N$500,MATCH($F239,'11.7_Outliers-Controlled_disp'!$F$5:$F$500,0))&lt;&gt;"N",
INDEX('11.7_Outliers-Controlled_disp'!K$5:K$500,MATCH($F239,'11.7_Outliers-Controlled_disp'!$F$5:$F$500,0)),""),"")</f>
        <v/>
      </c>
      <c r="AG239" s="14" t="str">
        <f>IFERROR(IF(INDEX('11.7_Outliers-Controlled_disp'!$N$5:$N$500,MATCH($F239,'11.7_Outliers-Controlled_disp'!$F$5:$F$500,0))&lt;&gt;"N",
INDEX('11.7_Outliers-Controlled_disp'!L$5:L$500,MATCH($F239,'11.7_Outliers-Controlled_disp'!$F$5:$F$500,0)),""),"")</f>
        <v/>
      </c>
      <c r="AI239" s="5"/>
      <c r="AJ239" s="5" t="s">
        <v>1569</v>
      </c>
      <c r="AK239" s="5">
        <f t="shared" si="3"/>
        <v>1</v>
      </c>
    </row>
    <row r="240" spans="1:37" x14ac:dyDescent="0.25">
      <c r="A240" s="5" t="s">
        <v>207</v>
      </c>
      <c r="B240" s="5" t="s">
        <v>205</v>
      </c>
      <c r="C240" s="5" t="s">
        <v>204</v>
      </c>
      <c r="D240" s="5" t="s">
        <v>35</v>
      </c>
      <c r="E240" s="5" t="s">
        <v>209</v>
      </c>
      <c r="F240" s="5" t="s">
        <v>208</v>
      </c>
      <c r="G240" s="5">
        <v>2</v>
      </c>
      <c r="H240" s="15">
        <v>2</v>
      </c>
      <c r="I240" s="4" t="s">
        <v>1900</v>
      </c>
      <c r="J240" s="13">
        <f>IFERROR(IF(INDEX('11.1_Outliers-Generation'!$N$5:$N$500,MATCH($F240,'11.1_Outliers-Generation'!$F$5:$F$500,0))&lt;&gt;"N",
INDEX('11.1_Outliers-Generation'!J$5:J$500,MATCH($F240,'11.1_Outliers-Generation'!$F$5:$F$500,0)),""),"")</f>
        <v>1.3300979622135771</v>
      </c>
      <c r="K240" s="8">
        <f>IFERROR(IF(INDEX('11.1_Outliers-Generation'!$N$5:$N$500,MATCH($F240,'11.1_Outliers-Generation'!$F$5:$F$500,0))&lt;&gt;"N",
INDEX('11.1_Outliers-Generation'!K$5:K$500,MATCH($F240,'11.1_Outliers-Generation'!$F$5:$F$500,0)),""),"")</f>
        <v>2014</v>
      </c>
      <c r="L240" s="13" t="str">
        <f>IFERROR(IF(INDEX('11.1_Outliers-Generation'!$N$5:$N$500,MATCH($F240,'11.1_Outliers-Generation'!$F$5:$F$500,0))&lt;&gt;"N",
INDEX('11.1_Outliers-Generation'!L$5:L$500,MATCH($F240,'11.1_Outliers-Generation'!$F$5:$F$500,0)),""),"")</f>
        <v>WaW_200</v>
      </c>
      <c r="M240" s="14" t="str">
        <f>IFERROR(IF(INDEX('11.2_Outliers-Collection_cov'!$N$5:$N$500,MATCH($F240,'11.2_Outliers-Collection_cov'!$F$5:$F$500,0))&lt;&gt;"N",
INDEX('11.2_Outliers-Collection_cov'!J$5:J$500,MATCH($F240,'11.2_Outliers-Collection_cov'!$F$5:$F$500,0)),""),"")</f>
        <v/>
      </c>
      <c r="N240" s="8" t="str">
        <f>IFERROR(IF(INDEX('11.2_Outliers-Collection_cov'!$N$5:$N$500,MATCH($F240,'11.2_Outliers-Collection_cov'!$F$5:$F$500,0))&lt;&gt;"N",
INDEX('11.2_Outliers-Collection_cov'!K$5:K$500,MATCH($F240,'11.2_Outliers-Collection_cov'!$F$5:$F$500,0)),""),"")</f>
        <v/>
      </c>
      <c r="O240" s="13" t="str">
        <f>IFERROR(IF(INDEX('11.2_Outliers-Collection_cov'!$N$5:$N$500,MATCH($F240,'11.2_Outliers-Collection_cov'!$F$5:$F$500,0))&lt;&gt;"N",
INDEX('11.2_Outliers-Collection_cov'!L$5:L$500,MATCH($F240,'11.2_Outliers-Collection_cov'!$F$5:$F$500,0)),""),"")</f>
        <v/>
      </c>
      <c r="P240" s="14" t="str">
        <f>IFERROR(IF(INDEX('11.3_Outliers-Plastic'!$N$5:$N$500,MATCH($F240,'11.3_Outliers-Plastic'!$F$5:$F$500,0))&lt;&gt;"N",
INDEX('11.3_Outliers-Plastic'!J$5:J$500,MATCH($F240,'11.3_Outliers-Plastic'!$F$5:$F$500,0)),""),"")</f>
        <v/>
      </c>
      <c r="Q240" s="8" t="str">
        <f>IFERROR(IF(INDEX('11.3_Outliers-Plastic'!$N$5:$N$500,MATCH($F240,'11.3_Outliers-Plastic'!$F$5:$F$500,0))&lt;&gt;"N",
INDEX('11.3_Outliers-Plastic'!K$5:K$500,MATCH($F240,'11.3_Outliers-Plastic'!$F$5:$F$500,0)),""),"")</f>
        <v/>
      </c>
      <c r="R240" s="14" t="str">
        <f>IFERROR(IF(INDEX('11.3_Outliers-Plastic'!$N$5:$N$500,MATCH($F240,'11.3_Outliers-Plastic'!$F$5:$F$500,0))&lt;&gt;"N",
INDEX('11.3_Outliers-Plastic'!L$5:L$500,MATCH($F240,'11.3_Outliers-Plastic'!$F$5:$F$500,0)),""),"")</f>
        <v/>
      </c>
      <c r="S240" s="12"/>
      <c r="T240" s="5"/>
      <c r="U240" s="5" t="s">
        <v>1569</v>
      </c>
      <c r="V240" s="14" t="str">
        <f>IFERROR(IF(INDEX('11.5_Outliers-Other_recovery'!$N$5:$N$500,MATCH($F240,'11.5_Outliers-Other_recovery'!$F$5:$F$500,0))&lt;&gt;"N",
INDEX('11.5_Outliers-Other_recovery'!J$5:J$500,MATCH($F240,'11.5_Outliers-Other_recovery'!$F$5:$F$500,0)),""),"")</f>
        <v/>
      </c>
      <c r="W240" s="8" t="str">
        <f>IFERROR(IF(INDEX('11.5_Outliers-Other_recovery'!$N$5:$N$500,MATCH($F240,'11.5_Outliers-Other_recovery'!$F$5:$F$500,0))&lt;&gt;"N",
INDEX('11.5_Outliers-Other_recovery'!K$5:K$500,MATCH($F240,'11.5_Outliers-Other_recovery'!$F$5:$F$500,0)),""),"")</f>
        <v/>
      </c>
      <c r="X240" s="14" t="str">
        <f>IFERROR(IF(INDEX('11.5_Outliers-Other_recovery'!$N$5:$N$500,MATCH($F240,'11.5_Outliers-Other_recovery'!$F$5:$F$500,0))&lt;&gt;"N",
INDEX('11.5_Outliers-Other_recovery'!L$5:L$500,MATCH($F240,'11.5_Outliers-Other_recovery'!$F$5:$F$500,0)),""),"")</f>
        <v/>
      </c>
      <c r="Y240" s="14" t="str">
        <f>IFERROR(IF(INDEX('11.4_Outliers-Formal_dry_recy'!$N$5:$N$500,MATCH($F240,'11.4_Outliers-Formal_dry_recy'!$F$5:$F$500,0))&lt;&gt;"N",
INDEX('11.4_Outliers-Formal_dry_recy'!J$5:J$500,MATCH($F240,'11.4_Outliers-Formal_dry_recy'!$F$5:$F$500,0)),""),"")</f>
        <v/>
      </c>
      <c r="Z240" s="8" t="str">
        <f>IFERROR(IF(INDEX('11.4_Outliers-Formal_dry_recy'!$N$5:$N$500,MATCH($F240,'11.4_Outliers-Formal_dry_recy'!$F$5:$F$500,0))&lt;&gt;"N",
INDEX('11.4_Outliers-Formal_dry_recy'!K$5:K$500,MATCH($F240,'11.4_Outliers-Formal_dry_recy'!$F$5:$F$500,0)),""),"")</f>
        <v/>
      </c>
      <c r="AA240" s="14" t="str">
        <f>IFERROR(IF(INDEX('11.4_Outliers-Formal_dry_recy'!$N$5:$N$500,MATCH($F240,'11.4_Outliers-Formal_dry_recy'!$F$5:$F$500,0))&lt;&gt;"N",
INDEX('11.4_Outliers-Formal_dry_recy'!L$5:L$500,MATCH($F240,'11.4_Outliers-Formal_dry_recy'!$F$5:$F$500,0)),""),"")</f>
        <v/>
      </c>
      <c r="AB240" s="14" t="str">
        <f>IFERROR(IF(INDEX('11.6_Outliers-Incineration'!$N$5:$N$500,MATCH($F240,'11.6_Outliers-Incineration'!$F$5:$F$500,0))&lt;&gt;"N",
INDEX('11.6_Outliers-Incineration'!J$5:J$500,MATCH($F240,'11.6_Outliers-Incineration'!$F$5:$F$500,0)),""),"")</f>
        <v/>
      </c>
      <c r="AC240" s="8" t="str">
        <f>IFERROR(IF(INDEX('11.6_Outliers-Incineration'!$N$5:$N$500,MATCH($F240,'11.6_Outliers-Incineration'!$F$5:$F$500,0))&lt;&gt;"N",
INDEX('11.6_Outliers-Incineration'!K$5:K$500,MATCH($F240,'11.6_Outliers-Incineration'!$F$5:$F$500,0)),""),"")</f>
        <v/>
      </c>
      <c r="AD240" s="14" t="str">
        <f>IFERROR(IF(INDEX('11.6_Outliers-Incineration'!$N$5:$N$500,MATCH($F240,'11.6_Outliers-Incineration'!$F$5:$F$500,0))&lt;&gt;"N",
INDEX('11.6_Outliers-Incineration'!L$5:L$500,MATCH($F240,'11.6_Outliers-Incineration'!$F$5:$F$500,0)),""),"")</f>
        <v/>
      </c>
      <c r="AE240" s="14" t="str">
        <f>IFERROR(IF(INDEX('11.7_Outliers-Controlled_disp'!$N$5:$N$500,MATCH($F240,'11.7_Outliers-Controlled_disp'!$F$5:$F$500,0))&lt;&gt;"N",
INDEX('11.7_Outliers-Controlled_disp'!J$5:J$500,MATCH($F240,'11.7_Outliers-Controlled_disp'!$F$5:$F$500,0)),""),"")</f>
        <v/>
      </c>
      <c r="AF240" s="8" t="str">
        <f>IFERROR(IF(INDEX('11.7_Outliers-Controlled_disp'!$N$5:$N$500,MATCH($F240,'11.7_Outliers-Controlled_disp'!$F$5:$F$500,0))&lt;&gt;"N",
INDEX('11.7_Outliers-Controlled_disp'!K$5:K$500,MATCH($F240,'11.7_Outliers-Controlled_disp'!$F$5:$F$500,0)),""),"")</f>
        <v/>
      </c>
      <c r="AG240" s="14" t="str">
        <f>IFERROR(IF(INDEX('11.7_Outliers-Controlled_disp'!$N$5:$N$500,MATCH($F240,'11.7_Outliers-Controlled_disp'!$F$5:$F$500,0))&lt;&gt;"N",
INDEX('11.7_Outliers-Controlled_disp'!L$5:L$500,MATCH($F240,'11.7_Outliers-Controlled_disp'!$F$5:$F$500,0)),""),"")</f>
        <v/>
      </c>
      <c r="AI240" s="5"/>
      <c r="AJ240" s="5" t="s">
        <v>1569</v>
      </c>
      <c r="AK240" s="5">
        <f t="shared" si="3"/>
        <v>1</v>
      </c>
    </row>
    <row r="241" spans="1:37" x14ac:dyDescent="0.25">
      <c r="A241" s="5" t="s">
        <v>1207</v>
      </c>
      <c r="B241" s="5" t="s">
        <v>1205</v>
      </c>
      <c r="C241" s="5" t="s">
        <v>1204</v>
      </c>
      <c r="D241" s="5" t="s">
        <v>1038</v>
      </c>
      <c r="E241" s="5" t="s">
        <v>1208</v>
      </c>
      <c r="F241" s="5" t="s">
        <v>3313</v>
      </c>
      <c r="G241" s="5">
        <v>2</v>
      </c>
      <c r="H241" s="15">
        <v>2</v>
      </c>
      <c r="I241" s="4" t="s">
        <v>3314</v>
      </c>
      <c r="J241" s="13">
        <f>IFERROR(IF(INDEX('11.1_Outliers-Generation'!$N$5:$N$500,MATCH($F241,'11.1_Outliers-Generation'!$F$5:$F$500,0))&lt;&gt;"N",
INDEX('11.1_Outliers-Generation'!J$5:J$500,MATCH($F241,'11.1_Outliers-Generation'!$F$5:$F$500,0)),""),"")</f>
        <v>0.66666666666666674</v>
      </c>
      <c r="K241" s="8">
        <f>IFERROR(IF(INDEX('11.1_Outliers-Generation'!$N$5:$N$500,MATCH($F241,'11.1_Outliers-Generation'!$F$5:$F$500,0))&lt;&gt;"N",
INDEX('11.1_Outliers-Generation'!K$5:K$500,MATCH($F241,'11.1_Outliers-Generation'!$F$5:$F$500,0)),""),"")</f>
        <v>2016</v>
      </c>
      <c r="L241" s="13" t="str">
        <f>IFERROR(IF(INDEX('11.1_Outliers-Generation'!$N$5:$N$500,MATCH($F241,'11.1_Outliers-Generation'!$F$5:$F$500,0))&lt;&gt;"N",
INDEX('11.1_Outliers-Generation'!L$5:L$500,MATCH($F241,'11.1_Outliers-Generation'!$F$5:$F$500,0)),""),"")</f>
        <v>WaW_202</v>
      </c>
      <c r="M241" s="14">
        <f>IFERROR(IF(INDEX('11.2_Outliers-Collection_cov'!$N$5:$N$500,MATCH($F241,'11.2_Outliers-Collection_cov'!$F$5:$F$500,0))&lt;&gt;"N",
INDEX('11.2_Outliers-Collection_cov'!J$5:J$500,MATCH($F241,'11.2_Outliers-Collection_cov'!$F$5:$F$500,0)),""),"")</f>
        <v>100</v>
      </c>
      <c r="N241" s="8">
        <f>IFERROR(IF(INDEX('11.2_Outliers-Collection_cov'!$N$5:$N$500,MATCH($F241,'11.2_Outliers-Collection_cov'!$F$5:$F$500,0))&lt;&gt;"N",
INDEX('11.2_Outliers-Collection_cov'!K$5:K$500,MATCH($F241,'11.2_Outliers-Collection_cov'!$F$5:$F$500,0)),""),"")</f>
        <v>2016</v>
      </c>
      <c r="O241" s="13" t="str">
        <f>IFERROR(IF(INDEX('11.2_Outliers-Collection_cov'!$N$5:$N$500,MATCH($F241,'11.2_Outliers-Collection_cov'!$F$5:$F$500,0))&lt;&gt;"N",
INDEX('11.2_Outliers-Collection_cov'!L$5:L$500,MATCH($F241,'11.2_Outliers-Collection_cov'!$F$5:$F$500,0)),""),"")</f>
        <v>WaW_202</v>
      </c>
      <c r="P241" s="14">
        <f>IFERROR(IF(INDEX('11.3_Outliers-Plastic'!$N$5:$N$500,MATCH($F241,'11.3_Outliers-Plastic'!$F$5:$F$500,0))&lt;&gt;"N",
INDEX('11.3_Outliers-Plastic'!J$5:J$500,MATCH($F241,'11.3_Outliers-Plastic'!$F$5:$F$500,0)),""),"")</f>
        <v>17</v>
      </c>
      <c r="Q241" s="8">
        <f>IFERROR(IF(INDEX('11.3_Outliers-Plastic'!$N$5:$N$500,MATCH($F241,'11.3_Outliers-Plastic'!$F$5:$F$500,0))&lt;&gt;"N",
INDEX('11.3_Outliers-Plastic'!K$5:K$500,MATCH($F241,'11.3_Outliers-Plastic'!$F$5:$F$500,0)),""),"")</f>
        <v>2016</v>
      </c>
      <c r="R241" s="14" t="str">
        <f>IFERROR(IF(INDEX('11.3_Outliers-Plastic'!$N$5:$N$500,MATCH($F241,'11.3_Outliers-Plastic'!$F$5:$F$500,0))&lt;&gt;"N",
INDEX('11.3_Outliers-Plastic'!L$5:L$500,MATCH($F241,'11.3_Outliers-Plastic'!$F$5:$F$500,0)),""),"")</f>
        <v>WaW_202</v>
      </c>
      <c r="S241" s="12"/>
      <c r="T241" s="5"/>
      <c r="U241" s="5" t="s">
        <v>1569</v>
      </c>
      <c r="V241" s="14" t="str">
        <f>IFERROR(IF(INDEX('11.5_Outliers-Other_recovery'!$N$5:$N$500,MATCH($F241,'11.5_Outliers-Other_recovery'!$F$5:$F$500,0))&lt;&gt;"N",
INDEX('11.5_Outliers-Other_recovery'!J$5:J$500,MATCH($F241,'11.5_Outliers-Other_recovery'!$F$5:$F$500,0)),""),"")</f>
        <v/>
      </c>
      <c r="W241" s="8" t="str">
        <f>IFERROR(IF(INDEX('11.5_Outliers-Other_recovery'!$N$5:$N$500,MATCH($F241,'11.5_Outliers-Other_recovery'!$F$5:$F$500,0))&lt;&gt;"N",
INDEX('11.5_Outliers-Other_recovery'!K$5:K$500,MATCH($F241,'11.5_Outliers-Other_recovery'!$F$5:$F$500,0)),""),"")</f>
        <v/>
      </c>
      <c r="X241" s="14" t="str">
        <f>IFERROR(IF(INDEX('11.5_Outliers-Other_recovery'!$N$5:$N$500,MATCH($F241,'11.5_Outliers-Other_recovery'!$F$5:$F$500,0))&lt;&gt;"N",
INDEX('11.5_Outliers-Other_recovery'!L$5:L$500,MATCH($F241,'11.5_Outliers-Other_recovery'!$F$5:$F$500,0)),""),"")</f>
        <v/>
      </c>
      <c r="Y241" s="14">
        <f>IFERROR(IF(INDEX('11.4_Outliers-Formal_dry_recy'!$N$5:$N$500,MATCH($F241,'11.4_Outliers-Formal_dry_recy'!$F$5:$F$500,0))&lt;&gt;"N",
INDEX('11.4_Outliers-Formal_dry_recy'!J$5:J$500,MATCH($F241,'11.4_Outliers-Formal_dry_recy'!$F$5:$F$500,0)),""),"")</f>
        <v>20</v>
      </c>
      <c r="Z241" s="8">
        <f>IFERROR(IF(INDEX('11.4_Outliers-Formal_dry_recy'!$N$5:$N$500,MATCH($F241,'11.4_Outliers-Formal_dry_recy'!$F$5:$F$500,0))&lt;&gt;"N",
INDEX('11.4_Outliers-Formal_dry_recy'!K$5:K$500,MATCH($F241,'11.4_Outliers-Formal_dry_recy'!$F$5:$F$500,0)),""),"")</f>
        <v>2016</v>
      </c>
      <c r="AA241" s="14" t="str">
        <f>IFERROR(IF(INDEX('11.4_Outliers-Formal_dry_recy'!$N$5:$N$500,MATCH($F241,'11.4_Outliers-Formal_dry_recy'!$F$5:$F$500,0))&lt;&gt;"N",
INDEX('11.4_Outliers-Formal_dry_recy'!L$5:L$500,MATCH($F241,'11.4_Outliers-Formal_dry_recy'!$F$5:$F$500,0)),""),"")</f>
        <v>WaW_202</v>
      </c>
      <c r="AB241" s="14">
        <f>IFERROR(IF(INDEX('11.6_Outliers-Incineration'!$N$5:$N$500,MATCH($F241,'11.6_Outliers-Incineration'!$F$5:$F$500,0))&lt;&gt;"N",
INDEX('11.6_Outliers-Incineration'!J$5:J$500,MATCH($F241,'11.6_Outliers-Incineration'!$F$5:$F$500,0)),""),"")</f>
        <v>0</v>
      </c>
      <c r="AC241" s="8">
        <f>IFERROR(IF(INDEX('11.6_Outliers-Incineration'!$N$5:$N$500,MATCH($F241,'11.6_Outliers-Incineration'!$F$5:$F$500,0))&lt;&gt;"N",
INDEX('11.6_Outliers-Incineration'!K$5:K$500,MATCH($F241,'11.6_Outliers-Incineration'!$F$5:$F$500,0)),""),"")</f>
        <v>2016</v>
      </c>
      <c r="AD241" s="14" t="str">
        <f>IFERROR(IF(INDEX('11.6_Outliers-Incineration'!$N$5:$N$500,MATCH($F241,'11.6_Outliers-Incineration'!$F$5:$F$500,0))&lt;&gt;"N",
INDEX('11.6_Outliers-Incineration'!L$5:L$500,MATCH($F241,'11.6_Outliers-Incineration'!$F$5:$F$500,0)),""),"")</f>
        <v>WaW_202</v>
      </c>
      <c r="AE241" s="14">
        <f>IFERROR(IF(INDEX('11.7_Outliers-Controlled_disp'!$N$5:$N$500,MATCH($F241,'11.7_Outliers-Controlled_disp'!$F$5:$F$500,0))&lt;&gt;"N",
INDEX('11.7_Outliers-Controlled_disp'!J$5:J$500,MATCH($F241,'11.7_Outliers-Controlled_disp'!$F$5:$F$500,0)),""),"")</f>
        <v>0</v>
      </c>
      <c r="AF241" s="8">
        <f>IFERROR(IF(INDEX('11.7_Outliers-Controlled_disp'!$N$5:$N$500,MATCH($F241,'11.7_Outliers-Controlled_disp'!$F$5:$F$500,0))&lt;&gt;"N",
INDEX('11.7_Outliers-Controlled_disp'!K$5:K$500,MATCH($F241,'11.7_Outliers-Controlled_disp'!$F$5:$F$500,0)),""),"")</f>
        <v>2016</v>
      </c>
      <c r="AG241" s="14" t="str">
        <f>IFERROR(IF(INDEX('11.7_Outliers-Controlled_disp'!$N$5:$N$500,MATCH($F241,'11.7_Outliers-Controlled_disp'!$F$5:$F$500,0))&lt;&gt;"N",
INDEX('11.7_Outliers-Controlled_disp'!L$5:L$500,MATCH($F241,'11.7_Outliers-Controlled_disp'!$F$5:$F$500,0)),""),"")</f>
        <v>WaW_202</v>
      </c>
      <c r="AI241" s="5"/>
      <c r="AJ241" s="5" t="s">
        <v>1569</v>
      </c>
      <c r="AK241" s="5">
        <f t="shared" si="3"/>
        <v>6</v>
      </c>
    </row>
    <row r="242" spans="1:37" x14ac:dyDescent="0.25">
      <c r="A242" s="5" t="s">
        <v>1209</v>
      </c>
      <c r="B242" s="5" t="s">
        <v>1212</v>
      </c>
      <c r="C242" s="5" t="s">
        <v>1211</v>
      </c>
      <c r="D242" s="5" t="s">
        <v>1038</v>
      </c>
      <c r="E242" s="5" t="s">
        <v>1213</v>
      </c>
      <c r="F242" s="5" t="s">
        <v>1210</v>
      </c>
      <c r="G242" s="5">
        <v>1</v>
      </c>
      <c r="H242" s="15">
        <v>1</v>
      </c>
      <c r="I242" s="4"/>
      <c r="J242" s="13">
        <f>IFERROR(IF(INDEX('11.1_Outliers-Generation'!$N$5:$N$500,MATCH($F242,'11.1_Outliers-Generation'!$F$5:$F$500,0))&lt;&gt;"N",
INDEX('11.1_Outliers-Generation'!J$5:J$500,MATCH($F242,'11.1_Outliers-Generation'!$F$5:$F$500,0)),""),"")</f>
        <v>0.63999999999999757</v>
      </c>
      <c r="K242" s="8">
        <f>IFERROR(IF(INDEX('11.1_Outliers-Generation'!$N$5:$N$500,MATCH($F242,'11.1_Outliers-Generation'!$F$5:$F$500,0))&lt;&gt;"N",
INDEX('11.1_Outliers-Generation'!K$5:K$500,MATCH($F242,'11.1_Outliers-Generation'!$F$5:$F$500,0)),""),"")</f>
        <v>2015</v>
      </c>
      <c r="L242" s="13" t="str">
        <f>IFERROR(IF(INDEX('11.1_Outliers-Generation'!$N$5:$N$500,MATCH($F242,'11.1_Outliers-Generation'!$F$5:$F$500,0))&lt;&gt;"N",
INDEX('11.1_Outliers-Generation'!L$5:L$500,MATCH($F242,'11.1_Outliers-Generation'!$F$5:$F$500,0)),""),"")</f>
        <v>WaW_204</v>
      </c>
      <c r="M242" s="14">
        <f>IFERROR(IF(INDEX('11.2_Outliers-Collection_cov'!$N$5:$N$500,MATCH($F242,'11.2_Outliers-Collection_cov'!$F$5:$F$500,0))&lt;&gt;"N",
INDEX('11.2_Outliers-Collection_cov'!J$5:J$500,MATCH($F242,'11.2_Outliers-Collection_cov'!$F$5:$F$500,0)),""),"")</f>
        <v>100</v>
      </c>
      <c r="N242" s="8">
        <f>IFERROR(IF(INDEX('11.2_Outliers-Collection_cov'!$N$5:$N$500,MATCH($F242,'11.2_Outliers-Collection_cov'!$F$5:$F$500,0))&lt;&gt;"N",
INDEX('11.2_Outliers-Collection_cov'!K$5:K$500,MATCH($F242,'11.2_Outliers-Collection_cov'!$F$5:$F$500,0)),""),"")</f>
        <v>2015</v>
      </c>
      <c r="O242" s="13" t="str">
        <f>IFERROR(IF(INDEX('11.2_Outliers-Collection_cov'!$N$5:$N$500,MATCH($F242,'11.2_Outliers-Collection_cov'!$F$5:$F$500,0))&lt;&gt;"N",
INDEX('11.2_Outliers-Collection_cov'!L$5:L$500,MATCH($F242,'11.2_Outliers-Collection_cov'!$F$5:$F$500,0)),""),"")</f>
        <v>WaW_204</v>
      </c>
      <c r="P242" s="14">
        <f>IFERROR(IF(INDEX('11.3_Outliers-Plastic'!$N$5:$N$500,MATCH($F242,'11.3_Outliers-Plastic'!$F$5:$F$500,0))&lt;&gt;"N",
INDEX('11.3_Outliers-Plastic'!J$5:J$500,MATCH($F242,'11.3_Outliers-Plastic'!$F$5:$F$500,0)),""),"")</f>
        <v>18.618618618618619</v>
      </c>
      <c r="Q242" s="8">
        <f>IFERROR(IF(INDEX('11.3_Outliers-Plastic'!$N$5:$N$500,MATCH($F242,'11.3_Outliers-Plastic'!$F$5:$F$500,0))&lt;&gt;"N",
INDEX('11.3_Outliers-Plastic'!K$5:K$500,MATCH($F242,'11.3_Outliers-Plastic'!$F$5:$F$500,0)),""),"")</f>
        <v>2015</v>
      </c>
      <c r="R242" s="14" t="str">
        <f>IFERROR(IF(INDEX('11.3_Outliers-Plastic'!$N$5:$N$500,MATCH($F242,'11.3_Outliers-Plastic'!$F$5:$F$500,0))&lt;&gt;"N",
INDEX('11.3_Outliers-Plastic'!L$5:L$500,MATCH($F242,'11.3_Outliers-Plastic'!$F$5:$F$500,0)),""),"")</f>
        <v>WaW_204</v>
      </c>
      <c r="S242" s="12"/>
      <c r="T242" s="5"/>
      <c r="U242" s="5" t="s">
        <v>1569</v>
      </c>
      <c r="V242" s="14" t="str">
        <f>IFERROR(IF(INDEX('11.5_Outliers-Other_recovery'!$N$5:$N$500,MATCH($F242,'11.5_Outliers-Other_recovery'!$F$5:$F$500,0))&lt;&gt;"N",
INDEX('11.5_Outliers-Other_recovery'!J$5:J$500,MATCH($F242,'11.5_Outliers-Other_recovery'!$F$5:$F$500,0)),""),"")</f>
        <v/>
      </c>
      <c r="W242" s="8" t="str">
        <f>IFERROR(IF(INDEX('11.5_Outliers-Other_recovery'!$N$5:$N$500,MATCH($F242,'11.5_Outliers-Other_recovery'!$F$5:$F$500,0))&lt;&gt;"N",
INDEX('11.5_Outliers-Other_recovery'!K$5:K$500,MATCH($F242,'11.5_Outliers-Other_recovery'!$F$5:$F$500,0)),""),"")</f>
        <v/>
      </c>
      <c r="X242" s="14" t="str">
        <f>IFERROR(IF(INDEX('11.5_Outliers-Other_recovery'!$N$5:$N$500,MATCH($F242,'11.5_Outliers-Other_recovery'!$F$5:$F$500,0))&lt;&gt;"N",
INDEX('11.5_Outliers-Other_recovery'!L$5:L$500,MATCH($F242,'11.5_Outliers-Other_recovery'!$F$5:$F$500,0)),""),"")</f>
        <v/>
      </c>
      <c r="Y242" s="14" t="str">
        <f>IFERROR(IF(INDEX('11.4_Outliers-Formal_dry_recy'!$N$5:$N$500,MATCH($F242,'11.4_Outliers-Formal_dry_recy'!$F$5:$F$500,0))&lt;&gt;"N",
INDEX('11.4_Outliers-Formal_dry_recy'!J$5:J$500,MATCH($F242,'11.4_Outliers-Formal_dry_recy'!$F$5:$F$500,0)),""),"")</f>
        <v/>
      </c>
      <c r="Z242" s="8" t="str">
        <f>IFERROR(IF(INDEX('11.4_Outliers-Formal_dry_recy'!$N$5:$N$500,MATCH($F242,'11.4_Outliers-Formal_dry_recy'!$F$5:$F$500,0))&lt;&gt;"N",
INDEX('11.4_Outliers-Formal_dry_recy'!K$5:K$500,MATCH($F242,'11.4_Outliers-Formal_dry_recy'!$F$5:$F$500,0)),""),"")</f>
        <v/>
      </c>
      <c r="AA242" s="14" t="str">
        <f>IFERROR(IF(INDEX('11.4_Outliers-Formal_dry_recy'!$N$5:$N$500,MATCH($F242,'11.4_Outliers-Formal_dry_recy'!$F$5:$F$500,0))&lt;&gt;"N",
INDEX('11.4_Outliers-Formal_dry_recy'!L$5:L$500,MATCH($F242,'11.4_Outliers-Formal_dry_recy'!$F$5:$F$500,0)),""),"")</f>
        <v/>
      </c>
      <c r="AB242" s="14" t="str">
        <f>IFERROR(IF(INDEX('11.6_Outliers-Incineration'!$N$5:$N$500,MATCH($F242,'11.6_Outliers-Incineration'!$F$5:$F$500,0))&lt;&gt;"N",
INDEX('11.6_Outliers-Incineration'!J$5:J$500,MATCH($F242,'11.6_Outliers-Incineration'!$F$5:$F$500,0)),""),"")</f>
        <v/>
      </c>
      <c r="AC242" s="8" t="str">
        <f>IFERROR(IF(INDEX('11.6_Outliers-Incineration'!$N$5:$N$500,MATCH($F242,'11.6_Outliers-Incineration'!$F$5:$F$500,0))&lt;&gt;"N",
INDEX('11.6_Outliers-Incineration'!K$5:K$500,MATCH($F242,'11.6_Outliers-Incineration'!$F$5:$F$500,0)),""),"")</f>
        <v/>
      </c>
      <c r="AD242" s="14" t="str">
        <f>IFERROR(IF(INDEX('11.6_Outliers-Incineration'!$N$5:$N$500,MATCH($F242,'11.6_Outliers-Incineration'!$F$5:$F$500,0))&lt;&gt;"N",
INDEX('11.6_Outliers-Incineration'!L$5:L$500,MATCH($F242,'11.6_Outliers-Incineration'!$F$5:$F$500,0)),""),"")</f>
        <v/>
      </c>
      <c r="AE242" s="14" t="str">
        <f>IFERROR(IF(INDEX('11.7_Outliers-Controlled_disp'!$N$5:$N$500,MATCH($F242,'11.7_Outliers-Controlled_disp'!$F$5:$F$500,0))&lt;&gt;"N",
INDEX('11.7_Outliers-Controlled_disp'!J$5:J$500,MATCH($F242,'11.7_Outliers-Controlled_disp'!$F$5:$F$500,0)),""),"")</f>
        <v/>
      </c>
      <c r="AF242" s="8" t="str">
        <f>IFERROR(IF(INDEX('11.7_Outliers-Controlled_disp'!$N$5:$N$500,MATCH($F242,'11.7_Outliers-Controlled_disp'!$F$5:$F$500,0))&lt;&gt;"N",
INDEX('11.7_Outliers-Controlled_disp'!K$5:K$500,MATCH($F242,'11.7_Outliers-Controlled_disp'!$F$5:$F$500,0)),""),"")</f>
        <v/>
      </c>
      <c r="AG242" s="14" t="str">
        <f>IFERROR(IF(INDEX('11.7_Outliers-Controlled_disp'!$N$5:$N$500,MATCH($F242,'11.7_Outliers-Controlled_disp'!$F$5:$F$500,0))&lt;&gt;"N",
INDEX('11.7_Outliers-Controlled_disp'!L$5:L$500,MATCH($F242,'11.7_Outliers-Controlled_disp'!$F$5:$F$500,0)),""),"")</f>
        <v/>
      </c>
      <c r="AI242" s="5"/>
      <c r="AJ242" s="5" t="s">
        <v>1569</v>
      </c>
      <c r="AK242" s="5">
        <f t="shared" si="3"/>
        <v>3</v>
      </c>
    </row>
    <row r="243" spans="1:37" x14ac:dyDescent="0.25">
      <c r="A243" s="5" t="s">
        <v>210</v>
      </c>
      <c r="B243" s="5" t="s">
        <v>213</v>
      </c>
      <c r="C243" s="5" t="s">
        <v>212</v>
      </c>
      <c r="D243" s="5" t="s">
        <v>35</v>
      </c>
      <c r="E243" s="5" t="s">
        <v>214</v>
      </c>
      <c r="F243" s="5" t="s">
        <v>211</v>
      </c>
      <c r="G243" s="5">
        <v>2</v>
      </c>
      <c r="H243" s="15">
        <v>1</v>
      </c>
      <c r="I243" s="4"/>
      <c r="J243" s="13">
        <f>IFERROR(IF(INDEX('11.1_Outliers-Generation'!$N$5:$N$500,MATCH($F243,'11.1_Outliers-Generation'!$F$5:$F$500,0))&lt;&gt;"N",
INDEX('11.1_Outliers-Generation'!J$5:J$500,MATCH($F243,'11.1_Outliers-Generation'!$F$5:$F$500,0)),""),"")</f>
        <v>1.2230674052765826</v>
      </c>
      <c r="K243" s="8">
        <f>IFERROR(IF(INDEX('11.1_Outliers-Generation'!$N$5:$N$500,MATCH($F243,'11.1_Outliers-Generation'!$F$5:$F$500,0))&lt;&gt;"N",
INDEX('11.1_Outliers-Generation'!K$5:K$500,MATCH($F243,'11.1_Outliers-Generation'!$F$5:$F$500,0)),""),"")</f>
        <v>2013</v>
      </c>
      <c r="L243" s="13" t="str">
        <f>IFERROR(IF(INDEX('11.1_Outliers-Generation'!$N$5:$N$500,MATCH($F243,'11.1_Outliers-Generation'!$F$5:$F$500,0))&lt;&gt;"N",
INDEX('11.1_Outliers-Generation'!L$5:L$500,MATCH($F243,'11.1_Outliers-Generation'!$F$5:$F$500,0)),""),"")</f>
        <v>WaW_205</v>
      </c>
      <c r="M243" s="14">
        <f>IFERROR(IF(INDEX('11.2_Outliers-Collection_cov'!$N$5:$N$500,MATCH($F243,'11.2_Outliers-Collection_cov'!$F$5:$F$500,0))&lt;&gt;"N",
INDEX('11.2_Outliers-Collection_cov'!J$5:J$500,MATCH($F243,'11.2_Outliers-Collection_cov'!$F$5:$F$500,0)),""),"")</f>
        <v>100</v>
      </c>
      <c r="N243" s="8">
        <f>IFERROR(IF(INDEX('11.2_Outliers-Collection_cov'!$N$5:$N$500,MATCH($F243,'11.2_Outliers-Collection_cov'!$F$5:$F$500,0))&lt;&gt;"N",
INDEX('11.2_Outliers-Collection_cov'!K$5:K$500,MATCH($F243,'11.2_Outliers-Collection_cov'!$F$5:$F$500,0)),""),"")</f>
        <v>2013</v>
      </c>
      <c r="O243" s="13" t="str">
        <f>IFERROR(IF(INDEX('11.2_Outliers-Collection_cov'!$N$5:$N$500,MATCH($F243,'11.2_Outliers-Collection_cov'!$F$5:$F$500,0))&lt;&gt;"N",
INDEX('11.2_Outliers-Collection_cov'!L$5:L$500,MATCH($F243,'11.2_Outliers-Collection_cov'!$F$5:$F$500,0)),""),"")</f>
        <v>WaW_205</v>
      </c>
      <c r="P243" s="14">
        <f>IFERROR(IF(INDEX('11.3_Outliers-Plastic'!$N$5:$N$500,MATCH($F243,'11.3_Outliers-Plastic'!$F$5:$F$500,0))&lt;&gt;"N",
INDEX('11.3_Outliers-Plastic'!J$5:J$500,MATCH($F243,'11.3_Outliers-Plastic'!$F$5:$F$500,0)),""),"")</f>
        <v>19.607060935474223</v>
      </c>
      <c r="Q243" s="8">
        <f>IFERROR(IF(INDEX('11.3_Outliers-Plastic'!$N$5:$N$500,MATCH($F243,'11.3_Outliers-Plastic'!$F$5:$F$500,0))&lt;&gt;"N",
INDEX('11.3_Outliers-Plastic'!K$5:K$500,MATCH($F243,'11.3_Outliers-Plastic'!$F$5:$F$500,0)),""),"")</f>
        <v>2013</v>
      </c>
      <c r="R243" s="14" t="str">
        <f>IFERROR(IF(INDEX('11.3_Outliers-Plastic'!$N$5:$N$500,MATCH($F243,'11.3_Outliers-Plastic'!$F$5:$F$500,0))&lt;&gt;"N",
INDEX('11.3_Outliers-Plastic'!L$5:L$500,MATCH($F243,'11.3_Outliers-Plastic'!$F$5:$F$500,0)),""),"")</f>
        <v>WaW_205</v>
      </c>
      <c r="S243" s="12"/>
      <c r="T243" s="5"/>
      <c r="U243" s="5" t="s">
        <v>1569</v>
      </c>
      <c r="V243" s="14">
        <f>IFERROR(IF(INDEX('11.5_Outliers-Other_recovery'!$N$5:$N$500,MATCH($F243,'11.5_Outliers-Other_recovery'!$F$5:$F$500,0))&lt;&gt;"N",
INDEX('11.5_Outliers-Other_recovery'!J$5:J$500,MATCH($F243,'11.5_Outliers-Other_recovery'!$F$5:$F$500,0)),""),"")</f>
        <v>0</v>
      </c>
      <c r="W243" s="8">
        <f>IFERROR(IF(INDEX('11.5_Outliers-Other_recovery'!$N$5:$N$500,MATCH($F243,'11.5_Outliers-Other_recovery'!$F$5:$F$500,0))&lt;&gt;"N",
INDEX('11.5_Outliers-Other_recovery'!K$5:K$500,MATCH($F243,'11.5_Outliers-Other_recovery'!$F$5:$F$500,0)),""),"")</f>
        <v>2013</v>
      </c>
      <c r="X243" s="14" t="str">
        <f>IFERROR(IF(INDEX('11.5_Outliers-Other_recovery'!$N$5:$N$500,MATCH($F243,'11.5_Outliers-Other_recovery'!$F$5:$F$500,0))&lt;&gt;"N",
INDEX('11.5_Outliers-Other_recovery'!L$5:L$500,MATCH($F243,'11.5_Outliers-Other_recovery'!$F$5:$F$500,0)),""),"")</f>
        <v>WaW_205</v>
      </c>
      <c r="Y243" s="14">
        <f>IFERROR(IF(INDEX('11.4_Outliers-Formal_dry_recy'!$N$5:$N$500,MATCH($F243,'11.4_Outliers-Formal_dry_recy'!$F$5:$F$500,0))&lt;&gt;"N",
INDEX('11.4_Outliers-Formal_dry_recy'!J$5:J$500,MATCH($F243,'11.4_Outliers-Formal_dry_recy'!$F$5:$F$500,0)),""),"")</f>
        <v>13</v>
      </c>
      <c r="Z243" s="8">
        <f>IFERROR(IF(INDEX('11.4_Outliers-Formal_dry_recy'!$N$5:$N$500,MATCH($F243,'11.4_Outliers-Formal_dry_recy'!$F$5:$F$500,0))&lt;&gt;"N",
INDEX('11.4_Outliers-Formal_dry_recy'!K$5:K$500,MATCH($F243,'11.4_Outliers-Formal_dry_recy'!$F$5:$F$500,0)),""),"")</f>
        <v>2013</v>
      </c>
      <c r="AA243" s="14" t="str">
        <f>IFERROR(IF(INDEX('11.4_Outliers-Formal_dry_recy'!$N$5:$N$500,MATCH($F243,'11.4_Outliers-Formal_dry_recy'!$F$5:$F$500,0))&lt;&gt;"N",
INDEX('11.4_Outliers-Formal_dry_recy'!L$5:L$500,MATCH($F243,'11.4_Outliers-Formal_dry_recy'!$F$5:$F$500,0)),""),"")</f>
        <v>WaW_205</v>
      </c>
      <c r="AB243" s="14">
        <f>IFERROR(IF(INDEX('11.6_Outliers-Incineration'!$N$5:$N$500,MATCH($F243,'11.6_Outliers-Incineration'!$F$5:$F$500,0))&lt;&gt;"N",
INDEX('11.6_Outliers-Incineration'!J$5:J$500,MATCH($F243,'11.6_Outliers-Incineration'!$F$5:$F$500,0)),""),"")</f>
        <v>0</v>
      </c>
      <c r="AC243" s="8">
        <f>IFERROR(IF(INDEX('11.6_Outliers-Incineration'!$N$5:$N$500,MATCH($F243,'11.6_Outliers-Incineration'!$F$5:$F$500,0))&lt;&gt;"N",
INDEX('11.6_Outliers-Incineration'!K$5:K$500,MATCH($F243,'11.6_Outliers-Incineration'!$F$5:$F$500,0)),""),"")</f>
        <v>2013</v>
      </c>
      <c r="AD243" s="14" t="str">
        <f>IFERROR(IF(INDEX('11.6_Outliers-Incineration'!$N$5:$N$500,MATCH($F243,'11.6_Outliers-Incineration'!$F$5:$F$500,0))&lt;&gt;"N",
INDEX('11.6_Outliers-Incineration'!L$5:L$500,MATCH($F243,'11.6_Outliers-Incineration'!$F$5:$F$500,0)),""),"")</f>
        <v>WaW_205</v>
      </c>
      <c r="AE243" s="14">
        <f>IFERROR(IF(INDEX('11.7_Outliers-Controlled_disp'!$N$5:$N$500,MATCH($F243,'11.7_Outliers-Controlled_disp'!$F$5:$F$500,0))&lt;&gt;"N",
INDEX('11.7_Outliers-Controlled_disp'!J$5:J$500,MATCH($F243,'11.7_Outliers-Controlled_disp'!$F$5:$F$500,0)),""),"")</f>
        <v>100</v>
      </c>
      <c r="AF243" s="8">
        <f>IFERROR(IF(INDEX('11.7_Outliers-Controlled_disp'!$N$5:$N$500,MATCH($F243,'11.7_Outliers-Controlled_disp'!$F$5:$F$500,0))&lt;&gt;"N",
INDEX('11.7_Outliers-Controlled_disp'!K$5:K$500,MATCH($F243,'11.7_Outliers-Controlled_disp'!$F$5:$F$500,0)),""),"")</f>
        <v>2013</v>
      </c>
      <c r="AG243" s="14" t="str">
        <f>IFERROR(IF(INDEX('11.7_Outliers-Controlled_disp'!$N$5:$N$500,MATCH($F243,'11.7_Outliers-Controlled_disp'!$F$5:$F$500,0))&lt;&gt;"N",
INDEX('11.7_Outliers-Controlled_disp'!L$5:L$500,MATCH($F243,'11.7_Outliers-Controlled_disp'!$F$5:$F$500,0)),""),"")</f>
        <v>WaW_205</v>
      </c>
      <c r="AI243" s="5"/>
      <c r="AJ243" s="5" t="s">
        <v>1569</v>
      </c>
      <c r="AK243" s="5">
        <f t="shared" si="3"/>
        <v>7</v>
      </c>
    </row>
    <row r="244" spans="1:37" x14ac:dyDescent="0.25">
      <c r="A244" s="5" t="s">
        <v>215</v>
      </c>
      <c r="B244" s="5" t="s">
        <v>213</v>
      </c>
      <c r="C244" s="5" t="s">
        <v>212</v>
      </c>
      <c r="D244" s="5" t="s">
        <v>35</v>
      </c>
      <c r="E244" s="5" t="s">
        <v>217</v>
      </c>
      <c r="F244" s="5" t="s">
        <v>216</v>
      </c>
      <c r="G244" s="5">
        <v>2</v>
      </c>
      <c r="H244" s="15">
        <v>1</v>
      </c>
      <c r="I244" s="4"/>
      <c r="J244" s="13">
        <f>IFERROR(IF(INDEX('11.1_Outliers-Generation'!$N$5:$N$500,MATCH($F244,'11.1_Outliers-Generation'!$F$5:$F$500,0))&lt;&gt;"N",
INDEX('11.1_Outliers-Generation'!J$5:J$500,MATCH($F244,'11.1_Outliers-Generation'!$F$5:$F$500,0)),""),"")</f>
        <v>1.5643680964079016</v>
      </c>
      <c r="K244" s="8">
        <f>IFERROR(IF(INDEX('11.1_Outliers-Generation'!$N$5:$N$500,MATCH($F244,'11.1_Outliers-Generation'!$F$5:$F$500,0))&lt;&gt;"N",
INDEX('11.1_Outliers-Generation'!K$5:K$500,MATCH($F244,'11.1_Outliers-Generation'!$F$5:$F$500,0)),""),"")</f>
        <v>2013</v>
      </c>
      <c r="L244" s="13" t="str">
        <f>IFERROR(IF(INDEX('11.1_Outliers-Generation'!$N$5:$N$500,MATCH($F244,'11.1_Outliers-Generation'!$F$5:$F$500,0))&lt;&gt;"N",
INDEX('11.1_Outliers-Generation'!L$5:L$500,MATCH($F244,'11.1_Outliers-Generation'!$F$5:$F$500,0)),""),"")</f>
        <v>WaW_206</v>
      </c>
      <c r="M244" s="14">
        <f>IFERROR(IF(INDEX('11.2_Outliers-Collection_cov'!$N$5:$N$500,MATCH($F244,'11.2_Outliers-Collection_cov'!$F$5:$F$500,0))&lt;&gt;"N",
INDEX('11.2_Outliers-Collection_cov'!J$5:J$500,MATCH($F244,'11.2_Outliers-Collection_cov'!$F$5:$F$500,0)),""),"")</f>
        <v>98</v>
      </c>
      <c r="N244" s="8">
        <f>IFERROR(IF(INDEX('11.2_Outliers-Collection_cov'!$N$5:$N$500,MATCH($F244,'11.2_Outliers-Collection_cov'!$F$5:$F$500,0))&lt;&gt;"N",
INDEX('11.2_Outliers-Collection_cov'!K$5:K$500,MATCH($F244,'11.2_Outliers-Collection_cov'!$F$5:$F$500,0)),""),"")</f>
        <v>2013</v>
      </c>
      <c r="O244" s="13" t="str">
        <f>IFERROR(IF(INDEX('11.2_Outliers-Collection_cov'!$N$5:$N$500,MATCH($F244,'11.2_Outliers-Collection_cov'!$F$5:$F$500,0))&lt;&gt;"N",
INDEX('11.2_Outliers-Collection_cov'!L$5:L$500,MATCH($F244,'11.2_Outliers-Collection_cov'!$F$5:$F$500,0)),""),"")</f>
        <v>WaW_206</v>
      </c>
      <c r="P244" s="14">
        <f>IFERROR(IF(INDEX('11.3_Outliers-Plastic'!$N$5:$N$500,MATCH($F244,'11.3_Outliers-Plastic'!$F$5:$F$500,0))&lt;&gt;"N",
INDEX('11.3_Outliers-Plastic'!J$5:J$500,MATCH($F244,'11.3_Outliers-Plastic'!$F$5:$F$500,0)),""),"")</f>
        <v>9.9198396793587165</v>
      </c>
      <c r="Q244" s="8">
        <f>IFERROR(IF(INDEX('11.3_Outliers-Plastic'!$N$5:$N$500,MATCH($F244,'11.3_Outliers-Plastic'!$F$5:$F$500,0))&lt;&gt;"N",
INDEX('11.3_Outliers-Plastic'!K$5:K$500,MATCH($F244,'11.3_Outliers-Plastic'!$F$5:$F$500,0)),""),"")</f>
        <v>2013</v>
      </c>
      <c r="R244" s="14" t="str">
        <f>IFERROR(IF(INDEX('11.3_Outliers-Plastic'!$N$5:$N$500,MATCH($F244,'11.3_Outliers-Plastic'!$F$5:$F$500,0))&lt;&gt;"N",
INDEX('11.3_Outliers-Plastic'!L$5:L$500,MATCH($F244,'11.3_Outliers-Plastic'!$F$5:$F$500,0)),""),"")</f>
        <v>WaW_206</v>
      </c>
      <c r="S244" s="12"/>
      <c r="T244" s="5"/>
      <c r="U244" s="5" t="s">
        <v>1569</v>
      </c>
      <c r="V244" s="14">
        <f>IFERROR(IF(INDEX('11.5_Outliers-Other_recovery'!$N$5:$N$500,MATCH($F244,'11.5_Outliers-Other_recovery'!$F$5:$F$500,0))&lt;&gt;"N",
INDEX('11.5_Outliers-Other_recovery'!J$5:J$500,MATCH($F244,'11.5_Outliers-Other_recovery'!$F$5:$F$500,0)),""),"")</f>
        <v>0</v>
      </c>
      <c r="W244" s="8">
        <f>IFERROR(IF(INDEX('11.5_Outliers-Other_recovery'!$N$5:$N$500,MATCH($F244,'11.5_Outliers-Other_recovery'!$F$5:$F$500,0))&lt;&gt;"N",
INDEX('11.5_Outliers-Other_recovery'!K$5:K$500,MATCH($F244,'11.5_Outliers-Other_recovery'!$F$5:$F$500,0)),""),"")</f>
        <v>2013</v>
      </c>
      <c r="X244" s="14" t="str">
        <f>IFERROR(IF(INDEX('11.5_Outliers-Other_recovery'!$N$5:$N$500,MATCH($F244,'11.5_Outliers-Other_recovery'!$F$5:$F$500,0))&lt;&gt;"N",
INDEX('11.5_Outliers-Other_recovery'!L$5:L$500,MATCH($F244,'11.5_Outliers-Other_recovery'!$F$5:$F$500,0)),""),"")</f>
        <v>WaW_206</v>
      </c>
      <c r="Y244" s="14">
        <f>IFERROR(IF(INDEX('11.4_Outliers-Formal_dry_recy'!$N$5:$N$500,MATCH($F244,'11.4_Outliers-Formal_dry_recy'!$F$5:$F$500,0))&lt;&gt;"N",
INDEX('11.4_Outliers-Formal_dry_recy'!J$5:J$500,MATCH($F244,'11.4_Outliers-Formal_dry_recy'!$F$5:$F$500,0)),""),"")</f>
        <v>36</v>
      </c>
      <c r="Z244" s="8">
        <f>IFERROR(IF(INDEX('11.4_Outliers-Formal_dry_recy'!$N$5:$N$500,MATCH($F244,'11.4_Outliers-Formal_dry_recy'!$F$5:$F$500,0))&lt;&gt;"N",
INDEX('11.4_Outliers-Formal_dry_recy'!K$5:K$500,MATCH($F244,'11.4_Outliers-Formal_dry_recy'!$F$5:$F$500,0)),""),"")</f>
        <v>2013</v>
      </c>
      <c r="AA244" s="14" t="str">
        <f>IFERROR(IF(INDEX('11.4_Outliers-Formal_dry_recy'!$N$5:$N$500,MATCH($F244,'11.4_Outliers-Formal_dry_recy'!$F$5:$F$500,0))&lt;&gt;"N",
INDEX('11.4_Outliers-Formal_dry_recy'!L$5:L$500,MATCH($F244,'11.4_Outliers-Formal_dry_recy'!$F$5:$F$500,0)),""),"")</f>
        <v>WaW_206</v>
      </c>
      <c r="AB244" s="14">
        <f>IFERROR(IF(INDEX('11.6_Outliers-Incineration'!$N$5:$N$500,MATCH($F244,'11.6_Outliers-Incineration'!$F$5:$F$500,0))&lt;&gt;"N",
INDEX('11.6_Outliers-Incineration'!J$5:J$500,MATCH($F244,'11.6_Outliers-Incineration'!$F$5:$F$500,0)),""),"")</f>
        <v>0</v>
      </c>
      <c r="AC244" s="8">
        <f>IFERROR(IF(INDEX('11.6_Outliers-Incineration'!$N$5:$N$500,MATCH($F244,'11.6_Outliers-Incineration'!$F$5:$F$500,0))&lt;&gt;"N",
INDEX('11.6_Outliers-Incineration'!K$5:K$500,MATCH($F244,'11.6_Outliers-Incineration'!$F$5:$F$500,0)),""),"")</f>
        <v>2013</v>
      </c>
      <c r="AD244" s="14" t="str">
        <f>IFERROR(IF(INDEX('11.6_Outliers-Incineration'!$N$5:$N$500,MATCH($F244,'11.6_Outliers-Incineration'!$F$5:$F$500,0))&lt;&gt;"N",
INDEX('11.6_Outliers-Incineration'!L$5:L$500,MATCH($F244,'11.6_Outliers-Incineration'!$F$5:$F$500,0)),""),"")</f>
        <v>WaW_206</v>
      </c>
      <c r="AE244" s="14">
        <f>IFERROR(IF(INDEX('11.7_Outliers-Controlled_disp'!$N$5:$N$500,MATCH($F244,'11.7_Outliers-Controlled_disp'!$F$5:$F$500,0))&lt;&gt;"N",
INDEX('11.7_Outliers-Controlled_disp'!J$5:J$500,MATCH($F244,'11.7_Outliers-Controlled_disp'!$F$5:$F$500,0)),""),"")</f>
        <v>100</v>
      </c>
      <c r="AF244" s="8">
        <f>IFERROR(IF(INDEX('11.7_Outliers-Controlled_disp'!$N$5:$N$500,MATCH($F244,'11.7_Outliers-Controlled_disp'!$F$5:$F$500,0))&lt;&gt;"N",
INDEX('11.7_Outliers-Controlled_disp'!K$5:K$500,MATCH($F244,'11.7_Outliers-Controlled_disp'!$F$5:$F$500,0)),""),"")</f>
        <v>2013</v>
      </c>
      <c r="AG244" s="14" t="str">
        <f>IFERROR(IF(INDEX('11.7_Outliers-Controlled_disp'!$N$5:$N$500,MATCH($F244,'11.7_Outliers-Controlled_disp'!$F$5:$F$500,0))&lt;&gt;"N",
INDEX('11.7_Outliers-Controlled_disp'!L$5:L$500,MATCH($F244,'11.7_Outliers-Controlled_disp'!$F$5:$F$500,0)),""),"")</f>
        <v>WaW_206</v>
      </c>
      <c r="AI244" s="5"/>
      <c r="AJ244" s="5" t="s">
        <v>1569</v>
      </c>
      <c r="AK244" s="5">
        <f t="shared" si="3"/>
        <v>7</v>
      </c>
    </row>
    <row r="245" spans="1:37" x14ac:dyDescent="0.25">
      <c r="A245" s="5" t="s">
        <v>1214</v>
      </c>
      <c r="B245" s="5" t="s">
        <v>1633</v>
      </c>
      <c r="C245" s="5" t="s">
        <v>1216</v>
      </c>
      <c r="D245" s="5" t="s">
        <v>1038</v>
      </c>
      <c r="E245" s="5" t="s">
        <v>1217</v>
      </c>
      <c r="F245" s="5" t="s">
        <v>1215</v>
      </c>
      <c r="G245" s="5">
        <v>1</v>
      </c>
      <c r="H245" s="15">
        <v>2</v>
      </c>
      <c r="I245" s="4" t="s">
        <v>1924</v>
      </c>
      <c r="J245" s="13">
        <f>IFERROR(IF(INDEX('11.1_Outliers-Generation'!$N$5:$N$500,MATCH($F245,'11.1_Outliers-Generation'!$F$5:$F$500,0))&lt;&gt;"N",
INDEX('11.1_Outliers-Generation'!J$5:J$500,MATCH($F245,'11.1_Outliers-Generation'!$F$5:$F$500,0)),""),"")</f>
        <v>1.1317042819111716</v>
      </c>
      <c r="K245" s="8">
        <f>IFERROR(IF(INDEX('11.1_Outliers-Generation'!$N$5:$N$500,MATCH($F245,'11.1_Outliers-Generation'!$F$5:$F$500,0))&lt;&gt;"N",
INDEX('11.1_Outliers-Generation'!K$5:K$500,MATCH($F245,'11.1_Outliers-Generation'!$F$5:$F$500,0)),""),"")</f>
        <v>2016</v>
      </c>
      <c r="L245" s="13" t="str">
        <f>IFERROR(IF(INDEX('11.1_Outliers-Generation'!$N$5:$N$500,MATCH($F245,'11.1_Outliers-Generation'!$F$5:$F$500,0))&lt;&gt;"N",
INDEX('11.1_Outliers-Generation'!L$5:L$500,MATCH($F245,'11.1_Outliers-Generation'!$F$5:$F$500,0)),""),"")</f>
        <v>WaW_207</v>
      </c>
      <c r="M245" s="14">
        <f>IFERROR(IF(INDEX('11.2_Outliers-Collection_cov'!$N$5:$N$500,MATCH($F245,'11.2_Outliers-Collection_cov'!$F$5:$F$500,0))&lt;&gt;"N",
INDEX('11.2_Outliers-Collection_cov'!J$5:J$500,MATCH($F245,'11.2_Outliers-Collection_cov'!$F$5:$F$500,0)),""),"")</f>
        <v>87.83</v>
      </c>
      <c r="N245" s="8">
        <f>IFERROR(IF(INDEX('11.2_Outliers-Collection_cov'!$N$5:$N$500,MATCH($F245,'11.2_Outliers-Collection_cov'!$F$5:$F$500,0))&lt;&gt;"N",
INDEX('11.2_Outliers-Collection_cov'!K$5:K$500,MATCH($F245,'11.2_Outliers-Collection_cov'!$F$5:$F$500,0)),""),"")</f>
        <v>2016</v>
      </c>
      <c r="O245" s="13" t="str">
        <f>IFERROR(IF(INDEX('11.2_Outliers-Collection_cov'!$N$5:$N$500,MATCH($F245,'11.2_Outliers-Collection_cov'!$F$5:$F$500,0))&lt;&gt;"N",
INDEX('11.2_Outliers-Collection_cov'!L$5:L$500,MATCH($F245,'11.2_Outliers-Collection_cov'!$F$5:$F$500,0)),""),"")</f>
        <v>WaW_207</v>
      </c>
      <c r="P245" s="14">
        <f>IFERROR(IF(INDEX('11.3_Outliers-Plastic'!$N$5:$N$500,MATCH($F245,'11.3_Outliers-Plastic'!$F$5:$F$500,0))&lt;&gt;"N",
INDEX('11.3_Outliers-Plastic'!J$5:J$500,MATCH($F245,'11.3_Outliers-Plastic'!$F$5:$F$500,0)),""),"")</f>
        <v>12.4</v>
      </c>
      <c r="Q245" s="8">
        <f>IFERROR(IF(INDEX('11.3_Outliers-Plastic'!$N$5:$N$500,MATCH($F245,'11.3_Outliers-Plastic'!$F$5:$F$500,0))&lt;&gt;"N",
INDEX('11.3_Outliers-Plastic'!K$5:K$500,MATCH($F245,'11.3_Outliers-Plastic'!$F$5:$F$500,0)),""),"")</f>
        <v>2016</v>
      </c>
      <c r="R245" s="14" t="str">
        <f>IFERROR(IF(INDEX('11.3_Outliers-Plastic'!$N$5:$N$500,MATCH($F245,'11.3_Outliers-Plastic'!$F$5:$F$500,0))&lt;&gt;"N",
INDEX('11.3_Outliers-Plastic'!L$5:L$500,MATCH($F245,'11.3_Outliers-Plastic'!$F$5:$F$500,0)),""),"")</f>
        <v>WaW_207</v>
      </c>
      <c r="S245" s="12"/>
      <c r="T245" s="5"/>
      <c r="U245" s="5" t="s">
        <v>1569</v>
      </c>
      <c r="V245" s="14">
        <f>IFERROR(IF(INDEX('11.5_Outliers-Other_recovery'!$N$5:$N$500,MATCH($F245,'11.5_Outliers-Other_recovery'!$F$5:$F$500,0))&lt;&gt;"N",
INDEX('11.5_Outliers-Other_recovery'!J$5:J$500,MATCH($F245,'11.5_Outliers-Other_recovery'!$F$5:$F$500,0)),""),"")</f>
        <v>0</v>
      </c>
      <c r="W245" s="8">
        <f>IFERROR(IF(INDEX('11.5_Outliers-Other_recovery'!$N$5:$N$500,MATCH($F245,'11.5_Outliers-Other_recovery'!$F$5:$F$500,0))&lt;&gt;"N",
INDEX('11.5_Outliers-Other_recovery'!K$5:K$500,MATCH($F245,'11.5_Outliers-Other_recovery'!$F$5:$F$500,0)),""),"")</f>
        <v>2016</v>
      </c>
      <c r="X245" s="14" t="str">
        <f>IFERROR(IF(INDEX('11.5_Outliers-Other_recovery'!$N$5:$N$500,MATCH($F245,'11.5_Outliers-Other_recovery'!$F$5:$F$500,0))&lt;&gt;"N",
INDEX('11.5_Outliers-Other_recovery'!L$5:L$500,MATCH($F245,'11.5_Outliers-Other_recovery'!$F$5:$F$500,0)),""),"")</f>
        <v>WaW_207</v>
      </c>
      <c r="Y245" s="14">
        <f>IFERROR(IF(INDEX('11.4_Outliers-Formal_dry_recy'!$N$5:$N$500,MATCH($F245,'11.4_Outliers-Formal_dry_recy'!$F$5:$F$500,0))&lt;&gt;"N",
INDEX('11.4_Outliers-Formal_dry_recy'!J$5:J$500,MATCH($F245,'11.4_Outliers-Formal_dry_recy'!$F$5:$F$500,0)),""),"")</f>
        <v>0</v>
      </c>
      <c r="Z245" s="8">
        <f>IFERROR(IF(INDEX('11.4_Outliers-Formal_dry_recy'!$N$5:$N$500,MATCH($F245,'11.4_Outliers-Formal_dry_recy'!$F$5:$F$500,0))&lt;&gt;"N",
INDEX('11.4_Outliers-Formal_dry_recy'!K$5:K$500,MATCH($F245,'11.4_Outliers-Formal_dry_recy'!$F$5:$F$500,0)),""),"")</f>
        <v>2016</v>
      </c>
      <c r="AA245" s="14" t="str">
        <f>IFERROR(IF(INDEX('11.4_Outliers-Formal_dry_recy'!$N$5:$N$500,MATCH($F245,'11.4_Outliers-Formal_dry_recy'!$F$5:$F$500,0))&lt;&gt;"N",
INDEX('11.4_Outliers-Formal_dry_recy'!L$5:L$500,MATCH($F245,'11.4_Outliers-Formal_dry_recy'!$F$5:$F$500,0)),""),"")</f>
        <v>WaW_207</v>
      </c>
      <c r="AB245" s="14">
        <f>IFERROR(IF(INDEX('11.6_Outliers-Incineration'!$N$5:$N$500,MATCH($F245,'11.6_Outliers-Incineration'!$F$5:$F$500,0))&lt;&gt;"N",
INDEX('11.6_Outliers-Incineration'!J$5:J$500,MATCH($F245,'11.6_Outliers-Incineration'!$F$5:$F$500,0)),""),"")</f>
        <v>0</v>
      </c>
      <c r="AC245" s="8">
        <f>IFERROR(IF(INDEX('11.6_Outliers-Incineration'!$N$5:$N$500,MATCH($F245,'11.6_Outliers-Incineration'!$F$5:$F$500,0))&lt;&gt;"N",
INDEX('11.6_Outliers-Incineration'!K$5:K$500,MATCH($F245,'11.6_Outliers-Incineration'!$F$5:$F$500,0)),""),"")</f>
        <v>2016</v>
      </c>
      <c r="AD245" s="14" t="str">
        <f>IFERROR(IF(INDEX('11.6_Outliers-Incineration'!$N$5:$N$500,MATCH($F245,'11.6_Outliers-Incineration'!$F$5:$F$500,0))&lt;&gt;"N",
INDEX('11.6_Outliers-Incineration'!L$5:L$500,MATCH($F245,'11.6_Outliers-Incineration'!$F$5:$F$500,0)),""),"")</f>
        <v>WaW_207</v>
      </c>
      <c r="AE245" s="14">
        <f>IFERROR(IF(INDEX('11.7_Outliers-Controlled_disp'!$N$5:$N$500,MATCH($F245,'11.7_Outliers-Controlled_disp'!$F$5:$F$500,0))&lt;&gt;"N",
INDEX('11.7_Outliers-Controlled_disp'!J$5:J$500,MATCH($F245,'11.7_Outliers-Controlled_disp'!$F$5:$F$500,0)),""),"")</f>
        <v>97.9381443298969</v>
      </c>
      <c r="AF245" s="8">
        <f>IFERROR(IF(INDEX('11.7_Outliers-Controlled_disp'!$N$5:$N$500,MATCH($F245,'11.7_Outliers-Controlled_disp'!$F$5:$F$500,0))&lt;&gt;"N",
INDEX('11.7_Outliers-Controlled_disp'!K$5:K$500,MATCH($F245,'11.7_Outliers-Controlled_disp'!$F$5:$F$500,0)),""),"")</f>
        <v>2016</v>
      </c>
      <c r="AG245" s="14" t="str">
        <f>IFERROR(IF(INDEX('11.7_Outliers-Controlled_disp'!$N$5:$N$500,MATCH($F245,'11.7_Outliers-Controlled_disp'!$F$5:$F$500,0))&lt;&gt;"N",
INDEX('11.7_Outliers-Controlled_disp'!L$5:L$500,MATCH($F245,'11.7_Outliers-Controlled_disp'!$F$5:$F$500,0)),""),"")</f>
        <v>WaW_207</v>
      </c>
      <c r="AI245" s="5"/>
      <c r="AJ245" s="5" t="s">
        <v>1569</v>
      </c>
      <c r="AK245" s="5">
        <f t="shared" si="3"/>
        <v>7</v>
      </c>
    </row>
    <row r="246" spans="1:37" x14ac:dyDescent="0.25">
      <c r="A246" s="5" t="s">
        <v>1218</v>
      </c>
      <c r="B246" s="5" t="s">
        <v>1633</v>
      </c>
      <c r="C246" s="5" t="s">
        <v>1216</v>
      </c>
      <c r="D246" s="5" t="s">
        <v>1038</v>
      </c>
      <c r="E246" s="5" t="s">
        <v>1220</v>
      </c>
      <c r="F246" s="5" t="s">
        <v>1219</v>
      </c>
      <c r="G246" s="5">
        <v>1</v>
      </c>
      <c r="H246" s="15">
        <v>1</v>
      </c>
      <c r="I246" s="4"/>
      <c r="J246" s="13">
        <f>IFERROR(IF(INDEX('11.1_Outliers-Generation'!$N$5:$N$500,MATCH($F246,'11.1_Outliers-Generation'!$F$5:$F$500,0))&lt;&gt;"N",
INDEX('11.1_Outliers-Generation'!J$5:J$500,MATCH($F246,'11.1_Outliers-Generation'!$F$5:$F$500,0)),""),"")</f>
        <v>0.43612668934448834</v>
      </c>
      <c r="K246" s="8">
        <f>IFERROR(IF(INDEX('11.1_Outliers-Generation'!$N$5:$N$500,MATCH($F246,'11.1_Outliers-Generation'!$F$5:$F$500,0))&lt;&gt;"N",
INDEX('11.1_Outliers-Generation'!K$5:K$500,MATCH($F246,'11.1_Outliers-Generation'!$F$5:$F$500,0)),""),"")</f>
        <v>2015</v>
      </c>
      <c r="L246" s="13" t="str">
        <f>IFERROR(IF(INDEX('11.1_Outliers-Generation'!$N$5:$N$500,MATCH($F246,'11.1_Outliers-Generation'!$F$5:$F$500,0))&lt;&gt;"N",
INDEX('11.1_Outliers-Generation'!L$5:L$500,MATCH($F246,'11.1_Outliers-Generation'!$F$5:$F$500,0)),""),"")</f>
        <v>WaW_208</v>
      </c>
      <c r="M246" s="14" t="str">
        <f>IFERROR(IF(INDEX('11.2_Outliers-Collection_cov'!$N$5:$N$500,MATCH($F246,'11.2_Outliers-Collection_cov'!$F$5:$F$500,0))&lt;&gt;"N",
INDEX('11.2_Outliers-Collection_cov'!J$5:J$500,MATCH($F246,'11.2_Outliers-Collection_cov'!$F$5:$F$500,0)),""),"")</f>
        <v/>
      </c>
      <c r="N246" s="8" t="str">
        <f>IFERROR(IF(INDEX('11.2_Outliers-Collection_cov'!$N$5:$N$500,MATCH($F246,'11.2_Outliers-Collection_cov'!$F$5:$F$500,0))&lt;&gt;"N",
INDEX('11.2_Outliers-Collection_cov'!K$5:K$500,MATCH($F246,'11.2_Outliers-Collection_cov'!$F$5:$F$500,0)),""),"")</f>
        <v/>
      </c>
      <c r="O246" s="13" t="str">
        <f>IFERROR(IF(INDEX('11.2_Outliers-Collection_cov'!$N$5:$N$500,MATCH($F246,'11.2_Outliers-Collection_cov'!$F$5:$F$500,0))&lt;&gt;"N",
INDEX('11.2_Outliers-Collection_cov'!L$5:L$500,MATCH($F246,'11.2_Outliers-Collection_cov'!$F$5:$F$500,0)),""),"")</f>
        <v/>
      </c>
      <c r="P246" s="14">
        <f>IFERROR(IF(INDEX('11.3_Outliers-Plastic'!$N$5:$N$500,MATCH($F246,'11.3_Outliers-Plastic'!$F$5:$F$500,0))&lt;&gt;"N",
INDEX('11.3_Outliers-Plastic'!J$5:J$500,MATCH($F246,'11.3_Outliers-Plastic'!$F$5:$F$500,0)),""),"")</f>
        <v>4.5999999999999996</v>
      </c>
      <c r="Q246" s="8">
        <f>IFERROR(IF(INDEX('11.3_Outliers-Plastic'!$N$5:$N$500,MATCH($F246,'11.3_Outliers-Plastic'!$F$5:$F$500,0))&lt;&gt;"N",
INDEX('11.3_Outliers-Plastic'!K$5:K$500,MATCH($F246,'11.3_Outliers-Plastic'!$F$5:$F$500,0)),""),"")</f>
        <v>2015</v>
      </c>
      <c r="R246" s="14" t="str">
        <f>IFERROR(IF(INDEX('11.3_Outliers-Plastic'!$N$5:$N$500,MATCH($F246,'11.3_Outliers-Plastic'!$F$5:$F$500,0))&lt;&gt;"N",
INDEX('11.3_Outliers-Plastic'!L$5:L$500,MATCH($F246,'11.3_Outliers-Plastic'!$F$5:$F$500,0)),""),"")</f>
        <v>WaW_208</v>
      </c>
      <c r="S246" s="12"/>
      <c r="T246" s="5"/>
      <c r="U246" s="5" t="s">
        <v>1569</v>
      </c>
      <c r="V246" s="14" t="str">
        <f>IFERROR(IF(INDEX('11.5_Outliers-Other_recovery'!$N$5:$N$500,MATCH($F246,'11.5_Outliers-Other_recovery'!$F$5:$F$500,0))&lt;&gt;"N",
INDEX('11.5_Outliers-Other_recovery'!J$5:J$500,MATCH($F246,'11.5_Outliers-Other_recovery'!$F$5:$F$500,0)),""),"")</f>
        <v/>
      </c>
      <c r="W246" s="8" t="str">
        <f>IFERROR(IF(INDEX('11.5_Outliers-Other_recovery'!$N$5:$N$500,MATCH($F246,'11.5_Outliers-Other_recovery'!$F$5:$F$500,0))&lt;&gt;"N",
INDEX('11.5_Outliers-Other_recovery'!K$5:K$500,MATCH($F246,'11.5_Outliers-Other_recovery'!$F$5:$F$500,0)),""),"")</f>
        <v/>
      </c>
      <c r="X246" s="14" t="str">
        <f>IFERROR(IF(INDEX('11.5_Outliers-Other_recovery'!$N$5:$N$500,MATCH($F246,'11.5_Outliers-Other_recovery'!$F$5:$F$500,0))&lt;&gt;"N",
INDEX('11.5_Outliers-Other_recovery'!L$5:L$500,MATCH($F246,'11.5_Outliers-Other_recovery'!$F$5:$F$500,0)),""),"")</f>
        <v/>
      </c>
      <c r="Y246" s="14" t="str">
        <f>IFERROR(IF(INDEX('11.4_Outliers-Formal_dry_recy'!$N$5:$N$500,MATCH($F246,'11.4_Outliers-Formal_dry_recy'!$F$5:$F$500,0))&lt;&gt;"N",
INDEX('11.4_Outliers-Formal_dry_recy'!J$5:J$500,MATCH($F246,'11.4_Outliers-Formal_dry_recy'!$F$5:$F$500,0)),""),"")</f>
        <v/>
      </c>
      <c r="Z246" s="8" t="str">
        <f>IFERROR(IF(INDEX('11.4_Outliers-Formal_dry_recy'!$N$5:$N$500,MATCH($F246,'11.4_Outliers-Formal_dry_recy'!$F$5:$F$500,0))&lt;&gt;"N",
INDEX('11.4_Outliers-Formal_dry_recy'!K$5:K$500,MATCH($F246,'11.4_Outliers-Formal_dry_recy'!$F$5:$F$500,0)),""),"")</f>
        <v/>
      </c>
      <c r="AA246" s="14" t="str">
        <f>IFERROR(IF(INDEX('11.4_Outliers-Formal_dry_recy'!$N$5:$N$500,MATCH($F246,'11.4_Outliers-Formal_dry_recy'!$F$5:$F$500,0))&lt;&gt;"N",
INDEX('11.4_Outliers-Formal_dry_recy'!L$5:L$500,MATCH($F246,'11.4_Outliers-Formal_dry_recy'!$F$5:$F$500,0)),""),"")</f>
        <v/>
      </c>
      <c r="AB246" s="14" t="str">
        <f>IFERROR(IF(INDEX('11.6_Outliers-Incineration'!$N$5:$N$500,MATCH($F246,'11.6_Outliers-Incineration'!$F$5:$F$500,0))&lt;&gt;"N",
INDEX('11.6_Outliers-Incineration'!J$5:J$500,MATCH($F246,'11.6_Outliers-Incineration'!$F$5:$F$500,0)),""),"")</f>
        <v/>
      </c>
      <c r="AC246" s="8" t="str">
        <f>IFERROR(IF(INDEX('11.6_Outliers-Incineration'!$N$5:$N$500,MATCH($F246,'11.6_Outliers-Incineration'!$F$5:$F$500,0))&lt;&gt;"N",
INDEX('11.6_Outliers-Incineration'!K$5:K$500,MATCH($F246,'11.6_Outliers-Incineration'!$F$5:$F$500,0)),""),"")</f>
        <v/>
      </c>
      <c r="AD246" s="14" t="str">
        <f>IFERROR(IF(INDEX('11.6_Outliers-Incineration'!$N$5:$N$500,MATCH($F246,'11.6_Outliers-Incineration'!$F$5:$F$500,0))&lt;&gt;"N",
INDEX('11.6_Outliers-Incineration'!L$5:L$500,MATCH($F246,'11.6_Outliers-Incineration'!$F$5:$F$500,0)),""),"")</f>
        <v/>
      </c>
      <c r="AE246" s="14" t="str">
        <f>IFERROR(IF(INDEX('11.7_Outliers-Controlled_disp'!$N$5:$N$500,MATCH($F246,'11.7_Outliers-Controlled_disp'!$F$5:$F$500,0))&lt;&gt;"N",
INDEX('11.7_Outliers-Controlled_disp'!J$5:J$500,MATCH($F246,'11.7_Outliers-Controlled_disp'!$F$5:$F$500,0)),""),"")</f>
        <v/>
      </c>
      <c r="AF246" s="8" t="str">
        <f>IFERROR(IF(INDEX('11.7_Outliers-Controlled_disp'!$N$5:$N$500,MATCH($F246,'11.7_Outliers-Controlled_disp'!$F$5:$F$500,0))&lt;&gt;"N",
INDEX('11.7_Outliers-Controlled_disp'!K$5:K$500,MATCH($F246,'11.7_Outliers-Controlled_disp'!$F$5:$F$500,0)),""),"")</f>
        <v/>
      </c>
      <c r="AG246" s="14" t="str">
        <f>IFERROR(IF(INDEX('11.7_Outliers-Controlled_disp'!$N$5:$N$500,MATCH($F246,'11.7_Outliers-Controlled_disp'!$F$5:$F$500,0))&lt;&gt;"N",
INDEX('11.7_Outliers-Controlled_disp'!L$5:L$500,MATCH($F246,'11.7_Outliers-Controlled_disp'!$F$5:$F$500,0)),""),"")</f>
        <v/>
      </c>
      <c r="AI246" s="5"/>
      <c r="AJ246" s="5" t="s">
        <v>1569</v>
      </c>
      <c r="AK246" s="5">
        <f t="shared" si="3"/>
        <v>2</v>
      </c>
    </row>
    <row r="247" spans="1:37" x14ac:dyDescent="0.25">
      <c r="A247" s="5" t="s">
        <v>472</v>
      </c>
      <c r="B247" s="5" t="s">
        <v>475</v>
      </c>
      <c r="C247" s="5" t="s">
        <v>474</v>
      </c>
      <c r="D247" s="5" t="s">
        <v>360</v>
      </c>
      <c r="E247" s="5" t="s">
        <v>476</v>
      </c>
      <c r="F247" s="5" t="s">
        <v>473</v>
      </c>
      <c r="G247" s="5">
        <v>2</v>
      </c>
      <c r="H247" s="15">
        <v>1</v>
      </c>
      <c r="I247" s="4"/>
      <c r="J247" s="13">
        <f>IFERROR(IF(INDEX('11.1_Outliers-Generation'!$N$5:$N$500,MATCH($F247,'11.1_Outliers-Generation'!$F$5:$F$500,0))&lt;&gt;"N",
INDEX('11.1_Outliers-Generation'!J$5:J$500,MATCH($F247,'11.1_Outliers-Generation'!$F$5:$F$500,0)),""),"")</f>
        <v>0.39083110233912416</v>
      </c>
      <c r="K247" s="8">
        <f>IFERROR(IF(INDEX('11.1_Outliers-Generation'!$N$5:$N$500,MATCH($F247,'11.1_Outliers-Generation'!$F$5:$F$500,0))&lt;&gt;"N",
INDEX('11.1_Outliers-Generation'!K$5:K$500,MATCH($F247,'11.1_Outliers-Generation'!$F$5:$F$500,0)),""),"")</f>
        <v>2013</v>
      </c>
      <c r="L247" s="13" t="str">
        <f>IFERROR(IF(INDEX('11.1_Outliers-Generation'!$N$5:$N$500,MATCH($F247,'11.1_Outliers-Generation'!$F$5:$F$500,0))&lt;&gt;"N",
INDEX('11.1_Outliers-Generation'!L$5:L$500,MATCH($F247,'11.1_Outliers-Generation'!$F$5:$F$500,0)),""),"")</f>
        <v>WaW_210</v>
      </c>
      <c r="M247" s="14">
        <f>IFERROR(IF(INDEX('11.2_Outliers-Collection_cov'!$N$5:$N$500,MATCH($F247,'11.2_Outliers-Collection_cov'!$F$5:$F$500,0))&lt;&gt;"N",
INDEX('11.2_Outliers-Collection_cov'!J$5:J$500,MATCH($F247,'11.2_Outliers-Collection_cov'!$F$5:$F$500,0)),""),"")</f>
        <v>30</v>
      </c>
      <c r="N247" s="8">
        <f>IFERROR(IF(INDEX('11.2_Outliers-Collection_cov'!$N$5:$N$500,MATCH($F247,'11.2_Outliers-Collection_cov'!$F$5:$F$500,0))&lt;&gt;"N",
INDEX('11.2_Outliers-Collection_cov'!K$5:K$500,MATCH($F247,'11.2_Outliers-Collection_cov'!$F$5:$F$500,0)),""),"")</f>
        <v>2013</v>
      </c>
      <c r="O247" s="13" t="str">
        <f>IFERROR(IF(INDEX('11.2_Outliers-Collection_cov'!$N$5:$N$500,MATCH($F247,'11.2_Outliers-Collection_cov'!$F$5:$F$500,0))&lt;&gt;"N",
INDEX('11.2_Outliers-Collection_cov'!L$5:L$500,MATCH($F247,'11.2_Outliers-Collection_cov'!$F$5:$F$500,0)),""),"")</f>
        <v>WaW_210</v>
      </c>
      <c r="P247" s="14" t="str">
        <f>IFERROR(IF(INDEX('11.3_Outliers-Plastic'!$N$5:$N$500,MATCH($F247,'11.3_Outliers-Plastic'!$F$5:$F$500,0))&lt;&gt;"N",
INDEX('11.3_Outliers-Plastic'!J$5:J$500,MATCH($F247,'11.3_Outliers-Plastic'!$F$5:$F$500,0)),""),"")</f>
        <v/>
      </c>
      <c r="Q247" s="8" t="str">
        <f>IFERROR(IF(INDEX('11.3_Outliers-Plastic'!$N$5:$N$500,MATCH($F247,'11.3_Outliers-Plastic'!$F$5:$F$500,0))&lt;&gt;"N",
INDEX('11.3_Outliers-Plastic'!K$5:K$500,MATCH($F247,'11.3_Outliers-Plastic'!$F$5:$F$500,0)),""),"")</f>
        <v/>
      </c>
      <c r="R247" s="14" t="str">
        <f>IFERROR(IF(INDEX('11.3_Outliers-Plastic'!$N$5:$N$500,MATCH($F247,'11.3_Outliers-Plastic'!$F$5:$F$500,0))&lt;&gt;"N",
INDEX('11.3_Outliers-Plastic'!L$5:L$500,MATCH($F247,'11.3_Outliers-Plastic'!$F$5:$F$500,0)),""),"")</f>
        <v/>
      </c>
      <c r="S247" s="12"/>
      <c r="T247" s="5"/>
      <c r="U247" s="5" t="s">
        <v>1569</v>
      </c>
      <c r="V247" s="14" t="str">
        <f>IFERROR(IF(INDEX('11.5_Outliers-Other_recovery'!$N$5:$N$500,MATCH($F247,'11.5_Outliers-Other_recovery'!$F$5:$F$500,0))&lt;&gt;"N",
INDEX('11.5_Outliers-Other_recovery'!J$5:J$500,MATCH($F247,'11.5_Outliers-Other_recovery'!$F$5:$F$500,0)),""),"")</f>
        <v/>
      </c>
      <c r="W247" s="8" t="str">
        <f>IFERROR(IF(INDEX('11.5_Outliers-Other_recovery'!$N$5:$N$500,MATCH($F247,'11.5_Outliers-Other_recovery'!$F$5:$F$500,0))&lt;&gt;"N",
INDEX('11.5_Outliers-Other_recovery'!K$5:K$500,MATCH($F247,'11.5_Outliers-Other_recovery'!$F$5:$F$500,0)),""),"")</f>
        <v/>
      </c>
      <c r="X247" s="14" t="str">
        <f>IFERROR(IF(INDEX('11.5_Outliers-Other_recovery'!$N$5:$N$500,MATCH($F247,'11.5_Outliers-Other_recovery'!$F$5:$F$500,0))&lt;&gt;"N",
INDEX('11.5_Outliers-Other_recovery'!L$5:L$500,MATCH($F247,'11.5_Outliers-Other_recovery'!$F$5:$F$500,0)),""),"")</f>
        <v/>
      </c>
      <c r="Y247" s="14" t="str">
        <f>IFERROR(IF(INDEX('11.4_Outliers-Formal_dry_recy'!$N$5:$N$500,MATCH($F247,'11.4_Outliers-Formal_dry_recy'!$F$5:$F$500,0))&lt;&gt;"N",
INDEX('11.4_Outliers-Formal_dry_recy'!J$5:J$500,MATCH($F247,'11.4_Outliers-Formal_dry_recy'!$F$5:$F$500,0)),""),"")</f>
        <v/>
      </c>
      <c r="Z247" s="8" t="str">
        <f>IFERROR(IF(INDEX('11.4_Outliers-Formal_dry_recy'!$N$5:$N$500,MATCH($F247,'11.4_Outliers-Formal_dry_recy'!$F$5:$F$500,0))&lt;&gt;"N",
INDEX('11.4_Outliers-Formal_dry_recy'!K$5:K$500,MATCH($F247,'11.4_Outliers-Formal_dry_recy'!$F$5:$F$500,0)),""),"")</f>
        <v/>
      </c>
      <c r="AA247" s="14" t="str">
        <f>IFERROR(IF(INDEX('11.4_Outliers-Formal_dry_recy'!$N$5:$N$500,MATCH($F247,'11.4_Outliers-Formal_dry_recy'!$F$5:$F$500,0))&lt;&gt;"N",
INDEX('11.4_Outliers-Formal_dry_recy'!L$5:L$500,MATCH($F247,'11.4_Outliers-Formal_dry_recy'!$F$5:$F$500,0)),""),"")</f>
        <v/>
      </c>
      <c r="AB247" s="14" t="str">
        <f>IFERROR(IF(INDEX('11.6_Outliers-Incineration'!$N$5:$N$500,MATCH($F247,'11.6_Outliers-Incineration'!$F$5:$F$500,0))&lt;&gt;"N",
INDEX('11.6_Outliers-Incineration'!J$5:J$500,MATCH($F247,'11.6_Outliers-Incineration'!$F$5:$F$500,0)),""),"")</f>
        <v/>
      </c>
      <c r="AC247" s="8" t="str">
        <f>IFERROR(IF(INDEX('11.6_Outliers-Incineration'!$N$5:$N$500,MATCH($F247,'11.6_Outliers-Incineration'!$F$5:$F$500,0))&lt;&gt;"N",
INDEX('11.6_Outliers-Incineration'!K$5:K$500,MATCH($F247,'11.6_Outliers-Incineration'!$F$5:$F$500,0)),""),"")</f>
        <v/>
      </c>
      <c r="AD247" s="14" t="str">
        <f>IFERROR(IF(INDEX('11.6_Outliers-Incineration'!$N$5:$N$500,MATCH($F247,'11.6_Outliers-Incineration'!$F$5:$F$500,0))&lt;&gt;"N",
INDEX('11.6_Outliers-Incineration'!L$5:L$500,MATCH($F247,'11.6_Outliers-Incineration'!$F$5:$F$500,0)),""),"")</f>
        <v/>
      </c>
      <c r="AE247" s="14" t="str">
        <f>IFERROR(IF(INDEX('11.7_Outliers-Controlled_disp'!$N$5:$N$500,MATCH($F247,'11.7_Outliers-Controlled_disp'!$F$5:$F$500,0))&lt;&gt;"N",
INDEX('11.7_Outliers-Controlled_disp'!J$5:J$500,MATCH($F247,'11.7_Outliers-Controlled_disp'!$F$5:$F$500,0)),""),"")</f>
        <v/>
      </c>
      <c r="AF247" s="8" t="str">
        <f>IFERROR(IF(INDEX('11.7_Outliers-Controlled_disp'!$N$5:$N$500,MATCH($F247,'11.7_Outliers-Controlled_disp'!$F$5:$F$500,0))&lt;&gt;"N",
INDEX('11.7_Outliers-Controlled_disp'!K$5:K$500,MATCH($F247,'11.7_Outliers-Controlled_disp'!$F$5:$F$500,0)),""),"")</f>
        <v/>
      </c>
      <c r="AG247" s="14" t="str">
        <f>IFERROR(IF(INDEX('11.7_Outliers-Controlled_disp'!$N$5:$N$500,MATCH($F247,'11.7_Outliers-Controlled_disp'!$F$5:$F$500,0))&lt;&gt;"N",
INDEX('11.7_Outliers-Controlled_disp'!L$5:L$500,MATCH($F247,'11.7_Outliers-Controlled_disp'!$F$5:$F$500,0)),""),"")</f>
        <v/>
      </c>
      <c r="AI247" s="5"/>
      <c r="AJ247" s="5" t="s">
        <v>1569</v>
      </c>
      <c r="AK247" s="5">
        <f t="shared" si="3"/>
        <v>2</v>
      </c>
    </row>
    <row r="248" spans="1:37" x14ac:dyDescent="0.25">
      <c r="A248" s="5" t="s">
        <v>477</v>
      </c>
      <c r="B248" s="5" t="s">
        <v>475</v>
      </c>
      <c r="C248" s="5" t="s">
        <v>474</v>
      </c>
      <c r="D248" s="5" t="s">
        <v>360</v>
      </c>
      <c r="E248" s="5" t="s">
        <v>479</v>
      </c>
      <c r="F248" s="5" t="s">
        <v>478</v>
      </c>
      <c r="G248" s="5">
        <v>2</v>
      </c>
      <c r="H248" s="15">
        <v>1</v>
      </c>
      <c r="I248" s="4"/>
      <c r="J248" s="13">
        <f>IFERROR(IF(INDEX('11.1_Outliers-Generation'!$N$5:$N$500,MATCH($F248,'11.1_Outliers-Generation'!$F$5:$F$500,0))&lt;&gt;"N",
INDEX('11.1_Outliers-Generation'!J$5:J$500,MATCH($F248,'11.1_Outliers-Generation'!$F$5:$F$500,0)),""),"")</f>
        <v>0.35605194610497909</v>
      </c>
      <c r="K248" s="8">
        <f>IFERROR(IF(INDEX('11.1_Outliers-Generation'!$N$5:$N$500,MATCH($F248,'11.1_Outliers-Generation'!$F$5:$F$500,0))&lt;&gt;"N",
INDEX('11.1_Outliers-Generation'!K$5:K$500,MATCH($F248,'11.1_Outliers-Generation'!$F$5:$F$500,0)),""),"")</f>
        <v>2013</v>
      </c>
      <c r="L248" s="13" t="str">
        <f>IFERROR(IF(INDEX('11.1_Outliers-Generation'!$N$5:$N$500,MATCH($F248,'11.1_Outliers-Generation'!$F$5:$F$500,0))&lt;&gt;"N",
INDEX('11.1_Outliers-Generation'!L$5:L$500,MATCH($F248,'11.1_Outliers-Generation'!$F$5:$F$500,0)),""),"")</f>
        <v>WaW_211</v>
      </c>
      <c r="M248" s="14">
        <f>IFERROR(IF(INDEX('11.2_Outliers-Collection_cov'!$N$5:$N$500,MATCH($F248,'11.2_Outliers-Collection_cov'!$F$5:$F$500,0))&lt;&gt;"N",
INDEX('11.2_Outliers-Collection_cov'!J$5:J$500,MATCH($F248,'11.2_Outliers-Collection_cov'!$F$5:$F$500,0)),""),"")</f>
        <v>30</v>
      </c>
      <c r="N248" s="8">
        <f>IFERROR(IF(INDEX('11.2_Outliers-Collection_cov'!$N$5:$N$500,MATCH($F248,'11.2_Outliers-Collection_cov'!$F$5:$F$500,0))&lt;&gt;"N",
INDEX('11.2_Outliers-Collection_cov'!K$5:K$500,MATCH($F248,'11.2_Outliers-Collection_cov'!$F$5:$F$500,0)),""),"")</f>
        <v>2013</v>
      </c>
      <c r="O248" s="13" t="str">
        <f>IFERROR(IF(INDEX('11.2_Outliers-Collection_cov'!$N$5:$N$500,MATCH($F248,'11.2_Outliers-Collection_cov'!$F$5:$F$500,0))&lt;&gt;"N",
INDEX('11.2_Outliers-Collection_cov'!L$5:L$500,MATCH($F248,'11.2_Outliers-Collection_cov'!$F$5:$F$500,0)),""),"")</f>
        <v>WaW_211</v>
      </c>
      <c r="P248" s="14" t="str">
        <f>IFERROR(IF(INDEX('11.3_Outliers-Plastic'!$N$5:$N$500,MATCH($F248,'11.3_Outliers-Plastic'!$F$5:$F$500,0))&lt;&gt;"N",
INDEX('11.3_Outliers-Plastic'!J$5:J$500,MATCH($F248,'11.3_Outliers-Plastic'!$F$5:$F$500,0)),""),"")</f>
        <v/>
      </c>
      <c r="Q248" s="8" t="str">
        <f>IFERROR(IF(INDEX('11.3_Outliers-Plastic'!$N$5:$N$500,MATCH($F248,'11.3_Outliers-Plastic'!$F$5:$F$500,0))&lt;&gt;"N",
INDEX('11.3_Outliers-Plastic'!K$5:K$500,MATCH($F248,'11.3_Outliers-Plastic'!$F$5:$F$500,0)),""),"")</f>
        <v/>
      </c>
      <c r="R248" s="14" t="str">
        <f>IFERROR(IF(INDEX('11.3_Outliers-Plastic'!$N$5:$N$500,MATCH($F248,'11.3_Outliers-Plastic'!$F$5:$F$500,0))&lt;&gt;"N",
INDEX('11.3_Outliers-Plastic'!L$5:L$500,MATCH($F248,'11.3_Outliers-Plastic'!$F$5:$F$500,0)),""),"")</f>
        <v/>
      </c>
      <c r="S248" s="12"/>
      <c r="T248" s="5"/>
      <c r="U248" s="5" t="s">
        <v>1569</v>
      </c>
      <c r="V248" s="14" t="str">
        <f>IFERROR(IF(INDEX('11.5_Outliers-Other_recovery'!$N$5:$N$500,MATCH($F248,'11.5_Outliers-Other_recovery'!$F$5:$F$500,0))&lt;&gt;"N",
INDEX('11.5_Outliers-Other_recovery'!J$5:J$500,MATCH($F248,'11.5_Outliers-Other_recovery'!$F$5:$F$500,0)),""),"")</f>
        <v/>
      </c>
      <c r="W248" s="8" t="str">
        <f>IFERROR(IF(INDEX('11.5_Outliers-Other_recovery'!$N$5:$N$500,MATCH($F248,'11.5_Outliers-Other_recovery'!$F$5:$F$500,0))&lt;&gt;"N",
INDEX('11.5_Outliers-Other_recovery'!K$5:K$500,MATCH($F248,'11.5_Outliers-Other_recovery'!$F$5:$F$500,0)),""),"")</f>
        <v/>
      </c>
      <c r="X248" s="14" t="str">
        <f>IFERROR(IF(INDEX('11.5_Outliers-Other_recovery'!$N$5:$N$500,MATCH($F248,'11.5_Outliers-Other_recovery'!$F$5:$F$500,0))&lt;&gt;"N",
INDEX('11.5_Outliers-Other_recovery'!L$5:L$500,MATCH($F248,'11.5_Outliers-Other_recovery'!$F$5:$F$500,0)),""),"")</f>
        <v/>
      </c>
      <c r="Y248" s="14" t="str">
        <f>IFERROR(IF(INDEX('11.4_Outliers-Formal_dry_recy'!$N$5:$N$500,MATCH($F248,'11.4_Outliers-Formal_dry_recy'!$F$5:$F$500,0))&lt;&gt;"N",
INDEX('11.4_Outliers-Formal_dry_recy'!J$5:J$500,MATCH($F248,'11.4_Outliers-Formal_dry_recy'!$F$5:$F$500,0)),""),"")</f>
        <v/>
      </c>
      <c r="Z248" s="8" t="str">
        <f>IFERROR(IF(INDEX('11.4_Outliers-Formal_dry_recy'!$N$5:$N$500,MATCH($F248,'11.4_Outliers-Formal_dry_recy'!$F$5:$F$500,0))&lt;&gt;"N",
INDEX('11.4_Outliers-Formal_dry_recy'!K$5:K$500,MATCH($F248,'11.4_Outliers-Formal_dry_recy'!$F$5:$F$500,0)),""),"")</f>
        <v/>
      </c>
      <c r="AA248" s="14" t="str">
        <f>IFERROR(IF(INDEX('11.4_Outliers-Formal_dry_recy'!$N$5:$N$500,MATCH($F248,'11.4_Outliers-Formal_dry_recy'!$F$5:$F$500,0))&lt;&gt;"N",
INDEX('11.4_Outliers-Formal_dry_recy'!L$5:L$500,MATCH($F248,'11.4_Outliers-Formal_dry_recy'!$F$5:$F$500,0)),""),"")</f>
        <v/>
      </c>
      <c r="AB248" s="14" t="str">
        <f>IFERROR(IF(INDEX('11.6_Outliers-Incineration'!$N$5:$N$500,MATCH($F248,'11.6_Outliers-Incineration'!$F$5:$F$500,0))&lt;&gt;"N",
INDEX('11.6_Outliers-Incineration'!J$5:J$500,MATCH($F248,'11.6_Outliers-Incineration'!$F$5:$F$500,0)),""),"")</f>
        <v/>
      </c>
      <c r="AC248" s="8" t="str">
        <f>IFERROR(IF(INDEX('11.6_Outliers-Incineration'!$N$5:$N$500,MATCH($F248,'11.6_Outliers-Incineration'!$F$5:$F$500,0))&lt;&gt;"N",
INDEX('11.6_Outliers-Incineration'!K$5:K$500,MATCH($F248,'11.6_Outliers-Incineration'!$F$5:$F$500,0)),""),"")</f>
        <v/>
      </c>
      <c r="AD248" s="14" t="str">
        <f>IFERROR(IF(INDEX('11.6_Outliers-Incineration'!$N$5:$N$500,MATCH($F248,'11.6_Outliers-Incineration'!$F$5:$F$500,0))&lt;&gt;"N",
INDEX('11.6_Outliers-Incineration'!L$5:L$500,MATCH($F248,'11.6_Outliers-Incineration'!$F$5:$F$500,0)),""),"")</f>
        <v/>
      </c>
      <c r="AE248" s="14" t="str">
        <f>IFERROR(IF(INDEX('11.7_Outliers-Controlled_disp'!$N$5:$N$500,MATCH($F248,'11.7_Outliers-Controlled_disp'!$F$5:$F$500,0))&lt;&gt;"N",
INDEX('11.7_Outliers-Controlled_disp'!J$5:J$500,MATCH($F248,'11.7_Outliers-Controlled_disp'!$F$5:$F$500,0)),""),"")</f>
        <v/>
      </c>
      <c r="AF248" s="8" t="str">
        <f>IFERROR(IF(INDEX('11.7_Outliers-Controlled_disp'!$N$5:$N$500,MATCH($F248,'11.7_Outliers-Controlled_disp'!$F$5:$F$500,0))&lt;&gt;"N",
INDEX('11.7_Outliers-Controlled_disp'!K$5:K$500,MATCH($F248,'11.7_Outliers-Controlled_disp'!$F$5:$F$500,0)),""),"")</f>
        <v/>
      </c>
      <c r="AG248" s="14" t="str">
        <f>IFERROR(IF(INDEX('11.7_Outliers-Controlled_disp'!$N$5:$N$500,MATCH($F248,'11.7_Outliers-Controlled_disp'!$F$5:$F$500,0))&lt;&gt;"N",
INDEX('11.7_Outliers-Controlled_disp'!L$5:L$500,MATCH($F248,'11.7_Outliers-Controlled_disp'!$F$5:$F$500,0)),""),"")</f>
        <v/>
      </c>
      <c r="AI248" s="5"/>
      <c r="AJ248" s="5" t="s">
        <v>1569</v>
      </c>
      <c r="AK248" s="5">
        <f t="shared" si="3"/>
        <v>2</v>
      </c>
    </row>
    <row r="249" spans="1:37" x14ac:dyDescent="0.25">
      <c r="A249" s="5" t="s">
        <v>1221</v>
      </c>
      <c r="B249" s="5" t="s">
        <v>1224</v>
      </c>
      <c r="C249" s="5" t="s">
        <v>1223</v>
      </c>
      <c r="D249" s="5" t="s">
        <v>1038</v>
      </c>
      <c r="E249" s="5" t="s">
        <v>1225</v>
      </c>
      <c r="F249" s="5" t="s">
        <v>1222</v>
      </c>
      <c r="G249" s="5">
        <v>2</v>
      </c>
      <c r="H249" s="15">
        <v>2</v>
      </c>
      <c r="I249" s="4" t="s">
        <v>1925</v>
      </c>
      <c r="J249" s="13">
        <f>IFERROR(IF(INDEX('11.1_Outliers-Generation'!$N$5:$N$500,MATCH($F249,'11.1_Outliers-Generation'!$F$5:$F$500,0))&lt;&gt;"N",
INDEX('11.1_Outliers-Generation'!J$5:J$500,MATCH($F249,'11.1_Outliers-Generation'!$F$5:$F$500,0)),""),"")</f>
        <v>0.80144099090164111</v>
      </c>
      <c r="K249" s="8">
        <f>IFERROR(IF(INDEX('11.1_Outliers-Generation'!$N$5:$N$500,MATCH($F249,'11.1_Outliers-Generation'!$F$5:$F$500,0))&lt;&gt;"N",
INDEX('11.1_Outliers-Generation'!K$5:K$500,MATCH($F249,'11.1_Outliers-Generation'!$F$5:$F$500,0)),""),"")</f>
        <v>2016</v>
      </c>
      <c r="L249" s="13" t="str">
        <f>IFERROR(IF(INDEX('11.1_Outliers-Generation'!$N$5:$N$500,MATCH($F249,'11.1_Outliers-Generation'!$F$5:$F$500,0))&lt;&gt;"N",
INDEX('11.1_Outliers-Generation'!L$5:L$500,MATCH($F249,'11.1_Outliers-Generation'!$F$5:$F$500,0)),""),"")</f>
        <v>WaW_212</v>
      </c>
      <c r="M249" s="14">
        <f>IFERROR(IF(INDEX('11.2_Outliers-Collection_cov'!$N$5:$N$500,MATCH($F249,'11.2_Outliers-Collection_cov'!$F$5:$F$500,0))&lt;&gt;"N",
INDEX('11.2_Outliers-Collection_cov'!J$5:J$500,MATCH($F249,'11.2_Outliers-Collection_cov'!$F$5:$F$500,0)),""),"")</f>
        <v>80</v>
      </c>
      <c r="N249" s="8">
        <f>IFERROR(IF(INDEX('11.2_Outliers-Collection_cov'!$N$5:$N$500,MATCH($F249,'11.2_Outliers-Collection_cov'!$F$5:$F$500,0))&lt;&gt;"N",
INDEX('11.2_Outliers-Collection_cov'!K$5:K$500,MATCH($F249,'11.2_Outliers-Collection_cov'!$F$5:$F$500,0)),""),"")</f>
        <v>2016</v>
      </c>
      <c r="O249" s="13" t="str">
        <f>IFERROR(IF(INDEX('11.2_Outliers-Collection_cov'!$N$5:$N$500,MATCH($F249,'11.2_Outliers-Collection_cov'!$F$5:$F$500,0))&lt;&gt;"N",
INDEX('11.2_Outliers-Collection_cov'!L$5:L$500,MATCH($F249,'11.2_Outliers-Collection_cov'!$F$5:$F$500,0)),""),"")</f>
        <v>WaW_212</v>
      </c>
      <c r="P249" s="14">
        <f>IFERROR(IF(INDEX('11.3_Outliers-Plastic'!$N$5:$N$500,MATCH($F249,'11.3_Outliers-Plastic'!$F$5:$F$500,0))&lt;&gt;"N",
INDEX('11.3_Outliers-Plastic'!J$5:J$500,MATCH($F249,'11.3_Outliers-Plastic'!$F$5:$F$500,0)),""),"")</f>
        <v>24.74</v>
      </c>
      <c r="Q249" s="8">
        <f>IFERROR(IF(INDEX('11.3_Outliers-Plastic'!$N$5:$N$500,MATCH($F249,'11.3_Outliers-Plastic'!$F$5:$F$500,0))&lt;&gt;"N",
INDEX('11.3_Outliers-Plastic'!K$5:K$500,MATCH($F249,'11.3_Outliers-Plastic'!$F$5:$F$500,0)),""),"")</f>
        <v>2016</v>
      </c>
      <c r="R249" s="14" t="str">
        <f>IFERROR(IF(INDEX('11.3_Outliers-Plastic'!$N$5:$N$500,MATCH($F249,'11.3_Outliers-Plastic'!$F$5:$F$500,0))&lt;&gt;"N",
INDEX('11.3_Outliers-Plastic'!L$5:L$500,MATCH($F249,'11.3_Outliers-Plastic'!$F$5:$F$500,0)),""),"")</f>
        <v>WaW_212</v>
      </c>
      <c r="S249" s="12"/>
      <c r="T249" s="5"/>
      <c r="U249" s="5" t="s">
        <v>1569</v>
      </c>
      <c r="V249" s="14">
        <f>IFERROR(IF(INDEX('11.5_Outliers-Other_recovery'!$N$5:$N$500,MATCH($F249,'11.5_Outliers-Other_recovery'!$F$5:$F$500,0))&lt;&gt;"N",
INDEX('11.5_Outliers-Other_recovery'!J$5:J$500,MATCH($F249,'11.5_Outliers-Other_recovery'!$F$5:$F$500,0)),""),"")</f>
        <v>0</v>
      </c>
      <c r="W249" s="8">
        <f>IFERROR(IF(INDEX('11.5_Outliers-Other_recovery'!$N$5:$N$500,MATCH($F249,'11.5_Outliers-Other_recovery'!$F$5:$F$500,0))&lt;&gt;"N",
INDEX('11.5_Outliers-Other_recovery'!K$5:K$500,MATCH($F249,'11.5_Outliers-Other_recovery'!$F$5:$F$500,0)),""),"")</f>
        <v>2016</v>
      </c>
      <c r="X249" s="14" t="str">
        <f>IFERROR(IF(INDEX('11.5_Outliers-Other_recovery'!$N$5:$N$500,MATCH($F249,'11.5_Outliers-Other_recovery'!$F$5:$F$500,0))&lt;&gt;"N",
INDEX('11.5_Outliers-Other_recovery'!L$5:L$500,MATCH($F249,'11.5_Outliers-Other_recovery'!$F$5:$F$500,0)),""),"")</f>
        <v>WaW_212</v>
      </c>
      <c r="Y249" s="14">
        <f>IFERROR(IF(INDEX('11.4_Outliers-Formal_dry_recy'!$N$5:$N$500,MATCH($F249,'11.4_Outliers-Formal_dry_recy'!$F$5:$F$500,0))&lt;&gt;"N",
INDEX('11.4_Outliers-Formal_dry_recy'!J$5:J$500,MATCH($F249,'11.4_Outliers-Formal_dry_recy'!$F$5:$F$500,0)),""),"")</f>
        <v>10.4</v>
      </c>
      <c r="Z249" s="8">
        <f>IFERROR(IF(INDEX('11.4_Outliers-Formal_dry_recy'!$N$5:$N$500,MATCH($F249,'11.4_Outliers-Formal_dry_recy'!$F$5:$F$500,0))&lt;&gt;"N",
INDEX('11.4_Outliers-Formal_dry_recy'!K$5:K$500,MATCH($F249,'11.4_Outliers-Formal_dry_recy'!$F$5:$F$500,0)),""),"")</f>
        <v>2016</v>
      </c>
      <c r="AA249" s="14" t="str">
        <f>IFERROR(IF(INDEX('11.4_Outliers-Formal_dry_recy'!$N$5:$N$500,MATCH($F249,'11.4_Outliers-Formal_dry_recy'!$F$5:$F$500,0))&lt;&gt;"N",
INDEX('11.4_Outliers-Formal_dry_recy'!L$5:L$500,MATCH($F249,'11.4_Outliers-Formal_dry_recy'!$F$5:$F$500,0)),""),"")</f>
        <v>WaW_212</v>
      </c>
      <c r="AB249" s="14">
        <f>IFERROR(IF(INDEX('11.6_Outliers-Incineration'!$N$5:$N$500,MATCH($F249,'11.6_Outliers-Incineration'!$F$5:$F$500,0))&lt;&gt;"N",
INDEX('11.6_Outliers-Incineration'!J$5:J$500,MATCH($F249,'11.6_Outliers-Incineration'!$F$5:$F$500,0)),""),"")</f>
        <v>0</v>
      </c>
      <c r="AC249" s="8">
        <f>IFERROR(IF(INDEX('11.6_Outliers-Incineration'!$N$5:$N$500,MATCH($F249,'11.6_Outliers-Incineration'!$F$5:$F$500,0))&lt;&gt;"N",
INDEX('11.6_Outliers-Incineration'!K$5:K$500,MATCH($F249,'11.6_Outliers-Incineration'!$F$5:$F$500,0)),""),"")</f>
        <v>2016</v>
      </c>
      <c r="AD249" s="14" t="str">
        <f>IFERROR(IF(INDEX('11.6_Outliers-Incineration'!$N$5:$N$500,MATCH($F249,'11.6_Outliers-Incineration'!$F$5:$F$500,0))&lt;&gt;"N",
INDEX('11.6_Outliers-Incineration'!L$5:L$500,MATCH($F249,'11.6_Outliers-Incineration'!$F$5:$F$500,0)),""),"")</f>
        <v>WaW_212</v>
      </c>
      <c r="AE249" s="14" t="str">
        <f>IFERROR(IF(INDEX('11.7_Outliers-Controlled_disp'!$N$5:$N$500,MATCH($F249,'11.7_Outliers-Controlled_disp'!$F$5:$F$500,0))&lt;&gt;"N",
INDEX('11.7_Outliers-Controlled_disp'!J$5:J$500,MATCH($F249,'11.7_Outliers-Controlled_disp'!$F$5:$F$500,0)),""),"")</f>
        <v/>
      </c>
      <c r="AF249" s="8" t="str">
        <f>IFERROR(IF(INDEX('11.7_Outliers-Controlled_disp'!$N$5:$N$500,MATCH($F249,'11.7_Outliers-Controlled_disp'!$F$5:$F$500,0))&lt;&gt;"N",
INDEX('11.7_Outliers-Controlled_disp'!K$5:K$500,MATCH($F249,'11.7_Outliers-Controlled_disp'!$F$5:$F$500,0)),""),"")</f>
        <v/>
      </c>
      <c r="AG249" s="14" t="str">
        <f>IFERROR(IF(INDEX('11.7_Outliers-Controlled_disp'!$N$5:$N$500,MATCH($F249,'11.7_Outliers-Controlled_disp'!$F$5:$F$500,0))&lt;&gt;"N",
INDEX('11.7_Outliers-Controlled_disp'!L$5:L$500,MATCH($F249,'11.7_Outliers-Controlled_disp'!$F$5:$F$500,0)),""),"")</f>
        <v/>
      </c>
      <c r="AI249" s="5"/>
      <c r="AJ249" s="5" t="s">
        <v>1569</v>
      </c>
      <c r="AK249" s="5">
        <f t="shared" si="3"/>
        <v>6</v>
      </c>
    </row>
    <row r="250" spans="1:37" x14ac:dyDescent="0.25">
      <c r="A250" s="5" t="s">
        <v>2972</v>
      </c>
      <c r="B250" s="5" t="s">
        <v>1227</v>
      </c>
      <c r="C250" s="5" t="s">
        <v>1226</v>
      </c>
      <c r="D250" s="5" t="s">
        <v>1038</v>
      </c>
      <c r="E250" s="5" t="s">
        <v>1227</v>
      </c>
      <c r="F250" s="5" t="s">
        <v>1226</v>
      </c>
      <c r="G250" s="5">
        <v>0</v>
      </c>
      <c r="H250" s="15">
        <v>3</v>
      </c>
      <c r="J250" s="13">
        <f>IFERROR(IF(INDEX('11.1_Outliers-Generation'!$N$5:$N$500,MATCH($F250,'11.1_Outliers-Generation'!$F$5:$F$500,0))&lt;&gt;"N",
INDEX('11.1_Outliers-Generation'!J$5:J$500,MATCH($F250,'11.1_Outliers-Generation'!$F$5:$F$500,0)),""),"")</f>
        <v>1.4507254183422142</v>
      </c>
      <c r="K250" s="8">
        <f>IFERROR(IF(INDEX('11.1_Outliers-Generation'!$N$5:$N$500,MATCH($F250,'11.1_Outliers-Generation'!$F$5:$F$500,0))&lt;&gt;"N",
INDEX('11.1_Outliers-Generation'!K$5:K$500,MATCH($F250,'11.1_Outliers-Generation'!$F$5:$F$500,0)),""),"")</f>
        <v>2017</v>
      </c>
      <c r="L250" s="13" t="str">
        <f>IFERROR(IF(INDEX('11.1_Outliers-Generation'!$N$5:$N$500,MATCH($F250,'11.1_Outliers-Generation'!$F$5:$F$500,0))&lt;&gt;"N",
INDEX('11.1_Outliers-Generation'!L$5:L$500,MATCH($F250,'11.1_Outliers-Generation'!$F$5:$F$500,0)),""),"")</f>
        <v>WaW_216</v>
      </c>
      <c r="M250" s="14">
        <f>IFERROR(IF(INDEX('11.2_Outliers-Collection_cov'!$N$5:$N$500,MATCH($F250,'11.2_Outliers-Collection_cov'!$F$5:$F$500,0))&lt;&gt;"N",
INDEX('11.2_Outliers-Collection_cov'!J$5:J$500,MATCH($F250,'11.2_Outliers-Collection_cov'!$F$5:$F$500,0)),""),"")</f>
        <v>100</v>
      </c>
      <c r="N250" s="8">
        <f>IFERROR(IF(INDEX('11.2_Outliers-Collection_cov'!$N$5:$N$500,MATCH($F250,'11.2_Outliers-Collection_cov'!$F$5:$F$500,0))&lt;&gt;"N",
INDEX('11.2_Outliers-Collection_cov'!K$5:K$500,MATCH($F250,'11.2_Outliers-Collection_cov'!$F$5:$F$500,0)),""),"")</f>
        <v>2017</v>
      </c>
      <c r="O250" s="13" t="str">
        <f>IFERROR(IF(INDEX('11.2_Outliers-Collection_cov'!$N$5:$N$500,MATCH($F250,'11.2_Outliers-Collection_cov'!$F$5:$F$500,0))&lt;&gt;"N",
INDEX('11.2_Outliers-Collection_cov'!L$5:L$500,MATCH($F250,'11.2_Outliers-Collection_cov'!$F$5:$F$500,0)),""),"")</f>
        <v>WaW_216</v>
      </c>
      <c r="P250" s="14">
        <f>IFERROR(IF(INDEX('11.3_Outliers-Plastic'!$N$5:$N$500,MATCH($F250,'11.3_Outliers-Plastic'!$F$5:$F$500,0))&lt;&gt;"N",
INDEX('11.3_Outliers-Plastic'!J$5:J$500,MATCH($F250,'11.3_Outliers-Plastic'!$F$5:$F$500,0)),""),"")</f>
        <v>9.2786682926032604</v>
      </c>
      <c r="Q250" s="8">
        <f>IFERROR(IF(INDEX('11.3_Outliers-Plastic'!$N$5:$N$500,MATCH($F250,'11.3_Outliers-Plastic'!$F$5:$F$500,0))&lt;&gt;"N",
INDEX('11.3_Outliers-Plastic'!K$5:K$500,MATCH($F250,'11.3_Outliers-Plastic'!$F$5:$F$500,0)),""),"")</f>
        <v>2017</v>
      </c>
      <c r="R250" s="14" t="str">
        <f>IFERROR(IF(INDEX('11.3_Outliers-Plastic'!$N$5:$N$500,MATCH($F250,'11.3_Outliers-Plastic'!$F$5:$F$500,0))&lt;&gt;"N",
INDEX('11.3_Outliers-Plastic'!L$5:L$500,MATCH($F250,'11.3_Outliers-Plastic'!$F$5:$F$500,0)),""),"")</f>
        <v>WaW_216</v>
      </c>
      <c r="S250" s="12"/>
      <c r="T250" s="5"/>
      <c r="U250" s="5" t="s">
        <v>1569</v>
      </c>
      <c r="V250" s="14">
        <f>IFERROR(IF(INDEX('11.5_Outliers-Other_recovery'!$N$5:$N$500,MATCH($F250,'11.5_Outliers-Other_recovery'!$F$5:$F$500,0))&lt;&gt;"N",
INDEX('11.5_Outliers-Other_recovery'!J$5:J$500,MATCH($F250,'11.5_Outliers-Other_recovery'!$F$5:$F$500,0)),""),"")</f>
        <v>0</v>
      </c>
      <c r="W250" s="8">
        <f>IFERROR(IF(INDEX('11.5_Outliers-Other_recovery'!$N$5:$N$500,MATCH($F250,'11.5_Outliers-Other_recovery'!$F$5:$F$500,0))&lt;&gt;"N",
INDEX('11.5_Outliers-Other_recovery'!K$5:K$500,MATCH($F250,'11.5_Outliers-Other_recovery'!$F$5:$F$500,0)),""),"")</f>
        <v>2017</v>
      </c>
      <c r="X250" s="14" t="str">
        <f>IFERROR(IF(INDEX('11.5_Outliers-Other_recovery'!$N$5:$N$500,MATCH($F250,'11.5_Outliers-Other_recovery'!$F$5:$F$500,0))&lt;&gt;"N",
INDEX('11.5_Outliers-Other_recovery'!L$5:L$500,MATCH($F250,'11.5_Outliers-Other_recovery'!$F$5:$F$500,0)),""),"")</f>
        <v>WaW_216</v>
      </c>
      <c r="Y250" s="14">
        <f>IFERROR(IF(INDEX('11.4_Outliers-Formal_dry_recy'!$N$5:$N$500,MATCH($F250,'11.4_Outliers-Formal_dry_recy'!$F$5:$F$500,0))&lt;&gt;"N",
INDEX('11.4_Outliers-Formal_dry_recy'!J$5:J$500,MATCH($F250,'11.4_Outliers-Formal_dry_recy'!$F$5:$F$500,0)),""),"")</f>
        <v>0</v>
      </c>
      <c r="Z250" s="8">
        <f>IFERROR(IF(INDEX('11.4_Outliers-Formal_dry_recy'!$N$5:$N$500,MATCH($F250,'11.4_Outliers-Formal_dry_recy'!$F$5:$F$500,0))&lt;&gt;"N",
INDEX('11.4_Outliers-Formal_dry_recy'!K$5:K$500,MATCH($F250,'11.4_Outliers-Formal_dry_recy'!$F$5:$F$500,0)),""),"")</f>
        <v>2017</v>
      </c>
      <c r="AA250" s="14" t="str">
        <f>IFERROR(IF(INDEX('11.4_Outliers-Formal_dry_recy'!$N$5:$N$500,MATCH($F250,'11.4_Outliers-Formal_dry_recy'!$F$5:$F$500,0))&lt;&gt;"N",
INDEX('11.4_Outliers-Formal_dry_recy'!L$5:L$500,MATCH($F250,'11.4_Outliers-Formal_dry_recy'!$F$5:$F$500,0)),""),"")</f>
        <v>WaW_216</v>
      </c>
      <c r="AB250" s="14">
        <f>IFERROR(IF(INDEX('11.6_Outliers-Incineration'!$N$5:$N$500,MATCH($F250,'11.6_Outliers-Incineration'!$F$5:$F$500,0))&lt;&gt;"N",
INDEX('11.6_Outliers-Incineration'!J$5:J$500,MATCH($F250,'11.6_Outliers-Incineration'!$F$5:$F$500,0)),""),"")</f>
        <v>0</v>
      </c>
      <c r="AC250" s="8">
        <f>IFERROR(IF(INDEX('11.6_Outliers-Incineration'!$N$5:$N$500,MATCH($F250,'11.6_Outliers-Incineration'!$F$5:$F$500,0))&lt;&gt;"N",
INDEX('11.6_Outliers-Incineration'!K$5:K$500,MATCH($F250,'11.6_Outliers-Incineration'!$F$5:$F$500,0)),""),"")</f>
        <v>2017</v>
      </c>
      <c r="AD250" s="14" t="str">
        <f>IFERROR(IF(INDEX('11.6_Outliers-Incineration'!$N$5:$N$500,MATCH($F250,'11.6_Outliers-Incineration'!$F$5:$F$500,0))&lt;&gt;"N",
INDEX('11.6_Outliers-Incineration'!L$5:L$500,MATCH($F250,'11.6_Outliers-Incineration'!$F$5:$F$500,0)),""),"")</f>
        <v>WaW_216</v>
      </c>
      <c r="AE250" s="14">
        <f>IFERROR(IF(INDEX('11.7_Outliers-Controlled_disp'!$N$5:$N$500,MATCH($F250,'11.7_Outliers-Controlled_disp'!$F$5:$F$500,0))&lt;&gt;"N",
INDEX('11.7_Outliers-Controlled_disp'!J$5:J$500,MATCH($F250,'11.7_Outliers-Controlled_disp'!$F$5:$F$500,0)),""),"")</f>
        <v>0</v>
      </c>
      <c r="AF250" s="8">
        <f>IFERROR(IF(INDEX('11.7_Outliers-Controlled_disp'!$N$5:$N$500,MATCH($F250,'11.7_Outliers-Controlled_disp'!$F$5:$F$500,0))&lt;&gt;"N",
INDEX('11.7_Outliers-Controlled_disp'!K$5:K$500,MATCH($F250,'11.7_Outliers-Controlled_disp'!$F$5:$F$500,0)),""),"")</f>
        <v>2017</v>
      </c>
      <c r="AG250" s="14" t="str">
        <f>IFERROR(IF(INDEX('11.7_Outliers-Controlled_disp'!$N$5:$N$500,MATCH($F250,'11.7_Outliers-Controlled_disp'!$F$5:$F$500,0))&lt;&gt;"N",
INDEX('11.7_Outliers-Controlled_disp'!L$5:L$500,MATCH($F250,'11.7_Outliers-Controlled_disp'!$F$5:$F$500,0)),""),"")</f>
        <v>WaW_216</v>
      </c>
      <c r="AI250" s="5"/>
      <c r="AJ250" s="5" t="s">
        <v>1569</v>
      </c>
      <c r="AK250" s="5">
        <f t="shared" si="3"/>
        <v>7</v>
      </c>
    </row>
    <row r="251" spans="1:37" x14ac:dyDescent="0.25">
      <c r="A251" s="5" t="s">
        <v>485</v>
      </c>
      <c r="B251" s="5" t="s">
        <v>483</v>
      </c>
      <c r="C251" s="5" t="s">
        <v>482</v>
      </c>
      <c r="D251" s="5" t="s">
        <v>360</v>
      </c>
      <c r="E251" s="5" t="s">
        <v>486</v>
      </c>
      <c r="F251" s="5" t="s">
        <v>3178</v>
      </c>
      <c r="G251" s="5">
        <v>2</v>
      </c>
      <c r="H251" s="15">
        <v>1</v>
      </c>
      <c r="I251" s="4" t="s">
        <v>3177</v>
      </c>
      <c r="J251" s="13">
        <f>IFERROR(IF(INDEX('11.1_Outliers-Generation'!$N$5:$N$500,MATCH($F251,'11.1_Outliers-Generation'!$F$5:$F$500,0))&lt;&gt;"N",
INDEX('11.1_Outliers-Generation'!J$5:J$500,MATCH($F251,'11.1_Outliers-Generation'!$F$5:$F$500,0)),""),"")</f>
        <v>0.56949771689497719</v>
      </c>
      <c r="K251" s="8">
        <f>IFERROR(IF(INDEX('11.1_Outliers-Generation'!$N$5:$N$500,MATCH($F251,'11.1_Outliers-Generation'!$F$5:$F$500,0))&lt;&gt;"N",
INDEX('11.1_Outliers-Generation'!K$5:K$500,MATCH($F251,'11.1_Outliers-Generation'!$F$5:$F$500,0)),""),"")</f>
        <v>2012</v>
      </c>
      <c r="L251" s="13" t="str">
        <f>IFERROR(IF(INDEX('11.1_Outliers-Generation'!$N$5:$N$500,MATCH($F251,'11.1_Outliers-Generation'!$F$5:$F$500,0))&lt;&gt;"N",
INDEX('11.1_Outliers-Generation'!L$5:L$500,MATCH($F251,'11.1_Outliers-Generation'!$F$5:$F$500,0)),""),"")</f>
        <v>WaW_218</v>
      </c>
      <c r="M251" s="14">
        <f>IFERROR(IF(INDEX('11.2_Outliers-Collection_cov'!$N$5:$N$500,MATCH($F251,'11.2_Outliers-Collection_cov'!$F$5:$F$500,0))&lt;&gt;"N",
INDEX('11.2_Outliers-Collection_cov'!J$5:J$500,MATCH($F251,'11.2_Outliers-Collection_cov'!$F$5:$F$500,0)),""),"")</f>
        <v>25</v>
      </c>
      <c r="N251" s="8">
        <f>IFERROR(IF(INDEX('11.2_Outliers-Collection_cov'!$N$5:$N$500,MATCH($F251,'11.2_Outliers-Collection_cov'!$F$5:$F$500,0))&lt;&gt;"N",
INDEX('11.2_Outliers-Collection_cov'!K$5:K$500,MATCH($F251,'11.2_Outliers-Collection_cov'!$F$5:$F$500,0)),""),"")</f>
        <v>2012</v>
      </c>
      <c r="O251" s="13" t="str">
        <f>IFERROR(IF(INDEX('11.2_Outliers-Collection_cov'!$N$5:$N$500,MATCH($F251,'11.2_Outliers-Collection_cov'!$F$5:$F$500,0))&lt;&gt;"N",
INDEX('11.2_Outliers-Collection_cov'!L$5:L$500,MATCH($F251,'11.2_Outliers-Collection_cov'!$F$5:$F$500,0)),""),"")</f>
        <v>WaW_218</v>
      </c>
      <c r="P251" s="14" t="str">
        <f>IFERROR(IF(INDEX('11.3_Outliers-Plastic'!$N$5:$N$500,MATCH($F251,'11.3_Outliers-Plastic'!$F$5:$F$500,0))&lt;&gt;"N",
INDEX('11.3_Outliers-Plastic'!J$5:J$500,MATCH($F251,'11.3_Outliers-Plastic'!$F$5:$F$500,0)),""),"")</f>
        <v/>
      </c>
      <c r="Q251" s="8" t="str">
        <f>IFERROR(IF(INDEX('11.3_Outliers-Plastic'!$N$5:$N$500,MATCH($F251,'11.3_Outliers-Plastic'!$F$5:$F$500,0))&lt;&gt;"N",
INDEX('11.3_Outliers-Plastic'!K$5:K$500,MATCH($F251,'11.3_Outliers-Plastic'!$F$5:$F$500,0)),""),"")</f>
        <v/>
      </c>
      <c r="R251" s="14" t="str">
        <f>IFERROR(IF(INDEX('11.3_Outliers-Plastic'!$N$5:$N$500,MATCH($F251,'11.3_Outliers-Plastic'!$F$5:$F$500,0))&lt;&gt;"N",
INDEX('11.3_Outliers-Plastic'!L$5:L$500,MATCH($F251,'11.3_Outliers-Plastic'!$F$5:$F$500,0)),""),"")</f>
        <v/>
      </c>
      <c r="S251" s="12"/>
      <c r="T251" s="5"/>
      <c r="U251" s="5" t="s">
        <v>1569</v>
      </c>
      <c r="V251" s="14">
        <f>IFERROR(IF(INDEX('11.5_Outliers-Other_recovery'!$N$5:$N$500,MATCH($F251,'11.5_Outliers-Other_recovery'!$F$5:$F$500,0))&lt;&gt;"N",
INDEX('11.5_Outliers-Other_recovery'!J$5:J$500,MATCH($F251,'11.5_Outliers-Other_recovery'!$F$5:$F$500,0)),""),"")</f>
        <v>0</v>
      </c>
      <c r="W251" s="8">
        <f>IFERROR(IF(INDEX('11.5_Outliers-Other_recovery'!$N$5:$N$500,MATCH($F251,'11.5_Outliers-Other_recovery'!$F$5:$F$500,0))&lt;&gt;"N",
INDEX('11.5_Outliers-Other_recovery'!K$5:K$500,MATCH($F251,'11.5_Outliers-Other_recovery'!$F$5:$F$500,0)),""),"")</f>
        <v>2012</v>
      </c>
      <c r="X251" s="14" t="str">
        <f>IFERROR(IF(INDEX('11.5_Outliers-Other_recovery'!$N$5:$N$500,MATCH($F251,'11.5_Outliers-Other_recovery'!$F$5:$F$500,0))&lt;&gt;"N",
INDEX('11.5_Outliers-Other_recovery'!L$5:L$500,MATCH($F251,'11.5_Outliers-Other_recovery'!$F$5:$F$500,0)),""),"")</f>
        <v>WaW_218</v>
      </c>
      <c r="Y251" s="14">
        <f>IFERROR(IF(INDEX('11.4_Outliers-Formal_dry_recy'!$N$5:$N$500,MATCH($F251,'11.4_Outliers-Formal_dry_recy'!$F$5:$F$500,0))&lt;&gt;"N",
INDEX('11.4_Outliers-Formal_dry_recy'!J$5:J$500,MATCH($F251,'11.4_Outliers-Formal_dry_recy'!$F$5:$F$500,0)),""),"")</f>
        <v>0</v>
      </c>
      <c r="Z251" s="8">
        <f>IFERROR(IF(INDEX('11.4_Outliers-Formal_dry_recy'!$N$5:$N$500,MATCH($F251,'11.4_Outliers-Formal_dry_recy'!$F$5:$F$500,0))&lt;&gt;"N",
INDEX('11.4_Outliers-Formal_dry_recy'!K$5:K$500,MATCH($F251,'11.4_Outliers-Formal_dry_recy'!$F$5:$F$500,0)),""),"")</f>
        <v>2012</v>
      </c>
      <c r="AA251" s="14" t="str">
        <f>IFERROR(IF(INDEX('11.4_Outliers-Formal_dry_recy'!$N$5:$N$500,MATCH($F251,'11.4_Outliers-Formal_dry_recy'!$F$5:$F$500,0))&lt;&gt;"N",
INDEX('11.4_Outliers-Formal_dry_recy'!L$5:L$500,MATCH($F251,'11.4_Outliers-Formal_dry_recy'!$F$5:$F$500,0)),""),"")</f>
        <v>WaW_218</v>
      </c>
      <c r="AB251" s="14">
        <f>IFERROR(IF(INDEX('11.6_Outliers-Incineration'!$N$5:$N$500,MATCH($F251,'11.6_Outliers-Incineration'!$F$5:$F$500,0))&lt;&gt;"N",
INDEX('11.6_Outliers-Incineration'!J$5:J$500,MATCH($F251,'11.6_Outliers-Incineration'!$F$5:$F$500,0)),""),"")</f>
        <v>0</v>
      </c>
      <c r="AC251" s="8">
        <f>IFERROR(IF(INDEX('11.6_Outliers-Incineration'!$N$5:$N$500,MATCH($F251,'11.6_Outliers-Incineration'!$F$5:$F$500,0))&lt;&gt;"N",
INDEX('11.6_Outliers-Incineration'!K$5:K$500,MATCH($F251,'11.6_Outliers-Incineration'!$F$5:$F$500,0)),""),"")</f>
        <v>2012</v>
      </c>
      <c r="AD251" s="14" t="str">
        <f>IFERROR(IF(INDEX('11.6_Outliers-Incineration'!$N$5:$N$500,MATCH($F251,'11.6_Outliers-Incineration'!$F$5:$F$500,0))&lt;&gt;"N",
INDEX('11.6_Outliers-Incineration'!L$5:L$500,MATCH($F251,'11.6_Outliers-Incineration'!$F$5:$F$500,0)),""),"")</f>
        <v>WaW_218</v>
      </c>
      <c r="AE251" s="14">
        <f>IFERROR(IF(INDEX('11.7_Outliers-Controlled_disp'!$N$5:$N$500,MATCH($F251,'11.7_Outliers-Controlled_disp'!$F$5:$F$500,0))&lt;&gt;"N",
INDEX('11.7_Outliers-Controlled_disp'!J$5:J$500,MATCH($F251,'11.7_Outliers-Controlled_disp'!$F$5:$F$500,0)),""),"")</f>
        <v>0</v>
      </c>
      <c r="AF251" s="8">
        <f>IFERROR(IF(INDEX('11.7_Outliers-Controlled_disp'!$N$5:$N$500,MATCH($F251,'11.7_Outliers-Controlled_disp'!$F$5:$F$500,0))&lt;&gt;"N",
INDEX('11.7_Outliers-Controlled_disp'!K$5:K$500,MATCH($F251,'11.7_Outliers-Controlled_disp'!$F$5:$F$500,0)),""),"")</f>
        <v>2012</v>
      </c>
      <c r="AG251" s="14" t="str">
        <f>IFERROR(IF(INDEX('11.7_Outliers-Controlled_disp'!$N$5:$N$500,MATCH($F251,'11.7_Outliers-Controlled_disp'!$F$5:$F$500,0))&lt;&gt;"N",
INDEX('11.7_Outliers-Controlled_disp'!L$5:L$500,MATCH($F251,'11.7_Outliers-Controlled_disp'!$F$5:$F$500,0)),""),"")</f>
        <v>WaW_218</v>
      </c>
      <c r="AI251" s="5"/>
      <c r="AJ251" s="5" t="s">
        <v>1569</v>
      </c>
      <c r="AK251" s="5">
        <f t="shared" si="3"/>
        <v>6</v>
      </c>
    </row>
    <row r="252" spans="1:37" x14ac:dyDescent="0.25">
      <c r="A252" s="5" t="s">
        <v>1228</v>
      </c>
      <c r="B252" s="5" t="s">
        <v>1230</v>
      </c>
      <c r="C252" s="5" t="s">
        <v>1229</v>
      </c>
      <c r="D252" s="5" t="s">
        <v>1038</v>
      </c>
      <c r="E252" s="5" t="s">
        <v>1231</v>
      </c>
      <c r="F252" s="5" t="s">
        <v>1229</v>
      </c>
      <c r="G252" s="5">
        <v>0</v>
      </c>
      <c r="H252" s="15">
        <v>1</v>
      </c>
      <c r="I252" s="4"/>
      <c r="J252" s="13">
        <f>IFERROR(IF(INDEX('11.1_Outliers-Generation'!$N$5:$N$500,MATCH($F252,'11.1_Outliers-Generation'!$F$5:$F$500,0))&lt;&gt;"N",
INDEX('11.1_Outliers-Generation'!J$5:J$500,MATCH($F252,'11.1_Outliers-Generation'!$F$5:$F$500,0)),""),"")</f>
        <v>0.89153225684590998</v>
      </c>
      <c r="K252" s="8">
        <f>IFERROR(IF(INDEX('11.1_Outliers-Generation'!$N$5:$N$500,MATCH($F252,'11.1_Outliers-Generation'!$F$5:$F$500,0))&lt;&gt;"N",
INDEX('11.1_Outliers-Generation'!K$5:K$500,MATCH($F252,'11.1_Outliers-Generation'!$F$5:$F$500,0)),""),"")</f>
        <v>2013</v>
      </c>
      <c r="L252" s="13" t="str">
        <f>IFERROR(IF(INDEX('11.1_Outliers-Generation'!$N$5:$N$500,MATCH($F252,'11.1_Outliers-Generation'!$F$5:$F$500,0))&lt;&gt;"N",
INDEX('11.1_Outliers-Generation'!L$5:L$500,MATCH($F252,'11.1_Outliers-Generation'!$F$5:$F$500,0)),""),"")</f>
        <v>WaW_219</v>
      </c>
      <c r="M252" s="14">
        <f>IFERROR(IF(INDEX('11.2_Outliers-Collection_cov'!$N$5:$N$500,MATCH($F252,'11.2_Outliers-Collection_cov'!$F$5:$F$500,0))&lt;&gt;"N",
INDEX('11.2_Outliers-Collection_cov'!J$5:J$500,MATCH($F252,'11.2_Outliers-Collection_cov'!$F$5:$F$500,0)),""),"")</f>
        <v>66</v>
      </c>
      <c r="N252" s="8">
        <f>IFERROR(IF(INDEX('11.2_Outliers-Collection_cov'!$N$5:$N$500,MATCH($F252,'11.2_Outliers-Collection_cov'!$F$5:$F$500,0))&lt;&gt;"N",
INDEX('11.2_Outliers-Collection_cov'!K$5:K$500,MATCH($F252,'11.2_Outliers-Collection_cov'!$F$5:$F$500,0)),""),"")</f>
        <v>2013</v>
      </c>
      <c r="O252" s="13" t="str">
        <f>IFERROR(IF(INDEX('11.2_Outliers-Collection_cov'!$N$5:$N$500,MATCH($F252,'11.2_Outliers-Collection_cov'!$F$5:$F$500,0))&lt;&gt;"N",
INDEX('11.2_Outliers-Collection_cov'!L$5:L$500,MATCH($F252,'11.2_Outliers-Collection_cov'!$F$5:$F$500,0)),""),"")</f>
        <v>WaW_219</v>
      </c>
      <c r="P252" s="14">
        <f>IFERROR(IF(INDEX('11.3_Outliers-Plastic'!$N$5:$N$500,MATCH($F252,'11.3_Outliers-Plastic'!$F$5:$F$500,0))&lt;&gt;"N",
INDEX('11.3_Outliers-Plastic'!J$5:J$500,MATCH($F252,'11.3_Outliers-Plastic'!$F$5:$F$500,0)),""),"")</f>
        <v>12.5</v>
      </c>
      <c r="Q252" s="8">
        <f>IFERROR(IF(INDEX('11.3_Outliers-Plastic'!$N$5:$N$500,MATCH($F252,'11.3_Outliers-Plastic'!$F$5:$F$500,0))&lt;&gt;"N",
INDEX('11.3_Outliers-Plastic'!K$5:K$500,MATCH($F252,'11.3_Outliers-Plastic'!$F$5:$F$500,0)),""),"")</f>
        <v>2013</v>
      </c>
      <c r="R252" s="14" t="str">
        <f>IFERROR(IF(INDEX('11.3_Outliers-Plastic'!$N$5:$N$500,MATCH($F252,'11.3_Outliers-Plastic'!$F$5:$F$500,0))&lt;&gt;"N",
INDEX('11.3_Outliers-Plastic'!L$5:L$500,MATCH($F252,'11.3_Outliers-Plastic'!$F$5:$F$500,0)),""),"")</f>
        <v>WaW_219</v>
      </c>
      <c r="S252" s="12"/>
      <c r="T252" s="5"/>
      <c r="U252" s="5" t="s">
        <v>1569</v>
      </c>
      <c r="V252" s="14" t="str">
        <f>IFERROR(IF(INDEX('11.5_Outliers-Other_recovery'!$N$5:$N$500,MATCH($F252,'11.5_Outliers-Other_recovery'!$F$5:$F$500,0))&lt;&gt;"N",
INDEX('11.5_Outliers-Other_recovery'!J$5:J$500,MATCH($F252,'11.5_Outliers-Other_recovery'!$F$5:$F$500,0)),""),"")</f>
        <v/>
      </c>
      <c r="W252" s="8" t="str">
        <f>IFERROR(IF(INDEX('11.5_Outliers-Other_recovery'!$N$5:$N$500,MATCH($F252,'11.5_Outliers-Other_recovery'!$F$5:$F$500,0))&lt;&gt;"N",
INDEX('11.5_Outliers-Other_recovery'!K$5:K$500,MATCH($F252,'11.5_Outliers-Other_recovery'!$F$5:$F$500,0)),""),"")</f>
        <v/>
      </c>
      <c r="X252" s="14" t="str">
        <f>IFERROR(IF(INDEX('11.5_Outliers-Other_recovery'!$N$5:$N$500,MATCH($F252,'11.5_Outliers-Other_recovery'!$F$5:$F$500,0))&lt;&gt;"N",
INDEX('11.5_Outliers-Other_recovery'!L$5:L$500,MATCH($F252,'11.5_Outliers-Other_recovery'!$F$5:$F$500,0)),""),"")</f>
        <v/>
      </c>
      <c r="Y252" s="14" t="str">
        <f>IFERROR(IF(INDEX('11.4_Outliers-Formal_dry_recy'!$N$5:$N$500,MATCH($F252,'11.4_Outliers-Formal_dry_recy'!$F$5:$F$500,0))&lt;&gt;"N",
INDEX('11.4_Outliers-Formal_dry_recy'!J$5:J$500,MATCH($F252,'11.4_Outliers-Formal_dry_recy'!$F$5:$F$500,0)),""),"")</f>
        <v/>
      </c>
      <c r="Z252" s="8" t="str">
        <f>IFERROR(IF(INDEX('11.4_Outliers-Formal_dry_recy'!$N$5:$N$500,MATCH($F252,'11.4_Outliers-Formal_dry_recy'!$F$5:$F$500,0))&lt;&gt;"N",
INDEX('11.4_Outliers-Formal_dry_recy'!K$5:K$500,MATCH($F252,'11.4_Outliers-Formal_dry_recy'!$F$5:$F$500,0)),""),"")</f>
        <v/>
      </c>
      <c r="AA252" s="14" t="str">
        <f>IFERROR(IF(INDEX('11.4_Outliers-Formal_dry_recy'!$N$5:$N$500,MATCH($F252,'11.4_Outliers-Formal_dry_recy'!$F$5:$F$500,0))&lt;&gt;"N",
INDEX('11.4_Outliers-Formal_dry_recy'!L$5:L$500,MATCH($F252,'11.4_Outliers-Formal_dry_recy'!$F$5:$F$500,0)),""),"")</f>
        <v/>
      </c>
      <c r="AB252" s="14" t="str">
        <f>IFERROR(IF(INDEX('11.6_Outliers-Incineration'!$N$5:$N$500,MATCH($F252,'11.6_Outliers-Incineration'!$F$5:$F$500,0))&lt;&gt;"N",
INDEX('11.6_Outliers-Incineration'!J$5:J$500,MATCH($F252,'11.6_Outliers-Incineration'!$F$5:$F$500,0)),""),"")</f>
        <v/>
      </c>
      <c r="AC252" s="8" t="str">
        <f>IFERROR(IF(INDEX('11.6_Outliers-Incineration'!$N$5:$N$500,MATCH($F252,'11.6_Outliers-Incineration'!$F$5:$F$500,0))&lt;&gt;"N",
INDEX('11.6_Outliers-Incineration'!K$5:K$500,MATCH($F252,'11.6_Outliers-Incineration'!$F$5:$F$500,0)),""),"")</f>
        <v/>
      </c>
      <c r="AD252" s="14" t="str">
        <f>IFERROR(IF(INDEX('11.6_Outliers-Incineration'!$N$5:$N$500,MATCH($F252,'11.6_Outliers-Incineration'!$F$5:$F$500,0))&lt;&gt;"N",
INDEX('11.6_Outliers-Incineration'!L$5:L$500,MATCH($F252,'11.6_Outliers-Incineration'!$F$5:$F$500,0)),""),"")</f>
        <v/>
      </c>
      <c r="AE252" s="14" t="str">
        <f>IFERROR(IF(INDEX('11.7_Outliers-Controlled_disp'!$N$5:$N$500,MATCH($F252,'11.7_Outliers-Controlled_disp'!$F$5:$F$500,0))&lt;&gt;"N",
INDEX('11.7_Outliers-Controlled_disp'!J$5:J$500,MATCH($F252,'11.7_Outliers-Controlled_disp'!$F$5:$F$500,0)),""),"")</f>
        <v/>
      </c>
      <c r="AF252" s="8" t="str">
        <f>IFERROR(IF(INDEX('11.7_Outliers-Controlled_disp'!$N$5:$N$500,MATCH($F252,'11.7_Outliers-Controlled_disp'!$F$5:$F$500,0))&lt;&gt;"N",
INDEX('11.7_Outliers-Controlled_disp'!K$5:K$500,MATCH($F252,'11.7_Outliers-Controlled_disp'!$F$5:$F$500,0)),""),"")</f>
        <v/>
      </c>
      <c r="AG252" s="14" t="str">
        <f>IFERROR(IF(INDEX('11.7_Outliers-Controlled_disp'!$N$5:$N$500,MATCH($F252,'11.7_Outliers-Controlled_disp'!$F$5:$F$500,0))&lt;&gt;"N",
INDEX('11.7_Outliers-Controlled_disp'!L$5:L$500,MATCH($F252,'11.7_Outliers-Controlled_disp'!$F$5:$F$500,0)),""),"")</f>
        <v/>
      </c>
      <c r="AI252" s="5"/>
      <c r="AJ252" s="5" t="s">
        <v>1569</v>
      </c>
      <c r="AK252" s="5">
        <f t="shared" si="3"/>
        <v>3</v>
      </c>
    </row>
    <row r="253" spans="1:37" x14ac:dyDescent="0.25">
      <c r="A253" s="5" t="s">
        <v>876</v>
      </c>
      <c r="B253" s="5" t="s">
        <v>879</v>
      </c>
      <c r="C253" s="5" t="s">
        <v>878</v>
      </c>
      <c r="D253" s="5" t="s">
        <v>620</v>
      </c>
      <c r="E253" s="5" t="s">
        <v>880</v>
      </c>
      <c r="F253" s="5" t="s">
        <v>877</v>
      </c>
      <c r="G253" s="5">
        <v>2</v>
      </c>
      <c r="H253" s="15">
        <v>1</v>
      </c>
      <c r="I253" s="4"/>
      <c r="J253" s="13" t="str">
        <f>IFERROR(IF(INDEX('11.1_Outliers-Generation'!$N$5:$N$500,MATCH($F253,'11.1_Outliers-Generation'!$F$5:$F$500,0))&lt;&gt;"N",
INDEX('11.1_Outliers-Generation'!J$5:J$500,MATCH($F253,'11.1_Outliers-Generation'!$F$5:$F$500,0)),""),"")</f>
        <v/>
      </c>
      <c r="K253" s="8" t="str">
        <f>IFERROR(IF(INDEX('11.1_Outliers-Generation'!$N$5:$N$500,MATCH($F253,'11.1_Outliers-Generation'!$F$5:$F$500,0))&lt;&gt;"N",
INDEX('11.1_Outliers-Generation'!K$5:K$500,MATCH($F253,'11.1_Outliers-Generation'!$F$5:$F$500,0)),""),"")</f>
        <v/>
      </c>
      <c r="L253" s="13" t="str">
        <f>IFERROR(IF(INDEX('11.1_Outliers-Generation'!$N$5:$N$500,MATCH($F253,'11.1_Outliers-Generation'!$F$5:$F$500,0))&lt;&gt;"N",
INDEX('11.1_Outliers-Generation'!L$5:L$500,MATCH($F253,'11.1_Outliers-Generation'!$F$5:$F$500,0)),""),"")</f>
        <v/>
      </c>
      <c r="M253" s="14">
        <f>IFERROR(IF(INDEX('11.2_Outliers-Collection_cov'!$N$5:$N$500,MATCH($F253,'11.2_Outliers-Collection_cov'!$F$5:$F$500,0))&lt;&gt;"N",
INDEX('11.2_Outliers-Collection_cov'!J$5:J$500,MATCH($F253,'11.2_Outliers-Collection_cov'!$F$5:$F$500,0)),""),"")</f>
        <v>15</v>
      </c>
      <c r="N253" s="8" t="str">
        <f>IFERROR(IF(INDEX('11.2_Outliers-Collection_cov'!$N$5:$N$500,MATCH($F253,'11.2_Outliers-Collection_cov'!$F$5:$F$500,0))&lt;&gt;"N",
INDEX('11.2_Outliers-Collection_cov'!K$5:K$500,MATCH($F253,'11.2_Outliers-Collection_cov'!$F$5:$F$500,0)),""),"")</f>
        <v/>
      </c>
      <c r="O253" s="13" t="str">
        <f>IFERROR(IF(INDEX('11.2_Outliers-Collection_cov'!$N$5:$N$500,MATCH($F253,'11.2_Outliers-Collection_cov'!$F$5:$F$500,0))&lt;&gt;"N",
INDEX('11.2_Outliers-Collection_cov'!L$5:L$500,MATCH($F253,'11.2_Outliers-Collection_cov'!$F$5:$F$500,0)),""),"")</f>
        <v>WaW_220</v>
      </c>
      <c r="P253" s="14">
        <f>IFERROR(IF(INDEX('11.3_Outliers-Plastic'!$N$5:$N$500,MATCH($F253,'11.3_Outliers-Plastic'!$F$5:$F$500,0))&lt;&gt;"N",
INDEX('11.3_Outliers-Plastic'!J$5:J$500,MATCH($F253,'11.3_Outliers-Plastic'!$F$5:$F$500,0)),""),"")</f>
        <v>21</v>
      </c>
      <c r="Q253" s="8" t="str">
        <f>IFERROR(IF(INDEX('11.3_Outliers-Plastic'!$N$5:$N$500,MATCH($F253,'11.3_Outliers-Plastic'!$F$5:$F$500,0))&lt;&gt;"N",
INDEX('11.3_Outliers-Plastic'!K$5:K$500,MATCH($F253,'11.3_Outliers-Plastic'!$F$5:$F$500,0)),""),"")</f>
        <v/>
      </c>
      <c r="R253" s="14" t="str">
        <f>IFERROR(IF(INDEX('11.3_Outliers-Plastic'!$N$5:$N$500,MATCH($F253,'11.3_Outliers-Plastic'!$F$5:$F$500,0))&lt;&gt;"N",
INDEX('11.3_Outliers-Plastic'!L$5:L$500,MATCH($F253,'11.3_Outliers-Plastic'!$F$5:$F$500,0)),""),"")</f>
        <v>WaW_220</v>
      </c>
      <c r="S253" s="12"/>
      <c r="T253" s="5"/>
      <c r="U253" s="5" t="s">
        <v>1569</v>
      </c>
      <c r="V253" s="14" t="str">
        <f>IFERROR(IF(INDEX('11.5_Outliers-Other_recovery'!$N$5:$N$500,MATCH($F253,'11.5_Outliers-Other_recovery'!$F$5:$F$500,0))&lt;&gt;"N",
INDEX('11.5_Outliers-Other_recovery'!J$5:J$500,MATCH($F253,'11.5_Outliers-Other_recovery'!$F$5:$F$500,0)),""),"")</f>
        <v/>
      </c>
      <c r="W253" s="8" t="str">
        <f>IFERROR(IF(INDEX('11.5_Outliers-Other_recovery'!$N$5:$N$500,MATCH($F253,'11.5_Outliers-Other_recovery'!$F$5:$F$500,0))&lt;&gt;"N",
INDEX('11.5_Outliers-Other_recovery'!K$5:K$500,MATCH($F253,'11.5_Outliers-Other_recovery'!$F$5:$F$500,0)),""),"")</f>
        <v/>
      </c>
      <c r="X253" s="14" t="str">
        <f>IFERROR(IF(INDEX('11.5_Outliers-Other_recovery'!$N$5:$N$500,MATCH($F253,'11.5_Outliers-Other_recovery'!$F$5:$F$500,0))&lt;&gt;"N",
INDEX('11.5_Outliers-Other_recovery'!L$5:L$500,MATCH($F253,'11.5_Outliers-Other_recovery'!$F$5:$F$500,0)),""),"")</f>
        <v/>
      </c>
      <c r="Y253" s="14" t="str">
        <f>IFERROR(IF(INDEX('11.4_Outliers-Formal_dry_recy'!$N$5:$N$500,MATCH($F253,'11.4_Outliers-Formal_dry_recy'!$F$5:$F$500,0))&lt;&gt;"N",
INDEX('11.4_Outliers-Formal_dry_recy'!J$5:J$500,MATCH($F253,'11.4_Outliers-Formal_dry_recy'!$F$5:$F$500,0)),""),"")</f>
        <v/>
      </c>
      <c r="Z253" s="8" t="str">
        <f>IFERROR(IF(INDEX('11.4_Outliers-Formal_dry_recy'!$N$5:$N$500,MATCH($F253,'11.4_Outliers-Formal_dry_recy'!$F$5:$F$500,0))&lt;&gt;"N",
INDEX('11.4_Outliers-Formal_dry_recy'!K$5:K$500,MATCH($F253,'11.4_Outliers-Formal_dry_recy'!$F$5:$F$500,0)),""),"")</f>
        <v/>
      </c>
      <c r="AA253" s="14" t="str">
        <f>IFERROR(IF(INDEX('11.4_Outliers-Formal_dry_recy'!$N$5:$N$500,MATCH($F253,'11.4_Outliers-Formal_dry_recy'!$F$5:$F$500,0))&lt;&gt;"N",
INDEX('11.4_Outliers-Formal_dry_recy'!L$5:L$500,MATCH($F253,'11.4_Outliers-Formal_dry_recy'!$F$5:$F$500,0)),""),"")</f>
        <v/>
      </c>
      <c r="AB253" s="14" t="str">
        <f>IFERROR(IF(INDEX('11.6_Outliers-Incineration'!$N$5:$N$500,MATCH($F253,'11.6_Outliers-Incineration'!$F$5:$F$500,0))&lt;&gt;"N",
INDEX('11.6_Outliers-Incineration'!J$5:J$500,MATCH($F253,'11.6_Outliers-Incineration'!$F$5:$F$500,0)),""),"")</f>
        <v/>
      </c>
      <c r="AC253" s="8" t="str">
        <f>IFERROR(IF(INDEX('11.6_Outliers-Incineration'!$N$5:$N$500,MATCH($F253,'11.6_Outliers-Incineration'!$F$5:$F$500,0))&lt;&gt;"N",
INDEX('11.6_Outliers-Incineration'!K$5:K$500,MATCH($F253,'11.6_Outliers-Incineration'!$F$5:$F$500,0)),""),"")</f>
        <v/>
      </c>
      <c r="AD253" s="14" t="str">
        <f>IFERROR(IF(INDEX('11.6_Outliers-Incineration'!$N$5:$N$500,MATCH($F253,'11.6_Outliers-Incineration'!$F$5:$F$500,0))&lt;&gt;"N",
INDEX('11.6_Outliers-Incineration'!L$5:L$500,MATCH($F253,'11.6_Outliers-Incineration'!$F$5:$F$500,0)),""),"")</f>
        <v/>
      </c>
      <c r="AE253" s="14" t="str">
        <f>IFERROR(IF(INDEX('11.7_Outliers-Controlled_disp'!$N$5:$N$500,MATCH($F253,'11.7_Outliers-Controlled_disp'!$F$5:$F$500,0))&lt;&gt;"N",
INDEX('11.7_Outliers-Controlled_disp'!J$5:J$500,MATCH($F253,'11.7_Outliers-Controlled_disp'!$F$5:$F$500,0)),""),"")</f>
        <v/>
      </c>
      <c r="AF253" s="8" t="str">
        <f>IFERROR(IF(INDEX('11.7_Outliers-Controlled_disp'!$N$5:$N$500,MATCH($F253,'11.7_Outliers-Controlled_disp'!$F$5:$F$500,0))&lt;&gt;"N",
INDEX('11.7_Outliers-Controlled_disp'!K$5:K$500,MATCH($F253,'11.7_Outliers-Controlled_disp'!$F$5:$F$500,0)),""),"")</f>
        <v/>
      </c>
      <c r="AG253" s="14" t="str">
        <f>IFERROR(IF(INDEX('11.7_Outliers-Controlled_disp'!$N$5:$N$500,MATCH($F253,'11.7_Outliers-Controlled_disp'!$F$5:$F$500,0))&lt;&gt;"N",
INDEX('11.7_Outliers-Controlled_disp'!L$5:L$500,MATCH($F253,'11.7_Outliers-Controlled_disp'!$F$5:$F$500,0)),""),"")</f>
        <v/>
      </c>
      <c r="AI253" s="5"/>
      <c r="AJ253" s="5" t="s">
        <v>1569</v>
      </c>
      <c r="AK253" s="5">
        <f t="shared" si="3"/>
        <v>2</v>
      </c>
    </row>
    <row r="254" spans="1:37" x14ac:dyDescent="0.25">
      <c r="A254" s="5" t="s">
        <v>1237</v>
      </c>
      <c r="B254" s="5" t="s">
        <v>1235</v>
      </c>
      <c r="C254" s="5" t="s">
        <v>1234</v>
      </c>
      <c r="D254" s="5" t="s">
        <v>1038</v>
      </c>
      <c r="E254" s="5" t="s">
        <v>1580</v>
      </c>
      <c r="F254" s="5" t="s">
        <v>1238</v>
      </c>
      <c r="G254" s="5">
        <v>1</v>
      </c>
      <c r="H254" s="15">
        <v>1</v>
      </c>
      <c r="I254" s="16" t="s">
        <v>3179</v>
      </c>
      <c r="J254" s="13">
        <f>IFERROR(IF(INDEX('11.1_Outliers-Generation'!$N$5:$N$500,MATCH($F254,'11.1_Outliers-Generation'!$F$5:$F$500,0))&lt;&gt;"N",
INDEX('11.1_Outliers-Generation'!J$5:J$500,MATCH($F254,'11.1_Outliers-Generation'!$F$5:$F$500,0)),""),"")</f>
        <v>1.478240710868143</v>
      </c>
      <c r="K254" s="8">
        <f>IFERROR(IF(INDEX('11.1_Outliers-Generation'!$N$5:$N$500,MATCH($F254,'11.1_Outliers-Generation'!$F$5:$F$500,0))&lt;&gt;"N",
INDEX('11.1_Outliers-Generation'!K$5:K$500,MATCH($F254,'11.1_Outliers-Generation'!$F$5:$F$500,0)),""),"")</f>
        <v>2015</v>
      </c>
      <c r="L254" s="13" t="str">
        <f>IFERROR(IF(INDEX('11.1_Outliers-Generation'!$N$5:$N$500,MATCH($F254,'11.1_Outliers-Generation'!$F$5:$F$500,0))&lt;&gt;"N",
INDEX('11.1_Outliers-Generation'!L$5:L$500,MATCH($F254,'11.1_Outliers-Generation'!$F$5:$F$500,0)),""),"")</f>
        <v>WaW_222</v>
      </c>
      <c r="M254" s="14">
        <f>IFERROR(IF(INDEX('11.2_Outliers-Collection_cov'!$N$5:$N$500,MATCH($F254,'11.2_Outliers-Collection_cov'!$F$5:$F$500,0))&lt;&gt;"N",
INDEX('11.2_Outliers-Collection_cov'!J$5:J$500,MATCH($F254,'11.2_Outliers-Collection_cov'!$F$5:$F$500,0)),""),"")</f>
        <v>98.54</v>
      </c>
      <c r="N254" s="8">
        <f>IFERROR(IF(INDEX('11.2_Outliers-Collection_cov'!$N$5:$N$500,MATCH($F254,'11.2_Outliers-Collection_cov'!$F$5:$F$500,0))&lt;&gt;"N",
INDEX('11.2_Outliers-Collection_cov'!K$5:K$500,MATCH($F254,'11.2_Outliers-Collection_cov'!$F$5:$F$500,0)),""),"")</f>
        <v>2015</v>
      </c>
      <c r="O254" s="13" t="str">
        <f>IFERROR(IF(INDEX('11.2_Outliers-Collection_cov'!$N$5:$N$500,MATCH($F254,'11.2_Outliers-Collection_cov'!$F$5:$F$500,0))&lt;&gt;"N",
INDEX('11.2_Outliers-Collection_cov'!L$5:L$500,MATCH($F254,'11.2_Outliers-Collection_cov'!$F$5:$F$500,0)),""),"")</f>
        <v>WaW_222</v>
      </c>
      <c r="P254" s="14">
        <f>IFERROR(IF(INDEX('11.3_Outliers-Plastic'!$N$5:$N$500,MATCH($F254,'11.3_Outliers-Plastic'!$F$5:$F$500,0))&lt;&gt;"N",
INDEX('11.3_Outliers-Plastic'!J$5:J$500,MATCH($F254,'11.3_Outliers-Plastic'!$F$5:$F$500,0)),""),"")</f>
        <v>13.16</v>
      </c>
      <c r="Q254" s="8">
        <f>IFERROR(IF(INDEX('11.3_Outliers-Plastic'!$N$5:$N$500,MATCH($F254,'11.3_Outliers-Plastic'!$F$5:$F$500,0))&lt;&gt;"N",
INDEX('11.3_Outliers-Plastic'!K$5:K$500,MATCH($F254,'11.3_Outliers-Plastic'!$F$5:$F$500,0)),""),"")</f>
        <v>2015</v>
      </c>
      <c r="R254" s="14" t="str">
        <f>IFERROR(IF(INDEX('11.3_Outliers-Plastic'!$N$5:$N$500,MATCH($F254,'11.3_Outliers-Plastic'!$F$5:$F$500,0))&lt;&gt;"N",
INDEX('11.3_Outliers-Plastic'!L$5:L$500,MATCH($F254,'11.3_Outliers-Plastic'!$F$5:$F$500,0)),""),"")</f>
        <v>WaW_222</v>
      </c>
      <c r="S254" s="12"/>
      <c r="T254" s="5"/>
      <c r="U254" s="5" t="s">
        <v>1569</v>
      </c>
      <c r="V254" s="14">
        <f>IFERROR(IF(INDEX('11.5_Outliers-Other_recovery'!$N$5:$N$500,MATCH($F254,'11.5_Outliers-Other_recovery'!$F$5:$F$500,0))&lt;&gt;"N",
INDEX('11.5_Outliers-Other_recovery'!J$5:J$500,MATCH($F254,'11.5_Outliers-Other_recovery'!$F$5:$F$500,0)),""),"")</f>
        <v>12.76185889718276</v>
      </c>
      <c r="W254" s="8">
        <f>IFERROR(IF(INDEX('11.5_Outliers-Other_recovery'!$N$5:$N$500,MATCH($F254,'11.5_Outliers-Other_recovery'!$F$5:$F$500,0))&lt;&gt;"N",
INDEX('11.5_Outliers-Other_recovery'!K$5:K$500,MATCH($F254,'11.5_Outliers-Other_recovery'!$F$5:$F$500,0)),""),"")</f>
        <v>2015</v>
      </c>
      <c r="X254" s="14" t="str">
        <f>IFERROR(IF(INDEX('11.5_Outliers-Other_recovery'!$N$5:$N$500,MATCH($F254,'11.5_Outliers-Other_recovery'!$F$5:$F$500,0))&lt;&gt;"N",
INDEX('11.5_Outliers-Other_recovery'!L$5:L$500,MATCH($F254,'11.5_Outliers-Other_recovery'!$F$5:$F$500,0)),""),"")</f>
        <v>WaW_222</v>
      </c>
      <c r="Y254" s="14">
        <f>IFERROR(IF(INDEX('11.4_Outliers-Formal_dry_recy'!$N$5:$N$500,MATCH($F254,'11.4_Outliers-Formal_dry_recy'!$F$5:$F$500,0))&lt;&gt;"N",
INDEX('11.4_Outliers-Formal_dry_recy'!J$5:J$500,MATCH($F254,'11.4_Outliers-Formal_dry_recy'!$F$5:$F$500,0)),""),"")</f>
        <v>14.19</v>
      </c>
      <c r="Z254" s="8">
        <f>IFERROR(IF(INDEX('11.4_Outliers-Formal_dry_recy'!$N$5:$N$500,MATCH($F254,'11.4_Outliers-Formal_dry_recy'!$F$5:$F$500,0))&lt;&gt;"N",
INDEX('11.4_Outliers-Formal_dry_recy'!K$5:K$500,MATCH($F254,'11.4_Outliers-Formal_dry_recy'!$F$5:$F$500,0)),""),"")</f>
        <v>2015</v>
      </c>
      <c r="AA254" s="14" t="str">
        <f>IFERROR(IF(INDEX('11.4_Outliers-Formal_dry_recy'!$N$5:$N$500,MATCH($F254,'11.4_Outliers-Formal_dry_recy'!$F$5:$F$500,0))&lt;&gt;"N",
INDEX('11.4_Outliers-Formal_dry_recy'!L$5:L$500,MATCH($F254,'11.4_Outliers-Formal_dry_recy'!$F$5:$F$500,0)),""),"")</f>
        <v>WaW_222</v>
      </c>
      <c r="AB254" s="14" t="str">
        <f>IFERROR(IF(INDEX('11.6_Outliers-Incineration'!$N$5:$N$500,MATCH($F254,'11.6_Outliers-Incineration'!$F$5:$F$500,0))&lt;&gt;"N",
INDEX('11.6_Outliers-Incineration'!J$5:J$500,MATCH($F254,'11.6_Outliers-Incineration'!$F$5:$F$500,0)),""),"")</f>
        <v/>
      </c>
      <c r="AC254" s="8" t="str">
        <f>IFERROR(IF(INDEX('11.6_Outliers-Incineration'!$N$5:$N$500,MATCH($F254,'11.6_Outliers-Incineration'!$F$5:$F$500,0))&lt;&gt;"N",
INDEX('11.6_Outliers-Incineration'!K$5:K$500,MATCH($F254,'11.6_Outliers-Incineration'!$F$5:$F$500,0)),""),"")</f>
        <v/>
      </c>
      <c r="AD254" s="14" t="str">
        <f>IFERROR(IF(INDEX('11.6_Outliers-Incineration'!$N$5:$N$500,MATCH($F254,'11.6_Outliers-Incineration'!$F$5:$F$500,0))&lt;&gt;"N",
INDEX('11.6_Outliers-Incineration'!L$5:L$500,MATCH($F254,'11.6_Outliers-Incineration'!$F$5:$F$500,0)),""),"")</f>
        <v/>
      </c>
      <c r="AE254" s="14">
        <f>IFERROR(IF(INDEX('11.7_Outliers-Controlled_disp'!$N$5:$N$500,MATCH($F254,'11.7_Outliers-Controlled_disp'!$F$5:$F$500,0))&lt;&gt;"N",
INDEX('11.7_Outliers-Controlled_disp'!J$5:J$500,MATCH($F254,'11.7_Outliers-Controlled_disp'!$F$5:$F$500,0)),""),"")</f>
        <v>94.185936733356925</v>
      </c>
      <c r="AF254" s="8">
        <f>IFERROR(IF(INDEX('11.7_Outliers-Controlled_disp'!$N$5:$N$500,MATCH($F254,'11.7_Outliers-Controlled_disp'!$F$5:$F$500,0))&lt;&gt;"N",
INDEX('11.7_Outliers-Controlled_disp'!K$5:K$500,MATCH($F254,'11.7_Outliers-Controlled_disp'!$F$5:$F$500,0)),""),"")</f>
        <v>2015</v>
      </c>
      <c r="AG254" s="14" t="str">
        <f>IFERROR(IF(INDEX('11.7_Outliers-Controlled_disp'!$N$5:$N$500,MATCH($F254,'11.7_Outliers-Controlled_disp'!$F$5:$F$500,0))&lt;&gt;"N",
INDEX('11.7_Outliers-Controlled_disp'!L$5:L$500,MATCH($F254,'11.7_Outliers-Controlled_disp'!$F$5:$F$500,0)),""),"")</f>
        <v>WaW_222</v>
      </c>
      <c r="AI254" s="5"/>
      <c r="AJ254" s="5" t="s">
        <v>1569</v>
      </c>
      <c r="AK254" s="5">
        <f t="shared" ref="AK254:AK316" si="4">COUNT(AH254,AE254,AB254,Y254,V254,S254,P254,M254,J254)</f>
        <v>6</v>
      </c>
    </row>
    <row r="255" spans="1:37" x14ac:dyDescent="0.25">
      <c r="A255" s="5" t="s">
        <v>1239</v>
      </c>
      <c r="B255" s="5" t="s">
        <v>1235</v>
      </c>
      <c r="C255" s="5" t="s">
        <v>1234</v>
      </c>
      <c r="D255" s="5" t="s">
        <v>1038</v>
      </c>
      <c r="E255" s="5" t="s">
        <v>1241</v>
      </c>
      <c r="F255" s="5" t="s">
        <v>1240</v>
      </c>
      <c r="G255" s="5">
        <v>2</v>
      </c>
      <c r="H255" s="15">
        <v>2</v>
      </c>
      <c r="I255" s="4" t="s">
        <v>1926</v>
      </c>
      <c r="J255" s="13">
        <f>IFERROR(IF(INDEX('11.1_Outliers-Generation'!$N$5:$N$500,MATCH($F255,'11.1_Outliers-Generation'!$F$5:$F$500,0))&lt;&gt;"N",
INDEX('11.1_Outliers-Generation'!J$5:J$500,MATCH($F255,'11.1_Outliers-Generation'!$F$5:$F$500,0)),""),"")</f>
        <v>1.145202442083967</v>
      </c>
      <c r="K255" s="8">
        <f>IFERROR(IF(INDEX('11.1_Outliers-Generation'!$N$5:$N$500,MATCH($F255,'11.1_Outliers-Generation'!$F$5:$F$500,0))&lt;&gt;"N",
INDEX('11.1_Outliers-Generation'!K$5:K$500,MATCH($F255,'11.1_Outliers-Generation'!$F$5:$F$500,0)),""),"")</f>
        <v>2016</v>
      </c>
      <c r="L255" s="13" t="str">
        <f>IFERROR(IF(INDEX('11.1_Outliers-Generation'!$N$5:$N$500,MATCH($F255,'11.1_Outliers-Generation'!$F$5:$F$500,0))&lt;&gt;"N",
INDEX('11.1_Outliers-Generation'!L$5:L$500,MATCH($F255,'11.1_Outliers-Generation'!$F$5:$F$500,0)),""),"")</f>
        <v>WaW_223</v>
      </c>
      <c r="M255" s="14">
        <f>IFERROR(IF(INDEX('11.2_Outliers-Collection_cov'!$N$5:$N$500,MATCH($F255,'11.2_Outliers-Collection_cov'!$F$5:$F$500,0))&lt;&gt;"N",
INDEX('11.2_Outliers-Collection_cov'!J$5:J$500,MATCH($F255,'11.2_Outliers-Collection_cov'!$F$5:$F$500,0)),""),"")</f>
        <v>92.78</v>
      </c>
      <c r="N255" s="8">
        <f>IFERROR(IF(INDEX('11.2_Outliers-Collection_cov'!$N$5:$N$500,MATCH($F255,'11.2_Outliers-Collection_cov'!$F$5:$F$500,0))&lt;&gt;"N",
INDEX('11.2_Outliers-Collection_cov'!K$5:K$500,MATCH($F255,'11.2_Outliers-Collection_cov'!$F$5:$F$500,0)),""),"")</f>
        <v>2016</v>
      </c>
      <c r="O255" s="13" t="str">
        <f>IFERROR(IF(INDEX('11.2_Outliers-Collection_cov'!$N$5:$N$500,MATCH($F255,'11.2_Outliers-Collection_cov'!$F$5:$F$500,0))&lt;&gt;"N",
INDEX('11.2_Outliers-Collection_cov'!L$5:L$500,MATCH($F255,'11.2_Outliers-Collection_cov'!$F$5:$F$500,0)),""),"")</f>
        <v>WaW_223</v>
      </c>
      <c r="P255" s="14">
        <f>IFERROR(IF(INDEX('11.3_Outliers-Plastic'!$N$5:$N$500,MATCH($F255,'11.3_Outliers-Plastic'!$F$5:$F$500,0))&lt;&gt;"N",
INDEX('11.3_Outliers-Plastic'!J$5:J$500,MATCH($F255,'11.3_Outliers-Plastic'!$F$5:$F$500,0)),""),"")</f>
        <v>16.183236647329462</v>
      </c>
      <c r="Q255" s="8">
        <f>IFERROR(IF(INDEX('11.3_Outliers-Plastic'!$N$5:$N$500,MATCH($F255,'11.3_Outliers-Plastic'!$F$5:$F$500,0))&lt;&gt;"N",
INDEX('11.3_Outliers-Plastic'!K$5:K$500,MATCH($F255,'11.3_Outliers-Plastic'!$F$5:$F$500,0)),""),"")</f>
        <v>2016</v>
      </c>
      <c r="R255" s="14" t="str">
        <f>IFERROR(IF(INDEX('11.3_Outliers-Plastic'!$N$5:$N$500,MATCH($F255,'11.3_Outliers-Plastic'!$F$5:$F$500,0))&lt;&gt;"N",
INDEX('11.3_Outliers-Plastic'!L$5:L$500,MATCH($F255,'11.3_Outliers-Plastic'!$F$5:$F$500,0)),""),"")</f>
        <v>WaW_223</v>
      </c>
      <c r="S255" s="12"/>
      <c r="T255" s="5"/>
      <c r="U255" s="5" t="s">
        <v>1569</v>
      </c>
      <c r="V255" s="14">
        <f>IFERROR(IF(INDEX('11.5_Outliers-Other_recovery'!$N$5:$N$500,MATCH($F255,'11.5_Outliers-Other_recovery'!$F$5:$F$500,0))&lt;&gt;"N",
INDEX('11.5_Outliers-Other_recovery'!J$5:J$500,MATCH($F255,'11.5_Outliers-Other_recovery'!$F$5:$F$500,0)),""),"")</f>
        <v>0</v>
      </c>
      <c r="W255" s="8">
        <f>IFERROR(IF(INDEX('11.5_Outliers-Other_recovery'!$N$5:$N$500,MATCH($F255,'11.5_Outliers-Other_recovery'!$F$5:$F$500,0))&lt;&gt;"N",
INDEX('11.5_Outliers-Other_recovery'!K$5:K$500,MATCH($F255,'11.5_Outliers-Other_recovery'!$F$5:$F$500,0)),""),"")</f>
        <v>2016</v>
      </c>
      <c r="X255" s="14" t="str">
        <f>IFERROR(IF(INDEX('11.5_Outliers-Other_recovery'!$N$5:$N$500,MATCH($F255,'11.5_Outliers-Other_recovery'!$F$5:$F$500,0))&lt;&gt;"N",
INDEX('11.5_Outliers-Other_recovery'!L$5:L$500,MATCH($F255,'11.5_Outliers-Other_recovery'!$F$5:$F$500,0)),""),"")</f>
        <v>WaW_223</v>
      </c>
      <c r="Y255" s="14">
        <f>IFERROR(IF(INDEX('11.4_Outliers-Formal_dry_recy'!$N$5:$N$500,MATCH($F255,'11.4_Outliers-Formal_dry_recy'!$F$5:$F$500,0))&lt;&gt;"N",
INDEX('11.4_Outliers-Formal_dry_recy'!J$5:J$500,MATCH($F255,'11.4_Outliers-Formal_dry_recy'!$F$5:$F$500,0)),""),"")</f>
        <v>0</v>
      </c>
      <c r="Z255" s="8">
        <f>IFERROR(IF(INDEX('11.4_Outliers-Formal_dry_recy'!$N$5:$N$500,MATCH($F255,'11.4_Outliers-Formal_dry_recy'!$F$5:$F$500,0))&lt;&gt;"N",
INDEX('11.4_Outliers-Formal_dry_recy'!K$5:K$500,MATCH($F255,'11.4_Outliers-Formal_dry_recy'!$F$5:$F$500,0)),""),"")</f>
        <v>2016</v>
      </c>
      <c r="AA255" s="14" t="str">
        <f>IFERROR(IF(INDEX('11.4_Outliers-Formal_dry_recy'!$N$5:$N$500,MATCH($F255,'11.4_Outliers-Formal_dry_recy'!$F$5:$F$500,0))&lt;&gt;"N",
INDEX('11.4_Outliers-Formal_dry_recy'!L$5:L$500,MATCH($F255,'11.4_Outliers-Formal_dry_recy'!$F$5:$F$500,0)),""),"")</f>
        <v>WaW_223</v>
      </c>
      <c r="AB255" s="14">
        <f>IFERROR(IF(INDEX('11.6_Outliers-Incineration'!$N$5:$N$500,MATCH($F255,'11.6_Outliers-Incineration'!$F$5:$F$500,0))&lt;&gt;"N",
INDEX('11.6_Outliers-Incineration'!J$5:J$500,MATCH($F255,'11.6_Outliers-Incineration'!$F$5:$F$500,0)),""),"")</f>
        <v>0</v>
      </c>
      <c r="AC255" s="8">
        <f>IFERROR(IF(INDEX('11.6_Outliers-Incineration'!$N$5:$N$500,MATCH($F255,'11.6_Outliers-Incineration'!$F$5:$F$500,0))&lt;&gt;"N",
INDEX('11.6_Outliers-Incineration'!K$5:K$500,MATCH($F255,'11.6_Outliers-Incineration'!$F$5:$F$500,0)),""),"")</f>
        <v>2016</v>
      </c>
      <c r="AD255" s="14" t="str">
        <f>IFERROR(IF(INDEX('11.6_Outliers-Incineration'!$N$5:$N$500,MATCH($F255,'11.6_Outliers-Incineration'!$F$5:$F$500,0))&lt;&gt;"N",
INDEX('11.6_Outliers-Incineration'!L$5:L$500,MATCH($F255,'11.6_Outliers-Incineration'!$F$5:$F$500,0)),""),"")</f>
        <v>WaW_223</v>
      </c>
      <c r="AE255" s="14">
        <f>IFERROR(IF(INDEX('11.7_Outliers-Controlled_disp'!$N$5:$N$500,MATCH($F255,'11.7_Outliers-Controlled_disp'!$F$5:$F$500,0))&lt;&gt;"N",
INDEX('11.7_Outliers-Controlled_disp'!J$5:J$500,MATCH($F255,'11.7_Outliers-Controlled_disp'!$F$5:$F$500,0)),""),"")</f>
        <v>100</v>
      </c>
      <c r="AF255" s="8">
        <f>IFERROR(IF(INDEX('11.7_Outliers-Controlled_disp'!$N$5:$N$500,MATCH($F255,'11.7_Outliers-Controlled_disp'!$F$5:$F$500,0))&lt;&gt;"N",
INDEX('11.7_Outliers-Controlled_disp'!K$5:K$500,MATCH($F255,'11.7_Outliers-Controlled_disp'!$F$5:$F$500,0)),""),"")</f>
        <v>2016</v>
      </c>
      <c r="AG255" s="14" t="str">
        <f>IFERROR(IF(INDEX('11.7_Outliers-Controlled_disp'!$N$5:$N$500,MATCH($F255,'11.7_Outliers-Controlled_disp'!$F$5:$F$500,0))&lt;&gt;"N",
INDEX('11.7_Outliers-Controlled_disp'!L$5:L$500,MATCH($F255,'11.7_Outliers-Controlled_disp'!$F$5:$F$500,0)),""),"")</f>
        <v>WaW_223</v>
      </c>
      <c r="AI255" s="5"/>
      <c r="AJ255" s="5" t="s">
        <v>1569</v>
      </c>
      <c r="AK255" s="5">
        <f t="shared" si="4"/>
        <v>7</v>
      </c>
    </row>
    <row r="256" spans="1:37" x14ac:dyDescent="0.25">
      <c r="A256" s="5" t="s">
        <v>881</v>
      </c>
      <c r="B256" s="5" t="s">
        <v>1637</v>
      </c>
      <c r="C256" s="5" t="s">
        <v>883</v>
      </c>
      <c r="D256" s="5" t="s">
        <v>620</v>
      </c>
      <c r="E256" s="5" t="s">
        <v>884</v>
      </c>
      <c r="F256" s="5" t="s">
        <v>882</v>
      </c>
      <c r="G256" s="5">
        <v>1</v>
      </c>
      <c r="H256" s="15">
        <v>1</v>
      </c>
      <c r="I256" s="4"/>
      <c r="J256" s="13">
        <f>IFERROR(IF(INDEX('11.1_Outliers-Generation'!$N$5:$N$500,MATCH($F256,'11.1_Outliers-Generation'!$F$5:$F$500,0))&lt;&gt;"N",
INDEX('11.1_Outliers-Generation'!J$5:J$500,MATCH($F256,'11.1_Outliers-Generation'!$F$5:$F$500,0)),""),"")</f>
        <v>0.45192919534910631</v>
      </c>
      <c r="K256" s="8">
        <f>IFERROR(IF(INDEX('11.1_Outliers-Generation'!$N$5:$N$500,MATCH($F256,'11.1_Outliers-Generation'!$F$5:$F$500,0))&lt;&gt;"N",
INDEX('11.1_Outliers-Generation'!K$5:K$500,MATCH($F256,'11.1_Outliers-Generation'!$F$5:$F$500,0)),""),"")</f>
        <v>2012</v>
      </c>
      <c r="L256" s="13" t="str">
        <f>IFERROR(IF(INDEX('11.1_Outliers-Generation'!$N$5:$N$500,MATCH($F256,'11.1_Outliers-Generation'!$F$5:$F$500,0))&lt;&gt;"N",
INDEX('11.1_Outliers-Generation'!L$5:L$500,MATCH($F256,'11.1_Outliers-Generation'!$F$5:$F$500,0)),""),"")</f>
        <v>WaW_224</v>
      </c>
      <c r="M256" s="14">
        <f>IFERROR(IF(INDEX('11.2_Outliers-Collection_cov'!$N$5:$N$500,MATCH($F256,'11.2_Outliers-Collection_cov'!$F$5:$F$500,0))&lt;&gt;"N",
INDEX('11.2_Outliers-Collection_cov'!J$5:J$500,MATCH($F256,'11.2_Outliers-Collection_cov'!$F$5:$F$500,0)),""),"")</f>
        <v>80</v>
      </c>
      <c r="N256" s="8">
        <f>IFERROR(IF(INDEX('11.2_Outliers-Collection_cov'!$N$5:$N$500,MATCH($F256,'11.2_Outliers-Collection_cov'!$F$5:$F$500,0))&lt;&gt;"N",
INDEX('11.2_Outliers-Collection_cov'!K$5:K$500,MATCH($F256,'11.2_Outliers-Collection_cov'!$F$5:$F$500,0)),""),"")</f>
        <v>2012</v>
      </c>
      <c r="O256" s="13" t="str">
        <f>IFERROR(IF(INDEX('11.2_Outliers-Collection_cov'!$N$5:$N$500,MATCH($F256,'11.2_Outliers-Collection_cov'!$F$5:$F$500,0))&lt;&gt;"N",
INDEX('11.2_Outliers-Collection_cov'!L$5:L$500,MATCH($F256,'11.2_Outliers-Collection_cov'!$F$5:$F$500,0)),""),"")</f>
        <v>WaW_224</v>
      </c>
      <c r="P256" s="14">
        <f>IFERROR(IF(INDEX('11.3_Outliers-Plastic'!$N$5:$N$500,MATCH($F256,'11.3_Outliers-Plastic'!$F$5:$F$500,0))&lt;&gt;"N",
INDEX('11.3_Outliers-Plastic'!J$5:J$500,MATCH($F256,'11.3_Outliers-Plastic'!$F$5:$F$500,0)),""),"")</f>
        <v>25</v>
      </c>
      <c r="Q256" s="8">
        <f>IFERROR(IF(INDEX('11.3_Outliers-Plastic'!$N$5:$N$500,MATCH($F256,'11.3_Outliers-Plastic'!$F$5:$F$500,0))&lt;&gt;"N",
INDEX('11.3_Outliers-Plastic'!K$5:K$500,MATCH($F256,'11.3_Outliers-Plastic'!$F$5:$F$500,0)),""),"")</f>
        <v>2012</v>
      </c>
      <c r="R256" s="14" t="str">
        <f>IFERROR(IF(INDEX('11.3_Outliers-Plastic'!$N$5:$N$500,MATCH($F256,'11.3_Outliers-Plastic'!$F$5:$F$500,0))&lt;&gt;"N",
INDEX('11.3_Outliers-Plastic'!L$5:L$500,MATCH($F256,'11.3_Outliers-Plastic'!$F$5:$F$500,0)),""),"")</f>
        <v>WaW_224</v>
      </c>
      <c r="S256" s="12"/>
      <c r="T256" s="5"/>
      <c r="U256" s="5" t="s">
        <v>1569</v>
      </c>
      <c r="V256" s="14" t="str">
        <f>IFERROR(IF(INDEX('11.5_Outliers-Other_recovery'!$N$5:$N$500,MATCH($F256,'11.5_Outliers-Other_recovery'!$F$5:$F$500,0))&lt;&gt;"N",
INDEX('11.5_Outliers-Other_recovery'!J$5:J$500,MATCH($F256,'11.5_Outliers-Other_recovery'!$F$5:$F$500,0)),""),"")</f>
        <v/>
      </c>
      <c r="W256" s="8" t="str">
        <f>IFERROR(IF(INDEX('11.5_Outliers-Other_recovery'!$N$5:$N$500,MATCH($F256,'11.5_Outliers-Other_recovery'!$F$5:$F$500,0))&lt;&gt;"N",
INDEX('11.5_Outliers-Other_recovery'!K$5:K$500,MATCH($F256,'11.5_Outliers-Other_recovery'!$F$5:$F$500,0)),""),"")</f>
        <v/>
      </c>
      <c r="X256" s="14" t="str">
        <f>IFERROR(IF(INDEX('11.5_Outliers-Other_recovery'!$N$5:$N$500,MATCH($F256,'11.5_Outliers-Other_recovery'!$F$5:$F$500,0))&lt;&gt;"N",
INDEX('11.5_Outliers-Other_recovery'!L$5:L$500,MATCH($F256,'11.5_Outliers-Other_recovery'!$F$5:$F$500,0)),""),"")</f>
        <v/>
      </c>
      <c r="Y256" s="14" t="str">
        <f>IFERROR(IF(INDEX('11.4_Outliers-Formal_dry_recy'!$N$5:$N$500,MATCH($F256,'11.4_Outliers-Formal_dry_recy'!$F$5:$F$500,0))&lt;&gt;"N",
INDEX('11.4_Outliers-Formal_dry_recy'!J$5:J$500,MATCH($F256,'11.4_Outliers-Formal_dry_recy'!$F$5:$F$500,0)),""),"")</f>
        <v/>
      </c>
      <c r="Z256" s="8" t="str">
        <f>IFERROR(IF(INDEX('11.4_Outliers-Formal_dry_recy'!$N$5:$N$500,MATCH($F256,'11.4_Outliers-Formal_dry_recy'!$F$5:$F$500,0))&lt;&gt;"N",
INDEX('11.4_Outliers-Formal_dry_recy'!K$5:K$500,MATCH($F256,'11.4_Outliers-Formal_dry_recy'!$F$5:$F$500,0)),""),"")</f>
        <v/>
      </c>
      <c r="AA256" s="14" t="str">
        <f>IFERROR(IF(INDEX('11.4_Outliers-Formal_dry_recy'!$N$5:$N$500,MATCH($F256,'11.4_Outliers-Formal_dry_recy'!$F$5:$F$500,0))&lt;&gt;"N",
INDEX('11.4_Outliers-Formal_dry_recy'!L$5:L$500,MATCH($F256,'11.4_Outliers-Formal_dry_recy'!$F$5:$F$500,0)),""),"")</f>
        <v/>
      </c>
      <c r="AB256" s="14" t="str">
        <f>IFERROR(IF(INDEX('11.6_Outliers-Incineration'!$N$5:$N$500,MATCH($F256,'11.6_Outliers-Incineration'!$F$5:$F$500,0))&lt;&gt;"N",
INDEX('11.6_Outliers-Incineration'!J$5:J$500,MATCH($F256,'11.6_Outliers-Incineration'!$F$5:$F$500,0)),""),"")</f>
        <v/>
      </c>
      <c r="AC256" s="8" t="str">
        <f>IFERROR(IF(INDEX('11.6_Outliers-Incineration'!$N$5:$N$500,MATCH($F256,'11.6_Outliers-Incineration'!$F$5:$F$500,0))&lt;&gt;"N",
INDEX('11.6_Outliers-Incineration'!K$5:K$500,MATCH($F256,'11.6_Outliers-Incineration'!$F$5:$F$500,0)),""),"")</f>
        <v/>
      </c>
      <c r="AD256" s="14" t="str">
        <f>IFERROR(IF(INDEX('11.6_Outliers-Incineration'!$N$5:$N$500,MATCH($F256,'11.6_Outliers-Incineration'!$F$5:$F$500,0))&lt;&gt;"N",
INDEX('11.6_Outliers-Incineration'!L$5:L$500,MATCH($F256,'11.6_Outliers-Incineration'!$F$5:$F$500,0)),""),"")</f>
        <v/>
      </c>
      <c r="AE256" s="14" t="str">
        <f>IFERROR(IF(INDEX('11.7_Outliers-Controlled_disp'!$N$5:$N$500,MATCH($F256,'11.7_Outliers-Controlled_disp'!$F$5:$F$500,0))&lt;&gt;"N",
INDEX('11.7_Outliers-Controlled_disp'!J$5:J$500,MATCH($F256,'11.7_Outliers-Controlled_disp'!$F$5:$F$500,0)),""),"")</f>
        <v/>
      </c>
      <c r="AF256" s="8" t="str">
        <f>IFERROR(IF(INDEX('11.7_Outliers-Controlled_disp'!$N$5:$N$500,MATCH($F256,'11.7_Outliers-Controlled_disp'!$F$5:$F$500,0))&lt;&gt;"N",
INDEX('11.7_Outliers-Controlled_disp'!K$5:K$500,MATCH($F256,'11.7_Outliers-Controlled_disp'!$F$5:$F$500,0)),""),"")</f>
        <v/>
      </c>
      <c r="AG256" s="14" t="str">
        <f>IFERROR(IF(INDEX('11.7_Outliers-Controlled_disp'!$N$5:$N$500,MATCH($F256,'11.7_Outliers-Controlled_disp'!$F$5:$F$500,0))&lt;&gt;"N",
INDEX('11.7_Outliers-Controlled_disp'!L$5:L$500,MATCH($F256,'11.7_Outliers-Controlled_disp'!$F$5:$F$500,0)),""),"")</f>
        <v/>
      </c>
      <c r="AI256" s="5"/>
      <c r="AJ256" s="5" t="s">
        <v>1569</v>
      </c>
      <c r="AK256" s="5">
        <f t="shared" si="4"/>
        <v>3</v>
      </c>
    </row>
    <row r="257" spans="1:37" x14ac:dyDescent="0.25">
      <c r="A257" s="5" t="s">
        <v>885</v>
      </c>
      <c r="B257" s="5" t="s">
        <v>888</v>
      </c>
      <c r="C257" s="5" t="s">
        <v>887</v>
      </c>
      <c r="D257" s="5" t="s">
        <v>620</v>
      </c>
      <c r="E257" s="5" t="s">
        <v>889</v>
      </c>
      <c r="F257" s="5" t="s">
        <v>886</v>
      </c>
      <c r="G257" s="5">
        <v>1</v>
      </c>
      <c r="H257" s="15">
        <v>2</v>
      </c>
      <c r="I257" s="4" t="s">
        <v>1901</v>
      </c>
      <c r="J257" s="13">
        <f>IFERROR(IF(INDEX('11.1_Outliers-Generation'!$N$5:$N$500,MATCH($F257,'11.1_Outliers-Generation'!$F$5:$F$500,0))&lt;&gt;"N",
INDEX('11.1_Outliers-Generation'!J$5:J$500,MATCH($F257,'11.1_Outliers-Generation'!$F$5:$F$500,0)),""),"")</f>
        <v>0.75948187494175734</v>
      </c>
      <c r="K257" s="8">
        <f>IFERROR(IF(INDEX('11.1_Outliers-Generation'!$N$5:$N$500,MATCH($F257,'11.1_Outliers-Generation'!$F$5:$F$500,0))&lt;&gt;"N",
INDEX('11.1_Outliers-Generation'!K$5:K$500,MATCH($F257,'11.1_Outliers-Generation'!$F$5:$F$500,0)),""),"")</f>
        <v>2013</v>
      </c>
      <c r="L257" s="13" t="str">
        <f>IFERROR(IF(INDEX('11.1_Outliers-Generation'!$N$5:$N$500,MATCH($F257,'11.1_Outliers-Generation'!$F$5:$F$500,0))&lt;&gt;"N",
INDEX('11.1_Outliers-Generation'!L$5:L$500,MATCH($F257,'11.1_Outliers-Generation'!$F$5:$F$500,0)),""),"")</f>
        <v>WaW_225</v>
      </c>
      <c r="M257" s="14">
        <f>IFERROR(IF(INDEX('11.2_Outliers-Collection_cov'!$N$5:$N$500,MATCH($F257,'11.2_Outliers-Collection_cov'!$F$5:$F$500,0))&lt;&gt;"N",
INDEX('11.2_Outliers-Collection_cov'!J$5:J$500,MATCH($F257,'11.2_Outliers-Collection_cov'!$F$5:$F$500,0)),""),"")</f>
        <v>98</v>
      </c>
      <c r="N257" s="8">
        <f>IFERROR(IF(INDEX('11.2_Outliers-Collection_cov'!$N$5:$N$500,MATCH($F257,'11.2_Outliers-Collection_cov'!$F$5:$F$500,0))&lt;&gt;"N",
INDEX('11.2_Outliers-Collection_cov'!K$5:K$500,MATCH($F257,'11.2_Outliers-Collection_cov'!$F$5:$F$500,0)),""),"")</f>
        <v>2013</v>
      </c>
      <c r="O257" s="13" t="str">
        <f>IFERROR(IF(INDEX('11.2_Outliers-Collection_cov'!$N$5:$N$500,MATCH($F257,'11.2_Outliers-Collection_cov'!$F$5:$F$500,0))&lt;&gt;"N",
INDEX('11.2_Outliers-Collection_cov'!L$5:L$500,MATCH($F257,'11.2_Outliers-Collection_cov'!$F$5:$F$500,0)),""),"")</f>
        <v>WaW_225</v>
      </c>
      <c r="P257" s="14">
        <f>IFERROR(IF(INDEX('11.3_Outliers-Plastic'!$N$5:$N$500,MATCH($F257,'11.3_Outliers-Plastic'!$F$5:$F$500,0))&lt;&gt;"N",
INDEX('11.3_Outliers-Plastic'!J$5:J$500,MATCH($F257,'11.3_Outliers-Plastic'!$F$5:$F$500,0)),""),"")</f>
        <v>9.1091091091091094</v>
      </c>
      <c r="Q257" s="8">
        <f>IFERROR(IF(INDEX('11.3_Outliers-Plastic'!$N$5:$N$500,MATCH($F257,'11.3_Outliers-Plastic'!$F$5:$F$500,0))&lt;&gt;"N",
INDEX('11.3_Outliers-Plastic'!K$5:K$500,MATCH($F257,'11.3_Outliers-Plastic'!$F$5:$F$500,0)),""),"")</f>
        <v>2013</v>
      </c>
      <c r="R257" s="14" t="str">
        <f>IFERROR(IF(INDEX('11.3_Outliers-Plastic'!$N$5:$N$500,MATCH($F257,'11.3_Outliers-Plastic'!$F$5:$F$500,0))&lt;&gt;"N",
INDEX('11.3_Outliers-Plastic'!L$5:L$500,MATCH($F257,'11.3_Outliers-Plastic'!$F$5:$F$500,0)),""),"")</f>
        <v>WaW_225</v>
      </c>
      <c r="S257" s="12"/>
      <c r="T257" s="5"/>
      <c r="U257" s="5" t="s">
        <v>1569</v>
      </c>
      <c r="V257" s="14" t="str">
        <f>IFERROR(IF(INDEX('11.5_Outliers-Other_recovery'!$N$5:$N$500,MATCH($F257,'11.5_Outliers-Other_recovery'!$F$5:$F$500,0))&lt;&gt;"N",
INDEX('11.5_Outliers-Other_recovery'!J$5:J$500,MATCH($F257,'11.5_Outliers-Other_recovery'!$F$5:$F$500,0)),""),"")</f>
        <v/>
      </c>
      <c r="W257" s="8" t="str">
        <f>IFERROR(IF(INDEX('11.5_Outliers-Other_recovery'!$N$5:$N$500,MATCH($F257,'11.5_Outliers-Other_recovery'!$F$5:$F$500,0))&lt;&gt;"N",
INDEX('11.5_Outliers-Other_recovery'!K$5:K$500,MATCH($F257,'11.5_Outliers-Other_recovery'!$F$5:$F$500,0)),""),"")</f>
        <v/>
      </c>
      <c r="X257" s="14" t="str">
        <f>IFERROR(IF(INDEX('11.5_Outliers-Other_recovery'!$N$5:$N$500,MATCH($F257,'11.5_Outliers-Other_recovery'!$F$5:$F$500,0))&lt;&gt;"N",
INDEX('11.5_Outliers-Other_recovery'!L$5:L$500,MATCH($F257,'11.5_Outliers-Other_recovery'!$F$5:$F$500,0)),""),"")</f>
        <v/>
      </c>
      <c r="Y257" s="14" t="str">
        <f>IFERROR(IF(INDEX('11.4_Outliers-Formal_dry_recy'!$N$5:$N$500,MATCH($F257,'11.4_Outliers-Formal_dry_recy'!$F$5:$F$500,0))&lt;&gt;"N",
INDEX('11.4_Outliers-Formal_dry_recy'!J$5:J$500,MATCH($F257,'11.4_Outliers-Formal_dry_recy'!$F$5:$F$500,0)),""),"")</f>
        <v/>
      </c>
      <c r="Z257" s="8" t="str">
        <f>IFERROR(IF(INDEX('11.4_Outliers-Formal_dry_recy'!$N$5:$N$500,MATCH($F257,'11.4_Outliers-Formal_dry_recy'!$F$5:$F$500,0))&lt;&gt;"N",
INDEX('11.4_Outliers-Formal_dry_recy'!K$5:K$500,MATCH($F257,'11.4_Outliers-Formal_dry_recy'!$F$5:$F$500,0)),""),"")</f>
        <v/>
      </c>
      <c r="AA257" s="14" t="str">
        <f>IFERROR(IF(INDEX('11.4_Outliers-Formal_dry_recy'!$N$5:$N$500,MATCH($F257,'11.4_Outliers-Formal_dry_recy'!$F$5:$F$500,0))&lt;&gt;"N",
INDEX('11.4_Outliers-Formal_dry_recy'!L$5:L$500,MATCH($F257,'11.4_Outliers-Formal_dry_recy'!$F$5:$F$500,0)),""),"")</f>
        <v/>
      </c>
      <c r="AB257" s="14" t="str">
        <f>IFERROR(IF(INDEX('11.6_Outliers-Incineration'!$N$5:$N$500,MATCH($F257,'11.6_Outliers-Incineration'!$F$5:$F$500,0))&lt;&gt;"N",
INDEX('11.6_Outliers-Incineration'!J$5:J$500,MATCH($F257,'11.6_Outliers-Incineration'!$F$5:$F$500,0)),""),"")</f>
        <v/>
      </c>
      <c r="AC257" s="8" t="str">
        <f>IFERROR(IF(INDEX('11.6_Outliers-Incineration'!$N$5:$N$500,MATCH($F257,'11.6_Outliers-Incineration'!$F$5:$F$500,0))&lt;&gt;"N",
INDEX('11.6_Outliers-Incineration'!K$5:K$500,MATCH($F257,'11.6_Outliers-Incineration'!$F$5:$F$500,0)),""),"")</f>
        <v/>
      </c>
      <c r="AD257" s="14" t="str">
        <f>IFERROR(IF(INDEX('11.6_Outliers-Incineration'!$N$5:$N$500,MATCH($F257,'11.6_Outliers-Incineration'!$F$5:$F$500,0))&lt;&gt;"N",
INDEX('11.6_Outliers-Incineration'!L$5:L$500,MATCH($F257,'11.6_Outliers-Incineration'!$F$5:$F$500,0)),""),"")</f>
        <v/>
      </c>
      <c r="AE257" s="14" t="str">
        <f>IFERROR(IF(INDEX('11.7_Outliers-Controlled_disp'!$N$5:$N$500,MATCH($F257,'11.7_Outliers-Controlled_disp'!$F$5:$F$500,0))&lt;&gt;"N",
INDEX('11.7_Outliers-Controlled_disp'!J$5:J$500,MATCH($F257,'11.7_Outliers-Controlled_disp'!$F$5:$F$500,0)),""),"")</f>
        <v/>
      </c>
      <c r="AF257" s="8" t="str">
        <f>IFERROR(IF(INDEX('11.7_Outliers-Controlled_disp'!$N$5:$N$500,MATCH($F257,'11.7_Outliers-Controlled_disp'!$F$5:$F$500,0))&lt;&gt;"N",
INDEX('11.7_Outliers-Controlled_disp'!K$5:K$500,MATCH($F257,'11.7_Outliers-Controlled_disp'!$F$5:$F$500,0)),""),"")</f>
        <v/>
      </c>
      <c r="AG257" s="14" t="str">
        <f>IFERROR(IF(INDEX('11.7_Outliers-Controlled_disp'!$N$5:$N$500,MATCH($F257,'11.7_Outliers-Controlled_disp'!$F$5:$F$500,0))&lt;&gt;"N",
INDEX('11.7_Outliers-Controlled_disp'!L$5:L$500,MATCH($F257,'11.7_Outliers-Controlled_disp'!$F$5:$F$500,0)),""),"")</f>
        <v/>
      </c>
      <c r="AI257" s="5"/>
      <c r="AJ257" s="5" t="s">
        <v>1569</v>
      </c>
      <c r="AK257" s="5">
        <f t="shared" si="4"/>
        <v>3</v>
      </c>
    </row>
    <row r="258" spans="1:37" x14ac:dyDescent="0.25">
      <c r="A258" s="5" t="s">
        <v>890</v>
      </c>
      <c r="B258" s="5" t="s">
        <v>888</v>
      </c>
      <c r="C258" s="5" t="s">
        <v>887</v>
      </c>
      <c r="D258" s="5" t="s">
        <v>620</v>
      </c>
      <c r="E258" s="5" t="s">
        <v>892</v>
      </c>
      <c r="F258" s="5" t="s">
        <v>891</v>
      </c>
      <c r="G258" s="5">
        <v>1</v>
      </c>
      <c r="H258" s="15">
        <v>1</v>
      </c>
      <c r="I258" s="4"/>
      <c r="J258" s="13">
        <f>IFERROR(IF(INDEX('11.1_Outliers-Generation'!$N$5:$N$500,MATCH($F258,'11.1_Outliers-Generation'!$F$5:$F$500,0))&lt;&gt;"N",
INDEX('11.1_Outliers-Generation'!J$5:J$500,MATCH($F258,'11.1_Outliers-Generation'!$F$5:$F$500,0)),""),"")</f>
        <v>0.98167842442590814</v>
      </c>
      <c r="K258" s="8">
        <f>IFERROR(IF(INDEX('11.1_Outliers-Generation'!$N$5:$N$500,MATCH($F258,'11.1_Outliers-Generation'!$F$5:$F$500,0))&lt;&gt;"N",
INDEX('11.1_Outliers-Generation'!K$5:K$500,MATCH($F258,'11.1_Outliers-Generation'!$F$5:$F$500,0)),""),"")</f>
        <v>2015</v>
      </c>
      <c r="L258" s="13" t="str">
        <f>IFERROR(IF(INDEX('11.1_Outliers-Generation'!$N$5:$N$500,MATCH($F258,'11.1_Outliers-Generation'!$F$5:$F$500,0))&lt;&gt;"N",
INDEX('11.1_Outliers-Generation'!L$5:L$500,MATCH($F258,'11.1_Outliers-Generation'!$F$5:$F$500,0)),""),"")</f>
        <v>WaW_226</v>
      </c>
      <c r="M258" s="14">
        <f>IFERROR(IF(INDEX('11.2_Outliers-Collection_cov'!$N$5:$N$500,MATCH($F258,'11.2_Outliers-Collection_cov'!$F$5:$F$500,0))&lt;&gt;"N",
INDEX('11.2_Outliers-Collection_cov'!J$5:J$500,MATCH($F258,'11.2_Outliers-Collection_cov'!$F$5:$F$500,0)),""),"")</f>
        <v>100</v>
      </c>
      <c r="N258" s="8">
        <f>IFERROR(IF(INDEX('11.2_Outliers-Collection_cov'!$N$5:$N$500,MATCH($F258,'11.2_Outliers-Collection_cov'!$F$5:$F$500,0))&lt;&gt;"N",
INDEX('11.2_Outliers-Collection_cov'!K$5:K$500,MATCH($F258,'11.2_Outliers-Collection_cov'!$F$5:$F$500,0)),""),"")</f>
        <v>2015</v>
      </c>
      <c r="O258" s="13" t="str">
        <f>IFERROR(IF(INDEX('11.2_Outliers-Collection_cov'!$N$5:$N$500,MATCH($F258,'11.2_Outliers-Collection_cov'!$F$5:$F$500,0))&lt;&gt;"N",
INDEX('11.2_Outliers-Collection_cov'!L$5:L$500,MATCH($F258,'11.2_Outliers-Collection_cov'!$F$5:$F$500,0)),""),"")</f>
        <v>WaW_226</v>
      </c>
      <c r="P258" s="14">
        <f>IFERROR(IF(INDEX('11.3_Outliers-Plastic'!$N$5:$N$500,MATCH($F258,'11.3_Outliers-Plastic'!$F$5:$F$500,0))&lt;&gt;"N",
INDEX('11.3_Outliers-Plastic'!J$5:J$500,MATCH($F258,'11.3_Outliers-Plastic'!$F$5:$F$500,0)),""),"")</f>
        <v>5</v>
      </c>
      <c r="Q258" s="8">
        <f>IFERROR(IF(INDEX('11.3_Outliers-Plastic'!$N$5:$N$500,MATCH($F258,'11.3_Outliers-Plastic'!$F$5:$F$500,0))&lt;&gt;"N",
INDEX('11.3_Outliers-Plastic'!K$5:K$500,MATCH($F258,'11.3_Outliers-Plastic'!$F$5:$F$500,0)),""),"")</f>
        <v>2015</v>
      </c>
      <c r="R258" s="14" t="str">
        <f>IFERROR(IF(INDEX('11.3_Outliers-Plastic'!$N$5:$N$500,MATCH($F258,'11.3_Outliers-Plastic'!$F$5:$F$500,0))&lt;&gt;"N",
INDEX('11.3_Outliers-Plastic'!L$5:L$500,MATCH($F258,'11.3_Outliers-Plastic'!$F$5:$F$500,0)),""),"")</f>
        <v>WaW_226</v>
      </c>
      <c r="S258" s="12"/>
      <c r="T258" s="5"/>
      <c r="U258" s="5" t="s">
        <v>1569</v>
      </c>
      <c r="V258" s="14" t="str">
        <f>IFERROR(IF(INDEX('11.5_Outliers-Other_recovery'!$N$5:$N$500,MATCH($F258,'11.5_Outliers-Other_recovery'!$F$5:$F$500,0))&lt;&gt;"N",
INDEX('11.5_Outliers-Other_recovery'!J$5:J$500,MATCH($F258,'11.5_Outliers-Other_recovery'!$F$5:$F$500,0)),""),"")</f>
        <v/>
      </c>
      <c r="W258" s="8" t="str">
        <f>IFERROR(IF(INDEX('11.5_Outliers-Other_recovery'!$N$5:$N$500,MATCH($F258,'11.5_Outliers-Other_recovery'!$F$5:$F$500,0))&lt;&gt;"N",
INDEX('11.5_Outliers-Other_recovery'!K$5:K$500,MATCH($F258,'11.5_Outliers-Other_recovery'!$F$5:$F$500,0)),""),"")</f>
        <v/>
      </c>
      <c r="X258" s="14" t="str">
        <f>IFERROR(IF(INDEX('11.5_Outliers-Other_recovery'!$N$5:$N$500,MATCH($F258,'11.5_Outliers-Other_recovery'!$F$5:$F$500,0))&lt;&gt;"N",
INDEX('11.5_Outliers-Other_recovery'!L$5:L$500,MATCH($F258,'11.5_Outliers-Other_recovery'!$F$5:$F$500,0)),""),"")</f>
        <v/>
      </c>
      <c r="Y258" s="14" t="str">
        <f>IFERROR(IF(INDEX('11.4_Outliers-Formal_dry_recy'!$N$5:$N$500,MATCH($F258,'11.4_Outliers-Formal_dry_recy'!$F$5:$F$500,0))&lt;&gt;"N",
INDEX('11.4_Outliers-Formal_dry_recy'!J$5:J$500,MATCH($F258,'11.4_Outliers-Formal_dry_recy'!$F$5:$F$500,0)),""),"")</f>
        <v/>
      </c>
      <c r="Z258" s="8" t="str">
        <f>IFERROR(IF(INDEX('11.4_Outliers-Formal_dry_recy'!$N$5:$N$500,MATCH($F258,'11.4_Outliers-Formal_dry_recy'!$F$5:$F$500,0))&lt;&gt;"N",
INDEX('11.4_Outliers-Formal_dry_recy'!K$5:K$500,MATCH($F258,'11.4_Outliers-Formal_dry_recy'!$F$5:$F$500,0)),""),"")</f>
        <v/>
      </c>
      <c r="AA258" s="14" t="str">
        <f>IFERROR(IF(INDEX('11.4_Outliers-Formal_dry_recy'!$N$5:$N$500,MATCH($F258,'11.4_Outliers-Formal_dry_recy'!$F$5:$F$500,0))&lt;&gt;"N",
INDEX('11.4_Outliers-Formal_dry_recy'!L$5:L$500,MATCH($F258,'11.4_Outliers-Formal_dry_recy'!$F$5:$F$500,0)),""),"")</f>
        <v/>
      </c>
      <c r="AB258" s="14" t="str">
        <f>IFERROR(IF(INDEX('11.6_Outliers-Incineration'!$N$5:$N$500,MATCH($F258,'11.6_Outliers-Incineration'!$F$5:$F$500,0))&lt;&gt;"N",
INDEX('11.6_Outliers-Incineration'!J$5:J$500,MATCH($F258,'11.6_Outliers-Incineration'!$F$5:$F$500,0)),""),"")</f>
        <v/>
      </c>
      <c r="AC258" s="8" t="str">
        <f>IFERROR(IF(INDEX('11.6_Outliers-Incineration'!$N$5:$N$500,MATCH($F258,'11.6_Outliers-Incineration'!$F$5:$F$500,0))&lt;&gt;"N",
INDEX('11.6_Outliers-Incineration'!K$5:K$500,MATCH($F258,'11.6_Outliers-Incineration'!$F$5:$F$500,0)),""),"")</f>
        <v/>
      </c>
      <c r="AD258" s="14" t="str">
        <f>IFERROR(IF(INDEX('11.6_Outliers-Incineration'!$N$5:$N$500,MATCH($F258,'11.6_Outliers-Incineration'!$F$5:$F$500,0))&lt;&gt;"N",
INDEX('11.6_Outliers-Incineration'!L$5:L$500,MATCH($F258,'11.6_Outliers-Incineration'!$F$5:$F$500,0)),""),"")</f>
        <v/>
      </c>
      <c r="AE258" s="14" t="str">
        <f>IFERROR(IF(INDEX('11.7_Outliers-Controlled_disp'!$N$5:$N$500,MATCH($F258,'11.7_Outliers-Controlled_disp'!$F$5:$F$500,0))&lt;&gt;"N",
INDEX('11.7_Outliers-Controlled_disp'!J$5:J$500,MATCH($F258,'11.7_Outliers-Controlled_disp'!$F$5:$F$500,0)),""),"")</f>
        <v/>
      </c>
      <c r="AF258" s="8" t="str">
        <f>IFERROR(IF(INDEX('11.7_Outliers-Controlled_disp'!$N$5:$N$500,MATCH($F258,'11.7_Outliers-Controlled_disp'!$F$5:$F$500,0))&lt;&gt;"N",
INDEX('11.7_Outliers-Controlled_disp'!K$5:K$500,MATCH($F258,'11.7_Outliers-Controlled_disp'!$F$5:$F$500,0)),""),"")</f>
        <v/>
      </c>
      <c r="AG258" s="14" t="str">
        <f>IFERROR(IF(INDEX('11.7_Outliers-Controlled_disp'!$N$5:$N$500,MATCH($F258,'11.7_Outliers-Controlled_disp'!$F$5:$F$500,0))&lt;&gt;"N",
INDEX('11.7_Outliers-Controlled_disp'!L$5:L$500,MATCH($F258,'11.7_Outliers-Controlled_disp'!$F$5:$F$500,0)),""),"")</f>
        <v/>
      </c>
      <c r="AI258" s="5"/>
      <c r="AJ258" s="5" t="s">
        <v>1569</v>
      </c>
      <c r="AK258" s="5">
        <f t="shared" si="4"/>
        <v>3</v>
      </c>
    </row>
    <row r="259" spans="1:37" x14ac:dyDescent="0.25">
      <c r="A259" s="5" t="s">
        <v>893</v>
      </c>
      <c r="B259" s="5" t="s">
        <v>896</v>
      </c>
      <c r="C259" s="5" t="s">
        <v>895</v>
      </c>
      <c r="D259" s="5" t="s">
        <v>620</v>
      </c>
      <c r="E259" s="5" t="s">
        <v>897</v>
      </c>
      <c r="F259" s="5" t="s">
        <v>894</v>
      </c>
      <c r="G259" s="5">
        <v>2</v>
      </c>
      <c r="H259" s="15">
        <v>1</v>
      </c>
      <c r="I259" s="4"/>
      <c r="J259" s="13" t="str">
        <f>IFERROR(IF(INDEX('11.1_Outliers-Generation'!$N$5:$N$500,MATCH($F259,'11.1_Outliers-Generation'!$F$5:$F$500,0))&lt;&gt;"N",
INDEX('11.1_Outliers-Generation'!J$5:J$500,MATCH($F259,'11.1_Outliers-Generation'!$F$5:$F$500,0)),""),"")</f>
        <v/>
      </c>
      <c r="K259" s="8" t="str">
        <f>IFERROR(IF(INDEX('11.1_Outliers-Generation'!$N$5:$N$500,MATCH($F259,'11.1_Outliers-Generation'!$F$5:$F$500,0))&lt;&gt;"N",
INDEX('11.1_Outliers-Generation'!K$5:K$500,MATCH($F259,'11.1_Outliers-Generation'!$F$5:$F$500,0)),""),"")</f>
        <v/>
      </c>
      <c r="L259" s="13" t="str">
        <f>IFERROR(IF(INDEX('11.1_Outliers-Generation'!$N$5:$N$500,MATCH($F259,'11.1_Outliers-Generation'!$F$5:$F$500,0))&lt;&gt;"N",
INDEX('11.1_Outliers-Generation'!L$5:L$500,MATCH($F259,'11.1_Outliers-Generation'!$F$5:$F$500,0)),""),"")</f>
        <v/>
      </c>
      <c r="M259" s="14">
        <f>IFERROR(IF(INDEX('11.2_Outliers-Collection_cov'!$N$5:$N$500,MATCH($F259,'11.2_Outliers-Collection_cov'!$F$5:$F$500,0))&lt;&gt;"N",
INDEX('11.2_Outliers-Collection_cov'!J$5:J$500,MATCH($F259,'11.2_Outliers-Collection_cov'!$F$5:$F$500,0)),""),"")</f>
        <v>100</v>
      </c>
      <c r="N259" s="8">
        <f>IFERROR(IF(INDEX('11.2_Outliers-Collection_cov'!$N$5:$N$500,MATCH($F259,'11.2_Outliers-Collection_cov'!$F$5:$F$500,0))&lt;&gt;"N",
INDEX('11.2_Outliers-Collection_cov'!K$5:K$500,MATCH($F259,'11.2_Outliers-Collection_cov'!$F$5:$F$500,0)),""),"")</f>
        <v>2015</v>
      </c>
      <c r="O259" s="13" t="str">
        <f>IFERROR(IF(INDEX('11.2_Outliers-Collection_cov'!$N$5:$N$500,MATCH($F259,'11.2_Outliers-Collection_cov'!$F$5:$F$500,0))&lt;&gt;"N",
INDEX('11.2_Outliers-Collection_cov'!L$5:L$500,MATCH($F259,'11.2_Outliers-Collection_cov'!$F$5:$F$500,0)),""),"")</f>
        <v>WaW_227</v>
      </c>
      <c r="P259" s="14">
        <f>IFERROR(IF(INDEX('11.3_Outliers-Plastic'!$N$5:$N$500,MATCH($F259,'11.3_Outliers-Plastic'!$F$5:$F$500,0))&lt;&gt;"N",
INDEX('11.3_Outliers-Plastic'!J$5:J$500,MATCH($F259,'11.3_Outliers-Plastic'!$F$5:$F$500,0)),""),"")</f>
        <v>18</v>
      </c>
      <c r="Q259" s="8">
        <f>IFERROR(IF(INDEX('11.3_Outliers-Plastic'!$N$5:$N$500,MATCH($F259,'11.3_Outliers-Plastic'!$F$5:$F$500,0))&lt;&gt;"N",
INDEX('11.3_Outliers-Plastic'!K$5:K$500,MATCH($F259,'11.3_Outliers-Plastic'!$F$5:$F$500,0)),""),"")</f>
        <v>2015</v>
      </c>
      <c r="R259" s="14" t="str">
        <f>IFERROR(IF(INDEX('11.3_Outliers-Plastic'!$N$5:$N$500,MATCH($F259,'11.3_Outliers-Plastic'!$F$5:$F$500,0))&lt;&gt;"N",
INDEX('11.3_Outliers-Plastic'!L$5:L$500,MATCH($F259,'11.3_Outliers-Plastic'!$F$5:$F$500,0)),""),"")</f>
        <v>WaW_227</v>
      </c>
      <c r="S259" s="12"/>
      <c r="T259" s="5"/>
      <c r="U259" s="5" t="s">
        <v>1569</v>
      </c>
      <c r="V259" s="14">
        <f>IFERROR(IF(INDEX('11.5_Outliers-Other_recovery'!$N$5:$N$500,MATCH($F259,'11.5_Outliers-Other_recovery'!$F$5:$F$500,0))&lt;&gt;"N",
INDEX('11.5_Outliers-Other_recovery'!J$5:J$500,MATCH($F259,'11.5_Outliers-Other_recovery'!$F$5:$F$500,0)),""),"")</f>
        <v>0</v>
      </c>
      <c r="W259" s="8">
        <f>IFERROR(IF(INDEX('11.5_Outliers-Other_recovery'!$N$5:$N$500,MATCH($F259,'11.5_Outliers-Other_recovery'!$F$5:$F$500,0))&lt;&gt;"N",
INDEX('11.5_Outliers-Other_recovery'!K$5:K$500,MATCH($F259,'11.5_Outliers-Other_recovery'!$F$5:$F$500,0)),""),"")</f>
        <v>2015</v>
      </c>
      <c r="X259" s="14" t="str">
        <f>IFERROR(IF(INDEX('11.5_Outliers-Other_recovery'!$N$5:$N$500,MATCH($F259,'11.5_Outliers-Other_recovery'!$F$5:$F$500,0))&lt;&gt;"N",
INDEX('11.5_Outliers-Other_recovery'!L$5:L$500,MATCH($F259,'11.5_Outliers-Other_recovery'!$F$5:$F$500,0)),""),"")</f>
        <v>WaW_227</v>
      </c>
      <c r="Y259" s="14">
        <f>IFERROR(IF(INDEX('11.4_Outliers-Formal_dry_recy'!$N$5:$N$500,MATCH($F259,'11.4_Outliers-Formal_dry_recy'!$F$5:$F$500,0))&lt;&gt;"N",
INDEX('11.4_Outliers-Formal_dry_recy'!J$5:J$500,MATCH($F259,'11.4_Outliers-Formal_dry_recy'!$F$5:$F$500,0)),""),"")</f>
        <v>0</v>
      </c>
      <c r="Z259" s="8">
        <f>IFERROR(IF(INDEX('11.4_Outliers-Formal_dry_recy'!$N$5:$N$500,MATCH($F259,'11.4_Outliers-Formal_dry_recy'!$F$5:$F$500,0))&lt;&gt;"N",
INDEX('11.4_Outliers-Formal_dry_recy'!K$5:K$500,MATCH($F259,'11.4_Outliers-Formal_dry_recy'!$F$5:$F$500,0)),""),"")</f>
        <v>2015</v>
      </c>
      <c r="AA259" s="14" t="str">
        <f>IFERROR(IF(INDEX('11.4_Outliers-Formal_dry_recy'!$N$5:$N$500,MATCH($F259,'11.4_Outliers-Formal_dry_recy'!$F$5:$F$500,0))&lt;&gt;"N",
INDEX('11.4_Outliers-Formal_dry_recy'!L$5:L$500,MATCH($F259,'11.4_Outliers-Formal_dry_recy'!$F$5:$F$500,0)),""),"")</f>
        <v>WaW_227</v>
      </c>
      <c r="AB259" s="14">
        <f>IFERROR(IF(INDEX('11.6_Outliers-Incineration'!$N$5:$N$500,MATCH($F259,'11.6_Outliers-Incineration'!$F$5:$F$500,0))&lt;&gt;"N",
INDEX('11.6_Outliers-Incineration'!J$5:J$500,MATCH($F259,'11.6_Outliers-Incineration'!$F$5:$F$500,0)),""),"")</f>
        <v>0</v>
      </c>
      <c r="AC259" s="8">
        <f>IFERROR(IF(INDEX('11.6_Outliers-Incineration'!$N$5:$N$500,MATCH($F259,'11.6_Outliers-Incineration'!$F$5:$F$500,0))&lt;&gt;"N",
INDEX('11.6_Outliers-Incineration'!K$5:K$500,MATCH($F259,'11.6_Outliers-Incineration'!$F$5:$F$500,0)),""),"")</f>
        <v>2015</v>
      </c>
      <c r="AD259" s="14" t="str">
        <f>IFERROR(IF(INDEX('11.6_Outliers-Incineration'!$N$5:$N$500,MATCH($F259,'11.6_Outliers-Incineration'!$F$5:$F$500,0))&lt;&gt;"N",
INDEX('11.6_Outliers-Incineration'!L$5:L$500,MATCH($F259,'11.6_Outliers-Incineration'!$F$5:$F$500,0)),""),"")</f>
        <v>WaW_227</v>
      </c>
      <c r="AE259" s="14">
        <f>IFERROR(IF(INDEX('11.7_Outliers-Controlled_disp'!$N$5:$N$500,MATCH($F259,'11.7_Outliers-Controlled_disp'!$F$5:$F$500,0))&lt;&gt;"N",
INDEX('11.7_Outliers-Controlled_disp'!J$5:J$500,MATCH($F259,'11.7_Outliers-Controlled_disp'!$F$5:$F$500,0)),""),"")</f>
        <v>0</v>
      </c>
      <c r="AF259" s="8">
        <f>IFERROR(IF(INDEX('11.7_Outliers-Controlled_disp'!$N$5:$N$500,MATCH($F259,'11.7_Outliers-Controlled_disp'!$F$5:$F$500,0))&lt;&gt;"N",
INDEX('11.7_Outliers-Controlled_disp'!K$5:K$500,MATCH($F259,'11.7_Outliers-Controlled_disp'!$F$5:$F$500,0)),""),"")</f>
        <v>2015</v>
      </c>
      <c r="AG259" s="14" t="str">
        <f>IFERROR(IF(INDEX('11.7_Outliers-Controlled_disp'!$N$5:$N$500,MATCH($F259,'11.7_Outliers-Controlled_disp'!$F$5:$F$500,0))&lt;&gt;"N",
INDEX('11.7_Outliers-Controlled_disp'!L$5:L$500,MATCH($F259,'11.7_Outliers-Controlled_disp'!$F$5:$F$500,0)),""),"")</f>
        <v>WaW_227</v>
      </c>
      <c r="AI259" s="5"/>
      <c r="AJ259" s="5" t="s">
        <v>1569</v>
      </c>
      <c r="AK259" s="5">
        <f t="shared" si="4"/>
        <v>6</v>
      </c>
    </row>
    <row r="260" spans="1:37" x14ac:dyDescent="0.25">
      <c r="A260" s="5" t="s">
        <v>1242</v>
      </c>
      <c r="B260" s="5" t="s">
        <v>1245</v>
      </c>
      <c r="C260" s="5" t="s">
        <v>1244</v>
      </c>
      <c r="D260" s="5" t="s">
        <v>1038</v>
      </c>
      <c r="E260" s="5" t="s">
        <v>1246</v>
      </c>
      <c r="F260" s="5" t="s">
        <v>1243</v>
      </c>
      <c r="G260" s="5">
        <v>1</v>
      </c>
      <c r="H260" s="15">
        <v>1</v>
      </c>
      <c r="I260" s="4"/>
      <c r="J260" s="13">
        <f>IFERROR(IF(INDEX('11.1_Outliers-Generation'!$N$5:$N$500,MATCH($F260,'11.1_Outliers-Generation'!$F$5:$F$500,0))&lt;&gt;"N",
INDEX('11.1_Outliers-Generation'!J$5:J$500,MATCH($F260,'11.1_Outliers-Generation'!$F$5:$F$500,0)),""),"")</f>
        <v>1.8128411334882006</v>
      </c>
      <c r="K260" s="8">
        <f>IFERROR(IF(INDEX('11.1_Outliers-Generation'!$N$5:$N$500,MATCH($F260,'11.1_Outliers-Generation'!$F$5:$F$500,0))&lt;&gt;"N",
INDEX('11.1_Outliers-Generation'!K$5:K$500,MATCH($F260,'11.1_Outliers-Generation'!$F$5:$F$500,0)),""),"")</f>
        <v>2013</v>
      </c>
      <c r="L260" s="13" t="str">
        <f>IFERROR(IF(INDEX('11.1_Outliers-Generation'!$N$5:$N$500,MATCH($F260,'11.1_Outliers-Generation'!$F$5:$F$500,0))&lt;&gt;"N",
INDEX('11.1_Outliers-Generation'!L$5:L$500,MATCH($F260,'11.1_Outliers-Generation'!$F$5:$F$500,0)),""),"")</f>
        <v>WaW_228</v>
      </c>
      <c r="M260" s="14" t="str">
        <f>IFERROR(IF(INDEX('11.2_Outliers-Collection_cov'!$N$5:$N$500,MATCH($F260,'11.2_Outliers-Collection_cov'!$F$5:$F$500,0))&lt;&gt;"N",
INDEX('11.2_Outliers-Collection_cov'!J$5:J$500,MATCH($F260,'11.2_Outliers-Collection_cov'!$F$5:$F$500,0)),""),"")</f>
        <v/>
      </c>
      <c r="N260" s="8" t="str">
        <f>IFERROR(IF(INDEX('11.2_Outliers-Collection_cov'!$N$5:$N$500,MATCH($F260,'11.2_Outliers-Collection_cov'!$F$5:$F$500,0))&lt;&gt;"N",
INDEX('11.2_Outliers-Collection_cov'!K$5:K$500,MATCH($F260,'11.2_Outliers-Collection_cov'!$F$5:$F$500,0)),""),"")</f>
        <v/>
      </c>
      <c r="O260" s="13" t="str">
        <f>IFERROR(IF(INDEX('11.2_Outliers-Collection_cov'!$N$5:$N$500,MATCH($F260,'11.2_Outliers-Collection_cov'!$F$5:$F$500,0))&lt;&gt;"N",
INDEX('11.2_Outliers-Collection_cov'!L$5:L$500,MATCH($F260,'11.2_Outliers-Collection_cov'!$F$5:$F$500,0)),""),"")</f>
        <v/>
      </c>
      <c r="P260" s="14">
        <f>IFERROR(IF(INDEX('11.3_Outliers-Plastic'!$N$5:$N$500,MATCH($F260,'11.3_Outliers-Plastic'!$F$5:$F$500,0))&lt;&gt;"N",
INDEX('11.3_Outliers-Plastic'!J$5:J$500,MATCH($F260,'11.3_Outliers-Plastic'!$F$5:$F$500,0)),""),"")</f>
        <v>15.61</v>
      </c>
      <c r="Q260" s="8">
        <f>IFERROR(IF(INDEX('11.3_Outliers-Plastic'!$N$5:$N$500,MATCH($F260,'11.3_Outliers-Plastic'!$F$5:$F$500,0))&lt;&gt;"N",
INDEX('11.3_Outliers-Plastic'!K$5:K$500,MATCH($F260,'11.3_Outliers-Plastic'!$F$5:$F$500,0)),""),"")</f>
        <v>2013</v>
      </c>
      <c r="R260" s="14" t="str">
        <f>IFERROR(IF(INDEX('11.3_Outliers-Plastic'!$N$5:$N$500,MATCH($F260,'11.3_Outliers-Plastic'!$F$5:$F$500,0))&lt;&gt;"N",
INDEX('11.3_Outliers-Plastic'!L$5:L$500,MATCH($F260,'11.3_Outliers-Plastic'!$F$5:$F$500,0)),""),"")</f>
        <v>WaW_228</v>
      </c>
      <c r="S260" s="12"/>
      <c r="T260" s="5"/>
      <c r="U260" s="5" t="s">
        <v>1569</v>
      </c>
      <c r="V260" s="14">
        <f>IFERROR(IF(INDEX('11.5_Outliers-Other_recovery'!$N$5:$N$500,MATCH($F260,'11.5_Outliers-Other_recovery'!$F$5:$F$500,0))&lt;&gt;"N",
INDEX('11.5_Outliers-Other_recovery'!J$5:J$500,MATCH($F260,'11.5_Outliers-Other_recovery'!$F$5:$F$500,0)),""),"")</f>
        <v>0</v>
      </c>
      <c r="W260" s="8">
        <f>IFERROR(IF(INDEX('11.5_Outliers-Other_recovery'!$N$5:$N$500,MATCH($F260,'11.5_Outliers-Other_recovery'!$F$5:$F$500,0))&lt;&gt;"N",
INDEX('11.5_Outliers-Other_recovery'!K$5:K$500,MATCH($F260,'11.5_Outliers-Other_recovery'!$F$5:$F$500,0)),""),"")</f>
        <v>2013</v>
      </c>
      <c r="X260" s="14" t="str">
        <f>IFERROR(IF(INDEX('11.5_Outliers-Other_recovery'!$N$5:$N$500,MATCH($F260,'11.5_Outliers-Other_recovery'!$F$5:$F$500,0))&lt;&gt;"N",
INDEX('11.5_Outliers-Other_recovery'!L$5:L$500,MATCH($F260,'11.5_Outliers-Other_recovery'!$F$5:$F$500,0)),""),"")</f>
        <v>WaW_228</v>
      </c>
      <c r="Y260" s="14">
        <f>IFERROR(IF(INDEX('11.4_Outliers-Formal_dry_recy'!$N$5:$N$500,MATCH($F260,'11.4_Outliers-Formal_dry_recy'!$F$5:$F$500,0))&lt;&gt;"N",
INDEX('11.4_Outliers-Formal_dry_recy'!J$5:J$500,MATCH($F260,'11.4_Outliers-Formal_dry_recy'!$F$5:$F$500,0)),""),"")</f>
        <v>0</v>
      </c>
      <c r="Z260" s="8">
        <f>IFERROR(IF(INDEX('11.4_Outliers-Formal_dry_recy'!$N$5:$N$500,MATCH($F260,'11.4_Outliers-Formal_dry_recy'!$F$5:$F$500,0))&lt;&gt;"N",
INDEX('11.4_Outliers-Formal_dry_recy'!K$5:K$500,MATCH($F260,'11.4_Outliers-Formal_dry_recy'!$F$5:$F$500,0)),""),"")</f>
        <v>2013</v>
      </c>
      <c r="AA260" s="14" t="str">
        <f>IFERROR(IF(INDEX('11.4_Outliers-Formal_dry_recy'!$N$5:$N$500,MATCH($F260,'11.4_Outliers-Formal_dry_recy'!$F$5:$F$500,0))&lt;&gt;"N",
INDEX('11.4_Outliers-Formal_dry_recy'!L$5:L$500,MATCH($F260,'11.4_Outliers-Formal_dry_recy'!$F$5:$F$500,0)),""),"")</f>
        <v>WaW_228</v>
      </c>
      <c r="AB260" s="14">
        <f>IFERROR(IF(INDEX('11.6_Outliers-Incineration'!$N$5:$N$500,MATCH($F260,'11.6_Outliers-Incineration'!$F$5:$F$500,0))&lt;&gt;"N",
INDEX('11.6_Outliers-Incineration'!J$5:J$500,MATCH($F260,'11.6_Outliers-Incineration'!$F$5:$F$500,0)),""),"")</f>
        <v>0</v>
      </c>
      <c r="AC260" s="8">
        <f>IFERROR(IF(INDEX('11.6_Outliers-Incineration'!$N$5:$N$500,MATCH($F260,'11.6_Outliers-Incineration'!$F$5:$F$500,0))&lt;&gt;"N",
INDEX('11.6_Outliers-Incineration'!K$5:K$500,MATCH($F260,'11.6_Outliers-Incineration'!$F$5:$F$500,0)),""),"")</f>
        <v>2013</v>
      </c>
      <c r="AD260" s="14" t="str">
        <f>IFERROR(IF(INDEX('11.6_Outliers-Incineration'!$N$5:$N$500,MATCH($F260,'11.6_Outliers-Incineration'!$F$5:$F$500,0))&lt;&gt;"N",
INDEX('11.6_Outliers-Incineration'!L$5:L$500,MATCH($F260,'11.6_Outliers-Incineration'!$F$5:$F$500,0)),""),"")</f>
        <v>WaW_228</v>
      </c>
      <c r="AE260" s="14">
        <f>IFERROR(IF(INDEX('11.7_Outliers-Controlled_disp'!$N$5:$N$500,MATCH($F260,'11.7_Outliers-Controlled_disp'!$F$5:$F$500,0))&lt;&gt;"N",
INDEX('11.7_Outliers-Controlled_disp'!J$5:J$500,MATCH($F260,'11.7_Outliers-Controlled_disp'!$F$5:$F$500,0)),""),"")</f>
        <v>100</v>
      </c>
      <c r="AF260" s="8">
        <f>IFERROR(IF(INDEX('11.7_Outliers-Controlled_disp'!$N$5:$N$500,MATCH($F260,'11.7_Outliers-Controlled_disp'!$F$5:$F$500,0))&lt;&gt;"N",
INDEX('11.7_Outliers-Controlled_disp'!K$5:K$500,MATCH($F260,'11.7_Outliers-Controlled_disp'!$F$5:$F$500,0)),""),"")</f>
        <v>2013</v>
      </c>
      <c r="AG260" s="14" t="str">
        <f>IFERROR(IF(INDEX('11.7_Outliers-Controlled_disp'!$N$5:$N$500,MATCH($F260,'11.7_Outliers-Controlled_disp'!$F$5:$F$500,0))&lt;&gt;"N",
INDEX('11.7_Outliers-Controlled_disp'!L$5:L$500,MATCH($F260,'11.7_Outliers-Controlled_disp'!$F$5:$F$500,0)),""),"")</f>
        <v>WaW_228</v>
      </c>
      <c r="AI260" s="5"/>
      <c r="AJ260" s="5" t="s">
        <v>1569</v>
      </c>
      <c r="AK260" s="5">
        <f t="shared" si="4"/>
        <v>6</v>
      </c>
    </row>
    <row r="261" spans="1:37" x14ac:dyDescent="0.25">
      <c r="A261" s="5" t="s">
        <v>1247</v>
      </c>
      <c r="B261" s="5" t="s">
        <v>1245</v>
      </c>
      <c r="C261" s="5" t="s">
        <v>1244</v>
      </c>
      <c r="D261" s="5" t="s">
        <v>1038</v>
      </c>
      <c r="E261" s="5" t="s">
        <v>1249</v>
      </c>
      <c r="F261" s="5" t="s">
        <v>1248</v>
      </c>
      <c r="G261" s="5">
        <v>1</v>
      </c>
      <c r="H261" s="15">
        <v>1</v>
      </c>
      <c r="I261" s="4"/>
      <c r="J261" s="13">
        <f>IFERROR(IF(INDEX('11.1_Outliers-Generation'!$N$5:$N$500,MATCH($F261,'11.1_Outliers-Generation'!$F$5:$F$500,0))&lt;&gt;"N",
INDEX('11.1_Outliers-Generation'!J$5:J$500,MATCH($F261,'11.1_Outliers-Generation'!$F$5:$F$500,0)),""),"")</f>
        <v>1.2315686041877714</v>
      </c>
      <c r="K261" s="8">
        <f>IFERROR(IF(INDEX('11.1_Outliers-Generation'!$N$5:$N$500,MATCH($F261,'11.1_Outliers-Generation'!$F$5:$F$500,0))&lt;&gt;"N",
INDEX('11.1_Outliers-Generation'!K$5:K$500,MATCH($F261,'11.1_Outliers-Generation'!$F$5:$F$500,0)),""),"")</f>
        <v>2013</v>
      </c>
      <c r="L261" s="13" t="str">
        <f>IFERROR(IF(INDEX('11.1_Outliers-Generation'!$N$5:$N$500,MATCH($F261,'11.1_Outliers-Generation'!$F$5:$F$500,0))&lt;&gt;"N",
INDEX('11.1_Outliers-Generation'!L$5:L$500,MATCH($F261,'11.1_Outliers-Generation'!$F$5:$F$500,0)),""),"")</f>
        <v>WaW_229</v>
      </c>
      <c r="M261" s="14" t="str">
        <f>IFERROR(IF(INDEX('11.2_Outliers-Collection_cov'!$N$5:$N$500,MATCH($F261,'11.2_Outliers-Collection_cov'!$F$5:$F$500,0))&lt;&gt;"N",
INDEX('11.2_Outliers-Collection_cov'!J$5:J$500,MATCH($F261,'11.2_Outliers-Collection_cov'!$F$5:$F$500,0)),""),"")</f>
        <v/>
      </c>
      <c r="N261" s="8" t="str">
        <f>IFERROR(IF(INDEX('11.2_Outliers-Collection_cov'!$N$5:$N$500,MATCH($F261,'11.2_Outliers-Collection_cov'!$F$5:$F$500,0))&lt;&gt;"N",
INDEX('11.2_Outliers-Collection_cov'!K$5:K$500,MATCH($F261,'11.2_Outliers-Collection_cov'!$F$5:$F$500,0)),""),"")</f>
        <v/>
      </c>
      <c r="O261" s="13" t="str">
        <f>IFERROR(IF(INDEX('11.2_Outliers-Collection_cov'!$N$5:$N$500,MATCH($F261,'11.2_Outliers-Collection_cov'!$F$5:$F$500,0))&lt;&gt;"N",
INDEX('11.2_Outliers-Collection_cov'!L$5:L$500,MATCH($F261,'11.2_Outliers-Collection_cov'!$F$5:$F$500,0)),""),"")</f>
        <v/>
      </c>
      <c r="P261" s="14" t="str">
        <f>IFERROR(IF(INDEX('11.3_Outliers-Plastic'!$N$5:$N$500,MATCH($F261,'11.3_Outliers-Plastic'!$F$5:$F$500,0))&lt;&gt;"N",
INDEX('11.3_Outliers-Plastic'!J$5:J$500,MATCH($F261,'11.3_Outliers-Plastic'!$F$5:$F$500,0)),""),"")</f>
        <v/>
      </c>
      <c r="Q261" s="8" t="str">
        <f>IFERROR(IF(INDEX('11.3_Outliers-Plastic'!$N$5:$N$500,MATCH($F261,'11.3_Outliers-Plastic'!$F$5:$F$500,0))&lt;&gt;"N",
INDEX('11.3_Outliers-Plastic'!K$5:K$500,MATCH($F261,'11.3_Outliers-Plastic'!$F$5:$F$500,0)),""),"")</f>
        <v/>
      </c>
      <c r="R261" s="14" t="str">
        <f>IFERROR(IF(INDEX('11.3_Outliers-Plastic'!$N$5:$N$500,MATCH($F261,'11.3_Outliers-Plastic'!$F$5:$F$500,0))&lt;&gt;"N",
INDEX('11.3_Outliers-Plastic'!L$5:L$500,MATCH($F261,'11.3_Outliers-Plastic'!$F$5:$F$500,0)),""),"")</f>
        <v/>
      </c>
      <c r="S261" s="12"/>
      <c r="T261" s="5"/>
      <c r="U261" s="5" t="s">
        <v>1569</v>
      </c>
      <c r="V261" s="14">
        <f>IFERROR(IF(INDEX('11.5_Outliers-Other_recovery'!$N$5:$N$500,MATCH($F261,'11.5_Outliers-Other_recovery'!$F$5:$F$500,0))&lt;&gt;"N",
INDEX('11.5_Outliers-Other_recovery'!J$5:J$500,MATCH($F261,'11.5_Outliers-Other_recovery'!$F$5:$F$500,0)),""),"")</f>
        <v>0</v>
      </c>
      <c r="W261" s="8">
        <f>IFERROR(IF(INDEX('11.5_Outliers-Other_recovery'!$N$5:$N$500,MATCH($F261,'11.5_Outliers-Other_recovery'!$F$5:$F$500,0))&lt;&gt;"N",
INDEX('11.5_Outliers-Other_recovery'!K$5:K$500,MATCH($F261,'11.5_Outliers-Other_recovery'!$F$5:$F$500,0)),""),"")</f>
        <v>2013</v>
      </c>
      <c r="X261" s="14" t="str">
        <f>IFERROR(IF(INDEX('11.5_Outliers-Other_recovery'!$N$5:$N$500,MATCH($F261,'11.5_Outliers-Other_recovery'!$F$5:$F$500,0))&lt;&gt;"N",
INDEX('11.5_Outliers-Other_recovery'!L$5:L$500,MATCH($F261,'11.5_Outliers-Other_recovery'!$F$5:$F$500,0)),""),"")</f>
        <v>WaW_229</v>
      </c>
      <c r="Y261" s="14">
        <f>IFERROR(IF(INDEX('11.4_Outliers-Formal_dry_recy'!$N$5:$N$500,MATCH($F261,'11.4_Outliers-Formal_dry_recy'!$F$5:$F$500,0))&lt;&gt;"N",
INDEX('11.4_Outliers-Formal_dry_recy'!J$5:J$500,MATCH($F261,'11.4_Outliers-Formal_dry_recy'!$F$5:$F$500,0)),""),"")</f>
        <v>0</v>
      </c>
      <c r="Z261" s="8">
        <f>IFERROR(IF(INDEX('11.4_Outliers-Formal_dry_recy'!$N$5:$N$500,MATCH($F261,'11.4_Outliers-Formal_dry_recy'!$F$5:$F$500,0))&lt;&gt;"N",
INDEX('11.4_Outliers-Formal_dry_recy'!K$5:K$500,MATCH($F261,'11.4_Outliers-Formal_dry_recy'!$F$5:$F$500,0)),""),"")</f>
        <v>2013</v>
      </c>
      <c r="AA261" s="14" t="str">
        <f>IFERROR(IF(INDEX('11.4_Outliers-Formal_dry_recy'!$N$5:$N$500,MATCH($F261,'11.4_Outliers-Formal_dry_recy'!$F$5:$F$500,0))&lt;&gt;"N",
INDEX('11.4_Outliers-Formal_dry_recy'!L$5:L$500,MATCH($F261,'11.4_Outliers-Formal_dry_recy'!$F$5:$F$500,0)),""),"")</f>
        <v>WaW_229</v>
      </c>
      <c r="AB261" s="14">
        <f>IFERROR(IF(INDEX('11.6_Outliers-Incineration'!$N$5:$N$500,MATCH($F261,'11.6_Outliers-Incineration'!$F$5:$F$500,0))&lt;&gt;"N",
INDEX('11.6_Outliers-Incineration'!J$5:J$500,MATCH($F261,'11.6_Outliers-Incineration'!$F$5:$F$500,0)),""),"")</f>
        <v>0</v>
      </c>
      <c r="AC261" s="8">
        <f>IFERROR(IF(INDEX('11.6_Outliers-Incineration'!$N$5:$N$500,MATCH($F261,'11.6_Outliers-Incineration'!$F$5:$F$500,0))&lt;&gt;"N",
INDEX('11.6_Outliers-Incineration'!K$5:K$500,MATCH($F261,'11.6_Outliers-Incineration'!$F$5:$F$500,0)),""),"")</f>
        <v>2013</v>
      </c>
      <c r="AD261" s="14" t="str">
        <f>IFERROR(IF(INDEX('11.6_Outliers-Incineration'!$N$5:$N$500,MATCH($F261,'11.6_Outliers-Incineration'!$F$5:$F$500,0))&lt;&gt;"N",
INDEX('11.6_Outliers-Incineration'!L$5:L$500,MATCH($F261,'11.6_Outliers-Incineration'!$F$5:$F$500,0)),""),"")</f>
        <v>WaW_229</v>
      </c>
      <c r="AE261" s="14">
        <f>IFERROR(IF(INDEX('11.7_Outliers-Controlled_disp'!$N$5:$N$500,MATCH($F261,'11.7_Outliers-Controlled_disp'!$F$5:$F$500,0))&lt;&gt;"N",
INDEX('11.7_Outliers-Controlled_disp'!J$5:J$500,MATCH($F261,'11.7_Outliers-Controlled_disp'!$F$5:$F$500,0)),""),"")</f>
        <v>59.98</v>
      </c>
      <c r="AF261" s="8">
        <f>IFERROR(IF(INDEX('11.7_Outliers-Controlled_disp'!$N$5:$N$500,MATCH($F261,'11.7_Outliers-Controlled_disp'!$F$5:$F$500,0))&lt;&gt;"N",
INDEX('11.7_Outliers-Controlled_disp'!K$5:K$500,MATCH($F261,'11.7_Outliers-Controlled_disp'!$F$5:$F$500,0)),""),"")</f>
        <v>2013</v>
      </c>
      <c r="AG261" s="14" t="str">
        <f>IFERROR(IF(INDEX('11.7_Outliers-Controlled_disp'!$N$5:$N$500,MATCH($F261,'11.7_Outliers-Controlled_disp'!$F$5:$F$500,0))&lt;&gt;"N",
INDEX('11.7_Outliers-Controlled_disp'!L$5:L$500,MATCH($F261,'11.7_Outliers-Controlled_disp'!$F$5:$F$500,0)),""),"")</f>
        <v>WaW_229</v>
      </c>
      <c r="AI261" s="5"/>
      <c r="AJ261" s="5" t="s">
        <v>1569</v>
      </c>
      <c r="AK261" s="5">
        <f t="shared" si="4"/>
        <v>5</v>
      </c>
    </row>
    <row r="262" spans="1:37" x14ac:dyDescent="0.25">
      <c r="A262" s="5" t="s">
        <v>898</v>
      </c>
      <c r="B262" s="5" t="s">
        <v>901</v>
      </c>
      <c r="C262" s="5" t="s">
        <v>900</v>
      </c>
      <c r="D262" s="5" t="s">
        <v>620</v>
      </c>
      <c r="E262" s="5" t="s">
        <v>902</v>
      </c>
      <c r="F262" s="5" t="s">
        <v>899</v>
      </c>
      <c r="G262" s="5">
        <v>2</v>
      </c>
      <c r="H262" s="15">
        <v>1</v>
      </c>
      <c r="I262" s="4" t="s">
        <v>3182</v>
      </c>
      <c r="J262" s="13">
        <f>IFERROR(IF(INDEX('11.1_Outliers-Generation'!$N$5:$N$500,MATCH($F262,'11.1_Outliers-Generation'!$F$5:$F$500,0))&lt;&gt;"N",
INDEX('11.1_Outliers-Generation'!J$5:J$500,MATCH($F262,'11.1_Outliers-Generation'!$F$5:$F$500,0)),""),"")</f>
        <v>1</v>
      </c>
      <c r="K262" s="8">
        <f>IFERROR(IF(INDEX('11.1_Outliers-Generation'!$N$5:$N$500,MATCH($F262,'11.1_Outliers-Generation'!$F$5:$F$500,0))&lt;&gt;"N",
INDEX('11.1_Outliers-Generation'!K$5:K$500,MATCH($F262,'11.1_Outliers-Generation'!$F$5:$F$500,0)),""),"")</f>
        <v>2014</v>
      </c>
      <c r="L262" s="13" t="str">
        <f>IFERROR(IF(INDEX('11.1_Outliers-Generation'!$N$5:$N$500,MATCH($F262,'11.1_Outliers-Generation'!$F$5:$F$500,0))&lt;&gt;"N",
INDEX('11.1_Outliers-Generation'!L$5:L$500,MATCH($F262,'11.1_Outliers-Generation'!$F$5:$F$500,0)),""),"")</f>
        <v>WaW_230</v>
      </c>
      <c r="M262" s="14">
        <f>IFERROR(IF(INDEX('11.2_Outliers-Collection_cov'!$N$5:$N$500,MATCH($F262,'11.2_Outliers-Collection_cov'!$F$5:$F$500,0))&lt;&gt;"N",
INDEX('11.2_Outliers-Collection_cov'!J$5:J$500,MATCH($F262,'11.2_Outliers-Collection_cov'!$F$5:$F$500,0)),""),"")</f>
        <v>90</v>
      </c>
      <c r="N262" s="8">
        <f>IFERROR(IF(INDEX('11.2_Outliers-Collection_cov'!$N$5:$N$500,MATCH($F262,'11.2_Outliers-Collection_cov'!$F$5:$F$500,0))&lt;&gt;"N",
INDEX('11.2_Outliers-Collection_cov'!K$5:K$500,MATCH($F262,'11.2_Outliers-Collection_cov'!$F$5:$F$500,0)),""),"")</f>
        <v>2014</v>
      </c>
      <c r="O262" s="13" t="str">
        <f>IFERROR(IF(INDEX('11.2_Outliers-Collection_cov'!$N$5:$N$500,MATCH($F262,'11.2_Outliers-Collection_cov'!$F$5:$F$500,0))&lt;&gt;"N",
INDEX('11.2_Outliers-Collection_cov'!L$5:L$500,MATCH($F262,'11.2_Outliers-Collection_cov'!$F$5:$F$500,0)),""),"")</f>
        <v>WaW_230</v>
      </c>
      <c r="P262" s="14" t="str">
        <f>IFERROR(IF(INDEX('11.3_Outliers-Plastic'!$N$5:$N$500,MATCH($F262,'11.3_Outliers-Plastic'!$F$5:$F$500,0))&lt;&gt;"N",
INDEX('11.3_Outliers-Plastic'!J$5:J$500,MATCH($F262,'11.3_Outliers-Plastic'!$F$5:$F$500,0)),""),"")</f>
        <v/>
      </c>
      <c r="Q262" s="8" t="str">
        <f>IFERROR(IF(INDEX('11.3_Outliers-Plastic'!$N$5:$N$500,MATCH($F262,'11.3_Outliers-Plastic'!$F$5:$F$500,0))&lt;&gt;"N",
INDEX('11.3_Outliers-Plastic'!K$5:K$500,MATCH($F262,'11.3_Outliers-Plastic'!$F$5:$F$500,0)),""),"")</f>
        <v/>
      </c>
      <c r="R262" s="14" t="str">
        <f>IFERROR(IF(INDEX('11.3_Outliers-Plastic'!$N$5:$N$500,MATCH($F262,'11.3_Outliers-Plastic'!$F$5:$F$500,0))&lt;&gt;"N",
INDEX('11.3_Outliers-Plastic'!L$5:L$500,MATCH($F262,'11.3_Outliers-Plastic'!$F$5:$F$500,0)),""),"")</f>
        <v/>
      </c>
      <c r="S262" s="12"/>
      <c r="T262" s="5"/>
      <c r="U262" s="5" t="s">
        <v>1569</v>
      </c>
      <c r="V262" s="14" t="str">
        <f>IFERROR(IF(INDEX('11.5_Outliers-Other_recovery'!$N$5:$N$500,MATCH($F262,'11.5_Outliers-Other_recovery'!$F$5:$F$500,0))&lt;&gt;"N",
INDEX('11.5_Outliers-Other_recovery'!J$5:J$500,MATCH($F262,'11.5_Outliers-Other_recovery'!$F$5:$F$500,0)),""),"")</f>
        <v/>
      </c>
      <c r="W262" s="8" t="str">
        <f>IFERROR(IF(INDEX('11.5_Outliers-Other_recovery'!$N$5:$N$500,MATCH($F262,'11.5_Outliers-Other_recovery'!$F$5:$F$500,0))&lt;&gt;"N",
INDEX('11.5_Outliers-Other_recovery'!K$5:K$500,MATCH($F262,'11.5_Outliers-Other_recovery'!$F$5:$F$500,0)),""),"")</f>
        <v/>
      </c>
      <c r="X262" s="14" t="str">
        <f>IFERROR(IF(INDEX('11.5_Outliers-Other_recovery'!$N$5:$N$500,MATCH($F262,'11.5_Outliers-Other_recovery'!$F$5:$F$500,0))&lt;&gt;"N",
INDEX('11.5_Outliers-Other_recovery'!L$5:L$500,MATCH($F262,'11.5_Outliers-Other_recovery'!$F$5:$F$500,0)),""),"")</f>
        <v/>
      </c>
      <c r="Y262" s="14" t="str">
        <f>IFERROR(IF(INDEX('11.4_Outliers-Formal_dry_recy'!$N$5:$N$500,MATCH($F262,'11.4_Outliers-Formal_dry_recy'!$F$5:$F$500,0))&lt;&gt;"N",
INDEX('11.4_Outliers-Formal_dry_recy'!J$5:J$500,MATCH($F262,'11.4_Outliers-Formal_dry_recy'!$F$5:$F$500,0)),""),"")</f>
        <v/>
      </c>
      <c r="Z262" s="8" t="str">
        <f>IFERROR(IF(INDEX('11.4_Outliers-Formal_dry_recy'!$N$5:$N$500,MATCH($F262,'11.4_Outliers-Formal_dry_recy'!$F$5:$F$500,0))&lt;&gt;"N",
INDEX('11.4_Outliers-Formal_dry_recy'!K$5:K$500,MATCH($F262,'11.4_Outliers-Formal_dry_recy'!$F$5:$F$500,0)),""),"")</f>
        <v/>
      </c>
      <c r="AA262" s="14" t="str">
        <f>IFERROR(IF(INDEX('11.4_Outliers-Formal_dry_recy'!$N$5:$N$500,MATCH($F262,'11.4_Outliers-Formal_dry_recy'!$F$5:$F$500,0))&lt;&gt;"N",
INDEX('11.4_Outliers-Formal_dry_recy'!L$5:L$500,MATCH($F262,'11.4_Outliers-Formal_dry_recy'!$F$5:$F$500,0)),""),"")</f>
        <v/>
      </c>
      <c r="AB262" s="14" t="str">
        <f>IFERROR(IF(INDEX('11.6_Outliers-Incineration'!$N$5:$N$500,MATCH($F262,'11.6_Outliers-Incineration'!$F$5:$F$500,0))&lt;&gt;"N",
INDEX('11.6_Outliers-Incineration'!J$5:J$500,MATCH($F262,'11.6_Outliers-Incineration'!$F$5:$F$500,0)),""),"")</f>
        <v/>
      </c>
      <c r="AC262" s="8" t="str">
        <f>IFERROR(IF(INDEX('11.6_Outliers-Incineration'!$N$5:$N$500,MATCH($F262,'11.6_Outliers-Incineration'!$F$5:$F$500,0))&lt;&gt;"N",
INDEX('11.6_Outliers-Incineration'!K$5:K$500,MATCH($F262,'11.6_Outliers-Incineration'!$F$5:$F$500,0)),""),"")</f>
        <v/>
      </c>
      <c r="AD262" s="14" t="str">
        <f>IFERROR(IF(INDEX('11.6_Outliers-Incineration'!$N$5:$N$500,MATCH($F262,'11.6_Outliers-Incineration'!$F$5:$F$500,0))&lt;&gt;"N",
INDEX('11.6_Outliers-Incineration'!L$5:L$500,MATCH($F262,'11.6_Outliers-Incineration'!$F$5:$F$500,0)),""),"")</f>
        <v/>
      </c>
      <c r="AE262" s="14">
        <f>IFERROR(IF(INDEX('11.7_Outliers-Controlled_disp'!$N$5:$N$500,MATCH($F262,'11.7_Outliers-Controlled_disp'!$F$5:$F$500,0))&lt;&gt;"N",
INDEX('11.7_Outliers-Controlled_disp'!J$5:J$500,MATCH($F262,'11.7_Outliers-Controlled_disp'!$F$5:$F$500,0)),""),"")</f>
        <v>100</v>
      </c>
      <c r="AF262" s="8">
        <f>IFERROR(IF(INDEX('11.7_Outliers-Controlled_disp'!$N$5:$N$500,MATCH($F262,'11.7_Outliers-Controlled_disp'!$F$5:$F$500,0))&lt;&gt;"N",
INDEX('11.7_Outliers-Controlled_disp'!K$5:K$500,MATCH($F262,'11.7_Outliers-Controlled_disp'!$F$5:$F$500,0)),""),"")</f>
        <v>2014</v>
      </c>
      <c r="AG262" s="14" t="str">
        <f>IFERROR(IF(INDEX('11.7_Outliers-Controlled_disp'!$N$5:$N$500,MATCH($F262,'11.7_Outliers-Controlled_disp'!$F$5:$F$500,0))&lt;&gt;"N",
INDEX('11.7_Outliers-Controlled_disp'!L$5:L$500,MATCH($F262,'11.7_Outliers-Controlled_disp'!$F$5:$F$500,0)),""),"")</f>
        <v>WaW_230</v>
      </c>
      <c r="AI262" s="5"/>
      <c r="AJ262" s="5" t="s">
        <v>1569</v>
      </c>
      <c r="AK262" s="5">
        <f t="shared" si="4"/>
        <v>3</v>
      </c>
    </row>
    <row r="263" spans="1:37" x14ac:dyDescent="0.25">
      <c r="A263" s="5" t="s">
        <v>903</v>
      </c>
      <c r="B263" s="5" t="s">
        <v>901</v>
      </c>
      <c r="C263" s="5" t="s">
        <v>900</v>
      </c>
      <c r="D263" s="5" t="s">
        <v>620</v>
      </c>
      <c r="E263" s="5" t="s">
        <v>904</v>
      </c>
      <c r="F263" s="5" t="s">
        <v>3180</v>
      </c>
      <c r="G263" s="5">
        <v>2</v>
      </c>
      <c r="H263" s="15">
        <v>3</v>
      </c>
      <c r="I263" s="4" t="s">
        <v>3183</v>
      </c>
      <c r="J263" s="13">
        <f>IFERROR(IF(INDEX('11.1_Outliers-Generation'!$N$5:$N$500,MATCH($F263,'11.1_Outliers-Generation'!$F$5:$F$500,0))&lt;&gt;"N",
INDEX('11.1_Outliers-Generation'!J$5:J$500,MATCH($F263,'11.1_Outliers-Generation'!$F$5:$F$500,0)),""),"")</f>
        <v>0.87173100871731013</v>
      </c>
      <c r="K263" s="8">
        <f>IFERROR(IF(INDEX('11.1_Outliers-Generation'!$N$5:$N$500,MATCH($F263,'11.1_Outliers-Generation'!$F$5:$F$500,0))&lt;&gt;"N",
INDEX('11.1_Outliers-Generation'!K$5:K$500,MATCH($F263,'11.1_Outliers-Generation'!$F$5:$F$500,0)),""),"")</f>
        <v>2017</v>
      </c>
      <c r="L263" s="13" t="str">
        <f>IFERROR(IF(INDEX('11.1_Outliers-Generation'!$N$5:$N$500,MATCH($F263,'11.1_Outliers-Generation'!$F$5:$F$500,0))&lt;&gt;"N",
INDEX('11.1_Outliers-Generation'!L$5:L$500,MATCH($F263,'11.1_Outliers-Generation'!$F$5:$F$500,0)),""),"")</f>
        <v>WaW_231</v>
      </c>
      <c r="M263" s="14" t="str">
        <f>IFERROR(IF(INDEX('11.2_Outliers-Collection_cov'!$N$5:$N$500,MATCH($F263,'11.2_Outliers-Collection_cov'!$F$5:$F$500,0))&lt;&gt;"N",
INDEX('11.2_Outliers-Collection_cov'!J$5:J$500,MATCH($F263,'11.2_Outliers-Collection_cov'!$F$5:$F$500,0)),""),"")</f>
        <v/>
      </c>
      <c r="N263" s="8" t="str">
        <f>IFERROR(IF(INDEX('11.2_Outliers-Collection_cov'!$N$5:$N$500,MATCH($F263,'11.2_Outliers-Collection_cov'!$F$5:$F$500,0))&lt;&gt;"N",
INDEX('11.2_Outliers-Collection_cov'!K$5:K$500,MATCH($F263,'11.2_Outliers-Collection_cov'!$F$5:$F$500,0)),""),"")</f>
        <v/>
      </c>
      <c r="O263" s="13" t="str">
        <f>IFERROR(IF(INDEX('11.2_Outliers-Collection_cov'!$N$5:$N$500,MATCH($F263,'11.2_Outliers-Collection_cov'!$F$5:$F$500,0))&lt;&gt;"N",
INDEX('11.2_Outliers-Collection_cov'!L$5:L$500,MATCH($F263,'11.2_Outliers-Collection_cov'!$F$5:$F$500,0)),""),"")</f>
        <v/>
      </c>
      <c r="P263" s="14">
        <f>IFERROR(IF(INDEX('11.3_Outliers-Plastic'!$N$5:$N$500,MATCH($F263,'11.3_Outliers-Plastic'!$F$5:$F$500,0))&lt;&gt;"N",
INDEX('11.3_Outliers-Plastic'!J$5:J$500,MATCH($F263,'11.3_Outliers-Plastic'!$F$5:$F$500,0)),""),"")</f>
        <v>11</v>
      </c>
      <c r="Q263" s="8">
        <f>IFERROR(IF(INDEX('11.3_Outliers-Plastic'!$N$5:$N$500,MATCH($F263,'11.3_Outliers-Plastic'!$F$5:$F$500,0))&lt;&gt;"N",
INDEX('11.3_Outliers-Plastic'!K$5:K$500,MATCH($F263,'11.3_Outliers-Plastic'!$F$5:$F$500,0)),""),"")</f>
        <v>2017</v>
      </c>
      <c r="R263" s="14" t="str">
        <f>IFERROR(IF(INDEX('11.3_Outliers-Plastic'!$N$5:$N$500,MATCH($F263,'11.3_Outliers-Plastic'!$F$5:$F$500,0))&lt;&gt;"N",
INDEX('11.3_Outliers-Plastic'!L$5:L$500,MATCH($F263,'11.3_Outliers-Plastic'!$F$5:$F$500,0)),""),"")</f>
        <v>WaW_231</v>
      </c>
      <c r="S263" s="12"/>
      <c r="T263" s="5"/>
      <c r="U263" s="5" t="s">
        <v>1569</v>
      </c>
      <c r="V263" s="14">
        <f>IFERROR(IF(INDEX('11.5_Outliers-Other_recovery'!$N$5:$N$500,MATCH($F263,'11.5_Outliers-Other_recovery'!$F$5:$F$500,0))&lt;&gt;"N",
INDEX('11.5_Outliers-Other_recovery'!J$5:J$500,MATCH($F263,'11.5_Outliers-Other_recovery'!$F$5:$F$500,0)),""),"")</f>
        <v>0</v>
      </c>
      <c r="W263" s="8">
        <f>IFERROR(IF(INDEX('11.5_Outliers-Other_recovery'!$N$5:$N$500,MATCH($F263,'11.5_Outliers-Other_recovery'!$F$5:$F$500,0))&lt;&gt;"N",
INDEX('11.5_Outliers-Other_recovery'!K$5:K$500,MATCH($F263,'11.5_Outliers-Other_recovery'!$F$5:$F$500,0)),""),"")</f>
        <v>2017</v>
      </c>
      <c r="X263" s="14" t="str">
        <f>IFERROR(IF(INDEX('11.5_Outliers-Other_recovery'!$N$5:$N$500,MATCH($F263,'11.5_Outliers-Other_recovery'!$F$5:$F$500,0))&lt;&gt;"N",
INDEX('11.5_Outliers-Other_recovery'!L$5:L$500,MATCH($F263,'11.5_Outliers-Other_recovery'!$F$5:$F$500,0)),""),"")</f>
        <v>WaW_231</v>
      </c>
      <c r="Y263" s="14">
        <f>IFERROR(IF(INDEX('11.4_Outliers-Formal_dry_recy'!$N$5:$N$500,MATCH($F263,'11.4_Outliers-Formal_dry_recy'!$F$5:$F$500,0))&lt;&gt;"N",
INDEX('11.4_Outliers-Formal_dry_recy'!J$5:J$500,MATCH($F263,'11.4_Outliers-Formal_dry_recy'!$F$5:$F$500,0)),""),"")</f>
        <v>0</v>
      </c>
      <c r="Z263" s="8">
        <f>IFERROR(IF(INDEX('11.4_Outliers-Formal_dry_recy'!$N$5:$N$500,MATCH($F263,'11.4_Outliers-Formal_dry_recy'!$F$5:$F$500,0))&lt;&gt;"N",
INDEX('11.4_Outliers-Formal_dry_recy'!K$5:K$500,MATCH($F263,'11.4_Outliers-Formal_dry_recy'!$F$5:$F$500,0)),""),"")</f>
        <v>2017</v>
      </c>
      <c r="AA263" s="14" t="str">
        <f>IFERROR(IF(INDEX('11.4_Outliers-Formal_dry_recy'!$N$5:$N$500,MATCH($F263,'11.4_Outliers-Formal_dry_recy'!$F$5:$F$500,0))&lt;&gt;"N",
INDEX('11.4_Outliers-Formal_dry_recy'!L$5:L$500,MATCH($F263,'11.4_Outliers-Formal_dry_recy'!$F$5:$F$500,0)),""),"")</f>
        <v>WaW_231</v>
      </c>
      <c r="AB263" s="14">
        <f>IFERROR(IF(INDEX('11.6_Outliers-Incineration'!$N$5:$N$500,MATCH($F263,'11.6_Outliers-Incineration'!$F$5:$F$500,0))&lt;&gt;"N",
INDEX('11.6_Outliers-Incineration'!J$5:J$500,MATCH($F263,'11.6_Outliers-Incineration'!$F$5:$F$500,0)),""),"")</f>
        <v>0</v>
      </c>
      <c r="AC263" s="8">
        <f>IFERROR(IF(INDEX('11.6_Outliers-Incineration'!$N$5:$N$500,MATCH($F263,'11.6_Outliers-Incineration'!$F$5:$F$500,0))&lt;&gt;"N",
INDEX('11.6_Outliers-Incineration'!K$5:K$500,MATCH($F263,'11.6_Outliers-Incineration'!$F$5:$F$500,0)),""),"")</f>
        <v>2017</v>
      </c>
      <c r="AD263" s="14" t="str">
        <f>IFERROR(IF(INDEX('11.6_Outliers-Incineration'!$N$5:$N$500,MATCH($F263,'11.6_Outliers-Incineration'!$F$5:$F$500,0))&lt;&gt;"N",
INDEX('11.6_Outliers-Incineration'!L$5:L$500,MATCH($F263,'11.6_Outliers-Incineration'!$F$5:$F$500,0)),""),"")</f>
        <v>WaW_231</v>
      </c>
      <c r="AE263" s="14">
        <f>IFERROR(IF(INDEX('11.7_Outliers-Controlled_disp'!$N$5:$N$500,MATCH($F263,'11.7_Outliers-Controlled_disp'!$F$5:$F$500,0))&lt;&gt;"N",
INDEX('11.7_Outliers-Controlled_disp'!J$5:J$500,MATCH($F263,'11.7_Outliers-Controlled_disp'!$F$5:$F$500,0)),""),"")</f>
        <v>0</v>
      </c>
      <c r="AF263" s="8">
        <f>IFERROR(IF(INDEX('11.7_Outliers-Controlled_disp'!$N$5:$N$500,MATCH($F263,'11.7_Outliers-Controlled_disp'!$F$5:$F$500,0))&lt;&gt;"N",
INDEX('11.7_Outliers-Controlled_disp'!K$5:K$500,MATCH($F263,'11.7_Outliers-Controlled_disp'!$F$5:$F$500,0)),""),"")</f>
        <v>2017</v>
      </c>
      <c r="AG263" s="14" t="str">
        <f>IFERROR(IF(INDEX('11.7_Outliers-Controlled_disp'!$N$5:$N$500,MATCH($F263,'11.7_Outliers-Controlled_disp'!$F$5:$F$500,0))&lt;&gt;"N",
INDEX('11.7_Outliers-Controlled_disp'!L$5:L$500,MATCH($F263,'11.7_Outliers-Controlled_disp'!$F$5:$F$500,0)),""),"")</f>
        <v>WaW_231</v>
      </c>
      <c r="AI263" s="5"/>
      <c r="AJ263" s="5" t="s">
        <v>1569</v>
      </c>
      <c r="AK263" s="5">
        <f t="shared" si="4"/>
        <v>6</v>
      </c>
    </row>
    <row r="264" spans="1:37" x14ac:dyDescent="0.25">
      <c r="A264" s="5" t="s">
        <v>487</v>
      </c>
      <c r="B264" s="5" t="s">
        <v>490</v>
      </c>
      <c r="C264" s="5" t="s">
        <v>489</v>
      </c>
      <c r="D264" s="5" t="s">
        <v>360</v>
      </c>
      <c r="E264" s="5" t="s">
        <v>491</v>
      </c>
      <c r="F264" s="5" t="s">
        <v>488</v>
      </c>
      <c r="G264" s="5">
        <v>2</v>
      </c>
      <c r="H264" s="15">
        <v>1</v>
      </c>
      <c r="I264" s="4"/>
      <c r="J264" s="13">
        <f>IFERROR(IF(INDEX('11.1_Outliers-Generation'!$N$5:$N$500,MATCH($F264,'11.1_Outliers-Generation'!$F$5:$F$500,0))&lt;&gt;"N",
INDEX('11.1_Outliers-Generation'!J$5:J$500,MATCH($F264,'11.1_Outliers-Generation'!$F$5:$F$500,0)),""),"")</f>
        <v>1</v>
      </c>
      <c r="K264" s="8">
        <f>IFERROR(IF(INDEX('11.1_Outliers-Generation'!$N$5:$N$500,MATCH($F264,'11.1_Outliers-Generation'!$F$5:$F$500,0))&lt;&gt;"N",
INDEX('11.1_Outliers-Generation'!K$5:K$500,MATCH($F264,'11.1_Outliers-Generation'!$F$5:$F$500,0)),""),"")</f>
        <v>2016</v>
      </c>
      <c r="L264" s="13" t="str">
        <f>IFERROR(IF(INDEX('11.1_Outliers-Generation'!$N$5:$N$500,MATCH($F264,'11.1_Outliers-Generation'!$F$5:$F$500,0))&lt;&gt;"N",
INDEX('11.1_Outliers-Generation'!L$5:L$500,MATCH($F264,'11.1_Outliers-Generation'!$F$5:$F$500,0)),""),"")</f>
        <v>WaW_233</v>
      </c>
      <c r="M264" s="14">
        <f>IFERROR(IF(INDEX('11.2_Outliers-Collection_cov'!$N$5:$N$500,MATCH($F264,'11.2_Outliers-Collection_cov'!$F$5:$F$500,0))&lt;&gt;"N",
INDEX('11.2_Outliers-Collection_cov'!J$5:J$500,MATCH($F264,'11.2_Outliers-Collection_cov'!$F$5:$F$500,0)),""),"")</f>
        <v>75</v>
      </c>
      <c r="N264" s="8">
        <f>IFERROR(IF(INDEX('11.2_Outliers-Collection_cov'!$N$5:$N$500,MATCH($F264,'11.2_Outliers-Collection_cov'!$F$5:$F$500,0))&lt;&gt;"N",
INDEX('11.2_Outliers-Collection_cov'!K$5:K$500,MATCH($F264,'11.2_Outliers-Collection_cov'!$F$5:$F$500,0)),""),"")</f>
        <v>2016</v>
      </c>
      <c r="O264" s="13" t="str">
        <f>IFERROR(IF(INDEX('11.2_Outliers-Collection_cov'!$N$5:$N$500,MATCH($F264,'11.2_Outliers-Collection_cov'!$F$5:$F$500,0))&lt;&gt;"N",
INDEX('11.2_Outliers-Collection_cov'!L$5:L$500,MATCH($F264,'11.2_Outliers-Collection_cov'!$F$5:$F$500,0)),""),"")</f>
        <v>WaW_233</v>
      </c>
      <c r="P264" s="14">
        <f>IFERROR(IF(INDEX('11.3_Outliers-Plastic'!$N$5:$N$500,MATCH($F264,'11.3_Outliers-Plastic'!$F$5:$F$500,0))&lt;&gt;"N",
INDEX('11.3_Outliers-Plastic'!J$5:J$500,MATCH($F264,'11.3_Outliers-Plastic'!$F$5:$F$500,0)),""),"")</f>
        <v>10</v>
      </c>
      <c r="Q264" s="8">
        <f>IFERROR(IF(INDEX('11.3_Outliers-Plastic'!$N$5:$N$500,MATCH($F264,'11.3_Outliers-Plastic'!$F$5:$F$500,0))&lt;&gt;"N",
INDEX('11.3_Outliers-Plastic'!K$5:K$500,MATCH($F264,'11.3_Outliers-Plastic'!$F$5:$F$500,0)),""),"")</f>
        <v>2016</v>
      </c>
      <c r="R264" s="14" t="str">
        <f>IFERROR(IF(INDEX('11.3_Outliers-Plastic'!$N$5:$N$500,MATCH($F264,'11.3_Outliers-Plastic'!$F$5:$F$500,0))&lt;&gt;"N",
INDEX('11.3_Outliers-Plastic'!L$5:L$500,MATCH($F264,'11.3_Outliers-Plastic'!$F$5:$F$500,0)),""),"")</f>
        <v>WaW_233</v>
      </c>
      <c r="S264" s="12"/>
      <c r="T264" s="5"/>
      <c r="U264" s="5" t="s">
        <v>1569</v>
      </c>
      <c r="V264" s="14">
        <f>IFERROR(IF(INDEX('11.5_Outliers-Other_recovery'!$N$5:$N$500,MATCH($F264,'11.5_Outliers-Other_recovery'!$F$5:$F$500,0))&lt;&gt;"N",
INDEX('11.5_Outliers-Other_recovery'!J$5:J$500,MATCH($F264,'11.5_Outliers-Other_recovery'!$F$5:$F$500,0)),""),"")</f>
        <v>0</v>
      </c>
      <c r="W264" s="8">
        <f>IFERROR(IF(INDEX('11.5_Outliers-Other_recovery'!$N$5:$N$500,MATCH($F264,'11.5_Outliers-Other_recovery'!$F$5:$F$500,0))&lt;&gt;"N",
INDEX('11.5_Outliers-Other_recovery'!K$5:K$500,MATCH($F264,'11.5_Outliers-Other_recovery'!$F$5:$F$500,0)),""),"")</f>
        <v>2016</v>
      </c>
      <c r="X264" s="14" t="str">
        <f>IFERROR(IF(INDEX('11.5_Outliers-Other_recovery'!$N$5:$N$500,MATCH($F264,'11.5_Outliers-Other_recovery'!$F$5:$F$500,0))&lt;&gt;"N",
INDEX('11.5_Outliers-Other_recovery'!L$5:L$500,MATCH($F264,'11.5_Outliers-Other_recovery'!$F$5:$F$500,0)),""),"")</f>
        <v>WaW_233</v>
      </c>
      <c r="Y264" s="14">
        <f>IFERROR(IF(INDEX('11.4_Outliers-Formal_dry_recy'!$N$5:$N$500,MATCH($F264,'11.4_Outliers-Formal_dry_recy'!$F$5:$F$500,0))&lt;&gt;"N",
INDEX('11.4_Outliers-Formal_dry_recy'!J$5:J$500,MATCH($F264,'11.4_Outliers-Formal_dry_recy'!$F$5:$F$500,0)),""),"")</f>
        <v>0</v>
      </c>
      <c r="Z264" s="8">
        <f>IFERROR(IF(INDEX('11.4_Outliers-Formal_dry_recy'!$N$5:$N$500,MATCH($F264,'11.4_Outliers-Formal_dry_recy'!$F$5:$F$500,0))&lt;&gt;"N",
INDEX('11.4_Outliers-Formal_dry_recy'!K$5:K$500,MATCH($F264,'11.4_Outliers-Formal_dry_recy'!$F$5:$F$500,0)),""),"")</f>
        <v>2016</v>
      </c>
      <c r="AA264" s="14" t="str">
        <f>IFERROR(IF(INDEX('11.4_Outliers-Formal_dry_recy'!$N$5:$N$500,MATCH($F264,'11.4_Outliers-Formal_dry_recy'!$F$5:$F$500,0))&lt;&gt;"N",
INDEX('11.4_Outliers-Formal_dry_recy'!L$5:L$500,MATCH($F264,'11.4_Outliers-Formal_dry_recy'!$F$5:$F$500,0)),""),"")</f>
        <v>WaW_233</v>
      </c>
      <c r="AB264" s="14">
        <f>IFERROR(IF(INDEX('11.6_Outliers-Incineration'!$N$5:$N$500,MATCH($F264,'11.6_Outliers-Incineration'!$F$5:$F$500,0))&lt;&gt;"N",
INDEX('11.6_Outliers-Incineration'!J$5:J$500,MATCH($F264,'11.6_Outliers-Incineration'!$F$5:$F$500,0)),""),"")</f>
        <v>0</v>
      </c>
      <c r="AC264" s="8">
        <f>IFERROR(IF(INDEX('11.6_Outliers-Incineration'!$N$5:$N$500,MATCH($F264,'11.6_Outliers-Incineration'!$F$5:$F$500,0))&lt;&gt;"N",
INDEX('11.6_Outliers-Incineration'!K$5:K$500,MATCH($F264,'11.6_Outliers-Incineration'!$F$5:$F$500,0)),""),"")</f>
        <v>2016</v>
      </c>
      <c r="AD264" s="14" t="str">
        <f>IFERROR(IF(INDEX('11.6_Outliers-Incineration'!$N$5:$N$500,MATCH($F264,'11.6_Outliers-Incineration'!$F$5:$F$500,0))&lt;&gt;"N",
INDEX('11.6_Outliers-Incineration'!L$5:L$500,MATCH($F264,'11.6_Outliers-Incineration'!$F$5:$F$500,0)),""),"")</f>
        <v>WaW_233</v>
      </c>
      <c r="AE264" s="14">
        <f>IFERROR(IF(INDEX('11.7_Outliers-Controlled_disp'!$N$5:$N$500,MATCH($F264,'11.7_Outliers-Controlled_disp'!$F$5:$F$500,0))&lt;&gt;"N",
INDEX('11.7_Outliers-Controlled_disp'!J$5:J$500,MATCH($F264,'11.7_Outliers-Controlled_disp'!$F$5:$F$500,0)),""),"")</f>
        <v>0</v>
      </c>
      <c r="AF264" s="8">
        <f>IFERROR(IF(INDEX('11.7_Outliers-Controlled_disp'!$N$5:$N$500,MATCH($F264,'11.7_Outliers-Controlled_disp'!$F$5:$F$500,0))&lt;&gt;"N",
INDEX('11.7_Outliers-Controlled_disp'!K$5:K$500,MATCH($F264,'11.7_Outliers-Controlled_disp'!$F$5:$F$500,0)),""),"")</f>
        <v>2016</v>
      </c>
      <c r="AG264" s="14" t="str">
        <f>IFERROR(IF(INDEX('11.7_Outliers-Controlled_disp'!$N$5:$N$500,MATCH($F264,'11.7_Outliers-Controlled_disp'!$F$5:$F$500,0))&lt;&gt;"N",
INDEX('11.7_Outliers-Controlled_disp'!L$5:L$500,MATCH($F264,'11.7_Outliers-Controlled_disp'!$F$5:$F$500,0)),""),"")</f>
        <v>WaW_233</v>
      </c>
      <c r="AI264" s="5"/>
      <c r="AJ264" s="5" t="s">
        <v>1569</v>
      </c>
      <c r="AK264" s="5">
        <f t="shared" si="4"/>
        <v>7</v>
      </c>
    </row>
    <row r="265" spans="1:37" x14ac:dyDescent="0.25">
      <c r="A265" s="5" t="s">
        <v>907</v>
      </c>
      <c r="B265" s="5" t="s">
        <v>910</v>
      </c>
      <c r="C265" s="5" t="s">
        <v>909</v>
      </c>
      <c r="D265" s="5" t="s">
        <v>620</v>
      </c>
      <c r="E265" s="5" t="s">
        <v>911</v>
      </c>
      <c r="F265" s="5" t="s">
        <v>3186</v>
      </c>
      <c r="G265" s="5">
        <v>2</v>
      </c>
      <c r="H265" s="15">
        <v>2</v>
      </c>
      <c r="I265" s="4" t="s">
        <v>3185</v>
      </c>
      <c r="J265" s="13">
        <f>IFERROR(IF(INDEX('11.1_Outliers-Generation'!$N$5:$N$500,MATCH($F265,'11.1_Outliers-Generation'!$F$5:$F$500,0))&lt;&gt;"N",
INDEX('11.1_Outliers-Generation'!J$5:J$500,MATCH($F265,'11.1_Outliers-Generation'!$F$5:$F$500,0)),""),"")</f>
        <v>0.41253644314868804</v>
      </c>
      <c r="K265" s="8">
        <f>IFERROR(IF(INDEX('11.1_Outliers-Generation'!$N$5:$N$500,MATCH($F265,'11.1_Outliers-Generation'!$F$5:$F$500,0))&lt;&gt;"N",
INDEX('11.1_Outliers-Generation'!K$5:K$500,MATCH($F265,'11.1_Outliers-Generation'!$F$5:$F$500,0)),""),"")</f>
        <v>2016</v>
      </c>
      <c r="L265" s="13" t="str">
        <f>IFERROR(IF(INDEX('11.1_Outliers-Generation'!$N$5:$N$500,MATCH($F265,'11.1_Outliers-Generation'!$F$5:$F$500,0))&lt;&gt;"N",
INDEX('11.1_Outliers-Generation'!L$5:L$500,MATCH($F265,'11.1_Outliers-Generation'!$F$5:$F$500,0)),""),"")</f>
        <v>WaW_234</v>
      </c>
      <c r="M265" s="14" t="str">
        <f>IFERROR(IF(INDEX('11.2_Outliers-Collection_cov'!$N$5:$N$500,MATCH($F265,'11.2_Outliers-Collection_cov'!$F$5:$F$500,0))&lt;&gt;"N",
INDEX('11.2_Outliers-Collection_cov'!J$5:J$500,MATCH($F265,'11.2_Outliers-Collection_cov'!$F$5:$F$500,0)),""),"")</f>
        <v/>
      </c>
      <c r="N265" s="8" t="str">
        <f>IFERROR(IF(INDEX('11.2_Outliers-Collection_cov'!$N$5:$N$500,MATCH($F265,'11.2_Outliers-Collection_cov'!$F$5:$F$500,0))&lt;&gt;"N",
INDEX('11.2_Outliers-Collection_cov'!K$5:K$500,MATCH($F265,'11.2_Outliers-Collection_cov'!$F$5:$F$500,0)),""),"")</f>
        <v/>
      </c>
      <c r="O265" s="13" t="str">
        <f>IFERROR(IF(INDEX('11.2_Outliers-Collection_cov'!$N$5:$N$500,MATCH($F265,'11.2_Outliers-Collection_cov'!$F$5:$F$500,0))&lt;&gt;"N",
INDEX('11.2_Outliers-Collection_cov'!L$5:L$500,MATCH($F265,'11.2_Outliers-Collection_cov'!$F$5:$F$500,0)),""),"")</f>
        <v/>
      </c>
      <c r="P265" s="14">
        <f>IFERROR(IF(INDEX('11.3_Outliers-Plastic'!$N$5:$N$500,MATCH($F265,'11.3_Outliers-Plastic'!$F$5:$F$500,0))&lt;&gt;"N",
INDEX('11.3_Outliers-Plastic'!J$5:J$500,MATCH($F265,'11.3_Outliers-Plastic'!$F$5:$F$500,0)),""),"")</f>
        <v>8</v>
      </c>
      <c r="Q265" s="8">
        <f>IFERROR(IF(INDEX('11.3_Outliers-Plastic'!$N$5:$N$500,MATCH($F265,'11.3_Outliers-Plastic'!$F$5:$F$500,0))&lt;&gt;"N",
INDEX('11.3_Outliers-Plastic'!K$5:K$500,MATCH($F265,'11.3_Outliers-Plastic'!$F$5:$F$500,0)),""),"")</f>
        <v>2016</v>
      </c>
      <c r="R265" s="14" t="str">
        <f>IFERROR(IF(INDEX('11.3_Outliers-Plastic'!$N$5:$N$500,MATCH($F265,'11.3_Outliers-Plastic'!$F$5:$F$500,0))&lt;&gt;"N",
INDEX('11.3_Outliers-Plastic'!L$5:L$500,MATCH($F265,'11.3_Outliers-Plastic'!$F$5:$F$500,0)),""),"")</f>
        <v>WaW_234</v>
      </c>
      <c r="S265" s="12"/>
      <c r="T265" s="5"/>
      <c r="U265" s="5" t="s">
        <v>1569</v>
      </c>
      <c r="V265" s="14">
        <f>IFERROR(IF(INDEX('11.5_Outliers-Other_recovery'!$N$5:$N$500,MATCH($F265,'11.5_Outliers-Other_recovery'!$F$5:$F$500,0))&lt;&gt;"N",
INDEX('11.5_Outliers-Other_recovery'!J$5:J$500,MATCH($F265,'11.5_Outliers-Other_recovery'!$F$5:$F$500,0)),""),"")</f>
        <v>0</v>
      </c>
      <c r="W265" s="8">
        <f>IFERROR(IF(INDEX('11.5_Outliers-Other_recovery'!$N$5:$N$500,MATCH($F265,'11.5_Outliers-Other_recovery'!$F$5:$F$500,0))&lt;&gt;"N",
INDEX('11.5_Outliers-Other_recovery'!K$5:K$500,MATCH($F265,'11.5_Outliers-Other_recovery'!$F$5:$F$500,0)),""),"")</f>
        <v>2016</v>
      </c>
      <c r="X265" s="14" t="str">
        <f>IFERROR(IF(INDEX('11.5_Outliers-Other_recovery'!$N$5:$N$500,MATCH($F265,'11.5_Outliers-Other_recovery'!$F$5:$F$500,0))&lt;&gt;"N",
INDEX('11.5_Outliers-Other_recovery'!L$5:L$500,MATCH($F265,'11.5_Outliers-Other_recovery'!$F$5:$F$500,0)),""),"")</f>
        <v>WaW_234</v>
      </c>
      <c r="Y265" s="14">
        <f>IFERROR(IF(INDEX('11.4_Outliers-Formal_dry_recy'!$N$5:$N$500,MATCH($F265,'11.4_Outliers-Formal_dry_recy'!$F$5:$F$500,0))&lt;&gt;"N",
INDEX('11.4_Outliers-Formal_dry_recy'!J$5:J$500,MATCH($F265,'11.4_Outliers-Formal_dry_recy'!$F$5:$F$500,0)),""),"")</f>
        <v>0</v>
      </c>
      <c r="Z265" s="8">
        <f>IFERROR(IF(INDEX('11.4_Outliers-Formal_dry_recy'!$N$5:$N$500,MATCH($F265,'11.4_Outliers-Formal_dry_recy'!$F$5:$F$500,0))&lt;&gt;"N",
INDEX('11.4_Outliers-Formal_dry_recy'!K$5:K$500,MATCH($F265,'11.4_Outliers-Formal_dry_recy'!$F$5:$F$500,0)),""),"")</f>
        <v>2016</v>
      </c>
      <c r="AA265" s="14" t="str">
        <f>IFERROR(IF(INDEX('11.4_Outliers-Formal_dry_recy'!$N$5:$N$500,MATCH($F265,'11.4_Outliers-Formal_dry_recy'!$F$5:$F$500,0))&lt;&gt;"N",
INDEX('11.4_Outliers-Formal_dry_recy'!L$5:L$500,MATCH($F265,'11.4_Outliers-Formal_dry_recy'!$F$5:$F$500,0)),""),"")</f>
        <v>WaW_234</v>
      </c>
      <c r="AB265" s="14">
        <f>IFERROR(IF(INDEX('11.6_Outliers-Incineration'!$N$5:$N$500,MATCH($F265,'11.6_Outliers-Incineration'!$F$5:$F$500,0))&lt;&gt;"N",
INDEX('11.6_Outliers-Incineration'!J$5:J$500,MATCH($F265,'11.6_Outliers-Incineration'!$F$5:$F$500,0)),""),"")</f>
        <v>0</v>
      </c>
      <c r="AC265" s="8">
        <f>IFERROR(IF(INDEX('11.6_Outliers-Incineration'!$N$5:$N$500,MATCH($F265,'11.6_Outliers-Incineration'!$F$5:$F$500,0))&lt;&gt;"N",
INDEX('11.6_Outliers-Incineration'!K$5:K$500,MATCH($F265,'11.6_Outliers-Incineration'!$F$5:$F$500,0)),""),"")</f>
        <v>2016</v>
      </c>
      <c r="AD265" s="14" t="str">
        <f>IFERROR(IF(INDEX('11.6_Outliers-Incineration'!$N$5:$N$500,MATCH($F265,'11.6_Outliers-Incineration'!$F$5:$F$500,0))&lt;&gt;"N",
INDEX('11.6_Outliers-Incineration'!L$5:L$500,MATCH($F265,'11.6_Outliers-Incineration'!$F$5:$F$500,0)),""),"")</f>
        <v>WaW_234</v>
      </c>
      <c r="AE265" s="14">
        <f>IFERROR(IF(INDEX('11.7_Outliers-Controlled_disp'!$N$5:$N$500,MATCH($F265,'11.7_Outliers-Controlled_disp'!$F$5:$F$500,0))&lt;&gt;"N",
INDEX('11.7_Outliers-Controlled_disp'!J$5:J$500,MATCH($F265,'11.7_Outliers-Controlled_disp'!$F$5:$F$500,0)),""),"")</f>
        <v>0</v>
      </c>
      <c r="AF265" s="8">
        <f>IFERROR(IF(INDEX('11.7_Outliers-Controlled_disp'!$N$5:$N$500,MATCH($F265,'11.7_Outliers-Controlled_disp'!$F$5:$F$500,0))&lt;&gt;"N",
INDEX('11.7_Outliers-Controlled_disp'!K$5:K$500,MATCH($F265,'11.7_Outliers-Controlled_disp'!$F$5:$F$500,0)),""),"")</f>
        <v>2016</v>
      </c>
      <c r="AG265" s="14" t="str">
        <f>IFERROR(IF(INDEX('11.7_Outliers-Controlled_disp'!$N$5:$N$500,MATCH($F265,'11.7_Outliers-Controlled_disp'!$F$5:$F$500,0))&lt;&gt;"N",
INDEX('11.7_Outliers-Controlled_disp'!L$5:L$500,MATCH($F265,'11.7_Outliers-Controlled_disp'!$F$5:$F$500,0)),""),"")</f>
        <v>WaW_234</v>
      </c>
      <c r="AI265" s="5"/>
      <c r="AJ265" s="5" t="s">
        <v>1569</v>
      </c>
      <c r="AK265" s="5">
        <f t="shared" si="4"/>
        <v>6</v>
      </c>
    </row>
    <row r="266" spans="1:37" x14ac:dyDescent="0.25">
      <c r="A266" s="5" t="s">
        <v>912</v>
      </c>
      <c r="B266" s="5" t="s">
        <v>910</v>
      </c>
      <c r="C266" s="5" t="s">
        <v>909</v>
      </c>
      <c r="D266" s="5" t="s">
        <v>620</v>
      </c>
      <c r="E266" s="5" t="s">
        <v>914</v>
      </c>
      <c r="F266" s="5" t="s">
        <v>913</v>
      </c>
      <c r="G266" s="5">
        <v>2</v>
      </c>
      <c r="H266" s="15">
        <v>2</v>
      </c>
      <c r="I266" s="4" t="s">
        <v>1901</v>
      </c>
      <c r="J266" s="13">
        <f>IFERROR(IF(INDEX('11.1_Outliers-Generation'!$N$5:$N$500,MATCH($F266,'11.1_Outliers-Generation'!$F$5:$F$500,0))&lt;&gt;"N",
INDEX('11.1_Outliers-Generation'!J$5:J$500,MATCH($F266,'11.1_Outliers-Generation'!$F$5:$F$500,0)),""),"")</f>
        <v>0.94000000000000006</v>
      </c>
      <c r="K266" s="8">
        <f>IFERROR(IF(INDEX('11.1_Outliers-Generation'!$N$5:$N$500,MATCH($F266,'11.1_Outliers-Generation'!$F$5:$F$500,0))&lt;&gt;"N",
INDEX('11.1_Outliers-Generation'!K$5:K$500,MATCH($F266,'11.1_Outliers-Generation'!$F$5:$F$500,0)),""),"")</f>
        <v>2017</v>
      </c>
      <c r="L266" s="13" t="str">
        <f>IFERROR(IF(INDEX('11.1_Outliers-Generation'!$N$5:$N$500,MATCH($F266,'11.1_Outliers-Generation'!$F$5:$F$500,0))&lt;&gt;"N",
INDEX('11.1_Outliers-Generation'!L$5:L$500,MATCH($F266,'11.1_Outliers-Generation'!$F$5:$F$500,0)),""),"")</f>
        <v>WaW_235</v>
      </c>
      <c r="M266" s="14">
        <f>IFERROR(IF(INDEX('11.2_Outliers-Collection_cov'!$N$5:$N$500,MATCH($F266,'11.2_Outliers-Collection_cov'!$F$5:$F$500,0))&lt;&gt;"N",
INDEX('11.2_Outliers-Collection_cov'!J$5:J$500,MATCH($F266,'11.2_Outliers-Collection_cov'!$F$5:$F$500,0)),""),"")</f>
        <v>80</v>
      </c>
      <c r="N266" s="8">
        <f>IFERROR(IF(INDEX('11.2_Outliers-Collection_cov'!$N$5:$N$500,MATCH($F266,'11.2_Outliers-Collection_cov'!$F$5:$F$500,0))&lt;&gt;"N",
INDEX('11.2_Outliers-Collection_cov'!K$5:K$500,MATCH($F266,'11.2_Outliers-Collection_cov'!$F$5:$F$500,0)),""),"")</f>
        <v>2017</v>
      </c>
      <c r="O266" s="13" t="str">
        <f>IFERROR(IF(INDEX('11.2_Outliers-Collection_cov'!$N$5:$N$500,MATCH($F266,'11.2_Outliers-Collection_cov'!$F$5:$F$500,0))&lt;&gt;"N",
INDEX('11.2_Outliers-Collection_cov'!L$5:L$500,MATCH($F266,'11.2_Outliers-Collection_cov'!$F$5:$F$500,0)),""),"")</f>
        <v>WaW_235</v>
      </c>
      <c r="P266" s="14">
        <f>IFERROR(IF(INDEX('11.3_Outliers-Plastic'!$N$5:$N$500,MATCH($F266,'11.3_Outliers-Plastic'!$F$5:$F$500,0))&lt;&gt;"N",
INDEX('11.3_Outliers-Plastic'!J$5:J$500,MATCH($F266,'11.3_Outliers-Plastic'!$F$5:$F$500,0)),""),"")</f>
        <v>15</v>
      </c>
      <c r="Q266" s="8">
        <f>IFERROR(IF(INDEX('11.3_Outliers-Plastic'!$N$5:$N$500,MATCH($F266,'11.3_Outliers-Plastic'!$F$5:$F$500,0))&lt;&gt;"N",
INDEX('11.3_Outliers-Plastic'!K$5:K$500,MATCH($F266,'11.3_Outliers-Plastic'!$F$5:$F$500,0)),""),"")</f>
        <v>2017</v>
      </c>
      <c r="R266" s="14" t="str">
        <f>IFERROR(IF(INDEX('11.3_Outliers-Plastic'!$N$5:$N$500,MATCH($F266,'11.3_Outliers-Plastic'!$F$5:$F$500,0))&lt;&gt;"N",
INDEX('11.3_Outliers-Plastic'!L$5:L$500,MATCH($F266,'11.3_Outliers-Plastic'!$F$5:$F$500,0)),""),"")</f>
        <v>WaW_235</v>
      </c>
      <c r="S266" s="12"/>
      <c r="T266" s="5"/>
      <c r="U266" s="5" t="s">
        <v>1569</v>
      </c>
      <c r="V266" s="14" t="str">
        <f>IFERROR(IF(INDEX('11.5_Outliers-Other_recovery'!$N$5:$N$500,MATCH($F266,'11.5_Outliers-Other_recovery'!$F$5:$F$500,0))&lt;&gt;"N",
INDEX('11.5_Outliers-Other_recovery'!J$5:J$500,MATCH($F266,'11.5_Outliers-Other_recovery'!$F$5:$F$500,0)),""),"")</f>
        <v/>
      </c>
      <c r="W266" s="8" t="str">
        <f>IFERROR(IF(INDEX('11.5_Outliers-Other_recovery'!$N$5:$N$500,MATCH($F266,'11.5_Outliers-Other_recovery'!$F$5:$F$500,0))&lt;&gt;"N",
INDEX('11.5_Outliers-Other_recovery'!K$5:K$500,MATCH($F266,'11.5_Outliers-Other_recovery'!$F$5:$F$500,0)),""),"")</f>
        <v/>
      </c>
      <c r="X266" s="14" t="str">
        <f>IFERROR(IF(INDEX('11.5_Outliers-Other_recovery'!$N$5:$N$500,MATCH($F266,'11.5_Outliers-Other_recovery'!$F$5:$F$500,0))&lt;&gt;"N",
INDEX('11.5_Outliers-Other_recovery'!L$5:L$500,MATCH($F266,'11.5_Outliers-Other_recovery'!$F$5:$F$500,0)),""),"")</f>
        <v/>
      </c>
      <c r="Y266" s="14" t="str">
        <f>IFERROR(IF(INDEX('11.4_Outliers-Formal_dry_recy'!$N$5:$N$500,MATCH($F266,'11.4_Outliers-Formal_dry_recy'!$F$5:$F$500,0))&lt;&gt;"N",
INDEX('11.4_Outliers-Formal_dry_recy'!J$5:J$500,MATCH($F266,'11.4_Outliers-Formal_dry_recy'!$F$5:$F$500,0)),""),"")</f>
        <v/>
      </c>
      <c r="Z266" s="8" t="str">
        <f>IFERROR(IF(INDEX('11.4_Outliers-Formal_dry_recy'!$N$5:$N$500,MATCH($F266,'11.4_Outliers-Formal_dry_recy'!$F$5:$F$500,0))&lt;&gt;"N",
INDEX('11.4_Outliers-Formal_dry_recy'!K$5:K$500,MATCH($F266,'11.4_Outliers-Formal_dry_recy'!$F$5:$F$500,0)),""),"")</f>
        <v/>
      </c>
      <c r="AA266" s="14" t="str">
        <f>IFERROR(IF(INDEX('11.4_Outliers-Formal_dry_recy'!$N$5:$N$500,MATCH($F266,'11.4_Outliers-Formal_dry_recy'!$F$5:$F$500,0))&lt;&gt;"N",
INDEX('11.4_Outliers-Formal_dry_recy'!L$5:L$500,MATCH($F266,'11.4_Outliers-Formal_dry_recy'!$F$5:$F$500,0)),""),"")</f>
        <v/>
      </c>
      <c r="AB266" s="14" t="str">
        <f>IFERROR(IF(INDEX('11.6_Outliers-Incineration'!$N$5:$N$500,MATCH($F266,'11.6_Outliers-Incineration'!$F$5:$F$500,0))&lt;&gt;"N",
INDEX('11.6_Outliers-Incineration'!J$5:J$500,MATCH($F266,'11.6_Outliers-Incineration'!$F$5:$F$500,0)),""),"")</f>
        <v/>
      </c>
      <c r="AC266" s="8" t="str">
        <f>IFERROR(IF(INDEX('11.6_Outliers-Incineration'!$N$5:$N$500,MATCH($F266,'11.6_Outliers-Incineration'!$F$5:$F$500,0))&lt;&gt;"N",
INDEX('11.6_Outliers-Incineration'!K$5:K$500,MATCH($F266,'11.6_Outliers-Incineration'!$F$5:$F$500,0)),""),"")</f>
        <v/>
      </c>
      <c r="AD266" s="14" t="str">
        <f>IFERROR(IF(INDEX('11.6_Outliers-Incineration'!$N$5:$N$500,MATCH($F266,'11.6_Outliers-Incineration'!$F$5:$F$500,0))&lt;&gt;"N",
INDEX('11.6_Outliers-Incineration'!L$5:L$500,MATCH($F266,'11.6_Outliers-Incineration'!$F$5:$F$500,0)),""),"")</f>
        <v/>
      </c>
      <c r="AE266" s="14" t="str">
        <f>IFERROR(IF(INDEX('11.7_Outliers-Controlled_disp'!$N$5:$N$500,MATCH($F266,'11.7_Outliers-Controlled_disp'!$F$5:$F$500,0))&lt;&gt;"N",
INDEX('11.7_Outliers-Controlled_disp'!J$5:J$500,MATCH($F266,'11.7_Outliers-Controlled_disp'!$F$5:$F$500,0)),""),"")</f>
        <v/>
      </c>
      <c r="AF266" s="8" t="str">
        <f>IFERROR(IF(INDEX('11.7_Outliers-Controlled_disp'!$N$5:$N$500,MATCH($F266,'11.7_Outliers-Controlled_disp'!$F$5:$F$500,0))&lt;&gt;"N",
INDEX('11.7_Outliers-Controlled_disp'!K$5:K$500,MATCH($F266,'11.7_Outliers-Controlled_disp'!$F$5:$F$500,0)),""),"")</f>
        <v/>
      </c>
      <c r="AG266" s="14" t="str">
        <f>IFERROR(IF(INDEX('11.7_Outliers-Controlled_disp'!$N$5:$N$500,MATCH($F266,'11.7_Outliers-Controlled_disp'!$F$5:$F$500,0))&lt;&gt;"N",
INDEX('11.7_Outliers-Controlled_disp'!L$5:L$500,MATCH($F266,'11.7_Outliers-Controlled_disp'!$F$5:$F$500,0)),""),"")</f>
        <v/>
      </c>
      <c r="AI266" s="5"/>
      <c r="AJ266" s="5" t="s">
        <v>1569</v>
      </c>
      <c r="AK266" s="5">
        <f t="shared" si="4"/>
        <v>3</v>
      </c>
    </row>
    <row r="267" spans="1:37" x14ac:dyDescent="0.25">
      <c r="A267" s="5" t="s">
        <v>1250</v>
      </c>
      <c r="B267" s="5" t="s">
        <v>1252</v>
      </c>
      <c r="C267" s="5" t="s">
        <v>1251</v>
      </c>
      <c r="D267" s="5" t="s">
        <v>1038</v>
      </c>
      <c r="E267" s="5" t="s">
        <v>1253</v>
      </c>
      <c r="F267" s="5" t="s">
        <v>3187</v>
      </c>
      <c r="G267" s="5">
        <v>2</v>
      </c>
      <c r="H267" s="15">
        <v>1</v>
      </c>
      <c r="I267" s="4" t="s">
        <v>3189</v>
      </c>
      <c r="J267" s="13" t="str">
        <f>IFERROR(IF(INDEX('11.1_Outliers-Generation'!$N$5:$N$500,MATCH($F267,'11.1_Outliers-Generation'!$F$5:$F$500,0))&lt;&gt;"N",
INDEX('11.1_Outliers-Generation'!J$5:J$500,MATCH($F267,'11.1_Outliers-Generation'!$F$5:$F$500,0)),""),"")</f>
        <v/>
      </c>
      <c r="K267" s="8" t="str">
        <f>IFERROR(IF(INDEX('11.1_Outliers-Generation'!$N$5:$N$500,MATCH($F267,'11.1_Outliers-Generation'!$F$5:$F$500,0))&lt;&gt;"N",
INDEX('11.1_Outliers-Generation'!K$5:K$500,MATCH($F267,'11.1_Outliers-Generation'!$F$5:$F$500,0)),""),"")</f>
        <v/>
      </c>
      <c r="L267" s="13" t="str">
        <f>IFERROR(IF(INDEX('11.1_Outliers-Generation'!$N$5:$N$500,MATCH($F267,'11.1_Outliers-Generation'!$F$5:$F$500,0))&lt;&gt;"N",
INDEX('11.1_Outliers-Generation'!L$5:L$500,MATCH($F267,'11.1_Outliers-Generation'!$F$5:$F$500,0)),""),"")</f>
        <v/>
      </c>
      <c r="M267" s="14">
        <f>IFERROR(IF(INDEX('11.2_Outliers-Collection_cov'!$N$5:$N$500,MATCH($F267,'11.2_Outliers-Collection_cov'!$F$5:$F$500,0))&lt;&gt;"N",
INDEX('11.2_Outliers-Collection_cov'!J$5:J$500,MATCH($F267,'11.2_Outliers-Collection_cov'!$F$5:$F$500,0)),""),"")</f>
        <v>93</v>
      </c>
      <c r="N267" s="8">
        <f>IFERROR(IF(INDEX('11.2_Outliers-Collection_cov'!$N$5:$N$500,MATCH($F267,'11.2_Outliers-Collection_cov'!$F$5:$F$500,0))&lt;&gt;"N",
INDEX('11.2_Outliers-Collection_cov'!K$5:K$500,MATCH($F267,'11.2_Outliers-Collection_cov'!$F$5:$F$500,0)),""),"")</f>
        <v>2000</v>
      </c>
      <c r="O267" s="13" t="str">
        <f>IFERROR(IF(INDEX('11.2_Outliers-Collection_cov'!$N$5:$N$500,MATCH($F267,'11.2_Outliers-Collection_cov'!$F$5:$F$500,0))&lt;&gt;"N",
INDEX('11.2_Outliers-Collection_cov'!L$5:L$500,MATCH($F267,'11.2_Outliers-Collection_cov'!$F$5:$F$500,0)),""),"")</f>
        <v>WaW_236</v>
      </c>
      <c r="P267" s="14">
        <f>IFERROR(IF(INDEX('11.3_Outliers-Plastic'!$N$5:$N$500,MATCH($F267,'11.3_Outliers-Plastic'!$F$5:$F$500,0))&lt;&gt;"N",
INDEX('11.3_Outliers-Plastic'!J$5:J$500,MATCH($F267,'11.3_Outliers-Plastic'!$F$5:$F$500,0)),""),"")</f>
        <v>16</v>
      </c>
      <c r="Q267" s="8">
        <f>IFERROR(IF(INDEX('11.3_Outliers-Plastic'!$N$5:$N$500,MATCH($F267,'11.3_Outliers-Plastic'!$F$5:$F$500,0))&lt;&gt;"N",
INDEX('11.3_Outliers-Plastic'!K$5:K$500,MATCH($F267,'11.3_Outliers-Plastic'!$F$5:$F$500,0)),""),"")</f>
        <v>2000</v>
      </c>
      <c r="R267" s="14" t="str">
        <f>IFERROR(IF(INDEX('11.3_Outliers-Plastic'!$N$5:$N$500,MATCH($F267,'11.3_Outliers-Plastic'!$F$5:$F$500,0))&lt;&gt;"N",
INDEX('11.3_Outliers-Plastic'!L$5:L$500,MATCH($F267,'11.3_Outliers-Plastic'!$F$5:$F$500,0)),""),"")</f>
        <v>WaW_236</v>
      </c>
      <c r="S267" s="12"/>
      <c r="T267" s="5"/>
      <c r="U267" s="5" t="s">
        <v>1569</v>
      </c>
      <c r="V267" s="14" t="str">
        <f>IFERROR(IF(INDEX('11.5_Outliers-Other_recovery'!$N$5:$N$500,MATCH($F267,'11.5_Outliers-Other_recovery'!$F$5:$F$500,0))&lt;&gt;"N",
INDEX('11.5_Outliers-Other_recovery'!J$5:J$500,MATCH($F267,'11.5_Outliers-Other_recovery'!$F$5:$F$500,0)),""),"")</f>
        <v/>
      </c>
      <c r="W267" s="8" t="str">
        <f>IFERROR(IF(INDEX('11.5_Outliers-Other_recovery'!$N$5:$N$500,MATCH($F267,'11.5_Outliers-Other_recovery'!$F$5:$F$500,0))&lt;&gt;"N",
INDEX('11.5_Outliers-Other_recovery'!K$5:K$500,MATCH($F267,'11.5_Outliers-Other_recovery'!$F$5:$F$500,0)),""),"")</f>
        <v/>
      </c>
      <c r="X267" s="14" t="str">
        <f>IFERROR(IF(INDEX('11.5_Outliers-Other_recovery'!$N$5:$N$500,MATCH($F267,'11.5_Outliers-Other_recovery'!$F$5:$F$500,0))&lt;&gt;"N",
INDEX('11.5_Outliers-Other_recovery'!L$5:L$500,MATCH($F267,'11.5_Outliers-Other_recovery'!$F$5:$F$500,0)),""),"")</f>
        <v/>
      </c>
      <c r="Y267" s="14" t="str">
        <f>IFERROR(IF(INDEX('11.4_Outliers-Formal_dry_recy'!$N$5:$N$500,MATCH($F267,'11.4_Outliers-Formal_dry_recy'!$F$5:$F$500,0))&lt;&gt;"N",
INDEX('11.4_Outliers-Formal_dry_recy'!J$5:J$500,MATCH($F267,'11.4_Outliers-Formal_dry_recy'!$F$5:$F$500,0)),""),"")</f>
        <v/>
      </c>
      <c r="Z267" s="8" t="str">
        <f>IFERROR(IF(INDEX('11.4_Outliers-Formal_dry_recy'!$N$5:$N$500,MATCH($F267,'11.4_Outliers-Formal_dry_recy'!$F$5:$F$500,0))&lt;&gt;"N",
INDEX('11.4_Outliers-Formal_dry_recy'!K$5:K$500,MATCH($F267,'11.4_Outliers-Formal_dry_recy'!$F$5:$F$500,0)),""),"")</f>
        <v/>
      </c>
      <c r="AA267" s="14" t="str">
        <f>IFERROR(IF(INDEX('11.4_Outliers-Formal_dry_recy'!$N$5:$N$500,MATCH($F267,'11.4_Outliers-Formal_dry_recy'!$F$5:$F$500,0))&lt;&gt;"N",
INDEX('11.4_Outliers-Formal_dry_recy'!L$5:L$500,MATCH($F267,'11.4_Outliers-Formal_dry_recy'!$F$5:$F$500,0)),""),"")</f>
        <v/>
      </c>
      <c r="AB267" s="14" t="str">
        <f>IFERROR(IF(INDEX('11.6_Outliers-Incineration'!$N$5:$N$500,MATCH($F267,'11.6_Outliers-Incineration'!$F$5:$F$500,0))&lt;&gt;"N",
INDEX('11.6_Outliers-Incineration'!J$5:J$500,MATCH($F267,'11.6_Outliers-Incineration'!$F$5:$F$500,0)),""),"")</f>
        <v/>
      </c>
      <c r="AC267" s="8" t="str">
        <f>IFERROR(IF(INDEX('11.6_Outliers-Incineration'!$N$5:$N$500,MATCH($F267,'11.6_Outliers-Incineration'!$F$5:$F$500,0))&lt;&gt;"N",
INDEX('11.6_Outliers-Incineration'!K$5:K$500,MATCH($F267,'11.6_Outliers-Incineration'!$F$5:$F$500,0)),""),"")</f>
        <v/>
      </c>
      <c r="AD267" s="14" t="str">
        <f>IFERROR(IF(INDEX('11.6_Outliers-Incineration'!$N$5:$N$500,MATCH($F267,'11.6_Outliers-Incineration'!$F$5:$F$500,0))&lt;&gt;"N",
INDEX('11.6_Outliers-Incineration'!L$5:L$500,MATCH($F267,'11.6_Outliers-Incineration'!$F$5:$F$500,0)),""),"")</f>
        <v/>
      </c>
      <c r="AE267" s="14" t="str">
        <f>IFERROR(IF(INDEX('11.7_Outliers-Controlled_disp'!$N$5:$N$500,MATCH($F267,'11.7_Outliers-Controlled_disp'!$F$5:$F$500,0))&lt;&gt;"N",
INDEX('11.7_Outliers-Controlled_disp'!J$5:J$500,MATCH($F267,'11.7_Outliers-Controlled_disp'!$F$5:$F$500,0)),""),"")</f>
        <v/>
      </c>
      <c r="AF267" s="8" t="str">
        <f>IFERROR(IF(INDEX('11.7_Outliers-Controlled_disp'!$N$5:$N$500,MATCH($F267,'11.7_Outliers-Controlled_disp'!$F$5:$F$500,0))&lt;&gt;"N",
INDEX('11.7_Outliers-Controlled_disp'!K$5:K$500,MATCH($F267,'11.7_Outliers-Controlled_disp'!$F$5:$F$500,0)),""),"")</f>
        <v/>
      </c>
      <c r="AG267" s="14" t="str">
        <f>IFERROR(IF(INDEX('11.7_Outliers-Controlled_disp'!$N$5:$N$500,MATCH($F267,'11.7_Outliers-Controlled_disp'!$F$5:$F$500,0))&lt;&gt;"N",
INDEX('11.7_Outliers-Controlled_disp'!L$5:L$500,MATCH($F267,'11.7_Outliers-Controlled_disp'!$F$5:$F$500,0)),""),"")</f>
        <v/>
      </c>
      <c r="AI267" s="5"/>
      <c r="AJ267" s="5" t="s">
        <v>1569</v>
      </c>
      <c r="AK267" s="5">
        <f t="shared" si="4"/>
        <v>2</v>
      </c>
    </row>
    <row r="268" spans="1:37" x14ac:dyDescent="0.25">
      <c r="A268" s="5" t="s">
        <v>492</v>
      </c>
      <c r="B268" s="5" t="s">
        <v>494</v>
      </c>
      <c r="C268" s="5" t="s">
        <v>493</v>
      </c>
      <c r="D268" s="5" t="s">
        <v>360</v>
      </c>
      <c r="E268" s="5" t="s">
        <v>495</v>
      </c>
      <c r="F268" s="5" t="s">
        <v>3188</v>
      </c>
      <c r="G268" s="5">
        <v>3</v>
      </c>
      <c r="H268" s="15">
        <v>1</v>
      </c>
      <c r="I268" s="4"/>
      <c r="J268" s="13">
        <f>IFERROR(IF(INDEX('11.1_Outliers-Generation'!$N$5:$N$500,MATCH($F268,'11.1_Outliers-Generation'!$F$5:$F$500,0))&lt;&gt;"N",
INDEX('11.1_Outliers-Generation'!J$5:J$500,MATCH($F268,'11.1_Outliers-Generation'!$F$5:$F$500,0)),""),"")</f>
        <v>0.53465333009372606</v>
      </c>
      <c r="K268" s="8">
        <f>IFERROR(IF(INDEX('11.1_Outliers-Generation'!$N$5:$N$500,MATCH($F268,'11.1_Outliers-Generation'!$F$5:$F$500,0))&lt;&gt;"N",
INDEX('11.1_Outliers-Generation'!K$5:K$500,MATCH($F268,'11.1_Outliers-Generation'!$F$5:$F$500,0)),""),"")</f>
        <v>2012</v>
      </c>
      <c r="L268" s="13" t="str">
        <f>IFERROR(IF(INDEX('11.1_Outliers-Generation'!$N$5:$N$500,MATCH($F268,'11.1_Outliers-Generation'!$F$5:$F$500,0))&lt;&gt;"N",
INDEX('11.1_Outliers-Generation'!L$5:L$500,MATCH($F268,'11.1_Outliers-Generation'!$F$5:$F$500,0)),""),"")</f>
        <v>WaW_237</v>
      </c>
      <c r="M268" s="14">
        <f>IFERROR(IF(INDEX('11.2_Outliers-Collection_cov'!$N$5:$N$500,MATCH($F268,'11.2_Outliers-Collection_cov'!$F$5:$F$500,0))&lt;&gt;"N",
INDEX('11.2_Outliers-Collection_cov'!J$5:J$500,MATCH($F268,'11.2_Outliers-Collection_cov'!$F$5:$F$500,0)),""),"")</f>
        <v>86.9</v>
      </c>
      <c r="N268" s="8">
        <f>IFERROR(IF(INDEX('11.2_Outliers-Collection_cov'!$N$5:$N$500,MATCH($F268,'11.2_Outliers-Collection_cov'!$F$5:$F$500,0))&lt;&gt;"N",
INDEX('11.2_Outliers-Collection_cov'!K$5:K$500,MATCH($F268,'11.2_Outliers-Collection_cov'!$F$5:$F$500,0)),""),"")</f>
        <v>2012</v>
      </c>
      <c r="O268" s="13" t="str">
        <f>IFERROR(IF(INDEX('11.2_Outliers-Collection_cov'!$N$5:$N$500,MATCH($F268,'11.2_Outliers-Collection_cov'!$F$5:$F$500,0))&lt;&gt;"N",
INDEX('11.2_Outliers-Collection_cov'!L$5:L$500,MATCH($F268,'11.2_Outliers-Collection_cov'!$F$5:$F$500,0)),""),"")</f>
        <v>WaW_237</v>
      </c>
      <c r="P268" s="14">
        <f>IFERROR(IF(INDEX('11.3_Outliers-Plastic'!$N$5:$N$500,MATCH($F268,'11.3_Outliers-Plastic'!$F$5:$F$500,0))&lt;&gt;"N",
INDEX('11.3_Outliers-Plastic'!J$5:J$500,MATCH($F268,'11.3_Outliers-Plastic'!$F$5:$F$500,0)),""),"")</f>
        <v>20.14</v>
      </c>
      <c r="Q268" s="8">
        <f>IFERROR(IF(INDEX('11.3_Outliers-Plastic'!$N$5:$N$500,MATCH($F268,'11.3_Outliers-Plastic'!$F$5:$F$500,0))&lt;&gt;"N",
INDEX('11.3_Outliers-Plastic'!K$5:K$500,MATCH($F268,'11.3_Outliers-Plastic'!$F$5:$F$500,0)),""),"")</f>
        <v>2012</v>
      </c>
      <c r="R268" s="14" t="str">
        <f>IFERROR(IF(INDEX('11.3_Outliers-Plastic'!$N$5:$N$500,MATCH($F268,'11.3_Outliers-Plastic'!$F$5:$F$500,0))&lt;&gt;"N",
INDEX('11.3_Outliers-Plastic'!L$5:L$500,MATCH($F268,'11.3_Outliers-Plastic'!$F$5:$F$500,0)),""),"")</f>
        <v>WaW_237</v>
      </c>
      <c r="S268" s="12"/>
      <c r="T268" s="5"/>
      <c r="U268" s="5" t="s">
        <v>1569</v>
      </c>
      <c r="V268" s="14">
        <f>IFERROR(IF(INDEX('11.5_Outliers-Other_recovery'!$N$5:$N$500,MATCH($F268,'11.5_Outliers-Other_recovery'!$F$5:$F$500,0))&lt;&gt;"N",
INDEX('11.5_Outliers-Other_recovery'!J$5:J$500,MATCH($F268,'11.5_Outliers-Other_recovery'!$F$5:$F$500,0)),""),"")</f>
        <v>0</v>
      </c>
      <c r="W268" s="8">
        <f>IFERROR(IF(INDEX('11.5_Outliers-Other_recovery'!$N$5:$N$500,MATCH($F268,'11.5_Outliers-Other_recovery'!$F$5:$F$500,0))&lt;&gt;"N",
INDEX('11.5_Outliers-Other_recovery'!K$5:K$500,MATCH($F268,'11.5_Outliers-Other_recovery'!$F$5:$F$500,0)),""),"")</f>
        <v>2012</v>
      </c>
      <c r="X268" s="14" t="str">
        <f>IFERROR(IF(INDEX('11.5_Outliers-Other_recovery'!$N$5:$N$500,MATCH($F268,'11.5_Outliers-Other_recovery'!$F$5:$F$500,0))&lt;&gt;"N",
INDEX('11.5_Outliers-Other_recovery'!L$5:L$500,MATCH($F268,'11.5_Outliers-Other_recovery'!$F$5:$F$500,0)),""),"")</f>
        <v>WaW_237</v>
      </c>
      <c r="Y268" s="14">
        <f>IFERROR(IF(INDEX('11.4_Outliers-Formal_dry_recy'!$N$5:$N$500,MATCH($F268,'11.4_Outliers-Formal_dry_recy'!$F$5:$F$500,0))&lt;&gt;"N",
INDEX('11.4_Outliers-Formal_dry_recy'!J$5:J$500,MATCH($F268,'11.4_Outliers-Formal_dry_recy'!$F$5:$F$500,0)),""),"")</f>
        <v>0</v>
      </c>
      <c r="Z268" s="8">
        <f>IFERROR(IF(INDEX('11.4_Outliers-Formal_dry_recy'!$N$5:$N$500,MATCH($F268,'11.4_Outliers-Formal_dry_recy'!$F$5:$F$500,0))&lt;&gt;"N",
INDEX('11.4_Outliers-Formal_dry_recy'!K$5:K$500,MATCH($F268,'11.4_Outliers-Formal_dry_recy'!$F$5:$F$500,0)),""),"")</f>
        <v>2012</v>
      </c>
      <c r="AA268" s="14" t="str">
        <f>IFERROR(IF(INDEX('11.4_Outliers-Formal_dry_recy'!$N$5:$N$500,MATCH($F268,'11.4_Outliers-Formal_dry_recy'!$F$5:$F$500,0))&lt;&gt;"N",
INDEX('11.4_Outliers-Formal_dry_recy'!L$5:L$500,MATCH($F268,'11.4_Outliers-Formal_dry_recy'!$F$5:$F$500,0)),""),"")</f>
        <v>WaW_237</v>
      </c>
      <c r="AB268" s="14">
        <f>IFERROR(IF(INDEX('11.6_Outliers-Incineration'!$N$5:$N$500,MATCH($F268,'11.6_Outliers-Incineration'!$F$5:$F$500,0))&lt;&gt;"N",
INDEX('11.6_Outliers-Incineration'!J$5:J$500,MATCH($F268,'11.6_Outliers-Incineration'!$F$5:$F$500,0)),""),"")</f>
        <v>0</v>
      </c>
      <c r="AC268" s="8">
        <f>IFERROR(IF(INDEX('11.6_Outliers-Incineration'!$N$5:$N$500,MATCH($F268,'11.6_Outliers-Incineration'!$F$5:$F$500,0))&lt;&gt;"N",
INDEX('11.6_Outliers-Incineration'!K$5:K$500,MATCH($F268,'11.6_Outliers-Incineration'!$F$5:$F$500,0)),""),"")</f>
        <v>2012</v>
      </c>
      <c r="AD268" s="14" t="str">
        <f>IFERROR(IF(INDEX('11.6_Outliers-Incineration'!$N$5:$N$500,MATCH($F268,'11.6_Outliers-Incineration'!$F$5:$F$500,0))&lt;&gt;"N",
INDEX('11.6_Outliers-Incineration'!L$5:L$500,MATCH($F268,'11.6_Outliers-Incineration'!$F$5:$F$500,0)),""),"")</f>
        <v>WaW_237</v>
      </c>
      <c r="AE268" s="14">
        <f>IFERROR(IF(INDEX('11.7_Outliers-Controlled_disp'!$N$5:$N$500,MATCH($F268,'11.7_Outliers-Controlled_disp'!$F$5:$F$500,0))&lt;&gt;"N",
INDEX('11.7_Outliers-Controlled_disp'!J$5:J$500,MATCH($F268,'11.7_Outliers-Controlled_disp'!$F$5:$F$500,0)),""),"")</f>
        <v>100</v>
      </c>
      <c r="AF268" s="8">
        <f>IFERROR(IF(INDEX('11.7_Outliers-Controlled_disp'!$N$5:$N$500,MATCH($F268,'11.7_Outliers-Controlled_disp'!$F$5:$F$500,0))&lt;&gt;"N",
INDEX('11.7_Outliers-Controlled_disp'!K$5:K$500,MATCH($F268,'11.7_Outliers-Controlled_disp'!$F$5:$F$500,0)),""),"")</f>
        <v>2012</v>
      </c>
      <c r="AG268" s="14" t="str">
        <f>IFERROR(IF(INDEX('11.7_Outliers-Controlled_disp'!$N$5:$N$500,MATCH($F268,'11.7_Outliers-Controlled_disp'!$F$5:$F$500,0))&lt;&gt;"N",
INDEX('11.7_Outliers-Controlled_disp'!L$5:L$500,MATCH($F268,'11.7_Outliers-Controlled_disp'!$F$5:$F$500,0)),""),"")</f>
        <v>WaW_237</v>
      </c>
      <c r="AI268" s="5"/>
      <c r="AJ268" s="5" t="s">
        <v>1569</v>
      </c>
      <c r="AK268" s="5">
        <f t="shared" si="4"/>
        <v>7</v>
      </c>
    </row>
    <row r="269" spans="1:37" x14ac:dyDescent="0.25">
      <c r="A269" s="5" t="s">
        <v>496</v>
      </c>
      <c r="B269" s="5" t="s">
        <v>494</v>
      </c>
      <c r="C269" s="5" t="s">
        <v>493</v>
      </c>
      <c r="D269" s="5" t="s">
        <v>360</v>
      </c>
      <c r="E269" s="5" t="s">
        <v>498</v>
      </c>
      <c r="F269" s="5" t="s">
        <v>497</v>
      </c>
      <c r="G269" s="5">
        <v>4</v>
      </c>
      <c r="H269" s="15">
        <v>1</v>
      </c>
      <c r="I269" s="4" t="s">
        <v>1927</v>
      </c>
      <c r="J269" s="13">
        <f>IFERROR(IF(INDEX('11.1_Outliers-Generation'!$N$5:$N$500,MATCH($F269,'11.1_Outliers-Generation'!$F$5:$F$500,0))&lt;&gt;"N",
INDEX('11.1_Outliers-Generation'!J$5:J$500,MATCH($F269,'11.1_Outliers-Generation'!$F$5:$F$500,0)),""),"")</f>
        <v>0.44193953756920046</v>
      </c>
      <c r="K269" s="8">
        <f>IFERROR(IF(INDEX('11.1_Outliers-Generation'!$N$5:$N$500,MATCH($F269,'11.1_Outliers-Generation'!$F$5:$F$500,0))&lt;&gt;"N",
INDEX('11.1_Outliers-Generation'!K$5:K$500,MATCH($F269,'11.1_Outliers-Generation'!$F$5:$F$500,0)),""),"")</f>
        <v>2012</v>
      </c>
      <c r="L269" s="13" t="str">
        <f>IFERROR(IF(INDEX('11.1_Outliers-Generation'!$N$5:$N$500,MATCH($F269,'11.1_Outliers-Generation'!$F$5:$F$500,0))&lt;&gt;"N",
INDEX('11.1_Outliers-Generation'!L$5:L$500,MATCH($F269,'11.1_Outliers-Generation'!$F$5:$F$500,0)),""),"")</f>
        <v>WaW_238</v>
      </c>
      <c r="M269" s="14">
        <f>IFERROR(IF(INDEX('11.2_Outliers-Collection_cov'!$N$5:$N$500,MATCH($F269,'11.2_Outliers-Collection_cov'!$F$5:$F$500,0))&lt;&gt;"N",
INDEX('11.2_Outliers-Collection_cov'!J$5:J$500,MATCH($F269,'11.2_Outliers-Collection_cov'!$F$5:$F$500,0)),""),"")</f>
        <v>42.7</v>
      </c>
      <c r="N269" s="8">
        <f>IFERROR(IF(INDEX('11.2_Outliers-Collection_cov'!$N$5:$N$500,MATCH($F269,'11.2_Outliers-Collection_cov'!$F$5:$F$500,0))&lt;&gt;"N",
INDEX('11.2_Outliers-Collection_cov'!K$5:K$500,MATCH($F269,'11.2_Outliers-Collection_cov'!$F$5:$F$500,0)),""),"")</f>
        <v>2012</v>
      </c>
      <c r="O269" s="13" t="str">
        <f>IFERROR(IF(INDEX('11.2_Outliers-Collection_cov'!$N$5:$N$500,MATCH($F269,'11.2_Outliers-Collection_cov'!$F$5:$F$500,0))&lt;&gt;"N",
INDEX('11.2_Outliers-Collection_cov'!L$5:L$500,MATCH($F269,'11.2_Outliers-Collection_cov'!$F$5:$F$500,0)),""),"")</f>
        <v>WaW_238</v>
      </c>
      <c r="P269" s="14">
        <f>IFERROR(IF(INDEX('11.3_Outliers-Plastic'!$N$5:$N$500,MATCH($F269,'11.3_Outliers-Plastic'!$F$5:$F$500,0))&lt;&gt;"N",
INDEX('11.3_Outliers-Plastic'!J$5:J$500,MATCH($F269,'11.3_Outliers-Plastic'!$F$5:$F$500,0)),""),"")</f>
        <v>9.9209920992099221</v>
      </c>
      <c r="Q269" s="8">
        <f>IFERROR(IF(INDEX('11.3_Outliers-Plastic'!$N$5:$N$500,MATCH($F269,'11.3_Outliers-Plastic'!$F$5:$F$500,0))&lt;&gt;"N",
INDEX('11.3_Outliers-Plastic'!K$5:K$500,MATCH($F269,'11.3_Outliers-Plastic'!$F$5:$F$500,0)),""),"")</f>
        <v>2012</v>
      </c>
      <c r="R269" s="14" t="str">
        <f>IFERROR(IF(INDEX('11.3_Outliers-Plastic'!$N$5:$N$500,MATCH($F269,'11.3_Outliers-Plastic'!$F$5:$F$500,0))&lt;&gt;"N",
INDEX('11.3_Outliers-Plastic'!L$5:L$500,MATCH($F269,'11.3_Outliers-Plastic'!$F$5:$F$500,0)),""),"")</f>
        <v>WaW_238</v>
      </c>
      <c r="S269" s="12"/>
      <c r="T269" s="5"/>
      <c r="U269" s="5" t="s">
        <v>1569</v>
      </c>
      <c r="V269" s="14">
        <f>IFERROR(IF(INDEX('11.5_Outliers-Other_recovery'!$N$5:$N$500,MATCH($F269,'11.5_Outliers-Other_recovery'!$F$5:$F$500,0))&lt;&gt;"N",
INDEX('11.5_Outliers-Other_recovery'!J$5:J$500,MATCH($F269,'11.5_Outliers-Other_recovery'!$F$5:$F$500,0)),""),"")</f>
        <v>0</v>
      </c>
      <c r="W269" s="8">
        <f>IFERROR(IF(INDEX('11.5_Outliers-Other_recovery'!$N$5:$N$500,MATCH($F269,'11.5_Outliers-Other_recovery'!$F$5:$F$500,0))&lt;&gt;"N",
INDEX('11.5_Outliers-Other_recovery'!K$5:K$500,MATCH($F269,'11.5_Outliers-Other_recovery'!$F$5:$F$500,0)),""),"")</f>
        <v>2012</v>
      </c>
      <c r="X269" s="14" t="str">
        <f>IFERROR(IF(INDEX('11.5_Outliers-Other_recovery'!$N$5:$N$500,MATCH($F269,'11.5_Outliers-Other_recovery'!$F$5:$F$500,0))&lt;&gt;"N",
INDEX('11.5_Outliers-Other_recovery'!L$5:L$500,MATCH($F269,'11.5_Outliers-Other_recovery'!$F$5:$F$500,0)),""),"")</f>
        <v>WaW_238</v>
      </c>
      <c r="Y269" s="14">
        <f>IFERROR(IF(INDEX('11.4_Outliers-Formal_dry_recy'!$N$5:$N$500,MATCH($F269,'11.4_Outliers-Formal_dry_recy'!$F$5:$F$500,0))&lt;&gt;"N",
INDEX('11.4_Outliers-Formal_dry_recy'!J$5:J$500,MATCH($F269,'11.4_Outliers-Formal_dry_recy'!$F$5:$F$500,0)),""),"")</f>
        <v>0</v>
      </c>
      <c r="Z269" s="8">
        <f>IFERROR(IF(INDEX('11.4_Outliers-Formal_dry_recy'!$N$5:$N$500,MATCH($F269,'11.4_Outliers-Formal_dry_recy'!$F$5:$F$500,0))&lt;&gt;"N",
INDEX('11.4_Outliers-Formal_dry_recy'!K$5:K$500,MATCH($F269,'11.4_Outliers-Formal_dry_recy'!$F$5:$F$500,0)),""),"")</f>
        <v>2012</v>
      </c>
      <c r="AA269" s="14" t="str">
        <f>IFERROR(IF(INDEX('11.4_Outliers-Formal_dry_recy'!$N$5:$N$500,MATCH($F269,'11.4_Outliers-Formal_dry_recy'!$F$5:$F$500,0))&lt;&gt;"N",
INDEX('11.4_Outliers-Formal_dry_recy'!L$5:L$500,MATCH($F269,'11.4_Outliers-Formal_dry_recy'!$F$5:$F$500,0)),""),"")</f>
        <v>WaW_238</v>
      </c>
      <c r="AB269" s="14">
        <f>IFERROR(IF(INDEX('11.6_Outliers-Incineration'!$N$5:$N$500,MATCH($F269,'11.6_Outliers-Incineration'!$F$5:$F$500,0))&lt;&gt;"N",
INDEX('11.6_Outliers-Incineration'!J$5:J$500,MATCH($F269,'11.6_Outliers-Incineration'!$F$5:$F$500,0)),""),"")</f>
        <v>0</v>
      </c>
      <c r="AC269" s="8">
        <f>IFERROR(IF(INDEX('11.6_Outliers-Incineration'!$N$5:$N$500,MATCH($F269,'11.6_Outliers-Incineration'!$F$5:$F$500,0))&lt;&gt;"N",
INDEX('11.6_Outliers-Incineration'!K$5:K$500,MATCH($F269,'11.6_Outliers-Incineration'!$F$5:$F$500,0)),""),"")</f>
        <v>2012</v>
      </c>
      <c r="AD269" s="14" t="str">
        <f>IFERROR(IF(INDEX('11.6_Outliers-Incineration'!$N$5:$N$500,MATCH($F269,'11.6_Outliers-Incineration'!$F$5:$F$500,0))&lt;&gt;"N",
INDEX('11.6_Outliers-Incineration'!L$5:L$500,MATCH($F269,'11.6_Outliers-Incineration'!$F$5:$F$500,0)),""),"")</f>
        <v>WaW_238</v>
      </c>
      <c r="AE269" s="14">
        <f>IFERROR(IF(INDEX('11.7_Outliers-Controlled_disp'!$N$5:$N$500,MATCH($F269,'11.7_Outliers-Controlled_disp'!$F$5:$F$500,0))&lt;&gt;"N",
INDEX('11.7_Outliers-Controlled_disp'!J$5:J$500,MATCH($F269,'11.7_Outliers-Controlled_disp'!$F$5:$F$500,0)),""),"")</f>
        <v>100</v>
      </c>
      <c r="AF269" s="8">
        <f>IFERROR(IF(INDEX('11.7_Outliers-Controlled_disp'!$N$5:$N$500,MATCH($F269,'11.7_Outliers-Controlled_disp'!$F$5:$F$500,0))&lt;&gt;"N",
INDEX('11.7_Outliers-Controlled_disp'!K$5:K$500,MATCH($F269,'11.7_Outliers-Controlled_disp'!$F$5:$F$500,0)),""),"")</f>
        <v>2012</v>
      </c>
      <c r="AG269" s="14" t="str">
        <f>IFERROR(IF(INDEX('11.7_Outliers-Controlled_disp'!$N$5:$N$500,MATCH($F269,'11.7_Outliers-Controlled_disp'!$F$5:$F$500,0))&lt;&gt;"N",
INDEX('11.7_Outliers-Controlled_disp'!L$5:L$500,MATCH($F269,'11.7_Outliers-Controlled_disp'!$F$5:$F$500,0)),""),"")</f>
        <v>WaW_238</v>
      </c>
      <c r="AI269" s="5"/>
      <c r="AJ269" s="5" t="s">
        <v>1569</v>
      </c>
      <c r="AK269" s="5">
        <f t="shared" si="4"/>
        <v>7</v>
      </c>
    </row>
    <row r="270" spans="1:37" x14ac:dyDescent="0.25">
      <c r="A270" s="5" t="s">
        <v>499</v>
      </c>
      <c r="B270" s="5" t="s">
        <v>494</v>
      </c>
      <c r="C270" s="5" t="s">
        <v>493</v>
      </c>
      <c r="D270" s="5" t="s">
        <v>360</v>
      </c>
      <c r="E270" s="5" t="s">
        <v>501</v>
      </c>
      <c r="F270" s="5" t="s">
        <v>500</v>
      </c>
      <c r="G270" s="5">
        <v>4</v>
      </c>
      <c r="H270" s="15">
        <v>1</v>
      </c>
      <c r="I270" s="4"/>
      <c r="J270" s="13">
        <f>IFERROR(IF(INDEX('11.1_Outliers-Generation'!$N$5:$N$500,MATCH($F270,'11.1_Outliers-Generation'!$F$5:$F$500,0))&lt;&gt;"N",
INDEX('11.1_Outliers-Generation'!J$5:J$500,MATCH($F270,'11.1_Outliers-Generation'!$F$5:$F$500,0)),""),"")</f>
        <v>0.52220668115316315</v>
      </c>
      <c r="K270" s="8">
        <f>IFERROR(IF(INDEX('11.1_Outliers-Generation'!$N$5:$N$500,MATCH($F270,'11.1_Outliers-Generation'!$F$5:$F$500,0))&lt;&gt;"N",
INDEX('11.1_Outliers-Generation'!K$5:K$500,MATCH($F270,'11.1_Outliers-Generation'!$F$5:$F$500,0)),""),"")</f>
        <v>2012</v>
      </c>
      <c r="L270" s="13" t="str">
        <f>IFERROR(IF(INDEX('11.1_Outliers-Generation'!$N$5:$N$500,MATCH($F270,'11.1_Outliers-Generation'!$F$5:$F$500,0))&lt;&gt;"N",
INDEX('11.1_Outliers-Generation'!L$5:L$500,MATCH($F270,'11.1_Outliers-Generation'!$F$5:$F$500,0)),""),"")</f>
        <v>WaW_239</v>
      </c>
      <c r="M270" s="14">
        <f>IFERROR(IF(INDEX('11.2_Outliers-Collection_cov'!$N$5:$N$500,MATCH($F270,'11.2_Outliers-Collection_cov'!$F$5:$F$500,0))&lt;&gt;"N",
INDEX('11.2_Outliers-Collection_cov'!J$5:J$500,MATCH($F270,'11.2_Outliers-Collection_cov'!$F$5:$F$500,0)),""),"")</f>
        <v>71.2</v>
      </c>
      <c r="N270" s="8">
        <f>IFERROR(IF(INDEX('11.2_Outliers-Collection_cov'!$N$5:$N$500,MATCH($F270,'11.2_Outliers-Collection_cov'!$F$5:$F$500,0))&lt;&gt;"N",
INDEX('11.2_Outliers-Collection_cov'!K$5:K$500,MATCH($F270,'11.2_Outliers-Collection_cov'!$F$5:$F$500,0)),""),"")</f>
        <v>2012</v>
      </c>
      <c r="O270" s="13" t="str">
        <f>IFERROR(IF(INDEX('11.2_Outliers-Collection_cov'!$N$5:$N$500,MATCH($F270,'11.2_Outliers-Collection_cov'!$F$5:$F$500,0))&lt;&gt;"N",
INDEX('11.2_Outliers-Collection_cov'!L$5:L$500,MATCH($F270,'11.2_Outliers-Collection_cov'!$F$5:$F$500,0)),""),"")</f>
        <v>WaW_239</v>
      </c>
      <c r="P270" s="14">
        <f>IFERROR(IF(INDEX('11.3_Outliers-Plastic'!$N$5:$N$500,MATCH($F270,'11.3_Outliers-Plastic'!$F$5:$F$500,0))&lt;&gt;"N",
INDEX('11.3_Outliers-Plastic'!J$5:J$500,MATCH($F270,'11.3_Outliers-Plastic'!$F$5:$F$500,0)),""),"")</f>
        <v>15.561556155615563</v>
      </c>
      <c r="Q270" s="8">
        <f>IFERROR(IF(INDEX('11.3_Outliers-Plastic'!$N$5:$N$500,MATCH($F270,'11.3_Outliers-Plastic'!$F$5:$F$500,0))&lt;&gt;"N",
INDEX('11.3_Outliers-Plastic'!K$5:K$500,MATCH($F270,'11.3_Outliers-Plastic'!$F$5:$F$500,0)),""),"")</f>
        <v>2012</v>
      </c>
      <c r="R270" s="14" t="str">
        <f>IFERROR(IF(INDEX('11.3_Outliers-Plastic'!$N$5:$N$500,MATCH($F270,'11.3_Outliers-Plastic'!$F$5:$F$500,0))&lt;&gt;"N",
INDEX('11.3_Outliers-Plastic'!L$5:L$500,MATCH($F270,'11.3_Outliers-Plastic'!$F$5:$F$500,0)),""),"")</f>
        <v>WaW_239</v>
      </c>
      <c r="S270" s="12"/>
      <c r="T270" s="5"/>
      <c r="U270" s="5" t="s">
        <v>1569</v>
      </c>
      <c r="V270" s="14">
        <f>IFERROR(IF(INDEX('11.5_Outliers-Other_recovery'!$N$5:$N$500,MATCH($F270,'11.5_Outliers-Other_recovery'!$F$5:$F$500,0))&lt;&gt;"N",
INDEX('11.5_Outliers-Other_recovery'!J$5:J$500,MATCH($F270,'11.5_Outliers-Other_recovery'!$F$5:$F$500,0)),""),"")</f>
        <v>0</v>
      </c>
      <c r="W270" s="8">
        <f>IFERROR(IF(INDEX('11.5_Outliers-Other_recovery'!$N$5:$N$500,MATCH($F270,'11.5_Outliers-Other_recovery'!$F$5:$F$500,0))&lt;&gt;"N",
INDEX('11.5_Outliers-Other_recovery'!K$5:K$500,MATCH($F270,'11.5_Outliers-Other_recovery'!$F$5:$F$500,0)),""),"")</f>
        <v>2012</v>
      </c>
      <c r="X270" s="14" t="str">
        <f>IFERROR(IF(INDEX('11.5_Outliers-Other_recovery'!$N$5:$N$500,MATCH($F270,'11.5_Outliers-Other_recovery'!$F$5:$F$500,0))&lt;&gt;"N",
INDEX('11.5_Outliers-Other_recovery'!L$5:L$500,MATCH($F270,'11.5_Outliers-Other_recovery'!$F$5:$F$500,0)),""),"")</f>
        <v>WaW_239</v>
      </c>
      <c r="Y270" s="14">
        <f>IFERROR(IF(INDEX('11.4_Outliers-Formal_dry_recy'!$N$5:$N$500,MATCH($F270,'11.4_Outliers-Formal_dry_recy'!$F$5:$F$500,0))&lt;&gt;"N",
INDEX('11.4_Outliers-Formal_dry_recy'!J$5:J$500,MATCH($F270,'11.4_Outliers-Formal_dry_recy'!$F$5:$F$500,0)),""),"")</f>
        <v>0</v>
      </c>
      <c r="Z270" s="8">
        <f>IFERROR(IF(INDEX('11.4_Outliers-Formal_dry_recy'!$N$5:$N$500,MATCH($F270,'11.4_Outliers-Formal_dry_recy'!$F$5:$F$500,0))&lt;&gt;"N",
INDEX('11.4_Outliers-Formal_dry_recy'!K$5:K$500,MATCH($F270,'11.4_Outliers-Formal_dry_recy'!$F$5:$F$500,0)),""),"")</f>
        <v>2012</v>
      </c>
      <c r="AA270" s="14" t="str">
        <f>IFERROR(IF(INDEX('11.4_Outliers-Formal_dry_recy'!$N$5:$N$500,MATCH($F270,'11.4_Outliers-Formal_dry_recy'!$F$5:$F$500,0))&lt;&gt;"N",
INDEX('11.4_Outliers-Formal_dry_recy'!L$5:L$500,MATCH($F270,'11.4_Outliers-Formal_dry_recy'!$F$5:$F$500,0)),""),"")</f>
        <v>WaW_239</v>
      </c>
      <c r="AB270" s="14">
        <f>IFERROR(IF(INDEX('11.6_Outliers-Incineration'!$N$5:$N$500,MATCH($F270,'11.6_Outliers-Incineration'!$F$5:$F$500,0))&lt;&gt;"N",
INDEX('11.6_Outliers-Incineration'!J$5:J$500,MATCH($F270,'11.6_Outliers-Incineration'!$F$5:$F$500,0)),""),"")</f>
        <v>0</v>
      </c>
      <c r="AC270" s="8">
        <f>IFERROR(IF(INDEX('11.6_Outliers-Incineration'!$N$5:$N$500,MATCH($F270,'11.6_Outliers-Incineration'!$F$5:$F$500,0))&lt;&gt;"N",
INDEX('11.6_Outliers-Incineration'!K$5:K$500,MATCH($F270,'11.6_Outliers-Incineration'!$F$5:$F$500,0)),""),"")</f>
        <v>2012</v>
      </c>
      <c r="AD270" s="14" t="str">
        <f>IFERROR(IF(INDEX('11.6_Outliers-Incineration'!$N$5:$N$500,MATCH($F270,'11.6_Outliers-Incineration'!$F$5:$F$500,0))&lt;&gt;"N",
INDEX('11.6_Outliers-Incineration'!L$5:L$500,MATCH($F270,'11.6_Outliers-Incineration'!$F$5:$F$500,0)),""),"")</f>
        <v>WaW_239</v>
      </c>
      <c r="AE270" s="14">
        <f>IFERROR(IF(INDEX('11.7_Outliers-Controlled_disp'!$N$5:$N$500,MATCH($F270,'11.7_Outliers-Controlled_disp'!$F$5:$F$500,0))&lt;&gt;"N",
INDEX('11.7_Outliers-Controlled_disp'!J$5:J$500,MATCH($F270,'11.7_Outliers-Controlled_disp'!$F$5:$F$500,0)),""),"")</f>
        <v>100</v>
      </c>
      <c r="AF270" s="8">
        <f>IFERROR(IF(INDEX('11.7_Outliers-Controlled_disp'!$N$5:$N$500,MATCH($F270,'11.7_Outliers-Controlled_disp'!$F$5:$F$500,0))&lt;&gt;"N",
INDEX('11.7_Outliers-Controlled_disp'!K$5:K$500,MATCH($F270,'11.7_Outliers-Controlled_disp'!$F$5:$F$500,0)),""),"")</f>
        <v>2012</v>
      </c>
      <c r="AG270" s="14" t="str">
        <f>IFERROR(IF(INDEX('11.7_Outliers-Controlled_disp'!$N$5:$N$500,MATCH($F270,'11.7_Outliers-Controlled_disp'!$F$5:$F$500,0))&lt;&gt;"N",
INDEX('11.7_Outliers-Controlled_disp'!L$5:L$500,MATCH($F270,'11.7_Outliers-Controlled_disp'!$F$5:$F$500,0)),""),"")</f>
        <v>WaW_239</v>
      </c>
      <c r="AI270" s="5"/>
      <c r="AJ270" s="5" t="s">
        <v>1569</v>
      </c>
      <c r="AK270" s="5">
        <f t="shared" si="4"/>
        <v>7</v>
      </c>
    </row>
    <row r="271" spans="1:37" x14ac:dyDescent="0.25">
      <c r="A271" s="5" t="s">
        <v>502</v>
      </c>
      <c r="B271" s="5" t="s">
        <v>494</v>
      </c>
      <c r="C271" s="5" t="s">
        <v>493</v>
      </c>
      <c r="D271" s="5" t="s">
        <v>360</v>
      </c>
      <c r="E271" s="5" t="s">
        <v>504</v>
      </c>
      <c r="F271" s="5" t="s">
        <v>503</v>
      </c>
      <c r="G271" s="5">
        <v>4</v>
      </c>
      <c r="H271" s="15">
        <v>1</v>
      </c>
      <c r="I271" s="4" t="s">
        <v>1928</v>
      </c>
      <c r="J271" s="13">
        <f>IFERROR(IF(INDEX('11.1_Outliers-Generation'!$N$5:$N$500,MATCH($F271,'11.1_Outliers-Generation'!$F$5:$F$500,0))&lt;&gt;"N",
INDEX('11.1_Outliers-Generation'!J$5:J$500,MATCH($F271,'11.1_Outliers-Generation'!$F$5:$F$500,0)),""),"")</f>
        <v>0.3323250415834732</v>
      </c>
      <c r="K271" s="8">
        <f>IFERROR(IF(INDEX('11.1_Outliers-Generation'!$N$5:$N$500,MATCH($F271,'11.1_Outliers-Generation'!$F$5:$F$500,0))&lt;&gt;"N",
INDEX('11.1_Outliers-Generation'!K$5:K$500,MATCH($F271,'11.1_Outliers-Generation'!$F$5:$F$500,0)),""),"")</f>
        <v>2012</v>
      </c>
      <c r="L271" s="13" t="str">
        <f>IFERROR(IF(INDEX('11.1_Outliers-Generation'!$N$5:$N$500,MATCH($F271,'11.1_Outliers-Generation'!$F$5:$F$500,0))&lt;&gt;"N",
INDEX('11.1_Outliers-Generation'!L$5:L$500,MATCH($F271,'11.1_Outliers-Generation'!$F$5:$F$500,0)),""),"")</f>
        <v>WaW_240</v>
      </c>
      <c r="M271" s="14">
        <f>IFERROR(IF(INDEX('11.2_Outliers-Collection_cov'!$N$5:$N$500,MATCH($F271,'11.2_Outliers-Collection_cov'!$F$5:$F$500,0))&lt;&gt;"N",
INDEX('11.2_Outliers-Collection_cov'!J$5:J$500,MATCH($F271,'11.2_Outliers-Collection_cov'!$F$5:$F$500,0)),""),"")</f>
        <v>85.7</v>
      </c>
      <c r="N271" s="8">
        <f>IFERROR(IF(INDEX('11.2_Outliers-Collection_cov'!$N$5:$N$500,MATCH($F271,'11.2_Outliers-Collection_cov'!$F$5:$F$500,0))&lt;&gt;"N",
INDEX('11.2_Outliers-Collection_cov'!K$5:K$500,MATCH($F271,'11.2_Outliers-Collection_cov'!$F$5:$F$500,0)),""),"")</f>
        <v>2012</v>
      </c>
      <c r="O271" s="13" t="str">
        <f>IFERROR(IF(INDEX('11.2_Outliers-Collection_cov'!$N$5:$N$500,MATCH($F271,'11.2_Outliers-Collection_cov'!$F$5:$F$500,0))&lt;&gt;"N",
INDEX('11.2_Outliers-Collection_cov'!L$5:L$500,MATCH($F271,'11.2_Outliers-Collection_cov'!$F$5:$F$500,0)),""),"")</f>
        <v>WaW_240</v>
      </c>
      <c r="P271" s="14">
        <f>IFERROR(IF(INDEX('11.3_Outliers-Plastic'!$N$5:$N$500,MATCH($F271,'11.3_Outliers-Plastic'!$F$5:$F$500,0))&lt;&gt;"N",
INDEX('11.3_Outliers-Plastic'!J$5:J$500,MATCH($F271,'11.3_Outliers-Plastic'!$F$5:$F$500,0)),""),"")</f>
        <v>11.990000000000004</v>
      </c>
      <c r="Q271" s="8">
        <f>IFERROR(IF(INDEX('11.3_Outliers-Plastic'!$N$5:$N$500,MATCH($F271,'11.3_Outliers-Plastic'!$F$5:$F$500,0))&lt;&gt;"N",
INDEX('11.3_Outliers-Plastic'!K$5:K$500,MATCH($F271,'11.3_Outliers-Plastic'!$F$5:$F$500,0)),""),"")</f>
        <v>2012</v>
      </c>
      <c r="R271" s="14" t="str">
        <f>IFERROR(IF(INDEX('11.3_Outliers-Plastic'!$N$5:$N$500,MATCH($F271,'11.3_Outliers-Plastic'!$F$5:$F$500,0))&lt;&gt;"N",
INDEX('11.3_Outliers-Plastic'!L$5:L$500,MATCH($F271,'11.3_Outliers-Plastic'!$F$5:$F$500,0)),""),"")</f>
        <v>WaW_240</v>
      </c>
      <c r="S271" s="12"/>
      <c r="T271" s="5"/>
      <c r="U271" s="5" t="s">
        <v>1569</v>
      </c>
      <c r="V271" s="14">
        <f>IFERROR(IF(INDEX('11.5_Outliers-Other_recovery'!$N$5:$N$500,MATCH($F271,'11.5_Outliers-Other_recovery'!$F$5:$F$500,0))&lt;&gt;"N",
INDEX('11.5_Outliers-Other_recovery'!J$5:J$500,MATCH($F271,'11.5_Outliers-Other_recovery'!$F$5:$F$500,0)),""),"")</f>
        <v>0</v>
      </c>
      <c r="W271" s="8">
        <f>IFERROR(IF(INDEX('11.5_Outliers-Other_recovery'!$N$5:$N$500,MATCH($F271,'11.5_Outliers-Other_recovery'!$F$5:$F$500,0))&lt;&gt;"N",
INDEX('11.5_Outliers-Other_recovery'!K$5:K$500,MATCH($F271,'11.5_Outliers-Other_recovery'!$F$5:$F$500,0)),""),"")</f>
        <v>2012</v>
      </c>
      <c r="X271" s="14" t="str">
        <f>IFERROR(IF(INDEX('11.5_Outliers-Other_recovery'!$N$5:$N$500,MATCH($F271,'11.5_Outliers-Other_recovery'!$F$5:$F$500,0))&lt;&gt;"N",
INDEX('11.5_Outliers-Other_recovery'!L$5:L$500,MATCH($F271,'11.5_Outliers-Other_recovery'!$F$5:$F$500,0)),""),"")</f>
        <v>WaW_240</v>
      </c>
      <c r="Y271" s="14">
        <f>IFERROR(IF(INDEX('11.4_Outliers-Formal_dry_recy'!$N$5:$N$500,MATCH($F271,'11.4_Outliers-Formal_dry_recy'!$F$5:$F$500,0))&lt;&gt;"N",
INDEX('11.4_Outliers-Formal_dry_recy'!J$5:J$500,MATCH($F271,'11.4_Outliers-Formal_dry_recy'!$F$5:$F$500,0)),""),"")</f>
        <v>0</v>
      </c>
      <c r="Z271" s="8">
        <f>IFERROR(IF(INDEX('11.4_Outliers-Formal_dry_recy'!$N$5:$N$500,MATCH($F271,'11.4_Outliers-Formal_dry_recy'!$F$5:$F$500,0))&lt;&gt;"N",
INDEX('11.4_Outliers-Formal_dry_recy'!K$5:K$500,MATCH($F271,'11.4_Outliers-Formal_dry_recy'!$F$5:$F$500,0)),""),"")</f>
        <v>2012</v>
      </c>
      <c r="AA271" s="14" t="str">
        <f>IFERROR(IF(INDEX('11.4_Outliers-Formal_dry_recy'!$N$5:$N$500,MATCH($F271,'11.4_Outliers-Formal_dry_recy'!$F$5:$F$500,0))&lt;&gt;"N",
INDEX('11.4_Outliers-Formal_dry_recy'!L$5:L$500,MATCH($F271,'11.4_Outliers-Formal_dry_recy'!$F$5:$F$500,0)),""),"")</f>
        <v>WaW_240</v>
      </c>
      <c r="AB271" s="14">
        <f>IFERROR(IF(INDEX('11.6_Outliers-Incineration'!$N$5:$N$500,MATCH($F271,'11.6_Outliers-Incineration'!$F$5:$F$500,0))&lt;&gt;"N",
INDEX('11.6_Outliers-Incineration'!J$5:J$500,MATCH($F271,'11.6_Outliers-Incineration'!$F$5:$F$500,0)),""),"")</f>
        <v>0</v>
      </c>
      <c r="AC271" s="8">
        <f>IFERROR(IF(INDEX('11.6_Outliers-Incineration'!$N$5:$N$500,MATCH($F271,'11.6_Outliers-Incineration'!$F$5:$F$500,0))&lt;&gt;"N",
INDEX('11.6_Outliers-Incineration'!K$5:K$500,MATCH($F271,'11.6_Outliers-Incineration'!$F$5:$F$500,0)),""),"")</f>
        <v>2012</v>
      </c>
      <c r="AD271" s="14" t="str">
        <f>IFERROR(IF(INDEX('11.6_Outliers-Incineration'!$N$5:$N$500,MATCH($F271,'11.6_Outliers-Incineration'!$F$5:$F$500,0))&lt;&gt;"N",
INDEX('11.6_Outliers-Incineration'!L$5:L$500,MATCH($F271,'11.6_Outliers-Incineration'!$F$5:$F$500,0)),""),"")</f>
        <v>WaW_240</v>
      </c>
      <c r="AE271" s="14">
        <f>IFERROR(IF(INDEX('11.7_Outliers-Controlled_disp'!$N$5:$N$500,MATCH($F271,'11.7_Outliers-Controlled_disp'!$F$5:$F$500,0))&lt;&gt;"N",
INDEX('11.7_Outliers-Controlled_disp'!J$5:J$500,MATCH($F271,'11.7_Outliers-Controlled_disp'!$F$5:$F$500,0)),""),"")</f>
        <v>0</v>
      </c>
      <c r="AF271" s="8">
        <f>IFERROR(IF(INDEX('11.7_Outliers-Controlled_disp'!$N$5:$N$500,MATCH($F271,'11.7_Outliers-Controlled_disp'!$F$5:$F$500,0))&lt;&gt;"N",
INDEX('11.7_Outliers-Controlled_disp'!K$5:K$500,MATCH($F271,'11.7_Outliers-Controlled_disp'!$F$5:$F$500,0)),""),"")</f>
        <v>2012</v>
      </c>
      <c r="AG271" s="14" t="str">
        <f>IFERROR(IF(INDEX('11.7_Outliers-Controlled_disp'!$N$5:$N$500,MATCH($F271,'11.7_Outliers-Controlled_disp'!$F$5:$F$500,0))&lt;&gt;"N",
INDEX('11.7_Outliers-Controlled_disp'!L$5:L$500,MATCH($F271,'11.7_Outliers-Controlled_disp'!$F$5:$F$500,0)),""),"")</f>
        <v>WaW_240</v>
      </c>
      <c r="AI271" s="5"/>
      <c r="AJ271" s="5" t="s">
        <v>1569</v>
      </c>
      <c r="AK271" s="5">
        <f t="shared" si="4"/>
        <v>7</v>
      </c>
    </row>
    <row r="272" spans="1:37" x14ac:dyDescent="0.25">
      <c r="A272" s="5" t="s">
        <v>505</v>
      </c>
      <c r="B272" s="5" t="s">
        <v>494</v>
      </c>
      <c r="C272" s="5" t="s">
        <v>493</v>
      </c>
      <c r="D272" s="5" t="s">
        <v>360</v>
      </c>
      <c r="E272" s="5" t="s">
        <v>507</v>
      </c>
      <c r="F272" s="5" t="s">
        <v>506</v>
      </c>
      <c r="G272" s="5">
        <v>4</v>
      </c>
      <c r="H272" s="15">
        <v>1</v>
      </c>
      <c r="I272" s="4" t="s">
        <v>1929</v>
      </c>
      <c r="J272" s="13">
        <f>IFERROR(IF(INDEX('11.1_Outliers-Generation'!$N$5:$N$500,MATCH($F272,'11.1_Outliers-Generation'!$F$5:$F$500,0))&lt;&gt;"N",
INDEX('11.1_Outliers-Generation'!J$5:J$500,MATCH($F272,'11.1_Outliers-Generation'!$F$5:$F$500,0)),""),"")</f>
        <v>0.40006225596675887</v>
      </c>
      <c r="K272" s="8">
        <f>IFERROR(IF(INDEX('11.1_Outliers-Generation'!$N$5:$N$500,MATCH($F272,'11.1_Outliers-Generation'!$F$5:$F$500,0))&lt;&gt;"N",
INDEX('11.1_Outliers-Generation'!K$5:K$500,MATCH($F272,'11.1_Outliers-Generation'!$F$5:$F$500,0)),""),"")</f>
        <v>2012</v>
      </c>
      <c r="L272" s="13" t="str">
        <f>IFERROR(IF(INDEX('11.1_Outliers-Generation'!$N$5:$N$500,MATCH($F272,'11.1_Outliers-Generation'!$F$5:$F$500,0))&lt;&gt;"N",
INDEX('11.1_Outliers-Generation'!L$5:L$500,MATCH($F272,'11.1_Outliers-Generation'!$F$5:$F$500,0)),""),"")</f>
        <v>WaW_241</v>
      </c>
      <c r="M272" s="14">
        <f>IFERROR(IF(INDEX('11.2_Outliers-Collection_cov'!$N$5:$N$500,MATCH($F272,'11.2_Outliers-Collection_cov'!$F$5:$F$500,0))&lt;&gt;"N",
INDEX('11.2_Outliers-Collection_cov'!J$5:J$500,MATCH($F272,'11.2_Outliers-Collection_cov'!$F$5:$F$500,0)),""),"")</f>
        <v>25.4</v>
      </c>
      <c r="N272" s="8">
        <f>IFERROR(IF(INDEX('11.2_Outliers-Collection_cov'!$N$5:$N$500,MATCH($F272,'11.2_Outliers-Collection_cov'!$F$5:$F$500,0))&lt;&gt;"N",
INDEX('11.2_Outliers-Collection_cov'!K$5:K$500,MATCH($F272,'11.2_Outliers-Collection_cov'!$F$5:$F$500,0)),""),"")</f>
        <v>2012</v>
      </c>
      <c r="O272" s="13" t="str">
        <f>IFERROR(IF(INDEX('11.2_Outliers-Collection_cov'!$N$5:$N$500,MATCH($F272,'11.2_Outliers-Collection_cov'!$F$5:$F$500,0))&lt;&gt;"N",
INDEX('11.2_Outliers-Collection_cov'!L$5:L$500,MATCH($F272,'11.2_Outliers-Collection_cov'!$F$5:$F$500,0)),""),"")</f>
        <v>WaW_241</v>
      </c>
      <c r="P272" s="14">
        <f>IFERROR(IF(INDEX('11.3_Outliers-Plastic'!$N$5:$N$500,MATCH($F272,'11.3_Outliers-Plastic'!$F$5:$F$500,0))&lt;&gt;"N",
INDEX('11.3_Outliers-Plastic'!J$5:J$500,MATCH($F272,'11.3_Outliers-Plastic'!$F$5:$F$500,0)),""),"")</f>
        <v>5.61</v>
      </c>
      <c r="Q272" s="8">
        <f>IFERROR(IF(INDEX('11.3_Outliers-Plastic'!$N$5:$N$500,MATCH($F272,'11.3_Outliers-Plastic'!$F$5:$F$500,0))&lt;&gt;"N",
INDEX('11.3_Outliers-Plastic'!K$5:K$500,MATCH($F272,'11.3_Outliers-Plastic'!$F$5:$F$500,0)),""),"")</f>
        <v>2012</v>
      </c>
      <c r="R272" s="14" t="str">
        <f>IFERROR(IF(INDEX('11.3_Outliers-Plastic'!$N$5:$N$500,MATCH($F272,'11.3_Outliers-Plastic'!$F$5:$F$500,0))&lt;&gt;"N",
INDEX('11.3_Outliers-Plastic'!L$5:L$500,MATCH($F272,'11.3_Outliers-Plastic'!$F$5:$F$500,0)),""),"")</f>
        <v>WaW_241</v>
      </c>
      <c r="S272" s="12"/>
      <c r="T272" s="5"/>
      <c r="U272" s="5" t="s">
        <v>1569</v>
      </c>
      <c r="V272" s="14">
        <f>IFERROR(IF(INDEX('11.5_Outliers-Other_recovery'!$N$5:$N$500,MATCH($F272,'11.5_Outliers-Other_recovery'!$F$5:$F$500,0))&lt;&gt;"N",
INDEX('11.5_Outliers-Other_recovery'!J$5:J$500,MATCH($F272,'11.5_Outliers-Other_recovery'!$F$5:$F$500,0)),""),"")</f>
        <v>0</v>
      </c>
      <c r="W272" s="8">
        <f>IFERROR(IF(INDEX('11.5_Outliers-Other_recovery'!$N$5:$N$500,MATCH($F272,'11.5_Outliers-Other_recovery'!$F$5:$F$500,0))&lt;&gt;"N",
INDEX('11.5_Outliers-Other_recovery'!K$5:K$500,MATCH($F272,'11.5_Outliers-Other_recovery'!$F$5:$F$500,0)),""),"")</f>
        <v>2012</v>
      </c>
      <c r="X272" s="14" t="str">
        <f>IFERROR(IF(INDEX('11.5_Outliers-Other_recovery'!$N$5:$N$500,MATCH($F272,'11.5_Outliers-Other_recovery'!$F$5:$F$500,0))&lt;&gt;"N",
INDEX('11.5_Outliers-Other_recovery'!L$5:L$500,MATCH($F272,'11.5_Outliers-Other_recovery'!$F$5:$F$500,0)),""),"")</f>
        <v>WaW_241</v>
      </c>
      <c r="Y272" s="14">
        <f>IFERROR(IF(INDEX('11.4_Outliers-Formal_dry_recy'!$N$5:$N$500,MATCH($F272,'11.4_Outliers-Formal_dry_recy'!$F$5:$F$500,0))&lt;&gt;"N",
INDEX('11.4_Outliers-Formal_dry_recy'!J$5:J$500,MATCH($F272,'11.4_Outliers-Formal_dry_recy'!$F$5:$F$500,0)),""),"")</f>
        <v>0</v>
      </c>
      <c r="Z272" s="8">
        <f>IFERROR(IF(INDEX('11.4_Outliers-Formal_dry_recy'!$N$5:$N$500,MATCH($F272,'11.4_Outliers-Formal_dry_recy'!$F$5:$F$500,0))&lt;&gt;"N",
INDEX('11.4_Outliers-Formal_dry_recy'!K$5:K$500,MATCH($F272,'11.4_Outliers-Formal_dry_recy'!$F$5:$F$500,0)),""),"")</f>
        <v>2012</v>
      </c>
      <c r="AA272" s="14" t="str">
        <f>IFERROR(IF(INDEX('11.4_Outliers-Formal_dry_recy'!$N$5:$N$500,MATCH($F272,'11.4_Outliers-Formal_dry_recy'!$F$5:$F$500,0))&lt;&gt;"N",
INDEX('11.4_Outliers-Formal_dry_recy'!L$5:L$500,MATCH($F272,'11.4_Outliers-Formal_dry_recy'!$F$5:$F$500,0)),""),"")</f>
        <v>WaW_241</v>
      </c>
      <c r="AB272" s="14">
        <f>IFERROR(IF(INDEX('11.6_Outliers-Incineration'!$N$5:$N$500,MATCH($F272,'11.6_Outliers-Incineration'!$F$5:$F$500,0))&lt;&gt;"N",
INDEX('11.6_Outliers-Incineration'!J$5:J$500,MATCH($F272,'11.6_Outliers-Incineration'!$F$5:$F$500,0)),""),"")</f>
        <v>0</v>
      </c>
      <c r="AC272" s="8">
        <f>IFERROR(IF(INDEX('11.6_Outliers-Incineration'!$N$5:$N$500,MATCH($F272,'11.6_Outliers-Incineration'!$F$5:$F$500,0))&lt;&gt;"N",
INDEX('11.6_Outliers-Incineration'!K$5:K$500,MATCH($F272,'11.6_Outliers-Incineration'!$F$5:$F$500,0)),""),"")</f>
        <v>2012</v>
      </c>
      <c r="AD272" s="14" t="str">
        <f>IFERROR(IF(INDEX('11.6_Outliers-Incineration'!$N$5:$N$500,MATCH($F272,'11.6_Outliers-Incineration'!$F$5:$F$500,0))&lt;&gt;"N",
INDEX('11.6_Outliers-Incineration'!L$5:L$500,MATCH($F272,'11.6_Outliers-Incineration'!$F$5:$F$500,0)),""),"")</f>
        <v>WaW_241</v>
      </c>
      <c r="AE272" s="14">
        <f>IFERROR(IF(INDEX('11.7_Outliers-Controlled_disp'!$N$5:$N$500,MATCH($F272,'11.7_Outliers-Controlled_disp'!$F$5:$F$500,0))&lt;&gt;"N",
INDEX('11.7_Outliers-Controlled_disp'!J$5:J$500,MATCH($F272,'11.7_Outliers-Controlled_disp'!$F$5:$F$500,0)),""),"")</f>
        <v>0</v>
      </c>
      <c r="AF272" s="8">
        <f>IFERROR(IF(INDEX('11.7_Outliers-Controlled_disp'!$N$5:$N$500,MATCH($F272,'11.7_Outliers-Controlled_disp'!$F$5:$F$500,0))&lt;&gt;"N",
INDEX('11.7_Outliers-Controlled_disp'!K$5:K$500,MATCH($F272,'11.7_Outliers-Controlled_disp'!$F$5:$F$500,0)),""),"")</f>
        <v>2012</v>
      </c>
      <c r="AG272" s="14" t="str">
        <f>IFERROR(IF(INDEX('11.7_Outliers-Controlled_disp'!$N$5:$N$500,MATCH($F272,'11.7_Outliers-Controlled_disp'!$F$5:$F$500,0))&lt;&gt;"N",
INDEX('11.7_Outliers-Controlled_disp'!L$5:L$500,MATCH($F272,'11.7_Outliers-Controlled_disp'!$F$5:$F$500,0)),""),"")</f>
        <v>WaW_241</v>
      </c>
      <c r="AI272" s="5"/>
      <c r="AJ272" s="5" t="s">
        <v>1569</v>
      </c>
      <c r="AK272" s="5">
        <f t="shared" si="4"/>
        <v>7</v>
      </c>
    </row>
    <row r="273" spans="1:37" x14ac:dyDescent="0.25">
      <c r="A273" s="5" t="s">
        <v>508</v>
      </c>
      <c r="B273" s="5" t="s">
        <v>494</v>
      </c>
      <c r="C273" s="5" t="s">
        <v>493</v>
      </c>
      <c r="D273" s="5" t="s">
        <v>360</v>
      </c>
      <c r="E273" s="5" t="s">
        <v>510</v>
      </c>
      <c r="F273" s="5" t="s">
        <v>509</v>
      </c>
      <c r="G273" s="5">
        <v>4</v>
      </c>
      <c r="H273" s="15">
        <v>1</v>
      </c>
      <c r="I273" s="4"/>
      <c r="J273" s="13">
        <f>IFERROR(IF(INDEX('11.1_Outliers-Generation'!$N$5:$N$500,MATCH($F273,'11.1_Outliers-Generation'!$F$5:$F$500,0))&lt;&gt;"N",
INDEX('11.1_Outliers-Generation'!J$5:J$500,MATCH($F273,'11.1_Outliers-Generation'!$F$5:$F$500,0)),""),"")</f>
        <v>0.69839705707885524</v>
      </c>
      <c r="K273" s="8">
        <f>IFERROR(IF(INDEX('11.1_Outliers-Generation'!$N$5:$N$500,MATCH($F273,'11.1_Outliers-Generation'!$F$5:$F$500,0))&lt;&gt;"N",
INDEX('11.1_Outliers-Generation'!K$5:K$500,MATCH($F273,'11.1_Outliers-Generation'!$F$5:$F$500,0)),""),"")</f>
        <v>2012</v>
      </c>
      <c r="L273" s="13" t="str">
        <f>IFERROR(IF(INDEX('11.1_Outliers-Generation'!$N$5:$N$500,MATCH($F273,'11.1_Outliers-Generation'!$F$5:$F$500,0))&lt;&gt;"N",
INDEX('11.1_Outliers-Generation'!L$5:L$500,MATCH($F273,'11.1_Outliers-Generation'!$F$5:$F$500,0)),""),"")</f>
        <v>WaW_242</v>
      </c>
      <c r="M273" s="14">
        <f>IFERROR(IF(INDEX('11.2_Outliers-Collection_cov'!$N$5:$N$500,MATCH($F273,'11.2_Outliers-Collection_cov'!$F$5:$F$500,0))&lt;&gt;"N",
INDEX('11.2_Outliers-Collection_cov'!J$5:J$500,MATCH($F273,'11.2_Outliers-Collection_cov'!$F$5:$F$500,0)),""),"")</f>
        <v>39.299999999999997</v>
      </c>
      <c r="N273" s="8">
        <f>IFERROR(IF(INDEX('11.2_Outliers-Collection_cov'!$N$5:$N$500,MATCH($F273,'11.2_Outliers-Collection_cov'!$F$5:$F$500,0))&lt;&gt;"N",
INDEX('11.2_Outliers-Collection_cov'!K$5:K$500,MATCH($F273,'11.2_Outliers-Collection_cov'!$F$5:$F$500,0)),""),"")</f>
        <v>2012</v>
      </c>
      <c r="O273" s="13" t="str">
        <f>IFERROR(IF(INDEX('11.2_Outliers-Collection_cov'!$N$5:$N$500,MATCH($F273,'11.2_Outliers-Collection_cov'!$F$5:$F$500,0))&lt;&gt;"N",
INDEX('11.2_Outliers-Collection_cov'!L$5:L$500,MATCH($F273,'11.2_Outliers-Collection_cov'!$F$5:$F$500,0)),""),"")</f>
        <v>WaW_242</v>
      </c>
      <c r="P273" s="14">
        <f>IFERROR(IF(INDEX('11.3_Outliers-Plastic'!$N$5:$N$500,MATCH($F273,'11.3_Outliers-Plastic'!$F$5:$F$500,0))&lt;&gt;"N",
INDEX('11.3_Outliers-Plastic'!J$5:J$500,MATCH($F273,'11.3_Outliers-Plastic'!$F$5:$F$500,0)),""),"")</f>
        <v>14.462892578515705</v>
      </c>
      <c r="Q273" s="8">
        <f>IFERROR(IF(INDEX('11.3_Outliers-Plastic'!$N$5:$N$500,MATCH($F273,'11.3_Outliers-Plastic'!$F$5:$F$500,0))&lt;&gt;"N",
INDEX('11.3_Outliers-Plastic'!K$5:K$500,MATCH($F273,'11.3_Outliers-Plastic'!$F$5:$F$500,0)),""),"")</f>
        <v>2012</v>
      </c>
      <c r="R273" s="14" t="str">
        <f>IFERROR(IF(INDEX('11.3_Outliers-Plastic'!$N$5:$N$500,MATCH($F273,'11.3_Outliers-Plastic'!$F$5:$F$500,0))&lt;&gt;"N",
INDEX('11.3_Outliers-Plastic'!L$5:L$500,MATCH($F273,'11.3_Outliers-Plastic'!$F$5:$F$500,0)),""),"")</f>
        <v>WaW_242</v>
      </c>
      <c r="S273" s="12"/>
      <c r="T273" s="5"/>
      <c r="U273" s="5" t="s">
        <v>1569</v>
      </c>
      <c r="V273" s="14">
        <f>IFERROR(IF(INDEX('11.5_Outliers-Other_recovery'!$N$5:$N$500,MATCH($F273,'11.5_Outliers-Other_recovery'!$F$5:$F$500,0))&lt;&gt;"N",
INDEX('11.5_Outliers-Other_recovery'!J$5:J$500,MATCH($F273,'11.5_Outliers-Other_recovery'!$F$5:$F$500,0)),""),"")</f>
        <v>0</v>
      </c>
      <c r="W273" s="8">
        <f>IFERROR(IF(INDEX('11.5_Outliers-Other_recovery'!$N$5:$N$500,MATCH($F273,'11.5_Outliers-Other_recovery'!$F$5:$F$500,0))&lt;&gt;"N",
INDEX('11.5_Outliers-Other_recovery'!K$5:K$500,MATCH($F273,'11.5_Outliers-Other_recovery'!$F$5:$F$500,0)),""),"")</f>
        <v>2012</v>
      </c>
      <c r="X273" s="14" t="str">
        <f>IFERROR(IF(INDEX('11.5_Outliers-Other_recovery'!$N$5:$N$500,MATCH($F273,'11.5_Outliers-Other_recovery'!$F$5:$F$500,0))&lt;&gt;"N",
INDEX('11.5_Outliers-Other_recovery'!L$5:L$500,MATCH($F273,'11.5_Outliers-Other_recovery'!$F$5:$F$500,0)),""),"")</f>
        <v>WaW_242</v>
      </c>
      <c r="Y273" s="14">
        <f>IFERROR(IF(INDEX('11.4_Outliers-Formal_dry_recy'!$N$5:$N$500,MATCH($F273,'11.4_Outliers-Formal_dry_recy'!$F$5:$F$500,0))&lt;&gt;"N",
INDEX('11.4_Outliers-Formal_dry_recy'!J$5:J$500,MATCH($F273,'11.4_Outliers-Formal_dry_recy'!$F$5:$F$500,0)),""),"")</f>
        <v>0</v>
      </c>
      <c r="Z273" s="8">
        <f>IFERROR(IF(INDEX('11.4_Outliers-Formal_dry_recy'!$N$5:$N$500,MATCH($F273,'11.4_Outliers-Formal_dry_recy'!$F$5:$F$500,0))&lt;&gt;"N",
INDEX('11.4_Outliers-Formal_dry_recy'!K$5:K$500,MATCH($F273,'11.4_Outliers-Formal_dry_recy'!$F$5:$F$500,0)),""),"")</f>
        <v>2012</v>
      </c>
      <c r="AA273" s="14" t="str">
        <f>IFERROR(IF(INDEX('11.4_Outliers-Formal_dry_recy'!$N$5:$N$500,MATCH($F273,'11.4_Outliers-Formal_dry_recy'!$F$5:$F$500,0))&lt;&gt;"N",
INDEX('11.4_Outliers-Formal_dry_recy'!L$5:L$500,MATCH($F273,'11.4_Outliers-Formal_dry_recy'!$F$5:$F$500,0)),""),"")</f>
        <v>WaW_242</v>
      </c>
      <c r="AB273" s="14">
        <f>IFERROR(IF(INDEX('11.6_Outliers-Incineration'!$N$5:$N$500,MATCH($F273,'11.6_Outliers-Incineration'!$F$5:$F$500,0))&lt;&gt;"N",
INDEX('11.6_Outliers-Incineration'!J$5:J$500,MATCH($F273,'11.6_Outliers-Incineration'!$F$5:$F$500,0)),""),"")</f>
        <v>0</v>
      </c>
      <c r="AC273" s="8">
        <f>IFERROR(IF(INDEX('11.6_Outliers-Incineration'!$N$5:$N$500,MATCH($F273,'11.6_Outliers-Incineration'!$F$5:$F$500,0))&lt;&gt;"N",
INDEX('11.6_Outliers-Incineration'!K$5:K$500,MATCH($F273,'11.6_Outliers-Incineration'!$F$5:$F$500,0)),""),"")</f>
        <v>2012</v>
      </c>
      <c r="AD273" s="14" t="str">
        <f>IFERROR(IF(INDEX('11.6_Outliers-Incineration'!$N$5:$N$500,MATCH($F273,'11.6_Outliers-Incineration'!$F$5:$F$500,0))&lt;&gt;"N",
INDEX('11.6_Outliers-Incineration'!L$5:L$500,MATCH($F273,'11.6_Outliers-Incineration'!$F$5:$F$500,0)),""),"")</f>
        <v>WaW_242</v>
      </c>
      <c r="AE273" s="14">
        <f>IFERROR(IF(INDEX('11.7_Outliers-Controlled_disp'!$N$5:$N$500,MATCH($F273,'11.7_Outliers-Controlled_disp'!$F$5:$F$500,0))&lt;&gt;"N",
INDEX('11.7_Outliers-Controlled_disp'!J$5:J$500,MATCH($F273,'11.7_Outliers-Controlled_disp'!$F$5:$F$500,0)),""),"")</f>
        <v>0</v>
      </c>
      <c r="AF273" s="8">
        <f>IFERROR(IF(INDEX('11.7_Outliers-Controlled_disp'!$N$5:$N$500,MATCH($F273,'11.7_Outliers-Controlled_disp'!$F$5:$F$500,0))&lt;&gt;"N",
INDEX('11.7_Outliers-Controlled_disp'!K$5:K$500,MATCH($F273,'11.7_Outliers-Controlled_disp'!$F$5:$F$500,0)),""),"")</f>
        <v>2012</v>
      </c>
      <c r="AG273" s="14" t="str">
        <f>IFERROR(IF(INDEX('11.7_Outliers-Controlled_disp'!$N$5:$N$500,MATCH($F273,'11.7_Outliers-Controlled_disp'!$F$5:$F$500,0))&lt;&gt;"N",
INDEX('11.7_Outliers-Controlled_disp'!L$5:L$500,MATCH($F273,'11.7_Outliers-Controlled_disp'!$F$5:$F$500,0)),""),"")</f>
        <v>WaW_242</v>
      </c>
      <c r="AI273" s="5"/>
      <c r="AJ273" s="5" t="s">
        <v>1569</v>
      </c>
      <c r="AK273" s="5">
        <f t="shared" si="4"/>
        <v>7</v>
      </c>
    </row>
    <row r="274" spans="1:37" x14ac:dyDescent="0.25">
      <c r="A274" s="5" t="s">
        <v>511</v>
      </c>
      <c r="B274" s="5" t="s">
        <v>494</v>
      </c>
      <c r="C274" s="5" t="s">
        <v>493</v>
      </c>
      <c r="D274" s="5" t="s">
        <v>360</v>
      </c>
      <c r="E274" s="5" t="s">
        <v>513</v>
      </c>
      <c r="F274" s="5" t="s">
        <v>512</v>
      </c>
      <c r="G274" s="5">
        <v>4</v>
      </c>
      <c r="H274" s="15">
        <v>2</v>
      </c>
      <c r="I274" s="4" t="s">
        <v>1930</v>
      </c>
      <c r="J274" s="13">
        <f>IFERROR(IF(INDEX('11.1_Outliers-Generation'!$N$5:$N$500,MATCH($F274,'11.1_Outliers-Generation'!$F$5:$F$500,0))&lt;&gt;"N",
INDEX('11.1_Outliers-Generation'!J$5:J$500,MATCH($F274,'11.1_Outliers-Generation'!$F$5:$F$500,0)),""),"")</f>
        <v>0.35765268783838755</v>
      </c>
      <c r="K274" s="8">
        <f>IFERROR(IF(INDEX('11.1_Outliers-Generation'!$N$5:$N$500,MATCH($F274,'11.1_Outliers-Generation'!$F$5:$F$500,0))&lt;&gt;"N",
INDEX('11.1_Outliers-Generation'!K$5:K$500,MATCH($F274,'11.1_Outliers-Generation'!$F$5:$F$500,0)),""),"")</f>
        <v>2012</v>
      </c>
      <c r="L274" s="13" t="str">
        <f>IFERROR(IF(INDEX('11.1_Outliers-Generation'!$N$5:$N$500,MATCH($F274,'11.1_Outliers-Generation'!$F$5:$F$500,0))&lt;&gt;"N",
INDEX('11.1_Outliers-Generation'!L$5:L$500,MATCH($F274,'11.1_Outliers-Generation'!$F$5:$F$500,0)),""),"")</f>
        <v>WaW_243</v>
      </c>
      <c r="M274" s="14">
        <f>IFERROR(IF(INDEX('11.2_Outliers-Collection_cov'!$N$5:$N$500,MATCH($F274,'11.2_Outliers-Collection_cov'!$F$5:$F$500,0))&lt;&gt;"N",
INDEX('11.2_Outliers-Collection_cov'!J$5:J$500,MATCH($F274,'11.2_Outliers-Collection_cov'!$F$5:$F$500,0)),""),"")</f>
        <v>62.7</v>
      </c>
      <c r="N274" s="8">
        <f>IFERROR(IF(INDEX('11.2_Outliers-Collection_cov'!$N$5:$N$500,MATCH($F274,'11.2_Outliers-Collection_cov'!$F$5:$F$500,0))&lt;&gt;"N",
INDEX('11.2_Outliers-Collection_cov'!K$5:K$500,MATCH($F274,'11.2_Outliers-Collection_cov'!$F$5:$F$500,0)),""),"")</f>
        <v>2012</v>
      </c>
      <c r="O274" s="13" t="str">
        <f>IFERROR(IF(INDEX('11.2_Outliers-Collection_cov'!$N$5:$N$500,MATCH($F274,'11.2_Outliers-Collection_cov'!$F$5:$F$500,0))&lt;&gt;"N",
INDEX('11.2_Outliers-Collection_cov'!L$5:L$500,MATCH($F274,'11.2_Outliers-Collection_cov'!$F$5:$F$500,0)),""),"")</f>
        <v>WaW_243</v>
      </c>
      <c r="P274" s="14">
        <f>IFERROR(IF(INDEX('11.3_Outliers-Plastic'!$N$5:$N$500,MATCH($F274,'11.3_Outliers-Plastic'!$F$5:$F$500,0))&lt;&gt;"N",
INDEX('11.3_Outliers-Plastic'!J$5:J$500,MATCH($F274,'11.3_Outliers-Plastic'!$F$5:$F$500,0)),""),"")</f>
        <v>13.459999999999999</v>
      </c>
      <c r="Q274" s="8">
        <f>IFERROR(IF(INDEX('11.3_Outliers-Plastic'!$N$5:$N$500,MATCH($F274,'11.3_Outliers-Plastic'!$F$5:$F$500,0))&lt;&gt;"N",
INDEX('11.3_Outliers-Plastic'!K$5:K$500,MATCH($F274,'11.3_Outliers-Plastic'!$F$5:$F$500,0)),""),"")</f>
        <v>2012</v>
      </c>
      <c r="R274" s="14" t="str">
        <f>IFERROR(IF(INDEX('11.3_Outliers-Plastic'!$N$5:$N$500,MATCH($F274,'11.3_Outliers-Plastic'!$F$5:$F$500,0))&lt;&gt;"N",
INDEX('11.3_Outliers-Plastic'!L$5:L$500,MATCH($F274,'11.3_Outliers-Plastic'!$F$5:$F$500,0)),""),"")</f>
        <v>WaW_243</v>
      </c>
      <c r="S274" s="12"/>
      <c r="T274" s="5"/>
      <c r="U274" s="5" t="s">
        <v>1569</v>
      </c>
      <c r="V274" s="14">
        <f>IFERROR(IF(INDEX('11.5_Outliers-Other_recovery'!$N$5:$N$500,MATCH($F274,'11.5_Outliers-Other_recovery'!$F$5:$F$500,0))&lt;&gt;"N",
INDEX('11.5_Outliers-Other_recovery'!J$5:J$500,MATCH($F274,'11.5_Outliers-Other_recovery'!$F$5:$F$500,0)),""),"")</f>
        <v>0</v>
      </c>
      <c r="W274" s="8">
        <f>IFERROR(IF(INDEX('11.5_Outliers-Other_recovery'!$N$5:$N$500,MATCH($F274,'11.5_Outliers-Other_recovery'!$F$5:$F$500,0))&lt;&gt;"N",
INDEX('11.5_Outliers-Other_recovery'!K$5:K$500,MATCH($F274,'11.5_Outliers-Other_recovery'!$F$5:$F$500,0)),""),"")</f>
        <v>2012</v>
      </c>
      <c r="X274" s="14" t="str">
        <f>IFERROR(IF(INDEX('11.5_Outliers-Other_recovery'!$N$5:$N$500,MATCH($F274,'11.5_Outliers-Other_recovery'!$F$5:$F$500,0))&lt;&gt;"N",
INDEX('11.5_Outliers-Other_recovery'!L$5:L$500,MATCH($F274,'11.5_Outliers-Other_recovery'!$F$5:$F$500,0)),""),"")</f>
        <v>WaW_243</v>
      </c>
      <c r="Y274" s="14">
        <f>IFERROR(IF(INDEX('11.4_Outliers-Formal_dry_recy'!$N$5:$N$500,MATCH($F274,'11.4_Outliers-Formal_dry_recy'!$F$5:$F$500,0))&lt;&gt;"N",
INDEX('11.4_Outliers-Formal_dry_recy'!J$5:J$500,MATCH($F274,'11.4_Outliers-Formal_dry_recy'!$F$5:$F$500,0)),""),"")</f>
        <v>0</v>
      </c>
      <c r="Z274" s="8">
        <f>IFERROR(IF(INDEX('11.4_Outliers-Formal_dry_recy'!$N$5:$N$500,MATCH($F274,'11.4_Outliers-Formal_dry_recy'!$F$5:$F$500,0))&lt;&gt;"N",
INDEX('11.4_Outliers-Formal_dry_recy'!K$5:K$500,MATCH($F274,'11.4_Outliers-Formal_dry_recy'!$F$5:$F$500,0)),""),"")</f>
        <v>2012</v>
      </c>
      <c r="AA274" s="14" t="str">
        <f>IFERROR(IF(INDEX('11.4_Outliers-Formal_dry_recy'!$N$5:$N$500,MATCH($F274,'11.4_Outliers-Formal_dry_recy'!$F$5:$F$500,0))&lt;&gt;"N",
INDEX('11.4_Outliers-Formal_dry_recy'!L$5:L$500,MATCH($F274,'11.4_Outliers-Formal_dry_recy'!$F$5:$F$500,0)),""),"")</f>
        <v>WaW_243</v>
      </c>
      <c r="AB274" s="14">
        <f>IFERROR(IF(INDEX('11.6_Outliers-Incineration'!$N$5:$N$500,MATCH($F274,'11.6_Outliers-Incineration'!$F$5:$F$500,0))&lt;&gt;"N",
INDEX('11.6_Outliers-Incineration'!J$5:J$500,MATCH($F274,'11.6_Outliers-Incineration'!$F$5:$F$500,0)),""),"")</f>
        <v>0</v>
      </c>
      <c r="AC274" s="8">
        <f>IFERROR(IF(INDEX('11.6_Outliers-Incineration'!$N$5:$N$500,MATCH($F274,'11.6_Outliers-Incineration'!$F$5:$F$500,0))&lt;&gt;"N",
INDEX('11.6_Outliers-Incineration'!K$5:K$500,MATCH($F274,'11.6_Outliers-Incineration'!$F$5:$F$500,0)),""),"")</f>
        <v>2012</v>
      </c>
      <c r="AD274" s="14" t="str">
        <f>IFERROR(IF(INDEX('11.6_Outliers-Incineration'!$N$5:$N$500,MATCH($F274,'11.6_Outliers-Incineration'!$F$5:$F$500,0))&lt;&gt;"N",
INDEX('11.6_Outliers-Incineration'!L$5:L$500,MATCH($F274,'11.6_Outliers-Incineration'!$F$5:$F$500,0)),""),"")</f>
        <v>WaW_243</v>
      </c>
      <c r="AE274" s="14">
        <f>IFERROR(IF(INDEX('11.7_Outliers-Controlled_disp'!$N$5:$N$500,MATCH($F274,'11.7_Outliers-Controlled_disp'!$F$5:$F$500,0))&lt;&gt;"N",
INDEX('11.7_Outliers-Controlled_disp'!J$5:J$500,MATCH($F274,'11.7_Outliers-Controlled_disp'!$F$5:$F$500,0)),""),"")</f>
        <v>0</v>
      </c>
      <c r="AF274" s="8">
        <f>IFERROR(IF(INDEX('11.7_Outliers-Controlled_disp'!$N$5:$N$500,MATCH($F274,'11.7_Outliers-Controlled_disp'!$F$5:$F$500,0))&lt;&gt;"N",
INDEX('11.7_Outliers-Controlled_disp'!K$5:K$500,MATCH($F274,'11.7_Outliers-Controlled_disp'!$F$5:$F$500,0)),""),"")</f>
        <v>2012</v>
      </c>
      <c r="AG274" s="14" t="str">
        <f>IFERROR(IF(INDEX('11.7_Outliers-Controlled_disp'!$N$5:$N$500,MATCH($F274,'11.7_Outliers-Controlled_disp'!$F$5:$F$500,0))&lt;&gt;"N",
INDEX('11.7_Outliers-Controlled_disp'!L$5:L$500,MATCH($F274,'11.7_Outliers-Controlled_disp'!$F$5:$F$500,0)),""),"")</f>
        <v>WaW_243</v>
      </c>
      <c r="AI274" s="5"/>
      <c r="AJ274" s="5" t="s">
        <v>1569</v>
      </c>
      <c r="AK274" s="5">
        <f t="shared" si="4"/>
        <v>7</v>
      </c>
    </row>
    <row r="275" spans="1:37" x14ac:dyDescent="0.25">
      <c r="A275" s="5" t="s">
        <v>514</v>
      </c>
      <c r="B275" s="5" t="s">
        <v>494</v>
      </c>
      <c r="C275" s="5" t="s">
        <v>493</v>
      </c>
      <c r="D275" s="5" t="s">
        <v>360</v>
      </c>
      <c r="E275" s="5" t="s">
        <v>516</v>
      </c>
      <c r="F275" s="5" t="s">
        <v>515</v>
      </c>
      <c r="G275" s="5">
        <v>4</v>
      </c>
      <c r="H275" s="15">
        <v>2</v>
      </c>
      <c r="I275" s="4" t="s">
        <v>1931</v>
      </c>
      <c r="J275" s="13">
        <f>IFERROR(IF(INDEX('11.1_Outliers-Generation'!$N$5:$N$500,MATCH($F275,'11.1_Outliers-Generation'!$F$5:$F$500,0))&lt;&gt;"N",
INDEX('11.1_Outliers-Generation'!J$5:J$500,MATCH($F275,'11.1_Outliers-Generation'!$F$5:$F$500,0)),""),"")</f>
        <v>0.61809914968274782</v>
      </c>
      <c r="K275" s="8">
        <f>IFERROR(IF(INDEX('11.1_Outliers-Generation'!$N$5:$N$500,MATCH($F275,'11.1_Outliers-Generation'!$F$5:$F$500,0))&lt;&gt;"N",
INDEX('11.1_Outliers-Generation'!K$5:K$500,MATCH($F275,'11.1_Outliers-Generation'!$F$5:$F$500,0)),""),"")</f>
        <v>2012</v>
      </c>
      <c r="L275" s="13" t="str">
        <f>IFERROR(IF(INDEX('11.1_Outliers-Generation'!$N$5:$N$500,MATCH($F275,'11.1_Outliers-Generation'!$F$5:$F$500,0))&lt;&gt;"N",
INDEX('11.1_Outliers-Generation'!L$5:L$500,MATCH($F275,'11.1_Outliers-Generation'!$F$5:$F$500,0)),""),"")</f>
        <v>WaW_244</v>
      </c>
      <c r="M275" s="14">
        <f>IFERROR(IF(INDEX('11.2_Outliers-Collection_cov'!$N$5:$N$500,MATCH($F275,'11.2_Outliers-Collection_cov'!$F$5:$F$500,0))&lt;&gt;"N",
INDEX('11.2_Outliers-Collection_cov'!J$5:J$500,MATCH($F275,'11.2_Outliers-Collection_cov'!$F$5:$F$500,0)),""),"")</f>
        <v>68.7</v>
      </c>
      <c r="N275" s="8">
        <f>IFERROR(IF(INDEX('11.2_Outliers-Collection_cov'!$N$5:$N$500,MATCH($F275,'11.2_Outliers-Collection_cov'!$F$5:$F$500,0))&lt;&gt;"N",
INDEX('11.2_Outliers-Collection_cov'!K$5:K$500,MATCH($F275,'11.2_Outliers-Collection_cov'!$F$5:$F$500,0)),""),"")</f>
        <v>2012</v>
      </c>
      <c r="O275" s="13" t="str">
        <f>IFERROR(IF(INDEX('11.2_Outliers-Collection_cov'!$N$5:$N$500,MATCH($F275,'11.2_Outliers-Collection_cov'!$F$5:$F$500,0))&lt;&gt;"N",
INDEX('11.2_Outliers-Collection_cov'!L$5:L$500,MATCH($F275,'11.2_Outliers-Collection_cov'!$F$5:$F$500,0)),""),"")</f>
        <v>WaW_244</v>
      </c>
      <c r="P275" s="14">
        <f>IFERROR(IF(INDEX('11.3_Outliers-Plastic'!$N$5:$N$500,MATCH($F275,'11.3_Outliers-Plastic'!$F$5:$F$500,0))&lt;&gt;"N",
INDEX('11.3_Outliers-Plastic'!J$5:J$500,MATCH($F275,'11.3_Outliers-Plastic'!$F$5:$F$500,0)),""),"")</f>
        <v>16.189999999999998</v>
      </c>
      <c r="Q275" s="8">
        <f>IFERROR(IF(INDEX('11.3_Outliers-Plastic'!$N$5:$N$500,MATCH($F275,'11.3_Outliers-Plastic'!$F$5:$F$500,0))&lt;&gt;"N",
INDEX('11.3_Outliers-Plastic'!K$5:K$500,MATCH($F275,'11.3_Outliers-Plastic'!$F$5:$F$500,0)),""),"")</f>
        <v>2012</v>
      </c>
      <c r="R275" s="14" t="str">
        <f>IFERROR(IF(INDEX('11.3_Outliers-Plastic'!$N$5:$N$500,MATCH($F275,'11.3_Outliers-Plastic'!$F$5:$F$500,0))&lt;&gt;"N",
INDEX('11.3_Outliers-Plastic'!L$5:L$500,MATCH($F275,'11.3_Outliers-Plastic'!$F$5:$F$500,0)),""),"")</f>
        <v>WaW_244</v>
      </c>
      <c r="S275" s="12"/>
      <c r="T275" s="5"/>
      <c r="U275" s="5" t="s">
        <v>1569</v>
      </c>
      <c r="V275" s="14">
        <f>IFERROR(IF(INDEX('11.5_Outliers-Other_recovery'!$N$5:$N$500,MATCH($F275,'11.5_Outliers-Other_recovery'!$F$5:$F$500,0))&lt;&gt;"N",
INDEX('11.5_Outliers-Other_recovery'!J$5:J$500,MATCH($F275,'11.5_Outliers-Other_recovery'!$F$5:$F$500,0)),""),"")</f>
        <v>0</v>
      </c>
      <c r="W275" s="8">
        <f>IFERROR(IF(INDEX('11.5_Outliers-Other_recovery'!$N$5:$N$500,MATCH($F275,'11.5_Outliers-Other_recovery'!$F$5:$F$500,0))&lt;&gt;"N",
INDEX('11.5_Outliers-Other_recovery'!K$5:K$500,MATCH($F275,'11.5_Outliers-Other_recovery'!$F$5:$F$500,0)),""),"")</f>
        <v>2012</v>
      </c>
      <c r="X275" s="14" t="str">
        <f>IFERROR(IF(INDEX('11.5_Outliers-Other_recovery'!$N$5:$N$500,MATCH($F275,'11.5_Outliers-Other_recovery'!$F$5:$F$500,0))&lt;&gt;"N",
INDEX('11.5_Outliers-Other_recovery'!L$5:L$500,MATCH($F275,'11.5_Outliers-Other_recovery'!$F$5:$F$500,0)),""),"")</f>
        <v>WaW_244</v>
      </c>
      <c r="Y275" s="14">
        <f>IFERROR(IF(INDEX('11.4_Outliers-Formal_dry_recy'!$N$5:$N$500,MATCH($F275,'11.4_Outliers-Formal_dry_recy'!$F$5:$F$500,0))&lt;&gt;"N",
INDEX('11.4_Outliers-Formal_dry_recy'!J$5:J$500,MATCH($F275,'11.4_Outliers-Formal_dry_recy'!$F$5:$F$500,0)),""),"")</f>
        <v>0</v>
      </c>
      <c r="Z275" s="8">
        <f>IFERROR(IF(INDEX('11.4_Outliers-Formal_dry_recy'!$N$5:$N$500,MATCH($F275,'11.4_Outliers-Formal_dry_recy'!$F$5:$F$500,0))&lt;&gt;"N",
INDEX('11.4_Outliers-Formal_dry_recy'!K$5:K$500,MATCH($F275,'11.4_Outliers-Formal_dry_recy'!$F$5:$F$500,0)),""),"")</f>
        <v>2012</v>
      </c>
      <c r="AA275" s="14" t="str">
        <f>IFERROR(IF(INDEX('11.4_Outliers-Formal_dry_recy'!$N$5:$N$500,MATCH($F275,'11.4_Outliers-Formal_dry_recy'!$F$5:$F$500,0))&lt;&gt;"N",
INDEX('11.4_Outliers-Formal_dry_recy'!L$5:L$500,MATCH($F275,'11.4_Outliers-Formal_dry_recy'!$F$5:$F$500,0)),""),"")</f>
        <v>WaW_244</v>
      </c>
      <c r="AB275" s="14">
        <f>IFERROR(IF(INDEX('11.6_Outliers-Incineration'!$N$5:$N$500,MATCH($F275,'11.6_Outliers-Incineration'!$F$5:$F$500,0))&lt;&gt;"N",
INDEX('11.6_Outliers-Incineration'!J$5:J$500,MATCH($F275,'11.6_Outliers-Incineration'!$F$5:$F$500,0)),""),"")</f>
        <v>0</v>
      </c>
      <c r="AC275" s="8">
        <f>IFERROR(IF(INDEX('11.6_Outliers-Incineration'!$N$5:$N$500,MATCH($F275,'11.6_Outliers-Incineration'!$F$5:$F$500,0))&lt;&gt;"N",
INDEX('11.6_Outliers-Incineration'!K$5:K$500,MATCH($F275,'11.6_Outliers-Incineration'!$F$5:$F$500,0)),""),"")</f>
        <v>2012</v>
      </c>
      <c r="AD275" s="14" t="str">
        <f>IFERROR(IF(INDEX('11.6_Outliers-Incineration'!$N$5:$N$500,MATCH($F275,'11.6_Outliers-Incineration'!$F$5:$F$500,0))&lt;&gt;"N",
INDEX('11.6_Outliers-Incineration'!L$5:L$500,MATCH($F275,'11.6_Outliers-Incineration'!$F$5:$F$500,0)),""),"")</f>
        <v>WaW_244</v>
      </c>
      <c r="AE275" s="14">
        <f>IFERROR(IF(INDEX('11.7_Outliers-Controlled_disp'!$N$5:$N$500,MATCH($F275,'11.7_Outliers-Controlled_disp'!$F$5:$F$500,0))&lt;&gt;"N",
INDEX('11.7_Outliers-Controlled_disp'!J$5:J$500,MATCH($F275,'11.7_Outliers-Controlled_disp'!$F$5:$F$500,0)),""),"")</f>
        <v>0</v>
      </c>
      <c r="AF275" s="8">
        <f>IFERROR(IF(INDEX('11.7_Outliers-Controlled_disp'!$N$5:$N$500,MATCH($F275,'11.7_Outliers-Controlled_disp'!$F$5:$F$500,0))&lt;&gt;"N",
INDEX('11.7_Outliers-Controlled_disp'!K$5:K$500,MATCH($F275,'11.7_Outliers-Controlled_disp'!$F$5:$F$500,0)),""),"")</f>
        <v>2012</v>
      </c>
      <c r="AG275" s="14" t="str">
        <f>IFERROR(IF(INDEX('11.7_Outliers-Controlled_disp'!$N$5:$N$500,MATCH($F275,'11.7_Outliers-Controlled_disp'!$F$5:$F$500,0))&lt;&gt;"N",
INDEX('11.7_Outliers-Controlled_disp'!L$5:L$500,MATCH($F275,'11.7_Outliers-Controlled_disp'!$F$5:$F$500,0)),""),"")</f>
        <v>WaW_244</v>
      </c>
      <c r="AI275" s="5"/>
      <c r="AJ275" s="5" t="s">
        <v>1569</v>
      </c>
      <c r="AK275" s="5">
        <f t="shared" si="4"/>
        <v>7</v>
      </c>
    </row>
    <row r="276" spans="1:37" x14ac:dyDescent="0.25">
      <c r="A276" s="5" t="s">
        <v>517</v>
      </c>
      <c r="B276" s="5" t="s">
        <v>494</v>
      </c>
      <c r="C276" s="5" t="s">
        <v>493</v>
      </c>
      <c r="D276" s="5" t="s">
        <v>360</v>
      </c>
      <c r="E276" s="5" t="s">
        <v>519</v>
      </c>
      <c r="F276" s="5" t="s">
        <v>518</v>
      </c>
      <c r="G276" s="5">
        <v>4</v>
      </c>
      <c r="H276" s="15">
        <v>1</v>
      </c>
      <c r="I276" s="4"/>
      <c r="J276" s="13">
        <f>IFERROR(IF(INDEX('11.1_Outliers-Generation'!$N$5:$N$500,MATCH($F276,'11.1_Outliers-Generation'!$F$5:$F$500,0))&lt;&gt;"N",
INDEX('11.1_Outliers-Generation'!J$5:J$500,MATCH($F276,'11.1_Outliers-Generation'!$F$5:$F$500,0)),""),"")</f>
        <v>0.39936891420160003</v>
      </c>
      <c r="K276" s="8">
        <f>IFERROR(IF(INDEX('11.1_Outliers-Generation'!$N$5:$N$500,MATCH($F276,'11.1_Outliers-Generation'!$F$5:$F$500,0))&lt;&gt;"N",
INDEX('11.1_Outliers-Generation'!K$5:K$500,MATCH($F276,'11.1_Outliers-Generation'!$F$5:$F$500,0)),""),"")</f>
        <v>2012</v>
      </c>
      <c r="L276" s="13" t="str">
        <f>IFERROR(IF(INDEX('11.1_Outliers-Generation'!$N$5:$N$500,MATCH($F276,'11.1_Outliers-Generation'!$F$5:$F$500,0))&lt;&gt;"N",
INDEX('11.1_Outliers-Generation'!L$5:L$500,MATCH($F276,'11.1_Outliers-Generation'!$F$5:$F$500,0)),""),"")</f>
        <v>WaW_245</v>
      </c>
      <c r="M276" s="14">
        <f>IFERROR(IF(INDEX('11.2_Outliers-Collection_cov'!$N$5:$N$500,MATCH($F276,'11.2_Outliers-Collection_cov'!$F$5:$F$500,0))&lt;&gt;"N",
INDEX('11.2_Outliers-Collection_cov'!J$5:J$500,MATCH($F276,'11.2_Outliers-Collection_cov'!$F$5:$F$500,0)),""),"")</f>
        <v>86.5</v>
      </c>
      <c r="N276" s="8">
        <f>IFERROR(IF(INDEX('11.2_Outliers-Collection_cov'!$N$5:$N$500,MATCH($F276,'11.2_Outliers-Collection_cov'!$F$5:$F$500,0))&lt;&gt;"N",
INDEX('11.2_Outliers-Collection_cov'!K$5:K$500,MATCH($F276,'11.2_Outliers-Collection_cov'!$F$5:$F$500,0)),""),"")</f>
        <v>2012</v>
      </c>
      <c r="O276" s="13" t="str">
        <f>IFERROR(IF(INDEX('11.2_Outliers-Collection_cov'!$N$5:$N$500,MATCH($F276,'11.2_Outliers-Collection_cov'!$F$5:$F$500,0))&lt;&gt;"N",
INDEX('11.2_Outliers-Collection_cov'!L$5:L$500,MATCH($F276,'11.2_Outliers-Collection_cov'!$F$5:$F$500,0)),""),"")</f>
        <v>WaW_245</v>
      </c>
      <c r="P276" s="14">
        <f>IFERROR(IF(INDEX('11.3_Outliers-Plastic'!$N$5:$N$500,MATCH($F276,'11.3_Outliers-Plastic'!$F$5:$F$500,0))&lt;&gt;"N",
INDEX('11.3_Outliers-Plastic'!J$5:J$500,MATCH($F276,'11.3_Outliers-Plastic'!$F$5:$F$500,0)),""),"")</f>
        <v>13.238676132386761</v>
      </c>
      <c r="Q276" s="8">
        <f>IFERROR(IF(INDEX('11.3_Outliers-Plastic'!$N$5:$N$500,MATCH($F276,'11.3_Outliers-Plastic'!$F$5:$F$500,0))&lt;&gt;"N",
INDEX('11.3_Outliers-Plastic'!K$5:K$500,MATCH($F276,'11.3_Outliers-Plastic'!$F$5:$F$500,0)),""),"")</f>
        <v>2012</v>
      </c>
      <c r="R276" s="14" t="str">
        <f>IFERROR(IF(INDEX('11.3_Outliers-Plastic'!$N$5:$N$500,MATCH($F276,'11.3_Outliers-Plastic'!$F$5:$F$500,0))&lt;&gt;"N",
INDEX('11.3_Outliers-Plastic'!L$5:L$500,MATCH($F276,'11.3_Outliers-Plastic'!$F$5:$F$500,0)),""),"")</f>
        <v>WaW_245</v>
      </c>
      <c r="S276" s="12"/>
      <c r="T276" s="5"/>
      <c r="U276" s="5" t="s">
        <v>1569</v>
      </c>
      <c r="V276" s="14">
        <f>IFERROR(IF(INDEX('11.5_Outliers-Other_recovery'!$N$5:$N$500,MATCH($F276,'11.5_Outliers-Other_recovery'!$F$5:$F$500,0))&lt;&gt;"N",
INDEX('11.5_Outliers-Other_recovery'!J$5:J$500,MATCH($F276,'11.5_Outliers-Other_recovery'!$F$5:$F$500,0)),""),"")</f>
        <v>0</v>
      </c>
      <c r="W276" s="8">
        <f>IFERROR(IF(INDEX('11.5_Outliers-Other_recovery'!$N$5:$N$500,MATCH($F276,'11.5_Outliers-Other_recovery'!$F$5:$F$500,0))&lt;&gt;"N",
INDEX('11.5_Outliers-Other_recovery'!K$5:K$500,MATCH($F276,'11.5_Outliers-Other_recovery'!$F$5:$F$500,0)),""),"")</f>
        <v>2012</v>
      </c>
      <c r="X276" s="14" t="str">
        <f>IFERROR(IF(INDEX('11.5_Outliers-Other_recovery'!$N$5:$N$500,MATCH($F276,'11.5_Outliers-Other_recovery'!$F$5:$F$500,0))&lt;&gt;"N",
INDEX('11.5_Outliers-Other_recovery'!L$5:L$500,MATCH($F276,'11.5_Outliers-Other_recovery'!$F$5:$F$500,0)),""),"")</f>
        <v>WaW_245</v>
      </c>
      <c r="Y276" s="14">
        <f>IFERROR(IF(INDEX('11.4_Outliers-Formal_dry_recy'!$N$5:$N$500,MATCH($F276,'11.4_Outliers-Formal_dry_recy'!$F$5:$F$500,0))&lt;&gt;"N",
INDEX('11.4_Outliers-Formal_dry_recy'!J$5:J$500,MATCH($F276,'11.4_Outliers-Formal_dry_recy'!$F$5:$F$500,0)),""),"")</f>
        <v>0</v>
      </c>
      <c r="Z276" s="8">
        <f>IFERROR(IF(INDEX('11.4_Outliers-Formal_dry_recy'!$N$5:$N$500,MATCH($F276,'11.4_Outliers-Formal_dry_recy'!$F$5:$F$500,0))&lt;&gt;"N",
INDEX('11.4_Outliers-Formal_dry_recy'!K$5:K$500,MATCH($F276,'11.4_Outliers-Formal_dry_recy'!$F$5:$F$500,0)),""),"")</f>
        <v>2012</v>
      </c>
      <c r="AA276" s="14" t="str">
        <f>IFERROR(IF(INDEX('11.4_Outliers-Formal_dry_recy'!$N$5:$N$500,MATCH($F276,'11.4_Outliers-Formal_dry_recy'!$F$5:$F$500,0))&lt;&gt;"N",
INDEX('11.4_Outliers-Formal_dry_recy'!L$5:L$500,MATCH($F276,'11.4_Outliers-Formal_dry_recy'!$F$5:$F$500,0)),""),"")</f>
        <v>WaW_245</v>
      </c>
      <c r="AB276" s="14">
        <f>IFERROR(IF(INDEX('11.6_Outliers-Incineration'!$N$5:$N$500,MATCH($F276,'11.6_Outliers-Incineration'!$F$5:$F$500,0))&lt;&gt;"N",
INDEX('11.6_Outliers-Incineration'!J$5:J$500,MATCH($F276,'11.6_Outliers-Incineration'!$F$5:$F$500,0)),""),"")</f>
        <v>0</v>
      </c>
      <c r="AC276" s="8">
        <f>IFERROR(IF(INDEX('11.6_Outliers-Incineration'!$N$5:$N$500,MATCH($F276,'11.6_Outliers-Incineration'!$F$5:$F$500,0))&lt;&gt;"N",
INDEX('11.6_Outliers-Incineration'!K$5:K$500,MATCH($F276,'11.6_Outliers-Incineration'!$F$5:$F$500,0)),""),"")</f>
        <v>2012</v>
      </c>
      <c r="AD276" s="14" t="str">
        <f>IFERROR(IF(INDEX('11.6_Outliers-Incineration'!$N$5:$N$500,MATCH($F276,'11.6_Outliers-Incineration'!$F$5:$F$500,0))&lt;&gt;"N",
INDEX('11.6_Outliers-Incineration'!L$5:L$500,MATCH($F276,'11.6_Outliers-Incineration'!$F$5:$F$500,0)),""),"")</f>
        <v>WaW_245</v>
      </c>
      <c r="AE276" s="14">
        <f>IFERROR(IF(INDEX('11.7_Outliers-Controlled_disp'!$N$5:$N$500,MATCH($F276,'11.7_Outliers-Controlled_disp'!$F$5:$F$500,0))&lt;&gt;"N",
INDEX('11.7_Outliers-Controlled_disp'!J$5:J$500,MATCH($F276,'11.7_Outliers-Controlled_disp'!$F$5:$F$500,0)),""),"")</f>
        <v>0</v>
      </c>
      <c r="AF276" s="8">
        <f>IFERROR(IF(INDEX('11.7_Outliers-Controlled_disp'!$N$5:$N$500,MATCH($F276,'11.7_Outliers-Controlled_disp'!$F$5:$F$500,0))&lt;&gt;"N",
INDEX('11.7_Outliers-Controlled_disp'!K$5:K$500,MATCH($F276,'11.7_Outliers-Controlled_disp'!$F$5:$F$500,0)),""),"")</f>
        <v>2012</v>
      </c>
      <c r="AG276" s="14" t="str">
        <f>IFERROR(IF(INDEX('11.7_Outliers-Controlled_disp'!$N$5:$N$500,MATCH($F276,'11.7_Outliers-Controlled_disp'!$F$5:$F$500,0))&lt;&gt;"N",
INDEX('11.7_Outliers-Controlled_disp'!L$5:L$500,MATCH($F276,'11.7_Outliers-Controlled_disp'!$F$5:$F$500,0)),""),"")</f>
        <v>WaW_245</v>
      </c>
      <c r="AI276" s="5"/>
      <c r="AJ276" s="5" t="s">
        <v>1569</v>
      </c>
      <c r="AK276" s="5">
        <f t="shared" si="4"/>
        <v>7</v>
      </c>
    </row>
    <row r="277" spans="1:37" x14ac:dyDescent="0.25">
      <c r="A277" s="5" t="s">
        <v>520</v>
      </c>
      <c r="B277" s="5" t="s">
        <v>494</v>
      </c>
      <c r="C277" s="5" t="s">
        <v>493</v>
      </c>
      <c r="D277" s="5" t="s">
        <v>360</v>
      </c>
      <c r="E277" s="5" t="s">
        <v>522</v>
      </c>
      <c r="F277" s="5" t="s">
        <v>521</v>
      </c>
      <c r="G277" s="5">
        <v>4</v>
      </c>
      <c r="H277" s="15">
        <v>1</v>
      </c>
      <c r="I277" s="4" t="s">
        <v>1932</v>
      </c>
      <c r="J277" s="13">
        <f>IFERROR(IF(INDEX('11.1_Outliers-Generation'!$N$5:$N$500,MATCH($F277,'11.1_Outliers-Generation'!$F$5:$F$500,0))&lt;&gt;"N",
INDEX('11.1_Outliers-Generation'!J$5:J$500,MATCH($F277,'11.1_Outliers-Generation'!$F$5:$F$500,0)),""),"")</f>
        <v>0.32169431701775114</v>
      </c>
      <c r="K277" s="8">
        <f>IFERROR(IF(INDEX('11.1_Outliers-Generation'!$N$5:$N$500,MATCH($F277,'11.1_Outliers-Generation'!$F$5:$F$500,0))&lt;&gt;"N",
INDEX('11.1_Outliers-Generation'!K$5:K$500,MATCH($F277,'11.1_Outliers-Generation'!$F$5:$F$500,0)),""),"")</f>
        <v>2012</v>
      </c>
      <c r="L277" s="13" t="str">
        <f>IFERROR(IF(INDEX('11.1_Outliers-Generation'!$N$5:$N$500,MATCH($F277,'11.1_Outliers-Generation'!$F$5:$F$500,0))&lt;&gt;"N",
INDEX('11.1_Outliers-Generation'!L$5:L$500,MATCH($F277,'11.1_Outliers-Generation'!$F$5:$F$500,0)),""),"")</f>
        <v>WaW_246</v>
      </c>
      <c r="M277" s="14">
        <f>IFERROR(IF(INDEX('11.2_Outliers-Collection_cov'!$N$5:$N$500,MATCH($F277,'11.2_Outliers-Collection_cov'!$F$5:$F$500,0))&lt;&gt;"N",
INDEX('11.2_Outliers-Collection_cov'!J$5:J$500,MATCH($F277,'11.2_Outliers-Collection_cov'!$F$5:$F$500,0)),""),"")</f>
        <v>81.099999999999994</v>
      </c>
      <c r="N277" s="8">
        <f>IFERROR(IF(INDEX('11.2_Outliers-Collection_cov'!$N$5:$N$500,MATCH($F277,'11.2_Outliers-Collection_cov'!$F$5:$F$500,0))&lt;&gt;"N",
INDEX('11.2_Outliers-Collection_cov'!K$5:K$500,MATCH($F277,'11.2_Outliers-Collection_cov'!$F$5:$F$500,0)),""),"")</f>
        <v>2012</v>
      </c>
      <c r="O277" s="13" t="str">
        <f>IFERROR(IF(INDEX('11.2_Outliers-Collection_cov'!$N$5:$N$500,MATCH($F277,'11.2_Outliers-Collection_cov'!$F$5:$F$500,0))&lt;&gt;"N",
INDEX('11.2_Outliers-Collection_cov'!L$5:L$500,MATCH($F277,'11.2_Outliers-Collection_cov'!$F$5:$F$500,0)),""),"")</f>
        <v>WaW_246</v>
      </c>
      <c r="P277" s="14">
        <f>IFERROR(IF(INDEX('11.3_Outliers-Plastic'!$N$5:$N$500,MATCH($F277,'11.3_Outliers-Plastic'!$F$5:$F$500,0))&lt;&gt;"N",
INDEX('11.3_Outliers-Plastic'!J$5:J$500,MATCH($F277,'11.3_Outliers-Plastic'!$F$5:$F$500,0)),""),"")</f>
        <v>17.850000000000001</v>
      </c>
      <c r="Q277" s="8">
        <f>IFERROR(IF(INDEX('11.3_Outliers-Plastic'!$N$5:$N$500,MATCH($F277,'11.3_Outliers-Plastic'!$F$5:$F$500,0))&lt;&gt;"N",
INDEX('11.3_Outliers-Plastic'!K$5:K$500,MATCH($F277,'11.3_Outliers-Plastic'!$F$5:$F$500,0)),""),"")</f>
        <v>2012</v>
      </c>
      <c r="R277" s="14" t="str">
        <f>IFERROR(IF(INDEX('11.3_Outliers-Plastic'!$N$5:$N$500,MATCH($F277,'11.3_Outliers-Plastic'!$F$5:$F$500,0))&lt;&gt;"N",
INDEX('11.3_Outliers-Plastic'!L$5:L$500,MATCH($F277,'11.3_Outliers-Plastic'!$F$5:$F$500,0)),""),"")</f>
        <v>WaW_246</v>
      </c>
      <c r="S277" s="12"/>
      <c r="T277" s="5"/>
      <c r="U277" s="5" t="s">
        <v>1569</v>
      </c>
      <c r="V277" s="14">
        <f>IFERROR(IF(INDEX('11.5_Outliers-Other_recovery'!$N$5:$N$500,MATCH($F277,'11.5_Outliers-Other_recovery'!$F$5:$F$500,0))&lt;&gt;"N",
INDEX('11.5_Outliers-Other_recovery'!J$5:J$500,MATCH($F277,'11.5_Outliers-Other_recovery'!$F$5:$F$500,0)),""),"")</f>
        <v>0</v>
      </c>
      <c r="W277" s="8">
        <f>IFERROR(IF(INDEX('11.5_Outliers-Other_recovery'!$N$5:$N$500,MATCH($F277,'11.5_Outliers-Other_recovery'!$F$5:$F$500,0))&lt;&gt;"N",
INDEX('11.5_Outliers-Other_recovery'!K$5:K$500,MATCH($F277,'11.5_Outliers-Other_recovery'!$F$5:$F$500,0)),""),"")</f>
        <v>2012</v>
      </c>
      <c r="X277" s="14" t="str">
        <f>IFERROR(IF(INDEX('11.5_Outliers-Other_recovery'!$N$5:$N$500,MATCH($F277,'11.5_Outliers-Other_recovery'!$F$5:$F$500,0))&lt;&gt;"N",
INDEX('11.5_Outliers-Other_recovery'!L$5:L$500,MATCH($F277,'11.5_Outliers-Other_recovery'!$F$5:$F$500,0)),""),"")</f>
        <v>WaW_246</v>
      </c>
      <c r="Y277" s="14">
        <f>IFERROR(IF(INDEX('11.4_Outliers-Formal_dry_recy'!$N$5:$N$500,MATCH($F277,'11.4_Outliers-Formal_dry_recy'!$F$5:$F$500,0))&lt;&gt;"N",
INDEX('11.4_Outliers-Formal_dry_recy'!J$5:J$500,MATCH($F277,'11.4_Outliers-Formal_dry_recy'!$F$5:$F$500,0)),""),"")</f>
        <v>0</v>
      </c>
      <c r="Z277" s="8">
        <f>IFERROR(IF(INDEX('11.4_Outliers-Formal_dry_recy'!$N$5:$N$500,MATCH($F277,'11.4_Outliers-Formal_dry_recy'!$F$5:$F$500,0))&lt;&gt;"N",
INDEX('11.4_Outliers-Formal_dry_recy'!K$5:K$500,MATCH($F277,'11.4_Outliers-Formal_dry_recy'!$F$5:$F$500,0)),""),"")</f>
        <v>2012</v>
      </c>
      <c r="AA277" s="14" t="str">
        <f>IFERROR(IF(INDEX('11.4_Outliers-Formal_dry_recy'!$N$5:$N$500,MATCH($F277,'11.4_Outliers-Formal_dry_recy'!$F$5:$F$500,0))&lt;&gt;"N",
INDEX('11.4_Outliers-Formal_dry_recy'!L$5:L$500,MATCH($F277,'11.4_Outliers-Formal_dry_recy'!$F$5:$F$500,0)),""),"")</f>
        <v>WaW_246</v>
      </c>
      <c r="AB277" s="14">
        <f>IFERROR(IF(INDEX('11.6_Outliers-Incineration'!$N$5:$N$500,MATCH($F277,'11.6_Outliers-Incineration'!$F$5:$F$500,0))&lt;&gt;"N",
INDEX('11.6_Outliers-Incineration'!J$5:J$500,MATCH($F277,'11.6_Outliers-Incineration'!$F$5:$F$500,0)),""),"")</f>
        <v>0</v>
      </c>
      <c r="AC277" s="8">
        <f>IFERROR(IF(INDEX('11.6_Outliers-Incineration'!$N$5:$N$500,MATCH($F277,'11.6_Outliers-Incineration'!$F$5:$F$500,0))&lt;&gt;"N",
INDEX('11.6_Outliers-Incineration'!K$5:K$500,MATCH($F277,'11.6_Outliers-Incineration'!$F$5:$F$500,0)),""),"")</f>
        <v>2012</v>
      </c>
      <c r="AD277" s="14" t="str">
        <f>IFERROR(IF(INDEX('11.6_Outliers-Incineration'!$N$5:$N$500,MATCH($F277,'11.6_Outliers-Incineration'!$F$5:$F$500,0))&lt;&gt;"N",
INDEX('11.6_Outliers-Incineration'!L$5:L$500,MATCH($F277,'11.6_Outliers-Incineration'!$F$5:$F$500,0)),""),"")</f>
        <v>WaW_246</v>
      </c>
      <c r="AE277" s="14">
        <f>IFERROR(IF(INDEX('11.7_Outliers-Controlled_disp'!$N$5:$N$500,MATCH($F277,'11.7_Outliers-Controlled_disp'!$F$5:$F$500,0))&lt;&gt;"N",
INDEX('11.7_Outliers-Controlled_disp'!J$5:J$500,MATCH($F277,'11.7_Outliers-Controlled_disp'!$F$5:$F$500,0)),""),"")</f>
        <v>100</v>
      </c>
      <c r="AF277" s="8">
        <f>IFERROR(IF(INDEX('11.7_Outliers-Controlled_disp'!$N$5:$N$500,MATCH($F277,'11.7_Outliers-Controlled_disp'!$F$5:$F$500,0))&lt;&gt;"N",
INDEX('11.7_Outliers-Controlled_disp'!K$5:K$500,MATCH($F277,'11.7_Outliers-Controlled_disp'!$F$5:$F$500,0)),""),"")</f>
        <v>2012</v>
      </c>
      <c r="AG277" s="14" t="str">
        <f>IFERROR(IF(INDEX('11.7_Outliers-Controlled_disp'!$N$5:$N$500,MATCH($F277,'11.7_Outliers-Controlled_disp'!$F$5:$F$500,0))&lt;&gt;"N",
INDEX('11.7_Outliers-Controlled_disp'!L$5:L$500,MATCH($F277,'11.7_Outliers-Controlled_disp'!$F$5:$F$500,0)),""),"")</f>
        <v>WaW_246</v>
      </c>
      <c r="AI277" s="5"/>
      <c r="AJ277" s="5" t="s">
        <v>1569</v>
      </c>
      <c r="AK277" s="5">
        <f t="shared" si="4"/>
        <v>7</v>
      </c>
    </row>
    <row r="278" spans="1:37" x14ac:dyDescent="0.25">
      <c r="A278" s="5" t="s">
        <v>523</v>
      </c>
      <c r="B278" s="5" t="s">
        <v>494</v>
      </c>
      <c r="C278" s="5" t="s">
        <v>493</v>
      </c>
      <c r="D278" s="5" t="s">
        <v>360</v>
      </c>
      <c r="E278" s="5" t="s">
        <v>525</v>
      </c>
      <c r="F278" s="5" t="s">
        <v>524</v>
      </c>
      <c r="G278" s="5">
        <v>4</v>
      </c>
      <c r="H278" s="15">
        <v>1</v>
      </c>
      <c r="I278" s="4" t="s">
        <v>1933</v>
      </c>
      <c r="J278" s="13" t="str">
        <f>IFERROR(IF(INDEX('11.1_Outliers-Generation'!$N$5:$N$500,MATCH($F278,'11.1_Outliers-Generation'!$F$5:$F$500,0))&lt;&gt;"N",
INDEX('11.1_Outliers-Generation'!J$5:J$500,MATCH($F278,'11.1_Outliers-Generation'!$F$5:$F$500,0)),""),"")</f>
        <v/>
      </c>
      <c r="K278" s="8" t="str">
        <f>IFERROR(IF(INDEX('11.1_Outliers-Generation'!$N$5:$N$500,MATCH($F278,'11.1_Outliers-Generation'!$F$5:$F$500,0))&lt;&gt;"N",
INDEX('11.1_Outliers-Generation'!K$5:K$500,MATCH($F278,'11.1_Outliers-Generation'!$F$5:$F$500,0)),""),"")</f>
        <v/>
      </c>
      <c r="L278" s="13" t="str">
        <f>IFERROR(IF(INDEX('11.1_Outliers-Generation'!$N$5:$N$500,MATCH($F278,'11.1_Outliers-Generation'!$F$5:$F$500,0))&lt;&gt;"N",
INDEX('11.1_Outliers-Generation'!L$5:L$500,MATCH($F278,'11.1_Outliers-Generation'!$F$5:$F$500,0)),""),"")</f>
        <v/>
      </c>
      <c r="M278" s="14" t="str">
        <f>IFERROR(IF(INDEX('11.2_Outliers-Collection_cov'!$N$5:$N$500,MATCH($F278,'11.2_Outliers-Collection_cov'!$F$5:$F$500,0))&lt;&gt;"N",
INDEX('11.2_Outliers-Collection_cov'!J$5:J$500,MATCH($F278,'11.2_Outliers-Collection_cov'!$F$5:$F$500,0)),""),"")</f>
        <v/>
      </c>
      <c r="N278" s="8" t="str">
        <f>IFERROR(IF(INDEX('11.2_Outliers-Collection_cov'!$N$5:$N$500,MATCH($F278,'11.2_Outliers-Collection_cov'!$F$5:$F$500,0))&lt;&gt;"N",
INDEX('11.2_Outliers-Collection_cov'!K$5:K$500,MATCH($F278,'11.2_Outliers-Collection_cov'!$F$5:$F$500,0)),""),"")</f>
        <v/>
      </c>
      <c r="O278" s="13" t="str">
        <f>IFERROR(IF(INDEX('11.2_Outliers-Collection_cov'!$N$5:$N$500,MATCH($F278,'11.2_Outliers-Collection_cov'!$F$5:$F$500,0))&lt;&gt;"N",
INDEX('11.2_Outliers-Collection_cov'!L$5:L$500,MATCH($F278,'11.2_Outliers-Collection_cov'!$F$5:$F$500,0)),""),"")</f>
        <v/>
      </c>
      <c r="P278" s="14">
        <f>IFERROR(IF(INDEX('11.3_Outliers-Plastic'!$N$5:$N$500,MATCH($F278,'11.3_Outliers-Plastic'!$F$5:$F$500,0))&lt;&gt;"N",
INDEX('11.3_Outliers-Plastic'!J$5:J$500,MATCH($F278,'11.3_Outliers-Plastic'!$F$5:$F$500,0)),""),"")</f>
        <v>8.17</v>
      </c>
      <c r="Q278" s="8">
        <f>IFERROR(IF(INDEX('11.3_Outliers-Plastic'!$N$5:$N$500,MATCH($F278,'11.3_Outliers-Plastic'!$F$5:$F$500,0))&lt;&gt;"N",
INDEX('11.3_Outliers-Plastic'!K$5:K$500,MATCH($F278,'11.3_Outliers-Plastic'!$F$5:$F$500,0)),""),"")</f>
        <v>2012</v>
      </c>
      <c r="R278" s="14" t="str">
        <f>IFERROR(IF(INDEX('11.3_Outliers-Plastic'!$N$5:$N$500,MATCH($F278,'11.3_Outliers-Plastic'!$F$5:$F$500,0))&lt;&gt;"N",
INDEX('11.3_Outliers-Plastic'!L$5:L$500,MATCH($F278,'11.3_Outliers-Plastic'!$F$5:$F$500,0)),""),"")</f>
        <v>WaW_247</v>
      </c>
      <c r="S278" s="12"/>
      <c r="T278" s="5"/>
      <c r="U278" s="5" t="s">
        <v>1569</v>
      </c>
      <c r="V278" s="14" t="str">
        <f>IFERROR(IF(INDEX('11.5_Outliers-Other_recovery'!$N$5:$N$500,MATCH($F278,'11.5_Outliers-Other_recovery'!$F$5:$F$500,0))&lt;&gt;"N",
INDEX('11.5_Outliers-Other_recovery'!J$5:J$500,MATCH($F278,'11.5_Outliers-Other_recovery'!$F$5:$F$500,0)),""),"")</f>
        <v/>
      </c>
      <c r="W278" s="8" t="str">
        <f>IFERROR(IF(INDEX('11.5_Outliers-Other_recovery'!$N$5:$N$500,MATCH($F278,'11.5_Outliers-Other_recovery'!$F$5:$F$500,0))&lt;&gt;"N",
INDEX('11.5_Outliers-Other_recovery'!K$5:K$500,MATCH($F278,'11.5_Outliers-Other_recovery'!$F$5:$F$500,0)),""),"")</f>
        <v/>
      </c>
      <c r="X278" s="14" t="str">
        <f>IFERROR(IF(INDEX('11.5_Outliers-Other_recovery'!$N$5:$N$500,MATCH($F278,'11.5_Outliers-Other_recovery'!$F$5:$F$500,0))&lt;&gt;"N",
INDEX('11.5_Outliers-Other_recovery'!L$5:L$500,MATCH($F278,'11.5_Outliers-Other_recovery'!$F$5:$F$500,0)),""),"")</f>
        <v/>
      </c>
      <c r="Y278" s="14" t="str">
        <f>IFERROR(IF(INDEX('11.4_Outliers-Formal_dry_recy'!$N$5:$N$500,MATCH($F278,'11.4_Outliers-Formal_dry_recy'!$F$5:$F$500,0))&lt;&gt;"N",
INDEX('11.4_Outliers-Formal_dry_recy'!J$5:J$500,MATCH($F278,'11.4_Outliers-Formal_dry_recy'!$F$5:$F$500,0)),""),"")</f>
        <v/>
      </c>
      <c r="Z278" s="8" t="str">
        <f>IFERROR(IF(INDEX('11.4_Outliers-Formal_dry_recy'!$N$5:$N$500,MATCH($F278,'11.4_Outliers-Formal_dry_recy'!$F$5:$F$500,0))&lt;&gt;"N",
INDEX('11.4_Outliers-Formal_dry_recy'!K$5:K$500,MATCH($F278,'11.4_Outliers-Formal_dry_recy'!$F$5:$F$500,0)),""),"")</f>
        <v/>
      </c>
      <c r="AA278" s="14" t="str">
        <f>IFERROR(IF(INDEX('11.4_Outliers-Formal_dry_recy'!$N$5:$N$500,MATCH($F278,'11.4_Outliers-Formal_dry_recy'!$F$5:$F$500,0))&lt;&gt;"N",
INDEX('11.4_Outliers-Formal_dry_recy'!L$5:L$500,MATCH($F278,'11.4_Outliers-Formal_dry_recy'!$F$5:$F$500,0)),""),"")</f>
        <v/>
      </c>
      <c r="AB278" s="14" t="str">
        <f>IFERROR(IF(INDEX('11.6_Outliers-Incineration'!$N$5:$N$500,MATCH($F278,'11.6_Outliers-Incineration'!$F$5:$F$500,0))&lt;&gt;"N",
INDEX('11.6_Outliers-Incineration'!J$5:J$500,MATCH($F278,'11.6_Outliers-Incineration'!$F$5:$F$500,0)),""),"")</f>
        <v/>
      </c>
      <c r="AC278" s="8" t="str">
        <f>IFERROR(IF(INDEX('11.6_Outliers-Incineration'!$N$5:$N$500,MATCH($F278,'11.6_Outliers-Incineration'!$F$5:$F$500,0))&lt;&gt;"N",
INDEX('11.6_Outliers-Incineration'!K$5:K$500,MATCH($F278,'11.6_Outliers-Incineration'!$F$5:$F$500,0)),""),"")</f>
        <v/>
      </c>
      <c r="AD278" s="14" t="str">
        <f>IFERROR(IF(INDEX('11.6_Outliers-Incineration'!$N$5:$N$500,MATCH($F278,'11.6_Outliers-Incineration'!$F$5:$F$500,0))&lt;&gt;"N",
INDEX('11.6_Outliers-Incineration'!L$5:L$500,MATCH($F278,'11.6_Outliers-Incineration'!$F$5:$F$500,0)),""),"")</f>
        <v/>
      </c>
      <c r="AE278" s="14" t="str">
        <f>IFERROR(IF(INDEX('11.7_Outliers-Controlled_disp'!$N$5:$N$500,MATCH($F278,'11.7_Outliers-Controlled_disp'!$F$5:$F$500,0))&lt;&gt;"N",
INDEX('11.7_Outliers-Controlled_disp'!J$5:J$500,MATCH($F278,'11.7_Outliers-Controlled_disp'!$F$5:$F$500,0)),""),"")</f>
        <v/>
      </c>
      <c r="AF278" s="8" t="str">
        <f>IFERROR(IF(INDEX('11.7_Outliers-Controlled_disp'!$N$5:$N$500,MATCH($F278,'11.7_Outliers-Controlled_disp'!$F$5:$F$500,0))&lt;&gt;"N",
INDEX('11.7_Outliers-Controlled_disp'!K$5:K$500,MATCH($F278,'11.7_Outliers-Controlled_disp'!$F$5:$F$500,0)),""),"")</f>
        <v/>
      </c>
      <c r="AG278" s="14" t="str">
        <f>IFERROR(IF(INDEX('11.7_Outliers-Controlled_disp'!$N$5:$N$500,MATCH($F278,'11.7_Outliers-Controlled_disp'!$F$5:$F$500,0))&lt;&gt;"N",
INDEX('11.7_Outliers-Controlled_disp'!L$5:L$500,MATCH($F278,'11.7_Outliers-Controlled_disp'!$F$5:$F$500,0)),""),"")</f>
        <v/>
      </c>
      <c r="AI278" s="5"/>
      <c r="AJ278" s="5" t="s">
        <v>1569</v>
      </c>
      <c r="AK278" s="5">
        <f t="shared" si="4"/>
        <v>1</v>
      </c>
    </row>
    <row r="279" spans="1:37" x14ac:dyDescent="0.25">
      <c r="A279" s="5" t="s">
        <v>526</v>
      </c>
      <c r="B279" s="5" t="s">
        <v>494</v>
      </c>
      <c r="C279" s="5" t="s">
        <v>493</v>
      </c>
      <c r="D279" s="5" t="s">
        <v>360</v>
      </c>
      <c r="E279" s="5" t="s">
        <v>528</v>
      </c>
      <c r="F279" s="5" t="s">
        <v>527</v>
      </c>
      <c r="G279" s="5">
        <v>4</v>
      </c>
      <c r="H279" s="15">
        <v>1</v>
      </c>
      <c r="I279" s="4" t="s">
        <v>1934</v>
      </c>
      <c r="J279" s="13" t="str">
        <f>IFERROR(IF(INDEX('11.1_Outliers-Generation'!$N$5:$N$500,MATCH($F279,'11.1_Outliers-Generation'!$F$5:$F$500,0))&lt;&gt;"N",
INDEX('11.1_Outliers-Generation'!J$5:J$500,MATCH($F279,'11.1_Outliers-Generation'!$F$5:$F$500,0)),""),"")</f>
        <v/>
      </c>
      <c r="K279" s="8" t="str">
        <f>IFERROR(IF(INDEX('11.1_Outliers-Generation'!$N$5:$N$500,MATCH($F279,'11.1_Outliers-Generation'!$F$5:$F$500,0))&lt;&gt;"N",
INDEX('11.1_Outliers-Generation'!K$5:K$500,MATCH($F279,'11.1_Outliers-Generation'!$F$5:$F$500,0)),""),"")</f>
        <v/>
      </c>
      <c r="L279" s="13" t="str">
        <f>IFERROR(IF(INDEX('11.1_Outliers-Generation'!$N$5:$N$500,MATCH($F279,'11.1_Outliers-Generation'!$F$5:$F$500,0))&lt;&gt;"N",
INDEX('11.1_Outliers-Generation'!L$5:L$500,MATCH($F279,'11.1_Outliers-Generation'!$F$5:$F$500,0)),""),"")</f>
        <v/>
      </c>
      <c r="M279" s="14" t="str">
        <f>IFERROR(IF(INDEX('11.2_Outliers-Collection_cov'!$N$5:$N$500,MATCH($F279,'11.2_Outliers-Collection_cov'!$F$5:$F$500,0))&lt;&gt;"N",
INDEX('11.2_Outliers-Collection_cov'!J$5:J$500,MATCH($F279,'11.2_Outliers-Collection_cov'!$F$5:$F$500,0)),""),"")</f>
        <v/>
      </c>
      <c r="N279" s="8" t="str">
        <f>IFERROR(IF(INDEX('11.2_Outliers-Collection_cov'!$N$5:$N$500,MATCH($F279,'11.2_Outliers-Collection_cov'!$F$5:$F$500,0))&lt;&gt;"N",
INDEX('11.2_Outliers-Collection_cov'!K$5:K$500,MATCH($F279,'11.2_Outliers-Collection_cov'!$F$5:$F$500,0)),""),"")</f>
        <v/>
      </c>
      <c r="O279" s="13" t="str">
        <f>IFERROR(IF(INDEX('11.2_Outliers-Collection_cov'!$N$5:$N$500,MATCH($F279,'11.2_Outliers-Collection_cov'!$F$5:$F$500,0))&lt;&gt;"N",
INDEX('11.2_Outliers-Collection_cov'!L$5:L$500,MATCH($F279,'11.2_Outliers-Collection_cov'!$F$5:$F$500,0)),""),"")</f>
        <v/>
      </c>
      <c r="P279" s="14">
        <f>IFERROR(IF(INDEX('11.3_Outliers-Plastic'!$N$5:$N$500,MATCH($F279,'11.3_Outliers-Plastic'!$F$5:$F$500,0))&lt;&gt;"N",
INDEX('11.3_Outliers-Plastic'!J$5:J$500,MATCH($F279,'11.3_Outliers-Plastic'!$F$5:$F$500,0)),""),"")</f>
        <v>6.8706870687068697</v>
      </c>
      <c r="Q279" s="8">
        <f>IFERROR(IF(INDEX('11.3_Outliers-Plastic'!$N$5:$N$500,MATCH($F279,'11.3_Outliers-Plastic'!$F$5:$F$500,0))&lt;&gt;"N",
INDEX('11.3_Outliers-Plastic'!K$5:K$500,MATCH($F279,'11.3_Outliers-Plastic'!$F$5:$F$500,0)),""),"")</f>
        <v>2016</v>
      </c>
      <c r="R279" s="14" t="str">
        <f>IFERROR(IF(INDEX('11.3_Outliers-Plastic'!$N$5:$N$500,MATCH($F279,'11.3_Outliers-Plastic'!$F$5:$F$500,0))&lt;&gt;"N",
INDEX('11.3_Outliers-Plastic'!L$5:L$500,MATCH($F279,'11.3_Outliers-Plastic'!$F$5:$F$500,0)),""),"")</f>
        <v>WaW_248</v>
      </c>
      <c r="S279" s="12"/>
      <c r="T279" s="5"/>
      <c r="U279" s="5" t="s">
        <v>1569</v>
      </c>
      <c r="V279" s="14">
        <f>IFERROR(IF(INDEX('11.5_Outliers-Other_recovery'!$N$5:$N$500,MATCH($F279,'11.5_Outliers-Other_recovery'!$F$5:$F$500,0))&lt;&gt;"N",
INDEX('11.5_Outliers-Other_recovery'!J$5:J$500,MATCH($F279,'11.5_Outliers-Other_recovery'!$F$5:$F$500,0)),""),"")</f>
        <v>0</v>
      </c>
      <c r="W279" s="8">
        <f>IFERROR(IF(INDEX('11.5_Outliers-Other_recovery'!$N$5:$N$500,MATCH($F279,'11.5_Outliers-Other_recovery'!$F$5:$F$500,0))&lt;&gt;"N",
INDEX('11.5_Outliers-Other_recovery'!K$5:K$500,MATCH($F279,'11.5_Outliers-Other_recovery'!$F$5:$F$500,0)),""),"")</f>
        <v>2016</v>
      </c>
      <c r="X279" s="14" t="str">
        <f>IFERROR(IF(INDEX('11.5_Outliers-Other_recovery'!$N$5:$N$500,MATCH($F279,'11.5_Outliers-Other_recovery'!$F$5:$F$500,0))&lt;&gt;"N",
INDEX('11.5_Outliers-Other_recovery'!L$5:L$500,MATCH($F279,'11.5_Outliers-Other_recovery'!$F$5:$F$500,0)),""),"")</f>
        <v>WaW_248</v>
      </c>
      <c r="Y279" s="14">
        <f>IFERROR(IF(INDEX('11.4_Outliers-Formal_dry_recy'!$N$5:$N$500,MATCH($F279,'11.4_Outliers-Formal_dry_recy'!$F$5:$F$500,0))&lt;&gt;"N",
INDEX('11.4_Outliers-Formal_dry_recy'!J$5:J$500,MATCH($F279,'11.4_Outliers-Formal_dry_recy'!$F$5:$F$500,0)),""),"")</f>
        <v>0</v>
      </c>
      <c r="Z279" s="8">
        <f>IFERROR(IF(INDEX('11.4_Outliers-Formal_dry_recy'!$N$5:$N$500,MATCH($F279,'11.4_Outliers-Formal_dry_recy'!$F$5:$F$500,0))&lt;&gt;"N",
INDEX('11.4_Outliers-Formal_dry_recy'!K$5:K$500,MATCH($F279,'11.4_Outliers-Formal_dry_recy'!$F$5:$F$500,0)),""),"")</f>
        <v>2016</v>
      </c>
      <c r="AA279" s="14" t="str">
        <f>IFERROR(IF(INDEX('11.4_Outliers-Formal_dry_recy'!$N$5:$N$500,MATCH($F279,'11.4_Outliers-Formal_dry_recy'!$F$5:$F$500,0))&lt;&gt;"N",
INDEX('11.4_Outliers-Formal_dry_recy'!L$5:L$500,MATCH($F279,'11.4_Outliers-Formal_dry_recy'!$F$5:$F$500,0)),""),"")</f>
        <v>WaW_248</v>
      </c>
      <c r="AB279" s="14">
        <f>IFERROR(IF(INDEX('11.6_Outliers-Incineration'!$N$5:$N$500,MATCH($F279,'11.6_Outliers-Incineration'!$F$5:$F$500,0))&lt;&gt;"N",
INDEX('11.6_Outliers-Incineration'!J$5:J$500,MATCH($F279,'11.6_Outliers-Incineration'!$F$5:$F$500,0)),""),"")</f>
        <v>0</v>
      </c>
      <c r="AC279" s="8">
        <f>IFERROR(IF(INDEX('11.6_Outliers-Incineration'!$N$5:$N$500,MATCH($F279,'11.6_Outliers-Incineration'!$F$5:$F$500,0))&lt;&gt;"N",
INDEX('11.6_Outliers-Incineration'!K$5:K$500,MATCH($F279,'11.6_Outliers-Incineration'!$F$5:$F$500,0)),""),"")</f>
        <v>2016</v>
      </c>
      <c r="AD279" s="14" t="str">
        <f>IFERROR(IF(INDEX('11.6_Outliers-Incineration'!$N$5:$N$500,MATCH($F279,'11.6_Outliers-Incineration'!$F$5:$F$500,0))&lt;&gt;"N",
INDEX('11.6_Outliers-Incineration'!L$5:L$500,MATCH($F279,'11.6_Outliers-Incineration'!$F$5:$F$500,0)),""),"")</f>
        <v>WaW_248</v>
      </c>
      <c r="AE279" s="14">
        <f>IFERROR(IF(INDEX('11.7_Outliers-Controlled_disp'!$N$5:$N$500,MATCH($F279,'11.7_Outliers-Controlled_disp'!$F$5:$F$500,0))&lt;&gt;"N",
INDEX('11.7_Outliers-Controlled_disp'!J$5:J$500,MATCH($F279,'11.7_Outliers-Controlled_disp'!$F$5:$F$500,0)),""),"")</f>
        <v>0</v>
      </c>
      <c r="AF279" s="8">
        <f>IFERROR(IF(INDEX('11.7_Outliers-Controlled_disp'!$N$5:$N$500,MATCH($F279,'11.7_Outliers-Controlled_disp'!$F$5:$F$500,0))&lt;&gt;"N",
INDEX('11.7_Outliers-Controlled_disp'!K$5:K$500,MATCH($F279,'11.7_Outliers-Controlled_disp'!$F$5:$F$500,0)),""),"")</f>
        <v>2016</v>
      </c>
      <c r="AG279" s="14" t="str">
        <f>IFERROR(IF(INDEX('11.7_Outliers-Controlled_disp'!$N$5:$N$500,MATCH($F279,'11.7_Outliers-Controlled_disp'!$F$5:$F$500,0))&lt;&gt;"N",
INDEX('11.7_Outliers-Controlled_disp'!L$5:L$500,MATCH($F279,'11.7_Outliers-Controlled_disp'!$F$5:$F$500,0)),""),"")</f>
        <v>WaW_248</v>
      </c>
      <c r="AI279" s="5"/>
      <c r="AJ279" s="5" t="s">
        <v>1569</v>
      </c>
      <c r="AK279" s="5">
        <f t="shared" si="4"/>
        <v>5</v>
      </c>
    </row>
    <row r="280" spans="1:37" x14ac:dyDescent="0.25">
      <c r="A280" s="5" t="s">
        <v>218</v>
      </c>
      <c r="B280" s="5" t="s">
        <v>221</v>
      </c>
      <c r="C280" s="5" t="s">
        <v>220</v>
      </c>
      <c r="D280" s="5" t="s">
        <v>35</v>
      </c>
      <c r="E280" s="5" t="s">
        <v>222</v>
      </c>
      <c r="F280" s="5" t="s">
        <v>219</v>
      </c>
      <c r="G280" s="5">
        <v>2</v>
      </c>
      <c r="H280" s="15">
        <v>1</v>
      </c>
      <c r="I280" s="4"/>
      <c r="J280" s="13">
        <f>IFERROR(IF(INDEX('11.1_Outliers-Generation'!$N$5:$N$500,MATCH($F280,'11.1_Outliers-Generation'!$F$5:$F$500,0))&lt;&gt;"N",
INDEX('11.1_Outliers-Generation'!J$5:J$500,MATCH($F280,'11.1_Outliers-Generation'!$F$5:$F$500,0)),""),"")</f>
        <v>1.1115333556061353</v>
      </c>
      <c r="K280" s="8">
        <f>IFERROR(IF(INDEX('11.1_Outliers-Generation'!$N$5:$N$500,MATCH($F280,'11.1_Outliers-Generation'!$F$5:$F$500,0))&lt;&gt;"N",
INDEX('11.1_Outliers-Generation'!K$5:K$500,MATCH($F280,'11.1_Outliers-Generation'!$F$5:$F$500,0)),""),"")</f>
        <v>2013</v>
      </c>
      <c r="L280" s="13" t="str">
        <f>IFERROR(IF(INDEX('11.1_Outliers-Generation'!$N$5:$N$500,MATCH($F280,'11.1_Outliers-Generation'!$F$5:$F$500,0))&lt;&gt;"N",
INDEX('11.1_Outliers-Generation'!L$5:L$500,MATCH($F280,'11.1_Outliers-Generation'!$F$5:$F$500,0)),""),"")</f>
        <v>WaW_249</v>
      </c>
      <c r="M280" s="14" t="str">
        <f>IFERROR(IF(INDEX('11.2_Outliers-Collection_cov'!$N$5:$N$500,MATCH($F280,'11.2_Outliers-Collection_cov'!$F$5:$F$500,0))&lt;&gt;"N",
INDEX('11.2_Outliers-Collection_cov'!J$5:J$500,MATCH($F280,'11.2_Outliers-Collection_cov'!$F$5:$F$500,0)),""),"")</f>
        <v/>
      </c>
      <c r="N280" s="8" t="str">
        <f>IFERROR(IF(INDEX('11.2_Outliers-Collection_cov'!$N$5:$N$500,MATCH($F280,'11.2_Outliers-Collection_cov'!$F$5:$F$500,0))&lt;&gt;"N",
INDEX('11.2_Outliers-Collection_cov'!K$5:K$500,MATCH($F280,'11.2_Outliers-Collection_cov'!$F$5:$F$500,0)),""),"")</f>
        <v/>
      </c>
      <c r="O280" s="13" t="str">
        <f>IFERROR(IF(INDEX('11.2_Outliers-Collection_cov'!$N$5:$N$500,MATCH($F280,'11.2_Outliers-Collection_cov'!$F$5:$F$500,0))&lt;&gt;"N",
INDEX('11.2_Outliers-Collection_cov'!L$5:L$500,MATCH($F280,'11.2_Outliers-Collection_cov'!$F$5:$F$500,0)),""),"")</f>
        <v/>
      </c>
      <c r="P280" s="14">
        <f>IFERROR(IF(INDEX('11.3_Outliers-Plastic'!$N$5:$N$500,MATCH($F280,'11.3_Outliers-Plastic'!$F$5:$F$500,0))&lt;&gt;"N",
INDEX('11.3_Outliers-Plastic'!J$5:J$500,MATCH($F280,'11.3_Outliers-Plastic'!$F$5:$F$500,0)),""),"")</f>
        <v>6.4</v>
      </c>
      <c r="Q280" s="8">
        <f>IFERROR(IF(INDEX('11.3_Outliers-Plastic'!$N$5:$N$500,MATCH($F280,'11.3_Outliers-Plastic'!$F$5:$F$500,0))&lt;&gt;"N",
INDEX('11.3_Outliers-Plastic'!K$5:K$500,MATCH($F280,'11.3_Outliers-Plastic'!$F$5:$F$500,0)),""),"")</f>
        <v>2013</v>
      </c>
      <c r="R280" s="14" t="str">
        <f>IFERROR(IF(INDEX('11.3_Outliers-Plastic'!$N$5:$N$500,MATCH($F280,'11.3_Outliers-Plastic'!$F$5:$F$500,0))&lt;&gt;"N",
INDEX('11.3_Outliers-Plastic'!L$5:L$500,MATCH($F280,'11.3_Outliers-Plastic'!$F$5:$F$500,0)),""),"")</f>
        <v>WaW_249</v>
      </c>
      <c r="S280" s="12"/>
      <c r="T280" s="5"/>
      <c r="U280" s="5" t="s">
        <v>1569</v>
      </c>
      <c r="V280" s="14">
        <f>IFERROR(IF(INDEX('11.5_Outliers-Other_recovery'!$N$5:$N$500,MATCH($F280,'11.5_Outliers-Other_recovery'!$F$5:$F$500,0))&lt;&gt;"N",
INDEX('11.5_Outliers-Other_recovery'!J$5:J$500,MATCH($F280,'11.5_Outliers-Other_recovery'!$F$5:$F$500,0)),""),"")</f>
        <v>0</v>
      </c>
      <c r="W280" s="8">
        <f>IFERROR(IF(INDEX('11.5_Outliers-Other_recovery'!$N$5:$N$500,MATCH($F280,'11.5_Outliers-Other_recovery'!$F$5:$F$500,0))&lt;&gt;"N",
INDEX('11.5_Outliers-Other_recovery'!K$5:K$500,MATCH($F280,'11.5_Outliers-Other_recovery'!$F$5:$F$500,0)),""),"")</f>
        <v>2013</v>
      </c>
      <c r="X280" s="14" t="str">
        <f>IFERROR(IF(INDEX('11.5_Outliers-Other_recovery'!$N$5:$N$500,MATCH($F280,'11.5_Outliers-Other_recovery'!$F$5:$F$500,0))&lt;&gt;"N",
INDEX('11.5_Outliers-Other_recovery'!L$5:L$500,MATCH($F280,'11.5_Outliers-Other_recovery'!$F$5:$F$500,0)),""),"")</f>
        <v>WaW_249</v>
      </c>
      <c r="Y280" s="14">
        <f>IFERROR(IF(INDEX('11.4_Outliers-Formal_dry_recy'!$N$5:$N$500,MATCH($F280,'11.4_Outliers-Formal_dry_recy'!$F$5:$F$500,0))&lt;&gt;"N",
INDEX('11.4_Outliers-Formal_dry_recy'!J$5:J$500,MATCH($F280,'11.4_Outliers-Formal_dry_recy'!$F$5:$F$500,0)),""),"")</f>
        <v>14</v>
      </c>
      <c r="Z280" s="8">
        <f>IFERROR(IF(INDEX('11.4_Outliers-Formal_dry_recy'!$N$5:$N$500,MATCH($F280,'11.4_Outliers-Formal_dry_recy'!$F$5:$F$500,0))&lt;&gt;"N",
INDEX('11.4_Outliers-Formal_dry_recy'!K$5:K$500,MATCH($F280,'11.4_Outliers-Formal_dry_recy'!$F$5:$F$500,0)),""),"")</f>
        <v>2013</v>
      </c>
      <c r="AA280" s="14" t="str">
        <f>IFERROR(IF(INDEX('11.4_Outliers-Formal_dry_recy'!$N$5:$N$500,MATCH($F280,'11.4_Outliers-Formal_dry_recy'!$F$5:$F$500,0))&lt;&gt;"N",
INDEX('11.4_Outliers-Formal_dry_recy'!L$5:L$500,MATCH($F280,'11.4_Outliers-Formal_dry_recy'!$F$5:$F$500,0)),""),"")</f>
        <v>WaW_249</v>
      </c>
      <c r="AB280" s="14">
        <f>IFERROR(IF(INDEX('11.6_Outliers-Incineration'!$N$5:$N$500,MATCH($F280,'11.6_Outliers-Incineration'!$F$5:$F$500,0))&lt;&gt;"N",
INDEX('11.6_Outliers-Incineration'!J$5:J$500,MATCH($F280,'11.6_Outliers-Incineration'!$F$5:$F$500,0)),""),"")</f>
        <v>0</v>
      </c>
      <c r="AC280" s="8">
        <f>IFERROR(IF(INDEX('11.6_Outliers-Incineration'!$N$5:$N$500,MATCH($F280,'11.6_Outliers-Incineration'!$F$5:$F$500,0))&lt;&gt;"N",
INDEX('11.6_Outliers-Incineration'!K$5:K$500,MATCH($F280,'11.6_Outliers-Incineration'!$F$5:$F$500,0)),""),"")</f>
        <v>2013</v>
      </c>
      <c r="AD280" s="14" t="str">
        <f>IFERROR(IF(INDEX('11.6_Outliers-Incineration'!$N$5:$N$500,MATCH($F280,'11.6_Outliers-Incineration'!$F$5:$F$500,0))&lt;&gt;"N",
INDEX('11.6_Outliers-Incineration'!L$5:L$500,MATCH($F280,'11.6_Outliers-Incineration'!$F$5:$F$500,0)),""),"")</f>
        <v>WaW_249</v>
      </c>
      <c r="AG280" s="14"/>
      <c r="AI280" s="5"/>
      <c r="AJ280" s="5" t="s">
        <v>1569</v>
      </c>
      <c r="AK280" s="5">
        <f t="shared" si="4"/>
        <v>5</v>
      </c>
    </row>
    <row r="281" spans="1:37" x14ac:dyDescent="0.25">
      <c r="A281" s="5" t="s">
        <v>223</v>
      </c>
      <c r="B281" s="5" t="s">
        <v>221</v>
      </c>
      <c r="C281" s="5" t="s">
        <v>220</v>
      </c>
      <c r="D281" s="5" t="s">
        <v>35</v>
      </c>
      <c r="E281" s="5" t="s">
        <v>225</v>
      </c>
      <c r="F281" s="5" t="s">
        <v>224</v>
      </c>
      <c r="G281" s="5">
        <v>2</v>
      </c>
      <c r="H281" s="15">
        <v>1</v>
      </c>
      <c r="I281" s="4"/>
      <c r="J281" s="13" t="str">
        <f>IFERROR(IF(INDEX('11.1_Outliers-Generation'!$N$5:$N$500,MATCH($F281,'11.1_Outliers-Generation'!$F$5:$F$500,0))&lt;&gt;"N",
INDEX('11.1_Outliers-Generation'!J$5:J$500,MATCH($F281,'11.1_Outliers-Generation'!$F$5:$F$500,0)),""),"")</f>
        <v/>
      </c>
      <c r="K281" s="8" t="str">
        <f>IFERROR(IF(INDEX('11.1_Outliers-Generation'!$N$5:$N$500,MATCH($F281,'11.1_Outliers-Generation'!$F$5:$F$500,0))&lt;&gt;"N",
INDEX('11.1_Outliers-Generation'!K$5:K$500,MATCH($F281,'11.1_Outliers-Generation'!$F$5:$F$500,0)),""),"")</f>
        <v/>
      </c>
      <c r="L281" s="13" t="str">
        <f>IFERROR(IF(INDEX('11.1_Outliers-Generation'!$N$5:$N$500,MATCH($F281,'11.1_Outliers-Generation'!$F$5:$F$500,0))&lt;&gt;"N",
INDEX('11.1_Outliers-Generation'!L$5:L$500,MATCH($F281,'11.1_Outliers-Generation'!$F$5:$F$500,0)),""),"")</f>
        <v/>
      </c>
      <c r="M281" s="14" t="str">
        <f>IFERROR(IF(INDEX('11.2_Outliers-Collection_cov'!$N$5:$N$500,MATCH($F281,'11.2_Outliers-Collection_cov'!$F$5:$F$500,0))&lt;&gt;"N",
INDEX('11.2_Outliers-Collection_cov'!J$5:J$500,MATCH($F281,'11.2_Outliers-Collection_cov'!$F$5:$F$500,0)),""),"")</f>
        <v/>
      </c>
      <c r="N281" s="8" t="str">
        <f>IFERROR(IF(INDEX('11.2_Outliers-Collection_cov'!$N$5:$N$500,MATCH($F281,'11.2_Outliers-Collection_cov'!$F$5:$F$500,0))&lt;&gt;"N",
INDEX('11.2_Outliers-Collection_cov'!K$5:K$500,MATCH($F281,'11.2_Outliers-Collection_cov'!$F$5:$F$500,0)),""),"")</f>
        <v/>
      </c>
      <c r="O281" s="13" t="str">
        <f>IFERROR(IF(INDEX('11.2_Outliers-Collection_cov'!$N$5:$N$500,MATCH($F281,'11.2_Outliers-Collection_cov'!$F$5:$F$500,0))&lt;&gt;"N",
INDEX('11.2_Outliers-Collection_cov'!L$5:L$500,MATCH($F281,'11.2_Outliers-Collection_cov'!$F$5:$F$500,0)),""),"")</f>
        <v/>
      </c>
      <c r="P281" s="14">
        <f>IFERROR(IF(INDEX('11.3_Outliers-Plastic'!$N$5:$N$500,MATCH($F281,'11.3_Outliers-Plastic'!$F$5:$F$500,0))&lt;&gt;"N",
INDEX('11.3_Outliers-Plastic'!J$5:J$500,MATCH($F281,'11.3_Outliers-Plastic'!$F$5:$F$500,0)),""),"")</f>
        <v>13.592233009708737</v>
      </c>
      <c r="Q281" s="8" t="str">
        <f>IFERROR(IF(INDEX('11.3_Outliers-Plastic'!$N$5:$N$500,MATCH($F281,'11.3_Outliers-Plastic'!$F$5:$F$500,0))&lt;&gt;"N",
INDEX('11.3_Outliers-Plastic'!K$5:K$500,MATCH($F281,'11.3_Outliers-Plastic'!$F$5:$F$500,0)),""),"")</f>
        <v/>
      </c>
      <c r="R281" s="14" t="str">
        <f>IFERROR(IF(INDEX('11.3_Outliers-Plastic'!$N$5:$N$500,MATCH($F281,'11.3_Outliers-Plastic'!$F$5:$F$500,0))&lt;&gt;"N",
INDEX('11.3_Outliers-Plastic'!L$5:L$500,MATCH($F281,'11.3_Outliers-Plastic'!$F$5:$F$500,0)),""),"")</f>
        <v>WaW_250</v>
      </c>
      <c r="S281" s="12"/>
      <c r="T281" s="5"/>
      <c r="U281" s="5" t="s">
        <v>1569</v>
      </c>
      <c r="V281" s="14" t="str">
        <f>IFERROR(IF(INDEX('11.5_Outliers-Other_recovery'!$N$5:$N$500,MATCH($F281,'11.5_Outliers-Other_recovery'!$F$5:$F$500,0))&lt;&gt;"N",
INDEX('11.5_Outliers-Other_recovery'!J$5:J$500,MATCH($F281,'11.5_Outliers-Other_recovery'!$F$5:$F$500,0)),""),"")</f>
        <v/>
      </c>
      <c r="W281" s="8" t="str">
        <f>IFERROR(IF(INDEX('11.5_Outliers-Other_recovery'!$N$5:$N$500,MATCH($F281,'11.5_Outliers-Other_recovery'!$F$5:$F$500,0))&lt;&gt;"N",
INDEX('11.5_Outliers-Other_recovery'!K$5:K$500,MATCH($F281,'11.5_Outliers-Other_recovery'!$F$5:$F$500,0)),""),"")</f>
        <v/>
      </c>
      <c r="X281" s="14" t="str">
        <f>IFERROR(IF(INDEX('11.5_Outliers-Other_recovery'!$N$5:$N$500,MATCH($F281,'11.5_Outliers-Other_recovery'!$F$5:$F$500,0))&lt;&gt;"N",
INDEX('11.5_Outliers-Other_recovery'!L$5:L$500,MATCH($F281,'11.5_Outliers-Other_recovery'!$F$5:$F$500,0)),""),"")</f>
        <v/>
      </c>
      <c r="Y281" s="14" t="str">
        <f>IFERROR(IF(INDEX('11.4_Outliers-Formal_dry_recy'!$N$5:$N$500,MATCH($F281,'11.4_Outliers-Formal_dry_recy'!$F$5:$F$500,0))&lt;&gt;"N",
INDEX('11.4_Outliers-Formal_dry_recy'!J$5:J$500,MATCH($F281,'11.4_Outliers-Formal_dry_recy'!$F$5:$F$500,0)),""),"")</f>
        <v/>
      </c>
      <c r="Z281" s="8" t="str">
        <f>IFERROR(IF(INDEX('11.4_Outliers-Formal_dry_recy'!$N$5:$N$500,MATCH($F281,'11.4_Outliers-Formal_dry_recy'!$F$5:$F$500,0))&lt;&gt;"N",
INDEX('11.4_Outliers-Formal_dry_recy'!K$5:K$500,MATCH($F281,'11.4_Outliers-Formal_dry_recy'!$F$5:$F$500,0)),""),"")</f>
        <v/>
      </c>
      <c r="AA281" s="14" t="str">
        <f>IFERROR(IF(INDEX('11.4_Outliers-Formal_dry_recy'!$N$5:$N$500,MATCH($F281,'11.4_Outliers-Formal_dry_recy'!$F$5:$F$500,0))&lt;&gt;"N",
INDEX('11.4_Outliers-Formal_dry_recy'!L$5:L$500,MATCH($F281,'11.4_Outliers-Formal_dry_recy'!$F$5:$F$500,0)),""),"")</f>
        <v/>
      </c>
      <c r="AB281" s="14" t="str">
        <f>IFERROR(IF(INDEX('11.6_Outliers-Incineration'!$N$5:$N$500,MATCH($F281,'11.6_Outliers-Incineration'!$F$5:$F$500,0))&lt;&gt;"N",
INDEX('11.6_Outliers-Incineration'!J$5:J$500,MATCH($F281,'11.6_Outliers-Incineration'!$F$5:$F$500,0)),""),"")</f>
        <v/>
      </c>
      <c r="AC281" s="8" t="str">
        <f>IFERROR(IF(INDEX('11.6_Outliers-Incineration'!$N$5:$N$500,MATCH($F281,'11.6_Outliers-Incineration'!$F$5:$F$500,0))&lt;&gt;"N",
INDEX('11.6_Outliers-Incineration'!K$5:K$500,MATCH($F281,'11.6_Outliers-Incineration'!$F$5:$F$500,0)),""),"")</f>
        <v/>
      </c>
      <c r="AD281" s="14" t="str">
        <f>IFERROR(IF(INDEX('11.6_Outliers-Incineration'!$N$5:$N$500,MATCH($F281,'11.6_Outliers-Incineration'!$F$5:$F$500,0))&lt;&gt;"N",
INDEX('11.6_Outliers-Incineration'!L$5:L$500,MATCH($F281,'11.6_Outliers-Incineration'!$F$5:$F$500,0)),""),"")</f>
        <v/>
      </c>
      <c r="AE281" s="14" t="s">
        <v>1569</v>
      </c>
      <c r="AF281" s="8" t="s">
        <v>1569</v>
      </c>
      <c r="AG281" s="14" t="s">
        <v>1569</v>
      </c>
      <c r="AI281" s="5"/>
      <c r="AJ281" s="5" t="s">
        <v>1569</v>
      </c>
      <c r="AK281" s="5">
        <f t="shared" si="4"/>
        <v>1</v>
      </c>
    </row>
    <row r="282" spans="1:37" x14ac:dyDescent="0.25">
      <c r="A282" s="5" t="s">
        <v>226</v>
      </c>
      <c r="B282" s="5" t="s">
        <v>229</v>
      </c>
      <c r="C282" s="5" t="s">
        <v>228</v>
      </c>
      <c r="D282" s="5" t="s">
        <v>35</v>
      </c>
      <c r="E282" s="5" t="s">
        <v>230</v>
      </c>
      <c r="F282" s="5" t="s">
        <v>227</v>
      </c>
      <c r="G282" s="5">
        <v>2</v>
      </c>
      <c r="H282" s="15">
        <v>2</v>
      </c>
      <c r="I282" s="4" t="s">
        <v>1935</v>
      </c>
      <c r="J282" s="13">
        <f>IFERROR(IF(INDEX('11.1_Outliers-Generation'!$N$5:$N$500,MATCH($F282,'11.1_Outliers-Generation'!$F$5:$F$500,0))&lt;&gt;"N",
INDEX('11.1_Outliers-Generation'!J$5:J$500,MATCH($F282,'11.1_Outliers-Generation'!$F$5:$F$500,0)),""),"")</f>
        <v>2.1638828284273401</v>
      </c>
      <c r="K282" s="8">
        <f>IFERROR(IF(INDEX('11.1_Outliers-Generation'!$N$5:$N$500,MATCH($F282,'11.1_Outliers-Generation'!$F$5:$F$500,0))&lt;&gt;"N",
INDEX('11.1_Outliers-Generation'!K$5:K$500,MATCH($F282,'11.1_Outliers-Generation'!$F$5:$F$500,0)),""),"")</f>
        <v>2010</v>
      </c>
      <c r="L282" s="13" t="str">
        <f>IFERROR(IF(INDEX('11.1_Outliers-Generation'!$N$5:$N$500,MATCH($F282,'11.1_Outliers-Generation'!$F$5:$F$500,0))&lt;&gt;"N",
INDEX('11.1_Outliers-Generation'!L$5:L$500,MATCH($F282,'11.1_Outliers-Generation'!$F$5:$F$500,0)),""),"")</f>
        <v>WaW_251</v>
      </c>
      <c r="M282" s="14" t="str">
        <f>IFERROR(IF(INDEX('11.2_Outliers-Collection_cov'!$N$5:$N$500,MATCH($F282,'11.2_Outliers-Collection_cov'!$F$5:$F$500,0))&lt;&gt;"N",
INDEX('11.2_Outliers-Collection_cov'!J$5:J$500,MATCH($F282,'11.2_Outliers-Collection_cov'!$F$5:$F$500,0)),""),"")</f>
        <v/>
      </c>
      <c r="N282" s="8" t="str">
        <f>IFERROR(IF(INDEX('11.2_Outliers-Collection_cov'!$N$5:$N$500,MATCH($F282,'11.2_Outliers-Collection_cov'!$F$5:$F$500,0))&lt;&gt;"N",
INDEX('11.2_Outliers-Collection_cov'!K$5:K$500,MATCH($F282,'11.2_Outliers-Collection_cov'!$F$5:$F$500,0)),""),"")</f>
        <v/>
      </c>
      <c r="O282" s="13" t="str">
        <f>IFERROR(IF(INDEX('11.2_Outliers-Collection_cov'!$N$5:$N$500,MATCH($F282,'11.2_Outliers-Collection_cov'!$F$5:$F$500,0))&lt;&gt;"N",
INDEX('11.2_Outliers-Collection_cov'!L$5:L$500,MATCH($F282,'11.2_Outliers-Collection_cov'!$F$5:$F$500,0)),""),"")</f>
        <v/>
      </c>
      <c r="P282" s="14" t="str">
        <f>IFERROR(IF(INDEX('11.3_Outliers-Plastic'!$N$5:$N$500,MATCH($F282,'11.3_Outliers-Plastic'!$F$5:$F$500,0))&lt;&gt;"N",
INDEX('11.3_Outliers-Plastic'!J$5:J$500,MATCH($F282,'11.3_Outliers-Plastic'!$F$5:$F$500,0)),""),"")</f>
        <v/>
      </c>
      <c r="Q282" s="8" t="str">
        <f>IFERROR(IF(INDEX('11.3_Outliers-Plastic'!$N$5:$N$500,MATCH($F282,'11.3_Outliers-Plastic'!$F$5:$F$500,0))&lt;&gt;"N",
INDEX('11.3_Outliers-Plastic'!K$5:K$500,MATCH($F282,'11.3_Outliers-Plastic'!$F$5:$F$500,0)),""),"")</f>
        <v/>
      </c>
      <c r="R282" s="14" t="str">
        <f>IFERROR(IF(INDEX('11.3_Outliers-Plastic'!$N$5:$N$500,MATCH($F282,'11.3_Outliers-Plastic'!$F$5:$F$500,0))&lt;&gt;"N",
INDEX('11.3_Outliers-Plastic'!L$5:L$500,MATCH($F282,'11.3_Outliers-Plastic'!$F$5:$F$500,0)),""),"")</f>
        <v/>
      </c>
      <c r="S282" s="12"/>
      <c r="T282" s="5"/>
      <c r="U282" s="5" t="s">
        <v>1569</v>
      </c>
      <c r="V282" s="14">
        <f>IFERROR(IF(INDEX('11.5_Outliers-Other_recovery'!$N$5:$N$500,MATCH($F282,'11.5_Outliers-Other_recovery'!$F$5:$F$500,0))&lt;&gt;"N",
INDEX('11.5_Outliers-Other_recovery'!J$5:J$500,MATCH($F282,'11.5_Outliers-Other_recovery'!$F$5:$F$500,0)),""),"")</f>
        <v>1</v>
      </c>
      <c r="W282" s="8">
        <f>IFERROR(IF(INDEX('11.5_Outliers-Other_recovery'!$N$5:$N$500,MATCH($F282,'11.5_Outliers-Other_recovery'!$F$5:$F$500,0))&lt;&gt;"N",
INDEX('11.5_Outliers-Other_recovery'!K$5:K$500,MATCH($F282,'11.5_Outliers-Other_recovery'!$F$5:$F$500,0)),""),"")</f>
        <v>2010</v>
      </c>
      <c r="X282" s="14" t="str">
        <f>IFERROR(IF(INDEX('11.5_Outliers-Other_recovery'!$N$5:$N$500,MATCH($F282,'11.5_Outliers-Other_recovery'!$F$5:$F$500,0))&lt;&gt;"N",
INDEX('11.5_Outliers-Other_recovery'!L$5:L$500,MATCH($F282,'11.5_Outliers-Other_recovery'!$F$5:$F$500,0)),""),"")</f>
        <v>WaW_251</v>
      </c>
      <c r="Y282" s="14">
        <f>IFERROR(IF(INDEX('11.4_Outliers-Formal_dry_recy'!$N$5:$N$500,MATCH($F282,'11.4_Outliers-Formal_dry_recy'!$F$5:$F$500,0))&lt;&gt;"N",
INDEX('11.4_Outliers-Formal_dry_recy'!J$5:J$500,MATCH($F282,'11.4_Outliers-Formal_dry_recy'!$F$5:$F$500,0)),""),"")</f>
        <v>10</v>
      </c>
      <c r="Z282" s="8">
        <f>IFERROR(IF(INDEX('11.4_Outliers-Formal_dry_recy'!$N$5:$N$500,MATCH($F282,'11.4_Outliers-Formal_dry_recy'!$F$5:$F$500,0))&lt;&gt;"N",
INDEX('11.4_Outliers-Formal_dry_recy'!K$5:K$500,MATCH($F282,'11.4_Outliers-Formal_dry_recy'!$F$5:$F$500,0)),""),"")</f>
        <v>2010</v>
      </c>
      <c r="AA282" s="14" t="str">
        <f>IFERROR(IF(INDEX('11.4_Outliers-Formal_dry_recy'!$N$5:$N$500,MATCH($F282,'11.4_Outliers-Formal_dry_recy'!$F$5:$F$500,0))&lt;&gt;"N",
INDEX('11.4_Outliers-Formal_dry_recy'!L$5:L$500,MATCH($F282,'11.4_Outliers-Formal_dry_recy'!$F$5:$F$500,0)),""),"")</f>
        <v>WaW_251</v>
      </c>
      <c r="AB282" s="14">
        <f>IFERROR(IF(INDEX('11.6_Outliers-Incineration'!$N$5:$N$500,MATCH($F282,'11.6_Outliers-Incineration'!$F$5:$F$500,0))&lt;&gt;"N",
INDEX('11.6_Outliers-Incineration'!J$5:J$500,MATCH($F282,'11.6_Outliers-Incineration'!$F$5:$F$500,0)),""),"")</f>
        <v>0</v>
      </c>
      <c r="AC282" s="8">
        <f>IFERROR(IF(INDEX('11.6_Outliers-Incineration'!$N$5:$N$500,MATCH($F282,'11.6_Outliers-Incineration'!$F$5:$F$500,0))&lt;&gt;"N",
INDEX('11.6_Outliers-Incineration'!K$5:K$500,MATCH($F282,'11.6_Outliers-Incineration'!$F$5:$F$500,0)),""),"")</f>
        <v>2010</v>
      </c>
      <c r="AD282" s="14" t="str">
        <f>IFERROR(IF(INDEX('11.6_Outliers-Incineration'!$N$5:$N$500,MATCH($F282,'11.6_Outliers-Incineration'!$F$5:$F$500,0))&lt;&gt;"N",
INDEX('11.6_Outliers-Incineration'!L$5:L$500,MATCH($F282,'11.6_Outliers-Incineration'!$F$5:$F$500,0)),""),"")</f>
        <v>WaW_251</v>
      </c>
      <c r="AE282" s="14" t="s">
        <v>1569</v>
      </c>
      <c r="AF282" s="8" t="s">
        <v>1569</v>
      </c>
      <c r="AG282" s="14" t="s">
        <v>1569</v>
      </c>
      <c r="AI282" s="5"/>
      <c r="AJ282" s="5" t="s">
        <v>1569</v>
      </c>
      <c r="AK282" s="5">
        <f t="shared" si="4"/>
        <v>4</v>
      </c>
    </row>
    <row r="283" spans="1:37" x14ac:dyDescent="0.25">
      <c r="A283" s="5" t="s">
        <v>231</v>
      </c>
      <c r="B283" s="5" t="s">
        <v>229</v>
      </c>
      <c r="C283" s="5" t="s">
        <v>228</v>
      </c>
      <c r="D283" s="5" t="s">
        <v>35</v>
      </c>
      <c r="E283" s="5" t="s">
        <v>233</v>
      </c>
      <c r="F283" s="5" t="s">
        <v>232</v>
      </c>
      <c r="G283" s="5">
        <v>2</v>
      </c>
      <c r="H283" s="15">
        <v>1</v>
      </c>
      <c r="I283" s="4"/>
      <c r="J283" s="13" t="str">
        <f>IFERROR(IF(INDEX('11.1_Outliers-Generation'!$N$5:$N$500,MATCH($F283,'11.1_Outliers-Generation'!$F$5:$F$500,0))&lt;&gt;"N",
INDEX('11.1_Outliers-Generation'!J$5:J$500,MATCH($F283,'11.1_Outliers-Generation'!$F$5:$F$500,0)),""),"")</f>
        <v/>
      </c>
      <c r="K283" s="8" t="str">
        <f>IFERROR(IF(INDEX('11.1_Outliers-Generation'!$N$5:$N$500,MATCH($F283,'11.1_Outliers-Generation'!$F$5:$F$500,0))&lt;&gt;"N",
INDEX('11.1_Outliers-Generation'!K$5:K$500,MATCH($F283,'11.1_Outliers-Generation'!$F$5:$F$500,0)),""),"")</f>
        <v/>
      </c>
      <c r="L283" s="13" t="str">
        <f>IFERROR(IF(INDEX('11.1_Outliers-Generation'!$N$5:$N$500,MATCH($F283,'11.1_Outliers-Generation'!$F$5:$F$500,0))&lt;&gt;"N",
INDEX('11.1_Outliers-Generation'!L$5:L$500,MATCH($F283,'11.1_Outliers-Generation'!$F$5:$F$500,0)),""),"")</f>
        <v/>
      </c>
      <c r="M283" s="14" t="str">
        <f>IFERROR(IF(INDEX('11.2_Outliers-Collection_cov'!$N$5:$N$500,MATCH($F283,'11.2_Outliers-Collection_cov'!$F$5:$F$500,0))&lt;&gt;"N",
INDEX('11.2_Outliers-Collection_cov'!J$5:J$500,MATCH($F283,'11.2_Outliers-Collection_cov'!$F$5:$F$500,0)),""),"")</f>
        <v/>
      </c>
      <c r="N283" s="8" t="str">
        <f>IFERROR(IF(INDEX('11.2_Outliers-Collection_cov'!$N$5:$N$500,MATCH($F283,'11.2_Outliers-Collection_cov'!$F$5:$F$500,0))&lt;&gt;"N",
INDEX('11.2_Outliers-Collection_cov'!K$5:K$500,MATCH($F283,'11.2_Outliers-Collection_cov'!$F$5:$F$500,0)),""),"")</f>
        <v/>
      </c>
      <c r="O283" s="13" t="str">
        <f>IFERROR(IF(INDEX('11.2_Outliers-Collection_cov'!$N$5:$N$500,MATCH($F283,'11.2_Outliers-Collection_cov'!$F$5:$F$500,0))&lt;&gt;"N",
INDEX('11.2_Outliers-Collection_cov'!L$5:L$500,MATCH($F283,'11.2_Outliers-Collection_cov'!$F$5:$F$500,0)),""),"")</f>
        <v/>
      </c>
      <c r="P283" s="14">
        <f>IFERROR(IF(INDEX('11.3_Outliers-Plastic'!$N$5:$N$500,MATCH($F283,'11.3_Outliers-Plastic'!$F$5:$F$500,0))&lt;&gt;"N",
INDEX('11.3_Outliers-Plastic'!J$5:J$500,MATCH($F283,'11.3_Outliers-Plastic'!$F$5:$F$500,0)),""),"")</f>
        <v>11.2</v>
      </c>
      <c r="Q283" s="8">
        <f>IFERROR(IF(INDEX('11.3_Outliers-Plastic'!$N$5:$N$500,MATCH($F283,'11.3_Outliers-Plastic'!$F$5:$F$500,0))&lt;&gt;"N",
INDEX('11.3_Outliers-Plastic'!K$5:K$500,MATCH($F283,'11.3_Outliers-Plastic'!$F$5:$F$500,0)),""),"")</f>
        <v>2011</v>
      </c>
      <c r="R283" s="14" t="str">
        <f>IFERROR(IF(INDEX('11.3_Outliers-Plastic'!$N$5:$N$500,MATCH($F283,'11.3_Outliers-Plastic'!$F$5:$F$500,0))&lt;&gt;"N",
INDEX('11.3_Outliers-Plastic'!L$5:L$500,MATCH($F283,'11.3_Outliers-Plastic'!$F$5:$F$500,0)),""),"")</f>
        <v>WaW_252</v>
      </c>
      <c r="S283" s="12"/>
      <c r="T283" s="5"/>
      <c r="U283" s="5" t="s">
        <v>1569</v>
      </c>
      <c r="V283" s="14">
        <f>IFERROR(IF(INDEX('11.5_Outliers-Other_recovery'!$N$5:$N$500,MATCH($F283,'11.5_Outliers-Other_recovery'!$F$5:$F$500,0))&lt;&gt;"N",
INDEX('11.5_Outliers-Other_recovery'!J$5:J$500,MATCH($F283,'11.5_Outliers-Other_recovery'!$F$5:$F$500,0)),""),"")</f>
        <v>0</v>
      </c>
      <c r="W283" s="8">
        <f>IFERROR(IF(INDEX('11.5_Outliers-Other_recovery'!$N$5:$N$500,MATCH($F283,'11.5_Outliers-Other_recovery'!$F$5:$F$500,0))&lt;&gt;"N",
INDEX('11.5_Outliers-Other_recovery'!K$5:K$500,MATCH($F283,'11.5_Outliers-Other_recovery'!$F$5:$F$500,0)),""),"")</f>
        <v>2011</v>
      </c>
      <c r="X283" s="14" t="str">
        <f>IFERROR(IF(INDEX('11.5_Outliers-Other_recovery'!$N$5:$N$500,MATCH($F283,'11.5_Outliers-Other_recovery'!$F$5:$F$500,0))&lt;&gt;"N",
INDEX('11.5_Outliers-Other_recovery'!L$5:L$500,MATCH($F283,'11.5_Outliers-Other_recovery'!$F$5:$F$500,0)),""),"")</f>
        <v>WaW_252</v>
      </c>
      <c r="Y283" s="14">
        <f>IFERROR(IF(INDEX('11.4_Outliers-Formal_dry_recy'!$N$5:$N$500,MATCH($F283,'11.4_Outliers-Formal_dry_recy'!$F$5:$F$500,0))&lt;&gt;"N",
INDEX('11.4_Outliers-Formal_dry_recy'!J$5:J$500,MATCH($F283,'11.4_Outliers-Formal_dry_recy'!$F$5:$F$500,0)),""),"")</f>
        <v>0</v>
      </c>
      <c r="Z283" s="8">
        <f>IFERROR(IF(INDEX('11.4_Outliers-Formal_dry_recy'!$N$5:$N$500,MATCH($F283,'11.4_Outliers-Formal_dry_recy'!$F$5:$F$500,0))&lt;&gt;"N",
INDEX('11.4_Outliers-Formal_dry_recy'!K$5:K$500,MATCH($F283,'11.4_Outliers-Formal_dry_recy'!$F$5:$F$500,0)),""),"")</f>
        <v>2011</v>
      </c>
      <c r="AA283" s="14" t="str">
        <f>IFERROR(IF(INDEX('11.4_Outliers-Formal_dry_recy'!$N$5:$N$500,MATCH($F283,'11.4_Outliers-Formal_dry_recy'!$F$5:$F$500,0))&lt;&gt;"N",
INDEX('11.4_Outliers-Formal_dry_recy'!L$5:L$500,MATCH($F283,'11.4_Outliers-Formal_dry_recy'!$F$5:$F$500,0)),""),"")</f>
        <v>WaW_252</v>
      </c>
      <c r="AB283" s="14">
        <f>IFERROR(IF(INDEX('11.6_Outliers-Incineration'!$N$5:$N$500,MATCH($F283,'11.6_Outliers-Incineration'!$F$5:$F$500,0))&lt;&gt;"N",
INDEX('11.6_Outliers-Incineration'!J$5:J$500,MATCH($F283,'11.6_Outliers-Incineration'!$F$5:$F$500,0)),""),"")</f>
        <v>0</v>
      </c>
      <c r="AC283" s="8">
        <f>IFERROR(IF(INDEX('11.6_Outliers-Incineration'!$N$5:$N$500,MATCH($F283,'11.6_Outliers-Incineration'!$F$5:$F$500,0))&lt;&gt;"N",
INDEX('11.6_Outliers-Incineration'!K$5:K$500,MATCH($F283,'11.6_Outliers-Incineration'!$F$5:$F$500,0)),""),"")</f>
        <v>2011</v>
      </c>
      <c r="AD283" s="14" t="str">
        <f>IFERROR(IF(INDEX('11.6_Outliers-Incineration'!$N$5:$N$500,MATCH($F283,'11.6_Outliers-Incineration'!$F$5:$F$500,0))&lt;&gt;"N",
INDEX('11.6_Outliers-Incineration'!L$5:L$500,MATCH($F283,'11.6_Outliers-Incineration'!$F$5:$F$500,0)),""),"")</f>
        <v>WaW_252</v>
      </c>
      <c r="AE283" s="14" t="s">
        <v>1569</v>
      </c>
      <c r="AF283" s="8" t="s">
        <v>1569</v>
      </c>
      <c r="AG283" s="14" t="s">
        <v>1569</v>
      </c>
      <c r="AI283" s="5"/>
      <c r="AJ283" s="5" t="s">
        <v>1569</v>
      </c>
      <c r="AK283" s="5">
        <f t="shared" si="4"/>
        <v>4</v>
      </c>
    </row>
    <row r="284" spans="1:37" x14ac:dyDescent="0.25">
      <c r="A284" s="5" t="s">
        <v>915</v>
      </c>
      <c r="B284" s="5" t="s">
        <v>918</v>
      </c>
      <c r="C284" s="5" t="s">
        <v>917</v>
      </c>
      <c r="D284" s="5" t="s">
        <v>620</v>
      </c>
      <c r="E284" s="5" t="s">
        <v>919</v>
      </c>
      <c r="F284" s="5" t="s">
        <v>916</v>
      </c>
      <c r="G284" s="5">
        <v>2</v>
      </c>
      <c r="H284" s="15">
        <v>1</v>
      </c>
      <c r="I284" s="4"/>
      <c r="J284" s="13">
        <f>IFERROR(IF(INDEX('11.1_Outliers-Generation'!$N$5:$N$500,MATCH($F284,'11.1_Outliers-Generation'!$F$5:$F$500,0))&lt;&gt;"N",
INDEX('11.1_Outliers-Generation'!J$5:J$500,MATCH($F284,'11.1_Outliers-Generation'!$F$5:$F$500,0)),""),"")</f>
        <v>1.2803101461587703</v>
      </c>
      <c r="K284" s="8">
        <f>IFERROR(IF(INDEX('11.1_Outliers-Generation'!$N$5:$N$500,MATCH($F284,'11.1_Outliers-Generation'!$F$5:$F$500,0))&lt;&gt;"N",
INDEX('11.1_Outliers-Generation'!K$5:K$500,MATCH($F284,'11.1_Outliers-Generation'!$F$5:$F$500,0)),""),"")</f>
        <v>2012</v>
      </c>
      <c r="L284" s="13" t="str">
        <f>IFERROR(IF(INDEX('11.1_Outliers-Generation'!$N$5:$N$500,MATCH($F284,'11.1_Outliers-Generation'!$F$5:$F$500,0))&lt;&gt;"N",
INDEX('11.1_Outliers-Generation'!L$5:L$500,MATCH($F284,'11.1_Outliers-Generation'!$F$5:$F$500,0)),""),"")</f>
        <v>WaW_253</v>
      </c>
      <c r="M284" s="14">
        <f>IFERROR(IF(INDEX('11.2_Outliers-Collection_cov'!$N$5:$N$500,MATCH($F284,'11.2_Outliers-Collection_cov'!$F$5:$F$500,0))&lt;&gt;"N",
INDEX('11.2_Outliers-Collection_cov'!J$5:J$500,MATCH($F284,'11.2_Outliers-Collection_cov'!$F$5:$F$500,0)),""),"")</f>
        <v>82</v>
      </c>
      <c r="N284" s="8">
        <f>IFERROR(IF(INDEX('11.2_Outliers-Collection_cov'!$N$5:$N$500,MATCH($F284,'11.2_Outliers-Collection_cov'!$F$5:$F$500,0))&lt;&gt;"N",
INDEX('11.2_Outliers-Collection_cov'!K$5:K$500,MATCH($F284,'11.2_Outliers-Collection_cov'!$F$5:$F$500,0)),""),"")</f>
        <v>2012</v>
      </c>
      <c r="O284" s="13" t="str">
        <f>IFERROR(IF(INDEX('11.2_Outliers-Collection_cov'!$N$5:$N$500,MATCH($F284,'11.2_Outliers-Collection_cov'!$F$5:$F$500,0))&lt;&gt;"N",
INDEX('11.2_Outliers-Collection_cov'!L$5:L$500,MATCH($F284,'11.2_Outliers-Collection_cov'!$F$5:$F$500,0)),""),"")</f>
        <v>WaW_253</v>
      </c>
      <c r="P284" s="14">
        <f>IFERROR(IF(INDEX('11.3_Outliers-Plastic'!$N$5:$N$500,MATCH($F284,'11.3_Outliers-Plastic'!$F$5:$F$500,0))&lt;&gt;"N",
INDEX('11.3_Outliers-Plastic'!J$5:J$500,MATCH($F284,'11.3_Outliers-Plastic'!$F$5:$F$500,0)),""),"")</f>
        <v>8.3699999999999992</v>
      </c>
      <c r="Q284" s="8">
        <f>IFERROR(IF(INDEX('11.3_Outliers-Plastic'!$N$5:$N$500,MATCH($F284,'11.3_Outliers-Plastic'!$F$5:$F$500,0))&lt;&gt;"N",
INDEX('11.3_Outliers-Plastic'!K$5:K$500,MATCH($F284,'11.3_Outliers-Plastic'!$F$5:$F$500,0)),""),"")</f>
        <v>2012</v>
      </c>
      <c r="R284" s="14" t="str">
        <f>IFERROR(IF(INDEX('11.3_Outliers-Plastic'!$N$5:$N$500,MATCH($F284,'11.3_Outliers-Plastic'!$F$5:$F$500,0))&lt;&gt;"N",
INDEX('11.3_Outliers-Plastic'!L$5:L$500,MATCH($F284,'11.3_Outliers-Plastic'!$F$5:$F$500,0)),""),"")</f>
        <v>WaW_253</v>
      </c>
      <c r="S284" s="12"/>
      <c r="T284" s="5"/>
      <c r="U284" s="5" t="s">
        <v>1569</v>
      </c>
      <c r="V284" s="14">
        <f>IFERROR(IF(INDEX('11.5_Outliers-Other_recovery'!$N$5:$N$500,MATCH($F284,'11.5_Outliers-Other_recovery'!$F$5:$F$500,0))&lt;&gt;"N",
INDEX('11.5_Outliers-Other_recovery'!J$5:J$500,MATCH($F284,'11.5_Outliers-Other_recovery'!$F$5:$F$500,0)),""),"")</f>
        <v>0</v>
      </c>
      <c r="W284" s="8">
        <f>IFERROR(IF(INDEX('11.5_Outliers-Other_recovery'!$N$5:$N$500,MATCH($F284,'11.5_Outliers-Other_recovery'!$F$5:$F$500,0))&lt;&gt;"N",
INDEX('11.5_Outliers-Other_recovery'!K$5:K$500,MATCH($F284,'11.5_Outliers-Other_recovery'!$F$5:$F$500,0)),""),"")</f>
        <v>2012</v>
      </c>
      <c r="X284" s="14" t="str">
        <f>IFERROR(IF(INDEX('11.5_Outliers-Other_recovery'!$N$5:$N$500,MATCH($F284,'11.5_Outliers-Other_recovery'!$F$5:$F$500,0))&lt;&gt;"N",
INDEX('11.5_Outliers-Other_recovery'!L$5:L$500,MATCH($F284,'11.5_Outliers-Other_recovery'!$F$5:$F$500,0)),""),"")</f>
        <v>WaW_253</v>
      </c>
      <c r="Y284" s="14">
        <f>IFERROR(IF(INDEX('11.4_Outliers-Formal_dry_recy'!$N$5:$N$500,MATCH($F284,'11.4_Outliers-Formal_dry_recy'!$F$5:$F$500,0))&lt;&gt;"N",
INDEX('11.4_Outliers-Formal_dry_recy'!J$5:J$500,MATCH($F284,'11.4_Outliers-Formal_dry_recy'!$F$5:$F$500,0)),""),"")</f>
        <v>0</v>
      </c>
      <c r="Z284" s="8">
        <f>IFERROR(IF(INDEX('11.4_Outliers-Formal_dry_recy'!$N$5:$N$500,MATCH($F284,'11.4_Outliers-Formal_dry_recy'!$F$5:$F$500,0))&lt;&gt;"N",
INDEX('11.4_Outliers-Formal_dry_recy'!K$5:K$500,MATCH($F284,'11.4_Outliers-Formal_dry_recy'!$F$5:$F$500,0)),""),"")</f>
        <v>2012</v>
      </c>
      <c r="AA284" s="14" t="str">
        <f>IFERROR(IF(INDEX('11.4_Outliers-Formal_dry_recy'!$N$5:$N$500,MATCH($F284,'11.4_Outliers-Formal_dry_recy'!$F$5:$F$500,0))&lt;&gt;"N",
INDEX('11.4_Outliers-Formal_dry_recy'!L$5:L$500,MATCH($F284,'11.4_Outliers-Formal_dry_recy'!$F$5:$F$500,0)),""),"")</f>
        <v>WaW_253</v>
      </c>
      <c r="AB284" s="14">
        <f>IFERROR(IF(INDEX('11.6_Outliers-Incineration'!$N$5:$N$500,MATCH($F284,'11.6_Outliers-Incineration'!$F$5:$F$500,0))&lt;&gt;"N",
INDEX('11.6_Outliers-Incineration'!J$5:J$500,MATCH($F284,'11.6_Outliers-Incineration'!$F$5:$F$500,0)),""),"")</f>
        <v>0</v>
      </c>
      <c r="AC284" s="8">
        <f>IFERROR(IF(INDEX('11.6_Outliers-Incineration'!$N$5:$N$500,MATCH($F284,'11.6_Outliers-Incineration'!$F$5:$F$500,0))&lt;&gt;"N",
INDEX('11.6_Outliers-Incineration'!K$5:K$500,MATCH($F284,'11.6_Outliers-Incineration'!$F$5:$F$500,0)),""),"")</f>
        <v>2012</v>
      </c>
      <c r="AD284" s="14" t="str">
        <f>IFERROR(IF(INDEX('11.6_Outliers-Incineration'!$N$5:$N$500,MATCH($F284,'11.6_Outliers-Incineration'!$F$5:$F$500,0))&lt;&gt;"N",
INDEX('11.6_Outliers-Incineration'!L$5:L$500,MATCH($F284,'11.6_Outliers-Incineration'!$F$5:$F$500,0)),""),"")</f>
        <v>WaW_253</v>
      </c>
      <c r="AE284" s="14">
        <v>0</v>
      </c>
      <c r="AF284" s="8">
        <v>2012</v>
      </c>
      <c r="AG284" s="14" t="s">
        <v>915</v>
      </c>
      <c r="AI284" s="5"/>
      <c r="AJ284" s="5" t="s">
        <v>1569</v>
      </c>
      <c r="AK284" s="5">
        <f t="shared" si="4"/>
        <v>7</v>
      </c>
    </row>
    <row r="285" spans="1:37" x14ac:dyDescent="0.25">
      <c r="A285" s="5" t="s">
        <v>920</v>
      </c>
      <c r="B285" s="5" t="s">
        <v>918</v>
      </c>
      <c r="C285" s="5" t="s">
        <v>917</v>
      </c>
      <c r="D285" s="5" t="s">
        <v>620</v>
      </c>
      <c r="E285" s="5" t="s">
        <v>922</v>
      </c>
      <c r="F285" s="5" t="s">
        <v>921</v>
      </c>
      <c r="G285" s="5">
        <v>2</v>
      </c>
      <c r="H285" s="15">
        <v>1</v>
      </c>
      <c r="I285" s="4"/>
      <c r="J285" s="13">
        <f>IFERROR(IF(INDEX('11.1_Outliers-Generation'!$N$5:$N$500,MATCH($F285,'11.1_Outliers-Generation'!$F$5:$F$500,0))&lt;&gt;"N",
INDEX('11.1_Outliers-Generation'!J$5:J$500,MATCH($F285,'11.1_Outliers-Generation'!$F$5:$F$500,0)),""),"")</f>
        <v>0.58788858831174717</v>
      </c>
      <c r="K285" s="8">
        <f>IFERROR(IF(INDEX('11.1_Outliers-Generation'!$N$5:$N$500,MATCH($F285,'11.1_Outliers-Generation'!$F$5:$F$500,0))&lt;&gt;"N",
INDEX('11.1_Outliers-Generation'!K$5:K$500,MATCH($F285,'11.1_Outliers-Generation'!$F$5:$F$500,0)),""),"")</f>
        <v>2012</v>
      </c>
      <c r="L285" s="13" t="str">
        <f>IFERROR(IF(INDEX('11.1_Outliers-Generation'!$N$5:$N$500,MATCH($F285,'11.1_Outliers-Generation'!$F$5:$F$500,0))&lt;&gt;"N",
INDEX('11.1_Outliers-Generation'!L$5:L$500,MATCH($F285,'11.1_Outliers-Generation'!$F$5:$F$500,0)),""),"")</f>
        <v>WaW_254</v>
      </c>
      <c r="M285" s="14">
        <f>IFERROR(IF(INDEX('11.2_Outliers-Collection_cov'!$N$5:$N$500,MATCH($F285,'11.2_Outliers-Collection_cov'!$F$5:$F$500,0))&lt;&gt;"N",
INDEX('11.2_Outliers-Collection_cov'!J$5:J$500,MATCH($F285,'11.2_Outliers-Collection_cov'!$F$5:$F$500,0)),""),"")</f>
        <v>23.65</v>
      </c>
      <c r="N285" s="8">
        <f>IFERROR(IF(INDEX('11.2_Outliers-Collection_cov'!$N$5:$N$500,MATCH($F285,'11.2_Outliers-Collection_cov'!$F$5:$F$500,0))&lt;&gt;"N",
INDEX('11.2_Outliers-Collection_cov'!K$5:K$500,MATCH($F285,'11.2_Outliers-Collection_cov'!$F$5:$F$500,0)),""),"")</f>
        <v>2012</v>
      </c>
      <c r="O285" s="13" t="str">
        <f>IFERROR(IF(INDEX('11.2_Outliers-Collection_cov'!$N$5:$N$500,MATCH($F285,'11.2_Outliers-Collection_cov'!$F$5:$F$500,0))&lt;&gt;"N",
INDEX('11.2_Outliers-Collection_cov'!L$5:L$500,MATCH($F285,'11.2_Outliers-Collection_cov'!$F$5:$F$500,0)),""),"")</f>
        <v>WaW_254</v>
      </c>
      <c r="P285" s="14">
        <f>IFERROR(IF(INDEX('11.3_Outliers-Plastic'!$N$5:$N$500,MATCH($F285,'11.3_Outliers-Plastic'!$F$5:$F$500,0))&lt;&gt;"N",
INDEX('11.3_Outliers-Plastic'!J$5:J$500,MATCH($F285,'11.3_Outliers-Plastic'!$F$5:$F$500,0)),""),"")</f>
        <v>6.6666666666666679</v>
      </c>
      <c r="Q285" s="8">
        <f>IFERROR(IF(INDEX('11.3_Outliers-Plastic'!$N$5:$N$500,MATCH($F285,'11.3_Outliers-Plastic'!$F$5:$F$500,0))&lt;&gt;"N",
INDEX('11.3_Outliers-Plastic'!K$5:K$500,MATCH($F285,'11.3_Outliers-Plastic'!$F$5:$F$500,0)),""),"")</f>
        <v>2012</v>
      </c>
      <c r="R285" s="14" t="str">
        <f>IFERROR(IF(INDEX('11.3_Outliers-Plastic'!$N$5:$N$500,MATCH($F285,'11.3_Outliers-Plastic'!$F$5:$F$500,0))&lt;&gt;"N",
INDEX('11.3_Outliers-Plastic'!L$5:L$500,MATCH($F285,'11.3_Outliers-Plastic'!$F$5:$F$500,0)),""),"")</f>
        <v>WaW_254</v>
      </c>
      <c r="S285" s="12"/>
      <c r="T285" s="5"/>
      <c r="U285" s="5" t="s">
        <v>1569</v>
      </c>
      <c r="V285" s="14">
        <f>IFERROR(IF(INDEX('11.5_Outliers-Other_recovery'!$N$5:$N$500,MATCH($F285,'11.5_Outliers-Other_recovery'!$F$5:$F$500,0))&lt;&gt;"N",
INDEX('11.5_Outliers-Other_recovery'!J$5:J$500,MATCH($F285,'11.5_Outliers-Other_recovery'!$F$5:$F$500,0)),""),"")</f>
        <v>0</v>
      </c>
      <c r="W285" s="8">
        <f>IFERROR(IF(INDEX('11.5_Outliers-Other_recovery'!$N$5:$N$500,MATCH($F285,'11.5_Outliers-Other_recovery'!$F$5:$F$500,0))&lt;&gt;"N",
INDEX('11.5_Outliers-Other_recovery'!K$5:K$500,MATCH($F285,'11.5_Outliers-Other_recovery'!$F$5:$F$500,0)),""),"")</f>
        <v>2012</v>
      </c>
      <c r="X285" s="14" t="str">
        <f>IFERROR(IF(INDEX('11.5_Outliers-Other_recovery'!$N$5:$N$500,MATCH($F285,'11.5_Outliers-Other_recovery'!$F$5:$F$500,0))&lt;&gt;"N",
INDEX('11.5_Outliers-Other_recovery'!L$5:L$500,MATCH($F285,'11.5_Outliers-Other_recovery'!$F$5:$F$500,0)),""),"")</f>
        <v>WaW_254</v>
      </c>
      <c r="Y285" s="14">
        <f>IFERROR(IF(INDEX('11.4_Outliers-Formal_dry_recy'!$N$5:$N$500,MATCH($F285,'11.4_Outliers-Formal_dry_recy'!$F$5:$F$500,0))&lt;&gt;"N",
INDEX('11.4_Outliers-Formal_dry_recy'!J$5:J$500,MATCH($F285,'11.4_Outliers-Formal_dry_recy'!$F$5:$F$500,0)),""),"")</f>
        <v>0</v>
      </c>
      <c r="Z285" s="8">
        <f>IFERROR(IF(INDEX('11.4_Outliers-Formal_dry_recy'!$N$5:$N$500,MATCH($F285,'11.4_Outliers-Formal_dry_recy'!$F$5:$F$500,0))&lt;&gt;"N",
INDEX('11.4_Outliers-Formal_dry_recy'!K$5:K$500,MATCH($F285,'11.4_Outliers-Formal_dry_recy'!$F$5:$F$500,0)),""),"")</f>
        <v>2012</v>
      </c>
      <c r="AA285" s="14" t="str">
        <f>IFERROR(IF(INDEX('11.4_Outliers-Formal_dry_recy'!$N$5:$N$500,MATCH($F285,'11.4_Outliers-Formal_dry_recy'!$F$5:$F$500,0))&lt;&gt;"N",
INDEX('11.4_Outliers-Formal_dry_recy'!L$5:L$500,MATCH($F285,'11.4_Outliers-Formal_dry_recy'!$F$5:$F$500,0)),""),"")</f>
        <v>WaW_254</v>
      </c>
      <c r="AB285" s="14">
        <f>IFERROR(IF(INDEX('11.6_Outliers-Incineration'!$N$5:$N$500,MATCH($F285,'11.6_Outliers-Incineration'!$F$5:$F$500,0))&lt;&gt;"N",
INDEX('11.6_Outliers-Incineration'!J$5:J$500,MATCH($F285,'11.6_Outliers-Incineration'!$F$5:$F$500,0)),""),"")</f>
        <v>0</v>
      </c>
      <c r="AC285" s="8">
        <f>IFERROR(IF(INDEX('11.6_Outliers-Incineration'!$N$5:$N$500,MATCH($F285,'11.6_Outliers-Incineration'!$F$5:$F$500,0))&lt;&gt;"N",
INDEX('11.6_Outliers-Incineration'!K$5:K$500,MATCH($F285,'11.6_Outliers-Incineration'!$F$5:$F$500,0)),""),"")</f>
        <v>2012</v>
      </c>
      <c r="AD285" s="14" t="str">
        <f>IFERROR(IF(INDEX('11.6_Outliers-Incineration'!$N$5:$N$500,MATCH($F285,'11.6_Outliers-Incineration'!$F$5:$F$500,0))&lt;&gt;"N",
INDEX('11.6_Outliers-Incineration'!L$5:L$500,MATCH($F285,'11.6_Outliers-Incineration'!$F$5:$F$500,0)),""),"")</f>
        <v>WaW_254</v>
      </c>
      <c r="AE285" s="14">
        <v>0</v>
      </c>
      <c r="AF285" s="8">
        <v>2012</v>
      </c>
      <c r="AG285" s="14" t="s">
        <v>920</v>
      </c>
      <c r="AI285" s="5"/>
      <c r="AJ285" s="5" t="s">
        <v>1569</v>
      </c>
      <c r="AK285" s="5">
        <f t="shared" si="4"/>
        <v>7</v>
      </c>
    </row>
    <row r="286" spans="1:37" x14ac:dyDescent="0.25">
      <c r="A286" s="5" t="s">
        <v>928</v>
      </c>
      <c r="B286" s="5" t="s">
        <v>3</v>
      </c>
      <c r="C286" s="5" t="s">
        <v>924</v>
      </c>
      <c r="D286" s="5" t="s">
        <v>620</v>
      </c>
      <c r="E286" s="5" t="s">
        <v>930</v>
      </c>
      <c r="F286" s="5" t="s">
        <v>929</v>
      </c>
      <c r="G286" s="5">
        <v>2</v>
      </c>
      <c r="H286" s="15">
        <v>3</v>
      </c>
      <c r="I286" s="4" t="s">
        <v>1937</v>
      </c>
      <c r="J286" s="13" t="str">
        <f>IFERROR(IF(INDEX('11.1_Outliers-Generation'!$N$5:$N$500,MATCH($F286,'11.1_Outliers-Generation'!$F$5:$F$500,0))&lt;&gt;"N",
INDEX('11.1_Outliers-Generation'!J$5:J$500,MATCH($F286,'11.1_Outliers-Generation'!$F$5:$F$500,0)),""),"")</f>
        <v/>
      </c>
      <c r="K286" s="8" t="str">
        <f>IFERROR(IF(INDEX('11.1_Outliers-Generation'!$N$5:$N$500,MATCH($F286,'11.1_Outliers-Generation'!$F$5:$F$500,0))&lt;&gt;"N",
INDEX('11.1_Outliers-Generation'!K$5:K$500,MATCH($F286,'11.1_Outliers-Generation'!$F$5:$F$500,0)),""),"")</f>
        <v/>
      </c>
      <c r="L286" s="13" t="str">
        <f>IFERROR(IF(INDEX('11.1_Outliers-Generation'!$N$5:$N$500,MATCH($F286,'11.1_Outliers-Generation'!$F$5:$F$500,0))&lt;&gt;"N",
INDEX('11.1_Outliers-Generation'!L$5:L$500,MATCH($F286,'11.1_Outliers-Generation'!$F$5:$F$500,0)),""),"")</f>
        <v/>
      </c>
      <c r="M286" s="14" t="str">
        <f>IFERROR(IF(INDEX('11.2_Outliers-Collection_cov'!$N$5:$N$500,MATCH($F286,'11.2_Outliers-Collection_cov'!$F$5:$F$500,0))&lt;&gt;"N",
INDEX('11.2_Outliers-Collection_cov'!J$5:J$500,MATCH($F286,'11.2_Outliers-Collection_cov'!$F$5:$F$500,0)),""),"")</f>
        <v/>
      </c>
      <c r="N286" s="8" t="str">
        <f>IFERROR(IF(INDEX('11.2_Outliers-Collection_cov'!$N$5:$N$500,MATCH($F286,'11.2_Outliers-Collection_cov'!$F$5:$F$500,0))&lt;&gt;"N",
INDEX('11.2_Outliers-Collection_cov'!K$5:K$500,MATCH($F286,'11.2_Outliers-Collection_cov'!$F$5:$F$500,0)),""),"")</f>
        <v/>
      </c>
      <c r="O286" s="13" t="str">
        <f>IFERROR(IF(INDEX('11.2_Outliers-Collection_cov'!$N$5:$N$500,MATCH($F286,'11.2_Outliers-Collection_cov'!$F$5:$F$500,0))&lt;&gt;"N",
INDEX('11.2_Outliers-Collection_cov'!L$5:L$500,MATCH($F286,'11.2_Outliers-Collection_cov'!$F$5:$F$500,0)),""),"")</f>
        <v/>
      </c>
      <c r="P286" s="14">
        <f>IFERROR(IF(INDEX('11.3_Outliers-Plastic'!$N$5:$N$500,MATCH($F286,'11.3_Outliers-Plastic'!$F$5:$F$500,0))&lt;&gt;"N",
INDEX('11.3_Outliers-Plastic'!J$5:J$500,MATCH($F286,'11.3_Outliers-Plastic'!$F$5:$F$500,0)),""),"")</f>
        <v>4</v>
      </c>
      <c r="Q286" s="8" t="str">
        <f>IFERROR(IF(INDEX('11.3_Outliers-Plastic'!$N$5:$N$500,MATCH($F286,'11.3_Outliers-Plastic'!$F$5:$F$500,0))&lt;&gt;"N",
INDEX('11.3_Outliers-Plastic'!K$5:K$500,MATCH($F286,'11.3_Outliers-Plastic'!$F$5:$F$500,0)),""),"")</f>
        <v/>
      </c>
      <c r="R286" s="14" t="str">
        <f>IFERROR(IF(INDEX('11.3_Outliers-Plastic'!$N$5:$N$500,MATCH($F286,'11.3_Outliers-Plastic'!$F$5:$F$500,0))&lt;&gt;"N",
INDEX('11.3_Outliers-Plastic'!L$5:L$500,MATCH($F286,'11.3_Outliers-Plastic'!$F$5:$F$500,0)),""),"")</f>
        <v>WaW_258</v>
      </c>
      <c r="S286" s="12"/>
      <c r="T286" s="5"/>
      <c r="U286" s="5" t="s">
        <v>1569</v>
      </c>
      <c r="V286" s="14" t="str">
        <f>IFERROR(IF(INDEX('11.5_Outliers-Other_recovery'!$N$5:$N$500,MATCH($F286,'11.5_Outliers-Other_recovery'!$F$5:$F$500,0))&lt;&gt;"N",
INDEX('11.5_Outliers-Other_recovery'!J$5:J$500,MATCH($F286,'11.5_Outliers-Other_recovery'!$F$5:$F$500,0)),""),"")</f>
        <v/>
      </c>
      <c r="W286" s="8" t="str">
        <f>IFERROR(IF(INDEX('11.5_Outliers-Other_recovery'!$N$5:$N$500,MATCH($F286,'11.5_Outliers-Other_recovery'!$F$5:$F$500,0))&lt;&gt;"N",
INDEX('11.5_Outliers-Other_recovery'!K$5:K$500,MATCH($F286,'11.5_Outliers-Other_recovery'!$F$5:$F$500,0)),""),"")</f>
        <v/>
      </c>
      <c r="X286" s="14" t="str">
        <f>IFERROR(IF(INDEX('11.5_Outliers-Other_recovery'!$N$5:$N$500,MATCH($F286,'11.5_Outliers-Other_recovery'!$F$5:$F$500,0))&lt;&gt;"N",
INDEX('11.5_Outliers-Other_recovery'!L$5:L$500,MATCH($F286,'11.5_Outliers-Other_recovery'!$F$5:$F$500,0)),""),"")</f>
        <v/>
      </c>
      <c r="Y286" s="14" t="str">
        <f>IFERROR(IF(INDEX('11.4_Outliers-Formal_dry_recy'!$N$5:$N$500,MATCH($F286,'11.4_Outliers-Formal_dry_recy'!$F$5:$F$500,0))&lt;&gt;"N",
INDEX('11.4_Outliers-Formal_dry_recy'!J$5:J$500,MATCH($F286,'11.4_Outliers-Formal_dry_recy'!$F$5:$F$500,0)),""),"")</f>
        <v/>
      </c>
      <c r="Z286" s="8" t="str">
        <f>IFERROR(IF(INDEX('11.4_Outliers-Formal_dry_recy'!$N$5:$N$500,MATCH($F286,'11.4_Outliers-Formal_dry_recy'!$F$5:$F$500,0))&lt;&gt;"N",
INDEX('11.4_Outliers-Formal_dry_recy'!K$5:K$500,MATCH($F286,'11.4_Outliers-Formal_dry_recy'!$F$5:$F$500,0)),""),"")</f>
        <v/>
      </c>
      <c r="AA286" s="14" t="str">
        <f>IFERROR(IF(INDEX('11.4_Outliers-Formal_dry_recy'!$N$5:$N$500,MATCH($F286,'11.4_Outliers-Formal_dry_recy'!$F$5:$F$500,0))&lt;&gt;"N",
INDEX('11.4_Outliers-Formal_dry_recy'!L$5:L$500,MATCH($F286,'11.4_Outliers-Formal_dry_recy'!$F$5:$F$500,0)),""),"")</f>
        <v/>
      </c>
      <c r="AB286" s="14" t="str">
        <f>IFERROR(IF(INDEX('11.6_Outliers-Incineration'!$N$5:$N$500,MATCH($F286,'11.6_Outliers-Incineration'!$F$5:$F$500,0))&lt;&gt;"N",
INDEX('11.6_Outliers-Incineration'!J$5:J$500,MATCH($F286,'11.6_Outliers-Incineration'!$F$5:$F$500,0)),""),"")</f>
        <v/>
      </c>
      <c r="AC286" s="8" t="str">
        <f>IFERROR(IF(INDEX('11.6_Outliers-Incineration'!$N$5:$N$500,MATCH($F286,'11.6_Outliers-Incineration'!$F$5:$F$500,0))&lt;&gt;"N",
INDEX('11.6_Outliers-Incineration'!K$5:K$500,MATCH($F286,'11.6_Outliers-Incineration'!$F$5:$F$500,0)),""),"")</f>
        <v/>
      </c>
      <c r="AD286" s="14" t="str">
        <f>IFERROR(IF(INDEX('11.6_Outliers-Incineration'!$N$5:$N$500,MATCH($F286,'11.6_Outliers-Incineration'!$F$5:$F$500,0))&lt;&gt;"N",
INDEX('11.6_Outliers-Incineration'!L$5:L$500,MATCH($F286,'11.6_Outliers-Incineration'!$F$5:$F$500,0)),""),"")</f>
        <v/>
      </c>
      <c r="AE286" s="14" t="s">
        <v>1569</v>
      </c>
      <c r="AF286" s="8" t="s">
        <v>1569</v>
      </c>
      <c r="AG286" s="14" t="s">
        <v>1569</v>
      </c>
      <c r="AI286" s="5"/>
      <c r="AJ286" s="5" t="s">
        <v>1569</v>
      </c>
      <c r="AK286" s="5">
        <f t="shared" si="4"/>
        <v>1</v>
      </c>
    </row>
    <row r="287" spans="1:37" x14ac:dyDescent="0.25">
      <c r="A287" s="5" t="s">
        <v>931</v>
      </c>
      <c r="B287" s="5" t="s">
        <v>3</v>
      </c>
      <c r="C287" s="5" t="s">
        <v>924</v>
      </c>
      <c r="D287" s="5" t="s">
        <v>620</v>
      </c>
      <c r="E287" s="5" t="s">
        <v>933</v>
      </c>
      <c r="F287" s="5" t="s">
        <v>932</v>
      </c>
      <c r="G287" s="5">
        <v>2</v>
      </c>
      <c r="H287" s="15">
        <v>2</v>
      </c>
      <c r="I287" s="4" t="s">
        <v>1938</v>
      </c>
      <c r="J287" s="13" t="str">
        <f>IFERROR(IF(INDEX('11.1_Outliers-Generation'!$N$5:$N$500,MATCH($F287,'11.1_Outliers-Generation'!$F$5:$F$500,0))&lt;&gt;"N",
INDEX('11.1_Outliers-Generation'!J$5:J$500,MATCH($F287,'11.1_Outliers-Generation'!$F$5:$F$500,0)),""),"")</f>
        <v/>
      </c>
      <c r="K287" s="8" t="str">
        <f>IFERROR(IF(INDEX('11.1_Outliers-Generation'!$N$5:$N$500,MATCH($F287,'11.1_Outliers-Generation'!$F$5:$F$500,0))&lt;&gt;"N",
INDEX('11.1_Outliers-Generation'!K$5:K$500,MATCH($F287,'11.1_Outliers-Generation'!$F$5:$F$500,0)),""),"")</f>
        <v/>
      </c>
      <c r="L287" s="13" t="str">
        <f>IFERROR(IF(INDEX('11.1_Outliers-Generation'!$N$5:$N$500,MATCH($F287,'11.1_Outliers-Generation'!$F$5:$F$500,0))&lt;&gt;"N",
INDEX('11.1_Outliers-Generation'!L$5:L$500,MATCH($F287,'11.1_Outliers-Generation'!$F$5:$F$500,0)),""),"")</f>
        <v/>
      </c>
      <c r="M287" s="14" t="str">
        <f>IFERROR(IF(INDEX('11.2_Outliers-Collection_cov'!$N$5:$N$500,MATCH($F287,'11.2_Outliers-Collection_cov'!$F$5:$F$500,0))&lt;&gt;"N",
INDEX('11.2_Outliers-Collection_cov'!J$5:J$500,MATCH($F287,'11.2_Outliers-Collection_cov'!$F$5:$F$500,0)),""),"")</f>
        <v/>
      </c>
      <c r="N287" s="8" t="str">
        <f>IFERROR(IF(INDEX('11.2_Outliers-Collection_cov'!$N$5:$N$500,MATCH($F287,'11.2_Outliers-Collection_cov'!$F$5:$F$500,0))&lt;&gt;"N",
INDEX('11.2_Outliers-Collection_cov'!K$5:K$500,MATCH($F287,'11.2_Outliers-Collection_cov'!$F$5:$F$500,0)),""),"")</f>
        <v/>
      </c>
      <c r="O287" s="13" t="str">
        <f>IFERROR(IF(INDEX('11.2_Outliers-Collection_cov'!$N$5:$N$500,MATCH($F287,'11.2_Outliers-Collection_cov'!$F$5:$F$500,0))&lt;&gt;"N",
INDEX('11.2_Outliers-Collection_cov'!L$5:L$500,MATCH($F287,'11.2_Outliers-Collection_cov'!$F$5:$F$500,0)),""),"")</f>
        <v/>
      </c>
      <c r="P287" s="14">
        <f>IFERROR(IF(INDEX('11.3_Outliers-Plastic'!$N$5:$N$500,MATCH($F287,'11.3_Outliers-Plastic'!$F$5:$F$500,0))&lt;&gt;"N",
INDEX('11.3_Outliers-Plastic'!J$5:J$500,MATCH($F287,'11.3_Outliers-Plastic'!$F$5:$F$500,0)),""),"")</f>
        <v>18.8</v>
      </c>
      <c r="Q287" s="8">
        <f>IFERROR(IF(INDEX('11.3_Outliers-Plastic'!$N$5:$N$500,MATCH($F287,'11.3_Outliers-Plastic'!$F$5:$F$500,0))&lt;&gt;"N",
INDEX('11.3_Outliers-Plastic'!K$5:K$500,MATCH($F287,'11.3_Outliers-Plastic'!$F$5:$F$500,0)),""),"")</f>
        <v>2008</v>
      </c>
      <c r="R287" s="14" t="str">
        <f>IFERROR(IF(INDEX('11.3_Outliers-Plastic'!$N$5:$N$500,MATCH($F287,'11.3_Outliers-Plastic'!$F$5:$F$500,0))&lt;&gt;"N",
INDEX('11.3_Outliers-Plastic'!L$5:L$500,MATCH($F287,'11.3_Outliers-Plastic'!$F$5:$F$500,0)),""),"")</f>
        <v>WaW_259</v>
      </c>
      <c r="S287" s="12"/>
      <c r="T287" s="5"/>
      <c r="U287" s="5" t="s">
        <v>1569</v>
      </c>
      <c r="V287" s="14" t="str">
        <f>IFERROR(IF(INDEX('11.5_Outliers-Other_recovery'!$N$5:$N$500,MATCH($F287,'11.5_Outliers-Other_recovery'!$F$5:$F$500,0))&lt;&gt;"N",
INDEX('11.5_Outliers-Other_recovery'!J$5:J$500,MATCH($F287,'11.5_Outliers-Other_recovery'!$F$5:$F$500,0)),""),"")</f>
        <v/>
      </c>
      <c r="W287" s="8" t="str">
        <f>IFERROR(IF(INDEX('11.5_Outliers-Other_recovery'!$N$5:$N$500,MATCH($F287,'11.5_Outliers-Other_recovery'!$F$5:$F$500,0))&lt;&gt;"N",
INDEX('11.5_Outliers-Other_recovery'!K$5:K$500,MATCH($F287,'11.5_Outliers-Other_recovery'!$F$5:$F$500,0)),""),"")</f>
        <v/>
      </c>
      <c r="X287" s="14" t="str">
        <f>IFERROR(IF(INDEX('11.5_Outliers-Other_recovery'!$N$5:$N$500,MATCH($F287,'11.5_Outliers-Other_recovery'!$F$5:$F$500,0))&lt;&gt;"N",
INDEX('11.5_Outliers-Other_recovery'!L$5:L$500,MATCH($F287,'11.5_Outliers-Other_recovery'!$F$5:$F$500,0)),""),"")</f>
        <v/>
      </c>
      <c r="Y287" s="14" t="str">
        <f>IFERROR(IF(INDEX('11.4_Outliers-Formal_dry_recy'!$N$5:$N$500,MATCH($F287,'11.4_Outliers-Formal_dry_recy'!$F$5:$F$500,0))&lt;&gt;"N",
INDEX('11.4_Outliers-Formal_dry_recy'!J$5:J$500,MATCH($F287,'11.4_Outliers-Formal_dry_recy'!$F$5:$F$500,0)),""),"")</f>
        <v/>
      </c>
      <c r="Z287" s="8" t="str">
        <f>IFERROR(IF(INDEX('11.4_Outliers-Formal_dry_recy'!$N$5:$N$500,MATCH($F287,'11.4_Outliers-Formal_dry_recy'!$F$5:$F$500,0))&lt;&gt;"N",
INDEX('11.4_Outliers-Formal_dry_recy'!K$5:K$500,MATCH($F287,'11.4_Outliers-Formal_dry_recy'!$F$5:$F$500,0)),""),"")</f>
        <v/>
      </c>
      <c r="AA287" s="14" t="str">
        <f>IFERROR(IF(INDEX('11.4_Outliers-Formal_dry_recy'!$N$5:$N$500,MATCH($F287,'11.4_Outliers-Formal_dry_recy'!$F$5:$F$500,0))&lt;&gt;"N",
INDEX('11.4_Outliers-Formal_dry_recy'!L$5:L$500,MATCH($F287,'11.4_Outliers-Formal_dry_recy'!$F$5:$F$500,0)),""),"")</f>
        <v/>
      </c>
      <c r="AB287" s="14" t="str">
        <f>IFERROR(IF(INDEX('11.6_Outliers-Incineration'!$N$5:$N$500,MATCH($F287,'11.6_Outliers-Incineration'!$F$5:$F$500,0))&lt;&gt;"N",
INDEX('11.6_Outliers-Incineration'!J$5:J$500,MATCH($F287,'11.6_Outliers-Incineration'!$F$5:$F$500,0)),""),"")</f>
        <v/>
      </c>
      <c r="AC287" s="8" t="str">
        <f>IFERROR(IF(INDEX('11.6_Outliers-Incineration'!$N$5:$N$500,MATCH($F287,'11.6_Outliers-Incineration'!$F$5:$F$500,0))&lt;&gt;"N",
INDEX('11.6_Outliers-Incineration'!K$5:K$500,MATCH($F287,'11.6_Outliers-Incineration'!$F$5:$F$500,0)),""),"")</f>
        <v/>
      </c>
      <c r="AD287" s="14" t="str">
        <f>IFERROR(IF(INDEX('11.6_Outliers-Incineration'!$N$5:$N$500,MATCH($F287,'11.6_Outliers-Incineration'!$F$5:$F$500,0))&lt;&gt;"N",
INDEX('11.6_Outliers-Incineration'!L$5:L$500,MATCH($F287,'11.6_Outliers-Incineration'!$F$5:$F$500,0)),""),"")</f>
        <v/>
      </c>
      <c r="AE287" s="14" t="s">
        <v>1569</v>
      </c>
      <c r="AF287" s="8" t="s">
        <v>1569</v>
      </c>
      <c r="AG287" s="14" t="s">
        <v>1569</v>
      </c>
      <c r="AI287" s="5"/>
      <c r="AJ287" s="5" t="s">
        <v>1569</v>
      </c>
      <c r="AK287" s="5">
        <f t="shared" si="4"/>
        <v>1</v>
      </c>
    </row>
    <row r="288" spans="1:37" x14ac:dyDescent="0.25">
      <c r="A288" s="5" t="s">
        <v>934</v>
      </c>
      <c r="B288" s="5" t="s">
        <v>3</v>
      </c>
      <c r="C288" s="5" t="s">
        <v>924</v>
      </c>
      <c r="D288" s="5" t="s">
        <v>620</v>
      </c>
      <c r="E288" s="5" t="s">
        <v>936</v>
      </c>
      <c r="F288" s="5" t="s">
        <v>935</v>
      </c>
      <c r="G288" s="5">
        <v>2</v>
      </c>
      <c r="H288" s="15">
        <v>2</v>
      </c>
      <c r="I288" s="4" t="s">
        <v>1939</v>
      </c>
      <c r="J288" s="13">
        <f>IFERROR(IF(INDEX('11.1_Outliers-Generation'!$N$5:$N$500,MATCH($F288,'11.1_Outliers-Generation'!$F$5:$F$500,0))&lt;&gt;"N",
INDEX('11.1_Outliers-Generation'!J$5:J$500,MATCH($F288,'11.1_Outliers-Generation'!$F$5:$F$500,0)),""),"")</f>
        <v>0.55054621120166458</v>
      </c>
      <c r="K288" s="8">
        <f>IFERROR(IF(INDEX('11.1_Outliers-Generation'!$N$5:$N$500,MATCH($F288,'11.1_Outliers-Generation'!$F$5:$F$500,0))&lt;&gt;"N",
INDEX('11.1_Outliers-Generation'!K$5:K$500,MATCH($F288,'11.1_Outliers-Generation'!$F$5:$F$500,0)),""),"")</f>
        <v>2012</v>
      </c>
      <c r="L288" s="13" t="str">
        <f>IFERROR(IF(INDEX('11.1_Outliers-Generation'!$N$5:$N$500,MATCH($F288,'11.1_Outliers-Generation'!$F$5:$F$500,0))&lt;&gt;"N",
INDEX('11.1_Outliers-Generation'!L$5:L$500,MATCH($F288,'11.1_Outliers-Generation'!$F$5:$F$500,0)),""),"")</f>
        <v>WaW_260</v>
      </c>
      <c r="M288" s="14">
        <f>IFERROR(IF(INDEX('11.2_Outliers-Collection_cov'!$N$5:$N$500,MATCH($F288,'11.2_Outliers-Collection_cov'!$F$5:$F$500,0))&lt;&gt;"N",
INDEX('11.2_Outliers-Collection_cov'!J$5:J$500,MATCH($F288,'11.2_Outliers-Collection_cov'!$F$5:$F$500,0)),""),"")</f>
        <v>40</v>
      </c>
      <c r="N288" s="8">
        <f>IFERROR(IF(INDEX('11.2_Outliers-Collection_cov'!$N$5:$N$500,MATCH($F288,'11.2_Outliers-Collection_cov'!$F$5:$F$500,0))&lt;&gt;"N",
INDEX('11.2_Outliers-Collection_cov'!K$5:K$500,MATCH($F288,'11.2_Outliers-Collection_cov'!$F$5:$F$500,0)),""),"")</f>
        <v>2012</v>
      </c>
      <c r="O288" s="13" t="str">
        <f>IFERROR(IF(INDEX('11.2_Outliers-Collection_cov'!$N$5:$N$500,MATCH($F288,'11.2_Outliers-Collection_cov'!$F$5:$F$500,0))&lt;&gt;"N",
INDEX('11.2_Outliers-Collection_cov'!L$5:L$500,MATCH($F288,'11.2_Outliers-Collection_cov'!$F$5:$F$500,0)),""),"")</f>
        <v>WaW_260</v>
      </c>
      <c r="P288" s="14">
        <f>IFERROR(IF(INDEX('11.3_Outliers-Plastic'!$N$5:$N$500,MATCH($F288,'11.3_Outliers-Plastic'!$F$5:$F$500,0))&lt;&gt;"N",
INDEX('11.3_Outliers-Plastic'!J$5:J$500,MATCH($F288,'11.3_Outliers-Plastic'!$F$5:$F$500,0)),""),"")</f>
        <v>9</v>
      </c>
      <c r="Q288" s="8">
        <f>IFERROR(IF(INDEX('11.3_Outliers-Plastic'!$N$5:$N$500,MATCH($F288,'11.3_Outliers-Plastic'!$F$5:$F$500,0))&lt;&gt;"N",
INDEX('11.3_Outliers-Plastic'!K$5:K$500,MATCH($F288,'11.3_Outliers-Plastic'!$F$5:$F$500,0)),""),"")</f>
        <v>2012</v>
      </c>
      <c r="R288" s="14" t="str">
        <f>IFERROR(IF(INDEX('11.3_Outliers-Plastic'!$N$5:$N$500,MATCH($F288,'11.3_Outliers-Plastic'!$F$5:$F$500,0))&lt;&gt;"N",
INDEX('11.3_Outliers-Plastic'!L$5:L$500,MATCH($F288,'11.3_Outliers-Plastic'!$F$5:$F$500,0)),""),"")</f>
        <v>WaW_260</v>
      </c>
      <c r="S288" s="12"/>
      <c r="T288" s="5"/>
      <c r="U288" s="5" t="s">
        <v>1569</v>
      </c>
      <c r="V288" s="14">
        <f>IFERROR(IF(INDEX('11.5_Outliers-Other_recovery'!$N$5:$N$500,MATCH($F288,'11.5_Outliers-Other_recovery'!$F$5:$F$500,0))&lt;&gt;"N",
INDEX('11.5_Outliers-Other_recovery'!J$5:J$500,MATCH($F288,'11.5_Outliers-Other_recovery'!$F$5:$F$500,0)),""),"")</f>
        <v>0</v>
      </c>
      <c r="W288" s="8">
        <f>IFERROR(IF(INDEX('11.5_Outliers-Other_recovery'!$N$5:$N$500,MATCH($F288,'11.5_Outliers-Other_recovery'!$F$5:$F$500,0))&lt;&gt;"N",
INDEX('11.5_Outliers-Other_recovery'!K$5:K$500,MATCH($F288,'11.5_Outliers-Other_recovery'!$F$5:$F$500,0)),""),"")</f>
        <v>2012</v>
      </c>
      <c r="X288" s="14" t="str">
        <f>IFERROR(IF(INDEX('11.5_Outliers-Other_recovery'!$N$5:$N$500,MATCH($F288,'11.5_Outliers-Other_recovery'!$F$5:$F$500,0))&lt;&gt;"N",
INDEX('11.5_Outliers-Other_recovery'!L$5:L$500,MATCH($F288,'11.5_Outliers-Other_recovery'!$F$5:$F$500,0)),""),"")</f>
        <v>WaW_260</v>
      </c>
      <c r="Y288" s="14">
        <f>IFERROR(IF(INDEX('11.4_Outliers-Formal_dry_recy'!$N$5:$N$500,MATCH($F288,'11.4_Outliers-Formal_dry_recy'!$F$5:$F$500,0))&lt;&gt;"N",
INDEX('11.4_Outliers-Formal_dry_recy'!J$5:J$500,MATCH($F288,'11.4_Outliers-Formal_dry_recy'!$F$5:$F$500,0)),""),"")</f>
        <v>0</v>
      </c>
      <c r="Z288" s="8">
        <f>IFERROR(IF(INDEX('11.4_Outliers-Formal_dry_recy'!$N$5:$N$500,MATCH($F288,'11.4_Outliers-Formal_dry_recy'!$F$5:$F$500,0))&lt;&gt;"N",
INDEX('11.4_Outliers-Formal_dry_recy'!K$5:K$500,MATCH($F288,'11.4_Outliers-Formal_dry_recy'!$F$5:$F$500,0)),""),"")</f>
        <v>2012</v>
      </c>
      <c r="AA288" s="14" t="str">
        <f>IFERROR(IF(INDEX('11.4_Outliers-Formal_dry_recy'!$N$5:$N$500,MATCH($F288,'11.4_Outliers-Formal_dry_recy'!$F$5:$F$500,0))&lt;&gt;"N",
INDEX('11.4_Outliers-Formal_dry_recy'!L$5:L$500,MATCH($F288,'11.4_Outliers-Formal_dry_recy'!$F$5:$F$500,0)),""),"")</f>
        <v>WaW_260</v>
      </c>
      <c r="AB288" s="14">
        <f>IFERROR(IF(INDEX('11.6_Outliers-Incineration'!$N$5:$N$500,MATCH($F288,'11.6_Outliers-Incineration'!$F$5:$F$500,0))&lt;&gt;"N",
INDEX('11.6_Outliers-Incineration'!J$5:J$500,MATCH($F288,'11.6_Outliers-Incineration'!$F$5:$F$500,0)),""),"")</f>
        <v>0</v>
      </c>
      <c r="AC288" s="8">
        <f>IFERROR(IF(INDEX('11.6_Outliers-Incineration'!$N$5:$N$500,MATCH($F288,'11.6_Outliers-Incineration'!$F$5:$F$500,0))&lt;&gt;"N",
INDEX('11.6_Outliers-Incineration'!K$5:K$500,MATCH($F288,'11.6_Outliers-Incineration'!$F$5:$F$500,0)),""),"")</f>
        <v>2012</v>
      </c>
      <c r="AD288" s="14" t="str">
        <f>IFERROR(IF(INDEX('11.6_Outliers-Incineration'!$N$5:$N$500,MATCH($F288,'11.6_Outliers-Incineration'!$F$5:$F$500,0))&lt;&gt;"N",
INDEX('11.6_Outliers-Incineration'!L$5:L$500,MATCH($F288,'11.6_Outliers-Incineration'!$F$5:$F$500,0)),""),"")</f>
        <v>WaW_260</v>
      </c>
      <c r="AE288" s="14">
        <v>0</v>
      </c>
      <c r="AF288" s="8">
        <v>2012</v>
      </c>
      <c r="AG288" s="14" t="s">
        <v>934</v>
      </c>
      <c r="AI288" s="5"/>
      <c r="AJ288" s="5" t="s">
        <v>1569</v>
      </c>
      <c r="AK288" s="5">
        <f t="shared" si="4"/>
        <v>7</v>
      </c>
    </row>
    <row r="289" spans="1:37" x14ac:dyDescent="0.25">
      <c r="A289" s="5" t="s">
        <v>234</v>
      </c>
      <c r="B289" s="5" t="s">
        <v>237</v>
      </c>
      <c r="C289" s="5" t="s">
        <v>236</v>
      </c>
      <c r="D289" s="5" t="s">
        <v>35</v>
      </c>
      <c r="E289" s="5" t="s">
        <v>238</v>
      </c>
      <c r="F289" s="5" t="s">
        <v>235</v>
      </c>
      <c r="G289" s="5">
        <v>1</v>
      </c>
      <c r="H289" s="15">
        <v>1</v>
      </c>
      <c r="I289" s="4"/>
      <c r="J289" s="13">
        <f>IFERROR(IF(INDEX('11.1_Outliers-Generation'!$N$5:$N$500,MATCH($F289,'11.1_Outliers-Generation'!$F$5:$F$500,0))&lt;&gt;"N",
INDEX('11.1_Outliers-Generation'!J$5:J$500,MATCH($F289,'11.1_Outliers-Generation'!$F$5:$F$500,0)),""),"")</f>
        <v>1.8099999999999998</v>
      </c>
      <c r="K289" s="8">
        <f>IFERROR(IF(INDEX('11.1_Outliers-Generation'!$N$5:$N$500,MATCH($F289,'11.1_Outliers-Generation'!$F$5:$F$500,0))&lt;&gt;"N",
INDEX('11.1_Outliers-Generation'!K$5:K$500,MATCH($F289,'11.1_Outliers-Generation'!$F$5:$F$500,0)),""),"")</f>
        <v>2009</v>
      </c>
      <c r="L289" s="13" t="str">
        <f>IFERROR(IF(INDEX('11.1_Outliers-Generation'!$N$5:$N$500,MATCH($F289,'11.1_Outliers-Generation'!$F$5:$F$500,0))&lt;&gt;"N",
INDEX('11.1_Outliers-Generation'!L$5:L$500,MATCH($F289,'11.1_Outliers-Generation'!$F$5:$F$500,0)),""),"")</f>
        <v>WaW_261</v>
      </c>
      <c r="M289" s="14" t="str">
        <f>IFERROR(IF(INDEX('11.2_Outliers-Collection_cov'!$N$5:$N$500,MATCH($F289,'11.2_Outliers-Collection_cov'!$F$5:$F$500,0))&lt;&gt;"N",
INDEX('11.2_Outliers-Collection_cov'!J$5:J$500,MATCH($F289,'11.2_Outliers-Collection_cov'!$F$5:$F$500,0)),""),"")</f>
        <v/>
      </c>
      <c r="N289" s="8" t="str">
        <f>IFERROR(IF(INDEX('11.2_Outliers-Collection_cov'!$N$5:$N$500,MATCH($F289,'11.2_Outliers-Collection_cov'!$F$5:$F$500,0))&lt;&gt;"N",
INDEX('11.2_Outliers-Collection_cov'!K$5:K$500,MATCH($F289,'11.2_Outliers-Collection_cov'!$F$5:$F$500,0)),""),"")</f>
        <v/>
      </c>
      <c r="O289" s="13" t="str">
        <f>IFERROR(IF(INDEX('11.2_Outliers-Collection_cov'!$N$5:$N$500,MATCH($F289,'11.2_Outliers-Collection_cov'!$F$5:$F$500,0))&lt;&gt;"N",
INDEX('11.2_Outliers-Collection_cov'!L$5:L$500,MATCH($F289,'11.2_Outliers-Collection_cov'!$F$5:$F$500,0)),""),"")</f>
        <v/>
      </c>
      <c r="P289" s="14" t="str">
        <f>IFERROR(IF(INDEX('11.3_Outliers-Plastic'!$N$5:$N$500,MATCH($F289,'11.3_Outliers-Plastic'!$F$5:$F$500,0))&lt;&gt;"N",
INDEX('11.3_Outliers-Plastic'!J$5:J$500,MATCH($F289,'11.3_Outliers-Plastic'!$F$5:$F$500,0)),""),"")</f>
        <v/>
      </c>
      <c r="Q289" s="8" t="str">
        <f>IFERROR(IF(INDEX('11.3_Outliers-Plastic'!$N$5:$N$500,MATCH($F289,'11.3_Outliers-Plastic'!$F$5:$F$500,0))&lt;&gt;"N",
INDEX('11.3_Outliers-Plastic'!K$5:K$500,MATCH($F289,'11.3_Outliers-Plastic'!$F$5:$F$500,0)),""),"")</f>
        <v/>
      </c>
      <c r="R289" s="14" t="str">
        <f>IFERROR(IF(INDEX('11.3_Outliers-Plastic'!$N$5:$N$500,MATCH($F289,'11.3_Outliers-Plastic'!$F$5:$F$500,0))&lt;&gt;"N",
INDEX('11.3_Outliers-Plastic'!L$5:L$500,MATCH($F289,'11.3_Outliers-Plastic'!$F$5:$F$500,0)),""),"")</f>
        <v/>
      </c>
      <c r="S289" s="12"/>
      <c r="T289" s="5"/>
      <c r="U289" s="5" t="s">
        <v>1569</v>
      </c>
      <c r="V289" s="14" t="str">
        <f>IFERROR(IF(INDEX('11.5_Outliers-Other_recovery'!$N$5:$N$500,MATCH($F289,'11.5_Outliers-Other_recovery'!$F$5:$F$500,0))&lt;&gt;"N",
INDEX('11.5_Outliers-Other_recovery'!J$5:J$500,MATCH($F289,'11.5_Outliers-Other_recovery'!$F$5:$F$500,0)),""),"")</f>
        <v/>
      </c>
      <c r="W289" s="8" t="str">
        <f>IFERROR(IF(INDEX('11.5_Outliers-Other_recovery'!$N$5:$N$500,MATCH($F289,'11.5_Outliers-Other_recovery'!$F$5:$F$500,0))&lt;&gt;"N",
INDEX('11.5_Outliers-Other_recovery'!K$5:K$500,MATCH($F289,'11.5_Outliers-Other_recovery'!$F$5:$F$500,0)),""),"")</f>
        <v/>
      </c>
      <c r="X289" s="14" t="str">
        <f>IFERROR(IF(INDEX('11.5_Outliers-Other_recovery'!$N$5:$N$500,MATCH($F289,'11.5_Outliers-Other_recovery'!$F$5:$F$500,0))&lt;&gt;"N",
INDEX('11.5_Outliers-Other_recovery'!L$5:L$500,MATCH($F289,'11.5_Outliers-Other_recovery'!$F$5:$F$500,0)),""),"")</f>
        <v/>
      </c>
      <c r="Y289" s="14" t="str">
        <f>IFERROR(IF(INDEX('11.4_Outliers-Formal_dry_recy'!$N$5:$N$500,MATCH($F289,'11.4_Outliers-Formal_dry_recy'!$F$5:$F$500,0))&lt;&gt;"N",
INDEX('11.4_Outliers-Formal_dry_recy'!J$5:J$500,MATCH($F289,'11.4_Outliers-Formal_dry_recy'!$F$5:$F$500,0)),""),"")</f>
        <v/>
      </c>
      <c r="Z289" s="8" t="str">
        <f>IFERROR(IF(INDEX('11.4_Outliers-Formal_dry_recy'!$N$5:$N$500,MATCH($F289,'11.4_Outliers-Formal_dry_recy'!$F$5:$F$500,0))&lt;&gt;"N",
INDEX('11.4_Outliers-Formal_dry_recy'!K$5:K$500,MATCH($F289,'11.4_Outliers-Formal_dry_recy'!$F$5:$F$500,0)),""),"")</f>
        <v/>
      </c>
      <c r="AA289" s="14" t="str">
        <f>IFERROR(IF(INDEX('11.4_Outliers-Formal_dry_recy'!$N$5:$N$500,MATCH($F289,'11.4_Outliers-Formal_dry_recy'!$F$5:$F$500,0))&lt;&gt;"N",
INDEX('11.4_Outliers-Formal_dry_recy'!L$5:L$500,MATCH($F289,'11.4_Outliers-Formal_dry_recy'!$F$5:$F$500,0)),""),"")</f>
        <v/>
      </c>
      <c r="AB289" s="14" t="str">
        <f>IFERROR(IF(INDEX('11.6_Outliers-Incineration'!$N$5:$N$500,MATCH($F289,'11.6_Outliers-Incineration'!$F$5:$F$500,0))&lt;&gt;"N",
INDEX('11.6_Outliers-Incineration'!J$5:J$500,MATCH($F289,'11.6_Outliers-Incineration'!$F$5:$F$500,0)),""),"")</f>
        <v/>
      </c>
      <c r="AC289" s="8" t="str">
        <f>IFERROR(IF(INDEX('11.6_Outliers-Incineration'!$N$5:$N$500,MATCH($F289,'11.6_Outliers-Incineration'!$F$5:$F$500,0))&lt;&gt;"N",
INDEX('11.6_Outliers-Incineration'!K$5:K$500,MATCH($F289,'11.6_Outliers-Incineration'!$F$5:$F$500,0)),""),"")</f>
        <v/>
      </c>
      <c r="AD289" s="14" t="str">
        <f>IFERROR(IF(INDEX('11.6_Outliers-Incineration'!$N$5:$N$500,MATCH($F289,'11.6_Outliers-Incineration'!$F$5:$F$500,0))&lt;&gt;"N",
INDEX('11.6_Outliers-Incineration'!L$5:L$500,MATCH($F289,'11.6_Outliers-Incineration'!$F$5:$F$500,0)),""),"")</f>
        <v/>
      </c>
      <c r="AE289" s="14" t="s">
        <v>1569</v>
      </c>
      <c r="AF289" s="8" t="s">
        <v>1569</v>
      </c>
      <c r="AG289" s="14" t="s">
        <v>1569</v>
      </c>
      <c r="AI289" s="5"/>
      <c r="AJ289" s="5" t="s">
        <v>1569</v>
      </c>
      <c r="AK289" s="5">
        <f t="shared" si="4"/>
        <v>1</v>
      </c>
    </row>
    <row r="290" spans="1:37" x14ac:dyDescent="0.25">
      <c r="A290" s="5" t="s">
        <v>239</v>
      </c>
      <c r="B290" s="5" t="s">
        <v>242</v>
      </c>
      <c r="C290" s="5" t="s">
        <v>241</v>
      </c>
      <c r="D290" s="5" t="s">
        <v>35</v>
      </c>
      <c r="E290" s="5" t="s">
        <v>243</v>
      </c>
      <c r="F290" s="5" t="s">
        <v>240</v>
      </c>
      <c r="G290" s="5">
        <v>2</v>
      </c>
      <c r="H290" s="15">
        <v>2</v>
      </c>
      <c r="I290" s="4" t="s">
        <v>1940</v>
      </c>
      <c r="J290" s="13">
        <f>IFERROR(IF(INDEX('11.1_Outliers-Generation'!$N$5:$N$500,MATCH($F290,'11.1_Outliers-Generation'!$F$5:$F$500,0))&lt;&gt;"N",
INDEX('11.1_Outliers-Generation'!J$5:J$500,MATCH($F290,'11.1_Outliers-Generation'!$F$5:$F$500,0)),""),"")</f>
        <v>1.0027397260273974</v>
      </c>
      <c r="K290" s="8">
        <f>IFERROR(IF(INDEX('11.1_Outliers-Generation'!$N$5:$N$500,MATCH($F290,'11.1_Outliers-Generation'!$F$5:$F$500,0))&lt;&gt;"N",
INDEX('11.1_Outliers-Generation'!K$5:K$500,MATCH($F290,'11.1_Outliers-Generation'!$F$5:$F$500,0)),""),"")</f>
        <v>2013</v>
      </c>
      <c r="L290" s="13" t="str">
        <f>IFERROR(IF(INDEX('11.1_Outliers-Generation'!$N$5:$N$500,MATCH($F290,'11.1_Outliers-Generation'!$F$5:$F$500,0))&lt;&gt;"N",
INDEX('11.1_Outliers-Generation'!L$5:L$500,MATCH($F290,'11.1_Outliers-Generation'!$F$5:$F$500,0)),""),"")</f>
        <v>WaW_262</v>
      </c>
      <c r="M290" s="14">
        <f>IFERROR(IF(INDEX('11.2_Outliers-Collection_cov'!$N$5:$N$500,MATCH($F290,'11.2_Outliers-Collection_cov'!$F$5:$F$500,0))&lt;&gt;"N",
INDEX('11.2_Outliers-Collection_cov'!J$5:J$500,MATCH($F290,'11.2_Outliers-Collection_cov'!$F$5:$F$500,0)),""),"")</f>
        <v>100</v>
      </c>
      <c r="N290" s="8">
        <f>IFERROR(IF(INDEX('11.2_Outliers-Collection_cov'!$N$5:$N$500,MATCH($F290,'11.2_Outliers-Collection_cov'!$F$5:$F$500,0))&lt;&gt;"N",
INDEX('11.2_Outliers-Collection_cov'!K$5:K$500,MATCH($F290,'11.2_Outliers-Collection_cov'!$F$5:$F$500,0)),""),"")</f>
        <v>2013</v>
      </c>
      <c r="O290" s="13" t="str">
        <f>IFERROR(IF(INDEX('11.2_Outliers-Collection_cov'!$N$5:$N$500,MATCH($F290,'11.2_Outliers-Collection_cov'!$F$5:$F$500,0))&lt;&gt;"N",
INDEX('11.2_Outliers-Collection_cov'!L$5:L$500,MATCH($F290,'11.2_Outliers-Collection_cov'!$F$5:$F$500,0)),""),"")</f>
        <v>WaW_262</v>
      </c>
      <c r="P290" s="14">
        <f>IFERROR(IF(INDEX('11.3_Outliers-Plastic'!$N$5:$N$500,MATCH($F290,'11.3_Outliers-Plastic'!$F$5:$F$500,0))&lt;&gt;"N",
INDEX('11.3_Outliers-Plastic'!J$5:J$500,MATCH($F290,'11.3_Outliers-Plastic'!$F$5:$F$500,0)),""),"")</f>
        <v>5</v>
      </c>
      <c r="Q290" s="8">
        <f>IFERROR(IF(INDEX('11.3_Outliers-Plastic'!$N$5:$N$500,MATCH($F290,'11.3_Outliers-Plastic'!$F$5:$F$500,0))&lt;&gt;"N",
INDEX('11.3_Outliers-Plastic'!K$5:K$500,MATCH($F290,'11.3_Outliers-Plastic'!$F$5:$F$500,0)),""),"")</f>
        <v>2013</v>
      </c>
      <c r="R290" s="14" t="str">
        <f>IFERROR(IF(INDEX('11.3_Outliers-Plastic'!$N$5:$N$500,MATCH($F290,'11.3_Outliers-Plastic'!$F$5:$F$500,0))&lt;&gt;"N",
INDEX('11.3_Outliers-Plastic'!L$5:L$500,MATCH($F290,'11.3_Outliers-Plastic'!$F$5:$F$500,0)),""),"")</f>
        <v>WaW_262</v>
      </c>
      <c r="S290" s="12"/>
      <c r="T290" s="5"/>
      <c r="U290" s="5" t="s">
        <v>1569</v>
      </c>
      <c r="V290" s="14">
        <f>IFERROR(IF(INDEX('11.5_Outliers-Other_recovery'!$N$5:$N$500,MATCH($F290,'11.5_Outliers-Other_recovery'!$F$5:$F$500,0))&lt;&gt;"N",
INDEX('11.5_Outliers-Other_recovery'!J$5:J$500,MATCH($F290,'11.5_Outliers-Other_recovery'!$F$5:$F$500,0)),""),"")</f>
        <v>0</v>
      </c>
      <c r="W290" s="8">
        <f>IFERROR(IF(INDEX('11.5_Outliers-Other_recovery'!$N$5:$N$500,MATCH($F290,'11.5_Outliers-Other_recovery'!$F$5:$F$500,0))&lt;&gt;"N",
INDEX('11.5_Outliers-Other_recovery'!K$5:K$500,MATCH($F290,'11.5_Outliers-Other_recovery'!$F$5:$F$500,0)),""),"")</f>
        <v>2013</v>
      </c>
      <c r="X290" s="14" t="str">
        <f>IFERROR(IF(INDEX('11.5_Outliers-Other_recovery'!$N$5:$N$500,MATCH($F290,'11.5_Outliers-Other_recovery'!$F$5:$F$500,0))&lt;&gt;"N",
INDEX('11.5_Outliers-Other_recovery'!L$5:L$500,MATCH($F290,'11.5_Outliers-Other_recovery'!$F$5:$F$500,0)),""),"")</f>
        <v>WaW_262</v>
      </c>
      <c r="Y290" s="14">
        <f>IFERROR(IF(INDEX('11.4_Outliers-Formal_dry_recy'!$N$5:$N$500,MATCH($F290,'11.4_Outliers-Formal_dry_recy'!$F$5:$F$500,0))&lt;&gt;"N",
INDEX('11.4_Outliers-Formal_dry_recy'!J$5:J$500,MATCH($F290,'11.4_Outliers-Formal_dry_recy'!$F$5:$F$500,0)),""),"")</f>
        <v>37.197000000000003</v>
      </c>
      <c r="Z290" s="8">
        <f>IFERROR(IF(INDEX('11.4_Outliers-Formal_dry_recy'!$N$5:$N$500,MATCH($F290,'11.4_Outliers-Formal_dry_recy'!$F$5:$F$500,0))&lt;&gt;"N",
INDEX('11.4_Outliers-Formal_dry_recy'!K$5:K$500,MATCH($F290,'11.4_Outliers-Formal_dry_recy'!$F$5:$F$500,0)),""),"")</f>
        <v>2013</v>
      </c>
      <c r="AA290" s="14" t="str">
        <f>IFERROR(IF(INDEX('11.4_Outliers-Formal_dry_recy'!$N$5:$N$500,MATCH($F290,'11.4_Outliers-Formal_dry_recy'!$F$5:$F$500,0))&lt;&gt;"N",
INDEX('11.4_Outliers-Formal_dry_recy'!L$5:L$500,MATCH($F290,'11.4_Outliers-Formal_dry_recy'!$F$5:$F$500,0)),""),"")</f>
        <v>WaW_262</v>
      </c>
      <c r="AB290" s="14">
        <f>IFERROR(IF(INDEX('11.6_Outliers-Incineration'!$N$5:$N$500,MATCH($F290,'11.6_Outliers-Incineration'!$F$5:$F$500,0))&lt;&gt;"N",
INDEX('11.6_Outliers-Incineration'!J$5:J$500,MATCH($F290,'11.6_Outliers-Incineration'!$F$5:$F$500,0)),""),"")</f>
        <v>57.85</v>
      </c>
      <c r="AC290" s="8">
        <f>IFERROR(IF(INDEX('11.6_Outliers-Incineration'!$N$5:$N$500,MATCH($F290,'11.6_Outliers-Incineration'!$F$5:$F$500,0))&lt;&gt;"N",
INDEX('11.6_Outliers-Incineration'!K$5:K$500,MATCH($F290,'11.6_Outliers-Incineration'!$F$5:$F$500,0)),""),"")</f>
        <v>2013</v>
      </c>
      <c r="AD290" s="14" t="str">
        <f>IFERROR(IF(INDEX('11.6_Outliers-Incineration'!$N$5:$N$500,MATCH($F290,'11.6_Outliers-Incineration'!$F$5:$F$500,0))&lt;&gt;"N",
INDEX('11.6_Outliers-Incineration'!L$5:L$500,MATCH($F290,'11.6_Outliers-Incineration'!$F$5:$F$500,0)),""),"")</f>
        <v>WaW_262</v>
      </c>
      <c r="AE290" s="14" t="s">
        <v>1569</v>
      </c>
      <c r="AF290" s="8" t="s">
        <v>1569</v>
      </c>
      <c r="AG290" s="14" t="s">
        <v>1569</v>
      </c>
      <c r="AI290" s="5"/>
      <c r="AJ290" s="5" t="s">
        <v>1569</v>
      </c>
      <c r="AK290" s="5">
        <f t="shared" si="4"/>
        <v>6</v>
      </c>
    </row>
    <row r="291" spans="1:37" x14ac:dyDescent="0.25">
      <c r="A291" s="5" t="s">
        <v>244</v>
      </c>
      <c r="B291" s="5" t="s">
        <v>242</v>
      </c>
      <c r="C291" s="5" t="s">
        <v>241</v>
      </c>
      <c r="D291" s="5" t="s">
        <v>35</v>
      </c>
      <c r="E291" s="5" t="s">
        <v>246</v>
      </c>
      <c r="F291" s="5" t="s">
        <v>245</v>
      </c>
      <c r="G291" s="5">
        <v>2</v>
      </c>
      <c r="H291" s="15">
        <v>1</v>
      </c>
      <c r="I291" s="4"/>
      <c r="J291" s="13">
        <f>IFERROR(IF(INDEX('11.1_Outliers-Generation'!$N$5:$N$500,MATCH($F291,'11.1_Outliers-Generation'!$F$5:$F$500,0))&lt;&gt;"N",
INDEX('11.1_Outliers-Generation'!J$5:J$500,MATCH($F291,'11.1_Outliers-Generation'!$F$5:$F$500,0)),""),"")</f>
        <v>0.71052806688119463</v>
      </c>
      <c r="K291" s="8">
        <f>IFERROR(IF(INDEX('11.1_Outliers-Generation'!$N$5:$N$500,MATCH($F291,'11.1_Outliers-Generation'!$F$5:$F$500,0))&lt;&gt;"N",
INDEX('11.1_Outliers-Generation'!K$5:K$500,MATCH($F291,'11.1_Outliers-Generation'!$F$5:$F$500,0)),""),"")</f>
        <v>2014</v>
      </c>
      <c r="L291" s="13" t="str">
        <f>IFERROR(IF(INDEX('11.1_Outliers-Generation'!$N$5:$N$500,MATCH($F291,'11.1_Outliers-Generation'!$F$5:$F$500,0))&lt;&gt;"N",
INDEX('11.1_Outliers-Generation'!L$5:L$500,MATCH($F291,'11.1_Outliers-Generation'!$F$5:$F$500,0)),""),"")</f>
        <v>WaW_263</v>
      </c>
      <c r="M291" s="14" t="str">
        <f>IFERROR(IF(INDEX('11.2_Outliers-Collection_cov'!$N$5:$N$500,MATCH($F291,'11.2_Outliers-Collection_cov'!$F$5:$F$500,0))&lt;&gt;"N",
INDEX('11.2_Outliers-Collection_cov'!J$5:J$500,MATCH($F291,'11.2_Outliers-Collection_cov'!$F$5:$F$500,0)),""),"")</f>
        <v/>
      </c>
      <c r="N291" s="8" t="str">
        <f>IFERROR(IF(INDEX('11.2_Outliers-Collection_cov'!$N$5:$N$500,MATCH($F291,'11.2_Outliers-Collection_cov'!$F$5:$F$500,0))&lt;&gt;"N",
INDEX('11.2_Outliers-Collection_cov'!K$5:K$500,MATCH($F291,'11.2_Outliers-Collection_cov'!$F$5:$F$500,0)),""),"")</f>
        <v/>
      </c>
      <c r="O291" s="13" t="str">
        <f>IFERROR(IF(INDEX('11.2_Outliers-Collection_cov'!$N$5:$N$500,MATCH($F291,'11.2_Outliers-Collection_cov'!$F$5:$F$500,0))&lt;&gt;"N",
INDEX('11.2_Outliers-Collection_cov'!L$5:L$500,MATCH($F291,'11.2_Outliers-Collection_cov'!$F$5:$F$500,0)),""),"")</f>
        <v/>
      </c>
      <c r="P291" s="14">
        <f>IFERROR(IF(INDEX('11.3_Outliers-Plastic'!$N$5:$N$500,MATCH($F291,'11.3_Outliers-Plastic'!$F$5:$F$500,0))&lt;&gt;"N",
INDEX('11.3_Outliers-Plastic'!J$5:J$500,MATCH($F291,'11.3_Outliers-Plastic'!$F$5:$F$500,0)),""),"")</f>
        <v>8</v>
      </c>
      <c r="Q291" s="8">
        <f>IFERROR(IF(INDEX('11.3_Outliers-Plastic'!$N$5:$N$500,MATCH($F291,'11.3_Outliers-Plastic'!$F$5:$F$500,0))&lt;&gt;"N",
INDEX('11.3_Outliers-Plastic'!K$5:K$500,MATCH($F291,'11.3_Outliers-Plastic'!$F$5:$F$500,0)),""),"")</f>
        <v>2014</v>
      </c>
      <c r="R291" s="14" t="str">
        <f>IFERROR(IF(INDEX('11.3_Outliers-Plastic'!$N$5:$N$500,MATCH($F291,'11.3_Outliers-Plastic'!$F$5:$F$500,0))&lt;&gt;"N",
INDEX('11.3_Outliers-Plastic'!L$5:L$500,MATCH($F291,'11.3_Outliers-Plastic'!$F$5:$F$500,0)),""),"")</f>
        <v>WaW_263</v>
      </c>
      <c r="S291" s="12"/>
      <c r="T291" s="5"/>
      <c r="U291" s="5" t="s">
        <v>1569</v>
      </c>
      <c r="V291" s="14">
        <f>IFERROR(IF(INDEX('11.5_Outliers-Other_recovery'!$N$5:$N$500,MATCH($F291,'11.5_Outliers-Other_recovery'!$F$5:$F$500,0))&lt;&gt;"N",
INDEX('11.5_Outliers-Other_recovery'!J$5:J$500,MATCH($F291,'11.5_Outliers-Other_recovery'!$F$5:$F$500,0)),""),"")</f>
        <v>0</v>
      </c>
      <c r="W291" s="8">
        <f>IFERROR(IF(INDEX('11.5_Outliers-Other_recovery'!$N$5:$N$500,MATCH($F291,'11.5_Outliers-Other_recovery'!$F$5:$F$500,0))&lt;&gt;"N",
INDEX('11.5_Outliers-Other_recovery'!K$5:K$500,MATCH($F291,'11.5_Outliers-Other_recovery'!$F$5:$F$500,0)),""),"")</f>
        <v>2014</v>
      </c>
      <c r="X291" s="14" t="str">
        <f>IFERROR(IF(INDEX('11.5_Outliers-Other_recovery'!$N$5:$N$500,MATCH($F291,'11.5_Outliers-Other_recovery'!$F$5:$F$500,0))&lt;&gt;"N",
INDEX('11.5_Outliers-Other_recovery'!L$5:L$500,MATCH($F291,'11.5_Outliers-Other_recovery'!$F$5:$F$500,0)),""),"")</f>
        <v>WaW_263</v>
      </c>
      <c r="Y291" s="14">
        <f>IFERROR(IF(INDEX('11.4_Outliers-Formal_dry_recy'!$N$5:$N$500,MATCH($F291,'11.4_Outliers-Formal_dry_recy'!$F$5:$F$500,0))&lt;&gt;"N",
INDEX('11.4_Outliers-Formal_dry_recy'!J$5:J$500,MATCH($F291,'11.4_Outliers-Formal_dry_recy'!$F$5:$F$500,0)),""),"")</f>
        <v>46.4</v>
      </c>
      <c r="Z291" s="8">
        <f>IFERROR(IF(INDEX('11.4_Outliers-Formal_dry_recy'!$N$5:$N$500,MATCH($F291,'11.4_Outliers-Formal_dry_recy'!$F$5:$F$500,0))&lt;&gt;"N",
INDEX('11.4_Outliers-Formal_dry_recy'!K$5:K$500,MATCH($F291,'11.4_Outliers-Formal_dry_recy'!$F$5:$F$500,0)),""),"")</f>
        <v>2014</v>
      </c>
      <c r="AA291" s="14" t="str">
        <f>IFERROR(IF(INDEX('11.4_Outliers-Formal_dry_recy'!$N$5:$N$500,MATCH($F291,'11.4_Outliers-Formal_dry_recy'!$F$5:$F$500,0))&lt;&gt;"N",
INDEX('11.4_Outliers-Formal_dry_recy'!L$5:L$500,MATCH($F291,'11.4_Outliers-Formal_dry_recy'!$F$5:$F$500,0)),""),"")</f>
        <v>WaW_263</v>
      </c>
      <c r="AB291" s="14">
        <f>IFERROR(IF(INDEX('11.6_Outliers-Incineration'!$N$5:$N$500,MATCH($F291,'11.6_Outliers-Incineration'!$F$5:$F$500,0))&lt;&gt;"N",
INDEX('11.6_Outliers-Incineration'!J$5:J$500,MATCH($F291,'11.6_Outliers-Incineration'!$F$5:$F$500,0)),""),"")</f>
        <v>39.1</v>
      </c>
      <c r="AC291" s="8">
        <f>IFERROR(IF(INDEX('11.6_Outliers-Incineration'!$N$5:$N$500,MATCH($F291,'11.6_Outliers-Incineration'!$F$5:$F$500,0))&lt;&gt;"N",
INDEX('11.6_Outliers-Incineration'!K$5:K$500,MATCH($F291,'11.6_Outliers-Incineration'!$F$5:$F$500,0)),""),"")</f>
        <v>2014</v>
      </c>
      <c r="AD291" s="14" t="str">
        <f>IFERROR(IF(INDEX('11.6_Outliers-Incineration'!$N$5:$N$500,MATCH($F291,'11.6_Outliers-Incineration'!$F$5:$F$500,0))&lt;&gt;"N",
INDEX('11.6_Outliers-Incineration'!L$5:L$500,MATCH($F291,'11.6_Outliers-Incineration'!$F$5:$F$500,0)),""),"")</f>
        <v>WaW_263</v>
      </c>
      <c r="AE291" s="14">
        <v>100</v>
      </c>
      <c r="AF291" s="8">
        <v>2014</v>
      </c>
      <c r="AG291" s="14" t="s">
        <v>244</v>
      </c>
      <c r="AI291" s="5"/>
      <c r="AJ291" s="5" t="s">
        <v>1569</v>
      </c>
      <c r="AK291" s="5">
        <f t="shared" si="4"/>
        <v>6</v>
      </c>
    </row>
    <row r="292" spans="1:37" x14ac:dyDescent="0.25">
      <c r="A292" s="5" t="s">
        <v>247</v>
      </c>
      <c r="B292" s="5" t="s">
        <v>250</v>
      </c>
      <c r="C292" s="5" t="s">
        <v>249</v>
      </c>
      <c r="D292" s="5" t="s">
        <v>35</v>
      </c>
      <c r="E292" s="5" t="s">
        <v>251</v>
      </c>
      <c r="F292" s="5" t="s">
        <v>248</v>
      </c>
      <c r="G292" s="5">
        <v>1</v>
      </c>
      <c r="H292" s="15">
        <v>2</v>
      </c>
      <c r="I292" s="4" t="s">
        <v>1941</v>
      </c>
      <c r="J292" s="13">
        <f>IFERROR(IF(INDEX('11.1_Outliers-Generation'!$N$5:$N$500,MATCH($F292,'11.1_Outliers-Generation'!$F$5:$F$500,0))&lt;&gt;"N",
INDEX('11.1_Outliers-Generation'!J$5:J$500,MATCH($F292,'11.1_Outliers-Generation'!$F$5:$F$500,0)),""),"")</f>
        <v>0.71599045346062051</v>
      </c>
      <c r="K292" s="8">
        <f>IFERROR(IF(INDEX('11.1_Outliers-Generation'!$N$5:$N$500,MATCH($F292,'11.1_Outliers-Generation'!$F$5:$F$500,0))&lt;&gt;"N",
INDEX('11.1_Outliers-Generation'!K$5:K$500,MATCH($F292,'11.1_Outliers-Generation'!$F$5:$F$500,0)),""),"")</f>
        <v>2017</v>
      </c>
      <c r="L292" s="13" t="str">
        <f>IFERROR(IF(INDEX('11.1_Outliers-Generation'!$N$5:$N$500,MATCH($F292,'11.1_Outliers-Generation'!$F$5:$F$500,0))&lt;&gt;"N",
INDEX('11.1_Outliers-Generation'!L$5:L$500,MATCH($F292,'11.1_Outliers-Generation'!$F$5:$F$500,0)),""),"")</f>
        <v>WaW_264</v>
      </c>
      <c r="M292" s="14" t="str">
        <f>IFERROR(IF(INDEX('11.2_Outliers-Collection_cov'!$N$5:$N$500,MATCH($F292,'11.2_Outliers-Collection_cov'!$F$5:$F$500,0))&lt;&gt;"N",
INDEX('11.2_Outliers-Collection_cov'!J$5:J$500,MATCH($F292,'11.2_Outliers-Collection_cov'!$F$5:$F$500,0)),""),"")</f>
        <v/>
      </c>
      <c r="N292" s="8" t="str">
        <f>IFERROR(IF(INDEX('11.2_Outliers-Collection_cov'!$N$5:$N$500,MATCH($F292,'11.2_Outliers-Collection_cov'!$F$5:$F$500,0))&lt;&gt;"N",
INDEX('11.2_Outliers-Collection_cov'!K$5:K$500,MATCH($F292,'11.2_Outliers-Collection_cov'!$F$5:$F$500,0)),""),"")</f>
        <v/>
      </c>
      <c r="O292" s="13" t="str">
        <f>IFERROR(IF(INDEX('11.2_Outliers-Collection_cov'!$N$5:$N$500,MATCH($F292,'11.2_Outliers-Collection_cov'!$F$5:$F$500,0))&lt;&gt;"N",
INDEX('11.2_Outliers-Collection_cov'!L$5:L$500,MATCH($F292,'11.2_Outliers-Collection_cov'!$F$5:$F$500,0)),""),"")</f>
        <v/>
      </c>
      <c r="P292" s="14" t="str">
        <f>IFERROR(IF(INDEX('11.3_Outliers-Plastic'!$N$5:$N$500,MATCH($F292,'11.3_Outliers-Plastic'!$F$5:$F$500,0))&lt;&gt;"N",
INDEX('11.3_Outliers-Plastic'!J$5:J$500,MATCH($F292,'11.3_Outliers-Plastic'!$F$5:$F$500,0)),""),"")</f>
        <v/>
      </c>
      <c r="Q292" s="8" t="str">
        <f>IFERROR(IF(INDEX('11.3_Outliers-Plastic'!$N$5:$N$500,MATCH($F292,'11.3_Outliers-Plastic'!$F$5:$F$500,0))&lt;&gt;"N",
INDEX('11.3_Outliers-Plastic'!K$5:K$500,MATCH($F292,'11.3_Outliers-Plastic'!$F$5:$F$500,0)),""),"")</f>
        <v/>
      </c>
      <c r="R292" s="14" t="str">
        <f>IFERROR(IF(INDEX('11.3_Outliers-Plastic'!$N$5:$N$500,MATCH($F292,'11.3_Outliers-Plastic'!$F$5:$F$500,0))&lt;&gt;"N",
INDEX('11.3_Outliers-Plastic'!L$5:L$500,MATCH($F292,'11.3_Outliers-Plastic'!$F$5:$F$500,0)),""),"")</f>
        <v/>
      </c>
      <c r="S292" s="12"/>
      <c r="T292" s="5"/>
      <c r="U292" s="5" t="s">
        <v>1569</v>
      </c>
      <c r="V292" s="14" t="str">
        <f>IFERROR(IF(INDEX('11.5_Outliers-Other_recovery'!$N$5:$N$500,MATCH($F292,'11.5_Outliers-Other_recovery'!$F$5:$F$500,0))&lt;&gt;"N",
INDEX('11.5_Outliers-Other_recovery'!J$5:J$500,MATCH($F292,'11.5_Outliers-Other_recovery'!$F$5:$F$500,0)),""),"")</f>
        <v/>
      </c>
      <c r="W292" s="8" t="str">
        <f>IFERROR(IF(INDEX('11.5_Outliers-Other_recovery'!$N$5:$N$500,MATCH($F292,'11.5_Outliers-Other_recovery'!$F$5:$F$500,0))&lt;&gt;"N",
INDEX('11.5_Outliers-Other_recovery'!K$5:K$500,MATCH($F292,'11.5_Outliers-Other_recovery'!$F$5:$F$500,0)),""),"")</f>
        <v/>
      </c>
      <c r="X292" s="14" t="str">
        <f>IFERROR(IF(INDEX('11.5_Outliers-Other_recovery'!$N$5:$N$500,MATCH($F292,'11.5_Outliers-Other_recovery'!$F$5:$F$500,0))&lt;&gt;"N",
INDEX('11.5_Outliers-Other_recovery'!L$5:L$500,MATCH($F292,'11.5_Outliers-Other_recovery'!$F$5:$F$500,0)),""),"")</f>
        <v/>
      </c>
      <c r="Y292" s="14" t="str">
        <f>IFERROR(IF(INDEX('11.4_Outliers-Formal_dry_recy'!$N$5:$N$500,MATCH($F292,'11.4_Outliers-Formal_dry_recy'!$F$5:$F$500,0))&lt;&gt;"N",
INDEX('11.4_Outliers-Formal_dry_recy'!J$5:J$500,MATCH($F292,'11.4_Outliers-Formal_dry_recy'!$F$5:$F$500,0)),""),"")</f>
        <v/>
      </c>
      <c r="Z292" s="8" t="str">
        <f>IFERROR(IF(INDEX('11.4_Outliers-Formal_dry_recy'!$N$5:$N$500,MATCH($F292,'11.4_Outliers-Formal_dry_recy'!$F$5:$F$500,0))&lt;&gt;"N",
INDEX('11.4_Outliers-Formal_dry_recy'!K$5:K$500,MATCH($F292,'11.4_Outliers-Formal_dry_recy'!$F$5:$F$500,0)),""),"")</f>
        <v/>
      </c>
      <c r="AA292" s="14" t="str">
        <f>IFERROR(IF(INDEX('11.4_Outliers-Formal_dry_recy'!$N$5:$N$500,MATCH($F292,'11.4_Outliers-Formal_dry_recy'!$F$5:$F$500,0))&lt;&gt;"N",
INDEX('11.4_Outliers-Formal_dry_recy'!L$5:L$500,MATCH($F292,'11.4_Outliers-Formal_dry_recy'!$F$5:$F$500,0)),""),"")</f>
        <v/>
      </c>
      <c r="AB292" s="14" t="str">
        <f>IFERROR(IF(INDEX('11.6_Outliers-Incineration'!$N$5:$N$500,MATCH($F292,'11.6_Outliers-Incineration'!$F$5:$F$500,0))&lt;&gt;"N",
INDEX('11.6_Outliers-Incineration'!J$5:J$500,MATCH($F292,'11.6_Outliers-Incineration'!$F$5:$F$500,0)),""),"")</f>
        <v/>
      </c>
      <c r="AC292" s="8" t="str">
        <f>IFERROR(IF(INDEX('11.6_Outliers-Incineration'!$N$5:$N$500,MATCH($F292,'11.6_Outliers-Incineration'!$F$5:$F$500,0))&lt;&gt;"N",
INDEX('11.6_Outliers-Incineration'!K$5:K$500,MATCH($F292,'11.6_Outliers-Incineration'!$F$5:$F$500,0)),""),"")</f>
        <v/>
      </c>
      <c r="AD292" s="14" t="str">
        <f>IFERROR(IF(INDEX('11.6_Outliers-Incineration'!$N$5:$N$500,MATCH($F292,'11.6_Outliers-Incineration'!$F$5:$F$500,0))&lt;&gt;"N",
INDEX('11.6_Outliers-Incineration'!L$5:L$500,MATCH($F292,'11.6_Outliers-Incineration'!$F$5:$F$500,0)),""),"")</f>
        <v/>
      </c>
      <c r="AE292" s="14" t="s">
        <v>1569</v>
      </c>
      <c r="AF292" s="8" t="s">
        <v>1569</v>
      </c>
      <c r="AG292" s="14" t="s">
        <v>1569</v>
      </c>
      <c r="AI292" s="5"/>
      <c r="AJ292" s="5" t="s">
        <v>1569</v>
      </c>
      <c r="AK292" s="5">
        <f t="shared" si="4"/>
        <v>1</v>
      </c>
    </row>
    <row r="293" spans="1:37" x14ac:dyDescent="0.25">
      <c r="A293" s="5" t="s">
        <v>943</v>
      </c>
      <c r="B293" s="5" t="s">
        <v>21</v>
      </c>
      <c r="C293" s="5" t="s">
        <v>939</v>
      </c>
      <c r="D293" s="5" t="s">
        <v>620</v>
      </c>
      <c r="E293" s="5" t="s">
        <v>945</v>
      </c>
      <c r="F293" s="5" t="s">
        <v>944</v>
      </c>
      <c r="G293" s="5">
        <v>3</v>
      </c>
      <c r="H293" s="15">
        <v>3</v>
      </c>
      <c r="I293" s="4" t="s">
        <v>1944</v>
      </c>
      <c r="J293" s="13">
        <f>IFERROR(IF(INDEX('11.1_Outliers-Generation'!$N$5:$N$500,MATCH($F293,'11.1_Outliers-Generation'!$F$5:$F$500,0))&lt;&gt;"N",
INDEX('11.1_Outliers-Generation'!J$5:J$500,MATCH($F293,'11.1_Outliers-Generation'!$F$5:$F$500,0)),""),"")</f>
        <v>0.42331984354098584</v>
      </c>
      <c r="K293" s="8">
        <f>IFERROR(IF(INDEX('11.1_Outliers-Generation'!$N$5:$N$500,MATCH($F293,'11.1_Outliers-Generation'!$F$5:$F$500,0))&lt;&gt;"N",
INDEX('11.1_Outliers-Generation'!K$5:K$500,MATCH($F293,'11.1_Outliers-Generation'!$F$5:$F$500,0)),""),"")</f>
        <v>2010</v>
      </c>
      <c r="L293" s="13" t="str">
        <f>IFERROR(IF(INDEX('11.1_Outliers-Generation'!$N$5:$N$500,MATCH($F293,'11.1_Outliers-Generation'!$F$5:$F$500,0))&lt;&gt;"N",
INDEX('11.1_Outliers-Generation'!L$5:L$500,MATCH($F293,'11.1_Outliers-Generation'!$F$5:$F$500,0)),""),"")</f>
        <v>WaW_267</v>
      </c>
      <c r="M293" s="14">
        <f>IFERROR(IF(INDEX('11.2_Outliers-Collection_cov'!$N$5:$N$500,MATCH($F293,'11.2_Outliers-Collection_cov'!$F$5:$F$500,0))&lt;&gt;"N",
INDEX('11.2_Outliers-Collection_cov'!J$5:J$500,MATCH($F293,'11.2_Outliers-Collection_cov'!$F$5:$F$500,0)),""),"")</f>
        <v>25</v>
      </c>
      <c r="N293" s="8">
        <f>IFERROR(IF(INDEX('11.2_Outliers-Collection_cov'!$N$5:$N$500,MATCH($F293,'11.2_Outliers-Collection_cov'!$F$5:$F$500,0))&lt;&gt;"N",
INDEX('11.2_Outliers-Collection_cov'!K$5:K$500,MATCH($F293,'11.2_Outliers-Collection_cov'!$F$5:$F$500,0)),""),"")</f>
        <v>2010</v>
      </c>
      <c r="O293" s="13" t="str">
        <f>IFERROR(IF(INDEX('11.2_Outliers-Collection_cov'!$N$5:$N$500,MATCH($F293,'11.2_Outliers-Collection_cov'!$F$5:$F$500,0))&lt;&gt;"N",
INDEX('11.2_Outliers-Collection_cov'!L$5:L$500,MATCH($F293,'11.2_Outliers-Collection_cov'!$F$5:$F$500,0)),""),"")</f>
        <v>WaW_267</v>
      </c>
      <c r="P293" s="14">
        <f>IFERROR(IF(INDEX('11.3_Outliers-Plastic'!$N$5:$N$500,MATCH($F293,'11.3_Outliers-Plastic'!$F$5:$F$500,0))&lt;&gt;"N",
INDEX('11.3_Outliers-Plastic'!J$5:J$500,MATCH($F293,'11.3_Outliers-Plastic'!$F$5:$F$500,0)),""),"")</f>
        <v>12.8</v>
      </c>
      <c r="Q293" s="8">
        <f>IFERROR(IF(INDEX('11.3_Outliers-Plastic'!$N$5:$N$500,MATCH($F293,'11.3_Outliers-Plastic'!$F$5:$F$500,0))&lt;&gt;"N",
INDEX('11.3_Outliers-Plastic'!K$5:K$500,MATCH($F293,'11.3_Outliers-Plastic'!$F$5:$F$500,0)),""),"")</f>
        <v>2010</v>
      </c>
      <c r="R293" s="14" t="str">
        <f>IFERROR(IF(INDEX('11.3_Outliers-Plastic'!$N$5:$N$500,MATCH($F293,'11.3_Outliers-Plastic'!$F$5:$F$500,0))&lt;&gt;"N",
INDEX('11.3_Outliers-Plastic'!L$5:L$500,MATCH($F293,'11.3_Outliers-Plastic'!$F$5:$F$500,0)),""),"")</f>
        <v>WaW_267</v>
      </c>
      <c r="S293" s="12"/>
      <c r="T293" s="5"/>
      <c r="U293" s="5" t="s">
        <v>1569</v>
      </c>
      <c r="V293" s="14">
        <f>IFERROR(IF(INDEX('11.5_Outliers-Other_recovery'!$N$5:$N$500,MATCH($F293,'11.5_Outliers-Other_recovery'!$F$5:$F$500,0))&lt;&gt;"N",
INDEX('11.5_Outliers-Other_recovery'!J$5:J$500,MATCH($F293,'11.5_Outliers-Other_recovery'!$F$5:$F$500,0)),""),"")</f>
        <v>0</v>
      </c>
      <c r="W293" s="8">
        <f>IFERROR(IF(INDEX('11.5_Outliers-Other_recovery'!$N$5:$N$500,MATCH($F293,'11.5_Outliers-Other_recovery'!$F$5:$F$500,0))&lt;&gt;"N",
INDEX('11.5_Outliers-Other_recovery'!K$5:K$500,MATCH($F293,'11.5_Outliers-Other_recovery'!$F$5:$F$500,0)),""),"")</f>
        <v>2010</v>
      </c>
      <c r="X293" s="14" t="str">
        <f>IFERROR(IF(INDEX('11.5_Outliers-Other_recovery'!$N$5:$N$500,MATCH($F293,'11.5_Outliers-Other_recovery'!$F$5:$F$500,0))&lt;&gt;"N",
INDEX('11.5_Outliers-Other_recovery'!L$5:L$500,MATCH($F293,'11.5_Outliers-Other_recovery'!$F$5:$F$500,0)),""),"")</f>
        <v>WaW_267</v>
      </c>
      <c r="Y293" s="14">
        <f>IFERROR(IF(INDEX('11.4_Outliers-Formal_dry_recy'!$N$5:$N$500,MATCH($F293,'11.4_Outliers-Formal_dry_recy'!$F$5:$F$500,0))&lt;&gt;"N",
INDEX('11.4_Outliers-Formal_dry_recy'!J$5:J$500,MATCH($F293,'11.4_Outliers-Formal_dry_recy'!$F$5:$F$500,0)),""),"")</f>
        <v>0</v>
      </c>
      <c r="Z293" s="8">
        <f>IFERROR(IF(INDEX('11.4_Outliers-Formal_dry_recy'!$N$5:$N$500,MATCH($F293,'11.4_Outliers-Formal_dry_recy'!$F$5:$F$500,0))&lt;&gt;"N",
INDEX('11.4_Outliers-Formal_dry_recy'!K$5:K$500,MATCH($F293,'11.4_Outliers-Formal_dry_recy'!$F$5:$F$500,0)),""),"")</f>
        <v>2010</v>
      </c>
      <c r="AA293" s="14" t="str">
        <f>IFERROR(IF(INDEX('11.4_Outliers-Formal_dry_recy'!$N$5:$N$500,MATCH($F293,'11.4_Outliers-Formal_dry_recy'!$F$5:$F$500,0))&lt;&gt;"N",
INDEX('11.4_Outliers-Formal_dry_recy'!L$5:L$500,MATCH($F293,'11.4_Outliers-Formal_dry_recy'!$F$5:$F$500,0)),""),"")</f>
        <v>WaW_267</v>
      </c>
      <c r="AB293" s="14">
        <f>IFERROR(IF(INDEX('11.6_Outliers-Incineration'!$N$5:$N$500,MATCH($F293,'11.6_Outliers-Incineration'!$F$5:$F$500,0))&lt;&gt;"N",
INDEX('11.6_Outliers-Incineration'!J$5:J$500,MATCH($F293,'11.6_Outliers-Incineration'!$F$5:$F$500,0)),""),"")</f>
        <v>0</v>
      </c>
      <c r="AC293" s="8">
        <f>IFERROR(IF(INDEX('11.6_Outliers-Incineration'!$N$5:$N$500,MATCH($F293,'11.6_Outliers-Incineration'!$F$5:$F$500,0))&lt;&gt;"N",
INDEX('11.6_Outliers-Incineration'!K$5:K$500,MATCH($F293,'11.6_Outliers-Incineration'!$F$5:$F$500,0)),""),"")</f>
        <v>2010</v>
      </c>
      <c r="AD293" s="14" t="str">
        <f>IFERROR(IF(INDEX('11.6_Outliers-Incineration'!$N$5:$N$500,MATCH($F293,'11.6_Outliers-Incineration'!$F$5:$F$500,0))&lt;&gt;"N",
INDEX('11.6_Outliers-Incineration'!L$5:L$500,MATCH($F293,'11.6_Outliers-Incineration'!$F$5:$F$500,0)),""),"")</f>
        <v>WaW_267</v>
      </c>
      <c r="AE293" s="14">
        <v>0</v>
      </c>
      <c r="AF293" s="8">
        <v>2010</v>
      </c>
      <c r="AG293" s="14" t="s">
        <v>943</v>
      </c>
      <c r="AI293" s="5"/>
      <c r="AJ293" s="5" t="s">
        <v>1569</v>
      </c>
      <c r="AK293" s="5">
        <f t="shared" si="4"/>
        <v>7</v>
      </c>
    </row>
    <row r="294" spans="1:37" x14ac:dyDescent="0.25">
      <c r="A294" s="5" t="s">
        <v>257</v>
      </c>
      <c r="B294" s="5" t="s">
        <v>260</v>
      </c>
      <c r="C294" s="5" t="s">
        <v>259</v>
      </c>
      <c r="D294" s="5" t="s">
        <v>35</v>
      </c>
      <c r="E294" s="5" t="s">
        <v>1581</v>
      </c>
      <c r="F294" s="5" t="s">
        <v>258</v>
      </c>
      <c r="G294" s="5">
        <v>2</v>
      </c>
      <c r="H294" s="15">
        <v>1</v>
      </c>
      <c r="I294" s="4"/>
      <c r="J294" s="13">
        <f>IFERROR(IF(INDEX('11.1_Outliers-Generation'!$N$5:$N$500,MATCH($F294,'11.1_Outliers-Generation'!$F$5:$F$500,0))&lt;&gt;"N",
INDEX('11.1_Outliers-Generation'!J$5:J$500,MATCH($F294,'11.1_Outliers-Generation'!$F$5:$F$500,0)),""),"")</f>
        <v>1.1736526806099068</v>
      </c>
      <c r="K294" s="8">
        <f>IFERROR(IF(INDEX('11.1_Outliers-Generation'!$N$5:$N$500,MATCH($F294,'11.1_Outliers-Generation'!$F$5:$F$500,0))&lt;&gt;"N",
INDEX('11.1_Outliers-Generation'!K$5:K$500,MATCH($F294,'11.1_Outliers-Generation'!$F$5:$F$500,0)),""),"")</f>
        <v>2010</v>
      </c>
      <c r="L294" s="13" t="str">
        <f>IFERROR(IF(INDEX('11.1_Outliers-Generation'!$N$5:$N$500,MATCH($F294,'11.1_Outliers-Generation'!$F$5:$F$500,0))&lt;&gt;"N",
INDEX('11.1_Outliers-Generation'!L$5:L$500,MATCH($F294,'11.1_Outliers-Generation'!$F$5:$F$500,0)),""),"")</f>
        <v>WaW_269</v>
      </c>
      <c r="M294" s="14">
        <f>IFERROR(IF(INDEX('11.2_Outliers-Collection_cov'!$N$5:$N$500,MATCH($F294,'11.2_Outliers-Collection_cov'!$F$5:$F$500,0))&lt;&gt;"N",
INDEX('11.2_Outliers-Collection_cov'!J$5:J$500,MATCH($F294,'11.2_Outliers-Collection_cov'!$F$5:$F$500,0)),""),"")</f>
        <v>83.5</v>
      </c>
      <c r="N294" s="8">
        <f>IFERROR(IF(INDEX('11.2_Outliers-Collection_cov'!$N$5:$N$500,MATCH($F294,'11.2_Outliers-Collection_cov'!$F$5:$F$500,0))&lt;&gt;"N",
INDEX('11.2_Outliers-Collection_cov'!K$5:K$500,MATCH($F294,'11.2_Outliers-Collection_cov'!$F$5:$F$500,0)),""),"")</f>
        <v>2010</v>
      </c>
      <c r="O294" s="13" t="str">
        <f>IFERROR(IF(INDEX('11.2_Outliers-Collection_cov'!$N$5:$N$500,MATCH($F294,'11.2_Outliers-Collection_cov'!$F$5:$F$500,0))&lt;&gt;"N",
INDEX('11.2_Outliers-Collection_cov'!L$5:L$500,MATCH($F294,'11.2_Outliers-Collection_cov'!$F$5:$F$500,0)),""),"")</f>
        <v>WaW_269</v>
      </c>
      <c r="P294" s="14">
        <f>IFERROR(IF(INDEX('11.3_Outliers-Plastic'!$N$5:$N$500,MATCH($F294,'11.3_Outliers-Plastic'!$F$5:$F$500,0))&lt;&gt;"N",
INDEX('11.3_Outliers-Plastic'!J$5:J$500,MATCH($F294,'11.3_Outliers-Plastic'!$F$5:$F$500,0)),""),"")</f>
        <v>12</v>
      </c>
      <c r="Q294" s="8">
        <f>IFERROR(IF(INDEX('11.3_Outliers-Plastic'!$N$5:$N$500,MATCH($F294,'11.3_Outliers-Plastic'!$F$5:$F$500,0))&lt;&gt;"N",
INDEX('11.3_Outliers-Plastic'!K$5:K$500,MATCH($F294,'11.3_Outliers-Plastic'!$F$5:$F$500,0)),""),"")</f>
        <v>2010</v>
      </c>
      <c r="R294" s="14" t="str">
        <f>IFERROR(IF(INDEX('11.3_Outliers-Plastic'!$N$5:$N$500,MATCH($F294,'11.3_Outliers-Plastic'!$F$5:$F$500,0))&lt;&gt;"N",
INDEX('11.3_Outliers-Plastic'!L$5:L$500,MATCH($F294,'11.3_Outliers-Plastic'!$F$5:$F$500,0)),""),"")</f>
        <v>WaW_269</v>
      </c>
      <c r="S294" s="12"/>
      <c r="T294" s="5"/>
      <c r="U294" s="5" t="s">
        <v>1569</v>
      </c>
      <c r="V294" s="14">
        <f>IFERROR(IF(INDEX('11.5_Outliers-Other_recovery'!$N$5:$N$500,MATCH($F294,'11.5_Outliers-Other_recovery'!$F$5:$F$500,0))&lt;&gt;"N",
INDEX('11.5_Outliers-Other_recovery'!J$5:J$500,MATCH($F294,'11.5_Outliers-Other_recovery'!$F$5:$F$500,0)),""),"")</f>
        <v>0</v>
      </c>
      <c r="W294" s="8">
        <f>IFERROR(IF(INDEX('11.5_Outliers-Other_recovery'!$N$5:$N$500,MATCH($F294,'11.5_Outliers-Other_recovery'!$F$5:$F$500,0))&lt;&gt;"N",
INDEX('11.5_Outliers-Other_recovery'!K$5:K$500,MATCH($F294,'11.5_Outliers-Other_recovery'!$F$5:$F$500,0)),""),"")</f>
        <v>2010</v>
      </c>
      <c r="X294" s="14" t="str">
        <f>IFERROR(IF(INDEX('11.5_Outliers-Other_recovery'!$N$5:$N$500,MATCH($F294,'11.5_Outliers-Other_recovery'!$F$5:$F$500,0))&lt;&gt;"N",
INDEX('11.5_Outliers-Other_recovery'!L$5:L$500,MATCH($F294,'11.5_Outliers-Other_recovery'!$F$5:$F$500,0)),""),"")</f>
        <v>WaW_269</v>
      </c>
      <c r="Y294" s="14">
        <f>IFERROR(IF(INDEX('11.4_Outliers-Formal_dry_recy'!$N$5:$N$500,MATCH($F294,'11.4_Outliers-Formal_dry_recy'!$F$5:$F$500,0))&lt;&gt;"N",
INDEX('11.4_Outliers-Formal_dry_recy'!J$5:J$500,MATCH($F294,'11.4_Outliers-Formal_dry_recy'!$F$5:$F$500,0)),""),"")</f>
        <v>2</v>
      </c>
      <c r="Z294" s="8">
        <f>IFERROR(IF(INDEX('11.4_Outliers-Formal_dry_recy'!$N$5:$N$500,MATCH($F294,'11.4_Outliers-Formal_dry_recy'!$F$5:$F$500,0))&lt;&gt;"N",
INDEX('11.4_Outliers-Formal_dry_recy'!K$5:K$500,MATCH($F294,'11.4_Outliers-Formal_dry_recy'!$F$5:$F$500,0)),""),"")</f>
        <v>2010</v>
      </c>
      <c r="AA294" s="14" t="str">
        <f>IFERROR(IF(INDEX('11.4_Outliers-Formal_dry_recy'!$N$5:$N$500,MATCH($F294,'11.4_Outliers-Formal_dry_recy'!$F$5:$F$500,0))&lt;&gt;"N",
INDEX('11.4_Outliers-Formal_dry_recy'!L$5:L$500,MATCH($F294,'11.4_Outliers-Formal_dry_recy'!$F$5:$F$500,0)),""),"")</f>
        <v>WaW_269</v>
      </c>
      <c r="AB294" s="14">
        <f>IFERROR(IF(INDEX('11.6_Outliers-Incineration'!$N$5:$N$500,MATCH($F294,'11.6_Outliers-Incineration'!$F$5:$F$500,0))&lt;&gt;"N",
INDEX('11.6_Outliers-Incineration'!J$5:J$500,MATCH($F294,'11.6_Outliers-Incineration'!$F$5:$F$500,0)),""),"")</f>
        <v>0</v>
      </c>
      <c r="AC294" s="8">
        <f>IFERROR(IF(INDEX('11.6_Outliers-Incineration'!$N$5:$N$500,MATCH($F294,'11.6_Outliers-Incineration'!$F$5:$F$500,0))&lt;&gt;"N",
INDEX('11.6_Outliers-Incineration'!K$5:K$500,MATCH($F294,'11.6_Outliers-Incineration'!$F$5:$F$500,0)),""),"")</f>
        <v>2010</v>
      </c>
      <c r="AD294" s="14" t="str">
        <f>IFERROR(IF(INDEX('11.6_Outliers-Incineration'!$N$5:$N$500,MATCH($F294,'11.6_Outliers-Incineration'!$F$5:$F$500,0))&lt;&gt;"N",
INDEX('11.6_Outliers-Incineration'!L$5:L$500,MATCH($F294,'11.6_Outliers-Incineration'!$F$5:$F$500,0)),""),"")</f>
        <v>WaW_269</v>
      </c>
      <c r="AE294" s="14">
        <v>66.326530612244895</v>
      </c>
      <c r="AF294" s="8">
        <v>2010</v>
      </c>
      <c r="AG294" s="14" t="s">
        <v>257</v>
      </c>
      <c r="AI294" s="5"/>
      <c r="AJ294" s="5" t="s">
        <v>1569</v>
      </c>
      <c r="AK294" s="5">
        <f t="shared" si="4"/>
        <v>7</v>
      </c>
    </row>
    <row r="295" spans="1:37" x14ac:dyDescent="0.25">
      <c r="A295" s="5" t="s">
        <v>264</v>
      </c>
      <c r="B295" s="5" t="s">
        <v>260</v>
      </c>
      <c r="C295" s="5" t="s">
        <v>259</v>
      </c>
      <c r="D295" s="5" t="s">
        <v>35</v>
      </c>
      <c r="E295" s="5" t="s">
        <v>1582</v>
      </c>
      <c r="F295" s="5" t="s">
        <v>265</v>
      </c>
      <c r="G295" s="5">
        <v>2</v>
      </c>
      <c r="H295" s="15">
        <v>1</v>
      </c>
      <c r="I295" s="4"/>
      <c r="J295" s="13">
        <f>IFERROR(IF(INDEX('11.1_Outliers-Generation'!$N$5:$N$500,MATCH($F295,'11.1_Outliers-Generation'!$F$5:$F$500,0))&lt;&gt;"N",
INDEX('11.1_Outliers-Generation'!J$5:J$500,MATCH($F295,'11.1_Outliers-Generation'!$F$5:$F$500,0)),""),"")</f>
        <v>0.8742009110708675</v>
      </c>
      <c r="K295" s="8">
        <f>IFERROR(IF(INDEX('11.1_Outliers-Generation'!$N$5:$N$500,MATCH($F295,'11.1_Outliers-Generation'!$F$5:$F$500,0))&lt;&gt;"N",
INDEX('11.1_Outliers-Generation'!K$5:K$500,MATCH($F295,'11.1_Outliers-Generation'!$F$5:$F$500,0)),""),"")</f>
        <v>2010</v>
      </c>
      <c r="L295" s="13" t="str">
        <f>IFERROR(IF(INDEX('11.1_Outliers-Generation'!$N$5:$N$500,MATCH($F295,'11.1_Outliers-Generation'!$F$5:$F$500,0))&lt;&gt;"N",
INDEX('11.1_Outliers-Generation'!L$5:L$500,MATCH($F295,'11.1_Outliers-Generation'!$F$5:$F$500,0)),""),"")</f>
        <v>WaW_271</v>
      </c>
      <c r="M295" s="14">
        <f>IFERROR(IF(INDEX('11.2_Outliers-Collection_cov'!$N$5:$N$500,MATCH($F295,'11.2_Outliers-Collection_cov'!$F$5:$F$500,0))&lt;&gt;"N",
INDEX('11.2_Outliers-Collection_cov'!J$5:J$500,MATCH($F295,'11.2_Outliers-Collection_cov'!$F$5:$F$500,0)),""),"")</f>
        <v>74.8</v>
      </c>
      <c r="N295" s="8">
        <f>IFERROR(IF(INDEX('11.2_Outliers-Collection_cov'!$N$5:$N$500,MATCH($F295,'11.2_Outliers-Collection_cov'!$F$5:$F$500,0))&lt;&gt;"N",
INDEX('11.2_Outliers-Collection_cov'!K$5:K$500,MATCH($F295,'11.2_Outliers-Collection_cov'!$F$5:$F$500,0)),""),"")</f>
        <v>2010</v>
      </c>
      <c r="O295" s="13" t="str">
        <f>IFERROR(IF(INDEX('11.2_Outliers-Collection_cov'!$N$5:$N$500,MATCH($F295,'11.2_Outliers-Collection_cov'!$F$5:$F$500,0))&lt;&gt;"N",
INDEX('11.2_Outliers-Collection_cov'!L$5:L$500,MATCH($F295,'11.2_Outliers-Collection_cov'!$F$5:$F$500,0)),""),"")</f>
        <v>WaW_271</v>
      </c>
      <c r="P295" s="14" t="str">
        <f>IFERROR(IF(INDEX('11.3_Outliers-Plastic'!$N$5:$N$500,MATCH($F295,'11.3_Outliers-Plastic'!$F$5:$F$500,0))&lt;&gt;"N",
INDEX('11.3_Outliers-Plastic'!J$5:J$500,MATCH($F295,'11.3_Outliers-Plastic'!$F$5:$F$500,0)),""),"")</f>
        <v/>
      </c>
      <c r="Q295" s="8" t="str">
        <f>IFERROR(IF(INDEX('11.3_Outliers-Plastic'!$N$5:$N$500,MATCH($F295,'11.3_Outliers-Plastic'!$F$5:$F$500,0))&lt;&gt;"N",
INDEX('11.3_Outliers-Plastic'!K$5:K$500,MATCH($F295,'11.3_Outliers-Plastic'!$F$5:$F$500,0)),""),"")</f>
        <v/>
      </c>
      <c r="R295" s="14" t="str">
        <f>IFERROR(IF(INDEX('11.3_Outliers-Plastic'!$N$5:$N$500,MATCH($F295,'11.3_Outliers-Plastic'!$F$5:$F$500,0))&lt;&gt;"N",
INDEX('11.3_Outliers-Plastic'!L$5:L$500,MATCH($F295,'11.3_Outliers-Plastic'!$F$5:$F$500,0)),""),"")</f>
        <v/>
      </c>
      <c r="S295" s="12"/>
      <c r="T295" s="5"/>
      <c r="U295" s="5" t="s">
        <v>1569</v>
      </c>
      <c r="V295" s="14">
        <f>IFERROR(IF(INDEX('11.5_Outliers-Other_recovery'!$N$5:$N$500,MATCH($F295,'11.5_Outliers-Other_recovery'!$F$5:$F$500,0))&lt;&gt;"N",
INDEX('11.5_Outliers-Other_recovery'!J$5:J$500,MATCH($F295,'11.5_Outliers-Other_recovery'!$F$5:$F$500,0)),""),"")</f>
        <v>0</v>
      </c>
      <c r="W295" s="8">
        <f>IFERROR(IF(INDEX('11.5_Outliers-Other_recovery'!$N$5:$N$500,MATCH($F295,'11.5_Outliers-Other_recovery'!$F$5:$F$500,0))&lt;&gt;"N",
INDEX('11.5_Outliers-Other_recovery'!K$5:K$500,MATCH($F295,'11.5_Outliers-Other_recovery'!$F$5:$F$500,0)),""),"")</f>
        <v>2010</v>
      </c>
      <c r="X295" s="14" t="str">
        <f>IFERROR(IF(INDEX('11.5_Outliers-Other_recovery'!$N$5:$N$500,MATCH($F295,'11.5_Outliers-Other_recovery'!$F$5:$F$500,0))&lt;&gt;"N",
INDEX('11.5_Outliers-Other_recovery'!L$5:L$500,MATCH($F295,'11.5_Outliers-Other_recovery'!$F$5:$F$500,0)),""),"")</f>
        <v>WaW_271</v>
      </c>
      <c r="Y295" s="14">
        <f>IFERROR(IF(INDEX('11.4_Outliers-Formal_dry_recy'!$N$5:$N$500,MATCH($F295,'11.4_Outliers-Formal_dry_recy'!$F$5:$F$500,0))&lt;&gt;"N",
INDEX('11.4_Outliers-Formal_dry_recy'!J$5:J$500,MATCH($F295,'11.4_Outliers-Formal_dry_recy'!$F$5:$F$500,0)),""),"")</f>
        <v>0</v>
      </c>
      <c r="Z295" s="8">
        <f>IFERROR(IF(INDEX('11.4_Outliers-Formal_dry_recy'!$N$5:$N$500,MATCH($F295,'11.4_Outliers-Formal_dry_recy'!$F$5:$F$500,0))&lt;&gt;"N",
INDEX('11.4_Outliers-Formal_dry_recy'!K$5:K$500,MATCH($F295,'11.4_Outliers-Formal_dry_recy'!$F$5:$F$500,0)),""),"")</f>
        <v>2010</v>
      </c>
      <c r="AA295" s="14" t="str">
        <f>IFERROR(IF(INDEX('11.4_Outliers-Formal_dry_recy'!$N$5:$N$500,MATCH($F295,'11.4_Outliers-Formal_dry_recy'!$F$5:$F$500,0))&lt;&gt;"N",
INDEX('11.4_Outliers-Formal_dry_recy'!L$5:L$500,MATCH($F295,'11.4_Outliers-Formal_dry_recy'!$F$5:$F$500,0)),""),"")</f>
        <v>WaW_271</v>
      </c>
      <c r="AB295" s="14">
        <f>IFERROR(IF(INDEX('11.6_Outliers-Incineration'!$N$5:$N$500,MATCH($F295,'11.6_Outliers-Incineration'!$F$5:$F$500,0))&lt;&gt;"N",
INDEX('11.6_Outliers-Incineration'!J$5:J$500,MATCH($F295,'11.6_Outliers-Incineration'!$F$5:$F$500,0)),""),"")</f>
        <v>0</v>
      </c>
      <c r="AC295" s="8">
        <f>IFERROR(IF(INDEX('11.6_Outliers-Incineration'!$N$5:$N$500,MATCH($F295,'11.6_Outliers-Incineration'!$F$5:$F$500,0))&lt;&gt;"N",
INDEX('11.6_Outliers-Incineration'!K$5:K$500,MATCH($F295,'11.6_Outliers-Incineration'!$F$5:$F$500,0)),""),"")</f>
        <v>2010</v>
      </c>
      <c r="AD295" s="14" t="str">
        <f>IFERROR(IF(INDEX('11.6_Outliers-Incineration'!$N$5:$N$500,MATCH($F295,'11.6_Outliers-Incineration'!$F$5:$F$500,0))&lt;&gt;"N",
INDEX('11.6_Outliers-Incineration'!L$5:L$500,MATCH($F295,'11.6_Outliers-Incineration'!$F$5:$F$500,0)),""),"")</f>
        <v>WaW_271</v>
      </c>
      <c r="AE295" s="14">
        <v>0</v>
      </c>
      <c r="AF295" s="8">
        <v>2010</v>
      </c>
      <c r="AG295" s="14" t="s">
        <v>264</v>
      </c>
      <c r="AI295" s="5"/>
      <c r="AJ295" s="5" t="s">
        <v>1569</v>
      </c>
      <c r="AK295" s="5">
        <f t="shared" si="4"/>
        <v>6</v>
      </c>
    </row>
    <row r="296" spans="1:37" x14ac:dyDescent="0.25">
      <c r="A296" s="5" t="s">
        <v>946</v>
      </c>
      <c r="B296" s="5" t="s">
        <v>949</v>
      </c>
      <c r="C296" s="5" t="s">
        <v>948</v>
      </c>
      <c r="D296" s="5" t="s">
        <v>620</v>
      </c>
      <c r="E296" s="5" t="s">
        <v>950</v>
      </c>
      <c r="F296" s="5" t="s">
        <v>947</v>
      </c>
      <c r="G296" s="5">
        <v>2</v>
      </c>
      <c r="H296" s="15">
        <v>1</v>
      </c>
      <c r="I296" s="4"/>
      <c r="J296" s="13">
        <f>IFERROR(IF(INDEX('11.1_Outliers-Generation'!$N$5:$N$500,MATCH($F296,'11.1_Outliers-Generation'!$F$5:$F$500,0))&lt;&gt;"N",
INDEX('11.1_Outliers-Generation'!J$5:J$500,MATCH($F296,'11.1_Outliers-Generation'!$F$5:$F$500,0)),""),"")</f>
        <v>0.85217391304347823</v>
      </c>
      <c r="K296" s="8">
        <f>IFERROR(IF(INDEX('11.1_Outliers-Generation'!$N$5:$N$500,MATCH($F296,'11.1_Outliers-Generation'!$F$5:$F$500,0))&lt;&gt;"N",
INDEX('11.1_Outliers-Generation'!K$5:K$500,MATCH($F296,'11.1_Outliers-Generation'!$F$5:$F$500,0)),""),"")</f>
        <v>2016</v>
      </c>
      <c r="L296" s="13" t="str">
        <f>IFERROR(IF(INDEX('11.1_Outliers-Generation'!$N$5:$N$500,MATCH($F296,'11.1_Outliers-Generation'!$F$5:$F$500,0))&lt;&gt;"N",
INDEX('11.1_Outliers-Generation'!L$5:L$500,MATCH($F296,'11.1_Outliers-Generation'!$F$5:$F$500,0)),""),"")</f>
        <v>WaW_272</v>
      </c>
      <c r="M296" s="14">
        <f>IFERROR(IF(INDEX('11.2_Outliers-Collection_cov'!$N$5:$N$500,MATCH($F296,'11.2_Outliers-Collection_cov'!$F$5:$F$500,0))&lt;&gt;"N",
INDEX('11.2_Outliers-Collection_cov'!J$5:J$500,MATCH($F296,'11.2_Outliers-Collection_cov'!$F$5:$F$500,0)),""),"")</f>
        <v>63.26</v>
      </c>
      <c r="N296" s="8">
        <f>IFERROR(IF(INDEX('11.2_Outliers-Collection_cov'!$N$5:$N$500,MATCH($F296,'11.2_Outliers-Collection_cov'!$F$5:$F$500,0))&lt;&gt;"N",
INDEX('11.2_Outliers-Collection_cov'!K$5:K$500,MATCH($F296,'11.2_Outliers-Collection_cov'!$F$5:$F$500,0)),""),"")</f>
        <v>2016</v>
      </c>
      <c r="O296" s="13" t="str">
        <f>IFERROR(IF(INDEX('11.2_Outliers-Collection_cov'!$N$5:$N$500,MATCH($F296,'11.2_Outliers-Collection_cov'!$F$5:$F$500,0))&lt;&gt;"N",
INDEX('11.2_Outliers-Collection_cov'!L$5:L$500,MATCH($F296,'11.2_Outliers-Collection_cov'!$F$5:$F$500,0)),""),"")</f>
        <v>WaW_272</v>
      </c>
      <c r="P296" s="14">
        <f>IFERROR(IF(INDEX('11.3_Outliers-Plastic'!$N$5:$N$500,MATCH($F296,'11.3_Outliers-Plastic'!$F$5:$F$500,0))&lt;&gt;"N",
INDEX('11.3_Outliers-Plastic'!J$5:J$500,MATCH($F296,'11.3_Outliers-Plastic'!$F$5:$F$500,0)),""),"")</f>
        <v>18.5</v>
      </c>
      <c r="Q296" s="8">
        <f>IFERROR(IF(INDEX('11.3_Outliers-Plastic'!$N$5:$N$500,MATCH($F296,'11.3_Outliers-Plastic'!$F$5:$F$500,0))&lt;&gt;"N",
INDEX('11.3_Outliers-Plastic'!K$5:K$500,MATCH($F296,'11.3_Outliers-Plastic'!$F$5:$F$500,0)),""),"")</f>
        <v>2016</v>
      </c>
      <c r="R296" s="14" t="str">
        <f>IFERROR(IF(INDEX('11.3_Outliers-Plastic'!$N$5:$N$500,MATCH($F296,'11.3_Outliers-Plastic'!$F$5:$F$500,0))&lt;&gt;"N",
INDEX('11.3_Outliers-Plastic'!L$5:L$500,MATCH($F296,'11.3_Outliers-Plastic'!$F$5:$F$500,0)),""),"")</f>
        <v>WaW_272</v>
      </c>
      <c r="S296" s="12"/>
      <c r="T296" s="5"/>
      <c r="U296" s="5" t="s">
        <v>1569</v>
      </c>
      <c r="V296" s="14">
        <f>IFERROR(IF(INDEX('11.5_Outliers-Other_recovery'!$N$5:$N$500,MATCH($F296,'11.5_Outliers-Other_recovery'!$F$5:$F$500,0))&lt;&gt;"N",
INDEX('11.5_Outliers-Other_recovery'!J$5:J$500,MATCH($F296,'11.5_Outliers-Other_recovery'!$F$5:$F$500,0)),""),"")</f>
        <v>0</v>
      </c>
      <c r="W296" s="8">
        <f>IFERROR(IF(INDEX('11.5_Outliers-Other_recovery'!$N$5:$N$500,MATCH($F296,'11.5_Outliers-Other_recovery'!$F$5:$F$500,0))&lt;&gt;"N",
INDEX('11.5_Outliers-Other_recovery'!K$5:K$500,MATCH($F296,'11.5_Outliers-Other_recovery'!$F$5:$F$500,0)),""),"")</f>
        <v>2016</v>
      </c>
      <c r="X296" s="14" t="str">
        <f>IFERROR(IF(INDEX('11.5_Outliers-Other_recovery'!$N$5:$N$500,MATCH($F296,'11.5_Outliers-Other_recovery'!$F$5:$F$500,0))&lt;&gt;"N",
INDEX('11.5_Outliers-Other_recovery'!L$5:L$500,MATCH($F296,'11.5_Outliers-Other_recovery'!$F$5:$F$500,0)),""),"")</f>
        <v>WaW_272</v>
      </c>
      <c r="Y296" s="14">
        <f>IFERROR(IF(INDEX('11.4_Outliers-Formal_dry_recy'!$N$5:$N$500,MATCH($F296,'11.4_Outliers-Formal_dry_recy'!$F$5:$F$500,0))&lt;&gt;"N",
INDEX('11.4_Outliers-Formal_dry_recy'!J$5:J$500,MATCH($F296,'11.4_Outliers-Formal_dry_recy'!$F$5:$F$500,0)),""),"")</f>
        <v>0</v>
      </c>
      <c r="Z296" s="8">
        <f>IFERROR(IF(INDEX('11.4_Outliers-Formal_dry_recy'!$N$5:$N$500,MATCH($F296,'11.4_Outliers-Formal_dry_recy'!$F$5:$F$500,0))&lt;&gt;"N",
INDEX('11.4_Outliers-Formal_dry_recy'!K$5:K$500,MATCH($F296,'11.4_Outliers-Formal_dry_recy'!$F$5:$F$500,0)),""),"")</f>
        <v>2016</v>
      </c>
      <c r="AA296" s="14" t="str">
        <f>IFERROR(IF(INDEX('11.4_Outliers-Formal_dry_recy'!$N$5:$N$500,MATCH($F296,'11.4_Outliers-Formal_dry_recy'!$F$5:$F$500,0))&lt;&gt;"N",
INDEX('11.4_Outliers-Formal_dry_recy'!L$5:L$500,MATCH($F296,'11.4_Outliers-Formal_dry_recy'!$F$5:$F$500,0)),""),"")</f>
        <v>WaW_272</v>
      </c>
      <c r="AB296" s="14">
        <f>IFERROR(IF(INDEX('11.6_Outliers-Incineration'!$N$5:$N$500,MATCH($F296,'11.6_Outliers-Incineration'!$F$5:$F$500,0))&lt;&gt;"N",
INDEX('11.6_Outliers-Incineration'!J$5:J$500,MATCH($F296,'11.6_Outliers-Incineration'!$F$5:$F$500,0)),""),"")</f>
        <v>0</v>
      </c>
      <c r="AC296" s="8">
        <f>IFERROR(IF(INDEX('11.6_Outliers-Incineration'!$N$5:$N$500,MATCH($F296,'11.6_Outliers-Incineration'!$F$5:$F$500,0))&lt;&gt;"N",
INDEX('11.6_Outliers-Incineration'!K$5:K$500,MATCH($F296,'11.6_Outliers-Incineration'!$F$5:$F$500,0)),""),"")</f>
        <v>2016</v>
      </c>
      <c r="AD296" s="14" t="str">
        <f>IFERROR(IF(INDEX('11.6_Outliers-Incineration'!$N$5:$N$500,MATCH($F296,'11.6_Outliers-Incineration'!$F$5:$F$500,0))&lt;&gt;"N",
INDEX('11.6_Outliers-Incineration'!L$5:L$500,MATCH($F296,'11.6_Outliers-Incineration'!$F$5:$F$500,0)),""),"")</f>
        <v>WaW_272</v>
      </c>
      <c r="AE296" s="14">
        <v>62.624618514750765</v>
      </c>
      <c r="AF296" s="8">
        <v>2016</v>
      </c>
      <c r="AG296" s="14" t="s">
        <v>946</v>
      </c>
      <c r="AI296" s="5"/>
      <c r="AJ296" s="5" t="s">
        <v>1569</v>
      </c>
      <c r="AK296" s="5">
        <f t="shared" si="4"/>
        <v>7</v>
      </c>
    </row>
    <row r="297" spans="1:37" x14ac:dyDescent="0.25">
      <c r="A297" s="5" t="s">
        <v>1258</v>
      </c>
      <c r="B297" s="5" t="s">
        <v>1257</v>
      </c>
      <c r="C297" s="5" t="s">
        <v>1256</v>
      </c>
      <c r="D297" s="5" t="s">
        <v>1038</v>
      </c>
      <c r="E297" s="5" t="s">
        <v>1260</v>
      </c>
      <c r="F297" s="5" t="s">
        <v>1259</v>
      </c>
      <c r="G297" s="5">
        <v>2</v>
      </c>
      <c r="H297" s="15">
        <v>1</v>
      </c>
      <c r="I297" s="4"/>
      <c r="J297" s="13">
        <f>IFERROR(IF(INDEX('11.1_Outliers-Generation'!$N$5:$N$500,MATCH($F297,'11.1_Outliers-Generation'!$F$5:$F$500,0))&lt;&gt;"N",
INDEX('11.1_Outliers-Generation'!J$5:J$500,MATCH($F297,'11.1_Outliers-Generation'!$F$5:$F$500,0)),""),"")</f>
        <v>1.4223860575026206</v>
      </c>
      <c r="K297" s="8">
        <f>IFERROR(IF(INDEX('11.1_Outliers-Generation'!$N$5:$N$500,MATCH($F297,'11.1_Outliers-Generation'!$F$5:$F$500,0))&lt;&gt;"N",
INDEX('11.1_Outliers-Generation'!K$5:K$500,MATCH($F297,'11.1_Outliers-Generation'!$F$5:$F$500,0)),""),"")</f>
        <v>2010</v>
      </c>
      <c r="L297" s="13" t="str">
        <f>IFERROR(IF(INDEX('11.1_Outliers-Generation'!$N$5:$N$500,MATCH($F297,'11.1_Outliers-Generation'!$F$5:$F$500,0))&lt;&gt;"N",
INDEX('11.1_Outliers-Generation'!L$5:L$500,MATCH($F297,'11.1_Outliers-Generation'!$F$5:$F$500,0)),""),"")</f>
        <v>WaW_274</v>
      </c>
      <c r="M297" s="14">
        <f>IFERROR(IF(INDEX('11.2_Outliers-Collection_cov'!$N$5:$N$500,MATCH($F297,'11.2_Outliers-Collection_cov'!$F$5:$F$500,0))&lt;&gt;"N",
INDEX('11.2_Outliers-Collection_cov'!J$5:J$500,MATCH($F297,'11.2_Outliers-Collection_cov'!$F$5:$F$500,0)),""),"")</f>
        <v>89.99</v>
      </c>
      <c r="N297" s="8">
        <f>IFERROR(IF(INDEX('11.2_Outliers-Collection_cov'!$N$5:$N$500,MATCH($F297,'11.2_Outliers-Collection_cov'!$F$5:$F$500,0))&lt;&gt;"N",
INDEX('11.2_Outliers-Collection_cov'!K$5:K$500,MATCH($F297,'11.2_Outliers-Collection_cov'!$F$5:$F$500,0)),""),"")</f>
        <v>2010</v>
      </c>
      <c r="O297" s="13" t="str">
        <f>IFERROR(IF(INDEX('11.2_Outliers-Collection_cov'!$N$5:$N$500,MATCH($F297,'11.2_Outliers-Collection_cov'!$F$5:$F$500,0))&lt;&gt;"N",
INDEX('11.2_Outliers-Collection_cov'!L$5:L$500,MATCH($F297,'11.2_Outliers-Collection_cov'!$F$5:$F$500,0)),""),"")</f>
        <v>WaW_274</v>
      </c>
      <c r="P297" s="14">
        <f>IFERROR(IF(INDEX('11.3_Outliers-Plastic'!$N$5:$N$500,MATCH($F297,'11.3_Outliers-Plastic'!$F$5:$F$500,0))&lt;&gt;"N",
INDEX('11.3_Outliers-Plastic'!J$5:J$500,MATCH($F297,'11.3_Outliers-Plastic'!$F$5:$F$500,0)),""),"")</f>
        <v>10.289710289710291</v>
      </c>
      <c r="Q297" s="8">
        <f>IFERROR(IF(INDEX('11.3_Outliers-Plastic'!$N$5:$N$500,MATCH($F297,'11.3_Outliers-Plastic'!$F$5:$F$500,0))&lt;&gt;"N",
INDEX('11.3_Outliers-Plastic'!K$5:K$500,MATCH($F297,'11.3_Outliers-Plastic'!$F$5:$F$500,0)),""),"")</f>
        <v>2010</v>
      </c>
      <c r="R297" s="14" t="str">
        <f>IFERROR(IF(INDEX('11.3_Outliers-Plastic'!$N$5:$N$500,MATCH($F297,'11.3_Outliers-Plastic'!$F$5:$F$500,0))&lt;&gt;"N",
INDEX('11.3_Outliers-Plastic'!L$5:L$500,MATCH($F297,'11.3_Outliers-Plastic'!$F$5:$F$500,0)),""),"")</f>
        <v>WaW_274</v>
      </c>
      <c r="S297" s="12"/>
      <c r="T297" s="5"/>
      <c r="U297" s="5" t="s">
        <v>1569</v>
      </c>
      <c r="V297" s="14">
        <f>IFERROR(IF(INDEX('11.5_Outliers-Other_recovery'!$N$5:$N$500,MATCH($F297,'11.5_Outliers-Other_recovery'!$F$5:$F$500,0))&lt;&gt;"N",
INDEX('11.5_Outliers-Other_recovery'!J$5:J$500,MATCH($F297,'11.5_Outliers-Other_recovery'!$F$5:$F$500,0)),""),"")</f>
        <v>0</v>
      </c>
      <c r="W297" s="8">
        <f>IFERROR(IF(INDEX('11.5_Outliers-Other_recovery'!$N$5:$N$500,MATCH($F297,'11.5_Outliers-Other_recovery'!$F$5:$F$500,0))&lt;&gt;"N",
INDEX('11.5_Outliers-Other_recovery'!K$5:K$500,MATCH($F297,'11.5_Outliers-Other_recovery'!$F$5:$F$500,0)),""),"")</f>
        <v>2010</v>
      </c>
      <c r="X297" s="14" t="str">
        <f>IFERROR(IF(INDEX('11.5_Outliers-Other_recovery'!$N$5:$N$500,MATCH($F297,'11.5_Outliers-Other_recovery'!$F$5:$F$500,0))&lt;&gt;"N",
INDEX('11.5_Outliers-Other_recovery'!L$5:L$500,MATCH($F297,'11.5_Outliers-Other_recovery'!$F$5:$F$500,0)),""),"")</f>
        <v>WaW_274</v>
      </c>
      <c r="Y297" s="14">
        <f>IFERROR(IF(INDEX('11.4_Outliers-Formal_dry_recy'!$N$5:$N$500,MATCH($F297,'11.4_Outliers-Formal_dry_recy'!$F$5:$F$500,0))&lt;&gt;"N",
INDEX('11.4_Outliers-Formal_dry_recy'!J$5:J$500,MATCH($F297,'11.4_Outliers-Formal_dry_recy'!$F$5:$F$500,0)),""),"")</f>
        <v>0</v>
      </c>
      <c r="Z297" s="8">
        <f>IFERROR(IF(INDEX('11.4_Outliers-Formal_dry_recy'!$N$5:$N$500,MATCH($F297,'11.4_Outliers-Formal_dry_recy'!$F$5:$F$500,0))&lt;&gt;"N",
INDEX('11.4_Outliers-Formal_dry_recy'!K$5:K$500,MATCH($F297,'11.4_Outliers-Formal_dry_recy'!$F$5:$F$500,0)),""),"")</f>
        <v>2010</v>
      </c>
      <c r="AA297" s="14" t="str">
        <f>IFERROR(IF(INDEX('11.4_Outliers-Formal_dry_recy'!$N$5:$N$500,MATCH($F297,'11.4_Outliers-Formal_dry_recy'!$F$5:$F$500,0))&lt;&gt;"N",
INDEX('11.4_Outliers-Formal_dry_recy'!L$5:L$500,MATCH($F297,'11.4_Outliers-Formal_dry_recy'!$F$5:$F$500,0)),""),"")</f>
        <v>WaW_274</v>
      </c>
      <c r="AB297" s="14">
        <f>IFERROR(IF(INDEX('11.6_Outliers-Incineration'!$N$5:$N$500,MATCH($F297,'11.6_Outliers-Incineration'!$F$5:$F$500,0))&lt;&gt;"N",
INDEX('11.6_Outliers-Incineration'!J$5:J$500,MATCH($F297,'11.6_Outliers-Incineration'!$F$5:$F$500,0)),""),"")</f>
        <v>0</v>
      </c>
      <c r="AC297" s="8">
        <f>IFERROR(IF(INDEX('11.6_Outliers-Incineration'!$N$5:$N$500,MATCH($F297,'11.6_Outliers-Incineration'!$F$5:$F$500,0))&lt;&gt;"N",
INDEX('11.6_Outliers-Incineration'!K$5:K$500,MATCH($F297,'11.6_Outliers-Incineration'!$F$5:$F$500,0)),""),"")</f>
        <v>2010</v>
      </c>
      <c r="AD297" s="14" t="str">
        <f>IFERROR(IF(INDEX('11.6_Outliers-Incineration'!$N$5:$N$500,MATCH($F297,'11.6_Outliers-Incineration'!$F$5:$F$500,0))&lt;&gt;"N",
INDEX('11.6_Outliers-Incineration'!L$5:L$500,MATCH($F297,'11.6_Outliers-Incineration'!$F$5:$F$500,0)),""),"")</f>
        <v>WaW_274</v>
      </c>
      <c r="AE297" s="14">
        <v>48.8</v>
      </c>
      <c r="AF297" s="8">
        <v>2010</v>
      </c>
      <c r="AG297" s="14" t="s">
        <v>1258</v>
      </c>
      <c r="AI297" s="5"/>
      <c r="AJ297" s="5" t="s">
        <v>1569</v>
      </c>
      <c r="AK297" s="5">
        <f t="shared" si="4"/>
        <v>7</v>
      </c>
    </row>
    <row r="298" spans="1:37" x14ac:dyDescent="0.25">
      <c r="A298" s="5" t="s">
        <v>1261</v>
      </c>
      <c r="B298" s="5" t="s">
        <v>1257</v>
      </c>
      <c r="C298" s="5" t="s">
        <v>1256</v>
      </c>
      <c r="D298" s="5" t="s">
        <v>1038</v>
      </c>
      <c r="E298" s="5" t="s">
        <v>1263</v>
      </c>
      <c r="F298" s="5" t="s">
        <v>1262</v>
      </c>
      <c r="G298" s="5">
        <v>2</v>
      </c>
      <c r="H298" s="15">
        <v>1</v>
      </c>
      <c r="I298" s="4"/>
      <c r="J298" s="13">
        <f>IFERROR(IF(INDEX('11.1_Outliers-Generation'!$N$5:$N$500,MATCH($F298,'11.1_Outliers-Generation'!$F$5:$F$500,0))&lt;&gt;"N",
INDEX('11.1_Outliers-Generation'!J$5:J$500,MATCH($F298,'11.1_Outliers-Generation'!$F$5:$F$500,0)),""),"")</f>
        <v>1.7525857798663462</v>
      </c>
      <c r="K298" s="8">
        <f>IFERROR(IF(INDEX('11.1_Outliers-Generation'!$N$5:$N$500,MATCH($F298,'11.1_Outliers-Generation'!$F$5:$F$500,0))&lt;&gt;"N",
INDEX('11.1_Outliers-Generation'!K$5:K$500,MATCH($F298,'11.1_Outliers-Generation'!$F$5:$F$500,0)),""),"")</f>
        <v>2010</v>
      </c>
      <c r="L298" s="13" t="str">
        <f>IFERROR(IF(INDEX('11.1_Outliers-Generation'!$N$5:$N$500,MATCH($F298,'11.1_Outliers-Generation'!$F$5:$F$500,0))&lt;&gt;"N",
INDEX('11.1_Outliers-Generation'!L$5:L$500,MATCH($F298,'11.1_Outliers-Generation'!$F$5:$F$500,0)),""),"")</f>
        <v>WaW_275</v>
      </c>
      <c r="M298" s="14" t="str">
        <f>IFERROR(IF(INDEX('11.2_Outliers-Collection_cov'!$N$5:$N$500,MATCH($F298,'11.2_Outliers-Collection_cov'!$F$5:$F$500,0))&lt;&gt;"N",
INDEX('11.2_Outliers-Collection_cov'!J$5:J$500,MATCH($F298,'11.2_Outliers-Collection_cov'!$F$5:$F$500,0)),""),"")</f>
        <v/>
      </c>
      <c r="N298" s="8" t="str">
        <f>IFERROR(IF(INDEX('11.2_Outliers-Collection_cov'!$N$5:$N$500,MATCH($F298,'11.2_Outliers-Collection_cov'!$F$5:$F$500,0))&lt;&gt;"N",
INDEX('11.2_Outliers-Collection_cov'!K$5:K$500,MATCH($F298,'11.2_Outliers-Collection_cov'!$F$5:$F$500,0)),""),"")</f>
        <v/>
      </c>
      <c r="O298" s="13" t="str">
        <f>IFERROR(IF(INDEX('11.2_Outliers-Collection_cov'!$N$5:$N$500,MATCH($F298,'11.2_Outliers-Collection_cov'!$F$5:$F$500,0))&lt;&gt;"N",
INDEX('11.2_Outliers-Collection_cov'!L$5:L$500,MATCH($F298,'11.2_Outliers-Collection_cov'!$F$5:$F$500,0)),""),"")</f>
        <v/>
      </c>
      <c r="P298" s="14">
        <f>IFERROR(IF(INDEX('11.3_Outliers-Plastic'!$N$5:$N$500,MATCH($F298,'11.3_Outliers-Plastic'!$F$5:$F$500,0))&lt;&gt;"N",
INDEX('11.3_Outliers-Plastic'!J$5:J$500,MATCH($F298,'11.3_Outliers-Plastic'!$F$5:$F$500,0)),""),"")</f>
        <v>12</v>
      </c>
      <c r="Q298" s="8">
        <f>IFERROR(IF(INDEX('11.3_Outliers-Plastic'!$N$5:$N$500,MATCH($F298,'11.3_Outliers-Plastic'!$F$5:$F$500,0))&lt;&gt;"N",
INDEX('11.3_Outliers-Plastic'!K$5:K$500,MATCH($F298,'11.3_Outliers-Plastic'!$F$5:$F$500,0)),""),"")</f>
        <v>2010</v>
      </c>
      <c r="R298" s="14" t="str">
        <f>IFERROR(IF(INDEX('11.3_Outliers-Plastic'!$N$5:$N$500,MATCH($F298,'11.3_Outliers-Plastic'!$F$5:$F$500,0))&lt;&gt;"N",
INDEX('11.3_Outliers-Plastic'!L$5:L$500,MATCH($F298,'11.3_Outliers-Plastic'!$F$5:$F$500,0)),""),"")</f>
        <v>WaW_275</v>
      </c>
      <c r="S298" s="12"/>
      <c r="T298" s="5"/>
      <c r="U298" s="5" t="s">
        <v>1569</v>
      </c>
      <c r="V298" s="14">
        <f>IFERROR(IF(INDEX('11.5_Outliers-Other_recovery'!$N$5:$N$500,MATCH($F298,'11.5_Outliers-Other_recovery'!$F$5:$F$500,0))&lt;&gt;"N",
INDEX('11.5_Outliers-Other_recovery'!J$5:J$500,MATCH($F298,'11.5_Outliers-Other_recovery'!$F$5:$F$500,0)),""),"")</f>
        <v>0</v>
      </c>
      <c r="W298" s="8">
        <f>IFERROR(IF(INDEX('11.5_Outliers-Other_recovery'!$N$5:$N$500,MATCH($F298,'11.5_Outliers-Other_recovery'!$F$5:$F$500,0))&lt;&gt;"N",
INDEX('11.5_Outliers-Other_recovery'!K$5:K$500,MATCH($F298,'11.5_Outliers-Other_recovery'!$F$5:$F$500,0)),""),"")</f>
        <v>2010</v>
      </c>
      <c r="X298" s="14" t="str">
        <f>IFERROR(IF(INDEX('11.5_Outliers-Other_recovery'!$N$5:$N$500,MATCH($F298,'11.5_Outliers-Other_recovery'!$F$5:$F$500,0))&lt;&gt;"N",
INDEX('11.5_Outliers-Other_recovery'!L$5:L$500,MATCH($F298,'11.5_Outliers-Other_recovery'!$F$5:$F$500,0)),""),"")</f>
        <v>WaW_275</v>
      </c>
      <c r="Y298" s="14">
        <f>IFERROR(IF(INDEX('11.4_Outliers-Formal_dry_recy'!$N$5:$N$500,MATCH($F298,'11.4_Outliers-Formal_dry_recy'!$F$5:$F$500,0))&lt;&gt;"N",
INDEX('11.4_Outliers-Formal_dry_recy'!J$5:J$500,MATCH($F298,'11.4_Outliers-Formal_dry_recy'!$F$5:$F$500,0)),""),"")</f>
        <v>0</v>
      </c>
      <c r="Z298" s="8">
        <f>IFERROR(IF(INDEX('11.4_Outliers-Formal_dry_recy'!$N$5:$N$500,MATCH($F298,'11.4_Outliers-Formal_dry_recy'!$F$5:$F$500,0))&lt;&gt;"N",
INDEX('11.4_Outliers-Formal_dry_recy'!K$5:K$500,MATCH($F298,'11.4_Outliers-Formal_dry_recy'!$F$5:$F$500,0)),""),"")</f>
        <v>2010</v>
      </c>
      <c r="AA298" s="14" t="str">
        <f>IFERROR(IF(INDEX('11.4_Outliers-Formal_dry_recy'!$N$5:$N$500,MATCH($F298,'11.4_Outliers-Formal_dry_recy'!$F$5:$F$500,0))&lt;&gt;"N",
INDEX('11.4_Outliers-Formal_dry_recy'!L$5:L$500,MATCH($F298,'11.4_Outliers-Formal_dry_recy'!$F$5:$F$500,0)),""),"")</f>
        <v>WaW_275</v>
      </c>
      <c r="AB298" s="14">
        <f>IFERROR(IF(INDEX('11.6_Outliers-Incineration'!$N$5:$N$500,MATCH($F298,'11.6_Outliers-Incineration'!$F$5:$F$500,0))&lt;&gt;"N",
INDEX('11.6_Outliers-Incineration'!J$5:J$500,MATCH($F298,'11.6_Outliers-Incineration'!$F$5:$F$500,0)),""),"")</f>
        <v>0</v>
      </c>
      <c r="AC298" s="8">
        <f>IFERROR(IF(INDEX('11.6_Outliers-Incineration'!$N$5:$N$500,MATCH($F298,'11.6_Outliers-Incineration'!$F$5:$F$500,0))&lt;&gt;"N",
INDEX('11.6_Outliers-Incineration'!K$5:K$500,MATCH($F298,'11.6_Outliers-Incineration'!$F$5:$F$500,0)),""),"")</f>
        <v>2010</v>
      </c>
      <c r="AD298" s="14" t="str">
        <f>IFERROR(IF(INDEX('11.6_Outliers-Incineration'!$N$5:$N$500,MATCH($F298,'11.6_Outliers-Incineration'!$F$5:$F$500,0))&lt;&gt;"N",
INDEX('11.6_Outliers-Incineration'!L$5:L$500,MATCH($F298,'11.6_Outliers-Incineration'!$F$5:$F$500,0)),""),"")</f>
        <v>WaW_275</v>
      </c>
      <c r="AE298" s="14">
        <v>0</v>
      </c>
      <c r="AF298" s="8">
        <v>2010</v>
      </c>
      <c r="AG298" s="14" t="s">
        <v>1261</v>
      </c>
      <c r="AI298" s="5"/>
      <c r="AJ298" s="5" t="s">
        <v>1569</v>
      </c>
      <c r="AK298" s="5">
        <f t="shared" si="4"/>
        <v>6</v>
      </c>
    </row>
    <row r="299" spans="1:37" x14ac:dyDescent="0.25">
      <c r="A299" s="5" t="s">
        <v>1264</v>
      </c>
      <c r="B299" s="5" t="s">
        <v>1266</v>
      </c>
      <c r="C299" s="5" t="s">
        <v>1265</v>
      </c>
      <c r="D299" s="5" t="s">
        <v>1038</v>
      </c>
      <c r="E299" s="5" t="s">
        <v>1267</v>
      </c>
      <c r="F299" s="5" t="s">
        <v>3190</v>
      </c>
      <c r="G299" s="5">
        <v>2</v>
      </c>
      <c r="H299" s="15">
        <v>1</v>
      </c>
      <c r="I299" s="4" t="s">
        <v>3191</v>
      </c>
      <c r="J299" s="13">
        <f>IFERROR(IF(INDEX('11.1_Outliers-Generation'!$N$5:$N$500,MATCH($F299,'11.1_Outliers-Generation'!$F$5:$F$500,0))&lt;&gt;"N",
INDEX('11.1_Outliers-Generation'!J$5:J$500,MATCH($F299,'11.1_Outliers-Generation'!$F$5:$F$500,0)),""),"")</f>
        <v>1.1949821723414151</v>
      </c>
      <c r="K299" s="8">
        <f>IFERROR(IF(INDEX('11.1_Outliers-Generation'!$N$5:$N$500,MATCH($F299,'11.1_Outliers-Generation'!$F$5:$F$500,0))&lt;&gt;"N",
INDEX('11.1_Outliers-Generation'!K$5:K$500,MATCH($F299,'11.1_Outliers-Generation'!$F$5:$F$500,0)),""),"")</f>
        <v>2011</v>
      </c>
      <c r="L299" s="13" t="str">
        <f>IFERROR(IF(INDEX('11.1_Outliers-Generation'!$N$5:$N$500,MATCH($F299,'11.1_Outliers-Generation'!$F$5:$F$500,0))&lt;&gt;"N",
INDEX('11.1_Outliers-Generation'!L$5:L$500,MATCH($F299,'11.1_Outliers-Generation'!$F$5:$F$500,0)),""),"")</f>
        <v>WaW_276</v>
      </c>
      <c r="M299" s="14" t="str">
        <f>IFERROR(IF(INDEX('11.2_Outliers-Collection_cov'!$N$5:$N$500,MATCH($F299,'11.2_Outliers-Collection_cov'!$F$5:$F$500,0))&lt;&gt;"N",
INDEX('11.2_Outliers-Collection_cov'!J$5:J$500,MATCH($F299,'11.2_Outliers-Collection_cov'!$F$5:$F$500,0)),""),"")</f>
        <v/>
      </c>
      <c r="N299" s="8" t="str">
        <f>IFERROR(IF(INDEX('11.2_Outliers-Collection_cov'!$N$5:$N$500,MATCH($F299,'11.2_Outliers-Collection_cov'!$F$5:$F$500,0))&lt;&gt;"N",
INDEX('11.2_Outliers-Collection_cov'!K$5:K$500,MATCH($F299,'11.2_Outliers-Collection_cov'!$F$5:$F$500,0)),""),"")</f>
        <v/>
      </c>
      <c r="O299" s="13" t="str">
        <f>IFERROR(IF(INDEX('11.2_Outliers-Collection_cov'!$N$5:$N$500,MATCH($F299,'11.2_Outliers-Collection_cov'!$F$5:$F$500,0))&lt;&gt;"N",
INDEX('11.2_Outliers-Collection_cov'!L$5:L$500,MATCH($F299,'11.2_Outliers-Collection_cov'!$F$5:$F$500,0)),""),"")</f>
        <v/>
      </c>
      <c r="P299" s="14">
        <f>IFERROR(IF(INDEX('11.3_Outliers-Plastic'!$N$5:$N$500,MATCH($F299,'11.3_Outliers-Plastic'!$F$5:$F$500,0))&lt;&gt;"N",
INDEX('11.3_Outliers-Plastic'!J$5:J$500,MATCH($F299,'11.3_Outliers-Plastic'!$F$5:$F$500,0)),""),"")</f>
        <v>11.63</v>
      </c>
      <c r="Q299" s="8">
        <f>IFERROR(IF(INDEX('11.3_Outliers-Plastic'!$N$5:$N$500,MATCH($F299,'11.3_Outliers-Plastic'!$F$5:$F$500,0))&lt;&gt;"N",
INDEX('11.3_Outliers-Plastic'!K$5:K$500,MATCH($F299,'11.3_Outliers-Plastic'!$F$5:$F$500,0)),""),"")</f>
        <v>2011</v>
      </c>
      <c r="R299" s="14" t="str">
        <f>IFERROR(IF(INDEX('11.3_Outliers-Plastic'!$N$5:$N$500,MATCH($F299,'11.3_Outliers-Plastic'!$F$5:$F$500,0))&lt;&gt;"N",
INDEX('11.3_Outliers-Plastic'!L$5:L$500,MATCH($F299,'11.3_Outliers-Plastic'!$F$5:$F$500,0)),""),"")</f>
        <v>WaW_276</v>
      </c>
      <c r="S299" s="12"/>
      <c r="T299" s="5"/>
      <c r="U299" s="5" t="s">
        <v>1569</v>
      </c>
      <c r="V299" s="14">
        <f>IFERROR(IF(INDEX('11.5_Outliers-Other_recovery'!$N$5:$N$500,MATCH($F299,'11.5_Outliers-Other_recovery'!$F$5:$F$500,0))&lt;&gt;"N",
INDEX('11.5_Outliers-Other_recovery'!J$5:J$500,MATCH($F299,'11.5_Outliers-Other_recovery'!$F$5:$F$500,0)),""),"")</f>
        <v>0</v>
      </c>
      <c r="W299" s="8">
        <f>IFERROR(IF(INDEX('11.5_Outliers-Other_recovery'!$N$5:$N$500,MATCH($F299,'11.5_Outliers-Other_recovery'!$F$5:$F$500,0))&lt;&gt;"N",
INDEX('11.5_Outliers-Other_recovery'!K$5:K$500,MATCH($F299,'11.5_Outliers-Other_recovery'!$F$5:$F$500,0)),""),"")</f>
        <v>2011</v>
      </c>
      <c r="X299" s="14" t="str">
        <f>IFERROR(IF(INDEX('11.5_Outliers-Other_recovery'!$N$5:$N$500,MATCH($F299,'11.5_Outliers-Other_recovery'!$F$5:$F$500,0))&lt;&gt;"N",
INDEX('11.5_Outliers-Other_recovery'!L$5:L$500,MATCH($F299,'11.5_Outliers-Other_recovery'!$F$5:$F$500,0)),""),"")</f>
        <v>WaW_276</v>
      </c>
      <c r="Y299" s="14">
        <f>IFERROR(IF(INDEX('11.4_Outliers-Formal_dry_recy'!$N$5:$N$500,MATCH($F299,'11.4_Outliers-Formal_dry_recy'!$F$5:$F$500,0))&lt;&gt;"N",
INDEX('11.4_Outliers-Formal_dry_recy'!J$5:J$500,MATCH($F299,'11.4_Outliers-Formal_dry_recy'!$F$5:$F$500,0)),""),"")</f>
        <v>0.3</v>
      </c>
      <c r="Z299" s="8">
        <f>IFERROR(IF(INDEX('11.4_Outliers-Formal_dry_recy'!$N$5:$N$500,MATCH($F299,'11.4_Outliers-Formal_dry_recy'!$F$5:$F$500,0))&lt;&gt;"N",
INDEX('11.4_Outliers-Formal_dry_recy'!K$5:K$500,MATCH($F299,'11.4_Outliers-Formal_dry_recy'!$F$5:$F$500,0)),""),"")</f>
        <v>2011</v>
      </c>
      <c r="AA299" s="14" t="str">
        <f>IFERROR(IF(INDEX('11.4_Outliers-Formal_dry_recy'!$N$5:$N$500,MATCH($F299,'11.4_Outliers-Formal_dry_recy'!$F$5:$F$500,0))&lt;&gt;"N",
INDEX('11.4_Outliers-Formal_dry_recy'!L$5:L$500,MATCH($F299,'11.4_Outliers-Formal_dry_recy'!$F$5:$F$500,0)),""),"")</f>
        <v>WaW_276</v>
      </c>
      <c r="AB299" s="14">
        <f>IFERROR(IF(INDEX('11.6_Outliers-Incineration'!$N$5:$N$500,MATCH($F299,'11.6_Outliers-Incineration'!$F$5:$F$500,0))&lt;&gt;"N",
INDEX('11.6_Outliers-Incineration'!J$5:J$500,MATCH($F299,'11.6_Outliers-Incineration'!$F$5:$F$500,0)),""),"")</f>
        <v>0</v>
      </c>
      <c r="AC299" s="8">
        <f>IFERROR(IF(INDEX('11.6_Outliers-Incineration'!$N$5:$N$500,MATCH($F299,'11.6_Outliers-Incineration'!$F$5:$F$500,0))&lt;&gt;"N",
INDEX('11.6_Outliers-Incineration'!K$5:K$500,MATCH($F299,'11.6_Outliers-Incineration'!$F$5:$F$500,0)),""),"")</f>
        <v>2011</v>
      </c>
      <c r="AD299" s="14" t="str">
        <f>IFERROR(IF(INDEX('11.6_Outliers-Incineration'!$N$5:$N$500,MATCH($F299,'11.6_Outliers-Incineration'!$F$5:$F$500,0))&lt;&gt;"N",
INDEX('11.6_Outliers-Incineration'!L$5:L$500,MATCH($F299,'11.6_Outliers-Incineration'!$F$5:$F$500,0)),""),"")</f>
        <v>WaW_276</v>
      </c>
      <c r="AE299" s="14">
        <v>0</v>
      </c>
      <c r="AF299" s="8">
        <v>2011</v>
      </c>
      <c r="AG299" s="14" t="s">
        <v>1264</v>
      </c>
      <c r="AI299" s="5"/>
      <c r="AJ299" s="5" t="s">
        <v>1569</v>
      </c>
      <c r="AK299" s="5">
        <f t="shared" si="4"/>
        <v>6</v>
      </c>
    </row>
    <row r="300" spans="1:37" x14ac:dyDescent="0.25">
      <c r="A300" s="5" t="s">
        <v>951</v>
      </c>
      <c r="B300" s="5" t="s">
        <v>954</v>
      </c>
      <c r="C300" s="5" t="s">
        <v>953</v>
      </c>
      <c r="D300" s="5" t="s">
        <v>620</v>
      </c>
      <c r="E300" s="5" t="s">
        <v>955</v>
      </c>
      <c r="F300" s="5" t="s">
        <v>952</v>
      </c>
      <c r="G300" s="5">
        <v>2</v>
      </c>
      <c r="H300" s="15">
        <v>1</v>
      </c>
      <c r="I300" s="4"/>
      <c r="J300" s="13">
        <f>IFERROR(IF(INDEX('11.1_Outliers-Generation'!$N$5:$N$500,MATCH($F300,'11.1_Outliers-Generation'!$F$5:$F$500,0))&lt;&gt;"N",
INDEX('11.1_Outliers-Generation'!J$5:J$500,MATCH($F300,'11.1_Outliers-Generation'!$F$5:$F$500,0)),""),"")</f>
        <v>0.92631578947368409</v>
      </c>
      <c r="K300" s="8">
        <f>IFERROR(IF(INDEX('11.1_Outliers-Generation'!$N$5:$N$500,MATCH($F300,'11.1_Outliers-Generation'!$F$5:$F$500,0))&lt;&gt;"N",
INDEX('11.1_Outliers-Generation'!K$5:K$500,MATCH($F300,'11.1_Outliers-Generation'!$F$5:$F$500,0)),""),"")</f>
        <v>2014</v>
      </c>
      <c r="L300" s="13" t="str">
        <f>IFERROR(IF(INDEX('11.1_Outliers-Generation'!$N$5:$N$500,MATCH($F300,'11.1_Outliers-Generation'!$F$5:$F$500,0))&lt;&gt;"N",
INDEX('11.1_Outliers-Generation'!L$5:L$500,MATCH($F300,'11.1_Outliers-Generation'!$F$5:$F$500,0)),""),"")</f>
        <v>WaW_277</v>
      </c>
      <c r="M300" s="14">
        <f>IFERROR(IF(INDEX('11.2_Outliers-Collection_cov'!$N$5:$N$500,MATCH($F300,'11.2_Outliers-Collection_cov'!$F$5:$F$500,0))&lt;&gt;"N",
INDEX('11.2_Outliers-Collection_cov'!J$5:J$500,MATCH($F300,'11.2_Outliers-Collection_cov'!$F$5:$F$500,0)),""),"")</f>
        <v>95</v>
      </c>
      <c r="N300" s="8">
        <f>IFERROR(IF(INDEX('11.2_Outliers-Collection_cov'!$N$5:$N$500,MATCH($F300,'11.2_Outliers-Collection_cov'!$F$5:$F$500,0))&lt;&gt;"N",
INDEX('11.2_Outliers-Collection_cov'!K$5:K$500,MATCH($F300,'11.2_Outliers-Collection_cov'!$F$5:$F$500,0)),""),"")</f>
        <v>2014</v>
      </c>
      <c r="O300" s="13" t="str">
        <f>IFERROR(IF(INDEX('11.2_Outliers-Collection_cov'!$N$5:$N$500,MATCH($F300,'11.2_Outliers-Collection_cov'!$F$5:$F$500,0))&lt;&gt;"N",
INDEX('11.2_Outliers-Collection_cov'!L$5:L$500,MATCH($F300,'11.2_Outliers-Collection_cov'!$F$5:$F$500,0)),""),"")</f>
        <v>WaW_277</v>
      </c>
      <c r="P300" s="14">
        <f>IFERROR(IF(INDEX('11.3_Outliers-Plastic'!$N$5:$N$500,MATCH($F300,'11.3_Outliers-Plastic'!$F$5:$F$500,0))&lt;&gt;"N",
INDEX('11.3_Outliers-Plastic'!J$5:J$500,MATCH($F300,'11.3_Outliers-Plastic'!$F$5:$F$500,0)),""),"")</f>
        <v>9.6390360963903596</v>
      </c>
      <c r="Q300" s="8">
        <f>IFERROR(IF(INDEX('11.3_Outliers-Plastic'!$N$5:$N$500,MATCH($F300,'11.3_Outliers-Plastic'!$F$5:$F$500,0))&lt;&gt;"N",
INDEX('11.3_Outliers-Plastic'!K$5:K$500,MATCH($F300,'11.3_Outliers-Plastic'!$F$5:$F$500,0)),""),"")</f>
        <v>2014</v>
      </c>
      <c r="R300" s="14" t="str">
        <f>IFERROR(IF(INDEX('11.3_Outliers-Plastic'!$N$5:$N$500,MATCH($F300,'11.3_Outliers-Plastic'!$F$5:$F$500,0))&lt;&gt;"N",
INDEX('11.3_Outliers-Plastic'!L$5:L$500,MATCH($F300,'11.3_Outliers-Plastic'!$F$5:$F$500,0)),""),"")</f>
        <v>WaW_277</v>
      </c>
      <c r="S300" s="12"/>
      <c r="T300" s="5"/>
      <c r="U300" s="5" t="s">
        <v>1569</v>
      </c>
      <c r="V300" s="14">
        <f>IFERROR(IF(INDEX('11.5_Outliers-Other_recovery'!$N$5:$N$500,MATCH($F300,'11.5_Outliers-Other_recovery'!$F$5:$F$500,0))&lt;&gt;"N",
INDEX('11.5_Outliers-Other_recovery'!J$5:J$500,MATCH($F300,'11.5_Outliers-Other_recovery'!$F$5:$F$500,0)),""),"")</f>
        <v>0</v>
      </c>
      <c r="W300" s="8">
        <f>IFERROR(IF(INDEX('11.5_Outliers-Other_recovery'!$N$5:$N$500,MATCH($F300,'11.5_Outliers-Other_recovery'!$F$5:$F$500,0))&lt;&gt;"N",
INDEX('11.5_Outliers-Other_recovery'!K$5:K$500,MATCH($F300,'11.5_Outliers-Other_recovery'!$F$5:$F$500,0)),""),"")</f>
        <v>2014</v>
      </c>
      <c r="X300" s="14" t="str">
        <f>IFERROR(IF(INDEX('11.5_Outliers-Other_recovery'!$N$5:$N$500,MATCH($F300,'11.5_Outliers-Other_recovery'!$F$5:$F$500,0))&lt;&gt;"N",
INDEX('11.5_Outliers-Other_recovery'!L$5:L$500,MATCH($F300,'11.5_Outliers-Other_recovery'!$F$5:$F$500,0)),""),"")</f>
        <v>WaW_277</v>
      </c>
      <c r="Y300" s="14">
        <f>IFERROR(IF(INDEX('11.4_Outliers-Formal_dry_recy'!$N$5:$N$500,MATCH($F300,'11.4_Outliers-Formal_dry_recy'!$F$5:$F$500,0))&lt;&gt;"N",
INDEX('11.4_Outliers-Formal_dry_recy'!J$5:J$500,MATCH($F300,'11.4_Outliers-Formal_dry_recy'!$F$5:$F$500,0)),""),"")</f>
        <v>0</v>
      </c>
      <c r="Z300" s="8">
        <f>IFERROR(IF(INDEX('11.4_Outliers-Formal_dry_recy'!$N$5:$N$500,MATCH($F300,'11.4_Outliers-Formal_dry_recy'!$F$5:$F$500,0))&lt;&gt;"N",
INDEX('11.4_Outliers-Formal_dry_recy'!K$5:K$500,MATCH($F300,'11.4_Outliers-Formal_dry_recy'!$F$5:$F$500,0)),""),"")</f>
        <v>2014</v>
      </c>
      <c r="AA300" s="14" t="str">
        <f>IFERROR(IF(INDEX('11.4_Outliers-Formal_dry_recy'!$N$5:$N$500,MATCH($F300,'11.4_Outliers-Formal_dry_recy'!$F$5:$F$500,0))&lt;&gt;"N",
INDEX('11.4_Outliers-Formal_dry_recy'!L$5:L$500,MATCH($F300,'11.4_Outliers-Formal_dry_recy'!$F$5:$F$500,0)),""),"")</f>
        <v>WaW_277</v>
      </c>
      <c r="AB300" s="14">
        <f>IFERROR(IF(INDEX('11.6_Outliers-Incineration'!$N$5:$N$500,MATCH($F300,'11.6_Outliers-Incineration'!$F$5:$F$500,0))&lt;&gt;"N",
INDEX('11.6_Outliers-Incineration'!J$5:J$500,MATCH($F300,'11.6_Outliers-Incineration'!$F$5:$F$500,0)),""),"")</f>
        <v>0</v>
      </c>
      <c r="AC300" s="8">
        <f>IFERROR(IF(INDEX('11.6_Outliers-Incineration'!$N$5:$N$500,MATCH($F300,'11.6_Outliers-Incineration'!$F$5:$F$500,0))&lt;&gt;"N",
INDEX('11.6_Outliers-Incineration'!K$5:K$500,MATCH($F300,'11.6_Outliers-Incineration'!$F$5:$F$500,0)),""),"")</f>
        <v>2014</v>
      </c>
      <c r="AD300" s="14" t="str">
        <f>IFERROR(IF(INDEX('11.6_Outliers-Incineration'!$N$5:$N$500,MATCH($F300,'11.6_Outliers-Incineration'!$F$5:$F$500,0))&lt;&gt;"N",
INDEX('11.6_Outliers-Incineration'!L$5:L$500,MATCH($F300,'11.6_Outliers-Incineration'!$F$5:$F$500,0)),""),"")</f>
        <v>WaW_277</v>
      </c>
      <c r="AE300" s="14">
        <v>100</v>
      </c>
      <c r="AF300" s="8">
        <v>2014</v>
      </c>
      <c r="AG300" s="14" t="s">
        <v>951</v>
      </c>
      <c r="AI300" s="5"/>
      <c r="AJ300" s="5" t="s">
        <v>1569</v>
      </c>
      <c r="AK300" s="5">
        <f t="shared" si="4"/>
        <v>7</v>
      </c>
    </row>
    <row r="301" spans="1:37" x14ac:dyDescent="0.25">
      <c r="A301" s="5" t="s">
        <v>956</v>
      </c>
      <c r="B301" s="5" t="s">
        <v>954</v>
      </c>
      <c r="C301" s="5" t="s">
        <v>953</v>
      </c>
      <c r="D301" s="5" t="s">
        <v>620</v>
      </c>
      <c r="E301" s="5" t="s">
        <v>958</v>
      </c>
      <c r="F301" s="5" t="s">
        <v>957</v>
      </c>
      <c r="G301" s="5">
        <v>2</v>
      </c>
      <c r="H301" s="15">
        <v>1</v>
      </c>
      <c r="I301" s="4"/>
      <c r="J301" s="13">
        <f>IFERROR(IF(INDEX('11.1_Outliers-Generation'!$N$5:$N$500,MATCH($F301,'11.1_Outliers-Generation'!$F$5:$F$500,0))&lt;&gt;"N",
INDEX('11.1_Outliers-Generation'!J$5:J$500,MATCH($F301,'11.1_Outliers-Generation'!$F$5:$F$500,0)),""),"")</f>
        <v>0.68255687973997836</v>
      </c>
      <c r="K301" s="8">
        <f>IFERROR(IF(INDEX('11.1_Outliers-Generation'!$N$5:$N$500,MATCH($F301,'11.1_Outliers-Generation'!$F$5:$F$500,0))&lt;&gt;"N",
INDEX('11.1_Outliers-Generation'!K$5:K$500,MATCH($F301,'11.1_Outliers-Generation'!$F$5:$F$500,0)),""),"")</f>
        <v>2016</v>
      </c>
      <c r="L301" s="13" t="str">
        <f>IFERROR(IF(INDEX('11.1_Outliers-Generation'!$N$5:$N$500,MATCH($F301,'11.1_Outliers-Generation'!$F$5:$F$500,0))&lt;&gt;"N",
INDEX('11.1_Outliers-Generation'!L$5:L$500,MATCH($F301,'11.1_Outliers-Generation'!$F$5:$F$500,0)),""),"")</f>
        <v>WaW_278</v>
      </c>
      <c r="M301" s="14">
        <f>IFERROR(IF(INDEX('11.2_Outliers-Collection_cov'!$N$5:$N$500,MATCH($F301,'11.2_Outliers-Collection_cov'!$F$5:$F$500,0))&lt;&gt;"N",
INDEX('11.2_Outliers-Collection_cov'!J$5:J$500,MATCH($F301,'11.2_Outliers-Collection_cov'!$F$5:$F$500,0)),""),"")</f>
        <v>100</v>
      </c>
      <c r="N301" s="8">
        <f>IFERROR(IF(INDEX('11.2_Outliers-Collection_cov'!$N$5:$N$500,MATCH($F301,'11.2_Outliers-Collection_cov'!$F$5:$F$500,0))&lt;&gt;"N",
INDEX('11.2_Outliers-Collection_cov'!K$5:K$500,MATCH($F301,'11.2_Outliers-Collection_cov'!$F$5:$F$500,0)),""),"")</f>
        <v>2016</v>
      </c>
      <c r="O301" s="13" t="str">
        <f>IFERROR(IF(INDEX('11.2_Outliers-Collection_cov'!$N$5:$N$500,MATCH($F301,'11.2_Outliers-Collection_cov'!$F$5:$F$500,0))&lt;&gt;"N",
INDEX('11.2_Outliers-Collection_cov'!L$5:L$500,MATCH($F301,'11.2_Outliers-Collection_cov'!$F$5:$F$500,0)),""),"")</f>
        <v>WaW_278</v>
      </c>
      <c r="P301" s="14">
        <f>IFERROR(IF(INDEX('11.3_Outliers-Plastic'!$N$5:$N$500,MATCH($F301,'11.3_Outliers-Plastic'!$F$5:$F$500,0))&lt;&gt;"N",
INDEX('11.3_Outliers-Plastic'!J$5:J$500,MATCH($F301,'11.3_Outliers-Plastic'!$F$5:$F$500,0)),""),"")</f>
        <v>15</v>
      </c>
      <c r="Q301" s="8">
        <f>IFERROR(IF(INDEX('11.3_Outliers-Plastic'!$N$5:$N$500,MATCH($F301,'11.3_Outliers-Plastic'!$F$5:$F$500,0))&lt;&gt;"N",
INDEX('11.3_Outliers-Plastic'!K$5:K$500,MATCH($F301,'11.3_Outliers-Plastic'!$F$5:$F$500,0)),""),"")</f>
        <v>2016</v>
      </c>
      <c r="R301" s="14" t="str">
        <f>IFERROR(IF(INDEX('11.3_Outliers-Plastic'!$N$5:$N$500,MATCH($F301,'11.3_Outliers-Plastic'!$F$5:$F$500,0))&lt;&gt;"N",
INDEX('11.3_Outliers-Plastic'!L$5:L$500,MATCH($F301,'11.3_Outliers-Plastic'!$F$5:$F$500,0)),""),"")</f>
        <v>WaW_278</v>
      </c>
      <c r="S301" s="12"/>
      <c r="T301" s="5"/>
      <c r="U301" s="5" t="s">
        <v>1569</v>
      </c>
      <c r="V301" s="14">
        <f>IFERROR(IF(INDEX('11.5_Outliers-Other_recovery'!$N$5:$N$500,MATCH($F301,'11.5_Outliers-Other_recovery'!$F$5:$F$500,0))&lt;&gt;"N",
INDEX('11.5_Outliers-Other_recovery'!J$5:J$500,MATCH($F301,'11.5_Outliers-Other_recovery'!$F$5:$F$500,0)),""),"")</f>
        <v>0</v>
      </c>
      <c r="W301" s="8">
        <f>IFERROR(IF(INDEX('11.5_Outliers-Other_recovery'!$N$5:$N$500,MATCH($F301,'11.5_Outliers-Other_recovery'!$F$5:$F$500,0))&lt;&gt;"N",
INDEX('11.5_Outliers-Other_recovery'!K$5:K$500,MATCH($F301,'11.5_Outliers-Other_recovery'!$F$5:$F$500,0)),""),"")</f>
        <v>2016</v>
      </c>
      <c r="X301" s="14" t="str">
        <f>IFERROR(IF(INDEX('11.5_Outliers-Other_recovery'!$N$5:$N$500,MATCH($F301,'11.5_Outliers-Other_recovery'!$F$5:$F$500,0))&lt;&gt;"N",
INDEX('11.5_Outliers-Other_recovery'!L$5:L$500,MATCH($F301,'11.5_Outliers-Other_recovery'!$F$5:$F$500,0)),""),"")</f>
        <v>WaW_278</v>
      </c>
      <c r="Y301" s="14">
        <f>IFERROR(IF(INDEX('11.4_Outliers-Formal_dry_recy'!$N$5:$N$500,MATCH($F301,'11.4_Outliers-Formal_dry_recy'!$F$5:$F$500,0))&lt;&gt;"N",
INDEX('11.4_Outliers-Formal_dry_recy'!J$5:J$500,MATCH($F301,'11.4_Outliers-Formal_dry_recy'!$F$5:$F$500,0)),""),"")</f>
        <v>0</v>
      </c>
      <c r="Z301" s="8">
        <f>IFERROR(IF(INDEX('11.4_Outliers-Formal_dry_recy'!$N$5:$N$500,MATCH($F301,'11.4_Outliers-Formal_dry_recy'!$F$5:$F$500,0))&lt;&gt;"N",
INDEX('11.4_Outliers-Formal_dry_recy'!K$5:K$500,MATCH($F301,'11.4_Outliers-Formal_dry_recy'!$F$5:$F$500,0)),""),"")</f>
        <v>2016</v>
      </c>
      <c r="AA301" s="14" t="str">
        <f>IFERROR(IF(INDEX('11.4_Outliers-Formal_dry_recy'!$N$5:$N$500,MATCH($F301,'11.4_Outliers-Formal_dry_recy'!$F$5:$F$500,0))&lt;&gt;"N",
INDEX('11.4_Outliers-Formal_dry_recy'!L$5:L$500,MATCH($F301,'11.4_Outliers-Formal_dry_recy'!$F$5:$F$500,0)),""),"")</f>
        <v>WaW_278</v>
      </c>
      <c r="AB301" s="14">
        <f>IFERROR(IF(INDEX('11.6_Outliers-Incineration'!$N$5:$N$500,MATCH($F301,'11.6_Outliers-Incineration'!$F$5:$F$500,0))&lt;&gt;"N",
INDEX('11.6_Outliers-Incineration'!J$5:J$500,MATCH($F301,'11.6_Outliers-Incineration'!$F$5:$F$500,0)),""),"")</f>
        <v>0</v>
      </c>
      <c r="AC301" s="8">
        <f>IFERROR(IF(INDEX('11.6_Outliers-Incineration'!$N$5:$N$500,MATCH($F301,'11.6_Outliers-Incineration'!$F$5:$F$500,0))&lt;&gt;"N",
INDEX('11.6_Outliers-Incineration'!K$5:K$500,MATCH($F301,'11.6_Outliers-Incineration'!$F$5:$F$500,0)),""),"")</f>
        <v>2016</v>
      </c>
      <c r="AD301" s="14" t="str">
        <f>IFERROR(IF(INDEX('11.6_Outliers-Incineration'!$N$5:$N$500,MATCH($F301,'11.6_Outliers-Incineration'!$F$5:$F$500,0))&lt;&gt;"N",
INDEX('11.6_Outliers-Incineration'!L$5:L$500,MATCH($F301,'11.6_Outliers-Incineration'!$F$5:$F$500,0)),""),"")</f>
        <v>WaW_278</v>
      </c>
      <c r="AE301" s="14">
        <v>40</v>
      </c>
      <c r="AF301" s="8">
        <v>2016</v>
      </c>
      <c r="AG301" s="14" t="s">
        <v>956</v>
      </c>
      <c r="AI301" s="5"/>
      <c r="AJ301" s="5" t="s">
        <v>1569</v>
      </c>
      <c r="AK301" s="5">
        <f t="shared" si="4"/>
        <v>7</v>
      </c>
    </row>
    <row r="302" spans="1:37" x14ac:dyDescent="0.25">
      <c r="A302" s="5" t="s">
        <v>266</v>
      </c>
      <c r="B302" s="5" t="s">
        <v>268</v>
      </c>
      <c r="C302" s="5" t="s">
        <v>267</v>
      </c>
      <c r="D302" s="5" t="s">
        <v>35</v>
      </c>
      <c r="E302" s="5" t="s">
        <v>1584</v>
      </c>
      <c r="F302" s="5" t="s">
        <v>3192</v>
      </c>
      <c r="G302" s="5">
        <v>2</v>
      </c>
      <c r="H302" s="15">
        <v>1</v>
      </c>
      <c r="I302" s="4"/>
      <c r="J302" s="13">
        <f>IFERROR(IF(INDEX('11.1_Outliers-Generation'!$N$5:$N$500,MATCH($F302,'11.1_Outliers-Generation'!$F$5:$F$500,0))&lt;&gt;"N",
INDEX('11.1_Outliers-Generation'!J$5:J$500,MATCH($F302,'11.1_Outliers-Generation'!$F$5:$F$500,0)),""),"")</f>
        <v>1.1846636730591438</v>
      </c>
      <c r="K302" s="8">
        <f>IFERROR(IF(INDEX('11.1_Outliers-Generation'!$N$5:$N$500,MATCH($F302,'11.1_Outliers-Generation'!$F$5:$F$500,0))&lt;&gt;"N",
INDEX('11.1_Outliers-Generation'!K$5:K$500,MATCH($F302,'11.1_Outliers-Generation'!$F$5:$F$500,0)),""),"")</f>
        <v>2016</v>
      </c>
      <c r="L302" s="13" t="str">
        <f>IFERROR(IF(INDEX('11.1_Outliers-Generation'!$N$5:$N$500,MATCH($F302,'11.1_Outliers-Generation'!$F$5:$F$500,0))&lt;&gt;"N",
INDEX('11.1_Outliers-Generation'!L$5:L$500,MATCH($F302,'11.1_Outliers-Generation'!$F$5:$F$500,0)),""),"")</f>
        <v>WaW_279</v>
      </c>
      <c r="M302" s="14" t="str">
        <f>IFERROR(IF(INDEX('11.2_Outliers-Collection_cov'!$N$5:$N$500,MATCH($F302,'11.2_Outliers-Collection_cov'!$F$5:$F$500,0))&lt;&gt;"N",
INDEX('11.2_Outliers-Collection_cov'!J$5:J$500,MATCH($F302,'11.2_Outliers-Collection_cov'!$F$5:$F$500,0)),""),"")</f>
        <v/>
      </c>
      <c r="N302" s="8" t="str">
        <f>IFERROR(IF(INDEX('11.2_Outliers-Collection_cov'!$N$5:$N$500,MATCH($F302,'11.2_Outliers-Collection_cov'!$F$5:$F$500,0))&lt;&gt;"N",
INDEX('11.2_Outliers-Collection_cov'!K$5:K$500,MATCH($F302,'11.2_Outliers-Collection_cov'!$F$5:$F$500,0)),""),"")</f>
        <v/>
      </c>
      <c r="O302" s="13" t="str">
        <f>IFERROR(IF(INDEX('11.2_Outliers-Collection_cov'!$N$5:$N$500,MATCH($F302,'11.2_Outliers-Collection_cov'!$F$5:$F$500,0))&lt;&gt;"N",
INDEX('11.2_Outliers-Collection_cov'!L$5:L$500,MATCH($F302,'11.2_Outliers-Collection_cov'!$F$5:$F$500,0)),""),"")</f>
        <v/>
      </c>
      <c r="P302" s="14">
        <f>IFERROR(IF(INDEX('11.3_Outliers-Plastic'!$N$5:$N$500,MATCH($F302,'11.3_Outliers-Plastic'!$F$5:$F$500,0))&lt;&gt;"N",
INDEX('11.3_Outliers-Plastic'!J$5:J$500,MATCH($F302,'11.3_Outliers-Plastic'!$F$5:$F$500,0)),""),"")</f>
        <v>14.589999999999998</v>
      </c>
      <c r="Q302" s="8">
        <f>IFERROR(IF(INDEX('11.3_Outliers-Plastic'!$N$5:$N$500,MATCH($F302,'11.3_Outliers-Plastic'!$F$5:$F$500,0))&lt;&gt;"N",
INDEX('11.3_Outliers-Plastic'!K$5:K$500,MATCH($F302,'11.3_Outliers-Plastic'!$F$5:$F$500,0)),""),"")</f>
        <v>2016</v>
      </c>
      <c r="R302" s="14" t="str">
        <f>IFERROR(IF(INDEX('11.3_Outliers-Plastic'!$N$5:$N$500,MATCH($F302,'11.3_Outliers-Plastic'!$F$5:$F$500,0))&lt;&gt;"N",
INDEX('11.3_Outliers-Plastic'!L$5:L$500,MATCH($F302,'11.3_Outliers-Plastic'!$F$5:$F$500,0)),""),"")</f>
        <v>WaW_279</v>
      </c>
      <c r="S302" s="12"/>
      <c r="T302" s="5"/>
      <c r="U302" s="5" t="s">
        <v>1569</v>
      </c>
      <c r="V302" s="14">
        <f>IFERROR(IF(INDEX('11.5_Outliers-Other_recovery'!$N$5:$N$500,MATCH($F302,'11.5_Outliers-Other_recovery'!$F$5:$F$500,0))&lt;&gt;"N",
INDEX('11.5_Outliers-Other_recovery'!J$5:J$500,MATCH($F302,'11.5_Outliers-Other_recovery'!$F$5:$F$500,0)),""),"")</f>
        <v>0</v>
      </c>
      <c r="W302" s="8">
        <f>IFERROR(IF(INDEX('11.5_Outliers-Other_recovery'!$N$5:$N$500,MATCH($F302,'11.5_Outliers-Other_recovery'!$F$5:$F$500,0))&lt;&gt;"N",
INDEX('11.5_Outliers-Other_recovery'!K$5:K$500,MATCH($F302,'11.5_Outliers-Other_recovery'!$F$5:$F$500,0)),""),"")</f>
        <v>2016</v>
      </c>
      <c r="X302" s="14" t="str">
        <f>IFERROR(IF(INDEX('11.5_Outliers-Other_recovery'!$N$5:$N$500,MATCH($F302,'11.5_Outliers-Other_recovery'!$F$5:$F$500,0))&lt;&gt;"N",
INDEX('11.5_Outliers-Other_recovery'!L$5:L$500,MATCH($F302,'11.5_Outliers-Other_recovery'!$F$5:$F$500,0)),""),"")</f>
        <v>WaW_279</v>
      </c>
      <c r="Y302" s="14">
        <f>IFERROR(IF(INDEX('11.4_Outliers-Formal_dry_recy'!$N$5:$N$500,MATCH($F302,'11.4_Outliers-Formal_dry_recy'!$F$5:$F$500,0))&lt;&gt;"N",
INDEX('11.4_Outliers-Formal_dry_recy'!J$5:J$500,MATCH($F302,'11.4_Outliers-Formal_dry_recy'!$F$5:$F$500,0)),""),"")</f>
        <v>33</v>
      </c>
      <c r="Z302" s="8">
        <f>IFERROR(IF(INDEX('11.4_Outliers-Formal_dry_recy'!$N$5:$N$500,MATCH($F302,'11.4_Outliers-Formal_dry_recy'!$F$5:$F$500,0))&lt;&gt;"N",
INDEX('11.4_Outliers-Formal_dry_recy'!K$5:K$500,MATCH($F302,'11.4_Outliers-Formal_dry_recy'!$F$5:$F$500,0)),""),"")</f>
        <v>2016</v>
      </c>
      <c r="AA302" s="14" t="str">
        <f>IFERROR(IF(INDEX('11.4_Outliers-Formal_dry_recy'!$N$5:$N$500,MATCH($F302,'11.4_Outliers-Formal_dry_recy'!$F$5:$F$500,0))&lt;&gt;"N",
INDEX('11.4_Outliers-Formal_dry_recy'!L$5:L$500,MATCH($F302,'11.4_Outliers-Formal_dry_recy'!$F$5:$F$500,0)),""),"")</f>
        <v>WaW_279</v>
      </c>
      <c r="AB302" s="14">
        <f>IFERROR(IF(INDEX('11.6_Outliers-Incineration'!$N$5:$N$500,MATCH($F302,'11.6_Outliers-Incineration'!$F$5:$F$500,0))&lt;&gt;"N",
INDEX('11.6_Outliers-Incineration'!J$5:J$500,MATCH($F302,'11.6_Outliers-Incineration'!$F$5:$F$500,0)),""),"")</f>
        <v>0</v>
      </c>
      <c r="AC302" s="8">
        <f>IFERROR(IF(INDEX('11.6_Outliers-Incineration'!$N$5:$N$500,MATCH($F302,'11.6_Outliers-Incineration'!$F$5:$F$500,0))&lt;&gt;"N",
INDEX('11.6_Outliers-Incineration'!K$5:K$500,MATCH($F302,'11.6_Outliers-Incineration'!$F$5:$F$500,0)),""),"")</f>
        <v>2016</v>
      </c>
      <c r="AD302" s="14" t="str">
        <f>IFERROR(IF(INDEX('11.6_Outliers-Incineration'!$N$5:$N$500,MATCH($F302,'11.6_Outliers-Incineration'!$F$5:$F$500,0))&lt;&gt;"N",
INDEX('11.6_Outliers-Incineration'!L$5:L$500,MATCH($F302,'11.6_Outliers-Incineration'!$F$5:$F$500,0)),""),"")</f>
        <v>WaW_279</v>
      </c>
      <c r="AE302" s="14" t="s">
        <v>1569</v>
      </c>
      <c r="AF302" s="8" t="s">
        <v>1569</v>
      </c>
      <c r="AG302" s="14" t="s">
        <v>1569</v>
      </c>
      <c r="AI302" s="5"/>
      <c r="AJ302" s="5" t="s">
        <v>1569</v>
      </c>
      <c r="AK302" s="5">
        <f t="shared" si="4"/>
        <v>5</v>
      </c>
    </row>
    <row r="303" spans="1:37" x14ac:dyDescent="0.25">
      <c r="A303" s="5" t="s">
        <v>269</v>
      </c>
      <c r="B303" s="5" t="s">
        <v>268</v>
      </c>
      <c r="C303" s="5" t="s">
        <v>267</v>
      </c>
      <c r="D303" s="5" t="s">
        <v>35</v>
      </c>
      <c r="E303" s="5" t="s">
        <v>270</v>
      </c>
      <c r="F303" s="5" t="s">
        <v>3193</v>
      </c>
      <c r="G303" s="5">
        <v>2</v>
      </c>
      <c r="H303" s="15">
        <v>1</v>
      </c>
      <c r="I303" s="4" t="s">
        <v>1946</v>
      </c>
      <c r="J303" s="13">
        <f>IFERROR(IF(INDEX('11.1_Outliers-Generation'!$N$5:$N$500,MATCH($F303,'11.1_Outliers-Generation'!$F$5:$F$500,0))&lt;&gt;"N",
INDEX('11.1_Outliers-Generation'!J$5:J$500,MATCH($F303,'11.1_Outliers-Generation'!$F$5:$F$500,0)),""),"")</f>
        <v>0.59038333236233242</v>
      </c>
      <c r="K303" s="8">
        <f>IFERROR(IF(INDEX('11.1_Outliers-Generation'!$N$5:$N$500,MATCH($F303,'11.1_Outliers-Generation'!$F$5:$F$500,0))&lt;&gt;"N",
INDEX('11.1_Outliers-Generation'!K$5:K$500,MATCH($F303,'11.1_Outliers-Generation'!$F$5:$F$500,0)),""),"")</f>
        <v>2015</v>
      </c>
      <c r="L303" s="13" t="str">
        <f>IFERROR(IF(INDEX('11.1_Outliers-Generation'!$N$5:$N$500,MATCH($F303,'11.1_Outliers-Generation'!$F$5:$F$500,0))&lt;&gt;"N",
INDEX('11.1_Outliers-Generation'!L$5:L$500,MATCH($F303,'11.1_Outliers-Generation'!$F$5:$F$500,0)),""),"")</f>
        <v>WaW_280</v>
      </c>
      <c r="M303" s="14" t="str">
        <f>IFERROR(IF(INDEX('11.2_Outliers-Collection_cov'!$N$5:$N$500,MATCH($F303,'11.2_Outliers-Collection_cov'!$F$5:$F$500,0))&lt;&gt;"N",
INDEX('11.2_Outliers-Collection_cov'!J$5:J$500,MATCH($F303,'11.2_Outliers-Collection_cov'!$F$5:$F$500,0)),""),"")</f>
        <v/>
      </c>
      <c r="N303" s="8" t="str">
        <f>IFERROR(IF(INDEX('11.2_Outliers-Collection_cov'!$N$5:$N$500,MATCH($F303,'11.2_Outliers-Collection_cov'!$F$5:$F$500,0))&lt;&gt;"N",
INDEX('11.2_Outliers-Collection_cov'!K$5:K$500,MATCH($F303,'11.2_Outliers-Collection_cov'!$F$5:$F$500,0)),""),"")</f>
        <v/>
      </c>
      <c r="O303" s="13" t="str">
        <f>IFERROR(IF(INDEX('11.2_Outliers-Collection_cov'!$N$5:$N$500,MATCH($F303,'11.2_Outliers-Collection_cov'!$F$5:$F$500,0))&lt;&gt;"N",
INDEX('11.2_Outliers-Collection_cov'!L$5:L$500,MATCH($F303,'11.2_Outliers-Collection_cov'!$F$5:$F$500,0)),""),"")</f>
        <v/>
      </c>
      <c r="P303" s="14" t="str">
        <f>IFERROR(IF(INDEX('11.3_Outliers-Plastic'!$N$5:$N$500,MATCH($F303,'11.3_Outliers-Plastic'!$F$5:$F$500,0))&lt;&gt;"N",
INDEX('11.3_Outliers-Plastic'!J$5:J$500,MATCH($F303,'11.3_Outliers-Plastic'!$F$5:$F$500,0)),""),"")</f>
        <v/>
      </c>
      <c r="Q303" s="8" t="str">
        <f>IFERROR(IF(INDEX('11.3_Outliers-Plastic'!$N$5:$N$500,MATCH($F303,'11.3_Outliers-Plastic'!$F$5:$F$500,0))&lt;&gt;"N",
INDEX('11.3_Outliers-Plastic'!K$5:K$500,MATCH($F303,'11.3_Outliers-Plastic'!$F$5:$F$500,0)),""),"")</f>
        <v/>
      </c>
      <c r="R303" s="14" t="str">
        <f>IFERROR(IF(INDEX('11.3_Outliers-Plastic'!$N$5:$N$500,MATCH($F303,'11.3_Outliers-Plastic'!$F$5:$F$500,0))&lt;&gt;"N",
INDEX('11.3_Outliers-Plastic'!L$5:L$500,MATCH($F303,'11.3_Outliers-Plastic'!$F$5:$F$500,0)),""),"")</f>
        <v/>
      </c>
      <c r="S303" s="12"/>
      <c r="T303" s="5"/>
      <c r="U303" s="5" t="s">
        <v>1569</v>
      </c>
      <c r="V303" s="14" t="str">
        <f>IFERROR(IF(INDEX('11.5_Outliers-Other_recovery'!$N$5:$N$500,MATCH($F303,'11.5_Outliers-Other_recovery'!$F$5:$F$500,0))&lt;&gt;"N",
INDEX('11.5_Outliers-Other_recovery'!J$5:J$500,MATCH($F303,'11.5_Outliers-Other_recovery'!$F$5:$F$500,0)),""),"")</f>
        <v/>
      </c>
      <c r="W303" s="8" t="str">
        <f>IFERROR(IF(INDEX('11.5_Outliers-Other_recovery'!$N$5:$N$500,MATCH($F303,'11.5_Outliers-Other_recovery'!$F$5:$F$500,0))&lt;&gt;"N",
INDEX('11.5_Outliers-Other_recovery'!K$5:K$500,MATCH($F303,'11.5_Outliers-Other_recovery'!$F$5:$F$500,0)),""),"")</f>
        <v/>
      </c>
      <c r="X303" s="14" t="str">
        <f>IFERROR(IF(INDEX('11.5_Outliers-Other_recovery'!$N$5:$N$500,MATCH($F303,'11.5_Outliers-Other_recovery'!$F$5:$F$500,0))&lt;&gt;"N",
INDEX('11.5_Outliers-Other_recovery'!L$5:L$500,MATCH($F303,'11.5_Outliers-Other_recovery'!$F$5:$F$500,0)),""),"")</f>
        <v/>
      </c>
      <c r="Y303" s="14" t="str">
        <f>IFERROR(IF(INDEX('11.4_Outliers-Formal_dry_recy'!$N$5:$N$500,MATCH($F303,'11.4_Outliers-Formal_dry_recy'!$F$5:$F$500,0))&lt;&gt;"N",
INDEX('11.4_Outliers-Formal_dry_recy'!J$5:J$500,MATCH($F303,'11.4_Outliers-Formal_dry_recy'!$F$5:$F$500,0)),""),"")</f>
        <v/>
      </c>
      <c r="Z303" s="8" t="str">
        <f>IFERROR(IF(INDEX('11.4_Outliers-Formal_dry_recy'!$N$5:$N$500,MATCH($F303,'11.4_Outliers-Formal_dry_recy'!$F$5:$F$500,0))&lt;&gt;"N",
INDEX('11.4_Outliers-Formal_dry_recy'!K$5:K$500,MATCH($F303,'11.4_Outliers-Formal_dry_recy'!$F$5:$F$500,0)),""),"")</f>
        <v/>
      </c>
      <c r="AA303" s="14" t="str">
        <f>IFERROR(IF(INDEX('11.4_Outliers-Formal_dry_recy'!$N$5:$N$500,MATCH($F303,'11.4_Outliers-Formal_dry_recy'!$F$5:$F$500,0))&lt;&gt;"N",
INDEX('11.4_Outliers-Formal_dry_recy'!L$5:L$500,MATCH($F303,'11.4_Outliers-Formal_dry_recy'!$F$5:$F$500,0)),""),"")</f>
        <v/>
      </c>
      <c r="AB303" s="14" t="str">
        <f>IFERROR(IF(INDEX('11.6_Outliers-Incineration'!$N$5:$N$500,MATCH($F303,'11.6_Outliers-Incineration'!$F$5:$F$500,0))&lt;&gt;"N",
INDEX('11.6_Outliers-Incineration'!J$5:J$500,MATCH($F303,'11.6_Outliers-Incineration'!$F$5:$F$500,0)),""),"")</f>
        <v/>
      </c>
      <c r="AC303" s="8" t="str">
        <f>IFERROR(IF(INDEX('11.6_Outliers-Incineration'!$N$5:$N$500,MATCH($F303,'11.6_Outliers-Incineration'!$F$5:$F$500,0))&lt;&gt;"N",
INDEX('11.6_Outliers-Incineration'!K$5:K$500,MATCH($F303,'11.6_Outliers-Incineration'!$F$5:$F$500,0)),""),"")</f>
        <v/>
      </c>
      <c r="AD303" s="14" t="str">
        <f>IFERROR(IF(INDEX('11.6_Outliers-Incineration'!$N$5:$N$500,MATCH($F303,'11.6_Outliers-Incineration'!$F$5:$F$500,0))&lt;&gt;"N",
INDEX('11.6_Outliers-Incineration'!L$5:L$500,MATCH($F303,'11.6_Outliers-Incineration'!$F$5:$F$500,0)),""),"")</f>
        <v/>
      </c>
      <c r="AE303" s="14" t="s">
        <v>1569</v>
      </c>
      <c r="AF303" s="8" t="s">
        <v>1569</v>
      </c>
      <c r="AG303" s="14" t="s">
        <v>1569</v>
      </c>
      <c r="AI303" s="5"/>
      <c r="AJ303" s="5" t="s">
        <v>1569</v>
      </c>
      <c r="AK303" s="5">
        <f t="shared" si="4"/>
        <v>1</v>
      </c>
    </row>
    <row r="304" spans="1:37" x14ac:dyDescent="0.25">
      <c r="A304" s="5" t="s">
        <v>271</v>
      </c>
      <c r="B304" s="5" t="s">
        <v>274</v>
      </c>
      <c r="C304" s="5" t="s">
        <v>273</v>
      </c>
      <c r="D304" s="5" t="s">
        <v>35</v>
      </c>
      <c r="E304" s="5" t="s">
        <v>275</v>
      </c>
      <c r="F304" s="5" t="s">
        <v>272</v>
      </c>
      <c r="G304" s="5">
        <v>2</v>
      </c>
      <c r="H304" s="15">
        <v>1</v>
      </c>
      <c r="I304" s="4" t="s">
        <v>1947</v>
      </c>
      <c r="J304" s="13">
        <f>IFERROR(IF(INDEX('11.1_Outliers-Generation'!$N$5:$N$500,MATCH($F304,'11.1_Outliers-Generation'!$F$5:$F$500,0))&lt;&gt;"N",
INDEX('11.1_Outliers-Generation'!J$5:J$500,MATCH($F304,'11.1_Outliers-Generation'!$F$5:$F$500,0)),""),"")</f>
        <v>1.5619304089873736</v>
      </c>
      <c r="K304" s="8">
        <f>IFERROR(IF(INDEX('11.1_Outliers-Generation'!$N$5:$N$500,MATCH($F304,'11.1_Outliers-Generation'!$F$5:$F$500,0))&lt;&gt;"N",
INDEX('11.1_Outliers-Generation'!K$5:K$500,MATCH($F304,'11.1_Outliers-Generation'!$F$5:$F$500,0)),""),"")</f>
        <v>2014</v>
      </c>
      <c r="L304" s="13" t="str">
        <f>IFERROR(IF(INDEX('11.1_Outliers-Generation'!$N$5:$N$500,MATCH($F304,'11.1_Outliers-Generation'!$F$5:$F$500,0))&lt;&gt;"N",
INDEX('11.1_Outliers-Generation'!L$5:L$500,MATCH($F304,'11.1_Outliers-Generation'!$F$5:$F$500,0)),""),"")</f>
        <v>WaW_281</v>
      </c>
      <c r="M304" s="14" t="str">
        <f>IFERROR(IF(INDEX('11.2_Outliers-Collection_cov'!$N$5:$N$500,MATCH($F304,'11.2_Outliers-Collection_cov'!$F$5:$F$500,0))&lt;&gt;"N",
INDEX('11.2_Outliers-Collection_cov'!J$5:J$500,MATCH($F304,'11.2_Outliers-Collection_cov'!$F$5:$F$500,0)),""),"")</f>
        <v/>
      </c>
      <c r="N304" s="8" t="str">
        <f>IFERROR(IF(INDEX('11.2_Outliers-Collection_cov'!$N$5:$N$500,MATCH($F304,'11.2_Outliers-Collection_cov'!$F$5:$F$500,0))&lt;&gt;"N",
INDEX('11.2_Outliers-Collection_cov'!K$5:K$500,MATCH($F304,'11.2_Outliers-Collection_cov'!$F$5:$F$500,0)),""),"")</f>
        <v/>
      </c>
      <c r="O304" s="13" t="str">
        <f>IFERROR(IF(INDEX('11.2_Outliers-Collection_cov'!$N$5:$N$500,MATCH($F304,'11.2_Outliers-Collection_cov'!$F$5:$F$500,0))&lt;&gt;"N",
INDEX('11.2_Outliers-Collection_cov'!L$5:L$500,MATCH($F304,'11.2_Outliers-Collection_cov'!$F$5:$F$500,0)),""),"")</f>
        <v/>
      </c>
      <c r="P304" s="14">
        <f>IFERROR(IF(INDEX('11.3_Outliers-Plastic'!$N$5:$N$500,MATCH($F304,'11.3_Outliers-Plastic'!$F$5:$F$500,0))&lt;&gt;"N",
INDEX('11.3_Outliers-Plastic'!J$5:J$500,MATCH($F304,'11.3_Outliers-Plastic'!$F$5:$F$500,0)),""),"")</f>
        <v>13</v>
      </c>
      <c r="Q304" s="8">
        <f>IFERROR(IF(INDEX('11.3_Outliers-Plastic'!$N$5:$N$500,MATCH($F304,'11.3_Outliers-Plastic'!$F$5:$F$500,0))&lt;&gt;"N",
INDEX('11.3_Outliers-Plastic'!K$5:K$500,MATCH($F304,'11.3_Outliers-Plastic'!$F$5:$F$500,0)),""),"")</f>
        <v>2014</v>
      </c>
      <c r="R304" s="14" t="str">
        <f>IFERROR(IF(INDEX('11.3_Outliers-Plastic'!$N$5:$N$500,MATCH($F304,'11.3_Outliers-Plastic'!$F$5:$F$500,0))&lt;&gt;"N",
INDEX('11.3_Outliers-Plastic'!L$5:L$500,MATCH($F304,'11.3_Outliers-Plastic'!$F$5:$F$500,0)),""),"")</f>
        <v>WaW_281</v>
      </c>
      <c r="S304" s="12"/>
      <c r="T304" s="5"/>
      <c r="U304" s="5" t="s">
        <v>1569</v>
      </c>
      <c r="V304" s="14">
        <f>IFERROR(IF(INDEX('11.5_Outliers-Other_recovery'!$N$5:$N$500,MATCH($F304,'11.5_Outliers-Other_recovery'!$F$5:$F$500,0))&lt;&gt;"N",
INDEX('11.5_Outliers-Other_recovery'!J$5:J$500,MATCH($F304,'11.5_Outliers-Other_recovery'!$F$5:$F$500,0)),""),"")</f>
        <v>0</v>
      </c>
      <c r="W304" s="8">
        <f>IFERROR(IF(INDEX('11.5_Outliers-Other_recovery'!$N$5:$N$500,MATCH($F304,'11.5_Outliers-Other_recovery'!$F$5:$F$500,0))&lt;&gt;"N",
INDEX('11.5_Outliers-Other_recovery'!K$5:K$500,MATCH($F304,'11.5_Outliers-Other_recovery'!$F$5:$F$500,0)),""),"")</f>
        <v>2014</v>
      </c>
      <c r="X304" s="14" t="str">
        <f>IFERROR(IF(INDEX('11.5_Outliers-Other_recovery'!$N$5:$N$500,MATCH($F304,'11.5_Outliers-Other_recovery'!$F$5:$F$500,0))&lt;&gt;"N",
INDEX('11.5_Outliers-Other_recovery'!L$5:L$500,MATCH($F304,'11.5_Outliers-Other_recovery'!$F$5:$F$500,0)),""),"")</f>
        <v>WaW_281</v>
      </c>
      <c r="Y304" s="14">
        <f>IFERROR(IF(INDEX('11.4_Outliers-Formal_dry_recy'!$N$5:$N$500,MATCH($F304,'11.4_Outliers-Formal_dry_recy'!$F$5:$F$500,0))&lt;&gt;"N",
INDEX('11.4_Outliers-Formal_dry_recy'!J$5:J$500,MATCH($F304,'11.4_Outliers-Formal_dry_recy'!$F$5:$F$500,0)),""),"")</f>
        <v>21.8</v>
      </c>
      <c r="Z304" s="8">
        <f>IFERROR(IF(INDEX('11.4_Outliers-Formal_dry_recy'!$N$5:$N$500,MATCH($F304,'11.4_Outliers-Formal_dry_recy'!$F$5:$F$500,0))&lt;&gt;"N",
INDEX('11.4_Outliers-Formal_dry_recy'!K$5:K$500,MATCH($F304,'11.4_Outliers-Formal_dry_recy'!$F$5:$F$500,0)),""),"")</f>
        <v>2014</v>
      </c>
      <c r="AA304" s="14" t="str">
        <f>IFERROR(IF(INDEX('11.4_Outliers-Formal_dry_recy'!$N$5:$N$500,MATCH($F304,'11.4_Outliers-Formal_dry_recy'!$F$5:$F$500,0))&lt;&gt;"N",
INDEX('11.4_Outliers-Formal_dry_recy'!L$5:L$500,MATCH($F304,'11.4_Outliers-Formal_dry_recy'!$F$5:$F$500,0)),""),"")</f>
        <v>WaW_281</v>
      </c>
      <c r="AB304" s="14">
        <f>IFERROR(IF(INDEX('11.6_Outliers-Incineration'!$N$5:$N$500,MATCH($F304,'11.6_Outliers-Incineration'!$F$5:$F$500,0))&lt;&gt;"N",
INDEX('11.6_Outliers-Incineration'!J$5:J$500,MATCH($F304,'11.6_Outliers-Incineration'!$F$5:$F$500,0)),""),"")</f>
        <v>0</v>
      </c>
      <c r="AC304" s="8">
        <f>IFERROR(IF(INDEX('11.6_Outliers-Incineration'!$N$5:$N$500,MATCH($F304,'11.6_Outliers-Incineration'!$F$5:$F$500,0))&lt;&gt;"N",
INDEX('11.6_Outliers-Incineration'!K$5:K$500,MATCH($F304,'11.6_Outliers-Incineration'!$F$5:$F$500,0)),""),"")</f>
        <v>2014</v>
      </c>
      <c r="AD304" s="14" t="str">
        <f>IFERROR(IF(INDEX('11.6_Outliers-Incineration'!$N$5:$N$500,MATCH($F304,'11.6_Outliers-Incineration'!$F$5:$F$500,0))&lt;&gt;"N",
INDEX('11.6_Outliers-Incineration'!L$5:L$500,MATCH($F304,'11.6_Outliers-Incineration'!$F$5:$F$500,0)),""),"")</f>
        <v>WaW_281</v>
      </c>
      <c r="AE304" s="14" t="s">
        <v>1569</v>
      </c>
      <c r="AF304" s="8" t="s">
        <v>1569</v>
      </c>
      <c r="AG304" s="14" t="s">
        <v>1569</v>
      </c>
      <c r="AI304" s="5"/>
      <c r="AJ304" s="5" t="s">
        <v>1569</v>
      </c>
      <c r="AK304" s="5">
        <f t="shared" si="4"/>
        <v>5</v>
      </c>
    </row>
    <row r="305" spans="1:37" x14ac:dyDescent="0.25">
      <c r="A305" s="5" t="s">
        <v>276</v>
      </c>
      <c r="B305" s="5" t="s">
        <v>274</v>
      </c>
      <c r="C305" s="5" t="s">
        <v>273</v>
      </c>
      <c r="D305" s="5" t="s">
        <v>35</v>
      </c>
      <c r="E305" s="5" t="s">
        <v>278</v>
      </c>
      <c r="F305" s="5" t="s">
        <v>277</v>
      </c>
      <c r="G305" s="5">
        <v>2</v>
      </c>
      <c r="H305" s="15">
        <v>1</v>
      </c>
      <c r="I305" s="4"/>
      <c r="J305" s="13">
        <f>IFERROR(IF(INDEX('11.1_Outliers-Generation'!$N$5:$N$500,MATCH($F305,'11.1_Outliers-Generation'!$F$5:$F$500,0))&lt;&gt;"N",
INDEX('11.1_Outliers-Generation'!J$5:J$500,MATCH($F305,'11.1_Outliers-Generation'!$F$5:$F$500,0)),""),"")</f>
        <v>0.97042794139308397</v>
      </c>
      <c r="K305" s="8">
        <f>IFERROR(IF(INDEX('11.1_Outliers-Generation'!$N$5:$N$500,MATCH($F305,'11.1_Outliers-Generation'!$F$5:$F$500,0))&lt;&gt;"N",
INDEX('11.1_Outliers-Generation'!K$5:K$500,MATCH($F305,'11.1_Outliers-Generation'!$F$5:$F$500,0)),""),"")</f>
        <v>2015</v>
      </c>
      <c r="L305" s="13" t="str">
        <f>IFERROR(IF(INDEX('11.1_Outliers-Generation'!$N$5:$N$500,MATCH($F305,'11.1_Outliers-Generation'!$F$5:$F$500,0))&lt;&gt;"N",
INDEX('11.1_Outliers-Generation'!L$5:L$500,MATCH($F305,'11.1_Outliers-Generation'!$F$5:$F$500,0)),""),"")</f>
        <v>WaW_282</v>
      </c>
      <c r="M305" s="14">
        <f>IFERROR(IF(INDEX('11.2_Outliers-Collection_cov'!$N$5:$N$500,MATCH($F305,'11.2_Outliers-Collection_cov'!$F$5:$F$500,0))&lt;&gt;"N",
INDEX('11.2_Outliers-Collection_cov'!J$5:J$500,MATCH($F305,'11.2_Outliers-Collection_cov'!$F$5:$F$500,0)),""),"")</f>
        <v>100</v>
      </c>
      <c r="N305" s="8">
        <f>IFERROR(IF(INDEX('11.2_Outliers-Collection_cov'!$N$5:$N$500,MATCH($F305,'11.2_Outliers-Collection_cov'!$F$5:$F$500,0))&lt;&gt;"N",
INDEX('11.2_Outliers-Collection_cov'!K$5:K$500,MATCH($F305,'11.2_Outliers-Collection_cov'!$F$5:$F$500,0)),""),"")</f>
        <v>2015</v>
      </c>
      <c r="O305" s="13" t="str">
        <f>IFERROR(IF(INDEX('11.2_Outliers-Collection_cov'!$N$5:$N$500,MATCH($F305,'11.2_Outliers-Collection_cov'!$F$5:$F$500,0))&lt;&gt;"N",
INDEX('11.2_Outliers-Collection_cov'!L$5:L$500,MATCH($F305,'11.2_Outliers-Collection_cov'!$F$5:$F$500,0)),""),"")</f>
        <v>WaW_282</v>
      </c>
      <c r="P305" s="14">
        <f>IFERROR(IF(INDEX('11.3_Outliers-Plastic'!$N$5:$N$500,MATCH($F305,'11.3_Outliers-Plastic'!$F$5:$F$500,0))&lt;&gt;"N",
INDEX('11.3_Outliers-Plastic'!J$5:J$500,MATCH($F305,'11.3_Outliers-Plastic'!$F$5:$F$500,0)),""),"")</f>
        <v>13.302405869025785</v>
      </c>
      <c r="Q305" s="8">
        <f>IFERROR(IF(INDEX('11.3_Outliers-Plastic'!$N$5:$N$500,MATCH($F305,'11.3_Outliers-Plastic'!$F$5:$F$500,0))&lt;&gt;"N",
INDEX('11.3_Outliers-Plastic'!K$5:K$500,MATCH($F305,'11.3_Outliers-Plastic'!$F$5:$F$500,0)),""),"")</f>
        <v>2015</v>
      </c>
      <c r="R305" s="14" t="str">
        <f>IFERROR(IF(INDEX('11.3_Outliers-Plastic'!$N$5:$N$500,MATCH($F305,'11.3_Outliers-Plastic'!$F$5:$F$500,0))&lt;&gt;"N",
INDEX('11.3_Outliers-Plastic'!L$5:L$500,MATCH($F305,'11.3_Outliers-Plastic'!$F$5:$F$500,0)),""),"")</f>
        <v>WaW_282</v>
      </c>
      <c r="S305" s="12"/>
      <c r="T305" s="5"/>
      <c r="U305" s="5" t="s">
        <v>1569</v>
      </c>
      <c r="V305" s="14" t="str">
        <f>IFERROR(IF(INDEX('11.5_Outliers-Other_recovery'!$N$5:$N$500,MATCH($F305,'11.5_Outliers-Other_recovery'!$F$5:$F$500,0))&lt;&gt;"N",
INDEX('11.5_Outliers-Other_recovery'!J$5:J$500,MATCH($F305,'11.5_Outliers-Other_recovery'!$F$5:$F$500,0)),""),"")</f>
        <v/>
      </c>
      <c r="W305" s="8" t="str">
        <f>IFERROR(IF(INDEX('11.5_Outliers-Other_recovery'!$N$5:$N$500,MATCH($F305,'11.5_Outliers-Other_recovery'!$F$5:$F$500,0))&lt;&gt;"N",
INDEX('11.5_Outliers-Other_recovery'!K$5:K$500,MATCH($F305,'11.5_Outliers-Other_recovery'!$F$5:$F$500,0)),""),"")</f>
        <v/>
      </c>
      <c r="X305" s="14" t="str">
        <f>IFERROR(IF(INDEX('11.5_Outliers-Other_recovery'!$N$5:$N$500,MATCH($F305,'11.5_Outliers-Other_recovery'!$F$5:$F$500,0))&lt;&gt;"N",
INDEX('11.5_Outliers-Other_recovery'!L$5:L$500,MATCH($F305,'11.5_Outliers-Other_recovery'!$F$5:$F$500,0)),""),"")</f>
        <v/>
      </c>
      <c r="Y305" s="14" t="str">
        <f>IFERROR(IF(INDEX('11.4_Outliers-Formal_dry_recy'!$N$5:$N$500,MATCH($F305,'11.4_Outliers-Formal_dry_recy'!$F$5:$F$500,0))&lt;&gt;"N",
INDEX('11.4_Outliers-Formal_dry_recy'!J$5:J$500,MATCH($F305,'11.4_Outliers-Formal_dry_recy'!$F$5:$F$500,0)),""),"")</f>
        <v/>
      </c>
      <c r="Z305" s="8" t="str">
        <f>IFERROR(IF(INDEX('11.4_Outliers-Formal_dry_recy'!$N$5:$N$500,MATCH($F305,'11.4_Outliers-Formal_dry_recy'!$F$5:$F$500,0))&lt;&gt;"N",
INDEX('11.4_Outliers-Formal_dry_recy'!K$5:K$500,MATCH($F305,'11.4_Outliers-Formal_dry_recy'!$F$5:$F$500,0)),""),"")</f>
        <v/>
      </c>
      <c r="AA305" s="14" t="str">
        <f>IFERROR(IF(INDEX('11.4_Outliers-Formal_dry_recy'!$N$5:$N$500,MATCH($F305,'11.4_Outliers-Formal_dry_recy'!$F$5:$F$500,0))&lt;&gt;"N",
INDEX('11.4_Outliers-Formal_dry_recy'!L$5:L$500,MATCH($F305,'11.4_Outliers-Formal_dry_recy'!$F$5:$F$500,0)),""),"")</f>
        <v/>
      </c>
      <c r="AB305" s="14" t="str">
        <f>IFERROR(IF(INDEX('11.6_Outliers-Incineration'!$N$5:$N$500,MATCH($F305,'11.6_Outliers-Incineration'!$F$5:$F$500,0))&lt;&gt;"N",
INDEX('11.6_Outliers-Incineration'!J$5:J$500,MATCH($F305,'11.6_Outliers-Incineration'!$F$5:$F$500,0)),""),"")</f>
        <v/>
      </c>
      <c r="AC305" s="8" t="str">
        <f>IFERROR(IF(INDEX('11.6_Outliers-Incineration'!$N$5:$N$500,MATCH($F305,'11.6_Outliers-Incineration'!$F$5:$F$500,0))&lt;&gt;"N",
INDEX('11.6_Outliers-Incineration'!K$5:K$500,MATCH($F305,'11.6_Outliers-Incineration'!$F$5:$F$500,0)),""),"")</f>
        <v/>
      </c>
      <c r="AD305" s="14" t="str">
        <f>IFERROR(IF(INDEX('11.6_Outliers-Incineration'!$N$5:$N$500,MATCH($F305,'11.6_Outliers-Incineration'!$F$5:$F$500,0))&lt;&gt;"N",
INDEX('11.6_Outliers-Incineration'!L$5:L$500,MATCH($F305,'11.6_Outliers-Incineration'!$F$5:$F$500,0)),""),"")</f>
        <v/>
      </c>
      <c r="AE305" s="14" t="s">
        <v>1569</v>
      </c>
      <c r="AF305" s="8" t="s">
        <v>1569</v>
      </c>
      <c r="AG305" s="14" t="s">
        <v>1569</v>
      </c>
      <c r="AI305" s="5"/>
      <c r="AJ305" s="5" t="s">
        <v>1569</v>
      </c>
      <c r="AK305" s="5">
        <f t="shared" si="4"/>
        <v>3</v>
      </c>
    </row>
    <row r="306" spans="1:37" x14ac:dyDescent="0.25">
      <c r="A306" s="5" t="s">
        <v>279</v>
      </c>
      <c r="B306" s="5" t="s">
        <v>282</v>
      </c>
      <c r="C306" s="5" t="s">
        <v>281</v>
      </c>
      <c r="D306" s="5" t="s">
        <v>35</v>
      </c>
      <c r="E306" s="5" t="s">
        <v>283</v>
      </c>
      <c r="F306" s="5" t="s">
        <v>280</v>
      </c>
      <c r="G306" s="5">
        <v>1</v>
      </c>
      <c r="H306" s="15">
        <v>1</v>
      </c>
      <c r="I306" s="4" t="s">
        <v>1948</v>
      </c>
      <c r="J306" s="13">
        <f>IFERROR(IF(INDEX('11.1_Outliers-Generation'!$N$5:$N$500,MATCH($F306,'11.1_Outliers-Generation'!$F$5:$F$500,0))&lt;&gt;"N",
INDEX('11.1_Outliers-Generation'!J$5:J$500,MATCH($F306,'11.1_Outliers-Generation'!$F$5:$F$500,0)),""),"")</f>
        <v>1.37</v>
      </c>
      <c r="K306" s="8">
        <f>IFERROR(IF(INDEX('11.1_Outliers-Generation'!$N$5:$N$500,MATCH($F306,'11.1_Outliers-Generation'!$F$5:$F$500,0))&lt;&gt;"N",
INDEX('11.1_Outliers-Generation'!K$5:K$500,MATCH($F306,'11.1_Outliers-Generation'!$F$5:$F$500,0)),""),"")</f>
        <v>2015</v>
      </c>
      <c r="L306" s="13" t="str">
        <f>IFERROR(IF(INDEX('11.1_Outliers-Generation'!$N$5:$N$500,MATCH($F306,'11.1_Outliers-Generation'!$F$5:$F$500,0))&lt;&gt;"N",
INDEX('11.1_Outliers-Generation'!L$5:L$500,MATCH($F306,'11.1_Outliers-Generation'!$F$5:$F$500,0)),""),"")</f>
        <v>WaW_283</v>
      </c>
      <c r="M306" s="14">
        <f>IFERROR(IF(INDEX('11.2_Outliers-Collection_cov'!$N$5:$N$500,MATCH($F306,'11.2_Outliers-Collection_cov'!$F$5:$F$500,0))&lt;&gt;"N",
INDEX('11.2_Outliers-Collection_cov'!J$5:J$500,MATCH($F306,'11.2_Outliers-Collection_cov'!$F$5:$F$500,0)),""),"")</f>
        <v>100</v>
      </c>
      <c r="N306" s="8">
        <f>IFERROR(IF(INDEX('11.2_Outliers-Collection_cov'!$N$5:$N$500,MATCH($F306,'11.2_Outliers-Collection_cov'!$F$5:$F$500,0))&lt;&gt;"N",
INDEX('11.2_Outliers-Collection_cov'!K$5:K$500,MATCH($F306,'11.2_Outliers-Collection_cov'!$F$5:$F$500,0)),""),"")</f>
        <v>2015</v>
      </c>
      <c r="O306" s="13" t="str">
        <f>IFERROR(IF(INDEX('11.2_Outliers-Collection_cov'!$N$5:$N$500,MATCH($F306,'11.2_Outliers-Collection_cov'!$F$5:$F$500,0))&lt;&gt;"N",
INDEX('11.2_Outliers-Collection_cov'!L$5:L$500,MATCH($F306,'11.2_Outliers-Collection_cov'!$F$5:$F$500,0)),""),"")</f>
        <v>WaW_283</v>
      </c>
      <c r="P306" s="14" t="str">
        <f>IFERROR(IF(INDEX('11.3_Outliers-Plastic'!$N$5:$N$500,MATCH($F306,'11.3_Outliers-Plastic'!$F$5:$F$500,0))&lt;&gt;"N",
INDEX('11.3_Outliers-Plastic'!J$5:J$500,MATCH($F306,'11.3_Outliers-Plastic'!$F$5:$F$500,0)),""),"")</f>
        <v/>
      </c>
      <c r="Q306" s="8" t="str">
        <f>IFERROR(IF(INDEX('11.3_Outliers-Plastic'!$N$5:$N$500,MATCH($F306,'11.3_Outliers-Plastic'!$F$5:$F$500,0))&lt;&gt;"N",
INDEX('11.3_Outliers-Plastic'!K$5:K$500,MATCH($F306,'11.3_Outliers-Plastic'!$F$5:$F$500,0)),""),"")</f>
        <v/>
      </c>
      <c r="R306" s="14" t="str">
        <f>IFERROR(IF(INDEX('11.3_Outliers-Plastic'!$N$5:$N$500,MATCH($F306,'11.3_Outliers-Plastic'!$F$5:$F$500,0))&lt;&gt;"N",
INDEX('11.3_Outliers-Plastic'!L$5:L$500,MATCH($F306,'11.3_Outliers-Plastic'!$F$5:$F$500,0)),""),"")</f>
        <v/>
      </c>
      <c r="S306" s="12"/>
      <c r="T306" s="5"/>
      <c r="U306" s="5" t="s">
        <v>1569</v>
      </c>
      <c r="V306" s="14" t="str">
        <f>IFERROR(IF(INDEX('11.5_Outliers-Other_recovery'!$N$5:$N$500,MATCH($F306,'11.5_Outliers-Other_recovery'!$F$5:$F$500,0))&lt;&gt;"N",
INDEX('11.5_Outliers-Other_recovery'!J$5:J$500,MATCH($F306,'11.5_Outliers-Other_recovery'!$F$5:$F$500,0)),""),"")</f>
        <v/>
      </c>
      <c r="W306" s="8" t="str">
        <f>IFERROR(IF(INDEX('11.5_Outliers-Other_recovery'!$N$5:$N$500,MATCH($F306,'11.5_Outliers-Other_recovery'!$F$5:$F$500,0))&lt;&gt;"N",
INDEX('11.5_Outliers-Other_recovery'!K$5:K$500,MATCH($F306,'11.5_Outliers-Other_recovery'!$F$5:$F$500,0)),""),"")</f>
        <v/>
      </c>
      <c r="X306" s="14" t="str">
        <f>IFERROR(IF(INDEX('11.5_Outliers-Other_recovery'!$N$5:$N$500,MATCH($F306,'11.5_Outliers-Other_recovery'!$F$5:$F$500,0))&lt;&gt;"N",
INDEX('11.5_Outliers-Other_recovery'!L$5:L$500,MATCH($F306,'11.5_Outliers-Other_recovery'!$F$5:$F$500,0)),""),"")</f>
        <v/>
      </c>
      <c r="Y306" s="14" t="str">
        <f>IFERROR(IF(INDEX('11.4_Outliers-Formal_dry_recy'!$N$5:$N$500,MATCH($F306,'11.4_Outliers-Formal_dry_recy'!$F$5:$F$500,0))&lt;&gt;"N",
INDEX('11.4_Outliers-Formal_dry_recy'!J$5:J$500,MATCH($F306,'11.4_Outliers-Formal_dry_recy'!$F$5:$F$500,0)),""),"")</f>
        <v/>
      </c>
      <c r="Z306" s="8" t="str">
        <f>IFERROR(IF(INDEX('11.4_Outliers-Formal_dry_recy'!$N$5:$N$500,MATCH($F306,'11.4_Outliers-Formal_dry_recy'!$F$5:$F$500,0))&lt;&gt;"N",
INDEX('11.4_Outliers-Formal_dry_recy'!K$5:K$500,MATCH($F306,'11.4_Outliers-Formal_dry_recy'!$F$5:$F$500,0)),""),"")</f>
        <v/>
      </c>
      <c r="AA306" s="14" t="str">
        <f>IFERROR(IF(INDEX('11.4_Outliers-Formal_dry_recy'!$N$5:$N$500,MATCH($F306,'11.4_Outliers-Formal_dry_recy'!$F$5:$F$500,0))&lt;&gt;"N",
INDEX('11.4_Outliers-Formal_dry_recy'!L$5:L$500,MATCH($F306,'11.4_Outliers-Formal_dry_recy'!$F$5:$F$500,0)),""),"")</f>
        <v/>
      </c>
      <c r="AB306" s="14" t="str">
        <f>IFERROR(IF(INDEX('11.6_Outliers-Incineration'!$N$5:$N$500,MATCH($F306,'11.6_Outliers-Incineration'!$F$5:$F$500,0))&lt;&gt;"N",
INDEX('11.6_Outliers-Incineration'!J$5:J$500,MATCH($F306,'11.6_Outliers-Incineration'!$F$5:$F$500,0)),""),"")</f>
        <v/>
      </c>
      <c r="AC306" s="8" t="str">
        <f>IFERROR(IF(INDEX('11.6_Outliers-Incineration'!$N$5:$N$500,MATCH($F306,'11.6_Outliers-Incineration'!$F$5:$F$500,0))&lt;&gt;"N",
INDEX('11.6_Outliers-Incineration'!K$5:K$500,MATCH($F306,'11.6_Outliers-Incineration'!$F$5:$F$500,0)),""),"")</f>
        <v/>
      </c>
      <c r="AD306" s="14" t="str">
        <f>IFERROR(IF(INDEX('11.6_Outliers-Incineration'!$N$5:$N$500,MATCH($F306,'11.6_Outliers-Incineration'!$F$5:$F$500,0))&lt;&gt;"N",
INDEX('11.6_Outliers-Incineration'!L$5:L$500,MATCH($F306,'11.6_Outliers-Incineration'!$F$5:$F$500,0)),""),"")</f>
        <v/>
      </c>
      <c r="AE306" s="14" t="s">
        <v>1569</v>
      </c>
      <c r="AF306" s="8" t="s">
        <v>1569</v>
      </c>
      <c r="AG306" s="14" t="s">
        <v>1569</v>
      </c>
      <c r="AI306" s="5"/>
      <c r="AJ306" s="5" t="s">
        <v>1569</v>
      </c>
      <c r="AK306" s="5">
        <f t="shared" si="4"/>
        <v>2</v>
      </c>
    </row>
    <row r="307" spans="1:37" x14ac:dyDescent="0.25">
      <c r="A307" s="5" t="s">
        <v>1268</v>
      </c>
      <c r="B307" s="5" t="s">
        <v>1271</v>
      </c>
      <c r="C307" s="5" t="s">
        <v>1270</v>
      </c>
      <c r="D307" s="5" t="s">
        <v>1038</v>
      </c>
      <c r="E307" s="5" t="s">
        <v>1272</v>
      </c>
      <c r="F307" s="5" t="s">
        <v>3301</v>
      </c>
      <c r="G307" s="5">
        <v>1</v>
      </c>
      <c r="H307" s="15">
        <v>1</v>
      </c>
      <c r="I307" s="4" t="s">
        <v>3302</v>
      </c>
      <c r="J307" s="13">
        <f>IFERROR(IF(INDEX('11.1_Outliers-Generation'!$N$5:$N$500,MATCH($F307,'11.1_Outliers-Generation'!$F$5:$F$500,0))&lt;&gt;"N",
INDEX('11.1_Outliers-Generation'!J$5:J$500,MATCH($F307,'11.1_Outliers-Generation'!$F$5:$F$500,0)),""),"")</f>
        <v>0.92820190079493126</v>
      </c>
      <c r="K307" s="8">
        <f>IFERROR(IF(INDEX('11.1_Outliers-Generation'!$N$5:$N$500,MATCH($F307,'11.1_Outliers-Generation'!$F$5:$F$500,0))&lt;&gt;"N",
INDEX('11.1_Outliers-Generation'!K$5:K$500,MATCH($F307,'11.1_Outliers-Generation'!$F$5:$F$500,0)),""),"")</f>
        <v>2014</v>
      </c>
      <c r="L307" s="13" t="str">
        <f>IFERROR(IF(INDEX('11.1_Outliers-Generation'!$N$5:$N$500,MATCH($F307,'11.1_Outliers-Generation'!$F$5:$F$500,0))&lt;&gt;"N",
INDEX('11.1_Outliers-Generation'!L$5:L$500,MATCH($F307,'11.1_Outliers-Generation'!$F$5:$F$500,0)),""),"")</f>
        <v>WaW_284</v>
      </c>
      <c r="M307" s="14">
        <f>IFERROR(IF(INDEX('11.2_Outliers-Collection_cov'!$N$5:$N$500,MATCH($F307,'11.2_Outliers-Collection_cov'!$F$5:$F$500,0))&lt;&gt;"N",
INDEX('11.2_Outliers-Collection_cov'!J$5:J$500,MATCH($F307,'11.2_Outliers-Collection_cov'!$F$5:$F$500,0)),""),"")</f>
        <v>100</v>
      </c>
      <c r="N307" s="8">
        <f>IFERROR(IF(INDEX('11.2_Outliers-Collection_cov'!$N$5:$N$500,MATCH($F307,'11.2_Outliers-Collection_cov'!$F$5:$F$500,0))&lt;&gt;"N",
INDEX('11.2_Outliers-Collection_cov'!K$5:K$500,MATCH($F307,'11.2_Outliers-Collection_cov'!$F$5:$F$500,0)),""),"")</f>
        <v>2014</v>
      </c>
      <c r="O307" s="13" t="str">
        <f>IFERROR(IF(INDEX('11.2_Outliers-Collection_cov'!$N$5:$N$500,MATCH($F307,'11.2_Outliers-Collection_cov'!$F$5:$F$500,0))&lt;&gt;"N",
INDEX('11.2_Outliers-Collection_cov'!L$5:L$500,MATCH($F307,'11.2_Outliers-Collection_cov'!$F$5:$F$500,0)),""),"")</f>
        <v>WaW_284</v>
      </c>
      <c r="P307" s="14">
        <f>IFERROR(IF(INDEX('11.3_Outliers-Plastic'!$N$5:$N$500,MATCH($F307,'11.3_Outliers-Plastic'!$F$5:$F$500,0))&lt;&gt;"N",
INDEX('11.3_Outliers-Plastic'!J$5:J$500,MATCH($F307,'11.3_Outliers-Plastic'!$F$5:$F$500,0)),""),"")</f>
        <v>9.42</v>
      </c>
      <c r="Q307" s="8">
        <f>IFERROR(IF(INDEX('11.3_Outliers-Plastic'!$N$5:$N$500,MATCH($F307,'11.3_Outliers-Plastic'!$F$5:$F$500,0))&lt;&gt;"N",
INDEX('11.3_Outliers-Plastic'!K$5:K$500,MATCH($F307,'11.3_Outliers-Plastic'!$F$5:$F$500,0)),""),"")</f>
        <v>2014</v>
      </c>
      <c r="R307" s="14" t="str">
        <f>IFERROR(IF(INDEX('11.3_Outliers-Plastic'!$N$5:$N$500,MATCH($F307,'11.3_Outliers-Plastic'!$F$5:$F$500,0))&lt;&gt;"N",
INDEX('11.3_Outliers-Plastic'!L$5:L$500,MATCH($F307,'11.3_Outliers-Plastic'!$F$5:$F$500,0)),""),"")</f>
        <v>WaW_284</v>
      </c>
      <c r="S307" s="12"/>
      <c r="T307" s="5"/>
      <c r="U307" s="5" t="s">
        <v>1569</v>
      </c>
      <c r="V307" s="14" t="str">
        <f>IFERROR(IF(INDEX('11.5_Outliers-Other_recovery'!$N$5:$N$500,MATCH($F307,'11.5_Outliers-Other_recovery'!$F$5:$F$500,0))&lt;&gt;"N",
INDEX('11.5_Outliers-Other_recovery'!J$5:J$500,MATCH($F307,'11.5_Outliers-Other_recovery'!$F$5:$F$500,0)),""),"")</f>
        <v/>
      </c>
      <c r="W307" s="8" t="str">
        <f>IFERROR(IF(INDEX('11.5_Outliers-Other_recovery'!$N$5:$N$500,MATCH($F307,'11.5_Outliers-Other_recovery'!$F$5:$F$500,0))&lt;&gt;"N",
INDEX('11.5_Outliers-Other_recovery'!K$5:K$500,MATCH($F307,'11.5_Outliers-Other_recovery'!$F$5:$F$500,0)),""),"")</f>
        <v/>
      </c>
      <c r="X307" s="14" t="str">
        <f>IFERROR(IF(INDEX('11.5_Outliers-Other_recovery'!$N$5:$N$500,MATCH($F307,'11.5_Outliers-Other_recovery'!$F$5:$F$500,0))&lt;&gt;"N",
INDEX('11.5_Outliers-Other_recovery'!L$5:L$500,MATCH($F307,'11.5_Outliers-Other_recovery'!$F$5:$F$500,0)),""),"")</f>
        <v/>
      </c>
      <c r="Y307" s="14">
        <f>IFERROR(IF(INDEX('11.4_Outliers-Formal_dry_recy'!$N$5:$N$500,MATCH($F307,'11.4_Outliers-Formal_dry_recy'!$F$5:$F$500,0))&lt;&gt;"N",
INDEX('11.4_Outliers-Formal_dry_recy'!J$5:J$500,MATCH($F307,'11.4_Outliers-Formal_dry_recy'!$F$5:$F$500,0)),""),"")</f>
        <v>9.44</v>
      </c>
      <c r="Z307" s="8">
        <f>IFERROR(IF(INDEX('11.4_Outliers-Formal_dry_recy'!$N$5:$N$500,MATCH($F307,'11.4_Outliers-Formal_dry_recy'!$F$5:$F$500,0))&lt;&gt;"N",
INDEX('11.4_Outliers-Formal_dry_recy'!K$5:K$500,MATCH($F307,'11.4_Outliers-Formal_dry_recy'!$F$5:$F$500,0)),""),"")</f>
        <v>2014</v>
      </c>
      <c r="AA307" s="14" t="str">
        <f>IFERROR(IF(INDEX('11.4_Outliers-Formal_dry_recy'!$N$5:$N$500,MATCH($F307,'11.4_Outliers-Formal_dry_recy'!$F$5:$F$500,0))&lt;&gt;"N",
INDEX('11.4_Outliers-Formal_dry_recy'!L$5:L$500,MATCH($F307,'11.4_Outliers-Formal_dry_recy'!$F$5:$F$500,0)),""),"")</f>
        <v>WaW_284</v>
      </c>
      <c r="AB307" s="14" t="str">
        <f>IFERROR(IF(INDEX('11.6_Outliers-Incineration'!$N$5:$N$500,MATCH($F307,'11.6_Outliers-Incineration'!$F$5:$F$500,0))&lt;&gt;"N",
INDEX('11.6_Outliers-Incineration'!J$5:J$500,MATCH($F307,'11.6_Outliers-Incineration'!$F$5:$F$500,0)),""),"")</f>
        <v/>
      </c>
      <c r="AC307" s="8" t="str">
        <f>IFERROR(IF(INDEX('11.6_Outliers-Incineration'!$N$5:$N$500,MATCH($F307,'11.6_Outliers-Incineration'!$F$5:$F$500,0))&lt;&gt;"N",
INDEX('11.6_Outliers-Incineration'!K$5:K$500,MATCH($F307,'11.6_Outliers-Incineration'!$F$5:$F$500,0)),""),"")</f>
        <v/>
      </c>
      <c r="AD307" s="14" t="str">
        <f>IFERROR(IF(INDEX('11.6_Outliers-Incineration'!$N$5:$N$500,MATCH($F307,'11.6_Outliers-Incineration'!$F$5:$F$500,0))&lt;&gt;"N",
INDEX('11.6_Outliers-Incineration'!L$5:L$500,MATCH($F307,'11.6_Outliers-Incineration'!$F$5:$F$500,0)),""),"")</f>
        <v/>
      </c>
      <c r="AE307" s="14" t="s">
        <v>1569</v>
      </c>
      <c r="AF307" s="8" t="s">
        <v>1569</v>
      </c>
      <c r="AG307" s="14" t="s">
        <v>1569</v>
      </c>
      <c r="AI307" s="5"/>
      <c r="AJ307" s="5" t="s">
        <v>1569</v>
      </c>
      <c r="AK307" s="5">
        <f t="shared" si="4"/>
        <v>4</v>
      </c>
    </row>
    <row r="308" spans="1:37" x14ac:dyDescent="0.25">
      <c r="A308" s="5" t="s">
        <v>1273</v>
      </c>
      <c r="B308" s="5" t="s">
        <v>1271</v>
      </c>
      <c r="C308" s="5" t="s">
        <v>1270</v>
      </c>
      <c r="D308" s="5" t="s">
        <v>1038</v>
      </c>
      <c r="E308" s="5" t="s">
        <v>1274</v>
      </c>
      <c r="F308" s="5" t="s">
        <v>3194</v>
      </c>
      <c r="G308" s="5">
        <v>1</v>
      </c>
      <c r="H308" s="15">
        <v>1</v>
      </c>
      <c r="I308" s="4" t="s">
        <v>3195</v>
      </c>
      <c r="J308" s="13">
        <f>IFERROR(IF(INDEX('11.1_Outliers-Generation'!$N$5:$N$500,MATCH($F308,'11.1_Outliers-Generation'!$F$5:$F$500,0))&lt;&gt;"N",
INDEX('11.1_Outliers-Generation'!J$5:J$500,MATCH($F308,'11.1_Outliers-Generation'!$F$5:$F$500,0)),""),"")</f>
        <v>0.94000251351011688</v>
      </c>
      <c r="K308" s="8">
        <f>IFERROR(IF(INDEX('11.1_Outliers-Generation'!$N$5:$N$500,MATCH($F308,'11.1_Outliers-Generation'!$F$5:$F$500,0))&lt;&gt;"N",
INDEX('11.1_Outliers-Generation'!K$5:K$500,MATCH($F308,'11.1_Outliers-Generation'!$F$5:$F$500,0)),""),"")</f>
        <v>2016</v>
      </c>
      <c r="L308" s="13" t="str">
        <f>IFERROR(IF(INDEX('11.1_Outliers-Generation'!$N$5:$N$500,MATCH($F308,'11.1_Outliers-Generation'!$F$5:$F$500,0))&lt;&gt;"N",
INDEX('11.1_Outliers-Generation'!L$5:L$500,MATCH($F308,'11.1_Outliers-Generation'!$F$5:$F$500,0)),""),"")</f>
        <v>WaW_285</v>
      </c>
      <c r="M308" s="14">
        <f>IFERROR(IF(INDEX('11.2_Outliers-Collection_cov'!$N$5:$N$500,MATCH($F308,'11.2_Outliers-Collection_cov'!$F$5:$F$500,0))&lt;&gt;"N",
INDEX('11.2_Outliers-Collection_cov'!J$5:J$500,MATCH($F308,'11.2_Outliers-Collection_cov'!$F$5:$F$500,0)),""),"")</f>
        <v>100</v>
      </c>
      <c r="N308" s="8">
        <f>IFERROR(IF(INDEX('11.2_Outliers-Collection_cov'!$N$5:$N$500,MATCH($F308,'11.2_Outliers-Collection_cov'!$F$5:$F$500,0))&lt;&gt;"N",
INDEX('11.2_Outliers-Collection_cov'!K$5:K$500,MATCH($F308,'11.2_Outliers-Collection_cov'!$F$5:$F$500,0)),""),"")</f>
        <v>2016</v>
      </c>
      <c r="O308" s="13" t="str">
        <f>IFERROR(IF(INDEX('11.2_Outliers-Collection_cov'!$N$5:$N$500,MATCH($F308,'11.2_Outliers-Collection_cov'!$F$5:$F$500,0))&lt;&gt;"N",
INDEX('11.2_Outliers-Collection_cov'!L$5:L$500,MATCH($F308,'11.2_Outliers-Collection_cov'!$F$5:$F$500,0)),""),"")</f>
        <v>WaW_285</v>
      </c>
      <c r="P308" s="14">
        <f>IFERROR(IF(INDEX('11.3_Outliers-Plastic'!$N$5:$N$500,MATCH($F308,'11.3_Outliers-Plastic'!$F$5:$F$500,0))&lt;&gt;"N",
INDEX('11.3_Outliers-Plastic'!J$5:J$500,MATCH($F308,'11.3_Outliers-Plastic'!$F$5:$F$500,0)),""),"")</f>
        <v>9</v>
      </c>
      <c r="Q308" s="8">
        <f>IFERROR(IF(INDEX('11.3_Outliers-Plastic'!$N$5:$N$500,MATCH($F308,'11.3_Outliers-Plastic'!$F$5:$F$500,0))&lt;&gt;"N",
INDEX('11.3_Outliers-Plastic'!K$5:K$500,MATCH($F308,'11.3_Outliers-Plastic'!$F$5:$F$500,0)),""),"")</f>
        <v>2016</v>
      </c>
      <c r="R308" s="14" t="str">
        <f>IFERROR(IF(INDEX('11.3_Outliers-Plastic'!$N$5:$N$500,MATCH($F308,'11.3_Outliers-Plastic'!$F$5:$F$500,0))&lt;&gt;"N",
INDEX('11.3_Outliers-Plastic'!L$5:L$500,MATCH($F308,'11.3_Outliers-Plastic'!$F$5:$F$500,0)),""),"")</f>
        <v>WaW_285</v>
      </c>
      <c r="S308" s="12"/>
      <c r="T308" s="5"/>
      <c r="U308" s="5" t="s">
        <v>1569</v>
      </c>
      <c r="V308" s="14" t="str">
        <f>IFERROR(IF(INDEX('11.5_Outliers-Other_recovery'!$N$5:$N$500,MATCH($F308,'11.5_Outliers-Other_recovery'!$F$5:$F$500,0))&lt;&gt;"N",
INDEX('11.5_Outliers-Other_recovery'!J$5:J$500,MATCH($F308,'11.5_Outliers-Other_recovery'!$F$5:$F$500,0)),""),"")</f>
        <v/>
      </c>
      <c r="W308" s="8" t="str">
        <f>IFERROR(IF(INDEX('11.5_Outliers-Other_recovery'!$N$5:$N$500,MATCH($F308,'11.5_Outliers-Other_recovery'!$F$5:$F$500,0))&lt;&gt;"N",
INDEX('11.5_Outliers-Other_recovery'!K$5:K$500,MATCH($F308,'11.5_Outliers-Other_recovery'!$F$5:$F$500,0)),""),"")</f>
        <v/>
      </c>
      <c r="X308" s="14" t="str">
        <f>IFERROR(IF(INDEX('11.5_Outliers-Other_recovery'!$N$5:$N$500,MATCH($F308,'11.5_Outliers-Other_recovery'!$F$5:$F$500,0))&lt;&gt;"N",
INDEX('11.5_Outliers-Other_recovery'!L$5:L$500,MATCH($F308,'11.5_Outliers-Other_recovery'!$F$5:$F$500,0)),""),"")</f>
        <v/>
      </c>
      <c r="Y308" s="14" t="str">
        <f>IFERROR(IF(INDEX('11.4_Outliers-Formal_dry_recy'!$N$5:$N$500,MATCH($F308,'11.4_Outliers-Formal_dry_recy'!$F$5:$F$500,0))&lt;&gt;"N",
INDEX('11.4_Outliers-Formal_dry_recy'!J$5:J$500,MATCH($F308,'11.4_Outliers-Formal_dry_recy'!$F$5:$F$500,0)),""),"")</f>
        <v/>
      </c>
      <c r="Z308" s="8" t="str">
        <f>IFERROR(IF(INDEX('11.4_Outliers-Formal_dry_recy'!$N$5:$N$500,MATCH($F308,'11.4_Outliers-Formal_dry_recy'!$F$5:$F$500,0))&lt;&gt;"N",
INDEX('11.4_Outliers-Formal_dry_recy'!K$5:K$500,MATCH($F308,'11.4_Outliers-Formal_dry_recy'!$F$5:$F$500,0)),""),"")</f>
        <v/>
      </c>
      <c r="AA308" s="14" t="str">
        <f>IFERROR(IF(INDEX('11.4_Outliers-Formal_dry_recy'!$N$5:$N$500,MATCH($F308,'11.4_Outliers-Formal_dry_recy'!$F$5:$F$500,0))&lt;&gt;"N",
INDEX('11.4_Outliers-Formal_dry_recy'!L$5:L$500,MATCH($F308,'11.4_Outliers-Formal_dry_recy'!$F$5:$F$500,0)),""),"")</f>
        <v/>
      </c>
      <c r="AB308" s="14" t="str">
        <f>IFERROR(IF(INDEX('11.6_Outliers-Incineration'!$N$5:$N$500,MATCH($F308,'11.6_Outliers-Incineration'!$F$5:$F$500,0))&lt;&gt;"N",
INDEX('11.6_Outliers-Incineration'!J$5:J$500,MATCH($F308,'11.6_Outliers-Incineration'!$F$5:$F$500,0)),""),"")</f>
        <v/>
      </c>
      <c r="AC308" s="8" t="str">
        <f>IFERROR(IF(INDEX('11.6_Outliers-Incineration'!$N$5:$N$500,MATCH($F308,'11.6_Outliers-Incineration'!$F$5:$F$500,0))&lt;&gt;"N",
INDEX('11.6_Outliers-Incineration'!K$5:K$500,MATCH($F308,'11.6_Outliers-Incineration'!$F$5:$F$500,0)),""),"")</f>
        <v/>
      </c>
      <c r="AD308" s="14" t="str">
        <f>IFERROR(IF(INDEX('11.6_Outliers-Incineration'!$N$5:$N$500,MATCH($F308,'11.6_Outliers-Incineration'!$F$5:$F$500,0))&lt;&gt;"N",
INDEX('11.6_Outliers-Incineration'!L$5:L$500,MATCH($F308,'11.6_Outliers-Incineration'!$F$5:$F$500,0)),""),"")</f>
        <v/>
      </c>
      <c r="AE308" s="14" t="s">
        <v>1569</v>
      </c>
      <c r="AF308" s="8" t="s">
        <v>1569</v>
      </c>
      <c r="AG308" s="14" t="s">
        <v>1569</v>
      </c>
      <c r="AI308" s="5"/>
      <c r="AJ308" s="5" t="s">
        <v>1569</v>
      </c>
      <c r="AK308" s="5">
        <f t="shared" si="4"/>
        <v>3</v>
      </c>
    </row>
    <row r="309" spans="1:37" x14ac:dyDescent="0.25">
      <c r="A309" s="5" t="s">
        <v>1275</v>
      </c>
      <c r="B309" s="5" t="s">
        <v>1651</v>
      </c>
      <c r="C309" s="5" t="s">
        <v>1277</v>
      </c>
      <c r="D309" s="5" t="s">
        <v>1038</v>
      </c>
      <c r="E309" s="5" t="s">
        <v>1278</v>
      </c>
      <c r="F309" s="5" t="s">
        <v>1276</v>
      </c>
      <c r="G309" s="5">
        <v>2</v>
      </c>
      <c r="H309" s="15">
        <v>1</v>
      </c>
      <c r="I309" s="4"/>
      <c r="J309" s="13">
        <f>IFERROR(IF(INDEX('11.1_Outliers-Generation'!$N$5:$N$500,MATCH($F309,'11.1_Outliers-Generation'!$F$5:$F$500,0))&lt;&gt;"N",
INDEX('11.1_Outliers-Generation'!J$5:J$500,MATCH($F309,'11.1_Outliers-Generation'!$F$5:$F$500,0)),""),"")</f>
        <v>0.97280320748412963</v>
      </c>
      <c r="K309" s="8">
        <f>IFERROR(IF(INDEX('11.1_Outliers-Generation'!$N$5:$N$500,MATCH($F309,'11.1_Outliers-Generation'!$F$5:$F$500,0))&lt;&gt;"N",
INDEX('11.1_Outliers-Generation'!K$5:K$500,MATCH($F309,'11.1_Outliers-Generation'!$F$5:$F$500,0)),""),"")</f>
        <v>2016</v>
      </c>
      <c r="L309" s="13" t="str">
        <f>IFERROR(IF(INDEX('11.1_Outliers-Generation'!$N$5:$N$500,MATCH($F309,'11.1_Outliers-Generation'!$F$5:$F$500,0))&lt;&gt;"N",
INDEX('11.1_Outliers-Generation'!L$5:L$500,MATCH($F309,'11.1_Outliers-Generation'!$F$5:$F$500,0)),""),"")</f>
        <v>WaW_286</v>
      </c>
      <c r="M309" s="14" t="str">
        <f>IFERROR(IF(INDEX('11.2_Outliers-Collection_cov'!$N$5:$N$500,MATCH($F309,'11.2_Outliers-Collection_cov'!$F$5:$F$500,0))&lt;&gt;"N",
INDEX('11.2_Outliers-Collection_cov'!J$5:J$500,MATCH($F309,'11.2_Outliers-Collection_cov'!$F$5:$F$500,0)),""),"")</f>
        <v/>
      </c>
      <c r="N309" s="8" t="str">
        <f>IFERROR(IF(INDEX('11.2_Outliers-Collection_cov'!$N$5:$N$500,MATCH($F309,'11.2_Outliers-Collection_cov'!$F$5:$F$500,0))&lt;&gt;"N",
INDEX('11.2_Outliers-Collection_cov'!K$5:K$500,MATCH($F309,'11.2_Outliers-Collection_cov'!$F$5:$F$500,0)),""),"")</f>
        <v/>
      </c>
      <c r="O309" s="13" t="str">
        <f>IFERROR(IF(INDEX('11.2_Outliers-Collection_cov'!$N$5:$N$500,MATCH($F309,'11.2_Outliers-Collection_cov'!$F$5:$F$500,0))&lt;&gt;"N",
INDEX('11.2_Outliers-Collection_cov'!L$5:L$500,MATCH($F309,'11.2_Outliers-Collection_cov'!$F$5:$F$500,0)),""),"")</f>
        <v/>
      </c>
      <c r="P309" s="14">
        <f>IFERROR(IF(INDEX('11.3_Outliers-Plastic'!$N$5:$N$500,MATCH($F309,'11.3_Outliers-Plastic'!$F$5:$F$500,0))&lt;&gt;"N",
INDEX('11.3_Outliers-Plastic'!J$5:J$500,MATCH($F309,'11.3_Outliers-Plastic'!$F$5:$F$500,0)),""),"")</f>
        <v>13</v>
      </c>
      <c r="Q309" s="8">
        <f>IFERROR(IF(INDEX('11.3_Outliers-Plastic'!$N$5:$N$500,MATCH($F309,'11.3_Outliers-Plastic'!$F$5:$F$500,0))&lt;&gt;"N",
INDEX('11.3_Outliers-Plastic'!K$5:K$500,MATCH($F309,'11.3_Outliers-Plastic'!$F$5:$F$500,0)),""),"")</f>
        <v>2016</v>
      </c>
      <c r="R309" s="14" t="str">
        <f>IFERROR(IF(INDEX('11.3_Outliers-Plastic'!$N$5:$N$500,MATCH($F309,'11.3_Outliers-Plastic'!$F$5:$F$500,0))&lt;&gt;"N",
INDEX('11.3_Outliers-Plastic'!L$5:L$500,MATCH($F309,'11.3_Outliers-Plastic'!$F$5:$F$500,0)),""),"")</f>
        <v>WaW_286</v>
      </c>
      <c r="S309" s="12"/>
      <c r="T309" s="5"/>
      <c r="U309" s="5" t="s">
        <v>1569</v>
      </c>
      <c r="V309" s="14">
        <f>IFERROR(IF(INDEX('11.5_Outliers-Other_recovery'!$N$5:$N$500,MATCH($F309,'11.5_Outliers-Other_recovery'!$F$5:$F$500,0))&lt;&gt;"N",
INDEX('11.5_Outliers-Other_recovery'!J$5:J$500,MATCH($F309,'11.5_Outliers-Other_recovery'!$F$5:$F$500,0)),""),"")</f>
        <v>0</v>
      </c>
      <c r="W309" s="8">
        <f>IFERROR(IF(INDEX('11.5_Outliers-Other_recovery'!$N$5:$N$500,MATCH($F309,'11.5_Outliers-Other_recovery'!$F$5:$F$500,0))&lt;&gt;"N",
INDEX('11.5_Outliers-Other_recovery'!K$5:K$500,MATCH($F309,'11.5_Outliers-Other_recovery'!$F$5:$F$500,0)),""),"")</f>
        <v>2016</v>
      </c>
      <c r="X309" s="14" t="str">
        <f>IFERROR(IF(INDEX('11.5_Outliers-Other_recovery'!$N$5:$N$500,MATCH($F309,'11.5_Outliers-Other_recovery'!$F$5:$F$500,0))&lt;&gt;"N",
INDEX('11.5_Outliers-Other_recovery'!L$5:L$500,MATCH($F309,'11.5_Outliers-Other_recovery'!$F$5:$F$500,0)),""),"")</f>
        <v>WaW_286</v>
      </c>
      <c r="Y309" s="14">
        <f>IFERROR(IF(INDEX('11.4_Outliers-Formal_dry_recy'!$N$5:$N$500,MATCH($F309,'11.4_Outliers-Formal_dry_recy'!$F$5:$F$500,0))&lt;&gt;"N",
INDEX('11.4_Outliers-Formal_dry_recy'!J$5:J$500,MATCH($F309,'11.4_Outliers-Formal_dry_recy'!$F$5:$F$500,0)),""),"")</f>
        <v>1.9</v>
      </c>
      <c r="Z309" s="8">
        <f>IFERROR(IF(INDEX('11.4_Outliers-Formal_dry_recy'!$N$5:$N$500,MATCH($F309,'11.4_Outliers-Formal_dry_recy'!$F$5:$F$500,0))&lt;&gt;"N",
INDEX('11.4_Outliers-Formal_dry_recy'!K$5:K$500,MATCH($F309,'11.4_Outliers-Formal_dry_recy'!$F$5:$F$500,0)),""),"")</f>
        <v>2016</v>
      </c>
      <c r="AA309" s="14" t="str">
        <f>IFERROR(IF(INDEX('11.4_Outliers-Formal_dry_recy'!$N$5:$N$500,MATCH($F309,'11.4_Outliers-Formal_dry_recy'!$F$5:$F$500,0))&lt;&gt;"N",
INDEX('11.4_Outliers-Formal_dry_recy'!L$5:L$500,MATCH($F309,'11.4_Outliers-Formal_dry_recy'!$F$5:$F$500,0)),""),"")</f>
        <v>WaW_286</v>
      </c>
      <c r="AB309" s="14">
        <f>IFERROR(IF(INDEX('11.6_Outliers-Incineration'!$N$5:$N$500,MATCH($F309,'11.6_Outliers-Incineration'!$F$5:$F$500,0))&lt;&gt;"N",
INDEX('11.6_Outliers-Incineration'!J$5:J$500,MATCH($F309,'11.6_Outliers-Incineration'!$F$5:$F$500,0)),""),"")</f>
        <v>0</v>
      </c>
      <c r="AC309" s="8">
        <f>IFERROR(IF(INDEX('11.6_Outliers-Incineration'!$N$5:$N$500,MATCH($F309,'11.6_Outliers-Incineration'!$F$5:$F$500,0))&lt;&gt;"N",
INDEX('11.6_Outliers-Incineration'!K$5:K$500,MATCH($F309,'11.6_Outliers-Incineration'!$F$5:$F$500,0)),""),"")</f>
        <v>2016</v>
      </c>
      <c r="AD309" s="14" t="str">
        <f>IFERROR(IF(INDEX('11.6_Outliers-Incineration'!$N$5:$N$500,MATCH($F309,'11.6_Outliers-Incineration'!$F$5:$F$500,0))&lt;&gt;"N",
INDEX('11.6_Outliers-Incineration'!L$5:L$500,MATCH($F309,'11.6_Outliers-Incineration'!$F$5:$F$500,0)),""),"")</f>
        <v>WaW_286</v>
      </c>
      <c r="AE309" s="14">
        <v>0</v>
      </c>
      <c r="AF309" s="8">
        <v>2016</v>
      </c>
      <c r="AG309" s="14" t="s">
        <v>1275</v>
      </c>
      <c r="AI309" s="5"/>
      <c r="AJ309" s="5" t="s">
        <v>1569</v>
      </c>
      <c r="AK309" s="5">
        <f t="shared" si="4"/>
        <v>6</v>
      </c>
    </row>
    <row r="310" spans="1:37" x14ac:dyDescent="0.25">
      <c r="A310" s="5" t="s">
        <v>1279</v>
      </c>
      <c r="B310" s="5" t="s">
        <v>1651</v>
      </c>
      <c r="C310" s="5" t="s">
        <v>1277</v>
      </c>
      <c r="D310" s="5" t="s">
        <v>1038</v>
      </c>
      <c r="E310" s="5" t="s">
        <v>1281</v>
      </c>
      <c r="F310" s="5" t="s">
        <v>1280</v>
      </c>
      <c r="G310" s="5">
        <v>1</v>
      </c>
      <c r="H310" s="15">
        <v>1</v>
      </c>
      <c r="I310" s="4" t="s">
        <v>3196</v>
      </c>
      <c r="J310" s="13">
        <f>IFERROR(IF(INDEX('11.1_Outliers-Generation'!$N$5:$N$500,MATCH($F310,'11.1_Outliers-Generation'!$F$5:$F$500,0))&lt;&gt;"N",
INDEX('11.1_Outliers-Generation'!J$5:J$500,MATCH($F310,'11.1_Outliers-Generation'!$F$5:$F$500,0)),""),"")</f>
        <v>1.3147625120569699</v>
      </c>
      <c r="K310" s="8">
        <f>IFERROR(IF(INDEX('11.1_Outliers-Generation'!$N$5:$N$500,MATCH($F310,'11.1_Outliers-Generation'!$F$5:$F$500,0))&lt;&gt;"N",
INDEX('11.1_Outliers-Generation'!K$5:K$500,MATCH($F310,'11.1_Outliers-Generation'!$F$5:$F$500,0)),""),"")</f>
        <v>2011</v>
      </c>
      <c r="L310" s="13" t="str">
        <f>IFERROR(IF(INDEX('11.1_Outliers-Generation'!$N$5:$N$500,MATCH($F310,'11.1_Outliers-Generation'!$F$5:$F$500,0))&lt;&gt;"N",
INDEX('11.1_Outliers-Generation'!L$5:L$500,MATCH($F310,'11.1_Outliers-Generation'!$F$5:$F$500,0)),""),"")</f>
        <v>WaW_287</v>
      </c>
      <c r="M310" s="14" t="str">
        <f>IFERROR(IF(INDEX('11.2_Outliers-Collection_cov'!$N$5:$N$500,MATCH($F310,'11.2_Outliers-Collection_cov'!$F$5:$F$500,0))&lt;&gt;"N",
INDEX('11.2_Outliers-Collection_cov'!J$5:J$500,MATCH($F310,'11.2_Outliers-Collection_cov'!$F$5:$F$500,0)),""),"")</f>
        <v/>
      </c>
      <c r="N310" s="8" t="str">
        <f>IFERROR(IF(INDEX('11.2_Outliers-Collection_cov'!$N$5:$N$500,MATCH($F310,'11.2_Outliers-Collection_cov'!$F$5:$F$500,0))&lt;&gt;"N",
INDEX('11.2_Outliers-Collection_cov'!K$5:K$500,MATCH($F310,'11.2_Outliers-Collection_cov'!$F$5:$F$500,0)),""),"")</f>
        <v/>
      </c>
      <c r="O310" s="13" t="str">
        <f>IFERROR(IF(INDEX('11.2_Outliers-Collection_cov'!$N$5:$N$500,MATCH($F310,'11.2_Outliers-Collection_cov'!$F$5:$F$500,0))&lt;&gt;"N",
INDEX('11.2_Outliers-Collection_cov'!L$5:L$500,MATCH($F310,'11.2_Outliers-Collection_cov'!$F$5:$F$500,0)),""),"")</f>
        <v/>
      </c>
      <c r="P310" s="14">
        <f>IFERROR(IF(INDEX('11.3_Outliers-Plastic'!$N$5:$N$500,MATCH($F310,'11.3_Outliers-Plastic'!$F$5:$F$500,0))&lt;&gt;"N",
INDEX('11.3_Outliers-Plastic'!J$5:J$500,MATCH($F310,'11.3_Outliers-Plastic'!$F$5:$F$500,0)),""),"")</f>
        <v>13</v>
      </c>
      <c r="Q310" s="8">
        <f>IFERROR(IF(INDEX('11.3_Outliers-Plastic'!$N$5:$N$500,MATCH($F310,'11.3_Outliers-Plastic'!$F$5:$F$500,0))&lt;&gt;"N",
INDEX('11.3_Outliers-Plastic'!K$5:K$500,MATCH($F310,'11.3_Outliers-Plastic'!$F$5:$F$500,0)),""),"")</f>
        <v>2011</v>
      </c>
      <c r="R310" s="14" t="str">
        <f>IFERROR(IF(INDEX('11.3_Outliers-Plastic'!$N$5:$N$500,MATCH($F310,'11.3_Outliers-Plastic'!$F$5:$F$500,0))&lt;&gt;"N",
INDEX('11.3_Outliers-Plastic'!L$5:L$500,MATCH($F310,'11.3_Outliers-Plastic'!$F$5:$F$500,0)),""),"")</f>
        <v>WaW_287</v>
      </c>
      <c r="S310" s="12"/>
      <c r="T310" s="5"/>
      <c r="U310" s="5" t="s">
        <v>1569</v>
      </c>
      <c r="V310" s="14">
        <f>IFERROR(IF(INDEX('11.5_Outliers-Other_recovery'!$N$5:$N$500,MATCH($F310,'11.5_Outliers-Other_recovery'!$F$5:$F$500,0))&lt;&gt;"N",
INDEX('11.5_Outliers-Other_recovery'!J$5:J$500,MATCH($F310,'11.5_Outliers-Other_recovery'!$F$5:$F$500,0)),""),"")</f>
        <v>0</v>
      </c>
      <c r="W310" s="8">
        <f>IFERROR(IF(INDEX('11.5_Outliers-Other_recovery'!$N$5:$N$500,MATCH($F310,'11.5_Outliers-Other_recovery'!$F$5:$F$500,0))&lt;&gt;"N",
INDEX('11.5_Outliers-Other_recovery'!K$5:K$500,MATCH($F310,'11.5_Outliers-Other_recovery'!$F$5:$F$500,0)),""),"")</f>
        <v>2011</v>
      </c>
      <c r="X310" s="14" t="str">
        <f>IFERROR(IF(INDEX('11.5_Outliers-Other_recovery'!$N$5:$N$500,MATCH($F310,'11.5_Outliers-Other_recovery'!$F$5:$F$500,0))&lt;&gt;"N",
INDEX('11.5_Outliers-Other_recovery'!L$5:L$500,MATCH($F310,'11.5_Outliers-Other_recovery'!$F$5:$F$500,0)),""),"")</f>
        <v>WaW_287</v>
      </c>
      <c r="Y310" s="14">
        <f>IFERROR(IF(INDEX('11.4_Outliers-Formal_dry_recy'!$N$5:$N$500,MATCH($F310,'11.4_Outliers-Formal_dry_recy'!$F$5:$F$500,0))&lt;&gt;"N",
INDEX('11.4_Outliers-Formal_dry_recy'!J$5:J$500,MATCH($F310,'11.4_Outliers-Formal_dry_recy'!$F$5:$F$500,0)),""),"")</f>
        <v>0</v>
      </c>
      <c r="Z310" s="8">
        <f>IFERROR(IF(INDEX('11.4_Outliers-Formal_dry_recy'!$N$5:$N$500,MATCH($F310,'11.4_Outliers-Formal_dry_recy'!$F$5:$F$500,0))&lt;&gt;"N",
INDEX('11.4_Outliers-Formal_dry_recy'!K$5:K$500,MATCH($F310,'11.4_Outliers-Formal_dry_recy'!$F$5:$F$500,0)),""),"")</f>
        <v>2011</v>
      </c>
      <c r="AA310" s="14" t="str">
        <f>IFERROR(IF(INDEX('11.4_Outliers-Formal_dry_recy'!$N$5:$N$500,MATCH($F310,'11.4_Outliers-Formal_dry_recy'!$F$5:$F$500,0))&lt;&gt;"N",
INDEX('11.4_Outliers-Formal_dry_recy'!L$5:L$500,MATCH($F310,'11.4_Outliers-Formal_dry_recy'!$F$5:$F$500,0)),""),"")</f>
        <v>WaW_287</v>
      </c>
      <c r="AB310" s="14">
        <f>IFERROR(IF(INDEX('11.6_Outliers-Incineration'!$N$5:$N$500,MATCH($F310,'11.6_Outliers-Incineration'!$F$5:$F$500,0))&lt;&gt;"N",
INDEX('11.6_Outliers-Incineration'!J$5:J$500,MATCH($F310,'11.6_Outliers-Incineration'!$F$5:$F$500,0)),""),"")</f>
        <v>0</v>
      </c>
      <c r="AC310" s="8">
        <f>IFERROR(IF(INDEX('11.6_Outliers-Incineration'!$N$5:$N$500,MATCH($F310,'11.6_Outliers-Incineration'!$F$5:$F$500,0))&lt;&gt;"N",
INDEX('11.6_Outliers-Incineration'!K$5:K$500,MATCH($F310,'11.6_Outliers-Incineration'!$F$5:$F$500,0)),""),"")</f>
        <v>2011</v>
      </c>
      <c r="AD310" s="14" t="str">
        <f>IFERROR(IF(INDEX('11.6_Outliers-Incineration'!$N$5:$N$500,MATCH($F310,'11.6_Outliers-Incineration'!$F$5:$F$500,0))&lt;&gt;"N",
INDEX('11.6_Outliers-Incineration'!L$5:L$500,MATCH($F310,'11.6_Outliers-Incineration'!$F$5:$F$500,0)),""),"")</f>
        <v>WaW_287</v>
      </c>
      <c r="AE310" s="14">
        <v>0</v>
      </c>
      <c r="AF310" s="8">
        <v>2011</v>
      </c>
      <c r="AG310" s="14" t="s">
        <v>1279</v>
      </c>
      <c r="AI310" s="5"/>
      <c r="AJ310" s="5" t="s">
        <v>1569</v>
      </c>
      <c r="AK310" s="5">
        <f t="shared" si="4"/>
        <v>6</v>
      </c>
    </row>
    <row r="311" spans="1:37" x14ac:dyDescent="0.25">
      <c r="A311" s="5" t="s">
        <v>1282</v>
      </c>
      <c r="B311" s="5" t="s">
        <v>1651</v>
      </c>
      <c r="C311" s="5" t="s">
        <v>1277</v>
      </c>
      <c r="D311" s="5" t="s">
        <v>1038</v>
      </c>
      <c r="E311" s="5" t="s">
        <v>1585</v>
      </c>
      <c r="F311" s="5" t="s">
        <v>1283</v>
      </c>
      <c r="G311" s="5">
        <v>2</v>
      </c>
      <c r="H311" s="15">
        <v>1</v>
      </c>
      <c r="I311" s="4"/>
      <c r="J311" s="13">
        <f>IFERROR(IF(INDEX('11.1_Outliers-Generation'!$N$5:$N$500,MATCH($F311,'11.1_Outliers-Generation'!$F$5:$F$500,0))&lt;&gt;"N",
INDEX('11.1_Outliers-Generation'!J$5:J$500,MATCH($F311,'11.1_Outliers-Generation'!$F$5:$F$500,0)),""),"")</f>
        <v>1.2620408297644099</v>
      </c>
      <c r="K311" s="8">
        <f>IFERROR(IF(INDEX('11.1_Outliers-Generation'!$N$5:$N$500,MATCH($F311,'11.1_Outliers-Generation'!$F$5:$F$500,0))&lt;&gt;"N",
INDEX('11.1_Outliers-Generation'!K$5:K$500,MATCH($F311,'11.1_Outliers-Generation'!$F$5:$F$500,0)),""),"")</f>
        <v>2013</v>
      </c>
      <c r="L311" s="13" t="str">
        <f>IFERROR(IF(INDEX('11.1_Outliers-Generation'!$N$5:$N$500,MATCH($F311,'11.1_Outliers-Generation'!$F$5:$F$500,0))&lt;&gt;"N",
INDEX('11.1_Outliers-Generation'!L$5:L$500,MATCH($F311,'11.1_Outliers-Generation'!$F$5:$F$500,0)),""),"")</f>
        <v>WaW_288</v>
      </c>
      <c r="M311" s="14" t="str">
        <f>IFERROR(IF(INDEX('11.2_Outliers-Collection_cov'!$N$5:$N$500,MATCH($F311,'11.2_Outliers-Collection_cov'!$F$5:$F$500,0))&lt;&gt;"N",
INDEX('11.2_Outliers-Collection_cov'!J$5:J$500,MATCH($F311,'11.2_Outliers-Collection_cov'!$F$5:$F$500,0)),""),"")</f>
        <v/>
      </c>
      <c r="N311" s="8" t="str">
        <f>IFERROR(IF(INDEX('11.2_Outliers-Collection_cov'!$N$5:$N$500,MATCH($F311,'11.2_Outliers-Collection_cov'!$F$5:$F$500,0))&lt;&gt;"N",
INDEX('11.2_Outliers-Collection_cov'!K$5:K$500,MATCH($F311,'11.2_Outliers-Collection_cov'!$F$5:$F$500,0)),""),"")</f>
        <v/>
      </c>
      <c r="O311" s="13" t="str">
        <f>IFERROR(IF(INDEX('11.2_Outliers-Collection_cov'!$N$5:$N$500,MATCH($F311,'11.2_Outliers-Collection_cov'!$F$5:$F$500,0))&lt;&gt;"N",
INDEX('11.2_Outliers-Collection_cov'!L$5:L$500,MATCH($F311,'11.2_Outliers-Collection_cov'!$F$5:$F$500,0)),""),"")</f>
        <v/>
      </c>
      <c r="P311" s="14">
        <f>IFERROR(IF(INDEX('11.3_Outliers-Plastic'!$N$5:$N$500,MATCH($F311,'11.3_Outliers-Plastic'!$F$5:$F$500,0))&lt;&gt;"N",
INDEX('11.3_Outliers-Plastic'!J$5:J$500,MATCH($F311,'11.3_Outliers-Plastic'!$F$5:$F$500,0)),""),"")</f>
        <v>5.8</v>
      </c>
      <c r="Q311" s="8">
        <f>IFERROR(IF(INDEX('11.3_Outliers-Plastic'!$N$5:$N$500,MATCH($F311,'11.3_Outliers-Plastic'!$F$5:$F$500,0))&lt;&gt;"N",
INDEX('11.3_Outliers-Plastic'!K$5:K$500,MATCH($F311,'11.3_Outliers-Plastic'!$F$5:$F$500,0)),""),"")</f>
        <v>2013</v>
      </c>
      <c r="R311" s="14" t="str">
        <f>IFERROR(IF(INDEX('11.3_Outliers-Plastic'!$N$5:$N$500,MATCH($F311,'11.3_Outliers-Plastic'!$F$5:$F$500,0))&lt;&gt;"N",
INDEX('11.3_Outliers-Plastic'!L$5:L$500,MATCH($F311,'11.3_Outliers-Plastic'!$F$5:$F$500,0)),""),"")</f>
        <v>WaW_288</v>
      </c>
      <c r="S311" s="12"/>
      <c r="T311" s="5"/>
      <c r="U311" s="5" t="s">
        <v>1569</v>
      </c>
      <c r="V311" s="14">
        <f>IFERROR(IF(INDEX('11.5_Outliers-Other_recovery'!$N$5:$N$500,MATCH($F311,'11.5_Outliers-Other_recovery'!$F$5:$F$500,0))&lt;&gt;"N",
INDEX('11.5_Outliers-Other_recovery'!J$5:J$500,MATCH($F311,'11.5_Outliers-Other_recovery'!$F$5:$F$500,0)),""),"")</f>
        <v>0</v>
      </c>
      <c r="W311" s="8">
        <f>IFERROR(IF(INDEX('11.5_Outliers-Other_recovery'!$N$5:$N$500,MATCH($F311,'11.5_Outliers-Other_recovery'!$F$5:$F$500,0))&lt;&gt;"N",
INDEX('11.5_Outliers-Other_recovery'!K$5:K$500,MATCH($F311,'11.5_Outliers-Other_recovery'!$F$5:$F$500,0)),""),"")</f>
        <v>2013</v>
      </c>
      <c r="X311" s="14" t="str">
        <f>IFERROR(IF(INDEX('11.5_Outliers-Other_recovery'!$N$5:$N$500,MATCH($F311,'11.5_Outliers-Other_recovery'!$F$5:$F$500,0))&lt;&gt;"N",
INDEX('11.5_Outliers-Other_recovery'!L$5:L$500,MATCH($F311,'11.5_Outliers-Other_recovery'!$F$5:$F$500,0)),""),"")</f>
        <v>WaW_288</v>
      </c>
      <c r="Y311" s="14">
        <f>IFERROR(IF(INDEX('11.4_Outliers-Formal_dry_recy'!$N$5:$N$500,MATCH($F311,'11.4_Outliers-Formal_dry_recy'!$F$5:$F$500,0))&lt;&gt;"N",
INDEX('11.4_Outliers-Formal_dry_recy'!J$5:J$500,MATCH($F311,'11.4_Outliers-Formal_dry_recy'!$F$5:$F$500,0)),""),"")</f>
        <v>0</v>
      </c>
      <c r="Z311" s="8">
        <f>IFERROR(IF(INDEX('11.4_Outliers-Formal_dry_recy'!$N$5:$N$500,MATCH($F311,'11.4_Outliers-Formal_dry_recy'!$F$5:$F$500,0))&lt;&gt;"N",
INDEX('11.4_Outliers-Formal_dry_recy'!K$5:K$500,MATCH($F311,'11.4_Outliers-Formal_dry_recy'!$F$5:$F$500,0)),""),"")</f>
        <v>2013</v>
      </c>
      <c r="AA311" s="14" t="str">
        <f>IFERROR(IF(INDEX('11.4_Outliers-Formal_dry_recy'!$N$5:$N$500,MATCH($F311,'11.4_Outliers-Formal_dry_recy'!$F$5:$F$500,0))&lt;&gt;"N",
INDEX('11.4_Outliers-Formal_dry_recy'!L$5:L$500,MATCH($F311,'11.4_Outliers-Formal_dry_recy'!$F$5:$F$500,0)),""),"")</f>
        <v>WaW_288</v>
      </c>
      <c r="AB311" s="14">
        <f>IFERROR(IF(INDEX('11.6_Outliers-Incineration'!$N$5:$N$500,MATCH($F311,'11.6_Outliers-Incineration'!$F$5:$F$500,0))&lt;&gt;"N",
INDEX('11.6_Outliers-Incineration'!J$5:J$500,MATCH($F311,'11.6_Outliers-Incineration'!$F$5:$F$500,0)),""),"")</f>
        <v>0</v>
      </c>
      <c r="AC311" s="8">
        <f>IFERROR(IF(INDEX('11.6_Outliers-Incineration'!$N$5:$N$500,MATCH($F311,'11.6_Outliers-Incineration'!$F$5:$F$500,0))&lt;&gt;"N",
INDEX('11.6_Outliers-Incineration'!K$5:K$500,MATCH($F311,'11.6_Outliers-Incineration'!$F$5:$F$500,0)),""),"")</f>
        <v>2013</v>
      </c>
      <c r="AD311" s="14" t="str">
        <f>IFERROR(IF(INDEX('11.6_Outliers-Incineration'!$N$5:$N$500,MATCH($F311,'11.6_Outliers-Incineration'!$F$5:$F$500,0))&lt;&gt;"N",
INDEX('11.6_Outliers-Incineration'!L$5:L$500,MATCH($F311,'11.6_Outliers-Incineration'!$F$5:$F$500,0)),""),"")</f>
        <v>WaW_288</v>
      </c>
      <c r="AE311" s="14">
        <v>0</v>
      </c>
      <c r="AF311" s="8">
        <v>2013</v>
      </c>
      <c r="AG311" s="14" t="s">
        <v>1282</v>
      </c>
      <c r="AI311" s="5"/>
      <c r="AJ311" s="5" t="s">
        <v>1569</v>
      </c>
      <c r="AK311" s="5">
        <f t="shared" si="4"/>
        <v>6</v>
      </c>
    </row>
    <row r="312" spans="1:37" x14ac:dyDescent="0.25">
      <c r="A312" s="5" t="s">
        <v>533</v>
      </c>
      <c r="B312" s="5" t="s">
        <v>536</v>
      </c>
      <c r="C312" s="5" t="s">
        <v>535</v>
      </c>
      <c r="D312" s="5" t="s">
        <v>360</v>
      </c>
      <c r="E312" s="5" t="s">
        <v>1586</v>
      </c>
      <c r="F312" s="5" t="s">
        <v>534</v>
      </c>
      <c r="G312" s="5">
        <v>1</v>
      </c>
      <c r="H312" s="15">
        <v>1</v>
      </c>
      <c r="I312" s="4" t="s">
        <v>3197</v>
      </c>
      <c r="J312" s="13" t="str">
        <f>IFERROR(IF(INDEX('11.1_Outliers-Generation'!$N$5:$N$500,MATCH($F312,'11.1_Outliers-Generation'!$F$5:$F$500,0))&lt;&gt;"N",
INDEX('11.1_Outliers-Generation'!J$5:J$500,MATCH($F312,'11.1_Outliers-Generation'!$F$5:$F$500,0)),""),"")</f>
        <v/>
      </c>
      <c r="K312" s="8" t="str">
        <f>IFERROR(IF(INDEX('11.1_Outliers-Generation'!$N$5:$N$500,MATCH($F312,'11.1_Outliers-Generation'!$F$5:$F$500,0))&lt;&gt;"N",
INDEX('11.1_Outliers-Generation'!K$5:K$500,MATCH($F312,'11.1_Outliers-Generation'!$F$5:$F$500,0)),""),"")</f>
        <v/>
      </c>
      <c r="L312" s="13" t="str">
        <f>IFERROR(IF(INDEX('11.1_Outliers-Generation'!$N$5:$N$500,MATCH($F312,'11.1_Outliers-Generation'!$F$5:$F$500,0))&lt;&gt;"N",
INDEX('11.1_Outliers-Generation'!L$5:L$500,MATCH($F312,'11.1_Outliers-Generation'!$F$5:$F$500,0)),""),"")</f>
        <v/>
      </c>
      <c r="M312" s="14">
        <f>IFERROR(IF(INDEX('11.2_Outliers-Collection_cov'!$N$5:$N$500,MATCH($F312,'11.2_Outliers-Collection_cov'!$F$5:$F$500,0))&lt;&gt;"N",
INDEX('11.2_Outliers-Collection_cov'!J$5:J$500,MATCH($F312,'11.2_Outliers-Collection_cov'!$F$5:$F$500,0)),""),"")</f>
        <v>42</v>
      </c>
      <c r="N312" s="8">
        <f>IFERROR(IF(INDEX('11.2_Outliers-Collection_cov'!$N$5:$N$500,MATCH($F312,'11.2_Outliers-Collection_cov'!$F$5:$F$500,0))&lt;&gt;"N",
INDEX('11.2_Outliers-Collection_cov'!K$5:K$500,MATCH($F312,'11.2_Outliers-Collection_cov'!$F$5:$F$500,0)),""),"")</f>
        <v>2012</v>
      </c>
      <c r="O312" s="13" t="str">
        <f>IFERROR(IF(INDEX('11.2_Outliers-Collection_cov'!$N$5:$N$500,MATCH($F312,'11.2_Outliers-Collection_cov'!$F$5:$F$500,0))&lt;&gt;"N",
INDEX('11.2_Outliers-Collection_cov'!L$5:L$500,MATCH($F312,'11.2_Outliers-Collection_cov'!$F$5:$F$500,0)),""),"")</f>
        <v>WaW_289</v>
      </c>
      <c r="P312" s="14">
        <f>IFERROR(IF(INDEX('11.3_Outliers-Plastic'!$N$5:$N$500,MATCH($F312,'11.3_Outliers-Plastic'!$F$5:$F$500,0))&lt;&gt;"N",
INDEX('11.3_Outliers-Plastic'!J$5:J$500,MATCH($F312,'11.3_Outliers-Plastic'!$F$5:$F$500,0)),""),"")</f>
        <v>1.5004501350405122</v>
      </c>
      <c r="Q312" s="8">
        <f>IFERROR(IF(INDEX('11.3_Outliers-Plastic'!$N$5:$N$500,MATCH($F312,'11.3_Outliers-Plastic'!$F$5:$F$500,0))&lt;&gt;"N",
INDEX('11.3_Outliers-Plastic'!K$5:K$500,MATCH($F312,'11.3_Outliers-Plastic'!$F$5:$F$500,0)),""),"")</f>
        <v>2012</v>
      </c>
      <c r="R312" s="14" t="str">
        <f>IFERROR(IF(INDEX('11.3_Outliers-Plastic'!$N$5:$N$500,MATCH($F312,'11.3_Outliers-Plastic'!$F$5:$F$500,0))&lt;&gt;"N",
INDEX('11.3_Outliers-Plastic'!L$5:L$500,MATCH($F312,'11.3_Outliers-Plastic'!$F$5:$F$500,0)),""),"")</f>
        <v>WaW_289</v>
      </c>
      <c r="S312" s="12"/>
      <c r="T312" s="5"/>
      <c r="U312" s="5" t="s">
        <v>1569</v>
      </c>
      <c r="V312" s="14">
        <f>IFERROR(IF(INDEX('11.5_Outliers-Other_recovery'!$N$5:$N$500,MATCH($F312,'11.5_Outliers-Other_recovery'!$F$5:$F$500,0))&lt;&gt;"N",
INDEX('11.5_Outliers-Other_recovery'!J$5:J$500,MATCH($F312,'11.5_Outliers-Other_recovery'!$F$5:$F$500,0)),""),"")</f>
        <v>0</v>
      </c>
      <c r="W312" s="8">
        <f>IFERROR(IF(INDEX('11.5_Outliers-Other_recovery'!$N$5:$N$500,MATCH($F312,'11.5_Outliers-Other_recovery'!$F$5:$F$500,0))&lt;&gt;"N",
INDEX('11.5_Outliers-Other_recovery'!K$5:K$500,MATCH($F312,'11.5_Outliers-Other_recovery'!$F$5:$F$500,0)),""),"")</f>
        <v>2012</v>
      </c>
      <c r="X312" s="14" t="str">
        <f>IFERROR(IF(INDEX('11.5_Outliers-Other_recovery'!$N$5:$N$500,MATCH($F312,'11.5_Outliers-Other_recovery'!$F$5:$F$500,0))&lt;&gt;"N",
INDEX('11.5_Outliers-Other_recovery'!L$5:L$500,MATCH($F312,'11.5_Outliers-Other_recovery'!$F$5:$F$500,0)),""),"")</f>
        <v>WaW_289</v>
      </c>
      <c r="Y312" s="14">
        <f>IFERROR(IF(INDEX('11.4_Outliers-Formal_dry_recy'!$N$5:$N$500,MATCH($F312,'11.4_Outliers-Formal_dry_recy'!$F$5:$F$500,0))&lt;&gt;"N",
INDEX('11.4_Outliers-Formal_dry_recy'!J$5:J$500,MATCH($F312,'11.4_Outliers-Formal_dry_recy'!$F$5:$F$500,0)),""),"")</f>
        <v>0</v>
      </c>
      <c r="Z312" s="8">
        <f>IFERROR(IF(INDEX('11.4_Outliers-Formal_dry_recy'!$N$5:$N$500,MATCH($F312,'11.4_Outliers-Formal_dry_recy'!$F$5:$F$500,0))&lt;&gt;"N",
INDEX('11.4_Outliers-Formal_dry_recy'!K$5:K$500,MATCH($F312,'11.4_Outliers-Formal_dry_recy'!$F$5:$F$500,0)),""),"")</f>
        <v>2012</v>
      </c>
      <c r="AA312" s="14" t="str">
        <f>IFERROR(IF(INDEX('11.4_Outliers-Formal_dry_recy'!$N$5:$N$500,MATCH($F312,'11.4_Outliers-Formal_dry_recy'!$F$5:$F$500,0))&lt;&gt;"N",
INDEX('11.4_Outliers-Formal_dry_recy'!L$5:L$500,MATCH($F312,'11.4_Outliers-Formal_dry_recy'!$F$5:$F$500,0)),""),"")</f>
        <v>WaW_289</v>
      </c>
      <c r="AB312" s="14">
        <f>IFERROR(IF(INDEX('11.6_Outliers-Incineration'!$N$5:$N$500,MATCH($F312,'11.6_Outliers-Incineration'!$F$5:$F$500,0))&lt;&gt;"N",
INDEX('11.6_Outliers-Incineration'!J$5:J$500,MATCH($F312,'11.6_Outliers-Incineration'!$F$5:$F$500,0)),""),"")</f>
        <v>0</v>
      </c>
      <c r="AC312" s="8">
        <f>IFERROR(IF(INDEX('11.6_Outliers-Incineration'!$N$5:$N$500,MATCH($F312,'11.6_Outliers-Incineration'!$F$5:$F$500,0))&lt;&gt;"N",
INDEX('11.6_Outliers-Incineration'!K$5:K$500,MATCH($F312,'11.6_Outliers-Incineration'!$F$5:$F$500,0)),""),"")</f>
        <v>2012</v>
      </c>
      <c r="AD312" s="14" t="str">
        <f>IFERROR(IF(INDEX('11.6_Outliers-Incineration'!$N$5:$N$500,MATCH($F312,'11.6_Outliers-Incineration'!$F$5:$F$500,0))&lt;&gt;"N",
INDEX('11.6_Outliers-Incineration'!L$5:L$500,MATCH($F312,'11.6_Outliers-Incineration'!$F$5:$F$500,0)),""),"")</f>
        <v>WaW_289</v>
      </c>
      <c r="AE312" s="14">
        <v>25</v>
      </c>
      <c r="AF312" s="8">
        <v>2012</v>
      </c>
      <c r="AG312" s="14" t="s">
        <v>533</v>
      </c>
      <c r="AI312" s="5"/>
      <c r="AJ312" s="5" t="s">
        <v>1569</v>
      </c>
      <c r="AK312" s="5">
        <f t="shared" si="4"/>
        <v>6</v>
      </c>
    </row>
    <row r="313" spans="1:37" x14ac:dyDescent="0.25">
      <c r="A313" s="5" t="s">
        <v>537</v>
      </c>
      <c r="B313" s="5" t="s">
        <v>536</v>
      </c>
      <c r="C313" s="5" t="s">
        <v>535</v>
      </c>
      <c r="D313" s="5" t="s">
        <v>360</v>
      </c>
      <c r="E313" s="5" t="s">
        <v>539</v>
      </c>
      <c r="F313" s="5" t="s">
        <v>538</v>
      </c>
      <c r="G313" s="5">
        <v>2</v>
      </c>
      <c r="H313" s="15">
        <v>1</v>
      </c>
      <c r="I313" s="4"/>
      <c r="J313" s="13" t="str">
        <f>IFERROR(IF(INDEX('11.1_Outliers-Generation'!$N$5:$N$500,MATCH($F313,'11.1_Outliers-Generation'!$F$5:$F$500,0))&lt;&gt;"N",
INDEX('11.1_Outliers-Generation'!J$5:J$500,MATCH($F313,'11.1_Outliers-Generation'!$F$5:$F$500,0)),""),"")</f>
        <v/>
      </c>
      <c r="K313" s="8" t="str">
        <f>IFERROR(IF(INDEX('11.1_Outliers-Generation'!$N$5:$N$500,MATCH($F313,'11.1_Outliers-Generation'!$F$5:$F$500,0))&lt;&gt;"N",
INDEX('11.1_Outliers-Generation'!K$5:K$500,MATCH($F313,'11.1_Outliers-Generation'!$F$5:$F$500,0)),""),"")</f>
        <v/>
      </c>
      <c r="L313" s="13" t="str">
        <f>IFERROR(IF(INDEX('11.1_Outliers-Generation'!$N$5:$N$500,MATCH($F313,'11.1_Outliers-Generation'!$F$5:$F$500,0))&lt;&gt;"N",
INDEX('11.1_Outliers-Generation'!L$5:L$500,MATCH($F313,'11.1_Outliers-Generation'!$F$5:$F$500,0)),""),"")</f>
        <v/>
      </c>
      <c r="M313" s="14">
        <f>IFERROR(IF(INDEX('11.2_Outliers-Collection_cov'!$N$5:$N$500,MATCH($F313,'11.2_Outliers-Collection_cov'!$F$5:$F$500,0))&lt;&gt;"N",
INDEX('11.2_Outliers-Collection_cov'!J$5:J$500,MATCH($F313,'11.2_Outliers-Collection_cov'!$F$5:$F$500,0)),""),"")</f>
        <v>29</v>
      </c>
      <c r="N313" s="8" t="str">
        <f>IFERROR(IF(INDEX('11.2_Outliers-Collection_cov'!$N$5:$N$500,MATCH($F313,'11.2_Outliers-Collection_cov'!$F$5:$F$500,0))&lt;&gt;"N",
INDEX('11.2_Outliers-Collection_cov'!K$5:K$500,MATCH($F313,'11.2_Outliers-Collection_cov'!$F$5:$F$500,0)),""),"")</f>
        <v/>
      </c>
      <c r="O313" s="13" t="str">
        <f>IFERROR(IF(INDEX('11.2_Outliers-Collection_cov'!$N$5:$N$500,MATCH($F313,'11.2_Outliers-Collection_cov'!$F$5:$F$500,0))&lt;&gt;"N",
INDEX('11.2_Outliers-Collection_cov'!L$5:L$500,MATCH($F313,'11.2_Outliers-Collection_cov'!$F$5:$F$500,0)),""),"")</f>
        <v>WaW_290</v>
      </c>
      <c r="P313" s="14" t="str">
        <f>IFERROR(IF(INDEX('11.3_Outliers-Plastic'!$N$5:$N$500,MATCH($F313,'11.3_Outliers-Plastic'!$F$5:$F$500,0))&lt;&gt;"N",
INDEX('11.3_Outliers-Plastic'!J$5:J$500,MATCH($F313,'11.3_Outliers-Plastic'!$F$5:$F$500,0)),""),"")</f>
        <v/>
      </c>
      <c r="Q313" s="8" t="str">
        <f>IFERROR(IF(INDEX('11.3_Outliers-Plastic'!$N$5:$N$500,MATCH($F313,'11.3_Outliers-Plastic'!$F$5:$F$500,0))&lt;&gt;"N",
INDEX('11.3_Outliers-Plastic'!K$5:K$500,MATCH($F313,'11.3_Outliers-Plastic'!$F$5:$F$500,0)),""),"")</f>
        <v/>
      </c>
      <c r="R313" s="14" t="str">
        <f>IFERROR(IF(INDEX('11.3_Outliers-Plastic'!$N$5:$N$500,MATCH($F313,'11.3_Outliers-Plastic'!$F$5:$F$500,0))&lt;&gt;"N",
INDEX('11.3_Outliers-Plastic'!L$5:L$500,MATCH($F313,'11.3_Outliers-Plastic'!$F$5:$F$500,0)),""),"")</f>
        <v/>
      </c>
      <c r="S313" s="12"/>
      <c r="T313" s="5"/>
      <c r="U313" s="5" t="s">
        <v>1569</v>
      </c>
      <c r="V313" s="14" t="str">
        <f>IFERROR(IF(INDEX('11.5_Outliers-Other_recovery'!$N$5:$N$500,MATCH($F313,'11.5_Outliers-Other_recovery'!$F$5:$F$500,0))&lt;&gt;"N",
INDEX('11.5_Outliers-Other_recovery'!J$5:J$500,MATCH($F313,'11.5_Outliers-Other_recovery'!$F$5:$F$500,0)),""),"")</f>
        <v/>
      </c>
      <c r="W313" s="8" t="str">
        <f>IFERROR(IF(INDEX('11.5_Outliers-Other_recovery'!$N$5:$N$500,MATCH($F313,'11.5_Outliers-Other_recovery'!$F$5:$F$500,0))&lt;&gt;"N",
INDEX('11.5_Outliers-Other_recovery'!K$5:K$500,MATCH($F313,'11.5_Outliers-Other_recovery'!$F$5:$F$500,0)),""),"")</f>
        <v/>
      </c>
      <c r="X313" s="14" t="str">
        <f>IFERROR(IF(INDEX('11.5_Outliers-Other_recovery'!$N$5:$N$500,MATCH($F313,'11.5_Outliers-Other_recovery'!$F$5:$F$500,0))&lt;&gt;"N",
INDEX('11.5_Outliers-Other_recovery'!L$5:L$500,MATCH($F313,'11.5_Outliers-Other_recovery'!$F$5:$F$500,0)),""),"")</f>
        <v/>
      </c>
      <c r="Y313" s="14" t="str">
        <f>IFERROR(IF(INDEX('11.4_Outliers-Formal_dry_recy'!$N$5:$N$500,MATCH($F313,'11.4_Outliers-Formal_dry_recy'!$F$5:$F$500,0))&lt;&gt;"N",
INDEX('11.4_Outliers-Formal_dry_recy'!J$5:J$500,MATCH($F313,'11.4_Outliers-Formal_dry_recy'!$F$5:$F$500,0)),""),"")</f>
        <v/>
      </c>
      <c r="Z313" s="8" t="str">
        <f>IFERROR(IF(INDEX('11.4_Outliers-Formal_dry_recy'!$N$5:$N$500,MATCH($F313,'11.4_Outliers-Formal_dry_recy'!$F$5:$F$500,0))&lt;&gt;"N",
INDEX('11.4_Outliers-Formal_dry_recy'!K$5:K$500,MATCH($F313,'11.4_Outliers-Formal_dry_recy'!$F$5:$F$500,0)),""),"")</f>
        <v/>
      </c>
      <c r="AA313" s="14" t="str">
        <f>IFERROR(IF(INDEX('11.4_Outliers-Formal_dry_recy'!$N$5:$N$500,MATCH($F313,'11.4_Outliers-Formal_dry_recy'!$F$5:$F$500,0))&lt;&gt;"N",
INDEX('11.4_Outliers-Formal_dry_recy'!L$5:L$500,MATCH($F313,'11.4_Outliers-Formal_dry_recy'!$F$5:$F$500,0)),""),"")</f>
        <v/>
      </c>
      <c r="AB313" s="14" t="str">
        <f>IFERROR(IF(INDEX('11.6_Outliers-Incineration'!$N$5:$N$500,MATCH($F313,'11.6_Outliers-Incineration'!$F$5:$F$500,0))&lt;&gt;"N",
INDEX('11.6_Outliers-Incineration'!J$5:J$500,MATCH($F313,'11.6_Outliers-Incineration'!$F$5:$F$500,0)),""),"")</f>
        <v/>
      </c>
      <c r="AC313" s="8" t="str">
        <f>IFERROR(IF(INDEX('11.6_Outliers-Incineration'!$N$5:$N$500,MATCH($F313,'11.6_Outliers-Incineration'!$F$5:$F$500,0))&lt;&gt;"N",
INDEX('11.6_Outliers-Incineration'!K$5:K$500,MATCH($F313,'11.6_Outliers-Incineration'!$F$5:$F$500,0)),""),"")</f>
        <v/>
      </c>
      <c r="AD313" s="14" t="str">
        <f>IFERROR(IF(INDEX('11.6_Outliers-Incineration'!$N$5:$N$500,MATCH($F313,'11.6_Outliers-Incineration'!$F$5:$F$500,0))&lt;&gt;"N",
INDEX('11.6_Outliers-Incineration'!L$5:L$500,MATCH($F313,'11.6_Outliers-Incineration'!$F$5:$F$500,0)),""),"")</f>
        <v/>
      </c>
      <c r="AE313" s="14" t="s">
        <v>1569</v>
      </c>
      <c r="AF313" s="8" t="s">
        <v>1569</v>
      </c>
      <c r="AG313" s="14" t="s">
        <v>1569</v>
      </c>
      <c r="AI313" s="5"/>
      <c r="AJ313" s="5" t="s">
        <v>1569</v>
      </c>
      <c r="AK313" s="5">
        <f t="shared" si="4"/>
        <v>1</v>
      </c>
    </row>
    <row r="314" spans="1:37" x14ac:dyDescent="0.25">
      <c r="A314" s="5" t="s">
        <v>284</v>
      </c>
      <c r="B314" s="5" t="s">
        <v>287</v>
      </c>
      <c r="C314" s="5" t="s">
        <v>286</v>
      </c>
      <c r="D314" s="5" t="s">
        <v>35</v>
      </c>
      <c r="E314" s="5" t="s">
        <v>288</v>
      </c>
      <c r="F314" s="5" t="s">
        <v>285</v>
      </c>
      <c r="G314" s="5">
        <v>1</v>
      </c>
      <c r="H314" s="15">
        <v>2</v>
      </c>
      <c r="I314" s="4" t="s">
        <v>1951</v>
      </c>
      <c r="J314" s="13">
        <f>IFERROR(IF(INDEX('11.1_Outliers-Generation'!$N$5:$N$500,MATCH($F314,'11.1_Outliers-Generation'!$F$5:$F$500,0))&lt;&gt;"N",
INDEX('11.1_Outliers-Generation'!J$5:J$500,MATCH($F314,'11.1_Outliers-Generation'!$F$5:$F$500,0)),""),"")</f>
        <v>1.4787530079180504</v>
      </c>
      <c r="K314" s="8">
        <f>IFERROR(IF(INDEX('11.1_Outliers-Generation'!$N$5:$N$500,MATCH($F314,'11.1_Outliers-Generation'!$F$5:$F$500,0))&lt;&gt;"N",
INDEX('11.1_Outliers-Generation'!K$5:K$500,MATCH($F314,'11.1_Outliers-Generation'!$F$5:$F$500,0)),""),"")</f>
        <v>2015</v>
      </c>
      <c r="L314" s="13" t="str">
        <f>IFERROR(IF(INDEX('11.1_Outliers-Generation'!$N$5:$N$500,MATCH($F314,'11.1_Outliers-Generation'!$F$5:$F$500,0))&lt;&gt;"N",
INDEX('11.1_Outliers-Generation'!L$5:L$500,MATCH($F314,'11.1_Outliers-Generation'!$F$5:$F$500,0)),""),"")</f>
        <v>WaW_292</v>
      </c>
      <c r="M314" s="14">
        <f>IFERROR(IF(INDEX('11.2_Outliers-Collection_cov'!$N$5:$N$500,MATCH($F314,'11.2_Outliers-Collection_cov'!$F$5:$F$500,0))&lt;&gt;"N",
INDEX('11.2_Outliers-Collection_cov'!J$5:J$500,MATCH($F314,'11.2_Outliers-Collection_cov'!$F$5:$F$500,0)),""),"")</f>
        <v>100</v>
      </c>
      <c r="N314" s="8">
        <f>IFERROR(IF(INDEX('11.2_Outliers-Collection_cov'!$N$5:$N$500,MATCH($F314,'11.2_Outliers-Collection_cov'!$F$5:$F$500,0))&lt;&gt;"N",
INDEX('11.2_Outliers-Collection_cov'!K$5:K$500,MATCH($F314,'11.2_Outliers-Collection_cov'!$F$5:$F$500,0)),""),"")</f>
        <v>2015</v>
      </c>
      <c r="O314" s="13" t="str">
        <f>IFERROR(IF(INDEX('11.2_Outliers-Collection_cov'!$N$5:$N$500,MATCH($F314,'11.2_Outliers-Collection_cov'!$F$5:$F$500,0))&lt;&gt;"N",
INDEX('11.2_Outliers-Collection_cov'!L$5:L$500,MATCH($F314,'11.2_Outliers-Collection_cov'!$F$5:$F$500,0)),""),"")</f>
        <v>WaW_292</v>
      </c>
      <c r="P314" s="14">
        <f>IFERROR(IF(INDEX('11.3_Outliers-Plastic'!$N$5:$N$500,MATCH($F314,'11.3_Outliers-Plastic'!$F$5:$F$500,0))&lt;&gt;"N",
INDEX('11.3_Outliers-Plastic'!J$5:J$500,MATCH($F314,'11.3_Outliers-Plastic'!$F$5:$F$500,0)),""),"")</f>
        <v>16</v>
      </c>
      <c r="Q314" s="8">
        <f>IFERROR(IF(INDEX('11.3_Outliers-Plastic'!$N$5:$N$500,MATCH($F314,'11.3_Outliers-Plastic'!$F$5:$F$500,0))&lt;&gt;"N",
INDEX('11.3_Outliers-Plastic'!K$5:K$500,MATCH($F314,'11.3_Outliers-Plastic'!$F$5:$F$500,0)),""),"")</f>
        <v>2015</v>
      </c>
      <c r="R314" s="14" t="str">
        <f>IFERROR(IF(INDEX('11.3_Outliers-Plastic'!$N$5:$N$500,MATCH($F314,'11.3_Outliers-Plastic'!$F$5:$F$500,0))&lt;&gt;"N",
INDEX('11.3_Outliers-Plastic'!L$5:L$500,MATCH($F314,'11.3_Outliers-Plastic'!$F$5:$F$500,0)),""),"")</f>
        <v>WaW_292</v>
      </c>
      <c r="S314" s="12"/>
      <c r="T314" s="5"/>
      <c r="U314" s="5" t="s">
        <v>1569</v>
      </c>
      <c r="V314" s="14" t="str">
        <f>IFERROR(IF(INDEX('11.5_Outliers-Other_recovery'!$N$5:$N$500,MATCH($F314,'11.5_Outliers-Other_recovery'!$F$5:$F$500,0))&lt;&gt;"N",
INDEX('11.5_Outliers-Other_recovery'!J$5:J$500,MATCH($F314,'11.5_Outliers-Other_recovery'!$F$5:$F$500,0)),""),"")</f>
        <v/>
      </c>
      <c r="W314" s="8" t="str">
        <f>IFERROR(IF(INDEX('11.5_Outliers-Other_recovery'!$N$5:$N$500,MATCH($F314,'11.5_Outliers-Other_recovery'!$F$5:$F$500,0))&lt;&gt;"N",
INDEX('11.5_Outliers-Other_recovery'!K$5:K$500,MATCH($F314,'11.5_Outliers-Other_recovery'!$F$5:$F$500,0)),""),"")</f>
        <v/>
      </c>
      <c r="X314" s="14" t="str">
        <f>IFERROR(IF(INDEX('11.5_Outliers-Other_recovery'!$N$5:$N$500,MATCH($F314,'11.5_Outliers-Other_recovery'!$F$5:$F$500,0))&lt;&gt;"N",
INDEX('11.5_Outliers-Other_recovery'!L$5:L$500,MATCH($F314,'11.5_Outliers-Other_recovery'!$F$5:$F$500,0)),""),"")</f>
        <v/>
      </c>
      <c r="Y314" s="14" t="str">
        <f>IFERROR(IF(INDEX('11.4_Outliers-Formal_dry_recy'!$N$5:$N$500,MATCH($F314,'11.4_Outliers-Formal_dry_recy'!$F$5:$F$500,0))&lt;&gt;"N",
INDEX('11.4_Outliers-Formal_dry_recy'!J$5:J$500,MATCH($F314,'11.4_Outliers-Formal_dry_recy'!$F$5:$F$500,0)),""),"")</f>
        <v/>
      </c>
      <c r="Z314" s="8" t="str">
        <f>IFERROR(IF(INDEX('11.4_Outliers-Formal_dry_recy'!$N$5:$N$500,MATCH($F314,'11.4_Outliers-Formal_dry_recy'!$F$5:$F$500,0))&lt;&gt;"N",
INDEX('11.4_Outliers-Formal_dry_recy'!K$5:K$500,MATCH($F314,'11.4_Outliers-Formal_dry_recy'!$F$5:$F$500,0)),""),"")</f>
        <v/>
      </c>
      <c r="AA314" s="14" t="str">
        <f>IFERROR(IF(INDEX('11.4_Outliers-Formal_dry_recy'!$N$5:$N$500,MATCH($F314,'11.4_Outliers-Formal_dry_recy'!$F$5:$F$500,0))&lt;&gt;"N",
INDEX('11.4_Outliers-Formal_dry_recy'!L$5:L$500,MATCH($F314,'11.4_Outliers-Formal_dry_recy'!$F$5:$F$500,0)),""),"")</f>
        <v/>
      </c>
      <c r="AB314" s="14" t="str">
        <f>IFERROR(IF(INDEX('11.6_Outliers-Incineration'!$N$5:$N$500,MATCH($F314,'11.6_Outliers-Incineration'!$F$5:$F$500,0))&lt;&gt;"N",
INDEX('11.6_Outliers-Incineration'!J$5:J$500,MATCH($F314,'11.6_Outliers-Incineration'!$F$5:$F$500,0)),""),"")</f>
        <v/>
      </c>
      <c r="AC314" s="8" t="str">
        <f>IFERROR(IF(INDEX('11.6_Outliers-Incineration'!$N$5:$N$500,MATCH($F314,'11.6_Outliers-Incineration'!$F$5:$F$500,0))&lt;&gt;"N",
INDEX('11.6_Outliers-Incineration'!K$5:K$500,MATCH($F314,'11.6_Outliers-Incineration'!$F$5:$F$500,0)),""),"")</f>
        <v/>
      </c>
      <c r="AD314" s="14" t="str">
        <f>IFERROR(IF(INDEX('11.6_Outliers-Incineration'!$N$5:$N$500,MATCH($F314,'11.6_Outliers-Incineration'!$F$5:$F$500,0))&lt;&gt;"N",
INDEX('11.6_Outliers-Incineration'!L$5:L$500,MATCH($F314,'11.6_Outliers-Incineration'!$F$5:$F$500,0)),""),"")</f>
        <v/>
      </c>
      <c r="AE314" s="14" t="s">
        <v>1569</v>
      </c>
      <c r="AF314" s="8" t="s">
        <v>1569</v>
      </c>
      <c r="AG314" s="14" t="s">
        <v>1569</v>
      </c>
      <c r="AI314" s="5"/>
      <c r="AJ314" s="5" t="s">
        <v>1569</v>
      </c>
      <c r="AK314" s="5">
        <f t="shared" si="4"/>
        <v>3</v>
      </c>
    </row>
    <row r="315" spans="1:37" x14ac:dyDescent="0.25">
      <c r="A315" s="5" t="s">
        <v>289</v>
      </c>
      <c r="B315" s="5" t="s">
        <v>287</v>
      </c>
      <c r="C315" s="5" t="s">
        <v>286</v>
      </c>
      <c r="D315" s="5" t="s">
        <v>35</v>
      </c>
      <c r="E315" s="5" t="s">
        <v>291</v>
      </c>
      <c r="F315" s="5" t="s">
        <v>290</v>
      </c>
      <c r="G315" s="5">
        <v>1</v>
      </c>
      <c r="H315" s="15">
        <v>1</v>
      </c>
      <c r="I315" s="4"/>
      <c r="J315" s="13">
        <f>IFERROR(IF(INDEX('11.1_Outliers-Generation'!$N$5:$N$500,MATCH($F315,'11.1_Outliers-Generation'!$F$5:$F$500,0))&lt;&gt;"N",
INDEX('11.1_Outliers-Generation'!J$5:J$500,MATCH($F315,'11.1_Outliers-Generation'!$F$5:$F$500,0)),""),"")</f>
        <v>1.8838304552590266</v>
      </c>
      <c r="K315" s="8">
        <f>IFERROR(IF(INDEX('11.1_Outliers-Generation'!$N$5:$N$500,MATCH($F315,'11.1_Outliers-Generation'!$F$5:$F$500,0))&lt;&gt;"N",
INDEX('11.1_Outliers-Generation'!K$5:K$500,MATCH($F315,'11.1_Outliers-Generation'!$F$5:$F$500,0)),""),"")</f>
        <v>2015</v>
      </c>
      <c r="L315" s="13" t="str">
        <f>IFERROR(IF(INDEX('11.1_Outliers-Generation'!$N$5:$N$500,MATCH($F315,'11.1_Outliers-Generation'!$F$5:$F$500,0))&lt;&gt;"N",
INDEX('11.1_Outliers-Generation'!L$5:L$500,MATCH($F315,'11.1_Outliers-Generation'!$F$5:$F$500,0)),""),"")</f>
        <v>WaW_293</v>
      </c>
      <c r="M315" s="14" t="str">
        <f>IFERROR(IF(INDEX('11.2_Outliers-Collection_cov'!$N$5:$N$500,MATCH($F315,'11.2_Outliers-Collection_cov'!$F$5:$F$500,0))&lt;&gt;"N",
INDEX('11.2_Outliers-Collection_cov'!J$5:J$500,MATCH($F315,'11.2_Outliers-Collection_cov'!$F$5:$F$500,0)),""),"")</f>
        <v/>
      </c>
      <c r="N315" s="8" t="str">
        <f>IFERROR(IF(INDEX('11.2_Outliers-Collection_cov'!$N$5:$N$500,MATCH($F315,'11.2_Outliers-Collection_cov'!$F$5:$F$500,0))&lt;&gt;"N",
INDEX('11.2_Outliers-Collection_cov'!K$5:K$500,MATCH($F315,'11.2_Outliers-Collection_cov'!$F$5:$F$500,0)),""),"")</f>
        <v/>
      </c>
      <c r="O315" s="13" t="str">
        <f>IFERROR(IF(INDEX('11.2_Outliers-Collection_cov'!$N$5:$N$500,MATCH($F315,'11.2_Outliers-Collection_cov'!$F$5:$F$500,0))&lt;&gt;"N",
INDEX('11.2_Outliers-Collection_cov'!L$5:L$500,MATCH($F315,'11.2_Outliers-Collection_cov'!$F$5:$F$500,0)),""),"")</f>
        <v/>
      </c>
      <c r="P315" s="14">
        <f>IFERROR(IF(INDEX('11.3_Outliers-Plastic'!$N$5:$N$500,MATCH($F315,'11.3_Outliers-Plastic'!$F$5:$F$500,0))&lt;&gt;"N",
INDEX('11.3_Outliers-Plastic'!J$5:J$500,MATCH($F315,'11.3_Outliers-Plastic'!$F$5:$F$500,0)),""),"")</f>
        <v>13.3</v>
      </c>
      <c r="Q315" s="8">
        <f>IFERROR(IF(INDEX('11.3_Outliers-Plastic'!$N$5:$N$500,MATCH($F315,'11.3_Outliers-Plastic'!$F$5:$F$500,0))&lt;&gt;"N",
INDEX('11.3_Outliers-Plastic'!K$5:K$500,MATCH($F315,'11.3_Outliers-Plastic'!$F$5:$F$500,0)),""),"")</f>
        <v>2015</v>
      </c>
      <c r="R315" s="14" t="str">
        <f>IFERROR(IF(INDEX('11.3_Outliers-Plastic'!$N$5:$N$500,MATCH($F315,'11.3_Outliers-Plastic'!$F$5:$F$500,0))&lt;&gt;"N",
INDEX('11.3_Outliers-Plastic'!L$5:L$500,MATCH($F315,'11.3_Outliers-Plastic'!$F$5:$F$500,0)),""),"")</f>
        <v>WaW_293</v>
      </c>
      <c r="S315" s="12"/>
      <c r="T315" s="5"/>
      <c r="U315" s="5" t="s">
        <v>1569</v>
      </c>
      <c r="V315" s="14">
        <f>IFERROR(IF(INDEX('11.5_Outliers-Other_recovery'!$N$5:$N$500,MATCH($F315,'11.5_Outliers-Other_recovery'!$F$5:$F$500,0))&lt;&gt;"N",
INDEX('11.5_Outliers-Other_recovery'!J$5:J$500,MATCH($F315,'11.5_Outliers-Other_recovery'!$F$5:$F$500,0)),""),"")</f>
        <v>0</v>
      </c>
      <c r="W315" s="8">
        <f>IFERROR(IF(INDEX('11.5_Outliers-Other_recovery'!$N$5:$N$500,MATCH($F315,'11.5_Outliers-Other_recovery'!$F$5:$F$500,0))&lt;&gt;"N",
INDEX('11.5_Outliers-Other_recovery'!K$5:K$500,MATCH($F315,'11.5_Outliers-Other_recovery'!$F$5:$F$500,0)),""),"")</f>
        <v>2015</v>
      </c>
      <c r="X315" s="14" t="str">
        <f>IFERROR(IF(INDEX('11.5_Outliers-Other_recovery'!$N$5:$N$500,MATCH($F315,'11.5_Outliers-Other_recovery'!$F$5:$F$500,0))&lt;&gt;"N",
INDEX('11.5_Outliers-Other_recovery'!L$5:L$500,MATCH($F315,'11.5_Outliers-Other_recovery'!$F$5:$F$500,0)),""),"")</f>
        <v>WaW_293</v>
      </c>
      <c r="Y315" s="14">
        <f>IFERROR(IF(INDEX('11.4_Outliers-Formal_dry_recy'!$N$5:$N$500,MATCH($F315,'11.4_Outliers-Formal_dry_recy'!$F$5:$F$500,0))&lt;&gt;"N",
INDEX('11.4_Outliers-Formal_dry_recy'!J$5:J$500,MATCH($F315,'11.4_Outliers-Formal_dry_recy'!$F$5:$F$500,0)),""),"")</f>
        <v>0</v>
      </c>
      <c r="Z315" s="8">
        <f>IFERROR(IF(INDEX('11.4_Outliers-Formal_dry_recy'!$N$5:$N$500,MATCH($F315,'11.4_Outliers-Formal_dry_recy'!$F$5:$F$500,0))&lt;&gt;"N",
INDEX('11.4_Outliers-Formal_dry_recy'!K$5:K$500,MATCH($F315,'11.4_Outliers-Formal_dry_recy'!$F$5:$F$500,0)),""),"")</f>
        <v>2015</v>
      </c>
      <c r="AA315" s="14" t="str">
        <f>IFERROR(IF(INDEX('11.4_Outliers-Formal_dry_recy'!$N$5:$N$500,MATCH($F315,'11.4_Outliers-Formal_dry_recy'!$F$5:$F$500,0))&lt;&gt;"N",
INDEX('11.4_Outliers-Formal_dry_recy'!L$5:L$500,MATCH($F315,'11.4_Outliers-Formal_dry_recy'!$F$5:$F$500,0)),""),"")</f>
        <v>WaW_293</v>
      </c>
      <c r="AB315" s="14">
        <f>IFERROR(IF(INDEX('11.6_Outliers-Incineration'!$N$5:$N$500,MATCH($F315,'11.6_Outliers-Incineration'!$F$5:$F$500,0))&lt;&gt;"N",
INDEX('11.6_Outliers-Incineration'!J$5:J$500,MATCH($F315,'11.6_Outliers-Incineration'!$F$5:$F$500,0)),""),"")</f>
        <v>0</v>
      </c>
      <c r="AC315" s="8">
        <f>IFERROR(IF(INDEX('11.6_Outliers-Incineration'!$N$5:$N$500,MATCH($F315,'11.6_Outliers-Incineration'!$F$5:$F$500,0))&lt;&gt;"N",
INDEX('11.6_Outliers-Incineration'!K$5:K$500,MATCH($F315,'11.6_Outliers-Incineration'!$F$5:$F$500,0)),""),"")</f>
        <v>2015</v>
      </c>
      <c r="AD315" s="14" t="str">
        <f>IFERROR(IF(INDEX('11.6_Outliers-Incineration'!$N$5:$N$500,MATCH($F315,'11.6_Outliers-Incineration'!$F$5:$F$500,0))&lt;&gt;"N",
INDEX('11.6_Outliers-Incineration'!L$5:L$500,MATCH($F315,'11.6_Outliers-Incineration'!$F$5:$F$500,0)),""),"")</f>
        <v>WaW_293</v>
      </c>
      <c r="AE315" s="14">
        <v>85</v>
      </c>
      <c r="AF315" s="8">
        <v>2015</v>
      </c>
      <c r="AG315" s="14" t="s">
        <v>289</v>
      </c>
      <c r="AI315" s="5"/>
      <c r="AJ315" s="5" t="s">
        <v>1569</v>
      </c>
      <c r="AK315" s="5">
        <f t="shared" si="4"/>
        <v>6</v>
      </c>
    </row>
    <row r="316" spans="1:37" x14ac:dyDescent="0.25">
      <c r="A316" s="5" t="s">
        <v>540</v>
      </c>
      <c r="B316" s="5" t="s">
        <v>542</v>
      </c>
      <c r="C316" s="5" t="s">
        <v>541</v>
      </c>
      <c r="D316" s="5" t="s">
        <v>360</v>
      </c>
      <c r="E316" s="5" t="s">
        <v>543</v>
      </c>
      <c r="F316" s="5" t="s">
        <v>3198</v>
      </c>
      <c r="G316" s="5">
        <v>3</v>
      </c>
      <c r="H316" s="15">
        <v>2</v>
      </c>
      <c r="I316" s="4" t="s">
        <v>1952</v>
      </c>
      <c r="J316" s="13" t="str">
        <f>IFERROR(IF(INDEX('11.1_Outliers-Generation'!$N$5:$N$500,MATCH($F316,'11.1_Outliers-Generation'!$F$5:$F$500,0))&lt;&gt;"N",
INDEX('11.1_Outliers-Generation'!J$5:J$500,MATCH($F316,'11.1_Outliers-Generation'!$F$5:$F$500,0)),""),"")</f>
        <v/>
      </c>
      <c r="K316" s="8" t="str">
        <f>IFERROR(IF(INDEX('11.1_Outliers-Generation'!$N$5:$N$500,MATCH($F316,'11.1_Outliers-Generation'!$F$5:$F$500,0))&lt;&gt;"N",
INDEX('11.1_Outliers-Generation'!K$5:K$500,MATCH($F316,'11.1_Outliers-Generation'!$F$5:$F$500,0)),""),"")</f>
        <v/>
      </c>
      <c r="L316" s="13" t="str">
        <f>IFERROR(IF(INDEX('11.1_Outliers-Generation'!$N$5:$N$500,MATCH($F316,'11.1_Outliers-Generation'!$F$5:$F$500,0))&lt;&gt;"N",
INDEX('11.1_Outliers-Generation'!L$5:L$500,MATCH($F316,'11.1_Outliers-Generation'!$F$5:$F$500,0)),""),"")</f>
        <v/>
      </c>
      <c r="M316" s="14">
        <f>IFERROR(IF(INDEX('11.2_Outliers-Collection_cov'!$N$5:$N$500,MATCH($F316,'11.2_Outliers-Collection_cov'!$F$5:$F$500,0))&lt;&gt;"N",
INDEX('11.2_Outliers-Collection_cov'!J$5:J$500,MATCH($F316,'11.2_Outliers-Collection_cov'!$F$5:$F$500,0)),""),"")</f>
        <v>36</v>
      </c>
      <c r="N316" s="8">
        <f>IFERROR(IF(INDEX('11.2_Outliers-Collection_cov'!$N$5:$N$500,MATCH($F316,'11.2_Outliers-Collection_cov'!$F$5:$F$500,0))&lt;&gt;"N",
INDEX('11.2_Outliers-Collection_cov'!K$5:K$500,MATCH($F316,'11.2_Outliers-Collection_cov'!$F$5:$F$500,0)),""),"")</f>
        <v>2004</v>
      </c>
      <c r="O316" s="13" t="str">
        <f>IFERROR(IF(INDEX('11.2_Outliers-Collection_cov'!$N$5:$N$500,MATCH($F316,'11.2_Outliers-Collection_cov'!$F$5:$F$500,0))&lt;&gt;"N",
INDEX('11.2_Outliers-Collection_cov'!L$5:L$500,MATCH($F316,'11.2_Outliers-Collection_cov'!$F$5:$F$500,0)),""),"")</f>
        <v>WaW_294</v>
      </c>
      <c r="P316" s="14" t="str">
        <f>IFERROR(IF(INDEX('11.3_Outliers-Plastic'!$N$5:$N$500,MATCH($F316,'11.3_Outliers-Plastic'!$F$5:$F$500,0))&lt;&gt;"N",
INDEX('11.3_Outliers-Plastic'!J$5:J$500,MATCH($F316,'11.3_Outliers-Plastic'!$F$5:$F$500,0)),""),"")</f>
        <v/>
      </c>
      <c r="Q316" s="8" t="str">
        <f>IFERROR(IF(INDEX('11.3_Outliers-Plastic'!$N$5:$N$500,MATCH($F316,'11.3_Outliers-Plastic'!$F$5:$F$500,0))&lt;&gt;"N",
INDEX('11.3_Outliers-Plastic'!K$5:K$500,MATCH($F316,'11.3_Outliers-Plastic'!$F$5:$F$500,0)),""),"")</f>
        <v/>
      </c>
      <c r="R316" s="14" t="str">
        <f>IFERROR(IF(INDEX('11.3_Outliers-Plastic'!$N$5:$N$500,MATCH($F316,'11.3_Outliers-Plastic'!$F$5:$F$500,0))&lt;&gt;"N",
INDEX('11.3_Outliers-Plastic'!L$5:L$500,MATCH($F316,'11.3_Outliers-Plastic'!$F$5:$F$500,0)),""),"")</f>
        <v/>
      </c>
      <c r="S316" s="12"/>
      <c r="T316" s="5"/>
      <c r="U316" s="5" t="s">
        <v>1569</v>
      </c>
      <c r="V316" s="14" t="str">
        <f>IFERROR(IF(INDEX('11.5_Outliers-Other_recovery'!$N$5:$N$500,MATCH($F316,'11.5_Outliers-Other_recovery'!$F$5:$F$500,0))&lt;&gt;"N",
INDEX('11.5_Outliers-Other_recovery'!J$5:J$500,MATCH($F316,'11.5_Outliers-Other_recovery'!$F$5:$F$500,0)),""),"")</f>
        <v/>
      </c>
      <c r="W316" s="8" t="str">
        <f>IFERROR(IF(INDEX('11.5_Outliers-Other_recovery'!$N$5:$N$500,MATCH($F316,'11.5_Outliers-Other_recovery'!$F$5:$F$500,0))&lt;&gt;"N",
INDEX('11.5_Outliers-Other_recovery'!K$5:K$500,MATCH($F316,'11.5_Outliers-Other_recovery'!$F$5:$F$500,0)),""),"")</f>
        <v/>
      </c>
      <c r="X316" s="14" t="str">
        <f>IFERROR(IF(INDEX('11.5_Outliers-Other_recovery'!$N$5:$N$500,MATCH($F316,'11.5_Outliers-Other_recovery'!$F$5:$F$500,0))&lt;&gt;"N",
INDEX('11.5_Outliers-Other_recovery'!L$5:L$500,MATCH($F316,'11.5_Outliers-Other_recovery'!$F$5:$F$500,0)),""),"")</f>
        <v/>
      </c>
      <c r="Y316" s="14" t="str">
        <f>IFERROR(IF(INDEX('11.4_Outliers-Formal_dry_recy'!$N$5:$N$500,MATCH($F316,'11.4_Outliers-Formal_dry_recy'!$F$5:$F$500,0))&lt;&gt;"N",
INDEX('11.4_Outliers-Formal_dry_recy'!J$5:J$500,MATCH($F316,'11.4_Outliers-Formal_dry_recy'!$F$5:$F$500,0)),""),"")</f>
        <v/>
      </c>
      <c r="Z316" s="8" t="str">
        <f>IFERROR(IF(INDEX('11.4_Outliers-Formal_dry_recy'!$N$5:$N$500,MATCH($F316,'11.4_Outliers-Formal_dry_recy'!$F$5:$F$500,0))&lt;&gt;"N",
INDEX('11.4_Outliers-Formal_dry_recy'!K$5:K$500,MATCH($F316,'11.4_Outliers-Formal_dry_recy'!$F$5:$F$500,0)),""),"")</f>
        <v/>
      </c>
      <c r="AA316" s="14" t="str">
        <f>IFERROR(IF(INDEX('11.4_Outliers-Formal_dry_recy'!$N$5:$N$500,MATCH($F316,'11.4_Outliers-Formal_dry_recy'!$F$5:$F$500,0))&lt;&gt;"N",
INDEX('11.4_Outliers-Formal_dry_recy'!L$5:L$500,MATCH($F316,'11.4_Outliers-Formal_dry_recy'!$F$5:$F$500,0)),""),"")</f>
        <v/>
      </c>
      <c r="AB316" s="14" t="str">
        <f>IFERROR(IF(INDEX('11.6_Outliers-Incineration'!$N$5:$N$500,MATCH($F316,'11.6_Outliers-Incineration'!$F$5:$F$500,0))&lt;&gt;"N",
INDEX('11.6_Outliers-Incineration'!J$5:J$500,MATCH($F316,'11.6_Outliers-Incineration'!$F$5:$F$500,0)),""),"")</f>
        <v/>
      </c>
      <c r="AC316" s="8" t="str">
        <f>IFERROR(IF(INDEX('11.6_Outliers-Incineration'!$N$5:$N$500,MATCH($F316,'11.6_Outliers-Incineration'!$F$5:$F$500,0))&lt;&gt;"N",
INDEX('11.6_Outliers-Incineration'!K$5:K$500,MATCH($F316,'11.6_Outliers-Incineration'!$F$5:$F$500,0)),""),"")</f>
        <v/>
      </c>
      <c r="AD316" s="14" t="str">
        <f>IFERROR(IF(INDEX('11.6_Outliers-Incineration'!$N$5:$N$500,MATCH($F316,'11.6_Outliers-Incineration'!$F$5:$F$500,0))&lt;&gt;"N",
INDEX('11.6_Outliers-Incineration'!L$5:L$500,MATCH($F316,'11.6_Outliers-Incineration'!$F$5:$F$500,0)),""),"")</f>
        <v/>
      </c>
      <c r="AE316" s="14" t="s">
        <v>1569</v>
      </c>
      <c r="AF316" s="8" t="s">
        <v>1569</v>
      </c>
      <c r="AG316" s="14" t="s">
        <v>1569</v>
      </c>
      <c r="AI316" s="5"/>
      <c r="AJ316" s="5" t="s">
        <v>1569</v>
      </c>
      <c r="AK316" s="5">
        <f t="shared" si="4"/>
        <v>1</v>
      </c>
    </row>
    <row r="317" spans="1:37" x14ac:dyDescent="0.25">
      <c r="A317" s="5" t="s">
        <v>1289</v>
      </c>
      <c r="B317" s="5" t="s">
        <v>1292</v>
      </c>
      <c r="C317" s="5" t="s">
        <v>1291</v>
      </c>
      <c r="D317" s="5" t="s">
        <v>1038</v>
      </c>
      <c r="E317" s="5" t="s">
        <v>1293</v>
      </c>
      <c r="F317" s="5" t="s">
        <v>1290</v>
      </c>
      <c r="G317" s="5">
        <v>2</v>
      </c>
      <c r="H317" s="15">
        <v>1</v>
      </c>
      <c r="I317" s="4"/>
      <c r="J317" s="13">
        <f>IFERROR(IF(INDEX('11.1_Outliers-Generation'!$N$5:$N$500,MATCH($F317,'11.1_Outliers-Generation'!$F$5:$F$500,0))&lt;&gt;"N",
INDEX('11.1_Outliers-Generation'!J$5:J$500,MATCH($F317,'11.1_Outliers-Generation'!$F$5:$F$500,0)),""),"")</f>
        <v>1.0531297152914438</v>
      </c>
      <c r="K317" s="8">
        <f>IFERROR(IF(INDEX('11.1_Outliers-Generation'!$N$5:$N$500,MATCH($F317,'11.1_Outliers-Generation'!$F$5:$F$500,0))&lt;&gt;"N",
INDEX('11.1_Outliers-Generation'!K$5:K$500,MATCH($F317,'11.1_Outliers-Generation'!$F$5:$F$500,0)),""),"")</f>
        <v>2012</v>
      </c>
      <c r="L317" s="13" t="str">
        <f>IFERROR(IF(INDEX('11.1_Outliers-Generation'!$N$5:$N$500,MATCH($F317,'11.1_Outliers-Generation'!$F$5:$F$500,0))&lt;&gt;"N",
INDEX('11.1_Outliers-Generation'!L$5:L$500,MATCH($F317,'11.1_Outliers-Generation'!$F$5:$F$500,0)),""),"")</f>
        <v>WaW_295</v>
      </c>
      <c r="M317" s="14">
        <f>IFERROR(IF(INDEX('11.2_Outliers-Collection_cov'!$N$5:$N$500,MATCH($F317,'11.2_Outliers-Collection_cov'!$F$5:$F$500,0))&lt;&gt;"N",
INDEX('11.2_Outliers-Collection_cov'!J$5:J$500,MATCH($F317,'11.2_Outliers-Collection_cov'!$F$5:$F$500,0)),""),"")</f>
        <v>100</v>
      </c>
      <c r="N317" s="8">
        <f>IFERROR(IF(INDEX('11.2_Outliers-Collection_cov'!$N$5:$N$500,MATCH($F317,'11.2_Outliers-Collection_cov'!$F$5:$F$500,0))&lt;&gt;"N",
INDEX('11.2_Outliers-Collection_cov'!K$5:K$500,MATCH($F317,'11.2_Outliers-Collection_cov'!$F$5:$F$500,0)),""),"")</f>
        <v>2012</v>
      </c>
      <c r="O317" s="13" t="str">
        <f>IFERROR(IF(INDEX('11.2_Outliers-Collection_cov'!$N$5:$N$500,MATCH($F317,'11.2_Outliers-Collection_cov'!$F$5:$F$500,0))&lt;&gt;"N",
INDEX('11.2_Outliers-Collection_cov'!L$5:L$500,MATCH($F317,'11.2_Outliers-Collection_cov'!$F$5:$F$500,0)),""),"")</f>
        <v>WaW_295</v>
      </c>
      <c r="P317" s="14">
        <f>IFERROR(IF(INDEX('11.3_Outliers-Plastic'!$N$5:$N$500,MATCH($F317,'11.3_Outliers-Plastic'!$F$5:$F$500,0))&lt;&gt;"N",
INDEX('11.3_Outliers-Plastic'!J$5:J$500,MATCH($F317,'11.3_Outliers-Plastic'!$F$5:$F$500,0)),""),"")</f>
        <v>12.082416483296662</v>
      </c>
      <c r="Q317" s="8">
        <f>IFERROR(IF(INDEX('11.3_Outliers-Plastic'!$N$5:$N$500,MATCH($F317,'11.3_Outliers-Plastic'!$F$5:$F$500,0))&lt;&gt;"N",
INDEX('11.3_Outliers-Plastic'!K$5:K$500,MATCH($F317,'11.3_Outliers-Plastic'!$F$5:$F$500,0)),""),"")</f>
        <v>2012</v>
      </c>
      <c r="R317" s="14" t="str">
        <f>IFERROR(IF(INDEX('11.3_Outliers-Plastic'!$N$5:$N$500,MATCH($F317,'11.3_Outliers-Plastic'!$F$5:$F$500,0))&lt;&gt;"N",
INDEX('11.3_Outliers-Plastic'!L$5:L$500,MATCH($F317,'11.3_Outliers-Plastic'!$F$5:$F$500,0)),""),"")</f>
        <v>WaW_295</v>
      </c>
      <c r="S317" s="12"/>
      <c r="T317" s="5"/>
      <c r="U317" s="5" t="s">
        <v>1569</v>
      </c>
      <c r="V317" s="14">
        <f>IFERROR(IF(INDEX('11.5_Outliers-Other_recovery'!$N$5:$N$500,MATCH($F317,'11.5_Outliers-Other_recovery'!$F$5:$F$500,0))&lt;&gt;"N",
INDEX('11.5_Outliers-Other_recovery'!J$5:J$500,MATCH($F317,'11.5_Outliers-Other_recovery'!$F$5:$F$500,0)),""),"")</f>
        <v>0</v>
      </c>
      <c r="W317" s="8">
        <f>IFERROR(IF(INDEX('11.5_Outliers-Other_recovery'!$N$5:$N$500,MATCH($F317,'11.5_Outliers-Other_recovery'!$F$5:$F$500,0))&lt;&gt;"N",
INDEX('11.5_Outliers-Other_recovery'!K$5:K$500,MATCH($F317,'11.5_Outliers-Other_recovery'!$F$5:$F$500,0)),""),"")</f>
        <v>2012</v>
      </c>
      <c r="X317" s="14" t="str">
        <f>IFERROR(IF(INDEX('11.5_Outliers-Other_recovery'!$N$5:$N$500,MATCH($F317,'11.5_Outliers-Other_recovery'!$F$5:$F$500,0))&lt;&gt;"N",
INDEX('11.5_Outliers-Other_recovery'!L$5:L$500,MATCH($F317,'11.5_Outliers-Other_recovery'!$F$5:$F$500,0)),""),"")</f>
        <v>WaW_295</v>
      </c>
      <c r="Y317" s="14">
        <f>IFERROR(IF(INDEX('11.4_Outliers-Formal_dry_recy'!$N$5:$N$500,MATCH($F317,'11.4_Outliers-Formal_dry_recy'!$F$5:$F$500,0))&lt;&gt;"N",
INDEX('11.4_Outliers-Formal_dry_recy'!J$5:J$500,MATCH($F317,'11.4_Outliers-Formal_dry_recy'!$F$5:$F$500,0)),""),"")</f>
        <v>0</v>
      </c>
      <c r="Z317" s="8">
        <f>IFERROR(IF(INDEX('11.4_Outliers-Formal_dry_recy'!$N$5:$N$500,MATCH($F317,'11.4_Outliers-Formal_dry_recy'!$F$5:$F$500,0))&lt;&gt;"N",
INDEX('11.4_Outliers-Formal_dry_recy'!K$5:K$500,MATCH($F317,'11.4_Outliers-Formal_dry_recy'!$F$5:$F$500,0)),""),"")</f>
        <v>2012</v>
      </c>
      <c r="AA317" s="14" t="str">
        <f>IFERROR(IF(INDEX('11.4_Outliers-Formal_dry_recy'!$N$5:$N$500,MATCH($F317,'11.4_Outliers-Formal_dry_recy'!$F$5:$F$500,0))&lt;&gt;"N",
INDEX('11.4_Outliers-Formal_dry_recy'!L$5:L$500,MATCH($F317,'11.4_Outliers-Formal_dry_recy'!$F$5:$F$500,0)),""),"")</f>
        <v>WaW_295</v>
      </c>
      <c r="AB317" s="14">
        <f>IFERROR(IF(INDEX('11.6_Outliers-Incineration'!$N$5:$N$500,MATCH($F317,'11.6_Outliers-Incineration'!$F$5:$F$500,0))&lt;&gt;"N",
INDEX('11.6_Outliers-Incineration'!J$5:J$500,MATCH($F317,'11.6_Outliers-Incineration'!$F$5:$F$500,0)),""),"")</f>
        <v>0</v>
      </c>
      <c r="AC317" s="8">
        <f>IFERROR(IF(INDEX('11.6_Outliers-Incineration'!$N$5:$N$500,MATCH($F317,'11.6_Outliers-Incineration'!$F$5:$F$500,0))&lt;&gt;"N",
INDEX('11.6_Outliers-Incineration'!K$5:K$500,MATCH($F317,'11.6_Outliers-Incineration'!$F$5:$F$500,0)),""),"")</f>
        <v>2012</v>
      </c>
      <c r="AD317" s="14" t="str">
        <f>IFERROR(IF(INDEX('11.6_Outliers-Incineration'!$N$5:$N$500,MATCH($F317,'11.6_Outliers-Incineration'!$F$5:$F$500,0))&lt;&gt;"N",
INDEX('11.6_Outliers-Incineration'!L$5:L$500,MATCH($F317,'11.6_Outliers-Incineration'!$F$5:$F$500,0)),""),"")</f>
        <v>WaW_295</v>
      </c>
      <c r="AE317" s="14">
        <v>0</v>
      </c>
      <c r="AF317" s="8">
        <v>2012</v>
      </c>
      <c r="AG317" s="14" t="s">
        <v>1289</v>
      </c>
      <c r="AI317" s="5"/>
      <c r="AJ317" s="5" t="s">
        <v>1569</v>
      </c>
      <c r="AK317" s="5">
        <f t="shared" ref="AK317:AK380" si="5">COUNT(AH317,AE317,AB317,Y317,V317,S317,P317,M317,J317)</f>
        <v>7</v>
      </c>
    </row>
    <row r="318" spans="1:37" x14ac:dyDescent="0.25">
      <c r="A318" s="5" t="s">
        <v>544</v>
      </c>
      <c r="B318" s="5" t="s">
        <v>547</v>
      </c>
      <c r="C318" s="5" t="s">
        <v>546</v>
      </c>
      <c r="D318" s="5" t="s">
        <v>360</v>
      </c>
      <c r="E318" s="5" t="s">
        <v>548</v>
      </c>
      <c r="F318" s="5" t="s">
        <v>545</v>
      </c>
      <c r="G318" s="5">
        <v>3</v>
      </c>
      <c r="H318" s="15">
        <v>1</v>
      </c>
      <c r="I318" s="4" t="s">
        <v>3299</v>
      </c>
      <c r="J318" s="13">
        <f>IFERROR(IF(INDEX('11.1_Outliers-Generation'!$N$5:$N$500,MATCH($F318,'11.1_Outliers-Generation'!$F$5:$F$500,0))&lt;&gt;"N",
INDEX('11.1_Outliers-Generation'!J$5:J$500,MATCH($F318,'11.1_Outliers-Generation'!$F$5:$F$500,0)),""),"")</f>
        <v>0.56000000000000005</v>
      </c>
      <c r="K318" s="8">
        <f>IFERROR(IF(INDEX('11.1_Outliers-Generation'!$N$5:$N$500,MATCH($F318,'11.1_Outliers-Generation'!$F$5:$F$500,0))&lt;&gt;"N",
INDEX('11.1_Outliers-Generation'!K$5:K$500,MATCH($F318,'11.1_Outliers-Generation'!$F$5:$F$500,0)),""),"")</f>
        <v>2012</v>
      </c>
      <c r="L318" s="13" t="str">
        <f>IFERROR(IF(INDEX('11.1_Outliers-Generation'!$N$5:$N$500,MATCH($F318,'11.1_Outliers-Generation'!$F$5:$F$500,0))&lt;&gt;"N",
INDEX('11.1_Outliers-Generation'!L$5:L$500,MATCH($F318,'11.1_Outliers-Generation'!$F$5:$F$500,0)),""),"")</f>
        <v>WaW_297</v>
      </c>
      <c r="M318" s="14">
        <f>IFERROR(IF(INDEX('11.2_Outliers-Collection_cov'!$N$5:$N$500,MATCH($F318,'11.2_Outliers-Collection_cov'!$F$5:$F$500,0))&lt;&gt;"N",
INDEX('11.2_Outliers-Collection_cov'!J$5:J$500,MATCH($F318,'11.2_Outliers-Collection_cov'!$F$5:$F$500,0)),""),"")</f>
        <v>45</v>
      </c>
      <c r="N318" s="8">
        <f>IFERROR(IF(INDEX('11.2_Outliers-Collection_cov'!$N$5:$N$500,MATCH($F318,'11.2_Outliers-Collection_cov'!$F$5:$F$500,0))&lt;&gt;"N",
INDEX('11.2_Outliers-Collection_cov'!K$5:K$500,MATCH($F318,'11.2_Outliers-Collection_cov'!$F$5:$F$500,0)),""),"")</f>
        <v>2012</v>
      </c>
      <c r="O318" s="13" t="str">
        <f>IFERROR(IF(INDEX('11.2_Outliers-Collection_cov'!$N$5:$N$500,MATCH($F318,'11.2_Outliers-Collection_cov'!$F$5:$F$500,0))&lt;&gt;"N",
INDEX('11.2_Outliers-Collection_cov'!L$5:L$500,MATCH($F318,'11.2_Outliers-Collection_cov'!$F$5:$F$500,0)),""),"")</f>
        <v>WaW_297</v>
      </c>
      <c r="P318" s="14">
        <f>IFERROR(IF(INDEX('11.3_Outliers-Plastic'!$N$5:$N$500,MATCH($F318,'11.3_Outliers-Plastic'!$F$5:$F$500,0))&lt;&gt;"N",
INDEX('11.3_Outliers-Plastic'!J$5:J$500,MATCH($F318,'11.3_Outliers-Plastic'!$F$5:$F$500,0)),""),"")</f>
        <v>9.2402464065708418</v>
      </c>
      <c r="Q318" s="8">
        <f>IFERROR(IF(INDEX('11.3_Outliers-Plastic'!$N$5:$N$500,MATCH($F318,'11.3_Outliers-Plastic'!$F$5:$F$500,0))&lt;&gt;"N",
INDEX('11.3_Outliers-Plastic'!K$5:K$500,MATCH($F318,'11.3_Outliers-Plastic'!$F$5:$F$500,0)),""),"")</f>
        <v>2012</v>
      </c>
      <c r="R318" s="14" t="str">
        <f>IFERROR(IF(INDEX('11.3_Outliers-Plastic'!$N$5:$N$500,MATCH($F318,'11.3_Outliers-Plastic'!$F$5:$F$500,0))&lt;&gt;"N",
INDEX('11.3_Outliers-Plastic'!L$5:L$500,MATCH($F318,'11.3_Outliers-Plastic'!$F$5:$F$500,0)),""),"")</f>
        <v>WaW_297</v>
      </c>
      <c r="S318" s="12"/>
      <c r="T318" s="5"/>
      <c r="U318" s="5" t="s">
        <v>1569</v>
      </c>
      <c r="V318" s="14" t="str">
        <f>IFERROR(IF(INDEX('11.5_Outliers-Other_recovery'!$N$5:$N$500,MATCH($F318,'11.5_Outliers-Other_recovery'!$F$5:$F$500,0))&lt;&gt;"N",
INDEX('11.5_Outliers-Other_recovery'!J$5:J$500,MATCH($F318,'11.5_Outliers-Other_recovery'!$F$5:$F$500,0)),""),"")</f>
        <v/>
      </c>
      <c r="W318" s="8" t="str">
        <f>IFERROR(IF(INDEX('11.5_Outliers-Other_recovery'!$N$5:$N$500,MATCH($F318,'11.5_Outliers-Other_recovery'!$F$5:$F$500,0))&lt;&gt;"N",
INDEX('11.5_Outliers-Other_recovery'!K$5:K$500,MATCH($F318,'11.5_Outliers-Other_recovery'!$F$5:$F$500,0)),""),"")</f>
        <v/>
      </c>
      <c r="X318" s="14" t="str">
        <f>IFERROR(IF(INDEX('11.5_Outliers-Other_recovery'!$N$5:$N$500,MATCH($F318,'11.5_Outliers-Other_recovery'!$F$5:$F$500,0))&lt;&gt;"N",
INDEX('11.5_Outliers-Other_recovery'!L$5:L$500,MATCH($F318,'11.5_Outliers-Other_recovery'!$F$5:$F$500,0)),""),"")</f>
        <v/>
      </c>
      <c r="Y318" s="14" t="str">
        <f>IFERROR(IF(INDEX('11.4_Outliers-Formal_dry_recy'!$N$5:$N$500,MATCH($F318,'11.4_Outliers-Formal_dry_recy'!$F$5:$F$500,0))&lt;&gt;"N",
INDEX('11.4_Outliers-Formal_dry_recy'!J$5:J$500,MATCH($F318,'11.4_Outliers-Formal_dry_recy'!$F$5:$F$500,0)),""),"")</f>
        <v/>
      </c>
      <c r="Z318" s="8" t="str">
        <f>IFERROR(IF(INDEX('11.4_Outliers-Formal_dry_recy'!$N$5:$N$500,MATCH($F318,'11.4_Outliers-Formal_dry_recy'!$F$5:$F$500,0))&lt;&gt;"N",
INDEX('11.4_Outliers-Formal_dry_recy'!K$5:K$500,MATCH($F318,'11.4_Outliers-Formal_dry_recy'!$F$5:$F$500,0)),""),"")</f>
        <v/>
      </c>
      <c r="AA318" s="14" t="str">
        <f>IFERROR(IF(INDEX('11.4_Outliers-Formal_dry_recy'!$N$5:$N$500,MATCH($F318,'11.4_Outliers-Formal_dry_recy'!$F$5:$F$500,0))&lt;&gt;"N",
INDEX('11.4_Outliers-Formal_dry_recy'!L$5:L$500,MATCH($F318,'11.4_Outliers-Formal_dry_recy'!$F$5:$F$500,0)),""),"")</f>
        <v/>
      </c>
      <c r="AB318" s="14" t="str">
        <f>IFERROR(IF(INDEX('11.6_Outliers-Incineration'!$N$5:$N$500,MATCH($F318,'11.6_Outliers-Incineration'!$F$5:$F$500,0))&lt;&gt;"N",
INDEX('11.6_Outliers-Incineration'!J$5:J$500,MATCH($F318,'11.6_Outliers-Incineration'!$F$5:$F$500,0)),""),"")</f>
        <v/>
      </c>
      <c r="AC318" s="8" t="str">
        <f>IFERROR(IF(INDEX('11.6_Outliers-Incineration'!$N$5:$N$500,MATCH($F318,'11.6_Outliers-Incineration'!$F$5:$F$500,0))&lt;&gt;"N",
INDEX('11.6_Outliers-Incineration'!K$5:K$500,MATCH($F318,'11.6_Outliers-Incineration'!$F$5:$F$500,0)),""),"")</f>
        <v/>
      </c>
      <c r="AD318" s="14" t="str">
        <f>IFERROR(IF(INDEX('11.6_Outliers-Incineration'!$N$5:$N$500,MATCH($F318,'11.6_Outliers-Incineration'!$F$5:$F$500,0))&lt;&gt;"N",
INDEX('11.6_Outliers-Incineration'!L$5:L$500,MATCH($F318,'11.6_Outliers-Incineration'!$F$5:$F$500,0)),""),"")</f>
        <v/>
      </c>
      <c r="AE318" s="14" t="s">
        <v>1569</v>
      </c>
      <c r="AF318" s="8" t="s">
        <v>1569</v>
      </c>
      <c r="AG318" s="14" t="s">
        <v>1569</v>
      </c>
      <c r="AI318" s="5"/>
      <c r="AJ318" s="5" t="s">
        <v>1569</v>
      </c>
      <c r="AK318" s="5">
        <f t="shared" si="5"/>
        <v>3</v>
      </c>
    </row>
    <row r="319" spans="1:37" x14ac:dyDescent="0.25">
      <c r="A319" s="5" t="s">
        <v>292</v>
      </c>
      <c r="B319" s="5" t="s">
        <v>1659</v>
      </c>
      <c r="C319" s="5" t="s">
        <v>294</v>
      </c>
      <c r="D319" s="5" t="s">
        <v>35</v>
      </c>
      <c r="E319" s="5" t="s">
        <v>295</v>
      </c>
      <c r="F319" s="5" t="s">
        <v>293</v>
      </c>
      <c r="G319" s="5">
        <v>2</v>
      </c>
      <c r="H319" s="15">
        <v>2</v>
      </c>
      <c r="I319" s="4" t="s">
        <v>1953</v>
      </c>
      <c r="J319" s="13">
        <f>IFERROR(IF(INDEX('11.1_Outliers-Generation'!$N$5:$N$500,MATCH($F319,'11.1_Outliers-Generation'!$F$5:$F$500,0))&lt;&gt;"N",
INDEX('11.1_Outliers-Generation'!J$5:J$500,MATCH($F319,'11.1_Outliers-Generation'!$F$5:$F$500,0)),""),"")</f>
        <v>2.5424068921232879</v>
      </c>
      <c r="K319" s="8">
        <f>IFERROR(IF(INDEX('11.1_Outliers-Generation'!$N$5:$N$500,MATCH($F319,'11.1_Outliers-Generation'!$F$5:$F$500,0))&lt;&gt;"N",
INDEX('11.1_Outliers-Generation'!K$5:K$500,MATCH($F319,'11.1_Outliers-Generation'!$F$5:$F$500,0)),""),"")</f>
        <v>2010</v>
      </c>
      <c r="L319" s="13" t="str">
        <f>IFERROR(IF(INDEX('11.1_Outliers-Generation'!$N$5:$N$500,MATCH($F319,'11.1_Outliers-Generation'!$F$5:$F$500,0))&lt;&gt;"N",
INDEX('11.1_Outliers-Generation'!L$5:L$500,MATCH($F319,'11.1_Outliers-Generation'!$F$5:$F$500,0)),""),"")</f>
        <v>WaW_298</v>
      </c>
      <c r="M319" s="14" t="str">
        <f>IFERROR(IF(INDEX('11.2_Outliers-Collection_cov'!$N$5:$N$500,MATCH($F319,'11.2_Outliers-Collection_cov'!$F$5:$F$500,0))&lt;&gt;"N",
INDEX('11.2_Outliers-Collection_cov'!J$5:J$500,MATCH($F319,'11.2_Outliers-Collection_cov'!$F$5:$F$500,0)),""),"")</f>
        <v/>
      </c>
      <c r="N319" s="8" t="str">
        <f>IFERROR(IF(INDEX('11.2_Outliers-Collection_cov'!$N$5:$N$500,MATCH($F319,'11.2_Outliers-Collection_cov'!$F$5:$F$500,0))&lt;&gt;"N",
INDEX('11.2_Outliers-Collection_cov'!K$5:K$500,MATCH($F319,'11.2_Outliers-Collection_cov'!$F$5:$F$500,0)),""),"")</f>
        <v/>
      </c>
      <c r="O319" s="13" t="str">
        <f>IFERROR(IF(INDEX('11.2_Outliers-Collection_cov'!$N$5:$N$500,MATCH($F319,'11.2_Outliers-Collection_cov'!$F$5:$F$500,0))&lt;&gt;"N",
INDEX('11.2_Outliers-Collection_cov'!L$5:L$500,MATCH($F319,'11.2_Outliers-Collection_cov'!$F$5:$F$500,0)),""),"")</f>
        <v/>
      </c>
      <c r="P319" s="14">
        <f>IFERROR(IF(INDEX('11.3_Outliers-Plastic'!$N$5:$N$500,MATCH($F319,'11.3_Outliers-Plastic'!$F$5:$F$500,0))&lt;&gt;"N",
INDEX('11.3_Outliers-Plastic'!J$5:J$500,MATCH($F319,'11.3_Outliers-Plastic'!$F$5:$F$500,0)),""),"")</f>
        <v>5.7794220577942212</v>
      </c>
      <c r="Q319" s="8">
        <f>IFERROR(IF(INDEX('11.3_Outliers-Plastic'!$N$5:$N$500,MATCH($F319,'11.3_Outliers-Plastic'!$F$5:$F$500,0))&lt;&gt;"N",
INDEX('11.3_Outliers-Plastic'!K$5:K$500,MATCH($F319,'11.3_Outliers-Plastic'!$F$5:$F$500,0)),""),"")</f>
        <v>2010</v>
      </c>
      <c r="R319" s="14" t="str">
        <f>IFERROR(IF(INDEX('11.3_Outliers-Plastic'!$N$5:$N$500,MATCH($F319,'11.3_Outliers-Plastic'!$F$5:$F$500,0))&lt;&gt;"N",
INDEX('11.3_Outliers-Plastic'!L$5:L$500,MATCH($F319,'11.3_Outliers-Plastic'!$F$5:$F$500,0)),""),"")</f>
        <v>WaW_298</v>
      </c>
      <c r="S319" s="12"/>
      <c r="T319" s="5"/>
      <c r="U319" s="5" t="s">
        <v>1569</v>
      </c>
      <c r="V319" s="14">
        <f>IFERROR(IF(INDEX('11.5_Outliers-Other_recovery'!$N$5:$N$500,MATCH($F319,'11.5_Outliers-Other_recovery'!$F$5:$F$500,0))&lt;&gt;"N",
INDEX('11.5_Outliers-Other_recovery'!J$5:J$500,MATCH($F319,'11.5_Outliers-Other_recovery'!$F$5:$F$500,0)),""),"")</f>
        <v>0</v>
      </c>
      <c r="W319" s="8">
        <f>IFERROR(IF(INDEX('11.5_Outliers-Other_recovery'!$N$5:$N$500,MATCH($F319,'11.5_Outliers-Other_recovery'!$F$5:$F$500,0))&lt;&gt;"N",
INDEX('11.5_Outliers-Other_recovery'!K$5:K$500,MATCH($F319,'11.5_Outliers-Other_recovery'!$F$5:$F$500,0)),""),"")</f>
        <v>2010</v>
      </c>
      <c r="X319" s="14" t="str">
        <f>IFERROR(IF(INDEX('11.5_Outliers-Other_recovery'!$N$5:$N$500,MATCH($F319,'11.5_Outliers-Other_recovery'!$F$5:$F$500,0))&lt;&gt;"N",
INDEX('11.5_Outliers-Other_recovery'!L$5:L$500,MATCH($F319,'11.5_Outliers-Other_recovery'!$F$5:$F$500,0)),""),"")</f>
        <v>WaW_298</v>
      </c>
      <c r="Y319" s="14">
        <f>IFERROR(IF(INDEX('11.4_Outliers-Formal_dry_recy'!$N$5:$N$500,MATCH($F319,'11.4_Outliers-Formal_dry_recy'!$F$5:$F$500,0))&lt;&gt;"N",
INDEX('11.4_Outliers-Formal_dry_recy'!J$5:J$500,MATCH($F319,'11.4_Outliers-Formal_dry_recy'!$F$5:$F$500,0)),""),"")</f>
        <v>9.7899999999999991</v>
      </c>
      <c r="Z319" s="8">
        <f>IFERROR(IF(INDEX('11.4_Outliers-Formal_dry_recy'!$N$5:$N$500,MATCH($F319,'11.4_Outliers-Formal_dry_recy'!$F$5:$F$500,0))&lt;&gt;"N",
INDEX('11.4_Outliers-Formal_dry_recy'!K$5:K$500,MATCH($F319,'11.4_Outliers-Formal_dry_recy'!$F$5:$F$500,0)),""),"")</f>
        <v>2010</v>
      </c>
      <c r="AA319" s="14" t="str">
        <f>IFERROR(IF(INDEX('11.4_Outliers-Formal_dry_recy'!$N$5:$N$500,MATCH($F319,'11.4_Outliers-Formal_dry_recy'!$F$5:$F$500,0))&lt;&gt;"N",
INDEX('11.4_Outliers-Formal_dry_recy'!L$5:L$500,MATCH($F319,'11.4_Outliers-Formal_dry_recy'!$F$5:$F$500,0)),""),"")</f>
        <v>WaW_298</v>
      </c>
      <c r="AB319" s="14" t="str">
        <f>IFERROR(IF(INDEX('11.6_Outliers-Incineration'!$N$5:$N$500,MATCH($F319,'11.6_Outliers-Incineration'!$F$5:$F$500,0))&lt;&gt;"N",
INDEX('11.6_Outliers-Incineration'!J$5:J$500,MATCH($F319,'11.6_Outliers-Incineration'!$F$5:$F$500,0)),""),"")</f>
        <v/>
      </c>
      <c r="AC319" s="8" t="str">
        <f>IFERROR(IF(INDEX('11.6_Outliers-Incineration'!$N$5:$N$500,MATCH($F319,'11.6_Outliers-Incineration'!$F$5:$F$500,0))&lt;&gt;"N",
INDEX('11.6_Outliers-Incineration'!K$5:K$500,MATCH($F319,'11.6_Outliers-Incineration'!$F$5:$F$500,0)),""),"")</f>
        <v/>
      </c>
      <c r="AD319" s="14" t="str">
        <f>IFERROR(IF(INDEX('11.6_Outliers-Incineration'!$N$5:$N$500,MATCH($F319,'11.6_Outliers-Incineration'!$F$5:$F$500,0))&lt;&gt;"N",
INDEX('11.6_Outliers-Incineration'!L$5:L$500,MATCH($F319,'11.6_Outliers-Incineration'!$F$5:$F$500,0)),""),"")</f>
        <v/>
      </c>
      <c r="AE319" s="14" t="s">
        <v>1569</v>
      </c>
      <c r="AF319" s="8" t="s">
        <v>1569</v>
      </c>
      <c r="AG319" s="14" t="s">
        <v>1569</v>
      </c>
      <c r="AI319" s="5"/>
      <c r="AJ319" s="5" t="s">
        <v>1569</v>
      </c>
      <c r="AK319" s="5">
        <f t="shared" si="5"/>
        <v>4</v>
      </c>
    </row>
    <row r="320" spans="1:37" x14ac:dyDescent="0.25">
      <c r="A320" s="5" t="s">
        <v>296</v>
      </c>
      <c r="B320" s="5" t="s">
        <v>1659</v>
      </c>
      <c r="C320" s="5" t="s">
        <v>294</v>
      </c>
      <c r="D320" s="5" t="s">
        <v>35</v>
      </c>
      <c r="E320" s="5" t="s">
        <v>298</v>
      </c>
      <c r="F320" s="5" t="s">
        <v>297</v>
      </c>
      <c r="G320" s="5">
        <v>1</v>
      </c>
      <c r="H320" s="15">
        <v>1</v>
      </c>
      <c r="I320" s="4" t="s">
        <v>3199</v>
      </c>
      <c r="J320" s="13">
        <f>IFERROR(IF(INDEX('11.1_Outliers-Generation'!$N$5:$N$500,MATCH($F320,'11.1_Outliers-Generation'!$F$5:$F$500,0))&lt;&gt;"N",
INDEX('11.1_Outliers-Generation'!J$5:J$500,MATCH($F320,'11.1_Outliers-Generation'!$F$5:$F$500,0)),""),"")</f>
        <v>0.92685090581293161</v>
      </c>
      <c r="K320" s="8">
        <f>IFERROR(IF(INDEX('11.1_Outliers-Generation'!$N$5:$N$500,MATCH($F320,'11.1_Outliers-Generation'!$F$5:$F$500,0))&lt;&gt;"N",
INDEX('11.1_Outliers-Generation'!K$5:K$500,MATCH($F320,'11.1_Outliers-Generation'!$F$5:$F$500,0)),""),"")</f>
        <v>2013</v>
      </c>
      <c r="L320" s="13" t="str">
        <f>IFERROR(IF(INDEX('11.1_Outliers-Generation'!$N$5:$N$500,MATCH($F320,'11.1_Outliers-Generation'!$F$5:$F$500,0))&lt;&gt;"N",
INDEX('11.1_Outliers-Generation'!L$5:L$500,MATCH($F320,'11.1_Outliers-Generation'!$F$5:$F$500,0)),""),"")</f>
        <v>WaW_299</v>
      </c>
      <c r="M320" s="14" t="str">
        <f>IFERROR(IF(INDEX('11.2_Outliers-Collection_cov'!$N$5:$N$500,MATCH($F320,'11.2_Outliers-Collection_cov'!$F$5:$F$500,0))&lt;&gt;"N",
INDEX('11.2_Outliers-Collection_cov'!J$5:J$500,MATCH($F320,'11.2_Outliers-Collection_cov'!$F$5:$F$500,0)),""),"")</f>
        <v/>
      </c>
      <c r="N320" s="8" t="str">
        <f>IFERROR(IF(INDEX('11.2_Outliers-Collection_cov'!$N$5:$N$500,MATCH($F320,'11.2_Outliers-Collection_cov'!$F$5:$F$500,0))&lt;&gt;"N",
INDEX('11.2_Outliers-Collection_cov'!K$5:K$500,MATCH($F320,'11.2_Outliers-Collection_cov'!$F$5:$F$500,0)),""),"")</f>
        <v/>
      </c>
      <c r="O320" s="13" t="str">
        <f>IFERROR(IF(INDEX('11.2_Outliers-Collection_cov'!$N$5:$N$500,MATCH($F320,'11.2_Outliers-Collection_cov'!$F$5:$F$500,0))&lt;&gt;"N",
INDEX('11.2_Outliers-Collection_cov'!L$5:L$500,MATCH($F320,'11.2_Outliers-Collection_cov'!$F$5:$F$500,0)),""),"")</f>
        <v/>
      </c>
      <c r="P320" s="14">
        <f>IFERROR(IF(INDEX('11.3_Outliers-Plastic'!$N$5:$N$500,MATCH($F320,'11.3_Outliers-Plastic'!$F$5:$F$500,0))&lt;&gt;"N",
INDEX('11.3_Outliers-Plastic'!J$5:J$500,MATCH($F320,'11.3_Outliers-Plastic'!$F$5:$F$500,0)),""),"")</f>
        <v>8.8088479984339827</v>
      </c>
      <c r="Q320" s="8">
        <f>IFERROR(IF(INDEX('11.3_Outliers-Plastic'!$N$5:$N$500,MATCH($F320,'11.3_Outliers-Plastic'!$F$5:$F$500,0))&lt;&gt;"N",
INDEX('11.3_Outliers-Plastic'!K$5:K$500,MATCH($F320,'11.3_Outliers-Plastic'!$F$5:$F$500,0)),""),"")</f>
        <v>2013</v>
      </c>
      <c r="R320" s="14" t="str">
        <f>IFERROR(IF(INDEX('11.3_Outliers-Plastic'!$N$5:$N$500,MATCH($F320,'11.3_Outliers-Plastic'!$F$5:$F$500,0))&lt;&gt;"N",
INDEX('11.3_Outliers-Plastic'!L$5:L$500,MATCH($F320,'11.3_Outliers-Plastic'!$F$5:$F$500,0)),""),"")</f>
        <v>WaW_299</v>
      </c>
      <c r="S320" s="12"/>
      <c r="T320" s="5"/>
      <c r="U320" s="5" t="s">
        <v>1569</v>
      </c>
      <c r="V320" s="14">
        <f>IFERROR(IF(INDEX('11.5_Outliers-Other_recovery'!$N$5:$N$500,MATCH($F320,'11.5_Outliers-Other_recovery'!$F$5:$F$500,0))&lt;&gt;"N",
INDEX('11.5_Outliers-Other_recovery'!J$5:J$500,MATCH($F320,'11.5_Outliers-Other_recovery'!$F$5:$F$500,0)),""),"")</f>
        <v>0</v>
      </c>
      <c r="W320" s="8">
        <f>IFERROR(IF(INDEX('11.5_Outliers-Other_recovery'!$N$5:$N$500,MATCH($F320,'11.5_Outliers-Other_recovery'!$F$5:$F$500,0))&lt;&gt;"N",
INDEX('11.5_Outliers-Other_recovery'!K$5:K$500,MATCH($F320,'11.5_Outliers-Other_recovery'!$F$5:$F$500,0)),""),"")</f>
        <v>2013</v>
      </c>
      <c r="X320" s="14" t="str">
        <f>IFERROR(IF(INDEX('11.5_Outliers-Other_recovery'!$N$5:$N$500,MATCH($F320,'11.5_Outliers-Other_recovery'!$F$5:$F$500,0))&lt;&gt;"N",
INDEX('11.5_Outliers-Other_recovery'!L$5:L$500,MATCH($F320,'11.5_Outliers-Other_recovery'!$F$5:$F$500,0)),""),"")</f>
        <v>WaW_299</v>
      </c>
      <c r="Y320" s="14">
        <f>IFERROR(IF(INDEX('11.4_Outliers-Formal_dry_recy'!$N$5:$N$500,MATCH($F320,'11.4_Outliers-Formal_dry_recy'!$F$5:$F$500,0))&lt;&gt;"N",
INDEX('11.4_Outliers-Formal_dry_recy'!J$5:J$500,MATCH($F320,'11.4_Outliers-Formal_dry_recy'!$F$5:$F$500,0)),""),"")</f>
        <v>9.81</v>
      </c>
      <c r="Z320" s="8">
        <f>IFERROR(IF(INDEX('11.4_Outliers-Formal_dry_recy'!$N$5:$N$500,MATCH($F320,'11.4_Outliers-Formal_dry_recy'!$F$5:$F$500,0))&lt;&gt;"N",
INDEX('11.4_Outliers-Formal_dry_recy'!K$5:K$500,MATCH($F320,'11.4_Outliers-Formal_dry_recy'!$F$5:$F$500,0)),""),"")</f>
        <v>2013</v>
      </c>
      <c r="AA320" s="14" t="str">
        <f>IFERROR(IF(INDEX('11.4_Outliers-Formal_dry_recy'!$N$5:$N$500,MATCH($F320,'11.4_Outliers-Formal_dry_recy'!$F$5:$F$500,0))&lt;&gt;"N",
INDEX('11.4_Outliers-Formal_dry_recy'!L$5:L$500,MATCH($F320,'11.4_Outliers-Formal_dry_recy'!$F$5:$F$500,0)),""),"")</f>
        <v>WaW_299</v>
      </c>
      <c r="AB320" s="14">
        <f>IFERROR(IF(INDEX('11.6_Outliers-Incineration'!$N$5:$N$500,MATCH($F320,'11.6_Outliers-Incineration'!$F$5:$F$500,0))&lt;&gt;"N",
INDEX('11.6_Outliers-Incineration'!J$5:J$500,MATCH($F320,'11.6_Outliers-Incineration'!$F$5:$F$500,0)),""),"")</f>
        <v>41.019999999999996</v>
      </c>
      <c r="AC320" s="8">
        <f>IFERROR(IF(INDEX('11.6_Outliers-Incineration'!$N$5:$N$500,MATCH($F320,'11.6_Outliers-Incineration'!$F$5:$F$500,0))&lt;&gt;"N",
INDEX('11.6_Outliers-Incineration'!K$5:K$500,MATCH($F320,'11.6_Outliers-Incineration'!$F$5:$F$500,0)),""),"")</f>
        <v>2013</v>
      </c>
      <c r="AD320" s="14" t="str">
        <f>IFERROR(IF(INDEX('11.6_Outliers-Incineration'!$N$5:$N$500,MATCH($F320,'11.6_Outliers-Incineration'!$F$5:$F$500,0))&lt;&gt;"N",
INDEX('11.6_Outliers-Incineration'!L$5:L$500,MATCH($F320,'11.6_Outliers-Incineration'!$F$5:$F$500,0)),""),"")</f>
        <v>WaW_299</v>
      </c>
      <c r="AE320" s="14" t="s">
        <v>1569</v>
      </c>
      <c r="AF320" s="8" t="s">
        <v>1569</v>
      </c>
      <c r="AG320" s="14" t="s">
        <v>1569</v>
      </c>
      <c r="AI320" s="5"/>
      <c r="AJ320" s="5" t="s">
        <v>1569</v>
      </c>
      <c r="AK320" s="5">
        <f t="shared" si="5"/>
        <v>5</v>
      </c>
    </row>
    <row r="321" spans="1:37" x14ac:dyDescent="0.25">
      <c r="A321" s="5" t="s">
        <v>299</v>
      </c>
      <c r="B321" s="5" t="s">
        <v>302</v>
      </c>
      <c r="C321" s="5" t="s">
        <v>301</v>
      </c>
      <c r="D321" s="5" t="s">
        <v>35</v>
      </c>
      <c r="E321" s="5" t="s">
        <v>303</v>
      </c>
      <c r="F321" s="5" t="s">
        <v>300</v>
      </c>
      <c r="G321" s="5">
        <v>2</v>
      </c>
      <c r="H321" s="15">
        <v>1</v>
      </c>
      <c r="I321" s="4"/>
      <c r="J321" s="13">
        <f>IFERROR(IF(INDEX('11.1_Outliers-Generation'!$N$5:$N$500,MATCH($F321,'11.1_Outliers-Generation'!$F$5:$F$500,0))&lt;&gt;"N",
INDEX('11.1_Outliers-Generation'!J$5:J$500,MATCH($F321,'11.1_Outliers-Generation'!$F$5:$F$500,0)),""),"")</f>
        <v>0.88061487456678478</v>
      </c>
      <c r="K321" s="8">
        <f>IFERROR(IF(INDEX('11.1_Outliers-Generation'!$N$5:$N$500,MATCH($F321,'11.1_Outliers-Generation'!$F$5:$F$500,0))&lt;&gt;"N",
INDEX('11.1_Outliers-Generation'!K$5:K$500,MATCH($F321,'11.1_Outliers-Generation'!$F$5:$F$500,0)),""),"")</f>
        <v>2014</v>
      </c>
      <c r="L321" s="13" t="str">
        <f>IFERROR(IF(INDEX('11.1_Outliers-Generation'!$N$5:$N$500,MATCH($F321,'11.1_Outliers-Generation'!$F$5:$F$500,0))&lt;&gt;"N",
INDEX('11.1_Outliers-Generation'!L$5:L$500,MATCH($F321,'11.1_Outliers-Generation'!$F$5:$F$500,0)),""),"")</f>
        <v>WaW_300</v>
      </c>
      <c r="M321" s="14">
        <f>IFERROR(IF(INDEX('11.2_Outliers-Collection_cov'!$N$5:$N$500,MATCH($F321,'11.2_Outliers-Collection_cov'!$F$5:$F$500,0))&lt;&gt;"N",
INDEX('11.2_Outliers-Collection_cov'!J$5:J$500,MATCH($F321,'11.2_Outliers-Collection_cov'!$F$5:$F$500,0)),""),"")</f>
        <v>99</v>
      </c>
      <c r="N321" s="8">
        <f>IFERROR(IF(INDEX('11.2_Outliers-Collection_cov'!$N$5:$N$500,MATCH($F321,'11.2_Outliers-Collection_cov'!$F$5:$F$500,0))&lt;&gt;"N",
INDEX('11.2_Outliers-Collection_cov'!K$5:K$500,MATCH($F321,'11.2_Outliers-Collection_cov'!$F$5:$F$500,0)),""),"")</f>
        <v>2014</v>
      </c>
      <c r="O321" s="13" t="str">
        <f>IFERROR(IF(INDEX('11.2_Outliers-Collection_cov'!$N$5:$N$500,MATCH($F321,'11.2_Outliers-Collection_cov'!$F$5:$F$500,0))&lt;&gt;"N",
INDEX('11.2_Outliers-Collection_cov'!L$5:L$500,MATCH($F321,'11.2_Outliers-Collection_cov'!$F$5:$F$500,0)),""),"")</f>
        <v>WaW_300</v>
      </c>
      <c r="P321" s="14" t="str">
        <f>IFERROR(IF(INDEX('11.3_Outliers-Plastic'!$N$5:$N$500,MATCH($F321,'11.3_Outliers-Plastic'!$F$5:$F$500,0))&lt;&gt;"N",
INDEX('11.3_Outliers-Plastic'!J$5:J$500,MATCH($F321,'11.3_Outliers-Plastic'!$F$5:$F$500,0)),""),"")</f>
        <v/>
      </c>
      <c r="Q321" s="8" t="str">
        <f>IFERROR(IF(INDEX('11.3_Outliers-Plastic'!$N$5:$N$500,MATCH($F321,'11.3_Outliers-Plastic'!$F$5:$F$500,0))&lt;&gt;"N",
INDEX('11.3_Outliers-Plastic'!K$5:K$500,MATCH($F321,'11.3_Outliers-Plastic'!$F$5:$F$500,0)),""),"")</f>
        <v/>
      </c>
      <c r="R321" s="14" t="str">
        <f>IFERROR(IF(INDEX('11.3_Outliers-Plastic'!$N$5:$N$500,MATCH($F321,'11.3_Outliers-Plastic'!$F$5:$F$500,0))&lt;&gt;"N",
INDEX('11.3_Outliers-Plastic'!L$5:L$500,MATCH($F321,'11.3_Outliers-Plastic'!$F$5:$F$500,0)),""),"")</f>
        <v/>
      </c>
      <c r="S321" s="12"/>
      <c r="T321" s="5"/>
      <c r="U321" s="5" t="s">
        <v>1569</v>
      </c>
      <c r="V321" s="14">
        <f>IFERROR(IF(INDEX('11.5_Outliers-Other_recovery'!$N$5:$N$500,MATCH($F321,'11.5_Outliers-Other_recovery'!$F$5:$F$500,0))&lt;&gt;"N",
INDEX('11.5_Outliers-Other_recovery'!J$5:J$500,MATCH($F321,'11.5_Outliers-Other_recovery'!$F$5:$F$500,0)),""),"")</f>
        <v>0</v>
      </c>
      <c r="W321" s="8">
        <f>IFERROR(IF(INDEX('11.5_Outliers-Other_recovery'!$N$5:$N$500,MATCH($F321,'11.5_Outliers-Other_recovery'!$F$5:$F$500,0))&lt;&gt;"N",
INDEX('11.5_Outliers-Other_recovery'!K$5:K$500,MATCH($F321,'11.5_Outliers-Other_recovery'!$F$5:$F$500,0)),""),"")</f>
        <v>2014</v>
      </c>
      <c r="X321" s="14" t="str">
        <f>IFERROR(IF(INDEX('11.5_Outliers-Other_recovery'!$N$5:$N$500,MATCH($F321,'11.5_Outliers-Other_recovery'!$F$5:$F$500,0))&lt;&gt;"N",
INDEX('11.5_Outliers-Other_recovery'!L$5:L$500,MATCH($F321,'11.5_Outliers-Other_recovery'!$F$5:$F$500,0)),""),"")</f>
        <v>WaW_300</v>
      </c>
      <c r="Y321" s="14" t="str">
        <f>IFERROR(IF(INDEX('11.4_Outliers-Formal_dry_recy'!$N$5:$N$500,MATCH($F321,'11.4_Outliers-Formal_dry_recy'!$F$5:$F$500,0))&lt;&gt;"N",
INDEX('11.4_Outliers-Formal_dry_recy'!J$5:J$500,MATCH($F321,'11.4_Outliers-Formal_dry_recy'!$F$5:$F$500,0)),""),"")</f>
        <v/>
      </c>
      <c r="Z321" s="8" t="str">
        <f>IFERROR(IF(INDEX('11.4_Outliers-Formal_dry_recy'!$N$5:$N$500,MATCH($F321,'11.4_Outliers-Formal_dry_recy'!$F$5:$F$500,0))&lt;&gt;"N",
INDEX('11.4_Outliers-Formal_dry_recy'!K$5:K$500,MATCH($F321,'11.4_Outliers-Formal_dry_recy'!$F$5:$F$500,0)),""),"")</f>
        <v/>
      </c>
      <c r="AA321" s="14" t="str">
        <f>IFERROR(IF(INDEX('11.4_Outliers-Formal_dry_recy'!$N$5:$N$500,MATCH($F321,'11.4_Outliers-Formal_dry_recy'!$F$5:$F$500,0))&lt;&gt;"N",
INDEX('11.4_Outliers-Formal_dry_recy'!L$5:L$500,MATCH($F321,'11.4_Outliers-Formal_dry_recy'!$F$5:$F$500,0)),""),"")</f>
        <v/>
      </c>
      <c r="AB321" s="14">
        <f>IFERROR(IF(INDEX('11.6_Outliers-Incineration'!$N$5:$N$500,MATCH($F321,'11.6_Outliers-Incineration'!$F$5:$F$500,0))&lt;&gt;"N",
INDEX('11.6_Outliers-Incineration'!J$5:J$500,MATCH($F321,'11.6_Outliers-Incineration'!$F$5:$F$500,0)),""),"")</f>
        <v>0</v>
      </c>
      <c r="AC321" s="8">
        <f>IFERROR(IF(INDEX('11.6_Outliers-Incineration'!$N$5:$N$500,MATCH($F321,'11.6_Outliers-Incineration'!$F$5:$F$500,0))&lt;&gt;"N",
INDEX('11.6_Outliers-Incineration'!K$5:K$500,MATCH($F321,'11.6_Outliers-Incineration'!$F$5:$F$500,0)),""),"")</f>
        <v>2014</v>
      </c>
      <c r="AD321" s="14" t="str">
        <f>IFERROR(IF(INDEX('11.6_Outliers-Incineration'!$N$5:$N$500,MATCH($F321,'11.6_Outliers-Incineration'!$F$5:$F$500,0))&lt;&gt;"N",
INDEX('11.6_Outliers-Incineration'!L$5:L$500,MATCH($F321,'11.6_Outliers-Incineration'!$F$5:$F$500,0)),""),"")</f>
        <v>WaW_300</v>
      </c>
      <c r="AE321" s="14">
        <v>100</v>
      </c>
      <c r="AF321" s="8">
        <v>2014</v>
      </c>
      <c r="AG321" s="14" t="s">
        <v>299</v>
      </c>
      <c r="AI321" s="5"/>
      <c r="AJ321" s="5" t="s">
        <v>1569</v>
      </c>
      <c r="AK321" s="5">
        <f t="shared" si="5"/>
        <v>5</v>
      </c>
    </row>
    <row r="322" spans="1:37" x14ac:dyDescent="0.25">
      <c r="A322" s="5" t="s">
        <v>959</v>
      </c>
      <c r="B322" s="5" t="s">
        <v>962</v>
      </c>
      <c r="C322" s="5" t="s">
        <v>961</v>
      </c>
      <c r="D322" s="5" t="s">
        <v>620</v>
      </c>
      <c r="E322" s="5" t="s">
        <v>963</v>
      </c>
      <c r="F322" s="5" t="s">
        <v>960</v>
      </c>
      <c r="G322" s="5">
        <v>1</v>
      </c>
      <c r="H322" s="15">
        <v>1</v>
      </c>
      <c r="I322" s="4"/>
      <c r="J322" s="13">
        <f>IFERROR(IF(INDEX('11.1_Outliers-Generation'!$N$5:$N$500,MATCH($F322,'11.1_Outliers-Generation'!$F$5:$F$500,0))&lt;&gt;"N",
INDEX('11.1_Outliers-Generation'!J$5:J$500,MATCH($F322,'11.1_Outliers-Generation'!$F$5:$F$500,0)),""),"")</f>
        <v>1.0186160871092378</v>
      </c>
      <c r="K322" s="8">
        <f>IFERROR(IF(INDEX('11.1_Outliers-Generation'!$N$5:$N$500,MATCH($F322,'11.1_Outliers-Generation'!$F$5:$F$500,0))&lt;&gt;"N",
INDEX('11.1_Outliers-Generation'!K$5:K$500,MATCH($F322,'11.1_Outliers-Generation'!$F$5:$F$500,0)),""),"")</f>
        <v>2014</v>
      </c>
      <c r="L322" s="13" t="str">
        <f>IFERROR(IF(INDEX('11.1_Outliers-Generation'!$N$5:$N$500,MATCH($F322,'11.1_Outliers-Generation'!$F$5:$F$500,0))&lt;&gt;"N",
INDEX('11.1_Outliers-Generation'!L$5:L$500,MATCH($F322,'11.1_Outliers-Generation'!$F$5:$F$500,0)),""),"")</f>
        <v>WaW_301</v>
      </c>
      <c r="M322" s="14">
        <f>IFERROR(IF(INDEX('11.2_Outliers-Collection_cov'!$N$5:$N$500,MATCH($F322,'11.2_Outliers-Collection_cov'!$F$5:$F$500,0))&lt;&gt;"N",
INDEX('11.2_Outliers-Collection_cov'!J$5:J$500,MATCH($F322,'11.2_Outliers-Collection_cov'!$F$5:$F$500,0)),""),"")</f>
        <v>60</v>
      </c>
      <c r="N322" s="8">
        <f>IFERROR(IF(INDEX('11.2_Outliers-Collection_cov'!$N$5:$N$500,MATCH($F322,'11.2_Outliers-Collection_cov'!$F$5:$F$500,0))&lt;&gt;"N",
INDEX('11.2_Outliers-Collection_cov'!K$5:K$500,MATCH($F322,'11.2_Outliers-Collection_cov'!$F$5:$F$500,0)),""),"")</f>
        <v>2014</v>
      </c>
      <c r="O322" s="13" t="str">
        <f>IFERROR(IF(INDEX('11.2_Outliers-Collection_cov'!$N$5:$N$500,MATCH($F322,'11.2_Outliers-Collection_cov'!$F$5:$F$500,0))&lt;&gt;"N",
INDEX('11.2_Outliers-Collection_cov'!L$5:L$500,MATCH($F322,'11.2_Outliers-Collection_cov'!$F$5:$F$500,0)),""),"")</f>
        <v>WaW_301</v>
      </c>
      <c r="P322" s="14">
        <f>IFERROR(IF(INDEX('11.3_Outliers-Plastic'!$N$5:$N$500,MATCH($F322,'11.3_Outliers-Plastic'!$F$5:$F$500,0))&lt;&gt;"N",
INDEX('11.3_Outliers-Plastic'!J$5:J$500,MATCH($F322,'11.3_Outliers-Plastic'!$F$5:$F$500,0)),""),"")</f>
        <v>19.5</v>
      </c>
      <c r="Q322" s="8">
        <f>IFERROR(IF(INDEX('11.3_Outliers-Plastic'!$N$5:$N$500,MATCH($F322,'11.3_Outliers-Plastic'!$F$5:$F$500,0))&lt;&gt;"N",
INDEX('11.3_Outliers-Plastic'!K$5:K$500,MATCH($F322,'11.3_Outliers-Plastic'!$F$5:$F$500,0)),""),"")</f>
        <v>2014</v>
      </c>
      <c r="R322" s="14" t="str">
        <f>IFERROR(IF(INDEX('11.3_Outliers-Plastic'!$N$5:$N$500,MATCH($F322,'11.3_Outliers-Plastic'!$F$5:$F$500,0))&lt;&gt;"N",
INDEX('11.3_Outliers-Plastic'!L$5:L$500,MATCH($F322,'11.3_Outliers-Plastic'!$F$5:$F$500,0)),""),"")</f>
        <v>WaW_301</v>
      </c>
      <c r="S322" s="12"/>
      <c r="T322" s="5"/>
      <c r="U322" s="5" t="s">
        <v>1569</v>
      </c>
      <c r="V322" s="14" t="str">
        <f>IFERROR(IF(INDEX('11.5_Outliers-Other_recovery'!$N$5:$N$500,MATCH($F322,'11.5_Outliers-Other_recovery'!$F$5:$F$500,0))&lt;&gt;"N",
INDEX('11.5_Outliers-Other_recovery'!J$5:J$500,MATCH($F322,'11.5_Outliers-Other_recovery'!$F$5:$F$500,0)),""),"")</f>
        <v/>
      </c>
      <c r="W322" s="8" t="str">
        <f>IFERROR(IF(INDEX('11.5_Outliers-Other_recovery'!$N$5:$N$500,MATCH($F322,'11.5_Outliers-Other_recovery'!$F$5:$F$500,0))&lt;&gt;"N",
INDEX('11.5_Outliers-Other_recovery'!K$5:K$500,MATCH($F322,'11.5_Outliers-Other_recovery'!$F$5:$F$500,0)),""),"")</f>
        <v/>
      </c>
      <c r="X322" s="14" t="str">
        <f>IFERROR(IF(INDEX('11.5_Outliers-Other_recovery'!$N$5:$N$500,MATCH($F322,'11.5_Outliers-Other_recovery'!$F$5:$F$500,0))&lt;&gt;"N",
INDEX('11.5_Outliers-Other_recovery'!L$5:L$500,MATCH($F322,'11.5_Outliers-Other_recovery'!$F$5:$F$500,0)),""),"")</f>
        <v/>
      </c>
      <c r="Y322" s="14" t="str">
        <f>IFERROR(IF(INDEX('11.4_Outliers-Formal_dry_recy'!$N$5:$N$500,MATCH($F322,'11.4_Outliers-Formal_dry_recy'!$F$5:$F$500,0))&lt;&gt;"N",
INDEX('11.4_Outliers-Formal_dry_recy'!J$5:J$500,MATCH($F322,'11.4_Outliers-Formal_dry_recy'!$F$5:$F$500,0)),""),"")</f>
        <v/>
      </c>
      <c r="Z322" s="8" t="str">
        <f>IFERROR(IF(INDEX('11.4_Outliers-Formal_dry_recy'!$N$5:$N$500,MATCH($F322,'11.4_Outliers-Formal_dry_recy'!$F$5:$F$500,0))&lt;&gt;"N",
INDEX('11.4_Outliers-Formal_dry_recy'!K$5:K$500,MATCH($F322,'11.4_Outliers-Formal_dry_recy'!$F$5:$F$500,0)),""),"")</f>
        <v/>
      </c>
      <c r="AA322" s="14" t="str">
        <f>IFERROR(IF(INDEX('11.4_Outliers-Formal_dry_recy'!$N$5:$N$500,MATCH($F322,'11.4_Outliers-Formal_dry_recy'!$F$5:$F$500,0))&lt;&gt;"N",
INDEX('11.4_Outliers-Formal_dry_recy'!L$5:L$500,MATCH($F322,'11.4_Outliers-Formal_dry_recy'!$F$5:$F$500,0)),""),"")</f>
        <v/>
      </c>
      <c r="AB322" s="14" t="str">
        <f>IFERROR(IF(INDEX('11.6_Outliers-Incineration'!$N$5:$N$500,MATCH($F322,'11.6_Outliers-Incineration'!$F$5:$F$500,0))&lt;&gt;"N",
INDEX('11.6_Outliers-Incineration'!J$5:J$500,MATCH($F322,'11.6_Outliers-Incineration'!$F$5:$F$500,0)),""),"")</f>
        <v/>
      </c>
      <c r="AC322" s="8" t="str">
        <f>IFERROR(IF(INDEX('11.6_Outliers-Incineration'!$N$5:$N$500,MATCH($F322,'11.6_Outliers-Incineration'!$F$5:$F$500,0))&lt;&gt;"N",
INDEX('11.6_Outliers-Incineration'!K$5:K$500,MATCH($F322,'11.6_Outliers-Incineration'!$F$5:$F$500,0)),""),"")</f>
        <v/>
      </c>
      <c r="AD322" s="14" t="str">
        <f>IFERROR(IF(INDEX('11.6_Outliers-Incineration'!$N$5:$N$500,MATCH($F322,'11.6_Outliers-Incineration'!$F$5:$F$500,0))&lt;&gt;"N",
INDEX('11.6_Outliers-Incineration'!L$5:L$500,MATCH($F322,'11.6_Outliers-Incineration'!$F$5:$F$500,0)),""),"")</f>
        <v/>
      </c>
      <c r="AE322" s="14" t="s">
        <v>1569</v>
      </c>
      <c r="AF322" s="8" t="s">
        <v>1569</v>
      </c>
      <c r="AG322" s="14" t="s">
        <v>1569</v>
      </c>
      <c r="AI322" s="5"/>
      <c r="AJ322" s="5" t="s">
        <v>1569</v>
      </c>
      <c r="AK322" s="5">
        <f t="shared" si="5"/>
        <v>3</v>
      </c>
    </row>
    <row r="323" spans="1:37" x14ac:dyDescent="0.25">
      <c r="A323" s="5" t="s">
        <v>549</v>
      </c>
      <c r="B323" s="5" t="s">
        <v>552</v>
      </c>
      <c r="C323" s="5" t="s">
        <v>551</v>
      </c>
      <c r="D323" s="5" t="s">
        <v>360</v>
      </c>
      <c r="E323" s="5" t="s">
        <v>553</v>
      </c>
      <c r="F323" s="5" t="s">
        <v>550</v>
      </c>
      <c r="G323" s="5">
        <v>2</v>
      </c>
      <c r="H323" s="15">
        <v>1</v>
      </c>
      <c r="I323" s="4"/>
      <c r="J323" s="13">
        <f>IFERROR(IF(INDEX('11.1_Outliers-Generation'!$N$5:$N$500,MATCH($F323,'11.1_Outliers-Generation'!$F$5:$F$500,0))&lt;&gt;"N",
INDEX('11.1_Outliers-Generation'!J$5:J$500,MATCH($F323,'11.1_Outliers-Generation'!$F$5:$F$500,0)),""),"")</f>
        <v>0.36108415517591569</v>
      </c>
      <c r="K323" s="8">
        <f>IFERROR(IF(INDEX('11.1_Outliers-Generation'!$N$5:$N$500,MATCH($F323,'11.1_Outliers-Generation'!$F$5:$F$500,0))&lt;&gt;"N",
INDEX('11.1_Outliers-Generation'!K$5:K$500,MATCH($F323,'11.1_Outliers-Generation'!$F$5:$F$500,0)),""),"")</f>
        <v>2008</v>
      </c>
      <c r="L323" s="13" t="str">
        <f>IFERROR(IF(INDEX('11.1_Outliers-Generation'!$N$5:$N$500,MATCH($F323,'11.1_Outliers-Generation'!$F$5:$F$500,0))&lt;&gt;"N",
INDEX('11.1_Outliers-Generation'!L$5:L$500,MATCH($F323,'11.1_Outliers-Generation'!$F$5:$F$500,0)),""),"")</f>
        <v>WaW_302</v>
      </c>
      <c r="M323" s="14" t="str">
        <f>IFERROR(IF(INDEX('11.2_Outliers-Collection_cov'!$N$5:$N$500,MATCH($F323,'11.2_Outliers-Collection_cov'!$F$5:$F$500,0))&lt;&gt;"N",
INDEX('11.2_Outliers-Collection_cov'!J$5:J$500,MATCH($F323,'11.2_Outliers-Collection_cov'!$F$5:$F$500,0)),""),"")</f>
        <v/>
      </c>
      <c r="N323" s="8" t="str">
        <f>IFERROR(IF(INDEX('11.2_Outliers-Collection_cov'!$N$5:$N$500,MATCH($F323,'11.2_Outliers-Collection_cov'!$F$5:$F$500,0))&lt;&gt;"N",
INDEX('11.2_Outliers-Collection_cov'!K$5:K$500,MATCH($F323,'11.2_Outliers-Collection_cov'!$F$5:$F$500,0)),""),"")</f>
        <v/>
      </c>
      <c r="O323" s="13" t="str">
        <f>IFERROR(IF(INDEX('11.2_Outliers-Collection_cov'!$N$5:$N$500,MATCH($F323,'11.2_Outliers-Collection_cov'!$F$5:$F$500,0))&lt;&gt;"N",
INDEX('11.2_Outliers-Collection_cov'!L$5:L$500,MATCH($F323,'11.2_Outliers-Collection_cov'!$F$5:$F$500,0)),""),"")</f>
        <v/>
      </c>
      <c r="P323" s="14">
        <f>IFERROR(IF(INDEX('11.3_Outliers-Plastic'!$N$5:$N$500,MATCH($F323,'11.3_Outliers-Plastic'!$F$5:$F$500,0))&lt;&gt;"N",
INDEX('11.3_Outliers-Plastic'!J$5:J$500,MATCH($F323,'11.3_Outliers-Plastic'!$F$5:$F$500,0)),""),"")</f>
        <v>16</v>
      </c>
      <c r="Q323" s="8">
        <f>IFERROR(IF(INDEX('11.3_Outliers-Plastic'!$N$5:$N$500,MATCH($F323,'11.3_Outliers-Plastic'!$F$5:$F$500,0))&lt;&gt;"N",
INDEX('11.3_Outliers-Plastic'!K$5:K$500,MATCH($F323,'11.3_Outliers-Plastic'!$F$5:$F$500,0)),""),"")</f>
        <v>2008</v>
      </c>
      <c r="R323" s="14" t="str">
        <f>IFERROR(IF(INDEX('11.3_Outliers-Plastic'!$N$5:$N$500,MATCH($F323,'11.3_Outliers-Plastic'!$F$5:$F$500,0))&lt;&gt;"N",
INDEX('11.3_Outliers-Plastic'!L$5:L$500,MATCH($F323,'11.3_Outliers-Plastic'!$F$5:$F$500,0)),""),"")</f>
        <v>WaW_302</v>
      </c>
      <c r="S323" s="12"/>
      <c r="T323" s="5"/>
      <c r="U323" s="5" t="s">
        <v>1569</v>
      </c>
      <c r="V323" s="14" t="str">
        <f>IFERROR(IF(INDEX('11.5_Outliers-Other_recovery'!$N$5:$N$500,MATCH($F323,'11.5_Outliers-Other_recovery'!$F$5:$F$500,0))&lt;&gt;"N",
INDEX('11.5_Outliers-Other_recovery'!J$5:J$500,MATCH($F323,'11.5_Outliers-Other_recovery'!$F$5:$F$500,0)),""),"")</f>
        <v/>
      </c>
      <c r="W323" s="8" t="str">
        <f>IFERROR(IF(INDEX('11.5_Outliers-Other_recovery'!$N$5:$N$500,MATCH($F323,'11.5_Outliers-Other_recovery'!$F$5:$F$500,0))&lt;&gt;"N",
INDEX('11.5_Outliers-Other_recovery'!K$5:K$500,MATCH($F323,'11.5_Outliers-Other_recovery'!$F$5:$F$500,0)),""),"")</f>
        <v/>
      </c>
      <c r="X323" s="14" t="str">
        <f>IFERROR(IF(INDEX('11.5_Outliers-Other_recovery'!$N$5:$N$500,MATCH($F323,'11.5_Outliers-Other_recovery'!$F$5:$F$500,0))&lt;&gt;"N",
INDEX('11.5_Outliers-Other_recovery'!L$5:L$500,MATCH($F323,'11.5_Outliers-Other_recovery'!$F$5:$F$500,0)),""),"")</f>
        <v/>
      </c>
      <c r="Y323" s="14" t="str">
        <f>IFERROR(IF(INDEX('11.4_Outliers-Formal_dry_recy'!$N$5:$N$500,MATCH($F323,'11.4_Outliers-Formal_dry_recy'!$F$5:$F$500,0))&lt;&gt;"N",
INDEX('11.4_Outliers-Formal_dry_recy'!J$5:J$500,MATCH($F323,'11.4_Outliers-Formal_dry_recy'!$F$5:$F$500,0)),""),"")</f>
        <v/>
      </c>
      <c r="Z323" s="8" t="str">
        <f>IFERROR(IF(INDEX('11.4_Outliers-Formal_dry_recy'!$N$5:$N$500,MATCH($F323,'11.4_Outliers-Formal_dry_recy'!$F$5:$F$500,0))&lt;&gt;"N",
INDEX('11.4_Outliers-Formal_dry_recy'!K$5:K$500,MATCH($F323,'11.4_Outliers-Formal_dry_recy'!$F$5:$F$500,0)),""),"")</f>
        <v/>
      </c>
      <c r="AA323" s="14" t="str">
        <f>IFERROR(IF(INDEX('11.4_Outliers-Formal_dry_recy'!$N$5:$N$500,MATCH($F323,'11.4_Outliers-Formal_dry_recy'!$F$5:$F$500,0))&lt;&gt;"N",
INDEX('11.4_Outliers-Formal_dry_recy'!L$5:L$500,MATCH($F323,'11.4_Outliers-Formal_dry_recy'!$F$5:$F$500,0)),""),"")</f>
        <v/>
      </c>
      <c r="AB323" s="14" t="str">
        <f>IFERROR(IF(INDEX('11.6_Outliers-Incineration'!$N$5:$N$500,MATCH($F323,'11.6_Outliers-Incineration'!$F$5:$F$500,0))&lt;&gt;"N",
INDEX('11.6_Outliers-Incineration'!J$5:J$500,MATCH($F323,'11.6_Outliers-Incineration'!$F$5:$F$500,0)),""),"")</f>
        <v/>
      </c>
      <c r="AC323" s="8" t="str">
        <f>IFERROR(IF(INDEX('11.6_Outliers-Incineration'!$N$5:$N$500,MATCH($F323,'11.6_Outliers-Incineration'!$F$5:$F$500,0))&lt;&gt;"N",
INDEX('11.6_Outliers-Incineration'!K$5:K$500,MATCH($F323,'11.6_Outliers-Incineration'!$F$5:$F$500,0)),""),"")</f>
        <v/>
      </c>
      <c r="AD323" s="14" t="str">
        <f>IFERROR(IF(INDEX('11.6_Outliers-Incineration'!$N$5:$N$500,MATCH($F323,'11.6_Outliers-Incineration'!$F$5:$F$500,0))&lt;&gt;"N",
INDEX('11.6_Outliers-Incineration'!L$5:L$500,MATCH($F323,'11.6_Outliers-Incineration'!$F$5:$F$500,0)),""),"")</f>
        <v/>
      </c>
      <c r="AE323" s="14" t="s">
        <v>1569</v>
      </c>
      <c r="AF323" s="8" t="s">
        <v>1569</v>
      </c>
      <c r="AG323" s="14" t="s">
        <v>1569</v>
      </c>
      <c r="AI323" s="5"/>
      <c r="AJ323" s="5" t="s">
        <v>1569</v>
      </c>
      <c r="AK323" s="5">
        <f t="shared" si="5"/>
        <v>2</v>
      </c>
    </row>
    <row r="324" spans="1:37" x14ac:dyDescent="0.25">
      <c r="A324" s="5" t="s">
        <v>1297</v>
      </c>
      <c r="B324" s="5" t="s">
        <v>1300</v>
      </c>
      <c r="C324" s="5" t="s">
        <v>1299</v>
      </c>
      <c r="D324" s="5" t="s">
        <v>1038</v>
      </c>
      <c r="E324" s="5" t="s">
        <v>1587</v>
      </c>
      <c r="F324" s="5" t="s">
        <v>1298</v>
      </c>
      <c r="G324" s="5">
        <v>3</v>
      </c>
      <c r="H324" s="15">
        <v>1</v>
      </c>
      <c r="I324" s="4" t="s">
        <v>3299</v>
      </c>
      <c r="J324" s="13">
        <f>IFERROR(IF(INDEX('11.1_Outliers-Generation'!$N$5:$N$500,MATCH($F324,'11.1_Outliers-Generation'!$F$5:$F$500,0))&lt;&gt;"N",
INDEX('11.1_Outliers-Generation'!J$5:J$500,MATCH($F324,'11.1_Outliers-Generation'!$F$5:$F$500,0)),""),"")</f>
        <v>1.681321067499888</v>
      </c>
      <c r="K324" s="8">
        <f>IFERROR(IF(INDEX('11.1_Outliers-Generation'!$N$5:$N$500,MATCH($F324,'11.1_Outliers-Generation'!$F$5:$F$500,0))&lt;&gt;"N",
INDEX('11.1_Outliers-Generation'!K$5:K$500,MATCH($F324,'11.1_Outliers-Generation'!$F$5:$F$500,0)),""),"")</f>
        <v>2017</v>
      </c>
      <c r="L324" s="13" t="str">
        <f>IFERROR(IF(INDEX('11.1_Outliers-Generation'!$N$5:$N$500,MATCH($F324,'11.1_Outliers-Generation'!$F$5:$F$500,0))&lt;&gt;"N",
INDEX('11.1_Outliers-Generation'!L$5:L$500,MATCH($F324,'11.1_Outliers-Generation'!$F$5:$F$500,0)),""),"")</f>
        <v>WaW_303</v>
      </c>
      <c r="M324" s="14" t="str">
        <f>IFERROR(IF(INDEX('11.2_Outliers-Collection_cov'!$N$5:$N$500,MATCH($F324,'11.2_Outliers-Collection_cov'!$F$5:$F$500,0))&lt;&gt;"N",
INDEX('11.2_Outliers-Collection_cov'!J$5:J$500,MATCH($F324,'11.2_Outliers-Collection_cov'!$F$5:$F$500,0)),""),"")</f>
        <v/>
      </c>
      <c r="N324" s="8" t="str">
        <f>IFERROR(IF(INDEX('11.2_Outliers-Collection_cov'!$N$5:$N$500,MATCH($F324,'11.2_Outliers-Collection_cov'!$F$5:$F$500,0))&lt;&gt;"N",
INDEX('11.2_Outliers-Collection_cov'!K$5:K$500,MATCH($F324,'11.2_Outliers-Collection_cov'!$F$5:$F$500,0)),""),"")</f>
        <v/>
      </c>
      <c r="O324" s="13" t="str">
        <f>IFERROR(IF(INDEX('11.2_Outliers-Collection_cov'!$N$5:$N$500,MATCH($F324,'11.2_Outliers-Collection_cov'!$F$5:$F$500,0))&lt;&gt;"N",
INDEX('11.2_Outliers-Collection_cov'!L$5:L$500,MATCH($F324,'11.2_Outliers-Collection_cov'!$F$5:$F$500,0)),""),"")</f>
        <v/>
      </c>
      <c r="P324" s="14" t="str">
        <f>IFERROR(IF(INDEX('11.3_Outliers-Plastic'!$N$5:$N$500,MATCH($F324,'11.3_Outliers-Plastic'!$F$5:$F$500,0))&lt;&gt;"N",
INDEX('11.3_Outliers-Plastic'!J$5:J$500,MATCH($F324,'11.3_Outliers-Plastic'!$F$5:$F$500,0)),""),"")</f>
        <v/>
      </c>
      <c r="Q324" s="8" t="str">
        <f>IFERROR(IF(INDEX('11.3_Outliers-Plastic'!$N$5:$N$500,MATCH($F324,'11.3_Outliers-Plastic'!$F$5:$F$500,0))&lt;&gt;"N",
INDEX('11.3_Outliers-Plastic'!K$5:K$500,MATCH($F324,'11.3_Outliers-Plastic'!$F$5:$F$500,0)),""),"")</f>
        <v/>
      </c>
      <c r="R324" s="14" t="str">
        <f>IFERROR(IF(INDEX('11.3_Outliers-Plastic'!$N$5:$N$500,MATCH($F324,'11.3_Outliers-Plastic'!$F$5:$F$500,0))&lt;&gt;"N",
INDEX('11.3_Outliers-Plastic'!L$5:L$500,MATCH($F324,'11.3_Outliers-Plastic'!$F$5:$F$500,0)),""),"")</f>
        <v/>
      </c>
      <c r="S324" s="12"/>
      <c r="T324" s="5"/>
      <c r="U324" s="5" t="s">
        <v>1569</v>
      </c>
      <c r="V324" s="14">
        <f>IFERROR(IF(INDEX('11.5_Outliers-Other_recovery'!$N$5:$N$500,MATCH($F324,'11.5_Outliers-Other_recovery'!$F$5:$F$500,0))&lt;&gt;"N",
INDEX('11.5_Outliers-Other_recovery'!J$5:J$500,MATCH($F324,'11.5_Outliers-Other_recovery'!$F$5:$F$500,0)),""),"")</f>
        <v>5</v>
      </c>
      <c r="W324" s="8">
        <f>IFERROR(IF(INDEX('11.5_Outliers-Other_recovery'!$N$5:$N$500,MATCH($F324,'11.5_Outliers-Other_recovery'!$F$5:$F$500,0))&lt;&gt;"N",
INDEX('11.5_Outliers-Other_recovery'!K$5:K$500,MATCH($F324,'11.5_Outliers-Other_recovery'!$F$5:$F$500,0)),""),"")</f>
        <v>2017</v>
      </c>
      <c r="X324" s="14" t="str">
        <f>IFERROR(IF(INDEX('11.5_Outliers-Other_recovery'!$N$5:$N$500,MATCH($F324,'11.5_Outliers-Other_recovery'!$F$5:$F$500,0))&lt;&gt;"N",
INDEX('11.5_Outliers-Other_recovery'!L$5:L$500,MATCH($F324,'11.5_Outliers-Other_recovery'!$F$5:$F$500,0)),""),"")</f>
        <v>WaW_303</v>
      </c>
      <c r="Y324" s="14">
        <f>IFERROR(IF(INDEX('11.4_Outliers-Formal_dry_recy'!$N$5:$N$500,MATCH($F324,'11.4_Outliers-Formal_dry_recy'!$F$5:$F$500,0))&lt;&gt;"N",
INDEX('11.4_Outliers-Formal_dry_recy'!J$5:J$500,MATCH($F324,'11.4_Outliers-Formal_dry_recy'!$F$5:$F$500,0)),""),"")</f>
        <v>0</v>
      </c>
      <c r="Z324" s="8">
        <f>IFERROR(IF(INDEX('11.4_Outliers-Formal_dry_recy'!$N$5:$N$500,MATCH($F324,'11.4_Outliers-Formal_dry_recy'!$F$5:$F$500,0))&lt;&gt;"N",
INDEX('11.4_Outliers-Formal_dry_recy'!K$5:K$500,MATCH($F324,'11.4_Outliers-Formal_dry_recy'!$F$5:$F$500,0)),""),"")</f>
        <v>2017</v>
      </c>
      <c r="AA324" s="14" t="str">
        <f>IFERROR(IF(INDEX('11.4_Outliers-Formal_dry_recy'!$N$5:$N$500,MATCH($F324,'11.4_Outliers-Formal_dry_recy'!$F$5:$F$500,0))&lt;&gt;"N",
INDEX('11.4_Outliers-Formal_dry_recy'!L$5:L$500,MATCH($F324,'11.4_Outliers-Formal_dry_recy'!$F$5:$F$500,0)),""),"")</f>
        <v>WaW_303</v>
      </c>
      <c r="AB324" s="14">
        <f>IFERROR(IF(INDEX('11.6_Outliers-Incineration'!$N$5:$N$500,MATCH($F324,'11.6_Outliers-Incineration'!$F$5:$F$500,0))&lt;&gt;"N",
INDEX('11.6_Outliers-Incineration'!J$5:J$500,MATCH($F324,'11.6_Outliers-Incineration'!$F$5:$F$500,0)),""),"")</f>
        <v>0</v>
      </c>
      <c r="AC324" s="8">
        <f>IFERROR(IF(INDEX('11.6_Outliers-Incineration'!$N$5:$N$500,MATCH($F324,'11.6_Outliers-Incineration'!$F$5:$F$500,0))&lt;&gt;"N",
INDEX('11.6_Outliers-Incineration'!K$5:K$500,MATCH($F324,'11.6_Outliers-Incineration'!$F$5:$F$500,0)),""),"")</f>
        <v>2017</v>
      </c>
      <c r="AD324" s="14" t="str">
        <f>IFERROR(IF(INDEX('11.6_Outliers-Incineration'!$N$5:$N$500,MATCH($F324,'11.6_Outliers-Incineration'!$F$5:$F$500,0))&lt;&gt;"N",
INDEX('11.6_Outliers-Incineration'!L$5:L$500,MATCH($F324,'11.6_Outliers-Incineration'!$F$5:$F$500,0)),""),"")</f>
        <v>WaW_303</v>
      </c>
      <c r="AE324" s="14">
        <v>0</v>
      </c>
      <c r="AF324" s="8">
        <v>2017</v>
      </c>
      <c r="AG324" s="14" t="s">
        <v>1297</v>
      </c>
      <c r="AI324" s="5"/>
      <c r="AJ324" s="5" t="s">
        <v>1569</v>
      </c>
      <c r="AK324" s="5">
        <f t="shared" si="5"/>
        <v>5</v>
      </c>
    </row>
    <row r="325" spans="1:37" x14ac:dyDescent="0.25">
      <c r="A325" s="5" t="s">
        <v>1308</v>
      </c>
      <c r="B325" s="5" t="s">
        <v>1300</v>
      </c>
      <c r="C325" s="5" t="s">
        <v>1299</v>
      </c>
      <c r="D325" s="5" t="s">
        <v>1038</v>
      </c>
      <c r="E325" s="5" t="s">
        <v>1310</v>
      </c>
      <c r="F325" s="5" t="s">
        <v>1309</v>
      </c>
      <c r="G325" s="5">
        <v>3</v>
      </c>
      <c r="H325" s="15">
        <v>1</v>
      </c>
      <c r="I325" s="4" t="s">
        <v>3303</v>
      </c>
      <c r="J325" s="13">
        <f>IFERROR(IF(INDEX('11.1_Outliers-Generation'!$N$5:$N$500,MATCH($F325,'11.1_Outliers-Generation'!$F$5:$F$500,0))&lt;&gt;"N",
INDEX('11.1_Outliers-Generation'!J$5:J$500,MATCH($F325,'11.1_Outliers-Generation'!$F$5:$F$500,0)),""),"")</f>
        <v>1.4219178082191781</v>
      </c>
      <c r="K325" s="8">
        <f>IFERROR(IF(INDEX('11.1_Outliers-Generation'!$N$5:$N$500,MATCH($F325,'11.1_Outliers-Generation'!$F$5:$F$500,0))&lt;&gt;"N",
INDEX('11.1_Outliers-Generation'!K$5:K$500,MATCH($F325,'11.1_Outliers-Generation'!$F$5:$F$500,0)),""),"")</f>
        <v>2007</v>
      </c>
      <c r="L325" s="13" t="str">
        <f>IFERROR(IF(INDEX('11.1_Outliers-Generation'!$N$5:$N$500,MATCH($F325,'11.1_Outliers-Generation'!$F$5:$F$500,0))&lt;&gt;"N",
INDEX('11.1_Outliers-Generation'!L$5:L$500,MATCH($F325,'11.1_Outliers-Generation'!$F$5:$F$500,0)),""),"")</f>
        <v>WaW_307</v>
      </c>
      <c r="M325" s="14" t="str">
        <f>IFERROR(IF(INDEX('11.2_Outliers-Collection_cov'!$N$5:$N$500,MATCH($F325,'11.2_Outliers-Collection_cov'!$F$5:$F$500,0))&lt;&gt;"N",
INDEX('11.2_Outliers-Collection_cov'!J$5:J$500,MATCH($F325,'11.2_Outliers-Collection_cov'!$F$5:$F$500,0)),""),"")</f>
        <v/>
      </c>
      <c r="N325" s="8" t="str">
        <f>IFERROR(IF(INDEX('11.2_Outliers-Collection_cov'!$N$5:$N$500,MATCH($F325,'11.2_Outliers-Collection_cov'!$F$5:$F$500,0))&lt;&gt;"N",
INDEX('11.2_Outliers-Collection_cov'!K$5:K$500,MATCH($F325,'11.2_Outliers-Collection_cov'!$F$5:$F$500,0)),""),"")</f>
        <v/>
      </c>
      <c r="O325" s="13" t="str">
        <f>IFERROR(IF(INDEX('11.2_Outliers-Collection_cov'!$N$5:$N$500,MATCH($F325,'11.2_Outliers-Collection_cov'!$F$5:$F$500,0))&lt;&gt;"N",
INDEX('11.2_Outliers-Collection_cov'!L$5:L$500,MATCH($F325,'11.2_Outliers-Collection_cov'!$F$5:$F$500,0)),""),"")</f>
        <v/>
      </c>
      <c r="P325" s="14">
        <f>IFERROR(IF(INDEX('11.3_Outliers-Plastic'!$N$5:$N$500,MATCH($F325,'11.3_Outliers-Plastic'!$F$5:$F$500,0))&lt;&gt;"N",
INDEX('11.3_Outliers-Plastic'!J$5:J$500,MATCH($F325,'11.3_Outliers-Plastic'!$F$5:$F$500,0)),""),"")</f>
        <v>17.399999999999999</v>
      </c>
      <c r="Q325" s="8">
        <f>IFERROR(IF(INDEX('11.3_Outliers-Plastic'!$N$5:$N$500,MATCH($F325,'11.3_Outliers-Plastic'!$F$5:$F$500,0))&lt;&gt;"N",
INDEX('11.3_Outliers-Plastic'!K$5:K$500,MATCH($F325,'11.3_Outliers-Plastic'!$F$5:$F$500,0)),""),"")</f>
        <v>2007</v>
      </c>
      <c r="R325" s="14" t="str">
        <f>IFERROR(IF(INDEX('11.3_Outliers-Plastic'!$N$5:$N$500,MATCH($F325,'11.3_Outliers-Plastic'!$F$5:$F$500,0))&lt;&gt;"N",
INDEX('11.3_Outliers-Plastic'!L$5:L$500,MATCH($F325,'11.3_Outliers-Plastic'!$F$5:$F$500,0)),""),"")</f>
        <v>WaW_307</v>
      </c>
      <c r="S325" s="12"/>
      <c r="T325" s="5"/>
      <c r="U325" s="5" t="s">
        <v>1569</v>
      </c>
      <c r="V325" s="14" t="str">
        <f>IFERROR(IF(INDEX('11.5_Outliers-Other_recovery'!$N$5:$N$500,MATCH($F325,'11.5_Outliers-Other_recovery'!$F$5:$F$500,0))&lt;&gt;"N",
INDEX('11.5_Outliers-Other_recovery'!J$5:J$500,MATCH($F325,'11.5_Outliers-Other_recovery'!$F$5:$F$500,0)),""),"")</f>
        <v/>
      </c>
      <c r="W325" s="8" t="str">
        <f>IFERROR(IF(INDEX('11.5_Outliers-Other_recovery'!$N$5:$N$500,MATCH($F325,'11.5_Outliers-Other_recovery'!$F$5:$F$500,0))&lt;&gt;"N",
INDEX('11.5_Outliers-Other_recovery'!K$5:K$500,MATCH($F325,'11.5_Outliers-Other_recovery'!$F$5:$F$500,0)),""),"")</f>
        <v/>
      </c>
      <c r="X325" s="14" t="str">
        <f>IFERROR(IF(INDEX('11.5_Outliers-Other_recovery'!$N$5:$N$500,MATCH($F325,'11.5_Outliers-Other_recovery'!$F$5:$F$500,0))&lt;&gt;"N",
INDEX('11.5_Outliers-Other_recovery'!L$5:L$500,MATCH($F325,'11.5_Outliers-Other_recovery'!$F$5:$F$500,0)),""),"")</f>
        <v/>
      </c>
      <c r="Y325" s="14" t="str">
        <f>IFERROR(IF(INDEX('11.4_Outliers-Formal_dry_recy'!$N$5:$N$500,MATCH($F325,'11.4_Outliers-Formal_dry_recy'!$F$5:$F$500,0))&lt;&gt;"N",
INDEX('11.4_Outliers-Formal_dry_recy'!J$5:J$500,MATCH($F325,'11.4_Outliers-Formal_dry_recy'!$F$5:$F$500,0)),""),"")</f>
        <v/>
      </c>
      <c r="Z325" s="8" t="str">
        <f>IFERROR(IF(INDEX('11.4_Outliers-Formal_dry_recy'!$N$5:$N$500,MATCH($F325,'11.4_Outliers-Formal_dry_recy'!$F$5:$F$500,0))&lt;&gt;"N",
INDEX('11.4_Outliers-Formal_dry_recy'!K$5:K$500,MATCH($F325,'11.4_Outliers-Formal_dry_recy'!$F$5:$F$500,0)),""),"")</f>
        <v/>
      </c>
      <c r="AA325" s="14" t="str">
        <f>IFERROR(IF(INDEX('11.4_Outliers-Formal_dry_recy'!$N$5:$N$500,MATCH($F325,'11.4_Outliers-Formal_dry_recy'!$F$5:$F$500,0))&lt;&gt;"N",
INDEX('11.4_Outliers-Formal_dry_recy'!L$5:L$500,MATCH($F325,'11.4_Outliers-Formal_dry_recy'!$F$5:$F$500,0)),""),"")</f>
        <v/>
      </c>
      <c r="AB325" s="14" t="str">
        <f>IFERROR(IF(INDEX('11.6_Outliers-Incineration'!$N$5:$N$500,MATCH($F325,'11.6_Outliers-Incineration'!$F$5:$F$500,0))&lt;&gt;"N",
INDEX('11.6_Outliers-Incineration'!J$5:J$500,MATCH($F325,'11.6_Outliers-Incineration'!$F$5:$F$500,0)),""),"")</f>
        <v/>
      </c>
      <c r="AC325" s="8" t="str">
        <f>IFERROR(IF(INDEX('11.6_Outliers-Incineration'!$N$5:$N$500,MATCH($F325,'11.6_Outliers-Incineration'!$F$5:$F$500,0))&lt;&gt;"N",
INDEX('11.6_Outliers-Incineration'!K$5:K$500,MATCH($F325,'11.6_Outliers-Incineration'!$F$5:$F$500,0)),""),"")</f>
        <v/>
      </c>
      <c r="AD325" s="14" t="str">
        <f>IFERROR(IF(INDEX('11.6_Outliers-Incineration'!$N$5:$N$500,MATCH($F325,'11.6_Outliers-Incineration'!$F$5:$F$500,0))&lt;&gt;"N",
INDEX('11.6_Outliers-Incineration'!L$5:L$500,MATCH($F325,'11.6_Outliers-Incineration'!$F$5:$F$500,0)),""),"")</f>
        <v/>
      </c>
      <c r="AE325" s="14" t="s">
        <v>1569</v>
      </c>
      <c r="AF325" s="8" t="s">
        <v>1569</v>
      </c>
      <c r="AG325" s="14" t="s">
        <v>1569</v>
      </c>
      <c r="AI325" s="5"/>
      <c r="AJ325" s="5" t="s">
        <v>1569</v>
      </c>
      <c r="AK325" s="5">
        <f t="shared" si="5"/>
        <v>2</v>
      </c>
    </row>
    <row r="326" spans="1:37" x14ac:dyDescent="0.25">
      <c r="A326" s="5" t="s">
        <v>554</v>
      </c>
      <c r="B326" s="5" t="s">
        <v>557</v>
      </c>
      <c r="C326" s="5" t="s">
        <v>556</v>
      </c>
      <c r="D326" s="5" t="s">
        <v>360</v>
      </c>
      <c r="E326" s="5" t="s">
        <v>558</v>
      </c>
      <c r="F326" s="5" t="s">
        <v>3304</v>
      </c>
      <c r="G326" s="5">
        <v>2</v>
      </c>
      <c r="H326" s="15">
        <v>1</v>
      </c>
      <c r="I326" s="4" t="s">
        <v>3297</v>
      </c>
      <c r="J326" s="13">
        <f>IFERROR(IF(INDEX('11.1_Outliers-Generation'!$N$5:$N$500,MATCH($F326,'11.1_Outliers-Generation'!$F$5:$F$500,0))&lt;&gt;"N",
INDEX('11.1_Outliers-Generation'!J$5:J$500,MATCH($F326,'11.1_Outliers-Generation'!$F$5:$F$500,0)),""),"")</f>
        <v>1.1099999999999999</v>
      </c>
      <c r="K326" s="8">
        <f>IFERROR(IF(INDEX('11.1_Outliers-Generation'!$N$5:$N$500,MATCH($F326,'11.1_Outliers-Generation'!$F$5:$F$500,0))&lt;&gt;"N",
INDEX('11.1_Outliers-Generation'!K$5:K$500,MATCH($F326,'11.1_Outliers-Generation'!$F$5:$F$500,0)),""),"")</f>
        <v>2013</v>
      </c>
      <c r="L326" s="13" t="str">
        <f>IFERROR(IF(INDEX('11.1_Outliers-Generation'!$N$5:$N$500,MATCH($F326,'11.1_Outliers-Generation'!$F$5:$F$500,0))&lt;&gt;"N",
INDEX('11.1_Outliers-Generation'!L$5:L$500,MATCH($F326,'11.1_Outliers-Generation'!$F$5:$F$500,0)),""),"")</f>
        <v>WaW_308</v>
      </c>
      <c r="M326" s="14" t="str">
        <f>IFERROR(IF(INDEX('11.2_Outliers-Collection_cov'!$N$5:$N$500,MATCH($F326,'11.2_Outliers-Collection_cov'!$F$5:$F$500,0))&lt;&gt;"N",
INDEX('11.2_Outliers-Collection_cov'!J$5:J$500,MATCH($F326,'11.2_Outliers-Collection_cov'!$F$5:$F$500,0)),""),"")</f>
        <v/>
      </c>
      <c r="N326" s="8" t="str">
        <f>IFERROR(IF(INDEX('11.2_Outliers-Collection_cov'!$N$5:$N$500,MATCH($F326,'11.2_Outliers-Collection_cov'!$F$5:$F$500,0))&lt;&gt;"N",
INDEX('11.2_Outliers-Collection_cov'!K$5:K$500,MATCH($F326,'11.2_Outliers-Collection_cov'!$F$5:$F$500,0)),""),"")</f>
        <v/>
      </c>
      <c r="O326" s="13" t="str">
        <f>IFERROR(IF(INDEX('11.2_Outliers-Collection_cov'!$N$5:$N$500,MATCH($F326,'11.2_Outliers-Collection_cov'!$F$5:$F$500,0))&lt;&gt;"N",
INDEX('11.2_Outliers-Collection_cov'!L$5:L$500,MATCH($F326,'11.2_Outliers-Collection_cov'!$F$5:$F$500,0)),""),"")</f>
        <v/>
      </c>
      <c r="P326" s="14">
        <f>IFERROR(IF(INDEX('11.3_Outliers-Plastic'!$N$5:$N$500,MATCH($F326,'11.3_Outliers-Plastic'!$F$5:$F$500,0))&lt;&gt;"N",
INDEX('11.3_Outliers-Plastic'!J$5:J$500,MATCH($F326,'11.3_Outliers-Plastic'!$F$5:$F$500,0)),""),"")</f>
        <v>20</v>
      </c>
      <c r="Q326" s="8">
        <f>IFERROR(IF(INDEX('11.3_Outliers-Plastic'!$N$5:$N$500,MATCH($F326,'11.3_Outliers-Plastic'!$F$5:$F$500,0))&lt;&gt;"N",
INDEX('11.3_Outliers-Plastic'!K$5:K$500,MATCH($F326,'11.3_Outliers-Plastic'!$F$5:$F$500,0)),""),"")</f>
        <v>2013</v>
      </c>
      <c r="R326" s="14" t="str">
        <f>IFERROR(IF(INDEX('11.3_Outliers-Plastic'!$N$5:$N$500,MATCH($F326,'11.3_Outliers-Plastic'!$F$5:$F$500,0))&lt;&gt;"N",
INDEX('11.3_Outliers-Plastic'!L$5:L$500,MATCH($F326,'11.3_Outliers-Plastic'!$F$5:$F$500,0)),""),"")</f>
        <v>WaW_308</v>
      </c>
      <c r="S326" s="12"/>
      <c r="T326" s="5"/>
      <c r="U326" s="5" t="s">
        <v>1569</v>
      </c>
      <c r="V326" s="14" t="str">
        <f>IFERROR(IF(INDEX('11.5_Outliers-Other_recovery'!$N$5:$N$500,MATCH($F326,'11.5_Outliers-Other_recovery'!$F$5:$F$500,0))&lt;&gt;"N",
INDEX('11.5_Outliers-Other_recovery'!J$5:J$500,MATCH($F326,'11.5_Outliers-Other_recovery'!$F$5:$F$500,0)),""),"")</f>
        <v/>
      </c>
      <c r="W326" s="8" t="str">
        <f>IFERROR(IF(INDEX('11.5_Outliers-Other_recovery'!$N$5:$N$500,MATCH($F326,'11.5_Outliers-Other_recovery'!$F$5:$F$500,0))&lt;&gt;"N",
INDEX('11.5_Outliers-Other_recovery'!K$5:K$500,MATCH($F326,'11.5_Outliers-Other_recovery'!$F$5:$F$500,0)),""),"")</f>
        <v/>
      </c>
      <c r="X326" s="14" t="str">
        <f>IFERROR(IF(INDEX('11.5_Outliers-Other_recovery'!$N$5:$N$500,MATCH($F326,'11.5_Outliers-Other_recovery'!$F$5:$F$500,0))&lt;&gt;"N",
INDEX('11.5_Outliers-Other_recovery'!L$5:L$500,MATCH($F326,'11.5_Outliers-Other_recovery'!$F$5:$F$500,0)),""),"")</f>
        <v/>
      </c>
      <c r="Y326" s="14" t="str">
        <f>IFERROR(IF(INDEX('11.4_Outliers-Formal_dry_recy'!$N$5:$N$500,MATCH($F326,'11.4_Outliers-Formal_dry_recy'!$F$5:$F$500,0))&lt;&gt;"N",
INDEX('11.4_Outliers-Formal_dry_recy'!J$5:J$500,MATCH($F326,'11.4_Outliers-Formal_dry_recy'!$F$5:$F$500,0)),""),"")</f>
        <v/>
      </c>
      <c r="Z326" s="8" t="str">
        <f>IFERROR(IF(INDEX('11.4_Outliers-Formal_dry_recy'!$N$5:$N$500,MATCH($F326,'11.4_Outliers-Formal_dry_recy'!$F$5:$F$500,0))&lt;&gt;"N",
INDEX('11.4_Outliers-Formal_dry_recy'!K$5:K$500,MATCH($F326,'11.4_Outliers-Formal_dry_recy'!$F$5:$F$500,0)),""),"")</f>
        <v/>
      </c>
      <c r="AA326" s="14" t="str">
        <f>IFERROR(IF(INDEX('11.4_Outliers-Formal_dry_recy'!$N$5:$N$500,MATCH($F326,'11.4_Outliers-Formal_dry_recy'!$F$5:$F$500,0))&lt;&gt;"N",
INDEX('11.4_Outliers-Formal_dry_recy'!L$5:L$500,MATCH($F326,'11.4_Outliers-Formal_dry_recy'!$F$5:$F$500,0)),""),"")</f>
        <v/>
      </c>
      <c r="AB326" s="14" t="str">
        <f>IFERROR(IF(INDEX('11.6_Outliers-Incineration'!$N$5:$N$500,MATCH($F326,'11.6_Outliers-Incineration'!$F$5:$F$500,0))&lt;&gt;"N",
INDEX('11.6_Outliers-Incineration'!J$5:J$500,MATCH($F326,'11.6_Outliers-Incineration'!$F$5:$F$500,0)),""),"")</f>
        <v/>
      </c>
      <c r="AC326" s="8" t="str">
        <f>IFERROR(IF(INDEX('11.6_Outliers-Incineration'!$N$5:$N$500,MATCH($F326,'11.6_Outliers-Incineration'!$F$5:$F$500,0))&lt;&gt;"N",
INDEX('11.6_Outliers-Incineration'!K$5:K$500,MATCH($F326,'11.6_Outliers-Incineration'!$F$5:$F$500,0)),""),"")</f>
        <v/>
      </c>
      <c r="AD326" s="14" t="str">
        <f>IFERROR(IF(INDEX('11.6_Outliers-Incineration'!$N$5:$N$500,MATCH($F326,'11.6_Outliers-Incineration'!$F$5:$F$500,0))&lt;&gt;"N",
INDEX('11.6_Outliers-Incineration'!L$5:L$500,MATCH($F326,'11.6_Outliers-Incineration'!$F$5:$F$500,0)),""),"")</f>
        <v/>
      </c>
      <c r="AE326" s="14" t="s">
        <v>1569</v>
      </c>
      <c r="AF326" s="8" t="s">
        <v>1569</v>
      </c>
      <c r="AG326" s="14" t="s">
        <v>1569</v>
      </c>
      <c r="AI326" s="5"/>
      <c r="AJ326" s="5" t="s">
        <v>1569</v>
      </c>
      <c r="AK326" s="5">
        <f t="shared" si="5"/>
        <v>2</v>
      </c>
    </row>
    <row r="327" spans="1:37" x14ac:dyDescent="0.25">
      <c r="A327" s="5" t="s">
        <v>304</v>
      </c>
      <c r="B327" s="5" t="s">
        <v>306</v>
      </c>
      <c r="C327" s="5" t="s">
        <v>305</v>
      </c>
      <c r="D327" s="5" t="s">
        <v>35</v>
      </c>
      <c r="E327" s="5" t="s">
        <v>307</v>
      </c>
      <c r="F327" s="5" t="s">
        <v>3200</v>
      </c>
      <c r="G327" s="5">
        <v>3</v>
      </c>
      <c r="H327" s="15">
        <v>1</v>
      </c>
      <c r="I327" s="4" t="s">
        <v>3202</v>
      </c>
      <c r="J327" s="13">
        <f>IFERROR(IF(INDEX('11.1_Outliers-Generation'!$N$5:$N$500,MATCH($F327,'11.1_Outliers-Generation'!$F$5:$F$500,0))&lt;&gt;"N",
INDEX('11.1_Outliers-Generation'!J$5:J$500,MATCH($F327,'11.1_Outliers-Generation'!$F$5:$F$500,0)),""),"")</f>
        <v>2.2958939338205342</v>
      </c>
      <c r="K327" s="8">
        <f>IFERROR(IF(INDEX('11.1_Outliers-Generation'!$N$5:$N$500,MATCH($F327,'11.1_Outliers-Generation'!$F$5:$F$500,0))&lt;&gt;"N",
INDEX('11.1_Outliers-Generation'!K$5:K$500,MATCH($F327,'11.1_Outliers-Generation'!$F$5:$F$500,0)),""),"")</f>
        <v>2014</v>
      </c>
      <c r="L327" s="13" t="str">
        <f>IFERROR(IF(INDEX('11.1_Outliers-Generation'!$N$5:$N$500,MATCH($F327,'11.1_Outliers-Generation'!$F$5:$F$500,0))&lt;&gt;"N",
INDEX('11.1_Outliers-Generation'!L$5:L$500,MATCH($F327,'11.1_Outliers-Generation'!$F$5:$F$500,0)),""),"")</f>
        <v>WaW_309</v>
      </c>
      <c r="M327" s="14" t="str">
        <f>IFERROR(IF(INDEX('11.2_Outliers-Collection_cov'!$N$5:$N$500,MATCH($F327,'11.2_Outliers-Collection_cov'!$F$5:$F$500,0))&lt;&gt;"N",
INDEX('11.2_Outliers-Collection_cov'!J$5:J$500,MATCH($F327,'11.2_Outliers-Collection_cov'!$F$5:$F$500,0)),""),"")</f>
        <v/>
      </c>
      <c r="N327" s="8" t="str">
        <f>IFERROR(IF(INDEX('11.2_Outliers-Collection_cov'!$N$5:$N$500,MATCH($F327,'11.2_Outliers-Collection_cov'!$F$5:$F$500,0))&lt;&gt;"N",
INDEX('11.2_Outliers-Collection_cov'!K$5:K$500,MATCH($F327,'11.2_Outliers-Collection_cov'!$F$5:$F$500,0)),""),"")</f>
        <v/>
      </c>
      <c r="O327" s="13" t="str">
        <f>IFERROR(IF(INDEX('11.2_Outliers-Collection_cov'!$N$5:$N$500,MATCH($F327,'11.2_Outliers-Collection_cov'!$F$5:$F$500,0))&lt;&gt;"N",
INDEX('11.2_Outliers-Collection_cov'!L$5:L$500,MATCH($F327,'11.2_Outliers-Collection_cov'!$F$5:$F$500,0)),""),"")</f>
        <v/>
      </c>
      <c r="P327" s="14">
        <f>IFERROR(IF(INDEX('11.3_Outliers-Plastic'!$N$5:$N$500,MATCH($F327,'11.3_Outliers-Plastic'!$F$5:$F$500,0))&lt;&gt;"N",
INDEX('11.3_Outliers-Plastic'!J$5:J$500,MATCH($F327,'11.3_Outliers-Plastic'!$F$5:$F$500,0)),""),"")</f>
        <v>10.402080416083216</v>
      </c>
      <c r="Q327" s="8">
        <f>IFERROR(IF(INDEX('11.3_Outliers-Plastic'!$N$5:$N$500,MATCH($F327,'11.3_Outliers-Plastic'!$F$5:$F$500,0))&lt;&gt;"N",
INDEX('11.3_Outliers-Plastic'!K$5:K$500,MATCH($F327,'11.3_Outliers-Plastic'!$F$5:$F$500,0)),""),"")</f>
        <v>2014</v>
      </c>
      <c r="R327" s="14" t="str">
        <f>IFERROR(IF(INDEX('11.3_Outliers-Plastic'!$N$5:$N$500,MATCH($F327,'11.3_Outliers-Plastic'!$F$5:$F$500,0))&lt;&gt;"N",
INDEX('11.3_Outliers-Plastic'!L$5:L$500,MATCH($F327,'11.3_Outliers-Plastic'!$F$5:$F$500,0)),""),"")</f>
        <v>WaW_309</v>
      </c>
      <c r="S327" s="12"/>
      <c r="T327" s="5"/>
      <c r="U327" s="5" t="s">
        <v>1569</v>
      </c>
      <c r="V327" s="14">
        <f>IFERROR(IF(INDEX('11.5_Outliers-Other_recovery'!$N$5:$N$500,MATCH($F327,'11.5_Outliers-Other_recovery'!$F$5:$F$500,0))&lt;&gt;"N",
INDEX('11.5_Outliers-Other_recovery'!J$5:J$500,MATCH($F327,'11.5_Outliers-Other_recovery'!$F$5:$F$500,0)),""),"")</f>
        <v>15</v>
      </c>
      <c r="W327" s="8">
        <f>IFERROR(IF(INDEX('11.5_Outliers-Other_recovery'!$N$5:$N$500,MATCH($F327,'11.5_Outliers-Other_recovery'!$F$5:$F$500,0))&lt;&gt;"N",
INDEX('11.5_Outliers-Other_recovery'!K$5:K$500,MATCH($F327,'11.5_Outliers-Other_recovery'!$F$5:$F$500,0)),""),"")</f>
        <v>2014</v>
      </c>
      <c r="X327" s="14" t="str">
        <f>IFERROR(IF(INDEX('11.5_Outliers-Other_recovery'!$N$5:$N$500,MATCH($F327,'11.5_Outliers-Other_recovery'!$F$5:$F$500,0))&lt;&gt;"N",
INDEX('11.5_Outliers-Other_recovery'!L$5:L$500,MATCH($F327,'11.5_Outliers-Other_recovery'!$F$5:$F$500,0)),""),"")</f>
        <v>WaW_309</v>
      </c>
      <c r="Y327" s="14">
        <f>IFERROR(IF(INDEX('11.4_Outliers-Formal_dry_recy'!$N$5:$N$500,MATCH($F327,'11.4_Outliers-Formal_dry_recy'!$F$5:$F$500,0))&lt;&gt;"N",
INDEX('11.4_Outliers-Formal_dry_recy'!J$5:J$500,MATCH($F327,'11.4_Outliers-Formal_dry_recy'!$F$5:$F$500,0)),""),"")</f>
        <v>10</v>
      </c>
      <c r="Z327" s="8">
        <f>IFERROR(IF(INDEX('11.4_Outliers-Formal_dry_recy'!$N$5:$N$500,MATCH($F327,'11.4_Outliers-Formal_dry_recy'!$F$5:$F$500,0))&lt;&gt;"N",
INDEX('11.4_Outliers-Formal_dry_recy'!K$5:K$500,MATCH($F327,'11.4_Outliers-Formal_dry_recy'!$F$5:$F$500,0)),""),"")</f>
        <v>2014</v>
      </c>
      <c r="AA327" s="14" t="str">
        <f>IFERROR(IF(INDEX('11.4_Outliers-Formal_dry_recy'!$N$5:$N$500,MATCH($F327,'11.4_Outliers-Formal_dry_recy'!$F$5:$F$500,0))&lt;&gt;"N",
INDEX('11.4_Outliers-Formal_dry_recy'!L$5:L$500,MATCH($F327,'11.4_Outliers-Formal_dry_recy'!$F$5:$F$500,0)),""),"")</f>
        <v>WaW_309</v>
      </c>
      <c r="AB327" s="14">
        <f>IFERROR(IF(INDEX('11.6_Outliers-Incineration'!$N$5:$N$500,MATCH($F327,'11.6_Outliers-Incineration'!$F$5:$F$500,0))&lt;&gt;"N",
INDEX('11.6_Outliers-Incineration'!J$5:J$500,MATCH($F327,'11.6_Outliers-Incineration'!$F$5:$F$500,0)),""),"")</f>
        <v>10</v>
      </c>
      <c r="AC327" s="8">
        <f>IFERROR(IF(INDEX('11.6_Outliers-Incineration'!$N$5:$N$500,MATCH($F327,'11.6_Outliers-Incineration'!$F$5:$F$500,0))&lt;&gt;"N",
INDEX('11.6_Outliers-Incineration'!K$5:K$500,MATCH($F327,'11.6_Outliers-Incineration'!$F$5:$F$500,0)),""),"")</f>
        <v>2014</v>
      </c>
      <c r="AD327" s="14" t="str">
        <f>IFERROR(IF(INDEX('11.6_Outliers-Incineration'!$N$5:$N$500,MATCH($F327,'11.6_Outliers-Incineration'!$F$5:$F$500,0))&lt;&gt;"N",
INDEX('11.6_Outliers-Incineration'!L$5:L$500,MATCH($F327,'11.6_Outliers-Incineration'!$F$5:$F$500,0)),""),"")</f>
        <v>WaW_309</v>
      </c>
      <c r="AE327" s="14">
        <v>100</v>
      </c>
      <c r="AF327" s="8">
        <v>2014</v>
      </c>
      <c r="AG327" s="14" t="s">
        <v>304</v>
      </c>
      <c r="AI327" s="5"/>
      <c r="AJ327" s="5" t="s">
        <v>1569</v>
      </c>
      <c r="AK327" s="5">
        <f t="shared" si="5"/>
        <v>6</v>
      </c>
    </row>
    <row r="328" spans="1:37" x14ac:dyDescent="0.25">
      <c r="A328" s="5" t="s">
        <v>308</v>
      </c>
      <c r="B328" s="5" t="s">
        <v>306</v>
      </c>
      <c r="C328" s="5" t="s">
        <v>305</v>
      </c>
      <c r="D328" s="5" t="s">
        <v>35</v>
      </c>
      <c r="E328" s="5" t="s">
        <v>309</v>
      </c>
      <c r="F328" s="5" t="s">
        <v>3201</v>
      </c>
      <c r="G328" s="5">
        <v>3</v>
      </c>
      <c r="H328" s="15">
        <v>1</v>
      </c>
      <c r="I328" s="4" t="s">
        <v>3202</v>
      </c>
      <c r="J328" s="13">
        <f>IFERROR(IF(INDEX('11.1_Outliers-Generation'!$N$5:$N$500,MATCH($F328,'11.1_Outliers-Generation'!$F$5:$F$500,0))&lt;&gt;"N",
INDEX('11.1_Outliers-Generation'!J$5:J$500,MATCH($F328,'11.1_Outliers-Generation'!$F$5:$F$500,0)),""),"")</f>
        <v>1.9785961092109545</v>
      </c>
      <c r="K328" s="8">
        <f>IFERROR(IF(INDEX('11.1_Outliers-Generation'!$N$5:$N$500,MATCH($F328,'11.1_Outliers-Generation'!$F$5:$F$500,0))&lt;&gt;"N",
INDEX('11.1_Outliers-Generation'!K$5:K$500,MATCH($F328,'11.1_Outliers-Generation'!$F$5:$F$500,0)),""),"")</f>
        <v>2014</v>
      </c>
      <c r="L328" s="13" t="str">
        <f>IFERROR(IF(INDEX('11.1_Outliers-Generation'!$N$5:$N$500,MATCH($F328,'11.1_Outliers-Generation'!$F$5:$F$500,0))&lt;&gt;"N",
INDEX('11.1_Outliers-Generation'!L$5:L$500,MATCH($F328,'11.1_Outliers-Generation'!$F$5:$F$500,0)),""),"")</f>
        <v>WaW_310</v>
      </c>
      <c r="M328" s="14" t="str">
        <f>IFERROR(IF(INDEX('11.2_Outliers-Collection_cov'!$N$5:$N$500,MATCH($F328,'11.2_Outliers-Collection_cov'!$F$5:$F$500,0))&lt;&gt;"N",
INDEX('11.2_Outliers-Collection_cov'!J$5:J$500,MATCH($F328,'11.2_Outliers-Collection_cov'!$F$5:$F$500,0)),""),"")</f>
        <v/>
      </c>
      <c r="N328" s="8" t="str">
        <f>IFERROR(IF(INDEX('11.2_Outliers-Collection_cov'!$N$5:$N$500,MATCH($F328,'11.2_Outliers-Collection_cov'!$F$5:$F$500,0))&lt;&gt;"N",
INDEX('11.2_Outliers-Collection_cov'!K$5:K$500,MATCH($F328,'11.2_Outliers-Collection_cov'!$F$5:$F$500,0)),""),"")</f>
        <v/>
      </c>
      <c r="O328" s="13" t="str">
        <f>IFERROR(IF(INDEX('11.2_Outliers-Collection_cov'!$N$5:$N$500,MATCH($F328,'11.2_Outliers-Collection_cov'!$F$5:$F$500,0))&lt;&gt;"N",
INDEX('11.2_Outliers-Collection_cov'!L$5:L$500,MATCH($F328,'11.2_Outliers-Collection_cov'!$F$5:$F$500,0)),""),"")</f>
        <v/>
      </c>
      <c r="P328" s="14">
        <f>IFERROR(IF(INDEX('11.3_Outliers-Plastic'!$N$5:$N$500,MATCH($F328,'11.3_Outliers-Plastic'!$F$5:$F$500,0))&lt;&gt;"N",
INDEX('11.3_Outliers-Plastic'!J$5:J$500,MATCH($F328,'11.3_Outliers-Plastic'!$F$5:$F$500,0)),""),"")</f>
        <v>8.1918081918081906</v>
      </c>
      <c r="Q328" s="8">
        <f>IFERROR(IF(INDEX('11.3_Outliers-Plastic'!$N$5:$N$500,MATCH($F328,'11.3_Outliers-Plastic'!$F$5:$F$500,0))&lt;&gt;"N",
INDEX('11.3_Outliers-Plastic'!K$5:K$500,MATCH($F328,'11.3_Outliers-Plastic'!$F$5:$F$500,0)),""),"")</f>
        <v>2014</v>
      </c>
      <c r="R328" s="14" t="str">
        <f>IFERROR(IF(INDEX('11.3_Outliers-Plastic'!$N$5:$N$500,MATCH($F328,'11.3_Outliers-Plastic'!$F$5:$F$500,0))&lt;&gt;"N",
INDEX('11.3_Outliers-Plastic'!L$5:L$500,MATCH($F328,'11.3_Outliers-Plastic'!$F$5:$F$500,0)),""),"")</f>
        <v>WaW_310</v>
      </c>
      <c r="S328" s="12"/>
      <c r="T328" s="5"/>
      <c r="U328" s="5" t="s">
        <v>1569</v>
      </c>
      <c r="V328" s="14">
        <f>IFERROR(IF(INDEX('11.5_Outliers-Other_recovery'!$N$5:$N$500,MATCH($F328,'11.5_Outliers-Other_recovery'!$F$5:$F$500,0))&lt;&gt;"N",
INDEX('11.5_Outliers-Other_recovery'!J$5:J$500,MATCH($F328,'11.5_Outliers-Other_recovery'!$F$5:$F$500,0)),""),"")</f>
        <v>0</v>
      </c>
      <c r="W328" s="8">
        <f>IFERROR(IF(INDEX('11.5_Outliers-Other_recovery'!$N$5:$N$500,MATCH($F328,'11.5_Outliers-Other_recovery'!$F$5:$F$500,0))&lt;&gt;"N",
INDEX('11.5_Outliers-Other_recovery'!K$5:K$500,MATCH($F328,'11.5_Outliers-Other_recovery'!$F$5:$F$500,0)),""),"")</f>
        <v>2014</v>
      </c>
      <c r="X328" s="14" t="str">
        <f>IFERROR(IF(INDEX('11.5_Outliers-Other_recovery'!$N$5:$N$500,MATCH($F328,'11.5_Outliers-Other_recovery'!$F$5:$F$500,0))&lt;&gt;"N",
INDEX('11.5_Outliers-Other_recovery'!L$5:L$500,MATCH($F328,'11.5_Outliers-Other_recovery'!$F$5:$F$500,0)),""),"")</f>
        <v>WaW_310</v>
      </c>
      <c r="Y328" s="14">
        <f>IFERROR(IF(INDEX('11.4_Outliers-Formal_dry_recy'!$N$5:$N$500,MATCH($F328,'11.4_Outliers-Formal_dry_recy'!$F$5:$F$500,0))&lt;&gt;"N",
INDEX('11.4_Outliers-Formal_dry_recy'!J$5:J$500,MATCH($F328,'11.4_Outliers-Formal_dry_recy'!$F$5:$F$500,0)),""),"")</f>
        <v>32</v>
      </c>
      <c r="Z328" s="8">
        <f>IFERROR(IF(INDEX('11.4_Outliers-Formal_dry_recy'!$N$5:$N$500,MATCH($F328,'11.4_Outliers-Formal_dry_recy'!$F$5:$F$500,0))&lt;&gt;"N",
INDEX('11.4_Outliers-Formal_dry_recy'!K$5:K$500,MATCH($F328,'11.4_Outliers-Formal_dry_recy'!$F$5:$F$500,0)),""),"")</f>
        <v>2014</v>
      </c>
      <c r="AA328" s="14" t="str">
        <f>IFERROR(IF(INDEX('11.4_Outliers-Formal_dry_recy'!$N$5:$N$500,MATCH($F328,'11.4_Outliers-Formal_dry_recy'!$F$5:$F$500,0))&lt;&gt;"N",
INDEX('11.4_Outliers-Formal_dry_recy'!L$5:L$500,MATCH($F328,'11.4_Outliers-Formal_dry_recy'!$F$5:$F$500,0)),""),"")</f>
        <v>WaW_310</v>
      </c>
      <c r="AB328" s="14">
        <f>IFERROR(IF(INDEX('11.6_Outliers-Incineration'!$N$5:$N$500,MATCH($F328,'11.6_Outliers-Incineration'!$F$5:$F$500,0))&lt;&gt;"N",
INDEX('11.6_Outliers-Incineration'!J$5:J$500,MATCH($F328,'11.6_Outliers-Incineration'!$F$5:$F$500,0)),""),"")</f>
        <v>0</v>
      </c>
      <c r="AC328" s="8">
        <f>IFERROR(IF(INDEX('11.6_Outliers-Incineration'!$N$5:$N$500,MATCH($F328,'11.6_Outliers-Incineration'!$F$5:$F$500,0))&lt;&gt;"N",
INDEX('11.6_Outliers-Incineration'!K$5:K$500,MATCH($F328,'11.6_Outliers-Incineration'!$F$5:$F$500,0)),""),"")</f>
        <v>2014</v>
      </c>
      <c r="AD328" s="14" t="str">
        <f>IFERROR(IF(INDEX('11.6_Outliers-Incineration'!$N$5:$N$500,MATCH($F328,'11.6_Outliers-Incineration'!$F$5:$F$500,0))&lt;&gt;"N",
INDEX('11.6_Outliers-Incineration'!L$5:L$500,MATCH($F328,'11.6_Outliers-Incineration'!$F$5:$F$500,0)),""),"")</f>
        <v>WaW_310</v>
      </c>
      <c r="AE328" s="14">
        <v>100</v>
      </c>
      <c r="AF328" s="8">
        <v>2014</v>
      </c>
      <c r="AG328" s="14" t="s">
        <v>308</v>
      </c>
      <c r="AI328" s="5"/>
      <c r="AJ328" s="5" t="s">
        <v>1569</v>
      </c>
      <c r="AK328" s="5">
        <f t="shared" si="5"/>
        <v>6</v>
      </c>
    </row>
    <row r="329" spans="1:37" x14ac:dyDescent="0.25">
      <c r="A329" s="5" t="s">
        <v>964</v>
      </c>
      <c r="B329" s="5" t="s">
        <v>967</v>
      </c>
      <c r="C329" s="5" t="s">
        <v>966</v>
      </c>
      <c r="D329" s="5" t="s">
        <v>620</v>
      </c>
      <c r="E329" s="5" t="s">
        <v>968</v>
      </c>
      <c r="F329" s="5" t="s">
        <v>965</v>
      </c>
      <c r="G329" s="5">
        <v>2</v>
      </c>
      <c r="H329" s="15">
        <v>1</v>
      </c>
      <c r="I329" s="4"/>
      <c r="J329" s="13" t="str">
        <f>IFERROR(IF(INDEX('11.1_Outliers-Generation'!$N$5:$N$500,MATCH($F329,'11.1_Outliers-Generation'!$F$5:$F$500,0))&lt;&gt;"N",
INDEX('11.1_Outliers-Generation'!J$5:J$500,MATCH($F329,'11.1_Outliers-Generation'!$F$5:$F$500,0)),""),"")</f>
        <v/>
      </c>
      <c r="K329" s="8" t="str">
        <f>IFERROR(IF(INDEX('11.1_Outliers-Generation'!$N$5:$N$500,MATCH($F329,'11.1_Outliers-Generation'!$F$5:$F$500,0))&lt;&gt;"N",
INDEX('11.1_Outliers-Generation'!K$5:K$500,MATCH($F329,'11.1_Outliers-Generation'!$F$5:$F$500,0)),""),"")</f>
        <v/>
      </c>
      <c r="L329" s="13" t="str">
        <f>IFERROR(IF(INDEX('11.1_Outliers-Generation'!$N$5:$N$500,MATCH($F329,'11.1_Outliers-Generation'!$F$5:$F$500,0))&lt;&gt;"N",
INDEX('11.1_Outliers-Generation'!L$5:L$500,MATCH($F329,'11.1_Outliers-Generation'!$F$5:$F$500,0)),""),"")</f>
        <v/>
      </c>
      <c r="M329" s="14">
        <f>IFERROR(IF(INDEX('11.2_Outliers-Collection_cov'!$N$5:$N$500,MATCH($F329,'11.2_Outliers-Collection_cov'!$F$5:$F$500,0))&lt;&gt;"N",
INDEX('11.2_Outliers-Collection_cov'!J$5:J$500,MATCH($F329,'11.2_Outliers-Collection_cov'!$F$5:$F$500,0)),""),"")</f>
        <v>93</v>
      </c>
      <c r="N329" s="8">
        <f>IFERROR(IF(INDEX('11.2_Outliers-Collection_cov'!$N$5:$N$500,MATCH($F329,'11.2_Outliers-Collection_cov'!$F$5:$F$500,0))&lt;&gt;"N",
INDEX('11.2_Outliers-Collection_cov'!K$5:K$500,MATCH($F329,'11.2_Outliers-Collection_cov'!$F$5:$F$500,0)),""),"")</f>
        <v>2016</v>
      </c>
      <c r="O329" s="13" t="str">
        <f>IFERROR(IF(INDEX('11.2_Outliers-Collection_cov'!$N$5:$N$500,MATCH($F329,'11.2_Outliers-Collection_cov'!$F$5:$F$500,0))&lt;&gt;"N",
INDEX('11.2_Outliers-Collection_cov'!L$5:L$500,MATCH($F329,'11.2_Outliers-Collection_cov'!$F$5:$F$500,0)),""),"")</f>
        <v>WaW_311</v>
      </c>
      <c r="P329" s="14">
        <f>IFERROR(IF(INDEX('11.3_Outliers-Plastic'!$N$5:$N$500,MATCH($F329,'11.3_Outliers-Plastic'!$F$5:$F$500,0))&lt;&gt;"N",
INDEX('11.3_Outliers-Plastic'!J$5:J$500,MATCH($F329,'11.3_Outliers-Plastic'!$F$5:$F$500,0)),""),"")</f>
        <v>9.1816367265469054</v>
      </c>
      <c r="Q329" s="8">
        <f>IFERROR(IF(INDEX('11.3_Outliers-Plastic'!$N$5:$N$500,MATCH($F329,'11.3_Outliers-Plastic'!$F$5:$F$500,0))&lt;&gt;"N",
INDEX('11.3_Outliers-Plastic'!K$5:K$500,MATCH($F329,'11.3_Outliers-Plastic'!$F$5:$F$500,0)),""),"")</f>
        <v>2016</v>
      </c>
      <c r="R329" s="14" t="str">
        <f>IFERROR(IF(INDEX('11.3_Outliers-Plastic'!$N$5:$N$500,MATCH($F329,'11.3_Outliers-Plastic'!$F$5:$F$500,0))&lt;&gt;"N",
INDEX('11.3_Outliers-Plastic'!L$5:L$500,MATCH($F329,'11.3_Outliers-Plastic'!$F$5:$F$500,0)),""),"")</f>
        <v>WaW_311</v>
      </c>
      <c r="S329" s="12"/>
      <c r="T329" s="5"/>
      <c r="U329" s="5" t="s">
        <v>1569</v>
      </c>
      <c r="V329" s="14">
        <f>IFERROR(IF(INDEX('11.5_Outliers-Other_recovery'!$N$5:$N$500,MATCH($F329,'11.5_Outliers-Other_recovery'!$F$5:$F$500,0))&lt;&gt;"N",
INDEX('11.5_Outliers-Other_recovery'!J$5:J$500,MATCH($F329,'11.5_Outliers-Other_recovery'!$F$5:$F$500,0)),""),"")</f>
        <v>0.97029108732619784</v>
      </c>
      <c r="W329" s="8">
        <f>IFERROR(IF(INDEX('11.5_Outliers-Other_recovery'!$N$5:$N$500,MATCH($F329,'11.5_Outliers-Other_recovery'!$F$5:$F$500,0))&lt;&gt;"N",
INDEX('11.5_Outliers-Other_recovery'!K$5:K$500,MATCH($F329,'11.5_Outliers-Other_recovery'!$F$5:$F$500,0)),""),"")</f>
        <v>2016</v>
      </c>
      <c r="X329" s="14" t="str">
        <f>IFERROR(IF(INDEX('11.5_Outliers-Other_recovery'!$N$5:$N$500,MATCH($F329,'11.5_Outliers-Other_recovery'!$F$5:$F$500,0))&lt;&gt;"N",
INDEX('11.5_Outliers-Other_recovery'!L$5:L$500,MATCH($F329,'11.5_Outliers-Other_recovery'!$F$5:$F$500,0)),""),"")</f>
        <v>WaW_311</v>
      </c>
      <c r="Y329" s="14">
        <f>IFERROR(IF(INDEX('11.4_Outliers-Formal_dry_recy'!$N$5:$N$500,MATCH($F329,'11.4_Outliers-Formal_dry_recy'!$F$5:$F$500,0))&lt;&gt;"N",
INDEX('11.4_Outliers-Formal_dry_recy'!J$5:J$500,MATCH($F329,'11.4_Outliers-Formal_dry_recy'!$F$5:$F$500,0)),""),"")</f>
        <v>0</v>
      </c>
      <c r="Z329" s="8">
        <f>IFERROR(IF(INDEX('11.4_Outliers-Formal_dry_recy'!$N$5:$N$500,MATCH($F329,'11.4_Outliers-Formal_dry_recy'!$F$5:$F$500,0))&lt;&gt;"N",
INDEX('11.4_Outliers-Formal_dry_recy'!K$5:K$500,MATCH($F329,'11.4_Outliers-Formal_dry_recy'!$F$5:$F$500,0)),""),"")</f>
        <v>2016</v>
      </c>
      <c r="AA329" s="14" t="str">
        <f>IFERROR(IF(INDEX('11.4_Outliers-Formal_dry_recy'!$N$5:$N$500,MATCH($F329,'11.4_Outliers-Formal_dry_recy'!$F$5:$F$500,0))&lt;&gt;"N",
INDEX('11.4_Outliers-Formal_dry_recy'!L$5:L$500,MATCH($F329,'11.4_Outliers-Formal_dry_recy'!$F$5:$F$500,0)),""),"")</f>
        <v>WaW_311</v>
      </c>
      <c r="AB329" s="14">
        <f>IFERROR(IF(INDEX('11.6_Outliers-Incineration'!$N$5:$N$500,MATCH($F329,'11.6_Outliers-Incineration'!$F$5:$F$500,0))&lt;&gt;"N",
INDEX('11.6_Outliers-Incineration'!J$5:J$500,MATCH($F329,'11.6_Outliers-Incineration'!$F$5:$F$500,0)),""),"")</f>
        <v>0</v>
      </c>
      <c r="AC329" s="8">
        <f>IFERROR(IF(INDEX('11.6_Outliers-Incineration'!$N$5:$N$500,MATCH($F329,'11.6_Outliers-Incineration'!$F$5:$F$500,0))&lt;&gt;"N",
INDEX('11.6_Outliers-Incineration'!K$5:K$500,MATCH($F329,'11.6_Outliers-Incineration'!$F$5:$F$500,0)),""),"")</f>
        <v>2016</v>
      </c>
      <c r="AD329" s="14" t="str">
        <f>IFERROR(IF(INDEX('11.6_Outliers-Incineration'!$N$5:$N$500,MATCH($F329,'11.6_Outliers-Incineration'!$F$5:$F$500,0))&lt;&gt;"N",
INDEX('11.6_Outliers-Incineration'!L$5:L$500,MATCH($F329,'11.6_Outliers-Incineration'!$F$5:$F$500,0)),""),"")</f>
        <v>WaW_311</v>
      </c>
      <c r="AE329" s="14">
        <v>0</v>
      </c>
      <c r="AF329" s="8">
        <v>2016</v>
      </c>
      <c r="AG329" s="14" t="s">
        <v>964</v>
      </c>
      <c r="AI329" s="5"/>
      <c r="AJ329" s="5" t="s">
        <v>1569</v>
      </c>
      <c r="AK329" s="5">
        <f t="shared" si="5"/>
        <v>6</v>
      </c>
    </row>
    <row r="330" spans="1:37" x14ac:dyDescent="0.25">
      <c r="A330" s="5" t="s">
        <v>969</v>
      </c>
      <c r="B330" s="5" t="s">
        <v>967</v>
      </c>
      <c r="C330" s="5" t="s">
        <v>966</v>
      </c>
      <c r="D330" s="5" t="s">
        <v>620</v>
      </c>
      <c r="E330" s="5" t="s">
        <v>1589</v>
      </c>
      <c r="F330" s="5" t="s">
        <v>970</v>
      </c>
      <c r="G330" s="5">
        <v>2</v>
      </c>
      <c r="H330" s="15">
        <v>1</v>
      </c>
      <c r="I330" s="4"/>
      <c r="J330" s="13">
        <f>IFERROR(IF(INDEX('11.1_Outliers-Generation'!$N$5:$N$500,MATCH($F330,'11.1_Outliers-Generation'!$F$5:$F$500,0))&lt;&gt;"N",
INDEX('11.1_Outliers-Generation'!J$5:J$500,MATCH($F330,'11.1_Outliers-Generation'!$F$5:$F$500,0)),""),"")</f>
        <v>0.97849469716192294</v>
      </c>
      <c r="K330" s="8">
        <f>IFERROR(IF(INDEX('11.1_Outliers-Generation'!$N$5:$N$500,MATCH($F330,'11.1_Outliers-Generation'!$F$5:$F$500,0))&lt;&gt;"N",
INDEX('11.1_Outliers-Generation'!K$5:K$500,MATCH($F330,'11.1_Outliers-Generation'!$F$5:$F$500,0)),""),"")</f>
        <v>2016</v>
      </c>
      <c r="L330" s="13" t="str">
        <f>IFERROR(IF(INDEX('11.1_Outliers-Generation'!$N$5:$N$500,MATCH($F330,'11.1_Outliers-Generation'!$F$5:$F$500,0))&lt;&gt;"N",
INDEX('11.1_Outliers-Generation'!L$5:L$500,MATCH($F330,'11.1_Outliers-Generation'!$F$5:$F$500,0)),""),"")</f>
        <v>WaW_312</v>
      </c>
      <c r="M330" s="14">
        <f>IFERROR(IF(INDEX('11.2_Outliers-Collection_cov'!$N$5:$N$500,MATCH($F330,'11.2_Outliers-Collection_cov'!$F$5:$F$500,0))&lt;&gt;"N",
INDEX('11.2_Outliers-Collection_cov'!J$5:J$500,MATCH($F330,'11.2_Outliers-Collection_cov'!$F$5:$F$500,0)),""),"")</f>
        <v>95.4</v>
      </c>
      <c r="N330" s="8">
        <f>IFERROR(IF(INDEX('11.2_Outliers-Collection_cov'!$N$5:$N$500,MATCH($F330,'11.2_Outliers-Collection_cov'!$F$5:$F$500,0))&lt;&gt;"N",
INDEX('11.2_Outliers-Collection_cov'!K$5:K$500,MATCH($F330,'11.2_Outliers-Collection_cov'!$F$5:$F$500,0)),""),"")</f>
        <v>2016</v>
      </c>
      <c r="O330" s="13" t="str">
        <f>IFERROR(IF(INDEX('11.2_Outliers-Collection_cov'!$N$5:$N$500,MATCH($F330,'11.2_Outliers-Collection_cov'!$F$5:$F$500,0))&lt;&gt;"N",
INDEX('11.2_Outliers-Collection_cov'!L$5:L$500,MATCH($F330,'11.2_Outliers-Collection_cov'!$F$5:$F$500,0)),""),"")</f>
        <v>WaW_312</v>
      </c>
      <c r="P330" s="14">
        <f>IFERROR(IF(INDEX('11.3_Outliers-Plastic'!$N$5:$N$500,MATCH($F330,'11.3_Outliers-Plastic'!$F$5:$F$500,0))&lt;&gt;"N",
INDEX('11.3_Outliers-Plastic'!J$5:J$500,MATCH($F330,'11.3_Outliers-Plastic'!$F$5:$F$500,0)),""),"")</f>
        <v>10.51051051051051</v>
      </c>
      <c r="Q330" s="8">
        <f>IFERROR(IF(INDEX('11.3_Outliers-Plastic'!$N$5:$N$500,MATCH($F330,'11.3_Outliers-Plastic'!$F$5:$F$500,0))&lt;&gt;"N",
INDEX('11.3_Outliers-Plastic'!K$5:K$500,MATCH($F330,'11.3_Outliers-Plastic'!$F$5:$F$500,0)),""),"")</f>
        <v>2016</v>
      </c>
      <c r="R330" s="14" t="str">
        <f>IFERROR(IF(INDEX('11.3_Outliers-Plastic'!$N$5:$N$500,MATCH($F330,'11.3_Outliers-Plastic'!$F$5:$F$500,0))&lt;&gt;"N",
INDEX('11.3_Outliers-Plastic'!L$5:L$500,MATCH($F330,'11.3_Outliers-Plastic'!$F$5:$F$500,0)),""),"")</f>
        <v>WaW_312</v>
      </c>
      <c r="S330" s="12"/>
      <c r="T330" s="5"/>
      <c r="U330" s="5" t="s">
        <v>1569</v>
      </c>
      <c r="V330" s="14">
        <f>IFERROR(IF(INDEX('11.5_Outliers-Other_recovery'!$N$5:$N$500,MATCH($F330,'11.5_Outliers-Other_recovery'!$F$5:$F$500,0))&lt;&gt;"N",
INDEX('11.5_Outliers-Other_recovery'!J$5:J$500,MATCH($F330,'11.5_Outliers-Other_recovery'!$F$5:$F$500,0)),""),"")</f>
        <v>0.53937432578209277</v>
      </c>
      <c r="W330" s="8">
        <f>IFERROR(IF(INDEX('11.5_Outliers-Other_recovery'!$N$5:$N$500,MATCH($F330,'11.5_Outliers-Other_recovery'!$F$5:$F$500,0))&lt;&gt;"N",
INDEX('11.5_Outliers-Other_recovery'!K$5:K$500,MATCH($F330,'11.5_Outliers-Other_recovery'!$F$5:$F$500,0)),""),"")</f>
        <v>2016</v>
      </c>
      <c r="X330" s="14" t="str">
        <f>IFERROR(IF(INDEX('11.5_Outliers-Other_recovery'!$N$5:$N$500,MATCH($F330,'11.5_Outliers-Other_recovery'!$F$5:$F$500,0))&lt;&gt;"N",
INDEX('11.5_Outliers-Other_recovery'!L$5:L$500,MATCH($F330,'11.5_Outliers-Other_recovery'!$F$5:$F$500,0)),""),"")</f>
        <v>WaW_312</v>
      </c>
      <c r="Y330" s="14">
        <f>IFERROR(IF(INDEX('11.4_Outliers-Formal_dry_recy'!$N$5:$N$500,MATCH($F330,'11.4_Outliers-Formal_dry_recy'!$F$5:$F$500,0))&lt;&gt;"N",
INDEX('11.4_Outliers-Formal_dry_recy'!J$5:J$500,MATCH($F330,'11.4_Outliers-Formal_dry_recy'!$F$5:$F$500,0)),""),"")</f>
        <v>0</v>
      </c>
      <c r="Z330" s="8">
        <f>IFERROR(IF(INDEX('11.4_Outliers-Formal_dry_recy'!$N$5:$N$500,MATCH($F330,'11.4_Outliers-Formal_dry_recy'!$F$5:$F$500,0))&lt;&gt;"N",
INDEX('11.4_Outliers-Formal_dry_recy'!K$5:K$500,MATCH($F330,'11.4_Outliers-Formal_dry_recy'!$F$5:$F$500,0)),""),"")</f>
        <v>2016</v>
      </c>
      <c r="AA330" s="14" t="str">
        <f>IFERROR(IF(INDEX('11.4_Outliers-Formal_dry_recy'!$N$5:$N$500,MATCH($F330,'11.4_Outliers-Formal_dry_recy'!$F$5:$F$500,0))&lt;&gt;"N",
INDEX('11.4_Outliers-Formal_dry_recy'!L$5:L$500,MATCH($F330,'11.4_Outliers-Formal_dry_recy'!$F$5:$F$500,0)),""),"")</f>
        <v>WaW_312</v>
      </c>
      <c r="AB330" s="14">
        <f>IFERROR(IF(INDEX('11.6_Outliers-Incineration'!$N$5:$N$500,MATCH($F330,'11.6_Outliers-Incineration'!$F$5:$F$500,0))&lt;&gt;"N",
INDEX('11.6_Outliers-Incineration'!J$5:J$500,MATCH($F330,'11.6_Outliers-Incineration'!$F$5:$F$500,0)),""),"")</f>
        <v>0</v>
      </c>
      <c r="AC330" s="8">
        <f>IFERROR(IF(INDEX('11.6_Outliers-Incineration'!$N$5:$N$500,MATCH($F330,'11.6_Outliers-Incineration'!$F$5:$F$500,0))&lt;&gt;"N",
INDEX('11.6_Outliers-Incineration'!K$5:K$500,MATCH($F330,'11.6_Outliers-Incineration'!$F$5:$F$500,0)),""),"")</f>
        <v>2016</v>
      </c>
      <c r="AD330" s="14" t="str">
        <f>IFERROR(IF(INDEX('11.6_Outliers-Incineration'!$N$5:$N$500,MATCH($F330,'11.6_Outliers-Incineration'!$F$5:$F$500,0))&lt;&gt;"N",
INDEX('11.6_Outliers-Incineration'!L$5:L$500,MATCH($F330,'11.6_Outliers-Incineration'!$F$5:$F$500,0)),""),"")</f>
        <v>WaW_312</v>
      </c>
      <c r="AE330" s="14">
        <v>0</v>
      </c>
      <c r="AF330" s="8">
        <v>2016</v>
      </c>
      <c r="AG330" s="14" t="s">
        <v>969</v>
      </c>
      <c r="AI330" s="5"/>
      <c r="AJ330" s="5" t="s">
        <v>1569</v>
      </c>
      <c r="AK330" s="5">
        <f t="shared" si="5"/>
        <v>7</v>
      </c>
    </row>
    <row r="331" spans="1:37" x14ac:dyDescent="0.25">
      <c r="A331" s="5" t="s">
        <v>971</v>
      </c>
      <c r="B331" s="5" t="s">
        <v>967</v>
      </c>
      <c r="C331" s="5" t="s">
        <v>966</v>
      </c>
      <c r="D331" s="5" t="s">
        <v>620</v>
      </c>
      <c r="E331" s="5" t="s">
        <v>973</v>
      </c>
      <c r="F331" s="5" t="s">
        <v>972</v>
      </c>
      <c r="G331" s="5">
        <v>2</v>
      </c>
      <c r="H331" s="15">
        <v>1</v>
      </c>
      <c r="I331" s="4"/>
      <c r="J331" s="13">
        <f>IFERROR(IF(INDEX('11.1_Outliers-Generation'!$N$5:$N$500,MATCH($F331,'11.1_Outliers-Generation'!$F$5:$F$500,0))&lt;&gt;"N",
INDEX('11.1_Outliers-Generation'!J$5:J$500,MATCH($F331,'11.1_Outliers-Generation'!$F$5:$F$500,0)),""),"")</f>
        <v>0.72716016213627388</v>
      </c>
      <c r="K331" s="8">
        <f>IFERROR(IF(INDEX('11.1_Outliers-Generation'!$N$5:$N$500,MATCH($F331,'11.1_Outliers-Generation'!$F$5:$F$500,0))&lt;&gt;"N",
INDEX('11.1_Outliers-Generation'!K$5:K$500,MATCH($F331,'11.1_Outliers-Generation'!$F$5:$F$500,0)),""),"")</f>
        <v>2016</v>
      </c>
      <c r="L331" s="13" t="str">
        <f>IFERROR(IF(INDEX('11.1_Outliers-Generation'!$N$5:$N$500,MATCH($F331,'11.1_Outliers-Generation'!$F$5:$F$500,0))&lt;&gt;"N",
INDEX('11.1_Outliers-Generation'!L$5:L$500,MATCH($F331,'11.1_Outliers-Generation'!$F$5:$F$500,0)),""),"")</f>
        <v>WaW_313</v>
      </c>
      <c r="M331" s="14">
        <f>IFERROR(IF(INDEX('11.2_Outliers-Collection_cov'!$N$5:$N$500,MATCH($F331,'11.2_Outliers-Collection_cov'!$F$5:$F$500,0))&lt;&gt;"N",
INDEX('11.2_Outliers-Collection_cov'!J$5:J$500,MATCH($F331,'11.2_Outliers-Collection_cov'!$F$5:$F$500,0)),""),"")</f>
        <v>71</v>
      </c>
      <c r="N331" s="8">
        <f>IFERROR(IF(INDEX('11.2_Outliers-Collection_cov'!$N$5:$N$500,MATCH($F331,'11.2_Outliers-Collection_cov'!$F$5:$F$500,0))&lt;&gt;"N",
INDEX('11.2_Outliers-Collection_cov'!K$5:K$500,MATCH($F331,'11.2_Outliers-Collection_cov'!$F$5:$F$500,0)),""),"")</f>
        <v>2016</v>
      </c>
      <c r="O331" s="13" t="str">
        <f>IFERROR(IF(INDEX('11.2_Outliers-Collection_cov'!$N$5:$N$500,MATCH($F331,'11.2_Outliers-Collection_cov'!$F$5:$F$500,0))&lt;&gt;"N",
INDEX('11.2_Outliers-Collection_cov'!L$5:L$500,MATCH($F331,'11.2_Outliers-Collection_cov'!$F$5:$F$500,0)),""),"")</f>
        <v>WaW_313</v>
      </c>
      <c r="P331" s="14">
        <f>IFERROR(IF(INDEX('11.3_Outliers-Plastic'!$N$5:$N$500,MATCH($F331,'11.3_Outliers-Plastic'!$F$5:$F$500,0))&lt;&gt;"N",
INDEX('11.3_Outliers-Plastic'!J$5:J$500,MATCH($F331,'11.3_Outliers-Plastic'!$F$5:$F$500,0)),""),"")</f>
        <v>10.51051051051051</v>
      </c>
      <c r="Q331" s="8">
        <f>IFERROR(IF(INDEX('11.3_Outliers-Plastic'!$N$5:$N$500,MATCH($F331,'11.3_Outliers-Plastic'!$F$5:$F$500,0))&lt;&gt;"N",
INDEX('11.3_Outliers-Plastic'!K$5:K$500,MATCH($F331,'11.3_Outliers-Plastic'!$F$5:$F$500,0)),""),"")</f>
        <v>2016</v>
      </c>
      <c r="R331" s="14" t="str">
        <f>IFERROR(IF(INDEX('11.3_Outliers-Plastic'!$N$5:$N$500,MATCH($F331,'11.3_Outliers-Plastic'!$F$5:$F$500,0))&lt;&gt;"N",
INDEX('11.3_Outliers-Plastic'!L$5:L$500,MATCH($F331,'11.3_Outliers-Plastic'!$F$5:$F$500,0)),""),"")</f>
        <v>WaW_313</v>
      </c>
      <c r="S331" s="12"/>
      <c r="T331" s="5"/>
      <c r="U331" s="5" t="s">
        <v>1569</v>
      </c>
      <c r="V331" s="14">
        <f>IFERROR(IF(INDEX('11.5_Outliers-Other_recovery'!$N$5:$N$500,MATCH($F331,'11.5_Outliers-Other_recovery'!$F$5:$F$500,0))&lt;&gt;"N",
INDEX('11.5_Outliers-Other_recovery'!J$5:J$500,MATCH($F331,'11.5_Outliers-Other_recovery'!$F$5:$F$500,0)),""),"")</f>
        <v>18.758256274768822</v>
      </c>
      <c r="W331" s="8">
        <f>IFERROR(IF(INDEX('11.5_Outliers-Other_recovery'!$N$5:$N$500,MATCH($F331,'11.5_Outliers-Other_recovery'!$F$5:$F$500,0))&lt;&gt;"N",
INDEX('11.5_Outliers-Other_recovery'!K$5:K$500,MATCH($F331,'11.5_Outliers-Other_recovery'!$F$5:$F$500,0)),""),"")</f>
        <v>2016</v>
      </c>
      <c r="X331" s="14" t="str">
        <f>IFERROR(IF(INDEX('11.5_Outliers-Other_recovery'!$N$5:$N$500,MATCH($F331,'11.5_Outliers-Other_recovery'!$F$5:$F$500,0))&lt;&gt;"N",
INDEX('11.5_Outliers-Other_recovery'!L$5:L$500,MATCH($F331,'11.5_Outliers-Other_recovery'!$F$5:$F$500,0)),""),"")</f>
        <v>WaW_313</v>
      </c>
      <c r="Y331" s="14">
        <f>IFERROR(IF(INDEX('11.4_Outliers-Formal_dry_recy'!$N$5:$N$500,MATCH($F331,'11.4_Outliers-Formal_dry_recy'!$F$5:$F$500,0))&lt;&gt;"N",
INDEX('11.4_Outliers-Formal_dry_recy'!J$5:J$500,MATCH($F331,'11.4_Outliers-Formal_dry_recy'!$F$5:$F$500,0)),""),"")</f>
        <v>0</v>
      </c>
      <c r="Z331" s="8">
        <f>IFERROR(IF(INDEX('11.4_Outliers-Formal_dry_recy'!$N$5:$N$500,MATCH($F331,'11.4_Outliers-Formal_dry_recy'!$F$5:$F$500,0))&lt;&gt;"N",
INDEX('11.4_Outliers-Formal_dry_recy'!K$5:K$500,MATCH($F331,'11.4_Outliers-Formal_dry_recy'!$F$5:$F$500,0)),""),"")</f>
        <v>2016</v>
      </c>
      <c r="AA331" s="14" t="str">
        <f>IFERROR(IF(INDEX('11.4_Outliers-Formal_dry_recy'!$N$5:$N$500,MATCH($F331,'11.4_Outliers-Formal_dry_recy'!$F$5:$F$500,0))&lt;&gt;"N",
INDEX('11.4_Outliers-Formal_dry_recy'!L$5:L$500,MATCH($F331,'11.4_Outliers-Formal_dry_recy'!$F$5:$F$500,0)),""),"")</f>
        <v>WaW_313</v>
      </c>
      <c r="AB331" s="14">
        <f>IFERROR(IF(INDEX('11.6_Outliers-Incineration'!$N$5:$N$500,MATCH($F331,'11.6_Outliers-Incineration'!$F$5:$F$500,0))&lt;&gt;"N",
INDEX('11.6_Outliers-Incineration'!J$5:J$500,MATCH($F331,'11.6_Outliers-Incineration'!$F$5:$F$500,0)),""),"")</f>
        <v>0</v>
      </c>
      <c r="AC331" s="8">
        <f>IFERROR(IF(INDEX('11.6_Outliers-Incineration'!$N$5:$N$500,MATCH($F331,'11.6_Outliers-Incineration'!$F$5:$F$500,0))&lt;&gt;"N",
INDEX('11.6_Outliers-Incineration'!K$5:K$500,MATCH($F331,'11.6_Outliers-Incineration'!$F$5:$F$500,0)),""),"")</f>
        <v>2016</v>
      </c>
      <c r="AD331" s="14" t="str">
        <f>IFERROR(IF(INDEX('11.6_Outliers-Incineration'!$N$5:$N$500,MATCH($F331,'11.6_Outliers-Incineration'!$F$5:$F$500,0))&lt;&gt;"N",
INDEX('11.6_Outliers-Incineration'!L$5:L$500,MATCH($F331,'11.6_Outliers-Incineration'!$F$5:$F$500,0)),""),"")</f>
        <v>WaW_313</v>
      </c>
      <c r="AE331" s="14">
        <v>79.024390243902445</v>
      </c>
      <c r="AF331" s="8">
        <v>2016</v>
      </c>
      <c r="AG331" s="14" t="s">
        <v>971</v>
      </c>
      <c r="AI331" s="5"/>
      <c r="AJ331" s="5" t="s">
        <v>1569</v>
      </c>
      <c r="AK331" s="5">
        <f t="shared" si="5"/>
        <v>7</v>
      </c>
    </row>
    <row r="332" spans="1:37" x14ac:dyDescent="0.25">
      <c r="A332" s="5" t="s">
        <v>974</v>
      </c>
      <c r="B332" s="5" t="s">
        <v>967</v>
      </c>
      <c r="C332" s="5" t="s">
        <v>966</v>
      </c>
      <c r="D332" s="5" t="s">
        <v>620</v>
      </c>
      <c r="E332" s="5" t="s">
        <v>976</v>
      </c>
      <c r="F332" s="5" t="s">
        <v>975</v>
      </c>
      <c r="G332" s="5">
        <v>2</v>
      </c>
      <c r="H332" s="15">
        <v>1</v>
      </c>
      <c r="I332" s="4"/>
      <c r="J332" s="13">
        <f>IFERROR(IF(INDEX('11.1_Outliers-Generation'!$N$5:$N$500,MATCH($F332,'11.1_Outliers-Generation'!$F$5:$F$500,0))&lt;&gt;"N",
INDEX('11.1_Outliers-Generation'!J$5:J$500,MATCH($F332,'11.1_Outliers-Generation'!$F$5:$F$500,0)),""),"")</f>
        <v>1.2712743248119516</v>
      </c>
      <c r="K332" s="8">
        <f>IFERROR(IF(INDEX('11.1_Outliers-Generation'!$N$5:$N$500,MATCH($F332,'11.1_Outliers-Generation'!$F$5:$F$500,0))&lt;&gt;"N",
INDEX('11.1_Outliers-Generation'!K$5:K$500,MATCH($F332,'11.1_Outliers-Generation'!$F$5:$F$500,0)),""),"")</f>
        <v>2016</v>
      </c>
      <c r="L332" s="13" t="str">
        <f>IFERROR(IF(INDEX('11.1_Outliers-Generation'!$N$5:$N$500,MATCH($F332,'11.1_Outliers-Generation'!$F$5:$F$500,0))&lt;&gt;"N",
INDEX('11.1_Outliers-Generation'!L$5:L$500,MATCH($F332,'11.1_Outliers-Generation'!$F$5:$F$500,0)),""),"")</f>
        <v>WaW_314</v>
      </c>
      <c r="M332" s="14">
        <f>IFERROR(IF(INDEX('11.2_Outliers-Collection_cov'!$N$5:$N$500,MATCH($F332,'11.2_Outliers-Collection_cov'!$F$5:$F$500,0))&lt;&gt;"N",
INDEX('11.2_Outliers-Collection_cov'!J$5:J$500,MATCH($F332,'11.2_Outliers-Collection_cov'!$F$5:$F$500,0)),""),"")</f>
        <v>80.7</v>
      </c>
      <c r="N332" s="8">
        <f>IFERROR(IF(INDEX('11.2_Outliers-Collection_cov'!$N$5:$N$500,MATCH($F332,'11.2_Outliers-Collection_cov'!$F$5:$F$500,0))&lt;&gt;"N",
INDEX('11.2_Outliers-Collection_cov'!K$5:K$500,MATCH($F332,'11.2_Outliers-Collection_cov'!$F$5:$F$500,0)),""),"")</f>
        <v>2016</v>
      </c>
      <c r="O332" s="13" t="str">
        <f>IFERROR(IF(INDEX('11.2_Outliers-Collection_cov'!$N$5:$N$500,MATCH($F332,'11.2_Outliers-Collection_cov'!$F$5:$F$500,0))&lt;&gt;"N",
INDEX('11.2_Outliers-Collection_cov'!L$5:L$500,MATCH($F332,'11.2_Outliers-Collection_cov'!$F$5:$F$500,0)),""),"")</f>
        <v>WaW_314</v>
      </c>
      <c r="P332" s="14">
        <f>IFERROR(IF(INDEX('11.3_Outliers-Plastic'!$N$5:$N$500,MATCH($F332,'11.3_Outliers-Plastic'!$F$5:$F$500,0))&lt;&gt;"N",
INDEX('11.3_Outliers-Plastic'!J$5:J$500,MATCH($F332,'11.3_Outliers-Plastic'!$F$5:$F$500,0)),""),"")</f>
        <v>3.9999999999999996</v>
      </c>
      <c r="Q332" s="8">
        <f>IFERROR(IF(INDEX('11.3_Outliers-Plastic'!$N$5:$N$500,MATCH($F332,'11.3_Outliers-Plastic'!$F$5:$F$500,0))&lt;&gt;"N",
INDEX('11.3_Outliers-Plastic'!K$5:K$500,MATCH($F332,'11.3_Outliers-Plastic'!$F$5:$F$500,0)),""),"")</f>
        <v>2016</v>
      </c>
      <c r="R332" s="14" t="str">
        <f>IFERROR(IF(INDEX('11.3_Outliers-Plastic'!$N$5:$N$500,MATCH($F332,'11.3_Outliers-Plastic'!$F$5:$F$500,0))&lt;&gt;"N",
INDEX('11.3_Outliers-Plastic'!L$5:L$500,MATCH($F332,'11.3_Outliers-Plastic'!$F$5:$F$500,0)),""),"")</f>
        <v>WaW_314</v>
      </c>
      <c r="S332" s="12"/>
      <c r="T332" s="5"/>
      <c r="U332" s="5" t="s">
        <v>1569</v>
      </c>
      <c r="V332" s="14">
        <f>IFERROR(IF(INDEX('11.5_Outliers-Other_recovery'!$N$5:$N$500,MATCH($F332,'11.5_Outliers-Other_recovery'!$F$5:$F$500,0))&lt;&gt;"N",
INDEX('11.5_Outliers-Other_recovery'!J$5:J$500,MATCH($F332,'11.5_Outliers-Other_recovery'!$F$5:$F$500,0)),""),"")</f>
        <v>6.5701559020044558</v>
      </c>
      <c r="W332" s="8">
        <f>IFERROR(IF(INDEX('11.5_Outliers-Other_recovery'!$N$5:$N$500,MATCH($F332,'11.5_Outliers-Other_recovery'!$F$5:$F$500,0))&lt;&gt;"N",
INDEX('11.5_Outliers-Other_recovery'!K$5:K$500,MATCH($F332,'11.5_Outliers-Other_recovery'!$F$5:$F$500,0)),""),"")</f>
        <v>2016</v>
      </c>
      <c r="X332" s="14" t="str">
        <f>IFERROR(IF(INDEX('11.5_Outliers-Other_recovery'!$N$5:$N$500,MATCH($F332,'11.5_Outliers-Other_recovery'!$F$5:$F$500,0))&lt;&gt;"N",
INDEX('11.5_Outliers-Other_recovery'!L$5:L$500,MATCH($F332,'11.5_Outliers-Other_recovery'!$F$5:$F$500,0)),""),"")</f>
        <v>WaW_314</v>
      </c>
      <c r="Y332" s="14">
        <f>IFERROR(IF(INDEX('11.4_Outliers-Formal_dry_recy'!$N$5:$N$500,MATCH($F332,'11.4_Outliers-Formal_dry_recy'!$F$5:$F$500,0))&lt;&gt;"N",
INDEX('11.4_Outliers-Formal_dry_recy'!J$5:J$500,MATCH($F332,'11.4_Outliers-Formal_dry_recy'!$F$5:$F$500,0)),""),"")</f>
        <v>0</v>
      </c>
      <c r="Z332" s="8">
        <f>IFERROR(IF(INDEX('11.4_Outliers-Formal_dry_recy'!$N$5:$N$500,MATCH($F332,'11.4_Outliers-Formal_dry_recy'!$F$5:$F$500,0))&lt;&gt;"N",
INDEX('11.4_Outliers-Formal_dry_recy'!K$5:K$500,MATCH($F332,'11.4_Outliers-Formal_dry_recy'!$F$5:$F$500,0)),""),"")</f>
        <v>2016</v>
      </c>
      <c r="AA332" s="14" t="str">
        <f>IFERROR(IF(INDEX('11.4_Outliers-Formal_dry_recy'!$N$5:$N$500,MATCH($F332,'11.4_Outliers-Formal_dry_recy'!$F$5:$F$500,0))&lt;&gt;"N",
INDEX('11.4_Outliers-Formal_dry_recy'!L$5:L$500,MATCH($F332,'11.4_Outliers-Formal_dry_recy'!$F$5:$F$500,0)),""),"")</f>
        <v>WaW_314</v>
      </c>
      <c r="AB332" s="14">
        <f>IFERROR(IF(INDEX('11.6_Outliers-Incineration'!$N$5:$N$500,MATCH($F332,'11.6_Outliers-Incineration'!$F$5:$F$500,0))&lt;&gt;"N",
INDEX('11.6_Outliers-Incineration'!J$5:J$500,MATCH($F332,'11.6_Outliers-Incineration'!$F$5:$F$500,0)),""),"")</f>
        <v>0</v>
      </c>
      <c r="AC332" s="8">
        <f>IFERROR(IF(INDEX('11.6_Outliers-Incineration'!$N$5:$N$500,MATCH($F332,'11.6_Outliers-Incineration'!$F$5:$F$500,0))&lt;&gt;"N",
INDEX('11.6_Outliers-Incineration'!K$5:K$500,MATCH($F332,'11.6_Outliers-Incineration'!$F$5:$F$500,0)),""),"")</f>
        <v>2016</v>
      </c>
      <c r="AD332" s="14" t="str">
        <f>IFERROR(IF(INDEX('11.6_Outliers-Incineration'!$N$5:$N$500,MATCH($F332,'11.6_Outliers-Incineration'!$F$5:$F$500,0))&lt;&gt;"N",
INDEX('11.6_Outliers-Incineration'!L$5:L$500,MATCH($F332,'11.6_Outliers-Incineration'!$F$5:$F$500,0)),""),"")</f>
        <v>WaW_314</v>
      </c>
      <c r="AE332" s="14">
        <v>0</v>
      </c>
      <c r="AF332" s="8">
        <v>2016</v>
      </c>
      <c r="AG332" s="14" t="s">
        <v>974</v>
      </c>
      <c r="AI332" s="5"/>
      <c r="AJ332" s="5" t="s">
        <v>1569</v>
      </c>
      <c r="AK332" s="5">
        <f t="shared" si="5"/>
        <v>7</v>
      </c>
    </row>
    <row r="333" spans="1:37" x14ac:dyDescent="0.25">
      <c r="A333" s="5" t="s">
        <v>977</v>
      </c>
      <c r="B333" s="5" t="s">
        <v>967</v>
      </c>
      <c r="C333" s="5" t="s">
        <v>966</v>
      </c>
      <c r="D333" s="5" t="s">
        <v>620</v>
      </c>
      <c r="E333" s="5" t="s">
        <v>979</v>
      </c>
      <c r="F333" s="5" t="s">
        <v>978</v>
      </c>
      <c r="G333" s="5">
        <v>2</v>
      </c>
      <c r="H333" s="15">
        <v>1</v>
      </c>
      <c r="I333" s="4"/>
      <c r="J333" s="13">
        <f>IFERROR(IF(INDEX('11.1_Outliers-Generation'!$N$5:$N$500,MATCH($F333,'11.1_Outliers-Generation'!$F$5:$F$500,0))&lt;&gt;"N",
INDEX('11.1_Outliers-Generation'!J$5:J$500,MATCH($F333,'11.1_Outliers-Generation'!$F$5:$F$500,0)),""),"")</f>
        <v>1.235179438211188</v>
      </c>
      <c r="K333" s="8">
        <f>IFERROR(IF(INDEX('11.1_Outliers-Generation'!$N$5:$N$500,MATCH($F333,'11.1_Outliers-Generation'!$F$5:$F$500,0))&lt;&gt;"N",
INDEX('11.1_Outliers-Generation'!K$5:K$500,MATCH($F333,'11.1_Outliers-Generation'!$F$5:$F$500,0)),""),"")</f>
        <v>2016</v>
      </c>
      <c r="L333" s="13" t="str">
        <f>IFERROR(IF(INDEX('11.1_Outliers-Generation'!$N$5:$N$500,MATCH($F333,'11.1_Outliers-Generation'!$F$5:$F$500,0))&lt;&gt;"N",
INDEX('11.1_Outliers-Generation'!L$5:L$500,MATCH($F333,'11.1_Outliers-Generation'!$F$5:$F$500,0)),""),"")</f>
        <v>WaW_315</v>
      </c>
      <c r="M333" s="14">
        <f>IFERROR(IF(INDEX('11.2_Outliers-Collection_cov'!$N$5:$N$500,MATCH($F333,'11.2_Outliers-Collection_cov'!$F$5:$F$500,0))&lt;&gt;"N",
INDEX('11.2_Outliers-Collection_cov'!J$5:J$500,MATCH($F333,'11.2_Outliers-Collection_cov'!$F$5:$F$500,0)),""),"")</f>
        <v>65.599999999999994</v>
      </c>
      <c r="N333" s="8">
        <f>IFERROR(IF(INDEX('11.2_Outliers-Collection_cov'!$N$5:$N$500,MATCH($F333,'11.2_Outliers-Collection_cov'!$F$5:$F$500,0))&lt;&gt;"N",
INDEX('11.2_Outliers-Collection_cov'!K$5:K$500,MATCH($F333,'11.2_Outliers-Collection_cov'!$F$5:$F$500,0)),""),"")</f>
        <v>2016</v>
      </c>
      <c r="O333" s="13" t="str">
        <f>IFERROR(IF(INDEX('11.2_Outliers-Collection_cov'!$N$5:$N$500,MATCH($F333,'11.2_Outliers-Collection_cov'!$F$5:$F$500,0))&lt;&gt;"N",
INDEX('11.2_Outliers-Collection_cov'!L$5:L$500,MATCH($F333,'11.2_Outliers-Collection_cov'!$F$5:$F$500,0)),""),"")</f>
        <v>WaW_315</v>
      </c>
      <c r="P333" s="14">
        <f>IFERROR(IF(INDEX('11.3_Outliers-Plastic'!$N$5:$N$500,MATCH($F333,'11.3_Outliers-Plastic'!$F$5:$F$500,0))&lt;&gt;"N",
INDEX('11.3_Outliers-Plastic'!J$5:J$500,MATCH($F333,'11.3_Outliers-Plastic'!$F$5:$F$500,0)),""),"")</f>
        <v>3</v>
      </c>
      <c r="Q333" s="8">
        <f>IFERROR(IF(INDEX('11.3_Outliers-Plastic'!$N$5:$N$500,MATCH($F333,'11.3_Outliers-Plastic'!$F$5:$F$500,0))&lt;&gt;"N",
INDEX('11.3_Outliers-Plastic'!K$5:K$500,MATCH($F333,'11.3_Outliers-Plastic'!$F$5:$F$500,0)),""),"")</f>
        <v>2016</v>
      </c>
      <c r="R333" s="14" t="str">
        <f>IFERROR(IF(INDEX('11.3_Outliers-Plastic'!$N$5:$N$500,MATCH($F333,'11.3_Outliers-Plastic'!$F$5:$F$500,0))&lt;&gt;"N",
INDEX('11.3_Outliers-Plastic'!L$5:L$500,MATCH($F333,'11.3_Outliers-Plastic'!$F$5:$F$500,0)),""),"")</f>
        <v>WaW_315</v>
      </c>
      <c r="S333" s="12"/>
      <c r="T333" s="5"/>
      <c r="U333" s="5" t="s">
        <v>1569</v>
      </c>
      <c r="V333" s="14">
        <f>IFERROR(IF(INDEX('11.5_Outliers-Other_recovery'!$N$5:$N$500,MATCH($F333,'11.5_Outliers-Other_recovery'!$F$5:$F$500,0))&lt;&gt;"N",
INDEX('11.5_Outliers-Other_recovery'!J$5:J$500,MATCH($F333,'11.5_Outliers-Other_recovery'!$F$5:$F$500,0)),""),"")</f>
        <v>5.8394160583941614</v>
      </c>
      <c r="W333" s="8">
        <f>IFERROR(IF(INDEX('11.5_Outliers-Other_recovery'!$N$5:$N$500,MATCH($F333,'11.5_Outliers-Other_recovery'!$F$5:$F$500,0))&lt;&gt;"N",
INDEX('11.5_Outliers-Other_recovery'!K$5:K$500,MATCH($F333,'11.5_Outliers-Other_recovery'!$F$5:$F$500,0)),""),"")</f>
        <v>2016</v>
      </c>
      <c r="X333" s="14" t="str">
        <f>IFERROR(IF(INDEX('11.5_Outliers-Other_recovery'!$N$5:$N$500,MATCH($F333,'11.5_Outliers-Other_recovery'!$F$5:$F$500,0))&lt;&gt;"N",
INDEX('11.5_Outliers-Other_recovery'!L$5:L$500,MATCH($F333,'11.5_Outliers-Other_recovery'!$F$5:$F$500,0)),""),"")</f>
        <v>WaW_315</v>
      </c>
      <c r="Y333" s="14">
        <f>IFERROR(IF(INDEX('11.4_Outliers-Formal_dry_recy'!$N$5:$N$500,MATCH($F333,'11.4_Outliers-Formal_dry_recy'!$F$5:$F$500,0))&lt;&gt;"N",
INDEX('11.4_Outliers-Formal_dry_recy'!J$5:J$500,MATCH($F333,'11.4_Outliers-Formal_dry_recy'!$F$5:$F$500,0)),""),"")</f>
        <v>0</v>
      </c>
      <c r="Z333" s="8">
        <f>IFERROR(IF(INDEX('11.4_Outliers-Formal_dry_recy'!$N$5:$N$500,MATCH($F333,'11.4_Outliers-Formal_dry_recy'!$F$5:$F$500,0))&lt;&gt;"N",
INDEX('11.4_Outliers-Formal_dry_recy'!K$5:K$500,MATCH($F333,'11.4_Outliers-Formal_dry_recy'!$F$5:$F$500,0)),""),"")</f>
        <v>2016</v>
      </c>
      <c r="AA333" s="14" t="str">
        <f>IFERROR(IF(INDEX('11.4_Outliers-Formal_dry_recy'!$N$5:$N$500,MATCH($F333,'11.4_Outliers-Formal_dry_recy'!$F$5:$F$500,0))&lt;&gt;"N",
INDEX('11.4_Outliers-Formal_dry_recy'!L$5:L$500,MATCH($F333,'11.4_Outliers-Formal_dry_recy'!$F$5:$F$500,0)),""),"")</f>
        <v>WaW_315</v>
      </c>
      <c r="AB333" s="14">
        <f>IFERROR(IF(INDEX('11.6_Outliers-Incineration'!$N$5:$N$500,MATCH($F333,'11.6_Outliers-Incineration'!$F$5:$F$500,0))&lt;&gt;"N",
INDEX('11.6_Outliers-Incineration'!J$5:J$500,MATCH($F333,'11.6_Outliers-Incineration'!$F$5:$F$500,0)),""),"")</f>
        <v>0</v>
      </c>
      <c r="AC333" s="8">
        <f>IFERROR(IF(INDEX('11.6_Outliers-Incineration'!$N$5:$N$500,MATCH($F333,'11.6_Outliers-Incineration'!$F$5:$F$500,0))&lt;&gt;"N",
INDEX('11.6_Outliers-Incineration'!K$5:K$500,MATCH($F333,'11.6_Outliers-Incineration'!$F$5:$F$500,0)),""),"")</f>
        <v>2016</v>
      </c>
      <c r="AD333" s="14" t="str">
        <f>IFERROR(IF(INDEX('11.6_Outliers-Incineration'!$N$5:$N$500,MATCH($F333,'11.6_Outliers-Incineration'!$F$5:$F$500,0))&lt;&gt;"N",
INDEX('11.6_Outliers-Incineration'!L$5:L$500,MATCH($F333,'11.6_Outliers-Incineration'!$F$5:$F$500,0)),""),"")</f>
        <v>WaW_315</v>
      </c>
      <c r="AE333" s="14">
        <v>0</v>
      </c>
      <c r="AF333" s="8">
        <v>2016</v>
      </c>
      <c r="AG333" s="14" t="s">
        <v>977</v>
      </c>
      <c r="AI333" s="5"/>
      <c r="AJ333" s="5" t="s">
        <v>1569</v>
      </c>
      <c r="AK333" s="5">
        <f t="shared" si="5"/>
        <v>7</v>
      </c>
    </row>
    <row r="334" spans="1:37" x14ac:dyDescent="0.25">
      <c r="A334" s="5" t="s">
        <v>980</v>
      </c>
      <c r="B334" s="5" t="s">
        <v>967</v>
      </c>
      <c r="C334" s="5" t="s">
        <v>966</v>
      </c>
      <c r="D334" s="5" t="s">
        <v>620</v>
      </c>
      <c r="E334" s="5" t="s">
        <v>982</v>
      </c>
      <c r="F334" s="5" t="s">
        <v>981</v>
      </c>
      <c r="G334" s="5">
        <v>2</v>
      </c>
      <c r="H334" s="15">
        <v>1</v>
      </c>
      <c r="I334" s="4"/>
      <c r="J334" s="13" t="str">
        <f>IFERROR(IF(INDEX('11.1_Outliers-Generation'!$N$5:$N$500,MATCH($F334,'11.1_Outliers-Generation'!$F$5:$F$500,0))&lt;&gt;"N",
INDEX('11.1_Outliers-Generation'!J$5:J$500,MATCH($F334,'11.1_Outliers-Generation'!$F$5:$F$500,0)),""),"")</f>
        <v/>
      </c>
      <c r="K334" s="8" t="str">
        <f>IFERROR(IF(INDEX('11.1_Outliers-Generation'!$N$5:$N$500,MATCH($F334,'11.1_Outliers-Generation'!$F$5:$F$500,0))&lt;&gt;"N",
INDEX('11.1_Outliers-Generation'!K$5:K$500,MATCH($F334,'11.1_Outliers-Generation'!$F$5:$F$500,0)),""),"")</f>
        <v/>
      </c>
      <c r="L334" s="13" t="str">
        <f>IFERROR(IF(INDEX('11.1_Outliers-Generation'!$N$5:$N$500,MATCH($F334,'11.1_Outliers-Generation'!$F$5:$F$500,0))&lt;&gt;"N",
INDEX('11.1_Outliers-Generation'!L$5:L$500,MATCH($F334,'11.1_Outliers-Generation'!$F$5:$F$500,0)),""),"")</f>
        <v/>
      </c>
      <c r="M334" s="14">
        <f>IFERROR(IF(INDEX('11.2_Outliers-Collection_cov'!$N$5:$N$500,MATCH($F334,'11.2_Outliers-Collection_cov'!$F$5:$F$500,0))&lt;&gt;"N",
INDEX('11.2_Outliers-Collection_cov'!J$5:J$500,MATCH($F334,'11.2_Outliers-Collection_cov'!$F$5:$F$500,0)),""),"")</f>
        <v>93.2</v>
      </c>
      <c r="N334" s="8">
        <f>IFERROR(IF(INDEX('11.2_Outliers-Collection_cov'!$N$5:$N$500,MATCH($F334,'11.2_Outliers-Collection_cov'!$F$5:$F$500,0))&lt;&gt;"N",
INDEX('11.2_Outliers-Collection_cov'!K$5:K$500,MATCH($F334,'11.2_Outliers-Collection_cov'!$F$5:$F$500,0)),""),"")</f>
        <v>2016</v>
      </c>
      <c r="O334" s="13" t="str">
        <f>IFERROR(IF(INDEX('11.2_Outliers-Collection_cov'!$N$5:$N$500,MATCH($F334,'11.2_Outliers-Collection_cov'!$F$5:$F$500,0))&lt;&gt;"N",
INDEX('11.2_Outliers-Collection_cov'!L$5:L$500,MATCH($F334,'11.2_Outliers-Collection_cov'!$F$5:$F$500,0)),""),"")</f>
        <v>WaW_316</v>
      </c>
      <c r="P334" s="14">
        <f>IFERROR(IF(INDEX('11.3_Outliers-Plastic'!$N$5:$N$500,MATCH($F334,'11.3_Outliers-Plastic'!$F$5:$F$500,0))&lt;&gt;"N",
INDEX('11.3_Outliers-Plastic'!J$5:J$500,MATCH($F334,'11.3_Outliers-Plastic'!$F$5:$F$500,0)),""),"")</f>
        <v>6.1938061938061946</v>
      </c>
      <c r="Q334" s="8">
        <f>IFERROR(IF(INDEX('11.3_Outliers-Plastic'!$N$5:$N$500,MATCH($F334,'11.3_Outliers-Plastic'!$F$5:$F$500,0))&lt;&gt;"N",
INDEX('11.3_Outliers-Plastic'!K$5:K$500,MATCH($F334,'11.3_Outliers-Plastic'!$F$5:$F$500,0)),""),"")</f>
        <v>2016</v>
      </c>
      <c r="R334" s="14" t="str">
        <f>IFERROR(IF(INDEX('11.3_Outliers-Plastic'!$N$5:$N$500,MATCH($F334,'11.3_Outliers-Plastic'!$F$5:$F$500,0))&lt;&gt;"N",
INDEX('11.3_Outliers-Plastic'!L$5:L$500,MATCH($F334,'11.3_Outliers-Plastic'!$F$5:$F$500,0)),""),"")</f>
        <v>WaW_316</v>
      </c>
      <c r="S334" s="12"/>
      <c r="T334" s="5"/>
      <c r="U334" s="5" t="s">
        <v>1569</v>
      </c>
      <c r="V334" s="14">
        <f>IFERROR(IF(INDEX('11.5_Outliers-Other_recovery'!$N$5:$N$500,MATCH($F334,'11.5_Outliers-Other_recovery'!$F$5:$F$500,0))&lt;&gt;"N",
INDEX('11.5_Outliers-Other_recovery'!J$5:J$500,MATCH($F334,'11.5_Outliers-Other_recovery'!$F$5:$F$500,0)),""),"")</f>
        <v>3.1468531468531467</v>
      </c>
      <c r="W334" s="8">
        <f>IFERROR(IF(INDEX('11.5_Outliers-Other_recovery'!$N$5:$N$500,MATCH($F334,'11.5_Outliers-Other_recovery'!$F$5:$F$500,0))&lt;&gt;"N",
INDEX('11.5_Outliers-Other_recovery'!K$5:K$500,MATCH($F334,'11.5_Outliers-Other_recovery'!$F$5:$F$500,0)),""),"")</f>
        <v>2016</v>
      </c>
      <c r="X334" s="14" t="str">
        <f>IFERROR(IF(INDEX('11.5_Outliers-Other_recovery'!$N$5:$N$500,MATCH($F334,'11.5_Outliers-Other_recovery'!$F$5:$F$500,0))&lt;&gt;"N",
INDEX('11.5_Outliers-Other_recovery'!L$5:L$500,MATCH($F334,'11.5_Outliers-Other_recovery'!$F$5:$F$500,0)),""),"")</f>
        <v>WaW_316</v>
      </c>
      <c r="Y334" s="14">
        <f>IFERROR(IF(INDEX('11.4_Outliers-Formal_dry_recy'!$N$5:$N$500,MATCH($F334,'11.4_Outliers-Formal_dry_recy'!$F$5:$F$500,0))&lt;&gt;"N",
INDEX('11.4_Outliers-Formal_dry_recy'!J$5:J$500,MATCH($F334,'11.4_Outliers-Formal_dry_recy'!$F$5:$F$500,0)),""),"")</f>
        <v>0</v>
      </c>
      <c r="Z334" s="8">
        <f>IFERROR(IF(INDEX('11.4_Outliers-Formal_dry_recy'!$N$5:$N$500,MATCH($F334,'11.4_Outliers-Formal_dry_recy'!$F$5:$F$500,0))&lt;&gt;"N",
INDEX('11.4_Outliers-Formal_dry_recy'!K$5:K$500,MATCH($F334,'11.4_Outliers-Formal_dry_recy'!$F$5:$F$500,0)),""),"")</f>
        <v>2016</v>
      </c>
      <c r="AA334" s="14" t="str">
        <f>IFERROR(IF(INDEX('11.4_Outliers-Formal_dry_recy'!$N$5:$N$500,MATCH($F334,'11.4_Outliers-Formal_dry_recy'!$F$5:$F$500,0))&lt;&gt;"N",
INDEX('11.4_Outliers-Formal_dry_recy'!L$5:L$500,MATCH($F334,'11.4_Outliers-Formal_dry_recy'!$F$5:$F$500,0)),""),"")</f>
        <v>WaW_316</v>
      </c>
      <c r="AB334" s="14">
        <f>IFERROR(IF(INDEX('11.6_Outliers-Incineration'!$N$5:$N$500,MATCH($F334,'11.6_Outliers-Incineration'!$F$5:$F$500,0))&lt;&gt;"N",
INDEX('11.6_Outliers-Incineration'!J$5:J$500,MATCH($F334,'11.6_Outliers-Incineration'!$F$5:$F$500,0)),""),"")</f>
        <v>0</v>
      </c>
      <c r="AC334" s="8">
        <f>IFERROR(IF(INDEX('11.6_Outliers-Incineration'!$N$5:$N$500,MATCH($F334,'11.6_Outliers-Incineration'!$F$5:$F$500,0))&lt;&gt;"N",
INDEX('11.6_Outliers-Incineration'!K$5:K$500,MATCH($F334,'11.6_Outliers-Incineration'!$F$5:$F$500,0)),""),"")</f>
        <v>2016</v>
      </c>
      <c r="AD334" s="14" t="str">
        <f>IFERROR(IF(INDEX('11.6_Outliers-Incineration'!$N$5:$N$500,MATCH($F334,'11.6_Outliers-Incineration'!$F$5:$F$500,0))&lt;&gt;"N",
INDEX('11.6_Outliers-Incineration'!L$5:L$500,MATCH($F334,'11.6_Outliers-Incineration'!$F$5:$F$500,0)),""),"")</f>
        <v>WaW_316</v>
      </c>
      <c r="AE334" s="14">
        <v>0</v>
      </c>
      <c r="AF334" s="8">
        <v>2016</v>
      </c>
      <c r="AG334" s="14" t="s">
        <v>980</v>
      </c>
      <c r="AI334" s="5"/>
      <c r="AJ334" s="5" t="s">
        <v>1569</v>
      </c>
      <c r="AK334" s="5">
        <f t="shared" si="5"/>
        <v>6</v>
      </c>
    </row>
    <row r="335" spans="1:37" x14ac:dyDescent="0.25">
      <c r="A335" s="5" t="s">
        <v>310</v>
      </c>
      <c r="B335" s="5" t="s">
        <v>313</v>
      </c>
      <c r="C335" s="5" t="s">
        <v>312</v>
      </c>
      <c r="D335" s="5" t="s">
        <v>35</v>
      </c>
      <c r="E335" s="5" t="s">
        <v>314</v>
      </c>
      <c r="F335" s="5" t="s">
        <v>311</v>
      </c>
      <c r="G335" s="5">
        <v>2</v>
      </c>
      <c r="H335" s="15">
        <v>1</v>
      </c>
      <c r="I335" s="4"/>
      <c r="J335" s="13">
        <f>IFERROR(IF(INDEX('11.1_Outliers-Generation'!$N$5:$N$500,MATCH($F335,'11.1_Outliers-Generation'!$F$5:$F$500,0))&lt;&gt;"N",
INDEX('11.1_Outliers-Generation'!J$5:J$500,MATCH($F335,'11.1_Outliers-Generation'!$F$5:$F$500,0)),""),"")</f>
        <v>1.2181297409971601</v>
      </c>
      <c r="K335" s="8">
        <f>IFERROR(IF(INDEX('11.1_Outliers-Generation'!$N$5:$N$500,MATCH($F335,'11.1_Outliers-Generation'!$F$5:$F$500,0))&lt;&gt;"N",
INDEX('11.1_Outliers-Generation'!K$5:K$500,MATCH($F335,'11.1_Outliers-Generation'!$F$5:$F$500,0)),""),"")</f>
        <v>2013</v>
      </c>
      <c r="L335" s="13" t="str">
        <f>IFERROR(IF(INDEX('11.1_Outliers-Generation'!$N$5:$N$500,MATCH($F335,'11.1_Outliers-Generation'!$F$5:$F$500,0))&lt;&gt;"N",
INDEX('11.1_Outliers-Generation'!L$5:L$500,MATCH($F335,'11.1_Outliers-Generation'!$F$5:$F$500,0)),""),"")</f>
        <v>WaW_317</v>
      </c>
      <c r="M335" s="14">
        <f>IFERROR(IF(INDEX('11.2_Outliers-Collection_cov'!$N$5:$N$500,MATCH($F335,'11.2_Outliers-Collection_cov'!$F$5:$F$500,0))&lt;&gt;"N",
INDEX('11.2_Outliers-Collection_cov'!J$5:J$500,MATCH($F335,'11.2_Outliers-Collection_cov'!$F$5:$F$500,0)),""),"")</f>
        <v>100</v>
      </c>
      <c r="N335" s="8">
        <f>IFERROR(IF(INDEX('11.2_Outliers-Collection_cov'!$N$5:$N$500,MATCH($F335,'11.2_Outliers-Collection_cov'!$F$5:$F$500,0))&lt;&gt;"N",
INDEX('11.2_Outliers-Collection_cov'!K$5:K$500,MATCH($F335,'11.2_Outliers-Collection_cov'!$F$5:$F$500,0)),""),"")</f>
        <v>2013</v>
      </c>
      <c r="O335" s="13" t="str">
        <f>IFERROR(IF(INDEX('11.2_Outliers-Collection_cov'!$N$5:$N$500,MATCH($F335,'11.2_Outliers-Collection_cov'!$F$5:$F$500,0))&lt;&gt;"N",
INDEX('11.2_Outliers-Collection_cov'!L$5:L$500,MATCH($F335,'11.2_Outliers-Collection_cov'!$F$5:$F$500,0)),""),"")</f>
        <v>WaW_317</v>
      </c>
      <c r="P335" s="14">
        <f>IFERROR(IF(INDEX('11.3_Outliers-Plastic'!$N$5:$N$500,MATCH($F335,'11.3_Outliers-Plastic'!$F$5:$F$500,0))&lt;&gt;"N",
INDEX('11.3_Outliers-Plastic'!J$5:J$500,MATCH($F335,'11.3_Outliers-Plastic'!$F$5:$F$500,0)),""),"")</f>
        <v>10.189810189810187</v>
      </c>
      <c r="Q335" s="8">
        <f>IFERROR(IF(INDEX('11.3_Outliers-Plastic'!$N$5:$N$500,MATCH($F335,'11.3_Outliers-Plastic'!$F$5:$F$500,0))&lt;&gt;"N",
INDEX('11.3_Outliers-Plastic'!K$5:K$500,MATCH($F335,'11.3_Outliers-Plastic'!$F$5:$F$500,0)),""),"")</f>
        <v>2013</v>
      </c>
      <c r="R335" s="14" t="str">
        <f>IFERROR(IF(INDEX('11.3_Outliers-Plastic'!$N$5:$N$500,MATCH($F335,'11.3_Outliers-Plastic'!$F$5:$F$500,0))&lt;&gt;"N",
INDEX('11.3_Outliers-Plastic'!L$5:L$500,MATCH($F335,'11.3_Outliers-Plastic'!$F$5:$F$500,0)),""),"")</f>
        <v>WaW_317</v>
      </c>
      <c r="S335" s="12"/>
      <c r="T335" s="5"/>
      <c r="U335" s="5" t="s">
        <v>1569</v>
      </c>
      <c r="V335" s="14">
        <f>IFERROR(IF(INDEX('11.5_Outliers-Other_recovery'!$N$5:$N$500,MATCH($F335,'11.5_Outliers-Other_recovery'!$F$5:$F$500,0))&lt;&gt;"N",
INDEX('11.5_Outliers-Other_recovery'!J$5:J$500,MATCH($F335,'11.5_Outliers-Other_recovery'!$F$5:$F$500,0)),""),"")</f>
        <v>0</v>
      </c>
      <c r="W335" s="8">
        <f>IFERROR(IF(INDEX('11.5_Outliers-Other_recovery'!$N$5:$N$500,MATCH($F335,'11.5_Outliers-Other_recovery'!$F$5:$F$500,0))&lt;&gt;"N",
INDEX('11.5_Outliers-Other_recovery'!K$5:K$500,MATCH($F335,'11.5_Outliers-Other_recovery'!$F$5:$F$500,0)),""),"")</f>
        <v>2013</v>
      </c>
      <c r="X335" s="14" t="str">
        <f>IFERROR(IF(INDEX('11.5_Outliers-Other_recovery'!$N$5:$N$500,MATCH($F335,'11.5_Outliers-Other_recovery'!$F$5:$F$500,0))&lt;&gt;"N",
INDEX('11.5_Outliers-Other_recovery'!L$5:L$500,MATCH($F335,'11.5_Outliers-Other_recovery'!$F$5:$F$500,0)),""),"")</f>
        <v>WaW_317</v>
      </c>
      <c r="Y335" s="14">
        <f>IFERROR(IF(INDEX('11.4_Outliers-Formal_dry_recy'!$N$5:$N$500,MATCH($F335,'11.4_Outliers-Formal_dry_recy'!$F$5:$F$500,0))&lt;&gt;"N",
INDEX('11.4_Outliers-Formal_dry_recy'!J$5:J$500,MATCH($F335,'11.4_Outliers-Formal_dry_recy'!$F$5:$F$500,0)),""),"")</f>
        <v>21</v>
      </c>
      <c r="Z335" s="8">
        <f>IFERROR(IF(INDEX('11.4_Outliers-Formal_dry_recy'!$N$5:$N$500,MATCH($F335,'11.4_Outliers-Formal_dry_recy'!$F$5:$F$500,0))&lt;&gt;"N",
INDEX('11.4_Outliers-Formal_dry_recy'!K$5:K$500,MATCH($F335,'11.4_Outliers-Formal_dry_recy'!$F$5:$F$500,0)),""),"")</f>
        <v>2013</v>
      </c>
      <c r="AA335" s="14" t="str">
        <f>IFERROR(IF(INDEX('11.4_Outliers-Formal_dry_recy'!$N$5:$N$500,MATCH($F335,'11.4_Outliers-Formal_dry_recy'!$F$5:$F$500,0))&lt;&gt;"N",
INDEX('11.4_Outliers-Formal_dry_recy'!L$5:L$500,MATCH($F335,'11.4_Outliers-Formal_dry_recy'!$F$5:$F$500,0)),""),"")</f>
        <v>WaW_317</v>
      </c>
      <c r="AB335" s="14">
        <f>IFERROR(IF(INDEX('11.6_Outliers-Incineration'!$N$5:$N$500,MATCH($F335,'11.6_Outliers-Incineration'!$F$5:$F$500,0))&lt;&gt;"N",
INDEX('11.6_Outliers-Incineration'!J$5:J$500,MATCH($F335,'11.6_Outliers-Incineration'!$F$5:$F$500,0)),""),"")</f>
        <v>71.010113780025293</v>
      </c>
      <c r="AC335" s="8">
        <f>IFERROR(IF(INDEX('11.6_Outliers-Incineration'!$N$5:$N$500,MATCH($F335,'11.6_Outliers-Incineration'!$F$5:$F$500,0))&lt;&gt;"N",
INDEX('11.6_Outliers-Incineration'!K$5:K$500,MATCH($F335,'11.6_Outliers-Incineration'!$F$5:$F$500,0)),""),"")</f>
        <v>2013</v>
      </c>
      <c r="AD335" s="14" t="str">
        <f>IFERROR(IF(INDEX('11.6_Outliers-Incineration'!$N$5:$N$500,MATCH($F335,'11.6_Outliers-Incineration'!$F$5:$F$500,0))&lt;&gt;"N",
INDEX('11.6_Outliers-Incineration'!L$5:L$500,MATCH($F335,'11.6_Outliers-Incineration'!$F$5:$F$500,0)),""),"")</f>
        <v>WaW_317</v>
      </c>
      <c r="AE335" s="14">
        <v>100</v>
      </c>
      <c r="AF335" s="8">
        <v>2013</v>
      </c>
      <c r="AG335" s="14" t="s">
        <v>310</v>
      </c>
      <c r="AI335" s="5"/>
      <c r="AJ335" s="5" t="s">
        <v>1569</v>
      </c>
      <c r="AK335" s="5">
        <f t="shared" si="5"/>
        <v>7</v>
      </c>
    </row>
    <row r="336" spans="1:37" x14ac:dyDescent="0.25">
      <c r="A336" s="5" t="s">
        <v>315</v>
      </c>
      <c r="B336" s="5" t="s">
        <v>313</v>
      </c>
      <c r="C336" s="5" t="s">
        <v>312</v>
      </c>
      <c r="D336" s="5" t="s">
        <v>35</v>
      </c>
      <c r="E336" s="5" t="s">
        <v>1590</v>
      </c>
      <c r="F336" s="5" t="s">
        <v>316</v>
      </c>
      <c r="G336" s="5">
        <v>2</v>
      </c>
      <c r="H336" s="15">
        <v>1</v>
      </c>
      <c r="I336" s="4"/>
      <c r="J336" s="13">
        <f>IFERROR(IF(INDEX('11.1_Outliers-Generation'!$N$5:$N$500,MATCH($F336,'11.1_Outliers-Generation'!$F$5:$F$500,0))&lt;&gt;"N",
INDEX('11.1_Outliers-Generation'!J$5:J$500,MATCH($F336,'11.1_Outliers-Generation'!$F$5:$F$500,0)),""),"")</f>
        <v>0.65908503489273718</v>
      </c>
      <c r="K336" s="8">
        <f>IFERROR(IF(INDEX('11.1_Outliers-Generation'!$N$5:$N$500,MATCH($F336,'11.1_Outliers-Generation'!$F$5:$F$500,0))&lt;&gt;"N",
INDEX('11.1_Outliers-Generation'!K$5:K$500,MATCH($F336,'11.1_Outliers-Generation'!$F$5:$F$500,0)),""),"")</f>
        <v>2012</v>
      </c>
      <c r="L336" s="13" t="str">
        <f>IFERROR(IF(INDEX('11.1_Outliers-Generation'!$N$5:$N$500,MATCH($F336,'11.1_Outliers-Generation'!$F$5:$F$500,0))&lt;&gt;"N",
INDEX('11.1_Outliers-Generation'!L$5:L$500,MATCH($F336,'11.1_Outliers-Generation'!$F$5:$F$500,0)),""),"")</f>
        <v>WaW_318</v>
      </c>
      <c r="M336" s="14">
        <f>IFERROR(IF(INDEX('11.2_Outliers-Collection_cov'!$N$5:$N$500,MATCH($F336,'11.2_Outliers-Collection_cov'!$F$5:$F$500,0))&lt;&gt;"N",
INDEX('11.2_Outliers-Collection_cov'!J$5:J$500,MATCH($F336,'11.2_Outliers-Collection_cov'!$F$5:$F$500,0)),""),"")</f>
        <v>100</v>
      </c>
      <c r="N336" s="8">
        <f>IFERROR(IF(INDEX('11.2_Outliers-Collection_cov'!$N$5:$N$500,MATCH($F336,'11.2_Outliers-Collection_cov'!$F$5:$F$500,0))&lt;&gt;"N",
INDEX('11.2_Outliers-Collection_cov'!K$5:K$500,MATCH($F336,'11.2_Outliers-Collection_cov'!$F$5:$F$500,0)),""),"")</f>
        <v>2012</v>
      </c>
      <c r="O336" s="13" t="str">
        <f>IFERROR(IF(INDEX('11.2_Outliers-Collection_cov'!$N$5:$N$500,MATCH($F336,'11.2_Outliers-Collection_cov'!$F$5:$F$500,0))&lt;&gt;"N",
INDEX('11.2_Outliers-Collection_cov'!L$5:L$500,MATCH($F336,'11.2_Outliers-Collection_cov'!$F$5:$F$500,0)),""),"")</f>
        <v>WaW_318</v>
      </c>
      <c r="P336" s="14">
        <f>IFERROR(IF(INDEX('11.3_Outliers-Plastic'!$N$5:$N$500,MATCH($F336,'11.3_Outliers-Plastic'!$F$5:$F$500,0))&lt;&gt;"N",
INDEX('11.3_Outliers-Plastic'!J$5:J$500,MATCH($F336,'11.3_Outliers-Plastic'!$F$5:$F$500,0)),""),"")</f>
        <v>7.0422535211267592</v>
      </c>
      <c r="Q336" s="8">
        <f>IFERROR(IF(INDEX('11.3_Outliers-Plastic'!$N$5:$N$500,MATCH($F336,'11.3_Outliers-Plastic'!$F$5:$F$500,0))&lt;&gt;"N",
INDEX('11.3_Outliers-Plastic'!K$5:K$500,MATCH($F336,'11.3_Outliers-Plastic'!$F$5:$F$500,0)),""),"")</f>
        <v>2012</v>
      </c>
      <c r="R336" s="14" t="str">
        <f>IFERROR(IF(INDEX('11.3_Outliers-Plastic'!$N$5:$N$500,MATCH($F336,'11.3_Outliers-Plastic'!$F$5:$F$500,0))&lt;&gt;"N",
INDEX('11.3_Outliers-Plastic'!L$5:L$500,MATCH($F336,'11.3_Outliers-Plastic'!$F$5:$F$500,0)),""),"")</f>
        <v>WaW_318</v>
      </c>
      <c r="S336" s="12"/>
      <c r="T336" s="5"/>
      <c r="U336" s="5" t="s">
        <v>1569</v>
      </c>
      <c r="V336" s="14">
        <f>IFERROR(IF(INDEX('11.5_Outliers-Other_recovery'!$N$5:$N$500,MATCH($F336,'11.5_Outliers-Other_recovery'!$F$5:$F$500,0))&lt;&gt;"N",
INDEX('11.5_Outliers-Other_recovery'!J$5:J$500,MATCH($F336,'11.5_Outliers-Other_recovery'!$F$5:$F$500,0)),""),"")</f>
        <v>0</v>
      </c>
      <c r="W336" s="8">
        <f>IFERROR(IF(INDEX('11.5_Outliers-Other_recovery'!$N$5:$N$500,MATCH($F336,'11.5_Outliers-Other_recovery'!$F$5:$F$500,0))&lt;&gt;"N",
INDEX('11.5_Outliers-Other_recovery'!K$5:K$500,MATCH($F336,'11.5_Outliers-Other_recovery'!$F$5:$F$500,0)),""),"")</f>
        <v>2012</v>
      </c>
      <c r="X336" s="14" t="str">
        <f>IFERROR(IF(INDEX('11.5_Outliers-Other_recovery'!$N$5:$N$500,MATCH($F336,'11.5_Outliers-Other_recovery'!$F$5:$F$500,0))&lt;&gt;"N",
INDEX('11.5_Outliers-Other_recovery'!L$5:L$500,MATCH($F336,'11.5_Outliers-Other_recovery'!$F$5:$F$500,0)),""),"")</f>
        <v>WaW_318</v>
      </c>
      <c r="Y336" s="14">
        <f>IFERROR(IF(INDEX('11.4_Outliers-Formal_dry_recy'!$N$5:$N$500,MATCH($F336,'11.4_Outliers-Formal_dry_recy'!$F$5:$F$500,0))&lt;&gt;"N",
INDEX('11.4_Outliers-Formal_dry_recy'!J$5:J$500,MATCH($F336,'11.4_Outliers-Formal_dry_recy'!$F$5:$F$500,0)),""),"")</f>
        <v>29</v>
      </c>
      <c r="Z336" s="8">
        <f>IFERROR(IF(INDEX('11.4_Outliers-Formal_dry_recy'!$N$5:$N$500,MATCH($F336,'11.4_Outliers-Formal_dry_recy'!$F$5:$F$500,0))&lt;&gt;"N",
INDEX('11.4_Outliers-Formal_dry_recy'!K$5:K$500,MATCH($F336,'11.4_Outliers-Formal_dry_recy'!$F$5:$F$500,0)),""),"")</f>
        <v>2012</v>
      </c>
      <c r="AA336" s="14" t="str">
        <f>IFERROR(IF(INDEX('11.4_Outliers-Formal_dry_recy'!$N$5:$N$500,MATCH($F336,'11.4_Outliers-Formal_dry_recy'!$F$5:$F$500,0))&lt;&gt;"N",
INDEX('11.4_Outliers-Formal_dry_recy'!L$5:L$500,MATCH($F336,'11.4_Outliers-Formal_dry_recy'!$F$5:$F$500,0)),""),"")</f>
        <v>WaW_318</v>
      </c>
      <c r="AB336" s="14">
        <f>IFERROR(IF(INDEX('11.6_Outliers-Incineration'!$N$5:$N$500,MATCH($F336,'11.6_Outliers-Incineration'!$F$5:$F$500,0))&lt;&gt;"N",
INDEX('11.6_Outliers-Incineration'!J$5:J$500,MATCH($F336,'11.6_Outliers-Incineration'!$F$5:$F$500,0)),""),"")</f>
        <v>54.61538461538462</v>
      </c>
      <c r="AC336" s="8">
        <f>IFERROR(IF(INDEX('11.6_Outliers-Incineration'!$N$5:$N$500,MATCH($F336,'11.6_Outliers-Incineration'!$F$5:$F$500,0))&lt;&gt;"N",
INDEX('11.6_Outliers-Incineration'!K$5:K$500,MATCH($F336,'11.6_Outliers-Incineration'!$F$5:$F$500,0)),""),"")</f>
        <v>2012</v>
      </c>
      <c r="AD336" s="14" t="str">
        <f>IFERROR(IF(INDEX('11.6_Outliers-Incineration'!$N$5:$N$500,MATCH($F336,'11.6_Outliers-Incineration'!$F$5:$F$500,0))&lt;&gt;"N",
INDEX('11.6_Outliers-Incineration'!L$5:L$500,MATCH($F336,'11.6_Outliers-Incineration'!$F$5:$F$500,0)),""),"")</f>
        <v>WaW_318</v>
      </c>
      <c r="AE336" s="14">
        <v>100</v>
      </c>
      <c r="AF336" s="8">
        <v>0</v>
      </c>
      <c r="AG336" s="14" t="s">
        <v>315</v>
      </c>
      <c r="AI336" s="5"/>
      <c r="AJ336" s="5" t="s">
        <v>1569</v>
      </c>
      <c r="AK336" s="5">
        <f t="shared" si="5"/>
        <v>7</v>
      </c>
    </row>
    <row r="337" spans="1:37" x14ac:dyDescent="0.25">
      <c r="A337" s="5" t="s">
        <v>317</v>
      </c>
      <c r="B337" s="5" t="s">
        <v>320</v>
      </c>
      <c r="C337" s="5" t="s">
        <v>319</v>
      </c>
      <c r="D337" s="5" t="s">
        <v>35</v>
      </c>
      <c r="E337" s="5" t="s">
        <v>321</v>
      </c>
      <c r="F337" s="5" t="s">
        <v>318</v>
      </c>
      <c r="G337" s="5">
        <v>2</v>
      </c>
      <c r="H337" s="15">
        <v>2</v>
      </c>
      <c r="I337" s="4" t="s">
        <v>1856</v>
      </c>
      <c r="J337" s="13" t="str">
        <f>IFERROR(IF(INDEX('11.1_Outliers-Generation'!$N$5:$N$500,MATCH($F337,'11.1_Outliers-Generation'!$F$5:$F$500,0))&lt;&gt;"N",
INDEX('11.1_Outliers-Generation'!J$5:J$500,MATCH($F337,'11.1_Outliers-Generation'!$F$5:$F$500,0)),""),"")</f>
        <v/>
      </c>
      <c r="K337" s="8" t="str">
        <f>IFERROR(IF(INDEX('11.1_Outliers-Generation'!$N$5:$N$500,MATCH($F337,'11.1_Outliers-Generation'!$F$5:$F$500,0))&lt;&gt;"N",
INDEX('11.1_Outliers-Generation'!K$5:K$500,MATCH($F337,'11.1_Outliers-Generation'!$F$5:$F$500,0)),""),"")</f>
        <v/>
      </c>
      <c r="L337" s="13" t="str">
        <f>IFERROR(IF(INDEX('11.1_Outliers-Generation'!$N$5:$N$500,MATCH($F337,'11.1_Outliers-Generation'!$F$5:$F$500,0))&lt;&gt;"N",
INDEX('11.1_Outliers-Generation'!L$5:L$500,MATCH($F337,'11.1_Outliers-Generation'!$F$5:$F$500,0)),""),"")</f>
        <v/>
      </c>
      <c r="M337" s="14" t="str">
        <f>IFERROR(IF(INDEX('11.2_Outliers-Collection_cov'!$N$5:$N$500,MATCH($F337,'11.2_Outliers-Collection_cov'!$F$5:$F$500,0))&lt;&gt;"N",
INDEX('11.2_Outliers-Collection_cov'!J$5:J$500,MATCH($F337,'11.2_Outliers-Collection_cov'!$F$5:$F$500,0)),""),"")</f>
        <v/>
      </c>
      <c r="N337" s="8" t="str">
        <f>IFERROR(IF(INDEX('11.2_Outliers-Collection_cov'!$N$5:$N$500,MATCH($F337,'11.2_Outliers-Collection_cov'!$F$5:$F$500,0))&lt;&gt;"N",
INDEX('11.2_Outliers-Collection_cov'!K$5:K$500,MATCH($F337,'11.2_Outliers-Collection_cov'!$F$5:$F$500,0)),""),"")</f>
        <v/>
      </c>
      <c r="O337" s="13" t="str">
        <f>IFERROR(IF(INDEX('11.2_Outliers-Collection_cov'!$N$5:$N$500,MATCH($F337,'11.2_Outliers-Collection_cov'!$F$5:$F$500,0))&lt;&gt;"N",
INDEX('11.2_Outliers-Collection_cov'!L$5:L$500,MATCH($F337,'11.2_Outliers-Collection_cov'!$F$5:$F$500,0)),""),"")</f>
        <v/>
      </c>
      <c r="P337" s="14" t="str">
        <f>IFERROR(IF(INDEX('11.3_Outliers-Plastic'!$N$5:$N$500,MATCH($F337,'11.3_Outliers-Plastic'!$F$5:$F$500,0))&lt;&gt;"N",
INDEX('11.3_Outliers-Plastic'!J$5:J$500,MATCH($F337,'11.3_Outliers-Plastic'!$F$5:$F$500,0)),""),"")</f>
        <v/>
      </c>
      <c r="Q337" s="8" t="str">
        <f>IFERROR(IF(INDEX('11.3_Outliers-Plastic'!$N$5:$N$500,MATCH($F337,'11.3_Outliers-Plastic'!$F$5:$F$500,0))&lt;&gt;"N",
INDEX('11.3_Outliers-Plastic'!K$5:K$500,MATCH($F337,'11.3_Outliers-Plastic'!$F$5:$F$500,0)),""),"")</f>
        <v/>
      </c>
      <c r="R337" s="14" t="str">
        <f>IFERROR(IF(INDEX('11.3_Outliers-Plastic'!$N$5:$N$500,MATCH($F337,'11.3_Outliers-Plastic'!$F$5:$F$500,0))&lt;&gt;"N",
INDEX('11.3_Outliers-Plastic'!L$5:L$500,MATCH($F337,'11.3_Outliers-Plastic'!$F$5:$F$500,0)),""),"")</f>
        <v/>
      </c>
      <c r="S337" s="12"/>
      <c r="T337" s="5"/>
      <c r="U337" s="5" t="s">
        <v>1569</v>
      </c>
      <c r="V337" s="14" t="str">
        <f>IFERROR(IF(INDEX('11.5_Outliers-Other_recovery'!$N$5:$N$500,MATCH($F337,'11.5_Outliers-Other_recovery'!$F$5:$F$500,0))&lt;&gt;"N",
INDEX('11.5_Outliers-Other_recovery'!J$5:J$500,MATCH($F337,'11.5_Outliers-Other_recovery'!$F$5:$F$500,0)),""),"")</f>
        <v/>
      </c>
      <c r="W337" s="8" t="str">
        <f>IFERROR(IF(INDEX('11.5_Outliers-Other_recovery'!$N$5:$N$500,MATCH($F337,'11.5_Outliers-Other_recovery'!$F$5:$F$500,0))&lt;&gt;"N",
INDEX('11.5_Outliers-Other_recovery'!K$5:K$500,MATCH($F337,'11.5_Outliers-Other_recovery'!$F$5:$F$500,0)),""),"")</f>
        <v/>
      </c>
      <c r="X337" s="14" t="str">
        <f>IFERROR(IF(INDEX('11.5_Outliers-Other_recovery'!$N$5:$N$500,MATCH($F337,'11.5_Outliers-Other_recovery'!$F$5:$F$500,0))&lt;&gt;"N",
INDEX('11.5_Outliers-Other_recovery'!L$5:L$500,MATCH($F337,'11.5_Outliers-Other_recovery'!$F$5:$F$500,0)),""),"")</f>
        <v/>
      </c>
      <c r="Y337" s="14">
        <f>IFERROR(IF(INDEX('11.4_Outliers-Formal_dry_recy'!$N$5:$N$500,MATCH($F337,'11.4_Outliers-Formal_dry_recy'!$F$5:$F$500,0))&lt;&gt;"N",
INDEX('11.4_Outliers-Formal_dry_recy'!J$5:J$500,MATCH($F337,'11.4_Outliers-Formal_dry_recy'!$F$5:$F$500,0)),""),"")</f>
        <v>43.22</v>
      </c>
      <c r="Z337" s="8">
        <f>IFERROR(IF(INDEX('11.4_Outliers-Formal_dry_recy'!$N$5:$N$500,MATCH($F337,'11.4_Outliers-Formal_dry_recy'!$F$5:$F$500,0))&lt;&gt;"N",
INDEX('11.4_Outliers-Formal_dry_recy'!K$5:K$500,MATCH($F337,'11.4_Outliers-Formal_dry_recy'!$F$5:$F$500,0)),""),"")</f>
        <v>2016</v>
      </c>
      <c r="AA337" s="14" t="str">
        <f>IFERROR(IF(INDEX('11.4_Outliers-Formal_dry_recy'!$N$5:$N$500,MATCH($F337,'11.4_Outliers-Formal_dry_recy'!$F$5:$F$500,0))&lt;&gt;"N",
INDEX('11.4_Outliers-Formal_dry_recy'!L$5:L$500,MATCH($F337,'11.4_Outliers-Formal_dry_recy'!$F$5:$F$500,0)),""),"")</f>
        <v>WaW_319</v>
      </c>
      <c r="AB337" s="14" t="str">
        <f>IFERROR(IF(INDEX('11.6_Outliers-Incineration'!$N$5:$N$500,MATCH($F337,'11.6_Outliers-Incineration'!$F$5:$F$500,0))&lt;&gt;"N",
INDEX('11.6_Outliers-Incineration'!J$5:J$500,MATCH($F337,'11.6_Outliers-Incineration'!$F$5:$F$500,0)),""),"")</f>
        <v/>
      </c>
      <c r="AC337" s="8" t="str">
        <f>IFERROR(IF(INDEX('11.6_Outliers-Incineration'!$N$5:$N$500,MATCH($F337,'11.6_Outliers-Incineration'!$F$5:$F$500,0))&lt;&gt;"N",
INDEX('11.6_Outliers-Incineration'!K$5:K$500,MATCH($F337,'11.6_Outliers-Incineration'!$F$5:$F$500,0)),""),"")</f>
        <v/>
      </c>
      <c r="AD337" s="14" t="str">
        <f>IFERROR(IF(INDEX('11.6_Outliers-Incineration'!$N$5:$N$500,MATCH($F337,'11.6_Outliers-Incineration'!$F$5:$F$500,0))&lt;&gt;"N",
INDEX('11.6_Outliers-Incineration'!L$5:L$500,MATCH($F337,'11.6_Outliers-Incineration'!$F$5:$F$500,0)),""),"")</f>
        <v/>
      </c>
      <c r="AE337" s="14" t="s">
        <v>1569</v>
      </c>
      <c r="AF337" s="8" t="s">
        <v>1569</v>
      </c>
      <c r="AG337" s="14" t="s">
        <v>1569</v>
      </c>
      <c r="AI337" s="5"/>
      <c r="AJ337" s="5" t="s">
        <v>1569</v>
      </c>
      <c r="AK337" s="5">
        <f t="shared" si="5"/>
        <v>1</v>
      </c>
    </row>
    <row r="338" spans="1:37" x14ac:dyDescent="0.25">
      <c r="A338" s="5" t="s">
        <v>559</v>
      </c>
      <c r="B338" s="5" t="s">
        <v>1665</v>
      </c>
      <c r="C338" s="5" t="s">
        <v>560</v>
      </c>
      <c r="D338" s="5" t="s">
        <v>360</v>
      </c>
      <c r="E338" s="5" t="s">
        <v>561</v>
      </c>
      <c r="F338" s="5" t="s">
        <v>3203</v>
      </c>
      <c r="G338" s="5">
        <v>2</v>
      </c>
      <c r="H338" s="15">
        <v>2</v>
      </c>
      <c r="I338" s="4" t="s">
        <v>3204</v>
      </c>
      <c r="J338" s="13">
        <f>IFERROR(IF(INDEX('11.1_Outliers-Generation'!$N$5:$N$500,MATCH($F338,'11.1_Outliers-Generation'!$F$5:$F$500,0))&lt;&gt;"N",
INDEX('11.1_Outliers-Generation'!J$5:J$500,MATCH($F338,'11.1_Outliers-Generation'!$F$5:$F$500,0)),""),"")</f>
        <v>1.1691348402182384</v>
      </c>
      <c r="K338" s="8">
        <f>IFERROR(IF(INDEX('11.1_Outliers-Generation'!$N$5:$N$500,MATCH($F338,'11.1_Outliers-Generation'!$F$5:$F$500,0))&lt;&gt;"N",
INDEX('11.1_Outliers-Generation'!K$5:K$500,MATCH($F338,'11.1_Outliers-Generation'!$F$5:$F$500,0)),""),"")</f>
        <v>2016</v>
      </c>
      <c r="L338" s="13" t="str">
        <f>IFERROR(IF(INDEX('11.1_Outliers-Generation'!$N$5:$N$500,MATCH($F338,'11.1_Outliers-Generation'!$F$5:$F$500,0))&lt;&gt;"N",
INDEX('11.1_Outliers-Generation'!L$5:L$500,MATCH($F338,'11.1_Outliers-Generation'!$F$5:$F$500,0)),""),"")</f>
        <v>WaW_321</v>
      </c>
      <c r="M338" s="14" t="str">
        <f>IFERROR(IF(INDEX('11.2_Outliers-Collection_cov'!$N$5:$N$500,MATCH($F338,'11.2_Outliers-Collection_cov'!$F$5:$F$500,0))&lt;&gt;"N",
INDEX('11.2_Outliers-Collection_cov'!J$5:J$500,MATCH($F338,'11.2_Outliers-Collection_cov'!$F$5:$F$500,0)),""),"")</f>
        <v/>
      </c>
      <c r="N338" s="8" t="str">
        <f>IFERROR(IF(INDEX('11.2_Outliers-Collection_cov'!$N$5:$N$500,MATCH($F338,'11.2_Outliers-Collection_cov'!$F$5:$F$500,0))&lt;&gt;"N",
INDEX('11.2_Outliers-Collection_cov'!K$5:K$500,MATCH($F338,'11.2_Outliers-Collection_cov'!$F$5:$F$500,0)),""),"")</f>
        <v/>
      </c>
      <c r="O338" s="13" t="str">
        <f>IFERROR(IF(INDEX('11.2_Outliers-Collection_cov'!$N$5:$N$500,MATCH($F338,'11.2_Outliers-Collection_cov'!$F$5:$F$500,0))&lt;&gt;"N",
INDEX('11.2_Outliers-Collection_cov'!L$5:L$500,MATCH($F338,'11.2_Outliers-Collection_cov'!$F$5:$F$500,0)),""),"")</f>
        <v/>
      </c>
      <c r="P338" s="14">
        <f>IFERROR(IF(INDEX('11.3_Outliers-Plastic'!$N$5:$N$500,MATCH($F338,'11.3_Outliers-Plastic'!$F$5:$F$500,0))&lt;&gt;"N",
INDEX('11.3_Outliers-Plastic'!J$5:J$500,MATCH($F338,'11.3_Outliers-Plastic'!$F$5:$F$500,0)),""),"")</f>
        <v>6.9000000000000021</v>
      </c>
      <c r="Q338" s="8">
        <f>IFERROR(IF(INDEX('11.3_Outliers-Plastic'!$N$5:$N$500,MATCH($F338,'11.3_Outliers-Plastic'!$F$5:$F$500,0))&lt;&gt;"N",
INDEX('11.3_Outliers-Plastic'!K$5:K$500,MATCH($F338,'11.3_Outliers-Plastic'!$F$5:$F$500,0)),""),"")</f>
        <v>2016</v>
      </c>
      <c r="R338" s="14" t="str">
        <f>IFERROR(IF(INDEX('11.3_Outliers-Plastic'!$N$5:$N$500,MATCH($F338,'11.3_Outliers-Plastic'!$F$5:$F$500,0))&lt;&gt;"N",
INDEX('11.3_Outliers-Plastic'!L$5:L$500,MATCH($F338,'11.3_Outliers-Plastic'!$F$5:$F$500,0)),""),"")</f>
        <v>WaW_321</v>
      </c>
      <c r="S338" s="12"/>
      <c r="T338" s="5"/>
      <c r="U338" s="5" t="s">
        <v>1569</v>
      </c>
      <c r="V338" s="14" t="str">
        <f>IFERROR(IF(INDEX('11.5_Outliers-Other_recovery'!$N$5:$N$500,MATCH($F338,'11.5_Outliers-Other_recovery'!$F$5:$F$500,0))&lt;&gt;"N",
INDEX('11.5_Outliers-Other_recovery'!J$5:J$500,MATCH($F338,'11.5_Outliers-Other_recovery'!$F$5:$F$500,0)),""),"")</f>
        <v/>
      </c>
      <c r="W338" s="8" t="str">
        <f>IFERROR(IF(INDEX('11.5_Outliers-Other_recovery'!$N$5:$N$500,MATCH($F338,'11.5_Outliers-Other_recovery'!$F$5:$F$500,0))&lt;&gt;"N",
INDEX('11.5_Outliers-Other_recovery'!K$5:K$500,MATCH($F338,'11.5_Outliers-Other_recovery'!$F$5:$F$500,0)),""),"")</f>
        <v/>
      </c>
      <c r="X338" s="14" t="str">
        <f>IFERROR(IF(INDEX('11.5_Outliers-Other_recovery'!$N$5:$N$500,MATCH($F338,'11.5_Outliers-Other_recovery'!$F$5:$F$500,0))&lt;&gt;"N",
INDEX('11.5_Outliers-Other_recovery'!L$5:L$500,MATCH($F338,'11.5_Outliers-Other_recovery'!$F$5:$F$500,0)),""),"")</f>
        <v/>
      </c>
      <c r="Y338" s="14" t="str">
        <f>IFERROR(IF(INDEX('11.4_Outliers-Formal_dry_recy'!$N$5:$N$500,MATCH($F338,'11.4_Outliers-Formal_dry_recy'!$F$5:$F$500,0))&lt;&gt;"N",
INDEX('11.4_Outliers-Formal_dry_recy'!J$5:J$500,MATCH($F338,'11.4_Outliers-Formal_dry_recy'!$F$5:$F$500,0)),""),"")</f>
        <v/>
      </c>
      <c r="Z338" s="8" t="str">
        <f>IFERROR(IF(INDEX('11.4_Outliers-Formal_dry_recy'!$N$5:$N$500,MATCH($F338,'11.4_Outliers-Formal_dry_recy'!$F$5:$F$500,0))&lt;&gt;"N",
INDEX('11.4_Outliers-Formal_dry_recy'!K$5:K$500,MATCH($F338,'11.4_Outliers-Formal_dry_recy'!$F$5:$F$500,0)),""),"")</f>
        <v/>
      </c>
      <c r="AA338" s="14" t="str">
        <f>IFERROR(IF(INDEX('11.4_Outliers-Formal_dry_recy'!$N$5:$N$500,MATCH($F338,'11.4_Outliers-Formal_dry_recy'!$F$5:$F$500,0))&lt;&gt;"N",
INDEX('11.4_Outliers-Formal_dry_recy'!L$5:L$500,MATCH($F338,'11.4_Outliers-Formal_dry_recy'!$F$5:$F$500,0)),""),"")</f>
        <v/>
      </c>
      <c r="AB338" s="14" t="str">
        <f>IFERROR(IF(INDEX('11.6_Outliers-Incineration'!$N$5:$N$500,MATCH($F338,'11.6_Outliers-Incineration'!$F$5:$F$500,0))&lt;&gt;"N",
INDEX('11.6_Outliers-Incineration'!J$5:J$500,MATCH($F338,'11.6_Outliers-Incineration'!$F$5:$F$500,0)),""),"")</f>
        <v/>
      </c>
      <c r="AC338" s="8" t="str">
        <f>IFERROR(IF(INDEX('11.6_Outliers-Incineration'!$N$5:$N$500,MATCH($F338,'11.6_Outliers-Incineration'!$F$5:$F$500,0))&lt;&gt;"N",
INDEX('11.6_Outliers-Incineration'!K$5:K$500,MATCH($F338,'11.6_Outliers-Incineration'!$F$5:$F$500,0)),""),"")</f>
        <v/>
      </c>
      <c r="AD338" s="14" t="str">
        <f>IFERROR(IF(INDEX('11.6_Outliers-Incineration'!$N$5:$N$500,MATCH($F338,'11.6_Outliers-Incineration'!$F$5:$F$500,0))&lt;&gt;"N",
INDEX('11.6_Outliers-Incineration'!L$5:L$500,MATCH($F338,'11.6_Outliers-Incineration'!$F$5:$F$500,0)),""),"")</f>
        <v/>
      </c>
      <c r="AE338" s="14" t="s">
        <v>1569</v>
      </c>
      <c r="AF338" s="8" t="s">
        <v>1569</v>
      </c>
      <c r="AG338" s="14" t="s">
        <v>1569</v>
      </c>
      <c r="AI338" s="5"/>
      <c r="AJ338" s="5" t="s">
        <v>1569</v>
      </c>
      <c r="AK338" s="5">
        <f t="shared" si="5"/>
        <v>2</v>
      </c>
    </row>
    <row r="339" spans="1:37" x14ac:dyDescent="0.25">
      <c r="A339" s="5" t="s">
        <v>562</v>
      </c>
      <c r="B339" s="5" t="s">
        <v>565</v>
      </c>
      <c r="C339" s="5" t="s">
        <v>564</v>
      </c>
      <c r="D339" s="5" t="s">
        <v>360</v>
      </c>
      <c r="E339" s="5" t="s">
        <v>1591</v>
      </c>
      <c r="F339" s="5" t="s">
        <v>563</v>
      </c>
      <c r="G339" s="5">
        <v>2</v>
      </c>
      <c r="H339" s="15">
        <v>1</v>
      </c>
      <c r="I339" s="4" t="s">
        <v>3205</v>
      </c>
      <c r="J339" s="13">
        <f>IFERROR(IF(INDEX('11.1_Outliers-Generation'!$N$5:$N$500,MATCH($F339,'11.1_Outliers-Generation'!$F$5:$F$500,0))&lt;&gt;"N",
INDEX('11.1_Outliers-Generation'!J$5:J$500,MATCH($F339,'11.1_Outliers-Generation'!$F$5:$F$500,0)),""),"")</f>
        <v>1.0363697218738532</v>
      </c>
      <c r="K339" s="8">
        <f>IFERROR(IF(INDEX('11.1_Outliers-Generation'!$N$5:$N$500,MATCH($F339,'11.1_Outliers-Generation'!$F$5:$F$500,0))&lt;&gt;"N",
INDEX('11.1_Outliers-Generation'!K$5:K$500,MATCH($F339,'11.1_Outliers-Generation'!$F$5:$F$500,0)),""),"")</f>
        <v>2014</v>
      </c>
      <c r="L339" s="13" t="str">
        <f>IFERROR(IF(INDEX('11.1_Outliers-Generation'!$N$5:$N$500,MATCH($F339,'11.1_Outliers-Generation'!$F$5:$F$500,0))&lt;&gt;"N",
INDEX('11.1_Outliers-Generation'!L$5:L$500,MATCH($F339,'11.1_Outliers-Generation'!$F$5:$F$500,0)),""),"")</f>
        <v>WaW_322</v>
      </c>
      <c r="M339" s="14">
        <f>IFERROR(IF(INDEX('11.2_Outliers-Collection_cov'!$N$5:$N$500,MATCH($F339,'11.2_Outliers-Collection_cov'!$F$5:$F$500,0))&lt;&gt;"N",
INDEX('11.2_Outliers-Collection_cov'!J$5:J$500,MATCH($F339,'11.2_Outliers-Collection_cov'!$F$5:$F$500,0)),""),"")</f>
        <v>94.58</v>
      </c>
      <c r="N339" s="8">
        <f>IFERROR(IF(INDEX('11.2_Outliers-Collection_cov'!$N$5:$N$500,MATCH($F339,'11.2_Outliers-Collection_cov'!$F$5:$F$500,0))&lt;&gt;"N",
INDEX('11.2_Outliers-Collection_cov'!K$5:K$500,MATCH($F339,'11.2_Outliers-Collection_cov'!$F$5:$F$500,0)),""),"")</f>
        <v>2014</v>
      </c>
      <c r="O339" s="13" t="str">
        <f>IFERROR(IF(INDEX('11.2_Outliers-Collection_cov'!$N$5:$N$500,MATCH($F339,'11.2_Outliers-Collection_cov'!$F$5:$F$500,0))&lt;&gt;"N",
INDEX('11.2_Outliers-Collection_cov'!L$5:L$500,MATCH($F339,'11.2_Outliers-Collection_cov'!$F$5:$F$500,0)),""),"")</f>
        <v>WaW_322</v>
      </c>
      <c r="P339" s="14" t="str">
        <f>IFERROR(IF(INDEX('11.3_Outliers-Plastic'!$N$5:$N$500,MATCH($F339,'11.3_Outliers-Plastic'!$F$5:$F$500,0))&lt;&gt;"N",
INDEX('11.3_Outliers-Plastic'!J$5:J$500,MATCH($F339,'11.3_Outliers-Plastic'!$F$5:$F$500,0)),""),"")</f>
        <v/>
      </c>
      <c r="Q339" s="8" t="str">
        <f>IFERROR(IF(INDEX('11.3_Outliers-Plastic'!$N$5:$N$500,MATCH($F339,'11.3_Outliers-Plastic'!$F$5:$F$500,0))&lt;&gt;"N",
INDEX('11.3_Outliers-Plastic'!K$5:K$500,MATCH($F339,'11.3_Outliers-Plastic'!$F$5:$F$500,0)),""),"")</f>
        <v/>
      </c>
      <c r="R339" s="14" t="str">
        <f>IFERROR(IF(INDEX('11.3_Outliers-Plastic'!$N$5:$N$500,MATCH($F339,'11.3_Outliers-Plastic'!$F$5:$F$500,0))&lt;&gt;"N",
INDEX('11.3_Outliers-Plastic'!L$5:L$500,MATCH($F339,'11.3_Outliers-Plastic'!$F$5:$F$500,0)),""),"")</f>
        <v/>
      </c>
      <c r="S339" s="12"/>
      <c r="T339" s="5"/>
      <c r="U339" s="5" t="s">
        <v>1569</v>
      </c>
      <c r="V339" s="14" t="str">
        <f>IFERROR(IF(INDEX('11.5_Outliers-Other_recovery'!$N$5:$N$500,MATCH($F339,'11.5_Outliers-Other_recovery'!$F$5:$F$500,0))&lt;&gt;"N",
INDEX('11.5_Outliers-Other_recovery'!J$5:J$500,MATCH($F339,'11.5_Outliers-Other_recovery'!$F$5:$F$500,0)),""),"")</f>
        <v/>
      </c>
      <c r="W339" s="8" t="str">
        <f>IFERROR(IF(INDEX('11.5_Outliers-Other_recovery'!$N$5:$N$500,MATCH($F339,'11.5_Outliers-Other_recovery'!$F$5:$F$500,0))&lt;&gt;"N",
INDEX('11.5_Outliers-Other_recovery'!K$5:K$500,MATCH($F339,'11.5_Outliers-Other_recovery'!$F$5:$F$500,0)),""),"")</f>
        <v/>
      </c>
      <c r="X339" s="14" t="str">
        <f>IFERROR(IF(INDEX('11.5_Outliers-Other_recovery'!$N$5:$N$500,MATCH($F339,'11.5_Outliers-Other_recovery'!$F$5:$F$500,0))&lt;&gt;"N",
INDEX('11.5_Outliers-Other_recovery'!L$5:L$500,MATCH($F339,'11.5_Outliers-Other_recovery'!$F$5:$F$500,0)),""),"")</f>
        <v/>
      </c>
      <c r="Y339" s="14" t="str">
        <f>IFERROR(IF(INDEX('11.4_Outliers-Formal_dry_recy'!$N$5:$N$500,MATCH($F339,'11.4_Outliers-Formal_dry_recy'!$F$5:$F$500,0))&lt;&gt;"N",
INDEX('11.4_Outliers-Formal_dry_recy'!J$5:J$500,MATCH($F339,'11.4_Outliers-Formal_dry_recy'!$F$5:$F$500,0)),""),"")</f>
        <v/>
      </c>
      <c r="Z339" s="8" t="str">
        <f>IFERROR(IF(INDEX('11.4_Outliers-Formal_dry_recy'!$N$5:$N$500,MATCH($F339,'11.4_Outliers-Formal_dry_recy'!$F$5:$F$500,0))&lt;&gt;"N",
INDEX('11.4_Outliers-Formal_dry_recy'!K$5:K$500,MATCH($F339,'11.4_Outliers-Formal_dry_recy'!$F$5:$F$500,0)),""),"")</f>
        <v/>
      </c>
      <c r="AA339" s="14" t="str">
        <f>IFERROR(IF(INDEX('11.4_Outliers-Formal_dry_recy'!$N$5:$N$500,MATCH($F339,'11.4_Outliers-Formal_dry_recy'!$F$5:$F$500,0))&lt;&gt;"N",
INDEX('11.4_Outliers-Formal_dry_recy'!L$5:L$500,MATCH($F339,'11.4_Outliers-Formal_dry_recy'!$F$5:$F$500,0)),""),"")</f>
        <v/>
      </c>
      <c r="AB339" s="14" t="str">
        <f>IFERROR(IF(INDEX('11.6_Outliers-Incineration'!$N$5:$N$500,MATCH($F339,'11.6_Outliers-Incineration'!$F$5:$F$500,0))&lt;&gt;"N",
INDEX('11.6_Outliers-Incineration'!J$5:J$500,MATCH($F339,'11.6_Outliers-Incineration'!$F$5:$F$500,0)),""),"")</f>
        <v/>
      </c>
      <c r="AC339" s="8" t="str">
        <f>IFERROR(IF(INDEX('11.6_Outliers-Incineration'!$N$5:$N$500,MATCH($F339,'11.6_Outliers-Incineration'!$F$5:$F$500,0))&lt;&gt;"N",
INDEX('11.6_Outliers-Incineration'!K$5:K$500,MATCH($F339,'11.6_Outliers-Incineration'!$F$5:$F$500,0)),""),"")</f>
        <v/>
      </c>
      <c r="AD339" s="14" t="str">
        <f>IFERROR(IF(INDEX('11.6_Outliers-Incineration'!$N$5:$N$500,MATCH($F339,'11.6_Outliers-Incineration'!$F$5:$F$500,0))&lt;&gt;"N",
INDEX('11.6_Outliers-Incineration'!L$5:L$500,MATCH($F339,'11.6_Outliers-Incineration'!$F$5:$F$500,0)),""),"")</f>
        <v/>
      </c>
      <c r="AE339" s="14" t="s">
        <v>1569</v>
      </c>
      <c r="AF339" s="8" t="s">
        <v>1569</v>
      </c>
      <c r="AG339" s="14" t="s">
        <v>1569</v>
      </c>
      <c r="AI339" s="5"/>
      <c r="AJ339" s="5" t="s">
        <v>1569</v>
      </c>
      <c r="AK339" s="5">
        <f t="shared" si="5"/>
        <v>2</v>
      </c>
    </row>
    <row r="340" spans="1:37" x14ac:dyDescent="0.25">
      <c r="A340" s="5" t="s">
        <v>566</v>
      </c>
      <c r="B340" s="5" t="s">
        <v>565</v>
      </c>
      <c r="C340" s="5" t="s">
        <v>564</v>
      </c>
      <c r="D340" s="5" t="s">
        <v>360</v>
      </c>
      <c r="E340" s="5" t="s">
        <v>567</v>
      </c>
      <c r="F340" s="5" t="s">
        <v>3207</v>
      </c>
      <c r="G340" s="5">
        <v>2</v>
      </c>
      <c r="H340" s="15">
        <v>1</v>
      </c>
      <c r="I340" s="4" t="s">
        <v>3206</v>
      </c>
      <c r="J340" s="13">
        <f>IFERROR(IF(INDEX('11.1_Outliers-Generation'!$N$5:$N$500,MATCH($F340,'11.1_Outliers-Generation'!$F$5:$F$500,0))&lt;&gt;"N",
INDEX('11.1_Outliers-Generation'!J$5:J$500,MATCH($F340,'11.1_Outliers-Generation'!$F$5:$F$500,0)),""),"")</f>
        <v>0.98294633312356461</v>
      </c>
      <c r="K340" s="8">
        <f>IFERROR(IF(INDEX('11.1_Outliers-Generation'!$N$5:$N$500,MATCH($F340,'11.1_Outliers-Generation'!$F$5:$F$500,0))&lt;&gt;"N",
INDEX('11.1_Outliers-Generation'!K$5:K$500,MATCH($F340,'11.1_Outliers-Generation'!$F$5:$F$500,0)),""),"")</f>
        <v>2010</v>
      </c>
      <c r="L340" s="13" t="str">
        <f>IFERROR(IF(INDEX('11.1_Outliers-Generation'!$N$5:$N$500,MATCH($F340,'11.1_Outliers-Generation'!$F$5:$F$500,0))&lt;&gt;"N",
INDEX('11.1_Outliers-Generation'!L$5:L$500,MATCH($F340,'11.1_Outliers-Generation'!$F$5:$F$500,0)),""),"")</f>
        <v>WaW_323</v>
      </c>
      <c r="M340" s="14">
        <f>IFERROR(IF(INDEX('11.2_Outliers-Collection_cov'!$N$5:$N$500,MATCH($F340,'11.2_Outliers-Collection_cov'!$F$5:$F$500,0))&lt;&gt;"N",
INDEX('11.2_Outliers-Collection_cov'!J$5:J$500,MATCH($F340,'11.2_Outliers-Collection_cov'!$F$5:$F$500,0)),""),"")</f>
        <v>31.57</v>
      </c>
      <c r="N340" s="8">
        <f>IFERROR(IF(INDEX('11.2_Outliers-Collection_cov'!$N$5:$N$500,MATCH($F340,'11.2_Outliers-Collection_cov'!$F$5:$F$500,0))&lt;&gt;"N",
INDEX('11.2_Outliers-Collection_cov'!K$5:K$500,MATCH($F340,'11.2_Outliers-Collection_cov'!$F$5:$F$500,0)),""),"")</f>
        <v>2010</v>
      </c>
      <c r="O340" s="13" t="str">
        <f>IFERROR(IF(INDEX('11.2_Outliers-Collection_cov'!$N$5:$N$500,MATCH($F340,'11.2_Outliers-Collection_cov'!$F$5:$F$500,0))&lt;&gt;"N",
INDEX('11.2_Outliers-Collection_cov'!L$5:L$500,MATCH($F340,'11.2_Outliers-Collection_cov'!$F$5:$F$500,0)),""),"")</f>
        <v>WaW_323</v>
      </c>
      <c r="P340" s="14">
        <f>IFERROR(IF(INDEX('11.3_Outliers-Plastic'!$N$5:$N$500,MATCH($F340,'11.3_Outliers-Plastic'!$F$5:$F$500,0))&lt;&gt;"N",
INDEX('11.3_Outliers-Plastic'!J$5:J$500,MATCH($F340,'11.3_Outliers-Plastic'!$F$5:$F$500,0)),""),"")</f>
        <v>10</v>
      </c>
      <c r="Q340" s="8">
        <f>IFERROR(IF(INDEX('11.3_Outliers-Plastic'!$N$5:$N$500,MATCH($F340,'11.3_Outliers-Plastic'!$F$5:$F$500,0))&lt;&gt;"N",
INDEX('11.3_Outliers-Plastic'!K$5:K$500,MATCH($F340,'11.3_Outliers-Plastic'!$F$5:$F$500,0)),""),"")</f>
        <v>2010</v>
      </c>
      <c r="R340" s="14" t="str">
        <f>IFERROR(IF(INDEX('11.3_Outliers-Plastic'!$N$5:$N$500,MATCH($F340,'11.3_Outliers-Plastic'!$F$5:$F$500,0))&lt;&gt;"N",
INDEX('11.3_Outliers-Plastic'!L$5:L$500,MATCH($F340,'11.3_Outliers-Plastic'!$F$5:$F$500,0)),""),"")</f>
        <v>WaW_323</v>
      </c>
      <c r="S340" s="12"/>
      <c r="T340" s="5"/>
      <c r="U340" s="5" t="s">
        <v>1569</v>
      </c>
      <c r="V340" s="14" t="str">
        <f>IFERROR(IF(INDEX('11.5_Outliers-Other_recovery'!$N$5:$N$500,MATCH($F340,'11.5_Outliers-Other_recovery'!$F$5:$F$500,0))&lt;&gt;"N",
INDEX('11.5_Outliers-Other_recovery'!J$5:J$500,MATCH($F340,'11.5_Outliers-Other_recovery'!$F$5:$F$500,0)),""),"")</f>
        <v/>
      </c>
      <c r="W340" s="8" t="str">
        <f>IFERROR(IF(INDEX('11.5_Outliers-Other_recovery'!$N$5:$N$500,MATCH($F340,'11.5_Outliers-Other_recovery'!$F$5:$F$500,0))&lt;&gt;"N",
INDEX('11.5_Outliers-Other_recovery'!K$5:K$500,MATCH($F340,'11.5_Outliers-Other_recovery'!$F$5:$F$500,0)),""),"")</f>
        <v/>
      </c>
      <c r="X340" s="14" t="str">
        <f>IFERROR(IF(INDEX('11.5_Outliers-Other_recovery'!$N$5:$N$500,MATCH($F340,'11.5_Outliers-Other_recovery'!$F$5:$F$500,0))&lt;&gt;"N",
INDEX('11.5_Outliers-Other_recovery'!L$5:L$500,MATCH($F340,'11.5_Outliers-Other_recovery'!$F$5:$F$500,0)),""),"")</f>
        <v/>
      </c>
      <c r="Y340" s="14" t="str">
        <f>IFERROR(IF(INDEX('11.4_Outliers-Formal_dry_recy'!$N$5:$N$500,MATCH($F340,'11.4_Outliers-Formal_dry_recy'!$F$5:$F$500,0))&lt;&gt;"N",
INDEX('11.4_Outliers-Formal_dry_recy'!J$5:J$500,MATCH($F340,'11.4_Outliers-Formal_dry_recy'!$F$5:$F$500,0)),""),"")</f>
        <v/>
      </c>
      <c r="Z340" s="8" t="str">
        <f>IFERROR(IF(INDEX('11.4_Outliers-Formal_dry_recy'!$N$5:$N$500,MATCH($F340,'11.4_Outliers-Formal_dry_recy'!$F$5:$F$500,0))&lt;&gt;"N",
INDEX('11.4_Outliers-Formal_dry_recy'!K$5:K$500,MATCH($F340,'11.4_Outliers-Formal_dry_recy'!$F$5:$F$500,0)),""),"")</f>
        <v/>
      </c>
      <c r="AA340" s="14" t="str">
        <f>IFERROR(IF(INDEX('11.4_Outliers-Formal_dry_recy'!$N$5:$N$500,MATCH($F340,'11.4_Outliers-Formal_dry_recy'!$F$5:$F$500,0))&lt;&gt;"N",
INDEX('11.4_Outliers-Formal_dry_recy'!L$5:L$500,MATCH($F340,'11.4_Outliers-Formal_dry_recy'!$F$5:$F$500,0)),""),"")</f>
        <v/>
      </c>
      <c r="AB340" s="14" t="str">
        <f>IFERROR(IF(INDEX('11.6_Outliers-Incineration'!$N$5:$N$500,MATCH($F340,'11.6_Outliers-Incineration'!$F$5:$F$500,0))&lt;&gt;"N",
INDEX('11.6_Outliers-Incineration'!J$5:J$500,MATCH($F340,'11.6_Outliers-Incineration'!$F$5:$F$500,0)),""),"")</f>
        <v/>
      </c>
      <c r="AC340" s="8" t="str">
        <f>IFERROR(IF(INDEX('11.6_Outliers-Incineration'!$N$5:$N$500,MATCH($F340,'11.6_Outliers-Incineration'!$F$5:$F$500,0))&lt;&gt;"N",
INDEX('11.6_Outliers-Incineration'!K$5:K$500,MATCH($F340,'11.6_Outliers-Incineration'!$F$5:$F$500,0)),""),"")</f>
        <v/>
      </c>
      <c r="AD340" s="14" t="str">
        <f>IFERROR(IF(INDEX('11.6_Outliers-Incineration'!$N$5:$N$500,MATCH($F340,'11.6_Outliers-Incineration'!$F$5:$F$500,0))&lt;&gt;"N",
INDEX('11.6_Outliers-Incineration'!L$5:L$500,MATCH($F340,'11.6_Outliers-Incineration'!$F$5:$F$500,0)),""),"")</f>
        <v/>
      </c>
      <c r="AE340" s="14" t="s">
        <v>1569</v>
      </c>
      <c r="AF340" s="8" t="s">
        <v>1569</v>
      </c>
      <c r="AG340" s="14" t="s">
        <v>1569</v>
      </c>
      <c r="AI340" s="5"/>
      <c r="AJ340" s="5" t="s">
        <v>1569</v>
      </c>
      <c r="AK340" s="5">
        <f t="shared" si="5"/>
        <v>3</v>
      </c>
    </row>
    <row r="341" spans="1:37" x14ac:dyDescent="0.25">
      <c r="A341" s="5" t="s">
        <v>575</v>
      </c>
      <c r="B341" s="5" t="s">
        <v>11</v>
      </c>
      <c r="C341" s="5" t="s">
        <v>570</v>
      </c>
      <c r="D341" s="5" t="s">
        <v>360</v>
      </c>
      <c r="E341" s="5" t="s">
        <v>577</v>
      </c>
      <c r="F341" s="5" t="s">
        <v>576</v>
      </c>
      <c r="G341" s="5">
        <v>2</v>
      </c>
      <c r="H341" s="15">
        <v>2</v>
      </c>
      <c r="I341" s="4" t="s">
        <v>1958</v>
      </c>
      <c r="J341" s="13">
        <f>IFERROR(IF(INDEX('11.1_Outliers-Generation'!$N$5:$N$500,MATCH($F341,'11.1_Outliers-Generation'!$F$5:$F$500,0))&lt;&gt;"N",
INDEX('11.1_Outliers-Generation'!J$5:J$500,MATCH($F341,'11.1_Outliers-Generation'!$F$5:$F$500,0)),""),"")</f>
        <v>0.65231572080887146</v>
      </c>
      <c r="K341" s="8">
        <f>IFERROR(IF(INDEX('11.1_Outliers-Generation'!$N$5:$N$500,MATCH($F341,'11.1_Outliers-Generation'!$F$5:$F$500,0))&lt;&gt;"N",
INDEX('11.1_Outliers-Generation'!K$5:K$500,MATCH($F341,'11.1_Outliers-Generation'!$F$5:$F$500,0)),""),"")</f>
        <v>2006</v>
      </c>
      <c r="L341" s="13" t="str">
        <f>IFERROR(IF(INDEX('11.1_Outliers-Generation'!$N$5:$N$500,MATCH($F341,'11.1_Outliers-Generation'!$F$5:$F$500,0))&lt;&gt;"N",
INDEX('11.1_Outliers-Generation'!L$5:L$500,MATCH($F341,'11.1_Outliers-Generation'!$F$5:$F$500,0)),""),"")</f>
        <v>WaW_326</v>
      </c>
      <c r="M341" s="14" t="str">
        <f>IFERROR(IF(INDEX('11.2_Outliers-Collection_cov'!$N$5:$N$500,MATCH($F341,'11.2_Outliers-Collection_cov'!$F$5:$F$500,0))&lt;&gt;"N",
INDEX('11.2_Outliers-Collection_cov'!J$5:J$500,MATCH($F341,'11.2_Outliers-Collection_cov'!$F$5:$F$500,0)),""),"")</f>
        <v/>
      </c>
      <c r="N341" s="8" t="str">
        <f>IFERROR(IF(INDEX('11.2_Outliers-Collection_cov'!$N$5:$N$500,MATCH($F341,'11.2_Outliers-Collection_cov'!$F$5:$F$500,0))&lt;&gt;"N",
INDEX('11.2_Outliers-Collection_cov'!K$5:K$500,MATCH($F341,'11.2_Outliers-Collection_cov'!$F$5:$F$500,0)),""),"")</f>
        <v/>
      </c>
      <c r="O341" s="13" t="str">
        <f>IFERROR(IF(INDEX('11.2_Outliers-Collection_cov'!$N$5:$N$500,MATCH($F341,'11.2_Outliers-Collection_cov'!$F$5:$F$500,0))&lt;&gt;"N",
INDEX('11.2_Outliers-Collection_cov'!L$5:L$500,MATCH($F341,'11.2_Outliers-Collection_cov'!$F$5:$F$500,0)),""),"")</f>
        <v/>
      </c>
      <c r="P341" s="14">
        <f>IFERROR(IF(INDEX('11.3_Outliers-Plastic'!$N$5:$N$500,MATCH($F341,'11.3_Outliers-Plastic'!$F$5:$F$500,0))&lt;&gt;"N",
INDEX('11.3_Outliers-Plastic'!J$5:J$500,MATCH($F341,'11.3_Outliers-Plastic'!$F$5:$F$500,0)),""),"")</f>
        <v>24</v>
      </c>
      <c r="Q341" s="8">
        <f>IFERROR(IF(INDEX('11.3_Outliers-Plastic'!$N$5:$N$500,MATCH($F341,'11.3_Outliers-Plastic'!$F$5:$F$500,0))&lt;&gt;"N",
INDEX('11.3_Outliers-Plastic'!K$5:K$500,MATCH($F341,'11.3_Outliers-Plastic'!$F$5:$F$500,0)),""),"")</f>
        <v>2006</v>
      </c>
      <c r="R341" s="14" t="str">
        <f>IFERROR(IF(INDEX('11.3_Outliers-Plastic'!$N$5:$N$500,MATCH($F341,'11.3_Outliers-Plastic'!$F$5:$F$500,0))&lt;&gt;"N",
INDEX('11.3_Outliers-Plastic'!L$5:L$500,MATCH($F341,'11.3_Outliers-Plastic'!$F$5:$F$500,0)),""),"")</f>
        <v>WaW_326</v>
      </c>
      <c r="S341" s="12"/>
      <c r="T341" s="5"/>
      <c r="U341" s="5" t="s">
        <v>1569</v>
      </c>
      <c r="V341" s="14" t="str">
        <f>IFERROR(IF(INDEX('11.5_Outliers-Other_recovery'!$N$5:$N$500,MATCH($F341,'11.5_Outliers-Other_recovery'!$F$5:$F$500,0))&lt;&gt;"N",
INDEX('11.5_Outliers-Other_recovery'!J$5:J$500,MATCH($F341,'11.5_Outliers-Other_recovery'!$F$5:$F$500,0)),""),"")</f>
        <v/>
      </c>
      <c r="W341" s="8" t="str">
        <f>IFERROR(IF(INDEX('11.5_Outliers-Other_recovery'!$N$5:$N$500,MATCH($F341,'11.5_Outliers-Other_recovery'!$F$5:$F$500,0))&lt;&gt;"N",
INDEX('11.5_Outliers-Other_recovery'!K$5:K$500,MATCH($F341,'11.5_Outliers-Other_recovery'!$F$5:$F$500,0)),""),"")</f>
        <v/>
      </c>
      <c r="X341" s="14" t="str">
        <f>IFERROR(IF(INDEX('11.5_Outliers-Other_recovery'!$N$5:$N$500,MATCH($F341,'11.5_Outliers-Other_recovery'!$F$5:$F$500,0))&lt;&gt;"N",
INDEX('11.5_Outliers-Other_recovery'!L$5:L$500,MATCH($F341,'11.5_Outliers-Other_recovery'!$F$5:$F$500,0)),""),"")</f>
        <v/>
      </c>
      <c r="Y341" s="14" t="str">
        <f>IFERROR(IF(INDEX('11.4_Outliers-Formal_dry_recy'!$N$5:$N$500,MATCH($F341,'11.4_Outliers-Formal_dry_recy'!$F$5:$F$500,0))&lt;&gt;"N",
INDEX('11.4_Outliers-Formal_dry_recy'!J$5:J$500,MATCH($F341,'11.4_Outliers-Formal_dry_recy'!$F$5:$F$500,0)),""),"")</f>
        <v/>
      </c>
      <c r="Z341" s="8" t="str">
        <f>IFERROR(IF(INDEX('11.4_Outliers-Formal_dry_recy'!$N$5:$N$500,MATCH($F341,'11.4_Outliers-Formal_dry_recy'!$F$5:$F$500,0))&lt;&gt;"N",
INDEX('11.4_Outliers-Formal_dry_recy'!K$5:K$500,MATCH($F341,'11.4_Outliers-Formal_dry_recy'!$F$5:$F$500,0)),""),"")</f>
        <v/>
      </c>
      <c r="AA341" s="14" t="str">
        <f>IFERROR(IF(INDEX('11.4_Outliers-Formal_dry_recy'!$N$5:$N$500,MATCH($F341,'11.4_Outliers-Formal_dry_recy'!$F$5:$F$500,0))&lt;&gt;"N",
INDEX('11.4_Outliers-Formal_dry_recy'!L$5:L$500,MATCH($F341,'11.4_Outliers-Formal_dry_recy'!$F$5:$F$500,0)),""),"")</f>
        <v/>
      </c>
      <c r="AB341" s="14" t="str">
        <f>IFERROR(IF(INDEX('11.6_Outliers-Incineration'!$N$5:$N$500,MATCH($F341,'11.6_Outliers-Incineration'!$F$5:$F$500,0))&lt;&gt;"N",
INDEX('11.6_Outliers-Incineration'!J$5:J$500,MATCH($F341,'11.6_Outliers-Incineration'!$F$5:$F$500,0)),""),"")</f>
        <v/>
      </c>
      <c r="AC341" s="8" t="str">
        <f>IFERROR(IF(INDEX('11.6_Outliers-Incineration'!$N$5:$N$500,MATCH($F341,'11.6_Outliers-Incineration'!$F$5:$F$500,0))&lt;&gt;"N",
INDEX('11.6_Outliers-Incineration'!K$5:K$500,MATCH($F341,'11.6_Outliers-Incineration'!$F$5:$F$500,0)),""),"")</f>
        <v/>
      </c>
      <c r="AD341" s="14" t="str">
        <f>IFERROR(IF(INDEX('11.6_Outliers-Incineration'!$N$5:$N$500,MATCH($F341,'11.6_Outliers-Incineration'!$F$5:$F$500,0))&lt;&gt;"N",
INDEX('11.6_Outliers-Incineration'!L$5:L$500,MATCH($F341,'11.6_Outliers-Incineration'!$F$5:$F$500,0)),""),"")</f>
        <v/>
      </c>
      <c r="AE341" s="14" t="s">
        <v>1569</v>
      </c>
      <c r="AF341" s="8" t="s">
        <v>1569</v>
      </c>
      <c r="AG341" s="14" t="s">
        <v>1569</v>
      </c>
      <c r="AI341" s="5"/>
      <c r="AJ341" s="5" t="s">
        <v>1569</v>
      </c>
      <c r="AK341" s="5">
        <f t="shared" si="5"/>
        <v>2</v>
      </c>
    </row>
    <row r="342" spans="1:37" x14ac:dyDescent="0.25">
      <c r="A342" s="5" t="s">
        <v>1311</v>
      </c>
      <c r="B342" s="5" t="s">
        <v>1314</v>
      </c>
      <c r="C342" s="5" t="s">
        <v>1313</v>
      </c>
      <c r="D342" s="5" t="s">
        <v>1038</v>
      </c>
      <c r="E342" s="5" t="s">
        <v>1315</v>
      </c>
      <c r="F342" s="5" t="s">
        <v>1312</v>
      </c>
      <c r="G342" s="5">
        <v>1</v>
      </c>
      <c r="H342" s="15">
        <v>1</v>
      </c>
      <c r="I342" s="4" t="s">
        <v>1959</v>
      </c>
      <c r="J342" s="13">
        <f>IFERROR(IF(INDEX('11.1_Outliers-Generation'!$N$5:$N$500,MATCH($F342,'11.1_Outliers-Generation'!$F$5:$F$500,0))&lt;&gt;"N",
INDEX('11.1_Outliers-Generation'!J$5:J$500,MATCH($F342,'11.1_Outliers-Generation'!$F$5:$F$500,0)),""),"")</f>
        <v>1.2383443424805307</v>
      </c>
      <c r="K342" s="8">
        <f>IFERROR(IF(INDEX('11.1_Outliers-Generation'!$N$5:$N$500,MATCH($F342,'11.1_Outliers-Generation'!$F$5:$F$500,0))&lt;&gt;"N",
INDEX('11.1_Outliers-Generation'!K$5:K$500,MATCH($F342,'11.1_Outliers-Generation'!$F$5:$F$500,0)),""),"")</f>
        <v>2015</v>
      </c>
      <c r="L342" s="13" t="str">
        <f>IFERROR(IF(INDEX('11.1_Outliers-Generation'!$N$5:$N$500,MATCH($F342,'11.1_Outliers-Generation'!$F$5:$F$500,0))&lt;&gt;"N",
INDEX('11.1_Outliers-Generation'!L$5:L$500,MATCH($F342,'11.1_Outliers-Generation'!$F$5:$F$500,0)),""),"")</f>
        <v>WaW_327</v>
      </c>
      <c r="M342" s="14">
        <f>IFERROR(IF(INDEX('11.2_Outliers-Collection_cov'!$N$5:$N$500,MATCH($F342,'11.2_Outliers-Collection_cov'!$F$5:$F$500,0))&lt;&gt;"N",
INDEX('11.2_Outliers-Collection_cov'!J$5:J$500,MATCH($F342,'11.2_Outliers-Collection_cov'!$F$5:$F$500,0)),""),"")</f>
        <v>100</v>
      </c>
      <c r="N342" s="8">
        <f>IFERROR(IF(INDEX('11.2_Outliers-Collection_cov'!$N$5:$N$500,MATCH($F342,'11.2_Outliers-Collection_cov'!$F$5:$F$500,0))&lt;&gt;"N",
INDEX('11.2_Outliers-Collection_cov'!K$5:K$500,MATCH($F342,'11.2_Outliers-Collection_cov'!$F$5:$F$500,0)),""),"")</f>
        <v>2015</v>
      </c>
      <c r="O342" s="13" t="str">
        <f>IFERROR(IF(INDEX('11.2_Outliers-Collection_cov'!$N$5:$N$500,MATCH($F342,'11.2_Outliers-Collection_cov'!$F$5:$F$500,0))&lt;&gt;"N",
INDEX('11.2_Outliers-Collection_cov'!L$5:L$500,MATCH($F342,'11.2_Outliers-Collection_cov'!$F$5:$F$500,0)),""),"")</f>
        <v>WaW_327</v>
      </c>
      <c r="P342" s="14">
        <f>IFERROR(IF(INDEX('11.3_Outliers-Plastic'!$N$5:$N$500,MATCH($F342,'11.3_Outliers-Plastic'!$F$5:$F$500,0))&lt;&gt;"N",
INDEX('11.3_Outliers-Plastic'!J$5:J$500,MATCH($F342,'11.3_Outliers-Plastic'!$F$5:$F$500,0)),""),"")</f>
        <v>25.012501250125013</v>
      </c>
      <c r="Q342" s="8">
        <f>IFERROR(IF(INDEX('11.3_Outliers-Plastic'!$N$5:$N$500,MATCH($F342,'11.3_Outliers-Plastic'!$F$5:$F$500,0))&lt;&gt;"N",
INDEX('11.3_Outliers-Plastic'!K$5:K$500,MATCH($F342,'11.3_Outliers-Plastic'!$F$5:$F$500,0)),""),"")</f>
        <v>2015</v>
      </c>
      <c r="R342" s="14" t="str">
        <f>IFERROR(IF(INDEX('11.3_Outliers-Plastic'!$N$5:$N$500,MATCH($F342,'11.3_Outliers-Plastic'!$F$5:$F$500,0))&lt;&gt;"N",
INDEX('11.3_Outliers-Plastic'!L$5:L$500,MATCH($F342,'11.3_Outliers-Plastic'!$F$5:$F$500,0)),""),"")</f>
        <v>WaW_327</v>
      </c>
      <c r="S342" s="12"/>
      <c r="T342" s="5"/>
      <c r="U342" s="5" t="s">
        <v>1569</v>
      </c>
      <c r="V342" s="14" t="str">
        <f>IFERROR(IF(INDEX('11.5_Outliers-Other_recovery'!$N$5:$N$500,MATCH($F342,'11.5_Outliers-Other_recovery'!$F$5:$F$500,0))&lt;&gt;"N",
INDEX('11.5_Outliers-Other_recovery'!J$5:J$500,MATCH($F342,'11.5_Outliers-Other_recovery'!$F$5:$F$500,0)),""),"")</f>
        <v/>
      </c>
      <c r="W342" s="8" t="str">
        <f>IFERROR(IF(INDEX('11.5_Outliers-Other_recovery'!$N$5:$N$500,MATCH($F342,'11.5_Outliers-Other_recovery'!$F$5:$F$500,0))&lt;&gt;"N",
INDEX('11.5_Outliers-Other_recovery'!K$5:K$500,MATCH($F342,'11.5_Outliers-Other_recovery'!$F$5:$F$500,0)),""),"")</f>
        <v/>
      </c>
      <c r="X342" s="14" t="str">
        <f>IFERROR(IF(INDEX('11.5_Outliers-Other_recovery'!$N$5:$N$500,MATCH($F342,'11.5_Outliers-Other_recovery'!$F$5:$F$500,0))&lt;&gt;"N",
INDEX('11.5_Outliers-Other_recovery'!L$5:L$500,MATCH($F342,'11.5_Outliers-Other_recovery'!$F$5:$F$500,0)),""),"")</f>
        <v/>
      </c>
      <c r="Y342" s="14" t="str">
        <f>IFERROR(IF(INDEX('11.4_Outliers-Formal_dry_recy'!$N$5:$N$500,MATCH($F342,'11.4_Outliers-Formal_dry_recy'!$F$5:$F$500,0))&lt;&gt;"N",
INDEX('11.4_Outliers-Formal_dry_recy'!J$5:J$500,MATCH($F342,'11.4_Outliers-Formal_dry_recy'!$F$5:$F$500,0)),""),"")</f>
        <v/>
      </c>
      <c r="Z342" s="8" t="str">
        <f>IFERROR(IF(INDEX('11.4_Outliers-Formal_dry_recy'!$N$5:$N$500,MATCH($F342,'11.4_Outliers-Formal_dry_recy'!$F$5:$F$500,0))&lt;&gt;"N",
INDEX('11.4_Outliers-Formal_dry_recy'!K$5:K$500,MATCH($F342,'11.4_Outliers-Formal_dry_recy'!$F$5:$F$500,0)),""),"")</f>
        <v/>
      </c>
      <c r="AA342" s="14" t="str">
        <f>IFERROR(IF(INDEX('11.4_Outliers-Formal_dry_recy'!$N$5:$N$500,MATCH($F342,'11.4_Outliers-Formal_dry_recy'!$F$5:$F$500,0))&lt;&gt;"N",
INDEX('11.4_Outliers-Formal_dry_recy'!L$5:L$500,MATCH($F342,'11.4_Outliers-Formal_dry_recy'!$F$5:$F$500,0)),""),"")</f>
        <v/>
      </c>
      <c r="AB342" s="14" t="str">
        <f>IFERROR(IF(INDEX('11.6_Outliers-Incineration'!$N$5:$N$500,MATCH($F342,'11.6_Outliers-Incineration'!$F$5:$F$500,0))&lt;&gt;"N",
INDEX('11.6_Outliers-Incineration'!J$5:J$500,MATCH($F342,'11.6_Outliers-Incineration'!$F$5:$F$500,0)),""),"")</f>
        <v/>
      </c>
      <c r="AC342" s="8" t="str">
        <f>IFERROR(IF(INDEX('11.6_Outliers-Incineration'!$N$5:$N$500,MATCH($F342,'11.6_Outliers-Incineration'!$F$5:$F$500,0))&lt;&gt;"N",
INDEX('11.6_Outliers-Incineration'!K$5:K$500,MATCH($F342,'11.6_Outliers-Incineration'!$F$5:$F$500,0)),""),"")</f>
        <v/>
      </c>
      <c r="AD342" s="14" t="str">
        <f>IFERROR(IF(INDEX('11.6_Outliers-Incineration'!$N$5:$N$500,MATCH($F342,'11.6_Outliers-Incineration'!$F$5:$F$500,0))&lt;&gt;"N",
INDEX('11.6_Outliers-Incineration'!L$5:L$500,MATCH($F342,'11.6_Outliers-Incineration'!$F$5:$F$500,0)),""),"")</f>
        <v/>
      </c>
      <c r="AE342" s="14">
        <v>100</v>
      </c>
      <c r="AF342" s="8">
        <v>2015</v>
      </c>
      <c r="AG342" s="14" t="s">
        <v>1311</v>
      </c>
      <c r="AI342" s="5"/>
      <c r="AJ342" s="5" t="s">
        <v>1569</v>
      </c>
      <c r="AK342" s="5">
        <f t="shared" si="5"/>
        <v>4</v>
      </c>
    </row>
    <row r="343" spans="1:37" x14ac:dyDescent="0.25">
      <c r="A343" s="5" t="s">
        <v>983</v>
      </c>
      <c r="B343" s="5" t="s">
        <v>986</v>
      </c>
      <c r="C343" s="5" t="s">
        <v>985</v>
      </c>
      <c r="D343" s="5" t="s">
        <v>620</v>
      </c>
      <c r="E343" s="5" t="s">
        <v>987</v>
      </c>
      <c r="F343" s="5" t="s">
        <v>984</v>
      </c>
      <c r="G343" s="5">
        <v>1</v>
      </c>
      <c r="H343" s="15">
        <v>1</v>
      </c>
      <c r="I343" s="4"/>
      <c r="J343" s="13">
        <f>IFERROR(IF(INDEX('11.1_Outliers-Generation'!$N$5:$N$500,MATCH($F343,'11.1_Outliers-Generation'!$F$5:$F$500,0))&lt;&gt;"N",
INDEX('11.1_Outliers-Generation'!J$5:J$500,MATCH($F343,'11.1_Outliers-Generation'!$F$5:$F$500,0)),""),"")</f>
        <v>0.64012017189360348</v>
      </c>
      <c r="K343" s="8">
        <f>IFERROR(IF(INDEX('11.1_Outliers-Generation'!$N$5:$N$500,MATCH($F343,'11.1_Outliers-Generation'!$F$5:$F$500,0))&lt;&gt;"N",
INDEX('11.1_Outliers-Generation'!K$5:K$500,MATCH($F343,'11.1_Outliers-Generation'!$F$5:$F$500,0)),""),"")</f>
        <v>2016</v>
      </c>
      <c r="L343" s="13" t="str">
        <f>IFERROR(IF(INDEX('11.1_Outliers-Generation'!$N$5:$N$500,MATCH($F343,'11.1_Outliers-Generation'!$F$5:$F$500,0))&lt;&gt;"N",
INDEX('11.1_Outliers-Generation'!L$5:L$500,MATCH($F343,'11.1_Outliers-Generation'!$F$5:$F$500,0)),""),"")</f>
        <v>WaW_328</v>
      </c>
      <c r="M343" s="14" t="str">
        <f>IFERROR(IF(INDEX('11.2_Outliers-Collection_cov'!$N$5:$N$500,MATCH($F343,'11.2_Outliers-Collection_cov'!$F$5:$F$500,0))&lt;&gt;"N",
INDEX('11.2_Outliers-Collection_cov'!J$5:J$500,MATCH($F343,'11.2_Outliers-Collection_cov'!$F$5:$F$500,0)),""),"")</f>
        <v/>
      </c>
      <c r="N343" s="8" t="str">
        <f>IFERROR(IF(INDEX('11.2_Outliers-Collection_cov'!$N$5:$N$500,MATCH($F343,'11.2_Outliers-Collection_cov'!$F$5:$F$500,0))&lt;&gt;"N",
INDEX('11.2_Outliers-Collection_cov'!K$5:K$500,MATCH($F343,'11.2_Outliers-Collection_cov'!$F$5:$F$500,0)),""),"")</f>
        <v/>
      </c>
      <c r="O343" s="13" t="str">
        <f>IFERROR(IF(INDEX('11.2_Outliers-Collection_cov'!$N$5:$N$500,MATCH($F343,'11.2_Outliers-Collection_cov'!$F$5:$F$500,0))&lt;&gt;"N",
INDEX('11.2_Outliers-Collection_cov'!L$5:L$500,MATCH($F343,'11.2_Outliers-Collection_cov'!$F$5:$F$500,0)),""),"")</f>
        <v/>
      </c>
      <c r="P343" s="14">
        <f>IFERROR(IF(INDEX('11.3_Outliers-Plastic'!$N$5:$N$500,MATCH($F343,'11.3_Outliers-Plastic'!$F$5:$F$500,0))&lt;&gt;"N",
INDEX('11.3_Outliers-Plastic'!J$5:J$500,MATCH($F343,'11.3_Outliers-Plastic'!$F$5:$F$500,0)),""),"")</f>
        <v>17.82178217821782</v>
      </c>
      <c r="Q343" s="8">
        <f>IFERROR(IF(INDEX('11.3_Outliers-Plastic'!$N$5:$N$500,MATCH($F343,'11.3_Outliers-Plastic'!$F$5:$F$500,0))&lt;&gt;"N",
INDEX('11.3_Outliers-Plastic'!K$5:K$500,MATCH($F343,'11.3_Outliers-Plastic'!$F$5:$F$500,0)),""),"")</f>
        <v>2016</v>
      </c>
      <c r="R343" s="14" t="str">
        <f>IFERROR(IF(INDEX('11.3_Outliers-Plastic'!$N$5:$N$500,MATCH($F343,'11.3_Outliers-Plastic'!$F$5:$F$500,0))&lt;&gt;"N",
INDEX('11.3_Outliers-Plastic'!L$5:L$500,MATCH($F343,'11.3_Outliers-Plastic'!$F$5:$F$500,0)),""),"")</f>
        <v>WaW_328</v>
      </c>
      <c r="S343" s="12"/>
      <c r="T343" s="5"/>
      <c r="U343" s="5" t="s">
        <v>1569</v>
      </c>
      <c r="V343" s="14" t="str">
        <f>IFERROR(IF(INDEX('11.5_Outliers-Other_recovery'!$N$5:$N$500,MATCH($F343,'11.5_Outliers-Other_recovery'!$F$5:$F$500,0))&lt;&gt;"N",
INDEX('11.5_Outliers-Other_recovery'!J$5:J$500,MATCH($F343,'11.5_Outliers-Other_recovery'!$F$5:$F$500,0)),""),"")</f>
        <v/>
      </c>
      <c r="W343" s="8" t="str">
        <f>IFERROR(IF(INDEX('11.5_Outliers-Other_recovery'!$N$5:$N$500,MATCH($F343,'11.5_Outliers-Other_recovery'!$F$5:$F$500,0))&lt;&gt;"N",
INDEX('11.5_Outliers-Other_recovery'!K$5:K$500,MATCH($F343,'11.5_Outliers-Other_recovery'!$F$5:$F$500,0)),""),"")</f>
        <v/>
      </c>
      <c r="X343" s="14" t="str">
        <f>IFERROR(IF(INDEX('11.5_Outliers-Other_recovery'!$N$5:$N$500,MATCH($F343,'11.5_Outliers-Other_recovery'!$F$5:$F$500,0))&lt;&gt;"N",
INDEX('11.5_Outliers-Other_recovery'!L$5:L$500,MATCH($F343,'11.5_Outliers-Other_recovery'!$F$5:$F$500,0)),""),"")</f>
        <v/>
      </c>
      <c r="Y343" s="14" t="str">
        <f>IFERROR(IF(INDEX('11.4_Outliers-Formal_dry_recy'!$N$5:$N$500,MATCH($F343,'11.4_Outliers-Formal_dry_recy'!$F$5:$F$500,0))&lt;&gt;"N",
INDEX('11.4_Outliers-Formal_dry_recy'!J$5:J$500,MATCH($F343,'11.4_Outliers-Formal_dry_recy'!$F$5:$F$500,0)),""),"")</f>
        <v/>
      </c>
      <c r="Z343" s="8" t="str">
        <f>IFERROR(IF(INDEX('11.4_Outliers-Formal_dry_recy'!$N$5:$N$500,MATCH($F343,'11.4_Outliers-Formal_dry_recy'!$F$5:$F$500,0))&lt;&gt;"N",
INDEX('11.4_Outliers-Formal_dry_recy'!K$5:K$500,MATCH($F343,'11.4_Outliers-Formal_dry_recy'!$F$5:$F$500,0)),""),"")</f>
        <v/>
      </c>
      <c r="AA343" s="14" t="str">
        <f>IFERROR(IF(INDEX('11.4_Outliers-Formal_dry_recy'!$N$5:$N$500,MATCH($F343,'11.4_Outliers-Formal_dry_recy'!$F$5:$F$500,0))&lt;&gt;"N",
INDEX('11.4_Outliers-Formal_dry_recy'!L$5:L$500,MATCH($F343,'11.4_Outliers-Formal_dry_recy'!$F$5:$F$500,0)),""),"")</f>
        <v/>
      </c>
      <c r="AB343" s="14" t="str">
        <f>IFERROR(IF(INDEX('11.6_Outliers-Incineration'!$N$5:$N$500,MATCH($F343,'11.6_Outliers-Incineration'!$F$5:$F$500,0))&lt;&gt;"N",
INDEX('11.6_Outliers-Incineration'!J$5:J$500,MATCH($F343,'11.6_Outliers-Incineration'!$F$5:$F$500,0)),""),"")</f>
        <v/>
      </c>
      <c r="AC343" s="8" t="str">
        <f>IFERROR(IF(INDEX('11.6_Outliers-Incineration'!$N$5:$N$500,MATCH($F343,'11.6_Outliers-Incineration'!$F$5:$F$500,0))&lt;&gt;"N",
INDEX('11.6_Outliers-Incineration'!K$5:K$500,MATCH($F343,'11.6_Outliers-Incineration'!$F$5:$F$500,0)),""),"")</f>
        <v/>
      </c>
      <c r="AD343" s="14" t="str">
        <f>IFERROR(IF(INDEX('11.6_Outliers-Incineration'!$N$5:$N$500,MATCH($F343,'11.6_Outliers-Incineration'!$F$5:$F$500,0))&lt;&gt;"N",
INDEX('11.6_Outliers-Incineration'!L$5:L$500,MATCH($F343,'11.6_Outliers-Incineration'!$F$5:$F$500,0)),""),"")</f>
        <v/>
      </c>
      <c r="AE343" s="14" t="s">
        <v>1569</v>
      </c>
      <c r="AF343" s="8" t="s">
        <v>1569</v>
      </c>
      <c r="AG343" s="14" t="s">
        <v>1569</v>
      </c>
      <c r="AI343" s="5"/>
      <c r="AJ343" s="5" t="s">
        <v>1569</v>
      </c>
      <c r="AK343" s="5">
        <f t="shared" si="5"/>
        <v>2</v>
      </c>
    </row>
    <row r="344" spans="1:37" x14ac:dyDescent="0.25">
      <c r="A344" s="5" t="s">
        <v>578</v>
      </c>
      <c r="B344" s="5" t="s">
        <v>581</v>
      </c>
      <c r="C344" s="5" t="s">
        <v>580</v>
      </c>
      <c r="D344" s="5" t="s">
        <v>360</v>
      </c>
      <c r="E344" s="5" t="s">
        <v>582</v>
      </c>
      <c r="F344" s="5" t="s">
        <v>579</v>
      </c>
      <c r="G344" s="5">
        <v>2</v>
      </c>
      <c r="H344" s="15">
        <v>2</v>
      </c>
      <c r="I344" s="4" t="s">
        <v>1960</v>
      </c>
      <c r="J344" s="13">
        <f>IFERROR(IF(INDEX('11.1_Outliers-Generation'!$N$5:$N$500,MATCH($F344,'11.1_Outliers-Generation'!$F$5:$F$500,0))&lt;&gt;"N",
INDEX('11.1_Outliers-Generation'!J$5:J$500,MATCH($F344,'11.1_Outliers-Generation'!$F$5:$F$500,0)),""),"")</f>
        <v>0.89127070556542676</v>
      </c>
      <c r="K344" s="8">
        <f>IFERROR(IF(INDEX('11.1_Outliers-Generation'!$N$5:$N$500,MATCH($F344,'11.1_Outliers-Generation'!$F$5:$F$500,0))&lt;&gt;"N",
INDEX('11.1_Outliers-Generation'!K$5:K$500,MATCH($F344,'11.1_Outliers-Generation'!$F$5:$F$500,0)),""),"")</f>
        <v>2014</v>
      </c>
      <c r="L344" s="13" t="str">
        <f>IFERROR(IF(INDEX('11.1_Outliers-Generation'!$N$5:$N$500,MATCH($F344,'11.1_Outliers-Generation'!$F$5:$F$500,0))&lt;&gt;"N",
INDEX('11.1_Outliers-Generation'!L$5:L$500,MATCH($F344,'11.1_Outliers-Generation'!$F$5:$F$500,0)),""),"")</f>
        <v>WaW_329</v>
      </c>
      <c r="M344" s="14">
        <f>IFERROR(IF(INDEX('11.2_Outliers-Collection_cov'!$N$5:$N$500,MATCH($F344,'11.2_Outliers-Collection_cov'!$F$5:$F$500,0))&lt;&gt;"N",
INDEX('11.2_Outliers-Collection_cov'!J$5:J$500,MATCH($F344,'11.2_Outliers-Collection_cov'!$F$5:$F$500,0)),""),"")</f>
        <v>64</v>
      </c>
      <c r="N344" s="8">
        <f>IFERROR(IF(INDEX('11.2_Outliers-Collection_cov'!$N$5:$N$500,MATCH($F344,'11.2_Outliers-Collection_cov'!$F$5:$F$500,0))&lt;&gt;"N",
INDEX('11.2_Outliers-Collection_cov'!K$5:K$500,MATCH($F344,'11.2_Outliers-Collection_cov'!$F$5:$F$500,0)),""),"")</f>
        <v>2014</v>
      </c>
      <c r="O344" s="13" t="str">
        <f>IFERROR(IF(INDEX('11.2_Outliers-Collection_cov'!$N$5:$N$500,MATCH($F344,'11.2_Outliers-Collection_cov'!$F$5:$F$500,0))&lt;&gt;"N",
INDEX('11.2_Outliers-Collection_cov'!L$5:L$500,MATCH($F344,'11.2_Outliers-Collection_cov'!$F$5:$F$500,0)),""),"")</f>
        <v>WaW_329</v>
      </c>
      <c r="P344" s="14" t="str">
        <f>IFERROR(IF(INDEX('11.3_Outliers-Plastic'!$N$5:$N$500,MATCH($F344,'11.3_Outliers-Plastic'!$F$5:$F$500,0))&lt;&gt;"N",
INDEX('11.3_Outliers-Plastic'!J$5:J$500,MATCH($F344,'11.3_Outliers-Plastic'!$F$5:$F$500,0)),""),"")</f>
        <v/>
      </c>
      <c r="Q344" s="8" t="str">
        <f>IFERROR(IF(INDEX('11.3_Outliers-Plastic'!$N$5:$N$500,MATCH($F344,'11.3_Outliers-Plastic'!$F$5:$F$500,0))&lt;&gt;"N",
INDEX('11.3_Outliers-Plastic'!K$5:K$500,MATCH($F344,'11.3_Outliers-Plastic'!$F$5:$F$500,0)),""),"")</f>
        <v/>
      </c>
      <c r="R344" s="14" t="str">
        <f>IFERROR(IF(INDEX('11.3_Outliers-Plastic'!$N$5:$N$500,MATCH($F344,'11.3_Outliers-Plastic'!$F$5:$F$500,0))&lt;&gt;"N",
INDEX('11.3_Outliers-Plastic'!L$5:L$500,MATCH($F344,'11.3_Outliers-Plastic'!$F$5:$F$500,0)),""),"")</f>
        <v/>
      </c>
      <c r="S344" s="12"/>
      <c r="T344" s="5"/>
      <c r="U344" s="5" t="s">
        <v>1569</v>
      </c>
      <c r="V344" s="14" t="str">
        <f>IFERROR(IF(INDEX('11.5_Outliers-Other_recovery'!$N$5:$N$500,MATCH($F344,'11.5_Outliers-Other_recovery'!$F$5:$F$500,0))&lt;&gt;"N",
INDEX('11.5_Outliers-Other_recovery'!J$5:J$500,MATCH($F344,'11.5_Outliers-Other_recovery'!$F$5:$F$500,0)),""),"")</f>
        <v/>
      </c>
      <c r="W344" s="8" t="str">
        <f>IFERROR(IF(INDEX('11.5_Outliers-Other_recovery'!$N$5:$N$500,MATCH($F344,'11.5_Outliers-Other_recovery'!$F$5:$F$500,0))&lt;&gt;"N",
INDEX('11.5_Outliers-Other_recovery'!K$5:K$500,MATCH($F344,'11.5_Outliers-Other_recovery'!$F$5:$F$500,0)),""),"")</f>
        <v/>
      </c>
      <c r="X344" s="14" t="str">
        <f>IFERROR(IF(INDEX('11.5_Outliers-Other_recovery'!$N$5:$N$500,MATCH($F344,'11.5_Outliers-Other_recovery'!$F$5:$F$500,0))&lt;&gt;"N",
INDEX('11.5_Outliers-Other_recovery'!L$5:L$500,MATCH($F344,'11.5_Outliers-Other_recovery'!$F$5:$F$500,0)),""),"")</f>
        <v/>
      </c>
      <c r="Y344" s="14" t="str">
        <f>IFERROR(IF(INDEX('11.4_Outliers-Formal_dry_recy'!$N$5:$N$500,MATCH($F344,'11.4_Outliers-Formal_dry_recy'!$F$5:$F$500,0))&lt;&gt;"N",
INDEX('11.4_Outliers-Formal_dry_recy'!J$5:J$500,MATCH($F344,'11.4_Outliers-Formal_dry_recy'!$F$5:$F$500,0)),""),"")</f>
        <v/>
      </c>
      <c r="Z344" s="8" t="str">
        <f>IFERROR(IF(INDEX('11.4_Outliers-Formal_dry_recy'!$N$5:$N$500,MATCH($F344,'11.4_Outliers-Formal_dry_recy'!$F$5:$F$500,0))&lt;&gt;"N",
INDEX('11.4_Outliers-Formal_dry_recy'!K$5:K$500,MATCH($F344,'11.4_Outliers-Formal_dry_recy'!$F$5:$F$500,0)),""),"")</f>
        <v/>
      </c>
      <c r="AA344" s="14" t="str">
        <f>IFERROR(IF(INDEX('11.4_Outliers-Formal_dry_recy'!$N$5:$N$500,MATCH($F344,'11.4_Outliers-Formal_dry_recy'!$F$5:$F$500,0))&lt;&gt;"N",
INDEX('11.4_Outliers-Formal_dry_recy'!L$5:L$500,MATCH($F344,'11.4_Outliers-Formal_dry_recy'!$F$5:$F$500,0)),""),"")</f>
        <v/>
      </c>
      <c r="AB344" s="14" t="str">
        <f>IFERROR(IF(INDEX('11.6_Outliers-Incineration'!$N$5:$N$500,MATCH($F344,'11.6_Outliers-Incineration'!$F$5:$F$500,0))&lt;&gt;"N",
INDEX('11.6_Outliers-Incineration'!J$5:J$500,MATCH($F344,'11.6_Outliers-Incineration'!$F$5:$F$500,0)),""),"")</f>
        <v/>
      </c>
      <c r="AC344" s="8" t="str">
        <f>IFERROR(IF(INDEX('11.6_Outliers-Incineration'!$N$5:$N$500,MATCH($F344,'11.6_Outliers-Incineration'!$F$5:$F$500,0))&lt;&gt;"N",
INDEX('11.6_Outliers-Incineration'!K$5:K$500,MATCH($F344,'11.6_Outliers-Incineration'!$F$5:$F$500,0)),""),"")</f>
        <v/>
      </c>
      <c r="AD344" s="14" t="str">
        <f>IFERROR(IF(INDEX('11.6_Outliers-Incineration'!$N$5:$N$500,MATCH($F344,'11.6_Outliers-Incineration'!$F$5:$F$500,0))&lt;&gt;"N",
INDEX('11.6_Outliers-Incineration'!L$5:L$500,MATCH($F344,'11.6_Outliers-Incineration'!$F$5:$F$500,0)),""),"")</f>
        <v/>
      </c>
      <c r="AE344" s="14" t="s">
        <v>1569</v>
      </c>
      <c r="AF344" s="8" t="s">
        <v>1569</v>
      </c>
      <c r="AG344" s="14" t="s">
        <v>1569</v>
      </c>
      <c r="AI344" s="5"/>
      <c r="AJ344" s="5" t="s">
        <v>1569</v>
      </c>
      <c r="AK344" s="5">
        <f t="shared" si="5"/>
        <v>2</v>
      </c>
    </row>
    <row r="345" spans="1:37" x14ac:dyDescent="0.25">
      <c r="A345" s="5" t="s">
        <v>1316</v>
      </c>
      <c r="B345" s="5" t="s">
        <v>1319</v>
      </c>
      <c r="C345" s="5" t="s">
        <v>1318</v>
      </c>
      <c r="D345" s="5" t="s">
        <v>1038</v>
      </c>
      <c r="E345" s="5" t="s">
        <v>1592</v>
      </c>
      <c r="F345" s="5" t="s">
        <v>1317</v>
      </c>
      <c r="G345" s="5">
        <v>1</v>
      </c>
      <c r="H345" s="15">
        <v>1</v>
      </c>
      <c r="I345" s="4"/>
      <c r="J345" s="13">
        <f>IFERROR(IF(INDEX('11.1_Outliers-Generation'!$N$5:$N$500,MATCH($F345,'11.1_Outliers-Generation'!$F$5:$F$500,0))&lt;&gt;"N",
INDEX('11.1_Outliers-Generation'!J$5:J$500,MATCH($F345,'11.1_Outliers-Generation'!$F$5:$F$500,0)),""),"")</f>
        <v>1.011622190753608</v>
      </c>
      <c r="K345" s="8">
        <f>IFERROR(IF(INDEX('11.1_Outliers-Generation'!$N$5:$N$500,MATCH($F345,'11.1_Outliers-Generation'!$F$5:$F$500,0))&lt;&gt;"N",
INDEX('11.1_Outliers-Generation'!K$5:K$500,MATCH($F345,'11.1_Outliers-Generation'!$F$5:$F$500,0)),""),"")</f>
        <v>2012</v>
      </c>
      <c r="L345" s="13" t="str">
        <f>IFERROR(IF(INDEX('11.1_Outliers-Generation'!$N$5:$N$500,MATCH($F345,'11.1_Outliers-Generation'!$F$5:$F$500,0))&lt;&gt;"N",
INDEX('11.1_Outliers-Generation'!L$5:L$500,MATCH($F345,'11.1_Outliers-Generation'!$F$5:$F$500,0)),""),"")</f>
        <v>WaW_330</v>
      </c>
      <c r="M345" s="14" t="str">
        <f>IFERROR(IF(INDEX('11.2_Outliers-Collection_cov'!$N$5:$N$500,MATCH($F345,'11.2_Outliers-Collection_cov'!$F$5:$F$500,0))&lt;&gt;"N",
INDEX('11.2_Outliers-Collection_cov'!J$5:J$500,MATCH($F345,'11.2_Outliers-Collection_cov'!$F$5:$F$500,0)),""),"")</f>
        <v/>
      </c>
      <c r="N345" s="8" t="str">
        <f>IFERROR(IF(INDEX('11.2_Outliers-Collection_cov'!$N$5:$N$500,MATCH($F345,'11.2_Outliers-Collection_cov'!$F$5:$F$500,0))&lt;&gt;"N",
INDEX('11.2_Outliers-Collection_cov'!K$5:K$500,MATCH($F345,'11.2_Outliers-Collection_cov'!$F$5:$F$500,0)),""),"")</f>
        <v/>
      </c>
      <c r="O345" s="13" t="str">
        <f>IFERROR(IF(INDEX('11.2_Outliers-Collection_cov'!$N$5:$N$500,MATCH($F345,'11.2_Outliers-Collection_cov'!$F$5:$F$500,0))&lt;&gt;"N",
INDEX('11.2_Outliers-Collection_cov'!L$5:L$500,MATCH($F345,'11.2_Outliers-Collection_cov'!$F$5:$F$500,0)),""),"")</f>
        <v/>
      </c>
      <c r="P345" s="14">
        <f>IFERROR(IF(INDEX('11.3_Outliers-Plastic'!$N$5:$N$500,MATCH($F345,'11.3_Outliers-Plastic'!$F$5:$F$500,0))&lt;&gt;"N",
INDEX('11.3_Outliers-Plastic'!J$5:J$500,MATCH($F345,'11.3_Outliers-Plastic'!$F$5:$F$500,0)),""),"")</f>
        <v>13.4</v>
      </c>
      <c r="Q345" s="8">
        <f>IFERROR(IF(INDEX('11.3_Outliers-Plastic'!$N$5:$N$500,MATCH($F345,'11.3_Outliers-Plastic'!$F$5:$F$500,0))&lt;&gt;"N",
INDEX('11.3_Outliers-Plastic'!K$5:K$500,MATCH($F345,'11.3_Outliers-Plastic'!$F$5:$F$500,0)),""),"")</f>
        <v>2012</v>
      </c>
      <c r="R345" s="14" t="str">
        <f>IFERROR(IF(INDEX('11.3_Outliers-Plastic'!$N$5:$N$500,MATCH($F345,'11.3_Outliers-Plastic'!$F$5:$F$500,0))&lt;&gt;"N",
INDEX('11.3_Outliers-Plastic'!L$5:L$500,MATCH($F345,'11.3_Outliers-Plastic'!$F$5:$F$500,0)),""),"")</f>
        <v>WaW_330</v>
      </c>
      <c r="S345" s="12"/>
      <c r="T345" s="5"/>
      <c r="U345" s="5" t="s">
        <v>1569</v>
      </c>
      <c r="V345" s="14">
        <f>IFERROR(IF(INDEX('11.5_Outliers-Other_recovery'!$N$5:$N$500,MATCH($F345,'11.5_Outliers-Other_recovery'!$F$5:$F$500,0))&lt;&gt;"N",
INDEX('11.5_Outliers-Other_recovery'!J$5:J$500,MATCH($F345,'11.5_Outliers-Other_recovery'!$F$5:$F$500,0)),""),"")</f>
        <v>1.4999999999999996</v>
      </c>
      <c r="W345" s="8">
        <f>IFERROR(IF(INDEX('11.5_Outliers-Other_recovery'!$N$5:$N$500,MATCH($F345,'11.5_Outliers-Other_recovery'!$F$5:$F$500,0))&lt;&gt;"N",
INDEX('11.5_Outliers-Other_recovery'!K$5:K$500,MATCH($F345,'11.5_Outliers-Other_recovery'!$F$5:$F$500,0)),""),"")</f>
        <v>2012</v>
      </c>
      <c r="X345" s="14" t="str">
        <f>IFERROR(IF(INDEX('11.5_Outliers-Other_recovery'!$N$5:$N$500,MATCH($F345,'11.5_Outliers-Other_recovery'!$F$5:$F$500,0))&lt;&gt;"N",
INDEX('11.5_Outliers-Other_recovery'!L$5:L$500,MATCH($F345,'11.5_Outliers-Other_recovery'!$F$5:$F$500,0)),""),"")</f>
        <v>WaW_330</v>
      </c>
      <c r="Y345" s="14">
        <f>IFERROR(IF(INDEX('11.4_Outliers-Formal_dry_recy'!$N$5:$N$500,MATCH($F345,'11.4_Outliers-Formal_dry_recy'!$F$5:$F$500,0))&lt;&gt;"N",
INDEX('11.4_Outliers-Formal_dry_recy'!J$5:J$500,MATCH($F345,'11.4_Outliers-Formal_dry_recy'!$F$5:$F$500,0)),""),"")</f>
        <v>5.0999999999999996</v>
      </c>
      <c r="Z345" s="8">
        <f>IFERROR(IF(INDEX('11.4_Outliers-Formal_dry_recy'!$N$5:$N$500,MATCH($F345,'11.4_Outliers-Formal_dry_recy'!$F$5:$F$500,0))&lt;&gt;"N",
INDEX('11.4_Outliers-Formal_dry_recy'!K$5:K$500,MATCH($F345,'11.4_Outliers-Formal_dry_recy'!$F$5:$F$500,0)),""),"")</f>
        <v>2012</v>
      </c>
      <c r="AA345" s="14" t="str">
        <f>IFERROR(IF(INDEX('11.4_Outliers-Formal_dry_recy'!$N$5:$N$500,MATCH($F345,'11.4_Outliers-Formal_dry_recy'!$F$5:$F$500,0))&lt;&gt;"N",
INDEX('11.4_Outliers-Formal_dry_recy'!L$5:L$500,MATCH($F345,'11.4_Outliers-Formal_dry_recy'!$F$5:$F$500,0)),""),"")</f>
        <v>WaW_330</v>
      </c>
      <c r="AB345" s="14">
        <f>IFERROR(IF(INDEX('11.6_Outliers-Incineration'!$N$5:$N$500,MATCH($F345,'11.6_Outliers-Incineration'!$F$5:$F$500,0))&lt;&gt;"N",
INDEX('11.6_Outliers-Incineration'!J$5:J$500,MATCH($F345,'11.6_Outliers-Incineration'!$F$5:$F$500,0)),""),"")</f>
        <v>0</v>
      </c>
      <c r="AC345" s="8">
        <f>IFERROR(IF(INDEX('11.6_Outliers-Incineration'!$N$5:$N$500,MATCH($F345,'11.6_Outliers-Incineration'!$F$5:$F$500,0))&lt;&gt;"N",
INDEX('11.6_Outliers-Incineration'!K$5:K$500,MATCH($F345,'11.6_Outliers-Incineration'!$F$5:$F$500,0)),""),"")</f>
        <v>2012</v>
      </c>
      <c r="AD345" s="14" t="str">
        <f>IFERROR(IF(INDEX('11.6_Outliers-Incineration'!$N$5:$N$500,MATCH($F345,'11.6_Outliers-Incineration'!$F$5:$F$500,0))&lt;&gt;"N",
INDEX('11.6_Outliers-Incineration'!L$5:L$500,MATCH($F345,'11.6_Outliers-Incineration'!$F$5:$F$500,0)),""),"")</f>
        <v>WaW_330</v>
      </c>
      <c r="AE345" s="14">
        <v>29.336188436830835</v>
      </c>
      <c r="AF345" s="8">
        <v>2012</v>
      </c>
      <c r="AG345" s="14" t="s">
        <v>1316</v>
      </c>
      <c r="AI345" s="5"/>
      <c r="AJ345" s="5" t="s">
        <v>1569</v>
      </c>
      <c r="AK345" s="5">
        <f t="shared" si="5"/>
        <v>6</v>
      </c>
    </row>
    <row r="346" spans="1:37" x14ac:dyDescent="0.25">
      <c r="A346" s="5" t="s">
        <v>1320</v>
      </c>
      <c r="B346" s="5" t="s">
        <v>1319</v>
      </c>
      <c r="C346" s="5" t="s">
        <v>1318</v>
      </c>
      <c r="D346" s="5" t="s">
        <v>1038</v>
      </c>
      <c r="E346" s="5" t="s">
        <v>1322</v>
      </c>
      <c r="F346" s="5" t="s">
        <v>1321</v>
      </c>
      <c r="G346" s="5">
        <v>1</v>
      </c>
      <c r="H346" s="15">
        <v>1</v>
      </c>
      <c r="I346" s="4"/>
      <c r="J346" s="13">
        <f>IFERROR(IF(INDEX('11.1_Outliers-Generation'!$N$5:$N$500,MATCH($F346,'11.1_Outliers-Generation'!$F$5:$F$500,0))&lt;&gt;"N",
INDEX('11.1_Outliers-Generation'!J$5:J$500,MATCH($F346,'11.1_Outliers-Generation'!$F$5:$F$500,0)),""),"")</f>
        <v>1.0836427735475573</v>
      </c>
      <c r="K346" s="8">
        <f>IFERROR(IF(INDEX('11.1_Outliers-Generation'!$N$5:$N$500,MATCH($F346,'11.1_Outliers-Generation'!$F$5:$F$500,0))&lt;&gt;"N",
INDEX('11.1_Outliers-Generation'!K$5:K$500,MATCH($F346,'11.1_Outliers-Generation'!$F$5:$F$500,0)),""),"")</f>
        <v>2012</v>
      </c>
      <c r="L346" s="13" t="str">
        <f>IFERROR(IF(INDEX('11.1_Outliers-Generation'!$N$5:$N$500,MATCH($F346,'11.1_Outliers-Generation'!$F$5:$F$500,0))&lt;&gt;"N",
INDEX('11.1_Outliers-Generation'!L$5:L$500,MATCH($F346,'11.1_Outliers-Generation'!$F$5:$F$500,0)),""),"")</f>
        <v>WaW_331</v>
      </c>
      <c r="M346" s="14" t="str">
        <f>IFERROR(IF(INDEX('11.2_Outliers-Collection_cov'!$N$5:$N$500,MATCH($F346,'11.2_Outliers-Collection_cov'!$F$5:$F$500,0))&lt;&gt;"N",
INDEX('11.2_Outliers-Collection_cov'!J$5:J$500,MATCH($F346,'11.2_Outliers-Collection_cov'!$F$5:$F$500,0)),""),"")</f>
        <v/>
      </c>
      <c r="N346" s="8" t="str">
        <f>IFERROR(IF(INDEX('11.2_Outliers-Collection_cov'!$N$5:$N$500,MATCH($F346,'11.2_Outliers-Collection_cov'!$F$5:$F$500,0))&lt;&gt;"N",
INDEX('11.2_Outliers-Collection_cov'!K$5:K$500,MATCH($F346,'11.2_Outliers-Collection_cov'!$F$5:$F$500,0)),""),"")</f>
        <v/>
      </c>
      <c r="O346" s="13" t="str">
        <f>IFERROR(IF(INDEX('11.2_Outliers-Collection_cov'!$N$5:$N$500,MATCH($F346,'11.2_Outliers-Collection_cov'!$F$5:$F$500,0))&lt;&gt;"N",
INDEX('11.2_Outliers-Collection_cov'!L$5:L$500,MATCH($F346,'11.2_Outliers-Collection_cov'!$F$5:$F$500,0)),""),"")</f>
        <v/>
      </c>
      <c r="P346" s="14">
        <f>IFERROR(IF(INDEX('11.3_Outliers-Plastic'!$N$5:$N$500,MATCH($F346,'11.3_Outliers-Plastic'!$F$5:$F$500,0))&lt;&gt;"N",
INDEX('11.3_Outliers-Plastic'!J$5:J$500,MATCH($F346,'11.3_Outliers-Plastic'!$F$5:$F$500,0)),""),"")</f>
        <v>13.4</v>
      </c>
      <c r="Q346" s="8">
        <f>IFERROR(IF(INDEX('11.3_Outliers-Plastic'!$N$5:$N$500,MATCH($F346,'11.3_Outliers-Plastic'!$F$5:$F$500,0))&lt;&gt;"N",
INDEX('11.3_Outliers-Plastic'!K$5:K$500,MATCH($F346,'11.3_Outliers-Plastic'!$F$5:$F$500,0)),""),"")</f>
        <v>2012</v>
      </c>
      <c r="R346" s="14" t="str">
        <f>IFERROR(IF(INDEX('11.3_Outliers-Plastic'!$N$5:$N$500,MATCH($F346,'11.3_Outliers-Plastic'!$F$5:$F$500,0))&lt;&gt;"N",
INDEX('11.3_Outliers-Plastic'!L$5:L$500,MATCH($F346,'11.3_Outliers-Plastic'!$F$5:$F$500,0)),""),"")</f>
        <v>WaW_331</v>
      </c>
      <c r="S346" s="12"/>
      <c r="T346" s="5"/>
      <c r="U346" s="5" t="s">
        <v>1569</v>
      </c>
      <c r="V346" s="14" t="str">
        <f>IFERROR(IF(INDEX('11.5_Outliers-Other_recovery'!$N$5:$N$500,MATCH($F346,'11.5_Outliers-Other_recovery'!$F$5:$F$500,0))&lt;&gt;"N",
INDEX('11.5_Outliers-Other_recovery'!J$5:J$500,MATCH($F346,'11.5_Outliers-Other_recovery'!$F$5:$F$500,0)),""),"")</f>
        <v/>
      </c>
      <c r="W346" s="8" t="str">
        <f>IFERROR(IF(INDEX('11.5_Outliers-Other_recovery'!$N$5:$N$500,MATCH($F346,'11.5_Outliers-Other_recovery'!$F$5:$F$500,0))&lt;&gt;"N",
INDEX('11.5_Outliers-Other_recovery'!K$5:K$500,MATCH($F346,'11.5_Outliers-Other_recovery'!$F$5:$F$500,0)),""),"")</f>
        <v/>
      </c>
      <c r="X346" s="14" t="str">
        <f>IFERROR(IF(INDEX('11.5_Outliers-Other_recovery'!$N$5:$N$500,MATCH($F346,'11.5_Outliers-Other_recovery'!$F$5:$F$500,0))&lt;&gt;"N",
INDEX('11.5_Outliers-Other_recovery'!L$5:L$500,MATCH($F346,'11.5_Outliers-Other_recovery'!$F$5:$F$500,0)),""),"")</f>
        <v/>
      </c>
      <c r="Y346" s="14" t="str">
        <f>IFERROR(IF(INDEX('11.4_Outliers-Formal_dry_recy'!$N$5:$N$500,MATCH($F346,'11.4_Outliers-Formal_dry_recy'!$F$5:$F$500,0))&lt;&gt;"N",
INDEX('11.4_Outliers-Formal_dry_recy'!J$5:J$500,MATCH($F346,'11.4_Outliers-Formal_dry_recy'!$F$5:$F$500,0)),""),"")</f>
        <v/>
      </c>
      <c r="Z346" s="8" t="str">
        <f>IFERROR(IF(INDEX('11.4_Outliers-Formal_dry_recy'!$N$5:$N$500,MATCH($F346,'11.4_Outliers-Formal_dry_recy'!$F$5:$F$500,0))&lt;&gt;"N",
INDEX('11.4_Outliers-Formal_dry_recy'!K$5:K$500,MATCH($F346,'11.4_Outliers-Formal_dry_recy'!$F$5:$F$500,0)),""),"")</f>
        <v/>
      </c>
      <c r="AA346" s="14" t="str">
        <f>IFERROR(IF(INDEX('11.4_Outliers-Formal_dry_recy'!$N$5:$N$500,MATCH($F346,'11.4_Outliers-Formal_dry_recy'!$F$5:$F$500,0))&lt;&gt;"N",
INDEX('11.4_Outliers-Formal_dry_recy'!L$5:L$500,MATCH($F346,'11.4_Outliers-Formal_dry_recy'!$F$5:$F$500,0)),""),"")</f>
        <v/>
      </c>
      <c r="AB346" s="14" t="str">
        <f>IFERROR(IF(INDEX('11.6_Outliers-Incineration'!$N$5:$N$500,MATCH($F346,'11.6_Outliers-Incineration'!$F$5:$F$500,0))&lt;&gt;"N",
INDEX('11.6_Outliers-Incineration'!J$5:J$500,MATCH($F346,'11.6_Outliers-Incineration'!$F$5:$F$500,0)),""),"")</f>
        <v/>
      </c>
      <c r="AC346" s="8" t="str">
        <f>IFERROR(IF(INDEX('11.6_Outliers-Incineration'!$N$5:$N$500,MATCH($F346,'11.6_Outliers-Incineration'!$F$5:$F$500,0))&lt;&gt;"N",
INDEX('11.6_Outliers-Incineration'!K$5:K$500,MATCH($F346,'11.6_Outliers-Incineration'!$F$5:$F$500,0)),""),"")</f>
        <v/>
      </c>
      <c r="AD346" s="14" t="str">
        <f>IFERROR(IF(INDEX('11.6_Outliers-Incineration'!$N$5:$N$500,MATCH($F346,'11.6_Outliers-Incineration'!$F$5:$F$500,0))&lt;&gt;"N",
INDEX('11.6_Outliers-Incineration'!L$5:L$500,MATCH($F346,'11.6_Outliers-Incineration'!$F$5:$F$500,0)),""),"")</f>
        <v/>
      </c>
      <c r="AE346" s="14" t="s">
        <v>1569</v>
      </c>
      <c r="AF346" s="8" t="s">
        <v>1569</v>
      </c>
      <c r="AG346" s="14" t="s">
        <v>1569</v>
      </c>
      <c r="AI346" s="5"/>
      <c r="AJ346" s="5" t="s">
        <v>1569</v>
      </c>
      <c r="AK346" s="5">
        <f t="shared" si="5"/>
        <v>2</v>
      </c>
    </row>
    <row r="347" spans="1:37" x14ac:dyDescent="0.25">
      <c r="A347" s="5" t="s">
        <v>988</v>
      </c>
      <c r="B347" s="5" t="s">
        <v>5</v>
      </c>
      <c r="C347" s="5" t="s">
        <v>990</v>
      </c>
      <c r="D347" s="5" t="s">
        <v>620</v>
      </c>
      <c r="E347" s="5" t="s">
        <v>991</v>
      </c>
      <c r="F347" s="5" t="s">
        <v>989</v>
      </c>
      <c r="G347" s="5">
        <v>1</v>
      </c>
      <c r="H347" s="15">
        <v>2</v>
      </c>
      <c r="I347" s="4" t="s">
        <v>3208</v>
      </c>
      <c r="J347" s="13">
        <f>IFERROR(IF(INDEX('11.1_Outliers-Generation'!$N$5:$N$500,MATCH($F347,'11.1_Outliers-Generation'!$F$5:$F$500,0))&lt;&gt;"N",
INDEX('11.1_Outliers-Generation'!J$5:J$500,MATCH($F347,'11.1_Outliers-Generation'!$F$5:$F$500,0)),""),"")</f>
        <v>0.70319634703196332</v>
      </c>
      <c r="K347" s="8">
        <f>IFERROR(IF(INDEX('11.1_Outliers-Generation'!$N$5:$N$500,MATCH($F347,'11.1_Outliers-Generation'!$F$5:$F$500,0))&lt;&gt;"N",
INDEX('11.1_Outliers-Generation'!K$5:K$500,MATCH($F347,'11.1_Outliers-Generation'!$F$5:$F$500,0)),""),"")</f>
        <v>2013</v>
      </c>
      <c r="L347" s="13" t="str">
        <f>IFERROR(IF(INDEX('11.1_Outliers-Generation'!$N$5:$N$500,MATCH($F347,'11.1_Outliers-Generation'!$F$5:$F$500,0))&lt;&gt;"N",
INDEX('11.1_Outliers-Generation'!L$5:L$500,MATCH($F347,'11.1_Outliers-Generation'!$F$5:$F$500,0)),""),"")</f>
        <v>WaW_332</v>
      </c>
      <c r="M347" s="14" t="str">
        <f>IFERROR(IF(INDEX('11.2_Outliers-Collection_cov'!$N$5:$N$500,MATCH($F347,'11.2_Outliers-Collection_cov'!$F$5:$F$500,0))&lt;&gt;"N",
INDEX('11.2_Outliers-Collection_cov'!J$5:J$500,MATCH($F347,'11.2_Outliers-Collection_cov'!$F$5:$F$500,0)),""),"")</f>
        <v/>
      </c>
      <c r="N347" s="8" t="str">
        <f>IFERROR(IF(INDEX('11.2_Outliers-Collection_cov'!$N$5:$N$500,MATCH($F347,'11.2_Outliers-Collection_cov'!$F$5:$F$500,0))&lt;&gt;"N",
INDEX('11.2_Outliers-Collection_cov'!K$5:K$500,MATCH($F347,'11.2_Outliers-Collection_cov'!$F$5:$F$500,0)),""),"")</f>
        <v/>
      </c>
      <c r="O347" s="13" t="str">
        <f>IFERROR(IF(INDEX('11.2_Outliers-Collection_cov'!$N$5:$N$500,MATCH($F347,'11.2_Outliers-Collection_cov'!$F$5:$F$500,0))&lt;&gt;"N",
INDEX('11.2_Outliers-Collection_cov'!L$5:L$500,MATCH($F347,'11.2_Outliers-Collection_cov'!$F$5:$F$500,0)),""),"")</f>
        <v/>
      </c>
      <c r="P347" s="14">
        <f>IFERROR(IF(INDEX('11.3_Outliers-Plastic'!$N$5:$N$500,MATCH($F347,'11.3_Outliers-Plastic'!$F$5:$F$500,0))&lt;&gt;"N",
INDEX('11.3_Outliers-Plastic'!J$5:J$500,MATCH($F347,'11.3_Outliers-Plastic'!$F$5:$F$500,0)),""),"")</f>
        <v>11</v>
      </c>
      <c r="Q347" s="8">
        <f>IFERROR(IF(INDEX('11.3_Outliers-Plastic'!$N$5:$N$500,MATCH($F347,'11.3_Outliers-Plastic'!$F$5:$F$500,0))&lt;&gt;"N",
INDEX('11.3_Outliers-Plastic'!K$5:K$500,MATCH($F347,'11.3_Outliers-Plastic'!$F$5:$F$500,0)),""),"")</f>
        <v>2013</v>
      </c>
      <c r="R347" s="14" t="str">
        <f>IFERROR(IF(INDEX('11.3_Outliers-Plastic'!$N$5:$N$500,MATCH($F347,'11.3_Outliers-Plastic'!$F$5:$F$500,0))&lt;&gt;"N",
INDEX('11.3_Outliers-Plastic'!L$5:L$500,MATCH($F347,'11.3_Outliers-Plastic'!$F$5:$F$500,0)),""),"")</f>
        <v>WaW_332</v>
      </c>
      <c r="S347" s="12"/>
      <c r="T347" s="5"/>
      <c r="U347" s="5" t="s">
        <v>1569</v>
      </c>
      <c r="V347" s="14" t="str">
        <f>IFERROR(IF(INDEX('11.5_Outliers-Other_recovery'!$N$5:$N$500,MATCH($F347,'11.5_Outliers-Other_recovery'!$F$5:$F$500,0))&lt;&gt;"N",
INDEX('11.5_Outliers-Other_recovery'!J$5:J$500,MATCH($F347,'11.5_Outliers-Other_recovery'!$F$5:$F$500,0)),""),"")</f>
        <v/>
      </c>
      <c r="W347" s="8" t="str">
        <f>IFERROR(IF(INDEX('11.5_Outliers-Other_recovery'!$N$5:$N$500,MATCH($F347,'11.5_Outliers-Other_recovery'!$F$5:$F$500,0))&lt;&gt;"N",
INDEX('11.5_Outliers-Other_recovery'!K$5:K$500,MATCH($F347,'11.5_Outliers-Other_recovery'!$F$5:$F$500,0)),""),"")</f>
        <v/>
      </c>
      <c r="X347" s="14" t="str">
        <f>IFERROR(IF(INDEX('11.5_Outliers-Other_recovery'!$N$5:$N$500,MATCH($F347,'11.5_Outliers-Other_recovery'!$F$5:$F$500,0))&lt;&gt;"N",
INDEX('11.5_Outliers-Other_recovery'!L$5:L$500,MATCH($F347,'11.5_Outliers-Other_recovery'!$F$5:$F$500,0)),""),"")</f>
        <v/>
      </c>
      <c r="Y347" s="14" t="str">
        <f>IFERROR(IF(INDEX('11.4_Outliers-Formal_dry_recy'!$N$5:$N$500,MATCH($F347,'11.4_Outliers-Formal_dry_recy'!$F$5:$F$500,0))&lt;&gt;"N",
INDEX('11.4_Outliers-Formal_dry_recy'!J$5:J$500,MATCH($F347,'11.4_Outliers-Formal_dry_recy'!$F$5:$F$500,0)),""),"")</f>
        <v/>
      </c>
      <c r="Z347" s="8" t="str">
        <f>IFERROR(IF(INDEX('11.4_Outliers-Formal_dry_recy'!$N$5:$N$500,MATCH($F347,'11.4_Outliers-Formal_dry_recy'!$F$5:$F$500,0))&lt;&gt;"N",
INDEX('11.4_Outliers-Formal_dry_recy'!K$5:K$500,MATCH($F347,'11.4_Outliers-Formal_dry_recy'!$F$5:$F$500,0)),""),"")</f>
        <v/>
      </c>
      <c r="AA347" s="14" t="str">
        <f>IFERROR(IF(INDEX('11.4_Outliers-Formal_dry_recy'!$N$5:$N$500,MATCH($F347,'11.4_Outliers-Formal_dry_recy'!$F$5:$F$500,0))&lt;&gt;"N",
INDEX('11.4_Outliers-Formal_dry_recy'!L$5:L$500,MATCH($F347,'11.4_Outliers-Formal_dry_recy'!$F$5:$F$500,0)),""),"")</f>
        <v/>
      </c>
      <c r="AB347" s="14" t="str">
        <f>IFERROR(IF(INDEX('11.6_Outliers-Incineration'!$N$5:$N$500,MATCH($F347,'11.6_Outliers-Incineration'!$F$5:$F$500,0))&lt;&gt;"N",
INDEX('11.6_Outliers-Incineration'!J$5:J$500,MATCH($F347,'11.6_Outliers-Incineration'!$F$5:$F$500,0)),""),"")</f>
        <v/>
      </c>
      <c r="AC347" s="8" t="str">
        <f>IFERROR(IF(INDEX('11.6_Outliers-Incineration'!$N$5:$N$500,MATCH($F347,'11.6_Outliers-Incineration'!$F$5:$F$500,0))&lt;&gt;"N",
INDEX('11.6_Outliers-Incineration'!K$5:K$500,MATCH($F347,'11.6_Outliers-Incineration'!$F$5:$F$500,0)),""),"")</f>
        <v/>
      </c>
      <c r="AD347" s="14" t="str">
        <f>IFERROR(IF(INDEX('11.6_Outliers-Incineration'!$N$5:$N$500,MATCH($F347,'11.6_Outliers-Incineration'!$F$5:$F$500,0))&lt;&gt;"N",
INDEX('11.6_Outliers-Incineration'!L$5:L$500,MATCH($F347,'11.6_Outliers-Incineration'!$F$5:$F$500,0)),""),"")</f>
        <v/>
      </c>
      <c r="AE347" s="14">
        <v>100</v>
      </c>
      <c r="AF347" s="8">
        <v>2013</v>
      </c>
      <c r="AG347" s="14" t="s">
        <v>988</v>
      </c>
      <c r="AI347" s="5"/>
      <c r="AJ347" s="5" t="s">
        <v>1569</v>
      </c>
      <c r="AK347" s="5">
        <f t="shared" si="5"/>
        <v>3</v>
      </c>
    </row>
    <row r="348" spans="1:37" x14ac:dyDescent="0.25">
      <c r="A348" s="5" t="s">
        <v>992</v>
      </c>
      <c r="B348" s="5" t="s">
        <v>5</v>
      </c>
      <c r="C348" s="5" t="s">
        <v>990</v>
      </c>
      <c r="D348" s="5" t="s">
        <v>620</v>
      </c>
      <c r="E348" s="5" t="s">
        <v>994</v>
      </c>
      <c r="F348" s="5" t="s">
        <v>993</v>
      </c>
      <c r="G348" s="5">
        <v>1</v>
      </c>
      <c r="H348" s="15">
        <v>2</v>
      </c>
      <c r="I348" s="4" t="s">
        <v>3208</v>
      </c>
      <c r="J348" s="13">
        <f>IFERROR(IF(INDEX('11.1_Outliers-Generation'!$N$5:$N$500,MATCH($F348,'11.1_Outliers-Generation'!$F$5:$F$500,0))&lt;&gt;"N",
INDEX('11.1_Outliers-Generation'!J$5:J$500,MATCH($F348,'11.1_Outliers-Generation'!$F$5:$F$500,0)),""),"")</f>
        <v>0.86105675146771032</v>
      </c>
      <c r="K348" s="8">
        <f>IFERROR(IF(INDEX('11.1_Outliers-Generation'!$N$5:$N$500,MATCH($F348,'11.1_Outliers-Generation'!$F$5:$F$500,0))&lt;&gt;"N",
INDEX('11.1_Outliers-Generation'!K$5:K$500,MATCH($F348,'11.1_Outliers-Generation'!$F$5:$F$500,0)),""),"")</f>
        <v>2012</v>
      </c>
      <c r="L348" s="13" t="str">
        <f>IFERROR(IF(INDEX('11.1_Outliers-Generation'!$N$5:$N$500,MATCH($F348,'11.1_Outliers-Generation'!$F$5:$F$500,0))&lt;&gt;"N",
INDEX('11.1_Outliers-Generation'!L$5:L$500,MATCH($F348,'11.1_Outliers-Generation'!$F$5:$F$500,0)),""),"")</f>
        <v>WaW_333</v>
      </c>
      <c r="M348" s="14">
        <f>IFERROR(IF(INDEX('11.2_Outliers-Collection_cov'!$N$5:$N$500,MATCH($F348,'11.2_Outliers-Collection_cov'!$F$5:$F$500,0))&lt;&gt;"N",
INDEX('11.2_Outliers-Collection_cov'!J$5:J$500,MATCH($F348,'11.2_Outliers-Collection_cov'!$F$5:$F$500,0)),""),"")</f>
        <v>61</v>
      </c>
      <c r="N348" s="8">
        <f>IFERROR(IF(INDEX('11.2_Outliers-Collection_cov'!$N$5:$N$500,MATCH($F348,'11.2_Outliers-Collection_cov'!$F$5:$F$500,0))&lt;&gt;"N",
INDEX('11.2_Outliers-Collection_cov'!K$5:K$500,MATCH($F348,'11.2_Outliers-Collection_cov'!$F$5:$F$500,0)),""),"")</f>
        <v>2012</v>
      </c>
      <c r="O348" s="13" t="str">
        <f>IFERROR(IF(INDEX('11.2_Outliers-Collection_cov'!$N$5:$N$500,MATCH($F348,'11.2_Outliers-Collection_cov'!$F$5:$F$500,0))&lt;&gt;"N",
INDEX('11.2_Outliers-Collection_cov'!L$5:L$500,MATCH($F348,'11.2_Outliers-Collection_cov'!$F$5:$F$500,0)),""),"")</f>
        <v>WaW_333</v>
      </c>
      <c r="P348" s="14">
        <f>IFERROR(IF(INDEX('11.3_Outliers-Plastic'!$N$5:$N$500,MATCH($F348,'11.3_Outliers-Plastic'!$F$5:$F$500,0))&lt;&gt;"N",
INDEX('11.3_Outliers-Plastic'!J$5:J$500,MATCH($F348,'11.3_Outliers-Plastic'!$F$5:$F$500,0)),""),"")</f>
        <v>10.105535643170052</v>
      </c>
      <c r="Q348" s="8">
        <f>IFERROR(IF(INDEX('11.3_Outliers-Plastic'!$N$5:$N$500,MATCH($F348,'11.3_Outliers-Plastic'!$F$5:$F$500,0))&lt;&gt;"N",
INDEX('11.3_Outliers-Plastic'!K$5:K$500,MATCH($F348,'11.3_Outliers-Plastic'!$F$5:$F$500,0)),""),"")</f>
        <v>2012</v>
      </c>
      <c r="R348" s="14" t="str">
        <f>IFERROR(IF(INDEX('11.3_Outliers-Plastic'!$N$5:$N$500,MATCH($F348,'11.3_Outliers-Plastic'!$F$5:$F$500,0))&lt;&gt;"N",
INDEX('11.3_Outliers-Plastic'!L$5:L$500,MATCH($F348,'11.3_Outliers-Plastic'!$F$5:$F$500,0)),""),"")</f>
        <v>WaW_333</v>
      </c>
      <c r="S348" s="12"/>
      <c r="T348" s="5"/>
      <c r="U348" s="5" t="s">
        <v>1569</v>
      </c>
      <c r="V348" s="14" t="str">
        <f>IFERROR(IF(INDEX('11.5_Outliers-Other_recovery'!$N$5:$N$500,MATCH($F348,'11.5_Outliers-Other_recovery'!$F$5:$F$500,0))&lt;&gt;"N",
INDEX('11.5_Outliers-Other_recovery'!J$5:J$500,MATCH($F348,'11.5_Outliers-Other_recovery'!$F$5:$F$500,0)),""),"")</f>
        <v/>
      </c>
      <c r="W348" s="8" t="str">
        <f>IFERROR(IF(INDEX('11.5_Outliers-Other_recovery'!$N$5:$N$500,MATCH($F348,'11.5_Outliers-Other_recovery'!$F$5:$F$500,0))&lt;&gt;"N",
INDEX('11.5_Outliers-Other_recovery'!K$5:K$500,MATCH($F348,'11.5_Outliers-Other_recovery'!$F$5:$F$500,0)),""),"")</f>
        <v/>
      </c>
      <c r="X348" s="14" t="str">
        <f>IFERROR(IF(INDEX('11.5_Outliers-Other_recovery'!$N$5:$N$500,MATCH($F348,'11.5_Outliers-Other_recovery'!$F$5:$F$500,0))&lt;&gt;"N",
INDEX('11.5_Outliers-Other_recovery'!L$5:L$500,MATCH($F348,'11.5_Outliers-Other_recovery'!$F$5:$F$500,0)),""),"")</f>
        <v/>
      </c>
      <c r="Y348" s="14" t="str">
        <f>IFERROR(IF(INDEX('11.4_Outliers-Formal_dry_recy'!$N$5:$N$500,MATCH($F348,'11.4_Outliers-Formal_dry_recy'!$F$5:$F$500,0))&lt;&gt;"N",
INDEX('11.4_Outliers-Formal_dry_recy'!J$5:J$500,MATCH($F348,'11.4_Outliers-Formal_dry_recy'!$F$5:$F$500,0)),""),"")</f>
        <v/>
      </c>
      <c r="Z348" s="8" t="str">
        <f>IFERROR(IF(INDEX('11.4_Outliers-Formal_dry_recy'!$N$5:$N$500,MATCH($F348,'11.4_Outliers-Formal_dry_recy'!$F$5:$F$500,0))&lt;&gt;"N",
INDEX('11.4_Outliers-Formal_dry_recy'!K$5:K$500,MATCH($F348,'11.4_Outliers-Formal_dry_recy'!$F$5:$F$500,0)),""),"")</f>
        <v/>
      </c>
      <c r="AA348" s="14" t="str">
        <f>IFERROR(IF(INDEX('11.4_Outliers-Formal_dry_recy'!$N$5:$N$500,MATCH($F348,'11.4_Outliers-Formal_dry_recy'!$F$5:$F$500,0))&lt;&gt;"N",
INDEX('11.4_Outliers-Formal_dry_recy'!L$5:L$500,MATCH($F348,'11.4_Outliers-Formal_dry_recy'!$F$5:$F$500,0)),""),"")</f>
        <v/>
      </c>
      <c r="AB348" s="14" t="str">
        <f>IFERROR(IF(INDEX('11.6_Outliers-Incineration'!$N$5:$N$500,MATCH($F348,'11.6_Outliers-Incineration'!$F$5:$F$500,0))&lt;&gt;"N",
INDEX('11.6_Outliers-Incineration'!J$5:J$500,MATCH($F348,'11.6_Outliers-Incineration'!$F$5:$F$500,0)),""),"")</f>
        <v/>
      </c>
      <c r="AC348" s="8" t="str">
        <f>IFERROR(IF(INDEX('11.6_Outliers-Incineration'!$N$5:$N$500,MATCH($F348,'11.6_Outliers-Incineration'!$F$5:$F$500,0))&lt;&gt;"N",
INDEX('11.6_Outliers-Incineration'!K$5:K$500,MATCH($F348,'11.6_Outliers-Incineration'!$F$5:$F$500,0)),""),"")</f>
        <v/>
      </c>
      <c r="AD348" s="14" t="str">
        <f>IFERROR(IF(INDEX('11.6_Outliers-Incineration'!$N$5:$N$500,MATCH($F348,'11.6_Outliers-Incineration'!$F$5:$F$500,0))&lt;&gt;"N",
INDEX('11.6_Outliers-Incineration'!L$5:L$500,MATCH($F348,'11.6_Outliers-Incineration'!$F$5:$F$500,0)),""),"")</f>
        <v/>
      </c>
      <c r="AE348" s="14">
        <v>95.754166224392307</v>
      </c>
      <c r="AF348" s="8">
        <v>2012</v>
      </c>
      <c r="AG348" s="14" t="s">
        <v>992</v>
      </c>
      <c r="AI348" s="5"/>
      <c r="AJ348" s="5" t="s">
        <v>1569</v>
      </c>
      <c r="AK348" s="5">
        <f t="shared" si="5"/>
        <v>4</v>
      </c>
    </row>
    <row r="349" spans="1:37" x14ac:dyDescent="0.25">
      <c r="A349" s="5" t="s">
        <v>1323</v>
      </c>
      <c r="B349" s="5" t="s">
        <v>1326</v>
      </c>
      <c r="C349" s="5" t="s">
        <v>1325</v>
      </c>
      <c r="D349" s="5" t="s">
        <v>1038</v>
      </c>
      <c r="E349" s="5" t="s">
        <v>1327</v>
      </c>
      <c r="F349" s="5" t="s">
        <v>1324</v>
      </c>
      <c r="G349" s="5">
        <v>1</v>
      </c>
      <c r="H349" s="15">
        <v>1</v>
      </c>
      <c r="I349" s="4" t="s">
        <v>3209</v>
      </c>
      <c r="J349" s="13">
        <f>IFERROR(IF(INDEX('11.1_Outliers-Generation'!$N$5:$N$500,MATCH($F349,'11.1_Outliers-Generation'!$F$5:$F$500,0))&lt;&gt;"N",
INDEX('11.1_Outliers-Generation'!J$5:J$500,MATCH($F349,'11.1_Outliers-Generation'!$F$5:$F$500,0)),""),"")</f>
        <v>1.0600011016181148</v>
      </c>
      <c r="K349" s="8">
        <f>IFERROR(IF(INDEX('11.1_Outliers-Generation'!$N$5:$N$500,MATCH($F349,'11.1_Outliers-Generation'!$F$5:$F$500,0))&lt;&gt;"N",
INDEX('11.1_Outliers-Generation'!K$5:K$500,MATCH($F349,'11.1_Outliers-Generation'!$F$5:$F$500,0)),""),"")</f>
        <v>2014</v>
      </c>
      <c r="L349" s="13" t="str">
        <f>IFERROR(IF(INDEX('11.1_Outliers-Generation'!$N$5:$N$500,MATCH($F349,'11.1_Outliers-Generation'!$F$5:$F$500,0))&lt;&gt;"N",
INDEX('11.1_Outliers-Generation'!L$5:L$500,MATCH($F349,'11.1_Outliers-Generation'!$F$5:$F$500,0)),""),"")</f>
        <v>WaW_335</v>
      </c>
      <c r="M349" s="14" t="str">
        <f>IFERROR(IF(INDEX('11.2_Outliers-Collection_cov'!$N$5:$N$500,MATCH($F349,'11.2_Outliers-Collection_cov'!$F$5:$F$500,0))&lt;&gt;"N",
INDEX('11.2_Outliers-Collection_cov'!J$5:J$500,MATCH($F349,'11.2_Outliers-Collection_cov'!$F$5:$F$500,0)),""),"")</f>
        <v/>
      </c>
      <c r="N349" s="8" t="str">
        <f>IFERROR(IF(INDEX('11.2_Outliers-Collection_cov'!$N$5:$N$500,MATCH($F349,'11.2_Outliers-Collection_cov'!$F$5:$F$500,0))&lt;&gt;"N",
INDEX('11.2_Outliers-Collection_cov'!K$5:K$500,MATCH($F349,'11.2_Outliers-Collection_cov'!$F$5:$F$500,0)),""),"")</f>
        <v/>
      </c>
      <c r="O349" s="13" t="str">
        <f>IFERROR(IF(INDEX('11.2_Outliers-Collection_cov'!$N$5:$N$500,MATCH($F349,'11.2_Outliers-Collection_cov'!$F$5:$F$500,0))&lt;&gt;"N",
INDEX('11.2_Outliers-Collection_cov'!L$5:L$500,MATCH($F349,'11.2_Outliers-Collection_cov'!$F$5:$F$500,0)),""),"")</f>
        <v/>
      </c>
      <c r="P349" s="14">
        <f>IFERROR(IF(INDEX('11.3_Outliers-Plastic'!$N$5:$N$500,MATCH($F349,'11.3_Outliers-Plastic'!$F$5:$F$500,0))&lt;&gt;"N",
INDEX('11.3_Outliers-Plastic'!J$5:J$500,MATCH($F349,'11.3_Outliers-Plastic'!$F$5:$F$500,0)),""),"")</f>
        <v>15.884115884115882</v>
      </c>
      <c r="Q349" s="8">
        <f>IFERROR(IF(INDEX('11.3_Outliers-Plastic'!$N$5:$N$500,MATCH($F349,'11.3_Outliers-Plastic'!$F$5:$F$500,0))&lt;&gt;"N",
INDEX('11.3_Outliers-Plastic'!K$5:K$500,MATCH($F349,'11.3_Outliers-Plastic'!$F$5:$F$500,0)),""),"")</f>
        <v>2014</v>
      </c>
      <c r="R349" s="14" t="str">
        <f>IFERROR(IF(INDEX('11.3_Outliers-Plastic'!$N$5:$N$500,MATCH($F349,'11.3_Outliers-Plastic'!$F$5:$F$500,0))&lt;&gt;"N",
INDEX('11.3_Outliers-Plastic'!L$5:L$500,MATCH($F349,'11.3_Outliers-Plastic'!$F$5:$F$500,0)),""),"")</f>
        <v>WaW_335</v>
      </c>
      <c r="S349" s="12"/>
      <c r="T349" s="5"/>
      <c r="U349" s="5" t="s">
        <v>1569</v>
      </c>
      <c r="V349" s="14" t="str">
        <f>IFERROR(IF(INDEX('11.5_Outliers-Other_recovery'!$N$5:$N$500,MATCH($F349,'11.5_Outliers-Other_recovery'!$F$5:$F$500,0))&lt;&gt;"N",
INDEX('11.5_Outliers-Other_recovery'!J$5:J$500,MATCH($F349,'11.5_Outliers-Other_recovery'!$F$5:$F$500,0)),""),"")</f>
        <v/>
      </c>
      <c r="W349" s="8" t="str">
        <f>IFERROR(IF(INDEX('11.5_Outliers-Other_recovery'!$N$5:$N$500,MATCH($F349,'11.5_Outliers-Other_recovery'!$F$5:$F$500,0))&lt;&gt;"N",
INDEX('11.5_Outliers-Other_recovery'!K$5:K$500,MATCH($F349,'11.5_Outliers-Other_recovery'!$F$5:$F$500,0)),""),"")</f>
        <v/>
      </c>
      <c r="X349" s="14" t="str">
        <f>IFERROR(IF(INDEX('11.5_Outliers-Other_recovery'!$N$5:$N$500,MATCH($F349,'11.5_Outliers-Other_recovery'!$F$5:$F$500,0))&lt;&gt;"N",
INDEX('11.5_Outliers-Other_recovery'!L$5:L$500,MATCH($F349,'11.5_Outliers-Other_recovery'!$F$5:$F$500,0)),""),"")</f>
        <v/>
      </c>
      <c r="Y349" s="14">
        <f>IFERROR(IF(INDEX('11.4_Outliers-Formal_dry_recy'!$N$5:$N$500,MATCH($F349,'11.4_Outliers-Formal_dry_recy'!$F$5:$F$500,0))&lt;&gt;"N",
INDEX('11.4_Outliers-Formal_dry_recy'!J$5:J$500,MATCH($F349,'11.4_Outliers-Formal_dry_recy'!$F$5:$F$500,0)),""),"")</f>
        <v>2.4900000000000002</v>
      </c>
      <c r="Z349" s="8">
        <f>IFERROR(IF(INDEX('11.4_Outliers-Formal_dry_recy'!$N$5:$N$500,MATCH($F349,'11.4_Outliers-Formal_dry_recy'!$F$5:$F$500,0))&lt;&gt;"N",
INDEX('11.4_Outliers-Formal_dry_recy'!K$5:K$500,MATCH($F349,'11.4_Outliers-Formal_dry_recy'!$F$5:$F$500,0)),""),"")</f>
        <v>2014</v>
      </c>
      <c r="AA349" s="14" t="str">
        <f>IFERROR(IF(INDEX('11.4_Outliers-Formal_dry_recy'!$N$5:$N$500,MATCH($F349,'11.4_Outliers-Formal_dry_recy'!$F$5:$F$500,0))&lt;&gt;"N",
INDEX('11.4_Outliers-Formal_dry_recy'!L$5:L$500,MATCH($F349,'11.4_Outliers-Formal_dry_recy'!$F$5:$F$500,0)),""),"")</f>
        <v>WaW_335</v>
      </c>
      <c r="AB349" s="14" t="str">
        <f>IFERROR(IF(INDEX('11.6_Outliers-Incineration'!$N$5:$N$500,MATCH($F349,'11.6_Outliers-Incineration'!$F$5:$F$500,0))&lt;&gt;"N",
INDEX('11.6_Outliers-Incineration'!J$5:J$500,MATCH($F349,'11.6_Outliers-Incineration'!$F$5:$F$500,0)),""),"")</f>
        <v/>
      </c>
      <c r="AC349" s="8" t="str">
        <f>IFERROR(IF(INDEX('11.6_Outliers-Incineration'!$N$5:$N$500,MATCH($F349,'11.6_Outliers-Incineration'!$F$5:$F$500,0))&lt;&gt;"N",
INDEX('11.6_Outliers-Incineration'!K$5:K$500,MATCH($F349,'11.6_Outliers-Incineration'!$F$5:$F$500,0)),""),"")</f>
        <v/>
      </c>
      <c r="AD349" s="14" t="str">
        <f>IFERROR(IF(INDEX('11.6_Outliers-Incineration'!$N$5:$N$500,MATCH($F349,'11.6_Outliers-Incineration'!$F$5:$F$500,0))&lt;&gt;"N",
INDEX('11.6_Outliers-Incineration'!L$5:L$500,MATCH($F349,'11.6_Outliers-Incineration'!$F$5:$F$500,0)),""),"")</f>
        <v/>
      </c>
      <c r="AE349" s="14" t="s">
        <v>1569</v>
      </c>
      <c r="AF349" s="8" t="s">
        <v>1569</v>
      </c>
      <c r="AG349" s="14" t="s">
        <v>1569</v>
      </c>
      <c r="AI349" s="5"/>
      <c r="AJ349" s="5" t="s">
        <v>1569</v>
      </c>
      <c r="AK349" s="5">
        <f t="shared" si="5"/>
        <v>3</v>
      </c>
    </row>
    <row r="350" spans="1:37" x14ac:dyDescent="0.25">
      <c r="A350" s="5" t="s">
        <v>1328</v>
      </c>
      <c r="B350" s="5" t="s">
        <v>1326</v>
      </c>
      <c r="C350" s="5" t="s">
        <v>1325</v>
      </c>
      <c r="D350" s="5" t="s">
        <v>1038</v>
      </c>
      <c r="E350" s="5" t="s">
        <v>1593</v>
      </c>
      <c r="F350" s="5" t="s">
        <v>1329</v>
      </c>
      <c r="G350" s="5">
        <v>1</v>
      </c>
      <c r="H350" s="15">
        <v>1</v>
      </c>
      <c r="I350" s="4" t="s">
        <v>3209</v>
      </c>
      <c r="J350" s="13">
        <f>IFERROR(IF(INDEX('11.1_Outliers-Generation'!$N$5:$N$500,MATCH($F350,'11.1_Outliers-Generation'!$F$5:$F$500,0))&lt;&gt;"N",
INDEX('11.1_Outliers-Generation'!J$5:J$500,MATCH($F350,'11.1_Outliers-Generation'!$F$5:$F$500,0)),""),"")</f>
        <v>1.0599998222286506</v>
      </c>
      <c r="K350" s="8">
        <f>IFERROR(IF(INDEX('11.1_Outliers-Generation'!$N$5:$N$500,MATCH($F350,'11.1_Outliers-Generation'!$F$5:$F$500,0))&lt;&gt;"N",
INDEX('11.1_Outliers-Generation'!K$5:K$500,MATCH($F350,'11.1_Outliers-Generation'!$F$5:$F$500,0)),""),"")</f>
        <v>2014</v>
      </c>
      <c r="L350" s="13" t="str">
        <f>IFERROR(IF(INDEX('11.1_Outliers-Generation'!$N$5:$N$500,MATCH($F350,'11.1_Outliers-Generation'!$F$5:$F$500,0))&lt;&gt;"N",
INDEX('11.1_Outliers-Generation'!L$5:L$500,MATCH($F350,'11.1_Outliers-Generation'!$F$5:$F$500,0)),""),"")</f>
        <v>WaW_336</v>
      </c>
      <c r="M350" s="14" t="str">
        <f>IFERROR(IF(INDEX('11.2_Outliers-Collection_cov'!$N$5:$N$500,MATCH($F350,'11.2_Outliers-Collection_cov'!$F$5:$F$500,0))&lt;&gt;"N",
INDEX('11.2_Outliers-Collection_cov'!J$5:J$500,MATCH($F350,'11.2_Outliers-Collection_cov'!$F$5:$F$500,0)),""),"")</f>
        <v/>
      </c>
      <c r="N350" s="8" t="str">
        <f>IFERROR(IF(INDEX('11.2_Outliers-Collection_cov'!$N$5:$N$500,MATCH($F350,'11.2_Outliers-Collection_cov'!$F$5:$F$500,0))&lt;&gt;"N",
INDEX('11.2_Outliers-Collection_cov'!K$5:K$500,MATCH($F350,'11.2_Outliers-Collection_cov'!$F$5:$F$500,0)),""),"")</f>
        <v/>
      </c>
      <c r="O350" s="13" t="str">
        <f>IFERROR(IF(INDEX('11.2_Outliers-Collection_cov'!$N$5:$N$500,MATCH($F350,'11.2_Outliers-Collection_cov'!$F$5:$F$500,0))&lt;&gt;"N",
INDEX('11.2_Outliers-Collection_cov'!L$5:L$500,MATCH($F350,'11.2_Outliers-Collection_cov'!$F$5:$F$500,0)),""),"")</f>
        <v/>
      </c>
      <c r="P350" s="14">
        <f>IFERROR(IF(INDEX('11.3_Outliers-Plastic'!$N$5:$N$500,MATCH($F350,'11.3_Outliers-Plastic'!$F$5:$F$500,0))&lt;&gt;"N",
INDEX('11.3_Outliers-Plastic'!J$5:J$500,MATCH($F350,'11.3_Outliers-Plastic'!$F$5:$F$500,0)),""),"")</f>
        <v>15.484515484515486</v>
      </c>
      <c r="Q350" s="8">
        <f>IFERROR(IF(INDEX('11.3_Outliers-Plastic'!$N$5:$N$500,MATCH($F350,'11.3_Outliers-Plastic'!$F$5:$F$500,0))&lt;&gt;"N",
INDEX('11.3_Outliers-Plastic'!K$5:K$500,MATCH($F350,'11.3_Outliers-Plastic'!$F$5:$F$500,0)),""),"")</f>
        <v>2014</v>
      </c>
      <c r="R350" s="14" t="str">
        <f>IFERROR(IF(INDEX('11.3_Outliers-Plastic'!$N$5:$N$500,MATCH($F350,'11.3_Outliers-Plastic'!$F$5:$F$500,0))&lt;&gt;"N",
INDEX('11.3_Outliers-Plastic'!L$5:L$500,MATCH($F350,'11.3_Outliers-Plastic'!$F$5:$F$500,0)),""),"")</f>
        <v>WaW_336</v>
      </c>
      <c r="S350" s="12"/>
      <c r="T350" s="5"/>
      <c r="U350" s="5" t="s">
        <v>1569</v>
      </c>
      <c r="V350" s="14" t="str">
        <f>IFERROR(IF(INDEX('11.5_Outliers-Other_recovery'!$N$5:$N$500,MATCH($F350,'11.5_Outliers-Other_recovery'!$F$5:$F$500,0))&lt;&gt;"N",
INDEX('11.5_Outliers-Other_recovery'!J$5:J$500,MATCH($F350,'11.5_Outliers-Other_recovery'!$F$5:$F$500,0)),""),"")</f>
        <v/>
      </c>
      <c r="W350" s="8" t="str">
        <f>IFERROR(IF(INDEX('11.5_Outliers-Other_recovery'!$N$5:$N$500,MATCH($F350,'11.5_Outliers-Other_recovery'!$F$5:$F$500,0))&lt;&gt;"N",
INDEX('11.5_Outliers-Other_recovery'!K$5:K$500,MATCH($F350,'11.5_Outliers-Other_recovery'!$F$5:$F$500,0)),""),"")</f>
        <v/>
      </c>
      <c r="X350" s="14" t="str">
        <f>IFERROR(IF(INDEX('11.5_Outliers-Other_recovery'!$N$5:$N$500,MATCH($F350,'11.5_Outliers-Other_recovery'!$F$5:$F$500,0))&lt;&gt;"N",
INDEX('11.5_Outliers-Other_recovery'!L$5:L$500,MATCH($F350,'11.5_Outliers-Other_recovery'!$F$5:$F$500,0)),""),"")</f>
        <v/>
      </c>
      <c r="Y350" s="14" t="str">
        <f>IFERROR(IF(INDEX('11.4_Outliers-Formal_dry_recy'!$N$5:$N$500,MATCH($F350,'11.4_Outliers-Formal_dry_recy'!$F$5:$F$500,0))&lt;&gt;"N",
INDEX('11.4_Outliers-Formal_dry_recy'!J$5:J$500,MATCH($F350,'11.4_Outliers-Formal_dry_recy'!$F$5:$F$500,0)),""),"")</f>
        <v/>
      </c>
      <c r="Z350" s="8" t="str">
        <f>IFERROR(IF(INDEX('11.4_Outliers-Formal_dry_recy'!$N$5:$N$500,MATCH($F350,'11.4_Outliers-Formal_dry_recy'!$F$5:$F$500,0))&lt;&gt;"N",
INDEX('11.4_Outliers-Formal_dry_recy'!K$5:K$500,MATCH($F350,'11.4_Outliers-Formal_dry_recy'!$F$5:$F$500,0)),""),"")</f>
        <v/>
      </c>
      <c r="AA350" s="14" t="str">
        <f>IFERROR(IF(INDEX('11.4_Outliers-Formal_dry_recy'!$N$5:$N$500,MATCH($F350,'11.4_Outliers-Formal_dry_recy'!$F$5:$F$500,0))&lt;&gt;"N",
INDEX('11.4_Outliers-Formal_dry_recy'!L$5:L$500,MATCH($F350,'11.4_Outliers-Formal_dry_recy'!$F$5:$F$500,0)),""),"")</f>
        <v/>
      </c>
      <c r="AB350" s="14" t="str">
        <f>IFERROR(IF(INDEX('11.6_Outliers-Incineration'!$N$5:$N$500,MATCH($F350,'11.6_Outliers-Incineration'!$F$5:$F$500,0))&lt;&gt;"N",
INDEX('11.6_Outliers-Incineration'!J$5:J$500,MATCH($F350,'11.6_Outliers-Incineration'!$F$5:$F$500,0)),""),"")</f>
        <v/>
      </c>
      <c r="AC350" s="8" t="str">
        <f>IFERROR(IF(INDEX('11.6_Outliers-Incineration'!$N$5:$N$500,MATCH($F350,'11.6_Outliers-Incineration'!$F$5:$F$500,0))&lt;&gt;"N",
INDEX('11.6_Outliers-Incineration'!K$5:K$500,MATCH($F350,'11.6_Outliers-Incineration'!$F$5:$F$500,0)),""),"")</f>
        <v/>
      </c>
      <c r="AD350" s="14" t="str">
        <f>IFERROR(IF(INDEX('11.6_Outliers-Incineration'!$N$5:$N$500,MATCH($F350,'11.6_Outliers-Incineration'!$F$5:$F$500,0))&lt;&gt;"N",
INDEX('11.6_Outliers-Incineration'!L$5:L$500,MATCH($F350,'11.6_Outliers-Incineration'!$F$5:$F$500,0)),""),"")</f>
        <v/>
      </c>
      <c r="AE350" s="14" t="s">
        <v>1569</v>
      </c>
      <c r="AF350" s="8" t="s">
        <v>1569</v>
      </c>
      <c r="AG350" s="14" t="s">
        <v>1569</v>
      </c>
      <c r="AI350" s="5"/>
      <c r="AJ350" s="5" t="s">
        <v>1569</v>
      </c>
      <c r="AK350" s="5">
        <f t="shared" si="5"/>
        <v>2</v>
      </c>
    </row>
    <row r="351" spans="1:37" x14ac:dyDescent="0.25">
      <c r="A351" s="5" t="s">
        <v>1330</v>
      </c>
      <c r="B351" s="5" t="s">
        <v>1333</v>
      </c>
      <c r="C351" s="5" t="s">
        <v>1332</v>
      </c>
      <c r="D351" s="5" t="s">
        <v>1038</v>
      </c>
      <c r="E351" s="5" t="s">
        <v>1334</v>
      </c>
      <c r="F351" s="5" t="s">
        <v>1331</v>
      </c>
      <c r="G351" s="5">
        <v>1</v>
      </c>
      <c r="H351" s="15">
        <v>1</v>
      </c>
      <c r="I351" s="4"/>
      <c r="J351" s="13">
        <f>IFERROR(IF(INDEX('11.1_Outliers-Generation'!$N$5:$N$500,MATCH($F351,'11.1_Outliers-Generation'!$F$5:$F$500,0))&lt;&gt;"N",
INDEX('11.1_Outliers-Generation'!J$5:J$500,MATCH($F351,'11.1_Outliers-Generation'!$F$5:$F$500,0)),""),"")</f>
        <v>0.60229901942781594</v>
      </c>
      <c r="K351" s="8">
        <f>IFERROR(IF(INDEX('11.1_Outliers-Generation'!$N$5:$N$500,MATCH($F351,'11.1_Outliers-Generation'!$F$5:$F$500,0))&lt;&gt;"N",
INDEX('11.1_Outliers-Generation'!K$5:K$500,MATCH($F351,'11.1_Outliers-Generation'!$F$5:$F$500,0)),""),"")</f>
        <v>2012</v>
      </c>
      <c r="L351" s="13" t="str">
        <f>IFERROR(IF(INDEX('11.1_Outliers-Generation'!$N$5:$N$500,MATCH($F351,'11.1_Outliers-Generation'!$F$5:$F$500,0))&lt;&gt;"N",
INDEX('11.1_Outliers-Generation'!L$5:L$500,MATCH($F351,'11.1_Outliers-Generation'!$F$5:$F$500,0)),""),"")</f>
        <v>WaW_337</v>
      </c>
      <c r="M351" s="14" t="str">
        <f>IFERROR(IF(INDEX('11.2_Outliers-Collection_cov'!$N$5:$N$500,MATCH($F351,'11.2_Outliers-Collection_cov'!$F$5:$F$500,0))&lt;&gt;"N",
INDEX('11.2_Outliers-Collection_cov'!J$5:J$500,MATCH($F351,'11.2_Outliers-Collection_cov'!$F$5:$F$500,0)),""),"")</f>
        <v/>
      </c>
      <c r="N351" s="8" t="str">
        <f>IFERROR(IF(INDEX('11.2_Outliers-Collection_cov'!$N$5:$N$500,MATCH($F351,'11.2_Outliers-Collection_cov'!$F$5:$F$500,0))&lt;&gt;"N",
INDEX('11.2_Outliers-Collection_cov'!K$5:K$500,MATCH($F351,'11.2_Outliers-Collection_cov'!$F$5:$F$500,0)),""),"")</f>
        <v/>
      </c>
      <c r="O351" s="13" t="str">
        <f>IFERROR(IF(INDEX('11.2_Outliers-Collection_cov'!$N$5:$N$500,MATCH($F351,'11.2_Outliers-Collection_cov'!$F$5:$F$500,0))&lt;&gt;"N",
INDEX('11.2_Outliers-Collection_cov'!L$5:L$500,MATCH($F351,'11.2_Outliers-Collection_cov'!$F$5:$F$500,0)),""),"")</f>
        <v/>
      </c>
      <c r="P351" s="14" t="str">
        <f>IFERROR(IF(INDEX('11.3_Outliers-Plastic'!$N$5:$N$500,MATCH($F351,'11.3_Outliers-Plastic'!$F$5:$F$500,0))&lt;&gt;"N",
INDEX('11.3_Outliers-Plastic'!J$5:J$500,MATCH($F351,'11.3_Outliers-Plastic'!$F$5:$F$500,0)),""),"")</f>
        <v/>
      </c>
      <c r="Q351" s="8" t="str">
        <f>IFERROR(IF(INDEX('11.3_Outliers-Plastic'!$N$5:$N$500,MATCH($F351,'11.3_Outliers-Plastic'!$F$5:$F$500,0))&lt;&gt;"N",
INDEX('11.3_Outliers-Plastic'!K$5:K$500,MATCH($F351,'11.3_Outliers-Plastic'!$F$5:$F$500,0)),""),"")</f>
        <v/>
      </c>
      <c r="R351" s="14" t="str">
        <f>IFERROR(IF(INDEX('11.3_Outliers-Plastic'!$N$5:$N$500,MATCH($F351,'11.3_Outliers-Plastic'!$F$5:$F$500,0))&lt;&gt;"N",
INDEX('11.3_Outliers-Plastic'!L$5:L$500,MATCH($F351,'11.3_Outliers-Plastic'!$F$5:$F$500,0)),""),"")</f>
        <v/>
      </c>
      <c r="S351" s="12"/>
      <c r="T351" s="5"/>
      <c r="U351" s="5" t="s">
        <v>1569</v>
      </c>
      <c r="V351" s="14" t="str">
        <f>IFERROR(IF(INDEX('11.5_Outliers-Other_recovery'!$N$5:$N$500,MATCH($F351,'11.5_Outliers-Other_recovery'!$F$5:$F$500,0))&lt;&gt;"N",
INDEX('11.5_Outliers-Other_recovery'!J$5:J$500,MATCH($F351,'11.5_Outliers-Other_recovery'!$F$5:$F$500,0)),""),"")</f>
        <v/>
      </c>
      <c r="W351" s="8" t="str">
        <f>IFERROR(IF(INDEX('11.5_Outliers-Other_recovery'!$N$5:$N$500,MATCH($F351,'11.5_Outliers-Other_recovery'!$F$5:$F$500,0))&lt;&gt;"N",
INDEX('11.5_Outliers-Other_recovery'!K$5:K$500,MATCH($F351,'11.5_Outliers-Other_recovery'!$F$5:$F$500,0)),""),"")</f>
        <v/>
      </c>
      <c r="X351" s="14" t="str">
        <f>IFERROR(IF(INDEX('11.5_Outliers-Other_recovery'!$N$5:$N$500,MATCH($F351,'11.5_Outliers-Other_recovery'!$F$5:$F$500,0))&lt;&gt;"N",
INDEX('11.5_Outliers-Other_recovery'!L$5:L$500,MATCH($F351,'11.5_Outliers-Other_recovery'!$F$5:$F$500,0)),""),"")</f>
        <v/>
      </c>
      <c r="Y351" s="14" t="str">
        <f>IFERROR(IF(INDEX('11.4_Outliers-Formal_dry_recy'!$N$5:$N$500,MATCH($F351,'11.4_Outliers-Formal_dry_recy'!$F$5:$F$500,0))&lt;&gt;"N",
INDEX('11.4_Outliers-Formal_dry_recy'!J$5:J$500,MATCH($F351,'11.4_Outliers-Formal_dry_recy'!$F$5:$F$500,0)),""),"")</f>
        <v/>
      </c>
      <c r="Z351" s="8" t="str">
        <f>IFERROR(IF(INDEX('11.4_Outliers-Formal_dry_recy'!$N$5:$N$500,MATCH($F351,'11.4_Outliers-Formal_dry_recy'!$F$5:$F$500,0))&lt;&gt;"N",
INDEX('11.4_Outliers-Formal_dry_recy'!K$5:K$500,MATCH($F351,'11.4_Outliers-Formal_dry_recy'!$F$5:$F$500,0)),""),"")</f>
        <v/>
      </c>
      <c r="AA351" s="14" t="str">
        <f>IFERROR(IF(INDEX('11.4_Outliers-Formal_dry_recy'!$N$5:$N$500,MATCH($F351,'11.4_Outliers-Formal_dry_recy'!$F$5:$F$500,0))&lt;&gt;"N",
INDEX('11.4_Outliers-Formal_dry_recy'!L$5:L$500,MATCH($F351,'11.4_Outliers-Formal_dry_recy'!$F$5:$F$500,0)),""),"")</f>
        <v/>
      </c>
      <c r="AB351" s="14" t="str">
        <f>IFERROR(IF(INDEX('11.6_Outliers-Incineration'!$N$5:$N$500,MATCH($F351,'11.6_Outliers-Incineration'!$F$5:$F$500,0))&lt;&gt;"N",
INDEX('11.6_Outliers-Incineration'!J$5:J$500,MATCH($F351,'11.6_Outliers-Incineration'!$F$5:$F$500,0)),""),"")</f>
        <v/>
      </c>
      <c r="AC351" s="8" t="str">
        <f>IFERROR(IF(INDEX('11.6_Outliers-Incineration'!$N$5:$N$500,MATCH($F351,'11.6_Outliers-Incineration'!$F$5:$F$500,0))&lt;&gt;"N",
INDEX('11.6_Outliers-Incineration'!K$5:K$500,MATCH($F351,'11.6_Outliers-Incineration'!$F$5:$F$500,0)),""),"")</f>
        <v/>
      </c>
      <c r="AD351" s="14" t="str">
        <f>IFERROR(IF(INDEX('11.6_Outliers-Incineration'!$N$5:$N$500,MATCH($F351,'11.6_Outliers-Incineration'!$F$5:$F$500,0))&lt;&gt;"N",
INDEX('11.6_Outliers-Incineration'!L$5:L$500,MATCH($F351,'11.6_Outliers-Incineration'!$F$5:$F$500,0)),""),"")</f>
        <v/>
      </c>
      <c r="AE351" s="14" t="s">
        <v>1569</v>
      </c>
      <c r="AF351" s="8" t="s">
        <v>1569</v>
      </c>
      <c r="AG351" s="14" t="s">
        <v>1569</v>
      </c>
      <c r="AI351" s="5"/>
      <c r="AJ351" s="5" t="s">
        <v>1569</v>
      </c>
      <c r="AK351" s="5">
        <f t="shared" si="5"/>
        <v>1</v>
      </c>
    </row>
    <row r="352" spans="1:37" x14ac:dyDescent="0.25">
      <c r="A352" s="5" t="s">
        <v>1335</v>
      </c>
      <c r="B352" s="5" t="s">
        <v>1338</v>
      </c>
      <c r="C352" s="5" t="s">
        <v>1337</v>
      </c>
      <c r="D352" s="5" t="s">
        <v>1038</v>
      </c>
      <c r="E352" s="5" t="s">
        <v>1339</v>
      </c>
      <c r="F352" s="5" t="s">
        <v>1336</v>
      </c>
      <c r="G352" s="5">
        <v>1</v>
      </c>
      <c r="H352" s="15">
        <v>1</v>
      </c>
      <c r="I352" s="4"/>
      <c r="J352" s="13" t="str">
        <f>IFERROR(IF(INDEX('11.1_Outliers-Generation'!$N$5:$N$500,MATCH($F352,'11.1_Outliers-Generation'!$F$5:$F$500,0))&lt;&gt;"N",
INDEX('11.1_Outliers-Generation'!J$5:J$500,MATCH($F352,'11.1_Outliers-Generation'!$F$5:$F$500,0)),""),"")</f>
        <v/>
      </c>
      <c r="K352" s="8" t="str">
        <f>IFERROR(IF(INDEX('11.1_Outliers-Generation'!$N$5:$N$500,MATCH($F352,'11.1_Outliers-Generation'!$F$5:$F$500,0))&lt;&gt;"N",
INDEX('11.1_Outliers-Generation'!K$5:K$500,MATCH($F352,'11.1_Outliers-Generation'!$F$5:$F$500,0)),""),"")</f>
        <v/>
      </c>
      <c r="L352" s="13" t="str">
        <f>IFERROR(IF(INDEX('11.1_Outliers-Generation'!$N$5:$N$500,MATCH($F352,'11.1_Outliers-Generation'!$F$5:$F$500,0))&lt;&gt;"N",
INDEX('11.1_Outliers-Generation'!L$5:L$500,MATCH($F352,'11.1_Outliers-Generation'!$F$5:$F$500,0)),""),"")</f>
        <v/>
      </c>
      <c r="M352" s="14">
        <f>IFERROR(IF(INDEX('11.2_Outliers-Collection_cov'!$N$5:$N$500,MATCH($F352,'11.2_Outliers-Collection_cov'!$F$5:$F$500,0))&lt;&gt;"N",
INDEX('11.2_Outliers-Collection_cov'!J$5:J$500,MATCH($F352,'11.2_Outliers-Collection_cov'!$F$5:$F$500,0)),""),"")</f>
        <v>80</v>
      </c>
      <c r="N352" s="8" t="str">
        <f>IFERROR(IF(INDEX('11.2_Outliers-Collection_cov'!$N$5:$N$500,MATCH($F352,'11.2_Outliers-Collection_cov'!$F$5:$F$500,0))&lt;&gt;"N",
INDEX('11.2_Outliers-Collection_cov'!K$5:K$500,MATCH($F352,'11.2_Outliers-Collection_cov'!$F$5:$F$500,0)),""),"")</f>
        <v/>
      </c>
      <c r="O352" s="13" t="str">
        <f>IFERROR(IF(INDEX('11.2_Outliers-Collection_cov'!$N$5:$N$500,MATCH($F352,'11.2_Outliers-Collection_cov'!$F$5:$F$500,0))&lt;&gt;"N",
INDEX('11.2_Outliers-Collection_cov'!L$5:L$500,MATCH($F352,'11.2_Outliers-Collection_cov'!$F$5:$F$500,0)),""),"")</f>
        <v>WaW_338</v>
      </c>
      <c r="P352" s="14">
        <f>IFERROR(IF(INDEX('11.3_Outliers-Plastic'!$N$5:$N$500,MATCH($F352,'11.3_Outliers-Plastic'!$F$5:$F$500,0))&lt;&gt;"N",
INDEX('11.3_Outliers-Plastic'!J$5:J$500,MATCH($F352,'11.3_Outliers-Plastic'!$F$5:$F$500,0)),""),"")</f>
        <v>9.3093093093093096</v>
      </c>
      <c r="Q352" s="8" t="str">
        <f>IFERROR(IF(INDEX('11.3_Outliers-Plastic'!$N$5:$N$500,MATCH($F352,'11.3_Outliers-Plastic'!$F$5:$F$500,0))&lt;&gt;"N",
INDEX('11.3_Outliers-Plastic'!K$5:K$500,MATCH($F352,'11.3_Outliers-Plastic'!$F$5:$F$500,0)),""),"")</f>
        <v/>
      </c>
      <c r="R352" s="14" t="str">
        <f>IFERROR(IF(INDEX('11.3_Outliers-Plastic'!$N$5:$N$500,MATCH($F352,'11.3_Outliers-Plastic'!$F$5:$F$500,0))&lt;&gt;"N",
INDEX('11.3_Outliers-Plastic'!L$5:L$500,MATCH($F352,'11.3_Outliers-Plastic'!$F$5:$F$500,0)),""),"")</f>
        <v>WaW_338</v>
      </c>
      <c r="S352" s="12"/>
      <c r="T352" s="5"/>
      <c r="U352" s="5" t="s">
        <v>1569</v>
      </c>
      <c r="V352" s="14" t="str">
        <f>IFERROR(IF(INDEX('11.5_Outliers-Other_recovery'!$N$5:$N$500,MATCH($F352,'11.5_Outliers-Other_recovery'!$F$5:$F$500,0))&lt;&gt;"N",
INDEX('11.5_Outliers-Other_recovery'!J$5:J$500,MATCH($F352,'11.5_Outliers-Other_recovery'!$F$5:$F$500,0)),""),"")</f>
        <v/>
      </c>
      <c r="W352" s="8" t="str">
        <f>IFERROR(IF(INDEX('11.5_Outliers-Other_recovery'!$N$5:$N$500,MATCH($F352,'11.5_Outliers-Other_recovery'!$F$5:$F$500,0))&lt;&gt;"N",
INDEX('11.5_Outliers-Other_recovery'!K$5:K$500,MATCH($F352,'11.5_Outliers-Other_recovery'!$F$5:$F$500,0)),""),"")</f>
        <v/>
      </c>
      <c r="X352" s="14" t="str">
        <f>IFERROR(IF(INDEX('11.5_Outliers-Other_recovery'!$N$5:$N$500,MATCH($F352,'11.5_Outliers-Other_recovery'!$F$5:$F$500,0))&lt;&gt;"N",
INDEX('11.5_Outliers-Other_recovery'!L$5:L$500,MATCH($F352,'11.5_Outliers-Other_recovery'!$F$5:$F$500,0)),""),"")</f>
        <v/>
      </c>
      <c r="Y352" s="14" t="str">
        <f>IFERROR(IF(INDEX('11.4_Outliers-Formal_dry_recy'!$N$5:$N$500,MATCH($F352,'11.4_Outliers-Formal_dry_recy'!$F$5:$F$500,0))&lt;&gt;"N",
INDEX('11.4_Outliers-Formal_dry_recy'!J$5:J$500,MATCH($F352,'11.4_Outliers-Formal_dry_recy'!$F$5:$F$500,0)),""),"")</f>
        <v/>
      </c>
      <c r="Z352" s="8" t="str">
        <f>IFERROR(IF(INDEX('11.4_Outliers-Formal_dry_recy'!$N$5:$N$500,MATCH($F352,'11.4_Outliers-Formal_dry_recy'!$F$5:$F$500,0))&lt;&gt;"N",
INDEX('11.4_Outliers-Formal_dry_recy'!K$5:K$500,MATCH($F352,'11.4_Outliers-Formal_dry_recy'!$F$5:$F$500,0)),""),"")</f>
        <v/>
      </c>
      <c r="AA352" s="14" t="str">
        <f>IFERROR(IF(INDEX('11.4_Outliers-Formal_dry_recy'!$N$5:$N$500,MATCH($F352,'11.4_Outliers-Formal_dry_recy'!$F$5:$F$500,0))&lt;&gt;"N",
INDEX('11.4_Outliers-Formal_dry_recy'!L$5:L$500,MATCH($F352,'11.4_Outliers-Formal_dry_recy'!$F$5:$F$500,0)),""),"")</f>
        <v/>
      </c>
      <c r="AB352" s="14" t="str">
        <f>IFERROR(IF(INDEX('11.6_Outliers-Incineration'!$N$5:$N$500,MATCH($F352,'11.6_Outliers-Incineration'!$F$5:$F$500,0))&lt;&gt;"N",
INDEX('11.6_Outliers-Incineration'!J$5:J$500,MATCH($F352,'11.6_Outliers-Incineration'!$F$5:$F$500,0)),""),"")</f>
        <v/>
      </c>
      <c r="AC352" s="8" t="str">
        <f>IFERROR(IF(INDEX('11.6_Outliers-Incineration'!$N$5:$N$500,MATCH($F352,'11.6_Outliers-Incineration'!$F$5:$F$500,0))&lt;&gt;"N",
INDEX('11.6_Outliers-Incineration'!K$5:K$500,MATCH($F352,'11.6_Outliers-Incineration'!$F$5:$F$500,0)),""),"")</f>
        <v/>
      </c>
      <c r="AD352" s="14" t="str">
        <f>IFERROR(IF(INDEX('11.6_Outliers-Incineration'!$N$5:$N$500,MATCH($F352,'11.6_Outliers-Incineration'!$F$5:$F$500,0))&lt;&gt;"N",
INDEX('11.6_Outliers-Incineration'!L$5:L$500,MATCH($F352,'11.6_Outliers-Incineration'!$F$5:$F$500,0)),""),"")</f>
        <v/>
      </c>
      <c r="AE352" s="14" t="s">
        <v>1569</v>
      </c>
      <c r="AF352" s="8" t="s">
        <v>1569</v>
      </c>
      <c r="AG352" s="14" t="s">
        <v>1569</v>
      </c>
      <c r="AI352" s="5"/>
      <c r="AJ352" s="5" t="s">
        <v>1569</v>
      </c>
      <c r="AK352" s="5">
        <f t="shared" si="5"/>
        <v>2</v>
      </c>
    </row>
    <row r="353" spans="1:37" x14ac:dyDescent="0.25">
      <c r="A353" s="5" t="s">
        <v>1002</v>
      </c>
      <c r="B353" s="5" t="s">
        <v>1000</v>
      </c>
      <c r="C353" s="5" t="s">
        <v>999</v>
      </c>
      <c r="D353" s="5" t="s">
        <v>620</v>
      </c>
      <c r="E353" s="5" t="s">
        <v>1004</v>
      </c>
      <c r="F353" s="5" t="s">
        <v>1003</v>
      </c>
      <c r="G353" s="5">
        <v>2</v>
      </c>
      <c r="H353" s="15">
        <v>1</v>
      </c>
      <c r="I353" s="4"/>
      <c r="J353" s="13" t="str">
        <f>IFERROR(IF(INDEX('11.1_Outliers-Generation'!$N$5:$N$500,MATCH($F353,'11.1_Outliers-Generation'!$F$5:$F$500,0))&lt;&gt;"N",
INDEX('11.1_Outliers-Generation'!J$5:J$500,MATCH($F353,'11.1_Outliers-Generation'!$F$5:$F$500,0)),""),"")</f>
        <v/>
      </c>
      <c r="K353" s="8" t="str">
        <f>IFERROR(IF(INDEX('11.1_Outliers-Generation'!$N$5:$N$500,MATCH($F353,'11.1_Outliers-Generation'!$F$5:$F$500,0))&lt;&gt;"N",
INDEX('11.1_Outliers-Generation'!K$5:K$500,MATCH($F353,'11.1_Outliers-Generation'!$F$5:$F$500,0)),""),"")</f>
        <v/>
      </c>
      <c r="L353" s="13" t="str">
        <f>IFERROR(IF(INDEX('11.1_Outliers-Generation'!$N$5:$N$500,MATCH($F353,'11.1_Outliers-Generation'!$F$5:$F$500,0))&lt;&gt;"N",
INDEX('11.1_Outliers-Generation'!L$5:L$500,MATCH($F353,'11.1_Outliers-Generation'!$F$5:$F$500,0)),""),"")</f>
        <v/>
      </c>
      <c r="M353" s="14">
        <f>IFERROR(IF(INDEX('11.2_Outliers-Collection_cov'!$N$5:$N$500,MATCH($F353,'11.2_Outliers-Collection_cov'!$F$5:$F$500,0))&lt;&gt;"N",
INDEX('11.2_Outliers-Collection_cov'!J$5:J$500,MATCH($F353,'11.2_Outliers-Collection_cov'!$F$5:$F$500,0)),""),"")</f>
        <v>100</v>
      </c>
      <c r="N353" s="8">
        <f>IFERROR(IF(INDEX('11.2_Outliers-Collection_cov'!$N$5:$N$500,MATCH($F353,'11.2_Outliers-Collection_cov'!$F$5:$F$500,0))&lt;&gt;"N",
INDEX('11.2_Outliers-Collection_cov'!K$5:K$500,MATCH($F353,'11.2_Outliers-Collection_cov'!$F$5:$F$500,0)),""),"")</f>
        <v>2012</v>
      </c>
      <c r="O353" s="13" t="str">
        <f>IFERROR(IF(INDEX('11.2_Outliers-Collection_cov'!$N$5:$N$500,MATCH($F353,'11.2_Outliers-Collection_cov'!$F$5:$F$500,0))&lt;&gt;"N",
INDEX('11.2_Outliers-Collection_cov'!L$5:L$500,MATCH($F353,'11.2_Outliers-Collection_cov'!$F$5:$F$500,0)),""),"")</f>
        <v>WaW_341</v>
      </c>
      <c r="P353" s="14">
        <f>IFERROR(IF(INDEX('11.3_Outliers-Plastic'!$N$5:$N$500,MATCH($F353,'11.3_Outliers-Plastic'!$F$5:$F$500,0))&lt;&gt;"N",
INDEX('11.3_Outliers-Plastic'!J$5:J$500,MATCH($F353,'11.3_Outliers-Plastic'!$F$5:$F$500,0)),""),"")</f>
        <v>12.587412587412588</v>
      </c>
      <c r="Q353" s="8">
        <f>IFERROR(IF(INDEX('11.3_Outliers-Plastic'!$N$5:$N$500,MATCH($F353,'11.3_Outliers-Plastic'!$F$5:$F$500,0))&lt;&gt;"N",
INDEX('11.3_Outliers-Plastic'!K$5:K$500,MATCH($F353,'11.3_Outliers-Plastic'!$F$5:$F$500,0)),""),"")</f>
        <v>2012</v>
      </c>
      <c r="R353" s="14" t="str">
        <f>IFERROR(IF(INDEX('11.3_Outliers-Plastic'!$N$5:$N$500,MATCH($F353,'11.3_Outliers-Plastic'!$F$5:$F$500,0))&lt;&gt;"N",
INDEX('11.3_Outliers-Plastic'!L$5:L$500,MATCH($F353,'11.3_Outliers-Plastic'!$F$5:$F$500,0)),""),"")</f>
        <v>WaW_341</v>
      </c>
      <c r="S353" s="12"/>
      <c r="T353" s="5"/>
      <c r="U353" s="5" t="s">
        <v>1569</v>
      </c>
      <c r="V353" s="14" t="str">
        <f>IFERROR(IF(INDEX('11.5_Outliers-Other_recovery'!$N$5:$N$500,MATCH($F353,'11.5_Outliers-Other_recovery'!$F$5:$F$500,0))&lt;&gt;"N",
INDEX('11.5_Outliers-Other_recovery'!J$5:J$500,MATCH($F353,'11.5_Outliers-Other_recovery'!$F$5:$F$500,0)),""),"")</f>
        <v/>
      </c>
      <c r="W353" s="8" t="str">
        <f>IFERROR(IF(INDEX('11.5_Outliers-Other_recovery'!$N$5:$N$500,MATCH($F353,'11.5_Outliers-Other_recovery'!$F$5:$F$500,0))&lt;&gt;"N",
INDEX('11.5_Outliers-Other_recovery'!K$5:K$500,MATCH($F353,'11.5_Outliers-Other_recovery'!$F$5:$F$500,0)),""),"")</f>
        <v/>
      </c>
      <c r="X353" s="14" t="str">
        <f>IFERROR(IF(INDEX('11.5_Outliers-Other_recovery'!$N$5:$N$500,MATCH($F353,'11.5_Outliers-Other_recovery'!$F$5:$F$500,0))&lt;&gt;"N",
INDEX('11.5_Outliers-Other_recovery'!L$5:L$500,MATCH($F353,'11.5_Outliers-Other_recovery'!$F$5:$F$500,0)),""),"")</f>
        <v/>
      </c>
      <c r="Y353" s="14" t="str">
        <f>IFERROR(IF(INDEX('11.4_Outliers-Formal_dry_recy'!$N$5:$N$500,MATCH($F353,'11.4_Outliers-Formal_dry_recy'!$F$5:$F$500,0))&lt;&gt;"N",
INDEX('11.4_Outliers-Formal_dry_recy'!J$5:J$500,MATCH($F353,'11.4_Outliers-Formal_dry_recy'!$F$5:$F$500,0)),""),"")</f>
        <v/>
      </c>
      <c r="Z353" s="8" t="str">
        <f>IFERROR(IF(INDEX('11.4_Outliers-Formal_dry_recy'!$N$5:$N$500,MATCH($F353,'11.4_Outliers-Formal_dry_recy'!$F$5:$F$500,0))&lt;&gt;"N",
INDEX('11.4_Outliers-Formal_dry_recy'!K$5:K$500,MATCH($F353,'11.4_Outliers-Formal_dry_recy'!$F$5:$F$500,0)),""),"")</f>
        <v/>
      </c>
      <c r="AA353" s="14" t="str">
        <f>IFERROR(IF(INDEX('11.4_Outliers-Formal_dry_recy'!$N$5:$N$500,MATCH($F353,'11.4_Outliers-Formal_dry_recy'!$F$5:$F$500,0))&lt;&gt;"N",
INDEX('11.4_Outliers-Formal_dry_recy'!L$5:L$500,MATCH($F353,'11.4_Outliers-Formal_dry_recy'!$F$5:$F$500,0)),""),"")</f>
        <v/>
      </c>
      <c r="AB353" s="14" t="str">
        <f>IFERROR(IF(INDEX('11.6_Outliers-Incineration'!$N$5:$N$500,MATCH($F353,'11.6_Outliers-Incineration'!$F$5:$F$500,0))&lt;&gt;"N",
INDEX('11.6_Outliers-Incineration'!J$5:J$500,MATCH($F353,'11.6_Outliers-Incineration'!$F$5:$F$500,0)),""),"")</f>
        <v/>
      </c>
      <c r="AC353" s="8" t="str">
        <f>IFERROR(IF(INDEX('11.6_Outliers-Incineration'!$N$5:$N$500,MATCH($F353,'11.6_Outliers-Incineration'!$F$5:$F$500,0))&lt;&gt;"N",
INDEX('11.6_Outliers-Incineration'!K$5:K$500,MATCH($F353,'11.6_Outliers-Incineration'!$F$5:$F$500,0)),""),"")</f>
        <v/>
      </c>
      <c r="AD353" s="14" t="str">
        <f>IFERROR(IF(INDEX('11.6_Outliers-Incineration'!$N$5:$N$500,MATCH($F353,'11.6_Outliers-Incineration'!$F$5:$F$500,0))&lt;&gt;"N",
INDEX('11.6_Outliers-Incineration'!L$5:L$500,MATCH($F353,'11.6_Outliers-Incineration'!$F$5:$F$500,0)),""),"")</f>
        <v/>
      </c>
      <c r="AE353" s="14" t="s">
        <v>1569</v>
      </c>
      <c r="AF353" s="8" t="s">
        <v>1569</v>
      </c>
      <c r="AG353" s="14" t="s">
        <v>1569</v>
      </c>
      <c r="AI353" s="5"/>
      <c r="AJ353" s="5" t="s">
        <v>1569</v>
      </c>
      <c r="AK353" s="5">
        <f t="shared" si="5"/>
        <v>2</v>
      </c>
    </row>
    <row r="354" spans="1:37" x14ac:dyDescent="0.25">
      <c r="A354" s="5" t="s">
        <v>324</v>
      </c>
      <c r="B354" s="5" t="s">
        <v>327</v>
      </c>
      <c r="C354" s="5" t="s">
        <v>326</v>
      </c>
      <c r="D354" s="5" t="s">
        <v>35</v>
      </c>
      <c r="E354" s="5" t="s">
        <v>328</v>
      </c>
      <c r="F354" s="5" t="s">
        <v>325</v>
      </c>
      <c r="G354" s="5">
        <v>1</v>
      </c>
      <c r="H354" s="15">
        <v>2</v>
      </c>
      <c r="I354" s="4" t="s">
        <v>1962</v>
      </c>
      <c r="J354" s="13">
        <f>IFERROR(IF(INDEX('11.1_Outliers-Generation'!$N$5:$N$500,MATCH($F354,'11.1_Outliers-Generation'!$F$5:$F$500,0))&lt;&gt;"N",
INDEX('11.1_Outliers-Generation'!J$5:J$500,MATCH($F354,'11.1_Outliers-Generation'!$F$5:$F$500,0)),""),"")</f>
        <v>2.4730346354010888</v>
      </c>
      <c r="K354" s="8">
        <f>IFERROR(IF(INDEX('11.1_Outliers-Generation'!$N$5:$N$500,MATCH($F354,'11.1_Outliers-Generation'!$F$5:$F$500,0))&lt;&gt;"N",
INDEX('11.1_Outliers-Generation'!K$5:K$500,MATCH($F354,'11.1_Outliers-Generation'!$F$5:$F$500,0)),""),"")</f>
        <v>2015</v>
      </c>
      <c r="L354" s="13" t="str">
        <f>IFERROR(IF(INDEX('11.1_Outliers-Generation'!$N$5:$N$500,MATCH($F354,'11.1_Outliers-Generation'!$F$5:$F$500,0))&lt;&gt;"N",
INDEX('11.1_Outliers-Generation'!L$5:L$500,MATCH($F354,'11.1_Outliers-Generation'!$F$5:$F$500,0)),""),"")</f>
        <v>WaW_342</v>
      </c>
      <c r="M354" s="14">
        <f>IFERROR(IF(INDEX('11.2_Outliers-Collection_cov'!$N$5:$N$500,MATCH($F354,'11.2_Outliers-Collection_cov'!$F$5:$F$500,0))&lt;&gt;"N",
INDEX('11.2_Outliers-Collection_cov'!J$5:J$500,MATCH($F354,'11.2_Outliers-Collection_cov'!$F$5:$F$500,0)),""),"")</f>
        <v>100</v>
      </c>
      <c r="N354" s="8">
        <f>IFERROR(IF(INDEX('11.2_Outliers-Collection_cov'!$N$5:$N$500,MATCH($F354,'11.2_Outliers-Collection_cov'!$F$5:$F$500,0))&lt;&gt;"N",
INDEX('11.2_Outliers-Collection_cov'!K$5:K$500,MATCH($F354,'11.2_Outliers-Collection_cov'!$F$5:$F$500,0)),""),"")</f>
        <v>2015</v>
      </c>
      <c r="O354" s="13" t="str">
        <f>IFERROR(IF(INDEX('11.2_Outliers-Collection_cov'!$N$5:$N$500,MATCH($F354,'11.2_Outliers-Collection_cov'!$F$5:$F$500,0))&lt;&gt;"N",
INDEX('11.2_Outliers-Collection_cov'!L$5:L$500,MATCH($F354,'11.2_Outliers-Collection_cov'!$F$5:$F$500,0)),""),"")</f>
        <v>WaW_342</v>
      </c>
      <c r="P354" s="14">
        <f>IFERROR(IF(INDEX('11.3_Outliers-Plastic'!$N$5:$N$500,MATCH($F354,'11.3_Outliers-Plastic'!$F$5:$F$500,0))&lt;&gt;"N",
INDEX('11.3_Outliers-Plastic'!J$5:J$500,MATCH($F354,'11.3_Outliers-Plastic'!$F$5:$F$500,0)),""),"")</f>
        <v>19</v>
      </c>
      <c r="Q354" s="8">
        <f>IFERROR(IF(INDEX('11.3_Outliers-Plastic'!$N$5:$N$500,MATCH($F354,'11.3_Outliers-Plastic'!$F$5:$F$500,0))&lt;&gt;"N",
INDEX('11.3_Outliers-Plastic'!K$5:K$500,MATCH($F354,'11.3_Outliers-Plastic'!$F$5:$F$500,0)),""),"")</f>
        <v>2015</v>
      </c>
      <c r="R354" s="14" t="str">
        <f>IFERROR(IF(INDEX('11.3_Outliers-Plastic'!$N$5:$N$500,MATCH($F354,'11.3_Outliers-Plastic'!$F$5:$F$500,0))&lt;&gt;"N",
INDEX('11.3_Outliers-Plastic'!L$5:L$500,MATCH($F354,'11.3_Outliers-Plastic'!$F$5:$F$500,0)),""),"")</f>
        <v>WaW_342</v>
      </c>
      <c r="S354" s="12"/>
      <c r="T354" s="5"/>
      <c r="U354" s="5" t="s">
        <v>1569</v>
      </c>
      <c r="V354" s="14">
        <f>IFERROR(IF(INDEX('11.5_Outliers-Other_recovery'!$N$5:$N$500,MATCH($F354,'11.5_Outliers-Other_recovery'!$F$5:$F$500,0))&lt;&gt;"N",
INDEX('11.5_Outliers-Other_recovery'!J$5:J$500,MATCH($F354,'11.5_Outliers-Other_recovery'!$F$5:$F$500,0)),""),"")</f>
        <v>9</v>
      </c>
      <c r="W354" s="8">
        <f>IFERROR(IF(INDEX('11.5_Outliers-Other_recovery'!$N$5:$N$500,MATCH($F354,'11.5_Outliers-Other_recovery'!$F$5:$F$500,0))&lt;&gt;"N",
INDEX('11.5_Outliers-Other_recovery'!K$5:K$500,MATCH($F354,'11.5_Outliers-Other_recovery'!$F$5:$F$500,0)),""),"")</f>
        <v>2015</v>
      </c>
      <c r="X354" s="14" t="str">
        <f>IFERROR(IF(INDEX('11.5_Outliers-Other_recovery'!$N$5:$N$500,MATCH($F354,'11.5_Outliers-Other_recovery'!$F$5:$F$500,0))&lt;&gt;"N",
INDEX('11.5_Outliers-Other_recovery'!L$5:L$500,MATCH($F354,'11.5_Outliers-Other_recovery'!$F$5:$F$500,0)),""),"")</f>
        <v>WaW_342</v>
      </c>
      <c r="Y354" s="14">
        <f>IFERROR(IF(INDEX('11.4_Outliers-Formal_dry_recy'!$N$5:$N$500,MATCH($F354,'11.4_Outliers-Formal_dry_recy'!$F$5:$F$500,0))&lt;&gt;"N",
INDEX('11.4_Outliers-Formal_dry_recy'!J$5:J$500,MATCH($F354,'11.4_Outliers-Formal_dry_recy'!$F$5:$F$500,0)),""),"")</f>
        <v>20</v>
      </c>
      <c r="Z354" s="8">
        <f>IFERROR(IF(INDEX('11.4_Outliers-Formal_dry_recy'!$N$5:$N$500,MATCH($F354,'11.4_Outliers-Formal_dry_recy'!$F$5:$F$500,0))&lt;&gt;"N",
INDEX('11.4_Outliers-Formal_dry_recy'!K$5:K$500,MATCH($F354,'11.4_Outliers-Formal_dry_recy'!$F$5:$F$500,0)),""),"")</f>
        <v>2015</v>
      </c>
      <c r="AA354" s="14" t="str">
        <f>IFERROR(IF(INDEX('11.4_Outliers-Formal_dry_recy'!$N$5:$N$500,MATCH($F354,'11.4_Outliers-Formal_dry_recy'!$F$5:$F$500,0))&lt;&gt;"N",
INDEX('11.4_Outliers-Formal_dry_recy'!L$5:L$500,MATCH($F354,'11.4_Outliers-Formal_dry_recy'!$F$5:$F$500,0)),""),"")</f>
        <v>WaW_342</v>
      </c>
      <c r="AB354" s="14">
        <f>IFERROR(IF(INDEX('11.6_Outliers-Incineration'!$N$5:$N$500,MATCH($F354,'11.6_Outliers-Incineration'!$F$5:$F$500,0))&lt;&gt;"N",
INDEX('11.6_Outliers-Incineration'!J$5:J$500,MATCH($F354,'11.6_Outliers-Incineration'!$F$5:$F$500,0)),""),"")</f>
        <v>0</v>
      </c>
      <c r="AC354" s="8">
        <f>IFERROR(IF(INDEX('11.6_Outliers-Incineration'!$N$5:$N$500,MATCH($F354,'11.6_Outliers-Incineration'!$F$5:$F$500,0))&lt;&gt;"N",
INDEX('11.6_Outliers-Incineration'!K$5:K$500,MATCH($F354,'11.6_Outliers-Incineration'!$F$5:$F$500,0)),""),"")</f>
        <v>2015</v>
      </c>
      <c r="AD354" s="14" t="str">
        <f>IFERROR(IF(INDEX('11.6_Outliers-Incineration'!$N$5:$N$500,MATCH($F354,'11.6_Outliers-Incineration'!$F$5:$F$500,0))&lt;&gt;"N",
INDEX('11.6_Outliers-Incineration'!L$5:L$500,MATCH($F354,'11.6_Outliers-Incineration'!$F$5:$F$500,0)),""),"")</f>
        <v>WaW_342</v>
      </c>
      <c r="AE354" s="14" t="s">
        <v>1569</v>
      </c>
      <c r="AF354" s="8" t="s">
        <v>1569</v>
      </c>
      <c r="AG354" s="14" t="s">
        <v>1569</v>
      </c>
      <c r="AI354" s="5"/>
      <c r="AJ354" s="5" t="s">
        <v>1569</v>
      </c>
      <c r="AK354" s="5">
        <f t="shared" si="5"/>
        <v>6</v>
      </c>
    </row>
    <row r="355" spans="1:37" x14ac:dyDescent="0.25">
      <c r="A355" s="5" t="s">
        <v>332</v>
      </c>
      <c r="B355" s="5" t="s">
        <v>335</v>
      </c>
      <c r="C355" s="5" t="s">
        <v>334</v>
      </c>
      <c r="D355" s="5" t="s">
        <v>35</v>
      </c>
      <c r="E355" s="5" t="s">
        <v>336</v>
      </c>
      <c r="F355" s="5" t="s">
        <v>333</v>
      </c>
      <c r="G355" s="5">
        <v>2</v>
      </c>
      <c r="H355" s="15">
        <v>1</v>
      </c>
      <c r="I355" s="4" t="s">
        <v>3210</v>
      </c>
      <c r="J355" s="13">
        <f>IFERROR(IF(INDEX('11.1_Outliers-Generation'!$N$5:$N$500,MATCH($F355,'11.1_Outliers-Generation'!$F$5:$F$500,0))&lt;&gt;"N",
INDEX('11.1_Outliers-Generation'!J$5:J$500,MATCH($F355,'11.1_Outliers-Generation'!$F$5:$F$500,0)),""),"")</f>
        <v>1.2056220890934786</v>
      </c>
      <c r="K355" s="8">
        <f>IFERROR(IF(INDEX('11.1_Outliers-Generation'!$N$5:$N$500,MATCH($F355,'11.1_Outliers-Generation'!$F$5:$F$500,0))&lt;&gt;"N",
INDEX('11.1_Outliers-Generation'!K$5:K$500,MATCH($F355,'11.1_Outliers-Generation'!$F$5:$F$500,0)),""),"")</f>
        <v>2012</v>
      </c>
      <c r="L355" s="13" t="str">
        <f>IFERROR(IF(INDEX('11.1_Outliers-Generation'!$N$5:$N$500,MATCH($F355,'11.1_Outliers-Generation'!$F$5:$F$500,0))&lt;&gt;"N",
INDEX('11.1_Outliers-Generation'!L$5:L$500,MATCH($F355,'11.1_Outliers-Generation'!$F$5:$F$500,0)),""),"")</f>
        <v>WaW_344</v>
      </c>
      <c r="M355" s="14" t="str">
        <f>IFERROR(IF(INDEX('11.2_Outliers-Collection_cov'!$N$5:$N$500,MATCH($F355,'11.2_Outliers-Collection_cov'!$F$5:$F$500,0))&lt;&gt;"N",
INDEX('11.2_Outliers-Collection_cov'!J$5:J$500,MATCH($F355,'11.2_Outliers-Collection_cov'!$F$5:$F$500,0)),""),"")</f>
        <v/>
      </c>
      <c r="N355" s="8" t="str">
        <f>IFERROR(IF(INDEX('11.2_Outliers-Collection_cov'!$N$5:$N$500,MATCH($F355,'11.2_Outliers-Collection_cov'!$F$5:$F$500,0))&lt;&gt;"N",
INDEX('11.2_Outliers-Collection_cov'!K$5:K$500,MATCH($F355,'11.2_Outliers-Collection_cov'!$F$5:$F$500,0)),""),"")</f>
        <v/>
      </c>
      <c r="O355" s="13" t="str">
        <f>IFERROR(IF(INDEX('11.2_Outliers-Collection_cov'!$N$5:$N$500,MATCH($F355,'11.2_Outliers-Collection_cov'!$F$5:$F$500,0))&lt;&gt;"N",
INDEX('11.2_Outliers-Collection_cov'!L$5:L$500,MATCH($F355,'11.2_Outliers-Collection_cov'!$F$5:$F$500,0)),""),"")</f>
        <v/>
      </c>
      <c r="P355" s="14">
        <f>IFERROR(IF(INDEX('11.3_Outliers-Plastic'!$N$5:$N$500,MATCH($F355,'11.3_Outliers-Plastic'!$F$5:$F$500,0))&lt;&gt;"N",
INDEX('11.3_Outliers-Plastic'!J$5:J$500,MATCH($F355,'11.3_Outliers-Plastic'!$F$5:$F$500,0)),""),"")</f>
        <v>6</v>
      </c>
      <c r="Q355" s="8">
        <f>IFERROR(IF(INDEX('11.3_Outliers-Plastic'!$N$5:$N$500,MATCH($F355,'11.3_Outliers-Plastic'!$F$5:$F$500,0))&lt;&gt;"N",
INDEX('11.3_Outliers-Plastic'!K$5:K$500,MATCH($F355,'11.3_Outliers-Plastic'!$F$5:$F$500,0)),""),"")</f>
        <v>2012</v>
      </c>
      <c r="R355" s="14" t="str">
        <f>IFERROR(IF(INDEX('11.3_Outliers-Plastic'!$N$5:$N$500,MATCH($F355,'11.3_Outliers-Plastic'!$F$5:$F$500,0))&lt;&gt;"N",
INDEX('11.3_Outliers-Plastic'!L$5:L$500,MATCH($F355,'11.3_Outliers-Plastic'!$F$5:$F$500,0)),""),"")</f>
        <v>WaW_344</v>
      </c>
      <c r="S355" s="12"/>
      <c r="T355" s="5"/>
      <c r="U355" s="5" t="s">
        <v>1569</v>
      </c>
      <c r="V355" s="14">
        <f>IFERROR(IF(INDEX('11.5_Outliers-Other_recovery'!$N$5:$N$500,MATCH($F355,'11.5_Outliers-Other_recovery'!$F$5:$F$500,0))&lt;&gt;"N",
INDEX('11.5_Outliers-Other_recovery'!J$5:J$500,MATCH($F355,'11.5_Outliers-Other_recovery'!$F$5:$F$500,0)),""),"")</f>
        <v>0</v>
      </c>
      <c r="W355" s="8">
        <f>IFERROR(IF(INDEX('11.5_Outliers-Other_recovery'!$N$5:$N$500,MATCH($F355,'11.5_Outliers-Other_recovery'!$F$5:$F$500,0))&lt;&gt;"N",
INDEX('11.5_Outliers-Other_recovery'!K$5:K$500,MATCH($F355,'11.5_Outliers-Other_recovery'!$F$5:$F$500,0)),""),"")</f>
        <v>2012</v>
      </c>
      <c r="X355" s="14" t="str">
        <f>IFERROR(IF(INDEX('11.5_Outliers-Other_recovery'!$N$5:$N$500,MATCH($F355,'11.5_Outliers-Other_recovery'!$F$5:$F$500,0))&lt;&gt;"N",
INDEX('11.5_Outliers-Other_recovery'!L$5:L$500,MATCH($F355,'11.5_Outliers-Other_recovery'!$F$5:$F$500,0)),""),"")</f>
        <v>WaW_344</v>
      </c>
      <c r="Y355" s="14">
        <f>IFERROR(IF(INDEX('11.4_Outliers-Formal_dry_recy'!$N$5:$N$500,MATCH($F355,'11.4_Outliers-Formal_dry_recy'!$F$5:$F$500,0))&lt;&gt;"N",
INDEX('11.4_Outliers-Formal_dry_recy'!J$5:J$500,MATCH($F355,'11.4_Outliers-Formal_dry_recy'!$F$5:$F$500,0)),""),"")</f>
        <v>30</v>
      </c>
      <c r="Z355" s="8">
        <f>IFERROR(IF(INDEX('11.4_Outliers-Formal_dry_recy'!$N$5:$N$500,MATCH($F355,'11.4_Outliers-Formal_dry_recy'!$F$5:$F$500,0))&lt;&gt;"N",
INDEX('11.4_Outliers-Formal_dry_recy'!K$5:K$500,MATCH($F355,'11.4_Outliers-Formal_dry_recy'!$F$5:$F$500,0)),""),"")</f>
        <v>2012</v>
      </c>
      <c r="AA355" s="14" t="str">
        <f>IFERROR(IF(INDEX('11.4_Outliers-Formal_dry_recy'!$N$5:$N$500,MATCH($F355,'11.4_Outliers-Formal_dry_recy'!$F$5:$F$500,0))&lt;&gt;"N",
INDEX('11.4_Outliers-Formal_dry_recy'!L$5:L$500,MATCH($F355,'11.4_Outliers-Formal_dry_recy'!$F$5:$F$500,0)),""),"")</f>
        <v>WaW_344</v>
      </c>
      <c r="AB355" s="14">
        <f>IFERROR(IF(INDEX('11.6_Outliers-Incineration'!$N$5:$N$500,MATCH($F355,'11.6_Outliers-Incineration'!$F$5:$F$500,0))&lt;&gt;"N",
INDEX('11.6_Outliers-Incineration'!J$5:J$500,MATCH($F355,'11.6_Outliers-Incineration'!$F$5:$F$500,0)),""),"")</f>
        <v>46.338028169014088</v>
      </c>
      <c r="AC355" s="8">
        <f>IFERROR(IF(INDEX('11.6_Outliers-Incineration'!$N$5:$N$500,MATCH($F355,'11.6_Outliers-Incineration'!$F$5:$F$500,0))&lt;&gt;"N",
INDEX('11.6_Outliers-Incineration'!K$5:K$500,MATCH($F355,'11.6_Outliers-Incineration'!$F$5:$F$500,0)),""),"")</f>
        <v>2012</v>
      </c>
      <c r="AD355" s="14" t="str">
        <f>IFERROR(IF(INDEX('11.6_Outliers-Incineration'!$N$5:$N$500,MATCH($F355,'11.6_Outliers-Incineration'!$F$5:$F$500,0))&lt;&gt;"N",
INDEX('11.6_Outliers-Incineration'!L$5:L$500,MATCH($F355,'11.6_Outliers-Incineration'!$F$5:$F$500,0)),""),"")</f>
        <v>WaW_344</v>
      </c>
      <c r="AE355" s="14">
        <v>100</v>
      </c>
      <c r="AF355" s="8">
        <v>2012</v>
      </c>
      <c r="AG355" s="14" t="s">
        <v>332</v>
      </c>
      <c r="AI355" s="5"/>
      <c r="AJ355" s="5" t="s">
        <v>1569</v>
      </c>
      <c r="AK355" s="5">
        <f t="shared" si="5"/>
        <v>6</v>
      </c>
    </row>
    <row r="356" spans="1:37" x14ac:dyDescent="0.25">
      <c r="A356" s="5" t="s">
        <v>337</v>
      </c>
      <c r="B356" s="5" t="s">
        <v>335</v>
      </c>
      <c r="C356" s="5" t="s">
        <v>334</v>
      </c>
      <c r="D356" s="5" t="s">
        <v>35</v>
      </c>
      <c r="E356" s="5" t="s">
        <v>339</v>
      </c>
      <c r="F356" s="5" t="s">
        <v>338</v>
      </c>
      <c r="G356" s="5">
        <v>3</v>
      </c>
      <c r="H356" s="15">
        <v>1</v>
      </c>
      <c r="I356" s="4"/>
      <c r="J356" s="13">
        <f>IFERROR(IF(INDEX('11.1_Outliers-Generation'!$N$5:$N$500,MATCH($F356,'11.1_Outliers-Generation'!$F$5:$F$500,0))&lt;&gt;"N",
INDEX('11.1_Outliers-Generation'!J$5:J$500,MATCH($F356,'11.1_Outliers-Generation'!$F$5:$F$500,0)),""),"")</f>
        <v>1.0122290686577904</v>
      </c>
      <c r="K356" s="8">
        <f>IFERROR(IF(INDEX('11.1_Outliers-Generation'!$N$5:$N$500,MATCH($F356,'11.1_Outliers-Generation'!$F$5:$F$500,0))&lt;&gt;"N",
INDEX('11.1_Outliers-Generation'!K$5:K$500,MATCH($F356,'11.1_Outliers-Generation'!$F$5:$F$500,0)),""),"")</f>
        <v>2015</v>
      </c>
      <c r="L356" s="13" t="str">
        <f>IFERROR(IF(INDEX('11.1_Outliers-Generation'!$N$5:$N$500,MATCH($F356,'11.1_Outliers-Generation'!$F$5:$F$500,0))&lt;&gt;"N",
INDEX('11.1_Outliers-Generation'!L$5:L$500,MATCH($F356,'11.1_Outliers-Generation'!$F$5:$F$500,0)),""),"")</f>
        <v>WaW_345</v>
      </c>
      <c r="M356" s="14">
        <f>IFERROR(IF(INDEX('11.2_Outliers-Collection_cov'!$N$5:$N$500,MATCH($F356,'11.2_Outliers-Collection_cov'!$F$5:$F$500,0))&lt;&gt;"N",
INDEX('11.2_Outliers-Collection_cov'!J$5:J$500,MATCH($F356,'11.2_Outliers-Collection_cov'!$F$5:$F$500,0)),""),"")</f>
        <v>100</v>
      </c>
      <c r="N356" s="8">
        <f>IFERROR(IF(INDEX('11.2_Outliers-Collection_cov'!$N$5:$N$500,MATCH($F356,'11.2_Outliers-Collection_cov'!$F$5:$F$500,0))&lt;&gt;"N",
INDEX('11.2_Outliers-Collection_cov'!K$5:K$500,MATCH($F356,'11.2_Outliers-Collection_cov'!$F$5:$F$500,0)),""),"")</f>
        <v>2015</v>
      </c>
      <c r="O356" s="13" t="str">
        <f>IFERROR(IF(INDEX('11.2_Outliers-Collection_cov'!$N$5:$N$500,MATCH($F356,'11.2_Outliers-Collection_cov'!$F$5:$F$500,0))&lt;&gt;"N",
INDEX('11.2_Outliers-Collection_cov'!L$5:L$500,MATCH($F356,'11.2_Outliers-Collection_cov'!$F$5:$F$500,0)),""),"")</f>
        <v>WaW_345</v>
      </c>
      <c r="P356" s="14">
        <f>IFERROR(IF(INDEX('11.3_Outliers-Plastic'!$N$5:$N$500,MATCH($F356,'11.3_Outliers-Plastic'!$F$5:$F$500,0))&lt;&gt;"N",
INDEX('11.3_Outliers-Plastic'!J$5:J$500,MATCH($F356,'11.3_Outliers-Plastic'!$F$5:$F$500,0)),""),"")</f>
        <v>11.111111111111111</v>
      </c>
      <c r="Q356" s="8">
        <f>IFERROR(IF(INDEX('11.3_Outliers-Plastic'!$N$5:$N$500,MATCH($F356,'11.3_Outliers-Plastic'!$F$5:$F$500,0))&lt;&gt;"N",
INDEX('11.3_Outliers-Plastic'!K$5:K$500,MATCH($F356,'11.3_Outliers-Plastic'!$F$5:$F$500,0)),""),"")</f>
        <v>2015</v>
      </c>
      <c r="R356" s="14" t="str">
        <f>IFERROR(IF(INDEX('11.3_Outliers-Plastic'!$N$5:$N$500,MATCH($F356,'11.3_Outliers-Plastic'!$F$5:$F$500,0))&lt;&gt;"N",
INDEX('11.3_Outliers-Plastic'!L$5:L$500,MATCH($F356,'11.3_Outliers-Plastic'!$F$5:$F$500,0)),""),"")</f>
        <v>WaW_345</v>
      </c>
      <c r="S356" s="12"/>
      <c r="T356" s="5"/>
      <c r="U356" s="5" t="s">
        <v>1569</v>
      </c>
      <c r="V356" s="14">
        <f>IFERROR(IF(INDEX('11.5_Outliers-Other_recovery'!$N$5:$N$500,MATCH($F356,'11.5_Outliers-Other_recovery'!$F$5:$F$500,0))&lt;&gt;"N",
INDEX('11.5_Outliers-Other_recovery'!J$5:J$500,MATCH($F356,'11.5_Outliers-Other_recovery'!$F$5:$F$500,0)),""),"")</f>
        <v>25.3</v>
      </c>
      <c r="W356" s="8">
        <f>IFERROR(IF(INDEX('11.5_Outliers-Other_recovery'!$N$5:$N$500,MATCH($F356,'11.5_Outliers-Other_recovery'!$F$5:$F$500,0))&lt;&gt;"N",
INDEX('11.5_Outliers-Other_recovery'!K$5:K$500,MATCH($F356,'11.5_Outliers-Other_recovery'!$F$5:$F$500,0)),""),"")</f>
        <v>2015</v>
      </c>
      <c r="X356" s="14" t="str">
        <f>IFERROR(IF(INDEX('11.5_Outliers-Other_recovery'!$N$5:$N$500,MATCH($F356,'11.5_Outliers-Other_recovery'!$F$5:$F$500,0))&lt;&gt;"N",
INDEX('11.5_Outliers-Other_recovery'!L$5:L$500,MATCH($F356,'11.5_Outliers-Other_recovery'!$F$5:$F$500,0)),""),"")</f>
        <v>WaW_345</v>
      </c>
      <c r="Y356" s="14">
        <f>IFERROR(IF(INDEX('11.4_Outliers-Formal_dry_recy'!$N$5:$N$500,MATCH($F356,'11.4_Outliers-Formal_dry_recy'!$F$5:$F$500,0))&lt;&gt;"N",
INDEX('11.4_Outliers-Formal_dry_recy'!J$5:J$500,MATCH($F356,'11.4_Outliers-Formal_dry_recy'!$F$5:$F$500,0)),""),"")</f>
        <v>45.03</v>
      </c>
      <c r="Z356" s="8">
        <f>IFERROR(IF(INDEX('11.4_Outliers-Formal_dry_recy'!$N$5:$N$500,MATCH($F356,'11.4_Outliers-Formal_dry_recy'!$F$5:$F$500,0))&lt;&gt;"N",
INDEX('11.4_Outliers-Formal_dry_recy'!K$5:K$500,MATCH($F356,'11.4_Outliers-Formal_dry_recy'!$F$5:$F$500,0)),""),"")</f>
        <v>2015</v>
      </c>
      <c r="AA356" s="14" t="str">
        <f>IFERROR(IF(INDEX('11.4_Outliers-Formal_dry_recy'!$N$5:$N$500,MATCH($F356,'11.4_Outliers-Formal_dry_recy'!$F$5:$F$500,0))&lt;&gt;"N",
INDEX('11.4_Outliers-Formal_dry_recy'!L$5:L$500,MATCH($F356,'11.4_Outliers-Formal_dry_recy'!$F$5:$F$500,0)),""),"")</f>
        <v>WaW_345</v>
      </c>
      <c r="AB356" s="14">
        <f>IFERROR(IF(INDEX('11.6_Outliers-Incineration'!$N$5:$N$500,MATCH($F356,'11.6_Outliers-Incineration'!$F$5:$F$500,0))&lt;&gt;"N",
INDEX('11.6_Outliers-Incineration'!J$5:J$500,MATCH($F356,'11.6_Outliers-Incineration'!$F$5:$F$500,0)),""),"")</f>
        <v>0</v>
      </c>
      <c r="AC356" s="8">
        <f>IFERROR(IF(INDEX('11.6_Outliers-Incineration'!$N$5:$N$500,MATCH($F356,'11.6_Outliers-Incineration'!$F$5:$F$500,0))&lt;&gt;"N",
INDEX('11.6_Outliers-Incineration'!K$5:K$500,MATCH($F356,'11.6_Outliers-Incineration'!$F$5:$F$500,0)),""),"")</f>
        <v>2015</v>
      </c>
      <c r="AD356" s="14" t="str">
        <f>IFERROR(IF(INDEX('11.6_Outliers-Incineration'!$N$5:$N$500,MATCH($F356,'11.6_Outliers-Incineration'!$F$5:$F$500,0))&lt;&gt;"N",
INDEX('11.6_Outliers-Incineration'!L$5:L$500,MATCH($F356,'11.6_Outliers-Incineration'!$F$5:$F$500,0)),""),"")</f>
        <v>WaW_345</v>
      </c>
      <c r="AE356" s="14">
        <v>100</v>
      </c>
      <c r="AF356" s="8">
        <v>2015</v>
      </c>
      <c r="AG356" s="14" t="s">
        <v>337</v>
      </c>
      <c r="AI356" s="5"/>
      <c r="AJ356" s="5" t="s">
        <v>1569</v>
      </c>
      <c r="AK356" s="5">
        <f t="shared" si="5"/>
        <v>7</v>
      </c>
    </row>
    <row r="357" spans="1:37" x14ac:dyDescent="0.25">
      <c r="A357" s="5" t="s">
        <v>340</v>
      </c>
      <c r="B357" s="5" t="s">
        <v>343</v>
      </c>
      <c r="C357" s="5" t="s">
        <v>342</v>
      </c>
      <c r="D357" s="5" t="s">
        <v>35</v>
      </c>
      <c r="E357" s="5" t="s">
        <v>344</v>
      </c>
      <c r="F357" s="5" t="s">
        <v>341</v>
      </c>
      <c r="G357" s="5">
        <v>2</v>
      </c>
      <c r="H357" s="15">
        <v>1</v>
      </c>
      <c r="I357" s="4" t="s">
        <v>1963</v>
      </c>
      <c r="J357" s="13">
        <f>IFERROR(IF(INDEX('11.1_Outliers-Generation'!$N$5:$N$500,MATCH($F357,'11.1_Outliers-Generation'!$F$5:$F$500,0))&lt;&gt;"N",
INDEX('11.1_Outliers-Generation'!J$5:J$500,MATCH($F357,'11.1_Outliers-Generation'!$F$5:$F$500,0)),""),"")</f>
        <v>1.894714515740993</v>
      </c>
      <c r="K357" s="8">
        <f>IFERROR(IF(INDEX('11.1_Outliers-Generation'!$N$5:$N$500,MATCH($F357,'11.1_Outliers-Generation'!$F$5:$F$500,0))&lt;&gt;"N",
INDEX('11.1_Outliers-Generation'!K$5:K$500,MATCH($F357,'11.1_Outliers-Generation'!$F$5:$F$500,0)),""),"")</f>
        <v>2016</v>
      </c>
      <c r="L357" s="13" t="str">
        <f>IFERROR(IF(INDEX('11.1_Outliers-Generation'!$N$5:$N$500,MATCH($F357,'11.1_Outliers-Generation'!$F$5:$F$500,0))&lt;&gt;"N",
INDEX('11.1_Outliers-Generation'!L$5:L$500,MATCH($F357,'11.1_Outliers-Generation'!$F$5:$F$500,0)),""),"")</f>
        <v>WaW_346</v>
      </c>
      <c r="M357" s="14" t="str">
        <f>IFERROR(IF(INDEX('11.2_Outliers-Collection_cov'!$N$5:$N$500,MATCH($F357,'11.2_Outliers-Collection_cov'!$F$5:$F$500,0))&lt;&gt;"N",
INDEX('11.2_Outliers-Collection_cov'!J$5:J$500,MATCH($F357,'11.2_Outliers-Collection_cov'!$F$5:$F$500,0)),""),"")</f>
        <v/>
      </c>
      <c r="N357" s="8" t="str">
        <f>IFERROR(IF(INDEX('11.2_Outliers-Collection_cov'!$N$5:$N$500,MATCH($F357,'11.2_Outliers-Collection_cov'!$F$5:$F$500,0))&lt;&gt;"N",
INDEX('11.2_Outliers-Collection_cov'!K$5:K$500,MATCH($F357,'11.2_Outliers-Collection_cov'!$F$5:$F$500,0)),""),"")</f>
        <v/>
      </c>
      <c r="O357" s="13" t="str">
        <f>IFERROR(IF(INDEX('11.2_Outliers-Collection_cov'!$N$5:$N$500,MATCH($F357,'11.2_Outliers-Collection_cov'!$F$5:$F$500,0))&lt;&gt;"N",
INDEX('11.2_Outliers-Collection_cov'!L$5:L$500,MATCH($F357,'11.2_Outliers-Collection_cov'!$F$5:$F$500,0)),""),"")</f>
        <v/>
      </c>
      <c r="P357" s="14" t="str">
        <f>IFERROR(IF(INDEX('11.3_Outliers-Plastic'!$N$5:$N$500,MATCH($F357,'11.3_Outliers-Plastic'!$F$5:$F$500,0))&lt;&gt;"N",
INDEX('11.3_Outliers-Plastic'!J$5:J$500,MATCH($F357,'11.3_Outliers-Plastic'!$F$5:$F$500,0)),""),"")</f>
        <v/>
      </c>
      <c r="Q357" s="8" t="str">
        <f>IFERROR(IF(INDEX('11.3_Outliers-Plastic'!$N$5:$N$500,MATCH($F357,'11.3_Outliers-Plastic'!$F$5:$F$500,0))&lt;&gt;"N",
INDEX('11.3_Outliers-Plastic'!K$5:K$500,MATCH($F357,'11.3_Outliers-Plastic'!$F$5:$F$500,0)),""),"")</f>
        <v/>
      </c>
      <c r="R357" s="14" t="str">
        <f>IFERROR(IF(INDEX('11.3_Outliers-Plastic'!$N$5:$N$500,MATCH($F357,'11.3_Outliers-Plastic'!$F$5:$F$500,0))&lt;&gt;"N",
INDEX('11.3_Outliers-Plastic'!L$5:L$500,MATCH($F357,'11.3_Outliers-Plastic'!$F$5:$F$500,0)),""),"")</f>
        <v/>
      </c>
      <c r="S357" s="12"/>
      <c r="T357" s="5"/>
      <c r="U357" s="5" t="s">
        <v>1569</v>
      </c>
      <c r="V357" s="14">
        <f>IFERROR(IF(INDEX('11.5_Outliers-Other_recovery'!$N$5:$N$500,MATCH($F357,'11.5_Outliers-Other_recovery'!$F$5:$F$500,0))&lt;&gt;"N",
INDEX('11.5_Outliers-Other_recovery'!J$5:J$500,MATCH($F357,'11.5_Outliers-Other_recovery'!$F$5:$F$500,0)),""),"")</f>
        <v>33</v>
      </c>
      <c r="W357" s="8">
        <f>IFERROR(IF(INDEX('11.5_Outliers-Other_recovery'!$N$5:$N$500,MATCH($F357,'11.5_Outliers-Other_recovery'!$F$5:$F$500,0))&lt;&gt;"N",
INDEX('11.5_Outliers-Other_recovery'!K$5:K$500,MATCH($F357,'11.5_Outliers-Other_recovery'!$F$5:$F$500,0)),""),"")</f>
        <v>2016</v>
      </c>
      <c r="X357" s="14" t="str">
        <f>IFERROR(IF(INDEX('11.5_Outliers-Other_recovery'!$N$5:$N$500,MATCH($F357,'11.5_Outliers-Other_recovery'!$F$5:$F$500,0))&lt;&gt;"N",
INDEX('11.5_Outliers-Other_recovery'!L$5:L$500,MATCH($F357,'11.5_Outliers-Other_recovery'!$F$5:$F$500,0)),""),"")</f>
        <v>WaW_346</v>
      </c>
      <c r="Y357" s="14">
        <f>IFERROR(IF(INDEX('11.4_Outliers-Formal_dry_recy'!$N$5:$N$500,MATCH($F357,'11.4_Outliers-Formal_dry_recy'!$F$5:$F$500,0))&lt;&gt;"N",
INDEX('11.4_Outliers-Formal_dry_recy'!J$5:J$500,MATCH($F357,'11.4_Outliers-Formal_dry_recy'!$F$5:$F$500,0)),""),"")</f>
        <v>11</v>
      </c>
      <c r="Z357" s="8">
        <f>IFERROR(IF(INDEX('11.4_Outliers-Formal_dry_recy'!$N$5:$N$500,MATCH($F357,'11.4_Outliers-Formal_dry_recy'!$F$5:$F$500,0))&lt;&gt;"N",
INDEX('11.4_Outliers-Formal_dry_recy'!K$5:K$500,MATCH($F357,'11.4_Outliers-Formal_dry_recy'!$F$5:$F$500,0)),""),"")</f>
        <v>2016</v>
      </c>
      <c r="AA357" s="14" t="str">
        <f>IFERROR(IF(INDEX('11.4_Outliers-Formal_dry_recy'!$N$5:$N$500,MATCH($F357,'11.4_Outliers-Formal_dry_recy'!$F$5:$F$500,0))&lt;&gt;"N",
INDEX('11.4_Outliers-Formal_dry_recy'!L$5:L$500,MATCH($F357,'11.4_Outliers-Formal_dry_recy'!$F$5:$F$500,0)),""),"")</f>
        <v>WaW_346</v>
      </c>
      <c r="AB357" s="14">
        <f>IFERROR(IF(INDEX('11.6_Outliers-Incineration'!$N$5:$N$500,MATCH($F357,'11.6_Outliers-Incineration'!$F$5:$F$500,0))&lt;&gt;"N",
INDEX('11.6_Outliers-Incineration'!J$5:J$500,MATCH($F357,'11.6_Outliers-Incineration'!$F$5:$F$500,0)),""),"")</f>
        <v>0</v>
      </c>
      <c r="AC357" s="8">
        <f>IFERROR(IF(INDEX('11.6_Outliers-Incineration'!$N$5:$N$500,MATCH($F357,'11.6_Outliers-Incineration'!$F$5:$F$500,0))&lt;&gt;"N",
INDEX('11.6_Outliers-Incineration'!K$5:K$500,MATCH($F357,'11.6_Outliers-Incineration'!$F$5:$F$500,0)),""),"")</f>
        <v>2016</v>
      </c>
      <c r="AD357" s="14" t="str">
        <f>IFERROR(IF(INDEX('11.6_Outliers-Incineration'!$N$5:$N$500,MATCH($F357,'11.6_Outliers-Incineration'!$F$5:$F$500,0))&lt;&gt;"N",
INDEX('11.6_Outliers-Incineration'!L$5:L$500,MATCH($F357,'11.6_Outliers-Incineration'!$F$5:$F$500,0)),""),"")</f>
        <v>WaW_346</v>
      </c>
      <c r="AE357" s="14">
        <v>100</v>
      </c>
      <c r="AF357" s="8">
        <v>2016</v>
      </c>
      <c r="AG357" s="14" t="s">
        <v>340</v>
      </c>
      <c r="AI357" s="5"/>
      <c r="AJ357" s="5" t="s">
        <v>1569</v>
      </c>
      <c r="AK357" s="5">
        <f t="shared" si="5"/>
        <v>5</v>
      </c>
    </row>
    <row r="358" spans="1:37" x14ac:dyDescent="0.25">
      <c r="A358" s="5" t="s">
        <v>345</v>
      </c>
      <c r="B358" s="5" t="s">
        <v>343</v>
      </c>
      <c r="C358" s="5" t="s">
        <v>342</v>
      </c>
      <c r="D358" s="5" t="s">
        <v>35</v>
      </c>
      <c r="E358" s="5" t="s">
        <v>347</v>
      </c>
      <c r="F358" s="5" t="s">
        <v>346</v>
      </c>
      <c r="G358" s="5">
        <v>2</v>
      </c>
      <c r="H358" s="15">
        <v>1</v>
      </c>
      <c r="I358" s="4" t="s">
        <v>1964</v>
      </c>
      <c r="J358" s="13">
        <f>IFERROR(IF(INDEX('11.1_Outliers-Generation'!$N$5:$N$500,MATCH($F358,'11.1_Outliers-Generation'!$F$5:$F$500,0))&lt;&gt;"N",
INDEX('11.1_Outliers-Generation'!J$5:J$500,MATCH($F358,'11.1_Outliers-Generation'!$F$5:$F$500,0)),""),"")</f>
        <v>1.7916899736736425</v>
      </c>
      <c r="K358" s="8">
        <f>IFERROR(IF(INDEX('11.1_Outliers-Generation'!$N$5:$N$500,MATCH($F358,'11.1_Outliers-Generation'!$F$5:$F$500,0))&lt;&gt;"N",
INDEX('11.1_Outliers-Generation'!K$5:K$500,MATCH($F358,'11.1_Outliers-Generation'!$F$5:$F$500,0)),""),"")</f>
        <v>2012</v>
      </c>
      <c r="L358" s="13" t="str">
        <f>IFERROR(IF(INDEX('11.1_Outliers-Generation'!$N$5:$N$500,MATCH($F358,'11.1_Outliers-Generation'!$F$5:$F$500,0))&lt;&gt;"N",
INDEX('11.1_Outliers-Generation'!L$5:L$500,MATCH($F358,'11.1_Outliers-Generation'!$F$5:$F$500,0)),""),"")</f>
        <v>WaW_347</v>
      </c>
      <c r="M358" s="14" t="str">
        <f>IFERROR(IF(INDEX('11.2_Outliers-Collection_cov'!$N$5:$N$500,MATCH($F358,'11.2_Outliers-Collection_cov'!$F$5:$F$500,0))&lt;&gt;"N",
INDEX('11.2_Outliers-Collection_cov'!J$5:J$500,MATCH($F358,'11.2_Outliers-Collection_cov'!$F$5:$F$500,0)),""),"")</f>
        <v/>
      </c>
      <c r="N358" s="8" t="str">
        <f>IFERROR(IF(INDEX('11.2_Outliers-Collection_cov'!$N$5:$N$500,MATCH($F358,'11.2_Outliers-Collection_cov'!$F$5:$F$500,0))&lt;&gt;"N",
INDEX('11.2_Outliers-Collection_cov'!K$5:K$500,MATCH($F358,'11.2_Outliers-Collection_cov'!$F$5:$F$500,0)),""),"")</f>
        <v/>
      </c>
      <c r="O358" s="13" t="str">
        <f>IFERROR(IF(INDEX('11.2_Outliers-Collection_cov'!$N$5:$N$500,MATCH($F358,'11.2_Outliers-Collection_cov'!$F$5:$F$500,0))&lt;&gt;"N",
INDEX('11.2_Outliers-Collection_cov'!L$5:L$500,MATCH($F358,'11.2_Outliers-Collection_cov'!$F$5:$F$500,0)),""),"")</f>
        <v/>
      </c>
      <c r="P358" s="14" t="str">
        <f>IFERROR(IF(INDEX('11.3_Outliers-Plastic'!$N$5:$N$500,MATCH($F358,'11.3_Outliers-Plastic'!$F$5:$F$500,0))&lt;&gt;"N",
INDEX('11.3_Outliers-Plastic'!J$5:J$500,MATCH($F358,'11.3_Outliers-Plastic'!$F$5:$F$500,0)),""),"")</f>
        <v/>
      </c>
      <c r="Q358" s="8" t="str">
        <f>IFERROR(IF(INDEX('11.3_Outliers-Plastic'!$N$5:$N$500,MATCH($F358,'11.3_Outliers-Plastic'!$F$5:$F$500,0))&lt;&gt;"N",
INDEX('11.3_Outliers-Plastic'!K$5:K$500,MATCH($F358,'11.3_Outliers-Plastic'!$F$5:$F$500,0)),""),"")</f>
        <v/>
      </c>
      <c r="R358" s="14" t="str">
        <f>IFERROR(IF(INDEX('11.3_Outliers-Plastic'!$N$5:$N$500,MATCH($F358,'11.3_Outliers-Plastic'!$F$5:$F$500,0))&lt;&gt;"N",
INDEX('11.3_Outliers-Plastic'!L$5:L$500,MATCH($F358,'11.3_Outliers-Plastic'!$F$5:$F$500,0)),""),"")</f>
        <v/>
      </c>
      <c r="S358" s="12"/>
      <c r="T358" s="5"/>
      <c r="U358" s="5" t="s">
        <v>1569</v>
      </c>
      <c r="V358" s="14" t="str">
        <f>IFERROR(IF(INDEX('11.5_Outliers-Other_recovery'!$N$5:$N$500,MATCH($F358,'11.5_Outliers-Other_recovery'!$F$5:$F$500,0))&lt;&gt;"N",
INDEX('11.5_Outliers-Other_recovery'!J$5:J$500,MATCH($F358,'11.5_Outliers-Other_recovery'!$F$5:$F$500,0)),""),"")</f>
        <v/>
      </c>
      <c r="W358" s="8" t="str">
        <f>IFERROR(IF(INDEX('11.5_Outliers-Other_recovery'!$N$5:$N$500,MATCH($F358,'11.5_Outliers-Other_recovery'!$F$5:$F$500,0))&lt;&gt;"N",
INDEX('11.5_Outliers-Other_recovery'!K$5:K$500,MATCH($F358,'11.5_Outliers-Other_recovery'!$F$5:$F$500,0)),""),"")</f>
        <v/>
      </c>
      <c r="X358" s="14" t="str">
        <f>IFERROR(IF(INDEX('11.5_Outliers-Other_recovery'!$N$5:$N$500,MATCH($F358,'11.5_Outliers-Other_recovery'!$F$5:$F$500,0))&lt;&gt;"N",
INDEX('11.5_Outliers-Other_recovery'!L$5:L$500,MATCH($F358,'11.5_Outliers-Other_recovery'!$F$5:$F$500,0)),""),"")</f>
        <v/>
      </c>
      <c r="Y358" s="14">
        <f>IFERROR(IF(INDEX('11.4_Outliers-Formal_dry_recy'!$N$5:$N$500,MATCH($F358,'11.4_Outliers-Formal_dry_recy'!$F$5:$F$500,0))&lt;&gt;"N",
INDEX('11.4_Outliers-Formal_dry_recy'!J$5:J$500,MATCH($F358,'11.4_Outliers-Formal_dry_recy'!$F$5:$F$500,0)),""),"")</f>
        <v>31</v>
      </c>
      <c r="Z358" s="8">
        <f>IFERROR(IF(INDEX('11.4_Outliers-Formal_dry_recy'!$N$5:$N$500,MATCH($F358,'11.4_Outliers-Formal_dry_recy'!$F$5:$F$500,0))&lt;&gt;"N",
INDEX('11.4_Outliers-Formal_dry_recy'!K$5:K$500,MATCH($F358,'11.4_Outliers-Formal_dry_recy'!$F$5:$F$500,0)),""),"")</f>
        <v>2012</v>
      </c>
      <c r="AA358" s="14" t="str">
        <f>IFERROR(IF(INDEX('11.4_Outliers-Formal_dry_recy'!$N$5:$N$500,MATCH($F358,'11.4_Outliers-Formal_dry_recy'!$F$5:$F$500,0))&lt;&gt;"N",
INDEX('11.4_Outliers-Formal_dry_recy'!L$5:L$500,MATCH($F358,'11.4_Outliers-Formal_dry_recy'!$F$5:$F$500,0)),""),"")</f>
        <v>WaW_347</v>
      </c>
      <c r="AB358" s="14" t="str">
        <f>IFERROR(IF(INDEX('11.6_Outliers-Incineration'!$N$5:$N$500,MATCH($F358,'11.6_Outliers-Incineration'!$F$5:$F$500,0))&lt;&gt;"N",
INDEX('11.6_Outliers-Incineration'!J$5:J$500,MATCH($F358,'11.6_Outliers-Incineration'!$F$5:$F$500,0)),""),"")</f>
        <v/>
      </c>
      <c r="AC358" s="8" t="str">
        <f>IFERROR(IF(INDEX('11.6_Outliers-Incineration'!$N$5:$N$500,MATCH($F358,'11.6_Outliers-Incineration'!$F$5:$F$500,0))&lt;&gt;"N",
INDEX('11.6_Outliers-Incineration'!K$5:K$500,MATCH($F358,'11.6_Outliers-Incineration'!$F$5:$F$500,0)),""),"")</f>
        <v/>
      </c>
      <c r="AD358" s="14" t="str">
        <f>IFERROR(IF(INDEX('11.6_Outliers-Incineration'!$N$5:$N$500,MATCH($F358,'11.6_Outliers-Incineration'!$F$5:$F$500,0))&lt;&gt;"N",
INDEX('11.6_Outliers-Incineration'!L$5:L$500,MATCH($F358,'11.6_Outliers-Incineration'!$F$5:$F$500,0)),""),"")</f>
        <v/>
      </c>
      <c r="AE358" s="14" t="s">
        <v>1569</v>
      </c>
      <c r="AF358" s="8" t="s">
        <v>1569</v>
      </c>
      <c r="AG358" s="14" t="s">
        <v>1569</v>
      </c>
      <c r="AI358" s="5"/>
      <c r="AJ358" s="5" t="s">
        <v>1569</v>
      </c>
      <c r="AK358" s="5">
        <f t="shared" si="5"/>
        <v>2</v>
      </c>
    </row>
    <row r="359" spans="1:37" x14ac:dyDescent="0.25">
      <c r="A359" s="5" t="s">
        <v>348</v>
      </c>
      <c r="B359" s="5" t="s">
        <v>343</v>
      </c>
      <c r="C359" s="5" t="s">
        <v>342</v>
      </c>
      <c r="D359" s="5" t="s">
        <v>35</v>
      </c>
      <c r="E359" s="5" t="s">
        <v>350</v>
      </c>
      <c r="F359" s="5" t="s">
        <v>349</v>
      </c>
      <c r="G359" s="5">
        <v>2</v>
      </c>
      <c r="H359" s="15">
        <v>2</v>
      </c>
      <c r="I359" s="4" t="s">
        <v>1965</v>
      </c>
      <c r="J359" s="13">
        <f>IFERROR(IF(INDEX('11.1_Outliers-Generation'!$N$5:$N$500,MATCH($F359,'11.1_Outliers-Generation'!$F$5:$F$500,0))&lt;&gt;"N",
INDEX('11.1_Outliers-Generation'!J$5:J$500,MATCH($F359,'11.1_Outliers-Generation'!$F$5:$F$500,0)),""),"")</f>
        <v>3.1283431568144362</v>
      </c>
      <c r="K359" s="8">
        <f>IFERROR(IF(INDEX('11.1_Outliers-Generation'!$N$5:$N$500,MATCH($F359,'11.1_Outliers-Generation'!$F$5:$F$500,0))&lt;&gt;"N",
INDEX('11.1_Outliers-Generation'!K$5:K$500,MATCH($F359,'11.1_Outliers-Generation'!$F$5:$F$500,0)),""),"")</f>
        <v>2015</v>
      </c>
      <c r="L359" s="13" t="str">
        <f>IFERROR(IF(INDEX('11.1_Outliers-Generation'!$N$5:$N$500,MATCH($F359,'11.1_Outliers-Generation'!$F$5:$F$500,0))&lt;&gt;"N",
INDEX('11.1_Outliers-Generation'!L$5:L$500,MATCH($F359,'11.1_Outliers-Generation'!$F$5:$F$500,0)),""),"")</f>
        <v>WaW_348</v>
      </c>
      <c r="M359" s="14">
        <f>IFERROR(IF(INDEX('11.2_Outliers-Collection_cov'!$N$5:$N$500,MATCH($F359,'11.2_Outliers-Collection_cov'!$F$5:$F$500,0))&lt;&gt;"N",
INDEX('11.2_Outliers-Collection_cov'!J$5:J$500,MATCH($F359,'11.2_Outliers-Collection_cov'!$F$5:$F$500,0)),""),"")</f>
        <v>100</v>
      </c>
      <c r="N359" s="8">
        <f>IFERROR(IF(INDEX('11.2_Outliers-Collection_cov'!$N$5:$N$500,MATCH($F359,'11.2_Outliers-Collection_cov'!$F$5:$F$500,0))&lt;&gt;"N",
INDEX('11.2_Outliers-Collection_cov'!K$5:K$500,MATCH($F359,'11.2_Outliers-Collection_cov'!$F$5:$F$500,0)),""),"")</f>
        <v>2015</v>
      </c>
      <c r="O359" s="13" t="str">
        <f>IFERROR(IF(INDEX('11.2_Outliers-Collection_cov'!$N$5:$N$500,MATCH($F359,'11.2_Outliers-Collection_cov'!$F$5:$F$500,0))&lt;&gt;"N",
INDEX('11.2_Outliers-Collection_cov'!L$5:L$500,MATCH($F359,'11.2_Outliers-Collection_cov'!$F$5:$F$500,0)),""),"")</f>
        <v>WaW_348</v>
      </c>
      <c r="P359" s="14">
        <f>IFERROR(IF(INDEX('11.3_Outliers-Plastic'!$N$5:$N$500,MATCH($F359,'11.3_Outliers-Plastic'!$F$5:$F$500,0))&lt;&gt;"N",
INDEX('11.3_Outliers-Plastic'!J$5:J$500,MATCH($F359,'11.3_Outliers-Plastic'!$F$5:$F$500,0)),""),"")</f>
        <v>11.523046092184369</v>
      </c>
      <c r="Q359" s="8">
        <f>IFERROR(IF(INDEX('11.3_Outliers-Plastic'!$N$5:$N$500,MATCH($F359,'11.3_Outliers-Plastic'!$F$5:$F$500,0))&lt;&gt;"N",
INDEX('11.3_Outliers-Plastic'!K$5:K$500,MATCH($F359,'11.3_Outliers-Plastic'!$F$5:$F$500,0)),""),"")</f>
        <v>2015</v>
      </c>
      <c r="R359" s="14" t="str">
        <f>IFERROR(IF(INDEX('11.3_Outliers-Plastic'!$N$5:$N$500,MATCH($F359,'11.3_Outliers-Plastic'!$F$5:$F$500,0))&lt;&gt;"N",
INDEX('11.3_Outliers-Plastic'!L$5:L$500,MATCH($F359,'11.3_Outliers-Plastic'!$F$5:$F$500,0)),""),"")</f>
        <v>WaW_348</v>
      </c>
      <c r="S359" s="12"/>
      <c r="T359" s="5"/>
      <c r="U359" s="5" t="s">
        <v>1569</v>
      </c>
      <c r="V359" s="14">
        <f>IFERROR(IF(INDEX('11.5_Outliers-Other_recovery'!$N$5:$N$500,MATCH($F359,'11.5_Outliers-Other_recovery'!$F$5:$F$500,0))&lt;&gt;"N",
INDEX('11.5_Outliers-Other_recovery'!J$5:J$500,MATCH($F359,'11.5_Outliers-Other_recovery'!$F$5:$F$500,0)),""),"")</f>
        <v>0</v>
      </c>
      <c r="W359" s="8">
        <f>IFERROR(IF(INDEX('11.5_Outliers-Other_recovery'!$N$5:$N$500,MATCH($F359,'11.5_Outliers-Other_recovery'!$F$5:$F$500,0))&lt;&gt;"N",
INDEX('11.5_Outliers-Other_recovery'!K$5:K$500,MATCH($F359,'11.5_Outliers-Other_recovery'!$F$5:$F$500,0)),""),"")</f>
        <v>2015</v>
      </c>
      <c r="X359" s="14" t="str">
        <f>IFERROR(IF(INDEX('11.5_Outliers-Other_recovery'!$N$5:$N$500,MATCH($F359,'11.5_Outliers-Other_recovery'!$F$5:$F$500,0))&lt;&gt;"N",
INDEX('11.5_Outliers-Other_recovery'!L$5:L$500,MATCH($F359,'11.5_Outliers-Other_recovery'!$F$5:$F$500,0)),""),"")</f>
        <v>WaW_348</v>
      </c>
      <c r="Y359" s="14" t="str">
        <f>IFERROR(IF(INDEX('11.4_Outliers-Formal_dry_recy'!$N$5:$N$500,MATCH($F359,'11.4_Outliers-Formal_dry_recy'!$F$5:$F$500,0))&lt;&gt;"N",
INDEX('11.4_Outliers-Formal_dry_recy'!J$5:J$500,MATCH($F359,'11.4_Outliers-Formal_dry_recy'!$F$5:$F$500,0)),""),"")</f>
        <v/>
      </c>
      <c r="Z359" s="8" t="str">
        <f>IFERROR(IF(INDEX('11.4_Outliers-Formal_dry_recy'!$N$5:$N$500,MATCH($F359,'11.4_Outliers-Formal_dry_recy'!$F$5:$F$500,0))&lt;&gt;"N",
INDEX('11.4_Outliers-Formal_dry_recy'!K$5:K$500,MATCH($F359,'11.4_Outliers-Formal_dry_recy'!$F$5:$F$500,0)),""),"")</f>
        <v/>
      </c>
      <c r="AA359" s="14" t="str">
        <f>IFERROR(IF(INDEX('11.4_Outliers-Formal_dry_recy'!$N$5:$N$500,MATCH($F359,'11.4_Outliers-Formal_dry_recy'!$F$5:$F$500,0))&lt;&gt;"N",
INDEX('11.4_Outliers-Formal_dry_recy'!L$5:L$500,MATCH($F359,'11.4_Outliers-Formal_dry_recy'!$F$5:$F$500,0)),""),"")</f>
        <v/>
      </c>
      <c r="AB359" s="14">
        <f>IFERROR(IF(INDEX('11.6_Outliers-Incineration'!$N$5:$N$500,MATCH($F359,'11.6_Outliers-Incineration'!$F$5:$F$500,0))&lt;&gt;"N",
INDEX('11.6_Outliers-Incineration'!J$5:J$500,MATCH($F359,'11.6_Outliers-Incineration'!$F$5:$F$500,0)),""),"")</f>
        <v>0</v>
      </c>
      <c r="AC359" s="8">
        <f>IFERROR(IF(INDEX('11.6_Outliers-Incineration'!$N$5:$N$500,MATCH($F359,'11.6_Outliers-Incineration'!$F$5:$F$500,0))&lt;&gt;"N",
INDEX('11.6_Outliers-Incineration'!K$5:K$500,MATCH($F359,'11.6_Outliers-Incineration'!$F$5:$F$500,0)),""),"")</f>
        <v>2015</v>
      </c>
      <c r="AD359" s="14" t="str">
        <f>IFERROR(IF(INDEX('11.6_Outliers-Incineration'!$N$5:$N$500,MATCH($F359,'11.6_Outliers-Incineration'!$F$5:$F$500,0))&lt;&gt;"N",
INDEX('11.6_Outliers-Incineration'!L$5:L$500,MATCH($F359,'11.6_Outliers-Incineration'!$F$5:$F$500,0)),""),"")</f>
        <v>WaW_348</v>
      </c>
      <c r="AE359" s="14">
        <v>100</v>
      </c>
      <c r="AF359" s="8">
        <v>2015</v>
      </c>
      <c r="AG359" s="14" t="s">
        <v>348</v>
      </c>
      <c r="AI359" s="5"/>
      <c r="AJ359" s="5" t="s">
        <v>1569</v>
      </c>
      <c r="AK359" s="5">
        <f t="shared" si="5"/>
        <v>6</v>
      </c>
    </row>
    <row r="360" spans="1:37" x14ac:dyDescent="0.25">
      <c r="A360" s="5" t="s">
        <v>351</v>
      </c>
      <c r="B360" s="5" t="s">
        <v>354</v>
      </c>
      <c r="C360" s="5" t="s">
        <v>353</v>
      </c>
      <c r="D360" s="5" t="s">
        <v>35</v>
      </c>
      <c r="E360" s="5" t="s">
        <v>355</v>
      </c>
      <c r="F360" s="5" t="s">
        <v>352</v>
      </c>
      <c r="G360" s="5">
        <v>1</v>
      </c>
      <c r="H360" s="15">
        <v>1</v>
      </c>
      <c r="I360" s="4"/>
      <c r="J360" s="13">
        <f>IFERROR(IF(INDEX('11.1_Outliers-Generation'!$N$5:$N$500,MATCH($F360,'11.1_Outliers-Generation'!$F$5:$F$500,0))&lt;&gt;"N",
INDEX('11.1_Outliers-Generation'!J$5:J$500,MATCH($F360,'11.1_Outliers-Generation'!$F$5:$F$500,0)),""),"")</f>
        <v>1.0006762145328509</v>
      </c>
      <c r="K360" s="8">
        <f>IFERROR(IF(INDEX('11.1_Outliers-Generation'!$N$5:$N$500,MATCH($F360,'11.1_Outliers-Generation'!$F$5:$F$500,0))&lt;&gt;"N",
INDEX('11.1_Outliers-Generation'!K$5:K$500,MATCH($F360,'11.1_Outliers-Generation'!$F$5:$F$500,0)),""),"")</f>
        <v>2012</v>
      </c>
      <c r="L360" s="13" t="str">
        <f>IFERROR(IF(INDEX('11.1_Outliers-Generation'!$N$5:$N$500,MATCH($F360,'11.1_Outliers-Generation'!$F$5:$F$500,0))&lt;&gt;"N",
INDEX('11.1_Outliers-Generation'!L$5:L$500,MATCH($F360,'11.1_Outliers-Generation'!$F$5:$F$500,0)),""),"")</f>
        <v>WaW_349</v>
      </c>
      <c r="M360" s="14">
        <f>IFERROR(IF(INDEX('11.2_Outliers-Collection_cov'!$N$5:$N$500,MATCH($F360,'11.2_Outliers-Collection_cov'!$F$5:$F$500,0))&lt;&gt;"N",
INDEX('11.2_Outliers-Collection_cov'!J$5:J$500,MATCH($F360,'11.2_Outliers-Collection_cov'!$F$5:$F$500,0)),""),"")</f>
        <v>100</v>
      </c>
      <c r="N360" s="8">
        <f>IFERROR(IF(INDEX('11.2_Outliers-Collection_cov'!$N$5:$N$500,MATCH($F360,'11.2_Outliers-Collection_cov'!$F$5:$F$500,0))&lt;&gt;"N",
INDEX('11.2_Outliers-Collection_cov'!K$5:K$500,MATCH($F360,'11.2_Outliers-Collection_cov'!$F$5:$F$500,0)),""),"")</f>
        <v>2012</v>
      </c>
      <c r="O360" s="13" t="str">
        <f>IFERROR(IF(INDEX('11.2_Outliers-Collection_cov'!$N$5:$N$500,MATCH($F360,'11.2_Outliers-Collection_cov'!$F$5:$F$500,0))&lt;&gt;"N",
INDEX('11.2_Outliers-Collection_cov'!L$5:L$500,MATCH($F360,'11.2_Outliers-Collection_cov'!$F$5:$F$500,0)),""),"")</f>
        <v>WaW_349</v>
      </c>
      <c r="P360" s="14">
        <f>IFERROR(IF(INDEX('11.3_Outliers-Plastic'!$N$5:$N$500,MATCH($F360,'11.3_Outliers-Plastic'!$F$5:$F$500,0))&lt;&gt;"N",
INDEX('11.3_Outliers-Plastic'!J$5:J$500,MATCH($F360,'11.3_Outliers-Plastic'!$F$5:$F$500,0)),""),"")</f>
        <v>15.871587158715869</v>
      </c>
      <c r="Q360" s="8">
        <f>IFERROR(IF(INDEX('11.3_Outliers-Plastic'!$N$5:$N$500,MATCH($F360,'11.3_Outliers-Plastic'!$F$5:$F$500,0))&lt;&gt;"N",
INDEX('11.3_Outliers-Plastic'!K$5:K$500,MATCH($F360,'11.3_Outliers-Plastic'!$F$5:$F$500,0)),""),"")</f>
        <v>2012</v>
      </c>
      <c r="R360" s="14" t="str">
        <f>IFERROR(IF(INDEX('11.3_Outliers-Plastic'!$N$5:$N$500,MATCH($F360,'11.3_Outliers-Plastic'!$F$5:$F$500,0))&lt;&gt;"N",
INDEX('11.3_Outliers-Plastic'!L$5:L$500,MATCH($F360,'11.3_Outliers-Plastic'!$F$5:$F$500,0)),""),"")</f>
        <v>WaW_349</v>
      </c>
      <c r="S360" s="12"/>
      <c r="T360" s="5"/>
      <c r="U360" s="5" t="s">
        <v>1569</v>
      </c>
      <c r="V360" s="14">
        <f>IFERROR(IF(INDEX('11.5_Outliers-Other_recovery'!$N$5:$N$500,MATCH($F360,'11.5_Outliers-Other_recovery'!$F$5:$F$500,0))&lt;&gt;"N",
INDEX('11.5_Outliers-Other_recovery'!J$5:J$500,MATCH($F360,'11.5_Outliers-Other_recovery'!$F$5:$F$500,0)),""),"")</f>
        <v>0</v>
      </c>
      <c r="W360" s="8">
        <f>IFERROR(IF(INDEX('11.5_Outliers-Other_recovery'!$N$5:$N$500,MATCH($F360,'11.5_Outliers-Other_recovery'!$F$5:$F$500,0))&lt;&gt;"N",
INDEX('11.5_Outliers-Other_recovery'!K$5:K$500,MATCH($F360,'11.5_Outliers-Other_recovery'!$F$5:$F$500,0)),""),"")</f>
        <v>2012</v>
      </c>
      <c r="X360" s="14" t="str">
        <f>IFERROR(IF(INDEX('11.5_Outliers-Other_recovery'!$N$5:$N$500,MATCH($F360,'11.5_Outliers-Other_recovery'!$F$5:$F$500,0))&lt;&gt;"N",
INDEX('11.5_Outliers-Other_recovery'!L$5:L$500,MATCH($F360,'11.5_Outliers-Other_recovery'!$F$5:$F$500,0)),""),"")</f>
        <v>WaW_349</v>
      </c>
      <c r="Y360" s="14">
        <f>IFERROR(IF(INDEX('11.4_Outliers-Formal_dry_recy'!$N$5:$N$500,MATCH($F360,'11.4_Outliers-Formal_dry_recy'!$F$5:$F$500,0))&lt;&gt;"N",
INDEX('11.4_Outliers-Formal_dry_recy'!J$5:J$500,MATCH($F360,'11.4_Outliers-Formal_dry_recy'!$F$5:$F$500,0)),""),"")</f>
        <v>29</v>
      </c>
      <c r="Z360" s="8">
        <f>IFERROR(IF(INDEX('11.4_Outliers-Formal_dry_recy'!$N$5:$N$500,MATCH($F360,'11.4_Outliers-Formal_dry_recy'!$F$5:$F$500,0))&lt;&gt;"N",
INDEX('11.4_Outliers-Formal_dry_recy'!K$5:K$500,MATCH($F360,'11.4_Outliers-Formal_dry_recy'!$F$5:$F$500,0)),""),"")</f>
        <v>2012</v>
      </c>
      <c r="AA360" s="14" t="str">
        <f>IFERROR(IF(INDEX('11.4_Outliers-Formal_dry_recy'!$N$5:$N$500,MATCH($F360,'11.4_Outliers-Formal_dry_recy'!$F$5:$F$500,0))&lt;&gt;"N",
INDEX('11.4_Outliers-Formal_dry_recy'!L$5:L$500,MATCH($F360,'11.4_Outliers-Formal_dry_recy'!$F$5:$F$500,0)),""),"")</f>
        <v>WaW_349</v>
      </c>
      <c r="AB360" s="14">
        <f>IFERROR(IF(INDEX('11.6_Outliers-Incineration'!$N$5:$N$500,MATCH($F360,'11.6_Outliers-Incineration'!$F$5:$F$500,0))&lt;&gt;"N",
INDEX('11.6_Outliers-Incineration'!J$5:J$500,MATCH($F360,'11.6_Outliers-Incineration'!$F$5:$F$500,0)),""),"")</f>
        <v>0</v>
      </c>
      <c r="AC360" s="8">
        <f>IFERROR(IF(INDEX('11.6_Outliers-Incineration'!$N$5:$N$500,MATCH($F360,'11.6_Outliers-Incineration'!$F$5:$F$500,0))&lt;&gt;"N",
INDEX('11.6_Outliers-Incineration'!K$5:K$500,MATCH($F360,'11.6_Outliers-Incineration'!$F$5:$F$500,0)),""),"")</f>
        <v>2012</v>
      </c>
      <c r="AD360" s="14" t="str">
        <f>IFERROR(IF(INDEX('11.6_Outliers-Incineration'!$N$5:$N$500,MATCH($F360,'11.6_Outliers-Incineration'!$F$5:$F$500,0))&lt;&gt;"N",
INDEX('11.6_Outliers-Incineration'!L$5:L$500,MATCH($F360,'11.6_Outliers-Incineration'!$F$5:$F$500,0)),""),"")</f>
        <v>WaW_349</v>
      </c>
      <c r="AE360" s="14">
        <v>100</v>
      </c>
      <c r="AF360" s="8">
        <v>2012</v>
      </c>
      <c r="AG360" s="14" t="s">
        <v>351</v>
      </c>
      <c r="AI360" s="5"/>
      <c r="AJ360" s="5" t="s">
        <v>1569</v>
      </c>
      <c r="AK360" s="5">
        <f t="shared" si="5"/>
        <v>7</v>
      </c>
    </row>
    <row r="361" spans="1:37" x14ac:dyDescent="0.25">
      <c r="A361" s="5" t="s">
        <v>1009</v>
      </c>
      <c r="B361" s="5" t="s">
        <v>1007</v>
      </c>
      <c r="C361" s="5" t="s">
        <v>1006</v>
      </c>
      <c r="D361" s="5" t="s">
        <v>620</v>
      </c>
      <c r="E361" s="5" t="s">
        <v>1011</v>
      </c>
      <c r="F361" s="5" t="s">
        <v>1010</v>
      </c>
      <c r="G361" s="5">
        <v>2</v>
      </c>
      <c r="H361" s="15">
        <v>2</v>
      </c>
      <c r="I361" s="4" t="s">
        <v>1966</v>
      </c>
      <c r="J361" s="13">
        <f>IFERROR(IF(INDEX('11.1_Outliers-Generation'!$N$5:$N$500,MATCH($F361,'11.1_Outliers-Generation'!$F$5:$F$500,0))&lt;&gt;"N",
INDEX('11.1_Outliers-Generation'!J$5:J$500,MATCH($F361,'11.1_Outliers-Generation'!$F$5:$F$500,0)),""),"")</f>
        <v>0.60855753607224794</v>
      </c>
      <c r="K361" s="8">
        <f>IFERROR(IF(INDEX('11.1_Outliers-Generation'!$N$5:$N$500,MATCH($F361,'11.1_Outliers-Generation'!$F$5:$F$500,0))&lt;&gt;"N",
INDEX('11.1_Outliers-Generation'!K$5:K$500,MATCH($F361,'11.1_Outliers-Generation'!$F$5:$F$500,0)),""),"")</f>
        <v>2012</v>
      </c>
      <c r="L361" s="13" t="str">
        <f>IFERROR(IF(INDEX('11.1_Outliers-Generation'!$N$5:$N$500,MATCH($F361,'11.1_Outliers-Generation'!$F$5:$F$500,0))&lt;&gt;"N",
INDEX('11.1_Outliers-Generation'!L$5:L$500,MATCH($F361,'11.1_Outliers-Generation'!$F$5:$F$500,0)),""),"")</f>
        <v>WaW_351</v>
      </c>
      <c r="M361" s="14" t="str">
        <f>IFERROR(IF(INDEX('11.2_Outliers-Collection_cov'!$N$5:$N$500,MATCH($F361,'11.2_Outliers-Collection_cov'!$F$5:$F$500,0))&lt;&gt;"N",
INDEX('11.2_Outliers-Collection_cov'!J$5:J$500,MATCH($F361,'11.2_Outliers-Collection_cov'!$F$5:$F$500,0)),""),"")</f>
        <v/>
      </c>
      <c r="N361" s="8" t="str">
        <f>IFERROR(IF(INDEX('11.2_Outliers-Collection_cov'!$N$5:$N$500,MATCH($F361,'11.2_Outliers-Collection_cov'!$F$5:$F$500,0))&lt;&gt;"N",
INDEX('11.2_Outliers-Collection_cov'!K$5:K$500,MATCH($F361,'11.2_Outliers-Collection_cov'!$F$5:$F$500,0)),""),"")</f>
        <v/>
      </c>
      <c r="O361" s="13" t="str">
        <f>IFERROR(IF(INDEX('11.2_Outliers-Collection_cov'!$N$5:$N$500,MATCH($F361,'11.2_Outliers-Collection_cov'!$F$5:$F$500,0))&lt;&gt;"N",
INDEX('11.2_Outliers-Collection_cov'!L$5:L$500,MATCH($F361,'11.2_Outliers-Collection_cov'!$F$5:$F$500,0)),""),"")</f>
        <v/>
      </c>
      <c r="P361" s="14" t="str">
        <f>IFERROR(IF(INDEX('11.3_Outliers-Plastic'!$N$5:$N$500,MATCH($F361,'11.3_Outliers-Plastic'!$F$5:$F$500,0))&lt;&gt;"N",
INDEX('11.3_Outliers-Plastic'!J$5:J$500,MATCH($F361,'11.3_Outliers-Plastic'!$F$5:$F$500,0)),""),"")</f>
        <v/>
      </c>
      <c r="Q361" s="8" t="str">
        <f>IFERROR(IF(INDEX('11.3_Outliers-Plastic'!$N$5:$N$500,MATCH($F361,'11.3_Outliers-Plastic'!$F$5:$F$500,0))&lt;&gt;"N",
INDEX('11.3_Outliers-Plastic'!K$5:K$500,MATCH($F361,'11.3_Outliers-Plastic'!$F$5:$F$500,0)),""),"")</f>
        <v/>
      </c>
      <c r="R361" s="14" t="str">
        <f>IFERROR(IF(INDEX('11.3_Outliers-Plastic'!$N$5:$N$500,MATCH($F361,'11.3_Outliers-Plastic'!$F$5:$F$500,0))&lt;&gt;"N",
INDEX('11.3_Outliers-Plastic'!L$5:L$500,MATCH($F361,'11.3_Outliers-Plastic'!$F$5:$F$500,0)),""),"")</f>
        <v/>
      </c>
      <c r="S361" s="12"/>
      <c r="T361" s="5"/>
      <c r="U361" s="5" t="s">
        <v>1569</v>
      </c>
      <c r="V361" s="14" t="str">
        <f>IFERROR(IF(INDEX('11.5_Outliers-Other_recovery'!$N$5:$N$500,MATCH($F361,'11.5_Outliers-Other_recovery'!$F$5:$F$500,0))&lt;&gt;"N",
INDEX('11.5_Outliers-Other_recovery'!J$5:J$500,MATCH($F361,'11.5_Outliers-Other_recovery'!$F$5:$F$500,0)),""),"")</f>
        <v/>
      </c>
      <c r="W361" s="8" t="str">
        <f>IFERROR(IF(INDEX('11.5_Outliers-Other_recovery'!$N$5:$N$500,MATCH($F361,'11.5_Outliers-Other_recovery'!$F$5:$F$500,0))&lt;&gt;"N",
INDEX('11.5_Outliers-Other_recovery'!K$5:K$500,MATCH($F361,'11.5_Outliers-Other_recovery'!$F$5:$F$500,0)),""),"")</f>
        <v/>
      </c>
      <c r="X361" s="14" t="str">
        <f>IFERROR(IF(INDEX('11.5_Outliers-Other_recovery'!$N$5:$N$500,MATCH($F361,'11.5_Outliers-Other_recovery'!$F$5:$F$500,0))&lt;&gt;"N",
INDEX('11.5_Outliers-Other_recovery'!L$5:L$500,MATCH($F361,'11.5_Outliers-Other_recovery'!$F$5:$F$500,0)),""),"")</f>
        <v/>
      </c>
      <c r="Y361" s="14" t="str">
        <f>IFERROR(IF(INDEX('11.4_Outliers-Formal_dry_recy'!$N$5:$N$500,MATCH($F361,'11.4_Outliers-Formal_dry_recy'!$F$5:$F$500,0))&lt;&gt;"N",
INDEX('11.4_Outliers-Formal_dry_recy'!J$5:J$500,MATCH($F361,'11.4_Outliers-Formal_dry_recy'!$F$5:$F$500,0)),""),"")</f>
        <v/>
      </c>
      <c r="Z361" s="8" t="str">
        <f>IFERROR(IF(INDEX('11.4_Outliers-Formal_dry_recy'!$N$5:$N$500,MATCH($F361,'11.4_Outliers-Formal_dry_recy'!$F$5:$F$500,0))&lt;&gt;"N",
INDEX('11.4_Outliers-Formal_dry_recy'!K$5:K$500,MATCH($F361,'11.4_Outliers-Formal_dry_recy'!$F$5:$F$500,0)),""),"")</f>
        <v/>
      </c>
      <c r="AA361" s="14" t="str">
        <f>IFERROR(IF(INDEX('11.4_Outliers-Formal_dry_recy'!$N$5:$N$500,MATCH($F361,'11.4_Outliers-Formal_dry_recy'!$F$5:$F$500,0))&lt;&gt;"N",
INDEX('11.4_Outliers-Formal_dry_recy'!L$5:L$500,MATCH($F361,'11.4_Outliers-Formal_dry_recy'!$F$5:$F$500,0)),""),"")</f>
        <v/>
      </c>
      <c r="AB361" s="14" t="str">
        <f>IFERROR(IF(INDEX('11.6_Outliers-Incineration'!$N$5:$N$500,MATCH($F361,'11.6_Outliers-Incineration'!$F$5:$F$500,0))&lt;&gt;"N",
INDEX('11.6_Outliers-Incineration'!J$5:J$500,MATCH($F361,'11.6_Outliers-Incineration'!$F$5:$F$500,0)),""),"")</f>
        <v/>
      </c>
      <c r="AC361" s="8" t="str">
        <f>IFERROR(IF(INDEX('11.6_Outliers-Incineration'!$N$5:$N$500,MATCH($F361,'11.6_Outliers-Incineration'!$F$5:$F$500,0))&lt;&gt;"N",
INDEX('11.6_Outliers-Incineration'!K$5:K$500,MATCH($F361,'11.6_Outliers-Incineration'!$F$5:$F$500,0)),""),"")</f>
        <v/>
      </c>
      <c r="AD361" s="14" t="str">
        <f>IFERROR(IF(INDEX('11.6_Outliers-Incineration'!$N$5:$N$500,MATCH($F361,'11.6_Outliers-Incineration'!$F$5:$F$500,0))&lt;&gt;"N",
INDEX('11.6_Outliers-Incineration'!L$5:L$500,MATCH($F361,'11.6_Outliers-Incineration'!$F$5:$F$500,0)),""),"")</f>
        <v/>
      </c>
      <c r="AE361" s="14" t="s">
        <v>1569</v>
      </c>
      <c r="AF361" s="8" t="s">
        <v>1569</v>
      </c>
      <c r="AG361" s="14" t="s">
        <v>1569</v>
      </c>
      <c r="AI361" s="5"/>
      <c r="AJ361" s="5" t="s">
        <v>1569</v>
      </c>
      <c r="AK361" s="5">
        <f t="shared" si="5"/>
        <v>1</v>
      </c>
    </row>
    <row r="362" spans="1:37" x14ac:dyDescent="0.25">
      <c r="A362" s="5" t="s">
        <v>1012</v>
      </c>
      <c r="B362" s="5" t="s">
        <v>1014</v>
      </c>
      <c r="C362" s="5" t="s">
        <v>1013</v>
      </c>
      <c r="D362" s="5" t="s">
        <v>620</v>
      </c>
      <c r="E362" s="5" t="s">
        <v>1015</v>
      </c>
      <c r="F362" s="5" t="s">
        <v>3212</v>
      </c>
      <c r="G362" s="5">
        <v>1</v>
      </c>
      <c r="H362" s="15">
        <v>1</v>
      </c>
      <c r="I362" s="4" t="s">
        <v>3211</v>
      </c>
      <c r="J362" s="13">
        <f>IFERROR(IF(INDEX('11.1_Outliers-Generation'!$N$5:$N$500,MATCH($F362,'11.1_Outliers-Generation'!$F$5:$F$500,0))&lt;&gt;"N",
INDEX('11.1_Outliers-Generation'!J$5:J$500,MATCH($F362,'11.1_Outliers-Generation'!$F$5:$F$500,0)),""),"")</f>
        <v>1.6797066858858289</v>
      </c>
      <c r="K362" s="8">
        <f>IFERROR(IF(INDEX('11.1_Outliers-Generation'!$N$5:$N$500,MATCH($F362,'11.1_Outliers-Generation'!$F$5:$F$500,0))&lt;&gt;"N",
INDEX('11.1_Outliers-Generation'!K$5:K$500,MATCH($F362,'11.1_Outliers-Generation'!$F$5:$F$500,0)),""),"")</f>
        <v>2012</v>
      </c>
      <c r="L362" s="13" t="str">
        <f>IFERROR(IF(INDEX('11.1_Outliers-Generation'!$N$5:$N$500,MATCH($F362,'11.1_Outliers-Generation'!$F$5:$F$500,0))&lt;&gt;"N",
INDEX('11.1_Outliers-Generation'!L$5:L$500,MATCH($F362,'11.1_Outliers-Generation'!$F$5:$F$500,0)),""),"")</f>
        <v>WaW_352</v>
      </c>
      <c r="M362" s="14">
        <f>IFERROR(IF(INDEX('11.2_Outliers-Collection_cov'!$N$5:$N$500,MATCH($F362,'11.2_Outliers-Collection_cov'!$F$5:$F$500,0))&lt;&gt;"N",
INDEX('11.2_Outliers-Collection_cov'!J$5:J$500,MATCH($F362,'11.2_Outliers-Collection_cov'!$F$5:$F$500,0)),""),"")</f>
        <v>60</v>
      </c>
      <c r="N362" s="8">
        <f>IFERROR(IF(INDEX('11.2_Outliers-Collection_cov'!$N$5:$N$500,MATCH($F362,'11.2_Outliers-Collection_cov'!$F$5:$F$500,0))&lt;&gt;"N",
INDEX('11.2_Outliers-Collection_cov'!K$5:K$500,MATCH($F362,'11.2_Outliers-Collection_cov'!$F$5:$F$500,0)),""),"")</f>
        <v>2012</v>
      </c>
      <c r="O362" s="13" t="str">
        <f>IFERROR(IF(INDEX('11.2_Outliers-Collection_cov'!$N$5:$N$500,MATCH($F362,'11.2_Outliers-Collection_cov'!$F$5:$F$500,0))&lt;&gt;"N",
INDEX('11.2_Outliers-Collection_cov'!L$5:L$500,MATCH($F362,'11.2_Outliers-Collection_cov'!$F$5:$F$500,0)),""),"")</f>
        <v>WaW_352</v>
      </c>
      <c r="P362" s="14">
        <f>IFERROR(IF(INDEX('11.3_Outliers-Plastic'!$N$5:$N$500,MATCH($F362,'11.3_Outliers-Plastic'!$F$5:$F$500,0))&lt;&gt;"N",
INDEX('11.3_Outliers-Plastic'!J$5:J$500,MATCH($F362,'11.3_Outliers-Plastic'!$F$5:$F$500,0)),""),"")</f>
        <v>7.9</v>
      </c>
      <c r="Q362" s="8">
        <f>IFERROR(IF(INDEX('11.3_Outliers-Plastic'!$N$5:$N$500,MATCH($F362,'11.3_Outliers-Plastic'!$F$5:$F$500,0))&lt;&gt;"N",
INDEX('11.3_Outliers-Plastic'!K$5:K$500,MATCH($F362,'11.3_Outliers-Plastic'!$F$5:$F$500,0)),""),"")</f>
        <v>2012</v>
      </c>
      <c r="R362" s="14" t="str">
        <f>IFERROR(IF(INDEX('11.3_Outliers-Plastic'!$N$5:$N$500,MATCH($F362,'11.3_Outliers-Plastic'!$F$5:$F$500,0))&lt;&gt;"N",
INDEX('11.3_Outliers-Plastic'!L$5:L$500,MATCH($F362,'11.3_Outliers-Plastic'!$F$5:$F$500,0)),""),"")</f>
        <v>WaW_352</v>
      </c>
      <c r="S362" s="12"/>
      <c r="T362" s="5"/>
      <c r="U362" s="5" t="s">
        <v>1569</v>
      </c>
      <c r="V362" s="14" t="str">
        <f>IFERROR(IF(INDEX('11.5_Outliers-Other_recovery'!$N$5:$N$500,MATCH($F362,'11.5_Outliers-Other_recovery'!$F$5:$F$500,0))&lt;&gt;"N",
INDEX('11.5_Outliers-Other_recovery'!J$5:J$500,MATCH($F362,'11.5_Outliers-Other_recovery'!$F$5:$F$500,0)),""),"")</f>
        <v/>
      </c>
      <c r="W362" s="8" t="str">
        <f>IFERROR(IF(INDEX('11.5_Outliers-Other_recovery'!$N$5:$N$500,MATCH($F362,'11.5_Outliers-Other_recovery'!$F$5:$F$500,0))&lt;&gt;"N",
INDEX('11.5_Outliers-Other_recovery'!K$5:K$500,MATCH($F362,'11.5_Outliers-Other_recovery'!$F$5:$F$500,0)),""),"")</f>
        <v/>
      </c>
      <c r="X362" s="14" t="str">
        <f>IFERROR(IF(INDEX('11.5_Outliers-Other_recovery'!$N$5:$N$500,MATCH($F362,'11.5_Outliers-Other_recovery'!$F$5:$F$500,0))&lt;&gt;"N",
INDEX('11.5_Outliers-Other_recovery'!L$5:L$500,MATCH($F362,'11.5_Outliers-Other_recovery'!$F$5:$F$500,0)),""),"")</f>
        <v/>
      </c>
      <c r="Y362" s="14" t="str">
        <f>IFERROR(IF(INDEX('11.4_Outliers-Formal_dry_recy'!$N$5:$N$500,MATCH($F362,'11.4_Outliers-Formal_dry_recy'!$F$5:$F$500,0))&lt;&gt;"N",
INDEX('11.4_Outliers-Formal_dry_recy'!J$5:J$500,MATCH($F362,'11.4_Outliers-Formal_dry_recy'!$F$5:$F$500,0)),""),"")</f>
        <v/>
      </c>
      <c r="Z362" s="8" t="str">
        <f>IFERROR(IF(INDEX('11.4_Outliers-Formal_dry_recy'!$N$5:$N$500,MATCH($F362,'11.4_Outliers-Formal_dry_recy'!$F$5:$F$500,0))&lt;&gt;"N",
INDEX('11.4_Outliers-Formal_dry_recy'!K$5:K$500,MATCH($F362,'11.4_Outliers-Formal_dry_recy'!$F$5:$F$500,0)),""),"")</f>
        <v/>
      </c>
      <c r="AA362" s="14" t="str">
        <f>IFERROR(IF(INDEX('11.4_Outliers-Formal_dry_recy'!$N$5:$N$500,MATCH($F362,'11.4_Outliers-Formal_dry_recy'!$F$5:$F$500,0))&lt;&gt;"N",
INDEX('11.4_Outliers-Formal_dry_recy'!L$5:L$500,MATCH($F362,'11.4_Outliers-Formal_dry_recy'!$F$5:$F$500,0)),""),"")</f>
        <v/>
      </c>
      <c r="AB362" s="14" t="str">
        <f>IFERROR(IF(INDEX('11.6_Outliers-Incineration'!$N$5:$N$500,MATCH($F362,'11.6_Outliers-Incineration'!$F$5:$F$500,0))&lt;&gt;"N",
INDEX('11.6_Outliers-Incineration'!J$5:J$500,MATCH($F362,'11.6_Outliers-Incineration'!$F$5:$F$500,0)),""),"")</f>
        <v/>
      </c>
      <c r="AC362" s="8" t="str">
        <f>IFERROR(IF(INDEX('11.6_Outliers-Incineration'!$N$5:$N$500,MATCH($F362,'11.6_Outliers-Incineration'!$F$5:$F$500,0))&lt;&gt;"N",
INDEX('11.6_Outliers-Incineration'!K$5:K$500,MATCH($F362,'11.6_Outliers-Incineration'!$F$5:$F$500,0)),""),"")</f>
        <v/>
      </c>
      <c r="AD362" s="14" t="str">
        <f>IFERROR(IF(INDEX('11.6_Outliers-Incineration'!$N$5:$N$500,MATCH($F362,'11.6_Outliers-Incineration'!$F$5:$F$500,0))&lt;&gt;"N",
INDEX('11.6_Outliers-Incineration'!L$5:L$500,MATCH($F362,'11.6_Outliers-Incineration'!$F$5:$F$500,0)),""),"")</f>
        <v/>
      </c>
      <c r="AE362" s="14" t="s">
        <v>1569</v>
      </c>
      <c r="AF362" s="8" t="s">
        <v>1569</v>
      </c>
      <c r="AG362" s="14" t="s">
        <v>1569</v>
      </c>
      <c r="AI362" s="5"/>
      <c r="AJ362" s="5" t="s">
        <v>1569</v>
      </c>
      <c r="AK362" s="5">
        <f t="shared" si="5"/>
        <v>3</v>
      </c>
    </row>
    <row r="363" spans="1:37" x14ac:dyDescent="0.25">
      <c r="A363" s="5" t="s">
        <v>1340</v>
      </c>
      <c r="B363" s="5" t="s">
        <v>1535</v>
      </c>
      <c r="C363" s="5" t="s">
        <v>1342</v>
      </c>
      <c r="D363" s="5" t="s">
        <v>1038</v>
      </c>
      <c r="E363" s="5" t="s">
        <v>1343</v>
      </c>
      <c r="F363" s="5" t="s">
        <v>1341</v>
      </c>
      <c r="G363" s="5">
        <v>2</v>
      </c>
      <c r="H363" s="15">
        <v>2</v>
      </c>
      <c r="I363" s="4" t="s">
        <v>1967</v>
      </c>
      <c r="J363" s="13">
        <f>IFERROR(IF(INDEX('11.1_Outliers-Generation'!$N$5:$N$500,MATCH($F363,'11.1_Outliers-Generation'!$F$5:$F$500,0))&lt;&gt;"N",
INDEX('11.1_Outliers-Generation'!J$5:J$500,MATCH($F363,'11.1_Outliers-Generation'!$F$5:$F$500,0)),""),"")</f>
        <v>1.5210075805376297</v>
      </c>
      <c r="K363" s="8">
        <f>IFERROR(IF(INDEX('11.1_Outliers-Generation'!$N$5:$N$500,MATCH($F363,'11.1_Outliers-Generation'!$F$5:$F$500,0))&lt;&gt;"N",
INDEX('11.1_Outliers-Generation'!K$5:K$500,MATCH($F363,'11.1_Outliers-Generation'!$F$5:$F$500,0)),""),"")</f>
        <v>2010</v>
      </c>
      <c r="L363" s="13" t="str">
        <f>IFERROR(IF(INDEX('11.1_Outliers-Generation'!$N$5:$N$500,MATCH($F363,'11.1_Outliers-Generation'!$F$5:$F$500,0))&lt;&gt;"N",
INDEX('11.1_Outliers-Generation'!L$5:L$500,MATCH($F363,'11.1_Outliers-Generation'!$F$5:$F$500,0)),""),"")</f>
        <v>WaW_353</v>
      </c>
      <c r="M363" s="14">
        <f>IFERROR(IF(INDEX('11.2_Outliers-Collection_cov'!$N$5:$N$500,MATCH($F363,'11.2_Outliers-Collection_cov'!$F$5:$F$500,0))&lt;&gt;"N",
INDEX('11.2_Outliers-Collection_cov'!J$5:J$500,MATCH($F363,'11.2_Outliers-Collection_cov'!$F$5:$F$500,0)),""),"")</f>
        <v>100</v>
      </c>
      <c r="N363" s="8">
        <f>IFERROR(IF(INDEX('11.2_Outliers-Collection_cov'!$N$5:$N$500,MATCH($F363,'11.2_Outliers-Collection_cov'!$F$5:$F$500,0))&lt;&gt;"N",
INDEX('11.2_Outliers-Collection_cov'!K$5:K$500,MATCH($F363,'11.2_Outliers-Collection_cov'!$F$5:$F$500,0)),""),"")</f>
        <v>2010</v>
      </c>
      <c r="O363" s="13" t="str">
        <f>IFERROR(IF(INDEX('11.2_Outliers-Collection_cov'!$N$5:$N$500,MATCH($F363,'11.2_Outliers-Collection_cov'!$F$5:$F$500,0))&lt;&gt;"N",
INDEX('11.2_Outliers-Collection_cov'!L$5:L$500,MATCH($F363,'11.2_Outliers-Collection_cov'!$F$5:$F$500,0)),""),"")</f>
        <v>WaW_353</v>
      </c>
      <c r="P363" s="14" t="str">
        <f>IFERROR(IF(INDEX('11.3_Outliers-Plastic'!$N$5:$N$500,MATCH($F363,'11.3_Outliers-Plastic'!$F$5:$F$500,0))&lt;&gt;"N",
INDEX('11.3_Outliers-Plastic'!J$5:J$500,MATCH($F363,'11.3_Outliers-Plastic'!$F$5:$F$500,0)),""),"")</f>
        <v/>
      </c>
      <c r="Q363" s="8" t="str">
        <f>IFERROR(IF(INDEX('11.3_Outliers-Plastic'!$N$5:$N$500,MATCH($F363,'11.3_Outliers-Plastic'!$F$5:$F$500,0))&lt;&gt;"N",
INDEX('11.3_Outliers-Plastic'!K$5:K$500,MATCH($F363,'11.3_Outliers-Plastic'!$F$5:$F$500,0)),""),"")</f>
        <v/>
      </c>
      <c r="R363" s="14" t="str">
        <f>IFERROR(IF(INDEX('11.3_Outliers-Plastic'!$N$5:$N$500,MATCH($F363,'11.3_Outliers-Plastic'!$F$5:$F$500,0))&lt;&gt;"N",
INDEX('11.3_Outliers-Plastic'!L$5:L$500,MATCH($F363,'11.3_Outliers-Plastic'!$F$5:$F$500,0)),""),"")</f>
        <v/>
      </c>
      <c r="S363" s="12"/>
      <c r="T363" s="5"/>
      <c r="U363" s="5" t="s">
        <v>1569</v>
      </c>
      <c r="V363" s="14">
        <f>IFERROR(IF(INDEX('11.5_Outliers-Other_recovery'!$N$5:$N$500,MATCH($F363,'11.5_Outliers-Other_recovery'!$F$5:$F$500,0))&lt;&gt;"N",
INDEX('11.5_Outliers-Other_recovery'!J$5:J$500,MATCH($F363,'11.5_Outliers-Other_recovery'!$F$5:$F$500,0)),""),"")</f>
        <v>0</v>
      </c>
      <c r="W363" s="8">
        <f>IFERROR(IF(INDEX('11.5_Outliers-Other_recovery'!$N$5:$N$500,MATCH($F363,'11.5_Outliers-Other_recovery'!$F$5:$F$500,0))&lt;&gt;"N",
INDEX('11.5_Outliers-Other_recovery'!K$5:K$500,MATCH($F363,'11.5_Outliers-Other_recovery'!$F$5:$F$500,0)),""),"")</f>
        <v>2010</v>
      </c>
      <c r="X363" s="14" t="str">
        <f>IFERROR(IF(INDEX('11.5_Outliers-Other_recovery'!$N$5:$N$500,MATCH($F363,'11.5_Outliers-Other_recovery'!$F$5:$F$500,0))&lt;&gt;"N",
INDEX('11.5_Outliers-Other_recovery'!L$5:L$500,MATCH($F363,'11.5_Outliers-Other_recovery'!$F$5:$F$500,0)),""),"")</f>
        <v>WaW_353</v>
      </c>
      <c r="Y363" s="14">
        <f>IFERROR(IF(INDEX('11.4_Outliers-Formal_dry_recy'!$N$5:$N$500,MATCH($F363,'11.4_Outliers-Formal_dry_recy'!$F$5:$F$500,0))&lt;&gt;"N",
INDEX('11.4_Outliers-Formal_dry_recy'!J$5:J$500,MATCH($F363,'11.4_Outliers-Formal_dry_recy'!$F$5:$F$500,0)),""),"")</f>
        <v>0.9</v>
      </c>
      <c r="Z363" s="8">
        <f>IFERROR(IF(INDEX('11.4_Outliers-Formal_dry_recy'!$N$5:$N$500,MATCH($F363,'11.4_Outliers-Formal_dry_recy'!$F$5:$F$500,0))&lt;&gt;"N",
INDEX('11.4_Outliers-Formal_dry_recy'!K$5:K$500,MATCH($F363,'11.4_Outliers-Formal_dry_recy'!$F$5:$F$500,0)),""),"")</f>
        <v>2010</v>
      </c>
      <c r="AA363" s="14" t="str">
        <f>IFERROR(IF(INDEX('11.4_Outliers-Formal_dry_recy'!$N$5:$N$500,MATCH($F363,'11.4_Outliers-Formal_dry_recy'!$F$5:$F$500,0))&lt;&gt;"N",
INDEX('11.4_Outliers-Formal_dry_recy'!L$5:L$500,MATCH($F363,'11.4_Outliers-Formal_dry_recy'!$F$5:$F$500,0)),""),"")</f>
        <v>WaW_353</v>
      </c>
      <c r="AB363" s="14">
        <f>IFERROR(IF(INDEX('11.6_Outliers-Incineration'!$N$5:$N$500,MATCH($F363,'11.6_Outliers-Incineration'!$F$5:$F$500,0))&lt;&gt;"N",
INDEX('11.6_Outliers-Incineration'!J$5:J$500,MATCH($F363,'11.6_Outliers-Incineration'!$F$5:$F$500,0)),""),"")</f>
        <v>0</v>
      </c>
      <c r="AC363" s="8">
        <f>IFERROR(IF(INDEX('11.6_Outliers-Incineration'!$N$5:$N$500,MATCH($F363,'11.6_Outliers-Incineration'!$F$5:$F$500,0))&lt;&gt;"N",
INDEX('11.6_Outliers-Incineration'!K$5:K$500,MATCH($F363,'11.6_Outliers-Incineration'!$F$5:$F$500,0)),""),"")</f>
        <v>2010</v>
      </c>
      <c r="AD363" s="14" t="str">
        <f>IFERROR(IF(INDEX('11.6_Outliers-Incineration'!$N$5:$N$500,MATCH($F363,'11.6_Outliers-Incineration'!$F$5:$F$500,0))&lt;&gt;"N",
INDEX('11.6_Outliers-Incineration'!L$5:L$500,MATCH($F363,'11.6_Outliers-Incineration'!$F$5:$F$500,0)),""),"")</f>
        <v>WaW_353</v>
      </c>
      <c r="AE363" s="14">
        <v>100</v>
      </c>
      <c r="AF363" s="8">
        <v>2010</v>
      </c>
      <c r="AG363" s="14" t="s">
        <v>1340</v>
      </c>
      <c r="AI363" s="5"/>
      <c r="AJ363" s="5" t="s">
        <v>1569</v>
      </c>
      <c r="AK363" s="5">
        <f t="shared" si="5"/>
        <v>6</v>
      </c>
    </row>
    <row r="364" spans="1:37" x14ac:dyDescent="0.25">
      <c r="A364" s="5" t="s">
        <v>1016</v>
      </c>
      <c r="B364" s="5" t="s">
        <v>1019</v>
      </c>
      <c r="C364" s="5" t="s">
        <v>1018</v>
      </c>
      <c r="D364" s="5" t="s">
        <v>620</v>
      </c>
      <c r="E364" s="5" t="s">
        <v>1020</v>
      </c>
      <c r="F364" s="5" t="s">
        <v>1017</v>
      </c>
      <c r="G364" s="5">
        <v>1</v>
      </c>
      <c r="H364" s="15">
        <v>2</v>
      </c>
      <c r="I364" s="4" t="s">
        <v>1968</v>
      </c>
      <c r="J364" s="13">
        <f>IFERROR(IF(INDEX('11.1_Outliers-Generation'!$N$5:$N$500,MATCH($F364,'11.1_Outliers-Generation'!$F$5:$F$500,0))&lt;&gt;"N",
INDEX('11.1_Outliers-Generation'!J$5:J$500,MATCH($F364,'11.1_Outliers-Generation'!$F$5:$F$500,0)),""),"")</f>
        <v>1.8049049324882889</v>
      </c>
      <c r="K364" s="8">
        <f>IFERROR(IF(INDEX('11.1_Outliers-Generation'!$N$5:$N$500,MATCH($F364,'11.1_Outliers-Generation'!$F$5:$F$500,0))&lt;&gt;"N",
INDEX('11.1_Outliers-Generation'!K$5:K$500,MATCH($F364,'11.1_Outliers-Generation'!$F$5:$F$500,0)),""),"")</f>
        <v>2014</v>
      </c>
      <c r="L364" s="13" t="str">
        <f>IFERROR(IF(INDEX('11.1_Outliers-Generation'!$N$5:$N$500,MATCH($F364,'11.1_Outliers-Generation'!$F$5:$F$500,0))&lt;&gt;"N",
INDEX('11.1_Outliers-Generation'!L$5:L$500,MATCH($F364,'11.1_Outliers-Generation'!$F$5:$F$500,0)),""),"")</f>
        <v>WaW_354</v>
      </c>
      <c r="M364" s="14">
        <f>IFERROR(IF(INDEX('11.2_Outliers-Collection_cov'!$N$5:$N$500,MATCH($F364,'11.2_Outliers-Collection_cov'!$F$5:$F$500,0))&lt;&gt;"N",
INDEX('11.2_Outliers-Collection_cov'!J$5:J$500,MATCH($F364,'11.2_Outliers-Collection_cov'!$F$5:$F$500,0)),""),"")</f>
        <v>92</v>
      </c>
      <c r="N364" s="8">
        <f>IFERROR(IF(INDEX('11.2_Outliers-Collection_cov'!$N$5:$N$500,MATCH($F364,'11.2_Outliers-Collection_cov'!$F$5:$F$500,0))&lt;&gt;"N",
INDEX('11.2_Outliers-Collection_cov'!K$5:K$500,MATCH($F364,'11.2_Outliers-Collection_cov'!$F$5:$F$500,0)),""),"")</f>
        <v>2014</v>
      </c>
      <c r="O364" s="13" t="str">
        <f>IFERROR(IF(INDEX('11.2_Outliers-Collection_cov'!$N$5:$N$500,MATCH($F364,'11.2_Outliers-Collection_cov'!$F$5:$F$500,0))&lt;&gt;"N",
INDEX('11.2_Outliers-Collection_cov'!L$5:L$500,MATCH($F364,'11.2_Outliers-Collection_cov'!$F$5:$F$500,0)),""),"")</f>
        <v>WaW_354</v>
      </c>
      <c r="P364" s="14">
        <f>IFERROR(IF(INDEX('11.3_Outliers-Plastic'!$N$5:$N$500,MATCH($F364,'11.3_Outliers-Plastic'!$F$5:$F$500,0))&lt;&gt;"N",
INDEX('11.3_Outliers-Plastic'!J$5:J$500,MATCH($F364,'11.3_Outliers-Plastic'!$F$5:$F$500,0)),""),"")</f>
        <v>8.6172344689378768</v>
      </c>
      <c r="Q364" s="8">
        <f>IFERROR(IF(INDEX('11.3_Outliers-Plastic'!$N$5:$N$500,MATCH($F364,'11.3_Outliers-Plastic'!$F$5:$F$500,0))&lt;&gt;"N",
INDEX('11.3_Outliers-Plastic'!K$5:K$500,MATCH($F364,'11.3_Outliers-Plastic'!$F$5:$F$500,0)),""),"")</f>
        <v>2014</v>
      </c>
      <c r="R364" s="14" t="str">
        <f>IFERROR(IF(INDEX('11.3_Outliers-Plastic'!$N$5:$N$500,MATCH($F364,'11.3_Outliers-Plastic'!$F$5:$F$500,0))&lt;&gt;"N",
INDEX('11.3_Outliers-Plastic'!L$5:L$500,MATCH($F364,'11.3_Outliers-Plastic'!$F$5:$F$500,0)),""),"")</f>
        <v>WaW_354</v>
      </c>
      <c r="S364" s="12"/>
      <c r="T364" s="5"/>
      <c r="U364" s="5" t="s">
        <v>1569</v>
      </c>
      <c r="V364" s="14">
        <f>IFERROR(IF(INDEX('11.5_Outliers-Other_recovery'!$N$5:$N$500,MATCH($F364,'11.5_Outliers-Other_recovery'!$F$5:$F$500,0))&lt;&gt;"N",
INDEX('11.5_Outliers-Other_recovery'!J$5:J$500,MATCH($F364,'11.5_Outliers-Other_recovery'!$F$5:$F$500,0)),""),"")</f>
        <v>2.4405125076266012</v>
      </c>
      <c r="W364" s="8">
        <f>IFERROR(IF(INDEX('11.5_Outliers-Other_recovery'!$N$5:$N$500,MATCH($F364,'11.5_Outliers-Other_recovery'!$F$5:$F$500,0))&lt;&gt;"N",
INDEX('11.5_Outliers-Other_recovery'!K$5:K$500,MATCH($F364,'11.5_Outliers-Other_recovery'!$F$5:$F$500,0)),""),"")</f>
        <v>2014</v>
      </c>
      <c r="X364" s="14" t="str">
        <f>IFERROR(IF(INDEX('11.5_Outliers-Other_recovery'!$N$5:$N$500,MATCH($F364,'11.5_Outliers-Other_recovery'!$F$5:$F$500,0))&lt;&gt;"N",
INDEX('11.5_Outliers-Other_recovery'!L$5:L$500,MATCH($F364,'11.5_Outliers-Other_recovery'!$F$5:$F$500,0)),""),"")</f>
        <v>WaW_354</v>
      </c>
      <c r="Y364" s="14" t="str">
        <f>IFERROR(IF(INDEX('11.4_Outliers-Formal_dry_recy'!$N$5:$N$500,MATCH($F364,'11.4_Outliers-Formal_dry_recy'!$F$5:$F$500,0))&lt;&gt;"N",
INDEX('11.4_Outliers-Formal_dry_recy'!J$5:J$500,MATCH($F364,'11.4_Outliers-Formal_dry_recy'!$F$5:$F$500,0)),""),"")</f>
        <v/>
      </c>
      <c r="Z364" s="8" t="str">
        <f>IFERROR(IF(INDEX('11.4_Outliers-Formal_dry_recy'!$N$5:$N$500,MATCH($F364,'11.4_Outliers-Formal_dry_recy'!$F$5:$F$500,0))&lt;&gt;"N",
INDEX('11.4_Outliers-Formal_dry_recy'!K$5:K$500,MATCH($F364,'11.4_Outliers-Formal_dry_recy'!$F$5:$F$500,0)),""),"")</f>
        <v/>
      </c>
      <c r="AA364" s="14" t="str">
        <f>IFERROR(IF(INDEX('11.4_Outliers-Formal_dry_recy'!$N$5:$N$500,MATCH($F364,'11.4_Outliers-Formal_dry_recy'!$F$5:$F$500,0))&lt;&gt;"N",
INDEX('11.4_Outliers-Formal_dry_recy'!L$5:L$500,MATCH($F364,'11.4_Outliers-Formal_dry_recy'!$F$5:$F$500,0)),""),"")</f>
        <v/>
      </c>
      <c r="AB364" s="14" t="str">
        <f>IFERROR(IF(INDEX('11.6_Outliers-Incineration'!$N$5:$N$500,MATCH($F364,'11.6_Outliers-Incineration'!$F$5:$F$500,0))&lt;&gt;"N",
INDEX('11.6_Outliers-Incineration'!J$5:J$500,MATCH($F364,'11.6_Outliers-Incineration'!$F$5:$F$500,0)),""),"")</f>
        <v/>
      </c>
      <c r="AC364" s="8" t="str">
        <f>IFERROR(IF(INDEX('11.6_Outliers-Incineration'!$N$5:$N$500,MATCH($F364,'11.6_Outliers-Incineration'!$F$5:$F$500,0))&lt;&gt;"N",
INDEX('11.6_Outliers-Incineration'!K$5:K$500,MATCH($F364,'11.6_Outliers-Incineration'!$F$5:$F$500,0)),""),"")</f>
        <v/>
      </c>
      <c r="AD364" s="14" t="str">
        <f>IFERROR(IF(INDEX('11.6_Outliers-Incineration'!$N$5:$N$500,MATCH($F364,'11.6_Outliers-Incineration'!$F$5:$F$500,0))&lt;&gt;"N",
INDEX('11.6_Outliers-Incineration'!L$5:L$500,MATCH($F364,'11.6_Outliers-Incineration'!$F$5:$F$500,0)),""),"")</f>
        <v/>
      </c>
      <c r="AE364" s="14">
        <v>84.26401152030131</v>
      </c>
      <c r="AF364" s="8">
        <v>2014</v>
      </c>
      <c r="AG364" s="14" t="s">
        <v>1016</v>
      </c>
      <c r="AI364" s="5"/>
      <c r="AJ364" s="5" t="s">
        <v>1569</v>
      </c>
      <c r="AK364" s="5">
        <f t="shared" si="5"/>
        <v>5</v>
      </c>
    </row>
    <row r="365" spans="1:37" x14ac:dyDescent="0.25">
      <c r="A365" s="5" t="s">
        <v>1021</v>
      </c>
      <c r="B365" s="5" t="s">
        <v>1019</v>
      </c>
      <c r="C365" s="5" t="s">
        <v>1018</v>
      </c>
      <c r="D365" s="5" t="s">
        <v>620</v>
      </c>
      <c r="E365" s="5" t="s">
        <v>1023</v>
      </c>
      <c r="F365" s="5" t="s">
        <v>1022</v>
      </c>
      <c r="G365" s="5">
        <v>1</v>
      </c>
      <c r="H365" s="15">
        <v>1</v>
      </c>
      <c r="I365" s="4"/>
      <c r="J365" s="13">
        <f>IFERROR(IF(INDEX('11.1_Outliers-Generation'!$N$5:$N$500,MATCH($F365,'11.1_Outliers-Generation'!$F$5:$F$500,0))&lt;&gt;"N",
INDEX('11.1_Outliers-Generation'!J$5:J$500,MATCH($F365,'11.1_Outliers-Generation'!$F$5:$F$500,0)),""),"")</f>
        <v>0.89119157867871923</v>
      </c>
      <c r="K365" s="8">
        <f>IFERROR(IF(INDEX('11.1_Outliers-Generation'!$N$5:$N$500,MATCH($F365,'11.1_Outliers-Generation'!$F$5:$F$500,0))&lt;&gt;"N",
INDEX('11.1_Outliers-Generation'!K$5:K$500,MATCH($F365,'11.1_Outliers-Generation'!$F$5:$F$500,0)),""),"")</f>
        <v>2014</v>
      </c>
      <c r="L365" s="13" t="str">
        <f>IFERROR(IF(INDEX('11.1_Outliers-Generation'!$N$5:$N$500,MATCH($F365,'11.1_Outliers-Generation'!$F$5:$F$500,0))&lt;&gt;"N",
INDEX('11.1_Outliers-Generation'!L$5:L$500,MATCH($F365,'11.1_Outliers-Generation'!$F$5:$F$500,0)),""),"")</f>
        <v>WaW_355</v>
      </c>
      <c r="M365" s="14">
        <f>IFERROR(IF(INDEX('11.2_Outliers-Collection_cov'!$N$5:$N$500,MATCH($F365,'11.2_Outliers-Collection_cov'!$F$5:$F$500,0))&lt;&gt;"N",
INDEX('11.2_Outliers-Collection_cov'!J$5:J$500,MATCH($F365,'11.2_Outliers-Collection_cov'!$F$5:$F$500,0)),""),"")</f>
        <v>97</v>
      </c>
      <c r="N365" s="8">
        <f>IFERROR(IF(INDEX('11.2_Outliers-Collection_cov'!$N$5:$N$500,MATCH($F365,'11.2_Outliers-Collection_cov'!$F$5:$F$500,0))&lt;&gt;"N",
INDEX('11.2_Outliers-Collection_cov'!K$5:K$500,MATCH($F365,'11.2_Outliers-Collection_cov'!$F$5:$F$500,0)),""),"")</f>
        <v>2014</v>
      </c>
      <c r="O365" s="13" t="str">
        <f>IFERROR(IF(INDEX('11.2_Outliers-Collection_cov'!$N$5:$N$500,MATCH($F365,'11.2_Outliers-Collection_cov'!$F$5:$F$500,0))&lt;&gt;"N",
INDEX('11.2_Outliers-Collection_cov'!L$5:L$500,MATCH($F365,'11.2_Outliers-Collection_cov'!$F$5:$F$500,0)),""),"")</f>
        <v>WaW_355</v>
      </c>
      <c r="P365" s="14">
        <f>IFERROR(IF(INDEX('11.3_Outliers-Plastic'!$N$5:$N$500,MATCH($F365,'11.3_Outliers-Plastic'!$F$5:$F$500,0))&lt;&gt;"N",
INDEX('11.3_Outliers-Plastic'!J$5:J$500,MATCH($F365,'11.3_Outliers-Plastic'!$F$5:$F$500,0)),""),"")</f>
        <v>15.825914935707223</v>
      </c>
      <c r="Q365" s="8">
        <f>IFERROR(IF(INDEX('11.3_Outliers-Plastic'!$N$5:$N$500,MATCH($F365,'11.3_Outliers-Plastic'!$F$5:$F$500,0))&lt;&gt;"N",
INDEX('11.3_Outliers-Plastic'!K$5:K$500,MATCH($F365,'11.3_Outliers-Plastic'!$F$5:$F$500,0)),""),"")</f>
        <v>2014</v>
      </c>
      <c r="R365" s="14" t="str">
        <f>IFERROR(IF(INDEX('11.3_Outliers-Plastic'!$N$5:$N$500,MATCH($F365,'11.3_Outliers-Plastic'!$F$5:$F$500,0))&lt;&gt;"N",
INDEX('11.3_Outliers-Plastic'!L$5:L$500,MATCH($F365,'11.3_Outliers-Plastic'!$F$5:$F$500,0)),""),"")</f>
        <v>WaW_355</v>
      </c>
      <c r="S365" s="12"/>
      <c r="T365" s="5"/>
      <c r="U365" s="5" t="s">
        <v>1569</v>
      </c>
      <c r="V365" s="14">
        <f>IFERROR(IF(INDEX('11.5_Outliers-Other_recovery'!$N$5:$N$500,MATCH($F365,'11.5_Outliers-Other_recovery'!$F$5:$F$500,0))&lt;&gt;"N",
INDEX('11.5_Outliers-Other_recovery'!J$5:J$500,MATCH($F365,'11.5_Outliers-Other_recovery'!$F$5:$F$500,0)),""),"")</f>
        <v>15</v>
      </c>
      <c r="W365" s="8">
        <f>IFERROR(IF(INDEX('11.5_Outliers-Other_recovery'!$N$5:$N$500,MATCH($F365,'11.5_Outliers-Other_recovery'!$F$5:$F$500,0))&lt;&gt;"N",
INDEX('11.5_Outliers-Other_recovery'!K$5:K$500,MATCH($F365,'11.5_Outliers-Other_recovery'!$F$5:$F$500,0)),""),"")</f>
        <v>2014</v>
      </c>
      <c r="X365" s="14" t="str">
        <f>IFERROR(IF(INDEX('11.5_Outliers-Other_recovery'!$N$5:$N$500,MATCH($F365,'11.5_Outliers-Other_recovery'!$F$5:$F$500,0))&lt;&gt;"N",
INDEX('11.5_Outliers-Other_recovery'!L$5:L$500,MATCH($F365,'11.5_Outliers-Other_recovery'!$F$5:$F$500,0)),""),"")</f>
        <v>WaW_355</v>
      </c>
      <c r="Y365" s="14">
        <f>IFERROR(IF(INDEX('11.4_Outliers-Formal_dry_recy'!$N$5:$N$500,MATCH($F365,'11.4_Outliers-Formal_dry_recy'!$F$5:$F$500,0))&lt;&gt;"N",
INDEX('11.4_Outliers-Formal_dry_recy'!J$5:J$500,MATCH($F365,'11.4_Outliers-Formal_dry_recy'!$F$5:$F$500,0)),""),"")</f>
        <v>0</v>
      </c>
      <c r="Z365" s="8">
        <f>IFERROR(IF(INDEX('11.4_Outliers-Formal_dry_recy'!$N$5:$N$500,MATCH($F365,'11.4_Outliers-Formal_dry_recy'!$F$5:$F$500,0))&lt;&gt;"N",
INDEX('11.4_Outliers-Formal_dry_recy'!K$5:K$500,MATCH($F365,'11.4_Outliers-Formal_dry_recy'!$F$5:$F$500,0)),""),"")</f>
        <v>2014</v>
      </c>
      <c r="AA365" s="14" t="str">
        <f>IFERROR(IF(INDEX('11.4_Outliers-Formal_dry_recy'!$N$5:$N$500,MATCH($F365,'11.4_Outliers-Formal_dry_recy'!$F$5:$F$500,0))&lt;&gt;"N",
INDEX('11.4_Outliers-Formal_dry_recy'!L$5:L$500,MATCH($F365,'11.4_Outliers-Formal_dry_recy'!$F$5:$F$500,0)),""),"")</f>
        <v>WaW_355</v>
      </c>
      <c r="AB365" s="14">
        <f>IFERROR(IF(INDEX('11.6_Outliers-Incineration'!$N$5:$N$500,MATCH($F365,'11.6_Outliers-Incineration'!$F$5:$F$500,0))&lt;&gt;"N",
INDEX('11.6_Outliers-Incineration'!J$5:J$500,MATCH($F365,'11.6_Outliers-Incineration'!$F$5:$F$500,0)),""),"")</f>
        <v>0</v>
      </c>
      <c r="AC365" s="8">
        <f>IFERROR(IF(INDEX('11.6_Outliers-Incineration'!$N$5:$N$500,MATCH($F365,'11.6_Outliers-Incineration'!$F$5:$F$500,0))&lt;&gt;"N",
INDEX('11.6_Outliers-Incineration'!K$5:K$500,MATCH($F365,'11.6_Outliers-Incineration'!$F$5:$F$500,0)),""),"")</f>
        <v>2014</v>
      </c>
      <c r="AD365" s="14" t="str">
        <f>IFERROR(IF(INDEX('11.6_Outliers-Incineration'!$N$5:$N$500,MATCH($F365,'11.6_Outliers-Incineration'!$F$5:$F$500,0))&lt;&gt;"N",
INDEX('11.6_Outliers-Incineration'!L$5:L$500,MATCH($F365,'11.6_Outliers-Incineration'!$F$5:$F$500,0)),""),"")</f>
        <v>WaW_355</v>
      </c>
      <c r="AE365" s="14">
        <v>100</v>
      </c>
      <c r="AF365" s="8">
        <v>2014</v>
      </c>
      <c r="AG365" s="14" t="s">
        <v>1021</v>
      </c>
      <c r="AI365" s="5"/>
      <c r="AJ365" s="5" t="s">
        <v>1569</v>
      </c>
      <c r="AK365" s="5">
        <f t="shared" si="5"/>
        <v>7</v>
      </c>
    </row>
    <row r="366" spans="1:37" x14ac:dyDescent="0.25">
      <c r="A366" s="5" t="s">
        <v>588</v>
      </c>
      <c r="B366" s="5" t="s">
        <v>1536</v>
      </c>
      <c r="C366" s="5" t="s">
        <v>590</v>
      </c>
      <c r="D366" s="5" t="s">
        <v>360</v>
      </c>
      <c r="E366" s="5" t="s">
        <v>1594</v>
      </c>
      <c r="F366" s="5" t="s">
        <v>589</v>
      </c>
      <c r="G366" s="5">
        <v>1</v>
      </c>
      <c r="H366" s="15">
        <v>1</v>
      </c>
      <c r="I366" s="4" t="s">
        <v>1969</v>
      </c>
      <c r="J366" s="13">
        <f>IFERROR(IF(INDEX('11.1_Outliers-Generation'!$N$5:$N$500,MATCH($F366,'11.1_Outliers-Generation'!$F$5:$F$500,0))&lt;&gt;"N",
INDEX('11.1_Outliers-Generation'!J$5:J$500,MATCH($F366,'11.1_Outliers-Generation'!$F$5:$F$500,0)),""),"")</f>
        <v>0.85714285546357072</v>
      </c>
      <c r="K366" s="8">
        <f>IFERROR(IF(INDEX('11.1_Outliers-Generation'!$N$5:$N$500,MATCH($F366,'11.1_Outliers-Generation'!$F$5:$F$500,0))&lt;&gt;"N",
INDEX('11.1_Outliers-Generation'!K$5:K$500,MATCH($F366,'11.1_Outliers-Generation'!$F$5:$F$500,0)),""),"")</f>
        <v>2016</v>
      </c>
      <c r="L366" s="13" t="str">
        <f>IFERROR(IF(INDEX('11.1_Outliers-Generation'!$N$5:$N$500,MATCH($F366,'11.1_Outliers-Generation'!$F$5:$F$500,0))&lt;&gt;"N",
INDEX('11.1_Outliers-Generation'!L$5:L$500,MATCH($F366,'11.1_Outliers-Generation'!$F$5:$F$500,0)),""),"")</f>
        <v>WaW_357</v>
      </c>
      <c r="M366" s="14">
        <f>IFERROR(IF(INDEX('11.2_Outliers-Collection_cov'!$N$5:$N$500,MATCH($F366,'11.2_Outliers-Collection_cov'!$F$5:$F$500,0))&lt;&gt;"N",
INDEX('11.2_Outliers-Collection_cov'!J$5:J$500,MATCH($F366,'11.2_Outliers-Collection_cov'!$F$5:$F$500,0)),""),"")</f>
        <v>70</v>
      </c>
      <c r="N366" s="8">
        <f>IFERROR(IF(INDEX('11.2_Outliers-Collection_cov'!$N$5:$N$500,MATCH($F366,'11.2_Outliers-Collection_cov'!$F$5:$F$500,0))&lt;&gt;"N",
INDEX('11.2_Outliers-Collection_cov'!K$5:K$500,MATCH($F366,'11.2_Outliers-Collection_cov'!$F$5:$F$500,0)),""),"")</f>
        <v>2016</v>
      </c>
      <c r="O366" s="13" t="str">
        <f>IFERROR(IF(INDEX('11.2_Outliers-Collection_cov'!$N$5:$N$500,MATCH($F366,'11.2_Outliers-Collection_cov'!$F$5:$F$500,0))&lt;&gt;"N",
INDEX('11.2_Outliers-Collection_cov'!L$5:L$500,MATCH($F366,'11.2_Outliers-Collection_cov'!$F$5:$F$500,0)),""),"")</f>
        <v>WaW_357</v>
      </c>
      <c r="P366" s="14">
        <f>IFERROR(IF(INDEX('11.3_Outliers-Plastic'!$N$5:$N$500,MATCH($F366,'11.3_Outliers-Plastic'!$F$5:$F$500,0))&lt;&gt;"N",
INDEX('11.3_Outliers-Plastic'!J$5:J$500,MATCH($F366,'11.3_Outliers-Plastic'!$F$5:$F$500,0)),""),"")</f>
        <v>10</v>
      </c>
      <c r="Q366" s="8">
        <f>IFERROR(IF(INDEX('11.3_Outliers-Plastic'!$N$5:$N$500,MATCH($F366,'11.3_Outliers-Plastic'!$F$5:$F$500,0))&lt;&gt;"N",
INDEX('11.3_Outliers-Plastic'!K$5:K$500,MATCH($F366,'11.3_Outliers-Plastic'!$F$5:$F$500,0)),""),"")</f>
        <v>2016</v>
      </c>
      <c r="R366" s="14" t="str">
        <f>IFERROR(IF(INDEX('11.3_Outliers-Plastic'!$N$5:$N$500,MATCH($F366,'11.3_Outliers-Plastic'!$F$5:$F$500,0))&lt;&gt;"N",
INDEX('11.3_Outliers-Plastic'!L$5:L$500,MATCH($F366,'11.3_Outliers-Plastic'!$F$5:$F$500,0)),""),"")</f>
        <v>WaW_357</v>
      </c>
      <c r="S366" s="12"/>
      <c r="T366" s="5"/>
      <c r="U366" s="5" t="s">
        <v>1569</v>
      </c>
      <c r="V366" s="14">
        <f>IFERROR(IF(INDEX('11.5_Outliers-Other_recovery'!$N$5:$N$500,MATCH($F366,'11.5_Outliers-Other_recovery'!$F$5:$F$500,0))&lt;&gt;"N",
INDEX('11.5_Outliers-Other_recovery'!J$5:J$500,MATCH($F366,'11.5_Outliers-Other_recovery'!$F$5:$F$500,0)),""),"")</f>
        <v>0</v>
      </c>
      <c r="W366" s="8">
        <f>IFERROR(IF(INDEX('11.5_Outliers-Other_recovery'!$N$5:$N$500,MATCH($F366,'11.5_Outliers-Other_recovery'!$F$5:$F$500,0))&lt;&gt;"N",
INDEX('11.5_Outliers-Other_recovery'!K$5:K$500,MATCH($F366,'11.5_Outliers-Other_recovery'!$F$5:$F$500,0)),""),"")</f>
        <v>2016</v>
      </c>
      <c r="X366" s="14" t="str">
        <f>IFERROR(IF(INDEX('11.5_Outliers-Other_recovery'!$N$5:$N$500,MATCH($F366,'11.5_Outliers-Other_recovery'!$F$5:$F$500,0))&lt;&gt;"N",
INDEX('11.5_Outliers-Other_recovery'!L$5:L$500,MATCH($F366,'11.5_Outliers-Other_recovery'!$F$5:$F$500,0)),""),"")</f>
        <v>WaW_357</v>
      </c>
      <c r="Y366" s="14">
        <f>IFERROR(IF(INDEX('11.4_Outliers-Formal_dry_recy'!$N$5:$N$500,MATCH($F366,'11.4_Outliers-Formal_dry_recy'!$F$5:$F$500,0))&lt;&gt;"N",
INDEX('11.4_Outliers-Formal_dry_recy'!J$5:J$500,MATCH($F366,'11.4_Outliers-Formal_dry_recy'!$F$5:$F$500,0)),""),"")</f>
        <v>0</v>
      </c>
      <c r="Z366" s="8">
        <f>IFERROR(IF(INDEX('11.4_Outliers-Formal_dry_recy'!$N$5:$N$500,MATCH($F366,'11.4_Outliers-Formal_dry_recy'!$F$5:$F$500,0))&lt;&gt;"N",
INDEX('11.4_Outliers-Formal_dry_recy'!K$5:K$500,MATCH($F366,'11.4_Outliers-Formal_dry_recy'!$F$5:$F$500,0)),""),"")</f>
        <v>2016</v>
      </c>
      <c r="AA366" s="14" t="str">
        <f>IFERROR(IF(INDEX('11.4_Outliers-Formal_dry_recy'!$N$5:$N$500,MATCH($F366,'11.4_Outliers-Formal_dry_recy'!$F$5:$F$500,0))&lt;&gt;"N",
INDEX('11.4_Outliers-Formal_dry_recy'!L$5:L$500,MATCH($F366,'11.4_Outliers-Formal_dry_recy'!$F$5:$F$500,0)),""),"")</f>
        <v>WaW_357</v>
      </c>
      <c r="AB366" s="14">
        <f>IFERROR(IF(INDEX('11.6_Outliers-Incineration'!$N$5:$N$500,MATCH($F366,'11.6_Outliers-Incineration'!$F$5:$F$500,0))&lt;&gt;"N",
INDEX('11.6_Outliers-Incineration'!J$5:J$500,MATCH($F366,'11.6_Outliers-Incineration'!$F$5:$F$500,0)),""),"")</f>
        <v>0</v>
      </c>
      <c r="AC366" s="8">
        <f>IFERROR(IF(INDEX('11.6_Outliers-Incineration'!$N$5:$N$500,MATCH($F366,'11.6_Outliers-Incineration'!$F$5:$F$500,0))&lt;&gt;"N",
INDEX('11.6_Outliers-Incineration'!K$5:K$500,MATCH($F366,'11.6_Outliers-Incineration'!$F$5:$F$500,0)),""),"")</f>
        <v>2016</v>
      </c>
      <c r="AD366" s="14" t="str">
        <f>IFERROR(IF(INDEX('11.6_Outliers-Incineration'!$N$5:$N$500,MATCH($F366,'11.6_Outliers-Incineration'!$F$5:$F$500,0))&lt;&gt;"N",
INDEX('11.6_Outliers-Incineration'!L$5:L$500,MATCH($F366,'11.6_Outliers-Incineration'!$F$5:$F$500,0)),""),"")</f>
        <v>WaW_357</v>
      </c>
      <c r="AE366" s="14" t="s">
        <v>1569</v>
      </c>
      <c r="AF366" s="8" t="s">
        <v>1569</v>
      </c>
      <c r="AG366" s="14" t="s">
        <v>1569</v>
      </c>
      <c r="AI366" s="5"/>
      <c r="AJ366" s="5" t="s">
        <v>1569</v>
      </c>
      <c r="AK366" s="5">
        <f t="shared" si="5"/>
        <v>6</v>
      </c>
    </row>
    <row r="367" spans="1:37" x14ac:dyDescent="0.25">
      <c r="A367" s="5" t="s">
        <v>1027</v>
      </c>
      <c r="B367" s="5" t="s">
        <v>1030</v>
      </c>
      <c r="C367" s="5" t="s">
        <v>1029</v>
      </c>
      <c r="D367" s="5" t="s">
        <v>620</v>
      </c>
      <c r="E367" s="5" t="s">
        <v>1031</v>
      </c>
      <c r="F367" s="5" t="s">
        <v>1028</v>
      </c>
      <c r="G367" s="5">
        <v>2</v>
      </c>
      <c r="H367" s="15">
        <v>1</v>
      </c>
      <c r="I367" s="4"/>
      <c r="J367" s="13">
        <f>IFERROR(IF(INDEX('11.1_Outliers-Generation'!$N$5:$N$500,MATCH($F367,'11.1_Outliers-Generation'!$F$5:$F$500,0))&lt;&gt;"N",
INDEX('11.1_Outliers-Generation'!J$5:J$500,MATCH($F367,'11.1_Outliers-Generation'!$F$5:$F$500,0)),""),"")</f>
        <v>0.84470901368269224</v>
      </c>
      <c r="K367" s="8">
        <f>IFERROR(IF(INDEX('11.1_Outliers-Generation'!$N$5:$N$500,MATCH($F367,'11.1_Outliers-Generation'!$F$5:$F$500,0))&lt;&gt;"N",
INDEX('11.1_Outliers-Generation'!K$5:K$500,MATCH($F367,'11.1_Outliers-Generation'!$F$5:$F$500,0)),""),"")</f>
        <v>2011</v>
      </c>
      <c r="L367" s="13" t="str">
        <f>IFERROR(IF(INDEX('11.1_Outliers-Generation'!$N$5:$N$500,MATCH($F367,'11.1_Outliers-Generation'!$F$5:$F$500,0))&lt;&gt;"N",
INDEX('11.1_Outliers-Generation'!L$5:L$500,MATCH($F367,'11.1_Outliers-Generation'!$F$5:$F$500,0)),""),"")</f>
        <v>WaW_358</v>
      </c>
      <c r="M367" s="14">
        <f>IFERROR(IF(INDEX('11.2_Outliers-Collection_cov'!$N$5:$N$500,MATCH($F367,'11.2_Outliers-Collection_cov'!$F$5:$F$500,0))&lt;&gt;"N",
INDEX('11.2_Outliers-Collection_cov'!J$5:J$500,MATCH($F367,'11.2_Outliers-Collection_cov'!$F$5:$F$500,0)),""),"")</f>
        <v>45</v>
      </c>
      <c r="N367" s="8">
        <f>IFERROR(IF(INDEX('11.2_Outliers-Collection_cov'!$N$5:$N$500,MATCH($F367,'11.2_Outliers-Collection_cov'!$F$5:$F$500,0))&lt;&gt;"N",
INDEX('11.2_Outliers-Collection_cov'!K$5:K$500,MATCH($F367,'11.2_Outliers-Collection_cov'!$F$5:$F$500,0)),""),"")</f>
        <v>2011</v>
      </c>
      <c r="O367" s="13" t="str">
        <f>IFERROR(IF(INDEX('11.2_Outliers-Collection_cov'!$N$5:$N$500,MATCH($F367,'11.2_Outliers-Collection_cov'!$F$5:$F$500,0))&lt;&gt;"N",
INDEX('11.2_Outliers-Collection_cov'!L$5:L$500,MATCH($F367,'11.2_Outliers-Collection_cov'!$F$5:$F$500,0)),""),"")</f>
        <v>WaW_358</v>
      </c>
      <c r="P367" s="14">
        <f>IFERROR(IF(INDEX('11.3_Outliers-Plastic'!$N$5:$N$500,MATCH($F367,'11.3_Outliers-Plastic'!$F$5:$F$500,0))&lt;&gt;"N",
INDEX('11.3_Outliers-Plastic'!J$5:J$500,MATCH($F367,'11.3_Outliers-Plastic'!$F$5:$F$500,0)),""),"")</f>
        <v>7.0000000000000009</v>
      </c>
      <c r="Q367" s="8">
        <f>IFERROR(IF(INDEX('11.3_Outliers-Plastic'!$N$5:$N$500,MATCH($F367,'11.3_Outliers-Plastic'!$F$5:$F$500,0))&lt;&gt;"N",
INDEX('11.3_Outliers-Plastic'!K$5:K$500,MATCH($F367,'11.3_Outliers-Plastic'!$F$5:$F$500,0)),""),"")</f>
        <v>2011</v>
      </c>
      <c r="R367" s="14" t="str">
        <f>IFERROR(IF(INDEX('11.3_Outliers-Plastic'!$N$5:$N$500,MATCH($F367,'11.3_Outliers-Plastic'!$F$5:$F$500,0))&lt;&gt;"N",
INDEX('11.3_Outliers-Plastic'!L$5:L$500,MATCH($F367,'11.3_Outliers-Plastic'!$F$5:$F$500,0)),""),"")</f>
        <v>WaW_358</v>
      </c>
      <c r="S367" s="12"/>
      <c r="T367" s="5"/>
      <c r="U367" s="5" t="s">
        <v>1569</v>
      </c>
      <c r="V367" s="14">
        <f>IFERROR(IF(INDEX('11.5_Outliers-Other_recovery'!$N$5:$N$500,MATCH($F367,'11.5_Outliers-Other_recovery'!$F$5:$F$500,0))&lt;&gt;"N",
INDEX('11.5_Outliers-Other_recovery'!J$5:J$500,MATCH($F367,'11.5_Outliers-Other_recovery'!$F$5:$F$500,0)),""),"")</f>
        <v>0</v>
      </c>
      <c r="W367" s="8">
        <f>IFERROR(IF(INDEX('11.5_Outliers-Other_recovery'!$N$5:$N$500,MATCH($F367,'11.5_Outliers-Other_recovery'!$F$5:$F$500,0))&lt;&gt;"N",
INDEX('11.5_Outliers-Other_recovery'!K$5:K$500,MATCH($F367,'11.5_Outliers-Other_recovery'!$F$5:$F$500,0)),""),"")</f>
        <v>2011</v>
      </c>
      <c r="X367" s="14" t="str">
        <f>IFERROR(IF(INDEX('11.5_Outliers-Other_recovery'!$N$5:$N$500,MATCH($F367,'11.5_Outliers-Other_recovery'!$F$5:$F$500,0))&lt;&gt;"N",
INDEX('11.5_Outliers-Other_recovery'!L$5:L$500,MATCH($F367,'11.5_Outliers-Other_recovery'!$F$5:$F$500,0)),""),"")</f>
        <v>WaW_358</v>
      </c>
      <c r="Y367" s="14">
        <f>IFERROR(IF(INDEX('11.4_Outliers-Formal_dry_recy'!$N$5:$N$500,MATCH($F367,'11.4_Outliers-Formal_dry_recy'!$F$5:$F$500,0))&lt;&gt;"N",
INDEX('11.4_Outliers-Formal_dry_recy'!J$5:J$500,MATCH($F367,'11.4_Outliers-Formal_dry_recy'!$F$5:$F$500,0)),""),"")</f>
        <v>0</v>
      </c>
      <c r="Z367" s="8">
        <f>IFERROR(IF(INDEX('11.4_Outliers-Formal_dry_recy'!$N$5:$N$500,MATCH($F367,'11.4_Outliers-Formal_dry_recy'!$F$5:$F$500,0))&lt;&gt;"N",
INDEX('11.4_Outliers-Formal_dry_recy'!K$5:K$500,MATCH($F367,'11.4_Outliers-Formal_dry_recy'!$F$5:$F$500,0)),""),"")</f>
        <v>2011</v>
      </c>
      <c r="AA367" s="14" t="str">
        <f>IFERROR(IF(INDEX('11.4_Outliers-Formal_dry_recy'!$N$5:$N$500,MATCH($F367,'11.4_Outliers-Formal_dry_recy'!$F$5:$F$500,0))&lt;&gt;"N",
INDEX('11.4_Outliers-Formal_dry_recy'!L$5:L$500,MATCH($F367,'11.4_Outliers-Formal_dry_recy'!$F$5:$F$500,0)),""),"")</f>
        <v>WaW_358</v>
      </c>
      <c r="AB367" s="14">
        <f>IFERROR(IF(INDEX('11.6_Outliers-Incineration'!$N$5:$N$500,MATCH($F367,'11.6_Outliers-Incineration'!$F$5:$F$500,0))&lt;&gt;"N",
INDEX('11.6_Outliers-Incineration'!J$5:J$500,MATCH($F367,'11.6_Outliers-Incineration'!$F$5:$F$500,0)),""),"")</f>
        <v>0</v>
      </c>
      <c r="AC367" s="8">
        <f>IFERROR(IF(INDEX('11.6_Outliers-Incineration'!$N$5:$N$500,MATCH($F367,'11.6_Outliers-Incineration'!$F$5:$F$500,0))&lt;&gt;"N",
INDEX('11.6_Outliers-Incineration'!K$5:K$500,MATCH($F367,'11.6_Outliers-Incineration'!$F$5:$F$500,0)),""),"")</f>
        <v>2011</v>
      </c>
      <c r="AD367" s="14" t="str">
        <f>IFERROR(IF(INDEX('11.6_Outliers-Incineration'!$N$5:$N$500,MATCH($F367,'11.6_Outliers-Incineration'!$F$5:$F$500,0))&lt;&gt;"N",
INDEX('11.6_Outliers-Incineration'!L$5:L$500,MATCH($F367,'11.6_Outliers-Incineration'!$F$5:$F$500,0)),""),"")</f>
        <v>WaW_358</v>
      </c>
      <c r="AE367" s="14">
        <v>27.659574468085101</v>
      </c>
      <c r="AF367" s="8">
        <v>2011</v>
      </c>
      <c r="AG367" s="14" t="s">
        <v>1027</v>
      </c>
      <c r="AI367" s="5"/>
      <c r="AJ367" s="5" t="s">
        <v>1569</v>
      </c>
      <c r="AK367" s="5">
        <f t="shared" si="5"/>
        <v>7</v>
      </c>
    </row>
    <row r="368" spans="1:37" x14ac:dyDescent="0.25">
      <c r="A368" s="5" t="s">
        <v>1032</v>
      </c>
      <c r="B368" s="5" t="s">
        <v>1030</v>
      </c>
      <c r="C368" s="5" t="s">
        <v>1029</v>
      </c>
      <c r="D368" s="5" t="s">
        <v>620</v>
      </c>
      <c r="E368" s="5" t="s">
        <v>1595</v>
      </c>
      <c r="F368" s="5" t="s">
        <v>1033</v>
      </c>
      <c r="G368" s="5">
        <v>2</v>
      </c>
      <c r="H368" s="15">
        <v>1</v>
      </c>
      <c r="I368" s="4"/>
      <c r="J368" s="13">
        <f>IFERROR(IF(INDEX('11.1_Outliers-Generation'!$N$5:$N$500,MATCH($F368,'11.1_Outliers-Generation'!$F$5:$F$500,0))&lt;&gt;"N",
INDEX('11.1_Outliers-Generation'!J$5:J$500,MATCH($F368,'11.1_Outliers-Generation'!$F$5:$F$500,0)),""),"")</f>
        <v>0.51999999999999991</v>
      </c>
      <c r="K368" s="8">
        <f>IFERROR(IF(INDEX('11.1_Outliers-Generation'!$N$5:$N$500,MATCH($F368,'11.1_Outliers-Generation'!$F$5:$F$500,0))&lt;&gt;"N",
INDEX('11.1_Outliers-Generation'!K$5:K$500,MATCH($F368,'11.1_Outliers-Generation'!$F$5:$F$500,0)),""),"")</f>
        <v>2012</v>
      </c>
      <c r="L368" s="13" t="str">
        <f>IFERROR(IF(INDEX('11.1_Outliers-Generation'!$N$5:$N$500,MATCH($F368,'11.1_Outliers-Generation'!$F$5:$F$500,0))&lt;&gt;"N",
INDEX('11.1_Outliers-Generation'!L$5:L$500,MATCH($F368,'11.1_Outliers-Generation'!$F$5:$F$500,0)),""),"")</f>
        <v>WaW_359</v>
      </c>
      <c r="M368" s="14" t="str">
        <f>IFERROR(IF(INDEX('11.2_Outliers-Collection_cov'!$N$5:$N$500,MATCH($F368,'11.2_Outliers-Collection_cov'!$F$5:$F$500,0))&lt;&gt;"N",
INDEX('11.2_Outliers-Collection_cov'!J$5:J$500,MATCH($F368,'11.2_Outliers-Collection_cov'!$F$5:$F$500,0)),""),"")</f>
        <v/>
      </c>
      <c r="N368" s="8" t="str">
        <f>IFERROR(IF(INDEX('11.2_Outliers-Collection_cov'!$N$5:$N$500,MATCH($F368,'11.2_Outliers-Collection_cov'!$F$5:$F$500,0))&lt;&gt;"N",
INDEX('11.2_Outliers-Collection_cov'!K$5:K$500,MATCH($F368,'11.2_Outliers-Collection_cov'!$F$5:$F$500,0)),""),"")</f>
        <v/>
      </c>
      <c r="O368" s="13" t="str">
        <f>IFERROR(IF(INDEX('11.2_Outliers-Collection_cov'!$N$5:$N$500,MATCH($F368,'11.2_Outliers-Collection_cov'!$F$5:$F$500,0))&lt;&gt;"N",
INDEX('11.2_Outliers-Collection_cov'!L$5:L$500,MATCH($F368,'11.2_Outliers-Collection_cov'!$F$5:$F$500,0)),""),"")</f>
        <v/>
      </c>
      <c r="P368" s="14">
        <f>IFERROR(IF(INDEX('11.3_Outliers-Plastic'!$N$5:$N$500,MATCH($F368,'11.3_Outliers-Plastic'!$F$5:$F$500,0))&lt;&gt;"N",
INDEX('11.3_Outliers-Plastic'!J$5:J$500,MATCH($F368,'11.3_Outliers-Plastic'!$F$5:$F$500,0)),""),"")</f>
        <v>8.3308330833083311</v>
      </c>
      <c r="Q368" s="8">
        <f>IFERROR(IF(INDEX('11.3_Outliers-Plastic'!$N$5:$N$500,MATCH($F368,'11.3_Outliers-Plastic'!$F$5:$F$500,0))&lt;&gt;"N",
INDEX('11.3_Outliers-Plastic'!K$5:K$500,MATCH($F368,'11.3_Outliers-Plastic'!$F$5:$F$500,0)),""),"")</f>
        <v>2012</v>
      </c>
      <c r="R368" s="14" t="str">
        <f>IFERROR(IF(INDEX('11.3_Outliers-Plastic'!$N$5:$N$500,MATCH($F368,'11.3_Outliers-Plastic'!$F$5:$F$500,0))&lt;&gt;"N",
INDEX('11.3_Outliers-Plastic'!L$5:L$500,MATCH($F368,'11.3_Outliers-Plastic'!$F$5:$F$500,0)),""),"")</f>
        <v>WaW_359</v>
      </c>
      <c r="S368" s="12"/>
      <c r="T368" s="5"/>
      <c r="U368" s="5" t="s">
        <v>1569</v>
      </c>
      <c r="V368" s="14" t="str">
        <f>IFERROR(IF(INDEX('11.5_Outliers-Other_recovery'!$N$5:$N$500,MATCH($F368,'11.5_Outliers-Other_recovery'!$F$5:$F$500,0))&lt;&gt;"N",
INDEX('11.5_Outliers-Other_recovery'!J$5:J$500,MATCH($F368,'11.5_Outliers-Other_recovery'!$F$5:$F$500,0)),""),"")</f>
        <v/>
      </c>
      <c r="W368" s="8" t="str">
        <f>IFERROR(IF(INDEX('11.5_Outliers-Other_recovery'!$N$5:$N$500,MATCH($F368,'11.5_Outliers-Other_recovery'!$F$5:$F$500,0))&lt;&gt;"N",
INDEX('11.5_Outliers-Other_recovery'!K$5:K$500,MATCH($F368,'11.5_Outliers-Other_recovery'!$F$5:$F$500,0)),""),"")</f>
        <v/>
      </c>
      <c r="X368" s="14" t="str">
        <f>IFERROR(IF(INDEX('11.5_Outliers-Other_recovery'!$N$5:$N$500,MATCH($F368,'11.5_Outliers-Other_recovery'!$F$5:$F$500,0))&lt;&gt;"N",
INDEX('11.5_Outliers-Other_recovery'!L$5:L$500,MATCH($F368,'11.5_Outliers-Other_recovery'!$F$5:$F$500,0)),""),"")</f>
        <v/>
      </c>
      <c r="Y368" s="14" t="str">
        <f>IFERROR(IF(INDEX('11.4_Outliers-Formal_dry_recy'!$N$5:$N$500,MATCH($F368,'11.4_Outliers-Formal_dry_recy'!$F$5:$F$500,0))&lt;&gt;"N",
INDEX('11.4_Outliers-Formal_dry_recy'!J$5:J$500,MATCH($F368,'11.4_Outliers-Formal_dry_recy'!$F$5:$F$500,0)),""),"")</f>
        <v/>
      </c>
      <c r="Z368" s="8" t="str">
        <f>IFERROR(IF(INDEX('11.4_Outliers-Formal_dry_recy'!$N$5:$N$500,MATCH($F368,'11.4_Outliers-Formal_dry_recy'!$F$5:$F$500,0))&lt;&gt;"N",
INDEX('11.4_Outliers-Formal_dry_recy'!K$5:K$500,MATCH($F368,'11.4_Outliers-Formal_dry_recy'!$F$5:$F$500,0)),""),"")</f>
        <v/>
      </c>
      <c r="AA368" s="14" t="str">
        <f>IFERROR(IF(INDEX('11.4_Outliers-Formal_dry_recy'!$N$5:$N$500,MATCH($F368,'11.4_Outliers-Formal_dry_recy'!$F$5:$F$500,0))&lt;&gt;"N",
INDEX('11.4_Outliers-Formal_dry_recy'!L$5:L$500,MATCH($F368,'11.4_Outliers-Formal_dry_recy'!$F$5:$F$500,0)),""),"")</f>
        <v/>
      </c>
      <c r="AB368" s="14" t="str">
        <f>IFERROR(IF(INDEX('11.6_Outliers-Incineration'!$N$5:$N$500,MATCH($F368,'11.6_Outliers-Incineration'!$F$5:$F$500,0))&lt;&gt;"N",
INDEX('11.6_Outliers-Incineration'!J$5:J$500,MATCH($F368,'11.6_Outliers-Incineration'!$F$5:$F$500,0)),""),"")</f>
        <v/>
      </c>
      <c r="AC368" s="8" t="str">
        <f>IFERROR(IF(INDEX('11.6_Outliers-Incineration'!$N$5:$N$500,MATCH($F368,'11.6_Outliers-Incineration'!$F$5:$F$500,0))&lt;&gt;"N",
INDEX('11.6_Outliers-Incineration'!K$5:K$500,MATCH($F368,'11.6_Outliers-Incineration'!$F$5:$F$500,0)),""),"")</f>
        <v/>
      </c>
      <c r="AD368" s="14" t="str">
        <f>IFERROR(IF(INDEX('11.6_Outliers-Incineration'!$N$5:$N$500,MATCH($F368,'11.6_Outliers-Incineration'!$F$5:$F$500,0))&lt;&gt;"N",
INDEX('11.6_Outliers-Incineration'!L$5:L$500,MATCH($F368,'11.6_Outliers-Incineration'!$F$5:$F$500,0)),""),"")</f>
        <v/>
      </c>
      <c r="AE368" s="14" t="s">
        <v>1569</v>
      </c>
      <c r="AF368" s="8" t="s">
        <v>1569</v>
      </c>
      <c r="AG368" s="14" t="s">
        <v>1569</v>
      </c>
      <c r="AI368" s="5"/>
      <c r="AJ368" s="5" t="s">
        <v>1569</v>
      </c>
      <c r="AK368" s="5">
        <f t="shared" si="5"/>
        <v>2</v>
      </c>
    </row>
    <row r="369" spans="1:37" x14ac:dyDescent="0.25">
      <c r="A369" s="5" t="s">
        <v>1977</v>
      </c>
      <c r="B369" s="5" t="s">
        <v>1046</v>
      </c>
      <c r="C369" s="5" t="s">
        <v>1045</v>
      </c>
      <c r="D369" s="5" t="s">
        <v>1038</v>
      </c>
      <c r="E369" s="5" t="s">
        <v>2128</v>
      </c>
      <c r="F369" s="5" t="s">
        <v>2226</v>
      </c>
      <c r="G369" s="5">
        <v>1</v>
      </c>
      <c r="H369" s="5">
        <v>1</v>
      </c>
      <c r="I369" s="5" t="s">
        <v>2307</v>
      </c>
      <c r="J369" s="13">
        <f>IFERROR(IF(INDEX('11.1_Outliers-Generation'!$N$5:$N$500,MATCH($F369,'11.1_Outliers-Generation'!$F$5:$F$500,0))&lt;&gt;"N",
INDEX('11.1_Outliers-Generation'!J$5:J$500,MATCH($F369,'11.1_Outliers-Generation'!$F$5:$F$500,0)),""),"")</f>
        <v>0.49959709911361805</v>
      </c>
      <c r="K369" s="8">
        <f>IFERROR(IF(INDEX('11.1_Outliers-Generation'!$N$5:$N$500,MATCH($F369,'11.1_Outliers-Generation'!$F$5:$F$500,0))&lt;&gt;"N",
INDEX('11.1_Outliers-Generation'!K$5:K$500,MATCH($F369,'11.1_Outliers-Generation'!$F$5:$F$500,0)),""),"")</f>
        <v>2017</v>
      </c>
      <c r="L369" s="13" t="str">
        <f>IFERROR(IF(INDEX('11.1_Outliers-Generation'!$N$5:$N$500,MATCH($F369,'11.1_Outliers-Generation'!$F$5:$F$500,0))&lt;&gt;"N",
INDEX('11.1_Outliers-Generation'!L$5:L$500,MATCH($F369,'11.1_Outliers-Generation'!$F$5:$F$500,0)),""),"")</f>
        <v>UNSD_001</v>
      </c>
      <c r="M369" s="14" t="str">
        <f>IFERROR(IF(INDEX('11.2_Outliers-Collection_cov'!$N$5:$N$500,MATCH($F369,'11.2_Outliers-Collection_cov'!$F$5:$F$500,0))&lt;&gt;"N",
INDEX('11.2_Outliers-Collection_cov'!J$5:J$500,MATCH($F369,'11.2_Outliers-Collection_cov'!$F$5:$F$500,0)),""),"")</f>
        <v/>
      </c>
      <c r="N369" s="8" t="str">
        <f>IFERROR(IF(INDEX('11.2_Outliers-Collection_cov'!$N$5:$N$500,MATCH($F369,'11.2_Outliers-Collection_cov'!$F$5:$F$500,0))&lt;&gt;"N",
INDEX('11.2_Outliers-Collection_cov'!K$5:K$500,MATCH($F369,'11.2_Outliers-Collection_cov'!$F$5:$F$500,0)),""),"")</f>
        <v/>
      </c>
      <c r="O369" s="13" t="str">
        <f>IFERROR(IF(INDEX('11.2_Outliers-Collection_cov'!$N$5:$N$500,MATCH($F369,'11.2_Outliers-Collection_cov'!$F$5:$F$500,0))&lt;&gt;"N",
INDEX('11.2_Outliers-Collection_cov'!L$5:L$500,MATCH($F369,'11.2_Outliers-Collection_cov'!$F$5:$F$500,0)),""),"")</f>
        <v/>
      </c>
      <c r="P369" s="14" t="str">
        <f>IFERROR(IF(INDEX('11.3_Outliers-Plastic'!$N$5:$N$500,MATCH($F369,'11.3_Outliers-Plastic'!$F$5:$F$500,0))&lt;&gt;"N",
INDEX('11.3_Outliers-Plastic'!J$5:J$500,MATCH($F369,'11.3_Outliers-Plastic'!$F$5:$F$500,0)),""),"")</f>
        <v/>
      </c>
      <c r="Q369" s="8" t="str">
        <f>IFERROR(IF(INDEX('11.3_Outliers-Plastic'!$N$5:$N$500,MATCH($F369,'11.3_Outliers-Plastic'!$F$5:$F$500,0))&lt;&gt;"N",
INDEX('11.3_Outliers-Plastic'!K$5:K$500,MATCH($F369,'11.3_Outliers-Plastic'!$F$5:$F$500,0)),""),"")</f>
        <v/>
      </c>
      <c r="R369" s="14" t="str">
        <f>IFERROR(IF(INDEX('11.3_Outliers-Plastic'!$N$5:$N$500,MATCH($F369,'11.3_Outliers-Plastic'!$F$5:$F$500,0))&lt;&gt;"N",
INDEX('11.3_Outliers-Plastic'!L$5:L$500,MATCH($F369,'11.3_Outliers-Plastic'!$F$5:$F$500,0)),""),"")</f>
        <v/>
      </c>
      <c r="S369" s="12"/>
      <c r="T369" s="5"/>
      <c r="U369" s="5" t="s">
        <v>1569</v>
      </c>
      <c r="V369" s="14">
        <f>IFERROR(IF(INDEX('11.5_Outliers-Other_recovery'!$N$5:$N$500,MATCH($F369,'11.5_Outliers-Other_recovery'!$F$5:$F$500,0))&lt;&gt;"N",
INDEX('11.5_Outliers-Other_recovery'!J$5:J$500,MATCH($F369,'11.5_Outliers-Other_recovery'!$F$5:$F$500,0)),""),"")</f>
        <v>1.0909090665253727</v>
      </c>
      <c r="W369" s="8">
        <f>IFERROR(IF(INDEX('11.5_Outliers-Other_recovery'!$N$5:$N$500,MATCH($F369,'11.5_Outliers-Other_recovery'!$F$5:$F$500,0))&lt;&gt;"N",
INDEX('11.5_Outliers-Other_recovery'!K$5:K$500,MATCH($F369,'11.5_Outliers-Other_recovery'!$F$5:$F$500,0)),""),"")</f>
        <v>2015</v>
      </c>
      <c r="X369" s="14" t="str">
        <f>IFERROR(IF(INDEX('11.5_Outliers-Other_recovery'!$N$5:$N$500,MATCH($F369,'11.5_Outliers-Other_recovery'!$F$5:$F$500,0))&lt;&gt;"N",
INDEX('11.5_Outliers-Other_recovery'!L$5:L$500,MATCH($F369,'11.5_Outliers-Other_recovery'!$F$5:$F$500,0)),""),"")</f>
        <v>UNSD_001</v>
      </c>
      <c r="Y369" s="14">
        <f>IFERROR(IF(INDEX('11.4_Outliers-Formal_dry_recy'!$N$5:$N$500,MATCH($F369,'11.4_Outliers-Formal_dry_recy'!$F$5:$F$500,0))&lt;&gt;"N",
INDEX('11.4_Outliers-Formal_dry_recy'!J$5:J$500,MATCH($F369,'11.4_Outliers-Formal_dry_recy'!$F$5:$F$500,0)),""),"")</f>
        <v>0</v>
      </c>
      <c r="Z369" s="8">
        <f>IFERROR(IF(INDEX('11.4_Outliers-Formal_dry_recy'!$N$5:$N$500,MATCH($F369,'11.4_Outliers-Formal_dry_recy'!$F$5:$F$500,0))&lt;&gt;"N",
INDEX('11.4_Outliers-Formal_dry_recy'!K$5:K$500,MATCH($F369,'11.4_Outliers-Formal_dry_recy'!$F$5:$F$500,0)),""),"")</f>
        <v>2015</v>
      </c>
      <c r="AA369" s="14" t="str">
        <f>IFERROR(IF(INDEX('11.4_Outliers-Formal_dry_recy'!$N$5:$N$500,MATCH($F369,'11.4_Outliers-Formal_dry_recy'!$F$5:$F$500,0))&lt;&gt;"N",
INDEX('11.4_Outliers-Formal_dry_recy'!L$5:L$500,MATCH($F369,'11.4_Outliers-Formal_dry_recy'!$F$5:$F$500,0)),""),"")</f>
        <v>UNSD_001</v>
      </c>
      <c r="AB369" s="14">
        <f>IFERROR(IF(INDEX('11.6_Outliers-Incineration'!$N$5:$N$500,MATCH($F369,'11.6_Outliers-Incineration'!$F$5:$F$500,0))&lt;&gt;"N",
INDEX('11.6_Outliers-Incineration'!J$5:J$500,MATCH($F369,'11.6_Outliers-Incineration'!$F$5:$F$500,0)),""),"")</f>
        <v>0</v>
      </c>
      <c r="AC369" s="8">
        <f>IFERROR(IF(INDEX('11.6_Outliers-Incineration'!$N$5:$N$500,MATCH($F369,'11.6_Outliers-Incineration'!$F$5:$F$500,0))&lt;&gt;"N",
INDEX('11.6_Outliers-Incineration'!K$5:K$500,MATCH($F369,'11.6_Outliers-Incineration'!$F$5:$F$500,0)),""),"")</f>
        <v>2015</v>
      </c>
      <c r="AD369" s="14" t="str">
        <f>IFERROR(IF(INDEX('11.6_Outliers-Incineration'!$N$5:$N$500,MATCH($F369,'11.6_Outliers-Incineration'!$F$5:$F$500,0))&lt;&gt;"N",
INDEX('11.6_Outliers-Incineration'!L$5:L$500,MATCH($F369,'11.6_Outliers-Incineration'!$F$5:$F$500,0)),""),"")</f>
        <v>UNSD_001</v>
      </c>
      <c r="AE369" s="14">
        <v>43.90243721926344</v>
      </c>
      <c r="AF369" s="8">
        <v>2015</v>
      </c>
      <c r="AG369" s="14" t="s">
        <v>1977</v>
      </c>
      <c r="AI369" s="5"/>
      <c r="AJ369" s="5" t="s">
        <v>1569</v>
      </c>
      <c r="AK369" s="5">
        <f t="shared" si="5"/>
        <v>5</v>
      </c>
    </row>
    <row r="370" spans="1:37" x14ac:dyDescent="0.25">
      <c r="A370" s="5" t="s">
        <v>1978</v>
      </c>
      <c r="B370" s="5" t="s">
        <v>1046</v>
      </c>
      <c r="C370" s="5" t="s">
        <v>1045</v>
      </c>
      <c r="D370" s="5" t="s">
        <v>1038</v>
      </c>
      <c r="E370" s="5" t="s">
        <v>2129</v>
      </c>
      <c r="F370" s="5" t="s">
        <v>2227</v>
      </c>
      <c r="G370" s="5">
        <v>1</v>
      </c>
      <c r="H370" s="5">
        <v>1</v>
      </c>
      <c r="I370" s="5" t="s">
        <v>2308</v>
      </c>
      <c r="J370" s="13">
        <f>IFERROR(IF(INDEX('11.1_Outliers-Generation'!$N$5:$N$500,MATCH($F370,'11.1_Outliers-Generation'!$F$5:$F$500,0))&lt;&gt;"N",
INDEX('11.1_Outliers-Generation'!J$5:J$500,MATCH($F370,'11.1_Outliers-Generation'!$F$5:$F$500,0)),""),"")</f>
        <v>0.75251141552511425</v>
      </c>
      <c r="K370" s="8">
        <f>IFERROR(IF(INDEX('11.1_Outliers-Generation'!$N$5:$N$500,MATCH($F370,'11.1_Outliers-Generation'!$F$5:$F$500,0))&lt;&gt;"N",
INDEX('11.1_Outliers-Generation'!K$5:K$500,MATCH($F370,'11.1_Outliers-Generation'!$F$5:$F$500,0)),""),"")</f>
        <v>2017</v>
      </c>
      <c r="L370" s="13" t="str">
        <f>IFERROR(IF(INDEX('11.1_Outliers-Generation'!$N$5:$N$500,MATCH($F370,'11.1_Outliers-Generation'!$F$5:$F$500,0))&lt;&gt;"N",
INDEX('11.1_Outliers-Generation'!L$5:L$500,MATCH($F370,'11.1_Outliers-Generation'!$F$5:$F$500,0)),""),"")</f>
        <v>UNSD_002</v>
      </c>
      <c r="M370" s="14">
        <f>IFERROR(IF(INDEX('11.2_Outliers-Collection_cov'!$N$5:$N$500,MATCH($F370,'11.2_Outliers-Collection_cov'!$F$5:$F$500,0))&lt;&gt;"N",
INDEX('11.2_Outliers-Collection_cov'!J$5:J$500,MATCH($F370,'11.2_Outliers-Collection_cov'!$F$5:$F$500,0)),""),"")</f>
        <v>100</v>
      </c>
      <c r="N370" s="8">
        <f>IFERROR(IF(INDEX('11.2_Outliers-Collection_cov'!$N$5:$N$500,MATCH($F370,'11.2_Outliers-Collection_cov'!$F$5:$F$500,0))&lt;&gt;"N",
INDEX('11.2_Outliers-Collection_cov'!K$5:K$500,MATCH($F370,'11.2_Outliers-Collection_cov'!$F$5:$F$500,0)),""),"")</f>
        <v>2017</v>
      </c>
      <c r="O370" s="13" t="str">
        <f>IFERROR(IF(INDEX('11.2_Outliers-Collection_cov'!$N$5:$N$500,MATCH($F370,'11.2_Outliers-Collection_cov'!$F$5:$F$500,0))&lt;&gt;"N",
INDEX('11.2_Outliers-Collection_cov'!L$5:L$500,MATCH($F370,'11.2_Outliers-Collection_cov'!$F$5:$F$500,0)),""),"")</f>
        <v>UNSD_002</v>
      </c>
      <c r="P370" s="14" t="str">
        <f>IFERROR(IF(INDEX('11.3_Outliers-Plastic'!$N$5:$N$500,MATCH($F370,'11.3_Outliers-Plastic'!$F$5:$F$500,0))&lt;&gt;"N",
INDEX('11.3_Outliers-Plastic'!J$5:J$500,MATCH($F370,'11.3_Outliers-Plastic'!$F$5:$F$500,0)),""),"")</f>
        <v/>
      </c>
      <c r="Q370" s="8" t="str">
        <f>IFERROR(IF(INDEX('11.3_Outliers-Plastic'!$N$5:$N$500,MATCH($F370,'11.3_Outliers-Plastic'!$F$5:$F$500,0))&lt;&gt;"N",
INDEX('11.3_Outliers-Plastic'!K$5:K$500,MATCH($F370,'11.3_Outliers-Plastic'!$F$5:$F$500,0)),""),"")</f>
        <v/>
      </c>
      <c r="R370" s="14" t="str">
        <f>IFERROR(IF(INDEX('11.3_Outliers-Plastic'!$N$5:$N$500,MATCH($F370,'11.3_Outliers-Plastic'!$F$5:$F$500,0))&lt;&gt;"N",
INDEX('11.3_Outliers-Plastic'!L$5:L$500,MATCH($F370,'11.3_Outliers-Plastic'!$F$5:$F$500,0)),""),"")</f>
        <v/>
      </c>
      <c r="S370" s="12"/>
      <c r="T370" s="5"/>
      <c r="U370" s="5" t="s">
        <v>1569</v>
      </c>
      <c r="V370" s="14">
        <f>IFERROR(IF(INDEX('11.5_Outliers-Other_recovery'!$N$5:$N$500,MATCH($F370,'11.5_Outliers-Other_recovery'!$F$5:$F$500,0))&lt;&gt;"N",
INDEX('11.5_Outliers-Other_recovery'!J$5:J$500,MATCH($F370,'11.5_Outliers-Other_recovery'!$F$5:$F$500,0)),""),"")</f>
        <v>1</v>
      </c>
      <c r="W370" s="8">
        <f>IFERROR(IF(INDEX('11.5_Outliers-Other_recovery'!$N$5:$N$500,MATCH($F370,'11.5_Outliers-Other_recovery'!$F$5:$F$500,0))&lt;&gt;"N",
INDEX('11.5_Outliers-Other_recovery'!K$5:K$500,MATCH($F370,'11.5_Outliers-Other_recovery'!$F$5:$F$500,0)),""),"")</f>
        <v>2015</v>
      </c>
      <c r="X370" s="14" t="str">
        <f>IFERROR(IF(INDEX('11.5_Outliers-Other_recovery'!$N$5:$N$500,MATCH($F370,'11.5_Outliers-Other_recovery'!$F$5:$F$500,0))&lt;&gt;"N",
INDEX('11.5_Outliers-Other_recovery'!L$5:L$500,MATCH($F370,'11.5_Outliers-Other_recovery'!$F$5:$F$500,0)),""),"")</f>
        <v>UNSD_002</v>
      </c>
      <c r="Y370" s="14">
        <f>IFERROR(IF(INDEX('11.4_Outliers-Formal_dry_recy'!$N$5:$N$500,MATCH($F370,'11.4_Outliers-Formal_dry_recy'!$F$5:$F$500,0))&lt;&gt;"N",
INDEX('11.4_Outliers-Formal_dry_recy'!J$5:J$500,MATCH($F370,'11.4_Outliers-Formal_dry_recy'!$F$5:$F$500,0)),""),"")</f>
        <v>0</v>
      </c>
      <c r="Z370" s="8">
        <f>IFERROR(IF(INDEX('11.4_Outliers-Formal_dry_recy'!$N$5:$N$500,MATCH($F370,'11.4_Outliers-Formal_dry_recy'!$F$5:$F$500,0))&lt;&gt;"N",
INDEX('11.4_Outliers-Formal_dry_recy'!K$5:K$500,MATCH($F370,'11.4_Outliers-Formal_dry_recy'!$F$5:$F$500,0)),""),"")</f>
        <v>2015</v>
      </c>
      <c r="AA370" s="14" t="str">
        <f>IFERROR(IF(INDEX('11.4_Outliers-Formal_dry_recy'!$N$5:$N$500,MATCH($F370,'11.4_Outliers-Formal_dry_recy'!$F$5:$F$500,0))&lt;&gt;"N",
INDEX('11.4_Outliers-Formal_dry_recy'!L$5:L$500,MATCH($F370,'11.4_Outliers-Formal_dry_recy'!$F$5:$F$500,0)),""),"")</f>
        <v>UNSD_002</v>
      </c>
      <c r="AB370" s="14">
        <f>IFERROR(IF(INDEX('11.6_Outliers-Incineration'!$N$5:$N$500,MATCH($F370,'11.6_Outliers-Incineration'!$F$5:$F$500,0))&lt;&gt;"N",
INDEX('11.6_Outliers-Incineration'!J$5:J$500,MATCH($F370,'11.6_Outliers-Incineration'!$F$5:$F$500,0)),""),"")</f>
        <v>0</v>
      </c>
      <c r="AC370" s="8">
        <f>IFERROR(IF(INDEX('11.6_Outliers-Incineration'!$N$5:$N$500,MATCH($F370,'11.6_Outliers-Incineration'!$F$5:$F$500,0))&lt;&gt;"N",
INDEX('11.6_Outliers-Incineration'!K$5:K$500,MATCH($F370,'11.6_Outliers-Incineration'!$F$5:$F$500,0)),""),"")</f>
        <v>2015</v>
      </c>
      <c r="AD370" s="14" t="str">
        <f>IFERROR(IF(INDEX('11.6_Outliers-Incineration'!$N$5:$N$500,MATCH($F370,'11.6_Outliers-Incineration'!$F$5:$F$500,0))&lt;&gt;"N",
INDEX('11.6_Outliers-Incineration'!L$5:L$500,MATCH($F370,'11.6_Outliers-Incineration'!$F$5:$F$500,0)),""),"")</f>
        <v>UNSD_002</v>
      </c>
      <c r="AE370" s="14">
        <v>43.902439024390247</v>
      </c>
      <c r="AF370" s="8">
        <v>2015</v>
      </c>
      <c r="AG370" s="14" t="s">
        <v>1978</v>
      </c>
      <c r="AI370" s="5"/>
      <c r="AJ370" s="5" t="s">
        <v>1569</v>
      </c>
      <c r="AK370" s="5">
        <f t="shared" si="5"/>
        <v>6</v>
      </c>
    </row>
    <row r="371" spans="1:37" x14ac:dyDescent="0.25">
      <c r="A371" s="5" t="s">
        <v>1980</v>
      </c>
      <c r="B371" s="5" t="s">
        <v>1046</v>
      </c>
      <c r="C371" s="5" t="s">
        <v>1045</v>
      </c>
      <c r="D371" s="5" t="s">
        <v>1038</v>
      </c>
      <c r="E371" s="5" t="s">
        <v>2130</v>
      </c>
      <c r="F371" s="5" t="s">
        <v>2228</v>
      </c>
      <c r="G371" s="5">
        <v>1</v>
      </c>
      <c r="H371" s="5">
        <v>1</v>
      </c>
      <c r="I371" s="5" t="s">
        <v>2308</v>
      </c>
      <c r="J371" s="13">
        <f>IFERROR(IF(INDEX('11.1_Outliers-Generation'!$N$5:$N$500,MATCH($F371,'11.1_Outliers-Generation'!$F$5:$F$500,0))&lt;&gt;"N",
INDEX('11.1_Outliers-Generation'!J$5:J$500,MATCH($F371,'11.1_Outliers-Generation'!$F$5:$F$500,0)),""),"")</f>
        <v>0.85485440526985557</v>
      </c>
      <c r="K371" s="8">
        <f>IFERROR(IF(INDEX('11.1_Outliers-Generation'!$N$5:$N$500,MATCH($F371,'11.1_Outliers-Generation'!$F$5:$F$500,0))&lt;&gt;"N",
INDEX('11.1_Outliers-Generation'!K$5:K$500,MATCH($F371,'11.1_Outliers-Generation'!$F$5:$F$500,0)),""),"")</f>
        <v>2017</v>
      </c>
      <c r="L371" s="13" t="str">
        <f>IFERROR(IF(INDEX('11.1_Outliers-Generation'!$N$5:$N$500,MATCH($F371,'11.1_Outliers-Generation'!$F$5:$F$500,0))&lt;&gt;"N",
INDEX('11.1_Outliers-Generation'!L$5:L$500,MATCH($F371,'11.1_Outliers-Generation'!$F$5:$F$500,0)),""),"")</f>
        <v>UNSD_004</v>
      </c>
      <c r="M371" s="14">
        <f>IFERROR(IF(INDEX('11.2_Outliers-Collection_cov'!$N$5:$N$500,MATCH($F371,'11.2_Outliers-Collection_cov'!$F$5:$F$500,0))&lt;&gt;"N",
INDEX('11.2_Outliers-Collection_cov'!J$5:J$500,MATCH($F371,'11.2_Outliers-Collection_cov'!$F$5:$F$500,0)),""),"")</f>
        <v>70</v>
      </c>
      <c r="N371" s="8">
        <f>IFERROR(IF(INDEX('11.2_Outliers-Collection_cov'!$N$5:$N$500,MATCH($F371,'11.2_Outliers-Collection_cov'!$F$5:$F$500,0))&lt;&gt;"N",
INDEX('11.2_Outliers-Collection_cov'!K$5:K$500,MATCH($F371,'11.2_Outliers-Collection_cov'!$F$5:$F$500,0)),""),"")</f>
        <v>2015</v>
      </c>
      <c r="O371" s="13" t="str">
        <f>IFERROR(IF(INDEX('11.2_Outliers-Collection_cov'!$N$5:$N$500,MATCH($F371,'11.2_Outliers-Collection_cov'!$F$5:$F$500,0))&lt;&gt;"N",
INDEX('11.2_Outliers-Collection_cov'!L$5:L$500,MATCH($F371,'11.2_Outliers-Collection_cov'!$F$5:$F$500,0)),""),"")</f>
        <v>UNSD_004</v>
      </c>
      <c r="P371" s="14" t="str">
        <f>IFERROR(IF(INDEX('11.3_Outliers-Plastic'!$N$5:$N$500,MATCH($F371,'11.3_Outliers-Plastic'!$F$5:$F$500,0))&lt;&gt;"N",
INDEX('11.3_Outliers-Plastic'!J$5:J$500,MATCH($F371,'11.3_Outliers-Plastic'!$F$5:$F$500,0)),""),"")</f>
        <v/>
      </c>
      <c r="Q371" s="8" t="str">
        <f>IFERROR(IF(INDEX('11.3_Outliers-Plastic'!$N$5:$N$500,MATCH($F371,'11.3_Outliers-Plastic'!$F$5:$F$500,0))&lt;&gt;"N",
INDEX('11.3_Outliers-Plastic'!K$5:K$500,MATCH($F371,'11.3_Outliers-Plastic'!$F$5:$F$500,0)),""),"")</f>
        <v/>
      </c>
      <c r="R371" s="14" t="str">
        <f>IFERROR(IF(INDEX('11.3_Outliers-Plastic'!$N$5:$N$500,MATCH($F371,'11.3_Outliers-Plastic'!$F$5:$F$500,0))&lt;&gt;"N",
INDEX('11.3_Outliers-Plastic'!L$5:L$500,MATCH($F371,'11.3_Outliers-Plastic'!$F$5:$F$500,0)),""),"")</f>
        <v/>
      </c>
      <c r="S371" s="12"/>
      <c r="T371" s="5"/>
      <c r="U371" s="5" t="s">
        <v>1569</v>
      </c>
      <c r="V371" s="14">
        <f>IFERROR(IF(INDEX('11.5_Outliers-Other_recovery'!$N$5:$N$500,MATCH($F371,'11.5_Outliers-Other_recovery'!$F$5:$F$500,0))&lt;&gt;"N",
INDEX('11.5_Outliers-Other_recovery'!J$5:J$500,MATCH($F371,'11.5_Outliers-Other_recovery'!$F$5:$F$500,0)),""),"")</f>
        <v>0.99999998745165275</v>
      </c>
      <c r="W371" s="8">
        <f>IFERROR(IF(INDEX('11.5_Outliers-Other_recovery'!$N$5:$N$500,MATCH($F371,'11.5_Outliers-Other_recovery'!$F$5:$F$500,0))&lt;&gt;"N",
INDEX('11.5_Outliers-Other_recovery'!K$5:K$500,MATCH($F371,'11.5_Outliers-Other_recovery'!$F$5:$F$500,0)),""),"")</f>
        <v>2015</v>
      </c>
      <c r="X371" s="14" t="str">
        <f>IFERROR(IF(INDEX('11.5_Outliers-Other_recovery'!$N$5:$N$500,MATCH($F371,'11.5_Outliers-Other_recovery'!$F$5:$F$500,0))&lt;&gt;"N",
INDEX('11.5_Outliers-Other_recovery'!L$5:L$500,MATCH($F371,'11.5_Outliers-Other_recovery'!$F$5:$F$500,0)),""),"")</f>
        <v>UNSD_004</v>
      </c>
      <c r="Y371" s="14">
        <f>IFERROR(IF(INDEX('11.4_Outliers-Formal_dry_recy'!$N$5:$N$500,MATCH($F371,'11.4_Outliers-Formal_dry_recy'!$F$5:$F$500,0))&lt;&gt;"N",
INDEX('11.4_Outliers-Formal_dry_recy'!J$5:J$500,MATCH($F371,'11.4_Outliers-Formal_dry_recy'!$F$5:$F$500,0)),""),"")</f>
        <v>0</v>
      </c>
      <c r="Z371" s="8">
        <f>IFERROR(IF(INDEX('11.4_Outliers-Formal_dry_recy'!$N$5:$N$500,MATCH($F371,'11.4_Outliers-Formal_dry_recy'!$F$5:$F$500,0))&lt;&gt;"N",
INDEX('11.4_Outliers-Formal_dry_recy'!K$5:K$500,MATCH($F371,'11.4_Outliers-Formal_dry_recy'!$F$5:$F$500,0)),""),"")</f>
        <v>2015</v>
      </c>
      <c r="AA371" s="14" t="str">
        <f>IFERROR(IF(INDEX('11.4_Outliers-Formal_dry_recy'!$N$5:$N$500,MATCH($F371,'11.4_Outliers-Formal_dry_recy'!$F$5:$F$500,0))&lt;&gt;"N",
INDEX('11.4_Outliers-Formal_dry_recy'!L$5:L$500,MATCH($F371,'11.4_Outliers-Formal_dry_recy'!$F$5:$F$500,0)),""),"")</f>
        <v>UNSD_004</v>
      </c>
      <c r="AB371" s="14">
        <f>IFERROR(IF(INDEX('11.6_Outliers-Incineration'!$N$5:$N$500,MATCH($F371,'11.6_Outliers-Incineration'!$F$5:$F$500,0))&lt;&gt;"N",
INDEX('11.6_Outliers-Incineration'!J$5:J$500,MATCH($F371,'11.6_Outliers-Incineration'!$F$5:$F$500,0)),""),"")</f>
        <v>0</v>
      </c>
      <c r="AC371" s="8">
        <f>IFERROR(IF(INDEX('11.6_Outliers-Incineration'!$N$5:$N$500,MATCH($F371,'11.6_Outliers-Incineration'!$F$5:$F$500,0))&lt;&gt;"N",
INDEX('11.6_Outliers-Incineration'!K$5:K$500,MATCH($F371,'11.6_Outliers-Incineration'!$F$5:$F$500,0)),""),"")</f>
        <v>2015</v>
      </c>
      <c r="AD371" s="14" t="str">
        <f>IFERROR(IF(INDEX('11.6_Outliers-Incineration'!$N$5:$N$500,MATCH($F371,'11.6_Outliers-Incineration'!$F$5:$F$500,0))&lt;&gt;"N",
INDEX('11.6_Outliers-Incineration'!L$5:L$500,MATCH($F371,'11.6_Outliers-Incineration'!$F$5:$F$500,0)),""),"")</f>
        <v>UNSD_004</v>
      </c>
      <c r="AE371" s="14">
        <v>43.910256410256409</v>
      </c>
      <c r="AF371" s="8">
        <v>2015</v>
      </c>
      <c r="AG371" s="14" t="s">
        <v>1980</v>
      </c>
      <c r="AI371" s="5"/>
      <c r="AJ371" s="5" t="s">
        <v>1569</v>
      </c>
      <c r="AK371" s="5">
        <f t="shared" si="5"/>
        <v>6</v>
      </c>
    </row>
    <row r="372" spans="1:37" x14ac:dyDescent="0.25">
      <c r="A372" s="5" t="s">
        <v>1981</v>
      </c>
      <c r="B372" s="5" t="s">
        <v>1046</v>
      </c>
      <c r="C372" s="5" t="s">
        <v>1045</v>
      </c>
      <c r="D372" s="5" t="s">
        <v>1038</v>
      </c>
      <c r="E372" s="5" t="s">
        <v>2131</v>
      </c>
      <c r="F372" s="5" t="s">
        <v>2229</v>
      </c>
      <c r="G372" s="5">
        <v>1</v>
      </c>
      <c r="H372" s="5">
        <v>1</v>
      </c>
      <c r="I372" s="5" t="s">
        <v>2310</v>
      </c>
      <c r="J372" s="13">
        <f>IFERROR(IF(INDEX('11.1_Outliers-Generation'!$N$5:$N$500,MATCH($F372,'11.1_Outliers-Generation'!$F$5:$F$500,0))&lt;&gt;"N",
INDEX('11.1_Outliers-Generation'!J$5:J$500,MATCH($F372,'11.1_Outliers-Generation'!$F$5:$F$500,0)),""),"")</f>
        <v>0.80175532230326751</v>
      </c>
      <c r="K372" s="8">
        <f>IFERROR(IF(INDEX('11.1_Outliers-Generation'!$N$5:$N$500,MATCH($F372,'11.1_Outliers-Generation'!$F$5:$F$500,0))&lt;&gt;"N",
INDEX('11.1_Outliers-Generation'!K$5:K$500,MATCH($F372,'11.1_Outliers-Generation'!$F$5:$F$500,0)),""),"")</f>
        <v>2017</v>
      </c>
      <c r="L372" s="13" t="str">
        <f>IFERROR(IF(INDEX('11.1_Outliers-Generation'!$N$5:$N$500,MATCH($F372,'11.1_Outliers-Generation'!$F$5:$F$500,0))&lt;&gt;"N",
INDEX('11.1_Outliers-Generation'!L$5:L$500,MATCH($F372,'11.1_Outliers-Generation'!$F$5:$F$500,0)),""),"")</f>
        <v>UNSD_005</v>
      </c>
      <c r="M372" s="14">
        <f>IFERROR(IF(INDEX('11.2_Outliers-Collection_cov'!$N$5:$N$500,MATCH($F372,'11.2_Outliers-Collection_cov'!$F$5:$F$500,0))&lt;&gt;"N",
INDEX('11.2_Outliers-Collection_cov'!J$5:J$500,MATCH($F372,'11.2_Outliers-Collection_cov'!$F$5:$F$500,0)),""),"")</f>
        <v>80</v>
      </c>
      <c r="N372" s="8">
        <f>IFERROR(IF(INDEX('11.2_Outliers-Collection_cov'!$N$5:$N$500,MATCH($F372,'11.2_Outliers-Collection_cov'!$F$5:$F$500,0))&lt;&gt;"N",
INDEX('11.2_Outliers-Collection_cov'!K$5:K$500,MATCH($F372,'11.2_Outliers-Collection_cov'!$F$5:$F$500,0)),""),"")</f>
        <v>2015</v>
      </c>
      <c r="O372" s="13" t="str">
        <f>IFERROR(IF(INDEX('11.2_Outliers-Collection_cov'!$N$5:$N$500,MATCH($F372,'11.2_Outliers-Collection_cov'!$F$5:$F$500,0))&lt;&gt;"N",
INDEX('11.2_Outliers-Collection_cov'!L$5:L$500,MATCH($F372,'11.2_Outliers-Collection_cov'!$F$5:$F$500,0)),""),"")</f>
        <v>UNSD_005</v>
      </c>
      <c r="P372" s="14" t="str">
        <f>IFERROR(IF(INDEX('11.3_Outliers-Plastic'!$N$5:$N$500,MATCH($F372,'11.3_Outliers-Plastic'!$F$5:$F$500,0))&lt;&gt;"N",
INDEX('11.3_Outliers-Plastic'!J$5:J$500,MATCH($F372,'11.3_Outliers-Plastic'!$F$5:$F$500,0)),""),"")</f>
        <v/>
      </c>
      <c r="Q372" s="8" t="str">
        <f>IFERROR(IF(INDEX('11.3_Outliers-Plastic'!$N$5:$N$500,MATCH($F372,'11.3_Outliers-Plastic'!$F$5:$F$500,0))&lt;&gt;"N",
INDEX('11.3_Outliers-Plastic'!K$5:K$500,MATCH($F372,'11.3_Outliers-Plastic'!$F$5:$F$500,0)),""),"")</f>
        <v/>
      </c>
      <c r="R372" s="14" t="str">
        <f>IFERROR(IF(INDEX('11.3_Outliers-Plastic'!$N$5:$N$500,MATCH($F372,'11.3_Outliers-Plastic'!$F$5:$F$500,0))&lt;&gt;"N",
INDEX('11.3_Outliers-Plastic'!L$5:L$500,MATCH($F372,'11.3_Outliers-Plastic'!$F$5:$F$500,0)),""),"")</f>
        <v/>
      </c>
      <c r="S372" s="12"/>
      <c r="T372" s="5"/>
      <c r="U372" s="5" t="s">
        <v>1569</v>
      </c>
      <c r="V372" s="14">
        <f>IFERROR(IF(INDEX('11.5_Outliers-Other_recovery'!$N$5:$N$500,MATCH($F372,'11.5_Outliers-Other_recovery'!$F$5:$F$500,0))&lt;&gt;"N",
INDEX('11.5_Outliers-Other_recovery'!J$5:J$500,MATCH($F372,'11.5_Outliers-Other_recovery'!$F$5:$F$500,0)),""),"")</f>
        <v>0.99999997402443574</v>
      </c>
      <c r="W372" s="8">
        <f>IFERROR(IF(INDEX('11.5_Outliers-Other_recovery'!$N$5:$N$500,MATCH($F372,'11.5_Outliers-Other_recovery'!$F$5:$F$500,0))&lt;&gt;"N",
INDEX('11.5_Outliers-Other_recovery'!K$5:K$500,MATCH($F372,'11.5_Outliers-Other_recovery'!$F$5:$F$500,0)),""),"")</f>
        <v>2015</v>
      </c>
      <c r="X372" s="14" t="str">
        <f>IFERROR(IF(INDEX('11.5_Outliers-Other_recovery'!$N$5:$N$500,MATCH($F372,'11.5_Outliers-Other_recovery'!$F$5:$F$500,0))&lt;&gt;"N",
INDEX('11.5_Outliers-Other_recovery'!L$5:L$500,MATCH($F372,'11.5_Outliers-Other_recovery'!$F$5:$F$500,0)),""),"")</f>
        <v>UNSD_005</v>
      </c>
      <c r="Y372" s="14">
        <f>IFERROR(IF(INDEX('11.4_Outliers-Formal_dry_recy'!$N$5:$N$500,MATCH($F372,'11.4_Outliers-Formal_dry_recy'!$F$5:$F$500,0))&lt;&gt;"N",
INDEX('11.4_Outliers-Formal_dry_recy'!J$5:J$500,MATCH($F372,'11.4_Outliers-Formal_dry_recy'!$F$5:$F$500,0)),""),"")</f>
        <v>0</v>
      </c>
      <c r="Z372" s="8">
        <f>IFERROR(IF(INDEX('11.4_Outliers-Formal_dry_recy'!$N$5:$N$500,MATCH($F372,'11.4_Outliers-Formal_dry_recy'!$F$5:$F$500,0))&lt;&gt;"N",
INDEX('11.4_Outliers-Formal_dry_recy'!K$5:K$500,MATCH($F372,'11.4_Outliers-Formal_dry_recy'!$F$5:$F$500,0)),""),"")</f>
        <v>2015</v>
      </c>
      <c r="AA372" s="14" t="str">
        <f>IFERROR(IF(INDEX('11.4_Outliers-Formal_dry_recy'!$N$5:$N$500,MATCH($F372,'11.4_Outliers-Formal_dry_recy'!$F$5:$F$500,0))&lt;&gt;"N",
INDEX('11.4_Outliers-Formal_dry_recy'!L$5:L$500,MATCH($F372,'11.4_Outliers-Formal_dry_recy'!$F$5:$F$500,0)),""),"")</f>
        <v>UNSD_005</v>
      </c>
      <c r="AB372" s="14">
        <f>IFERROR(IF(INDEX('11.6_Outliers-Incineration'!$N$5:$N$500,MATCH($F372,'11.6_Outliers-Incineration'!$F$5:$F$500,0))&lt;&gt;"N",
INDEX('11.6_Outliers-Incineration'!J$5:J$500,MATCH($F372,'11.6_Outliers-Incineration'!$F$5:$F$500,0)),""),"")</f>
        <v>0</v>
      </c>
      <c r="AC372" s="8">
        <f>IFERROR(IF(INDEX('11.6_Outliers-Incineration'!$N$5:$N$500,MATCH($F372,'11.6_Outliers-Incineration'!$F$5:$F$500,0))&lt;&gt;"N",
INDEX('11.6_Outliers-Incineration'!K$5:K$500,MATCH($F372,'11.6_Outliers-Incineration'!$F$5:$F$500,0)),""),"")</f>
        <v>2015</v>
      </c>
      <c r="AD372" s="14" t="str">
        <f>IFERROR(IF(INDEX('11.6_Outliers-Incineration'!$N$5:$N$500,MATCH($F372,'11.6_Outliers-Incineration'!$F$5:$F$500,0))&lt;&gt;"N",
INDEX('11.6_Outliers-Incineration'!L$5:L$500,MATCH($F372,'11.6_Outliers-Incineration'!$F$5:$F$500,0)),""),"")</f>
        <v>UNSD_005</v>
      </c>
      <c r="AE372" s="14">
        <v>44.075829383886258</v>
      </c>
      <c r="AF372" s="8">
        <v>2015</v>
      </c>
      <c r="AG372" s="14" t="s">
        <v>1981</v>
      </c>
      <c r="AI372" s="5"/>
      <c r="AJ372" s="5" t="s">
        <v>1569</v>
      </c>
      <c r="AK372" s="5">
        <f t="shared" si="5"/>
        <v>6</v>
      </c>
    </row>
    <row r="373" spans="1:37" x14ac:dyDescent="0.25">
      <c r="A373" s="5" t="s">
        <v>1982</v>
      </c>
      <c r="B373" s="5" t="s">
        <v>1058</v>
      </c>
      <c r="C373" s="5" t="s">
        <v>1057</v>
      </c>
      <c r="D373" s="5" t="s">
        <v>1038</v>
      </c>
      <c r="E373" s="5" t="s">
        <v>2132</v>
      </c>
      <c r="F373" s="5" t="s">
        <v>2230</v>
      </c>
      <c r="G373" s="5">
        <v>2</v>
      </c>
      <c r="H373" s="5">
        <v>1</v>
      </c>
      <c r="I373" s="5" t="s">
        <v>2311</v>
      </c>
      <c r="J373" s="13" t="str">
        <f>IFERROR(IF(INDEX('11.1_Outliers-Generation'!$N$5:$N$500,MATCH($F373,'11.1_Outliers-Generation'!$F$5:$F$500,0))&lt;&gt;"N",
INDEX('11.1_Outliers-Generation'!J$5:J$500,MATCH($F373,'11.1_Outliers-Generation'!$F$5:$F$500,0)),""),"")</f>
        <v/>
      </c>
      <c r="K373" s="8" t="str">
        <f>IFERROR(IF(INDEX('11.1_Outliers-Generation'!$N$5:$N$500,MATCH($F373,'11.1_Outliers-Generation'!$F$5:$F$500,0))&lt;&gt;"N",
INDEX('11.1_Outliers-Generation'!K$5:K$500,MATCH($F373,'11.1_Outliers-Generation'!$F$5:$F$500,0)),""),"")</f>
        <v/>
      </c>
      <c r="L373" s="13" t="str">
        <f>IFERROR(IF(INDEX('11.1_Outliers-Generation'!$N$5:$N$500,MATCH($F373,'11.1_Outliers-Generation'!$F$5:$F$500,0))&lt;&gt;"N",
INDEX('11.1_Outliers-Generation'!L$5:L$500,MATCH($F373,'11.1_Outliers-Generation'!$F$5:$F$500,0)),""),"")</f>
        <v/>
      </c>
      <c r="M373" s="14">
        <f>IFERROR(IF(INDEX('11.2_Outliers-Collection_cov'!$N$5:$N$500,MATCH($F373,'11.2_Outliers-Collection_cov'!$F$5:$F$500,0))&lt;&gt;"N",
INDEX('11.2_Outliers-Collection_cov'!J$5:J$500,MATCH($F373,'11.2_Outliers-Collection_cov'!$F$5:$F$500,0)),""),"")</f>
        <v>91.900001525878906</v>
      </c>
      <c r="N373" s="8">
        <f>IFERROR(IF(INDEX('11.2_Outliers-Collection_cov'!$N$5:$N$500,MATCH($F373,'11.2_Outliers-Collection_cov'!$F$5:$F$500,0))&lt;&gt;"N",
INDEX('11.2_Outliers-Collection_cov'!K$5:K$500,MATCH($F373,'11.2_Outliers-Collection_cov'!$F$5:$F$500,0)),""),"")</f>
        <v>2010</v>
      </c>
      <c r="O373" s="13" t="str">
        <f>IFERROR(IF(INDEX('11.2_Outliers-Collection_cov'!$N$5:$N$500,MATCH($F373,'11.2_Outliers-Collection_cov'!$F$5:$F$500,0))&lt;&gt;"N",
INDEX('11.2_Outliers-Collection_cov'!L$5:L$500,MATCH($F373,'11.2_Outliers-Collection_cov'!$F$5:$F$500,0)),""),"")</f>
        <v>UNSD_006</v>
      </c>
      <c r="P373" s="14" t="str">
        <f>IFERROR(IF(INDEX('11.3_Outliers-Plastic'!$N$5:$N$500,MATCH($F373,'11.3_Outliers-Plastic'!$F$5:$F$500,0))&lt;&gt;"N",
INDEX('11.3_Outliers-Plastic'!J$5:J$500,MATCH($F373,'11.3_Outliers-Plastic'!$F$5:$F$500,0)),""),"")</f>
        <v/>
      </c>
      <c r="Q373" s="8" t="str">
        <f>IFERROR(IF(INDEX('11.3_Outliers-Plastic'!$N$5:$N$500,MATCH($F373,'11.3_Outliers-Plastic'!$F$5:$F$500,0))&lt;&gt;"N",
INDEX('11.3_Outliers-Plastic'!K$5:K$500,MATCH($F373,'11.3_Outliers-Plastic'!$F$5:$F$500,0)),""),"")</f>
        <v/>
      </c>
      <c r="R373" s="14" t="str">
        <f>IFERROR(IF(INDEX('11.3_Outliers-Plastic'!$N$5:$N$500,MATCH($F373,'11.3_Outliers-Plastic'!$F$5:$F$500,0))&lt;&gt;"N",
INDEX('11.3_Outliers-Plastic'!L$5:L$500,MATCH($F373,'11.3_Outliers-Plastic'!$F$5:$F$500,0)),""),"")</f>
        <v/>
      </c>
      <c r="S373" s="12"/>
      <c r="T373" s="5"/>
      <c r="U373" s="5" t="s">
        <v>1569</v>
      </c>
      <c r="V373" s="14" t="str">
        <f>IFERROR(IF(INDEX('11.5_Outliers-Other_recovery'!$N$5:$N$500,MATCH($F373,'11.5_Outliers-Other_recovery'!$F$5:$F$500,0))&lt;&gt;"N",
INDEX('11.5_Outliers-Other_recovery'!J$5:J$500,MATCH($F373,'11.5_Outliers-Other_recovery'!$F$5:$F$500,0)),""),"")</f>
        <v/>
      </c>
      <c r="W373" s="8" t="str">
        <f>IFERROR(IF(INDEX('11.5_Outliers-Other_recovery'!$N$5:$N$500,MATCH($F373,'11.5_Outliers-Other_recovery'!$F$5:$F$500,0))&lt;&gt;"N",
INDEX('11.5_Outliers-Other_recovery'!K$5:K$500,MATCH($F373,'11.5_Outliers-Other_recovery'!$F$5:$F$500,0)),""),"")</f>
        <v/>
      </c>
      <c r="X373" s="14" t="str">
        <f>IFERROR(IF(INDEX('11.5_Outliers-Other_recovery'!$N$5:$N$500,MATCH($F373,'11.5_Outliers-Other_recovery'!$F$5:$F$500,0))&lt;&gt;"N",
INDEX('11.5_Outliers-Other_recovery'!L$5:L$500,MATCH($F373,'11.5_Outliers-Other_recovery'!$F$5:$F$500,0)),""),"")</f>
        <v/>
      </c>
      <c r="Y373" s="14" t="str">
        <f>IFERROR(IF(INDEX('11.4_Outliers-Formal_dry_recy'!$N$5:$N$500,MATCH($F373,'11.4_Outliers-Formal_dry_recy'!$F$5:$F$500,0))&lt;&gt;"N",
INDEX('11.4_Outliers-Formal_dry_recy'!J$5:J$500,MATCH($F373,'11.4_Outliers-Formal_dry_recy'!$F$5:$F$500,0)),""),"")</f>
        <v/>
      </c>
      <c r="Z373" s="8" t="str">
        <f>IFERROR(IF(INDEX('11.4_Outliers-Formal_dry_recy'!$N$5:$N$500,MATCH($F373,'11.4_Outliers-Formal_dry_recy'!$F$5:$F$500,0))&lt;&gt;"N",
INDEX('11.4_Outliers-Formal_dry_recy'!K$5:K$500,MATCH($F373,'11.4_Outliers-Formal_dry_recy'!$F$5:$F$500,0)),""),"")</f>
        <v/>
      </c>
      <c r="AA373" s="14" t="str">
        <f>IFERROR(IF(INDEX('11.4_Outliers-Formal_dry_recy'!$N$5:$N$500,MATCH($F373,'11.4_Outliers-Formal_dry_recy'!$F$5:$F$500,0))&lt;&gt;"N",
INDEX('11.4_Outliers-Formal_dry_recy'!L$5:L$500,MATCH($F373,'11.4_Outliers-Formal_dry_recy'!$F$5:$F$500,0)),""),"")</f>
        <v/>
      </c>
      <c r="AB373" s="14" t="str">
        <f>IFERROR(IF(INDEX('11.6_Outliers-Incineration'!$N$5:$N$500,MATCH($F373,'11.6_Outliers-Incineration'!$F$5:$F$500,0))&lt;&gt;"N",
INDEX('11.6_Outliers-Incineration'!J$5:J$500,MATCH($F373,'11.6_Outliers-Incineration'!$F$5:$F$500,0)),""),"")</f>
        <v/>
      </c>
      <c r="AC373" s="8" t="str">
        <f>IFERROR(IF(INDEX('11.6_Outliers-Incineration'!$N$5:$N$500,MATCH($F373,'11.6_Outliers-Incineration'!$F$5:$F$500,0))&lt;&gt;"N",
INDEX('11.6_Outliers-Incineration'!K$5:K$500,MATCH($F373,'11.6_Outliers-Incineration'!$F$5:$F$500,0)),""),"")</f>
        <v/>
      </c>
      <c r="AD373" s="14" t="str">
        <f>IFERROR(IF(INDEX('11.6_Outliers-Incineration'!$N$5:$N$500,MATCH($F373,'11.6_Outliers-Incineration'!$F$5:$F$500,0))&lt;&gt;"N",
INDEX('11.6_Outliers-Incineration'!L$5:L$500,MATCH($F373,'11.6_Outliers-Incineration'!$F$5:$F$500,0)),""),"")</f>
        <v/>
      </c>
      <c r="AE373" s="14" t="s">
        <v>1569</v>
      </c>
      <c r="AF373" s="8" t="s">
        <v>1569</v>
      </c>
      <c r="AG373" s="14" t="s">
        <v>1569</v>
      </c>
      <c r="AI373" s="5"/>
      <c r="AJ373" s="5" t="s">
        <v>1569</v>
      </c>
      <c r="AK373" s="5">
        <f t="shared" si="5"/>
        <v>1</v>
      </c>
    </row>
    <row r="374" spans="1:37" x14ac:dyDescent="0.25">
      <c r="A374" s="5" t="s">
        <v>1985</v>
      </c>
      <c r="B374" s="5" t="s">
        <v>1067</v>
      </c>
      <c r="C374" s="5" t="s">
        <v>1066</v>
      </c>
      <c r="D374" s="5" t="s">
        <v>1038</v>
      </c>
      <c r="E374" s="5" t="s">
        <v>2135</v>
      </c>
      <c r="F374" s="5" t="s">
        <v>2233</v>
      </c>
      <c r="G374" s="5">
        <v>1</v>
      </c>
      <c r="H374" s="5">
        <v>2</v>
      </c>
      <c r="I374" s="5" t="s">
        <v>2314</v>
      </c>
      <c r="J374" s="13" t="str">
        <f>IFERROR(IF(INDEX('11.1_Outliers-Generation'!$N$5:$N$500,MATCH($F374,'11.1_Outliers-Generation'!$F$5:$F$500,0))&lt;&gt;"N",
INDEX('11.1_Outliers-Generation'!J$5:J$500,MATCH($F374,'11.1_Outliers-Generation'!$F$5:$F$500,0)),""),"")</f>
        <v/>
      </c>
      <c r="K374" s="8" t="str">
        <f>IFERROR(IF(INDEX('11.1_Outliers-Generation'!$N$5:$N$500,MATCH($F374,'11.1_Outliers-Generation'!$F$5:$F$500,0))&lt;&gt;"N",
INDEX('11.1_Outliers-Generation'!K$5:K$500,MATCH($F374,'11.1_Outliers-Generation'!$F$5:$F$500,0)),""),"")</f>
        <v/>
      </c>
      <c r="L374" s="13" t="str">
        <f>IFERROR(IF(INDEX('11.1_Outliers-Generation'!$N$5:$N$500,MATCH($F374,'11.1_Outliers-Generation'!$F$5:$F$500,0))&lt;&gt;"N",
INDEX('11.1_Outliers-Generation'!L$5:L$500,MATCH($F374,'11.1_Outliers-Generation'!$F$5:$F$500,0)),""),"")</f>
        <v/>
      </c>
      <c r="M374" s="14">
        <f>IFERROR(IF(INDEX('11.2_Outliers-Collection_cov'!$N$5:$N$500,MATCH($F374,'11.2_Outliers-Collection_cov'!$F$5:$F$500,0))&lt;&gt;"N",
INDEX('11.2_Outliers-Collection_cov'!J$5:J$500,MATCH($F374,'11.2_Outliers-Collection_cov'!$F$5:$F$500,0)),""),"")</f>
        <v>100</v>
      </c>
      <c r="N374" s="8">
        <f>IFERROR(IF(INDEX('11.2_Outliers-Collection_cov'!$N$5:$N$500,MATCH($F374,'11.2_Outliers-Collection_cov'!$F$5:$F$500,0))&lt;&gt;"N",
INDEX('11.2_Outliers-Collection_cov'!K$5:K$500,MATCH($F374,'11.2_Outliers-Collection_cov'!$F$5:$F$500,0)),""),"")</f>
        <v>2019</v>
      </c>
      <c r="O374" s="13" t="str">
        <f>IFERROR(IF(INDEX('11.2_Outliers-Collection_cov'!$N$5:$N$500,MATCH($F374,'11.2_Outliers-Collection_cov'!$F$5:$F$500,0))&lt;&gt;"N",
INDEX('11.2_Outliers-Collection_cov'!L$5:L$500,MATCH($F374,'11.2_Outliers-Collection_cov'!$F$5:$F$500,0)),""),"")</f>
        <v>UNSD_009</v>
      </c>
      <c r="P374" s="14" t="str">
        <f>IFERROR(IF(INDEX('11.3_Outliers-Plastic'!$N$5:$N$500,MATCH($F374,'11.3_Outliers-Plastic'!$F$5:$F$500,0))&lt;&gt;"N",
INDEX('11.3_Outliers-Plastic'!J$5:J$500,MATCH($F374,'11.3_Outliers-Plastic'!$F$5:$F$500,0)),""),"")</f>
        <v/>
      </c>
      <c r="Q374" s="8" t="str">
        <f>IFERROR(IF(INDEX('11.3_Outliers-Plastic'!$N$5:$N$500,MATCH($F374,'11.3_Outliers-Plastic'!$F$5:$F$500,0))&lt;&gt;"N",
INDEX('11.3_Outliers-Plastic'!K$5:K$500,MATCH($F374,'11.3_Outliers-Plastic'!$F$5:$F$500,0)),""),"")</f>
        <v/>
      </c>
      <c r="R374" s="14" t="str">
        <f>IFERROR(IF(INDEX('11.3_Outliers-Plastic'!$N$5:$N$500,MATCH($F374,'11.3_Outliers-Plastic'!$F$5:$F$500,0))&lt;&gt;"N",
INDEX('11.3_Outliers-Plastic'!L$5:L$500,MATCH($F374,'11.3_Outliers-Plastic'!$F$5:$F$500,0)),""),"")</f>
        <v/>
      </c>
      <c r="S374" s="12"/>
      <c r="T374" s="5"/>
      <c r="U374" s="5" t="s">
        <v>1569</v>
      </c>
      <c r="V374" s="14">
        <f>IFERROR(IF(INDEX('11.5_Outliers-Other_recovery'!$N$5:$N$500,MATCH($F374,'11.5_Outliers-Other_recovery'!$F$5:$F$500,0))&lt;&gt;"N",
INDEX('11.5_Outliers-Other_recovery'!J$5:J$500,MATCH($F374,'11.5_Outliers-Other_recovery'!$F$5:$F$500,0)),""),"")</f>
        <v>0</v>
      </c>
      <c r="W374" s="8">
        <f>IFERROR(IF(INDEX('11.5_Outliers-Other_recovery'!$N$5:$N$500,MATCH($F374,'11.5_Outliers-Other_recovery'!$F$5:$F$500,0))&lt;&gt;"N",
INDEX('11.5_Outliers-Other_recovery'!K$5:K$500,MATCH($F374,'11.5_Outliers-Other_recovery'!$F$5:$F$500,0)),""),"")</f>
        <v>2019</v>
      </c>
      <c r="X374" s="14" t="str">
        <f>IFERROR(IF(INDEX('11.5_Outliers-Other_recovery'!$N$5:$N$500,MATCH($F374,'11.5_Outliers-Other_recovery'!$F$5:$F$500,0))&lt;&gt;"N",
INDEX('11.5_Outliers-Other_recovery'!L$5:L$500,MATCH($F374,'11.5_Outliers-Other_recovery'!$F$5:$F$500,0)),""),"")</f>
        <v>UNSD_009</v>
      </c>
      <c r="Y374" s="14">
        <f>IFERROR(IF(INDEX('11.4_Outliers-Formal_dry_recy'!$N$5:$N$500,MATCH($F374,'11.4_Outliers-Formal_dry_recy'!$F$5:$F$500,0))&lt;&gt;"N",
INDEX('11.4_Outliers-Formal_dry_recy'!J$5:J$500,MATCH($F374,'11.4_Outliers-Formal_dry_recy'!$F$5:$F$500,0)),""),"")</f>
        <v>0</v>
      </c>
      <c r="Z374" s="8">
        <f>IFERROR(IF(INDEX('11.4_Outliers-Formal_dry_recy'!$N$5:$N$500,MATCH($F374,'11.4_Outliers-Formal_dry_recy'!$F$5:$F$500,0))&lt;&gt;"N",
INDEX('11.4_Outliers-Formal_dry_recy'!K$5:K$500,MATCH($F374,'11.4_Outliers-Formal_dry_recy'!$F$5:$F$500,0)),""),"")</f>
        <v>2019</v>
      </c>
      <c r="AA374" s="14" t="str">
        <f>IFERROR(IF(INDEX('11.4_Outliers-Formal_dry_recy'!$N$5:$N$500,MATCH($F374,'11.4_Outliers-Formal_dry_recy'!$F$5:$F$500,0))&lt;&gt;"N",
INDEX('11.4_Outliers-Formal_dry_recy'!L$5:L$500,MATCH($F374,'11.4_Outliers-Formal_dry_recy'!$F$5:$F$500,0)),""),"")</f>
        <v>UNSD_009</v>
      </c>
      <c r="AB374" s="14">
        <f>IFERROR(IF(INDEX('11.6_Outliers-Incineration'!$N$5:$N$500,MATCH($F374,'11.6_Outliers-Incineration'!$F$5:$F$500,0))&lt;&gt;"N",
INDEX('11.6_Outliers-Incineration'!J$5:J$500,MATCH($F374,'11.6_Outliers-Incineration'!$F$5:$F$500,0)),""),"")</f>
        <v>0</v>
      </c>
      <c r="AC374" s="8">
        <f>IFERROR(IF(INDEX('11.6_Outliers-Incineration'!$N$5:$N$500,MATCH($F374,'11.6_Outliers-Incineration'!$F$5:$F$500,0))&lt;&gt;"N",
INDEX('11.6_Outliers-Incineration'!K$5:K$500,MATCH($F374,'11.6_Outliers-Incineration'!$F$5:$F$500,0)),""),"")</f>
        <v>2019</v>
      </c>
      <c r="AD374" s="14" t="str">
        <f>IFERROR(IF(INDEX('11.6_Outliers-Incineration'!$N$5:$N$500,MATCH($F374,'11.6_Outliers-Incineration'!$F$5:$F$500,0))&lt;&gt;"N",
INDEX('11.6_Outliers-Incineration'!L$5:L$500,MATCH($F374,'11.6_Outliers-Incineration'!$F$5:$F$500,0)),""),"")</f>
        <v>UNSD_009</v>
      </c>
      <c r="AE374" s="14">
        <v>100</v>
      </c>
      <c r="AF374" s="8">
        <v>2019</v>
      </c>
      <c r="AG374" s="14" t="s">
        <v>1985</v>
      </c>
      <c r="AI374" s="5"/>
      <c r="AJ374" s="5" t="s">
        <v>1569</v>
      </c>
      <c r="AK374" s="5">
        <f t="shared" si="5"/>
        <v>5</v>
      </c>
    </row>
    <row r="375" spans="1:37" x14ac:dyDescent="0.25">
      <c r="A375" s="5" t="s">
        <v>1986</v>
      </c>
      <c r="B375" s="5" t="s">
        <v>1067</v>
      </c>
      <c r="C375" s="5" t="s">
        <v>1066</v>
      </c>
      <c r="D375" s="5" t="s">
        <v>35</v>
      </c>
      <c r="E375" s="5" t="s">
        <v>1068</v>
      </c>
      <c r="F375" s="5" t="s">
        <v>2234</v>
      </c>
      <c r="G375" s="5">
        <v>1</v>
      </c>
      <c r="H375" s="5">
        <v>2</v>
      </c>
      <c r="I375" s="5" t="s">
        <v>2315</v>
      </c>
      <c r="J375" s="13" t="str">
        <f>IFERROR(IF(INDEX('11.1_Outliers-Generation'!$N$5:$N$500,MATCH($F375,'11.1_Outliers-Generation'!$F$5:$F$500,0))&lt;&gt;"N",
INDEX('11.1_Outliers-Generation'!J$5:J$500,MATCH($F375,'11.1_Outliers-Generation'!$F$5:$F$500,0)),""),"")</f>
        <v/>
      </c>
      <c r="K375" s="8" t="str">
        <f>IFERROR(IF(INDEX('11.1_Outliers-Generation'!$N$5:$N$500,MATCH($F375,'11.1_Outliers-Generation'!$F$5:$F$500,0))&lt;&gt;"N",
INDEX('11.1_Outliers-Generation'!K$5:K$500,MATCH($F375,'11.1_Outliers-Generation'!$F$5:$F$500,0)),""),"")</f>
        <v/>
      </c>
      <c r="L375" s="13" t="str">
        <f>IFERROR(IF(INDEX('11.1_Outliers-Generation'!$N$5:$N$500,MATCH($F375,'11.1_Outliers-Generation'!$F$5:$F$500,0))&lt;&gt;"N",
INDEX('11.1_Outliers-Generation'!L$5:L$500,MATCH($F375,'11.1_Outliers-Generation'!$F$5:$F$500,0)),""),"")</f>
        <v/>
      </c>
      <c r="M375" s="14">
        <f>IFERROR(IF(INDEX('11.2_Outliers-Collection_cov'!$N$5:$N$500,MATCH($F375,'11.2_Outliers-Collection_cov'!$F$5:$F$500,0))&lt;&gt;"N",
INDEX('11.2_Outliers-Collection_cov'!J$5:J$500,MATCH($F375,'11.2_Outliers-Collection_cov'!$F$5:$F$500,0)),""),"")</f>
        <v>100</v>
      </c>
      <c r="N375" s="8">
        <f>IFERROR(IF(INDEX('11.2_Outliers-Collection_cov'!$N$5:$N$500,MATCH($F375,'11.2_Outliers-Collection_cov'!$F$5:$F$500,0))&lt;&gt;"N",
INDEX('11.2_Outliers-Collection_cov'!K$5:K$500,MATCH($F375,'11.2_Outliers-Collection_cov'!$F$5:$F$500,0)),""),"")</f>
        <v>2019</v>
      </c>
      <c r="O375" s="13" t="str">
        <f>IFERROR(IF(INDEX('11.2_Outliers-Collection_cov'!$N$5:$N$500,MATCH($F375,'11.2_Outliers-Collection_cov'!$F$5:$F$500,0))&lt;&gt;"N",
INDEX('11.2_Outliers-Collection_cov'!L$5:L$500,MATCH($F375,'11.2_Outliers-Collection_cov'!$F$5:$F$500,0)),""),"")</f>
        <v>UNSD_010</v>
      </c>
      <c r="P375" s="14" t="str">
        <f>IFERROR(IF(INDEX('11.3_Outliers-Plastic'!$N$5:$N$500,MATCH($F375,'11.3_Outliers-Plastic'!$F$5:$F$500,0))&lt;&gt;"N",
INDEX('11.3_Outliers-Plastic'!J$5:J$500,MATCH($F375,'11.3_Outliers-Plastic'!$F$5:$F$500,0)),""),"")</f>
        <v/>
      </c>
      <c r="Q375" s="8" t="str">
        <f>IFERROR(IF(INDEX('11.3_Outliers-Plastic'!$N$5:$N$500,MATCH($F375,'11.3_Outliers-Plastic'!$F$5:$F$500,0))&lt;&gt;"N",
INDEX('11.3_Outliers-Plastic'!K$5:K$500,MATCH($F375,'11.3_Outliers-Plastic'!$F$5:$F$500,0)),""),"")</f>
        <v/>
      </c>
      <c r="R375" s="14" t="str">
        <f>IFERROR(IF(INDEX('11.3_Outliers-Plastic'!$N$5:$N$500,MATCH($F375,'11.3_Outliers-Plastic'!$F$5:$F$500,0))&lt;&gt;"N",
INDEX('11.3_Outliers-Plastic'!L$5:L$500,MATCH($F375,'11.3_Outliers-Plastic'!$F$5:$F$500,0)),""),"")</f>
        <v/>
      </c>
      <c r="S375" s="12"/>
      <c r="T375" s="5"/>
      <c r="U375" s="5" t="s">
        <v>1569</v>
      </c>
      <c r="V375" s="14">
        <f>IFERROR(IF(INDEX('11.5_Outliers-Other_recovery'!$N$5:$N$500,MATCH($F375,'11.5_Outliers-Other_recovery'!$F$5:$F$500,0))&lt;&gt;"N",
INDEX('11.5_Outliers-Other_recovery'!J$5:J$500,MATCH($F375,'11.5_Outliers-Other_recovery'!$F$5:$F$500,0)),""),"")</f>
        <v>0</v>
      </c>
      <c r="W375" s="8">
        <f>IFERROR(IF(INDEX('11.5_Outliers-Other_recovery'!$N$5:$N$500,MATCH($F375,'11.5_Outliers-Other_recovery'!$F$5:$F$500,0))&lt;&gt;"N",
INDEX('11.5_Outliers-Other_recovery'!K$5:K$500,MATCH($F375,'11.5_Outliers-Other_recovery'!$F$5:$F$500,0)),""),"")</f>
        <v>2019</v>
      </c>
      <c r="X375" s="14" t="str">
        <f>IFERROR(IF(INDEX('11.5_Outliers-Other_recovery'!$N$5:$N$500,MATCH($F375,'11.5_Outliers-Other_recovery'!$F$5:$F$500,0))&lt;&gt;"N",
INDEX('11.5_Outliers-Other_recovery'!L$5:L$500,MATCH($F375,'11.5_Outliers-Other_recovery'!$F$5:$F$500,0)),""),"")</f>
        <v>UNSD_010</v>
      </c>
      <c r="Y375" s="14">
        <f>IFERROR(IF(INDEX('11.4_Outliers-Formal_dry_recy'!$N$5:$N$500,MATCH($F375,'11.4_Outliers-Formal_dry_recy'!$F$5:$F$500,0))&lt;&gt;"N",
INDEX('11.4_Outliers-Formal_dry_recy'!J$5:J$500,MATCH($F375,'11.4_Outliers-Formal_dry_recy'!$F$5:$F$500,0)),""),"")</f>
        <v>0</v>
      </c>
      <c r="Z375" s="8">
        <f>IFERROR(IF(INDEX('11.4_Outliers-Formal_dry_recy'!$N$5:$N$500,MATCH($F375,'11.4_Outliers-Formal_dry_recy'!$F$5:$F$500,0))&lt;&gt;"N",
INDEX('11.4_Outliers-Formal_dry_recy'!K$5:K$500,MATCH($F375,'11.4_Outliers-Formal_dry_recy'!$F$5:$F$500,0)),""),"")</f>
        <v>2019</v>
      </c>
      <c r="AA375" s="14" t="str">
        <f>IFERROR(IF(INDEX('11.4_Outliers-Formal_dry_recy'!$N$5:$N$500,MATCH($F375,'11.4_Outliers-Formal_dry_recy'!$F$5:$F$500,0))&lt;&gt;"N",
INDEX('11.4_Outliers-Formal_dry_recy'!L$5:L$500,MATCH($F375,'11.4_Outliers-Formal_dry_recy'!$F$5:$F$500,0)),""),"")</f>
        <v>UNSD_010</v>
      </c>
      <c r="AB375" s="14">
        <f>IFERROR(IF(INDEX('11.6_Outliers-Incineration'!$N$5:$N$500,MATCH($F375,'11.6_Outliers-Incineration'!$F$5:$F$500,0))&lt;&gt;"N",
INDEX('11.6_Outliers-Incineration'!J$5:J$500,MATCH($F375,'11.6_Outliers-Incineration'!$F$5:$F$500,0)),""),"")</f>
        <v>0</v>
      </c>
      <c r="AC375" s="8">
        <f>IFERROR(IF(INDEX('11.6_Outliers-Incineration'!$N$5:$N$500,MATCH($F375,'11.6_Outliers-Incineration'!$F$5:$F$500,0))&lt;&gt;"N",
INDEX('11.6_Outliers-Incineration'!K$5:K$500,MATCH($F375,'11.6_Outliers-Incineration'!$F$5:$F$500,0)),""),"")</f>
        <v>2019</v>
      </c>
      <c r="AD375" s="14" t="str">
        <f>IFERROR(IF(INDEX('11.6_Outliers-Incineration'!$N$5:$N$500,MATCH($F375,'11.6_Outliers-Incineration'!$F$5:$F$500,0))&lt;&gt;"N",
INDEX('11.6_Outliers-Incineration'!L$5:L$500,MATCH($F375,'11.6_Outliers-Incineration'!$F$5:$F$500,0)),""),"")</f>
        <v>UNSD_010</v>
      </c>
      <c r="AE375" s="14">
        <v>100</v>
      </c>
      <c r="AF375" s="8">
        <v>2019</v>
      </c>
      <c r="AG375" s="14" t="s">
        <v>1986</v>
      </c>
      <c r="AI375" s="5"/>
      <c r="AJ375" s="5" t="s">
        <v>1569</v>
      </c>
      <c r="AK375" s="5">
        <f t="shared" si="5"/>
        <v>5</v>
      </c>
    </row>
    <row r="376" spans="1:37" x14ac:dyDescent="0.25">
      <c r="A376" s="5" t="s">
        <v>1987</v>
      </c>
      <c r="B376" s="5" t="s">
        <v>1067</v>
      </c>
      <c r="C376" s="5" t="s">
        <v>1066</v>
      </c>
      <c r="D376" s="5" t="s">
        <v>35</v>
      </c>
      <c r="E376" s="5" t="s">
        <v>2136</v>
      </c>
      <c r="F376" s="5" t="s">
        <v>2235</v>
      </c>
      <c r="G376" s="5">
        <v>1</v>
      </c>
      <c r="H376" s="5">
        <v>1</v>
      </c>
      <c r="I376" s="5" t="s">
        <v>2316</v>
      </c>
      <c r="J376" s="13">
        <f>IFERROR(IF(INDEX('11.1_Outliers-Generation'!$N$5:$N$500,MATCH($F376,'11.1_Outliers-Generation'!$F$5:$F$500,0))&lt;&gt;"N",
INDEX('11.1_Outliers-Generation'!J$5:J$500,MATCH($F376,'11.1_Outliers-Generation'!$F$5:$F$500,0)),""),"")</f>
        <v>0.81869236899024789</v>
      </c>
      <c r="K376" s="8">
        <f>IFERROR(IF(INDEX('11.1_Outliers-Generation'!$N$5:$N$500,MATCH($F376,'11.1_Outliers-Generation'!$F$5:$F$500,0))&lt;&gt;"N",
INDEX('11.1_Outliers-Generation'!K$5:K$500,MATCH($F376,'11.1_Outliers-Generation'!$F$5:$F$500,0)),""),"")</f>
        <v>2019</v>
      </c>
      <c r="L376" s="13" t="str">
        <f>IFERROR(IF(INDEX('11.1_Outliers-Generation'!$N$5:$N$500,MATCH($F376,'11.1_Outliers-Generation'!$F$5:$F$500,0))&lt;&gt;"N",
INDEX('11.1_Outliers-Generation'!L$5:L$500,MATCH($F376,'11.1_Outliers-Generation'!$F$5:$F$500,0)),""),"")</f>
        <v>UNSD_011</v>
      </c>
      <c r="M376" s="14">
        <f>IFERROR(IF(INDEX('11.2_Outliers-Collection_cov'!$N$5:$N$500,MATCH($F376,'11.2_Outliers-Collection_cov'!$F$5:$F$500,0))&lt;&gt;"N",
INDEX('11.2_Outliers-Collection_cov'!J$5:J$500,MATCH($F376,'11.2_Outliers-Collection_cov'!$F$5:$F$500,0)),""),"")</f>
        <v>100</v>
      </c>
      <c r="N376" s="8">
        <f>IFERROR(IF(INDEX('11.2_Outliers-Collection_cov'!$N$5:$N$500,MATCH($F376,'11.2_Outliers-Collection_cov'!$F$5:$F$500,0))&lt;&gt;"N",
INDEX('11.2_Outliers-Collection_cov'!K$5:K$500,MATCH($F376,'11.2_Outliers-Collection_cov'!$F$5:$F$500,0)),""),"")</f>
        <v>2019</v>
      </c>
      <c r="O376" s="13" t="str">
        <f>IFERROR(IF(INDEX('11.2_Outliers-Collection_cov'!$N$5:$N$500,MATCH($F376,'11.2_Outliers-Collection_cov'!$F$5:$F$500,0))&lt;&gt;"N",
INDEX('11.2_Outliers-Collection_cov'!L$5:L$500,MATCH($F376,'11.2_Outliers-Collection_cov'!$F$5:$F$500,0)),""),"")</f>
        <v>UNSD_011</v>
      </c>
      <c r="P376" s="14" t="str">
        <f>IFERROR(IF(INDEX('11.3_Outliers-Plastic'!$N$5:$N$500,MATCH($F376,'11.3_Outliers-Plastic'!$F$5:$F$500,0))&lt;&gt;"N",
INDEX('11.3_Outliers-Plastic'!J$5:J$500,MATCH($F376,'11.3_Outliers-Plastic'!$F$5:$F$500,0)),""),"")</f>
        <v/>
      </c>
      <c r="Q376" s="8" t="str">
        <f>IFERROR(IF(INDEX('11.3_Outliers-Plastic'!$N$5:$N$500,MATCH($F376,'11.3_Outliers-Plastic'!$F$5:$F$500,0))&lt;&gt;"N",
INDEX('11.3_Outliers-Plastic'!K$5:K$500,MATCH($F376,'11.3_Outliers-Plastic'!$F$5:$F$500,0)),""),"")</f>
        <v/>
      </c>
      <c r="R376" s="14" t="str">
        <f>IFERROR(IF(INDEX('11.3_Outliers-Plastic'!$N$5:$N$500,MATCH($F376,'11.3_Outliers-Plastic'!$F$5:$F$500,0))&lt;&gt;"N",
INDEX('11.3_Outliers-Plastic'!L$5:L$500,MATCH($F376,'11.3_Outliers-Plastic'!$F$5:$F$500,0)),""),"")</f>
        <v/>
      </c>
      <c r="S376" s="12"/>
      <c r="T376" s="5"/>
      <c r="U376" s="5" t="s">
        <v>1569</v>
      </c>
      <c r="V376" s="14">
        <f>IFERROR(IF(INDEX('11.5_Outliers-Other_recovery'!$N$5:$N$500,MATCH($F376,'11.5_Outliers-Other_recovery'!$F$5:$F$500,0))&lt;&gt;"N",
INDEX('11.5_Outliers-Other_recovery'!J$5:J$500,MATCH($F376,'11.5_Outliers-Other_recovery'!$F$5:$F$500,0)),""),"")</f>
        <v>0</v>
      </c>
      <c r="W376" s="8">
        <f>IFERROR(IF(INDEX('11.5_Outliers-Other_recovery'!$N$5:$N$500,MATCH($F376,'11.5_Outliers-Other_recovery'!$F$5:$F$500,0))&lt;&gt;"N",
INDEX('11.5_Outliers-Other_recovery'!K$5:K$500,MATCH($F376,'11.5_Outliers-Other_recovery'!$F$5:$F$500,0)),""),"")</f>
        <v>2019</v>
      </c>
      <c r="X376" s="14" t="str">
        <f>IFERROR(IF(INDEX('11.5_Outliers-Other_recovery'!$N$5:$N$500,MATCH($F376,'11.5_Outliers-Other_recovery'!$F$5:$F$500,0))&lt;&gt;"N",
INDEX('11.5_Outliers-Other_recovery'!L$5:L$500,MATCH($F376,'11.5_Outliers-Other_recovery'!$F$5:$F$500,0)),""),"")</f>
        <v>UNSD_011</v>
      </c>
      <c r="Y376" s="14">
        <f>IFERROR(IF(INDEX('11.4_Outliers-Formal_dry_recy'!$N$5:$N$500,MATCH($F376,'11.4_Outliers-Formal_dry_recy'!$F$5:$F$500,0))&lt;&gt;"N",
INDEX('11.4_Outliers-Formal_dry_recy'!J$5:J$500,MATCH($F376,'11.4_Outliers-Formal_dry_recy'!$F$5:$F$500,0)),""),"")</f>
        <v>0</v>
      </c>
      <c r="Z376" s="8">
        <f>IFERROR(IF(INDEX('11.4_Outliers-Formal_dry_recy'!$N$5:$N$500,MATCH($F376,'11.4_Outliers-Formal_dry_recy'!$F$5:$F$500,0))&lt;&gt;"N",
INDEX('11.4_Outliers-Formal_dry_recy'!K$5:K$500,MATCH($F376,'11.4_Outliers-Formal_dry_recy'!$F$5:$F$500,0)),""),"")</f>
        <v>2019</v>
      </c>
      <c r="AA376" s="14" t="str">
        <f>IFERROR(IF(INDEX('11.4_Outliers-Formal_dry_recy'!$N$5:$N$500,MATCH($F376,'11.4_Outliers-Formal_dry_recy'!$F$5:$F$500,0))&lt;&gt;"N",
INDEX('11.4_Outliers-Formal_dry_recy'!L$5:L$500,MATCH($F376,'11.4_Outliers-Formal_dry_recy'!$F$5:$F$500,0)),""),"")</f>
        <v>UNSD_011</v>
      </c>
      <c r="AB376" s="14">
        <f>IFERROR(IF(INDEX('11.6_Outliers-Incineration'!$N$5:$N$500,MATCH($F376,'11.6_Outliers-Incineration'!$F$5:$F$500,0))&lt;&gt;"N",
INDEX('11.6_Outliers-Incineration'!J$5:J$500,MATCH($F376,'11.6_Outliers-Incineration'!$F$5:$F$500,0)),""),"")</f>
        <v>0</v>
      </c>
      <c r="AC376" s="8">
        <f>IFERROR(IF(INDEX('11.6_Outliers-Incineration'!$N$5:$N$500,MATCH($F376,'11.6_Outliers-Incineration'!$F$5:$F$500,0))&lt;&gt;"N",
INDEX('11.6_Outliers-Incineration'!K$5:K$500,MATCH($F376,'11.6_Outliers-Incineration'!$F$5:$F$500,0)),""),"")</f>
        <v>2019</v>
      </c>
      <c r="AD376" s="14" t="str">
        <f>IFERROR(IF(INDEX('11.6_Outliers-Incineration'!$N$5:$N$500,MATCH($F376,'11.6_Outliers-Incineration'!$F$5:$F$500,0))&lt;&gt;"N",
INDEX('11.6_Outliers-Incineration'!L$5:L$500,MATCH($F376,'11.6_Outliers-Incineration'!$F$5:$F$500,0)),""),"")</f>
        <v>UNSD_011</v>
      </c>
      <c r="AE376" s="14">
        <v>100</v>
      </c>
      <c r="AF376" s="8">
        <v>2019</v>
      </c>
      <c r="AG376" s="14" t="s">
        <v>1987</v>
      </c>
      <c r="AI376" s="5"/>
      <c r="AJ376" s="5" t="s">
        <v>1569</v>
      </c>
      <c r="AK376" s="5">
        <f t="shared" si="5"/>
        <v>6</v>
      </c>
    </row>
    <row r="377" spans="1:37" x14ac:dyDescent="0.25">
      <c r="A377" s="5" t="s">
        <v>1989</v>
      </c>
      <c r="B377" s="5" t="s">
        <v>1074</v>
      </c>
      <c r="C377" s="5" t="s">
        <v>1073</v>
      </c>
      <c r="D377" s="5" t="s">
        <v>1038</v>
      </c>
      <c r="E377" s="5" t="s">
        <v>2137</v>
      </c>
      <c r="F377" s="5" t="s">
        <v>2236</v>
      </c>
      <c r="G377" s="5">
        <v>2</v>
      </c>
      <c r="H377" s="5">
        <v>1</v>
      </c>
      <c r="I377" s="5" t="s">
        <v>2318</v>
      </c>
      <c r="J377" s="13" t="str">
        <f>IFERROR(IF(INDEX('11.1_Outliers-Generation'!$N$5:$N$500,MATCH($F377,'11.1_Outliers-Generation'!$F$5:$F$500,0))&lt;&gt;"N",
INDEX('11.1_Outliers-Generation'!J$5:J$500,MATCH($F377,'11.1_Outliers-Generation'!$F$5:$F$500,0)),""),"")</f>
        <v/>
      </c>
      <c r="K377" s="8" t="str">
        <f>IFERROR(IF(INDEX('11.1_Outliers-Generation'!$N$5:$N$500,MATCH($F377,'11.1_Outliers-Generation'!$F$5:$F$500,0))&lt;&gt;"N",
INDEX('11.1_Outliers-Generation'!K$5:K$500,MATCH($F377,'11.1_Outliers-Generation'!$F$5:$F$500,0)),""),"")</f>
        <v/>
      </c>
      <c r="L377" s="13" t="str">
        <f>IFERROR(IF(INDEX('11.1_Outliers-Generation'!$N$5:$N$500,MATCH($F377,'11.1_Outliers-Generation'!$F$5:$F$500,0))&lt;&gt;"N",
INDEX('11.1_Outliers-Generation'!L$5:L$500,MATCH($F377,'11.1_Outliers-Generation'!$F$5:$F$500,0)),""),"")</f>
        <v/>
      </c>
      <c r="M377" s="14" t="str">
        <f>IFERROR(IF(INDEX('11.2_Outliers-Collection_cov'!$N$5:$N$500,MATCH($F377,'11.2_Outliers-Collection_cov'!$F$5:$F$500,0))&lt;&gt;"N",
INDEX('11.2_Outliers-Collection_cov'!J$5:J$500,MATCH($F377,'11.2_Outliers-Collection_cov'!$F$5:$F$500,0)),""),"")</f>
        <v/>
      </c>
      <c r="N377" s="8" t="str">
        <f>IFERROR(IF(INDEX('11.2_Outliers-Collection_cov'!$N$5:$N$500,MATCH($F377,'11.2_Outliers-Collection_cov'!$F$5:$F$500,0))&lt;&gt;"N",
INDEX('11.2_Outliers-Collection_cov'!K$5:K$500,MATCH($F377,'11.2_Outliers-Collection_cov'!$F$5:$F$500,0)),""),"")</f>
        <v/>
      </c>
      <c r="O377" s="13" t="str">
        <f>IFERROR(IF(INDEX('11.2_Outliers-Collection_cov'!$N$5:$N$500,MATCH($F377,'11.2_Outliers-Collection_cov'!$F$5:$F$500,0))&lt;&gt;"N",
INDEX('11.2_Outliers-Collection_cov'!L$5:L$500,MATCH($F377,'11.2_Outliers-Collection_cov'!$F$5:$F$500,0)),""),"")</f>
        <v/>
      </c>
      <c r="P377" s="14" t="str">
        <f>IFERROR(IF(INDEX('11.3_Outliers-Plastic'!$N$5:$N$500,MATCH($F377,'11.3_Outliers-Plastic'!$F$5:$F$500,0))&lt;&gt;"N",
INDEX('11.3_Outliers-Plastic'!J$5:J$500,MATCH($F377,'11.3_Outliers-Plastic'!$F$5:$F$500,0)),""),"")</f>
        <v/>
      </c>
      <c r="Q377" s="8" t="str">
        <f>IFERROR(IF(INDEX('11.3_Outliers-Plastic'!$N$5:$N$500,MATCH($F377,'11.3_Outliers-Plastic'!$F$5:$F$500,0))&lt;&gt;"N",
INDEX('11.3_Outliers-Plastic'!K$5:K$500,MATCH($F377,'11.3_Outliers-Plastic'!$F$5:$F$500,0)),""),"")</f>
        <v/>
      </c>
      <c r="R377" s="14" t="str">
        <f>IFERROR(IF(INDEX('11.3_Outliers-Plastic'!$N$5:$N$500,MATCH($F377,'11.3_Outliers-Plastic'!$F$5:$F$500,0))&lt;&gt;"N",
INDEX('11.3_Outliers-Plastic'!L$5:L$500,MATCH($F377,'11.3_Outliers-Plastic'!$F$5:$F$500,0)),""),"")</f>
        <v/>
      </c>
      <c r="S377" s="12"/>
      <c r="T377" s="5"/>
      <c r="U377" s="5" t="s">
        <v>1569</v>
      </c>
      <c r="V377" s="14">
        <f>IFERROR(IF(INDEX('11.5_Outliers-Other_recovery'!$N$5:$N$500,MATCH($F377,'11.5_Outliers-Other_recovery'!$F$5:$F$500,0))&lt;&gt;"N",
INDEX('11.5_Outliers-Other_recovery'!J$5:J$500,MATCH($F377,'11.5_Outliers-Other_recovery'!$F$5:$F$500,0)),""),"")</f>
        <v>0</v>
      </c>
      <c r="W377" s="8">
        <f>IFERROR(IF(INDEX('11.5_Outliers-Other_recovery'!$N$5:$N$500,MATCH($F377,'11.5_Outliers-Other_recovery'!$F$5:$F$500,0))&lt;&gt;"N",
INDEX('11.5_Outliers-Other_recovery'!K$5:K$500,MATCH($F377,'11.5_Outliers-Other_recovery'!$F$5:$F$500,0)),""),"")</f>
        <v>2017</v>
      </c>
      <c r="X377" s="14" t="str">
        <f>IFERROR(IF(INDEX('11.5_Outliers-Other_recovery'!$N$5:$N$500,MATCH($F377,'11.5_Outliers-Other_recovery'!$F$5:$F$500,0))&lt;&gt;"N",
INDEX('11.5_Outliers-Other_recovery'!L$5:L$500,MATCH($F377,'11.5_Outliers-Other_recovery'!$F$5:$F$500,0)),""),"")</f>
        <v>UNSD_013</v>
      </c>
      <c r="Y377" s="14">
        <f>IFERROR(IF(INDEX('11.4_Outliers-Formal_dry_recy'!$N$5:$N$500,MATCH($F377,'11.4_Outliers-Formal_dry_recy'!$F$5:$F$500,0))&lt;&gt;"N",
INDEX('11.4_Outliers-Formal_dry_recy'!J$5:J$500,MATCH($F377,'11.4_Outliers-Formal_dry_recy'!$F$5:$F$500,0)),""),"")</f>
        <v>0</v>
      </c>
      <c r="Z377" s="8">
        <f>IFERROR(IF(INDEX('11.4_Outliers-Formal_dry_recy'!$N$5:$N$500,MATCH($F377,'11.4_Outliers-Formal_dry_recy'!$F$5:$F$500,0))&lt;&gt;"N",
INDEX('11.4_Outliers-Formal_dry_recy'!K$5:K$500,MATCH($F377,'11.4_Outliers-Formal_dry_recy'!$F$5:$F$500,0)),""),"")</f>
        <v>2017</v>
      </c>
      <c r="AA377" s="14" t="str">
        <f>IFERROR(IF(INDEX('11.4_Outliers-Formal_dry_recy'!$N$5:$N$500,MATCH($F377,'11.4_Outliers-Formal_dry_recy'!$F$5:$F$500,0))&lt;&gt;"N",
INDEX('11.4_Outliers-Formal_dry_recy'!L$5:L$500,MATCH($F377,'11.4_Outliers-Formal_dry_recy'!$F$5:$F$500,0)),""),"")</f>
        <v>UNSD_013</v>
      </c>
      <c r="AB377" s="14">
        <f>IFERROR(IF(INDEX('11.6_Outliers-Incineration'!$N$5:$N$500,MATCH($F377,'11.6_Outliers-Incineration'!$F$5:$F$500,0))&lt;&gt;"N",
INDEX('11.6_Outliers-Incineration'!J$5:J$500,MATCH($F377,'11.6_Outliers-Incineration'!$F$5:$F$500,0)),""),"")</f>
        <v>0</v>
      </c>
      <c r="AC377" s="8">
        <f>IFERROR(IF(INDEX('11.6_Outliers-Incineration'!$N$5:$N$500,MATCH($F377,'11.6_Outliers-Incineration'!$F$5:$F$500,0))&lt;&gt;"N",
INDEX('11.6_Outliers-Incineration'!K$5:K$500,MATCH($F377,'11.6_Outliers-Incineration'!$F$5:$F$500,0)),""),"")</f>
        <v>2017</v>
      </c>
      <c r="AD377" s="14" t="str">
        <f>IFERROR(IF(INDEX('11.6_Outliers-Incineration'!$N$5:$N$500,MATCH($F377,'11.6_Outliers-Incineration'!$F$5:$F$500,0))&lt;&gt;"N",
INDEX('11.6_Outliers-Incineration'!L$5:L$500,MATCH($F377,'11.6_Outliers-Incineration'!$F$5:$F$500,0)),""),"")</f>
        <v>UNSD_013</v>
      </c>
      <c r="AE377" s="14">
        <v>0</v>
      </c>
      <c r="AF377" s="8">
        <v>2017</v>
      </c>
      <c r="AG377" s="14" t="s">
        <v>1989</v>
      </c>
      <c r="AI377" s="5"/>
      <c r="AJ377" s="5" t="s">
        <v>1569</v>
      </c>
      <c r="AK377" s="5">
        <f t="shared" si="5"/>
        <v>4</v>
      </c>
    </row>
    <row r="378" spans="1:37" x14ac:dyDescent="0.25">
      <c r="A378" s="5" t="s">
        <v>1990</v>
      </c>
      <c r="B378" s="5" t="s">
        <v>1074</v>
      </c>
      <c r="C378" s="5" t="s">
        <v>1073</v>
      </c>
      <c r="D378" s="5" t="s">
        <v>1038</v>
      </c>
      <c r="E378" s="5" t="s">
        <v>2138</v>
      </c>
      <c r="F378" s="5" t="s">
        <v>2237</v>
      </c>
      <c r="G378" s="5">
        <v>2</v>
      </c>
      <c r="H378" s="5">
        <v>1</v>
      </c>
      <c r="I378" s="5" t="s">
        <v>2319</v>
      </c>
      <c r="J378" s="13" t="str">
        <f>IFERROR(IF(INDEX('11.1_Outliers-Generation'!$N$5:$N$500,MATCH($F378,'11.1_Outliers-Generation'!$F$5:$F$500,0))&lt;&gt;"N",
INDEX('11.1_Outliers-Generation'!J$5:J$500,MATCH($F378,'11.1_Outliers-Generation'!$F$5:$F$500,0)),""),"")</f>
        <v/>
      </c>
      <c r="K378" s="8" t="str">
        <f>IFERROR(IF(INDEX('11.1_Outliers-Generation'!$N$5:$N$500,MATCH($F378,'11.1_Outliers-Generation'!$F$5:$F$500,0))&lt;&gt;"N",
INDEX('11.1_Outliers-Generation'!K$5:K$500,MATCH($F378,'11.1_Outliers-Generation'!$F$5:$F$500,0)),""),"")</f>
        <v/>
      </c>
      <c r="L378" s="13" t="str">
        <f>IFERROR(IF(INDEX('11.1_Outliers-Generation'!$N$5:$N$500,MATCH($F378,'11.1_Outliers-Generation'!$F$5:$F$500,0))&lt;&gt;"N",
INDEX('11.1_Outliers-Generation'!L$5:L$500,MATCH($F378,'11.1_Outliers-Generation'!$F$5:$F$500,0)),""),"")</f>
        <v/>
      </c>
      <c r="M378" s="14" t="str">
        <f>IFERROR(IF(INDEX('11.2_Outliers-Collection_cov'!$N$5:$N$500,MATCH($F378,'11.2_Outliers-Collection_cov'!$F$5:$F$500,0))&lt;&gt;"N",
INDEX('11.2_Outliers-Collection_cov'!J$5:J$500,MATCH($F378,'11.2_Outliers-Collection_cov'!$F$5:$F$500,0)),""),"")</f>
        <v/>
      </c>
      <c r="N378" s="8" t="str">
        <f>IFERROR(IF(INDEX('11.2_Outliers-Collection_cov'!$N$5:$N$500,MATCH($F378,'11.2_Outliers-Collection_cov'!$F$5:$F$500,0))&lt;&gt;"N",
INDEX('11.2_Outliers-Collection_cov'!K$5:K$500,MATCH($F378,'11.2_Outliers-Collection_cov'!$F$5:$F$500,0)),""),"")</f>
        <v/>
      </c>
      <c r="O378" s="13" t="str">
        <f>IFERROR(IF(INDEX('11.2_Outliers-Collection_cov'!$N$5:$N$500,MATCH($F378,'11.2_Outliers-Collection_cov'!$F$5:$F$500,0))&lt;&gt;"N",
INDEX('11.2_Outliers-Collection_cov'!L$5:L$500,MATCH($F378,'11.2_Outliers-Collection_cov'!$F$5:$F$500,0)),""),"")</f>
        <v/>
      </c>
      <c r="P378" s="14" t="str">
        <f>IFERROR(IF(INDEX('11.3_Outliers-Plastic'!$N$5:$N$500,MATCH($F378,'11.3_Outliers-Plastic'!$F$5:$F$500,0))&lt;&gt;"N",
INDEX('11.3_Outliers-Plastic'!J$5:J$500,MATCH($F378,'11.3_Outliers-Plastic'!$F$5:$F$500,0)),""),"")</f>
        <v/>
      </c>
      <c r="Q378" s="8" t="str">
        <f>IFERROR(IF(INDEX('11.3_Outliers-Plastic'!$N$5:$N$500,MATCH($F378,'11.3_Outliers-Plastic'!$F$5:$F$500,0))&lt;&gt;"N",
INDEX('11.3_Outliers-Plastic'!K$5:K$500,MATCH($F378,'11.3_Outliers-Plastic'!$F$5:$F$500,0)),""),"")</f>
        <v/>
      </c>
      <c r="R378" s="14" t="str">
        <f>IFERROR(IF(INDEX('11.3_Outliers-Plastic'!$N$5:$N$500,MATCH($F378,'11.3_Outliers-Plastic'!$F$5:$F$500,0))&lt;&gt;"N",
INDEX('11.3_Outliers-Plastic'!L$5:L$500,MATCH($F378,'11.3_Outliers-Plastic'!$F$5:$F$500,0)),""),"")</f>
        <v/>
      </c>
      <c r="S378" s="12"/>
      <c r="T378" s="5"/>
      <c r="U378" s="5" t="s">
        <v>1569</v>
      </c>
      <c r="V378" s="14">
        <f>IFERROR(IF(INDEX('11.5_Outliers-Other_recovery'!$N$5:$N$500,MATCH($F378,'11.5_Outliers-Other_recovery'!$F$5:$F$500,0))&lt;&gt;"N",
INDEX('11.5_Outliers-Other_recovery'!J$5:J$500,MATCH($F378,'11.5_Outliers-Other_recovery'!$F$5:$F$500,0)),""),"")</f>
        <v>0</v>
      </c>
      <c r="W378" s="8">
        <f>IFERROR(IF(INDEX('11.5_Outliers-Other_recovery'!$N$5:$N$500,MATCH($F378,'11.5_Outliers-Other_recovery'!$F$5:$F$500,0))&lt;&gt;"N",
INDEX('11.5_Outliers-Other_recovery'!K$5:K$500,MATCH($F378,'11.5_Outliers-Other_recovery'!$F$5:$F$500,0)),""),"")</f>
        <v>2017</v>
      </c>
      <c r="X378" s="14" t="str">
        <f>IFERROR(IF(INDEX('11.5_Outliers-Other_recovery'!$N$5:$N$500,MATCH($F378,'11.5_Outliers-Other_recovery'!$F$5:$F$500,0))&lt;&gt;"N",
INDEX('11.5_Outliers-Other_recovery'!L$5:L$500,MATCH($F378,'11.5_Outliers-Other_recovery'!$F$5:$F$500,0)),""),"")</f>
        <v>UNSD_014</v>
      </c>
      <c r="Y378" s="14">
        <f>IFERROR(IF(INDEX('11.4_Outliers-Formal_dry_recy'!$N$5:$N$500,MATCH($F378,'11.4_Outliers-Formal_dry_recy'!$F$5:$F$500,0))&lt;&gt;"N",
INDEX('11.4_Outliers-Formal_dry_recy'!J$5:J$500,MATCH($F378,'11.4_Outliers-Formal_dry_recy'!$F$5:$F$500,0)),""),"")</f>
        <v>0</v>
      </c>
      <c r="Z378" s="8">
        <f>IFERROR(IF(INDEX('11.4_Outliers-Formal_dry_recy'!$N$5:$N$500,MATCH($F378,'11.4_Outliers-Formal_dry_recy'!$F$5:$F$500,0))&lt;&gt;"N",
INDEX('11.4_Outliers-Formal_dry_recy'!K$5:K$500,MATCH($F378,'11.4_Outliers-Formal_dry_recy'!$F$5:$F$500,0)),""),"")</f>
        <v>2017</v>
      </c>
      <c r="AA378" s="14" t="str">
        <f>IFERROR(IF(INDEX('11.4_Outliers-Formal_dry_recy'!$N$5:$N$500,MATCH($F378,'11.4_Outliers-Formal_dry_recy'!$F$5:$F$500,0))&lt;&gt;"N",
INDEX('11.4_Outliers-Formal_dry_recy'!L$5:L$500,MATCH($F378,'11.4_Outliers-Formal_dry_recy'!$F$5:$F$500,0)),""),"")</f>
        <v>UNSD_014</v>
      </c>
      <c r="AB378" s="14">
        <f>IFERROR(IF(INDEX('11.6_Outliers-Incineration'!$N$5:$N$500,MATCH($F378,'11.6_Outliers-Incineration'!$F$5:$F$500,0))&lt;&gt;"N",
INDEX('11.6_Outliers-Incineration'!J$5:J$500,MATCH($F378,'11.6_Outliers-Incineration'!$F$5:$F$500,0)),""),"")</f>
        <v>0</v>
      </c>
      <c r="AC378" s="8">
        <f>IFERROR(IF(INDEX('11.6_Outliers-Incineration'!$N$5:$N$500,MATCH($F378,'11.6_Outliers-Incineration'!$F$5:$F$500,0))&lt;&gt;"N",
INDEX('11.6_Outliers-Incineration'!K$5:K$500,MATCH($F378,'11.6_Outliers-Incineration'!$F$5:$F$500,0)),""),"")</f>
        <v>2017</v>
      </c>
      <c r="AD378" s="14" t="str">
        <f>IFERROR(IF(INDEX('11.6_Outliers-Incineration'!$N$5:$N$500,MATCH($F378,'11.6_Outliers-Incineration'!$F$5:$F$500,0))&lt;&gt;"N",
INDEX('11.6_Outliers-Incineration'!L$5:L$500,MATCH($F378,'11.6_Outliers-Incineration'!$F$5:$F$500,0)),""),"")</f>
        <v>UNSD_014</v>
      </c>
      <c r="AE378" s="14">
        <v>0</v>
      </c>
      <c r="AF378" s="8">
        <v>2017</v>
      </c>
      <c r="AG378" s="14" t="s">
        <v>1990</v>
      </c>
      <c r="AI378" s="5"/>
      <c r="AJ378" s="5" t="s">
        <v>1569</v>
      </c>
      <c r="AK378" s="5">
        <f t="shared" si="5"/>
        <v>4</v>
      </c>
    </row>
    <row r="379" spans="1:37" x14ac:dyDescent="0.25">
      <c r="A379" s="5" t="s">
        <v>1993</v>
      </c>
      <c r="B379" s="5" t="s">
        <v>1095</v>
      </c>
      <c r="C379" s="5" t="s">
        <v>1094</v>
      </c>
      <c r="D379" s="5" t="s">
        <v>1038</v>
      </c>
      <c r="E379" s="5" t="s">
        <v>2139</v>
      </c>
      <c r="F379" s="5" t="s">
        <v>2239</v>
      </c>
      <c r="G379" s="5">
        <v>3</v>
      </c>
      <c r="H379" s="5">
        <v>1</v>
      </c>
      <c r="I379" s="5" t="s">
        <v>2322</v>
      </c>
      <c r="J379" s="13">
        <f>IFERROR(IF(INDEX('11.1_Outliers-Generation'!$N$5:$N$500,MATCH($F379,'11.1_Outliers-Generation'!$F$5:$F$500,0))&lt;&gt;"N",
INDEX('11.1_Outliers-Generation'!J$5:J$500,MATCH($F379,'11.1_Outliers-Generation'!$F$5:$F$500,0)),""),"")</f>
        <v>0.69224667693296238</v>
      </c>
      <c r="K379" s="8">
        <f>IFERROR(IF(INDEX('11.1_Outliers-Generation'!$N$5:$N$500,MATCH($F379,'11.1_Outliers-Generation'!$F$5:$F$500,0))&lt;&gt;"N",
INDEX('11.1_Outliers-Generation'!K$5:K$500,MATCH($F379,'11.1_Outliers-Generation'!$F$5:$F$500,0)),""),"")</f>
        <v>2009</v>
      </c>
      <c r="L379" s="13" t="str">
        <f>IFERROR(IF(INDEX('11.1_Outliers-Generation'!$N$5:$N$500,MATCH($F379,'11.1_Outliers-Generation'!$F$5:$F$500,0))&lt;&gt;"N",
INDEX('11.1_Outliers-Generation'!L$5:L$500,MATCH($F379,'11.1_Outliers-Generation'!$F$5:$F$500,0)),""),"")</f>
        <v>UNSD_018</v>
      </c>
      <c r="M379" s="14">
        <f>IFERROR(IF(INDEX('11.2_Outliers-Collection_cov'!$N$5:$N$500,MATCH($F379,'11.2_Outliers-Collection_cov'!$F$5:$F$500,0))&lt;&gt;"N",
INDEX('11.2_Outliers-Collection_cov'!J$5:J$500,MATCH($F379,'11.2_Outliers-Collection_cov'!$F$5:$F$500,0)),""),"")</f>
        <v>85</v>
      </c>
      <c r="N379" s="8">
        <f>IFERROR(IF(INDEX('11.2_Outliers-Collection_cov'!$N$5:$N$500,MATCH($F379,'11.2_Outliers-Collection_cov'!$F$5:$F$500,0))&lt;&gt;"N",
INDEX('11.2_Outliers-Collection_cov'!K$5:K$500,MATCH($F379,'11.2_Outliers-Collection_cov'!$F$5:$F$500,0)),""),"")</f>
        <v>2009</v>
      </c>
      <c r="O379" s="13" t="str">
        <f>IFERROR(IF(INDEX('11.2_Outliers-Collection_cov'!$N$5:$N$500,MATCH($F379,'11.2_Outliers-Collection_cov'!$F$5:$F$500,0))&lt;&gt;"N",
INDEX('11.2_Outliers-Collection_cov'!L$5:L$500,MATCH($F379,'11.2_Outliers-Collection_cov'!$F$5:$F$500,0)),""),"")</f>
        <v>UNSD_018</v>
      </c>
      <c r="P379" s="14" t="str">
        <f>IFERROR(IF(INDEX('11.3_Outliers-Plastic'!$N$5:$N$500,MATCH($F379,'11.3_Outliers-Plastic'!$F$5:$F$500,0))&lt;&gt;"N",
INDEX('11.3_Outliers-Plastic'!J$5:J$500,MATCH($F379,'11.3_Outliers-Plastic'!$F$5:$F$500,0)),""),"")</f>
        <v/>
      </c>
      <c r="Q379" s="8" t="str">
        <f>IFERROR(IF(INDEX('11.3_Outliers-Plastic'!$N$5:$N$500,MATCH($F379,'11.3_Outliers-Plastic'!$F$5:$F$500,0))&lt;&gt;"N",
INDEX('11.3_Outliers-Plastic'!K$5:K$500,MATCH($F379,'11.3_Outliers-Plastic'!$F$5:$F$500,0)),""),"")</f>
        <v/>
      </c>
      <c r="R379" s="14" t="str">
        <f>IFERROR(IF(INDEX('11.3_Outliers-Plastic'!$N$5:$N$500,MATCH($F379,'11.3_Outliers-Plastic'!$F$5:$F$500,0))&lt;&gt;"N",
INDEX('11.3_Outliers-Plastic'!L$5:L$500,MATCH($F379,'11.3_Outliers-Plastic'!$F$5:$F$500,0)),""),"")</f>
        <v/>
      </c>
      <c r="S379" s="12"/>
      <c r="T379" s="5"/>
      <c r="U379" s="5" t="s">
        <v>1569</v>
      </c>
      <c r="V379" s="14">
        <f>IFERROR(IF(INDEX('11.5_Outliers-Other_recovery'!$N$5:$N$500,MATCH($F379,'11.5_Outliers-Other_recovery'!$F$5:$F$500,0))&lt;&gt;"N",
INDEX('11.5_Outliers-Other_recovery'!J$5:J$500,MATCH($F379,'11.5_Outliers-Other_recovery'!$F$5:$F$500,0)),""),"")</f>
        <v>4.0293042292418075</v>
      </c>
      <c r="W379" s="8">
        <f>IFERROR(IF(INDEX('11.5_Outliers-Other_recovery'!$N$5:$N$500,MATCH($F379,'11.5_Outliers-Other_recovery'!$F$5:$F$500,0))&lt;&gt;"N",
INDEX('11.5_Outliers-Other_recovery'!K$5:K$500,MATCH($F379,'11.5_Outliers-Other_recovery'!$F$5:$F$500,0)),""),"")</f>
        <v>2009</v>
      </c>
      <c r="X379" s="14" t="str">
        <f>IFERROR(IF(INDEX('11.5_Outliers-Other_recovery'!$N$5:$N$500,MATCH($F379,'11.5_Outliers-Other_recovery'!$F$5:$F$500,0))&lt;&gt;"N",
INDEX('11.5_Outliers-Other_recovery'!L$5:L$500,MATCH($F379,'11.5_Outliers-Other_recovery'!$F$5:$F$500,0)),""),"")</f>
        <v>UNSD_018</v>
      </c>
      <c r="Y379" s="14">
        <f>IFERROR(IF(INDEX('11.4_Outliers-Formal_dry_recy'!$N$5:$N$500,MATCH($F379,'11.4_Outliers-Formal_dry_recy'!$F$5:$F$500,0))&lt;&gt;"N",
INDEX('11.4_Outliers-Formal_dry_recy'!J$5:J$500,MATCH($F379,'11.4_Outliers-Formal_dry_recy'!$F$5:$F$500,0)),""),"")</f>
        <v>0</v>
      </c>
      <c r="Z379" s="8">
        <f>IFERROR(IF(INDEX('11.4_Outliers-Formal_dry_recy'!$N$5:$N$500,MATCH($F379,'11.4_Outliers-Formal_dry_recy'!$F$5:$F$500,0))&lt;&gt;"N",
INDEX('11.4_Outliers-Formal_dry_recy'!K$5:K$500,MATCH($F379,'11.4_Outliers-Formal_dry_recy'!$F$5:$F$500,0)),""),"")</f>
        <v>2009</v>
      </c>
      <c r="AA379" s="14" t="str">
        <f>IFERROR(IF(INDEX('11.4_Outliers-Formal_dry_recy'!$N$5:$N$500,MATCH($F379,'11.4_Outliers-Formal_dry_recy'!$F$5:$F$500,0))&lt;&gt;"N",
INDEX('11.4_Outliers-Formal_dry_recy'!L$5:L$500,MATCH($F379,'11.4_Outliers-Formal_dry_recy'!$F$5:$F$500,0)),""),"")</f>
        <v>UNSD_018</v>
      </c>
      <c r="AB379" s="14">
        <f>IFERROR(IF(INDEX('11.6_Outliers-Incineration'!$N$5:$N$500,MATCH($F379,'11.6_Outliers-Incineration'!$F$5:$F$500,0))&lt;&gt;"N",
INDEX('11.6_Outliers-Incineration'!J$5:J$500,MATCH($F379,'11.6_Outliers-Incineration'!$F$5:$F$500,0)),""),"")</f>
        <v>0</v>
      </c>
      <c r="AC379" s="8">
        <f>IFERROR(IF(INDEX('11.6_Outliers-Incineration'!$N$5:$N$500,MATCH($F379,'11.6_Outliers-Incineration'!$F$5:$F$500,0))&lt;&gt;"N",
INDEX('11.6_Outliers-Incineration'!K$5:K$500,MATCH($F379,'11.6_Outliers-Incineration'!$F$5:$F$500,0)),""),"")</f>
        <v>2009</v>
      </c>
      <c r="AD379" s="14" t="str">
        <f>IFERROR(IF(INDEX('11.6_Outliers-Incineration'!$N$5:$N$500,MATCH($F379,'11.6_Outliers-Incineration'!$F$5:$F$500,0))&lt;&gt;"N",
INDEX('11.6_Outliers-Incineration'!L$5:L$500,MATCH($F379,'11.6_Outliers-Incineration'!$F$5:$F$500,0)),""),"")</f>
        <v>UNSD_018</v>
      </c>
      <c r="AE379" s="14">
        <v>100</v>
      </c>
      <c r="AF379" s="8">
        <v>2009</v>
      </c>
      <c r="AG379" s="14" t="s">
        <v>1993</v>
      </c>
      <c r="AI379" s="5"/>
      <c r="AJ379" s="5" t="s">
        <v>1569</v>
      </c>
      <c r="AK379" s="5">
        <f t="shared" si="5"/>
        <v>6</v>
      </c>
    </row>
    <row r="380" spans="1:37" x14ac:dyDescent="0.25">
      <c r="A380" s="5" t="s">
        <v>1996</v>
      </c>
      <c r="B380" s="5" t="s">
        <v>1103</v>
      </c>
      <c r="C380" s="5" t="s">
        <v>1102</v>
      </c>
      <c r="D380" s="5" t="s">
        <v>1038</v>
      </c>
      <c r="E380" s="5" t="s">
        <v>2140</v>
      </c>
      <c r="F380" s="5" t="s">
        <v>2240</v>
      </c>
      <c r="G380" s="5">
        <v>1</v>
      </c>
      <c r="H380" s="5">
        <v>1</v>
      </c>
      <c r="I380" s="5" t="s">
        <v>2325</v>
      </c>
      <c r="J380" s="13" t="str">
        <f>IFERROR(IF(INDEX('11.1_Outliers-Generation'!$N$5:$N$500,MATCH($F380,'11.1_Outliers-Generation'!$F$5:$F$500,0))&lt;&gt;"N",
INDEX('11.1_Outliers-Generation'!J$5:J$500,MATCH($F380,'11.1_Outliers-Generation'!$F$5:$F$500,0)),""),"")</f>
        <v/>
      </c>
      <c r="K380" s="8" t="str">
        <f>IFERROR(IF(INDEX('11.1_Outliers-Generation'!$N$5:$N$500,MATCH($F380,'11.1_Outliers-Generation'!$F$5:$F$500,0))&lt;&gt;"N",
INDEX('11.1_Outliers-Generation'!K$5:K$500,MATCH($F380,'11.1_Outliers-Generation'!$F$5:$F$500,0)),""),"")</f>
        <v/>
      </c>
      <c r="L380" s="13" t="str">
        <f>IFERROR(IF(INDEX('11.1_Outliers-Generation'!$N$5:$N$500,MATCH($F380,'11.1_Outliers-Generation'!$F$5:$F$500,0))&lt;&gt;"N",
INDEX('11.1_Outliers-Generation'!L$5:L$500,MATCH($F380,'11.1_Outliers-Generation'!$F$5:$F$500,0)),""),"")</f>
        <v/>
      </c>
      <c r="M380" s="14">
        <f>IFERROR(IF(INDEX('11.2_Outliers-Collection_cov'!$N$5:$N$500,MATCH($F380,'11.2_Outliers-Collection_cov'!$F$5:$F$500,0))&lt;&gt;"N",
INDEX('11.2_Outliers-Collection_cov'!J$5:J$500,MATCH($F380,'11.2_Outliers-Collection_cov'!$F$5:$F$500,0)),""),"")</f>
        <v>100</v>
      </c>
      <c r="N380" s="8">
        <f>IFERROR(IF(INDEX('11.2_Outliers-Collection_cov'!$N$5:$N$500,MATCH($F380,'11.2_Outliers-Collection_cov'!$F$5:$F$500,0))&lt;&gt;"N",
INDEX('11.2_Outliers-Collection_cov'!K$5:K$500,MATCH($F380,'11.2_Outliers-Collection_cov'!$F$5:$F$500,0)),""),"")</f>
        <v>2017</v>
      </c>
      <c r="O380" s="13" t="str">
        <f>IFERROR(IF(INDEX('11.2_Outliers-Collection_cov'!$N$5:$N$500,MATCH($F380,'11.2_Outliers-Collection_cov'!$F$5:$F$500,0))&lt;&gt;"N",
INDEX('11.2_Outliers-Collection_cov'!L$5:L$500,MATCH($F380,'11.2_Outliers-Collection_cov'!$F$5:$F$500,0)),""),"")</f>
        <v>UNSD_021</v>
      </c>
      <c r="P380" s="14" t="str">
        <f>IFERROR(IF(INDEX('11.3_Outliers-Plastic'!$N$5:$N$500,MATCH($F380,'11.3_Outliers-Plastic'!$F$5:$F$500,0))&lt;&gt;"N",
INDEX('11.3_Outliers-Plastic'!J$5:J$500,MATCH($F380,'11.3_Outliers-Plastic'!$F$5:$F$500,0)),""),"")</f>
        <v/>
      </c>
      <c r="Q380" s="8" t="str">
        <f>IFERROR(IF(INDEX('11.3_Outliers-Plastic'!$N$5:$N$500,MATCH($F380,'11.3_Outliers-Plastic'!$F$5:$F$500,0))&lt;&gt;"N",
INDEX('11.3_Outliers-Plastic'!K$5:K$500,MATCH($F380,'11.3_Outliers-Plastic'!$F$5:$F$500,0)),""),"")</f>
        <v/>
      </c>
      <c r="R380" s="14" t="str">
        <f>IFERROR(IF(INDEX('11.3_Outliers-Plastic'!$N$5:$N$500,MATCH($F380,'11.3_Outliers-Plastic'!$F$5:$F$500,0))&lt;&gt;"N",
INDEX('11.3_Outliers-Plastic'!L$5:L$500,MATCH($F380,'11.3_Outliers-Plastic'!$F$5:$F$500,0)),""),"")</f>
        <v/>
      </c>
      <c r="S380" s="12"/>
      <c r="T380" s="5"/>
      <c r="U380" s="5" t="s">
        <v>1569</v>
      </c>
      <c r="V380" s="14">
        <f>IFERROR(IF(INDEX('11.5_Outliers-Other_recovery'!$N$5:$N$500,MATCH($F380,'11.5_Outliers-Other_recovery'!$F$5:$F$500,0))&lt;&gt;"N",
INDEX('11.5_Outliers-Other_recovery'!J$5:J$500,MATCH($F380,'11.5_Outliers-Other_recovery'!$F$5:$F$500,0)),""),"")</f>
        <v>0</v>
      </c>
      <c r="W380" s="8">
        <f>IFERROR(IF(INDEX('11.5_Outliers-Other_recovery'!$N$5:$N$500,MATCH($F380,'11.5_Outliers-Other_recovery'!$F$5:$F$500,0))&lt;&gt;"N",
INDEX('11.5_Outliers-Other_recovery'!K$5:K$500,MATCH($F380,'11.5_Outliers-Other_recovery'!$F$5:$F$500,0)),""),"")</f>
        <v>2017</v>
      </c>
      <c r="X380" s="14" t="str">
        <f>IFERROR(IF(INDEX('11.5_Outliers-Other_recovery'!$N$5:$N$500,MATCH($F380,'11.5_Outliers-Other_recovery'!$F$5:$F$500,0))&lt;&gt;"N",
INDEX('11.5_Outliers-Other_recovery'!L$5:L$500,MATCH($F380,'11.5_Outliers-Other_recovery'!$F$5:$F$500,0)),""),"")</f>
        <v>UNSD_021</v>
      </c>
      <c r="Y380" s="14">
        <f>IFERROR(IF(INDEX('11.4_Outliers-Formal_dry_recy'!$N$5:$N$500,MATCH($F380,'11.4_Outliers-Formal_dry_recy'!$F$5:$F$500,0))&lt;&gt;"N",
INDEX('11.4_Outliers-Formal_dry_recy'!J$5:J$500,MATCH($F380,'11.4_Outliers-Formal_dry_recy'!$F$5:$F$500,0)),""),"")</f>
        <v>0</v>
      </c>
      <c r="Z380" s="8">
        <f>IFERROR(IF(INDEX('11.4_Outliers-Formal_dry_recy'!$N$5:$N$500,MATCH($F380,'11.4_Outliers-Formal_dry_recy'!$F$5:$F$500,0))&lt;&gt;"N",
INDEX('11.4_Outliers-Formal_dry_recy'!K$5:K$500,MATCH($F380,'11.4_Outliers-Formal_dry_recy'!$F$5:$F$500,0)),""),"")</f>
        <v>2017</v>
      </c>
      <c r="AA380" s="14" t="str">
        <f>IFERROR(IF(INDEX('11.4_Outliers-Formal_dry_recy'!$N$5:$N$500,MATCH($F380,'11.4_Outliers-Formal_dry_recy'!$F$5:$F$500,0))&lt;&gt;"N",
INDEX('11.4_Outliers-Formal_dry_recy'!L$5:L$500,MATCH($F380,'11.4_Outliers-Formal_dry_recy'!$F$5:$F$500,0)),""),"")</f>
        <v>UNSD_021</v>
      </c>
      <c r="AB380" s="14">
        <f>IFERROR(IF(INDEX('11.6_Outliers-Incineration'!$N$5:$N$500,MATCH($F380,'11.6_Outliers-Incineration'!$F$5:$F$500,0))&lt;&gt;"N",
INDEX('11.6_Outliers-Incineration'!J$5:J$500,MATCH($F380,'11.6_Outliers-Incineration'!$F$5:$F$500,0)),""),"")</f>
        <v>0</v>
      </c>
      <c r="AC380" s="8">
        <f>IFERROR(IF(INDEX('11.6_Outliers-Incineration'!$N$5:$N$500,MATCH($F380,'11.6_Outliers-Incineration'!$F$5:$F$500,0))&lt;&gt;"N",
INDEX('11.6_Outliers-Incineration'!K$5:K$500,MATCH($F380,'11.6_Outliers-Incineration'!$F$5:$F$500,0)),""),"")</f>
        <v>2017</v>
      </c>
      <c r="AD380" s="14" t="str">
        <f>IFERROR(IF(INDEX('11.6_Outliers-Incineration'!$N$5:$N$500,MATCH($F380,'11.6_Outliers-Incineration'!$F$5:$F$500,0))&lt;&gt;"N",
INDEX('11.6_Outliers-Incineration'!L$5:L$500,MATCH($F380,'11.6_Outliers-Incineration'!$F$5:$F$500,0)),""),"")</f>
        <v>UNSD_021</v>
      </c>
      <c r="AE380" s="14">
        <v>0</v>
      </c>
      <c r="AF380" s="8">
        <v>2017</v>
      </c>
      <c r="AG380" s="14" t="s">
        <v>1996</v>
      </c>
      <c r="AI380" s="5"/>
      <c r="AJ380" s="5" t="s">
        <v>1569</v>
      </c>
      <c r="AK380" s="5">
        <f t="shared" si="5"/>
        <v>5</v>
      </c>
    </row>
    <row r="381" spans="1:37" x14ac:dyDescent="0.25">
      <c r="A381" s="5" t="s">
        <v>1998</v>
      </c>
      <c r="B381" s="5" t="s">
        <v>1108</v>
      </c>
      <c r="C381" s="5" t="s">
        <v>1107</v>
      </c>
      <c r="D381" s="5" t="s">
        <v>1038</v>
      </c>
      <c r="E381" s="5" t="s">
        <v>2142</v>
      </c>
      <c r="F381" s="5" t="s">
        <v>2241</v>
      </c>
      <c r="G381" s="5">
        <v>2</v>
      </c>
      <c r="H381" s="5">
        <v>1</v>
      </c>
      <c r="I381" s="5" t="s">
        <v>2326</v>
      </c>
      <c r="J381" s="13">
        <f>IFERROR(IF(INDEX('11.1_Outliers-Generation'!$N$5:$N$500,MATCH($F381,'11.1_Outliers-Generation'!$F$5:$F$500,0))&lt;&gt;"N",
INDEX('11.1_Outliers-Generation'!J$5:J$500,MATCH($F381,'11.1_Outliers-Generation'!$F$5:$F$500,0)),""),"")</f>
        <v>0.91417698239510647</v>
      </c>
      <c r="K381" s="8">
        <f>IFERROR(IF(INDEX('11.1_Outliers-Generation'!$N$5:$N$500,MATCH($F381,'11.1_Outliers-Generation'!$F$5:$F$500,0))&lt;&gt;"N",
INDEX('11.1_Outliers-Generation'!K$5:K$500,MATCH($F381,'11.1_Outliers-Generation'!$F$5:$F$500,0)),""),"")</f>
        <v>2012</v>
      </c>
      <c r="L381" s="13" t="str">
        <f>IFERROR(IF(INDEX('11.1_Outliers-Generation'!$N$5:$N$500,MATCH($F381,'11.1_Outliers-Generation'!$F$5:$F$500,0))&lt;&gt;"N",
INDEX('11.1_Outliers-Generation'!L$5:L$500,MATCH($F381,'11.1_Outliers-Generation'!$F$5:$F$500,0)),""),"")</f>
        <v>UNSD_023</v>
      </c>
      <c r="M381" s="14">
        <f>IFERROR(IF(INDEX('11.2_Outliers-Collection_cov'!$N$5:$N$500,MATCH($F381,'11.2_Outliers-Collection_cov'!$F$5:$F$500,0))&lt;&gt;"N",
INDEX('11.2_Outliers-Collection_cov'!J$5:J$500,MATCH($F381,'11.2_Outliers-Collection_cov'!$F$5:$F$500,0)),""),"")</f>
        <v>96.699996948242202</v>
      </c>
      <c r="N381" s="8">
        <f>IFERROR(IF(INDEX('11.2_Outliers-Collection_cov'!$N$5:$N$500,MATCH($F381,'11.2_Outliers-Collection_cov'!$F$5:$F$500,0))&lt;&gt;"N",
INDEX('11.2_Outliers-Collection_cov'!K$5:K$500,MATCH($F381,'11.2_Outliers-Collection_cov'!$F$5:$F$500,0)),""),"")</f>
        <v>2015</v>
      </c>
      <c r="O381" s="13" t="str">
        <f>IFERROR(IF(INDEX('11.2_Outliers-Collection_cov'!$N$5:$N$500,MATCH($F381,'11.2_Outliers-Collection_cov'!$F$5:$F$500,0))&lt;&gt;"N",
INDEX('11.2_Outliers-Collection_cov'!L$5:L$500,MATCH($F381,'11.2_Outliers-Collection_cov'!$F$5:$F$500,0)),""),"")</f>
        <v>UNSD_023</v>
      </c>
      <c r="P381" s="14" t="str">
        <f>IFERROR(IF(INDEX('11.3_Outliers-Plastic'!$N$5:$N$500,MATCH($F381,'11.3_Outliers-Plastic'!$F$5:$F$500,0))&lt;&gt;"N",
INDEX('11.3_Outliers-Plastic'!J$5:J$500,MATCH($F381,'11.3_Outliers-Plastic'!$F$5:$F$500,0)),""),"")</f>
        <v/>
      </c>
      <c r="Q381" s="8" t="str">
        <f>IFERROR(IF(INDEX('11.3_Outliers-Plastic'!$N$5:$N$500,MATCH($F381,'11.3_Outliers-Plastic'!$F$5:$F$500,0))&lt;&gt;"N",
INDEX('11.3_Outliers-Plastic'!K$5:K$500,MATCH($F381,'11.3_Outliers-Plastic'!$F$5:$F$500,0)),""),"")</f>
        <v/>
      </c>
      <c r="R381" s="14" t="str">
        <f>IFERROR(IF(INDEX('11.3_Outliers-Plastic'!$N$5:$N$500,MATCH($F381,'11.3_Outliers-Plastic'!$F$5:$F$500,0))&lt;&gt;"N",
INDEX('11.3_Outliers-Plastic'!L$5:L$500,MATCH($F381,'11.3_Outliers-Plastic'!$F$5:$F$500,0)),""),"")</f>
        <v/>
      </c>
      <c r="S381" s="12"/>
      <c r="T381" s="5"/>
      <c r="U381" s="5" t="s">
        <v>1569</v>
      </c>
      <c r="V381" s="14">
        <f>IFERROR(IF(INDEX('11.5_Outliers-Other_recovery'!$N$5:$N$500,MATCH($F381,'11.5_Outliers-Other_recovery'!$F$5:$F$500,0))&lt;&gt;"N",
INDEX('11.5_Outliers-Other_recovery'!J$5:J$500,MATCH($F381,'11.5_Outliers-Other_recovery'!$F$5:$F$500,0)),""),"")</f>
        <v>1.0442565429892739E-2</v>
      </c>
      <c r="W381" s="8">
        <f>IFERROR(IF(INDEX('11.5_Outliers-Other_recovery'!$N$5:$N$500,MATCH($F381,'11.5_Outliers-Other_recovery'!$F$5:$F$500,0))&lt;&gt;"N",
INDEX('11.5_Outliers-Other_recovery'!K$5:K$500,MATCH($F381,'11.5_Outliers-Other_recovery'!$F$5:$F$500,0)),""),"")</f>
        <v>2009</v>
      </c>
      <c r="X381" s="14" t="str">
        <f>IFERROR(IF(INDEX('11.5_Outliers-Other_recovery'!$N$5:$N$500,MATCH($F381,'11.5_Outliers-Other_recovery'!$F$5:$F$500,0))&lt;&gt;"N",
INDEX('11.5_Outliers-Other_recovery'!L$5:L$500,MATCH($F381,'11.5_Outliers-Other_recovery'!$F$5:$F$500,0)),""),"")</f>
        <v>UNSD_023</v>
      </c>
      <c r="Y381" s="14">
        <f>IFERROR(IF(INDEX('11.4_Outliers-Formal_dry_recy'!$N$5:$N$500,MATCH($F381,'11.4_Outliers-Formal_dry_recy'!$F$5:$F$500,0))&lt;&gt;"N",
INDEX('11.4_Outliers-Formal_dry_recy'!J$5:J$500,MATCH($F381,'11.4_Outliers-Formal_dry_recy'!$F$5:$F$500,0)),""),"")</f>
        <v>0</v>
      </c>
      <c r="Z381" s="8">
        <f>IFERROR(IF(INDEX('11.4_Outliers-Formal_dry_recy'!$N$5:$N$500,MATCH($F381,'11.4_Outliers-Formal_dry_recy'!$F$5:$F$500,0))&lt;&gt;"N",
INDEX('11.4_Outliers-Formal_dry_recy'!K$5:K$500,MATCH($F381,'11.4_Outliers-Formal_dry_recy'!$F$5:$F$500,0)),""),"")</f>
        <v>2012</v>
      </c>
      <c r="AA381" s="14" t="str">
        <f>IFERROR(IF(INDEX('11.4_Outliers-Formal_dry_recy'!$N$5:$N$500,MATCH($F381,'11.4_Outliers-Formal_dry_recy'!$F$5:$F$500,0))&lt;&gt;"N",
INDEX('11.4_Outliers-Formal_dry_recy'!L$5:L$500,MATCH($F381,'11.4_Outliers-Formal_dry_recy'!$F$5:$F$500,0)),""),"")</f>
        <v>UNSD_023</v>
      </c>
      <c r="AB381" s="14" t="str">
        <f>IFERROR(IF(INDEX('11.6_Outliers-Incineration'!$N$5:$N$500,MATCH($F381,'11.6_Outliers-Incineration'!$F$5:$F$500,0))&lt;&gt;"N",
INDEX('11.6_Outliers-Incineration'!J$5:J$500,MATCH($F381,'11.6_Outliers-Incineration'!$F$5:$F$500,0)),""),"")</f>
        <v/>
      </c>
      <c r="AC381" s="8" t="str">
        <f>IFERROR(IF(INDEX('11.6_Outliers-Incineration'!$N$5:$N$500,MATCH($F381,'11.6_Outliers-Incineration'!$F$5:$F$500,0))&lt;&gt;"N",
INDEX('11.6_Outliers-Incineration'!K$5:K$500,MATCH($F381,'11.6_Outliers-Incineration'!$F$5:$F$500,0)),""),"")</f>
        <v/>
      </c>
      <c r="AD381" s="14" t="str">
        <f>IFERROR(IF(INDEX('11.6_Outliers-Incineration'!$N$5:$N$500,MATCH($F381,'11.6_Outliers-Incineration'!$F$5:$F$500,0))&lt;&gt;"N",
INDEX('11.6_Outliers-Incineration'!L$5:L$500,MATCH($F381,'11.6_Outliers-Incineration'!$F$5:$F$500,0)),""),"")</f>
        <v/>
      </c>
      <c r="AE381" s="14">
        <v>0</v>
      </c>
      <c r="AF381" s="8">
        <v>2012</v>
      </c>
      <c r="AG381" s="14" t="s">
        <v>1998</v>
      </c>
      <c r="AI381" s="5"/>
      <c r="AJ381" s="5" t="s">
        <v>1569</v>
      </c>
      <c r="AK381" s="5">
        <f t="shared" ref="AK381:AK443" si="6">COUNT(AH381,AE381,AB381,Y381,V381,S381,P381,M381,J381)</f>
        <v>5</v>
      </c>
    </row>
    <row r="382" spans="1:37" x14ac:dyDescent="0.25">
      <c r="A382" s="5" t="s">
        <v>2001</v>
      </c>
      <c r="B382" s="5" t="s">
        <v>1108</v>
      </c>
      <c r="C382" s="5" t="s">
        <v>1107</v>
      </c>
      <c r="D382" s="5" t="s">
        <v>1038</v>
      </c>
      <c r="E382" s="5" t="s">
        <v>2145</v>
      </c>
      <c r="F382" s="5" t="s">
        <v>3213</v>
      </c>
      <c r="G382" s="5">
        <v>2</v>
      </c>
      <c r="H382" s="5">
        <v>1</v>
      </c>
      <c r="I382" s="5" t="s">
        <v>2326</v>
      </c>
      <c r="J382" s="13">
        <f>IFERROR(IF(INDEX('11.1_Outliers-Generation'!$N$5:$N$500,MATCH($F382,'11.1_Outliers-Generation'!$F$5:$F$500,0))&lt;&gt;"N",
INDEX('11.1_Outliers-Generation'!J$5:J$500,MATCH($F382,'11.1_Outliers-Generation'!$F$5:$F$500,0)),""),"")</f>
        <v>1.1189658986876023</v>
      </c>
      <c r="K382" s="8">
        <f>IFERROR(IF(INDEX('11.1_Outliers-Generation'!$N$5:$N$500,MATCH($F382,'11.1_Outliers-Generation'!$F$5:$F$500,0))&lt;&gt;"N",
INDEX('11.1_Outliers-Generation'!K$5:K$500,MATCH($F382,'11.1_Outliers-Generation'!$F$5:$F$500,0)),""),"")</f>
        <v>2014</v>
      </c>
      <c r="L382" s="13" t="str">
        <f>IFERROR(IF(INDEX('11.1_Outliers-Generation'!$N$5:$N$500,MATCH($F382,'11.1_Outliers-Generation'!$F$5:$F$500,0))&lt;&gt;"N",
INDEX('11.1_Outliers-Generation'!L$5:L$500,MATCH($F382,'11.1_Outliers-Generation'!$F$5:$F$500,0)),""),"")</f>
        <v>UNSD_026</v>
      </c>
      <c r="M382" s="14">
        <f>IFERROR(IF(INDEX('11.2_Outliers-Collection_cov'!$N$5:$N$500,MATCH($F382,'11.2_Outliers-Collection_cov'!$F$5:$F$500,0))&lt;&gt;"N",
INDEX('11.2_Outliers-Collection_cov'!J$5:J$500,MATCH($F382,'11.2_Outliers-Collection_cov'!$F$5:$F$500,0)),""),"")</f>
        <v>100</v>
      </c>
      <c r="N382" s="8">
        <f>IFERROR(IF(INDEX('11.2_Outliers-Collection_cov'!$N$5:$N$500,MATCH($F382,'11.2_Outliers-Collection_cov'!$F$5:$F$500,0))&lt;&gt;"N",
INDEX('11.2_Outliers-Collection_cov'!K$5:K$500,MATCH($F382,'11.2_Outliers-Collection_cov'!$F$5:$F$500,0)),""),"")</f>
        <v>2015</v>
      </c>
      <c r="O382" s="13" t="str">
        <f>IFERROR(IF(INDEX('11.2_Outliers-Collection_cov'!$N$5:$N$500,MATCH($F382,'11.2_Outliers-Collection_cov'!$F$5:$F$500,0))&lt;&gt;"N",
INDEX('11.2_Outliers-Collection_cov'!L$5:L$500,MATCH($F382,'11.2_Outliers-Collection_cov'!$F$5:$F$500,0)),""),"")</f>
        <v>UNSD_026</v>
      </c>
      <c r="P382" s="14" t="str">
        <f>IFERROR(IF(INDEX('11.3_Outliers-Plastic'!$N$5:$N$500,MATCH($F382,'11.3_Outliers-Plastic'!$F$5:$F$500,0))&lt;&gt;"N",
INDEX('11.3_Outliers-Plastic'!J$5:J$500,MATCH($F382,'11.3_Outliers-Plastic'!$F$5:$F$500,0)),""),"")</f>
        <v/>
      </c>
      <c r="Q382" s="8" t="str">
        <f>IFERROR(IF(INDEX('11.3_Outliers-Plastic'!$N$5:$N$500,MATCH($F382,'11.3_Outliers-Plastic'!$F$5:$F$500,0))&lt;&gt;"N",
INDEX('11.3_Outliers-Plastic'!K$5:K$500,MATCH($F382,'11.3_Outliers-Plastic'!$F$5:$F$500,0)),""),"")</f>
        <v/>
      </c>
      <c r="R382" s="14" t="str">
        <f>IFERROR(IF(INDEX('11.3_Outliers-Plastic'!$N$5:$N$500,MATCH($F382,'11.3_Outliers-Plastic'!$F$5:$F$500,0))&lt;&gt;"N",
INDEX('11.3_Outliers-Plastic'!L$5:L$500,MATCH($F382,'11.3_Outliers-Plastic'!$F$5:$F$500,0)),""),"")</f>
        <v/>
      </c>
      <c r="S382" s="12"/>
      <c r="T382" s="5"/>
      <c r="U382" s="5" t="s">
        <v>1569</v>
      </c>
      <c r="V382" s="14">
        <f>IFERROR(IF(INDEX('11.5_Outliers-Other_recovery'!$N$5:$N$500,MATCH($F382,'11.5_Outliers-Other_recovery'!$F$5:$F$500,0))&lt;&gt;"N",
INDEX('11.5_Outliers-Other_recovery'!J$5:J$500,MATCH($F382,'11.5_Outliers-Other_recovery'!$F$5:$F$500,0)),""),"")</f>
        <v>0.26700341841890435</v>
      </c>
      <c r="W382" s="8">
        <f>IFERROR(IF(INDEX('11.5_Outliers-Other_recovery'!$N$5:$N$500,MATCH($F382,'11.5_Outliers-Other_recovery'!$F$5:$F$500,0))&lt;&gt;"N",
INDEX('11.5_Outliers-Other_recovery'!K$5:K$500,MATCH($F382,'11.5_Outliers-Other_recovery'!$F$5:$F$500,0)),""),"")</f>
        <v>2015</v>
      </c>
      <c r="X382" s="14" t="str">
        <f>IFERROR(IF(INDEX('11.5_Outliers-Other_recovery'!$N$5:$N$500,MATCH($F382,'11.5_Outliers-Other_recovery'!$F$5:$F$500,0))&lt;&gt;"N",
INDEX('11.5_Outliers-Other_recovery'!L$5:L$500,MATCH($F382,'11.5_Outliers-Other_recovery'!$F$5:$F$500,0)),""),"")</f>
        <v>UNSD_026</v>
      </c>
      <c r="Y382" s="14">
        <f>IFERROR(IF(INDEX('11.4_Outliers-Formal_dry_recy'!$N$5:$N$500,MATCH($F382,'11.4_Outliers-Formal_dry_recy'!$F$5:$F$500,0))&lt;&gt;"N",
INDEX('11.4_Outliers-Formal_dry_recy'!J$5:J$500,MATCH($F382,'11.4_Outliers-Formal_dry_recy'!$F$5:$F$500,0)),""),"")</f>
        <v>0</v>
      </c>
      <c r="Z382" s="8">
        <f>IFERROR(IF(INDEX('11.4_Outliers-Formal_dry_recy'!$N$5:$N$500,MATCH($F382,'11.4_Outliers-Formal_dry_recy'!$F$5:$F$500,0))&lt;&gt;"N",
INDEX('11.4_Outliers-Formal_dry_recy'!K$5:K$500,MATCH($F382,'11.4_Outliers-Formal_dry_recy'!$F$5:$F$500,0)),""),"")</f>
        <v>2015</v>
      </c>
      <c r="AA382" s="14" t="str">
        <f>IFERROR(IF(INDEX('11.4_Outliers-Formal_dry_recy'!$N$5:$N$500,MATCH($F382,'11.4_Outliers-Formal_dry_recy'!$F$5:$F$500,0))&lt;&gt;"N",
INDEX('11.4_Outliers-Formal_dry_recy'!L$5:L$500,MATCH($F382,'11.4_Outliers-Formal_dry_recy'!$F$5:$F$500,0)),""),"")</f>
        <v>UNSD_026</v>
      </c>
      <c r="AB382" s="14">
        <f>IFERROR(IF(INDEX('11.6_Outliers-Incineration'!$N$5:$N$500,MATCH($F382,'11.6_Outliers-Incineration'!$F$5:$F$500,0))&lt;&gt;"N",
INDEX('11.6_Outliers-Incineration'!J$5:J$500,MATCH($F382,'11.6_Outliers-Incineration'!$F$5:$F$500,0)),""),"")</f>
        <v>0</v>
      </c>
      <c r="AC382" s="8">
        <f>IFERROR(IF(INDEX('11.6_Outliers-Incineration'!$N$5:$N$500,MATCH($F382,'11.6_Outliers-Incineration'!$F$5:$F$500,0))&lt;&gt;"N",
INDEX('11.6_Outliers-Incineration'!K$5:K$500,MATCH($F382,'11.6_Outliers-Incineration'!$F$5:$F$500,0)),""),"")</f>
        <v>2015</v>
      </c>
      <c r="AD382" s="14" t="str">
        <f>IFERROR(IF(INDEX('11.6_Outliers-Incineration'!$N$5:$N$500,MATCH($F382,'11.6_Outliers-Incineration'!$F$5:$F$500,0))&lt;&gt;"N",
INDEX('11.6_Outliers-Incineration'!L$5:L$500,MATCH($F382,'11.6_Outliers-Incineration'!$F$5:$F$500,0)),""),"")</f>
        <v>UNSD_026</v>
      </c>
      <c r="AE382" s="14">
        <v>0</v>
      </c>
      <c r="AF382" s="8">
        <v>2015</v>
      </c>
      <c r="AG382" s="14" t="s">
        <v>2001</v>
      </c>
      <c r="AI382" s="5"/>
      <c r="AJ382" s="5" t="s">
        <v>1569</v>
      </c>
      <c r="AK382" s="5">
        <f t="shared" si="6"/>
        <v>6</v>
      </c>
    </row>
    <row r="383" spans="1:37" x14ac:dyDescent="0.25">
      <c r="A383" s="5" t="s">
        <v>2004</v>
      </c>
      <c r="B383" s="5" t="s">
        <v>1516</v>
      </c>
      <c r="C383" s="5" t="s">
        <v>1687</v>
      </c>
      <c r="D383" s="5" t="s">
        <v>620</v>
      </c>
      <c r="E383" s="5" t="s">
        <v>2146</v>
      </c>
      <c r="F383" s="5" t="s">
        <v>2242</v>
      </c>
      <c r="G383" s="5">
        <v>1</v>
      </c>
      <c r="H383" s="5">
        <v>1</v>
      </c>
      <c r="I383" s="5" t="s">
        <v>2328</v>
      </c>
      <c r="J383" s="13">
        <f>IFERROR(IF(INDEX('11.1_Outliers-Generation'!$N$5:$N$500,MATCH($F383,'11.1_Outliers-Generation'!$F$5:$F$500,0))&lt;&gt;"N",
INDEX('11.1_Outliers-Generation'!J$5:J$500,MATCH($F383,'11.1_Outliers-Generation'!$F$5:$F$500,0)),""),"")</f>
        <v>1.2711424053003417</v>
      </c>
      <c r="K383" s="8">
        <f>IFERROR(IF(INDEX('11.1_Outliers-Generation'!$N$5:$N$500,MATCH($F383,'11.1_Outliers-Generation'!$F$5:$F$500,0))&lt;&gt;"N",
INDEX('11.1_Outliers-Generation'!K$5:K$500,MATCH($F383,'11.1_Outliers-Generation'!$F$5:$F$500,0)),""),"")</f>
        <v>2015</v>
      </c>
      <c r="L383" s="13" t="str">
        <f>IFERROR(IF(INDEX('11.1_Outliers-Generation'!$N$5:$N$500,MATCH($F383,'11.1_Outliers-Generation'!$F$5:$F$500,0))&lt;&gt;"N",
INDEX('11.1_Outliers-Generation'!L$5:L$500,MATCH($F383,'11.1_Outliers-Generation'!$F$5:$F$500,0)),""),"")</f>
        <v>UNSD_029</v>
      </c>
      <c r="M383" s="14">
        <f>IFERROR(IF(INDEX('11.2_Outliers-Collection_cov'!$N$5:$N$500,MATCH($F383,'11.2_Outliers-Collection_cov'!$F$5:$F$500,0))&lt;&gt;"N",
INDEX('11.2_Outliers-Collection_cov'!J$5:J$500,MATCH($F383,'11.2_Outliers-Collection_cov'!$F$5:$F$500,0)),""),"")</f>
        <v>100</v>
      </c>
      <c r="N383" s="8">
        <f>IFERROR(IF(INDEX('11.2_Outliers-Collection_cov'!$N$5:$N$500,MATCH($F383,'11.2_Outliers-Collection_cov'!$F$5:$F$500,0))&lt;&gt;"N",
INDEX('11.2_Outliers-Collection_cov'!K$5:K$500,MATCH($F383,'11.2_Outliers-Collection_cov'!$F$5:$F$500,0)),""),"")</f>
        <v>2015</v>
      </c>
      <c r="O383" s="13" t="str">
        <f>IFERROR(IF(INDEX('11.2_Outliers-Collection_cov'!$N$5:$N$500,MATCH($F383,'11.2_Outliers-Collection_cov'!$F$5:$F$500,0))&lt;&gt;"N",
INDEX('11.2_Outliers-Collection_cov'!L$5:L$500,MATCH($F383,'11.2_Outliers-Collection_cov'!$F$5:$F$500,0)),""),"")</f>
        <v>UNSD_029</v>
      </c>
      <c r="P383" s="14" t="str">
        <f>IFERROR(IF(INDEX('11.3_Outliers-Plastic'!$N$5:$N$500,MATCH($F383,'11.3_Outliers-Plastic'!$F$5:$F$500,0))&lt;&gt;"N",
INDEX('11.3_Outliers-Plastic'!J$5:J$500,MATCH($F383,'11.3_Outliers-Plastic'!$F$5:$F$500,0)),""),"")</f>
        <v/>
      </c>
      <c r="Q383" s="8" t="str">
        <f>IFERROR(IF(INDEX('11.3_Outliers-Plastic'!$N$5:$N$500,MATCH($F383,'11.3_Outliers-Plastic'!$F$5:$F$500,0))&lt;&gt;"N",
INDEX('11.3_Outliers-Plastic'!K$5:K$500,MATCH($F383,'11.3_Outliers-Plastic'!$F$5:$F$500,0)),""),"")</f>
        <v/>
      </c>
      <c r="R383" s="14" t="str">
        <f>IFERROR(IF(INDEX('11.3_Outliers-Plastic'!$N$5:$N$500,MATCH($F383,'11.3_Outliers-Plastic'!$F$5:$F$500,0))&lt;&gt;"N",
INDEX('11.3_Outliers-Plastic'!L$5:L$500,MATCH($F383,'11.3_Outliers-Plastic'!$F$5:$F$500,0)),""),"")</f>
        <v/>
      </c>
      <c r="S383" s="12"/>
      <c r="T383" s="5"/>
      <c r="U383" s="5" t="s">
        <v>1569</v>
      </c>
      <c r="V383" s="14">
        <f>IFERROR(IF(INDEX('11.5_Outliers-Other_recovery'!$N$5:$N$500,MATCH($F383,'11.5_Outliers-Other_recovery'!$F$5:$F$500,0))&lt;&gt;"N",
INDEX('11.5_Outliers-Other_recovery'!J$5:J$500,MATCH($F383,'11.5_Outliers-Other_recovery'!$F$5:$F$500,0)),""),"")</f>
        <v>0</v>
      </c>
      <c r="W383" s="8">
        <f>IFERROR(IF(INDEX('11.5_Outliers-Other_recovery'!$N$5:$N$500,MATCH($F383,'11.5_Outliers-Other_recovery'!$F$5:$F$500,0))&lt;&gt;"N",
INDEX('11.5_Outliers-Other_recovery'!K$5:K$500,MATCH($F383,'11.5_Outliers-Other_recovery'!$F$5:$F$500,0)),""),"")</f>
        <v>2015</v>
      </c>
      <c r="X383" s="14" t="str">
        <f>IFERROR(IF(INDEX('11.5_Outliers-Other_recovery'!$N$5:$N$500,MATCH($F383,'11.5_Outliers-Other_recovery'!$F$5:$F$500,0))&lt;&gt;"N",
INDEX('11.5_Outliers-Other_recovery'!L$5:L$500,MATCH($F383,'11.5_Outliers-Other_recovery'!$F$5:$F$500,0)),""),"")</f>
        <v>UNSD_029</v>
      </c>
      <c r="Y383" s="14">
        <f>IFERROR(IF(INDEX('11.4_Outliers-Formal_dry_recy'!$N$5:$N$500,MATCH($F383,'11.4_Outliers-Formal_dry_recy'!$F$5:$F$500,0))&lt;&gt;"N",
INDEX('11.4_Outliers-Formal_dry_recy'!J$5:J$500,MATCH($F383,'11.4_Outliers-Formal_dry_recy'!$F$5:$F$500,0)),""),"")</f>
        <v>0</v>
      </c>
      <c r="Z383" s="8">
        <f>IFERROR(IF(INDEX('11.4_Outliers-Formal_dry_recy'!$N$5:$N$500,MATCH($F383,'11.4_Outliers-Formal_dry_recy'!$F$5:$F$500,0))&lt;&gt;"N",
INDEX('11.4_Outliers-Formal_dry_recy'!K$5:K$500,MATCH($F383,'11.4_Outliers-Formal_dry_recy'!$F$5:$F$500,0)),""),"")</f>
        <v>2015</v>
      </c>
      <c r="AA383" s="14" t="str">
        <f>IFERROR(IF(INDEX('11.4_Outliers-Formal_dry_recy'!$N$5:$N$500,MATCH($F383,'11.4_Outliers-Formal_dry_recy'!$F$5:$F$500,0))&lt;&gt;"N",
INDEX('11.4_Outliers-Formal_dry_recy'!L$5:L$500,MATCH($F383,'11.4_Outliers-Formal_dry_recy'!$F$5:$F$500,0)),""),"")</f>
        <v>UNSD_029</v>
      </c>
      <c r="AB383" s="14">
        <f>IFERROR(IF(INDEX('11.6_Outliers-Incineration'!$N$5:$N$500,MATCH($F383,'11.6_Outliers-Incineration'!$F$5:$F$500,0))&lt;&gt;"N",
INDEX('11.6_Outliers-Incineration'!J$5:J$500,MATCH($F383,'11.6_Outliers-Incineration'!$F$5:$F$500,0)),""),"")</f>
        <v>0</v>
      </c>
      <c r="AC383" s="8">
        <f>IFERROR(IF(INDEX('11.6_Outliers-Incineration'!$N$5:$N$500,MATCH($F383,'11.6_Outliers-Incineration'!$F$5:$F$500,0))&lt;&gt;"N",
INDEX('11.6_Outliers-Incineration'!K$5:K$500,MATCH($F383,'11.6_Outliers-Incineration'!$F$5:$F$500,0)),""),"")</f>
        <v>2015</v>
      </c>
      <c r="AD383" s="14" t="str">
        <f>IFERROR(IF(INDEX('11.6_Outliers-Incineration'!$N$5:$N$500,MATCH($F383,'11.6_Outliers-Incineration'!$F$5:$F$500,0))&lt;&gt;"N",
INDEX('11.6_Outliers-Incineration'!L$5:L$500,MATCH($F383,'11.6_Outliers-Incineration'!$F$5:$F$500,0)),""),"")</f>
        <v>UNSD_029</v>
      </c>
      <c r="AE383" s="14">
        <v>0</v>
      </c>
      <c r="AF383" s="8">
        <v>2015</v>
      </c>
      <c r="AG383" s="14" t="s">
        <v>2004</v>
      </c>
      <c r="AI383" s="5"/>
      <c r="AJ383" s="5" t="s">
        <v>1569</v>
      </c>
      <c r="AK383" s="5">
        <f t="shared" si="6"/>
        <v>6</v>
      </c>
    </row>
    <row r="384" spans="1:37" x14ac:dyDescent="0.25">
      <c r="A384" s="5" t="s">
        <v>2005</v>
      </c>
      <c r="B384" s="5" t="s">
        <v>1516</v>
      </c>
      <c r="C384" s="5" t="s">
        <v>1687</v>
      </c>
      <c r="D384" s="5" t="s">
        <v>620</v>
      </c>
      <c r="E384" s="5" t="s">
        <v>2147</v>
      </c>
      <c r="F384" s="5" t="s">
        <v>2243</v>
      </c>
      <c r="G384" s="5">
        <v>1</v>
      </c>
      <c r="H384" s="5">
        <v>2</v>
      </c>
      <c r="I384" s="5" t="s">
        <v>2329</v>
      </c>
      <c r="J384" s="13">
        <f>IFERROR(IF(INDEX('11.1_Outliers-Generation'!$N$5:$N$500,MATCH($F384,'11.1_Outliers-Generation'!$F$5:$F$500,0))&lt;&gt;"N",
INDEX('11.1_Outliers-Generation'!J$5:J$500,MATCH($F384,'11.1_Outliers-Generation'!$F$5:$F$500,0)),""),"")</f>
        <v>0.98389864699733764</v>
      </c>
      <c r="K384" s="8">
        <f>IFERROR(IF(INDEX('11.1_Outliers-Generation'!$N$5:$N$500,MATCH($F384,'11.1_Outliers-Generation'!$F$5:$F$500,0))&lt;&gt;"N",
INDEX('11.1_Outliers-Generation'!K$5:K$500,MATCH($F384,'11.1_Outliers-Generation'!$F$5:$F$500,0)),""),"")</f>
        <v>2015</v>
      </c>
      <c r="L384" s="13" t="str">
        <f>IFERROR(IF(INDEX('11.1_Outliers-Generation'!$N$5:$N$500,MATCH($F384,'11.1_Outliers-Generation'!$F$5:$F$500,0))&lt;&gt;"N",
INDEX('11.1_Outliers-Generation'!L$5:L$500,MATCH($F384,'11.1_Outliers-Generation'!$F$5:$F$500,0)),""),"")</f>
        <v>UNSD_030</v>
      </c>
      <c r="M384" s="14">
        <f>IFERROR(IF(INDEX('11.2_Outliers-Collection_cov'!$N$5:$N$500,MATCH($F384,'11.2_Outliers-Collection_cov'!$F$5:$F$500,0))&lt;&gt;"N",
INDEX('11.2_Outliers-Collection_cov'!J$5:J$500,MATCH($F384,'11.2_Outliers-Collection_cov'!$F$5:$F$500,0)),""),"")</f>
        <v>99.800003051757798</v>
      </c>
      <c r="N384" s="8">
        <f>IFERROR(IF(INDEX('11.2_Outliers-Collection_cov'!$N$5:$N$500,MATCH($F384,'11.2_Outliers-Collection_cov'!$F$5:$F$500,0))&lt;&gt;"N",
INDEX('11.2_Outliers-Collection_cov'!K$5:K$500,MATCH($F384,'11.2_Outliers-Collection_cov'!$F$5:$F$500,0)),""),"")</f>
        <v>2015</v>
      </c>
      <c r="O384" s="13" t="str">
        <f>IFERROR(IF(INDEX('11.2_Outliers-Collection_cov'!$N$5:$N$500,MATCH($F384,'11.2_Outliers-Collection_cov'!$F$5:$F$500,0))&lt;&gt;"N",
INDEX('11.2_Outliers-Collection_cov'!L$5:L$500,MATCH($F384,'11.2_Outliers-Collection_cov'!$F$5:$F$500,0)),""),"")</f>
        <v>UNSD_030</v>
      </c>
      <c r="P384" s="14" t="str">
        <f>IFERROR(IF(INDEX('11.3_Outliers-Plastic'!$N$5:$N$500,MATCH($F384,'11.3_Outliers-Plastic'!$F$5:$F$500,0))&lt;&gt;"N",
INDEX('11.3_Outliers-Plastic'!J$5:J$500,MATCH($F384,'11.3_Outliers-Plastic'!$F$5:$F$500,0)),""),"")</f>
        <v/>
      </c>
      <c r="Q384" s="8" t="str">
        <f>IFERROR(IF(INDEX('11.3_Outliers-Plastic'!$N$5:$N$500,MATCH($F384,'11.3_Outliers-Plastic'!$F$5:$F$500,0))&lt;&gt;"N",
INDEX('11.3_Outliers-Plastic'!K$5:K$500,MATCH($F384,'11.3_Outliers-Plastic'!$F$5:$F$500,0)),""),"")</f>
        <v/>
      </c>
      <c r="R384" s="14" t="str">
        <f>IFERROR(IF(INDEX('11.3_Outliers-Plastic'!$N$5:$N$500,MATCH($F384,'11.3_Outliers-Plastic'!$F$5:$F$500,0))&lt;&gt;"N",
INDEX('11.3_Outliers-Plastic'!L$5:L$500,MATCH($F384,'11.3_Outliers-Plastic'!$F$5:$F$500,0)),""),"")</f>
        <v/>
      </c>
      <c r="S384" s="12"/>
      <c r="T384" s="5"/>
      <c r="U384" s="5" t="s">
        <v>1569</v>
      </c>
      <c r="V384" s="14">
        <f>IFERROR(IF(INDEX('11.5_Outliers-Other_recovery'!$N$5:$N$500,MATCH($F384,'11.5_Outliers-Other_recovery'!$F$5:$F$500,0))&lt;&gt;"N",
INDEX('11.5_Outliers-Other_recovery'!J$5:J$500,MATCH($F384,'11.5_Outliers-Other_recovery'!$F$5:$F$500,0)),""),"")</f>
        <v>0</v>
      </c>
      <c r="W384" s="8">
        <f>IFERROR(IF(INDEX('11.5_Outliers-Other_recovery'!$N$5:$N$500,MATCH($F384,'11.5_Outliers-Other_recovery'!$F$5:$F$500,0))&lt;&gt;"N",
INDEX('11.5_Outliers-Other_recovery'!K$5:K$500,MATCH($F384,'11.5_Outliers-Other_recovery'!$F$5:$F$500,0)),""),"")</f>
        <v>2015</v>
      </c>
      <c r="X384" s="14" t="str">
        <f>IFERROR(IF(INDEX('11.5_Outliers-Other_recovery'!$N$5:$N$500,MATCH($F384,'11.5_Outliers-Other_recovery'!$F$5:$F$500,0))&lt;&gt;"N",
INDEX('11.5_Outliers-Other_recovery'!L$5:L$500,MATCH($F384,'11.5_Outliers-Other_recovery'!$F$5:$F$500,0)),""),"")</f>
        <v>UNSD_030</v>
      </c>
      <c r="Y384" s="14">
        <f>IFERROR(IF(INDEX('11.4_Outliers-Formal_dry_recy'!$N$5:$N$500,MATCH($F384,'11.4_Outliers-Formal_dry_recy'!$F$5:$F$500,0))&lt;&gt;"N",
INDEX('11.4_Outliers-Formal_dry_recy'!J$5:J$500,MATCH($F384,'11.4_Outliers-Formal_dry_recy'!$F$5:$F$500,0)),""),"")</f>
        <v>0</v>
      </c>
      <c r="Z384" s="8">
        <f>IFERROR(IF(INDEX('11.4_Outliers-Formal_dry_recy'!$N$5:$N$500,MATCH($F384,'11.4_Outliers-Formal_dry_recy'!$F$5:$F$500,0))&lt;&gt;"N",
INDEX('11.4_Outliers-Formal_dry_recy'!K$5:K$500,MATCH($F384,'11.4_Outliers-Formal_dry_recy'!$F$5:$F$500,0)),""),"")</f>
        <v>2015</v>
      </c>
      <c r="AA384" s="14" t="str">
        <f>IFERROR(IF(INDEX('11.4_Outliers-Formal_dry_recy'!$N$5:$N$500,MATCH($F384,'11.4_Outliers-Formal_dry_recy'!$F$5:$F$500,0))&lt;&gt;"N",
INDEX('11.4_Outliers-Formal_dry_recy'!L$5:L$500,MATCH($F384,'11.4_Outliers-Formal_dry_recy'!$F$5:$F$500,0)),""),"")</f>
        <v>UNSD_030</v>
      </c>
      <c r="AB384" s="14">
        <f>IFERROR(IF(INDEX('11.6_Outliers-Incineration'!$N$5:$N$500,MATCH($F384,'11.6_Outliers-Incineration'!$F$5:$F$500,0))&lt;&gt;"N",
INDEX('11.6_Outliers-Incineration'!J$5:J$500,MATCH($F384,'11.6_Outliers-Incineration'!$F$5:$F$500,0)),""),"")</f>
        <v>0</v>
      </c>
      <c r="AC384" s="8">
        <f>IFERROR(IF(INDEX('11.6_Outliers-Incineration'!$N$5:$N$500,MATCH($F384,'11.6_Outliers-Incineration'!$F$5:$F$500,0))&lt;&gt;"N",
INDEX('11.6_Outliers-Incineration'!K$5:K$500,MATCH($F384,'11.6_Outliers-Incineration'!$F$5:$F$500,0)),""),"")</f>
        <v>2015</v>
      </c>
      <c r="AD384" s="14" t="str">
        <f>IFERROR(IF(INDEX('11.6_Outliers-Incineration'!$N$5:$N$500,MATCH($F384,'11.6_Outliers-Incineration'!$F$5:$F$500,0))&lt;&gt;"N",
INDEX('11.6_Outliers-Incineration'!L$5:L$500,MATCH($F384,'11.6_Outliers-Incineration'!$F$5:$F$500,0)),""),"")</f>
        <v>UNSD_030</v>
      </c>
      <c r="AE384" s="14">
        <v>100</v>
      </c>
      <c r="AF384" s="8">
        <v>2015</v>
      </c>
      <c r="AG384" s="14" t="s">
        <v>2005</v>
      </c>
      <c r="AI384" s="5"/>
      <c r="AJ384" s="5" t="s">
        <v>1569</v>
      </c>
      <c r="AK384" s="5">
        <f t="shared" si="6"/>
        <v>6</v>
      </c>
    </row>
    <row r="385" spans="1:37" x14ac:dyDescent="0.25">
      <c r="A385" s="5" t="s">
        <v>2006</v>
      </c>
      <c r="B385" s="5" t="s">
        <v>1516</v>
      </c>
      <c r="C385" s="5" t="s">
        <v>1687</v>
      </c>
      <c r="D385" s="5" t="s">
        <v>620</v>
      </c>
      <c r="E385" s="5" t="s">
        <v>2148</v>
      </c>
      <c r="F385" s="5" t="s">
        <v>2244</v>
      </c>
      <c r="G385" s="5">
        <v>1</v>
      </c>
      <c r="H385" s="5">
        <v>1</v>
      </c>
      <c r="J385" s="13">
        <f>IFERROR(IF(INDEX('11.1_Outliers-Generation'!$N$5:$N$500,MATCH($F385,'11.1_Outliers-Generation'!$F$5:$F$500,0))&lt;&gt;"N",
INDEX('11.1_Outliers-Generation'!J$5:J$500,MATCH($F385,'11.1_Outliers-Generation'!$F$5:$F$500,0)),""),"")</f>
        <v>0.73445601788777026</v>
      </c>
      <c r="K385" s="8">
        <f>IFERROR(IF(INDEX('11.1_Outliers-Generation'!$N$5:$N$500,MATCH($F385,'11.1_Outliers-Generation'!$F$5:$F$500,0))&lt;&gt;"N",
INDEX('11.1_Outliers-Generation'!K$5:K$500,MATCH($F385,'11.1_Outliers-Generation'!$F$5:$F$500,0)),""),"")</f>
        <v>2019</v>
      </c>
      <c r="L385" s="13" t="str">
        <f>IFERROR(IF(INDEX('11.1_Outliers-Generation'!$N$5:$N$500,MATCH($F385,'11.1_Outliers-Generation'!$F$5:$F$500,0))&lt;&gt;"N",
INDEX('11.1_Outliers-Generation'!L$5:L$500,MATCH($F385,'11.1_Outliers-Generation'!$F$5:$F$500,0)),""),"")</f>
        <v>UNSD_031</v>
      </c>
      <c r="M385" s="14">
        <f>IFERROR(IF(INDEX('11.2_Outliers-Collection_cov'!$N$5:$N$500,MATCH($F385,'11.2_Outliers-Collection_cov'!$F$5:$F$500,0))&lt;&gt;"N",
INDEX('11.2_Outliers-Collection_cov'!J$5:J$500,MATCH($F385,'11.2_Outliers-Collection_cov'!$F$5:$F$500,0)),""),"")</f>
        <v>100</v>
      </c>
      <c r="N385" s="8">
        <f>IFERROR(IF(INDEX('11.2_Outliers-Collection_cov'!$N$5:$N$500,MATCH($F385,'11.2_Outliers-Collection_cov'!$F$5:$F$500,0))&lt;&gt;"N",
INDEX('11.2_Outliers-Collection_cov'!K$5:K$500,MATCH($F385,'11.2_Outliers-Collection_cov'!$F$5:$F$500,0)),""),"")</f>
        <v>2019</v>
      </c>
      <c r="O385" s="13" t="str">
        <f>IFERROR(IF(INDEX('11.2_Outliers-Collection_cov'!$N$5:$N$500,MATCH($F385,'11.2_Outliers-Collection_cov'!$F$5:$F$500,0))&lt;&gt;"N",
INDEX('11.2_Outliers-Collection_cov'!L$5:L$500,MATCH($F385,'11.2_Outliers-Collection_cov'!$F$5:$F$500,0)),""),"")</f>
        <v>UNSD_031</v>
      </c>
      <c r="P385" s="14" t="str">
        <f>IFERROR(IF(INDEX('11.3_Outliers-Plastic'!$N$5:$N$500,MATCH($F385,'11.3_Outliers-Plastic'!$F$5:$F$500,0))&lt;&gt;"N",
INDEX('11.3_Outliers-Plastic'!J$5:J$500,MATCH($F385,'11.3_Outliers-Plastic'!$F$5:$F$500,0)),""),"")</f>
        <v/>
      </c>
      <c r="Q385" s="8" t="str">
        <f>IFERROR(IF(INDEX('11.3_Outliers-Plastic'!$N$5:$N$500,MATCH($F385,'11.3_Outliers-Plastic'!$F$5:$F$500,0))&lt;&gt;"N",
INDEX('11.3_Outliers-Plastic'!K$5:K$500,MATCH($F385,'11.3_Outliers-Plastic'!$F$5:$F$500,0)),""),"")</f>
        <v/>
      </c>
      <c r="R385" s="14" t="str">
        <f>IFERROR(IF(INDEX('11.3_Outliers-Plastic'!$N$5:$N$500,MATCH($F385,'11.3_Outliers-Plastic'!$F$5:$F$500,0))&lt;&gt;"N",
INDEX('11.3_Outliers-Plastic'!L$5:L$500,MATCH($F385,'11.3_Outliers-Plastic'!$F$5:$F$500,0)),""),"")</f>
        <v/>
      </c>
      <c r="S385" s="12"/>
      <c r="T385" s="5"/>
      <c r="U385" s="5" t="s">
        <v>1569</v>
      </c>
      <c r="V385" s="14">
        <f>IFERROR(IF(INDEX('11.5_Outliers-Other_recovery'!$N$5:$N$500,MATCH($F385,'11.5_Outliers-Other_recovery'!$F$5:$F$500,0))&lt;&gt;"N",
INDEX('11.5_Outliers-Other_recovery'!J$5:J$500,MATCH($F385,'11.5_Outliers-Other_recovery'!$F$5:$F$500,0)),""),"")</f>
        <v>0</v>
      </c>
      <c r="W385" s="8">
        <f>IFERROR(IF(INDEX('11.5_Outliers-Other_recovery'!$N$5:$N$500,MATCH($F385,'11.5_Outliers-Other_recovery'!$F$5:$F$500,0))&lt;&gt;"N",
INDEX('11.5_Outliers-Other_recovery'!K$5:K$500,MATCH($F385,'11.5_Outliers-Other_recovery'!$F$5:$F$500,0)),""),"")</f>
        <v>2015</v>
      </c>
      <c r="X385" s="14" t="str">
        <f>IFERROR(IF(INDEX('11.5_Outliers-Other_recovery'!$N$5:$N$500,MATCH($F385,'11.5_Outliers-Other_recovery'!$F$5:$F$500,0))&lt;&gt;"N",
INDEX('11.5_Outliers-Other_recovery'!L$5:L$500,MATCH($F385,'11.5_Outliers-Other_recovery'!$F$5:$F$500,0)),""),"")</f>
        <v>UNSD_031</v>
      </c>
      <c r="Y385" s="14">
        <f>IFERROR(IF(INDEX('11.4_Outliers-Formal_dry_recy'!$N$5:$N$500,MATCH($F385,'11.4_Outliers-Formal_dry_recy'!$F$5:$F$500,0))&lt;&gt;"N",
INDEX('11.4_Outliers-Formal_dry_recy'!J$5:J$500,MATCH($F385,'11.4_Outliers-Formal_dry_recy'!$F$5:$F$500,0)),""),"")</f>
        <v>0</v>
      </c>
      <c r="Z385" s="8">
        <f>IFERROR(IF(INDEX('11.4_Outliers-Formal_dry_recy'!$N$5:$N$500,MATCH($F385,'11.4_Outliers-Formal_dry_recy'!$F$5:$F$500,0))&lt;&gt;"N",
INDEX('11.4_Outliers-Formal_dry_recy'!K$5:K$500,MATCH($F385,'11.4_Outliers-Formal_dry_recy'!$F$5:$F$500,0)),""),"")</f>
        <v>2015</v>
      </c>
      <c r="AA385" s="14" t="str">
        <f>IFERROR(IF(INDEX('11.4_Outliers-Formal_dry_recy'!$N$5:$N$500,MATCH($F385,'11.4_Outliers-Formal_dry_recy'!$F$5:$F$500,0))&lt;&gt;"N",
INDEX('11.4_Outliers-Formal_dry_recy'!L$5:L$500,MATCH($F385,'11.4_Outliers-Formal_dry_recy'!$F$5:$F$500,0)),""),"")</f>
        <v>UNSD_031</v>
      </c>
      <c r="AB385" s="14">
        <f>IFERROR(IF(INDEX('11.6_Outliers-Incineration'!$N$5:$N$500,MATCH($F385,'11.6_Outliers-Incineration'!$F$5:$F$500,0))&lt;&gt;"N",
INDEX('11.6_Outliers-Incineration'!J$5:J$500,MATCH($F385,'11.6_Outliers-Incineration'!$F$5:$F$500,0)),""),"")</f>
        <v>0</v>
      </c>
      <c r="AC385" s="8">
        <f>IFERROR(IF(INDEX('11.6_Outliers-Incineration'!$N$5:$N$500,MATCH($F385,'11.6_Outliers-Incineration'!$F$5:$F$500,0))&lt;&gt;"N",
INDEX('11.6_Outliers-Incineration'!K$5:K$500,MATCH($F385,'11.6_Outliers-Incineration'!$F$5:$F$500,0)),""),"")</f>
        <v>2015</v>
      </c>
      <c r="AD385" s="14" t="str">
        <f>IFERROR(IF(INDEX('11.6_Outliers-Incineration'!$N$5:$N$500,MATCH($F385,'11.6_Outliers-Incineration'!$F$5:$F$500,0))&lt;&gt;"N",
INDEX('11.6_Outliers-Incineration'!L$5:L$500,MATCH($F385,'11.6_Outliers-Incineration'!$F$5:$F$500,0)),""),"")</f>
        <v>UNSD_031</v>
      </c>
      <c r="AE385" s="14" t="s">
        <v>1569</v>
      </c>
      <c r="AF385" s="8" t="s">
        <v>1569</v>
      </c>
      <c r="AG385" s="14" t="s">
        <v>1569</v>
      </c>
      <c r="AI385" s="5"/>
      <c r="AJ385" s="5" t="s">
        <v>1569</v>
      </c>
      <c r="AK385" s="5">
        <f t="shared" si="6"/>
        <v>5</v>
      </c>
    </row>
    <row r="386" spans="1:37" x14ac:dyDescent="0.25">
      <c r="A386" s="5" t="s">
        <v>2007</v>
      </c>
      <c r="B386" s="5" t="s">
        <v>658</v>
      </c>
      <c r="C386" s="5" t="s">
        <v>657</v>
      </c>
      <c r="D386" s="5" t="s">
        <v>620</v>
      </c>
      <c r="E386" s="5" t="s">
        <v>662</v>
      </c>
      <c r="F386" s="5" t="s">
        <v>661</v>
      </c>
      <c r="G386" s="5">
        <v>2</v>
      </c>
      <c r="H386" s="5">
        <v>1</v>
      </c>
      <c r="I386" s="5" t="s">
        <v>2330</v>
      </c>
      <c r="J386" s="13" t="str">
        <f>IFERROR(IF(INDEX('11.1_Outliers-Generation'!$N$5:$N$500,MATCH($F386,'11.1_Outliers-Generation'!$F$5:$F$500,0))&lt;&gt;"N",
INDEX('11.1_Outliers-Generation'!J$5:J$500,MATCH($F386,'11.1_Outliers-Generation'!$F$5:$F$500,0)),""),"")</f>
        <v/>
      </c>
      <c r="K386" s="8" t="str">
        <f>IFERROR(IF(INDEX('11.1_Outliers-Generation'!$N$5:$N$500,MATCH($F386,'11.1_Outliers-Generation'!$F$5:$F$500,0))&lt;&gt;"N",
INDEX('11.1_Outliers-Generation'!K$5:K$500,MATCH($F386,'11.1_Outliers-Generation'!$F$5:$F$500,0)),""),"")</f>
        <v/>
      </c>
      <c r="L386" s="13" t="str">
        <f>IFERROR(IF(INDEX('11.1_Outliers-Generation'!$N$5:$N$500,MATCH($F386,'11.1_Outliers-Generation'!$F$5:$F$500,0))&lt;&gt;"N",
INDEX('11.1_Outliers-Generation'!L$5:L$500,MATCH($F386,'11.1_Outliers-Generation'!$F$5:$F$500,0)),""),"")</f>
        <v/>
      </c>
      <c r="M386" s="14">
        <f>IFERROR(IF(INDEX('11.2_Outliers-Collection_cov'!$N$5:$N$500,MATCH($F386,'11.2_Outliers-Collection_cov'!$F$5:$F$500,0))&lt;&gt;"N",
INDEX('11.2_Outliers-Collection_cov'!J$5:J$500,MATCH($F386,'11.2_Outliers-Collection_cov'!$F$5:$F$500,0)),""),"")</f>
        <v>58.330001831054702</v>
      </c>
      <c r="N386" s="8">
        <f>IFERROR(IF(INDEX('11.2_Outliers-Collection_cov'!$N$5:$N$500,MATCH($F386,'11.2_Outliers-Collection_cov'!$F$5:$F$500,0))&lt;&gt;"N",
INDEX('11.2_Outliers-Collection_cov'!K$5:K$500,MATCH($F386,'11.2_Outliers-Collection_cov'!$F$5:$F$500,0)),""),"")</f>
        <v>2009</v>
      </c>
      <c r="O386" s="13" t="str">
        <f>IFERROR(IF(INDEX('11.2_Outliers-Collection_cov'!$N$5:$N$500,MATCH($F386,'11.2_Outliers-Collection_cov'!$F$5:$F$500,0))&lt;&gt;"N",
INDEX('11.2_Outliers-Collection_cov'!L$5:L$500,MATCH($F386,'11.2_Outliers-Collection_cov'!$F$5:$F$500,0)),""),"")</f>
        <v>UNSD_032</v>
      </c>
      <c r="P386" s="14" t="str">
        <f>IFERROR(IF(INDEX('11.3_Outliers-Plastic'!$N$5:$N$500,MATCH($F386,'11.3_Outliers-Plastic'!$F$5:$F$500,0))&lt;&gt;"N",
INDEX('11.3_Outliers-Plastic'!J$5:J$500,MATCH($F386,'11.3_Outliers-Plastic'!$F$5:$F$500,0)),""),"")</f>
        <v/>
      </c>
      <c r="Q386" s="8" t="str">
        <f>IFERROR(IF(INDEX('11.3_Outliers-Plastic'!$N$5:$N$500,MATCH($F386,'11.3_Outliers-Plastic'!$F$5:$F$500,0))&lt;&gt;"N",
INDEX('11.3_Outliers-Plastic'!K$5:K$500,MATCH($F386,'11.3_Outliers-Plastic'!$F$5:$F$500,0)),""),"")</f>
        <v/>
      </c>
      <c r="R386" s="14" t="str">
        <f>IFERROR(IF(INDEX('11.3_Outliers-Plastic'!$N$5:$N$500,MATCH($F386,'11.3_Outliers-Plastic'!$F$5:$F$500,0))&lt;&gt;"N",
INDEX('11.3_Outliers-Plastic'!L$5:L$500,MATCH($F386,'11.3_Outliers-Plastic'!$F$5:$F$500,0)),""),"")</f>
        <v/>
      </c>
      <c r="S386" s="12"/>
      <c r="T386" s="5"/>
      <c r="U386" s="5" t="s">
        <v>1569</v>
      </c>
      <c r="V386" s="14">
        <f>IFERROR(IF(INDEX('11.5_Outliers-Other_recovery'!$N$5:$N$500,MATCH($F386,'11.5_Outliers-Other_recovery'!$F$5:$F$500,0))&lt;&gt;"N",
INDEX('11.5_Outliers-Other_recovery'!J$5:J$500,MATCH($F386,'11.5_Outliers-Other_recovery'!$F$5:$F$500,0)),""),"")</f>
        <v>0</v>
      </c>
      <c r="W386" s="8">
        <f>IFERROR(IF(INDEX('11.5_Outliers-Other_recovery'!$N$5:$N$500,MATCH($F386,'11.5_Outliers-Other_recovery'!$F$5:$F$500,0))&lt;&gt;"N",
INDEX('11.5_Outliers-Other_recovery'!K$5:K$500,MATCH($F386,'11.5_Outliers-Other_recovery'!$F$5:$F$500,0)),""),"")</f>
        <v>2009</v>
      </c>
      <c r="X386" s="14" t="str">
        <f>IFERROR(IF(INDEX('11.5_Outliers-Other_recovery'!$N$5:$N$500,MATCH($F386,'11.5_Outliers-Other_recovery'!$F$5:$F$500,0))&lt;&gt;"N",
INDEX('11.5_Outliers-Other_recovery'!L$5:L$500,MATCH($F386,'11.5_Outliers-Other_recovery'!$F$5:$F$500,0)),""),"")</f>
        <v>UNSD_032</v>
      </c>
      <c r="Y386" s="14">
        <f>IFERROR(IF(INDEX('11.4_Outliers-Formal_dry_recy'!$N$5:$N$500,MATCH($F386,'11.4_Outliers-Formal_dry_recy'!$F$5:$F$500,0))&lt;&gt;"N",
INDEX('11.4_Outliers-Formal_dry_recy'!J$5:J$500,MATCH($F386,'11.4_Outliers-Formal_dry_recy'!$F$5:$F$500,0)),""),"")</f>
        <v>0</v>
      </c>
      <c r="Z386" s="8">
        <f>IFERROR(IF(INDEX('11.4_Outliers-Formal_dry_recy'!$N$5:$N$500,MATCH($F386,'11.4_Outliers-Formal_dry_recy'!$F$5:$F$500,0))&lt;&gt;"N",
INDEX('11.4_Outliers-Formal_dry_recy'!K$5:K$500,MATCH($F386,'11.4_Outliers-Formal_dry_recy'!$F$5:$F$500,0)),""),"")</f>
        <v>2009</v>
      </c>
      <c r="AA386" s="14" t="str">
        <f>IFERROR(IF(INDEX('11.4_Outliers-Formal_dry_recy'!$N$5:$N$500,MATCH($F386,'11.4_Outliers-Formal_dry_recy'!$F$5:$F$500,0))&lt;&gt;"N",
INDEX('11.4_Outliers-Formal_dry_recy'!L$5:L$500,MATCH($F386,'11.4_Outliers-Formal_dry_recy'!$F$5:$F$500,0)),""),"")</f>
        <v>UNSD_032</v>
      </c>
      <c r="AB386" s="14">
        <f>IFERROR(IF(INDEX('11.6_Outliers-Incineration'!$N$5:$N$500,MATCH($F386,'11.6_Outliers-Incineration'!$F$5:$F$500,0))&lt;&gt;"N",
INDEX('11.6_Outliers-Incineration'!J$5:J$500,MATCH($F386,'11.6_Outliers-Incineration'!$F$5:$F$500,0)),""),"")</f>
        <v>0</v>
      </c>
      <c r="AC386" s="8">
        <f>IFERROR(IF(INDEX('11.6_Outliers-Incineration'!$N$5:$N$500,MATCH($F386,'11.6_Outliers-Incineration'!$F$5:$F$500,0))&lt;&gt;"N",
INDEX('11.6_Outliers-Incineration'!K$5:K$500,MATCH($F386,'11.6_Outliers-Incineration'!$F$5:$F$500,0)),""),"")</f>
        <v>2009</v>
      </c>
      <c r="AD386" s="14" t="str">
        <f>IFERROR(IF(INDEX('11.6_Outliers-Incineration'!$N$5:$N$500,MATCH($F386,'11.6_Outliers-Incineration'!$F$5:$F$500,0))&lt;&gt;"N",
INDEX('11.6_Outliers-Incineration'!L$5:L$500,MATCH($F386,'11.6_Outliers-Incineration'!$F$5:$F$500,0)),""),"")</f>
        <v>UNSD_032</v>
      </c>
      <c r="AE386" s="14">
        <v>98.363917929497063</v>
      </c>
      <c r="AF386" s="8">
        <v>2009</v>
      </c>
      <c r="AG386" s="14" t="s">
        <v>2007</v>
      </c>
      <c r="AI386" s="5"/>
      <c r="AJ386" s="5" t="s">
        <v>1569</v>
      </c>
      <c r="AK386" s="5">
        <f t="shared" si="6"/>
        <v>5</v>
      </c>
    </row>
    <row r="387" spans="1:37" x14ac:dyDescent="0.25">
      <c r="A387" s="5" t="s">
        <v>2008</v>
      </c>
      <c r="B387" s="5" t="s">
        <v>1517</v>
      </c>
      <c r="C387" s="5" t="s">
        <v>1689</v>
      </c>
      <c r="D387" s="5" t="s">
        <v>360</v>
      </c>
      <c r="E387" s="5" t="s">
        <v>2149</v>
      </c>
      <c r="F387" s="5" t="s">
        <v>3332</v>
      </c>
      <c r="G387" s="5">
        <v>2</v>
      </c>
      <c r="H387" s="5">
        <v>3</v>
      </c>
      <c r="I387" s="5" t="s">
        <v>2331</v>
      </c>
      <c r="J387" s="13">
        <f>IFERROR(IF(INDEX('11.1_Outliers-Generation'!$N$5:$N$500,MATCH($F387,'11.1_Outliers-Generation'!$F$5:$F$500,0))&lt;&gt;"N",
INDEX('11.1_Outliers-Generation'!J$5:J$500,MATCH($F387,'11.1_Outliers-Generation'!$F$5:$F$500,0)),""),"")</f>
        <v>0.3277886403750061</v>
      </c>
      <c r="K387" s="8">
        <f>IFERROR(IF(INDEX('11.1_Outliers-Generation'!$N$5:$N$500,MATCH($F387,'11.1_Outliers-Generation'!$F$5:$F$500,0))&lt;&gt;"N",
INDEX('11.1_Outliers-Generation'!K$5:K$500,MATCH($F387,'11.1_Outliers-Generation'!$F$5:$F$500,0)),""),"")</f>
        <v>2009</v>
      </c>
      <c r="L387" s="13" t="str">
        <f>IFERROR(IF(INDEX('11.1_Outliers-Generation'!$N$5:$N$500,MATCH($F387,'11.1_Outliers-Generation'!$F$5:$F$500,0))&lt;&gt;"N",
INDEX('11.1_Outliers-Generation'!L$5:L$500,MATCH($F387,'11.1_Outliers-Generation'!$F$5:$F$500,0)),""),"")</f>
        <v>UNSD_033</v>
      </c>
      <c r="M387" s="14">
        <f>IFERROR(IF(INDEX('11.2_Outliers-Collection_cov'!$N$5:$N$500,MATCH($F387,'11.2_Outliers-Collection_cov'!$F$5:$F$500,0))&lt;&gt;"N",
INDEX('11.2_Outliers-Collection_cov'!J$5:J$500,MATCH($F387,'11.2_Outliers-Collection_cov'!$F$5:$F$500,0)),""),"")</f>
        <v>32</v>
      </c>
      <c r="N387" s="8">
        <f>IFERROR(IF(INDEX('11.2_Outliers-Collection_cov'!$N$5:$N$500,MATCH($F387,'11.2_Outliers-Collection_cov'!$F$5:$F$500,0))&lt;&gt;"N",
INDEX('11.2_Outliers-Collection_cov'!K$5:K$500,MATCH($F387,'11.2_Outliers-Collection_cov'!$F$5:$F$500,0)),""),"")</f>
        <v>2009</v>
      </c>
      <c r="O387" s="13" t="str">
        <f>IFERROR(IF(INDEX('11.2_Outliers-Collection_cov'!$N$5:$N$500,MATCH($F387,'11.2_Outliers-Collection_cov'!$F$5:$F$500,0))&lt;&gt;"N",
INDEX('11.2_Outliers-Collection_cov'!L$5:L$500,MATCH($F387,'11.2_Outliers-Collection_cov'!$F$5:$F$500,0)),""),"")</f>
        <v>UNSD_033</v>
      </c>
      <c r="P387" s="14" t="str">
        <f>IFERROR(IF(INDEX('11.3_Outliers-Plastic'!$N$5:$N$500,MATCH($F387,'11.3_Outliers-Plastic'!$F$5:$F$500,0))&lt;&gt;"N",
INDEX('11.3_Outliers-Plastic'!J$5:J$500,MATCH($F387,'11.3_Outliers-Plastic'!$F$5:$F$500,0)),""),"")</f>
        <v/>
      </c>
      <c r="Q387" s="8" t="str">
        <f>IFERROR(IF(INDEX('11.3_Outliers-Plastic'!$N$5:$N$500,MATCH($F387,'11.3_Outliers-Plastic'!$F$5:$F$500,0))&lt;&gt;"N",
INDEX('11.3_Outliers-Plastic'!K$5:K$500,MATCH($F387,'11.3_Outliers-Plastic'!$F$5:$F$500,0)),""),"")</f>
        <v/>
      </c>
      <c r="R387" s="14" t="str">
        <f>IFERROR(IF(INDEX('11.3_Outliers-Plastic'!$N$5:$N$500,MATCH($F387,'11.3_Outliers-Plastic'!$F$5:$F$500,0))&lt;&gt;"N",
INDEX('11.3_Outliers-Plastic'!L$5:L$500,MATCH($F387,'11.3_Outliers-Plastic'!$F$5:$F$500,0)),""),"")</f>
        <v/>
      </c>
      <c r="S387" s="12"/>
      <c r="T387" s="5"/>
      <c r="U387" s="5" t="s">
        <v>1569</v>
      </c>
      <c r="V387" s="14" t="str">
        <f>IFERROR(IF(INDEX('11.5_Outliers-Other_recovery'!$N$5:$N$500,MATCH($F387,'11.5_Outliers-Other_recovery'!$F$5:$F$500,0))&lt;&gt;"N",
INDEX('11.5_Outliers-Other_recovery'!J$5:J$500,MATCH($F387,'11.5_Outliers-Other_recovery'!$F$5:$F$500,0)),""),"")</f>
        <v/>
      </c>
      <c r="W387" s="8" t="str">
        <f>IFERROR(IF(INDEX('11.5_Outliers-Other_recovery'!$N$5:$N$500,MATCH($F387,'11.5_Outliers-Other_recovery'!$F$5:$F$500,0))&lt;&gt;"N",
INDEX('11.5_Outliers-Other_recovery'!K$5:K$500,MATCH($F387,'11.5_Outliers-Other_recovery'!$F$5:$F$500,0)),""),"")</f>
        <v/>
      </c>
      <c r="X387" s="14" t="str">
        <f>IFERROR(IF(INDEX('11.5_Outliers-Other_recovery'!$N$5:$N$500,MATCH($F387,'11.5_Outliers-Other_recovery'!$F$5:$F$500,0))&lt;&gt;"N",
INDEX('11.5_Outliers-Other_recovery'!L$5:L$500,MATCH($F387,'11.5_Outliers-Other_recovery'!$F$5:$F$500,0)),""),"")</f>
        <v/>
      </c>
      <c r="Y387" s="14" t="str">
        <f>IFERROR(IF(INDEX('11.4_Outliers-Formal_dry_recy'!$N$5:$N$500,MATCH($F387,'11.4_Outliers-Formal_dry_recy'!$F$5:$F$500,0))&lt;&gt;"N",
INDEX('11.4_Outliers-Formal_dry_recy'!J$5:J$500,MATCH($F387,'11.4_Outliers-Formal_dry_recy'!$F$5:$F$500,0)),""),"")</f>
        <v/>
      </c>
      <c r="Z387" s="8" t="str">
        <f>IFERROR(IF(INDEX('11.4_Outliers-Formal_dry_recy'!$N$5:$N$500,MATCH($F387,'11.4_Outliers-Formal_dry_recy'!$F$5:$F$500,0))&lt;&gt;"N",
INDEX('11.4_Outliers-Formal_dry_recy'!K$5:K$500,MATCH($F387,'11.4_Outliers-Formal_dry_recy'!$F$5:$F$500,0)),""),"")</f>
        <v/>
      </c>
      <c r="AA387" s="14" t="str">
        <f>IFERROR(IF(INDEX('11.4_Outliers-Formal_dry_recy'!$N$5:$N$500,MATCH($F387,'11.4_Outliers-Formal_dry_recy'!$F$5:$F$500,0))&lt;&gt;"N",
INDEX('11.4_Outliers-Formal_dry_recy'!L$5:L$500,MATCH($F387,'11.4_Outliers-Formal_dry_recy'!$F$5:$F$500,0)),""),"")</f>
        <v/>
      </c>
      <c r="AB387" s="14" t="str">
        <f>IFERROR(IF(INDEX('11.6_Outliers-Incineration'!$N$5:$N$500,MATCH($F387,'11.6_Outliers-Incineration'!$F$5:$F$500,0))&lt;&gt;"N",
INDEX('11.6_Outliers-Incineration'!J$5:J$500,MATCH($F387,'11.6_Outliers-Incineration'!$F$5:$F$500,0)),""),"")</f>
        <v/>
      </c>
      <c r="AC387" s="8" t="str">
        <f>IFERROR(IF(INDEX('11.6_Outliers-Incineration'!$N$5:$N$500,MATCH($F387,'11.6_Outliers-Incineration'!$F$5:$F$500,0))&lt;&gt;"N",
INDEX('11.6_Outliers-Incineration'!K$5:K$500,MATCH($F387,'11.6_Outliers-Incineration'!$F$5:$F$500,0)),""),"")</f>
        <v/>
      </c>
      <c r="AD387" s="14" t="str">
        <f>IFERROR(IF(INDEX('11.6_Outliers-Incineration'!$N$5:$N$500,MATCH($F387,'11.6_Outliers-Incineration'!$F$5:$F$500,0))&lt;&gt;"N",
INDEX('11.6_Outliers-Incineration'!L$5:L$500,MATCH($F387,'11.6_Outliers-Incineration'!$F$5:$F$500,0)),""),"")</f>
        <v/>
      </c>
      <c r="AE387" s="14" t="s">
        <v>1569</v>
      </c>
      <c r="AF387" s="8" t="s">
        <v>1569</v>
      </c>
      <c r="AG387" s="14" t="s">
        <v>1569</v>
      </c>
      <c r="AI387" s="5"/>
      <c r="AJ387" s="5" t="s">
        <v>1569</v>
      </c>
      <c r="AK387" s="5">
        <f t="shared" si="6"/>
        <v>2</v>
      </c>
    </row>
    <row r="388" spans="1:37" x14ac:dyDescent="0.25">
      <c r="A388" s="5" t="s">
        <v>2009</v>
      </c>
      <c r="B388" s="5" t="s">
        <v>1518</v>
      </c>
      <c r="C388" s="5" t="s">
        <v>1690</v>
      </c>
      <c r="D388" s="5" t="s">
        <v>360</v>
      </c>
      <c r="E388" s="5" t="s">
        <v>2150</v>
      </c>
      <c r="F388" s="5" t="s">
        <v>3216</v>
      </c>
      <c r="G388" s="5">
        <v>1</v>
      </c>
      <c r="H388" s="5">
        <v>2</v>
      </c>
      <c r="I388" s="5" t="s">
        <v>3217</v>
      </c>
      <c r="J388" s="13">
        <f>IFERROR(IF(INDEX('11.1_Outliers-Generation'!$N$5:$N$500,MATCH($F388,'11.1_Outliers-Generation'!$F$5:$F$500,0))&lt;&gt;"N",
INDEX('11.1_Outliers-Generation'!J$5:J$500,MATCH($F388,'11.1_Outliers-Generation'!$F$5:$F$500,0)),""),"")</f>
        <v>0.73972602739726023</v>
      </c>
      <c r="K388" s="8">
        <f>IFERROR(IF(INDEX('11.1_Outliers-Generation'!$N$5:$N$500,MATCH($F388,'11.1_Outliers-Generation'!$F$5:$F$500,0))&lt;&gt;"N",
INDEX('11.1_Outliers-Generation'!K$5:K$500,MATCH($F388,'11.1_Outliers-Generation'!$F$5:$F$500,0)),""),"")</f>
        <v>2009</v>
      </c>
      <c r="L388" s="13" t="str">
        <f>IFERROR(IF(INDEX('11.1_Outliers-Generation'!$N$5:$N$500,MATCH($F388,'11.1_Outliers-Generation'!$F$5:$F$500,0))&lt;&gt;"N",
INDEX('11.1_Outliers-Generation'!L$5:L$500,MATCH($F388,'11.1_Outliers-Generation'!$F$5:$F$500,0)),""),"")</f>
        <v>UNSD_034</v>
      </c>
      <c r="M388" s="14">
        <f>IFERROR(IF(INDEX('11.2_Outliers-Collection_cov'!$N$5:$N$500,MATCH($F388,'11.2_Outliers-Collection_cov'!$F$5:$F$500,0))&lt;&gt;"N",
INDEX('11.2_Outliers-Collection_cov'!J$5:J$500,MATCH($F388,'11.2_Outliers-Collection_cov'!$F$5:$F$500,0)),""),"")</f>
        <v>45</v>
      </c>
      <c r="N388" s="8">
        <f>IFERROR(IF(INDEX('11.2_Outliers-Collection_cov'!$N$5:$N$500,MATCH($F388,'11.2_Outliers-Collection_cov'!$F$5:$F$500,0))&lt;&gt;"N",
INDEX('11.2_Outliers-Collection_cov'!K$5:K$500,MATCH($F388,'11.2_Outliers-Collection_cov'!$F$5:$F$500,0)),""),"")</f>
        <v>2009</v>
      </c>
      <c r="O388" s="13" t="str">
        <f>IFERROR(IF(INDEX('11.2_Outliers-Collection_cov'!$N$5:$N$500,MATCH($F388,'11.2_Outliers-Collection_cov'!$F$5:$F$500,0))&lt;&gt;"N",
INDEX('11.2_Outliers-Collection_cov'!L$5:L$500,MATCH($F388,'11.2_Outliers-Collection_cov'!$F$5:$F$500,0)),""),"")</f>
        <v>UNSD_034</v>
      </c>
      <c r="P388" s="14" t="str">
        <f>IFERROR(IF(INDEX('11.3_Outliers-Plastic'!$N$5:$N$500,MATCH($F388,'11.3_Outliers-Plastic'!$F$5:$F$500,0))&lt;&gt;"N",
INDEX('11.3_Outliers-Plastic'!J$5:J$500,MATCH($F388,'11.3_Outliers-Plastic'!$F$5:$F$500,0)),""),"")</f>
        <v/>
      </c>
      <c r="Q388" s="8" t="str">
        <f>IFERROR(IF(INDEX('11.3_Outliers-Plastic'!$N$5:$N$500,MATCH($F388,'11.3_Outliers-Plastic'!$F$5:$F$500,0))&lt;&gt;"N",
INDEX('11.3_Outliers-Plastic'!K$5:K$500,MATCH($F388,'11.3_Outliers-Plastic'!$F$5:$F$500,0)),""),"")</f>
        <v/>
      </c>
      <c r="R388" s="14" t="str">
        <f>IFERROR(IF(INDEX('11.3_Outliers-Plastic'!$N$5:$N$500,MATCH($F388,'11.3_Outliers-Plastic'!$F$5:$F$500,0))&lt;&gt;"N",
INDEX('11.3_Outliers-Plastic'!L$5:L$500,MATCH($F388,'11.3_Outliers-Plastic'!$F$5:$F$500,0)),""),"")</f>
        <v/>
      </c>
      <c r="S388" s="12"/>
      <c r="T388" s="5"/>
      <c r="U388" s="5" t="s">
        <v>1569</v>
      </c>
      <c r="V388" s="14">
        <f>IFERROR(IF(INDEX('11.5_Outliers-Other_recovery'!$N$5:$N$500,MATCH($F388,'11.5_Outliers-Other_recovery'!$F$5:$F$500,0))&lt;&gt;"N",
INDEX('11.5_Outliers-Other_recovery'!J$5:J$500,MATCH($F388,'11.5_Outliers-Other_recovery'!$F$5:$F$500,0)),""),"")</f>
        <v>0</v>
      </c>
      <c r="W388" s="8">
        <f>IFERROR(IF(INDEX('11.5_Outliers-Other_recovery'!$N$5:$N$500,MATCH($F388,'11.5_Outliers-Other_recovery'!$F$5:$F$500,0))&lt;&gt;"N",
INDEX('11.5_Outliers-Other_recovery'!K$5:K$500,MATCH($F388,'11.5_Outliers-Other_recovery'!$F$5:$F$500,0)),""),"")</f>
        <v>2009</v>
      </c>
      <c r="X388" s="14" t="str">
        <f>IFERROR(IF(INDEX('11.5_Outliers-Other_recovery'!$N$5:$N$500,MATCH($F388,'11.5_Outliers-Other_recovery'!$F$5:$F$500,0))&lt;&gt;"N",
INDEX('11.5_Outliers-Other_recovery'!L$5:L$500,MATCH($F388,'11.5_Outliers-Other_recovery'!$F$5:$F$500,0)),""),"")</f>
        <v>UNSD_034</v>
      </c>
      <c r="Y388" s="14">
        <f>IFERROR(IF(INDEX('11.4_Outliers-Formal_dry_recy'!$N$5:$N$500,MATCH($F388,'11.4_Outliers-Formal_dry_recy'!$F$5:$F$500,0))&lt;&gt;"N",
INDEX('11.4_Outliers-Formal_dry_recy'!J$5:J$500,MATCH($F388,'11.4_Outliers-Formal_dry_recy'!$F$5:$F$500,0)),""),"")</f>
        <v>0</v>
      </c>
      <c r="Z388" s="8">
        <f>IFERROR(IF(INDEX('11.4_Outliers-Formal_dry_recy'!$N$5:$N$500,MATCH($F388,'11.4_Outliers-Formal_dry_recy'!$F$5:$F$500,0))&lt;&gt;"N",
INDEX('11.4_Outliers-Formal_dry_recy'!K$5:K$500,MATCH($F388,'11.4_Outliers-Formal_dry_recy'!$F$5:$F$500,0)),""),"")</f>
        <v>2009</v>
      </c>
      <c r="AA388" s="14" t="str">
        <f>IFERROR(IF(INDEX('11.4_Outliers-Formal_dry_recy'!$N$5:$N$500,MATCH($F388,'11.4_Outliers-Formal_dry_recy'!$F$5:$F$500,0))&lt;&gt;"N",
INDEX('11.4_Outliers-Formal_dry_recy'!L$5:L$500,MATCH($F388,'11.4_Outliers-Formal_dry_recy'!$F$5:$F$500,0)),""),"")</f>
        <v>UNSD_034</v>
      </c>
      <c r="AB388" s="14">
        <f>IFERROR(IF(INDEX('11.6_Outliers-Incineration'!$N$5:$N$500,MATCH($F388,'11.6_Outliers-Incineration'!$F$5:$F$500,0))&lt;&gt;"N",
INDEX('11.6_Outliers-Incineration'!J$5:J$500,MATCH($F388,'11.6_Outliers-Incineration'!$F$5:$F$500,0)),""),"")</f>
        <v>0</v>
      </c>
      <c r="AC388" s="8">
        <f>IFERROR(IF(INDEX('11.6_Outliers-Incineration'!$N$5:$N$500,MATCH($F388,'11.6_Outliers-Incineration'!$F$5:$F$500,0))&lt;&gt;"N",
INDEX('11.6_Outliers-Incineration'!K$5:K$500,MATCH($F388,'11.6_Outliers-Incineration'!$F$5:$F$500,0)),""),"")</f>
        <v>2009</v>
      </c>
      <c r="AD388" s="14" t="str">
        <f>IFERROR(IF(INDEX('11.6_Outliers-Incineration'!$N$5:$N$500,MATCH($F388,'11.6_Outliers-Incineration'!$F$5:$F$500,0))&lt;&gt;"N",
INDEX('11.6_Outliers-Incineration'!L$5:L$500,MATCH($F388,'11.6_Outliers-Incineration'!$F$5:$F$500,0)),""),"")</f>
        <v>UNSD_034</v>
      </c>
      <c r="AE388" s="14">
        <v>0</v>
      </c>
      <c r="AF388" s="8">
        <v>2009</v>
      </c>
      <c r="AG388" s="14" t="s">
        <v>2009</v>
      </c>
      <c r="AI388" s="5"/>
      <c r="AJ388" s="5" t="s">
        <v>1569</v>
      </c>
      <c r="AK388" s="5">
        <f t="shared" si="6"/>
        <v>6</v>
      </c>
    </row>
    <row r="389" spans="1:37" x14ac:dyDescent="0.25">
      <c r="A389" s="5" t="s">
        <v>2010</v>
      </c>
      <c r="B389" s="5" t="s">
        <v>1124</v>
      </c>
      <c r="C389" s="5" t="s">
        <v>1123</v>
      </c>
      <c r="D389" s="5" t="s">
        <v>1038</v>
      </c>
      <c r="E389" s="5" t="s">
        <v>2151</v>
      </c>
      <c r="F389" s="5" t="s">
        <v>2245</v>
      </c>
      <c r="G389" s="5">
        <v>2</v>
      </c>
      <c r="H389" s="5">
        <v>2</v>
      </c>
      <c r="I389" s="5" t="s">
        <v>2332</v>
      </c>
      <c r="J389" s="13" t="str">
        <f>IFERROR(IF(INDEX('11.1_Outliers-Generation'!$N$5:$N$500,MATCH($F389,'11.1_Outliers-Generation'!$F$5:$F$500,0))&lt;&gt;"N",
INDEX('11.1_Outliers-Generation'!J$5:J$500,MATCH($F389,'11.1_Outliers-Generation'!$F$5:$F$500,0)),""),"")</f>
        <v/>
      </c>
      <c r="K389" s="8" t="str">
        <f>IFERROR(IF(INDEX('11.1_Outliers-Generation'!$N$5:$N$500,MATCH($F389,'11.1_Outliers-Generation'!$F$5:$F$500,0))&lt;&gt;"N",
INDEX('11.1_Outliers-Generation'!K$5:K$500,MATCH($F389,'11.1_Outliers-Generation'!$F$5:$F$500,0)),""),"")</f>
        <v/>
      </c>
      <c r="L389" s="13" t="str">
        <f>IFERROR(IF(INDEX('11.1_Outliers-Generation'!$N$5:$N$500,MATCH($F389,'11.1_Outliers-Generation'!$F$5:$F$500,0))&lt;&gt;"N",
INDEX('11.1_Outliers-Generation'!L$5:L$500,MATCH($F389,'11.1_Outliers-Generation'!$F$5:$F$500,0)),""),"")</f>
        <v/>
      </c>
      <c r="M389" s="14" t="str">
        <f>IFERROR(IF(INDEX('11.2_Outliers-Collection_cov'!$N$5:$N$500,MATCH($F389,'11.2_Outliers-Collection_cov'!$F$5:$F$500,0))&lt;&gt;"N",
INDEX('11.2_Outliers-Collection_cov'!J$5:J$500,MATCH($F389,'11.2_Outliers-Collection_cov'!$F$5:$F$500,0)),""),"")</f>
        <v/>
      </c>
      <c r="N389" s="8" t="str">
        <f>IFERROR(IF(INDEX('11.2_Outliers-Collection_cov'!$N$5:$N$500,MATCH($F389,'11.2_Outliers-Collection_cov'!$F$5:$F$500,0))&lt;&gt;"N",
INDEX('11.2_Outliers-Collection_cov'!K$5:K$500,MATCH($F389,'11.2_Outliers-Collection_cov'!$F$5:$F$500,0)),""),"")</f>
        <v/>
      </c>
      <c r="O389" s="13" t="str">
        <f>IFERROR(IF(INDEX('11.2_Outliers-Collection_cov'!$N$5:$N$500,MATCH($F389,'11.2_Outliers-Collection_cov'!$F$5:$F$500,0))&lt;&gt;"N",
INDEX('11.2_Outliers-Collection_cov'!L$5:L$500,MATCH($F389,'11.2_Outliers-Collection_cov'!$F$5:$F$500,0)),""),"")</f>
        <v/>
      </c>
      <c r="P389" s="14" t="str">
        <f>IFERROR(IF(INDEX('11.3_Outliers-Plastic'!$N$5:$N$500,MATCH($F389,'11.3_Outliers-Plastic'!$F$5:$F$500,0))&lt;&gt;"N",
INDEX('11.3_Outliers-Plastic'!J$5:J$500,MATCH($F389,'11.3_Outliers-Plastic'!$F$5:$F$500,0)),""),"")</f>
        <v/>
      </c>
      <c r="Q389" s="8" t="str">
        <f>IFERROR(IF(INDEX('11.3_Outliers-Plastic'!$N$5:$N$500,MATCH($F389,'11.3_Outliers-Plastic'!$F$5:$F$500,0))&lt;&gt;"N",
INDEX('11.3_Outliers-Plastic'!K$5:K$500,MATCH($F389,'11.3_Outliers-Plastic'!$F$5:$F$500,0)),""),"")</f>
        <v/>
      </c>
      <c r="R389" s="14" t="str">
        <f>IFERROR(IF(INDEX('11.3_Outliers-Plastic'!$N$5:$N$500,MATCH($F389,'11.3_Outliers-Plastic'!$F$5:$F$500,0))&lt;&gt;"N",
INDEX('11.3_Outliers-Plastic'!L$5:L$500,MATCH($F389,'11.3_Outliers-Plastic'!$F$5:$F$500,0)),""),"")</f>
        <v/>
      </c>
      <c r="S389" s="12"/>
      <c r="T389" s="5"/>
      <c r="U389" s="5" t="s">
        <v>1569</v>
      </c>
      <c r="V389" s="14">
        <f>IFERROR(IF(INDEX('11.5_Outliers-Other_recovery'!$N$5:$N$500,MATCH($F389,'11.5_Outliers-Other_recovery'!$F$5:$F$500,0))&lt;&gt;"N",
INDEX('11.5_Outliers-Other_recovery'!J$5:J$500,MATCH($F389,'11.5_Outliers-Other_recovery'!$F$5:$F$500,0)),""),"")</f>
        <v>5.7021049826805221</v>
      </c>
      <c r="W389" s="8">
        <f>IFERROR(IF(INDEX('11.5_Outliers-Other_recovery'!$N$5:$N$500,MATCH($F389,'11.5_Outliers-Other_recovery'!$F$5:$F$500,0))&lt;&gt;"N",
INDEX('11.5_Outliers-Other_recovery'!K$5:K$500,MATCH($F389,'11.5_Outliers-Other_recovery'!$F$5:$F$500,0)),""),"")</f>
        <v>2019</v>
      </c>
      <c r="X389" s="14" t="str">
        <f>IFERROR(IF(INDEX('11.5_Outliers-Other_recovery'!$N$5:$N$500,MATCH($F389,'11.5_Outliers-Other_recovery'!$F$5:$F$500,0))&lt;&gt;"N",
INDEX('11.5_Outliers-Other_recovery'!L$5:L$500,MATCH($F389,'11.5_Outliers-Other_recovery'!$F$5:$F$500,0)),""),"")</f>
        <v>UNSD_035</v>
      </c>
      <c r="Y389" s="14">
        <f>IFERROR(IF(INDEX('11.4_Outliers-Formal_dry_recy'!$N$5:$N$500,MATCH($F389,'11.4_Outliers-Formal_dry_recy'!$F$5:$F$500,0))&lt;&gt;"N",
INDEX('11.4_Outliers-Formal_dry_recy'!J$5:J$500,MATCH($F389,'11.4_Outliers-Formal_dry_recy'!$F$5:$F$500,0)),""),"")</f>
        <v>0</v>
      </c>
      <c r="Z389" s="8">
        <f>IFERROR(IF(INDEX('11.4_Outliers-Formal_dry_recy'!$N$5:$N$500,MATCH($F389,'11.4_Outliers-Formal_dry_recy'!$F$5:$F$500,0))&lt;&gt;"N",
INDEX('11.4_Outliers-Formal_dry_recy'!K$5:K$500,MATCH($F389,'11.4_Outliers-Formal_dry_recy'!$F$5:$F$500,0)),""),"")</f>
        <v>2019</v>
      </c>
      <c r="AA389" s="14" t="str">
        <f>IFERROR(IF(INDEX('11.4_Outliers-Formal_dry_recy'!$N$5:$N$500,MATCH($F389,'11.4_Outliers-Formal_dry_recy'!$F$5:$F$500,0))&lt;&gt;"N",
INDEX('11.4_Outliers-Formal_dry_recy'!L$5:L$500,MATCH($F389,'11.4_Outliers-Formal_dry_recy'!$F$5:$F$500,0)),""),"")</f>
        <v>UNSD_035</v>
      </c>
      <c r="AB389" s="14">
        <f>IFERROR(IF(INDEX('11.6_Outliers-Incineration'!$N$5:$N$500,MATCH($F389,'11.6_Outliers-Incineration'!$F$5:$F$500,0))&lt;&gt;"N",
INDEX('11.6_Outliers-Incineration'!J$5:J$500,MATCH($F389,'11.6_Outliers-Incineration'!$F$5:$F$500,0)),""),"")</f>
        <v>65.62749800159871</v>
      </c>
      <c r="AC389" s="8">
        <f>IFERROR(IF(INDEX('11.6_Outliers-Incineration'!$N$5:$N$500,MATCH($F389,'11.6_Outliers-Incineration'!$F$5:$F$500,0))&lt;&gt;"N",
INDEX('11.6_Outliers-Incineration'!K$5:K$500,MATCH($F389,'11.6_Outliers-Incineration'!$F$5:$F$500,0)),""),"")</f>
        <v>2019</v>
      </c>
      <c r="AD389" s="14" t="str">
        <f>IFERROR(IF(INDEX('11.6_Outliers-Incineration'!$N$5:$N$500,MATCH($F389,'11.6_Outliers-Incineration'!$F$5:$F$500,0))&lt;&gt;"N",
INDEX('11.6_Outliers-Incineration'!L$5:L$500,MATCH($F389,'11.6_Outliers-Incineration'!$F$5:$F$500,0)),""),"")</f>
        <v>UNSD_035</v>
      </c>
      <c r="AE389" s="14" t="s">
        <v>1569</v>
      </c>
      <c r="AF389" s="8" t="s">
        <v>1569</v>
      </c>
      <c r="AG389" s="14" t="s">
        <v>1569</v>
      </c>
      <c r="AI389" s="5"/>
      <c r="AJ389" s="5" t="s">
        <v>1569</v>
      </c>
      <c r="AK389" s="5">
        <f t="shared" si="6"/>
        <v>3</v>
      </c>
    </row>
    <row r="390" spans="1:37" x14ac:dyDescent="0.25">
      <c r="A390" s="5" t="s">
        <v>2453</v>
      </c>
      <c r="B390" s="5" t="s">
        <v>1124</v>
      </c>
      <c r="C390" s="5" t="s">
        <v>1123</v>
      </c>
      <c r="D390" s="5" t="s">
        <v>1038</v>
      </c>
      <c r="E390" s="5" t="s">
        <v>2455</v>
      </c>
      <c r="F390" s="5" t="s">
        <v>2456</v>
      </c>
      <c r="G390" s="5">
        <v>2</v>
      </c>
      <c r="H390" s="5">
        <v>2</v>
      </c>
      <c r="I390" s="5" t="s">
        <v>2458</v>
      </c>
      <c r="J390" s="13" t="str">
        <f>IFERROR(IF(INDEX('11.1_Outliers-Generation'!$N$5:$N$500,MATCH($F390,'11.1_Outliers-Generation'!$F$5:$F$500,0))&lt;&gt;"N",
INDEX('11.1_Outliers-Generation'!J$5:J$500,MATCH($F390,'11.1_Outliers-Generation'!$F$5:$F$500,0)),""),"")</f>
        <v/>
      </c>
      <c r="K390" s="8" t="str">
        <f>IFERROR(IF(INDEX('11.1_Outliers-Generation'!$N$5:$N$500,MATCH($F390,'11.1_Outliers-Generation'!$F$5:$F$500,0))&lt;&gt;"N",
INDEX('11.1_Outliers-Generation'!K$5:K$500,MATCH($F390,'11.1_Outliers-Generation'!$F$5:$F$500,0)),""),"")</f>
        <v/>
      </c>
      <c r="L390" s="13" t="str">
        <f>IFERROR(IF(INDEX('11.1_Outliers-Generation'!$N$5:$N$500,MATCH($F390,'11.1_Outliers-Generation'!$F$5:$F$500,0))&lt;&gt;"N",
INDEX('11.1_Outliers-Generation'!L$5:L$500,MATCH($F390,'11.1_Outliers-Generation'!$F$5:$F$500,0)),""),"")</f>
        <v/>
      </c>
      <c r="M390" s="14" t="str">
        <f>IFERROR(IF(INDEX('11.2_Outliers-Collection_cov'!$N$5:$N$500,MATCH($F390,'11.2_Outliers-Collection_cov'!$F$5:$F$500,0))&lt;&gt;"N",
INDEX('11.2_Outliers-Collection_cov'!J$5:J$500,MATCH($F390,'11.2_Outliers-Collection_cov'!$F$5:$F$500,0)),""),"")</f>
        <v/>
      </c>
      <c r="N390" s="8" t="str">
        <f>IFERROR(IF(INDEX('11.2_Outliers-Collection_cov'!$N$5:$N$500,MATCH($F390,'11.2_Outliers-Collection_cov'!$F$5:$F$500,0))&lt;&gt;"N",
INDEX('11.2_Outliers-Collection_cov'!K$5:K$500,MATCH($F390,'11.2_Outliers-Collection_cov'!$F$5:$F$500,0)),""),"")</f>
        <v/>
      </c>
      <c r="O390" s="13" t="str">
        <f>IFERROR(IF(INDEX('11.2_Outliers-Collection_cov'!$N$5:$N$500,MATCH($F390,'11.2_Outliers-Collection_cov'!$F$5:$F$500,0))&lt;&gt;"N",
INDEX('11.2_Outliers-Collection_cov'!L$5:L$500,MATCH($F390,'11.2_Outliers-Collection_cov'!$F$5:$F$500,0)),""),"")</f>
        <v/>
      </c>
      <c r="P390" s="14" t="str">
        <f>IFERROR(IF(INDEX('11.3_Outliers-Plastic'!$N$5:$N$500,MATCH($F390,'11.3_Outliers-Plastic'!$F$5:$F$500,0))&lt;&gt;"N",
INDEX('11.3_Outliers-Plastic'!J$5:J$500,MATCH($F390,'11.3_Outliers-Plastic'!$F$5:$F$500,0)),""),"")</f>
        <v/>
      </c>
      <c r="Q390" s="8" t="str">
        <f>IFERROR(IF(INDEX('11.3_Outliers-Plastic'!$N$5:$N$500,MATCH($F390,'11.3_Outliers-Plastic'!$F$5:$F$500,0))&lt;&gt;"N",
INDEX('11.3_Outliers-Plastic'!K$5:K$500,MATCH($F390,'11.3_Outliers-Plastic'!$F$5:$F$500,0)),""),"")</f>
        <v/>
      </c>
      <c r="R390" s="14" t="str">
        <f>IFERROR(IF(INDEX('11.3_Outliers-Plastic'!$N$5:$N$500,MATCH($F390,'11.3_Outliers-Plastic'!$F$5:$F$500,0))&lt;&gt;"N",
INDEX('11.3_Outliers-Plastic'!L$5:L$500,MATCH($F390,'11.3_Outliers-Plastic'!$F$5:$F$500,0)),""),"")</f>
        <v/>
      </c>
      <c r="S390" s="12"/>
      <c r="T390" s="5"/>
      <c r="U390" s="5" t="s">
        <v>1569</v>
      </c>
      <c r="V390" s="14">
        <f>IFERROR(IF(INDEX('11.5_Outliers-Other_recovery'!$N$5:$N$500,MATCH($F390,'11.5_Outliers-Other_recovery'!$F$5:$F$500,0))&lt;&gt;"N",
INDEX('11.5_Outliers-Other_recovery'!J$5:J$500,MATCH($F390,'11.5_Outliers-Other_recovery'!$F$5:$F$500,0)),""),"")</f>
        <v>0.714523097374543</v>
      </c>
      <c r="W390" s="8">
        <f>IFERROR(IF(INDEX('11.5_Outliers-Other_recovery'!$N$5:$N$500,MATCH($F390,'11.5_Outliers-Other_recovery'!$F$5:$F$500,0))&lt;&gt;"N",
INDEX('11.5_Outliers-Other_recovery'!K$5:K$500,MATCH($F390,'11.5_Outliers-Other_recovery'!$F$5:$F$500,0)),""),"")</f>
        <v>2019</v>
      </c>
      <c r="X390" s="14" t="str">
        <f>IFERROR(IF(INDEX('11.5_Outliers-Other_recovery'!$N$5:$N$500,MATCH($F390,'11.5_Outliers-Other_recovery'!$F$5:$F$500,0))&lt;&gt;"N",
INDEX('11.5_Outliers-Other_recovery'!L$5:L$500,MATCH($F390,'11.5_Outliers-Other_recovery'!$F$5:$F$500,0)),""),"")</f>
        <v>UNSD_036</v>
      </c>
      <c r="Y390" s="14">
        <f>IFERROR(IF(INDEX('11.4_Outliers-Formal_dry_recy'!$N$5:$N$500,MATCH($F390,'11.4_Outliers-Formal_dry_recy'!$F$5:$F$500,0))&lt;&gt;"N",
INDEX('11.4_Outliers-Formal_dry_recy'!J$5:J$500,MATCH($F390,'11.4_Outliers-Formal_dry_recy'!$F$5:$F$500,0)),""),"")</f>
        <v>0</v>
      </c>
      <c r="Z390" s="8">
        <f>IFERROR(IF(INDEX('11.4_Outliers-Formal_dry_recy'!$N$5:$N$500,MATCH($F390,'11.4_Outliers-Formal_dry_recy'!$F$5:$F$500,0))&lt;&gt;"N",
INDEX('11.4_Outliers-Formal_dry_recy'!K$5:K$500,MATCH($F390,'11.4_Outliers-Formal_dry_recy'!$F$5:$F$500,0)),""),"")</f>
        <v>2019</v>
      </c>
      <c r="AA390" s="14" t="str">
        <f>IFERROR(IF(INDEX('11.4_Outliers-Formal_dry_recy'!$N$5:$N$500,MATCH($F390,'11.4_Outliers-Formal_dry_recy'!$F$5:$F$500,0))&lt;&gt;"N",
INDEX('11.4_Outliers-Formal_dry_recy'!L$5:L$500,MATCH($F390,'11.4_Outliers-Formal_dry_recy'!$F$5:$F$500,0)),""),"")</f>
        <v>UNSD_036</v>
      </c>
      <c r="AB390" s="14">
        <f>IFERROR(IF(INDEX('11.6_Outliers-Incineration'!$N$5:$N$500,MATCH($F390,'11.6_Outliers-Incineration'!$F$5:$F$500,0))&lt;&gt;"N",
INDEX('11.6_Outliers-Incineration'!J$5:J$500,MATCH($F390,'11.6_Outliers-Incineration'!$F$5:$F$500,0)),""),"")</f>
        <v>50.58158856763044</v>
      </c>
      <c r="AC390" s="8">
        <f>IFERROR(IF(INDEX('11.6_Outliers-Incineration'!$N$5:$N$500,MATCH($F390,'11.6_Outliers-Incineration'!$F$5:$F$500,0))&lt;&gt;"N",
INDEX('11.6_Outliers-Incineration'!K$5:K$500,MATCH($F390,'11.6_Outliers-Incineration'!$F$5:$F$500,0)),""),"")</f>
        <v>2019</v>
      </c>
      <c r="AD390" s="14" t="str">
        <f>IFERROR(IF(INDEX('11.6_Outliers-Incineration'!$N$5:$N$500,MATCH($F390,'11.6_Outliers-Incineration'!$F$5:$F$500,0))&lt;&gt;"N",
INDEX('11.6_Outliers-Incineration'!L$5:L$500,MATCH($F390,'11.6_Outliers-Incineration'!$F$5:$F$500,0)),""),"")</f>
        <v>UNSD_036</v>
      </c>
      <c r="AE390" s="14" t="s">
        <v>1569</v>
      </c>
      <c r="AF390" s="8" t="s">
        <v>1569</v>
      </c>
      <c r="AG390" s="14" t="s">
        <v>1569</v>
      </c>
      <c r="AI390" s="5"/>
      <c r="AJ390" s="5" t="s">
        <v>1569</v>
      </c>
      <c r="AK390" s="5">
        <f t="shared" si="6"/>
        <v>3</v>
      </c>
    </row>
    <row r="391" spans="1:37" x14ac:dyDescent="0.25">
      <c r="A391" s="5" t="s">
        <v>2012</v>
      </c>
      <c r="B391" s="5" t="s">
        <v>1520</v>
      </c>
      <c r="C391" s="5" t="s">
        <v>1519</v>
      </c>
      <c r="D391" s="5" t="s">
        <v>35</v>
      </c>
      <c r="E391" s="5" t="s">
        <v>1520</v>
      </c>
      <c r="F391" s="5" t="s">
        <v>1519</v>
      </c>
      <c r="G391" s="5">
        <v>0</v>
      </c>
      <c r="H391" s="5">
        <v>1</v>
      </c>
      <c r="I391" s="5" t="s">
        <v>2334</v>
      </c>
      <c r="J391" s="13">
        <f>IFERROR(IF(INDEX('11.1_Outliers-Generation'!$N$5:$N$500,MATCH($F391,'11.1_Outliers-Generation'!$F$5:$F$500,0))&lt;&gt;"N",
INDEX('11.1_Outliers-Generation'!J$5:J$500,MATCH($F391,'11.1_Outliers-Generation'!$F$5:$F$500,0)),""),"")</f>
        <v>2.1311506470376473</v>
      </c>
      <c r="K391" s="8">
        <f>IFERROR(IF(INDEX('11.1_Outliers-Generation'!$N$5:$N$500,MATCH($F391,'11.1_Outliers-Generation'!$F$5:$F$500,0))&lt;&gt;"N",
INDEX('11.1_Outliers-Generation'!K$5:K$500,MATCH($F391,'11.1_Outliers-Generation'!$F$5:$F$500,0)),""),"")</f>
        <v>2014</v>
      </c>
      <c r="L391" s="13" t="str">
        <f>IFERROR(IF(INDEX('11.1_Outliers-Generation'!$N$5:$N$500,MATCH($F391,'11.1_Outliers-Generation'!$F$5:$F$500,0))&lt;&gt;"N",
INDEX('11.1_Outliers-Generation'!L$5:L$500,MATCH($F391,'11.1_Outliers-Generation'!$F$5:$F$500,0)),""),"")</f>
        <v>UNSD_038</v>
      </c>
      <c r="M391" s="14">
        <f>IFERROR(IF(INDEX('11.2_Outliers-Collection_cov'!$N$5:$N$500,MATCH($F391,'11.2_Outliers-Collection_cov'!$F$5:$F$500,0))&lt;&gt;"N",
INDEX('11.2_Outliers-Collection_cov'!J$5:J$500,MATCH($F391,'11.2_Outliers-Collection_cov'!$F$5:$F$500,0)),""),"")</f>
        <v>100</v>
      </c>
      <c r="N391" s="8">
        <f>IFERROR(IF(INDEX('11.2_Outliers-Collection_cov'!$N$5:$N$500,MATCH($F391,'11.2_Outliers-Collection_cov'!$F$5:$F$500,0))&lt;&gt;"N",
INDEX('11.2_Outliers-Collection_cov'!K$5:K$500,MATCH($F391,'11.2_Outliers-Collection_cov'!$F$5:$F$500,0)),""),"")</f>
        <v>2015</v>
      </c>
      <c r="O391" s="13" t="str">
        <f>IFERROR(IF(INDEX('11.2_Outliers-Collection_cov'!$N$5:$N$500,MATCH($F391,'11.2_Outliers-Collection_cov'!$F$5:$F$500,0))&lt;&gt;"N",
INDEX('11.2_Outliers-Collection_cov'!L$5:L$500,MATCH($F391,'11.2_Outliers-Collection_cov'!$F$5:$F$500,0)),""),"")</f>
        <v>UNSD_038</v>
      </c>
      <c r="P391" s="14" t="str">
        <f>IFERROR(IF(INDEX('11.3_Outliers-Plastic'!$N$5:$N$500,MATCH($F391,'11.3_Outliers-Plastic'!$F$5:$F$500,0))&lt;&gt;"N",
INDEX('11.3_Outliers-Plastic'!J$5:J$500,MATCH($F391,'11.3_Outliers-Plastic'!$F$5:$F$500,0)),""),"")</f>
        <v/>
      </c>
      <c r="Q391" s="8" t="str">
        <f>IFERROR(IF(INDEX('11.3_Outliers-Plastic'!$N$5:$N$500,MATCH($F391,'11.3_Outliers-Plastic'!$F$5:$F$500,0))&lt;&gt;"N",
INDEX('11.3_Outliers-Plastic'!K$5:K$500,MATCH($F391,'11.3_Outliers-Plastic'!$F$5:$F$500,0)),""),"")</f>
        <v/>
      </c>
      <c r="R391" s="14" t="str">
        <f>IFERROR(IF(INDEX('11.3_Outliers-Plastic'!$N$5:$N$500,MATCH($F391,'11.3_Outliers-Plastic'!$F$5:$F$500,0))&lt;&gt;"N",
INDEX('11.3_Outliers-Plastic'!L$5:L$500,MATCH($F391,'11.3_Outliers-Plastic'!$F$5:$F$500,0)),""),"")</f>
        <v/>
      </c>
      <c r="S391" s="12"/>
      <c r="T391" s="5"/>
      <c r="U391" s="5" t="s">
        <v>1569</v>
      </c>
      <c r="V391" s="14">
        <f>IFERROR(IF(INDEX('11.5_Outliers-Other_recovery'!$N$5:$N$500,MATCH($F391,'11.5_Outliers-Other_recovery'!$F$5:$F$500,0))&lt;&gt;"N",
INDEX('11.5_Outliers-Other_recovery'!J$5:J$500,MATCH($F391,'11.5_Outliers-Other_recovery'!$F$5:$F$500,0)),""),"")</f>
        <v>0</v>
      </c>
      <c r="W391" s="8">
        <f>IFERROR(IF(INDEX('11.5_Outliers-Other_recovery'!$N$5:$N$500,MATCH($F391,'11.5_Outliers-Other_recovery'!$F$5:$F$500,0))&lt;&gt;"N",
INDEX('11.5_Outliers-Other_recovery'!K$5:K$500,MATCH($F391,'11.5_Outliers-Other_recovery'!$F$5:$F$500,0)),""),"")</f>
        <v>2015</v>
      </c>
      <c r="X391" s="14" t="str">
        <f>IFERROR(IF(INDEX('11.5_Outliers-Other_recovery'!$N$5:$N$500,MATCH($F391,'11.5_Outliers-Other_recovery'!$F$5:$F$500,0))&lt;&gt;"N",
INDEX('11.5_Outliers-Other_recovery'!L$5:L$500,MATCH($F391,'11.5_Outliers-Other_recovery'!$F$5:$F$500,0)),""),"")</f>
        <v>UNSD_038</v>
      </c>
      <c r="Y391" s="14">
        <f>IFERROR(IF(INDEX('11.4_Outliers-Formal_dry_recy'!$N$5:$N$500,MATCH($F391,'11.4_Outliers-Formal_dry_recy'!$F$5:$F$500,0))&lt;&gt;"N",
INDEX('11.4_Outliers-Formal_dry_recy'!J$5:J$500,MATCH($F391,'11.4_Outliers-Formal_dry_recy'!$F$5:$F$500,0)),""),"")</f>
        <v>35.411949137780873</v>
      </c>
      <c r="Z391" s="8">
        <f>IFERROR(IF(INDEX('11.4_Outliers-Formal_dry_recy'!$N$5:$N$500,MATCH($F391,'11.4_Outliers-Formal_dry_recy'!$F$5:$F$500,0))&lt;&gt;"N",
INDEX('11.4_Outliers-Formal_dry_recy'!K$5:K$500,MATCH($F391,'11.4_Outliers-Formal_dry_recy'!$F$5:$F$500,0)),""),"")</f>
        <v>2015</v>
      </c>
      <c r="AA391" s="14" t="str">
        <f>IFERROR(IF(INDEX('11.4_Outliers-Formal_dry_recy'!$N$5:$N$500,MATCH($F391,'11.4_Outliers-Formal_dry_recy'!$F$5:$F$500,0))&lt;&gt;"N",
INDEX('11.4_Outliers-Formal_dry_recy'!L$5:L$500,MATCH($F391,'11.4_Outliers-Formal_dry_recy'!$F$5:$F$500,0)),""),"")</f>
        <v>UNSD_038</v>
      </c>
      <c r="AB391" s="14">
        <f>IFERROR(IF(INDEX('11.6_Outliers-Incineration'!$N$5:$N$500,MATCH($F391,'11.6_Outliers-Incineration'!$F$5:$F$500,0))&lt;&gt;"N",
INDEX('11.6_Outliers-Incineration'!J$5:J$500,MATCH($F391,'11.6_Outliers-Incineration'!$F$5:$F$500,0)),""),"")</f>
        <v>0</v>
      </c>
      <c r="AC391" s="8">
        <f>IFERROR(IF(INDEX('11.6_Outliers-Incineration'!$N$5:$N$500,MATCH($F391,'11.6_Outliers-Incineration'!$F$5:$F$500,0))&lt;&gt;"N",
INDEX('11.6_Outliers-Incineration'!K$5:K$500,MATCH($F391,'11.6_Outliers-Incineration'!$F$5:$F$500,0)),""),"")</f>
        <v>2015</v>
      </c>
      <c r="AD391" s="14" t="str">
        <f>IFERROR(IF(INDEX('11.6_Outliers-Incineration'!$N$5:$N$500,MATCH($F391,'11.6_Outliers-Incineration'!$F$5:$F$500,0))&lt;&gt;"N",
INDEX('11.6_Outliers-Incineration'!L$5:L$500,MATCH($F391,'11.6_Outliers-Incineration'!$F$5:$F$500,0)),""),"")</f>
        <v>UNSD_038</v>
      </c>
      <c r="AE391" s="14" t="s">
        <v>1569</v>
      </c>
      <c r="AF391" s="8" t="s">
        <v>1569</v>
      </c>
      <c r="AG391" s="14" t="s">
        <v>1569</v>
      </c>
      <c r="AI391" s="5"/>
      <c r="AJ391" s="5" t="s">
        <v>1569</v>
      </c>
      <c r="AK391" s="5">
        <f t="shared" si="6"/>
        <v>5</v>
      </c>
    </row>
    <row r="392" spans="1:37" x14ac:dyDescent="0.25">
      <c r="A392" s="5" t="s">
        <v>2013</v>
      </c>
      <c r="B392" s="5" t="s">
        <v>1522</v>
      </c>
      <c r="C392" s="5" t="s">
        <v>1521</v>
      </c>
      <c r="D392" s="5" t="s">
        <v>35</v>
      </c>
      <c r="E392" s="5" t="s">
        <v>1522</v>
      </c>
      <c r="F392" s="5" t="s">
        <v>1521</v>
      </c>
      <c r="G392" s="5">
        <v>0</v>
      </c>
      <c r="H392" s="5">
        <v>1</v>
      </c>
      <c r="I392" s="5" t="s">
        <v>2335</v>
      </c>
      <c r="J392" s="13">
        <f>IFERROR(IF(INDEX('11.1_Outliers-Generation'!$N$5:$N$500,MATCH($F392,'11.1_Outliers-Generation'!$F$5:$F$500,0))&lt;&gt;"N",
INDEX('11.1_Outliers-Generation'!J$5:J$500,MATCH($F392,'11.1_Outliers-Generation'!$F$5:$F$500,0)),""),"")</f>
        <v>2.0495723709664198</v>
      </c>
      <c r="K392" s="8">
        <f>IFERROR(IF(INDEX('11.1_Outliers-Generation'!$N$5:$N$500,MATCH($F392,'11.1_Outliers-Generation'!$F$5:$F$500,0))&lt;&gt;"N",
INDEX('11.1_Outliers-Generation'!K$5:K$500,MATCH($F392,'11.1_Outliers-Generation'!$F$5:$F$500,0)),""),"")</f>
        <v>2014</v>
      </c>
      <c r="L392" s="13" t="str">
        <f>IFERROR(IF(INDEX('11.1_Outliers-Generation'!$N$5:$N$500,MATCH($F392,'11.1_Outliers-Generation'!$F$5:$F$500,0))&lt;&gt;"N",
INDEX('11.1_Outliers-Generation'!L$5:L$500,MATCH($F392,'11.1_Outliers-Generation'!$F$5:$F$500,0)),""),"")</f>
        <v>UNSD_039</v>
      </c>
      <c r="M392" s="14">
        <f>IFERROR(IF(INDEX('11.2_Outliers-Collection_cov'!$N$5:$N$500,MATCH($F392,'11.2_Outliers-Collection_cov'!$F$5:$F$500,0))&lt;&gt;"N",
INDEX('11.2_Outliers-Collection_cov'!J$5:J$500,MATCH($F392,'11.2_Outliers-Collection_cov'!$F$5:$F$500,0)),""),"")</f>
        <v>100</v>
      </c>
      <c r="N392" s="8">
        <f>IFERROR(IF(INDEX('11.2_Outliers-Collection_cov'!$N$5:$N$500,MATCH($F392,'11.2_Outliers-Collection_cov'!$F$5:$F$500,0))&lt;&gt;"N",
INDEX('11.2_Outliers-Collection_cov'!K$5:K$500,MATCH($F392,'11.2_Outliers-Collection_cov'!$F$5:$F$500,0)),""),"")</f>
        <v>2015</v>
      </c>
      <c r="O392" s="13" t="str">
        <f>IFERROR(IF(INDEX('11.2_Outliers-Collection_cov'!$N$5:$N$500,MATCH($F392,'11.2_Outliers-Collection_cov'!$F$5:$F$500,0))&lt;&gt;"N",
INDEX('11.2_Outliers-Collection_cov'!L$5:L$500,MATCH($F392,'11.2_Outliers-Collection_cov'!$F$5:$F$500,0)),""),"")</f>
        <v>UNSD_039</v>
      </c>
      <c r="P392" s="14" t="str">
        <f>IFERROR(IF(INDEX('11.3_Outliers-Plastic'!$N$5:$N$500,MATCH($F392,'11.3_Outliers-Plastic'!$F$5:$F$500,0))&lt;&gt;"N",
INDEX('11.3_Outliers-Plastic'!J$5:J$500,MATCH($F392,'11.3_Outliers-Plastic'!$F$5:$F$500,0)),""),"")</f>
        <v/>
      </c>
      <c r="Q392" s="8" t="str">
        <f>IFERROR(IF(INDEX('11.3_Outliers-Plastic'!$N$5:$N$500,MATCH($F392,'11.3_Outliers-Plastic'!$F$5:$F$500,0))&lt;&gt;"N",
INDEX('11.3_Outliers-Plastic'!K$5:K$500,MATCH($F392,'11.3_Outliers-Plastic'!$F$5:$F$500,0)),""),"")</f>
        <v/>
      </c>
      <c r="R392" s="14" t="str">
        <f>IFERROR(IF(INDEX('11.3_Outliers-Plastic'!$N$5:$N$500,MATCH($F392,'11.3_Outliers-Plastic'!$F$5:$F$500,0))&lt;&gt;"N",
INDEX('11.3_Outliers-Plastic'!L$5:L$500,MATCH($F392,'11.3_Outliers-Plastic'!$F$5:$F$500,0)),""),"")</f>
        <v/>
      </c>
      <c r="S392" s="12"/>
      <c r="T392" s="5"/>
      <c r="U392" s="5" t="s">
        <v>1569</v>
      </c>
      <c r="V392" s="14" t="str">
        <f>IFERROR(IF(INDEX('11.5_Outliers-Other_recovery'!$N$5:$N$500,MATCH($F392,'11.5_Outliers-Other_recovery'!$F$5:$F$500,0))&lt;&gt;"N",
INDEX('11.5_Outliers-Other_recovery'!J$5:J$500,MATCH($F392,'11.5_Outliers-Other_recovery'!$F$5:$F$500,0)),""),"")</f>
        <v/>
      </c>
      <c r="W392" s="8" t="str">
        <f>IFERROR(IF(INDEX('11.5_Outliers-Other_recovery'!$N$5:$N$500,MATCH($F392,'11.5_Outliers-Other_recovery'!$F$5:$F$500,0))&lt;&gt;"N",
INDEX('11.5_Outliers-Other_recovery'!K$5:K$500,MATCH($F392,'11.5_Outliers-Other_recovery'!$F$5:$F$500,0)),""),"")</f>
        <v/>
      </c>
      <c r="X392" s="14" t="str">
        <f>IFERROR(IF(INDEX('11.5_Outliers-Other_recovery'!$N$5:$N$500,MATCH($F392,'11.5_Outliers-Other_recovery'!$F$5:$F$500,0))&lt;&gt;"N",
INDEX('11.5_Outliers-Other_recovery'!L$5:L$500,MATCH($F392,'11.5_Outliers-Other_recovery'!$F$5:$F$500,0)),""),"")</f>
        <v/>
      </c>
      <c r="Y392" s="14">
        <f>IFERROR(IF(INDEX('11.4_Outliers-Formal_dry_recy'!$N$5:$N$500,MATCH($F392,'11.4_Outliers-Formal_dry_recy'!$F$5:$F$500,0))&lt;&gt;"N",
INDEX('11.4_Outliers-Formal_dry_recy'!J$5:J$500,MATCH($F392,'11.4_Outliers-Formal_dry_recy'!$F$5:$F$500,0)),""),"")</f>
        <v>0.59772500437938136</v>
      </c>
      <c r="Z392" s="8">
        <f>IFERROR(IF(INDEX('11.4_Outliers-Formal_dry_recy'!$N$5:$N$500,MATCH($F392,'11.4_Outliers-Formal_dry_recy'!$F$5:$F$500,0))&lt;&gt;"N",
INDEX('11.4_Outliers-Formal_dry_recy'!K$5:K$500,MATCH($F392,'11.4_Outliers-Formal_dry_recy'!$F$5:$F$500,0)),""),"")</f>
        <v>2015</v>
      </c>
      <c r="AA392" s="14" t="str">
        <f>IFERROR(IF(INDEX('11.4_Outliers-Formal_dry_recy'!$N$5:$N$500,MATCH($F392,'11.4_Outliers-Formal_dry_recy'!$F$5:$F$500,0))&lt;&gt;"N",
INDEX('11.4_Outliers-Formal_dry_recy'!L$5:L$500,MATCH($F392,'11.4_Outliers-Formal_dry_recy'!$F$5:$F$500,0)),""),"")</f>
        <v>UNSD_039</v>
      </c>
      <c r="AB392" s="14">
        <f>IFERROR(IF(INDEX('11.6_Outliers-Incineration'!$N$5:$N$500,MATCH($F392,'11.6_Outliers-Incineration'!$F$5:$F$500,0))&lt;&gt;"N",
INDEX('11.6_Outliers-Incineration'!J$5:J$500,MATCH($F392,'11.6_Outliers-Incineration'!$F$5:$F$500,0)),""),"")</f>
        <v>77.168277111537762</v>
      </c>
      <c r="AC392" s="8">
        <f>IFERROR(IF(INDEX('11.6_Outliers-Incineration'!$N$5:$N$500,MATCH($F392,'11.6_Outliers-Incineration'!$F$5:$F$500,0))&lt;&gt;"N",
INDEX('11.6_Outliers-Incineration'!K$5:K$500,MATCH($F392,'11.6_Outliers-Incineration'!$F$5:$F$500,0)),""),"")</f>
        <v>2015</v>
      </c>
      <c r="AD392" s="14" t="str">
        <f>IFERROR(IF(INDEX('11.6_Outliers-Incineration'!$N$5:$N$500,MATCH($F392,'11.6_Outliers-Incineration'!$F$5:$F$500,0))&lt;&gt;"N",
INDEX('11.6_Outliers-Incineration'!L$5:L$500,MATCH($F392,'11.6_Outliers-Incineration'!$F$5:$F$500,0)),""),"")</f>
        <v>UNSD_039</v>
      </c>
      <c r="AE392" s="14">
        <v>100</v>
      </c>
      <c r="AF392" s="8">
        <v>2017</v>
      </c>
      <c r="AG392" s="14" t="s">
        <v>2013</v>
      </c>
      <c r="AI392" s="5"/>
      <c r="AJ392" s="5" t="s">
        <v>1569</v>
      </c>
      <c r="AK392" s="5">
        <f t="shared" si="6"/>
        <v>5</v>
      </c>
    </row>
    <row r="393" spans="1:37" x14ac:dyDescent="0.25">
      <c r="A393" s="5" t="s">
        <v>2015</v>
      </c>
      <c r="B393" s="5" t="s">
        <v>75</v>
      </c>
      <c r="C393" s="5" t="s">
        <v>74</v>
      </c>
      <c r="D393" s="5" t="s">
        <v>35</v>
      </c>
      <c r="E393" s="5" t="s">
        <v>2154</v>
      </c>
      <c r="F393" s="5" t="s">
        <v>2246</v>
      </c>
      <c r="G393" s="5">
        <v>2</v>
      </c>
      <c r="H393" s="5">
        <v>1</v>
      </c>
      <c r="I393" s="5" t="s">
        <v>2337</v>
      </c>
      <c r="J393" s="13">
        <f>IFERROR(IF(INDEX('11.1_Outliers-Generation'!$N$5:$N$500,MATCH($F393,'11.1_Outliers-Generation'!$F$5:$F$500,0))&lt;&gt;"N",
INDEX('11.1_Outliers-Generation'!J$5:J$500,MATCH($F393,'11.1_Outliers-Generation'!$F$5:$F$500,0)),""),"")</f>
        <v>0.59024552665111008</v>
      </c>
      <c r="K393" s="8">
        <f>IFERROR(IF(INDEX('11.1_Outliers-Generation'!$N$5:$N$500,MATCH($F393,'11.1_Outliers-Generation'!$F$5:$F$500,0))&lt;&gt;"N",
INDEX('11.1_Outliers-Generation'!K$5:K$500,MATCH($F393,'11.1_Outliers-Generation'!$F$5:$F$500,0)),""),"")</f>
        <v>2012</v>
      </c>
      <c r="L393" s="13" t="str">
        <f>IFERROR(IF(INDEX('11.1_Outliers-Generation'!$N$5:$N$500,MATCH($F393,'11.1_Outliers-Generation'!$F$5:$F$500,0))&lt;&gt;"N",
INDEX('11.1_Outliers-Generation'!L$5:L$500,MATCH($F393,'11.1_Outliers-Generation'!$F$5:$F$500,0)),""),"")</f>
        <v>UNSD_041</v>
      </c>
      <c r="M393" s="14">
        <f>IFERROR(IF(INDEX('11.2_Outliers-Collection_cov'!$N$5:$N$500,MATCH($F393,'11.2_Outliers-Collection_cov'!$F$5:$F$500,0))&lt;&gt;"N",
INDEX('11.2_Outliers-Collection_cov'!J$5:J$500,MATCH($F393,'11.2_Outliers-Collection_cov'!$F$5:$F$500,0)),""),"")</f>
        <v>100</v>
      </c>
      <c r="N393" s="8">
        <f>IFERROR(IF(INDEX('11.2_Outliers-Collection_cov'!$N$5:$N$500,MATCH($F393,'11.2_Outliers-Collection_cov'!$F$5:$F$500,0))&lt;&gt;"N",
INDEX('11.2_Outliers-Collection_cov'!K$5:K$500,MATCH($F393,'11.2_Outliers-Collection_cov'!$F$5:$F$500,0)),""),"")</f>
        <v>2012</v>
      </c>
      <c r="O393" s="13" t="str">
        <f>IFERROR(IF(INDEX('11.2_Outliers-Collection_cov'!$N$5:$N$500,MATCH($F393,'11.2_Outliers-Collection_cov'!$F$5:$F$500,0))&lt;&gt;"N",
INDEX('11.2_Outliers-Collection_cov'!L$5:L$500,MATCH($F393,'11.2_Outliers-Collection_cov'!$F$5:$F$500,0)),""),"")</f>
        <v>UNSD_041</v>
      </c>
      <c r="P393" s="14" t="str">
        <f>IFERROR(IF(INDEX('11.3_Outliers-Plastic'!$N$5:$N$500,MATCH($F393,'11.3_Outliers-Plastic'!$F$5:$F$500,0))&lt;&gt;"N",
INDEX('11.3_Outliers-Plastic'!J$5:J$500,MATCH($F393,'11.3_Outliers-Plastic'!$F$5:$F$500,0)),""),"")</f>
        <v/>
      </c>
      <c r="Q393" s="8" t="str">
        <f>IFERROR(IF(INDEX('11.3_Outliers-Plastic'!$N$5:$N$500,MATCH($F393,'11.3_Outliers-Plastic'!$F$5:$F$500,0))&lt;&gt;"N",
INDEX('11.3_Outliers-Plastic'!K$5:K$500,MATCH($F393,'11.3_Outliers-Plastic'!$F$5:$F$500,0)),""),"")</f>
        <v/>
      </c>
      <c r="R393" s="14" t="str">
        <f>IFERROR(IF(INDEX('11.3_Outliers-Plastic'!$N$5:$N$500,MATCH($F393,'11.3_Outliers-Plastic'!$F$5:$F$500,0))&lt;&gt;"N",
INDEX('11.3_Outliers-Plastic'!L$5:L$500,MATCH($F393,'11.3_Outliers-Plastic'!$F$5:$F$500,0)),""),"")</f>
        <v/>
      </c>
      <c r="S393" s="12"/>
      <c r="T393" s="5"/>
      <c r="U393" s="5" t="s">
        <v>1569</v>
      </c>
      <c r="V393" s="14">
        <f>IFERROR(IF(INDEX('11.5_Outliers-Other_recovery'!$N$5:$N$500,MATCH($F393,'11.5_Outliers-Other_recovery'!$F$5:$F$500,0))&lt;&gt;"N",
INDEX('11.5_Outliers-Other_recovery'!J$5:J$500,MATCH($F393,'11.5_Outliers-Other_recovery'!$F$5:$F$500,0)),""),"")</f>
        <v>0</v>
      </c>
      <c r="W393" s="8">
        <f>IFERROR(IF(INDEX('11.5_Outliers-Other_recovery'!$N$5:$N$500,MATCH($F393,'11.5_Outliers-Other_recovery'!$F$5:$F$500,0))&lt;&gt;"N",
INDEX('11.5_Outliers-Other_recovery'!K$5:K$500,MATCH($F393,'11.5_Outliers-Other_recovery'!$F$5:$F$500,0)),""),"")</f>
        <v>2012</v>
      </c>
      <c r="X393" s="14" t="str">
        <f>IFERROR(IF(INDEX('11.5_Outliers-Other_recovery'!$N$5:$N$500,MATCH($F393,'11.5_Outliers-Other_recovery'!$F$5:$F$500,0))&lt;&gt;"N",
INDEX('11.5_Outliers-Other_recovery'!L$5:L$500,MATCH($F393,'11.5_Outliers-Other_recovery'!$F$5:$F$500,0)),""),"")</f>
        <v>UNSD_041</v>
      </c>
      <c r="Y393" s="14">
        <f>IFERROR(IF(INDEX('11.4_Outliers-Formal_dry_recy'!$N$5:$N$500,MATCH($F393,'11.4_Outliers-Formal_dry_recy'!$F$5:$F$500,0))&lt;&gt;"N",
INDEX('11.4_Outliers-Formal_dry_recy'!J$5:J$500,MATCH($F393,'11.4_Outliers-Formal_dry_recy'!$F$5:$F$500,0)),""),"")</f>
        <v>23.627028286188782</v>
      </c>
      <c r="Z393" s="8">
        <f>IFERROR(IF(INDEX('11.4_Outliers-Formal_dry_recy'!$N$5:$N$500,MATCH($F393,'11.4_Outliers-Formal_dry_recy'!$F$5:$F$500,0))&lt;&gt;"N",
INDEX('11.4_Outliers-Formal_dry_recy'!K$5:K$500,MATCH($F393,'11.4_Outliers-Formal_dry_recy'!$F$5:$F$500,0)),""),"")</f>
        <v>2012</v>
      </c>
      <c r="AA393" s="14" t="str">
        <f>IFERROR(IF(INDEX('11.4_Outliers-Formal_dry_recy'!$N$5:$N$500,MATCH($F393,'11.4_Outliers-Formal_dry_recy'!$F$5:$F$500,0))&lt;&gt;"N",
INDEX('11.4_Outliers-Formal_dry_recy'!L$5:L$500,MATCH($F393,'11.4_Outliers-Formal_dry_recy'!$F$5:$F$500,0)),""),"")</f>
        <v>UNSD_041</v>
      </c>
      <c r="AB393" s="14">
        <f>IFERROR(IF(INDEX('11.6_Outliers-Incineration'!$N$5:$N$500,MATCH($F393,'11.6_Outliers-Incineration'!$F$5:$F$500,0))&lt;&gt;"N",
INDEX('11.6_Outliers-Incineration'!J$5:J$500,MATCH($F393,'11.6_Outliers-Incineration'!$F$5:$F$500,0)),""),"")</f>
        <v>0</v>
      </c>
      <c r="AC393" s="8">
        <f>IFERROR(IF(INDEX('11.6_Outliers-Incineration'!$N$5:$N$500,MATCH($F393,'11.6_Outliers-Incineration'!$F$5:$F$500,0))&lt;&gt;"N",
INDEX('11.6_Outliers-Incineration'!K$5:K$500,MATCH($F393,'11.6_Outliers-Incineration'!$F$5:$F$500,0)),""),"")</f>
        <v>2012</v>
      </c>
      <c r="AD393" s="14" t="str">
        <f>IFERROR(IF(INDEX('11.6_Outliers-Incineration'!$N$5:$N$500,MATCH($F393,'11.6_Outliers-Incineration'!$F$5:$F$500,0))&lt;&gt;"N",
INDEX('11.6_Outliers-Incineration'!L$5:L$500,MATCH($F393,'11.6_Outliers-Incineration'!$F$5:$F$500,0)),""),"")</f>
        <v>UNSD_041</v>
      </c>
      <c r="AE393" s="14">
        <v>100</v>
      </c>
      <c r="AF393" s="8">
        <v>2012</v>
      </c>
      <c r="AG393" s="14" t="s">
        <v>2015</v>
      </c>
      <c r="AI393" s="5"/>
      <c r="AJ393" s="5" t="s">
        <v>1569</v>
      </c>
      <c r="AK393" s="5">
        <f t="shared" si="6"/>
        <v>6</v>
      </c>
    </row>
    <row r="394" spans="1:37" x14ac:dyDescent="0.25">
      <c r="A394" s="5" t="s">
        <v>2016</v>
      </c>
      <c r="B394" s="5" t="s">
        <v>75</v>
      </c>
      <c r="C394" s="5" t="s">
        <v>74</v>
      </c>
      <c r="D394" s="5" t="s">
        <v>35</v>
      </c>
      <c r="E394" s="5" t="s">
        <v>2155</v>
      </c>
      <c r="F394" s="5" t="s">
        <v>2247</v>
      </c>
      <c r="G394" s="5">
        <v>2</v>
      </c>
      <c r="H394" s="5">
        <v>1</v>
      </c>
      <c r="I394" s="5" t="s">
        <v>2338</v>
      </c>
      <c r="J394" s="13">
        <f>IFERROR(IF(INDEX('11.1_Outliers-Generation'!$N$5:$N$500,MATCH($F394,'11.1_Outliers-Generation'!$F$5:$F$500,0))&lt;&gt;"N",
INDEX('11.1_Outliers-Generation'!J$5:J$500,MATCH($F394,'11.1_Outliers-Generation'!$F$5:$F$500,0)),""),"")</f>
        <v>0.89421783320600279</v>
      </c>
      <c r="K394" s="8">
        <f>IFERROR(IF(INDEX('11.1_Outliers-Generation'!$N$5:$N$500,MATCH($F394,'11.1_Outliers-Generation'!$F$5:$F$500,0))&lt;&gt;"N",
INDEX('11.1_Outliers-Generation'!K$5:K$500,MATCH($F394,'11.1_Outliers-Generation'!$F$5:$F$500,0)),""),"")</f>
        <v>2012</v>
      </c>
      <c r="L394" s="13" t="str">
        <f>IFERROR(IF(INDEX('11.1_Outliers-Generation'!$N$5:$N$500,MATCH($F394,'11.1_Outliers-Generation'!$F$5:$F$500,0))&lt;&gt;"N",
INDEX('11.1_Outliers-Generation'!L$5:L$500,MATCH($F394,'11.1_Outliers-Generation'!$F$5:$F$500,0)),""),"")</f>
        <v>UNSD_042</v>
      </c>
      <c r="M394" s="14">
        <f>IFERROR(IF(INDEX('11.2_Outliers-Collection_cov'!$N$5:$N$500,MATCH($F394,'11.2_Outliers-Collection_cov'!$F$5:$F$500,0))&lt;&gt;"N",
INDEX('11.2_Outliers-Collection_cov'!J$5:J$500,MATCH($F394,'11.2_Outliers-Collection_cov'!$F$5:$F$500,0)),""),"")</f>
        <v>100</v>
      </c>
      <c r="N394" s="8">
        <f>IFERROR(IF(INDEX('11.2_Outliers-Collection_cov'!$N$5:$N$500,MATCH($F394,'11.2_Outliers-Collection_cov'!$F$5:$F$500,0))&lt;&gt;"N",
INDEX('11.2_Outliers-Collection_cov'!K$5:K$500,MATCH($F394,'11.2_Outliers-Collection_cov'!$F$5:$F$500,0)),""),"")</f>
        <v>2012</v>
      </c>
      <c r="O394" s="13" t="str">
        <f>IFERROR(IF(INDEX('11.2_Outliers-Collection_cov'!$N$5:$N$500,MATCH($F394,'11.2_Outliers-Collection_cov'!$F$5:$F$500,0))&lt;&gt;"N",
INDEX('11.2_Outliers-Collection_cov'!L$5:L$500,MATCH($F394,'11.2_Outliers-Collection_cov'!$F$5:$F$500,0)),""),"")</f>
        <v>UNSD_042</v>
      </c>
      <c r="P394" s="14" t="str">
        <f>IFERROR(IF(INDEX('11.3_Outliers-Plastic'!$N$5:$N$500,MATCH($F394,'11.3_Outliers-Plastic'!$F$5:$F$500,0))&lt;&gt;"N",
INDEX('11.3_Outliers-Plastic'!J$5:J$500,MATCH($F394,'11.3_Outliers-Plastic'!$F$5:$F$500,0)),""),"")</f>
        <v/>
      </c>
      <c r="Q394" s="8" t="str">
        <f>IFERROR(IF(INDEX('11.3_Outliers-Plastic'!$N$5:$N$500,MATCH($F394,'11.3_Outliers-Plastic'!$F$5:$F$500,0))&lt;&gt;"N",
INDEX('11.3_Outliers-Plastic'!K$5:K$500,MATCH($F394,'11.3_Outliers-Plastic'!$F$5:$F$500,0)),""),"")</f>
        <v/>
      </c>
      <c r="R394" s="14" t="str">
        <f>IFERROR(IF(INDEX('11.3_Outliers-Plastic'!$N$5:$N$500,MATCH($F394,'11.3_Outliers-Plastic'!$F$5:$F$500,0))&lt;&gt;"N",
INDEX('11.3_Outliers-Plastic'!L$5:L$500,MATCH($F394,'11.3_Outliers-Plastic'!$F$5:$F$500,0)),""),"")</f>
        <v/>
      </c>
      <c r="S394" s="12"/>
      <c r="T394" s="5"/>
      <c r="U394" s="5" t="s">
        <v>1569</v>
      </c>
      <c r="V394" s="14">
        <f>IFERROR(IF(INDEX('11.5_Outliers-Other_recovery'!$N$5:$N$500,MATCH($F394,'11.5_Outliers-Other_recovery'!$F$5:$F$500,0))&lt;&gt;"N",
INDEX('11.5_Outliers-Other_recovery'!J$5:J$500,MATCH($F394,'11.5_Outliers-Other_recovery'!$F$5:$F$500,0)),""),"")</f>
        <v>0</v>
      </c>
      <c r="W394" s="8">
        <f>IFERROR(IF(INDEX('11.5_Outliers-Other_recovery'!$N$5:$N$500,MATCH($F394,'11.5_Outliers-Other_recovery'!$F$5:$F$500,0))&lt;&gt;"N",
INDEX('11.5_Outliers-Other_recovery'!K$5:K$500,MATCH($F394,'11.5_Outliers-Other_recovery'!$F$5:$F$500,0)),""),"")</f>
        <v>2012</v>
      </c>
      <c r="X394" s="14" t="str">
        <f>IFERROR(IF(INDEX('11.5_Outliers-Other_recovery'!$N$5:$N$500,MATCH($F394,'11.5_Outliers-Other_recovery'!$F$5:$F$500,0))&lt;&gt;"N",
INDEX('11.5_Outliers-Other_recovery'!L$5:L$500,MATCH($F394,'11.5_Outliers-Other_recovery'!$F$5:$F$500,0)),""),"")</f>
        <v>UNSD_042</v>
      </c>
      <c r="Y394" s="14">
        <f>IFERROR(IF(INDEX('11.4_Outliers-Formal_dry_recy'!$N$5:$N$500,MATCH($F394,'11.4_Outliers-Formal_dry_recy'!$F$5:$F$500,0))&lt;&gt;"N",
INDEX('11.4_Outliers-Formal_dry_recy'!J$5:J$500,MATCH($F394,'11.4_Outliers-Formal_dry_recy'!$F$5:$F$500,0)),""),"")</f>
        <v>1.3084593871822638</v>
      </c>
      <c r="Z394" s="8">
        <f>IFERROR(IF(INDEX('11.4_Outliers-Formal_dry_recy'!$N$5:$N$500,MATCH($F394,'11.4_Outliers-Formal_dry_recy'!$F$5:$F$500,0))&lt;&gt;"N",
INDEX('11.4_Outliers-Formal_dry_recy'!K$5:K$500,MATCH($F394,'11.4_Outliers-Formal_dry_recy'!$F$5:$F$500,0)),""),"")</f>
        <v>2012</v>
      </c>
      <c r="AA394" s="14" t="str">
        <f>IFERROR(IF(INDEX('11.4_Outliers-Formal_dry_recy'!$N$5:$N$500,MATCH($F394,'11.4_Outliers-Formal_dry_recy'!$F$5:$F$500,0))&lt;&gt;"N",
INDEX('11.4_Outliers-Formal_dry_recy'!L$5:L$500,MATCH($F394,'11.4_Outliers-Formal_dry_recy'!$F$5:$F$500,0)),""),"")</f>
        <v>UNSD_042</v>
      </c>
      <c r="AB394" s="14">
        <f>IFERROR(IF(INDEX('11.6_Outliers-Incineration'!$N$5:$N$500,MATCH($F394,'11.6_Outliers-Incineration'!$F$5:$F$500,0))&lt;&gt;"N",
INDEX('11.6_Outliers-Incineration'!J$5:J$500,MATCH($F394,'11.6_Outliers-Incineration'!$F$5:$F$500,0)),""),"")</f>
        <v>0</v>
      </c>
      <c r="AC394" s="8">
        <f>IFERROR(IF(INDEX('11.6_Outliers-Incineration'!$N$5:$N$500,MATCH($F394,'11.6_Outliers-Incineration'!$F$5:$F$500,0))&lt;&gt;"N",
INDEX('11.6_Outliers-Incineration'!K$5:K$500,MATCH($F394,'11.6_Outliers-Incineration'!$F$5:$F$500,0)),""),"")</f>
        <v>2012</v>
      </c>
      <c r="AD394" s="14" t="str">
        <f>IFERROR(IF(INDEX('11.6_Outliers-Incineration'!$N$5:$N$500,MATCH($F394,'11.6_Outliers-Incineration'!$F$5:$F$500,0))&lt;&gt;"N",
INDEX('11.6_Outliers-Incineration'!L$5:L$500,MATCH($F394,'11.6_Outliers-Incineration'!$F$5:$F$500,0)),""),"")</f>
        <v>UNSD_042</v>
      </c>
      <c r="AE394" s="14">
        <v>100</v>
      </c>
      <c r="AF394" s="8">
        <v>2012</v>
      </c>
      <c r="AG394" s="14" t="s">
        <v>2016</v>
      </c>
      <c r="AI394" s="5"/>
      <c r="AJ394" s="5" t="s">
        <v>1569</v>
      </c>
      <c r="AK394" s="5">
        <f t="shared" si="6"/>
        <v>6</v>
      </c>
    </row>
    <row r="395" spans="1:37" x14ac:dyDescent="0.25">
      <c r="A395" s="5" t="s">
        <v>2018</v>
      </c>
      <c r="B395" s="5" t="s">
        <v>1146</v>
      </c>
      <c r="C395" s="5" t="s">
        <v>1145</v>
      </c>
      <c r="D395" s="5" t="s">
        <v>1038</v>
      </c>
      <c r="E395" s="5" t="s">
        <v>2156</v>
      </c>
      <c r="F395" s="5" t="s">
        <v>2248</v>
      </c>
      <c r="G395" s="5">
        <v>2</v>
      </c>
      <c r="H395" s="5">
        <v>1</v>
      </c>
      <c r="I395" s="5" t="s">
        <v>2340</v>
      </c>
      <c r="J395" s="13">
        <f>IFERROR(IF(INDEX('11.1_Outliers-Generation'!$N$5:$N$500,MATCH($F395,'11.1_Outliers-Generation'!$F$5:$F$500,0))&lt;&gt;"N",
INDEX('11.1_Outliers-Generation'!J$5:J$500,MATCH($F395,'11.1_Outliers-Generation'!$F$5:$F$500,0)),""),"")</f>
        <v>1.9243419932870263</v>
      </c>
      <c r="K395" s="8">
        <f>IFERROR(IF(INDEX('11.1_Outliers-Generation'!$N$5:$N$500,MATCH($F395,'11.1_Outliers-Generation'!$F$5:$F$500,0))&lt;&gt;"N",
INDEX('11.1_Outliers-Generation'!K$5:K$500,MATCH($F395,'11.1_Outliers-Generation'!$F$5:$F$500,0)),""),"")</f>
        <v>2017</v>
      </c>
      <c r="L395" s="13" t="str">
        <f>IFERROR(IF(INDEX('11.1_Outliers-Generation'!$N$5:$N$500,MATCH($F395,'11.1_Outliers-Generation'!$F$5:$F$500,0))&lt;&gt;"N",
INDEX('11.1_Outliers-Generation'!L$5:L$500,MATCH($F395,'11.1_Outliers-Generation'!$F$5:$F$500,0)),""),"")</f>
        <v>UNSD_044</v>
      </c>
      <c r="M395" s="14">
        <f>IFERROR(IF(INDEX('11.2_Outliers-Collection_cov'!$N$5:$N$500,MATCH($F395,'11.2_Outliers-Collection_cov'!$F$5:$F$500,0))&lt;&gt;"N",
INDEX('11.2_Outliers-Collection_cov'!J$5:J$500,MATCH($F395,'11.2_Outliers-Collection_cov'!$F$5:$F$500,0)),""),"")</f>
        <v>100</v>
      </c>
      <c r="N395" s="8">
        <f>IFERROR(IF(INDEX('11.2_Outliers-Collection_cov'!$N$5:$N$500,MATCH($F395,'11.2_Outliers-Collection_cov'!$F$5:$F$500,0))&lt;&gt;"N",
INDEX('11.2_Outliers-Collection_cov'!K$5:K$500,MATCH($F395,'11.2_Outliers-Collection_cov'!$F$5:$F$500,0)),""),"")</f>
        <v>2017</v>
      </c>
      <c r="O395" s="13" t="str">
        <f>IFERROR(IF(INDEX('11.2_Outliers-Collection_cov'!$N$5:$N$500,MATCH($F395,'11.2_Outliers-Collection_cov'!$F$5:$F$500,0))&lt;&gt;"N",
INDEX('11.2_Outliers-Collection_cov'!L$5:L$500,MATCH($F395,'11.2_Outliers-Collection_cov'!$F$5:$F$500,0)),""),"")</f>
        <v>UNSD_044</v>
      </c>
      <c r="P395" s="14" t="str">
        <f>IFERROR(IF(INDEX('11.3_Outliers-Plastic'!$N$5:$N$500,MATCH($F395,'11.3_Outliers-Plastic'!$F$5:$F$500,0))&lt;&gt;"N",
INDEX('11.3_Outliers-Plastic'!J$5:J$500,MATCH($F395,'11.3_Outliers-Plastic'!$F$5:$F$500,0)),""),"")</f>
        <v/>
      </c>
      <c r="Q395" s="8" t="str">
        <f>IFERROR(IF(INDEX('11.3_Outliers-Plastic'!$N$5:$N$500,MATCH($F395,'11.3_Outliers-Plastic'!$F$5:$F$500,0))&lt;&gt;"N",
INDEX('11.3_Outliers-Plastic'!K$5:K$500,MATCH($F395,'11.3_Outliers-Plastic'!$F$5:$F$500,0)),""),"")</f>
        <v/>
      </c>
      <c r="R395" s="14" t="str">
        <f>IFERROR(IF(INDEX('11.3_Outliers-Plastic'!$N$5:$N$500,MATCH($F395,'11.3_Outliers-Plastic'!$F$5:$F$500,0))&lt;&gt;"N",
INDEX('11.3_Outliers-Plastic'!L$5:L$500,MATCH($F395,'11.3_Outliers-Plastic'!$F$5:$F$500,0)),""),"")</f>
        <v/>
      </c>
      <c r="S395" s="12"/>
      <c r="T395" s="5"/>
      <c r="U395" s="5" t="s">
        <v>1569</v>
      </c>
      <c r="V395" s="14">
        <f>IFERROR(IF(INDEX('11.5_Outliers-Other_recovery'!$N$5:$N$500,MATCH($F395,'11.5_Outliers-Other_recovery'!$F$5:$F$500,0))&lt;&gt;"N",
INDEX('11.5_Outliers-Other_recovery'!J$5:J$500,MATCH($F395,'11.5_Outliers-Other_recovery'!$F$5:$F$500,0)),""),"")</f>
        <v>0.97674414168956747</v>
      </c>
      <c r="W395" s="8">
        <f>IFERROR(IF(INDEX('11.5_Outliers-Other_recovery'!$N$5:$N$500,MATCH($F395,'11.5_Outliers-Other_recovery'!$F$5:$F$500,0))&lt;&gt;"N",
INDEX('11.5_Outliers-Other_recovery'!K$5:K$500,MATCH($F395,'11.5_Outliers-Other_recovery'!$F$5:$F$500,0)),""),"")</f>
        <v>2017</v>
      </c>
      <c r="X395" s="14" t="str">
        <f>IFERROR(IF(INDEX('11.5_Outliers-Other_recovery'!$N$5:$N$500,MATCH($F395,'11.5_Outliers-Other_recovery'!$F$5:$F$500,0))&lt;&gt;"N",
INDEX('11.5_Outliers-Other_recovery'!L$5:L$500,MATCH($F395,'11.5_Outliers-Other_recovery'!$F$5:$F$500,0)),""),"")</f>
        <v>UNSD_044</v>
      </c>
      <c r="Y395" s="14">
        <f>IFERROR(IF(INDEX('11.4_Outliers-Formal_dry_recy'!$N$5:$N$500,MATCH($F395,'11.4_Outliers-Formal_dry_recy'!$F$5:$F$500,0))&lt;&gt;"N",
INDEX('11.4_Outliers-Formal_dry_recy'!J$5:J$500,MATCH($F395,'11.4_Outliers-Formal_dry_recy'!$F$5:$F$500,0)),""),"")</f>
        <v>3.8604652049929578</v>
      </c>
      <c r="Z395" s="8">
        <f>IFERROR(IF(INDEX('11.4_Outliers-Formal_dry_recy'!$N$5:$N$500,MATCH($F395,'11.4_Outliers-Formal_dry_recy'!$F$5:$F$500,0))&lt;&gt;"N",
INDEX('11.4_Outliers-Formal_dry_recy'!K$5:K$500,MATCH($F395,'11.4_Outliers-Formal_dry_recy'!$F$5:$F$500,0)),""),"")</f>
        <v>2017</v>
      </c>
      <c r="AA395" s="14" t="str">
        <f>IFERROR(IF(INDEX('11.4_Outliers-Formal_dry_recy'!$N$5:$N$500,MATCH($F395,'11.4_Outliers-Formal_dry_recy'!$F$5:$F$500,0))&lt;&gt;"N",
INDEX('11.4_Outliers-Formal_dry_recy'!L$5:L$500,MATCH($F395,'11.4_Outliers-Formal_dry_recy'!$F$5:$F$500,0)),""),"")</f>
        <v>UNSD_044</v>
      </c>
      <c r="AB395" s="14">
        <f>IFERROR(IF(INDEX('11.6_Outliers-Incineration'!$N$5:$N$500,MATCH($F395,'11.6_Outliers-Incineration'!$F$5:$F$500,0))&lt;&gt;"N",
INDEX('11.6_Outliers-Incineration'!J$5:J$500,MATCH($F395,'11.6_Outliers-Incineration'!$F$5:$F$500,0)),""),"")</f>
        <v>0</v>
      </c>
      <c r="AC395" s="8">
        <f>IFERROR(IF(INDEX('11.6_Outliers-Incineration'!$N$5:$N$500,MATCH($F395,'11.6_Outliers-Incineration'!$F$5:$F$500,0))&lt;&gt;"N",
INDEX('11.6_Outliers-Incineration'!K$5:K$500,MATCH($F395,'11.6_Outliers-Incineration'!$F$5:$F$500,0)),""),"")</f>
        <v>2017</v>
      </c>
      <c r="AD395" s="14" t="str">
        <f>IFERROR(IF(INDEX('11.6_Outliers-Incineration'!$N$5:$N$500,MATCH($F395,'11.6_Outliers-Incineration'!$F$5:$F$500,0))&lt;&gt;"N",
INDEX('11.6_Outliers-Incineration'!L$5:L$500,MATCH($F395,'11.6_Outliers-Incineration'!$F$5:$F$500,0)),""),"")</f>
        <v>UNSD_044</v>
      </c>
      <c r="AE395" s="14">
        <v>100</v>
      </c>
      <c r="AF395" s="8">
        <v>2017</v>
      </c>
      <c r="AG395" s="14" t="s">
        <v>2018</v>
      </c>
      <c r="AI395" s="5"/>
      <c r="AJ395" s="5" t="s">
        <v>1569</v>
      </c>
      <c r="AK395" s="5">
        <f t="shared" si="6"/>
        <v>6</v>
      </c>
    </row>
    <row r="396" spans="1:37" x14ac:dyDescent="0.25">
      <c r="A396" s="5" t="s">
        <v>2020</v>
      </c>
      <c r="B396" s="5" t="s">
        <v>1</v>
      </c>
      <c r="C396" s="5" t="s">
        <v>1150</v>
      </c>
      <c r="D396" s="5" t="s">
        <v>1038</v>
      </c>
      <c r="E396" s="5" t="s">
        <v>2158</v>
      </c>
      <c r="F396" s="5" t="s">
        <v>2249</v>
      </c>
      <c r="G396" s="5">
        <v>2</v>
      </c>
      <c r="H396" s="5">
        <v>1</v>
      </c>
      <c r="I396" s="5" t="s">
        <v>2342</v>
      </c>
      <c r="J396" s="13">
        <f>IFERROR(IF(INDEX('11.1_Outliers-Generation'!$N$5:$N$500,MATCH($F396,'11.1_Outliers-Generation'!$F$5:$F$500,0))&lt;&gt;"N",
INDEX('11.1_Outliers-Generation'!J$5:J$500,MATCH($F396,'11.1_Outliers-Generation'!$F$5:$F$500,0)),""),"")</f>
        <v>0.49202030809525688</v>
      </c>
      <c r="K396" s="8">
        <f>IFERROR(IF(INDEX('11.1_Outliers-Generation'!$N$5:$N$500,MATCH($F396,'11.1_Outliers-Generation'!$F$5:$F$500,0))&lt;&gt;"N",
INDEX('11.1_Outliers-Generation'!K$5:K$500,MATCH($F396,'11.1_Outliers-Generation'!$F$5:$F$500,0)),""),"")</f>
        <v>2010</v>
      </c>
      <c r="L396" s="13" t="str">
        <f>IFERROR(IF(INDEX('11.1_Outliers-Generation'!$N$5:$N$500,MATCH($F396,'11.1_Outliers-Generation'!$F$5:$F$500,0))&lt;&gt;"N",
INDEX('11.1_Outliers-Generation'!L$5:L$500,MATCH($F396,'11.1_Outliers-Generation'!$F$5:$F$500,0)),""),"")</f>
        <v>UNSD_046</v>
      </c>
      <c r="M396" s="14">
        <f>IFERROR(IF(INDEX('11.2_Outliers-Collection_cov'!$N$5:$N$500,MATCH($F396,'11.2_Outliers-Collection_cov'!$F$5:$F$500,0))&lt;&gt;"N",
INDEX('11.2_Outliers-Collection_cov'!J$5:J$500,MATCH($F396,'11.2_Outliers-Collection_cov'!$F$5:$F$500,0)),""),"")</f>
        <v>72.769996643066406</v>
      </c>
      <c r="N396" s="8">
        <f>IFERROR(IF(INDEX('11.2_Outliers-Collection_cov'!$N$5:$N$500,MATCH($F396,'11.2_Outliers-Collection_cov'!$F$5:$F$500,0))&lt;&gt;"N",
INDEX('11.2_Outliers-Collection_cov'!K$5:K$500,MATCH($F396,'11.2_Outliers-Collection_cov'!$F$5:$F$500,0)),""),"")</f>
        <v>2010</v>
      </c>
      <c r="O396" s="13" t="str">
        <f>IFERROR(IF(INDEX('11.2_Outliers-Collection_cov'!$N$5:$N$500,MATCH($F396,'11.2_Outliers-Collection_cov'!$F$5:$F$500,0))&lt;&gt;"N",
INDEX('11.2_Outliers-Collection_cov'!L$5:L$500,MATCH($F396,'11.2_Outliers-Collection_cov'!$F$5:$F$500,0)),""),"")</f>
        <v>UNSD_046</v>
      </c>
      <c r="P396" s="14" t="str">
        <f>IFERROR(IF(INDEX('11.3_Outliers-Plastic'!$N$5:$N$500,MATCH($F396,'11.3_Outliers-Plastic'!$F$5:$F$500,0))&lt;&gt;"N",
INDEX('11.3_Outliers-Plastic'!J$5:J$500,MATCH($F396,'11.3_Outliers-Plastic'!$F$5:$F$500,0)),""),"")</f>
        <v/>
      </c>
      <c r="Q396" s="8" t="str">
        <f>IFERROR(IF(INDEX('11.3_Outliers-Plastic'!$N$5:$N$500,MATCH($F396,'11.3_Outliers-Plastic'!$F$5:$F$500,0))&lt;&gt;"N",
INDEX('11.3_Outliers-Plastic'!K$5:K$500,MATCH($F396,'11.3_Outliers-Plastic'!$F$5:$F$500,0)),""),"")</f>
        <v/>
      </c>
      <c r="R396" s="14" t="str">
        <f>IFERROR(IF(INDEX('11.3_Outliers-Plastic'!$N$5:$N$500,MATCH($F396,'11.3_Outliers-Plastic'!$F$5:$F$500,0))&lt;&gt;"N",
INDEX('11.3_Outliers-Plastic'!L$5:L$500,MATCH($F396,'11.3_Outliers-Plastic'!$F$5:$F$500,0)),""),"")</f>
        <v/>
      </c>
      <c r="S396" s="12"/>
      <c r="T396" s="5"/>
      <c r="U396" s="5" t="s">
        <v>1569</v>
      </c>
      <c r="V396" s="14">
        <f>IFERROR(IF(INDEX('11.5_Outliers-Other_recovery'!$N$5:$N$500,MATCH($F396,'11.5_Outliers-Other_recovery'!$F$5:$F$500,0))&lt;&gt;"N",
INDEX('11.5_Outliers-Other_recovery'!J$5:J$500,MATCH($F396,'11.5_Outliers-Other_recovery'!$F$5:$F$500,0)),""),"")</f>
        <v>0</v>
      </c>
      <c r="W396" s="8">
        <f>IFERROR(IF(INDEX('11.5_Outliers-Other_recovery'!$N$5:$N$500,MATCH($F396,'11.5_Outliers-Other_recovery'!$F$5:$F$500,0))&lt;&gt;"N",
INDEX('11.5_Outliers-Other_recovery'!K$5:K$500,MATCH($F396,'11.5_Outliers-Other_recovery'!$F$5:$F$500,0)),""),"")</f>
        <v>2015</v>
      </c>
      <c r="X396" s="14" t="str">
        <f>IFERROR(IF(INDEX('11.5_Outliers-Other_recovery'!$N$5:$N$500,MATCH($F396,'11.5_Outliers-Other_recovery'!$F$5:$F$500,0))&lt;&gt;"N",
INDEX('11.5_Outliers-Other_recovery'!L$5:L$500,MATCH($F396,'11.5_Outliers-Other_recovery'!$F$5:$F$500,0)),""),"")</f>
        <v>UNSD_046</v>
      </c>
      <c r="Y396" s="14">
        <f>IFERROR(IF(INDEX('11.4_Outliers-Formal_dry_recy'!$N$5:$N$500,MATCH($F396,'11.4_Outliers-Formal_dry_recy'!$F$5:$F$500,0))&lt;&gt;"N",
INDEX('11.4_Outliers-Formal_dry_recy'!J$5:J$500,MATCH($F396,'11.4_Outliers-Formal_dry_recy'!$F$5:$F$500,0)),""),"")</f>
        <v>0</v>
      </c>
      <c r="Z396" s="8">
        <f>IFERROR(IF(INDEX('11.4_Outliers-Formal_dry_recy'!$N$5:$N$500,MATCH($F396,'11.4_Outliers-Formal_dry_recy'!$F$5:$F$500,0))&lt;&gt;"N",
INDEX('11.4_Outliers-Formal_dry_recy'!K$5:K$500,MATCH($F396,'11.4_Outliers-Formal_dry_recy'!$F$5:$F$500,0)),""),"")</f>
        <v>2015</v>
      </c>
      <c r="AA396" s="14" t="str">
        <f>IFERROR(IF(INDEX('11.4_Outliers-Formal_dry_recy'!$N$5:$N$500,MATCH($F396,'11.4_Outliers-Formal_dry_recy'!$F$5:$F$500,0))&lt;&gt;"N",
INDEX('11.4_Outliers-Formal_dry_recy'!L$5:L$500,MATCH($F396,'11.4_Outliers-Formal_dry_recy'!$F$5:$F$500,0)),""),"")</f>
        <v>UNSD_046</v>
      </c>
      <c r="AB396" s="14">
        <f>IFERROR(IF(INDEX('11.6_Outliers-Incineration'!$N$5:$N$500,MATCH($F396,'11.6_Outliers-Incineration'!$F$5:$F$500,0))&lt;&gt;"N",
INDEX('11.6_Outliers-Incineration'!J$5:J$500,MATCH($F396,'11.6_Outliers-Incineration'!$F$5:$F$500,0)),""),"")</f>
        <v>0</v>
      </c>
      <c r="AC396" s="8">
        <f>IFERROR(IF(INDEX('11.6_Outliers-Incineration'!$N$5:$N$500,MATCH($F396,'11.6_Outliers-Incineration'!$F$5:$F$500,0))&lt;&gt;"N",
INDEX('11.6_Outliers-Incineration'!K$5:K$500,MATCH($F396,'11.6_Outliers-Incineration'!$F$5:$F$500,0)),""),"")</f>
        <v>2015</v>
      </c>
      <c r="AD396" s="14" t="str">
        <f>IFERROR(IF(INDEX('11.6_Outliers-Incineration'!$N$5:$N$500,MATCH($F396,'11.6_Outliers-Incineration'!$F$5:$F$500,0))&lt;&gt;"N",
INDEX('11.6_Outliers-Incineration'!L$5:L$500,MATCH($F396,'11.6_Outliers-Incineration'!$F$5:$F$500,0)),""),"")</f>
        <v>UNSD_046</v>
      </c>
      <c r="AE396" s="14">
        <v>100</v>
      </c>
      <c r="AF396" s="8">
        <v>2015</v>
      </c>
      <c r="AG396" s="14" t="s">
        <v>2020</v>
      </c>
      <c r="AI396" s="5"/>
      <c r="AJ396" s="5" t="s">
        <v>1569</v>
      </c>
      <c r="AK396" s="5">
        <f t="shared" si="6"/>
        <v>6</v>
      </c>
    </row>
    <row r="397" spans="1:37" x14ac:dyDescent="0.25">
      <c r="A397" s="5" t="s">
        <v>2021</v>
      </c>
      <c r="B397" s="5" t="s">
        <v>1</v>
      </c>
      <c r="C397" s="5" t="s">
        <v>1150</v>
      </c>
      <c r="D397" s="5" t="s">
        <v>1038</v>
      </c>
      <c r="E397" s="5" t="s">
        <v>2159</v>
      </c>
      <c r="F397" s="5" t="s">
        <v>2250</v>
      </c>
      <c r="G397" s="5">
        <v>2</v>
      </c>
      <c r="H397" s="5">
        <v>1</v>
      </c>
      <c r="I397" s="5" t="s">
        <v>2459</v>
      </c>
      <c r="J397" s="13">
        <f>IFERROR(IF(INDEX('11.1_Outliers-Generation'!$N$5:$N$500,MATCH($F397,'11.1_Outliers-Generation'!$F$5:$F$500,0))&lt;&gt;"N",
INDEX('11.1_Outliers-Generation'!J$5:J$500,MATCH($F397,'11.1_Outliers-Generation'!$F$5:$F$500,0)),""),"")</f>
        <v>0.60979798780408268</v>
      </c>
      <c r="K397" s="8">
        <f>IFERROR(IF(INDEX('11.1_Outliers-Generation'!$N$5:$N$500,MATCH($F397,'11.1_Outliers-Generation'!$F$5:$F$500,0))&lt;&gt;"N",
INDEX('11.1_Outliers-Generation'!K$5:K$500,MATCH($F397,'11.1_Outliers-Generation'!$F$5:$F$500,0)),""),"")</f>
        <v>2010</v>
      </c>
      <c r="L397" s="13" t="str">
        <f>IFERROR(IF(INDEX('11.1_Outliers-Generation'!$N$5:$N$500,MATCH($F397,'11.1_Outliers-Generation'!$F$5:$F$500,0))&lt;&gt;"N",
INDEX('11.1_Outliers-Generation'!L$5:L$500,MATCH($F397,'11.1_Outliers-Generation'!$F$5:$F$500,0)),""),"")</f>
        <v>UNSD_047</v>
      </c>
      <c r="M397" s="14">
        <f>IFERROR(IF(INDEX('11.2_Outliers-Collection_cov'!$N$5:$N$500,MATCH($F397,'11.2_Outliers-Collection_cov'!$F$5:$F$500,0))&lt;&gt;"N",
INDEX('11.2_Outliers-Collection_cov'!J$5:J$500,MATCH($F397,'11.2_Outliers-Collection_cov'!$F$5:$F$500,0)),""),"")</f>
        <v>82</v>
      </c>
      <c r="N397" s="8">
        <f>IFERROR(IF(INDEX('11.2_Outliers-Collection_cov'!$N$5:$N$500,MATCH($F397,'11.2_Outliers-Collection_cov'!$F$5:$F$500,0))&lt;&gt;"N",
INDEX('11.2_Outliers-Collection_cov'!K$5:K$500,MATCH($F397,'11.2_Outliers-Collection_cov'!$F$5:$F$500,0)),""),"")</f>
        <v>2010</v>
      </c>
      <c r="O397" s="13" t="str">
        <f>IFERROR(IF(INDEX('11.2_Outliers-Collection_cov'!$N$5:$N$500,MATCH($F397,'11.2_Outliers-Collection_cov'!$F$5:$F$500,0))&lt;&gt;"N",
INDEX('11.2_Outliers-Collection_cov'!L$5:L$500,MATCH($F397,'11.2_Outliers-Collection_cov'!$F$5:$F$500,0)),""),"")</f>
        <v>UNSD_047</v>
      </c>
      <c r="P397" s="14" t="str">
        <f>IFERROR(IF(INDEX('11.3_Outliers-Plastic'!$N$5:$N$500,MATCH($F397,'11.3_Outliers-Plastic'!$F$5:$F$500,0))&lt;&gt;"N",
INDEX('11.3_Outliers-Plastic'!J$5:J$500,MATCH($F397,'11.3_Outliers-Plastic'!$F$5:$F$500,0)),""),"")</f>
        <v/>
      </c>
      <c r="Q397" s="8" t="str">
        <f>IFERROR(IF(INDEX('11.3_Outliers-Plastic'!$N$5:$N$500,MATCH($F397,'11.3_Outliers-Plastic'!$F$5:$F$500,0))&lt;&gt;"N",
INDEX('11.3_Outliers-Plastic'!K$5:K$500,MATCH($F397,'11.3_Outliers-Plastic'!$F$5:$F$500,0)),""),"")</f>
        <v/>
      </c>
      <c r="R397" s="14" t="str">
        <f>IFERROR(IF(INDEX('11.3_Outliers-Plastic'!$N$5:$N$500,MATCH($F397,'11.3_Outliers-Plastic'!$F$5:$F$500,0))&lt;&gt;"N",
INDEX('11.3_Outliers-Plastic'!L$5:L$500,MATCH($F397,'11.3_Outliers-Plastic'!$F$5:$F$500,0)),""),"")</f>
        <v/>
      </c>
      <c r="S397" s="12"/>
      <c r="T397" s="5"/>
      <c r="U397" s="5" t="s">
        <v>1569</v>
      </c>
      <c r="V397" s="14">
        <f>IFERROR(IF(INDEX('11.5_Outliers-Other_recovery'!$N$5:$N$500,MATCH($F397,'11.5_Outliers-Other_recovery'!$F$5:$F$500,0))&lt;&gt;"N",
INDEX('11.5_Outliers-Other_recovery'!J$5:J$500,MATCH($F397,'11.5_Outliers-Other_recovery'!$F$5:$F$500,0)),""),"")</f>
        <v>0</v>
      </c>
      <c r="W397" s="8">
        <f>IFERROR(IF(INDEX('11.5_Outliers-Other_recovery'!$N$5:$N$500,MATCH($F397,'11.5_Outliers-Other_recovery'!$F$5:$F$500,0))&lt;&gt;"N",
INDEX('11.5_Outliers-Other_recovery'!K$5:K$500,MATCH($F397,'11.5_Outliers-Other_recovery'!$F$5:$F$500,0)),""),"")</f>
        <v>2015</v>
      </c>
      <c r="X397" s="14" t="str">
        <f>IFERROR(IF(INDEX('11.5_Outliers-Other_recovery'!$N$5:$N$500,MATCH($F397,'11.5_Outliers-Other_recovery'!$F$5:$F$500,0))&lt;&gt;"N",
INDEX('11.5_Outliers-Other_recovery'!L$5:L$500,MATCH($F397,'11.5_Outliers-Other_recovery'!$F$5:$F$500,0)),""),"")</f>
        <v>UNSD_047</v>
      </c>
      <c r="Y397" s="14">
        <f>IFERROR(IF(INDEX('11.4_Outliers-Formal_dry_recy'!$N$5:$N$500,MATCH($F397,'11.4_Outliers-Formal_dry_recy'!$F$5:$F$500,0))&lt;&gt;"N",
INDEX('11.4_Outliers-Formal_dry_recy'!J$5:J$500,MATCH($F397,'11.4_Outliers-Formal_dry_recy'!$F$5:$F$500,0)),""),"")</f>
        <v>0</v>
      </c>
      <c r="Z397" s="8">
        <f>IFERROR(IF(INDEX('11.4_Outliers-Formal_dry_recy'!$N$5:$N$500,MATCH($F397,'11.4_Outliers-Formal_dry_recy'!$F$5:$F$500,0))&lt;&gt;"N",
INDEX('11.4_Outliers-Formal_dry_recy'!K$5:K$500,MATCH($F397,'11.4_Outliers-Formal_dry_recy'!$F$5:$F$500,0)),""),"")</f>
        <v>2015</v>
      </c>
      <c r="AA397" s="14" t="str">
        <f>IFERROR(IF(INDEX('11.4_Outliers-Formal_dry_recy'!$N$5:$N$500,MATCH($F397,'11.4_Outliers-Formal_dry_recy'!$F$5:$F$500,0))&lt;&gt;"N",
INDEX('11.4_Outliers-Formal_dry_recy'!L$5:L$500,MATCH($F397,'11.4_Outliers-Formal_dry_recy'!$F$5:$F$500,0)),""),"")</f>
        <v>UNSD_047</v>
      </c>
      <c r="AB397" s="14">
        <f>IFERROR(IF(INDEX('11.6_Outliers-Incineration'!$N$5:$N$500,MATCH($F397,'11.6_Outliers-Incineration'!$F$5:$F$500,0))&lt;&gt;"N",
INDEX('11.6_Outliers-Incineration'!J$5:J$500,MATCH($F397,'11.6_Outliers-Incineration'!$F$5:$F$500,0)),""),"")</f>
        <v>0</v>
      </c>
      <c r="AC397" s="8">
        <f>IFERROR(IF(INDEX('11.6_Outliers-Incineration'!$N$5:$N$500,MATCH($F397,'11.6_Outliers-Incineration'!$F$5:$F$500,0))&lt;&gt;"N",
INDEX('11.6_Outliers-Incineration'!K$5:K$500,MATCH($F397,'11.6_Outliers-Incineration'!$F$5:$F$500,0)),""),"")</f>
        <v>2015</v>
      </c>
      <c r="AD397" s="14" t="str">
        <f>IFERROR(IF(INDEX('11.6_Outliers-Incineration'!$N$5:$N$500,MATCH($F397,'11.6_Outliers-Incineration'!$F$5:$F$500,0))&lt;&gt;"N",
INDEX('11.6_Outliers-Incineration'!L$5:L$500,MATCH($F397,'11.6_Outliers-Incineration'!$F$5:$F$500,0)),""),"")</f>
        <v>UNSD_047</v>
      </c>
      <c r="AE397" s="14">
        <v>100</v>
      </c>
      <c r="AF397" s="8">
        <v>2015</v>
      </c>
      <c r="AG397" s="14" t="s">
        <v>2021</v>
      </c>
      <c r="AI397" s="5"/>
      <c r="AJ397" s="5" t="s">
        <v>1569</v>
      </c>
      <c r="AK397" s="5">
        <f t="shared" si="6"/>
        <v>6</v>
      </c>
    </row>
    <row r="398" spans="1:37" x14ac:dyDescent="0.25">
      <c r="A398" s="5" t="s">
        <v>2022</v>
      </c>
      <c r="B398" s="5" t="s">
        <v>1</v>
      </c>
      <c r="C398" s="5" t="s">
        <v>1150</v>
      </c>
      <c r="D398" s="5" t="s">
        <v>1038</v>
      </c>
      <c r="E398" s="5" t="s">
        <v>2160</v>
      </c>
      <c r="F398" s="5" t="s">
        <v>2251</v>
      </c>
      <c r="G398" s="5">
        <v>2</v>
      </c>
      <c r="H398" s="5">
        <v>2</v>
      </c>
      <c r="I398" s="5" t="s">
        <v>2460</v>
      </c>
      <c r="J398" s="13">
        <f>IFERROR(IF(INDEX('11.1_Outliers-Generation'!$N$5:$N$500,MATCH($F398,'11.1_Outliers-Generation'!$F$5:$F$500,0))&lt;&gt;"N",
INDEX('11.1_Outliers-Generation'!J$5:J$500,MATCH($F398,'11.1_Outliers-Generation'!$F$5:$F$500,0)),""),"")</f>
        <v>0.98337602122927936</v>
      </c>
      <c r="K398" s="8">
        <f>IFERROR(IF(INDEX('11.1_Outliers-Generation'!$N$5:$N$500,MATCH($F398,'11.1_Outliers-Generation'!$F$5:$F$500,0))&lt;&gt;"N",
INDEX('11.1_Outliers-Generation'!K$5:K$500,MATCH($F398,'11.1_Outliers-Generation'!$F$5:$F$500,0)),""),"")</f>
        <v>2010</v>
      </c>
      <c r="L398" s="13" t="str">
        <f>IFERROR(IF(INDEX('11.1_Outliers-Generation'!$N$5:$N$500,MATCH($F398,'11.1_Outliers-Generation'!$F$5:$F$500,0))&lt;&gt;"N",
INDEX('11.1_Outliers-Generation'!L$5:L$500,MATCH($F398,'11.1_Outliers-Generation'!$F$5:$F$500,0)),""),"")</f>
        <v>UNSD_048</v>
      </c>
      <c r="M398" s="14">
        <f>IFERROR(IF(INDEX('11.2_Outliers-Collection_cov'!$N$5:$N$500,MATCH($F398,'11.2_Outliers-Collection_cov'!$F$5:$F$500,0))&lt;&gt;"N",
INDEX('11.2_Outliers-Collection_cov'!J$5:J$500,MATCH($F398,'11.2_Outliers-Collection_cov'!$F$5:$F$500,0)),""),"")</f>
        <v>91.160003662109403</v>
      </c>
      <c r="N398" s="8">
        <f>IFERROR(IF(INDEX('11.2_Outliers-Collection_cov'!$N$5:$N$500,MATCH($F398,'11.2_Outliers-Collection_cov'!$F$5:$F$500,0))&lt;&gt;"N",
INDEX('11.2_Outliers-Collection_cov'!K$5:K$500,MATCH($F398,'11.2_Outliers-Collection_cov'!$F$5:$F$500,0)),""),"")</f>
        <v>2010</v>
      </c>
      <c r="O398" s="13" t="str">
        <f>IFERROR(IF(INDEX('11.2_Outliers-Collection_cov'!$N$5:$N$500,MATCH($F398,'11.2_Outliers-Collection_cov'!$F$5:$F$500,0))&lt;&gt;"N",
INDEX('11.2_Outliers-Collection_cov'!L$5:L$500,MATCH($F398,'11.2_Outliers-Collection_cov'!$F$5:$F$500,0)),""),"")</f>
        <v>UNSD_048</v>
      </c>
      <c r="P398" s="14" t="str">
        <f>IFERROR(IF(INDEX('11.3_Outliers-Plastic'!$N$5:$N$500,MATCH($F398,'11.3_Outliers-Plastic'!$F$5:$F$500,0))&lt;&gt;"N",
INDEX('11.3_Outliers-Plastic'!J$5:J$500,MATCH($F398,'11.3_Outliers-Plastic'!$F$5:$F$500,0)),""),"")</f>
        <v/>
      </c>
      <c r="Q398" s="8" t="str">
        <f>IFERROR(IF(INDEX('11.3_Outliers-Plastic'!$N$5:$N$500,MATCH($F398,'11.3_Outliers-Plastic'!$F$5:$F$500,0))&lt;&gt;"N",
INDEX('11.3_Outliers-Plastic'!K$5:K$500,MATCH($F398,'11.3_Outliers-Plastic'!$F$5:$F$500,0)),""),"")</f>
        <v/>
      </c>
      <c r="R398" s="14" t="str">
        <f>IFERROR(IF(INDEX('11.3_Outliers-Plastic'!$N$5:$N$500,MATCH($F398,'11.3_Outliers-Plastic'!$F$5:$F$500,0))&lt;&gt;"N",
INDEX('11.3_Outliers-Plastic'!L$5:L$500,MATCH($F398,'11.3_Outliers-Plastic'!$F$5:$F$500,0)),""),"")</f>
        <v/>
      </c>
      <c r="S398" s="12"/>
      <c r="T398" s="5"/>
      <c r="U398" s="5" t="s">
        <v>1569</v>
      </c>
      <c r="V398" s="14">
        <f>IFERROR(IF(INDEX('11.5_Outliers-Other_recovery'!$N$5:$N$500,MATCH($F398,'11.5_Outliers-Other_recovery'!$F$5:$F$500,0))&lt;&gt;"N",
INDEX('11.5_Outliers-Other_recovery'!J$5:J$500,MATCH($F398,'11.5_Outliers-Other_recovery'!$F$5:$F$500,0)),""),"")</f>
        <v>0</v>
      </c>
      <c r="W398" s="8">
        <f>IFERROR(IF(INDEX('11.5_Outliers-Other_recovery'!$N$5:$N$500,MATCH($F398,'11.5_Outliers-Other_recovery'!$F$5:$F$500,0))&lt;&gt;"N",
INDEX('11.5_Outliers-Other_recovery'!K$5:K$500,MATCH($F398,'11.5_Outliers-Other_recovery'!$F$5:$F$500,0)),""),"")</f>
        <v>2015</v>
      </c>
      <c r="X398" s="14" t="str">
        <f>IFERROR(IF(INDEX('11.5_Outliers-Other_recovery'!$N$5:$N$500,MATCH($F398,'11.5_Outliers-Other_recovery'!$F$5:$F$500,0))&lt;&gt;"N",
INDEX('11.5_Outliers-Other_recovery'!L$5:L$500,MATCH($F398,'11.5_Outliers-Other_recovery'!$F$5:$F$500,0)),""),"")</f>
        <v>UNSD_048</v>
      </c>
      <c r="Y398" s="14">
        <f>IFERROR(IF(INDEX('11.4_Outliers-Formal_dry_recy'!$N$5:$N$500,MATCH($F398,'11.4_Outliers-Formal_dry_recy'!$F$5:$F$500,0))&lt;&gt;"N",
INDEX('11.4_Outliers-Formal_dry_recy'!J$5:J$500,MATCH($F398,'11.4_Outliers-Formal_dry_recy'!$F$5:$F$500,0)),""),"")</f>
        <v>0</v>
      </c>
      <c r="Z398" s="8">
        <f>IFERROR(IF(INDEX('11.4_Outliers-Formal_dry_recy'!$N$5:$N$500,MATCH($F398,'11.4_Outliers-Formal_dry_recy'!$F$5:$F$500,0))&lt;&gt;"N",
INDEX('11.4_Outliers-Formal_dry_recy'!K$5:K$500,MATCH($F398,'11.4_Outliers-Formal_dry_recy'!$F$5:$F$500,0)),""),"")</f>
        <v>2015</v>
      </c>
      <c r="AA398" s="14" t="str">
        <f>IFERROR(IF(INDEX('11.4_Outliers-Formal_dry_recy'!$N$5:$N$500,MATCH($F398,'11.4_Outliers-Formal_dry_recy'!$F$5:$F$500,0))&lt;&gt;"N",
INDEX('11.4_Outliers-Formal_dry_recy'!L$5:L$500,MATCH($F398,'11.4_Outliers-Formal_dry_recy'!$F$5:$F$500,0)),""),"")</f>
        <v>UNSD_048</v>
      </c>
      <c r="AB398" s="14">
        <f>IFERROR(IF(INDEX('11.6_Outliers-Incineration'!$N$5:$N$500,MATCH($F398,'11.6_Outliers-Incineration'!$F$5:$F$500,0))&lt;&gt;"N",
INDEX('11.6_Outliers-Incineration'!J$5:J$500,MATCH($F398,'11.6_Outliers-Incineration'!$F$5:$F$500,0)),""),"")</f>
        <v>0</v>
      </c>
      <c r="AC398" s="8">
        <f>IFERROR(IF(INDEX('11.6_Outliers-Incineration'!$N$5:$N$500,MATCH($F398,'11.6_Outliers-Incineration'!$F$5:$F$500,0))&lt;&gt;"N",
INDEX('11.6_Outliers-Incineration'!K$5:K$500,MATCH($F398,'11.6_Outliers-Incineration'!$F$5:$F$500,0)),""),"")</f>
        <v>2015</v>
      </c>
      <c r="AD398" s="14" t="str">
        <f>IFERROR(IF(INDEX('11.6_Outliers-Incineration'!$N$5:$N$500,MATCH($F398,'11.6_Outliers-Incineration'!$F$5:$F$500,0))&lt;&gt;"N",
INDEX('11.6_Outliers-Incineration'!L$5:L$500,MATCH($F398,'11.6_Outliers-Incineration'!$F$5:$F$500,0)),""),"")</f>
        <v>UNSD_048</v>
      </c>
      <c r="AE398" s="14">
        <v>100</v>
      </c>
      <c r="AF398" s="8">
        <v>2015</v>
      </c>
      <c r="AG398" s="14" t="s">
        <v>2022</v>
      </c>
      <c r="AI398" s="5"/>
      <c r="AJ398" s="5" t="s">
        <v>1569</v>
      </c>
      <c r="AK398" s="5">
        <f t="shared" si="6"/>
        <v>6</v>
      </c>
    </row>
    <row r="399" spans="1:37" x14ac:dyDescent="0.25">
      <c r="A399" s="5" t="s">
        <v>2023</v>
      </c>
      <c r="B399" s="5" t="s">
        <v>1</v>
      </c>
      <c r="C399" s="5" t="s">
        <v>1150</v>
      </c>
      <c r="D399" s="5" t="s">
        <v>1038</v>
      </c>
      <c r="E399" s="5" t="s">
        <v>2161</v>
      </c>
      <c r="F399" s="5" t="s">
        <v>2252</v>
      </c>
      <c r="G399" s="5">
        <v>2</v>
      </c>
      <c r="H399" s="5">
        <v>2</v>
      </c>
      <c r="I399" s="5" t="s">
        <v>2343</v>
      </c>
      <c r="J399" s="13">
        <f>IFERROR(IF(INDEX('11.1_Outliers-Generation'!$N$5:$N$500,MATCH($F399,'11.1_Outliers-Generation'!$F$5:$F$500,0))&lt;&gt;"N",
INDEX('11.1_Outliers-Generation'!J$5:J$500,MATCH($F399,'11.1_Outliers-Generation'!$F$5:$F$500,0)),""),"")</f>
        <v>0.67774018356842469</v>
      </c>
      <c r="K399" s="8">
        <f>IFERROR(IF(INDEX('11.1_Outliers-Generation'!$N$5:$N$500,MATCH($F399,'11.1_Outliers-Generation'!$F$5:$F$500,0))&lt;&gt;"N",
INDEX('11.1_Outliers-Generation'!K$5:K$500,MATCH($F399,'11.1_Outliers-Generation'!$F$5:$F$500,0)),""),"")</f>
        <v>2010</v>
      </c>
      <c r="L399" s="13" t="str">
        <f>IFERROR(IF(INDEX('11.1_Outliers-Generation'!$N$5:$N$500,MATCH($F399,'11.1_Outliers-Generation'!$F$5:$F$500,0))&lt;&gt;"N",
INDEX('11.1_Outliers-Generation'!L$5:L$500,MATCH($F399,'11.1_Outliers-Generation'!$F$5:$F$500,0)),""),"")</f>
        <v>UNSD_049</v>
      </c>
      <c r="M399" s="14">
        <f>IFERROR(IF(INDEX('11.2_Outliers-Collection_cov'!$N$5:$N$500,MATCH($F399,'11.2_Outliers-Collection_cov'!$F$5:$F$500,0))&lt;&gt;"N",
INDEX('11.2_Outliers-Collection_cov'!J$5:J$500,MATCH($F399,'11.2_Outliers-Collection_cov'!$F$5:$F$500,0)),""),"")</f>
        <v>76.910003662109403</v>
      </c>
      <c r="N399" s="8">
        <f>IFERROR(IF(INDEX('11.2_Outliers-Collection_cov'!$N$5:$N$500,MATCH($F399,'11.2_Outliers-Collection_cov'!$F$5:$F$500,0))&lt;&gt;"N",
INDEX('11.2_Outliers-Collection_cov'!K$5:K$500,MATCH($F399,'11.2_Outliers-Collection_cov'!$F$5:$F$500,0)),""),"")</f>
        <v>2010</v>
      </c>
      <c r="O399" s="13" t="str">
        <f>IFERROR(IF(INDEX('11.2_Outliers-Collection_cov'!$N$5:$N$500,MATCH($F399,'11.2_Outliers-Collection_cov'!$F$5:$F$500,0))&lt;&gt;"N",
INDEX('11.2_Outliers-Collection_cov'!L$5:L$500,MATCH($F399,'11.2_Outliers-Collection_cov'!$F$5:$F$500,0)),""),"")</f>
        <v>UNSD_049</v>
      </c>
      <c r="P399" s="14" t="str">
        <f>IFERROR(IF(INDEX('11.3_Outliers-Plastic'!$N$5:$N$500,MATCH($F399,'11.3_Outliers-Plastic'!$F$5:$F$500,0))&lt;&gt;"N",
INDEX('11.3_Outliers-Plastic'!J$5:J$500,MATCH($F399,'11.3_Outliers-Plastic'!$F$5:$F$500,0)),""),"")</f>
        <v/>
      </c>
      <c r="Q399" s="8" t="str">
        <f>IFERROR(IF(INDEX('11.3_Outliers-Plastic'!$N$5:$N$500,MATCH($F399,'11.3_Outliers-Plastic'!$F$5:$F$500,0))&lt;&gt;"N",
INDEX('11.3_Outliers-Plastic'!K$5:K$500,MATCH($F399,'11.3_Outliers-Plastic'!$F$5:$F$500,0)),""),"")</f>
        <v/>
      </c>
      <c r="R399" s="14" t="str">
        <f>IFERROR(IF(INDEX('11.3_Outliers-Plastic'!$N$5:$N$500,MATCH($F399,'11.3_Outliers-Plastic'!$F$5:$F$500,0))&lt;&gt;"N",
INDEX('11.3_Outliers-Plastic'!L$5:L$500,MATCH($F399,'11.3_Outliers-Plastic'!$F$5:$F$500,0)),""),"")</f>
        <v/>
      </c>
      <c r="S399" s="12"/>
      <c r="T399" s="5"/>
      <c r="U399" s="5" t="s">
        <v>1569</v>
      </c>
      <c r="V399" s="14">
        <f>IFERROR(IF(INDEX('11.5_Outliers-Other_recovery'!$N$5:$N$500,MATCH($F399,'11.5_Outliers-Other_recovery'!$F$5:$F$500,0))&lt;&gt;"N",
INDEX('11.5_Outliers-Other_recovery'!J$5:J$500,MATCH($F399,'11.5_Outliers-Other_recovery'!$F$5:$F$500,0)),""),"")</f>
        <v>0</v>
      </c>
      <c r="W399" s="8">
        <f>IFERROR(IF(INDEX('11.5_Outliers-Other_recovery'!$N$5:$N$500,MATCH($F399,'11.5_Outliers-Other_recovery'!$F$5:$F$500,0))&lt;&gt;"N",
INDEX('11.5_Outliers-Other_recovery'!K$5:K$500,MATCH($F399,'11.5_Outliers-Other_recovery'!$F$5:$F$500,0)),""),"")</f>
        <v>2015</v>
      </c>
      <c r="X399" s="14" t="str">
        <f>IFERROR(IF(INDEX('11.5_Outliers-Other_recovery'!$N$5:$N$500,MATCH($F399,'11.5_Outliers-Other_recovery'!$F$5:$F$500,0))&lt;&gt;"N",
INDEX('11.5_Outliers-Other_recovery'!L$5:L$500,MATCH($F399,'11.5_Outliers-Other_recovery'!$F$5:$F$500,0)),""),"")</f>
        <v>UNSD_049</v>
      </c>
      <c r="Y399" s="14">
        <f>IFERROR(IF(INDEX('11.4_Outliers-Formal_dry_recy'!$N$5:$N$500,MATCH($F399,'11.4_Outliers-Formal_dry_recy'!$F$5:$F$500,0))&lt;&gt;"N",
INDEX('11.4_Outliers-Formal_dry_recy'!J$5:J$500,MATCH($F399,'11.4_Outliers-Formal_dry_recy'!$F$5:$F$500,0)),""),"")</f>
        <v>0</v>
      </c>
      <c r="Z399" s="8">
        <f>IFERROR(IF(INDEX('11.4_Outliers-Formal_dry_recy'!$N$5:$N$500,MATCH($F399,'11.4_Outliers-Formal_dry_recy'!$F$5:$F$500,0))&lt;&gt;"N",
INDEX('11.4_Outliers-Formal_dry_recy'!K$5:K$500,MATCH($F399,'11.4_Outliers-Formal_dry_recy'!$F$5:$F$500,0)),""),"")</f>
        <v>2015</v>
      </c>
      <c r="AA399" s="14" t="str">
        <f>IFERROR(IF(INDEX('11.4_Outliers-Formal_dry_recy'!$N$5:$N$500,MATCH($F399,'11.4_Outliers-Formal_dry_recy'!$F$5:$F$500,0))&lt;&gt;"N",
INDEX('11.4_Outliers-Formal_dry_recy'!L$5:L$500,MATCH($F399,'11.4_Outliers-Formal_dry_recy'!$F$5:$F$500,0)),""),"")</f>
        <v>UNSD_049</v>
      </c>
      <c r="AB399" s="14">
        <f>IFERROR(IF(INDEX('11.6_Outliers-Incineration'!$N$5:$N$500,MATCH($F399,'11.6_Outliers-Incineration'!$F$5:$F$500,0))&lt;&gt;"N",
INDEX('11.6_Outliers-Incineration'!J$5:J$500,MATCH($F399,'11.6_Outliers-Incineration'!$F$5:$F$500,0)),""),"")</f>
        <v>0</v>
      </c>
      <c r="AC399" s="8">
        <f>IFERROR(IF(INDEX('11.6_Outliers-Incineration'!$N$5:$N$500,MATCH($F399,'11.6_Outliers-Incineration'!$F$5:$F$500,0))&lt;&gt;"N",
INDEX('11.6_Outliers-Incineration'!K$5:K$500,MATCH($F399,'11.6_Outliers-Incineration'!$F$5:$F$500,0)),""),"")</f>
        <v>2015</v>
      </c>
      <c r="AD399" s="14" t="str">
        <f>IFERROR(IF(INDEX('11.6_Outliers-Incineration'!$N$5:$N$500,MATCH($F399,'11.6_Outliers-Incineration'!$F$5:$F$500,0))&lt;&gt;"N",
INDEX('11.6_Outliers-Incineration'!L$5:L$500,MATCH($F399,'11.6_Outliers-Incineration'!$F$5:$F$500,0)),""),"")</f>
        <v>UNSD_049</v>
      </c>
      <c r="AE399" s="14">
        <v>100</v>
      </c>
      <c r="AF399" s="8">
        <v>2015</v>
      </c>
      <c r="AG399" s="14" t="s">
        <v>2023</v>
      </c>
      <c r="AI399" s="5"/>
      <c r="AJ399" s="5" t="s">
        <v>1569</v>
      </c>
      <c r="AK399" s="5">
        <f t="shared" si="6"/>
        <v>6</v>
      </c>
    </row>
    <row r="400" spans="1:37" x14ac:dyDescent="0.25">
      <c r="A400" s="5" t="s">
        <v>2024</v>
      </c>
      <c r="B400" s="5" t="s">
        <v>1</v>
      </c>
      <c r="C400" s="5" t="s">
        <v>1150</v>
      </c>
      <c r="D400" s="5" t="s">
        <v>1038</v>
      </c>
      <c r="E400" s="5" t="s">
        <v>2162</v>
      </c>
      <c r="F400" s="5" t="s">
        <v>2253</v>
      </c>
      <c r="G400" s="5">
        <v>2</v>
      </c>
      <c r="H400" s="5">
        <v>2</v>
      </c>
      <c r="I400" s="5" t="s">
        <v>2344</v>
      </c>
      <c r="J400" s="13" t="str">
        <f>IFERROR(IF(INDEX('11.1_Outliers-Generation'!$N$5:$N$500,MATCH($F400,'11.1_Outliers-Generation'!$F$5:$F$500,0))&lt;&gt;"N",
INDEX('11.1_Outliers-Generation'!J$5:J$500,MATCH($F400,'11.1_Outliers-Generation'!$F$5:$F$500,0)),""),"")</f>
        <v/>
      </c>
      <c r="K400" s="8" t="str">
        <f>IFERROR(IF(INDEX('11.1_Outliers-Generation'!$N$5:$N$500,MATCH($F400,'11.1_Outliers-Generation'!$F$5:$F$500,0))&lt;&gt;"N",
INDEX('11.1_Outliers-Generation'!K$5:K$500,MATCH($F400,'11.1_Outliers-Generation'!$F$5:$F$500,0)),""),"")</f>
        <v/>
      </c>
      <c r="L400" s="13" t="str">
        <f>IFERROR(IF(INDEX('11.1_Outliers-Generation'!$N$5:$N$500,MATCH($F400,'11.1_Outliers-Generation'!$F$5:$F$500,0))&lt;&gt;"N",
INDEX('11.1_Outliers-Generation'!L$5:L$500,MATCH($F400,'11.1_Outliers-Generation'!$F$5:$F$500,0)),""),"")</f>
        <v/>
      </c>
      <c r="M400" s="14">
        <f>IFERROR(IF(INDEX('11.2_Outliers-Collection_cov'!$N$5:$N$500,MATCH($F400,'11.2_Outliers-Collection_cov'!$F$5:$F$500,0))&lt;&gt;"N",
INDEX('11.2_Outliers-Collection_cov'!J$5:J$500,MATCH($F400,'11.2_Outliers-Collection_cov'!$F$5:$F$500,0)),""),"")</f>
        <v>87.339996337890597</v>
      </c>
      <c r="N400" s="8">
        <f>IFERROR(IF(INDEX('11.2_Outliers-Collection_cov'!$N$5:$N$500,MATCH($F400,'11.2_Outliers-Collection_cov'!$F$5:$F$500,0))&lt;&gt;"N",
INDEX('11.2_Outliers-Collection_cov'!K$5:K$500,MATCH($F400,'11.2_Outliers-Collection_cov'!$F$5:$F$500,0)),""),"")</f>
        <v>2010</v>
      </c>
      <c r="O400" s="13" t="str">
        <f>IFERROR(IF(INDEX('11.2_Outliers-Collection_cov'!$N$5:$N$500,MATCH($F400,'11.2_Outliers-Collection_cov'!$F$5:$F$500,0))&lt;&gt;"N",
INDEX('11.2_Outliers-Collection_cov'!L$5:L$500,MATCH($F400,'11.2_Outliers-Collection_cov'!$F$5:$F$500,0)),""),"")</f>
        <v>UNSD_050</v>
      </c>
      <c r="P400" s="14" t="str">
        <f>IFERROR(IF(INDEX('11.3_Outliers-Plastic'!$N$5:$N$500,MATCH($F400,'11.3_Outliers-Plastic'!$F$5:$F$500,0))&lt;&gt;"N",
INDEX('11.3_Outliers-Plastic'!J$5:J$500,MATCH($F400,'11.3_Outliers-Plastic'!$F$5:$F$500,0)),""),"")</f>
        <v/>
      </c>
      <c r="Q400" s="8" t="str">
        <f>IFERROR(IF(INDEX('11.3_Outliers-Plastic'!$N$5:$N$500,MATCH($F400,'11.3_Outliers-Plastic'!$F$5:$F$500,0))&lt;&gt;"N",
INDEX('11.3_Outliers-Plastic'!K$5:K$500,MATCH($F400,'11.3_Outliers-Plastic'!$F$5:$F$500,0)),""),"")</f>
        <v/>
      </c>
      <c r="R400" s="14" t="str">
        <f>IFERROR(IF(INDEX('11.3_Outliers-Plastic'!$N$5:$N$500,MATCH($F400,'11.3_Outliers-Plastic'!$F$5:$F$500,0))&lt;&gt;"N",
INDEX('11.3_Outliers-Plastic'!L$5:L$500,MATCH($F400,'11.3_Outliers-Plastic'!$F$5:$F$500,0)),""),"")</f>
        <v/>
      </c>
      <c r="S400" s="12"/>
      <c r="T400" s="5"/>
      <c r="U400" s="5" t="s">
        <v>1569</v>
      </c>
      <c r="V400" s="14" t="str">
        <f>IFERROR(IF(INDEX('11.5_Outliers-Other_recovery'!$N$5:$N$500,MATCH($F400,'11.5_Outliers-Other_recovery'!$F$5:$F$500,0))&lt;&gt;"N",
INDEX('11.5_Outliers-Other_recovery'!J$5:J$500,MATCH($F400,'11.5_Outliers-Other_recovery'!$F$5:$F$500,0)),""),"")</f>
        <v/>
      </c>
      <c r="W400" s="8" t="str">
        <f>IFERROR(IF(INDEX('11.5_Outliers-Other_recovery'!$N$5:$N$500,MATCH($F400,'11.5_Outliers-Other_recovery'!$F$5:$F$500,0))&lt;&gt;"N",
INDEX('11.5_Outliers-Other_recovery'!K$5:K$500,MATCH($F400,'11.5_Outliers-Other_recovery'!$F$5:$F$500,0)),""),"")</f>
        <v/>
      </c>
      <c r="X400" s="14" t="str">
        <f>IFERROR(IF(INDEX('11.5_Outliers-Other_recovery'!$N$5:$N$500,MATCH($F400,'11.5_Outliers-Other_recovery'!$F$5:$F$500,0))&lt;&gt;"N",
INDEX('11.5_Outliers-Other_recovery'!L$5:L$500,MATCH($F400,'11.5_Outliers-Other_recovery'!$F$5:$F$500,0)),""),"")</f>
        <v/>
      </c>
      <c r="Y400" s="14" t="str">
        <f>IFERROR(IF(INDEX('11.4_Outliers-Formal_dry_recy'!$N$5:$N$500,MATCH($F400,'11.4_Outliers-Formal_dry_recy'!$F$5:$F$500,0))&lt;&gt;"N",
INDEX('11.4_Outliers-Formal_dry_recy'!J$5:J$500,MATCH($F400,'11.4_Outliers-Formal_dry_recy'!$F$5:$F$500,0)),""),"")</f>
        <v/>
      </c>
      <c r="Z400" s="8" t="str">
        <f>IFERROR(IF(INDEX('11.4_Outliers-Formal_dry_recy'!$N$5:$N$500,MATCH($F400,'11.4_Outliers-Formal_dry_recy'!$F$5:$F$500,0))&lt;&gt;"N",
INDEX('11.4_Outliers-Formal_dry_recy'!K$5:K$500,MATCH($F400,'11.4_Outliers-Formal_dry_recy'!$F$5:$F$500,0)),""),"")</f>
        <v/>
      </c>
      <c r="AA400" s="14" t="str">
        <f>IFERROR(IF(INDEX('11.4_Outliers-Formal_dry_recy'!$N$5:$N$500,MATCH($F400,'11.4_Outliers-Formal_dry_recy'!$F$5:$F$500,0))&lt;&gt;"N",
INDEX('11.4_Outliers-Formal_dry_recy'!L$5:L$500,MATCH($F400,'11.4_Outliers-Formal_dry_recy'!$F$5:$F$500,0)),""),"")</f>
        <v/>
      </c>
      <c r="AB400" s="14" t="str">
        <f>IFERROR(IF(INDEX('11.6_Outliers-Incineration'!$N$5:$N$500,MATCH($F400,'11.6_Outliers-Incineration'!$F$5:$F$500,0))&lt;&gt;"N",
INDEX('11.6_Outliers-Incineration'!J$5:J$500,MATCH($F400,'11.6_Outliers-Incineration'!$F$5:$F$500,0)),""),"")</f>
        <v/>
      </c>
      <c r="AC400" s="8" t="str">
        <f>IFERROR(IF(INDEX('11.6_Outliers-Incineration'!$N$5:$N$500,MATCH($F400,'11.6_Outliers-Incineration'!$F$5:$F$500,0))&lt;&gt;"N",
INDEX('11.6_Outliers-Incineration'!K$5:K$500,MATCH($F400,'11.6_Outliers-Incineration'!$F$5:$F$500,0)),""),"")</f>
        <v/>
      </c>
      <c r="AD400" s="14" t="str">
        <f>IFERROR(IF(INDEX('11.6_Outliers-Incineration'!$N$5:$N$500,MATCH($F400,'11.6_Outliers-Incineration'!$F$5:$F$500,0))&lt;&gt;"N",
INDEX('11.6_Outliers-Incineration'!L$5:L$500,MATCH($F400,'11.6_Outliers-Incineration'!$F$5:$F$500,0)),""),"")</f>
        <v/>
      </c>
      <c r="AE400" s="14" t="s">
        <v>1569</v>
      </c>
      <c r="AF400" s="8" t="s">
        <v>1569</v>
      </c>
      <c r="AG400" s="14" t="s">
        <v>1569</v>
      </c>
      <c r="AI400" s="5"/>
      <c r="AJ400" s="5" t="s">
        <v>1569</v>
      </c>
      <c r="AK400" s="5">
        <f t="shared" si="6"/>
        <v>1</v>
      </c>
    </row>
    <row r="401" spans="1:37" x14ac:dyDescent="0.25">
      <c r="A401" s="5" t="s">
        <v>2025</v>
      </c>
      <c r="B401" s="5" t="s">
        <v>1</v>
      </c>
      <c r="C401" s="5" t="s">
        <v>1150</v>
      </c>
      <c r="D401" s="5" t="s">
        <v>1038</v>
      </c>
      <c r="E401" s="5" t="s">
        <v>2163</v>
      </c>
      <c r="F401" s="5" t="s">
        <v>2254</v>
      </c>
      <c r="G401" s="5">
        <v>2</v>
      </c>
      <c r="H401" s="5">
        <v>1</v>
      </c>
      <c r="I401" s="5" t="s">
        <v>2345</v>
      </c>
      <c r="J401" s="13" t="str">
        <f>IFERROR(IF(INDEX('11.1_Outliers-Generation'!$N$5:$N$500,MATCH($F401,'11.1_Outliers-Generation'!$F$5:$F$500,0))&lt;&gt;"N",
INDEX('11.1_Outliers-Generation'!J$5:J$500,MATCH($F401,'11.1_Outliers-Generation'!$F$5:$F$500,0)),""),"")</f>
        <v/>
      </c>
      <c r="K401" s="8" t="str">
        <f>IFERROR(IF(INDEX('11.1_Outliers-Generation'!$N$5:$N$500,MATCH($F401,'11.1_Outliers-Generation'!$F$5:$F$500,0))&lt;&gt;"N",
INDEX('11.1_Outliers-Generation'!K$5:K$500,MATCH($F401,'11.1_Outliers-Generation'!$F$5:$F$500,0)),""),"")</f>
        <v/>
      </c>
      <c r="L401" s="13" t="str">
        <f>IFERROR(IF(INDEX('11.1_Outliers-Generation'!$N$5:$N$500,MATCH($F401,'11.1_Outliers-Generation'!$F$5:$F$500,0))&lt;&gt;"N",
INDEX('11.1_Outliers-Generation'!L$5:L$500,MATCH($F401,'11.1_Outliers-Generation'!$F$5:$F$500,0)),""),"")</f>
        <v/>
      </c>
      <c r="M401" s="14">
        <f>IFERROR(IF(INDEX('11.2_Outliers-Collection_cov'!$N$5:$N$500,MATCH($F401,'11.2_Outliers-Collection_cov'!$F$5:$F$500,0))&lt;&gt;"N",
INDEX('11.2_Outliers-Collection_cov'!J$5:J$500,MATCH($F401,'11.2_Outliers-Collection_cov'!$F$5:$F$500,0)),""),"")</f>
        <v>86.959999084472699</v>
      </c>
      <c r="N401" s="8">
        <f>IFERROR(IF(INDEX('11.2_Outliers-Collection_cov'!$N$5:$N$500,MATCH($F401,'11.2_Outliers-Collection_cov'!$F$5:$F$500,0))&lt;&gt;"N",
INDEX('11.2_Outliers-Collection_cov'!K$5:K$500,MATCH($F401,'11.2_Outliers-Collection_cov'!$F$5:$F$500,0)),""),"")</f>
        <v>2010</v>
      </c>
      <c r="O401" s="13" t="str">
        <f>IFERROR(IF(INDEX('11.2_Outliers-Collection_cov'!$N$5:$N$500,MATCH($F401,'11.2_Outliers-Collection_cov'!$F$5:$F$500,0))&lt;&gt;"N",
INDEX('11.2_Outliers-Collection_cov'!L$5:L$500,MATCH($F401,'11.2_Outliers-Collection_cov'!$F$5:$F$500,0)),""),"")</f>
        <v>UNSD_051</v>
      </c>
      <c r="P401" s="14" t="str">
        <f>IFERROR(IF(INDEX('11.3_Outliers-Plastic'!$N$5:$N$500,MATCH($F401,'11.3_Outliers-Plastic'!$F$5:$F$500,0))&lt;&gt;"N",
INDEX('11.3_Outliers-Plastic'!J$5:J$500,MATCH($F401,'11.3_Outliers-Plastic'!$F$5:$F$500,0)),""),"")</f>
        <v/>
      </c>
      <c r="Q401" s="8" t="str">
        <f>IFERROR(IF(INDEX('11.3_Outliers-Plastic'!$N$5:$N$500,MATCH($F401,'11.3_Outliers-Plastic'!$F$5:$F$500,0))&lt;&gt;"N",
INDEX('11.3_Outliers-Plastic'!K$5:K$500,MATCH($F401,'11.3_Outliers-Plastic'!$F$5:$F$500,0)),""),"")</f>
        <v/>
      </c>
      <c r="R401" s="14" t="str">
        <f>IFERROR(IF(INDEX('11.3_Outliers-Plastic'!$N$5:$N$500,MATCH($F401,'11.3_Outliers-Plastic'!$F$5:$F$500,0))&lt;&gt;"N",
INDEX('11.3_Outliers-Plastic'!L$5:L$500,MATCH($F401,'11.3_Outliers-Plastic'!$F$5:$F$500,0)),""),"")</f>
        <v/>
      </c>
      <c r="S401" s="12"/>
      <c r="T401" s="5"/>
      <c r="U401" s="5" t="s">
        <v>1569</v>
      </c>
      <c r="V401" s="14" t="str">
        <f>IFERROR(IF(INDEX('11.5_Outliers-Other_recovery'!$N$5:$N$500,MATCH($F401,'11.5_Outliers-Other_recovery'!$F$5:$F$500,0))&lt;&gt;"N",
INDEX('11.5_Outliers-Other_recovery'!J$5:J$500,MATCH($F401,'11.5_Outliers-Other_recovery'!$F$5:$F$500,0)),""),"")</f>
        <v/>
      </c>
      <c r="W401" s="8" t="str">
        <f>IFERROR(IF(INDEX('11.5_Outliers-Other_recovery'!$N$5:$N$500,MATCH($F401,'11.5_Outliers-Other_recovery'!$F$5:$F$500,0))&lt;&gt;"N",
INDEX('11.5_Outliers-Other_recovery'!K$5:K$500,MATCH($F401,'11.5_Outliers-Other_recovery'!$F$5:$F$500,0)),""),"")</f>
        <v/>
      </c>
      <c r="X401" s="14" t="str">
        <f>IFERROR(IF(INDEX('11.5_Outliers-Other_recovery'!$N$5:$N$500,MATCH($F401,'11.5_Outliers-Other_recovery'!$F$5:$F$500,0))&lt;&gt;"N",
INDEX('11.5_Outliers-Other_recovery'!L$5:L$500,MATCH($F401,'11.5_Outliers-Other_recovery'!$F$5:$F$500,0)),""),"")</f>
        <v/>
      </c>
      <c r="Y401" s="14" t="str">
        <f>IFERROR(IF(INDEX('11.4_Outliers-Formal_dry_recy'!$N$5:$N$500,MATCH($F401,'11.4_Outliers-Formal_dry_recy'!$F$5:$F$500,0))&lt;&gt;"N",
INDEX('11.4_Outliers-Formal_dry_recy'!J$5:J$500,MATCH($F401,'11.4_Outliers-Formal_dry_recy'!$F$5:$F$500,0)),""),"")</f>
        <v/>
      </c>
      <c r="Z401" s="8" t="str">
        <f>IFERROR(IF(INDEX('11.4_Outliers-Formal_dry_recy'!$N$5:$N$500,MATCH($F401,'11.4_Outliers-Formal_dry_recy'!$F$5:$F$500,0))&lt;&gt;"N",
INDEX('11.4_Outliers-Formal_dry_recy'!K$5:K$500,MATCH($F401,'11.4_Outliers-Formal_dry_recy'!$F$5:$F$500,0)),""),"")</f>
        <v/>
      </c>
      <c r="AA401" s="14" t="str">
        <f>IFERROR(IF(INDEX('11.4_Outliers-Formal_dry_recy'!$N$5:$N$500,MATCH($F401,'11.4_Outliers-Formal_dry_recy'!$F$5:$F$500,0))&lt;&gt;"N",
INDEX('11.4_Outliers-Formal_dry_recy'!L$5:L$500,MATCH($F401,'11.4_Outliers-Formal_dry_recy'!$F$5:$F$500,0)),""),"")</f>
        <v/>
      </c>
      <c r="AB401" s="14" t="str">
        <f>IFERROR(IF(INDEX('11.6_Outliers-Incineration'!$N$5:$N$500,MATCH($F401,'11.6_Outliers-Incineration'!$F$5:$F$500,0))&lt;&gt;"N",
INDEX('11.6_Outliers-Incineration'!J$5:J$500,MATCH($F401,'11.6_Outliers-Incineration'!$F$5:$F$500,0)),""),"")</f>
        <v/>
      </c>
      <c r="AC401" s="8" t="str">
        <f>IFERROR(IF(INDEX('11.6_Outliers-Incineration'!$N$5:$N$500,MATCH($F401,'11.6_Outliers-Incineration'!$F$5:$F$500,0))&lt;&gt;"N",
INDEX('11.6_Outliers-Incineration'!K$5:K$500,MATCH($F401,'11.6_Outliers-Incineration'!$F$5:$F$500,0)),""),"")</f>
        <v/>
      </c>
      <c r="AD401" s="14" t="str">
        <f>IFERROR(IF(INDEX('11.6_Outliers-Incineration'!$N$5:$N$500,MATCH($F401,'11.6_Outliers-Incineration'!$F$5:$F$500,0))&lt;&gt;"N",
INDEX('11.6_Outliers-Incineration'!L$5:L$500,MATCH($F401,'11.6_Outliers-Incineration'!$F$5:$F$500,0)),""),"")</f>
        <v/>
      </c>
      <c r="AE401" s="14" t="s">
        <v>1569</v>
      </c>
      <c r="AF401" s="8" t="s">
        <v>1569</v>
      </c>
      <c r="AG401" s="14" t="s">
        <v>1569</v>
      </c>
      <c r="AI401" s="5"/>
      <c r="AJ401" s="5" t="s">
        <v>1569</v>
      </c>
      <c r="AK401" s="5">
        <f t="shared" si="6"/>
        <v>1</v>
      </c>
    </row>
    <row r="402" spans="1:37" x14ac:dyDescent="0.25">
      <c r="A402" s="5" t="s">
        <v>2029</v>
      </c>
      <c r="B402" s="5" t="s">
        <v>1154</v>
      </c>
      <c r="C402" s="5" t="s">
        <v>1153</v>
      </c>
      <c r="D402" s="5" t="s">
        <v>1038</v>
      </c>
      <c r="E402" s="5" t="s">
        <v>2166</v>
      </c>
      <c r="F402" s="5" t="s">
        <v>3334</v>
      </c>
      <c r="G402" s="5">
        <v>2</v>
      </c>
      <c r="H402" s="5">
        <v>1</v>
      </c>
      <c r="I402" s="5" t="s">
        <v>3220</v>
      </c>
      <c r="J402" s="13">
        <f>IFERROR(IF(INDEX('11.1_Outliers-Generation'!$N$5:$N$500,MATCH($F402,'11.1_Outliers-Generation'!$F$5:$F$500,0))&lt;&gt;"N",
INDEX('11.1_Outliers-Generation'!J$5:J$500,MATCH($F402,'11.1_Outliers-Generation'!$F$5:$F$500,0)),""),"")</f>
        <v>1.3205967155035903</v>
      </c>
      <c r="K402" s="8">
        <f>IFERROR(IF(INDEX('11.1_Outliers-Generation'!$N$5:$N$500,MATCH($F402,'11.1_Outliers-Generation'!$F$5:$F$500,0))&lt;&gt;"N",
INDEX('11.1_Outliers-Generation'!K$5:K$500,MATCH($F402,'11.1_Outliers-Generation'!$F$5:$F$500,0)),""),"")</f>
        <v>2017</v>
      </c>
      <c r="L402" s="13" t="str">
        <f>IFERROR(IF(INDEX('11.1_Outliers-Generation'!$N$5:$N$500,MATCH($F402,'11.1_Outliers-Generation'!$F$5:$F$500,0))&lt;&gt;"N",
INDEX('11.1_Outliers-Generation'!L$5:L$500,MATCH($F402,'11.1_Outliers-Generation'!$F$5:$F$500,0)),""),"")</f>
        <v>UNSD_055</v>
      </c>
      <c r="M402" s="14">
        <f>IFERROR(IF(INDEX('11.2_Outliers-Collection_cov'!$N$5:$N$500,MATCH($F402,'11.2_Outliers-Collection_cov'!$F$5:$F$500,0))&lt;&gt;"N",
INDEX('11.2_Outliers-Collection_cov'!J$5:J$500,MATCH($F402,'11.2_Outliers-Collection_cov'!$F$5:$F$500,0)),""),"")</f>
        <v>96.340751647949205</v>
      </c>
      <c r="N402" s="8">
        <f>IFERROR(IF(INDEX('11.2_Outliers-Collection_cov'!$N$5:$N$500,MATCH($F402,'11.2_Outliers-Collection_cov'!$F$5:$F$500,0))&lt;&gt;"N",
INDEX('11.2_Outliers-Collection_cov'!K$5:K$500,MATCH($F402,'11.2_Outliers-Collection_cov'!$F$5:$F$500,0)),""),"")</f>
        <v>2017</v>
      </c>
      <c r="O402" s="13" t="str">
        <f>IFERROR(IF(INDEX('11.2_Outliers-Collection_cov'!$N$5:$N$500,MATCH($F402,'11.2_Outliers-Collection_cov'!$F$5:$F$500,0))&lt;&gt;"N",
INDEX('11.2_Outliers-Collection_cov'!L$5:L$500,MATCH($F402,'11.2_Outliers-Collection_cov'!$F$5:$F$500,0)),""),"")</f>
        <v>UNSD_055</v>
      </c>
      <c r="P402" s="14" t="str">
        <f>IFERROR(IF(INDEX('11.3_Outliers-Plastic'!$N$5:$N$500,MATCH($F402,'11.3_Outliers-Plastic'!$F$5:$F$500,0))&lt;&gt;"N",
INDEX('11.3_Outliers-Plastic'!J$5:J$500,MATCH($F402,'11.3_Outliers-Plastic'!$F$5:$F$500,0)),""),"")</f>
        <v/>
      </c>
      <c r="Q402" s="8" t="str">
        <f>IFERROR(IF(INDEX('11.3_Outliers-Plastic'!$N$5:$N$500,MATCH($F402,'11.3_Outliers-Plastic'!$F$5:$F$500,0))&lt;&gt;"N",
INDEX('11.3_Outliers-Plastic'!K$5:K$500,MATCH($F402,'11.3_Outliers-Plastic'!$F$5:$F$500,0)),""),"")</f>
        <v/>
      </c>
      <c r="R402" s="14" t="str">
        <f>IFERROR(IF(INDEX('11.3_Outliers-Plastic'!$N$5:$N$500,MATCH($F402,'11.3_Outliers-Plastic'!$F$5:$F$500,0))&lt;&gt;"N",
INDEX('11.3_Outliers-Plastic'!L$5:L$500,MATCH($F402,'11.3_Outliers-Plastic'!$F$5:$F$500,0)),""),"")</f>
        <v/>
      </c>
      <c r="S402" s="12"/>
      <c r="T402" s="5"/>
      <c r="U402" s="5" t="s">
        <v>1569</v>
      </c>
      <c r="V402" s="14" t="str">
        <f>IFERROR(IF(INDEX('11.5_Outliers-Other_recovery'!$N$5:$N$500,MATCH($F402,'11.5_Outliers-Other_recovery'!$F$5:$F$500,0))&lt;&gt;"N",
INDEX('11.5_Outliers-Other_recovery'!J$5:J$500,MATCH($F402,'11.5_Outliers-Other_recovery'!$F$5:$F$500,0)),""),"")</f>
        <v/>
      </c>
      <c r="W402" s="8" t="str">
        <f>IFERROR(IF(INDEX('11.5_Outliers-Other_recovery'!$N$5:$N$500,MATCH($F402,'11.5_Outliers-Other_recovery'!$F$5:$F$500,0))&lt;&gt;"N",
INDEX('11.5_Outliers-Other_recovery'!K$5:K$500,MATCH($F402,'11.5_Outliers-Other_recovery'!$F$5:$F$500,0)),""),"")</f>
        <v/>
      </c>
      <c r="X402" s="14" t="str">
        <f>IFERROR(IF(INDEX('11.5_Outliers-Other_recovery'!$N$5:$N$500,MATCH($F402,'11.5_Outliers-Other_recovery'!$F$5:$F$500,0))&lt;&gt;"N",
INDEX('11.5_Outliers-Other_recovery'!L$5:L$500,MATCH($F402,'11.5_Outliers-Other_recovery'!$F$5:$F$500,0)),""),"")</f>
        <v/>
      </c>
      <c r="Y402" s="14" t="str">
        <f>IFERROR(IF(INDEX('11.4_Outliers-Formal_dry_recy'!$N$5:$N$500,MATCH($F402,'11.4_Outliers-Formal_dry_recy'!$F$5:$F$500,0))&lt;&gt;"N",
INDEX('11.4_Outliers-Formal_dry_recy'!J$5:J$500,MATCH($F402,'11.4_Outliers-Formal_dry_recy'!$F$5:$F$500,0)),""),"")</f>
        <v/>
      </c>
      <c r="Z402" s="8" t="str">
        <f>IFERROR(IF(INDEX('11.4_Outliers-Formal_dry_recy'!$N$5:$N$500,MATCH($F402,'11.4_Outliers-Formal_dry_recy'!$F$5:$F$500,0))&lt;&gt;"N",
INDEX('11.4_Outliers-Formal_dry_recy'!K$5:K$500,MATCH($F402,'11.4_Outliers-Formal_dry_recy'!$F$5:$F$500,0)),""),"")</f>
        <v/>
      </c>
      <c r="AA402" s="14" t="str">
        <f>IFERROR(IF(INDEX('11.4_Outliers-Formal_dry_recy'!$N$5:$N$500,MATCH($F402,'11.4_Outliers-Formal_dry_recy'!$F$5:$F$500,0))&lt;&gt;"N",
INDEX('11.4_Outliers-Formal_dry_recy'!L$5:L$500,MATCH($F402,'11.4_Outliers-Formal_dry_recy'!$F$5:$F$500,0)),""),"")</f>
        <v/>
      </c>
      <c r="AB402" s="14" t="str">
        <f>IFERROR(IF(INDEX('11.6_Outliers-Incineration'!$N$5:$N$500,MATCH($F402,'11.6_Outliers-Incineration'!$F$5:$F$500,0))&lt;&gt;"N",
INDEX('11.6_Outliers-Incineration'!J$5:J$500,MATCH($F402,'11.6_Outliers-Incineration'!$F$5:$F$500,0)),""),"")</f>
        <v/>
      </c>
      <c r="AC402" s="8" t="str">
        <f>IFERROR(IF(INDEX('11.6_Outliers-Incineration'!$N$5:$N$500,MATCH($F402,'11.6_Outliers-Incineration'!$F$5:$F$500,0))&lt;&gt;"N",
INDEX('11.6_Outliers-Incineration'!K$5:K$500,MATCH($F402,'11.6_Outliers-Incineration'!$F$5:$F$500,0)),""),"")</f>
        <v/>
      </c>
      <c r="AD402" s="14" t="str">
        <f>IFERROR(IF(INDEX('11.6_Outliers-Incineration'!$N$5:$N$500,MATCH($F402,'11.6_Outliers-Incineration'!$F$5:$F$500,0))&lt;&gt;"N",
INDEX('11.6_Outliers-Incineration'!L$5:L$500,MATCH($F402,'11.6_Outliers-Incineration'!$F$5:$F$500,0)),""),"")</f>
        <v/>
      </c>
      <c r="AE402" s="14" t="s">
        <v>1569</v>
      </c>
      <c r="AF402" s="8" t="s">
        <v>1569</v>
      </c>
      <c r="AG402" s="14" t="s">
        <v>1569</v>
      </c>
      <c r="AI402" s="5"/>
      <c r="AJ402" s="5" t="s">
        <v>1569</v>
      </c>
      <c r="AK402" s="5">
        <f t="shared" si="6"/>
        <v>2</v>
      </c>
    </row>
    <row r="403" spans="1:37" x14ac:dyDescent="0.25">
      <c r="A403" s="5" t="s">
        <v>2030</v>
      </c>
      <c r="B403" s="5" t="s">
        <v>1154</v>
      </c>
      <c r="C403" s="5" t="s">
        <v>1153</v>
      </c>
      <c r="D403" s="5" t="s">
        <v>1038</v>
      </c>
      <c r="E403" s="5" t="s">
        <v>2167</v>
      </c>
      <c r="F403" s="5" t="s">
        <v>3218</v>
      </c>
      <c r="G403" s="5">
        <v>2</v>
      </c>
      <c r="H403" s="5">
        <v>1</v>
      </c>
      <c r="I403" s="5" t="s">
        <v>3219</v>
      </c>
      <c r="J403" s="13">
        <f>IFERROR(IF(INDEX('11.1_Outliers-Generation'!$N$5:$N$500,MATCH($F403,'11.1_Outliers-Generation'!$F$5:$F$500,0))&lt;&gt;"N",
INDEX('11.1_Outliers-Generation'!J$5:J$500,MATCH($F403,'11.1_Outliers-Generation'!$F$5:$F$500,0)),""),"")</f>
        <v>0.82786173361891513</v>
      </c>
      <c r="K403" s="8">
        <f>IFERROR(IF(INDEX('11.1_Outliers-Generation'!$N$5:$N$500,MATCH($F403,'11.1_Outliers-Generation'!$F$5:$F$500,0))&lt;&gt;"N",
INDEX('11.1_Outliers-Generation'!K$5:K$500,MATCH($F403,'11.1_Outliers-Generation'!$F$5:$F$500,0)),""),"")</f>
        <v>2017</v>
      </c>
      <c r="L403" s="13" t="str">
        <f>IFERROR(IF(INDEX('11.1_Outliers-Generation'!$N$5:$N$500,MATCH($F403,'11.1_Outliers-Generation'!$F$5:$F$500,0))&lt;&gt;"N",
INDEX('11.1_Outliers-Generation'!L$5:L$500,MATCH($F403,'11.1_Outliers-Generation'!$F$5:$F$500,0)),""),"")</f>
        <v>UNSD_056</v>
      </c>
      <c r="M403" s="14">
        <f>IFERROR(IF(INDEX('11.2_Outliers-Collection_cov'!$N$5:$N$500,MATCH($F403,'11.2_Outliers-Collection_cov'!$F$5:$F$500,0))&lt;&gt;"N",
INDEX('11.2_Outliers-Collection_cov'!J$5:J$500,MATCH($F403,'11.2_Outliers-Collection_cov'!$F$5:$F$500,0)),""),"")</f>
        <v>96.774635314941406</v>
      </c>
      <c r="N403" s="8">
        <f>IFERROR(IF(INDEX('11.2_Outliers-Collection_cov'!$N$5:$N$500,MATCH($F403,'11.2_Outliers-Collection_cov'!$F$5:$F$500,0))&lt;&gt;"N",
INDEX('11.2_Outliers-Collection_cov'!K$5:K$500,MATCH($F403,'11.2_Outliers-Collection_cov'!$F$5:$F$500,0)),""),"")</f>
        <v>2017</v>
      </c>
      <c r="O403" s="13" t="str">
        <f>IFERROR(IF(INDEX('11.2_Outliers-Collection_cov'!$N$5:$N$500,MATCH($F403,'11.2_Outliers-Collection_cov'!$F$5:$F$500,0))&lt;&gt;"N",
INDEX('11.2_Outliers-Collection_cov'!L$5:L$500,MATCH($F403,'11.2_Outliers-Collection_cov'!$F$5:$F$500,0)),""),"")</f>
        <v>UNSD_056</v>
      </c>
      <c r="P403" s="14" t="str">
        <f>IFERROR(IF(INDEX('11.3_Outliers-Plastic'!$N$5:$N$500,MATCH($F403,'11.3_Outliers-Plastic'!$F$5:$F$500,0))&lt;&gt;"N",
INDEX('11.3_Outliers-Plastic'!J$5:J$500,MATCH($F403,'11.3_Outliers-Plastic'!$F$5:$F$500,0)),""),"")</f>
        <v/>
      </c>
      <c r="Q403" s="8" t="str">
        <f>IFERROR(IF(INDEX('11.3_Outliers-Plastic'!$N$5:$N$500,MATCH($F403,'11.3_Outliers-Plastic'!$F$5:$F$500,0))&lt;&gt;"N",
INDEX('11.3_Outliers-Plastic'!K$5:K$500,MATCH($F403,'11.3_Outliers-Plastic'!$F$5:$F$500,0)),""),"")</f>
        <v/>
      </c>
      <c r="R403" s="14" t="str">
        <f>IFERROR(IF(INDEX('11.3_Outliers-Plastic'!$N$5:$N$500,MATCH($F403,'11.3_Outliers-Plastic'!$F$5:$F$500,0))&lt;&gt;"N",
INDEX('11.3_Outliers-Plastic'!L$5:L$500,MATCH($F403,'11.3_Outliers-Plastic'!$F$5:$F$500,0)),""),"")</f>
        <v/>
      </c>
      <c r="S403" s="12"/>
      <c r="T403" s="5"/>
      <c r="U403" s="5" t="s">
        <v>1569</v>
      </c>
      <c r="V403" s="14" t="str">
        <f>IFERROR(IF(INDEX('11.5_Outliers-Other_recovery'!$N$5:$N$500,MATCH($F403,'11.5_Outliers-Other_recovery'!$F$5:$F$500,0))&lt;&gt;"N",
INDEX('11.5_Outliers-Other_recovery'!J$5:J$500,MATCH($F403,'11.5_Outliers-Other_recovery'!$F$5:$F$500,0)),""),"")</f>
        <v/>
      </c>
      <c r="W403" s="8" t="str">
        <f>IFERROR(IF(INDEX('11.5_Outliers-Other_recovery'!$N$5:$N$500,MATCH($F403,'11.5_Outliers-Other_recovery'!$F$5:$F$500,0))&lt;&gt;"N",
INDEX('11.5_Outliers-Other_recovery'!K$5:K$500,MATCH($F403,'11.5_Outliers-Other_recovery'!$F$5:$F$500,0)),""),"")</f>
        <v/>
      </c>
      <c r="X403" s="14" t="str">
        <f>IFERROR(IF(INDEX('11.5_Outliers-Other_recovery'!$N$5:$N$500,MATCH($F403,'11.5_Outliers-Other_recovery'!$F$5:$F$500,0))&lt;&gt;"N",
INDEX('11.5_Outliers-Other_recovery'!L$5:L$500,MATCH($F403,'11.5_Outliers-Other_recovery'!$F$5:$F$500,0)),""),"")</f>
        <v/>
      </c>
      <c r="Y403" s="14">
        <f>IFERROR(IF(INDEX('11.4_Outliers-Formal_dry_recy'!$N$5:$N$500,MATCH($F403,'11.4_Outliers-Formal_dry_recy'!$F$5:$F$500,0))&lt;&gt;"N",
INDEX('11.4_Outliers-Formal_dry_recy'!J$5:J$500,MATCH($F403,'11.4_Outliers-Formal_dry_recy'!$F$5:$F$500,0)),""),"")</f>
        <v>0.4969761959604746</v>
      </c>
      <c r="Z403" s="8">
        <f>IFERROR(IF(INDEX('11.4_Outliers-Formal_dry_recy'!$N$5:$N$500,MATCH($F403,'11.4_Outliers-Formal_dry_recy'!$F$5:$F$500,0))&lt;&gt;"N",
INDEX('11.4_Outliers-Formal_dry_recy'!K$5:K$500,MATCH($F403,'11.4_Outliers-Formal_dry_recy'!$F$5:$F$500,0)),""),"")</f>
        <v>2012</v>
      </c>
      <c r="AA403" s="14" t="str">
        <f>IFERROR(IF(INDEX('11.4_Outliers-Formal_dry_recy'!$N$5:$N$500,MATCH($F403,'11.4_Outliers-Formal_dry_recy'!$F$5:$F$500,0))&lt;&gt;"N",
INDEX('11.4_Outliers-Formal_dry_recy'!L$5:L$500,MATCH($F403,'11.4_Outliers-Formal_dry_recy'!$F$5:$F$500,0)),""),"")</f>
        <v>UNSD_056</v>
      </c>
      <c r="AB403" s="14" t="str">
        <f>IFERROR(IF(INDEX('11.6_Outliers-Incineration'!$N$5:$N$500,MATCH($F403,'11.6_Outliers-Incineration'!$F$5:$F$500,0))&lt;&gt;"N",
INDEX('11.6_Outliers-Incineration'!J$5:J$500,MATCH($F403,'11.6_Outliers-Incineration'!$F$5:$F$500,0)),""),"")</f>
        <v/>
      </c>
      <c r="AC403" s="8" t="str">
        <f>IFERROR(IF(INDEX('11.6_Outliers-Incineration'!$N$5:$N$500,MATCH($F403,'11.6_Outliers-Incineration'!$F$5:$F$500,0))&lt;&gt;"N",
INDEX('11.6_Outliers-Incineration'!K$5:K$500,MATCH($F403,'11.6_Outliers-Incineration'!$F$5:$F$500,0)),""),"")</f>
        <v/>
      </c>
      <c r="AD403" s="14" t="str">
        <f>IFERROR(IF(INDEX('11.6_Outliers-Incineration'!$N$5:$N$500,MATCH($F403,'11.6_Outliers-Incineration'!$F$5:$F$500,0))&lt;&gt;"N",
INDEX('11.6_Outliers-Incineration'!L$5:L$500,MATCH($F403,'11.6_Outliers-Incineration'!$F$5:$F$500,0)),""),"")</f>
        <v/>
      </c>
      <c r="AE403" s="14" t="s">
        <v>1569</v>
      </c>
      <c r="AF403" s="8" t="s">
        <v>1569</v>
      </c>
      <c r="AG403" s="14" t="s">
        <v>1569</v>
      </c>
      <c r="AI403" s="5"/>
      <c r="AJ403" s="5" t="s">
        <v>1569</v>
      </c>
      <c r="AK403" s="5">
        <f t="shared" si="6"/>
        <v>3</v>
      </c>
    </row>
    <row r="404" spans="1:37" x14ac:dyDescent="0.25">
      <c r="A404" s="5" t="s">
        <v>2031</v>
      </c>
      <c r="B404" s="5" t="s">
        <v>1524</v>
      </c>
      <c r="C404" s="5" t="s">
        <v>450</v>
      </c>
      <c r="D404" s="5" t="s">
        <v>360</v>
      </c>
      <c r="E404" s="5" t="s">
        <v>451</v>
      </c>
      <c r="F404" s="5" t="s">
        <v>3335</v>
      </c>
      <c r="G404" s="5">
        <v>2</v>
      </c>
      <c r="H404" s="5">
        <v>2</v>
      </c>
      <c r="I404" s="5" t="s">
        <v>2346</v>
      </c>
      <c r="J404" s="13" t="str">
        <f>IFERROR(IF(INDEX('11.1_Outliers-Generation'!$N$5:$N$500,MATCH($F404,'11.1_Outliers-Generation'!$F$5:$F$500,0))&lt;&gt;"N",
INDEX('11.1_Outliers-Generation'!J$5:J$500,MATCH($F404,'11.1_Outliers-Generation'!$F$5:$F$500,0)),""),"")</f>
        <v/>
      </c>
      <c r="K404" s="8" t="str">
        <f>IFERROR(IF(INDEX('11.1_Outliers-Generation'!$N$5:$N$500,MATCH($F404,'11.1_Outliers-Generation'!$F$5:$F$500,0))&lt;&gt;"N",
INDEX('11.1_Outliers-Generation'!K$5:K$500,MATCH($F404,'11.1_Outliers-Generation'!$F$5:$F$500,0)),""),"")</f>
        <v/>
      </c>
      <c r="L404" s="13" t="str">
        <f>IFERROR(IF(INDEX('11.1_Outliers-Generation'!$N$5:$N$500,MATCH($F404,'11.1_Outliers-Generation'!$F$5:$F$500,0))&lt;&gt;"N",
INDEX('11.1_Outliers-Generation'!L$5:L$500,MATCH($F404,'11.1_Outliers-Generation'!$F$5:$F$500,0)),""),"")</f>
        <v/>
      </c>
      <c r="M404" s="14" t="str">
        <f>IFERROR(IF(INDEX('11.2_Outliers-Collection_cov'!$N$5:$N$500,MATCH($F404,'11.2_Outliers-Collection_cov'!$F$5:$F$500,0))&lt;&gt;"N",
INDEX('11.2_Outliers-Collection_cov'!J$5:J$500,MATCH($F404,'11.2_Outliers-Collection_cov'!$F$5:$F$500,0)),""),"")</f>
        <v/>
      </c>
      <c r="N404" s="8" t="str">
        <f>IFERROR(IF(INDEX('11.2_Outliers-Collection_cov'!$N$5:$N$500,MATCH($F404,'11.2_Outliers-Collection_cov'!$F$5:$F$500,0))&lt;&gt;"N",
INDEX('11.2_Outliers-Collection_cov'!K$5:K$500,MATCH($F404,'11.2_Outliers-Collection_cov'!$F$5:$F$500,0)),""),"")</f>
        <v/>
      </c>
      <c r="O404" s="13" t="str">
        <f>IFERROR(IF(INDEX('11.2_Outliers-Collection_cov'!$N$5:$N$500,MATCH($F404,'11.2_Outliers-Collection_cov'!$F$5:$F$500,0))&lt;&gt;"N",
INDEX('11.2_Outliers-Collection_cov'!L$5:L$500,MATCH($F404,'11.2_Outliers-Collection_cov'!$F$5:$F$500,0)),""),"")</f>
        <v/>
      </c>
      <c r="P404" s="14" t="str">
        <f>IFERROR(IF(INDEX('11.3_Outliers-Plastic'!$N$5:$N$500,MATCH($F404,'11.3_Outliers-Plastic'!$F$5:$F$500,0))&lt;&gt;"N",
INDEX('11.3_Outliers-Plastic'!J$5:J$500,MATCH($F404,'11.3_Outliers-Plastic'!$F$5:$F$500,0)),""),"")</f>
        <v/>
      </c>
      <c r="Q404" s="8" t="str">
        <f>IFERROR(IF(INDEX('11.3_Outliers-Plastic'!$N$5:$N$500,MATCH($F404,'11.3_Outliers-Plastic'!$F$5:$F$500,0))&lt;&gt;"N",
INDEX('11.3_Outliers-Plastic'!K$5:K$500,MATCH($F404,'11.3_Outliers-Plastic'!$F$5:$F$500,0)),""),"")</f>
        <v/>
      </c>
      <c r="R404" s="14" t="str">
        <f>IFERROR(IF(INDEX('11.3_Outliers-Plastic'!$N$5:$N$500,MATCH($F404,'11.3_Outliers-Plastic'!$F$5:$F$500,0))&lt;&gt;"N",
INDEX('11.3_Outliers-Plastic'!L$5:L$500,MATCH($F404,'11.3_Outliers-Plastic'!$F$5:$F$500,0)),""),"")</f>
        <v/>
      </c>
      <c r="S404" s="12"/>
      <c r="T404" s="5"/>
      <c r="U404" s="5" t="s">
        <v>1569</v>
      </c>
      <c r="V404" s="14">
        <f>IFERROR(IF(INDEX('11.5_Outliers-Other_recovery'!$N$5:$N$500,MATCH($F404,'11.5_Outliers-Other_recovery'!$F$5:$F$500,0))&lt;&gt;"N",
INDEX('11.5_Outliers-Other_recovery'!J$5:J$500,MATCH($F404,'11.5_Outliers-Other_recovery'!$F$5:$F$500,0)),""),"")</f>
        <v>0</v>
      </c>
      <c r="W404" s="8">
        <f>IFERROR(IF(INDEX('11.5_Outliers-Other_recovery'!$N$5:$N$500,MATCH($F404,'11.5_Outliers-Other_recovery'!$F$5:$F$500,0))&lt;&gt;"N",
INDEX('11.5_Outliers-Other_recovery'!K$5:K$500,MATCH($F404,'11.5_Outliers-Other_recovery'!$F$5:$F$500,0)),""),"")</f>
        <v>2009</v>
      </c>
      <c r="X404" s="14" t="str">
        <f>IFERROR(IF(INDEX('11.5_Outliers-Other_recovery'!$N$5:$N$500,MATCH($F404,'11.5_Outliers-Other_recovery'!$F$5:$F$500,0))&lt;&gt;"N",
INDEX('11.5_Outliers-Other_recovery'!L$5:L$500,MATCH($F404,'11.5_Outliers-Other_recovery'!$F$5:$F$500,0)),""),"")</f>
        <v>UNSD_057</v>
      </c>
      <c r="Y404" s="14">
        <f>IFERROR(IF(INDEX('11.4_Outliers-Formal_dry_recy'!$N$5:$N$500,MATCH($F404,'11.4_Outliers-Formal_dry_recy'!$F$5:$F$500,0))&lt;&gt;"N",
INDEX('11.4_Outliers-Formal_dry_recy'!J$5:J$500,MATCH($F404,'11.4_Outliers-Formal_dry_recy'!$F$5:$F$500,0)),""),"")</f>
        <v>0</v>
      </c>
      <c r="Z404" s="8">
        <f>IFERROR(IF(INDEX('11.4_Outliers-Formal_dry_recy'!$N$5:$N$500,MATCH($F404,'11.4_Outliers-Formal_dry_recy'!$F$5:$F$500,0))&lt;&gt;"N",
INDEX('11.4_Outliers-Formal_dry_recy'!K$5:K$500,MATCH($F404,'11.4_Outliers-Formal_dry_recy'!$F$5:$F$500,0)),""),"")</f>
        <v>2009</v>
      </c>
      <c r="AA404" s="14" t="str">
        <f>IFERROR(IF(INDEX('11.4_Outliers-Formal_dry_recy'!$N$5:$N$500,MATCH($F404,'11.4_Outliers-Formal_dry_recy'!$F$5:$F$500,0))&lt;&gt;"N",
INDEX('11.4_Outliers-Formal_dry_recy'!L$5:L$500,MATCH($F404,'11.4_Outliers-Formal_dry_recy'!$F$5:$F$500,0)),""),"")</f>
        <v>UNSD_057</v>
      </c>
      <c r="AB404" s="14">
        <f>IFERROR(IF(INDEX('11.6_Outliers-Incineration'!$N$5:$N$500,MATCH($F404,'11.6_Outliers-Incineration'!$F$5:$F$500,0))&lt;&gt;"N",
INDEX('11.6_Outliers-Incineration'!J$5:J$500,MATCH($F404,'11.6_Outliers-Incineration'!$F$5:$F$500,0)),""),"")</f>
        <v>0</v>
      </c>
      <c r="AC404" s="8">
        <f>IFERROR(IF(INDEX('11.6_Outliers-Incineration'!$N$5:$N$500,MATCH($F404,'11.6_Outliers-Incineration'!$F$5:$F$500,0))&lt;&gt;"N",
INDEX('11.6_Outliers-Incineration'!K$5:K$500,MATCH($F404,'11.6_Outliers-Incineration'!$F$5:$F$500,0)),""),"")</f>
        <v>2009</v>
      </c>
      <c r="AD404" s="14" t="str">
        <f>IFERROR(IF(INDEX('11.6_Outliers-Incineration'!$N$5:$N$500,MATCH($F404,'11.6_Outliers-Incineration'!$F$5:$F$500,0))&lt;&gt;"N",
INDEX('11.6_Outliers-Incineration'!L$5:L$500,MATCH($F404,'11.6_Outliers-Incineration'!$F$5:$F$500,0)),""),"")</f>
        <v>UNSD_057</v>
      </c>
      <c r="AE404" s="14">
        <v>0</v>
      </c>
      <c r="AF404" s="8">
        <v>2009</v>
      </c>
      <c r="AG404" s="14" t="s">
        <v>2031</v>
      </c>
      <c r="AI404" s="5"/>
      <c r="AJ404" s="5" t="s">
        <v>1569</v>
      </c>
      <c r="AK404" s="5">
        <f t="shared" si="6"/>
        <v>4</v>
      </c>
    </row>
    <row r="405" spans="1:37" x14ac:dyDescent="0.25">
      <c r="A405" s="5" t="s">
        <v>2032</v>
      </c>
      <c r="B405" s="5" t="s">
        <v>689</v>
      </c>
      <c r="C405" s="5" t="s">
        <v>688</v>
      </c>
      <c r="D405" s="5" t="s">
        <v>620</v>
      </c>
      <c r="E405" s="5" t="s">
        <v>2168</v>
      </c>
      <c r="F405" s="5" t="s">
        <v>2258</v>
      </c>
      <c r="G405" s="5">
        <v>2</v>
      </c>
      <c r="H405" s="5">
        <v>3</v>
      </c>
      <c r="I405" s="5" t="s">
        <v>2347</v>
      </c>
      <c r="J405" s="13" t="str">
        <f>IFERROR(IF(INDEX('11.1_Outliers-Generation'!$N$5:$N$500,MATCH($F405,'11.1_Outliers-Generation'!$F$5:$F$500,0))&lt;&gt;"N",
INDEX('11.1_Outliers-Generation'!J$5:J$500,MATCH($F405,'11.1_Outliers-Generation'!$F$5:$F$500,0)),""),"")</f>
        <v/>
      </c>
      <c r="K405" s="8" t="str">
        <f>IFERROR(IF(INDEX('11.1_Outliers-Generation'!$N$5:$N$500,MATCH($F405,'11.1_Outliers-Generation'!$F$5:$F$500,0))&lt;&gt;"N",
INDEX('11.1_Outliers-Generation'!K$5:K$500,MATCH($F405,'11.1_Outliers-Generation'!$F$5:$F$500,0)),""),"")</f>
        <v/>
      </c>
      <c r="L405" s="13" t="str">
        <f>IFERROR(IF(INDEX('11.1_Outliers-Generation'!$N$5:$N$500,MATCH($F405,'11.1_Outliers-Generation'!$F$5:$F$500,0))&lt;&gt;"N",
INDEX('11.1_Outliers-Generation'!L$5:L$500,MATCH($F405,'11.1_Outliers-Generation'!$F$5:$F$500,0)),""),"")</f>
        <v/>
      </c>
      <c r="M405" s="14">
        <f>IFERROR(IF(INDEX('11.2_Outliers-Collection_cov'!$N$5:$N$500,MATCH($F405,'11.2_Outliers-Collection_cov'!$F$5:$F$500,0))&lt;&gt;"N",
INDEX('11.2_Outliers-Collection_cov'!J$5:J$500,MATCH($F405,'11.2_Outliers-Collection_cov'!$F$5:$F$500,0)),""),"")</f>
        <v>95</v>
      </c>
      <c r="N405" s="8">
        <f>IFERROR(IF(INDEX('11.2_Outliers-Collection_cov'!$N$5:$N$500,MATCH($F405,'11.2_Outliers-Collection_cov'!$F$5:$F$500,0))&lt;&gt;"N",
INDEX('11.2_Outliers-Collection_cov'!K$5:K$500,MATCH($F405,'11.2_Outliers-Collection_cov'!$F$5:$F$500,0)),""),"")</f>
        <v>2007</v>
      </c>
      <c r="O405" s="13" t="str">
        <f>IFERROR(IF(INDEX('11.2_Outliers-Collection_cov'!$N$5:$N$500,MATCH($F405,'11.2_Outliers-Collection_cov'!$F$5:$F$500,0))&lt;&gt;"N",
INDEX('11.2_Outliers-Collection_cov'!L$5:L$500,MATCH($F405,'11.2_Outliers-Collection_cov'!$F$5:$F$500,0)),""),"")</f>
        <v>UNSD_058</v>
      </c>
      <c r="P405" s="14" t="str">
        <f>IFERROR(IF(INDEX('11.3_Outliers-Plastic'!$N$5:$N$500,MATCH($F405,'11.3_Outliers-Plastic'!$F$5:$F$500,0))&lt;&gt;"N",
INDEX('11.3_Outliers-Plastic'!J$5:J$500,MATCH($F405,'11.3_Outliers-Plastic'!$F$5:$F$500,0)),""),"")</f>
        <v/>
      </c>
      <c r="Q405" s="8" t="str">
        <f>IFERROR(IF(INDEX('11.3_Outliers-Plastic'!$N$5:$N$500,MATCH($F405,'11.3_Outliers-Plastic'!$F$5:$F$500,0))&lt;&gt;"N",
INDEX('11.3_Outliers-Plastic'!K$5:K$500,MATCH($F405,'11.3_Outliers-Plastic'!$F$5:$F$500,0)),""),"")</f>
        <v/>
      </c>
      <c r="R405" s="14" t="str">
        <f>IFERROR(IF(INDEX('11.3_Outliers-Plastic'!$N$5:$N$500,MATCH($F405,'11.3_Outliers-Plastic'!$F$5:$F$500,0))&lt;&gt;"N",
INDEX('11.3_Outliers-Plastic'!L$5:L$500,MATCH($F405,'11.3_Outliers-Plastic'!$F$5:$F$500,0)),""),"")</f>
        <v/>
      </c>
      <c r="S405" s="12"/>
      <c r="T405" s="5"/>
      <c r="U405" s="5" t="s">
        <v>1569</v>
      </c>
      <c r="V405" s="14" t="str">
        <f>IFERROR(IF(INDEX('11.5_Outliers-Other_recovery'!$N$5:$N$500,MATCH($F405,'11.5_Outliers-Other_recovery'!$F$5:$F$500,0))&lt;&gt;"N",
INDEX('11.5_Outliers-Other_recovery'!J$5:J$500,MATCH($F405,'11.5_Outliers-Other_recovery'!$F$5:$F$500,0)),""),"")</f>
        <v/>
      </c>
      <c r="W405" s="8" t="str">
        <f>IFERROR(IF(INDEX('11.5_Outliers-Other_recovery'!$N$5:$N$500,MATCH($F405,'11.5_Outliers-Other_recovery'!$F$5:$F$500,0))&lt;&gt;"N",
INDEX('11.5_Outliers-Other_recovery'!K$5:K$500,MATCH($F405,'11.5_Outliers-Other_recovery'!$F$5:$F$500,0)),""),"")</f>
        <v/>
      </c>
      <c r="X405" s="14" t="str">
        <f>IFERROR(IF(INDEX('11.5_Outliers-Other_recovery'!$N$5:$N$500,MATCH($F405,'11.5_Outliers-Other_recovery'!$F$5:$F$500,0))&lt;&gt;"N",
INDEX('11.5_Outliers-Other_recovery'!L$5:L$500,MATCH($F405,'11.5_Outliers-Other_recovery'!$F$5:$F$500,0)),""),"")</f>
        <v/>
      </c>
      <c r="Y405" s="14" t="str">
        <f>IFERROR(IF(INDEX('11.4_Outliers-Formal_dry_recy'!$N$5:$N$500,MATCH($F405,'11.4_Outliers-Formal_dry_recy'!$F$5:$F$500,0))&lt;&gt;"N",
INDEX('11.4_Outliers-Formal_dry_recy'!J$5:J$500,MATCH($F405,'11.4_Outliers-Formal_dry_recy'!$F$5:$F$500,0)),""),"")</f>
        <v/>
      </c>
      <c r="Z405" s="8" t="str">
        <f>IFERROR(IF(INDEX('11.4_Outliers-Formal_dry_recy'!$N$5:$N$500,MATCH($F405,'11.4_Outliers-Formal_dry_recy'!$F$5:$F$500,0))&lt;&gt;"N",
INDEX('11.4_Outliers-Formal_dry_recy'!K$5:K$500,MATCH($F405,'11.4_Outliers-Formal_dry_recy'!$F$5:$F$500,0)),""),"")</f>
        <v/>
      </c>
      <c r="AA405" s="14" t="str">
        <f>IFERROR(IF(INDEX('11.4_Outliers-Formal_dry_recy'!$N$5:$N$500,MATCH($F405,'11.4_Outliers-Formal_dry_recy'!$F$5:$F$500,0))&lt;&gt;"N",
INDEX('11.4_Outliers-Formal_dry_recy'!L$5:L$500,MATCH($F405,'11.4_Outliers-Formal_dry_recy'!$F$5:$F$500,0)),""),"")</f>
        <v/>
      </c>
      <c r="AB405" s="14" t="str">
        <f>IFERROR(IF(INDEX('11.6_Outliers-Incineration'!$N$5:$N$500,MATCH($F405,'11.6_Outliers-Incineration'!$F$5:$F$500,0))&lt;&gt;"N",
INDEX('11.6_Outliers-Incineration'!J$5:J$500,MATCH($F405,'11.6_Outliers-Incineration'!$F$5:$F$500,0)),""),"")</f>
        <v/>
      </c>
      <c r="AC405" s="8" t="str">
        <f>IFERROR(IF(INDEX('11.6_Outliers-Incineration'!$N$5:$N$500,MATCH($F405,'11.6_Outliers-Incineration'!$F$5:$F$500,0))&lt;&gt;"N",
INDEX('11.6_Outliers-Incineration'!K$5:K$500,MATCH($F405,'11.6_Outliers-Incineration'!$F$5:$F$500,0)),""),"")</f>
        <v/>
      </c>
      <c r="AD405" s="14" t="str">
        <f>IFERROR(IF(INDEX('11.6_Outliers-Incineration'!$N$5:$N$500,MATCH($F405,'11.6_Outliers-Incineration'!$F$5:$F$500,0))&lt;&gt;"N",
INDEX('11.6_Outliers-Incineration'!L$5:L$500,MATCH($F405,'11.6_Outliers-Incineration'!$F$5:$F$500,0)),""),"")</f>
        <v/>
      </c>
      <c r="AE405" s="14" t="s">
        <v>1569</v>
      </c>
      <c r="AF405" s="8" t="s">
        <v>1569</v>
      </c>
      <c r="AG405" s="14" t="s">
        <v>1569</v>
      </c>
      <c r="AI405" s="5"/>
      <c r="AJ405" s="5" t="s">
        <v>1569</v>
      </c>
      <c r="AK405" s="5">
        <f t="shared" si="6"/>
        <v>1</v>
      </c>
    </row>
    <row r="406" spans="1:37" x14ac:dyDescent="0.25">
      <c r="A406" s="5" t="s">
        <v>2033</v>
      </c>
      <c r="B406" s="5" t="s">
        <v>689</v>
      </c>
      <c r="C406" s="5" t="s">
        <v>688</v>
      </c>
      <c r="D406" s="5" t="s">
        <v>620</v>
      </c>
      <c r="E406" s="5" t="s">
        <v>2169</v>
      </c>
      <c r="F406" s="5" t="s">
        <v>3336</v>
      </c>
      <c r="G406" s="5">
        <v>2</v>
      </c>
      <c r="H406" s="5">
        <v>1</v>
      </c>
      <c r="I406" s="5" t="s">
        <v>2348</v>
      </c>
      <c r="J406" s="13">
        <f>IFERROR(IF(INDEX('11.1_Outliers-Generation'!$N$5:$N$500,MATCH($F406,'11.1_Outliers-Generation'!$F$5:$F$500,0))&lt;&gt;"N",
INDEX('11.1_Outliers-Generation'!J$5:J$500,MATCH($F406,'11.1_Outliers-Generation'!$F$5:$F$500,0)),""),"")</f>
        <v>1.2895094457386189</v>
      </c>
      <c r="K406" s="8">
        <f>IFERROR(IF(INDEX('11.1_Outliers-Generation'!$N$5:$N$500,MATCH($F406,'11.1_Outliers-Generation'!$F$5:$F$500,0))&lt;&gt;"N",
INDEX('11.1_Outliers-Generation'!K$5:K$500,MATCH($F406,'11.1_Outliers-Generation'!$F$5:$F$500,0)),""),"")</f>
        <v>2017</v>
      </c>
      <c r="L406" s="13" t="str">
        <f>IFERROR(IF(INDEX('11.1_Outliers-Generation'!$N$5:$N$500,MATCH($F406,'11.1_Outliers-Generation'!$F$5:$F$500,0))&lt;&gt;"N",
INDEX('11.1_Outliers-Generation'!L$5:L$500,MATCH($F406,'11.1_Outliers-Generation'!$F$5:$F$500,0)),""),"")</f>
        <v>UNSD_059</v>
      </c>
      <c r="M406" s="14">
        <f>IFERROR(IF(INDEX('11.2_Outliers-Collection_cov'!$N$5:$N$500,MATCH($F406,'11.2_Outliers-Collection_cov'!$F$5:$F$500,0))&lt;&gt;"N",
INDEX('11.2_Outliers-Collection_cov'!J$5:J$500,MATCH($F406,'11.2_Outliers-Collection_cov'!$F$5:$F$500,0)),""),"")</f>
        <v>98.699996948242202</v>
      </c>
      <c r="N406" s="8">
        <f>IFERROR(IF(INDEX('11.2_Outliers-Collection_cov'!$N$5:$N$500,MATCH($F406,'11.2_Outliers-Collection_cov'!$F$5:$F$500,0))&lt;&gt;"N",
INDEX('11.2_Outliers-Collection_cov'!K$5:K$500,MATCH($F406,'11.2_Outliers-Collection_cov'!$F$5:$F$500,0)),""),"")</f>
        <v>2017</v>
      </c>
      <c r="O406" s="13" t="str">
        <f>IFERROR(IF(INDEX('11.2_Outliers-Collection_cov'!$N$5:$N$500,MATCH($F406,'11.2_Outliers-Collection_cov'!$F$5:$F$500,0))&lt;&gt;"N",
INDEX('11.2_Outliers-Collection_cov'!L$5:L$500,MATCH($F406,'11.2_Outliers-Collection_cov'!$F$5:$F$500,0)),""),"")</f>
        <v>UNSD_059</v>
      </c>
      <c r="P406" s="14" t="str">
        <f>IFERROR(IF(INDEX('11.3_Outliers-Plastic'!$N$5:$N$500,MATCH($F406,'11.3_Outliers-Plastic'!$F$5:$F$500,0))&lt;&gt;"N",
INDEX('11.3_Outliers-Plastic'!J$5:J$500,MATCH($F406,'11.3_Outliers-Plastic'!$F$5:$F$500,0)),""),"")</f>
        <v/>
      </c>
      <c r="Q406" s="8" t="str">
        <f>IFERROR(IF(INDEX('11.3_Outliers-Plastic'!$N$5:$N$500,MATCH($F406,'11.3_Outliers-Plastic'!$F$5:$F$500,0))&lt;&gt;"N",
INDEX('11.3_Outliers-Plastic'!K$5:K$500,MATCH($F406,'11.3_Outliers-Plastic'!$F$5:$F$500,0)),""),"")</f>
        <v/>
      </c>
      <c r="R406" s="14" t="str">
        <f>IFERROR(IF(INDEX('11.3_Outliers-Plastic'!$N$5:$N$500,MATCH($F406,'11.3_Outliers-Plastic'!$F$5:$F$500,0))&lt;&gt;"N",
INDEX('11.3_Outliers-Plastic'!L$5:L$500,MATCH($F406,'11.3_Outliers-Plastic'!$F$5:$F$500,0)),""),"")</f>
        <v/>
      </c>
      <c r="S406" s="12"/>
      <c r="T406" s="5"/>
      <c r="U406" s="5" t="s">
        <v>1569</v>
      </c>
      <c r="V406" s="14">
        <f>IFERROR(IF(INDEX('11.5_Outliers-Other_recovery'!$N$5:$N$500,MATCH($F406,'11.5_Outliers-Other_recovery'!$F$5:$F$500,0))&lt;&gt;"N",
INDEX('11.5_Outliers-Other_recovery'!J$5:J$500,MATCH($F406,'11.5_Outliers-Other_recovery'!$F$5:$F$500,0)),""),"")</f>
        <v>0</v>
      </c>
      <c r="W406" s="8">
        <f>IFERROR(IF(INDEX('11.5_Outliers-Other_recovery'!$N$5:$N$500,MATCH($F406,'11.5_Outliers-Other_recovery'!$F$5:$F$500,0))&lt;&gt;"N",
INDEX('11.5_Outliers-Other_recovery'!K$5:K$500,MATCH($F406,'11.5_Outliers-Other_recovery'!$F$5:$F$500,0)),""),"")</f>
        <v>2017</v>
      </c>
      <c r="X406" s="14" t="str">
        <f>IFERROR(IF(INDEX('11.5_Outliers-Other_recovery'!$N$5:$N$500,MATCH($F406,'11.5_Outliers-Other_recovery'!$F$5:$F$500,0))&lt;&gt;"N",
INDEX('11.5_Outliers-Other_recovery'!L$5:L$500,MATCH($F406,'11.5_Outliers-Other_recovery'!$F$5:$F$500,0)),""),"")</f>
        <v>UNSD_059</v>
      </c>
      <c r="Y406" s="14">
        <f>IFERROR(IF(INDEX('11.4_Outliers-Formal_dry_recy'!$N$5:$N$500,MATCH($F406,'11.4_Outliers-Formal_dry_recy'!$F$5:$F$500,0))&lt;&gt;"N",
INDEX('11.4_Outliers-Formal_dry_recy'!J$5:J$500,MATCH($F406,'11.4_Outliers-Formal_dry_recy'!$F$5:$F$500,0)),""),"")</f>
        <v>0</v>
      </c>
      <c r="Z406" s="8">
        <f>IFERROR(IF(INDEX('11.4_Outliers-Formal_dry_recy'!$N$5:$N$500,MATCH($F406,'11.4_Outliers-Formal_dry_recy'!$F$5:$F$500,0))&lt;&gt;"N",
INDEX('11.4_Outliers-Formal_dry_recy'!K$5:K$500,MATCH($F406,'11.4_Outliers-Formal_dry_recy'!$F$5:$F$500,0)),""),"")</f>
        <v>2017</v>
      </c>
      <c r="AA406" s="14" t="str">
        <f>IFERROR(IF(INDEX('11.4_Outliers-Formal_dry_recy'!$N$5:$N$500,MATCH($F406,'11.4_Outliers-Formal_dry_recy'!$F$5:$F$500,0))&lt;&gt;"N",
INDEX('11.4_Outliers-Formal_dry_recy'!L$5:L$500,MATCH($F406,'11.4_Outliers-Formal_dry_recy'!$F$5:$F$500,0)),""),"")</f>
        <v>UNSD_059</v>
      </c>
      <c r="AB406" s="14">
        <f>IFERROR(IF(INDEX('11.6_Outliers-Incineration'!$N$5:$N$500,MATCH($F406,'11.6_Outliers-Incineration'!$F$5:$F$500,0))&lt;&gt;"N",
INDEX('11.6_Outliers-Incineration'!J$5:J$500,MATCH($F406,'11.6_Outliers-Incineration'!$F$5:$F$500,0)),""),"")</f>
        <v>0</v>
      </c>
      <c r="AC406" s="8">
        <f>IFERROR(IF(INDEX('11.6_Outliers-Incineration'!$N$5:$N$500,MATCH($F406,'11.6_Outliers-Incineration'!$F$5:$F$500,0))&lt;&gt;"N",
INDEX('11.6_Outliers-Incineration'!K$5:K$500,MATCH($F406,'11.6_Outliers-Incineration'!$F$5:$F$500,0)),""),"")</f>
        <v>2017</v>
      </c>
      <c r="AD406" s="14" t="str">
        <f>IFERROR(IF(INDEX('11.6_Outliers-Incineration'!$N$5:$N$500,MATCH($F406,'11.6_Outliers-Incineration'!$F$5:$F$500,0))&lt;&gt;"N",
INDEX('11.6_Outliers-Incineration'!L$5:L$500,MATCH($F406,'11.6_Outliers-Incineration'!$F$5:$F$500,0)),""),"")</f>
        <v>UNSD_059</v>
      </c>
      <c r="AE406" s="14">
        <v>100</v>
      </c>
      <c r="AF406" s="8">
        <v>2017</v>
      </c>
      <c r="AG406" s="14" t="s">
        <v>2033</v>
      </c>
      <c r="AI406" s="5"/>
      <c r="AJ406" s="5" t="s">
        <v>1569</v>
      </c>
      <c r="AK406" s="5">
        <f t="shared" si="6"/>
        <v>6</v>
      </c>
    </row>
    <row r="407" spans="1:37" x14ac:dyDescent="0.25">
      <c r="A407" s="5" t="s">
        <v>2035</v>
      </c>
      <c r="B407" s="5" t="s">
        <v>694</v>
      </c>
      <c r="C407" s="5" t="s">
        <v>693</v>
      </c>
      <c r="D407" s="5" t="s">
        <v>620</v>
      </c>
      <c r="E407" s="5" t="s">
        <v>2170</v>
      </c>
      <c r="F407" s="5" t="s">
        <v>3337</v>
      </c>
      <c r="G407" s="5">
        <v>2</v>
      </c>
      <c r="H407" s="5">
        <v>2</v>
      </c>
      <c r="I407" s="5" t="s">
        <v>2350</v>
      </c>
      <c r="J407" s="13">
        <f>IFERROR(IF(INDEX('11.1_Outliers-Generation'!$N$5:$N$500,MATCH($F407,'11.1_Outliers-Generation'!$F$5:$F$500,0))&lt;&gt;"N",
INDEX('11.1_Outliers-Generation'!J$5:J$500,MATCH($F407,'11.1_Outliers-Generation'!$F$5:$F$500,0)),""),"")</f>
        <v>0.50000001350687873</v>
      </c>
      <c r="K407" s="8">
        <f>IFERROR(IF(INDEX('11.1_Outliers-Generation'!$N$5:$N$500,MATCH($F407,'11.1_Outliers-Generation'!$F$5:$F$500,0))&lt;&gt;"N",
INDEX('11.1_Outliers-Generation'!K$5:K$500,MATCH($F407,'11.1_Outliers-Generation'!$F$5:$F$500,0)),""),"")</f>
        <v>2017</v>
      </c>
      <c r="L407" s="13" t="str">
        <f>IFERROR(IF(INDEX('11.1_Outliers-Generation'!$N$5:$N$500,MATCH($F407,'11.1_Outliers-Generation'!$F$5:$F$500,0))&lt;&gt;"N",
INDEX('11.1_Outliers-Generation'!L$5:L$500,MATCH($F407,'11.1_Outliers-Generation'!$F$5:$F$500,0)),""),"")</f>
        <v>UNSD_061</v>
      </c>
      <c r="M407" s="14">
        <f>IFERROR(IF(INDEX('11.2_Outliers-Collection_cov'!$N$5:$N$500,MATCH($F407,'11.2_Outliers-Collection_cov'!$F$5:$F$500,0))&lt;&gt;"N",
INDEX('11.2_Outliers-Collection_cov'!J$5:J$500,MATCH($F407,'11.2_Outliers-Collection_cov'!$F$5:$F$500,0)),""),"")</f>
        <v>69.999999999999858</v>
      </c>
      <c r="N407" s="8">
        <f>IFERROR(IF(INDEX('11.2_Outliers-Collection_cov'!$N$5:$N$500,MATCH($F407,'11.2_Outliers-Collection_cov'!$F$5:$F$500,0))&lt;&gt;"N",
INDEX('11.2_Outliers-Collection_cov'!K$5:K$500,MATCH($F407,'11.2_Outliers-Collection_cov'!$F$5:$F$500,0)),""),"")</f>
        <v>2017</v>
      </c>
      <c r="O407" s="13" t="str">
        <f>IFERROR(IF(INDEX('11.2_Outliers-Collection_cov'!$N$5:$N$500,MATCH($F407,'11.2_Outliers-Collection_cov'!$F$5:$F$500,0))&lt;&gt;"N",
INDEX('11.2_Outliers-Collection_cov'!L$5:L$500,MATCH($F407,'11.2_Outliers-Collection_cov'!$F$5:$F$500,0)),""),"")</f>
        <v>UNSD_061</v>
      </c>
      <c r="P407" s="14" t="str">
        <f>IFERROR(IF(INDEX('11.3_Outliers-Plastic'!$N$5:$N$500,MATCH($F407,'11.3_Outliers-Plastic'!$F$5:$F$500,0))&lt;&gt;"N",
INDEX('11.3_Outliers-Plastic'!J$5:J$500,MATCH($F407,'11.3_Outliers-Plastic'!$F$5:$F$500,0)),""),"")</f>
        <v/>
      </c>
      <c r="Q407" s="8" t="str">
        <f>IFERROR(IF(INDEX('11.3_Outliers-Plastic'!$N$5:$N$500,MATCH($F407,'11.3_Outliers-Plastic'!$F$5:$F$500,0))&lt;&gt;"N",
INDEX('11.3_Outliers-Plastic'!K$5:K$500,MATCH($F407,'11.3_Outliers-Plastic'!$F$5:$F$500,0)),""),"")</f>
        <v/>
      </c>
      <c r="R407" s="14" t="str">
        <f>IFERROR(IF(INDEX('11.3_Outliers-Plastic'!$N$5:$N$500,MATCH($F407,'11.3_Outliers-Plastic'!$F$5:$F$500,0))&lt;&gt;"N",
INDEX('11.3_Outliers-Plastic'!L$5:L$500,MATCH($F407,'11.3_Outliers-Plastic'!$F$5:$F$500,0)),""),"")</f>
        <v/>
      </c>
      <c r="S407" s="12"/>
      <c r="T407" s="5"/>
      <c r="U407" s="5" t="s">
        <v>1569</v>
      </c>
      <c r="V407" s="14">
        <f>IFERROR(IF(INDEX('11.5_Outliers-Other_recovery'!$N$5:$N$500,MATCH($F407,'11.5_Outliers-Other_recovery'!$F$5:$F$500,0))&lt;&gt;"N",
INDEX('11.5_Outliers-Other_recovery'!J$5:J$500,MATCH($F407,'11.5_Outliers-Other_recovery'!$F$5:$F$500,0)),""),"")</f>
        <v>3.3346803920374986</v>
      </c>
      <c r="W407" s="8">
        <f>IFERROR(IF(INDEX('11.5_Outliers-Other_recovery'!$N$5:$N$500,MATCH($F407,'11.5_Outliers-Other_recovery'!$F$5:$F$500,0))&lt;&gt;"N",
INDEX('11.5_Outliers-Other_recovery'!K$5:K$500,MATCH($F407,'11.5_Outliers-Other_recovery'!$F$5:$F$500,0)),""),"")</f>
        <v>2016</v>
      </c>
      <c r="X407" s="14" t="str">
        <f>IFERROR(IF(INDEX('11.5_Outliers-Other_recovery'!$N$5:$N$500,MATCH($F407,'11.5_Outliers-Other_recovery'!$F$5:$F$500,0))&lt;&gt;"N",
INDEX('11.5_Outliers-Other_recovery'!L$5:L$500,MATCH($F407,'11.5_Outliers-Other_recovery'!$F$5:$F$500,0)),""),"")</f>
        <v>UNSD_061</v>
      </c>
      <c r="Y407" s="14">
        <f>IFERROR(IF(INDEX('11.4_Outliers-Formal_dry_recy'!$N$5:$N$500,MATCH($F407,'11.4_Outliers-Formal_dry_recy'!$F$5:$F$500,0))&lt;&gt;"N",
INDEX('11.4_Outliers-Formal_dry_recy'!J$5:J$500,MATCH($F407,'11.4_Outliers-Formal_dry_recy'!$F$5:$F$500,0)),""),"")</f>
        <v>0</v>
      </c>
      <c r="Z407" s="8">
        <f>IFERROR(IF(INDEX('11.4_Outliers-Formal_dry_recy'!$N$5:$N$500,MATCH($F407,'11.4_Outliers-Formal_dry_recy'!$F$5:$F$500,0))&lt;&gt;"N",
INDEX('11.4_Outliers-Formal_dry_recy'!K$5:K$500,MATCH($F407,'11.4_Outliers-Formal_dry_recy'!$F$5:$F$500,0)),""),"")</f>
        <v>2017</v>
      </c>
      <c r="AA407" s="14" t="str">
        <f>IFERROR(IF(INDEX('11.4_Outliers-Formal_dry_recy'!$N$5:$N$500,MATCH($F407,'11.4_Outliers-Formal_dry_recy'!$F$5:$F$500,0))&lt;&gt;"N",
INDEX('11.4_Outliers-Formal_dry_recy'!L$5:L$500,MATCH($F407,'11.4_Outliers-Formal_dry_recy'!$F$5:$F$500,0)),""),"")</f>
        <v>UNSD_061</v>
      </c>
      <c r="AB407" s="14">
        <f>IFERROR(IF(INDEX('11.6_Outliers-Incineration'!$N$5:$N$500,MATCH($F407,'11.6_Outliers-Incineration'!$F$5:$F$500,0))&lt;&gt;"N",
INDEX('11.6_Outliers-Incineration'!J$5:J$500,MATCH($F407,'11.6_Outliers-Incineration'!$F$5:$F$500,0)),""),"")</f>
        <v>0</v>
      </c>
      <c r="AC407" s="8">
        <f>IFERROR(IF(INDEX('11.6_Outliers-Incineration'!$N$5:$N$500,MATCH($F407,'11.6_Outliers-Incineration'!$F$5:$F$500,0))&lt;&gt;"N",
INDEX('11.6_Outliers-Incineration'!K$5:K$500,MATCH($F407,'11.6_Outliers-Incineration'!$F$5:$F$500,0)),""),"")</f>
        <v>2017</v>
      </c>
      <c r="AD407" s="14" t="str">
        <f>IFERROR(IF(INDEX('11.6_Outliers-Incineration'!$N$5:$N$500,MATCH($F407,'11.6_Outliers-Incineration'!$F$5:$F$500,0))&lt;&gt;"N",
INDEX('11.6_Outliers-Incineration'!L$5:L$500,MATCH($F407,'11.6_Outliers-Incineration'!$F$5:$F$500,0)),""),"")</f>
        <v>UNSD_061</v>
      </c>
      <c r="AE407" s="14">
        <v>100</v>
      </c>
      <c r="AF407" s="8">
        <v>2017</v>
      </c>
      <c r="AG407" s="14" t="s">
        <v>2035</v>
      </c>
      <c r="AI407" s="5"/>
      <c r="AJ407" s="5" t="s">
        <v>1569</v>
      </c>
      <c r="AK407" s="5">
        <f t="shared" si="6"/>
        <v>6</v>
      </c>
    </row>
    <row r="408" spans="1:37" x14ac:dyDescent="0.25">
      <c r="A408" s="5" t="s">
        <v>2038</v>
      </c>
      <c r="B408" s="5" t="s">
        <v>1173</v>
      </c>
      <c r="C408" s="5" t="s">
        <v>1172</v>
      </c>
      <c r="D408" s="5" t="s">
        <v>620</v>
      </c>
      <c r="E408" s="5" t="s">
        <v>2172</v>
      </c>
      <c r="F408" s="5" t="s">
        <v>2259</v>
      </c>
      <c r="G408" s="5">
        <v>2</v>
      </c>
      <c r="H408" s="5">
        <v>1</v>
      </c>
      <c r="I408" s="5" t="s">
        <v>2353</v>
      </c>
      <c r="J408" s="13" t="str">
        <f>IFERROR(IF(INDEX('11.1_Outliers-Generation'!$N$5:$N$500,MATCH($F408,'11.1_Outliers-Generation'!$F$5:$F$500,0))&lt;&gt;"N",
INDEX('11.1_Outliers-Generation'!J$5:J$500,MATCH($F408,'11.1_Outliers-Generation'!$F$5:$F$500,0)),""),"")</f>
        <v/>
      </c>
      <c r="K408" s="8" t="str">
        <f>IFERROR(IF(INDEX('11.1_Outliers-Generation'!$N$5:$N$500,MATCH($F408,'11.1_Outliers-Generation'!$F$5:$F$500,0))&lt;&gt;"N",
INDEX('11.1_Outliers-Generation'!K$5:K$500,MATCH($F408,'11.1_Outliers-Generation'!$F$5:$F$500,0)),""),"")</f>
        <v/>
      </c>
      <c r="L408" s="13" t="str">
        <f>IFERROR(IF(INDEX('11.1_Outliers-Generation'!$N$5:$N$500,MATCH($F408,'11.1_Outliers-Generation'!$F$5:$F$500,0))&lt;&gt;"N",
INDEX('11.1_Outliers-Generation'!L$5:L$500,MATCH($F408,'11.1_Outliers-Generation'!$F$5:$F$500,0)),""),"")</f>
        <v/>
      </c>
      <c r="M408" s="14">
        <f>IFERROR(IF(INDEX('11.2_Outliers-Collection_cov'!$N$5:$N$500,MATCH($F408,'11.2_Outliers-Collection_cov'!$F$5:$F$500,0))&lt;&gt;"N",
INDEX('11.2_Outliers-Collection_cov'!J$5:J$500,MATCH($F408,'11.2_Outliers-Collection_cov'!$F$5:$F$500,0)),""),"")</f>
        <v>50</v>
      </c>
      <c r="N408" s="8">
        <f>IFERROR(IF(INDEX('11.2_Outliers-Collection_cov'!$N$5:$N$500,MATCH($F408,'11.2_Outliers-Collection_cov'!$F$5:$F$500,0))&lt;&gt;"N",
INDEX('11.2_Outliers-Collection_cov'!K$5:K$500,MATCH($F408,'11.2_Outliers-Collection_cov'!$F$5:$F$500,0)),""),"")</f>
        <v>2012</v>
      </c>
      <c r="O408" s="13" t="str">
        <f>IFERROR(IF(INDEX('11.2_Outliers-Collection_cov'!$N$5:$N$500,MATCH($F408,'11.2_Outliers-Collection_cov'!$F$5:$F$500,0))&lt;&gt;"N",
INDEX('11.2_Outliers-Collection_cov'!L$5:L$500,MATCH($F408,'11.2_Outliers-Collection_cov'!$F$5:$F$500,0)),""),"")</f>
        <v>UNSD_064</v>
      </c>
      <c r="P408" s="14" t="str">
        <f>IFERROR(IF(INDEX('11.3_Outliers-Plastic'!$N$5:$N$500,MATCH($F408,'11.3_Outliers-Plastic'!$F$5:$F$500,0))&lt;&gt;"N",
INDEX('11.3_Outliers-Plastic'!J$5:J$500,MATCH($F408,'11.3_Outliers-Plastic'!$F$5:$F$500,0)),""),"")</f>
        <v/>
      </c>
      <c r="Q408" s="8" t="str">
        <f>IFERROR(IF(INDEX('11.3_Outliers-Plastic'!$N$5:$N$500,MATCH($F408,'11.3_Outliers-Plastic'!$F$5:$F$500,0))&lt;&gt;"N",
INDEX('11.3_Outliers-Plastic'!K$5:K$500,MATCH($F408,'11.3_Outliers-Plastic'!$F$5:$F$500,0)),""),"")</f>
        <v/>
      </c>
      <c r="R408" s="14" t="str">
        <f>IFERROR(IF(INDEX('11.3_Outliers-Plastic'!$N$5:$N$500,MATCH($F408,'11.3_Outliers-Plastic'!$F$5:$F$500,0))&lt;&gt;"N",
INDEX('11.3_Outliers-Plastic'!L$5:L$500,MATCH($F408,'11.3_Outliers-Plastic'!$F$5:$F$500,0)),""),"")</f>
        <v/>
      </c>
      <c r="S408" s="12"/>
      <c r="T408" s="5"/>
      <c r="U408" s="5" t="s">
        <v>1569</v>
      </c>
      <c r="V408" s="14">
        <f>IFERROR(IF(INDEX('11.5_Outliers-Other_recovery'!$N$5:$N$500,MATCH($F408,'11.5_Outliers-Other_recovery'!$F$5:$F$500,0))&lt;&gt;"N",
INDEX('11.5_Outliers-Other_recovery'!J$5:J$500,MATCH($F408,'11.5_Outliers-Other_recovery'!$F$5:$F$500,0)),""),"")</f>
        <v>0</v>
      </c>
      <c r="W408" s="8">
        <f>IFERROR(IF(INDEX('11.5_Outliers-Other_recovery'!$N$5:$N$500,MATCH($F408,'11.5_Outliers-Other_recovery'!$F$5:$F$500,0))&lt;&gt;"N",
INDEX('11.5_Outliers-Other_recovery'!K$5:K$500,MATCH($F408,'11.5_Outliers-Other_recovery'!$F$5:$F$500,0)),""),"")</f>
        <v>2012</v>
      </c>
      <c r="X408" s="14" t="str">
        <f>IFERROR(IF(INDEX('11.5_Outliers-Other_recovery'!$N$5:$N$500,MATCH($F408,'11.5_Outliers-Other_recovery'!$F$5:$F$500,0))&lt;&gt;"N",
INDEX('11.5_Outliers-Other_recovery'!L$5:L$500,MATCH($F408,'11.5_Outliers-Other_recovery'!$F$5:$F$500,0)),""),"")</f>
        <v>UNSD_064</v>
      </c>
      <c r="Y408" s="14">
        <f>IFERROR(IF(INDEX('11.4_Outliers-Formal_dry_recy'!$N$5:$N$500,MATCH($F408,'11.4_Outliers-Formal_dry_recy'!$F$5:$F$500,0))&lt;&gt;"N",
INDEX('11.4_Outliers-Formal_dry_recy'!J$5:J$500,MATCH($F408,'11.4_Outliers-Formal_dry_recy'!$F$5:$F$500,0)),""),"")</f>
        <v>0</v>
      </c>
      <c r="Z408" s="8">
        <f>IFERROR(IF(INDEX('11.4_Outliers-Formal_dry_recy'!$N$5:$N$500,MATCH($F408,'11.4_Outliers-Formal_dry_recy'!$F$5:$F$500,0))&lt;&gt;"N",
INDEX('11.4_Outliers-Formal_dry_recy'!K$5:K$500,MATCH($F408,'11.4_Outliers-Formal_dry_recy'!$F$5:$F$500,0)),""),"")</f>
        <v>2012</v>
      </c>
      <c r="AA408" s="14" t="str">
        <f>IFERROR(IF(INDEX('11.4_Outliers-Formal_dry_recy'!$N$5:$N$500,MATCH($F408,'11.4_Outliers-Formal_dry_recy'!$F$5:$F$500,0))&lt;&gt;"N",
INDEX('11.4_Outliers-Formal_dry_recy'!L$5:L$500,MATCH($F408,'11.4_Outliers-Formal_dry_recy'!$F$5:$F$500,0)),""),"")</f>
        <v>UNSD_064</v>
      </c>
      <c r="AB408" s="14">
        <f>IFERROR(IF(INDEX('11.6_Outliers-Incineration'!$N$5:$N$500,MATCH($F408,'11.6_Outliers-Incineration'!$F$5:$F$500,0))&lt;&gt;"N",
INDEX('11.6_Outliers-Incineration'!J$5:J$500,MATCH($F408,'11.6_Outliers-Incineration'!$F$5:$F$500,0)),""),"")</f>
        <v>0</v>
      </c>
      <c r="AC408" s="8">
        <f>IFERROR(IF(INDEX('11.6_Outliers-Incineration'!$N$5:$N$500,MATCH($F408,'11.6_Outliers-Incineration'!$F$5:$F$500,0))&lt;&gt;"N",
INDEX('11.6_Outliers-Incineration'!K$5:K$500,MATCH($F408,'11.6_Outliers-Incineration'!$F$5:$F$500,0)),""),"")</f>
        <v>2012</v>
      </c>
      <c r="AD408" s="14" t="str">
        <f>IFERROR(IF(INDEX('11.6_Outliers-Incineration'!$N$5:$N$500,MATCH($F408,'11.6_Outliers-Incineration'!$F$5:$F$500,0))&lt;&gt;"N",
INDEX('11.6_Outliers-Incineration'!L$5:L$500,MATCH($F408,'11.6_Outliers-Incineration'!$F$5:$F$500,0)),""),"")</f>
        <v>UNSD_064</v>
      </c>
      <c r="AE408" s="14">
        <v>50</v>
      </c>
      <c r="AF408" s="8">
        <v>2012</v>
      </c>
      <c r="AG408" s="14" t="s">
        <v>2038</v>
      </c>
      <c r="AI408" s="5"/>
      <c r="AJ408" s="5" t="s">
        <v>1569</v>
      </c>
      <c r="AK408" s="5">
        <f t="shared" si="6"/>
        <v>5</v>
      </c>
    </row>
    <row r="409" spans="1:37" x14ac:dyDescent="0.25">
      <c r="A409" s="5" t="s">
        <v>2039</v>
      </c>
      <c r="B409" s="5" t="s">
        <v>1173</v>
      </c>
      <c r="C409" s="5" t="s">
        <v>1172</v>
      </c>
      <c r="D409" s="5" t="s">
        <v>620</v>
      </c>
      <c r="E409" s="5" t="s">
        <v>2173</v>
      </c>
      <c r="F409" s="5" t="s">
        <v>2260</v>
      </c>
      <c r="G409" s="5">
        <v>2</v>
      </c>
      <c r="H409" s="5">
        <v>3</v>
      </c>
      <c r="I409" s="5" t="s">
        <v>2354</v>
      </c>
      <c r="J409" s="13" t="str">
        <f>IFERROR(IF(INDEX('11.1_Outliers-Generation'!$N$5:$N$500,MATCH($F409,'11.1_Outliers-Generation'!$F$5:$F$500,0))&lt;&gt;"N",
INDEX('11.1_Outliers-Generation'!J$5:J$500,MATCH($F409,'11.1_Outliers-Generation'!$F$5:$F$500,0)),""),"")</f>
        <v/>
      </c>
      <c r="K409" s="8" t="str">
        <f>IFERROR(IF(INDEX('11.1_Outliers-Generation'!$N$5:$N$500,MATCH($F409,'11.1_Outliers-Generation'!$F$5:$F$500,0))&lt;&gt;"N",
INDEX('11.1_Outliers-Generation'!K$5:K$500,MATCH($F409,'11.1_Outliers-Generation'!$F$5:$F$500,0)),""),"")</f>
        <v/>
      </c>
      <c r="L409" s="13" t="str">
        <f>IFERROR(IF(INDEX('11.1_Outliers-Generation'!$N$5:$N$500,MATCH($F409,'11.1_Outliers-Generation'!$F$5:$F$500,0))&lt;&gt;"N",
INDEX('11.1_Outliers-Generation'!L$5:L$500,MATCH($F409,'11.1_Outliers-Generation'!$F$5:$F$500,0)),""),"")</f>
        <v/>
      </c>
      <c r="M409" s="14">
        <f>IFERROR(IF(INDEX('11.2_Outliers-Collection_cov'!$N$5:$N$500,MATCH($F409,'11.2_Outliers-Collection_cov'!$F$5:$F$500,0))&lt;&gt;"N",
INDEX('11.2_Outliers-Collection_cov'!J$5:J$500,MATCH($F409,'11.2_Outliers-Collection_cov'!$F$5:$F$500,0)),""),"")</f>
        <v>19.5100002288818</v>
      </c>
      <c r="N409" s="8">
        <f>IFERROR(IF(INDEX('11.2_Outliers-Collection_cov'!$N$5:$N$500,MATCH($F409,'11.2_Outliers-Collection_cov'!$F$5:$F$500,0))&lt;&gt;"N",
INDEX('11.2_Outliers-Collection_cov'!K$5:K$500,MATCH($F409,'11.2_Outliers-Collection_cov'!$F$5:$F$500,0)),""),"")</f>
        <v>2012</v>
      </c>
      <c r="O409" s="13" t="str">
        <f>IFERROR(IF(INDEX('11.2_Outliers-Collection_cov'!$N$5:$N$500,MATCH($F409,'11.2_Outliers-Collection_cov'!$F$5:$F$500,0))&lt;&gt;"N",
INDEX('11.2_Outliers-Collection_cov'!L$5:L$500,MATCH($F409,'11.2_Outliers-Collection_cov'!$F$5:$F$500,0)),""),"")</f>
        <v>UNSD_065</v>
      </c>
      <c r="P409" s="14" t="str">
        <f>IFERROR(IF(INDEX('11.3_Outliers-Plastic'!$N$5:$N$500,MATCH($F409,'11.3_Outliers-Plastic'!$F$5:$F$500,0))&lt;&gt;"N",
INDEX('11.3_Outliers-Plastic'!J$5:J$500,MATCH($F409,'11.3_Outliers-Plastic'!$F$5:$F$500,0)),""),"")</f>
        <v/>
      </c>
      <c r="Q409" s="8" t="str">
        <f>IFERROR(IF(INDEX('11.3_Outliers-Plastic'!$N$5:$N$500,MATCH($F409,'11.3_Outliers-Plastic'!$F$5:$F$500,0))&lt;&gt;"N",
INDEX('11.3_Outliers-Plastic'!K$5:K$500,MATCH($F409,'11.3_Outliers-Plastic'!$F$5:$F$500,0)),""),"")</f>
        <v/>
      </c>
      <c r="R409" s="14" t="str">
        <f>IFERROR(IF(INDEX('11.3_Outliers-Plastic'!$N$5:$N$500,MATCH($F409,'11.3_Outliers-Plastic'!$F$5:$F$500,0))&lt;&gt;"N",
INDEX('11.3_Outliers-Plastic'!L$5:L$500,MATCH($F409,'11.3_Outliers-Plastic'!$F$5:$F$500,0)),""),"")</f>
        <v/>
      </c>
      <c r="S409" s="12"/>
      <c r="T409" s="5"/>
      <c r="U409" s="5" t="s">
        <v>1569</v>
      </c>
      <c r="V409" s="14">
        <f>IFERROR(IF(INDEX('11.5_Outliers-Other_recovery'!$N$5:$N$500,MATCH($F409,'11.5_Outliers-Other_recovery'!$F$5:$F$500,0))&lt;&gt;"N",
INDEX('11.5_Outliers-Other_recovery'!J$5:J$500,MATCH($F409,'11.5_Outliers-Other_recovery'!$F$5:$F$500,0)),""),"")</f>
        <v>0</v>
      </c>
      <c r="W409" s="8">
        <f>IFERROR(IF(INDEX('11.5_Outliers-Other_recovery'!$N$5:$N$500,MATCH($F409,'11.5_Outliers-Other_recovery'!$F$5:$F$500,0))&lt;&gt;"N",
INDEX('11.5_Outliers-Other_recovery'!K$5:K$500,MATCH($F409,'11.5_Outliers-Other_recovery'!$F$5:$F$500,0)),""),"")</f>
        <v>2012</v>
      </c>
      <c r="X409" s="14" t="str">
        <f>IFERROR(IF(INDEX('11.5_Outliers-Other_recovery'!$N$5:$N$500,MATCH($F409,'11.5_Outliers-Other_recovery'!$F$5:$F$500,0))&lt;&gt;"N",
INDEX('11.5_Outliers-Other_recovery'!L$5:L$500,MATCH($F409,'11.5_Outliers-Other_recovery'!$F$5:$F$500,0)),""),"")</f>
        <v>UNSD_065</v>
      </c>
      <c r="Y409" s="14">
        <f>IFERROR(IF(INDEX('11.4_Outliers-Formal_dry_recy'!$N$5:$N$500,MATCH($F409,'11.4_Outliers-Formal_dry_recy'!$F$5:$F$500,0))&lt;&gt;"N",
INDEX('11.4_Outliers-Formal_dry_recy'!J$5:J$500,MATCH($F409,'11.4_Outliers-Formal_dry_recy'!$F$5:$F$500,0)),""),"")</f>
        <v>0</v>
      </c>
      <c r="Z409" s="8">
        <f>IFERROR(IF(INDEX('11.4_Outliers-Formal_dry_recy'!$N$5:$N$500,MATCH($F409,'11.4_Outliers-Formal_dry_recy'!$F$5:$F$500,0))&lt;&gt;"N",
INDEX('11.4_Outliers-Formal_dry_recy'!K$5:K$500,MATCH($F409,'11.4_Outliers-Formal_dry_recy'!$F$5:$F$500,0)),""),"")</f>
        <v>2012</v>
      </c>
      <c r="AA409" s="14" t="str">
        <f>IFERROR(IF(INDEX('11.4_Outliers-Formal_dry_recy'!$N$5:$N$500,MATCH($F409,'11.4_Outliers-Formal_dry_recy'!$F$5:$F$500,0))&lt;&gt;"N",
INDEX('11.4_Outliers-Formal_dry_recy'!L$5:L$500,MATCH($F409,'11.4_Outliers-Formal_dry_recy'!$F$5:$F$500,0)),""),"")</f>
        <v>UNSD_065</v>
      </c>
      <c r="AB409" s="14">
        <f>IFERROR(IF(INDEX('11.6_Outliers-Incineration'!$N$5:$N$500,MATCH($F409,'11.6_Outliers-Incineration'!$F$5:$F$500,0))&lt;&gt;"N",
INDEX('11.6_Outliers-Incineration'!J$5:J$500,MATCH($F409,'11.6_Outliers-Incineration'!$F$5:$F$500,0)),""),"")</f>
        <v>0</v>
      </c>
      <c r="AC409" s="8">
        <f>IFERROR(IF(INDEX('11.6_Outliers-Incineration'!$N$5:$N$500,MATCH($F409,'11.6_Outliers-Incineration'!$F$5:$F$500,0))&lt;&gt;"N",
INDEX('11.6_Outliers-Incineration'!K$5:K$500,MATCH($F409,'11.6_Outliers-Incineration'!$F$5:$F$500,0)),""),"")</f>
        <v>2012</v>
      </c>
      <c r="AD409" s="14" t="str">
        <f>IFERROR(IF(INDEX('11.6_Outliers-Incineration'!$N$5:$N$500,MATCH($F409,'11.6_Outliers-Incineration'!$F$5:$F$500,0))&lt;&gt;"N",
INDEX('11.6_Outliers-Incineration'!L$5:L$500,MATCH($F409,'11.6_Outliers-Incineration'!$F$5:$F$500,0)),""),"")</f>
        <v>UNSD_065</v>
      </c>
      <c r="AE409" s="14">
        <v>83.333333333333343</v>
      </c>
      <c r="AF409" s="8">
        <v>2012</v>
      </c>
      <c r="AG409" s="14" t="s">
        <v>2039</v>
      </c>
      <c r="AI409" s="5"/>
      <c r="AJ409" s="5" t="s">
        <v>1569</v>
      </c>
      <c r="AK409" s="5">
        <f t="shared" si="6"/>
        <v>5</v>
      </c>
    </row>
    <row r="410" spans="1:37" x14ac:dyDescent="0.25">
      <c r="A410" s="5" t="s">
        <v>2042</v>
      </c>
      <c r="B410" s="5" t="s">
        <v>1173</v>
      </c>
      <c r="C410" s="5" t="s">
        <v>1172</v>
      </c>
      <c r="D410" s="5" t="s">
        <v>620</v>
      </c>
      <c r="E410" s="5" t="s">
        <v>2176</v>
      </c>
      <c r="F410" s="5" t="s">
        <v>2457</v>
      </c>
      <c r="G410" s="5">
        <v>2</v>
      </c>
      <c r="H410" s="5">
        <v>2</v>
      </c>
      <c r="I410" s="5" t="s">
        <v>2462</v>
      </c>
      <c r="J410" s="13" t="str">
        <f>IFERROR(IF(INDEX('11.1_Outliers-Generation'!$N$5:$N$500,MATCH($F410,'11.1_Outliers-Generation'!$F$5:$F$500,0))&lt;&gt;"N",
INDEX('11.1_Outliers-Generation'!J$5:J$500,MATCH($F410,'11.1_Outliers-Generation'!$F$5:$F$500,0)),""),"")</f>
        <v/>
      </c>
      <c r="K410" s="8" t="str">
        <f>IFERROR(IF(INDEX('11.1_Outliers-Generation'!$N$5:$N$500,MATCH($F410,'11.1_Outliers-Generation'!$F$5:$F$500,0))&lt;&gt;"N",
INDEX('11.1_Outliers-Generation'!K$5:K$500,MATCH($F410,'11.1_Outliers-Generation'!$F$5:$F$500,0)),""),"")</f>
        <v/>
      </c>
      <c r="L410" s="13" t="str">
        <f>IFERROR(IF(INDEX('11.1_Outliers-Generation'!$N$5:$N$500,MATCH($F410,'11.1_Outliers-Generation'!$F$5:$F$500,0))&lt;&gt;"N",
INDEX('11.1_Outliers-Generation'!L$5:L$500,MATCH($F410,'11.1_Outliers-Generation'!$F$5:$F$500,0)),""),"")</f>
        <v/>
      </c>
      <c r="M410" s="14">
        <f>IFERROR(IF(INDEX('11.2_Outliers-Collection_cov'!$N$5:$N$500,MATCH($F410,'11.2_Outliers-Collection_cov'!$F$5:$F$500,0))&lt;&gt;"N",
INDEX('11.2_Outliers-Collection_cov'!J$5:J$500,MATCH($F410,'11.2_Outliers-Collection_cov'!$F$5:$F$500,0)),""),"")</f>
        <v>35</v>
      </c>
      <c r="N410" s="8">
        <f>IFERROR(IF(INDEX('11.2_Outliers-Collection_cov'!$N$5:$N$500,MATCH($F410,'11.2_Outliers-Collection_cov'!$F$5:$F$500,0))&lt;&gt;"N",
INDEX('11.2_Outliers-Collection_cov'!K$5:K$500,MATCH($F410,'11.2_Outliers-Collection_cov'!$F$5:$F$500,0)),""),"")</f>
        <v>2009</v>
      </c>
      <c r="O410" s="13" t="str">
        <f>IFERROR(IF(INDEX('11.2_Outliers-Collection_cov'!$N$5:$N$500,MATCH($F410,'11.2_Outliers-Collection_cov'!$F$5:$F$500,0))&lt;&gt;"N",
INDEX('11.2_Outliers-Collection_cov'!L$5:L$500,MATCH($F410,'11.2_Outliers-Collection_cov'!$F$5:$F$500,0)),""),"")</f>
        <v>UNSD_068</v>
      </c>
      <c r="P410" s="14" t="str">
        <f>IFERROR(IF(INDEX('11.3_Outliers-Plastic'!$N$5:$N$500,MATCH($F410,'11.3_Outliers-Plastic'!$F$5:$F$500,0))&lt;&gt;"N",
INDEX('11.3_Outliers-Plastic'!J$5:J$500,MATCH($F410,'11.3_Outliers-Plastic'!$F$5:$F$500,0)),""),"")</f>
        <v/>
      </c>
      <c r="Q410" s="8" t="str">
        <f>IFERROR(IF(INDEX('11.3_Outliers-Plastic'!$N$5:$N$500,MATCH($F410,'11.3_Outliers-Plastic'!$F$5:$F$500,0))&lt;&gt;"N",
INDEX('11.3_Outliers-Plastic'!K$5:K$500,MATCH($F410,'11.3_Outliers-Plastic'!$F$5:$F$500,0)),""),"")</f>
        <v/>
      </c>
      <c r="R410" s="14" t="str">
        <f>IFERROR(IF(INDEX('11.3_Outliers-Plastic'!$N$5:$N$500,MATCH($F410,'11.3_Outliers-Plastic'!$F$5:$F$500,0))&lt;&gt;"N",
INDEX('11.3_Outliers-Plastic'!L$5:L$500,MATCH($F410,'11.3_Outliers-Plastic'!$F$5:$F$500,0)),""),"")</f>
        <v/>
      </c>
      <c r="S410" s="12"/>
      <c r="T410" s="5"/>
      <c r="U410" s="5" t="s">
        <v>1569</v>
      </c>
      <c r="V410" s="14">
        <f>IFERROR(IF(INDEX('11.5_Outliers-Other_recovery'!$N$5:$N$500,MATCH($F410,'11.5_Outliers-Other_recovery'!$F$5:$F$500,0))&lt;&gt;"N",
INDEX('11.5_Outliers-Other_recovery'!J$5:J$500,MATCH($F410,'11.5_Outliers-Other_recovery'!$F$5:$F$500,0)),""),"")</f>
        <v>0</v>
      </c>
      <c r="W410" s="8">
        <f>IFERROR(IF(INDEX('11.5_Outliers-Other_recovery'!$N$5:$N$500,MATCH($F410,'11.5_Outliers-Other_recovery'!$F$5:$F$500,0))&lt;&gt;"N",
INDEX('11.5_Outliers-Other_recovery'!K$5:K$500,MATCH($F410,'11.5_Outliers-Other_recovery'!$F$5:$F$500,0)),""),"")</f>
        <v>2009</v>
      </c>
      <c r="X410" s="14" t="str">
        <f>IFERROR(IF(INDEX('11.5_Outliers-Other_recovery'!$N$5:$N$500,MATCH($F410,'11.5_Outliers-Other_recovery'!$F$5:$F$500,0))&lt;&gt;"N",
INDEX('11.5_Outliers-Other_recovery'!L$5:L$500,MATCH($F410,'11.5_Outliers-Other_recovery'!$F$5:$F$500,0)),""),"")</f>
        <v>UNSD_068</v>
      </c>
      <c r="Y410" s="14">
        <f>IFERROR(IF(INDEX('11.4_Outliers-Formal_dry_recy'!$N$5:$N$500,MATCH($F410,'11.4_Outliers-Formal_dry_recy'!$F$5:$F$500,0))&lt;&gt;"N",
INDEX('11.4_Outliers-Formal_dry_recy'!J$5:J$500,MATCH($F410,'11.4_Outliers-Formal_dry_recy'!$F$5:$F$500,0)),""),"")</f>
        <v>0</v>
      </c>
      <c r="Z410" s="8">
        <f>IFERROR(IF(INDEX('11.4_Outliers-Formal_dry_recy'!$N$5:$N$500,MATCH($F410,'11.4_Outliers-Formal_dry_recy'!$F$5:$F$500,0))&lt;&gt;"N",
INDEX('11.4_Outliers-Formal_dry_recy'!K$5:K$500,MATCH($F410,'11.4_Outliers-Formal_dry_recy'!$F$5:$F$500,0)),""),"")</f>
        <v>2009</v>
      </c>
      <c r="AA410" s="14" t="str">
        <f>IFERROR(IF(INDEX('11.4_Outliers-Formal_dry_recy'!$N$5:$N$500,MATCH($F410,'11.4_Outliers-Formal_dry_recy'!$F$5:$F$500,0))&lt;&gt;"N",
INDEX('11.4_Outliers-Formal_dry_recy'!L$5:L$500,MATCH($F410,'11.4_Outliers-Formal_dry_recy'!$F$5:$F$500,0)),""),"")</f>
        <v>UNSD_068</v>
      </c>
      <c r="AB410" s="14">
        <f>IFERROR(IF(INDEX('11.6_Outliers-Incineration'!$N$5:$N$500,MATCH($F410,'11.6_Outliers-Incineration'!$F$5:$F$500,0))&lt;&gt;"N",
INDEX('11.6_Outliers-Incineration'!J$5:J$500,MATCH($F410,'11.6_Outliers-Incineration'!$F$5:$F$500,0)),""),"")</f>
        <v>0</v>
      </c>
      <c r="AC410" s="8">
        <f>IFERROR(IF(INDEX('11.6_Outliers-Incineration'!$N$5:$N$500,MATCH($F410,'11.6_Outliers-Incineration'!$F$5:$F$500,0))&lt;&gt;"N",
INDEX('11.6_Outliers-Incineration'!K$5:K$500,MATCH($F410,'11.6_Outliers-Incineration'!$F$5:$F$500,0)),""),"")</f>
        <v>2009</v>
      </c>
      <c r="AD410" s="14" t="str">
        <f>IFERROR(IF(INDEX('11.6_Outliers-Incineration'!$N$5:$N$500,MATCH($F410,'11.6_Outliers-Incineration'!$F$5:$F$500,0))&lt;&gt;"N",
INDEX('11.6_Outliers-Incineration'!L$5:L$500,MATCH($F410,'11.6_Outliers-Incineration'!$F$5:$F$500,0)),""),"")</f>
        <v>UNSD_068</v>
      </c>
      <c r="AE410" s="14">
        <v>100</v>
      </c>
      <c r="AF410" s="8">
        <v>2009</v>
      </c>
      <c r="AG410" s="14" t="s">
        <v>2042</v>
      </c>
      <c r="AI410" s="5"/>
      <c r="AJ410" s="5" t="s">
        <v>1569</v>
      </c>
      <c r="AK410" s="5">
        <f t="shared" si="6"/>
        <v>5</v>
      </c>
    </row>
    <row r="411" spans="1:37" x14ac:dyDescent="0.25">
      <c r="A411" s="5" t="s">
        <v>2043</v>
      </c>
      <c r="B411" s="5" t="s">
        <v>1173</v>
      </c>
      <c r="C411" s="5" t="s">
        <v>1172</v>
      </c>
      <c r="D411" s="5" t="s">
        <v>620</v>
      </c>
      <c r="E411" s="5" t="s">
        <v>2177</v>
      </c>
      <c r="F411" s="5" t="s">
        <v>2263</v>
      </c>
      <c r="G411" s="5">
        <v>2</v>
      </c>
      <c r="H411" s="5">
        <v>1</v>
      </c>
      <c r="J411" s="13">
        <f>IFERROR(IF(INDEX('11.1_Outliers-Generation'!$N$5:$N$500,MATCH($F411,'11.1_Outliers-Generation'!$F$5:$F$500,0))&lt;&gt;"N",
INDEX('11.1_Outliers-Generation'!J$5:J$500,MATCH($F411,'11.1_Outliers-Generation'!$F$5:$F$500,0)),""),"")</f>
        <v>1.1950438072179577</v>
      </c>
      <c r="K411" s="8">
        <f>IFERROR(IF(INDEX('11.1_Outliers-Generation'!$N$5:$N$500,MATCH($F411,'11.1_Outliers-Generation'!$F$5:$F$500,0))&lt;&gt;"N",
INDEX('11.1_Outliers-Generation'!K$5:K$500,MATCH($F411,'11.1_Outliers-Generation'!$F$5:$F$500,0)),""),"")</f>
        <v>2012</v>
      </c>
      <c r="L411" s="13" t="str">
        <f>IFERROR(IF(INDEX('11.1_Outliers-Generation'!$N$5:$N$500,MATCH($F411,'11.1_Outliers-Generation'!$F$5:$F$500,0))&lt;&gt;"N",
INDEX('11.1_Outliers-Generation'!L$5:L$500,MATCH($F411,'11.1_Outliers-Generation'!$F$5:$F$500,0)),""),"")</f>
        <v>UNSD_069</v>
      </c>
      <c r="M411" s="14">
        <f>IFERROR(IF(INDEX('11.2_Outliers-Collection_cov'!$N$5:$N$500,MATCH($F411,'11.2_Outliers-Collection_cov'!$F$5:$F$500,0))&lt;&gt;"N",
INDEX('11.2_Outliers-Collection_cov'!J$5:J$500,MATCH($F411,'11.2_Outliers-Collection_cov'!$F$5:$F$500,0)),""),"")</f>
        <v>95</v>
      </c>
      <c r="N411" s="8">
        <f>IFERROR(IF(INDEX('11.2_Outliers-Collection_cov'!$N$5:$N$500,MATCH($F411,'11.2_Outliers-Collection_cov'!$F$5:$F$500,0))&lt;&gt;"N",
INDEX('11.2_Outliers-Collection_cov'!K$5:K$500,MATCH($F411,'11.2_Outliers-Collection_cov'!$F$5:$F$500,0)),""),"")</f>
        <v>2012</v>
      </c>
      <c r="O411" s="13" t="str">
        <f>IFERROR(IF(INDEX('11.2_Outliers-Collection_cov'!$N$5:$N$500,MATCH($F411,'11.2_Outliers-Collection_cov'!$F$5:$F$500,0))&lt;&gt;"N",
INDEX('11.2_Outliers-Collection_cov'!L$5:L$500,MATCH($F411,'11.2_Outliers-Collection_cov'!$F$5:$F$500,0)),""),"")</f>
        <v>UNSD_069</v>
      </c>
      <c r="P411" s="14" t="str">
        <f>IFERROR(IF(INDEX('11.3_Outliers-Plastic'!$N$5:$N$500,MATCH($F411,'11.3_Outliers-Plastic'!$F$5:$F$500,0))&lt;&gt;"N",
INDEX('11.3_Outliers-Plastic'!J$5:J$500,MATCH($F411,'11.3_Outliers-Plastic'!$F$5:$F$500,0)),""),"")</f>
        <v/>
      </c>
      <c r="Q411" s="8" t="str">
        <f>IFERROR(IF(INDEX('11.3_Outliers-Plastic'!$N$5:$N$500,MATCH($F411,'11.3_Outliers-Plastic'!$F$5:$F$500,0))&lt;&gt;"N",
INDEX('11.3_Outliers-Plastic'!K$5:K$500,MATCH($F411,'11.3_Outliers-Plastic'!$F$5:$F$500,0)),""),"")</f>
        <v/>
      </c>
      <c r="R411" s="14" t="str">
        <f>IFERROR(IF(INDEX('11.3_Outliers-Plastic'!$N$5:$N$500,MATCH($F411,'11.3_Outliers-Plastic'!$F$5:$F$500,0))&lt;&gt;"N",
INDEX('11.3_Outliers-Plastic'!L$5:L$500,MATCH($F411,'11.3_Outliers-Plastic'!$F$5:$F$500,0)),""),"")</f>
        <v/>
      </c>
      <c r="S411" s="12"/>
      <c r="T411" s="5"/>
      <c r="U411" s="5" t="s">
        <v>1569</v>
      </c>
      <c r="V411" s="14">
        <f>IFERROR(IF(INDEX('11.5_Outliers-Other_recovery'!$N$5:$N$500,MATCH($F411,'11.5_Outliers-Other_recovery'!$F$5:$F$500,0))&lt;&gt;"N",
INDEX('11.5_Outliers-Other_recovery'!J$5:J$500,MATCH($F411,'11.5_Outliers-Other_recovery'!$F$5:$F$500,0)),""),"")</f>
        <v>0</v>
      </c>
      <c r="W411" s="8">
        <f>IFERROR(IF(INDEX('11.5_Outliers-Other_recovery'!$N$5:$N$500,MATCH($F411,'11.5_Outliers-Other_recovery'!$F$5:$F$500,0))&lt;&gt;"N",
INDEX('11.5_Outliers-Other_recovery'!K$5:K$500,MATCH($F411,'11.5_Outliers-Other_recovery'!$F$5:$F$500,0)),""),"")</f>
        <v>2012</v>
      </c>
      <c r="X411" s="14" t="str">
        <f>IFERROR(IF(INDEX('11.5_Outliers-Other_recovery'!$N$5:$N$500,MATCH($F411,'11.5_Outliers-Other_recovery'!$F$5:$F$500,0))&lt;&gt;"N",
INDEX('11.5_Outliers-Other_recovery'!L$5:L$500,MATCH($F411,'11.5_Outliers-Other_recovery'!$F$5:$F$500,0)),""),"")</f>
        <v>UNSD_069</v>
      </c>
      <c r="Y411" s="14">
        <f>IFERROR(IF(INDEX('11.4_Outliers-Formal_dry_recy'!$N$5:$N$500,MATCH($F411,'11.4_Outliers-Formal_dry_recy'!$F$5:$F$500,0))&lt;&gt;"N",
INDEX('11.4_Outliers-Formal_dry_recy'!J$5:J$500,MATCH($F411,'11.4_Outliers-Formal_dry_recy'!$F$5:$F$500,0)),""),"")</f>
        <v>0</v>
      </c>
      <c r="Z411" s="8">
        <f>IFERROR(IF(INDEX('11.4_Outliers-Formal_dry_recy'!$N$5:$N$500,MATCH($F411,'11.4_Outliers-Formal_dry_recy'!$F$5:$F$500,0))&lt;&gt;"N",
INDEX('11.4_Outliers-Formal_dry_recy'!K$5:K$500,MATCH($F411,'11.4_Outliers-Formal_dry_recy'!$F$5:$F$500,0)),""),"")</f>
        <v>2012</v>
      </c>
      <c r="AA411" s="14" t="str">
        <f>IFERROR(IF(INDEX('11.4_Outliers-Formal_dry_recy'!$N$5:$N$500,MATCH($F411,'11.4_Outliers-Formal_dry_recy'!$F$5:$F$500,0))&lt;&gt;"N",
INDEX('11.4_Outliers-Formal_dry_recy'!L$5:L$500,MATCH($F411,'11.4_Outliers-Formal_dry_recy'!$F$5:$F$500,0)),""),"")</f>
        <v>UNSD_069</v>
      </c>
      <c r="AB411" s="14">
        <f>IFERROR(IF(INDEX('11.6_Outliers-Incineration'!$N$5:$N$500,MATCH($F411,'11.6_Outliers-Incineration'!$F$5:$F$500,0))&lt;&gt;"N",
INDEX('11.6_Outliers-Incineration'!J$5:J$500,MATCH($F411,'11.6_Outliers-Incineration'!$F$5:$F$500,0)),""),"")</f>
        <v>0</v>
      </c>
      <c r="AC411" s="8">
        <f>IFERROR(IF(INDEX('11.6_Outliers-Incineration'!$N$5:$N$500,MATCH($F411,'11.6_Outliers-Incineration'!$F$5:$F$500,0))&lt;&gt;"N",
INDEX('11.6_Outliers-Incineration'!K$5:K$500,MATCH($F411,'11.6_Outliers-Incineration'!$F$5:$F$500,0)),""),"")</f>
        <v>2012</v>
      </c>
      <c r="AD411" s="14" t="str">
        <f>IFERROR(IF(INDEX('11.6_Outliers-Incineration'!$N$5:$N$500,MATCH($F411,'11.6_Outliers-Incineration'!$F$5:$F$500,0))&lt;&gt;"N",
INDEX('11.6_Outliers-Incineration'!L$5:L$500,MATCH($F411,'11.6_Outliers-Incineration'!$F$5:$F$500,0)),""),"")</f>
        <v>UNSD_069</v>
      </c>
      <c r="AE411" s="14">
        <v>0</v>
      </c>
      <c r="AF411" s="8">
        <v>2012</v>
      </c>
      <c r="AG411" s="14" t="s">
        <v>2043</v>
      </c>
      <c r="AI411" s="5"/>
      <c r="AJ411" s="5" t="s">
        <v>1569</v>
      </c>
      <c r="AK411" s="5">
        <f t="shared" si="6"/>
        <v>6</v>
      </c>
    </row>
    <row r="412" spans="1:37" x14ac:dyDescent="0.25">
      <c r="A412" s="5" t="s">
        <v>2046</v>
      </c>
      <c r="B412" s="5" t="s">
        <v>1525</v>
      </c>
      <c r="C412" s="5" t="s">
        <v>1710</v>
      </c>
      <c r="D412" s="5" t="s">
        <v>620</v>
      </c>
      <c r="E412" s="5" t="s">
        <v>2178</v>
      </c>
      <c r="F412" s="5" t="s">
        <v>3222</v>
      </c>
      <c r="G412" s="5">
        <v>1</v>
      </c>
      <c r="H412" s="5">
        <v>2</v>
      </c>
      <c r="I412" s="5" t="s">
        <v>3221</v>
      </c>
      <c r="J412" s="13" t="str">
        <f>IFERROR(IF(INDEX('11.1_Outliers-Generation'!$N$5:$N$500,MATCH($F412,'11.1_Outliers-Generation'!$F$5:$F$500,0))&lt;&gt;"N",
INDEX('11.1_Outliers-Generation'!J$5:J$500,MATCH($F412,'11.1_Outliers-Generation'!$F$5:$F$500,0)),""),"")</f>
        <v/>
      </c>
      <c r="K412" s="8" t="str">
        <f>IFERROR(IF(INDEX('11.1_Outliers-Generation'!$N$5:$N$500,MATCH($F412,'11.1_Outliers-Generation'!$F$5:$F$500,0))&lt;&gt;"N",
INDEX('11.1_Outliers-Generation'!K$5:K$500,MATCH($F412,'11.1_Outliers-Generation'!$F$5:$F$500,0)),""),"")</f>
        <v/>
      </c>
      <c r="L412" s="13" t="str">
        <f>IFERROR(IF(INDEX('11.1_Outliers-Generation'!$N$5:$N$500,MATCH($F412,'11.1_Outliers-Generation'!$F$5:$F$500,0))&lt;&gt;"N",
INDEX('11.1_Outliers-Generation'!L$5:L$500,MATCH($F412,'11.1_Outliers-Generation'!$F$5:$F$500,0)),""),"")</f>
        <v/>
      </c>
      <c r="M412" s="14">
        <f>IFERROR(IF(INDEX('11.2_Outliers-Collection_cov'!$N$5:$N$500,MATCH($F412,'11.2_Outliers-Collection_cov'!$F$5:$F$500,0))&lt;&gt;"N",
INDEX('11.2_Outliers-Collection_cov'!J$5:J$500,MATCH($F412,'11.2_Outliers-Collection_cov'!$F$5:$F$500,0)),""),"")</f>
        <v>95</v>
      </c>
      <c r="N412" s="8">
        <f>IFERROR(IF(INDEX('11.2_Outliers-Collection_cov'!$N$5:$N$500,MATCH($F412,'11.2_Outliers-Collection_cov'!$F$5:$F$500,0))&lt;&gt;"N",
INDEX('11.2_Outliers-Collection_cov'!K$5:K$500,MATCH($F412,'11.2_Outliers-Collection_cov'!$F$5:$F$500,0)),""),"")</f>
        <v>2009</v>
      </c>
      <c r="O412" s="13" t="str">
        <f>IFERROR(IF(INDEX('11.2_Outliers-Collection_cov'!$N$5:$N$500,MATCH($F412,'11.2_Outliers-Collection_cov'!$F$5:$F$500,0))&lt;&gt;"N",
INDEX('11.2_Outliers-Collection_cov'!L$5:L$500,MATCH($F412,'11.2_Outliers-Collection_cov'!$F$5:$F$500,0)),""),"")</f>
        <v>UNSD_072</v>
      </c>
      <c r="P412" s="14" t="str">
        <f>IFERROR(IF(INDEX('11.3_Outliers-Plastic'!$N$5:$N$500,MATCH($F412,'11.3_Outliers-Plastic'!$F$5:$F$500,0))&lt;&gt;"N",
INDEX('11.3_Outliers-Plastic'!J$5:J$500,MATCH($F412,'11.3_Outliers-Plastic'!$F$5:$F$500,0)),""),"")</f>
        <v/>
      </c>
      <c r="Q412" s="8" t="str">
        <f>IFERROR(IF(INDEX('11.3_Outliers-Plastic'!$N$5:$N$500,MATCH($F412,'11.3_Outliers-Plastic'!$F$5:$F$500,0))&lt;&gt;"N",
INDEX('11.3_Outliers-Plastic'!K$5:K$500,MATCH($F412,'11.3_Outliers-Plastic'!$F$5:$F$500,0)),""),"")</f>
        <v/>
      </c>
      <c r="R412" s="14" t="str">
        <f>IFERROR(IF(INDEX('11.3_Outliers-Plastic'!$N$5:$N$500,MATCH($F412,'11.3_Outliers-Plastic'!$F$5:$F$500,0))&lt;&gt;"N",
INDEX('11.3_Outliers-Plastic'!L$5:L$500,MATCH($F412,'11.3_Outliers-Plastic'!$F$5:$F$500,0)),""),"")</f>
        <v/>
      </c>
      <c r="S412" s="12"/>
      <c r="T412" s="5"/>
      <c r="U412" s="5" t="s">
        <v>1569</v>
      </c>
      <c r="V412" s="14">
        <f>IFERROR(IF(INDEX('11.5_Outliers-Other_recovery'!$N$5:$N$500,MATCH($F412,'11.5_Outliers-Other_recovery'!$F$5:$F$500,0))&lt;&gt;"N",
INDEX('11.5_Outliers-Other_recovery'!J$5:J$500,MATCH($F412,'11.5_Outliers-Other_recovery'!$F$5:$F$500,0)),""),"")</f>
        <v>0</v>
      </c>
      <c r="W412" s="8">
        <f>IFERROR(IF(INDEX('11.5_Outliers-Other_recovery'!$N$5:$N$500,MATCH($F412,'11.5_Outliers-Other_recovery'!$F$5:$F$500,0))&lt;&gt;"N",
INDEX('11.5_Outliers-Other_recovery'!K$5:K$500,MATCH($F412,'11.5_Outliers-Other_recovery'!$F$5:$F$500,0)),""),"")</f>
        <v>2009</v>
      </c>
      <c r="X412" s="14" t="str">
        <f>IFERROR(IF(INDEX('11.5_Outliers-Other_recovery'!$N$5:$N$500,MATCH($F412,'11.5_Outliers-Other_recovery'!$F$5:$F$500,0))&lt;&gt;"N",
INDEX('11.5_Outliers-Other_recovery'!L$5:L$500,MATCH($F412,'11.5_Outliers-Other_recovery'!$F$5:$F$500,0)),""),"")</f>
        <v>UNSD_072</v>
      </c>
      <c r="Y412" s="14">
        <f>IFERROR(IF(INDEX('11.4_Outliers-Formal_dry_recy'!$N$5:$N$500,MATCH($F412,'11.4_Outliers-Formal_dry_recy'!$F$5:$F$500,0))&lt;&gt;"N",
INDEX('11.4_Outliers-Formal_dry_recy'!J$5:J$500,MATCH($F412,'11.4_Outliers-Formal_dry_recy'!$F$5:$F$500,0)),""),"")</f>
        <v>0</v>
      </c>
      <c r="Z412" s="8">
        <f>IFERROR(IF(INDEX('11.4_Outliers-Formal_dry_recy'!$N$5:$N$500,MATCH($F412,'11.4_Outliers-Formal_dry_recy'!$F$5:$F$500,0))&lt;&gt;"N",
INDEX('11.4_Outliers-Formal_dry_recy'!K$5:K$500,MATCH($F412,'11.4_Outliers-Formal_dry_recy'!$F$5:$F$500,0)),""),"")</f>
        <v>2009</v>
      </c>
      <c r="AA412" s="14" t="str">
        <f>IFERROR(IF(INDEX('11.4_Outliers-Formal_dry_recy'!$N$5:$N$500,MATCH($F412,'11.4_Outliers-Formal_dry_recy'!$F$5:$F$500,0))&lt;&gt;"N",
INDEX('11.4_Outliers-Formal_dry_recy'!L$5:L$500,MATCH($F412,'11.4_Outliers-Formal_dry_recy'!$F$5:$F$500,0)),""),"")</f>
        <v>UNSD_072</v>
      </c>
      <c r="AB412" s="14">
        <f>IFERROR(IF(INDEX('11.6_Outliers-Incineration'!$N$5:$N$500,MATCH($F412,'11.6_Outliers-Incineration'!$F$5:$F$500,0))&lt;&gt;"N",
INDEX('11.6_Outliers-Incineration'!J$5:J$500,MATCH($F412,'11.6_Outliers-Incineration'!$F$5:$F$500,0)),""),"")</f>
        <v>0</v>
      </c>
      <c r="AC412" s="8">
        <f>IFERROR(IF(INDEX('11.6_Outliers-Incineration'!$N$5:$N$500,MATCH($F412,'11.6_Outliers-Incineration'!$F$5:$F$500,0))&lt;&gt;"N",
INDEX('11.6_Outliers-Incineration'!K$5:K$500,MATCH($F412,'11.6_Outliers-Incineration'!$F$5:$F$500,0)),""),"")</f>
        <v>2009</v>
      </c>
      <c r="AD412" s="14" t="str">
        <f>IFERROR(IF(INDEX('11.6_Outliers-Incineration'!$N$5:$N$500,MATCH($F412,'11.6_Outliers-Incineration'!$F$5:$F$500,0))&lt;&gt;"N",
INDEX('11.6_Outliers-Incineration'!L$5:L$500,MATCH($F412,'11.6_Outliers-Incineration'!$F$5:$F$500,0)),""),"")</f>
        <v>UNSD_072</v>
      </c>
      <c r="AE412" s="14">
        <v>100</v>
      </c>
      <c r="AF412" s="8">
        <v>2009</v>
      </c>
      <c r="AG412" s="14" t="s">
        <v>2046</v>
      </c>
      <c r="AI412" s="5"/>
      <c r="AJ412" s="5" t="s">
        <v>1569</v>
      </c>
      <c r="AK412" s="5">
        <f t="shared" si="6"/>
        <v>5</v>
      </c>
    </row>
    <row r="413" spans="1:37" x14ac:dyDescent="0.25">
      <c r="A413" s="5" t="s">
        <v>2047</v>
      </c>
      <c r="B413" s="5" t="s">
        <v>1629</v>
      </c>
      <c r="C413" s="5" t="s">
        <v>1183</v>
      </c>
      <c r="D413" s="5" t="s">
        <v>1038</v>
      </c>
      <c r="E413" s="5" t="s">
        <v>2179</v>
      </c>
      <c r="F413" s="5" t="s">
        <v>2264</v>
      </c>
      <c r="G413" s="5">
        <v>2</v>
      </c>
      <c r="H413" s="5">
        <v>2</v>
      </c>
      <c r="I413" s="5" t="s">
        <v>2358</v>
      </c>
      <c r="J413" s="13">
        <f>IFERROR(IF(INDEX('11.1_Outliers-Generation'!$N$5:$N$500,MATCH($F413,'11.1_Outliers-Generation'!$F$5:$F$500,0))&lt;&gt;"N",
INDEX('11.1_Outliers-Generation'!J$5:J$500,MATCH($F413,'11.1_Outliers-Generation'!$F$5:$F$500,0)),""),"")</f>
        <v>0.72071527926984735</v>
      </c>
      <c r="K413" s="8">
        <f>IFERROR(IF(INDEX('11.1_Outliers-Generation'!$N$5:$N$500,MATCH($F413,'11.1_Outliers-Generation'!$F$5:$F$500,0))&lt;&gt;"N",
INDEX('11.1_Outliers-Generation'!K$5:K$500,MATCH($F413,'11.1_Outliers-Generation'!$F$5:$F$500,0)),""),"")</f>
        <v>2017</v>
      </c>
      <c r="L413" s="13" t="str">
        <f>IFERROR(IF(INDEX('11.1_Outliers-Generation'!$N$5:$N$500,MATCH($F413,'11.1_Outliers-Generation'!$F$5:$F$500,0))&lt;&gt;"N",
INDEX('11.1_Outliers-Generation'!L$5:L$500,MATCH($F413,'11.1_Outliers-Generation'!$F$5:$F$500,0)),""),"")</f>
        <v>UNSD_073</v>
      </c>
      <c r="M413" s="14">
        <f>IFERROR(IF(INDEX('11.2_Outliers-Collection_cov'!$N$5:$N$500,MATCH($F413,'11.2_Outliers-Collection_cov'!$F$5:$F$500,0))&lt;&gt;"N",
INDEX('11.2_Outliers-Collection_cov'!J$5:J$500,MATCH($F413,'11.2_Outliers-Collection_cov'!$F$5:$F$500,0)),""),"")</f>
        <v>100</v>
      </c>
      <c r="N413" s="8">
        <f>IFERROR(IF(INDEX('11.2_Outliers-Collection_cov'!$N$5:$N$500,MATCH($F413,'11.2_Outliers-Collection_cov'!$F$5:$F$500,0))&lt;&gt;"N",
INDEX('11.2_Outliers-Collection_cov'!K$5:K$500,MATCH($F413,'11.2_Outliers-Collection_cov'!$F$5:$F$500,0)),""),"")</f>
        <v>2017</v>
      </c>
      <c r="O413" s="13" t="str">
        <f>IFERROR(IF(INDEX('11.2_Outliers-Collection_cov'!$N$5:$N$500,MATCH($F413,'11.2_Outliers-Collection_cov'!$F$5:$F$500,0))&lt;&gt;"N",
INDEX('11.2_Outliers-Collection_cov'!L$5:L$500,MATCH($F413,'11.2_Outliers-Collection_cov'!$F$5:$F$500,0)),""),"")</f>
        <v>UNSD_073</v>
      </c>
      <c r="P413" s="14" t="str">
        <f>IFERROR(IF(INDEX('11.3_Outliers-Plastic'!$N$5:$N$500,MATCH($F413,'11.3_Outliers-Plastic'!$F$5:$F$500,0))&lt;&gt;"N",
INDEX('11.3_Outliers-Plastic'!J$5:J$500,MATCH($F413,'11.3_Outliers-Plastic'!$F$5:$F$500,0)),""),"")</f>
        <v/>
      </c>
      <c r="Q413" s="8" t="str">
        <f>IFERROR(IF(INDEX('11.3_Outliers-Plastic'!$N$5:$N$500,MATCH($F413,'11.3_Outliers-Plastic'!$F$5:$F$500,0))&lt;&gt;"N",
INDEX('11.3_Outliers-Plastic'!K$5:K$500,MATCH($F413,'11.3_Outliers-Plastic'!$F$5:$F$500,0)),""),"")</f>
        <v/>
      </c>
      <c r="R413" s="14" t="str">
        <f>IFERROR(IF(INDEX('11.3_Outliers-Plastic'!$N$5:$N$500,MATCH($F413,'11.3_Outliers-Plastic'!$F$5:$F$500,0))&lt;&gt;"N",
INDEX('11.3_Outliers-Plastic'!L$5:L$500,MATCH($F413,'11.3_Outliers-Plastic'!$F$5:$F$500,0)),""),"")</f>
        <v/>
      </c>
      <c r="S413" s="12"/>
      <c r="T413" s="5"/>
      <c r="U413" s="5" t="s">
        <v>1569</v>
      </c>
      <c r="V413" s="14">
        <f>IFERROR(IF(INDEX('11.5_Outliers-Other_recovery'!$N$5:$N$500,MATCH($F413,'11.5_Outliers-Other_recovery'!$F$5:$F$500,0))&lt;&gt;"N",
INDEX('11.5_Outliers-Other_recovery'!J$5:J$500,MATCH($F413,'11.5_Outliers-Other_recovery'!$F$5:$F$500,0)),""),"")</f>
        <v>0</v>
      </c>
      <c r="W413" s="8">
        <f>IFERROR(IF(INDEX('11.5_Outliers-Other_recovery'!$N$5:$N$500,MATCH($F413,'11.5_Outliers-Other_recovery'!$F$5:$F$500,0))&lt;&gt;"N",
INDEX('11.5_Outliers-Other_recovery'!K$5:K$500,MATCH($F413,'11.5_Outliers-Other_recovery'!$F$5:$F$500,0)),""),"")</f>
        <v>2017</v>
      </c>
      <c r="X413" s="14" t="str">
        <f>IFERROR(IF(INDEX('11.5_Outliers-Other_recovery'!$N$5:$N$500,MATCH($F413,'11.5_Outliers-Other_recovery'!$F$5:$F$500,0))&lt;&gt;"N",
INDEX('11.5_Outliers-Other_recovery'!L$5:L$500,MATCH($F413,'11.5_Outliers-Other_recovery'!$F$5:$F$500,0)),""),"")</f>
        <v>UNSD_073</v>
      </c>
      <c r="Y413" s="14" t="str">
        <f>IFERROR(IF(INDEX('11.4_Outliers-Formal_dry_recy'!$N$5:$N$500,MATCH($F413,'11.4_Outliers-Formal_dry_recy'!$F$5:$F$500,0))&lt;&gt;"N",
INDEX('11.4_Outliers-Formal_dry_recy'!J$5:J$500,MATCH($F413,'11.4_Outliers-Formal_dry_recy'!$F$5:$F$500,0)),""),"")</f>
        <v/>
      </c>
      <c r="Z413" s="8" t="str">
        <f>IFERROR(IF(INDEX('11.4_Outliers-Formal_dry_recy'!$N$5:$N$500,MATCH($F413,'11.4_Outliers-Formal_dry_recy'!$F$5:$F$500,0))&lt;&gt;"N",
INDEX('11.4_Outliers-Formal_dry_recy'!K$5:K$500,MATCH($F413,'11.4_Outliers-Formal_dry_recy'!$F$5:$F$500,0)),""),"")</f>
        <v/>
      </c>
      <c r="AA413" s="14" t="str">
        <f>IFERROR(IF(INDEX('11.4_Outliers-Formal_dry_recy'!$N$5:$N$500,MATCH($F413,'11.4_Outliers-Formal_dry_recy'!$F$5:$F$500,0))&lt;&gt;"N",
INDEX('11.4_Outliers-Formal_dry_recy'!L$5:L$500,MATCH($F413,'11.4_Outliers-Formal_dry_recy'!$F$5:$F$500,0)),""),"")</f>
        <v/>
      </c>
      <c r="AB413" s="14">
        <f>IFERROR(IF(INDEX('11.6_Outliers-Incineration'!$N$5:$N$500,MATCH($F413,'11.6_Outliers-Incineration'!$F$5:$F$500,0))&lt;&gt;"N",
INDEX('11.6_Outliers-Incineration'!J$5:J$500,MATCH($F413,'11.6_Outliers-Incineration'!$F$5:$F$500,0)),""),"")</f>
        <v>0</v>
      </c>
      <c r="AC413" s="8">
        <f>IFERROR(IF(INDEX('11.6_Outliers-Incineration'!$N$5:$N$500,MATCH($F413,'11.6_Outliers-Incineration'!$F$5:$F$500,0))&lt;&gt;"N",
INDEX('11.6_Outliers-Incineration'!K$5:K$500,MATCH($F413,'11.6_Outliers-Incineration'!$F$5:$F$500,0)),""),"")</f>
        <v>2017</v>
      </c>
      <c r="AD413" s="14" t="str">
        <f>IFERROR(IF(INDEX('11.6_Outliers-Incineration'!$N$5:$N$500,MATCH($F413,'11.6_Outliers-Incineration'!$F$5:$F$500,0))&lt;&gt;"N",
INDEX('11.6_Outliers-Incineration'!L$5:L$500,MATCH($F413,'11.6_Outliers-Incineration'!$F$5:$F$500,0)),""),"")</f>
        <v>UNSD_073</v>
      </c>
      <c r="AE413" s="14" t="s">
        <v>1569</v>
      </c>
      <c r="AF413" s="8" t="s">
        <v>1569</v>
      </c>
      <c r="AG413" s="14" t="s">
        <v>1569</v>
      </c>
      <c r="AI413" s="5"/>
      <c r="AJ413" s="5" t="s">
        <v>1569</v>
      </c>
      <c r="AK413" s="5">
        <f t="shared" si="6"/>
        <v>4</v>
      </c>
    </row>
    <row r="414" spans="1:37" x14ac:dyDescent="0.25">
      <c r="A414" s="5" t="s">
        <v>2049</v>
      </c>
      <c r="B414" s="5" t="s">
        <v>1629</v>
      </c>
      <c r="C414" s="5" t="s">
        <v>1183</v>
      </c>
      <c r="D414" s="5" t="s">
        <v>1038</v>
      </c>
      <c r="E414" s="5" t="s">
        <v>2180</v>
      </c>
      <c r="F414" s="5" t="s">
        <v>2265</v>
      </c>
      <c r="G414" s="5">
        <v>2</v>
      </c>
      <c r="H414" s="5">
        <v>1</v>
      </c>
      <c r="I414" s="5" t="s">
        <v>2360</v>
      </c>
      <c r="J414" s="13">
        <f>IFERROR(IF(INDEX('11.1_Outliers-Generation'!$N$5:$N$500,MATCH($F414,'11.1_Outliers-Generation'!$F$5:$F$500,0))&lt;&gt;"N",
INDEX('11.1_Outliers-Generation'!J$5:J$500,MATCH($F414,'11.1_Outliers-Generation'!$F$5:$F$500,0)),""),"")</f>
        <v>0.78805602585808843</v>
      </c>
      <c r="K414" s="8">
        <f>IFERROR(IF(INDEX('11.1_Outliers-Generation'!$N$5:$N$500,MATCH($F414,'11.1_Outliers-Generation'!$F$5:$F$500,0))&lt;&gt;"N",
INDEX('11.1_Outliers-Generation'!K$5:K$500,MATCH($F414,'11.1_Outliers-Generation'!$F$5:$F$500,0)),""),"")</f>
        <v>2017</v>
      </c>
      <c r="L414" s="13" t="str">
        <f>IFERROR(IF(INDEX('11.1_Outliers-Generation'!$N$5:$N$500,MATCH($F414,'11.1_Outliers-Generation'!$F$5:$F$500,0))&lt;&gt;"N",
INDEX('11.1_Outliers-Generation'!L$5:L$500,MATCH($F414,'11.1_Outliers-Generation'!$F$5:$F$500,0)),""),"")</f>
        <v>UNSD_075</v>
      </c>
      <c r="M414" s="14">
        <f>IFERROR(IF(INDEX('11.2_Outliers-Collection_cov'!$N$5:$N$500,MATCH($F414,'11.2_Outliers-Collection_cov'!$F$5:$F$500,0))&lt;&gt;"N",
INDEX('11.2_Outliers-Collection_cov'!J$5:J$500,MATCH($F414,'11.2_Outliers-Collection_cov'!$F$5:$F$500,0)),""),"")</f>
        <v>100</v>
      </c>
      <c r="N414" s="8">
        <f>IFERROR(IF(INDEX('11.2_Outliers-Collection_cov'!$N$5:$N$500,MATCH($F414,'11.2_Outliers-Collection_cov'!$F$5:$F$500,0))&lt;&gt;"N",
INDEX('11.2_Outliers-Collection_cov'!K$5:K$500,MATCH($F414,'11.2_Outliers-Collection_cov'!$F$5:$F$500,0)),""),"")</f>
        <v>2017</v>
      </c>
      <c r="O414" s="13" t="str">
        <f>IFERROR(IF(INDEX('11.2_Outliers-Collection_cov'!$N$5:$N$500,MATCH($F414,'11.2_Outliers-Collection_cov'!$F$5:$F$500,0))&lt;&gt;"N",
INDEX('11.2_Outliers-Collection_cov'!L$5:L$500,MATCH($F414,'11.2_Outliers-Collection_cov'!$F$5:$F$500,0)),""),"")</f>
        <v>UNSD_075</v>
      </c>
      <c r="P414" s="14" t="str">
        <f>IFERROR(IF(INDEX('11.3_Outliers-Plastic'!$N$5:$N$500,MATCH($F414,'11.3_Outliers-Plastic'!$F$5:$F$500,0))&lt;&gt;"N",
INDEX('11.3_Outliers-Plastic'!J$5:J$500,MATCH($F414,'11.3_Outliers-Plastic'!$F$5:$F$500,0)),""),"")</f>
        <v/>
      </c>
      <c r="Q414" s="8" t="str">
        <f>IFERROR(IF(INDEX('11.3_Outliers-Plastic'!$N$5:$N$500,MATCH($F414,'11.3_Outliers-Plastic'!$F$5:$F$500,0))&lt;&gt;"N",
INDEX('11.3_Outliers-Plastic'!K$5:K$500,MATCH($F414,'11.3_Outliers-Plastic'!$F$5:$F$500,0)),""),"")</f>
        <v/>
      </c>
      <c r="R414" s="14" t="str">
        <f>IFERROR(IF(INDEX('11.3_Outliers-Plastic'!$N$5:$N$500,MATCH($F414,'11.3_Outliers-Plastic'!$F$5:$F$500,0))&lt;&gt;"N",
INDEX('11.3_Outliers-Plastic'!L$5:L$500,MATCH($F414,'11.3_Outliers-Plastic'!$F$5:$F$500,0)),""),"")</f>
        <v/>
      </c>
      <c r="S414" s="12"/>
      <c r="T414" s="5"/>
      <c r="U414" s="5" t="s">
        <v>1569</v>
      </c>
      <c r="V414" s="14">
        <f>IFERROR(IF(INDEX('11.5_Outliers-Other_recovery'!$N$5:$N$500,MATCH($F414,'11.5_Outliers-Other_recovery'!$F$5:$F$500,0))&lt;&gt;"N",
INDEX('11.5_Outliers-Other_recovery'!J$5:J$500,MATCH($F414,'11.5_Outliers-Other_recovery'!$F$5:$F$500,0)),""),"")</f>
        <v>13.444108761329304</v>
      </c>
      <c r="W414" s="8">
        <f>IFERROR(IF(INDEX('11.5_Outliers-Other_recovery'!$N$5:$N$500,MATCH($F414,'11.5_Outliers-Other_recovery'!$F$5:$F$500,0))&lt;&gt;"N",
INDEX('11.5_Outliers-Other_recovery'!K$5:K$500,MATCH($F414,'11.5_Outliers-Other_recovery'!$F$5:$F$500,0)),""),"")</f>
        <v>2017</v>
      </c>
      <c r="X414" s="14" t="str">
        <f>IFERROR(IF(INDEX('11.5_Outliers-Other_recovery'!$N$5:$N$500,MATCH($F414,'11.5_Outliers-Other_recovery'!$F$5:$F$500,0))&lt;&gt;"N",
INDEX('11.5_Outliers-Other_recovery'!L$5:L$500,MATCH($F414,'11.5_Outliers-Other_recovery'!$F$5:$F$500,0)),""),"")</f>
        <v>UNSD_075</v>
      </c>
      <c r="Y414" s="14">
        <f>IFERROR(IF(INDEX('11.4_Outliers-Formal_dry_recy'!$N$5:$N$500,MATCH($F414,'11.4_Outliers-Formal_dry_recy'!$F$5:$F$500,0))&lt;&gt;"N",
INDEX('11.4_Outliers-Formal_dry_recy'!J$5:J$500,MATCH($F414,'11.4_Outliers-Formal_dry_recy'!$F$5:$F$500,0)),""),"")</f>
        <v>0</v>
      </c>
      <c r="Z414" s="8">
        <f>IFERROR(IF(INDEX('11.4_Outliers-Formal_dry_recy'!$N$5:$N$500,MATCH($F414,'11.4_Outliers-Formal_dry_recy'!$F$5:$F$500,0))&lt;&gt;"N",
INDEX('11.4_Outliers-Formal_dry_recy'!K$5:K$500,MATCH($F414,'11.4_Outliers-Formal_dry_recy'!$F$5:$F$500,0)),""),"")</f>
        <v>2017</v>
      </c>
      <c r="AA414" s="14" t="str">
        <f>IFERROR(IF(INDEX('11.4_Outliers-Formal_dry_recy'!$N$5:$N$500,MATCH($F414,'11.4_Outliers-Formal_dry_recy'!$F$5:$F$500,0))&lt;&gt;"N",
INDEX('11.4_Outliers-Formal_dry_recy'!L$5:L$500,MATCH($F414,'11.4_Outliers-Formal_dry_recy'!$F$5:$F$500,0)),""),"")</f>
        <v>UNSD_075</v>
      </c>
      <c r="AB414" s="14">
        <f>IFERROR(IF(INDEX('11.6_Outliers-Incineration'!$N$5:$N$500,MATCH($F414,'11.6_Outliers-Incineration'!$F$5:$F$500,0))&lt;&gt;"N",
INDEX('11.6_Outliers-Incineration'!J$5:J$500,MATCH($F414,'11.6_Outliers-Incineration'!$F$5:$F$500,0)),""),"")</f>
        <v>0</v>
      </c>
      <c r="AC414" s="8">
        <f>IFERROR(IF(INDEX('11.6_Outliers-Incineration'!$N$5:$N$500,MATCH($F414,'11.6_Outliers-Incineration'!$F$5:$F$500,0))&lt;&gt;"N",
INDEX('11.6_Outliers-Incineration'!K$5:K$500,MATCH($F414,'11.6_Outliers-Incineration'!$F$5:$F$500,0)),""),"")</f>
        <v>2017</v>
      </c>
      <c r="AD414" s="14" t="str">
        <f>IFERROR(IF(INDEX('11.6_Outliers-Incineration'!$N$5:$N$500,MATCH($F414,'11.6_Outliers-Incineration'!$F$5:$F$500,0))&lt;&gt;"N",
INDEX('11.6_Outliers-Incineration'!L$5:L$500,MATCH($F414,'11.6_Outliers-Incineration'!$F$5:$F$500,0)),""),"")</f>
        <v>UNSD_075</v>
      </c>
      <c r="AE414" s="14">
        <v>100</v>
      </c>
      <c r="AF414" s="8">
        <v>2017</v>
      </c>
      <c r="AG414" s="14" t="s">
        <v>2049</v>
      </c>
      <c r="AI414" s="5"/>
      <c r="AJ414" s="5" t="s">
        <v>1569</v>
      </c>
      <c r="AK414" s="5">
        <f t="shared" si="6"/>
        <v>6</v>
      </c>
    </row>
    <row r="415" spans="1:37" x14ac:dyDescent="0.25">
      <c r="A415" s="5" t="s">
        <v>2050</v>
      </c>
      <c r="B415" s="5" t="s">
        <v>1629</v>
      </c>
      <c r="C415" s="5" t="s">
        <v>1183</v>
      </c>
      <c r="D415" s="5" t="s">
        <v>1038</v>
      </c>
      <c r="E415" s="5" t="s">
        <v>2181</v>
      </c>
      <c r="F415" s="5" t="s">
        <v>2266</v>
      </c>
      <c r="G415" s="5">
        <v>2</v>
      </c>
      <c r="H415" s="5">
        <v>2</v>
      </c>
      <c r="I415" s="5" t="s">
        <v>2361</v>
      </c>
      <c r="J415" s="13">
        <f>IFERROR(IF(INDEX('11.1_Outliers-Generation'!$N$5:$N$500,MATCH($F415,'11.1_Outliers-Generation'!$F$5:$F$500,0))&lt;&gt;"N",
INDEX('11.1_Outliers-Generation'!J$5:J$500,MATCH($F415,'11.1_Outliers-Generation'!$F$5:$F$500,0)),""),"")</f>
        <v>0.63337036864550555</v>
      </c>
      <c r="K415" s="8">
        <f>IFERROR(IF(INDEX('11.1_Outliers-Generation'!$N$5:$N$500,MATCH($F415,'11.1_Outliers-Generation'!$F$5:$F$500,0))&lt;&gt;"N",
INDEX('11.1_Outliers-Generation'!K$5:K$500,MATCH($F415,'11.1_Outliers-Generation'!$F$5:$F$500,0)),""),"")</f>
        <v>2017</v>
      </c>
      <c r="L415" s="13" t="str">
        <f>IFERROR(IF(INDEX('11.1_Outliers-Generation'!$N$5:$N$500,MATCH($F415,'11.1_Outliers-Generation'!$F$5:$F$500,0))&lt;&gt;"N",
INDEX('11.1_Outliers-Generation'!L$5:L$500,MATCH($F415,'11.1_Outliers-Generation'!$F$5:$F$500,0)),""),"")</f>
        <v>UNSD_076</v>
      </c>
      <c r="M415" s="14">
        <f>IFERROR(IF(INDEX('11.2_Outliers-Collection_cov'!$N$5:$N$500,MATCH($F415,'11.2_Outliers-Collection_cov'!$F$5:$F$500,0))&lt;&gt;"N",
INDEX('11.2_Outliers-Collection_cov'!J$5:J$500,MATCH($F415,'11.2_Outliers-Collection_cov'!$F$5:$F$500,0)),""),"")</f>
        <v>100</v>
      </c>
      <c r="N415" s="8">
        <f>IFERROR(IF(INDEX('11.2_Outliers-Collection_cov'!$N$5:$N$500,MATCH($F415,'11.2_Outliers-Collection_cov'!$F$5:$F$500,0))&lt;&gt;"N",
INDEX('11.2_Outliers-Collection_cov'!K$5:K$500,MATCH($F415,'11.2_Outliers-Collection_cov'!$F$5:$F$500,0)),""),"")</f>
        <v>2017</v>
      </c>
      <c r="O415" s="13" t="str">
        <f>IFERROR(IF(INDEX('11.2_Outliers-Collection_cov'!$N$5:$N$500,MATCH($F415,'11.2_Outliers-Collection_cov'!$F$5:$F$500,0))&lt;&gt;"N",
INDEX('11.2_Outliers-Collection_cov'!L$5:L$500,MATCH($F415,'11.2_Outliers-Collection_cov'!$F$5:$F$500,0)),""),"")</f>
        <v>UNSD_076</v>
      </c>
      <c r="P415" s="14" t="str">
        <f>IFERROR(IF(INDEX('11.3_Outliers-Plastic'!$N$5:$N$500,MATCH($F415,'11.3_Outliers-Plastic'!$F$5:$F$500,0))&lt;&gt;"N",
INDEX('11.3_Outliers-Plastic'!J$5:J$500,MATCH($F415,'11.3_Outliers-Plastic'!$F$5:$F$500,0)),""),"")</f>
        <v/>
      </c>
      <c r="Q415" s="8" t="str">
        <f>IFERROR(IF(INDEX('11.3_Outliers-Plastic'!$N$5:$N$500,MATCH($F415,'11.3_Outliers-Plastic'!$F$5:$F$500,0))&lt;&gt;"N",
INDEX('11.3_Outliers-Plastic'!K$5:K$500,MATCH($F415,'11.3_Outliers-Plastic'!$F$5:$F$500,0)),""),"")</f>
        <v/>
      </c>
      <c r="R415" s="14" t="str">
        <f>IFERROR(IF(INDEX('11.3_Outliers-Plastic'!$N$5:$N$500,MATCH($F415,'11.3_Outliers-Plastic'!$F$5:$F$500,0))&lt;&gt;"N",
INDEX('11.3_Outliers-Plastic'!L$5:L$500,MATCH($F415,'11.3_Outliers-Plastic'!$F$5:$F$500,0)),""),"")</f>
        <v/>
      </c>
      <c r="S415" s="12"/>
      <c r="T415" s="5"/>
      <c r="U415" s="5" t="s">
        <v>1569</v>
      </c>
      <c r="V415" s="14">
        <f>IFERROR(IF(INDEX('11.5_Outliers-Other_recovery'!$N$5:$N$500,MATCH($F415,'11.5_Outliers-Other_recovery'!$F$5:$F$500,0))&lt;&gt;"N",
INDEX('11.5_Outliers-Other_recovery'!J$5:J$500,MATCH($F415,'11.5_Outliers-Other_recovery'!$F$5:$F$500,0)),""),"")</f>
        <v>30.882352941176471</v>
      </c>
      <c r="W415" s="8">
        <f>IFERROR(IF(INDEX('11.5_Outliers-Other_recovery'!$N$5:$N$500,MATCH($F415,'11.5_Outliers-Other_recovery'!$F$5:$F$500,0))&lt;&gt;"N",
INDEX('11.5_Outliers-Other_recovery'!K$5:K$500,MATCH($F415,'11.5_Outliers-Other_recovery'!$F$5:$F$500,0)),""),"")</f>
        <v>2017</v>
      </c>
      <c r="X415" s="14" t="str">
        <f>IFERROR(IF(INDEX('11.5_Outliers-Other_recovery'!$N$5:$N$500,MATCH($F415,'11.5_Outliers-Other_recovery'!$F$5:$F$500,0))&lt;&gt;"N",
INDEX('11.5_Outliers-Other_recovery'!L$5:L$500,MATCH($F415,'11.5_Outliers-Other_recovery'!$F$5:$F$500,0)),""),"")</f>
        <v>UNSD_076</v>
      </c>
      <c r="Y415" s="14">
        <f>IFERROR(IF(INDEX('11.4_Outliers-Formal_dry_recy'!$N$5:$N$500,MATCH($F415,'11.4_Outliers-Formal_dry_recy'!$F$5:$F$500,0))&lt;&gt;"N",
INDEX('11.4_Outliers-Formal_dry_recy'!J$5:J$500,MATCH($F415,'11.4_Outliers-Formal_dry_recy'!$F$5:$F$500,0)),""),"")</f>
        <v>6.7226890756302522</v>
      </c>
      <c r="Z415" s="8">
        <f>IFERROR(IF(INDEX('11.4_Outliers-Formal_dry_recy'!$N$5:$N$500,MATCH($F415,'11.4_Outliers-Formal_dry_recy'!$F$5:$F$500,0))&lt;&gt;"N",
INDEX('11.4_Outliers-Formal_dry_recy'!K$5:K$500,MATCH($F415,'11.4_Outliers-Formal_dry_recy'!$F$5:$F$500,0)),""),"")</f>
        <v>2017</v>
      </c>
      <c r="AA415" s="14" t="str">
        <f>IFERROR(IF(INDEX('11.4_Outliers-Formal_dry_recy'!$N$5:$N$500,MATCH($F415,'11.4_Outliers-Formal_dry_recy'!$F$5:$F$500,0))&lt;&gt;"N",
INDEX('11.4_Outliers-Formal_dry_recy'!L$5:L$500,MATCH($F415,'11.4_Outliers-Formal_dry_recy'!$F$5:$F$500,0)),""),"")</f>
        <v>UNSD_076</v>
      </c>
      <c r="AB415" s="14">
        <f>IFERROR(IF(INDEX('11.6_Outliers-Incineration'!$N$5:$N$500,MATCH($F415,'11.6_Outliers-Incineration'!$F$5:$F$500,0))&lt;&gt;"N",
INDEX('11.6_Outliers-Incineration'!J$5:J$500,MATCH($F415,'11.6_Outliers-Incineration'!$F$5:$F$500,0)),""),"")</f>
        <v>0</v>
      </c>
      <c r="AC415" s="8">
        <f>IFERROR(IF(INDEX('11.6_Outliers-Incineration'!$N$5:$N$500,MATCH($F415,'11.6_Outliers-Incineration'!$F$5:$F$500,0))&lt;&gt;"N",
INDEX('11.6_Outliers-Incineration'!K$5:K$500,MATCH($F415,'11.6_Outliers-Incineration'!$F$5:$F$500,0)),""),"")</f>
        <v>2017</v>
      </c>
      <c r="AD415" s="14" t="str">
        <f>IFERROR(IF(INDEX('11.6_Outliers-Incineration'!$N$5:$N$500,MATCH($F415,'11.6_Outliers-Incineration'!$F$5:$F$500,0))&lt;&gt;"N",
INDEX('11.6_Outliers-Incineration'!L$5:L$500,MATCH($F415,'11.6_Outliers-Incineration'!$F$5:$F$500,0)),""),"")</f>
        <v>UNSD_076</v>
      </c>
      <c r="AE415" s="14">
        <v>60.159362549800797</v>
      </c>
      <c r="AF415" s="8">
        <v>2017</v>
      </c>
      <c r="AG415" s="14" t="s">
        <v>2050</v>
      </c>
      <c r="AI415" s="5"/>
      <c r="AJ415" s="5" t="s">
        <v>1569</v>
      </c>
      <c r="AK415" s="5">
        <f t="shared" si="6"/>
        <v>6</v>
      </c>
    </row>
    <row r="416" spans="1:37" x14ac:dyDescent="0.25">
      <c r="A416" s="5" t="s">
        <v>2051</v>
      </c>
      <c r="B416" s="5" t="s">
        <v>1187</v>
      </c>
      <c r="C416" s="5" t="s">
        <v>1186</v>
      </c>
      <c r="D416" s="5" t="s">
        <v>1038</v>
      </c>
      <c r="E416" s="5" t="s">
        <v>2182</v>
      </c>
      <c r="F416" s="5" t="s">
        <v>2267</v>
      </c>
      <c r="G416" s="5">
        <v>2</v>
      </c>
      <c r="H416" s="5">
        <v>2</v>
      </c>
      <c r="I416" s="5" t="s">
        <v>2362</v>
      </c>
      <c r="J416" s="13">
        <f>IFERROR(IF(INDEX('11.1_Outliers-Generation'!$N$5:$N$500,MATCH($F416,'11.1_Outliers-Generation'!$F$5:$F$500,0))&lt;&gt;"N",
INDEX('11.1_Outliers-Generation'!J$5:J$500,MATCH($F416,'11.1_Outliers-Generation'!$F$5:$F$500,0)),""),"")</f>
        <v>1.1467424099742216</v>
      </c>
      <c r="K416" s="8">
        <f>IFERROR(IF(INDEX('11.1_Outliers-Generation'!$N$5:$N$500,MATCH($F416,'11.1_Outliers-Generation'!$F$5:$F$500,0))&lt;&gt;"N",
INDEX('11.1_Outliers-Generation'!K$5:K$500,MATCH($F416,'11.1_Outliers-Generation'!$F$5:$F$500,0)),""),"")</f>
        <v>2019</v>
      </c>
      <c r="L416" s="13" t="str">
        <f>IFERROR(IF(INDEX('11.1_Outliers-Generation'!$N$5:$N$500,MATCH($F416,'11.1_Outliers-Generation'!$F$5:$F$500,0))&lt;&gt;"N",
INDEX('11.1_Outliers-Generation'!L$5:L$500,MATCH($F416,'11.1_Outliers-Generation'!$F$5:$F$500,0)),""),"")</f>
        <v>UNSD_077</v>
      </c>
      <c r="M416" s="14">
        <f>IFERROR(IF(INDEX('11.2_Outliers-Collection_cov'!$N$5:$N$500,MATCH($F416,'11.2_Outliers-Collection_cov'!$F$5:$F$500,0))&lt;&gt;"N",
INDEX('11.2_Outliers-Collection_cov'!J$5:J$500,MATCH($F416,'11.2_Outliers-Collection_cov'!$F$5:$F$500,0)),""),"")</f>
        <v>53.299999237060497</v>
      </c>
      <c r="N416" s="8">
        <f>IFERROR(IF(INDEX('11.2_Outliers-Collection_cov'!$N$5:$N$500,MATCH($F416,'11.2_Outliers-Collection_cov'!$F$5:$F$500,0))&lt;&gt;"N",
INDEX('11.2_Outliers-Collection_cov'!K$5:K$500,MATCH($F416,'11.2_Outliers-Collection_cov'!$F$5:$F$500,0)),""),"")</f>
        <v>2019</v>
      </c>
      <c r="O416" s="13" t="str">
        <f>IFERROR(IF(INDEX('11.2_Outliers-Collection_cov'!$N$5:$N$500,MATCH($F416,'11.2_Outliers-Collection_cov'!$F$5:$F$500,0))&lt;&gt;"N",
INDEX('11.2_Outliers-Collection_cov'!L$5:L$500,MATCH($F416,'11.2_Outliers-Collection_cov'!$F$5:$F$500,0)),""),"")</f>
        <v>UNSD_077</v>
      </c>
      <c r="P416" s="14" t="str">
        <f>IFERROR(IF(INDEX('11.3_Outliers-Plastic'!$N$5:$N$500,MATCH($F416,'11.3_Outliers-Plastic'!$F$5:$F$500,0))&lt;&gt;"N",
INDEX('11.3_Outliers-Plastic'!J$5:J$500,MATCH($F416,'11.3_Outliers-Plastic'!$F$5:$F$500,0)),""),"")</f>
        <v/>
      </c>
      <c r="Q416" s="8" t="str">
        <f>IFERROR(IF(INDEX('11.3_Outliers-Plastic'!$N$5:$N$500,MATCH($F416,'11.3_Outliers-Plastic'!$F$5:$F$500,0))&lt;&gt;"N",
INDEX('11.3_Outliers-Plastic'!K$5:K$500,MATCH($F416,'11.3_Outliers-Plastic'!$F$5:$F$500,0)),""),"")</f>
        <v/>
      </c>
      <c r="R416" s="14" t="str">
        <f>IFERROR(IF(INDEX('11.3_Outliers-Plastic'!$N$5:$N$500,MATCH($F416,'11.3_Outliers-Plastic'!$F$5:$F$500,0))&lt;&gt;"N",
INDEX('11.3_Outliers-Plastic'!L$5:L$500,MATCH($F416,'11.3_Outliers-Plastic'!$F$5:$F$500,0)),""),"")</f>
        <v/>
      </c>
      <c r="S416" s="12"/>
      <c r="T416" s="5"/>
      <c r="U416" s="5" t="s">
        <v>1569</v>
      </c>
      <c r="V416" s="14" t="str">
        <f>IFERROR(IF(INDEX('11.5_Outliers-Other_recovery'!$N$5:$N$500,MATCH($F416,'11.5_Outliers-Other_recovery'!$F$5:$F$500,0))&lt;&gt;"N",
INDEX('11.5_Outliers-Other_recovery'!J$5:J$500,MATCH($F416,'11.5_Outliers-Other_recovery'!$F$5:$F$500,0)),""),"")</f>
        <v/>
      </c>
      <c r="W416" s="8" t="str">
        <f>IFERROR(IF(INDEX('11.5_Outliers-Other_recovery'!$N$5:$N$500,MATCH($F416,'11.5_Outliers-Other_recovery'!$F$5:$F$500,0))&lt;&gt;"N",
INDEX('11.5_Outliers-Other_recovery'!K$5:K$500,MATCH($F416,'11.5_Outliers-Other_recovery'!$F$5:$F$500,0)),""),"")</f>
        <v/>
      </c>
      <c r="X416" s="14" t="str">
        <f>IFERROR(IF(INDEX('11.5_Outliers-Other_recovery'!$N$5:$N$500,MATCH($F416,'11.5_Outliers-Other_recovery'!$F$5:$F$500,0))&lt;&gt;"N",
INDEX('11.5_Outliers-Other_recovery'!L$5:L$500,MATCH($F416,'11.5_Outliers-Other_recovery'!$F$5:$F$500,0)),""),"")</f>
        <v/>
      </c>
      <c r="Y416" s="14" t="str">
        <f>IFERROR(IF(INDEX('11.4_Outliers-Formal_dry_recy'!$N$5:$N$500,MATCH($F416,'11.4_Outliers-Formal_dry_recy'!$F$5:$F$500,0))&lt;&gt;"N",
INDEX('11.4_Outliers-Formal_dry_recy'!J$5:J$500,MATCH($F416,'11.4_Outliers-Formal_dry_recy'!$F$5:$F$500,0)),""),"")</f>
        <v/>
      </c>
      <c r="Z416" s="8" t="str">
        <f>IFERROR(IF(INDEX('11.4_Outliers-Formal_dry_recy'!$N$5:$N$500,MATCH($F416,'11.4_Outliers-Formal_dry_recy'!$F$5:$F$500,0))&lt;&gt;"N",
INDEX('11.4_Outliers-Formal_dry_recy'!K$5:K$500,MATCH($F416,'11.4_Outliers-Formal_dry_recy'!$F$5:$F$500,0)),""),"")</f>
        <v/>
      </c>
      <c r="AA416" s="14" t="str">
        <f>IFERROR(IF(INDEX('11.4_Outliers-Formal_dry_recy'!$N$5:$N$500,MATCH($F416,'11.4_Outliers-Formal_dry_recy'!$F$5:$F$500,0))&lt;&gt;"N",
INDEX('11.4_Outliers-Formal_dry_recy'!L$5:L$500,MATCH($F416,'11.4_Outliers-Formal_dry_recy'!$F$5:$F$500,0)),""),"")</f>
        <v/>
      </c>
      <c r="AB416" s="14" t="str">
        <f>IFERROR(IF(INDEX('11.6_Outliers-Incineration'!$N$5:$N$500,MATCH($F416,'11.6_Outliers-Incineration'!$F$5:$F$500,0))&lt;&gt;"N",
INDEX('11.6_Outliers-Incineration'!J$5:J$500,MATCH($F416,'11.6_Outliers-Incineration'!$F$5:$F$500,0)),""),"")</f>
        <v/>
      </c>
      <c r="AC416" s="8" t="str">
        <f>IFERROR(IF(INDEX('11.6_Outliers-Incineration'!$N$5:$N$500,MATCH($F416,'11.6_Outliers-Incineration'!$F$5:$F$500,0))&lt;&gt;"N",
INDEX('11.6_Outliers-Incineration'!K$5:K$500,MATCH($F416,'11.6_Outliers-Incineration'!$F$5:$F$500,0)),""),"")</f>
        <v/>
      </c>
      <c r="AD416" s="14" t="str">
        <f>IFERROR(IF(INDEX('11.6_Outliers-Incineration'!$N$5:$N$500,MATCH($F416,'11.6_Outliers-Incineration'!$F$5:$F$500,0))&lt;&gt;"N",
INDEX('11.6_Outliers-Incineration'!L$5:L$500,MATCH($F416,'11.6_Outliers-Incineration'!$F$5:$F$500,0)),""),"")</f>
        <v/>
      </c>
      <c r="AE416" s="14" t="s">
        <v>1569</v>
      </c>
      <c r="AF416" s="8" t="s">
        <v>1569</v>
      </c>
      <c r="AG416" s="14" t="s">
        <v>1569</v>
      </c>
      <c r="AI416" s="5"/>
      <c r="AJ416" s="5" t="s">
        <v>1569</v>
      </c>
      <c r="AK416" s="5">
        <f t="shared" si="6"/>
        <v>2</v>
      </c>
    </row>
    <row r="417" spans="1:37" x14ac:dyDescent="0.25">
      <c r="A417" s="5" t="s">
        <v>2053</v>
      </c>
      <c r="B417" s="5" t="s">
        <v>163</v>
      </c>
      <c r="C417" s="5" t="s">
        <v>162</v>
      </c>
      <c r="D417" s="5" t="s">
        <v>35</v>
      </c>
      <c r="E417" s="5" t="s">
        <v>164</v>
      </c>
      <c r="F417" s="5" t="s">
        <v>161</v>
      </c>
      <c r="G417" s="5">
        <v>1</v>
      </c>
      <c r="H417" s="5">
        <v>2</v>
      </c>
      <c r="I417" s="5" t="s">
        <v>2364</v>
      </c>
      <c r="J417" s="13" t="str">
        <f>IFERROR(IF(INDEX('11.1_Outliers-Generation'!$N$5:$N$500,MATCH($F417,'11.1_Outliers-Generation'!$F$5:$F$500,0))&lt;&gt;"N",
INDEX('11.1_Outliers-Generation'!J$5:J$500,MATCH($F417,'11.1_Outliers-Generation'!$F$5:$F$500,0)),""),"")</f>
        <v/>
      </c>
      <c r="K417" s="8" t="str">
        <f>IFERROR(IF(INDEX('11.1_Outliers-Generation'!$N$5:$N$500,MATCH($F417,'11.1_Outliers-Generation'!$F$5:$F$500,0))&lt;&gt;"N",
INDEX('11.1_Outliers-Generation'!K$5:K$500,MATCH($F417,'11.1_Outliers-Generation'!$F$5:$F$500,0)),""),"")</f>
        <v/>
      </c>
      <c r="L417" s="13" t="str">
        <f>IFERROR(IF(INDEX('11.1_Outliers-Generation'!$N$5:$N$500,MATCH($F417,'11.1_Outliers-Generation'!$F$5:$F$500,0))&lt;&gt;"N",
INDEX('11.1_Outliers-Generation'!L$5:L$500,MATCH($F417,'11.1_Outliers-Generation'!$F$5:$F$500,0)),""),"")</f>
        <v/>
      </c>
      <c r="M417" s="14" t="str">
        <f>IFERROR(IF(INDEX('11.2_Outliers-Collection_cov'!$N$5:$N$500,MATCH($F417,'11.2_Outliers-Collection_cov'!$F$5:$F$500,0))&lt;&gt;"N",
INDEX('11.2_Outliers-Collection_cov'!J$5:J$500,MATCH($F417,'11.2_Outliers-Collection_cov'!$F$5:$F$500,0)),""),"")</f>
        <v/>
      </c>
      <c r="N417" s="8" t="str">
        <f>IFERROR(IF(INDEX('11.2_Outliers-Collection_cov'!$N$5:$N$500,MATCH($F417,'11.2_Outliers-Collection_cov'!$F$5:$F$500,0))&lt;&gt;"N",
INDEX('11.2_Outliers-Collection_cov'!K$5:K$500,MATCH($F417,'11.2_Outliers-Collection_cov'!$F$5:$F$500,0)),""),"")</f>
        <v/>
      </c>
      <c r="O417" s="13" t="str">
        <f>IFERROR(IF(INDEX('11.2_Outliers-Collection_cov'!$N$5:$N$500,MATCH($F417,'11.2_Outliers-Collection_cov'!$F$5:$F$500,0))&lt;&gt;"N",
INDEX('11.2_Outliers-Collection_cov'!L$5:L$500,MATCH($F417,'11.2_Outliers-Collection_cov'!$F$5:$F$500,0)),""),"")</f>
        <v/>
      </c>
      <c r="P417" s="14" t="str">
        <f>IFERROR(IF(INDEX('11.3_Outliers-Plastic'!$N$5:$N$500,MATCH($F417,'11.3_Outliers-Plastic'!$F$5:$F$500,0))&lt;&gt;"N",
INDEX('11.3_Outliers-Plastic'!J$5:J$500,MATCH($F417,'11.3_Outliers-Plastic'!$F$5:$F$500,0)),""),"")</f>
        <v/>
      </c>
      <c r="Q417" s="8" t="str">
        <f>IFERROR(IF(INDEX('11.3_Outliers-Plastic'!$N$5:$N$500,MATCH($F417,'11.3_Outliers-Plastic'!$F$5:$F$500,0))&lt;&gt;"N",
INDEX('11.3_Outliers-Plastic'!K$5:K$500,MATCH($F417,'11.3_Outliers-Plastic'!$F$5:$F$500,0)),""),"")</f>
        <v/>
      </c>
      <c r="R417" s="14" t="str">
        <f>IFERROR(IF(INDEX('11.3_Outliers-Plastic'!$N$5:$N$500,MATCH($F417,'11.3_Outliers-Plastic'!$F$5:$F$500,0))&lt;&gt;"N",
INDEX('11.3_Outliers-Plastic'!L$5:L$500,MATCH($F417,'11.3_Outliers-Plastic'!$F$5:$F$500,0)),""),"")</f>
        <v/>
      </c>
      <c r="S417" s="12"/>
      <c r="T417" s="5"/>
      <c r="U417" s="5" t="s">
        <v>1569</v>
      </c>
      <c r="V417" s="14">
        <f>IFERROR(IF(INDEX('11.5_Outliers-Other_recovery'!$N$5:$N$500,MATCH($F417,'11.5_Outliers-Other_recovery'!$F$5:$F$500,0))&lt;&gt;"N",
INDEX('11.5_Outliers-Other_recovery'!J$5:J$500,MATCH($F417,'11.5_Outliers-Other_recovery'!$F$5:$F$500,0)),""),"")</f>
        <v>0</v>
      </c>
      <c r="W417" s="8">
        <f>IFERROR(IF(INDEX('11.5_Outliers-Other_recovery'!$N$5:$N$500,MATCH($F417,'11.5_Outliers-Other_recovery'!$F$5:$F$500,0))&lt;&gt;"N",
INDEX('11.5_Outliers-Other_recovery'!K$5:K$500,MATCH($F417,'11.5_Outliers-Other_recovery'!$F$5:$F$500,0)),""),"")</f>
        <v>2009</v>
      </c>
      <c r="X417" s="14" t="str">
        <f>IFERROR(IF(INDEX('11.5_Outliers-Other_recovery'!$N$5:$N$500,MATCH($F417,'11.5_Outliers-Other_recovery'!$F$5:$F$500,0))&lt;&gt;"N",
INDEX('11.5_Outliers-Other_recovery'!L$5:L$500,MATCH($F417,'11.5_Outliers-Other_recovery'!$F$5:$F$500,0)),""),"")</f>
        <v>UNSD_079</v>
      </c>
      <c r="Y417" s="14">
        <f>IFERROR(IF(INDEX('11.4_Outliers-Formal_dry_recy'!$N$5:$N$500,MATCH($F417,'11.4_Outliers-Formal_dry_recy'!$F$5:$F$500,0))&lt;&gt;"N",
INDEX('11.4_Outliers-Formal_dry_recy'!J$5:J$500,MATCH($F417,'11.4_Outliers-Formal_dry_recy'!$F$5:$F$500,0)),""),"")</f>
        <v>4.9989443332898267</v>
      </c>
      <c r="Z417" s="8">
        <f>IFERROR(IF(INDEX('11.4_Outliers-Formal_dry_recy'!$N$5:$N$500,MATCH($F417,'11.4_Outliers-Formal_dry_recy'!$F$5:$F$500,0))&lt;&gt;"N",
INDEX('11.4_Outliers-Formal_dry_recy'!K$5:K$500,MATCH($F417,'11.4_Outliers-Formal_dry_recy'!$F$5:$F$500,0)),""),"")</f>
        <v>2009</v>
      </c>
      <c r="AA417" s="14" t="str">
        <f>IFERROR(IF(INDEX('11.4_Outliers-Formal_dry_recy'!$N$5:$N$500,MATCH($F417,'11.4_Outliers-Formal_dry_recy'!$F$5:$F$500,0))&lt;&gt;"N",
INDEX('11.4_Outliers-Formal_dry_recy'!L$5:L$500,MATCH($F417,'11.4_Outliers-Formal_dry_recy'!$F$5:$F$500,0)),""),"")</f>
        <v>UNSD_079</v>
      </c>
      <c r="AB417" s="14">
        <f>IFERROR(IF(INDEX('11.6_Outliers-Incineration'!$N$5:$N$500,MATCH($F417,'11.6_Outliers-Incineration'!$F$5:$F$500,0))&lt;&gt;"N",
INDEX('11.6_Outliers-Incineration'!J$5:J$500,MATCH($F417,'11.6_Outliers-Incineration'!$F$5:$F$500,0)),""),"")</f>
        <v>0</v>
      </c>
      <c r="AC417" s="8">
        <f>IFERROR(IF(INDEX('11.6_Outliers-Incineration'!$N$5:$N$500,MATCH($F417,'11.6_Outliers-Incineration'!$F$5:$F$500,0))&lt;&gt;"N",
INDEX('11.6_Outliers-Incineration'!K$5:K$500,MATCH($F417,'11.6_Outliers-Incineration'!$F$5:$F$500,0)),""),"")</f>
        <v>2009</v>
      </c>
      <c r="AD417" s="14" t="str">
        <f>IFERROR(IF(INDEX('11.6_Outliers-Incineration'!$N$5:$N$500,MATCH($F417,'11.6_Outliers-Incineration'!$F$5:$F$500,0))&lt;&gt;"N",
INDEX('11.6_Outliers-Incineration'!L$5:L$500,MATCH($F417,'11.6_Outliers-Incineration'!$F$5:$F$500,0)),""),"")</f>
        <v>UNSD_079</v>
      </c>
      <c r="AE417" s="14">
        <v>100</v>
      </c>
      <c r="AF417" s="8">
        <v>2009</v>
      </c>
      <c r="AG417" s="14" t="s">
        <v>2053</v>
      </c>
      <c r="AI417" s="5"/>
      <c r="AJ417" s="5" t="s">
        <v>1569</v>
      </c>
      <c r="AK417" s="5">
        <f t="shared" si="6"/>
        <v>4</v>
      </c>
    </row>
    <row r="418" spans="1:37" x14ac:dyDescent="0.25">
      <c r="A418" s="5" t="s">
        <v>2054</v>
      </c>
      <c r="B418" s="5" t="s">
        <v>163</v>
      </c>
      <c r="C418" s="5" t="s">
        <v>162</v>
      </c>
      <c r="D418" s="5" t="s">
        <v>35</v>
      </c>
      <c r="E418" s="5" t="s">
        <v>2183</v>
      </c>
      <c r="F418" s="5" t="s">
        <v>166</v>
      </c>
      <c r="G418" s="5">
        <v>1</v>
      </c>
      <c r="H418" s="5">
        <v>3</v>
      </c>
      <c r="I418" s="5" t="s">
        <v>2365</v>
      </c>
      <c r="J418" s="13" t="str">
        <f>IFERROR(IF(INDEX('11.1_Outliers-Generation'!$N$5:$N$500,MATCH($F418,'11.1_Outliers-Generation'!$F$5:$F$500,0))&lt;&gt;"N",
INDEX('11.1_Outliers-Generation'!J$5:J$500,MATCH($F418,'11.1_Outliers-Generation'!$F$5:$F$500,0)),""),"")</f>
        <v/>
      </c>
      <c r="K418" s="8" t="str">
        <f>IFERROR(IF(INDEX('11.1_Outliers-Generation'!$N$5:$N$500,MATCH($F418,'11.1_Outliers-Generation'!$F$5:$F$500,0))&lt;&gt;"N",
INDEX('11.1_Outliers-Generation'!K$5:K$500,MATCH($F418,'11.1_Outliers-Generation'!$F$5:$F$500,0)),""),"")</f>
        <v/>
      </c>
      <c r="L418" s="13" t="str">
        <f>IFERROR(IF(INDEX('11.1_Outliers-Generation'!$N$5:$N$500,MATCH($F418,'11.1_Outliers-Generation'!$F$5:$F$500,0))&lt;&gt;"N",
INDEX('11.1_Outliers-Generation'!L$5:L$500,MATCH($F418,'11.1_Outliers-Generation'!$F$5:$F$500,0)),""),"")</f>
        <v/>
      </c>
      <c r="M418" s="14" t="str">
        <f>IFERROR(IF(INDEX('11.2_Outliers-Collection_cov'!$N$5:$N$500,MATCH($F418,'11.2_Outliers-Collection_cov'!$F$5:$F$500,0))&lt;&gt;"N",
INDEX('11.2_Outliers-Collection_cov'!J$5:J$500,MATCH($F418,'11.2_Outliers-Collection_cov'!$F$5:$F$500,0)),""),"")</f>
        <v/>
      </c>
      <c r="N418" s="8" t="str">
        <f>IFERROR(IF(INDEX('11.2_Outliers-Collection_cov'!$N$5:$N$500,MATCH($F418,'11.2_Outliers-Collection_cov'!$F$5:$F$500,0))&lt;&gt;"N",
INDEX('11.2_Outliers-Collection_cov'!K$5:K$500,MATCH($F418,'11.2_Outliers-Collection_cov'!$F$5:$F$500,0)),""),"")</f>
        <v/>
      </c>
      <c r="O418" s="13" t="str">
        <f>IFERROR(IF(INDEX('11.2_Outliers-Collection_cov'!$N$5:$N$500,MATCH($F418,'11.2_Outliers-Collection_cov'!$F$5:$F$500,0))&lt;&gt;"N",
INDEX('11.2_Outliers-Collection_cov'!L$5:L$500,MATCH($F418,'11.2_Outliers-Collection_cov'!$F$5:$F$500,0)),""),"")</f>
        <v/>
      </c>
      <c r="P418" s="14" t="str">
        <f>IFERROR(IF(INDEX('11.3_Outliers-Plastic'!$N$5:$N$500,MATCH($F418,'11.3_Outliers-Plastic'!$F$5:$F$500,0))&lt;&gt;"N",
INDEX('11.3_Outliers-Plastic'!J$5:J$500,MATCH($F418,'11.3_Outliers-Plastic'!$F$5:$F$500,0)),""),"")</f>
        <v/>
      </c>
      <c r="Q418" s="8" t="str">
        <f>IFERROR(IF(INDEX('11.3_Outliers-Plastic'!$N$5:$N$500,MATCH($F418,'11.3_Outliers-Plastic'!$F$5:$F$500,0))&lt;&gt;"N",
INDEX('11.3_Outliers-Plastic'!K$5:K$500,MATCH($F418,'11.3_Outliers-Plastic'!$F$5:$F$500,0)),""),"")</f>
        <v/>
      </c>
      <c r="R418" s="14" t="str">
        <f>IFERROR(IF(INDEX('11.3_Outliers-Plastic'!$N$5:$N$500,MATCH($F418,'11.3_Outliers-Plastic'!$F$5:$F$500,0))&lt;&gt;"N",
INDEX('11.3_Outliers-Plastic'!L$5:L$500,MATCH($F418,'11.3_Outliers-Plastic'!$F$5:$F$500,0)),""),"")</f>
        <v/>
      </c>
      <c r="S418" s="12"/>
      <c r="T418" s="5"/>
      <c r="U418" s="5" t="s">
        <v>1569</v>
      </c>
      <c r="V418" s="14">
        <f>IFERROR(IF(INDEX('11.5_Outliers-Other_recovery'!$N$5:$N$500,MATCH($F418,'11.5_Outliers-Other_recovery'!$F$5:$F$500,0))&lt;&gt;"N",
INDEX('11.5_Outliers-Other_recovery'!J$5:J$500,MATCH($F418,'11.5_Outliers-Other_recovery'!$F$5:$F$500,0)),""),"")</f>
        <v>0</v>
      </c>
      <c r="W418" s="8">
        <f>IFERROR(IF(INDEX('11.5_Outliers-Other_recovery'!$N$5:$N$500,MATCH($F418,'11.5_Outliers-Other_recovery'!$F$5:$F$500,0))&lt;&gt;"N",
INDEX('11.5_Outliers-Other_recovery'!K$5:K$500,MATCH($F418,'11.5_Outliers-Other_recovery'!$F$5:$F$500,0)),""),"")</f>
        <v>2009</v>
      </c>
      <c r="X418" s="14" t="str">
        <f>IFERROR(IF(INDEX('11.5_Outliers-Other_recovery'!$N$5:$N$500,MATCH($F418,'11.5_Outliers-Other_recovery'!$F$5:$F$500,0))&lt;&gt;"N",
INDEX('11.5_Outliers-Other_recovery'!L$5:L$500,MATCH($F418,'11.5_Outliers-Other_recovery'!$F$5:$F$500,0)),""),"")</f>
        <v>UNSD_080</v>
      </c>
      <c r="Y418" s="14">
        <f>IFERROR(IF(INDEX('11.4_Outliers-Formal_dry_recy'!$N$5:$N$500,MATCH($F418,'11.4_Outliers-Formal_dry_recy'!$F$5:$F$500,0))&lt;&gt;"N",
INDEX('11.4_Outliers-Formal_dry_recy'!J$5:J$500,MATCH($F418,'11.4_Outliers-Formal_dry_recy'!$F$5:$F$500,0)),""),"")</f>
        <v>10.620543394405793</v>
      </c>
      <c r="Z418" s="8">
        <f>IFERROR(IF(INDEX('11.4_Outliers-Formal_dry_recy'!$N$5:$N$500,MATCH($F418,'11.4_Outliers-Formal_dry_recy'!$F$5:$F$500,0))&lt;&gt;"N",
INDEX('11.4_Outliers-Formal_dry_recy'!K$5:K$500,MATCH($F418,'11.4_Outliers-Formal_dry_recy'!$F$5:$F$500,0)),""),"")</f>
        <v>2009</v>
      </c>
      <c r="AA418" s="14" t="str">
        <f>IFERROR(IF(INDEX('11.4_Outliers-Formal_dry_recy'!$N$5:$N$500,MATCH($F418,'11.4_Outliers-Formal_dry_recy'!$F$5:$F$500,0))&lt;&gt;"N",
INDEX('11.4_Outliers-Formal_dry_recy'!L$5:L$500,MATCH($F418,'11.4_Outliers-Formal_dry_recy'!$F$5:$F$500,0)),""),"")</f>
        <v>UNSD_080</v>
      </c>
      <c r="AB418" s="14">
        <f>IFERROR(IF(INDEX('11.6_Outliers-Incineration'!$N$5:$N$500,MATCH($F418,'11.6_Outliers-Incineration'!$F$5:$F$500,0))&lt;&gt;"N",
INDEX('11.6_Outliers-Incineration'!J$5:J$500,MATCH($F418,'11.6_Outliers-Incineration'!$F$5:$F$500,0)),""),"")</f>
        <v>0</v>
      </c>
      <c r="AC418" s="8">
        <f>IFERROR(IF(INDEX('11.6_Outliers-Incineration'!$N$5:$N$500,MATCH($F418,'11.6_Outliers-Incineration'!$F$5:$F$500,0))&lt;&gt;"N",
INDEX('11.6_Outliers-Incineration'!K$5:K$500,MATCH($F418,'11.6_Outliers-Incineration'!$F$5:$F$500,0)),""),"")</f>
        <v>2009</v>
      </c>
      <c r="AD418" s="14" t="str">
        <f>IFERROR(IF(INDEX('11.6_Outliers-Incineration'!$N$5:$N$500,MATCH($F418,'11.6_Outliers-Incineration'!$F$5:$F$500,0))&lt;&gt;"N",
INDEX('11.6_Outliers-Incineration'!L$5:L$500,MATCH($F418,'11.6_Outliers-Incineration'!$F$5:$F$500,0)),""),"")</f>
        <v>UNSD_080</v>
      </c>
      <c r="AE418" s="14">
        <v>100</v>
      </c>
      <c r="AF418" s="8">
        <v>2009</v>
      </c>
      <c r="AG418" s="14" t="s">
        <v>2054</v>
      </c>
      <c r="AI418" s="5"/>
      <c r="AJ418" s="5" t="s">
        <v>1569</v>
      </c>
      <c r="AK418" s="5">
        <f t="shared" si="6"/>
        <v>4</v>
      </c>
    </row>
    <row r="419" spans="1:37" x14ac:dyDescent="0.25">
      <c r="A419" s="5" t="s">
        <v>2055</v>
      </c>
      <c r="B419" s="5" t="s">
        <v>1192</v>
      </c>
      <c r="C419" s="5" t="s">
        <v>1191</v>
      </c>
      <c r="D419" s="5" t="s">
        <v>1038</v>
      </c>
      <c r="E419" s="5" t="s">
        <v>2184</v>
      </c>
      <c r="F419" s="5" t="s">
        <v>2268</v>
      </c>
      <c r="G419" s="5">
        <v>1</v>
      </c>
      <c r="H419" s="5">
        <v>2</v>
      </c>
      <c r="I419" s="5" t="s">
        <v>2366</v>
      </c>
      <c r="J419" s="13" t="str">
        <f>IFERROR(IF(INDEX('11.1_Outliers-Generation'!$N$5:$N$500,MATCH($F419,'11.1_Outliers-Generation'!$F$5:$F$500,0))&lt;&gt;"N",
INDEX('11.1_Outliers-Generation'!J$5:J$500,MATCH($F419,'11.1_Outliers-Generation'!$F$5:$F$500,0)),""),"")</f>
        <v/>
      </c>
      <c r="K419" s="8" t="str">
        <f>IFERROR(IF(INDEX('11.1_Outliers-Generation'!$N$5:$N$500,MATCH($F419,'11.1_Outliers-Generation'!$F$5:$F$500,0))&lt;&gt;"N",
INDEX('11.1_Outliers-Generation'!K$5:K$500,MATCH($F419,'11.1_Outliers-Generation'!$F$5:$F$500,0)),""),"")</f>
        <v/>
      </c>
      <c r="L419" s="13" t="str">
        <f>IFERROR(IF(INDEX('11.1_Outliers-Generation'!$N$5:$N$500,MATCH($F419,'11.1_Outliers-Generation'!$F$5:$F$500,0))&lt;&gt;"N",
INDEX('11.1_Outliers-Generation'!L$5:L$500,MATCH($F419,'11.1_Outliers-Generation'!$F$5:$F$500,0)),""),"")</f>
        <v/>
      </c>
      <c r="M419" s="14" t="str">
        <f>IFERROR(IF(INDEX('11.2_Outliers-Collection_cov'!$N$5:$N$500,MATCH($F419,'11.2_Outliers-Collection_cov'!$F$5:$F$500,0))&lt;&gt;"N",
INDEX('11.2_Outliers-Collection_cov'!J$5:J$500,MATCH($F419,'11.2_Outliers-Collection_cov'!$F$5:$F$500,0)),""),"")</f>
        <v/>
      </c>
      <c r="N419" s="8" t="str">
        <f>IFERROR(IF(INDEX('11.2_Outliers-Collection_cov'!$N$5:$N$500,MATCH($F419,'11.2_Outliers-Collection_cov'!$F$5:$F$500,0))&lt;&gt;"N",
INDEX('11.2_Outliers-Collection_cov'!K$5:K$500,MATCH($F419,'11.2_Outliers-Collection_cov'!$F$5:$F$500,0)),""),"")</f>
        <v/>
      </c>
      <c r="O419" s="13" t="str">
        <f>IFERROR(IF(INDEX('11.2_Outliers-Collection_cov'!$N$5:$N$500,MATCH($F419,'11.2_Outliers-Collection_cov'!$F$5:$F$500,0))&lt;&gt;"N",
INDEX('11.2_Outliers-Collection_cov'!L$5:L$500,MATCH($F419,'11.2_Outliers-Collection_cov'!$F$5:$F$500,0)),""),"")</f>
        <v/>
      </c>
      <c r="P419" s="14" t="str">
        <f>IFERROR(IF(INDEX('11.3_Outliers-Plastic'!$N$5:$N$500,MATCH($F419,'11.3_Outliers-Plastic'!$F$5:$F$500,0))&lt;&gt;"N",
INDEX('11.3_Outliers-Plastic'!J$5:J$500,MATCH($F419,'11.3_Outliers-Plastic'!$F$5:$F$500,0)),""),"")</f>
        <v/>
      </c>
      <c r="Q419" s="8" t="str">
        <f>IFERROR(IF(INDEX('11.3_Outliers-Plastic'!$N$5:$N$500,MATCH($F419,'11.3_Outliers-Plastic'!$F$5:$F$500,0))&lt;&gt;"N",
INDEX('11.3_Outliers-Plastic'!K$5:K$500,MATCH($F419,'11.3_Outliers-Plastic'!$F$5:$F$500,0)),""),"")</f>
        <v/>
      </c>
      <c r="R419" s="14" t="str">
        <f>IFERROR(IF(INDEX('11.3_Outliers-Plastic'!$N$5:$N$500,MATCH($F419,'11.3_Outliers-Plastic'!$F$5:$F$500,0))&lt;&gt;"N",
INDEX('11.3_Outliers-Plastic'!L$5:L$500,MATCH($F419,'11.3_Outliers-Plastic'!$F$5:$F$500,0)),""),"")</f>
        <v/>
      </c>
      <c r="S419" s="12"/>
      <c r="T419" s="5"/>
      <c r="U419" s="5" t="s">
        <v>1569</v>
      </c>
      <c r="V419" s="14">
        <f>IFERROR(IF(INDEX('11.5_Outliers-Other_recovery'!$N$5:$N$500,MATCH($F419,'11.5_Outliers-Other_recovery'!$F$5:$F$500,0))&lt;&gt;"N",
INDEX('11.5_Outliers-Other_recovery'!J$5:J$500,MATCH($F419,'11.5_Outliers-Other_recovery'!$F$5:$F$500,0)),""),"")</f>
        <v>0</v>
      </c>
      <c r="W419" s="8">
        <f>IFERROR(IF(INDEX('11.5_Outliers-Other_recovery'!$N$5:$N$500,MATCH($F419,'11.5_Outliers-Other_recovery'!$F$5:$F$500,0))&lt;&gt;"N",
INDEX('11.5_Outliers-Other_recovery'!K$5:K$500,MATCH($F419,'11.5_Outliers-Other_recovery'!$F$5:$F$500,0)),""),"")</f>
        <v>2017</v>
      </c>
      <c r="X419" s="14" t="str">
        <f>IFERROR(IF(INDEX('11.5_Outliers-Other_recovery'!$N$5:$N$500,MATCH($F419,'11.5_Outliers-Other_recovery'!$F$5:$F$500,0))&lt;&gt;"N",
INDEX('11.5_Outliers-Other_recovery'!L$5:L$500,MATCH($F419,'11.5_Outliers-Other_recovery'!$F$5:$F$500,0)),""),"")</f>
        <v>UNSD_081</v>
      </c>
      <c r="Y419" s="14">
        <f>IFERROR(IF(INDEX('11.4_Outliers-Formal_dry_recy'!$N$5:$N$500,MATCH($F419,'11.4_Outliers-Formal_dry_recy'!$F$5:$F$500,0))&lt;&gt;"N",
INDEX('11.4_Outliers-Formal_dry_recy'!J$5:J$500,MATCH($F419,'11.4_Outliers-Formal_dry_recy'!$F$5:$F$500,0)),""),"")</f>
        <v>0</v>
      </c>
      <c r="Z419" s="8">
        <f>IFERROR(IF(INDEX('11.4_Outliers-Formal_dry_recy'!$N$5:$N$500,MATCH($F419,'11.4_Outliers-Formal_dry_recy'!$F$5:$F$500,0))&lt;&gt;"N",
INDEX('11.4_Outliers-Formal_dry_recy'!K$5:K$500,MATCH($F419,'11.4_Outliers-Formal_dry_recy'!$F$5:$F$500,0)),""),"")</f>
        <v>2017</v>
      </c>
      <c r="AA419" s="14" t="str">
        <f>IFERROR(IF(INDEX('11.4_Outliers-Formal_dry_recy'!$N$5:$N$500,MATCH($F419,'11.4_Outliers-Formal_dry_recy'!$F$5:$F$500,0))&lt;&gt;"N",
INDEX('11.4_Outliers-Formal_dry_recy'!L$5:L$500,MATCH($F419,'11.4_Outliers-Formal_dry_recy'!$F$5:$F$500,0)),""),"")</f>
        <v>UNSD_081</v>
      </c>
      <c r="AB419" s="14">
        <f>IFERROR(IF(INDEX('11.6_Outliers-Incineration'!$N$5:$N$500,MATCH($F419,'11.6_Outliers-Incineration'!$F$5:$F$500,0))&lt;&gt;"N",
INDEX('11.6_Outliers-Incineration'!J$5:J$500,MATCH($F419,'11.6_Outliers-Incineration'!$F$5:$F$500,0)),""),"")</f>
        <v>0</v>
      </c>
      <c r="AC419" s="8">
        <f>IFERROR(IF(INDEX('11.6_Outliers-Incineration'!$N$5:$N$500,MATCH($F419,'11.6_Outliers-Incineration'!$F$5:$F$500,0))&lt;&gt;"N",
INDEX('11.6_Outliers-Incineration'!K$5:K$500,MATCH($F419,'11.6_Outliers-Incineration'!$F$5:$F$500,0)),""),"")</f>
        <v>2017</v>
      </c>
      <c r="AD419" s="14" t="str">
        <f>IFERROR(IF(INDEX('11.6_Outliers-Incineration'!$N$5:$N$500,MATCH($F419,'11.6_Outliers-Incineration'!$F$5:$F$500,0))&lt;&gt;"N",
INDEX('11.6_Outliers-Incineration'!L$5:L$500,MATCH($F419,'11.6_Outliers-Incineration'!$F$5:$F$500,0)),""),"")</f>
        <v>UNSD_081</v>
      </c>
      <c r="AE419" s="14">
        <v>0</v>
      </c>
      <c r="AF419" s="8">
        <v>2017</v>
      </c>
      <c r="AG419" s="14" t="s">
        <v>2055</v>
      </c>
      <c r="AI419" s="5"/>
      <c r="AJ419" s="5" t="s">
        <v>1569</v>
      </c>
      <c r="AK419" s="5">
        <f t="shared" si="6"/>
        <v>4</v>
      </c>
    </row>
    <row r="420" spans="1:37" x14ac:dyDescent="0.25">
      <c r="A420" s="5" t="s">
        <v>2056</v>
      </c>
      <c r="B420" s="5" t="s">
        <v>1192</v>
      </c>
      <c r="C420" s="5" t="s">
        <v>1191</v>
      </c>
      <c r="D420" s="5" t="s">
        <v>1038</v>
      </c>
      <c r="E420" s="5" t="s">
        <v>2185</v>
      </c>
      <c r="F420" s="5" t="s">
        <v>3338</v>
      </c>
      <c r="G420" s="5">
        <v>1</v>
      </c>
      <c r="H420" s="5">
        <v>2</v>
      </c>
      <c r="I420" s="5" t="s">
        <v>2367</v>
      </c>
      <c r="J420" s="13" t="str">
        <f>IFERROR(IF(INDEX('11.1_Outliers-Generation'!$N$5:$N$500,MATCH($F420,'11.1_Outliers-Generation'!$F$5:$F$500,0))&lt;&gt;"N",
INDEX('11.1_Outliers-Generation'!J$5:J$500,MATCH($F420,'11.1_Outliers-Generation'!$F$5:$F$500,0)),""),"")</f>
        <v/>
      </c>
      <c r="K420" s="8" t="str">
        <f>IFERROR(IF(INDEX('11.1_Outliers-Generation'!$N$5:$N$500,MATCH($F420,'11.1_Outliers-Generation'!$F$5:$F$500,0))&lt;&gt;"N",
INDEX('11.1_Outliers-Generation'!K$5:K$500,MATCH($F420,'11.1_Outliers-Generation'!$F$5:$F$500,0)),""),"")</f>
        <v/>
      </c>
      <c r="L420" s="13" t="str">
        <f>IFERROR(IF(INDEX('11.1_Outliers-Generation'!$N$5:$N$500,MATCH($F420,'11.1_Outliers-Generation'!$F$5:$F$500,0))&lt;&gt;"N",
INDEX('11.1_Outliers-Generation'!L$5:L$500,MATCH($F420,'11.1_Outliers-Generation'!$F$5:$F$500,0)),""),"")</f>
        <v/>
      </c>
      <c r="M420" s="14" t="str">
        <f>IFERROR(IF(INDEX('11.2_Outliers-Collection_cov'!$N$5:$N$500,MATCH($F420,'11.2_Outliers-Collection_cov'!$F$5:$F$500,0))&lt;&gt;"N",
INDEX('11.2_Outliers-Collection_cov'!J$5:J$500,MATCH($F420,'11.2_Outliers-Collection_cov'!$F$5:$F$500,0)),""),"")</f>
        <v/>
      </c>
      <c r="N420" s="8" t="str">
        <f>IFERROR(IF(INDEX('11.2_Outliers-Collection_cov'!$N$5:$N$500,MATCH($F420,'11.2_Outliers-Collection_cov'!$F$5:$F$500,0))&lt;&gt;"N",
INDEX('11.2_Outliers-Collection_cov'!K$5:K$500,MATCH($F420,'11.2_Outliers-Collection_cov'!$F$5:$F$500,0)),""),"")</f>
        <v/>
      </c>
      <c r="O420" s="13" t="str">
        <f>IFERROR(IF(INDEX('11.2_Outliers-Collection_cov'!$N$5:$N$500,MATCH($F420,'11.2_Outliers-Collection_cov'!$F$5:$F$500,0))&lt;&gt;"N",
INDEX('11.2_Outliers-Collection_cov'!L$5:L$500,MATCH($F420,'11.2_Outliers-Collection_cov'!$F$5:$F$500,0)),""),"")</f>
        <v/>
      </c>
      <c r="P420" s="14" t="str">
        <f>IFERROR(IF(INDEX('11.3_Outliers-Plastic'!$N$5:$N$500,MATCH($F420,'11.3_Outliers-Plastic'!$F$5:$F$500,0))&lt;&gt;"N",
INDEX('11.3_Outliers-Plastic'!J$5:J$500,MATCH($F420,'11.3_Outliers-Plastic'!$F$5:$F$500,0)),""),"")</f>
        <v/>
      </c>
      <c r="Q420" s="8" t="str">
        <f>IFERROR(IF(INDEX('11.3_Outliers-Plastic'!$N$5:$N$500,MATCH($F420,'11.3_Outliers-Plastic'!$F$5:$F$500,0))&lt;&gt;"N",
INDEX('11.3_Outliers-Plastic'!K$5:K$500,MATCH($F420,'11.3_Outliers-Plastic'!$F$5:$F$500,0)),""),"")</f>
        <v/>
      </c>
      <c r="R420" s="14" t="str">
        <f>IFERROR(IF(INDEX('11.3_Outliers-Plastic'!$N$5:$N$500,MATCH($F420,'11.3_Outliers-Plastic'!$F$5:$F$500,0))&lt;&gt;"N",
INDEX('11.3_Outliers-Plastic'!L$5:L$500,MATCH($F420,'11.3_Outliers-Plastic'!$F$5:$F$500,0)),""),"")</f>
        <v/>
      </c>
      <c r="S420" s="12"/>
      <c r="T420" s="5"/>
      <c r="U420" s="5" t="s">
        <v>1569</v>
      </c>
      <c r="V420" s="14">
        <f>IFERROR(IF(INDEX('11.5_Outliers-Other_recovery'!$N$5:$N$500,MATCH($F420,'11.5_Outliers-Other_recovery'!$F$5:$F$500,0))&lt;&gt;"N",
INDEX('11.5_Outliers-Other_recovery'!J$5:J$500,MATCH($F420,'11.5_Outliers-Other_recovery'!$F$5:$F$500,0)),""),"")</f>
        <v>0</v>
      </c>
      <c r="W420" s="8">
        <f>IFERROR(IF(INDEX('11.5_Outliers-Other_recovery'!$N$5:$N$500,MATCH($F420,'11.5_Outliers-Other_recovery'!$F$5:$F$500,0))&lt;&gt;"N",
INDEX('11.5_Outliers-Other_recovery'!K$5:K$500,MATCH($F420,'11.5_Outliers-Other_recovery'!$F$5:$F$500,0)),""),"")</f>
        <v>2017</v>
      </c>
      <c r="X420" s="14" t="str">
        <f>IFERROR(IF(INDEX('11.5_Outliers-Other_recovery'!$N$5:$N$500,MATCH($F420,'11.5_Outliers-Other_recovery'!$F$5:$F$500,0))&lt;&gt;"N",
INDEX('11.5_Outliers-Other_recovery'!L$5:L$500,MATCH($F420,'11.5_Outliers-Other_recovery'!$F$5:$F$500,0)),""),"")</f>
        <v>UNSD_082</v>
      </c>
      <c r="Y420" s="14">
        <f>IFERROR(IF(INDEX('11.4_Outliers-Formal_dry_recy'!$N$5:$N$500,MATCH($F420,'11.4_Outliers-Formal_dry_recy'!$F$5:$F$500,0))&lt;&gt;"N",
INDEX('11.4_Outliers-Formal_dry_recy'!J$5:J$500,MATCH($F420,'11.4_Outliers-Formal_dry_recy'!$F$5:$F$500,0)),""),"")</f>
        <v>0</v>
      </c>
      <c r="Z420" s="8">
        <f>IFERROR(IF(INDEX('11.4_Outliers-Formal_dry_recy'!$N$5:$N$500,MATCH($F420,'11.4_Outliers-Formal_dry_recy'!$F$5:$F$500,0))&lt;&gt;"N",
INDEX('11.4_Outliers-Formal_dry_recy'!K$5:K$500,MATCH($F420,'11.4_Outliers-Formal_dry_recy'!$F$5:$F$500,0)),""),"")</f>
        <v>2017</v>
      </c>
      <c r="AA420" s="14" t="str">
        <f>IFERROR(IF(INDEX('11.4_Outliers-Formal_dry_recy'!$N$5:$N$500,MATCH($F420,'11.4_Outliers-Formal_dry_recy'!$F$5:$F$500,0))&lt;&gt;"N",
INDEX('11.4_Outliers-Formal_dry_recy'!L$5:L$500,MATCH($F420,'11.4_Outliers-Formal_dry_recy'!$F$5:$F$500,0)),""),"")</f>
        <v>UNSD_082</v>
      </c>
      <c r="AB420" s="14">
        <f>IFERROR(IF(INDEX('11.6_Outliers-Incineration'!$N$5:$N$500,MATCH($F420,'11.6_Outliers-Incineration'!$F$5:$F$500,0))&lt;&gt;"N",
INDEX('11.6_Outliers-Incineration'!J$5:J$500,MATCH($F420,'11.6_Outliers-Incineration'!$F$5:$F$500,0)),""),"")</f>
        <v>0</v>
      </c>
      <c r="AC420" s="8">
        <f>IFERROR(IF(INDEX('11.6_Outliers-Incineration'!$N$5:$N$500,MATCH($F420,'11.6_Outliers-Incineration'!$F$5:$F$500,0))&lt;&gt;"N",
INDEX('11.6_Outliers-Incineration'!K$5:K$500,MATCH($F420,'11.6_Outliers-Incineration'!$F$5:$F$500,0)),""),"")</f>
        <v>2017</v>
      </c>
      <c r="AD420" s="14" t="str">
        <f>IFERROR(IF(INDEX('11.6_Outliers-Incineration'!$N$5:$N$500,MATCH($F420,'11.6_Outliers-Incineration'!$F$5:$F$500,0))&lt;&gt;"N",
INDEX('11.6_Outliers-Incineration'!L$5:L$500,MATCH($F420,'11.6_Outliers-Incineration'!$F$5:$F$500,0)),""),"")</f>
        <v>UNSD_082</v>
      </c>
      <c r="AE420" s="14">
        <v>0</v>
      </c>
      <c r="AF420" s="8">
        <v>2017</v>
      </c>
      <c r="AG420" s="14" t="s">
        <v>2056</v>
      </c>
      <c r="AI420" s="5"/>
      <c r="AJ420" s="5" t="s">
        <v>1569</v>
      </c>
      <c r="AK420" s="5">
        <f t="shared" si="6"/>
        <v>4</v>
      </c>
    </row>
    <row r="421" spans="1:37" x14ac:dyDescent="0.25">
      <c r="A421" s="5" t="s">
        <v>2058</v>
      </c>
      <c r="B421" s="5" t="s">
        <v>1197</v>
      </c>
      <c r="C421" s="5" t="s">
        <v>1196</v>
      </c>
      <c r="D421" s="5" t="s">
        <v>1038</v>
      </c>
      <c r="E421" s="5" t="s">
        <v>2186</v>
      </c>
      <c r="F421" s="5" t="s">
        <v>2269</v>
      </c>
      <c r="G421" s="5">
        <v>2</v>
      </c>
      <c r="H421" s="5">
        <v>1</v>
      </c>
      <c r="I421" s="5" t="s">
        <v>2369</v>
      </c>
      <c r="J421" s="13">
        <f>IFERROR(IF(INDEX('11.1_Outliers-Generation'!$N$5:$N$500,MATCH($F421,'11.1_Outliers-Generation'!$F$5:$F$500,0))&lt;&gt;"N",
INDEX('11.1_Outliers-Generation'!J$5:J$500,MATCH($F421,'11.1_Outliers-Generation'!$F$5:$F$500,0)),""),"")</f>
        <v>0.7644767637648755</v>
      </c>
      <c r="K421" s="8">
        <f>IFERROR(IF(INDEX('11.1_Outliers-Generation'!$N$5:$N$500,MATCH($F421,'11.1_Outliers-Generation'!$F$5:$F$500,0))&lt;&gt;"N",
INDEX('11.1_Outliers-Generation'!K$5:K$500,MATCH($F421,'11.1_Outliers-Generation'!$F$5:$F$500,0)),""),"")</f>
        <v>2019</v>
      </c>
      <c r="L421" s="13" t="str">
        <f>IFERROR(IF(INDEX('11.1_Outliers-Generation'!$N$5:$N$500,MATCH($F421,'11.1_Outliers-Generation'!$F$5:$F$500,0))&lt;&gt;"N",
INDEX('11.1_Outliers-Generation'!L$5:L$500,MATCH($F421,'11.1_Outliers-Generation'!$F$5:$F$500,0)),""),"")</f>
        <v>UNSD_084</v>
      </c>
      <c r="M421" s="14">
        <f>IFERROR(IF(INDEX('11.2_Outliers-Collection_cov'!$N$5:$N$500,MATCH($F421,'11.2_Outliers-Collection_cov'!$F$5:$F$500,0))&lt;&gt;"N",
INDEX('11.2_Outliers-Collection_cov'!J$5:J$500,MATCH($F421,'11.2_Outliers-Collection_cov'!$F$5:$F$500,0)),""),"")</f>
        <v>100</v>
      </c>
      <c r="N421" s="8">
        <f>IFERROR(IF(INDEX('11.2_Outliers-Collection_cov'!$N$5:$N$500,MATCH($F421,'11.2_Outliers-Collection_cov'!$F$5:$F$500,0))&lt;&gt;"N",
INDEX('11.2_Outliers-Collection_cov'!K$5:K$500,MATCH($F421,'11.2_Outliers-Collection_cov'!$F$5:$F$500,0)),""),"")</f>
        <v>2019</v>
      </c>
      <c r="O421" s="13" t="str">
        <f>IFERROR(IF(INDEX('11.2_Outliers-Collection_cov'!$N$5:$N$500,MATCH($F421,'11.2_Outliers-Collection_cov'!$F$5:$F$500,0))&lt;&gt;"N",
INDEX('11.2_Outliers-Collection_cov'!L$5:L$500,MATCH($F421,'11.2_Outliers-Collection_cov'!$F$5:$F$500,0)),""),"")</f>
        <v>UNSD_084</v>
      </c>
      <c r="P421" s="14" t="str">
        <f>IFERROR(IF(INDEX('11.3_Outliers-Plastic'!$N$5:$N$500,MATCH($F421,'11.3_Outliers-Plastic'!$F$5:$F$500,0))&lt;&gt;"N",
INDEX('11.3_Outliers-Plastic'!J$5:J$500,MATCH($F421,'11.3_Outliers-Plastic'!$F$5:$F$500,0)),""),"")</f>
        <v/>
      </c>
      <c r="Q421" s="8" t="str">
        <f>IFERROR(IF(INDEX('11.3_Outliers-Plastic'!$N$5:$N$500,MATCH($F421,'11.3_Outliers-Plastic'!$F$5:$F$500,0))&lt;&gt;"N",
INDEX('11.3_Outliers-Plastic'!K$5:K$500,MATCH($F421,'11.3_Outliers-Plastic'!$F$5:$F$500,0)),""),"")</f>
        <v/>
      </c>
      <c r="R421" s="14" t="str">
        <f>IFERROR(IF(INDEX('11.3_Outliers-Plastic'!$N$5:$N$500,MATCH($F421,'11.3_Outliers-Plastic'!$F$5:$F$500,0))&lt;&gt;"N",
INDEX('11.3_Outliers-Plastic'!L$5:L$500,MATCH($F421,'11.3_Outliers-Plastic'!$F$5:$F$500,0)),""),"")</f>
        <v/>
      </c>
      <c r="S421" s="12"/>
      <c r="T421" s="5"/>
      <c r="U421" s="5" t="s">
        <v>1569</v>
      </c>
      <c r="V421" s="14" t="str">
        <f>IFERROR(IF(INDEX('11.5_Outliers-Other_recovery'!$N$5:$N$500,MATCH($F421,'11.5_Outliers-Other_recovery'!$F$5:$F$500,0))&lt;&gt;"N",
INDEX('11.5_Outliers-Other_recovery'!J$5:J$500,MATCH($F421,'11.5_Outliers-Other_recovery'!$F$5:$F$500,0)),""),"")</f>
        <v/>
      </c>
      <c r="W421" s="8" t="str">
        <f>IFERROR(IF(INDEX('11.5_Outliers-Other_recovery'!$N$5:$N$500,MATCH($F421,'11.5_Outliers-Other_recovery'!$F$5:$F$500,0))&lt;&gt;"N",
INDEX('11.5_Outliers-Other_recovery'!K$5:K$500,MATCH($F421,'11.5_Outliers-Other_recovery'!$F$5:$F$500,0)),""),"")</f>
        <v/>
      </c>
      <c r="X421" s="14" t="str">
        <f>IFERROR(IF(INDEX('11.5_Outliers-Other_recovery'!$N$5:$N$500,MATCH($F421,'11.5_Outliers-Other_recovery'!$F$5:$F$500,0))&lt;&gt;"N",
INDEX('11.5_Outliers-Other_recovery'!L$5:L$500,MATCH($F421,'11.5_Outliers-Other_recovery'!$F$5:$F$500,0)),""),"")</f>
        <v/>
      </c>
      <c r="Y421" s="14">
        <f>IFERROR(IF(INDEX('11.4_Outliers-Formal_dry_recy'!$N$5:$N$500,MATCH($F421,'11.4_Outliers-Formal_dry_recy'!$F$5:$F$500,0))&lt;&gt;"N",
INDEX('11.4_Outliers-Formal_dry_recy'!J$5:J$500,MATCH($F421,'11.4_Outliers-Formal_dry_recy'!$F$5:$F$500,0)),""),"")</f>
        <v>16.409572639729099</v>
      </c>
      <c r="Z421" s="8">
        <f>IFERROR(IF(INDEX('11.4_Outliers-Formal_dry_recy'!$N$5:$N$500,MATCH($F421,'11.4_Outliers-Formal_dry_recy'!$F$5:$F$500,0))&lt;&gt;"N",
INDEX('11.4_Outliers-Formal_dry_recy'!K$5:K$500,MATCH($F421,'11.4_Outliers-Formal_dry_recy'!$F$5:$F$500,0)),""),"")</f>
        <v>2019</v>
      </c>
      <c r="AA421" s="14" t="str">
        <f>IFERROR(IF(INDEX('11.4_Outliers-Formal_dry_recy'!$N$5:$N$500,MATCH($F421,'11.4_Outliers-Formal_dry_recy'!$F$5:$F$500,0))&lt;&gt;"N",
INDEX('11.4_Outliers-Formal_dry_recy'!L$5:L$500,MATCH($F421,'11.4_Outliers-Formal_dry_recy'!$F$5:$F$500,0)),""),"")</f>
        <v>UNSD_084</v>
      </c>
      <c r="AB421" s="14">
        <f>IFERROR(IF(INDEX('11.6_Outliers-Incineration'!$N$5:$N$500,MATCH($F421,'11.6_Outliers-Incineration'!$F$5:$F$500,0))&lt;&gt;"N",
INDEX('11.6_Outliers-Incineration'!J$5:J$500,MATCH($F421,'11.6_Outliers-Incineration'!$F$5:$F$500,0)),""),"")</f>
        <v>0</v>
      </c>
      <c r="AC421" s="8">
        <f>IFERROR(IF(INDEX('11.6_Outliers-Incineration'!$N$5:$N$500,MATCH($F421,'11.6_Outliers-Incineration'!$F$5:$F$500,0))&lt;&gt;"N",
INDEX('11.6_Outliers-Incineration'!K$5:K$500,MATCH($F421,'11.6_Outliers-Incineration'!$F$5:$F$500,0)),""),"")</f>
        <v>2019</v>
      </c>
      <c r="AD421" s="14" t="str">
        <f>IFERROR(IF(INDEX('11.6_Outliers-Incineration'!$N$5:$N$500,MATCH($F421,'11.6_Outliers-Incineration'!$F$5:$F$500,0))&lt;&gt;"N",
INDEX('11.6_Outliers-Incineration'!L$5:L$500,MATCH($F421,'11.6_Outliers-Incineration'!$F$5:$F$500,0)),""),"")</f>
        <v>UNSD_084</v>
      </c>
      <c r="AE421" s="14">
        <v>11.481465115453075</v>
      </c>
      <c r="AF421" s="8">
        <v>2019</v>
      </c>
      <c r="AG421" s="14" t="s">
        <v>2058</v>
      </c>
      <c r="AI421" s="5"/>
      <c r="AJ421" s="5" t="s">
        <v>1569</v>
      </c>
      <c r="AK421" s="5">
        <f t="shared" si="6"/>
        <v>5</v>
      </c>
    </row>
    <row r="422" spans="1:37" x14ac:dyDescent="0.25">
      <c r="A422" s="5" t="s">
        <v>2059</v>
      </c>
      <c r="B422" s="5" t="s">
        <v>1197</v>
      </c>
      <c r="C422" s="5" t="s">
        <v>1196</v>
      </c>
      <c r="D422" s="5" t="s">
        <v>1038</v>
      </c>
      <c r="E422" s="5" t="s">
        <v>2187</v>
      </c>
      <c r="F422" s="5" t="s">
        <v>2270</v>
      </c>
      <c r="G422" s="5">
        <v>2</v>
      </c>
      <c r="H422" s="5">
        <v>1</v>
      </c>
      <c r="I422" s="5" t="s">
        <v>2370</v>
      </c>
      <c r="J422" s="13">
        <f>IFERROR(IF(INDEX('11.1_Outliers-Generation'!$N$5:$N$500,MATCH($F422,'11.1_Outliers-Generation'!$F$5:$F$500,0))&lt;&gt;"N",
INDEX('11.1_Outliers-Generation'!J$5:J$500,MATCH($F422,'11.1_Outliers-Generation'!$F$5:$F$500,0)),""),"")</f>
        <v>0.71175756308025173</v>
      </c>
      <c r="K422" s="8">
        <f>IFERROR(IF(INDEX('11.1_Outliers-Generation'!$N$5:$N$500,MATCH($F422,'11.1_Outliers-Generation'!$F$5:$F$500,0))&lt;&gt;"N",
INDEX('11.1_Outliers-Generation'!K$5:K$500,MATCH($F422,'11.1_Outliers-Generation'!$F$5:$F$500,0)),""),"")</f>
        <v>2019</v>
      </c>
      <c r="L422" s="13" t="str">
        <f>IFERROR(IF(INDEX('11.1_Outliers-Generation'!$N$5:$N$500,MATCH($F422,'11.1_Outliers-Generation'!$F$5:$F$500,0))&lt;&gt;"N",
INDEX('11.1_Outliers-Generation'!L$5:L$500,MATCH($F422,'11.1_Outliers-Generation'!$F$5:$F$500,0)),""),"")</f>
        <v>UNSD_085</v>
      </c>
      <c r="M422" s="14">
        <f>IFERROR(IF(INDEX('11.2_Outliers-Collection_cov'!$N$5:$N$500,MATCH($F422,'11.2_Outliers-Collection_cov'!$F$5:$F$500,0))&lt;&gt;"N",
INDEX('11.2_Outliers-Collection_cov'!J$5:J$500,MATCH($F422,'11.2_Outliers-Collection_cov'!$F$5:$F$500,0)),""),"")</f>
        <v>100</v>
      </c>
      <c r="N422" s="8">
        <f>IFERROR(IF(INDEX('11.2_Outliers-Collection_cov'!$N$5:$N$500,MATCH($F422,'11.2_Outliers-Collection_cov'!$F$5:$F$500,0))&lt;&gt;"N",
INDEX('11.2_Outliers-Collection_cov'!K$5:K$500,MATCH($F422,'11.2_Outliers-Collection_cov'!$F$5:$F$500,0)),""),"")</f>
        <v>2019</v>
      </c>
      <c r="O422" s="13" t="str">
        <f>IFERROR(IF(INDEX('11.2_Outliers-Collection_cov'!$N$5:$N$500,MATCH($F422,'11.2_Outliers-Collection_cov'!$F$5:$F$500,0))&lt;&gt;"N",
INDEX('11.2_Outliers-Collection_cov'!L$5:L$500,MATCH($F422,'11.2_Outliers-Collection_cov'!$F$5:$F$500,0)),""),"")</f>
        <v>UNSD_085</v>
      </c>
      <c r="P422" s="14" t="str">
        <f>IFERROR(IF(INDEX('11.3_Outliers-Plastic'!$N$5:$N$500,MATCH($F422,'11.3_Outliers-Plastic'!$F$5:$F$500,0))&lt;&gt;"N",
INDEX('11.3_Outliers-Plastic'!J$5:J$500,MATCH($F422,'11.3_Outliers-Plastic'!$F$5:$F$500,0)),""),"")</f>
        <v/>
      </c>
      <c r="Q422" s="8" t="str">
        <f>IFERROR(IF(INDEX('11.3_Outliers-Plastic'!$N$5:$N$500,MATCH($F422,'11.3_Outliers-Plastic'!$F$5:$F$500,0))&lt;&gt;"N",
INDEX('11.3_Outliers-Plastic'!K$5:K$500,MATCH($F422,'11.3_Outliers-Plastic'!$F$5:$F$500,0)),""),"")</f>
        <v/>
      </c>
      <c r="R422" s="14" t="str">
        <f>IFERROR(IF(INDEX('11.3_Outliers-Plastic'!$N$5:$N$500,MATCH($F422,'11.3_Outliers-Plastic'!$F$5:$F$500,0))&lt;&gt;"N",
INDEX('11.3_Outliers-Plastic'!L$5:L$500,MATCH($F422,'11.3_Outliers-Plastic'!$F$5:$F$500,0)),""),"")</f>
        <v/>
      </c>
      <c r="S422" s="12"/>
      <c r="T422" s="5"/>
      <c r="U422" s="5" t="s">
        <v>1569</v>
      </c>
      <c r="V422" s="14">
        <f>IFERROR(IF(INDEX('11.5_Outliers-Other_recovery'!$N$5:$N$500,MATCH($F422,'11.5_Outliers-Other_recovery'!$F$5:$F$500,0))&lt;&gt;"N",
INDEX('11.5_Outliers-Other_recovery'!J$5:J$500,MATCH($F422,'11.5_Outliers-Other_recovery'!$F$5:$F$500,0)),""),"")</f>
        <v>3.74946838861133</v>
      </c>
      <c r="W422" s="8">
        <f>IFERROR(IF(INDEX('11.5_Outliers-Other_recovery'!$N$5:$N$500,MATCH($F422,'11.5_Outliers-Other_recovery'!$F$5:$F$500,0))&lt;&gt;"N",
INDEX('11.5_Outliers-Other_recovery'!K$5:K$500,MATCH($F422,'11.5_Outliers-Other_recovery'!$F$5:$F$500,0)),""),"")</f>
        <v>2018</v>
      </c>
      <c r="X422" s="14" t="str">
        <f>IFERROR(IF(INDEX('11.5_Outliers-Other_recovery'!$N$5:$N$500,MATCH($F422,'11.5_Outliers-Other_recovery'!$F$5:$F$500,0))&lt;&gt;"N",
INDEX('11.5_Outliers-Other_recovery'!L$5:L$500,MATCH($F422,'11.5_Outliers-Other_recovery'!$F$5:$F$500,0)),""),"")</f>
        <v>UNSD_085</v>
      </c>
      <c r="Y422" s="14">
        <f>IFERROR(IF(INDEX('11.4_Outliers-Formal_dry_recy'!$N$5:$N$500,MATCH($F422,'11.4_Outliers-Formal_dry_recy'!$F$5:$F$500,0))&lt;&gt;"N",
INDEX('11.4_Outliers-Formal_dry_recy'!J$5:J$500,MATCH($F422,'11.4_Outliers-Formal_dry_recy'!$F$5:$F$500,0)),""),"")</f>
        <v>10.206185631230534</v>
      </c>
      <c r="Z422" s="8">
        <f>IFERROR(IF(INDEX('11.4_Outliers-Formal_dry_recy'!$N$5:$N$500,MATCH($F422,'11.4_Outliers-Formal_dry_recy'!$F$5:$F$500,0))&lt;&gt;"N",
INDEX('11.4_Outliers-Formal_dry_recy'!K$5:K$500,MATCH($F422,'11.4_Outliers-Formal_dry_recy'!$F$5:$F$500,0)),""),"")</f>
        <v>2019</v>
      </c>
      <c r="AA422" s="14" t="str">
        <f>IFERROR(IF(INDEX('11.4_Outliers-Formal_dry_recy'!$N$5:$N$500,MATCH($F422,'11.4_Outliers-Formal_dry_recy'!$F$5:$F$500,0))&lt;&gt;"N",
INDEX('11.4_Outliers-Formal_dry_recy'!L$5:L$500,MATCH($F422,'11.4_Outliers-Formal_dry_recy'!$F$5:$F$500,0)),""),"")</f>
        <v>UNSD_085</v>
      </c>
      <c r="AB422" s="14">
        <f>IFERROR(IF(INDEX('11.6_Outliers-Incineration'!$N$5:$N$500,MATCH($F422,'11.6_Outliers-Incineration'!$F$5:$F$500,0))&lt;&gt;"N",
INDEX('11.6_Outliers-Incineration'!J$5:J$500,MATCH($F422,'11.6_Outliers-Incineration'!$F$5:$F$500,0)),""),"")</f>
        <v>0</v>
      </c>
      <c r="AC422" s="8">
        <f>IFERROR(IF(INDEX('11.6_Outliers-Incineration'!$N$5:$N$500,MATCH($F422,'11.6_Outliers-Incineration'!$F$5:$F$500,0))&lt;&gt;"N",
INDEX('11.6_Outliers-Incineration'!K$5:K$500,MATCH($F422,'11.6_Outliers-Incineration'!$F$5:$F$500,0)),""),"")</f>
        <v>2019</v>
      </c>
      <c r="AD422" s="14" t="str">
        <f>IFERROR(IF(INDEX('11.6_Outliers-Incineration'!$N$5:$N$500,MATCH($F422,'11.6_Outliers-Incineration'!$F$5:$F$500,0))&lt;&gt;"N",
INDEX('11.6_Outliers-Incineration'!L$5:L$500,MATCH($F422,'11.6_Outliers-Incineration'!$F$5:$F$500,0)),""),"")</f>
        <v>UNSD_085</v>
      </c>
      <c r="AE422" s="14">
        <v>0</v>
      </c>
      <c r="AF422" s="8">
        <v>2019</v>
      </c>
      <c r="AG422" s="14" t="s">
        <v>2059</v>
      </c>
      <c r="AI422" s="5"/>
      <c r="AJ422" s="5" t="s">
        <v>1569</v>
      </c>
      <c r="AK422" s="5">
        <f t="shared" si="6"/>
        <v>6</v>
      </c>
    </row>
    <row r="423" spans="1:37" x14ac:dyDescent="0.25">
      <c r="A423" s="5" t="s">
        <v>2062</v>
      </c>
      <c r="B423" s="5" t="s">
        <v>1205</v>
      </c>
      <c r="C423" s="5" t="s">
        <v>1204</v>
      </c>
      <c r="D423" s="5" t="s">
        <v>1038</v>
      </c>
      <c r="E423" s="5" t="s">
        <v>1213</v>
      </c>
      <c r="F423" s="5" t="s">
        <v>2272</v>
      </c>
      <c r="G423" s="5">
        <v>2</v>
      </c>
      <c r="H423" s="5">
        <v>1</v>
      </c>
      <c r="I423" s="5" t="s">
        <v>2372</v>
      </c>
      <c r="J423" s="13">
        <f>IFERROR(IF(INDEX('11.1_Outliers-Generation'!$N$5:$N$500,MATCH($F423,'11.1_Outliers-Generation'!$F$5:$F$500,0))&lt;&gt;"N",
INDEX('11.1_Outliers-Generation'!J$5:J$500,MATCH($F423,'11.1_Outliers-Generation'!$F$5:$F$500,0)),""),"")</f>
        <v>0.94779711218067375</v>
      </c>
      <c r="K423" s="8">
        <f>IFERROR(IF(INDEX('11.1_Outliers-Generation'!$N$5:$N$500,MATCH($F423,'11.1_Outliers-Generation'!$F$5:$F$500,0))&lt;&gt;"N",
INDEX('11.1_Outliers-Generation'!K$5:K$500,MATCH($F423,'11.1_Outliers-Generation'!$F$5:$F$500,0)),""),"")</f>
        <v>2012</v>
      </c>
      <c r="L423" s="13" t="str">
        <f>IFERROR(IF(INDEX('11.1_Outliers-Generation'!$N$5:$N$500,MATCH($F423,'11.1_Outliers-Generation'!$F$5:$F$500,0))&lt;&gt;"N",
INDEX('11.1_Outliers-Generation'!L$5:L$500,MATCH($F423,'11.1_Outliers-Generation'!$F$5:$F$500,0)),""),"")</f>
        <v>UNSD_088</v>
      </c>
      <c r="M423" s="14">
        <f>IFERROR(IF(INDEX('11.2_Outliers-Collection_cov'!$N$5:$N$500,MATCH($F423,'11.2_Outliers-Collection_cov'!$F$5:$F$500,0))&lt;&gt;"N",
INDEX('11.2_Outliers-Collection_cov'!J$5:J$500,MATCH($F423,'11.2_Outliers-Collection_cov'!$F$5:$F$500,0)),""),"")</f>
        <v>100</v>
      </c>
      <c r="N423" s="8">
        <f>IFERROR(IF(INDEX('11.2_Outliers-Collection_cov'!$N$5:$N$500,MATCH($F423,'11.2_Outliers-Collection_cov'!$F$5:$F$500,0))&lt;&gt;"N",
INDEX('11.2_Outliers-Collection_cov'!K$5:K$500,MATCH($F423,'11.2_Outliers-Collection_cov'!$F$5:$F$500,0)),""),"")</f>
        <v>2012</v>
      </c>
      <c r="O423" s="13" t="str">
        <f>IFERROR(IF(INDEX('11.2_Outliers-Collection_cov'!$N$5:$N$500,MATCH($F423,'11.2_Outliers-Collection_cov'!$F$5:$F$500,0))&lt;&gt;"N",
INDEX('11.2_Outliers-Collection_cov'!L$5:L$500,MATCH($F423,'11.2_Outliers-Collection_cov'!$F$5:$F$500,0)),""),"")</f>
        <v>UNSD_088</v>
      </c>
      <c r="P423" s="14" t="str">
        <f>IFERROR(IF(INDEX('11.3_Outliers-Plastic'!$N$5:$N$500,MATCH($F423,'11.3_Outliers-Plastic'!$F$5:$F$500,0))&lt;&gt;"N",
INDEX('11.3_Outliers-Plastic'!J$5:J$500,MATCH($F423,'11.3_Outliers-Plastic'!$F$5:$F$500,0)),""),"")</f>
        <v/>
      </c>
      <c r="Q423" s="8" t="str">
        <f>IFERROR(IF(INDEX('11.3_Outliers-Plastic'!$N$5:$N$500,MATCH($F423,'11.3_Outliers-Plastic'!$F$5:$F$500,0))&lt;&gt;"N",
INDEX('11.3_Outliers-Plastic'!K$5:K$500,MATCH($F423,'11.3_Outliers-Plastic'!$F$5:$F$500,0)),""),"")</f>
        <v/>
      </c>
      <c r="R423" s="14" t="str">
        <f>IFERROR(IF(INDEX('11.3_Outliers-Plastic'!$N$5:$N$500,MATCH($F423,'11.3_Outliers-Plastic'!$F$5:$F$500,0))&lt;&gt;"N",
INDEX('11.3_Outliers-Plastic'!L$5:L$500,MATCH($F423,'11.3_Outliers-Plastic'!$F$5:$F$500,0)),""),"")</f>
        <v/>
      </c>
      <c r="S423" s="12"/>
      <c r="T423" s="5"/>
      <c r="U423" s="5" t="s">
        <v>1569</v>
      </c>
      <c r="V423" s="14">
        <f>IFERROR(IF(INDEX('11.5_Outliers-Other_recovery'!$N$5:$N$500,MATCH($F423,'11.5_Outliers-Other_recovery'!$F$5:$F$500,0))&lt;&gt;"N",
INDEX('11.5_Outliers-Other_recovery'!J$5:J$500,MATCH($F423,'11.5_Outliers-Other_recovery'!$F$5:$F$500,0)),""),"")</f>
        <v>0</v>
      </c>
      <c r="W423" s="8">
        <f>IFERROR(IF(INDEX('11.5_Outliers-Other_recovery'!$N$5:$N$500,MATCH($F423,'11.5_Outliers-Other_recovery'!$F$5:$F$500,0))&lt;&gt;"N",
INDEX('11.5_Outliers-Other_recovery'!K$5:K$500,MATCH($F423,'11.5_Outliers-Other_recovery'!$F$5:$F$500,0)),""),"")</f>
        <v>2012</v>
      </c>
      <c r="X423" s="14" t="str">
        <f>IFERROR(IF(INDEX('11.5_Outliers-Other_recovery'!$N$5:$N$500,MATCH($F423,'11.5_Outliers-Other_recovery'!$F$5:$F$500,0))&lt;&gt;"N",
INDEX('11.5_Outliers-Other_recovery'!L$5:L$500,MATCH($F423,'11.5_Outliers-Other_recovery'!$F$5:$F$500,0)),""),"")</f>
        <v>UNSD_088</v>
      </c>
      <c r="Y423" s="14">
        <f>IFERROR(IF(INDEX('11.4_Outliers-Formal_dry_recy'!$N$5:$N$500,MATCH($F423,'11.4_Outliers-Formal_dry_recy'!$F$5:$F$500,0))&lt;&gt;"N",
INDEX('11.4_Outliers-Formal_dry_recy'!J$5:J$500,MATCH($F423,'11.4_Outliers-Formal_dry_recy'!$F$5:$F$500,0)),""),"")</f>
        <v>0</v>
      </c>
      <c r="Z423" s="8">
        <f>IFERROR(IF(INDEX('11.4_Outliers-Formal_dry_recy'!$N$5:$N$500,MATCH($F423,'11.4_Outliers-Formal_dry_recy'!$F$5:$F$500,0))&lt;&gt;"N",
INDEX('11.4_Outliers-Formal_dry_recy'!K$5:K$500,MATCH($F423,'11.4_Outliers-Formal_dry_recy'!$F$5:$F$500,0)),""),"")</f>
        <v>2012</v>
      </c>
      <c r="AA423" s="14" t="str">
        <f>IFERROR(IF(INDEX('11.4_Outliers-Formal_dry_recy'!$N$5:$N$500,MATCH($F423,'11.4_Outliers-Formal_dry_recy'!$F$5:$F$500,0))&lt;&gt;"N",
INDEX('11.4_Outliers-Formal_dry_recy'!L$5:L$500,MATCH($F423,'11.4_Outliers-Formal_dry_recy'!$F$5:$F$500,0)),""),"")</f>
        <v>UNSD_088</v>
      </c>
      <c r="AB423" s="14">
        <f>IFERROR(IF(INDEX('11.6_Outliers-Incineration'!$N$5:$N$500,MATCH($F423,'11.6_Outliers-Incineration'!$F$5:$F$500,0))&lt;&gt;"N",
INDEX('11.6_Outliers-Incineration'!J$5:J$500,MATCH($F423,'11.6_Outliers-Incineration'!$F$5:$F$500,0)),""),"")</f>
        <v>0</v>
      </c>
      <c r="AC423" s="8">
        <f>IFERROR(IF(INDEX('11.6_Outliers-Incineration'!$N$5:$N$500,MATCH($F423,'11.6_Outliers-Incineration'!$F$5:$F$500,0))&lt;&gt;"N",
INDEX('11.6_Outliers-Incineration'!K$5:K$500,MATCH($F423,'11.6_Outliers-Incineration'!$F$5:$F$500,0)),""),"")</f>
        <v>2012</v>
      </c>
      <c r="AD423" s="14" t="str">
        <f>IFERROR(IF(INDEX('11.6_Outliers-Incineration'!$N$5:$N$500,MATCH($F423,'11.6_Outliers-Incineration'!$F$5:$F$500,0))&lt;&gt;"N",
INDEX('11.6_Outliers-Incineration'!L$5:L$500,MATCH($F423,'11.6_Outliers-Incineration'!$F$5:$F$500,0)),""),"")</f>
        <v>UNSD_088</v>
      </c>
      <c r="AE423" s="14">
        <v>100</v>
      </c>
      <c r="AF423" s="8">
        <v>2012</v>
      </c>
      <c r="AG423" s="14" t="s">
        <v>2062</v>
      </c>
      <c r="AI423" s="5"/>
      <c r="AJ423" s="5" t="s">
        <v>1569</v>
      </c>
      <c r="AK423" s="5">
        <f t="shared" si="6"/>
        <v>6</v>
      </c>
    </row>
    <row r="424" spans="1:37" x14ac:dyDescent="0.25">
      <c r="A424" s="5" t="s">
        <v>2064</v>
      </c>
      <c r="B424" s="5" t="s">
        <v>1527</v>
      </c>
      <c r="C424" s="5" t="s">
        <v>1716</v>
      </c>
      <c r="D424" s="5" t="s">
        <v>620</v>
      </c>
      <c r="E424" s="5" t="s">
        <v>2188</v>
      </c>
      <c r="F424" s="5" t="s">
        <v>2273</v>
      </c>
      <c r="G424" s="5">
        <v>1</v>
      </c>
      <c r="H424" s="5">
        <v>2</v>
      </c>
      <c r="I424" s="5" t="s">
        <v>2374</v>
      </c>
      <c r="J424" s="13" t="str">
        <f>IFERROR(IF(INDEX('11.1_Outliers-Generation'!$N$5:$N$500,MATCH($F424,'11.1_Outliers-Generation'!$F$5:$F$500,0))&lt;&gt;"N",
INDEX('11.1_Outliers-Generation'!J$5:J$500,MATCH($F424,'11.1_Outliers-Generation'!$F$5:$F$500,0)),""),"")</f>
        <v/>
      </c>
      <c r="K424" s="8" t="str">
        <f>IFERROR(IF(INDEX('11.1_Outliers-Generation'!$N$5:$N$500,MATCH($F424,'11.1_Outliers-Generation'!$F$5:$F$500,0))&lt;&gt;"N",
INDEX('11.1_Outliers-Generation'!K$5:K$500,MATCH($F424,'11.1_Outliers-Generation'!$F$5:$F$500,0)),""),"")</f>
        <v/>
      </c>
      <c r="L424" s="13" t="str">
        <f>IFERROR(IF(INDEX('11.1_Outliers-Generation'!$N$5:$N$500,MATCH($F424,'11.1_Outliers-Generation'!$F$5:$F$500,0))&lt;&gt;"N",
INDEX('11.1_Outliers-Generation'!L$5:L$500,MATCH($F424,'11.1_Outliers-Generation'!$F$5:$F$500,0)),""),"")</f>
        <v/>
      </c>
      <c r="M424" s="14">
        <f>IFERROR(IF(INDEX('11.2_Outliers-Collection_cov'!$N$5:$N$500,MATCH($F424,'11.2_Outliers-Collection_cov'!$F$5:$F$500,0))&lt;&gt;"N",
INDEX('11.2_Outliers-Collection_cov'!J$5:J$500,MATCH($F424,'11.2_Outliers-Collection_cov'!$F$5:$F$500,0)),""),"")</f>
        <v>30</v>
      </c>
      <c r="N424" s="8">
        <f>IFERROR(IF(INDEX('11.2_Outliers-Collection_cov'!$N$5:$N$500,MATCH($F424,'11.2_Outliers-Collection_cov'!$F$5:$F$500,0))&lt;&gt;"N",
INDEX('11.2_Outliers-Collection_cov'!K$5:K$500,MATCH($F424,'11.2_Outliers-Collection_cov'!$F$5:$F$500,0)),""),"")</f>
        <v>2012</v>
      </c>
      <c r="O424" s="13" t="str">
        <f>IFERROR(IF(INDEX('11.2_Outliers-Collection_cov'!$N$5:$N$500,MATCH($F424,'11.2_Outliers-Collection_cov'!$F$5:$F$500,0))&lt;&gt;"N",
INDEX('11.2_Outliers-Collection_cov'!L$5:L$500,MATCH($F424,'11.2_Outliers-Collection_cov'!$F$5:$F$500,0)),""),"")</f>
        <v>UNSD_090</v>
      </c>
      <c r="P424" s="14" t="str">
        <f>IFERROR(IF(INDEX('11.3_Outliers-Plastic'!$N$5:$N$500,MATCH($F424,'11.3_Outliers-Plastic'!$F$5:$F$500,0))&lt;&gt;"N",
INDEX('11.3_Outliers-Plastic'!J$5:J$500,MATCH($F424,'11.3_Outliers-Plastic'!$F$5:$F$500,0)),""),"")</f>
        <v/>
      </c>
      <c r="Q424" s="8" t="str">
        <f>IFERROR(IF(INDEX('11.3_Outliers-Plastic'!$N$5:$N$500,MATCH($F424,'11.3_Outliers-Plastic'!$F$5:$F$500,0))&lt;&gt;"N",
INDEX('11.3_Outliers-Plastic'!K$5:K$500,MATCH($F424,'11.3_Outliers-Plastic'!$F$5:$F$500,0)),""),"")</f>
        <v/>
      </c>
      <c r="R424" s="14" t="str">
        <f>IFERROR(IF(INDEX('11.3_Outliers-Plastic'!$N$5:$N$500,MATCH($F424,'11.3_Outliers-Plastic'!$F$5:$F$500,0))&lt;&gt;"N",
INDEX('11.3_Outliers-Plastic'!L$5:L$500,MATCH($F424,'11.3_Outliers-Plastic'!$F$5:$F$500,0)),""),"")</f>
        <v/>
      </c>
      <c r="S424" s="12"/>
      <c r="T424" s="5"/>
      <c r="U424" s="5" t="s">
        <v>1569</v>
      </c>
      <c r="V424" s="14" t="str">
        <f>IFERROR(IF(INDEX('11.5_Outliers-Other_recovery'!$N$5:$N$500,MATCH($F424,'11.5_Outliers-Other_recovery'!$F$5:$F$500,0))&lt;&gt;"N",
INDEX('11.5_Outliers-Other_recovery'!J$5:J$500,MATCH($F424,'11.5_Outliers-Other_recovery'!$F$5:$F$500,0)),""),"")</f>
        <v/>
      </c>
      <c r="W424" s="8" t="str">
        <f>IFERROR(IF(INDEX('11.5_Outliers-Other_recovery'!$N$5:$N$500,MATCH($F424,'11.5_Outliers-Other_recovery'!$F$5:$F$500,0))&lt;&gt;"N",
INDEX('11.5_Outliers-Other_recovery'!K$5:K$500,MATCH($F424,'11.5_Outliers-Other_recovery'!$F$5:$F$500,0)),""),"")</f>
        <v/>
      </c>
      <c r="X424" s="14" t="str">
        <f>IFERROR(IF(INDEX('11.5_Outliers-Other_recovery'!$N$5:$N$500,MATCH($F424,'11.5_Outliers-Other_recovery'!$F$5:$F$500,0))&lt;&gt;"N",
INDEX('11.5_Outliers-Other_recovery'!L$5:L$500,MATCH($F424,'11.5_Outliers-Other_recovery'!$F$5:$F$500,0)),""),"")</f>
        <v/>
      </c>
      <c r="Y424" s="14" t="str">
        <f>IFERROR(IF(INDEX('11.4_Outliers-Formal_dry_recy'!$N$5:$N$500,MATCH($F424,'11.4_Outliers-Formal_dry_recy'!$F$5:$F$500,0))&lt;&gt;"N",
INDEX('11.4_Outliers-Formal_dry_recy'!J$5:J$500,MATCH($F424,'11.4_Outliers-Formal_dry_recy'!$F$5:$F$500,0)),""),"")</f>
        <v/>
      </c>
      <c r="Z424" s="8" t="str">
        <f>IFERROR(IF(INDEX('11.4_Outliers-Formal_dry_recy'!$N$5:$N$500,MATCH($F424,'11.4_Outliers-Formal_dry_recy'!$F$5:$F$500,0))&lt;&gt;"N",
INDEX('11.4_Outliers-Formal_dry_recy'!K$5:K$500,MATCH($F424,'11.4_Outliers-Formal_dry_recy'!$F$5:$F$500,0)),""),"")</f>
        <v/>
      </c>
      <c r="AA424" s="14" t="str">
        <f>IFERROR(IF(INDEX('11.4_Outliers-Formal_dry_recy'!$N$5:$N$500,MATCH($F424,'11.4_Outliers-Formal_dry_recy'!$F$5:$F$500,0))&lt;&gt;"N",
INDEX('11.4_Outliers-Formal_dry_recy'!L$5:L$500,MATCH($F424,'11.4_Outliers-Formal_dry_recy'!$F$5:$F$500,0)),""),"")</f>
        <v/>
      </c>
      <c r="AB424" s="14" t="str">
        <f>IFERROR(IF(INDEX('11.6_Outliers-Incineration'!$N$5:$N$500,MATCH($F424,'11.6_Outliers-Incineration'!$F$5:$F$500,0))&lt;&gt;"N",
INDEX('11.6_Outliers-Incineration'!J$5:J$500,MATCH($F424,'11.6_Outliers-Incineration'!$F$5:$F$500,0)),""),"")</f>
        <v/>
      </c>
      <c r="AC424" s="8" t="str">
        <f>IFERROR(IF(INDEX('11.6_Outliers-Incineration'!$N$5:$N$500,MATCH($F424,'11.6_Outliers-Incineration'!$F$5:$F$500,0))&lt;&gt;"N",
INDEX('11.6_Outliers-Incineration'!K$5:K$500,MATCH($F424,'11.6_Outliers-Incineration'!$F$5:$F$500,0)),""),"")</f>
        <v/>
      </c>
      <c r="AD424" s="14" t="str">
        <f>IFERROR(IF(INDEX('11.6_Outliers-Incineration'!$N$5:$N$500,MATCH($F424,'11.6_Outliers-Incineration'!$F$5:$F$500,0))&lt;&gt;"N",
INDEX('11.6_Outliers-Incineration'!L$5:L$500,MATCH($F424,'11.6_Outliers-Incineration'!$F$5:$F$500,0)),""),"")</f>
        <v/>
      </c>
      <c r="AE424" s="14" t="s">
        <v>1569</v>
      </c>
      <c r="AF424" s="8" t="s">
        <v>1569</v>
      </c>
      <c r="AG424" s="14" t="s">
        <v>1569</v>
      </c>
      <c r="AI424" s="5"/>
      <c r="AJ424" s="5" t="s">
        <v>1569</v>
      </c>
      <c r="AK424" s="5">
        <f t="shared" si="6"/>
        <v>1</v>
      </c>
    </row>
    <row r="425" spans="1:37" x14ac:dyDescent="0.25">
      <c r="A425" s="5" t="s">
        <v>2065</v>
      </c>
      <c r="B425" s="5" t="s">
        <v>1528</v>
      </c>
      <c r="C425" s="5" t="s">
        <v>1717</v>
      </c>
      <c r="D425" s="5" t="s">
        <v>35</v>
      </c>
      <c r="E425" s="5" t="s">
        <v>2189</v>
      </c>
      <c r="F425" s="5" t="s">
        <v>2274</v>
      </c>
      <c r="G425" s="5">
        <v>1</v>
      </c>
      <c r="H425" s="5">
        <v>1</v>
      </c>
      <c r="I425" s="5" t="s">
        <v>2375</v>
      </c>
      <c r="J425" s="13">
        <f>IFERROR(IF(INDEX('11.1_Outliers-Generation'!$N$5:$N$500,MATCH($F425,'11.1_Outliers-Generation'!$F$5:$F$500,0))&lt;&gt;"N",
INDEX('11.1_Outliers-Generation'!J$5:J$500,MATCH($F425,'11.1_Outliers-Generation'!$F$5:$F$500,0)),""),"")</f>
        <v>1.1962011856177615</v>
      </c>
      <c r="K425" s="8">
        <f>IFERROR(IF(INDEX('11.1_Outliers-Generation'!$N$5:$N$500,MATCH($F425,'11.1_Outliers-Generation'!$F$5:$F$500,0))&lt;&gt;"N",
INDEX('11.1_Outliers-Generation'!K$5:K$500,MATCH($F425,'11.1_Outliers-Generation'!$F$5:$F$500,0)),""),"")</f>
        <v>2019</v>
      </c>
      <c r="L425" s="13" t="str">
        <f>IFERROR(IF(INDEX('11.1_Outliers-Generation'!$N$5:$N$500,MATCH($F425,'11.1_Outliers-Generation'!$F$5:$F$500,0))&lt;&gt;"N",
INDEX('11.1_Outliers-Generation'!L$5:L$500,MATCH($F425,'11.1_Outliers-Generation'!$F$5:$F$500,0)),""),"")</f>
        <v>UNSD_091</v>
      </c>
      <c r="M425" s="14">
        <f>IFERROR(IF(INDEX('11.2_Outliers-Collection_cov'!$N$5:$N$500,MATCH($F425,'11.2_Outliers-Collection_cov'!$F$5:$F$500,0))&lt;&gt;"N",
INDEX('11.2_Outliers-Collection_cov'!J$5:J$500,MATCH($F425,'11.2_Outliers-Collection_cov'!$F$5:$F$500,0)),""),"")</f>
        <v>100</v>
      </c>
      <c r="N425" s="8">
        <f>IFERROR(IF(INDEX('11.2_Outliers-Collection_cov'!$N$5:$N$500,MATCH($F425,'11.2_Outliers-Collection_cov'!$F$5:$F$500,0))&lt;&gt;"N",
INDEX('11.2_Outliers-Collection_cov'!K$5:K$500,MATCH($F425,'11.2_Outliers-Collection_cov'!$F$5:$F$500,0)),""),"")</f>
        <v>2019</v>
      </c>
      <c r="O425" s="13" t="str">
        <f>IFERROR(IF(INDEX('11.2_Outliers-Collection_cov'!$N$5:$N$500,MATCH($F425,'11.2_Outliers-Collection_cov'!$F$5:$F$500,0))&lt;&gt;"N",
INDEX('11.2_Outliers-Collection_cov'!L$5:L$500,MATCH($F425,'11.2_Outliers-Collection_cov'!$F$5:$F$500,0)),""),"")</f>
        <v>UNSD_091</v>
      </c>
      <c r="P425" s="14" t="str">
        <f>IFERROR(IF(INDEX('11.3_Outliers-Plastic'!$N$5:$N$500,MATCH($F425,'11.3_Outliers-Plastic'!$F$5:$F$500,0))&lt;&gt;"N",
INDEX('11.3_Outliers-Plastic'!J$5:J$500,MATCH($F425,'11.3_Outliers-Plastic'!$F$5:$F$500,0)),""),"")</f>
        <v/>
      </c>
      <c r="Q425" s="8" t="str">
        <f>IFERROR(IF(INDEX('11.3_Outliers-Plastic'!$N$5:$N$500,MATCH($F425,'11.3_Outliers-Plastic'!$F$5:$F$500,0))&lt;&gt;"N",
INDEX('11.3_Outliers-Plastic'!K$5:K$500,MATCH($F425,'11.3_Outliers-Plastic'!$F$5:$F$500,0)),""),"")</f>
        <v/>
      </c>
      <c r="R425" s="14" t="str">
        <f>IFERROR(IF(INDEX('11.3_Outliers-Plastic'!$N$5:$N$500,MATCH($F425,'11.3_Outliers-Plastic'!$F$5:$F$500,0))&lt;&gt;"N",
INDEX('11.3_Outliers-Plastic'!L$5:L$500,MATCH($F425,'11.3_Outliers-Plastic'!$F$5:$F$500,0)),""),"")</f>
        <v/>
      </c>
      <c r="S425" s="12"/>
      <c r="T425" s="5"/>
      <c r="U425" s="5" t="s">
        <v>1569</v>
      </c>
      <c r="V425" s="14">
        <f>IFERROR(IF(INDEX('11.5_Outliers-Other_recovery'!$N$5:$N$500,MATCH($F425,'11.5_Outliers-Other_recovery'!$F$5:$F$500,0))&lt;&gt;"N",
INDEX('11.5_Outliers-Other_recovery'!J$5:J$500,MATCH($F425,'11.5_Outliers-Other_recovery'!$F$5:$F$500,0)),""),"")</f>
        <v>33.840591296666176</v>
      </c>
      <c r="W425" s="8">
        <f>IFERROR(IF(INDEX('11.5_Outliers-Other_recovery'!$N$5:$N$500,MATCH($F425,'11.5_Outliers-Other_recovery'!$F$5:$F$500,0))&lt;&gt;"N",
INDEX('11.5_Outliers-Other_recovery'!K$5:K$500,MATCH($F425,'11.5_Outliers-Other_recovery'!$F$5:$F$500,0)),""),"")</f>
        <v>2019</v>
      </c>
      <c r="X425" s="14" t="str">
        <f>IFERROR(IF(INDEX('11.5_Outliers-Other_recovery'!$N$5:$N$500,MATCH($F425,'11.5_Outliers-Other_recovery'!$F$5:$F$500,0))&lt;&gt;"N",
INDEX('11.5_Outliers-Other_recovery'!L$5:L$500,MATCH($F425,'11.5_Outliers-Other_recovery'!$F$5:$F$500,0)),""),"")</f>
        <v>UNSD_091</v>
      </c>
      <c r="Y425" s="14">
        <f>IFERROR(IF(INDEX('11.4_Outliers-Formal_dry_recy'!$N$5:$N$500,MATCH($F425,'11.4_Outliers-Formal_dry_recy'!$F$5:$F$500,0))&lt;&gt;"N",
INDEX('11.4_Outliers-Formal_dry_recy'!J$5:J$500,MATCH($F425,'11.4_Outliers-Formal_dry_recy'!$F$5:$F$500,0)),""),"")</f>
        <v>19.030738082606966</v>
      </c>
      <c r="Z425" s="8">
        <f>IFERROR(IF(INDEX('11.4_Outliers-Formal_dry_recy'!$N$5:$N$500,MATCH($F425,'11.4_Outliers-Formal_dry_recy'!$F$5:$F$500,0))&lt;&gt;"N",
INDEX('11.4_Outliers-Formal_dry_recy'!K$5:K$500,MATCH($F425,'11.4_Outliers-Formal_dry_recy'!$F$5:$F$500,0)),""),"")</f>
        <v>2019</v>
      </c>
      <c r="AA425" s="14" t="str">
        <f>IFERROR(IF(INDEX('11.4_Outliers-Formal_dry_recy'!$N$5:$N$500,MATCH($F425,'11.4_Outliers-Formal_dry_recy'!$F$5:$F$500,0))&lt;&gt;"N",
INDEX('11.4_Outliers-Formal_dry_recy'!L$5:L$500,MATCH($F425,'11.4_Outliers-Formal_dry_recy'!$F$5:$F$500,0)),""),"")</f>
        <v>UNSD_091</v>
      </c>
      <c r="AB425" s="14">
        <f>IFERROR(IF(INDEX('11.6_Outliers-Incineration'!$N$5:$N$500,MATCH($F425,'11.6_Outliers-Incineration'!$F$5:$F$500,0))&lt;&gt;"N",
INDEX('11.6_Outliers-Incineration'!J$5:J$500,MATCH($F425,'11.6_Outliers-Incineration'!$F$5:$F$500,0)),""),"")</f>
        <v>47.128672881671513</v>
      </c>
      <c r="AC425" s="8">
        <f>IFERROR(IF(INDEX('11.6_Outliers-Incineration'!$N$5:$N$500,MATCH($F425,'11.6_Outliers-Incineration'!$F$5:$F$500,0))&lt;&gt;"N",
INDEX('11.6_Outliers-Incineration'!K$5:K$500,MATCH($F425,'11.6_Outliers-Incineration'!$F$5:$F$500,0)),""),"")</f>
        <v>2019</v>
      </c>
      <c r="AD425" s="14" t="str">
        <f>IFERROR(IF(INDEX('11.6_Outliers-Incineration'!$N$5:$N$500,MATCH($F425,'11.6_Outliers-Incineration'!$F$5:$F$500,0))&lt;&gt;"N",
INDEX('11.6_Outliers-Incineration'!L$5:L$500,MATCH($F425,'11.6_Outliers-Incineration'!$F$5:$F$500,0)),""),"")</f>
        <v>UNSD_091</v>
      </c>
      <c r="AE425" s="14" t="s">
        <v>1569</v>
      </c>
      <c r="AF425" s="8" t="s">
        <v>1569</v>
      </c>
      <c r="AG425" s="14" t="s">
        <v>1569</v>
      </c>
      <c r="AI425" s="5"/>
      <c r="AJ425" s="5" t="s">
        <v>1569</v>
      </c>
      <c r="AK425" s="5">
        <f t="shared" si="6"/>
        <v>5</v>
      </c>
    </row>
    <row r="426" spans="1:37" x14ac:dyDescent="0.25">
      <c r="A426" s="5" t="s">
        <v>2974</v>
      </c>
      <c r="B426" s="5" t="s">
        <v>1224</v>
      </c>
      <c r="C426" s="5" t="s">
        <v>1223</v>
      </c>
      <c r="D426" s="5" t="s">
        <v>1038</v>
      </c>
      <c r="E426" s="5" t="s">
        <v>2980</v>
      </c>
      <c r="F426" s="5" t="s">
        <v>2987</v>
      </c>
      <c r="G426" s="5">
        <v>2</v>
      </c>
      <c r="H426" s="5">
        <v>3</v>
      </c>
      <c r="I426" s="5" t="s">
        <v>2993</v>
      </c>
      <c r="J426" s="13" t="str">
        <f>IFERROR(IF(INDEX('11.1_Outliers-Generation'!$N$5:$N$500,MATCH($F426,'11.1_Outliers-Generation'!$F$5:$F$500,0))&lt;&gt;"N",
INDEX('11.1_Outliers-Generation'!J$5:J$500,MATCH($F426,'11.1_Outliers-Generation'!$F$5:$F$500,0)),""),"")</f>
        <v/>
      </c>
      <c r="K426" s="8" t="str">
        <f>IFERROR(IF(INDEX('11.1_Outliers-Generation'!$N$5:$N$500,MATCH($F426,'11.1_Outliers-Generation'!$F$5:$F$500,0))&lt;&gt;"N",
INDEX('11.1_Outliers-Generation'!K$5:K$500,MATCH($F426,'11.1_Outliers-Generation'!$F$5:$F$500,0)),""),"")</f>
        <v/>
      </c>
      <c r="L426" s="13" t="str">
        <f>IFERROR(IF(INDEX('11.1_Outliers-Generation'!$N$5:$N$500,MATCH($F426,'11.1_Outliers-Generation'!$F$5:$F$500,0))&lt;&gt;"N",
INDEX('11.1_Outliers-Generation'!L$5:L$500,MATCH($F426,'11.1_Outliers-Generation'!$F$5:$F$500,0)),""),"")</f>
        <v/>
      </c>
      <c r="M426" s="14" t="str">
        <f>IFERROR(IF(INDEX('11.2_Outliers-Collection_cov'!$N$5:$N$500,MATCH($F426,'11.2_Outliers-Collection_cov'!$F$5:$F$500,0))&lt;&gt;"N",
INDEX('11.2_Outliers-Collection_cov'!J$5:J$500,MATCH($F426,'11.2_Outliers-Collection_cov'!$F$5:$F$500,0)),""),"")</f>
        <v/>
      </c>
      <c r="N426" s="8" t="str">
        <f>IFERROR(IF(INDEX('11.2_Outliers-Collection_cov'!$N$5:$N$500,MATCH($F426,'11.2_Outliers-Collection_cov'!$F$5:$F$500,0))&lt;&gt;"N",
INDEX('11.2_Outliers-Collection_cov'!K$5:K$500,MATCH($F426,'11.2_Outliers-Collection_cov'!$F$5:$F$500,0)),""),"")</f>
        <v/>
      </c>
      <c r="O426" s="13" t="str">
        <f>IFERROR(IF(INDEX('11.2_Outliers-Collection_cov'!$N$5:$N$500,MATCH($F426,'11.2_Outliers-Collection_cov'!$F$5:$F$500,0))&lt;&gt;"N",
INDEX('11.2_Outliers-Collection_cov'!L$5:L$500,MATCH($F426,'11.2_Outliers-Collection_cov'!$F$5:$F$500,0)),""),"")</f>
        <v/>
      </c>
      <c r="P426" s="14" t="str">
        <f>IFERROR(IF(INDEX('11.3_Outliers-Plastic'!$N$5:$N$500,MATCH($F426,'11.3_Outliers-Plastic'!$F$5:$F$500,0))&lt;&gt;"N",
INDEX('11.3_Outliers-Plastic'!J$5:J$500,MATCH($F426,'11.3_Outliers-Plastic'!$F$5:$F$500,0)),""),"")</f>
        <v/>
      </c>
      <c r="Q426" s="8" t="str">
        <f>IFERROR(IF(INDEX('11.3_Outliers-Plastic'!$N$5:$N$500,MATCH($F426,'11.3_Outliers-Plastic'!$F$5:$F$500,0))&lt;&gt;"N",
INDEX('11.3_Outliers-Plastic'!K$5:K$500,MATCH($F426,'11.3_Outliers-Plastic'!$F$5:$F$500,0)),""),"")</f>
        <v/>
      </c>
      <c r="R426" s="14" t="str">
        <f>IFERROR(IF(INDEX('11.3_Outliers-Plastic'!$N$5:$N$500,MATCH($F426,'11.3_Outliers-Plastic'!$F$5:$F$500,0))&lt;&gt;"N",
INDEX('11.3_Outliers-Plastic'!L$5:L$500,MATCH($F426,'11.3_Outliers-Plastic'!$F$5:$F$500,0)),""),"")</f>
        <v/>
      </c>
      <c r="S426" s="12"/>
      <c r="T426" s="5"/>
      <c r="U426" s="5" t="s">
        <v>1569</v>
      </c>
      <c r="V426" s="14">
        <f>IFERROR(IF(INDEX('11.5_Outliers-Other_recovery'!$N$5:$N$500,MATCH($F426,'11.5_Outliers-Other_recovery'!$F$5:$F$500,0))&lt;&gt;"N",
INDEX('11.5_Outliers-Other_recovery'!J$5:J$500,MATCH($F426,'11.5_Outliers-Other_recovery'!$F$5:$F$500,0)),""),"")</f>
        <v>0</v>
      </c>
      <c r="W426" s="8">
        <f>IFERROR(IF(INDEX('11.5_Outliers-Other_recovery'!$N$5:$N$500,MATCH($F426,'11.5_Outliers-Other_recovery'!$F$5:$F$500,0))&lt;&gt;"N",
INDEX('11.5_Outliers-Other_recovery'!K$5:K$500,MATCH($F426,'11.5_Outliers-Other_recovery'!$F$5:$F$500,0)),""),"")</f>
        <v>2019</v>
      </c>
      <c r="X426" s="14" t="str">
        <f>IFERROR(IF(INDEX('11.5_Outliers-Other_recovery'!$N$5:$N$500,MATCH($F426,'11.5_Outliers-Other_recovery'!$F$5:$F$500,0))&lt;&gt;"N",
INDEX('11.5_Outliers-Other_recovery'!L$5:L$500,MATCH($F426,'11.5_Outliers-Other_recovery'!$F$5:$F$500,0)),""),"")</f>
        <v>UNSD_094</v>
      </c>
      <c r="Y426" s="14">
        <f>IFERROR(IF(INDEX('11.4_Outliers-Formal_dry_recy'!$N$5:$N$500,MATCH($F426,'11.4_Outliers-Formal_dry_recy'!$F$5:$F$500,0))&lt;&gt;"N",
INDEX('11.4_Outliers-Formal_dry_recy'!J$5:J$500,MATCH($F426,'11.4_Outliers-Formal_dry_recy'!$F$5:$F$500,0)),""),"")</f>
        <v>0</v>
      </c>
      <c r="Z426" s="8">
        <f>IFERROR(IF(INDEX('11.4_Outliers-Formal_dry_recy'!$N$5:$N$500,MATCH($F426,'11.4_Outliers-Formal_dry_recy'!$F$5:$F$500,0))&lt;&gt;"N",
INDEX('11.4_Outliers-Formal_dry_recy'!K$5:K$500,MATCH($F426,'11.4_Outliers-Formal_dry_recy'!$F$5:$F$500,0)),""),"")</f>
        <v>2019</v>
      </c>
      <c r="AA426" s="14" t="str">
        <f>IFERROR(IF(INDEX('11.4_Outliers-Formal_dry_recy'!$N$5:$N$500,MATCH($F426,'11.4_Outliers-Formal_dry_recy'!$F$5:$F$500,0))&lt;&gt;"N",
INDEX('11.4_Outliers-Formal_dry_recy'!L$5:L$500,MATCH($F426,'11.4_Outliers-Formal_dry_recy'!$F$5:$F$500,0)),""),"")</f>
        <v>UNSD_094</v>
      </c>
      <c r="AB426" s="14">
        <f>IFERROR(IF(INDEX('11.6_Outliers-Incineration'!$N$5:$N$500,MATCH($F426,'11.6_Outliers-Incineration'!$F$5:$F$500,0))&lt;&gt;"N",
INDEX('11.6_Outliers-Incineration'!J$5:J$500,MATCH($F426,'11.6_Outliers-Incineration'!$F$5:$F$500,0)),""),"")</f>
        <v>0</v>
      </c>
      <c r="AC426" s="8">
        <f>IFERROR(IF(INDEX('11.6_Outliers-Incineration'!$N$5:$N$500,MATCH($F426,'11.6_Outliers-Incineration'!$F$5:$F$500,0))&lt;&gt;"N",
INDEX('11.6_Outliers-Incineration'!K$5:K$500,MATCH($F426,'11.6_Outliers-Incineration'!$F$5:$F$500,0)),""),"")</f>
        <v>2019</v>
      </c>
      <c r="AD426" s="14" t="str">
        <f>IFERROR(IF(INDEX('11.6_Outliers-Incineration'!$N$5:$N$500,MATCH($F426,'11.6_Outliers-Incineration'!$F$5:$F$500,0))&lt;&gt;"N",
INDEX('11.6_Outliers-Incineration'!L$5:L$500,MATCH($F426,'11.6_Outliers-Incineration'!$F$5:$F$500,0)),""),"")</f>
        <v>UNSD_094</v>
      </c>
      <c r="AE426" s="14" t="s">
        <v>1569</v>
      </c>
      <c r="AF426" s="8" t="s">
        <v>1569</v>
      </c>
      <c r="AG426" s="14" t="s">
        <v>1569</v>
      </c>
      <c r="AI426" s="5"/>
      <c r="AJ426" s="5" t="s">
        <v>1569</v>
      </c>
      <c r="AK426" s="5">
        <f t="shared" si="6"/>
        <v>3</v>
      </c>
    </row>
    <row r="427" spans="1:37" x14ac:dyDescent="0.25">
      <c r="A427" s="5" t="s">
        <v>2067</v>
      </c>
      <c r="B427" s="5" t="s">
        <v>1477</v>
      </c>
      <c r="C427" s="5" t="s">
        <v>1479</v>
      </c>
      <c r="D427" s="5" t="s">
        <v>1038</v>
      </c>
      <c r="E427" s="5" t="s">
        <v>2190</v>
      </c>
      <c r="F427" s="5" t="s">
        <v>2275</v>
      </c>
      <c r="G427" s="5">
        <v>1</v>
      </c>
      <c r="H427" s="5">
        <v>2</v>
      </c>
      <c r="I427" s="5" t="s">
        <v>2377</v>
      </c>
      <c r="J427" s="13" t="str">
        <f>IFERROR(IF(INDEX('11.1_Outliers-Generation'!$N$5:$N$500,MATCH($F427,'11.1_Outliers-Generation'!$F$5:$F$500,0))&lt;&gt;"N",
INDEX('11.1_Outliers-Generation'!J$5:J$500,MATCH($F427,'11.1_Outliers-Generation'!$F$5:$F$500,0)),""),"")</f>
        <v/>
      </c>
      <c r="K427" s="8" t="str">
        <f>IFERROR(IF(INDEX('11.1_Outliers-Generation'!$N$5:$N$500,MATCH($F427,'11.1_Outliers-Generation'!$F$5:$F$500,0))&lt;&gt;"N",
INDEX('11.1_Outliers-Generation'!K$5:K$500,MATCH($F427,'11.1_Outliers-Generation'!$F$5:$F$500,0)),""),"")</f>
        <v/>
      </c>
      <c r="L427" s="13" t="str">
        <f>IFERROR(IF(INDEX('11.1_Outliers-Generation'!$N$5:$N$500,MATCH($F427,'11.1_Outliers-Generation'!$F$5:$F$500,0))&lt;&gt;"N",
INDEX('11.1_Outliers-Generation'!L$5:L$500,MATCH($F427,'11.1_Outliers-Generation'!$F$5:$F$500,0)),""),"")</f>
        <v/>
      </c>
      <c r="M427" s="14" t="str">
        <f>IFERROR(IF(INDEX('11.2_Outliers-Collection_cov'!$N$5:$N$500,MATCH($F427,'11.2_Outliers-Collection_cov'!$F$5:$F$500,0))&lt;&gt;"N",
INDEX('11.2_Outliers-Collection_cov'!J$5:J$500,MATCH($F427,'11.2_Outliers-Collection_cov'!$F$5:$F$500,0)),""),"")</f>
        <v/>
      </c>
      <c r="N427" s="8" t="str">
        <f>IFERROR(IF(INDEX('11.2_Outliers-Collection_cov'!$N$5:$N$500,MATCH($F427,'11.2_Outliers-Collection_cov'!$F$5:$F$500,0))&lt;&gt;"N",
INDEX('11.2_Outliers-Collection_cov'!K$5:K$500,MATCH($F427,'11.2_Outliers-Collection_cov'!$F$5:$F$500,0)),""),"")</f>
        <v/>
      </c>
      <c r="O427" s="13" t="str">
        <f>IFERROR(IF(INDEX('11.2_Outliers-Collection_cov'!$N$5:$N$500,MATCH($F427,'11.2_Outliers-Collection_cov'!$F$5:$F$500,0))&lt;&gt;"N",
INDEX('11.2_Outliers-Collection_cov'!L$5:L$500,MATCH($F427,'11.2_Outliers-Collection_cov'!$F$5:$F$500,0)),""),"")</f>
        <v/>
      </c>
      <c r="P427" s="14" t="str">
        <f>IFERROR(IF(INDEX('11.3_Outliers-Plastic'!$N$5:$N$500,MATCH($F427,'11.3_Outliers-Plastic'!$F$5:$F$500,0))&lt;&gt;"N",
INDEX('11.3_Outliers-Plastic'!J$5:J$500,MATCH($F427,'11.3_Outliers-Plastic'!$F$5:$F$500,0)),""),"")</f>
        <v/>
      </c>
      <c r="Q427" s="8" t="str">
        <f>IFERROR(IF(INDEX('11.3_Outliers-Plastic'!$N$5:$N$500,MATCH($F427,'11.3_Outliers-Plastic'!$F$5:$F$500,0))&lt;&gt;"N",
INDEX('11.3_Outliers-Plastic'!K$5:K$500,MATCH($F427,'11.3_Outliers-Plastic'!$F$5:$F$500,0)),""),"")</f>
        <v/>
      </c>
      <c r="R427" s="14" t="str">
        <f>IFERROR(IF(INDEX('11.3_Outliers-Plastic'!$N$5:$N$500,MATCH($F427,'11.3_Outliers-Plastic'!$F$5:$F$500,0))&lt;&gt;"N",
INDEX('11.3_Outliers-Plastic'!L$5:L$500,MATCH($F427,'11.3_Outliers-Plastic'!$F$5:$F$500,0)),""),"")</f>
        <v/>
      </c>
      <c r="S427" s="12"/>
      <c r="T427" s="5"/>
      <c r="U427" s="5" t="s">
        <v>1569</v>
      </c>
      <c r="V427" s="14">
        <f>IFERROR(IF(INDEX('11.5_Outliers-Other_recovery'!$N$5:$N$500,MATCH($F427,'11.5_Outliers-Other_recovery'!$F$5:$F$500,0))&lt;&gt;"N",
INDEX('11.5_Outliers-Other_recovery'!J$5:J$500,MATCH($F427,'11.5_Outliers-Other_recovery'!$F$5:$F$500,0)),""),"")</f>
        <v>0</v>
      </c>
      <c r="W427" s="8">
        <f>IFERROR(IF(INDEX('11.5_Outliers-Other_recovery'!$N$5:$N$500,MATCH($F427,'11.5_Outliers-Other_recovery'!$F$5:$F$500,0))&lt;&gt;"N",
INDEX('11.5_Outliers-Other_recovery'!K$5:K$500,MATCH($F427,'11.5_Outliers-Other_recovery'!$F$5:$F$500,0)),""),"")</f>
        <v>2012</v>
      </c>
      <c r="X427" s="14" t="str">
        <f>IFERROR(IF(INDEX('11.5_Outliers-Other_recovery'!$N$5:$N$500,MATCH($F427,'11.5_Outliers-Other_recovery'!$F$5:$F$500,0))&lt;&gt;"N",
INDEX('11.5_Outliers-Other_recovery'!L$5:L$500,MATCH($F427,'11.5_Outliers-Other_recovery'!$F$5:$F$500,0)),""),"")</f>
        <v>UNSD_095</v>
      </c>
      <c r="Y427" s="14">
        <f>IFERROR(IF(INDEX('11.4_Outliers-Formal_dry_recy'!$N$5:$N$500,MATCH($F427,'11.4_Outliers-Formal_dry_recy'!$F$5:$F$500,0))&lt;&gt;"N",
INDEX('11.4_Outliers-Formal_dry_recy'!J$5:J$500,MATCH($F427,'11.4_Outliers-Formal_dry_recy'!$F$5:$F$500,0)),""),"")</f>
        <v>0</v>
      </c>
      <c r="Z427" s="8">
        <f>IFERROR(IF(INDEX('11.4_Outliers-Formal_dry_recy'!$N$5:$N$500,MATCH($F427,'11.4_Outliers-Formal_dry_recy'!$F$5:$F$500,0))&lt;&gt;"N",
INDEX('11.4_Outliers-Formal_dry_recy'!K$5:K$500,MATCH($F427,'11.4_Outliers-Formal_dry_recy'!$F$5:$F$500,0)),""),"")</f>
        <v>2012</v>
      </c>
      <c r="AA427" s="14" t="str">
        <f>IFERROR(IF(INDEX('11.4_Outliers-Formal_dry_recy'!$N$5:$N$500,MATCH($F427,'11.4_Outliers-Formal_dry_recy'!$F$5:$F$500,0))&lt;&gt;"N",
INDEX('11.4_Outliers-Formal_dry_recy'!L$5:L$500,MATCH($F427,'11.4_Outliers-Formal_dry_recy'!$F$5:$F$500,0)),""),"")</f>
        <v>UNSD_095</v>
      </c>
      <c r="AB427" s="14">
        <f>IFERROR(IF(INDEX('11.6_Outliers-Incineration'!$N$5:$N$500,MATCH($F427,'11.6_Outliers-Incineration'!$F$5:$F$500,0))&lt;&gt;"N",
INDEX('11.6_Outliers-Incineration'!J$5:J$500,MATCH($F427,'11.6_Outliers-Incineration'!$F$5:$F$500,0)),""),"")</f>
        <v>0</v>
      </c>
      <c r="AC427" s="8">
        <f>IFERROR(IF(INDEX('11.6_Outliers-Incineration'!$N$5:$N$500,MATCH($F427,'11.6_Outliers-Incineration'!$F$5:$F$500,0))&lt;&gt;"N",
INDEX('11.6_Outliers-Incineration'!K$5:K$500,MATCH($F427,'11.6_Outliers-Incineration'!$F$5:$F$500,0)),""),"")</f>
        <v>2012</v>
      </c>
      <c r="AD427" s="14" t="str">
        <f>IFERROR(IF(INDEX('11.6_Outliers-Incineration'!$N$5:$N$500,MATCH($F427,'11.6_Outliers-Incineration'!$F$5:$F$500,0))&lt;&gt;"N",
INDEX('11.6_Outliers-Incineration'!L$5:L$500,MATCH($F427,'11.6_Outliers-Incineration'!$F$5:$F$500,0)),""),"")</f>
        <v>UNSD_095</v>
      </c>
      <c r="AE427" s="14">
        <v>0</v>
      </c>
      <c r="AF427" s="8">
        <v>2012</v>
      </c>
      <c r="AG427" s="14" t="s">
        <v>2067</v>
      </c>
      <c r="AI427" s="5"/>
      <c r="AJ427" s="5" t="s">
        <v>1569</v>
      </c>
      <c r="AK427" s="5">
        <f t="shared" si="6"/>
        <v>4</v>
      </c>
    </row>
    <row r="428" spans="1:37" x14ac:dyDescent="0.25">
      <c r="A428" s="5" t="s">
        <v>2068</v>
      </c>
      <c r="B428" s="5" t="s">
        <v>1530</v>
      </c>
      <c r="C428" s="5" t="s">
        <v>1529</v>
      </c>
      <c r="D428" s="5" t="s">
        <v>35</v>
      </c>
      <c r="E428" s="5" t="s">
        <v>1530</v>
      </c>
      <c r="F428" s="5" t="s">
        <v>1529</v>
      </c>
      <c r="G428" s="5">
        <v>0</v>
      </c>
      <c r="H428" s="5">
        <v>2</v>
      </c>
      <c r="I428" s="5" t="s">
        <v>2378</v>
      </c>
      <c r="J428" s="13">
        <f>IFERROR(IF(INDEX('11.1_Outliers-Generation'!$N$5:$N$500,MATCH($F428,'11.1_Outliers-Generation'!$F$5:$F$500,0))&lt;&gt;"N",
INDEX('11.1_Outliers-Generation'!J$5:J$500,MATCH($F428,'11.1_Outliers-Generation'!$F$5:$F$500,0)),""),"")</f>
        <v>2.2163167794856684</v>
      </c>
      <c r="K428" s="8">
        <f>IFERROR(IF(INDEX('11.1_Outliers-Generation'!$N$5:$N$500,MATCH($F428,'11.1_Outliers-Generation'!$F$5:$F$500,0))&lt;&gt;"N",
INDEX('11.1_Outliers-Generation'!K$5:K$500,MATCH($F428,'11.1_Outliers-Generation'!$F$5:$F$500,0)),""),"")</f>
        <v>2017</v>
      </c>
      <c r="L428" s="13" t="str">
        <f>IFERROR(IF(INDEX('11.1_Outliers-Generation'!$N$5:$N$500,MATCH($F428,'11.1_Outliers-Generation'!$F$5:$F$500,0))&lt;&gt;"N",
INDEX('11.1_Outliers-Generation'!L$5:L$500,MATCH($F428,'11.1_Outliers-Generation'!$F$5:$F$500,0)),""),"")</f>
        <v>UNSD_096</v>
      </c>
      <c r="M428" s="14">
        <f>IFERROR(IF(INDEX('11.2_Outliers-Collection_cov'!$N$5:$N$500,MATCH($F428,'11.2_Outliers-Collection_cov'!$F$5:$F$500,0))&lt;&gt;"N",
INDEX('11.2_Outliers-Collection_cov'!J$5:J$500,MATCH($F428,'11.2_Outliers-Collection_cov'!$F$5:$F$500,0)),""),"")</f>
        <v>100</v>
      </c>
      <c r="N428" s="8">
        <f>IFERROR(IF(INDEX('11.2_Outliers-Collection_cov'!$N$5:$N$500,MATCH($F428,'11.2_Outliers-Collection_cov'!$F$5:$F$500,0))&lt;&gt;"N",
INDEX('11.2_Outliers-Collection_cov'!K$5:K$500,MATCH($F428,'11.2_Outliers-Collection_cov'!$F$5:$F$500,0)),""),"")</f>
        <v>2017</v>
      </c>
      <c r="O428" s="13" t="str">
        <f>IFERROR(IF(INDEX('11.2_Outliers-Collection_cov'!$N$5:$N$500,MATCH($F428,'11.2_Outliers-Collection_cov'!$F$5:$F$500,0))&lt;&gt;"N",
INDEX('11.2_Outliers-Collection_cov'!L$5:L$500,MATCH($F428,'11.2_Outliers-Collection_cov'!$F$5:$F$500,0)),""),"")</f>
        <v>UNSD_096</v>
      </c>
      <c r="P428" s="14" t="str">
        <f>IFERROR(IF(INDEX('11.3_Outliers-Plastic'!$N$5:$N$500,MATCH($F428,'11.3_Outliers-Plastic'!$F$5:$F$500,0))&lt;&gt;"N",
INDEX('11.3_Outliers-Plastic'!J$5:J$500,MATCH($F428,'11.3_Outliers-Plastic'!$F$5:$F$500,0)),""),"")</f>
        <v/>
      </c>
      <c r="Q428" s="8" t="str">
        <f>IFERROR(IF(INDEX('11.3_Outliers-Plastic'!$N$5:$N$500,MATCH($F428,'11.3_Outliers-Plastic'!$F$5:$F$500,0))&lt;&gt;"N",
INDEX('11.3_Outliers-Plastic'!K$5:K$500,MATCH($F428,'11.3_Outliers-Plastic'!$F$5:$F$500,0)),""),"")</f>
        <v/>
      </c>
      <c r="R428" s="14" t="str">
        <f>IFERROR(IF(INDEX('11.3_Outliers-Plastic'!$N$5:$N$500,MATCH($F428,'11.3_Outliers-Plastic'!$F$5:$F$500,0))&lt;&gt;"N",
INDEX('11.3_Outliers-Plastic'!L$5:L$500,MATCH($F428,'11.3_Outliers-Plastic'!$F$5:$F$500,0)),""),"")</f>
        <v/>
      </c>
      <c r="S428" s="12"/>
      <c r="T428" s="5"/>
      <c r="U428" s="5" t="s">
        <v>1569</v>
      </c>
      <c r="V428" s="14">
        <f>IFERROR(IF(INDEX('11.5_Outliers-Other_recovery'!$N$5:$N$500,MATCH($F428,'11.5_Outliers-Other_recovery'!$F$5:$F$500,0))&lt;&gt;"N",
INDEX('11.5_Outliers-Other_recovery'!J$5:J$500,MATCH($F428,'11.5_Outliers-Other_recovery'!$F$5:$F$500,0)),""),"")</f>
        <v>0</v>
      </c>
      <c r="W428" s="8">
        <f>IFERROR(IF(INDEX('11.5_Outliers-Other_recovery'!$N$5:$N$500,MATCH($F428,'11.5_Outliers-Other_recovery'!$F$5:$F$500,0))&lt;&gt;"N",
INDEX('11.5_Outliers-Other_recovery'!K$5:K$500,MATCH($F428,'11.5_Outliers-Other_recovery'!$F$5:$F$500,0)),""),"")</f>
        <v>2017</v>
      </c>
      <c r="X428" s="14" t="str">
        <f>IFERROR(IF(INDEX('11.5_Outliers-Other_recovery'!$N$5:$N$500,MATCH($F428,'11.5_Outliers-Other_recovery'!$F$5:$F$500,0))&lt;&gt;"N",
INDEX('11.5_Outliers-Other_recovery'!L$5:L$500,MATCH($F428,'11.5_Outliers-Other_recovery'!$F$5:$F$500,0)),""),"")</f>
        <v>UNSD_096</v>
      </c>
      <c r="Y428" s="14">
        <f>IFERROR(IF(INDEX('11.4_Outliers-Formal_dry_recy'!$N$5:$N$500,MATCH($F428,'11.4_Outliers-Formal_dry_recy'!$F$5:$F$500,0))&lt;&gt;"N",
INDEX('11.4_Outliers-Formal_dry_recy'!J$5:J$500,MATCH($F428,'11.4_Outliers-Formal_dry_recy'!$F$5:$F$500,0)),""),"")</f>
        <v>10.115224745852549</v>
      </c>
      <c r="Z428" s="8">
        <f>IFERROR(IF(INDEX('11.4_Outliers-Formal_dry_recy'!$N$5:$N$500,MATCH($F428,'11.4_Outliers-Formal_dry_recy'!$F$5:$F$500,0))&lt;&gt;"N",
INDEX('11.4_Outliers-Formal_dry_recy'!K$5:K$500,MATCH($F428,'11.4_Outliers-Formal_dry_recy'!$F$5:$F$500,0)),""),"")</f>
        <v>2017</v>
      </c>
      <c r="AA428" s="14" t="str">
        <f>IFERROR(IF(INDEX('11.4_Outliers-Formal_dry_recy'!$N$5:$N$500,MATCH($F428,'11.4_Outliers-Formal_dry_recy'!$F$5:$F$500,0))&lt;&gt;"N",
INDEX('11.4_Outliers-Formal_dry_recy'!L$5:L$500,MATCH($F428,'11.4_Outliers-Formal_dry_recy'!$F$5:$F$500,0)),""),"")</f>
        <v>UNSD_096</v>
      </c>
      <c r="AB428" s="14">
        <f>IFERROR(IF(INDEX('11.6_Outliers-Incineration'!$N$5:$N$500,MATCH($F428,'11.6_Outliers-Incineration'!$F$5:$F$500,0))&lt;&gt;"N",
INDEX('11.6_Outliers-Incineration'!J$5:J$500,MATCH($F428,'11.6_Outliers-Incineration'!$F$5:$F$500,0)),""),"")</f>
        <v>89.9</v>
      </c>
      <c r="AC428" s="8">
        <f>IFERROR(IF(INDEX('11.6_Outliers-Incineration'!$N$5:$N$500,MATCH($F428,'11.6_Outliers-Incineration'!$F$5:$F$500,0))&lt;&gt;"N",
INDEX('11.6_Outliers-Incineration'!K$5:K$500,MATCH($F428,'11.6_Outliers-Incineration'!$F$5:$F$500,0)),""),"")</f>
        <v>2017</v>
      </c>
      <c r="AD428" s="14" t="str">
        <f>IFERROR(IF(INDEX('11.6_Outliers-Incineration'!$N$5:$N$500,MATCH($F428,'11.6_Outliers-Incineration'!$F$5:$F$500,0))&lt;&gt;"N",
INDEX('11.6_Outliers-Incineration'!L$5:L$500,MATCH($F428,'11.6_Outliers-Incineration'!$F$5:$F$500,0)),""),"")</f>
        <v>UNSD_096</v>
      </c>
      <c r="AE428" s="14" t="s">
        <v>1569</v>
      </c>
      <c r="AF428" s="8" t="s">
        <v>1569</v>
      </c>
      <c r="AG428" s="14" t="s">
        <v>1569</v>
      </c>
      <c r="AI428" s="5"/>
      <c r="AJ428" s="5" t="s">
        <v>1569</v>
      </c>
      <c r="AK428" s="5">
        <f t="shared" si="6"/>
        <v>5</v>
      </c>
    </row>
    <row r="429" spans="1:37" x14ac:dyDescent="0.25">
      <c r="A429" s="5" t="s">
        <v>2069</v>
      </c>
      <c r="B429" s="5" t="s">
        <v>1245</v>
      </c>
      <c r="C429" s="5" t="s">
        <v>1244</v>
      </c>
      <c r="D429" s="5" t="s">
        <v>1038</v>
      </c>
      <c r="E429" s="5" t="s">
        <v>2191</v>
      </c>
      <c r="F429" s="5" t="s">
        <v>2276</v>
      </c>
      <c r="G429" s="5">
        <v>1</v>
      </c>
      <c r="H429" s="5">
        <v>1</v>
      </c>
      <c r="I429" s="5" t="s">
        <v>2379</v>
      </c>
      <c r="J429" s="13">
        <f>IFERROR(IF(INDEX('11.1_Outliers-Generation'!$N$5:$N$500,MATCH($F429,'11.1_Outliers-Generation'!$F$5:$F$500,0))&lt;&gt;"N",
INDEX('11.1_Outliers-Generation'!J$5:J$500,MATCH($F429,'11.1_Outliers-Generation'!$F$5:$F$500,0)),""),"")</f>
        <v>2.2309533127525656</v>
      </c>
      <c r="K429" s="8">
        <f>IFERROR(IF(INDEX('11.1_Outliers-Generation'!$N$5:$N$500,MATCH($F429,'11.1_Outliers-Generation'!$F$5:$F$500,0))&lt;&gt;"N",
INDEX('11.1_Outliers-Generation'!K$5:K$500,MATCH($F429,'11.1_Outliers-Generation'!$F$5:$F$500,0)),""),"")</f>
        <v>2012</v>
      </c>
      <c r="L429" s="13" t="str">
        <f>IFERROR(IF(INDEX('11.1_Outliers-Generation'!$N$5:$N$500,MATCH($F429,'11.1_Outliers-Generation'!$F$5:$F$500,0))&lt;&gt;"N",
INDEX('11.1_Outliers-Generation'!L$5:L$500,MATCH($F429,'11.1_Outliers-Generation'!$F$5:$F$500,0)),""),"")</f>
        <v>UNSD_097</v>
      </c>
      <c r="M429" s="14">
        <f>IFERROR(IF(INDEX('11.2_Outliers-Collection_cov'!$N$5:$N$500,MATCH($F429,'11.2_Outliers-Collection_cov'!$F$5:$F$500,0))&lt;&gt;"N",
INDEX('11.2_Outliers-Collection_cov'!J$5:J$500,MATCH($F429,'11.2_Outliers-Collection_cov'!$F$5:$F$500,0)),""),"")</f>
        <v>89</v>
      </c>
      <c r="N429" s="8">
        <f>IFERROR(IF(INDEX('11.2_Outliers-Collection_cov'!$N$5:$N$500,MATCH($F429,'11.2_Outliers-Collection_cov'!$F$5:$F$500,0))&lt;&gt;"N",
INDEX('11.2_Outliers-Collection_cov'!K$5:K$500,MATCH($F429,'11.2_Outliers-Collection_cov'!$F$5:$F$500,0)),""),"")</f>
        <v>2012</v>
      </c>
      <c r="O429" s="13" t="str">
        <f>IFERROR(IF(INDEX('11.2_Outliers-Collection_cov'!$N$5:$N$500,MATCH($F429,'11.2_Outliers-Collection_cov'!$F$5:$F$500,0))&lt;&gt;"N",
INDEX('11.2_Outliers-Collection_cov'!L$5:L$500,MATCH($F429,'11.2_Outliers-Collection_cov'!$F$5:$F$500,0)),""),"")</f>
        <v>UNSD_097</v>
      </c>
      <c r="P429" s="14" t="str">
        <f>IFERROR(IF(INDEX('11.3_Outliers-Plastic'!$N$5:$N$500,MATCH($F429,'11.3_Outliers-Plastic'!$F$5:$F$500,0))&lt;&gt;"N",
INDEX('11.3_Outliers-Plastic'!J$5:J$500,MATCH($F429,'11.3_Outliers-Plastic'!$F$5:$F$500,0)),""),"")</f>
        <v/>
      </c>
      <c r="Q429" s="8" t="str">
        <f>IFERROR(IF(INDEX('11.3_Outliers-Plastic'!$N$5:$N$500,MATCH($F429,'11.3_Outliers-Plastic'!$F$5:$F$500,0))&lt;&gt;"N",
INDEX('11.3_Outliers-Plastic'!K$5:K$500,MATCH($F429,'11.3_Outliers-Plastic'!$F$5:$F$500,0)),""),"")</f>
        <v/>
      </c>
      <c r="R429" s="14" t="str">
        <f>IFERROR(IF(INDEX('11.3_Outliers-Plastic'!$N$5:$N$500,MATCH($F429,'11.3_Outliers-Plastic'!$F$5:$F$500,0))&lt;&gt;"N",
INDEX('11.3_Outliers-Plastic'!L$5:L$500,MATCH($F429,'11.3_Outliers-Plastic'!$F$5:$F$500,0)),""),"")</f>
        <v/>
      </c>
      <c r="S429" s="12"/>
      <c r="T429" s="5"/>
      <c r="U429" s="5" t="s">
        <v>1569</v>
      </c>
      <c r="V429" s="14" t="str">
        <f>IFERROR(IF(INDEX('11.5_Outliers-Other_recovery'!$N$5:$N$500,MATCH($F429,'11.5_Outliers-Other_recovery'!$F$5:$F$500,0))&lt;&gt;"N",
INDEX('11.5_Outliers-Other_recovery'!J$5:J$500,MATCH($F429,'11.5_Outliers-Other_recovery'!$F$5:$F$500,0)),""),"")</f>
        <v/>
      </c>
      <c r="W429" s="8" t="str">
        <f>IFERROR(IF(INDEX('11.5_Outliers-Other_recovery'!$N$5:$N$500,MATCH($F429,'11.5_Outliers-Other_recovery'!$F$5:$F$500,0))&lt;&gt;"N",
INDEX('11.5_Outliers-Other_recovery'!K$5:K$500,MATCH($F429,'11.5_Outliers-Other_recovery'!$F$5:$F$500,0)),""),"")</f>
        <v/>
      </c>
      <c r="X429" s="14" t="str">
        <f>IFERROR(IF(INDEX('11.5_Outliers-Other_recovery'!$N$5:$N$500,MATCH($F429,'11.5_Outliers-Other_recovery'!$F$5:$F$500,0))&lt;&gt;"N",
INDEX('11.5_Outliers-Other_recovery'!L$5:L$500,MATCH($F429,'11.5_Outliers-Other_recovery'!$F$5:$F$500,0)),""),"")</f>
        <v/>
      </c>
      <c r="Y429" s="14" t="str">
        <f>IFERROR(IF(INDEX('11.4_Outliers-Formal_dry_recy'!$N$5:$N$500,MATCH($F429,'11.4_Outliers-Formal_dry_recy'!$F$5:$F$500,0))&lt;&gt;"N",
INDEX('11.4_Outliers-Formal_dry_recy'!J$5:J$500,MATCH($F429,'11.4_Outliers-Formal_dry_recy'!$F$5:$F$500,0)),""),"")</f>
        <v/>
      </c>
      <c r="Z429" s="8" t="str">
        <f>IFERROR(IF(INDEX('11.4_Outliers-Formal_dry_recy'!$N$5:$N$500,MATCH($F429,'11.4_Outliers-Formal_dry_recy'!$F$5:$F$500,0))&lt;&gt;"N",
INDEX('11.4_Outliers-Formal_dry_recy'!K$5:K$500,MATCH($F429,'11.4_Outliers-Formal_dry_recy'!$F$5:$F$500,0)),""),"")</f>
        <v/>
      </c>
      <c r="AA429" s="14" t="str">
        <f>IFERROR(IF(INDEX('11.4_Outliers-Formal_dry_recy'!$N$5:$N$500,MATCH($F429,'11.4_Outliers-Formal_dry_recy'!$F$5:$F$500,0))&lt;&gt;"N",
INDEX('11.4_Outliers-Formal_dry_recy'!L$5:L$500,MATCH($F429,'11.4_Outliers-Formal_dry_recy'!$F$5:$F$500,0)),""),"")</f>
        <v/>
      </c>
      <c r="AB429" s="14" t="str">
        <f>IFERROR(IF(INDEX('11.6_Outliers-Incineration'!$N$5:$N$500,MATCH($F429,'11.6_Outliers-Incineration'!$F$5:$F$500,0))&lt;&gt;"N",
INDEX('11.6_Outliers-Incineration'!J$5:J$500,MATCH($F429,'11.6_Outliers-Incineration'!$F$5:$F$500,0)),""),"")</f>
        <v/>
      </c>
      <c r="AC429" s="8" t="str">
        <f>IFERROR(IF(INDEX('11.6_Outliers-Incineration'!$N$5:$N$500,MATCH($F429,'11.6_Outliers-Incineration'!$F$5:$F$500,0))&lt;&gt;"N",
INDEX('11.6_Outliers-Incineration'!K$5:K$500,MATCH($F429,'11.6_Outliers-Incineration'!$F$5:$F$500,0)),""),"")</f>
        <v/>
      </c>
      <c r="AD429" s="14" t="str">
        <f>IFERROR(IF(INDEX('11.6_Outliers-Incineration'!$N$5:$N$500,MATCH($F429,'11.6_Outliers-Incineration'!$F$5:$F$500,0))&lt;&gt;"N",
INDEX('11.6_Outliers-Incineration'!L$5:L$500,MATCH($F429,'11.6_Outliers-Incineration'!$F$5:$F$500,0)),""),"")</f>
        <v/>
      </c>
      <c r="AE429" s="14" t="s">
        <v>1569</v>
      </c>
      <c r="AF429" s="8" t="s">
        <v>1569</v>
      </c>
      <c r="AG429" s="14" t="s">
        <v>1569</v>
      </c>
      <c r="AI429" s="5"/>
      <c r="AJ429" s="5" t="s">
        <v>1569</v>
      </c>
      <c r="AK429" s="5">
        <f t="shared" si="6"/>
        <v>2</v>
      </c>
    </row>
    <row r="430" spans="1:37" x14ac:dyDescent="0.25">
      <c r="A430" s="5" t="s">
        <v>2071</v>
      </c>
      <c r="B430" s="5" t="s">
        <v>901</v>
      </c>
      <c r="C430" s="5" t="s">
        <v>900</v>
      </c>
      <c r="D430" s="5" t="s">
        <v>620</v>
      </c>
      <c r="E430" s="5" t="s">
        <v>2192</v>
      </c>
      <c r="F430" s="5" t="s">
        <v>2277</v>
      </c>
      <c r="G430" s="5">
        <v>2</v>
      </c>
      <c r="H430" s="5">
        <v>2</v>
      </c>
      <c r="I430" s="5" t="s">
        <v>2381</v>
      </c>
      <c r="J430" s="13">
        <f>IFERROR(IF(INDEX('11.1_Outliers-Generation'!$N$5:$N$500,MATCH($F430,'11.1_Outliers-Generation'!$F$5:$F$500,0))&lt;&gt;"N",
INDEX('11.1_Outliers-Generation'!J$5:J$500,MATCH($F430,'11.1_Outliers-Generation'!$F$5:$F$500,0)),""),"")</f>
        <v>0.87838160663378417</v>
      </c>
      <c r="K430" s="8">
        <f>IFERROR(IF(INDEX('11.1_Outliers-Generation'!$N$5:$N$500,MATCH($F430,'11.1_Outliers-Generation'!$F$5:$F$500,0))&lt;&gt;"N",
INDEX('11.1_Outliers-Generation'!K$5:K$500,MATCH($F430,'11.1_Outliers-Generation'!$F$5:$F$500,0)),""),"")</f>
        <v>2014</v>
      </c>
      <c r="L430" s="13" t="str">
        <f>IFERROR(IF(INDEX('11.1_Outliers-Generation'!$N$5:$N$500,MATCH($F430,'11.1_Outliers-Generation'!$F$5:$F$500,0))&lt;&gt;"N",
INDEX('11.1_Outliers-Generation'!L$5:L$500,MATCH($F430,'11.1_Outliers-Generation'!$F$5:$F$500,0)),""),"")</f>
        <v>UNSD_099</v>
      </c>
      <c r="M430" s="14">
        <f>IFERROR(IF(INDEX('11.2_Outliers-Collection_cov'!$N$5:$N$500,MATCH($F430,'11.2_Outliers-Collection_cov'!$F$5:$F$500,0))&lt;&gt;"N",
INDEX('11.2_Outliers-Collection_cov'!J$5:J$500,MATCH($F430,'11.2_Outliers-Collection_cov'!$F$5:$F$500,0)),""),"")</f>
        <v>93</v>
      </c>
      <c r="N430" s="8">
        <f>IFERROR(IF(INDEX('11.2_Outliers-Collection_cov'!$N$5:$N$500,MATCH($F430,'11.2_Outliers-Collection_cov'!$F$5:$F$500,0))&lt;&gt;"N",
INDEX('11.2_Outliers-Collection_cov'!K$5:K$500,MATCH($F430,'11.2_Outliers-Collection_cov'!$F$5:$F$500,0)),""),"")</f>
        <v>2014</v>
      </c>
      <c r="O430" s="13" t="str">
        <f>IFERROR(IF(INDEX('11.2_Outliers-Collection_cov'!$N$5:$N$500,MATCH($F430,'11.2_Outliers-Collection_cov'!$F$5:$F$500,0))&lt;&gt;"N",
INDEX('11.2_Outliers-Collection_cov'!L$5:L$500,MATCH($F430,'11.2_Outliers-Collection_cov'!$F$5:$F$500,0)),""),"")</f>
        <v>UNSD_099</v>
      </c>
      <c r="P430" s="14" t="str">
        <f>IFERROR(IF(INDEX('11.3_Outliers-Plastic'!$N$5:$N$500,MATCH($F430,'11.3_Outliers-Plastic'!$F$5:$F$500,0))&lt;&gt;"N",
INDEX('11.3_Outliers-Plastic'!J$5:J$500,MATCH($F430,'11.3_Outliers-Plastic'!$F$5:$F$500,0)),""),"")</f>
        <v/>
      </c>
      <c r="Q430" s="8" t="str">
        <f>IFERROR(IF(INDEX('11.3_Outliers-Plastic'!$N$5:$N$500,MATCH($F430,'11.3_Outliers-Plastic'!$F$5:$F$500,0))&lt;&gt;"N",
INDEX('11.3_Outliers-Plastic'!K$5:K$500,MATCH($F430,'11.3_Outliers-Plastic'!$F$5:$F$500,0)),""),"")</f>
        <v/>
      </c>
      <c r="R430" s="14" t="str">
        <f>IFERROR(IF(INDEX('11.3_Outliers-Plastic'!$N$5:$N$500,MATCH($F430,'11.3_Outliers-Plastic'!$F$5:$F$500,0))&lt;&gt;"N",
INDEX('11.3_Outliers-Plastic'!L$5:L$500,MATCH($F430,'11.3_Outliers-Plastic'!$F$5:$F$500,0)),""),"")</f>
        <v/>
      </c>
      <c r="S430" s="12"/>
      <c r="T430" s="5"/>
      <c r="U430" s="5" t="s">
        <v>1569</v>
      </c>
      <c r="V430" s="14">
        <f>IFERROR(IF(INDEX('11.5_Outliers-Other_recovery'!$N$5:$N$500,MATCH($F430,'11.5_Outliers-Other_recovery'!$F$5:$F$500,0))&lt;&gt;"N",
INDEX('11.5_Outliers-Other_recovery'!J$5:J$500,MATCH($F430,'11.5_Outliers-Other_recovery'!$F$5:$F$500,0)),""),"")</f>
        <v>0</v>
      </c>
      <c r="W430" s="8">
        <f>IFERROR(IF(INDEX('11.5_Outliers-Other_recovery'!$N$5:$N$500,MATCH($F430,'11.5_Outliers-Other_recovery'!$F$5:$F$500,0))&lt;&gt;"N",
INDEX('11.5_Outliers-Other_recovery'!K$5:K$500,MATCH($F430,'11.5_Outliers-Other_recovery'!$F$5:$F$500,0)),""),"")</f>
        <v>2014</v>
      </c>
      <c r="X430" s="14" t="str">
        <f>IFERROR(IF(INDEX('11.5_Outliers-Other_recovery'!$N$5:$N$500,MATCH($F430,'11.5_Outliers-Other_recovery'!$F$5:$F$500,0))&lt;&gt;"N",
INDEX('11.5_Outliers-Other_recovery'!L$5:L$500,MATCH($F430,'11.5_Outliers-Other_recovery'!$F$5:$F$500,0)),""),"")</f>
        <v>UNSD_099</v>
      </c>
      <c r="Y430" s="14">
        <f>IFERROR(IF(INDEX('11.4_Outliers-Formal_dry_recy'!$N$5:$N$500,MATCH($F430,'11.4_Outliers-Formal_dry_recy'!$F$5:$F$500,0))&lt;&gt;"N",
INDEX('11.4_Outliers-Formal_dry_recy'!J$5:J$500,MATCH($F430,'11.4_Outliers-Formal_dry_recy'!$F$5:$F$500,0)),""),"")</f>
        <v>0</v>
      </c>
      <c r="Z430" s="8">
        <f>IFERROR(IF(INDEX('11.4_Outliers-Formal_dry_recy'!$N$5:$N$500,MATCH($F430,'11.4_Outliers-Formal_dry_recy'!$F$5:$F$500,0))&lt;&gt;"N",
INDEX('11.4_Outliers-Formal_dry_recy'!K$5:K$500,MATCH($F430,'11.4_Outliers-Formal_dry_recy'!$F$5:$F$500,0)),""),"")</f>
        <v>2014</v>
      </c>
      <c r="AA430" s="14" t="str">
        <f>IFERROR(IF(INDEX('11.4_Outliers-Formal_dry_recy'!$N$5:$N$500,MATCH($F430,'11.4_Outliers-Formal_dry_recy'!$F$5:$F$500,0))&lt;&gt;"N",
INDEX('11.4_Outliers-Formal_dry_recy'!L$5:L$500,MATCH($F430,'11.4_Outliers-Formal_dry_recy'!$F$5:$F$500,0)),""),"")</f>
        <v>UNSD_099</v>
      </c>
      <c r="AB430" s="14">
        <f>IFERROR(IF(INDEX('11.6_Outliers-Incineration'!$N$5:$N$500,MATCH($F430,'11.6_Outliers-Incineration'!$F$5:$F$500,0))&lt;&gt;"N",
INDEX('11.6_Outliers-Incineration'!J$5:J$500,MATCH($F430,'11.6_Outliers-Incineration'!$F$5:$F$500,0)),""),"")</f>
        <v>0</v>
      </c>
      <c r="AC430" s="8">
        <f>IFERROR(IF(INDEX('11.6_Outliers-Incineration'!$N$5:$N$500,MATCH($F430,'11.6_Outliers-Incineration'!$F$5:$F$500,0))&lt;&gt;"N",
INDEX('11.6_Outliers-Incineration'!K$5:K$500,MATCH($F430,'11.6_Outliers-Incineration'!$F$5:$F$500,0)),""),"")</f>
        <v>2014</v>
      </c>
      <c r="AD430" s="14" t="str">
        <f>IFERROR(IF(INDEX('11.6_Outliers-Incineration'!$N$5:$N$500,MATCH($F430,'11.6_Outliers-Incineration'!$F$5:$F$500,0))&lt;&gt;"N",
INDEX('11.6_Outliers-Incineration'!L$5:L$500,MATCH($F430,'11.6_Outliers-Incineration'!$F$5:$F$500,0)),""),"")</f>
        <v>UNSD_099</v>
      </c>
      <c r="AE430" s="14">
        <v>0</v>
      </c>
      <c r="AF430" s="8">
        <v>2014</v>
      </c>
      <c r="AG430" s="14" t="s">
        <v>2071</v>
      </c>
      <c r="AI430" s="5"/>
      <c r="AJ430" s="5" t="s">
        <v>1569</v>
      </c>
      <c r="AK430" s="5">
        <f t="shared" si="6"/>
        <v>6</v>
      </c>
    </row>
    <row r="431" spans="1:37" x14ac:dyDescent="0.25">
      <c r="A431" s="5" t="s">
        <v>2072</v>
      </c>
      <c r="B431" s="5" t="s">
        <v>901</v>
      </c>
      <c r="C431" s="5" t="s">
        <v>900</v>
      </c>
      <c r="D431" s="5" t="s">
        <v>620</v>
      </c>
      <c r="E431" s="5" t="s">
        <v>2193</v>
      </c>
      <c r="F431" s="5" t="s">
        <v>2278</v>
      </c>
      <c r="G431" s="5">
        <v>2</v>
      </c>
      <c r="H431" s="5">
        <v>1</v>
      </c>
      <c r="I431" s="5" t="s">
        <v>2382</v>
      </c>
      <c r="J431" s="13">
        <f>IFERROR(IF(INDEX('11.1_Outliers-Generation'!$N$5:$N$500,MATCH($F431,'11.1_Outliers-Generation'!$F$5:$F$500,0))&lt;&gt;"N",
INDEX('11.1_Outliers-Generation'!J$5:J$500,MATCH($F431,'11.1_Outliers-Generation'!$F$5:$F$500,0)),""),"")</f>
        <v>1.166583041553749</v>
      </c>
      <c r="K431" s="8">
        <f>IFERROR(IF(INDEX('11.1_Outliers-Generation'!$N$5:$N$500,MATCH($F431,'11.1_Outliers-Generation'!$F$5:$F$500,0))&lt;&gt;"N",
INDEX('11.1_Outliers-Generation'!K$5:K$500,MATCH($F431,'11.1_Outliers-Generation'!$F$5:$F$500,0)),""),"")</f>
        <v>2014</v>
      </c>
      <c r="L431" s="13" t="str">
        <f>IFERROR(IF(INDEX('11.1_Outliers-Generation'!$N$5:$N$500,MATCH($F431,'11.1_Outliers-Generation'!$F$5:$F$500,0))&lt;&gt;"N",
INDEX('11.1_Outliers-Generation'!L$5:L$500,MATCH($F431,'11.1_Outliers-Generation'!$F$5:$F$500,0)),""),"")</f>
        <v>UNSD_100</v>
      </c>
      <c r="M431" s="14">
        <f>IFERROR(IF(INDEX('11.2_Outliers-Collection_cov'!$N$5:$N$500,MATCH($F431,'11.2_Outliers-Collection_cov'!$F$5:$F$500,0))&lt;&gt;"N",
INDEX('11.2_Outliers-Collection_cov'!J$5:J$500,MATCH($F431,'11.2_Outliers-Collection_cov'!$F$5:$F$500,0)),""),"")</f>
        <v>100</v>
      </c>
      <c r="N431" s="8">
        <f>IFERROR(IF(INDEX('11.2_Outliers-Collection_cov'!$N$5:$N$500,MATCH($F431,'11.2_Outliers-Collection_cov'!$F$5:$F$500,0))&lt;&gt;"N",
INDEX('11.2_Outliers-Collection_cov'!K$5:K$500,MATCH($F431,'11.2_Outliers-Collection_cov'!$F$5:$F$500,0)),""),"")</f>
        <v>2015</v>
      </c>
      <c r="O431" s="13" t="str">
        <f>IFERROR(IF(INDEX('11.2_Outliers-Collection_cov'!$N$5:$N$500,MATCH($F431,'11.2_Outliers-Collection_cov'!$F$5:$F$500,0))&lt;&gt;"N",
INDEX('11.2_Outliers-Collection_cov'!L$5:L$500,MATCH($F431,'11.2_Outliers-Collection_cov'!$F$5:$F$500,0)),""),"")</f>
        <v>UNSD_100</v>
      </c>
      <c r="P431" s="14" t="str">
        <f>IFERROR(IF(INDEX('11.3_Outliers-Plastic'!$N$5:$N$500,MATCH($F431,'11.3_Outliers-Plastic'!$F$5:$F$500,0))&lt;&gt;"N",
INDEX('11.3_Outliers-Plastic'!J$5:J$500,MATCH($F431,'11.3_Outliers-Plastic'!$F$5:$F$500,0)),""),"")</f>
        <v/>
      </c>
      <c r="Q431" s="8" t="str">
        <f>IFERROR(IF(INDEX('11.3_Outliers-Plastic'!$N$5:$N$500,MATCH($F431,'11.3_Outliers-Plastic'!$F$5:$F$500,0))&lt;&gt;"N",
INDEX('11.3_Outliers-Plastic'!K$5:K$500,MATCH($F431,'11.3_Outliers-Plastic'!$F$5:$F$500,0)),""),"")</f>
        <v/>
      </c>
      <c r="R431" s="14" t="str">
        <f>IFERROR(IF(INDEX('11.3_Outliers-Plastic'!$N$5:$N$500,MATCH($F431,'11.3_Outliers-Plastic'!$F$5:$F$500,0))&lt;&gt;"N",
INDEX('11.3_Outliers-Plastic'!L$5:L$500,MATCH($F431,'11.3_Outliers-Plastic'!$F$5:$F$500,0)),""),"")</f>
        <v/>
      </c>
      <c r="S431" s="12"/>
      <c r="T431" s="5"/>
      <c r="U431" s="5" t="s">
        <v>1569</v>
      </c>
      <c r="V431" s="14" t="str">
        <f>IFERROR(IF(INDEX('11.5_Outliers-Other_recovery'!$N$5:$N$500,MATCH($F431,'11.5_Outliers-Other_recovery'!$F$5:$F$500,0))&lt;&gt;"N",
INDEX('11.5_Outliers-Other_recovery'!J$5:J$500,MATCH($F431,'11.5_Outliers-Other_recovery'!$F$5:$F$500,0)),""),"")</f>
        <v/>
      </c>
      <c r="W431" s="8" t="str">
        <f>IFERROR(IF(INDEX('11.5_Outliers-Other_recovery'!$N$5:$N$500,MATCH($F431,'11.5_Outliers-Other_recovery'!$F$5:$F$500,0))&lt;&gt;"N",
INDEX('11.5_Outliers-Other_recovery'!K$5:K$500,MATCH($F431,'11.5_Outliers-Other_recovery'!$F$5:$F$500,0)),""),"")</f>
        <v/>
      </c>
      <c r="X431" s="14" t="str">
        <f>IFERROR(IF(INDEX('11.5_Outliers-Other_recovery'!$N$5:$N$500,MATCH($F431,'11.5_Outliers-Other_recovery'!$F$5:$F$500,0))&lt;&gt;"N",
INDEX('11.5_Outliers-Other_recovery'!L$5:L$500,MATCH($F431,'11.5_Outliers-Other_recovery'!$F$5:$F$500,0)),""),"")</f>
        <v/>
      </c>
      <c r="Y431" s="14">
        <f>IFERROR(IF(INDEX('11.4_Outliers-Formal_dry_recy'!$N$5:$N$500,MATCH($F431,'11.4_Outliers-Formal_dry_recy'!$F$5:$F$500,0))&lt;&gt;"N",
INDEX('11.4_Outliers-Formal_dry_recy'!J$5:J$500,MATCH($F431,'11.4_Outliers-Formal_dry_recy'!$F$5:$F$500,0)),""),"")</f>
        <v>0</v>
      </c>
      <c r="Z431" s="8">
        <f>IFERROR(IF(INDEX('11.4_Outliers-Formal_dry_recy'!$N$5:$N$500,MATCH($F431,'11.4_Outliers-Formal_dry_recy'!$F$5:$F$500,0))&lt;&gt;"N",
INDEX('11.4_Outliers-Formal_dry_recy'!K$5:K$500,MATCH($F431,'11.4_Outliers-Formal_dry_recy'!$F$5:$F$500,0)),""),"")</f>
        <v>2015</v>
      </c>
      <c r="AA431" s="14" t="str">
        <f>IFERROR(IF(INDEX('11.4_Outliers-Formal_dry_recy'!$N$5:$N$500,MATCH($F431,'11.4_Outliers-Formal_dry_recy'!$F$5:$F$500,0))&lt;&gt;"N",
INDEX('11.4_Outliers-Formal_dry_recy'!L$5:L$500,MATCH($F431,'11.4_Outliers-Formal_dry_recy'!$F$5:$F$500,0)),""),"")</f>
        <v>UNSD_100</v>
      </c>
      <c r="AB431" s="14" t="str">
        <f>IFERROR(IF(INDEX('11.6_Outliers-Incineration'!$N$5:$N$500,MATCH($F431,'11.6_Outliers-Incineration'!$F$5:$F$500,0))&lt;&gt;"N",
INDEX('11.6_Outliers-Incineration'!J$5:J$500,MATCH($F431,'11.6_Outliers-Incineration'!$F$5:$F$500,0)),""),"")</f>
        <v/>
      </c>
      <c r="AC431" s="8" t="str">
        <f>IFERROR(IF(INDEX('11.6_Outliers-Incineration'!$N$5:$N$500,MATCH($F431,'11.6_Outliers-Incineration'!$F$5:$F$500,0))&lt;&gt;"N",
INDEX('11.6_Outliers-Incineration'!K$5:K$500,MATCH($F431,'11.6_Outliers-Incineration'!$F$5:$F$500,0)),""),"")</f>
        <v/>
      </c>
      <c r="AD431" s="14" t="str">
        <f>IFERROR(IF(INDEX('11.6_Outliers-Incineration'!$N$5:$N$500,MATCH($F431,'11.6_Outliers-Incineration'!$F$5:$F$500,0))&lt;&gt;"N",
INDEX('11.6_Outliers-Incineration'!L$5:L$500,MATCH($F431,'11.6_Outliers-Incineration'!$F$5:$F$500,0)),""),"")</f>
        <v/>
      </c>
      <c r="AE431" s="14" t="s">
        <v>1569</v>
      </c>
      <c r="AF431" s="8" t="s">
        <v>1569</v>
      </c>
      <c r="AG431" s="14" t="s">
        <v>1569</v>
      </c>
      <c r="AI431" s="5"/>
      <c r="AJ431" s="5" t="s">
        <v>1569</v>
      </c>
      <c r="AK431" s="5">
        <f t="shared" si="6"/>
        <v>3</v>
      </c>
    </row>
    <row r="432" spans="1:37" x14ac:dyDescent="0.25">
      <c r="A432" s="5" t="s">
        <v>2078</v>
      </c>
      <c r="B432" s="5" t="s">
        <v>531</v>
      </c>
      <c r="C432" s="5" t="s">
        <v>530</v>
      </c>
      <c r="D432" s="5" t="s">
        <v>360</v>
      </c>
      <c r="E432" s="5" t="s">
        <v>2194</v>
      </c>
      <c r="F432" s="5" t="s">
        <v>2283</v>
      </c>
      <c r="G432" s="5">
        <v>3</v>
      </c>
      <c r="H432" s="5">
        <v>2</v>
      </c>
      <c r="I432" s="5" t="s">
        <v>2386</v>
      </c>
      <c r="J432" s="13">
        <f>IFERROR(IF(INDEX('11.1_Outliers-Generation'!$N$5:$N$500,MATCH($F432,'11.1_Outliers-Generation'!$F$5:$F$500,0))&lt;&gt;"N",
INDEX('11.1_Outliers-Generation'!J$5:J$500,MATCH($F432,'11.1_Outliers-Generation'!$F$5:$F$500,0)),""),"")</f>
        <v>0.29659129595957606</v>
      </c>
      <c r="K432" s="8">
        <f>IFERROR(IF(INDEX('11.1_Outliers-Generation'!$N$5:$N$500,MATCH($F432,'11.1_Outliers-Generation'!$F$5:$F$500,0))&lt;&gt;"N",
INDEX('11.1_Outliers-Generation'!K$5:K$500,MATCH($F432,'11.1_Outliers-Generation'!$F$5:$F$500,0)),""),"")</f>
        <v>2006</v>
      </c>
      <c r="L432" s="13" t="str">
        <f>IFERROR(IF(INDEX('11.1_Outliers-Generation'!$N$5:$N$500,MATCH($F432,'11.1_Outliers-Generation'!$F$5:$F$500,0))&lt;&gt;"N",
INDEX('11.1_Outliers-Generation'!L$5:L$500,MATCH($F432,'11.1_Outliers-Generation'!$F$5:$F$500,0)),""),"")</f>
        <v>UNSD_107</v>
      </c>
      <c r="M432" s="14">
        <f>IFERROR(IF(INDEX('11.2_Outliers-Collection_cov'!$N$5:$N$500,MATCH($F432,'11.2_Outliers-Collection_cov'!$F$5:$F$500,0))&lt;&gt;"N",
INDEX('11.2_Outliers-Collection_cov'!J$5:J$500,MATCH($F432,'11.2_Outliers-Collection_cov'!$F$5:$F$500,0)),""),"")</f>
        <v>76.599998474121094</v>
      </c>
      <c r="N432" s="8">
        <f>IFERROR(IF(INDEX('11.2_Outliers-Collection_cov'!$N$5:$N$500,MATCH($F432,'11.2_Outliers-Collection_cov'!$F$5:$F$500,0))&lt;&gt;"N",
INDEX('11.2_Outliers-Collection_cov'!K$5:K$500,MATCH($F432,'11.2_Outliers-Collection_cov'!$F$5:$F$500,0)),""),"")</f>
        <v>2007</v>
      </c>
      <c r="O432" s="13" t="str">
        <f>IFERROR(IF(INDEX('11.2_Outliers-Collection_cov'!$N$5:$N$500,MATCH($F432,'11.2_Outliers-Collection_cov'!$F$5:$F$500,0))&lt;&gt;"N",
INDEX('11.2_Outliers-Collection_cov'!L$5:L$500,MATCH($F432,'11.2_Outliers-Collection_cov'!$F$5:$F$500,0)),""),"")</f>
        <v>UNSD_107</v>
      </c>
      <c r="P432" s="14" t="str">
        <f>IFERROR(IF(INDEX('11.3_Outliers-Plastic'!$N$5:$N$500,MATCH($F432,'11.3_Outliers-Plastic'!$F$5:$F$500,0))&lt;&gt;"N",
INDEX('11.3_Outliers-Plastic'!J$5:J$500,MATCH($F432,'11.3_Outliers-Plastic'!$F$5:$F$500,0)),""),"")</f>
        <v/>
      </c>
      <c r="Q432" s="8" t="str">
        <f>IFERROR(IF(INDEX('11.3_Outliers-Plastic'!$N$5:$N$500,MATCH($F432,'11.3_Outliers-Plastic'!$F$5:$F$500,0))&lt;&gt;"N",
INDEX('11.3_Outliers-Plastic'!K$5:K$500,MATCH($F432,'11.3_Outliers-Plastic'!$F$5:$F$500,0)),""),"")</f>
        <v/>
      </c>
      <c r="R432" s="14" t="str">
        <f>IFERROR(IF(INDEX('11.3_Outliers-Plastic'!$N$5:$N$500,MATCH($F432,'11.3_Outliers-Plastic'!$F$5:$F$500,0))&lt;&gt;"N",
INDEX('11.3_Outliers-Plastic'!L$5:L$500,MATCH($F432,'11.3_Outliers-Plastic'!$F$5:$F$500,0)),""),"")</f>
        <v/>
      </c>
      <c r="S432" s="12"/>
      <c r="T432" s="5"/>
      <c r="U432" s="5" t="s">
        <v>1569</v>
      </c>
      <c r="V432" s="14">
        <f>IFERROR(IF(INDEX('11.5_Outliers-Other_recovery'!$N$5:$N$500,MATCH($F432,'11.5_Outliers-Other_recovery'!$F$5:$F$500,0))&lt;&gt;"N",
INDEX('11.5_Outliers-Other_recovery'!J$5:J$500,MATCH($F432,'11.5_Outliers-Other_recovery'!$F$5:$F$500,0)),""),"")</f>
        <v>2.0605811120901166E-2</v>
      </c>
      <c r="W432" s="8">
        <f>IFERROR(IF(INDEX('11.5_Outliers-Other_recovery'!$N$5:$N$500,MATCH($F432,'11.5_Outliers-Other_recovery'!$F$5:$F$500,0))&lt;&gt;"N",
INDEX('11.5_Outliers-Other_recovery'!K$5:K$500,MATCH($F432,'11.5_Outliers-Other_recovery'!$F$5:$F$500,0)),""),"")</f>
        <v>2006</v>
      </c>
      <c r="X432" s="14" t="str">
        <f>IFERROR(IF(INDEX('11.5_Outliers-Other_recovery'!$N$5:$N$500,MATCH($F432,'11.5_Outliers-Other_recovery'!$F$5:$F$500,0))&lt;&gt;"N",
INDEX('11.5_Outliers-Other_recovery'!L$5:L$500,MATCH($F432,'11.5_Outliers-Other_recovery'!$F$5:$F$500,0)),""),"")</f>
        <v>UNSD_107</v>
      </c>
      <c r="Y432" s="14">
        <f>IFERROR(IF(INDEX('11.4_Outliers-Formal_dry_recy'!$N$5:$N$500,MATCH($F432,'11.4_Outliers-Formal_dry_recy'!$F$5:$F$500,0))&lt;&gt;"N",
INDEX('11.4_Outliers-Formal_dry_recy'!J$5:J$500,MATCH($F432,'11.4_Outliers-Formal_dry_recy'!$F$5:$F$500,0)),""),"")</f>
        <v>0</v>
      </c>
      <c r="Z432" s="8">
        <f>IFERROR(IF(INDEX('11.4_Outliers-Formal_dry_recy'!$N$5:$N$500,MATCH($F432,'11.4_Outliers-Formal_dry_recy'!$F$5:$F$500,0))&lt;&gt;"N",
INDEX('11.4_Outliers-Formal_dry_recy'!K$5:K$500,MATCH($F432,'11.4_Outliers-Formal_dry_recy'!$F$5:$F$500,0)),""),"")</f>
        <v>2006</v>
      </c>
      <c r="AA432" s="14" t="str">
        <f>IFERROR(IF(INDEX('11.4_Outliers-Formal_dry_recy'!$N$5:$N$500,MATCH($F432,'11.4_Outliers-Formal_dry_recy'!$F$5:$F$500,0))&lt;&gt;"N",
INDEX('11.4_Outliers-Formal_dry_recy'!L$5:L$500,MATCH($F432,'11.4_Outliers-Formal_dry_recy'!$F$5:$F$500,0)),""),"")</f>
        <v>UNSD_107</v>
      </c>
      <c r="AB432" s="14">
        <f>IFERROR(IF(INDEX('11.6_Outliers-Incineration'!$N$5:$N$500,MATCH($F432,'11.6_Outliers-Incineration'!$F$5:$F$500,0))&lt;&gt;"N",
INDEX('11.6_Outliers-Incineration'!J$5:J$500,MATCH($F432,'11.6_Outliers-Incineration'!$F$5:$F$500,0)),""),"")</f>
        <v>0</v>
      </c>
      <c r="AC432" s="8">
        <f>IFERROR(IF(INDEX('11.6_Outliers-Incineration'!$N$5:$N$500,MATCH($F432,'11.6_Outliers-Incineration'!$F$5:$F$500,0))&lt;&gt;"N",
INDEX('11.6_Outliers-Incineration'!K$5:K$500,MATCH($F432,'11.6_Outliers-Incineration'!$F$5:$F$500,0)),""),"")</f>
        <v>2006</v>
      </c>
      <c r="AD432" s="14" t="str">
        <f>IFERROR(IF(INDEX('11.6_Outliers-Incineration'!$N$5:$N$500,MATCH($F432,'11.6_Outliers-Incineration'!$F$5:$F$500,0))&lt;&gt;"N",
INDEX('11.6_Outliers-Incineration'!L$5:L$500,MATCH($F432,'11.6_Outliers-Incineration'!$F$5:$F$500,0)),""),"")</f>
        <v>UNSD_107</v>
      </c>
      <c r="AE432" s="14" t="s">
        <v>1569</v>
      </c>
      <c r="AF432" s="8" t="s">
        <v>1569</v>
      </c>
      <c r="AG432" s="14" t="s">
        <v>1569</v>
      </c>
      <c r="AI432" s="5"/>
      <c r="AJ432" s="5" t="s">
        <v>1569</v>
      </c>
      <c r="AK432" s="5">
        <f t="shared" si="6"/>
        <v>5</v>
      </c>
    </row>
    <row r="433" spans="1:37" x14ac:dyDescent="0.25">
      <c r="A433" s="5" t="s">
        <v>2082</v>
      </c>
      <c r="B433" s="5" t="s">
        <v>1257</v>
      </c>
      <c r="C433" s="5" t="s">
        <v>1256</v>
      </c>
      <c r="D433" s="5" t="s">
        <v>620</v>
      </c>
      <c r="E433" s="5" t="s">
        <v>2196</v>
      </c>
      <c r="F433" s="5" t="s">
        <v>2285</v>
      </c>
      <c r="G433" s="5">
        <v>2</v>
      </c>
      <c r="H433" s="5">
        <v>1</v>
      </c>
      <c r="I433" s="5" t="s">
        <v>2390</v>
      </c>
      <c r="J433" s="13" t="str">
        <f>IFERROR(IF(INDEX('11.1_Outliers-Generation'!$N$5:$N$500,MATCH($F433,'11.1_Outliers-Generation'!$F$5:$F$500,0))&lt;&gt;"N",
INDEX('11.1_Outliers-Generation'!J$5:J$500,MATCH($F433,'11.1_Outliers-Generation'!$F$5:$F$500,0)),""),"")</f>
        <v/>
      </c>
      <c r="K433" s="8" t="str">
        <f>IFERROR(IF(INDEX('11.1_Outliers-Generation'!$N$5:$N$500,MATCH($F433,'11.1_Outliers-Generation'!$F$5:$F$500,0))&lt;&gt;"N",
INDEX('11.1_Outliers-Generation'!K$5:K$500,MATCH($F433,'11.1_Outliers-Generation'!$F$5:$F$500,0)),""),"")</f>
        <v/>
      </c>
      <c r="L433" s="13" t="str">
        <f>IFERROR(IF(INDEX('11.1_Outliers-Generation'!$N$5:$N$500,MATCH($F433,'11.1_Outliers-Generation'!$F$5:$F$500,0))&lt;&gt;"N",
INDEX('11.1_Outliers-Generation'!L$5:L$500,MATCH($F433,'11.1_Outliers-Generation'!$F$5:$F$500,0)),""),"")</f>
        <v/>
      </c>
      <c r="M433" s="14">
        <f>IFERROR(IF(INDEX('11.2_Outliers-Collection_cov'!$N$5:$N$500,MATCH($F433,'11.2_Outliers-Collection_cov'!$F$5:$F$500,0))&lt;&gt;"N",
INDEX('11.2_Outliers-Collection_cov'!J$5:J$500,MATCH($F433,'11.2_Outliers-Collection_cov'!$F$5:$F$500,0)),""),"")</f>
        <v>59.191116333007798</v>
      </c>
      <c r="N433" s="8">
        <f>IFERROR(IF(INDEX('11.2_Outliers-Collection_cov'!$N$5:$N$500,MATCH($F433,'11.2_Outliers-Collection_cov'!$F$5:$F$500,0))&lt;&gt;"N",
INDEX('11.2_Outliers-Collection_cov'!K$5:K$500,MATCH($F433,'11.2_Outliers-Collection_cov'!$F$5:$F$500,0)),""),"")</f>
        <v>2012</v>
      </c>
      <c r="O433" s="13" t="str">
        <f>IFERROR(IF(INDEX('11.2_Outliers-Collection_cov'!$N$5:$N$500,MATCH($F433,'11.2_Outliers-Collection_cov'!$F$5:$F$500,0))&lt;&gt;"N",
INDEX('11.2_Outliers-Collection_cov'!L$5:L$500,MATCH($F433,'11.2_Outliers-Collection_cov'!$F$5:$F$500,0)),""),"")</f>
        <v>UNSD_111</v>
      </c>
      <c r="P433" s="14" t="str">
        <f>IFERROR(IF(INDEX('11.3_Outliers-Plastic'!$N$5:$N$500,MATCH($F433,'11.3_Outliers-Plastic'!$F$5:$F$500,0))&lt;&gt;"N",
INDEX('11.3_Outliers-Plastic'!J$5:J$500,MATCH($F433,'11.3_Outliers-Plastic'!$F$5:$F$500,0)),""),"")</f>
        <v/>
      </c>
      <c r="Q433" s="8" t="str">
        <f>IFERROR(IF(INDEX('11.3_Outliers-Plastic'!$N$5:$N$500,MATCH($F433,'11.3_Outliers-Plastic'!$F$5:$F$500,0))&lt;&gt;"N",
INDEX('11.3_Outliers-Plastic'!K$5:K$500,MATCH($F433,'11.3_Outliers-Plastic'!$F$5:$F$500,0)),""),"")</f>
        <v/>
      </c>
      <c r="R433" s="14" t="str">
        <f>IFERROR(IF(INDEX('11.3_Outliers-Plastic'!$N$5:$N$500,MATCH($F433,'11.3_Outliers-Plastic'!$F$5:$F$500,0))&lt;&gt;"N",
INDEX('11.3_Outliers-Plastic'!L$5:L$500,MATCH($F433,'11.3_Outliers-Plastic'!$F$5:$F$500,0)),""),"")</f>
        <v/>
      </c>
      <c r="S433" s="12"/>
      <c r="T433" s="5"/>
      <c r="U433" s="5" t="s">
        <v>1569</v>
      </c>
      <c r="V433" s="14" t="str">
        <f>IFERROR(IF(INDEX('11.5_Outliers-Other_recovery'!$N$5:$N$500,MATCH($F433,'11.5_Outliers-Other_recovery'!$F$5:$F$500,0))&lt;&gt;"N",
INDEX('11.5_Outliers-Other_recovery'!J$5:J$500,MATCH($F433,'11.5_Outliers-Other_recovery'!$F$5:$F$500,0)),""),"")</f>
        <v/>
      </c>
      <c r="W433" s="8" t="str">
        <f>IFERROR(IF(INDEX('11.5_Outliers-Other_recovery'!$N$5:$N$500,MATCH($F433,'11.5_Outliers-Other_recovery'!$F$5:$F$500,0))&lt;&gt;"N",
INDEX('11.5_Outliers-Other_recovery'!K$5:K$500,MATCH($F433,'11.5_Outliers-Other_recovery'!$F$5:$F$500,0)),""),"")</f>
        <v/>
      </c>
      <c r="X433" s="14" t="str">
        <f>IFERROR(IF(INDEX('11.5_Outliers-Other_recovery'!$N$5:$N$500,MATCH($F433,'11.5_Outliers-Other_recovery'!$F$5:$F$500,0))&lt;&gt;"N",
INDEX('11.5_Outliers-Other_recovery'!L$5:L$500,MATCH($F433,'11.5_Outliers-Other_recovery'!$F$5:$F$500,0)),""),"")</f>
        <v/>
      </c>
      <c r="Y433" s="14" t="str">
        <f>IFERROR(IF(INDEX('11.4_Outliers-Formal_dry_recy'!$N$5:$N$500,MATCH($F433,'11.4_Outliers-Formal_dry_recy'!$F$5:$F$500,0))&lt;&gt;"N",
INDEX('11.4_Outliers-Formal_dry_recy'!J$5:J$500,MATCH($F433,'11.4_Outliers-Formal_dry_recy'!$F$5:$F$500,0)),""),"")</f>
        <v/>
      </c>
      <c r="Z433" s="8" t="str">
        <f>IFERROR(IF(INDEX('11.4_Outliers-Formal_dry_recy'!$N$5:$N$500,MATCH($F433,'11.4_Outliers-Formal_dry_recy'!$F$5:$F$500,0))&lt;&gt;"N",
INDEX('11.4_Outliers-Formal_dry_recy'!K$5:K$500,MATCH($F433,'11.4_Outliers-Formal_dry_recy'!$F$5:$F$500,0)),""),"")</f>
        <v/>
      </c>
      <c r="AA433" s="14" t="str">
        <f>IFERROR(IF(INDEX('11.4_Outliers-Formal_dry_recy'!$N$5:$N$500,MATCH($F433,'11.4_Outliers-Formal_dry_recy'!$F$5:$F$500,0))&lt;&gt;"N",
INDEX('11.4_Outliers-Formal_dry_recy'!L$5:L$500,MATCH($F433,'11.4_Outliers-Formal_dry_recy'!$F$5:$F$500,0)),""),"")</f>
        <v/>
      </c>
      <c r="AB433" s="14" t="str">
        <f>IFERROR(IF(INDEX('11.6_Outliers-Incineration'!$N$5:$N$500,MATCH($F433,'11.6_Outliers-Incineration'!$F$5:$F$500,0))&lt;&gt;"N",
INDEX('11.6_Outliers-Incineration'!J$5:J$500,MATCH($F433,'11.6_Outliers-Incineration'!$F$5:$F$500,0)),""),"")</f>
        <v/>
      </c>
      <c r="AC433" s="8" t="str">
        <f>IFERROR(IF(INDEX('11.6_Outliers-Incineration'!$N$5:$N$500,MATCH($F433,'11.6_Outliers-Incineration'!$F$5:$F$500,0))&lt;&gt;"N",
INDEX('11.6_Outliers-Incineration'!K$5:K$500,MATCH($F433,'11.6_Outliers-Incineration'!$F$5:$F$500,0)),""),"")</f>
        <v/>
      </c>
      <c r="AD433" s="14" t="str">
        <f>IFERROR(IF(INDEX('11.6_Outliers-Incineration'!$N$5:$N$500,MATCH($F433,'11.6_Outliers-Incineration'!$F$5:$F$500,0))&lt;&gt;"N",
INDEX('11.6_Outliers-Incineration'!L$5:L$500,MATCH($F433,'11.6_Outliers-Incineration'!$F$5:$F$500,0)),""),"")</f>
        <v/>
      </c>
      <c r="AE433" s="14" t="s">
        <v>1569</v>
      </c>
      <c r="AF433" s="8" t="s">
        <v>1569</v>
      </c>
      <c r="AG433" s="14" t="s">
        <v>1569</v>
      </c>
      <c r="AI433" s="5"/>
      <c r="AJ433" s="5" t="s">
        <v>1569</v>
      </c>
      <c r="AK433" s="5">
        <f t="shared" si="6"/>
        <v>1</v>
      </c>
    </row>
    <row r="434" spans="1:37" x14ac:dyDescent="0.25">
      <c r="A434" s="5" t="s">
        <v>2084</v>
      </c>
      <c r="B434" s="5" t="s">
        <v>1257</v>
      </c>
      <c r="C434" s="5" t="s">
        <v>1256</v>
      </c>
      <c r="D434" s="5" t="s">
        <v>620</v>
      </c>
      <c r="E434" s="5" t="s">
        <v>2197</v>
      </c>
      <c r="F434" s="5" t="s">
        <v>2286</v>
      </c>
      <c r="G434" s="5">
        <v>2</v>
      </c>
      <c r="H434" s="5">
        <v>1</v>
      </c>
      <c r="I434" s="5" t="s">
        <v>2392</v>
      </c>
      <c r="J434" s="13" t="str">
        <f>IFERROR(IF(INDEX('11.1_Outliers-Generation'!$N$5:$N$500,MATCH($F434,'11.1_Outliers-Generation'!$F$5:$F$500,0))&lt;&gt;"N",
INDEX('11.1_Outliers-Generation'!J$5:J$500,MATCH($F434,'11.1_Outliers-Generation'!$F$5:$F$500,0)),""),"")</f>
        <v/>
      </c>
      <c r="K434" s="8" t="str">
        <f>IFERROR(IF(INDEX('11.1_Outliers-Generation'!$N$5:$N$500,MATCH($F434,'11.1_Outliers-Generation'!$F$5:$F$500,0))&lt;&gt;"N",
INDEX('11.1_Outliers-Generation'!K$5:K$500,MATCH($F434,'11.1_Outliers-Generation'!$F$5:$F$500,0)),""),"")</f>
        <v/>
      </c>
      <c r="L434" s="13" t="str">
        <f>IFERROR(IF(INDEX('11.1_Outliers-Generation'!$N$5:$N$500,MATCH($F434,'11.1_Outliers-Generation'!$F$5:$F$500,0))&lt;&gt;"N",
INDEX('11.1_Outliers-Generation'!L$5:L$500,MATCH($F434,'11.1_Outliers-Generation'!$F$5:$F$500,0)),""),"")</f>
        <v/>
      </c>
      <c r="M434" s="14">
        <f>IFERROR(IF(INDEX('11.2_Outliers-Collection_cov'!$N$5:$N$500,MATCH($F434,'11.2_Outliers-Collection_cov'!$F$5:$F$500,0))&lt;&gt;"N",
INDEX('11.2_Outliers-Collection_cov'!J$5:J$500,MATCH($F434,'11.2_Outliers-Collection_cov'!$F$5:$F$500,0)),""),"")</f>
        <v>40.662208557128899</v>
      </c>
      <c r="N434" s="8">
        <f>IFERROR(IF(INDEX('11.2_Outliers-Collection_cov'!$N$5:$N$500,MATCH($F434,'11.2_Outliers-Collection_cov'!$F$5:$F$500,0))&lt;&gt;"N",
INDEX('11.2_Outliers-Collection_cov'!K$5:K$500,MATCH($F434,'11.2_Outliers-Collection_cov'!$F$5:$F$500,0)),""),"")</f>
        <v>2012</v>
      </c>
      <c r="O434" s="13" t="str">
        <f>IFERROR(IF(INDEX('11.2_Outliers-Collection_cov'!$N$5:$N$500,MATCH($F434,'11.2_Outliers-Collection_cov'!$F$5:$F$500,0))&lt;&gt;"N",
INDEX('11.2_Outliers-Collection_cov'!L$5:L$500,MATCH($F434,'11.2_Outliers-Collection_cov'!$F$5:$F$500,0)),""),"")</f>
        <v>UNSD_113</v>
      </c>
      <c r="P434" s="14" t="str">
        <f>IFERROR(IF(INDEX('11.3_Outliers-Plastic'!$N$5:$N$500,MATCH($F434,'11.3_Outliers-Plastic'!$F$5:$F$500,0))&lt;&gt;"N",
INDEX('11.3_Outliers-Plastic'!J$5:J$500,MATCH($F434,'11.3_Outliers-Plastic'!$F$5:$F$500,0)),""),"")</f>
        <v/>
      </c>
      <c r="Q434" s="8" t="str">
        <f>IFERROR(IF(INDEX('11.3_Outliers-Plastic'!$N$5:$N$500,MATCH($F434,'11.3_Outliers-Plastic'!$F$5:$F$500,0))&lt;&gt;"N",
INDEX('11.3_Outliers-Plastic'!K$5:K$500,MATCH($F434,'11.3_Outliers-Plastic'!$F$5:$F$500,0)),""),"")</f>
        <v/>
      </c>
      <c r="R434" s="14" t="str">
        <f>IFERROR(IF(INDEX('11.3_Outliers-Plastic'!$N$5:$N$500,MATCH($F434,'11.3_Outliers-Plastic'!$F$5:$F$500,0))&lt;&gt;"N",
INDEX('11.3_Outliers-Plastic'!L$5:L$500,MATCH($F434,'11.3_Outliers-Plastic'!$F$5:$F$500,0)),""),"")</f>
        <v/>
      </c>
      <c r="S434" s="12"/>
      <c r="T434" s="5"/>
      <c r="U434" s="5" t="s">
        <v>1569</v>
      </c>
      <c r="V434" s="14" t="str">
        <f>IFERROR(IF(INDEX('11.5_Outliers-Other_recovery'!$N$5:$N$500,MATCH($F434,'11.5_Outliers-Other_recovery'!$F$5:$F$500,0))&lt;&gt;"N",
INDEX('11.5_Outliers-Other_recovery'!J$5:J$500,MATCH($F434,'11.5_Outliers-Other_recovery'!$F$5:$F$500,0)),""),"")</f>
        <v/>
      </c>
      <c r="W434" s="8" t="str">
        <f>IFERROR(IF(INDEX('11.5_Outliers-Other_recovery'!$N$5:$N$500,MATCH($F434,'11.5_Outliers-Other_recovery'!$F$5:$F$500,0))&lt;&gt;"N",
INDEX('11.5_Outliers-Other_recovery'!K$5:K$500,MATCH($F434,'11.5_Outliers-Other_recovery'!$F$5:$F$500,0)),""),"")</f>
        <v/>
      </c>
      <c r="X434" s="14" t="str">
        <f>IFERROR(IF(INDEX('11.5_Outliers-Other_recovery'!$N$5:$N$500,MATCH($F434,'11.5_Outliers-Other_recovery'!$F$5:$F$500,0))&lt;&gt;"N",
INDEX('11.5_Outliers-Other_recovery'!L$5:L$500,MATCH($F434,'11.5_Outliers-Other_recovery'!$F$5:$F$500,0)),""),"")</f>
        <v/>
      </c>
      <c r="Y434" s="14" t="str">
        <f>IFERROR(IF(INDEX('11.4_Outliers-Formal_dry_recy'!$N$5:$N$500,MATCH($F434,'11.4_Outliers-Formal_dry_recy'!$F$5:$F$500,0))&lt;&gt;"N",
INDEX('11.4_Outliers-Formal_dry_recy'!J$5:J$500,MATCH($F434,'11.4_Outliers-Formal_dry_recy'!$F$5:$F$500,0)),""),"")</f>
        <v/>
      </c>
      <c r="Z434" s="8" t="str">
        <f>IFERROR(IF(INDEX('11.4_Outliers-Formal_dry_recy'!$N$5:$N$500,MATCH($F434,'11.4_Outliers-Formal_dry_recy'!$F$5:$F$500,0))&lt;&gt;"N",
INDEX('11.4_Outliers-Formal_dry_recy'!K$5:K$500,MATCH($F434,'11.4_Outliers-Formal_dry_recy'!$F$5:$F$500,0)),""),"")</f>
        <v/>
      </c>
      <c r="AA434" s="14" t="str">
        <f>IFERROR(IF(INDEX('11.4_Outliers-Formal_dry_recy'!$N$5:$N$500,MATCH($F434,'11.4_Outliers-Formal_dry_recy'!$F$5:$F$500,0))&lt;&gt;"N",
INDEX('11.4_Outliers-Formal_dry_recy'!L$5:L$500,MATCH($F434,'11.4_Outliers-Formal_dry_recy'!$F$5:$F$500,0)),""),"")</f>
        <v/>
      </c>
      <c r="AB434" s="14" t="str">
        <f>IFERROR(IF(INDEX('11.6_Outliers-Incineration'!$N$5:$N$500,MATCH($F434,'11.6_Outliers-Incineration'!$F$5:$F$500,0))&lt;&gt;"N",
INDEX('11.6_Outliers-Incineration'!J$5:J$500,MATCH($F434,'11.6_Outliers-Incineration'!$F$5:$F$500,0)),""),"")</f>
        <v/>
      </c>
      <c r="AC434" s="8" t="str">
        <f>IFERROR(IF(INDEX('11.6_Outliers-Incineration'!$N$5:$N$500,MATCH($F434,'11.6_Outliers-Incineration'!$F$5:$F$500,0))&lt;&gt;"N",
INDEX('11.6_Outliers-Incineration'!K$5:K$500,MATCH($F434,'11.6_Outliers-Incineration'!$F$5:$F$500,0)),""),"")</f>
        <v/>
      </c>
      <c r="AD434" s="14" t="str">
        <f>IFERROR(IF(INDEX('11.6_Outliers-Incineration'!$N$5:$N$500,MATCH($F434,'11.6_Outliers-Incineration'!$F$5:$F$500,0))&lt;&gt;"N",
INDEX('11.6_Outliers-Incineration'!L$5:L$500,MATCH($F434,'11.6_Outliers-Incineration'!$F$5:$F$500,0)),""),"")</f>
        <v/>
      </c>
      <c r="AE434" s="14" t="s">
        <v>1569</v>
      </c>
      <c r="AF434" s="8" t="s">
        <v>1569</v>
      </c>
      <c r="AG434" s="14" t="s">
        <v>1569</v>
      </c>
      <c r="AI434" s="5"/>
      <c r="AJ434" s="5" t="s">
        <v>1569</v>
      </c>
      <c r="AK434" s="5">
        <f t="shared" si="6"/>
        <v>1</v>
      </c>
    </row>
    <row r="435" spans="1:37" x14ac:dyDescent="0.25">
      <c r="A435" s="5" t="s">
        <v>2087</v>
      </c>
      <c r="B435" s="5" t="s">
        <v>1266</v>
      </c>
      <c r="C435" s="5" t="s">
        <v>1265</v>
      </c>
      <c r="D435" s="5" t="s">
        <v>1038</v>
      </c>
      <c r="E435" s="5" t="s">
        <v>2200</v>
      </c>
      <c r="F435" s="5" t="s">
        <v>2287</v>
      </c>
      <c r="G435" s="5">
        <v>2</v>
      </c>
      <c r="H435" s="5">
        <v>2</v>
      </c>
      <c r="I435" s="5" t="s">
        <v>2395</v>
      </c>
      <c r="J435" s="13">
        <f>IFERROR(IF(INDEX('11.1_Outliers-Generation'!$N$5:$N$500,MATCH($F435,'11.1_Outliers-Generation'!$F$5:$F$500,0))&lt;&gt;"N",
INDEX('11.1_Outliers-Generation'!J$5:J$500,MATCH($F435,'11.1_Outliers-Generation'!$F$5:$F$500,0)),""),"")</f>
        <v>0.81422141222389233</v>
      </c>
      <c r="K435" s="8">
        <f>IFERROR(IF(INDEX('11.1_Outliers-Generation'!$N$5:$N$500,MATCH($F435,'11.1_Outliers-Generation'!$F$5:$F$500,0))&lt;&gt;"N",
INDEX('11.1_Outliers-Generation'!K$5:K$500,MATCH($F435,'11.1_Outliers-Generation'!$F$5:$F$500,0)),""),"")</f>
        <v>2019</v>
      </c>
      <c r="L435" s="13" t="str">
        <f>IFERROR(IF(INDEX('11.1_Outliers-Generation'!$N$5:$N$500,MATCH($F435,'11.1_Outliers-Generation'!$F$5:$F$500,0))&lt;&gt;"N",
INDEX('11.1_Outliers-Generation'!L$5:L$500,MATCH($F435,'11.1_Outliers-Generation'!$F$5:$F$500,0)),""),"")</f>
        <v>UNSD_116</v>
      </c>
      <c r="M435" s="14">
        <f>IFERROR(IF(INDEX('11.2_Outliers-Collection_cov'!$N$5:$N$500,MATCH($F435,'11.2_Outliers-Collection_cov'!$F$5:$F$500,0))&lt;&gt;"N",
INDEX('11.2_Outliers-Collection_cov'!J$5:J$500,MATCH($F435,'11.2_Outliers-Collection_cov'!$F$5:$F$500,0)),""),"")</f>
        <v>99.641525268554702</v>
      </c>
      <c r="N435" s="8">
        <f>IFERROR(IF(INDEX('11.2_Outliers-Collection_cov'!$N$5:$N$500,MATCH($F435,'11.2_Outliers-Collection_cov'!$F$5:$F$500,0))&lt;&gt;"N",
INDEX('11.2_Outliers-Collection_cov'!K$5:K$500,MATCH($F435,'11.2_Outliers-Collection_cov'!$F$5:$F$500,0)),""),"")</f>
        <v>2019</v>
      </c>
      <c r="O435" s="13" t="str">
        <f>IFERROR(IF(INDEX('11.2_Outliers-Collection_cov'!$N$5:$N$500,MATCH($F435,'11.2_Outliers-Collection_cov'!$F$5:$F$500,0))&lt;&gt;"N",
INDEX('11.2_Outliers-Collection_cov'!L$5:L$500,MATCH($F435,'11.2_Outliers-Collection_cov'!$F$5:$F$500,0)),""),"")</f>
        <v>UNSD_116</v>
      </c>
      <c r="P435" s="14" t="str">
        <f>IFERROR(IF(INDEX('11.3_Outliers-Plastic'!$N$5:$N$500,MATCH($F435,'11.3_Outliers-Plastic'!$F$5:$F$500,0))&lt;&gt;"N",
INDEX('11.3_Outliers-Plastic'!J$5:J$500,MATCH($F435,'11.3_Outliers-Plastic'!$F$5:$F$500,0)),""),"")</f>
        <v/>
      </c>
      <c r="Q435" s="8" t="str">
        <f>IFERROR(IF(INDEX('11.3_Outliers-Plastic'!$N$5:$N$500,MATCH($F435,'11.3_Outliers-Plastic'!$F$5:$F$500,0))&lt;&gt;"N",
INDEX('11.3_Outliers-Plastic'!K$5:K$500,MATCH($F435,'11.3_Outliers-Plastic'!$F$5:$F$500,0)),""),"")</f>
        <v/>
      </c>
      <c r="R435" s="14" t="str">
        <f>IFERROR(IF(INDEX('11.3_Outliers-Plastic'!$N$5:$N$500,MATCH($F435,'11.3_Outliers-Plastic'!$F$5:$F$500,0))&lt;&gt;"N",
INDEX('11.3_Outliers-Plastic'!L$5:L$500,MATCH($F435,'11.3_Outliers-Plastic'!$F$5:$F$500,0)),""),"")</f>
        <v/>
      </c>
      <c r="S435" s="12"/>
      <c r="T435" s="5"/>
      <c r="U435" s="5" t="s">
        <v>1569</v>
      </c>
      <c r="V435" s="14">
        <f>IFERROR(IF(INDEX('11.5_Outliers-Other_recovery'!$N$5:$N$500,MATCH($F435,'11.5_Outliers-Other_recovery'!$F$5:$F$500,0))&lt;&gt;"N",
INDEX('11.5_Outliers-Other_recovery'!J$5:J$500,MATCH($F435,'11.5_Outliers-Other_recovery'!$F$5:$F$500,0)),""),"")</f>
        <v>0.12907787956717248</v>
      </c>
      <c r="W435" s="8">
        <f>IFERROR(IF(INDEX('11.5_Outliers-Other_recovery'!$N$5:$N$500,MATCH($F435,'11.5_Outliers-Other_recovery'!$F$5:$F$500,0))&lt;&gt;"N",
INDEX('11.5_Outliers-Other_recovery'!K$5:K$500,MATCH($F435,'11.5_Outliers-Other_recovery'!$F$5:$F$500,0)),""),"")</f>
        <v>2019</v>
      </c>
      <c r="X435" s="14" t="str">
        <f>IFERROR(IF(INDEX('11.5_Outliers-Other_recovery'!$N$5:$N$500,MATCH($F435,'11.5_Outliers-Other_recovery'!$F$5:$F$500,0))&lt;&gt;"N",
INDEX('11.5_Outliers-Other_recovery'!L$5:L$500,MATCH($F435,'11.5_Outliers-Other_recovery'!$F$5:$F$500,0)),""),"")</f>
        <v>UNSD_116</v>
      </c>
      <c r="Y435" s="14" t="str">
        <f>IFERROR(IF(INDEX('11.4_Outliers-Formal_dry_recy'!$N$5:$N$500,MATCH($F435,'11.4_Outliers-Formal_dry_recy'!$F$5:$F$500,0))&lt;&gt;"N",
INDEX('11.4_Outliers-Formal_dry_recy'!J$5:J$500,MATCH($F435,'11.4_Outliers-Formal_dry_recy'!$F$5:$F$500,0)),""),"")</f>
        <v/>
      </c>
      <c r="Z435" s="8" t="str">
        <f>IFERROR(IF(INDEX('11.4_Outliers-Formal_dry_recy'!$N$5:$N$500,MATCH($F435,'11.4_Outliers-Formal_dry_recy'!$F$5:$F$500,0))&lt;&gt;"N",
INDEX('11.4_Outliers-Formal_dry_recy'!K$5:K$500,MATCH($F435,'11.4_Outliers-Formal_dry_recy'!$F$5:$F$500,0)),""),"")</f>
        <v/>
      </c>
      <c r="AA435" s="14" t="str">
        <f>IFERROR(IF(INDEX('11.4_Outliers-Formal_dry_recy'!$N$5:$N$500,MATCH($F435,'11.4_Outliers-Formal_dry_recy'!$F$5:$F$500,0))&lt;&gt;"N",
INDEX('11.4_Outliers-Formal_dry_recy'!L$5:L$500,MATCH($F435,'11.4_Outliers-Formal_dry_recy'!$F$5:$F$500,0)),""),"")</f>
        <v/>
      </c>
      <c r="AB435" s="14" t="str">
        <f>IFERROR(IF(INDEX('11.6_Outliers-Incineration'!$N$5:$N$500,MATCH($F435,'11.6_Outliers-Incineration'!$F$5:$F$500,0))&lt;&gt;"N",
INDEX('11.6_Outliers-Incineration'!J$5:J$500,MATCH($F435,'11.6_Outliers-Incineration'!$F$5:$F$500,0)),""),"")</f>
        <v/>
      </c>
      <c r="AC435" s="8" t="str">
        <f>IFERROR(IF(INDEX('11.6_Outliers-Incineration'!$N$5:$N$500,MATCH($F435,'11.6_Outliers-Incineration'!$F$5:$F$500,0))&lt;&gt;"N",
INDEX('11.6_Outliers-Incineration'!K$5:K$500,MATCH($F435,'11.6_Outliers-Incineration'!$F$5:$F$500,0)),""),"")</f>
        <v/>
      </c>
      <c r="AD435" s="14" t="str">
        <f>IFERROR(IF(INDEX('11.6_Outliers-Incineration'!$N$5:$N$500,MATCH($F435,'11.6_Outliers-Incineration'!$F$5:$F$500,0))&lt;&gt;"N",
INDEX('11.6_Outliers-Incineration'!L$5:L$500,MATCH($F435,'11.6_Outliers-Incineration'!$F$5:$F$500,0)),""),"")</f>
        <v/>
      </c>
      <c r="AE435" s="14" t="s">
        <v>1569</v>
      </c>
      <c r="AF435" s="8" t="s">
        <v>1569</v>
      </c>
      <c r="AG435" s="14" t="s">
        <v>1569</v>
      </c>
      <c r="AI435" s="5"/>
      <c r="AJ435" s="5" t="s">
        <v>1569</v>
      </c>
      <c r="AK435" s="5">
        <f t="shared" si="6"/>
        <v>3</v>
      </c>
    </row>
    <row r="436" spans="1:37" x14ac:dyDescent="0.25">
      <c r="A436" s="5" t="s">
        <v>2088</v>
      </c>
      <c r="B436" s="5" t="s">
        <v>1266</v>
      </c>
      <c r="C436" s="5" t="s">
        <v>1265</v>
      </c>
      <c r="D436" s="5" t="s">
        <v>1038</v>
      </c>
      <c r="E436" s="5" t="s">
        <v>2201</v>
      </c>
      <c r="F436" s="5" t="s">
        <v>3224</v>
      </c>
      <c r="G436" s="5">
        <v>2</v>
      </c>
      <c r="H436" s="5">
        <v>2</v>
      </c>
      <c r="I436" s="5" t="s">
        <v>3225</v>
      </c>
      <c r="J436" s="13" t="str">
        <f>IFERROR(IF(INDEX('11.1_Outliers-Generation'!$N$5:$N$500,MATCH($F436,'11.1_Outliers-Generation'!$F$5:$F$500,0))&lt;&gt;"N",
INDEX('11.1_Outliers-Generation'!J$5:J$500,MATCH($F436,'11.1_Outliers-Generation'!$F$5:$F$500,0)),""),"")</f>
        <v/>
      </c>
      <c r="K436" s="8" t="str">
        <f>IFERROR(IF(INDEX('11.1_Outliers-Generation'!$N$5:$N$500,MATCH($F436,'11.1_Outliers-Generation'!$F$5:$F$500,0))&lt;&gt;"N",
INDEX('11.1_Outliers-Generation'!K$5:K$500,MATCH($F436,'11.1_Outliers-Generation'!$F$5:$F$500,0)),""),"")</f>
        <v/>
      </c>
      <c r="L436" s="13" t="str">
        <f>IFERROR(IF(INDEX('11.1_Outliers-Generation'!$N$5:$N$500,MATCH($F436,'11.1_Outliers-Generation'!$F$5:$F$500,0))&lt;&gt;"N",
INDEX('11.1_Outliers-Generation'!L$5:L$500,MATCH($F436,'11.1_Outliers-Generation'!$F$5:$F$500,0)),""),"")</f>
        <v/>
      </c>
      <c r="M436" s="14">
        <f>IFERROR(IF(INDEX('11.2_Outliers-Collection_cov'!$N$5:$N$500,MATCH($F436,'11.2_Outliers-Collection_cov'!$F$5:$F$500,0))&lt;&gt;"N",
INDEX('11.2_Outliers-Collection_cov'!J$5:J$500,MATCH($F436,'11.2_Outliers-Collection_cov'!$F$5:$F$500,0)),""),"")</f>
        <v>88.116287231445298</v>
      </c>
      <c r="N436" s="8">
        <f>IFERROR(IF(INDEX('11.2_Outliers-Collection_cov'!$N$5:$N$500,MATCH($F436,'11.2_Outliers-Collection_cov'!$F$5:$F$500,0))&lt;&gt;"N",
INDEX('11.2_Outliers-Collection_cov'!K$5:K$500,MATCH($F436,'11.2_Outliers-Collection_cov'!$F$5:$F$500,0)),""),"")</f>
        <v>2019</v>
      </c>
      <c r="O436" s="13" t="str">
        <f>IFERROR(IF(INDEX('11.2_Outliers-Collection_cov'!$N$5:$N$500,MATCH($F436,'11.2_Outliers-Collection_cov'!$F$5:$F$500,0))&lt;&gt;"N",
INDEX('11.2_Outliers-Collection_cov'!L$5:L$500,MATCH($F436,'11.2_Outliers-Collection_cov'!$F$5:$F$500,0)),""),"")</f>
        <v>UNSD_117</v>
      </c>
      <c r="P436" s="14" t="str">
        <f>IFERROR(IF(INDEX('11.3_Outliers-Plastic'!$N$5:$N$500,MATCH($F436,'11.3_Outliers-Plastic'!$F$5:$F$500,0))&lt;&gt;"N",
INDEX('11.3_Outliers-Plastic'!J$5:J$500,MATCH($F436,'11.3_Outliers-Plastic'!$F$5:$F$500,0)),""),"")</f>
        <v/>
      </c>
      <c r="Q436" s="8" t="str">
        <f>IFERROR(IF(INDEX('11.3_Outliers-Plastic'!$N$5:$N$500,MATCH($F436,'11.3_Outliers-Plastic'!$F$5:$F$500,0))&lt;&gt;"N",
INDEX('11.3_Outliers-Plastic'!K$5:K$500,MATCH($F436,'11.3_Outliers-Plastic'!$F$5:$F$500,0)),""),"")</f>
        <v/>
      </c>
      <c r="R436" s="14" t="str">
        <f>IFERROR(IF(INDEX('11.3_Outliers-Plastic'!$N$5:$N$500,MATCH($F436,'11.3_Outliers-Plastic'!$F$5:$F$500,0))&lt;&gt;"N",
INDEX('11.3_Outliers-Plastic'!L$5:L$500,MATCH($F436,'11.3_Outliers-Plastic'!$F$5:$F$500,0)),""),"")</f>
        <v/>
      </c>
      <c r="S436" s="12"/>
      <c r="T436" s="5"/>
      <c r="U436" s="5" t="s">
        <v>1569</v>
      </c>
      <c r="V436" s="14">
        <f>IFERROR(IF(INDEX('11.5_Outliers-Other_recovery'!$N$5:$N$500,MATCH($F436,'11.5_Outliers-Other_recovery'!$F$5:$F$500,0))&lt;&gt;"N",
INDEX('11.5_Outliers-Other_recovery'!J$5:J$500,MATCH($F436,'11.5_Outliers-Other_recovery'!$F$5:$F$500,0)),""),"")</f>
        <v>14.889462259165406</v>
      </c>
      <c r="W436" s="8">
        <f>IFERROR(IF(INDEX('11.5_Outliers-Other_recovery'!$N$5:$N$500,MATCH($F436,'11.5_Outliers-Other_recovery'!$F$5:$F$500,0))&lt;&gt;"N",
INDEX('11.5_Outliers-Other_recovery'!K$5:K$500,MATCH($F436,'11.5_Outliers-Other_recovery'!$F$5:$F$500,0)),""),"")</f>
        <v>2019</v>
      </c>
      <c r="X436" s="14" t="str">
        <f>IFERROR(IF(INDEX('11.5_Outliers-Other_recovery'!$N$5:$N$500,MATCH($F436,'11.5_Outliers-Other_recovery'!$F$5:$F$500,0))&lt;&gt;"N",
INDEX('11.5_Outliers-Other_recovery'!L$5:L$500,MATCH($F436,'11.5_Outliers-Other_recovery'!$F$5:$F$500,0)),""),"")</f>
        <v>UNSD_117</v>
      </c>
      <c r="Y436" s="14" t="str">
        <f>IFERROR(IF(INDEX('11.4_Outliers-Formal_dry_recy'!$N$5:$N$500,MATCH($F436,'11.4_Outliers-Formal_dry_recy'!$F$5:$F$500,0))&lt;&gt;"N",
INDEX('11.4_Outliers-Formal_dry_recy'!J$5:J$500,MATCH($F436,'11.4_Outliers-Formal_dry_recy'!$F$5:$F$500,0)),""),"")</f>
        <v/>
      </c>
      <c r="Z436" s="8" t="str">
        <f>IFERROR(IF(INDEX('11.4_Outliers-Formal_dry_recy'!$N$5:$N$500,MATCH($F436,'11.4_Outliers-Formal_dry_recy'!$F$5:$F$500,0))&lt;&gt;"N",
INDEX('11.4_Outliers-Formal_dry_recy'!K$5:K$500,MATCH($F436,'11.4_Outliers-Formal_dry_recy'!$F$5:$F$500,0)),""),"")</f>
        <v/>
      </c>
      <c r="AA436" s="14" t="str">
        <f>IFERROR(IF(INDEX('11.4_Outliers-Formal_dry_recy'!$N$5:$N$500,MATCH($F436,'11.4_Outliers-Formal_dry_recy'!$F$5:$F$500,0))&lt;&gt;"N",
INDEX('11.4_Outliers-Formal_dry_recy'!L$5:L$500,MATCH($F436,'11.4_Outliers-Formal_dry_recy'!$F$5:$F$500,0)),""),"")</f>
        <v/>
      </c>
      <c r="AB436" s="14" t="str">
        <f>IFERROR(IF(INDEX('11.6_Outliers-Incineration'!$N$5:$N$500,MATCH($F436,'11.6_Outliers-Incineration'!$F$5:$F$500,0))&lt;&gt;"N",
INDEX('11.6_Outliers-Incineration'!J$5:J$500,MATCH($F436,'11.6_Outliers-Incineration'!$F$5:$F$500,0)),""),"")</f>
        <v/>
      </c>
      <c r="AC436" s="8" t="str">
        <f>IFERROR(IF(INDEX('11.6_Outliers-Incineration'!$N$5:$N$500,MATCH($F436,'11.6_Outliers-Incineration'!$F$5:$F$500,0))&lt;&gt;"N",
INDEX('11.6_Outliers-Incineration'!K$5:K$500,MATCH($F436,'11.6_Outliers-Incineration'!$F$5:$F$500,0)),""),"")</f>
        <v/>
      </c>
      <c r="AD436" s="14" t="str">
        <f>IFERROR(IF(INDEX('11.6_Outliers-Incineration'!$N$5:$N$500,MATCH($F436,'11.6_Outliers-Incineration'!$F$5:$F$500,0))&lt;&gt;"N",
INDEX('11.6_Outliers-Incineration'!L$5:L$500,MATCH($F436,'11.6_Outliers-Incineration'!$F$5:$F$500,0)),""),"")</f>
        <v/>
      </c>
      <c r="AE436" s="14" t="s">
        <v>1569</v>
      </c>
      <c r="AF436" s="8" t="s">
        <v>1569</v>
      </c>
      <c r="AG436" s="14" t="s">
        <v>1569</v>
      </c>
      <c r="AI436" s="5"/>
      <c r="AJ436" s="5" t="s">
        <v>1569</v>
      </c>
      <c r="AK436" s="5">
        <f t="shared" si="6"/>
        <v>2</v>
      </c>
    </row>
    <row r="437" spans="1:37" x14ac:dyDescent="0.25">
      <c r="A437" s="5" t="s">
        <v>2089</v>
      </c>
      <c r="B437" s="5" t="s">
        <v>1266</v>
      </c>
      <c r="C437" s="5" t="s">
        <v>1265</v>
      </c>
      <c r="D437" s="5" t="s">
        <v>1038</v>
      </c>
      <c r="E437" s="5" t="s">
        <v>2202</v>
      </c>
      <c r="F437" s="5" t="s">
        <v>2288</v>
      </c>
      <c r="G437" s="5">
        <v>2</v>
      </c>
      <c r="H437" s="5">
        <v>1</v>
      </c>
      <c r="I437" s="5" t="s">
        <v>2396</v>
      </c>
      <c r="J437" s="13">
        <f>IFERROR(IF(INDEX('11.1_Outliers-Generation'!$N$5:$N$500,MATCH($F437,'11.1_Outliers-Generation'!$F$5:$F$500,0))&lt;&gt;"N",
INDEX('11.1_Outliers-Generation'!J$5:J$500,MATCH($F437,'11.1_Outliers-Generation'!$F$5:$F$500,0)),""),"")</f>
        <v>0.91140868776604567</v>
      </c>
      <c r="K437" s="8">
        <f>IFERROR(IF(INDEX('11.1_Outliers-Generation'!$N$5:$N$500,MATCH($F437,'11.1_Outliers-Generation'!$F$5:$F$500,0))&lt;&gt;"N",
INDEX('11.1_Outliers-Generation'!K$5:K$500,MATCH($F437,'11.1_Outliers-Generation'!$F$5:$F$500,0)),""),"")</f>
        <v>2019</v>
      </c>
      <c r="L437" s="13" t="str">
        <f>IFERROR(IF(INDEX('11.1_Outliers-Generation'!$N$5:$N$500,MATCH($F437,'11.1_Outliers-Generation'!$F$5:$F$500,0))&lt;&gt;"N",
INDEX('11.1_Outliers-Generation'!L$5:L$500,MATCH($F437,'11.1_Outliers-Generation'!$F$5:$F$500,0)),""),"")</f>
        <v>UNSD_118</v>
      </c>
      <c r="M437" s="14">
        <f>IFERROR(IF(INDEX('11.2_Outliers-Collection_cov'!$N$5:$N$500,MATCH($F437,'11.2_Outliers-Collection_cov'!$F$5:$F$500,0))&lt;&gt;"N",
INDEX('11.2_Outliers-Collection_cov'!J$5:J$500,MATCH($F437,'11.2_Outliers-Collection_cov'!$F$5:$F$500,0)),""),"")</f>
        <v>89.720664978027301</v>
      </c>
      <c r="N437" s="8">
        <f>IFERROR(IF(INDEX('11.2_Outliers-Collection_cov'!$N$5:$N$500,MATCH($F437,'11.2_Outliers-Collection_cov'!$F$5:$F$500,0))&lt;&gt;"N",
INDEX('11.2_Outliers-Collection_cov'!K$5:K$500,MATCH($F437,'11.2_Outliers-Collection_cov'!$F$5:$F$500,0)),""),"")</f>
        <v>2019</v>
      </c>
      <c r="O437" s="13" t="str">
        <f>IFERROR(IF(INDEX('11.2_Outliers-Collection_cov'!$N$5:$N$500,MATCH($F437,'11.2_Outliers-Collection_cov'!$F$5:$F$500,0))&lt;&gt;"N",
INDEX('11.2_Outliers-Collection_cov'!L$5:L$500,MATCH($F437,'11.2_Outliers-Collection_cov'!$F$5:$F$500,0)),""),"")</f>
        <v>UNSD_118</v>
      </c>
      <c r="P437" s="14" t="str">
        <f>IFERROR(IF(INDEX('11.3_Outliers-Plastic'!$N$5:$N$500,MATCH($F437,'11.3_Outliers-Plastic'!$F$5:$F$500,0))&lt;&gt;"N",
INDEX('11.3_Outliers-Plastic'!J$5:J$500,MATCH($F437,'11.3_Outliers-Plastic'!$F$5:$F$500,0)),""),"")</f>
        <v/>
      </c>
      <c r="Q437" s="8" t="str">
        <f>IFERROR(IF(INDEX('11.3_Outliers-Plastic'!$N$5:$N$500,MATCH($F437,'11.3_Outliers-Plastic'!$F$5:$F$500,0))&lt;&gt;"N",
INDEX('11.3_Outliers-Plastic'!K$5:K$500,MATCH($F437,'11.3_Outliers-Plastic'!$F$5:$F$500,0)),""),"")</f>
        <v/>
      </c>
      <c r="R437" s="14" t="str">
        <f>IFERROR(IF(INDEX('11.3_Outliers-Plastic'!$N$5:$N$500,MATCH($F437,'11.3_Outliers-Plastic'!$F$5:$F$500,0))&lt;&gt;"N",
INDEX('11.3_Outliers-Plastic'!L$5:L$500,MATCH($F437,'11.3_Outliers-Plastic'!$F$5:$F$500,0)),""),"")</f>
        <v/>
      </c>
      <c r="S437" s="12"/>
      <c r="T437" s="5"/>
      <c r="U437" s="5" t="s">
        <v>1569</v>
      </c>
      <c r="V437" s="14">
        <f>IFERROR(IF(INDEX('11.5_Outliers-Other_recovery'!$N$5:$N$500,MATCH($F437,'11.5_Outliers-Other_recovery'!$F$5:$F$500,0))&lt;&gt;"N",
INDEX('11.5_Outliers-Other_recovery'!J$5:J$500,MATCH($F437,'11.5_Outliers-Other_recovery'!$F$5:$F$500,0)),""),"")</f>
        <v>9.1314093956396142E-2</v>
      </c>
      <c r="W437" s="8">
        <f>IFERROR(IF(INDEX('11.5_Outliers-Other_recovery'!$N$5:$N$500,MATCH($F437,'11.5_Outliers-Other_recovery'!$F$5:$F$500,0))&lt;&gt;"N",
INDEX('11.5_Outliers-Other_recovery'!K$5:K$500,MATCH($F437,'11.5_Outliers-Other_recovery'!$F$5:$F$500,0)),""),"")</f>
        <v>2019</v>
      </c>
      <c r="X437" s="14" t="str">
        <f>IFERROR(IF(INDEX('11.5_Outliers-Other_recovery'!$N$5:$N$500,MATCH($F437,'11.5_Outliers-Other_recovery'!$F$5:$F$500,0))&lt;&gt;"N",
INDEX('11.5_Outliers-Other_recovery'!L$5:L$500,MATCH($F437,'11.5_Outliers-Other_recovery'!$F$5:$F$500,0)),""),"")</f>
        <v>UNSD_118</v>
      </c>
      <c r="Y437" s="14">
        <f>IFERROR(IF(INDEX('11.4_Outliers-Formal_dry_recy'!$N$5:$N$500,MATCH($F437,'11.4_Outliers-Formal_dry_recy'!$F$5:$F$500,0))&lt;&gt;"N",
INDEX('11.4_Outliers-Formal_dry_recy'!J$5:J$500,MATCH($F437,'11.4_Outliers-Formal_dry_recy'!$F$5:$F$500,0)),""),"")</f>
        <v>0.64318242319186569</v>
      </c>
      <c r="Z437" s="8">
        <f>IFERROR(IF(INDEX('11.4_Outliers-Formal_dry_recy'!$N$5:$N$500,MATCH($F437,'11.4_Outliers-Formal_dry_recy'!$F$5:$F$500,0))&lt;&gt;"N",
INDEX('11.4_Outliers-Formal_dry_recy'!K$5:K$500,MATCH($F437,'11.4_Outliers-Formal_dry_recy'!$F$5:$F$500,0)),""),"")</f>
        <v>2019</v>
      </c>
      <c r="AA437" s="14" t="str">
        <f>IFERROR(IF(INDEX('11.4_Outliers-Formal_dry_recy'!$N$5:$N$500,MATCH($F437,'11.4_Outliers-Formal_dry_recy'!$F$5:$F$500,0))&lt;&gt;"N",
INDEX('11.4_Outliers-Formal_dry_recy'!L$5:L$500,MATCH($F437,'11.4_Outliers-Formal_dry_recy'!$F$5:$F$500,0)),""),"")</f>
        <v>UNSD_118</v>
      </c>
      <c r="AB437" s="14">
        <f>IFERROR(IF(INDEX('11.6_Outliers-Incineration'!$N$5:$N$500,MATCH($F437,'11.6_Outliers-Incineration'!$F$5:$F$500,0))&lt;&gt;"N",
INDEX('11.6_Outliers-Incineration'!J$5:J$500,MATCH($F437,'11.6_Outliers-Incineration'!$F$5:$F$500,0)),""),"")</f>
        <v>0</v>
      </c>
      <c r="AC437" s="8">
        <f>IFERROR(IF(INDEX('11.6_Outliers-Incineration'!$N$5:$N$500,MATCH($F437,'11.6_Outliers-Incineration'!$F$5:$F$500,0))&lt;&gt;"N",
INDEX('11.6_Outliers-Incineration'!K$5:K$500,MATCH($F437,'11.6_Outliers-Incineration'!$F$5:$F$500,0)),""),"")</f>
        <v>2019</v>
      </c>
      <c r="AD437" s="14" t="str">
        <f>IFERROR(IF(INDEX('11.6_Outliers-Incineration'!$N$5:$N$500,MATCH($F437,'11.6_Outliers-Incineration'!$F$5:$F$500,0))&lt;&gt;"N",
INDEX('11.6_Outliers-Incineration'!L$5:L$500,MATCH($F437,'11.6_Outliers-Incineration'!$F$5:$F$500,0)),""),"")</f>
        <v>UNSD_118</v>
      </c>
      <c r="AE437" s="14">
        <v>100</v>
      </c>
      <c r="AF437" s="8">
        <v>2019</v>
      </c>
      <c r="AG437" s="14" t="s">
        <v>2089</v>
      </c>
      <c r="AI437" s="5"/>
      <c r="AJ437" s="5" t="s">
        <v>1569</v>
      </c>
      <c r="AK437" s="5">
        <f t="shared" si="6"/>
        <v>6</v>
      </c>
    </row>
    <row r="438" spans="1:37" x14ac:dyDescent="0.25">
      <c r="A438" s="5" t="s">
        <v>2090</v>
      </c>
      <c r="B438" s="5" t="s">
        <v>954</v>
      </c>
      <c r="C438" s="5" t="s">
        <v>953</v>
      </c>
      <c r="D438" s="5" t="s">
        <v>620</v>
      </c>
      <c r="E438" s="5" t="s">
        <v>2203</v>
      </c>
      <c r="F438" s="5" t="s">
        <v>2289</v>
      </c>
      <c r="G438" s="5">
        <v>2</v>
      </c>
      <c r="H438" s="5">
        <v>1</v>
      </c>
      <c r="I438" s="5" t="s">
        <v>2397</v>
      </c>
      <c r="J438" s="13" t="str">
        <f>IFERROR(IF(INDEX('11.1_Outliers-Generation'!$N$5:$N$500,MATCH($F438,'11.1_Outliers-Generation'!$F$5:$F$500,0))&lt;&gt;"N",
INDEX('11.1_Outliers-Generation'!J$5:J$500,MATCH($F438,'11.1_Outliers-Generation'!$F$5:$F$500,0)),""),"")</f>
        <v/>
      </c>
      <c r="K438" s="8" t="str">
        <f>IFERROR(IF(INDEX('11.1_Outliers-Generation'!$N$5:$N$500,MATCH($F438,'11.1_Outliers-Generation'!$F$5:$F$500,0))&lt;&gt;"N",
INDEX('11.1_Outliers-Generation'!K$5:K$500,MATCH($F438,'11.1_Outliers-Generation'!$F$5:$F$500,0)),""),"")</f>
        <v/>
      </c>
      <c r="L438" s="13" t="str">
        <f>IFERROR(IF(INDEX('11.1_Outliers-Generation'!$N$5:$N$500,MATCH($F438,'11.1_Outliers-Generation'!$F$5:$F$500,0))&lt;&gt;"N",
INDEX('11.1_Outliers-Generation'!L$5:L$500,MATCH($F438,'11.1_Outliers-Generation'!$F$5:$F$500,0)),""),"")</f>
        <v/>
      </c>
      <c r="M438" s="14">
        <f>IFERROR(IF(INDEX('11.2_Outliers-Collection_cov'!$N$5:$N$500,MATCH($F438,'11.2_Outliers-Collection_cov'!$F$5:$F$500,0))&lt;&gt;"N",
INDEX('11.2_Outliers-Collection_cov'!J$5:J$500,MATCH($F438,'11.2_Outliers-Collection_cov'!$F$5:$F$500,0)),""),"")</f>
        <v>95</v>
      </c>
      <c r="N438" s="8">
        <f>IFERROR(IF(INDEX('11.2_Outliers-Collection_cov'!$N$5:$N$500,MATCH($F438,'11.2_Outliers-Collection_cov'!$F$5:$F$500,0))&lt;&gt;"N",
INDEX('11.2_Outliers-Collection_cov'!K$5:K$500,MATCH($F438,'11.2_Outliers-Collection_cov'!$F$5:$F$500,0)),""),"")</f>
        <v>2007</v>
      </c>
      <c r="O438" s="13" t="str">
        <f>IFERROR(IF(INDEX('11.2_Outliers-Collection_cov'!$N$5:$N$500,MATCH($F438,'11.2_Outliers-Collection_cov'!$F$5:$F$500,0))&lt;&gt;"N",
INDEX('11.2_Outliers-Collection_cov'!L$5:L$500,MATCH($F438,'11.2_Outliers-Collection_cov'!$F$5:$F$500,0)),""),"")</f>
        <v>UNSD_119</v>
      </c>
      <c r="P438" s="14" t="str">
        <f>IFERROR(IF(INDEX('11.3_Outliers-Plastic'!$N$5:$N$500,MATCH($F438,'11.3_Outliers-Plastic'!$F$5:$F$500,0))&lt;&gt;"N",
INDEX('11.3_Outliers-Plastic'!J$5:J$500,MATCH($F438,'11.3_Outliers-Plastic'!$F$5:$F$500,0)),""),"")</f>
        <v/>
      </c>
      <c r="Q438" s="8" t="str">
        <f>IFERROR(IF(INDEX('11.3_Outliers-Plastic'!$N$5:$N$500,MATCH($F438,'11.3_Outliers-Plastic'!$F$5:$F$500,0))&lt;&gt;"N",
INDEX('11.3_Outliers-Plastic'!K$5:K$500,MATCH($F438,'11.3_Outliers-Plastic'!$F$5:$F$500,0)),""),"")</f>
        <v/>
      </c>
      <c r="R438" s="14" t="str">
        <f>IFERROR(IF(INDEX('11.3_Outliers-Plastic'!$N$5:$N$500,MATCH($F438,'11.3_Outliers-Plastic'!$F$5:$F$500,0))&lt;&gt;"N",
INDEX('11.3_Outliers-Plastic'!L$5:L$500,MATCH($F438,'11.3_Outliers-Plastic'!$F$5:$F$500,0)),""),"")</f>
        <v/>
      </c>
      <c r="S438" s="12"/>
      <c r="T438" s="5"/>
      <c r="U438" s="5" t="s">
        <v>1569</v>
      </c>
      <c r="V438" s="14" t="str">
        <f>IFERROR(IF(INDEX('11.5_Outliers-Other_recovery'!$N$5:$N$500,MATCH($F438,'11.5_Outliers-Other_recovery'!$F$5:$F$500,0))&lt;&gt;"N",
INDEX('11.5_Outliers-Other_recovery'!J$5:J$500,MATCH($F438,'11.5_Outliers-Other_recovery'!$F$5:$F$500,0)),""),"")</f>
        <v/>
      </c>
      <c r="W438" s="8" t="str">
        <f>IFERROR(IF(INDEX('11.5_Outliers-Other_recovery'!$N$5:$N$500,MATCH($F438,'11.5_Outliers-Other_recovery'!$F$5:$F$500,0))&lt;&gt;"N",
INDEX('11.5_Outliers-Other_recovery'!K$5:K$500,MATCH($F438,'11.5_Outliers-Other_recovery'!$F$5:$F$500,0)),""),"")</f>
        <v/>
      </c>
      <c r="X438" s="14" t="str">
        <f>IFERROR(IF(INDEX('11.5_Outliers-Other_recovery'!$N$5:$N$500,MATCH($F438,'11.5_Outliers-Other_recovery'!$F$5:$F$500,0))&lt;&gt;"N",
INDEX('11.5_Outliers-Other_recovery'!L$5:L$500,MATCH($F438,'11.5_Outliers-Other_recovery'!$F$5:$F$500,0)),""),"")</f>
        <v/>
      </c>
      <c r="Y438" s="14">
        <f>IFERROR(IF(INDEX('11.4_Outliers-Formal_dry_recy'!$N$5:$N$500,MATCH($F438,'11.4_Outliers-Formal_dry_recy'!$F$5:$F$500,0))&lt;&gt;"N",
INDEX('11.4_Outliers-Formal_dry_recy'!J$5:J$500,MATCH($F438,'11.4_Outliers-Formal_dry_recy'!$F$5:$F$500,0)),""),"")</f>
        <v>0</v>
      </c>
      <c r="Z438" s="8">
        <f>IFERROR(IF(INDEX('11.4_Outliers-Formal_dry_recy'!$N$5:$N$500,MATCH($F438,'11.4_Outliers-Formal_dry_recy'!$F$5:$F$500,0))&lt;&gt;"N",
INDEX('11.4_Outliers-Formal_dry_recy'!K$5:K$500,MATCH($F438,'11.4_Outliers-Formal_dry_recy'!$F$5:$F$500,0)),""),"")</f>
        <v>2007</v>
      </c>
      <c r="AA438" s="14" t="str">
        <f>IFERROR(IF(INDEX('11.4_Outliers-Formal_dry_recy'!$N$5:$N$500,MATCH($F438,'11.4_Outliers-Formal_dry_recy'!$F$5:$F$500,0))&lt;&gt;"N",
INDEX('11.4_Outliers-Formal_dry_recy'!L$5:L$500,MATCH($F438,'11.4_Outliers-Formal_dry_recy'!$F$5:$F$500,0)),""),"")</f>
        <v>UNSD_119</v>
      </c>
      <c r="AB438" s="14" t="str">
        <f>IFERROR(IF(INDEX('11.6_Outliers-Incineration'!$N$5:$N$500,MATCH($F438,'11.6_Outliers-Incineration'!$F$5:$F$500,0))&lt;&gt;"N",
INDEX('11.6_Outliers-Incineration'!J$5:J$500,MATCH($F438,'11.6_Outliers-Incineration'!$F$5:$F$500,0)),""),"")</f>
        <v/>
      </c>
      <c r="AC438" s="8" t="str">
        <f>IFERROR(IF(INDEX('11.6_Outliers-Incineration'!$N$5:$N$500,MATCH($F438,'11.6_Outliers-Incineration'!$F$5:$F$500,0))&lt;&gt;"N",
INDEX('11.6_Outliers-Incineration'!K$5:K$500,MATCH($F438,'11.6_Outliers-Incineration'!$F$5:$F$500,0)),""),"")</f>
        <v/>
      </c>
      <c r="AD438" s="14" t="str">
        <f>IFERROR(IF(INDEX('11.6_Outliers-Incineration'!$N$5:$N$500,MATCH($F438,'11.6_Outliers-Incineration'!$F$5:$F$500,0))&lt;&gt;"N",
INDEX('11.6_Outliers-Incineration'!L$5:L$500,MATCH($F438,'11.6_Outliers-Incineration'!$F$5:$F$500,0)),""),"")</f>
        <v/>
      </c>
      <c r="AE438" s="14" t="s">
        <v>1569</v>
      </c>
      <c r="AF438" s="8" t="s">
        <v>1569</v>
      </c>
      <c r="AG438" s="14" t="s">
        <v>1569</v>
      </c>
      <c r="AI438" s="5"/>
      <c r="AJ438" s="5" t="s">
        <v>1569</v>
      </c>
      <c r="AK438" s="5">
        <f t="shared" si="6"/>
        <v>2</v>
      </c>
    </row>
    <row r="439" spans="1:37" x14ac:dyDescent="0.25">
      <c r="A439" s="5" t="s">
        <v>2975</v>
      </c>
      <c r="B439" s="5" t="s">
        <v>282</v>
      </c>
      <c r="C439" s="5" t="s">
        <v>281</v>
      </c>
      <c r="D439" s="5" t="s">
        <v>35</v>
      </c>
      <c r="E439" s="5" t="s">
        <v>2981</v>
      </c>
      <c r="F439" s="5" t="s">
        <v>2988</v>
      </c>
      <c r="G439" s="5">
        <v>1</v>
      </c>
      <c r="H439" s="5">
        <v>3</v>
      </c>
      <c r="I439" s="5" t="s">
        <v>2993</v>
      </c>
      <c r="J439" s="13" t="str">
        <f>IFERROR(IF(INDEX('11.1_Outliers-Generation'!$N$5:$N$500,MATCH($F439,'11.1_Outliers-Generation'!$F$5:$F$500,0))&lt;&gt;"N",
INDEX('11.1_Outliers-Generation'!J$5:J$500,MATCH($F439,'11.1_Outliers-Generation'!$F$5:$F$500,0)),""),"")</f>
        <v/>
      </c>
      <c r="K439" s="8" t="str">
        <f>IFERROR(IF(INDEX('11.1_Outliers-Generation'!$N$5:$N$500,MATCH($F439,'11.1_Outliers-Generation'!$F$5:$F$500,0))&lt;&gt;"N",
INDEX('11.1_Outliers-Generation'!K$5:K$500,MATCH($F439,'11.1_Outliers-Generation'!$F$5:$F$500,0)),""),"")</f>
        <v/>
      </c>
      <c r="L439" s="13" t="str">
        <f>IFERROR(IF(INDEX('11.1_Outliers-Generation'!$N$5:$N$500,MATCH($F439,'11.1_Outliers-Generation'!$F$5:$F$500,0))&lt;&gt;"N",
INDEX('11.1_Outliers-Generation'!L$5:L$500,MATCH($F439,'11.1_Outliers-Generation'!$F$5:$F$500,0)),""),"")</f>
        <v/>
      </c>
      <c r="M439" s="14">
        <f>IFERROR(IF(INDEX('11.2_Outliers-Collection_cov'!$N$5:$N$500,MATCH($F439,'11.2_Outliers-Collection_cov'!$F$5:$F$500,0))&lt;&gt;"N",
INDEX('11.2_Outliers-Collection_cov'!J$5:J$500,MATCH($F439,'11.2_Outliers-Collection_cov'!$F$5:$F$500,0)),""),"")</f>
        <v>100</v>
      </c>
      <c r="N439" s="8">
        <f>IFERROR(IF(INDEX('11.2_Outliers-Collection_cov'!$N$5:$N$500,MATCH($F439,'11.2_Outliers-Collection_cov'!$F$5:$F$500,0))&lt;&gt;"N",
INDEX('11.2_Outliers-Collection_cov'!K$5:K$500,MATCH($F439,'11.2_Outliers-Collection_cov'!$F$5:$F$500,0)),""),"")</f>
        <v>2019</v>
      </c>
      <c r="O439" s="13" t="str">
        <f>IFERROR(IF(INDEX('11.2_Outliers-Collection_cov'!$N$5:$N$500,MATCH($F439,'11.2_Outliers-Collection_cov'!$F$5:$F$500,0))&lt;&gt;"N",
INDEX('11.2_Outliers-Collection_cov'!L$5:L$500,MATCH($F439,'11.2_Outliers-Collection_cov'!$F$5:$F$500,0)),""),"")</f>
        <v>UNSD_120</v>
      </c>
      <c r="P439" s="14" t="str">
        <f>IFERROR(IF(INDEX('11.3_Outliers-Plastic'!$N$5:$N$500,MATCH($F439,'11.3_Outliers-Plastic'!$F$5:$F$500,0))&lt;&gt;"N",
INDEX('11.3_Outliers-Plastic'!J$5:J$500,MATCH($F439,'11.3_Outliers-Plastic'!$F$5:$F$500,0)),""),"")</f>
        <v/>
      </c>
      <c r="Q439" s="8" t="str">
        <f>IFERROR(IF(INDEX('11.3_Outliers-Plastic'!$N$5:$N$500,MATCH($F439,'11.3_Outliers-Plastic'!$F$5:$F$500,0))&lt;&gt;"N",
INDEX('11.3_Outliers-Plastic'!K$5:K$500,MATCH($F439,'11.3_Outliers-Plastic'!$F$5:$F$500,0)),""),"")</f>
        <v/>
      </c>
      <c r="R439" s="14" t="str">
        <f>IFERROR(IF(INDEX('11.3_Outliers-Plastic'!$N$5:$N$500,MATCH($F439,'11.3_Outliers-Plastic'!$F$5:$F$500,0))&lt;&gt;"N",
INDEX('11.3_Outliers-Plastic'!L$5:L$500,MATCH($F439,'11.3_Outliers-Plastic'!$F$5:$F$500,0)),""),"")</f>
        <v/>
      </c>
      <c r="S439" s="12"/>
      <c r="T439" s="5"/>
      <c r="U439" s="5" t="s">
        <v>1569</v>
      </c>
      <c r="V439" s="14" t="str">
        <f>IFERROR(IF(INDEX('11.5_Outliers-Other_recovery'!$N$5:$N$500,MATCH($F439,'11.5_Outliers-Other_recovery'!$F$5:$F$500,0))&lt;&gt;"N",
INDEX('11.5_Outliers-Other_recovery'!J$5:J$500,MATCH($F439,'11.5_Outliers-Other_recovery'!$F$5:$F$500,0)),""),"")</f>
        <v/>
      </c>
      <c r="W439" s="8" t="str">
        <f>IFERROR(IF(INDEX('11.5_Outliers-Other_recovery'!$N$5:$N$500,MATCH($F439,'11.5_Outliers-Other_recovery'!$F$5:$F$500,0))&lt;&gt;"N",
INDEX('11.5_Outliers-Other_recovery'!K$5:K$500,MATCH($F439,'11.5_Outliers-Other_recovery'!$F$5:$F$500,0)),""),"")</f>
        <v/>
      </c>
      <c r="X439" s="14" t="str">
        <f>IFERROR(IF(INDEX('11.5_Outliers-Other_recovery'!$N$5:$N$500,MATCH($F439,'11.5_Outliers-Other_recovery'!$F$5:$F$500,0))&lt;&gt;"N",
INDEX('11.5_Outliers-Other_recovery'!L$5:L$500,MATCH($F439,'11.5_Outliers-Other_recovery'!$F$5:$F$500,0)),""),"")</f>
        <v/>
      </c>
      <c r="Y439" s="14" t="str">
        <f>IFERROR(IF(INDEX('11.4_Outliers-Formal_dry_recy'!$N$5:$N$500,MATCH($F439,'11.4_Outliers-Formal_dry_recy'!$F$5:$F$500,0))&lt;&gt;"N",
INDEX('11.4_Outliers-Formal_dry_recy'!J$5:J$500,MATCH($F439,'11.4_Outliers-Formal_dry_recy'!$F$5:$F$500,0)),""),"")</f>
        <v/>
      </c>
      <c r="Z439" s="8" t="str">
        <f>IFERROR(IF(INDEX('11.4_Outliers-Formal_dry_recy'!$N$5:$N$500,MATCH($F439,'11.4_Outliers-Formal_dry_recy'!$F$5:$F$500,0))&lt;&gt;"N",
INDEX('11.4_Outliers-Formal_dry_recy'!K$5:K$500,MATCH($F439,'11.4_Outliers-Formal_dry_recy'!$F$5:$F$500,0)),""),"")</f>
        <v/>
      </c>
      <c r="AA439" s="14" t="str">
        <f>IFERROR(IF(INDEX('11.4_Outliers-Formal_dry_recy'!$N$5:$N$500,MATCH($F439,'11.4_Outliers-Formal_dry_recy'!$F$5:$F$500,0))&lt;&gt;"N",
INDEX('11.4_Outliers-Formal_dry_recy'!L$5:L$500,MATCH($F439,'11.4_Outliers-Formal_dry_recy'!$F$5:$F$500,0)),""),"")</f>
        <v/>
      </c>
      <c r="AB439" s="14" t="str">
        <f>IFERROR(IF(INDEX('11.6_Outliers-Incineration'!$N$5:$N$500,MATCH($F439,'11.6_Outliers-Incineration'!$F$5:$F$500,0))&lt;&gt;"N",
INDEX('11.6_Outliers-Incineration'!J$5:J$500,MATCH($F439,'11.6_Outliers-Incineration'!$F$5:$F$500,0)),""),"")</f>
        <v/>
      </c>
      <c r="AC439" s="8" t="str">
        <f>IFERROR(IF(INDEX('11.6_Outliers-Incineration'!$N$5:$N$500,MATCH($F439,'11.6_Outliers-Incineration'!$F$5:$F$500,0))&lt;&gt;"N",
INDEX('11.6_Outliers-Incineration'!K$5:K$500,MATCH($F439,'11.6_Outliers-Incineration'!$F$5:$F$500,0)),""),"")</f>
        <v/>
      </c>
      <c r="AD439" s="14" t="str">
        <f>IFERROR(IF(INDEX('11.6_Outliers-Incineration'!$N$5:$N$500,MATCH($F439,'11.6_Outliers-Incineration'!$F$5:$F$500,0))&lt;&gt;"N",
INDEX('11.6_Outliers-Incineration'!L$5:L$500,MATCH($F439,'11.6_Outliers-Incineration'!$F$5:$F$500,0)),""),"")</f>
        <v/>
      </c>
      <c r="AE439" s="14" t="s">
        <v>1569</v>
      </c>
      <c r="AF439" s="8" t="s">
        <v>1569</v>
      </c>
      <c r="AG439" s="14" t="s">
        <v>1569</v>
      </c>
      <c r="AI439" s="5"/>
      <c r="AJ439" s="5" t="s">
        <v>1569</v>
      </c>
      <c r="AK439" s="5">
        <f t="shared" si="6"/>
        <v>1</v>
      </c>
    </row>
    <row r="440" spans="1:37" x14ac:dyDescent="0.25">
      <c r="A440" s="5" t="s">
        <v>2091</v>
      </c>
      <c r="B440" s="5" t="s">
        <v>888</v>
      </c>
      <c r="C440" s="5" t="s">
        <v>887</v>
      </c>
      <c r="D440" s="5" t="s">
        <v>620</v>
      </c>
      <c r="E440" s="5" t="s">
        <v>2204</v>
      </c>
      <c r="F440" s="5" t="s">
        <v>2290</v>
      </c>
      <c r="G440" s="5">
        <v>1</v>
      </c>
      <c r="H440" s="5">
        <v>2</v>
      </c>
      <c r="I440" s="5" t="s">
        <v>2398</v>
      </c>
      <c r="J440" s="13" t="str">
        <f>IFERROR(IF(INDEX('11.1_Outliers-Generation'!$N$5:$N$500,MATCH($F440,'11.1_Outliers-Generation'!$F$5:$F$500,0))&lt;&gt;"N",
INDEX('11.1_Outliers-Generation'!J$5:J$500,MATCH($F440,'11.1_Outliers-Generation'!$F$5:$F$500,0)),""),"")</f>
        <v/>
      </c>
      <c r="K440" s="8" t="str">
        <f>IFERROR(IF(INDEX('11.1_Outliers-Generation'!$N$5:$N$500,MATCH($F440,'11.1_Outliers-Generation'!$F$5:$F$500,0))&lt;&gt;"N",
INDEX('11.1_Outliers-Generation'!K$5:K$500,MATCH($F440,'11.1_Outliers-Generation'!$F$5:$F$500,0)),""),"")</f>
        <v/>
      </c>
      <c r="L440" s="13" t="str">
        <f>IFERROR(IF(INDEX('11.1_Outliers-Generation'!$N$5:$N$500,MATCH($F440,'11.1_Outliers-Generation'!$F$5:$F$500,0))&lt;&gt;"N",
INDEX('11.1_Outliers-Generation'!L$5:L$500,MATCH($F440,'11.1_Outliers-Generation'!$F$5:$F$500,0)),""),"")</f>
        <v/>
      </c>
      <c r="M440" s="14">
        <f>IFERROR(IF(INDEX('11.2_Outliers-Collection_cov'!$N$5:$N$500,MATCH($F440,'11.2_Outliers-Collection_cov'!$F$5:$F$500,0))&lt;&gt;"N",
INDEX('11.2_Outliers-Collection_cov'!J$5:J$500,MATCH($F440,'11.2_Outliers-Collection_cov'!$F$5:$F$500,0)),""),"")</f>
        <v>100</v>
      </c>
      <c r="N440" s="8">
        <f>IFERROR(IF(INDEX('11.2_Outliers-Collection_cov'!$N$5:$N$500,MATCH($F440,'11.2_Outliers-Collection_cov'!$F$5:$F$500,0))&lt;&gt;"N",
INDEX('11.2_Outliers-Collection_cov'!K$5:K$500,MATCH($F440,'11.2_Outliers-Collection_cov'!$F$5:$F$500,0)),""),"")</f>
        <v>2015</v>
      </c>
      <c r="O440" s="13" t="str">
        <f>IFERROR(IF(INDEX('11.2_Outliers-Collection_cov'!$N$5:$N$500,MATCH($F440,'11.2_Outliers-Collection_cov'!$F$5:$F$500,0))&lt;&gt;"N",
INDEX('11.2_Outliers-Collection_cov'!L$5:L$500,MATCH($F440,'11.2_Outliers-Collection_cov'!$F$5:$F$500,0)),""),"")</f>
        <v>UNSD_121</v>
      </c>
      <c r="P440" s="14" t="str">
        <f>IFERROR(IF(INDEX('11.3_Outliers-Plastic'!$N$5:$N$500,MATCH($F440,'11.3_Outliers-Plastic'!$F$5:$F$500,0))&lt;&gt;"N",
INDEX('11.3_Outliers-Plastic'!J$5:J$500,MATCH($F440,'11.3_Outliers-Plastic'!$F$5:$F$500,0)),""),"")</f>
        <v/>
      </c>
      <c r="Q440" s="8" t="str">
        <f>IFERROR(IF(INDEX('11.3_Outliers-Plastic'!$N$5:$N$500,MATCH($F440,'11.3_Outliers-Plastic'!$F$5:$F$500,0))&lt;&gt;"N",
INDEX('11.3_Outliers-Plastic'!K$5:K$500,MATCH($F440,'11.3_Outliers-Plastic'!$F$5:$F$500,0)),""),"")</f>
        <v/>
      </c>
      <c r="R440" s="14" t="str">
        <f>IFERROR(IF(INDEX('11.3_Outliers-Plastic'!$N$5:$N$500,MATCH($F440,'11.3_Outliers-Plastic'!$F$5:$F$500,0))&lt;&gt;"N",
INDEX('11.3_Outliers-Plastic'!L$5:L$500,MATCH($F440,'11.3_Outliers-Plastic'!$F$5:$F$500,0)),""),"")</f>
        <v/>
      </c>
      <c r="S440" s="12"/>
      <c r="T440" s="5"/>
      <c r="U440" s="5" t="s">
        <v>1569</v>
      </c>
      <c r="V440" s="14">
        <f>IFERROR(IF(INDEX('11.5_Outliers-Other_recovery'!$N$5:$N$500,MATCH($F440,'11.5_Outliers-Other_recovery'!$F$5:$F$500,0))&lt;&gt;"N",
INDEX('11.5_Outliers-Other_recovery'!J$5:J$500,MATCH($F440,'11.5_Outliers-Other_recovery'!$F$5:$F$500,0)),""),"")</f>
        <v>0</v>
      </c>
      <c r="W440" s="8">
        <f>IFERROR(IF(INDEX('11.5_Outliers-Other_recovery'!$N$5:$N$500,MATCH($F440,'11.5_Outliers-Other_recovery'!$F$5:$F$500,0))&lt;&gt;"N",
INDEX('11.5_Outliers-Other_recovery'!K$5:K$500,MATCH($F440,'11.5_Outliers-Other_recovery'!$F$5:$F$500,0)),""),"")</f>
        <v>2019</v>
      </c>
      <c r="X440" s="14" t="str">
        <f>IFERROR(IF(INDEX('11.5_Outliers-Other_recovery'!$N$5:$N$500,MATCH($F440,'11.5_Outliers-Other_recovery'!$F$5:$F$500,0))&lt;&gt;"N",
INDEX('11.5_Outliers-Other_recovery'!L$5:L$500,MATCH($F440,'11.5_Outliers-Other_recovery'!$F$5:$F$500,0)),""),"")</f>
        <v>UNSD_121</v>
      </c>
      <c r="Y440" s="14">
        <f>IFERROR(IF(INDEX('11.4_Outliers-Formal_dry_recy'!$N$5:$N$500,MATCH($F440,'11.4_Outliers-Formal_dry_recy'!$F$5:$F$500,0))&lt;&gt;"N",
INDEX('11.4_Outliers-Formal_dry_recy'!J$5:J$500,MATCH($F440,'11.4_Outliers-Formal_dry_recy'!$F$5:$F$500,0)),""),"")</f>
        <v>0</v>
      </c>
      <c r="Z440" s="8">
        <f>IFERROR(IF(INDEX('11.4_Outliers-Formal_dry_recy'!$N$5:$N$500,MATCH($F440,'11.4_Outliers-Formal_dry_recy'!$F$5:$F$500,0))&lt;&gt;"N",
INDEX('11.4_Outliers-Formal_dry_recy'!K$5:K$500,MATCH($F440,'11.4_Outliers-Formal_dry_recy'!$F$5:$F$500,0)),""),"")</f>
        <v>2019</v>
      </c>
      <c r="AA440" s="14" t="str">
        <f>IFERROR(IF(INDEX('11.4_Outliers-Formal_dry_recy'!$N$5:$N$500,MATCH($F440,'11.4_Outliers-Formal_dry_recy'!$F$5:$F$500,0))&lt;&gt;"N",
INDEX('11.4_Outliers-Formal_dry_recy'!L$5:L$500,MATCH($F440,'11.4_Outliers-Formal_dry_recy'!$F$5:$F$500,0)),""),"")</f>
        <v>UNSD_121</v>
      </c>
      <c r="AB440" s="14">
        <f>IFERROR(IF(INDEX('11.6_Outliers-Incineration'!$N$5:$N$500,MATCH($F440,'11.6_Outliers-Incineration'!$F$5:$F$500,0))&lt;&gt;"N",
INDEX('11.6_Outliers-Incineration'!J$5:J$500,MATCH($F440,'11.6_Outliers-Incineration'!$F$5:$F$500,0)),""),"")</f>
        <v>0</v>
      </c>
      <c r="AC440" s="8">
        <f>IFERROR(IF(INDEX('11.6_Outliers-Incineration'!$N$5:$N$500,MATCH($F440,'11.6_Outliers-Incineration'!$F$5:$F$500,0))&lt;&gt;"N",
INDEX('11.6_Outliers-Incineration'!K$5:K$500,MATCH($F440,'11.6_Outliers-Incineration'!$F$5:$F$500,0)),""),"")</f>
        <v>2019</v>
      </c>
      <c r="AD440" s="14" t="str">
        <f>IFERROR(IF(INDEX('11.6_Outliers-Incineration'!$N$5:$N$500,MATCH($F440,'11.6_Outliers-Incineration'!$F$5:$F$500,0))&lt;&gt;"N",
INDEX('11.6_Outliers-Incineration'!L$5:L$500,MATCH($F440,'11.6_Outliers-Incineration'!$F$5:$F$500,0)),""),"")</f>
        <v>UNSD_121</v>
      </c>
      <c r="AE440" s="14">
        <v>100</v>
      </c>
      <c r="AF440" s="8">
        <v>2019</v>
      </c>
      <c r="AG440" s="14" t="s">
        <v>2091</v>
      </c>
      <c r="AI440" s="5"/>
      <c r="AJ440" s="5" t="s">
        <v>1569</v>
      </c>
      <c r="AK440" s="5">
        <f t="shared" si="6"/>
        <v>5</v>
      </c>
    </row>
    <row r="441" spans="1:37" x14ac:dyDescent="0.25">
      <c r="A441" s="5" t="s">
        <v>2093</v>
      </c>
      <c r="B441" s="5" t="s">
        <v>1292</v>
      </c>
      <c r="C441" s="5" t="s">
        <v>1291</v>
      </c>
      <c r="D441" s="5" t="s">
        <v>1038</v>
      </c>
      <c r="E441" s="5" t="s">
        <v>2206</v>
      </c>
      <c r="F441" s="5" t="s">
        <v>2291</v>
      </c>
      <c r="G441" s="5">
        <v>2</v>
      </c>
      <c r="H441" s="5">
        <v>1</v>
      </c>
      <c r="I441" s="5" t="s">
        <v>2399</v>
      </c>
      <c r="J441" s="13" t="str">
        <f>IFERROR(IF(INDEX('11.1_Outliers-Generation'!$N$5:$N$500,MATCH($F441,'11.1_Outliers-Generation'!$F$5:$F$500,0))&lt;&gt;"N",
INDEX('11.1_Outliers-Generation'!J$5:J$500,MATCH($F441,'11.1_Outliers-Generation'!$F$5:$F$500,0)),""),"")</f>
        <v/>
      </c>
      <c r="K441" s="8" t="str">
        <f>IFERROR(IF(INDEX('11.1_Outliers-Generation'!$N$5:$N$500,MATCH($F441,'11.1_Outliers-Generation'!$F$5:$F$500,0))&lt;&gt;"N",
INDEX('11.1_Outliers-Generation'!K$5:K$500,MATCH($F441,'11.1_Outliers-Generation'!$F$5:$F$500,0)),""),"")</f>
        <v/>
      </c>
      <c r="L441" s="13" t="str">
        <f>IFERROR(IF(INDEX('11.1_Outliers-Generation'!$N$5:$N$500,MATCH($F441,'11.1_Outliers-Generation'!$F$5:$F$500,0))&lt;&gt;"N",
INDEX('11.1_Outliers-Generation'!L$5:L$500,MATCH($F441,'11.1_Outliers-Generation'!$F$5:$F$500,0)),""),"")</f>
        <v/>
      </c>
      <c r="M441" s="14" t="str">
        <f>IFERROR(IF(INDEX('11.2_Outliers-Collection_cov'!$N$5:$N$500,MATCH($F441,'11.2_Outliers-Collection_cov'!$F$5:$F$500,0))&lt;&gt;"N",
INDEX('11.2_Outliers-Collection_cov'!J$5:J$500,MATCH($F441,'11.2_Outliers-Collection_cov'!$F$5:$F$500,0)),""),"")</f>
        <v/>
      </c>
      <c r="N441" s="8" t="str">
        <f>IFERROR(IF(INDEX('11.2_Outliers-Collection_cov'!$N$5:$N$500,MATCH($F441,'11.2_Outliers-Collection_cov'!$F$5:$F$500,0))&lt;&gt;"N",
INDEX('11.2_Outliers-Collection_cov'!K$5:K$500,MATCH($F441,'11.2_Outliers-Collection_cov'!$F$5:$F$500,0)),""),"")</f>
        <v/>
      </c>
      <c r="O441" s="13" t="str">
        <f>IFERROR(IF(INDEX('11.2_Outliers-Collection_cov'!$N$5:$N$500,MATCH($F441,'11.2_Outliers-Collection_cov'!$F$5:$F$500,0))&lt;&gt;"N",
INDEX('11.2_Outliers-Collection_cov'!L$5:L$500,MATCH($F441,'11.2_Outliers-Collection_cov'!$F$5:$F$500,0)),""),"")</f>
        <v/>
      </c>
      <c r="P441" s="14" t="str">
        <f>IFERROR(IF(INDEX('11.3_Outliers-Plastic'!$N$5:$N$500,MATCH($F441,'11.3_Outliers-Plastic'!$F$5:$F$500,0))&lt;&gt;"N",
INDEX('11.3_Outliers-Plastic'!J$5:J$500,MATCH($F441,'11.3_Outliers-Plastic'!$F$5:$F$500,0)),""),"")</f>
        <v/>
      </c>
      <c r="Q441" s="8" t="str">
        <f>IFERROR(IF(INDEX('11.3_Outliers-Plastic'!$N$5:$N$500,MATCH($F441,'11.3_Outliers-Plastic'!$F$5:$F$500,0))&lt;&gt;"N",
INDEX('11.3_Outliers-Plastic'!K$5:K$500,MATCH($F441,'11.3_Outliers-Plastic'!$F$5:$F$500,0)),""),"")</f>
        <v/>
      </c>
      <c r="R441" s="14" t="str">
        <f>IFERROR(IF(INDEX('11.3_Outliers-Plastic'!$N$5:$N$500,MATCH($F441,'11.3_Outliers-Plastic'!$F$5:$F$500,0))&lt;&gt;"N",
INDEX('11.3_Outliers-Plastic'!L$5:L$500,MATCH($F441,'11.3_Outliers-Plastic'!$F$5:$F$500,0)),""),"")</f>
        <v/>
      </c>
      <c r="S441" s="12"/>
      <c r="T441" s="5"/>
      <c r="U441" s="5" t="s">
        <v>1569</v>
      </c>
      <c r="V441" s="14">
        <f>IFERROR(IF(INDEX('11.5_Outliers-Other_recovery'!$N$5:$N$500,MATCH($F441,'11.5_Outliers-Other_recovery'!$F$5:$F$500,0))&lt;&gt;"N",
INDEX('11.5_Outliers-Other_recovery'!J$5:J$500,MATCH($F441,'11.5_Outliers-Other_recovery'!$F$5:$F$500,0)),""),"")</f>
        <v>0</v>
      </c>
      <c r="W441" s="8">
        <f>IFERROR(IF(INDEX('11.5_Outliers-Other_recovery'!$N$5:$N$500,MATCH($F441,'11.5_Outliers-Other_recovery'!$F$5:$F$500,0))&lt;&gt;"N",
INDEX('11.5_Outliers-Other_recovery'!K$5:K$500,MATCH($F441,'11.5_Outliers-Other_recovery'!$F$5:$F$500,0)),""),"")</f>
        <v>2012</v>
      </c>
      <c r="X441" s="14" t="str">
        <f>IFERROR(IF(INDEX('11.5_Outliers-Other_recovery'!$N$5:$N$500,MATCH($F441,'11.5_Outliers-Other_recovery'!$F$5:$F$500,0))&lt;&gt;"N",
INDEX('11.5_Outliers-Other_recovery'!L$5:L$500,MATCH($F441,'11.5_Outliers-Other_recovery'!$F$5:$F$500,0)),""),"")</f>
        <v>UNSD_124</v>
      </c>
      <c r="Y441" s="14">
        <f>IFERROR(IF(INDEX('11.4_Outliers-Formal_dry_recy'!$N$5:$N$500,MATCH($F441,'11.4_Outliers-Formal_dry_recy'!$F$5:$F$500,0))&lt;&gt;"N",
INDEX('11.4_Outliers-Formal_dry_recy'!J$5:J$500,MATCH($F441,'11.4_Outliers-Formal_dry_recy'!$F$5:$F$500,0)),""),"")</f>
        <v>0</v>
      </c>
      <c r="Z441" s="8">
        <f>IFERROR(IF(INDEX('11.4_Outliers-Formal_dry_recy'!$N$5:$N$500,MATCH($F441,'11.4_Outliers-Formal_dry_recy'!$F$5:$F$500,0))&lt;&gt;"N",
INDEX('11.4_Outliers-Formal_dry_recy'!K$5:K$500,MATCH($F441,'11.4_Outliers-Formal_dry_recy'!$F$5:$F$500,0)),""),"")</f>
        <v>2012</v>
      </c>
      <c r="AA441" s="14" t="str">
        <f>IFERROR(IF(INDEX('11.4_Outliers-Formal_dry_recy'!$N$5:$N$500,MATCH($F441,'11.4_Outliers-Formal_dry_recy'!$F$5:$F$500,0))&lt;&gt;"N",
INDEX('11.4_Outliers-Formal_dry_recy'!L$5:L$500,MATCH($F441,'11.4_Outliers-Formal_dry_recy'!$F$5:$F$500,0)),""),"")</f>
        <v>UNSD_124</v>
      </c>
      <c r="AB441" s="14">
        <f>IFERROR(IF(INDEX('11.6_Outliers-Incineration'!$N$5:$N$500,MATCH($F441,'11.6_Outliers-Incineration'!$F$5:$F$500,0))&lt;&gt;"N",
INDEX('11.6_Outliers-Incineration'!J$5:J$500,MATCH($F441,'11.6_Outliers-Incineration'!$F$5:$F$500,0)),""),"")</f>
        <v>0</v>
      </c>
      <c r="AC441" s="8">
        <f>IFERROR(IF(INDEX('11.6_Outliers-Incineration'!$N$5:$N$500,MATCH($F441,'11.6_Outliers-Incineration'!$F$5:$F$500,0))&lt;&gt;"N",
INDEX('11.6_Outliers-Incineration'!K$5:K$500,MATCH($F441,'11.6_Outliers-Incineration'!$F$5:$F$500,0)),""),"")</f>
        <v>2012</v>
      </c>
      <c r="AD441" s="14" t="str">
        <f>IFERROR(IF(INDEX('11.6_Outliers-Incineration'!$N$5:$N$500,MATCH($F441,'11.6_Outliers-Incineration'!$F$5:$F$500,0))&lt;&gt;"N",
INDEX('11.6_Outliers-Incineration'!L$5:L$500,MATCH($F441,'11.6_Outliers-Incineration'!$F$5:$F$500,0)),""),"")</f>
        <v>UNSD_124</v>
      </c>
      <c r="AE441" s="14">
        <v>0</v>
      </c>
      <c r="AF441" s="8">
        <v>2012</v>
      </c>
      <c r="AG441" s="14" t="s">
        <v>2093</v>
      </c>
      <c r="AI441" s="5"/>
      <c r="AJ441" s="5" t="s">
        <v>1569</v>
      </c>
      <c r="AK441" s="5">
        <f t="shared" si="6"/>
        <v>4</v>
      </c>
    </row>
    <row r="442" spans="1:37" x14ac:dyDescent="0.25">
      <c r="A442" s="5" t="s">
        <v>2097</v>
      </c>
      <c r="B442" s="5" t="s">
        <v>1300</v>
      </c>
      <c r="C442" s="5" t="s">
        <v>1299</v>
      </c>
      <c r="D442" s="5" t="s">
        <v>1038</v>
      </c>
      <c r="E442" s="5" t="s">
        <v>2207</v>
      </c>
      <c r="F442" s="5" t="s">
        <v>3341</v>
      </c>
      <c r="G442" s="5">
        <v>3</v>
      </c>
      <c r="H442" s="5">
        <v>3</v>
      </c>
      <c r="I442" s="5" t="s">
        <v>2403</v>
      </c>
      <c r="J442" s="13" t="str">
        <f>IFERROR(IF(INDEX('11.1_Outliers-Generation'!$N$5:$N$500,MATCH($F442,'11.1_Outliers-Generation'!$F$5:$F$500,0))&lt;&gt;"N",
INDEX('11.1_Outliers-Generation'!J$5:J$500,MATCH($F442,'11.1_Outliers-Generation'!$F$5:$F$500,0)),""),"")</f>
        <v/>
      </c>
      <c r="K442" s="8" t="str">
        <f>IFERROR(IF(INDEX('11.1_Outliers-Generation'!$N$5:$N$500,MATCH($F442,'11.1_Outliers-Generation'!$F$5:$F$500,0))&lt;&gt;"N",
INDEX('11.1_Outliers-Generation'!K$5:K$500,MATCH($F442,'11.1_Outliers-Generation'!$F$5:$F$500,0)),""),"")</f>
        <v/>
      </c>
      <c r="L442" s="13" t="str">
        <f>IFERROR(IF(INDEX('11.1_Outliers-Generation'!$N$5:$N$500,MATCH($F442,'11.1_Outliers-Generation'!$F$5:$F$500,0))&lt;&gt;"N",
INDEX('11.1_Outliers-Generation'!L$5:L$500,MATCH($F442,'11.1_Outliers-Generation'!$F$5:$F$500,0)),""),"")</f>
        <v/>
      </c>
      <c r="M442" s="14">
        <f>IFERROR(IF(INDEX('11.2_Outliers-Collection_cov'!$N$5:$N$500,MATCH($F442,'11.2_Outliers-Collection_cov'!$F$5:$F$500,0))&lt;&gt;"N",
INDEX('11.2_Outliers-Collection_cov'!J$5:J$500,MATCH($F442,'11.2_Outliers-Collection_cov'!$F$5:$F$500,0)),""),"")</f>
        <v>70</v>
      </c>
      <c r="N442" s="8">
        <f>IFERROR(IF(INDEX('11.2_Outliers-Collection_cov'!$N$5:$N$500,MATCH($F442,'11.2_Outliers-Collection_cov'!$F$5:$F$500,0))&lt;&gt;"N",
INDEX('11.2_Outliers-Collection_cov'!K$5:K$500,MATCH($F442,'11.2_Outliers-Collection_cov'!$F$5:$F$500,0)),""),"")</f>
        <v>2017</v>
      </c>
      <c r="O442" s="13" t="str">
        <f>IFERROR(IF(INDEX('11.2_Outliers-Collection_cov'!$N$5:$N$500,MATCH($F442,'11.2_Outliers-Collection_cov'!$F$5:$F$500,0))&lt;&gt;"N",
INDEX('11.2_Outliers-Collection_cov'!L$5:L$500,MATCH($F442,'11.2_Outliers-Collection_cov'!$F$5:$F$500,0)),""),"")</f>
        <v>UNSD_128</v>
      </c>
      <c r="P442" s="14" t="str">
        <f>IFERROR(IF(INDEX('11.3_Outliers-Plastic'!$N$5:$N$500,MATCH($F442,'11.3_Outliers-Plastic'!$F$5:$F$500,0))&lt;&gt;"N",
INDEX('11.3_Outliers-Plastic'!J$5:J$500,MATCH($F442,'11.3_Outliers-Plastic'!$F$5:$F$500,0)),""),"")</f>
        <v/>
      </c>
      <c r="Q442" s="8" t="str">
        <f>IFERROR(IF(INDEX('11.3_Outliers-Plastic'!$N$5:$N$500,MATCH($F442,'11.3_Outliers-Plastic'!$F$5:$F$500,0))&lt;&gt;"N",
INDEX('11.3_Outliers-Plastic'!K$5:K$500,MATCH($F442,'11.3_Outliers-Plastic'!$F$5:$F$500,0)),""),"")</f>
        <v/>
      </c>
      <c r="R442" s="14" t="str">
        <f>IFERROR(IF(INDEX('11.3_Outliers-Plastic'!$N$5:$N$500,MATCH($F442,'11.3_Outliers-Plastic'!$F$5:$F$500,0))&lt;&gt;"N",
INDEX('11.3_Outliers-Plastic'!L$5:L$500,MATCH($F442,'11.3_Outliers-Plastic'!$F$5:$F$500,0)),""),"")</f>
        <v/>
      </c>
      <c r="S442" s="12"/>
      <c r="T442" s="5"/>
      <c r="U442" s="5" t="s">
        <v>1569</v>
      </c>
      <c r="V442" s="14">
        <f>IFERROR(IF(INDEX('11.5_Outliers-Other_recovery'!$N$5:$N$500,MATCH($F442,'11.5_Outliers-Other_recovery'!$F$5:$F$500,0))&lt;&gt;"N",
INDEX('11.5_Outliers-Other_recovery'!J$5:J$500,MATCH($F442,'11.5_Outliers-Other_recovery'!$F$5:$F$500,0)),""),"")</f>
        <v>0</v>
      </c>
      <c r="W442" s="8">
        <f>IFERROR(IF(INDEX('11.5_Outliers-Other_recovery'!$N$5:$N$500,MATCH($F442,'11.5_Outliers-Other_recovery'!$F$5:$F$500,0))&lt;&gt;"N",
INDEX('11.5_Outliers-Other_recovery'!K$5:K$500,MATCH($F442,'11.5_Outliers-Other_recovery'!$F$5:$F$500,0)),""),"")</f>
        <v>2017</v>
      </c>
      <c r="X442" s="14" t="str">
        <f>IFERROR(IF(INDEX('11.5_Outliers-Other_recovery'!$N$5:$N$500,MATCH($F442,'11.5_Outliers-Other_recovery'!$F$5:$F$500,0))&lt;&gt;"N",
INDEX('11.5_Outliers-Other_recovery'!L$5:L$500,MATCH($F442,'11.5_Outliers-Other_recovery'!$F$5:$F$500,0)),""),"")</f>
        <v>UNSD_128</v>
      </c>
      <c r="Y442" s="14">
        <f>IFERROR(IF(INDEX('11.4_Outliers-Formal_dry_recy'!$N$5:$N$500,MATCH($F442,'11.4_Outliers-Formal_dry_recy'!$F$5:$F$500,0))&lt;&gt;"N",
INDEX('11.4_Outliers-Formal_dry_recy'!J$5:J$500,MATCH($F442,'11.4_Outliers-Formal_dry_recy'!$F$5:$F$500,0)),""),"")</f>
        <v>0</v>
      </c>
      <c r="Z442" s="8">
        <f>IFERROR(IF(INDEX('11.4_Outliers-Formal_dry_recy'!$N$5:$N$500,MATCH($F442,'11.4_Outliers-Formal_dry_recy'!$F$5:$F$500,0))&lt;&gt;"N",
INDEX('11.4_Outliers-Formal_dry_recy'!K$5:K$500,MATCH($F442,'11.4_Outliers-Formal_dry_recy'!$F$5:$F$500,0)),""),"")</f>
        <v>2017</v>
      </c>
      <c r="AA442" s="14" t="str">
        <f>IFERROR(IF(INDEX('11.4_Outliers-Formal_dry_recy'!$N$5:$N$500,MATCH($F442,'11.4_Outliers-Formal_dry_recy'!$F$5:$F$500,0))&lt;&gt;"N",
INDEX('11.4_Outliers-Formal_dry_recy'!L$5:L$500,MATCH($F442,'11.4_Outliers-Formal_dry_recy'!$F$5:$F$500,0)),""),"")</f>
        <v>UNSD_128</v>
      </c>
      <c r="AB442" s="14">
        <f>IFERROR(IF(INDEX('11.6_Outliers-Incineration'!$N$5:$N$500,MATCH($F442,'11.6_Outliers-Incineration'!$F$5:$F$500,0))&lt;&gt;"N",
INDEX('11.6_Outliers-Incineration'!J$5:J$500,MATCH($F442,'11.6_Outliers-Incineration'!$F$5:$F$500,0)),""),"")</f>
        <v>0</v>
      </c>
      <c r="AC442" s="8">
        <f>IFERROR(IF(INDEX('11.6_Outliers-Incineration'!$N$5:$N$500,MATCH($F442,'11.6_Outliers-Incineration'!$F$5:$F$500,0))&lt;&gt;"N",
INDEX('11.6_Outliers-Incineration'!K$5:K$500,MATCH($F442,'11.6_Outliers-Incineration'!$F$5:$F$500,0)),""),"")</f>
        <v>2017</v>
      </c>
      <c r="AD442" s="14" t="str">
        <f>IFERROR(IF(INDEX('11.6_Outliers-Incineration'!$N$5:$N$500,MATCH($F442,'11.6_Outliers-Incineration'!$F$5:$F$500,0))&lt;&gt;"N",
INDEX('11.6_Outliers-Incineration'!L$5:L$500,MATCH($F442,'11.6_Outliers-Incineration'!$F$5:$F$500,0)),""),"")</f>
        <v>UNSD_128</v>
      </c>
      <c r="AE442" s="14" t="s">
        <v>1569</v>
      </c>
      <c r="AF442" s="8" t="s">
        <v>1569</v>
      </c>
      <c r="AG442" s="14" t="s">
        <v>1569</v>
      </c>
      <c r="AI442" s="5"/>
      <c r="AJ442" s="5" t="s">
        <v>1569</v>
      </c>
      <c r="AK442" s="5">
        <f t="shared" si="6"/>
        <v>4</v>
      </c>
    </row>
    <row r="443" spans="1:37" x14ac:dyDescent="0.25">
      <c r="A443" s="5" t="s">
        <v>2978</v>
      </c>
      <c r="B443" s="5" t="s">
        <v>327</v>
      </c>
      <c r="C443" s="5" t="s">
        <v>326</v>
      </c>
      <c r="D443" s="5" t="s">
        <v>35</v>
      </c>
      <c r="E443" s="5" t="s">
        <v>2984</v>
      </c>
      <c r="F443" s="5" t="s">
        <v>2991</v>
      </c>
      <c r="G443" s="5">
        <v>1</v>
      </c>
      <c r="H443" s="5">
        <v>2</v>
      </c>
      <c r="I443" s="5" t="s">
        <v>2412</v>
      </c>
      <c r="J443" s="13" t="str">
        <f>IFERROR(IF(INDEX('11.1_Outliers-Generation'!$N$5:$N$500,MATCH($F443,'11.1_Outliers-Generation'!$F$5:$F$500,0))&lt;&gt;"N",
INDEX('11.1_Outliers-Generation'!J$5:J$500,MATCH($F443,'11.1_Outliers-Generation'!$F$5:$F$500,0)),""),"")</f>
        <v/>
      </c>
      <c r="K443" s="8" t="str">
        <f>IFERROR(IF(INDEX('11.1_Outliers-Generation'!$N$5:$N$500,MATCH($F443,'11.1_Outliers-Generation'!$F$5:$F$500,0))&lt;&gt;"N",
INDEX('11.1_Outliers-Generation'!K$5:K$500,MATCH($F443,'11.1_Outliers-Generation'!$F$5:$F$500,0)),""),"")</f>
        <v/>
      </c>
      <c r="L443" s="13" t="str">
        <f>IFERROR(IF(INDEX('11.1_Outliers-Generation'!$N$5:$N$500,MATCH($F443,'11.1_Outliers-Generation'!$F$5:$F$500,0))&lt;&gt;"N",
INDEX('11.1_Outliers-Generation'!L$5:L$500,MATCH($F443,'11.1_Outliers-Generation'!$F$5:$F$500,0)),""),"")</f>
        <v/>
      </c>
      <c r="M443" s="14" t="str">
        <f>IFERROR(IF(INDEX('11.2_Outliers-Collection_cov'!$N$5:$N$500,MATCH($F443,'11.2_Outliers-Collection_cov'!$F$5:$F$500,0))&lt;&gt;"N",
INDEX('11.2_Outliers-Collection_cov'!J$5:J$500,MATCH($F443,'11.2_Outliers-Collection_cov'!$F$5:$F$500,0)),""),"")</f>
        <v/>
      </c>
      <c r="N443" s="8" t="str">
        <f>IFERROR(IF(INDEX('11.2_Outliers-Collection_cov'!$N$5:$N$500,MATCH($F443,'11.2_Outliers-Collection_cov'!$F$5:$F$500,0))&lt;&gt;"N",
INDEX('11.2_Outliers-Collection_cov'!K$5:K$500,MATCH($F443,'11.2_Outliers-Collection_cov'!$F$5:$F$500,0)),""),"")</f>
        <v/>
      </c>
      <c r="O443" s="13" t="str">
        <f>IFERROR(IF(INDEX('11.2_Outliers-Collection_cov'!$N$5:$N$500,MATCH($F443,'11.2_Outliers-Collection_cov'!$F$5:$F$500,0))&lt;&gt;"N",
INDEX('11.2_Outliers-Collection_cov'!L$5:L$500,MATCH($F443,'11.2_Outliers-Collection_cov'!$F$5:$F$500,0)),""),"")</f>
        <v/>
      </c>
      <c r="P443" s="14" t="str">
        <f>IFERROR(IF(INDEX('11.3_Outliers-Plastic'!$N$5:$N$500,MATCH($F443,'11.3_Outliers-Plastic'!$F$5:$F$500,0))&lt;&gt;"N",
INDEX('11.3_Outliers-Plastic'!J$5:J$500,MATCH($F443,'11.3_Outliers-Plastic'!$F$5:$F$500,0)),""),"")</f>
        <v/>
      </c>
      <c r="Q443" s="8" t="str">
        <f>IFERROR(IF(INDEX('11.3_Outliers-Plastic'!$N$5:$N$500,MATCH($F443,'11.3_Outliers-Plastic'!$F$5:$F$500,0))&lt;&gt;"N",
INDEX('11.3_Outliers-Plastic'!K$5:K$500,MATCH($F443,'11.3_Outliers-Plastic'!$F$5:$F$500,0)),""),"")</f>
        <v/>
      </c>
      <c r="R443" s="14" t="str">
        <f>IFERROR(IF(INDEX('11.3_Outliers-Plastic'!$N$5:$N$500,MATCH($F443,'11.3_Outliers-Plastic'!$F$5:$F$500,0))&lt;&gt;"N",
INDEX('11.3_Outliers-Plastic'!L$5:L$500,MATCH($F443,'11.3_Outliers-Plastic'!$F$5:$F$500,0)),""),"")</f>
        <v/>
      </c>
      <c r="S443" s="12"/>
      <c r="T443" s="5"/>
      <c r="U443" s="5" t="s">
        <v>1569</v>
      </c>
      <c r="V443" s="14">
        <f>IFERROR(IF(INDEX('11.5_Outliers-Other_recovery'!$N$5:$N$500,MATCH($F443,'11.5_Outliers-Other_recovery'!$F$5:$F$500,0))&lt;&gt;"N",
INDEX('11.5_Outliers-Other_recovery'!J$5:J$500,MATCH($F443,'11.5_Outliers-Other_recovery'!$F$5:$F$500,0)),""),"")</f>
        <v>1.9995837280321922</v>
      </c>
      <c r="W443" s="8">
        <f>IFERROR(IF(INDEX('11.5_Outliers-Other_recovery'!$N$5:$N$500,MATCH($F443,'11.5_Outliers-Other_recovery'!$F$5:$F$500,0))&lt;&gt;"N",
INDEX('11.5_Outliers-Other_recovery'!K$5:K$500,MATCH($F443,'11.5_Outliers-Other_recovery'!$F$5:$F$500,0)),""),"")</f>
        <v>2017</v>
      </c>
      <c r="X443" s="14" t="str">
        <f>IFERROR(IF(INDEX('11.5_Outliers-Other_recovery'!$N$5:$N$500,MATCH($F443,'11.5_Outliers-Other_recovery'!$F$5:$F$500,0))&lt;&gt;"N",
INDEX('11.5_Outliers-Other_recovery'!L$5:L$500,MATCH($F443,'11.5_Outliers-Other_recovery'!$F$5:$F$500,0)),""),"")</f>
        <v>UNSD_141</v>
      </c>
      <c r="Y443" s="14" t="str">
        <f>IFERROR(IF(INDEX('11.4_Outliers-Formal_dry_recy'!$N$5:$N$500,MATCH($F443,'11.4_Outliers-Formal_dry_recy'!$F$5:$F$500,0))&lt;&gt;"N",
INDEX('11.4_Outliers-Formal_dry_recy'!J$5:J$500,MATCH($F443,'11.4_Outliers-Formal_dry_recy'!$F$5:$F$500,0)),""),"")</f>
        <v/>
      </c>
      <c r="Z443" s="8" t="str">
        <f>IFERROR(IF(INDEX('11.4_Outliers-Formal_dry_recy'!$N$5:$N$500,MATCH($F443,'11.4_Outliers-Formal_dry_recy'!$F$5:$F$500,0))&lt;&gt;"N",
INDEX('11.4_Outliers-Formal_dry_recy'!K$5:K$500,MATCH($F443,'11.4_Outliers-Formal_dry_recy'!$F$5:$F$500,0)),""),"")</f>
        <v/>
      </c>
      <c r="AA443" s="14" t="str">
        <f>IFERROR(IF(INDEX('11.4_Outliers-Formal_dry_recy'!$N$5:$N$500,MATCH($F443,'11.4_Outliers-Formal_dry_recy'!$F$5:$F$500,0))&lt;&gt;"N",
INDEX('11.4_Outliers-Formal_dry_recy'!L$5:L$500,MATCH($F443,'11.4_Outliers-Formal_dry_recy'!$F$5:$F$500,0)),""),"")</f>
        <v/>
      </c>
      <c r="AB443" s="14">
        <f>IFERROR(IF(INDEX('11.6_Outliers-Incineration'!$N$5:$N$500,MATCH($F443,'11.6_Outliers-Incineration'!$F$5:$F$500,0))&lt;&gt;"N",
INDEX('11.6_Outliers-Incineration'!J$5:J$500,MATCH($F443,'11.6_Outliers-Incineration'!$F$5:$F$500,0)),""),"")</f>
        <v>0</v>
      </c>
      <c r="AC443" s="8">
        <f>IFERROR(IF(INDEX('11.6_Outliers-Incineration'!$N$5:$N$500,MATCH($F443,'11.6_Outliers-Incineration'!$F$5:$F$500,0))&lt;&gt;"N",
INDEX('11.6_Outliers-Incineration'!K$5:K$500,MATCH($F443,'11.6_Outliers-Incineration'!$F$5:$F$500,0)),""),"")</f>
        <v>2017</v>
      </c>
      <c r="AD443" s="14" t="str">
        <f>IFERROR(IF(INDEX('11.6_Outliers-Incineration'!$N$5:$N$500,MATCH($F443,'11.6_Outliers-Incineration'!$F$5:$F$500,0))&lt;&gt;"N",
INDEX('11.6_Outliers-Incineration'!L$5:L$500,MATCH($F443,'11.6_Outliers-Incineration'!$F$5:$F$500,0)),""),"")</f>
        <v>UNSD_141</v>
      </c>
      <c r="AE443" s="14" t="s">
        <v>1569</v>
      </c>
      <c r="AF443" s="8" t="s">
        <v>1569</v>
      </c>
      <c r="AG443" s="14" t="s">
        <v>1569</v>
      </c>
      <c r="AI443" s="5"/>
      <c r="AJ443" s="5" t="s">
        <v>1569</v>
      </c>
      <c r="AK443" s="5">
        <f t="shared" si="6"/>
        <v>2</v>
      </c>
    </row>
    <row r="444" spans="1:37" x14ac:dyDescent="0.25">
      <c r="A444" s="5" t="s">
        <v>2107</v>
      </c>
      <c r="B444" s="5" t="s">
        <v>11</v>
      </c>
      <c r="C444" s="5" t="s">
        <v>570</v>
      </c>
      <c r="D444" s="5" t="s">
        <v>360</v>
      </c>
      <c r="E444" s="5" t="s">
        <v>2210</v>
      </c>
      <c r="F444" s="5" t="s">
        <v>2297</v>
      </c>
      <c r="G444" s="5">
        <v>2</v>
      </c>
      <c r="H444" s="5">
        <v>2</v>
      </c>
      <c r="I444" s="5" t="s">
        <v>2413</v>
      </c>
      <c r="J444" s="13" t="str">
        <f>IFERROR(IF(INDEX('11.1_Outliers-Generation'!$N$5:$N$500,MATCH($F444,'11.1_Outliers-Generation'!$F$5:$F$500,0))&lt;&gt;"N",
INDEX('11.1_Outliers-Generation'!J$5:J$500,MATCH($F444,'11.1_Outliers-Generation'!$F$5:$F$500,0)),""),"")</f>
        <v/>
      </c>
      <c r="K444" s="8" t="str">
        <f>IFERROR(IF(INDEX('11.1_Outliers-Generation'!$N$5:$N$500,MATCH($F444,'11.1_Outliers-Generation'!$F$5:$F$500,0))&lt;&gt;"N",
INDEX('11.1_Outliers-Generation'!K$5:K$500,MATCH($F444,'11.1_Outliers-Generation'!$F$5:$F$500,0)),""),"")</f>
        <v/>
      </c>
      <c r="L444" s="13" t="str">
        <f>IFERROR(IF(INDEX('11.1_Outliers-Generation'!$N$5:$N$500,MATCH($F444,'11.1_Outliers-Generation'!$F$5:$F$500,0))&lt;&gt;"N",
INDEX('11.1_Outliers-Generation'!L$5:L$500,MATCH($F444,'11.1_Outliers-Generation'!$F$5:$F$500,0)),""),"")</f>
        <v/>
      </c>
      <c r="M444" s="14">
        <f>IFERROR(IF(INDEX('11.2_Outliers-Collection_cov'!$N$5:$N$500,MATCH($F444,'11.2_Outliers-Collection_cov'!$F$5:$F$500,0))&lt;&gt;"N",
INDEX('11.2_Outliers-Collection_cov'!J$5:J$500,MATCH($F444,'11.2_Outliers-Collection_cov'!$F$5:$F$500,0)),""),"")</f>
        <v>46.939998626708999</v>
      </c>
      <c r="N444" s="8">
        <f>IFERROR(IF(INDEX('11.2_Outliers-Collection_cov'!$N$5:$N$500,MATCH($F444,'11.2_Outliers-Collection_cov'!$F$5:$F$500,0))&lt;&gt;"N",
INDEX('11.2_Outliers-Collection_cov'!K$5:K$500,MATCH($F444,'11.2_Outliers-Collection_cov'!$F$5:$F$500,0)),""),"")</f>
        <v>2015</v>
      </c>
      <c r="O444" s="13" t="str">
        <f>IFERROR(IF(INDEX('11.2_Outliers-Collection_cov'!$N$5:$N$500,MATCH($F444,'11.2_Outliers-Collection_cov'!$F$5:$F$500,0))&lt;&gt;"N",
INDEX('11.2_Outliers-Collection_cov'!L$5:L$500,MATCH($F444,'11.2_Outliers-Collection_cov'!$F$5:$F$500,0)),""),"")</f>
        <v>UNSD_143</v>
      </c>
      <c r="P444" s="14" t="str">
        <f>IFERROR(IF(INDEX('11.3_Outliers-Plastic'!$N$5:$N$500,MATCH($F444,'11.3_Outliers-Plastic'!$F$5:$F$500,0))&lt;&gt;"N",
INDEX('11.3_Outliers-Plastic'!J$5:J$500,MATCH($F444,'11.3_Outliers-Plastic'!$F$5:$F$500,0)),""),"")</f>
        <v/>
      </c>
      <c r="Q444" s="8" t="str">
        <f>IFERROR(IF(INDEX('11.3_Outliers-Plastic'!$N$5:$N$500,MATCH($F444,'11.3_Outliers-Plastic'!$F$5:$F$500,0))&lt;&gt;"N",
INDEX('11.3_Outliers-Plastic'!K$5:K$500,MATCH($F444,'11.3_Outliers-Plastic'!$F$5:$F$500,0)),""),"")</f>
        <v/>
      </c>
      <c r="R444" s="14" t="str">
        <f>IFERROR(IF(INDEX('11.3_Outliers-Plastic'!$N$5:$N$500,MATCH($F444,'11.3_Outliers-Plastic'!$F$5:$F$500,0))&lt;&gt;"N",
INDEX('11.3_Outliers-Plastic'!L$5:L$500,MATCH($F444,'11.3_Outliers-Plastic'!$F$5:$F$500,0)),""),"")</f>
        <v/>
      </c>
      <c r="S444" s="12"/>
      <c r="T444" s="5"/>
      <c r="U444" s="5" t="s">
        <v>1569</v>
      </c>
      <c r="V444" s="14">
        <f>IFERROR(IF(INDEX('11.5_Outliers-Other_recovery'!$N$5:$N$500,MATCH($F444,'11.5_Outliers-Other_recovery'!$F$5:$F$500,0))&lt;&gt;"N",
INDEX('11.5_Outliers-Other_recovery'!J$5:J$500,MATCH($F444,'11.5_Outliers-Other_recovery'!$F$5:$F$500,0)),""),"")</f>
        <v>14.275970535285973</v>
      </c>
      <c r="W444" s="8">
        <f>IFERROR(IF(INDEX('11.5_Outliers-Other_recovery'!$N$5:$N$500,MATCH($F444,'11.5_Outliers-Other_recovery'!$F$5:$F$500,0))&lt;&gt;"N",
INDEX('11.5_Outliers-Other_recovery'!K$5:K$500,MATCH($F444,'11.5_Outliers-Other_recovery'!$F$5:$F$500,0)),""),"")</f>
        <v>2015</v>
      </c>
      <c r="X444" s="14" t="str">
        <f>IFERROR(IF(INDEX('11.5_Outliers-Other_recovery'!$N$5:$N$500,MATCH($F444,'11.5_Outliers-Other_recovery'!$F$5:$F$500,0))&lt;&gt;"N",
INDEX('11.5_Outliers-Other_recovery'!L$5:L$500,MATCH($F444,'11.5_Outliers-Other_recovery'!$F$5:$F$500,0)),""),"")</f>
        <v>UNSD_143</v>
      </c>
      <c r="Y444" s="14">
        <f>IFERROR(IF(INDEX('11.4_Outliers-Formal_dry_recy'!$N$5:$N$500,MATCH($F444,'11.4_Outliers-Formal_dry_recy'!$F$5:$F$500,0))&lt;&gt;"N",
INDEX('11.4_Outliers-Formal_dry_recy'!J$5:J$500,MATCH($F444,'11.4_Outliers-Formal_dry_recy'!$F$5:$F$500,0)),""),"")</f>
        <v>0</v>
      </c>
      <c r="Z444" s="8">
        <f>IFERROR(IF(INDEX('11.4_Outliers-Formal_dry_recy'!$N$5:$N$500,MATCH($F444,'11.4_Outliers-Formal_dry_recy'!$F$5:$F$500,0))&lt;&gt;"N",
INDEX('11.4_Outliers-Formal_dry_recy'!K$5:K$500,MATCH($F444,'11.4_Outliers-Formal_dry_recy'!$F$5:$F$500,0)),""),"")</f>
        <v>2015</v>
      </c>
      <c r="AA444" s="14" t="str">
        <f>IFERROR(IF(INDEX('11.4_Outliers-Formal_dry_recy'!$N$5:$N$500,MATCH($F444,'11.4_Outliers-Formal_dry_recy'!$F$5:$F$500,0))&lt;&gt;"N",
INDEX('11.4_Outliers-Formal_dry_recy'!L$5:L$500,MATCH($F444,'11.4_Outliers-Formal_dry_recy'!$F$5:$F$500,0)),""),"")</f>
        <v>UNSD_143</v>
      </c>
      <c r="AB444" s="14">
        <f>IFERROR(IF(INDEX('11.6_Outliers-Incineration'!$N$5:$N$500,MATCH($F444,'11.6_Outliers-Incineration'!$F$5:$F$500,0))&lt;&gt;"N",
INDEX('11.6_Outliers-Incineration'!J$5:J$500,MATCH($F444,'11.6_Outliers-Incineration'!$F$5:$F$500,0)),""),"")</f>
        <v>0</v>
      </c>
      <c r="AC444" s="8">
        <f>IFERROR(IF(INDEX('11.6_Outliers-Incineration'!$N$5:$N$500,MATCH($F444,'11.6_Outliers-Incineration'!$F$5:$F$500,0))&lt;&gt;"N",
INDEX('11.6_Outliers-Incineration'!K$5:K$500,MATCH($F444,'11.6_Outliers-Incineration'!$F$5:$F$500,0)),""),"")</f>
        <v>2015</v>
      </c>
      <c r="AD444" s="14" t="str">
        <f>IFERROR(IF(INDEX('11.6_Outliers-Incineration'!$N$5:$N$500,MATCH($F444,'11.6_Outliers-Incineration'!$F$5:$F$500,0))&lt;&gt;"N",
INDEX('11.6_Outliers-Incineration'!L$5:L$500,MATCH($F444,'11.6_Outliers-Incineration'!$F$5:$F$500,0)),""),"")</f>
        <v>UNSD_143</v>
      </c>
      <c r="AE444" s="14">
        <v>1.0841753754914256</v>
      </c>
      <c r="AF444" s="8">
        <v>2015</v>
      </c>
      <c r="AG444" s="14" t="s">
        <v>2107</v>
      </c>
      <c r="AI444" s="5"/>
      <c r="AJ444" s="5" t="s">
        <v>1569</v>
      </c>
      <c r="AK444" s="5">
        <f t="shared" ref="AK444:AK507" si="7">COUNT(AH444,AE444,AB444,Y444,V444,S444,P444,M444,J444)</f>
        <v>5</v>
      </c>
    </row>
    <row r="445" spans="1:37" x14ac:dyDescent="0.25">
      <c r="A445" s="5" t="s">
        <v>2108</v>
      </c>
      <c r="B445" s="5" t="s">
        <v>11</v>
      </c>
      <c r="C445" s="5" t="s">
        <v>570</v>
      </c>
      <c r="D445" s="5" t="s">
        <v>360</v>
      </c>
      <c r="E445" s="5" t="s">
        <v>2211</v>
      </c>
      <c r="F445" s="5" t="s">
        <v>3339</v>
      </c>
      <c r="G445" s="5">
        <v>2</v>
      </c>
      <c r="H445" s="5">
        <v>3</v>
      </c>
      <c r="I445" s="5" t="s">
        <v>2414</v>
      </c>
      <c r="J445" s="13" t="str">
        <f>IFERROR(IF(INDEX('11.1_Outliers-Generation'!$N$5:$N$500,MATCH($F445,'11.1_Outliers-Generation'!$F$5:$F$500,0))&lt;&gt;"N",
INDEX('11.1_Outliers-Generation'!J$5:J$500,MATCH($F445,'11.1_Outliers-Generation'!$F$5:$F$500,0)),""),"")</f>
        <v/>
      </c>
      <c r="K445" s="8" t="str">
        <f>IFERROR(IF(INDEX('11.1_Outliers-Generation'!$N$5:$N$500,MATCH($F445,'11.1_Outliers-Generation'!$F$5:$F$500,0))&lt;&gt;"N",
INDEX('11.1_Outliers-Generation'!K$5:K$500,MATCH($F445,'11.1_Outliers-Generation'!$F$5:$F$500,0)),""),"")</f>
        <v/>
      </c>
      <c r="L445" s="13" t="str">
        <f>IFERROR(IF(INDEX('11.1_Outliers-Generation'!$N$5:$N$500,MATCH($F445,'11.1_Outliers-Generation'!$F$5:$F$500,0))&lt;&gt;"N",
INDEX('11.1_Outliers-Generation'!L$5:L$500,MATCH($F445,'11.1_Outliers-Generation'!$F$5:$F$500,0)),""),"")</f>
        <v/>
      </c>
      <c r="M445" s="14">
        <f>IFERROR(IF(INDEX('11.2_Outliers-Collection_cov'!$N$5:$N$500,MATCH($F445,'11.2_Outliers-Collection_cov'!$F$5:$F$500,0))&lt;&gt;"N",
INDEX('11.2_Outliers-Collection_cov'!J$5:J$500,MATCH($F445,'11.2_Outliers-Collection_cov'!$F$5:$F$500,0)),""),"")</f>
        <v>59.200000762939503</v>
      </c>
      <c r="N445" s="8">
        <f>IFERROR(IF(INDEX('11.2_Outliers-Collection_cov'!$N$5:$N$500,MATCH($F445,'11.2_Outliers-Collection_cov'!$F$5:$F$500,0))&lt;&gt;"N",
INDEX('11.2_Outliers-Collection_cov'!K$5:K$500,MATCH($F445,'11.2_Outliers-Collection_cov'!$F$5:$F$500,0)),""),"")</f>
        <v>2015</v>
      </c>
      <c r="O445" s="13" t="str">
        <f>IFERROR(IF(INDEX('11.2_Outliers-Collection_cov'!$N$5:$N$500,MATCH($F445,'11.2_Outliers-Collection_cov'!$F$5:$F$500,0))&lt;&gt;"N",
INDEX('11.2_Outliers-Collection_cov'!L$5:L$500,MATCH($F445,'11.2_Outliers-Collection_cov'!$F$5:$F$500,0)),""),"")</f>
        <v>UNSD_144</v>
      </c>
      <c r="P445" s="14" t="str">
        <f>IFERROR(IF(INDEX('11.3_Outliers-Plastic'!$N$5:$N$500,MATCH($F445,'11.3_Outliers-Plastic'!$F$5:$F$500,0))&lt;&gt;"N",
INDEX('11.3_Outliers-Plastic'!J$5:J$500,MATCH($F445,'11.3_Outliers-Plastic'!$F$5:$F$500,0)),""),"")</f>
        <v/>
      </c>
      <c r="Q445" s="8" t="str">
        <f>IFERROR(IF(INDEX('11.3_Outliers-Plastic'!$N$5:$N$500,MATCH($F445,'11.3_Outliers-Plastic'!$F$5:$F$500,0))&lt;&gt;"N",
INDEX('11.3_Outliers-Plastic'!K$5:K$500,MATCH($F445,'11.3_Outliers-Plastic'!$F$5:$F$500,0)),""),"")</f>
        <v/>
      </c>
      <c r="R445" s="14" t="str">
        <f>IFERROR(IF(INDEX('11.3_Outliers-Plastic'!$N$5:$N$500,MATCH($F445,'11.3_Outliers-Plastic'!$F$5:$F$500,0))&lt;&gt;"N",
INDEX('11.3_Outliers-Plastic'!L$5:L$500,MATCH($F445,'11.3_Outliers-Plastic'!$F$5:$F$500,0)),""),"")</f>
        <v/>
      </c>
      <c r="S445" s="12"/>
      <c r="T445" s="5"/>
      <c r="U445" s="5" t="s">
        <v>1569</v>
      </c>
      <c r="V445" s="14" t="str">
        <f>IFERROR(IF(INDEX('11.5_Outliers-Other_recovery'!$N$5:$N$500,MATCH($F445,'11.5_Outliers-Other_recovery'!$F$5:$F$500,0))&lt;&gt;"N",
INDEX('11.5_Outliers-Other_recovery'!J$5:J$500,MATCH($F445,'11.5_Outliers-Other_recovery'!$F$5:$F$500,0)),""),"")</f>
        <v/>
      </c>
      <c r="W445" s="8" t="str">
        <f>IFERROR(IF(INDEX('11.5_Outliers-Other_recovery'!$N$5:$N$500,MATCH($F445,'11.5_Outliers-Other_recovery'!$F$5:$F$500,0))&lt;&gt;"N",
INDEX('11.5_Outliers-Other_recovery'!K$5:K$500,MATCH($F445,'11.5_Outliers-Other_recovery'!$F$5:$F$500,0)),""),"")</f>
        <v/>
      </c>
      <c r="X445" s="14" t="str">
        <f>IFERROR(IF(INDEX('11.5_Outliers-Other_recovery'!$N$5:$N$500,MATCH($F445,'11.5_Outliers-Other_recovery'!$F$5:$F$500,0))&lt;&gt;"N",
INDEX('11.5_Outliers-Other_recovery'!L$5:L$500,MATCH($F445,'11.5_Outliers-Other_recovery'!$F$5:$F$500,0)),""),"")</f>
        <v/>
      </c>
      <c r="Y445" s="14" t="str">
        <f>IFERROR(IF(INDEX('11.4_Outliers-Formal_dry_recy'!$N$5:$N$500,MATCH($F445,'11.4_Outliers-Formal_dry_recy'!$F$5:$F$500,0))&lt;&gt;"N",
INDEX('11.4_Outliers-Formal_dry_recy'!J$5:J$500,MATCH($F445,'11.4_Outliers-Formal_dry_recy'!$F$5:$F$500,0)),""),"")</f>
        <v/>
      </c>
      <c r="Z445" s="8" t="str">
        <f>IFERROR(IF(INDEX('11.4_Outliers-Formal_dry_recy'!$N$5:$N$500,MATCH($F445,'11.4_Outliers-Formal_dry_recy'!$F$5:$F$500,0))&lt;&gt;"N",
INDEX('11.4_Outliers-Formal_dry_recy'!K$5:K$500,MATCH($F445,'11.4_Outliers-Formal_dry_recy'!$F$5:$F$500,0)),""),"")</f>
        <v/>
      </c>
      <c r="AA445" s="14" t="str">
        <f>IFERROR(IF(INDEX('11.4_Outliers-Formal_dry_recy'!$N$5:$N$500,MATCH($F445,'11.4_Outliers-Formal_dry_recy'!$F$5:$F$500,0))&lt;&gt;"N",
INDEX('11.4_Outliers-Formal_dry_recy'!L$5:L$500,MATCH($F445,'11.4_Outliers-Formal_dry_recy'!$F$5:$F$500,0)),""),"")</f>
        <v/>
      </c>
      <c r="AB445" s="14" t="str">
        <f>IFERROR(IF(INDEX('11.6_Outliers-Incineration'!$N$5:$N$500,MATCH($F445,'11.6_Outliers-Incineration'!$F$5:$F$500,0))&lt;&gt;"N",
INDEX('11.6_Outliers-Incineration'!J$5:J$500,MATCH($F445,'11.6_Outliers-Incineration'!$F$5:$F$500,0)),""),"")</f>
        <v/>
      </c>
      <c r="AC445" s="8" t="str">
        <f>IFERROR(IF(INDEX('11.6_Outliers-Incineration'!$N$5:$N$500,MATCH($F445,'11.6_Outliers-Incineration'!$F$5:$F$500,0))&lt;&gt;"N",
INDEX('11.6_Outliers-Incineration'!K$5:K$500,MATCH($F445,'11.6_Outliers-Incineration'!$F$5:$F$500,0)),""),"")</f>
        <v/>
      </c>
      <c r="AD445" s="14" t="str">
        <f>IFERROR(IF(INDEX('11.6_Outliers-Incineration'!$N$5:$N$500,MATCH($F445,'11.6_Outliers-Incineration'!$F$5:$F$500,0))&lt;&gt;"N",
INDEX('11.6_Outliers-Incineration'!L$5:L$500,MATCH($F445,'11.6_Outliers-Incineration'!$F$5:$F$500,0)),""),"")</f>
        <v/>
      </c>
      <c r="AE445" s="14" t="s">
        <v>1569</v>
      </c>
      <c r="AF445" s="8" t="s">
        <v>1569</v>
      </c>
      <c r="AG445" s="14" t="s">
        <v>1569</v>
      </c>
      <c r="AI445" s="5"/>
      <c r="AJ445" s="5" t="s">
        <v>1569</v>
      </c>
      <c r="AK445" s="5">
        <f t="shared" si="7"/>
        <v>1</v>
      </c>
    </row>
    <row r="446" spans="1:37" x14ac:dyDescent="0.25">
      <c r="A446" s="5" t="s">
        <v>2979</v>
      </c>
      <c r="B446" s="5" t="s">
        <v>11</v>
      </c>
      <c r="C446" s="5" t="s">
        <v>570</v>
      </c>
      <c r="D446" s="5" t="s">
        <v>360</v>
      </c>
      <c r="E446" s="5" t="s">
        <v>2985</v>
      </c>
      <c r="F446" s="5" t="s">
        <v>2992</v>
      </c>
      <c r="G446" s="5">
        <v>2</v>
      </c>
      <c r="H446" s="5">
        <v>3</v>
      </c>
      <c r="I446" s="5" t="s">
        <v>2993</v>
      </c>
      <c r="J446" s="13" t="str">
        <f>IFERROR(IF(INDEX('11.1_Outliers-Generation'!$N$5:$N$500,MATCH($F446,'11.1_Outliers-Generation'!$F$5:$F$500,0))&lt;&gt;"N",
INDEX('11.1_Outliers-Generation'!J$5:J$500,MATCH($F446,'11.1_Outliers-Generation'!$F$5:$F$500,0)),""),"")</f>
        <v/>
      </c>
      <c r="K446" s="8" t="str">
        <f>IFERROR(IF(INDEX('11.1_Outliers-Generation'!$N$5:$N$500,MATCH($F446,'11.1_Outliers-Generation'!$F$5:$F$500,0))&lt;&gt;"N",
INDEX('11.1_Outliers-Generation'!K$5:K$500,MATCH($F446,'11.1_Outliers-Generation'!$F$5:$F$500,0)),""),"")</f>
        <v/>
      </c>
      <c r="L446" s="13" t="str">
        <f>IFERROR(IF(INDEX('11.1_Outliers-Generation'!$N$5:$N$500,MATCH($F446,'11.1_Outliers-Generation'!$F$5:$F$500,0))&lt;&gt;"N",
INDEX('11.1_Outliers-Generation'!L$5:L$500,MATCH($F446,'11.1_Outliers-Generation'!$F$5:$F$500,0)),""),"")</f>
        <v/>
      </c>
      <c r="M446" s="14" t="str">
        <f>IFERROR(IF(INDEX('11.2_Outliers-Collection_cov'!$N$5:$N$500,MATCH($F446,'11.2_Outliers-Collection_cov'!$F$5:$F$500,0))&lt;&gt;"N",
INDEX('11.2_Outliers-Collection_cov'!J$5:J$500,MATCH($F446,'11.2_Outliers-Collection_cov'!$F$5:$F$500,0)),""),"")</f>
        <v/>
      </c>
      <c r="N446" s="8" t="str">
        <f>IFERROR(IF(INDEX('11.2_Outliers-Collection_cov'!$N$5:$N$500,MATCH($F446,'11.2_Outliers-Collection_cov'!$F$5:$F$500,0))&lt;&gt;"N",
INDEX('11.2_Outliers-Collection_cov'!K$5:K$500,MATCH($F446,'11.2_Outliers-Collection_cov'!$F$5:$F$500,0)),""),"")</f>
        <v/>
      </c>
      <c r="O446" s="13" t="str">
        <f>IFERROR(IF(INDEX('11.2_Outliers-Collection_cov'!$N$5:$N$500,MATCH($F446,'11.2_Outliers-Collection_cov'!$F$5:$F$500,0))&lt;&gt;"N",
INDEX('11.2_Outliers-Collection_cov'!L$5:L$500,MATCH($F446,'11.2_Outliers-Collection_cov'!$F$5:$F$500,0)),""),"")</f>
        <v/>
      </c>
      <c r="P446" s="14" t="str">
        <f>IFERROR(IF(INDEX('11.3_Outliers-Plastic'!$N$5:$N$500,MATCH($F446,'11.3_Outliers-Plastic'!$F$5:$F$500,0))&lt;&gt;"N",
INDEX('11.3_Outliers-Plastic'!J$5:J$500,MATCH($F446,'11.3_Outliers-Plastic'!$F$5:$F$500,0)),""),"")</f>
        <v/>
      </c>
      <c r="Q446" s="8" t="str">
        <f>IFERROR(IF(INDEX('11.3_Outliers-Plastic'!$N$5:$N$500,MATCH($F446,'11.3_Outliers-Plastic'!$F$5:$F$500,0))&lt;&gt;"N",
INDEX('11.3_Outliers-Plastic'!K$5:K$500,MATCH($F446,'11.3_Outliers-Plastic'!$F$5:$F$500,0)),""),"")</f>
        <v/>
      </c>
      <c r="R446" s="14" t="str">
        <f>IFERROR(IF(INDEX('11.3_Outliers-Plastic'!$N$5:$N$500,MATCH($F446,'11.3_Outliers-Plastic'!$F$5:$F$500,0))&lt;&gt;"N",
INDEX('11.3_Outliers-Plastic'!L$5:L$500,MATCH($F446,'11.3_Outliers-Plastic'!$F$5:$F$500,0)),""),"")</f>
        <v/>
      </c>
      <c r="S446" s="12"/>
      <c r="T446" s="5"/>
      <c r="U446" s="5" t="s">
        <v>1569</v>
      </c>
      <c r="V446" s="14">
        <f>IFERROR(IF(INDEX('11.5_Outliers-Other_recovery'!$N$5:$N$500,MATCH($F446,'11.5_Outliers-Other_recovery'!$F$5:$F$500,0))&lt;&gt;"N",
INDEX('11.5_Outliers-Other_recovery'!J$5:J$500,MATCH($F446,'11.5_Outliers-Other_recovery'!$F$5:$F$500,0)),""),"")</f>
        <v>0</v>
      </c>
      <c r="W446" s="8">
        <f>IFERROR(IF(INDEX('11.5_Outliers-Other_recovery'!$N$5:$N$500,MATCH($F446,'11.5_Outliers-Other_recovery'!$F$5:$F$500,0))&lt;&gt;"N",
INDEX('11.5_Outliers-Other_recovery'!K$5:K$500,MATCH($F446,'11.5_Outliers-Other_recovery'!$F$5:$F$500,0)),""),"")</f>
        <v>2011</v>
      </c>
      <c r="X446" s="14" t="str">
        <f>IFERROR(IF(INDEX('11.5_Outliers-Other_recovery'!$N$5:$N$500,MATCH($F446,'11.5_Outliers-Other_recovery'!$F$5:$F$500,0))&lt;&gt;"N",
INDEX('11.5_Outliers-Other_recovery'!L$5:L$500,MATCH($F446,'11.5_Outliers-Other_recovery'!$F$5:$F$500,0)),""),"")</f>
        <v>UNSD_146</v>
      </c>
      <c r="Y446" s="14">
        <f>IFERROR(IF(INDEX('11.4_Outliers-Formal_dry_recy'!$N$5:$N$500,MATCH($F446,'11.4_Outliers-Formal_dry_recy'!$F$5:$F$500,0))&lt;&gt;"N",
INDEX('11.4_Outliers-Formal_dry_recy'!J$5:J$500,MATCH($F446,'11.4_Outliers-Formal_dry_recy'!$F$5:$F$500,0)),""),"")</f>
        <v>0</v>
      </c>
      <c r="Z446" s="8">
        <f>IFERROR(IF(INDEX('11.4_Outliers-Formal_dry_recy'!$N$5:$N$500,MATCH($F446,'11.4_Outliers-Formal_dry_recy'!$F$5:$F$500,0))&lt;&gt;"N",
INDEX('11.4_Outliers-Formal_dry_recy'!K$5:K$500,MATCH($F446,'11.4_Outliers-Formal_dry_recy'!$F$5:$F$500,0)),""),"")</f>
        <v>2011</v>
      </c>
      <c r="AA446" s="14" t="str">
        <f>IFERROR(IF(INDEX('11.4_Outliers-Formal_dry_recy'!$N$5:$N$500,MATCH($F446,'11.4_Outliers-Formal_dry_recy'!$F$5:$F$500,0))&lt;&gt;"N",
INDEX('11.4_Outliers-Formal_dry_recy'!L$5:L$500,MATCH($F446,'11.4_Outliers-Formal_dry_recy'!$F$5:$F$500,0)),""),"")</f>
        <v>UNSD_146</v>
      </c>
      <c r="AB446" s="14">
        <f>IFERROR(IF(INDEX('11.6_Outliers-Incineration'!$N$5:$N$500,MATCH($F446,'11.6_Outliers-Incineration'!$F$5:$F$500,0))&lt;&gt;"N",
INDEX('11.6_Outliers-Incineration'!J$5:J$500,MATCH($F446,'11.6_Outliers-Incineration'!$F$5:$F$500,0)),""),"")</f>
        <v>0</v>
      </c>
      <c r="AC446" s="8">
        <f>IFERROR(IF(INDEX('11.6_Outliers-Incineration'!$N$5:$N$500,MATCH($F446,'11.6_Outliers-Incineration'!$F$5:$F$500,0))&lt;&gt;"N",
INDEX('11.6_Outliers-Incineration'!K$5:K$500,MATCH($F446,'11.6_Outliers-Incineration'!$F$5:$F$500,0)),""),"")</f>
        <v>2011</v>
      </c>
      <c r="AD446" s="14" t="str">
        <f>IFERROR(IF(INDEX('11.6_Outliers-Incineration'!$N$5:$N$500,MATCH($F446,'11.6_Outliers-Incineration'!$F$5:$F$500,0))&lt;&gt;"N",
INDEX('11.6_Outliers-Incineration'!L$5:L$500,MATCH($F446,'11.6_Outliers-Incineration'!$F$5:$F$500,0)),""),"")</f>
        <v>UNSD_146</v>
      </c>
      <c r="AE446" s="14">
        <v>0</v>
      </c>
      <c r="AF446" s="8">
        <v>2011</v>
      </c>
      <c r="AG446" s="14" t="s">
        <v>2979</v>
      </c>
      <c r="AI446" s="5"/>
      <c r="AJ446" s="5" t="s">
        <v>1569</v>
      </c>
      <c r="AK446" s="5">
        <f t="shared" si="7"/>
        <v>4</v>
      </c>
    </row>
    <row r="447" spans="1:37" x14ac:dyDescent="0.25">
      <c r="A447" s="5" t="s">
        <v>2110</v>
      </c>
      <c r="B447" s="5" t="s">
        <v>1536</v>
      </c>
      <c r="C447" s="5" t="s">
        <v>590</v>
      </c>
      <c r="D447" s="5" t="s">
        <v>620</v>
      </c>
      <c r="E447" s="5" t="s">
        <v>2212</v>
      </c>
      <c r="F447" s="5" t="s">
        <v>2298</v>
      </c>
      <c r="G447" s="5">
        <v>1</v>
      </c>
      <c r="H447" s="5">
        <v>2</v>
      </c>
      <c r="I447" s="5" t="s">
        <v>2416</v>
      </c>
      <c r="J447" s="13">
        <f>IFERROR(IF(INDEX('11.1_Outliers-Generation'!$N$5:$N$500,MATCH($F447,'11.1_Outliers-Generation'!$F$5:$F$500,0))&lt;&gt;"N",
INDEX('11.1_Outliers-Generation'!J$5:J$500,MATCH($F447,'11.1_Outliers-Generation'!$F$5:$F$500,0)),""),"")</f>
        <v>0.83326110723371005</v>
      </c>
      <c r="K447" s="8">
        <f>IFERROR(IF(INDEX('11.1_Outliers-Generation'!$N$5:$N$500,MATCH($F447,'11.1_Outliers-Generation'!$F$5:$F$500,0))&lt;&gt;"N",
INDEX('11.1_Outliers-Generation'!K$5:K$500,MATCH($F447,'11.1_Outliers-Generation'!$F$5:$F$500,0)),""),"")</f>
        <v>2012</v>
      </c>
      <c r="L447" s="13" t="str">
        <f>IFERROR(IF(INDEX('11.1_Outliers-Generation'!$N$5:$N$500,MATCH($F447,'11.1_Outliers-Generation'!$F$5:$F$500,0))&lt;&gt;"N",
INDEX('11.1_Outliers-Generation'!L$5:L$500,MATCH($F447,'11.1_Outliers-Generation'!$F$5:$F$500,0)),""),"")</f>
        <v>UNSD_150</v>
      </c>
      <c r="M447" s="14">
        <f>IFERROR(IF(INDEX('11.2_Outliers-Collection_cov'!$N$5:$N$500,MATCH($F447,'11.2_Outliers-Collection_cov'!$F$5:$F$500,0))&lt;&gt;"N",
INDEX('11.2_Outliers-Collection_cov'!J$5:J$500,MATCH($F447,'11.2_Outliers-Collection_cov'!$F$5:$F$500,0)),""),"")</f>
        <v>91</v>
      </c>
      <c r="N447" s="8">
        <f>IFERROR(IF(INDEX('11.2_Outliers-Collection_cov'!$N$5:$N$500,MATCH($F447,'11.2_Outliers-Collection_cov'!$F$5:$F$500,0))&lt;&gt;"N",
INDEX('11.2_Outliers-Collection_cov'!K$5:K$500,MATCH($F447,'11.2_Outliers-Collection_cov'!$F$5:$F$500,0)),""),"")</f>
        <v>2013</v>
      </c>
      <c r="O447" s="13" t="str">
        <f>IFERROR(IF(INDEX('11.2_Outliers-Collection_cov'!$N$5:$N$500,MATCH($F447,'11.2_Outliers-Collection_cov'!$F$5:$F$500,0))&lt;&gt;"N",
INDEX('11.2_Outliers-Collection_cov'!L$5:L$500,MATCH($F447,'11.2_Outliers-Collection_cov'!$F$5:$F$500,0)),""),"")</f>
        <v>UNSD_150</v>
      </c>
      <c r="P447" s="14" t="str">
        <f>IFERROR(IF(INDEX('11.3_Outliers-Plastic'!$N$5:$N$500,MATCH($F447,'11.3_Outliers-Plastic'!$F$5:$F$500,0))&lt;&gt;"N",
INDEX('11.3_Outliers-Plastic'!J$5:J$500,MATCH($F447,'11.3_Outliers-Plastic'!$F$5:$F$500,0)),""),"")</f>
        <v/>
      </c>
      <c r="Q447" s="8" t="str">
        <f>IFERROR(IF(INDEX('11.3_Outliers-Plastic'!$N$5:$N$500,MATCH($F447,'11.3_Outliers-Plastic'!$F$5:$F$500,0))&lt;&gt;"N",
INDEX('11.3_Outliers-Plastic'!K$5:K$500,MATCH($F447,'11.3_Outliers-Plastic'!$F$5:$F$500,0)),""),"")</f>
        <v/>
      </c>
      <c r="R447" s="14" t="str">
        <f>IFERROR(IF(INDEX('11.3_Outliers-Plastic'!$N$5:$N$500,MATCH($F447,'11.3_Outliers-Plastic'!$F$5:$F$500,0))&lt;&gt;"N",
INDEX('11.3_Outliers-Plastic'!L$5:L$500,MATCH($F447,'11.3_Outliers-Plastic'!$F$5:$F$500,0)),""),"")</f>
        <v/>
      </c>
      <c r="S447" s="12"/>
      <c r="T447" s="5"/>
      <c r="U447" s="5" t="s">
        <v>1569</v>
      </c>
      <c r="V447" s="14">
        <f>IFERROR(IF(INDEX('11.5_Outliers-Other_recovery'!$N$5:$N$500,MATCH($F447,'11.5_Outliers-Other_recovery'!$F$5:$F$500,0))&lt;&gt;"N",
INDEX('11.5_Outliers-Other_recovery'!J$5:J$500,MATCH($F447,'11.5_Outliers-Other_recovery'!$F$5:$F$500,0)),""),"")</f>
        <v>0</v>
      </c>
      <c r="W447" s="8">
        <f>IFERROR(IF(INDEX('11.5_Outliers-Other_recovery'!$N$5:$N$500,MATCH($F447,'11.5_Outliers-Other_recovery'!$F$5:$F$500,0))&lt;&gt;"N",
INDEX('11.5_Outliers-Other_recovery'!K$5:K$500,MATCH($F447,'11.5_Outliers-Other_recovery'!$F$5:$F$500,0)),""),"")</f>
        <v>2013</v>
      </c>
      <c r="X447" s="14" t="str">
        <f>IFERROR(IF(INDEX('11.5_Outliers-Other_recovery'!$N$5:$N$500,MATCH($F447,'11.5_Outliers-Other_recovery'!$F$5:$F$500,0))&lt;&gt;"N",
INDEX('11.5_Outliers-Other_recovery'!L$5:L$500,MATCH($F447,'11.5_Outliers-Other_recovery'!$F$5:$F$500,0)),""),"")</f>
        <v>UNSD_150</v>
      </c>
      <c r="Y447" s="14">
        <f>IFERROR(IF(INDEX('11.4_Outliers-Formal_dry_recy'!$N$5:$N$500,MATCH($F447,'11.4_Outliers-Formal_dry_recy'!$F$5:$F$500,0))&lt;&gt;"N",
INDEX('11.4_Outliers-Formal_dry_recy'!J$5:J$500,MATCH($F447,'11.4_Outliers-Formal_dry_recy'!$F$5:$F$500,0)),""),"")</f>
        <v>0</v>
      </c>
      <c r="Z447" s="8">
        <f>IFERROR(IF(INDEX('11.4_Outliers-Formal_dry_recy'!$N$5:$N$500,MATCH($F447,'11.4_Outliers-Formal_dry_recy'!$F$5:$F$500,0))&lt;&gt;"N",
INDEX('11.4_Outliers-Formal_dry_recy'!K$5:K$500,MATCH($F447,'11.4_Outliers-Formal_dry_recy'!$F$5:$F$500,0)),""),"")</f>
        <v>2013</v>
      </c>
      <c r="AA447" s="14" t="str">
        <f>IFERROR(IF(INDEX('11.4_Outliers-Formal_dry_recy'!$N$5:$N$500,MATCH($F447,'11.4_Outliers-Formal_dry_recy'!$F$5:$F$500,0))&lt;&gt;"N",
INDEX('11.4_Outliers-Formal_dry_recy'!L$5:L$500,MATCH($F447,'11.4_Outliers-Formal_dry_recy'!$F$5:$F$500,0)),""),"")</f>
        <v>UNSD_150</v>
      </c>
      <c r="AB447" s="14">
        <f>IFERROR(IF(INDEX('11.6_Outliers-Incineration'!$N$5:$N$500,MATCH($F447,'11.6_Outliers-Incineration'!$F$5:$F$500,0))&lt;&gt;"N",
INDEX('11.6_Outliers-Incineration'!J$5:J$500,MATCH($F447,'11.6_Outliers-Incineration'!$F$5:$F$500,0)),""),"")</f>
        <v>0</v>
      </c>
      <c r="AC447" s="8">
        <f>IFERROR(IF(INDEX('11.6_Outliers-Incineration'!$N$5:$N$500,MATCH($F447,'11.6_Outliers-Incineration'!$F$5:$F$500,0))&lt;&gt;"N",
INDEX('11.6_Outliers-Incineration'!K$5:K$500,MATCH($F447,'11.6_Outliers-Incineration'!$F$5:$F$500,0)),""),"")</f>
        <v>2013</v>
      </c>
      <c r="AD447" s="14" t="str">
        <f>IFERROR(IF(INDEX('11.6_Outliers-Incineration'!$N$5:$N$500,MATCH($F447,'11.6_Outliers-Incineration'!$F$5:$F$500,0))&lt;&gt;"N",
INDEX('11.6_Outliers-Incineration'!L$5:L$500,MATCH($F447,'11.6_Outliers-Incineration'!$F$5:$F$500,0)),""),"")</f>
        <v>UNSD_150</v>
      </c>
      <c r="AE447" s="14" t="s">
        <v>1569</v>
      </c>
      <c r="AF447" s="8" t="s">
        <v>1569</v>
      </c>
      <c r="AG447" s="14" t="s">
        <v>1569</v>
      </c>
      <c r="AI447" s="5"/>
      <c r="AJ447" s="5" t="s">
        <v>1569</v>
      </c>
      <c r="AK447" s="5">
        <f t="shared" si="7"/>
        <v>5</v>
      </c>
    </row>
    <row r="448" spans="1:37" x14ac:dyDescent="0.25">
      <c r="A448" s="5" t="s">
        <v>2111</v>
      </c>
      <c r="B448" s="5" t="s">
        <v>1536</v>
      </c>
      <c r="C448" s="5" t="s">
        <v>590</v>
      </c>
      <c r="D448" s="5" t="s">
        <v>620</v>
      </c>
      <c r="E448" s="5" t="s">
        <v>2213</v>
      </c>
      <c r="F448" s="5" t="s">
        <v>2299</v>
      </c>
      <c r="G448" s="5">
        <v>1</v>
      </c>
      <c r="H448" s="5">
        <v>1</v>
      </c>
      <c r="I448" s="5" t="s">
        <v>2417</v>
      </c>
      <c r="J448" s="13">
        <f>IFERROR(IF(INDEX('11.1_Outliers-Generation'!$N$5:$N$500,MATCH($F448,'11.1_Outliers-Generation'!$F$5:$F$500,0))&lt;&gt;"N",
INDEX('11.1_Outliers-Generation'!J$5:J$500,MATCH($F448,'11.1_Outliers-Generation'!$F$5:$F$500,0)),""),"")</f>
        <v>0.65263176524724786</v>
      </c>
      <c r="K448" s="8">
        <f>IFERROR(IF(INDEX('11.1_Outliers-Generation'!$N$5:$N$500,MATCH($F448,'11.1_Outliers-Generation'!$F$5:$F$500,0))&lt;&gt;"N",
INDEX('11.1_Outliers-Generation'!K$5:K$500,MATCH($F448,'11.1_Outliers-Generation'!$F$5:$F$500,0)),""),"")</f>
        <v>2013</v>
      </c>
      <c r="L448" s="13" t="str">
        <f>IFERROR(IF(INDEX('11.1_Outliers-Generation'!$N$5:$N$500,MATCH($F448,'11.1_Outliers-Generation'!$F$5:$F$500,0))&lt;&gt;"N",
INDEX('11.1_Outliers-Generation'!L$5:L$500,MATCH($F448,'11.1_Outliers-Generation'!$F$5:$F$500,0)),""),"")</f>
        <v>UNSD_151</v>
      </c>
      <c r="M448" s="14">
        <f>IFERROR(IF(INDEX('11.2_Outliers-Collection_cov'!$N$5:$N$500,MATCH($F448,'11.2_Outliers-Collection_cov'!$F$5:$F$500,0))&lt;&gt;"N",
INDEX('11.2_Outliers-Collection_cov'!J$5:J$500,MATCH($F448,'11.2_Outliers-Collection_cov'!$F$5:$F$500,0)),""),"")</f>
        <v>96</v>
      </c>
      <c r="N448" s="8">
        <f>IFERROR(IF(INDEX('11.2_Outliers-Collection_cov'!$N$5:$N$500,MATCH($F448,'11.2_Outliers-Collection_cov'!$F$5:$F$500,0))&lt;&gt;"N",
INDEX('11.2_Outliers-Collection_cov'!K$5:K$500,MATCH($F448,'11.2_Outliers-Collection_cov'!$F$5:$F$500,0)),""),"")</f>
        <v>2013</v>
      </c>
      <c r="O448" s="13" t="str">
        <f>IFERROR(IF(INDEX('11.2_Outliers-Collection_cov'!$N$5:$N$500,MATCH($F448,'11.2_Outliers-Collection_cov'!$F$5:$F$500,0))&lt;&gt;"N",
INDEX('11.2_Outliers-Collection_cov'!L$5:L$500,MATCH($F448,'11.2_Outliers-Collection_cov'!$F$5:$F$500,0)),""),"")</f>
        <v>UNSD_151</v>
      </c>
      <c r="P448" s="14" t="str">
        <f>IFERROR(IF(INDEX('11.3_Outliers-Plastic'!$N$5:$N$500,MATCH($F448,'11.3_Outliers-Plastic'!$F$5:$F$500,0))&lt;&gt;"N",
INDEX('11.3_Outliers-Plastic'!J$5:J$500,MATCH($F448,'11.3_Outliers-Plastic'!$F$5:$F$500,0)),""),"")</f>
        <v/>
      </c>
      <c r="Q448" s="8" t="str">
        <f>IFERROR(IF(INDEX('11.3_Outliers-Plastic'!$N$5:$N$500,MATCH($F448,'11.3_Outliers-Plastic'!$F$5:$F$500,0))&lt;&gt;"N",
INDEX('11.3_Outliers-Plastic'!K$5:K$500,MATCH($F448,'11.3_Outliers-Plastic'!$F$5:$F$500,0)),""),"")</f>
        <v/>
      </c>
      <c r="R448" s="14" t="str">
        <f>IFERROR(IF(INDEX('11.3_Outliers-Plastic'!$N$5:$N$500,MATCH($F448,'11.3_Outliers-Plastic'!$F$5:$F$500,0))&lt;&gt;"N",
INDEX('11.3_Outliers-Plastic'!L$5:L$500,MATCH($F448,'11.3_Outliers-Plastic'!$F$5:$F$500,0)),""),"")</f>
        <v/>
      </c>
      <c r="S448" s="12"/>
      <c r="T448" s="5"/>
      <c r="U448" s="5" t="s">
        <v>1569</v>
      </c>
      <c r="V448" s="14">
        <f>IFERROR(IF(INDEX('11.5_Outliers-Other_recovery'!$N$5:$N$500,MATCH($F448,'11.5_Outliers-Other_recovery'!$F$5:$F$500,0))&lt;&gt;"N",
INDEX('11.5_Outliers-Other_recovery'!J$5:J$500,MATCH($F448,'11.5_Outliers-Other_recovery'!$F$5:$F$500,0)),""),"")</f>
        <v>0</v>
      </c>
      <c r="W448" s="8">
        <f>IFERROR(IF(INDEX('11.5_Outliers-Other_recovery'!$N$5:$N$500,MATCH($F448,'11.5_Outliers-Other_recovery'!$F$5:$F$500,0))&lt;&gt;"N",
INDEX('11.5_Outliers-Other_recovery'!K$5:K$500,MATCH($F448,'11.5_Outliers-Other_recovery'!$F$5:$F$500,0)),""),"")</f>
        <v>2013</v>
      </c>
      <c r="X448" s="14" t="str">
        <f>IFERROR(IF(INDEX('11.5_Outliers-Other_recovery'!$N$5:$N$500,MATCH($F448,'11.5_Outliers-Other_recovery'!$F$5:$F$500,0))&lt;&gt;"N",
INDEX('11.5_Outliers-Other_recovery'!L$5:L$500,MATCH($F448,'11.5_Outliers-Other_recovery'!$F$5:$F$500,0)),""),"")</f>
        <v>UNSD_151</v>
      </c>
      <c r="Y448" s="14">
        <f>IFERROR(IF(INDEX('11.4_Outliers-Formal_dry_recy'!$N$5:$N$500,MATCH($F448,'11.4_Outliers-Formal_dry_recy'!$F$5:$F$500,0))&lt;&gt;"N",
INDEX('11.4_Outliers-Formal_dry_recy'!J$5:J$500,MATCH($F448,'11.4_Outliers-Formal_dry_recy'!$F$5:$F$500,0)),""),"")</f>
        <v>0</v>
      </c>
      <c r="Z448" s="8">
        <f>IFERROR(IF(INDEX('11.4_Outliers-Formal_dry_recy'!$N$5:$N$500,MATCH($F448,'11.4_Outliers-Formal_dry_recy'!$F$5:$F$500,0))&lt;&gt;"N",
INDEX('11.4_Outliers-Formal_dry_recy'!K$5:K$500,MATCH($F448,'11.4_Outliers-Formal_dry_recy'!$F$5:$F$500,0)),""),"")</f>
        <v>2013</v>
      </c>
      <c r="AA448" s="14" t="str">
        <f>IFERROR(IF(INDEX('11.4_Outliers-Formal_dry_recy'!$N$5:$N$500,MATCH($F448,'11.4_Outliers-Formal_dry_recy'!$F$5:$F$500,0))&lt;&gt;"N",
INDEX('11.4_Outliers-Formal_dry_recy'!L$5:L$500,MATCH($F448,'11.4_Outliers-Formal_dry_recy'!$F$5:$F$500,0)),""),"")</f>
        <v>UNSD_151</v>
      </c>
      <c r="AB448" s="14">
        <f>IFERROR(IF(INDEX('11.6_Outliers-Incineration'!$N$5:$N$500,MATCH($F448,'11.6_Outliers-Incineration'!$F$5:$F$500,0))&lt;&gt;"N",
INDEX('11.6_Outliers-Incineration'!J$5:J$500,MATCH($F448,'11.6_Outliers-Incineration'!$F$5:$F$500,0)),""),"")</f>
        <v>0</v>
      </c>
      <c r="AC448" s="8">
        <f>IFERROR(IF(INDEX('11.6_Outliers-Incineration'!$N$5:$N$500,MATCH($F448,'11.6_Outliers-Incineration'!$F$5:$F$500,0))&lt;&gt;"N",
INDEX('11.6_Outliers-Incineration'!K$5:K$500,MATCH($F448,'11.6_Outliers-Incineration'!$F$5:$F$500,0)),""),"")</f>
        <v>2013</v>
      </c>
      <c r="AD448" s="14" t="str">
        <f>IFERROR(IF(INDEX('11.6_Outliers-Incineration'!$N$5:$N$500,MATCH($F448,'11.6_Outliers-Incineration'!$F$5:$F$500,0))&lt;&gt;"N",
INDEX('11.6_Outliers-Incineration'!L$5:L$500,MATCH($F448,'11.6_Outliers-Incineration'!$F$5:$F$500,0)),""),"")</f>
        <v>UNSD_151</v>
      </c>
      <c r="AE448" s="14" t="s">
        <v>1569</v>
      </c>
      <c r="AF448" s="8" t="s">
        <v>1569</v>
      </c>
      <c r="AG448" s="14" t="s">
        <v>1569</v>
      </c>
      <c r="AI448" s="5"/>
      <c r="AJ448" s="5" t="s">
        <v>1569</v>
      </c>
      <c r="AK448" s="5">
        <f t="shared" si="7"/>
        <v>5</v>
      </c>
    </row>
    <row r="449" spans="1:37" x14ac:dyDescent="0.25">
      <c r="A449" s="5" t="s">
        <v>2112</v>
      </c>
      <c r="B449" s="5" t="s">
        <v>1536</v>
      </c>
      <c r="C449" s="5" t="s">
        <v>590</v>
      </c>
      <c r="D449" s="5" t="s">
        <v>620</v>
      </c>
      <c r="E449" s="5" t="s">
        <v>2214</v>
      </c>
      <c r="F449" s="5" t="s">
        <v>2300</v>
      </c>
      <c r="G449" s="5">
        <v>1</v>
      </c>
      <c r="H449" s="5">
        <v>2</v>
      </c>
      <c r="I449" s="5" t="s">
        <v>2418</v>
      </c>
      <c r="J449" s="13">
        <f>IFERROR(IF(INDEX('11.1_Outliers-Generation'!$N$5:$N$500,MATCH($F449,'11.1_Outliers-Generation'!$F$5:$F$500,0))&lt;&gt;"N",
INDEX('11.1_Outliers-Generation'!J$5:J$500,MATCH($F449,'11.1_Outliers-Generation'!$F$5:$F$500,0)),""),"")</f>
        <v>0.6412932113990818</v>
      </c>
      <c r="K449" s="8">
        <f>IFERROR(IF(INDEX('11.1_Outliers-Generation'!$N$5:$N$500,MATCH($F449,'11.1_Outliers-Generation'!$F$5:$F$500,0))&lt;&gt;"N",
INDEX('11.1_Outliers-Generation'!K$5:K$500,MATCH($F449,'11.1_Outliers-Generation'!$F$5:$F$500,0)),""),"")</f>
        <v>2013</v>
      </c>
      <c r="L449" s="13" t="str">
        <f>IFERROR(IF(INDEX('11.1_Outliers-Generation'!$N$5:$N$500,MATCH($F449,'11.1_Outliers-Generation'!$F$5:$F$500,0))&lt;&gt;"N",
INDEX('11.1_Outliers-Generation'!L$5:L$500,MATCH($F449,'11.1_Outliers-Generation'!$F$5:$F$500,0)),""),"")</f>
        <v>UNSD_152</v>
      </c>
      <c r="M449" s="14">
        <f>IFERROR(IF(INDEX('11.2_Outliers-Collection_cov'!$N$5:$N$500,MATCH($F449,'11.2_Outliers-Collection_cov'!$F$5:$F$500,0))&lt;&gt;"N",
INDEX('11.2_Outliers-Collection_cov'!J$5:J$500,MATCH($F449,'11.2_Outliers-Collection_cov'!$F$5:$F$500,0)),""),"")</f>
        <v>95</v>
      </c>
      <c r="N449" s="8">
        <f>IFERROR(IF(INDEX('11.2_Outliers-Collection_cov'!$N$5:$N$500,MATCH($F449,'11.2_Outliers-Collection_cov'!$F$5:$F$500,0))&lt;&gt;"N",
INDEX('11.2_Outliers-Collection_cov'!K$5:K$500,MATCH($F449,'11.2_Outliers-Collection_cov'!$F$5:$F$500,0)),""),"")</f>
        <v>2013</v>
      </c>
      <c r="O449" s="13" t="str">
        <f>IFERROR(IF(INDEX('11.2_Outliers-Collection_cov'!$N$5:$N$500,MATCH($F449,'11.2_Outliers-Collection_cov'!$F$5:$F$500,0))&lt;&gt;"N",
INDEX('11.2_Outliers-Collection_cov'!L$5:L$500,MATCH($F449,'11.2_Outliers-Collection_cov'!$F$5:$F$500,0)),""),"")</f>
        <v>UNSD_152</v>
      </c>
      <c r="P449" s="14" t="str">
        <f>IFERROR(IF(INDEX('11.3_Outliers-Plastic'!$N$5:$N$500,MATCH($F449,'11.3_Outliers-Plastic'!$F$5:$F$500,0))&lt;&gt;"N",
INDEX('11.3_Outliers-Plastic'!J$5:J$500,MATCH($F449,'11.3_Outliers-Plastic'!$F$5:$F$500,0)),""),"")</f>
        <v/>
      </c>
      <c r="Q449" s="8" t="str">
        <f>IFERROR(IF(INDEX('11.3_Outliers-Plastic'!$N$5:$N$500,MATCH($F449,'11.3_Outliers-Plastic'!$F$5:$F$500,0))&lt;&gt;"N",
INDEX('11.3_Outliers-Plastic'!K$5:K$500,MATCH($F449,'11.3_Outliers-Plastic'!$F$5:$F$500,0)),""),"")</f>
        <v/>
      </c>
      <c r="R449" s="14" t="str">
        <f>IFERROR(IF(INDEX('11.3_Outliers-Plastic'!$N$5:$N$500,MATCH($F449,'11.3_Outliers-Plastic'!$F$5:$F$500,0))&lt;&gt;"N",
INDEX('11.3_Outliers-Plastic'!L$5:L$500,MATCH($F449,'11.3_Outliers-Plastic'!$F$5:$F$500,0)),""),"")</f>
        <v/>
      </c>
      <c r="S449" s="12"/>
      <c r="T449" s="5"/>
      <c r="U449" s="5" t="s">
        <v>1569</v>
      </c>
      <c r="V449" s="14">
        <f>IFERROR(IF(INDEX('11.5_Outliers-Other_recovery'!$N$5:$N$500,MATCH($F449,'11.5_Outliers-Other_recovery'!$F$5:$F$500,0))&lt;&gt;"N",
INDEX('11.5_Outliers-Other_recovery'!J$5:J$500,MATCH($F449,'11.5_Outliers-Other_recovery'!$F$5:$F$500,0)),""),"")</f>
        <v>0</v>
      </c>
      <c r="W449" s="8">
        <f>IFERROR(IF(INDEX('11.5_Outliers-Other_recovery'!$N$5:$N$500,MATCH($F449,'11.5_Outliers-Other_recovery'!$F$5:$F$500,0))&lt;&gt;"N",
INDEX('11.5_Outliers-Other_recovery'!K$5:K$500,MATCH($F449,'11.5_Outliers-Other_recovery'!$F$5:$F$500,0)),""),"")</f>
        <v>2013</v>
      </c>
      <c r="X449" s="14" t="str">
        <f>IFERROR(IF(INDEX('11.5_Outliers-Other_recovery'!$N$5:$N$500,MATCH($F449,'11.5_Outliers-Other_recovery'!$F$5:$F$500,0))&lt;&gt;"N",
INDEX('11.5_Outliers-Other_recovery'!L$5:L$500,MATCH($F449,'11.5_Outliers-Other_recovery'!$F$5:$F$500,0)),""),"")</f>
        <v>UNSD_152</v>
      </c>
      <c r="Y449" s="14">
        <f>IFERROR(IF(INDEX('11.4_Outliers-Formal_dry_recy'!$N$5:$N$500,MATCH($F449,'11.4_Outliers-Formal_dry_recy'!$F$5:$F$500,0))&lt;&gt;"N",
INDEX('11.4_Outliers-Formal_dry_recy'!J$5:J$500,MATCH($F449,'11.4_Outliers-Formal_dry_recy'!$F$5:$F$500,0)),""),"")</f>
        <v>0</v>
      </c>
      <c r="Z449" s="8">
        <f>IFERROR(IF(INDEX('11.4_Outliers-Formal_dry_recy'!$N$5:$N$500,MATCH($F449,'11.4_Outliers-Formal_dry_recy'!$F$5:$F$500,0))&lt;&gt;"N",
INDEX('11.4_Outliers-Formal_dry_recy'!K$5:K$500,MATCH($F449,'11.4_Outliers-Formal_dry_recy'!$F$5:$F$500,0)),""),"")</f>
        <v>2013</v>
      </c>
      <c r="AA449" s="14" t="str">
        <f>IFERROR(IF(INDEX('11.4_Outliers-Formal_dry_recy'!$N$5:$N$500,MATCH($F449,'11.4_Outliers-Formal_dry_recy'!$F$5:$F$500,0))&lt;&gt;"N",
INDEX('11.4_Outliers-Formal_dry_recy'!L$5:L$500,MATCH($F449,'11.4_Outliers-Formal_dry_recy'!$F$5:$F$500,0)),""),"")</f>
        <v>UNSD_152</v>
      </c>
      <c r="AB449" s="14">
        <f>IFERROR(IF(INDEX('11.6_Outliers-Incineration'!$N$5:$N$500,MATCH($F449,'11.6_Outliers-Incineration'!$F$5:$F$500,0))&lt;&gt;"N",
INDEX('11.6_Outliers-Incineration'!J$5:J$500,MATCH($F449,'11.6_Outliers-Incineration'!$F$5:$F$500,0)),""),"")</f>
        <v>0</v>
      </c>
      <c r="AC449" s="8">
        <f>IFERROR(IF(INDEX('11.6_Outliers-Incineration'!$N$5:$N$500,MATCH($F449,'11.6_Outliers-Incineration'!$F$5:$F$500,0))&lt;&gt;"N",
INDEX('11.6_Outliers-Incineration'!K$5:K$500,MATCH($F449,'11.6_Outliers-Incineration'!$F$5:$F$500,0)),""),"")</f>
        <v>2013</v>
      </c>
      <c r="AD449" s="14" t="str">
        <f>IFERROR(IF(INDEX('11.6_Outliers-Incineration'!$N$5:$N$500,MATCH($F449,'11.6_Outliers-Incineration'!$F$5:$F$500,0))&lt;&gt;"N",
INDEX('11.6_Outliers-Incineration'!L$5:L$500,MATCH($F449,'11.6_Outliers-Incineration'!$F$5:$F$500,0)),""),"")</f>
        <v>UNSD_152</v>
      </c>
      <c r="AE449" s="14" t="s">
        <v>1569</v>
      </c>
      <c r="AF449" s="8" t="s">
        <v>1569</v>
      </c>
      <c r="AG449" s="14" t="s">
        <v>1569</v>
      </c>
      <c r="AI449" s="5"/>
      <c r="AJ449" s="5" t="s">
        <v>1569</v>
      </c>
      <c r="AK449" s="5">
        <f t="shared" si="7"/>
        <v>5</v>
      </c>
    </row>
    <row r="450" spans="1:37" x14ac:dyDescent="0.25">
      <c r="A450" s="5" t="s">
        <v>2113</v>
      </c>
      <c r="B450" s="5" t="s">
        <v>9</v>
      </c>
      <c r="C450" s="5" t="s">
        <v>593</v>
      </c>
      <c r="D450" s="5" t="s">
        <v>360</v>
      </c>
      <c r="E450" s="5" t="s">
        <v>2215</v>
      </c>
      <c r="F450" s="5" t="s">
        <v>3340</v>
      </c>
      <c r="G450" s="5">
        <v>2</v>
      </c>
      <c r="H450" s="5">
        <v>2</v>
      </c>
      <c r="I450" s="5" t="s">
        <v>2419</v>
      </c>
      <c r="J450" s="13" t="str">
        <f>IFERROR(IF(INDEX('11.1_Outliers-Generation'!$N$5:$N$500,MATCH($F450,'11.1_Outliers-Generation'!$F$5:$F$500,0))&lt;&gt;"N",
INDEX('11.1_Outliers-Generation'!J$5:J$500,MATCH($F450,'11.1_Outliers-Generation'!$F$5:$F$500,0)),""),"")</f>
        <v/>
      </c>
      <c r="K450" s="8" t="str">
        <f>IFERROR(IF(INDEX('11.1_Outliers-Generation'!$N$5:$N$500,MATCH($F450,'11.1_Outliers-Generation'!$F$5:$F$500,0))&lt;&gt;"N",
INDEX('11.1_Outliers-Generation'!K$5:K$500,MATCH($F450,'11.1_Outliers-Generation'!$F$5:$F$500,0)),""),"")</f>
        <v/>
      </c>
      <c r="L450" s="13" t="str">
        <f>IFERROR(IF(INDEX('11.1_Outliers-Generation'!$N$5:$N$500,MATCH($F450,'11.1_Outliers-Generation'!$F$5:$F$500,0))&lt;&gt;"N",
INDEX('11.1_Outliers-Generation'!L$5:L$500,MATCH($F450,'11.1_Outliers-Generation'!$F$5:$F$500,0)),""),"")</f>
        <v/>
      </c>
      <c r="M450" s="14" t="str">
        <f>IFERROR(IF(INDEX('11.2_Outliers-Collection_cov'!$N$5:$N$500,MATCH($F450,'11.2_Outliers-Collection_cov'!$F$5:$F$500,0))&lt;&gt;"N",
INDEX('11.2_Outliers-Collection_cov'!J$5:J$500,MATCH($F450,'11.2_Outliers-Collection_cov'!$F$5:$F$500,0)),""),"")</f>
        <v/>
      </c>
      <c r="N450" s="8" t="str">
        <f>IFERROR(IF(INDEX('11.2_Outliers-Collection_cov'!$N$5:$N$500,MATCH($F450,'11.2_Outliers-Collection_cov'!$F$5:$F$500,0))&lt;&gt;"N",
INDEX('11.2_Outliers-Collection_cov'!K$5:K$500,MATCH($F450,'11.2_Outliers-Collection_cov'!$F$5:$F$500,0)),""),"")</f>
        <v/>
      </c>
      <c r="O450" s="13" t="str">
        <f>IFERROR(IF(INDEX('11.2_Outliers-Collection_cov'!$N$5:$N$500,MATCH($F450,'11.2_Outliers-Collection_cov'!$F$5:$F$500,0))&lt;&gt;"N",
INDEX('11.2_Outliers-Collection_cov'!L$5:L$500,MATCH($F450,'11.2_Outliers-Collection_cov'!$F$5:$F$500,0)),""),"")</f>
        <v/>
      </c>
      <c r="P450" s="14" t="str">
        <f>IFERROR(IF(INDEX('11.3_Outliers-Plastic'!$N$5:$N$500,MATCH($F450,'11.3_Outliers-Plastic'!$F$5:$F$500,0))&lt;&gt;"N",
INDEX('11.3_Outliers-Plastic'!J$5:J$500,MATCH($F450,'11.3_Outliers-Plastic'!$F$5:$F$500,0)),""),"")</f>
        <v/>
      </c>
      <c r="Q450" s="8" t="str">
        <f>IFERROR(IF(INDEX('11.3_Outliers-Plastic'!$N$5:$N$500,MATCH($F450,'11.3_Outliers-Plastic'!$F$5:$F$500,0))&lt;&gt;"N",
INDEX('11.3_Outliers-Plastic'!K$5:K$500,MATCH($F450,'11.3_Outliers-Plastic'!$F$5:$F$500,0)),""),"")</f>
        <v/>
      </c>
      <c r="R450" s="14" t="str">
        <f>IFERROR(IF(INDEX('11.3_Outliers-Plastic'!$N$5:$N$500,MATCH($F450,'11.3_Outliers-Plastic'!$F$5:$F$500,0))&lt;&gt;"N",
INDEX('11.3_Outliers-Plastic'!L$5:L$500,MATCH($F450,'11.3_Outliers-Plastic'!$F$5:$F$500,0)),""),"")</f>
        <v/>
      </c>
      <c r="S450" s="12"/>
      <c r="T450" s="5"/>
      <c r="U450" s="5" t="s">
        <v>1569</v>
      </c>
      <c r="V450" s="14">
        <f>IFERROR(IF(INDEX('11.5_Outliers-Other_recovery'!$N$5:$N$500,MATCH($F450,'11.5_Outliers-Other_recovery'!$F$5:$F$500,0))&lt;&gt;"N",
INDEX('11.5_Outliers-Other_recovery'!J$5:J$500,MATCH($F450,'11.5_Outliers-Other_recovery'!$F$5:$F$500,0)),""),"")</f>
        <v>0</v>
      </c>
      <c r="W450" s="8">
        <f>IFERROR(IF(INDEX('11.5_Outliers-Other_recovery'!$N$5:$N$500,MATCH($F450,'11.5_Outliers-Other_recovery'!$F$5:$F$500,0))&lt;&gt;"N",
INDEX('11.5_Outliers-Other_recovery'!K$5:K$500,MATCH($F450,'11.5_Outliers-Other_recovery'!$F$5:$F$500,0)),""),"")</f>
        <v>2015</v>
      </c>
      <c r="X450" s="14" t="str">
        <f>IFERROR(IF(INDEX('11.5_Outliers-Other_recovery'!$N$5:$N$500,MATCH($F450,'11.5_Outliers-Other_recovery'!$F$5:$F$500,0))&lt;&gt;"N",
INDEX('11.5_Outliers-Other_recovery'!L$5:L$500,MATCH($F450,'11.5_Outliers-Other_recovery'!$F$5:$F$500,0)),""),"")</f>
        <v>UNSD_153</v>
      </c>
      <c r="Y450" s="14">
        <f>IFERROR(IF(INDEX('11.4_Outliers-Formal_dry_recy'!$N$5:$N$500,MATCH($F450,'11.4_Outliers-Formal_dry_recy'!$F$5:$F$500,0))&lt;&gt;"N",
INDEX('11.4_Outliers-Formal_dry_recy'!J$5:J$500,MATCH($F450,'11.4_Outliers-Formal_dry_recy'!$F$5:$F$500,0)),""),"")</f>
        <v>0</v>
      </c>
      <c r="Z450" s="8">
        <f>IFERROR(IF(INDEX('11.4_Outliers-Formal_dry_recy'!$N$5:$N$500,MATCH($F450,'11.4_Outliers-Formal_dry_recy'!$F$5:$F$500,0))&lt;&gt;"N",
INDEX('11.4_Outliers-Formal_dry_recy'!K$5:K$500,MATCH($F450,'11.4_Outliers-Formal_dry_recy'!$F$5:$F$500,0)),""),"")</f>
        <v>2015</v>
      </c>
      <c r="AA450" s="14" t="str">
        <f>IFERROR(IF(INDEX('11.4_Outliers-Formal_dry_recy'!$N$5:$N$500,MATCH($F450,'11.4_Outliers-Formal_dry_recy'!$F$5:$F$500,0))&lt;&gt;"N",
INDEX('11.4_Outliers-Formal_dry_recy'!L$5:L$500,MATCH($F450,'11.4_Outliers-Formal_dry_recy'!$F$5:$F$500,0)),""),"")</f>
        <v>UNSD_153</v>
      </c>
      <c r="AB450" s="14">
        <f>IFERROR(IF(INDEX('11.6_Outliers-Incineration'!$N$5:$N$500,MATCH($F450,'11.6_Outliers-Incineration'!$F$5:$F$500,0))&lt;&gt;"N",
INDEX('11.6_Outliers-Incineration'!J$5:J$500,MATCH($F450,'11.6_Outliers-Incineration'!$F$5:$F$500,0)),""),"")</f>
        <v>0</v>
      </c>
      <c r="AC450" s="8">
        <f>IFERROR(IF(INDEX('11.6_Outliers-Incineration'!$N$5:$N$500,MATCH($F450,'11.6_Outliers-Incineration'!$F$5:$F$500,0))&lt;&gt;"N",
INDEX('11.6_Outliers-Incineration'!K$5:K$500,MATCH($F450,'11.6_Outliers-Incineration'!$F$5:$F$500,0)),""),"")</f>
        <v>2015</v>
      </c>
      <c r="AD450" s="14" t="str">
        <f>IFERROR(IF(INDEX('11.6_Outliers-Incineration'!$N$5:$N$500,MATCH($F450,'11.6_Outliers-Incineration'!$F$5:$F$500,0))&lt;&gt;"N",
INDEX('11.6_Outliers-Incineration'!L$5:L$500,MATCH($F450,'11.6_Outliers-Incineration'!$F$5:$F$500,0)),""),"")</f>
        <v>UNSD_153</v>
      </c>
      <c r="AE450" s="14">
        <v>0</v>
      </c>
      <c r="AF450" s="8">
        <v>2015</v>
      </c>
      <c r="AG450" s="14" t="s">
        <v>2113</v>
      </c>
      <c r="AI450" s="5"/>
      <c r="AJ450" s="5" t="s">
        <v>1569</v>
      </c>
      <c r="AK450" s="5">
        <f t="shared" si="7"/>
        <v>4</v>
      </c>
    </row>
    <row r="451" spans="1:37" x14ac:dyDescent="0.25">
      <c r="A451" s="5" t="s">
        <v>2114</v>
      </c>
      <c r="B451" s="5" t="s">
        <v>9</v>
      </c>
      <c r="C451" s="5" t="s">
        <v>593</v>
      </c>
      <c r="D451" s="5" t="s">
        <v>360</v>
      </c>
      <c r="E451" s="5" t="s">
        <v>2216</v>
      </c>
      <c r="F451" s="5" t="s">
        <v>2301</v>
      </c>
      <c r="G451" s="5">
        <v>2</v>
      </c>
      <c r="H451" s="5">
        <v>2</v>
      </c>
      <c r="I451" s="5" t="s">
        <v>2420</v>
      </c>
      <c r="J451" s="13">
        <f>IFERROR(IF(INDEX('11.1_Outliers-Generation'!$N$5:$N$500,MATCH($F451,'11.1_Outliers-Generation'!$F$5:$F$500,0))&lt;&gt;"N",
INDEX('11.1_Outliers-Generation'!J$5:J$500,MATCH($F451,'11.1_Outliers-Generation'!$F$5:$F$500,0)),""),"")</f>
        <v>0.26005993808511341</v>
      </c>
      <c r="K451" s="8">
        <f>IFERROR(IF(INDEX('11.1_Outliers-Generation'!$N$5:$N$500,MATCH($F451,'11.1_Outliers-Generation'!$F$5:$F$500,0))&lt;&gt;"N",
INDEX('11.1_Outliers-Generation'!K$5:K$500,MATCH($F451,'11.1_Outliers-Generation'!$F$5:$F$500,0)),""),"")</f>
        <v>2014</v>
      </c>
      <c r="L451" s="13" t="str">
        <f>IFERROR(IF(INDEX('11.1_Outliers-Generation'!$N$5:$N$500,MATCH($F451,'11.1_Outliers-Generation'!$F$5:$F$500,0))&lt;&gt;"N",
INDEX('11.1_Outliers-Generation'!L$5:L$500,MATCH($F451,'11.1_Outliers-Generation'!$F$5:$F$500,0)),""),"")</f>
        <v>UNSD_154</v>
      </c>
      <c r="M451" s="14" t="str">
        <f>IFERROR(IF(INDEX('11.2_Outliers-Collection_cov'!$N$5:$N$500,MATCH($F451,'11.2_Outliers-Collection_cov'!$F$5:$F$500,0))&lt;&gt;"N",
INDEX('11.2_Outliers-Collection_cov'!J$5:J$500,MATCH($F451,'11.2_Outliers-Collection_cov'!$F$5:$F$500,0)),""),"")</f>
        <v/>
      </c>
      <c r="N451" s="8" t="str">
        <f>IFERROR(IF(INDEX('11.2_Outliers-Collection_cov'!$N$5:$N$500,MATCH($F451,'11.2_Outliers-Collection_cov'!$F$5:$F$500,0))&lt;&gt;"N",
INDEX('11.2_Outliers-Collection_cov'!K$5:K$500,MATCH($F451,'11.2_Outliers-Collection_cov'!$F$5:$F$500,0)),""),"")</f>
        <v/>
      </c>
      <c r="O451" s="13" t="str">
        <f>IFERROR(IF(INDEX('11.2_Outliers-Collection_cov'!$N$5:$N$500,MATCH($F451,'11.2_Outliers-Collection_cov'!$F$5:$F$500,0))&lt;&gt;"N",
INDEX('11.2_Outliers-Collection_cov'!L$5:L$500,MATCH($F451,'11.2_Outliers-Collection_cov'!$F$5:$F$500,0)),""),"")</f>
        <v/>
      </c>
      <c r="P451" s="14" t="str">
        <f>IFERROR(IF(INDEX('11.3_Outliers-Plastic'!$N$5:$N$500,MATCH($F451,'11.3_Outliers-Plastic'!$F$5:$F$500,0))&lt;&gt;"N",
INDEX('11.3_Outliers-Plastic'!J$5:J$500,MATCH($F451,'11.3_Outliers-Plastic'!$F$5:$F$500,0)),""),"")</f>
        <v/>
      </c>
      <c r="Q451" s="8" t="str">
        <f>IFERROR(IF(INDEX('11.3_Outliers-Plastic'!$N$5:$N$500,MATCH($F451,'11.3_Outliers-Plastic'!$F$5:$F$500,0))&lt;&gt;"N",
INDEX('11.3_Outliers-Plastic'!K$5:K$500,MATCH($F451,'11.3_Outliers-Plastic'!$F$5:$F$500,0)),""),"")</f>
        <v/>
      </c>
      <c r="R451" s="14" t="str">
        <f>IFERROR(IF(INDEX('11.3_Outliers-Plastic'!$N$5:$N$500,MATCH($F451,'11.3_Outliers-Plastic'!$F$5:$F$500,0))&lt;&gt;"N",
INDEX('11.3_Outliers-Plastic'!L$5:L$500,MATCH($F451,'11.3_Outliers-Plastic'!$F$5:$F$500,0)),""),"")</f>
        <v/>
      </c>
      <c r="S451" s="12"/>
      <c r="T451" s="5"/>
      <c r="U451" s="5" t="s">
        <v>1569</v>
      </c>
      <c r="V451" s="14">
        <f>IFERROR(IF(INDEX('11.5_Outliers-Other_recovery'!$N$5:$N$500,MATCH($F451,'11.5_Outliers-Other_recovery'!$F$5:$F$500,0))&lt;&gt;"N",
INDEX('11.5_Outliers-Other_recovery'!J$5:J$500,MATCH($F451,'11.5_Outliers-Other_recovery'!$F$5:$F$500,0)),""),"")</f>
        <v>0</v>
      </c>
      <c r="W451" s="8">
        <f>IFERROR(IF(INDEX('11.5_Outliers-Other_recovery'!$N$5:$N$500,MATCH($F451,'11.5_Outliers-Other_recovery'!$F$5:$F$500,0))&lt;&gt;"N",
INDEX('11.5_Outliers-Other_recovery'!K$5:K$500,MATCH($F451,'11.5_Outliers-Other_recovery'!$F$5:$F$500,0)),""),"")</f>
        <v>2015</v>
      </c>
      <c r="X451" s="14" t="str">
        <f>IFERROR(IF(INDEX('11.5_Outliers-Other_recovery'!$N$5:$N$500,MATCH($F451,'11.5_Outliers-Other_recovery'!$F$5:$F$500,0))&lt;&gt;"N",
INDEX('11.5_Outliers-Other_recovery'!L$5:L$500,MATCH($F451,'11.5_Outliers-Other_recovery'!$F$5:$F$500,0)),""),"")</f>
        <v>UNSD_154</v>
      </c>
      <c r="Y451" s="14">
        <f>IFERROR(IF(INDEX('11.4_Outliers-Formal_dry_recy'!$N$5:$N$500,MATCH($F451,'11.4_Outliers-Formal_dry_recy'!$F$5:$F$500,0))&lt;&gt;"N",
INDEX('11.4_Outliers-Formal_dry_recy'!J$5:J$500,MATCH($F451,'11.4_Outliers-Formal_dry_recy'!$F$5:$F$500,0)),""),"")</f>
        <v>0</v>
      </c>
      <c r="Z451" s="8">
        <f>IFERROR(IF(INDEX('11.4_Outliers-Formal_dry_recy'!$N$5:$N$500,MATCH($F451,'11.4_Outliers-Formal_dry_recy'!$F$5:$F$500,0))&lt;&gt;"N",
INDEX('11.4_Outliers-Formal_dry_recy'!K$5:K$500,MATCH($F451,'11.4_Outliers-Formal_dry_recy'!$F$5:$F$500,0)),""),"")</f>
        <v>2015</v>
      </c>
      <c r="AA451" s="14" t="str">
        <f>IFERROR(IF(INDEX('11.4_Outliers-Formal_dry_recy'!$N$5:$N$500,MATCH($F451,'11.4_Outliers-Formal_dry_recy'!$F$5:$F$500,0))&lt;&gt;"N",
INDEX('11.4_Outliers-Formal_dry_recy'!L$5:L$500,MATCH($F451,'11.4_Outliers-Formal_dry_recy'!$F$5:$F$500,0)),""),"")</f>
        <v>UNSD_154</v>
      </c>
      <c r="AB451" s="14">
        <f>IFERROR(IF(INDEX('11.6_Outliers-Incineration'!$N$5:$N$500,MATCH($F451,'11.6_Outliers-Incineration'!$F$5:$F$500,0))&lt;&gt;"N",
INDEX('11.6_Outliers-Incineration'!J$5:J$500,MATCH($F451,'11.6_Outliers-Incineration'!$F$5:$F$500,0)),""),"")</f>
        <v>0</v>
      </c>
      <c r="AC451" s="8">
        <f>IFERROR(IF(INDEX('11.6_Outliers-Incineration'!$N$5:$N$500,MATCH($F451,'11.6_Outliers-Incineration'!$F$5:$F$500,0))&lt;&gt;"N",
INDEX('11.6_Outliers-Incineration'!K$5:K$500,MATCH($F451,'11.6_Outliers-Incineration'!$F$5:$F$500,0)),""),"")</f>
        <v>2015</v>
      </c>
      <c r="AD451" s="14" t="str">
        <f>IFERROR(IF(INDEX('11.6_Outliers-Incineration'!$N$5:$N$500,MATCH($F451,'11.6_Outliers-Incineration'!$F$5:$F$500,0))&lt;&gt;"N",
INDEX('11.6_Outliers-Incineration'!L$5:L$500,MATCH($F451,'11.6_Outliers-Incineration'!$F$5:$F$500,0)),""),"")</f>
        <v>UNSD_154</v>
      </c>
      <c r="AE451" s="14">
        <v>0</v>
      </c>
      <c r="AF451" s="8">
        <v>2015</v>
      </c>
      <c r="AG451" s="14" t="s">
        <v>2114</v>
      </c>
      <c r="AI451" s="5"/>
      <c r="AJ451" s="5" t="s">
        <v>1569</v>
      </c>
      <c r="AK451" s="5">
        <f t="shared" si="7"/>
        <v>5</v>
      </c>
    </row>
    <row r="452" spans="1:37" x14ac:dyDescent="0.25">
      <c r="A452" s="5" t="s">
        <v>2115</v>
      </c>
      <c r="B452" s="5" t="s">
        <v>9</v>
      </c>
      <c r="C452" s="5" t="s">
        <v>593</v>
      </c>
      <c r="D452" s="5" t="s">
        <v>360</v>
      </c>
      <c r="E452" s="5" t="s">
        <v>2217</v>
      </c>
      <c r="F452" s="5" t="s">
        <v>2302</v>
      </c>
      <c r="G452" s="5">
        <v>2</v>
      </c>
      <c r="H452" s="5">
        <v>2</v>
      </c>
      <c r="I452" s="5" t="s">
        <v>2421</v>
      </c>
      <c r="J452" s="13" t="str">
        <f>IFERROR(IF(INDEX('11.1_Outliers-Generation'!$N$5:$N$500,MATCH($F452,'11.1_Outliers-Generation'!$F$5:$F$500,0))&lt;&gt;"N",
INDEX('11.1_Outliers-Generation'!J$5:J$500,MATCH($F452,'11.1_Outliers-Generation'!$F$5:$F$500,0)),""),"")</f>
        <v/>
      </c>
      <c r="K452" s="8" t="str">
        <f>IFERROR(IF(INDEX('11.1_Outliers-Generation'!$N$5:$N$500,MATCH($F452,'11.1_Outliers-Generation'!$F$5:$F$500,0))&lt;&gt;"N",
INDEX('11.1_Outliers-Generation'!K$5:K$500,MATCH($F452,'11.1_Outliers-Generation'!$F$5:$F$500,0)),""),"")</f>
        <v/>
      </c>
      <c r="L452" s="13" t="str">
        <f>IFERROR(IF(INDEX('11.1_Outliers-Generation'!$N$5:$N$500,MATCH($F452,'11.1_Outliers-Generation'!$F$5:$F$500,0))&lt;&gt;"N",
INDEX('11.1_Outliers-Generation'!L$5:L$500,MATCH($F452,'11.1_Outliers-Generation'!$F$5:$F$500,0)),""),"")</f>
        <v/>
      </c>
      <c r="M452" s="14" t="str">
        <f>IFERROR(IF(INDEX('11.2_Outliers-Collection_cov'!$N$5:$N$500,MATCH($F452,'11.2_Outliers-Collection_cov'!$F$5:$F$500,0))&lt;&gt;"N",
INDEX('11.2_Outliers-Collection_cov'!J$5:J$500,MATCH($F452,'11.2_Outliers-Collection_cov'!$F$5:$F$500,0)),""),"")</f>
        <v/>
      </c>
      <c r="N452" s="8" t="str">
        <f>IFERROR(IF(INDEX('11.2_Outliers-Collection_cov'!$N$5:$N$500,MATCH($F452,'11.2_Outliers-Collection_cov'!$F$5:$F$500,0))&lt;&gt;"N",
INDEX('11.2_Outliers-Collection_cov'!K$5:K$500,MATCH($F452,'11.2_Outliers-Collection_cov'!$F$5:$F$500,0)),""),"")</f>
        <v/>
      </c>
      <c r="O452" s="13" t="str">
        <f>IFERROR(IF(INDEX('11.2_Outliers-Collection_cov'!$N$5:$N$500,MATCH($F452,'11.2_Outliers-Collection_cov'!$F$5:$F$500,0))&lt;&gt;"N",
INDEX('11.2_Outliers-Collection_cov'!L$5:L$500,MATCH($F452,'11.2_Outliers-Collection_cov'!$F$5:$F$500,0)),""),"")</f>
        <v/>
      </c>
      <c r="P452" s="14" t="str">
        <f>IFERROR(IF(INDEX('11.3_Outliers-Plastic'!$N$5:$N$500,MATCH($F452,'11.3_Outliers-Plastic'!$F$5:$F$500,0))&lt;&gt;"N",
INDEX('11.3_Outliers-Plastic'!J$5:J$500,MATCH($F452,'11.3_Outliers-Plastic'!$F$5:$F$500,0)),""),"")</f>
        <v/>
      </c>
      <c r="Q452" s="8" t="str">
        <f>IFERROR(IF(INDEX('11.3_Outliers-Plastic'!$N$5:$N$500,MATCH($F452,'11.3_Outliers-Plastic'!$F$5:$F$500,0))&lt;&gt;"N",
INDEX('11.3_Outliers-Plastic'!K$5:K$500,MATCH($F452,'11.3_Outliers-Plastic'!$F$5:$F$500,0)),""),"")</f>
        <v/>
      </c>
      <c r="R452" s="14" t="str">
        <f>IFERROR(IF(INDEX('11.3_Outliers-Plastic'!$N$5:$N$500,MATCH($F452,'11.3_Outliers-Plastic'!$F$5:$F$500,0))&lt;&gt;"N",
INDEX('11.3_Outliers-Plastic'!L$5:L$500,MATCH($F452,'11.3_Outliers-Plastic'!$F$5:$F$500,0)),""),"")</f>
        <v/>
      </c>
      <c r="S452" s="12"/>
      <c r="T452" s="5"/>
      <c r="U452" s="5" t="s">
        <v>1569</v>
      </c>
      <c r="V452" s="14">
        <f>IFERROR(IF(INDEX('11.5_Outliers-Other_recovery'!$N$5:$N$500,MATCH($F452,'11.5_Outliers-Other_recovery'!$F$5:$F$500,0))&lt;&gt;"N",
INDEX('11.5_Outliers-Other_recovery'!J$5:J$500,MATCH($F452,'11.5_Outliers-Other_recovery'!$F$5:$F$500,0)),""),"")</f>
        <v>0</v>
      </c>
      <c r="W452" s="8">
        <f>IFERROR(IF(INDEX('11.5_Outliers-Other_recovery'!$N$5:$N$500,MATCH($F452,'11.5_Outliers-Other_recovery'!$F$5:$F$500,0))&lt;&gt;"N",
INDEX('11.5_Outliers-Other_recovery'!K$5:K$500,MATCH($F452,'11.5_Outliers-Other_recovery'!$F$5:$F$500,0)),""),"")</f>
        <v>2015</v>
      </c>
      <c r="X452" s="14" t="str">
        <f>IFERROR(IF(INDEX('11.5_Outliers-Other_recovery'!$N$5:$N$500,MATCH($F452,'11.5_Outliers-Other_recovery'!$F$5:$F$500,0))&lt;&gt;"N",
INDEX('11.5_Outliers-Other_recovery'!L$5:L$500,MATCH($F452,'11.5_Outliers-Other_recovery'!$F$5:$F$500,0)),""),"")</f>
        <v>UNSD_155</v>
      </c>
      <c r="Y452" s="14">
        <f>IFERROR(IF(INDEX('11.4_Outliers-Formal_dry_recy'!$N$5:$N$500,MATCH($F452,'11.4_Outliers-Formal_dry_recy'!$F$5:$F$500,0))&lt;&gt;"N",
INDEX('11.4_Outliers-Formal_dry_recy'!J$5:J$500,MATCH($F452,'11.4_Outliers-Formal_dry_recy'!$F$5:$F$500,0)),""),"")</f>
        <v>0</v>
      </c>
      <c r="Z452" s="8">
        <f>IFERROR(IF(INDEX('11.4_Outliers-Formal_dry_recy'!$N$5:$N$500,MATCH($F452,'11.4_Outliers-Formal_dry_recy'!$F$5:$F$500,0))&lt;&gt;"N",
INDEX('11.4_Outliers-Formal_dry_recy'!K$5:K$500,MATCH($F452,'11.4_Outliers-Formal_dry_recy'!$F$5:$F$500,0)),""),"")</f>
        <v>2015</v>
      </c>
      <c r="AA452" s="14" t="str">
        <f>IFERROR(IF(INDEX('11.4_Outliers-Formal_dry_recy'!$N$5:$N$500,MATCH($F452,'11.4_Outliers-Formal_dry_recy'!$F$5:$F$500,0))&lt;&gt;"N",
INDEX('11.4_Outliers-Formal_dry_recy'!L$5:L$500,MATCH($F452,'11.4_Outliers-Formal_dry_recy'!$F$5:$F$500,0)),""),"")</f>
        <v>UNSD_155</v>
      </c>
      <c r="AB452" s="14">
        <f>IFERROR(IF(INDEX('11.6_Outliers-Incineration'!$N$5:$N$500,MATCH($F452,'11.6_Outliers-Incineration'!$F$5:$F$500,0))&lt;&gt;"N",
INDEX('11.6_Outliers-Incineration'!J$5:J$500,MATCH($F452,'11.6_Outliers-Incineration'!$F$5:$F$500,0)),""),"")</f>
        <v>0</v>
      </c>
      <c r="AC452" s="8">
        <f>IFERROR(IF(INDEX('11.6_Outliers-Incineration'!$N$5:$N$500,MATCH($F452,'11.6_Outliers-Incineration'!$F$5:$F$500,0))&lt;&gt;"N",
INDEX('11.6_Outliers-Incineration'!K$5:K$500,MATCH($F452,'11.6_Outliers-Incineration'!$F$5:$F$500,0)),""),"")</f>
        <v>2015</v>
      </c>
      <c r="AD452" s="14" t="str">
        <f>IFERROR(IF(INDEX('11.6_Outliers-Incineration'!$N$5:$N$500,MATCH($F452,'11.6_Outliers-Incineration'!$F$5:$F$500,0))&lt;&gt;"N",
INDEX('11.6_Outliers-Incineration'!L$5:L$500,MATCH($F452,'11.6_Outliers-Incineration'!$F$5:$F$500,0)),""),"")</f>
        <v>UNSD_155</v>
      </c>
      <c r="AE452" s="14">
        <v>0</v>
      </c>
      <c r="AF452" s="8">
        <v>2015</v>
      </c>
      <c r="AG452" s="14" t="s">
        <v>2115</v>
      </c>
      <c r="AI452" s="5"/>
      <c r="AJ452" s="5" t="s">
        <v>1569</v>
      </c>
      <c r="AK452" s="5">
        <f t="shared" si="7"/>
        <v>4</v>
      </c>
    </row>
    <row r="453" spans="1:37" x14ac:dyDescent="0.25">
      <c r="A453" s="5" t="s">
        <v>2117</v>
      </c>
      <c r="B453" s="5" t="s">
        <v>9</v>
      </c>
      <c r="C453" s="5" t="s">
        <v>593</v>
      </c>
      <c r="D453" s="5" t="s">
        <v>360</v>
      </c>
      <c r="E453" s="5" t="s">
        <v>2218</v>
      </c>
      <c r="F453" s="5" t="s">
        <v>2303</v>
      </c>
      <c r="G453" s="5">
        <v>2</v>
      </c>
      <c r="H453" s="5">
        <v>1</v>
      </c>
      <c r="I453" s="5" t="s">
        <v>2423</v>
      </c>
      <c r="J453" s="13">
        <f>IFERROR(IF(INDEX('11.1_Outliers-Generation'!$N$5:$N$500,MATCH($F453,'11.1_Outliers-Generation'!$F$5:$F$500,0))&lt;&gt;"N",
INDEX('11.1_Outliers-Generation'!J$5:J$500,MATCH($F453,'11.1_Outliers-Generation'!$F$5:$F$500,0)),""),"")</f>
        <v>0.24614866034257121</v>
      </c>
      <c r="K453" s="8">
        <f>IFERROR(IF(INDEX('11.1_Outliers-Generation'!$N$5:$N$500,MATCH($F453,'11.1_Outliers-Generation'!$F$5:$F$500,0))&lt;&gt;"N",
INDEX('11.1_Outliers-Generation'!K$5:K$500,MATCH($F453,'11.1_Outliers-Generation'!$F$5:$F$500,0)),""),"")</f>
        <v>2014</v>
      </c>
      <c r="L453" s="13" t="str">
        <f>IFERROR(IF(INDEX('11.1_Outliers-Generation'!$N$5:$N$500,MATCH($F453,'11.1_Outliers-Generation'!$F$5:$F$500,0))&lt;&gt;"N",
INDEX('11.1_Outliers-Generation'!L$5:L$500,MATCH($F453,'11.1_Outliers-Generation'!$F$5:$F$500,0)),""),"")</f>
        <v>UNSD_157</v>
      </c>
      <c r="M453" s="14" t="str">
        <f>IFERROR(IF(INDEX('11.2_Outliers-Collection_cov'!$N$5:$N$500,MATCH($F453,'11.2_Outliers-Collection_cov'!$F$5:$F$500,0))&lt;&gt;"N",
INDEX('11.2_Outliers-Collection_cov'!J$5:J$500,MATCH($F453,'11.2_Outliers-Collection_cov'!$F$5:$F$500,0)),""),"")</f>
        <v/>
      </c>
      <c r="N453" s="8" t="str">
        <f>IFERROR(IF(INDEX('11.2_Outliers-Collection_cov'!$N$5:$N$500,MATCH($F453,'11.2_Outliers-Collection_cov'!$F$5:$F$500,0))&lt;&gt;"N",
INDEX('11.2_Outliers-Collection_cov'!K$5:K$500,MATCH($F453,'11.2_Outliers-Collection_cov'!$F$5:$F$500,0)),""),"")</f>
        <v/>
      </c>
      <c r="O453" s="13" t="str">
        <f>IFERROR(IF(INDEX('11.2_Outliers-Collection_cov'!$N$5:$N$500,MATCH($F453,'11.2_Outliers-Collection_cov'!$F$5:$F$500,0))&lt;&gt;"N",
INDEX('11.2_Outliers-Collection_cov'!L$5:L$500,MATCH($F453,'11.2_Outliers-Collection_cov'!$F$5:$F$500,0)),""),"")</f>
        <v/>
      </c>
      <c r="P453" s="14" t="str">
        <f>IFERROR(IF(INDEX('11.3_Outliers-Plastic'!$N$5:$N$500,MATCH($F453,'11.3_Outliers-Plastic'!$F$5:$F$500,0))&lt;&gt;"N",
INDEX('11.3_Outliers-Plastic'!J$5:J$500,MATCH($F453,'11.3_Outliers-Plastic'!$F$5:$F$500,0)),""),"")</f>
        <v/>
      </c>
      <c r="Q453" s="8" t="str">
        <f>IFERROR(IF(INDEX('11.3_Outliers-Plastic'!$N$5:$N$500,MATCH($F453,'11.3_Outliers-Plastic'!$F$5:$F$500,0))&lt;&gt;"N",
INDEX('11.3_Outliers-Plastic'!K$5:K$500,MATCH($F453,'11.3_Outliers-Plastic'!$F$5:$F$500,0)),""),"")</f>
        <v/>
      </c>
      <c r="R453" s="14" t="str">
        <f>IFERROR(IF(INDEX('11.3_Outliers-Plastic'!$N$5:$N$500,MATCH($F453,'11.3_Outliers-Plastic'!$F$5:$F$500,0))&lt;&gt;"N",
INDEX('11.3_Outliers-Plastic'!L$5:L$500,MATCH($F453,'11.3_Outliers-Plastic'!$F$5:$F$500,0)),""),"")</f>
        <v/>
      </c>
      <c r="S453" s="12"/>
      <c r="T453" s="5"/>
      <c r="U453" s="5" t="s">
        <v>1569</v>
      </c>
      <c r="V453" s="14">
        <f>IFERROR(IF(INDEX('11.5_Outliers-Other_recovery'!$N$5:$N$500,MATCH($F453,'11.5_Outliers-Other_recovery'!$F$5:$F$500,0))&lt;&gt;"N",
INDEX('11.5_Outliers-Other_recovery'!J$5:J$500,MATCH($F453,'11.5_Outliers-Other_recovery'!$F$5:$F$500,0)),""),"")</f>
        <v>0</v>
      </c>
      <c r="W453" s="8">
        <f>IFERROR(IF(INDEX('11.5_Outliers-Other_recovery'!$N$5:$N$500,MATCH($F453,'11.5_Outliers-Other_recovery'!$F$5:$F$500,0))&lt;&gt;"N",
INDEX('11.5_Outliers-Other_recovery'!K$5:K$500,MATCH($F453,'11.5_Outliers-Other_recovery'!$F$5:$F$500,0)),""),"")</f>
        <v>2015</v>
      </c>
      <c r="X453" s="14" t="str">
        <f>IFERROR(IF(INDEX('11.5_Outliers-Other_recovery'!$N$5:$N$500,MATCH($F453,'11.5_Outliers-Other_recovery'!$F$5:$F$500,0))&lt;&gt;"N",
INDEX('11.5_Outliers-Other_recovery'!L$5:L$500,MATCH($F453,'11.5_Outliers-Other_recovery'!$F$5:$F$500,0)),""),"")</f>
        <v>UNSD_157</v>
      </c>
      <c r="Y453" s="14">
        <f>IFERROR(IF(INDEX('11.4_Outliers-Formal_dry_recy'!$N$5:$N$500,MATCH($F453,'11.4_Outliers-Formal_dry_recy'!$F$5:$F$500,0))&lt;&gt;"N",
INDEX('11.4_Outliers-Formal_dry_recy'!J$5:J$500,MATCH($F453,'11.4_Outliers-Formal_dry_recy'!$F$5:$F$500,0)),""),"")</f>
        <v>0</v>
      </c>
      <c r="Z453" s="8">
        <f>IFERROR(IF(INDEX('11.4_Outliers-Formal_dry_recy'!$N$5:$N$500,MATCH($F453,'11.4_Outliers-Formal_dry_recy'!$F$5:$F$500,0))&lt;&gt;"N",
INDEX('11.4_Outliers-Formal_dry_recy'!K$5:K$500,MATCH($F453,'11.4_Outliers-Formal_dry_recy'!$F$5:$F$500,0)),""),"")</f>
        <v>2015</v>
      </c>
      <c r="AA453" s="14" t="str">
        <f>IFERROR(IF(INDEX('11.4_Outliers-Formal_dry_recy'!$N$5:$N$500,MATCH($F453,'11.4_Outliers-Formal_dry_recy'!$F$5:$F$500,0))&lt;&gt;"N",
INDEX('11.4_Outliers-Formal_dry_recy'!L$5:L$500,MATCH($F453,'11.4_Outliers-Formal_dry_recy'!$F$5:$F$500,0)),""),"")</f>
        <v>UNSD_157</v>
      </c>
      <c r="AB453" s="14">
        <f>IFERROR(IF(INDEX('11.6_Outliers-Incineration'!$N$5:$N$500,MATCH($F453,'11.6_Outliers-Incineration'!$F$5:$F$500,0))&lt;&gt;"N",
INDEX('11.6_Outliers-Incineration'!J$5:J$500,MATCH($F453,'11.6_Outliers-Incineration'!$F$5:$F$500,0)),""),"")</f>
        <v>0</v>
      </c>
      <c r="AC453" s="8">
        <f>IFERROR(IF(INDEX('11.6_Outliers-Incineration'!$N$5:$N$500,MATCH($F453,'11.6_Outliers-Incineration'!$F$5:$F$500,0))&lt;&gt;"N",
INDEX('11.6_Outliers-Incineration'!K$5:K$500,MATCH($F453,'11.6_Outliers-Incineration'!$F$5:$F$500,0)),""),"")</f>
        <v>2015</v>
      </c>
      <c r="AD453" s="14" t="str">
        <f>IFERROR(IF(INDEX('11.6_Outliers-Incineration'!$N$5:$N$500,MATCH($F453,'11.6_Outliers-Incineration'!$F$5:$F$500,0))&lt;&gt;"N",
INDEX('11.6_Outliers-Incineration'!L$5:L$500,MATCH($F453,'11.6_Outliers-Incineration'!$F$5:$F$500,0)),""),"")</f>
        <v>UNSD_157</v>
      </c>
      <c r="AE453" s="14">
        <v>0</v>
      </c>
      <c r="AF453" s="8">
        <v>2015</v>
      </c>
      <c r="AG453" s="14" t="s">
        <v>2117</v>
      </c>
      <c r="AI453" s="5"/>
      <c r="AJ453" s="5" t="s">
        <v>1569</v>
      </c>
      <c r="AK453" s="5">
        <f t="shared" si="7"/>
        <v>5</v>
      </c>
    </row>
    <row r="454" spans="1:37" x14ac:dyDescent="0.25">
      <c r="A454" s="5" t="s">
        <v>2118</v>
      </c>
      <c r="B454" s="5" t="s">
        <v>9</v>
      </c>
      <c r="C454" s="5" t="s">
        <v>593</v>
      </c>
      <c r="D454" s="5" t="s">
        <v>360</v>
      </c>
      <c r="E454" s="5" t="s">
        <v>2219</v>
      </c>
      <c r="F454" s="5" t="s">
        <v>2304</v>
      </c>
      <c r="G454" s="5">
        <v>2</v>
      </c>
      <c r="H454" s="5">
        <v>2</v>
      </c>
      <c r="I454" s="5" t="s">
        <v>2424</v>
      </c>
      <c r="J454" s="13">
        <f>IFERROR(IF(INDEX('11.1_Outliers-Generation'!$N$5:$N$500,MATCH($F454,'11.1_Outliers-Generation'!$F$5:$F$500,0))&lt;&gt;"N",
INDEX('11.1_Outliers-Generation'!J$5:J$500,MATCH($F454,'11.1_Outliers-Generation'!$F$5:$F$500,0)),""),"")</f>
        <v>0.27505679203396138</v>
      </c>
      <c r="K454" s="8">
        <f>IFERROR(IF(INDEX('11.1_Outliers-Generation'!$N$5:$N$500,MATCH($F454,'11.1_Outliers-Generation'!$F$5:$F$500,0))&lt;&gt;"N",
INDEX('11.1_Outliers-Generation'!K$5:K$500,MATCH($F454,'11.1_Outliers-Generation'!$F$5:$F$500,0)),""),"")</f>
        <v>2014</v>
      </c>
      <c r="L454" s="13" t="str">
        <f>IFERROR(IF(INDEX('11.1_Outliers-Generation'!$N$5:$N$500,MATCH($F454,'11.1_Outliers-Generation'!$F$5:$F$500,0))&lt;&gt;"N",
INDEX('11.1_Outliers-Generation'!L$5:L$500,MATCH($F454,'11.1_Outliers-Generation'!$F$5:$F$500,0)),""),"")</f>
        <v>UNSD_158</v>
      </c>
      <c r="M454" s="14" t="str">
        <f>IFERROR(IF(INDEX('11.2_Outliers-Collection_cov'!$N$5:$N$500,MATCH($F454,'11.2_Outliers-Collection_cov'!$F$5:$F$500,0))&lt;&gt;"N",
INDEX('11.2_Outliers-Collection_cov'!J$5:J$500,MATCH($F454,'11.2_Outliers-Collection_cov'!$F$5:$F$500,0)),""),"")</f>
        <v/>
      </c>
      <c r="N454" s="8" t="str">
        <f>IFERROR(IF(INDEX('11.2_Outliers-Collection_cov'!$N$5:$N$500,MATCH($F454,'11.2_Outliers-Collection_cov'!$F$5:$F$500,0))&lt;&gt;"N",
INDEX('11.2_Outliers-Collection_cov'!K$5:K$500,MATCH($F454,'11.2_Outliers-Collection_cov'!$F$5:$F$500,0)),""),"")</f>
        <v/>
      </c>
      <c r="O454" s="13" t="str">
        <f>IFERROR(IF(INDEX('11.2_Outliers-Collection_cov'!$N$5:$N$500,MATCH($F454,'11.2_Outliers-Collection_cov'!$F$5:$F$500,0))&lt;&gt;"N",
INDEX('11.2_Outliers-Collection_cov'!L$5:L$500,MATCH($F454,'11.2_Outliers-Collection_cov'!$F$5:$F$500,0)),""),"")</f>
        <v/>
      </c>
      <c r="P454" s="14" t="str">
        <f>IFERROR(IF(INDEX('11.3_Outliers-Plastic'!$N$5:$N$500,MATCH($F454,'11.3_Outliers-Plastic'!$F$5:$F$500,0))&lt;&gt;"N",
INDEX('11.3_Outliers-Plastic'!J$5:J$500,MATCH($F454,'11.3_Outliers-Plastic'!$F$5:$F$500,0)),""),"")</f>
        <v/>
      </c>
      <c r="Q454" s="8" t="str">
        <f>IFERROR(IF(INDEX('11.3_Outliers-Plastic'!$N$5:$N$500,MATCH($F454,'11.3_Outliers-Plastic'!$F$5:$F$500,0))&lt;&gt;"N",
INDEX('11.3_Outliers-Plastic'!K$5:K$500,MATCH($F454,'11.3_Outliers-Plastic'!$F$5:$F$500,0)),""),"")</f>
        <v/>
      </c>
      <c r="R454" s="14" t="str">
        <f>IFERROR(IF(INDEX('11.3_Outliers-Plastic'!$N$5:$N$500,MATCH($F454,'11.3_Outliers-Plastic'!$F$5:$F$500,0))&lt;&gt;"N",
INDEX('11.3_Outliers-Plastic'!L$5:L$500,MATCH($F454,'11.3_Outliers-Plastic'!$F$5:$F$500,0)),""),"")</f>
        <v/>
      </c>
      <c r="S454" s="12"/>
      <c r="T454" s="5"/>
      <c r="U454" s="5" t="s">
        <v>1569</v>
      </c>
      <c r="V454" s="14">
        <f>IFERROR(IF(INDEX('11.5_Outliers-Other_recovery'!$N$5:$N$500,MATCH($F454,'11.5_Outliers-Other_recovery'!$F$5:$F$500,0))&lt;&gt;"N",
INDEX('11.5_Outliers-Other_recovery'!J$5:J$500,MATCH($F454,'11.5_Outliers-Other_recovery'!$F$5:$F$500,0)),""),"")</f>
        <v>0</v>
      </c>
      <c r="W454" s="8">
        <f>IFERROR(IF(INDEX('11.5_Outliers-Other_recovery'!$N$5:$N$500,MATCH($F454,'11.5_Outliers-Other_recovery'!$F$5:$F$500,0))&lt;&gt;"N",
INDEX('11.5_Outliers-Other_recovery'!K$5:K$500,MATCH($F454,'11.5_Outliers-Other_recovery'!$F$5:$F$500,0)),""),"")</f>
        <v>2015</v>
      </c>
      <c r="X454" s="14" t="str">
        <f>IFERROR(IF(INDEX('11.5_Outliers-Other_recovery'!$N$5:$N$500,MATCH($F454,'11.5_Outliers-Other_recovery'!$F$5:$F$500,0))&lt;&gt;"N",
INDEX('11.5_Outliers-Other_recovery'!L$5:L$500,MATCH($F454,'11.5_Outliers-Other_recovery'!$F$5:$F$500,0)),""),"")</f>
        <v>UNSD_158</v>
      </c>
      <c r="Y454" s="14">
        <f>IFERROR(IF(INDEX('11.4_Outliers-Formal_dry_recy'!$N$5:$N$500,MATCH($F454,'11.4_Outliers-Formal_dry_recy'!$F$5:$F$500,0))&lt;&gt;"N",
INDEX('11.4_Outliers-Formal_dry_recy'!J$5:J$500,MATCH($F454,'11.4_Outliers-Formal_dry_recy'!$F$5:$F$500,0)),""),"")</f>
        <v>0</v>
      </c>
      <c r="Z454" s="8">
        <f>IFERROR(IF(INDEX('11.4_Outliers-Formal_dry_recy'!$N$5:$N$500,MATCH($F454,'11.4_Outliers-Formal_dry_recy'!$F$5:$F$500,0))&lt;&gt;"N",
INDEX('11.4_Outliers-Formal_dry_recy'!K$5:K$500,MATCH($F454,'11.4_Outliers-Formal_dry_recy'!$F$5:$F$500,0)),""),"")</f>
        <v>2015</v>
      </c>
      <c r="AA454" s="14" t="str">
        <f>IFERROR(IF(INDEX('11.4_Outliers-Formal_dry_recy'!$N$5:$N$500,MATCH($F454,'11.4_Outliers-Formal_dry_recy'!$F$5:$F$500,0))&lt;&gt;"N",
INDEX('11.4_Outliers-Formal_dry_recy'!L$5:L$500,MATCH($F454,'11.4_Outliers-Formal_dry_recy'!$F$5:$F$500,0)),""),"")</f>
        <v>UNSD_158</v>
      </c>
      <c r="AB454" s="14">
        <f>IFERROR(IF(INDEX('11.6_Outliers-Incineration'!$N$5:$N$500,MATCH($F454,'11.6_Outliers-Incineration'!$F$5:$F$500,0))&lt;&gt;"N",
INDEX('11.6_Outliers-Incineration'!J$5:J$500,MATCH($F454,'11.6_Outliers-Incineration'!$F$5:$F$500,0)),""),"")</f>
        <v>0</v>
      </c>
      <c r="AC454" s="8">
        <f>IFERROR(IF(INDEX('11.6_Outliers-Incineration'!$N$5:$N$500,MATCH($F454,'11.6_Outliers-Incineration'!$F$5:$F$500,0))&lt;&gt;"N",
INDEX('11.6_Outliers-Incineration'!K$5:K$500,MATCH($F454,'11.6_Outliers-Incineration'!$F$5:$F$500,0)),""),"")</f>
        <v>2015</v>
      </c>
      <c r="AD454" s="14" t="str">
        <f>IFERROR(IF(INDEX('11.6_Outliers-Incineration'!$N$5:$N$500,MATCH($F454,'11.6_Outliers-Incineration'!$F$5:$F$500,0))&lt;&gt;"N",
INDEX('11.6_Outliers-Incineration'!L$5:L$500,MATCH($F454,'11.6_Outliers-Incineration'!$F$5:$F$500,0)),""),"")</f>
        <v>UNSD_158</v>
      </c>
      <c r="AE454" s="14">
        <v>0</v>
      </c>
      <c r="AF454" s="8">
        <v>2015</v>
      </c>
      <c r="AG454" s="14" t="s">
        <v>2118</v>
      </c>
      <c r="AI454" s="5"/>
      <c r="AJ454" s="5" t="s">
        <v>1569</v>
      </c>
      <c r="AK454" s="5">
        <f t="shared" si="7"/>
        <v>5</v>
      </c>
    </row>
    <row r="455" spans="1:37" x14ac:dyDescent="0.25">
      <c r="A455" s="5" t="s">
        <v>2119</v>
      </c>
      <c r="B455" s="5" t="s">
        <v>9</v>
      </c>
      <c r="C455" s="5" t="s">
        <v>593</v>
      </c>
      <c r="D455" s="5" t="s">
        <v>360</v>
      </c>
      <c r="E455" s="5" t="s">
        <v>2220</v>
      </c>
      <c r="F455" s="5" t="s">
        <v>2305</v>
      </c>
      <c r="G455" s="5">
        <v>2</v>
      </c>
      <c r="H455" s="5">
        <v>2</v>
      </c>
      <c r="I455" s="5" t="s">
        <v>2425</v>
      </c>
      <c r="J455" s="13" t="str">
        <f>IFERROR(IF(INDEX('11.1_Outliers-Generation'!$N$5:$N$500,MATCH($F455,'11.1_Outliers-Generation'!$F$5:$F$500,0))&lt;&gt;"N",
INDEX('11.1_Outliers-Generation'!J$5:J$500,MATCH($F455,'11.1_Outliers-Generation'!$F$5:$F$500,0)),""),"")</f>
        <v/>
      </c>
      <c r="K455" s="8" t="str">
        <f>IFERROR(IF(INDEX('11.1_Outliers-Generation'!$N$5:$N$500,MATCH($F455,'11.1_Outliers-Generation'!$F$5:$F$500,0))&lt;&gt;"N",
INDEX('11.1_Outliers-Generation'!K$5:K$500,MATCH($F455,'11.1_Outliers-Generation'!$F$5:$F$500,0)),""),"")</f>
        <v/>
      </c>
      <c r="L455" s="13" t="str">
        <f>IFERROR(IF(INDEX('11.1_Outliers-Generation'!$N$5:$N$500,MATCH($F455,'11.1_Outliers-Generation'!$F$5:$F$500,0))&lt;&gt;"N",
INDEX('11.1_Outliers-Generation'!L$5:L$500,MATCH($F455,'11.1_Outliers-Generation'!$F$5:$F$500,0)),""),"")</f>
        <v/>
      </c>
      <c r="M455" s="14" t="str">
        <f>IFERROR(IF(INDEX('11.2_Outliers-Collection_cov'!$N$5:$N$500,MATCH($F455,'11.2_Outliers-Collection_cov'!$F$5:$F$500,0))&lt;&gt;"N",
INDEX('11.2_Outliers-Collection_cov'!J$5:J$500,MATCH($F455,'11.2_Outliers-Collection_cov'!$F$5:$F$500,0)),""),"")</f>
        <v/>
      </c>
      <c r="N455" s="8" t="str">
        <f>IFERROR(IF(INDEX('11.2_Outliers-Collection_cov'!$N$5:$N$500,MATCH($F455,'11.2_Outliers-Collection_cov'!$F$5:$F$500,0))&lt;&gt;"N",
INDEX('11.2_Outliers-Collection_cov'!K$5:K$500,MATCH($F455,'11.2_Outliers-Collection_cov'!$F$5:$F$500,0)),""),"")</f>
        <v/>
      </c>
      <c r="O455" s="13" t="str">
        <f>IFERROR(IF(INDEX('11.2_Outliers-Collection_cov'!$N$5:$N$500,MATCH($F455,'11.2_Outliers-Collection_cov'!$F$5:$F$500,0))&lt;&gt;"N",
INDEX('11.2_Outliers-Collection_cov'!L$5:L$500,MATCH($F455,'11.2_Outliers-Collection_cov'!$F$5:$F$500,0)),""),"")</f>
        <v/>
      </c>
      <c r="P455" s="14" t="str">
        <f>IFERROR(IF(INDEX('11.3_Outliers-Plastic'!$N$5:$N$500,MATCH($F455,'11.3_Outliers-Plastic'!$F$5:$F$500,0))&lt;&gt;"N",
INDEX('11.3_Outliers-Plastic'!J$5:J$500,MATCH($F455,'11.3_Outliers-Plastic'!$F$5:$F$500,0)),""),"")</f>
        <v/>
      </c>
      <c r="Q455" s="8" t="str">
        <f>IFERROR(IF(INDEX('11.3_Outliers-Plastic'!$N$5:$N$500,MATCH($F455,'11.3_Outliers-Plastic'!$F$5:$F$500,0))&lt;&gt;"N",
INDEX('11.3_Outliers-Plastic'!K$5:K$500,MATCH($F455,'11.3_Outliers-Plastic'!$F$5:$F$500,0)),""),"")</f>
        <v/>
      </c>
      <c r="R455" s="14" t="str">
        <f>IFERROR(IF(INDEX('11.3_Outliers-Plastic'!$N$5:$N$500,MATCH($F455,'11.3_Outliers-Plastic'!$F$5:$F$500,0))&lt;&gt;"N",
INDEX('11.3_Outliers-Plastic'!L$5:L$500,MATCH($F455,'11.3_Outliers-Plastic'!$F$5:$F$500,0)),""),"")</f>
        <v/>
      </c>
      <c r="S455" s="12"/>
      <c r="T455" s="5"/>
      <c r="U455" s="5" t="s">
        <v>1569</v>
      </c>
      <c r="V455" s="14">
        <f>IFERROR(IF(INDEX('11.5_Outliers-Other_recovery'!$N$5:$N$500,MATCH($F455,'11.5_Outliers-Other_recovery'!$F$5:$F$500,0))&lt;&gt;"N",
INDEX('11.5_Outliers-Other_recovery'!J$5:J$500,MATCH($F455,'11.5_Outliers-Other_recovery'!$F$5:$F$500,0)),""),"")</f>
        <v>0</v>
      </c>
      <c r="W455" s="8">
        <f>IFERROR(IF(INDEX('11.5_Outliers-Other_recovery'!$N$5:$N$500,MATCH($F455,'11.5_Outliers-Other_recovery'!$F$5:$F$500,0))&lt;&gt;"N",
INDEX('11.5_Outliers-Other_recovery'!K$5:K$500,MATCH($F455,'11.5_Outliers-Other_recovery'!$F$5:$F$500,0)),""),"")</f>
        <v>2015</v>
      </c>
      <c r="X455" s="14" t="str">
        <f>IFERROR(IF(INDEX('11.5_Outliers-Other_recovery'!$N$5:$N$500,MATCH($F455,'11.5_Outliers-Other_recovery'!$F$5:$F$500,0))&lt;&gt;"N",
INDEX('11.5_Outliers-Other_recovery'!L$5:L$500,MATCH($F455,'11.5_Outliers-Other_recovery'!$F$5:$F$500,0)),""),"")</f>
        <v>UNSD_159</v>
      </c>
      <c r="Y455" s="14">
        <f>IFERROR(IF(INDEX('11.4_Outliers-Formal_dry_recy'!$N$5:$N$500,MATCH($F455,'11.4_Outliers-Formal_dry_recy'!$F$5:$F$500,0))&lt;&gt;"N",
INDEX('11.4_Outliers-Formal_dry_recy'!J$5:J$500,MATCH($F455,'11.4_Outliers-Formal_dry_recy'!$F$5:$F$500,0)),""),"")</f>
        <v>0</v>
      </c>
      <c r="Z455" s="8">
        <f>IFERROR(IF(INDEX('11.4_Outliers-Formal_dry_recy'!$N$5:$N$500,MATCH($F455,'11.4_Outliers-Formal_dry_recy'!$F$5:$F$500,0))&lt;&gt;"N",
INDEX('11.4_Outliers-Formal_dry_recy'!K$5:K$500,MATCH($F455,'11.4_Outliers-Formal_dry_recy'!$F$5:$F$500,0)),""),"")</f>
        <v>2015</v>
      </c>
      <c r="AA455" s="14" t="str">
        <f>IFERROR(IF(INDEX('11.4_Outliers-Formal_dry_recy'!$N$5:$N$500,MATCH($F455,'11.4_Outliers-Formal_dry_recy'!$F$5:$F$500,0))&lt;&gt;"N",
INDEX('11.4_Outliers-Formal_dry_recy'!L$5:L$500,MATCH($F455,'11.4_Outliers-Formal_dry_recy'!$F$5:$F$500,0)),""),"")</f>
        <v>UNSD_159</v>
      </c>
      <c r="AB455" s="14">
        <f>IFERROR(IF(INDEX('11.6_Outliers-Incineration'!$N$5:$N$500,MATCH($F455,'11.6_Outliers-Incineration'!$F$5:$F$500,0))&lt;&gt;"N",
INDEX('11.6_Outliers-Incineration'!J$5:J$500,MATCH($F455,'11.6_Outliers-Incineration'!$F$5:$F$500,0)),""),"")</f>
        <v>0</v>
      </c>
      <c r="AC455" s="8">
        <f>IFERROR(IF(INDEX('11.6_Outliers-Incineration'!$N$5:$N$500,MATCH($F455,'11.6_Outliers-Incineration'!$F$5:$F$500,0))&lt;&gt;"N",
INDEX('11.6_Outliers-Incineration'!K$5:K$500,MATCH($F455,'11.6_Outliers-Incineration'!$F$5:$F$500,0)),""),"")</f>
        <v>2015</v>
      </c>
      <c r="AD455" s="14" t="str">
        <f>IFERROR(IF(INDEX('11.6_Outliers-Incineration'!$N$5:$N$500,MATCH($F455,'11.6_Outliers-Incineration'!$F$5:$F$500,0))&lt;&gt;"N",
INDEX('11.6_Outliers-Incineration'!L$5:L$500,MATCH($F455,'11.6_Outliers-Incineration'!$F$5:$F$500,0)),""),"")</f>
        <v>UNSD_159</v>
      </c>
      <c r="AE455" s="14">
        <v>0</v>
      </c>
      <c r="AF455" s="8">
        <v>2015</v>
      </c>
      <c r="AG455" s="14" t="s">
        <v>2119</v>
      </c>
      <c r="AI455" s="5"/>
      <c r="AJ455" s="5" t="s">
        <v>1569</v>
      </c>
      <c r="AK455" s="5">
        <f t="shared" si="7"/>
        <v>4</v>
      </c>
    </row>
    <row r="456" spans="1:37" x14ac:dyDescent="0.25">
      <c r="A456" s="5" t="s">
        <v>2123</v>
      </c>
      <c r="B456" s="5" t="s">
        <v>9</v>
      </c>
      <c r="C456" s="5" t="s">
        <v>593</v>
      </c>
      <c r="D456" s="5" t="s">
        <v>360</v>
      </c>
      <c r="E456" s="5" t="s">
        <v>2223</v>
      </c>
      <c r="F456" s="5" t="s">
        <v>2306</v>
      </c>
      <c r="G456" s="5">
        <v>2</v>
      </c>
      <c r="H456" s="5">
        <v>2</v>
      </c>
      <c r="I456" s="5" t="s">
        <v>2429</v>
      </c>
      <c r="J456" s="13">
        <f>IFERROR(IF(INDEX('11.1_Outliers-Generation'!$N$5:$N$500,MATCH($F456,'11.1_Outliers-Generation'!$F$5:$F$500,0))&lt;&gt;"N",
INDEX('11.1_Outliers-Generation'!J$5:J$500,MATCH($F456,'11.1_Outliers-Generation'!$F$5:$F$500,0)),""),"")</f>
        <v>1.0001683107897477</v>
      </c>
      <c r="K456" s="8">
        <f>IFERROR(IF(INDEX('11.1_Outliers-Generation'!$N$5:$N$500,MATCH($F456,'11.1_Outliers-Generation'!$F$5:$F$500,0))&lt;&gt;"N",
INDEX('11.1_Outliers-Generation'!K$5:K$500,MATCH($F456,'11.1_Outliers-Generation'!$F$5:$F$500,0)),""),"")</f>
        <v>2014</v>
      </c>
      <c r="L456" s="13" t="str">
        <f>IFERROR(IF(INDEX('11.1_Outliers-Generation'!$N$5:$N$500,MATCH($F456,'11.1_Outliers-Generation'!$F$5:$F$500,0))&lt;&gt;"N",
INDEX('11.1_Outliers-Generation'!L$5:L$500,MATCH($F456,'11.1_Outliers-Generation'!$F$5:$F$500,0)),""),"")</f>
        <v>UNSD_163</v>
      </c>
      <c r="M456" s="14" t="str">
        <f>IFERROR(IF(INDEX('11.2_Outliers-Collection_cov'!$N$5:$N$500,MATCH($F456,'11.2_Outliers-Collection_cov'!$F$5:$F$500,0))&lt;&gt;"N",
INDEX('11.2_Outliers-Collection_cov'!J$5:J$500,MATCH($F456,'11.2_Outliers-Collection_cov'!$F$5:$F$500,0)),""),"")</f>
        <v/>
      </c>
      <c r="N456" s="8" t="str">
        <f>IFERROR(IF(INDEX('11.2_Outliers-Collection_cov'!$N$5:$N$500,MATCH($F456,'11.2_Outliers-Collection_cov'!$F$5:$F$500,0))&lt;&gt;"N",
INDEX('11.2_Outliers-Collection_cov'!K$5:K$500,MATCH($F456,'11.2_Outliers-Collection_cov'!$F$5:$F$500,0)),""),"")</f>
        <v/>
      </c>
      <c r="O456" s="13" t="str">
        <f>IFERROR(IF(INDEX('11.2_Outliers-Collection_cov'!$N$5:$N$500,MATCH($F456,'11.2_Outliers-Collection_cov'!$F$5:$F$500,0))&lt;&gt;"N",
INDEX('11.2_Outliers-Collection_cov'!L$5:L$500,MATCH($F456,'11.2_Outliers-Collection_cov'!$F$5:$F$500,0)),""),"")</f>
        <v/>
      </c>
      <c r="P456" s="14" t="str">
        <f>IFERROR(IF(INDEX('11.3_Outliers-Plastic'!$N$5:$N$500,MATCH($F456,'11.3_Outliers-Plastic'!$F$5:$F$500,0))&lt;&gt;"N",
INDEX('11.3_Outliers-Plastic'!J$5:J$500,MATCH($F456,'11.3_Outliers-Plastic'!$F$5:$F$500,0)),""),"")</f>
        <v/>
      </c>
      <c r="Q456" s="8" t="str">
        <f>IFERROR(IF(INDEX('11.3_Outliers-Plastic'!$N$5:$N$500,MATCH($F456,'11.3_Outliers-Plastic'!$F$5:$F$500,0))&lt;&gt;"N",
INDEX('11.3_Outliers-Plastic'!K$5:K$500,MATCH($F456,'11.3_Outliers-Plastic'!$F$5:$F$500,0)),""),"")</f>
        <v/>
      </c>
      <c r="R456" s="14" t="str">
        <f>IFERROR(IF(INDEX('11.3_Outliers-Plastic'!$N$5:$N$500,MATCH($F456,'11.3_Outliers-Plastic'!$F$5:$F$500,0))&lt;&gt;"N",
INDEX('11.3_Outliers-Plastic'!L$5:L$500,MATCH($F456,'11.3_Outliers-Plastic'!$F$5:$F$500,0)),""),"")</f>
        <v/>
      </c>
      <c r="S456" s="12"/>
      <c r="T456" s="5"/>
      <c r="U456" s="5" t="s">
        <v>1569</v>
      </c>
      <c r="V456" s="14">
        <f>IFERROR(IF(INDEX('11.5_Outliers-Other_recovery'!$N$5:$N$500,MATCH($F456,'11.5_Outliers-Other_recovery'!$F$5:$F$500,0))&lt;&gt;"N",
INDEX('11.5_Outliers-Other_recovery'!J$5:J$500,MATCH($F456,'11.5_Outliers-Other_recovery'!$F$5:$F$500,0)),""),"")</f>
        <v>0</v>
      </c>
      <c r="W456" s="8">
        <f>IFERROR(IF(INDEX('11.5_Outliers-Other_recovery'!$N$5:$N$500,MATCH($F456,'11.5_Outliers-Other_recovery'!$F$5:$F$500,0))&lt;&gt;"N",
INDEX('11.5_Outliers-Other_recovery'!K$5:K$500,MATCH($F456,'11.5_Outliers-Other_recovery'!$F$5:$F$500,0)),""),"")</f>
        <v>2015</v>
      </c>
      <c r="X456" s="14" t="str">
        <f>IFERROR(IF(INDEX('11.5_Outliers-Other_recovery'!$N$5:$N$500,MATCH($F456,'11.5_Outliers-Other_recovery'!$F$5:$F$500,0))&lt;&gt;"N",
INDEX('11.5_Outliers-Other_recovery'!L$5:L$500,MATCH($F456,'11.5_Outliers-Other_recovery'!$F$5:$F$500,0)),""),"")</f>
        <v>UNSD_163</v>
      </c>
      <c r="Y456" s="14">
        <f>IFERROR(IF(INDEX('11.4_Outliers-Formal_dry_recy'!$N$5:$N$500,MATCH($F456,'11.4_Outliers-Formal_dry_recy'!$F$5:$F$500,0))&lt;&gt;"N",
INDEX('11.4_Outliers-Formal_dry_recy'!J$5:J$500,MATCH($F456,'11.4_Outliers-Formal_dry_recy'!$F$5:$F$500,0)),""),"")</f>
        <v>0</v>
      </c>
      <c r="Z456" s="8">
        <f>IFERROR(IF(INDEX('11.4_Outliers-Formal_dry_recy'!$N$5:$N$500,MATCH($F456,'11.4_Outliers-Formal_dry_recy'!$F$5:$F$500,0))&lt;&gt;"N",
INDEX('11.4_Outliers-Formal_dry_recy'!K$5:K$500,MATCH($F456,'11.4_Outliers-Formal_dry_recy'!$F$5:$F$500,0)),""),"")</f>
        <v>2015</v>
      </c>
      <c r="AA456" s="14" t="str">
        <f>IFERROR(IF(INDEX('11.4_Outliers-Formal_dry_recy'!$N$5:$N$500,MATCH($F456,'11.4_Outliers-Formal_dry_recy'!$F$5:$F$500,0))&lt;&gt;"N",
INDEX('11.4_Outliers-Formal_dry_recy'!L$5:L$500,MATCH($F456,'11.4_Outliers-Formal_dry_recy'!$F$5:$F$500,0)),""),"")</f>
        <v>UNSD_163</v>
      </c>
      <c r="AB456" s="14">
        <f>IFERROR(IF(INDEX('11.6_Outliers-Incineration'!$N$5:$N$500,MATCH($F456,'11.6_Outliers-Incineration'!$F$5:$F$500,0))&lt;&gt;"N",
INDEX('11.6_Outliers-Incineration'!J$5:J$500,MATCH($F456,'11.6_Outliers-Incineration'!$F$5:$F$500,0)),""),"")</f>
        <v>0</v>
      </c>
      <c r="AC456" s="8">
        <f>IFERROR(IF(INDEX('11.6_Outliers-Incineration'!$N$5:$N$500,MATCH($F456,'11.6_Outliers-Incineration'!$F$5:$F$500,0))&lt;&gt;"N",
INDEX('11.6_Outliers-Incineration'!K$5:K$500,MATCH($F456,'11.6_Outliers-Incineration'!$F$5:$F$500,0)),""),"")</f>
        <v>2015</v>
      </c>
      <c r="AD456" s="14" t="str">
        <f>IFERROR(IF(INDEX('11.6_Outliers-Incineration'!$N$5:$N$500,MATCH($F456,'11.6_Outliers-Incineration'!$F$5:$F$500,0))&lt;&gt;"N",
INDEX('11.6_Outliers-Incineration'!L$5:L$500,MATCH($F456,'11.6_Outliers-Incineration'!$F$5:$F$500,0)),""),"")</f>
        <v>UNSD_163</v>
      </c>
      <c r="AE456" s="14">
        <v>10.50583644953519</v>
      </c>
      <c r="AF456" s="8">
        <v>2015</v>
      </c>
      <c r="AG456" s="14" t="s">
        <v>2123</v>
      </c>
      <c r="AI456" s="5"/>
      <c r="AJ456" s="5" t="s">
        <v>1569</v>
      </c>
      <c r="AK456" s="5">
        <f t="shared" si="7"/>
        <v>5</v>
      </c>
    </row>
    <row r="457" spans="1:37" x14ac:dyDescent="0.25">
      <c r="A457" s="5" t="s">
        <v>2770</v>
      </c>
      <c r="B457" s="5" t="s">
        <v>847</v>
      </c>
      <c r="C457" s="5" t="s">
        <v>846</v>
      </c>
      <c r="D457" s="5" t="s">
        <v>620</v>
      </c>
      <c r="E457" s="5" t="s">
        <v>2781</v>
      </c>
      <c r="F457" s="5" t="s">
        <v>2780</v>
      </c>
      <c r="G457" s="5">
        <v>2</v>
      </c>
      <c r="H457" s="5">
        <v>1</v>
      </c>
      <c r="I457" s="13"/>
      <c r="J457" s="13">
        <f>IFERROR(IF(INDEX('11.1_Outliers-Generation'!$N$5:$N$500,MATCH($F457,'11.1_Outliers-Generation'!$F$5:$F$500,0))&lt;&gt;"N",
INDEX('11.1_Outliers-Generation'!J$5:J$500,MATCH($F457,'11.1_Outliers-Generation'!$F$5:$F$500,0)),""),"")</f>
        <v>0.63742536931561122</v>
      </c>
      <c r="K457" s="8">
        <f>IFERROR(IF(INDEX('11.1_Outliers-Generation'!$N$5:$N$500,MATCH($F457,'11.1_Outliers-Generation'!$F$5:$F$500,0))&lt;&gt;"N",
INDEX('11.1_Outliers-Generation'!K$5:K$500,MATCH($F457,'11.1_Outliers-Generation'!$F$5:$F$500,0)),""),"")</f>
        <v>2020</v>
      </c>
      <c r="L457" s="13" t="str">
        <f>IFERROR(IF(INDEX('11.1_Outliers-Generation'!$N$5:$N$500,MATCH($F457,'11.1_Outliers-Generation'!$F$5:$F$500,0))&lt;&gt;"N",
INDEX('11.1_Outliers-Generation'!L$5:L$500,MATCH($F457,'11.1_Outliers-Generation'!$F$5:$F$500,0)),""),"")</f>
        <v>SIPSN_01</v>
      </c>
      <c r="M457" s="14">
        <f>IFERROR(IF(INDEX('11.2_Outliers-Collection_cov'!$N$5:$N$500,MATCH($F457,'11.2_Outliers-Collection_cov'!$F$5:$F$500,0))&lt;&gt;"N",
INDEX('11.2_Outliers-Collection_cov'!J$5:J$500,MATCH($F457,'11.2_Outliers-Collection_cov'!$F$5:$F$500,0)),""),"")</f>
        <v>67.381448351917655</v>
      </c>
      <c r="N457" s="8">
        <f>IFERROR(IF(INDEX('11.2_Outliers-Collection_cov'!$N$5:$N$500,MATCH($F457,'11.2_Outliers-Collection_cov'!$F$5:$F$500,0))&lt;&gt;"N",
INDEX('11.2_Outliers-Collection_cov'!K$5:K$500,MATCH($F457,'11.2_Outliers-Collection_cov'!$F$5:$F$500,0)),""),"")</f>
        <v>2020</v>
      </c>
      <c r="O457" s="13" t="str">
        <f>IFERROR(IF(INDEX('11.2_Outliers-Collection_cov'!$N$5:$N$500,MATCH($F457,'11.2_Outliers-Collection_cov'!$F$5:$F$500,0))&lt;&gt;"N",
INDEX('11.2_Outliers-Collection_cov'!L$5:L$500,MATCH($F457,'11.2_Outliers-Collection_cov'!$F$5:$F$500,0)),""),"")</f>
        <v>SIPSN_01</v>
      </c>
      <c r="P457" s="14" t="str">
        <f>IFERROR(IF(INDEX('11.3_Outliers-Plastic'!$N$5:$N$500,MATCH($F457,'11.3_Outliers-Plastic'!$F$5:$F$500,0))&lt;&gt;"N",
INDEX('11.3_Outliers-Plastic'!J$5:J$500,MATCH($F457,'11.3_Outliers-Plastic'!$F$5:$F$500,0)),""),"")</f>
        <v/>
      </c>
      <c r="Q457" s="8" t="str">
        <f>IFERROR(IF(INDEX('11.3_Outliers-Plastic'!$N$5:$N$500,MATCH($F457,'11.3_Outliers-Plastic'!$F$5:$F$500,0))&lt;&gt;"N",
INDEX('11.3_Outliers-Plastic'!K$5:K$500,MATCH($F457,'11.3_Outliers-Plastic'!$F$5:$F$500,0)),""),"")</f>
        <v/>
      </c>
      <c r="R457" s="14" t="str">
        <f>IFERROR(IF(INDEX('11.3_Outliers-Plastic'!$N$5:$N$500,MATCH($F457,'11.3_Outliers-Plastic'!$F$5:$F$500,0))&lt;&gt;"N",
INDEX('11.3_Outliers-Plastic'!L$5:L$500,MATCH($F457,'11.3_Outliers-Plastic'!$F$5:$F$500,0)),""),"")</f>
        <v/>
      </c>
      <c r="S457" s="5"/>
      <c r="T457" s="5"/>
      <c r="U457" s="5" t="s">
        <v>1569</v>
      </c>
      <c r="V457" s="14">
        <f>IFERROR(IF(INDEX('11.5_Outliers-Other_recovery'!$N$5:$N$500,MATCH($F457,'11.5_Outliers-Other_recovery'!$F$5:$F$500,0))&lt;&gt;"N",
INDEX('11.5_Outliers-Other_recovery'!J$5:J$500,MATCH($F457,'11.5_Outliers-Other_recovery'!$F$5:$F$500,0)),""),"")</f>
        <v>1.1193204835341823E-2</v>
      </c>
      <c r="W457" s="8">
        <f>IFERROR(IF(INDEX('11.5_Outliers-Other_recovery'!$N$5:$N$500,MATCH($F457,'11.5_Outliers-Other_recovery'!$F$5:$F$500,0))&lt;&gt;"N",
INDEX('11.5_Outliers-Other_recovery'!K$5:K$500,MATCH($F457,'11.5_Outliers-Other_recovery'!$F$5:$F$500,0)),""),"")</f>
        <v>2020</v>
      </c>
      <c r="X457" s="14" t="str">
        <f>IFERROR(IF(INDEX('11.5_Outliers-Other_recovery'!$N$5:$N$500,MATCH($F457,'11.5_Outliers-Other_recovery'!$F$5:$F$500,0))&lt;&gt;"N",
INDEX('11.5_Outliers-Other_recovery'!L$5:L$500,MATCH($F457,'11.5_Outliers-Other_recovery'!$F$5:$F$500,0)),""),"")</f>
        <v>SIPSN_01</v>
      </c>
      <c r="Y457" s="14">
        <f>IFERROR(IF(INDEX('11.4_Outliers-Formal_dry_recy'!$N$5:$N$500,MATCH($F457,'11.4_Outliers-Formal_dry_recy'!$F$5:$F$500,0))&lt;&gt;"N",
INDEX('11.4_Outliers-Formal_dry_recy'!J$5:J$500,MATCH($F457,'11.4_Outliers-Formal_dry_recy'!$F$5:$F$500,0)),""),"")</f>
        <v>0.41969918185339233</v>
      </c>
      <c r="Z457" s="8">
        <f>IFERROR(IF(INDEX('11.4_Outliers-Formal_dry_recy'!$N$5:$N$500,MATCH($F457,'11.4_Outliers-Formal_dry_recy'!$F$5:$F$500,0))&lt;&gt;"N",
INDEX('11.4_Outliers-Formal_dry_recy'!K$5:K$500,MATCH($F457,'11.4_Outliers-Formal_dry_recy'!$F$5:$F$500,0)),""),"")</f>
        <v>2020</v>
      </c>
      <c r="AA457" s="14" t="str">
        <f>IFERROR(IF(INDEX('11.4_Outliers-Formal_dry_recy'!$N$5:$N$500,MATCH($F457,'11.4_Outliers-Formal_dry_recy'!$F$5:$F$500,0))&lt;&gt;"N",
INDEX('11.4_Outliers-Formal_dry_recy'!L$5:L$500,MATCH($F457,'11.4_Outliers-Formal_dry_recy'!$F$5:$F$500,0)),""),"")</f>
        <v>SIPSN_01</v>
      </c>
      <c r="AB457" s="14" t="str">
        <f>IFERROR(IF(INDEX('11.6_Outliers-Incineration'!$N$5:$N$500,MATCH($F457,'11.6_Outliers-Incineration'!$F$5:$F$500,0))&lt;&gt;"N",
INDEX('11.6_Outliers-Incineration'!J$5:J$500,MATCH($F457,'11.6_Outliers-Incineration'!$F$5:$F$500,0)),""),"")</f>
        <v/>
      </c>
      <c r="AC457" s="8" t="str">
        <f>IFERROR(IF(INDEX('11.6_Outliers-Incineration'!$N$5:$N$500,MATCH($F457,'11.6_Outliers-Incineration'!$F$5:$F$500,0))&lt;&gt;"N",
INDEX('11.6_Outliers-Incineration'!K$5:K$500,MATCH($F457,'11.6_Outliers-Incineration'!$F$5:$F$500,0)),""),"")</f>
        <v/>
      </c>
      <c r="AD457" s="14" t="str">
        <f>IFERROR(IF(INDEX('11.6_Outliers-Incineration'!$N$5:$N$500,MATCH($F457,'11.6_Outliers-Incineration'!$F$5:$F$500,0))&lt;&gt;"N",
INDEX('11.6_Outliers-Incineration'!L$5:L$500,MATCH($F457,'11.6_Outliers-Incineration'!$F$5:$F$500,0)),""),"")</f>
        <v/>
      </c>
      <c r="AE457" s="14" t="s">
        <v>1569</v>
      </c>
      <c r="AF457" s="8" t="s">
        <v>1569</v>
      </c>
      <c r="AG457" s="14" t="s">
        <v>1569</v>
      </c>
      <c r="AH457" s="5"/>
      <c r="AI457" s="5"/>
      <c r="AJ457" s="5" t="s">
        <v>1569</v>
      </c>
      <c r="AK457" s="5">
        <f t="shared" si="7"/>
        <v>4</v>
      </c>
    </row>
    <row r="458" spans="1:37" x14ac:dyDescent="0.25">
      <c r="A458" s="5" t="s">
        <v>2771</v>
      </c>
      <c r="B458" s="5" t="s">
        <v>847</v>
      </c>
      <c r="C458" s="5" t="s">
        <v>846</v>
      </c>
      <c r="D458" s="5" t="s">
        <v>620</v>
      </c>
      <c r="E458" s="5" t="s">
        <v>2782</v>
      </c>
      <c r="F458" s="5" t="s">
        <v>2783</v>
      </c>
      <c r="G458" s="5">
        <v>2</v>
      </c>
      <c r="H458" s="5">
        <v>1</v>
      </c>
      <c r="I458" s="13"/>
      <c r="J458" s="13">
        <f>IFERROR(IF(INDEX('11.1_Outliers-Generation'!$N$5:$N$500,MATCH($F458,'11.1_Outliers-Generation'!$F$5:$F$500,0))&lt;&gt;"N",
INDEX('11.1_Outliers-Generation'!J$5:J$500,MATCH($F458,'11.1_Outliers-Generation'!$F$5:$F$500,0)),""),"")</f>
        <v>0.9657470994881675</v>
      </c>
      <c r="K458" s="8">
        <f>IFERROR(IF(INDEX('11.1_Outliers-Generation'!$N$5:$N$500,MATCH($F458,'11.1_Outliers-Generation'!$F$5:$F$500,0))&lt;&gt;"N",
INDEX('11.1_Outliers-Generation'!K$5:K$500,MATCH($F458,'11.1_Outliers-Generation'!$F$5:$F$500,0)),""),"")</f>
        <v>2020</v>
      </c>
      <c r="L458" s="13" t="str">
        <f>IFERROR(IF(INDEX('11.1_Outliers-Generation'!$N$5:$N$500,MATCH($F458,'11.1_Outliers-Generation'!$F$5:$F$500,0))&lt;&gt;"N",
INDEX('11.1_Outliers-Generation'!L$5:L$500,MATCH($F458,'11.1_Outliers-Generation'!$F$5:$F$500,0)),""),"")</f>
        <v>SIPSN_02</v>
      </c>
      <c r="M458" s="14">
        <f>IFERROR(IF(INDEX('11.2_Outliers-Collection_cov'!$N$5:$N$500,MATCH($F458,'11.2_Outliers-Collection_cov'!$F$5:$F$500,0))&lt;&gt;"N",
INDEX('11.2_Outliers-Collection_cov'!J$5:J$500,MATCH($F458,'11.2_Outliers-Collection_cov'!$F$5:$F$500,0)),""),"")</f>
        <v>69.246072155010964</v>
      </c>
      <c r="N458" s="8">
        <f>IFERROR(IF(INDEX('11.2_Outliers-Collection_cov'!$N$5:$N$500,MATCH($F458,'11.2_Outliers-Collection_cov'!$F$5:$F$500,0))&lt;&gt;"N",
INDEX('11.2_Outliers-Collection_cov'!K$5:K$500,MATCH($F458,'11.2_Outliers-Collection_cov'!$F$5:$F$500,0)),""),"")</f>
        <v>2020</v>
      </c>
      <c r="O458" s="13" t="str">
        <f>IFERROR(IF(INDEX('11.2_Outliers-Collection_cov'!$N$5:$N$500,MATCH($F458,'11.2_Outliers-Collection_cov'!$F$5:$F$500,0))&lt;&gt;"N",
INDEX('11.2_Outliers-Collection_cov'!L$5:L$500,MATCH($F458,'11.2_Outliers-Collection_cov'!$F$5:$F$500,0)),""),"")</f>
        <v>SIPSN_02</v>
      </c>
      <c r="P458" s="14" t="str">
        <f>IFERROR(IF(INDEX('11.3_Outliers-Plastic'!$N$5:$N$500,MATCH($F458,'11.3_Outliers-Plastic'!$F$5:$F$500,0))&lt;&gt;"N",
INDEX('11.3_Outliers-Plastic'!J$5:J$500,MATCH($F458,'11.3_Outliers-Plastic'!$F$5:$F$500,0)),""),"")</f>
        <v/>
      </c>
      <c r="Q458" s="8" t="str">
        <f>IFERROR(IF(INDEX('11.3_Outliers-Plastic'!$N$5:$N$500,MATCH($F458,'11.3_Outliers-Plastic'!$F$5:$F$500,0))&lt;&gt;"N",
INDEX('11.3_Outliers-Plastic'!K$5:K$500,MATCH($F458,'11.3_Outliers-Plastic'!$F$5:$F$500,0)),""),"")</f>
        <v/>
      </c>
      <c r="R458" s="14" t="str">
        <f>IFERROR(IF(INDEX('11.3_Outliers-Plastic'!$N$5:$N$500,MATCH($F458,'11.3_Outliers-Plastic'!$F$5:$F$500,0))&lt;&gt;"N",
INDEX('11.3_Outliers-Plastic'!L$5:L$500,MATCH($F458,'11.3_Outliers-Plastic'!$F$5:$F$500,0)),""),"")</f>
        <v/>
      </c>
      <c r="S458" s="5"/>
      <c r="T458" s="5"/>
      <c r="U458" s="5" t="s">
        <v>1569</v>
      </c>
      <c r="V458" s="14">
        <f>IFERROR(IF(INDEX('11.5_Outliers-Other_recovery'!$N$5:$N$500,MATCH($F458,'11.5_Outliers-Other_recovery'!$F$5:$F$500,0))&lt;&gt;"N",
INDEX('11.5_Outliers-Other_recovery'!J$5:J$500,MATCH($F458,'11.5_Outliers-Other_recovery'!$F$5:$F$500,0)),""),"")</f>
        <v>0.35612598097766368</v>
      </c>
      <c r="W458" s="8">
        <f>IFERROR(IF(INDEX('11.5_Outliers-Other_recovery'!$N$5:$N$500,MATCH($F458,'11.5_Outliers-Other_recovery'!$F$5:$F$500,0))&lt;&gt;"N",
INDEX('11.5_Outliers-Other_recovery'!K$5:K$500,MATCH($F458,'11.5_Outliers-Other_recovery'!$F$5:$F$500,0)),""),"")</f>
        <v>2020</v>
      </c>
      <c r="X458" s="14" t="str">
        <f>IFERROR(IF(INDEX('11.5_Outliers-Other_recovery'!$N$5:$N$500,MATCH($F458,'11.5_Outliers-Other_recovery'!$F$5:$F$500,0))&lt;&gt;"N",
INDEX('11.5_Outliers-Other_recovery'!L$5:L$500,MATCH($F458,'11.5_Outliers-Other_recovery'!$F$5:$F$500,0)),""),"")</f>
        <v>SIPSN_02</v>
      </c>
      <c r="Y458" s="14">
        <f>IFERROR(IF(INDEX('11.4_Outliers-Formal_dry_recy'!$N$5:$N$500,MATCH($F458,'11.4_Outliers-Formal_dry_recy'!$F$5:$F$500,0))&lt;&gt;"N",
INDEX('11.4_Outliers-Formal_dry_recy'!J$5:J$500,MATCH($F458,'11.4_Outliers-Formal_dry_recy'!$F$5:$F$500,0)),""),"")</f>
        <v>3.1253550293651781E-3</v>
      </c>
      <c r="Z458" s="8">
        <f>IFERROR(IF(INDEX('11.4_Outliers-Formal_dry_recy'!$N$5:$N$500,MATCH($F458,'11.4_Outliers-Formal_dry_recy'!$F$5:$F$500,0))&lt;&gt;"N",
INDEX('11.4_Outliers-Formal_dry_recy'!K$5:K$500,MATCH($F458,'11.4_Outliers-Formal_dry_recy'!$F$5:$F$500,0)),""),"")</f>
        <v>2020</v>
      </c>
      <c r="AA458" s="14" t="str">
        <f>IFERROR(IF(INDEX('11.4_Outliers-Formal_dry_recy'!$N$5:$N$500,MATCH($F458,'11.4_Outliers-Formal_dry_recy'!$F$5:$F$500,0))&lt;&gt;"N",
INDEX('11.4_Outliers-Formal_dry_recy'!L$5:L$500,MATCH($F458,'11.4_Outliers-Formal_dry_recy'!$F$5:$F$500,0)),""),"")</f>
        <v>SIPSN_02</v>
      </c>
      <c r="AB458" s="14" t="str">
        <f>IFERROR(IF(INDEX('11.6_Outliers-Incineration'!$N$5:$N$500,MATCH($F458,'11.6_Outliers-Incineration'!$F$5:$F$500,0))&lt;&gt;"N",
INDEX('11.6_Outliers-Incineration'!J$5:J$500,MATCH($F458,'11.6_Outliers-Incineration'!$F$5:$F$500,0)),""),"")</f>
        <v/>
      </c>
      <c r="AC458" s="8" t="str">
        <f>IFERROR(IF(INDEX('11.6_Outliers-Incineration'!$N$5:$N$500,MATCH($F458,'11.6_Outliers-Incineration'!$F$5:$F$500,0))&lt;&gt;"N",
INDEX('11.6_Outliers-Incineration'!K$5:K$500,MATCH($F458,'11.6_Outliers-Incineration'!$F$5:$F$500,0)),""),"")</f>
        <v/>
      </c>
      <c r="AD458" s="14" t="str">
        <f>IFERROR(IF(INDEX('11.6_Outliers-Incineration'!$N$5:$N$500,MATCH($F458,'11.6_Outliers-Incineration'!$F$5:$F$500,0))&lt;&gt;"N",
INDEX('11.6_Outliers-Incineration'!L$5:L$500,MATCH($F458,'11.6_Outliers-Incineration'!$F$5:$F$500,0)),""),"")</f>
        <v/>
      </c>
      <c r="AE458" s="14">
        <v>0</v>
      </c>
      <c r="AF458" s="8">
        <v>2020</v>
      </c>
      <c r="AG458" s="14" t="s">
        <v>2771</v>
      </c>
      <c r="AH458" s="5"/>
      <c r="AI458" s="5"/>
      <c r="AJ458" s="5" t="s">
        <v>1569</v>
      </c>
      <c r="AK458" s="5">
        <f t="shared" si="7"/>
        <v>5</v>
      </c>
    </row>
    <row r="459" spans="1:37" x14ac:dyDescent="0.25">
      <c r="A459" s="5" t="s">
        <v>2772</v>
      </c>
      <c r="B459" s="5" t="s">
        <v>847</v>
      </c>
      <c r="C459" s="5" t="s">
        <v>846</v>
      </c>
      <c r="D459" s="5" t="s">
        <v>620</v>
      </c>
      <c r="E459" s="5" t="s">
        <v>2784</v>
      </c>
      <c r="F459" s="5" t="s">
        <v>2785</v>
      </c>
      <c r="G459" s="5">
        <v>2</v>
      </c>
      <c r="H459" s="5">
        <v>1</v>
      </c>
      <c r="I459" s="13"/>
      <c r="J459" s="13">
        <f>IFERROR(IF(INDEX('11.1_Outliers-Generation'!$N$5:$N$500,MATCH($F459,'11.1_Outliers-Generation'!$F$5:$F$500,0))&lt;&gt;"N",
INDEX('11.1_Outliers-Generation'!J$5:J$500,MATCH($F459,'11.1_Outliers-Generation'!$F$5:$F$500,0)),""),"")</f>
        <v>0.48095774729353241</v>
      </c>
      <c r="K459" s="8">
        <f>IFERROR(IF(INDEX('11.1_Outliers-Generation'!$N$5:$N$500,MATCH($F459,'11.1_Outliers-Generation'!$F$5:$F$500,0))&lt;&gt;"N",
INDEX('11.1_Outliers-Generation'!K$5:K$500,MATCH($F459,'11.1_Outliers-Generation'!$F$5:$F$500,0)),""),"")</f>
        <v>2020</v>
      </c>
      <c r="L459" s="13" t="str">
        <f>IFERROR(IF(INDEX('11.1_Outliers-Generation'!$N$5:$N$500,MATCH($F459,'11.1_Outliers-Generation'!$F$5:$F$500,0))&lt;&gt;"N",
INDEX('11.1_Outliers-Generation'!L$5:L$500,MATCH($F459,'11.1_Outliers-Generation'!$F$5:$F$500,0)),""),"")</f>
        <v>SIPSN_03</v>
      </c>
      <c r="M459" s="14">
        <f>IFERROR(IF(INDEX('11.2_Outliers-Collection_cov'!$N$5:$N$500,MATCH($F459,'11.2_Outliers-Collection_cov'!$F$5:$F$500,0))&lt;&gt;"N",
INDEX('11.2_Outliers-Collection_cov'!J$5:J$500,MATCH($F459,'11.2_Outliers-Collection_cov'!$F$5:$F$500,0)),""),"")</f>
        <v>84.43369460620201</v>
      </c>
      <c r="N459" s="8">
        <f>IFERROR(IF(INDEX('11.2_Outliers-Collection_cov'!$N$5:$N$500,MATCH($F459,'11.2_Outliers-Collection_cov'!$F$5:$F$500,0))&lt;&gt;"N",
INDEX('11.2_Outliers-Collection_cov'!K$5:K$500,MATCH($F459,'11.2_Outliers-Collection_cov'!$F$5:$F$500,0)),""),"")</f>
        <v>2020</v>
      </c>
      <c r="O459" s="13" t="str">
        <f>IFERROR(IF(INDEX('11.2_Outliers-Collection_cov'!$N$5:$N$500,MATCH($F459,'11.2_Outliers-Collection_cov'!$F$5:$F$500,0))&lt;&gt;"N",
INDEX('11.2_Outliers-Collection_cov'!L$5:L$500,MATCH($F459,'11.2_Outliers-Collection_cov'!$F$5:$F$500,0)),""),"")</f>
        <v>SIPSN_03</v>
      </c>
      <c r="P459" s="14" t="str">
        <f>IFERROR(IF(INDEX('11.3_Outliers-Plastic'!$N$5:$N$500,MATCH($F459,'11.3_Outliers-Plastic'!$F$5:$F$500,0))&lt;&gt;"N",
INDEX('11.3_Outliers-Plastic'!J$5:J$500,MATCH($F459,'11.3_Outliers-Plastic'!$F$5:$F$500,0)),""),"")</f>
        <v/>
      </c>
      <c r="Q459" s="8" t="str">
        <f>IFERROR(IF(INDEX('11.3_Outliers-Plastic'!$N$5:$N$500,MATCH($F459,'11.3_Outliers-Plastic'!$F$5:$F$500,0))&lt;&gt;"N",
INDEX('11.3_Outliers-Plastic'!K$5:K$500,MATCH($F459,'11.3_Outliers-Plastic'!$F$5:$F$500,0)),""),"")</f>
        <v/>
      </c>
      <c r="R459" s="14" t="str">
        <f>IFERROR(IF(INDEX('11.3_Outliers-Plastic'!$N$5:$N$500,MATCH($F459,'11.3_Outliers-Plastic'!$F$5:$F$500,0))&lt;&gt;"N",
INDEX('11.3_Outliers-Plastic'!L$5:L$500,MATCH($F459,'11.3_Outliers-Plastic'!$F$5:$F$500,0)),""),"")</f>
        <v/>
      </c>
      <c r="S459" s="5"/>
      <c r="T459" s="5"/>
      <c r="U459" s="5" t="s">
        <v>1569</v>
      </c>
      <c r="V459" s="14">
        <f>IFERROR(IF(INDEX('11.5_Outliers-Other_recovery'!$N$5:$N$500,MATCH($F459,'11.5_Outliers-Other_recovery'!$F$5:$F$500,0))&lt;&gt;"N",
INDEX('11.5_Outliers-Other_recovery'!J$5:J$500,MATCH($F459,'11.5_Outliers-Other_recovery'!$F$5:$F$500,0)),""),"")</f>
        <v>0.60283715301908192</v>
      </c>
      <c r="W459" s="8">
        <f>IFERROR(IF(INDEX('11.5_Outliers-Other_recovery'!$N$5:$N$500,MATCH($F459,'11.5_Outliers-Other_recovery'!$F$5:$F$500,0))&lt;&gt;"N",
INDEX('11.5_Outliers-Other_recovery'!K$5:K$500,MATCH($F459,'11.5_Outliers-Other_recovery'!$F$5:$F$500,0)),""),"")</f>
        <v>2020</v>
      </c>
      <c r="X459" s="14" t="str">
        <f>IFERROR(IF(INDEX('11.5_Outliers-Other_recovery'!$N$5:$N$500,MATCH($F459,'11.5_Outliers-Other_recovery'!$F$5:$F$500,0))&lt;&gt;"N",
INDEX('11.5_Outliers-Other_recovery'!L$5:L$500,MATCH($F459,'11.5_Outliers-Other_recovery'!$F$5:$F$500,0)),""),"")</f>
        <v>SIPSN_03</v>
      </c>
      <c r="Y459" s="14">
        <f>IFERROR(IF(INDEX('11.4_Outliers-Formal_dry_recy'!$N$5:$N$500,MATCH($F459,'11.4_Outliers-Formal_dry_recy'!$F$5:$F$500,0))&lt;&gt;"N",
INDEX('11.4_Outliers-Formal_dry_recy'!J$5:J$500,MATCH($F459,'11.4_Outliers-Formal_dry_recy'!$F$5:$F$500,0)),""),"")</f>
        <v>0.23840963703836024</v>
      </c>
      <c r="Z459" s="8">
        <f>IFERROR(IF(INDEX('11.4_Outliers-Formal_dry_recy'!$N$5:$N$500,MATCH($F459,'11.4_Outliers-Formal_dry_recy'!$F$5:$F$500,0))&lt;&gt;"N",
INDEX('11.4_Outliers-Formal_dry_recy'!K$5:K$500,MATCH($F459,'11.4_Outliers-Formal_dry_recy'!$F$5:$F$500,0)),""),"")</f>
        <v>2020</v>
      </c>
      <c r="AA459" s="14" t="str">
        <f>IFERROR(IF(INDEX('11.4_Outliers-Formal_dry_recy'!$N$5:$N$500,MATCH($F459,'11.4_Outliers-Formal_dry_recy'!$F$5:$F$500,0))&lt;&gt;"N",
INDEX('11.4_Outliers-Formal_dry_recy'!L$5:L$500,MATCH($F459,'11.4_Outliers-Formal_dry_recy'!$F$5:$F$500,0)),""),"")</f>
        <v>SIPSN_03</v>
      </c>
      <c r="AB459" s="14" t="str">
        <f>IFERROR(IF(INDEX('11.6_Outliers-Incineration'!$N$5:$N$500,MATCH($F459,'11.6_Outliers-Incineration'!$F$5:$F$500,0))&lt;&gt;"N",
INDEX('11.6_Outliers-Incineration'!J$5:J$500,MATCH($F459,'11.6_Outliers-Incineration'!$F$5:$F$500,0)),""),"")</f>
        <v/>
      </c>
      <c r="AC459" s="8" t="str">
        <f>IFERROR(IF(INDEX('11.6_Outliers-Incineration'!$N$5:$N$500,MATCH($F459,'11.6_Outliers-Incineration'!$F$5:$F$500,0))&lt;&gt;"N",
INDEX('11.6_Outliers-Incineration'!K$5:K$500,MATCH($F459,'11.6_Outliers-Incineration'!$F$5:$F$500,0)),""),"")</f>
        <v/>
      </c>
      <c r="AD459" s="14" t="str">
        <f>IFERROR(IF(INDEX('11.6_Outliers-Incineration'!$N$5:$N$500,MATCH($F459,'11.6_Outliers-Incineration'!$F$5:$F$500,0))&lt;&gt;"N",
INDEX('11.6_Outliers-Incineration'!L$5:L$500,MATCH($F459,'11.6_Outliers-Incineration'!$F$5:$F$500,0)),""),"")</f>
        <v/>
      </c>
      <c r="AE459" s="14">
        <v>0</v>
      </c>
      <c r="AF459" s="8">
        <v>2020</v>
      </c>
      <c r="AG459" s="14" t="s">
        <v>2772</v>
      </c>
      <c r="AH459" s="5"/>
      <c r="AI459" s="5"/>
      <c r="AJ459" s="5" t="s">
        <v>1569</v>
      </c>
      <c r="AK459" s="5">
        <f t="shared" si="7"/>
        <v>5</v>
      </c>
    </row>
    <row r="460" spans="1:37" x14ac:dyDescent="0.25">
      <c r="A460" s="5" t="s">
        <v>2773</v>
      </c>
      <c r="B460" s="5" t="s">
        <v>847</v>
      </c>
      <c r="C460" s="5" t="s">
        <v>846</v>
      </c>
      <c r="D460" s="5" t="s">
        <v>620</v>
      </c>
      <c r="E460" s="5" t="s">
        <v>2786</v>
      </c>
      <c r="F460" s="5" t="s">
        <v>2787</v>
      </c>
      <c r="G460" s="5">
        <v>2</v>
      </c>
      <c r="H460" s="5">
        <v>1</v>
      </c>
      <c r="I460" s="13"/>
      <c r="J460" s="13">
        <f>IFERROR(IF(INDEX('11.1_Outliers-Generation'!$N$5:$N$500,MATCH($F460,'11.1_Outliers-Generation'!$F$5:$F$500,0))&lt;&gt;"N",
INDEX('11.1_Outliers-Generation'!J$5:J$500,MATCH($F460,'11.1_Outliers-Generation'!$F$5:$F$500,0)),""),"")</f>
        <v>0.70000000450011091</v>
      </c>
      <c r="K460" s="8">
        <f>IFERROR(IF(INDEX('11.1_Outliers-Generation'!$N$5:$N$500,MATCH($F460,'11.1_Outliers-Generation'!$F$5:$F$500,0))&lt;&gt;"N",
INDEX('11.1_Outliers-Generation'!K$5:K$500,MATCH($F460,'11.1_Outliers-Generation'!$F$5:$F$500,0)),""),"")</f>
        <v>2020</v>
      </c>
      <c r="L460" s="13" t="str">
        <f>IFERROR(IF(INDEX('11.1_Outliers-Generation'!$N$5:$N$500,MATCH($F460,'11.1_Outliers-Generation'!$F$5:$F$500,0))&lt;&gt;"N",
INDEX('11.1_Outliers-Generation'!L$5:L$500,MATCH($F460,'11.1_Outliers-Generation'!$F$5:$F$500,0)),""),"")</f>
        <v>SIPSN_04</v>
      </c>
      <c r="M460" s="14">
        <f>IFERROR(IF(INDEX('11.2_Outliers-Collection_cov'!$N$5:$N$500,MATCH($F460,'11.2_Outliers-Collection_cov'!$F$5:$F$500,0))&lt;&gt;"N",
INDEX('11.2_Outliers-Collection_cov'!J$5:J$500,MATCH($F460,'11.2_Outliers-Collection_cov'!$F$5:$F$500,0)),""),"")</f>
        <v>50.761540104449821</v>
      </c>
      <c r="N460" s="8">
        <f>IFERROR(IF(INDEX('11.2_Outliers-Collection_cov'!$N$5:$N$500,MATCH($F460,'11.2_Outliers-Collection_cov'!$F$5:$F$500,0))&lt;&gt;"N",
INDEX('11.2_Outliers-Collection_cov'!K$5:K$500,MATCH($F460,'11.2_Outliers-Collection_cov'!$F$5:$F$500,0)),""),"")</f>
        <v>2020</v>
      </c>
      <c r="O460" s="13" t="str">
        <f>IFERROR(IF(INDEX('11.2_Outliers-Collection_cov'!$N$5:$N$500,MATCH($F460,'11.2_Outliers-Collection_cov'!$F$5:$F$500,0))&lt;&gt;"N",
INDEX('11.2_Outliers-Collection_cov'!L$5:L$500,MATCH($F460,'11.2_Outliers-Collection_cov'!$F$5:$F$500,0)),""),"")</f>
        <v>SIPSN_04</v>
      </c>
      <c r="P460" s="14" t="str">
        <f>IFERROR(IF(INDEX('11.3_Outliers-Plastic'!$N$5:$N$500,MATCH($F460,'11.3_Outliers-Plastic'!$F$5:$F$500,0))&lt;&gt;"N",
INDEX('11.3_Outliers-Plastic'!J$5:J$500,MATCH($F460,'11.3_Outliers-Plastic'!$F$5:$F$500,0)),""),"")</f>
        <v/>
      </c>
      <c r="Q460" s="8" t="str">
        <f>IFERROR(IF(INDEX('11.3_Outliers-Plastic'!$N$5:$N$500,MATCH($F460,'11.3_Outliers-Plastic'!$F$5:$F$500,0))&lt;&gt;"N",
INDEX('11.3_Outliers-Plastic'!K$5:K$500,MATCH($F460,'11.3_Outliers-Plastic'!$F$5:$F$500,0)),""),"")</f>
        <v/>
      </c>
      <c r="R460" s="14" t="str">
        <f>IFERROR(IF(INDEX('11.3_Outliers-Plastic'!$N$5:$N$500,MATCH($F460,'11.3_Outliers-Plastic'!$F$5:$F$500,0))&lt;&gt;"N",
INDEX('11.3_Outliers-Plastic'!L$5:L$500,MATCH($F460,'11.3_Outliers-Plastic'!$F$5:$F$500,0)),""),"")</f>
        <v/>
      </c>
      <c r="S460" s="5"/>
      <c r="T460" s="5"/>
      <c r="U460" s="5" t="s">
        <v>1569</v>
      </c>
      <c r="V460" s="14">
        <f>IFERROR(IF(INDEX('11.5_Outliers-Other_recovery'!$N$5:$N$500,MATCH($F460,'11.5_Outliers-Other_recovery'!$F$5:$F$500,0))&lt;&gt;"N",
INDEX('11.5_Outliers-Other_recovery'!J$5:J$500,MATCH($F460,'11.5_Outliers-Other_recovery'!$F$5:$F$500,0)),""),"")</f>
        <v>28.914158923866317</v>
      </c>
      <c r="W460" s="8">
        <f>IFERROR(IF(INDEX('11.5_Outliers-Other_recovery'!$N$5:$N$500,MATCH($F460,'11.5_Outliers-Other_recovery'!$F$5:$F$500,0))&lt;&gt;"N",
INDEX('11.5_Outliers-Other_recovery'!K$5:K$500,MATCH($F460,'11.5_Outliers-Other_recovery'!$F$5:$F$500,0)),""),"")</f>
        <v>2020</v>
      </c>
      <c r="X460" s="14" t="str">
        <f>IFERROR(IF(INDEX('11.5_Outliers-Other_recovery'!$N$5:$N$500,MATCH($F460,'11.5_Outliers-Other_recovery'!$F$5:$F$500,0))&lt;&gt;"N",
INDEX('11.5_Outliers-Other_recovery'!L$5:L$500,MATCH($F460,'11.5_Outliers-Other_recovery'!$F$5:$F$500,0)),""),"")</f>
        <v>SIPSN_04</v>
      </c>
      <c r="Y460" s="14">
        <f>IFERROR(IF(INDEX('11.4_Outliers-Formal_dry_recy'!$N$5:$N$500,MATCH($F460,'11.4_Outliers-Formal_dry_recy'!$F$5:$F$500,0))&lt;&gt;"N",
INDEX('11.4_Outliers-Formal_dry_recy'!J$5:J$500,MATCH($F460,'11.4_Outliers-Formal_dry_recy'!$F$5:$F$500,0)),""),"")</f>
        <v>1.3867702121758425E-2</v>
      </c>
      <c r="Z460" s="8">
        <f>IFERROR(IF(INDEX('11.4_Outliers-Formal_dry_recy'!$N$5:$N$500,MATCH($F460,'11.4_Outliers-Formal_dry_recy'!$F$5:$F$500,0))&lt;&gt;"N",
INDEX('11.4_Outliers-Formal_dry_recy'!K$5:K$500,MATCH($F460,'11.4_Outliers-Formal_dry_recy'!$F$5:$F$500,0)),""),"")</f>
        <v>2020</v>
      </c>
      <c r="AA460" s="14" t="str">
        <f>IFERROR(IF(INDEX('11.4_Outliers-Formal_dry_recy'!$N$5:$N$500,MATCH($F460,'11.4_Outliers-Formal_dry_recy'!$F$5:$F$500,0))&lt;&gt;"N",
INDEX('11.4_Outliers-Formal_dry_recy'!L$5:L$500,MATCH($F460,'11.4_Outliers-Formal_dry_recy'!$F$5:$F$500,0)),""),"")</f>
        <v>SIPSN_04</v>
      </c>
      <c r="AB460" s="14" t="str">
        <f>IFERROR(IF(INDEX('11.6_Outliers-Incineration'!$N$5:$N$500,MATCH($F460,'11.6_Outliers-Incineration'!$F$5:$F$500,0))&lt;&gt;"N",
INDEX('11.6_Outliers-Incineration'!J$5:J$500,MATCH($F460,'11.6_Outliers-Incineration'!$F$5:$F$500,0)),""),"")</f>
        <v/>
      </c>
      <c r="AC460" s="8" t="str">
        <f>IFERROR(IF(INDEX('11.6_Outliers-Incineration'!$N$5:$N$500,MATCH($F460,'11.6_Outliers-Incineration'!$F$5:$F$500,0))&lt;&gt;"N",
INDEX('11.6_Outliers-Incineration'!K$5:K$500,MATCH($F460,'11.6_Outliers-Incineration'!$F$5:$F$500,0)),""),"")</f>
        <v/>
      </c>
      <c r="AD460" s="14" t="str">
        <f>IFERROR(IF(INDEX('11.6_Outliers-Incineration'!$N$5:$N$500,MATCH($F460,'11.6_Outliers-Incineration'!$F$5:$F$500,0))&lt;&gt;"N",
INDEX('11.6_Outliers-Incineration'!L$5:L$500,MATCH($F460,'11.6_Outliers-Incineration'!$F$5:$F$500,0)),""),"")</f>
        <v/>
      </c>
      <c r="AE460" s="14">
        <v>0</v>
      </c>
      <c r="AF460" s="8">
        <v>2020</v>
      </c>
      <c r="AG460" s="14" t="s">
        <v>2773</v>
      </c>
      <c r="AH460" s="5"/>
      <c r="AI460" s="5"/>
      <c r="AJ460" s="5" t="s">
        <v>1569</v>
      </c>
      <c r="AK460" s="5">
        <f t="shared" si="7"/>
        <v>5</v>
      </c>
    </row>
    <row r="461" spans="1:37" x14ac:dyDescent="0.25">
      <c r="A461" s="5" t="s">
        <v>2774</v>
      </c>
      <c r="B461" s="5" t="s">
        <v>847</v>
      </c>
      <c r="C461" s="5" t="s">
        <v>846</v>
      </c>
      <c r="D461" s="5" t="s">
        <v>620</v>
      </c>
      <c r="E461" s="5" t="s">
        <v>2788</v>
      </c>
      <c r="F461" s="5" t="s">
        <v>2789</v>
      </c>
      <c r="G461" s="5">
        <v>2</v>
      </c>
      <c r="H461" s="5">
        <v>1</v>
      </c>
      <c r="I461" s="13"/>
      <c r="J461" s="13">
        <f>IFERROR(IF(INDEX('11.1_Outliers-Generation'!$N$5:$N$500,MATCH($F461,'11.1_Outliers-Generation'!$F$5:$F$500,0))&lt;&gt;"N",
INDEX('11.1_Outliers-Generation'!J$5:J$500,MATCH($F461,'11.1_Outliers-Generation'!$F$5:$F$500,0)),""),"")</f>
        <v>0.73221167234680207</v>
      </c>
      <c r="K461" s="8">
        <f>IFERROR(IF(INDEX('11.1_Outliers-Generation'!$N$5:$N$500,MATCH($F461,'11.1_Outliers-Generation'!$F$5:$F$500,0))&lt;&gt;"N",
INDEX('11.1_Outliers-Generation'!K$5:K$500,MATCH($F461,'11.1_Outliers-Generation'!$F$5:$F$500,0)),""),"")</f>
        <v>2020</v>
      </c>
      <c r="L461" s="13" t="str">
        <f>IFERROR(IF(INDEX('11.1_Outliers-Generation'!$N$5:$N$500,MATCH($F461,'11.1_Outliers-Generation'!$F$5:$F$500,0))&lt;&gt;"N",
INDEX('11.1_Outliers-Generation'!L$5:L$500,MATCH($F461,'11.1_Outliers-Generation'!$F$5:$F$500,0)),""),"")</f>
        <v>SIPSN_05</v>
      </c>
      <c r="M461" s="14">
        <f>IFERROR(IF(INDEX('11.2_Outliers-Collection_cov'!$N$5:$N$500,MATCH($F461,'11.2_Outliers-Collection_cov'!$F$5:$F$500,0))&lt;&gt;"N",
INDEX('11.2_Outliers-Collection_cov'!J$5:J$500,MATCH($F461,'11.2_Outliers-Collection_cov'!$F$5:$F$500,0)),""),"")</f>
        <v>67.60718795506223</v>
      </c>
      <c r="N461" s="8">
        <f>IFERROR(IF(INDEX('11.2_Outliers-Collection_cov'!$N$5:$N$500,MATCH($F461,'11.2_Outliers-Collection_cov'!$F$5:$F$500,0))&lt;&gt;"N",
INDEX('11.2_Outliers-Collection_cov'!K$5:K$500,MATCH($F461,'11.2_Outliers-Collection_cov'!$F$5:$F$500,0)),""),"")</f>
        <v>2020</v>
      </c>
      <c r="O461" s="13" t="str">
        <f>IFERROR(IF(INDEX('11.2_Outliers-Collection_cov'!$N$5:$N$500,MATCH($F461,'11.2_Outliers-Collection_cov'!$F$5:$F$500,0))&lt;&gt;"N",
INDEX('11.2_Outliers-Collection_cov'!L$5:L$500,MATCH($F461,'11.2_Outliers-Collection_cov'!$F$5:$F$500,0)),""),"")</f>
        <v>SIPSN_05</v>
      </c>
      <c r="P461" s="14" t="str">
        <f>IFERROR(IF(INDEX('11.3_Outliers-Plastic'!$N$5:$N$500,MATCH($F461,'11.3_Outliers-Plastic'!$F$5:$F$500,0))&lt;&gt;"N",
INDEX('11.3_Outliers-Plastic'!J$5:J$500,MATCH($F461,'11.3_Outliers-Plastic'!$F$5:$F$500,0)),""),"")</f>
        <v/>
      </c>
      <c r="Q461" s="8" t="str">
        <f>IFERROR(IF(INDEX('11.3_Outliers-Plastic'!$N$5:$N$500,MATCH($F461,'11.3_Outliers-Plastic'!$F$5:$F$500,0))&lt;&gt;"N",
INDEX('11.3_Outliers-Plastic'!K$5:K$500,MATCH($F461,'11.3_Outliers-Plastic'!$F$5:$F$500,0)),""),"")</f>
        <v/>
      </c>
      <c r="R461" s="14" t="str">
        <f>IFERROR(IF(INDEX('11.3_Outliers-Plastic'!$N$5:$N$500,MATCH($F461,'11.3_Outliers-Plastic'!$F$5:$F$500,0))&lt;&gt;"N",
INDEX('11.3_Outliers-Plastic'!L$5:L$500,MATCH($F461,'11.3_Outliers-Plastic'!$F$5:$F$500,0)),""),"")</f>
        <v/>
      </c>
      <c r="S461" s="5"/>
      <c r="T461" s="5"/>
      <c r="U461" s="5" t="s">
        <v>1569</v>
      </c>
      <c r="V461" s="14">
        <f>IFERROR(IF(INDEX('11.5_Outliers-Other_recovery'!$N$5:$N$500,MATCH($F461,'11.5_Outliers-Other_recovery'!$F$5:$F$500,0))&lt;&gt;"N",
INDEX('11.5_Outliers-Other_recovery'!J$5:J$500,MATCH($F461,'11.5_Outliers-Other_recovery'!$F$5:$F$500,0)),""),"")</f>
        <v>0.22222222222222221</v>
      </c>
      <c r="W461" s="8">
        <f>IFERROR(IF(INDEX('11.5_Outliers-Other_recovery'!$N$5:$N$500,MATCH($F461,'11.5_Outliers-Other_recovery'!$F$5:$F$500,0))&lt;&gt;"N",
INDEX('11.5_Outliers-Other_recovery'!K$5:K$500,MATCH($F461,'11.5_Outliers-Other_recovery'!$F$5:$F$500,0)),""),"")</f>
        <v>2020</v>
      </c>
      <c r="X461" s="14" t="str">
        <f>IFERROR(IF(INDEX('11.5_Outliers-Other_recovery'!$N$5:$N$500,MATCH($F461,'11.5_Outliers-Other_recovery'!$F$5:$F$500,0))&lt;&gt;"N",
INDEX('11.5_Outliers-Other_recovery'!L$5:L$500,MATCH($F461,'11.5_Outliers-Other_recovery'!$F$5:$F$500,0)),""),"")</f>
        <v>SIPSN_05</v>
      </c>
      <c r="Y461" s="14">
        <f>IFERROR(IF(INDEX('11.4_Outliers-Formal_dry_recy'!$N$5:$N$500,MATCH($F461,'11.4_Outliers-Formal_dry_recy'!$F$5:$F$500,0))&lt;&gt;"N",
INDEX('11.4_Outliers-Formal_dry_recy'!J$5:J$500,MATCH($F461,'11.4_Outliers-Formal_dry_recy'!$F$5:$F$500,0)),""),"")</f>
        <v>0</v>
      </c>
      <c r="Z461" s="8">
        <f>IFERROR(IF(INDEX('11.4_Outliers-Formal_dry_recy'!$N$5:$N$500,MATCH($F461,'11.4_Outliers-Formal_dry_recy'!$F$5:$F$500,0))&lt;&gt;"N",
INDEX('11.4_Outliers-Formal_dry_recy'!K$5:K$500,MATCH($F461,'11.4_Outliers-Formal_dry_recy'!$F$5:$F$500,0)),""),"")</f>
        <v>2020</v>
      </c>
      <c r="AA461" s="14" t="str">
        <f>IFERROR(IF(INDEX('11.4_Outliers-Formal_dry_recy'!$N$5:$N$500,MATCH($F461,'11.4_Outliers-Formal_dry_recy'!$F$5:$F$500,0))&lt;&gt;"N",
INDEX('11.4_Outliers-Formal_dry_recy'!L$5:L$500,MATCH($F461,'11.4_Outliers-Formal_dry_recy'!$F$5:$F$500,0)),""),"")</f>
        <v>SIPSN_05</v>
      </c>
      <c r="AB461" s="14" t="str">
        <f>IFERROR(IF(INDEX('11.6_Outliers-Incineration'!$N$5:$N$500,MATCH($F461,'11.6_Outliers-Incineration'!$F$5:$F$500,0))&lt;&gt;"N",
INDEX('11.6_Outliers-Incineration'!J$5:J$500,MATCH($F461,'11.6_Outliers-Incineration'!$F$5:$F$500,0)),""),"")</f>
        <v/>
      </c>
      <c r="AC461" s="8" t="str">
        <f>IFERROR(IF(INDEX('11.6_Outliers-Incineration'!$N$5:$N$500,MATCH($F461,'11.6_Outliers-Incineration'!$F$5:$F$500,0))&lt;&gt;"N",
INDEX('11.6_Outliers-Incineration'!K$5:K$500,MATCH($F461,'11.6_Outliers-Incineration'!$F$5:$F$500,0)),""),"")</f>
        <v/>
      </c>
      <c r="AD461" s="14" t="str">
        <f>IFERROR(IF(INDEX('11.6_Outliers-Incineration'!$N$5:$N$500,MATCH($F461,'11.6_Outliers-Incineration'!$F$5:$F$500,0))&lt;&gt;"N",
INDEX('11.6_Outliers-Incineration'!L$5:L$500,MATCH($F461,'11.6_Outliers-Incineration'!$F$5:$F$500,0)),""),"")</f>
        <v/>
      </c>
      <c r="AE461" s="14">
        <v>0</v>
      </c>
      <c r="AF461" s="8">
        <v>2020</v>
      </c>
      <c r="AG461" s="14" t="s">
        <v>2774</v>
      </c>
      <c r="AH461" s="5"/>
      <c r="AI461" s="5"/>
      <c r="AJ461" s="5" t="s">
        <v>1569</v>
      </c>
      <c r="AK461" s="5">
        <f t="shared" si="7"/>
        <v>5</v>
      </c>
    </row>
    <row r="462" spans="1:37" x14ac:dyDescent="0.25">
      <c r="A462" s="5" t="s">
        <v>2775</v>
      </c>
      <c r="B462" s="5" t="s">
        <v>847</v>
      </c>
      <c r="C462" s="5" t="s">
        <v>846</v>
      </c>
      <c r="D462" s="5" t="s">
        <v>620</v>
      </c>
      <c r="E462" s="5" t="s">
        <v>2791</v>
      </c>
      <c r="F462" s="5" t="s">
        <v>2790</v>
      </c>
      <c r="G462" s="5">
        <v>2</v>
      </c>
      <c r="H462" s="5">
        <v>1</v>
      </c>
      <c r="I462" s="13"/>
      <c r="J462" s="13">
        <f>IFERROR(IF(INDEX('11.1_Outliers-Generation'!$N$5:$N$500,MATCH($F462,'11.1_Outliers-Generation'!$F$5:$F$500,0))&lt;&gt;"N",
INDEX('11.1_Outliers-Generation'!J$5:J$500,MATCH($F462,'11.1_Outliers-Generation'!$F$5:$F$500,0)),""),"")</f>
        <v>0.57594995532095961</v>
      </c>
      <c r="K462" s="8">
        <f>IFERROR(IF(INDEX('11.1_Outliers-Generation'!$N$5:$N$500,MATCH($F462,'11.1_Outliers-Generation'!$F$5:$F$500,0))&lt;&gt;"N",
INDEX('11.1_Outliers-Generation'!K$5:K$500,MATCH($F462,'11.1_Outliers-Generation'!$F$5:$F$500,0)),""),"")</f>
        <v>2020</v>
      </c>
      <c r="L462" s="13" t="str">
        <f>IFERROR(IF(INDEX('11.1_Outliers-Generation'!$N$5:$N$500,MATCH($F462,'11.1_Outliers-Generation'!$F$5:$F$500,0))&lt;&gt;"N",
INDEX('11.1_Outliers-Generation'!L$5:L$500,MATCH($F462,'11.1_Outliers-Generation'!$F$5:$F$500,0)),""),"")</f>
        <v>SIPSN_06</v>
      </c>
      <c r="M462" s="14">
        <f>IFERROR(IF(INDEX('11.2_Outliers-Collection_cov'!$N$5:$N$500,MATCH($F462,'11.2_Outliers-Collection_cov'!$F$5:$F$500,0))&lt;&gt;"N",
INDEX('11.2_Outliers-Collection_cov'!J$5:J$500,MATCH($F462,'11.2_Outliers-Collection_cov'!$F$5:$F$500,0)),""),"")</f>
        <v>46.903638886914159</v>
      </c>
      <c r="N462" s="8">
        <f>IFERROR(IF(INDEX('11.2_Outliers-Collection_cov'!$N$5:$N$500,MATCH($F462,'11.2_Outliers-Collection_cov'!$F$5:$F$500,0))&lt;&gt;"N",
INDEX('11.2_Outliers-Collection_cov'!K$5:K$500,MATCH($F462,'11.2_Outliers-Collection_cov'!$F$5:$F$500,0)),""),"")</f>
        <v>2020</v>
      </c>
      <c r="O462" s="13" t="str">
        <f>IFERROR(IF(INDEX('11.2_Outliers-Collection_cov'!$N$5:$N$500,MATCH($F462,'11.2_Outliers-Collection_cov'!$F$5:$F$500,0))&lt;&gt;"N",
INDEX('11.2_Outliers-Collection_cov'!L$5:L$500,MATCH($F462,'11.2_Outliers-Collection_cov'!$F$5:$F$500,0)),""),"")</f>
        <v>SIPSN_06</v>
      </c>
      <c r="P462" s="14" t="str">
        <f>IFERROR(IF(INDEX('11.3_Outliers-Plastic'!$N$5:$N$500,MATCH($F462,'11.3_Outliers-Plastic'!$F$5:$F$500,0))&lt;&gt;"N",
INDEX('11.3_Outliers-Plastic'!J$5:J$500,MATCH($F462,'11.3_Outliers-Plastic'!$F$5:$F$500,0)),""),"")</f>
        <v/>
      </c>
      <c r="Q462" s="8" t="str">
        <f>IFERROR(IF(INDEX('11.3_Outliers-Plastic'!$N$5:$N$500,MATCH($F462,'11.3_Outliers-Plastic'!$F$5:$F$500,0))&lt;&gt;"N",
INDEX('11.3_Outliers-Plastic'!K$5:K$500,MATCH($F462,'11.3_Outliers-Plastic'!$F$5:$F$500,0)),""),"")</f>
        <v/>
      </c>
      <c r="R462" s="14" t="str">
        <f>IFERROR(IF(INDEX('11.3_Outliers-Plastic'!$N$5:$N$500,MATCH($F462,'11.3_Outliers-Plastic'!$F$5:$F$500,0))&lt;&gt;"N",
INDEX('11.3_Outliers-Plastic'!L$5:L$500,MATCH($F462,'11.3_Outliers-Plastic'!$F$5:$F$500,0)),""),"")</f>
        <v/>
      </c>
      <c r="S462" s="5"/>
      <c r="T462" s="5"/>
      <c r="U462" s="5" t="s">
        <v>1569</v>
      </c>
      <c r="V462" s="14">
        <f>IFERROR(IF(INDEX('11.5_Outliers-Other_recovery'!$N$5:$N$500,MATCH($F462,'11.5_Outliers-Other_recovery'!$F$5:$F$500,0))&lt;&gt;"N",
INDEX('11.5_Outliers-Other_recovery'!J$5:J$500,MATCH($F462,'11.5_Outliers-Other_recovery'!$F$5:$F$500,0)),""),"")</f>
        <v>1.7638805371818</v>
      </c>
      <c r="W462" s="8">
        <f>IFERROR(IF(INDEX('11.5_Outliers-Other_recovery'!$N$5:$N$500,MATCH($F462,'11.5_Outliers-Other_recovery'!$F$5:$F$500,0))&lt;&gt;"N",
INDEX('11.5_Outliers-Other_recovery'!K$5:K$500,MATCH($F462,'11.5_Outliers-Other_recovery'!$F$5:$F$500,0)),""),"")</f>
        <v>2020</v>
      </c>
      <c r="X462" s="14" t="str">
        <f>IFERROR(IF(INDEX('11.5_Outliers-Other_recovery'!$N$5:$N$500,MATCH($F462,'11.5_Outliers-Other_recovery'!$F$5:$F$500,0))&lt;&gt;"N",
INDEX('11.5_Outliers-Other_recovery'!L$5:L$500,MATCH($F462,'11.5_Outliers-Other_recovery'!$F$5:$F$500,0)),""),"")</f>
        <v>SIPSN_06</v>
      </c>
      <c r="Y462" s="14">
        <f>IFERROR(IF(INDEX('11.4_Outliers-Formal_dry_recy'!$N$5:$N$500,MATCH($F462,'11.4_Outliers-Formal_dry_recy'!$F$5:$F$500,0))&lt;&gt;"N",
INDEX('11.4_Outliers-Formal_dry_recy'!J$5:J$500,MATCH($F462,'11.4_Outliers-Formal_dry_recy'!$F$5:$F$500,0)),""),"")</f>
        <v>4.4297454399679292</v>
      </c>
      <c r="Z462" s="8">
        <f>IFERROR(IF(INDEX('11.4_Outliers-Formal_dry_recy'!$N$5:$N$500,MATCH($F462,'11.4_Outliers-Formal_dry_recy'!$F$5:$F$500,0))&lt;&gt;"N",
INDEX('11.4_Outliers-Formal_dry_recy'!K$5:K$500,MATCH($F462,'11.4_Outliers-Formal_dry_recy'!$F$5:$F$500,0)),""),"")</f>
        <v>2020</v>
      </c>
      <c r="AA462" s="14" t="str">
        <f>IFERROR(IF(INDEX('11.4_Outliers-Formal_dry_recy'!$N$5:$N$500,MATCH($F462,'11.4_Outliers-Formal_dry_recy'!$F$5:$F$500,0))&lt;&gt;"N",
INDEX('11.4_Outliers-Formal_dry_recy'!L$5:L$500,MATCH($F462,'11.4_Outliers-Formal_dry_recy'!$F$5:$F$500,0)),""),"")</f>
        <v>SIPSN_06</v>
      </c>
      <c r="AB462" s="14" t="str">
        <f>IFERROR(IF(INDEX('11.6_Outliers-Incineration'!$N$5:$N$500,MATCH($F462,'11.6_Outliers-Incineration'!$F$5:$F$500,0))&lt;&gt;"N",
INDEX('11.6_Outliers-Incineration'!J$5:J$500,MATCH($F462,'11.6_Outliers-Incineration'!$F$5:$F$500,0)),""),"")</f>
        <v/>
      </c>
      <c r="AC462" s="8" t="str">
        <f>IFERROR(IF(INDEX('11.6_Outliers-Incineration'!$N$5:$N$500,MATCH($F462,'11.6_Outliers-Incineration'!$F$5:$F$500,0))&lt;&gt;"N",
INDEX('11.6_Outliers-Incineration'!K$5:K$500,MATCH($F462,'11.6_Outliers-Incineration'!$F$5:$F$500,0)),""),"")</f>
        <v/>
      </c>
      <c r="AD462" s="14" t="str">
        <f>IFERROR(IF(INDEX('11.6_Outliers-Incineration'!$N$5:$N$500,MATCH($F462,'11.6_Outliers-Incineration'!$F$5:$F$500,0))&lt;&gt;"N",
INDEX('11.6_Outliers-Incineration'!L$5:L$500,MATCH($F462,'11.6_Outliers-Incineration'!$F$5:$F$500,0)),""),"")</f>
        <v/>
      </c>
      <c r="AE462" s="14" t="s">
        <v>1569</v>
      </c>
      <c r="AF462" s="8" t="s">
        <v>1569</v>
      </c>
      <c r="AG462" s="14" t="s">
        <v>1569</v>
      </c>
      <c r="AH462" s="5"/>
      <c r="AI462" s="5"/>
      <c r="AJ462" s="5" t="s">
        <v>1569</v>
      </c>
      <c r="AK462" s="5">
        <f t="shared" si="7"/>
        <v>4</v>
      </c>
    </row>
    <row r="463" spans="1:37" x14ac:dyDescent="0.25">
      <c r="A463" s="5" t="s">
        <v>2776</v>
      </c>
      <c r="B463" s="5" t="s">
        <v>847</v>
      </c>
      <c r="C463" s="5" t="s">
        <v>846</v>
      </c>
      <c r="D463" s="5" t="s">
        <v>620</v>
      </c>
      <c r="E463" s="5" t="s">
        <v>2792</v>
      </c>
      <c r="F463" s="5" t="s">
        <v>2793</v>
      </c>
      <c r="G463" s="5">
        <v>2</v>
      </c>
      <c r="H463" s="5">
        <v>1</v>
      </c>
      <c r="I463" s="13"/>
      <c r="J463" s="13">
        <f>IFERROR(IF(INDEX('11.1_Outliers-Generation'!$N$5:$N$500,MATCH($F463,'11.1_Outliers-Generation'!$F$5:$F$500,0))&lt;&gt;"N",
INDEX('11.1_Outliers-Generation'!J$5:J$500,MATCH($F463,'11.1_Outliers-Generation'!$F$5:$F$500,0)),""),"")</f>
        <v>0.70551041068773357</v>
      </c>
      <c r="K463" s="8">
        <f>IFERROR(IF(INDEX('11.1_Outliers-Generation'!$N$5:$N$500,MATCH($F463,'11.1_Outliers-Generation'!$F$5:$F$500,0))&lt;&gt;"N",
INDEX('11.1_Outliers-Generation'!K$5:K$500,MATCH($F463,'11.1_Outliers-Generation'!$F$5:$F$500,0)),""),"")</f>
        <v>2020</v>
      </c>
      <c r="L463" s="13" t="str">
        <f>IFERROR(IF(INDEX('11.1_Outliers-Generation'!$N$5:$N$500,MATCH($F463,'11.1_Outliers-Generation'!$F$5:$F$500,0))&lt;&gt;"N",
INDEX('11.1_Outliers-Generation'!L$5:L$500,MATCH($F463,'11.1_Outliers-Generation'!$F$5:$F$500,0)),""),"")</f>
        <v>SIPSN_07</v>
      </c>
      <c r="M463" s="14">
        <f>IFERROR(IF(INDEX('11.2_Outliers-Collection_cov'!$N$5:$N$500,MATCH($F463,'11.2_Outliers-Collection_cov'!$F$5:$F$500,0))&lt;&gt;"N",
INDEX('11.2_Outliers-Collection_cov'!J$5:J$500,MATCH($F463,'11.2_Outliers-Collection_cov'!$F$5:$F$500,0)),""),"")</f>
        <v>74.164968272621948</v>
      </c>
      <c r="N463" s="8">
        <f>IFERROR(IF(INDEX('11.2_Outliers-Collection_cov'!$N$5:$N$500,MATCH($F463,'11.2_Outliers-Collection_cov'!$F$5:$F$500,0))&lt;&gt;"N",
INDEX('11.2_Outliers-Collection_cov'!K$5:K$500,MATCH($F463,'11.2_Outliers-Collection_cov'!$F$5:$F$500,0)),""),"")</f>
        <v>2020</v>
      </c>
      <c r="O463" s="13" t="str">
        <f>IFERROR(IF(INDEX('11.2_Outliers-Collection_cov'!$N$5:$N$500,MATCH($F463,'11.2_Outliers-Collection_cov'!$F$5:$F$500,0))&lt;&gt;"N",
INDEX('11.2_Outliers-Collection_cov'!L$5:L$500,MATCH($F463,'11.2_Outliers-Collection_cov'!$F$5:$F$500,0)),""),"")</f>
        <v>SIPSN_07</v>
      </c>
      <c r="P463" s="14" t="str">
        <f>IFERROR(IF(INDEX('11.3_Outliers-Plastic'!$N$5:$N$500,MATCH($F463,'11.3_Outliers-Plastic'!$F$5:$F$500,0))&lt;&gt;"N",
INDEX('11.3_Outliers-Plastic'!J$5:J$500,MATCH($F463,'11.3_Outliers-Plastic'!$F$5:$F$500,0)),""),"")</f>
        <v/>
      </c>
      <c r="Q463" s="8" t="str">
        <f>IFERROR(IF(INDEX('11.3_Outliers-Plastic'!$N$5:$N$500,MATCH($F463,'11.3_Outliers-Plastic'!$F$5:$F$500,0))&lt;&gt;"N",
INDEX('11.3_Outliers-Plastic'!K$5:K$500,MATCH($F463,'11.3_Outliers-Plastic'!$F$5:$F$500,0)),""),"")</f>
        <v/>
      </c>
      <c r="R463" s="14" t="str">
        <f>IFERROR(IF(INDEX('11.3_Outliers-Plastic'!$N$5:$N$500,MATCH($F463,'11.3_Outliers-Plastic'!$F$5:$F$500,0))&lt;&gt;"N",
INDEX('11.3_Outliers-Plastic'!L$5:L$500,MATCH($F463,'11.3_Outliers-Plastic'!$F$5:$F$500,0)),""),"")</f>
        <v/>
      </c>
      <c r="S463" s="5"/>
      <c r="T463" s="5"/>
      <c r="U463" s="5" t="s">
        <v>1569</v>
      </c>
      <c r="V463" s="14">
        <f>IFERROR(IF(INDEX('11.5_Outliers-Other_recovery'!$N$5:$N$500,MATCH($F463,'11.5_Outliers-Other_recovery'!$F$5:$F$500,0))&lt;&gt;"N",
INDEX('11.5_Outliers-Other_recovery'!J$5:J$500,MATCH($F463,'11.5_Outliers-Other_recovery'!$F$5:$F$500,0)),""),"")</f>
        <v>1.5303263254271251</v>
      </c>
      <c r="W463" s="8">
        <f>IFERROR(IF(INDEX('11.5_Outliers-Other_recovery'!$N$5:$N$500,MATCH($F463,'11.5_Outliers-Other_recovery'!$F$5:$F$500,0))&lt;&gt;"N",
INDEX('11.5_Outliers-Other_recovery'!K$5:K$500,MATCH($F463,'11.5_Outliers-Other_recovery'!$F$5:$F$500,0)),""),"")</f>
        <v>2020</v>
      </c>
      <c r="X463" s="14" t="str">
        <f>IFERROR(IF(INDEX('11.5_Outliers-Other_recovery'!$N$5:$N$500,MATCH($F463,'11.5_Outliers-Other_recovery'!$F$5:$F$500,0))&lt;&gt;"N",
INDEX('11.5_Outliers-Other_recovery'!L$5:L$500,MATCH($F463,'11.5_Outliers-Other_recovery'!$F$5:$F$500,0)),""),"")</f>
        <v>SIPSN_07</v>
      </c>
      <c r="Y463" s="14">
        <f>IFERROR(IF(INDEX('11.4_Outliers-Formal_dry_recy'!$N$5:$N$500,MATCH($F463,'11.4_Outliers-Formal_dry_recy'!$F$5:$F$500,0))&lt;&gt;"N",
INDEX('11.4_Outliers-Formal_dry_recy'!J$5:J$500,MATCH($F463,'11.4_Outliers-Formal_dry_recy'!$F$5:$F$500,0)),""),"")</f>
        <v>0.65419696995871246</v>
      </c>
      <c r="Z463" s="8">
        <f>IFERROR(IF(INDEX('11.4_Outliers-Formal_dry_recy'!$N$5:$N$500,MATCH($F463,'11.4_Outliers-Formal_dry_recy'!$F$5:$F$500,0))&lt;&gt;"N",
INDEX('11.4_Outliers-Formal_dry_recy'!K$5:K$500,MATCH($F463,'11.4_Outliers-Formal_dry_recy'!$F$5:$F$500,0)),""),"")</f>
        <v>2020</v>
      </c>
      <c r="AA463" s="14" t="str">
        <f>IFERROR(IF(INDEX('11.4_Outliers-Formal_dry_recy'!$N$5:$N$500,MATCH($F463,'11.4_Outliers-Formal_dry_recy'!$F$5:$F$500,0))&lt;&gt;"N",
INDEX('11.4_Outliers-Formal_dry_recy'!L$5:L$500,MATCH($F463,'11.4_Outliers-Formal_dry_recy'!$F$5:$F$500,0)),""),"")</f>
        <v>SIPSN_07</v>
      </c>
      <c r="AB463" s="14" t="str">
        <f>IFERROR(IF(INDEX('11.6_Outliers-Incineration'!$N$5:$N$500,MATCH($F463,'11.6_Outliers-Incineration'!$F$5:$F$500,0))&lt;&gt;"N",
INDEX('11.6_Outliers-Incineration'!J$5:J$500,MATCH($F463,'11.6_Outliers-Incineration'!$F$5:$F$500,0)),""),"")</f>
        <v/>
      </c>
      <c r="AC463" s="8" t="str">
        <f>IFERROR(IF(INDEX('11.6_Outliers-Incineration'!$N$5:$N$500,MATCH($F463,'11.6_Outliers-Incineration'!$F$5:$F$500,0))&lt;&gt;"N",
INDEX('11.6_Outliers-Incineration'!K$5:K$500,MATCH($F463,'11.6_Outliers-Incineration'!$F$5:$F$500,0)),""),"")</f>
        <v/>
      </c>
      <c r="AD463" s="14" t="str">
        <f>IFERROR(IF(INDEX('11.6_Outliers-Incineration'!$N$5:$N$500,MATCH($F463,'11.6_Outliers-Incineration'!$F$5:$F$500,0))&lt;&gt;"N",
INDEX('11.6_Outliers-Incineration'!L$5:L$500,MATCH($F463,'11.6_Outliers-Incineration'!$F$5:$F$500,0)),""),"")</f>
        <v/>
      </c>
      <c r="AE463" s="14">
        <v>0</v>
      </c>
      <c r="AF463" s="8">
        <v>2020</v>
      </c>
      <c r="AG463" s="14" t="s">
        <v>2776</v>
      </c>
      <c r="AH463" s="5"/>
      <c r="AI463" s="5"/>
      <c r="AJ463" s="5" t="s">
        <v>1569</v>
      </c>
      <c r="AK463" s="5">
        <f t="shared" si="7"/>
        <v>5</v>
      </c>
    </row>
    <row r="464" spans="1:37" x14ac:dyDescent="0.25">
      <c r="A464" s="5" t="s">
        <v>2777</v>
      </c>
      <c r="B464" s="5" t="s">
        <v>847</v>
      </c>
      <c r="C464" s="5" t="s">
        <v>846</v>
      </c>
      <c r="D464" s="5" t="s">
        <v>620</v>
      </c>
      <c r="E464" s="5" t="s">
        <v>2794</v>
      </c>
      <c r="F464" s="5" t="s">
        <v>2795</v>
      </c>
      <c r="G464" s="5">
        <v>2</v>
      </c>
      <c r="H464" s="5">
        <v>1</v>
      </c>
      <c r="I464" s="13"/>
      <c r="J464" s="13">
        <f>IFERROR(IF(INDEX('11.1_Outliers-Generation'!$N$5:$N$500,MATCH($F464,'11.1_Outliers-Generation'!$F$5:$F$500,0))&lt;&gt;"N",
INDEX('11.1_Outliers-Generation'!J$5:J$500,MATCH($F464,'11.1_Outliers-Generation'!$F$5:$F$500,0)),""),"")</f>
        <v>0.5804982210406574</v>
      </c>
      <c r="K464" s="8">
        <f>IFERROR(IF(INDEX('11.1_Outliers-Generation'!$N$5:$N$500,MATCH($F464,'11.1_Outliers-Generation'!$F$5:$F$500,0))&lt;&gt;"N",
INDEX('11.1_Outliers-Generation'!K$5:K$500,MATCH($F464,'11.1_Outliers-Generation'!$F$5:$F$500,0)),""),"")</f>
        <v>2020</v>
      </c>
      <c r="L464" s="13" t="str">
        <f>IFERROR(IF(INDEX('11.1_Outliers-Generation'!$N$5:$N$500,MATCH($F464,'11.1_Outliers-Generation'!$F$5:$F$500,0))&lt;&gt;"N",
INDEX('11.1_Outliers-Generation'!L$5:L$500,MATCH($F464,'11.1_Outliers-Generation'!$F$5:$F$500,0)),""),"")</f>
        <v>SIPSN_08</v>
      </c>
      <c r="M464" s="14">
        <f>IFERROR(IF(INDEX('11.2_Outliers-Collection_cov'!$N$5:$N$500,MATCH($F464,'11.2_Outliers-Collection_cov'!$F$5:$F$500,0))&lt;&gt;"N",
INDEX('11.2_Outliers-Collection_cov'!J$5:J$500,MATCH($F464,'11.2_Outliers-Collection_cov'!$F$5:$F$500,0)),""),"")</f>
        <v>78.59908498659955</v>
      </c>
      <c r="N464" s="8">
        <f>IFERROR(IF(INDEX('11.2_Outliers-Collection_cov'!$N$5:$N$500,MATCH($F464,'11.2_Outliers-Collection_cov'!$F$5:$F$500,0))&lt;&gt;"N",
INDEX('11.2_Outliers-Collection_cov'!K$5:K$500,MATCH($F464,'11.2_Outliers-Collection_cov'!$F$5:$F$500,0)),""),"")</f>
        <v>2020</v>
      </c>
      <c r="O464" s="13" t="str">
        <f>IFERROR(IF(INDEX('11.2_Outliers-Collection_cov'!$N$5:$N$500,MATCH($F464,'11.2_Outliers-Collection_cov'!$F$5:$F$500,0))&lt;&gt;"N",
INDEX('11.2_Outliers-Collection_cov'!L$5:L$500,MATCH($F464,'11.2_Outliers-Collection_cov'!$F$5:$F$500,0)),""),"")</f>
        <v>SIPSN_08</v>
      </c>
      <c r="P464" s="14" t="str">
        <f>IFERROR(IF(INDEX('11.3_Outliers-Plastic'!$N$5:$N$500,MATCH($F464,'11.3_Outliers-Plastic'!$F$5:$F$500,0))&lt;&gt;"N",
INDEX('11.3_Outliers-Plastic'!J$5:J$500,MATCH($F464,'11.3_Outliers-Plastic'!$F$5:$F$500,0)),""),"")</f>
        <v/>
      </c>
      <c r="Q464" s="8" t="str">
        <f>IFERROR(IF(INDEX('11.3_Outliers-Plastic'!$N$5:$N$500,MATCH($F464,'11.3_Outliers-Plastic'!$F$5:$F$500,0))&lt;&gt;"N",
INDEX('11.3_Outliers-Plastic'!K$5:K$500,MATCH($F464,'11.3_Outliers-Plastic'!$F$5:$F$500,0)),""),"")</f>
        <v/>
      </c>
      <c r="R464" s="14" t="str">
        <f>IFERROR(IF(INDEX('11.3_Outliers-Plastic'!$N$5:$N$500,MATCH($F464,'11.3_Outliers-Plastic'!$F$5:$F$500,0))&lt;&gt;"N",
INDEX('11.3_Outliers-Plastic'!L$5:L$500,MATCH($F464,'11.3_Outliers-Plastic'!$F$5:$F$500,0)),""),"")</f>
        <v/>
      </c>
      <c r="S464" s="5"/>
      <c r="T464" s="5"/>
      <c r="U464" s="5" t="s">
        <v>1569</v>
      </c>
      <c r="V464" s="14">
        <f>IFERROR(IF(INDEX('11.5_Outliers-Other_recovery'!$N$5:$N$500,MATCH($F464,'11.5_Outliers-Other_recovery'!$F$5:$F$500,0))&lt;&gt;"N",
INDEX('11.5_Outliers-Other_recovery'!J$5:J$500,MATCH($F464,'11.5_Outliers-Other_recovery'!$F$5:$F$500,0)),""),"")</f>
        <v>2.0665037888982818</v>
      </c>
      <c r="W464" s="8">
        <f>IFERROR(IF(INDEX('11.5_Outliers-Other_recovery'!$N$5:$N$500,MATCH($F464,'11.5_Outliers-Other_recovery'!$F$5:$F$500,0))&lt;&gt;"N",
INDEX('11.5_Outliers-Other_recovery'!K$5:K$500,MATCH($F464,'11.5_Outliers-Other_recovery'!$F$5:$F$500,0)),""),"")</f>
        <v>2020</v>
      </c>
      <c r="X464" s="14" t="str">
        <f>IFERROR(IF(INDEX('11.5_Outliers-Other_recovery'!$N$5:$N$500,MATCH($F464,'11.5_Outliers-Other_recovery'!$F$5:$F$500,0))&lt;&gt;"N",
INDEX('11.5_Outliers-Other_recovery'!L$5:L$500,MATCH($F464,'11.5_Outliers-Other_recovery'!$F$5:$F$500,0)),""),"")</f>
        <v>SIPSN_08</v>
      </c>
      <c r="Y464" s="14">
        <f>IFERROR(IF(INDEX('11.4_Outliers-Formal_dry_recy'!$N$5:$N$500,MATCH($F464,'11.4_Outliers-Formal_dry_recy'!$F$5:$F$500,0))&lt;&gt;"N",
INDEX('11.4_Outliers-Formal_dry_recy'!J$5:J$500,MATCH($F464,'11.4_Outliers-Formal_dry_recy'!$F$5:$F$500,0)),""),"")</f>
        <v>0.30042039901894263</v>
      </c>
      <c r="Z464" s="8">
        <f>IFERROR(IF(INDEX('11.4_Outliers-Formal_dry_recy'!$N$5:$N$500,MATCH($F464,'11.4_Outliers-Formal_dry_recy'!$F$5:$F$500,0))&lt;&gt;"N",
INDEX('11.4_Outliers-Formal_dry_recy'!K$5:K$500,MATCH($F464,'11.4_Outliers-Formal_dry_recy'!$F$5:$F$500,0)),""),"")</f>
        <v>2020</v>
      </c>
      <c r="AA464" s="14" t="str">
        <f>IFERROR(IF(INDEX('11.4_Outliers-Formal_dry_recy'!$N$5:$N$500,MATCH($F464,'11.4_Outliers-Formal_dry_recy'!$F$5:$F$500,0))&lt;&gt;"N",
INDEX('11.4_Outliers-Formal_dry_recy'!L$5:L$500,MATCH($F464,'11.4_Outliers-Formal_dry_recy'!$F$5:$F$500,0)),""),"")</f>
        <v>SIPSN_08</v>
      </c>
      <c r="AB464" s="14" t="str">
        <f>IFERROR(IF(INDEX('11.6_Outliers-Incineration'!$N$5:$N$500,MATCH($F464,'11.6_Outliers-Incineration'!$F$5:$F$500,0))&lt;&gt;"N",
INDEX('11.6_Outliers-Incineration'!J$5:J$500,MATCH($F464,'11.6_Outliers-Incineration'!$F$5:$F$500,0)),""),"")</f>
        <v/>
      </c>
      <c r="AC464" s="8" t="str">
        <f>IFERROR(IF(INDEX('11.6_Outliers-Incineration'!$N$5:$N$500,MATCH($F464,'11.6_Outliers-Incineration'!$F$5:$F$500,0))&lt;&gt;"N",
INDEX('11.6_Outliers-Incineration'!K$5:K$500,MATCH($F464,'11.6_Outliers-Incineration'!$F$5:$F$500,0)),""),"")</f>
        <v/>
      </c>
      <c r="AD464" s="14" t="str">
        <f>IFERROR(IF(INDEX('11.6_Outliers-Incineration'!$N$5:$N$500,MATCH($F464,'11.6_Outliers-Incineration'!$F$5:$F$500,0))&lt;&gt;"N",
INDEX('11.6_Outliers-Incineration'!L$5:L$500,MATCH($F464,'11.6_Outliers-Incineration'!$F$5:$F$500,0)),""),"")</f>
        <v/>
      </c>
      <c r="AE464" s="14">
        <v>100</v>
      </c>
      <c r="AF464" s="8">
        <v>2020</v>
      </c>
      <c r="AG464" s="14" t="s">
        <v>2777</v>
      </c>
      <c r="AH464" s="5"/>
      <c r="AI464" s="5"/>
      <c r="AJ464" s="5" t="s">
        <v>1569</v>
      </c>
      <c r="AK464" s="5">
        <f t="shared" si="7"/>
        <v>5</v>
      </c>
    </row>
    <row r="465" spans="1:37" x14ac:dyDescent="0.25">
      <c r="A465" s="5" t="s">
        <v>2778</v>
      </c>
      <c r="B465" s="5" t="s">
        <v>847</v>
      </c>
      <c r="C465" s="5" t="s">
        <v>846</v>
      </c>
      <c r="D465" s="5" t="s">
        <v>620</v>
      </c>
      <c r="E465" s="5" t="s">
        <v>2797</v>
      </c>
      <c r="F465" s="5" t="s">
        <v>2796</v>
      </c>
      <c r="G465" s="5">
        <v>2</v>
      </c>
      <c r="H465" s="5">
        <v>1</v>
      </c>
      <c r="I465" s="13"/>
      <c r="J465" s="13">
        <f>IFERROR(IF(INDEX('11.1_Outliers-Generation'!$N$5:$N$500,MATCH($F465,'11.1_Outliers-Generation'!$F$5:$F$500,0))&lt;&gt;"N",
INDEX('11.1_Outliers-Generation'!J$5:J$500,MATCH($F465,'11.1_Outliers-Generation'!$F$5:$F$500,0)),""),"")</f>
        <v>0.70000003650793774</v>
      </c>
      <c r="K465" s="8">
        <f>IFERROR(IF(INDEX('11.1_Outliers-Generation'!$N$5:$N$500,MATCH($F465,'11.1_Outliers-Generation'!$F$5:$F$500,0))&lt;&gt;"N",
INDEX('11.1_Outliers-Generation'!K$5:K$500,MATCH($F465,'11.1_Outliers-Generation'!$F$5:$F$500,0)),""),"")</f>
        <v>2020</v>
      </c>
      <c r="L465" s="13" t="str">
        <f>IFERROR(IF(INDEX('11.1_Outliers-Generation'!$N$5:$N$500,MATCH($F465,'11.1_Outliers-Generation'!$F$5:$F$500,0))&lt;&gt;"N",
INDEX('11.1_Outliers-Generation'!L$5:L$500,MATCH($F465,'11.1_Outliers-Generation'!$F$5:$F$500,0)),""),"")</f>
        <v>SIPSN_09</v>
      </c>
      <c r="M465" s="14">
        <f>IFERROR(IF(INDEX('11.2_Outliers-Collection_cov'!$N$5:$N$500,MATCH($F465,'11.2_Outliers-Collection_cov'!$F$5:$F$500,0))&lt;&gt;"N",
INDEX('11.2_Outliers-Collection_cov'!J$5:J$500,MATCH($F465,'11.2_Outliers-Collection_cov'!$F$5:$F$500,0)),""),"")</f>
        <v>44.635576044813668</v>
      </c>
      <c r="N465" s="8">
        <f>IFERROR(IF(INDEX('11.2_Outliers-Collection_cov'!$N$5:$N$500,MATCH($F465,'11.2_Outliers-Collection_cov'!$F$5:$F$500,0))&lt;&gt;"N",
INDEX('11.2_Outliers-Collection_cov'!K$5:K$500,MATCH($F465,'11.2_Outliers-Collection_cov'!$F$5:$F$500,0)),""),"")</f>
        <v>2020</v>
      </c>
      <c r="O465" s="13" t="str">
        <f>IFERROR(IF(INDEX('11.2_Outliers-Collection_cov'!$N$5:$N$500,MATCH($F465,'11.2_Outliers-Collection_cov'!$F$5:$F$500,0))&lt;&gt;"N",
INDEX('11.2_Outliers-Collection_cov'!L$5:L$500,MATCH($F465,'11.2_Outliers-Collection_cov'!$F$5:$F$500,0)),""),"")</f>
        <v>SIPSN_09</v>
      </c>
      <c r="P465" s="14" t="str">
        <f>IFERROR(IF(INDEX('11.3_Outliers-Plastic'!$N$5:$N$500,MATCH($F465,'11.3_Outliers-Plastic'!$F$5:$F$500,0))&lt;&gt;"N",
INDEX('11.3_Outliers-Plastic'!J$5:J$500,MATCH($F465,'11.3_Outliers-Plastic'!$F$5:$F$500,0)),""),"")</f>
        <v/>
      </c>
      <c r="Q465" s="8" t="str">
        <f>IFERROR(IF(INDEX('11.3_Outliers-Plastic'!$N$5:$N$500,MATCH($F465,'11.3_Outliers-Plastic'!$F$5:$F$500,0))&lt;&gt;"N",
INDEX('11.3_Outliers-Plastic'!K$5:K$500,MATCH($F465,'11.3_Outliers-Plastic'!$F$5:$F$500,0)),""),"")</f>
        <v/>
      </c>
      <c r="R465" s="14" t="str">
        <f>IFERROR(IF(INDEX('11.3_Outliers-Plastic'!$N$5:$N$500,MATCH($F465,'11.3_Outliers-Plastic'!$F$5:$F$500,0))&lt;&gt;"N",
INDEX('11.3_Outliers-Plastic'!L$5:L$500,MATCH($F465,'11.3_Outliers-Plastic'!$F$5:$F$500,0)),""),"")</f>
        <v/>
      </c>
      <c r="S465" s="5"/>
      <c r="T465" s="5"/>
      <c r="U465" s="5" t="s">
        <v>1569</v>
      </c>
      <c r="V465" s="14">
        <f>IFERROR(IF(INDEX('11.5_Outliers-Other_recovery'!$N$5:$N$500,MATCH($F465,'11.5_Outliers-Other_recovery'!$F$5:$F$500,0))&lt;&gt;"N",
INDEX('11.5_Outliers-Other_recovery'!J$5:J$500,MATCH($F465,'11.5_Outliers-Other_recovery'!$F$5:$F$500,0)),""),"")</f>
        <v>2.8716471484500969</v>
      </c>
      <c r="W465" s="8">
        <f>IFERROR(IF(INDEX('11.5_Outliers-Other_recovery'!$N$5:$N$500,MATCH($F465,'11.5_Outliers-Other_recovery'!$F$5:$F$500,0))&lt;&gt;"N",
INDEX('11.5_Outliers-Other_recovery'!K$5:K$500,MATCH($F465,'11.5_Outliers-Other_recovery'!$F$5:$F$500,0)),""),"")</f>
        <v>2020</v>
      </c>
      <c r="X465" s="14" t="str">
        <f>IFERROR(IF(INDEX('11.5_Outliers-Other_recovery'!$N$5:$N$500,MATCH($F465,'11.5_Outliers-Other_recovery'!$F$5:$F$500,0))&lt;&gt;"N",
INDEX('11.5_Outliers-Other_recovery'!L$5:L$500,MATCH($F465,'11.5_Outliers-Other_recovery'!$F$5:$F$500,0)),""),"")</f>
        <v>SIPSN_09</v>
      </c>
      <c r="Y465" s="14">
        <f>IFERROR(IF(INDEX('11.4_Outliers-Formal_dry_recy'!$N$5:$N$500,MATCH($F465,'11.4_Outliers-Formal_dry_recy'!$F$5:$F$500,0))&lt;&gt;"N",
INDEX('11.4_Outliers-Formal_dry_recy'!J$5:J$500,MATCH($F465,'11.4_Outliers-Formal_dry_recy'!$F$5:$F$500,0)),""),"")</f>
        <v>6.099280393968335E-2</v>
      </c>
      <c r="Z465" s="8">
        <f>IFERROR(IF(INDEX('11.4_Outliers-Formal_dry_recy'!$N$5:$N$500,MATCH($F465,'11.4_Outliers-Formal_dry_recy'!$F$5:$F$500,0))&lt;&gt;"N",
INDEX('11.4_Outliers-Formal_dry_recy'!K$5:K$500,MATCH($F465,'11.4_Outliers-Formal_dry_recy'!$F$5:$F$500,0)),""),"")</f>
        <v>2020</v>
      </c>
      <c r="AA465" s="14" t="str">
        <f>IFERROR(IF(INDEX('11.4_Outliers-Formal_dry_recy'!$N$5:$N$500,MATCH($F465,'11.4_Outliers-Formal_dry_recy'!$F$5:$F$500,0))&lt;&gt;"N",
INDEX('11.4_Outliers-Formal_dry_recy'!L$5:L$500,MATCH($F465,'11.4_Outliers-Formal_dry_recy'!$F$5:$F$500,0)),""),"")</f>
        <v>SIPSN_09</v>
      </c>
      <c r="AB465" s="14" t="str">
        <f>IFERROR(IF(INDEX('11.6_Outliers-Incineration'!$N$5:$N$500,MATCH($F465,'11.6_Outliers-Incineration'!$F$5:$F$500,0))&lt;&gt;"N",
INDEX('11.6_Outliers-Incineration'!J$5:J$500,MATCH($F465,'11.6_Outliers-Incineration'!$F$5:$F$500,0)),""),"")</f>
        <v/>
      </c>
      <c r="AC465" s="8" t="str">
        <f>IFERROR(IF(INDEX('11.6_Outliers-Incineration'!$N$5:$N$500,MATCH($F465,'11.6_Outliers-Incineration'!$F$5:$F$500,0))&lt;&gt;"N",
INDEX('11.6_Outliers-Incineration'!K$5:K$500,MATCH($F465,'11.6_Outliers-Incineration'!$F$5:$F$500,0)),""),"")</f>
        <v/>
      </c>
      <c r="AD465" s="14" t="str">
        <f>IFERROR(IF(INDEX('11.6_Outliers-Incineration'!$N$5:$N$500,MATCH($F465,'11.6_Outliers-Incineration'!$F$5:$F$500,0))&lt;&gt;"N",
INDEX('11.6_Outliers-Incineration'!L$5:L$500,MATCH($F465,'11.6_Outliers-Incineration'!$F$5:$F$500,0)),""),"")</f>
        <v/>
      </c>
      <c r="AE465" s="14" t="s">
        <v>1569</v>
      </c>
      <c r="AF465" s="8" t="s">
        <v>1569</v>
      </c>
      <c r="AG465" s="14" t="s">
        <v>1569</v>
      </c>
      <c r="AH465" s="5"/>
      <c r="AI465" s="5"/>
      <c r="AJ465" s="5" t="s">
        <v>1569</v>
      </c>
      <c r="AK465" s="5">
        <f t="shared" si="7"/>
        <v>4</v>
      </c>
    </row>
    <row r="466" spans="1:37" x14ac:dyDescent="0.25">
      <c r="A466" s="5" t="s">
        <v>2779</v>
      </c>
      <c r="B466" s="5" t="s">
        <v>847</v>
      </c>
      <c r="C466" s="5" t="s">
        <v>846</v>
      </c>
      <c r="D466" s="5" t="s">
        <v>620</v>
      </c>
      <c r="E466" s="5" t="s">
        <v>2799</v>
      </c>
      <c r="F466" s="5" t="s">
        <v>2798</v>
      </c>
      <c r="G466" s="5">
        <v>2</v>
      </c>
      <c r="H466" s="5">
        <v>1</v>
      </c>
      <c r="I466" s="13"/>
      <c r="J466" s="13">
        <f>IFERROR(IF(INDEX('11.1_Outliers-Generation'!$N$5:$N$500,MATCH($F466,'11.1_Outliers-Generation'!$F$5:$F$500,0))&lt;&gt;"N",
INDEX('11.1_Outliers-Generation'!J$5:J$500,MATCH($F466,'11.1_Outliers-Generation'!$F$5:$F$500,0)),""),"")</f>
        <v>0.77905858719603616</v>
      </c>
      <c r="K466" s="8">
        <f>IFERROR(IF(INDEX('11.1_Outliers-Generation'!$N$5:$N$500,MATCH($F466,'11.1_Outliers-Generation'!$F$5:$F$500,0))&lt;&gt;"N",
INDEX('11.1_Outliers-Generation'!K$5:K$500,MATCH($F466,'11.1_Outliers-Generation'!$F$5:$F$500,0)),""),"")</f>
        <v>2020</v>
      </c>
      <c r="L466" s="13" t="str">
        <f>IFERROR(IF(INDEX('11.1_Outliers-Generation'!$N$5:$N$500,MATCH($F466,'11.1_Outliers-Generation'!$F$5:$F$500,0))&lt;&gt;"N",
INDEX('11.1_Outliers-Generation'!L$5:L$500,MATCH($F466,'11.1_Outliers-Generation'!$F$5:$F$500,0)),""),"")</f>
        <v>SIPSN_10</v>
      </c>
      <c r="M466" s="14">
        <f>IFERROR(IF(INDEX('11.2_Outliers-Collection_cov'!$N$5:$N$500,MATCH($F466,'11.2_Outliers-Collection_cov'!$F$5:$F$500,0))&lt;&gt;"N",
INDEX('11.2_Outliers-Collection_cov'!J$5:J$500,MATCH($F466,'11.2_Outliers-Collection_cov'!$F$5:$F$500,0)),""),"")</f>
        <v>60.241129534975755</v>
      </c>
      <c r="N466" s="8">
        <f>IFERROR(IF(INDEX('11.2_Outliers-Collection_cov'!$N$5:$N$500,MATCH($F466,'11.2_Outliers-Collection_cov'!$F$5:$F$500,0))&lt;&gt;"N",
INDEX('11.2_Outliers-Collection_cov'!K$5:K$500,MATCH($F466,'11.2_Outliers-Collection_cov'!$F$5:$F$500,0)),""),"")</f>
        <v>2020</v>
      </c>
      <c r="O466" s="13" t="str">
        <f>IFERROR(IF(INDEX('11.2_Outliers-Collection_cov'!$N$5:$N$500,MATCH($F466,'11.2_Outliers-Collection_cov'!$F$5:$F$500,0))&lt;&gt;"N",
INDEX('11.2_Outliers-Collection_cov'!L$5:L$500,MATCH($F466,'11.2_Outliers-Collection_cov'!$F$5:$F$500,0)),""),"")</f>
        <v>SIPSN_10</v>
      </c>
      <c r="P466" s="14" t="str">
        <f>IFERROR(IF(INDEX('11.3_Outliers-Plastic'!$N$5:$N$500,MATCH($F466,'11.3_Outliers-Plastic'!$F$5:$F$500,0))&lt;&gt;"N",
INDEX('11.3_Outliers-Plastic'!J$5:J$500,MATCH($F466,'11.3_Outliers-Plastic'!$F$5:$F$500,0)),""),"")</f>
        <v/>
      </c>
      <c r="Q466" s="8" t="str">
        <f>IFERROR(IF(INDEX('11.3_Outliers-Plastic'!$N$5:$N$500,MATCH($F466,'11.3_Outliers-Plastic'!$F$5:$F$500,0))&lt;&gt;"N",
INDEX('11.3_Outliers-Plastic'!K$5:K$500,MATCH($F466,'11.3_Outliers-Plastic'!$F$5:$F$500,0)),""),"")</f>
        <v/>
      </c>
      <c r="R466" s="14" t="str">
        <f>IFERROR(IF(INDEX('11.3_Outliers-Plastic'!$N$5:$N$500,MATCH($F466,'11.3_Outliers-Plastic'!$F$5:$F$500,0))&lt;&gt;"N",
INDEX('11.3_Outliers-Plastic'!L$5:L$500,MATCH($F466,'11.3_Outliers-Plastic'!$F$5:$F$500,0)),""),"")</f>
        <v/>
      </c>
      <c r="S466" s="5"/>
      <c r="T466" s="5"/>
      <c r="U466" s="5" t="s">
        <v>1569</v>
      </c>
      <c r="V466" s="14">
        <f>IFERROR(IF(INDEX('11.5_Outliers-Other_recovery'!$N$5:$N$500,MATCH($F466,'11.5_Outliers-Other_recovery'!$F$5:$F$500,0))&lt;&gt;"N",
INDEX('11.5_Outliers-Other_recovery'!J$5:J$500,MATCH($F466,'11.5_Outliers-Other_recovery'!$F$5:$F$500,0)),""),"")</f>
        <v>0.64176892150076326</v>
      </c>
      <c r="W466" s="8">
        <f>IFERROR(IF(INDEX('11.5_Outliers-Other_recovery'!$N$5:$N$500,MATCH($F466,'11.5_Outliers-Other_recovery'!$F$5:$F$500,0))&lt;&gt;"N",
INDEX('11.5_Outliers-Other_recovery'!K$5:K$500,MATCH($F466,'11.5_Outliers-Other_recovery'!$F$5:$F$500,0)),""),"")</f>
        <v>2020</v>
      </c>
      <c r="X466" s="14" t="str">
        <f>IFERROR(IF(INDEX('11.5_Outliers-Other_recovery'!$N$5:$N$500,MATCH($F466,'11.5_Outliers-Other_recovery'!$F$5:$F$500,0))&lt;&gt;"N",
INDEX('11.5_Outliers-Other_recovery'!L$5:L$500,MATCH($F466,'11.5_Outliers-Other_recovery'!$F$5:$F$500,0)),""),"")</f>
        <v>SIPSN_10</v>
      </c>
      <c r="Y466" s="14">
        <f>IFERROR(IF(INDEX('11.4_Outliers-Formal_dry_recy'!$N$5:$N$500,MATCH($F466,'11.4_Outliers-Formal_dry_recy'!$F$5:$F$500,0))&lt;&gt;"N",
INDEX('11.4_Outliers-Formal_dry_recy'!J$5:J$500,MATCH($F466,'11.4_Outliers-Formal_dry_recy'!$F$5:$F$500,0)),""),"")</f>
        <v>7.4247448237745137E-2</v>
      </c>
      <c r="Z466" s="8">
        <f>IFERROR(IF(INDEX('11.4_Outliers-Formal_dry_recy'!$N$5:$N$500,MATCH($F466,'11.4_Outliers-Formal_dry_recy'!$F$5:$F$500,0))&lt;&gt;"N",
INDEX('11.4_Outliers-Formal_dry_recy'!K$5:K$500,MATCH($F466,'11.4_Outliers-Formal_dry_recy'!$F$5:$F$500,0)),""),"")</f>
        <v>2020</v>
      </c>
      <c r="AA466" s="14" t="str">
        <f>IFERROR(IF(INDEX('11.4_Outliers-Formal_dry_recy'!$N$5:$N$500,MATCH($F466,'11.4_Outliers-Formal_dry_recy'!$F$5:$F$500,0))&lt;&gt;"N",
INDEX('11.4_Outliers-Formal_dry_recy'!L$5:L$500,MATCH($F466,'11.4_Outliers-Formal_dry_recy'!$F$5:$F$500,0)),""),"")</f>
        <v>SIPSN_10</v>
      </c>
      <c r="AB466" s="14" t="str">
        <f>IFERROR(IF(INDEX('11.6_Outliers-Incineration'!$N$5:$N$500,MATCH($F466,'11.6_Outliers-Incineration'!$F$5:$F$500,0))&lt;&gt;"N",
INDEX('11.6_Outliers-Incineration'!J$5:J$500,MATCH($F466,'11.6_Outliers-Incineration'!$F$5:$F$500,0)),""),"")</f>
        <v/>
      </c>
      <c r="AC466" s="8" t="str">
        <f>IFERROR(IF(INDEX('11.6_Outliers-Incineration'!$N$5:$N$500,MATCH($F466,'11.6_Outliers-Incineration'!$F$5:$F$500,0))&lt;&gt;"N",
INDEX('11.6_Outliers-Incineration'!K$5:K$500,MATCH($F466,'11.6_Outliers-Incineration'!$F$5:$F$500,0)),""),"")</f>
        <v/>
      </c>
      <c r="AD466" s="14" t="str">
        <f>IFERROR(IF(INDEX('11.6_Outliers-Incineration'!$N$5:$N$500,MATCH($F466,'11.6_Outliers-Incineration'!$F$5:$F$500,0))&lt;&gt;"N",
INDEX('11.6_Outliers-Incineration'!L$5:L$500,MATCH($F466,'11.6_Outliers-Incineration'!$F$5:$F$500,0)),""),"")</f>
        <v/>
      </c>
      <c r="AE466" s="14" t="s">
        <v>1569</v>
      </c>
      <c r="AF466" s="8" t="s">
        <v>1569</v>
      </c>
      <c r="AG466" s="14" t="s">
        <v>1569</v>
      </c>
      <c r="AH466" s="5"/>
      <c r="AI466" s="5"/>
      <c r="AJ466" s="5" t="s">
        <v>1569</v>
      </c>
      <c r="AK466" s="5">
        <f t="shared" si="7"/>
        <v>4</v>
      </c>
    </row>
    <row r="467" spans="1:37" x14ac:dyDescent="0.25">
      <c r="A467" s="5" t="s">
        <v>2800</v>
      </c>
      <c r="B467" s="5" t="s">
        <v>1124</v>
      </c>
      <c r="C467" s="5" t="s">
        <v>1123</v>
      </c>
      <c r="D467" s="5" t="s">
        <v>1038</v>
      </c>
      <c r="E467" s="5" t="s">
        <v>2847</v>
      </c>
      <c r="F467" s="5" t="s">
        <v>2848</v>
      </c>
      <c r="G467" s="5">
        <v>3</v>
      </c>
      <c r="H467" s="5">
        <v>1</v>
      </c>
      <c r="I467" s="5" t="s">
        <v>2849</v>
      </c>
      <c r="J467" s="13">
        <f>IFERROR(IF(INDEX('11.1_Outliers-Generation'!$N$5:$N$500,MATCH($F467,'11.1_Outliers-Generation'!$F$5:$F$500,0))&lt;&gt;"N",
INDEX('11.1_Outliers-Generation'!J$5:J$500,MATCH($F467,'11.1_Outliers-Generation'!$F$5:$F$500,0)),""),"")</f>
        <v>0.61186535594803981</v>
      </c>
      <c r="K467" s="8">
        <f>IFERROR(IF(INDEX('11.1_Outliers-Generation'!$N$5:$N$500,MATCH($F467,'11.1_Outliers-Generation'!$F$5:$F$500,0))&lt;&gt;"N",
INDEX('11.1_Outliers-Generation'!K$5:K$500,MATCH($F467,'11.1_Outliers-Generation'!$F$5:$F$500,0)),""),"")</f>
        <v>2019</v>
      </c>
      <c r="L467" s="13" t="str">
        <f>IFERROR(IF(INDEX('11.1_Outliers-Generation'!$N$5:$N$500,MATCH($F467,'11.1_Outliers-Generation'!$F$5:$F$500,0))&lt;&gt;"N",
INDEX('11.1_Outliers-Generation'!L$5:L$500,MATCH($F467,'11.1_Outliers-Generation'!$F$5:$F$500,0)),""),"")</f>
        <v>MOHURD_001</v>
      </c>
      <c r="M467" s="14" t="str">
        <f>IFERROR(IF(INDEX('11.2_Outliers-Collection_cov'!$N$5:$N$500,MATCH($F467,'11.2_Outliers-Collection_cov'!$F$5:$F$500,0))&lt;&gt;"N",
INDEX('11.2_Outliers-Collection_cov'!J$5:J$500,MATCH($F467,'11.2_Outliers-Collection_cov'!$F$5:$F$500,0)),""),"")</f>
        <v/>
      </c>
      <c r="N467" s="8" t="str">
        <f>IFERROR(IF(INDEX('11.2_Outliers-Collection_cov'!$N$5:$N$500,MATCH($F467,'11.2_Outliers-Collection_cov'!$F$5:$F$500,0))&lt;&gt;"N",
INDEX('11.2_Outliers-Collection_cov'!K$5:K$500,MATCH($F467,'11.2_Outliers-Collection_cov'!$F$5:$F$500,0)),""),"")</f>
        <v/>
      </c>
      <c r="O467" s="13" t="str">
        <f>IFERROR(IF(INDEX('11.2_Outliers-Collection_cov'!$N$5:$N$500,MATCH($F467,'11.2_Outliers-Collection_cov'!$F$5:$F$500,0))&lt;&gt;"N",
INDEX('11.2_Outliers-Collection_cov'!L$5:L$500,MATCH($F467,'11.2_Outliers-Collection_cov'!$F$5:$F$500,0)),""),"")</f>
        <v/>
      </c>
      <c r="P467" s="14" t="str">
        <f>IFERROR(IF(INDEX('11.3_Outliers-Plastic'!$N$5:$N$500,MATCH($F467,'11.3_Outliers-Plastic'!$F$5:$F$500,0))&lt;&gt;"N",
INDEX('11.3_Outliers-Plastic'!J$5:J$500,MATCH($F467,'11.3_Outliers-Plastic'!$F$5:$F$500,0)),""),"")</f>
        <v/>
      </c>
      <c r="Q467" s="8" t="str">
        <f>IFERROR(IF(INDEX('11.3_Outliers-Plastic'!$N$5:$N$500,MATCH($F467,'11.3_Outliers-Plastic'!$F$5:$F$500,0))&lt;&gt;"N",
INDEX('11.3_Outliers-Plastic'!K$5:K$500,MATCH($F467,'11.3_Outliers-Plastic'!$F$5:$F$500,0)),""),"")</f>
        <v/>
      </c>
      <c r="R467" s="14" t="str">
        <f>IFERROR(IF(INDEX('11.3_Outliers-Plastic'!$N$5:$N$500,MATCH($F467,'11.3_Outliers-Plastic'!$F$5:$F$500,0))&lt;&gt;"N",
INDEX('11.3_Outliers-Plastic'!L$5:L$500,MATCH($F467,'11.3_Outliers-Plastic'!$F$5:$F$500,0)),""),"")</f>
        <v/>
      </c>
      <c r="S467" s="5"/>
      <c r="T467" s="5"/>
      <c r="U467" s="5" t="s">
        <v>1569</v>
      </c>
      <c r="V467" s="14" t="str">
        <f>IFERROR(IF(INDEX('11.5_Outliers-Other_recovery'!$N$5:$N$500,MATCH($F467,'11.5_Outliers-Other_recovery'!$F$5:$F$500,0))&lt;&gt;"N",
INDEX('11.5_Outliers-Other_recovery'!J$5:J$500,MATCH($F467,'11.5_Outliers-Other_recovery'!$F$5:$F$500,0)),""),"")</f>
        <v/>
      </c>
      <c r="W467" s="8" t="str">
        <f>IFERROR(IF(INDEX('11.5_Outliers-Other_recovery'!$N$5:$N$500,MATCH($F467,'11.5_Outliers-Other_recovery'!$F$5:$F$500,0))&lt;&gt;"N",
INDEX('11.5_Outliers-Other_recovery'!K$5:K$500,MATCH($F467,'11.5_Outliers-Other_recovery'!$F$5:$F$500,0)),""),"")</f>
        <v/>
      </c>
      <c r="X467" s="14" t="str">
        <f>IFERROR(IF(INDEX('11.5_Outliers-Other_recovery'!$N$5:$N$500,MATCH($F467,'11.5_Outliers-Other_recovery'!$F$5:$F$500,0))&lt;&gt;"N",
INDEX('11.5_Outliers-Other_recovery'!L$5:L$500,MATCH($F467,'11.5_Outliers-Other_recovery'!$F$5:$F$500,0)),""),"")</f>
        <v/>
      </c>
      <c r="Y467" s="14" t="str">
        <f>IFERROR(IF(INDEX('11.4_Outliers-Formal_dry_recy'!$N$5:$N$500,MATCH($F467,'11.4_Outliers-Formal_dry_recy'!$F$5:$F$500,0))&lt;&gt;"N",
INDEX('11.4_Outliers-Formal_dry_recy'!J$5:J$500,MATCH($F467,'11.4_Outliers-Formal_dry_recy'!$F$5:$F$500,0)),""),"")</f>
        <v/>
      </c>
      <c r="Z467" s="8" t="str">
        <f>IFERROR(IF(INDEX('11.4_Outliers-Formal_dry_recy'!$N$5:$N$500,MATCH($F467,'11.4_Outliers-Formal_dry_recy'!$F$5:$F$500,0))&lt;&gt;"N",
INDEX('11.4_Outliers-Formal_dry_recy'!K$5:K$500,MATCH($F467,'11.4_Outliers-Formal_dry_recy'!$F$5:$F$500,0)),""),"")</f>
        <v/>
      </c>
      <c r="AA467" s="14" t="str">
        <f>IFERROR(IF(INDEX('11.4_Outliers-Formal_dry_recy'!$N$5:$N$500,MATCH($F467,'11.4_Outliers-Formal_dry_recy'!$F$5:$F$500,0))&lt;&gt;"N",
INDEX('11.4_Outliers-Formal_dry_recy'!L$5:L$500,MATCH($F467,'11.4_Outliers-Formal_dry_recy'!$F$5:$F$500,0)),""),"")</f>
        <v/>
      </c>
      <c r="AB467" s="14" t="str">
        <f>IFERROR(IF(INDEX('11.6_Outliers-Incineration'!$N$5:$N$500,MATCH($F467,'11.6_Outliers-Incineration'!$F$5:$F$500,0))&lt;&gt;"N",
INDEX('11.6_Outliers-Incineration'!J$5:J$500,MATCH($F467,'11.6_Outliers-Incineration'!$F$5:$F$500,0)),""),"")</f>
        <v/>
      </c>
      <c r="AC467" s="8" t="str">
        <f>IFERROR(IF(INDEX('11.6_Outliers-Incineration'!$N$5:$N$500,MATCH($F467,'11.6_Outliers-Incineration'!$F$5:$F$500,0))&lt;&gt;"N",
INDEX('11.6_Outliers-Incineration'!K$5:K$500,MATCH($F467,'11.6_Outliers-Incineration'!$F$5:$F$500,0)),""),"")</f>
        <v/>
      </c>
      <c r="AD467" s="14" t="str">
        <f>IFERROR(IF(INDEX('11.6_Outliers-Incineration'!$N$5:$N$500,MATCH($F467,'11.6_Outliers-Incineration'!$F$5:$F$500,0))&lt;&gt;"N",
INDEX('11.6_Outliers-Incineration'!L$5:L$500,MATCH($F467,'11.6_Outliers-Incineration'!$F$5:$F$500,0)),""),"")</f>
        <v/>
      </c>
      <c r="AE467" s="14" t="s">
        <v>1569</v>
      </c>
      <c r="AF467" s="8" t="s">
        <v>1569</v>
      </c>
      <c r="AG467" s="14" t="s">
        <v>1569</v>
      </c>
      <c r="AH467" s="5"/>
      <c r="AI467" s="5"/>
      <c r="AJ467" s="5" t="s">
        <v>1569</v>
      </c>
      <c r="AK467" s="5">
        <f t="shared" si="7"/>
        <v>1</v>
      </c>
    </row>
    <row r="468" spans="1:37" x14ac:dyDescent="0.25">
      <c r="A468" s="5" t="s">
        <v>2801</v>
      </c>
      <c r="B468" s="5" t="s">
        <v>1124</v>
      </c>
      <c r="C468" s="5" t="s">
        <v>1123</v>
      </c>
      <c r="D468" s="5" t="s">
        <v>1038</v>
      </c>
      <c r="E468" s="5" t="s">
        <v>2850</v>
      </c>
      <c r="F468" s="5" t="s">
        <v>2896</v>
      </c>
      <c r="G468" s="5">
        <v>3</v>
      </c>
      <c r="H468" s="5">
        <v>2</v>
      </c>
      <c r="I468" s="5" t="s">
        <v>2941</v>
      </c>
      <c r="J468" s="13">
        <f>IFERROR(IF(INDEX('11.1_Outliers-Generation'!$N$5:$N$500,MATCH($F468,'11.1_Outliers-Generation'!$F$5:$F$500,0))&lt;&gt;"N",
INDEX('11.1_Outliers-Generation'!J$5:J$500,MATCH($F468,'11.1_Outliers-Generation'!$F$5:$F$500,0)),""),"")</f>
        <v>0.47241086014591205</v>
      </c>
      <c r="K468" s="8">
        <f>IFERROR(IF(INDEX('11.1_Outliers-Generation'!$N$5:$N$500,MATCH($F468,'11.1_Outliers-Generation'!$F$5:$F$500,0))&lt;&gt;"N",
INDEX('11.1_Outliers-Generation'!K$5:K$500,MATCH($F468,'11.1_Outliers-Generation'!$F$5:$F$500,0)),""),"")</f>
        <v>2019</v>
      </c>
      <c r="L468" s="13" t="str">
        <f>IFERROR(IF(INDEX('11.1_Outliers-Generation'!$N$5:$N$500,MATCH($F468,'11.1_Outliers-Generation'!$F$5:$F$500,0))&lt;&gt;"N",
INDEX('11.1_Outliers-Generation'!L$5:L$500,MATCH($F468,'11.1_Outliers-Generation'!$F$5:$F$500,0)),""),"")</f>
        <v>MOHURD_002</v>
      </c>
      <c r="M468" s="14" t="str">
        <f>IFERROR(IF(INDEX('11.2_Outliers-Collection_cov'!$N$5:$N$500,MATCH($F468,'11.2_Outliers-Collection_cov'!$F$5:$F$500,0))&lt;&gt;"N",
INDEX('11.2_Outliers-Collection_cov'!J$5:J$500,MATCH($F468,'11.2_Outliers-Collection_cov'!$F$5:$F$500,0)),""),"")</f>
        <v/>
      </c>
      <c r="N468" s="8" t="str">
        <f>IFERROR(IF(INDEX('11.2_Outliers-Collection_cov'!$N$5:$N$500,MATCH($F468,'11.2_Outliers-Collection_cov'!$F$5:$F$500,0))&lt;&gt;"N",
INDEX('11.2_Outliers-Collection_cov'!K$5:K$500,MATCH($F468,'11.2_Outliers-Collection_cov'!$F$5:$F$500,0)),""),"")</f>
        <v/>
      </c>
      <c r="O468" s="13" t="str">
        <f>IFERROR(IF(INDEX('11.2_Outliers-Collection_cov'!$N$5:$N$500,MATCH($F468,'11.2_Outliers-Collection_cov'!$F$5:$F$500,0))&lt;&gt;"N",
INDEX('11.2_Outliers-Collection_cov'!L$5:L$500,MATCH($F468,'11.2_Outliers-Collection_cov'!$F$5:$F$500,0)),""),"")</f>
        <v/>
      </c>
      <c r="P468" s="14" t="str">
        <f>IFERROR(IF(INDEX('11.3_Outliers-Plastic'!$N$5:$N$500,MATCH($F468,'11.3_Outliers-Plastic'!$F$5:$F$500,0))&lt;&gt;"N",
INDEX('11.3_Outliers-Plastic'!J$5:J$500,MATCH($F468,'11.3_Outliers-Plastic'!$F$5:$F$500,0)),""),"")</f>
        <v/>
      </c>
      <c r="Q468" s="8" t="str">
        <f>IFERROR(IF(INDEX('11.3_Outliers-Plastic'!$N$5:$N$500,MATCH($F468,'11.3_Outliers-Plastic'!$F$5:$F$500,0))&lt;&gt;"N",
INDEX('11.3_Outliers-Plastic'!K$5:K$500,MATCH($F468,'11.3_Outliers-Plastic'!$F$5:$F$500,0)),""),"")</f>
        <v/>
      </c>
      <c r="R468" s="14" t="str">
        <f>IFERROR(IF(INDEX('11.3_Outliers-Plastic'!$N$5:$N$500,MATCH($F468,'11.3_Outliers-Plastic'!$F$5:$F$500,0))&lt;&gt;"N",
INDEX('11.3_Outliers-Plastic'!L$5:L$500,MATCH($F468,'11.3_Outliers-Plastic'!$F$5:$F$500,0)),""),"")</f>
        <v/>
      </c>
      <c r="S468" s="5"/>
      <c r="T468" s="5"/>
      <c r="U468" s="5" t="s">
        <v>1569</v>
      </c>
      <c r="V468" s="14" t="str">
        <f>IFERROR(IF(INDEX('11.5_Outliers-Other_recovery'!$N$5:$N$500,MATCH($F468,'11.5_Outliers-Other_recovery'!$F$5:$F$500,0))&lt;&gt;"N",
INDEX('11.5_Outliers-Other_recovery'!J$5:J$500,MATCH($F468,'11.5_Outliers-Other_recovery'!$F$5:$F$500,0)),""),"")</f>
        <v/>
      </c>
      <c r="W468" s="8" t="str">
        <f>IFERROR(IF(INDEX('11.5_Outliers-Other_recovery'!$N$5:$N$500,MATCH($F468,'11.5_Outliers-Other_recovery'!$F$5:$F$500,0))&lt;&gt;"N",
INDEX('11.5_Outliers-Other_recovery'!K$5:K$500,MATCH($F468,'11.5_Outliers-Other_recovery'!$F$5:$F$500,0)),""),"")</f>
        <v/>
      </c>
      <c r="X468" s="14" t="str">
        <f>IFERROR(IF(INDEX('11.5_Outliers-Other_recovery'!$N$5:$N$500,MATCH($F468,'11.5_Outliers-Other_recovery'!$F$5:$F$500,0))&lt;&gt;"N",
INDEX('11.5_Outliers-Other_recovery'!L$5:L$500,MATCH($F468,'11.5_Outliers-Other_recovery'!$F$5:$F$500,0)),""),"")</f>
        <v/>
      </c>
      <c r="Y468" s="14" t="str">
        <f>IFERROR(IF(INDEX('11.4_Outliers-Formal_dry_recy'!$N$5:$N$500,MATCH($F468,'11.4_Outliers-Formal_dry_recy'!$F$5:$F$500,0))&lt;&gt;"N",
INDEX('11.4_Outliers-Formal_dry_recy'!J$5:J$500,MATCH($F468,'11.4_Outliers-Formal_dry_recy'!$F$5:$F$500,0)),""),"")</f>
        <v/>
      </c>
      <c r="Z468" s="8" t="str">
        <f>IFERROR(IF(INDEX('11.4_Outliers-Formal_dry_recy'!$N$5:$N$500,MATCH($F468,'11.4_Outliers-Formal_dry_recy'!$F$5:$F$500,0))&lt;&gt;"N",
INDEX('11.4_Outliers-Formal_dry_recy'!K$5:K$500,MATCH($F468,'11.4_Outliers-Formal_dry_recy'!$F$5:$F$500,0)),""),"")</f>
        <v/>
      </c>
      <c r="AA468" s="14" t="str">
        <f>IFERROR(IF(INDEX('11.4_Outliers-Formal_dry_recy'!$N$5:$N$500,MATCH($F468,'11.4_Outliers-Formal_dry_recy'!$F$5:$F$500,0))&lt;&gt;"N",
INDEX('11.4_Outliers-Formal_dry_recy'!L$5:L$500,MATCH($F468,'11.4_Outliers-Formal_dry_recy'!$F$5:$F$500,0)),""),"")</f>
        <v/>
      </c>
      <c r="AB468" s="14" t="str">
        <f>IFERROR(IF(INDEX('11.6_Outliers-Incineration'!$N$5:$N$500,MATCH($F468,'11.6_Outliers-Incineration'!$F$5:$F$500,0))&lt;&gt;"N",
INDEX('11.6_Outliers-Incineration'!J$5:J$500,MATCH($F468,'11.6_Outliers-Incineration'!$F$5:$F$500,0)),""),"")</f>
        <v/>
      </c>
      <c r="AC468" s="8" t="str">
        <f>IFERROR(IF(INDEX('11.6_Outliers-Incineration'!$N$5:$N$500,MATCH($F468,'11.6_Outliers-Incineration'!$F$5:$F$500,0))&lt;&gt;"N",
INDEX('11.6_Outliers-Incineration'!K$5:K$500,MATCH($F468,'11.6_Outliers-Incineration'!$F$5:$F$500,0)),""),"")</f>
        <v/>
      </c>
      <c r="AD468" s="14" t="str">
        <f>IFERROR(IF(INDEX('11.6_Outliers-Incineration'!$N$5:$N$500,MATCH($F468,'11.6_Outliers-Incineration'!$F$5:$F$500,0))&lt;&gt;"N",
INDEX('11.6_Outliers-Incineration'!L$5:L$500,MATCH($F468,'11.6_Outliers-Incineration'!$F$5:$F$500,0)),""),"")</f>
        <v/>
      </c>
      <c r="AE468" s="14" t="s">
        <v>1569</v>
      </c>
      <c r="AF468" s="8" t="s">
        <v>1569</v>
      </c>
      <c r="AG468" s="14" t="s">
        <v>1569</v>
      </c>
      <c r="AH468" s="5"/>
      <c r="AI468" s="5"/>
      <c r="AJ468" s="5" t="s">
        <v>1569</v>
      </c>
      <c r="AK468" s="5">
        <f t="shared" si="7"/>
        <v>1</v>
      </c>
    </row>
    <row r="469" spans="1:37" x14ac:dyDescent="0.25">
      <c r="A469" s="5" t="s">
        <v>2802</v>
      </c>
      <c r="B469" s="5" t="s">
        <v>1124</v>
      </c>
      <c r="C469" s="5" t="s">
        <v>1123</v>
      </c>
      <c r="D469" s="5" t="s">
        <v>1038</v>
      </c>
      <c r="E469" s="5" t="s">
        <v>2851</v>
      </c>
      <c r="F469" s="5" t="s">
        <v>2897</v>
      </c>
      <c r="G469" s="5">
        <v>3</v>
      </c>
      <c r="H469" s="5">
        <v>2</v>
      </c>
      <c r="I469" s="5" t="s">
        <v>2942</v>
      </c>
      <c r="J469" s="13">
        <f>IFERROR(IF(INDEX('11.1_Outliers-Generation'!$N$5:$N$500,MATCH($F469,'11.1_Outliers-Generation'!$F$5:$F$500,0))&lt;&gt;"N",
INDEX('11.1_Outliers-Generation'!J$5:J$500,MATCH($F469,'11.1_Outliers-Generation'!$F$5:$F$500,0)),""),"")</f>
        <v>0.69501316464862339</v>
      </c>
      <c r="K469" s="8">
        <f>IFERROR(IF(INDEX('11.1_Outliers-Generation'!$N$5:$N$500,MATCH($F469,'11.1_Outliers-Generation'!$F$5:$F$500,0))&lt;&gt;"N",
INDEX('11.1_Outliers-Generation'!K$5:K$500,MATCH($F469,'11.1_Outliers-Generation'!$F$5:$F$500,0)),""),"")</f>
        <v>2019</v>
      </c>
      <c r="L469" s="13" t="str">
        <f>IFERROR(IF(INDEX('11.1_Outliers-Generation'!$N$5:$N$500,MATCH($F469,'11.1_Outliers-Generation'!$F$5:$F$500,0))&lt;&gt;"N",
INDEX('11.1_Outliers-Generation'!L$5:L$500,MATCH($F469,'11.1_Outliers-Generation'!$F$5:$F$500,0)),""),"")</f>
        <v>MOHURD_003</v>
      </c>
      <c r="M469" s="14" t="str">
        <f>IFERROR(IF(INDEX('11.2_Outliers-Collection_cov'!$N$5:$N$500,MATCH($F469,'11.2_Outliers-Collection_cov'!$F$5:$F$500,0))&lt;&gt;"N",
INDEX('11.2_Outliers-Collection_cov'!J$5:J$500,MATCH($F469,'11.2_Outliers-Collection_cov'!$F$5:$F$500,0)),""),"")</f>
        <v/>
      </c>
      <c r="N469" s="8" t="str">
        <f>IFERROR(IF(INDEX('11.2_Outliers-Collection_cov'!$N$5:$N$500,MATCH($F469,'11.2_Outliers-Collection_cov'!$F$5:$F$500,0))&lt;&gt;"N",
INDEX('11.2_Outliers-Collection_cov'!K$5:K$500,MATCH($F469,'11.2_Outliers-Collection_cov'!$F$5:$F$500,0)),""),"")</f>
        <v/>
      </c>
      <c r="O469" s="13" t="str">
        <f>IFERROR(IF(INDEX('11.2_Outliers-Collection_cov'!$N$5:$N$500,MATCH($F469,'11.2_Outliers-Collection_cov'!$F$5:$F$500,0))&lt;&gt;"N",
INDEX('11.2_Outliers-Collection_cov'!L$5:L$500,MATCH($F469,'11.2_Outliers-Collection_cov'!$F$5:$F$500,0)),""),"")</f>
        <v/>
      </c>
      <c r="P469" s="14" t="str">
        <f>IFERROR(IF(INDEX('11.3_Outliers-Plastic'!$N$5:$N$500,MATCH($F469,'11.3_Outliers-Plastic'!$F$5:$F$500,0))&lt;&gt;"N",
INDEX('11.3_Outliers-Plastic'!J$5:J$500,MATCH($F469,'11.3_Outliers-Plastic'!$F$5:$F$500,0)),""),"")</f>
        <v/>
      </c>
      <c r="Q469" s="8" t="str">
        <f>IFERROR(IF(INDEX('11.3_Outliers-Plastic'!$N$5:$N$500,MATCH($F469,'11.3_Outliers-Plastic'!$F$5:$F$500,0))&lt;&gt;"N",
INDEX('11.3_Outliers-Plastic'!K$5:K$500,MATCH($F469,'11.3_Outliers-Plastic'!$F$5:$F$500,0)),""),"")</f>
        <v/>
      </c>
      <c r="R469" s="14" t="str">
        <f>IFERROR(IF(INDEX('11.3_Outliers-Plastic'!$N$5:$N$500,MATCH($F469,'11.3_Outliers-Plastic'!$F$5:$F$500,0))&lt;&gt;"N",
INDEX('11.3_Outliers-Plastic'!L$5:L$500,MATCH($F469,'11.3_Outliers-Plastic'!$F$5:$F$500,0)),""),"")</f>
        <v/>
      </c>
      <c r="S469" s="5"/>
      <c r="T469" s="5"/>
      <c r="U469" s="5" t="s">
        <v>1569</v>
      </c>
      <c r="V469" s="14" t="str">
        <f>IFERROR(IF(INDEX('11.5_Outliers-Other_recovery'!$N$5:$N$500,MATCH($F469,'11.5_Outliers-Other_recovery'!$F$5:$F$500,0))&lt;&gt;"N",
INDEX('11.5_Outliers-Other_recovery'!J$5:J$500,MATCH($F469,'11.5_Outliers-Other_recovery'!$F$5:$F$500,0)),""),"")</f>
        <v/>
      </c>
      <c r="W469" s="8" t="str">
        <f>IFERROR(IF(INDEX('11.5_Outliers-Other_recovery'!$N$5:$N$500,MATCH($F469,'11.5_Outliers-Other_recovery'!$F$5:$F$500,0))&lt;&gt;"N",
INDEX('11.5_Outliers-Other_recovery'!K$5:K$500,MATCH($F469,'11.5_Outliers-Other_recovery'!$F$5:$F$500,0)),""),"")</f>
        <v/>
      </c>
      <c r="X469" s="14" t="str">
        <f>IFERROR(IF(INDEX('11.5_Outliers-Other_recovery'!$N$5:$N$500,MATCH($F469,'11.5_Outliers-Other_recovery'!$F$5:$F$500,0))&lt;&gt;"N",
INDEX('11.5_Outliers-Other_recovery'!L$5:L$500,MATCH($F469,'11.5_Outliers-Other_recovery'!$F$5:$F$500,0)),""),"")</f>
        <v/>
      </c>
      <c r="Y469" s="14" t="str">
        <f>IFERROR(IF(INDEX('11.4_Outliers-Formal_dry_recy'!$N$5:$N$500,MATCH($F469,'11.4_Outliers-Formal_dry_recy'!$F$5:$F$500,0))&lt;&gt;"N",
INDEX('11.4_Outliers-Formal_dry_recy'!J$5:J$500,MATCH($F469,'11.4_Outliers-Formal_dry_recy'!$F$5:$F$500,0)),""),"")</f>
        <v/>
      </c>
      <c r="Z469" s="8" t="str">
        <f>IFERROR(IF(INDEX('11.4_Outliers-Formal_dry_recy'!$N$5:$N$500,MATCH($F469,'11.4_Outliers-Formal_dry_recy'!$F$5:$F$500,0))&lt;&gt;"N",
INDEX('11.4_Outliers-Formal_dry_recy'!K$5:K$500,MATCH($F469,'11.4_Outliers-Formal_dry_recy'!$F$5:$F$500,0)),""),"")</f>
        <v/>
      </c>
      <c r="AA469" s="14" t="str">
        <f>IFERROR(IF(INDEX('11.4_Outliers-Formal_dry_recy'!$N$5:$N$500,MATCH($F469,'11.4_Outliers-Formal_dry_recy'!$F$5:$F$500,0))&lt;&gt;"N",
INDEX('11.4_Outliers-Formal_dry_recy'!L$5:L$500,MATCH($F469,'11.4_Outliers-Formal_dry_recy'!$F$5:$F$500,0)),""),"")</f>
        <v/>
      </c>
      <c r="AB469" s="14" t="str">
        <f>IFERROR(IF(INDEX('11.6_Outliers-Incineration'!$N$5:$N$500,MATCH($F469,'11.6_Outliers-Incineration'!$F$5:$F$500,0))&lt;&gt;"N",
INDEX('11.6_Outliers-Incineration'!J$5:J$500,MATCH($F469,'11.6_Outliers-Incineration'!$F$5:$F$500,0)),""),"")</f>
        <v/>
      </c>
      <c r="AC469" s="8" t="str">
        <f>IFERROR(IF(INDEX('11.6_Outliers-Incineration'!$N$5:$N$500,MATCH($F469,'11.6_Outliers-Incineration'!$F$5:$F$500,0))&lt;&gt;"N",
INDEX('11.6_Outliers-Incineration'!K$5:K$500,MATCH($F469,'11.6_Outliers-Incineration'!$F$5:$F$500,0)),""),"")</f>
        <v/>
      </c>
      <c r="AD469" s="14" t="str">
        <f>IFERROR(IF(INDEX('11.6_Outliers-Incineration'!$N$5:$N$500,MATCH($F469,'11.6_Outliers-Incineration'!$F$5:$F$500,0))&lt;&gt;"N",
INDEX('11.6_Outliers-Incineration'!L$5:L$500,MATCH($F469,'11.6_Outliers-Incineration'!$F$5:$F$500,0)),""),"")</f>
        <v/>
      </c>
      <c r="AE469" s="14" t="s">
        <v>1569</v>
      </c>
      <c r="AF469" s="8" t="s">
        <v>1569</v>
      </c>
      <c r="AG469" s="14" t="s">
        <v>1569</v>
      </c>
      <c r="AH469" s="5"/>
      <c r="AI469" s="5"/>
      <c r="AJ469" s="5" t="s">
        <v>1569</v>
      </c>
      <c r="AK469" s="5">
        <f t="shared" si="7"/>
        <v>1</v>
      </c>
    </row>
    <row r="470" spans="1:37" x14ac:dyDescent="0.25">
      <c r="A470" s="5" t="s">
        <v>2803</v>
      </c>
      <c r="B470" s="5" t="s">
        <v>1124</v>
      </c>
      <c r="C470" s="5" t="s">
        <v>1123</v>
      </c>
      <c r="D470" s="5" t="s">
        <v>1038</v>
      </c>
      <c r="E470" s="5" t="s">
        <v>2852</v>
      </c>
      <c r="F470" s="5" t="s">
        <v>2898</v>
      </c>
      <c r="G470" s="5">
        <v>3</v>
      </c>
      <c r="H470" s="5">
        <v>1</v>
      </c>
      <c r="I470" s="5" t="s">
        <v>2943</v>
      </c>
      <c r="J470" s="13">
        <f>IFERROR(IF(INDEX('11.1_Outliers-Generation'!$N$5:$N$500,MATCH($F470,'11.1_Outliers-Generation'!$F$5:$F$500,0))&lt;&gt;"N",
INDEX('11.1_Outliers-Generation'!J$5:J$500,MATCH($F470,'11.1_Outliers-Generation'!$F$5:$F$500,0)),""),"")</f>
        <v>0.55903797109087372</v>
      </c>
      <c r="K470" s="8">
        <f>IFERROR(IF(INDEX('11.1_Outliers-Generation'!$N$5:$N$500,MATCH($F470,'11.1_Outliers-Generation'!$F$5:$F$500,0))&lt;&gt;"N",
INDEX('11.1_Outliers-Generation'!K$5:K$500,MATCH($F470,'11.1_Outliers-Generation'!$F$5:$F$500,0)),""),"")</f>
        <v>2019</v>
      </c>
      <c r="L470" s="13" t="str">
        <f>IFERROR(IF(INDEX('11.1_Outliers-Generation'!$N$5:$N$500,MATCH($F470,'11.1_Outliers-Generation'!$F$5:$F$500,0))&lt;&gt;"N",
INDEX('11.1_Outliers-Generation'!L$5:L$500,MATCH($F470,'11.1_Outliers-Generation'!$F$5:$F$500,0)),""),"")</f>
        <v>MOHURD_004</v>
      </c>
      <c r="M470" s="14" t="str">
        <f>IFERROR(IF(INDEX('11.2_Outliers-Collection_cov'!$N$5:$N$500,MATCH($F470,'11.2_Outliers-Collection_cov'!$F$5:$F$500,0))&lt;&gt;"N",
INDEX('11.2_Outliers-Collection_cov'!J$5:J$500,MATCH($F470,'11.2_Outliers-Collection_cov'!$F$5:$F$500,0)),""),"")</f>
        <v/>
      </c>
      <c r="N470" s="8" t="str">
        <f>IFERROR(IF(INDEX('11.2_Outliers-Collection_cov'!$N$5:$N$500,MATCH($F470,'11.2_Outliers-Collection_cov'!$F$5:$F$500,0))&lt;&gt;"N",
INDEX('11.2_Outliers-Collection_cov'!K$5:K$500,MATCH($F470,'11.2_Outliers-Collection_cov'!$F$5:$F$500,0)),""),"")</f>
        <v/>
      </c>
      <c r="O470" s="13" t="str">
        <f>IFERROR(IF(INDEX('11.2_Outliers-Collection_cov'!$N$5:$N$500,MATCH($F470,'11.2_Outliers-Collection_cov'!$F$5:$F$500,0))&lt;&gt;"N",
INDEX('11.2_Outliers-Collection_cov'!L$5:L$500,MATCH($F470,'11.2_Outliers-Collection_cov'!$F$5:$F$500,0)),""),"")</f>
        <v/>
      </c>
      <c r="P470" s="14" t="str">
        <f>IFERROR(IF(INDEX('11.3_Outliers-Plastic'!$N$5:$N$500,MATCH($F470,'11.3_Outliers-Plastic'!$F$5:$F$500,0))&lt;&gt;"N",
INDEX('11.3_Outliers-Plastic'!J$5:J$500,MATCH($F470,'11.3_Outliers-Plastic'!$F$5:$F$500,0)),""),"")</f>
        <v/>
      </c>
      <c r="Q470" s="8" t="str">
        <f>IFERROR(IF(INDEX('11.3_Outliers-Plastic'!$N$5:$N$500,MATCH($F470,'11.3_Outliers-Plastic'!$F$5:$F$500,0))&lt;&gt;"N",
INDEX('11.3_Outliers-Plastic'!K$5:K$500,MATCH($F470,'11.3_Outliers-Plastic'!$F$5:$F$500,0)),""),"")</f>
        <v/>
      </c>
      <c r="R470" s="14" t="str">
        <f>IFERROR(IF(INDEX('11.3_Outliers-Plastic'!$N$5:$N$500,MATCH($F470,'11.3_Outliers-Plastic'!$F$5:$F$500,0))&lt;&gt;"N",
INDEX('11.3_Outliers-Plastic'!L$5:L$500,MATCH($F470,'11.3_Outliers-Plastic'!$F$5:$F$500,0)),""),"")</f>
        <v/>
      </c>
      <c r="S470" s="5"/>
      <c r="T470" s="5"/>
      <c r="U470" s="5" t="s">
        <v>1569</v>
      </c>
      <c r="V470" s="14" t="str">
        <f>IFERROR(IF(INDEX('11.5_Outliers-Other_recovery'!$N$5:$N$500,MATCH($F470,'11.5_Outliers-Other_recovery'!$F$5:$F$500,0))&lt;&gt;"N",
INDEX('11.5_Outliers-Other_recovery'!J$5:J$500,MATCH($F470,'11.5_Outliers-Other_recovery'!$F$5:$F$500,0)),""),"")</f>
        <v/>
      </c>
      <c r="W470" s="8" t="str">
        <f>IFERROR(IF(INDEX('11.5_Outliers-Other_recovery'!$N$5:$N$500,MATCH($F470,'11.5_Outliers-Other_recovery'!$F$5:$F$500,0))&lt;&gt;"N",
INDEX('11.5_Outliers-Other_recovery'!K$5:K$500,MATCH($F470,'11.5_Outliers-Other_recovery'!$F$5:$F$500,0)),""),"")</f>
        <v/>
      </c>
      <c r="X470" s="14" t="str">
        <f>IFERROR(IF(INDEX('11.5_Outliers-Other_recovery'!$N$5:$N$500,MATCH($F470,'11.5_Outliers-Other_recovery'!$F$5:$F$500,0))&lt;&gt;"N",
INDEX('11.5_Outliers-Other_recovery'!L$5:L$500,MATCH($F470,'11.5_Outliers-Other_recovery'!$F$5:$F$500,0)),""),"")</f>
        <v/>
      </c>
      <c r="Y470" s="14" t="str">
        <f>IFERROR(IF(INDEX('11.4_Outliers-Formal_dry_recy'!$N$5:$N$500,MATCH($F470,'11.4_Outliers-Formal_dry_recy'!$F$5:$F$500,0))&lt;&gt;"N",
INDEX('11.4_Outliers-Formal_dry_recy'!J$5:J$500,MATCH($F470,'11.4_Outliers-Formal_dry_recy'!$F$5:$F$500,0)),""),"")</f>
        <v/>
      </c>
      <c r="Z470" s="8" t="str">
        <f>IFERROR(IF(INDEX('11.4_Outliers-Formal_dry_recy'!$N$5:$N$500,MATCH($F470,'11.4_Outliers-Formal_dry_recy'!$F$5:$F$500,0))&lt;&gt;"N",
INDEX('11.4_Outliers-Formal_dry_recy'!K$5:K$500,MATCH($F470,'11.4_Outliers-Formal_dry_recy'!$F$5:$F$500,0)),""),"")</f>
        <v/>
      </c>
      <c r="AA470" s="14" t="str">
        <f>IFERROR(IF(INDEX('11.4_Outliers-Formal_dry_recy'!$N$5:$N$500,MATCH($F470,'11.4_Outliers-Formal_dry_recy'!$F$5:$F$500,0))&lt;&gt;"N",
INDEX('11.4_Outliers-Formal_dry_recy'!L$5:L$500,MATCH($F470,'11.4_Outliers-Formal_dry_recy'!$F$5:$F$500,0)),""),"")</f>
        <v/>
      </c>
      <c r="AB470" s="14" t="str">
        <f>IFERROR(IF(INDEX('11.6_Outliers-Incineration'!$N$5:$N$500,MATCH($F470,'11.6_Outliers-Incineration'!$F$5:$F$500,0))&lt;&gt;"N",
INDEX('11.6_Outliers-Incineration'!J$5:J$500,MATCH($F470,'11.6_Outliers-Incineration'!$F$5:$F$500,0)),""),"")</f>
        <v/>
      </c>
      <c r="AC470" s="8" t="str">
        <f>IFERROR(IF(INDEX('11.6_Outliers-Incineration'!$N$5:$N$500,MATCH($F470,'11.6_Outliers-Incineration'!$F$5:$F$500,0))&lt;&gt;"N",
INDEX('11.6_Outliers-Incineration'!K$5:K$500,MATCH($F470,'11.6_Outliers-Incineration'!$F$5:$F$500,0)),""),"")</f>
        <v/>
      </c>
      <c r="AD470" s="14" t="str">
        <f>IFERROR(IF(INDEX('11.6_Outliers-Incineration'!$N$5:$N$500,MATCH($F470,'11.6_Outliers-Incineration'!$F$5:$F$500,0))&lt;&gt;"N",
INDEX('11.6_Outliers-Incineration'!L$5:L$500,MATCH($F470,'11.6_Outliers-Incineration'!$F$5:$F$500,0)),""),"")</f>
        <v/>
      </c>
      <c r="AE470" s="14" t="s">
        <v>1569</v>
      </c>
      <c r="AF470" s="8" t="s">
        <v>1569</v>
      </c>
      <c r="AG470" s="14" t="s">
        <v>1569</v>
      </c>
      <c r="AH470" s="5"/>
      <c r="AI470" s="5"/>
      <c r="AJ470" s="5" t="s">
        <v>1569</v>
      </c>
      <c r="AK470" s="5">
        <f t="shared" si="7"/>
        <v>1</v>
      </c>
    </row>
    <row r="471" spans="1:37" x14ac:dyDescent="0.25">
      <c r="A471" s="5" t="s">
        <v>2804</v>
      </c>
      <c r="B471" s="5" t="s">
        <v>1124</v>
      </c>
      <c r="C471" s="5" t="s">
        <v>1123</v>
      </c>
      <c r="D471" s="5" t="s">
        <v>1038</v>
      </c>
      <c r="E471" s="5" t="s">
        <v>2853</v>
      </c>
      <c r="F471" s="5" t="s">
        <v>2899</v>
      </c>
      <c r="G471" s="5">
        <v>3</v>
      </c>
      <c r="H471" s="5">
        <v>2</v>
      </c>
      <c r="I471" s="5" t="s">
        <v>2944</v>
      </c>
      <c r="J471" s="13">
        <f>IFERROR(IF(INDEX('11.1_Outliers-Generation'!$N$5:$N$500,MATCH($F471,'11.1_Outliers-Generation'!$F$5:$F$500,0))&lt;&gt;"N",
INDEX('11.1_Outliers-Generation'!J$5:J$500,MATCH($F471,'11.1_Outliers-Generation'!$F$5:$F$500,0)),""),"")</f>
        <v>0.47069610360637315</v>
      </c>
      <c r="K471" s="8">
        <f>IFERROR(IF(INDEX('11.1_Outliers-Generation'!$N$5:$N$500,MATCH($F471,'11.1_Outliers-Generation'!$F$5:$F$500,0))&lt;&gt;"N",
INDEX('11.1_Outliers-Generation'!K$5:K$500,MATCH($F471,'11.1_Outliers-Generation'!$F$5:$F$500,0)),""),"")</f>
        <v>2019</v>
      </c>
      <c r="L471" s="13" t="str">
        <f>IFERROR(IF(INDEX('11.1_Outliers-Generation'!$N$5:$N$500,MATCH($F471,'11.1_Outliers-Generation'!$F$5:$F$500,0))&lt;&gt;"N",
INDEX('11.1_Outliers-Generation'!L$5:L$500,MATCH($F471,'11.1_Outliers-Generation'!$F$5:$F$500,0)),""),"")</f>
        <v>MOHURD_005</v>
      </c>
      <c r="M471" s="14" t="str">
        <f>IFERROR(IF(INDEX('11.2_Outliers-Collection_cov'!$N$5:$N$500,MATCH($F471,'11.2_Outliers-Collection_cov'!$F$5:$F$500,0))&lt;&gt;"N",
INDEX('11.2_Outliers-Collection_cov'!J$5:J$500,MATCH($F471,'11.2_Outliers-Collection_cov'!$F$5:$F$500,0)),""),"")</f>
        <v/>
      </c>
      <c r="N471" s="8" t="str">
        <f>IFERROR(IF(INDEX('11.2_Outliers-Collection_cov'!$N$5:$N$500,MATCH($F471,'11.2_Outliers-Collection_cov'!$F$5:$F$500,0))&lt;&gt;"N",
INDEX('11.2_Outliers-Collection_cov'!K$5:K$500,MATCH($F471,'11.2_Outliers-Collection_cov'!$F$5:$F$500,0)),""),"")</f>
        <v/>
      </c>
      <c r="O471" s="13" t="str">
        <f>IFERROR(IF(INDEX('11.2_Outliers-Collection_cov'!$N$5:$N$500,MATCH($F471,'11.2_Outliers-Collection_cov'!$F$5:$F$500,0))&lt;&gt;"N",
INDEX('11.2_Outliers-Collection_cov'!L$5:L$500,MATCH($F471,'11.2_Outliers-Collection_cov'!$F$5:$F$500,0)),""),"")</f>
        <v/>
      </c>
      <c r="P471" s="14" t="str">
        <f>IFERROR(IF(INDEX('11.3_Outliers-Plastic'!$N$5:$N$500,MATCH($F471,'11.3_Outliers-Plastic'!$F$5:$F$500,0))&lt;&gt;"N",
INDEX('11.3_Outliers-Plastic'!J$5:J$500,MATCH($F471,'11.3_Outliers-Plastic'!$F$5:$F$500,0)),""),"")</f>
        <v/>
      </c>
      <c r="Q471" s="8" t="str">
        <f>IFERROR(IF(INDEX('11.3_Outliers-Plastic'!$N$5:$N$500,MATCH($F471,'11.3_Outliers-Plastic'!$F$5:$F$500,0))&lt;&gt;"N",
INDEX('11.3_Outliers-Plastic'!K$5:K$500,MATCH($F471,'11.3_Outliers-Plastic'!$F$5:$F$500,0)),""),"")</f>
        <v/>
      </c>
      <c r="R471" s="14" t="str">
        <f>IFERROR(IF(INDEX('11.3_Outliers-Plastic'!$N$5:$N$500,MATCH($F471,'11.3_Outliers-Plastic'!$F$5:$F$500,0))&lt;&gt;"N",
INDEX('11.3_Outliers-Plastic'!L$5:L$500,MATCH($F471,'11.3_Outliers-Plastic'!$F$5:$F$500,0)),""),"")</f>
        <v/>
      </c>
      <c r="S471" s="5"/>
      <c r="T471" s="5"/>
      <c r="U471" s="5" t="s">
        <v>1569</v>
      </c>
      <c r="V471" s="14" t="str">
        <f>IFERROR(IF(INDEX('11.5_Outliers-Other_recovery'!$N$5:$N$500,MATCH($F471,'11.5_Outliers-Other_recovery'!$F$5:$F$500,0))&lt;&gt;"N",
INDEX('11.5_Outliers-Other_recovery'!J$5:J$500,MATCH($F471,'11.5_Outliers-Other_recovery'!$F$5:$F$500,0)),""),"")</f>
        <v/>
      </c>
      <c r="W471" s="8" t="str">
        <f>IFERROR(IF(INDEX('11.5_Outliers-Other_recovery'!$N$5:$N$500,MATCH($F471,'11.5_Outliers-Other_recovery'!$F$5:$F$500,0))&lt;&gt;"N",
INDEX('11.5_Outliers-Other_recovery'!K$5:K$500,MATCH($F471,'11.5_Outliers-Other_recovery'!$F$5:$F$500,0)),""),"")</f>
        <v/>
      </c>
      <c r="X471" s="14" t="str">
        <f>IFERROR(IF(INDEX('11.5_Outliers-Other_recovery'!$N$5:$N$500,MATCH($F471,'11.5_Outliers-Other_recovery'!$F$5:$F$500,0))&lt;&gt;"N",
INDEX('11.5_Outliers-Other_recovery'!L$5:L$500,MATCH($F471,'11.5_Outliers-Other_recovery'!$F$5:$F$500,0)),""),"")</f>
        <v/>
      </c>
      <c r="Y471" s="14" t="str">
        <f>IFERROR(IF(INDEX('11.4_Outliers-Formal_dry_recy'!$N$5:$N$500,MATCH($F471,'11.4_Outliers-Formal_dry_recy'!$F$5:$F$500,0))&lt;&gt;"N",
INDEX('11.4_Outliers-Formal_dry_recy'!J$5:J$500,MATCH($F471,'11.4_Outliers-Formal_dry_recy'!$F$5:$F$500,0)),""),"")</f>
        <v/>
      </c>
      <c r="Z471" s="8" t="str">
        <f>IFERROR(IF(INDEX('11.4_Outliers-Formal_dry_recy'!$N$5:$N$500,MATCH($F471,'11.4_Outliers-Formal_dry_recy'!$F$5:$F$500,0))&lt;&gt;"N",
INDEX('11.4_Outliers-Formal_dry_recy'!K$5:K$500,MATCH($F471,'11.4_Outliers-Formal_dry_recy'!$F$5:$F$500,0)),""),"")</f>
        <v/>
      </c>
      <c r="AA471" s="14" t="str">
        <f>IFERROR(IF(INDEX('11.4_Outliers-Formal_dry_recy'!$N$5:$N$500,MATCH($F471,'11.4_Outliers-Formal_dry_recy'!$F$5:$F$500,0))&lt;&gt;"N",
INDEX('11.4_Outliers-Formal_dry_recy'!L$5:L$500,MATCH($F471,'11.4_Outliers-Formal_dry_recy'!$F$5:$F$500,0)),""),"")</f>
        <v/>
      </c>
      <c r="AB471" s="14" t="str">
        <f>IFERROR(IF(INDEX('11.6_Outliers-Incineration'!$N$5:$N$500,MATCH($F471,'11.6_Outliers-Incineration'!$F$5:$F$500,0))&lt;&gt;"N",
INDEX('11.6_Outliers-Incineration'!J$5:J$500,MATCH($F471,'11.6_Outliers-Incineration'!$F$5:$F$500,0)),""),"")</f>
        <v/>
      </c>
      <c r="AC471" s="8" t="str">
        <f>IFERROR(IF(INDEX('11.6_Outliers-Incineration'!$N$5:$N$500,MATCH($F471,'11.6_Outliers-Incineration'!$F$5:$F$500,0))&lt;&gt;"N",
INDEX('11.6_Outliers-Incineration'!K$5:K$500,MATCH($F471,'11.6_Outliers-Incineration'!$F$5:$F$500,0)),""),"")</f>
        <v/>
      </c>
      <c r="AD471" s="14" t="str">
        <f>IFERROR(IF(INDEX('11.6_Outliers-Incineration'!$N$5:$N$500,MATCH($F471,'11.6_Outliers-Incineration'!$F$5:$F$500,0))&lt;&gt;"N",
INDEX('11.6_Outliers-Incineration'!L$5:L$500,MATCH($F471,'11.6_Outliers-Incineration'!$F$5:$F$500,0)),""),"")</f>
        <v/>
      </c>
      <c r="AE471" s="14" t="s">
        <v>1569</v>
      </c>
      <c r="AF471" s="8" t="s">
        <v>1569</v>
      </c>
      <c r="AG471" s="14" t="s">
        <v>1569</v>
      </c>
      <c r="AH471" s="5"/>
      <c r="AI471" s="5"/>
      <c r="AJ471" s="5" t="s">
        <v>1569</v>
      </c>
      <c r="AK471" s="5">
        <f t="shared" si="7"/>
        <v>1</v>
      </c>
    </row>
    <row r="472" spans="1:37" x14ac:dyDescent="0.25">
      <c r="A472" s="5" t="s">
        <v>2805</v>
      </c>
      <c r="B472" s="5" t="s">
        <v>1124</v>
      </c>
      <c r="C472" s="5" t="s">
        <v>1123</v>
      </c>
      <c r="D472" s="5" t="s">
        <v>1038</v>
      </c>
      <c r="E472" s="5" t="s">
        <v>2854</v>
      </c>
      <c r="F472" s="5" t="s">
        <v>2900</v>
      </c>
      <c r="G472" s="5">
        <v>3</v>
      </c>
      <c r="H472" s="5">
        <v>2</v>
      </c>
      <c r="I472" s="5" t="s">
        <v>2945</v>
      </c>
      <c r="J472" s="13">
        <f>IFERROR(IF(INDEX('11.1_Outliers-Generation'!$N$5:$N$500,MATCH($F472,'11.1_Outliers-Generation'!$F$5:$F$500,0))&lt;&gt;"N",
INDEX('11.1_Outliers-Generation'!J$5:J$500,MATCH($F472,'11.1_Outliers-Generation'!$F$5:$F$500,0)),""),"")</f>
        <v>0.60063528255041376</v>
      </c>
      <c r="K472" s="8">
        <f>IFERROR(IF(INDEX('11.1_Outliers-Generation'!$N$5:$N$500,MATCH($F472,'11.1_Outliers-Generation'!$F$5:$F$500,0))&lt;&gt;"N",
INDEX('11.1_Outliers-Generation'!K$5:K$500,MATCH($F472,'11.1_Outliers-Generation'!$F$5:$F$500,0)),""),"")</f>
        <v>2019</v>
      </c>
      <c r="L472" s="13" t="str">
        <f>IFERROR(IF(INDEX('11.1_Outliers-Generation'!$N$5:$N$500,MATCH($F472,'11.1_Outliers-Generation'!$F$5:$F$500,0))&lt;&gt;"N",
INDEX('11.1_Outliers-Generation'!L$5:L$500,MATCH($F472,'11.1_Outliers-Generation'!$F$5:$F$500,0)),""),"")</f>
        <v>MOHURD_006</v>
      </c>
      <c r="M472" s="14" t="str">
        <f>IFERROR(IF(INDEX('11.2_Outliers-Collection_cov'!$N$5:$N$500,MATCH($F472,'11.2_Outliers-Collection_cov'!$F$5:$F$500,0))&lt;&gt;"N",
INDEX('11.2_Outliers-Collection_cov'!J$5:J$500,MATCH($F472,'11.2_Outliers-Collection_cov'!$F$5:$F$500,0)),""),"")</f>
        <v/>
      </c>
      <c r="N472" s="8" t="str">
        <f>IFERROR(IF(INDEX('11.2_Outliers-Collection_cov'!$N$5:$N$500,MATCH($F472,'11.2_Outliers-Collection_cov'!$F$5:$F$500,0))&lt;&gt;"N",
INDEX('11.2_Outliers-Collection_cov'!K$5:K$500,MATCH($F472,'11.2_Outliers-Collection_cov'!$F$5:$F$500,0)),""),"")</f>
        <v/>
      </c>
      <c r="O472" s="13" t="str">
        <f>IFERROR(IF(INDEX('11.2_Outliers-Collection_cov'!$N$5:$N$500,MATCH($F472,'11.2_Outliers-Collection_cov'!$F$5:$F$500,0))&lt;&gt;"N",
INDEX('11.2_Outliers-Collection_cov'!L$5:L$500,MATCH($F472,'11.2_Outliers-Collection_cov'!$F$5:$F$500,0)),""),"")</f>
        <v/>
      </c>
      <c r="P472" s="14" t="str">
        <f>IFERROR(IF(INDEX('11.3_Outliers-Plastic'!$N$5:$N$500,MATCH($F472,'11.3_Outliers-Plastic'!$F$5:$F$500,0))&lt;&gt;"N",
INDEX('11.3_Outliers-Plastic'!J$5:J$500,MATCH($F472,'11.3_Outliers-Plastic'!$F$5:$F$500,0)),""),"")</f>
        <v/>
      </c>
      <c r="Q472" s="8" t="str">
        <f>IFERROR(IF(INDEX('11.3_Outliers-Plastic'!$N$5:$N$500,MATCH($F472,'11.3_Outliers-Plastic'!$F$5:$F$500,0))&lt;&gt;"N",
INDEX('11.3_Outliers-Plastic'!K$5:K$500,MATCH($F472,'11.3_Outliers-Plastic'!$F$5:$F$500,0)),""),"")</f>
        <v/>
      </c>
      <c r="R472" s="14" t="str">
        <f>IFERROR(IF(INDEX('11.3_Outliers-Plastic'!$N$5:$N$500,MATCH($F472,'11.3_Outliers-Plastic'!$F$5:$F$500,0))&lt;&gt;"N",
INDEX('11.3_Outliers-Plastic'!L$5:L$500,MATCH($F472,'11.3_Outliers-Plastic'!$F$5:$F$500,0)),""),"")</f>
        <v/>
      </c>
      <c r="S472" s="5"/>
      <c r="T472" s="5"/>
      <c r="U472" s="5" t="s">
        <v>1569</v>
      </c>
      <c r="V472" s="14" t="str">
        <f>IFERROR(IF(INDEX('11.5_Outliers-Other_recovery'!$N$5:$N$500,MATCH($F472,'11.5_Outliers-Other_recovery'!$F$5:$F$500,0))&lt;&gt;"N",
INDEX('11.5_Outliers-Other_recovery'!J$5:J$500,MATCH($F472,'11.5_Outliers-Other_recovery'!$F$5:$F$500,0)),""),"")</f>
        <v/>
      </c>
      <c r="W472" s="8" t="str">
        <f>IFERROR(IF(INDEX('11.5_Outliers-Other_recovery'!$N$5:$N$500,MATCH($F472,'11.5_Outliers-Other_recovery'!$F$5:$F$500,0))&lt;&gt;"N",
INDEX('11.5_Outliers-Other_recovery'!K$5:K$500,MATCH($F472,'11.5_Outliers-Other_recovery'!$F$5:$F$500,0)),""),"")</f>
        <v/>
      </c>
      <c r="X472" s="14" t="str">
        <f>IFERROR(IF(INDEX('11.5_Outliers-Other_recovery'!$N$5:$N$500,MATCH($F472,'11.5_Outliers-Other_recovery'!$F$5:$F$500,0))&lt;&gt;"N",
INDEX('11.5_Outliers-Other_recovery'!L$5:L$500,MATCH($F472,'11.5_Outliers-Other_recovery'!$F$5:$F$500,0)),""),"")</f>
        <v/>
      </c>
      <c r="Y472" s="14" t="str">
        <f>IFERROR(IF(INDEX('11.4_Outliers-Formal_dry_recy'!$N$5:$N$500,MATCH($F472,'11.4_Outliers-Formal_dry_recy'!$F$5:$F$500,0))&lt;&gt;"N",
INDEX('11.4_Outliers-Formal_dry_recy'!J$5:J$500,MATCH($F472,'11.4_Outliers-Formal_dry_recy'!$F$5:$F$500,0)),""),"")</f>
        <v/>
      </c>
      <c r="Z472" s="8" t="str">
        <f>IFERROR(IF(INDEX('11.4_Outliers-Formal_dry_recy'!$N$5:$N$500,MATCH($F472,'11.4_Outliers-Formal_dry_recy'!$F$5:$F$500,0))&lt;&gt;"N",
INDEX('11.4_Outliers-Formal_dry_recy'!K$5:K$500,MATCH($F472,'11.4_Outliers-Formal_dry_recy'!$F$5:$F$500,0)),""),"")</f>
        <v/>
      </c>
      <c r="AA472" s="14" t="str">
        <f>IFERROR(IF(INDEX('11.4_Outliers-Formal_dry_recy'!$N$5:$N$500,MATCH($F472,'11.4_Outliers-Formal_dry_recy'!$F$5:$F$500,0))&lt;&gt;"N",
INDEX('11.4_Outliers-Formal_dry_recy'!L$5:L$500,MATCH($F472,'11.4_Outliers-Formal_dry_recy'!$F$5:$F$500,0)),""),"")</f>
        <v/>
      </c>
      <c r="AB472" s="14" t="str">
        <f>IFERROR(IF(INDEX('11.6_Outliers-Incineration'!$N$5:$N$500,MATCH($F472,'11.6_Outliers-Incineration'!$F$5:$F$500,0))&lt;&gt;"N",
INDEX('11.6_Outliers-Incineration'!J$5:J$500,MATCH($F472,'11.6_Outliers-Incineration'!$F$5:$F$500,0)),""),"")</f>
        <v/>
      </c>
      <c r="AC472" s="8" t="str">
        <f>IFERROR(IF(INDEX('11.6_Outliers-Incineration'!$N$5:$N$500,MATCH($F472,'11.6_Outliers-Incineration'!$F$5:$F$500,0))&lt;&gt;"N",
INDEX('11.6_Outliers-Incineration'!K$5:K$500,MATCH($F472,'11.6_Outliers-Incineration'!$F$5:$F$500,0)),""),"")</f>
        <v/>
      </c>
      <c r="AD472" s="14" t="str">
        <f>IFERROR(IF(INDEX('11.6_Outliers-Incineration'!$N$5:$N$500,MATCH($F472,'11.6_Outliers-Incineration'!$F$5:$F$500,0))&lt;&gt;"N",
INDEX('11.6_Outliers-Incineration'!L$5:L$500,MATCH($F472,'11.6_Outliers-Incineration'!$F$5:$F$500,0)),""),"")</f>
        <v/>
      </c>
      <c r="AE472" s="14" t="s">
        <v>1569</v>
      </c>
      <c r="AF472" s="8" t="s">
        <v>1569</v>
      </c>
      <c r="AG472" s="14" t="s">
        <v>1569</v>
      </c>
      <c r="AH472" s="5"/>
      <c r="AI472" s="5"/>
      <c r="AJ472" s="5" t="s">
        <v>1569</v>
      </c>
      <c r="AK472" s="5">
        <f t="shared" si="7"/>
        <v>1</v>
      </c>
    </row>
    <row r="473" spans="1:37" x14ac:dyDescent="0.25">
      <c r="A473" s="5" t="s">
        <v>2806</v>
      </c>
      <c r="B473" s="5" t="s">
        <v>1124</v>
      </c>
      <c r="C473" s="5" t="s">
        <v>1123</v>
      </c>
      <c r="D473" s="5" t="s">
        <v>1038</v>
      </c>
      <c r="E473" s="5" t="s">
        <v>2855</v>
      </c>
      <c r="F473" s="5" t="s">
        <v>2901</v>
      </c>
      <c r="G473" s="5">
        <v>3</v>
      </c>
      <c r="H473" s="5">
        <v>2</v>
      </c>
      <c r="I473" s="5" t="s">
        <v>2946</v>
      </c>
      <c r="J473" s="13">
        <f>IFERROR(IF(INDEX('11.1_Outliers-Generation'!$N$5:$N$500,MATCH($F473,'11.1_Outliers-Generation'!$F$5:$F$500,0))&lt;&gt;"N",
INDEX('11.1_Outliers-Generation'!J$5:J$500,MATCH($F473,'11.1_Outliers-Generation'!$F$5:$F$500,0)),""),"")</f>
        <v>0.43984901944734467</v>
      </c>
      <c r="K473" s="8">
        <f>IFERROR(IF(INDEX('11.1_Outliers-Generation'!$N$5:$N$500,MATCH($F473,'11.1_Outliers-Generation'!$F$5:$F$500,0))&lt;&gt;"N",
INDEX('11.1_Outliers-Generation'!K$5:K$500,MATCH($F473,'11.1_Outliers-Generation'!$F$5:$F$500,0)),""),"")</f>
        <v>2019</v>
      </c>
      <c r="L473" s="13" t="str">
        <f>IFERROR(IF(INDEX('11.1_Outliers-Generation'!$N$5:$N$500,MATCH($F473,'11.1_Outliers-Generation'!$F$5:$F$500,0))&lt;&gt;"N",
INDEX('11.1_Outliers-Generation'!L$5:L$500,MATCH($F473,'11.1_Outliers-Generation'!$F$5:$F$500,0)),""),"")</f>
        <v>MOHURD_007</v>
      </c>
      <c r="M473" s="14" t="str">
        <f>IFERROR(IF(INDEX('11.2_Outliers-Collection_cov'!$N$5:$N$500,MATCH($F473,'11.2_Outliers-Collection_cov'!$F$5:$F$500,0))&lt;&gt;"N",
INDEX('11.2_Outliers-Collection_cov'!J$5:J$500,MATCH($F473,'11.2_Outliers-Collection_cov'!$F$5:$F$500,0)),""),"")</f>
        <v/>
      </c>
      <c r="N473" s="8" t="str">
        <f>IFERROR(IF(INDEX('11.2_Outliers-Collection_cov'!$N$5:$N$500,MATCH($F473,'11.2_Outliers-Collection_cov'!$F$5:$F$500,0))&lt;&gt;"N",
INDEX('11.2_Outliers-Collection_cov'!K$5:K$500,MATCH($F473,'11.2_Outliers-Collection_cov'!$F$5:$F$500,0)),""),"")</f>
        <v/>
      </c>
      <c r="O473" s="13" t="str">
        <f>IFERROR(IF(INDEX('11.2_Outliers-Collection_cov'!$N$5:$N$500,MATCH($F473,'11.2_Outliers-Collection_cov'!$F$5:$F$500,0))&lt;&gt;"N",
INDEX('11.2_Outliers-Collection_cov'!L$5:L$500,MATCH($F473,'11.2_Outliers-Collection_cov'!$F$5:$F$500,0)),""),"")</f>
        <v/>
      </c>
      <c r="P473" s="14" t="str">
        <f>IFERROR(IF(INDEX('11.3_Outliers-Plastic'!$N$5:$N$500,MATCH($F473,'11.3_Outliers-Plastic'!$F$5:$F$500,0))&lt;&gt;"N",
INDEX('11.3_Outliers-Plastic'!J$5:J$500,MATCH($F473,'11.3_Outliers-Plastic'!$F$5:$F$500,0)),""),"")</f>
        <v/>
      </c>
      <c r="Q473" s="8" t="str">
        <f>IFERROR(IF(INDEX('11.3_Outliers-Plastic'!$N$5:$N$500,MATCH($F473,'11.3_Outliers-Plastic'!$F$5:$F$500,0))&lt;&gt;"N",
INDEX('11.3_Outliers-Plastic'!K$5:K$500,MATCH($F473,'11.3_Outliers-Plastic'!$F$5:$F$500,0)),""),"")</f>
        <v/>
      </c>
      <c r="R473" s="14" t="str">
        <f>IFERROR(IF(INDEX('11.3_Outliers-Plastic'!$N$5:$N$500,MATCH($F473,'11.3_Outliers-Plastic'!$F$5:$F$500,0))&lt;&gt;"N",
INDEX('11.3_Outliers-Plastic'!L$5:L$500,MATCH($F473,'11.3_Outliers-Plastic'!$F$5:$F$500,0)),""),"")</f>
        <v/>
      </c>
      <c r="S473" s="5"/>
      <c r="T473" s="5"/>
      <c r="U473" s="5" t="s">
        <v>1569</v>
      </c>
      <c r="V473" s="14" t="str">
        <f>IFERROR(IF(INDEX('11.5_Outliers-Other_recovery'!$N$5:$N$500,MATCH($F473,'11.5_Outliers-Other_recovery'!$F$5:$F$500,0))&lt;&gt;"N",
INDEX('11.5_Outliers-Other_recovery'!J$5:J$500,MATCH($F473,'11.5_Outliers-Other_recovery'!$F$5:$F$500,0)),""),"")</f>
        <v/>
      </c>
      <c r="W473" s="8" t="str">
        <f>IFERROR(IF(INDEX('11.5_Outliers-Other_recovery'!$N$5:$N$500,MATCH($F473,'11.5_Outliers-Other_recovery'!$F$5:$F$500,0))&lt;&gt;"N",
INDEX('11.5_Outliers-Other_recovery'!K$5:K$500,MATCH($F473,'11.5_Outliers-Other_recovery'!$F$5:$F$500,0)),""),"")</f>
        <v/>
      </c>
      <c r="X473" s="14" t="str">
        <f>IFERROR(IF(INDEX('11.5_Outliers-Other_recovery'!$N$5:$N$500,MATCH($F473,'11.5_Outliers-Other_recovery'!$F$5:$F$500,0))&lt;&gt;"N",
INDEX('11.5_Outliers-Other_recovery'!L$5:L$500,MATCH($F473,'11.5_Outliers-Other_recovery'!$F$5:$F$500,0)),""),"")</f>
        <v/>
      </c>
      <c r="Y473" s="14" t="str">
        <f>IFERROR(IF(INDEX('11.4_Outliers-Formal_dry_recy'!$N$5:$N$500,MATCH($F473,'11.4_Outliers-Formal_dry_recy'!$F$5:$F$500,0))&lt;&gt;"N",
INDEX('11.4_Outliers-Formal_dry_recy'!J$5:J$500,MATCH($F473,'11.4_Outliers-Formal_dry_recy'!$F$5:$F$500,0)),""),"")</f>
        <v/>
      </c>
      <c r="Z473" s="8" t="str">
        <f>IFERROR(IF(INDEX('11.4_Outliers-Formal_dry_recy'!$N$5:$N$500,MATCH($F473,'11.4_Outliers-Formal_dry_recy'!$F$5:$F$500,0))&lt;&gt;"N",
INDEX('11.4_Outliers-Formal_dry_recy'!K$5:K$500,MATCH($F473,'11.4_Outliers-Formal_dry_recy'!$F$5:$F$500,0)),""),"")</f>
        <v/>
      </c>
      <c r="AA473" s="14" t="str">
        <f>IFERROR(IF(INDEX('11.4_Outliers-Formal_dry_recy'!$N$5:$N$500,MATCH($F473,'11.4_Outliers-Formal_dry_recy'!$F$5:$F$500,0))&lt;&gt;"N",
INDEX('11.4_Outliers-Formal_dry_recy'!L$5:L$500,MATCH($F473,'11.4_Outliers-Formal_dry_recy'!$F$5:$F$500,0)),""),"")</f>
        <v/>
      </c>
      <c r="AB473" s="14" t="str">
        <f>IFERROR(IF(INDEX('11.6_Outliers-Incineration'!$N$5:$N$500,MATCH($F473,'11.6_Outliers-Incineration'!$F$5:$F$500,0))&lt;&gt;"N",
INDEX('11.6_Outliers-Incineration'!J$5:J$500,MATCH($F473,'11.6_Outliers-Incineration'!$F$5:$F$500,0)),""),"")</f>
        <v/>
      </c>
      <c r="AC473" s="8" t="str">
        <f>IFERROR(IF(INDEX('11.6_Outliers-Incineration'!$N$5:$N$500,MATCH($F473,'11.6_Outliers-Incineration'!$F$5:$F$500,0))&lt;&gt;"N",
INDEX('11.6_Outliers-Incineration'!K$5:K$500,MATCH($F473,'11.6_Outliers-Incineration'!$F$5:$F$500,0)),""),"")</f>
        <v/>
      </c>
      <c r="AD473" s="14" t="str">
        <f>IFERROR(IF(INDEX('11.6_Outliers-Incineration'!$N$5:$N$500,MATCH($F473,'11.6_Outliers-Incineration'!$F$5:$F$500,0))&lt;&gt;"N",
INDEX('11.6_Outliers-Incineration'!L$5:L$500,MATCH($F473,'11.6_Outliers-Incineration'!$F$5:$F$500,0)),""),"")</f>
        <v/>
      </c>
      <c r="AE473" s="14" t="s">
        <v>1569</v>
      </c>
      <c r="AF473" s="8" t="s">
        <v>1569</v>
      </c>
      <c r="AG473" s="14" t="s">
        <v>1569</v>
      </c>
      <c r="AH473" s="5"/>
      <c r="AI473" s="5"/>
      <c r="AJ473" s="5" t="s">
        <v>1569</v>
      </c>
      <c r="AK473" s="5">
        <f t="shared" si="7"/>
        <v>1</v>
      </c>
    </row>
    <row r="474" spans="1:37" x14ac:dyDescent="0.25">
      <c r="A474" s="5" t="s">
        <v>2807</v>
      </c>
      <c r="B474" s="5" t="s">
        <v>1124</v>
      </c>
      <c r="C474" s="5" t="s">
        <v>1123</v>
      </c>
      <c r="D474" s="5" t="s">
        <v>1038</v>
      </c>
      <c r="E474" s="5" t="s">
        <v>2856</v>
      </c>
      <c r="F474" s="5" t="s">
        <v>2902</v>
      </c>
      <c r="G474" s="5">
        <v>3</v>
      </c>
      <c r="H474" s="5">
        <v>2</v>
      </c>
      <c r="I474" s="5" t="s">
        <v>2947</v>
      </c>
      <c r="J474" s="13">
        <f>IFERROR(IF(INDEX('11.1_Outliers-Generation'!$N$5:$N$500,MATCH($F474,'11.1_Outliers-Generation'!$F$5:$F$500,0))&lt;&gt;"N",
INDEX('11.1_Outliers-Generation'!J$5:J$500,MATCH($F474,'11.1_Outliers-Generation'!$F$5:$F$500,0)),""),"")</f>
        <v>0.37628806817621596</v>
      </c>
      <c r="K474" s="8">
        <f>IFERROR(IF(INDEX('11.1_Outliers-Generation'!$N$5:$N$500,MATCH($F474,'11.1_Outliers-Generation'!$F$5:$F$500,0))&lt;&gt;"N",
INDEX('11.1_Outliers-Generation'!K$5:K$500,MATCH($F474,'11.1_Outliers-Generation'!$F$5:$F$500,0)),""),"")</f>
        <v>2019</v>
      </c>
      <c r="L474" s="13" t="str">
        <f>IFERROR(IF(INDEX('11.1_Outliers-Generation'!$N$5:$N$500,MATCH($F474,'11.1_Outliers-Generation'!$F$5:$F$500,0))&lt;&gt;"N",
INDEX('11.1_Outliers-Generation'!L$5:L$500,MATCH($F474,'11.1_Outliers-Generation'!$F$5:$F$500,0)),""),"")</f>
        <v>MOHURD_008</v>
      </c>
      <c r="M474" s="14" t="str">
        <f>IFERROR(IF(INDEX('11.2_Outliers-Collection_cov'!$N$5:$N$500,MATCH($F474,'11.2_Outliers-Collection_cov'!$F$5:$F$500,0))&lt;&gt;"N",
INDEX('11.2_Outliers-Collection_cov'!J$5:J$500,MATCH($F474,'11.2_Outliers-Collection_cov'!$F$5:$F$500,0)),""),"")</f>
        <v/>
      </c>
      <c r="N474" s="8" t="str">
        <f>IFERROR(IF(INDEX('11.2_Outliers-Collection_cov'!$N$5:$N$500,MATCH($F474,'11.2_Outliers-Collection_cov'!$F$5:$F$500,0))&lt;&gt;"N",
INDEX('11.2_Outliers-Collection_cov'!K$5:K$500,MATCH($F474,'11.2_Outliers-Collection_cov'!$F$5:$F$500,0)),""),"")</f>
        <v/>
      </c>
      <c r="O474" s="13" t="str">
        <f>IFERROR(IF(INDEX('11.2_Outliers-Collection_cov'!$N$5:$N$500,MATCH($F474,'11.2_Outliers-Collection_cov'!$F$5:$F$500,0))&lt;&gt;"N",
INDEX('11.2_Outliers-Collection_cov'!L$5:L$500,MATCH($F474,'11.2_Outliers-Collection_cov'!$F$5:$F$500,0)),""),"")</f>
        <v/>
      </c>
      <c r="P474" s="14" t="str">
        <f>IFERROR(IF(INDEX('11.3_Outliers-Plastic'!$N$5:$N$500,MATCH($F474,'11.3_Outliers-Plastic'!$F$5:$F$500,0))&lt;&gt;"N",
INDEX('11.3_Outliers-Plastic'!J$5:J$500,MATCH($F474,'11.3_Outliers-Plastic'!$F$5:$F$500,0)),""),"")</f>
        <v/>
      </c>
      <c r="Q474" s="8" t="str">
        <f>IFERROR(IF(INDEX('11.3_Outliers-Plastic'!$N$5:$N$500,MATCH($F474,'11.3_Outliers-Plastic'!$F$5:$F$500,0))&lt;&gt;"N",
INDEX('11.3_Outliers-Plastic'!K$5:K$500,MATCH($F474,'11.3_Outliers-Plastic'!$F$5:$F$500,0)),""),"")</f>
        <v/>
      </c>
      <c r="R474" s="14" t="str">
        <f>IFERROR(IF(INDEX('11.3_Outliers-Plastic'!$N$5:$N$500,MATCH($F474,'11.3_Outliers-Plastic'!$F$5:$F$500,0))&lt;&gt;"N",
INDEX('11.3_Outliers-Plastic'!L$5:L$500,MATCH($F474,'11.3_Outliers-Plastic'!$F$5:$F$500,0)),""),"")</f>
        <v/>
      </c>
      <c r="S474" s="5"/>
      <c r="T474" s="5"/>
      <c r="U474" s="5" t="s">
        <v>1569</v>
      </c>
      <c r="V474" s="14" t="str">
        <f>IFERROR(IF(INDEX('11.5_Outliers-Other_recovery'!$N$5:$N$500,MATCH($F474,'11.5_Outliers-Other_recovery'!$F$5:$F$500,0))&lt;&gt;"N",
INDEX('11.5_Outliers-Other_recovery'!J$5:J$500,MATCH($F474,'11.5_Outliers-Other_recovery'!$F$5:$F$500,0)),""),"")</f>
        <v/>
      </c>
      <c r="W474" s="8" t="str">
        <f>IFERROR(IF(INDEX('11.5_Outliers-Other_recovery'!$N$5:$N$500,MATCH($F474,'11.5_Outliers-Other_recovery'!$F$5:$F$500,0))&lt;&gt;"N",
INDEX('11.5_Outliers-Other_recovery'!K$5:K$500,MATCH($F474,'11.5_Outliers-Other_recovery'!$F$5:$F$500,0)),""),"")</f>
        <v/>
      </c>
      <c r="X474" s="14" t="str">
        <f>IFERROR(IF(INDEX('11.5_Outliers-Other_recovery'!$N$5:$N$500,MATCH($F474,'11.5_Outliers-Other_recovery'!$F$5:$F$500,0))&lt;&gt;"N",
INDEX('11.5_Outliers-Other_recovery'!L$5:L$500,MATCH($F474,'11.5_Outliers-Other_recovery'!$F$5:$F$500,0)),""),"")</f>
        <v/>
      </c>
      <c r="Y474" s="14" t="str">
        <f>IFERROR(IF(INDEX('11.4_Outliers-Formal_dry_recy'!$N$5:$N$500,MATCH($F474,'11.4_Outliers-Formal_dry_recy'!$F$5:$F$500,0))&lt;&gt;"N",
INDEX('11.4_Outliers-Formal_dry_recy'!J$5:J$500,MATCH($F474,'11.4_Outliers-Formal_dry_recy'!$F$5:$F$500,0)),""),"")</f>
        <v/>
      </c>
      <c r="Z474" s="8" t="str">
        <f>IFERROR(IF(INDEX('11.4_Outliers-Formal_dry_recy'!$N$5:$N$500,MATCH($F474,'11.4_Outliers-Formal_dry_recy'!$F$5:$F$500,0))&lt;&gt;"N",
INDEX('11.4_Outliers-Formal_dry_recy'!K$5:K$500,MATCH($F474,'11.4_Outliers-Formal_dry_recy'!$F$5:$F$500,0)),""),"")</f>
        <v/>
      </c>
      <c r="AA474" s="14" t="str">
        <f>IFERROR(IF(INDEX('11.4_Outliers-Formal_dry_recy'!$N$5:$N$500,MATCH($F474,'11.4_Outliers-Formal_dry_recy'!$F$5:$F$500,0))&lt;&gt;"N",
INDEX('11.4_Outliers-Formal_dry_recy'!L$5:L$500,MATCH($F474,'11.4_Outliers-Formal_dry_recy'!$F$5:$F$500,0)),""),"")</f>
        <v/>
      </c>
      <c r="AB474" s="14" t="str">
        <f>IFERROR(IF(INDEX('11.6_Outliers-Incineration'!$N$5:$N$500,MATCH($F474,'11.6_Outliers-Incineration'!$F$5:$F$500,0))&lt;&gt;"N",
INDEX('11.6_Outliers-Incineration'!J$5:J$500,MATCH($F474,'11.6_Outliers-Incineration'!$F$5:$F$500,0)),""),"")</f>
        <v/>
      </c>
      <c r="AC474" s="8" t="str">
        <f>IFERROR(IF(INDEX('11.6_Outliers-Incineration'!$N$5:$N$500,MATCH($F474,'11.6_Outliers-Incineration'!$F$5:$F$500,0))&lt;&gt;"N",
INDEX('11.6_Outliers-Incineration'!K$5:K$500,MATCH($F474,'11.6_Outliers-Incineration'!$F$5:$F$500,0)),""),"")</f>
        <v/>
      </c>
      <c r="AD474" s="14" t="str">
        <f>IFERROR(IF(INDEX('11.6_Outliers-Incineration'!$N$5:$N$500,MATCH($F474,'11.6_Outliers-Incineration'!$F$5:$F$500,0))&lt;&gt;"N",
INDEX('11.6_Outliers-Incineration'!L$5:L$500,MATCH($F474,'11.6_Outliers-Incineration'!$F$5:$F$500,0)),""),"")</f>
        <v/>
      </c>
      <c r="AE474" s="14" t="s">
        <v>1569</v>
      </c>
      <c r="AF474" s="8" t="s">
        <v>1569</v>
      </c>
      <c r="AG474" s="14" t="s">
        <v>1569</v>
      </c>
      <c r="AH474" s="5"/>
      <c r="AI474" s="5"/>
      <c r="AJ474" s="5" t="s">
        <v>1569</v>
      </c>
      <c r="AK474" s="5">
        <f t="shared" si="7"/>
        <v>1</v>
      </c>
    </row>
    <row r="475" spans="1:37" x14ac:dyDescent="0.25">
      <c r="A475" s="5" t="s">
        <v>2808</v>
      </c>
      <c r="B475" s="5" t="s">
        <v>1124</v>
      </c>
      <c r="C475" s="5" t="s">
        <v>1123</v>
      </c>
      <c r="D475" s="5" t="s">
        <v>1038</v>
      </c>
      <c r="E475" s="5" t="s">
        <v>2857</v>
      </c>
      <c r="F475" s="5" t="s">
        <v>2903</v>
      </c>
      <c r="G475" s="5">
        <v>3</v>
      </c>
      <c r="H475" s="5">
        <v>1</v>
      </c>
      <c r="I475" s="5" t="s">
        <v>2948</v>
      </c>
      <c r="J475" s="13">
        <f>IFERROR(IF(INDEX('11.1_Outliers-Generation'!$N$5:$N$500,MATCH($F475,'11.1_Outliers-Generation'!$F$5:$F$500,0))&lt;&gt;"N",
INDEX('11.1_Outliers-Generation'!J$5:J$500,MATCH($F475,'11.1_Outliers-Generation'!$F$5:$F$500,0)),""),"")</f>
        <v>0.4556123738412885</v>
      </c>
      <c r="K475" s="8">
        <f>IFERROR(IF(INDEX('11.1_Outliers-Generation'!$N$5:$N$500,MATCH($F475,'11.1_Outliers-Generation'!$F$5:$F$500,0))&lt;&gt;"N",
INDEX('11.1_Outliers-Generation'!K$5:K$500,MATCH($F475,'11.1_Outliers-Generation'!$F$5:$F$500,0)),""),"")</f>
        <v>2019</v>
      </c>
      <c r="L475" s="13" t="str">
        <f>IFERROR(IF(INDEX('11.1_Outliers-Generation'!$N$5:$N$500,MATCH($F475,'11.1_Outliers-Generation'!$F$5:$F$500,0))&lt;&gt;"N",
INDEX('11.1_Outliers-Generation'!L$5:L$500,MATCH($F475,'11.1_Outliers-Generation'!$F$5:$F$500,0)),""),"")</f>
        <v>MOHURD_009</v>
      </c>
      <c r="M475" s="14" t="str">
        <f>IFERROR(IF(INDEX('11.2_Outliers-Collection_cov'!$N$5:$N$500,MATCH($F475,'11.2_Outliers-Collection_cov'!$F$5:$F$500,0))&lt;&gt;"N",
INDEX('11.2_Outliers-Collection_cov'!J$5:J$500,MATCH($F475,'11.2_Outliers-Collection_cov'!$F$5:$F$500,0)),""),"")</f>
        <v/>
      </c>
      <c r="N475" s="8" t="str">
        <f>IFERROR(IF(INDEX('11.2_Outliers-Collection_cov'!$N$5:$N$500,MATCH($F475,'11.2_Outliers-Collection_cov'!$F$5:$F$500,0))&lt;&gt;"N",
INDEX('11.2_Outliers-Collection_cov'!K$5:K$500,MATCH($F475,'11.2_Outliers-Collection_cov'!$F$5:$F$500,0)),""),"")</f>
        <v/>
      </c>
      <c r="O475" s="13" t="str">
        <f>IFERROR(IF(INDEX('11.2_Outliers-Collection_cov'!$N$5:$N$500,MATCH($F475,'11.2_Outliers-Collection_cov'!$F$5:$F$500,0))&lt;&gt;"N",
INDEX('11.2_Outliers-Collection_cov'!L$5:L$500,MATCH($F475,'11.2_Outliers-Collection_cov'!$F$5:$F$500,0)),""),"")</f>
        <v/>
      </c>
      <c r="P475" s="14" t="str">
        <f>IFERROR(IF(INDEX('11.3_Outliers-Plastic'!$N$5:$N$500,MATCH($F475,'11.3_Outliers-Plastic'!$F$5:$F$500,0))&lt;&gt;"N",
INDEX('11.3_Outliers-Plastic'!J$5:J$500,MATCH($F475,'11.3_Outliers-Plastic'!$F$5:$F$500,0)),""),"")</f>
        <v/>
      </c>
      <c r="Q475" s="8" t="str">
        <f>IFERROR(IF(INDEX('11.3_Outliers-Plastic'!$N$5:$N$500,MATCH($F475,'11.3_Outliers-Plastic'!$F$5:$F$500,0))&lt;&gt;"N",
INDEX('11.3_Outliers-Plastic'!K$5:K$500,MATCH($F475,'11.3_Outliers-Plastic'!$F$5:$F$500,0)),""),"")</f>
        <v/>
      </c>
      <c r="R475" s="14" t="str">
        <f>IFERROR(IF(INDEX('11.3_Outliers-Plastic'!$N$5:$N$500,MATCH($F475,'11.3_Outliers-Plastic'!$F$5:$F$500,0))&lt;&gt;"N",
INDEX('11.3_Outliers-Plastic'!L$5:L$500,MATCH($F475,'11.3_Outliers-Plastic'!$F$5:$F$500,0)),""),"")</f>
        <v/>
      </c>
      <c r="S475" s="5"/>
      <c r="T475" s="5"/>
      <c r="U475" s="5" t="s">
        <v>1569</v>
      </c>
      <c r="V475" s="14" t="str">
        <f>IFERROR(IF(INDEX('11.5_Outliers-Other_recovery'!$N$5:$N$500,MATCH($F475,'11.5_Outliers-Other_recovery'!$F$5:$F$500,0))&lt;&gt;"N",
INDEX('11.5_Outliers-Other_recovery'!J$5:J$500,MATCH($F475,'11.5_Outliers-Other_recovery'!$F$5:$F$500,0)),""),"")</f>
        <v/>
      </c>
      <c r="W475" s="8" t="str">
        <f>IFERROR(IF(INDEX('11.5_Outliers-Other_recovery'!$N$5:$N$500,MATCH($F475,'11.5_Outliers-Other_recovery'!$F$5:$F$500,0))&lt;&gt;"N",
INDEX('11.5_Outliers-Other_recovery'!K$5:K$500,MATCH($F475,'11.5_Outliers-Other_recovery'!$F$5:$F$500,0)),""),"")</f>
        <v/>
      </c>
      <c r="X475" s="14" t="str">
        <f>IFERROR(IF(INDEX('11.5_Outliers-Other_recovery'!$N$5:$N$500,MATCH($F475,'11.5_Outliers-Other_recovery'!$F$5:$F$500,0))&lt;&gt;"N",
INDEX('11.5_Outliers-Other_recovery'!L$5:L$500,MATCH($F475,'11.5_Outliers-Other_recovery'!$F$5:$F$500,0)),""),"")</f>
        <v/>
      </c>
      <c r="Y475" s="14" t="str">
        <f>IFERROR(IF(INDEX('11.4_Outliers-Formal_dry_recy'!$N$5:$N$500,MATCH($F475,'11.4_Outliers-Formal_dry_recy'!$F$5:$F$500,0))&lt;&gt;"N",
INDEX('11.4_Outliers-Formal_dry_recy'!J$5:J$500,MATCH($F475,'11.4_Outliers-Formal_dry_recy'!$F$5:$F$500,0)),""),"")</f>
        <v/>
      </c>
      <c r="Z475" s="8" t="str">
        <f>IFERROR(IF(INDEX('11.4_Outliers-Formal_dry_recy'!$N$5:$N$500,MATCH($F475,'11.4_Outliers-Formal_dry_recy'!$F$5:$F$500,0))&lt;&gt;"N",
INDEX('11.4_Outliers-Formal_dry_recy'!K$5:K$500,MATCH($F475,'11.4_Outliers-Formal_dry_recy'!$F$5:$F$500,0)),""),"")</f>
        <v/>
      </c>
      <c r="AA475" s="14" t="str">
        <f>IFERROR(IF(INDEX('11.4_Outliers-Formal_dry_recy'!$N$5:$N$500,MATCH($F475,'11.4_Outliers-Formal_dry_recy'!$F$5:$F$500,0))&lt;&gt;"N",
INDEX('11.4_Outliers-Formal_dry_recy'!L$5:L$500,MATCH($F475,'11.4_Outliers-Formal_dry_recy'!$F$5:$F$500,0)),""),"")</f>
        <v/>
      </c>
      <c r="AB475" s="14" t="str">
        <f>IFERROR(IF(INDEX('11.6_Outliers-Incineration'!$N$5:$N$500,MATCH($F475,'11.6_Outliers-Incineration'!$F$5:$F$500,0))&lt;&gt;"N",
INDEX('11.6_Outliers-Incineration'!J$5:J$500,MATCH($F475,'11.6_Outliers-Incineration'!$F$5:$F$500,0)),""),"")</f>
        <v/>
      </c>
      <c r="AC475" s="8" t="str">
        <f>IFERROR(IF(INDEX('11.6_Outliers-Incineration'!$N$5:$N$500,MATCH($F475,'11.6_Outliers-Incineration'!$F$5:$F$500,0))&lt;&gt;"N",
INDEX('11.6_Outliers-Incineration'!K$5:K$500,MATCH($F475,'11.6_Outliers-Incineration'!$F$5:$F$500,0)),""),"")</f>
        <v/>
      </c>
      <c r="AD475" s="14" t="str">
        <f>IFERROR(IF(INDEX('11.6_Outliers-Incineration'!$N$5:$N$500,MATCH($F475,'11.6_Outliers-Incineration'!$F$5:$F$500,0))&lt;&gt;"N",
INDEX('11.6_Outliers-Incineration'!L$5:L$500,MATCH($F475,'11.6_Outliers-Incineration'!$F$5:$F$500,0)),""),"")</f>
        <v/>
      </c>
      <c r="AE475" s="14" t="s">
        <v>1569</v>
      </c>
      <c r="AF475" s="8" t="s">
        <v>1569</v>
      </c>
      <c r="AG475" s="14" t="s">
        <v>1569</v>
      </c>
      <c r="AH475" s="5"/>
      <c r="AI475" s="5"/>
      <c r="AJ475" s="5" t="s">
        <v>1569</v>
      </c>
      <c r="AK475" s="5">
        <f t="shared" si="7"/>
        <v>1</v>
      </c>
    </row>
    <row r="476" spans="1:37" x14ac:dyDescent="0.25">
      <c r="A476" s="5" t="s">
        <v>2809</v>
      </c>
      <c r="B476" s="5" t="s">
        <v>1124</v>
      </c>
      <c r="C476" s="5" t="s">
        <v>1123</v>
      </c>
      <c r="D476" s="5" t="s">
        <v>1038</v>
      </c>
      <c r="E476" s="5" t="s">
        <v>2858</v>
      </c>
      <c r="F476" s="5" t="s">
        <v>2904</v>
      </c>
      <c r="G476" s="5">
        <v>3</v>
      </c>
      <c r="H476" s="5">
        <v>2</v>
      </c>
      <c r="I476" s="5" t="s">
        <v>2949</v>
      </c>
      <c r="J476" s="13">
        <f>IFERROR(IF(INDEX('11.1_Outliers-Generation'!$N$5:$N$500,MATCH($F476,'11.1_Outliers-Generation'!$F$5:$F$500,0))&lt;&gt;"N",
INDEX('11.1_Outliers-Generation'!J$5:J$500,MATCH($F476,'11.1_Outliers-Generation'!$F$5:$F$500,0)),""),"")</f>
        <v>0.40318107945551634</v>
      </c>
      <c r="K476" s="8">
        <f>IFERROR(IF(INDEX('11.1_Outliers-Generation'!$N$5:$N$500,MATCH($F476,'11.1_Outliers-Generation'!$F$5:$F$500,0))&lt;&gt;"N",
INDEX('11.1_Outliers-Generation'!K$5:K$500,MATCH($F476,'11.1_Outliers-Generation'!$F$5:$F$500,0)),""),"")</f>
        <v>2019</v>
      </c>
      <c r="L476" s="13" t="str">
        <f>IFERROR(IF(INDEX('11.1_Outliers-Generation'!$N$5:$N$500,MATCH($F476,'11.1_Outliers-Generation'!$F$5:$F$500,0))&lt;&gt;"N",
INDEX('11.1_Outliers-Generation'!L$5:L$500,MATCH($F476,'11.1_Outliers-Generation'!$F$5:$F$500,0)),""),"")</f>
        <v>MOHURD_010</v>
      </c>
      <c r="M476" s="14" t="str">
        <f>IFERROR(IF(INDEX('11.2_Outliers-Collection_cov'!$N$5:$N$500,MATCH($F476,'11.2_Outliers-Collection_cov'!$F$5:$F$500,0))&lt;&gt;"N",
INDEX('11.2_Outliers-Collection_cov'!J$5:J$500,MATCH($F476,'11.2_Outliers-Collection_cov'!$F$5:$F$500,0)),""),"")</f>
        <v/>
      </c>
      <c r="N476" s="8" t="str">
        <f>IFERROR(IF(INDEX('11.2_Outliers-Collection_cov'!$N$5:$N$500,MATCH($F476,'11.2_Outliers-Collection_cov'!$F$5:$F$500,0))&lt;&gt;"N",
INDEX('11.2_Outliers-Collection_cov'!K$5:K$500,MATCH($F476,'11.2_Outliers-Collection_cov'!$F$5:$F$500,0)),""),"")</f>
        <v/>
      </c>
      <c r="O476" s="13" t="str">
        <f>IFERROR(IF(INDEX('11.2_Outliers-Collection_cov'!$N$5:$N$500,MATCH($F476,'11.2_Outliers-Collection_cov'!$F$5:$F$500,0))&lt;&gt;"N",
INDEX('11.2_Outliers-Collection_cov'!L$5:L$500,MATCH($F476,'11.2_Outliers-Collection_cov'!$F$5:$F$500,0)),""),"")</f>
        <v/>
      </c>
      <c r="P476" s="14" t="str">
        <f>IFERROR(IF(INDEX('11.3_Outliers-Plastic'!$N$5:$N$500,MATCH($F476,'11.3_Outliers-Plastic'!$F$5:$F$500,0))&lt;&gt;"N",
INDEX('11.3_Outliers-Plastic'!J$5:J$500,MATCH($F476,'11.3_Outliers-Plastic'!$F$5:$F$500,0)),""),"")</f>
        <v/>
      </c>
      <c r="Q476" s="8" t="str">
        <f>IFERROR(IF(INDEX('11.3_Outliers-Plastic'!$N$5:$N$500,MATCH($F476,'11.3_Outliers-Plastic'!$F$5:$F$500,0))&lt;&gt;"N",
INDEX('11.3_Outliers-Plastic'!K$5:K$500,MATCH($F476,'11.3_Outliers-Plastic'!$F$5:$F$500,0)),""),"")</f>
        <v/>
      </c>
      <c r="R476" s="14" t="str">
        <f>IFERROR(IF(INDEX('11.3_Outliers-Plastic'!$N$5:$N$500,MATCH($F476,'11.3_Outliers-Plastic'!$F$5:$F$500,0))&lt;&gt;"N",
INDEX('11.3_Outliers-Plastic'!L$5:L$500,MATCH($F476,'11.3_Outliers-Plastic'!$F$5:$F$500,0)),""),"")</f>
        <v/>
      </c>
      <c r="S476" s="5"/>
      <c r="T476" s="5"/>
      <c r="U476" s="5" t="s">
        <v>1569</v>
      </c>
      <c r="V476" s="14" t="str">
        <f>IFERROR(IF(INDEX('11.5_Outliers-Other_recovery'!$N$5:$N$500,MATCH($F476,'11.5_Outliers-Other_recovery'!$F$5:$F$500,0))&lt;&gt;"N",
INDEX('11.5_Outliers-Other_recovery'!J$5:J$500,MATCH($F476,'11.5_Outliers-Other_recovery'!$F$5:$F$500,0)),""),"")</f>
        <v/>
      </c>
      <c r="W476" s="8" t="str">
        <f>IFERROR(IF(INDEX('11.5_Outliers-Other_recovery'!$N$5:$N$500,MATCH($F476,'11.5_Outliers-Other_recovery'!$F$5:$F$500,0))&lt;&gt;"N",
INDEX('11.5_Outliers-Other_recovery'!K$5:K$500,MATCH($F476,'11.5_Outliers-Other_recovery'!$F$5:$F$500,0)),""),"")</f>
        <v/>
      </c>
      <c r="X476" s="14" t="str">
        <f>IFERROR(IF(INDEX('11.5_Outliers-Other_recovery'!$N$5:$N$500,MATCH($F476,'11.5_Outliers-Other_recovery'!$F$5:$F$500,0))&lt;&gt;"N",
INDEX('11.5_Outliers-Other_recovery'!L$5:L$500,MATCH($F476,'11.5_Outliers-Other_recovery'!$F$5:$F$500,0)),""),"")</f>
        <v/>
      </c>
      <c r="Y476" s="14" t="str">
        <f>IFERROR(IF(INDEX('11.4_Outliers-Formal_dry_recy'!$N$5:$N$500,MATCH($F476,'11.4_Outliers-Formal_dry_recy'!$F$5:$F$500,0))&lt;&gt;"N",
INDEX('11.4_Outliers-Formal_dry_recy'!J$5:J$500,MATCH($F476,'11.4_Outliers-Formal_dry_recy'!$F$5:$F$500,0)),""),"")</f>
        <v/>
      </c>
      <c r="Z476" s="8" t="str">
        <f>IFERROR(IF(INDEX('11.4_Outliers-Formal_dry_recy'!$N$5:$N$500,MATCH($F476,'11.4_Outliers-Formal_dry_recy'!$F$5:$F$500,0))&lt;&gt;"N",
INDEX('11.4_Outliers-Formal_dry_recy'!K$5:K$500,MATCH($F476,'11.4_Outliers-Formal_dry_recy'!$F$5:$F$500,0)),""),"")</f>
        <v/>
      </c>
      <c r="AA476" s="14" t="str">
        <f>IFERROR(IF(INDEX('11.4_Outliers-Formal_dry_recy'!$N$5:$N$500,MATCH($F476,'11.4_Outliers-Formal_dry_recy'!$F$5:$F$500,0))&lt;&gt;"N",
INDEX('11.4_Outliers-Formal_dry_recy'!L$5:L$500,MATCH($F476,'11.4_Outliers-Formal_dry_recy'!$F$5:$F$500,0)),""),"")</f>
        <v/>
      </c>
      <c r="AB476" s="14" t="str">
        <f>IFERROR(IF(INDEX('11.6_Outliers-Incineration'!$N$5:$N$500,MATCH($F476,'11.6_Outliers-Incineration'!$F$5:$F$500,0))&lt;&gt;"N",
INDEX('11.6_Outliers-Incineration'!J$5:J$500,MATCH($F476,'11.6_Outliers-Incineration'!$F$5:$F$500,0)),""),"")</f>
        <v/>
      </c>
      <c r="AC476" s="8" t="str">
        <f>IFERROR(IF(INDEX('11.6_Outliers-Incineration'!$N$5:$N$500,MATCH($F476,'11.6_Outliers-Incineration'!$F$5:$F$500,0))&lt;&gt;"N",
INDEX('11.6_Outliers-Incineration'!K$5:K$500,MATCH($F476,'11.6_Outliers-Incineration'!$F$5:$F$500,0)),""),"")</f>
        <v/>
      </c>
      <c r="AD476" s="14" t="str">
        <f>IFERROR(IF(INDEX('11.6_Outliers-Incineration'!$N$5:$N$500,MATCH($F476,'11.6_Outliers-Incineration'!$F$5:$F$500,0))&lt;&gt;"N",
INDEX('11.6_Outliers-Incineration'!L$5:L$500,MATCH($F476,'11.6_Outliers-Incineration'!$F$5:$F$500,0)),""),"")</f>
        <v/>
      </c>
      <c r="AE476" s="14" t="s">
        <v>1569</v>
      </c>
      <c r="AF476" s="8" t="s">
        <v>1569</v>
      </c>
      <c r="AG476" s="14" t="s">
        <v>1569</v>
      </c>
      <c r="AH476" s="5"/>
      <c r="AI476" s="5"/>
      <c r="AJ476" s="5" t="s">
        <v>1569</v>
      </c>
      <c r="AK476" s="5">
        <f t="shared" si="7"/>
        <v>1</v>
      </c>
    </row>
    <row r="477" spans="1:37" x14ac:dyDescent="0.25">
      <c r="A477" s="5" t="s">
        <v>2810</v>
      </c>
      <c r="B477" s="5" t="s">
        <v>1124</v>
      </c>
      <c r="C477" s="5" t="s">
        <v>1123</v>
      </c>
      <c r="D477" s="5" t="s">
        <v>1038</v>
      </c>
      <c r="E477" s="5" t="s">
        <v>2859</v>
      </c>
      <c r="F477" s="5" t="s">
        <v>2905</v>
      </c>
      <c r="G477" s="5">
        <v>3</v>
      </c>
      <c r="H477" s="5">
        <v>2</v>
      </c>
      <c r="I477" s="5" t="s">
        <v>2950</v>
      </c>
      <c r="J477" s="13">
        <f>IFERROR(IF(INDEX('11.1_Outliers-Generation'!$N$5:$N$500,MATCH($F477,'11.1_Outliers-Generation'!$F$5:$F$500,0))&lt;&gt;"N",
INDEX('11.1_Outliers-Generation'!J$5:J$500,MATCH($F477,'11.1_Outliers-Generation'!$F$5:$F$500,0)),""),"")</f>
        <v>0.5255237220104817</v>
      </c>
      <c r="K477" s="8">
        <f>IFERROR(IF(INDEX('11.1_Outliers-Generation'!$N$5:$N$500,MATCH($F477,'11.1_Outliers-Generation'!$F$5:$F$500,0))&lt;&gt;"N",
INDEX('11.1_Outliers-Generation'!K$5:K$500,MATCH($F477,'11.1_Outliers-Generation'!$F$5:$F$500,0)),""),"")</f>
        <v>2019</v>
      </c>
      <c r="L477" s="13" t="str">
        <f>IFERROR(IF(INDEX('11.1_Outliers-Generation'!$N$5:$N$500,MATCH($F477,'11.1_Outliers-Generation'!$F$5:$F$500,0))&lt;&gt;"N",
INDEX('11.1_Outliers-Generation'!L$5:L$500,MATCH($F477,'11.1_Outliers-Generation'!$F$5:$F$500,0)),""),"")</f>
        <v>MOHURD_011</v>
      </c>
      <c r="M477" s="14" t="str">
        <f>IFERROR(IF(INDEX('11.2_Outliers-Collection_cov'!$N$5:$N$500,MATCH($F477,'11.2_Outliers-Collection_cov'!$F$5:$F$500,0))&lt;&gt;"N",
INDEX('11.2_Outliers-Collection_cov'!J$5:J$500,MATCH($F477,'11.2_Outliers-Collection_cov'!$F$5:$F$500,0)),""),"")</f>
        <v/>
      </c>
      <c r="N477" s="8" t="str">
        <f>IFERROR(IF(INDEX('11.2_Outliers-Collection_cov'!$N$5:$N$500,MATCH($F477,'11.2_Outliers-Collection_cov'!$F$5:$F$500,0))&lt;&gt;"N",
INDEX('11.2_Outliers-Collection_cov'!K$5:K$500,MATCH($F477,'11.2_Outliers-Collection_cov'!$F$5:$F$500,0)),""),"")</f>
        <v/>
      </c>
      <c r="O477" s="13" t="str">
        <f>IFERROR(IF(INDEX('11.2_Outliers-Collection_cov'!$N$5:$N$500,MATCH($F477,'11.2_Outliers-Collection_cov'!$F$5:$F$500,0))&lt;&gt;"N",
INDEX('11.2_Outliers-Collection_cov'!L$5:L$500,MATCH($F477,'11.2_Outliers-Collection_cov'!$F$5:$F$500,0)),""),"")</f>
        <v/>
      </c>
      <c r="P477" s="14" t="str">
        <f>IFERROR(IF(INDEX('11.3_Outliers-Plastic'!$N$5:$N$500,MATCH($F477,'11.3_Outliers-Plastic'!$F$5:$F$500,0))&lt;&gt;"N",
INDEX('11.3_Outliers-Plastic'!J$5:J$500,MATCH($F477,'11.3_Outliers-Plastic'!$F$5:$F$500,0)),""),"")</f>
        <v/>
      </c>
      <c r="Q477" s="8" t="str">
        <f>IFERROR(IF(INDEX('11.3_Outliers-Plastic'!$N$5:$N$500,MATCH($F477,'11.3_Outliers-Plastic'!$F$5:$F$500,0))&lt;&gt;"N",
INDEX('11.3_Outliers-Plastic'!K$5:K$500,MATCH($F477,'11.3_Outliers-Plastic'!$F$5:$F$500,0)),""),"")</f>
        <v/>
      </c>
      <c r="R477" s="14" t="str">
        <f>IFERROR(IF(INDEX('11.3_Outliers-Plastic'!$N$5:$N$500,MATCH($F477,'11.3_Outliers-Plastic'!$F$5:$F$500,0))&lt;&gt;"N",
INDEX('11.3_Outliers-Plastic'!L$5:L$500,MATCH($F477,'11.3_Outliers-Plastic'!$F$5:$F$500,0)),""),"")</f>
        <v/>
      </c>
      <c r="S477" s="5"/>
      <c r="T477" s="5"/>
      <c r="U477" s="5" t="s">
        <v>1569</v>
      </c>
      <c r="V477" s="14" t="str">
        <f>IFERROR(IF(INDEX('11.5_Outliers-Other_recovery'!$N$5:$N$500,MATCH($F477,'11.5_Outliers-Other_recovery'!$F$5:$F$500,0))&lt;&gt;"N",
INDEX('11.5_Outliers-Other_recovery'!J$5:J$500,MATCH($F477,'11.5_Outliers-Other_recovery'!$F$5:$F$500,0)),""),"")</f>
        <v/>
      </c>
      <c r="W477" s="8" t="str">
        <f>IFERROR(IF(INDEX('11.5_Outliers-Other_recovery'!$N$5:$N$500,MATCH($F477,'11.5_Outliers-Other_recovery'!$F$5:$F$500,0))&lt;&gt;"N",
INDEX('11.5_Outliers-Other_recovery'!K$5:K$500,MATCH($F477,'11.5_Outliers-Other_recovery'!$F$5:$F$500,0)),""),"")</f>
        <v/>
      </c>
      <c r="X477" s="14" t="str">
        <f>IFERROR(IF(INDEX('11.5_Outliers-Other_recovery'!$N$5:$N$500,MATCH($F477,'11.5_Outliers-Other_recovery'!$F$5:$F$500,0))&lt;&gt;"N",
INDEX('11.5_Outliers-Other_recovery'!L$5:L$500,MATCH($F477,'11.5_Outliers-Other_recovery'!$F$5:$F$500,0)),""),"")</f>
        <v/>
      </c>
      <c r="Y477" s="14" t="str">
        <f>IFERROR(IF(INDEX('11.4_Outliers-Formal_dry_recy'!$N$5:$N$500,MATCH($F477,'11.4_Outliers-Formal_dry_recy'!$F$5:$F$500,0))&lt;&gt;"N",
INDEX('11.4_Outliers-Formal_dry_recy'!J$5:J$500,MATCH($F477,'11.4_Outliers-Formal_dry_recy'!$F$5:$F$500,0)),""),"")</f>
        <v/>
      </c>
      <c r="Z477" s="8" t="str">
        <f>IFERROR(IF(INDEX('11.4_Outliers-Formal_dry_recy'!$N$5:$N$500,MATCH($F477,'11.4_Outliers-Formal_dry_recy'!$F$5:$F$500,0))&lt;&gt;"N",
INDEX('11.4_Outliers-Formal_dry_recy'!K$5:K$500,MATCH($F477,'11.4_Outliers-Formal_dry_recy'!$F$5:$F$500,0)),""),"")</f>
        <v/>
      </c>
      <c r="AA477" s="14" t="str">
        <f>IFERROR(IF(INDEX('11.4_Outliers-Formal_dry_recy'!$N$5:$N$500,MATCH($F477,'11.4_Outliers-Formal_dry_recy'!$F$5:$F$500,0))&lt;&gt;"N",
INDEX('11.4_Outliers-Formal_dry_recy'!L$5:L$500,MATCH($F477,'11.4_Outliers-Formal_dry_recy'!$F$5:$F$500,0)),""),"")</f>
        <v/>
      </c>
      <c r="AB477" s="14" t="str">
        <f>IFERROR(IF(INDEX('11.6_Outliers-Incineration'!$N$5:$N$500,MATCH($F477,'11.6_Outliers-Incineration'!$F$5:$F$500,0))&lt;&gt;"N",
INDEX('11.6_Outliers-Incineration'!J$5:J$500,MATCH($F477,'11.6_Outliers-Incineration'!$F$5:$F$500,0)),""),"")</f>
        <v/>
      </c>
      <c r="AC477" s="8" t="str">
        <f>IFERROR(IF(INDEX('11.6_Outliers-Incineration'!$N$5:$N$500,MATCH($F477,'11.6_Outliers-Incineration'!$F$5:$F$500,0))&lt;&gt;"N",
INDEX('11.6_Outliers-Incineration'!K$5:K$500,MATCH($F477,'11.6_Outliers-Incineration'!$F$5:$F$500,0)),""),"")</f>
        <v/>
      </c>
      <c r="AD477" s="14" t="str">
        <f>IFERROR(IF(INDEX('11.6_Outliers-Incineration'!$N$5:$N$500,MATCH($F477,'11.6_Outliers-Incineration'!$F$5:$F$500,0))&lt;&gt;"N",
INDEX('11.6_Outliers-Incineration'!L$5:L$500,MATCH($F477,'11.6_Outliers-Incineration'!$F$5:$F$500,0)),""),"")</f>
        <v/>
      </c>
      <c r="AE477" s="14" t="s">
        <v>1569</v>
      </c>
      <c r="AF477" s="8" t="s">
        <v>1569</v>
      </c>
      <c r="AG477" s="14" t="s">
        <v>1569</v>
      </c>
      <c r="AH477" s="5"/>
      <c r="AI477" s="5"/>
      <c r="AJ477" s="5" t="s">
        <v>1569</v>
      </c>
      <c r="AK477" s="5">
        <f t="shared" si="7"/>
        <v>1</v>
      </c>
    </row>
    <row r="478" spans="1:37" x14ac:dyDescent="0.25">
      <c r="A478" s="5" t="s">
        <v>2811</v>
      </c>
      <c r="B478" s="5" t="s">
        <v>1124</v>
      </c>
      <c r="C478" s="5" t="s">
        <v>1123</v>
      </c>
      <c r="D478" s="5" t="s">
        <v>1038</v>
      </c>
      <c r="E478" s="5" t="s">
        <v>2860</v>
      </c>
      <c r="F478" s="5" t="s">
        <v>2906</v>
      </c>
      <c r="G478" s="5">
        <v>3</v>
      </c>
      <c r="H478" s="5">
        <v>2</v>
      </c>
      <c r="I478" s="5" t="s">
        <v>2951</v>
      </c>
      <c r="J478" s="13">
        <f>IFERROR(IF(INDEX('11.1_Outliers-Generation'!$N$5:$N$500,MATCH($F478,'11.1_Outliers-Generation'!$F$5:$F$500,0))&lt;&gt;"N",
INDEX('11.1_Outliers-Generation'!J$5:J$500,MATCH($F478,'11.1_Outliers-Generation'!$F$5:$F$500,0)),""),"")</f>
        <v>0.74788512976730515</v>
      </c>
      <c r="K478" s="8">
        <f>IFERROR(IF(INDEX('11.1_Outliers-Generation'!$N$5:$N$500,MATCH($F478,'11.1_Outliers-Generation'!$F$5:$F$500,0))&lt;&gt;"N",
INDEX('11.1_Outliers-Generation'!K$5:K$500,MATCH($F478,'11.1_Outliers-Generation'!$F$5:$F$500,0)),""),"")</f>
        <v>2019</v>
      </c>
      <c r="L478" s="13" t="str">
        <f>IFERROR(IF(INDEX('11.1_Outliers-Generation'!$N$5:$N$500,MATCH($F478,'11.1_Outliers-Generation'!$F$5:$F$500,0))&lt;&gt;"N",
INDEX('11.1_Outliers-Generation'!L$5:L$500,MATCH($F478,'11.1_Outliers-Generation'!$F$5:$F$500,0)),""),"")</f>
        <v>MOHURD_012</v>
      </c>
      <c r="M478" s="14" t="str">
        <f>IFERROR(IF(INDEX('11.2_Outliers-Collection_cov'!$N$5:$N$500,MATCH($F478,'11.2_Outliers-Collection_cov'!$F$5:$F$500,0))&lt;&gt;"N",
INDEX('11.2_Outliers-Collection_cov'!J$5:J$500,MATCH($F478,'11.2_Outliers-Collection_cov'!$F$5:$F$500,0)),""),"")</f>
        <v/>
      </c>
      <c r="N478" s="8" t="str">
        <f>IFERROR(IF(INDEX('11.2_Outliers-Collection_cov'!$N$5:$N$500,MATCH($F478,'11.2_Outliers-Collection_cov'!$F$5:$F$500,0))&lt;&gt;"N",
INDEX('11.2_Outliers-Collection_cov'!K$5:K$500,MATCH($F478,'11.2_Outliers-Collection_cov'!$F$5:$F$500,0)),""),"")</f>
        <v/>
      </c>
      <c r="O478" s="13" t="str">
        <f>IFERROR(IF(INDEX('11.2_Outliers-Collection_cov'!$N$5:$N$500,MATCH($F478,'11.2_Outliers-Collection_cov'!$F$5:$F$500,0))&lt;&gt;"N",
INDEX('11.2_Outliers-Collection_cov'!L$5:L$500,MATCH($F478,'11.2_Outliers-Collection_cov'!$F$5:$F$500,0)),""),"")</f>
        <v/>
      </c>
      <c r="P478" s="14" t="str">
        <f>IFERROR(IF(INDEX('11.3_Outliers-Plastic'!$N$5:$N$500,MATCH($F478,'11.3_Outliers-Plastic'!$F$5:$F$500,0))&lt;&gt;"N",
INDEX('11.3_Outliers-Plastic'!J$5:J$500,MATCH($F478,'11.3_Outliers-Plastic'!$F$5:$F$500,0)),""),"")</f>
        <v/>
      </c>
      <c r="Q478" s="8" t="str">
        <f>IFERROR(IF(INDEX('11.3_Outliers-Plastic'!$N$5:$N$500,MATCH($F478,'11.3_Outliers-Plastic'!$F$5:$F$500,0))&lt;&gt;"N",
INDEX('11.3_Outliers-Plastic'!K$5:K$500,MATCH($F478,'11.3_Outliers-Plastic'!$F$5:$F$500,0)),""),"")</f>
        <v/>
      </c>
      <c r="R478" s="14" t="str">
        <f>IFERROR(IF(INDEX('11.3_Outliers-Plastic'!$N$5:$N$500,MATCH($F478,'11.3_Outliers-Plastic'!$F$5:$F$500,0))&lt;&gt;"N",
INDEX('11.3_Outliers-Plastic'!L$5:L$500,MATCH($F478,'11.3_Outliers-Plastic'!$F$5:$F$500,0)),""),"")</f>
        <v/>
      </c>
      <c r="S478" s="5"/>
      <c r="T478" s="5"/>
      <c r="U478" s="5" t="s">
        <v>1569</v>
      </c>
      <c r="V478" s="14" t="str">
        <f>IFERROR(IF(INDEX('11.5_Outliers-Other_recovery'!$N$5:$N$500,MATCH($F478,'11.5_Outliers-Other_recovery'!$F$5:$F$500,0))&lt;&gt;"N",
INDEX('11.5_Outliers-Other_recovery'!J$5:J$500,MATCH($F478,'11.5_Outliers-Other_recovery'!$F$5:$F$500,0)),""),"")</f>
        <v/>
      </c>
      <c r="W478" s="8" t="str">
        <f>IFERROR(IF(INDEX('11.5_Outliers-Other_recovery'!$N$5:$N$500,MATCH($F478,'11.5_Outliers-Other_recovery'!$F$5:$F$500,0))&lt;&gt;"N",
INDEX('11.5_Outliers-Other_recovery'!K$5:K$500,MATCH($F478,'11.5_Outliers-Other_recovery'!$F$5:$F$500,0)),""),"")</f>
        <v/>
      </c>
      <c r="X478" s="14" t="str">
        <f>IFERROR(IF(INDEX('11.5_Outliers-Other_recovery'!$N$5:$N$500,MATCH($F478,'11.5_Outliers-Other_recovery'!$F$5:$F$500,0))&lt;&gt;"N",
INDEX('11.5_Outliers-Other_recovery'!L$5:L$500,MATCH($F478,'11.5_Outliers-Other_recovery'!$F$5:$F$500,0)),""),"")</f>
        <v/>
      </c>
      <c r="Y478" s="14" t="str">
        <f>IFERROR(IF(INDEX('11.4_Outliers-Formal_dry_recy'!$N$5:$N$500,MATCH($F478,'11.4_Outliers-Formal_dry_recy'!$F$5:$F$500,0))&lt;&gt;"N",
INDEX('11.4_Outliers-Formal_dry_recy'!J$5:J$500,MATCH($F478,'11.4_Outliers-Formal_dry_recy'!$F$5:$F$500,0)),""),"")</f>
        <v/>
      </c>
      <c r="Z478" s="8" t="str">
        <f>IFERROR(IF(INDEX('11.4_Outliers-Formal_dry_recy'!$N$5:$N$500,MATCH($F478,'11.4_Outliers-Formal_dry_recy'!$F$5:$F$500,0))&lt;&gt;"N",
INDEX('11.4_Outliers-Formal_dry_recy'!K$5:K$500,MATCH($F478,'11.4_Outliers-Formal_dry_recy'!$F$5:$F$500,0)),""),"")</f>
        <v/>
      </c>
      <c r="AA478" s="14" t="str">
        <f>IFERROR(IF(INDEX('11.4_Outliers-Formal_dry_recy'!$N$5:$N$500,MATCH($F478,'11.4_Outliers-Formal_dry_recy'!$F$5:$F$500,0))&lt;&gt;"N",
INDEX('11.4_Outliers-Formal_dry_recy'!L$5:L$500,MATCH($F478,'11.4_Outliers-Formal_dry_recy'!$F$5:$F$500,0)),""),"")</f>
        <v/>
      </c>
      <c r="AB478" s="14" t="str">
        <f>IFERROR(IF(INDEX('11.6_Outliers-Incineration'!$N$5:$N$500,MATCH($F478,'11.6_Outliers-Incineration'!$F$5:$F$500,0))&lt;&gt;"N",
INDEX('11.6_Outliers-Incineration'!J$5:J$500,MATCH($F478,'11.6_Outliers-Incineration'!$F$5:$F$500,0)),""),"")</f>
        <v/>
      </c>
      <c r="AC478" s="8" t="str">
        <f>IFERROR(IF(INDEX('11.6_Outliers-Incineration'!$N$5:$N$500,MATCH($F478,'11.6_Outliers-Incineration'!$F$5:$F$500,0))&lt;&gt;"N",
INDEX('11.6_Outliers-Incineration'!K$5:K$500,MATCH($F478,'11.6_Outliers-Incineration'!$F$5:$F$500,0)),""),"")</f>
        <v/>
      </c>
      <c r="AD478" s="14" t="str">
        <f>IFERROR(IF(INDEX('11.6_Outliers-Incineration'!$N$5:$N$500,MATCH($F478,'11.6_Outliers-Incineration'!$F$5:$F$500,0))&lt;&gt;"N",
INDEX('11.6_Outliers-Incineration'!L$5:L$500,MATCH($F478,'11.6_Outliers-Incineration'!$F$5:$F$500,0)),""),"")</f>
        <v/>
      </c>
      <c r="AE478" s="14" t="s">
        <v>1569</v>
      </c>
      <c r="AF478" s="8" t="s">
        <v>1569</v>
      </c>
      <c r="AG478" s="14" t="s">
        <v>1569</v>
      </c>
      <c r="AH478" s="5"/>
      <c r="AI478" s="5"/>
      <c r="AJ478" s="5" t="s">
        <v>1569</v>
      </c>
      <c r="AK478" s="5">
        <f t="shared" si="7"/>
        <v>1</v>
      </c>
    </row>
    <row r="479" spans="1:37" x14ac:dyDescent="0.25">
      <c r="A479" s="5" t="s">
        <v>2812</v>
      </c>
      <c r="B479" s="5" t="s">
        <v>1124</v>
      </c>
      <c r="C479" s="5" t="s">
        <v>1123</v>
      </c>
      <c r="D479" s="5" t="s">
        <v>1038</v>
      </c>
      <c r="E479" s="5" t="s">
        <v>2861</v>
      </c>
      <c r="F479" s="5" t="s">
        <v>2907</v>
      </c>
      <c r="G479" s="5">
        <v>3</v>
      </c>
      <c r="H479" s="5">
        <v>2</v>
      </c>
      <c r="I479" s="5" t="s">
        <v>2952</v>
      </c>
      <c r="J479" s="13">
        <f>IFERROR(IF(INDEX('11.1_Outliers-Generation'!$N$5:$N$500,MATCH($F479,'11.1_Outliers-Generation'!$F$5:$F$500,0))&lt;&gt;"N",
INDEX('11.1_Outliers-Generation'!J$5:J$500,MATCH($F479,'11.1_Outliers-Generation'!$F$5:$F$500,0)),""),"")</f>
        <v>0.40989643810712334</v>
      </c>
      <c r="K479" s="8">
        <f>IFERROR(IF(INDEX('11.1_Outliers-Generation'!$N$5:$N$500,MATCH($F479,'11.1_Outliers-Generation'!$F$5:$F$500,0))&lt;&gt;"N",
INDEX('11.1_Outliers-Generation'!K$5:K$500,MATCH($F479,'11.1_Outliers-Generation'!$F$5:$F$500,0)),""),"")</f>
        <v>2019</v>
      </c>
      <c r="L479" s="13" t="str">
        <f>IFERROR(IF(INDEX('11.1_Outliers-Generation'!$N$5:$N$500,MATCH($F479,'11.1_Outliers-Generation'!$F$5:$F$500,0))&lt;&gt;"N",
INDEX('11.1_Outliers-Generation'!L$5:L$500,MATCH($F479,'11.1_Outliers-Generation'!$F$5:$F$500,0)),""),"")</f>
        <v>MOHURD_013</v>
      </c>
      <c r="M479" s="14" t="str">
        <f>IFERROR(IF(INDEX('11.2_Outliers-Collection_cov'!$N$5:$N$500,MATCH($F479,'11.2_Outliers-Collection_cov'!$F$5:$F$500,0))&lt;&gt;"N",
INDEX('11.2_Outliers-Collection_cov'!J$5:J$500,MATCH($F479,'11.2_Outliers-Collection_cov'!$F$5:$F$500,0)),""),"")</f>
        <v/>
      </c>
      <c r="N479" s="8" t="str">
        <f>IFERROR(IF(INDEX('11.2_Outliers-Collection_cov'!$N$5:$N$500,MATCH($F479,'11.2_Outliers-Collection_cov'!$F$5:$F$500,0))&lt;&gt;"N",
INDEX('11.2_Outliers-Collection_cov'!K$5:K$500,MATCH($F479,'11.2_Outliers-Collection_cov'!$F$5:$F$500,0)),""),"")</f>
        <v/>
      </c>
      <c r="O479" s="13" t="str">
        <f>IFERROR(IF(INDEX('11.2_Outliers-Collection_cov'!$N$5:$N$500,MATCH($F479,'11.2_Outliers-Collection_cov'!$F$5:$F$500,0))&lt;&gt;"N",
INDEX('11.2_Outliers-Collection_cov'!L$5:L$500,MATCH($F479,'11.2_Outliers-Collection_cov'!$F$5:$F$500,0)),""),"")</f>
        <v/>
      </c>
      <c r="P479" s="14" t="str">
        <f>IFERROR(IF(INDEX('11.3_Outliers-Plastic'!$N$5:$N$500,MATCH($F479,'11.3_Outliers-Plastic'!$F$5:$F$500,0))&lt;&gt;"N",
INDEX('11.3_Outliers-Plastic'!J$5:J$500,MATCH($F479,'11.3_Outliers-Plastic'!$F$5:$F$500,0)),""),"")</f>
        <v/>
      </c>
      <c r="Q479" s="8" t="str">
        <f>IFERROR(IF(INDEX('11.3_Outliers-Plastic'!$N$5:$N$500,MATCH($F479,'11.3_Outliers-Plastic'!$F$5:$F$500,0))&lt;&gt;"N",
INDEX('11.3_Outliers-Plastic'!K$5:K$500,MATCH($F479,'11.3_Outliers-Plastic'!$F$5:$F$500,0)),""),"")</f>
        <v/>
      </c>
      <c r="R479" s="14" t="str">
        <f>IFERROR(IF(INDEX('11.3_Outliers-Plastic'!$N$5:$N$500,MATCH($F479,'11.3_Outliers-Plastic'!$F$5:$F$500,0))&lt;&gt;"N",
INDEX('11.3_Outliers-Plastic'!L$5:L$500,MATCH($F479,'11.3_Outliers-Plastic'!$F$5:$F$500,0)),""),"")</f>
        <v/>
      </c>
      <c r="S479" s="5"/>
      <c r="T479" s="5"/>
      <c r="U479" s="5" t="s">
        <v>1569</v>
      </c>
      <c r="V479" s="14" t="str">
        <f>IFERROR(IF(INDEX('11.5_Outliers-Other_recovery'!$N$5:$N$500,MATCH($F479,'11.5_Outliers-Other_recovery'!$F$5:$F$500,0))&lt;&gt;"N",
INDEX('11.5_Outliers-Other_recovery'!J$5:J$500,MATCH($F479,'11.5_Outliers-Other_recovery'!$F$5:$F$500,0)),""),"")</f>
        <v/>
      </c>
      <c r="W479" s="8" t="str">
        <f>IFERROR(IF(INDEX('11.5_Outliers-Other_recovery'!$N$5:$N$500,MATCH($F479,'11.5_Outliers-Other_recovery'!$F$5:$F$500,0))&lt;&gt;"N",
INDEX('11.5_Outliers-Other_recovery'!K$5:K$500,MATCH($F479,'11.5_Outliers-Other_recovery'!$F$5:$F$500,0)),""),"")</f>
        <v/>
      </c>
      <c r="X479" s="14" t="str">
        <f>IFERROR(IF(INDEX('11.5_Outliers-Other_recovery'!$N$5:$N$500,MATCH($F479,'11.5_Outliers-Other_recovery'!$F$5:$F$500,0))&lt;&gt;"N",
INDEX('11.5_Outliers-Other_recovery'!L$5:L$500,MATCH($F479,'11.5_Outliers-Other_recovery'!$F$5:$F$500,0)),""),"")</f>
        <v/>
      </c>
      <c r="Y479" s="14" t="str">
        <f>IFERROR(IF(INDEX('11.4_Outliers-Formal_dry_recy'!$N$5:$N$500,MATCH($F479,'11.4_Outliers-Formal_dry_recy'!$F$5:$F$500,0))&lt;&gt;"N",
INDEX('11.4_Outliers-Formal_dry_recy'!J$5:J$500,MATCH($F479,'11.4_Outliers-Formal_dry_recy'!$F$5:$F$500,0)),""),"")</f>
        <v/>
      </c>
      <c r="Z479" s="8" t="str">
        <f>IFERROR(IF(INDEX('11.4_Outliers-Formal_dry_recy'!$N$5:$N$500,MATCH($F479,'11.4_Outliers-Formal_dry_recy'!$F$5:$F$500,0))&lt;&gt;"N",
INDEX('11.4_Outliers-Formal_dry_recy'!K$5:K$500,MATCH($F479,'11.4_Outliers-Formal_dry_recy'!$F$5:$F$500,0)),""),"")</f>
        <v/>
      </c>
      <c r="AA479" s="14" t="str">
        <f>IFERROR(IF(INDEX('11.4_Outliers-Formal_dry_recy'!$N$5:$N$500,MATCH($F479,'11.4_Outliers-Formal_dry_recy'!$F$5:$F$500,0))&lt;&gt;"N",
INDEX('11.4_Outliers-Formal_dry_recy'!L$5:L$500,MATCH($F479,'11.4_Outliers-Formal_dry_recy'!$F$5:$F$500,0)),""),"")</f>
        <v/>
      </c>
      <c r="AB479" s="14" t="str">
        <f>IFERROR(IF(INDEX('11.6_Outliers-Incineration'!$N$5:$N$500,MATCH($F479,'11.6_Outliers-Incineration'!$F$5:$F$500,0))&lt;&gt;"N",
INDEX('11.6_Outliers-Incineration'!J$5:J$500,MATCH($F479,'11.6_Outliers-Incineration'!$F$5:$F$500,0)),""),"")</f>
        <v/>
      </c>
      <c r="AC479" s="8" t="str">
        <f>IFERROR(IF(INDEX('11.6_Outliers-Incineration'!$N$5:$N$500,MATCH($F479,'11.6_Outliers-Incineration'!$F$5:$F$500,0))&lt;&gt;"N",
INDEX('11.6_Outliers-Incineration'!K$5:K$500,MATCH($F479,'11.6_Outliers-Incineration'!$F$5:$F$500,0)),""),"")</f>
        <v/>
      </c>
      <c r="AD479" s="14" t="str">
        <f>IFERROR(IF(INDEX('11.6_Outliers-Incineration'!$N$5:$N$500,MATCH($F479,'11.6_Outliers-Incineration'!$F$5:$F$500,0))&lt;&gt;"N",
INDEX('11.6_Outliers-Incineration'!L$5:L$500,MATCH($F479,'11.6_Outliers-Incineration'!$F$5:$F$500,0)),""),"")</f>
        <v/>
      </c>
      <c r="AE479" s="14" t="s">
        <v>1569</v>
      </c>
      <c r="AF479" s="8" t="s">
        <v>1569</v>
      </c>
      <c r="AG479" s="14" t="s">
        <v>1569</v>
      </c>
      <c r="AH479" s="5"/>
      <c r="AI479" s="5"/>
      <c r="AJ479" s="5" t="s">
        <v>1569</v>
      </c>
      <c r="AK479" s="5">
        <f t="shared" si="7"/>
        <v>1</v>
      </c>
    </row>
    <row r="480" spans="1:37" x14ac:dyDescent="0.25">
      <c r="A480" s="5" t="s">
        <v>2813</v>
      </c>
      <c r="B480" s="5" t="s">
        <v>1124</v>
      </c>
      <c r="C480" s="5" t="s">
        <v>1123</v>
      </c>
      <c r="D480" s="5" t="s">
        <v>1038</v>
      </c>
      <c r="E480" s="5" t="s">
        <v>2862</v>
      </c>
      <c r="F480" s="5" t="s">
        <v>2908</v>
      </c>
      <c r="G480" s="5">
        <v>3</v>
      </c>
      <c r="H480" s="5">
        <v>2</v>
      </c>
      <c r="I480" s="5" t="s">
        <v>2942</v>
      </c>
      <c r="J480" s="13">
        <f>IFERROR(IF(INDEX('11.1_Outliers-Generation'!$N$5:$N$500,MATCH($F480,'11.1_Outliers-Generation'!$F$5:$F$500,0))&lt;&gt;"N",
INDEX('11.1_Outliers-Generation'!J$5:J$500,MATCH($F480,'11.1_Outliers-Generation'!$F$5:$F$500,0)),""),"")</f>
        <v>0.93806388690010123</v>
      </c>
      <c r="K480" s="8">
        <f>IFERROR(IF(INDEX('11.1_Outliers-Generation'!$N$5:$N$500,MATCH($F480,'11.1_Outliers-Generation'!$F$5:$F$500,0))&lt;&gt;"N",
INDEX('11.1_Outliers-Generation'!K$5:K$500,MATCH($F480,'11.1_Outliers-Generation'!$F$5:$F$500,0)),""),"")</f>
        <v>2019</v>
      </c>
      <c r="L480" s="13" t="str">
        <f>IFERROR(IF(INDEX('11.1_Outliers-Generation'!$N$5:$N$500,MATCH($F480,'11.1_Outliers-Generation'!$F$5:$F$500,0))&lt;&gt;"N",
INDEX('11.1_Outliers-Generation'!L$5:L$500,MATCH($F480,'11.1_Outliers-Generation'!$F$5:$F$500,0)),""),"")</f>
        <v>MOHURD_014</v>
      </c>
      <c r="M480" s="14" t="str">
        <f>IFERROR(IF(INDEX('11.2_Outliers-Collection_cov'!$N$5:$N$500,MATCH($F480,'11.2_Outliers-Collection_cov'!$F$5:$F$500,0))&lt;&gt;"N",
INDEX('11.2_Outliers-Collection_cov'!J$5:J$500,MATCH($F480,'11.2_Outliers-Collection_cov'!$F$5:$F$500,0)),""),"")</f>
        <v/>
      </c>
      <c r="N480" s="8" t="str">
        <f>IFERROR(IF(INDEX('11.2_Outliers-Collection_cov'!$N$5:$N$500,MATCH($F480,'11.2_Outliers-Collection_cov'!$F$5:$F$500,0))&lt;&gt;"N",
INDEX('11.2_Outliers-Collection_cov'!K$5:K$500,MATCH($F480,'11.2_Outliers-Collection_cov'!$F$5:$F$500,0)),""),"")</f>
        <v/>
      </c>
      <c r="O480" s="13" t="str">
        <f>IFERROR(IF(INDEX('11.2_Outliers-Collection_cov'!$N$5:$N$500,MATCH($F480,'11.2_Outliers-Collection_cov'!$F$5:$F$500,0))&lt;&gt;"N",
INDEX('11.2_Outliers-Collection_cov'!L$5:L$500,MATCH($F480,'11.2_Outliers-Collection_cov'!$F$5:$F$500,0)),""),"")</f>
        <v/>
      </c>
      <c r="P480" s="14" t="str">
        <f>IFERROR(IF(INDEX('11.3_Outliers-Plastic'!$N$5:$N$500,MATCH($F480,'11.3_Outliers-Plastic'!$F$5:$F$500,0))&lt;&gt;"N",
INDEX('11.3_Outliers-Plastic'!J$5:J$500,MATCH($F480,'11.3_Outliers-Plastic'!$F$5:$F$500,0)),""),"")</f>
        <v/>
      </c>
      <c r="Q480" s="8" t="str">
        <f>IFERROR(IF(INDEX('11.3_Outliers-Plastic'!$N$5:$N$500,MATCH($F480,'11.3_Outliers-Plastic'!$F$5:$F$500,0))&lt;&gt;"N",
INDEX('11.3_Outliers-Plastic'!K$5:K$500,MATCH($F480,'11.3_Outliers-Plastic'!$F$5:$F$500,0)),""),"")</f>
        <v/>
      </c>
      <c r="R480" s="14" t="str">
        <f>IFERROR(IF(INDEX('11.3_Outliers-Plastic'!$N$5:$N$500,MATCH($F480,'11.3_Outliers-Plastic'!$F$5:$F$500,0))&lt;&gt;"N",
INDEX('11.3_Outliers-Plastic'!L$5:L$500,MATCH($F480,'11.3_Outliers-Plastic'!$F$5:$F$500,0)),""),"")</f>
        <v/>
      </c>
      <c r="S480" s="5"/>
      <c r="T480" s="5"/>
      <c r="U480" s="5" t="s">
        <v>1569</v>
      </c>
      <c r="V480" s="14" t="str">
        <f>IFERROR(IF(INDEX('11.5_Outliers-Other_recovery'!$N$5:$N$500,MATCH($F480,'11.5_Outliers-Other_recovery'!$F$5:$F$500,0))&lt;&gt;"N",
INDEX('11.5_Outliers-Other_recovery'!J$5:J$500,MATCH($F480,'11.5_Outliers-Other_recovery'!$F$5:$F$500,0)),""),"")</f>
        <v/>
      </c>
      <c r="W480" s="8" t="str">
        <f>IFERROR(IF(INDEX('11.5_Outliers-Other_recovery'!$N$5:$N$500,MATCH($F480,'11.5_Outliers-Other_recovery'!$F$5:$F$500,0))&lt;&gt;"N",
INDEX('11.5_Outliers-Other_recovery'!K$5:K$500,MATCH($F480,'11.5_Outliers-Other_recovery'!$F$5:$F$500,0)),""),"")</f>
        <v/>
      </c>
      <c r="X480" s="14" t="str">
        <f>IFERROR(IF(INDEX('11.5_Outliers-Other_recovery'!$N$5:$N$500,MATCH($F480,'11.5_Outliers-Other_recovery'!$F$5:$F$500,0))&lt;&gt;"N",
INDEX('11.5_Outliers-Other_recovery'!L$5:L$500,MATCH($F480,'11.5_Outliers-Other_recovery'!$F$5:$F$500,0)),""),"")</f>
        <v/>
      </c>
      <c r="Y480" s="14" t="str">
        <f>IFERROR(IF(INDEX('11.4_Outliers-Formal_dry_recy'!$N$5:$N$500,MATCH($F480,'11.4_Outliers-Formal_dry_recy'!$F$5:$F$500,0))&lt;&gt;"N",
INDEX('11.4_Outliers-Formal_dry_recy'!J$5:J$500,MATCH($F480,'11.4_Outliers-Formal_dry_recy'!$F$5:$F$500,0)),""),"")</f>
        <v/>
      </c>
      <c r="Z480" s="8" t="str">
        <f>IFERROR(IF(INDEX('11.4_Outliers-Formal_dry_recy'!$N$5:$N$500,MATCH($F480,'11.4_Outliers-Formal_dry_recy'!$F$5:$F$500,0))&lt;&gt;"N",
INDEX('11.4_Outliers-Formal_dry_recy'!K$5:K$500,MATCH($F480,'11.4_Outliers-Formal_dry_recy'!$F$5:$F$500,0)),""),"")</f>
        <v/>
      </c>
      <c r="AA480" s="14" t="str">
        <f>IFERROR(IF(INDEX('11.4_Outliers-Formal_dry_recy'!$N$5:$N$500,MATCH($F480,'11.4_Outliers-Formal_dry_recy'!$F$5:$F$500,0))&lt;&gt;"N",
INDEX('11.4_Outliers-Formal_dry_recy'!L$5:L$500,MATCH($F480,'11.4_Outliers-Formal_dry_recy'!$F$5:$F$500,0)),""),"")</f>
        <v/>
      </c>
      <c r="AB480" s="14" t="str">
        <f>IFERROR(IF(INDEX('11.6_Outliers-Incineration'!$N$5:$N$500,MATCH($F480,'11.6_Outliers-Incineration'!$F$5:$F$500,0))&lt;&gt;"N",
INDEX('11.6_Outliers-Incineration'!J$5:J$500,MATCH($F480,'11.6_Outliers-Incineration'!$F$5:$F$500,0)),""),"")</f>
        <v/>
      </c>
      <c r="AC480" s="8" t="str">
        <f>IFERROR(IF(INDEX('11.6_Outliers-Incineration'!$N$5:$N$500,MATCH($F480,'11.6_Outliers-Incineration'!$F$5:$F$500,0))&lt;&gt;"N",
INDEX('11.6_Outliers-Incineration'!K$5:K$500,MATCH($F480,'11.6_Outliers-Incineration'!$F$5:$F$500,0)),""),"")</f>
        <v/>
      </c>
      <c r="AD480" s="14" t="str">
        <f>IFERROR(IF(INDEX('11.6_Outliers-Incineration'!$N$5:$N$500,MATCH($F480,'11.6_Outliers-Incineration'!$F$5:$F$500,0))&lt;&gt;"N",
INDEX('11.6_Outliers-Incineration'!L$5:L$500,MATCH($F480,'11.6_Outliers-Incineration'!$F$5:$F$500,0)),""),"")</f>
        <v/>
      </c>
      <c r="AE480" s="14" t="s">
        <v>1569</v>
      </c>
      <c r="AF480" s="8" t="s">
        <v>1569</v>
      </c>
      <c r="AG480" s="14" t="s">
        <v>1569</v>
      </c>
      <c r="AH480" s="5"/>
      <c r="AI480" s="5"/>
      <c r="AJ480" s="5" t="s">
        <v>1569</v>
      </c>
      <c r="AK480" s="5">
        <f t="shared" si="7"/>
        <v>1</v>
      </c>
    </row>
    <row r="481" spans="1:37" x14ac:dyDescent="0.25">
      <c r="A481" s="5" t="s">
        <v>2814</v>
      </c>
      <c r="B481" s="5" t="s">
        <v>1124</v>
      </c>
      <c r="C481" s="5" t="s">
        <v>1123</v>
      </c>
      <c r="D481" s="5" t="s">
        <v>1038</v>
      </c>
      <c r="E481" s="5" t="s">
        <v>2863</v>
      </c>
      <c r="F481" s="5" t="s">
        <v>2909</v>
      </c>
      <c r="G481" s="5">
        <v>3</v>
      </c>
      <c r="H481" s="5">
        <v>1</v>
      </c>
      <c r="I481" s="5" t="s">
        <v>2953</v>
      </c>
      <c r="J481" s="13">
        <f>IFERROR(IF(INDEX('11.1_Outliers-Generation'!$N$5:$N$500,MATCH($F481,'11.1_Outliers-Generation'!$F$5:$F$500,0))&lt;&gt;"N",
INDEX('11.1_Outliers-Generation'!J$5:J$500,MATCH($F481,'11.1_Outliers-Generation'!$F$5:$F$500,0)),""),"")</f>
        <v>0.54963028207046205</v>
      </c>
      <c r="K481" s="8">
        <f>IFERROR(IF(INDEX('11.1_Outliers-Generation'!$N$5:$N$500,MATCH($F481,'11.1_Outliers-Generation'!$F$5:$F$500,0))&lt;&gt;"N",
INDEX('11.1_Outliers-Generation'!K$5:K$500,MATCH($F481,'11.1_Outliers-Generation'!$F$5:$F$500,0)),""),"")</f>
        <v>2019</v>
      </c>
      <c r="L481" s="13" t="str">
        <f>IFERROR(IF(INDEX('11.1_Outliers-Generation'!$N$5:$N$500,MATCH($F481,'11.1_Outliers-Generation'!$F$5:$F$500,0))&lt;&gt;"N",
INDEX('11.1_Outliers-Generation'!L$5:L$500,MATCH($F481,'11.1_Outliers-Generation'!$F$5:$F$500,0)),""),"")</f>
        <v>MOHURD_015</v>
      </c>
      <c r="M481" s="14" t="str">
        <f>IFERROR(IF(INDEX('11.2_Outliers-Collection_cov'!$N$5:$N$500,MATCH($F481,'11.2_Outliers-Collection_cov'!$F$5:$F$500,0))&lt;&gt;"N",
INDEX('11.2_Outliers-Collection_cov'!J$5:J$500,MATCH($F481,'11.2_Outliers-Collection_cov'!$F$5:$F$500,0)),""),"")</f>
        <v/>
      </c>
      <c r="N481" s="8" t="str">
        <f>IFERROR(IF(INDEX('11.2_Outliers-Collection_cov'!$N$5:$N$500,MATCH($F481,'11.2_Outliers-Collection_cov'!$F$5:$F$500,0))&lt;&gt;"N",
INDEX('11.2_Outliers-Collection_cov'!K$5:K$500,MATCH($F481,'11.2_Outliers-Collection_cov'!$F$5:$F$500,0)),""),"")</f>
        <v/>
      </c>
      <c r="O481" s="13" t="str">
        <f>IFERROR(IF(INDEX('11.2_Outliers-Collection_cov'!$N$5:$N$500,MATCH($F481,'11.2_Outliers-Collection_cov'!$F$5:$F$500,0))&lt;&gt;"N",
INDEX('11.2_Outliers-Collection_cov'!L$5:L$500,MATCH($F481,'11.2_Outliers-Collection_cov'!$F$5:$F$500,0)),""),"")</f>
        <v/>
      </c>
      <c r="P481" s="14" t="str">
        <f>IFERROR(IF(INDEX('11.3_Outliers-Plastic'!$N$5:$N$500,MATCH($F481,'11.3_Outliers-Plastic'!$F$5:$F$500,0))&lt;&gt;"N",
INDEX('11.3_Outliers-Plastic'!J$5:J$500,MATCH($F481,'11.3_Outliers-Plastic'!$F$5:$F$500,0)),""),"")</f>
        <v/>
      </c>
      <c r="Q481" s="8" t="str">
        <f>IFERROR(IF(INDEX('11.3_Outliers-Plastic'!$N$5:$N$500,MATCH($F481,'11.3_Outliers-Plastic'!$F$5:$F$500,0))&lt;&gt;"N",
INDEX('11.3_Outliers-Plastic'!K$5:K$500,MATCH($F481,'11.3_Outliers-Plastic'!$F$5:$F$500,0)),""),"")</f>
        <v/>
      </c>
      <c r="R481" s="14" t="str">
        <f>IFERROR(IF(INDEX('11.3_Outliers-Plastic'!$N$5:$N$500,MATCH($F481,'11.3_Outliers-Plastic'!$F$5:$F$500,0))&lt;&gt;"N",
INDEX('11.3_Outliers-Plastic'!L$5:L$500,MATCH($F481,'11.3_Outliers-Plastic'!$F$5:$F$500,0)),""),"")</f>
        <v/>
      </c>
      <c r="S481" s="5"/>
      <c r="T481" s="5"/>
      <c r="U481" s="5" t="s">
        <v>1569</v>
      </c>
      <c r="V481" s="14" t="str">
        <f>IFERROR(IF(INDEX('11.5_Outliers-Other_recovery'!$N$5:$N$500,MATCH($F481,'11.5_Outliers-Other_recovery'!$F$5:$F$500,0))&lt;&gt;"N",
INDEX('11.5_Outliers-Other_recovery'!J$5:J$500,MATCH($F481,'11.5_Outliers-Other_recovery'!$F$5:$F$500,0)),""),"")</f>
        <v/>
      </c>
      <c r="W481" s="8" t="str">
        <f>IFERROR(IF(INDEX('11.5_Outliers-Other_recovery'!$N$5:$N$500,MATCH($F481,'11.5_Outliers-Other_recovery'!$F$5:$F$500,0))&lt;&gt;"N",
INDEX('11.5_Outliers-Other_recovery'!K$5:K$500,MATCH($F481,'11.5_Outliers-Other_recovery'!$F$5:$F$500,0)),""),"")</f>
        <v/>
      </c>
      <c r="X481" s="14" t="str">
        <f>IFERROR(IF(INDEX('11.5_Outliers-Other_recovery'!$N$5:$N$500,MATCH($F481,'11.5_Outliers-Other_recovery'!$F$5:$F$500,0))&lt;&gt;"N",
INDEX('11.5_Outliers-Other_recovery'!L$5:L$500,MATCH($F481,'11.5_Outliers-Other_recovery'!$F$5:$F$500,0)),""),"")</f>
        <v/>
      </c>
      <c r="Y481" s="14" t="str">
        <f>IFERROR(IF(INDEX('11.4_Outliers-Formal_dry_recy'!$N$5:$N$500,MATCH($F481,'11.4_Outliers-Formal_dry_recy'!$F$5:$F$500,0))&lt;&gt;"N",
INDEX('11.4_Outliers-Formal_dry_recy'!J$5:J$500,MATCH($F481,'11.4_Outliers-Formal_dry_recy'!$F$5:$F$500,0)),""),"")</f>
        <v/>
      </c>
      <c r="Z481" s="8" t="str">
        <f>IFERROR(IF(INDEX('11.4_Outliers-Formal_dry_recy'!$N$5:$N$500,MATCH($F481,'11.4_Outliers-Formal_dry_recy'!$F$5:$F$500,0))&lt;&gt;"N",
INDEX('11.4_Outliers-Formal_dry_recy'!K$5:K$500,MATCH($F481,'11.4_Outliers-Formal_dry_recy'!$F$5:$F$500,0)),""),"")</f>
        <v/>
      </c>
      <c r="AA481" s="14" t="str">
        <f>IFERROR(IF(INDEX('11.4_Outliers-Formal_dry_recy'!$N$5:$N$500,MATCH($F481,'11.4_Outliers-Formal_dry_recy'!$F$5:$F$500,0))&lt;&gt;"N",
INDEX('11.4_Outliers-Formal_dry_recy'!L$5:L$500,MATCH($F481,'11.4_Outliers-Formal_dry_recy'!$F$5:$F$500,0)),""),"")</f>
        <v/>
      </c>
      <c r="AB481" s="14" t="str">
        <f>IFERROR(IF(INDEX('11.6_Outliers-Incineration'!$N$5:$N$500,MATCH($F481,'11.6_Outliers-Incineration'!$F$5:$F$500,0))&lt;&gt;"N",
INDEX('11.6_Outliers-Incineration'!J$5:J$500,MATCH($F481,'11.6_Outliers-Incineration'!$F$5:$F$500,0)),""),"")</f>
        <v/>
      </c>
      <c r="AC481" s="8" t="str">
        <f>IFERROR(IF(INDEX('11.6_Outliers-Incineration'!$N$5:$N$500,MATCH($F481,'11.6_Outliers-Incineration'!$F$5:$F$500,0))&lt;&gt;"N",
INDEX('11.6_Outliers-Incineration'!K$5:K$500,MATCH($F481,'11.6_Outliers-Incineration'!$F$5:$F$500,0)),""),"")</f>
        <v/>
      </c>
      <c r="AD481" s="14" t="str">
        <f>IFERROR(IF(INDEX('11.6_Outliers-Incineration'!$N$5:$N$500,MATCH($F481,'11.6_Outliers-Incineration'!$F$5:$F$500,0))&lt;&gt;"N",
INDEX('11.6_Outliers-Incineration'!L$5:L$500,MATCH($F481,'11.6_Outliers-Incineration'!$F$5:$F$500,0)),""),"")</f>
        <v/>
      </c>
      <c r="AE481" s="14" t="s">
        <v>1569</v>
      </c>
      <c r="AF481" s="8" t="s">
        <v>1569</v>
      </c>
      <c r="AG481" s="14" t="s">
        <v>1569</v>
      </c>
      <c r="AH481" s="5"/>
      <c r="AI481" s="5"/>
      <c r="AJ481" s="5" t="s">
        <v>1569</v>
      </c>
      <c r="AK481" s="5">
        <f t="shared" si="7"/>
        <v>1</v>
      </c>
    </row>
    <row r="482" spans="1:37" x14ac:dyDescent="0.25">
      <c r="A482" s="5" t="s">
        <v>2815</v>
      </c>
      <c r="B482" s="5" t="s">
        <v>1124</v>
      </c>
      <c r="C482" s="5" t="s">
        <v>1123</v>
      </c>
      <c r="D482" s="5" t="s">
        <v>1038</v>
      </c>
      <c r="E482" s="5" t="s">
        <v>2864</v>
      </c>
      <c r="F482" s="5" t="s">
        <v>2910</v>
      </c>
      <c r="G482" s="5">
        <v>3</v>
      </c>
      <c r="H482" s="5">
        <v>2</v>
      </c>
      <c r="I482" s="5" t="s">
        <v>2947</v>
      </c>
      <c r="J482" s="13">
        <f>IFERROR(IF(INDEX('11.1_Outliers-Generation'!$N$5:$N$500,MATCH($F482,'11.1_Outliers-Generation'!$F$5:$F$500,0))&lt;&gt;"N",
INDEX('11.1_Outliers-Generation'!J$5:J$500,MATCH($F482,'11.1_Outliers-Generation'!$F$5:$F$500,0)),""),"")</f>
        <v>0.9153197311460991</v>
      </c>
      <c r="K482" s="8">
        <f>IFERROR(IF(INDEX('11.1_Outliers-Generation'!$N$5:$N$500,MATCH($F482,'11.1_Outliers-Generation'!$F$5:$F$500,0))&lt;&gt;"N",
INDEX('11.1_Outliers-Generation'!K$5:K$500,MATCH($F482,'11.1_Outliers-Generation'!$F$5:$F$500,0)),""),"")</f>
        <v>2019</v>
      </c>
      <c r="L482" s="13" t="str">
        <f>IFERROR(IF(INDEX('11.1_Outliers-Generation'!$N$5:$N$500,MATCH($F482,'11.1_Outliers-Generation'!$F$5:$F$500,0))&lt;&gt;"N",
INDEX('11.1_Outliers-Generation'!L$5:L$500,MATCH($F482,'11.1_Outliers-Generation'!$F$5:$F$500,0)),""),"")</f>
        <v>MOHURD_016</v>
      </c>
      <c r="M482" s="14" t="str">
        <f>IFERROR(IF(INDEX('11.2_Outliers-Collection_cov'!$N$5:$N$500,MATCH($F482,'11.2_Outliers-Collection_cov'!$F$5:$F$500,0))&lt;&gt;"N",
INDEX('11.2_Outliers-Collection_cov'!J$5:J$500,MATCH($F482,'11.2_Outliers-Collection_cov'!$F$5:$F$500,0)),""),"")</f>
        <v/>
      </c>
      <c r="N482" s="8" t="str">
        <f>IFERROR(IF(INDEX('11.2_Outliers-Collection_cov'!$N$5:$N$500,MATCH($F482,'11.2_Outliers-Collection_cov'!$F$5:$F$500,0))&lt;&gt;"N",
INDEX('11.2_Outliers-Collection_cov'!K$5:K$500,MATCH($F482,'11.2_Outliers-Collection_cov'!$F$5:$F$500,0)),""),"")</f>
        <v/>
      </c>
      <c r="O482" s="13" t="str">
        <f>IFERROR(IF(INDEX('11.2_Outliers-Collection_cov'!$N$5:$N$500,MATCH($F482,'11.2_Outliers-Collection_cov'!$F$5:$F$500,0))&lt;&gt;"N",
INDEX('11.2_Outliers-Collection_cov'!L$5:L$500,MATCH($F482,'11.2_Outliers-Collection_cov'!$F$5:$F$500,0)),""),"")</f>
        <v/>
      </c>
      <c r="P482" s="14" t="str">
        <f>IFERROR(IF(INDEX('11.3_Outliers-Plastic'!$N$5:$N$500,MATCH($F482,'11.3_Outliers-Plastic'!$F$5:$F$500,0))&lt;&gt;"N",
INDEX('11.3_Outliers-Plastic'!J$5:J$500,MATCH($F482,'11.3_Outliers-Plastic'!$F$5:$F$500,0)),""),"")</f>
        <v/>
      </c>
      <c r="Q482" s="8" t="str">
        <f>IFERROR(IF(INDEX('11.3_Outliers-Plastic'!$N$5:$N$500,MATCH($F482,'11.3_Outliers-Plastic'!$F$5:$F$500,0))&lt;&gt;"N",
INDEX('11.3_Outliers-Plastic'!K$5:K$500,MATCH($F482,'11.3_Outliers-Plastic'!$F$5:$F$500,0)),""),"")</f>
        <v/>
      </c>
      <c r="R482" s="14" t="str">
        <f>IFERROR(IF(INDEX('11.3_Outliers-Plastic'!$N$5:$N$500,MATCH($F482,'11.3_Outliers-Plastic'!$F$5:$F$500,0))&lt;&gt;"N",
INDEX('11.3_Outliers-Plastic'!L$5:L$500,MATCH($F482,'11.3_Outliers-Plastic'!$F$5:$F$500,0)),""),"")</f>
        <v/>
      </c>
      <c r="S482" s="5"/>
      <c r="T482" s="5"/>
      <c r="U482" s="5" t="s">
        <v>1569</v>
      </c>
      <c r="V482" s="14" t="str">
        <f>IFERROR(IF(INDEX('11.5_Outliers-Other_recovery'!$N$5:$N$500,MATCH($F482,'11.5_Outliers-Other_recovery'!$F$5:$F$500,0))&lt;&gt;"N",
INDEX('11.5_Outliers-Other_recovery'!J$5:J$500,MATCH($F482,'11.5_Outliers-Other_recovery'!$F$5:$F$500,0)),""),"")</f>
        <v/>
      </c>
      <c r="W482" s="8" t="str">
        <f>IFERROR(IF(INDEX('11.5_Outliers-Other_recovery'!$N$5:$N$500,MATCH($F482,'11.5_Outliers-Other_recovery'!$F$5:$F$500,0))&lt;&gt;"N",
INDEX('11.5_Outliers-Other_recovery'!K$5:K$500,MATCH($F482,'11.5_Outliers-Other_recovery'!$F$5:$F$500,0)),""),"")</f>
        <v/>
      </c>
      <c r="X482" s="14" t="str">
        <f>IFERROR(IF(INDEX('11.5_Outliers-Other_recovery'!$N$5:$N$500,MATCH($F482,'11.5_Outliers-Other_recovery'!$F$5:$F$500,0))&lt;&gt;"N",
INDEX('11.5_Outliers-Other_recovery'!L$5:L$500,MATCH($F482,'11.5_Outliers-Other_recovery'!$F$5:$F$500,0)),""),"")</f>
        <v/>
      </c>
      <c r="Y482" s="14" t="str">
        <f>IFERROR(IF(INDEX('11.4_Outliers-Formal_dry_recy'!$N$5:$N$500,MATCH($F482,'11.4_Outliers-Formal_dry_recy'!$F$5:$F$500,0))&lt;&gt;"N",
INDEX('11.4_Outliers-Formal_dry_recy'!J$5:J$500,MATCH($F482,'11.4_Outliers-Formal_dry_recy'!$F$5:$F$500,0)),""),"")</f>
        <v/>
      </c>
      <c r="Z482" s="8" t="str">
        <f>IFERROR(IF(INDEX('11.4_Outliers-Formal_dry_recy'!$N$5:$N$500,MATCH($F482,'11.4_Outliers-Formal_dry_recy'!$F$5:$F$500,0))&lt;&gt;"N",
INDEX('11.4_Outliers-Formal_dry_recy'!K$5:K$500,MATCH($F482,'11.4_Outliers-Formal_dry_recy'!$F$5:$F$500,0)),""),"")</f>
        <v/>
      </c>
      <c r="AA482" s="14" t="str">
        <f>IFERROR(IF(INDEX('11.4_Outliers-Formal_dry_recy'!$N$5:$N$500,MATCH($F482,'11.4_Outliers-Formal_dry_recy'!$F$5:$F$500,0))&lt;&gt;"N",
INDEX('11.4_Outliers-Formal_dry_recy'!L$5:L$500,MATCH($F482,'11.4_Outliers-Formal_dry_recy'!$F$5:$F$500,0)),""),"")</f>
        <v/>
      </c>
      <c r="AB482" s="14" t="str">
        <f>IFERROR(IF(INDEX('11.6_Outliers-Incineration'!$N$5:$N$500,MATCH($F482,'11.6_Outliers-Incineration'!$F$5:$F$500,0))&lt;&gt;"N",
INDEX('11.6_Outliers-Incineration'!J$5:J$500,MATCH($F482,'11.6_Outliers-Incineration'!$F$5:$F$500,0)),""),"")</f>
        <v/>
      </c>
      <c r="AC482" s="8" t="str">
        <f>IFERROR(IF(INDEX('11.6_Outliers-Incineration'!$N$5:$N$500,MATCH($F482,'11.6_Outliers-Incineration'!$F$5:$F$500,0))&lt;&gt;"N",
INDEX('11.6_Outliers-Incineration'!K$5:K$500,MATCH($F482,'11.6_Outliers-Incineration'!$F$5:$F$500,0)),""),"")</f>
        <v/>
      </c>
      <c r="AD482" s="14" t="str">
        <f>IFERROR(IF(INDEX('11.6_Outliers-Incineration'!$N$5:$N$500,MATCH($F482,'11.6_Outliers-Incineration'!$F$5:$F$500,0))&lt;&gt;"N",
INDEX('11.6_Outliers-Incineration'!L$5:L$500,MATCH($F482,'11.6_Outliers-Incineration'!$F$5:$F$500,0)),""),"")</f>
        <v/>
      </c>
      <c r="AE482" s="14" t="s">
        <v>1569</v>
      </c>
      <c r="AF482" s="8" t="s">
        <v>1569</v>
      </c>
      <c r="AG482" s="14" t="s">
        <v>1569</v>
      </c>
      <c r="AH482" s="5"/>
      <c r="AI482" s="5"/>
      <c r="AJ482" s="5" t="s">
        <v>1569</v>
      </c>
      <c r="AK482" s="5">
        <f t="shared" si="7"/>
        <v>1</v>
      </c>
    </row>
    <row r="483" spans="1:37" x14ac:dyDescent="0.25">
      <c r="A483" s="5" t="s">
        <v>2816</v>
      </c>
      <c r="B483" s="5" t="s">
        <v>1124</v>
      </c>
      <c r="C483" s="5" t="s">
        <v>1123</v>
      </c>
      <c r="D483" s="5" t="s">
        <v>1038</v>
      </c>
      <c r="E483" s="5" t="s">
        <v>2865</v>
      </c>
      <c r="F483" s="5" t="s">
        <v>2911</v>
      </c>
      <c r="G483" s="5">
        <v>3</v>
      </c>
      <c r="H483" s="5">
        <v>2</v>
      </c>
      <c r="I483" s="5" t="s">
        <v>2954</v>
      </c>
      <c r="J483" s="13">
        <f>IFERROR(IF(INDEX('11.1_Outliers-Generation'!$N$5:$N$500,MATCH($F483,'11.1_Outliers-Generation'!$F$5:$F$500,0))&lt;&gt;"N",
INDEX('11.1_Outliers-Generation'!J$5:J$500,MATCH($F483,'11.1_Outliers-Generation'!$F$5:$F$500,0)),""),"")</f>
        <v>0.68475792943366676</v>
      </c>
      <c r="K483" s="8">
        <f>IFERROR(IF(INDEX('11.1_Outliers-Generation'!$N$5:$N$500,MATCH($F483,'11.1_Outliers-Generation'!$F$5:$F$500,0))&lt;&gt;"N",
INDEX('11.1_Outliers-Generation'!K$5:K$500,MATCH($F483,'11.1_Outliers-Generation'!$F$5:$F$500,0)),""),"")</f>
        <v>2019</v>
      </c>
      <c r="L483" s="13" t="str">
        <f>IFERROR(IF(INDEX('11.1_Outliers-Generation'!$N$5:$N$500,MATCH($F483,'11.1_Outliers-Generation'!$F$5:$F$500,0))&lt;&gt;"N",
INDEX('11.1_Outliers-Generation'!L$5:L$500,MATCH($F483,'11.1_Outliers-Generation'!$F$5:$F$500,0)),""),"")</f>
        <v>MOHURD_017</v>
      </c>
      <c r="M483" s="14" t="str">
        <f>IFERROR(IF(INDEX('11.2_Outliers-Collection_cov'!$N$5:$N$500,MATCH($F483,'11.2_Outliers-Collection_cov'!$F$5:$F$500,0))&lt;&gt;"N",
INDEX('11.2_Outliers-Collection_cov'!J$5:J$500,MATCH($F483,'11.2_Outliers-Collection_cov'!$F$5:$F$500,0)),""),"")</f>
        <v/>
      </c>
      <c r="N483" s="8" t="str">
        <f>IFERROR(IF(INDEX('11.2_Outliers-Collection_cov'!$N$5:$N$500,MATCH($F483,'11.2_Outliers-Collection_cov'!$F$5:$F$500,0))&lt;&gt;"N",
INDEX('11.2_Outliers-Collection_cov'!K$5:K$500,MATCH($F483,'11.2_Outliers-Collection_cov'!$F$5:$F$500,0)),""),"")</f>
        <v/>
      </c>
      <c r="O483" s="13" t="str">
        <f>IFERROR(IF(INDEX('11.2_Outliers-Collection_cov'!$N$5:$N$500,MATCH($F483,'11.2_Outliers-Collection_cov'!$F$5:$F$500,0))&lt;&gt;"N",
INDEX('11.2_Outliers-Collection_cov'!L$5:L$500,MATCH($F483,'11.2_Outliers-Collection_cov'!$F$5:$F$500,0)),""),"")</f>
        <v/>
      </c>
      <c r="P483" s="14" t="str">
        <f>IFERROR(IF(INDEX('11.3_Outliers-Plastic'!$N$5:$N$500,MATCH($F483,'11.3_Outliers-Plastic'!$F$5:$F$500,0))&lt;&gt;"N",
INDEX('11.3_Outliers-Plastic'!J$5:J$500,MATCH($F483,'11.3_Outliers-Plastic'!$F$5:$F$500,0)),""),"")</f>
        <v/>
      </c>
      <c r="Q483" s="8" t="str">
        <f>IFERROR(IF(INDEX('11.3_Outliers-Plastic'!$N$5:$N$500,MATCH($F483,'11.3_Outliers-Plastic'!$F$5:$F$500,0))&lt;&gt;"N",
INDEX('11.3_Outliers-Plastic'!K$5:K$500,MATCH($F483,'11.3_Outliers-Plastic'!$F$5:$F$500,0)),""),"")</f>
        <v/>
      </c>
      <c r="R483" s="14" t="str">
        <f>IFERROR(IF(INDEX('11.3_Outliers-Plastic'!$N$5:$N$500,MATCH($F483,'11.3_Outliers-Plastic'!$F$5:$F$500,0))&lt;&gt;"N",
INDEX('11.3_Outliers-Plastic'!L$5:L$500,MATCH($F483,'11.3_Outliers-Plastic'!$F$5:$F$500,0)),""),"")</f>
        <v/>
      </c>
      <c r="S483" s="5"/>
      <c r="T483" s="5"/>
      <c r="U483" s="5" t="s">
        <v>1569</v>
      </c>
      <c r="V483" s="14" t="str">
        <f>IFERROR(IF(INDEX('11.5_Outliers-Other_recovery'!$N$5:$N$500,MATCH($F483,'11.5_Outliers-Other_recovery'!$F$5:$F$500,0))&lt;&gt;"N",
INDEX('11.5_Outliers-Other_recovery'!J$5:J$500,MATCH($F483,'11.5_Outliers-Other_recovery'!$F$5:$F$500,0)),""),"")</f>
        <v/>
      </c>
      <c r="W483" s="8" t="str">
        <f>IFERROR(IF(INDEX('11.5_Outliers-Other_recovery'!$N$5:$N$500,MATCH($F483,'11.5_Outliers-Other_recovery'!$F$5:$F$500,0))&lt;&gt;"N",
INDEX('11.5_Outliers-Other_recovery'!K$5:K$500,MATCH($F483,'11.5_Outliers-Other_recovery'!$F$5:$F$500,0)),""),"")</f>
        <v/>
      </c>
      <c r="X483" s="14" t="str">
        <f>IFERROR(IF(INDEX('11.5_Outliers-Other_recovery'!$N$5:$N$500,MATCH($F483,'11.5_Outliers-Other_recovery'!$F$5:$F$500,0))&lt;&gt;"N",
INDEX('11.5_Outliers-Other_recovery'!L$5:L$500,MATCH($F483,'11.5_Outliers-Other_recovery'!$F$5:$F$500,0)),""),"")</f>
        <v/>
      </c>
      <c r="Y483" s="14" t="str">
        <f>IFERROR(IF(INDEX('11.4_Outliers-Formal_dry_recy'!$N$5:$N$500,MATCH($F483,'11.4_Outliers-Formal_dry_recy'!$F$5:$F$500,0))&lt;&gt;"N",
INDEX('11.4_Outliers-Formal_dry_recy'!J$5:J$500,MATCH($F483,'11.4_Outliers-Formal_dry_recy'!$F$5:$F$500,0)),""),"")</f>
        <v/>
      </c>
      <c r="Z483" s="8" t="str">
        <f>IFERROR(IF(INDEX('11.4_Outliers-Formal_dry_recy'!$N$5:$N$500,MATCH($F483,'11.4_Outliers-Formal_dry_recy'!$F$5:$F$500,0))&lt;&gt;"N",
INDEX('11.4_Outliers-Formal_dry_recy'!K$5:K$500,MATCH($F483,'11.4_Outliers-Formal_dry_recy'!$F$5:$F$500,0)),""),"")</f>
        <v/>
      </c>
      <c r="AA483" s="14" t="str">
        <f>IFERROR(IF(INDEX('11.4_Outliers-Formal_dry_recy'!$N$5:$N$500,MATCH($F483,'11.4_Outliers-Formal_dry_recy'!$F$5:$F$500,0))&lt;&gt;"N",
INDEX('11.4_Outliers-Formal_dry_recy'!L$5:L$500,MATCH($F483,'11.4_Outliers-Formal_dry_recy'!$F$5:$F$500,0)),""),"")</f>
        <v/>
      </c>
      <c r="AB483" s="14" t="str">
        <f>IFERROR(IF(INDEX('11.6_Outliers-Incineration'!$N$5:$N$500,MATCH($F483,'11.6_Outliers-Incineration'!$F$5:$F$500,0))&lt;&gt;"N",
INDEX('11.6_Outliers-Incineration'!J$5:J$500,MATCH($F483,'11.6_Outliers-Incineration'!$F$5:$F$500,0)),""),"")</f>
        <v/>
      </c>
      <c r="AC483" s="8" t="str">
        <f>IFERROR(IF(INDEX('11.6_Outliers-Incineration'!$N$5:$N$500,MATCH($F483,'11.6_Outliers-Incineration'!$F$5:$F$500,0))&lt;&gt;"N",
INDEX('11.6_Outliers-Incineration'!K$5:K$500,MATCH($F483,'11.6_Outliers-Incineration'!$F$5:$F$500,0)),""),"")</f>
        <v/>
      </c>
      <c r="AD483" s="14" t="str">
        <f>IFERROR(IF(INDEX('11.6_Outliers-Incineration'!$N$5:$N$500,MATCH($F483,'11.6_Outliers-Incineration'!$F$5:$F$500,0))&lt;&gt;"N",
INDEX('11.6_Outliers-Incineration'!L$5:L$500,MATCH($F483,'11.6_Outliers-Incineration'!$F$5:$F$500,0)),""),"")</f>
        <v/>
      </c>
      <c r="AE483" s="14" t="s">
        <v>1569</v>
      </c>
      <c r="AF483" s="8" t="s">
        <v>1569</v>
      </c>
      <c r="AG483" s="14" t="s">
        <v>1569</v>
      </c>
      <c r="AH483" s="5"/>
      <c r="AI483" s="5"/>
      <c r="AJ483" s="5" t="s">
        <v>1569</v>
      </c>
      <c r="AK483" s="5">
        <f t="shared" si="7"/>
        <v>1</v>
      </c>
    </row>
    <row r="484" spans="1:37" x14ac:dyDescent="0.25">
      <c r="A484" s="5" t="s">
        <v>2817</v>
      </c>
      <c r="B484" s="5" t="s">
        <v>1124</v>
      </c>
      <c r="C484" s="5" t="s">
        <v>1123</v>
      </c>
      <c r="D484" s="5" t="s">
        <v>1038</v>
      </c>
      <c r="E484" s="5" t="s">
        <v>2866</v>
      </c>
      <c r="F484" s="5" t="s">
        <v>2912</v>
      </c>
      <c r="G484" s="5">
        <v>3</v>
      </c>
      <c r="H484" s="5">
        <v>2</v>
      </c>
      <c r="I484" s="5" t="s">
        <v>2955</v>
      </c>
      <c r="J484" s="13">
        <f>IFERROR(IF(INDEX('11.1_Outliers-Generation'!$N$5:$N$500,MATCH($F484,'11.1_Outliers-Generation'!$F$5:$F$500,0))&lt;&gt;"N",
INDEX('11.1_Outliers-Generation'!J$5:J$500,MATCH($F484,'11.1_Outliers-Generation'!$F$5:$F$500,0)),""),"")</f>
        <v>0.77816908056319378</v>
      </c>
      <c r="K484" s="8">
        <f>IFERROR(IF(INDEX('11.1_Outliers-Generation'!$N$5:$N$500,MATCH($F484,'11.1_Outliers-Generation'!$F$5:$F$500,0))&lt;&gt;"N",
INDEX('11.1_Outliers-Generation'!K$5:K$500,MATCH($F484,'11.1_Outliers-Generation'!$F$5:$F$500,0)),""),"")</f>
        <v>2019</v>
      </c>
      <c r="L484" s="13" t="str">
        <f>IFERROR(IF(INDEX('11.1_Outliers-Generation'!$N$5:$N$500,MATCH($F484,'11.1_Outliers-Generation'!$F$5:$F$500,0))&lt;&gt;"N",
INDEX('11.1_Outliers-Generation'!L$5:L$500,MATCH($F484,'11.1_Outliers-Generation'!$F$5:$F$500,0)),""),"")</f>
        <v>MOHURD_018</v>
      </c>
      <c r="M484" s="14" t="str">
        <f>IFERROR(IF(INDEX('11.2_Outliers-Collection_cov'!$N$5:$N$500,MATCH($F484,'11.2_Outliers-Collection_cov'!$F$5:$F$500,0))&lt;&gt;"N",
INDEX('11.2_Outliers-Collection_cov'!J$5:J$500,MATCH($F484,'11.2_Outliers-Collection_cov'!$F$5:$F$500,0)),""),"")</f>
        <v/>
      </c>
      <c r="N484" s="8" t="str">
        <f>IFERROR(IF(INDEX('11.2_Outliers-Collection_cov'!$N$5:$N$500,MATCH($F484,'11.2_Outliers-Collection_cov'!$F$5:$F$500,0))&lt;&gt;"N",
INDEX('11.2_Outliers-Collection_cov'!K$5:K$500,MATCH($F484,'11.2_Outliers-Collection_cov'!$F$5:$F$500,0)),""),"")</f>
        <v/>
      </c>
      <c r="O484" s="13" t="str">
        <f>IFERROR(IF(INDEX('11.2_Outliers-Collection_cov'!$N$5:$N$500,MATCH($F484,'11.2_Outliers-Collection_cov'!$F$5:$F$500,0))&lt;&gt;"N",
INDEX('11.2_Outliers-Collection_cov'!L$5:L$500,MATCH($F484,'11.2_Outliers-Collection_cov'!$F$5:$F$500,0)),""),"")</f>
        <v/>
      </c>
      <c r="P484" s="14" t="str">
        <f>IFERROR(IF(INDEX('11.3_Outliers-Plastic'!$N$5:$N$500,MATCH($F484,'11.3_Outliers-Plastic'!$F$5:$F$500,0))&lt;&gt;"N",
INDEX('11.3_Outliers-Plastic'!J$5:J$500,MATCH($F484,'11.3_Outliers-Plastic'!$F$5:$F$500,0)),""),"")</f>
        <v/>
      </c>
      <c r="Q484" s="8" t="str">
        <f>IFERROR(IF(INDEX('11.3_Outliers-Plastic'!$N$5:$N$500,MATCH($F484,'11.3_Outliers-Plastic'!$F$5:$F$500,0))&lt;&gt;"N",
INDEX('11.3_Outliers-Plastic'!K$5:K$500,MATCH($F484,'11.3_Outliers-Plastic'!$F$5:$F$500,0)),""),"")</f>
        <v/>
      </c>
      <c r="R484" s="14" t="str">
        <f>IFERROR(IF(INDEX('11.3_Outliers-Plastic'!$N$5:$N$500,MATCH($F484,'11.3_Outliers-Plastic'!$F$5:$F$500,0))&lt;&gt;"N",
INDEX('11.3_Outliers-Plastic'!L$5:L$500,MATCH($F484,'11.3_Outliers-Plastic'!$F$5:$F$500,0)),""),"")</f>
        <v/>
      </c>
      <c r="S484" s="5"/>
      <c r="T484" s="5"/>
      <c r="U484" s="5" t="s">
        <v>1569</v>
      </c>
      <c r="V484" s="14" t="str">
        <f>IFERROR(IF(INDEX('11.5_Outliers-Other_recovery'!$N$5:$N$500,MATCH($F484,'11.5_Outliers-Other_recovery'!$F$5:$F$500,0))&lt;&gt;"N",
INDEX('11.5_Outliers-Other_recovery'!J$5:J$500,MATCH($F484,'11.5_Outliers-Other_recovery'!$F$5:$F$500,0)),""),"")</f>
        <v/>
      </c>
      <c r="W484" s="8" t="str">
        <f>IFERROR(IF(INDEX('11.5_Outliers-Other_recovery'!$N$5:$N$500,MATCH($F484,'11.5_Outliers-Other_recovery'!$F$5:$F$500,0))&lt;&gt;"N",
INDEX('11.5_Outliers-Other_recovery'!K$5:K$500,MATCH($F484,'11.5_Outliers-Other_recovery'!$F$5:$F$500,0)),""),"")</f>
        <v/>
      </c>
      <c r="X484" s="14" t="str">
        <f>IFERROR(IF(INDEX('11.5_Outliers-Other_recovery'!$N$5:$N$500,MATCH($F484,'11.5_Outliers-Other_recovery'!$F$5:$F$500,0))&lt;&gt;"N",
INDEX('11.5_Outliers-Other_recovery'!L$5:L$500,MATCH($F484,'11.5_Outliers-Other_recovery'!$F$5:$F$500,0)),""),"")</f>
        <v/>
      </c>
      <c r="Y484" s="14" t="str">
        <f>IFERROR(IF(INDEX('11.4_Outliers-Formal_dry_recy'!$N$5:$N$500,MATCH($F484,'11.4_Outliers-Formal_dry_recy'!$F$5:$F$500,0))&lt;&gt;"N",
INDEX('11.4_Outliers-Formal_dry_recy'!J$5:J$500,MATCH($F484,'11.4_Outliers-Formal_dry_recy'!$F$5:$F$500,0)),""),"")</f>
        <v/>
      </c>
      <c r="Z484" s="8" t="str">
        <f>IFERROR(IF(INDEX('11.4_Outliers-Formal_dry_recy'!$N$5:$N$500,MATCH($F484,'11.4_Outliers-Formal_dry_recy'!$F$5:$F$500,0))&lt;&gt;"N",
INDEX('11.4_Outliers-Formal_dry_recy'!K$5:K$500,MATCH($F484,'11.4_Outliers-Formal_dry_recy'!$F$5:$F$500,0)),""),"")</f>
        <v/>
      </c>
      <c r="AA484" s="14" t="str">
        <f>IFERROR(IF(INDEX('11.4_Outliers-Formal_dry_recy'!$N$5:$N$500,MATCH($F484,'11.4_Outliers-Formal_dry_recy'!$F$5:$F$500,0))&lt;&gt;"N",
INDEX('11.4_Outliers-Formal_dry_recy'!L$5:L$500,MATCH($F484,'11.4_Outliers-Formal_dry_recy'!$F$5:$F$500,0)),""),"")</f>
        <v/>
      </c>
      <c r="AB484" s="14" t="str">
        <f>IFERROR(IF(INDEX('11.6_Outliers-Incineration'!$N$5:$N$500,MATCH($F484,'11.6_Outliers-Incineration'!$F$5:$F$500,0))&lt;&gt;"N",
INDEX('11.6_Outliers-Incineration'!J$5:J$500,MATCH($F484,'11.6_Outliers-Incineration'!$F$5:$F$500,0)),""),"")</f>
        <v/>
      </c>
      <c r="AC484" s="8" t="str">
        <f>IFERROR(IF(INDEX('11.6_Outliers-Incineration'!$N$5:$N$500,MATCH($F484,'11.6_Outliers-Incineration'!$F$5:$F$500,0))&lt;&gt;"N",
INDEX('11.6_Outliers-Incineration'!K$5:K$500,MATCH($F484,'11.6_Outliers-Incineration'!$F$5:$F$500,0)),""),"")</f>
        <v/>
      </c>
      <c r="AD484" s="14" t="str">
        <f>IFERROR(IF(INDEX('11.6_Outliers-Incineration'!$N$5:$N$500,MATCH($F484,'11.6_Outliers-Incineration'!$F$5:$F$500,0))&lt;&gt;"N",
INDEX('11.6_Outliers-Incineration'!L$5:L$500,MATCH($F484,'11.6_Outliers-Incineration'!$F$5:$F$500,0)),""),"")</f>
        <v/>
      </c>
      <c r="AE484" s="14" t="s">
        <v>1569</v>
      </c>
      <c r="AF484" s="8" t="s">
        <v>1569</v>
      </c>
      <c r="AG484" s="14" t="s">
        <v>1569</v>
      </c>
      <c r="AH484" s="5"/>
      <c r="AI484" s="5"/>
      <c r="AJ484" s="5" t="s">
        <v>1569</v>
      </c>
      <c r="AK484" s="5">
        <f t="shared" si="7"/>
        <v>1</v>
      </c>
    </row>
    <row r="485" spans="1:37" x14ac:dyDescent="0.25">
      <c r="A485" s="5" t="s">
        <v>2818</v>
      </c>
      <c r="B485" s="5" t="s">
        <v>1124</v>
      </c>
      <c r="C485" s="5" t="s">
        <v>1123</v>
      </c>
      <c r="D485" s="5" t="s">
        <v>1038</v>
      </c>
      <c r="E485" s="5" t="s">
        <v>2867</v>
      </c>
      <c r="F485" s="5" t="s">
        <v>2913</v>
      </c>
      <c r="G485" s="5">
        <v>3</v>
      </c>
      <c r="H485" s="5">
        <v>2</v>
      </c>
      <c r="I485" s="5" t="s">
        <v>2956</v>
      </c>
      <c r="J485" s="13">
        <f>IFERROR(IF(INDEX('11.1_Outliers-Generation'!$N$5:$N$500,MATCH($F485,'11.1_Outliers-Generation'!$F$5:$F$500,0))&lt;&gt;"N",
INDEX('11.1_Outliers-Generation'!J$5:J$500,MATCH($F485,'11.1_Outliers-Generation'!$F$5:$F$500,0)),""),"")</f>
        <v>0.51434665600068397</v>
      </c>
      <c r="K485" s="8">
        <f>IFERROR(IF(INDEX('11.1_Outliers-Generation'!$N$5:$N$500,MATCH($F485,'11.1_Outliers-Generation'!$F$5:$F$500,0))&lt;&gt;"N",
INDEX('11.1_Outliers-Generation'!K$5:K$500,MATCH($F485,'11.1_Outliers-Generation'!$F$5:$F$500,0)),""),"")</f>
        <v>2019</v>
      </c>
      <c r="L485" s="13" t="str">
        <f>IFERROR(IF(INDEX('11.1_Outliers-Generation'!$N$5:$N$500,MATCH($F485,'11.1_Outliers-Generation'!$F$5:$F$500,0))&lt;&gt;"N",
INDEX('11.1_Outliers-Generation'!L$5:L$500,MATCH($F485,'11.1_Outliers-Generation'!$F$5:$F$500,0)),""),"")</f>
        <v>MOHURD_019</v>
      </c>
      <c r="M485" s="14" t="str">
        <f>IFERROR(IF(INDEX('11.2_Outliers-Collection_cov'!$N$5:$N$500,MATCH($F485,'11.2_Outliers-Collection_cov'!$F$5:$F$500,0))&lt;&gt;"N",
INDEX('11.2_Outliers-Collection_cov'!J$5:J$500,MATCH($F485,'11.2_Outliers-Collection_cov'!$F$5:$F$500,0)),""),"")</f>
        <v/>
      </c>
      <c r="N485" s="8" t="str">
        <f>IFERROR(IF(INDEX('11.2_Outliers-Collection_cov'!$N$5:$N$500,MATCH($F485,'11.2_Outliers-Collection_cov'!$F$5:$F$500,0))&lt;&gt;"N",
INDEX('11.2_Outliers-Collection_cov'!K$5:K$500,MATCH($F485,'11.2_Outliers-Collection_cov'!$F$5:$F$500,0)),""),"")</f>
        <v/>
      </c>
      <c r="O485" s="13" t="str">
        <f>IFERROR(IF(INDEX('11.2_Outliers-Collection_cov'!$N$5:$N$500,MATCH($F485,'11.2_Outliers-Collection_cov'!$F$5:$F$500,0))&lt;&gt;"N",
INDEX('11.2_Outliers-Collection_cov'!L$5:L$500,MATCH($F485,'11.2_Outliers-Collection_cov'!$F$5:$F$500,0)),""),"")</f>
        <v/>
      </c>
      <c r="P485" s="14" t="str">
        <f>IFERROR(IF(INDEX('11.3_Outliers-Plastic'!$N$5:$N$500,MATCH($F485,'11.3_Outliers-Plastic'!$F$5:$F$500,0))&lt;&gt;"N",
INDEX('11.3_Outliers-Plastic'!J$5:J$500,MATCH($F485,'11.3_Outliers-Plastic'!$F$5:$F$500,0)),""),"")</f>
        <v/>
      </c>
      <c r="Q485" s="8" t="str">
        <f>IFERROR(IF(INDEX('11.3_Outliers-Plastic'!$N$5:$N$500,MATCH($F485,'11.3_Outliers-Plastic'!$F$5:$F$500,0))&lt;&gt;"N",
INDEX('11.3_Outliers-Plastic'!K$5:K$500,MATCH($F485,'11.3_Outliers-Plastic'!$F$5:$F$500,0)),""),"")</f>
        <v/>
      </c>
      <c r="R485" s="14" t="str">
        <f>IFERROR(IF(INDEX('11.3_Outliers-Plastic'!$N$5:$N$500,MATCH($F485,'11.3_Outliers-Plastic'!$F$5:$F$500,0))&lt;&gt;"N",
INDEX('11.3_Outliers-Plastic'!L$5:L$500,MATCH($F485,'11.3_Outliers-Plastic'!$F$5:$F$500,0)),""),"")</f>
        <v/>
      </c>
      <c r="S485" s="5"/>
      <c r="T485" s="5"/>
      <c r="U485" s="5" t="s">
        <v>1569</v>
      </c>
      <c r="V485" s="14" t="str">
        <f>IFERROR(IF(INDEX('11.5_Outliers-Other_recovery'!$N$5:$N$500,MATCH($F485,'11.5_Outliers-Other_recovery'!$F$5:$F$500,0))&lt;&gt;"N",
INDEX('11.5_Outliers-Other_recovery'!J$5:J$500,MATCH($F485,'11.5_Outliers-Other_recovery'!$F$5:$F$500,0)),""),"")</f>
        <v/>
      </c>
      <c r="W485" s="8" t="str">
        <f>IFERROR(IF(INDEX('11.5_Outliers-Other_recovery'!$N$5:$N$500,MATCH($F485,'11.5_Outliers-Other_recovery'!$F$5:$F$500,0))&lt;&gt;"N",
INDEX('11.5_Outliers-Other_recovery'!K$5:K$500,MATCH($F485,'11.5_Outliers-Other_recovery'!$F$5:$F$500,0)),""),"")</f>
        <v/>
      </c>
      <c r="X485" s="14" t="str">
        <f>IFERROR(IF(INDEX('11.5_Outliers-Other_recovery'!$N$5:$N$500,MATCH($F485,'11.5_Outliers-Other_recovery'!$F$5:$F$500,0))&lt;&gt;"N",
INDEX('11.5_Outliers-Other_recovery'!L$5:L$500,MATCH($F485,'11.5_Outliers-Other_recovery'!$F$5:$F$500,0)),""),"")</f>
        <v/>
      </c>
      <c r="Y485" s="14" t="str">
        <f>IFERROR(IF(INDEX('11.4_Outliers-Formal_dry_recy'!$N$5:$N$500,MATCH($F485,'11.4_Outliers-Formal_dry_recy'!$F$5:$F$500,0))&lt;&gt;"N",
INDEX('11.4_Outliers-Formal_dry_recy'!J$5:J$500,MATCH($F485,'11.4_Outliers-Formal_dry_recy'!$F$5:$F$500,0)),""),"")</f>
        <v/>
      </c>
      <c r="Z485" s="8" t="str">
        <f>IFERROR(IF(INDEX('11.4_Outliers-Formal_dry_recy'!$N$5:$N$500,MATCH($F485,'11.4_Outliers-Formal_dry_recy'!$F$5:$F$500,0))&lt;&gt;"N",
INDEX('11.4_Outliers-Formal_dry_recy'!K$5:K$500,MATCH($F485,'11.4_Outliers-Formal_dry_recy'!$F$5:$F$500,0)),""),"")</f>
        <v/>
      </c>
      <c r="AA485" s="14" t="str">
        <f>IFERROR(IF(INDEX('11.4_Outliers-Formal_dry_recy'!$N$5:$N$500,MATCH($F485,'11.4_Outliers-Formal_dry_recy'!$F$5:$F$500,0))&lt;&gt;"N",
INDEX('11.4_Outliers-Formal_dry_recy'!L$5:L$500,MATCH($F485,'11.4_Outliers-Formal_dry_recy'!$F$5:$F$500,0)),""),"")</f>
        <v/>
      </c>
      <c r="AB485" s="14" t="str">
        <f>IFERROR(IF(INDEX('11.6_Outliers-Incineration'!$N$5:$N$500,MATCH($F485,'11.6_Outliers-Incineration'!$F$5:$F$500,0))&lt;&gt;"N",
INDEX('11.6_Outliers-Incineration'!J$5:J$500,MATCH($F485,'11.6_Outliers-Incineration'!$F$5:$F$500,0)),""),"")</f>
        <v/>
      </c>
      <c r="AC485" s="8" t="str">
        <f>IFERROR(IF(INDEX('11.6_Outliers-Incineration'!$N$5:$N$500,MATCH($F485,'11.6_Outliers-Incineration'!$F$5:$F$500,0))&lt;&gt;"N",
INDEX('11.6_Outliers-Incineration'!K$5:K$500,MATCH($F485,'11.6_Outliers-Incineration'!$F$5:$F$500,0)),""),"")</f>
        <v/>
      </c>
      <c r="AD485" s="14" t="str">
        <f>IFERROR(IF(INDEX('11.6_Outliers-Incineration'!$N$5:$N$500,MATCH($F485,'11.6_Outliers-Incineration'!$F$5:$F$500,0))&lt;&gt;"N",
INDEX('11.6_Outliers-Incineration'!L$5:L$500,MATCH($F485,'11.6_Outliers-Incineration'!$F$5:$F$500,0)),""),"")</f>
        <v/>
      </c>
      <c r="AE485" s="14" t="s">
        <v>1569</v>
      </c>
      <c r="AF485" s="8" t="s">
        <v>1569</v>
      </c>
      <c r="AG485" s="14" t="s">
        <v>1569</v>
      </c>
      <c r="AH485" s="5"/>
      <c r="AI485" s="5"/>
      <c r="AJ485" s="5" t="s">
        <v>1569</v>
      </c>
      <c r="AK485" s="5">
        <f t="shared" si="7"/>
        <v>1</v>
      </c>
    </row>
    <row r="486" spans="1:37" x14ac:dyDescent="0.25">
      <c r="A486" s="5" t="s">
        <v>2819</v>
      </c>
      <c r="B486" s="5" t="s">
        <v>1124</v>
      </c>
      <c r="C486" s="5" t="s">
        <v>1123</v>
      </c>
      <c r="D486" s="5" t="s">
        <v>1038</v>
      </c>
      <c r="E486" s="5" t="s">
        <v>2868</v>
      </c>
      <c r="F486" s="5" t="s">
        <v>2914</v>
      </c>
      <c r="G486" s="5">
        <v>3</v>
      </c>
      <c r="H486" s="5">
        <v>1</v>
      </c>
      <c r="I486" s="5" t="s">
        <v>2957</v>
      </c>
      <c r="J486" s="13">
        <f>IFERROR(IF(INDEX('11.1_Outliers-Generation'!$N$5:$N$500,MATCH($F486,'11.1_Outliers-Generation'!$F$5:$F$500,0))&lt;&gt;"N",
INDEX('11.1_Outliers-Generation'!J$5:J$500,MATCH($F486,'11.1_Outliers-Generation'!$F$5:$F$500,0)),""),"")</f>
        <v>0.56345937331414242</v>
      </c>
      <c r="K486" s="8">
        <f>IFERROR(IF(INDEX('11.1_Outliers-Generation'!$N$5:$N$500,MATCH($F486,'11.1_Outliers-Generation'!$F$5:$F$500,0))&lt;&gt;"N",
INDEX('11.1_Outliers-Generation'!K$5:K$500,MATCH($F486,'11.1_Outliers-Generation'!$F$5:$F$500,0)),""),"")</f>
        <v>2019</v>
      </c>
      <c r="L486" s="13" t="str">
        <f>IFERROR(IF(INDEX('11.1_Outliers-Generation'!$N$5:$N$500,MATCH($F486,'11.1_Outliers-Generation'!$F$5:$F$500,0))&lt;&gt;"N",
INDEX('11.1_Outliers-Generation'!L$5:L$500,MATCH($F486,'11.1_Outliers-Generation'!$F$5:$F$500,0)),""),"")</f>
        <v>MOHURD_020</v>
      </c>
      <c r="M486" s="14" t="str">
        <f>IFERROR(IF(INDEX('11.2_Outliers-Collection_cov'!$N$5:$N$500,MATCH($F486,'11.2_Outliers-Collection_cov'!$F$5:$F$500,0))&lt;&gt;"N",
INDEX('11.2_Outliers-Collection_cov'!J$5:J$500,MATCH($F486,'11.2_Outliers-Collection_cov'!$F$5:$F$500,0)),""),"")</f>
        <v/>
      </c>
      <c r="N486" s="8" t="str">
        <f>IFERROR(IF(INDEX('11.2_Outliers-Collection_cov'!$N$5:$N$500,MATCH($F486,'11.2_Outliers-Collection_cov'!$F$5:$F$500,0))&lt;&gt;"N",
INDEX('11.2_Outliers-Collection_cov'!K$5:K$500,MATCH($F486,'11.2_Outliers-Collection_cov'!$F$5:$F$500,0)),""),"")</f>
        <v/>
      </c>
      <c r="O486" s="13" t="str">
        <f>IFERROR(IF(INDEX('11.2_Outliers-Collection_cov'!$N$5:$N$500,MATCH($F486,'11.2_Outliers-Collection_cov'!$F$5:$F$500,0))&lt;&gt;"N",
INDEX('11.2_Outliers-Collection_cov'!L$5:L$500,MATCH($F486,'11.2_Outliers-Collection_cov'!$F$5:$F$500,0)),""),"")</f>
        <v/>
      </c>
      <c r="P486" s="14" t="str">
        <f>IFERROR(IF(INDEX('11.3_Outliers-Plastic'!$N$5:$N$500,MATCH($F486,'11.3_Outliers-Plastic'!$F$5:$F$500,0))&lt;&gt;"N",
INDEX('11.3_Outliers-Plastic'!J$5:J$500,MATCH($F486,'11.3_Outliers-Plastic'!$F$5:$F$500,0)),""),"")</f>
        <v/>
      </c>
      <c r="Q486" s="8" t="str">
        <f>IFERROR(IF(INDEX('11.3_Outliers-Plastic'!$N$5:$N$500,MATCH($F486,'11.3_Outliers-Plastic'!$F$5:$F$500,0))&lt;&gt;"N",
INDEX('11.3_Outliers-Plastic'!K$5:K$500,MATCH($F486,'11.3_Outliers-Plastic'!$F$5:$F$500,0)),""),"")</f>
        <v/>
      </c>
      <c r="R486" s="14" t="str">
        <f>IFERROR(IF(INDEX('11.3_Outliers-Plastic'!$N$5:$N$500,MATCH($F486,'11.3_Outliers-Plastic'!$F$5:$F$500,0))&lt;&gt;"N",
INDEX('11.3_Outliers-Plastic'!L$5:L$500,MATCH($F486,'11.3_Outliers-Plastic'!$F$5:$F$500,0)),""),"")</f>
        <v/>
      </c>
      <c r="S486" s="5"/>
      <c r="T486" s="5"/>
      <c r="U486" s="5" t="s">
        <v>1569</v>
      </c>
      <c r="V486" s="14" t="str">
        <f>IFERROR(IF(INDEX('11.5_Outliers-Other_recovery'!$N$5:$N$500,MATCH($F486,'11.5_Outliers-Other_recovery'!$F$5:$F$500,0))&lt;&gt;"N",
INDEX('11.5_Outliers-Other_recovery'!J$5:J$500,MATCH($F486,'11.5_Outliers-Other_recovery'!$F$5:$F$500,0)),""),"")</f>
        <v/>
      </c>
      <c r="W486" s="8" t="str">
        <f>IFERROR(IF(INDEX('11.5_Outliers-Other_recovery'!$N$5:$N$500,MATCH($F486,'11.5_Outliers-Other_recovery'!$F$5:$F$500,0))&lt;&gt;"N",
INDEX('11.5_Outliers-Other_recovery'!K$5:K$500,MATCH($F486,'11.5_Outliers-Other_recovery'!$F$5:$F$500,0)),""),"")</f>
        <v/>
      </c>
      <c r="X486" s="14" t="str">
        <f>IFERROR(IF(INDEX('11.5_Outliers-Other_recovery'!$N$5:$N$500,MATCH($F486,'11.5_Outliers-Other_recovery'!$F$5:$F$500,0))&lt;&gt;"N",
INDEX('11.5_Outliers-Other_recovery'!L$5:L$500,MATCH($F486,'11.5_Outliers-Other_recovery'!$F$5:$F$500,0)),""),"")</f>
        <v/>
      </c>
      <c r="Y486" s="14" t="str">
        <f>IFERROR(IF(INDEX('11.4_Outliers-Formal_dry_recy'!$N$5:$N$500,MATCH($F486,'11.4_Outliers-Formal_dry_recy'!$F$5:$F$500,0))&lt;&gt;"N",
INDEX('11.4_Outliers-Formal_dry_recy'!J$5:J$500,MATCH($F486,'11.4_Outliers-Formal_dry_recy'!$F$5:$F$500,0)),""),"")</f>
        <v/>
      </c>
      <c r="Z486" s="8" t="str">
        <f>IFERROR(IF(INDEX('11.4_Outliers-Formal_dry_recy'!$N$5:$N$500,MATCH($F486,'11.4_Outliers-Formal_dry_recy'!$F$5:$F$500,0))&lt;&gt;"N",
INDEX('11.4_Outliers-Formal_dry_recy'!K$5:K$500,MATCH($F486,'11.4_Outliers-Formal_dry_recy'!$F$5:$F$500,0)),""),"")</f>
        <v/>
      </c>
      <c r="AA486" s="14" t="str">
        <f>IFERROR(IF(INDEX('11.4_Outliers-Formal_dry_recy'!$N$5:$N$500,MATCH($F486,'11.4_Outliers-Formal_dry_recy'!$F$5:$F$500,0))&lt;&gt;"N",
INDEX('11.4_Outliers-Formal_dry_recy'!L$5:L$500,MATCH($F486,'11.4_Outliers-Formal_dry_recy'!$F$5:$F$500,0)),""),"")</f>
        <v/>
      </c>
      <c r="AB486" s="14" t="str">
        <f>IFERROR(IF(INDEX('11.6_Outliers-Incineration'!$N$5:$N$500,MATCH($F486,'11.6_Outliers-Incineration'!$F$5:$F$500,0))&lt;&gt;"N",
INDEX('11.6_Outliers-Incineration'!J$5:J$500,MATCH($F486,'11.6_Outliers-Incineration'!$F$5:$F$500,0)),""),"")</f>
        <v/>
      </c>
      <c r="AC486" s="8" t="str">
        <f>IFERROR(IF(INDEX('11.6_Outliers-Incineration'!$N$5:$N$500,MATCH($F486,'11.6_Outliers-Incineration'!$F$5:$F$500,0))&lt;&gt;"N",
INDEX('11.6_Outliers-Incineration'!K$5:K$500,MATCH($F486,'11.6_Outliers-Incineration'!$F$5:$F$500,0)),""),"")</f>
        <v/>
      </c>
      <c r="AD486" s="14" t="str">
        <f>IFERROR(IF(INDEX('11.6_Outliers-Incineration'!$N$5:$N$500,MATCH($F486,'11.6_Outliers-Incineration'!$F$5:$F$500,0))&lt;&gt;"N",
INDEX('11.6_Outliers-Incineration'!L$5:L$500,MATCH($F486,'11.6_Outliers-Incineration'!$F$5:$F$500,0)),""),"")</f>
        <v/>
      </c>
      <c r="AE486" s="14" t="s">
        <v>1569</v>
      </c>
      <c r="AF486" s="8" t="s">
        <v>1569</v>
      </c>
      <c r="AG486" s="14" t="s">
        <v>1569</v>
      </c>
      <c r="AH486" s="5"/>
      <c r="AI486" s="5"/>
      <c r="AJ486" s="5" t="s">
        <v>1569</v>
      </c>
      <c r="AK486" s="5">
        <f t="shared" si="7"/>
        <v>1</v>
      </c>
    </row>
    <row r="487" spans="1:37" x14ac:dyDescent="0.25">
      <c r="A487" s="5" t="s">
        <v>2820</v>
      </c>
      <c r="B487" s="5" t="s">
        <v>1124</v>
      </c>
      <c r="C487" s="5" t="s">
        <v>1123</v>
      </c>
      <c r="D487" s="5" t="s">
        <v>1038</v>
      </c>
      <c r="E487" s="5" t="s">
        <v>2869</v>
      </c>
      <c r="F487" s="5" t="s">
        <v>2915</v>
      </c>
      <c r="G487" s="5">
        <v>3</v>
      </c>
      <c r="H487" s="5">
        <v>1</v>
      </c>
      <c r="I487" s="5" t="s">
        <v>2958</v>
      </c>
      <c r="J487" s="13">
        <f>IFERROR(IF(INDEX('11.1_Outliers-Generation'!$N$5:$N$500,MATCH($F487,'11.1_Outliers-Generation'!$F$5:$F$500,0))&lt;&gt;"N",
INDEX('11.1_Outliers-Generation'!J$5:J$500,MATCH($F487,'11.1_Outliers-Generation'!$F$5:$F$500,0)),""),"")</f>
        <v>0.48090797421962966</v>
      </c>
      <c r="K487" s="8">
        <f>IFERROR(IF(INDEX('11.1_Outliers-Generation'!$N$5:$N$500,MATCH($F487,'11.1_Outliers-Generation'!$F$5:$F$500,0))&lt;&gt;"N",
INDEX('11.1_Outliers-Generation'!K$5:K$500,MATCH($F487,'11.1_Outliers-Generation'!$F$5:$F$500,0)),""),"")</f>
        <v>2019</v>
      </c>
      <c r="L487" s="13" t="str">
        <f>IFERROR(IF(INDEX('11.1_Outliers-Generation'!$N$5:$N$500,MATCH($F487,'11.1_Outliers-Generation'!$F$5:$F$500,0))&lt;&gt;"N",
INDEX('11.1_Outliers-Generation'!L$5:L$500,MATCH($F487,'11.1_Outliers-Generation'!$F$5:$F$500,0)),""),"")</f>
        <v>MOHURD_021</v>
      </c>
      <c r="M487" s="14" t="str">
        <f>IFERROR(IF(INDEX('11.2_Outliers-Collection_cov'!$N$5:$N$500,MATCH($F487,'11.2_Outliers-Collection_cov'!$F$5:$F$500,0))&lt;&gt;"N",
INDEX('11.2_Outliers-Collection_cov'!J$5:J$500,MATCH($F487,'11.2_Outliers-Collection_cov'!$F$5:$F$500,0)),""),"")</f>
        <v/>
      </c>
      <c r="N487" s="8" t="str">
        <f>IFERROR(IF(INDEX('11.2_Outliers-Collection_cov'!$N$5:$N$500,MATCH($F487,'11.2_Outliers-Collection_cov'!$F$5:$F$500,0))&lt;&gt;"N",
INDEX('11.2_Outliers-Collection_cov'!K$5:K$500,MATCH($F487,'11.2_Outliers-Collection_cov'!$F$5:$F$500,0)),""),"")</f>
        <v/>
      </c>
      <c r="O487" s="13" t="str">
        <f>IFERROR(IF(INDEX('11.2_Outliers-Collection_cov'!$N$5:$N$500,MATCH($F487,'11.2_Outliers-Collection_cov'!$F$5:$F$500,0))&lt;&gt;"N",
INDEX('11.2_Outliers-Collection_cov'!L$5:L$500,MATCH($F487,'11.2_Outliers-Collection_cov'!$F$5:$F$500,0)),""),"")</f>
        <v/>
      </c>
      <c r="P487" s="14" t="str">
        <f>IFERROR(IF(INDEX('11.3_Outliers-Plastic'!$N$5:$N$500,MATCH($F487,'11.3_Outliers-Plastic'!$F$5:$F$500,0))&lt;&gt;"N",
INDEX('11.3_Outliers-Plastic'!J$5:J$500,MATCH($F487,'11.3_Outliers-Plastic'!$F$5:$F$500,0)),""),"")</f>
        <v/>
      </c>
      <c r="Q487" s="8" t="str">
        <f>IFERROR(IF(INDEX('11.3_Outliers-Plastic'!$N$5:$N$500,MATCH($F487,'11.3_Outliers-Plastic'!$F$5:$F$500,0))&lt;&gt;"N",
INDEX('11.3_Outliers-Plastic'!K$5:K$500,MATCH($F487,'11.3_Outliers-Plastic'!$F$5:$F$500,0)),""),"")</f>
        <v/>
      </c>
      <c r="R487" s="14" t="str">
        <f>IFERROR(IF(INDEX('11.3_Outliers-Plastic'!$N$5:$N$500,MATCH($F487,'11.3_Outliers-Plastic'!$F$5:$F$500,0))&lt;&gt;"N",
INDEX('11.3_Outliers-Plastic'!L$5:L$500,MATCH($F487,'11.3_Outliers-Plastic'!$F$5:$F$500,0)),""),"")</f>
        <v/>
      </c>
      <c r="S487" s="5"/>
      <c r="T487" s="5"/>
      <c r="U487" s="5" t="s">
        <v>1569</v>
      </c>
      <c r="V487" s="14" t="str">
        <f>IFERROR(IF(INDEX('11.5_Outliers-Other_recovery'!$N$5:$N$500,MATCH($F487,'11.5_Outliers-Other_recovery'!$F$5:$F$500,0))&lt;&gt;"N",
INDEX('11.5_Outliers-Other_recovery'!J$5:J$500,MATCH($F487,'11.5_Outliers-Other_recovery'!$F$5:$F$500,0)),""),"")</f>
        <v/>
      </c>
      <c r="W487" s="8" t="str">
        <f>IFERROR(IF(INDEX('11.5_Outliers-Other_recovery'!$N$5:$N$500,MATCH($F487,'11.5_Outliers-Other_recovery'!$F$5:$F$500,0))&lt;&gt;"N",
INDEX('11.5_Outliers-Other_recovery'!K$5:K$500,MATCH($F487,'11.5_Outliers-Other_recovery'!$F$5:$F$500,0)),""),"")</f>
        <v/>
      </c>
      <c r="X487" s="14" t="str">
        <f>IFERROR(IF(INDEX('11.5_Outliers-Other_recovery'!$N$5:$N$500,MATCH($F487,'11.5_Outliers-Other_recovery'!$F$5:$F$500,0))&lt;&gt;"N",
INDEX('11.5_Outliers-Other_recovery'!L$5:L$500,MATCH($F487,'11.5_Outliers-Other_recovery'!$F$5:$F$500,0)),""),"")</f>
        <v/>
      </c>
      <c r="Y487" s="14" t="str">
        <f>IFERROR(IF(INDEX('11.4_Outliers-Formal_dry_recy'!$N$5:$N$500,MATCH($F487,'11.4_Outliers-Formal_dry_recy'!$F$5:$F$500,0))&lt;&gt;"N",
INDEX('11.4_Outliers-Formal_dry_recy'!J$5:J$500,MATCH($F487,'11.4_Outliers-Formal_dry_recy'!$F$5:$F$500,0)),""),"")</f>
        <v/>
      </c>
      <c r="Z487" s="8" t="str">
        <f>IFERROR(IF(INDEX('11.4_Outliers-Formal_dry_recy'!$N$5:$N$500,MATCH($F487,'11.4_Outliers-Formal_dry_recy'!$F$5:$F$500,0))&lt;&gt;"N",
INDEX('11.4_Outliers-Formal_dry_recy'!K$5:K$500,MATCH($F487,'11.4_Outliers-Formal_dry_recy'!$F$5:$F$500,0)),""),"")</f>
        <v/>
      </c>
      <c r="AA487" s="14" t="str">
        <f>IFERROR(IF(INDEX('11.4_Outliers-Formal_dry_recy'!$N$5:$N$500,MATCH($F487,'11.4_Outliers-Formal_dry_recy'!$F$5:$F$500,0))&lt;&gt;"N",
INDEX('11.4_Outliers-Formal_dry_recy'!L$5:L$500,MATCH($F487,'11.4_Outliers-Formal_dry_recy'!$F$5:$F$500,0)),""),"")</f>
        <v/>
      </c>
      <c r="AB487" s="14" t="str">
        <f>IFERROR(IF(INDEX('11.6_Outliers-Incineration'!$N$5:$N$500,MATCH($F487,'11.6_Outliers-Incineration'!$F$5:$F$500,0))&lt;&gt;"N",
INDEX('11.6_Outliers-Incineration'!J$5:J$500,MATCH($F487,'11.6_Outliers-Incineration'!$F$5:$F$500,0)),""),"")</f>
        <v/>
      </c>
      <c r="AC487" s="8" t="str">
        <f>IFERROR(IF(INDEX('11.6_Outliers-Incineration'!$N$5:$N$500,MATCH($F487,'11.6_Outliers-Incineration'!$F$5:$F$500,0))&lt;&gt;"N",
INDEX('11.6_Outliers-Incineration'!K$5:K$500,MATCH($F487,'11.6_Outliers-Incineration'!$F$5:$F$500,0)),""),"")</f>
        <v/>
      </c>
      <c r="AD487" s="14" t="str">
        <f>IFERROR(IF(INDEX('11.6_Outliers-Incineration'!$N$5:$N$500,MATCH($F487,'11.6_Outliers-Incineration'!$F$5:$F$500,0))&lt;&gt;"N",
INDEX('11.6_Outliers-Incineration'!L$5:L$500,MATCH($F487,'11.6_Outliers-Incineration'!$F$5:$F$500,0)),""),"")</f>
        <v/>
      </c>
      <c r="AE487" s="14" t="s">
        <v>1569</v>
      </c>
      <c r="AF487" s="8" t="s">
        <v>1569</v>
      </c>
      <c r="AG487" s="14" t="s">
        <v>1569</v>
      </c>
      <c r="AH487" s="5"/>
      <c r="AI487" s="5"/>
      <c r="AJ487" s="5" t="s">
        <v>1569</v>
      </c>
      <c r="AK487" s="5">
        <f t="shared" si="7"/>
        <v>1</v>
      </c>
    </row>
    <row r="488" spans="1:37" x14ac:dyDescent="0.25">
      <c r="A488" s="5" t="s">
        <v>2821</v>
      </c>
      <c r="B488" s="5" t="s">
        <v>1124</v>
      </c>
      <c r="C488" s="5" t="s">
        <v>1123</v>
      </c>
      <c r="D488" s="5" t="s">
        <v>1038</v>
      </c>
      <c r="E488" s="5" t="s">
        <v>2870</v>
      </c>
      <c r="F488" s="5" t="s">
        <v>2916</v>
      </c>
      <c r="G488" s="5">
        <v>3</v>
      </c>
      <c r="H488" s="5">
        <v>2</v>
      </c>
      <c r="I488" s="5" t="s">
        <v>2959</v>
      </c>
      <c r="J488" s="13">
        <f>IFERROR(IF(INDEX('11.1_Outliers-Generation'!$N$5:$N$500,MATCH($F488,'11.1_Outliers-Generation'!$F$5:$F$500,0))&lt;&gt;"N",
INDEX('11.1_Outliers-Generation'!J$5:J$500,MATCH($F488,'11.1_Outliers-Generation'!$F$5:$F$500,0)),""),"")</f>
        <v>0.81231152378523674</v>
      </c>
      <c r="K488" s="8">
        <f>IFERROR(IF(INDEX('11.1_Outliers-Generation'!$N$5:$N$500,MATCH($F488,'11.1_Outliers-Generation'!$F$5:$F$500,0))&lt;&gt;"N",
INDEX('11.1_Outliers-Generation'!K$5:K$500,MATCH($F488,'11.1_Outliers-Generation'!$F$5:$F$500,0)),""),"")</f>
        <v>2019</v>
      </c>
      <c r="L488" s="13" t="str">
        <f>IFERROR(IF(INDEX('11.1_Outliers-Generation'!$N$5:$N$500,MATCH($F488,'11.1_Outliers-Generation'!$F$5:$F$500,0))&lt;&gt;"N",
INDEX('11.1_Outliers-Generation'!L$5:L$500,MATCH($F488,'11.1_Outliers-Generation'!$F$5:$F$500,0)),""),"")</f>
        <v>MOHURD_022</v>
      </c>
      <c r="M488" s="14" t="str">
        <f>IFERROR(IF(INDEX('11.2_Outliers-Collection_cov'!$N$5:$N$500,MATCH($F488,'11.2_Outliers-Collection_cov'!$F$5:$F$500,0))&lt;&gt;"N",
INDEX('11.2_Outliers-Collection_cov'!J$5:J$500,MATCH($F488,'11.2_Outliers-Collection_cov'!$F$5:$F$500,0)),""),"")</f>
        <v/>
      </c>
      <c r="N488" s="8" t="str">
        <f>IFERROR(IF(INDEX('11.2_Outliers-Collection_cov'!$N$5:$N$500,MATCH($F488,'11.2_Outliers-Collection_cov'!$F$5:$F$500,0))&lt;&gt;"N",
INDEX('11.2_Outliers-Collection_cov'!K$5:K$500,MATCH($F488,'11.2_Outliers-Collection_cov'!$F$5:$F$500,0)),""),"")</f>
        <v/>
      </c>
      <c r="O488" s="13" t="str">
        <f>IFERROR(IF(INDEX('11.2_Outliers-Collection_cov'!$N$5:$N$500,MATCH($F488,'11.2_Outliers-Collection_cov'!$F$5:$F$500,0))&lt;&gt;"N",
INDEX('11.2_Outliers-Collection_cov'!L$5:L$500,MATCH($F488,'11.2_Outliers-Collection_cov'!$F$5:$F$500,0)),""),"")</f>
        <v/>
      </c>
      <c r="P488" s="14" t="str">
        <f>IFERROR(IF(INDEX('11.3_Outliers-Plastic'!$N$5:$N$500,MATCH($F488,'11.3_Outliers-Plastic'!$F$5:$F$500,0))&lt;&gt;"N",
INDEX('11.3_Outliers-Plastic'!J$5:J$500,MATCH($F488,'11.3_Outliers-Plastic'!$F$5:$F$500,0)),""),"")</f>
        <v/>
      </c>
      <c r="Q488" s="8" t="str">
        <f>IFERROR(IF(INDEX('11.3_Outliers-Plastic'!$N$5:$N$500,MATCH($F488,'11.3_Outliers-Plastic'!$F$5:$F$500,0))&lt;&gt;"N",
INDEX('11.3_Outliers-Plastic'!K$5:K$500,MATCH($F488,'11.3_Outliers-Plastic'!$F$5:$F$500,0)),""),"")</f>
        <v/>
      </c>
      <c r="R488" s="14" t="str">
        <f>IFERROR(IF(INDEX('11.3_Outliers-Plastic'!$N$5:$N$500,MATCH($F488,'11.3_Outliers-Plastic'!$F$5:$F$500,0))&lt;&gt;"N",
INDEX('11.3_Outliers-Plastic'!L$5:L$500,MATCH($F488,'11.3_Outliers-Plastic'!$F$5:$F$500,0)),""),"")</f>
        <v/>
      </c>
      <c r="S488" s="5"/>
      <c r="T488" s="5"/>
      <c r="U488" s="5" t="s">
        <v>1569</v>
      </c>
      <c r="V488" s="14" t="str">
        <f>IFERROR(IF(INDEX('11.5_Outliers-Other_recovery'!$N$5:$N$500,MATCH($F488,'11.5_Outliers-Other_recovery'!$F$5:$F$500,0))&lt;&gt;"N",
INDEX('11.5_Outliers-Other_recovery'!J$5:J$500,MATCH($F488,'11.5_Outliers-Other_recovery'!$F$5:$F$500,0)),""),"")</f>
        <v/>
      </c>
      <c r="W488" s="8" t="str">
        <f>IFERROR(IF(INDEX('11.5_Outliers-Other_recovery'!$N$5:$N$500,MATCH($F488,'11.5_Outliers-Other_recovery'!$F$5:$F$500,0))&lt;&gt;"N",
INDEX('11.5_Outliers-Other_recovery'!K$5:K$500,MATCH($F488,'11.5_Outliers-Other_recovery'!$F$5:$F$500,0)),""),"")</f>
        <v/>
      </c>
      <c r="X488" s="14" t="str">
        <f>IFERROR(IF(INDEX('11.5_Outliers-Other_recovery'!$N$5:$N$500,MATCH($F488,'11.5_Outliers-Other_recovery'!$F$5:$F$500,0))&lt;&gt;"N",
INDEX('11.5_Outliers-Other_recovery'!L$5:L$500,MATCH($F488,'11.5_Outliers-Other_recovery'!$F$5:$F$500,0)),""),"")</f>
        <v/>
      </c>
      <c r="Y488" s="14" t="str">
        <f>IFERROR(IF(INDEX('11.4_Outliers-Formal_dry_recy'!$N$5:$N$500,MATCH($F488,'11.4_Outliers-Formal_dry_recy'!$F$5:$F$500,0))&lt;&gt;"N",
INDEX('11.4_Outliers-Formal_dry_recy'!J$5:J$500,MATCH($F488,'11.4_Outliers-Formal_dry_recy'!$F$5:$F$500,0)),""),"")</f>
        <v/>
      </c>
      <c r="Z488" s="8" t="str">
        <f>IFERROR(IF(INDEX('11.4_Outliers-Formal_dry_recy'!$N$5:$N$500,MATCH($F488,'11.4_Outliers-Formal_dry_recy'!$F$5:$F$500,0))&lt;&gt;"N",
INDEX('11.4_Outliers-Formal_dry_recy'!K$5:K$500,MATCH($F488,'11.4_Outliers-Formal_dry_recy'!$F$5:$F$500,0)),""),"")</f>
        <v/>
      </c>
      <c r="AA488" s="14" t="str">
        <f>IFERROR(IF(INDEX('11.4_Outliers-Formal_dry_recy'!$N$5:$N$500,MATCH($F488,'11.4_Outliers-Formal_dry_recy'!$F$5:$F$500,0))&lt;&gt;"N",
INDEX('11.4_Outliers-Formal_dry_recy'!L$5:L$500,MATCH($F488,'11.4_Outliers-Formal_dry_recy'!$F$5:$F$500,0)),""),"")</f>
        <v/>
      </c>
      <c r="AB488" s="14" t="str">
        <f>IFERROR(IF(INDEX('11.6_Outliers-Incineration'!$N$5:$N$500,MATCH($F488,'11.6_Outliers-Incineration'!$F$5:$F$500,0))&lt;&gt;"N",
INDEX('11.6_Outliers-Incineration'!J$5:J$500,MATCH($F488,'11.6_Outliers-Incineration'!$F$5:$F$500,0)),""),"")</f>
        <v/>
      </c>
      <c r="AC488" s="8" t="str">
        <f>IFERROR(IF(INDEX('11.6_Outliers-Incineration'!$N$5:$N$500,MATCH($F488,'11.6_Outliers-Incineration'!$F$5:$F$500,0))&lt;&gt;"N",
INDEX('11.6_Outliers-Incineration'!K$5:K$500,MATCH($F488,'11.6_Outliers-Incineration'!$F$5:$F$500,0)),""),"")</f>
        <v/>
      </c>
      <c r="AD488" s="14" t="str">
        <f>IFERROR(IF(INDEX('11.6_Outliers-Incineration'!$N$5:$N$500,MATCH($F488,'11.6_Outliers-Incineration'!$F$5:$F$500,0))&lt;&gt;"N",
INDEX('11.6_Outliers-Incineration'!L$5:L$500,MATCH($F488,'11.6_Outliers-Incineration'!$F$5:$F$500,0)),""),"")</f>
        <v/>
      </c>
      <c r="AE488" s="14" t="s">
        <v>1569</v>
      </c>
      <c r="AF488" s="8" t="s">
        <v>1569</v>
      </c>
      <c r="AG488" s="14" t="s">
        <v>1569</v>
      </c>
      <c r="AH488" s="5"/>
      <c r="AI488" s="5"/>
      <c r="AJ488" s="5" t="s">
        <v>1569</v>
      </c>
      <c r="AK488" s="5">
        <f t="shared" si="7"/>
        <v>1</v>
      </c>
    </row>
    <row r="489" spans="1:37" x14ac:dyDescent="0.25">
      <c r="A489" s="5" t="s">
        <v>2822</v>
      </c>
      <c r="B489" s="5" t="s">
        <v>1124</v>
      </c>
      <c r="C489" s="5" t="s">
        <v>1123</v>
      </c>
      <c r="D489" s="5" t="s">
        <v>1038</v>
      </c>
      <c r="E489" s="5" t="s">
        <v>2871</v>
      </c>
      <c r="F489" s="5" t="s">
        <v>2917</v>
      </c>
      <c r="G489" s="5">
        <v>3</v>
      </c>
      <c r="H489" s="5">
        <v>2</v>
      </c>
      <c r="I489" s="5" t="s">
        <v>2960</v>
      </c>
      <c r="J489" s="13">
        <f>IFERROR(IF(INDEX('11.1_Outliers-Generation'!$N$5:$N$500,MATCH($F489,'11.1_Outliers-Generation'!$F$5:$F$500,0))&lt;&gt;"N",
INDEX('11.1_Outliers-Generation'!J$5:J$500,MATCH($F489,'11.1_Outliers-Generation'!$F$5:$F$500,0)),""),"")</f>
        <v>0.64214530649452439</v>
      </c>
      <c r="K489" s="8">
        <f>IFERROR(IF(INDEX('11.1_Outliers-Generation'!$N$5:$N$500,MATCH($F489,'11.1_Outliers-Generation'!$F$5:$F$500,0))&lt;&gt;"N",
INDEX('11.1_Outliers-Generation'!K$5:K$500,MATCH($F489,'11.1_Outliers-Generation'!$F$5:$F$500,0)),""),"")</f>
        <v>2019</v>
      </c>
      <c r="L489" s="13" t="str">
        <f>IFERROR(IF(INDEX('11.1_Outliers-Generation'!$N$5:$N$500,MATCH($F489,'11.1_Outliers-Generation'!$F$5:$F$500,0))&lt;&gt;"N",
INDEX('11.1_Outliers-Generation'!L$5:L$500,MATCH($F489,'11.1_Outliers-Generation'!$F$5:$F$500,0)),""),"")</f>
        <v>MOHURD_023</v>
      </c>
      <c r="M489" s="14" t="str">
        <f>IFERROR(IF(INDEX('11.2_Outliers-Collection_cov'!$N$5:$N$500,MATCH($F489,'11.2_Outliers-Collection_cov'!$F$5:$F$500,0))&lt;&gt;"N",
INDEX('11.2_Outliers-Collection_cov'!J$5:J$500,MATCH($F489,'11.2_Outliers-Collection_cov'!$F$5:$F$500,0)),""),"")</f>
        <v/>
      </c>
      <c r="N489" s="8" t="str">
        <f>IFERROR(IF(INDEX('11.2_Outliers-Collection_cov'!$N$5:$N$500,MATCH($F489,'11.2_Outliers-Collection_cov'!$F$5:$F$500,0))&lt;&gt;"N",
INDEX('11.2_Outliers-Collection_cov'!K$5:K$500,MATCH($F489,'11.2_Outliers-Collection_cov'!$F$5:$F$500,0)),""),"")</f>
        <v/>
      </c>
      <c r="O489" s="13" t="str">
        <f>IFERROR(IF(INDEX('11.2_Outliers-Collection_cov'!$N$5:$N$500,MATCH($F489,'11.2_Outliers-Collection_cov'!$F$5:$F$500,0))&lt;&gt;"N",
INDEX('11.2_Outliers-Collection_cov'!L$5:L$500,MATCH($F489,'11.2_Outliers-Collection_cov'!$F$5:$F$500,0)),""),"")</f>
        <v/>
      </c>
      <c r="P489" s="14" t="str">
        <f>IFERROR(IF(INDEX('11.3_Outliers-Plastic'!$N$5:$N$500,MATCH($F489,'11.3_Outliers-Plastic'!$F$5:$F$500,0))&lt;&gt;"N",
INDEX('11.3_Outliers-Plastic'!J$5:J$500,MATCH($F489,'11.3_Outliers-Plastic'!$F$5:$F$500,0)),""),"")</f>
        <v/>
      </c>
      <c r="Q489" s="8" t="str">
        <f>IFERROR(IF(INDEX('11.3_Outliers-Plastic'!$N$5:$N$500,MATCH($F489,'11.3_Outliers-Plastic'!$F$5:$F$500,0))&lt;&gt;"N",
INDEX('11.3_Outliers-Plastic'!K$5:K$500,MATCH($F489,'11.3_Outliers-Plastic'!$F$5:$F$500,0)),""),"")</f>
        <v/>
      </c>
      <c r="R489" s="14" t="str">
        <f>IFERROR(IF(INDEX('11.3_Outliers-Plastic'!$N$5:$N$500,MATCH($F489,'11.3_Outliers-Plastic'!$F$5:$F$500,0))&lt;&gt;"N",
INDEX('11.3_Outliers-Plastic'!L$5:L$500,MATCH($F489,'11.3_Outliers-Plastic'!$F$5:$F$500,0)),""),"")</f>
        <v/>
      </c>
      <c r="S489" s="5"/>
      <c r="T489" s="5"/>
      <c r="U489" s="5" t="s">
        <v>1569</v>
      </c>
      <c r="V489" s="14" t="str">
        <f>IFERROR(IF(INDEX('11.5_Outliers-Other_recovery'!$N$5:$N$500,MATCH($F489,'11.5_Outliers-Other_recovery'!$F$5:$F$500,0))&lt;&gt;"N",
INDEX('11.5_Outliers-Other_recovery'!J$5:J$500,MATCH($F489,'11.5_Outliers-Other_recovery'!$F$5:$F$500,0)),""),"")</f>
        <v/>
      </c>
      <c r="W489" s="8" t="str">
        <f>IFERROR(IF(INDEX('11.5_Outliers-Other_recovery'!$N$5:$N$500,MATCH($F489,'11.5_Outliers-Other_recovery'!$F$5:$F$500,0))&lt;&gt;"N",
INDEX('11.5_Outliers-Other_recovery'!K$5:K$500,MATCH($F489,'11.5_Outliers-Other_recovery'!$F$5:$F$500,0)),""),"")</f>
        <v/>
      </c>
      <c r="X489" s="14" t="str">
        <f>IFERROR(IF(INDEX('11.5_Outliers-Other_recovery'!$N$5:$N$500,MATCH($F489,'11.5_Outliers-Other_recovery'!$F$5:$F$500,0))&lt;&gt;"N",
INDEX('11.5_Outliers-Other_recovery'!L$5:L$500,MATCH($F489,'11.5_Outliers-Other_recovery'!$F$5:$F$500,0)),""),"")</f>
        <v/>
      </c>
      <c r="Y489" s="14" t="str">
        <f>IFERROR(IF(INDEX('11.4_Outliers-Formal_dry_recy'!$N$5:$N$500,MATCH($F489,'11.4_Outliers-Formal_dry_recy'!$F$5:$F$500,0))&lt;&gt;"N",
INDEX('11.4_Outliers-Formal_dry_recy'!J$5:J$500,MATCH($F489,'11.4_Outliers-Formal_dry_recy'!$F$5:$F$500,0)),""),"")</f>
        <v/>
      </c>
      <c r="Z489" s="8" t="str">
        <f>IFERROR(IF(INDEX('11.4_Outliers-Formal_dry_recy'!$N$5:$N$500,MATCH($F489,'11.4_Outliers-Formal_dry_recy'!$F$5:$F$500,0))&lt;&gt;"N",
INDEX('11.4_Outliers-Formal_dry_recy'!K$5:K$500,MATCH($F489,'11.4_Outliers-Formal_dry_recy'!$F$5:$F$500,0)),""),"")</f>
        <v/>
      </c>
      <c r="AA489" s="14" t="str">
        <f>IFERROR(IF(INDEX('11.4_Outliers-Formal_dry_recy'!$N$5:$N$500,MATCH($F489,'11.4_Outliers-Formal_dry_recy'!$F$5:$F$500,0))&lt;&gt;"N",
INDEX('11.4_Outliers-Formal_dry_recy'!L$5:L$500,MATCH($F489,'11.4_Outliers-Formal_dry_recy'!$F$5:$F$500,0)),""),"")</f>
        <v/>
      </c>
      <c r="AB489" s="14" t="str">
        <f>IFERROR(IF(INDEX('11.6_Outliers-Incineration'!$N$5:$N$500,MATCH($F489,'11.6_Outliers-Incineration'!$F$5:$F$500,0))&lt;&gt;"N",
INDEX('11.6_Outliers-Incineration'!J$5:J$500,MATCH($F489,'11.6_Outliers-Incineration'!$F$5:$F$500,0)),""),"")</f>
        <v/>
      </c>
      <c r="AC489" s="8" t="str">
        <f>IFERROR(IF(INDEX('11.6_Outliers-Incineration'!$N$5:$N$500,MATCH($F489,'11.6_Outliers-Incineration'!$F$5:$F$500,0))&lt;&gt;"N",
INDEX('11.6_Outliers-Incineration'!K$5:K$500,MATCH($F489,'11.6_Outliers-Incineration'!$F$5:$F$500,0)),""),"")</f>
        <v/>
      </c>
      <c r="AD489" s="14" t="str">
        <f>IFERROR(IF(INDEX('11.6_Outliers-Incineration'!$N$5:$N$500,MATCH($F489,'11.6_Outliers-Incineration'!$F$5:$F$500,0))&lt;&gt;"N",
INDEX('11.6_Outliers-Incineration'!L$5:L$500,MATCH($F489,'11.6_Outliers-Incineration'!$F$5:$F$500,0)),""),"")</f>
        <v/>
      </c>
      <c r="AE489" s="14" t="s">
        <v>1569</v>
      </c>
      <c r="AF489" s="8" t="s">
        <v>1569</v>
      </c>
      <c r="AG489" s="14" t="s">
        <v>1569</v>
      </c>
      <c r="AH489" s="5"/>
      <c r="AI489" s="5"/>
      <c r="AJ489" s="5" t="s">
        <v>1569</v>
      </c>
      <c r="AK489" s="5">
        <f t="shared" si="7"/>
        <v>1</v>
      </c>
    </row>
    <row r="490" spans="1:37" x14ac:dyDescent="0.25">
      <c r="A490" s="5" t="s">
        <v>2823</v>
      </c>
      <c r="B490" s="5" t="s">
        <v>1124</v>
      </c>
      <c r="C490" s="5" t="s">
        <v>1123</v>
      </c>
      <c r="D490" s="5" t="s">
        <v>1038</v>
      </c>
      <c r="E490" s="5" t="s">
        <v>2872</v>
      </c>
      <c r="F490" s="5" t="s">
        <v>2918</v>
      </c>
      <c r="G490" s="5">
        <v>3</v>
      </c>
      <c r="H490" s="5">
        <v>1</v>
      </c>
      <c r="I490" s="5" t="s">
        <v>2961</v>
      </c>
      <c r="J490" s="13">
        <f>IFERROR(IF(INDEX('11.1_Outliers-Generation'!$N$5:$N$500,MATCH($F490,'11.1_Outliers-Generation'!$F$5:$F$500,0))&lt;&gt;"N",
INDEX('11.1_Outliers-Generation'!J$5:J$500,MATCH($F490,'11.1_Outliers-Generation'!$F$5:$F$500,0)),""),"")</f>
        <v>0.50611297878924544</v>
      </c>
      <c r="K490" s="8">
        <f>IFERROR(IF(INDEX('11.1_Outliers-Generation'!$N$5:$N$500,MATCH($F490,'11.1_Outliers-Generation'!$F$5:$F$500,0))&lt;&gt;"N",
INDEX('11.1_Outliers-Generation'!K$5:K$500,MATCH($F490,'11.1_Outliers-Generation'!$F$5:$F$500,0)),""),"")</f>
        <v>2019</v>
      </c>
      <c r="L490" s="13" t="str">
        <f>IFERROR(IF(INDEX('11.1_Outliers-Generation'!$N$5:$N$500,MATCH($F490,'11.1_Outliers-Generation'!$F$5:$F$500,0))&lt;&gt;"N",
INDEX('11.1_Outliers-Generation'!L$5:L$500,MATCH($F490,'11.1_Outliers-Generation'!$F$5:$F$500,0)),""),"")</f>
        <v>MOHURD_024</v>
      </c>
      <c r="M490" s="14" t="str">
        <f>IFERROR(IF(INDEX('11.2_Outliers-Collection_cov'!$N$5:$N$500,MATCH($F490,'11.2_Outliers-Collection_cov'!$F$5:$F$500,0))&lt;&gt;"N",
INDEX('11.2_Outliers-Collection_cov'!J$5:J$500,MATCH($F490,'11.2_Outliers-Collection_cov'!$F$5:$F$500,0)),""),"")</f>
        <v/>
      </c>
      <c r="N490" s="8" t="str">
        <f>IFERROR(IF(INDEX('11.2_Outliers-Collection_cov'!$N$5:$N$500,MATCH($F490,'11.2_Outliers-Collection_cov'!$F$5:$F$500,0))&lt;&gt;"N",
INDEX('11.2_Outliers-Collection_cov'!K$5:K$500,MATCH($F490,'11.2_Outliers-Collection_cov'!$F$5:$F$500,0)),""),"")</f>
        <v/>
      </c>
      <c r="O490" s="13" t="str">
        <f>IFERROR(IF(INDEX('11.2_Outliers-Collection_cov'!$N$5:$N$500,MATCH($F490,'11.2_Outliers-Collection_cov'!$F$5:$F$500,0))&lt;&gt;"N",
INDEX('11.2_Outliers-Collection_cov'!L$5:L$500,MATCH($F490,'11.2_Outliers-Collection_cov'!$F$5:$F$500,0)),""),"")</f>
        <v/>
      </c>
      <c r="P490" s="14" t="str">
        <f>IFERROR(IF(INDEX('11.3_Outliers-Plastic'!$N$5:$N$500,MATCH($F490,'11.3_Outliers-Plastic'!$F$5:$F$500,0))&lt;&gt;"N",
INDEX('11.3_Outliers-Plastic'!J$5:J$500,MATCH($F490,'11.3_Outliers-Plastic'!$F$5:$F$500,0)),""),"")</f>
        <v/>
      </c>
      <c r="Q490" s="8" t="str">
        <f>IFERROR(IF(INDEX('11.3_Outliers-Plastic'!$N$5:$N$500,MATCH($F490,'11.3_Outliers-Plastic'!$F$5:$F$500,0))&lt;&gt;"N",
INDEX('11.3_Outliers-Plastic'!K$5:K$500,MATCH($F490,'11.3_Outliers-Plastic'!$F$5:$F$500,0)),""),"")</f>
        <v/>
      </c>
      <c r="R490" s="14" t="str">
        <f>IFERROR(IF(INDEX('11.3_Outliers-Plastic'!$N$5:$N$500,MATCH($F490,'11.3_Outliers-Plastic'!$F$5:$F$500,0))&lt;&gt;"N",
INDEX('11.3_Outliers-Plastic'!L$5:L$500,MATCH($F490,'11.3_Outliers-Plastic'!$F$5:$F$500,0)),""),"")</f>
        <v/>
      </c>
      <c r="S490" s="5"/>
      <c r="T490" s="5"/>
      <c r="U490" s="5" t="s">
        <v>1569</v>
      </c>
      <c r="V490" s="14" t="str">
        <f>IFERROR(IF(INDEX('11.5_Outliers-Other_recovery'!$N$5:$N$500,MATCH($F490,'11.5_Outliers-Other_recovery'!$F$5:$F$500,0))&lt;&gt;"N",
INDEX('11.5_Outliers-Other_recovery'!J$5:J$500,MATCH($F490,'11.5_Outliers-Other_recovery'!$F$5:$F$500,0)),""),"")</f>
        <v/>
      </c>
      <c r="W490" s="8" t="str">
        <f>IFERROR(IF(INDEX('11.5_Outliers-Other_recovery'!$N$5:$N$500,MATCH($F490,'11.5_Outliers-Other_recovery'!$F$5:$F$500,0))&lt;&gt;"N",
INDEX('11.5_Outliers-Other_recovery'!K$5:K$500,MATCH($F490,'11.5_Outliers-Other_recovery'!$F$5:$F$500,0)),""),"")</f>
        <v/>
      </c>
      <c r="X490" s="14" t="str">
        <f>IFERROR(IF(INDEX('11.5_Outliers-Other_recovery'!$N$5:$N$500,MATCH($F490,'11.5_Outliers-Other_recovery'!$F$5:$F$500,0))&lt;&gt;"N",
INDEX('11.5_Outliers-Other_recovery'!L$5:L$500,MATCH($F490,'11.5_Outliers-Other_recovery'!$F$5:$F$500,0)),""),"")</f>
        <v/>
      </c>
      <c r="Y490" s="14" t="str">
        <f>IFERROR(IF(INDEX('11.4_Outliers-Formal_dry_recy'!$N$5:$N$500,MATCH($F490,'11.4_Outliers-Formal_dry_recy'!$F$5:$F$500,0))&lt;&gt;"N",
INDEX('11.4_Outliers-Formal_dry_recy'!J$5:J$500,MATCH($F490,'11.4_Outliers-Formal_dry_recy'!$F$5:$F$500,0)),""),"")</f>
        <v/>
      </c>
      <c r="Z490" s="8" t="str">
        <f>IFERROR(IF(INDEX('11.4_Outliers-Formal_dry_recy'!$N$5:$N$500,MATCH($F490,'11.4_Outliers-Formal_dry_recy'!$F$5:$F$500,0))&lt;&gt;"N",
INDEX('11.4_Outliers-Formal_dry_recy'!K$5:K$500,MATCH($F490,'11.4_Outliers-Formal_dry_recy'!$F$5:$F$500,0)),""),"")</f>
        <v/>
      </c>
      <c r="AA490" s="14" t="str">
        <f>IFERROR(IF(INDEX('11.4_Outliers-Formal_dry_recy'!$N$5:$N$500,MATCH($F490,'11.4_Outliers-Formal_dry_recy'!$F$5:$F$500,0))&lt;&gt;"N",
INDEX('11.4_Outliers-Formal_dry_recy'!L$5:L$500,MATCH($F490,'11.4_Outliers-Formal_dry_recy'!$F$5:$F$500,0)),""),"")</f>
        <v/>
      </c>
      <c r="AB490" s="14" t="str">
        <f>IFERROR(IF(INDEX('11.6_Outliers-Incineration'!$N$5:$N$500,MATCH($F490,'11.6_Outliers-Incineration'!$F$5:$F$500,0))&lt;&gt;"N",
INDEX('11.6_Outliers-Incineration'!J$5:J$500,MATCH($F490,'11.6_Outliers-Incineration'!$F$5:$F$500,0)),""),"")</f>
        <v/>
      </c>
      <c r="AC490" s="8" t="str">
        <f>IFERROR(IF(INDEX('11.6_Outliers-Incineration'!$N$5:$N$500,MATCH($F490,'11.6_Outliers-Incineration'!$F$5:$F$500,0))&lt;&gt;"N",
INDEX('11.6_Outliers-Incineration'!K$5:K$500,MATCH($F490,'11.6_Outliers-Incineration'!$F$5:$F$500,0)),""),"")</f>
        <v/>
      </c>
      <c r="AD490" s="14" t="str">
        <f>IFERROR(IF(INDEX('11.6_Outliers-Incineration'!$N$5:$N$500,MATCH($F490,'11.6_Outliers-Incineration'!$F$5:$F$500,0))&lt;&gt;"N",
INDEX('11.6_Outliers-Incineration'!L$5:L$500,MATCH($F490,'11.6_Outliers-Incineration'!$F$5:$F$500,0)),""),"")</f>
        <v/>
      </c>
      <c r="AE490" s="14" t="s">
        <v>1569</v>
      </c>
      <c r="AF490" s="8" t="s">
        <v>1569</v>
      </c>
      <c r="AG490" s="14" t="s">
        <v>1569</v>
      </c>
      <c r="AH490" s="5"/>
      <c r="AI490" s="5"/>
      <c r="AJ490" s="5" t="s">
        <v>1569</v>
      </c>
      <c r="AK490" s="5">
        <f t="shared" si="7"/>
        <v>1</v>
      </c>
    </row>
    <row r="491" spans="1:37" x14ac:dyDescent="0.25">
      <c r="A491" s="5" t="s">
        <v>2824</v>
      </c>
      <c r="B491" s="5" t="s">
        <v>1124</v>
      </c>
      <c r="C491" s="5" t="s">
        <v>1123</v>
      </c>
      <c r="D491" s="5" t="s">
        <v>1038</v>
      </c>
      <c r="E491" s="5" t="s">
        <v>2873</v>
      </c>
      <c r="F491" s="5" t="s">
        <v>2919</v>
      </c>
      <c r="G491" s="5">
        <v>3</v>
      </c>
      <c r="H491" s="5">
        <v>2</v>
      </c>
      <c r="I491" s="5" t="s">
        <v>2962</v>
      </c>
      <c r="J491" s="13">
        <f>IFERROR(IF(INDEX('11.1_Outliers-Generation'!$N$5:$N$500,MATCH($F491,'11.1_Outliers-Generation'!$F$5:$F$500,0))&lt;&gt;"N",
INDEX('11.1_Outliers-Generation'!J$5:J$500,MATCH($F491,'11.1_Outliers-Generation'!$F$5:$F$500,0)),""),"")</f>
        <v>0.54854402254359635</v>
      </c>
      <c r="K491" s="8">
        <f>IFERROR(IF(INDEX('11.1_Outliers-Generation'!$N$5:$N$500,MATCH($F491,'11.1_Outliers-Generation'!$F$5:$F$500,0))&lt;&gt;"N",
INDEX('11.1_Outliers-Generation'!K$5:K$500,MATCH($F491,'11.1_Outliers-Generation'!$F$5:$F$500,0)),""),"")</f>
        <v>2019</v>
      </c>
      <c r="L491" s="13" t="str">
        <f>IFERROR(IF(INDEX('11.1_Outliers-Generation'!$N$5:$N$500,MATCH($F491,'11.1_Outliers-Generation'!$F$5:$F$500,0))&lt;&gt;"N",
INDEX('11.1_Outliers-Generation'!L$5:L$500,MATCH($F491,'11.1_Outliers-Generation'!$F$5:$F$500,0)),""),"")</f>
        <v>MOHURD_025</v>
      </c>
      <c r="M491" s="14" t="str">
        <f>IFERROR(IF(INDEX('11.2_Outliers-Collection_cov'!$N$5:$N$500,MATCH($F491,'11.2_Outliers-Collection_cov'!$F$5:$F$500,0))&lt;&gt;"N",
INDEX('11.2_Outliers-Collection_cov'!J$5:J$500,MATCH($F491,'11.2_Outliers-Collection_cov'!$F$5:$F$500,0)),""),"")</f>
        <v/>
      </c>
      <c r="N491" s="8" t="str">
        <f>IFERROR(IF(INDEX('11.2_Outliers-Collection_cov'!$N$5:$N$500,MATCH($F491,'11.2_Outliers-Collection_cov'!$F$5:$F$500,0))&lt;&gt;"N",
INDEX('11.2_Outliers-Collection_cov'!K$5:K$500,MATCH($F491,'11.2_Outliers-Collection_cov'!$F$5:$F$500,0)),""),"")</f>
        <v/>
      </c>
      <c r="O491" s="13" t="str">
        <f>IFERROR(IF(INDEX('11.2_Outliers-Collection_cov'!$N$5:$N$500,MATCH($F491,'11.2_Outliers-Collection_cov'!$F$5:$F$500,0))&lt;&gt;"N",
INDEX('11.2_Outliers-Collection_cov'!L$5:L$500,MATCH($F491,'11.2_Outliers-Collection_cov'!$F$5:$F$500,0)),""),"")</f>
        <v/>
      </c>
      <c r="P491" s="14" t="str">
        <f>IFERROR(IF(INDEX('11.3_Outliers-Plastic'!$N$5:$N$500,MATCH($F491,'11.3_Outliers-Plastic'!$F$5:$F$500,0))&lt;&gt;"N",
INDEX('11.3_Outliers-Plastic'!J$5:J$500,MATCH($F491,'11.3_Outliers-Plastic'!$F$5:$F$500,0)),""),"")</f>
        <v/>
      </c>
      <c r="Q491" s="8" t="str">
        <f>IFERROR(IF(INDEX('11.3_Outliers-Plastic'!$N$5:$N$500,MATCH($F491,'11.3_Outliers-Plastic'!$F$5:$F$500,0))&lt;&gt;"N",
INDEX('11.3_Outliers-Plastic'!K$5:K$500,MATCH($F491,'11.3_Outliers-Plastic'!$F$5:$F$500,0)),""),"")</f>
        <v/>
      </c>
      <c r="R491" s="14" t="str">
        <f>IFERROR(IF(INDEX('11.3_Outliers-Plastic'!$N$5:$N$500,MATCH($F491,'11.3_Outliers-Plastic'!$F$5:$F$500,0))&lt;&gt;"N",
INDEX('11.3_Outliers-Plastic'!L$5:L$500,MATCH($F491,'11.3_Outliers-Plastic'!$F$5:$F$500,0)),""),"")</f>
        <v/>
      </c>
      <c r="S491" s="5"/>
      <c r="T491" s="5"/>
      <c r="U491" s="5" t="s">
        <v>1569</v>
      </c>
      <c r="V491" s="14" t="str">
        <f>IFERROR(IF(INDEX('11.5_Outliers-Other_recovery'!$N$5:$N$500,MATCH($F491,'11.5_Outliers-Other_recovery'!$F$5:$F$500,0))&lt;&gt;"N",
INDEX('11.5_Outliers-Other_recovery'!J$5:J$500,MATCH($F491,'11.5_Outliers-Other_recovery'!$F$5:$F$500,0)),""),"")</f>
        <v/>
      </c>
      <c r="W491" s="8" t="str">
        <f>IFERROR(IF(INDEX('11.5_Outliers-Other_recovery'!$N$5:$N$500,MATCH($F491,'11.5_Outliers-Other_recovery'!$F$5:$F$500,0))&lt;&gt;"N",
INDEX('11.5_Outliers-Other_recovery'!K$5:K$500,MATCH($F491,'11.5_Outliers-Other_recovery'!$F$5:$F$500,0)),""),"")</f>
        <v/>
      </c>
      <c r="X491" s="14" t="str">
        <f>IFERROR(IF(INDEX('11.5_Outliers-Other_recovery'!$N$5:$N$500,MATCH($F491,'11.5_Outliers-Other_recovery'!$F$5:$F$500,0))&lt;&gt;"N",
INDEX('11.5_Outliers-Other_recovery'!L$5:L$500,MATCH($F491,'11.5_Outliers-Other_recovery'!$F$5:$F$500,0)),""),"")</f>
        <v/>
      </c>
      <c r="Y491" s="14" t="str">
        <f>IFERROR(IF(INDEX('11.4_Outliers-Formal_dry_recy'!$N$5:$N$500,MATCH($F491,'11.4_Outliers-Formal_dry_recy'!$F$5:$F$500,0))&lt;&gt;"N",
INDEX('11.4_Outliers-Formal_dry_recy'!J$5:J$500,MATCH($F491,'11.4_Outliers-Formal_dry_recy'!$F$5:$F$500,0)),""),"")</f>
        <v/>
      </c>
      <c r="Z491" s="8" t="str">
        <f>IFERROR(IF(INDEX('11.4_Outliers-Formal_dry_recy'!$N$5:$N$500,MATCH($F491,'11.4_Outliers-Formal_dry_recy'!$F$5:$F$500,0))&lt;&gt;"N",
INDEX('11.4_Outliers-Formal_dry_recy'!K$5:K$500,MATCH($F491,'11.4_Outliers-Formal_dry_recy'!$F$5:$F$500,0)),""),"")</f>
        <v/>
      </c>
      <c r="AA491" s="14" t="str">
        <f>IFERROR(IF(INDEX('11.4_Outliers-Formal_dry_recy'!$N$5:$N$500,MATCH($F491,'11.4_Outliers-Formal_dry_recy'!$F$5:$F$500,0))&lt;&gt;"N",
INDEX('11.4_Outliers-Formal_dry_recy'!L$5:L$500,MATCH($F491,'11.4_Outliers-Formal_dry_recy'!$F$5:$F$500,0)),""),"")</f>
        <v/>
      </c>
      <c r="AB491" s="14" t="str">
        <f>IFERROR(IF(INDEX('11.6_Outliers-Incineration'!$N$5:$N$500,MATCH($F491,'11.6_Outliers-Incineration'!$F$5:$F$500,0))&lt;&gt;"N",
INDEX('11.6_Outliers-Incineration'!J$5:J$500,MATCH($F491,'11.6_Outliers-Incineration'!$F$5:$F$500,0)),""),"")</f>
        <v/>
      </c>
      <c r="AC491" s="8" t="str">
        <f>IFERROR(IF(INDEX('11.6_Outliers-Incineration'!$N$5:$N$500,MATCH($F491,'11.6_Outliers-Incineration'!$F$5:$F$500,0))&lt;&gt;"N",
INDEX('11.6_Outliers-Incineration'!K$5:K$500,MATCH($F491,'11.6_Outliers-Incineration'!$F$5:$F$500,0)),""),"")</f>
        <v/>
      </c>
      <c r="AD491" s="14" t="str">
        <f>IFERROR(IF(INDEX('11.6_Outliers-Incineration'!$N$5:$N$500,MATCH($F491,'11.6_Outliers-Incineration'!$F$5:$F$500,0))&lt;&gt;"N",
INDEX('11.6_Outliers-Incineration'!L$5:L$500,MATCH($F491,'11.6_Outliers-Incineration'!$F$5:$F$500,0)),""),"")</f>
        <v/>
      </c>
      <c r="AE491" s="14" t="s">
        <v>1569</v>
      </c>
      <c r="AF491" s="8" t="s">
        <v>1569</v>
      </c>
      <c r="AG491" s="14" t="s">
        <v>1569</v>
      </c>
      <c r="AH491" s="5"/>
      <c r="AI491" s="5"/>
      <c r="AJ491" s="5" t="s">
        <v>1569</v>
      </c>
      <c r="AK491" s="5">
        <f t="shared" si="7"/>
        <v>1</v>
      </c>
    </row>
    <row r="492" spans="1:37" x14ac:dyDescent="0.25">
      <c r="A492" s="5" t="s">
        <v>2826</v>
      </c>
      <c r="B492" s="5" t="s">
        <v>1124</v>
      </c>
      <c r="C492" s="5" t="s">
        <v>1123</v>
      </c>
      <c r="D492" s="5" t="s">
        <v>1038</v>
      </c>
      <c r="E492" s="5" t="s">
        <v>2875</v>
      </c>
      <c r="F492" s="5" t="s">
        <v>2920</v>
      </c>
      <c r="G492" s="5">
        <v>3</v>
      </c>
      <c r="H492" s="5">
        <v>2</v>
      </c>
      <c r="I492" s="5" t="s">
        <v>2951</v>
      </c>
      <c r="J492" s="13">
        <f>IFERROR(IF(INDEX('11.1_Outliers-Generation'!$N$5:$N$500,MATCH($F492,'11.1_Outliers-Generation'!$F$5:$F$500,0))&lt;&gt;"N",
INDEX('11.1_Outliers-Generation'!J$5:J$500,MATCH($F492,'11.1_Outliers-Generation'!$F$5:$F$500,0)),""),"")</f>
        <v>0.40315766798770952</v>
      </c>
      <c r="K492" s="8">
        <f>IFERROR(IF(INDEX('11.1_Outliers-Generation'!$N$5:$N$500,MATCH($F492,'11.1_Outliers-Generation'!$F$5:$F$500,0))&lt;&gt;"N",
INDEX('11.1_Outliers-Generation'!K$5:K$500,MATCH($F492,'11.1_Outliers-Generation'!$F$5:$F$500,0)),""),"")</f>
        <v>2019</v>
      </c>
      <c r="L492" s="13" t="str">
        <f>IFERROR(IF(INDEX('11.1_Outliers-Generation'!$N$5:$N$500,MATCH($F492,'11.1_Outliers-Generation'!$F$5:$F$500,0))&lt;&gt;"N",
INDEX('11.1_Outliers-Generation'!L$5:L$500,MATCH($F492,'11.1_Outliers-Generation'!$F$5:$F$500,0)),""),"")</f>
        <v>MOHURD_027</v>
      </c>
      <c r="M492" s="14" t="str">
        <f>IFERROR(IF(INDEX('11.2_Outliers-Collection_cov'!$N$5:$N$500,MATCH($F492,'11.2_Outliers-Collection_cov'!$F$5:$F$500,0))&lt;&gt;"N",
INDEX('11.2_Outliers-Collection_cov'!J$5:J$500,MATCH($F492,'11.2_Outliers-Collection_cov'!$F$5:$F$500,0)),""),"")</f>
        <v/>
      </c>
      <c r="N492" s="8" t="str">
        <f>IFERROR(IF(INDEX('11.2_Outliers-Collection_cov'!$N$5:$N$500,MATCH($F492,'11.2_Outliers-Collection_cov'!$F$5:$F$500,0))&lt;&gt;"N",
INDEX('11.2_Outliers-Collection_cov'!K$5:K$500,MATCH($F492,'11.2_Outliers-Collection_cov'!$F$5:$F$500,0)),""),"")</f>
        <v/>
      </c>
      <c r="O492" s="13" t="str">
        <f>IFERROR(IF(INDEX('11.2_Outliers-Collection_cov'!$N$5:$N$500,MATCH($F492,'11.2_Outliers-Collection_cov'!$F$5:$F$500,0))&lt;&gt;"N",
INDEX('11.2_Outliers-Collection_cov'!L$5:L$500,MATCH($F492,'11.2_Outliers-Collection_cov'!$F$5:$F$500,0)),""),"")</f>
        <v/>
      </c>
      <c r="P492" s="14" t="str">
        <f>IFERROR(IF(INDEX('11.3_Outliers-Plastic'!$N$5:$N$500,MATCH($F492,'11.3_Outliers-Plastic'!$F$5:$F$500,0))&lt;&gt;"N",
INDEX('11.3_Outliers-Plastic'!J$5:J$500,MATCH($F492,'11.3_Outliers-Plastic'!$F$5:$F$500,0)),""),"")</f>
        <v/>
      </c>
      <c r="Q492" s="8" t="str">
        <f>IFERROR(IF(INDEX('11.3_Outliers-Plastic'!$N$5:$N$500,MATCH($F492,'11.3_Outliers-Plastic'!$F$5:$F$500,0))&lt;&gt;"N",
INDEX('11.3_Outliers-Plastic'!K$5:K$500,MATCH($F492,'11.3_Outliers-Plastic'!$F$5:$F$500,0)),""),"")</f>
        <v/>
      </c>
      <c r="R492" s="14" t="str">
        <f>IFERROR(IF(INDEX('11.3_Outliers-Plastic'!$N$5:$N$500,MATCH($F492,'11.3_Outliers-Plastic'!$F$5:$F$500,0))&lt;&gt;"N",
INDEX('11.3_Outliers-Plastic'!L$5:L$500,MATCH($F492,'11.3_Outliers-Plastic'!$F$5:$F$500,0)),""),"")</f>
        <v/>
      </c>
      <c r="S492" s="5"/>
      <c r="T492" s="5"/>
      <c r="U492" s="5" t="s">
        <v>1569</v>
      </c>
      <c r="V492" s="14" t="str">
        <f>IFERROR(IF(INDEX('11.5_Outliers-Other_recovery'!$N$5:$N$500,MATCH($F492,'11.5_Outliers-Other_recovery'!$F$5:$F$500,0))&lt;&gt;"N",
INDEX('11.5_Outliers-Other_recovery'!J$5:J$500,MATCH($F492,'11.5_Outliers-Other_recovery'!$F$5:$F$500,0)),""),"")</f>
        <v/>
      </c>
      <c r="W492" s="8" t="str">
        <f>IFERROR(IF(INDEX('11.5_Outliers-Other_recovery'!$N$5:$N$500,MATCH($F492,'11.5_Outliers-Other_recovery'!$F$5:$F$500,0))&lt;&gt;"N",
INDEX('11.5_Outliers-Other_recovery'!K$5:K$500,MATCH($F492,'11.5_Outliers-Other_recovery'!$F$5:$F$500,0)),""),"")</f>
        <v/>
      </c>
      <c r="X492" s="14" t="str">
        <f>IFERROR(IF(INDEX('11.5_Outliers-Other_recovery'!$N$5:$N$500,MATCH($F492,'11.5_Outliers-Other_recovery'!$F$5:$F$500,0))&lt;&gt;"N",
INDEX('11.5_Outliers-Other_recovery'!L$5:L$500,MATCH($F492,'11.5_Outliers-Other_recovery'!$F$5:$F$500,0)),""),"")</f>
        <v/>
      </c>
      <c r="Y492" s="14" t="str">
        <f>IFERROR(IF(INDEX('11.4_Outliers-Formal_dry_recy'!$N$5:$N$500,MATCH($F492,'11.4_Outliers-Formal_dry_recy'!$F$5:$F$500,0))&lt;&gt;"N",
INDEX('11.4_Outliers-Formal_dry_recy'!J$5:J$500,MATCH($F492,'11.4_Outliers-Formal_dry_recy'!$F$5:$F$500,0)),""),"")</f>
        <v/>
      </c>
      <c r="Z492" s="8" t="str">
        <f>IFERROR(IF(INDEX('11.4_Outliers-Formal_dry_recy'!$N$5:$N$500,MATCH($F492,'11.4_Outliers-Formal_dry_recy'!$F$5:$F$500,0))&lt;&gt;"N",
INDEX('11.4_Outliers-Formal_dry_recy'!K$5:K$500,MATCH($F492,'11.4_Outliers-Formal_dry_recy'!$F$5:$F$500,0)),""),"")</f>
        <v/>
      </c>
      <c r="AA492" s="14" t="str">
        <f>IFERROR(IF(INDEX('11.4_Outliers-Formal_dry_recy'!$N$5:$N$500,MATCH($F492,'11.4_Outliers-Formal_dry_recy'!$F$5:$F$500,0))&lt;&gt;"N",
INDEX('11.4_Outliers-Formal_dry_recy'!L$5:L$500,MATCH($F492,'11.4_Outliers-Formal_dry_recy'!$F$5:$F$500,0)),""),"")</f>
        <v/>
      </c>
      <c r="AB492" s="14" t="str">
        <f>IFERROR(IF(INDEX('11.6_Outliers-Incineration'!$N$5:$N$500,MATCH($F492,'11.6_Outliers-Incineration'!$F$5:$F$500,0))&lt;&gt;"N",
INDEX('11.6_Outliers-Incineration'!J$5:J$500,MATCH($F492,'11.6_Outliers-Incineration'!$F$5:$F$500,0)),""),"")</f>
        <v/>
      </c>
      <c r="AC492" s="8" t="str">
        <f>IFERROR(IF(INDEX('11.6_Outliers-Incineration'!$N$5:$N$500,MATCH($F492,'11.6_Outliers-Incineration'!$F$5:$F$500,0))&lt;&gt;"N",
INDEX('11.6_Outliers-Incineration'!K$5:K$500,MATCH($F492,'11.6_Outliers-Incineration'!$F$5:$F$500,0)),""),"")</f>
        <v/>
      </c>
      <c r="AD492" s="14" t="str">
        <f>IFERROR(IF(INDEX('11.6_Outliers-Incineration'!$N$5:$N$500,MATCH($F492,'11.6_Outliers-Incineration'!$F$5:$F$500,0))&lt;&gt;"N",
INDEX('11.6_Outliers-Incineration'!L$5:L$500,MATCH($F492,'11.6_Outliers-Incineration'!$F$5:$F$500,0)),""),"")</f>
        <v/>
      </c>
      <c r="AE492" s="14" t="s">
        <v>1569</v>
      </c>
      <c r="AF492" s="8" t="s">
        <v>1569</v>
      </c>
      <c r="AG492" s="14" t="s">
        <v>1569</v>
      </c>
      <c r="AH492" s="5"/>
      <c r="AI492" s="5"/>
      <c r="AJ492" s="5" t="s">
        <v>1569</v>
      </c>
      <c r="AK492" s="5">
        <f t="shared" si="7"/>
        <v>1</v>
      </c>
    </row>
    <row r="493" spans="1:37" x14ac:dyDescent="0.25">
      <c r="A493" s="5" t="s">
        <v>2827</v>
      </c>
      <c r="B493" s="5" t="s">
        <v>1124</v>
      </c>
      <c r="C493" s="5" t="s">
        <v>1123</v>
      </c>
      <c r="D493" s="5" t="s">
        <v>1038</v>
      </c>
      <c r="E493" s="5" t="s">
        <v>2876</v>
      </c>
      <c r="F493" s="5" t="s">
        <v>2921</v>
      </c>
      <c r="G493" s="5">
        <v>3</v>
      </c>
      <c r="H493" s="5">
        <v>2</v>
      </c>
      <c r="I493" s="5" t="s">
        <v>2945</v>
      </c>
      <c r="J493" s="13">
        <f>IFERROR(IF(INDEX('11.1_Outliers-Generation'!$N$5:$N$500,MATCH($F493,'11.1_Outliers-Generation'!$F$5:$F$500,0))&lt;&gt;"N",
INDEX('11.1_Outliers-Generation'!J$5:J$500,MATCH($F493,'11.1_Outliers-Generation'!$F$5:$F$500,0)),""),"")</f>
        <v>0.39074081215342354</v>
      </c>
      <c r="K493" s="8">
        <f>IFERROR(IF(INDEX('11.1_Outliers-Generation'!$N$5:$N$500,MATCH($F493,'11.1_Outliers-Generation'!$F$5:$F$500,0))&lt;&gt;"N",
INDEX('11.1_Outliers-Generation'!K$5:K$500,MATCH($F493,'11.1_Outliers-Generation'!$F$5:$F$500,0)),""),"")</f>
        <v>2019</v>
      </c>
      <c r="L493" s="13" t="str">
        <f>IFERROR(IF(INDEX('11.1_Outliers-Generation'!$N$5:$N$500,MATCH($F493,'11.1_Outliers-Generation'!$F$5:$F$500,0))&lt;&gt;"N",
INDEX('11.1_Outliers-Generation'!L$5:L$500,MATCH($F493,'11.1_Outliers-Generation'!$F$5:$F$500,0)),""),"")</f>
        <v>MOHURD_028</v>
      </c>
      <c r="M493" s="14" t="str">
        <f>IFERROR(IF(INDEX('11.2_Outliers-Collection_cov'!$N$5:$N$500,MATCH($F493,'11.2_Outliers-Collection_cov'!$F$5:$F$500,0))&lt;&gt;"N",
INDEX('11.2_Outliers-Collection_cov'!J$5:J$500,MATCH($F493,'11.2_Outliers-Collection_cov'!$F$5:$F$500,0)),""),"")</f>
        <v/>
      </c>
      <c r="N493" s="8" t="str">
        <f>IFERROR(IF(INDEX('11.2_Outliers-Collection_cov'!$N$5:$N$500,MATCH($F493,'11.2_Outliers-Collection_cov'!$F$5:$F$500,0))&lt;&gt;"N",
INDEX('11.2_Outliers-Collection_cov'!K$5:K$500,MATCH($F493,'11.2_Outliers-Collection_cov'!$F$5:$F$500,0)),""),"")</f>
        <v/>
      </c>
      <c r="O493" s="13" t="str">
        <f>IFERROR(IF(INDEX('11.2_Outliers-Collection_cov'!$N$5:$N$500,MATCH($F493,'11.2_Outliers-Collection_cov'!$F$5:$F$500,0))&lt;&gt;"N",
INDEX('11.2_Outliers-Collection_cov'!L$5:L$500,MATCH($F493,'11.2_Outliers-Collection_cov'!$F$5:$F$500,0)),""),"")</f>
        <v/>
      </c>
      <c r="P493" s="14" t="str">
        <f>IFERROR(IF(INDEX('11.3_Outliers-Plastic'!$N$5:$N$500,MATCH($F493,'11.3_Outliers-Plastic'!$F$5:$F$500,0))&lt;&gt;"N",
INDEX('11.3_Outliers-Plastic'!J$5:J$500,MATCH($F493,'11.3_Outliers-Plastic'!$F$5:$F$500,0)),""),"")</f>
        <v/>
      </c>
      <c r="Q493" s="8" t="str">
        <f>IFERROR(IF(INDEX('11.3_Outliers-Plastic'!$N$5:$N$500,MATCH($F493,'11.3_Outliers-Plastic'!$F$5:$F$500,0))&lt;&gt;"N",
INDEX('11.3_Outliers-Plastic'!K$5:K$500,MATCH($F493,'11.3_Outliers-Plastic'!$F$5:$F$500,0)),""),"")</f>
        <v/>
      </c>
      <c r="R493" s="14" t="str">
        <f>IFERROR(IF(INDEX('11.3_Outliers-Plastic'!$N$5:$N$500,MATCH($F493,'11.3_Outliers-Plastic'!$F$5:$F$500,0))&lt;&gt;"N",
INDEX('11.3_Outliers-Plastic'!L$5:L$500,MATCH($F493,'11.3_Outliers-Plastic'!$F$5:$F$500,0)),""),"")</f>
        <v/>
      </c>
      <c r="S493" s="5"/>
      <c r="T493" s="5"/>
      <c r="U493" s="5" t="s">
        <v>1569</v>
      </c>
      <c r="V493" s="14" t="str">
        <f>IFERROR(IF(INDEX('11.5_Outliers-Other_recovery'!$N$5:$N$500,MATCH($F493,'11.5_Outliers-Other_recovery'!$F$5:$F$500,0))&lt;&gt;"N",
INDEX('11.5_Outliers-Other_recovery'!J$5:J$500,MATCH($F493,'11.5_Outliers-Other_recovery'!$F$5:$F$500,0)),""),"")</f>
        <v/>
      </c>
      <c r="W493" s="8" t="str">
        <f>IFERROR(IF(INDEX('11.5_Outliers-Other_recovery'!$N$5:$N$500,MATCH($F493,'11.5_Outliers-Other_recovery'!$F$5:$F$500,0))&lt;&gt;"N",
INDEX('11.5_Outliers-Other_recovery'!K$5:K$500,MATCH($F493,'11.5_Outliers-Other_recovery'!$F$5:$F$500,0)),""),"")</f>
        <v/>
      </c>
      <c r="X493" s="14" t="str">
        <f>IFERROR(IF(INDEX('11.5_Outliers-Other_recovery'!$N$5:$N$500,MATCH($F493,'11.5_Outliers-Other_recovery'!$F$5:$F$500,0))&lt;&gt;"N",
INDEX('11.5_Outliers-Other_recovery'!L$5:L$500,MATCH($F493,'11.5_Outliers-Other_recovery'!$F$5:$F$500,0)),""),"")</f>
        <v/>
      </c>
      <c r="Y493" s="14" t="str">
        <f>IFERROR(IF(INDEX('11.4_Outliers-Formal_dry_recy'!$N$5:$N$500,MATCH($F493,'11.4_Outliers-Formal_dry_recy'!$F$5:$F$500,0))&lt;&gt;"N",
INDEX('11.4_Outliers-Formal_dry_recy'!J$5:J$500,MATCH($F493,'11.4_Outliers-Formal_dry_recy'!$F$5:$F$500,0)),""),"")</f>
        <v/>
      </c>
      <c r="Z493" s="8" t="str">
        <f>IFERROR(IF(INDEX('11.4_Outliers-Formal_dry_recy'!$N$5:$N$500,MATCH($F493,'11.4_Outliers-Formal_dry_recy'!$F$5:$F$500,0))&lt;&gt;"N",
INDEX('11.4_Outliers-Formal_dry_recy'!K$5:K$500,MATCH($F493,'11.4_Outliers-Formal_dry_recy'!$F$5:$F$500,0)),""),"")</f>
        <v/>
      </c>
      <c r="AA493" s="14" t="str">
        <f>IFERROR(IF(INDEX('11.4_Outliers-Formal_dry_recy'!$N$5:$N$500,MATCH($F493,'11.4_Outliers-Formal_dry_recy'!$F$5:$F$500,0))&lt;&gt;"N",
INDEX('11.4_Outliers-Formal_dry_recy'!L$5:L$500,MATCH($F493,'11.4_Outliers-Formal_dry_recy'!$F$5:$F$500,0)),""),"")</f>
        <v/>
      </c>
      <c r="AB493" s="14" t="str">
        <f>IFERROR(IF(INDEX('11.6_Outliers-Incineration'!$N$5:$N$500,MATCH($F493,'11.6_Outliers-Incineration'!$F$5:$F$500,0))&lt;&gt;"N",
INDEX('11.6_Outliers-Incineration'!J$5:J$500,MATCH($F493,'11.6_Outliers-Incineration'!$F$5:$F$500,0)),""),"")</f>
        <v/>
      </c>
      <c r="AC493" s="8" t="str">
        <f>IFERROR(IF(INDEX('11.6_Outliers-Incineration'!$N$5:$N$500,MATCH($F493,'11.6_Outliers-Incineration'!$F$5:$F$500,0))&lt;&gt;"N",
INDEX('11.6_Outliers-Incineration'!K$5:K$500,MATCH($F493,'11.6_Outliers-Incineration'!$F$5:$F$500,0)),""),"")</f>
        <v/>
      </c>
      <c r="AD493" s="14" t="str">
        <f>IFERROR(IF(INDEX('11.6_Outliers-Incineration'!$N$5:$N$500,MATCH($F493,'11.6_Outliers-Incineration'!$F$5:$F$500,0))&lt;&gt;"N",
INDEX('11.6_Outliers-Incineration'!L$5:L$500,MATCH($F493,'11.6_Outliers-Incineration'!$F$5:$F$500,0)),""),"")</f>
        <v/>
      </c>
      <c r="AE493" s="14" t="s">
        <v>1569</v>
      </c>
      <c r="AF493" s="8" t="s">
        <v>1569</v>
      </c>
      <c r="AG493" s="14" t="s">
        <v>1569</v>
      </c>
      <c r="AH493" s="5"/>
      <c r="AI493" s="5"/>
      <c r="AJ493" s="5" t="s">
        <v>1569</v>
      </c>
      <c r="AK493" s="5">
        <f t="shared" si="7"/>
        <v>1</v>
      </c>
    </row>
    <row r="494" spans="1:37" x14ac:dyDescent="0.25">
      <c r="A494" s="5" t="s">
        <v>2828</v>
      </c>
      <c r="B494" s="5" t="s">
        <v>1124</v>
      </c>
      <c r="C494" s="5" t="s">
        <v>1123</v>
      </c>
      <c r="D494" s="5" t="s">
        <v>1038</v>
      </c>
      <c r="E494" s="5" t="s">
        <v>2877</v>
      </c>
      <c r="F494" s="5" t="s">
        <v>2922</v>
      </c>
      <c r="G494" s="5">
        <v>3</v>
      </c>
      <c r="H494" s="5">
        <v>2</v>
      </c>
      <c r="I494" s="5" t="s">
        <v>2963</v>
      </c>
      <c r="J494" s="13">
        <f>IFERROR(IF(INDEX('11.1_Outliers-Generation'!$N$5:$N$500,MATCH($F494,'11.1_Outliers-Generation'!$F$5:$F$500,0))&lt;&gt;"N",
INDEX('11.1_Outliers-Generation'!J$5:J$500,MATCH($F494,'11.1_Outliers-Generation'!$F$5:$F$500,0)),""),"")</f>
        <v>0.60607623750802886</v>
      </c>
      <c r="K494" s="8">
        <f>IFERROR(IF(INDEX('11.1_Outliers-Generation'!$N$5:$N$500,MATCH($F494,'11.1_Outliers-Generation'!$F$5:$F$500,0))&lt;&gt;"N",
INDEX('11.1_Outliers-Generation'!K$5:K$500,MATCH($F494,'11.1_Outliers-Generation'!$F$5:$F$500,0)),""),"")</f>
        <v>2019</v>
      </c>
      <c r="L494" s="13" t="str">
        <f>IFERROR(IF(INDEX('11.1_Outliers-Generation'!$N$5:$N$500,MATCH($F494,'11.1_Outliers-Generation'!$F$5:$F$500,0))&lt;&gt;"N",
INDEX('11.1_Outliers-Generation'!L$5:L$500,MATCH($F494,'11.1_Outliers-Generation'!$F$5:$F$500,0)),""),"")</f>
        <v>MOHURD_029</v>
      </c>
      <c r="M494" s="14" t="str">
        <f>IFERROR(IF(INDEX('11.2_Outliers-Collection_cov'!$N$5:$N$500,MATCH($F494,'11.2_Outliers-Collection_cov'!$F$5:$F$500,0))&lt;&gt;"N",
INDEX('11.2_Outliers-Collection_cov'!J$5:J$500,MATCH($F494,'11.2_Outliers-Collection_cov'!$F$5:$F$500,0)),""),"")</f>
        <v/>
      </c>
      <c r="N494" s="8" t="str">
        <f>IFERROR(IF(INDEX('11.2_Outliers-Collection_cov'!$N$5:$N$500,MATCH($F494,'11.2_Outliers-Collection_cov'!$F$5:$F$500,0))&lt;&gt;"N",
INDEX('11.2_Outliers-Collection_cov'!K$5:K$500,MATCH($F494,'11.2_Outliers-Collection_cov'!$F$5:$F$500,0)),""),"")</f>
        <v/>
      </c>
      <c r="O494" s="13" t="str">
        <f>IFERROR(IF(INDEX('11.2_Outliers-Collection_cov'!$N$5:$N$500,MATCH($F494,'11.2_Outliers-Collection_cov'!$F$5:$F$500,0))&lt;&gt;"N",
INDEX('11.2_Outliers-Collection_cov'!L$5:L$500,MATCH($F494,'11.2_Outliers-Collection_cov'!$F$5:$F$500,0)),""),"")</f>
        <v/>
      </c>
      <c r="P494" s="14" t="str">
        <f>IFERROR(IF(INDEX('11.3_Outliers-Plastic'!$N$5:$N$500,MATCH($F494,'11.3_Outliers-Plastic'!$F$5:$F$500,0))&lt;&gt;"N",
INDEX('11.3_Outliers-Plastic'!J$5:J$500,MATCH($F494,'11.3_Outliers-Plastic'!$F$5:$F$500,0)),""),"")</f>
        <v/>
      </c>
      <c r="Q494" s="8" t="str">
        <f>IFERROR(IF(INDEX('11.3_Outliers-Plastic'!$N$5:$N$500,MATCH($F494,'11.3_Outliers-Plastic'!$F$5:$F$500,0))&lt;&gt;"N",
INDEX('11.3_Outliers-Plastic'!K$5:K$500,MATCH($F494,'11.3_Outliers-Plastic'!$F$5:$F$500,0)),""),"")</f>
        <v/>
      </c>
      <c r="R494" s="14" t="str">
        <f>IFERROR(IF(INDEX('11.3_Outliers-Plastic'!$N$5:$N$500,MATCH($F494,'11.3_Outliers-Plastic'!$F$5:$F$500,0))&lt;&gt;"N",
INDEX('11.3_Outliers-Plastic'!L$5:L$500,MATCH($F494,'11.3_Outliers-Plastic'!$F$5:$F$500,0)),""),"")</f>
        <v/>
      </c>
      <c r="S494" s="5"/>
      <c r="T494" s="5"/>
      <c r="U494" s="5" t="s">
        <v>1569</v>
      </c>
      <c r="V494" s="14" t="str">
        <f>IFERROR(IF(INDEX('11.5_Outliers-Other_recovery'!$N$5:$N$500,MATCH($F494,'11.5_Outliers-Other_recovery'!$F$5:$F$500,0))&lt;&gt;"N",
INDEX('11.5_Outliers-Other_recovery'!J$5:J$500,MATCH($F494,'11.5_Outliers-Other_recovery'!$F$5:$F$500,0)),""),"")</f>
        <v/>
      </c>
      <c r="W494" s="8" t="str">
        <f>IFERROR(IF(INDEX('11.5_Outliers-Other_recovery'!$N$5:$N$500,MATCH($F494,'11.5_Outliers-Other_recovery'!$F$5:$F$500,0))&lt;&gt;"N",
INDEX('11.5_Outliers-Other_recovery'!K$5:K$500,MATCH($F494,'11.5_Outliers-Other_recovery'!$F$5:$F$500,0)),""),"")</f>
        <v/>
      </c>
      <c r="X494" s="14" t="str">
        <f>IFERROR(IF(INDEX('11.5_Outliers-Other_recovery'!$N$5:$N$500,MATCH($F494,'11.5_Outliers-Other_recovery'!$F$5:$F$500,0))&lt;&gt;"N",
INDEX('11.5_Outliers-Other_recovery'!L$5:L$500,MATCH($F494,'11.5_Outliers-Other_recovery'!$F$5:$F$500,0)),""),"")</f>
        <v/>
      </c>
      <c r="Y494" s="14" t="str">
        <f>IFERROR(IF(INDEX('11.4_Outliers-Formal_dry_recy'!$N$5:$N$500,MATCH($F494,'11.4_Outliers-Formal_dry_recy'!$F$5:$F$500,0))&lt;&gt;"N",
INDEX('11.4_Outliers-Formal_dry_recy'!J$5:J$500,MATCH($F494,'11.4_Outliers-Formal_dry_recy'!$F$5:$F$500,0)),""),"")</f>
        <v/>
      </c>
      <c r="Z494" s="8" t="str">
        <f>IFERROR(IF(INDEX('11.4_Outliers-Formal_dry_recy'!$N$5:$N$500,MATCH($F494,'11.4_Outliers-Formal_dry_recy'!$F$5:$F$500,0))&lt;&gt;"N",
INDEX('11.4_Outliers-Formal_dry_recy'!K$5:K$500,MATCH($F494,'11.4_Outliers-Formal_dry_recy'!$F$5:$F$500,0)),""),"")</f>
        <v/>
      </c>
      <c r="AA494" s="14" t="str">
        <f>IFERROR(IF(INDEX('11.4_Outliers-Formal_dry_recy'!$N$5:$N$500,MATCH($F494,'11.4_Outliers-Formal_dry_recy'!$F$5:$F$500,0))&lt;&gt;"N",
INDEX('11.4_Outliers-Formal_dry_recy'!L$5:L$500,MATCH($F494,'11.4_Outliers-Formal_dry_recy'!$F$5:$F$500,0)),""),"")</f>
        <v/>
      </c>
      <c r="AB494" s="14" t="str">
        <f>IFERROR(IF(INDEX('11.6_Outliers-Incineration'!$N$5:$N$500,MATCH($F494,'11.6_Outliers-Incineration'!$F$5:$F$500,0))&lt;&gt;"N",
INDEX('11.6_Outliers-Incineration'!J$5:J$500,MATCH($F494,'11.6_Outliers-Incineration'!$F$5:$F$500,0)),""),"")</f>
        <v/>
      </c>
      <c r="AC494" s="8" t="str">
        <f>IFERROR(IF(INDEX('11.6_Outliers-Incineration'!$N$5:$N$500,MATCH($F494,'11.6_Outliers-Incineration'!$F$5:$F$500,0))&lt;&gt;"N",
INDEX('11.6_Outliers-Incineration'!K$5:K$500,MATCH($F494,'11.6_Outliers-Incineration'!$F$5:$F$500,0)),""),"")</f>
        <v/>
      </c>
      <c r="AD494" s="14" t="str">
        <f>IFERROR(IF(INDEX('11.6_Outliers-Incineration'!$N$5:$N$500,MATCH($F494,'11.6_Outliers-Incineration'!$F$5:$F$500,0))&lt;&gt;"N",
INDEX('11.6_Outliers-Incineration'!L$5:L$500,MATCH($F494,'11.6_Outliers-Incineration'!$F$5:$F$500,0)),""),"")</f>
        <v/>
      </c>
      <c r="AE494" s="14" t="s">
        <v>1569</v>
      </c>
      <c r="AF494" s="8" t="s">
        <v>1569</v>
      </c>
      <c r="AG494" s="14" t="s">
        <v>1569</v>
      </c>
      <c r="AH494" s="5"/>
      <c r="AI494" s="5"/>
      <c r="AJ494" s="5" t="s">
        <v>1569</v>
      </c>
      <c r="AK494" s="5">
        <f t="shared" si="7"/>
        <v>1</v>
      </c>
    </row>
    <row r="495" spans="1:37" x14ac:dyDescent="0.25">
      <c r="A495" s="5" t="s">
        <v>2829</v>
      </c>
      <c r="B495" s="5" t="s">
        <v>1124</v>
      </c>
      <c r="C495" s="5" t="s">
        <v>1123</v>
      </c>
      <c r="D495" s="5" t="s">
        <v>1038</v>
      </c>
      <c r="E495" s="5" t="s">
        <v>2878</v>
      </c>
      <c r="F495" s="5" t="s">
        <v>2923</v>
      </c>
      <c r="G495" s="5">
        <v>3</v>
      </c>
      <c r="H495" s="5">
        <v>1</v>
      </c>
      <c r="I495" s="5" t="s">
        <v>2964</v>
      </c>
      <c r="J495" s="13">
        <f>IFERROR(IF(INDEX('11.1_Outliers-Generation'!$N$5:$N$500,MATCH($F495,'11.1_Outliers-Generation'!$F$5:$F$500,0))&lt;&gt;"N",
INDEX('11.1_Outliers-Generation'!J$5:J$500,MATCH($F495,'11.1_Outliers-Generation'!$F$5:$F$500,0)),""),"")</f>
        <v>0.47593932309095621</v>
      </c>
      <c r="K495" s="8">
        <f>IFERROR(IF(INDEX('11.1_Outliers-Generation'!$N$5:$N$500,MATCH($F495,'11.1_Outliers-Generation'!$F$5:$F$500,0))&lt;&gt;"N",
INDEX('11.1_Outliers-Generation'!K$5:K$500,MATCH($F495,'11.1_Outliers-Generation'!$F$5:$F$500,0)),""),"")</f>
        <v>2019</v>
      </c>
      <c r="L495" s="13" t="str">
        <f>IFERROR(IF(INDEX('11.1_Outliers-Generation'!$N$5:$N$500,MATCH($F495,'11.1_Outliers-Generation'!$F$5:$F$500,0))&lt;&gt;"N",
INDEX('11.1_Outliers-Generation'!L$5:L$500,MATCH($F495,'11.1_Outliers-Generation'!$F$5:$F$500,0)),""),"")</f>
        <v>MOHURD_030</v>
      </c>
      <c r="M495" s="14" t="str">
        <f>IFERROR(IF(INDEX('11.2_Outliers-Collection_cov'!$N$5:$N$500,MATCH($F495,'11.2_Outliers-Collection_cov'!$F$5:$F$500,0))&lt;&gt;"N",
INDEX('11.2_Outliers-Collection_cov'!J$5:J$500,MATCH($F495,'11.2_Outliers-Collection_cov'!$F$5:$F$500,0)),""),"")</f>
        <v/>
      </c>
      <c r="N495" s="8" t="str">
        <f>IFERROR(IF(INDEX('11.2_Outliers-Collection_cov'!$N$5:$N$500,MATCH($F495,'11.2_Outliers-Collection_cov'!$F$5:$F$500,0))&lt;&gt;"N",
INDEX('11.2_Outliers-Collection_cov'!K$5:K$500,MATCH($F495,'11.2_Outliers-Collection_cov'!$F$5:$F$500,0)),""),"")</f>
        <v/>
      </c>
      <c r="O495" s="13" t="str">
        <f>IFERROR(IF(INDEX('11.2_Outliers-Collection_cov'!$N$5:$N$500,MATCH($F495,'11.2_Outliers-Collection_cov'!$F$5:$F$500,0))&lt;&gt;"N",
INDEX('11.2_Outliers-Collection_cov'!L$5:L$500,MATCH($F495,'11.2_Outliers-Collection_cov'!$F$5:$F$500,0)),""),"")</f>
        <v/>
      </c>
      <c r="P495" s="14" t="str">
        <f>IFERROR(IF(INDEX('11.3_Outliers-Plastic'!$N$5:$N$500,MATCH($F495,'11.3_Outliers-Plastic'!$F$5:$F$500,0))&lt;&gt;"N",
INDEX('11.3_Outliers-Plastic'!J$5:J$500,MATCH($F495,'11.3_Outliers-Plastic'!$F$5:$F$500,0)),""),"")</f>
        <v/>
      </c>
      <c r="Q495" s="8" t="str">
        <f>IFERROR(IF(INDEX('11.3_Outliers-Plastic'!$N$5:$N$500,MATCH($F495,'11.3_Outliers-Plastic'!$F$5:$F$500,0))&lt;&gt;"N",
INDEX('11.3_Outliers-Plastic'!K$5:K$500,MATCH($F495,'11.3_Outliers-Plastic'!$F$5:$F$500,0)),""),"")</f>
        <v/>
      </c>
      <c r="R495" s="14" t="str">
        <f>IFERROR(IF(INDEX('11.3_Outliers-Plastic'!$N$5:$N$500,MATCH($F495,'11.3_Outliers-Plastic'!$F$5:$F$500,0))&lt;&gt;"N",
INDEX('11.3_Outliers-Plastic'!L$5:L$500,MATCH($F495,'11.3_Outliers-Plastic'!$F$5:$F$500,0)),""),"")</f>
        <v/>
      </c>
      <c r="S495" s="5"/>
      <c r="T495" s="5"/>
      <c r="U495" s="5" t="s">
        <v>1569</v>
      </c>
      <c r="V495" s="14" t="str">
        <f>IFERROR(IF(INDEX('11.5_Outliers-Other_recovery'!$N$5:$N$500,MATCH($F495,'11.5_Outliers-Other_recovery'!$F$5:$F$500,0))&lt;&gt;"N",
INDEX('11.5_Outliers-Other_recovery'!J$5:J$500,MATCH($F495,'11.5_Outliers-Other_recovery'!$F$5:$F$500,0)),""),"")</f>
        <v/>
      </c>
      <c r="W495" s="8" t="str">
        <f>IFERROR(IF(INDEX('11.5_Outliers-Other_recovery'!$N$5:$N$500,MATCH($F495,'11.5_Outliers-Other_recovery'!$F$5:$F$500,0))&lt;&gt;"N",
INDEX('11.5_Outliers-Other_recovery'!K$5:K$500,MATCH($F495,'11.5_Outliers-Other_recovery'!$F$5:$F$500,0)),""),"")</f>
        <v/>
      </c>
      <c r="X495" s="14" t="str">
        <f>IFERROR(IF(INDEX('11.5_Outliers-Other_recovery'!$N$5:$N$500,MATCH($F495,'11.5_Outliers-Other_recovery'!$F$5:$F$500,0))&lt;&gt;"N",
INDEX('11.5_Outliers-Other_recovery'!L$5:L$500,MATCH($F495,'11.5_Outliers-Other_recovery'!$F$5:$F$500,0)),""),"")</f>
        <v/>
      </c>
      <c r="Y495" s="14" t="str">
        <f>IFERROR(IF(INDEX('11.4_Outliers-Formal_dry_recy'!$N$5:$N$500,MATCH($F495,'11.4_Outliers-Formal_dry_recy'!$F$5:$F$500,0))&lt;&gt;"N",
INDEX('11.4_Outliers-Formal_dry_recy'!J$5:J$500,MATCH($F495,'11.4_Outliers-Formal_dry_recy'!$F$5:$F$500,0)),""),"")</f>
        <v/>
      </c>
      <c r="Z495" s="8" t="str">
        <f>IFERROR(IF(INDEX('11.4_Outliers-Formal_dry_recy'!$N$5:$N$500,MATCH($F495,'11.4_Outliers-Formal_dry_recy'!$F$5:$F$500,0))&lt;&gt;"N",
INDEX('11.4_Outliers-Formal_dry_recy'!K$5:K$500,MATCH($F495,'11.4_Outliers-Formal_dry_recy'!$F$5:$F$500,0)),""),"")</f>
        <v/>
      </c>
      <c r="AA495" s="14" t="str">
        <f>IFERROR(IF(INDEX('11.4_Outliers-Formal_dry_recy'!$N$5:$N$500,MATCH($F495,'11.4_Outliers-Formal_dry_recy'!$F$5:$F$500,0))&lt;&gt;"N",
INDEX('11.4_Outliers-Formal_dry_recy'!L$5:L$500,MATCH($F495,'11.4_Outliers-Formal_dry_recy'!$F$5:$F$500,0)),""),"")</f>
        <v/>
      </c>
      <c r="AB495" s="14" t="str">
        <f>IFERROR(IF(INDEX('11.6_Outliers-Incineration'!$N$5:$N$500,MATCH($F495,'11.6_Outliers-Incineration'!$F$5:$F$500,0))&lt;&gt;"N",
INDEX('11.6_Outliers-Incineration'!J$5:J$500,MATCH($F495,'11.6_Outliers-Incineration'!$F$5:$F$500,0)),""),"")</f>
        <v/>
      </c>
      <c r="AC495" s="8" t="str">
        <f>IFERROR(IF(INDEX('11.6_Outliers-Incineration'!$N$5:$N$500,MATCH($F495,'11.6_Outliers-Incineration'!$F$5:$F$500,0))&lt;&gt;"N",
INDEX('11.6_Outliers-Incineration'!K$5:K$500,MATCH($F495,'11.6_Outliers-Incineration'!$F$5:$F$500,0)),""),"")</f>
        <v/>
      </c>
      <c r="AD495" s="14" t="str">
        <f>IFERROR(IF(INDEX('11.6_Outliers-Incineration'!$N$5:$N$500,MATCH($F495,'11.6_Outliers-Incineration'!$F$5:$F$500,0))&lt;&gt;"N",
INDEX('11.6_Outliers-Incineration'!L$5:L$500,MATCH($F495,'11.6_Outliers-Incineration'!$F$5:$F$500,0)),""),"")</f>
        <v/>
      </c>
      <c r="AE495" s="14" t="s">
        <v>1569</v>
      </c>
      <c r="AF495" s="8" t="s">
        <v>1569</v>
      </c>
      <c r="AG495" s="14" t="s">
        <v>1569</v>
      </c>
      <c r="AH495" s="5"/>
      <c r="AI495" s="5"/>
      <c r="AJ495" s="5" t="s">
        <v>1569</v>
      </c>
      <c r="AK495" s="5">
        <f t="shared" si="7"/>
        <v>1</v>
      </c>
    </row>
    <row r="496" spans="1:37" x14ac:dyDescent="0.25">
      <c r="A496" s="5" t="s">
        <v>2830</v>
      </c>
      <c r="B496" s="5" t="s">
        <v>1124</v>
      </c>
      <c r="C496" s="5" t="s">
        <v>1123</v>
      </c>
      <c r="D496" s="5" t="s">
        <v>1038</v>
      </c>
      <c r="E496" s="5" t="s">
        <v>2879</v>
      </c>
      <c r="F496" s="5" t="s">
        <v>2924</v>
      </c>
      <c r="G496" s="5">
        <v>3</v>
      </c>
      <c r="H496" s="5">
        <v>2</v>
      </c>
      <c r="I496" s="5" t="s">
        <v>2965</v>
      </c>
      <c r="J496" s="13">
        <f>IFERROR(IF(INDEX('11.1_Outliers-Generation'!$N$5:$N$500,MATCH($F496,'11.1_Outliers-Generation'!$F$5:$F$500,0))&lt;&gt;"N",
INDEX('11.1_Outliers-Generation'!J$5:J$500,MATCH($F496,'11.1_Outliers-Generation'!$F$5:$F$500,0)),""),"")</f>
        <v>0.50135524687389466</v>
      </c>
      <c r="K496" s="8">
        <f>IFERROR(IF(INDEX('11.1_Outliers-Generation'!$N$5:$N$500,MATCH($F496,'11.1_Outliers-Generation'!$F$5:$F$500,0))&lt;&gt;"N",
INDEX('11.1_Outliers-Generation'!K$5:K$500,MATCH($F496,'11.1_Outliers-Generation'!$F$5:$F$500,0)),""),"")</f>
        <v>2019</v>
      </c>
      <c r="L496" s="13" t="str">
        <f>IFERROR(IF(INDEX('11.1_Outliers-Generation'!$N$5:$N$500,MATCH($F496,'11.1_Outliers-Generation'!$F$5:$F$500,0))&lt;&gt;"N",
INDEX('11.1_Outliers-Generation'!L$5:L$500,MATCH($F496,'11.1_Outliers-Generation'!$F$5:$F$500,0)),""),"")</f>
        <v>MOHURD_031</v>
      </c>
      <c r="M496" s="14" t="str">
        <f>IFERROR(IF(INDEX('11.2_Outliers-Collection_cov'!$N$5:$N$500,MATCH($F496,'11.2_Outliers-Collection_cov'!$F$5:$F$500,0))&lt;&gt;"N",
INDEX('11.2_Outliers-Collection_cov'!J$5:J$500,MATCH($F496,'11.2_Outliers-Collection_cov'!$F$5:$F$500,0)),""),"")</f>
        <v/>
      </c>
      <c r="N496" s="8" t="str">
        <f>IFERROR(IF(INDEX('11.2_Outliers-Collection_cov'!$N$5:$N$500,MATCH($F496,'11.2_Outliers-Collection_cov'!$F$5:$F$500,0))&lt;&gt;"N",
INDEX('11.2_Outliers-Collection_cov'!K$5:K$500,MATCH($F496,'11.2_Outliers-Collection_cov'!$F$5:$F$500,0)),""),"")</f>
        <v/>
      </c>
      <c r="O496" s="13" t="str">
        <f>IFERROR(IF(INDEX('11.2_Outliers-Collection_cov'!$N$5:$N$500,MATCH($F496,'11.2_Outliers-Collection_cov'!$F$5:$F$500,0))&lt;&gt;"N",
INDEX('11.2_Outliers-Collection_cov'!L$5:L$500,MATCH($F496,'11.2_Outliers-Collection_cov'!$F$5:$F$500,0)),""),"")</f>
        <v/>
      </c>
      <c r="P496" s="14" t="str">
        <f>IFERROR(IF(INDEX('11.3_Outliers-Plastic'!$N$5:$N$500,MATCH($F496,'11.3_Outliers-Plastic'!$F$5:$F$500,0))&lt;&gt;"N",
INDEX('11.3_Outliers-Plastic'!J$5:J$500,MATCH($F496,'11.3_Outliers-Plastic'!$F$5:$F$500,0)),""),"")</f>
        <v/>
      </c>
      <c r="Q496" s="8" t="str">
        <f>IFERROR(IF(INDEX('11.3_Outliers-Plastic'!$N$5:$N$500,MATCH($F496,'11.3_Outliers-Plastic'!$F$5:$F$500,0))&lt;&gt;"N",
INDEX('11.3_Outliers-Plastic'!K$5:K$500,MATCH($F496,'11.3_Outliers-Plastic'!$F$5:$F$500,0)),""),"")</f>
        <v/>
      </c>
      <c r="R496" s="14" t="str">
        <f>IFERROR(IF(INDEX('11.3_Outliers-Plastic'!$N$5:$N$500,MATCH($F496,'11.3_Outliers-Plastic'!$F$5:$F$500,0))&lt;&gt;"N",
INDEX('11.3_Outliers-Plastic'!L$5:L$500,MATCH($F496,'11.3_Outliers-Plastic'!$F$5:$F$500,0)),""),"")</f>
        <v/>
      </c>
      <c r="S496" s="5"/>
      <c r="T496" s="5"/>
      <c r="U496" s="5" t="s">
        <v>1569</v>
      </c>
      <c r="V496" s="14" t="str">
        <f>IFERROR(IF(INDEX('11.5_Outliers-Other_recovery'!$N$5:$N$500,MATCH($F496,'11.5_Outliers-Other_recovery'!$F$5:$F$500,0))&lt;&gt;"N",
INDEX('11.5_Outliers-Other_recovery'!J$5:J$500,MATCH($F496,'11.5_Outliers-Other_recovery'!$F$5:$F$500,0)),""),"")</f>
        <v/>
      </c>
      <c r="W496" s="8" t="str">
        <f>IFERROR(IF(INDEX('11.5_Outliers-Other_recovery'!$N$5:$N$500,MATCH($F496,'11.5_Outliers-Other_recovery'!$F$5:$F$500,0))&lt;&gt;"N",
INDEX('11.5_Outliers-Other_recovery'!K$5:K$500,MATCH($F496,'11.5_Outliers-Other_recovery'!$F$5:$F$500,0)),""),"")</f>
        <v/>
      </c>
      <c r="X496" s="14" t="str">
        <f>IFERROR(IF(INDEX('11.5_Outliers-Other_recovery'!$N$5:$N$500,MATCH($F496,'11.5_Outliers-Other_recovery'!$F$5:$F$500,0))&lt;&gt;"N",
INDEX('11.5_Outliers-Other_recovery'!L$5:L$500,MATCH($F496,'11.5_Outliers-Other_recovery'!$F$5:$F$500,0)),""),"")</f>
        <v/>
      </c>
      <c r="Y496" s="14" t="str">
        <f>IFERROR(IF(INDEX('11.4_Outliers-Formal_dry_recy'!$N$5:$N$500,MATCH($F496,'11.4_Outliers-Formal_dry_recy'!$F$5:$F$500,0))&lt;&gt;"N",
INDEX('11.4_Outliers-Formal_dry_recy'!J$5:J$500,MATCH($F496,'11.4_Outliers-Formal_dry_recy'!$F$5:$F$500,0)),""),"")</f>
        <v/>
      </c>
      <c r="Z496" s="8" t="str">
        <f>IFERROR(IF(INDEX('11.4_Outliers-Formal_dry_recy'!$N$5:$N$500,MATCH($F496,'11.4_Outliers-Formal_dry_recy'!$F$5:$F$500,0))&lt;&gt;"N",
INDEX('11.4_Outliers-Formal_dry_recy'!K$5:K$500,MATCH($F496,'11.4_Outliers-Formal_dry_recy'!$F$5:$F$500,0)),""),"")</f>
        <v/>
      </c>
      <c r="AA496" s="14" t="str">
        <f>IFERROR(IF(INDEX('11.4_Outliers-Formal_dry_recy'!$N$5:$N$500,MATCH($F496,'11.4_Outliers-Formal_dry_recy'!$F$5:$F$500,0))&lt;&gt;"N",
INDEX('11.4_Outliers-Formal_dry_recy'!L$5:L$500,MATCH($F496,'11.4_Outliers-Formal_dry_recy'!$F$5:$F$500,0)),""),"")</f>
        <v/>
      </c>
      <c r="AB496" s="14" t="str">
        <f>IFERROR(IF(INDEX('11.6_Outliers-Incineration'!$N$5:$N$500,MATCH($F496,'11.6_Outliers-Incineration'!$F$5:$F$500,0))&lt;&gt;"N",
INDEX('11.6_Outliers-Incineration'!J$5:J$500,MATCH($F496,'11.6_Outliers-Incineration'!$F$5:$F$500,0)),""),"")</f>
        <v/>
      </c>
      <c r="AC496" s="8" t="str">
        <f>IFERROR(IF(INDEX('11.6_Outliers-Incineration'!$N$5:$N$500,MATCH($F496,'11.6_Outliers-Incineration'!$F$5:$F$500,0))&lt;&gt;"N",
INDEX('11.6_Outliers-Incineration'!K$5:K$500,MATCH($F496,'11.6_Outliers-Incineration'!$F$5:$F$500,0)),""),"")</f>
        <v/>
      </c>
      <c r="AD496" s="14" t="str">
        <f>IFERROR(IF(INDEX('11.6_Outliers-Incineration'!$N$5:$N$500,MATCH($F496,'11.6_Outliers-Incineration'!$F$5:$F$500,0))&lt;&gt;"N",
INDEX('11.6_Outliers-Incineration'!L$5:L$500,MATCH($F496,'11.6_Outliers-Incineration'!$F$5:$F$500,0)),""),"")</f>
        <v/>
      </c>
      <c r="AE496" s="14" t="s">
        <v>1569</v>
      </c>
      <c r="AF496" s="8" t="s">
        <v>1569</v>
      </c>
      <c r="AG496" s="14" t="s">
        <v>1569</v>
      </c>
      <c r="AH496" s="5"/>
      <c r="AI496" s="5"/>
      <c r="AJ496" s="5" t="s">
        <v>1569</v>
      </c>
      <c r="AK496" s="5">
        <f t="shared" si="7"/>
        <v>1</v>
      </c>
    </row>
    <row r="497" spans="1:37" x14ac:dyDescent="0.25">
      <c r="A497" s="5" t="s">
        <v>2831</v>
      </c>
      <c r="B497" s="5" t="s">
        <v>1124</v>
      </c>
      <c r="C497" s="5" t="s">
        <v>1123</v>
      </c>
      <c r="D497" s="5" t="s">
        <v>1038</v>
      </c>
      <c r="E497" s="5" t="s">
        <v>2880</v>
      </c>
      <c r="F497" s="5" t="s">
        <v>2925</v>
      </c>
      <c r="G497" s="5">
        <v>3</v>
      </c>
      <c r="H497" s="5">
        <v>2</v>
      </c>
      <c r="I497" s="5" t="s">
        <v>2960</v>
      </c>
      <c r="J497" s="13">
        <f>IFERROR(IF(INDEX('11.1_Outliers-Generation'!$N$5:$N$500,MATCH($F497,'11.1_Outliers-Generation'!$F$5:$F$500,0))&lt;&gt;"N",
INDEX('11.1_Outliers-Generation'!J$5:J$500,MATCH($F497,'11.1_Outliers-Generation'!$F$5:$F$500,0)),""),"")</f>
        <v>0.62992400851051245</v>
      </c>
      <c r="K497" s="8">
        <f>IFERROR(IF(INDEX('11.1_Outliers-Generation'!$N$5:$N$500,MATCH($F497,'11.1_Outliers-Generation'!$F$5:$F$500,0))&lt;&gt;"N",
INDEX('11.1_Outliers-Generation'!K$5:K$500,MATCH($F497,'11.1_Outliers-Generation'!$F$5:$F$500,0)),""),"")</f>
        <v>2019</v>
      </c>
      <c r="L497" s="13" t="str">
        <f>IFERROR(IF(INDEX('11.1_Outliers-Generation'!$N$5:$N$500,MATCH($F497,'11.1_Outliers-Generation'!$F$5:$F$500,0))&lt;&gt;"N",
INDEX('11.1_Outliers-Generation'!L$5:L$500,MATCH($F497,'11.1_Outliers-Generation'!$F$5:$F$500,0)),""),"")</f>
        <v>MOHURD_032</v>
      </c>
      <c r="M497" s="14" t="str">
        <f>IFERROR(IF(INDEX('11.2_Outliers-Collection_cov'!$N$5:$N$500,MATCH($F497,'11.2_Outliers-Collection_cov'!$F$5:$F$500,0))&lt;&gt;"N",
INDEX('11.2_Outliers-Collection_cov'!J$5:J$500,MATCH($F497,'11.2_Outliers-Collection_cov'!$F$5:$F$500,0)),""),"")</f>
        <v/>
      </c>
      <c r="N497" s="8" t="str">
        <f>IFERROR(IF(INDEX('11.2_Outliers-Collection_cov'!$N$5:$N$500,MATCH($F497,'11.2_Outliers-Collection_cov'!$F$5:$F$500,0))&lt;&gt;"N",
INDEX('11.2_Outliers-Collection_cov'!K$5:K$500,MATCH($F497,'11.2_Outliers-Collection_cov'!$F$5:$F$500,0)),""),"")</f>
        <v/>
      </c>
      <c r="O497" s="13" t="str">
        <f>IFERROR(IF(INDEX('11.2_Outliers-Collection_cov'!$N$5:$N$500,MATCH($F497,'11.2_Outliers-Collection_cov'!$F$5:$F$500,0))&lt;&gt;"N",
INDEX('11.2_Outliers-Collection_cov'!L$5:L$500,MATCH($F497,'11.2_Outliers-Collection_cov'!$F$5:$F$500,0)),""),"")</f>
        <v/>
      </c>
      <c r="P497" s="14" t="str">
        <f>IFERROR(IF(INDEX('11.3_Outliers-Plastic'!$N$5:$N$500,MATCH($F497,'11.3_Outliers-Plastic'!$F$5:$F$500,0))&lt;&gt;"N",
INDEX('11.3_Outliers-Plastic'!J$5:J$500,MATCH($F497,'11.3_Outliers-Plastic'!$F$5:$F$500,0)),""),"")</f>
        <v/>
      </c>
      <c r="Q497" s="8" t="str">
        <f>IFERROR(IF(INDEX('11.3_Outliers-Plastic'!$N$5:$N$500,MATCH($F497,'11.3_Outliers-Plastic'!$F$5:$F$500,0))&lt;&gt;"N",
INDEX('11.3_Outliers-Plastic'!K$5:K$500,MATCH($F497,'11.3_Outliers-Plastic'!$F$5:$F$500,0)),""),"")</f>
        <v/>
      </c>
      <c r="R497" s="14" t="str">
        <f>IFERROR(IF(INDEX('11.3_Outliers-Plastic'!$N$5:$N$500,MATCH($F497,'11.3_Outliers-Plastic'!$F$5:$F$500,0))&lt;&gt;"N",
INDEX('11.3_Outliers-Plastic'!L$5:L$500,MATCH($F497,'11.3_Outliers-Plastic'!$F$5:$F$500,0)),""),"")</f>
        <v/>
      </c>
      <c r="S497" s="5"/>
      <c r="T497" s="5"/>
      <c r="U497" s="5" t="s">
        <v>1569</v>
      </c>
      <c r="V497" s="14" t="str">
        <f>IFERROR(IF(INDEX('11.5_Outliers-Other_recovery'!$N$5:$N$500,MATCH($F497,'11.5_Outliers-Other_recovery'!$F$5:$F$500,0))&lt;&gt;"N",
INDEX('11.5_Outliers-Other_recovery'!J$5:J$500,MATCH($F497,'11.5_Outliers-Other_recovery'!$F$5:$F$500,0)),""),"")</f>
        <v/>
      </c>
      <c r="W497" s="8" t="str">
        <f>IFERROR(IF(INDEX('11.5_Outliers-Other_recovery'!$N$5:$N$500,MATCH($F497,'11.5_Outliers-Other_recovery'!$F$5:$F$500,0))&lt;&gt;"N",
INDEX('11.5_Outliers-Other_recovery'!K$5:K$500,MATCH($F497,'11.5_Outliers-Other_recovery'!$F$5:$F$500,0)),""),"")</f>
        <v/>
      </c>
      <c r="X497" s="14" t="str">
        <f>IFERROR(IF(INDEX('11.5_Outliers-Other_recovery'!$N$5:$N$500,MATCH($F497,'11.5_Outliers-Other_recovery'!$F$5:$F$500,0))&lt;&gt;"N",
INDEX('11.5_Outliers-Other_recovery'!L$5:L$500,MATCH($F497,'11.5_Outliers-Other_recovery'!$F$5:$F$500,0)),""),"")</f>
        <v/>
      </c>
      <c r="Y497" s="14" t="str">
        <f>IFERROR(IF(INDEX('11.4_Outliers-Formal_dry_recy'!$N$5:$N$500,MATCH($F497,'11.4_Outliers-Formal_dry_recy'!$F$5:$F$500,0))&lt;&gt;"N",
INDEX('11.4_Outliers-Formal_dry_recy'!J$5:J$500,MATCH($F497,'11.4_Outliers-Formal_dry_recy'!$F$5:$F$500,0)),""),"")</f>
        <v/>
      </c>
      <c r="Z497" s="8" t="str">
        <f>IFERROR(IF(INDEX('11.4_Outliers-Formal_dry_recy'!$N$5:$N$500,MATCH($F497,'11.4_Outliers-Formal_dry_recy'!$F$5:$F$500,0))&lt;&gt;"N",
INDEX('11.4_Outliers-Formal_dry_recy'!K$5:K$500,MATCH($F497,'11.4_Outliers-Formal_dry_recy'!$F$5:$F$500,0)),""),"")</f>
        <v/>
      </c>
      <c r="AA497" s="14" t="str">
        <f>IFERROR(IF(INDEX('11.4_Outliers-Formal_dry_recy'!$N$5:$N$500,MATCH($F497,'11.4_Outliers-Formal_dry_recy'!$F$5:$F$500,0))&lt;&gt;"N",
INDEX('11.4_Outliers-Formal_dry_recy'!L$5:L$500,MATCH($F497,'11.4_Outliers-Formal_dry_recy'!$F$5:$F$500,0)),""),"")</f>
        <v/>
      </c>
      <c r="AB497" s="14" t="str">
        <f>IFERROR(IF(INDEX('11.6_Outliers-Incineration'!$N$5:$N$500,MATCH($F497,'11.6_Outliers-Incineration'!$F$5:$F$500,0))&lt;&gt;"N",
INDEX('11.6_Outliers-Incineration'!J$5:J$500,MATCH($F497,'11.6_Outliers-Incineration'!$F$5:$F$500,0)),""),"")</f>
        <v/>
      </c>
      <c r="AC497" s="8" t="str">
        <f>IFERROR(IF(INDEX('11.6_Outliers-Incineration'!$N$5:$N$500,MATCH($F497,'11.6_Outliers-Incineration'!$F$5:$F$500,0))&lt;&gt;"N",
INDEX('11.6_Outliers-Incineration'!K$5:K$500,MATCH($F497,'11.6_Outliers-Incineration'!$F$5:$F$500,0)),""),"")</f>
        <v/>
      </c>
      <c r="AD497" s="14" t="str">
        <f>IFERROR(IF(INDEX('11.6_Outliers-Incineration'!$N$5:$N$500,MATCH($F497,'11.6_Outliers-Incineration'!$F$5:$F$500,0))&lt;&gt;"N",
INDEX('11.6_Outliers-Incineration'!L$5:L$500,MATCH($F497,'11.6_Outliers-Incineration'!$F$5:$F$500,0)),""),"")</f>
        <v/>
      </c>
      <c r="AE497" s="14" t="s">
        <v>1569</v>
      </c>
      <c r="AF497" s="8" t="s">
        <v>1569</v>
      </c>
      <c r="AG497" s="14" t="s">
        <v>1569</v>
      </c>
      <c r="AH497" s="5"/>
      <c r="AI497" s="5"/>
      <c r="AJ497" s="5" t="s">
        <v>1569</v>
      </c>
      <c r="AK497" s="5">
        <f t="shared" si="7"/>
        <v>1</v>
      </c>
    </row>
    <row r="498" spans="1:37" x14ac:dyDescent="0.25">
      <c r="A498" s="5" t="s">
        <v>2832</v>
      </c>
      <c r="B498" s="5" t="s">
        <v>1124</v>
      </c>
      <c r="C498" s="5" t="s">
        <v>1123</v>
      </c>
      <c r="D498" s="5" t="s">
        <v>1038</v>
      </c>
      <c r="E498" s="5" t="s">
        <v>2881</v>
      </c>
      <c r="F498" s="5" t="s">
        <v>2926</v>
      </c>
      <c r="G498" s="5">
        <v>3</v>
      </c>
      <c r="H498" s="5">
        <v>1</v>
      </c>
      <c r="I498" s="5" t="s">
        <v>2961</v>
      </c>
      <c r="J498" s="13">
        <f>IFERROR(IF(INDEX('11.1_Outliers-Generation'!$N$5:$N$500,MATCH($F498,'11.1_Outliers-Generation'!$F$5:$F$500,0))&lt;&gt;"N",
INDEX('11.1_Outliers-Generation'!J$5:J$500,MATCH($F498,'11.1_Outliers-Generation'!$F$5:$F$500,0)),""),"")</f>
        <v>0.65517027491220847</v>
      </c>
      <c r="K498" s="8">
        <f>IFERROR(IF(INDEX('11.1_Outliers-Generation'!$N$5:$N$500,MATCH($F498,'11.1_Outliers-Generation'!$F$5:$F$500,0))&lt;&gt;"N",
INDEX('11.1_Outliers-Generation'!K$5:K$500,MATCH($F498,'11.1_Outliers-Generation'!$F$5:$F$500,0)),""),"")</f>
        <v>2019</v>
      </c>
      <c r="L498" s="13" t="str">
        <f>IFERROR(IF(INDEX('11.1_Outliers-Generation'!$N$5:$N$500,MATCH($F498,'11.1_Outliers-Generation'!$F$5:$F$500,0))&lt;&gt;"N",
INDEX('11.1_Outliers-Generation'!L$5:L$500,MATCH($F498,'11.1_Outliers-Generation'!$F$5:$F$500,0)),""),"")</f>
        <v>MOHURD_033</v>
      </c>
      <c r="M498" s="14" t="str">
        <f>IFERROR(IF(INDEX('11.2_Outliers-Collection_cov'!$N$5:$N$500,MATCH($F498,'11.2_Outliers-Collection_cov'!$F$5:$F$500,0))&lt;&gt;"N",
INDEX('11.2_Outliers-Collection_cov'!J$5:J$500,MATCH($F498,'11.2_Outliers-Collection_cov'!$F$5:$F$500,0)),""),"")</f>
        <v/>
      </c>
      <c r="N498" s="8" t="str">
        <f>IFERROR(IF(INDEX('11.2_Outliers-Collection_cov'!$N$5:$N$500,MATCH($F498,'11.2_Outliers-Collection_cov'!$F$5:$F$500,0))&lt;&gt;"N",
INDEX('11.2_Outliers-Collection_cov'!K$5:K$500,MATCH($F498,'11.2_Outliers-Collection_cov'!$F$5:$F$500,0)),""),"")</f>
        <v/>
      </c>
      <c r="O498" s="13" t="str">
        <f>IFERROR(IF(INDEX('11.2_Outliers-Collection_cov'!$N$5:$N$500,MATCH($F498,'11.2_Outliers-Collection_cov'!$F$5:$F$500,0))&lt;&gt;"N",
INDEX('11.2_Outliers-Collection_cov'!L$5:L$500,MATCH($F498,'11.2_Outliers-Collection_cov'!$F$5:$F$500,0)),""),"")</f>
        <v/>
      </c>
      <c r="P498" s="14" t="str">
        <f>IFERROR(IF(INDEX('11.3_Outliers-Plastic'!$N$5:$N$500,MATCH($F498,'11.3_Outliers-Plastic'!$F$5:$F$500,0))&lt;&gt;"N",
INDEX('11.3_Outliers-Plastic'!J$5:J$500,MATCH($F498,'11.3_Outliers-Plastic'!$F$5:$F$500,0)),""),"")</f>
        <v/>
      </c>
      <c r="Q498" s="8" t="str">
        <f>IFERROR(IF(INDEX('11.3_Outliers-Plastic'!$N$5:$N$500,MATCH($F498,'11.3_Outliers-Plastic'!$F$5:$F$500,0))&lt;&gt;"N",
INDEX('11.3_Outliers-Plastic'!K$5:K$500,MATCH($F498,'11.3_Outliers-Plastic'!$F$5:$F$500,0)),""),"")</f>
        <v/>
      </c>
      <c r="R498" s="14" t="str">
        <f>IFERROR(IF(INDEX('11.3_Outliers-Plastic'!$N$5:$N$500,MATCH($F498,'11.3_Outliers-Plastic'!$F$5:$F$500,0))&lt;&gt;"N",
INDEX('11.3_Outliers-Plastic'!L$5:L$500,MATCH($F498,'11.3_Outliers-Plastic'!$F$5:$F$500,0)),""),"")</f>
        <v/>
      </c>
      <c r="S498" s="5"/>
      <c r="T498" s="5"/>
      <c r="U498" s="5" t="s">
        <v>1569</v>
      </c>
      <c r="V498" s="14" t="str">
        <f>IFERROR(IF(INDEX('11.5_Outliers-Other_recovery'!$N$5:$N$500,MATCH($F498,'11.5_Outliers-Other_recovery'!$F$5:$F$500,0))&lt;&gt;"N",
INDEX('11.5_Outliers-Other_recovery'!J$5:J$500,MATCH($F498,'11.5_Outliers-Other_recovery'!$F$5:$F$500,0)),""),"")</f>
        <v/>
      </c>
      <c r="W498" s="8" t="str">
        <f>IFERROR(IF(INDEX('11.5_Outliers-Other_recovery'!$N$5:$N$500,MATCH($F498,'11.5_Outliers-Other_recovery'!$F$5:$F$500,0))&lt;&gt;"N",
INDEX('11.5_Outliers-Other_recovery'!K$5:K$500,MATCH($F498,'11.5_Outliers-Other_recovery'!$F$5:$F$500,0)),""),"")</f>
        <v/>
      </c>
      <c r="X498" s="14" t="str">
        <f>IFERROR(IF(INDEX('11.5_Outliers-Other_recovery'!$N$5:$N$500,MATCH($F498,'11.5_Outliers-Other_recovery'!$F$5:$F$500,0))&lt;&gt;"N",
INDEX('11.5_Outliers-Other_recovery'!L$5:L$500,MATCH($F498,'11.5_Outliers-Other_recovery'!$F$5:$F$500,0)),""),"")</f>
        <v/>
      </c>
      <c r="Y498" s="14" t="str">
        <f>IFERROR(IF(INDEX('11.4_Outliers-Formal_dry_recy'!$N$5:$N$500,MATCH($F498,'11.4_Outliers-Formal_dry_recy'!$F$5:$F$500,0))&lt;&gt;"N",
INDEX('11.4_Outliers-Formal_dry_recy'!J$5:J$500,MATCH($F498,'11.4_Outliers-Formal_dry_recy'!$F$5:$F$500,0)),""),"")</f>
        <v/>
      </c>
      <c r="Z498" s="8" t="str">
        <f>IFERROR(IF(INDEX('11.4_Outliers-Formal_dry_recy'!$N$5:$N$500,MATCH($F498,'11.4_Outliers-Formal_dry_recy'!$F$5:$F$500,0))&lt;&gt;"N",
INDEX('11.4_Outliers-Formal_dry_recy'!K$5:K$500,MATCH($F498,'11.4_Outliers-Formal_dry_recy'!$F$5:$F$500,0)),""),"")</f>
        <v/>
      </c>
      <c r="AA498" s="14" t="str">
        <f>IFERROR(IF(INDEX('11.4_Outliers-Formal_dry_recy'!$N$5:$N$500,MATCH($F498,'11.4_Outliers-Formal_dry_recy'!$F$5:$F$500,0))&lt;&gt;"N",
INDEX('11.4_Outliers-Formal_dry_recy'!L$5:L$500,MATCH($F498,'11.4_Outliers-Formal_dry_recy'!$F$5:$F$500,0)),""),"")</f>
        <v/>
      </c>
      <c r="AB498" s="14" t="str">
        <f>IFERROR(IF(INDEX('11.6_Outliers-Incineration'!$N$5:$N$500,MATCH($F498,'11.6_Outliers-Incineration'!$F$5:$F$500,0))&lt;&gt;"N",
INDEX('11.6_Outliers-Incineration'!J$5:J$500,MATCH($F498,'11.6_Outliers-Incineration'!$F$5:$F$500,0)),""),"")</f>
        <v/>
      </c>
      <c r="AC498" s="8" t="str">
        <f>IFERROR(IF(INDEX('11.6_Outliers-Incineration'!$N$5:$N$500,MATCH($F498,'11.6_Outliers-Incineration'!$F$5:$F$500,0))&lt;&gt;"N",
INDEX('11.6_Outliers-Incineration'!K$5:K$500,MATCH($F498,'11.6_Outliers-Incineration'!$F$5:$F$500,0)),""),"")</f>
        <v/>
      </c>
      <c r="AD498" s="14" t="str">
        <f>IFERROR(IF(INDEX('11.6_Outliers-Incineration'!$N$5:$N$500,MATCH($F498,'11.6_Outliers-Incineration'!$F$5:$F$500,0))&lt;&gt;"N",
INDEX('11.6_Outliers-Incineration'!L$5:L$500,MATCH($F498,'11.6_Outliers-Incineration'!$F$5:$F$500,0)),""),"")</f>
        <v/>
      </c>
      <c r="AE498" s="14" t="s">
        <v>1569</v>
      </c>
      <c r="AF498" s="8" t="s">
        <v>1569</v>
      </c>
      <c r="AG498" s="14" t="s">
        <v>1569</v>
      </c>
      <c r="AH498" s="5"/>
      <c r="AI498" s="5"/>
      <c r="AJ498" s="5" t="s">
        <v>1569</v>
      </c>
      <c r="AK498" s="5">
        <f t="shared" si="7"/>
        <v>1</v>
      </c>
    </row>
    <row r="499" spans="1:37" x14ac:dyDescent="0.25">
      <c r="A499" s="5" t="s">
        <v>2833</v>
      </c>
      <c r="B499" s="5" t="s">
        <v>1124</v>
      </c>
      <c r="C499" s="5" t="s">
        <v>1123</v>
      </c>
      <c r="D499" s="5" t="s">
        <v>1038</v>
      </c>
      <c r="E499" s="5" t="s">
        <v>2882</v>
      </c>
      <c r="F499" s="5" t="s">
        <v>2927</v>
      </c>
      <c r="G499" s="5">
        <v>3</v>
      </c>
      <c r="H499" s="5">
        <v>2</v>
      </c>
      <c r="I499" s="5" t="s">
        <v>2955</v>
      </c>
      <c r="J499" s="13">
        <f>IFERROR(IF(INDEX('11.1_Outliers-Generation'!$N$5:$N$500,MATCH($F499,'11.1_Outliers-Generation'!$F$5:$F$500,0))&lt;&gt;"N",
INDEX('11.1_Outliers-Generation'!J$5:J$500,MATCH($F499,'11.1_Outliers-Generation'!$F$5:$F$500,0)),""),"")</f>
        <v>0.51402932169936733</v>
      </c>
      <c r="K499" s="8">
        <f>IFERROR(IF(INDEX('11.1_Outliers-Generation'!$N$5:$N$500,MATCH($F499,'11.1_Outliers-Generation'!$F$5:$F$500,0))&lt;&gt;"N",
INDEX('11.1_Outliers-Generation'!K$5:K$500,MATCH($F499,'11.1_Outliers-Generation'!$F$5:$F$500,0)),""),"")</f>
        <v>2019</v>
      </c>
      <c r="L499" s="13" t="str">
        <f>IFERROR(IF(INDEX('11.1_Outliers-Generation'!$N$5:$N$500,MATCH($F499,'11.1_Outliers-Generation'!$F$5:$F$500,0))&lt;&gt;"N",
INDEX('11.1_Outliers-Generation'!L$5:L$500,MATCH($F499,'11.1_Outliers-Generation'!$F$5:$F$500,0)),""),"")</f>
        <v>MOHURD_034</v>
      </c>
      <c r="M499" s="14" t="str">
        <f>IFERROR(IF(INDEX('11.2_Outliers-Collection_cov'!$N$5:$N$500,MATCH($F499,'11.2_Outliers-Collection_cov'!$F$5:$F$500,0))&lt;&gt;"N",
INDEX('11.2_Outliers-Collection_cov'!J$5:J$500,MATCH($F499,'11.2_Outliers-Collection_cov'!$F$5:$F$500,0)),""),"")</f>
        <v/>
      </c>
      <c r="N499" s="8" t="str">
        <f>IFERROR(IF(INDEX('11.2_Outliers-Collection_cov'!$N$5:$N$500,MATCH($F499,'11.2_Outliers-Collection_cov'!$F$5:$F$500,0))&lt;&gt;"N",
INDEX('11.2_Outliers-Collection_cov'!K$5:K$500,MATCH($F499,'11.2_Outliers-Collection_cov'!$F$5:$F$500,0)),""),"")</f>
        <v/>
      </c>
      <c r="O499" s="13" t="str">
        <f>IFERROR(IF(INDEX('11.2_Outliers-Collection_cov'!$N$5:$N$500,MATCH($F499,'11.2_Outliers-Collection_cov'!$F$5:$F$500,0))&lt;&gt;"N",
INDEX('11.2_Outliers-Collection_cov'!L$5:L$500,MATCH($F499,'11.2_Outliers-Collection_cov'!$F$5:$F$500,0)),""),"")</f>
        <v/>
      </c>
      <c r="P499" s="14" t="str">
        <f>IFERROR(IF(INDEX('11.3_Outliers-Plastic'!$N$5:$N$500,MATCH($F499,'11.3_Outliers-Plastic'!$F$5:$F$500,0))&lt;&gt;"N",
INDEX('11.3_Outliers-Plastic'!J$5:J$500,MATCH($F499,'11.3_Outliers-Plastic'!$F$5:$F$500,0)),""),"")</f>
        <v/>
      </c>
      <c r="Q499" s="8" t="str">
        <f>IFERROR(IF(INDEX('11.3_Outliers-Plastic'!$N$5:$N$500,MATCH($F499,'11.3_Outliers-Plastic'!$F$5:$F$500,0))&lt;&gt;"N",
INDEX('11.3_Outliers-Plastic'!K$5:K$500,MATCH($F499,'11.3_Outliers-Plastic'!$F$5:$F$500,0)),""),"")</f>
        <v/>
      </c>
      <c r="R499" s="14" t="str">
        <f>IFERROR(IF(INDEX('11.3_Outliers-Plastic'!$N$5:$N$500,MATCH($F499,'11.3_Outliers-Plastic'!$F$5:$F$500,0))&lt;&gt;"N",
INDEX('11.3_Outliers-Plastic'!L$5:L$500,MATCH($F499,'11.3_Outliers-Plastic'!$F$5:$F$500,0)),""),"")</f>
        <v/>
      </c>
      <c r="S499" s="5"/>
      <c r="T499" s="5"/>
      <c r="U499" s="5" t="s">
        <v>1569</v>
      </c>
      <c r="V499" s="14" t="str">
        <f>IFERROR(IF(INDEX('11.5_Outliers-Other_recovery'!$N$5:$N$500,MATCH($F499,'11.5_Outliers-Other_recovery'!$F$5:$F$500,0))&lt;&gt;"N",
INDEX('11.5_Outliers-Other_recovery'!J$5:J$500,MATCH($F499,'11.5_Outliers-Other_recovery'!$F$5:$F$500,0)),""),"")</f>
        <v/>
      </c>
      <c r="W499" s="8" t="str">
        <f>IFERROR(IF(INDEX('11.5_Outliers-Other_recovery'!$N$5:$N$500,MATCH($F499,'11.5_Outliers-Other_recovery'!$F$5:$F$500,0))&lt;&gt;"N",
INDEX('11.5_Outliers-Other_recovery'!K$5:K$500,MATCH($F499,'11.5_Outliers-Other_recovery'!$F$5:$F$500,0)),""),"")</f>
        <v/>
      </c>
      <c r="X499" s="14" t="str">
        <f>IFERROR(IF(INDEX('11.5_Outliers-Other_recovery'!$N$5:$N$500,MATCH($F499,'11.5_Outliers-Other_recovery'!$F$5:$F$500,0))&lt;&gt;"N",
INDEX('11.5_Outliers-Other_recovery'!L$5:L$500,MATCH($F499,'11.5_Outliers-Other_recovery'!$F$5:$F$500,0)),""),"")</f>
        <v/>
      </c>
      <c r="Y499" s="14" t="str">
        <f>IFERROR(IF(INDEX('11.4_Outliers-Formal_dry_recy'!$N$5:$N$500,MATCH($F499,'11.4_Outliers-Formal_dry_recy'!$F$5:$F$500,0))&lt;&gt;"N",
INDEX('11.4_Outliers-Formal_dry_recy'!J$5:J$500,MATCH($F499,'11.4_Outliers-Formal_dry_recy'!$F$5:$F$500,0)),""),"")</f>
        <v/>
      </c>
      <c r="Z499" s="8" t="str">
        <f>IFERROR(IF(INDEX('11.4_Outliers-Formal_dry_recy'!$N$5:$N$500,MATCH($F499,'11.4_Outliers-Formal_dry_recy'!$F$5:$F$500,0))&lt;&gt;"N",
INDEX('11.4_Outliers-Formal_dry_recy'!K$5:K$500,MATCH($F499,'11.4_Outliers-Formal_dry_recy'!$F$5:$F$500,0)),""),"")</f>
        <v/>
      </c>
      <c r="AA499" s="14" t="str">
        <f>IFERROR(IF(INDEX('11.4_Outliers-Formal_dry_recy'!$N$5:$N$500,MATCH($F499,'11.4_Outliers-Formal_dry_recy'!$F$5:$F$500,0))&lt;&gt;"N",
INDEX('11.4_Outliers-Formal_dry_recy'!L$5:L$500,MATCH($F499,'11.4_Outliers-Formal_dry_recy'!$F$5:$F$500,0)),""),"")</f>
        <v/>
      </c>
      <c r="AB499" s="14" t="str">
        <f>IFERROR(IF(INDEX('11.6_Outliers-Incineration'!$N$5:$N$500,MATCH($F499,'11.6_Outliers-Incineration'!$F$5:$F$500,0))&lt;&gt;"N",
INDEX('11.6_Outliers-Incineration'!J$5:J$500,MATCH($F499,'11.6_Outliers-Incineration'!$F$5:$F$500,0)),""),"")</f>
        <v/>
      </c>
      <c r="AC499" s="8" t="str">
        <f>IFERROR(IF(INDEX('11.6_Outliers-Incineration'!$N$5:$N$500,MATCH($F499,'11.6_Outliers-Incineration'!$F$5:$F$500,0))&lt;&gt;"N",
INDEX('11.6_Outliers-Incineration'!K$5:K$500,MATCH($F499,'11.6_Outliers-Incineration'!$F$5:$F$500,0)),""),"")</f>
        <v/>
      </c>
      <c r="AD499" s="14" t="str">
        <f>IFERROR(IF(INDEX('11.6_Outliers-Incineration'!$N$5:$N$500,MATCH($F499,'11.6_Outliers-Incineration'!$F$5:$F$500,0))&lt;&gt;"N",
INDEX('11.6_Outliers-Incineration'!L$5:L$500,MATCH($F499,'11.6_Outliers-Incineration'!$F$5:$F$500,0)),""),"")</f>
        <v/>
      </c>
      <c r="AE499" s="14" t="s">
        <v>1569</v>
      </c>
      <c r="AF499" s="8" t="s">
        <v>1569</v>
      </c>
      <c r="AG499" s="14" t="s">
        <v>1569</v>
      </c>
      <c r="AH499" s="5"/>
      <c r="AI499" s="5"/>
      <c r="AJ499" s="5" t="s">
        <v>1569</v>
      </c>
      <c r="AK499" s="5">
        <f t="shared" si="7"/>
        <v>1</v>
      </c>
    </row>
    <row r="500" spans="1:37" x14ac:dyDescent="0.25">
      <c r="A500" s="5" t="s">
        <v>2834</v>
      </c>
      <c r="B500" s="5" t="s">
        <v>1124</v>
      </c>
      <c r="C500" s="5" t="s">
        <v>1123</v>
      </c>
      <c r="D500" s="5" t="s">
        <v>1038</v>
      </c>
      <c r="E500" s="5" t="s">
        <v>2883</v>
      </c>
      <c r="F500" s="5" t="s">
        <v>2928</v>
      </c>
      <c r="G500" s="5">
        <v>3</v>
      </c>
      <c r="H500" s="5">
        <v>2</v>
      </c>
      <c r="I500" s="5" t="s">
        <v>2963</v>
      </c>
      <c r="J500" s="13">
        <f>IFERROR(IF(INDEX('11.1_Outliers-Generation'!$N$5:$N$500,MATCH($F500,'11.1_Outliers-Generation'!$F$5:$F$500,0))&lt;&gt;"N",
INDEX('11.1_Outliers-Generation'!J$5:J$500,MATCH($F500,'11.1_Outliers-Generation'!$F$5:$F$500,0)),""),"")</f>
        <v>0.40770132189708519</v>
      </c>
      <c r="K500" s="8">
        <f>IFERROR(IF(INDEX('11.1_Outliers-Generation'!$N$5:$N$500,MATCH($F500,'11.1_Outliers-Generation'!$F$5:$F$500,0))&lt;&gt;"N",
INDEX('11.1_Outliers-Generation'!K$5:K$500,MATCH($F500,'11.1_Outliers-Generation'!$F$5:$F$500,0)),""),"")</f>
        <v>2019</v>
      </c>
      <c r="L500" s="13" t="str">
        <f>IFERROR(IF(INDEX('11.1_Outliers-Generation'!$N$5:$N$500,MATCH($F500,'11.1_Outliers-Generation'!$F$5:$F$500,0))&lt;&gt;"N",
INDEX('11.1_Outliers-Generation'!L$5:L$500,MATCH($F500,'11.1_Outliers-Generation'!$F$5:$F$500,0)),""),"")</f>
        <v>MOHURD_035</v>
      </c>
      <c r="M500" s="14" t="str">
        <f>IFERROR(IF(INDEX('11.2_Outliers-Collection_cov'!$N$5:$N$500,MATCH($F500,'11.2_Outliers-Collection_cov'!$F$5:$F$500,0))&lt;&gt;"N",
INDEX('11.2_Outliers-Collection_cov'!J$5:J$500,MATCH($F500,'11.2_Outliers-Collection_cov'!$F$5:$F$500,0)),""),"")</f>
        <v/>
      </c>
      <c r="N500" s="8" t="str">
        <f>IFERROR(IF(INDEX('11.2_Outliers-Collection_cov'!$N$5:$N$500,MATCH($F500,'11.2_Outliers-Collection_cov'!$F$5:$F$500,0))&lt;&gt;"N",
INDEX('11.2_Outliers-Collection_cov'!K$5:K$500,MATCH($F500,'11.2_Outliers-Collection_cov'!$F$5:$F$500,0)),""),"")</f>
        <v/>
      </c>
      <c r="O500" s="13" t="str">
        <f>IFERROR(IF(INDEX('11.2_Outliers-Collection_cov'!$N$5:$N$500,MATCH($F500,'11.2_Outliers-Collection_cov'!$F$5:$F$500,0))&lt;&gt;"N",
INDEX('11.2_Outliers-Collection_cov'!L$5:L$500,MATCH($F500,'11.2_Outliers-Collection_cov'!$F$5:$F$500,0)),""),"")</f>
        <v/>
      </c>
      <c r="P500" s="14" t="str">
        <f>IFERROR(IF(INDEX('11.3_Outliers-Plastic'!$N$5:$N$500,MATCH($F500,'11.3_Outliers-Plastic'!$F$5:$F$500,0))&lt;&gt;"N",
INDEX('11.3_Outliers-Plastic'!J$5:J$500,MATCH($F500,'11.3_Outliers-Plastic'!$F$5:$F$500,0)),""),"")</f>
        <v/>
      </c>
      <c r="Q500" s="8" t="str">
        <f>IFERROR(IF(INDEX('11.3_Outliers-Plastic'!$N$5:$N$500,MATCH($F500,'11.3_Outliers-Plastic'!$F$5:$F$500,0))&lt;&gt;"N",
INDEX('11.3_Outliers-Plastic'!K$5:K$500,MATCH($F500,'11.3_Outliers-Plastic'!$F$5:$F$500,0)),""),"")</f>
        <v/>
      </c>
      <c r="R500" s="14" t="str">
        <f>IFERROR(IF(INDEX('11.3_Outliers-Plastic'!$N$5:$N$500,MATCH($F500,'11.3_Outliers-Plastic'!$F$5:$F$500,0))&lt;&gt;"N",
INDEX('11.3_Outliers-Plastic'!L$5:L$500,MATCH($F500,'11.3_Outliers-Plastic'!$F$5:$F$500,0)),""),"")</f>
        <v/>
      </c>
      <c r="S500" s="5"/>
      <c r="T500" s="5"/>
      <c r="U500" s="5" t="s">
        <v>1569</v>
      </c>
      <c r="V500" s="14" t="str">
        <f>IFERROR(IF(INDEX('11.5_Outliers-Other_recovery'!$N$5:$N$500,MATCH($F500,'11.5_Outliers-Other_recovery'!$F$5:$F$500,0))&lt;&gt;"N",
INDEX('11.5_Outliers-Other_recovery'!J$5:J$500,MATCH($F500,'11.5_Outliers-Other_recovery'!$F$5:$F$500,0)),""),"")</f>
        <v/>
      </c>
      <c r="W500" s="8" t="str">
        <f>IFERROR(IF(INDEX('11.5_Outliers-Other_recovery'!$N$5:$N$500,MATCH($F500,'11.5_Outliers-Other_recovery'!$F$5:$F$500,0))&lt;&gt;"N",
INDEX('11.5_Outliers-Other_recovery'!K$5:K$500,MATCH($F500,'11.5_Outliers-Other_recovery'!$F$5:$F$500,0)),""),"")</f>
        <v/>
      </c>
      <c r="X500" s="14" t="str">
        <f>IFERROR(IF(INDEX('11.5_Outliers-Other_recovery'!$N$5:$N$500,MATCH($F500,'11.5_Outliers-Other_recovery'!$F$5:$F$500,0))&lt;&gt;"N",
INDEX('11.5_Outliers-Other_recovery'!L$5:L$500,MATCH($F500,'11.5_Outliers-Other_recovery'!$F$5:$F$500,0)),""),"")</f>
        <v/>
      </c>
      <c r="Y500" s="14" t="str">
        <f>IFERROR(IF(INDEX('11.4_Outliers-Formal_dry_recy'!$N$5:$N$500,MATCH($F500,'11.4_Outliers-Formal_dry_recy'!$F$5:$F$500,0))&lt;&gt;"N",
INDEX('11.4_Outliers-Formal_dry_recy'!J$5:J$500,MATCH($F500,'11.4_Outliers-Formal_dry_recy'!$F$5:$F$500,0)),""),"")</f>
        <v/>
      </c>
      <c r="Z500" s="8" t="str">
        <f>IFERROR(IF(INDEX('11.4_Outliers-Formal_dry_recy'!$N$5:$N$500,MATCH($F500,'11.4_Outliers-Formal_dry_recy'!$F$5:$F$500,0))&lt;&gt;"N",
INDEX('11.4_Outliers-Formal_dry_recy'!K$5:K$500,MATCH($F500,'11.4_Outliers-Formal_dry_recy'!$F$5:$F$500,0)),""),"")</f>
        <v/>
      </c>
      <c r="AA500" s="14" t="str">
        <f>IFERROR(IF(INDEX('11.4_Outliers-Formal_dry_recy'!$N$5:$N$500,MATCH($F500,'11.4_Outliers-Formal_dry_recy'!$F$5:$F$500,0))&lt;&gt;"N",
INDEX('11.4_Outliers-Formal_dry_recy'!L$5:L$500,MATCH($F500,'11.4_Outliers-Formal_dry_recy'!$F$5:$F$500,0)),""),"")</f>
        <v/>
      </c>
      <c r="AB500" s="14" t="str">
        <f>IFERROR(IF(INDEX('11.6_Outliers-Incineration'!$N$5:$N$500,MATCH($F500,'11.6_Outliers-Incineration'!$F$5:$F$500,0))&lt;&gt;"N",
INDEX('11.6_Outliers-Incineration'!J$5:J$500,MATCH($F500,'11.6_Outliers-Incineration'!$F$5:$F$500,0)),""),"")</f>
        <v/>
      </c>
      <c r="AC500" s="8" t="str">
        <f>IFERROR(IF(INDEX('11.6_Outliers-Incineration'!$N$5:$N$500,MATCH($F500,'11.6_Outliers-Incineration'!$F$5:$F$500,0))&lt;&gt;"N",
INDEX('11.6_Outliers-Incineration'!K$5:K$500,MATCH($F500,'11.6_Outliers-Incineration'!$F$5:$F$500,0)),""),"")</f>
        <v/>
      </c>
      <c r="AD500" s="14" t="str">
        <f>IFERROR(IF(INDEX('11.6_Outliers-Incineration'!$N$5:$N$500,MATCH($F500,'11.6_Outliers-Incineration'!$F$5:$F$500,0))&lt;&gt;"N",
INDEX('11.6_Outliers-Incineration'!L$5:L$500,MATCH($F500,'11.6_Outliers-Incineration'!$F$5:$F$500,0)),""),"")</f>
        <v/>
      </c>
      <c r="AE500" s="14" t="s">
        <v>1569</v>
      </c>
      <c r="AF500" s="8" t="s">
        <v>1569</v>
      </c>
      <c r="AG500" s="14" t="s">
        <v>1569</v>
      </c>
      <c r="AH500" s="5"/>
      <c r="AI500" s="5"/>
      <c r="AJ500" s="5" t="s">
        <v>1569</v>
      </c>
      <c r="AK500" s="5">
        <f t="shared" si="7"/>
        <v>1</v>
      </c>
    </row>
    <row r="501" spans="1:37" x14ac:dyDescent="0.25">
      <c r="A501" s="5" t="s">
        <v>2835</v>
      </c>
      <c r="B501" s="5" t="s">
        <v>1124</v>
      </c>
      <c r="C501" s="5" t="s">
        <v>1123</v>
      </c>
      <c r="D501" s="5" t="s">
        <v>1038</v>
      </c>
      <c r="E501" s="5" t="s">
        <v>2884</v>
      </c>
      <c r="F501" s="5" t="s">
        <v>2929</v>
      </c>
      <c r="G501" s="5">
        <v>3</v>
      </c>
      <c r="H501" s="5">
        <v>1</v>
      </c>
      <c r="I501" s="5" t="s">
        <v>2966</v>
      </c>
      <c r="J501" s="13">
        <f>IFERROR(IF(INDEX('11.1_Outliers-Generation'!$N$5:$N$500,MATCH($F501,'11.1_Outliers-Generation'!$F$5:$F$500,0))&lt;&gt;"N",
INDEX('11.1_Outliers-Generation'!J$5:J$500,MATCH($F501,'11.1_Outliers-Generation'!$F$5:$F$500,0)),""),"")</f>
        <v>0.43240912295547107</v>
      </c>
      <c r="K501" s="8">
        <f>IFERROR(IF(INDEX('11.1_Outliers-Generation'!$N$5:$N$500,MATCH($F501,'11.1_Outliers-Generation'!$F$5:$F$500,0))&lt;&gt;"N",
INDEX('11.1_Outliers-Generation'!K$5:K$500,MATCH($F501,'11.1_Outliers-Generation'!$F$5:$F$500,0)),""),"")</f>
        <v>2019</v>
      </c>
      <c r="L501" s="13" t="str">
        <f>IFERROR(IF(INDEX('11.1_Outliers-Generation'!$N$5:$N$500,MATCH($F501,'11.1_Outliers-Generation'!$F$5:$F$500,0))&lt;&gt;"N",
INDEX('11.1_Outliers-Generation'!L$5:L$500,MATCH($F501,'11.1_Outliers-Generation'!$F$5:$F$500,0)),""),"")</f>
        <v>MOHURD_036</v>
      </c>
      <c r="M501" s="14" t="str">
        <f>IFERROR(IF(INDEX('11.2_Outliers-Collection_cov'!$N$5:$N$500,MATCH($F501,'11.2_Outliers-Collection_cov'!$F$5:$F$500,0))&lt;&gt;"N",
INDEX('11.2_Outliers-Collection_cov'!J$5:J$500,MATCH($F501,'11.2_Outliers-Collection_cov'!$F$5:$F$500,0)),""),"")</f>
        <v/>
      </c>
      <c r="N501" s="8" t="str">
        <f>IFERROR(IF(INDEX('11.2_Outliers-Collection_cov'!$N$5:$N$500,MATCH($F501,'11.2_Outliers-Collection_cov'!$F$5:$F$500,0))&lt;&gt;"N",
INDEX('11.2_Outliers-Collection_cov'!K$5:K$500,MATCH($F501,'11.2_Outliers-Collection_cov'!$F$5:$F$500,0)),""),"")</f>
        <v/>
      </c>
      <c r="O501" s="13" t="str">
        <f>IFERROR(IF(INDEX('11.2_Outliers-Collection_cov'!$N$5:$N$500,MATCH($F501,'11.2_Outliers-Collection_cov'!$F$5:$F$500,0))&lt;&gt;"N",
INDEX('11.2_Outliers-Collection_cov'!L$5:L$500,MATCH($F501,'11.2_Outliers-Collection_cov'!$F$5:$F$500,0)),""),"")</f>
        <v/>
      </c>
      <c r="P501" s="14" t="str">
        <f>IFERROR(IF(INDEX('11.3_Outliers-Plastic'!$N$5:$N$500,MATCH($F501,'11.3_Outliers-Plastic'!$F$5:$F$500,0))&lt;&gt;"N",
INDEX('11.3_Outliers-Plastic'!J$5:J$500,MATCH($F501,'11.3_Outliers-Plastic'!$F$5:$F$500,0)),""),"")</f>
        <v/>
      </c>
      <c r="Q501" s="8" t="str">
        <f>IFERROR(IF(INDEX('11.3_Outliers-Plastic'!$N$5:$N$500,MATCH($F501,'11.3_Outliers-Plastic'!$F$5:$F$500,0))&lt;&gt;"N",
INDEX('11.3_Outliers-Plastic'!K$5:K$500,MATCH($F501,'11.3_Outliers-Plastic'!$F$5:$F$500,0)),""),"")</f>
        <v/>
      </c>
      <c r="R501" s="14" t="str">
        <f>IFERROR(IF(INDEX('11.3_Outliers-Plastic'!$N$5:$N$500,MATCH($F501,'11.3_Outliers-Plastic'!$F$5:$F$500,0))&lt;&gt;"N",
INDEX('11.3_Outliers-Plastic'!L$5:L$500,MATCH($F501,'11.3_Outliers-Plastic'!$F$5:$F$500,0)),""),"")</f>
        <v/>
      </c>
      <c r="S501" s="5"/>
      <c r="T501" s="5"/>
      <c r="U501" s="5" t="s">
        <v>1569</v>
      </c>
      <c r="V501" s="14" t="str">
        <f>IFERROR(IF(INDEX('11.5_Outliers-Other_recovery'!$N$5:$N$500,MATCH($F501,'11.5_Outliers-Other_recovery'!$F$5:$F$500,0))&lt;&gt;"N",
INDEX('11.5_Outliers-Other_recovery'!J$5:J$500,MATCH($F501,'11.5_Outliers-Other_recovery'!$F$5:$F$500,0)),""),"")</f>
        <v/>
      </c>
      <c r="W501" s="8" t="str">
        <f>IFERROR(IF(INDEX('11.5_Outliers-Other_recovery'!$N$5:$N$500,MATCH($F501,'11.5_Outliers-Other_recovery'!$F$5:$F$500,0))&lt;&gt;"N",
INDEX('11.5_Outliers-Other_recovery'!K$5:K$500,MATCH($F501,'11.5_Outliers-Other_recovery'!$F$5:$F$500,0)),""),"")</f>
        <v/>
      </c>
      <c r="X501" s="14" t="str">
        <f>IFERROR(IF(INDEX('11.5_Outliers-Other_recovery'!$N$5:$N$500,MATCH($F501,'11.5_Outliers-Other_recovery'!$F$5:$F$500,0))&lt;&gt;"N",
INDEX('11.5_Outliers-Other_recovery'!L$5:L$500,MATCH($F501,'11.5_Outliers-Other_recovery'!$F$5:$F$500,0)),""),"")</f>
        <v/>
      </c>
      <c r="Y501" s="14" t="str">
        <f>IFERROR(IF(INDEX('11.4_Outliers-Formal_dry_recy'!$N$5:$N$500,MATCH($F501,'11.4_Outliers-Formal_dry_recy'!$F$5:$F$500,0))&lt;&gt;"N",
INDEX('11.4_Outliers-Formal_dry_recy'!J$5:J$500,MATCH($F501,'11.4_Outliers-Formal_dry_recy'!$F$5:$F$500,0)),""),"")</f>
        <v/>
      </c>
      <c r="Z501" s="8" t="str">
        <f>IFERROR(IF(INDEX('11.4_Outliers-Formal_dry_recy'!$N$5:$N$500,MATCH($F501,'11.4_Outliers-Formal_dry_recy'!$F$5:$F$500,0))&lt;&gt;"N",
INDEX('11.4_Outliers-Formal_dry_recy'!K$5:K$500,MATCH($F501,'11.4_Outliers-Formal_dry_recy'!$F$5:$F$500,0)),""),"")</f>
        <v/>
      </c>
      <c r="AA501" s="14" t="str">
        <f>IFERROR(IF(INDEX('11.4_Outliers-Formal_dry_recy'!$N$5:$N$500,MATCH($F501,'11.4_Outliers-Formal_dry_recy'!$F$5:$F$500,0))&lt;&gt;"N",
INDEX('11.4_Outliers-Formal_dry_recy'!L$5:L$500,MATCH($F501,'11.4_Outliers-Formal_dry_recy'!$F$5:$F$500,0)),""),"")</f>
        <v/>
      </c>
      <c r="AB501" s="14" t="str">
        <f>IFERROR(IF(INDEX('11.6_Outliers-Incineration'!$N$5:$N$500,MATCH($F501,'11.6_Outliers-Incineration'!$F$5:$F$500,0))&lt;&gt;"N",
INDEX('11.6_Outliers-Incineration'!J$5:J$500,MATCH($F501,'11.6_Outliers-Incineration'!$F$5:$F$500,0)),""),"")</f>
        <v/>
      </c>
      <c r="AC501" s="8" t="str">
        <f>IFERROR(IF(INDEX('11.6_Outliers-Incineration'!$N$5:$N$500,MATCH($F501,'11.6_Outliers-Incineration'!$F$5:$F$500,0))&lt;&gt;"N",
INDEX('11.6_Outliers-Incineration'!K$5:K$500,MATCH($F501,'11.6_Outliers-Incineration'!$F$5:$F$500,0)),""),"")</f>
        <v/>
      </c>
      <c r="AD501" s="14" t="str">
        <f>IFERROR(IF(INDEX('11.6_Outliers-Incineration'!$N$5:$N$500,MATCH($F501,'11.6_Outliers-Incineration'!$F$5:$F$500,0))&lt;&gt;"N",
INDEX('11.6_Outliers-Incineration'!L$5:L$500,MATCH($F501,'11.6_Outliers-Incineration'!$F$5:$F$500,0)),""),"")</f>
        <v/>
      </c>
      <c r="AE501" s="14" t="s">
        <v>1569</v>
      </c>
      <c r="AF501" s="8" t="s">
        <v>1569</v>
      </c>
      <c r="AG501" s="14" t="s">
        <v>1569</v>
      </c>
      <c r="AH501" s="5"/>
      <c r="AI501" s="5"/>
      <c r="AJ501" s="5" t="s">
        <v>1569</v>
      </c>
      <c r="AK501" s="5">
        <f t="shared" si="7"/>
        <v>1</v>
      </c>
    </row>
    <row r="502" spans="1:37" x14ac:dyDescent="0.25">
      <c r="A502" s="5" t="s">
        <v>2836</v>
      </c>
      <c r="B502" s="5" t="s">
        <v>1124</v>
      </c>
      <c r="C502" s="5" t="s">
        <v>1123</v>
      </c>
      <c r="D502" s="5" t="s">
        <v>1038</v>
      </c>
      <c r="E502" s="5" t="s">
        <v>2885</v>
      </c>
      <c r="F502" s="5" t="s">
        <v>2930</v>
      </c>
      <c r="G502" s="5">
        <v>3</v>
      </c>
      <c r="H502" s="5">
        <v>2</v>
      </c>
      <c r="I502" s="5" t="s">
        <v>2963</v>
      </c>
      <c r="J502" s="13">
        <f>IFERROR(IF(INDEX('11.1_Outliers-Generation'!$N$5:$N$500,MATCH($F502,'11.1_Outliers-Generation'!$F$5:$F$500,0))&lt;&gt;"N",
INDEX('11.1_Outliers-Generation'!J$5:J$500,MATCH($F502,'11.1_Outliers-Generation'!$F$5:$F$500,0)),""),"")</f>
        <v>0.4694798912702095</v>
      </c>
      <c r="K502" s="8">
        <f>IFERROR(IF(INDEX('11.1_Outliers-Generation'!$N$5:$N$500,MATCH($F502,'11.1_Outliers-Generation'!$F$5:$F$500,0))&lt;&gt;"N",
INDEX('11.1_Outliers-Generation'!K$5:K$500,MATCH($F502,'11.1_Outliers-Generation'!$F$5:$F$500,0)),""),"")</f>
        <v>2019</v>
      </c>
      <c r="L502" s="13" t="str">
        <f>IFERROR(IF(INDEX('11.1_Outliers-Generation'!$N$5:$N$500,MATCH($F502,'11.1_Outliers-Generation'!$F$5:$F$500,0))&lt;&gt;"N",
INDEX('11.1_Outliers-Generation'!L$5:L$500,MATCH($F502,'11.1_Outliers-Generation'!$F$5:$F$500,0)),""),"")</f>
        <v>MOHURD_037</v>
      </c>
      <c r="M502" s="14" t="str">
        <f>IFERROR(IF(INDEX('11.2_Outliers-Collection_cov'!$N$5:$N$500,MATCH($F502,'11.2_Outliers-Collection_cov'!$F$5:$F$500,0))&lt;&gt;"N",
INDEX('11.2_Outliers-Collection_cov'!J$5:J$500,MATCH($F502,'11.2_Outliers-Collection_cov'!$F$5:$F$500,0)),""),"")</f>
        <v/>
      </c>
      <c r="N502" s="8" t="str">
        <f>IFERROR(IF(INDEX('11.2_Outliers-Collection_cov'!$N$5:$N$500,MATCH($F502,'11.2_Outliers-Collection_cov'!$F$5:$F$500,0))&lt;&gt;"N",
INDEX('11.2_Outliers-Collection_cov'!K$5:K$500,MATCH($F502,'11.2_Outliers-Collection_cov'!$F$5:$F$500,0)),""),"")</f>
        <v/>
      </c>
      <c r="O502" s="13" t="str">
        <f>IFERROR(IF(INDEX('11.2_Outliers-Collection_cov'!$N$5:$N$500,MATCH($F502,'11.2_Outliers-Collection_cov'!$F$5:$F$500,0))&lt;&gt;"N",
INDEX('11.2_Outliers-Collection_cov'!L$5:L$500,MATCH($F502,'11.2_Outliers-Collection_cov'!$F$5:$F$500,0)),""),"")</f>
        <v/>
      </c>
      <c r="P502" s="14" t="str">
        <f>IFERROR(IF(INDEX('11.3_Outliers-Plastic'!$N$5:$N$500,MATCH($F502,'11.3_Outliers-Plastic'!$F$5:$F$500,0))&lt;&gt;"N",
INDEX('11.3_Outliers-Plastic'!J$5:J$500,MATCH($F502,'11.3_Outliers-Plastic'!$F$5:$F$500,0)),""),"")</f>
        <v/>
      </c>
      <c r="Q502" s="8" t="str">
        <f>IFERROR(IF(INDEX('11.3_Outliers-Plastic'!$N$5:$N$500,MATCH($F502,'11.3_Outliers-Plastic'!$F$5:$F$500,0))&lt;&gt;"N",
INDEX('11.3_Outliers-Plastic'!K$5:K$500,MATCH($F502,'11.3_Outliers-Plastic'!$F$5:$F$500,0)),""),"")</f>
        <v/>
      </c>
      <c r="R502" s="14" t="str">
        <f>IFERROR(IF(INDEX('11.3_Outliers-Plastic'!$N$5:$N$500,MATCH($F502,'11.3_Outliers-Plastic'!$F$5:$F$500,0))&lt;&gt;"N",
INDEX('11.3_Outliers-Plastic'!L$5:L$500,MATCH($F502,'11.3_Outliers-Plastic'!$F$5:$F$500,0)),""),"")</f>
        <v/>
      </c>
      <c r="S502" s="5"/>
      <c r="T502" s="5"/>
      <c r="U502" s="5" t="s">
        <v>1569</v>
      </c>
      <c r="V502" s="14" t="str">
        <f>IFERROR(IF(INDEX('11.5_Outliers-Other_recovery'!$N$5:$N$500,MATCH($F502,'11.5_Outliers-Other_recovery'!$F$5:$F$500,0))&lt;&gt;"N",
INDEX('11.5_Outliers-Other_recovery'!J$5:J$500,MATCH($F502,'11.5_Outliers-Other_recovery'!$F$5:$F$500,0)),""),"")</f>
        <v/>
      </c>
      <c r="W502" s="8" t="str">
        <f>IFERROR(IF(INDEX('11.5_Outliers-Other_recovery'!$N$5:$N$500,MATCH($F502,'11.5_Outliers-Other_recovery'!$F$5:$F$500,0))&lt;&gt;"N",
INDEX('11.5_Outliers-Other_recovery'!K$5:K$500,MATCH($F502,'11.5_Outliers-Other_recovery'!$F$5:$F$500,0)),""),"")</f>
        <v/>
      </c>
      <c r="X502" s="14" t="str">
        <f>IFERROR(IF(INDEX('11.5_Outliers-Other_recovery'!$N$5:$N$500,MATCH($F502,'11.5_Outliers-Other_recovery'!$F$5:$F$500,0))&lt;&gt;"N",
INDEX('11.5_Outliers-Other_recovery'!L$5:L$500,MATCH($F502,'11.5_Outliers-Other_recovery'!$F$5:$F$500,0)),""),"")</f>
        <v/>
      </c>
      <c r="Y502" s="14" t="str">
        <f>IFERROR(IF(INDEX('11.4_Outliers-Formal_dry_recy'!$N$5:$N$500,MATCH($F502,'11.4_Outliers-Formal_dry_recy'!$F$5:$F$500,0))&lt;&gt;"N",
INDEX('11.4_Outliers-Formal_dry_recy'!J$5:J$500,MATCH($F502,'11.4_Outliers-Formal_dry_recy'!$F$5:$F$500,0)),""),"")</f>
        <v/>
      </c>
      <c r="Z502" s="8" t="str">
        <f>IFERROR(IF(INDEX('11.4_Outliers-Formal_dry_recy'!$N$5:$N$500,MATCH($F502,'11.4_Outliers-Formal_dry_recy'!$F$5:$F$500,0))&lt;&gt;"N",
INDEX('11.4_Outliers-Formal_dry_recy'!K$5:K$500,MATCH($F502,'11.4_Outliers-Formal_dry_recy'!$F$5:$F$500,0)),""),"")</f>
        <v/>
      </c>
      <c r="AA502" s="14" t="str">
        <f>IFERROR(IF(INDEX('11.4_Outliers-Formal_dry_recy'!$N$5:$N$500,MATCH($F502,'11.4_Outliers-Formal_dry_recy'!$F$5:$F$500,0))&lt;&gt;"N",
INDEX('11.4_Outliers-Formal_dry_recy'!L$5:L$500,MATCH($F502,'11.4_Outliers-Formal_dry_recy'!$F$5:$F$500,0)),""),"")</f>
        <v/>
      </c>
      <c r="AB502" s="14" t="str">
        <f>IFERROR(IF(INDEX('11.6_Outliers-Incineration'!$N$5:$N$500,MATCH($F502,'11.6_Outliers-Incineration'!$F$5:$F$500,0))&lt;&gt;"N",
INDEX('11.6_Outliers-Incineration'!J$5:J$500,MATCH($F502,'11.6_Outliers-Incineration'!$F$5:$F$500,0)),""),"")</f>
        <v/>
      </c>
      <c r="AC502" s="8" t="str">
        <f>IFERROR(IF(INDEX('11.6_Outliers-Incineration'!$N$5:$N$500,MATCH($F502,'11.6_Outliers-Incineration'!$F$5:$F$500,0))&lt;&gt;"N",
INDEX('11.6_Outliers-Incineration'!K$5:K$500,MATCH($F502,'11.6_Outliers-Incineration'!$F$5:$F$500,0)),""),"")</f>
        <v/>
      </c>
      <c r="AD502" s="14" t="str">
        <f>IFERROR(IF(INDEX('11.6_Outliers-Incineration'!$N$5:$N$500,MATCH($F502,'11.6_Outliers-Incineration'!$F$5:$F$500,0))&lt;&gt;"N",
INDEX('11.6_Outliers-Incineration'!L$5:L$500,MATCH($F502,'11.6_Outliers-Incineration'!$F$5:$F$500,0)),""),"")</f>
        <v/>
      </c>
      <c r="AE502" s="14" t="s">
        <v>1569</v>
      </c>
      <c r="AF502" s="8" t="s">
        <v>1569</v>
      </c>
      <c r="AG502" s="14" t="s">
        <v>1569</v>
      </c>
      <c r="AH502" s="5"/>
      <c r="AI502" s="5"/>
      <c r="AJ502" s="5" t="s">
        <v>1569</v>
      </c>
      <c r="AK502" s="5">
        <f t="shared" si="7"/>
        <v>1</v>
      </c>
    </row>
    <row r="503" spans="1:37" x14ac:dyDescent="0.25">
      <c r="A503" s="5" t="s">
        <v>2837</v>
      </c>
      <c r="B503" s="5" t="s">
        <v>1124</v>
      </c>
      <c r="C503" s="5" t="s">
        <v>1123</v>
      </c>
      <c r="D503" s="5" t="s">
        <v>1038</v>
      </c>
      <c r="E503" s="5" t="s">
        <v>2886</v>
      </c>
      <c r="F503" s="5" t="s">
        <v>2931</v>
      </c>
      <c r="G503" s="5">
        <v>3</v>
      </c>
      <c r="H503" s="5">
        <v>2</v>
      </c>
      <c r="I503" s="5" t="s">
        <v>2950</v>
      </c>
      <c r="J503" s="13">
        <f>IFERROR(IF(INDEX('11.1_Outliers-Generation'!$N$5:$N$500,MATCH($F503,'11.1_Outliers-Generation'!$F$5:$F$500,0))&lt;&gt;"N",
INDEX('11.1_Outliers-Generation'!J$5:J$500,MATCH($F503,'11.1_Outliers-Generation'!$F$5:$F$500,0)),""),"")</f>
        <v>0.49602580036242316</v>
      </c>
      <c r="K503" s="8">
        <f>IFERROR(IF(INDEX('11.1_Outliers-Generation'!$N$5:$N$500,MATCH($F503,'11.1_Outliers-Generation'!$F$5:$F$500,0))&lt;&gt;"N",
INDEX('11.1_Outliers-Generation'!K$5:K$500,MATCH($F503,'11.1_Outliers-Generation'!$F$5:$F$500,0)),""),"")</f>
        <v>2019</v>
      </c>
      <c r="L503" s="13" t="str">
        <f>IFERROR(IF(INDEX('11.1_Outliers-Generation'!$N$5:$N$500,MATCH($F503,'11.1_Outliers-Generation'!$F$5:$F$500,0))&lt;&gt;"N",
INDEX('11.1_Outliers-Generation'!L$5:L$500,MATCH($F503,'11.1_Outliers-Generation'!$F$5:$F$500,0)),""),"")</f>
        <v>MOHURD_038</v>
      </c>
      <c r="M503" s="14" t="str">
        <f>IFERROR(IF(INDEX('11.2_Outliers-Collection_cov'!$N$5:$N$500,MATCH($F503,'11.2_Outliers-Collection_cov'!$F$5:$F$500,0))&lt;&gt;"N",
INDEX('11.2_Outliers-Collection_cov'!J$5:J$500,MATCH($F503,'11.2_Outliers-Collection_cov'!$F$5:$F$500,0)),""),"")</f>
        <v/>
      </c>
      <c r="N503" s="8" t="str">
        <f>IFERROR(IF(INDEX('11.2_Outliers-Collection_cov'!$N$5:$N$500,MATCH($F503,'11.2_Outliers-Collection_cov'!$F$5:$F$500,0))&lt;&gt;"N",
INDEX('11.2_Outliers-Collection_cov'!K$5:K$500,MATCH($F503,'11.2_Outliers-Collection_cov'!$F$5:$F$500,0)),""),"")</f>
        <v/>
      </c>
      <c r="O503" s="13" t="str">
        <f>IFERROR(IF(INDEX('11.2_Outliers-Collection_cov'!$N$5:$N$500,MATCH($F503,'11.2_Outliers-Collection_cov'!$F$5:$F$500,0))&lt;&gt;"N",
INDEX('11.2_Outliers-Collection_cov'!L$5:L$500,MATCH($F503,'11.2_Outliers-Collection_cov'!$F$5:$F$500,0)),""),"")</f>
        <v/>
      </c>
      <c r="P503" s="14" t="str">
        <f>IFERROR(IF(INDEX('11.3_Outliers-Plastic'!$N$5:$N$500,MATCH($F503,'11.3_Outliers-Plastic'!$F$5:$F$500,0))&lt;&gt;"N",
INDEX('11.3_Outliers-Plastic'!J$5:J$500,MATCH($F503,'11.3_Outliers-Plastic'!$F$5:$F$500,0)),""),"")</f>
        <v/>
      </c>
      <c r="Q503" s="8" t="str">
        <f>IFERROR(IF(INDEX('11.3_Outliers-Plastic'!$N$5:$N$500,MATCH($F503,'11.3_Outliers-Plastic'!$F$5:$F$500,0))&lt;&gt;"N",
INDEX('11.3_Outliers-Plastic'!K$5:K$500,MATCH($F503,'11.3_Outliers-Plastic'!$F$5:$F$500,0)),""),"")</f>
        <v/>
      </c>
      <c r="R503" s="14" t="str">
        <f>IFERROR(IF(INDEX('11.3_Outliers-Plastic'!$N$5:$N$500,MATCH($F503,'11.3_Outliers-Plastic'!$F$5:$F$500,0))&lt;&gt;"N",
INDEX('11.3_Outliers-Plastic'!L$5:L$500,MATCH($F503,'11.3_Outliers-Plastic'!$F$5:$F$500,0)),""),"")</f>
        <v/>
      </c>
      <c r="S503" s="5"/>
      <c r="T503" s="5"/>
      <c r="U503" s="5" t="s">
        <v>1569</v>
      </c>
      <c r="V503" s="14" t="str">
        <f>IFERROR(IF(INDEX('11.5_Outliers-Other_recovery'!$N$5:$N$500,MATCH($F503,'11.5_Outliers-Other_recovery'!$F$5:$F$500,0))&lt;&gt;"N",
INDEX('11.5_Outliers-Other_recovery'!J$5:J$500,MATCH($F503,'11.5_Outliers-Other_recovery'!$F$5:$F$500,0)),""),"")</f>
        <v/>
      </c>
      <c r="W503" s="8" t="str">
        <f>IFERROR(IF(INDEX('11.5_Outliers-Other_recovery'!$N$5:$N$500,MATCH($F503,'11.5_Outliers-Other_recovery'!$F$5:$F$500,0))&lt;&gt;"N",
INDEX('11.5_Outliers-Other_recovery'!K$5:K$500,MATCH($F503,'11.5_Outliers-Other_recovery'!$F$5:$F$500,0)),""),"")</f>
        <v/>
      </c>
      <c r="X503" s="14" t="str">
        <f>IFERROR(IF(INDEX('11.5_Outliers-Other_recovery'!$N$5:$N$500,MATCH($F503,'11.5_Outliers-Other_recovery'!$F$5:$F$500,0))&lt;&gt;"N",
INDEX('11.5_Outliers-Other_recovery'!L$5:L$500,MATCH($F503,'11.5_Outliers-Other_recovery'!$F$5:$F$500,0)),""),"")</f>
        <v/>
      </c>
      <c r="Y503" s="14" t="str">
        <f>IFERROR(IF(INDEX('11.4_Outliers-Formal_dry_recy'!$N$5:$N$500,MATCH($F503,'11.4_Outliers-Formal_dry_recy'!$F$5:$F$500,0))&lt;&gt;"N",
INDEX('11.4_Outliers-Formal_dry_recy'!J$5:J$500,MATCH($F503,'11.4_Outliers-Formal_dry_recy'!$F$5:$F$500,0)),""),"")</f>
        <v/>
      </c>
      <c r="Z503" s="8" t="str">
        <f>IFERROR(IF(INDEX('11.4_Outliers-Formal_dry_recy'!$N$5:$N$500,MATCH($F503,'11.4_Outliers-Formal_dry_recy'!$F$5:$F$500,0))&lt;&gt;"N",
INDEX('11.4_Outliers-Formal_dry_recy'!K$5:K$500,MATCH($F503,'11.4_Outliers-Formal_dry_recy'!$F$5:$F$500,0)),""),"")</f>
        <v/>
      </c>
      <c r="AA503" s="14" t="str">
        <f>IFERROR(IF(INDEX('11.4_Outliers-Formal_dry_recy'!$N$5:$N$500,MATCH($F503,'11.4_Outliers-Formal_dry_recy'!$F$5:$F$500,0))&lt;&gt;"N",
INDEX('11.4_Outliers-Formal_dry_recy'!L$5:L$500,MATCH($F503,'11.4_Outliers-Formal_dry_recy'!$F$5:$F$500,0)),""),"")</f>
        <v/>
      </c>
      <c r="AB503" s="14" t="str">
        <f>IFERROR(IF(INDEX('11.6_Outliers-Incineration'!$N$5:$N$500,MATCH($F503,'11.6_Outliers-Incineration'!$F$5:$F$500,0))&lt;&gt;"N",
INDEX('11.6_Outliers-Incineration'!J$5:J$500,MATCH($F503,'11.6_Outliers-Incineration'!$F$5:$F$500,0)),""),"")</f>
        <v/>
      </c>
      <c r="AC503" s="8" t="str">
        <f>IFERROR(IF(INDEX('11.6_Outliers-Incineration'!$N$5:$N$500,MATCH($F503,'11.6_Outliers-Incineration'!$F$5:$F$500,0))&lt;&gt;"N",
INDEX('11.6_Outliers-Incineration'!K$5:K$500,MATCH($F503,'11.6_Outliers-Incineration'!$F$5:$F$500,0)),""),"")</f>
        <v/>
      </c>
      <c r="AD503" s="14" t="str">
        <f>IFERROR(IF(INDEX('11.6_Outliers-Incineration'!$N$5:$N$500,MATCH($F503,'11.6_Outliers-Incineration'!$F$5:$F$500,0))&lt;&gt;"N",
INDEX('11.6_Outliers-Incineration'!L$5:L$500,MATCH($F503,'11.6_Outliers-Incineration'!$F$5:$F$500,0)),""),"")</f>
        <v/>
      </c>
      <c r="AE503" s="14" t="s">
        <v>1569</v>
      </c>
      <c r="AF503" s="8" t="s">
        <v>1569</v>
      </c>
      <c r="AG503" s="14" t="s">
        <v>1569</v>
      </c>
      <c r="AH503" s="5"/>
      <c r="AI503" s="5"/>
      <c r="AJ503" s="5" t="s">
        <v>1569</v>
      </c>
      <c r="AK503" s="5">
        <f t="shared" si="7"/>
        <v>1</v>
      </c>
    </row>
    <row r="504" spans="1:37" x14ac:dyDescent="0.25">
      <c r="A504" s="5" t="s">
        <v>2838</v>
      </c>
      <c r="B504" s="5" t="s">
        <v>1124</v>
      </c>
      <c r="C504" s="5" t="s">
        <v>1123</v>
      </c>
      <c r="D504" s="5" t="s">
        <v>1038</v>
      </c>
      <c r="E504" s="5" t="s">
        <v>2887</v>
      </c>
      <c r="F504" s="5" t="s">
        <v>2932</v>
      </c>
      <c r="G504" s="5">
        <v>3</v>
      </c>
      <c r="H504" s="5">
        <v>2</v>
      </c>
      <c r="I504" s="5" t="s">
        <v>2967</v>
      </c>
      <c r="J504" s="13">
        <f>IFERROR(IF(INDEX('11.1_Outliers-Generation'!$N$5:$N$500,MATCH($F504,'11.1_Outliers-Generation'!$F$5:$F$500,0))&lt;&gt;"N",
INDEX('11.1_Outliers-Generation'!J$5:J$500,MATCH($F504,'11.1_Outliers-Generation'!$F$5:$F$500,0)),""),"")</f>
        <v>0.59195994917824157</v>
      </c>
      <c r="K504" s="8">
        <f>IFERROR(IF(INDEX('11.1_Outliers-Generation'!$N$5:$N$500,MATCH($F504,'11.1_Outliers-Generation'!$F$5:$F$500,0))&lt;&gt;"N",
INDEX('11.1_Outliers-Generation'!K$5:K$500,MATCH($F504,'11.1_Outliers-Generation'!$F$5:$F$500,0)),""),"")</f>
        <v>2019</v>
      </c>
      <c r="L504" s="13" t="str">
        <f>IFERROR(IF(INDEX('11.1_Outliers-Generation'!$N$5:$N$500,MATCH($F504,'11.1_Outliers-Generation'!$F$5:$F$500,0))&lt;&gt;"N",
INDEX('11.1_Outliers-Generation'!L$5:L$500,MATCH($F504,'11.1_Outliers-Generation'!$F$5:$F$500,0)),""),"")</f>
        <v>MOHURD_039</v>
      </c>
      <c r="M504" s="14" t="str">
        <f>IFERROR(IF(INDEX('11.2_Outliers-Collection_cov'!$N$5:$N$500,MATCH($F504,'11.2_Outliers-Collection_cov'!$F$5:$F$500,0))&lt;&gt;"N",
INDEX('11.2_Outliers-Collection_cov'!J$5:J$500,MATCH($F504,'11.2_Outliers-Collection_cov'!$F$5:$F$500,0)),""),"")</f>
        <v/>
      </c>
      <c r="N504" s="8" t="str">
        <f>IFERROR(IF(INDEX('11.2_Outliers-Collection_cov'!$N$5:$N$500,MATCH($F504,'11.2_Outliers-Collection_cov'!$F$5:$F$500,0))&lt;&gt;"N",
INDEX('11.2_Outliers-Collection_cov'!K$5:K$500,MATCH($F504,'11.2_Outliers-Collection_cov'!$F$5:$F$500,0)),""),"")</f>
        <v/>
      </c>
      <c r="O504" s="13" t="str">
        <f>IFERROR(IF(INDEX('11.2_Outliers-Collection_cov'!$N$5:$N$500,MATCH($F504,'11.2_Outliers-Collection_cov'!$F$5:$F$500,0))&lt;&gt;"N",
INDEX('11.2_Outliers-Collection_cov'!L$5:L$500,MATCH($F504,'11.2_Outliers-Collection_cov'!$F$5:$F$500,0)),""),"")</f>
        <v/>
      </c>
      <c r="P504" s="14" t="str">
        <f>IFERROR(IF(INDEX('11.3_Outliers-Plastic'!$N$5:$N$500,MATCH($F504,'11.3_Outliers-Plastic'!$F$5:$F$500,0))&lt;&gt;"N",
INDEX('11.3_Outliers-Plastic'!J$5:J$500,MATCH($F504,'11.3_Outliers-Plastic'!$F$5:$F$500,0)),""),"")</f>
        <v/>
      </c>
      <c r="Q504" s="8" t="str">
        <f>IFERROR(IF(INDEX('11.3_Outliers-Plastic'!$N$5:$N$500,MATCH($F504,'11.3_Outliers-Plastic'!$F$5:$F$500,0))&lt;&gt;"N",
INDEX('11.3_Outliers-Plastic'!K$5:K$500,MATCH($F504,'11.3_Outliers-Plastic'!$F$5:$F$500,0)),""),"")</f>
        <v/>
      </c>
      <c r="R504" s="14" t="str">
        <f>IFERROR(IF(INDEX('11.3_Outliers-Plastic'!$N$5:$N$500,MATCH($F504,'11.3_Outliers-Plastic'!$F$5:$F$500,0))&lt;&gt;"N",
INDEX('11.3_Outliers-Plastic'!L$5:L$500,MATCH($F504,'11.3_Outliers-Plastic'!$F$5:$F$500,0)),""),"")</f>
        <v/>
      </c>
      <c r="S504" s="5"/>
      <c r="T504" s="5"/>
      <c r="U504" s="5" t="s">
        <v>1569</v>
      </c>
      <c r="V504" s="14" t="str">
        <f>IFERROR(IF(INDEX('11.5_Outliers-Other_recovery'!$N$5:$N$500,MATCH($F504,'11.5_Outliers-Other_recovery'!$F$5:$F$500,0))&lt;&gt;"N",
INDEX('11.5_Outliers-Other_recovery'!J$5:J$500,MATCH($F504,'11.5_Outliers-Other_recovery'!$F$5:$F$500,0)),""),"")</f>
        <v/>
      </c>
      <c r="W504" s="8" t="str">
        <f>IFERROR(IF(INDEX('11.5_Outliers-Other_recovery'!$N$5:$N$500,MATCH($F504,'11.5_Outliers-Other_recovery'!$F$5:$F$500,0))&lt;&gt;"N",
INDEX('11.5_Outliers-Other_recovery'!K$5:K$500,MATCH($F504,'11.5_Outliers-Other_recovery'!$F$5:$F$500,0)),""),"")</f>
        <v/>
      </c>
      <c r="X504" s="14" t="str">
        <f>IFERROR(IF(INDEX('11.5_Outliers-Other_recovery'!$N$5:$N$500,MATCH($F504,'11.5_Outliers-Other_recovery'!$F$5:$F$500,0))&lt;&gt;"N",
INDEX('11.5_Outliers-Other_recovery'!L$5:L$500,MATCH($F504,'11.5_Outliers-Other_recovery'!$F$5:$F$500,0)),""),"")</f>
        <v/>
      </c>
      <c r="Y504" s="14" t="str">
        <f>IFERROR(IF(INDEX('11.4_Outliers-Formal_dry_recy'!$N$5:$N$500,MATCH($F504,'11.4_Outliers-Formal_dry_recy'!$F$5:$F$500,0))&lt;&gt;"N",
INDEX('11.4_Outliers-Formal_dry_recy'!J$5:J$500,MATCH($F504,'11.4_Outliers-Formal_dry_recy'!$F$5:$F$500,0)),""),"")</f>
        <v/>
      </c>
      <c r="Z504" s="8" t="str">
        <f>IFERROR(IF(INDEX('11.4_Outliers-Formal_dry_recy'!$N$5:$N$500,MATCH($F504,'11.4_Outliers-Formal_dry_recy'!$F$5:$F$500,0))&lt;&gt;"N",
INDEX('11.4_Outliers-Formal_dry_recy'!K$5:K$500,MATCH($F504,'11.4_Outliers-Formal_dry_recy'!$F$5:$F$500,0)),""),"")</f>
        <v/>
      </c>
      <c r="AA504" s="14" t="str">
        <f>IFERROR(IF(INDEX('11.4_Outliers-Formal_dry_recy'!$N$5:$N$500,MATCH($F504,'11.4_Outliers-Formal_dry_recy'!$F$5:$F$500,0))&lt;&gt;"N",
INDEX('11.4_Outliers-Formal_dry_recy'!L$5:L$500,MATCH($F504,'11.4_Outliers-Formal_dry_recy'!$F$5:$F$500,0)),""),"")</f>
        <v/>
      </c>
      <c r="AB504" s="14" t="str">
        <f>IFERROR(IF(INDEX('11.6_Outliers-Incineration'!$N$5:$N$500,MATCH($F504,'11.6_Outliers-Incineration'!$F$5:$F$500,0))&lt;&gt;"N",
INDEX('11.6_Outliers-Incineration'!J$5:J$500,MATCH($F504,'11.6_Outliers-Incineration'!$F$5:$F$500,0)),""),"")</f>
        <v/>
      </c>
      <c r="AC504" s="8" t="str">
        <f>IFERROR(IF(INDEX('11.6_Outliers-Incineration'!$N$5:$N$500,MATCH($F504,'11.6_Outliers-Incineration'!$F$5:$F$500,0))&lt;&gt;"N",
INDEX('11.6_Outliers-Incineration'!K$5:K$500,MATCH($F504,'11.6_Outliers-Incineration'!$F$5:$F$500,0)),""),"")</f>
        <v/>
      </c>
      <c r="AD504" s="14" t="str">
        <f>IFERROR(IF(INDEX('11.6_Outliers-Incineration'!$N$5:$N$500,MATCH($F504,'11.6_Outliers-Incineration'!$F$5:$F$500,0))&lt;&gt;"N",
INDEX('11.6_Outliers-Incineration'!L$5:L$500,MATCH($F504,'11.6_Outliers-Incineration'!$F$5:$F$500,0)),""),"")</f>
        <v/>
      </c>
      <c r="AE504" s="14" t="s">
        <v>1569</v>
      </c>
      <c r="AF504" s="8" t="s">
        <v>1569</v>
      </c>
      <c r="AG504" s="14" t="s">
        <v>1569</v>
      </c>
      <c r="AH504" s="5"/>
      <c r="AI504" s="5"/>
      <c r="AJ504" s="5" t="s">
        <v>1569</v>
      </c>
      <c r="AK504" s="5">
        <f t="shared" si="7"/>
        <v>1</v>
      </c>
    </row>
    <row r="505" spans="1:37" x14ac:dyDescent="0.25">
      <c r="A505" s="5" t="s">
        <v>2839</v>
      </c>
      <c r="B505" s="5" t="s">
        <v>1124</v>
      </c>
      <c r="C505" s="5" t="s">
        <v>1123</v>
      </c>
      <c r="D505" s="5" t="s">
        <v>1038</v>
      </c>
      <c r="E505" s="5" t="s">
        <v>2888</v>
      </c>
      <c r="F505" s="5" t="s">
        <v>2933</v>
      </c>
      <c r="G505" s="5">
        <v>3</v>
      </c>
      <c r="H505" s="5">
        <v>1</v>
      </c>
      <c r="I505" s="5" t="s">
        <v>2961</v>
      </c>
      <c r="J505" s="13">
        <f>IFERROR(IF(INDEX('11.1_Outliers-Generation'!$N$5:$N$500,MATCH($F505,'11.1_Outliers-Generation'!$F$5:$F$500,0))&lt;&gt;"N",
INDEX('11.1_Outliers-Generation'!J$5:J$500,MATCH($F505,'11.1_Outliers-Generation'!$F$5:$F$500,0)),""),"")</f>
        <v>0.38088809496863801</v>
      </c>
      <c r="K505" s="8">
        <f>IFERROR(IF(INDEX('11.1_Outliers-Generation'!$N$5:$N$500,MATCH($F505,'11.1_Outliers-Generation'!$F$5:$F$500,0))&lt;&gt;"N",
INDEX('11.1_Outliers-Generation'!K$5:K$500,MATCH($F505,'11.1_Outliers-Generation'!$F$5:$F$500,0)),""),"")</f>
        <v>2019</v>
      </c>
      <c r="L505" s="13" t="str">
        <f>IFERROR(IF(INDEX('11.1_Outliers-Generation'!$N$5:$N$500,MATCH($F505,'11.1_Outliers-Generation'!$F$5:$F$500,0))&lt;&gt;"N",
INDEX('11.1_Outliers-Generation'!L$5:L$500,MATCH($F505,'11.1_Outliers-Generation'!$F$5:$F$500,0)),""),"")</f>
        <v>MOHURD_040</v>
      </c>
      <c r="M505" s="14" t="str">
        <f>IFERROR(IF(INDEX('11.2_Outliers-Collection_cov'!$N$5:$N$500,MATCH($F505,'11.2_Outliers-Collection_cov'!$F$5:$F$500,0))&lt;&gt;"N",
INDEX('11.2_Outliers-Collection_cov'!J$5:J$500,MATCH($F505,'11.2_Outliers-Collection_cov'!$F$5:$F$500,0)),""),"")</f>
        <v/>
      </c>
      <c r="N505" s="8" t="str">
        <f>IFERROR(IF(INDEX('11.2_Outliers-Collection_cov'!$N$5:$N$500,MATCH($F505,'11.2_Outliers-Collection_cov'!$F$5:$F$500,0))&lt;&gt;"N",
INDEX('11.2_Outliers-Collection_cov'!K$5:K$500,MATCH($F505,'11.2_Outliers-Collection_cov'!$F$5:$F$500,0)),""),"")</f>
        <v/>
      </c>
      <c r="O505" s="13" t="str">
        <f>IFERROR(IF(INDEX('11.2_Outliers-Collection_cov'!$N$5:$N$500,MATCH($F505,'11.2_Outliers-Collection_cov'!$F$5:$F$500,0))&lt;&gt;"N",
INDEX('11.2_Outliers-Collection_cov'!L$5:L$500,MATCH($F505,'11.2_Outliers-Collection_cov'!$F$5:$F$500,0)),""),"")</f>
        <v/>
      </c>
      <c r="P505" s="14" t="str">
        <f>IFERROR(IF(INDEX('11.3_Outliers-Plastic'!$N$5:$N$500,MATCH($F505,'11.3_Outliers-Plastic'!$F$5:$F$500,0))&lt;&gt;"N",
INDEX('11.3_Outliers-Plastic'!J$5:J$500,MATCH($F505,'11.3_Outliers-Plastic'!$F$5:$F$500,0)),""),"")</f>
        <v/>
      </c>
      <c r="Q505" s="8" t="str">
        <f>IFERROR(IF(INDEX('11.3_Outliers-Plastic'!$N$5:$N$500,MATCH($F505,'11.3_Outliers-Plastic'!$F$5:$F$500,0))&lt;&gt;"N",
INDEX('11.3_Outliers-Plastic'!K$5:K$500,MATCH($F505,'11.3_Outliers-Plastic'!$F$5:$F$500,0)),""),"")</f>
        <v/>
      </c>
      <c r="R505" s="14" t="str">
        <f>IFERROR(IF(INDEX('11.3_Outliers-Plastic'!$N$5:$N$500,MATCH($F505,'11.3_Outliers-Plastic'!$F$5:$F$500,0))&lt;&gt;"N",
INDEX('11.3_Outliers-Plastic'!L$5:L$500,MATCH($F505,'11.3_Outliers-Plastic'!$F$5:$F$500,0)),""),"")</f>
        <v/>
      </c>
      <c r="S505" s="5"/>
      <c r="T505" s="5"/>
      <c r="U505" s="5" t="s">
        <v>1569</v>
      </c>
      <c r="V505" s="14" t="str">
        <f>IFERROR(IF(INDEX('11.5_Outliers-Other_recovery'!$N$5:$N$500,MATCH($F505,'11.5_Outliers-Other_recovery'!$F$5:$F$500,0))&lt;&gt;"N",
INDEX('11.5_Outliers-Other_recovery'!J$5:J$500,MATCH($F505,'11.5_Outliers-Other_recovery'!$F$5:$F$500,0)),""),"")</f>
        <v/>
      </c>
      <c r="W505" s="8" t="str">
        <f>IFERROR(IF(INDEX('11.5_Outliers-Other_recovery'!$N$5:$N$500,MATCH($F505,'11.5_Outliers-Other_recovery'!$F$5:$F$500,0))&lt;&gt;"N",
INDEX('11.5_Outliers-Other_recovery'!K$5:K$500,MATCH($F505,'11.5_Outliers-Other_recovery'!$F$5:$F$500,0)),""),"")</f>
        <v/>
      </c>
      <c r="X505" s="14" t="str">
        <f>IFERROR(IF(INDEX('11.5_Outliers-Other_recovery'!$N$5:$N$500,MATCH($F505,'11.5_Outliers-Other_recovery'!$F$5:$F$500,0))&lt;&gt;"N",
INDEX('11.5_Outliers-Other_recovery'!L$5:L$500,MATCH($F505,'11.5_Outliers-Other_recovery'!$F$5:$F$500,0)),""),"")</f>
        <v/>
      </c>
      <c r="Y505" s="14" t="str">
        <f>IFERROR(IF(INDEX('11.4_Outliers-Formal_dry_recy'!$N$5:$N$500,MATCH($F505,'11.4_Outliers-Formal_dry_recy'!$F$5:$F$500,0))&lt;&gt;"N",
INDEX('11.4_Outliers-Formal_dry_recy'!J$5:J$500,MATCH($F505,'11.4_Outliers-Formal_dry_recy'!$F$5:$F$500,0)),""),"")</f>
        <v/>
      </c>
      <c r="Z505" s="8" t="str">
        <f>IFERROR(IF(INDEX('11.4_Outliers-Formal_dry_recy'!$N$5:$N$500,MATCH($F505,'11.4_Outliers-Formal_dry_recy'!$F$5:$F$500,0))&lt;&gt;"N",
INDEX('11.4_Outliers-Formal_dry_recy'!K$5:K$500,MATCH($F505,'11.4_Outliers-Formal_dry_recy'!$F$5:$F$500,0)),""),"")</f>
        <v/>
      </c>
      <c r="AA505" s="14" t="str">
        <f>IFERROR(IF(INDEX('11.4_Outliers-Formal_dry_recy'!$N$5:$N$500,MATCH($F505,'11.4_Outliers-Formal_dry_recy'!$F$5:$F$500,0))&lt;&gt;"N",
INDEX('11.4_Outliers-Formal_dry_recy'!L$5:L$500,MATCH($F505,'11.4_Outliers-Formal_dry_recy'!$F$5:$F$500,0)),""),"")</f>
        <v/>
      </c>
      <c r="AB505" s="14" t="str">
        <f>IFERROR(IF(INDEX('11.6_Outliers-Incineration'!$N$5:$N$500,MATCH($F505,'11.6_Outliers-Incineration'!$F$5:$F$500,0))&lt;&gt;"N",
INDEX('11.6_Outliers-Incineration'!J$5:J$500,MATCH($F505,'11.6_Outliers-Incineration'!$F$5:$F$500,0)),""),"")</f>
        <v/>
      </c>
      <c r="AC505" s="8" t="str">
        <f>IFERROR(IF(INDEX('11.6_Outliers-Incineration'!$N$5:$N$500,MATCH($F505,'11.6_Outliers-Incineration'!$F$5:$F$500,0))&lt;&gt;"N",
INDEX('11.6_Outliers-Incineration'!K$5:K$500,MATCH($F505,'11.6_Outliers-Incineration'!$F$5:$F$500,0)),""),"")</f>
        <v/>
      </c>
      <c r="AD505" s="14" t="str">
        <f>IFERROR(IF(INDEX('11.6_Outliers-Incineration'!$N$5:$N$500,MATCH($F505,'11.6_Outliers-Incineration'!$F$5:$F$500,0))&lt;&gt;"N",
INDEX('11.6_Outliers-Incineration'!L$5:L$500,MATCH($F505,'11.6_Outliers-Incineration'!$F$5:$F$500,0)),""),"")</f>
        <v/>
      </c>
      <c r="AE505" s="14" t="s">
        <v>1569</v>
      </c>
      <c r="AF505" s="8" t="s">
        <v>1569</v>
      </c>
      <c r="AG505" s="14" t="s">
        <v>1569</v>
      </c>
      <c r="AH505" s="5"/>
      <c r="AI505" s="5"/>
      <c r="AJ505" s="5" t="s">
        <v>1569</v>
      </c>
      <c r="AK505" s="5">
        <f t="shared" si="7"/>
        <v>1</v>
      </c>
    </row>
    <row r="506" spans="1:37" x14ac:dyDescent="0.25">
      <c r="A506" s="5" t="s">
        <v>2840</v>
      </c>
      <c r="B506" s="5" t="s">
        <v>1124</v>
      </c>
      <c r="C506" s="5" t="s">
        <v>1123</v>
      </c>
      <c r="D506" s="5" t="s">
        <v>1038</v>
      </c>
      <c r="E506" s="5" t="s">
        <v>2889</v>
      </c>
      <c r="F506" s="5" t="s">
        <v>2934</v>
      </c>
      <c r="G506" s="5">
        <v>3</v>
      </c>
      <c r="H506" s="5">
        <v>2</v>
      </c>
      <c r="I506" s="5" t="s">
        <v>2960</v>
      </c>
      <c r="J506" s="13">
        <f>IFERROR(IF(INDEX('11.1_Outliers-Generation'!$N$5:$N$500,MATCH($F506,'11.1_Outliers-Generation'!$F$5:$F$500,0))&lt;&gt;"N",
INDEX('11.1_Outliers-Generation'!J$5:J$500,MATCH($F506,'11.1_Outliers-Generation'!$F$5:$F$500,0)),""),"")</f>
        <v>0.54555202344090881</v>
      </c>
      <c r="K506" s="8">
        <f>IFERROR(IF(INDEX('11.1_Outliers-Generation'!$N$5:$N$500,MATCH($F506,'11.1_Outliers-Generation'!$F$5:$F$500,0))&lt;&gt;"N",
INDEX('11.1_Outliers-Generation'!K$5:K$500,MATCH($F506,'11.1_Outliers-Generation'!$F$5:$F$500,0)),""),"")</f>
        <v>2019</v>
      </c>
      <c r="L506" s="13" t="str">
        <f>IFERROR(IF(INDEX('11.1_Outliers-Generation'!$N$5:$N$500,MATCH($F506,'11.1_Outliers-Generation'!$F$5:$F$500,0))&lt;&gt;"N",
INDEX('11.1_Outliers-Generation'!L$5:L$500,MATCH($F506,'11.1_Outliers-Generation'!$F$5:$F$500,0)),""),"")</f>
        <v>MOHURD_041</v>
      </c>
      <c r="M506" s="14" t="str">
        <f>IFERROR(IF(INDEX('11.2_Outliers-Collection_cov'!$N$5:$N$500,MATCH($F506,'11.2_Outliers-Collection_cov'!$F$5:$F$500,0))&lt;&gt;"N",
INDEX('11.2_Outliers-Collection_cov'!J$5:J$500,MATCH($F506,'11.2_Outliers-Collection_cov'!$F$5:$F$500,0)),""),"")</f>
        <v/>
      </c>
      <c r="N506" s="8" t="str">
        <f>IFERROR(IF(INDEX('11.2_Outliers-Collection_cov'!$N$5:$N$500,MATCH($F506,'11.2_Outliers-Collection_cov'!$F$5:$F$500,0))&lt;&gt;"N",
INDEX('11.2_Outliers-Collection_cov'!K$5:K$500,MATCH($F506,'11.2_Outliers-Collection_cov'!$F$5:$F$500,0)),""),"")</f>
        <v/>
      </c>
      <c r="O506" s="13" t="str">
        <f>IFERROR(IF(INDEX('11.2_Outliers-Collection_cov'!$N$5:$N$500,MATCH($F506,'11.2_Outliers-Collection_cov'!$F$5:$F$500,0))&lt;&gt;"N",
INDEX('11.2_Outliers-Collection_cov'!L$5:L$500,MATCH($F506,'11.2_Outliers-Collection_cov'!$F$5:$F$500,0)),""),"")</f>
        <v/>
      </c>
      <c r="P506" s="14" t="str">
        <f>IFERROR(IF(INDEX('11.3_Outliers-Plastic'!$N$5:$N$500,MATCH($F506,'11.3_Outliers-Plastic'!$F$5:$F$500,0))&lt;&gt;"N",
INDEX('11.3_Outliers-Plastic'!J$5:J$500,MATCH($F506,'11.3_Outliers-Plastic'!$F$5:$F$500,0)),""),"")</f>
        <v/>
      </c>
      <c r="Q506" s="8" t="str">
        <f>IFERROR(IF(INDEX('11.3_Outliers-Plastic'!$N$5:$N$500,MATCH($F506,'11.3_Outliers-Plastic'!$F$5:$F$500,0))&lt;&gt;"N",
INDEX('11.3_Outliers-Plastic'!K$5:K$500,MATCH($F506,'11.3_Outliers-Plastic'!$F$5:$F$500,0)),""),"")</f>
        <v/>
      </c>
      <c r="R506" s="14" t="str">
        <f>IFERROR(IF(INDEX('11.3_Outliers-Plastic'!$N$5:$N$500,MATCH($F506,'11.3_Outliers-Plastic'!$F$5:$F$500,0))&lt;&gt;"N",
INDEX('11.3_Outliers-Plastic'!L$5:L$500,MATCH($F506,'11.3_Outliers-Plastic'!$F$5:$F$500,0)),""),"")</f>
        <v/>
      </c>
      <c r="S506" s="5"/>
      <c r="T506" s="5"/>
      <c r="U506" s="5" t="s">
        <v>1569</v>
      </c>
      <c r="V506" s="14" t="str">
        <f>IFERROR(IF(INDEX('11.5_Outliers-Other_recovery'!$N$5:$N$500,MATCH($F506,'11.5_Outliers-Other_recovery'!$F$5:$F$500,0))&lt;&gt;"N",
INDEX('11.5_Outliers-Other_recovery'!J$5:J$500,MATCH($F506,'11.5_Outliers-Other_recovery'!$F$5:$F$500,0)),""),"")</f>
        <v/>
      </c>
      <c r="W506" s="8" t="str">
        <f>IFERROR(IF(INDEX('11.5_Outliers-Other_recovery'!$N$5:$N$500,MATCH($F506,'11.5_Outliers-Other_recovery'!$F$5:$F$500,0))&lt;&gt;"N",
INDEX('11.5_Outliers-Other_recovery'!K$5:K$500,MATCH($F506,'11.5_Outliers-Other_recovery'!$F$5:$F$500,0)),""),"")</f>
        <v/>
      </c>
      <c r="X506" s="14" t="str">
        <f>IFERROR(IF(INDEX('11.5_Outliers-Other_recovery'!$N$5:$N$500,MATCH($F506,'11.5_Outliers-Other_recovery'!$F$5:$F$500,0))&lt;&gt;"N",
INDEX('11.5_Outliers-Other_recovery'!L$5:L$500,MATCH($F506,'11.5_Outliers-Other_recovery'!$F$5:$F$500,0)),""),"")</f>
        <v/>
      </c>
      <c r="Y506" s="14" t="str">
        <f>IFERROR(IF(INDEX('11.4_Outliers-Formal_dry_recy'!$N$5:$N$500,MATCH($F506,'11.4_Outliers-Formal_dry_recy'!$F$5:$F$500,0))&lt;&gt;"N",
INDEX('11.4_Outliers-Formal_dry_recy'!J$5:J$500,MATCH($F506,'11.4_Outliers-Formal_dry_recy'!$F$5:$F$500,0)),""),"")</f>
        <v/>
      </c>
      <c r="Z506" s="8" t="str">
        <f>IFERROR(IF(INDEX('11.4_Outliers-Formal_dry_recy'!$N$5:$N$500,MATCH($F506,'11.4_Outliers-Formal_dry_recy'!$F$5:$F$500,0))&lt;&gt;"N",
INDEX('11.4_Outliers-Formal_dry_recy'!K$5:K$500,MATCH($F506,'11.4_Outliers-Formal_dry_recy'!$F$5:$F$500,0)),""),"")</f>
        <v/>
      </c>
      <c r="AA506" s="14" t="str">
        <f>IFERROR(IF(INDEX('11.4_Outliers-Formal_dry_recy'!$N$5:$N$500,MATCH($F506,'11.4_Outliers-Formal_dry_recy'!$F$5:$F$500,0))&lt;&gt;"N",
INDEX('11.4_Outliers-Formal_dry_recy'!L$5:L$500,MATCH($F506,'11.4_Outliers-Formal_dry_recy'!$F$5:$F$500,0)),""),"")</f>
        <v/>
      </c>
      <c r="AB506" s="14" t="str">
        <f>IFERROR(IF(INDEX('11.6_Outliers-Incineration'!$N$5:$N$500,MATCH($F506,'11.6_Outliers-Incineration'!$F$5:$F$500,0))&lt;&gt;"N",
INDEX('11.6_Outliers-Incineration'!J$5:J$500,MATCH($F506,'11.6_Outliers-Incineration'!$F$5:$F$500,0)),""),"")</f>
        <v/>
      </c>
      <c r="AC506" s="8" t="str">
        <f>IFERROR(IF(INDEX('11.6_Outliers-Incineration'!$N$5:$N$500,MATCH($F506,'11.6_Outliers-Incineration'!$F$5:$F$500,0))&lt;&gt;"N",
INDEX('11.6_Outliers-Incineration'!K$5:K$500,MATCH($F506,'11.6_Outliers-Incineration'!$F$5:$F$500,0)),""),"")</f>
        <v/>
      </c>
      <c r="AD506" s="14" t="str">
        <f>IFERROR(IF(INDEX('11.6_Outliers-Incineration'!$N$5:$N$500,MATCH($F506,'11.6_Outliers-Incineration'!$F$5:$F$500,0))&lt;&gt;"N",
INDEX('11.6_Outliers-Incineration'!L$5:L$500,MATCH($F506,'11.6_Outliers-Incineration'!$F$5:$F$500,0)),""),"")</f>
        <v/>
      </c>
      <c r="AE506" s="14" t="s">
        <v>1569</v>
      </c>
      <c r="AF506" s="8" t="s">
        <v>1569</v>
      </c>
      <c r="AG506" s="14" t="s">
        <v>1569</v>
      </c>
      <c r="AH506" s="5"/>
      <c r="AI506" s="5"/>
      <c r="AJ506" s="5" t="s">
        <v>1569</v>
      </c>
      <c r="AK506" s="5">
        <f t="shared" si="7"/>
        <v>1</v>
      </c>
    </row>
    <row r="507" spans="1:37" x14ac:dyDescent="0.25">
      <c r="A507" s="5" t="s">
        <v>2841</v>
      </c>
      <c r="B507" s="5" t="s">
        <v>1124</v>
      </c>
      <c r="C507" s="5" t="s">
        <v>1123</v>
      </c>
      <c r="D507" s="5" t="s">
        <v>1038</v>
      </c>
      <c r="E507" s="5" t="s">
        <v>2890</v>
      </c>
      <c r="F507" s="5" t="s">
        <v>2935</v>
      </c>
      <c r="G507" s="5">
        <v>3</v>
      </c>
      <c r="H507" s="5">
        <v>2</v>
      </c>
      <c r="I507" s="5" t="s">
        <v>2968</v>
      </c>
      <c r="J507" s="13">
        <f>IFERROR(IF(INDEX('11.1_Outliers-Generation'!$N$5:$N$500,MATCH($F507,'11.1_Outliers-Generation'!$F$5:$F$500,0))&lt;&gt;"N",
INDEX('11.1_Outliers-Generation'!J$5:J$500,MATCH($F507,'11.1_Outliers-Generation'!$F$5:$F$500,0)),""),"")</f>
        <v>0.50248290107130322</v>
      </c>
      <c r="K507" s="8">
        <f>IFERROR(IF(INDEX('11.1_Outliers-Generation'!$N$5:$N$500,MATCH($F507,'11.1_Outliers-Generation'!$F$5:$F$500,0))&lt;&gt;"N",
INDEX('11.1_Outliers-Generation'!K$5:K$500,MATCH($F507,'11.1_Outliers-Generation'!$F$5:$F$500,0)),""),"")</f>
        <v>2019</v>
      </c>
      <c r="L507" s="13" t="str">
        <f>IFERROR(IF(INDEX('11.1_Outliers-Generation'!$N$5:$N$500,MATCH($F507,'11.1_Outliers-Generation'!$F$5:$F$500,0))&lt;&gt;"N",
INDEX('11.1_Outliers-Generation'!L$5:L$500,MATCH($F507,'11.1_Outliers-Generation'!$F$5:$F$500,0)),""),"")</f>
        <v>MOHURD_042</v>
      </c>
      <c r="M507" s="14" t="str">
        <f>IFERROR(IF(INDEX('11.2_Outliers-Collection_cov'!$N$5:$N$500,MATCH($F507,'11.2_Outliers-Collection_cov'!$F$5:$F$500,0))&lt;&gt;"N",
INDEX('11.2_Outliers-Collection_cov'!J$5:J$500,MATCH($F507,'11.2_Outliers-Collection_cov'!$F$5:$F$500,0)),""),"")</f>
        <v/>
      </c>
      <c r="N507" s="8" t="str">
        <f>IFERROR(IF(INDEX('11.2_Outliers-Collection_cov'!$N$5:$N$500,MATCH($F507,'11.2_Outliers-Collection_cov'!$F$5:$F$500,0))&lt;&gt;"N",
INDEX('11.2_Outliers-Collection_cov'!K$5:K$500,MATCH($F507,'11.2_Outliers-Collection_cov'!$F$5:$F$500,0)),""),"")</f>
        <v/>
      </c>
      <c r="O507" s="13" t="str">
        <f>IFERROR(IF(INDEX('11.2_Outliers-Collection_cov'!$N$5:$N$500,MATCH($F507,'11.2_Outliers-Collection_cov'!$F$5:$F$500,0))&lt;&gt;"N",
INDEX('11.2_Outliers-Collection_cov'!L$5:L$500,MATCH($F507,'11.2_Outliers-Collection_cov'!$F$5:$F$500,0)),""),"")</f>
        <v/>
      </c>
      <c r="P507" s="14" t="str">
        <f>IFERROR(IF(INDEX('11.3_Outliers-Plastic'!$N$5:$N$500,MATCH($F507,'11.3_Outliers-Plastic'!$F$5:$F$500,0))&lt;&gt;"N",
INDEX('11.3_Outliers-Plastic'!J$5:J$500,MATCH($F507,'11.3_Outliers-Plastic'!$F$5:$F$500,0)),""),"")</f>
        <v/>
      </c>
      <c r="Q507" s="8" t="str">
        <f>IFERROR(IF(INDEX('11.3_Outliers-Plastic'!$N$5:$N$500,MATCH($F507,'11.3_Outliers-Plastic'!$F$5:$F$500,0))&lt;&gt;"N",
INDEX('11.3_Outliers-Plastic'!K$5:K$500,MATCH($F507,'11.3_Outliers-Plastic'!$F$5:$F$500,0)),""),"")</f>
        <v/>
      </c>
      <c r="R507" s="14" t="str">
        <f>IFERROR(IF(INDEX('11.3_Outliers-Plastic'!$N$5:$N$500,MATCH($F507,'11.3_Outliers-Plastic'!$F$5:$F$500,0))&lt;&gt;"N",
INDEX('11.3_Outliers-Plastic'!L$5:L$500,MATCH($F507,'11.3_Outliers-Plastic'!$F$5:$F$500,0)),""),"")</f>
        <v/>
      </c>
      <c r="S507" s="5"/>
      <c r="T507" s="5"/>
      <c r="U507" s="5" t="s">
        <v>1569</v>
      </c>
      <c r="V507" s="14" t="str">
        <f>IFERROR(IF(INDEX('11.5_Outliers-Other_recovery'!$N$5:$N$500,MATCH($F507,'11.5_Outliers-Other_recovery'!$F$5:$F$500,0))&lt;&gt;"N",
INDEX('11.5_Outliers-Other_recovery'!J$5:J$500,MATCH($F507,'11.5_Outliers-Other_recovery'!$F$5:$F$500,0)),""),"")</f>
        <v/>
      </c>
      <c r="W507" s="8" t="str">
        <f>IFERROR(IF(INDEX('11.5_Outliers-Other_recovery'!$N$5:$N$500,MATCH($F507,'11.5_Outliers-Other_recovery'!$F$5:$F$500,0))&lt;&gt;"N",
INDEX('11.5_Outliers-Other_recovery'!K$5:K$500,MATCH($F507,'11.5_Outliers-Other_recovery'!$F$5:$F$500,0)),""),"")</f>
        <v/>
      </c>
      <c r="X507" s="14" t="str">
        <f>IFERROR(IF(INDEX('11.5_Outliers-Other_recovery'!$N$5:$N$500,MATCH($F507,'11.5_Outliers-Other_recovery'!$F$5:$F$500,0))&lt;&gt;"N",
INDEX('11.5_Outliers-Other_recovery'!L$5:L$500,MATCH($F507,'11.5_Outliers-Other_recovery'!$F$5:$F$500,0)),""),"")</f>
        <v/>
      </c>
      <c r="Y507" s="14" t="str">
        <f>IFERROR(IF(INDEX('11.4_Outliers-Formal_dry_recy'!$N$5:$N$500,MATCH($F507,'11.4_Outliers-Formal_dry_recy'!$F$5:$F$500,0))&lt;&gt;"N",
INDEX('11.4_Outliers-Formal_dry_recy'!J$5:J$500,MATCH($F507,'11.4_Outliers-Formal_dry_recy'!$F$5:$F$500,0)),""),"")</f>
        <v/>
      </c>
      <c r="Z507" s="8" t="str">
        <f>IFERROR(IF(INDEX('11.4_Outliers-Formal_dry_recy'!$N$5:$N$500,MATCH($F507,'11.4_Outliers-Formal_dry_recy'!$F$5:$F$500,0))&lt;&gt;"N",
INDEX('11.4_Outliers-Formal_dry_recy'!K$5:K$500,MATCH($F507,'11.4_Outliers-Formal_dry_recy'!$F$5:$F$500,0)),""),"")</f>
        <v/>
      </c>
      <c r="AA507" s="14" t="str">
        <f>IFERROR(IF(INDEX('11.4_Outliers-Formal_dry_recy'!$N$5:$N$500,MATCH($F507,'11.4_Outliers-Formal_dry_recy'!$F$5:$F$500,0))&lt;&gt;"N",
INDEX('11.4_Outliers-Formal_dry_recy'!L$5:L$500,MATCH($F507,'11.4_Outliers-Formal_dry_recy'!$F$5:$F$500,0)),""),"")</f>
        <v/>
      </c>
      <c r="AB507" s="14" t="str">
        <f>IFERROR(IF(INDEX('11.6_Outliers-Incineration'!$N$5:$N$500,MATCH($F507,'11.6_Outliers-Incineration'!$F$5:$F$500,0))&lt;&gt;"N",
INDEX('11.6_Outliers-Incineration'!J$5:J$500,MATCH($F507,'11.6_Outliers-Incineration'!$F$5:$F$500,0)),""),"")</f>
        <v/>
      </c>
      <c r="AC507" s="8" t="str">
        <f>IFERROR(IF(INDEX('11.6_Outliers-Incineration'!$N$5:$N$500,MATCH($F507,'11.6_Outliers-Incineration'!$F$5:$F$500,0))&lt;&gt;"N",
INDEX('11.6_Outliers-Incineration'!K$5:K$500,MATCH($F507,'11.6_Outliers-Incineration'!$F$5:$F$500,0)),""),"")</f>
        <v/>
      </c>
      <c r="AD507" s="14" t="str">
        <f>IFERROR(IF(INDEX('11.6_Outliers-Incineration'!$N$5:$N$500,MATCH($F507,'11.6_Outliers-Incineration'!$F$5:$F$500,0))&lt;&gt;"N",
INDEX('11.6_Outliers-Incineration'!L$5:L$500,MATCH($F507,'11.6_Outliers-Incineration'!$F$5:$F$500,0)),""),"")</f>
        <v/>
      </c>
      <c r="AE507" s="14" t="s">
        <v>1569</v>
      </c>
      <c r="AF507" s="8" t="s">
        <v>1569</v>
      </c>
      <c r="AG507" s="14" t="s">
        <v>1569</v>
      </c>
      <c r="AH507" s="5"/>
      <c r="AI507" s="5"/>
      <c r="AJ507" s="5" t="s">
        <v>1569</v>
      </c>
      <c r="AK507" s="5">
        <f t="shared" si="7"/>
        <v>1</v>
      </c>
    </row>
    <row r="508" spans="1:37" x14ac:dyDescent="0.25">
      <c r="A508" s="5" t="s">
        <v>2842</v>
      </c>
      <c r="B508" s="5" t="s">
        <v>1124</v>
      </c>
      <c r="C508" s="5" t="s">
        <v>1123</v>
      </c>
      <c r="D508" s="5" t="s">
        <v>1038</v>
      </c>
      <c r="E508" s="5" t="s">
        <v>2891</v>
      </c>
      <c r="F508" s="5" t="s">
        <v>2936</v>
      </c>
      <c r="G508" s="5">
        <v>3</v>
      </c>
      <c r="H508" s="5">
        <v>2</v>
      </c>
      <c r="I508" s="5" t="s">
        <v>2965</v>
      </c>
      <c r="J508" s="13">
        <f>IFERROR(IF(INDEX('11.1_Outliers-Generation'!$N$5:$N$500,MATCH($F508,'11.1_Outliers-Generation'!$F$5:$F$500,0))&lt;&gt;"N",
INDEX('11.1_Outliers-Generation'!J$5:J$500,MATCH($F508,'11.1_Outliers-Generation'!$F$5:$F$500,0)),""),"")</f>
        <v>0.46036623506431584</v>
      </c>
      <c r="K508" s="8">
        <f>IFERROR(IF(INDEX('11.1_Outliers-Generation'!$N$5:$N$500,MATCH($F508,'11.1_Outliers-Generation'!$F$5:$F$500,0))&lt;&gt;"N",
INDEX('11.1_Outliers-Generation'!K$5:K$500,MATCH($F508,'11.1_Outliers-Generation'!$F$5:$F$500,0)),""),"")</f>
        <v>2019</v>
      </c>
      <c r="L508" s="13" t="str">
        <f>IFERROR(IF(INDEX('11.1_Outliers-Generation'!$N$5:$N$500,MATCH($F508,'11.1_Outliers-Generation'!$F$5:$F$500,0))&lt;&gt;"N",
INDEX('11.1_Outliers-Generation'!L$5:L$500,MATCH($F508,'11.1_Outliers-Generation'!$F$5:$F$500,0)),""),"")</f>
        <v>MOHURD_043</v>
      </c>
      <c r="M508" s="14" t="str">
        <f>IFERROR(IF(INDEX('11.2_Outliers-Collection_cov'!$N$5:$N$500,MATCH($F508,'11.2_Outliers-Collection_cov'!$F$5:$F$500,0))&lt;&gt;"N",
INDEX('11.2_Outliers-Collection_cov'!J$5:J$500,MATCH($F508,'11.2_Outliers-Collection_cov'!$F$5:$F$500,0)),""),"")</f>
        <v/>
      </c>
      <c r="N508" s="8" t="str">
        <f>IFERROR(IF(INDEX('11.2_Outliers-Collection_cov'!$N$5:$N$500,MATCH($F508,'11.2_Outliers-Collection_cov'!$F$5:$F$500,0))&lt;&gt;"N",
INDEX('11.2_Outliers-Collection_cov'!K$5:K$500,MATCH($F508,'11.2_Outliers-Collection_cov'!$F$5:$F$500,0)),""),"")</f>
        <v/>
      </c>
      <c r="O508" s="13" t="str">
        <f>IFERROR(IF(INDEX('11.2_Outliers-Collection_cov'!$N$5:$N$500,MATCH($F508,'11.2_Outliers-Collection_cov'!$F$5:$F$500,0))&lt;&gt;"N",
INDEX('11.2_Outliers-Collection_cov'!L$5:L$500,MATCH($F508,'11.2_Outliers-Collection_cov'!$F$5:$F$500,0)),""),"")</f>
        <v/>
      </c>
      <c r="P508" s="14" t="str">
        <f>IFERROR(IF(INDEX('11.3_Outliers-Plastic'!$N$5:$N$500,MATCH($F508,'11.3_Outliers-Plastic'!$F$5:$F$500,0))&lt;&gt;"N",
INDEX('11.3_Outliers-Plastic'!J$5:J$500,MATCH($F508,'11.3_Outliers-Plastic'!$F$5:$F$500,0)),""),"")</f>
        <v/>
      </c>
      <c r="Q508" s="8" t="str">
        <f>IFERROR(IF(INDEX('11.3_Outliers-Plastic'!$N$5:$N$500,MATCH($F508,'11.3_Outliers-Plastic'!$F$5:$F$500,0))&lt;&gt;"N",
INDEX('11.3_Outliers-Plastic'!K$5:K$500,MATCH($F508,'11.3_Outliers-Plastic'!$F$5:$F$500,0)),""),"")</f>
        <v/>
      </c>
      <c r="R508" s="14" t="str">
        <f>IFERROR(IF(INDEX('11.3_Outliers-Plastic'!$N$5:$N$500,MATCH($F508,'11.3_Outliers-Plastic'!$F$5:$F$500,0))&lt;&gt;"N",
INDEX('11.3_Outliers-Plastic'!L$5:L$500,MATCH($F508,'11.3_Outliers-Plastic'!$F$5:$F$500,0)),""),"")</f>
        <v/>
      </c>
      <c r="S508" s="5"/>
      <c r="T508" s="5"/>
      <c r="U508" s="5" t="s">
        <v>1569</v>
      </c>
      <c r="V508" s="14" t="str">
        <f>IFERROR(IF(INDEX('11.5_Outliers-Other_recovery'!$N$5:$N$500,MATCH($F508,'11.5_Outliers-Other_recovery'!$F$5:$F$500,0))&lt;&gt;"N",
INDEX('11.5_Outliers-Other_recovery'!J$5:J$500,MATCH($F508,'11.5_Outliers-Other_recovery'!$F$5:$F$500,0)),""),"")</f>
        <v/>
      </c>
      <c r="W508" s="8" t="str">
        <f>IFERROR(IF(INDEX('11.5_Outliers-Other_recovery'!$N$5:$N$500,MATCH($F508,'11.5_Outliers-Other_recovery'!$F$5:$F$500,0))&lt;&gt;"N",
INDEX('11.5_Outliers-Other_recovery'!K$5:K$500,MATCH($F508,'11.5_Outliers-Other_recovery'!$F$5:$F$500,0)),""),"")</f>
        <v/>
      </c>
      <c r="X508" s="14" t="str">
        <f>IFERROR(IF(INDEX('11.5_Outliers-Other_recovery'!$N$5:$N$500,MATCH($F508,'11.5_Outliers-Other_recovery'!$F$5:$F$500,0))&lt;&gt;"N",
INDEX('11.5_Outliers-Other_recovery'!L$5:L$500,MATCH($F508,'11.5_Outliers-Other_recovery'!$F$5:$F$500,0)),""),"")</f>
        <v/>
      </c>
      <c r="Y508" s="14" t="str">
        <f>IFERROR(IF(INDEX('11.4_Outliers-Formal_dry_recy'!$N$5:$N$500,MATCH($F508,'11.4_Outliers-Formal_dry_recy'!$F$5:$F$500,0))&lt;&gt;"N",
INDEX('11.4_Outliers-Formal_dry_recy'!J$5:J$500,MATCH($F508,'11.4_Outliers-Formal_dry_recy'!$F$5:$F$500,0)),""),"")</f>
        <v/>
      </c>
      <c r="Z508" s="8" t="str">
        <f>IFERROR(IF(INDEX('11.4_Outliers-Formal_dry_recy'!$N$5:$N$500,MATCH($F508,'11.4_Outliers-Formal_dry_recy'!$F$5:$F$500,0))&lt;&gt;"N",
INDEX('11.4_Outliers-Formal_dry_recy'!K$5:K$500,MATCH($F508,'11.4_Outliers-Formal_dry_recy'!$F$5:$F$500,0)),""),"")</f>
        <v/>
      </c>
      <c r="AA508" s="14" t="str">
        <f>IFERROR(IF(INDEX('11.4_Outliers-Formal_dry_recy'!$N$5:$N$500,MATCH($F508,'11.4_Outliers-Formal_dry_recy'!$F$5:$F$500,0))&lt;&gt;"N",
INDEX('11.4_Outliers-Formal_dry_recy'!L$5:L$500,MATCH($F508,'11.4_Outliers-Formal_dry_recy'!$F$5:$F$500,0)),""),"")</f>
        <v/>
      </c>
      <c r="AB508" s="14" t="str">
        <f>IFERROR(IF(INDEX('11.6_Outliers-Incineration'!$N$5:$N$500,MATCH($F508,'11.6_Outliers-Incineration'!$F$5:$F$500,0))&lt;&gt;"N",
INDEX('11.6_Outliers-Incineration'!J$5:J$500,MATCH($F508,'11.6_Outliers-Incineration'!$F$5:$F$500,0)),""),"")</f>
        <v/>
      </c>
      <c r="AC508" s="8" t="str">
        <f>IFERROR(IF(INDEX('11.6_Outliers-Incineration'!$N$5:$N$500,MATCH($F508,'11.6_Outliers-Incineration'!$F$5:$F$500,0))&lt;&gt;"N",
INDEX('11.6_Outliers-Incineration'!K$5:K$500,MATCH($F508,'11.6_Outliers-Incineration'!$F$5:$F$500,0)),""),"")</f>
        <v/>
      </c>
      <c r="AD508" s="14" t="str">
        <f>IFERROR(IF(INDEX('11.6_Outliers-Incineration'!$N$5:$N$500,MATCH($F508,'11.6_Outliers-Incineration'!$F$5:$F$500,0))&lt;&gt;"N",
INDEX('11.6_Outliers-Incineration'!L$5:L$500,MATCH($F508,'11.6_Outliers-Incineration'!$F$5:$F$500,0)),""),"")</f>
        <v/>
      </c>
      <c r="AE508" s="14" t="s">
        <v>1569</v>
      </c>
      <c r="AF508" s="8" t="s">
        <v>1569</v>
      </c>
      <c r="AG508" s="14" t="s">
        <v>1569</v>
      </c>
      <c r="AH508" s="5"/>
      <c r="AI508" s="5"/>
      <c r="AJ508" s="5" t="s">
        <v>1569</v>
      </c>
      <c r="AK508" s="5">
        <f t="shared" ref="AK508:AK557" si="8">COUNT(AH508,AE508,AB508,Y508,V508,S508,P508,M508,J508)</f>
        <v>1</v>
      </c>
    </row>
    <row r="509" spans="1:37" x14ac:dyDescent="0.25">
      <c r="A509" s="5" t="s">
        <v>2843</v>
      </c>
      <c r="B509" s="5" t="s">
        <v>1124</v>
      </c>
      <c r="C509" s="5" t="s">
        <v>1123</v>
      </c>
      <c r="D509" s="5" t="s">
        <v>1038</v>
      </c>
      <c r="E509" s="5" t="s">
        <v>2892</v>
      </c>
      <c r="F509" s="5" t="s">
        <v>2937</v>
      </c>
      <c r="G509" s="5">
        <v>3</v>
      </c>
      <c r="H509" s="5">
        <v>2</v>
      </c>
      <c r="I509" s="5" t="s">
        <v>2941</v>
      </c>
      <c r="J509" s="13">
        <f>IFERROR(IF(INDEX('11.1_Outliers-Generation'!$N$5:$N$500,MATCH($F509,'11.1_Outliers-Generation'!$F$5:$F$500,0))&lt;&gt;"N",
INDEX('11.1_Outliers-Generation'!J$5:J$500,MATCH($F509,'11.1_Outliers-Generation'!$F$5:$F$500,0)),""),"")</f>
        <v>0.39257201194642971</v>
      </c>
      <c r="K509" s="8">
        <f>IFERROR(IF(INDEX('11.1_Outliers-Generation'!$N$5:$N$500,MATCH($F509,'11.1_Outliers-Generation'!$F$5:$F$500,0))&lt;&gt;"N",
INDEX('11.1_Outliers-Generation'!K$5:K$500,MATCH($F509,'11.1_Outliers-Generation'!$F$5:$F$500,0)),""),"")</f>
        <v>2019</v>
      </c>
      <c r="L509" s="13" t="str">
        <f>IFERROR(IF(INDEX('11.1_Outliers-Generation'!$N$5:$N$500,MATCH($F509,'11.1_Outliers-Generation'!$F$5:$F$500,0))&lt;&gt;"N",
INDEX('11.1_Outliers-Generation'!L$5:L$500,MATCH($F509,'11.1_Outliers-Generation'!$F$5:$F$500,0)),""),"")</f>
        <v>MOHURD_044</v>
      </c>
      <c r="M509" s="14" t="str">
        <f>IFERROR(IF(INDEX('11.2_Outliers-Collection_cov'!$N$5:$N$500,MATCH($F509,'11.2_Outliers-Collection_cov'!$F$5:$F$500,0))&lt;&gt;"N",
INDEX('11.2_Outliers-Collection_cov'!J$5:J$500,MATCH($F509,'11.2_Outliers-Collection_cov'!$F$5:$F$500,0)),""),"")</f>
        <v/>
      </c>
      <c r="N509" s="8" t="str">
        <f>IFERROR(IF(INDEX('11.2_Outliers-Collection_cov'!$N$5:$N$500,MATCH($F509,'11.2_Outliers-Collection_cov'!$F$5:$F$500,0))&lt;&gt;"N",
INDEX('11.2_Outliers-Collection_cov'!K$5:K$500,MATCH($F509,'11.2_Outliers-Collection_cov'!$F$5:$F$500,0)),""),"")</f>
        <v/>
      </c>
      <c r="O509" s="13" t="str">
        <f>IFERROR(IF(INDEX('11.2_Outliers-Collection_cov'!$N$5:$N$500,MATCH($F509,'11.2_Outliers-Collection_cov'!$F$5:$F$500,0))&lt;&gt;"N",
INDEX('11.2_Outliers-Collection_cov'!L$5:L$500,MATCH($F509,'11.2_Outliers-Collection_cov'!$F$5:$F$500,0)),""),"")</f>
        <v/>
      </c>
      <c r="P509" s="14" t="str">
        <f>IFERROR(IF(INDEX('11.3_Outliers-Plastic'!$N$5:$N$500,MATCH($F509,'11.3_Outliers-Plastic'!$F$5:$F$500,0))&lt;&gt;"N",
INDEX('11.3_Outliers-Plastic'!J$5:J$500,MATCH($F509,'11.3_Outliers-Plastic'!$F$5:$F$500,0)),""),"")</f>
        <v/>
      </c>
      <c r="Q509" s="8" t="str">
        <f>IFERROR(IF(INDEX('11.3_Outliers-Plastic'!$N$5:$N$500,MATCH($F509,'11.3_Outliers-Plastic'!$F$5:$F$500,0))&lt;&gt;"N",
INDEX('11.3_Outliers-Plastic'!K$5:K$500,MATCH($F509,'11.3_Outliers-Plastic'!$F$5:$F$500,0)),""),"")</f>
        <v/>
      </c>
      <c r="R509" s="14" t="str">
        <f>IFERROR(IF(INDEX('11.3_Outliers-Plastic'!$N$5:$N$500,MATCH($F509,'11.3_Outliers-Plastic'!$F$5:$F$500,0))&lt;&gt;"N",
INDEX('11.3_Outliers-Plastic'!L$5:L$500,MATCH($F509,'11.3_Outliers-Plastic'!$F$5:$F$500,0)),""),"")</f>
        <v/>
      </c>
      <c r="S509" s="5"/>
      <c r="T509" s="5"/>
      <c r="U509" s="5" t="s">
        <v>1569</v>
      </c>
      <c r="V509" s="14" t="str">
        <f>IFERROR(IF(INDEX('11.5_Outliers-Other_recovery'!$N$5:$N$500,MATCH($F509,'11.5_Outliers-Other_recovery'!$F$5:$F$500,0))&lt;&gt;"N",
INDEX('11.5_Outliers-Other_recovery'!J$5:J$500,MATCH($F509,'11.5_Outliers-Other_recovery'!$F$5:$F$500,0)),""),"")</f>
        <v/>
      </c>
      <c r="W509" s="8" t="str">
        <f>IFERROR(IF(INDEX('11.5_Outliers-Other_recovery'!$N$5:$N$500,MATCH($F509,'11.5_Outliers-Other_recovery'!$F$5:$F$500,0))&lt;&gt;"N",
INDEX('11.5_Outliers-Other_recovery'!K$5:K$500,MATCH($F509,'11.5_Outliers-Other_recovery'!$F$5:$F$500,0)),""),"")</f>
        <v/>
      </c>
      <c r="X509" s="14" t="str">
        <f>IFERROR(IF(INDEX('11.5_Outliers-Other_recovery'!$N$5:$N$500,MATCH($F509,'11.5_Outliers-Other_recovery'!$F$5:$F$500,0))&lt;&gt;"N",
INDEX('11.5_Outliers-Other_recovery'!L$5:L$500,MATCH($F509,'11.5_Outliers-Other_recovery'!$F$5:$F$500,0)),""),"")</f>
        <v/>
      </c>
      <c r="Y509" s="14" t="str">
        <f>IFERROR(IF(INDEX('11.4_Outliers-Formal_dry_recy'!$N$5:$N$500,MATCH($F509,'11.4_Outliers-Formal_dry_recy'!$F$5:$F$500,0))&lt;&gt;"N",
INDEX('11.4_Outliers-Formal_dry_recy'!J$5:J$500,MATCH($F509,'11.4_Outliers-Formal_dry_recy'!$F$5:$F$500,0)),""),"")</f>
        <v/>
      </c>
      <c r="Z509" s="8" t="str">
        <f>IFERROR(IF(INDEX('11.4_Outliers-Formal_dry_recy'!$N$5:$N$500,MATCH($F509,'11.4_Outliers-Formal_dry_recy'!$F$5:$F$500,0))&lt;&gt;"N",
INDEX('11.4_Outliers-Formal_dry_recy'!K$5:K$500,MATCH($F509,'11.4_Outliers-Formal_dry_recy'!$F$5:$F$500,0)),""),"")</f>
        <v/>
      </c>
      <c r="AA509" s="14" t="str">
        <f>IFERROR(IF(INDEX('11.4_Outliers-Formal_dry_recy'!$N$5:$N$500,MATCH($F509,'11.4_Outliers-Formal_dry_recy'!$F$5:$F$500,0))&lt;&gt;"N",
INDEX('11.4_Outliers-Formal_dry_recy'!L$5:L$500,MATCH($F509,'11.4_Outliers-Formal_dry_recy'!$F$5:$F$500,0)),""),"")</f>
        <v/>
      </c>
      <c r="AB509" s="14" t="str">
        <f>IFERROR(IF(INDEX('11.6_Outliers-Incineration'!$N$5:$N$500,MATCH($F509,'11.6_Outliers-Incineration'!$F$5:$F$500,0))&lt;&gt;"N",
INDEX('11.6_Outliers-Incineration'!J$5:J$500,MATCH($F509,'11.6_Outliers-Incineration'!$F$5:$F$500,0)),""),"")</f>
        <v/>
      </c>
      <c r="AC509" s="8" t="str">
        <f>IFERROR(IF(INDEX('11.6_Outliers-Incineration'!$N$5:$N$500,MATCH($F509,'11.6_Outliers-Incineration'!$F$5:$F$500,0))&lt;&gt;"N",
INDEX('11.6_Outliers-Incineration'!K$5:K$500,MATCH($F509,'11.6_Outliers-Incineration'!$F$5:$F$500,0)),""),"")</f>
        <v/>
      </c>
      <c r="AD509" s="14" t="str">
        <f>IFERROR(IF(INDEX('11.6_Outliers-Incineration'!$N$5:$N$500,MATCH($F509,'11.6_Outliers-Incineration'!$F$5:$F$500,0))&lt;&gt;"N",
INDEX('11.6_Outliers-Incineration'!L$5:L$500,MATCH($F509,'11.6_Outliers-Incineration'!$F$5:$F$500,0)),""),"")</f>
        <v/>
      </c>
      <c r="AE509" s="14" t="s">
        <v>1569</v>
      </c>
      <c r="AF509" s="8" t="s">
        <v>1569</v>
      </c>
      <c r="AG509" s="14" t="s">
        <v>1569</v>
      </c>
      <c r="AH509" s="5"/>
      <c r="AI509" s="5"/>
      <c r="AJ509" s="5" t="s">
        <v>1569</v>
      </c>
      <c r="AK509" s="5">
        <f t="shared" si="8"/>
        <v>1</v>
      </c>
    </row>
    <row r="510" spans="1:37" x14ac:dyDescent="0.25">
      <c r="A510" s="5" t="s">
        <v>2844</v>
      </c>
      <c r="B510" s="5" t="s">
        <v>1124</v>
      </c>
      <c r="C510" s="5" t="s">
        <v>1123</v>
      </c>
      <c r="D510" s="5" t="s">
        <v>1038</v>
      </c>
      <c r="E510" s="5" t="s">
        <v>2893</v>
      </c>
      <c r="F510" s="5" t="s">
        <v>2938</v>
      </c>
      <c r="G510" s="5">
        <v>3</v>
      </c>
      <c r="H510" s="5">
        <v>1</v>
      </c>
      <c r="I510" s="5" t="s">
        <v>2969</v>
      </c>
      <c r="J510" s="13">
        <f>IFERROR(IF(INDEX('11.1_Outliers-Generation'!$N$5:$N$500,MATCH($F510,'11.1_Outliers-Generation'!$F$5:$F$500,0))&lt;&gt;"N",
INDEX('11.1_Outliers-Generation'!J$5:J$500,MATCH($F510,'11.1_Outliers-Generation'!$F$5:$F$500,0)),""),"")</f>
        <v>0.39235975988580613</v>
      </c>
      <c r="K510" s="8">
        <f>IFERROR(IF(INDEX('11.1_Outliers-Generation'!$N$5:$N$500,MATCH($F510,'11.1_Outliers-Generation'!$F$5:$F$500,0))&lt;&gt;"N",
INDEX('11.1_Outliers-Generation'!K$5:K$500,MATCH($F510,'11.1_Outliers-Generation'!$F$5:$F$500,0)),""),"")</f>
        <v>2019</v>
      </c>
      <c r="L510" s="13" t="str">
        <f>IFERROR(IF(INDEX('11.1_Outliers-Generation'!$N$5:$N$500,MATCH($F510,'11.1_Outliers-Generation'!$F$5:$F$500,0))&lt;&gt;"N",
INDEX('11.1_Outliers-Generation'!L$5:L$500,MATCH($F510,'11.1_Outliers-Generation'!$F$5:$F$500,0)),""),"")</f>
        <v>MOHURD_045</v>
      </c>
      <c r="M510" s="14" t="str">
        <f>IFERROR(IF(INDEX('11.2_Outliers-Collection_cov'!$N$5:$N$500,MATCH($F510,'11.2_Outliers-Collection_cov'!$F$5:$F$500,0))&lt;&gt;"N",
INDEX('11.2_Outliers-Collection_cov'!J$5:J$500,MATCH($F510,'11.2_Outliers-Collection_cov'!$F$5:$F$500,0)),""),"")</f>
        <v/>
      </c>
      <c r="N510" s="8" t="str">
        <f>IFERROR(IF(INDEX('11.2_Outliers-Collection_cov'!$N$5:$N$500,MATCH($F510,'11.2_Outliers-Collection_cov'!$F$5:$F$500,0))&lt;&gt;"N",
INDEX('11.2_Outliers-Collection_cov'!K$5:K$500,MATCH($F510,'11.2_Outliers-Collection_cov'!$F$5:$F$500,0)),""),"")</f>
        <v/>
      </c>
      <c r="O510" s="13" t="str">
        <f>IFERROR(IF(INDEX('11.2_Outliers-Collection_cov'!$N$5:$N$500,MATCH($F510,'11.2_Outliers-Collection_cov'!$F$5:$F$500,0))&lt;&gt;"N",
INDEX('11.2_Outliers-Collection_cov'!L$5:L$500,MATCH($F510,'11.2_Outliers-Collection_cov'!$F$5:$F$500,0)),""),"")</f>
        <v/>
      </c>
      <c r="P510" s="14" t="str">
        <f>IFERROR(IF(INDEX('11.3_Outliers-Plastic'!$N$5:$N$500,MATCH($F510,'11.3_Outliers-Plastic'!$F$5:$F$500,0))&lt;&gt;"N",
INDEX('11.3_Outliers-Plastic'!J$5:J$500,MATCH($F510,'11.3_Outliers-Plastic'!$F$5:$F$500,0)),""),"")</f>
        <v/>
      </c>
      <c r="Q510" s="8" t="str">
        <f>IFERROR(IF(INDEX('11.3_Outliers-Plastic'!$N$5:$N$500,MATCH($F510,'11.3_Outliers-Plastic'!$F$5:$F$500,0))&lt;&gt;"N",
INDEX('11.3_Outliers-Plastic'!K$5:K$500,MATCH($F510,'11.3_Outliers-Plastic'!$F$5:$F$500,0)),""),"")</f>
        <v/>
      </c>
      <c r="R510" s="14" t="str">
        <f>IFERROR(IF(INDEX('11.3_Outliers-Plastic'!$N$5:$N$500,MATCH($F510,'11.3_Outliers-Plastic'!$F$5:$F$500,0))&lt;&gt;"N",
INDEX('11.3_Outliers-Plastic'!L$5:L$500,MATCH($F510,'11.3_Outliers-Plastic'!$F$5:$F$500,0)),""),"")</f>
        <v/>
      </c>
      <c r="S510" s="5"/>
      <c r="T510" s="5"/>
      <c r="U510" s="5" t="s">
        <v>1569</v>
      </c>
      <c r="V510" s="14" t="str">
        <f>IFERROR(IF(INDEX('11.5_Outliers-Other_recovery'!$N$5:$N$500,MATCH($F510,'11.5_Outliers-Other_recovery'!$F$5:$F$500,0))&lt;&gt;"N",
INDEX('11.5_Outliers-Other_recovery'!J$5:J$500,MATCH($F510,'11.5_Outliers-Other_recovery'!$F$5:$F$500,0)),""),"")</f>
        <v/>
      </c>
      <c r="W510" s="8" t="str">
        <f>IFERROR(IF(INDEX('11.5_Outliers-Other_recovery'!$N$5:$N$500,MATCH($F510,'11.5_Outliers-Other_recovery'!$F$5:$F$500,0))&lt;&gt;"N",
INDEX('11.5_Outliers-Other_recovery'!K$5:K$500,MATCH($F510,'11.5_Outliers-Other_recovery'!$F$5:$F$500,0)),""),"")</f>
        <v/>
      </c>
      <c r="X510" s="14" t="str">
        <f>IFERROR(IF(INDEX('11.5_Outliers-Other_recovery'!$N$5:$N$500,MATCH($F510,'11.5_Outliers-Other_recovery'!$F$5:$F$500,0))&lt;&gt;"N",
INDEX('11.5_Outliers-Other_recovery'!L$5:L$500,MATCH($F510,'11.5_Outliers-Other_recovery'!$F$5:$F$500,0)),""),"")</f>
        <v/>
      </c>
      <c r="Y510" s="14" t="str">
        <f>IFERROR(IF(INDEX('11.4_Outliers-Formal_dry_recy'!$N$5:$N$500,MATCH($F510,'11.4_Outliers-Formal_dry_recy'!$F$5:$F$500,0))&lt;&gt;"N",
INDEX('11.4_Outliers-Formal_dry_recy'!J$5:J$500,MATCH($F510,'11.4_Outliers-Formal_dry_recy'!$F$5:$F$500,0)),""),"")</f>
        <v/>
      </c>
      <c r="Z510" s="8" t="str">
        <f>IFERROR(IF(INDEX('11.4_Outliers-Formal_dry_recy'!$N$5:$N$500,MATCH($F510,'11.4_Outliers-Formal_dry_recy'!$F$5:$F$500,0))&lt;&gt;"N",
INDEX('11.4_Outliers-Formal_dry_recy'!K$5:K$500,MATCH($F510,'11.4_Outliers-Formal_dry_recy'!$F$5:$F$500,0)),""),"")</f>
        <v/>
      </c>
      <c r="AA510" s="14" t="str">
        <f>IFERROR(IF(INDEX('11.4_Outliers-Formal_dry_recy'!$N$5:$N$500,MATCH($F510,'11.4_Outliers-Formal_dry_recy'!$F$5:$F$500,0))&lt;&gt;"N",
INDEX('11.4_Outliers-Formal_dry_recy'!L$5:L$500,MATCH($F510,'11.4_Outliers-Formal_dry_recy'!$F$5:$F$500,0)),""),"")</f>
        <v/>
      </c>
      <c r="AB510" s="14" t="str">
        <f>IFERROR(IF(INDEX('11.6_Outliers-Incineration'!$N$5:$N$500,MATCH($F510,'11.6_Outliers-Incineration'!$F$5:$F$500,0))&lt;&gt;"N",
INDEX('11.6_Outliers-Incineration'!J$5:J$500,MATCH($F510,'11.6_Outliers-Incineration'!$F$5:$F$500,0)),""),"")</f>
        <v/>
      </c>
      <c r="AC510" s="8" t="str">
        <f>IFERROR(IF(INDEX('11.6_Outliers-Incineration'!$N$5:$N$500,MATCH($F510,'11.6_Outliers-Incineration'!$F$5:$F$500,0))&lt;&gt;"N",
INDEX('11.6_Outliers-Incineration'!K$5:K$500,MATCH($F510,'11.6_Outliers-Incineration'!$F$5:$F$500,0)),""),"")</f>
        <v/>
      </c>
      <c r="AD510" s="14" t="str">
        <f>IFERROR(IF(INDEX('11.6_Outliers-Incineration'!$N$5:$N$500,MATCH($F510,'11.6_Outliers-Incineration'!$F$5:$F$500,0))&lt;&gt;"N",
INDEX('11.6_Outliers-Incineration'!L$5:L$500,MATCH($F510,'11.6_Outliers-Incineration'!$F$5:$F$500,0)),""),"")</f>
        <v/>
      </c>
      <c r="AE510" s="14" t="s">
        <v>1569</v>
      </c>
      <c r="AF510" s="8" t="s">
        <v>1569</v>
      </c>
      <c r="AG510" s="14" t="s">
        <v>1569</v>
      </c>
      <c r="AH510" s="5"/>
      <c r="AI510" s="5"/>
      <c r="AJ510" s="5" t="s">
        <v>1569</v>
      </c>
      <c r="AK510" s="5">
        <f t="shared" si="8"/>
        <v>1</v>
      </c>
    </row>
    <row r="511" spans="1:37" x14ac:dyDescent="0.25">
      <c r="A511" s="5" t="s">
        <v>2845</v>
      </c>
      <c r="B511" s="5" t="s">
        <v>1124</v>
      </c>
      <c r="C511" s="5" t="s">
        <v>1123</v>
      </c>
      <c r="D511" s="5" t="s">
        <v>1038</v>
      </c>
      <c r="E511" s="5" t="s">
        <v>2894</v>
      </c>
      <c r="F511" s="5" t="s">
        <v>2939</v>
      </c>
      <c r="G511" s="5">
        <v>3</v>
      </c>
      <c r="H511" s="5">
        <v>2</v>
      </c>
      <c r="I511" s="5" t="s">
        <v>2956</v>
      </c>
      <c r="J511" s="13">
        <f>IFERROR(IF(INDEX('11.1_Outliers-Generation'!$N$5:$N$500,MATCH($F511,'11.1_Outliers-Generation'!$F$5:$F$500,0))&lt;&gt;"N",
INDEX('11.1_Outliers-Generation'!J$5:J$500,MATCH($F511,'11.1_Outliers-Generation'!$F$5:$F$500,0)),""),"")</f>
        <v>0.44405973038202978</v>
      </c>
      <c r="K511" s="8">
        <f>IFERROR(IF(INDEX('11.1_Outliers-Generation'!$N$5:$N$500,MATCH($F511,'11.1_Outliers-Generation'!$F$5:$F$500,0))&lt;&gt;"N",
INDEX('11.1_Outliers-Generation'!K$5:K$500,MATCH($F511,'11.1_Outliers-Generation'!$F$5:$F$500,0)),""),"")</f>
        <v>2019</v>
      </c>
      <c r="L511" s="13" t="str">
        <f>IFERROR(IF(INDEX('11.1_Outliers-Generation'!$N$5:$N$500,MATCH($F511,'11.1_Outliers-Generation'!$F$5:$F$500,0))&lt;&gt;"N",
INDEX('11.1_Outliers-Generation'!L$5:L$500,MATCH($F511,'11.1_Outliers-Generation'!$F$5:$F$500,0)),""),"")</f>
        <v>MOHURD_046</v>
      </c>
      <c r="M511" s="14" t="str">
        <f>IFERROR(IF(INDEX('11.2_Outliers-Collection_cov'!$N$5:$N$500,MATCH($F511,'11.2_Outliers-Collection_cov'!$F$5:$F$500,0))&lt;&gt;"N",
INDEX('11.2_Outliers-Collection_cov'!J$5:J$500,MATCH($F511,'11.2_Outliers-Collection_cov'!$F$5:$F$500,0)),""),"")</f>
        <v/>
      </c>
      <c r="N511" s="8" t="str">
        <f>IFERROR(IF(INDEX('11.2_Outliers-Collection_cov'!$N$5:$N$500,MATCH($F511,'11.2_Outliers-Collection_cov'!$F$5:$F$500,0))&lt;&gt;"N",
INDEX('11.2_Outliers-Collection_cov'!K$5:K$500,MATCH($F511,'11.2_Outliers-Collection_cov'!$F$5:$F$500,0)),""),"")</f>
        <v/>
      </c>
      <c r="O511" s="13" t="str">
        <f>IFERROR(IF(INDEX('11.2_Outliers-Collection_cov'!$N$5:$N$500,MATCH($F511,'11.2_Outliers-Collection_cov'!$F$5:$F$500,0))&lt;&gt;"N",
INDEX('11.2_Outliers-Collection_cov'!L$5:L$500,MATCH($F511,'11.2_Outliers-Collection_cov'!$F$5:$F$500,0)),""),"")</f>
        <v/>
      </c>
      <c r="P511" s="14" t="str">
        <f>IFERROR(IF(INDEX('11.3_Outliers-Plastic'!$N$5:$N$500,MATCH($F511,'11.3_Outliers-Plastic'!$F$5:$F$500,0))&lt;&gt;"N",
INDEX('11.3_Outliers-Plastic'!J$5:J$500,MATCH($F511,'11.3_Outliers-Plastic'!$F$5:$F$500,0)),""),"")</f>
        <v/>
      </c>
      <c r="Q511" s="8" t="str">
        <f>IFERROR(IF(INDEX('11.3_Outliers-Plastic'!$N$5:$N$500,MATCH($F511,'11.3_Outliers-Plastic'!$F$5:$F$500,0))&lt;&gt;"N",
INDEX('11.3_Outliers-Plastic'!K$5:K$500,MATCH($F511,'11.3_Outliers-Plastic'!$F$5:$F$500,0)),""),"")</f>
        <v/>
      </c>
      <c r="R511" s="14" t="str">
        <f>IFERROR(IF(INDEX('11.3_Outliers-Plastic'!$N$5:$N$500,MATCH($F511,'11.3_Outliers-Plastic'!$F$5:$F$500,0))&lt;&gt;"N",
INDEX('11.3_Outliers-Plastic'!L$5:L$500,MATCH($F511,'11.3_Outliers-Plastic'!$F$5:$F$500,0)),""),"")</f>
        <v/>
      </c>
      <c r="S511" s="5"/>
      <c r="T511" s="5"/>
      <c r="U511" s="5" t="s">
        <v>1569</v>
      </c>
      <c r="V511" s="14" t="str">
        <f>IFERROR(IF(INDEX('11.5_Outliers-Other_recovery'!$N$5:$N$500,MATCH($F511,'11.5_Outliers-Other_recovery'!$F$5:$F$500,0))&lt;&gt;"N",
INDEX('11.5_Outliers-Other_recovery'!J$5:J$500,MATCH($F511,'11.5_Outliers-Other_recovery'!$F$5:$F$500,0)),""),"")</f>
        <v/>
      </c>
      <c r="W511" s="8" t="str">
        <f>IFERROR(IF(INDEX('11.5_Outliers-Other_recovery'!$N$5:$N$500,MATCH($F511,'11.5_Outliers-Other_recovery'!$F$5:$F$500,0))&lt;&gt;"N",
INDEX('11.5_Outliers-Other_recovery'!K$5:K$500,MATCH($F511,'11.5_Outliers-Other_recovery'!$F$5:$F$500,0)),""),"")</f>
        <v/>
      </c>
      <c r="X511" s="14" t="str">
        <f>IFERROR(IF(INDEX('11.5_Outliers-Other_recovery'!$N$5:$N$500,MATCH($F511,'11.5_Outliers-Other_recovery'!$F$5:$F$500,0))&lt;&gt;"N",
INDEX('11.5_Outliers-Other_recovery'!L$5:L$500,MATCH($F511,'11.5_Outliers-Other_recovery'!$F$5:$F$500,0)),""),"")</f>
        <v/>
      </c>
      <c r="Y511" s="14" t="str">
        <f>IFERROR(IF(INDEX('11.4_Outliers-Formal_dry_recy'!$N$5:$N$500,MATCH($F511,'11.4_Outliers-Formal_dry_recy'!$F$5:$F$500,0))&lt;&gt;"N",
INDEX('11.4_Outliers-Formal_dry_recy'!J$5:J$500,MATCH($F511,'11.4_Outliers-Formal_dry_recy'!$F$5:$F$500,0)),""),"")</f>
        <v/>
      </c>
      <c r="Z511" s="8" t="str">
        <f>IFERROR(IF(INDEX('11.4_Outliers-Formal_dry_recy'!$N$5:$N$500,MATCH($F511,'11.4_Outliers-Formal_dry_recy'!$F$5:$F$500,0))&lt;&gt;"N",
INDEX('11.4_Outliers-Formal_dry_recy'!K$5:K$500,MATCH($F511,'11.4_Outliers-Formal_dry_recy'!$F$5:$F$500,0)),""),"")</f>
        <v/>
      </c>
      <c r="AA511" s="14" t="str">
        <f>IFERROR(IF(INDEX('11.4_Outliers-Formal_dry_recy'!$N$5:$N$500,MATCH($F511,'11.4_Outliers-Formal_dry_recy'!$F$5:$F$500,0))&lt;&gt;"N",
INDEX('11.4_Outliers-Formal_dry_recy'!L$5:L$500,MATCH($F511,'11.4_Outliers-Formal_dry_recy'!$F$5:$F$500,0)),""),"")</f>
        <v/>
      </c>
      <c r="AB511" s="14" t="str">
        <f>IFERROR(IF(INDEX('11.6_Outliers-Incineration'!$N$5:$N$500,MATCH($F511,'11.6_Outliers-Incineration'!$F$5:$F$500,0))&lt;&gt;"N",
INDEX('11.6_Outliers-Incineration'!J$5:J$500,MATCH($F511,'11.6_Outliers-Incineration'!$F$5:$F$500,0)),""),"")</f>
        <v/>
      </c>
      <c r="AC511" s="8" t="str">
        <f>IFERROR(IF(INDEX('11.6_Outliers-Incineration'!$N$5:$N$500,MATCH($F511,'11.6_Outliers-Incineration'!$F$5:$F$500,0))&lt;&gt;"N",
INDEX('11.6_Outliers-Incineration'!K$5:K$500,MATCH($F511,'11.6_Outliers-Incineration'!$F$5:$F$500,0)),""),"")</f>
        <v/>
      </c>
      <c r="AD511" s="14" t="str">
        <f>IFERROR(IF(INDEX('11.6_Outliers-Incineration'!$N$5:$N$500,MATCH($F511,'11.6_Outliers-Incineration'!$F$5:$F$500,0))&lt;&gt;"N",
INDEX('11.6_Outliers-Incineration'!L$5:L$500,MATCH($F511,'11.6_Outliers-Incineration'!$F$5:$F$500,0)),""),"")</f>
        <v/>
      </c>
      <c r="AE511" s="14" t="s">
        <v>1569</v>
      </c>
      <c r="AF511" s="8" t="s">
        <v>1569</v>
      </c>
      <c r="AG511" s="14" t="s">
        <v>1569</v>
      </c>
      <c r="AH511" s="5"/>
      <c r="AI511" s="5"/>
      <c r="AJ511" s="5" t="s">
        <v>1569</v>
      </c>
      <c r="AK511" s="5">
        <f t="shared" si="8"/>
        <v>1</v>
      </c>
    </row>
    <row r="512" spans="1:37" x14ac:dyDescent="0.25">
      <c r="A512" s="5" t="s">
        <v>2846</v>
      </c>
      <c r="B512" s="5" t="s">
        <v>1124</v>
      </c>
      <c r="C512" s="5" t="s">
        <v>1123</v>
      </c>
      <c r="D512" s="5" t="s">
        <v>1038</v>
      </c>
      <c r="E512" s="5" t="s">
        <v>2895</v>
      </c>
      <c r="F512" s="5" t="s">
        <v>2940</v>
      </c>
      <c r="G512" s="5">
        <v>3</v>
      </c>
      <c r="H512" s="5">
        <v>2</v>
      </c>
      <c r="I512" s="5" t="s">
        <v>2967</v>
      </c>
      <c r="J512" s="13">
        <f>IFERROR(IF(INDEX('11.1_Outliers-Generation'!$N$5:$N$500,MATCH($F512,'11.1_Outliers-Generation'!$F$5:$F$500,0))&lt;&gt;"N",
INDEX('11.1_Outliers-Generation'!J$5:J$500,MATCH($F512,'11.1_Outliers-Generation'!$F$5:$F$500,0)),""),"")</f>
        <v>0.45192019496737895</v>
      </c>
      <c r="K512" s="8">
        <f>IFERROR(IF(INDEX('11.1_Outliers-Generation'!$N$5:$N$500,MATCH($F512,'11.1_Outliers-Generation'!$F$5:$F$500,0))&lt;&gt;"N",
INDEX('11.1_Outliers-Generation'!K$5:K$500,MATCH($F512,'11.1_Outliers-Generation'!$F$5:$F$500,0)),""),"")</f>
        <v>2019</v>
      </c>
      <c r="L512" s="13" t="str">
        <f>IFERROR(IF(INDEX('11.1_Outliers-Generation'!$N$5:$N$500,MATCH($F512,'11.1_Outliers-Generation'!$F$5:$F$500,0))&lt;&gt;"N",
INDEX('11.1_Outliers-Generation'!L$5:L$500,MATCH($F512,'11.1_Outliers-Generation'!$F$5:$F$500,0)),""),"")</f>
        <v>MOHURD_047</v>
      </c>
      <c r="M512" s="14" t="str">
        <f>IFERROR(IF(INDEX('11.2_Outliers-Collection_cov'!$N$5:$N$500,MATCH($F512,'11.2_Outliers-Collection_cov'!$F$5:$F$500,0))&lt;&gt;"N",
INDEX('11.2_Outliers-Collection_cov'!J$5:J$500,MATCH($F512,'11.2_Outliers-Collection_cov'!$F$5:$F$500,0)),""),"")</f>
        <v/>
      </c>
      <c r="N512" s="8" t="str">
        <f>IFERROR(IF(INDEX('11.2_Outliers-Collection_cov'!$N$5:$N$500,MATCH($F512,'11.2_Outliers-Collection_cov'!$F$5:$F$500,0))&lt;&gt;"N",
INDEX('11.2_Outliers-Collection_cov'!K$5:K$500,MATCH($F512,'11.2_Outliers-Collection_cov'!$F$5:$F$500,0)),""),"")</f>
        <v/>
      </c>
      <c r="O512" s="13" t="str">
        <f>IFERROR(IF(INDEX('11.2_Outliers-Collection_cov'!$N$5:$N$500,MATCH($F512,'11.2_Outliers-Collection_cov'!$F$5:$F$500,0))&lt;&gt;"N",
INDEX('11.2_Outliers-Collection_cov'!L$5:L$500,MATCH($F512,'11.2_Outliers-Collection_cov'!$F$5:$F$500,0)),""),"")</f>
        <v/>
      </c>
      <c r="P512" s="14" t="str">
        <f>IFERROR(IF(INDEX('11.3_Outliers-Plastic'!$N$5:$N$500,MATCH($F512,'11.3_Outliers-Plastic'!$F$5:$F$500,0))&lt;&gt;"N",
INDEX('11.3_Outliers-Plastic'!J$5:J$500,MATCH($F512,'11.3_Outliers-Plastic'!$F$5:$F$500,0)),""),"")</f>
        <v/>
      </c>
      <c r="Q512" s="8" t="str">
        <f>IFERROR(IF(INDEX('11.3_Outliers-Plastic'!$N$5:$N$500,MATCH($F512,'11.3_Outliers-Plastic'!$F$5:$F$500,0))&lt;&gt;"N",
INDEX('11.3_Outliers-Plastic'!K$5:K$500,MATCH($F512,'11.3_Outliers-Plastic'!$F$5:$F$500,0)),""),"")</f>
        <v/>
      </c>
      <c r="R512" s="14" t="str">
        <f>IFERROR(IF(INDEX('11.3_Outliers-Plastic'!$N$5:$N$500,MATCH($F512,'11.3_Outliers-Plastic'!$F$5:$F$500,0))&lt;&gt;"N",
INDEX('11.3_Outliers-Plastic'!L$5:L$500,MATCH($F512,'11.3_Outliers-Plastic'!$F$5:$F$500,0)),""),"")</f>
        <v/>
      </c>
      <c r="S512" s="5"/>
      <c r="T512" s="5"/>
      <c r="U512" s="5" t="s">
        <v>1569</v>
      </c>
      <c r="V512" s="14" t="str">
        <f>IFERROR(IF(INDEX('11.5_Outliers-Other_recovery'!$N$5:$N$500,MATCH($F512,'11.5_Outliers-Other_recovery'!$F$5:$F$500,0))&lt;&gt;"N",
INDEX('11.5_Outliers-Other_recovery'!J$5:J$500,MATCH($F512,'11.5_Outliers-Other_recovery'!$F$5:$F$500,0)),""),"")</f>
        <v/>
      </c>
      <c r="W512" s="8" t="str">
        <f>IFERROR(IF(INDEX('11.5_Outliers-Other_recovery'!$N$5:$N$500,MATCH($F512,'11.5_Outliers-Other_recovery'!$F$5:$F$500,0))&lt;&gt;"N",
INDEX('11.5_Outliers-Other_recovery'!K$5:K$500,MATCH($F512,'11.5_Outliers-Other_recovery'!$F$5:$F$500,0)),""),"")</f>
        <v/>
      </c>
      <c r="X512" s="14" t="str">
        <f>IFERROR(IF(INDEX('11.5_Outliers-Other_recovery'!$N$5:$N$500,MATCH($F512,'11.5_Outliers-Other_recovery'!$F$5:$F$500,0))&lt;&gt;"N",
INDEX('11.5_Outliers-Other_recovery'!L$5:L$500,MATCH($F512,'11.5_Outliers-Other_recovery'!$F$5:$F$500,0)),""),"")</f>
        <v/>
      </c>
      <c r="Y512" s="14" t="str">
        <f>IFERROR(IF(INDEX('11.4_Outliers-Formal_dry_recy'!$N$5:$N$500,MATCH($F512,'11.4_Outliers-Formal_dry_recy'!$F$5:$F$500,0))&lt;&gt;"N",
INDEX('11.4_Outliers-Formal_dry_recy'!J$5:J$500,MATCH($F512,'11.4_Outliers-Formal_dry_recy'!$F$5:$F$500,0)),""),"")</f>
        <v/>
      </c>
      <c r="Z512" s="8" t="str">
        <f>IFERROR(IF(INDEX('11.4_Outliers-Formal_dry_recy'!$N$5:$N$500,MATCH($F512,'11.4_Outliers-Formal_dry_recy'!$F$5:$F$500,0))&lt;&gt;"N",
INDEX('11.4_Outliers-Formal_dry_recy'!K$5:K$500,MATCH($F512,'11.4_Outliers-Formal_dry_recy'!$F$5:$F$500,0)),""),"")</f>
        <v/>
      </c>
      <c r="AA512" s="14" t="str">
        <f>IFERROR(IF(INDEX('11.4_Outliers-Formal_dry_recy'!$N$5:$N$500,MATCH($F512,'11.4_Outliers-Formal_dry_recy'!$F$5:$F$500,0))&lt;&gt;"N",
INDEX('11.4_Outliers-Formal_dry_recy'!L$5:L$500,MATCH($F512,'11.4_Outliers-Formal_dry_recy'!$F$5:$F$500,0)),""),"")</f>
        <v/>
      </c>
      <c r="AB512" s="14" t="str">
        <f>IFERROR(IF(INDEX('11.6_Outliers-Incineration'!$N$5:$N$500,MATCH($F512,'11.6_Outliers-Incineration'!$F$5:$F$500,0))&lt;&gt;"N",
INDEX('11.6_Outliers-Incineration'!J$5:J$500,MATCH($F512,'11.6_Outliers-Incineration'!$F$5:$F$500,0)),""),"")</f>
        <v/>
      </c>
      <c r="AC512" s="8" t="str">
        <f>IFERROR(IF(INDEX('11.6_Outliers-Incineration'!$N$5:$N$500,MATCH($F512,'11.6_Outliers-Incineration'!$F$5:$F$500,0))&lt;&gt;"N",
INDEX('11.6_Outliers-Incineration'!K$5:K$500,MATCH($F512,'11.6_Outliers-Incineration'!$F$5:$F$500,0)),""),"")</f>
        <v/>
      </c>
      <c r="AD512" s="14" t="str">
        <f>IFERROR(IF(INDEX('11.6_Outliers-Incineration'!$N$5:$N$500,MATCH($F512,'11.6_Outliers-Incineration'!$F$5:$F$500,0))&lt;&gt;"N",
INDEX('11.6_Outliers-Incineration'!L$5:L$500,MATCH($F512,'11.6_Outliers-Incineration'!$F$5:$F$500,0)),""),"")</f>
        <v/>
      </c>
      <c r="AE512" s="14" t="s">
        <v>1569</v>
      </c>
      <c r="AF512" s="8" t="s">
        <v>1569</v>
      </c>
      <c r="AG512" s="14" t="s">
        <v>1569</v>
      </c>
      <c r="AH512" s="5"/>
      <c r="AI512" s="5"/>
      <c r="AJ512" s="5" t="s">
        <v>1569</v>
      </c>
      <c r="AK512" s="5">
        <f t="shared" si="8"/>
        <v>1</v>
      </c>
    </row>
    <row r="513" spans="1:37" x14ac:dyDescent="0.25">
      <c r="A513" s="5" t="s">
        <v>2998</v>
      </c>
      <c r="B513" s="5" t="s">
        <v>1046</v>
      </c>
      <c r="C513" s="5" t="s">
        <v>1045</v>
      </c>
      <c r="D513" s="5" t="s">
        <v>1038</v>
      </c>
      <c r="E513" s="5" t="s">
        <v>1047</v>
      </c>
      <c r="F513" s="5" t="s">
        <v>1044</v>
      </c>
      <c r="G513" s="5">
        <v>1</v>
      </c>
      <c r="H513" s="5">
        <v>1</v>
      </c>
      <c r="I513" s="5" t="s">
        <v>2701</v>
      </c>
      <c r="J513" s="13">
        <f>IFERROR(IF(INDEX('11.1_Outliers-Generation'!$N$5:$N$500,MATCH($F513,'11.1_Outliers-Generation'!$F$5:$F$500,0))&lt;&gt;"N",
INDEX('11.1_Outliers-Generation'!J$5:J$500,MATCH($F513,'11.1_Outliers-Generation'!$F$5:$F$500,0)),""),"")</f>
        <v>1.30741542653753</v>
      </c>
      <c r="K513" s="8">
        <f>IFERROR(IF(INDEX('11.1_Outliers-Generation'!$N$5:$N$500,MATCH($F513,'11.1_Outliers-Generation'!$F$5:$F$500,0))&lt;&gt;"N",
INDEX('11.1_Outliers-Generation'!K$5:K$500,MATCH($F513,'11.1_Outliers-Generation'!$F$5:$F$500,0)),""),"")</f>
        <v>2016</v>
      </c>
      <c r="L513" s="13" t="str">
        <f>IFERROR(IF(INDEX('11.1_Outliers-Generation'!$N$5:$N$500,MATCH($F513,'11.1_Outliers-Generation'!$F$5:$F$500,0))&lt;&gt;"N",
INDEX('11.1_Outliers-Generation'!L$5:L$500,MATCH($F513,'11.1_Outliers-Generation'!$F$5:$F$500,0)),""),"")</f>
        <v>WaW_008</v>
      </c>
      <c r="M513" s="14">
        <f>IFERROR(IF(INDEX('11.2_Outliers-Collection_cov'!$N$5:$N$500,MATCH($F513,'11.2_Outliers-Collection_cov'!$F$5:$F$500,0))&lt;&gt;"N",
INDEX('11.2_Outliers-Collection_cov'!J$5:J$500,MATCH($F513,'11.2_Outliers-Collection_cov'!$F$5:$F$500,0)),""),"")</f>
        <v>100</v>
      </c>
      <c r="N513" s="8">
        <f>IFERROR(IF(INDEX('11.2_Outliers-Collection_cov'!$N$5:$N$500,MATCH($F513,'11.2_Outliers-Collection_cov'!$F$5:$F$500,0))&lt;&gt;"N",
INDEX('11.2_Outliers-Collection_cov'!K$5:K$500,MATCH($F513,'11.2_Outliers-Collection_cov'!$F$5:$F$500,0)),""),"")</f>
        <v>2016</v>
      </c>
      <c r="O513" s="13" t="str">
        <f>IFERROR(IF(INDEX('11.2_Outliers-Collection_cov'!$N$5:$N$500,MATCH($F513,'11.2_Outliers-Collection_cov'!$F$5:$F$500,0))&lt;&gt;"N",
INDEX('11.2_Outliers-Collection_cov'!L$5:L$500,MATCH($F513,'11.2_Outliers-Collection_cov'!$F$5:$F$500,0)),""),"")</f>
        <v>WaW_008</v>
      </c>
      <c r="P513" s="14">
        <f>IFERROR(IF(INDEX('11.3_Outliers-Plastic'!$N$5:$N$500,MATCH($F513,'11.3_Outliers-Plastic'!$F$5:$F$500,0))&lt;&gt;"N",
INDEX('11.3_Outliers-Plastic'!J$5:J$500,MATCH($F513,'11.3_Outliers-Plastic'!$F$5:$F$500,0)),""),"")</f>
        <v>16.88</v>
      </c>
      <c r="Q513" s="8">
        <f>IFERROR(IF(INDEX('11.3_Outliers-Plastic'!$N$5:$N$500,MATCH($F513,'11.3_Outliers-Plastic'!$F$5:$F$500,0))&lt;&gt;"N",
INDEX('11.3_Outliers-Plastic'!K$5:K$500,MATCH($F513,'11.3_Outliers-Plastic'!$F$5:$F$500,0)),""),"")</f>
        <v>2016</v>
      </c>
      <c r="R513" s="14" t="str">
        <f>IFERROR(IF(INDEX('11.3_Outliers-Plastic'!$N$5:$N$500,MATCH($F513,'11.3_Outliers-Plastic'!$F$5:$F$500,0))&lt;&gt;"N",
INDEX('11.3_Outliers-Plastic'!L$5:L$500,MATCH($F513,'11.3_Outliers-Plastic'!$F$5:$F$500,0)),""),"")</f>
        <v>WaW_008</v>
      </c>
      <c r="U513" s="5" t="s">
        <v>1569</v>
      </c>
      <c r="V513" s="14">
        <f>IFERROR(IF(INDEX('11.5_Outliers-Other_recovery'!$N$5:$N$500,MATCH($F513,'11.5_Outliers-Other_recovery'!$F$5:$F$500,0))&lt;&gt;"N",
INDEX('11.5_Outliers-Other_recovery'!J$5:J$500,MATCH($F513,'11.5_Outliers-Other_recovery'!$F$5:$F$500,0)),""),"")</f>
        <v>1.1111111111111112</v>
      </c>
      <c r="W513" s="8">
        <f>IFERROR(IF(INDEX('11.5_Outliers-Other_recovery'!$N$5:$N$500,MATCH($F513,'11.5_Outliers-Other_recovery'!$F$5:$F$500,0))&lt;&gt;"N",
INDEX('11.5_Outliers-Other_recovery'!K$5:K$500,MATCH($F513,'11.5_Outliers-Other_recovery'!$F$5:$F$500,0)),""),"")</f>
        <v>2016</v>
      </c>
      <c r="X513" s="14" t="str">
        <f>IFERROR(IF(INDEX('11.5_Outliers-Other_recovery'!$N$5:$N$500,MATCH($F513,'11.5_Outliers-Other_recovery'!$F$5:$F$500,0))&lt;&gt;"N",
INDEX('11.5_Outliers-Other_recovery'!L$5:L$500,MATCH($F513,'11.5_Outliers-Other_recovery'!$F$5:$F$500,0)),""),"")</f>
        <v>WaW_008</v>
      </c>
      <c r="Y513" s="14">
        <f>IFERROR(IF(INDEX('11.4_Outliers-Formal_dry_recy'!$N$5:$N$500,MATCH($F513,'11.4_Outliers-Formal_dry_recy'!$F$5:$F$500,0))&lt;&gt;"N",
INDEX('11.4_Outliers-Formal_dry_recy'!J$5:J$500,MATCH($F513,'11.4_Outliers-Formal_dry_recy'!$F$5:$F$500,0)),""),"")</f>
        <v>0</v>
      </c>
      <c r="Z513" s="8">
        <f>IFERROR(IF(INDEX('11.4_Outliers-Formal_dry_recy'!$N$5:$N$500,MATCH($F513,'11.4_Outliers-Formal_dry_recy'!$F$5:$F$500,0))&lt;&gt;"N",
INDEX('11.4_Outliers-Formal_dry_recy'!K$5:K$500,MATCH($F513,'11.4_Outliers-Formal_dry_recy'!$F$5:$F$500,0)),""),"")</f>
        <v>2015</v>
      </c>
      <c r="AA513" s="14" t="str">
        <f>IFERROR(IF(INDEX('11.4_Outliers-Formal_dry_recy'!$N$5:$N$500,MATCH($F513,'11.4_Outliers-Formal_dry_recy'!$F$5:$F$500,0))&lt;&gt;"N",
INDEX('11.4_Outliers-Formal_dry_recy'!L$5:L$500,MATCH($F513,'11.4_Outliers-Formal_dry_recy'!$F$5:$F$500,0)),""),"")</f>
        <v>UNSD_003</v>
      </c>
      <c r="AB513" s="14">
        <f>IFERROR(IF(INDEX('11.6_Outliers-Incineration'!$N$5:$N$500,MATCH($F513,'11.6_Outliers-Incineration'!$F$5:$F$500,0))&lt;&gt;"N",
INDEX('11.6_Outliers-Incineration'!J$5:J$500,MATCH($F513,'11.6_Outliers-Incineration'!$F$5:$F$500,0)),""),"")</f>
        <v>0</v>
      </c>
      <c r="AC513" s="8">
        <f>IFERROR(IF(INDEX('11.6_Outliers-Incineration'!$N$5:$N$500,MATCH($F513,'11.6_Outliers-Incineration'!$F$5:$F$500,0))&lt;&gt;"N",
INDEX('11.6_Outliers-Incineration'!K$5:K$500,MATCH($F513,'11.6_Outliers-Incineration'!$F$5:$F$500,0)),""),"")</f>
        <v>2015</v>
      </c>
      <c r="AD513" s="14" t="str">
        <f>IFERROR(IF(INDEX('11.6_Outliers-Incineration'!$N$5:$N$500,MATCH($F513,'11.6_Outliers-Incineration'!$F$5:$F$500,0))&lt;&gt;"N",
INDEX('11.6_Outliers-Incineration'!L$5:L$500,MATCH($F513,'11.6_Outliers-Incineration'!$F$5:$F$500,0)),""),"")</f>
        <v>UNSD_003</v>
      </c>
      <c r="AE513" s="14">
        <v>91.336633663366342</v>
      </c>
      <c r="AF513" s="8">
        <v>2016</v>
      </c>
      <c r="AG513" s="14" t="s">
        <v>1043</v>
      </c>
      <c r="AJ513" s="5" t="s">
        <v>1569</v>
      </c>
      <c r="AK513" s="5">
        <f t="shared" si="8"/>
        <v>7</v>
      </c>
    </row>
    <row r="514" spans="1:37" x14ac:dyDescent="0.25">
      <c r="A514" s="5" t="s">
        <v>2999</v>
      </c>
      <c r="B514" s="5" t="s">
        <v>1074</v>
      </c>
      <c r="C514" s="5" t="s">
        <v>1073</v>
      </c>
      <c r="D514" s="5" t="s">
        <v>1038</v>
      </c>
      <c r="E514" s="5" t="s">
        <v>1075</v>
      </c>
      <c r="F514" s="5" t="s">
        <v>1072</v>
      </c>
      <c r="G514" s="5">
        <v>2</v>
      </c>
      <c r="H514" s="5">
        <v>1</v>
      </c>
      <c r="I514" s="5" t="s">
        <v>2702</v>
      </c>
      <c r="J514" s="13" t="str">
        <f>IFERROR(IF(INDEX('11.1_Outliers-Generation'!$N$5:$N$500,MATCH($F514,'11.1_Outliers-Generation'!$F$5:$F$500,0))&lt;&gt;"N",
INDEX('11.1_Outliers-Generation'!J$5:J$500,MATCH($F514,'11.1_Outliers-Generation'!$F$5:$F$500,0)),""),"")</f>
        <v/>
      </c>
      <c r="K514" s="8" t="str">
        <f>IFERROR(IF(INDEX('11.1_Outliers-Generation'!$N$5:$N$500,MATCH($F514,'11.1_Outliers-Generation'!$F$5:$F$500,0))&lt;&gt;"N",
INDEX('11.1_Outliers-Generation'!K$5:K$500,MATCH($F514,'11.1_Outliers-Generation'!$F$5:$F$500,0)),""),"")</f>
        <v/>
      </c>
      <c r="L514" s="13" t="str">
        <f>IFERROR(IF(INDEX('11.1_Outliers-Generation'!$N$5:$N$500,MATCH($F514,'11.1_Outliers-Generation'!$F$5:$F$500,0))&lt;&gt;"N",
INDEX('11.1_Outliers-Generation'!L$5:L$500,MATCH($F514,'11.1_Outliers-Generation'!$F$5:$F$500,0)),""),"")</f>
        <v/>
      </c>
      <c r="M514" s="14" t="str">
        <f>IFERROR(IF(INDEX('11.2_Outliers-Collection_cov'!$N$5:$N$500,MATCH($F514,'11.2_Outliers-Collection_cov'!$F$5:$F$500,0))&lt;&gt;"N",
INDEX('11.2_Outliers-Collection_cov'!J$5:J$500,MATCH($F514,'11.2_Outliers-Collection_cov'!$F$5:$F$500,0)),""),"")</f>
        <v/>
      </c>
      <c r="N514" s="8" t="str">
        <f>IFERROR(IF(INDEX('11.2_Outliers-Collection_cov'!$N$5:$N$500,MATCH($F514,'11.2_Outliers-Collection_cov'!$F$5:$F$500,0))&lt;&gt;"N",
INDEX('11.2_Outliers-Collection_cov'!K$5:K$500,MATCH($F514,'11.2_Outliers-Collection_cov'!$F$5:$F$500,0)),""),"")</f>
        <v/>
      </c>
      <c r="O514" s="13" t="str">
        <f>IFERROR(IF(INDEX('11.2_Outliers-Collection_cov'!$N$5:$N$500,MATCH($F514,'11.2_Outliers-Collection_cov'!$F$5:$F$500,0))&lt;&gt;"N",
INDEX('11.2_Outliers-Collection_cov'!L$5:L$500,MATCH($F514,'11.2_Outliers-Collection_cov'!$F$5:$F$500,0)),""),"")</f>
        <v/>
      </c>
      <c r="P514" s="14">
        <f>IFERROR(IF(INDEX('11.3_Outliers-Plastic'!$N$5:$N$500,MATCH($F514,'11.3_Outliers-Plastic'!$F$5:$F$500,0))&lt;&gt;"N",
INDEX('11.3_Outliers-Plastic'!J$5:J$500,MATCH($F514,'11.3_Outliers-Plastic'!$F$5:$F$500,0)),""),"")</f>
        <v>10.389610389610388</v>
      </c>
      <c r="Q514" s="8">
        <f>IFERROR(IF(INDEX('11.3_Outliers-Plastic'!$N$5:$N$500,MATCH($F514,'11.3_Outliers-Plastic'!$F$5:$F$500,0))&lt;&gt;"N",
INDEX('11.3_Outliers-Plastic'!K$5:K$500,MATCH($F514,'11.3_Outliers-Plastic'!$F$5:$F$500,0)),""),"")</f>
        <v>2013</v>
      </c>
      <c r="R514" s="14" t="str">
        <f>IFERROR(IF(INDEX('11.3_Outliers-Plastic'!$N$5:$N$500,MATCH($F514,'11.3_Outliers-Plastic'!$F$5:$F$500,0))&lt;&gt;"N",
INDEX('11.3_Outliers-Plastic'!L$5:L$500,MATCH($F514,'11.3_Outliers-Plastic'!$F$5:$F$500,0)),""),"")</f>
        <v>WaW_021</v>
      </c>
      <c r="S514" s="5"/>
      <c r="T514" s="5"/>
      <c r="V514" s="14">
        <f>IFERROR(IF(INDEX('11.5_Outliers-Other_recovery'!$N$5:$N$500,MATCH($F514,'11.5_Outliers-Other_recovery'!$F$5:$F$500,0))&lt;&gt;"N",
INDEX('11.5_Outliers-Other_recovery'!J$5:J$500,MATCH($F514,'11.5_Outliers-Other_recovery'!$F$5:$F$500,0)),""),"")</f>
        <v>6.2758051197357574</v>
      </c>
      <c r="W514" s="8">
        <f>IFERROR(IF(INDEX('11.5_Outliers-Other_recovery'!$N$5:$N$500,MATCH($F514,'11.5_Outliers-Other_recovery'!$F$5:$F$500,0))&lt;&gt;"N",
INDEX('11.5_Outliers-Other_recovery'!K$5:K$500,MATCH($F514,'11.5_Outliers-Other_recovery'!$F$5:$F$500,0)),""),"")</f>
        <v>2019</v>
      </c>
      <c r="X514" s="14" t="str">
        <f>IFERROR(IF(INDEX('11.5_Outliers-Other_recovery'!$N$5:$N$500,MATCH($F514,'11.5_Outliers-Other_recovery'!$F$5:$F$500,0))&lt;&gt;"N",
INDEX('11.5_Outliers-Other_recovery'!L$5:L$500,MATCH($F514,'11.5_Outliers-Other_recovery'!$F$5:$F$500,0)),""),"")</f>
        <v>UNSD_012</v>
      </c>
      <c r="Y514" s="14">
        <f>IFERROR(IF(INDEX('11.4_Outliers-Formal_dry_recy'!$N$5:$N$500,MATCH($F514,'11.4_Outliers-Formal_dry_recy'!$F$5:$F$500,0))&lt;&gt;"N",
INDEX('11.4_Outliers-Formal_dry_recy'!J$5:J$500,MATCH($F514,'11.4_Outliers-Formal_dry_recy'!$F$5:$F$500,0)),""),"")</f>
        <v>0</v>
      </c>
      <c r="Z514" s="8">
        <f>IFERROR(IF(INDEX('11.4_Outliers-Formal_dry_recy'!$N$5:$N$500,MATCH($F514,'11.4_Outliers-Formal_dry_recy'!$F$5:$F$500,0))&lt;&gt;"N",
INDEX('11.4_Outliers-Formal_dry_recy'!K$5:K$500,MATCH($F514,'11.4_Outliers-Formal_dry_recy'!$F$5:$F$500,0)),""),"")</f>
        <v>2019</v>
      </c>
      <c r="AA514" s="14" t="str">
        <f>IFERROR(IF(INDEX('11.4_Outliers-Formal_dry_recy'!$N$5:$N$500,MATCH($F514,'11.4_Outliers-Formal_dry_recy'!$F$5:$F$500,0))&lt;&gt;"N",
INDEX('11.4_Outliers-Formal_dry_recy'!L$5:L$500,MATCH($F514,'11.4_Outliers-Formal_dry_recy'!$F$5:$F$500,0)),""),"")</f>
        <v>UNSD_012</v>
      </c>
      <c r="AB514" s="14">
        <f>IFERROR(IF(INDEX('11.6_Outliers-Incineration'!$N$5:$N$500,MATCH($F514,'11.6_Outliers-Incineration'!$F$5:$F$500,0))&lt;&gt;"N",
INDEX('11.6_Outliers-Incineration'!J$5:J$500,MATCH($F514,'11.6_Outliers-Incineration'!$F$5:$F$500,0)),""),"")</f>
        <v>44.756399669694467</v>
      </c>
      <c r="AC514" s="8">
        <f>IFERROR(IF(INDEX('11.6_Outliers-Incineration'!$N$5:$N$500,MATCH($F514,'11.6_Outliers-Incineration'!$F$5:$F$500,0))&lt;&gt;"N",
INDEX('11.6_Outliers-Incineration'!K$5:K$500,MATCH($F514,'11.6_Outliers-Incineration'!$F$5:$F$500,0)),""),"")</f>
        <v>2019</v>
      </c>
      <c r="AD514" s="14" t="str">
        <f>IFERROR(IF(INDEX('11.6_Outliers-Incineration'!$N$5:$N$500,MATCH($F514,'11.6_Outliers-Incineration'!$F$5:$F$500,0))&lt;&gt;"N",
INDEX('11.6_Outliers-Incineration'!L$5:L$500,MATCH($F514,'11.6_Outliers-Incineration'!$F$5:$F$500,0)),""),"")</f>
        <v>UNSD_012</v>
      </c>
      <c r="AE514" s="14">
        <v>42.158516020236085</v>
      </c>
      <c r="AF514" s="8">
        <v>2019</v>
      </c>
      <c r="AG514" s="14" t="s">
        <v>1988</v>
      </c>
      <c r="AH514" s="5"/>
      <c r="AI514" s="5"/>
      <c r="AK514" s="5">
        <f t="shared" si="8"/>
        <v>5</v>
      </c>
    </row>
    <row r="515" spans="1:37" x14ac:dyDescent="0.25">
      <c r="A515" s="5" t="s">
        <v>3001</v>
      </c>
      <c r="B515" s="5" t="s">
        <v>1095</v>
      </c>
      <c r="C515" s="5" t="s">
        <v>1094</v>
      </c>
      <c r="D515" s="5" t="s">
        <v>1038</v>
      </c>
      <c r="E515" s="5" t="s">
        <v>1099</v>
      </c>
      <c r="F515" s="5" t="s">
        <v>1098</v>
      </c>
      <c r="G515" s="5">
        <v>2</v>
      </c>
      <c r="H515" s="5">
        <v>1</v>
      </c>
      <c r="I515" s="5" t="s">
        <v>3234</v>
      </c>
      <c r="J515" s="13">
        <f>IFERROR(IF(INDEX('11.1_Outliers-Generation'!$N$5:$N$500,MATCH($F515,'11.1_Outliers-Generation'!$F$5:$F$500,0))&lt;&gt;"N",
INDEX('11.1_Outliers-Generation'!J$5:J$500,MATCH($F515,'11.1_Outliers-Generation'!$F$5:$F$500,0)),""),"")</f>
        <v>1.3266041816870946</v>
      </c>
      <c r="K515" s="8">
        <f>IFERROR(IF(INDEX('11.1_Outliers-Generation'!$N$5:$N$500,MATCH($F515,'11.1_Outliers-Generation'!$F$5:$F$500,0))&lt;&gt;"N",
INDEX('11.1_Outliers-Generation'!K$5:K$500,MATCH($F515,'11.1_Outliers-Generation'!$F$5:$F$500,0)),""),"")</f>
        <v>2014</v>
      </c>
      <c r="L515" s="13" t="str">
        <f>IFERROR(IF(INDEX('11.1_Outliers-Generation'!$N$5:$N$500,MATCH($F515,'11.1_Outliers-Generation'!$F$5:$F$500,0))&lt;&gt;"N",
INDEX('11.1_Outliers-Generation'!L$5:L$500,MATCH($F515,'11.1_Outliers-Generation'!$F$5:$F$500,0)),""),"")</f>
        <v>WaW_040</v>
      </c>
      <c r="M515" s="14">
        <f>IFERROR(IF(INDEX('11.2_Outliers-Collection_cov'!$N$5:$N$500,MATCH($F515,'11.2_Outliers-Collection_cov'!$F$5:$F$500,0))&lt;&gt;"N",
INDEX('11.2_Outliers-Collection_cov'!J$5:J$500,MATCH($F515,'11.2_Outliers-Collection_cov'!$F$5:$F$500,0)),""),"")</f>
        <v>95</v>
      </c>
      <c r="N515" s="8">
        <f>IFERROR(IF(INDEX('11.2_Outliers-Collection_cov'!$N$5:$N$500,MATCH($F515,'11.2_Outliers-Collection_cov'!$F$5:$F$500,0))&lt;&gt;"N",
INDEX('11.2_Outliers-Collection_cov'!K$5:K$500,MATCH($F515,'11.2_Outliers-Collection_cov'!$F$5:$F$500,0)),""),"")</f>
        <v>2014</v>
      </c>
      <c r="O515" s="13" t="str">
        <f>IFERROR(IF(INDEX('11.2_Outliers-Collection_cov'!$N$5:$N$500,MATCH($F515,'11.2_Outliers-Collection_cov'!$F$5:$F$500,0))&lt;&gt;"N",
INDEX('11.2_Outliers-Collection_cov'!L$5:L$500,MATCH($F515,'11.2_Outliers-Collection_cov'!$F$5:$F$500,0)),""),"")</f>
        <v>WaW_040</v>
      </c>
      <c r="P515" s="14" t="str">
        <f>IFERROR(IF(INDEX('11.3_Outliers-Plastic'!$N$5:$N$500,MATCH($F515,'11.3_Outliers-Plastic'!$F$5:$F$500,0))&lt;&gt;"N",
INDEX('11.3_Outliers-Plastic'!J$5:J$500,MATCH($F515,'11.3_Outliers-Plastic'!$F$5:$F$500,0)),""),"")</f>
        <v/>
      </c>
      <c r="Q515" s="8" t="str">
        <f>IFERROR(IF(INDEX('11.3_Outliers-Plastic'!$N$5:$N$500,MATCH($F515,'11.3_Outliers-Plastic'!$F$5:$F$500,0))&lt;&gt;"N",
INDEX('11.3_Outliers-Plastic'!K$5:K$500,MATCH($F515,'11.3_Outliers-Plastic'!$F$5:$F$500,0)),""),"")</f>
        <v/>
      </c>
      <c r="R515" s="14" t="str">
        <f>IFERROR(IF(INDEX('11.3_Outliers-Plastic'!$N$5:$N$500,MATCH($F515,'11.3_Outliers-Plastic'!$F$5:$F$500,0))&lt;&gt;"N",
INDEX('11.3_Outliers-Plastic'!L$5:L$500,MATCH($F515,'11.3_Outliers-Plastic'!$F$5:$F$500,0)),""),"")</f>
        <v/>
      </c>
      <c r="S515" s="5"/>
      <c r="T515" s="5"/>
      <c r="V515" s="14">
        <f>IFERROR(IF(INDEX('11.5_Outliers-Other_recovery'!$N$5:$N$500,MATCH($F515,'11.5_Outliers-Other_recovery'!$F$5:$F$500,0))&lt;&gt;"N",
INDEX('11.5_Outliers-Other_recovery'!J$5:J$500,MATCH($F515,'11.5_Outliers-Other_recovery'!$F$5:$F$500,0)),""),"")</f>
        <v>0</v>
      </c>
      <c r="W515" s="8">
        <f>IFERROR(IF(INDEX('11.5_Outliers-Other_recovery'!$N$5:$N$500,MATCH($F515,'11.5_Outliers-Other_recovery'!$F$5:$F$500,0))&lt;&gt;"N",
INDEX('11.5_Outliers-Other_recovery'!K$5:K$500,MATCH($F515,'11.5_Outliers-Other_recovery'!$F$5:$F$500,0)),""),"")</f>
        <v>2015</v>
      </c>
      <c r="X515" s="14" t="str">
        <f>IFERROR(IF(INDEX('11.5_Outliers-Other_recovery'!$N$5:$N$500,MATCH($F515,'11.5_Outliers-Other_recovery'!$F$5:$F$500,0))&lt;&gt;"N",
INDEX('11.5_Outliers-Other_recovery'!L$5:L$500,MATCH($F515,'11.5_Outliers-Other_recovery'!$F$5:$F$500,0)),""),"")</f>
        <v>UNSD_019</v>
      </c>
      <c r="Y515" s="14">
        <f>IFERROR(IF(INDEX('11.4_Outliers-Formal_dry_recy'!$N$5:$N$500,MATCH($F515,'11.4_Outliers-Formal_dry_recy'!$F$5:$F$500,0))&lt;&gt;"N",
INDEX('11.4_Outliers-Formal_dry_recy'!J$5:J$500,MATCH($F515,'11.4_Outliers-Formal_dry_recy'!$F$5:$F$500,0)),""),"")</f>
        <v>0</v>
      </c>
      <c r="Z515" s="8">
        <f>IFERROR(IF(INDEX('11.4_Outliers-Formal_dry_recy'!$N$5:$N$500,MATCH($F515,'11.4_Outliers-Formal_dry_recy'!$F$5:$F$500,0))&lt;&gt;"N",
INDEX('11.4_Outliers-Formal_dry_recy'!K$5:K$500,MATCH($F515,'11.4_Outliers-Formal_dry_recy'!$F$5:$F$500,0)),""),"")</f>
        <v>2015</v>
      </c>
      <c r="AA515" s="14" t="str">
        <f>IFERROR(IF(INDEX('11.4_Outliers-Formal_dry_recy'!$N$5:$N$500,MATCH($F515,'11.4_Outliers-Formal_dry_recy'!$F$5:$F$500,0))&lt;&gt;"N",
INDEX('11.4_Outliers-Formal_dry_recy'!L$5:L$500,MATCH($F515,'11.4_Outliers-Formal_dry_recy'!$F$5:$F$500,0)),""),"")</f>
        <v>UNSD_019</v>
      </c>
      <c r="AB515" s="14">
        <f>IFERROR(IF(INDEX('11.6_Outliers-Incineration'!$N$5:$N$500,MATCH($F515,'11.6_Outliers-Incineration'!$F$5:$F$500,0))&lt;&gt;"N",
INDEX('11.6_Outliers-Incineration'!J$5:J$500,MATCH($F515,'11.6_Outliers-Incineration'!$F$5:$F$500,0)),""),"")</f>
        <v>0</v>
      </c>
      <c r="AC515" s="8">
        <f>IFERROR(IF(INDEX('11.6_Outliers-Incineration'!$N$5:$N$500,MATCH($F515,'11.6_Outliers-Incineration'!$F$5:$F$500,0))&lt;&gt;"N",
INDEX('11.6_Outliers-Incineration'!K$5:K$500,MATCH($F515,'11.6_Outliers-Incineration'!$F$5:$F$500,0)),""),"")</f>
        <v>2015</v>
      </c>
      <c r="AD515" s="14" t="str">
        <f>IFERROR(IF(INDEX('11.6_Outliers-Incineration'!$N$5:$N$500,MATCH($F515,'11.6_Outliers-Incineration'!$F$5:$F$500,0))&lt;&gt;"N",
INDEX('11.6_Outliers-Incineration'!L$5:L$500,MATCH($F515,'11.6_Outliers-Incineration'!$F$5:$F$500,0)),""),"")</f>
        <v>UNSD_019</v>
      </c>
      <c r="AE515" s="14">
        <v>100</v>
      </c>
      <c r="AF515" s="8">
        <v>2015</v>
      </c>
      <c r="AG515" s="14" t="s">
        <v>1994</v>
      </c>
      <c r="AH515" s="5"/>
      <c r="AI515" s="5"/>
      <c r="AK515" s="5">
        <f t="shared" si="8"/>
        <v>6</v>
      </c>
    </row>
    <row r="516" spans="1:37" x14ac:dyDescent="0.25">
      <c r="A516" s="5" t="s">
        <v>3002</v>
      </c>
      <c r="B516" s="5" t="s">
        <v>1103</v>
      </c>
      <c r="C516" s="5" t="s">
        <v>1102</v>
      </c>
      <c r="D516" s="5" t="s">
        <v>1038</v>
      </c>
      <c r="E516" s="5" t="s">
        <v>1104</v>
      </c>
      <c r="F516" s="5" t="s">
        <v>1101</v>
      </c>
      <c r="G516" s="5">
        <v>1</v>
      </c>
      <c r="H516" s="5">
        <v>2</v>
      </c>
      <c r="I516" s="5" t="s">
        <v>2700</v>
      </c>
      <c r="J516" s="13">
        <f>IFERROR(IF(INDEX('11.1_Outliers-Generation'!$N$5:$N$500,MATCH($F516,'11.1_Outliers-Generation'!$F$5:$F$500,0))&lt;&gt;"N",
INDEX('11.1_Outliers-Generation'!J$5:J$500,MATCH($F516,'11.1_Outliers-Generation'!$F$5:$F$500,0)),""),"")</f>
        <v>0.80711797084059123</v>
      </c>
      <c r="K516" s="8">
        <f>IFERROR(IF(INDEX('11.1_Outliers-Generation'!$N$5:$N$500,MATCH($F516,'11.1_Outliers-Generation'!$F$5:$F$500,0))&lt;&gt;"N",
INDEX('11.1_Outliers-Generation'!K$5:K$500,MATCH($F516,'11.1_Outliers-Generation'!$F$5:$F$500,0)),""),"")</f>
        <v>2017</v>
      </c>
      <c r="L516" s="13" t="str">
        <f>IFERROR(IF(INDEX('11.1_Outliers-Generation'!$N$5:$N$500,MATCH($F516,'11.1_Outliers-Generation'!$F$5:$F$500,0))&lt;&gt;"N",
INDEX('11.1_Outliers-Generation'!L$5:L$500,MATCH($F516,'11.1_Outliers-Generation'!$F$5:$F$500,0)),""),"")</f>
        <v>UNSD_020</v>
      </c>
      <c r="M516" s="14">
        <f>IFERROR(IF(INDEX('11.2_Outliers-Collection_cov'!$N$5:$N$500,MATCH($F516,'11.2_Outliers-Collection_cov'!$F$5:$F$500,0))&lt;&gt;"N",
INDEX('11.2_Outliers-Collection_cov'!J$5:J$500,MATCH($F516,'11.2_Outliers-Collection_cov'!$F$5:$F$500,0)),""),"")</f>
        <v>100</v>
      </c>
      <c r="N516" s="8">
        <f>IFERROR(IF(INDEX('11.2_Outliers-Collection_cov'!$N$5:$N$500,MATCH($F516,'11.2_Outliers-Collection_cov'!$F$5:$F$500,0))&lt;&gt;"N",
INDEX('11.2_Outliers-Collection_cov'!K$5:K$500,MATCH($F516,'11.2_Outliers-Collection_cov'!$F$5:$F$500,0)),""),"")</f>
        <v>2017</v>
      </c>
      <c r="O516" s="13" t="str">
        <f>IFERROR(IF(INDEX('11.2_Outliers-Collection_cov'!$N$5:$N$500,MATCH($F516,'11.2_Outliers-Collection_cov'!$F$5:$F$500,0))&lt;&gt;"N",
INDEX('11.2_Outliers-Collection_cov'!L$5:L$500,MATCH($F516,'11.2_Outliers-Collection_cov'!$F$5:$F$500,0)),""),"")</f>
        <v>UNSD_020</v>
      </c>
      <c r="P516" s="14">
        <f>IFERROR(IF(INDEX('11.3_Outliers-Plastic'!$N$5:$N$500,MATCH($F516,'11.3_Outliers-Plastic'!$F$5:$F$500,0))&lt;&gt;"N",
INDEX('11.3_Outliers-Plastic'!J$5:J$500,MATCH($F516,'11.3_Outliers-Plastic'!$F$5:$F$500,0)),""),"")</f>
        <v>4.4999999999999991</v>
      </c>
      <c r="Q516" s="8">
        <f>IFERROR(IF(INDEX('11.3_Outliers-Plastic'!$N$5:$N$500,MATCH($F516,'11.3_Outliers-Plastic'!$F$5:$F$500,0))&lt;&gt;"N",
INDEX('11.3_Outliers-Plastic'!K$5:K$500,MATCH($F516,'11.3_Outliers-Plastic'!$F$5:$F$500,0)),""),"")</f>
        <v>2011</v>
      </c>
      <c r="R516" s="14" t="str">
        <f>IFERROR(IF(INDEX('11.3_Outliers-Plastic'!$N$5:$N$500,MATCH($F516,'11.3_Outliers-Plastic'!$F$5:$F$500,0))&lt;&gt;"N",
INDEX('11.3_Outliers-Plastic'!L$5:L$500,MATCH($F516,'11.3_Outliers-Plastic'!$F$5:$F$500,0)),""),"")</f>
        <v>WaW_041</v>
      </c>
      <c r="V516" s="14">
        <f>IFERROR(IF(INDEX('11.5_Outliers-Other_recovery'!$N$5:$N$500,MATCH($F516,'11.5_Outliers-Other_recovery'!$F$5:$F$500,0))&lt;&gt;"N",
INDEX('11.5_Outliers-Other_recovery'!J$5:J$500,MATCH($F516,'11.5_Outliers-Other_recovery'!$F$5:$F$500,0)),""),"")</f>
        <v>0</v>
      </c>
      <c r="W516" s="8">
        <f>IFERROR(IF(INDEX('11.5_Outliers-Other_recovery'!$N$5:$N$500,MATCH($F516,'11.5_Outliers-Other_recovery'!$F$5:$F$500,0))&lt;&gt;"N",
INDEX('11.5_Outliers-Other_recovery'!K$5:K$500,MATCH($F516,'11.5_Outliers-Other_recovery'!$F$5:$F$500,0)),""),"")</f>
        <v>2017</v>
      </c>
      <c r="X516" s="14" t="str">
        <f>IFERROR(IF(INDEX('11.5_Outliers-Other_recovery'!$N$5:$N$500,MATCH($F516,'11.5_Outliers-Other_recovery'!$F$5:$F$500,0))&lt;&gt;"N",
INDEX('11.5_Outliers-Other_recovery'!L$5:L$500,MATCH($F516,'11.5_Outliers-Other_recovery'!$F$5:$F$500,0)),""),"")</f>
        <v>UNSD_020</v>
      </c>
      <c r="Y516" s="14">
        <f>IFERROR(IF(INDEX('11.4_Outliers-Formal_dry_recy'!$N$5:$N$500,MATCH($F516,'11.4_Outliers-Formal_dry_recy'!$F$5:$F$500,0))&lt;&gt;"N",
INDEX('11.4_Outliers-Formal_dry_recy'!J$5:J$500,MATCH($F516,'11.4_Outliers-Formal_dry_recy'!$F$5:$F$500,0)),""),"")</f>
        <v>0</v>
      </c>
      <c r="Z516" s="8">
        <f>IFERROR(IF(INDEX('11.4_Outliers-Formal_dry_recy'!$N$5:$N$500,MATCH($F516,'11.4_Outliers-Formal_dry_recy'!$F$5:$F$500,0))&lt;&gt;"N",
INDEX('11.4_Outliers-Formal_dry_recy'!K$5:K$500,MATCH($F516,'11.4_Outliers-Formal_dry_recy'!$F$5:$F$500,0)),""),"")</f>
        <v>2017</v>
      </c>
      <c r="AA516" s="14" t="str">
        <f>IFERROR(IF(INDEX('11.4_Outliers-Formal_dry_recy'!$N$5:$N$500,MATCH($F516,'11.4_Outliers-Formal_dry_recy'!$F$5:$F$500,0))&lt;&gt;"N",
INDEX('11.4_Outliers-Formal_dry_recy'!L$5:L$500,MATCH($F516,'11.4_Outliers-Formal_dry_recy'!$F$5:$F$500,0)),""),"")</f>
        <v>UNSD_020</v>
      </c>
      <c r="AB516" s="14">
        <f>IFERROR(IF(INDEX('11.6_Outliers-Incineration'!$N$5:$N$500,MATCH($F516,'11.6_Outliers-Incineration'!$F$5:$F$500,0))&lt;&gt;"N",
INDEX('11.6_Outliers-Incineration'!J$5:J$500,MATCH($F516,'11.6_Outliers-Incineration'!$F$5:$F$500,0)),""),"")</f>
        <v>0</v>
      </c>
      <c r="AC516" s="8">
        <f>IFERROR(IF(INDEX('11.6_Outliers-Incineration'!$N$5:$N$500,MATCH($F516,'11.6_Outliers-Incineration'!$F$5:$F$500,0))&lt;&gt;"N",
INDEX('11.6_Outliers-Incineration'!K$5:K$500,MATCH($F516,'11.6_Outliers-Incineration'!$F$5:$F$500,0)),""),"")</f>
        <v>2017</v>
      </c>
      <c r="AD516" s="14" t="str">
        <f>IFERROR(IF(INDEX('11.6_Outliers-Incineration'!$N$5:$N$500,MATCH($F516,'11.6_Outliers-Incineration'!$F$5:$F$500,0))&lt;&gt;"N",
INDEX('11.6_Outliers-Incineration'!L$5:L$500,MATCH($F516,'11.6_Outliers-Incineration'!$F$5:$F$500,0)),""),"")</f>
        <v>UNSD_020</v>
      </c>
      <c r="AE516" s="14">
        <v>0</v>
      </c>
      <c r="AF516" s="8">
        <v>2017</v>
      </c>
      <c r="AG516" s="14" t="s">
        <v>1995</v>
      </c>
      <c r="AK516" s="5">
        <f t="shared" si="8"/>
        <v>7</v>
      </c>
    </row>
    <row r="517" spans="1:37" x14ac:dyDescent="0.25">
      <c r="A517" s="5" t="s">
        <v>3003</v>
      </c>
      <c r="B517" s="5" t="s">
        <v>392</v>
      </c>
      <c r="C517" s="5" t="s">
        <v>391</v>
      </c>
      <c r="D517" s="5" t="s">
        <v>360</v>
      </c>
      <c r="E517" s="5" t="s">
        <v>402</v>
      </c>
      <c r="F517" s="5" t="s">
        <v>401</v>
      </c>
      <c r="G517" s="5">
        <v>1</v>
      </c>
      <c r="H517" s="5">
        <v>3</v>
      </c>
      <c r="I517" s="5" t="s">
        <v>3236</v>
      </c>
      <c r="J517" s="13" t="str">
        <f>IFERROR(IF(INDEX('11.1_Outliers-Generation'!$N$5:$N$500,MATCH($F517,'11.1_Outliers-Generation'!$F$5:$F$500,0))&lt;&gt;"N",
INDEX('11.1_Outliers-Generation'!J$5:J$500,MATCH($F517,'11.1_Outliers-Generation'!$F$5:$F$500,0)),""),"")</f>
        <v/>
      </c>
      <c r="K517" s="8" t="str">
        <f>IFERROR(IF(INDEX('11.1_Outliers-Generation'!$N$5:$N$500,MATCH($F517,'11.1_Outliers-Generation'!$F$5:$F$500,0))&lt;&gt;"N",
INDEX('11.1_Outliers-Generation'!K$5:K$500,MATCH($F517,'11.1_Outliers-Generation'!$F$5:$F$500,0)),""),"")</f>
        <v/>
      </c>
      <c r="L517" s="13" t="str">
        <f>IFERROR(IF(INDEX('11.1_Outliers-Generation'!$N$5:$N$500,MATCH($F517,'11.1_Outliers-Generation'!$F$5:$F$500,0))&lt;&gt;"N",
INDEX('11.1_Outliers-Generation'!L$5:L$500,MATCH($F517,'11.1_Outliers-Generation'!$F$5:$F$500,0)),""),"")</f>
        <v/>
      </c>
      <c r="M517" s="14">
        <f>IFERROR(IF(INDEX('11.2_Outliers-Collection_cov'!$N$5:$N$500,MATCH($F517,'11.2_Outliers-Collection_cov'!$F$5:$F$500,0))&lt;&gt;"N",
INDEX('11.2_Outliers-Collection_cov'!J$5:J$500,MATCH($F517,'11.2_Outliers-Collection_cov'!$F$5:$F$500,0)),""),"")</f>
        <v>14</v>
      </c>
      <c r="N517" s="8">
        <f>IFERROR(IF(INDEX('11.2_Outliers-Collection_cov'!$N$5:$N$500,MATCH($F517,'11.2_Outliers-Collection_cov'!$F$5:$F$500,0))&lt;&gt;"N",
INDEX('11.2_Outliers-Collection_cov'!K$5:K$500,MATCH($F517,'11.2_Outliers-Collection_cov'!$F$5:$F$500,0)),""),"")</f>
        <v>2013</v>
      </c>
      <c r="O517" s="13" t="str">
        <f>IFERROR(IF(INDEX('11.2_Outliers-Collection_cov'!$N$5:$N$500,MATCH($F517,'11.2_Outliers-Collection_cov'!$F$5:$F$500,0))&lt;&gt;"N",
INDEX('11.2_Outliers-Collection_cov'!L$5:L$500,MATCH($F517,'11.2_Outliers-Collection_cov'!$F$5:$F$500,0)),""),"")</f>
        <v>WaW_052</v>
      </c>
      <c r="P517" s="14" t="str">
        <f>IFERROR(IF(INDEX('11.3_Outliers-Plastic'!$N$5:$N$500,MATCH($F517,'11.3_Outliers-Plastic'!$F$5:$F$500,0))&lt;&gt;"N",
INDEX('11.3_Outliers-Plastic'!J$5:J$500,MATCH($F517,'11.3_Outliers-Plastic'!$F$5:$F$500,0)),""),"")</f>
        <v/>
      </c>
      <c r="Q517" s="8" t="str">
        <f>IFERROR(IF(INDEX('11.3_Outliers-Plastic'!$N$5:$N$500,MATCH($F517,'11.3_Outliers-Plastic'!$F$5:$F$500,0))&lt;&gt;"N",
INDEX('11.3_Outliers-Plastic'!K$5:K$500,MATCH($F517,'11.3_Outliers-Plastic'!$F$5:$F$500,0)),""),"")</f>
        <v/>
      </c>
      <c r="R517" s="14" t="str">
        <f>IFERROR(IF(INDEX('11.3_Outliers-Plastic'!$N$5:$N$500,MATCH($F517,'11.3_Outliers-Plastic'!$F$5:$F$500,0))&lt;&gt;"N",
INDEX('11.3_Outliers-Plastic'!L$5:L$500,MATCH($F517,'11.3_Outliers-Plastic'!$F$5:$F$500,0)),""),"")</f>
        <v/>
      </c>
      <c r="S517" s="5"/>
      <c r="T517" s="5"/>
      <c r="V517" s="14">
        <f>IFERROR(IF(INDEX('11.5_Outliers-Other_recovery'!$N$5:$N$500,MATCH($F517,'11.5_Outliers-Other_recovery'!$F$5:$F$500,0))&lt;&gt;"N",
INDEX('11.5_Outliers-Other_recovery'!J$5:J$500,MATCH($F517,'11.5_Outliers-Other_recovery'!$F$5:$F$500,0)),""),"")</f>
        <v>0</v>
      </c>
      <c r="W517" s="8">
        <f>IFERROR(IF(INDEX('11.5_Outliers-Other_recovery'!$N$5:$N$500,MATCH($F517,'11.5_Outliers-Other_recovery'!$F$5:$F$500,0))&lt;&gt;"N",
INDEX('11.5_Outliers-Other_recovery'!K$5:K$500,MATCH($F517,'11.5_Outliers-Other_recovery'!$F$5:$F$500,0)),""),"")</f>
        <v>2017</v>
      </c>
      <c r="X517" s="14" t="str">
        <f>IFERROR(IF(INDEX('11.5_Outliers-Other_recovery'!$N$5:$N$500,MATCH($F517,'11.5_Outliers-Other_recovery'!$F$5:$F$500,0))&lt;&gt;"N",
INDEX('11.5_Outliers-Other_recovery'!L$5:L$500,MATCH($F517,'11.5_Outliers-Other_recovery'!$F$5:$F$500,0)),""),"")</f>
        <v>UNSD_028</v>
      </c>
      <c r="Y517" s="14">
        <f>IFERROR(IF(INDEX('11.4_Outliers-Formal_dry_recy'!$N$5:$N$500,MATCH($F517,'11.4_Outliers-Formal_dry_recy'!$F$5:$F$500,0))&lt;&gt;"N",
INDEX('11.4_Outliers-Formal_dry_recy'!J$5:J$500,MATCH($F517,'11.4_Outliers-Formal_dry_recy'!$F$5:$F$500,0)),""),"")</f>
        <v>0</v>
      </c>
      <c r="Z517" s="8">
        <f>IFERROR(IF(INDEX('11.4_Outliers-Formal_dry_recy'!$N$5:$N$500,MATCH($F517,'11.4_Outliers-Formal_dry_recy'!$F$5:$F$500,0))&lt;&gt;"N",
INDEX('11.4_Outliers-Formal_dry_recy'!K$5:K$500,MATCH($F517,'11.4_Outliers-Formal_dry_recy'!$F$5:$F$500,0)),""),"")</f>
        <v>2017</v>
      </c>
      <c r="AA517" s="14" t="str">
        <f>IFERROR(IF(INDEX('11.4_Outliers-Formal_dry_recy'!$N$5:$N$500,MATCH($F517,'11.4_Outliers-Formal_dry_recy'!$F$5:$F$500,0))&lt;&gt;"N",
INDEX('11.4_Outliers-Formal_dry_recy'!L$5:L$500,MATCH($F517,'11.4_Outliers-Formal_dry_recy'!$F$5:$F$500,0)),""),"")</f>
        <v>UNSD_028</v>
      </c>
      <c r="AB517" s="14">
        <f>IFERROR(IF(INDEX('11.6_Outliers-Incineration'!$N$5:$N$500,MATCH($F517,'11.6_Outliers-Incineration'!$F$5:$F$500,0))&lt;&gt;"N",
INDEX('11.6_Outliers-Incineration'!J$5:J$500,MATCH($F517,'11.6_Outliers-Incineration'!$F$5:$F$500,0)),""),"")</f>
        <v>0</v>
      </c>
      <c r="AC517" s="8">
        <f>IFERROR(IF(INDEX('11.6_Outliers-Incineration'!$N$5:$N$500,MATCH($F517,'11.6_Outliers-Incineration'!$F$5:$F$500,0))&lt;&gt;"N",
INDEX('11.6_Outliers-Incineration'!K$5:K$500,MATCH($F517,'11.6_Outliers-Incineration'!$F$5:$F$500,0)),""),"")</f>
        <v>2017</v>
      </c>
      <c r="AD517" s="14" t="str">
        <f>IFERROR(IF(INDEX('11.6_Outliers-Incineration'!$N$5:$N$500,MATCH($F517,'11.6_Outliers-Incineration'!$F$5:$F$500,0))&lt;&gt;"N",
INDEX('11.6_Outliers-Incineration'!L$5:L$500,MATCH($F517,'11.6_Outliers-Incineration'!$F$5:$F$500,0)),""),"")</f>
        <v>UNSD_028</v>
      </c>
      <c r="AE517" s="14">
        <v>0</v>
      </c>
      <c r="AF517" s="8">
        <v>2017</v>
      </c>
      <c r="AG517" s="14" t="s">
        <v>2003</v>
      </c>
      <c r="AH517" s="5"/>
      <c r="AI517" s="5"/>
      <c r="AK517" s="5">
        <f t="shared" si="8"/>
        <v>5</v>
      </c>
    </row>
    <row r="518" spans="1:37" x14ac:dyDescent="0.25">
      <c r="A518" s="5" t="s">
        <v>3004</v>
      </c>
      <c r="B518" s="5" t="s">
        <v>1124</v>
      </c>
      <c r="C518" s="5" t="s">
        <v>1123</v>
      </c>
      <c r="D518" s="5" t="s">
        <v>1038</v>
      </c>
      <c r="E518" s="5" t="s">
        <v>1125</v>
      </c>
      <c r="F518" s="5" t="s">
        <v>1122</v>
      </c>
      <c r="G518" s="5">
        <v>2</v>
      </c>
      <c r="H518" s="5">
        <v>2</v>
      </c>
      <c r="I518" s="5" t="s">
        <v>3237</v>
      </c>
      <c r="J518" s="13">
        <f>IFERROR(IF(INDEX('11.1_Outliers-Generation'!$N$5:$N$500,MATCH($F518,'11.1_Outliers-Generation'!$F$5:$F$500,0))&lt;&gt;"N",
INDEX('11.1_Outliers-Generation'!J$5:J$500,MATCH($F518,'11.1_Outliers-Generation'!$F$5:$F$500,0)),""),"")</f>
        <v>1.0622083396055999</v>
      </c>
      <c r="K518" s="8">
        <f>IFERROR(IF(INDEX('11.1_Outliers-Generation'!$N$5:$N$500,MATCH($F518,'11.1_Outliers-Generation'!$F$5:$F$500,0))&lt;&gt;"N",
INDEX('11.1_Outliers-Generation'!K$5:K$500,MATCH($F518,'11.1_Outliers-Generation'!$F$5:$F$500,0)),""),"")</f>
        <v>2015</v>
      </c>
      <c r="L518" s="13" t="str">
        <f>IFERROR(IF(INDEX('11.1_Outliers-Generation'!$N$5:$N$500,MATCH($F518,'11.1_Outliers-Generation'!$F$5:$F$500,0))&lt;&gt;"N",
INDEX('11.1_Outliers-Generation'!L$5:L$500,MATCH($F518,'11.1_Outliers-Generation'!$F$5:$F$500,0)),""),"")</f>
        <v>WaW_063</v>
      </c>
      <c r="M518" s="14" t="str">
        <f>IFERROR(IF(INDEX('11.2_Outliers-Collection_cov'!$N$5:$N$500,MATCH($F518,'11.2_Outliers-Collection_cov'!$F$5:$F$500,0))&lt;&gt;"N",
INDEX('11.2_Outliers-Collection_cov'!J$5:J$500,MATCH($F518,'11.2_Outliers-Collection_cov'!$F$5:$F$500,0)),""),"")</f>
        <v/>
      </c>
      <c r="N518" s="8" t="str">
        <f>IFERROR(IF(INDEX('11.2_Outliers-Collection_cov'!$N$5:$N$500,MATCH($F518,'11.2_Outliers-Collection_cov'!$F$5:$F$500,0))&lt;&gt;"N",
INDEX('11.2_Outliers-Collection_cov'!K$5:K$500,MATCH($F518,'11.2_Outliers-Collection_cov'!$F$5:$F$500,0)),""),"")</f>
        <v/>
      </c>
      <c r="O518" s="13" t="str">
        <f>IFERROR(IF(INDEX('11.2_Outliers-Collection_cov'!$N$5:$N$500,MATCH($F518,'11.2_Outliers-Collection_cov'!$F$5:$F$500,0))&lt;&gt;"N",
INDEX('11.2_Outliers-Collection_cov'!L$5:L$500,MATCH($F518,'11.2_Outliers-Collection_cov'!$F$5:$F$500,0)),""),"")</f>
        <v/>
      </c>
      <c r="P518" s="14">
        <f>IFERROR(IF(INDEX('11.3_Outliers-Plastic'!$N$5:$N$500,MATCH($F518,'11.3_Outliers-Plastic'!$F$5:$F$500,0))&lt;&gt;"N",
INDEX('11.3_Outliers-Plastic'!J$5:J$500,MATCH($F518,'11.3_Outliers-Plastic'!$F$5:$F$500,0)),""),"")</f>
        <v>12.7</v>
      </c>
      <c r="Q518" s="8">
        <f>IFERROR(IF(INDEX('11.3_Outliers-Plastic'!$N$5:$N$500,MATCH($F518,'11.3_Outliers-Plastic'!$F$5:$F$500,0))&lt;&gt;"N",
INDEX('11.3_Outliers-Plastic'!K$5:K$500,MATCH($F518,'11.3_Outliers-Plastic'!$F$5:$F$500,0)),""),"")</f>
        <v>2015</v>
      </c>
      <c r="R518" s="14" t="str">
        <f>IFERROR(IF(INDEX('11.3_Outliers-Plastic'!$N$5:$N$500,MATCH($F518,'11.3_Outliers-Plastic'!$F$5:$F$500,0))&lt;&gt;"N",
INDEX('11.3_Outliers-Plastic'!L$5:L$500,MATCH($F518,'11.3_Outliers-Plastic'!$F$5:$F$500,0)),""),"")</f>
        <v>WaW_063</v>
      </c>
      <c r="S518" s="5"/>
      <c r="T518" s="5"/>
      <c r="V518" s="14">
        <f>IFERROR(IF(INDEX('11.5_Outliers-Other_recovery'!$N$5:$N$500,MATCH($F518,'11.5_Outliers-Other_recovery'!$F$5:$F$500,0))&lt;&gt;"N",
INDEX('11.5_Outliers-Other_recovery'!J$5:J$500,MATCH($F518,'11.5_Outliers-Other_recovery'!$F$5:$F$500,0)),""),"")</f>
        <v>16.811708860759488</v>
      </c>
      <c r="W518" s="8">
        <f>IFERROR(IF(INDEX('11.5_Outliers-Other_recovery'!$N$5:$N$500,MATCH($F518,'11.5_Outliers-Other_recovery'!$F$5:$F$500,0))&lt;&gt;"N",
INDEX('11.5_Outliers-Other_recovery'!K$5:K$500,MATCH($F518,'11.5_Outliers-Other_recovery'!$F$5:$F$500,0)),""),"")</f>
        <v>2019</v>
      </c>
      <c r="X518" s="14" t="str">
        <f>IFERROR(IF(INDEX('11.5_Outliers-Other_recovery'!$N$5:$N$500,MATCH($F518,'11.5_Outliers-Other_recovery'!$F$5:$F$500,0))&lt;&gt;"N",
INDEX('11.5_Outliers-Other_recovery'!L$5:L$500,MATCH($F518,'11.5_Outliers-Other_recovery'!$F$5:$F$500,0)),""),"")</f>
        <v>UNSD_037</v>
      </c>
      <c r="Y518" s="14">
        <f>IFERROR(IF(INDEX('11.4_Outliers-Formal_dry_recy'!$N$5:$N$500,MATCH($F518,'11.4_Outliers-Formal_dry_recy'!$F$5:$F$500,0))&lt;&gt;"N",
INDEX('11.4_Outliers-Formal_dry_recy'!J$5:J$500,MATCH($F518,'11.4_Outliers-Formal_dry_recy'!$F$5:$F$500,0)),""),"")</f>
        <v>0</v>
      </c>
      <c r="Z518" s="8">
        <f>IFERROR(IF(INDEX('11.4_Outliers-Formal_dry_recy'!$N$5:$N$500,MATCH($F518,'11.4_Outliers-Formal_dry_recy'!$F$5:$F$500,0))&lt;&gt;"N",
INDEX('11.4_Outliers-Formal_dry_recy'!K$5:K$500,MATCH($F518,'11.4_Outliers-Formal_dry_recy'!$F$5:$F$500,0)),""),"")</f>
        <v>2019</v>
      </c>
      <c r="AA518" s="14" t="str">
        <f>IFERROR(IF(INDEX('11.4_Outliers-Formal_dry_recy'!$N$5:$N$500,MATCH($F518,'11.4_Outliers-Formal_dry_recy'!$F$5:$F$500,0))&lt;&gt;"N",
INDEX('11.4_Outliers-Formal_dry_recy'!L$5:L$500,MATCH($F518,'11.4_Outliers-Formal_dry_recy'!$F$5:$F$500,0)),""),"")</f>
        <v>UNSD_037</v>
      </c>
      <c r="AB518" s="14">
        <f>IFERROR(IF(INDEX('11.6_Outliers-Incineration'!$N$5:$N$500,MATCH($F518,'11.6_Outliers-Incineration'!$F$5:$F$500,0))&lt;&gt;"N",
INDEX('11.6_Outliers-Incineration'!J$5:J$500,MATCH($F518,'11.6_Outliers-Incineration'!$F$5:$F$500,0)),""),"")</f>
        <v>48.941851265822784</v>
      </c>
      <c r="AC518" s="8">
        <f>IFERROR(IF(INDEX('11.6_Outliers-Incineration'!$N$5:$N$500,MATCH($F518,'11.6_Outliers-Incineration'!$F$5:$F$500,0))&lt;&gt;"N",
INDEX('11.6_Outliers-Incineration'!K$5:K$500,MATCH($F518,'11.6_Outliers-Incineration'!$F$5:$F$500,0)),""),"")</f>
        <v>2019</v>
      </c>
      <c r="AD518" s="14" t="str">
        <f>IFERROR(IF(INDEX('11.6_Outliers-Incineration'!$N$5:$N$500,MATCH($F518,'11.6_Outliers-Incineration'!$F$5:$F$500,0))&lt;&gt;"N",
INDEX('11.6_Outliers-Incineration'!L$5:L$500,MATCH($F518,'11.6_Outliers-Incineration'!$F$5:$F$500,0)),""),"")</f>
        <v>UNSD_037</v>
      </c>
      <c r="AE518" s="14">
        <v>100</v>
      </c>
      <c r="AF518" s="8">
        <v>2015</v>
      </c>
      <c r="AG518" s="14" t="s">
        <v>1121</v>
      </c>
      <c r="AH518" s="5"/>
      <c r="AI518" s="5"/>
      <c r="AK518" s="5">
        <f t="shared" si="8"/>
        <v>6</v>
      </c>
    </row>
    <row r="519" spans="1:37" x14ac:dyDescent="0.25">
      <c r="A519" s="5" t="s">
        <v>3005</v>
      </c>
      <c r="B519" s="5" t="s">
        <v>1124</v>
      </c>
      <c r="C519" s="5" t="s">
        <v>1123</v>
      </c>
      <c r="D519" s="5" t="s">
        <v>1038</v>
      </c>
      <c r="E519" s="5" t="s">
        <v>2874</v>
      </c>
      <c r="F519" s="5" t="s">
        <v>1367</v>
      </c>
      <c r="G519" s="5">
        <v>3</v>
      </c>
      <c r="H519" s="5">
        <v>2</v>
      </c>
      <c r="I519" s="5" t="s">
        <v>2971</v>
      </c>
      <c r="J519" s="13">
        <f>IFERROR(IF(INDEX('11.1_Outliers-Generation'!$N$5:$N$500,MATCH($F519,'11.1_Outliers-Generation'!$F$5:$F$500,0))&lt;&gt;"N",
INDEX('11.1_Outliers-Generation'!J$5:J$500,MATCH($F519,'11.1_Outliers-Generation'!$F$5:$F$500,0)),""),"")</f>
        <v>0.4362470072071723</v>
      </c>
      <c r="K519" s="8">
        <f>IFERROR(IF(INDEX('11.1_Outliers-Generation'!$N$5:$N$500,MATCH($F519,'11.1_Outliers-Generation'!$F$5:$F$500,0))&lt;&gt;"N",
INDEX('11.1_Outliers-Generation'!K$5:K$500,MATCH($F519,'11.1_Outliers-Generation'!$F$5:$F$500,0)),""),"")</f>
        <v>2019</v>
      </c>
      <c r="L519" s="13" t="str">
        <f>IFERROR(IF(INDEX('11.1_Outliers-Generation'!$N$5:$N$500,MATCH($F519,'11.1_Outliers-Generation'!$F$5:$F$500,0))&lt;&gt;"N",
INDEX('11.1_Outliers-Generation'!L$5:L$500,MATCH($F519,'11.1_Outliers-Generation'!$F$5:$F$500,0)),""),"")</f>
        <v>MOHURD_026</v>
      </c>
      <c r="M519" s="14">
        <f>IFERROR(IF(INDEX('11.2_Outliers-Collection_cov'!$N$5:$N$500,MATCH($F519,'11.2_Outliers-Collection_cov'!$F$5:$F$500,0))&lt;&gt;"N",
INDEX('11.2_Outliers-Collection_cov'!J$5:J$500,MATCH($F519,'11.2_Outliers-Collection_cov'!$F$5:$F$500,0)),""),"")</f>
        <v>100</v>
      </c>
      <c r="N519" s="8">
        <f>IFERROR(IF(INDEX('11.2_Outliers-Collection_cov'!$N$5:$N$500,MATCH($F519,'11.2_Outliers-Collection_cov'!$F$5:$F$500,0))&lt;&gt;"N",
INDEX('11.2_Outliers-Collection_cov'!K$5:K$500,MATCH($F519,'11.2_Outliers-Collection_cov'!$F$5:$F$500,0)),""),"")</f>
        <v>2018</v>
      </c>
      <c r="O519" s="13" t="str">
        <f>IFERROR(IF(INDEX('11.2_Outliers-Collection_cov'!$N$5:$N$500,MATCH($F519,'11.2_Outliers-Collection_cov'!$F$5:$F$500,0))&lt;&gt;"N",
INDEX('11.2_Outliers-Collection_cov'!L$5:L$500,MATCH($F519,'11.2_Outliers-Collection_cov'!$F$5:$F$500,0)),""),"")</f>
        <v>WABI_066</v>
      </c>
      <c r="P519" s="14">
        <f>IFERROR(IF(INDEX('11.3_Outliers-Plastic'!$N$5:$N$500,MATCH($F519,'11.3_Outliers-Plastic'!$F$5:$F$500,0))&lt;&gt;"N",
INDEX('11.3_Outliers-Plastic'!J$5:J$500,MATCH($F519,'11.3_Outliers-Plastic'!$F$5:$F$500,0)),""),"")</f>
        <v>16</v>
      </c>
      <c r="Q519" s="8">
        <f>IFERROR(IF(INDEX('11.3_Outliers-Plastic'!$N$5:$N$500,MATCH($F519,'11.3_Outliers-Plastic'!$F$5:$F$500,0))&lt;&gt;"N",
INDEX('11.3_Outliers-Plastic'!K$5:K$500,MATCH($F519,'11.3_Outliers-Plastic'!$F$5:$F$500,0)),""),"")</f>
        <v>2018</v>
      </c>
      <c r="R519" s="14" t="str">
        <f>IFERROR(IF(INDEX('11.3_Outliers-Plastic'!$N$5:$N$500,MATCH($F519,'11.3_Outliers-Plastic'!$F$5:$F$500,0))&lt;&gt;"N",
INDEX('11.3_Outliers-Plastic'!L$5:L$500,MATCH($F519,'11.3_Outliers-Plastic'!$F$5:$F$500,0)),""),"")</f>
        <v>WABI_066</v>
      </c>
      <c r="U519" s="5" t="s">
        <v>1569</v>
      </c>
      <c r="V519" s="14" t="str">
        <f>IFERROR(IF(INDEX('11.5_Outliers-Other_recovery'!$N$5:$N$500,MATCH($F519,'11.5_Outliers-Other_recovery'!$F$5:$F$500,0))&lt;&gt;"N",
INDEX('11.5_Outliers-Other_recovery'!J$5:J$500,MATCH($F519,'11.5_Outliers-Other_recovery'!$F$5:$F$500,0)),""),"")</f>
        <v/>
      </c>
      <c r="W519" s="8" t="str">
        <f>IFERROR(IF(INDEX('11.5_Outliers-Other_recovery'!$N$5:$N$500,MATCH($F519,'11.5_Outliers-Other_recovery'!$F$5:$F$500,0))&lt;&gt;"N",
INDEX('11.5_Outliers-Other_recovery'!K$5:K$500,MATCH($F519,'11.5_Outliers-Other_recovery'!$F$5:$F$500,0)),""),"")</f>
        <v/>
      </c>
      <c r="X519" s="14" t="str">
        <f>IFERROR(IF(INDEX('11.5_Outliers-Other_recovery'!$N$5:$N$500,MATCH($F519,'11.5_Outliers-Other_recovery'!$F$5:$F$500,0))&lt;&gt;"N",
INDEX('11.5_Outliers-Other_recovery'!L$5:L$500,MATCH($F519,'11.5_Outliers-Other_recovery'!$F$5:$F$500,0)),""),"")</f>
        <v/>
      </c>
      <c r="Y519" s="14" t="str">
        <f>IFERROR(IF(INDEX('11.4_Outliers-Formal_dry_recy'!$N$5:$N$500,MATCH($F519,'11.4_Outliers-Formal_dry_recy'!$F$5:$F$500,0))&lt;&gt;"N",
INDEX('11.4_Outliers-Formal_dry_recy'!J$5:J$500,MATCH($F519,'11.4_Outliers-Formal_dry_recy'!$F$5:$F$500,0)),""),"")</f>
        <v/>
      </c>
      <c r="Z519" s="8" t="str">
        <f>IFERROR(IF(INDEX('11.4_Outliers-Formal_dry_recy'!$N$5:$N$500,MATCH($F519,'11.4_Outliers-Formal_dry_recy'!$F$5:$F$500,0))&lt;&gt;"N",
INDEX('11.4_Outliers-Formal_dry_recy'!K$5:K$500,MATCH($F519,'11.4_Outliers-Formal_dry_recy'!$F$5:$F$500,0)),""),"")</f>
        <v/>
      </c>
      <c r="AA519" s="14" t="str">
        <f>IFERROR(IF(INDEX('11.4_Outliers-Formal_dry_recy'!$N$5:$N$500,MATCH($F519,'11.4_Outliers-Formal_dry_recy'!$F$5:$F$500,0))&lt;&gt;"N",
INDEX('11.4_Outliers-Formal_dry_recy'!L$5:L$500,MATCH($F519,'11.4_Outliers-Formal_dry_recy'!$F$5:$F$500,0)),""),"")</f>
        <v/>
      </c>
      <c r="AB519" s="14">
        <f>IFERROR(IF(INDEX('11.6_Outliers-Incineration'!$N$5:$N$500,MATCH($F519,'11.6_Outliers-Incineration'!$F$5:$F$500,0))&lt;&gt;"N",
INDEX('11.6_Outliers-Incineration'!J$5:J$500,MATCH($F519,'11.6_Outliers-Incineration'!$F$5:$F$500,0)),""),"")</f>
        <v>64</v>
      </c>
      <c r="AC519" s="8">
        <f>IFERROR(IF(INDEX('11.6_Outliers-Incineration'!$N$5:$N$500,MATCH($F519,'11.6_Outliers-Incineration'!$F$5:$F$500,0))&lt;&gt;"N",
INDEX('11.6_Outliers-Incineration'!K$5:K$500,MATCH($F519,'11.6_Outliers-Incineration'!$F$5:$F$500,0)),""),"")</f>
        <v>2018</v>
      </c>
      <c r="AD519" s="14" t="str">
        <f>IFERROR(IF(INDEX('11.6_Outliers-Incineration'!$N$5:$N$500,MATCH($F519,'11.6_Outliers-Incineration'!$F$5:$F$500,0))&lt;&gt;"N",
INDEX('11.6_Outliers-Incineration'!L$5:L$500,MATCH($F519,'11.6_Outliers-Incineration'!$F$5:$F$500,0)),""),"")</f>
        <v>WABI_066</v>
      </c>
      <c r="AE519" s="14">
        <v>100</v>
      </c>
      <c r="AF519" s="8">
        <v>2018</v>
      </c>
      <c r="AG519" s="14" t="s">
        <v>1366</v>
      </c>
      <c r="AK519" s="5">
        <f t="shared" si="8"/>
        <v>5</v>
      </c>
    </row>
    <row r="520" spans="1:37" x14ac:dyDescent="0.25">
      <c r="A520" s="5" t="s">
        <v>3006</v>
      </c>
      <c r="B520" s="5" t="s">
        <v>75</v>
      </c>
      <c r="C520" s="5" t="s">
        <v>74</v>
      </c>
      <c r="D520" s="5" t="s">
        <v>35</v>
      </c>
      <c r="E520" s="5" t="s">
        <v>76</v>
      </c>
      <c r="F520" s="5" t="s">
        <v>73</v>
      </c>
      <c r="G520" s="5">
        <v>2</v>
      </c>
      <c r="H520" s="5">
        <v>1</v>
      </c>
      <c r="I520" s="5" t="s">
        <v>2704</v>
      </c>
      <c r="J520" s="13">
        <f>IFERROR(IF(INDEX('11.1_Outliers-Generation'!$N$5:$N$500,MATCH($F520,'11.1_Outliers-Generation'!$F$5:$F$500,0))&lt;&gt;"N",
INDEX('11.1_Outliers-Generation'!J$5:J$500,MATCH($F520,'11.1_Outliers-Generation'!$F$5:$F$500,0)),""),"")</f>
        <v>1.0201336762975812</v>
      </c>
      <c r="K520" s="8">
        <f>IFERROR(IF(INDEX('11.1_Outliers-Generation'!$N$5:$N$500,MATCH($F520,'11.1_Outliers-Generation'!$F$5:$F$500,0))&lt;&gt;"N",
INDEX('11.1_Outliers-Generation'!K$5:K$500,MATCH($F520,'11.1_Outliers-Generation'!$F$5:$F$500,0)),""),"")</f>
        <v>2015</v>
      </c>
      <c r="L520" s="13" t="str">
        <f>IFERROR(IF(INDEX('11.1_Outliers-Generation'!$N$5:$N$500,MATCH($F520,'11.1_Outliers-Generation'!$F$5:$F$500,0))&lt;&gt;"N",
INDEX('11.1_Outliers-Generation'!L$5:L$500,MATCH($F520,'11.1_Outliers-Generation'!$F$5:$F$500,0)),""),"")</f>
        <v>WaW_072</v>
      </c>
      <c r="M520" s="14">
        <f>IFERROR(IF(INDEX('11.2_Outliers-Collection_cov'!$N$5:$N$500,MATCH($F520,'11.2_Outliers-Collection_cov'!$F$5:$F$500,0))&lt;&gt;"N",
INDEX('11.2_Outliers-Collection_cov'!J$5:J$500,MATCH($F520,'11.2_Outliers-Collection_cov'!$F$5:$F$500,0)),""),"")</f>
        <v>100</v>
      </c>
      <c r="N520" s="8">
        <f>IFERROR(IF(INDEX('11.2_Outliers-Collection_cov'!$N$5:$N$500,MATCH($F520,'11.2_Outliers-Collection_cov'!$F$5:$F$500,0))&lt;&gt;"N",
INDEX('11.2_Outliers-Collection_cov'!K$5:K$500,MATCH($F520,'11.2_Outliers-Collection_cov'!$F$5:$F$500,0)),""),"")</f>
        <v>2015</v>
      </c>
      <c r="O520" s="13" t="str">
        <f>IFERROR(IF(INDEX('11.2_Outliers-Collection_cov'!$N$5:$N$500,MATCH($F520,'11.2_Outliers-Collection_cov'!$F$5:$F$500,0))&lt;&gt;"N",
INDEX('11.2_Outliers-Collection_cov'!L$5:L$500,MATCH($F520,'11.2_Outliers-Collection_cov'!$F$5:$F$500,0)),""),"")</f>
        <v>WaW_072</v>
      </c>
      <c r="P520" s="14">
        <f>IFERROR(IF(INDEX('11.3_Outliers-Plastic'!$N$5:$N$500,MATCH($F520,'11.3_Outliers-Plastic'!$F$5:$F$500,0))&lt;&gt;"N",
INDEX('11.3_Outliers-Plastic'!J$5:J$500,MATCH($F520,'11.3_Outliers-Plastic'!$F$5:$F$500,0)),""),"")</f>
        <v>21.900000000000002</v>
      </c>
      <c r="Q520" s="8">
        <f>IFERROR(IF(INDEX('11.3_Outliers-Plastic'!$N$5:$N$500,MATCH($F520,'11.3_Outliers-Plastic'!$F$5:$F$500,0))&lt;&gt;"N",
INDEX('11.3_Outliers-Plastic'!K$5:K$500,MATCH($F520,'11.3_Outliers-Plastic'!$F$5:$F$500,0)),""),"")</f>
        <v>2015</v>
      </c>
      <c r="R520" s="14" t="str">
        <f>IFERROR(IF(INDEX('11.3_Outliers-Plastic'!$N$5:$N$500,MATCH($F520,'11.3_Outliers-Plastic'!$F$5:$F$500,0))&lt;&gt;"N",
INDEX('11.3_Outliers-Plastic'!L$5:L$500,MATCH($F520,'11.3_Outliers-Plastic'!$F$5:$F$500,0)),""),"")</f>
        <v>WaW_072</v>
      </c>
      <c r="V520" s="14">
        <f>IFERROR(IF(INDEX('11.5_Outliers-Other_recovery'!$N$5:$N$500,MATCH($F520,'11.5_Outliers-Other_recovery'!$F$5:$F$500,0))&lt;&gt;"N",
INDEX('11.5_Outliers-Other_recovery'!J$5:J$500,MATCH($F520,'11.5_Outliers-Other_recovery'!$F$5:$F$500,0)),""),"")</f>
        <v>6.0797239215015031</v>
      </c>
      <c r="W520" s="8">
        <f>IFERROR(IF(INDEX('11.5_Outliers-Other_recovery'!$N$5:$N$500,MATCH($F520,'11.5_Outliers-Other_recovery'!$F$5:$F$500,0))&lt;&gt;"N",
INDEX('11.5_Outliers-Other_recovery'!K$5:K$500,MATCH($F520,'11.5_Outliers-Other_recovery'!$F$5:$F$500,0)),""),"")</f>
        <v>2012</v>
      </c>
      <c r="X520" s="14" t="str">
        <f>IFERROR(IF(INDEX('11.5_Outliers-Other_recovery'!$N$5:$N$500,MATCH($F520,'11.5_Outliers-Other_recovery'!$F$5:$F$500,0))&lt;&gt;"N",
INDEX('11.5_Outliers-Other_recovery'!L$5:L$500,MATCH($F520,'11.5_Outliers-Other_recovery'!$F$5:$F$500,0)),""),"")</f>
        <v>UNSD_043</v>
      </c>
      <c r="Y520" s="14">
        <f>IFERROR(IF(INDEX('11.4_Outliers-Formal_dry_recy'!$N$5:$N$500,MATCH($F520,'11.4_Outliers-Formal_dry_recy'!$F$5:$F$500,0))&lt;&gt;"N",
INDEX('11.4_Outliers-Formal_dry_recy'!J$5:J$500,MATCH($F520,'11.4_Outliers-Formal_dry_recy'!$F$5:$F$500,0)),""),"")</f>
        <v>2.3315826131871953</v>
      </c>
      <c r="Z520" s="8">
        <f>IFERROR(IF(INDEX('11.4_Outliers-Formal_dry_recy'!$N$5:$N$500,MATCH($F520,'11.4_Outliers-Formal_dry_recy'!$F$5:$F$500,0))&lt;&gt;"N",
INDEX('11.4_Outliers-Formal_dry_recy'!K$5:K$500,MATCH($F520,'11.4_Outliers-Formal_dry_recy'!$F$5:$F$500,0)),""),"")</f>
        <v>2012</v>
      </c>
      <c r="AA520" s="14" t="str">
        <f>IFERROR(IF(INDEX('11.4_Outliers-Formal_dry_recy'!$N$5:$N$500,MATCH($F520,'11.4_Outliers-Formal_dry_recy'!$F$5:$F$500,0))&lt;&gt;"N",
INDEX('11.4_Outliers-Formal_dry_recy'!L$5:L$500,MATCH($F520,'11.4_Outliers-Formal_dry_recy'!$F$5:$F$500,0)),""),"")</f>
        <v>UNSD_043</v>
      </c>
      <c r="AB520" s="14">
        <f>IFERROR(IF(INDEX('11.6_Outliers-Incineration'!$N$5:$N$500,MATCH($F520,'11.6_Outliers-Incineration'!$F$5:$F$500,0))&lt;&gt;"N",
INDEX('11.6_Outliers-Incineration'!J$5:J$500,MATCH($F520,'11.6_Outliers-Incineration'!$F$5:$F$500,0)),""),"")</f>
        <v>0</v>
      </c>
      <c r="AC520" s="8">
        <f>IFERROR(IF(INDEX('11.6_Outliers-Incineration'!$N$5:$N$500,MATCH($F520,'11.6_Outliers-Incineration'!$F$5:$F$500,0))&lt;&gt;"N",
INDEX('11.6_Outliers-Incineration'!K$5:K$500,MATCH($F520,'11.6_Outliers-Incineration'!$F$5:$F$500,0)),""),"")</f>
        <v>2012</v>
      </c>
      <c r="AD520" s="14" t="str">
        <f>IFERROR(IF(INDEX('11.6_Outliers-Incineration'!$N$5:$N$500,MATCH($F520,'11.6_Outliers-Incineration'!$F$5:$F$500,0))&lt;&gt;"N",
INDEX('11.6_Outliers-Incineration'!L$5:L$500,MATCH($F520,'11.6_Outliers-Incineration'!$F$5:$F$500,0)),""),"")</f>
        <v>UNSD_043</v>
      </c>
      <c r="AE520" s="14">
        <v>100</v>
      </c>
      <c r="AF520" s="8">
        <v>2012</v>
      </c>
      <c r="AG520" s="14" t="s">
        <v>2017</v>
      </c>
      <c r="AK520" s="5">
        <f t="shared" si="8"/>
        <v>7</v>
      </c>
    </row>
    <row r="521" spans="1:37" x14ac:dyDescent="0.25">
      <c r="A521" s="5" t="s">
        <v>3008</v>
      </c>
      <c r="B521" s="5" t="s">
        <v>1154</v>
      </c>
      <c r="C521" s="5" t="s">
        <v>1153</v>
      </c>
      <c r="D521" s="5" t="s">
        <v>1038</v>
      </c>
      <c r="E521" s="5" t="s">
        <v>1155</v>
      </c>
      <c r="F521" s="5" t="s">
        <v>1152</v>
      </c>
      <c r="G521" s="5">
        <v>2</v>
      </c>
      <c r="H521" s="5">
        <v>1</v>
      </c>
      <c r="I521" s="5" t="s">
        <v>3305</v>
      </c>
      <c r="J521" s="13">
        <f>IFERROR(IF(INDEX('11.1_Outliers-Generation'!$N$5:$N$500,MATCH($F521,'11.1_Outliers-Generation'!$F$5:$F$500,0))&lt;&gt;"N",
INDEX('11.1_Outliers-Generation'!J$5:J$500,MATCH($F521,'11.1_Outliers-Generation'!$F$5:$F$500,0)),""),"")</f>
        <v>1.2058285540828328</v>
      </c>
      <c r="K521" s="8">
        <f>IFERROR(IF(INDEX('11.1_Outliers-Generation'!$N$5:$N$500,MATCH($F521,'11.1_Outliers-Generation'!$F$5:$F$500,0))&lt;&gt;"N",
INDEX('11.1_Outliers-Generation'!K$5:K$500,MATCH($F521,'11.1_Outliers-Generation'!$F$5:$F$500,0)),""),"")</f>
        <v>2017</v>
      </c>
      <c r="L521" s="13" t="str">
        <f>IFERROR(IF(INDEX('11.1_Outliers-Generation'!$N$5:$N$500,MATCH($F521,'11.1_Outliers-Generation'!$F$5:$F$500,0))&lt;&gt;"N",
INDEX('11.1_Outliers-Generation'!L$5:L$500,MATCH($F521,'11.1_Outliers-Generation'!$F$5:$F$500,0)),""),"")</f>
        <v>UNSD_054</v>
      </c>
      <c r="M521" s="14">
        <f>IFERROR(IF(INDEX('11.2_Outliers-Collection_cov'!$N$5:$N$500,MATCH($F521,'11.2_Outliers-Collection_cov'!$F$5:$F$500,0))&lt;&gt;"N",
INDEX('11.2_Outliers-Collection_cov'!J$5:J$500,MATCH($F521,'11.2_Outliers-Collection_cov'!$F$5:$F$500,0)),""),"")</f>
        <v>95.805648803710895</v>
      </c>
      <c r="N521" s="8">
        <f>IFERROR(IF(INDEX('11.2_Outliers-Collection_cov'!$N$5:$N$500,MATCH($F521,'11.2_Outliers-Collection_cov'!$F$5:$F$500,0))&lt;&gt;"N",
INDEX('11.2_Outliers-Collection_cov'!K$5:K$500,MATCH($F521,'11.2_Outliers-Collection_cov'!$F$5:$F$500,0)),""),"")</f>
        <v>2017</v>
      </c>
      <c r="O521" s="13" t="str">
        <f>IFERROR(IF(INDEX('11.2_Outliers-Collection_cov'!$N$5:$N$500,MATCH($F521,'11.2_Outliers-Collection_cov'!$F$5:$F$500,0))&lt;&gt;"N",
INDEX('11.2_Outliers-Collection_cov'!L$5:L$500,MATCH($F521,'11.2_Outliers-Collection_cov'!$F$5:$F$500,0)),""),"")</f>
        <v>UNSD_054</v>
      </c>
      <c r="P521" s="14">
        <f>IFERROR(IF(INDEX('11.3_Outliers-Plastic'!$N$5:$N$500,MATCH($F521,'11.3_Outliers-Plastic'!$F$5:$F$500,0))&lt;&gt;"N",
INDEX('11.3_Outliers-Plastic'!J$5:J$500,MATCH($F521,'11.3_Outliers-Plastic'!$F$5:$F$500,0)),""),"")</f>
        <v>14.210000000000003</v>
      </c>
      <c r="Q521" s="8">
        <f>IFERROR(IF(INDEX('11.3_Outliers-Plastic'!$N$5:$N$500,MATCH($F521,'11.3_Outliers-Plastic'!$F$5:$F$500,0))&lt;&gt;"N",
INDEX('11.3_Outliers-Plastic'!K$5:K$500,MATCH($F521,'11.3_Outliers-Plastic'!$F$5:$F$500,0)),""),"")</f>
        <v>2012</v>
      </c>
      <c r="R521" s="14" t="str">
        <f>IFERROR(IF(INDEX('11.3_Outliers-Plastic'!$N$5:$N$500,MATCH($F521,'11.3_Outliers-Plastic'!$F$5:$F$500,0))&lt;&gt;"N",
INDEX('11.3_Outliers-Plastic'!L$5:L$500,MATCH($F521,'11.3_Outliers-Plastic'!$F$5:$F$500,0)),""),"")</f>
        <v>WaW_082</v>
      </c>
      <c r="V521" s="14" t="str">
        <f>IFERROR(IF(INDEX('11.5_Outliers-Other_recovery'!$N$5:$N$500,MATCH($F521,'11.5_Outliers-Other_recovery'!$F$5:$F$500,0))&lt;&gt;"N",
INDEX('11.5_Outliers-Other_recovery'!J$5:J$500,MATCH($F521,'11.5_Outliers-Other_recovery'!$F$5:$F$500,0)),""),"")</f>
        <v/>
      </c>
      <c r="W521" s="8" t="str">
        <f>IFERROR(IF(INDEX('11.5_Outliers-Other_recovery'!$N$5:$N$500,MATCH($F521,'11.5_Outliers-Other_recovery'!$F$5:$F$500,0))&lt;&gt;"N",
INDEX('11.5_Outliers-Other_recovery'!K$5:K$500,MATCH($F521,'11.5_Outliers-Other_recovery'!$F$5:$F$500,0)),""),"")</f>
        <v/>
      </c>
      <c r="X521" s="14" t="str">
        <f>IFERROR(IF(INDEX('11.5_Outliers-Other_recovery'!$N$5:$N$500,MATCH($F521,'11.5_Outliers-Other_recovery'!$F$5:$F$500,0))&lt;&gt;"N",
INDEX('11.5_Outliers-Other_recovery'!L$5:L$500,MATCH($F521,'11.5_Outliers-Other_recovery'!$F$5:$F$500,0)),""),"")</f>
        <v/>
      </c>
      <c r="Y521" s="14">
        <f>IFERROR(IF(INDEX('11.4_Outliers-Formal_dry_recy'!$N$5:$N$500,MATCH($F521,'11.4_Outliers-Formal_dry_recy'!$F$5:$F$500,0))&lt;&gt;"N",
INDEX('11.4_Outliers-Formal_dry_recy'!J$5:J$500,MATCH($F521,'11.4_Outliers-Formal_dry_recy'!$F$5:$F$500,0)),""),"")</f>
        <v>0.85750663869311716</v>
      </c>
      <c r="Z521" s="8">
        <f>IFERROR(IF(INDEX('11.4_Outliers-Formal_dry_recy'!$N$5:$N$500,MATCH($F521,'11.4_Outliers-Formal_dry_recy'!$F$5:$F$500,0))&lt;&gt;"N",
INDEX('11.4_Outliers-Formal_dry_recy'!K$5:K$500,MATCH($F521,'11.4_Outliers-Formal_dry_recy'!$F$5:$F$500,0)),""),"")</f>
        <v>2012</v>
      </c>
      <c r="AA521" s="14" t="str">
        <f>IFERROR(IF(INDEX('11.4_Outliers-Formal_dry_recy'!$N$5:$N$500,MATCH($F521,'11.4_Outliers-Formal_dry_recy'!$F$5:$F$500,0))&lt;&gt;"N",
INDEX('11.4_Outliers-Formal_dry_recy'!L$5:L$500,MATCH($F521,'11.4_Outliers-Formal_dry_recy'!$F$5:$F$500,0)),""),"")</f>
        <v>UNSD_054</v>
      </c>
      <c r="AB521" s="14" t="str">
        <f>IFERROR(IF(INDEX('11.6_Outliers-Incineration'!$N$5:$N$500,MATCH($F521,'11.6_Outliers-Incineration'!$F$5:$F$500,0))&lt;&gt;"N",
INDEX('11.6_Outliers-Incineration'!J$5:J$500,MATCH($F521,'11.6_Outliers-Incineration'!$F$5:$F$500,0)),""),"")</f>
        <v/>
      </c>
      <c r="AC521" s="8" t="str">
        <f>IFERROR(IF(INDEX('11.6_Outliers-Incineration'!$N$5:$N$500,MATCH($F521,'11.6_Outliers-Incineration'!$F$5:$F$500,0))&lt;&gt;"N",
INDEX('11.6_Outliers-Incineration'!K$5:K$500,MATCH($F521,'11.6_Outliers-Incineration'!$F$5:$F$500,0)),""),"")</f>
        <v/>
      </c>
      <c r="AD521" s="14" t="str">
        <f>IFERROR(IF(INDEX('11.6_Outliers-Incineration'!$N$5:$N$500,MATCH($F521,'11.6_Outliers-Incineration'!$F$5:$F$500,0))&lt;&gt;"N",
INDEX('11.6_Outliers-Incineration'!L$5:L$500,MATCH($F521,'11.6_Outliers-Incineration'!$F$5:$F$500,0)),""),"")</f>
        <v/>
      </c>
      <c r="AE521" s="14">
        <v>100</v>
      </c>
      <c r="AF521" s="8">
        <v>2012</v>
      </c>
      <c r="AG521" s="14" t="s">
        <v>1151</v>
      </c>
      <c r="AK521" s="5">
        <f t="shared" si="8"/>
        <v>5</v>
      </c>
    </row>
    <row r="522" spans="1:37" x14ac:dyDescent="0.25">
      <c r="A522" s="5" t="s">
        <v>3009</v>
      </c>
      <c r="B522" s="5" t="s">
        <v>17</v>
      </c>
      <c r="C522" s="5" t="s">
        <v>414</v>
      </c>
      <c r="D522" s="5" t="s">
        <v>360</v>
      </c>
      <c r="E522" s="5" t="s">
        <v>432</v>
      </c>
      <c r="F522" s="5" t="s">
        <v>431</v>
      </c>
      <c r="G522" s="5">
        <v>3</v>
      </c>
      <c r="H522" s="5">
        <v>2</v>
      </c>
      <c r="I522" s="5" t="s">
        <v>2705</v>
      </c>
      <c r="J522" s="13">
        <f>IFERROR(IF(INDEX('11.1_Outliers-Generation'!$N$5:$N$500,MATCH($F522,'11.1_Outliers-Generation'!$F$5:$F$500,0))&lt;&gt;"N",
INDEX('11.1_Outliers-Generation'!J$5:J$500,MATCH($F522,'11.1_Outliers-Generation'!$F$5:$F$500,0)),""),"")</f>
        <v>0.25079030558482612</v>
      </c>
      <c r="K522" s="8">
        <f>IFERROR(IF(INDEX('11.1_Outliers-Generation'!$N$5:$N$500,MATCH($F522,'11.1_Outliers-Generation'!$F$5:$F$500,0))&lt;&gt;"N",
INDEX('11.1_Outliers-Generation'!K$5:K$500,MATCH($F522,'11.1_Outliers-Generation'!$F$5:$F$500,0)),""),"")</f>
        <v>2013</v>
      </c>
      <c r="L522" s="13" t="str">
        <f>IFERROR(IF(INDEX('11.1_Outliers-Generation'!$N$5:$N$500,MATCH($F522,'11.1_Outliers-Generation'!$F$5:$F$500,0))&lt;&gt;"N",
INDEX('11.1_Outliers-Generation'!L$5:L$500,MATCH($F522,'11.1_Outliers-Generation'!$F$5:$F$500,0)),""),"")</f>
        <v>WABI_068</v>
      </c>
      <c r="M522" s="14">
        <f>IFERROR(IF(INDEX('11.2_Outliers-Collection_cov'!$N$5:$N$500,MATCH($F522,'11.2_Outliers-Collection_cov'!$F$5:$F$500,0))&lt;&gt;"N",
INDEX('11.2_Outliers-Collection_cov'!J$5:J$500,MATCH($F522,'11.2_Outliers-Collection_cov'!$F$5:$F$500,0)),""),"")</f>
        <v>10</v>
      </c>
      <c r="N522" s="8">
        <f>IFERROR(IF(INDEX('11.2_Outliers-Collection_cov'!$N$5:$N$500,MATCH($F522,'11.2_Outliers-Collection_cov'!$F$5:$F$500,0))&lt;&gt;"N",
INDEX('11.2_Outliers-Collection_cov'!K$5:K$500,MATCH($F522,'11.2_Outliers-Collection_cov'!$F$5:$F$500,0)),""),"")</f>
        <v>2013</v>
      </c>
      <c r="O522" s="13" t="str">
        <f>IFERROR(IF(INDEX('11.2_Outliers-Collection_cov'!$N$5:$N$500,MATCH($F522,'11.2_Outliers-Collection_cov'!$F$5:$F$500,0))&lt;&gt;"N",
INDEX('11.2_Outliers-Collection_cov'!L$5:L$500,MATCH($F522,'11.2_Outliers-Collection_cov'!$F$5:$F$500,0)),""),"")</f>
        <v>WABI_068</v>
      </c>
      <c r="P522" s="14">
        <f>IFERROR(IF(INDEX('11.3_Outliers-Plastic'!$N$5:$N$500,MATCH($F522,'11.3_Outliers-Plastic'!$F$5:$F$500,0))&lt;&gt;"N",
INDEX('11.3_Outliers-Plastic'!J$5:J$500,MATCH($F522,'11.3_Outliers-Plastic'!$F$5:$F$500,0)),""),"")</f>
        <v>7.5376884422110502</v>
      </c>
      <c r="Q522" s="8">
        <f>IFERROR(IF(INDEX('11.3_Outliers-Plastic'!$N$5:$N$500,MATCH($F522,'11.3_Outliers-Plastic'!$F$5:$F$500,0))&lt;&gt;"N",
INDEX('11.3_Outliers-Plastic'!K$5:K$500,MATCH($F522,'11.3_Outliers-Plastic'!$F$5:$F$500,0)),""),"")</f>
        <v>2015</v>
      </c>
      <c r="R522" s="14" t="str">
        <f>IFERROR(IF(INDEX('11.3_Outliers-Plastic'!$N$5:$N$500,MATCH($F522,'11.3_Outliers-Plastic'!$F$5:$F$500,0))&lt;&gt;"N",
INDEX('11.3_Outliers-Plastic'!L$5:L$500,MATCH($F522,'11.3_Outliers-Plastic'!$F$5:$F$500,0)),""),"")</f>
        <v>WaW_094</v>
      </c>
      <c r="V522" s="14">
        <f>IFERROR(IF(INDEX('11.5_Outliers-Other_recovery'!$N$5:$N$500,MATCH($F522,'11.5_Outliers-Other_recovery'!$F$5:$F$500,0))&lt;&gt;"N",
INDEX('11.5_Outliers-Other_recovery'!J$5:J$500,MATCH($F522,'11.5_Outliers-Other_recovery'!$F$5:$F$500,0)),""),"")</f>
        <v>0</v>
      </c>
      <c r="W522" s="8">
        <f>IFERROR(IF(INDEX('11.5_Outliers-Other_recovery'!$N$5:$N$500,MATCH($F522,'11.5_Outliers-Other_recovery'!$F$5:$F$500,0))&lt;&gt;"N",
INDEX('11.5_Outliers-Other_recovery'!K$5:K$500,MATCH($F522,'11.5_Outliers-Other_recovery'!$F$5:$F$500,0)),""),"")</f>
        <v>2013</v>
      </c>
      <c r="X522" s="14" t="str">
        <f>IFERROR(IF(INDEX('11.5_Outliers-Other_recovery'!$N$5:$N$500,MATCH($F522,'11.5_Outliers-Other_recovery'!$F$5:$F$500,0))&lt;&gt;"N",
INDEX('11.5_Outliers-Other_recovery'!L$5:L$500,MATCH($F522,'11.5_Outliers-Other_recovery'!$F$5:$F$500,0)),""),"")</f>
        <v>WABI_068</v>
      </c>
      <c r="Y522" s="14">
        <f>IFERROR(IF(INDEX('11.4_Outliers-Formal_dry_recy'!$N$5:$N$500,MATCH($F522,'11.4_Outliers-Formal_dry_recy'!$F$5:$F$500,0))&lt;&gt;"N",
INDEX('11.4_Outliers-Formal_dry_recy'!J$5:J$500,MATCH($F522,'11.4_Outliers-Formal_dry_recy'!$F$5:$F$500,0)),""),"")</f>
        <v>0</v>
      </c>
      <c r="Z522" s="8">
        <f>IFERROR(IF(INDEX('11.4_Outliers-Formal_dry_recy'!$N$5:$N$500,MATCH($F522,'11.4_Outliers-Formal_dry_recy'!$F$5:$F$500,0))&lt;&gt;"N",
INDEX('11.4_Outliers-Formal_dry_recy'!K$5:K$500,MATCH($F522,'11.4_Outliers-Formal_dry_recy'!$F$5:$F$500,0)),""),"")</f>
        <v>2013</v>
      </c>
      <c r="AA522" s="14" t="str">
        <f>IFERROR(IF(INDEX('11.4_Outliers-Formal_dry_recy'!$N$5:$N$500,MATCH($F522,'11.4_Outliers-Formal_dry_recy'!$F$5:$F$500,0))&lt;&gt;"N",
INDEX('11.4_Outliers-Formal_dry_recy'!L$5:L$500,MATCH($F522,'11.4_Outliers-Formal_dry_recy'!$F$5:$F$500,0)),""),"")</f>
        <v>WABI_068</v>
      </c>
      <c r="AB522" s="14">
        <f>IFERROR(IF(INDEX('11.6_Outliers-Incineration'!$N$5:$N$500,MATCH($F522,'11.6_Outliers-Incineration'!$F$5:$F$500,0))&lt;&gt;"N",
INDEX('11.6_Outliers-Incineration'!J$5:J$500,MATCH($F522,'11.6_Outliers-Incineration'!$F$5:$F$500,0)),""),"")</f>
        <v>0</v>
      </c>
      <c r="AC522" s="8">
        <f>IFERROR(IF(INDEX('11.6_Outliers-Incineration'!$N$5:$N$500,MATCH($F522,'11.6_Outliers-Incineration'!$F$5:$F$500,0))&lt;&gt;"N",
INDEX('11.6_Outliers-Incineration'!K$5:K$500,MATCH($F522,'11.6_Outliers-Incineration'!$F$5:$F$500,0)),""),"")</f>
        <v>2013</v>
      </c>
      <c r="AD522" s="14" t="str">
        <f>IFERROR(IF(INDEX('11.6_Outliers-Incineration'!$N$5:$N$500,MATCH($F522,'11.6_Outliers-Incineration'!$F$5:$F$500,0))&lt;&gt;"N",
INDEX('11.6_Outliers-Incineration'!L$5:L$500,MATCH($F522,'11.6_Outliers-Incineration'!$F$5:$F$500,0)),""),"")</f>
        <v>WABI_068</v>
      </c>
      <c r="AE522" s="14">
        <v>0</v>
      </c>
      <c r="AF522" s="8">
        <v>2013</v>
      </c>
      <c r="AG522" s="14" t="s">
        <v>1428</v>
      </c>
      <c r="AK522" s="5">
        <f t="shared" si="8"/>
        <v>7</v>
      </c>
    </row>
    <row r="523" spans="1:37" x14ac:dyDescent="0.25">
      <c r="A523" s="5" t="s">
        <v>3010</v>
      </c>
      <c r="B523" s="5" t="s">
        <v>689</v>
      </c>
      <c r="C523" s="5" t="s">
        <v>688</v>
      </c>
      <c r="D523" s="5" t="s">
        <v>620</v>
      </c>
      <c r="E523" s="5" t="s">
        <v>690</v>
      </c>
      <c r="F523" s="5" t="s">
        <v>687</v>
      </c>
      <c r="G523" s="5">
        <v>2</v>
      </c>
      <c r="H523" s="5">
        <v>1</v>
      </c>
      <c r="I523" s="5" t="s">
        <v>2706</v>
      </c>
      <c r="J523" s="13">
        <f>IFERROR(IF(INDEX('11.1_Outliers-Generation'!$N$5:$N$500,MATCH($F523,'11.1_Outliers-Generation'!$F$5:$F$500,0))&lt;&gt;"N",
INDEX('11.1_Outliers-Generation'!J$5:J$500,MATCH($F523,'11.1_Outliers-Generation'!$F$5:$F$500,0)),""),"")</f>
        <v>0.95074597542066286</v>
      </c>
      <c r="K523" s="8">
        <f>IFERROR(IF(INDEX('11.1_Outliers-Generation'!$N$5:$N$500,MATCH($F523,'11.1_Outliers-Generation'!$F$5:$F$500,0))&lt;&gt;"N",
INDEX('11.1_Outliers-Generation'!K$5:K$500,MATCH($F523,'11.1_Outliers-Generation'!$F$5:$F$500,0)),""),"")</f>
        <v>2017</v>
      </c>
      <c r="L523" s="13" t="str">
        <f>IFERROR(IF(INDEX('11.1_Outliers-Generation'!$N$5:$N$500,MATCH($F523,'11.1_Outliers-Generation'!$F$5:$F$500,0))&lt;&gt;"N",
INDEX('11.1_Outliers-Generation'!L$5:L$500,MATCH($F523,'11.1_Outliers-Generation'!$F$5:$F$500,0)),""),"")</f>
        <v>UNSD_060</v>
      </c>
      <c r="M523" s="14">
        <f>IFERROR(IF(INDEX('11.2_Outliers-Collection_cov'!$N$5:$N$500,MATCH($F523,'11.2_Outliers-Collection_cov'!$F$5:$F$500,0))&lt;&gt;"N",
INDEX('11.2_Outliers-Collection_cov'!J$5:J$500,MATCH($F523,'11.2_Outliers-Collection_cov'!$F$5:$F$500,0)),""),"")</f>
        <v>100</v>
      </c>
      <c r="N523" s="8">
        <f>IFERROR(IF(INDEX('11.2_Outliers-Collection_cov'!$N$5:$N$500,MATCH($F523,'11.2_Outliers-Collection_cov'!$F$5:$F$500,0))&lt;&gt;"N",
INDEX('11.2_Outliers-Collection_cov'!K$5:K$500,MATCH($F523,'11.2_Outliers-Collection_cov'!$F$5:$F$500,0)),""),"")</f>
        <v>2017</v>
      </c>
      <c r="O523" s="13" t="str">
        <f>IFERROR(IF(INDEX('11.2_Outliers-Collection_cov'!$N$5:$N$500,MATCH($F523,'11.2_Outliers-Collection_cov'!$F$5:$F$500,0))&lt;&gt;"N",
INDEX('11.2_Outliers-Collection_cov'!L$5:L$500,MATCH($F523,'11.2_Outliers-Collection_cov'!$F$5:$F$500,0)),""),"")</f>
        <v>UNSD_060</v>
      </c>
      <c r="P523" s="14">
        <f>IFERROR(IF(INDEX('11.3_Outliers-Plastic'!$N$5:$N$500,MATCH($F523,'11.3_Outliers-Plastic'!$F$5:$F$500,0))&lt;&gt;"N",
INDEX('11.3_Outliers-Plastic'!J$5:J$500,MATCH($F523,'11.3_Outliers-Plastic'!$F$5:$F$500,0)),""),"")</f>
        <v>12.961116650049851</v>
      </c>
      <c r="Q523" s="8" t="str">
        <f>IFERROR(IF(INDEX('11.3_Outliers-Plastic'!$N$5:$N$500,MATCH($F523,'11.3_Outliers-Plastic'!$F$5:$F$500,0))&lt;&gt;"N",
INDEX('11.3_Outliers-Plastic'!K$5:K$500,MATCH($F523,'11.3_Outliers-Plastic'!$F$5:$F$500,0)),""),"")</f>
        <v/>
      </c>
      <c r="R523" s="14" t="str">
        <f>IFERROR(IF(INDEX('11.3_Outliers-Plastic'!$N$5:$N$500,MATCH($F523,'11.3_Outliers-Plastic'!$F$5:$F$500,0))&lt;&gt;"N",
INDEX('11.3_Outliers-Plastic'!L$5:L$500,MATCH($F523,'11.3_Outliers-Plastic'!$F$5:$F$500,0)),""),"")</f>
        <v>WaW_108</v>
      </c>
      <c r="V523" s="14">
        <f>IFERROR(IF(INDEX('11.5_Outliers-Other_recovery'!$N$5:$N$500,MATCH($F523,'11.5_Outliers-Other_recovery'!$F$5:$F$500,0))&lt;&gt;"N",
INDEX('11.5_Outliers-Other_recovery'!J$5:J$500,MATCH($F523,'11.5_Outliers-Other_recovery'!$F$5:$F$500,0)),""),"")</f>
        <v>0</v>
      </c>
      <c r="W523" s="8">
        <f>IFERROR(IF(INDEX('11.5_Outliers-Other_recovery'!$N$5:$N$500,MATCH($F523,'11.5_Outliers-Other_recovery'!$F$5:$F$500,0))&lt;&gt;"N",
INDEX('11.5_Outliers-Other_recovery'!K$5:K$500,MATCH($F523,'11.5_Outliers-Other_recovery'!$F$5:$F$500,0)),""),"")</f>
        <v>2017</v>
      </c>
      <c r="X523" s="14" t="str">
        <f>IFERROR(IF(INDEX('11.5_Outliers-Other_recovery'!$N$5:$N$500,MATCH($F523,'11.5_Outliers-Other_recovery'!$F$5:$F$500,0))&lt;&gt;"N",
INDEX('11.5_Outliers-Other_recovery'!L$5:L$500,MATCH($F523,'11.5_Outliers-Other_recovery'!$F$5:$F$500,0)),""),"")</f>
        <v>UNSD_060</v>
      </c>
      <c r="Y523" s="14">
        <f>IFERROR(IF(INDEX('11.4_Outliers-Formal_dry_recy'!$N$5:$N$500,MATCH($F523,'11.4_Outliers-Formal_dry_recy'!$F$5:$F$500,0))&lt;&gt;"N",
INDEX('11.4_Outliers-Formal_dry_recy'!J$5:J$500,MATCH($F523,'11.4_Outliers-Formal_dry_recy'!$F$5:$F$500,0)),""),"")</f>
        <v>0</v>
      </c>
      <c r="Z523" s="8">
        <f>IFERROR(IF(INDEX('11.4_Outliers-Formal_dry_recy'!$N$5:$N$500,MATCH($F523,'11.4_Outliers-Formal_dry_recy'!$F$5:$F$500,0))&lt;&gt;"N",
INDEX('11.4_Outliers-Formal_dry_recy'!K$5:K$500,MATCH($F523,'11.4_Outliers-Formal_dry_recy'!$F$5:$F$500,0)),""),"")</f>
        <v>2017</v>
      </c>
      <c r="AA523" s="14" t="str">
        <f>IFERROR(IF(INDEX('11.4_Outliers-Formal_dry_recy'!$N$5:$N$500,MATCH($F523,'11.4_Outliers-Formal_dry_recy'!$F$5:$F$500,0))&lt;&gt;"N",
INDEX('11.4_Outliers-Formal_dry_recy'!L$5:L$500,MATCH($F523,'11.4_Outliers-Formal_dry_recy'!$F$5:$F$500,0)),""),"")</f>
        <v>UNSD_060</v>
      </c>
      <c r="AB523" s="14">
        <f>IFERROR(IF(INDEX('11.6_Outliers-Incineration'!$N$5:$N$500,MATCH($F523,'11.6_Outliers-Incineration'!$F$5:$F$500,0))&lt;&gt;"N",
INDEX('11.6_Outliers-Incineration'!J$5:J$500,MATCH($F523,'11.6_Outliers-Incineration'!$F$5:$F$500,0)),""),"")</f>
        <v>0</v>
      </c>
      <c r="AC523" s="8">
        <f>IFERROR(IF(INDEX('11.6_Outliers-Incineration'!$N$5:$N$500,MATCH($F523,'11.6_Outliers-Incineration'!$F$5:$F$500,0))&lt;&gt;"N",
INDEX('11.6_Outliers-Incineration'!K$5:K$500,MATCH($F523,'11.6_Outliers-Incineration'!$F$5:$F$500,0)),""),"")</f>
        <v>2017</v>
      </c>
      <c r="AD523" s="14" t="str">
        <f>IFERROR(IF(INDEX('11.6_Outliers-Incineration'!$N$5:$N$500,MATCH($F523,'11.6_Outliers-Incineration'!$F$5:$F$500,0))&lt;&gt;"N",
INDEX('11.6_Outliers-Incineration'!L$5:L$500,MATCH($F523,'11.6_Outliers-Incineration'!$F$5:$F$500,0)),""),"")</f>
        <v>UNSD_060</v>
      </c>
      <c r="AE523" s="14">
        <v>100</v>
      </c>
      <c r="AF523" s="8">
        <v>2017</v>
      </c>
      <c r="AG523" s="14" t="s">
        <v>2034</v>
      </c>
      <c r="AK523" s="5">
        <f t="shared" si="8"/>
        <v>7</v>
      </c>
    </row>
    <row r="524" spans="1:37" x14ac:dyDescent="0.25">
      <c r="A524" s="5" t="s">
        <v>3011</v>
      </c>
      <c r="B524" s="5" t="s">
        <v>694</v>
      </c>
      <c r="C524" s="5" t="s">
        <v>693</v>
      </c>
      <c r="D524" s="5" t="s">
        <v>620</v>
      </c>
      <c r="E524" s="5" t="s">
        <v>698</v>
      </c>
      <c r="F524" s="5" t="s">
        <v>697</v>
      </c>
      <c r="G524" s="5">
        <v>2</v>
      </c>
      <c r="H524" s="5">
        <v>2</v>
      </c>
      <c r="I524" s="5" t="s">
        <v>2707</v>
      </c>
      <c r="J524" s="13">
        <f>IFERROR(IF(INDEX('11.1_Outliers-Generation'!$N$5:$N$500,MATCH($F524,'11.1_Outliers-Generation'!$F$5:$F$500,0))&lt;&gt;"N",
INDEX('11.1_Outliers-Generation'!J$5:J$500,MATCH($F524,'11.1_Outliers-Generation'!$F$5:$F$500,0)),""),"")</f>
        <v>0.7400000000000001</v>
      </c>
      <c r="K524" s="8">
        <f>IFERROR(IF(INDEX('11.1_Outliers-Generation'!$N$5:$N$500,MATCH($F524,'11.1_Outliers-Generation'!$F$5:$F$500,0))&lt;&gt;"N",
INDEX('11.1_Outliers-Generation'!K$5:K$500,MATCH($F524,'11.1_Outliers-Generation'!$F$5:$F$500,0)),""),"")</f>
        <v>2015</v>
      </c>
      <c r="L524" s="13" t="str">
        <f>IFERROR(IF(INDEX('11.1_Outliers-Generation'!$N$5:$N$500,MATCH($F524,'11.1_Outliers-Generation'!$F$5:$F$500,0))&lt;&gt;"N",
INDEX('11.1_Outliers-Generation'!L$5:L$500,MATCH($F524,'11.1_Outliers-Generation'!$F$5:$F$500,0)),""),"")</f>
        <v>WaW_112</v>
      </c>
      <c r="M524" s="14">
        <f>IFERROR(IF(INDEX('11.2_Outliers-Collection_cov'!$N$5:$N$500,MATCH($F524,'11.2_Outliers-Collection_cov'!$F$5:$F$500,0))&lt;&gt;"N",
INDEX('11.2_Outliers-Collection_cov'!J$5:J$500,MATCH($F524,'11.2_Outliers-Collection_cov'!$F$5:$F$500,0)),""),"")</f>
        <v>85.000004438227919</v>
      </c>
      <c r="N524" s="8">
        <f>IFERROR(IF(INDEX('11.2_Outliers-Collection_cov'!$N$5:$N$500,MATCH($F524,'11.2_Outliers-Collection_cov'!$F$5:$F$500,0))&lt;&gt;"N",
INDEX('11.2_Outliers-Collection_cov'!K$5:K$500,MATCH($F524,'11.2_Outliers-Collection_cov'!$F$5:$F$500,0)),""),"")</f>
        <v>2017</v>
      </c>
      <c r="O524" s="13" t="str">
        <f>IFERROR(IF(INDEX('11.2_Outliers-Collection_cov'!$N$5:$N$500,MATCH($F524,'11.2_Outliers-Collection_cov'!$F$5:$F$500,0))&lt;&gt;"N",
INDEX('11.2_Outliers-Collection_cov'!L$5:L$500,MATCH($F524,'11.2_Outliers-Collection_cov'!$F$5:$F$500,0)),""),"")</f>
        <v>UNSD_062</v>
      </c>
      <c r="P524" s="14">
        <f>IFERROR(IF(INDEX('11.3_Outliers-Plastic'!$N$5:$N$500,MATCH($F524,'11.3_Outliers-Plastic'!$F$5:$F$500,0))&lt;&gt;"N",
INDEX('11.3_Outliers-Plastic'!J$5:J$500,MATCH($F524,'11.3_Outliers-Plastic'!$F$5:$F$500,0)),""),"")</f>
        <v>17.582417582417584</v>
      </c>
      <c r="Q524" s="8">
        <f>IFERROR(IF(INDEX('11.3_Outliers-Plastic'!$N$5:$N$500,MATCH($F524,'11.3_Outliers-Plastic'!$F$5:$F$500,0))&lt;&gt;"N",
INDEX('11.3_Outliers-Plastic'!K$5:K$500,MATCH($F524,'11.3_Outliers-Plastic'!$F$5:$F$500,0)),""),"")</f>
        <v>2015</v>
      </c>
      <c r="R524" s="14" t="str">
        <f>IFERROR(IF(INDEX('11.3_Outliers-Plastic'!$N$5:$N$500,MATCH($F524,'11.3_Outliers-Plastic'!$F$5:$F$500,0))&lt;&gt;"N",
INDEX('11.3_Outliers-Plastic'!L$5:L$500,MATCH($F524,'11.3_Outliers-Plastic'!$F$5:$F$500,0)),""),"")</f>
        <v>WaW_112</v>
      </c>
      <c r="V524" s="14">
        <f>IFERROR(IF(INDEX('11.5_Outliers-Other_recovery'!$N$5:$N$500,MATCH($F524,'11.5_Outliers-Other_recovery'!$F$5:$F$500,0))&lt;&gt;"N",
INDEX('11.5_Outliers-Other_recovery'!J$5:J$500,MATCH($F524,'11.5_Outliers-Other_recovery'!$F$5:$F$500,0)),""),"")</f>
        <v>0</v>
      </c>
      <c r="W524" s="8">
        <f>IFERROR(IF(INDEX('11.5_Outliers-Other_recovery'!$N$5:$N$500,MATCH($F524,'11.5_Outliers-Other_recovery'!$F$5:$F$500,0))&lt;&gt;"N",
INDEX('11.5_Outliers-Other_recovery'!K$5:K$500,MATCH($F524,'11.5_Outliers-Other_recovery'!$F$5:$F$500,0)),""),"")</f>
        <v>2017</v>
      </c>
      <c r="X524" s="14" t="str">
        <f>IFERROR(IF(INDEX('11.5_Outliers-Other_recovery'!$N$5:$N$500,MATCH($F524,'11.5_Outliers-Other_recovery'!$F$5:$F$500,0))&lt;&gt;"N",
INDEX('11.5_Outliers-Other_recovery'!L$5:L$500,MATCH($F524,'11.5_Outliers-Other_recovery'!$F$5:$F$500,0)),""),"")</f>
        <v>UNSD_062</v>
      </c>
      <c r="Y524" s="14">
        <f>IFERROR(IF(INDEX('11.4_Outliers-Formal_dry_recy'!$N$5:$N$500,MATCH($F524,'11.4_Outliers-Formal_dry_recy'!$F$5:$F$500,0))&lt;&gt;"N",
INDEX('11.4_Outliers-Formal_dry_recy'!J$5:J$500,MATCH($F524,'11.4_Outliers-Formal_dry_recy'!$F$5:$F$500,0)),""),"")</f>
        <v>0</v>
      </c>
      <c r="Z524" s="8">
        <f>IFERROR(IF(INDEX('11.4_Outliers-Formal_dry_recy'!$N$5:$N$500,MATCH($F524,'11.4_Outliers-Formal_dry_recy'!$F$5:$F$500,0))&lt;&gt;"N",
INDEX('11.4_Outliers-Formal_dry_recy'!K$5:K$500,MATCH($F524,'11.4_Outliers-Formal_dry_recy'!$F$5:$F$500,0)),""),"")</f>
        <v>2017</v>
      </c>
      <c r="AA524" s="14" t="str">
        <f>IFERROR(IF(INDEX('11.4_Outliers-Formal_dry_recy'!$N$5:$N$500,MATCH($F524,'11.4_Outliers-Formal_dry_recy'!$F$5:$F$500,0))&lt;&gt;"N",
INDEX('11.4_Outliers-Formal_dry_recy'!L$5:L$500,MATCH($F524,'11.4_Outliers-Formal_dry_recy'!$F$5:$F$500,0)),""),"")</f>
        <v>UNSD_062</v>
      </c>
      <c r="AB524" s="14">
        <f>IFERROR(IF(INDEX('11.6_Outliers-Incineration'!$N$5:$N$500,MATCH($F524,'11.6_Outliers-Incineration'!$F$5:$F$500,0))&lt;&gt;"N",
INDEX('11.6_Outliers-Incineration'!J$5:J$500,MATCH($F524,'11.6_Outliers-Incineration'!$F$5:$F$500,0)),""),"")</f>
        <v>0</v>
      </c>
      <c r="AC524" s="8">
        <f>IFERROR(IF(INDEX('11.6_Outliers-Incineration'!$N$5:$N$500,MATCH($F524,'11.6_Outliers-Incineration'!$F$5:$F$500,0))&lt;&gt;"N",
INDEX('11.6_Outliers-Incineration'!K$5:K$500,MATCH($F524,'11.6_Outliers-Incineration'!$F$5:$F$500,0)),""),"")</f>
        <v>2017</v>
      </c>
      <c r="AD524" s="14" t="str">
        <f>IFERROR(IF(INDEX('11.6_Outliers-Incineration'!$N$5:$N$500,MATCH($F524,'11.6_Outliers-Incineration'!$F$5:$F$500,0))&lt;&gt;"N",
INDEX('11.6_Outliers-Incineration'!L$5:L$500,MATCH($F524,'11.6_Outliers-Incineration'!$F$5:$F$500,0)),""),"")</f>
        <v>UNSD_062</v>
      </c>
      <c r="AE524" s="14">
        <v>84.999997715618065</v>
      </c>
      <c r="AF524" s="8">
        <v>2017</v>
      </c>
      <c r="AG524" s="14" t="s">
        <v>2036</v>
      </c>
      <c r="AK524" s="5">
        <f t="shared" si="8"/>
        <v>7</v>
      </c>
    </row>
    <row r="525" spans="1:37" x14ac:dyDescent="0.25">
      <c r="A525" s="5" t="s">
        <v>3012</v>
      </c>
      <c r="B525" s="5" t="s">
        <v>694</v>
      </c>
      <c r="C525" s="5" t="s">
        <v>693</v>
      </c>
      <c r="D525" s="5" t="s">
        <v>620</v>
      </c>
      <c r="E525" s="5" t="s">
        <v>695</v>
      </c>
      <c r="F525" s="5" t="s">
        <v>692</v>
      </c>
      <c r="G525" s="5">
        <v>2</v>
      </c>
      <c r="H525" s="5">
        <v>2</v>
      </c>
      <c r="I525" s="5" t="s">
        <v>2751</v>
      </c>
      <c r="J525" s="13">
        <f>IFERROR(IF(INDEX('11.1_Outliers-Generation'!$N$5:$N$500,MATCH($F525,'11.1_Outliers-Generation'!$F$5:$F$500,0))&lt;&gt;"N",
INDEX('11.1_Outliers-Generation'!J$5:J$500,MATCH($F525,'11.1_Outliers-Generation'!$F$5:$F$500,0)),""),"")</f>
        <v>0.70000002584160692</v>
      </c>
      <c r="K525" s="8">
        <f>IFERROR(IF(INDEX('11.1_Outliers-Generation'!$N$5:$N$500,MATCH($F525,'11.1_Outliers-Generation'!$F$5:$F$500,0))&lt;&gt;"N",
INDEX('11.1_Outliers-Generation'!K$5:K$500,MATCH($F525,'11.1_Outliers-Generation'!$F$5:$F$500,0)),""),"")</f>
        <v>2017</v>
      </c>
      <c r="L525" s="13" t="str">
        <f>IFERROR(IF(INDEX('11.1_Outliers-Generation'!$N$5:$N$500,MATCH($F525,'11.1_Outliers-Generation'!$F$5:$F$500,0))&lt;&gt;"N",
INDEX('11.1_Outliers-Generation'!L$5:L$500,MATCH($F525,'11.1_Outliers-Generation'!$F$5:$F$500,0)),""),"")</f>
        <v>UNSD_063</v>
      </c>
      <c r="M525" s="14">
        <f>IFERROR(IF(INDEX('11.2_Outliers-Collection_cov'!$N$5:$N$500,MATCH($F525,'11.2_Outliers-Collection_cov'!$F$5:$F$500,0))&lt;&gt;"N",
INDEX('11.2_Outliers-Collection_cov'!J$5:J$500,MATCH($F525,'11.2_Outliers-Collection_cov'!$F$5:$F$500,0)),""),"")</f>
        <v>80</v>
      </c>
      <c r="N525" s="8">
        <f>IFERROR(IF(INDEX('11.2_Outliers-Collection_cov'!$N$5:$N$500,MATCH($F525,'11.2_Outliers-Collection_cov'!$F$5:$F$500,0))&lt;&gt;"N",
INDEX('11.2_Outliers-Collection_cov'!K$5:K$500,MATCH($F525,'11.2_Outliers-Collection_cov'!$F$5:$F$500,0)),""),"")</f>
        <v>2017</v>
      </c>
      <c r="O525" s="13" t="str">
        <f>IFERROR(IF(INDEX('11.2_Outliers-Collection_cov'!$N$5:$N$500,MATCH($F525,'11.2_Outliers-Collection_cov'!$F$5:$F$500,0))&lt;&gt;"N",
INDEX('11.2_Outliers-Collection_cov'!L$5:L$500,MATCH($F525,'11.2_Outliers-Collection_cov'!$F$5:$F$500,0)),""),"")</f>
        <v>UNSD_063</v>
      </c>
      <c r="P525" s="14">
        <f>IFERROR(IF(INDEX('11.3_Outliers-Plastic'!$N$5:$N$500,MATCH($F525,'11.3_Outliers-Plastic'!$F$5:$F$500,0))&lt;&gt;"N",
INDEX('11.3_Outliers-Plastic'!J$5:J$500,MATCH($F525,'11.3_Outliers-Plastic'!$F$5:$F$500,0)),""),"")</f>
        <v>10.31746031746032</v>
      </c>
      <c r="Q525" s="8">
        <f>IFERROR(IF(INDEX('11.3_Outliers-Plastic'!$N$5:$N$500,MATCH($F525,'11.3_Outliers-Plastic'!$F$5:$F$500,0))&lt;&gt;"N",
INDEX('11.3_Outliers-Plastic'!K$5:K$500,MATCH($F525,'11.3_Outliers-Plastic'!$F$5:$F$500,0)),""),"")</f>
        <v>2013</v>
      </c>
      <c r="R525" s="14" t="str">
        <f>IFERROR(IF(INDEX('11.3_Outliers-Plastic'!$N$5:$N$500,MATCH($F525,'11.3_Outliers-Plastic'!$F$5:$F$500,0))&lt;&gt;"N",
INDEX('11.3_Outliers-Plastic'!L$5:L$500,MATCH($F525,'11.3_Outliers-Plastic'!$F$5:$F$500,0)),""),"")</f>
        <v>WaW_111</v>
      </c>
      <c r="V525" s="14">
        <f>IFERROR(IF(INDEX('11.5_Outliers-Other_recovery'!$N$5:$N$500,MATCH($F525,'11.5_Outliers-Other_recovery'!$F$5:$F$500,0))&lt;&gt;"N",
INDEX('11.5_Outliers-Other_recovery'!J$5:J$500,MATCH($F525,'11.5_Outliers-Other_recovery'!$F$5:$F$500,0)),""),"")</f>
        <v>8.2704943148968901</v>
      </c>
      <c r="W525" s="8">
        <f>IFERROR(IF(INDEX('11.5_Outliers-Other_recovery'!$N$5:$N$500,MATCH($F525,'11.5_Outliers-Other_recovery'!$F$5:$F$500,0))&lt;&gt;"N",
INDEX('11.5_Outliers-Other_recovery'!K$5:K$500,MATCH($F525,'11.5_Outliers-Other_recovery'!$F$5:$F$500,0)),""),"")</f>
        <v>2016</v>
      </c>
      <c r="X525" s="14" t="str">
        <f>IFERROR(IF(INDEX('11.5_Outliers-Other_recovery'!$N$5:$N$500,MATCH($F525,'11.5_Outliers-Other_recovery'!$F$5:$F$500,0))&lt;&gt;"N",
INDEX('11.5_Outliers-Other_recovery'!L$5:L$500,MATCH($F525,'11.5_Outliers-Other_recovery'!$F$5:$F$500,0)),""),"")</f>
        <v>UNSD_063</v>
      </c>
      <c r="Y525" s="14">
        <f>IFERROR(IF(INDEX('11.4_Outliers-Formal_dry_recy'!$N$5:$N$500,MATCH($F525,'11.4_Outliers-Formal_dry_recy'!$F$5:$F$500,0))&lt;&gt;"N",
INDEX('11.4_Outliers-Formal_dry_recy'!J$5:J$500,MATCH($F525,'11.4_Outliers-Formal_dry_recy'!$F$5:$F$500,0)),""),"")</f>
        <v>0</v>
      </c>
      <c r="Z525" s="8">
        <f>IFERROR(IF(INDEX('11.4_Outliers-Formal_dry_recy'!$N$5:$N$500,MATCH($F525,'11.4_Outliers-Formal_dry_recy'!$F$5:$F$500,0))&lt;&gt;"N",
INDEX('11.4_Outliers-Formal_dry_recy'!K$5:K$500,MATCH($F525,'11.4_Outliers-Formal_dry_recy'!$F$5:$F$500,0)),""),"")</f>
        <v>2017</v>
      </c>
      <c r="AA525" s="14" t="str">
        <f>IFERROR(IF(INDEX('11.4_Outliers-Formal_dry_recy'!$N$5:$N$500,MATCH($F525,'11.4_Outliers-Formal_dry_recy'!$F$5:$F$500,0))&lt;&gt;"N",
INDEX('11.4_Outliers-Formal_dry_recy'!L$5:L$500,MATCH($F525,'11.4_Outliers-Formal_dry_recy'!$F$5:$F$500,0)),""),"")</f>
        <v>UNSD_063</v>
      </c>
      <c r="AB525" s="14">
        <f>IFERROR(IF(INDEX('11.6_Outliers-Incineration'!$N$5:$N$500,MATCH($F525,'11.6_Outliers-Incineration'!$F$5:$F$500,0))&lt;&gt;"N",
INDEX('11.6_Outliers-Incineration'!J$5:J$500,MATCH($F525,'11.6_Outliers-Incineration'!$F$5:$F$500,0)),""),"")</f>
        <v>0</v>
      </c>
      <c r="AC525" s="8">
        <f>IFERROR(IF(INDEX('11.6_Outliers-Incineration'!$N$5:$N$500,MATCH($F525,'11.6_Outliers-Incineration'!$F$5:$F$500,0))&lt;&gt;"N",
INDEX('11.6_Outliers-Incineration'!K$5:K$500,MATCH($F525,'11.6_Outliers-Incineration'!$F$5:$F$500,0)),""),"")</f>
        <v>2017</v>
      </c>
      <c r="AD525" s="14" t="str">
        <f>IFERROR(IF(INDEX('11.6_Outliers-Incineration'!$N$5:$N$500,MATCH($F525,'11.6_Outliers-Incineration'!$F$5:$F$500,0))&lt;&gt;"N",
INDEX('11.6_Outliers-Incineration'!L$5:L$500,MATCH($F525,'11.6_Outliers-Incineration'!$F$5:$F$500,0)),""),"")</f>
        <v>UNSD_063</v>
      </c>
      <c r="AE525" s="14">
        <v>0</v>
      </c>
      <c r="AF525" s="8">
        <v>2017</v>
      </c>
      <c r="AG525" s="14" t="s">
        <v>2037</v>
      </c>
      <c r="AK525" s="5">
        <f t="shared" si="8"/>
        <v>7</v>
      </c>
    </row>
    <row r="526" spans="1:37" x14ac:dyDescent="0.25">
      <c r="A526" s="5" t="s">
        <v>3013</v>
      </c>
      <c r="B526" s="5" t="s">
        <v>138</v>
      </c>
      <c r="C526" s="5" t="s">
        <v>137</v>
      </c>
      <c r="D526" s="5" t="s">
        <v>35</v>
      </c>
      <c r="E526" s="5" t="s">
        <v>1456</v>
      </c>
      <c r="F526" s="4" t="s">
        <v>1455</v>
      </c>
      <c r="G526" s="4">
        <v>2</v>
      </c>
      <c r="H526" s="5">
        <v>1</v>
      </c>
      <c r="I526" s="5" t="s">
        <v>3241</v>
      </c>
      <c r="J526" s="13">
        <f>IFERROR(IF(INDEX('11.1_Outliers-Generation'!$N$5:$N$500,MATCH($F526,'11.1_Outliers-Generation'!$F$5:$F$500,0))&lt;&gt;"N",
INDEX('11.1_Outliers-Generation'!J$5:J$500,MATCH($F526,'11.1_Outliers-Generation'!$F$5:$F$500,0)),""),"")</f>
        <v>1.2808129854347854</v>
      </c>
      <c r="K526" s="8">
        <f>IFERROR(IF(INDEX('11.1_Outliers-Generation'!$N$5:$N$500,MATCH($F526,'11.1_Outliers-Generation'!$F$5:$F$500,0))&lt;&gt;"N",
INDEX('11.1_Outliers-Generation'!K$5:K$500,MATCH($F526,'11.1_Outliers-Generation'!$F$5:$F$500,0)),""),"")</f>
        <v>2012</v>
      </c>
      <c r="L526" s="13" t="str">
        <f>IFERROR(IF(INDEX('11.1_Outliers-Generation'!$N$5:$N$500,MATCH($F526,'11.1_Outliers-Generation'!$F$5:$F$500,0))&lt;&gt;"N",
INDEX('11.1_Outliers-Generation'!L$5:L$500,MATCH($F526,'11.1_Outliers-Generation'!$F$5:$F$500,0)),""),"")</f>
        <v>WaW_113</v>
      </c>
      <c r="M526" s="14">
        <f>IFERROR(IF(INDEX('11.2_Outliers-Collection_cov'!$N$5:$N$500,MATCH($F526,'11.2_Outliers-Collection_cov'!$F$5:$F$500,0))&lt;&gt;"N",
INDEX('11.2_Outliers-Collection_cov'!J$5:J$500,MATCH($F526,'11.2_Outliers-Collection_cov'!$F$5:$F$500,0)),""),"")</f>
        <v>100</v>
      </c>
      <c r="N526" s="8">
        <f>IFERROR(IF(INDEX('11.2_Outliers-Collection_cov'!$N$5:$N$500,MATCH($F526,'11.2_Outliers-Collection_cov'!$F$5:$F$500,0))&lt;&gt;"N",
INDEX('11.2_Outliers-Collection_cov'!K$5:K$500,MATCH($F526,'11.2_Outliers-Collection_cov'!$F$5:$F$500,0)),""),"")</f>
        <v>2008</v>
      </c>
      <c r="O526" s="13" t="str">
        <f>IFERROR(IF(INDEX('11.2_Outliers-Collection_cov'!$N$5:$N$500,MATCH($F526,'11.2_Outliers-Collection_cov'!$F$5:$F$500,0))&lt;&gt;"N",
INDEX('11.2_Outliers-Collection_cov'!L$5:L$500,MATCH($F526,'11.2_Outliers-Collection_cov'!$F$5:$F$500,0)),""),"")</f>
        <v>WABI_002</v>
      </c>
      <c r="P526" s="14">
        <f>IFERROR(IF(INDEX('11.3_Outliers-Plastic'!$N$5:$N$500,MATCH($F526,'11.3_Outliers-Plastic'!$F$5:$F$500,0))&lt;&gt;"N",
INDEX('11.3_Outliers-Plastic'!J$5:J$500,MATCH($F526,'11.3_Outliers-Plastic'!$F$5:$F$500,0)),""),"")</f>
        <v>13</v>
      </c>
      <c r="Q526" s="8">
        <f>IFERROR(IF(INDEX('11.3_Outliers-Plastic'!$N$5:$N$500,MATCH($F526,'11.3_Outliers-Plastic'!$F$5:$F$500,0))&lt;&gt;"N",
INDEX('11.3_Outliers-Plastic'!K$5:K$500,MATCH($F526,'11.3_Outliers-Plastic'!$F$5:$F$500,0)),""),"")</f>
        <v>2008</v>
      </c>
      <c r="R526" s="14" t="str">
        <f>IFERROR(IF(INDEX('11.3_Outliers-Plastic'!$N$5:$N$500,MATCH($F526,'11.3_Outliers-Plastic'!$F$5:$F$500,0))&lt;&gt;"N",
INDEX('11.3_Outliers-Plastic'!L$5:L$500,MATCH($F526,'11.3_Outliers-Plastic'!$F$5:$F$500,0)),""),"")</f>
        <v>WABI_002</v>
      </c>
      <c r="S526" s="5"/>
      <c r="T526" s="5"/>
      <c r="V526" s="14">
        <f>IFERROR(IF(INDEX('11.5_Outliers-Other_recovery'!$N$5:$N$500,MATCH($F526,'11.5_Outliers-Other_recovery'!$F$5:$F$500,0))&lt;&gt;"N",
INDEX('11.5_Outliers-Other_recovery'!J$5:J$500,MATCH($F526,'11.5_Outliers-Other_recovery'!$F$5:$F$500,0)),""),"")</f>
        <v>4.0000000000000563E-2</v>
      </c>
      <c r="W526" s="8">
        <f>IFERROR(IF(INDEX('11.5_Outliers-Other_recovery'!$N$5:$N$500,MATCH($F526,'11.5_Outliers-Other_recovery'!$F$5:$F$500,0))&lt;&gt;"N",
INDEX('11.5_Outliers-Other_recovery'!K$5:K$500,MATCH($F526,'11.5_Outliers-Other_recovery'!$F$5:$F$500,0)),""),"")</f>
        <v>2008</v>
      </c>
      <c r="X526" s="14" t="str">
        <f>IFERROR(IF(INDEX('11.5_Outliers-Other_recovery'!$N$5:$N$500,MATCH($F526,'11.5_Outliers-Other_recovery'!$F$5:$F$500,0))&lt;&gt;"N",
INDEX('11.5_Outliers-Other_recovery'!L$5:L$500,MATCH($F526,'11.5_Outliers-Other_recovery'!$F$5:$F$500,0)),""),"")</f>
        <v>WABI_002</v>
      </c>
      <c r="Y526" s="14">
        <f>IFERROR(IF(INDEX('11.4_Outliers-Formal_dry_recy'!$N$5:$N$500,MATCH($F526,'11.4_Outliers-Formal_dry_recy'!$F$5:$F$500,0))&lt;&gt;"N",
INDEX('11.4_Outliers-Formal_dry_recy'!J$5:J$500,MATCH($F526,'11.4_Outliers-Formal_dry_recy'!$F$5:$F$500,0)),""),"")</f>
        <v>9.9600000000000009</v>
      </c>
      <c r="Z526" s="8">
        <f>IFERROR(IF(INDEX('11.4_Outliers-Formal_dry_recy'!$N$5:$N$500,MATCH($F526,'11.4_Outliers-Formal_dry_recy'!$F$5:$F$500,0))&lt;&gt;"N",
INDEX('11.4_Outliers-Formal_dry_recy'!K$5:K$500,MATCH($F526,'11.4_Outliers-Formal_dry_recy'!$F$5:$F$500,0)),""),"")</f>
        <v>2008</v>
      </c>
      <c r="AA526" s="14" t="str">
        <f>IFERROR(IF(INDEX('11.4_Outliers-Formal_dry_recy'!$N$5:$N$500,MATCH($F526,'11.4_Outliers-Formal_dry_recy'!$F$5:$F$500,0))&lt;&gt;"N",
INDEX('11.4_Outliers-Formal_dry_recy'!L$5:L$500,MATCH($F526,'11.4_Outliers-Formal_dry_recy'!$F$5:$F$500,0)),""),"")</f>
        <v>WABI_002</v>
      </c>
      <c r="AB526" s="14">
        <f>IFERROR(IF(INDEX('11.6_Outliers-Incineration'!$N$5:$N$500,MATCH($F526,'11.6_Outliers-Incineration'!$F$5:$F$500,0))&lt;&gt;"N",
INDEX('11.6_Outliers-Incineration'!J$5:J$500,MATCH($F526,'11.6_Outliers-Incineration'!$F$5:$F$500,0)),""),"")</f>
        <v>0</v>
      </c>
      <c r="AC526" s="8">
        <f>IFERROR(IF(INDEX('11.6_Outliers-Incineration'!$N$5:$N$500,MATCH($F526,'11.6_Outliers-Incineration'!$F$5:$F$500,0))&lt;&gt;"N",
INDEX('11.6_Outliers-Incineration'!K$5:K$500,MATCH($F526,'11.6_Outliers-Incineration'!$F$5:$F$500,0)),""),"")</f>
        <v>2008</v>
      </c>
      <c r="AD526" s="14" t="str">
        <f>IFERROR(IF(INDEX('11.6_Outliers-Incineration'!$N$5:$N$500,MATCH($F526,'11.6_Outliers-Incineration'!$F$5:$F$500,0))&lt;&gt;"N",
INDEX('11.6_Outliers-Incineration'!L$5:L$500,MATCH($F526,'11.6_Outliers-Incineration'!$F$5:$F$500,0)),""),"")</f>
        <v>WABI_002</v>
      </c>
      <c r="AE526" s="14">
        <v>100</v>
      </c>
      <c r="AF526" s="8">
        <v>2008</v>
      </c>
      <c r="AG526" s="14" t="s">
        <v>1454</v>
      </c>
      <c r="AH526" s="5"/>
      <c r="AI526" s="5"/>
      <c r="AK526" s="5">
        <f t="shared" si="8"/>
        <v>7</v>
      </c>
    </row>
    <row r="527" spans="1:37" x14ac:dyDescent="0.25">
      <c r="A527" s="5" t="s">
        <v>3014</v>
      </c>
      <c r="B527" s="5" t="s">
        <v>455</v>
      </c>
      <c r="C527" s="5" t="s">
        <v>454</v>
      </c>
      <c r="D527" s="5" t="s">
        <v>360</v>
      </c>
      <c r="E527" s="5" t="s">
        <v>456</v>
      </c>
      <c r="F527" s="5" t="s">
        <v>453</v>
      </c>
      <c r="G527" s="5">
        <v>2</v>
      </c>
      <c r="H527" s="15">
        <v>1</v>
      </c>
      <c r="I527" s="5" t="s">
        <v>3343</v>
      </c>
      <c r="J527" s="13">
        <f>IFERROR(IF(INDEX('11.1_Outliers-Generation'!$N$5:$N$500,MATCH($F527,'11.1_Outliers-Generation'!$F$5:$F$500,0))&lt;&gt;"N",
INDEX('11.1_Outliers-Generation'!J$5:J$500,MATCH($F527,'11.1_Outliers-Generation'!$F$5:$F$500,0)),""),"")</f>
        <v>0.24175798397343784</v>
      </c>
      <c r="K527" s="8">
        <f>IFERROR(IF(INDEX('11.1_Outliers-Generation'!$N$5:$N$500,MATCH($F527,'11.1_Outliers-Generation'!$F$5:$F$500,0))&lt;&gt;"N",
INDEX('11.1_Outliers-Generation'!K$5:K$500,MATCH($F527,'11.1_Outliers-Generation'!$F$5:$F$500,0)),""),"")</f>
        <v>2007</v>
      </c>
      <c r="L527" s="13" t="str">
        <f>IFERROR(IF(INDEX('11.1_Outliers-Generation'!$N$5:$N$500,MATCH($F527,'11.1_Outliers-Generation'!$F$5:$F$500,0))&lt;&gt;"N",
INDEX('11.1_Outliers-Generation'!L$5:L$500,MATCH($F527,'11.1_Outliers-Generation'!$F$5:$F$500,0)),""),"")</f>
        <v>UNSD_071</v>
      </c>
      <c r="M527" s="14">
        <f>IFERROR(IF(INDEX('11.2_Outliers-Collection_cov'!$N$5:$N$500,MATCH($F527,'11.2_Outliers-Collection_cov'!$F$5:$F$500,0))&lt;&gt;"N",
INDEX('11.2_Outliers-Collection_cov'!J$5:J$500,MATCH($F527,'11.2_Outliers-Collection_cov'!$F$5:$F$500,0)),""),"")</f>
        <v>76</v>
      </c>
      <c r="N527" s="8">
        <f>IFERROR(IF(INDEX('11.2_Outliers-Collection_cov'!$N$5:$N$500,MATCH($F527,'11.2_Outliers-Collection_cov'!$F$5:$F$500,0))&lt;&gt;"N",
INDEX('11.2_Outliers-Collection_cov'!K$5:K$500,MATCH($F527,'11.2_Outliers-Collection_cov'!$F$5:$F$500,0)),""),"")</f>
        <v>2007</v>
      </c>
      <c r="O527" s="13" t="str">
        <f>IFERROR(IF(INDEX('11.2_Outliers-Collection_cov'!$N$5:$N$500,MATCH($F527,'11.2_Outliers-Collection_cov'!$F$5:$F$500,0))&lt;&gt;"N",
INDEX('11.2_Outliers-Collection_cov'!L$5:L$500,MATCH($F527,'11.2_Outliers-Collection_cov'!$F$5:$F$500,0)),""),"")</f>
        <v>UNSD_071</v>
      </c>
      <c r="P527" s="14">
        <f>IFERROR(IF(INDEX('11.3_Outliers-Plastic'!$N$5:$N$500,MATCH($F527,'11.3_Outliers-Plastic'!$F$5:$F$500,0))&lt;&gt;"N",
INDEX('11.3_Outliers-Plastic'!J$5:J$500,MATCH($F527,'11.3_Outliers-Plastic'!$F$5:$F$500,0)),""),"")</f>
        <v>5.3053053053053052</v>
      </c>
      <c r="Q527" s="8">
        <f>IFERROR(IF(INDEX('11.3_Outliers-Plastic'!$N$5:$N$500,MATCH($F527,'11.3_Outliers-Plastic'!$F$5:$F$500,0))&lt;&gt;"N",
INDEX('11.3_Outliers-Plastic'!K$5:K$500,MATCH($F527,'11.3_Outliers-Plastic'!$F$5:$F$500,0)),""),"")</f>
        <v>1996</v>
      </c>
      <c r="R527" s="14" t="str">
        <f>IFERROR(IF(INDEX('11.3_Outliers-Plastic'!$N$5:$N$500,MATCH($F527,'11.3_Outliers-Plastic'!$F$5:$F$500,0))&lt;&gt;"N",
INDEX('11.3_Outliers-Plastic'!L$5:L$500,MATCH($F527,'11.3_Outliers-Plastic'!$F$5:$F$500,0)),""),"")</f>
        <v>WaW_118</v>
      </c>
      <c r="S527" s="5"/>
      <c r="T527" s="5"/>
      <c r="V527" s="14">
        <f>IFERROR(IF(INDEX('11.5_Outliers-Other_recovery'!$N$5:$N$500,MATCH($F527,'11.5_Outliers-Other_recovery'!$F$5:$F$500,0))&lt;&gt;"N",
INDEX('11.5_Outliers-Other_recovery'!J$5:J$500,MATCH($F527,'11.5_Outliers-Other_recovery'!$F$5:$F$500,0)),""),"")</f>
        <v>0</v>
      </c>
      <c r="W527" s="8">
        <f>IFERROR(IF(INDEX('11.5_Outliers-Other_recovery'!$N$5:$N$500,MATCH($F527,'11.5_Outliers-Other_recovery'!$F$5:$F$500,0))&lt;&gt;"N",
INDEX('11.5_Outliers-Other_recovery'!K$5:K$500,MATCH($F527,'11.5_Outliers-Other_recovery'!$F$5:$F$500,0)),""),"")</f>
        <v>2007</v>
      </c>
      <c r="X527" s="14" t="str">
        <f>IFERROR(IF(INDEX('11.5_Outliers-Other_recovery'!$N$5:$N$500,MATCH($F527,'11.5_Outliers-Other_recovery'!$F$5:$F$500,0))&lt;&gt;"N",
INDEX('11.5_Outliers-Other_recovery'!L$5:L$500,MATCH($F527,'11.5_Outliers-Other_recovery'!$F$5:$F$500,0)),""),"")</f>
        <v>UNSD_071</v>
      </c>
      <c r="Y527" s="14">
        <f>IFERROR(IF(INDEX('11.4_Outliers-Formal_dry_recy'!$N$5:$N$500,MATCH($F527,'11.4_Outliers-Formal_dry_recy'!$F$5:$F$500,0))&lt;&gt;"N",
INDEX('11.4_Outliers-Formal_dry_recy'!J$5:J$500,MATCH($F527,'11.4_Outliers-Formal_dry_recy'!$F$5:$F$500,0)),""),"")</f>
        <v>0</v>
      </c>
      <c r="Z527" s="8">
        <f>IFERROR(IF(INDEX('11.4_Outliers-Formal_dry_recy'!$N$5:$N$500,MATCH($F527,'11.4_Outliers-Formal_dry_recy'!$F$5:$F$500,0))&lt;&gt;"N",
INDEX('11.4_Outliers-Formal_dry_recy'!K$5:K$500,MATCH($F527,'11.4_Outliers-Formal_dry_recy'!$F$5:$F$500,0)),""),"")</f>
        <v>2007</v>
      </c>
      <c r="AA527" s="14" t="str">
        <f>IFERROR(IF(INDEX('11.4_Outliers-Formal_dry_recy'!$N$5:$N$500,MATCH($F527,'11.4_Outliers-Formal_dry_recy'!$F$5:$F$500,0))&lt;&gt;"N",
INDEX('11.4_Outliers-Formal_dry_recy'!L$5:L$500,MATCH($F527,'11.4_Outliers-Formal_dry_recy'!$F$5:$F$500,0)),""),"")</f>
        <v>UNSD_071</v>
      </c>
      <c r="AB527" s="14">
        <f>IFERROR(IF(INDEX('11.6_Outliers-Incineration'!$N$5:$N$500,MATCH($F527,'11.6_Outliers-Incineration'!$F$5:$F$500,0))&lt;&gt;"N",
INDEX('11.6_Outliers-Incineration'!J$5:J$500,MATCH($F527,'11.6_Outliers-Incineration'!$F$5:$F$500,0)),""),"")</f>
        <v>0</v>
      </c>
      <c r="AC527" s="8">
        <f>IFERROR(IF(INDEX('11.6_Outliers-Incineration'!$N$5:$N$500,MATCH($F527,'11.6_Outliers-Incineration'!$F$5:$F$500,0))&lt;&gt;"N",
INDEX('11.6_Outliers-Incineration'!K$5:K$500,MATCH($F527,'11.6_Outliers-Incineration'!$F$5:$F$500,0)),""),"")</f>
        <v>2007</v>
      </c>
      <c r="AD527" s="14" t="str">
        <f>IFERROR(IF(INDEX('11.6_Outliers-Incineration'!$N$5:$N$500,MATCH($F527,'11.6_Outliers-Incineration'!$F$5:$F$500,0))&lt;&gt;"N",
INDEX('11.6_Outliers-Incineration'!L$5:L$500,MATCH($F527,'11.6_Outliers-Incineration'!$F$5:$F$500,0)),""),"")</f>
        <v>UNSD_071</v>
      </c>
      <c r="AE527" s="14">
        <v>0</v>
      </c>
      <c r="AF527" s="8">
        <v>2007</v>
      </c>
      <c r="AG527" s="14" t="s">
        <v>2045</v>
      </c>
      <c r="AH527" s="5"/>
      <c r="AI527" s="5"/>
      <c r="AK527" s="5">
        <f t="shared" si="8"/>
        <v>7</v>
      </c>
    </row>
    <row r="528" spans="1:37" x14ac:dyDescent="0.25">
      <c r="A528" s="5" t="s">
        <v>3015</v>
      </c>
      <c r="B528" s="5" t="s">
        <v>23</v>
      </c>
      <c r="C528" s="5" t="s">
        <v>708</v>
      </c>
      <c r="D528" s="5" t="s">
        <v>620</v>
      </c>
      <c r="E528" s="5" t="s">
        <v>711</v>
      </c>
      <c r="F528" s="5" t="s">
        <v>1462</v>
      </c>
      <c r="G528" s="5">
        <v>3</v>
      </c>
      <c r="H528" s="5">
        <v>1</v>
      </c>
      <c r="I528" s="5" t="s">
        <v>3306</v>
      </c>
      <c r="J528" s="13">
        <f>IFERROR(IF(INDEX('11.1_Outliers-Generation'!$N$5:$N$500,MATCH($F528,'11.1_Outliers-Generation'!$F$5:$F$500,0))&lt;&gt;"N",
INDEX('11.1_Outliers-Generation'!J$5:J$500,MATCH($F528,'11.1_Outliers-Generation'!$F$5:$F$500,0)),""),"")</f>
        <v>0.99390689170862878</v>
      </c>
      <c r="K528" s="8">
        <f>IFERROR(IF(INDEX('11.1_Outliers-Generation'!$N$5:$N$500,MATCH($F528,'11.1_Outliers-Generation'!$F$5:$F$500,0))&lt;&gt;"N",
INDEX('11.1_Outliers-Generation'!K$5:K$500,MATCH($F528,'11.1_Outliers-Generation'!$F$5:$F$500,0)),""),"")</f>
        <v>2014</v>
      </c>
      <c r="L528" s="13" t="str">
        <f>IFERROR(IF(INDEX('11.1_Outliers-Generation'!$N$5:$N$500,MATCH($F528,'11.1_Outliers-Generation'!$F$5:$F$500,0))&lt;&gt;"N",
INDEX('11.1_Outliers-Generation'!L$5:L$500,MATCH($F528,'11.1_Outliers-Generation'!$F$5:$F$500,0)),""),"")</f>
        <v>WaW_125</v>
      </c>
      <c r="M528" s="14">
        <f>IFERROR(IF(INDEX('11.2_Outliers-Collection_cov'!$N$5:$N$500,MATCH($F528,'11.2_Outliers-Collection_cov'!$F$5:$F$500,0))&lt;&gt;"N",
INDEX('11.2_Outliers-Collection_cov'!J$5:J$500,MATCH($F528,'11.2_Outliers-Collection_cov'!$F$5:$F$500,0)),""),"")</f>
        <v>76.5</v>
      </c>
      <c r="N528" s="8">
        <f>IFERROR(IF(INDEX('11.2_Outliers-Collection_cov'!$N$5:$N$500,MATCH($F528,'11.2_Outliers-Collection_cov'!$F$5:$F$500,0))&lt;&gt;"N",
INDEX('11.2_Outliers-Collection_cov'!K$5:K$500,MATCH($F528,'11.2_Outliers-Collection_cov'!$F$5:$F$500,0)),""),"")</f>
        <v>2014</v>
      </c>
      <c r="O528" s="13" t="str">
        <f>IFERROR(IF(INDEX('11.2_Outliers-Collection_cov'!$N$5:$N$500,MATCH($F528,'11.2_Outliers-Collection_cov'!$F$5:$F$500,0))&lt;&gt;"N",
INDEX('11.2_Outliers-Collection_cov'!L$5:L$500,MATCH($F528,'11.2_Outliers-Collection_cov'!$F$5:$F$500,0)),""),"")</f>
        <v>WaW_125</v>
      </c>
      <c r="P528" s="14" t="str">
        <f>IFERROR(IF(INDEX('11.3_Outliers-Plastic'!$N$5:$N$500,MATCH($F528,'11.3_Outliers-Plastic'!$F$5:$F$500,0))&lt;&gt;"N",
INDEX('11.3_Outliers-Plastic'!J$5:J$500,MATCH($F528,'11.3_Outliers-Plastic'!$F$5:$F$500,0)),""),"")</f>
        <v/>
      </c>
      <c r="Q528" s="8" t="str">
        <f>IFERROR(IF(INDEX('11.3_Outliers-Plastic'!$N$5:$N$500,MATCH($F528,'11.3_Outliers-Plastic'!$F$5:$F$500,0))&lt;&gt;"N",
INDEX('11.3_Outliers-Plastic'!K$5:K$500,MATCH($F528,'11.3_Outliers-Plastic'!$F$5:$F$500,0)),""),"")</f>
        <v/>
      </c>
      <c r="R528" s="14" t="str">
        <f>IFERROR(IF(INDEX('11.3_Outliers-Plastic'!$N$5:$N$500,MATCH($F528,'11.3_Outliers-Plastic'!$F$5:$F$500,0))&lt;&gt;"N",
INDEX('11.3_Outliers-Plastic'!L$5:L$500,MATCH($F528,'11.3_Outliers-Plastic'!$F$5:$F$500,0)),""),"")</f>
        <v/>
      </c>
      <c r="V528" s="14">
        <f>IFERROR(IF(INDEX('11.5_Outliers-Other_recovery'!$N$5:$N$500,MATCH($F528,'11.5_Outliers-Other_recovery'!$F$5:$F$500,0))&lt;&gt;"N",
INDEX('11.5_Outliers-Other_recovery'!J$5:J$500,MATCH($F528,'11.5_Outliers-Other_recovery'!$F$5:$F$500,0)),""),"")</f>
        <v>12.72430668841762</v>
      </c>
      <c r="W528" s="8">
        <f>IFERROR(IF(INDEX('11.5_Outliers-Other_recovery'!$N$5:$N$500,MATCH($F528,'11.5_Outliers-Other_recovery'!$F$5:$F$500,0))&lt;&gt;"N",
INDEX('11.5_Outliers-Other_recovery'!K$5:K$500,MATCH($F528,'11.5_Outliers-Other_recovery'!$F$5:$F$500,0)),""),"")</f>
        <v>2014</v>
      </c>
      <c r="X528" s="14" t="str">
        <f>IFERROR(IF(INDEX('11.5_Outliers-Other_recovery'!$N$5:$N$500,MATCH($F528,'11.5_Outliers-Other_recovery'!$F$5:$F$500,0))&lt;&gt;"N",
INDEX('11.5_Outliers-Other_recovery'!L$5:L$500,MATCH($F528,'11.5_Outliers-Other_recovery'!$F$5:$F$500,0)),""),"")</f>
        <v>WaW_125</v>
      </c>
      <c r="Y528" s="14">
        <f>IFERROR(IF(INDEX('11.4_Outliers-Formal_dry_recy'!$N$5:$N$500,MATCH($F528,'11.4_Outliers-Formal_dry_recy'!$F$5:$F$500,0))&lt;&gt;"N",
INDEX('11.4_Outliers-Formal_dry_recy'!J$5:J$500,MATCH($F528,'11.4_Outliers-Formal_dry_recy'!$F$5:$F$500,0)),""),"")</f>
        <v>0</v>
      </c>
      <c r="Z528" s="8">
        <f>IFERROR(IF(INDEX('11.4_Outliers-Formal_dry_recy'!$N$5:$N$500,MATCH($F528,'11.4_Outliers-Formal_dry_recy'!$F$5:$F$500,0))&lt;&gt;"N",
INDEX('11.4_Outliers-Formal_dry_recy'!K$5:K$500,MATCH($F528,'11.4_Outliers-Formal_dry_recy'!$F$5:$F$500,0)),""),"")</f>
        <v>2014</v>
      </c>
      <c r="AA528" s="14" t="str">
        <f>IFERROR(IF(INDEX('11.4_Outliers-Formal_dry_recy'!$N$5:$N$500,MATCH($F528,'11.4_Outliers-Formal_dry_recy'!$F$5:$F$500,0))&lt;&gt;"N",
INDEX('11.4_Outliers-Formal_dry_recy'!L$5:L$500,MATCH($F528,'11.4_Outliers-Formal_dry_recy'!$F$5:$F$500,0)),""),"")</f>
        <v>WaW_125</v>
      </c>
      <c r="AB528" s="14">
        <f>IFERROR(IF(INDEX('11.6_Outliers-Incineration'!$N$5:$N$500,MATCH($F528,'11.6_Outliers-Incineration'!$F$5:$F$500,0))&lt;&gt;"N",
INDEX('11.6_Outliers-Incineration'!J$5:J$500,MATCH($F528,'11.6_Outliers-Incineration'!$F$5:$F$500,0)),""),"")</f>
        <v>0</v>
      </c>
      <c r="AC528" s="8">
        <f>IFERROR(IF(INDEX('11.6_Outliers-Incineration'!$N$5:$N$500,MATCH($F528,'11.6_Outliers-Incineration'!$F$5:$F$500,0))&lt;&gt;"N",
INDEX('11.6_Outliers-Incineration'!K$5:K$500,MATCH($F528,'11.6_Outliers-Incineration'!$F$5:$F$500,0)),""),"")</f>
        <v>2007</v>
      </c>
      <c r="AD528" s="14" t="str">
        <f>IFERROR(IF(INDEX('11.6_Outliers-Incineration'!$N$5:$N$500,MATCH($F528,'11.6_Outliers-Incineration'!$F$5:$F$500,0))&lt;&gt;"N",
INDEX('11.6_Outliers-Incineration'!L$5:L$500,MATCH($F528,'11.6_Outliers-Incineration'!$F$5:$F$500,0)),""),"")</f>
        <v>WABI_013</v>
      </c>
      <c r="AE528" s="14">
        <v>0</v>
      </c>
      <c r="AF528" s="8">
        <v>2014</v>
      </c>
      <c r="AG528" s="14" t="s">
        <v>710</v>
      </c>
      <c r="AK528" s="5">
        <f t="shared" si="8"/>
        <v>6</v>
      </c>
    </row>
    <row r="529" spans="1:37" x14ac:dyDescent="0.25">
      <c r="A529" s="5" t="s">
        <v>3016</v>
      </c>
      <c r="B529" s="5" t="s">
        <v>23</v>
      </c>
      <c r="C529" s="5" t="s">
        <v>708</v>
      </c>
      <c r="D529" s="5" t="s">
        <v>620</v>
      </c>
      <c r="E529" s="5" t="s">
        <v>725</v>
      </c>
      <c r="F529" s="5" t="s">
        <v>724</v>
      </c>
      <c r="G529" s="5">
        <v>3</v>
      </c>
      <c r="H529" s="5">
        <v>2</v>
      </c>
      <c r="I529" s="5" t="s">
        <v>2709</v>
      </c>
      <c r="J529" s="13">
        <f>IFERROR(IF(INDEX('11.1_Outliers-Generation'!$N$5:$N$500,MATCH($F529,'11.1_Outliers-Generation'!$F$5:$F$500,0))&lt;&gt;"N",
INDEX('11.1_Outliers-Generation'!J$5:J$500,MATCH($F529,'11.1_Outliers-Generation'!$F$5:$F$500,0)),""),"")</f>
        <v>0.31865042174320524</v>
      </c>
      <c r="K529" s="8">
        <f>IFERROR(IF(INDEX('11.1_Outliers-Generation'!$N$5:$N$500,MATCH($F529,'11.1_Outliers-Generation'!$F$5:$F$500,0))&lt;&gt;"N",
INDEX('11.1_Outliers-Generation'!K$5:K$500,MATCH($F529,'11.1_Outliers-Generation'!$F$5:$F$500,0)),""),"")</f>
        <v>2016</v>
      </c>
      <c r="L529" s="13" t="str">
        <f>IFERROR(IF(INDEX('11.1_Outliers-Generation'!$N$5:$N$500,MATCH($F529,'11.1_Outliers-Generation'!$F$5:$F$500,0))&lt;&gt;"N",
INDEX('11.1_Outliers-Generation'!L$5:L$500,MATCH($F529,'11.1_Outliers-Generation'!$F$5:$F$500,0)),""),"")</f>
        <v>WaW_130</v>
      </c>
      <c r="M529" s="14">
        <f>IFERROR(IF(INDEX('11.2_Outliers-Collection_cov'!$N$5:$N$500,MATCH($F529,'11.2_Outliers-Collection_cov'!$F$5:$F$500,0))&lt;&gt;"N",
INDEX('11.2_Outliers-Collection_cov'!J$5:J$500,MATCH($F529,'11.2_Outliers-Collection_cov'!$F$5:$F$500,0)),""),"")</f>
        <v>97</v>
      </c>
      <c r="N529" s="8">
        <f>IFERROR(IF(INDEX('11.2_Outliers-Collection_cov'!$N$5:$N$500,MATCH($F529,'11.2_Outliers-Collection_cov'!$F$5:$F$500,0))&lt;&gt;"N",
INDEX('11.2_Outliers-Collection_cov'!K$5:K$500,MATCH($F529,'11.2_Outliers-Collection_cov'!$F$5:$F$500,0)),""),"")</f>
        <v>2016</v>
      </c>
      <c r="O529" s="13" t="str">
        <f>IFERROR(IF(INDEX('11.2_Outliers-Collection_cov'!$N$5:$N$500,MATCH($F529,'11.2_Outliers-Collection_cov'!$F$5:$F$500,0))&lt;&gt;"N",
INDEX('11.2_Outliers-Collection_cov'!L$5:L$500,MATCH($F529,'11.2_Outliers-Collection_cov'!$F$5:$F$500,0)),""),"")</f>
        <v>WaW_130</v>
      </c>
      <c r="P529" s="14">
        <f>IFERROR(IF(INDEX('11.3_Outliers-Plastic'!$N$5:$N$500,MATCH($F529,'11.3_Outliers-Plastic'!$F$5:$F$500,0))&lt;&gt;"N",
INDEX('11.3_Outliers-Plastic'!J$5:J$500,MATCH($F529,'11.3_Outliers-Plastic'!$F$5:$F$500,0)),""),"")</f>
        <v>10</v>
      </c>
      <c r="Q529" s="8">
        <f>IFERROR(IF(INDEX('11.3_Outliers-Plastic'!$N$5:$N$500,MATCH($F529,'11.3_Outliers-Plastic'!$F$5:$F$500,0))&lt;&gt;"N",
INDEX('11.3_Outliers-Plastic'!K$5:K$500,MATCH($F529,'11.3_Outliers-Plastic'!$F$5:$F$500,0)),""),"")</f>
        <v>2010</v>
      </c>
      <c r="R529" s="14" t="str">
        <f>IFERROR(IF(INDEX('11.3_Outliers-Plastic'!$N$5:$N$500,MATCH($F529,'11.3_Outliers-Plastic'!$F$5:$F$500,0))&lt;&gt;"N",
INDEX('11.3_Outliers-Plastic'!L$5:L$500,MATCH($F529,'11.3_Outliers-Plastic'!$F$5:$F$500,0)),""),"")</f>
        <v>WABI_034</v>
      </c>
      <c r="V529" s="14">
        <f>IFERROR(IF(INDEX('11.5_Outliers-Other_recovery'!$N$5:$N$500,MATCH($F529,'11.5_Outliers-Other_recovery'!$F$5:$F$500,0))&lt;&gt;"N",
INDEX('11.5_Outliers-Other_recovery'!J$5:J$500,MATCH($F529,'11.5_Outliers-Other_recovery'!$F$5:$F$500,0)),""),"")</f>
        <v>23.618090452261306</v>
      </c>
      <c r="W529" s="8">
        <f>IFERROR(IF(INDEX('11.5_Outliers-Other_recovery'!$N$5:$N$500,MATCH($F529,'11.5_Outliers-Other_recovery'!$F$5:$F$500,0))&lt;&gt;"N",
INDEX('11.5_Outliers-Other_recovery'!K$5:K$500,MATCH($F529,'11.5_Outliers-Other_recovery'!$F$5:$F$500,0)),""),"")</f>
        <v>2016</v>
      </c>
      <c r="X529" s="14" t="str">
        <f>IFERROR(IF(INDEX('11.5_Outliers-Other_recovery'!$N$5:$N$500,MATCH($F529,'11.5_Outliers-Other_recovery'!$F$5:$F$500,0))&lt;&gt;"N",
INDEX('11.5_Outliers-Other_recovery'!L$5:L$500,MATCH($F529,'11.5_Outliers-Other_recovery'!$F$5:$F$500,0)),""),"")</f>
        <v>WaW_130</v>
      </c>
      <c r="Y529" s="14">
        <f>IFERROR(IF(INDEX('11.4_Outliers-Formal_dry_recy'!$N$5:$N$500,MATCH($F529,'11.4_Outliers-Formal_dry_recy'!$F$5:$F$500,0))&lt;&gt;"N",
INDEX('11.4_Outliers-Formal_dry_recy'!J$5:J$500,MATCH($F529,'11.4_Outliers-Formal_dry_recy'!$F$5:$F$500,0)),""),"")</f>
        <v>0</v>
      </c>
      <c r="Z529" s="8">
        <f>IFERROR(IF(INDEX('11.4_Outliers-Formal_dry_recy'!$N$5:$N$500,MATCH($F529,'11.4_Outliers-Formal_dry_recy'!$F$5:$F$500,0))&lt;&gt;"N",
INDEX('11.4_Outliers-Formal_dry_recy'!K$5:K$500,MATCH($F529,'11.4_Outliers-Formal_dry_recy'!$F$5:$F$500,0)),""),"")</f>
        <v>2016</v>
      </c>
      <c r="AA529" s="14" t="str">
        <f>IFERROR(IF(INDEX('11.4_Outliers-Formal_dry_recy'!$N$5:$N$500,MATCH($F529,'11.4_Outliers-Formal_dry_recy'!$F$5:$F$500,0))&lt;&gt;"N",
INDEX('11.4_Outliers-Formal_dry_recy'!L$5:L$500,MATCH($F529,'11.4_Outliers-Formal_dry_recy'!$F$5:$F$500,0)),""),"")</f>
        <v>WaW_130</v>
      </c>
      <c r="AB529" s="14">
        <f>IFERROR(IF(INDEX('11.6_Outliers-Incineration'!$N$5:$N$500,MATCH($F529,'11.6_Outliers-Incineration'!$F$5:$F$500,0))&lt;&gt;"N",
INDEX('11.6_Outliers-Incineration'!J$5:J$500,MATCH($F529,'11.6_Outliers-Incineration'!$F$5:$F$500,0)),""),"")</f>
        <v>0</v>
      </c>
      <c r="AC529" s="8">
        <f>IFERROR(IF(INDEX('11.6_Outliers-Incineration'!$N$5:$N$500,MATCH($F529,'11.6_Outliers-Incineration'!$F$5:$F$500,0))&lt;&gt;"N",
INDEX('11.6_Outliers-Incineration'!K$5:K$500,MATCH($F529,'11.6_Outliers-Incineration'!$F$5:$F$500,0)),""),"")</f>
        <v>2016</v>
      </c>
      <c r="AD529" s="14" t="str">
        <f>IFERROR(IF(INDEX('11.6_Outliers-Incineration'!$N$5:$N$500,MATCH($F529,'11.6_Outliers-Incineration'!$F$5:$F$500,0))&lt;&gt;"N",
INDEX('11.6_Outliers-Incineration'!L$5:L$500,MATCH($F529,'11.6_Outliers-Incineration'!$F$5:$F$500,0)),""),"")</f>
        <v>WaW_130</v>
      </c>
      <c r="AE529" s="14">
        <v>0</v>
      </c>
      <c r="AF529" s="8">
        <v>2016</v>
      </c>
      <c r="AG529" s="14" t="s">
        <v>723</v>
      </c>
      <c r="AK529" s="5">
        <f t="shared" si="8"/>
        <v>7</v>
      </c>
    </row>
    <row r="530" spans="1:37" x14ac:dyDescent="0.25">
      <c r="A530" s="5" t="s">
        <v>3017</v>
      </c>
      <c r="B530" s="5" t="s">
        <v>1629</v>
      </c>
      <c r="C530" s="5" t="s">
        <v>1183</v>
      </c>
      <c r="D530" s="5" t="s">
        <v>1038</v>
      </c>
      <c r="E530" s="5" t="s">
        <v>1184</v>
      </c>
      <c r="F530" s="5" t="s">
        <v>1182</v>
      </c>
      <c r="G530" s="5">
        <v>2</v>
      </c>
      <c r="H530" s="5">
        <v>1</v>
      </c>
      <c r="I530" s="5" t="s">
        <v>2710</v>
      </c>
      <c r="J530" s="13">
        <f>IFERROR(IF(INDEX('11.1_Outliers-Generation'!$N$5:$N$500,MATCH($F530,'11.1_Outliers-Generation'!$F$5:$F$500,0))&lt;&gt;"N",
INDEX('11.1_Outliers-Generation'!J$5:J$500,MATCH($F530,'11.1_Outliers-Generation'!$F$5:$F$500,0)),""),"")</f>
        <v>0.93192599620493355</v>
      </c>
      <c r="K530" s="8">
        <f>IFERROR(IF(INDEX('11.1_Outliers-Generation'!$N$5:$N$500,MATCH($F530,'11.1_Outliers-Generation'!$F$5:$F$500,0))&lt;&gt;"N",
INDEX('11.1_Outliers-Generation'!K$5:K$500,MATCH($F530,'11.1_Outliers-Generation'!$F$5:$F$500,0)),""),"")</f>
        <v>2014</v>
      </c>
      <c r="L530" s="13" t="str">
        <f>IFERROR(IF(INDEX('11.1_Outliers-Generation'!$N$5:$N$500,MATCH($F530,'11.1_Outliers-Generation'!$F$5:$F$500,0))&lt;&gt;"N",
INDEX('11.1_Outliers-Generation'!L$5:L$500,MATCH($F530,'11.1_Outliers-Generation'!$F$5:$F$500,0)),""),"")</f>
        <v>WaW_172</v>
      </c>
      <c r="M530" s="14">
        <f>IFERROR(IF(INDEX('11.2_Outliers-Collection_cov'!$N$5:$N$500,MATCH($F530,'11.2_Outliers-Collection_cov'!$F$5:$F$500,0))&lt;&gt;"N",
INDEX('11.2_Outliers-Collection_cov'!J$5:J$500,MATCH($F530,'11.2_Outliers-Collection_cov'!$F$5:$F$500,0)),""),"")</f>
        <v>100</v>
      </c>
      <c r="N530" s="8">
        <f>IFERROR(IF(INDEX('11.2_Outliers-Collection_cov'!$N$5:$N$500,MATCH($F530,'11.2_Outliers-Collection_cov'!$F$5:$F$500,0))&lt;&gt;"N",
INDEX('11.2_Outliers-Collection_cov'!K$5:K$500,MATCH($F530,'11.2_Outliers-Collection_cov'!$F$5:$F$500,0)),""),"")</f>
        <v>2014</v>
      </c>
      <c r="O530" s="13" t="str">
        <f>IFERROR(IF(INDEX('11.2_Outliers-Collection_cov'!$N$5:$N$500,MATCH($F530,'11.2_Outliers-Collection_cov'!$F$5:$F$500,0))&lt;&gt;"N",
INDEX('11.2_Outliers-Collection_cov'!L$5:L$500,MATCH($F530,'11.2_Outliers-Collection_cov'!$F$5:$F$500,0)),""),"")</f>
        <v>WaW_172</v>
      </c>
      <c r="P530" s="14">
        <f>IFERROR(IF(INDEX('11.3_Outliers-Plastic'!$N$5:$N$500,MATCH($F530,'11.3_Outliers-Plastic'!$F$5:$F$500,0))&lt;&gt;"N",
INDEX('11.3_Outliers-Plastic'!J$5:J$500,MATCH($F530,'11.3_Outliers-Plastic'!$F$5:$F$500,0)),""),"")</f>
        <v>6.9999999999999991</v>
      </c>
      <c r="Q530" s="8">
        <f>IFERROR(IF(INDEX('11.3_Outliers-Plastic'!$N$5:$N$500,MATCH($F530,'11.3_Outliers-Plastic'!$F$5:$F$500,0))&lt;&gt;"N",
INDEX('11.3_Outliers-Plastic'!K$5:K$500,MATCH($F530,'11.3_Outliers-Plastic'!$F$5:$F$500,0)),""),"")</f>
        <v>2014</v>
      </c>
      <c r="R530" s="14" t="str">
        <f>IFERROR(IF(INDEX('11.3_Outliers-Plastic'!$N$5:$N$500,MATCH($F530,'11.3_Outliers-Plastic'!$F$5:$F$500,0))&lt;&gt;"N",
INDEX('11.3_Outliers-Plastic'!L$5:L$500,MATCH($F530,'11.3_Outliers-Plastic'!$F$5:$F$500,0)),""),"")</f>
        <v>WaW_172</v>
      </c>
      <c r="V530" s="14">
        <f>IFERROR(IF(INDEX('11.5_Outliers-Other_recovery'!$N$5:$N$500,MATCH($F530,'11.5_Outliers-Other_recovery'!$F$5:$F$500,0))&lt;&gt;"N",
INDEX('11.5_Outliers-Other_recovery'!J$5:J$500,MATCH($F530,'11.5_Outliers-Other_recovery'!$F$5:$F$500,0)),""),"")</f>
        <v>4.5506257110352673</v>
      </c>
      <c r="W530" s="8">
        <f>IFERROR(IF(INDEX('11.5_Outliers-Other_recovery'!$N$5:$N$500,MATCH($F530,'11.5_Outliers-Other_recovery'!$F$5:$F$500,0))&lt;&gt;"N",
INDEX('11.5_Outliers-Other_recovery'!K$5:K$500,MATCH($F530,'11.5_Outliers-Other_recovery'!$F$5:$F$500,0)),""),"")</f>
        <v>2017</v>
      </c>
      <c r="X530" s="14" t="str">
        <f>IFERROR(IF(INDEX('11.5_Outliers-Other_recovery'!$N$5:$N$500,MATCH($F530,'11.5_Outliers-Other_recovery'!$F$5:$F$500,0))&lt;&gt;"N",
INDEX('11.5_Outliers-Other_recovery'!L$5:L$500,MATCH($F530,'11.5_Outliers-Other_recovery'!$F$5:$F$500,0)),""),"")</f>
        <v>UNSD_074</v>
      </c>
      <c r="Y530" s="14">
        <f>IFERROR(IF(INDEX('11.4_Outliers-Formal_dry_recy'!$N$5:$N$500,MATCH($F530,'11.4_Outliers-Formal_dry_recy'!$F$5:$F$500,0))&lt;&gt;"N",
INDEX('11.4_Outliers-Formal_dry_recy'!J$5:J$500,MATCH($F530,'11.4_Outliers-Formal_dry_recy'!$F$5:$F$500,0)),""),"")</f>
        <v>4</v>
      </c>
      <c r="Z530" s="8">
        <f>IFERROR(IF(INDEX('11.4_Outliers-Formal_dry_recy'!$N$5:$N$500,MATCH($F530,'11.4_Outliers-Formal_dry_recy'!$F$5:$F$500,0))&lt;&gt;"N",
INDEX('11.4_Outliers-Formal_dry_recy'!K$5:K$500,MATCH($F530,'11.4_Outliers-Formal_dry_recy'!$F$5:$F$500,0)),""),"")</f>
        <v>2014</v>
      </c>
      <c r="AA530" s="14" t="str">
        <f>IFERROR(IF(INDEX('11.4_Outliers-Formal_dry_recy'!$N$5:$N$500,MATCH($F530,'11.4_Outliers-Formal_dry_recy'!$F$5:$F$500,0))&lt;&gt;"N",
INDEX('11.4_Outliers-Formal_dry_recy'!L$5:L$500,MATCH($F530,'11.4_Outliers-Formal_dry_recy'!$F$5:$F$500,0)),""),"")</f>
        <v>WaW_172</v>
      </c>
      <c r="AB530" s="14">
        <f>IFERROR(IF(INDEX('11.6_Outliers-Incineration'!$N$5:$N$500,MATCH($F530,'11.6_Outliers-Incineration'!$F$5:$F$500,0))&lt;&gt;"N",
INDEX('11.6_Outliers-Incineration'!J$5:J$500,MATCH($F530,'11.6_Outliers-Incineration'!$F$5:$F$500,0)),""),"")</f>
        <v>0</v>
      </c>
      <c r="AC530" s="8">
        <f>IFERROR(IF(INDEX('11.6_Outliers-Incineration'!$N$5:$N$500,MATCH($F530,'11.6_Outliers-Incineration'!$F$5:$F$500,0))&lt;&gt;"N",
INDEX('11.6_Outliers-Incineration'!K$5:K$500,MATCH($F530,'11.6_Outliers-Incineration'!$F$5:$F$500,0)),""),"")</f>
        <v>2017</v>
      </c>
      <c r="AD530" s="14" t="str">
        <f>IFERROR(IF(INDEX('11.6_Outliers-Incineration'!$N$5:$N$500,MATCH($F530,'11.6_Outliers-Incineration'!$F$5:$F$500,0))&lt;&gt;"N",
INDEX('11.6_Outliers-Incineration'!L$5:L$500,MATCH($F530,'11.6_Outliers-Incineration'!$F$5:$F$500,0)),""),"")</f>
        <v>UNSD_074</v>
      </c>
      <c r="AE530" s="14">
        <v>0</v>
      </c>
      <c r="AF530" s="8">
        <v>2014</v>
      </c>
      <c r="AG530" s="14" t="s">
        <v>1181</v>
      </c>
      <c r="AK530" s="5">
        <f t="shared" si="8"/>
        <v>7</v>
      </c>
    </row>
    <row r="531" spans="1:37" x14ac:dyDescent="0.25">
      <c r="A531" s="5" t="s">
        <v>3018</v>
      </c>
      <c r="B531" s="5" t="s">
        <v>1187</v>
      </c>
      <c r="C531" s="5" t="s">
        <v>1186</v>
      </c>
      <c r="D531" s="5" t="s">
        <v>1038</v>
      </c>
      <c r="E531" s="5" t="s">
        <v>1188</v>
      </c>
      <c r="F531" s="5" t="s">
        <v>2749</v>
      </c>
      <c r="G531" s="5">
        <v>2</v>
      </c>
      <c r="H531" s="5">
        <v>2</v>
      </c>
      <c r="I531" s="5" t="s">
        <v>2711</v>
      </c>
      <c r="J531" s="13">
        <f>IFERROR(IF(INDEX('11.1_Outliers-Generation'!$N$5:$N$500,MATCH($F531,'11.1_Outliers-Generation'!$F$5:$F$500,0))&lt;&gt;"N",
INDEX('11.1_Outliers-Generation'!J$5:J$500,MATCH($F531,'11.1_Outliers-Generation'!$F$5:$F$500,0)),""),"")</f>
        <v>1.2368820701762515</v>
      </c>
      <c r="K531" s="8">
        <f>IFERROR(IF(INDEX('11.1_Outliers-Generation'!$N$5:$N$500,MATCH($F531,'11.1_Outliers-Generation'!$F$5:$F$500,0))&lt;&gt;"N",
INDEX('11.1_Outliers-Generation'!K$5:K$500,MATCH($F531,'11.1_Outliers-Generation'!$F$5:$F$500,0)),""),"")</f>
        <v>2019</v>
      </c>
      <c r="L531" s="13" t="str">
        <f>IFERROR(IF(INDEX('11.1_Outliers-Generation'!$N$5:$N$500,MATCH($F531,'11.1_Outliers-Generation'!$F$5:$F$500,0))&lt;&gt;"N",
INDEX('11.1_Outliers-Generation'!L$5:L$500,MATCH($F531,'11.1_Outliers-Generation'!$F$5:$F$500,0)),""),"")</f>
        <v>UNSD_078</v>
      </c>
      <c r="M531" s="14">
        <f>IFERROR(IF(INDEX('11.2_Outliers-Collection_cov'!$N$5:$N$500,MATCH($F531,'11.2_Outliers-Collection_cov'!$F$5:$F$500,0))&lt;&gt;"N",
INDEX('11.2_Outliers-Collection_cov'!J$5:J$500,MATCH($F531,'11.2_Outliers-Collection_cov'!$F$5:$F$500,0)),""),"")</f>
        <v>81.5</v>
      </c>
      <c r="N531" s="8">
        <f>IFERROR(IF(INDEX('11.2_Outliers-Collection_cov'!$N$5:$N$500,MATCH($F531,'11.2_Outliers-Collection_cov'!$F$5:$F$500,0))&lt;&gt;"N",
INDEX('11.2_Outliers-Collection_cov'!K$5:K$500,MATCH($F531,'11.2_Outliers-Collection_cov'!$F$5:$F$500,0)),""),"")</f>
        <v>2019</v>
      </c>
      <c r="O531" s="13" t="str">
        <f>IFERROR(IF(INDEX('11.2_Outliers-Collection_cov'!$N$5:$N$500,MATCH($F531,'11.2_Outliers-Collection_cov'!$F$5:$F$500,0))&lt;&gt;"N",
INDEX('11.2_Outliers-Collection_cov'!L$5:L$500,MATCH($F531,'11.2_Outliers-Collection_cov'!$F$5:$F$500,0)),""),"")</f>
        <v>UNSD_078</v>
      </c>
      <c r="P531" s="14" t="str">
        <f>IFERROR(IF(INDEX('11.3_Outliers-Plastic'!$N$5:$N$500,MATCH($F531,'11.3_Outliers-Plastic'!$F$5:$F$500,0))&lt;&gt;"N",
INDEX('11.3_Outliers-Plastic'!J$5:J$500,MATCH($F531,'11.3_Outliers-Plastic'!$F$5:$F$500,0)),""),"")</f>
        <v/>
      </c>
      <c r="Q531" s="8" t="str">
        <f>IFERROR(IF(INDEX('11.3_Outliers-Plastic'!$N$5:$N$500,MATCH($F531,'11.3_Outliers-Plastic'!$F$5:$F$500,0))&lt;&gt;"N",
INDEX('11.3_Outliers-Plastic'!K$5:K$500,MATCH($F531,'11.3_Outliers-Plastic'!$F$5:$F$500,0)),""),"")</f>
        <v/>
      </c>
      <c r="R531" s="14" t="str">
        <f>IFERROR(IF(INDEX('11.3_Outliers-Plastic'!$N$5:$N$500,MATCH($F531,'11.3_Outliers-Plastic'!$F$5:$F$500,0))&lt;&gt;"N",
INDEX('11.3_Outliers-Plastic'!L$5:L$500,MATCH($F531,'11.3_Outliers-Plastic'!$F$5:$F$500,0)),""),"")</f>
        <v/>
      </c>
      <c r="V531" s="14">
        <f>IFERROR(IF(INDEX('11.5_Outliers-Other_recovery'!$N$5:$N$500,MATCH($F531,'11.5_Outliers-Other_recovery'!$F$5:$F$500,0))&lt;&gt;"N",
INDEX('11.5_Outliers-Other_recovery'!J$5:J$500,MATCH($F531,'11.5_Outliers-Other_recovery'!$F$5:$F$500,0)),""),"")</f>
        <v>0</v>
      </c>
      <c r="W531" s="8">
        <f>IFERROR(IF(INDEX('11.5_Outliers-Other_recovery'!$N$5:$N$500,MATCH($F531,'11.5_Outliers-Other_recovery'!$F$5:$F$500,0))&lt;&gt;"N",
INDEX('11.5_Outliers-Other_recovery'!K$5:K$500,MATCH($F531,'11.5_Outliers-Other_recovery'!$F$5:$F$500,0)),""),"")</f>
        <v>2015</v>
      </c>
      <c r="X531" s="14" t="str">
        <f>IFERROR(IF(INDEX('11.5_Outliers-Other_recovery'!$N$5:$N$500,MATCH($F531,'11.5_Outliers-Other_recovery'!$F$5:$F$500,0))&lt;&gt;"N",
INDEX('11.5_Outliers-Other_recovery'!L$5:L$500,MATCH($F531,'11.5_Outliers-Other_recovery'!$F$5:$F$500,0)),""),"")</f>
        <v>WaW_173</v>
      </c>
      <c r="Y531" s="14">
        <f>IFERROR(IF(INDEX('11.4_Outliers-Formal_dry_recy'!$N$5:$N$500,MATCH($F531,'11.4_Outliers-Formal_dry_recy'!$F$5:$F$500,0))&lt;&gt;"N",
INDEX('11.4_Outliers-Formal_dry_recy'!J$5:J$500,MATCH($F531,'11.4_Outliers-Formal_dry_recy'!$F$5:$F$500,0)),""),"")</f>
        <v>0</v>
      </c>
      <c r="Z531" s="8">
        <f>IFERROR(IF(INDEX('11.4_Outliers-Formal_dry_recy'!$N$5:$N$500,MATCH($F531,'11.4_Outliers-Formal_dry_recy'!$F$5:$F$500,0))&lt;&gt;"N",
INDEX('11.4_Outliers-Formal_dry_recy'!K$5:K$500,MATCH($F531,'11.4_Outliers-Formal_dry_recy'!$F$5:$F$500,0)),""),"")</f>
        <v>2015</v>
      </c>
      <c r="AA531" s="14" t="str">
        <f>IFERROR(IF(INDEX('11.4_Outliers-Formal_dry_recy'!$N$5:$N$500,MATCH($F531,'11.4_Outliers-Formal_dry_recy'!$F$5:$F$500,0))&lt;&gt;"N",
INDEX('11.4_Outliers-Formal_dry_recy'!L$5:L$500,MATCH($F531,'11.4_Outliers-Formal_dry_recy'!$F$5:$F$500,0)),""),"")</f>
        <v>WaW_173</v>
      </c>
      <c r="AB531" s="14">
        <f>IFERROR(IF(INDEX('11.6_Outliers-Incineration'!$N$5:$N$500,MATCH($F531,'11.6_Outliers-Incineration'!$F$5:$F$500,0))&lt;&gt;"N",
INDEX('11.6_Outliers-Incineration'!J$5:J$500,MATCH($F531,'11.6_Outliers-Incineration'!$F$5:$F$500,0)),""),"")</f>
        <v>0</v>
      </c>
      <c r="AC531" s="8">
        <f>IFERROR(IF(INDEX('11.6_Outliers-Incineration'!$N$5:$N$500,MATCH($F531,'11.6_Outliers-Incineration'!$F$5:$F$500,0))&lt;&gt;"N",
INDEX('11.6_Outliers-Incineration'!K$5:K$500,MATCH($F531,'11.6_Outliers-Incineration'!$F$5:$F$500,0)),""),"")</f>
        <v>2015</v>
      </c>
      <c r="AD531" s="14" t="str">
        <f>IFERROR(IF(INDEX('11.6_Outliers-Incineration'!$N$5:$N$500,MATCH($F531,'11.6_Outliers-Incineration'!$F$5:$F$500,0))&lt;&gt;"N",
INDEX('11.6_Outliers-Incineration'!L$5:L$500,MATCH($F531,'11.6_Outliers-Incineration'!$F$5:$F$500,0)),""),"")</f>
        <v>WaW_173</v>
      </c>
      <c r="AE531" s="14">
        <v>0</v>
      </c>
      <c r="AF531" s="8">
        <v>2015</v>
      </c>
      <c r="AG531" s="14" t="s">
        <v>1185</v>
      </c>
      <c r="AK531" s="5">
        <f t="shared" si="8"/>
        <v>6</v>
      </c>
    </row>
    <row r="532" spans="1:37" x14ac:dyDescent="0.25">
      <c r="A532" s="5" t="s">
        <v>3019</v>
      </c>
      <c r="B532" s="5" t="s">
        <v>13</v>
      </c>
      <c r="C532" s="5" t="s">
        <v>851</v>
      </c>
      <c r="D532" s="5" t="s">
        <v>620</v>
      </c>
      <c r="E532" s="5" t="s">
        <v>16</v>
      </c>
      <c r="F532" s="5" t="s">
        <v>850</v>
      </c>
      <c r="G532" s="5">
        <v>1</v>
      </c>
      <c r="H532" s="5">
        <v>1</v>
      </c>
      <c r="I532" s="5" t="s">
        <v>3243</v>
      </c>
      <c r="J532" s="13">
        <f>IFERROR(IF(INDEX('11.1_Outliers-Generation'!$N$5:$N$500,MATCH($F532,'11.1_Outliers-Generation'!$F$5:$F$500,0))&lt;&gt;"N",
INDEX('11.1_Outliers-Generation'!J$5:J$500,MATCH($F532,'11.1_Outliers-Generation'!$F$5:$F$500,0)),""),"")</f>
        <v>0.7</v>
      </c>
      <c r="K532" s="8">
        <f>IFERROR(IF(INDEX('11.1_Outliers-Generation'!$N$5:$N$500,MATCH($F532,'11.1_Outliers-Generation'!$F$5:$F$500,0))&lt;&gt;"N",
INDEX('11.1_Outliers-Generation'!K$5:K$500,MATCH($F532,'11.1_Outliers-Generation'!$F$5:$F$500,0)),""),"")</f>
        <v>2019</v>
      </c>
      <c r="L532" s="13" t="str">
        <f>IFERROR(IF(INDEX('11.1_Outliers-Generation'!$N$5:$N$500,MATCH($F532,'11.1_Outliers-Generation'!$F$5:$F$500,0))&lt;&gt;"N",
INDEX('11.1_Outliers-Generation'!L$5:L$500,MATCH($F532,'11.1_Outliers-Generation'!$F$5:$F$500,0)),""),"")</f>
        <v>WACT_01</v>
      </c>
      <c r="M532" s="14">
        <f>IFERROR(IF(INDEX('11.2_Outliers-Collection_cov'!$N$5:$N$500,MATCH($F532,'11.2_Outliers-Collection_cov'!$F$5:$F$500,0))&lt;&gt;"N",
INDEX('11.2_Outliers-Collection_cov'!J$5:J$500,MATCH($F532,'11.2_Outliers-Collection_cov'!$F$5:$F$500,0)),""),"")</f>
        <v>65.25</v>
      </c>
      <c r="N532" s="8">
        <f>IFERROR(IF(INDEX('11.2_Outliers-Collection_cov'!$N$5:$N$500,MATCH($F532,'11.2_Outliers-Collection_cov'!$F$5:$F$500,0))&lt;&gt;"N",
INDEX('11.2_Outliers-Collection_cov'!K$5:K$500,MATCH($F532,'11.2_Outliers-Collection_cov'!$F$5:$F$500,0)),""),"")</f>
        <v>2019</v>
      </c>
      <c r="O532" s="13" t="str">
        <f>IFERROR(IF(INDEX('11.2_Outliers-Collection_cov'!$N$5:$N$500,MATCH($F532,'11.2_Outliers-Collection_cov'!$F$5:$F$500,0))&lt;&gt;"N",
INDEX('11.2_Outliers-Collection_cov'!L$5:L$500,MATCH($F532,'11.2_Outliers-Collection_cov'!$F$5:$F$500,0)),""),"")</f>
        <v>WACT_01</v>
      </c>
      <c r="P532" s="14">
        <f>IFERROR(IF(INDEX('11.3_Outliers-Plastic'!$N$5:$N$500,MATCH($F532,'11.3_Outliers-Plastic'!$F$5:$F$500,0))&lt;&gt;"N",
INDEX('11.3_Outliers-Plastic'!J$5:J$500,MATCH($F532,'11.3_Outliers-Plastic'!$F$5:$F$500,0)),""),"")</f>
        <v>9.6</v>
      </c>
      <c r="Q532" s="8">
        <f>IFERROR(IF(INDEX('11.3_Outliers-Plastic'!$N$5:$N$500,MATCH($F532,'11.3_Outliers-Plastic'!$F$5:$F$500,0))&lt;&gt;"N",
INDEX('11.3_Outliers-Plastic'!K$5:K$500,MATCH($F532,'11.3_Outliers-Plastic'!$F$5:$F$500,0)),""),"")</f>
        <v>2019</v>
      </c>
      <c r="R532" s="14" t="str">
        <f>IFERROR(IF(INDEX('11.3_Outliers-Plastic'!$N$5:$N$500,MATCH($F532,'11.3_Outliers-Plastic'!$F$5:$F$500,0))&lt;&gt;"N",
INDEX('11.3_Outliers-Plastic'!L$5:L$500,MATCH($F532,'11.3_Outliers-Plastic'!$F$5:$F$500,0)),""),"")</f>
        <v>WACT_01</v>
      </c>
      <c r="S532" s="12">
        <v>60.104166666666671</v>
      </c>
      <c r="T532" s="5">
        <v>2019</v>
      </c>
      <c r="U532" s="5" t="s">
        <v>1538</v>
      </c>
      <c r="V532" s="14">
        <f>IFERROR(IF(INDEX('11.5_Outliers-Other_recovery'!$N$5:$N$500,MATCH($F532,'11.5_Outliers-Other_recovery'!$F$5:$F$500,0))&lt;&gt;"N",
INDEX('11.5_Outliers-Other_recovery'!J$5:J$500,MATCH($F532,'11.5_Outliers-Other_recovery'!$F$5:$F$500,0)),""),"")</f>
        <v>0</v>
      </c>
      <c r="W532" s="8">
        <f>IFERROR(IF(INDEX('11.5_Outliers-Other_recovery'!$N$5:$N$500,MATCH($F532,'11.5_Outliers-Other_recovery'!$F$5:$F$500,0))&lt;&gt;"N",
INDEX('11.5_Outliers-Other_recovery'!K$5:K$500,MATCH($F532,'11.5_Outliers-Other_recovery'!$F$5:$F$500,0)),""),"")</f>
        <v>2017</v>
      </c>
      <c r="X532" s="14" t="str">
        <f>IFERROR(IF(INDEX('11.5_Outliers-Other_recovery'!$N$5:$N$500,MATCH($F532,'11.5_Outliers-Other_recovery'!$F$5:$F$500,0))&lt;&gt;"N",
INDEX('11.5_Outliers-Other_recovery'!L$5:L$500,MATCH($F532,'11.5_Outliers-Other_recovery'!$F$5:$F$500,0)),""),"")</f>
        <v>UNSD_086</v>
      </c>
      <c r="Y532" s="14">
        <f>IFERROR(IF(INDEX('11.4_Outliers-Formal_dry_recy'!$N$5:$N$500,MATCH($F532,'11.4_Outliers-Formal_dry_recy'!$F$5:$F$500,0))&lt;&gt;"N",
INDEX('11.4_Outliers-Formal_dry_recy'!J$5:J$500,MATCH($F532,'11.4_Outliers-Formal_dry_recy'!$F$5:$F$500,0)),""),"")</f>
        <v>0</v>
      </c>
      <c r="Z532" s="8">
        <f>IFERROR(IF(INDEX('11.4_Outliers-Formal_dry_recy'!$N$5:$N$500,MATCH($F532,'11.4_Outliers-Formal_dry_recy'!$F$5:$F$500,0))&lt;&gt;"N",
INDEX('11.4_Outliers-Formal_dry_recy'!K$5:K$500,MATCH($F532,'11.4_Outliers-Formal_dry_recy'!$F$5:$F$500,0)),""),"")</f>
        <v>2017</v>
      </c>
      <c r="AA532" s="14" t="str">
        <f>IFERROR(IF(INDEX('11.4_Outliers-Formal_dry_recy'!$N$5:$N$500,MATCH($F532,'11.4_Outliers-Formal_dry_recy'!$F$5:$F$500,0))&lt;&gt;"N",
INDEX('11.4_Outliers-Formal_dry_recy'!L$5:L$500,MATCH($F532,'11.4_Outliers-Formal_dry_recy'!$F$5:$F$500,0)),""),"")</f>
        <v>UNSD_086</v>
      </c>
      <c r="AB532" s="14">
        <f>IFERROR(IF(INDEX('11.6_Outliers-Incineration'!$N$5:$N$500,MATCH($F532,'11.6_Outliers-Incineration'!$F$5:$F$500,0))&lt;&gt;"N",
INDEX('11.6_Outliers-Incineration'!J$5:J$500,MATCH($F532,'11.6_Outliers-Incineration'!$F$5:$F$500,0)),""),"")</f>
        <v>0</v>
      </c>
      <c r="AC532" s="8">
        <f>IFERROR(IF(INDEX('11.6_Outliers-Incineration'!$N$5:$N$500,MATCH($F532,'11.6_Outliers-Incineration'!$F$5:$F$500,0))&lt;&gt;"N",
INDEX('11.6_Outliers-Incineration'!K$5:K$500,MATCH($F532,'11.6_Outliers-Incineration'!$F$5:$F$500,0)),""),"")</f>
        <v>2019</v>
      </c>
      <c r="AD532" s="14" t="str">
        <f>IFERROR(IF(INDEX('11.6_Outliers-Incineration'!$N$5:$N$500,MATCH($F532,'11.6_Outliers-Incineration'!$F$5:$F$500,0))&lt;&gt;"N",
INDEX('11.6_Outliers-Incineration'!L$5:L$500,MATCH($F532,'11.6_Outliers-Incineration'!$F$5:$F$500,0)),""),"")</f>
        <v>WACT_01</v>
      </c>
      <c r="AE532" s="14">
        <v>0</v>
      </c>
      <c r="AF532" s="8">
        <v>2019</v>
      </c>
      <c r="AG532" s="14" t="s">
        <v>1538</v>
      </c>
      <c r="AH532" s="14">
        <v>14.66</v>
      </c>
      <c r="AI532" s="5">
        <v>2019</v>
      </c>
      <c r="AJ532" s="5" t="s">
        <v>1538</v>
      </c>
      <c r="AK532" s="5">
        <f t="shared" si="8"/>
        <v>9</v>
      </c>
    </row>
    <row r="533" spans="1:37" x14ac:dyDescent="0.25">
      <c r="A533" s="5" t="s">
        <v>3020</v>
      </c>
      <c r="B533" s="5" t="s">
        <v>1466</v>
      </c>
      <c r="C533" s="5" t="s">
        <v>867</v>
      </c>
      <c r="D533" s="5" t="s">
        <v>620</v>
      </c>
      <c r="E533" s="5" t="s">
        <v>868</v>
      </c>
      <c r="F533" s="5" t="s">
        <v>866</v>
      </c>
      <c r="G533" s="5">
        <v>1</v>
      </c>
      <c r="H533" s="5">
        <v>1</v>
      </c>
      <c r="I533" s="5" t="s">
        <v>3307</v>
      </c>
      <c r="J533" s="13">
        <f>IFERROR(IF(INDEX('11.1_Outliers-Generation'!$N$5:$N$500,MATCH($F533,'11.1_Outliers-Generation'!$F$5:$F$500,0))&lt;&gt;"N",
INDEX('11.1_Outliers-Generation'!J$5:J$500,MATCH($F533,'11.1_Outliers-Generation'!$F$5:$F$500,0)),""),"")</f>
        <v>1.7252355689286563</v>
      </c>
      <c r="K533" s="8">
        <f>IFERROR(IF(INDEX('11.1_Outliers-Generation'!$N$5:$N$500,MATCH($F533,'11.1_Outliers-Generation'!$F$5:$F$500,0))&lt;&gt;"N",
INDEX('11.1_Outliers-Generation'!K$5:K$500,MATCH($F533,'11.1_Outliers-Generation'!$F$5:$F$500,0)),""),"")</f>
        <v>2015</v>
      </c>
      <c r="L533" s="13" t="str">
        <f>IFERROR(IF(INDEX('11.1_Outliers-Generation'!$N$5:$N$500,MATCH($F533,'11.1_Outliers-Generation'!$F$5:$F$500,0))&lt;&gt;"N",
INDEX('11.1_Outliers-Generation'!L$5:L$500,MATCH($F533,'11.1_Outliers-Generation'!$F$5:$F$500,0)),""),"")</f>
        <v>WaW_196</v>
      </c>
      <c r="M533" s="14">
        <f>IFERROR(IF(INDEX('11.2_Outliers-Collection_cov'!$N$5:$N$500,MATCH($F533,'11.2_Outliers-Collection_cov'!$F$5:$F$500,0))&lt;&gt;"N",
INDEX('11.2_Outliers-Collection_cov'!J$5:J$500,MATCH($F533,'11.2_Outliers-Collection_cov'!$F$5:$F$500,0)),""),"")</f>
        <v>100</v>
      </c>
      <c r="N533" s="8">
        <f>IFERROR(IF(INDEX('11.2_Outliers-Collection_cov'!$N$5:$N$500,MATCH($F533,'11.2_Outliers-Collection_cov'!$F$5:$F$500,0))&lt;&gt;"N",
INDEX('11.2_Outliers-Collection_cov'!K$5:K$500,MATCH($F533,'11.2_Outliers-Collection_cov'!$F$5:$F$500,0)),""),"")</f>
        <v>2015</v>
      </c>
      <c r="O533" s="13" t="str">
        <f>IFERROR(IF(INDEX('11.2_Outliers-Collection_cov'!$N$5:$N$500,MATCH($F533,'11.2_Outliers-Collection_cov'!$F$5:$F$500,0))&lt;&gt;"N",
INDEX('11.2_Outliers-Collection_cov'!L$5:L$500,MATCH($F533,'11.2_Outliers-Collection_cov'!$F$5:$F$500,0)),""),"")</f>
        <v>WaW_196</v>
      </c>
      <c r="P533" s="14">
        <f>IFERROR(IF(INDEX('11.3_Outliers-Plastic'!$N$5:$N$500,MATCH($F533,'11.3_Outliers-Plastic'!$F$5:$F$500,0))&lt;&gt;"N",
INDEX('11.3_Outliers-Plastic'!J$5:J$500,MATCH($F533,'11.3_Outliers-Plastic'!$F$5:$F$500,0)),""),"")</f>
        <v>7.0000000000000009</v>
      </c>
      <c r="Q533" s="8">
        <f>IFERROR(IF(INDEX('11.3_Outliers-Plastic'!$N$5:$N$500,MATCH($F533,'11.3_Outliers-Plastic'!$F$5:$F$500,0))&lt;&gt;"N",
INDEX('11.3_Outliers-Plastic'!K$5:K$500,MATCH($F533,'11.3_Outliers-Plastic'!$F$5:$F$500,0)),""),"")</f>
        <v>2015</v>
      </c>
      <c r="R533" s="14" t="str">
        <f>IFERROR(IF(INDEX('11.3_Outliers-Plastic'!$N$5:$N$500,MATCH($F533,'11.3_Outliers-Plastic'!$F$5:$F$500,0))&lt;&gt;"N",
INDEX('11.3_Outliers-Plastic'!L$5:L$500,MATCH($F533,'11.3_Outliers-Plastic'!$F$5:$F$500,0)),""),"")</f>
        <v>WaW_196</v>
      </c>
      <c r="V533" s="14">
        <f>IFERROR(IF(INDEX('11.5_Outliers-Other_recovery'!$N$5:$N$500,MATCH($F533,'11.5_Outliers-Other_recovery'!$F$5:$F$500,0))&lt;&gt;"N",
INDEX('11.5_Outliers-Other_recovery'!J$5:J$500,MATCH($F533,'11.5_Outliers-Other_recovery'!$F$5:$F$500,0)),""),"")</f>
        <v>0</v>
      </c>
      <c r="W533" s="8">
        <f>IFERROR(IF(INDEX('11.5_Outliers-Other_recovery'!$N$5:$N$500,MATCH($F533,'11.5_Outliers-Other_recovery'!$F$5:$F$500,0))&lt;&gt;"N",
INDEX('11.5_Outliers-Other_recovery'!K$5:K$500,MATCH($F533,'11.5_Outliers-Other_recovery'!$F$5:$F$500,0)),""),"")</f>
        <v>2017</v>
      </c>
      <c r="X533" s="14" t="str">
        <f>IFERROR(IF(INDEX('11.5_Outliers-Other_recovery'!$N$5:$N$500,MATCH($F533,'11.5_Outliers-Other_recovery'!$F$5:$F$500,0))&lt;&gt;"N",
INDEX('11.5_Outliers-Other_recovery'!L$5:L$500,MATCH($F533,'11.5_Outliers-Other_recovery'!$F$5:$F$500,0)),""),"")</f>
        <v>UNSD_087</v>
      </c>
      <c r="Y533" s="14">
        <f>IFERROR(IF(INDEX('11.4_Outliers-Formal_dry_recy'!$N$5:$N$500,MATCH($F533,'11.4_Outliers-Formal_dry_recy'!$F$5:$F$500,0))&lt;&gt;"N",
INDEX('11.4_Outliers-Formal_dry_recy'!J$5:J$500,MATCH($F533,'11.4_Outliers-Formal_dry_recy'!$F$5:$F$500,0)),""),"")</f>
        <v>0</v>
      </c>
      <c r="Z533" s="8">
        <f>IFERROR(IF(INDEX('11.4_Outliers-Formal_dry_recy'!$N$5:$N$500,MATCH($F533,'11.4_Outliers-Formal_dry_recy'!$F$5:$F$500,0))&lt;&gt;"N",
INDEX('11.4_Outliers-Formal_dry_recy'!K$5:K$500,MATCH($F533,'11.4_Outliers-Formal_dry_recy'!$F$5:$F$500,0)),""),"")</f>
        <v>2017</v>
      </c>
      <c r="AA533" s="14" t="str">
        <f>IFERROR(IF(INDEX('11.4_Outliers-Formal_dry_recy'!$N$5:$N$500,MATCH($F533,'11.4_Outliers-Formal_dry_recy'!$F$5:$F$500,0))&lt;&gt;"N",
INDEX('11.4_Outliers-Formal_dry_recy'!L$5:L$500,MATCH($F533,'11.4_Outliers-Formal_dry_recy'!$F$5:$F$500,0)),""),"")</f>
        <v>UNSD_087</v>
      </c>
      <c r="AB533" s="14">
        <f>IFERROR(IF(INDEX('11.6_Outliers-Incineration'!$N$5:$N$500,MATCH($F533,'11.6_Outliers-Incineration'!$F$5:$F$500,0))&lt;&gt;"N",
INDEX('11.6_Outliers-Incineration'!J$5:J$500,MATCH($F533,'11.6_Outliers-Incineration'!$F$5:$F$500,0)),""),"")</f>
        <v>0</v>
      </c>
      <c r="AC533" s="8">
        <f>IFERROR(IF(INDEX('11.6_Outliers-Incineration'!$N$5:$N$500,MATCH($F533,'11.6_Outliers-Incineration'!$F$5:$F$500,0))&lt;&gt;"N",
INDEX('11.6_Outliers-Incineration'!K$5:K$500,MATCH($F533,'11.6_Outliers-Incineration'!$F$5:$F$500,0)),""),"")</f>
        <v>2017</v>
      </c>
      <c r="AD533" s="14" t="str">
        <f>IFERROR(IF(INDEX('11.6_Outliers-Incineration'!$N$5:$N$500,MATCH($F533,'11.6_Outliers-Incineration'!$F$5:$F$500,0))&lt;&gt;"N",
INDEX('11.6_Outliers-Incineration'!L$5:L$500,MATCH($F533,'11.6_Outliers-Incineration'!$F$5:$F$500,0)),""),"")</f>
        <v>UNSD_087</v>
      </c>
      <c r="AE533" s="14">
        <v>100</v>
      </c>
      <c r="AF533" s="8">
        <v>2017</v>
      </c>
      <c r="AG533" s="14" t="s">
        <v>2061</v>
      </c>
      <c r="AK533" s="5">
        <f t="shared" si="8"/>
        <v>7</v>
      </c>
    </row>
    <row r="534" spans="1:37" x14ac:dyDescent="0.25">
      <c r="A534" s="5" t="s">
        <v>3021</v>
      </c>
      <c r="B534" s="5" t="s">
        <v>1205</v>
      </c>
      <c r="C534" s="5" t="s">
        <v>1204</v>
      </c>
      <c r="D534" s="5" t="s">
        <v>1038</v>
      </c>
      <c r="E534" s="5" t="s">
        <v>1206</v>
      </c>
      <c r="F534" s="5" t="s">
        <v>1203</v>
      </c>
      <c r="G534" s="5">
        <v>2</v>
      </c>
      <c r="H534" s="5">
        <v>1</v>
      </c>
      <c r="I534" s="5" t="s">
        <v>3245</v>
      </c>
      <c r="J534" s="13">
        <f>IFERROR(IF(INDEX('11.1_Outliers-Generation'!$N$5:$N$500,MATCH($F534,'11.1_Outliers-Generation'!$F$5:$F$500,0))&lt;&gt;"N",
INDEX('11.1_Outliers-Generation'!J$5:J$500,MATCH($F534,'11.1_Outliers-Generation'!$F$5:$F$500,0)),""),"")</f>
        <v>1.01159114857745</v>
      </c>
      <c r="K534" s="8">
        <f>IFERROR(IF(INDEX('11.1_Outliers-Generation'!$N$5:$N$500,MATCH($F534,'11.1_Outliers-Generation'!$F$5:$F$500,0))&lt;&gt;"N",
INDEX('11.1_Outliers-Generation'!K$5:K$500,MATCH($F534,'11.1_Outliers-Generation'!$F$5:$F$500,0)),""),"")</f>
        <v>2015</v>
      </c>
      <c r="L534" s="13" t="str">
        <f>IFERROR(IF(INDEX('11.1_Outliers-Generation'!$N$5:$N$500,MATCH($F534,'11.1_Outliers-Generation'!$F$5:$F$500,0))&lt;&gt;"N",
INDEX('11.1_Outliers-Generation'!L$5:L$500,MATCH($F534,'11.1_Outliers-Generation'!$F$5:$F$500,0)),""),"")</f>
        <v>WaW_201</v>
      </c>
      <c r="M534" s="14">
        <f>IFERROR(IF(INDEX('11.2_Outliers-Collection_cov'!$N$5:$N$500,MATCH($F534,'11.2_Outliers-Collection_cov'!$F$5:$F$500,0))&lt;&gt;"N",
INDEX('11.2_Outliers-Collection_cov'!J$5:J$500,MATCH($F534,'11.2_Outliers-Collection_cov'!$F$5:$F$500,0)),""),"")</f>
        <v>100</v>
      </c>
      <c r="N534" s="8">
        <f>IFERROR(IF(INDEX('11.2_Outliers-Collection_cov'!$N$5:$N$500,MATCH($F534,'11.2_Outliers-Collection_cov'!$F$5:$F$500,0))&lt;&gt;"N",
INDEX('11.2_Outliers-Collection_cov'!K$5:K$500,MATCH($F534,'11.2_Outliers-Collection_cov'!$F$5:$F$500,0)),""),"")</f>
        <v>2015</v>
      </c>
      <c r="O534" s="13" t="str">
        <f>IFERROR(IF(INDEX('11.2_Outliers-Collection_cov'!$N$5:$N$500,MATCH($F534,'11.2_Outliers-Collection_cov'!$F$5:$F$500,0))&lt;&gt;"N",
INDEX('11.2_Outliers-Collection_cov'!L$5:L$500,MATCH($F534,'11.2_Outliers-Collection_cov'!$F$5:$F$500,0)),""),"")</f>
        <v>WaW_201</v>
      </c>
      <c r="P534" s="14">
        <f>IFERROR(IF(INDEX('11.3_Outliers-Plastic'!$N$5:$N$500,MATCH($F534,'11.3_Outliers-Plastic'!$F$5:$F$500,0))&lt;&gt;"N",
INDEX('11.3_Outliers-Plastic'!J$5:J$500,MATCH($F534,'11.3_Outliers-Plastic'!$F$5:$F$500,0)),""),"")</f>
        <v>13</v>
      </c>
      <c r="Q534" s="8">
        <f>IFERROR(IF(INDEX('11.3_Outliers-Plastic'!$N$5:$N$500,MATCH($F534,'11.3_Outliers-Plastic'!$F$5:$F$500,0))&lt;&gt;"N",
INDEX('11.3_Outliers-Plastic'!K$5:K$500,MATCH($F534,'11.3_Outliers-Plastic'!$F$5:$F$500,0)),""),"")</f>
        <v>2015</v>
      </c>
      <c r="R534" s="14" t="str">
        <f>IFERROR(IF(INDEX('11.3_Outliers-Plastic'!$N$5:$N$500,MATCH($F534,'11.3_Outliers-Plastic'!$F$5:$F$500,0))&lt;&gt;"N",
INDEX('11.3_Outliers-Plastic'!L$5:L$500,MATCH($F534,'11.3_Outliers-Plastic'!$F$5:$F$500,0)),""),"")</f>
        <v>WaW_201</v>
      </c>
      <c r="V534" s="14">
        <f>IFERROR(IF(INDEX('11.5_Outliers-Other_recovery'!$N$5:$N$500,MATCH($F534,'11.5_Outliers-Other_recovery'!$F$5:$F$500,0))&lt;&gt;"N",
INDEX('11.5_Outliers-Other_recovery'!J$5:J$500,MATCH($F534,'11.5_Outliers-Other_recovery'!$F$5:$F$500,0)),""),"")</f>
        <v>10.526315789473683</v>
      </c>
      <c r="W534" s="8">
        <f>IFERROR(IF(INDEX('11.5_Outliers-Other_recovery'!$N$5:$N$500,MATCH($F534,'11.5_Outliers-Other_recovery'!$F$5:$F$500,0))&lt;&gt;"N",
INDEX('11.5_Outliers-Other_recovery'!K$5:K$500,MATCH($F534,'11.5_Outliers-Other_recovery'!$F$5:$F$500,0)),""),"")</f>
        <v>2015</v>
      </c>
      <c r="X534" s="14" t="str">
        <f>IFERROR(IF(INDEX('11.5_Outliers-Other_recovery'!$N$5:$N$500,MATCH($F534,'11.5_Outliers-Other_recovery'!$F$5:$F$500,0))&lt;&gt;"N",
INDEX('11.5_Outliers-Other_recovery'!L$5:L$500,MATCH($F534,'11.5_Outliers-Other_recovery'!$F$5:$F$500,0)),""),"")</f>
        <v>WaW_201</v>
      </c>
      <c r="Y534" s="14">
        <f>IFERROR(IF(INDEX('11.4_Outliers-Formal_dry_recy'!$N$5:$N$500,MATCH($F534,'11.4_Outliers-Formal_dry_recy'!$F$5:$F$500,0))&lt;&gt;"N",
INDEX('11.4_Outliers-Formal_dry_recy'!J$5:J$500,MATCH($F534,'11.4_Outliers-Formal_dry_recy'!$F$5:$F$500,0)),""),"")</f>
        <v>0</v>
      </c>
      <c r="Z534" s="8">
        <f>IFERROR(IF(INDEX('11.4_Outliers-Formal_dry_recy'!$N$5:$N$500,MATCH($F534,'11.4_Outliers-Formal_dry_recy'!$F$5:$F$500,0))&lt;&gt;"N",
INDEX('11.4_Outliers-Formal_dry_recy'!K$5:K$500,MATCH($F534,'11.4_Outliers-Formal_dry_recy'!$F$5:$F$500,0)),""),"")</f>
        <v>2012</v>
      </c>
      <c r="AA534" s="14" t="str">
        <f>IFERROR(IF(INDEX('11.4_Outliers-Formal_dry_recy'!$N$5:$N$500,MATCH($F534,'11.4_Outliers-Formal_dry_recy'!$F$5:$F$500,0))&lt;&gt;"N",
INDEX('11.4_Outliers-Formal_dry_recy'!L$5:L$500,MATCH($F534,'11.4_Outliers-Formal_dry_recy'!$F$5:$F$500,0)),""),"")</f>
        <v>UNSD_089</v>
      </c>
      <c r="AB534" s="14">
        <f>IFERROR(IF(INDEX('11.6_Outliers-Incineration'!$N$5:$N$500,MATCH($F534,'11.6_Outliers-Incineration'!$F$5:$F$500,0))&lt;&gt;"N",
INDEX('11.6_Outliers-Incineration'!J$5:J$500,MATCH($F534,'11.6_Outliers-Incineration'!$F$5:$F$500,0)),""),"")</f>
        <v>0</v>
      </c>
      <c r="AC534" s="8">
        <f>IFERROR(IF(INDEX('11.6_Outliers-Incineration'!$N$5:$N$500,MATCH($F534,'11.6_Outliers-Incineration'!$F$5:$F$500,0))&lt;&gt;"N",
INDEX('11.6_Outliers-Incineration'!K$5:K$500,MATCH($F534,'11.6_Outliers-Incineration'!$F$5:$F$500,0)),""),"")</f>
        <v>2012</v>
      </c>
      <c r="AD534" s="14" t="str">
        <f>IFERROR(IF(INDEX('11.6_Outliers-Incineration'!$N$5:$N$500,MATCH($F534,'11.6_Outliers-Incineration'!$F$5:$F$500,0))&lt;&gt;"N",
INDEX('11.6_Outliers-Incineration'!L$5:L$500,MATCH($F534,'11.6_Outliers-Incineration'!$F$5:$F$500,0)),""),"")</f>
        <v>UNSD_089</v>
      </c>
      <c r="AE534" s="14">
        <v>97.526283240568958</v>
      </c>
      <c r="AF534" s="8">
        <v>2015</v>
      </c>
      <c r="AG534" s="14" t="s">
        <v>1202</v>
      </c>
      <c r="AK534" s="5">
        <f t="shared" si="8"/>
        <v>7</v>
      </c>
    </row>
    <row r="535" spans="1:37" x14ac:dyDescent="0.25">
      <c r="A535" s="5" t="s">
        <v>3022</v>
      </c>
      <c r="B535" s="5" t="s">
        <v>470</v>
      </c>
      <c r="C535" s="5" t="s">
        <v>469</v>
      </c>
      <c r="D535" s="5" t="s">
        <v>360</v>
      </c>
      <c r="E535" s="5" t="s">
        <v>471</v>
      </c>
      <c r="F535" s="5" t="s">
        <v>3175</v>
      </c>
      <c r="G535" s="5">
        <v>3</v>
      </c>
      <c r="H535" s="5">
        <v>2</v>
      </c>
      <c r="I535" s="5" t="s">
        <v>3246</v>
      </c>
      <c r="J535" s="13">
        <f>IFERROR(IF(INDEX('11.1_Outliers-Generation'!$N$5:$N$500,MATCH($F535,'11.1_Outliers-Generation'!$F$5:$F$500,0))&lt;&gt;"N",
INDEX('11.1_Outliers-Generation'!J$5:J$500,MATCH($F535,'11.1_Outliers-Generation'!$F$5:$F$500,0)),""),"")</f>
        <v>0.47622139965798643</v>
      </c>
      <c r="K535" s="8">
        <f>IFERROR(IF(INDEX('11.1_Outliers-Generation'!$N$5:$N$500,MATCH($F535,'11.1_Outliers-Generation'!$F$5:$F$500,0))&lt;&gt;"N",
INDEX('11.1_Outliers-Generation'!K$5:K$500,MATCH($F535,'11.1_Outliers-Generation'!$F$5:$F$500,0)),""),"")</f>
        <v>2016</v>
      </c>
      <c r="L535" s="13" t="str">
        <f>IFERROR(IF(INDEX('11.1_Outliers-Generation'!$N$5:$N$500,MATCH($F535,'11.1_Outliers-Generation'!$F$5:$F$500,0))&lt;&gt;"N",
INDEX('11.1_Outliers-Generation'!L$5:L$500,MATCH($F535,'11.1_Outliers-Generation'!$F$5:$F$500,0)),""),"")</f>
        <v>WaW_209</v>
      </c>
      <c r="M535" s="14">
        <f>IFERROR(IF(INDEX('11.2_Outliers-Collection_cov'!$N$5:$N$500,MATCH($F535,'11.2_Outliers-Collection_cov'!$F$5:$F$500,0))&lt;&gt;"N",
INDEX('11.2_Outliers-Collection_cov'!J$5:J$500,MATCH($F535,'11.2_Outliers-Collection_cov'!$F$5:$F$500,0)),""),"")</f>
        <v>88.5</v>
      </c>
      <c r="N535" s="8">
        <f>IFERROR(IF(INDEX('11.2_Outliers-Collection_cov'!$N$5:$N$500,MATCH($F535,'11.2_Outliers-Collection_cov'!$F$5:$F$500,0))&lt;&gt;"N",
INDEX('11.2_Outliers-Collection_cov'!K$5:K$500,MATCH($F535,'11.2_Outliers-Collection_cov'!$F$5:$F$500,0)),""),"")</f>
        <v>2016</v>
      </c>
      <c r="O535" s="13" t="str">
        <f>IFERROR(IF(INDEX('11.2_Outliers-Collection_cov'!$N$5:$N$500,MATCH($F535,'11.2_Outliers-Collection_cov'!$F$5:$F$500,0))&lt;&gt;"N",
INDEX('11.2_Outliers-Collection_cov'!L$5:L$500,MATCH($F535,'11.2_Outliers-Collection_cov'!$F$5:$F$500,0)),""),"")</f>
        <v>WaW_209</v>
      </c>
      <c r="P535" s="14">
        <f>IFERROR(IF(INDEX('11.3_Outliers-Plastic'!$N$5:$N$500,MATCH($F535,'11.3_Outliers-Plastic'!$F$5:$F$500,0))&lt;&gt;"N",
INDEX('11.3_Outliers-Plastic'!J$5:J$500,MATCH($F535,'11.3_Outliers-Plastic'!$F$5:$F$500,0)),""),"")</f>
        <v>11.092235435195363</v>
      </c>
      <c r="Q535" s="8">
        <f>IFERROR(IF(INDEX('11.3_Outliers-Plastic'!$N$5:$N$500,MATCH($F535,'11.3_Outliers-Plastic'!$F$5:$F$500,0))&lt;&gt;"N",
INDEX('11.3_Outliers-Plastic'!K$5:K$500,MATCH($F535,'11.3_Outliers-Plastic'!$F$5:$F$500,0)),""),"")</f>
        <v>2016</v>
      </c>
      <c r="R535" s="14" t="str">
        <f>IFERROR(IF(INDEX('11.3_Outliers-Plastic'!$N$5:$N$500,MATCH($F535,'11.3_Outliers-Plastic'!$F$5:$F$500,0))&lt;&gt;"N",
INDEX('11.3_Outliers-Plastic'!L$5:L$500,MATCH($F535,'11.3_Outliers-Plastic'!$F$5:$F$500,0)),""),"")</f>
        <v>WaW_209</v>
      </c>
      <c r="V535" s="14">
        <f>IFERROR(IF(INDEX('11.5_Outliers-Other_recovery'!$N$5:$N$500,MATCH($F535,'11.5_Outliers-Other_recovery'!$F$5:$F$500,0))&lt;&gt;"N",
INDEX('11.5_Outliers-Other_recovery'!J$5:J$500,MATCH($F535,'11.5_Outliers-Other_recovery'!$F$5:$F$500,0)),""),"")</f>
        <v>8.2770196624124903</v>
      </c>
      <c r="W535" s="8">
        <f>IFERROR(IF(INDEX('11.5_Outliers-Other_recovery'!$N$5:$N$500,MATCH($F535,'11.5_Outliers-Other_recovery'!$F$5:$F$500,0))&lt;&gt;"N",
INDEX('11.5_Outliers-Other_recovery'!K$5:K$500,MATCH($F535,'11.5_Outliers-Other_recovery'!$F$5:$F$500,0)),""),"")</f>
        <v>2007</v>
      </c>
      <c r="X535" s="14" t="str">
        <f>IFERROR(IF(INDEX('11.5_Outliers-Other_recovery'!$N$5:$N$500,MATCH($F535,'11.5_Outliers-Other_recovery'!$F$5:$F$500,0))&lt;&gt;"N",
INDEX('11.5_Outliers-Other_recovery'!L$5:L$500,MATCH($F535,'11.5_Outliers-Other_recovery'!$F$5:$F$500,0)),""),"")</f>
        <v>UNSD_092</v>
      </c>
      <c r="Y535" s="14">
        <f>IFERROR(IF(INDEX('11.4_Outliers-Formal_dry_recy'!$N$5:$N$500,MATCH($F535,'11.4_Outliers-Formal_dry_recy'!$F$5:$F$500,0))&lt;&gt;"N",
INDEX('11.4_Outliers-Formal_dry_recy'!J$5:J$500,MATCH($F535,'11.4_Outliers-Formal_dry_recy'!$F$5:$F$500,0)),""),"")</f>
        <v>0</v>
      </c>
      <c r="Z535" s="8">
        <f>IFERROR(IF(INDEX('11.4_Outliers-Formal_dry_recy'!$N$5:$N$500,MATCH($F535,'11.4_Outliers-Formal_dry_recy'!$F$5:$F$500,0))&lt;&gt;"N",
INDEX('11.4_Outliers-Formal_dry_recy'!K$5:K$500,MATCH($F535,'11.4_Outliers-Formal_dry_recy'!$F$5:$F$500,0)),""),"")</f>
        <v>2009</v>
      </c>
      <c r="AA535" s="14" t="str">
        <f>IFERROR(IF(INDEX('11.4_Outliers-Formal_dry_recy'!$N$5:$N$500,MATCH($F535,'11.4_Outliers-Formal_dry_recy'!$F$5:$F$500,0))&lt;&gt;"N",
INDEX('11.4_Outliers-Formal_dry_recy'!L$5:L$500,MATCH($F535,'11.4_Outliers-Formal_dry_recy'!$F$5:$F$500,0)),""),"")</f>
        <v>UNSD_092</v>
      </c>
      <c r="AB535" s="14">
        <f>IFERROR(IF(INDEX('11.6_Outliers-Incineration'!$N$5:$N$500,MATCH($F535,'11.6_Outliers-Incineration'!$F$5:$F$500,0))&lt;&gt;"N",
INDEX('11.6_Outliers-Incineration'!J$5:J$500,MATCH($F535,'11.6_Outliers-Incineration'!$F$5:$F$500,0)),""),"")</f>
        <v>0</v>
      </c>
      <c r="AC535" s="8">
        <f>IFERROR(IF(INDEX('11.6_Outliers-Incineration'!$N$5:$N$500,MATCH($F535,'11.6_Outliers-Incineration'!$F$5:$F$500,0))&lt;&gt;"N",
INDEX('11.6_Outliers-Incineration'!K$5:K$500,MATCH($F535,'11.6_Outliers-Incineration'!$F$5:$F$500,0)),""),"")</f>
        <v>2007</v>
      </c>
      <c r="AD535" s="14" t="str">
        <f>IFERROR(IF(INDEX('11.6_Outliers-Incineration'!$N$5:$N$500,MATCH($F535,'11.6_Outliers-Incineration'!$F$5:$F$500,0))&lt;&gt;"N",
INDEX('11.6_Outliers-Incineration'!L$5:L$500,MATCH($F535,'11.6_Outliers-Incineration'!$F$5:$F$500,0)),""),"")</f>
        <v>UNSD_092</v>
      </c>
      <c r="AE535" s="14">
        <v>0</v>
      </c>
      <c r="AF535" s="8">
        <v>2009</v>
      </c>
      <c r="AG535" s="14" t="s">
        <v>2066</v>
      </c>
      <c r="AK535" s="5">
        <f t="shared" si="8"/>
        <v>7</v>
      </c>
    </row>
    <row r="536" spans="1:37" x14ac:dyDescent="0.25">
      <c r="A536" s="5" t="s">
        <v>3023</v>
      </c>
      <c r="B536" s="5" t="s">
        <v>531</v>
      </c>
      <c r="C536" s="5" t="s">
        <v>530</v>
      </c>
      <c r="D536" s="5" t="s">
        <v>360</v>
      </c>
      <c r="E536" s="5" t="s">
        <v>532</v>
      </c>
      <c r="F536" s="5" t="s">
        <v>2750</v>
      </c>
      <c r="G536" s="5">
        <v>3</v>
      </c>
      <c r="H536" s="5">
        <v>1</v>
      </c>
      <c r="I536" s="5" t="s">
        <v>3247</v>
      </c>
      <c r="J536" s="13" t="str">
        <f>IFERROR(IF(INDEX('11.1_Outliers-Generation'!$N$5:$N$500,MATCH($F536,'11.1_Outliers-Generation'!$F$5:$F$500,0))&lt;&gt;"N",
INDEX('11.1_Outliers-Generation'!J$5:J$500,MATCH($F536,'11.1_Outliers-Generation'!$F$5:$F$500,0)),""),"")</f>
        <v/>
      </c>
      <c r="K536" s="8" t="str">
        <f>IFERROR(IF(INDEX('11.1_Outliers-Generation'!$N$5:$N$500,MATCH($F536,'11.1_Outliers-Generation'!$F$5:$F$500,0))&lt;&gt;"N",
INDEX('11.1_Outliers-Generation'!K$5:K$500,MATCH($F536,'11.1_Outliers-Generation'!$F$5:$F$500,0)),""),"")</f>
        <v/>
      </c>
      <c r="L536" s="13" t="str">
        <f>IFERROR(IF(INDEX('11.1_Outliers-Generation'!$N$5:$N$500,MATCH($F536,'11.1_Outliers-Generation'!$F$5:$F$500,0))&lt;&gt;"N",
INDEX('11.1_Outliers-Generation'!L$5:L$500,MATCH($F536,'11.1_Outliers-Generation'!$F$5:$F$500,0)),""),"")</f>
        <v/>
      </c>
      <c r="M536" s="14">
        <f>IFERROR(IF(INDEX('11.2_Outliers-Collection_cov'!$N$5:$N$500,MATCH($F536,'11.2_Outliers-Collection_cov'!$F$5:$F$500,0))&lt;&gt;"N",
INDEX('11.2_Outliers-Collection_cov'!J$5:J$500,MATCH($F536,'11.2_Outliers-Collection_cov'!$F$5:$F$500,0)),""),"")</f>
        <v>60</v>
      </c>
      <c r="N536" s="8">
        <f>IFERROR(IF(INDEX('11.2_Outliers-Collection_cov'!$N$5:$N$500,MATCH($F536,'11.2_Outliers-Collection_cov'!$F$5:$F$500,0))&lt;&gt;"N",
INDEX('11.2_Outliers-Collection_cov'!K$5:K$500,MATCH($F536,'11.2_Outliers-Collection_cov'!$F$5:$F$500,0)),""),"")</f>
        <v>2019</v>
      </c>
      <c r="O536" s="13" t="str">
        <f>IFERROR(IF(INDEX('11.2_Outliers-Collection_cov'!$N$5:$N$500,MATCH($F536,'11.2_Outliers-Collection_cov'!$F$5:$F$500,0))&lt;&gt;"N",
INDEX('11.2_Outliers-Collection_cov'!L$5:L$500,MATCH($F536,'11.2_Outliers-Collection_cov'!$F$5:$F$500,0)),""),"")</f>
        <v>UNSD_108</v>
      </c>
      <c r="P536" s="14" t="str">
        <f>IFERROR(IF(INDEX('11.3_Outliers-Plastic'!$N$5:$N$500,MATCH($F536,'11.3_Outliers-Plastic'!$F$5:$F$500,0))&lt;&gt;"N",
INDEX('11.3_Outliers-Plastic'!J$5:J$500,MATCH($F536,'11.3_Outliers-Plastic'!$F$5:$F$500,0)),""),"")</f>
        <v/>
      </c>
      <c r="Q536" s="8" t="str">
        <f>IFERROR(IF(INDEX('11.3_Outliers-Plastic'!$N$5:$N$500,MATCH($F536,'11.3_Outliers-Plastic'!$F$5:$F$500,0))&lt;&gt;"N",
INDEX('11.3_Outliers-Plastic'!K$5:K$500,MATCH($F536,'11.3_Outliers-Plastic'!$F$5:$F$500,0)),""),"")</f>
        <v/>
      </c>
      <c r="R536" s="14" t="str">
        <f>IFERROR(IF(INDEX('11.3_Outliers-Plastic'!$N$5:$N$500,MATCH($F536,'11.3_Outliers-Plastic'!$F$5:$F$500,0))&lt;&gt;"N",
INDEX('11.3_Outliers-Plastic'!L$5:L$500,MATCH($F536,'11.3_Outliers-Plastic'!$F$5:$F$500,0)),""),"")</f>
        <v/>
      </c>
      <c r="S536" s="5"/>
      <c r="T536" s="5"/>
      <c r="V536" s="14">
        <f>IFERROR(IF(INDEX('11.5_Outliers-Other_recovery'!$N$5:$N$500,MATCH($F536,'11.5_Outliers-Other_recovery'!$F$5:$F$500,0))&lt;&gt;"N",
INDEX('11.5_Outliers-Other_recovery'!J$5:J$500,MATCH($F536,'11.5_Outliers-Other_recovery'!$F$5:$F$500,0)),""),"")</f>
        <v>0</v>
      </c>
      <c r="W536" s="8">
        <f>IFERROR(IF(INDEX('11.5_Outliers-Other_recovery'!$N$5:$N$500,MATCH($F536,'11.5_Outliers-Other_recovery'!$F$5:$F$500,0))&lt;&gt;"N",
INDEX('11.5_Outliers-Other_recovery'!K$5:K$500,MATCH($F536,'11.5_Outliers-Other_recovery'!$F$5:$F$500,0)),""),"")</f>
        <v>2003</v>
      </c>
      <c r="X536" s="14" t="str">
        <f>IFERROR(IF(INDEX('11.5_Outliers-Other_recovery'!$N$5:$N$500,MATCH($F536,'11.5_Outliers-Other_recovery'!$F$5:$F$500,0))&lt;&gt;"N",
INDEX('11.5_Outliers-Other_recovery'!L$5:L$500,MATCH($F536,'11.5_Outliers-Other_recovery'!$F$5:$F$500,0)),""),"")</f>
        <v>WaW_255</v>
      </c>
      <c r="Y536" s="14">
        <f>IFERROR(IF(INDEX('11.4_Outliers-Formal_dry_recy'!$N$5:$N$500,MATCH($F536,'11.4_Outliers-Formal_dry_recy'!$F$5:$F$500,0))&lt;&gt;"N",
INDEX('11.4_Outliers-Formal_dry_recy'!J$5:J$500,MATCH($F536,'11.4_Outliers-Formal_dry_recy'!$F$5:$F$500,0)),""),"")</f>
        <v>0</v>
      </c>
      <c r="Z536" s="8">
        <f>IFERROR(IF(INDEX('11.4_Outliers-Formal_dry_recy'!$N$5:$N$500,MATCH($F536,'11.4_Outliers-Formal_dry_recy'!$F$5:$F$500,0))&lt;&gt;"N",
INDEX('11.4_Outliers-Formal_dry_recy'!K$5:K$500,MATCH($F536,'11.4_Outliers-Formal_dry_recy'!$F$5:$F$500,0)),""),"")</f>
        <v>2019</v>
      </c>
      <c r="AA536" s="14" t="str">
        <f>IFERROR(IF(INDEX('11.4_Outliers-Formal_dry_recy'!$N$5:$N$500,MATCH($F536,'11.4_Outliers-Formal_dry_recy'!$F$5:$F$500,0))&lt;&gt;"N",
INDEX('11.4_Outliers-Formal_dry_recy'!L$5:L$500,MATCH($F536,'11.4_Outliers-Formal_dry_recy'!$F$5:$F$500,0)),""),"")</f>
        <v>UNSD_108</v>
      </c>
      <c r="AB536" s="14">
        <f>IFERROR(IF(INDEX('11.6_Outliers-Incineration'!$N$5:$N$500,MATCH($F536,'11.6_Outliers-Incineration'!$F$5:$F$500,0))&lt;&gt;"N",
INDEX('11.6_Outliers-Incineration'!J$5:J$500,MATCH($F536,'11.6_Outliers-Incineration'!$F$5:$F$500,0)),""),"")</f>
        <v>0</v>
      </c>
      <c r="AC536" s="8">
        <f>IFERROR(IF(INDEX('11.6_Outliers-Incineration'!$N$5:$N$500,MATCH($F536,'11.6_Outliers-Incineration'!$F$5:$F$500,0))&lt;&gt;"N",
INDEX('11.6_Outliers-Incineration'!K$5:K$500,MATCH($F536,'11.6_Outliers-Incineration'!$F$5:$F$500,0)),""),"")</f>
        <v>2019</v>
      </c>
      <c r="AD536" s="14" t="str">
        <f>IFERROR(IF(INDEX('11.6_Outliers-Incineration'!$N$5:$N$500,MATCH($F536,'11.6_Outliers-Incineration'!$F$5:$F$500,0))&lt;&gt;"N",
INDEX('11.6_Outliers-Incineration'!L$5:L$500,MATCH($F536,'11.6_Outliers-Incineration'!$F$5:$F$500,0)),""),"")</f>
        <v>UNSD_108</v>
      </c>
      <c r="AE536" s="14">
        <v>0</v>
      </c>
      <c r="AF536" s="8">
        <v>2012</v>
      </c>
      <c r="AG536" s="14" t="s">
        <v>529</v>
      </c>
      <c r="AH536" s="5"/>
      <c r="AI536" s="5"/>
      <c r="AK536" s="5">
        <f t="shared" si="8"/>
        <v>5</v>
      </c>
    </row>
    <row r="537" spans="1:37" x14ac:dyDescent="0.25">
      <c r="A537" s="5" t="s">
        <v>3024</v>
      </c>
      <c r="B537" s="5" t="s">
        <v>21</v>
      </c>
      <c r="C537" s="5" t="s">
        <v>939</v>
      </c>
      <c r="D537" s="5" t="s">
        <v>620</v>
      </c>
      <c r="E537" s="5" t="s">
        <v>22</v>
      </c>
      <c r="F537" s="5" t="s">
        <v>938</v>
      </c>
      <c r="G537" s="5">
        <v>2</v>
      </c>
      <c r="H537" s="15">
        <v>2</v>
      </c>
      <c r="I537" s="5" t="s">
        <v>3249</v>
      </c>
      <c r="J537" s="13">
        <f>IFERROR(IF(INDEX('11.1_Outliers-Generation'!$N$5:$N$500,MATCH($F537,'11.1_Outliers-Generation'!$F$5:$F$500,0))&lt;&gt;"N",
INDEX('11.1_Outliers-Generation'!J$5:J$500,MATCH($F537,'11.1_Outliers-Generation'!$F$5:$F$500,0)),""),"")</f>
        <v>0.49</v>
      </c>
      <c r="K537" s="8">
        <f>IFERROR(IF(INDEX('11.1_Outliers-Generation'!$N$5:$N$500,MATCH($F537,'11.1_Outliers-Generation'!$F$5:$F$500,0))&lt;&gt;"N",
INDEX('11.1_Outliers-Generation'!K$5:K$500,MATCH($F537,'11.1_Outliers-Generation'!$F$5:$F$500,0)),""),"")</f>
        <v>2021</v>
      </c>
      <c r="L537" s="13" t="str">
        <f>IFERROR(IF(INDEX('11.1_Outliers-Generation'!$N$5:$N$500,MATCH($F537,'11.1_Outliers-Generation'!$F$5:$F$500,0))&lt;&gt;"N",
INDEX('11.1_Outliers-Generation'!L$5:L$500,MATCH($F537,'11.1_Outliers-Generation'!$F$5:$F$500,0)),""),"")</f>
        <v>WACT_15</v>
      </c>
      <c r="M537" s="14">
        <f>IFERROR(IF(INDEX('11.2_Outliers-Collection_cov'!$N$5:$N$500,MATCH($F537,'11.2_Outliers-Collection_cov'!$F$5:$F$500,0))&lt;&gt;"N",
INDEX('11.2_Outliers-Collection_cov'!J$5:J$500,MATCH($F537,'11.2_Outliers-Collection_cov'!$F$5:$F$500,0)),""),"")</f>
        <v>81.17</v>
      </c>
      <c r="N537" s="8">
        <f>IFERROR(IF(INDEX('11.2_Outliers-Collection_cov'!$N$5:$N$500,MATCH($F537,'11.2_Outliers-Collection_cov'!$F$5:$F$500,0))&lt;&gt;"N",
INDEX('11.2_Outliers-Collection_cov'!K$5:K$500,MATCH($F537,'11.2_Outliers-Collection_cov'!$F$5:$F$500,0)),""),"")</f>
        <v>2021</v>
      </c>
      <c r="O537" s="13" t="str">
        <f>IFERROR(IF(INDEX('11.2_Outliers-Collection_cov'!$N$5:$N$500,MATCH($F537,'11.2_Outliers-Collection_cov'!$F$5:$F$500,0))&lt;&gt;"N",
INDEX('11.2_Outliers-Collection_cov'!L$5:L$500,MATCH($F537,'11.2_Outliers-Collection_cov'!$F$5:$F$500,0)),""),"")</f>
        <v>WACT_15</v>
      </c>
      <c r="P537" s="14">
        <f>IFERROR(IF(INDEX('11.3_Outliers-Plastic'!$N$5:$N$500,MATCH($F537,'11.3_Outliers-Plastic'!$F$5:$F$500,0))&lt;&gt;"N",
INDEX('11.3_Outliers-Plastic'!J$5:J$500,MATCH($F537,'11.3_Outliers-Plastic'!$F$5:$F$500,0)),""),"")</f>
        <v>13.08</v>
      </c>
      <c r="Q537" s="8">
        <f>IFERROR(IF(INDEX('11.3_Outliers-Plastic'!$N$5:$N$500,MATCH($F537,'11.3_Outliers-Plastic'!$F$5:$F$500,0))&lt;&gt;"N",
INDEX('11.3_Outliers-Plastic'!K$5:K$500,MATCH($F537,'11.3_Outliers-Plastic'!$F$5:$F$500,0)),""),"")</f>
        <v>2021</v>
      </c>
      <c r="R537" s="14" t="str">
        <f>IFERROR(IF(INDEX('11.3_Outliers-Plastic'!$N$5:$N$500,MATCH($F537,'11.3_Outliers-Plastic'!$F$5:$F$500,0))&lt;&gt;"N",
INDEX('11.3_Outliers-Plastic'!L$5:L$500,MATCH($F537,'11.3_Outliers-Plastic'!$F$5:$F$500,0)),""),"")</f>
        <v>WACT_15</v>
      </c>
      <c r="S537" s="12">
        <v>22.706422018348626</v>
      </c>
      <c r="T537" s="5">
        <v>2021</v>
      </c>
      <c r="U537" s="5" t="s">
        <v>1551</v>
      </c>
      <c r="V537" s="14">
        <f>IFERROR(IF(INDEX('11.5_Outliers-Other_recovery'!$N$5:$N$500,MATCH($F537,'11.5_Outliers-Other_recovery'!$F$5:$F$500,0))&lt;&gt;"N",
INDEX('11.5_Outliers-Other_recovery'!J$5:J$500,MATCH($F537,'11.5_Outliers-Other_recovery'!$F$5:$F$500,0)),""),"")</f>
        <v>0</v>
      </c>
      <c r="W537" s="8">
        <f>IFERROR(IF(INDEX('11.5_Outliers-Other_recovery'!$N$5:$N$500,MATCH($F537,'11.5_Outliers-Other_recovery'!$F$5:$F$500,0))&lt;&gt;"N",
INDEX('11.5_Outliers-Other_recovery'!K$5:K$500,MATCH($F537,'11.5_Outliers-Other_recovery'!$F$5:$F$500,0)),""),"")</f>
        <v>2016</v>
      </c>
      <c r="X537" s="14" t="str">
        <f>IFERROR(IF(INDEX('11.5_Outliers-Other_recovery'!$N$5:$N$500,MATCH($F537,'11.5_Outliers-Other_recovery'!$F$5:$F$500,0))&lt;&gt;"N",
INDEX('11.5_Outliers-Other_recovery'!L$5:L$500,MATCH($F537,'11.5_Outliers-Other_recovery'!$F$5:$F$500,0)),""),"")</f>
        <v>WaW_265</v>
      </c>
      <c r="Y537" s="14">
        <f>IFERROR(IF(INDEX('11.4_Outliers-Formal_dry_recy'!$N$5:$N$500,MATCH($F537,'11.4_Outliers-Formal_dry_recy'!$F$5:$F$500,0))&lt;&gt;"N",
INDEX('11.4_Outliers-Formal_dry_recy'!J$5:J$500,MATCH($F537,'11.4_Outliers-Formal_dry_recy'!$F$5:$F$500,0)),""),"")</f>
        <v>0</v>
      </c>
      <c r="Z537" s="8">
        <f>IFERROR(IF(INDEX('11.4_Outliers-Formal_dry_recy'!$N$5:$N$500,MATCH($F537,'11.4_Outliers-Formal_dry_recy'!$F$5:$F$500,0))&lt;&gt;"N",
INDEX('11.4_Outliers-Formal_dry_recy'!K$5:K$500,MATCH($F537,'11.4_Outliers-Formal_dry_recy'!$F$5:$F$500,0)),""),"")</f>
        <v>2016</v>
      </c>
      <c r="AA537" s="14" t="str">
        <f>IFERROR(IF(INDEX('11.4_Outliers-Formal_dry_recy'!$N$5:$N$500,MATCH($F537,'11.4_Outliers-Formal_dry_recy'!$F$5:$F$500,0))&lt;&gt;"N",
INDEX('11.4_Outliers-Formal_dry_recy'!L$5:L$500,MATCH($F537,'11.4_Outliers-Formal_dry_recy'!$F$5:$F$500,0)),""),"")</f>
        <v>WaW_265</v>
      </c>
      <c r="AB537" s="14">
        <f>IFERROR(IF(INDEX('11.6_Outliers-Incineration'!$N$5:$N$500,MATCH($F537,'11.6_Outliers-Incineration'!$F$5:$F$500,0))&lt;&gt;"N",
INDEX('11.6_Outliers-Incineration'!J$5:J$500,MATCH($F537,'11.6_Outliers-Incineration'!$F$5:$F$500,0)),""),"")</f>
        <v>0</v>
      </c>
      <c r="AC537" s="8">
        <f>IFERROR(IF(INDEX('11.6_Outliers-Incineration'!$N$5:$N$500,MATCH($F537,'11.6_Outliers-Incineration'!$F$5:$F$500,0))&lt;&gt;"N",
INDEX('11.6_Outliers-Incineration'!K$5:K$500,MATCH($F537,'11.6_Outliers-Incineration'!$F$5:$F$500,0)),""),"")</f>
        <v>2021</v>
      </c>
      <c r="AD537" s="14" t="str">
        <f>IFERROR(IF(INDEX('11.6_Outliers-Incineration'!$N$5:$N$500,MATCH($F537,'11.6_Outliers-Incineration'!$F$5:$F$500,0))&lt;&gt;"N",
INDEX('11.6_Outliers-Incineration'!L$5:L$500,MATCH($F537,'11.6_Outliers-Incineration'!$F$5:$F$500,0)),""),"")</f>
        <v>WACT_15</v>
      </c>
      <c r="AE537" s="14">
        <v>0</v>
      </c>
      <c r="AF537" s="8">
        <v>2021</v>
      </c>
      <c r="AG537" s="14" t="s">
        <v>1551</v>
      </c>
      <c r="AH537" s="14">
        <v>0.06</v>
      </c>
      <c r="AI537" s="5">
        <v>2021</v>
      </c>
      <c r="AJ537" s="5" t="s">
        <v>1551</v>
      </c>
      <c r="AK537" s="5">
        <f t="shared" si="8"/>
        <v>9</v>
      </c>
    </row>
    <row r="538" spans="1:37" x14ac:dyDescent="0.25">
      <c r="A538" s="5" t="s">
        <v>3025</v>
      </c>
      <c r="B538" s="5" t="s">
        <v>260</v>
      </c>
      <c r="C538" s="5" t="s">
        <v>259</v>
      </c>
      <c r="D538" s="5" t="s">
        <v>1038</v>
      </c>
      <c r="E538" s="5" t="s">
        <v>263</v>
      </c>
      <c r="F538" s="5" t="s">
        <v>262</v>
      </c>
      <c r="G538" s="5">
        <v>2</v>
      </c>
      <c r="H538" s="5">
        <v>1</v>
      </c>
      <c r="I538" s="5" t="s">
        <v>2712</v>
      </c>
      <c r="J538" s="13">
        <f>IFERROR(IF(INDEX('11.1_Outliers-Generation'!$N$5:$N$500,MATCH($F538,'11.1_Outliers-Generation'!$F$5:$F$500,0))&lt;&gt;"N",
INDEX('11.1_Outliers-Generation'!J$5:J$500,MATCH($F538,'11.1_Outliers-Generation'!$F$5:$F$500,0)),""),"")</f>
        <v>1.0002235583859223</v>
      </c>
      <c r="K538" s="8">
        <f>IFERROR(IF(INDEX('11.1_Outliers-Generation'!$N$5:$N$500,MATCH($F538,'11.1_Outliers-Generation'!$F$5:$F$500,0))&lt;&gt;"N",
INDEX('11.1_Outliers-Generation'!K$5:K$500,MATCH($F538,'11.1_Outliers-Generation'!$F$5:$F$500,0)),""),"")</f>
        <v>2010</v>
      </c>
      <c r="L538" s="13" t="str">
        <f>IFERROR(IF(INDEX('11.1_Outliers-Generation'!$N$5:$N$500,MATCH($F538,'11.1_Outliers-Generation'!$F$5:$F$500,0))&lt;&gt;"N",
INDEX('11.1_Outliers-Generation'!L$5:L$500,MATCH($F538,'11.1_Outliers-Generation'!$F$5:$F$500,0)),""),"")</f>
        <v>WaW_270</v>
      </c>
      <c r="M538" s="14">
        <f>IFERROR(IF(INDEX('11.2_Outliers-Collection_cov'!$N$5:$N$500,MATCH($F538,'11.2_Outliers-Collection_cov'!$F$5:$F$500,0))&lt;&gt;"N",
INDEX('11.2_Outliers-Collection_cov'!J$5:J$500,MATCH($F538,'11.2_Outliers-Collection_cov'!$F$5:$F$500,0)),""),"")</f>
        <v>97.5</v>
      </c>
      <c r="N538" s="8">
        <f>IFERROR(IF(INDEX('11.2_Outliers-Collection_cov'!$N$5:$N$500,MATCH($F538,'11.2_Outliers-Collection_cov'!$F$5:$F$500,0))&lt;&gt;"N",
INDEX('11.2_Outliers-Collection_cov'!K$5:K$500,MATCH($F538,'11.2_Outliers-Collection_cov'!$F$5:$F$500,0)),""),"")</f>
        <v>2010</v>
      </c>
      <c r="O538" s="13" t="str">
        <f>IFERROR(IF(INDEX('11.2_Outliers-Collection_cov'!$N$5:$N$500,MATCH($F538,'11.2_Outliers-Collection_cov'!$F$5:$F$500,0))&lt;&gt;"N",
INDEX('11.2_Outliers-Collection_cov'!L$5:L$500,MATCH($F538,'11.2_Outliers-Collection_cov'!$F$5:$F$500,0)),""),"")</f>
        <v>WaW_270</v>
      </c>
      <c r="P538" s="14" t="str">
        <f>IFERROR(IF(INDEX('11.3_Outliers-Plastic'!$N$5:$N$500,MATCH($F538,'11.3_Outliers-Plastic'!$F$5:$F$500,0))&lt;&gt;"N",
INDEX('11.3_Outliers-Plastic'!J$5:J$500,MATCH($F538,'11.3_Outliers-Plastic'!$F$5:$F$500,0)),""),"")</f>
        <v/>
      </c>
      <c r="Q538" s="8" t="str">
        <f>IFERROR(IF(INDEX('11.3_Outliers-Plastic'!$N$5:$N$500,MATCH($F538,'11.3_Outliers-Plastic'!$F$5:$F$500,0))&lt;&gt;"N",
INDEX('11.3_Outliers-Plastic'!K$5:K$500,MATCH($F538,'11.3_Outliers-Plastic'!$F$5:$F$500,0)),""),"")</f>
        <v/>
      </c>
      <c r="R538" s="14" t="str">
        <f>IFERROR(IF(INDEX('11.3_Outliers-Plastic'!$N$5:$N$500,MATCH($F538,'11.3_Outliers-Plastic'!$F$5:$F$500,0))&lt;&gt;"N",
INDEX('11.3_Outliers-Plastic'!L$5:L$500,MATCH($F538,'11.3_Outliers-Plastic'!$F$5:$F$500,0)),""),"")</f>
        <v/>
      </c>
      <c r="V538" s="14">
        <f>IFERROR(IF(INDEX('11.5_Outliers-Other_recovery'!$N$5:$N$500,MATCH($F538,'11.5_Outliers-Other_recovery'!$F$5:$F$500,0))&lt;&gt;"N",
INDEX('11.5_Outliers-Other_recovery'!J$5:J$500,MATCH($F538,'11.5_Outliers-Other_recovery'!$F$5:$F$500,0)),""),"")</f>
        <v>0</v>
      </c>
      <c r="W538" s="8">
        <f>IFERROR(IF(INDEX('11.5_Outliers-Other_recovery'!$N$5:$N$500,MATCH($F538,'11.5_Outliers-Other_recovery'!$F$5:$F$500,0))&lt;&gt;"N",
INDEX('11.5_Outliers-Other_recovery'!K$5:K$500,MATCH($F538,'11.5_Outliers-Other_recovery'!$F$5:$F$500,0)),""),"")</f>
        <v>2015</v>
      </c>
      <c r="X538" s="14" t="str">
        <f>IFERROR(IF(INDEX('11.5_Outliers-Other_recovery'!$N$5:$N$500,MATCH($F538,'11.5_Outliers-Other_recovery'!$F$5:$F$500,0))&lt;&gt;"N",
INDEX('11.5_Outliers-Other_recovery'!L$5:L$500,MATCH($F538,'11.5_Outliers-Other_recovery'!$F$5:$F$500,0)),""),"")</f>
        <v>UNSD_110</v>
      </c>
      <c r="Y538" s="14">
        <f>IFERROR(IF(INDEX('11.4_Outliers-Formal_dry_recy'!$N$5:$N$500,MATCH($F538,'11.4_Outliers-Formal_dry_recy'!$F$5:$F$500,0))&lt;&gt;"N",
INDEX('11.4_Outliers-Formal_dry_recy'!J$5:J$500,MATCH($F538,'11.4_Outliers-Formal_dry_recy'!$F$5:$F$500,0)),""),"")</f>
        <v>0</v>
      </c>
      <c r="Z538" s="8">
        <f>IFERROR(IF(INDEX('11.4_Outliers-Formal_dry_recy'!$N$5:$N$500,MATCH($F538,'11.4_Outliers-Formal_dry_recy'!$F$5:$F$500,0))&lt;&gt;"N",
INDEX('11.4_Outliers-Formal_dry_recy'!K$5:K$500,MATCH($F538,'11.4_Outliers-Formal_dry_recy'!$F$5:$F$500,0)),""),"")</f>
        <v>2015</v>
      </c>
      <c r="AA538" s="14" t="str">
        <f>IFERROR(IF(INDEX('11.4_Outliers-Formal_dry_recy'!$N$5:$N$500,MATCH($F538,'11.4_Outliers-Formal_dry_recy'!$F$5:$F$500,0))&lt;&gt;"N",
INDEX('11.4_Outliers-Formal_dry_recy'!L$5:L$500,MATCH($F538,'11.4_Outliers-Formal_dry_recy'!$F$5:$F$500,0)),""),"")</f>
        <v>UNSD_110</v>
      </c>
      <c r="AB538" s="14">
        <f>IFERROR(IF(INDEX('11.6_Outliers-Incineration'!$N$5:$N$500,MATCH($F538,'11.6_Outliers-Incineration'!$F$5:$F$500,0))&lt;&gt;"N",
INDEX('11.6_Outliers-Incineration'!J$5:J$500,MATCH($F538,'11.6_Outliers-Incineration'!$F$5:$F$500,0)),""),"")</f>
        <v>0</v>
      </c>
      <c r="AC538" s="8">
        <f>IFERROR(IF(INDEX('11.6_Outliers-Incineration'!$N$5:$N$500,MATCH($F538,'11.6_Outliers-Incineration'!$F$5:$F$500,0))&lt;&gt;"N",
INDEX('11.6_Outliers-Incineration'!K$5:K$500,MATCH($F538,'11.6_Outliers-Incineration'!$F$5:$F$500,0)),""),"")</f>
        <v>2015</v>
      </c>
      <c r="AD538" s="14" t="str">
        <f>IFERROR(IF(INDEX('11.6_Outliers-Incineration'!$N$5:$N$500,MATCH($F538,'11.6_Outliers-Incineration'!$F$5:$F$500,0))&lt;&gt;"N",
INDEX('11.6_Outliers-Incineration'!L$5:L$500,MATCH($F538,'11.6_Outliers-Incineration'!$F$5:$F$500,0)),""),"")</f>
        <v>UNSD_110</v>
      </c>
      <c r="AE538" s="14">
        <v>100</v>
      </c>
      <c r="AF538" s="8">
        <v>2015</v>
      </c>
      <c r="AG538" s="14" t="s">
        <v>2081</v>
      </c>
      <c r="AK538" s="5">
        <f t="shared" si="8"/>
        <v>6</v>
      </c>
    </row>
    <row r="539" spans="1:37" x14ac:dyDescent="0.25">
      <c r="A539" s="5" t="s">
        <v>3026</v>
      </c>
      <c r="B539" s="5" t="s">
        <v>1257</v>
      </c>
      <c r="C539" s="5" t="s">
        <v>1256</v>
      </c>
      <c r="D539" s="5" t="s">
        <v>1038</v>
      </c>
      <c r="E539" s="5" t="s">
        <v>1583</v>
      </c>
      <c r="F539" s="5" t="s">
        <v>1255</v>
      </c>
      <c r="G539" s="5">
        <v>2</v>
      </c>
      <c r="H539" s="5">
        <v>1</v>
      </c>
      <c r="I539" s="5" t="s">
        <v>2752</v>
      </c>
      <c r="J539" s="13">
        <f>IFERROR(IF(INDEX('11.1_Outliers-Generation'!$N$5:$N$500,MATCH($F539,'11.1_Outliers-Generation'!$F$5:$F$500,0))&lt;&gt;"N",
INDEX('11.1_Outliers-Generation'!J$5:J$500,MATCH($F539,'11.1_Outliers-Generation'!$F$5:$F$500,0)),""),"")</f>
        <v>1.5986991211817605</v>
      </c>
      <c r="K539" s="8">
        <f>IFERROR(IF(INDEX('11.1_Outliers-Generation'!$N$5:$N$500,MATCH($F539,'11.1_Outliers-Generation'!$F$5:$F$500,0))&lt;&gt;"N",
INDEX('11.1_Outliers-Generation'!K$5:K$500,MATCH($F539,'11.1_Outliers-Generation'!$F$5:$F$500,0)),""),"")</f>
        <v>2010</v>
      </c>
      <c r="L539" s="13" t="str">
        <f>IFERROR(IF(INDEX('11.1_Outliers-Generation'!$N$5:$N$500,MATCH($F539,'11.1_Outliers-Generation'!$F$5:$F$500,0))&lt;&gt;"N",
INDEX('11.1_Outliers-Generation'!L$5:L$500,MATCH($F539,'11.1_Outliers-Generation'!$F$5:$F$500,0)),""),"")</f>
        <v>WaW_273</v>
      </c>
      <c r="M539" s="14">
        <f>IFERROR(IF(INDEX('11.2_Outliers-Collection_cov'!$N$5:$N$500,MATCH($F539,'11.2_Outliers-Collection_cov'!$F$5:$F$500,0))&lt;&gt;"N",
INDEX('11.2_Outliers-Collection_cov'!J$5:J$500,MATCH($F539,'11.2_Outliers-Collection_cov'!$F$5:$F$500,0)),""),"")</f>
        <v>82.300003051757798</v>
      </c>
      <c r="N539" s="8">
        <f>IFERROR(IF(INDEX('11.2_Outliers-Collection_cov'!$N$5:$N$500,MATCH($F539,'11.2_Outliers-Collection_cov'!$F$5:$F$500,0))&lt;&gt;"N",
INDEX('11.2_Outliers-Collection_cov'!K$5:K$500,MATCH($F539,'11.2_Outliers-Collection_cov'!$F$5:$F$500,0)),""),"")</f>
        <v>2017</v>
      </c>
      <c r="O539" s="13" t="str">
        <f>IFERROR(IF(INDEX('11.2_Outliers-Collection_cov'!$N$5:$N$500,MATCH($F539,'11.2_Outliers-Collection_cov'!$F$5:$F$500,0))&lt;&gt;"N",
INDEX('11.2_Outliers-Collection_cov'!L$5:L$500,MATCH($F539,'11.2_Outliers-Collection_cov'!$F$5:$F$500,0)),""),"")</f>
        <v>UNSD_115</v>
      </c>
      <c r="P539" s="14">
        <f>IFERROR(IF(INDEX('11.3_Outliers-Plastic'!$N$5:$N$500,MATCH($F539,'11.3_Outliers-Plastic'!$F$5:$F$500,0))&lt;&gt;"N",
INDEX('11.3_Outliers-Plastic'!J$5:J$500,MATCH($F539,'11.3_Outliers-Plastic'!$F$5:$F$500,0)),""),"")</f>
        <v>4.2</v>
      </c>
      <c r="Q539" s="8">
        <f>IFERROR(IF(INDEX('11.3_Outliers-Plastic'!$N$5:$N$500,MATCH($F539,'11.3_Outliers-Plastic'!$F$5:$F$500,0))&lt;&gt;"N",
INDEX('11.3_Outliers-Plastic'!K$5:K$500,MATCH($F539,'11.3_Outliers-Plastic'!$F$5:$F$500,0)),""),"")</f>
        <v>2010</v>
      </c>
      <c r="R539" s="14" t="str">
        <f>IFERROR(IF(INDEX('11.3_Outliers-Plastic'!$N$5:$N$500,MATCH($F539,'11.3_Outliers-Plastic'!$F$5:$F$500,0))&lt;&gt;"N",
INDEX('11.3_Outliers-Plastic'!L$5:L$500,MATCH($F539,'11.3_Outliers-Plastic'!$F$5:$F$500,0)),""),"")</f>
        <v>WaW_273</v>
      </c>
      <c r="V539" s="14">
        <f>IFERROR(IF(INDEX('11.5_Outliers-Other_recovery'!$N$5:$N$500,MATCH($F539,'11.5_Outliers-Other_recovery'!$F$5:$F$500,0))&lt;&gt;"N",
INDEX('11.5_Outliers-Other_recovery'!J$5:J$500,MATCH($F539,'11.5_Outliers-Other_recovery'!$F$5:$F$500,0)),""),"")</f>
        <v>0</v>
      </c>
      <c r="W539" s="8">
        <f>IFERROR(IF(INDEX('11.5_Outliers-Other_recovery'!$N$5:$N$500,MATCH($F539,'11.5_Outliers-Other_recovery'!$F$5:$F$500,0))&lt;&gt;"N",
INDEX('11.5_Outliers-Other_recovery'!K$5:K$500,MATCH($F539,'11.5_Outliers-Other_recovery'!$F$5:$F$500,0)),""),"")</f>
        <v>2010</v>
      </c>
      <c r="X539" s="14" t="str">
        <f>IFERROR(IF(INDEX('11.5_Outliers-Other_recovery'!$N$5:$N$500,MATCH($F539,'11.5_Outliers-Other_recovery'!$F$5:$F$500,0))&lt;&gt;"N",
INDEX('11.5_Outliers-Other_recovery'!L$5:L$500,MATCH($F539,'11.5_Outliers-Other_recovery'!$F$5:$F$500,0)),""),"")</f>
        <v>WaW_273</v>
      </c>
      <c r="Y539" s="14">
        <f>IFERROR(IF(INDEX('11.4_Outliers-Formal_dry_recy'!$N$5:$N$500,MATCH($F539,'11.4_Outliers-Formal_dry_recy'!$F$5:$F$500,0))&lt;&gt;"N",
INDEX('11.4_Outliers-Formal_dry_recy'!J$5:J$500,MATCH($F539,'11.4_Outliers-Formal_dry_recy'!$F$5:$F$500,0)),""),"")</f>
        <v>0</v>
      </c>
      <c r="Z539" s="8">
        <f>IFERROR(IF(INDEX('11.4_Outliers-Formal_dry_recy'!$N$5:$N$500,MATCH($F539,'11.4_Outliers-Formal_dry_recy'!$F$5:$F$500,0))&lt;&gt;"N",
INDEX('11.4_Outliers-Formal_dry_recy'!K$5:K$500,MATCH($F539,'11.4_Outliers-Formal_dry_recy'!$F$5:$F$500,0)),""),"")</f>
        <v>2010</v>
      </c>
      <c r="AA539" s="14" t="str">
        <f>IFERROR(IF(INDEX('11.4_Outliers-Formal_dry_recy'!$N$5:$N$500,MATCH($F539,'11.4_Outliers-Formal_dry_recy'!$F$5:$F$500,0))&lt;&gt;"N",
INDEX('11.4_Outliers-Formal_dry_recy'!L$5:L$500,MATCH($F539,'11.4_Outliers-Formal_dry_recy'!$F$5:$F$500,0)),""),"")</f>
        <v>WaW_273</v>
      </c>
      <c r="AB539" s="14">
        <f>IFERROR(IF(INDEX('11.6_Outliers-Incineration'!$N$5:$N$500,MATCH($F539,'11.6_Outliers-Incineration'!$F$5:$F$500,0))&lt;&gt;"N",
INDEX('11.6_Outliers-Incineration'!J$5:J$500,MATCH($F539,'11.6_Outliers-Incineration'!$F$5:$F$500,0)),""),"")</f>
        <v>0</v>
      </c>
      <c r="AC539" s="8">
        <f>IFERROR(IF(INDEX('11.6_Outliers-Incineration'!$N$5:$N$500,MATCH($F539,'11.6_Outliers-Incineration'!$F$5:$F$500,0))&lt;&gt;"N",
INDEX('11.6_Outliers-Incineration'!K$5:K$500,MATCH($F539,'11.6_Outliers-Incineration'!$F$5:$F$500,0)),""),"")</f>
        <v>2010</v>
      </c>
      <c r="AD539" s="14" t="str">
        <f>IFERROR(IF(INDEX('11.6_Outliers-Incineration'!$N$5:$N$500,MATCH($F539,'11.6_Outliers-Incineration'!$F$5:$F$500,0))&lt;&gt;"N",
INDEX('11.6_Outliers-Incineration'!L$5:L$500,MATCH($F539,'11.6_Outliers-Incineration'!$F$5:$F$500,0)),""),"")</f>
        <v>WaW_273</v>
      </c>
      <c r="AE539" s="14">
        <v>0</v>
      </c>
      <c r="AF539" s="8">
        <v>2010</v>
      </c>
      <c r="AG539" s="14" t="s">
        <v>1254</v>
      </c>
      <c r="AK539" s="5">
        <f t="shared" si="8"/>
        <v>7</v>
      </c>
    </row>
    <row r="540" spans="1:37" x14ac:dyDescent="0.25">
      <c r="A540" s="5" t="s">
        <v>3027</v>
      </c>
      <c r="B540" s="5" t="s">
        <v>1287</v>
      </c>
      <c r="C540" s="5" t="s">
        <v>1286</v>
      </c>
      <c r="D540" s="5" t="s">
        <v>620</v>
      </c>
      <c r="E540" s="5" t="s">
        <v>2205</v>
      </c>
      <c r="F540" s="5" t="s">
        <v>1285</v>
      </c>
      <c r="G540" s="5">
        <v>1</v>
      </c>
      <c r="H540" s="5">
        <v>2</v>
      </c>
      <c r="I540" s="5" t="s">
        <v>3250</v>
      </c>
      <c r="J540" s="13" t="str">
        <f>IFERROR(IF(INDEX('11.1_Outliers-Generation'!$N$5:$N$500,MATCH($F540,'11.1_Outliers-Generation'!$F$5:$F$500,0))&lt;&gt;"N",
INDEX('11.1_Outliers-Generation'!J$5:J$500,MATCH($F540,'11.1_Outliers-Generation'!$F$5:$F$500,0)),""),"")</f>
        <v/>
      </c>
      <c r="K540" s="8" t="str">
        <f>IFERROR(IF(INDEX('11.1_Outliers-Generation'!$N$5:$N$500,MATCH($F540,'11.1_Outliers-Generation'!$F$5:$F$500,0))&lt;&gt;"N",
INDEX('11.1_Outliers-Generation'!K$5:K$500,MATCH($F540,'11.1_Outliers-Generation'!$F$5:$F$500,0)),""),"")</f>
        <v/>
      </c>
      <c r="L540" s="13" t="str">
        <f>IFERROR(IF(INDEX('11.1_Outliers-Generation'!$N$5:$N$500,MATCH($F540,'11.1_Outliers-Generation'!$F$5:$F$500,0))&lt;&gt;"N",
INDEX('11.1_Outliers-Generation'!L$5:L$500,MATCH($F540,'11.1_Outliers-Generation'!$F$5:$F$500,0)),""),"")</f>
        <v/>
      </c>
      <c r="M540" s="14">
        <f>IFERROR(IF(INDEX('11.2_Outliers-Collection_cov'!$N$5:$N$500,MATCH($F540,'11.2_Outliers-Collection_cov'!$F$5:$F$500,0))&lt;&gt;"N",
INDEX('11.2_Outliers-Collection_cov'!J$5:J$500,MATCH($F540,'11.2_Outliers-Collection_cov'!$F$5:$F$500,0)),""),"")</f>
        <v>97.800003051757798</v>
      </c>
      <c r="N540" s="8">
        <f>IFERROR(IF(INDEX('11.2_Outliers-Collection_cov'!$N$5:$N$500,MATCH($F540,'11.2_Outliers-Collection_cov'!$F$5:$F$500,0))&lt;&gt;"N",
INDEX('11.2_Outliers-Collection_cov'!K$5:K$500,MATCH($F540,'11.2_Outliers-Collection_cov'!$F$5:$F$500,0)),""),"")</f>
        <v>2015</v>
      </c>
      <c r="O540" s="13" t="str">
        <f>IFERROR(IF(INDEX('11.2_Outliers-Collection_cov'!$N$5:$N$500,MATCH($F540,'11.2_Outliers-Collection_cov'!$F$5:$F$500,0))&lt;&gt;"N",
INDEX('11.2_Outliers-Collection_cov'!L$5:L$500,MATCH($F540,'11.2_Outliers-Collection_cov'!$F$5:$F$500,0)),""),"")</f>
        <v>UNSD_122</v>
      </c>
      <c r="P540" s="14">
        <f>IFERROR(IF(INDEX('11.3_Outliers-Plastic'!$N$5:$N$500,MATCH($F540,'11.3_Outliers-Plastic'!$F$5:$F$500,0))&lt;&gt;"N",
INDEX('11.3_Outliers-Plastic'!J$5:J$500,MATCH($F540,'11.3_Outliers-Plastic'!$F$5:$F$500,0)),""),"")</f>
        <v>13.045218087234892</v>
      </c>
      <c r="Q540" s="8" t="str">
        <f>IFERROR(IF(INDEX('11.3_Outliers-Plastic'!$N$5:$N$500,MATCH($F540,'11.3_Outliers-Plastic'!$F$5:$F$500,0))&lt;&gt;"N",
INDEX('11.3_Outliers-Plastic'!K$5:K$500,MATCH($F540,'11.3_Outliers-Plastic'!$F$5:$F$500,0)),""),"")</f>
        <v/>
      </c>
      <c r="R540" s="14" t="str">
        <f>IFERROR(IF(INDEX('11.3_Outliers-Plastic'!$N$5:$N$500,MATCH($F540,'11.3_Outliers-Plastic'!$F$5:$F$500,0))&lt;&gt;"N",
INDEX('11.3_Outliers-Plastic'!L$5:L$500,MATCH($F540,'11.3_Outliers-Plastic'!$F$5:$F$500,0)),""),"")</f>
        <v>WaW_291</v>
      </c>
      <c r="V540" s="14" t="str">
        <f>IFERROR(IF(INDEX('11.5_Outliers-Other_recovery'!$N$5:$N$500,MATCH($F540,'11.5_Outliers-Other_recovery'!$F$5:$F$500,0))&lt;&gt;"N",
INDEX('11.5_Outliers-Other_recovery'!J$5:J$500,MATCH($F540,'11.5_Outliers-Other_recovery'!$F$5:$F$500,0)),""),"")</f>
        <v/>
      </c>
      <c r="W540" s="8" t="str">
        <f>IFERROR(IF(INDEX('11.5_Outliers-Other_recovery'!$N$5:$N$500,MATCH($F540,'11.5_Outliers-Other_recovery'!$F$5:$F$500,0))&lt;&gt;"N",
INDEX('11.5_Outliers-Other_recovery'!K$5:K$500,MATCH($F540,'11.5_Outliers-Other_recovery'!$F$5:$F$500,0)),""),"")</f>
        <v/>
      </c>
      <c r="X540" s="14" t="str">
        <f>IFERROR(IF(INDEX('11.5_Outliers-Other_recovery'!$N$5:$N$500,MATCH($F540,'11.5_Outliers-Other_recovery'!$F$5:$F$500,0))&lt;&gt;"N",
INDEX('11.5_Outliers-Other_recovery'!L$5:L$500,MATCH($F540,'11.5_Outliers-Other_recovery'!$F$5:$F$500,0)),""),"")</f>
        <v/>
      </c>
      <c r="Y540" s="14" t="str">
        <f>IFERROR(IF(INDEX('11.4_Outliers-Formal_dry_recy'!$N$5:$N$500,MATCH($F540,'11.4_Outliers-Formal_dry_recy'!$F$5:$F$500,0))&lt;&gt;"N",
INDEX('11.4_Outliers-Formal_dry_recy'!J$5:J$500,MATCH($F540,'11.4_Outliers-Formal_dry_recy'!$F$5:$F$500,0)),""),"")</f>
        <v/>
      </c>
      <c r="Z540" s="8" t="str">
        <f>IFERROR(IF(INDEX('11.4_Outliers-Formal_dry_recy'!$N$5:$N$500,MATCH($F540,'11.4_Outliers-Formal_dry_recy'!$F$5:$F$500,0))&lt;&gt;"N",
INDEX('11.4_Outliers-Formal_dry_recy'!K$5:K$500,MATCH($F540,'11.4_Outliers-Formal_dry_recy'!$F$5:$F$500,0)),""),"")</f>
        <v/>
      </c>
      <c r="AA540" s="14" t="str">
        <f>IFERROR(IF(INDEX('11.4_Outliers-Formal_dry_recy'!$N$5:$N$500,MATCH($F540,'11.4_Outliers-Formal_dry_recy'!$F$5:$F$500,0))&lt;&gt;"N",
INDEX('11.4_Outliers-Formal_dry_recy'!L$5:L$500,MATCH($F540,'11.4_Outliers-Formal_dry_recy'!$F$5:$F$500,0)),""),"")</f>
        <v/>
      </c>
      <c r="AB540" s="14" t="str">
        <f>IFERROR(IF(INDEX('11.6_Outliers-Incineration'!$N$5:$N$500,MATCH($F540,'11.6_Outliers-Incineration'!$F$5:$F$500,0))&lt;&gt;"N",
INDEX('11.6_Outliers-Incineration'!J$5:J$500,MATCH($F540,'11.6_Outliers-Incineration'!$F$5:$F$500,0)),""),"")</f>
        <v/>
      </c>
      <c r="AC540" s="8" t="str">
        <f>IFERROR(IF(INDEX('11.6_Outliers-Incineration'!$N$5:$N$500,MATCH($F540,'11.6_Outliers-Incineration'!$F$5:$F$500,0))&lt;&gt;"N",
INDEX('11.6_Outliers-Incineration'!K$5:K$500,MATCH($F540,'11.6_Outliers-Incineration'!$F$5:$F$500,0)),""),"")</f>
        <v/>
      </c>
      <c r="AD540" s="14" t="str">
        <f>IFERROR(IF(INDEX('11.6_Outliers-Incineration'!$N$5:$N$500,MATCH($F540,'11.6_Outliers-Incineration'!$F$5:$F$500,0))&lt;&gt;"N",
INDEX('11.6_Outliers-Incineration'!L$5:L$500,MATCH($F540,'11.6_Outliers-Incineration'!$F$5:$F$500,0)),""),"")</f>
        <v/>
      </c>
      <c r="AE540" s="14" t="s">
        <v>1569</v>
      </c>
      <c r="AF540" s="8" t="s">
        <v>1569</v>
      </c>
      <c r="AG540" s="14" t="s">
        <v>1569</v>
      </c>
      <c r="AK540" s="5">
        <f t="shared" si="8"/>
        <v>2</v>
      </c>
    </row>
    <row r="541" spans="1:37" x14ac:dyDescent="0.25">
      <c r="A541" s="5" t="s">
        <v>3028</v>
      </c>
      <c r="B541" s="5" t="s">
        <v>542</v>
      </c>
      <c r="C541" s="5" t="s">
        <v>541</v>
      </c>
      <c r="D541" s="5" t="s">
        <v>620</v>
      </c>
      <c r="E541" s="4" t="s">
        <v>2982</v>
      </c>
      <c r="F541" s="5" t="s">
        <v>3073</v>
      </c>
      <c r="G541" s="5">
        <v>2</v>
      </c>
      <c r="H541" s="5">
        <v>1</v>
      </c>
      <c r="I541" s="5" t="s">
        <v>3251</v>
      </c>
      <c r="J541" s="13">
        <f>IFERROR(IF(INDEX('11.1_Outliers-Generation'!$N$5:$N$500,MATCH($F541,'11.1_Outliers-Generation'!$F$5:$F$500,0))&lt;&gt;"N",
INDEX('11.1_Outliers-Generation'!J$5:J$500,MATCH($F541,'11.1_Outliers-Generation'!$F$5:$F$500,0)),""),"")</f>
        <v>0.97</v>
      </c>
      <c r="K541" s="8">
        <f>IFERROR(IF(INDEX('11.1_Outliers-Generation'!$N$5:$N$500,MATCH($F541,'11.1_Outliers-Generation'!$F$5:$F$500,0))&lt;&gt;"N",
INDEX('11.1_Outliers-Generation'!K$5:K$500,MATCH($F541,'11.1_Outliers-Generation'!$F$5:$F$500,0)),""),"")</f>
        <v>2022</v>
      </c>
      <c r="L541" s="13" t="str">
        <f>IFERROR(IF(INDEX('11.1_Outliers-Generation'!$N$5:$N$500,MATCH($F541,'11.1_Outliers-Generation'!$F$5:$F$500,0))&lt;&gt;"N",
INDEX('11.1_Outliers-Generation'!L$5:L$500,MATCH($F541,'11.1_Outliers-Generation'!$F$5:$F$500,0)),""),"")</f>
        <v>WACT_34</v>
      </c>
      <c r="M541" s="14">
        <f>IFERROR(IF(INDEX('11.2_Outliers-Collection_cov'!$N$5:$N$500,MATCH($F541,'11.2_Outliers-Collection_cov'!$F$5:$F$500,0))&lt;&gt;"N",
INDEX('11.2_Outliers-Collection_cov'!J$5:J$500,MATCH($F541,'11.2_Outliers-Collection_cov'!$F$5:$F$500,0)),""),"")</f>
        <v>95.22</v>
      </c>
      <c r="N541" s="8">
        <f>IFERROR(IF(INDEX('11.2_Outliers-Collection_cov'!$N$5:$N$500,MATCH($F541,'11.2_Outliers-Collection_cov'!$F$5:$F$500,0))&lt;&gt;"N",
INDEX('11.2_Outliers-Collection_cov'!K$5:K$500,MATCH($F541,'11.2_Outliers-Collection_cov'!$F$5:$F$500,0)),""),"")</f>
        <v>2022</v>
      </c>
      <c r="O541" s="13" t="str">
        <f>IFERROR(IF(INDEX('11.2_Outliers-Collection_cov'!$N$5:$N$500,MATCH($F541,'11.2_Outliers-Collection_cov'!$F$5:$F$500,0))&lt;&gt;"N",
INDEX('11.2_Outliers-Collection_cov'!L$5:L$500,MATCH($F541,'11.2_Outliers-Collection_cov'!$F$5:$F$500,0)),""),"")</f>
        <v>WACT_34</v>
      </c>
      <c r="P541" s="14">
        <f>IFERROR(IF(INDEX('11.3_Outliers-Plastic'!$N$5:$N$500,MATCH($F541,'11.3_Outliers-Plastic'!$F$5:$F$500,0))&lt;&gt;"N",
INDEX('11.3_Outliers-Plastic'!J$5:J$500,MATCH($F541,'11.3_Outliers-Plastic'!$F$5:$F$500,0)),""),"")</f>
        <v>9.129999999999999</v>
      </c>
      <c r="Q541" s="8">
        <f>IFERROR(IF(INDEX('11.3_Outliers-Plastic'!$N$5:$N$500,MATCH($F541,'11.3_Outliers-Plastic'!$F$5:$F$500,0))&lt;&gt;"N",
INDEX('11.3_Outliers-Plastic'!K$5:K$500,MATCH($F541,'11.3_Outliers-Plastic'!$F$5:$F$500,0)),""),"")</f>
        <v>2022</v>
      </c>
      <c r="R541" s="14" t="str">
        <f>IFERROR(IF(INDEX('11.3_Outliers-Plastic'!$N$5:$N$500,MATCH($F541,'11.3_Outliers-Plastic'!$F$5:$F$500,0))&lt;&gt;"N",
INDEX('11.3_Outliers-Plastic'!L$5:L$500,MATCH($F541,'11.3_Outliers-Plastic'!$F$5:$F$500,0)),""),"")</f>
        <v>WACT_34</v>
      </c>
      <c r="S541" s="12">
        <v>39.649507119386648</v>
      </c>
      <c r="T541" s="5">
        <v>2022</v>
      </c>
      <c r="U541" s="5" t="s">
        <v>3050</v>
      </c>
      <c r="V541" s="14">
        <f>IFERROR(IF(INDEX('11.5_Outliers-Other_recovery'!$N$5:$N$500,MATCH($F541,'11.5_Outliers-Other_recovery'!$F$5:$F$500,0))&lt;&gt;"N",
INDEX('11.5_Outliers-Other_recovery'!J$5:J$500,MATCH($F541,'11.5_Outliers-Other_recovery'!$F$5:$F$500,0)),""),"")</f>
        <v>0</v>
      </c>
      <c r="W541" s="8">
        <f>IFERROR(IF(INDEX('11.5_Outliers-Other_recovery'!$N$5:$N$500,MATCH($F541,'11.5_Outliers-Other_recovery'!$F$5:$F$500,0))&lt;&gt;"N",
INDEX('11.5_Outliers-Other_recovery'!K$5:K$500,MATCH($F541,'11.5_Outliers-Other_recovery'!$F$5:$F$500,0)),""),"")</f>
        <v>2015</v>
      </c>
      <c r="X541" s="14" t="str">
        <f>IFERROR(IF(INDEX('11.5_Outliers-Other_recovery'!$N$5:$N$500,MATCH($F541,'11.5_Outliers-Other_recovery'!$F$5:$F$500,0))&lt;&gt;"N",
INDEX('11.5_Outliers-Other_recovery'!L$5:L$500,MATCH($F541,'11.5_Outliers-Other_recovery'!$F$5:$F$500,0)),""),"")</f>
        <v>UNSD_123</v>
      </c>
      <c r="Y541" s="14">
        <f>IFERROR(IF(INDEX('11.4_Outliers-Formal_dry_recy'!$N$5:$N$500,MATCH($F541,'11.4_Outliers-Formal_dry_recy'!$F$5:$F$500,0))&lt;&gt;"N",
INDEX('11.4_Outliers-Formal_dry_recy'!J$5:J$500,MATCH($F541,'11.4_Outliers-Formal_dry_recy'!$F$5:$F$500,0)),""),"")</f>
        <v>0</v>
      </c>
      <c r="Z541" s="8">
        <f>IFERROR(IF(INDEX('11.4_Outliers-Formal_dry_recy'!$N$5:$N$500,MATCH($F541,'11.4_Outliers-Formal_dry_recy'!$F$5:$F$500,0))&lt;&gt;"N",
INDEX('11.4_Outliers-Formal_dry_recy'!K$5:K$500,MATCH($F541,'11.4_Outliers-Formal_dry_recy'!$F$5:$F$500,0)),""),"")</f>
        <v>2015</v>
      </c>
      <c r="AA541" s="14" t="str">
        <f>IFERROR(IF(INDEX('11.4_Outliers-Formal_dry_recy'!$N$5:$N$500,MATCH($F541,'11.4_Outliers-Formal_dry_recy'!$F$5:$F$500,0))&lt;&gt;"N",
INDEX('11.4_Outliers-Formal_dry_recy'!L$5:L$500,MATCH($F541,'11.4_Outliers-Formal_dry_recy'!$F$5:$F$500,0)),""),"")</f>
        <v>UNSD_123</v>
      </c>
      <c r="AB541" s="14">
        <f>IFERROR(IF(INDEX('11.6_Outliers-Incineration'!$N$5:$N$500,MATCH($F541,'11.6_Outliers-Incineration'!$F$5:$F$500,0))&lt;&gt;"N",
INDEX('11.6_Outliers-Incineration'!J$5:J$500,MATCH($F541,'11.6_Outliers-Incineration'!$F$5:$F$500,0)),""),"")</f>
        <v>0</v>
      </c>
      <c r="AC541" s="8">
        <f>IFERROR(IF(INDEX('11.6_Outliers-Incineration'!$N$5:$N$500,MATCH($F541,'11.6_Outliers-Incineration'!$F$5:$F$500,0))&lt;&gt;"N",
INDEX('11.6_Outliers-Incineration'!K$5:K$500,MATCH($F541,'11.6_Outliers-Incineration'!$F$5:$F$500,0)),""),"")</f>
        <v>2022</v>
      </c>
      <c r="AD541" s="14" t="str">
        <f>IFERROR(IF(INDEX('11.6_Outliers-Incineration'!$N$5:$N$500,MATCH($F541,'11.6_Outliers-Incineration'!$F$5:$F$500,0))&lt;&gt;"N",
INDEX('11.6_Outliers-Incineration'!L$5:L$500,MATCH($F541,'11.6_Outliers-Incineration'!$F$5:$F$500,0)),""),"")</f>
        <v>WACT_34</v>
      </c>
      <c r="AE541" s="14">
        <v>0</v>
      </c>
      <c r="AF541" s="8">
        <v>2022</v>
      </c>
      <c r="AG541" s="14" t="s">
        <v>3050</v>
      </c>
      <c r="AH541" s="14">
        <v>1.33</v>
      </c>
      <c r="AI541" s="5">
        <v>2022</v>
      </c>
      <c r="AJ541" s="5" t="s">
        <v>3050</v>
      </c>
      <c r="AK541" s="5">
        <f t="shared" si="8"/>
        <v>9</v>
      </c>
    </row>
    <row r="542" spans="1:37" x14ac:dyDescent="0.25">
      <c r="A542" s="5" t="s">
        <v>3029</v>
      </c>
      <c r="B542" s="5" t="s">
        <v>1292</v>
      </c>
      <c r="C542" s="5" t="s">
        <v>1291</v>
      </c>
      <c r="D542" s="5" t="s">
        <v>1038</v>
      </c>
      <c r="E542" s="5" t="s">
        <v>1296</v>
      </c>
      <c r="F542" s="5" t="s">
        <v>1295</v>
      </c>
      <c r="G542" s="5">
        <v>1</v>
      </c>
      <c r="H542" s="5">
        <v>1</v>
      </c>
      <c r="I542" s="5" t="s">
        <v>3252</v>
      </c>
      <c r="J542" s="13">
        <f>IFERROR(IF(INDEX('11.1_Outliers-Generation'!$N$5:$N$500,MATCH($F542,'11.1_Outliers-Generation'!$F$5:$F$500,0))&lt;&gt;"N",
INDEX('11.1_Outliers-Generation'!J$5:J$500,MATCH($F542,'11.1_Outliers-Generation'!$F$5:$F$500,0)),""),"")</f>
        <v>1.8091272201956028</v>
      </c>
      <c r="K542" s="8">
        <f>IFERROR(IF(INDEX('11.1_Outliers-Generation'!$N$5:$N$500,MATCH($F542,'11.1_Outliers-Generation'!$F$5:$F$500,0))&lt;&gt;"N",
INDEX('11.1_Outliers-Generation'!K$5:K$500,MATCH($F542,'11.1_Outliers-Generation'!$F$5:$F$500,0)),""),"")</f>
        <v>2012</v>
      </c>
      <c r="L542" s="13" t="str">
        <f>IFERROR(IF(INDEX('11.1_Outliers-Generation'!$N$5:$N$500,MATCH($F542,'11.1_Outliers-Generation'!$F$5:$F$500,0))&lt;&gt;"N",
INDEX('11.1_Outliers-Generation'!L$5:L$500,MATCH($F542,'11.1_Outliers-Generation'!$F$5:$F$500,0)),""),"")</f>
        <v>WaW_296</v>
      </c>
      <c r="M542" s="14">
        <f>IFERROR(IF(INDEX('11.2_Outliers-Collection_cov'!$N$5:$N$500,MATCH($F542,'11.2_Outliers-Collection_cov'!$F$5:$F$500,0))&lt;&gt;"N",
INDEX('11.2_Outliers-Collection_cov'!J$5:J$500,MATCH($F542,'11.2_Outliers-Collection_cov'!$F$5:$F$500,0)),""),"")</f>
        <v>85</v>
      </c>
      <c r="N542" s="8">
        <f>IFERROR(IF(INDEX('11.2_Outliers-Collection_cov'!$N$5:$N$500,MATCH($F542,'11.2_Outliers-Collection_cov'!$F$5:$F$500,0))&lt;&gt;"N",
INDEX('11.2_Outliers-Collection_cov'!K$5:K$500,MATCH($F542,'11.2_Outliers-Collection_cov'!$F$5:$F$500,0)),""),"")</f>
        <v>2012</v>
      </c>
      <c r="O542" s="13" t="str">
        <f>IFERROR(IF(INDEX('11.2_Outliers-Collection_cov'!$N$5:$N$500,MATCH($F542,'11.2_Outliers-Collection_cov'!$F$5:$F$500,0))&lt;&gt;"N",
INDEX('11.2_Outliers-Collection_cov'!L$5:L$500,MATCH($F542,'11.2_Outliers-Collection_cov'!$F$5:$F$500,0)),""),"")</f>
        <v>WaW_296</v>
      </c>
      <c r="P542" s="14">
        <f>IFERROR(IF(INDEX('11.3_Outliers-Plastic'!$N$5:$N$500,MATCH($F542,'11.3_Outliers-Plastic'!$F$5:$F$500,0))&lt;&gt;"N",
INDEX('11.3_Outliers-Plastic'!J$5:J$500,MATCH($F542,'11.3_Outliers-Plastic'!$F$5:$F$500,0)),""),"")</f>
        <v>14.918508149185083</v>
      </c>
      <c r="Q542" s="8">
        <f>IFERROR(IF(INDEX('11.3_Outliers-Plastic'!$N$5:$N$500,MATCH($F542,'11.3_Outliers-Plastic'!$F$5:$F$500,0))&lt;&gt;"N",
INDEX('11.3_Outliers-Plastic'!K$5:K$500,MATCH($F542,'11.3_Outliers-Plastic'!$F$5:$F$500,0)),""),"")</f>
        <v>2012</v>
      </c>
      <c r="R542" s="14" t="str">
        <f>IFERROR(IF(INDEX('11.3_Outliers-Plastic'!$N$5:$N$500,MATCH($F542,'11.3_Outliers-Plastic'!$F$5:$F$500,0))&lt;&gt;"N",
INDEX('11.3_Outliers-Plastic'!L$5:L$500,MATCH($F542,'11.3_Outliers-Plastic'!$F$5:$F$500,0)),""),"")</f>
        <v>WaW_296</v>
      </c>
      <c r="V542" s="14">
        <f>IFERROR(IF(INDEX('11.5_Outliers-Other_recovery'!$N$5:$N$500,MATCH($F542,'11.5_Outliers-Other_recovery'!$F$5:$F$500,0))&lt;&gt;"N",
INDEX('11.5_Outliers-Other_recovery'!J$5:J$500,MATCH($F542,'11.5_Outliers-Other_recovery'!$F$5:$F$500,0)),""),"")</f>
        <v>0</v>
      </c>
      <c r="W542" s="8">
        <f>IFERROR(IF(INDEX('11.5_Outliers-Other_recovery'!$N$5:$N$500,MATCH($F542,'11.5_Outliers-Other_recovery'!$F$5:$F$500,0))&lt;&gt;"N",
INDEX('11.5_Outliers-Other_recovery'!K$5:K$500,MATCH($F542,'11.5_Outliers-Other_recovery'!$F$5:$F$500,0)),""),"")</f>
        <v>2012</v>
      </c>
      <c r="X542" s="14" t="str">
        <f>IFERROR(IF(INDEX('11.5_Outliers-Other_recovery'!$N$5:$N$500,MATCH($F542,'11.5_Outliers-Other_recovery'!$F$5:$F$500,0))&lt;&gt;"N",
INDEX('11.5_Outliers-Other_recovery'!L$5:L$500,MATCH($F542,'11.5_Outliers-Other_recovery'!$F$5:$F$500,0)),""),"")</f>
        <v>UNSD_126</v>
      </c>
      <c r="Y542" s="14">
        <f>IFERROR(IF(INDEX('11.4_Outliers-Formal_dry_recy'!$N$5:$N$500,MATCH($F542,'11.4_Outliers-Formal_dry_recy'!$F$5:$F$500,0))&lt;&gt;"N",
INDEX('11.4_Outliers-Formal_dry_recy'!J$5:J$500,MATCH($F542,'11.4_Outliers-Formal_dry_recy'!$F$5:$F$500,0)),""),"")</f>
        <v>0</v>
      </c>
      <c r="Z542" s="8">
        <f>IFERROR(IF(INDEX('11.4_Outliers-Formal_dry_recy'!$N$5:$N$500,MATCH($F542,'11.4_Outliers-Formal_dry_recy'!$F$5:$F$500,0))&lt;&gt;"N",
INDEX('11.4_Outliers-Formal_dry_recy'!K$5:K$500,MATCH($F542,'11.4_Outliers-Formal_dry_recy'!$F$5:$F$500,0)),""),"")</f>
        <v>2012</v>
      </c>
      <c r="AA542" s="14" t="str">
        <f>IFERROR(IF(INDEX('11.4_Outliers-Formal_dry_recy'!$N$5:$N$500,MATCH($F542,'11.4_Outliers-Formal_dry_recy'!$F$5:$F$500,0))&lt;&gt;"N",
INDEX('11.4_Outliers-Formal_dry_recy'!L$5:L$500,MATCH($F542,'11.4_Outliers-Formal_dry_recy'!$F$5:$F$500,0)),""),"")</f>
        <v>UNSD_126</v>
      </c>
      <c r="AB542" s="14">
        <f>IFERROR(IF(INDEX('11.6_Outliers-Incineration'!$N$5:$N$500,MATCH($F542,'11.6_Outliers-Incineration'!$F$5:$F$500,0))&lt;&gt;"N",
INDEX('11.6_Outliers-Incineration'!J$5:J$500,MATCH($F542,'11.6_Outliers-Incineration'!$F$5:$F$500,0)),""),"")</f>
        <v>0</v>
      </c>
      <c r="AC542" s="8">
        <f>IFERROR(IF(INDEX('11.6_Outliers-Incineration'!$N$5:$N$500,MATCH($F542,'11.6_Outliers-Incineration'!$F$5:$F$500,0))&lt;&gt;"N",
INDEX('11.6_Outliers-Incineration'!K$5:K$500,MATCH($F542,'11.6_Outliers-Incineration'!$F$5:$F$500,0)),""),"")</f>
        <v>2012</v>
      </c>
      <c r="AD542" s="14" t="str">
        <f>IFERROR(IF(INDEX('11.6_Outliers-Incineration'!$N$5:$N$500,MATCH($F542,'11.6_Outliers-Incineration'!$F$5:$F$500,0))&lt;&gt;"N",
INDEX('11.6_Outliers-Incineration'!L$5:L$500,MATCH($F542,'11.6_Outliers-Incineration'!$F$5:$F$500,0)),""),"")</f>
        <v>UNSD_126</v>
      </c>
      <c r="AE542" s="14">
        <v>0</v>
      </c>
      <c r="AF542" s="8">
        <v>2012</v>
      </c>
      <c r="AG542" s="14" t="s">
        <v>2095</v>
      </c>
      <c r="AK542" s="5">
        <f t="shared" si="8"/>
        <v>7</v>
      </c>
    </row>
    <row r="543" spans="1:37" x14ac:dyDescent="0.25">
      <c r="A543" s="5" t="s">
        <v>3030</v>
      </c>
      <c r="B543" s="5" t="s">
        <v>1300</v>
      </c>
      <c r="C543" s="5" t="s">
        <v>1299</v>
      </c>
      <c r="D543" s="5" t="s">
        <v>1038</v>
      </c>
      <c r="E543" s="5" t="s">
        <v>1303</v>
      </c>
      <c r="F543" s="5" t="s">
        <v>1302</v>
      </c>
      <c r="G543" s="5">
        <v>3</v>
      </c>
      <c r="H543" s="5">
        <v>1</v>
      </c>
      <c r="I543" s="5" t="s">
        <v>3308</v>
      </c>
      <c r="J543" s="13">
        <f>IFERROR(IF(INDEX('11.1_Outliers-Generation'!$N$5:$N$500,MATCH($F543,'11.1_Outliers-Generation'!$F$5:$F$500,0))&lt;&gt;"N",
INDEX('11.1_Outliers-Generation'!J$5:J$500,MATCH($F543,'11.1_Outliers-Generation'!$F$5:$F$500,0)),""),"")</f>
        <v>0.85132358829282384</v>
      </c>
      <c r="K543" s="8">
        <f>IFERROR(IF(INDEX('11.1_Outliers-Generation'!$N$5:$N$500,MATCH($F543,'11.1_Outliers-Generation'!$F$5:$F$500,0))&lt;&gt;"N",
INDEX('11.1_Outliers-Generation'!K$5:K$500,MATCH($F543,'11.1_Outliers-Generation'!$F$5:$F$500,0)),""),"")</f>
        <v>2017</v>
      </c>
      <c r="L543" s="13" t="str">
        <f>IFERROR(IF(INDEX('11.1_Outliers-Generation'!$N$5:$N$500,MATCH($F543,'11.1_Outliers-Generation'!$F$5:$F$500,0))&lt;&gt;"N",
INDEX('11.1_Outliers-Generation'!L$5:L$500,MATCH($F543,'11.1_Outliers-Generation'!$F$5:$F$500,0)),""),"")</f>
        <v>UNSD_129</v>
      </c>
      <c r="M543" s="14">
        <f>IFERROR(IF(INDEX('11.2_Outliers-Collection_cov'!$N$5:$N$500,MATCH($F543,'11.2_Outliers-Collection_cov'!$F$5:$F$500,0))&lt;&gt;"N",
INDEX('11.2_Outliers-Collection_cov'!J$5:J$500,MATCH($F543,'11.2_Outliers-Collection_cov'!$F$5:$F$500,0)),""),"")</f>
        <v>100</v>
      </c>
      <c r="N543" s="8">
        <f>IFERROR(IF(INDEX('11.2_Outliers-Collection_cov'!$N$5:$N$500,MATCH($F543,'11.2_Outliers-Collection_cov'!$F$5:$F$500,0))&lt;&gt;"N",
INDEX('11.2_Outliers-Collection_cov'!K$5:K$500,MATCH($F543,'11.2_Outliers-Collection_cov'!$F$5:$F$500,0)),""),"")</f>
        <v>2017</v>
      </c>
      <c r="O543" s="13" t="str">
        <f>IFERROR(IF(INDEX('11.2_Outliers-Collection_cov'!$N$5:$N$500,MATCH($F543,'11.2_Outliers-Collection_cov'!$F$5:$F$500,0))&lt;&gt;"N",
INDEX('11.2_Outliers-Collection_cov'!L$5:L$500,MATCH($F543,'11.2_Outliers-Collection_cov'!$F$5:$F$500,0)),""),"")</f>
        <v>UNSD_129</v>
      </c>
      <c r="P543" s="14">
        <f>IFERROR(IF(INDEX('11.3_Outliers-Plastic'!$N$5:$N$500,MATCH($F543,'11.3_Outliers-Plastic'!$F$5:$F$500,0))&lt;&gt;"N",
INDEX('11.3_Outliers-Plastic'!J$5:J$500,MATCH($F543,'11.3_Outliers-Plastic'!$F$5:$F$500,0)),""),"")</f>
        <v>6</v>
      </c>
      <c r="Q543" s="8">
        <f>IFERROR(IF(INDEX('11.3_Outliers-Plastic'!$N$5:$N$500,MATCH($F543,'11.3_Outliers-Plastic'!$F$5:$F$500,0))&lt;&gt;"N",
INDEX('11.3_Outliers-Plastic'!K$5:K$500,MATCH($F543,'11.3_Outliers-Plastic'!$F$5:$F$500,0)),""),"")</f>
        <v>2012</v>
      </c>
      <c r="R543" s="14" t="str">
        <f>IFERROR(IF(INDEX('11.3_Outliers-Plastic'!$N$5:$N$500,MATCH($F543,'11.3_Outliers-Plastic'!$F$5:$F$500,0))&lt;&gt;"N",
INDEX('11.3_Outliers-Plastic'!L$5:L$500,MATCH($F543,'11.3_Outliers-Plastic'!$F$5:$F$500,0)),""),"")</f>
        <v>WaW_304</v>
      </c>
      <c r="V543" s="14">
        <f>IFERROR(IF(INDEX('11.5_Outliers-Other_recovery'!$N$5:$N$500,MATCH($F543,'11.5_Outliers-Other_recovery'!$F$5:$F$500,0))&lt;&gt;"N",
INDEX('11.5_Outliers-Other_recovery'!J$5:J$500,MATCH($F543,'11.5_Outliers-Other_recovery'!$F$5:$F$500,0)),""),"")</f>
        <v>0.6168080185042405</v>
      </c>
      <c r="W543" s="8">
        <f>IFERROR(IF(INDEX('11.5_Outliers-Other_recovery'!$N$5:$N$500,MATCH($F543,'11.5_Outliers-Other_recovery'!$F$5:$F$500,0))&lt;&gt;"N",
INDEX('11.5_Outliers-Other_recovery'!K$5:K$500,MATCH($F543,'11.5_Outliers-Other_recovery'!$F$5:$F$500,0)),""),"")</f>
        <v>2017</v>
      </c>
      <c r="X543" s="14" t="str">
        <f>IFERROR(IF(INDEX('11.5_Outliers-Other_recovery'!$N$5:$N$500,MATCH($F543,'11.5_Outliers-Other_recovery'!$F$5:$F$500,0))&lt;&gt;"N",
INDEX('11.5_Outliers-Other_recovery'!L$5:L$500,MATCH($F543,'11.5_Outliers-Other_recovery'!$F$5:$F$500,0)),""),"")</f>
        <v>UNSD_129</v>
      </c>
      <c r="Y543" s="14">
        <f>IFERROR(IF(INDEX('11.4_Outliers-Formal_dry_recy'!$N$5:$N$500,MATCH($F543,'11.4_Outliers-Formal_dry_recy'!$F$5:$F$500,0))&lt;&gt;"N",
INDEX('11.4_Outliers-Formal_dry_recy'!J$5:J$500,MATCH($F543,'11.4_Outliers-Formal_dry_recy'!$F$5:$F$500,0)),""),"")</f>
        <v>8.5776407093292288</v>
      </c>
      <c r="Z543" s="8">
        <f>IFERROR(IF(INDEX('11.4_Outliers-Formal_dry_recy'!$N$5:$N$500,MATCH($F543,'11.4_Outliers-Formal_dry_recy'!$F$5:$F$500,0))&lt;&gt;"N",
INDEX('11.4_Outliers-Formal_dry_recy'!K$5:K$500,MATCH($F543,'11.4_Outliers-Formal_dry_recy'!$F$5:$F$500,0)),""),"")</f>
        <v>2017</v>
      </c>
      <c r="AA543" s="14" t="str">
        <f>IFERROR(IF(INDEX('11.4_Outliers-Formal_dry_recy'!$N$5:$N$500,MATCH($F543,'11.4_Outliers-Formal_dry_recy'!$F$5:$F$500,0))&lt;&gt;"N",
INDEX('11.4_Outliers-Formal_dry_recy'!L$5:L$500,MATCH($F543,'11.4_Outliers-Formal_dry_recy'!$F$5:$F$500,0)),""),"")</f>
        <v>UNSD_129</v>
      </c>
      <c r="AB543" s="14">
        <f>IFERROR(IF(INDEX('11.6_Outliers-Incineration'!$N$5:$N$500,MATCH($F543,'11.6_Outliers-Incineration'!$F$5:$F$500,0))&lt;&gt;"N",
INDEX('11.6_Outliers-Incineration'!J$5:J$500,MATCH($F543,'11.6_Outliers-Incineration'!$F$5:$F$500,0)),""),"")</f>
        <v>0</v>
      </c>
      <c r="AC543" s="8">
        <f>IFERROR(IF(INDEX('11.6_Outliers-Incineration'!$N$5:$N$500,MATCH($F543,'11.6_Outliers-Incineration'!$F$5:$F$500,0))&lt;&gt;"N",
INDEX('11.6_Outliers-Incineration'!K$5:K$500,MATCH($F543,'11.6_Outliers-Incineration'!$F$5:$F$500,0)),""),"")</f>
        <v>2017</v>
      </c>
      <c r="AD543" s="14" t="str">
        <f>IFERROR(IF(INDEX('11.6_Outliers-Incineration'!$N$5:$N$500,MATCH($F543,'11.6_Outliers-Incineration'!$F$5:$F$500,0))&lt;&gt;"N",
INDEX('11.6_Outliers-Incineration'!L$5:L$500,MATCH($F543,'11.6_Outliers-Incineration'!$F$5:$F$500,0)),""),"")</f>
        <v>UNSD_129</v>
      </c>
      <c r="AE543" s="14">
        <v>100</v>
      </c>
      <c r="AF543" s="8">
        <v>2017</v>
      </c>
      <c r="AG543" s="14" t="s">
        <v>2098</v>
      </c>
      <c r="AK543" s="5">
        <f t="shared" si="8"/>
        <v>7</v>
      </c>
    </row>
    <row r="544" spans="1:37" x14ac:dyDescent="0.25">
      <c r="A544" s="5" t="s">
        <v>3031</v>
      </c>
      <c r="B544" s="5" t="s">
        <v>11</v>
      </c>
      <c r="C544" s="5" t="s">
        <v>570</v>
      </c>
      <c r="D544" s="5" t="s">
        <v>620</v>
      </c>
      <c r="E544" s="4" t="s">
        <v>12</v>
      </c>
      <c r="F544" s="4" t="s">
        <v>569</v>
      </c>
      <c r="G544" s="5">
        <v>1</v>
      </c>
      <c r="H544" s="5">
        <v>1</v>
      </c>
      <c r="I544" s="5" t="s">
        <v>3254</v>
      </c>
      <c r="J544" s="13">
        <f>IFERROR(IF(INDEX('11.1_Outliers-Generation'!$N$5:$N$500,MATCH($F544,'11.1_Outliers-Generation'!$F$5:$F$500,0))&lt;&gt;"N",
INDEX('11.1_Outliers-Generation'!J$5:J$500,MATCH($F544,'11.1_Outliers-Generation'!$F$5:$F$500,0)),""),"")</f>
        <v>0.84</v>
      </c>
      <c r="K544" s="8">
        <f>IFERROR(IF(INDEX('11.1_Outliers-Generation'!$N$5:$N$500,MATCH($F544,'11.1_Outliers-Generation'!$F$5:$F$500,0))&lt;&gt;"N",
INDEX('11.1_Outliers-Generation'!K$5:K$500,MATCH($F544,'11.1_Outliers-Generation'!$F$5:$F$500,0)),""),"")</f>
        <v>2021</v>
      </c>
      <c r="L544" s="13" t="str">
        <f>IFERROR(IF(INDEX('11.1_Outliers-Generation'!$N$5:$N$500,MATCH($F544,'11.1_Outliers-Generation'!$F$5:$F$500,0))&lt;&gt;"N",
INDEX('11.1_Outliers-Generation'!L$5:L$500,MATCH($F544,'11.1_Outliers-Generation'!$F$5:$F$500,0)),""),"")</f>
        <v>WACT_16</v>
      </c>
      <c r="M544" s="14">
        <f>IFERROR(IF(INDEX('11.2_Outliers-Collection_cov'!$N$5:$N$500,MATCH($F544,'11.2_Outliers-Collection_cov'!$F$5:$F$500,0))&lt;&gt;"N",
INDEX('11.2_Outliers-Collection_cov'!J$5:J$500,MATCH($F544,'11.2_Outliers-Collection_cov'!$F$5:$F$500,0)),""),"")</f>
        <v>35.61</v>
      </c>
      <c r="N544" s="8">
        <f>IFERROR(IF(INDEX('11.2_Outliers-Collection_cov'!$N$5:$N$500,MATCH($F544,'11.2_Outliers-Collection_cov'!$F$5:$F$500,0))&lt;&gt;"N",
INDEX('11.2_Outliers-Collection_cov'!K$5:K$500,MATCH($F544,'11.2_Outliers-Collection_cov'!$F$5:$F$500,0)),""),"")</f>
        <v>2021</v>
      </c>
      <c r="O544" s="13" t="str">
        <f>IFERROR(IF(INDEX('11.2_Outliers-Collection_cov'!$N$5:$N$500,MATCH($F544,'11.2_Outliers-Collection_cov'!$F$5:$F$500,0))&lt;&gt;"N",
INDEX('11.2_Outliers-Collection_cov'!L$5:L$500,MATCH($F544,'11.2_Outliers-Collection_cov'!$F$5:$F$500,0)),""),"")</f>
        <v>WACT_16</v>
      </c>
      <c r="P544" s="14">
        <f>IFERROR(IF(INDEX('11.3_Outliers-Plastic'!$N$5:$N$500,MATCH($F544,'11.3_Outliers-Plastic'!$F$5:$F$500,0))&lt;&gt;"N",
INDEX('11.3_Outliers-Plastic'!J$5:J$500,MATCH($F544,'11.3_Outliers-Plastic'!$F$5:$F$500,0)),""),"")</f>
        <v>4.71</v>
      </c>
      <c r="Q544" s="8">
        <f>IFERROR(IF(INDEX('11.3_Outliers-Plastic'!$N$5:$N$500,MATCH($F544,'11.3_Outliers-Plastic'!$F$5:$F$500,0))&lt;&gt;"N",
INDEX('11.3_Outliers-Plastic'!K$5:K$500,MATCH($F544,'11.3_Outliers-Plastic'!$F$5:$F$500,0)),""),"")</f>
        <v>2021</v>
      </c>
      <c r="R544" s="14" t="str">
        <f>IFERROR(IF(INDEX('11.3_Outliers-Plastic'!$N$5:$N$500,MATCH($F544,'11.3_Outliers-Plastic'!$F$5:$F$500,0))&lt;&gt;"N",
INDEX('11.3_Outliers-Plastic'!L$5:L$500,MATCH($F544,'11.3_Outliers-Plastic'!$F$5:$F$500,0)),""),"")</f>
        <v>WACT_16</v>
      </c>
      <c r="S544" s="12">
        <v>57.537154989384284</v>
      </c>
      <c r="T544" s="5">
        <v>2021</v>
      </c>
      <c r="U544" s="5" t="s">
        <v>1552</v>
      </c>
      <c r="V544" s="14">
        <f>IFERROR(IF(INDEX('11.5_Outliers-Other_recovery'!$N$5:$N$500,MATCH($F544,'11.5_Outliers-Other_recovery'!$F$5:$F$500,0))&lt;&gt;"N",
INDEX('11.5_Outliers-Other_recovery'!J$5:J$500,MATCH($F544,'11.5_Outliers-Other_recovery'!$F$5:$F$500,0)),""),"")</f>
        <v>0</v>
      </c>
      <c r="W544" s="8">
        <f>IFERROR(IF(INDEX('11.5_Outliers-Other_recovery'!$N$5:$N$500,MATCH($F544,'11.5_Outliers-Other_recovery'!$F$5:$F$500,0))&lt;&gt;"N",
INDEX('11.5_Outliers-Other_recovery'!K$5:K$500,MATCH($F544,'11.5_Outliers-Other_recovery'!$F$5:$F$500,0)),""),"")</f>
        <v>2013</v>
      </c>
      <c r="X544" s="14" t="str">
        <f>IFERROR(IF(INDEX('11.5_Outliers-Other_recovery'!$N$5:$N$500,MATCH($F544,'11.5_Outliers-Other_recovery'!$F$5:$F$500,0))&lt;&gt;"N",
INDEX('11.5_Outliers-Other_recovery'!L$5:L$500,MATCH($F544,'11.5_Outliers-Other_recovery'!$F$5:$F$500,0)),""),"")</f>
        <v>WABI_012</v>
      </c>
      <c r="Y544" s="14">
        <f>IFERROR(IF(INDEX('11.4_Outliers-Formal_dry_recy'!$N$5:$N$500,MATCH($F544,'11.4_Outliers-Formal_dry_recy'!$F$5:$F$500,0))&lt;&gt;"N",
INDEX('11.4_Outliers-Formal_dry_recy'!J$5:J$500,MATCH($F544,'11.4_Outliers-Formal_dry_recy'!$F$5:$F$500,0)),""),"")</f>
        <v>0</v>
      </c>
      <c r="Z544" s="8">
        <f>IFERROR(IF(INDEX('11.4_Outliers-Formal_dry_recy'!$N$5:$N$500,MATCH($F544,'11.4_Outliers-Formal_dry_recy'!$F$5:$F$500,0))&lt;&gt;"N",
INDEX('11.4_Outliers-Formal_dry_recy'!K$5:K$500,MATCH($F544,'11.4_Outliers-Formal_dry_recy'!$F$5:$F$500,0)),""),"")</f>
        <v>2013</v>
      </c>
      <c r="AA544" s="14" t="str">
        <f>IFERROR(IF(INDEX('11.4_Outliers-Formal_dry_recy'!$N$5:$N$500,MATCH($F544,'11.4_Outliers-Formal_dry_recy'!$F$5:$F$500,0))&lt;&gt;"N",
INDEX('11.4_Outliers-Formal_dry_recy'!L$5:L$500,MATCH($F544,'11.4_Outliers-Formal_dry_recy'!$F$5:$F$500,0)),""),"")</f>
        <v>WABI_012</v>
      </c>
      <c r="AB544" s="14">
        <f>IFERROR(IF(INDEX('11.6_Outliers-Incineration'!$N$5:$N$500,MATCH($F544,'11.6_Outliers-Incineration'!$F$5:$F$500,0))&lt;&gt;"N",
INDEX('11.6_Outliers-Incineration'!J$5:J$500,MATCH($F544,'11.6_Outliers-Incineration'!$F$5:$F$500,0)),""),"")</f>
        <v>0</v>
      </c>
      <c r="AC544" s="8">
        <f>IFERROR(IF(INDEX('11.6_Outliers-Incineration'!$N$5:$N$500,MATCH($F544,'11.6_Outliers-Incineration'!$F$5:$F$500,0))&lt;&gt;"N",
INDEX('11.6_Outliers-Incineration'!K$5:K$500,MATCH($F544,'11.6_Outliers-Incineration'!$F$5:$F$500,0)),""),"")</f>
        <v>2021</v>
      </c>
      <c r="AD544" s="14" t="str">
        <f>IFERROR(IF(INDEX('11.6_Outliers-Incineration'!$N$5:$N$500,MATCH($F544,'11.6_Outliers-Incineration'!$F$5:$F$500,0))&lt;&gt;"N",
INDEX('11.6_Outliers-Incineration'!L$5:L$500,MATCH($F544,'11.6_Outliers-Incineration'!$F$5:$F$500,0)),""),"")</f>
        <v>WACT_16</v>
      </c>
      <c r="AE544" s="14">
        <v>0</v>
      </c>
      <c r="AF544" s="8">
        <v>2021</v>
      </c>
      <c r="AG544" s="14" t="s">
        <v>1552</v>
      </c>
      <c r="AH544" s="14">
        <v>0.97</v>
      </c>
      <c r="AI544" s="5">
        <v>2021</v>
      </c>
      <c r="AJ544" s="5" t="s">
        <v>1552</v>
      </c>
      <c r="AK544" s="5">
        <f t="shared" si="8"/>
        <v>9</v>
      </c>
    </row>
    <row r="545" spans="1:37" x14ac:dyDescent="0.25">
      <c r="A545" s="5" t="s">
        <v>3032</v>
      </c>
      <c r="B545" s="5" t="s">
        <v>11</v>
      </c>
      <c r="C545" s="5" t="s">
        <v>570</v>
      </c>
      <c r="D545" s="5" t="s">
        <v>360</v>
      </c>
      <c r="E545" s="5" t="s">
        <v>574</v>
      </c>
      <c r="F545" s="5" t="s">
        <v>573</v>
      </c>
      <c r="G545" s="5">
        <v>2</v>
      </c>
      <c r="H545" s="5">
        <v>1</v>
      </c>
      <c r="I545" s="5" t="s">
        <v>2713</v>
      </c>
      <c r="J545" s="13">
        <f>IFERROR(IF(INDEX('11.1_Outliers-Generation'!$N$5:$N$500,MATCH($F545,'11.1_Outliers-Generation'!$F$5:$F$500,0))&lt;&gt;"N",
INDEX('11.1_Outliers-Generation'!J$5:J$500,MATCH($F545,'11.1_Outliers-Generation'!$F$5:$F$500,0)),""),"")</f>
        <v>0.70929821735803233</v>
      </c>
      <c r="K545" s="8">
        <f>IFERROR(IF(INDEX('11.1_Outliers-Generation'!$N$5:$N$500,MATCH($F545,'11.1_Outliers-Generation'!$F$5:$F$500,0))&lt;&gt;"N",
INDEX('11.1_Outliers-Generation'!K$5:K$500,MATCH($F545,'11.1_Outliers-Generation'!$F$5:$F$500,0)),""),"")</f>
        <v>2014</v>
      </c>
      <c r="L545" s="13" t="str">
        <f>IFERROR(IF(INDEX('11.1_Outliers-Generation'!$N$5:$N$500,MATCH($F545,'11.1_Outliers-Generation'!$F$5:$F$500,0))&lt;&gt;"N",
INDEX('11.1_Outliers-Generation'!L$5:L$500,MATCH($F545,'11.1_Outliers-Generation'!$F$5:$F$500,0)),""),"")</f>
        <v>UNSD_145</v>
      </c>
      <c r="M545" s="14">
        <f>IFERROR(IF(INDEX('11.2_Outliers-Collection_cov'!$N$5:$N$500,MATCH($F545,'11.2_Outliers-Collection_cov'!$F$5:$F$500,0))&lt;&gt;"N",
INDEX('11.2_Outliers-Collection_cov'!J$5:J$500,MATCH($F545,'11.2_Outliers-Collection_cov'!$F$5:$F$500,0)),""),"")</f>
        <v>85</v>
      </c>
      <c r="N545" s="8">
        <f>IFERROR(IF(INDEX('11.2_Outliers-Collection_cov'!$N$5:$N$500,MATCH($F545,'11.2_Outliers-Collection_cov'!$F$5:$F$500,0))&lt;&gt;"N",
INDEX('11.2_Outliers-Collection_cov'!K$5:K$500,MATCH($F545,'11.2_Outliers-Collection_cov'!$F$5:$F$500,0)),""),"")</f>
        <v>2015</v>
      </c>
      <c r="O545" s="13" t="str">
        <f>IFERROR(IF(INDEX('11.2_Outliers-Collection_cov'!$N$5:$N$500,MATCH($F545,'11.2_Outliers-Collection_cov'!$F$5:$F$500,0))&lt;&gt;"N",
INDEX('11.2_Outliers-Collection_cov'!L$5:L$500,MATCH($F545,'11.2_Outliers-Collection_cov'!$F$5:$F$500,0)),""),"")</f>
        <v>UNSD_145</v>
      </c>
      <c r="P545" s="14">
        <f>IFERROR(IF(INDEX('11.3_Outliers-Plastic'!$N$5:$N$500,MATCH($F545,'11.3_Outliers-Plastic'!$F$5:$F$500,0))&lt;&gt;"N",
INDEX('11.3_Outliers-Plastic'!J$5:J$500,MATCH($F545,'11.3_Outliers-Plastic'!$F$5:$F$500,0)),""),"")</f>
        <v>9</v>
      </c>
      <c r="Q545" s="8">
        <f>IFERROR(IF(INDEX('11.3_Outliers-Plastic'!$N$5:$N$500,MATCH($F545,'11.3_Outliers-Plastic'!$F$5:$F$500,0))&lt;&gt;"N",
INDEX('11.3_Outliers-Plastic'!K$5:K$500,MATCH($F545,'11.3_Outliers-Plastic'!$F$5:$F$500,0)),""),"")</f>
        <v>2008</v>
      </c>
      <c r="R545" s="14" t="str">
        <f>IFERROR(IF(INDEX('11.3_Outliers-Plastic'!$N$5:$N$500,MATCH($F545,'11.3_Outliers-Plastic'!$F$5:$F$500,0))&lt;&gt;"N",
INDEX('11.3_Outliers-Plastic'!L$5:L$500,MATCH($F545,'11.3_Outliers-Plastic'!$F$5:$F$500,0)),""),"")</f>
        <v>WaW_325</v>
      </c>
      <c r="V545" s="14">
        <f>IFERROR(IF(INDEX('11.5_Outliers-Other_recovery'!$N$5:$N$500,MATCH($F545,'11.5_Outliers-Other_recovery'!$F$5:$F$500,0))&lt;&gt;"N",
INDEX('11.5_Outliers-Other_recovery'!J$5:J$500,MATCH($F545,'11.5_Outliers-Other_recovery'!$F$5:$F$500,0)),""),"")</f>
        <v>0</v>
      </c>
      <c r="W545" s="8">
        <f>IFERROR(IF(INDEX('11.5_Outliers-Other_recovery'!$N$5:$N$500,MATCH($F545,'11.5_Outliers-Other_recovery'!$F$5:$F$500,0))&lt;&gt;"N",
INDEX('11.5_Outliers-Other_recovery'!K$5:K$500,MATCH($F545,'11.5_Outliers-Other_recovery'!$F$5:$F$500,0)),""),"")</f>
        <v>2015</v>
      </c>
      <c r="X545" s="14" t="str">
        <f>IFERROR(IF(INDEX('11.5_Outliers-Other_recovery'!$N$5:$N$500,MATCH($F545,'11.5_Outliers-Other_recovery'!$F$5:$F$500,0))&lt;&gt;"N",
INDEX('11.5_Outliers-Other_recovery'!L$5:L$500,MATCH($F545,'11.5_Outliers-Other_recovery'!$F$5:$F$500,0)),""),"")</f>
        <v>UNSD_145</v>
      </c>
      <c r="Y545" s="14">
        <f>IFERROR(IF(INDEX('11.4_Outliers-Formal_dry_recy'!$N$5:$N$500,MATCH($F545,'11.4_Outliers-Formal_dry_recy'!$F$5:$F$500,0))&lt;&gt;"N",
INDEX('11.4_Outliers-Formal_dry_recy'!J$5:J$500,MATCH($F545,'11.4_Outliers-Formal_dry_recy'!$F$5:$F$500,0)),""),"")</f>
        <v>0</v>
      </c>
      <c r="Z545" s="8">
        <f>IFERROR(IF(INDEX('11.4_Outliers-Formal_dry_recy'!$N$5:$N$500,MATCH($F545,'11.4_Outliers-Formal_dry_recy'!$F$5:$F$500,0))&lt;&gt;"N",
INDEX('11.4_Outliers-Formal_dry_recy'!K$5:K$500,MATCH($F545,'11.4_Outliers-Formal_dry_recy'!$F$5:$F$500,0)),""),"")</f>
        <v>2015</v>
      </c>
      <c r="AA545" s="14" t="str">
        <f>IFERROR(IF(INDEX('11.4_Outliers-Formal_dry_recy'!$N$5:$N$500,MATCH($F545,'11.4_Outliers-Formal_dry_recy'!$F$5:$F$500,0))&lt;&gt;"N",
INDEX('11.4_Outliers-Formal_dry_recy'!L$5:L$500,MATCH($F545,'11.4_Outliers-Formal_dry_recy'!$F$5:$F$500,0)),""),"")</f>
        <v>UNSD_145</v>
      </c>
      <c r="AB545" s="14">
        <f>IFERROR(IF(INDEX('11.6_Outliers-Incineration'!$N$5:$N$500,MATCH($F545,'11.6_Outliers-Incineration'!$F$5:$F$500,0))&lt;&gt;"N",
INDEX('11.6_Outliers-Incineration'!J$5:J$500,MATCH($F545,'11.6_Outliers-Incineration'!$F$5:$F$500,0)),""),"")</f>
        <v>0</v>
      </c>
      <c r="AC545" s="8">
        <f>IFERROR(IF(INDEX('11.6_Outliers-Incineration'!$N$5:$N$500,MATCH($F545,'11.6_Outliers-Incineration'!$F$5:$F$500,0))&lt;&gt;"N",
INDEX('11.6_Outliers-Incineration'!K$5:K$500,MATCH($F545,'11.6_Outliers-Incineration'!$F$5:$F$500,0)),""),"")</f>
        <v>2015</v>
      </c>
      <c r="AD545" s="14" t="str">
        <f>IFERROR(IF(INDEX('11.6_Outliers-Incineration'!$N$5:$N$500,MATCH($F545,'11.6_Outliers-Incineration'!$F$5:$F$500,0))&lt;&gt;"N",
INDEX('11.6_Outliers-Incineration'!L$5:L$500,MATCH($F545,'11.6_Outliers-Incineration'!$F$5:$F$500,0)),""),"")</f>
        <v>UNSD_145</v>
      </c>
      <c r="AE545" s="14">
        <v>0</v>
      </c>
      <c r="AF545" s="8">
        <v>2015</v>
      </c>
      <c r="AG545" s="14" t="s">
        <v>2109</v>
      </c>
      <c r="AK545" s="5">
        <f t="shared" si="8"/>
        <v>7</v>
      </c>
    </row>
    <row r="546" spans="1:37" x14ac:dyDescent="0.25">
      <c r="A546" s="5" t="s">
        <v>3033</v>
      </c>
      <c r="B546" s="5" t="s">
        <v>5</v>
      </c>
      <c r="C546" s="5" t="s">
        <v>990</v>
      </c>
      <c r="D546" s="5" t="s">
        <v>620</v>
      </c>
      <c r="E546" s="4" t="s">
        <v>6</v>
      </c>
      <c r="F546" s="4" t="s">
        <v>996</v>
      </c>
      <c r="G546" s="5">
        <v>1</v>
      </c>
      <c r="H546" s="5">
        <v>3</v>
      </c>
      <c r="I546" s="5" t="s">
        <v>3255</v>
      </c>
      <c r="J546" s="13">
        <f>IFERROR(IF(INDEX('11.1_Outliers-Generation'!$N$5:$N$500,MATCH($F546,'11.1_Outliers-Generation'!$F$5:$F$500,0))&lt;&gt;"N",
INDEX('11.1_Outliers-Generation'!J$5:J$500,MATCH($F546,'11.1_Outliers-Generation'!$F$5:$F$500,0)),""),"")</f>
        <v>1.18</v>
      </c>
      <c r="K546" s="8">
        <f>IFERROR(IF(INDEX('11.1_Outliers-Generation'!$N$5:$N$500,MATCH($F546,'11.1_Outliers-Generation'!$F$5:$F$500,0))&lt;&gt;"N",
INDEX('11.1_Outliers-Generation'!K$5:K$500,MATCH($F546,'11.1_Outliers-Generation'!$F$5:$F$500,0)),""),"")</f>
        <v>2021</v>
      </c>
      <c r="L546" s="13" t="str">
        <f>IFERROR(IF(INDEX('11.1_Outliers-Generation'!$N$5:$N$500,MATCH($F546,'11.1_Outliers-Generation'!$F$5:$F$500,0))&lt;&gt;"N",
INDEX('11.1_Outliers-Generation'!L$5:L$500,MATCH($F546,'11.1_Outliers-Generation'!$F$5:$F$500,0)),""),"")</f>
        <v>WACT_17</v>
      </c>
      <c r="M546" s="14">
        <f>IFERROR(IF(INDEX('11.2_Outliers-Collection_cov'!$N$5:$N$500,MATCH($F546,'11.2_Outliers-Collection_cov'!$F$5:$F$500,0))&lt;&gt;"N",
INDEX('11.2_Outliers-Collection_cov'!J$5:J$500,MATCH($F546,'11.2_Outliers-Collection_cov'!$F$5:$F$500,0)),""),"")</f>
        <v>90.2</v>
      </c>
      <c r="N546" s="8">
        <f>IFERROR(IF(INDEX('11.2_Outliers-Collection_cov'!$N$5:$N$500,MATCH($F546,'11.2_Outliers-Collection_cov'!$F$5:$F$500,0))&lt;&gt;"N",
INDEX('11.2_Outliers-Collection_cov'!K$5:K$500,MATCH($F546,'11.2_Outliers-Collection_cov'!$F$5:$F$500,0)),""),"")</f>
        <v>2021</v>
      </c>
      <c r="O546" s="13" t="str">
        <f>IFERROR(IF(INDEX('11.2_Outliers-Collection_cov'!$N$5:$N$500,MATCH($F546,'11.2_Outliers-Collection_cov'!$F$5:$F$500,0))&lt;&gt;"N",
INDEX('11.2_Outliers-Collection_cov'!L$5:L$500,MATCH($F546,'11.2_Outliers-Collection_cov'!$F$5:$F$500,0)),""),"")</f>
        <v>WACT_17</v>
      </c>
      <c r="P546" s="14">
        <f>IFERROR(IF(INDEX('11.3_Outliers-Plastic'!$N$5:$N$500,MATCH($F546,'11.3_Outliers-Plastic'!$F$5:$F$500,0))&lt;&gt;"N",
INDEX('11.3_Outliers-Plastic'!J$5:J$500,MATCH($F546,'11.3_Outliers-Plastic'!$F$5:$F$500,0)),""),"")</f>
        <v>15.280000000000001</v>
      </c>
      <c r="Q546" s="8">
        <f>IFERROR(IF(INDEX('11.3_Outliers-Plastic'!$N$5:$N$500,MATCH($F546,'11.3_Outliers-Plastic'!$F$5:$F$500,0))&lt;&gt;"N",
INDEX('11.3_Outliers-Plastic'!K$5:K$500,MATCH($F546,'11.3_Outliers-Plastic'!$F$5:$F$500,0)),""),"")</f>
        <v>2021</v>
      </c>
      <c r="R546" s="14" t="str">
        <f>IFERROR(IF(INDEX('11.3_Outliers-Plastic'!$N$5:$N$500,MATCH($F546,'11.3_Outliers-Plastic'!$F$5:$F$500,0))&lt;&gt;"N",
INDEX('11.3_Outliers-Plastic'!L$5:L$500,MATCH($F546,'11.3_Outliers-Plastic'!$F$5:$F$500,0)),""),"")</f>
        <v>WACT_17</v>
      </c>
      <c r="S546" s="12">
        <v>49.869109947643977</v>
      </c>
      <c r="T546" s="5">
        <v>2021</v>
      </c>
      <c r="U546" s="5" t="s">
        <v>1553</v>
      </c>
      <c r="V546" s="14">
        <f>IFERROR(IF(INDEX('11.5_Outliers-Other_recovery'!$N$5:$N$500,MATCH($F546,'11.5_Outliers-Other_recovery'!$F$5:$F$500,0))&lt;&gt;"N",
INDEX('11.5_Outliers-Other_recovery'!J$5:J$500,MATCH($F546,'11.5_Outliers-Other_recovery'!$F$5:$F$500,0)),""),"")</f>
        <v>0</v>
      </c>
      <c r="W546" s="8">
        <f>IFERROR(IF(INDEX('11.5_Outliers-Other_recovery'!$N$5:$N$500,MATCH($F546,'11.5_Outliers-Other_recovery'!$F$5:$F$500,0))&lt;&gt;"N",
INDEX('11.5_Outliers-Other_recovery'!K$5:K$500,MATCH($F546,'11.5_Outliers-Other_recovery'!$F$5:$F$500,0)),""),"")</f>
        <v>2007</v>
      </c>
      <c r="X546" s="14" t="str">
        <f>IFERROR(IF(INDEX('11.5_Outliers-Other_recovery'!$N$5:$N$500,MATCH($F546,'11.5_Outliers-Other_recovery'!$F$5:$F$500,0))&lt;&gt;"N",
INDEX('11.5_Outliers-Other_recovery'!L$5:L$500,MATCH($F546,'11.5_Outliers-Other_recovery'!$F$5:$F$500,0)),""),"")</f>
        <v>WABI_033</v>
      </c>
      <c r="Y546" s="14">
        <f>IFERROR(IF(INDEX('11.4_Outliers-Formal_dry_recy'!$N$5:$N$500,MATCH($F546,'11.4_Outliers-Formal_dry_recy'!$F$5:$F$500,0))&lt;&gt;"N",
INDEX('11.4_Outliers-Formal_dry_recy'!J$5:J$500,MATCH($F546,'11.4_Outliers-Formal_dry_recy'!$F$5:$F$500,0)),""),"")</f>
        <v>0</v>
      </c>
      <c r="Z546" s="8">
        <f>IFERROR(IF(INDEX('11.4_Outliers-Formal_dry_recy'!$N$5:$N$500,MATCH($F546,'11.4_Outliers-Formal_dry_recy'!$F$5:$F$500,0))&lt;&gt;"N",
INDEX('11.4_Outliers-Formal_dry_recy'!K$5:K$500,MATCH($F546,'11.4_Outliers-Formal_dry_recy'!$F$5:$F$500,0)),""),"")</f>
        <v>2007</v>
      </c>
      <c r="AA546" s="14" t="str">
        <f>IFERROR(IF(INDEX('11.4_Outliers-Formal_dry_recy'!$N$5:$N$500,MATCH($F546,'11.4_Outliers-Formal_dry_recy'!$F$5:$F$500,0))&lt;&gt;"N",
INDEX('11.4_Outliers-Formal_dry_recy'!L$5:L$500,MATCH($F546,'11.4_Outliers-Formal_dry_recy'!$F$5:$F$500,0)),""),"")</f>
        <v>WABI_033</v>
      </c>
      <c r="AB546" s="14">
        <f>IFERROR(IF(INDEX('11.6_Outliers-Incineration'!$N$5:$N$500,MATCH($F546,'11.6_Outliers-Incineration'!$F$5:$F$500,0))&lt;&gt;"N",
INDEX('11.6_Outliers-Incineration'!J$5:J$500,MATCH($F546,'11.6_Outliers-Incineration'!$F$5:$F$500,0)),""),"")</f>
        <v>0</v>
      </c>
      <c r="AC546" s="8">
        <f>IFERROR(IF(INDEX('11.6_Outliers-Incineration'!$N$5:$N$500,MATCH($F546,'11.6_Outliers-Incineration'!$F$5:$F$500,0))&lt;&gt;"N",
INDEX('11.6_Outliers-Incineration'!K$5:K$500,MATCH($F546,'11.6_Outliers-Incineration'!$F$5:$F$500,0)),""),"")</f>
        <v>2021</v>
      </c>
      <c r="AD546" s="14" t="str">
        <f>IFERROR(IF(INDEX('11.6_Outliers-Incineration'!$N$5:$N$500,MATCH($F546,'11.6_Outliers-Incineration'!$F$5:$F$500,0))&lt;&gt;"N",
INDEX('11.6_Outliers-Incineration'!L$5:L$500,MATCH($F546,'11.6_Outliers-Incineration'!$F$5:$F$500,0)),""),"")</f>
        <v>WACT_17</v>
      </c>
      <c r="AE546" s="14">
        <v>100</v>
      </c>
      <c r="AF546" s="8">
        <v>2021</v>
      </c>
      <c r="AG546" s="14" t="s">
        <v>1553</v>
      </c>
      <c r="AH546" s="14">
        <v>90.2</v>
      </c>
      <c r="AI546" s="5">
        <v>2021</v>
      </c>
      <c r="AJ546" s="5" t="s">
        <v>1553</v>
      </c>
      <c r="AK546" s="5">
        <f t="shared" si="8"/>
        <v>9</v>
      </c>
    </row>
    <row r="547" spans="1:37" x14ac:dyDescent="0.25">
      <c r="A547" s="5" t="s">
        <v>3034</v>
      </c>
      <c r="B547" s="5" t="s">
        <v>586</v>
      </c>
      <c r="C547" s="5" t="s">
        <v>585</v>
      </c>
      <c r="D547" s="5" t="s">
        <v>360</v>
      </c>
      <c r="E547" s="6" t="s">
        <v>3062</v>
      </c>
      <c r="F547" s="4" t="s">
        <v>3316</v>
      </c>
      <c r="G547" s="5">
        <v>2</v>
      </c>
      <c r="H547" s="5">
        <v>2</v>
      </c>
      <c r="I547" s="5" t="s">
        <v>3317</v>
      </c>
      <c r="J547" s="13">
        <f>IFERROR(IF(INDEX('11.1_Outliers-Generation'!$N$5:$N$500,MATCH($F547,'11.1_Outliers-Generation'!$F$5:$F$500,0))&lt;&gt;"N",
INDEX('11.1_Outliers-Generation'!J$5:J$500,MATCH($F547,'11.1_Outliers-Generation'!$F$5:$F$500,0)),""),"")</f>
        <v>0.97</v>
      </c>
      <c r="K547" s="8">
        <f>IFERROR(IF(INDEX('11.1_Outliers-Generation'!$N$5:$N$500,MATCH($F547,'11.1_Outliers-Generation'!$F$5:$F$500,0))&lt;&gt;"N",
INDEX('11.1_Outliers-Generation'!K$5:K$500,MATCH($F547,'11.1_Outliers-Generation'!$F$5:$F$500,0)),""),"")</f>
        <v>2021</v>
      </c>
      <c r="L547" s="13" t="str">
        <f>IFERROR(IF(INDEX('11.1_Outliers-Generation'!$N$5:$N$500,MATCH($F547,'11.1_Outliers-Generation'!$F$5:$F$500,0))&lt;&gt;"N",
INDEX('11.1_Outliers-Generation'!L$5:L$500,MATCH($F547,'11.1_Outliers-Generation'!$F$5:$F$500,0)),""),"")</f>
        <v>WACT_39</v>
      </c>
      <c r="M547" s="14">
        <f>IFERROR(IF(INDEX('11.2_Outliers-Collection_cov'!$N$5:$N$500,MATCH($F547,'11.2_Outliers-Collection_cov'!$F$5:$F$500,0))&lt;&gt;"N",
INDEX('11.2_Outliers-Collection_cov'!J$5:J$500,MATCH($F547,'11.2_Outliers-Collection_cov'!$F$5:$F$500,0)),""),"")</f>
        <v>34.82</v>
      </c>
      <c r="N547" s="8">
        <f>IFERROR(IF(INDEX('11.2_Outliers-Collection_cov'!$N$5:$N$500,MATCH($F547,'11.2_Outliers-Collection_cov'!$F$5:$F$500,0))&lt;&gt;"N",
INDEX('11.2_Outliers-Collection_cov'!K$5:K$500,MATCH($F547,'11.2_Outliers-Collection_cov'!$F$5:$F$500,0)),""),"")</f>
        <v>2021</v>
      </c>
      <c r="O547" s="13" t="str">
        <f>IFERROR(IF(INDEX('11.2_Outliers-Collection_cov'!$N$5:$N$500,MATCH($F547,'11.2_Outliers-Collection_cov'!$F$5:$F$500,0))&lt;&gt;"N",
INDEX('11.2_Outliers-Collection_cov'!L$5:L$500,MATCH($F547,'11.2_Outliers-Collection_cov'!$F$5:$F$500,0)),""),"")</f>
        <v>WACT_39</v>
      </c>
      <c r="P547" s="14">
        <f>IFERROR(IF(INDEX('11.3_Outliers-Plastic'!$N$5:$N$500,MATCH($F547,'11.3_Outliers-Plastic'!$F$5:$F$500,0))&lt;&gt;"N",
INDEX('11.3_Outliers-Plastic'!J$5:J$500,MATCH($F547,'11.3_Outliers-Plastic'!$F$5:$F$500,0)),""),"")</f>
        <v>8.07</v>
      </c>
      <c r="Q547" s="8">
        <f>IFERROR(IF(INDEX('11.3_Outliers-Plastic'!$N$5:$N$500,MATCH($F547,'11.3_Outliers-Plastic'!$F$5:$F$500,0))&lt;&gt;"N",
INDEX('11.3_Outliers-Plastic'!K$5:K$500,MATCH($F547,'11.3_Outliers-Plastic'!$F$5:$F$500,0)),""),"")</f>
        <v>2021</v>
      </c>
      <c r="R547" s="14" t="str">
        <f>IFERROR(IF(INDEX('11.3_Outliers-Plastic'!$N$5:$N$500,MATCH($F547,'11.3_Outliers-Plastic'!$F$5:$F$500,0))&lt;&gt;"N",
INDEX('11.3_Outliers-Plastic'!L$5:L$500,MATCH($F547,'11.3_Outliers-Plastic'!$F$5:$F$500,0)),""),"")</f>
        <v>WACT_39</v>
      </c>
      <c r="S547" s="12"/>
      <c r="T547" s="5"/>
      <c r="V547" s="14">
        <f>IFERROR(IF(INDEX('11.5_Outliers-Other_recovery'!$N$5:$N$500,MATCH($F547,'11.5_Outliers-Other_recovery'!$F$5:$F$500,0))&lt;&gt;"N",
INDEX('11.5_Outliers-Other_recovery'!J$5:J$500,MATCH($F547,'11.5_Outliers-Other_recovery'!$F$5:$F$500,0)),""),"")</f>
        <v>0</v>
      </c>
      <c r="W547" s="8">
        <f>IFERROR(IF(INDEX('11.5_Outliers-Other_recovery'!$N$5:$N$500,MATCH($F547,'11.5_Outliers-Other_recovery'!$F$5:$F$500,0))&lt;&gt;"N",
INDEX('11.5_Outliers-Other_recovery'!K$5:K$500,MATCH($F547,'11.5_Outliers-Other_recovery'!$F$5:$F$500,0)),""),"")</f>
        <v>2014</v>
      </c>
      <c r="X547" s="14" t="str">
        <f>IFERROR(IF(INDEX('11.5_Outliers-Other_recovery'!$N$5:$N$500,MATCH($F547,'11.5_Outliers-Other_recovery'!$F$5:$F$500,0))&lt;&gt;"N",
INDEX('11.5_Outliers-Other_recovery'!L$5:L$500,MATCH($F547,'11.5_Outliers-Other_recovery'!$F$5:$F$500,0)),""),"")</f>
        <v>WaW_339</v>
      </c>
      <c r="Y547" s="14">
        <f>IFERROR(IF(INDEX('11.4_Outliers-Formal_dry_recy'!$N$5:$N$500,MATCH($F547,'11.4_Outliers-Formal_dry_recy'!$F$5:$F$500,0))&lt;&gt;"N",
INDEX('11.4_Outliers-Formal_dry_recy'!J$5:J$500,MATCH($F547,'11.4_Outliers-Formal_dry_recy'!$F$5:$F$500,0)),""),"")</f>
        <v>0</v>
      </c>
      <c r="Z547" s="8">
        <f>IFERROR(IF(INDEX('11.4_Outliers-Formal_dry_recy'!$N$5:$N$500,MATCH($F547,'11.4_Outliers-Formal_dry_recy'!$F$5:$F$500,0))&lt;&gt;"N",
INDEX('11.4_Outliers-Formal_dry_recy'!K$5:K$500,MATCH($F547,'11.4_Outliers-Formal_dry_recy'!$F$5:$F$500,0)),""),"")</f>
        <v>2014</v>
      </c>
      <c r="AA547" s="14" t="str">
        <f>IFERROR(IF(INDEX('11.4_Outliers-Formal_dry_recy'!$N$5:$N$500,MATCH($F547,'11.4_Outliers-Formal_dry_recy'!$F$5:$F$500,0))&lt;&gt;"N",
INDEX('11.4_Outliers-Formal_dry_recy'!L$5:L$500,MATCH($F547,'11.4_Outliers-Formal_dry_recy'!$F$5:$F$500,0)),""),"")</f>
        <v>WaW_339</v>
      </c>
      <c r="AB547" s="14">
        <f>IFERROR(IF(INDEX('11.6_Outliers-Incineration'!$N$5:$N$500,MATCH($F547,'11.6_Outliers-Incineration'!$F$5:$F$500,0))&lt;&gt;"N",
INDEX('11.6_Outliers-Incineration'!J$5:J$500,MATCH($F547,'11.6_Outliers-Incineration'!$F$5:$F$500,0)),""),"")</f>
        <v>0</v>
      </c>
      <c r="AC547" s="8">
        <f>IFERROR(IF(INDEX('11.6_Outliers-Incineration'!$N$5:$N$500,MATCH($F547,'11.6_Outliers-Incineration'!$F$5:$F$500,0))&lt;&gt;"N",
INDEX('11.6_Outliers-Incineration'!K$5:K$500,MATCH($F547,'11.6_Outliers-Incineration'!$F$5:$F$500,0)),""),"")</f>
        <v>2021</v>
      </c>
      <c r="AD547" s="14" t="str">
        <f>IFERROR(IF(INDEX('11.6_Outliers-Incineration'!$N$5:$N$500,MATCH($F547,'11.6_Outliers-Incineration'!$F$5:$F$500,0))&lt;&gt;"N",
INDEX('11.6_Outliers-Incineration'!L$5:L$500,MATCH($F547,'11.6_Outliers-Incineration'!$F$5:$F$500,0)),""),"")</f>
        <v>WACT_39</v>
      </c>
      <c r="AE547" s="14">
        <v>0</v>
      </c>
      <c r="AF547" s="8">
        <v>2021</v>
      </c>
      <c r="AG547" s="14" t="s">
        <v>3055</v>
      </c>
      <c r="AH547" s="14">
        <v>1.96</v>
      </c>
      <c r="AI547" s="5">
        <v>2021</v>
      </c>
      <c r="AJ547" s="5" t="s">
        <v>3055</v>
      </c>
      <c r="AK547" s="5">
        <f t="shared" si="8"/>
        <v>8</v>
      </c>
    </row>
    <row r="548" spans="1:37" x14ac:dyDescent="0.25">
      <c r="A548" s="5" t="s">
        <v>3035</v>
      </c>
      <c r="B548" s="5" t="s">
        <v>1000</v>
      </c>
      <c r="C548" s="5" t="s">
        <v>999</v>
      </c>
      <c r="D548" s="5" t="s">
        <v>620</v>
      </c>
      <c r="E548" s="5" t="s">
        <v>1001</v>
      </c>
      <c r="F548" s="5" t="s">
        <v>998</v>
      </c>
      <c r="G548" s="5">
        <v>1</v>
      </c>
      <c r="H548" s="5">
        <v>1</v>
      </c>
      <c r="I548" s="5" t="s">
        <v>3257</v>
      </c>
      <c r="J548" s="13">
        <f>IFERROR(IF(INDEX('11.1_Outliers-Generation'!$N$5:$N$500,MATCH($F548,'11.1_Outliers-Generation'!$F$5:$F$500,0))&lt;&gt;"N",
INDEX('11.1_Outliers-Generation'!J$5:J$500,MATCH($F548,'11.1_Outliers-Generation'!$F$5:$F$500,0)),""),"")</f>
        <v>1.02437071044765</v>
      </c>
      <c r="K548" s="8">
        <f>IFERROR(IF(INDEX('11.1_Outliers-Generation'!$N$5:$N$500,MATCH($F548,'11.1_Outliers-Generation'!$F$5:$F$500,0))&lt;&gt;"N",
INDEX('11.1_Outliers-Generation'!K$5:K$500,MATCH($F548,'11.1_Outliers-Generation'!$F$5:$F$500,0)),""),"")</f>
        <v>2016</v>
      </c>
      <c r="L548" s="13" t="str">
        <f>IFERROR(IF(INDEX('11.1_Outliers-Generation'!$N$5:$N$500,MATCH($F548,'11.1_Outliers-Generation'!$F$5:$F$500,0))&lt;&gt;"N",
INDEX('11.1_Outliers-Generation'!L$5:L$500,MATCH($F548,'11.1_Outliers-Generation'!$F$5:$F$500,0)),""),"")</f>
        <v>WaW_340</v>
      </c>
      <c r="M548" s="14">
        <f>IFERROR(IF(INDEX('11.2_Outliers-Collection_cov'!$N$5:$N$500,MATCH($F548,'11.2_Outliers-Collection_cov'!$F$5:$F$500,0))&lt;&gt;"N",
INDEX('11.2_Outliers-Collection_cov'!J$5:J$500,MATCH($F548,'11.2_Outliers-Collection_cov'!$F$5:$F$500,0)),""),"")</f>
        <v>100</v>
      </c>
      <c r="N548" s="8">
        <f>IFERROR(IF(INDEX('11.2_Outliers-Collection_cov'!$N$5:$N$500,MATCH($F548,'11.2_Outliers-Collection_cov'!$F$5:$F$500,0))&lt;&gt;"N",
INDEX('11.2_Outliers-Collection_cov'!K$5:K$500,MATCH($F548,'11.2_Outliers-Collection_cov'!$F$5:$F$500,0)),""),"")</f>
        <v>2019</v>
      </c>
      <c r="O548" s="13" t="str">
        <f>IFERROR(IF(INDEX('11.2_Outliers-Collection_cov'!$N$5:$N$500,MATCH($F548,'11.2_Outliers-Collection_cov'!$F$5:$F$500,0))&lt;&gt;"N",
INDEX('11.2_Outliers-Collection_cov'!L$5:L$500,MATCH($F548,'11.2_Outliers-Collection_cov'!$F$5:$F$500,0)),""),"")</f>
        <v>UNSD_139</v>
      </c>
      <c r="P548" s="14">
        <f>IFERROR(IF(INDEX('11.3_Outliers-Plastic'!$N$5:$N$500,MATCH($F548,'11.3_Outliers-Plastic'!$F$5:$F$500,0))&lt;&gt;"N",
INDEX('11.3_Outliers-Plastic'!J$5:J$500,MATCH($F548,'11.3_Outliers-Plastic'!$F$5:$F$500,0)),""),"")</f>
        <v>7.0000000000000009</v>
      </c>
      <c r="Q548" s="8">
        <f>IFERROR(IF(INDEX('11.3_Outliers-Plastic'!$N$5:$N$500,MATCH($F548,'11.3_Outliers-Plastic'!$F$5:$F$500,0))&lt;&gt;"N",
INDEX('11.3_Outliers-Plastic'!K$5:K$500,MATCH($F548,'11.3_Outliers-Plastic'!$F$5:$F$500,0)),""),"")</f>
        <v>2016</v>
      </c>
      <c r="R548" s="14" t="str">
        <f>IFERROR(IF(INDEX('11.3_Outliers-Plastic'!$N$5:$N$500,MATCH($F548,'11.3_Outliers-Plastic'!$F$5:$F$500,0))&lt;&gt;"N",
INDEX('11.3_Outliers-Plastic'!L$5:L$500,MATCH($F548,'11.3_Outliers-Plastic'!$F$5:$F$500,0)),""),"")</f>
        <v>WaW_340</v>
      </c>
      <c r="V548" s="14">
        <f>IFERROR(IF(INDEX('11.5_Outliers-Other_recovery'!$N$5:$N$500,MATCH($F548,'11.5_Outliers-Other_recovery'!$F$5:$F$500,0))&lt;&gt;"N",
INDEX('11.5_Outliers-Other_recovery'!J$5:J$500,MATCH($F548,'11.5_Outliers-Other_recovery'!$F$5:$F$500,0)),""),"")</f>
        <v>0</v>
      </c>
      <c r="W548" s="8">
        <f>IFERROR(IF(INDEX('11.5_Outliers-Other_recovery'!$N$5:$N$500,MATCH($F548,'11.5_Outliers-Other_recovery'!$F$5:$F$500,0))&lt;&gt;"N",
INDEX('11.5_Outliers-Other_recovery'!K$5:K$500,MATCH($F548,'11.5_Outliers-Other_recovery'!$F$5:$F$500,0)),""),"")</f>
        <v>2016</v>
      </c>
      <c r="X548" s="14" t="str">
        <f>IFERROR(IF(INDEX('11.5_Outliers-Other_recovery'!$N$5:$N$500,MATCH($F548,'11.5_Outliers-Other_recovery'!$F$5:$F$500,0))&lt;&gt;"N",
INDEX('11.5_Outliers-Other_recovery'!L$5:L$500,MATCH($F548,'11.5_Outliers-Other_recovery'!$F$5:$F$500,0)),""),"")</f>
        <v>WaW_340</v>
      </c>
      <c r="Y548" s="14">
        <f>IFERROR(IF(INDEX('11.4_Outliers-Formal_dry_recy'!$N$5:$N$500,MATCH($F548,'11.4_Outliers-Formal_dry_recy'!$F$5:$F$500,0))&lt;&gt;"N",
INDEX('11.4_Outliers-Formal_dry_recy'!J$5:J$500,MATCH($F548,'11.4_Outliers-Formal_dry_recy'!$F$5:$F$500,0)),""),"")</f>
        <v>0</v>
      </c>
      <c r="Z548" s="8">
        <f>IFERROR(IF(INDEX('11.4_Outliers-Formal_dry_recy'!$N$5:$N$500,MATCH($F548,'11.4_Outliers-Formal_dry_recy'!$F$5:$F$500,0))&lt;&gt;"N",
INDEX('11.4_Outliers-Formal_dry_recy'!K$5:K$500,MATCH($F548,'11.4_Outliers-Formal_dry_recy'!$F$5:$F$500,0)),""),"")</f>
        <v>2016</v>
      </c>
      <c r="AA548" s="14" t="str">
        <f>IFERROR(IF(INDEX('11.4_Outliers-Formal_dry_recy'!$N$5:$N$500,MATCH($F548,'11.4_Outliers-Formal_dry_recy'!$F$5:$F$500,0))&lt;&gt;"N",
INDEX('11.4_Outliers-Formal_dry_recy'!L$5:L$500,MATCH($F548,'11.4_Outliers-Formal_dry_recy'!$F$5:$F$500,0)),""),"")</f>
        <v>WaW_340</v>
      </c>
      <c r="AB548" s="14">
        <f>IFERROR(IF(INDEX('11.6_Outliers-Incineration'!$N$5:$N$500,MATCH($F548,'11.6_Outliers-Incineration'!$F$5:$F$500,0))&lt;&gt;"N",
INDEX('11.6_Outliers-Incineration'!J$5:J$500,MATCH($F548,'11.6_Outliers-Incineration'!$F$5:$F$500,0)),""),"")</f>
        <v>24.572649572649574</v>
      </c>
      <c r="AC548" s="8">
        <f>IFERROR(IF(INDEX('11.6_Outliers-Incineration'!$N$5:$N$500,MATCH($F548,'11.6_Outliers-Incineration'!$F$5:$F$500,0))&lt;&gt;"N",
INDEX('11.6_Outliers-Incineration'!K$5:K$500,MATCH($F548,'11.6_Outliers-Incineration'!$F$5:$F$500,0)),""),"")</f>
        <v>2016</v>
      </c>
      <c r="AD548" s="14" t="str">
        <f>IFERROR(IF(INDEX('11.6_Outliers-Incineration'!$N$5:$N$500,MATCH($F548,'11.6_Outliers-Incineration'!$F$5:$F$500,0))&lt;&gt;"N",
INDEX('11.6_Outliers-Incineration'!L$5:L$500,MATCH($F548,'11.6_Outliers-Incineration'!$F$5:$F$500,0)),""),"")</f>
        <v>WaW_340</v>
      </c>
      <c r="AE548" s="14">
        <v>0</v>
      </c>
      <c r="AF548" s="8">
        <v>2016</v>
      </c>
      <c r="AG548" s="14" t="s">
        <v>997</v>
      </c>
      <c r="AK548" s="5">
        <f t="shared" si="8"/>
        <v>7</v>
      </c>
    </row>
    <row r="549" spans="1:37" x14ac:dyDescent="0.25">
      <c r="A549" s="5" t="s">
        <v>3036</v>
      </c>
      <c r="B549" s="5" t="s">
        <v>327</v>
      </c>
      <c r="C549" s="5" t="s">
        <v>326</v>
      </c>
      <c r="D549" s="5" t="s">
        <v>35</v>
      </c>
      <c r="E549" s="5" t="s">
        <v>331</v>
      </c>
      <c r="F549" s="5" t="s">
        <v>330</v>
      </c>
      <c r="G549" s="5">
        <v>1</v>
      </c>
      <c r="H549" s="5">
        <v>2</v>
      </c>
      <c r="I549" s="5" t="s">
        <v>2714</v>
      </c>
      <c r="J549" s="13">
        <f>IFERROR(IF(INDEX('11.1_Outliers-Generation'!$N$5:$N$500,MATCH($F549,'11.1_Outliers-Generation'!$F$5:$F$500,0))&lt;&gt;"N",
INDEX('11.1_Outliers-Generation'!J$5:J$500,MATCH($F549,'11.1_Outliers-Generation'!$F$5:$F$500,0)),""),"")</f>
        <v>3.0514852945347291</v>
      </c>
      <c r="K549" s="8">
        <f>IFERROR(IF(INDEX('11.1_Outliers-Generation'!$N$5:$N$500,MATCH($F549,'11.1_Outliers-Generation'!$F$5:$F$500,0))&lt;&gt;"N",
INDEX('11.1_Outliers-Generation'!K$5:K$500,MATCH($F549,'11.1_Outliers-Generation'!$F$5:$F$500,0)),""),"")</f>
        <v>2011</v>
      </c>
      <c r="L549" s="13" t="str">
        <f>IFERROR(IF(INDEX('11.1_Outliers-Generation'!$N$5:$N$500,MATCH($F549,'11.1_Outliers-Generation'!$F$5:$F$500,0))&lt;&gt;"N",
INDEX('11.1_Outliers-Generation'!L$5:L$500,MATCH($F549,'11.1_Outliers-Generation'!$F$5:$F$500,0)),""),"")</f>
        <v>WaW_343</v>
      </c>
      <c r="M549" s="14">
        <f>IFERROR(IF(INDEX('11.2_Outliers-Collection_cov'!$N$5:$N$500,MATCH($F549,'11.2_Outliers-Collection_cov'!$F$5:$F$500,0))&lt;&gt;"N",
INDEX('11.2_Outliers-Collection_cov'!J$5:J$500,MATCH($F549,'11.2_Outliers-Collection_cov'!$F$5:$F$500,0)),""),"")</f>
        <v>100</v>
      </c>
      <c r="N549" s="8">
        <f>IFERROR(IF(INDEX('11.2_Outliers-Collection_cov'!$N$5:$N$500,MATCH($F549,'11.2_Outliers-Collection_cov'!$F$5:$F$500,0))&lt;&gt;"N",
INDEX('11.2_Outliers-Collection_cov'!K$5:K$500,MATCH($F549,'11.2_Outliers-Collection_cov'!$F$5:$F$500,0)),""),"")</f>
        <v>2015</v>
      </c>
      <c r="O549" s="13" t="str">
        <f>IFERROR(IF(INDEX('11.2_Outliers-Collection_cov'!$N$5:$N$500,MATCH($F549,'11.2_Outliers-Collection_cov'!$F$5:$F$500,0))&lt;&gt;"N",
INDEX('11.2_Outliers-Collection_cov'!L$5:L$500,MATCH($F549,'11.2_Outliers-Collection_cov'!$F$5:$F$500,0)),""),"")</f>
        <v>UNSD_140</v>
      </c>
      <c r="P549" s="14">
        <f>IFERROR(IF(INDEX('11.3_Outliers-Plastic'!$N$5:$N$500,MATCH($F549,'11.3_Outliers-Plastic'!$F$5:$F$500,0))&lt;&gt;"N",
INDEX('11.3_Outliers-Plastic'!J$5:J$500,MATCH($F549,'11.3_Outliers-Plastic'!$F$5:$F$500,0)),""),"")</f>
        <v>24.24697288101671</v>
      </c>
      <c r="Q549" s="8">
        <f>IFERROR(IF(INDEX('11.3_Outliers-Plastic'!$N$5:$N$500,MATCH($F549,'11.3_Outliers-Plastic'!$F$5:$F$500,0))&lt;&gt;"N",
INDEX('11.3_Outliers-Plastic'!K$5:K$500,MATCH($F549,'11.3_Outliers-Plastic'!$F$5:$F$500,0)),""),"")</f>
        <v>2011</v>
      </c>
      <c r="R549" s="14" t="str">
        <f>IFERROR(IF(INDEX('11.3_Outliers-Plastic'!$N$5:$N$500,MATCH($F549,'11.3_Outliers-Plastic'!$F$5:$F$500,0))&lt;&gt;"N",
INDEX('11.3_Outliers-Plastic'!L$5:L$500,MATCH($F549,'11.3_Outliers-Plastic'!$F$5:$F$500,0)),""),"")</f>
        <v>WaW_343</v>
      </c>
      <c r="V549" s="14">
        <f>IFERROR(IF(INDEX('11.5_Outliers-Other_recovery'!$N$5:$N$500,MATCH($F549,'11.5_Outliers-Other_recovery'!$F$5:$F$500,0))&lt;&gt;"N",
INDEX('11.5_Outliers-Other_recovery'!J$5:J$500,MATCH($F549,'11.5_Outliers-Other_recovery'!$F$5:$F$500,0)),""),"")</f>
        <v>0</v>
      </c>
      <c r="W549" s="8">
        <f>IFERROR(IF(INDEX('11.5_Outliers-Other_recovery'!$N$5:$N$500,MATCH($F549,'11.5_Outliers-Other_recovery'!$F$5:$F$500,0))&lt;&gt;"N",
INDEX('11.5_Outliers-Other_recovery'!K$5:K$500,MATCH($F549,'11.5_Outliers-Other_recovery'!$F$5:$F$500,0)),""),"")</f>
        <v>2017</v>
      </c>
      <c r="X549" s="14" t="str">
        <f>IFERROR(IF(INDEX('11.5_Outliers-Other_recovery'!$N$5:$N$500,MATCH($F549,'11.5_Outliers-Other_recovery'!$F$5:$F$500,0))&lt;&gt;"N",
INDEX('11.5_Outliers-Other_recovery'!L$5:L$500,MATCH($F549,'11.5_Outliers-Other_recovery'!$F$5:$F$500,0)),""),"")</f>
        <v>UNSD_140</v>
      </c>
      <c r="Y549" s="14">
        <f>IFERROR(IF(INDEX('11.4_Outliers-Formal_dry_recy'!$N$5:$N$500,MATCH($F549,'11.4_Outliers-Formal_dry_recy'!$F$5:$F$500,0))&lt;&gt;"N",
INDEX('11.4_Outliers-Formal_dry_recy'!J$5:J$500,MATCH($F549,'11.4_Outliers-Formal_dry_recy'!$F$5:$F$500,0)),""),"")</f>
        <v>24.58056871308683</v>
      </c>
      <c r="Z549" s="8">
        <f>IFERROR(IF(INDEX('11.4_Outliers-Formal_dry_recy'!$N$5:$N$500,MATCH($F549,'11.4_Outliers-Formal_dry_recy'!$F$5:$F$500,0))&lt;&gt;"N",
INDEX('11.4_Outliers-Formal_dry_recy'!K$5:K$500,MATCH($F549,'11.4_Outliers-Formal_dry_recy'!$F$5:$F$500,0)),""),"")</f>
        <v>2017</v>
      </c>
      <c r="AA549" s="14" t="str">
        <f>IFERROR(IF(INDEX('11.4_Outliers-Formal_dry_recy'!$N$5:$N$500,MATCH($F549,'11.4_Outliers-Formal_dry_recy'!$F$5:$F$500,0))&lt;&gt;"N",
INDEX('11.4_Outliers-Formal_dry_recy'!L$5:L$500,MATCH($F549,'11.4_Outliers-Formal_dry_recy'!$F$5:$F$500,0)),""),"")</f>
        <v>UNSD_140</v>
      </c>
      <c r="AB549" s="14">
        <f>IFERROR(IF(INDEX('11.6_Outliers-Incineration'!$N$5:$N$500,MATCH($F549,'11.6_Outliers-Incineration'!$F$5:$F$500,0))&lt;&gt;"N",
INDEX('11.6_Outliers-Incineration'!J$5:J$500,MATCH($F549,'11.6_Outliers-Incineration'!$F$5:$F$500,0)),""),"")</f>
        <v>0</v>
      </c>
      <c r="AC549" s="8">
        <f>IFERROR(IF(INDEX('11.6_Outliers-Incineration'!$N$5:$N$500,MATCH($F549,'11.6_Outliers-Incineration'!$F$5:$F$500,0))&lt;&gt;"N",
INDEX('11.6_Outliers-Incineration'!K$5:K$500,MATCH($F549,'11.6_Outliers-Incineration'!$F$5:$F$500,0)),""),"")</f>
        <v>2017</v>
      </c>
      <c r="AD549" s="14" t="str">
        <f>IFERROR(IF(INDEX('11.6_Outliers-Incineration'!$N$5:$N$500,MATCH($F549,'11.6_Outliers-Incineration'!$F$5:$F$500,0))&lt;&gt;"N",
INDEX('11.6_Outliers-Incineration'!L$5:L$500,MATCH($F549,'11.6_Outliers-Incineration'!$F$5:$F$500,0)),""),"")</f>
        <v>UNSD_140</v>
      </c>
      <c r="AE549" s="14" t="s">
        <v>1569</v>
      </c>
      <c r="AF549" s="8" t="s">
        <v>1569</v>
      </c>
      <c r="AG549" s="14" t="s">
        <v>1569</v>
      </c>
      <c r="AK549" s="5">
        <f t="shared" si="8"/>
        <v>6</v>
      </c>
    </row>
    <row r="550" spans="1:37" x14ac:dyDescent="0.25">
      <c r="A550" s="5" t="s">
        <v>3037</v>
      </c>
      <c r="B550" s="5" t="s">
        <v>9</v>
      </c>
      <c r="C550" s="5" t="s">
        <v>593</v>
      </c>
      <c r="D550" s="5" t="s">
        <v>620</v>
      </c>
      <c r="E550" s="4" t="s">
        <v>10</v>
      </c>
      <c r="F550" s="4" t="s">
        <v>592</v>
      </c>
      <c r="G550" s="5">
        <v>2</v>
      </c>
      <c r="I550" s="5" t="s">
        <v>3309</v>
      </c>
      <c r="J550" s="13">
        <f>IFERROR(IF(INDEX('11.1_Outliers-Generation'!$N$5:$N$500,MATCH($F550,'11.1_Outliers-Generation'!$F$5:$F$500,0))&lt;&gt;"N",
INDEX('11.1_Outliers-Generation'!J$5:J$500,MATCH($F550,'11.1_Outliers-Generation'!$F$5:$F$500,0)),""),"")</f>
        <v>0.56000000000000005</v>
      </c>
      <c r="K550" s="8">
        <f>IFERROR(IF(INDEX('11.1_Outliers-Generation'!$N$5:$N$500,MATCH($F550,'11.1_Outliers-Generation'!$F$5:$F$500,0))&lt;&gt;"N",
INDEX('11.1_Outliers-Generation'!K$5:K$500,MATCH($F550,'11.1_Outliers-Generation'!$F$5:$F$500,0)),""),"")</f>
        <v>2021</v>
      </c>
      <c r="L550" s="13" t="str">
        <f>IFERROR(IF(INDEX('11.1_Outliers-Generation'!$N$5:$N$500,MATCH($F550,'11.1_Outliers-Generation'!$F$5:$F$500,0))&lt;&gt;"N",
INDEX('11.1_Outliers-Generation'!L$5:L$500,MATCH($F550,'11.1_Outliers-Generation'!$F$5:$F$500,0)),""),"")</f>
        <v>WACT_18</v>
      </c>
      <c r="M550" s="14">
        <f>IFERROR(IF(INDEX('11.2_Outliers-Collection_cov'!$N$5:$N$500,MATCH($F550,'11.2_Outliers-Collection_cov'!$F$5:$F$500,0))&lt;&gt;"N",
INDEX('11.2_Outliers-Collection_cov'!J$5:J$500,MATCH($F550,'11.2_Outliers-Collection_cov'!$F$5:$F$500,0)),""),"")</f>
        <v>25.39</v>
      </c>
      <c r="N550" s="8">
        <f>IFERROR(IF(INDEX('11.2_Outliers-Collection_cov'!$N$5:$N$500,MATCH($F550,'11.2_Outliers-Collection_cov'!$F$5:$F$500,0))&lt;&gt;"N",
INDEX('11.2_Outliers-Collection_cov'!K$5:K$500,MATCH($F550,'11.2_Outliers-Collection_cov'!$F$5:$F$500,0)),""),"")</f>
        <v>2021</v>
      </c>
      <c r="O550" s="13" t="str">
        <f>IFERROR(IF(INDEX('11.2_Outliers-Collection_cov'!$N$5:$N$500,MATCH($F550,'11.2_Outliers-Collection_cov'!$F$5:$F$500,0))&lt;&gt;"N",
INDEX('11.2_Outliers-Collection_cov'!L$5:L$500,MATCH($F550,'11.2_Outliers-Collection_cov'!$F$5:$F$500,0)),""),"")</f>
        <v>WACT_18</v>
      </c>
      <c r="P550" s="14">
        <f>IFERROR(IF(INDEX('11.3_Outliers-Plastic'!$N$5:$N$500,MATCH($F550,'11.3_Outliers-Plastic'!$F$5:$F$500,0))&lt;&gt;"N",
INDEX('11.3_Outliers-Plastic'!J$5:J$500,MATCH($F550,'11.3_Outliers-Plastic'!$F$5:$F$500,0)),""),"")</f>
        <v>15.11</v>
      </c>
      <c r="Q550" s="8">
        <f>IFERROR(IF(INDEX('11.3_Outliers-Plastic'!$N$5:$N$500,MATCH($F550,'11.3_Outliers-Plastic'!$F$5:$F$500,0))&lt;&gt;"N",
INDEX('11.3_Outliers-Plastic'!K$5:K$500,MATCH($F550,'11.3_Outliers-Plastic'!$F$5:$F$500,0)),""),"")</f>
        <v>2021</v>
      </c>
      <c r="R550" s="14" t="str">
        <f>IFERROR(IF(INDEX('11.3_Outliers-Plastic'!$N$5:$N$500,MATCH($F550,'11.3_Outliers-Plastic'!$F$5:$F$500,0))&lt;&gt;"N",
INDEX('11.3_Outliers-Plastic'!L$5:L$500,MATCH($F550,'11.3_Outliers-Plastic'!$F$5:$F$500,0)),""),"")</f>
        <v>WACT_18</v>
      </c>
      <c r="S550" s="12">
        <v>48.378557246856388</v>
      </c>
      <c r="T550" s="5">
        <v>2021</v>
      </c>
      <c r="U550" s="5" t="s">
        <v>1554</v>
      </c>
      <c r="V550" s="14">
        <f>IFERROR(IF(INDEX('11.5_Outliers-Other_recovery'!$N$5:$N$500,MATCH($F550,'11.5_Outliers-Other_recovery'!$F$5:$F$500,0))&lt;&gt;"N",
INDEX('11.5_Outliers-Other_recovery'!J$5:J$500,MATCH($F550,'11.5_Outliers-Other_recovery'!$F$5:$F$500,0)),""),"")</f>
        <v>1.7684280076592562</v>
      </c>
      <c r="W550" s="8">
        <f>IFERROR(IF(INDEX('11.5_Outliers-Other_recovery'!$N$5:$N$500,MATCH($F550,'11.5_Outliers-Other_recovery'!$F$5:$F$500,0))&lt;&gt;"N",
INDEX('11.5_Outliers-Other_recovery'!K$5:K$500,MATCH($F550,'11.5_Outliers-Other_recovery'!$F$5:$F$500,0)),""),"")</f>
        <v>2015</v>
      </c>
      <c r="X550" s="14" t="str">
        <f>IFERROR(IF(INDEX('11.5_Outliers-Other_recovery'!$N$5:$N$500,MATCH($F550,'11.5_Outliers-Other_recovery'!$F$5:$F$500,0))&lt;&gt;"N",
INDEX('11.5_Outliers-Other_recovery'!L$5:L$500,MATCH($F550,'11.5_Outliers-Other_recovery'!$F$5:$F$500,0)),""),"")</f>
        <v>UNSD_166</v>
      </c>
      <c r="Y550" s="14">
        <f>IFERROR(IF(INDEX('11.4_Outliers-Formal_dry_recy'!$N$5:$N$500,MATCH($F550,'11.4_Outliers-Formal_dry_recy'!$F$5:$F$500,0))&lt;&gt;"N",
INDEX('11.4_Outliers-Formal_dry_recy'!J$5:J$500,MATCH($F550,'11.4_Outliers-Formal_dry_recy'!$F$5:$F$500,0)),""),"")</f>
        <v>0</v>
      </c>
      <c r="Z550" s="8">
        <f>IFERROR(IF(INDEX('11.4_Outliers-Formal_dry_recy'!$N$5:$N$500,MATCH($F550,'11.4_Outliers-Formal_dry_recy'!$F$5:$F$500,0))&lt;&gt;"N",
INDEX('11.4_Outliers-Formal_dry_recy'!K$5:K$500,MATCH($F550,'11.4_Outliers-Formal_dry_recy'!$F$5:$F$500,0)),""),"")</f>
        <v>2015</v>
      </c>
      <c r="AA550" s="14" t="str">
        <f>IFERROR(IF(INDEX('11.4_Outliers-Formal_dry_recy'!$N$5:$N$500,MATCH($F550,'11.4_Outliers-Formal_dry_recy'!$F$5:$F$500,0))&lt;&gt;"N",
INDEX('11.4_Outliers-Formal_dry_recy'!L$5:L$500,MATCH($F550,'11.4_Outliers-Formal_dry_recy'!$F$5:$F$500,0)),""),"")</f>
        <v>UNSD_166</v>
      </c>
      <c r="AB550" s="14">
        <f>IFERROR(IF(INDEX('11.6_Outliers-Incineration'!$N$5:$N$500,MATCH($F550,'11.6_Outliers-Incineration'!$F$5:$F$500,0))&lt;&gt;"N",
INDEX('11.6_Outliers-Incineration'!J$5:J$500,MATCH($F550,'11.6_Outliers-Incineration'!$F$5:$F$500,0)),""),"")</f>
        <v>0</v>
      </c>
      <c r="AC550" s="8">
        <f>IFERROR(IF(INDEX('11.6_Outliers-Incineration'!$N$5:$N$500,MATCH($F550,'11.6_Outliers-Incineration'!$F$5:$F$500,0))&lt;&gt;"N",
INDEX('11.6_Outliers-Incineration'!K$5:K$500,MATCH($F550,'11.6_Outliers-Incineration'!$F$5:$F$500,0)),""),"")</f>
        <v>2021</v>
      </c>
      <c r="AD550" s="14" t="str">
        <f>IFERROR(IF(INDEX('11.6_Outliers-Incineration'!$N$5:$N$500,MATCH($F550,'11.6_Outliers-Incineration'!$F$5:$F$500,0))&lt;&gt;"N",
INDEX('11.6_Outliers-Incineration'!L$5:L$500,MATCH($F550,'11.6_Outliers-Incineration'!$F$5:$F$500,0)),""),"")</f>
        <v>WACT_18</v>
      </c>
      <c r="AE550" s="14">
        <v>0</v>
      </c>
      <c r="AF550" s="8">
        <v>2021</v>
      </c>
      <c r="AG550" s="14" t="s">
        <v>1554</v>
      </c>
      <c r="AH550" s="14">
        <v>1.77</v>
      </c>
      <c r="AI550" s="5">
        <v>2021</v>
      </c>
      <c r="AJ550" s="5" t="s">
        <v>1554</v>
      </c>
      <c r="AK550" s="5">
        <f t="shared" si="8"/>
        <v>9</v>
      </c>
    </row>
    <row r="551" spans="1:37" x14ac:dyDescent="0.25">
      <c r="A551" s="5" t="s">
        <v>3038</v>
      </c>
      <c r="B551" s="5" t="s">
        <v>9</v>
      </c>
      <c r="C551" s="5" t="s">
        <v>593</v>
      </c>
      <c r="D551" s="5" t="s">
        <v>360</v>
      </c>
      <c r="E551" s="5" t="s">
        <v>599</v>
      </c>
      <c r="F551" s="5" t="s">
        <v>598</v>
      </c>
      <c r="G551" s="5">
        <v>2</v>
      </c>
      <c r="H551" s="5">
        <v>2</v>
      </c>
      <c r="I551" s="5" t="s">
        <v>2715</v>
      </c>
      <c r="J551" s="13">
        <f>IFERROR(IF(INDEX('11.1_Outliers-Generation'!$N$5:$N$500,MATCH($F551,'11.1_Outliers-Generation'!$F$5:$F$500,0))&lt;&gt;"N",
INDEX('11.1_Outliers-Generation'!J$5:J$500,MATCH($F551,'11.1_Outliers-Generation'!$F$5:$F$500,0)),""),"")</f>
        <v>0.71232876712328763</v>
      </c>
      <c r="K551" s="8">
        <f>IFERROR(IF(INDEX('11.1_Outliers-Generation'!$N$5:$N$500,MATCH($F551,'11.1_Outliers-Generation'!$F$5:$F$500,0))&lt;&gt;"N",
INDEX('11.1_Outliers-Generation'!K$5:K$500,MATCH($F551,'11.1_Outliers-Generation'!$F$5:$F$500,0)),""),"")</f>
        <v>2012</v>
      </c>
      <c r="L551" s="13" t="str">
        <f>IFERROR(IF(INDEX('11.1_Outliers-Generation'!$N$5:$N$500,MATCH($F551,'11.1_Outliers-Generation'!$F$5:$F$500,0))&lt;&gt;"N",
INDEX('11.1_Outliers-Generation'!L$5:L$500,MATCH($F551,'11.1_Outliers-Generation'!$F$5:$F$500,0)),""),"")</f>
        <v>WaW_362</v>
      </c>
      <c r="M551" s="14">
        <f>IFERROR(IF(INDEX('11.2_Outliers-Collection_cov'!$N$5:$N$500,MATCH($F551,'11.2_Outliers-Collection_cov'!$F$5:$F$500,0))&lt;&gt;"N",
INDEX('11.2_Outliers-Collection_cov'!J$5:J$500,MATCH($F551,'11.2_Outliers-Collection_cov'!$F$5:$F$500,0)),""),"")</f>
        <v>50</v>
      </c>
      <c r="N551" s="8">
        <f>IFERROR(IF(INDEX('11.2_Outliers-Collection_cov'!$N$5:$N$500,MATCH($F551,'11.2_Outliers-Collection_cov'!$F$5:$F$500,0))&lt;&gt;"N",
INDEX('11.2_Outliers-Collection_cov'!K$5:K$500,MATCH($F551,'11.2_Outliers-Collection_cov'!$F$5:$F$500,0)),""),"")</f>
        <v>2012</v>
      </c>
      <c r="O551" s="13" t="str">
        <f>IFERROR(IF(INDEX('11.2_Outliers-Collection_cov'!$N$5:$N$500,MATCH($F551,'11.2_Outliers-Collection_cov'!$F$5:$F$500,0))&lt;&gt;"N",
INDEX('11.2_Outliers-Collection_cov'!L$5:L$500,MATCH($F551,'11.2_Outliers-Collection_cov'!$F$5:$F$500,0)),""),"")</f>
        <v>WaW_362</v>
      </c>
      <c r="P551" s="14">
        <f>IFERROR(IF(INDEX('11.3_Outliers-Plastic'!$N$5:$N$500,MATCH($F551,'11.3_Outliers-Plastic'!$F$5:$F$500,0))&lt;&gt;"N",
INDEX('11.3_Outliers-Plastic'!J$5:J$500,MATCH($F551,'11.3_Outliers-Plastic'!$F$5:$F$500,0)),""),"")</f>
        <v>8.6</v>
      </c>
      <c r="Q551" s="8">
        <f>IFERROR(IF(INDEX('11.3_Outliers-Plastic'!$N$5:$N$500,MATCH($F551,'11.3_Outliers-Plastic'!$F$5:$F$500,0))&lt;&gt;"N",
INDEX('11.3_Outliers-Plastic'!K$5:K$500,MATCH($F551,'11.3_Outliers-Plastic'!$F$5:$F$500,0)),""),"")</f>
        <v>2012</v>
      </c>
      <c r="R551" s="14" t="str">
        <f>IFERROR(IF(INDEX('11.3_Outliers-Plastic'!$N$5:$N$500,MATCH($F551,'11.3_Outliers-Plastic'!$F$5:$F$500,0))&lt;&gt;"N",
INDEX('11.3_Outliers-Plastic'!L$5:L$500,MATCH($F551,'11.3_Outliers-Plastic'!$F$5:$F$500,0)),""),"")</f>
        <v>WaW_362</v>
      </c>
      <c r="V551" s="14">
        <f>IFERROR(IF(INDEX('11.5_Outliers-Other_recovery'!$N$5:$N$500,MATCH($F551,'11.5_Outliers-Other_recovery'!$F$5:$F$500,0))&lt;&gt;"N",
INDEX('11.5_Outliers-Other_recovery'!J$5:J$500,MATCH($F551,'11.5_Outliers-Other_recovery'!$F$5:$F$500,0)),""),"")</f>
        <v>0</v>
      </c>
      <c r="W551" s="8">
        <f>IFERROR(IF(INDEX('11.5_Outliers-Other_recovery'!$N$5:$N$500,MATCH($F551,'11.5_Outliers-Other_recovery'!$F$5:$F$500,0))&lt;&gt;"N",
INDEX('11.5_Outliers-Other_recovery'!K$5:K$500,MATCH($F551,'11.5_Outliers-Other_recovery'!$F$5:$F$500,0)),""),"")</f>
        <v>2015</v>
      </c>
      <c r="X551" s="14" t="str">
        <f>IFERROR(IF(INDEX('11.5_Outliers-Other_recovery'!$N$5:$N$500,MATCH($F551,'11.5_Outliers-Other_recovery'!$F$5:$F$500,0))&lt;&gt;"N",
INDEX('11.5_Outliers-Other_recovery'!L$5:L$500,MATCH($F551,'11.5_Outliers-Other_recovery'!$F$5:$F$500,0)),""),"")</f>
        <v>UNSD_156</v>
      </c>
      <c r="Y551" s="14">
        <f>IFERROR(IF(INDEX('11.4_Outliers-Formal_dry_recy'!$N$5:$N$500,MATCH($F551,'11.4_Outliers-Formal_dry_recy'!$F$5:$F$500,0))&lt;&gt;"N",
INDEX('11.4_Outliers-Formal_dry_recy'!J$5:J$500,MATCH($F551,'11.4_Outliers-Formal_dry_recy'!$F$5:$F$500,0)),""),"")</f>
        <v>0</v>
      </c>
      <c r="Z551" s="8">
        <f>IFERROR(IF(INDEX('11.4_Outliers-Formal_dry_recy'!$N$5:$N$500,MATCH($F551,'11.4_Outliers-Formal_dry_recy'!$F$5:$F$500,0))&lt;&gt;"N",
INDEX('11.4_Outliers-Formal_dry_recy'!K$5:K$500,MATCH($F551,'11.4_Outliers-Formal_dry_recy'!$F$5:$F$500,0)),""),"")</f>
        <v>2015</v>
      </c>
      <c r="AA551" s="14" t="str">
        <f>IFERROR(IF(INDEX('11.4_Outliers-Formal_dry_recy'!$N$5:$N$500,MATCH($F551,'11.4_Outliers-Formal_dry_recy'!$F$5:$F$500,0))&lt;&gt;"N",
INDEX('11.4_Outliers-Formal_dry_recy'!L$5:L$500,MATCH($F551,'11.4_Outliers-Formal_dry_recy'!$F$5:$F$500,0)),""),"")</f>
        <v>UNSD_156</v>
      </c>
      <c r="AB551" s="14">
        <f>IFERROR(IF(INDEX('11.6_Outliers-Incineration'!$N$5:$N$500,MATCH($F551,'11.6_Outliers-Incineration'!$F$5:$F$500,0))&lt;&gt;"N",
INDEX('11.6_Outliers-Incineration'!J$5:J$500,MATCH($F551,'11.6_Outliers-Incineration'!$F$5:$F$500,0)),""),"")</f>
        <v>0</v>
      </c>
      <c r="AC551" s="8">
        <f>IFERROR(IF(INDEX('11.6_Outliers-Incineration'!$N$5:$N$500,MATCH($F551,'11.6_Outliers-Incineration'!$F$5:$F$500,0))&lt;&gt;"N",
INDEX('11.6_Outliers-Incineration'!K$5:K$500,MATCH($F551,'11.6_Outliers-Incineration'!$F$5:$F$500,0)),""),"")</f>
        <v>2015</v>
      </c>
      <c r="AD551" s="14" t="str">
        <f>IFERROR(IF(INDEX('11.6_Outliers-Incineration'!$N$5:$N$500,MATCH($F551,'11.6_Outliers-Incineration'!$F$5:$F$500,0))&lt;&gt;"N",
INDEX('11.6_Outliers-Incineration'!L$5:L$500,MATCH($F551,'11.6_Outliers-Incineration'!$F$5:$F$500,0)),""),"")</f>
        <v>UNSD_156</v>
      </c>
      <c r="AE551" s="14">
        <v>0</v>
      </c>
      <c r="AF551" s="8">
        <v>2015</v>
      </c>
      <c r="AG551" s="14" t="s">
        <v>2116</v>
      </c>
      <c r="AK551" s="5">
        <f t="shared" si="8"/>
        <v>7</v>
      </c>
    </row>
    <row r="552" spans="1:37" x14ac:dyDescent="0.25">
      <c r="A552" s="5" t="s">
        <v>3259</v>
      </c>
      <c r="B552" s="5" t="s">
        <v>9</v>
      </c>
      <c r="C552" s="5" t="s">
        <v>593</v>
      </c>
      <c r="D552" s="5" t="s">
        <v>360</v>
      </c>
      <c r="E552" s="5" t="s">
        <v>596</v>
      </c>
      <c r="F552" s="5" t="s">
        <v>595</v>
      </c>
      <c r="G552" s="5">
        <v>2</v>
      </c>
      <c r="H552" s="5">
        <v>2</v>
      </c>
      <c r="I552" s="5" t="s">
        <v>2716</v>
      </c>
      <c r="J552" s="13">
        <f>IFERROR(IF(INDEX('11.1_Outliers-Generation'!$N$5:$N$500,MATCH($F552,'11.1_Outliers-Generation'!$F$5:$F$500,0))&lt;&gt;"N",
INDEX('11.1_Outliers-Generation'!J$5:J$500,MATCH($F552,'11.1_Outliers-Generation'!$F$5:$F$500,0)),""),"")</f>
        <v>0.66417600664175835</v>
      </c>
      <c r="K552" s="8">
        <f>IFERROR(IF(INDEX('11.1_Outliers-Generation'!$N$5:$N$500,MATCH($F552,'11.1_Outliers-Generation'!$F$5:$F$500,0))&lt;&gt;"N",
INDEX('11.1_Outliers-Generation'!K$5:K$500,MATCH($F552,'11.1_Outliers-Generation'!$F$5:$F$500,0)),""),"")</f>
        <v>2014</v>
      </c>
      <c r="L552" s="13" t="str">
        <f>IFERROR(IF(INDEX('11.1_Outliers-Generation'!$N$5:$N$500,MATCH($F552,'11.1_Outliers-Generation'!$F$5:$F$500,0))&lt;&gt;"N",
INDEX('11.1_Outliers-Generation'!L$5:L$500,MATCH($F552,'11.1_Outliers-Generation'!$F$5:$F$500,0)),""),"")</f>
        <v>WaW_361</v>
      </c>
      <c r="M552" s="14" t="str">
        <f>IFERROR(IF(INDEX('11.2_Outliers-Collection_cov'!$N$5:$N$500,MATCH($F552,'11.2_Outliers-Collection_cov'!$F$5:$F$500,0))&lt;&gt;"N",
INDEX('11.2_Outliers-Collection_cov'!J$5:J$500,MATCH($F552,'11.2_Outliers-Collection_cov'!$F$5:$F$500,0)),""),"")</f>
        <v/>
      </c>
      <c r="N552" s="8" t="str">
        <f>IFERROR(IF(INDEX('11.2_Outliers-Collection_cov'!$N$5:$N$500,MATCH($F552,'11.2_Outliers-Collection_cov'!$F$5:$F$500,0))&lt;&gt;"N",
INDEX('11.2_Outliers-Collection_cov'!K$5:K$500,MATCH($F552,'11.2_Outliers-Collection_cov'!$F$5:$F$500,0)),""),"")</f>
        <v/>
      </c>
      <c r="O552" s="13" t="str">
        <f>IFERROR(IF(INDEX('11.2_Outliers-Collection_cov'!$N$5:$N$500,MATCH($F552,'11.2_Outliers-Collection_cov'!$F$5:$F$500,0))&lt;&gt;"N",
INDEX('11.2_Outliers-Collection_cov'!L$5:L$500,MATCH($F552,'11.2_Outliers-Collection_cov'!$F$5:$F$500,0)),""),"")</f>
        <v/>
      </c>
      <c r="P552" s="14">
        <f>IFERROR(IF(INDEX('11.3_Outliers-Plastic'!$N$5:$N$500,MATCH($F552,'11.3_Outliers-Plastic'!$F$5:$F$500,0))&lt;&gt;"N",
INDEX('11.3_Outliers-Plastic'!J$5:J$500,MATCH($F552,'11.3_Outliers-Plastic'!$F$5:$F$500,0)),""),"")</f>
        <v>10.199999999999998</v>
      </c>
      <c r="Q552" s="8">
        <f>IFERROR(IF(INDEX('11.3_Outliers-Plastic'!$N$5:$N$500,MATCH($F552,'11.3_Outliers-Plastic'!$F$5:$F$500,0))&lt;&gt;"N",
INDEX('11.3_Outliers-Plastic'!K$5:K$500,MATCH($F552,'11.3_Outliers-Plastic'!$F$5:$F$500,0)),""),"")</f>
        <v>2014</v>
      </c>
      <c r="R552" s="14" t="str">
        <f>IFERROR(IF(INDEX('11.3_Outliers-Plastic'!$N$5:$N$500,MATCH($F552,'11.3_Outliers-Plastic'!$F$5:$F$500,0))&lt;&gt;"N",
INDEX('11.3_Outliers-Plastic'!L$5:L$500,MATCH($F552,'11.3_Outliers-Plastic'!$F$5:$F$500,0)),""),"")</f>
        <v>WaW_361</v>
      </c>
      <c r="V552" s="14">
        <f>IFERROR(IF(INDEX('11.5_Outliers-Other_recovery'!$N$5:$N$500,MATCH($F552,'11.5_Outliers-Other_recovery'!$F$5:$F$500,0))&lt;&gt;"N",
INDEX('11.5_Outliers-Other_recovery'!J$5:J$500,MATCH($F552,'11.5_Outliers-Other_recovery'!$F$5:$F$500,0)),""),"")</f>
        <v>5.7603684610685564</v>
      </c>
      <c r="W552" s="8">
        <f>IFERROR(IF(INDEX('11.5_Outliers-Other_recovery'!$N$5:$N$500,MATCH($F552,'11.5_Outliers-Other_recovery'!$F$5:$F$500,0))&lt;&gt;"N",
INDEX('11.5_Outliers-Other_recovery'!K$5:K$500,MATCH($F552,'11.5_Outliers-Other_recovery'!$F$5:$F$500,0)),""),"")</f>
        <v>2015</v>
      </c>
      <c r="X552" s="14" t="str">
        <f>IFERROR(IF(INDEX('11.5_Outliers-Other_recovery'!$N$5:$N$500,MATCH($F552,'11.5_Outliers-Other_recovery'!$F$5:$F$500,0))&lt;&gt;"N",
INDEX('11.5_Outliers-Other_recovery'!L$5:L$500,MATCH($F552,'11.5_Outliers-Other_recovery'!$F$5:$F$500,0)),""),"")</f>
        <v>UNSD_167</v>
      </c>
      <c r="Y552" s="14">
        <f>IFERROR(IF(INDEX('11.4_Outliers-Formal_dry_recy'!$N$5:$N$500,MATCH($F552,'11.4_Outliers-Formal_dry_recy'!$F$5:$F$500,0))&lt;&gt;"N",
INDEX('11.4_Outliers-Formal_dry_recy'!J$5:J$500,MATCH($F552,'11.4_Outliers-Formal_dry_recy'!$F$5:$F$500,0)),""),"")</f>
        <v>0</v>
      </c>
      <c r="Z552" s="8">
        <f>IFERROR(IF(INDEX('11.4_Outliers-Formal_dry_recy'!$N$5:$N$500,MATCH($F552,'11.4_Outliers-Formal_dry_recy'!$F$5:$F$500,0))&lt;&gt;"N",
INDEX('11.4_Outliers-Formal_dry_recy'!K$5:K$500,MATCH($F552,'11.4_Outliers-Formal_dry_recy'!$F$5:$F$500,0)),""),"")</f>
        <v>2015</v>
      </c>
      <c r="AA552" s="14" t="str">
        <f>IFERROR(IF(INDEX('11.4_Outliers-Formal_dry_recy'!$N$5:$N$500,MATCH($F552,'11.4_Outliers-Formal_dry_recy'!$F$5:$F$500,0))&lt;&gt;"N",
INDEX('11.4_Outliers-Formal_dry_recy'!L$5:L$500,MATCH($F552,'11.4_Outliers-Formal_dry_recy'!$F$5:$F$500,0)),""),"")</f>
        <v>UNSD_167</v>
      </c>
      <c r="AB552" s="14">
        <f>IFERROR(IF(INDEX('11.6_Outliers-Incineration'!$N$5:$N$500,MATCH($F552,'11.6_Outliers-Incineration'!$F$5:$F$500,0))&lt;&gt;"N",
INDEX('11.6_Outliers-Incineration'!J$5:J$500,MATCH($F552,'11.6_Outliers-Incineration'!$F$5:$F$500,0)),""),"")</f>
        <v>0</v>
      </c>
      <c r="AC552" s="8">
        <f>IFERROR(IF(INDEX('11.6_Outliers-Incineration'!$N$5:$N$500,MATCH($F552,'11.6_Outliers-Incineration'!$F$5:$F$500,0))&lt;&gt;"N",
INDEX('11.6_Outliers-Incineration'!K$5:K$500,MATCH($F552,'11.6_Outliers-Incineration'!$F$5:$F$500,0)),""),"")</f>
        <v>2015</v>
      </c>
      <c r="AD552" s="14" t="str">
        <f>IFERROR(IF(INDEX('11.6_Outliers-Incineration'!$N$5:$N$500,MATCH($F552,'11.6_Outliers-Incineration'!$F$5:$F$500,0))&lt;&gt;"N",
INDEX('11.6_Outliers-Incineration'!L$5:L$500,MATCH($F552,'11.6_Outliers-Incineration'!$F$5:$F$500,0)),""),"")</f>
        <v>UNSD_167</v>
      </c>
      <c r="AE552" s="14">
        <v>0</v>
      </c>
      <c r="AF552" s="8">
        <v>2015</v>
      </c>
      <c r="AG552" s="14" t="s">
        <v>2127</v>
      </c>
      <c r="AK552" s="5">
        <f t="shared" si="8"/>
        <v>6</v>
      </c>
    </row>
    <row r="553" spans="1:37" x14ac:dyDescent="0.25">
      <c r="A553" s="5" t="s">
        <v>3260</v>
      </c>
      <c r="B553" s="5" t="s">
        <v>9</v>
      </c>
      <c r="C553" s="5" t="s">
        <v>593</v>
      </c>
      <c r="D553" s="5" t="s">
        <v>360</v>
      </c>
      <c r="E553" s="5" t="s">
        <v>2225</v>
      </c>
      <c r="F553" s="5" t="s">
        <v>607</v>
      </c>
      <c r="G553" s="5">
        <v>2</v>
      </c>
      <c r="H553" s="5">
        <v>3</v>
      </c>
      <c r="I553" s="5" t="s">
        <v>2717</v>
      </c>
      <c r="J553" s="13" t="str">
        <f>IFERROR(IF(INDEX('11.1_Outliers-Generation'!$N$5:$N$500,MATCH($F553,'11.1_Outliers-Generation'!$F$5:$F$500,0))&lt;&gt;"N",
INDEX('11.1_Outliers-Generation'!J$5:J$500,MATCH($F553,'11.1_Outliers-Generation'!$F$5:$F$500,0)),""),"")</f>
        <v/>
      </c>
      <c r="K553" s="8" t="str">
        <f>IFERROR(IF(INDEX('11.1_Outliers-Generation'!$N$5:$N$500,MATCH($F553,'11.1_Outliers-Generation'!$F$5:$F$500,0))&lt;&gt;"N",
INDEX('11.1_Outliers-Generation'!K$5:K$500,MATCH($F553,'11.1_Outliers-Generation'!$F$5:$F$500,0)),""),"")</f>
        <v/>
      </c>
      <c r="L553" s="13" t="str">
        <f>IFERROR(IF(INDEX('11.1_Outliers-Generation'!$N$5:$N$500,MATCH($F553,'11.1_Outliers-Generation'!$F$5:$F$500,0))&lt;&gt;"N",
INDEX('11.1_Outliers-Generation'!L$5:L$500,MATCH($F553,'11.1_Outliers-Generation'!$F$5:$F$500,0)),""),"")</f>
        <v/>
      </c>
      <c r="M553" s="14" t="str">
        <f>IFERROR(IF(INDEX('11.2_Outliers-Collection_cov'!$N$5:$N$500,MATCH($F553,'11.2_Outliers-Collection_cov'!$F$5:$F$500,0))&lt;&gt;"N",
INDEX('11.2_Outliers-Collection_cov'!J$5:J$500,MATCH($F553,'11.2_Outliers-Collection_cov'!$F$5:$F$500,0)),""),"")</f>
        <v/>
      </c>
      <c r="N553" s="8" t="str">
        <f>IFERROR(IF(INDEX('11.2_Outliers-Collection_cov'!$N$5:$N$500,MATCH($F553,'11.2_Outliers-Collection_cov'!$F$5:$F$500,0))&lt;&gt;"N",
INDEX('11.2_Outliers-Collection_cov'!K$5:K$500,MATCH($F553,'11.2_Outliers-Collection_cov'!$F$5:$F$500,0)),""),"")</f>
        <v/>
      </c>
      <c r="O553" s="13" t="str">
        <f>IFERROR(IF(INDEX('11.2_Outliers-Collection_cov'!$N$5:$N$500,MATCH($F553,'11.2_Outliers-Collection_cov'!$F$5:$F$500,0))&lt;&gt;"N",
INDEX('11.2_Outliers-Collection_cov'!L$5:L$500,MATCH($F553,'11.2_Outliers-Collection_cov'!$F$5:$F$500,0)),""),"")</f>
        <v/>
      </c>
      <c r="P553" s="14">
        <f>IFERROR(IF(INDEX('11.3_Outliers-Plastic'!$N$5:$N$500,MATCH($F553,'11.3_Outliers-Plastic'!$F$5:$F$500,0))&lt;&gt;"N",
INDEX('11.3_Outliers-Plastic'!J$5:J$500,MATCH($F553,'11.3_Outliers-Plastic'!$F$5:$F$500,0)),""),"")</f>
        <v>7.0000000000000009</v>
      </c>
      <c r="Q553" s="8" t="str">
        <f>IFERROR(IF(INDEX('11.3_Outliers-Plastic'!$N$5:$N$500,MATCH($F553,'11.3_Outliers-Plastic'!$F$5:$F$500,0))&lt;&gt;"N",
INDEX('11.3_Outliers-Plastic'!K$5:K$500,MATCH($F553,'11.3_Outliers-Plastic'!$F$5:$F$500,0)),""),"")</f>
        <v/>
      </c>
      <c r="R553" s="14" t="str">
        <f>IFERROR(IF(INDEX('11.3_Outliers-Plastic'!$N$5:$N$500,MATCH($F553,'11.3_Outliers-Plastic'!$F$5:$F$500,0))&lt;&gt;"N",
INDEX('11.3_Outliers-Plastic'!L$5:L$500,MATCH($F553,'11.3_Outliers-Plastic'!$F$5:$F$500,0)),""),"")</f>
        <v>WaW_365</v>
      </c>
      <c r="V553" s="14">
        <f>IFERROR(IF(INDEX('11.5_Outliers-Other_recovery'!$N$5:$N$500,MATCH($F553,'11.5_Outliers-Other_recovery'!$F$5:$F$500,0))&lt;&gt;"N",
INDEX('11.5_Outliers-Other_recovery'!J$5:J$500,MATCH($F553,'11.5_Outliers-Other_recovery'!$F$5:$F$500,0)),""),"")</f>
        <v>7.8362573303254566</v>
      </c>
      <c r="W553" s="8">
        <f>IFERROR(IF(INDEX('11.5_Outliers-Other_recovery'!$N$5:$N$500,MATCH($F553,'11.5_Outliers-Other_recovery'!$F$5:$F$500,0))&lt;&gt;"N",
INDEX('11.5_Outliers-Other_recovery'!K$5:K$500,MATCH($F553,'11.5_Outliers-Other_recovery'!$F$5:$F$500,0)),""),"")</f>
        <v>2015</v>
      </c>
      <c r="X553" s="14" t="str">
        <f>IFERROR(IF(INDEX('11.5_Outliers-Other_recovery'!$N$5:$N$500,MATCH($F553,'11.5_Outliers-Other_recovery'!$F$5:$F$500,0))&lt;&gt;"N",
INDEX('11.5_Outliers-Other_recovery'!L$5:L$500,MATCH($F553,'11.5_Outliers-Other_recovery'!$F$5:$F$500,0)),""),"")</f>
        <v>UNSD_165</v>
      </c>
      <c r="Y553" s="14">
        <f>IFERROR(IF(INDEX('11.4_Outliers-Formal_dry_recy'!$N$5:$N$500,MATCH($F553,'11.4_Outliers-Formal_dry_recy'!$F$5:$F$500,0))&lt;&gt;"N",
INDEX('11.4_Outliers-Formal_dry_recy'!J$5:J$500,MATCH($F553,'11.4_Outliers-Formal_dry_recy'!$F$5:$F$500,0)),""),"")</f>
        <v>0</v>
      </c>
      <c r="Z553" s="8">
        <f>IFERROR(IF(INDEX('11.4_Outliers-Formal_dry_recy'!$N$5:$N$500,MATCH($F553,'11.4_Outliers-Formal_dry_recy'!$F$5:$F$500,0))&lt;&gt;"N",
INDEX('11.4_Outliers-Formal_dry_recy'!K$5:K$500,MATCH($F553,'11.4_Outliers-Formal_dry_recy'!$F$5:$F$500,0)),""),"")</f>
        <v>2015</v>
      </c>
      <c r="AA553" s="14" t="str">
        <f>IFERROR(IF(INDEX('11.4_Outliers-Formal_dry_recy'!$N$5:$N$500,MATCH($F553,'11.4_Outliers-Formal_dry_recy'!$F$5:$F$500,0))&lt;&gt;"N",
INDEX('11.4_Outliers-Formal_dry_recy'!L$5:L$500,MATCH($F553,'11.4_Outliers-Formal_dry_recy'!$F$5:$F$500,0)),""),"")</f>
        <v>UNSD_165</v>
      </c>
      <c r="AB553" s="14">
        <f>IFERROR(IF(INDEX('11.6_Outliers-Incineration'!$N$5:$N$500,MATCH($F553,'11.6_Outliers-Incineration'!$F$5:$F$500,0))&lt;&gt;"N",
INDEX('11.6_Outliers-Incineration'!J$5:J$500,MATCH($F553,'11.6_Outliers-Incineration'!$F$5:$F$500,0)),""),"")</f>
        <v>0</v>
      </c>
      <c r="AC553" s="8">
        <f>IFERROR(IF(INDEX('11.6_Outliers-Incineration'!$N$5:$N$500,MATCH($F553,'11.6_Outliers-Incineration'!$F$5:$F$500,0))&lt;&gt;"N",
INDEX('11.6_Outliers-Incineration'!K$5:K$500,MATCH($F553,'11.6_Outliers-Incineration'!$F$5:$F$500,0)),""),"")</f>
        <v>2015</v>
      </c>
      <c r="AD553" s="14" t="str">
        <f>IFERROR(IF(INDEX('11.6_Outliers-Incineration'!$N$5:$N$500,MATCH($F553,'11.6_Outliers-Incineration'!$F$5:$F$500,0))&lt;&gt;"N",
INDEX('11.6_Outliers-Incineration'!L$5:L$500,MATCH($F553,'11.6_Outliers-Incineration'!$F$5:$F$500,0)),""),"")</f>
        <v>UNSD_165</v>
      </c>
      <c r="AE553" s="14">
        <v>0</v>
      </c>
      <c r="AF553" s="8">
        <v>2015</v>
      </c>
      <c r="AG553" s="14" t="s">
        <v>2125</v>
      </c>
      <c r="AK553" s="5">
        <f t="shared" si="8"/>
        <v>5</v>
      </c>
    </row>
    <row r="554" spans="1:37" x14ac:dyDescent="0.25">
      <c r="A554" s="5" t="s">
        <v>3261</v>
      </c>
      <c r="B554" s="5" t="s">
        <v>9</v>
      </c>
      <c r="C554" s="5" t="s">
        <v>593</v>
      </c>
      <c r="D554" s="5" t="s">
        <v>360</v>
      </c>
      <c r="E554" s="5" t="s">
        <v>2224</v>
      </c>
      <c r="F554" s="5" t="s">
        <v>604</v>
      </c>
      <c r="G554" s="5">
        <v>2</v>
      </c>
      <c r="H554" s="5">
        <v>3</v>
      </c>
      <c r="I554" s="5" t="s">
        <v>2718</v>
      </c>
      <c r="J554" s="13">
        <f>IFERROR(IF(INDEX('11.1_Outliers-Generation'!$N$5:$N$500,MATCH($F554,'11.1_Outliers-Generation'!$F$5:$F$500,0))&lt;&gt;"N",
INDEX('11.1_Outliers-Generation'!J$5:J$500,MATCH($F554,'11.1_Outliers-Generation'!$F$5:$F$500,0)),""),"")</f>
        <v>0.76712328767123272</v>
      </c>
      <c r="K554" s="8">
        <f>IFERROR(IF(INDEX('11.1_Outliers-Generation'!$N$5:$N$500,MATCH($F554,'11.1_Outliers-Generation'!$F$5:$F$500,0))&lt;&gt;"N",
INDEX('11.1_Outliers-Generation'!K$5:K$500,MATCH($F554,'11.1_Outliers-Generation'!$F$5:$F$500,0)),""),"")</f>
        <v>2012</v>
      </c>
      <c r="L554" s="13" t="str">
        <f>IFERROR(IF(INDEX('11.1_Outliers-Generation'!$N$5:$N$500,MATCH($F554,'11.1_Outliers-Generation'!$F$5:$F$500,0))&lt;&gt;"N",
INDEX('11.1_Outliers-Generation'!L$5:L$500,MATCH($F554,'11.1_Outliers-Generation'!$F$5:$F$500,0)),""),"")</f>
        <v>WaW_364</v>
      </c>
      <c r="M554" s="14" t="str">
        <f>IFERROR(IF(INDEX('11.2_Outliers-Collection_cov'!$N$5:$N$500,MATCH($F554,'11.2_Outliers-Collection_cov'!$F$5:$F$500,0))&lt;&gt;"N",
INDEX('11.2_Outliers-Collection_cov'!J$5:J$500,MATCH($F554,'11.2_Outliers-Collection_cov'!$F$5:$F$500,0)),""),"")</f>
        <v/>
      </c>
      <c r="N554" s="8" t="str">
        <f>IFERROR(IF(INDEX('11.2_Outliers-Collection_cov'!$N$5:$N$500,MATCH($F554,'11.2_Outliers-Collection_cov'!$F$5:$F$500,0))&lt;&gt;"N",
INDEX('11.2_Outliers-Collection_cov'!K$5:K$500,MATCH($F554,'11.2_Outliers-Collection_cov'!$F$5:$F$500,0)),""),"")</f>
        <v/>
      </c>
      <c r="O554" s="13" t="str">
        <f>IFERROR(IF(INDEX('11.2_Outliers-Collection_cov'!$N$5:$N$500,MATCH($F554,'11.2_Outliers-Collection_cov'!$F$5:$F$500,0))&lt;&gt;"N",
INDEX('11.2_Outliers-Collection_cov'!L$5:L$500,MATCH($F554,'11.2_Outliers-Collection_cov'!$F$5:$F$500,0)),""),"")</f>
        <v/>
      </c>
      <c r="P554" s="14">
        <f>IFERROR(IF(INDEX('11.3_Outliers-Plastic'!$N$5:$N$500,MATCH($F554,'11.3_Outliers-Plastic'!$F$5:$F$500,0))&lt;&gt;"N",
INDEX('11.3_Outliers-Plastic'!J$5:J$500,MATCH($F554,'11.3_Outliers-Plastic'!$F$5:$F$500,0)),""),"")</f>
        <v>11</v>
      </c>
      <c r="Q554" s="8">
        <f>IFERROR(IF(INDEX('11.3_Outliers-Plastic'!$N$5:$N$500,MATCH($F554,'11.3_Outliers-Plastic'!$F$5:$F$500,0))&lt;&gt;"N",
INDEX('11.3_Outliers-Plastic'!K$5:K$500,MATCH($F554,'11.3_Outliers-Plastic'!$F$5:$F$500,0)),""),"")</f>
        <v>2012</v>
      </c>
      <c r="R554" s="14" t="str">
        <f>IFERROR(IF(INDEX('11.3_Outliers-Plastic'!$N$5:$N$500,MATCH($F554,'11.3_Outliers-Plastic'!$F$5:$F$500,0))&lt;&gt;"N",
INDEX('11.3_Outliers-Plastic'!L$5:L$500,MATCH($F554,'11.3_Outliers-Plastic'!$F$5:$F$500,0)),""),"")</f>
        <v>WaW_364</v>
      </c>
      <c r="V554" s="14">
        <f>IFERROR(IF(INDEX('11.5_Outliers-Other_recovery'!$N$5:$N$500,MATCH($F554,'11.5_Outliers-Other_recovery'!$F$5:$F$500,0))&lt;&gt;"N",
INDEX('11.5_Outliers-Other_recovery'!J$5:J$500,MATCH($F554,'11.5_Outliers-Other_recovery'!$F$5:$F$500,0)),""),"")</f>
        <v>0</v>
      </c>
      <c r="W554" s="8">
        <f>IFERROR(IF(INDEX('11.5_Outliers-Other_recovery'!$N$5:$N$500,MATCH($F554,'11.5_Outliers-Other_recovery'!$F$5:$F$500,0))&lt;&gt;"N",
INDEX('11.5_Outliers-Other_recovery'!K$5:K$500,MATCH($F554,'11.5_Outliers-Other_recovery'!$F$5:$F$500,0)),""),"")</f>
        <v>2015</v>
      </c>
      <c r="X554" s="14" t="str">
        <f>IFERROR(IF(INDEX('11.5_Outliers-Other_recovery'!$N$5:$N$500,MATCH($F554,'11.5_Outliers-Other_recovery'!$F$5:$F$500,0))&lt;&gt;"N",
INDEX('11.5_Outliers-Other_recovery'!L$5:L$500,MATCH($F554,'11.5_Outliers-Other_recovery'!$F$5:$F$500,0)),""),"")</f>
        <v>UNSD_164</v>
      </c>
      <c r="Y554" s="14">
        <f>IFERROR(IF(INDEX('11.4_Outliers-Formal_dry_recy'!$N$5:$N$500,MATCH($F554,'11.4_Outliers-Formal_dry_recy'!$F$5:$F$500,0))&lt;&gt;"N",
INDEX('11.4_Outliers-Formal_dry_recy'!J$5:J$500,MATCH($F554,'11.4_Outliers-Formal_dry_recy'!$F$5:$F$500,0)),""),"")</f>
        <v>0</v>
      </c>
      <c r="Z554" s="8">
        <f>IFERROR(IF(INDEX('11.4_Outliers-Formal_dry_recy'!$N$5:$N$500,MATCH($F554,'11.4_Outliers-Formal_dry_recy'!$F$5:$F$500,0))&lt;&gt;"N",
INDEX('11.4_Outliers-Formal_dry_recy'!K$5:K$500,MATCH($F554,'11.4_Outliers-Formal_dry_recy'!$F$5:$F$500,0)),""),"")</f>
        <v>2015</v>
      </c>
      <c r="AA554" s="14" t="str">
        <f>IFERROR(IF(INDEX('11.4_Outliers-Formal_dry_recy'!$N$5:$N$500,MATCH($F554,'11.4_Outliers-Formal_dry_recy'!$F$5:$F$500,0))&lt;&gt;"N",
INDEX('11.4_Outliers-Formal_dry_recy'!L$5:L$500,MATCH($F554,'11.4_Outliers-Formal_dry_recy'!$F$5:$F$500,0)),""),"")</f>
        <v>UNSD_164</v>
      </c>
      <c r="AB554" s="14">
        <f>IFERROR(IF(INDEX('11.6_Outliers-Incineration'!$N$5:$N$500,MATCH($F554,'11.6_Outliers-Incineration'!$F$5:$F$500,0))&lt;&gt;"N",
INDEX('11.6_Outliers-Incineration'!J$5:J$500,MATCH($F554,'11.6_Outliers-Incineration'!$F$5:$F$500,0)),""),"")</f>
        <v>0</v>
      </c>
      <c r="AC554" s="8">
        <f>IFERROR(IF(INDEX('11.6_Outliers-Incineration'!$N$5:$N$500,MATCH($F554,'11.6_Outliers-Incineration'!$F$5:$F$500,0))&lt;&gt;"N",
INDEX('11.6_Outliers-Incineration'!K$5:K$500,MATCH($F554,'11.6_Outliers-Incineration'!$F$5:$F$500,0)),""),"")</f>
        <v>2015</v>
      </c>
      <c r="AD554" s="14" t="str">
        <f>IFERROR(IF(INDEX('11.6_Outliers-Incineration'!$N$5:$N$500,MATCH($F554,'11.6_Outliers-Incineration'!$F$5:$F$500,0))&lt;&gt;"N",
INDEX('11.6_Outliers-Incineration'!L$5:L$500,MATCH($F554,'11.6_Outliers-Incineration'!$F$5:$F$500,0)),""),"")</f>
        <v>UNSD_164</v>
      </c>
      <c r="AE554" s="14">
        <v>0</v>
      </c>
      <c r="AF554" s="8">
        <v>2015</v>
      </c>
      <c r="AG554" s="14" t="s">
        <v>2124</v>
      </c>
      <c r="AK554" s="5">
        <f t="shared" si="8"/>
        <v>6</v>
      </c>
    </row>
    <row r="555" spans="1:37" x14ac:dyDescent="0.25">
      <c r="A555" s="5" t="s">
        <v>3262</v>
      </c>
      <c r="B555" s="5" t="s">
        <v>9</v>
      </c>
      <c r="C555" s="5" t="s">
        <v>593</v>
      </c>
      <c r="D555" s="5" t="s">
        <v>360</v>
      </c>
      <c r="E555" s="5" t="s">
        <v>602</v>
      </c>
      <c r="F555" s="5" t="s">
        <v>601</v>
      </c>
      <c r="G555" s="5">
        <v>2</v>
      </c>
      <c r="H555" s="5">
        <v>2</v>
      </c>
      <c r="I555" s="5" t="s">
        <v>2719</v>
      </c>
      <c r="J555" s="13">
        <f>IFERROR(IF(INDEX('11.1_Outliers-Generation'!$N$5:$N$500,MATCH($F555,'11.1_Outliers-Generation'!$F$5:$F$500,0))&lt;&gt;"N",
INDEX('11.1_Outliers-Generation'!J$5:J$500,MATCH($F555,'11.1_Outliers-Generation'!$F$5:$F$500,0)),""),"")</f>
        <v>0.65753424657533777</v>
      </c>
      <c r="K555" s="8">
        <f>IFERROR(IF(INDEX('11.1_Outliers-Generation'!$N$5:$N$500,MATCH($F555,'11.1_Outliers-Generation'!$F$5:$F$500,0))&lt;&gt;"N",
INDEX('11.1_Outliers-Generation'!K$5:K$500,MATCH($F555,'11.1_Outliers-Generation'!$F$5:$F$500,0)),""),"")</f>
        <v>2012</v>
      </c>
      <c r="L555" s="13" t="str">
        <f>IFERROR(IF(INDEX('11.1_Outliers-Generation'!$N$5:$N$500,MATCH($F555,'11.1_Outliers-Generation'!$F$5:$F$500,0))&lt;&gt;"N",
INDEX('11.1_Outliers-Generation'!L$5:L$500,MATCH($F555,'11.1_Outliers-Generation'!$F$5:$F$500,0)),""),"")</f>
        <v>WaW_363</v>
      </c>
      <c r="M555" s="14" t="str">
        <f>IFERROR(IF(INDEX('11.2_Outliers-Collection_cov'!$N$5:$N$500,MATCH($F555,'11.2_Outliers-Collection_cov'!$F$5:$F$500,0))&lt;&gt;"N",
INDEX('11.2_Outliers-Collection_cov'!J$5:J$500,MATCH($F555,'11.2_Outliers-Collection_cov'!$F$5:$F$500,0)),""),"")</f>
        <v/>
      </c>
      <c r="N555" s="8" t="str">
        <f>IFERROR(IF(INDEX('11.2_Outliers-Collection_cov'!$N$5:$N$500,MATCH($F555,'11.2_Outliers-Collection_cov'!$F$5:$F$500,0))&lt;&gt;"N",
INDEX('11.2_Outliers-Collection_cov'!K$5:K$500,MATCH($F555,'11.2_Outliers-Collection_cov'!$F$5:$F$500,0)),""),"")</f>
        <v/>
      </c>
      <c r="O555" s="13" t="str">
        <f>IFERROR(IF(INDEX('11.2_Outliers-Collection_cov'!$N$5:$N$500,MATCH($F555,'11.2_Outliers-Collection_cov'!$F$5:$F$500,0))&lt;&gt;"N",
INDEX('11.2_Outliers-Collection_cov'!L$5:L$500,MATCH($F555,'11.2_Outliers-Collection_cov'!$F$5:$F$500,0)),""),"")</f>
        <v/>
      </c>
      <c r="P555" s="14">
        <f>IFERROR(IF(INDEX('11.3_Outliers-Plastic'!$N$5:$N$500,MATCH($F555,'11.3_Outliers-Plastic'!$F$5:$F$500,0))&lt;&gt;"N",
INDEX('11.3_Outliers-Plastic'!J$5:J$500,MATCH($F555,'11.3_Outliers-Plastic'!$F$5:$F$500,0)),""),"")</f>
        <v>9.1</v>
      </c>
      <c r="Q555" s="8">
        <f>IFERROR(IF(INDEX('11.3_Outliers-Plastic'!$N$5:$N$500,MATCH($F555,'11.3_Outliers-Plastic'!$F$5:$F$500,0))&lt;&gt;"N",
INDEX('11.3_Outliers-Plastic'!K$5:K$500,MATCH($F555,'11.3_Outliers-Plastic'!$F$5:$F$500,0)),""),"")</f>
        <v>2012</v>
      </c>
      <c r="R555" s="14" t="str">
        <f>IFERROR(IF(INDEX('11.3_Outliers-Plastic'!$N$5:$N$500,MATCH($F555,'11.3_Outliers-Plastic'!$F$5:$F$500,0))&lt;&gt;"N",
INDEX('11.3_Outliers-Plastic'!L$5:L$500,MATCH($F555,'11.3_Outliers-Plastic'!$F$5:$F$500,0)),""),"")</f>
        <v>WaW_363</v>
      </c>
      <c r="V555" s="14">
        <f>IFERROR(IF(INDEX('11.5_Outliers-Other_recovery'!$N$5:$N$500,MATCH($F555,'11.5_Outliers-Other_recovery'!$F$5:$F$500,0))&lt;&gt;"N",
INDEX('11.5_Outliers-Other_recovery'!J$5:J$500,MATCH($F555,'11.5_Outliers-Other_recovery'!$F$5:$F$500,0)),""),"")</f>
        <v>0</v>
      </c>
      <c r="W555" s="8">
        <f>IFERROR(IF(INDEX('11.5_Outliers-Other_recovery'!$N$5:$N$500,MATCH($F555,'11.5_Outliers-Other_recovery'!$F$5:$F$500,0))&lt;&gt;"N",
INDEX('11.5_Outliers-Other_recovery'!K$5:K$500,MATCH($F555,'11.5_Outliers-Other_recovery'!$F$5:$F$500,0)),""),"")</f>
        <v>2015</v>
      </c>
      <c r="X555" s="14" t="str">
        <f>IFERROR(IF(INDEX('11.5_Outliers-Other_recovery'!$N$5:$N$500,MATCH($F555,'11.5_Outliers-Other_recovery'!$F$5:$F$500,0))&lt;&gt;"N",
INDEX('11.5_Outliers-Other_recovery'!L$5:L$500,MATCH($F555,'11.5_Outliers-Other_recovery'!$F$5:$F$500,0)),""),"")</f>
        <v>UNSD_160</v>
      </c>
      <c r="Y555" s="14">
        <f>IFERROR(IF(INDEX('11.4_Outliers-Formal_dry_recy'!$N$5:$N$500,MATCH($F555,'11.4_Outliers-Formal_dry_recy'!$F$5:$F$500,0))&lt;&gt;"N",
INDEX('11.4_Outliers-Formal_dry_recy'!J$5:J$500,MATCH($F555,'11.4_Outliers-Formal_dry_recy'!$F$5:$F$500,0)),""),"")</f>
        <v>0</v>
      </c>
      <c r="Z555" s="8">
        <f>IFERROR(IF(INDEX('11.4_Outliers-Formal_dry_recy'!$N$5:$N$500,MATCH($F555,'11.4_Outliers-Formal_dry_recy'!$F$5:$F$500,0))&lt;&gt;"N",
INDEX('11.4_Outliers-Formal_dry_recy'!K$5:K$500,MATCH($F555,'11.4_Outliers-Formal_dry_recy'!$F$5:$F$500,0)),""),"")</f>
        <v>2015</v>
      </c>
      <c r="AA555" s="14" t="str">
        <f>IFERROR(IF(INDEX('11.4_Outliers-Formal_dry_recy'!$N$5:$N$500,MATCH($F555,'11.4_Outliers-Formal_dry_recy'!$F$5:$F$500,0))&lt;&gt;"N",
INDEX('11.4_Outliers-Formal_dry_recy'!L$5:L$500,MATCH($F555,'11.4_Outliers-Formal_dry_recy'!$F$5:$F$500,0)),""),"")</f>
        <v>UNSD_160</v>
      </c>
      <c r="AB555" s="14">
        <f>IFERROR(IF(INDEX('11.6_Outliers-Incineration'!$N$5:$N$500,MATCH($F555,'11.6_Outliers-Incineration'!$F$5:$F$500,0))&lt;&gt;"N",
INDEX('11.6_Outliers-Incineration'!J$5:J$500,MATCH($F555,'11.6_Outliers-Incineration'!$F$5:$F$500,0)),""),"")</f>
        <v>0</v>
      </c>
      <c r="AC555" s="8">
        <f>IFERROR(IF(INDEX('11.6_Outliers-Incineration'!$N$5:$N$500,MATCH($F555,'11.6_Outliers-Incineration'!$F$5:$F$500,0))&lt;&gt;"N",
INDEX('11.6_Outliers-Incineration'!K$5:K$500,MATCH($F555,'11.6_Outliers-Incineration'!$F$5:$F$500,0)),""),"")</f>
        <v>2015</v>
      </c>
      <c r="AD555" s="14" t="str">
        <f>IFERROR(IF(INDEX('11.6_Outliers-Incineration'!$N$5:$N$500,MATCH($F555,'11.6_Outliers-Incineration'!$F$5:$F$500,0))&lt;&gt;"N",
INDEX('11.6_Outliers-Incineration'!L$5:L$500,MATCH($F555,'11.6_Outliers-Incineration'!$F$5:$F$500,0)),""),"")</f>
        <v>UNSD_160</v>
      </c>
      <c r="AE555" s="14">
        <v>0</v>
      </c>
      <c r="AF555" s="8">
        <v>2015</v>
      </c>
      <c r="AG555" s="14" t="s">
        <v>2120</v>
      </c>
      <c r="AK555" s="5">
        <f t="shared" si="8"/>
        <v>6</v>
      </c>
    </row>
    <row r="556" spans="1:37" x14ac:dyDescent="0.25">
      <c r="A556" s="5" t="s">
        <v>3263</v>
      </c>
      <c r="B556" s="5" t="s">
        <v>9</v>
      </c>
      <c r="C556" s="5" t="s">
        <v>593</v>
      </c>
      <c r="D556" s="5" t="s">
        <v>360</v>
      </c>
      <c r="E556" s="5" t="s">
        <v>613</v>
      </c>
      <c r="F556" s="5" t="s">
        <v>612</v>
      </c>
      <c r="G556" s="5">
        <v>2</v>
      </c>
      <c r="H556" s="15">
        <v>3</v>
      </c>
      <c r="I556" s="5" t="s">
        <v>2753</v>
      </c>
      <c r="J556" s="13" t="str">
        <f>IFERROR(IF(INDEX('11.1_Outliers-Generation'!$N$5:$N$500,MATCH($F556,'11.1_Outliers-Generation'!$F$5:$F$500,0))&lt;&gt;"N",
INDEX('11.1_Outliers-Generation'!J$5:J$500,MATCH($F556,'11.1_Outliers-Generation'!$F$5:$F$500,0)),""),"")</f>
        <v/>
      </c>
      <c r="K556" s="8" t="str">
        <f>IFERROR(IF(INDEX('11.1_Outliers-Generation'!$N$5:$N$500,MATCH($F556,'11.1_Outliers-Generation'!$F$5:$F$500,0))&lt;&gt;"N",
INDEX('11.1_Outliers-Generation'!K$5:K$500,MATCH($F556,'11.1_Outliers-Generation'!$F$5:$F$500,0)),""),"")</f>
        <v/>
      </c>
      <c r="L556" s="13" t="str">
        <f>IFERROR(IF(INDEX('11.1_Outliers-Generation'!$N$5:$N$500,MATCH($F556,'11.1_Outliers-Generation'!$F$5:$F$500,0))&lt;&gt;"N",
INDEX('11.1_Outliers-Generation'!L$5:L$500,MATCH($F556,'11.1_Outliers-Generation'!$F$5:$F$500,0)),""),"")</f>
        <v/>
      </c>
      <c r="M556" s="14" t="str">
        <f>IFERROR(IF(INDEX('11.2_Outliers-Collection_cov'!$N$5:$N$500,MATCH($F556,'11.2_Outliers-Collection_cov'!$F$5:$F$500,0))&lt;&gt;"N",
INDEX('11.2_Outliers-Collection_cov'!J$5:J$500,MATCH($F556,'11.2_Outliers-Collection_cov'!$F$5:$F$500,0)),""),"")</f>
        <v/>
      </c>
      <c r="N556" s="8" t="str">
        <f>IFERROR(IF(INDEX('11.2_Outliers-Collection_cov'!$N$5:$N$500,MATCH($F556,'11.2_Outliers-Collection_cov'!$F$5:$F$500,0))&lt;&gt;"N",
INDEX('11.2_Outliers-Collection_cov'!K$5:K$500,MATCH($F556,'11.2_Outliers-Collection_cov'!$F$5:$F$500,0)),""),"")</f>
        <v/>
      </c>
      <c r="O556" s="13" t="str">
        <f>IFERROR(IF(INDEX('11.2_Outliers-Collection_cov'!$N$5:$N$500,MATCH($F556,'11.2_Outliers-Collection_cov'!$F$5:$F$500,0))&lt;&gt;"N",
INDEX('11.2_Outliers-Collection_cov'!L$5:L$500,MATCH($F556,'11.2_Outliers-Collection_cov'!$F$5:$F$500,0)),""),"")</f>
        <v/>
      </c>
      <c r="P556" s="14" t="str">
        <f>IFERROR(IF(INDEX('11.3_Outliers-Plastic'!$N$5:$N$500,MATCH($F556,'11.3_Outliers-Plastic'!$F$5:$F$500,0))&lt;&gt;"N",
INDEX('11.3_Outliers-Plastic'!J$5:J$500,MATCH($F556,'11.3_Outliers-Plastic'!$F$5:$F$500,0)),""),"")</f>
        <v/>
      </c>
      <c r="Q556" s="8" t="str">
        <f>IFERROR(IF(INDEX('11.3_Outliers-Plastic'!$N$5:$N$500,MATCH($F556,'11.3_Outliers-Plastic'!$F$5:$F$500,0))&lt;&gt;"N",
INDEX('11.3_Outliers-Plastic'!K$5:K$500,MATCH($F556,'11.3_Outliers-Plastic'!$F$5:$F$500,0)),""),"")</f>
        <v/>
      </c>
      <c r="R556" s="14" t="str">
        <f>IFERROR(IF(INDEX('11.3_Outliers-Plastic'!$N$5:$N$500,MATCH($F556,'11.3_Outliers-Plastic'!$F$5:$F$500,0))&lt;&gt;"N",
INDEX('11.3_Outliers-Plastic'!L$5:L$500,MATCH($F556,'11.3_Outliers-Plastic'!$F$5:$F$500,0)),""),"")</f>
        <v/>
      </c>
      <c r="V556" s="14">
        <f>IFERROR(IF(INDEX('11.5_Outliers-Other_recovery'!$N$5:$N$500,MATCH($F556,'11.5_Outliers-Other_recovery'!$F$5:$F$500,0))&lt;&gt;"N",
INDEX('11.5_Outliers-Other_recovery'!J$5:J$500,MATCH($F556,'11.5_Outliers-Other_recovery'!$F$5:$F$500,0)),""),"")</f>
        <v>0</v>
      </c>
      <c r="W556" s="8">
        <f>IFERROR(IF(INDEX('11.5_Outliers-Other_recovery'!$N$5:$N$500,MATCH($F556,'11.5_Outliers-Other_recovery'!$F$5:$F$500,0))&lt;&gt;"N",
INDEX('11.5_Outliers-Other_recovery'!K$5:K$500,MATCH($F556,'11.5_Outliers-Other_recovery'!$F$5:$F$500,0)),""),"")</f>
        <v>2015</v>
      </c>
      <c r="X556" s="14" t="str">
        <f>IFERROR(IF(INDEX('11.5_Outliers-Other_recovery'!$N$5:$N$500,MATCH($F556,'11.5_Outliers-Other_recovery'!$F$5:$F$500,0))&lt;&gt;"N",
INDEX('11.5_Outliers-Other_recovery'!L$5:L$500,MATCH($F556,'11.5_Outliers-Other_recovery'!$F$5:$F$500,0)),""),"")</f>
        <v>UNSD_162</v>
      </c>
      <c r="Y556" s="14">
        <f>IFERROR(IF(INDEX('11.4_Outliers-Formal_dry_recy'!$N$5:$N$500,MATCH($F556,'11.4_Outliers-Formal_dry_recy'!$F$5:$F$500,0))&lt;&gt;"N",
INDEX('11.4_Outliers-Formal_dry_recy'!J$5:J$500,MATCH($F556,'11.4_Outliers-Formal_dry_recy'!$F$5:$F$500,0)),""),"")</f>
        <v>0</v>
      </c>
      <c r="Z556" s="8">
        <f>IFERROR(IF(INDEX('11.4_Outliers-Formal_dry_recy'!$N$5:$N$500,MATCH($F556,'11.4_Outliers-Formal_dry_recy'!$F$5:$F$500,0))&lt;&gt;"N",
INDEX('11.4_Outliers-Formal_dry_recy'!K$5:K$500,MATCH($F556,'11.4_Outliers-Formal_dry_recy'!$F$5:$F$500,0)),""),"")</f>
        <v>2015</v>
      </c>
      <c r="AA556" s="14" t="str">
        <f>IFERROR(IF(INDEX('11.4_Outliers-Formal_dry_recy'!$N$5:$N$500,MATCH($F556,'11.4_Outliers-Formal_dry_recy'!$F$5:$F$500,0))&lt;&gt;"N",
INDEX('11.4_Outliers-Formal_dry_recy'!L$5:L$500,MATCH($F556,'11.4_Outliers-Formal_dry_recy'!$F$5:$F$500,0)),""),"")</f>
        <v>UNSD_162</v>
      </c>
      <c r="AB556" s="14">
        <f>IFERROR(IF(INDEX('11.6_Outliers-Incineration'!$N$5:$N$500,MATCH($F556,'11.6_Outliers-Incineration'!$F$5:$F$500,0))&lt;&gt;"N",
INDEX('11.6_Outliers-Incineration'!J$5:J$500,MATCH($F556,'11.6_Outliers-Incineration'!$F$5:$F$500,0)),""),"")</f>
        <v>0</v>
      </c>
      <c r="AC556" s="8">
        <f>IFERROR(IF(INDEX('11.6_Outliers-Incineration'!$N$5:$N$500,MATCH($F556,'11.6_Outliers-Incineration'!$F$5:$F$500,0))&lt;&gt;"N",
INDEX('11.6_Outliers-Incineration'!K$5:K$500,MATCH($F556,'11.6_Outliers-Incineration'!$F$5:$F$500,0)),""),"")</f>
        <v>2015</v>
      </c>
      <c r="AD556" s="14" t="str">
        <f>IFERROR(IF(INDEX('11.6_Outliers-Incineration'!$N$5:$N$500,MATCH($F556,'11.6_Outliers-Incineration'!$F$5:$F$500,0))&lt;&gt;"N",
INDEX('11.6_Outliers-Incineration'!L$5:L$500,MATCH($F556,'11.6_Outliers-Incineration'!$F$5:$F$500,0)),""),"")</f>
        <v>UNSD_162</v>
      </c>
      <c r="AE556" s="14">
        <v>0</v>
      </c>
      <c r="AF556" s="8">
        <v>2015</v>
      </c>
      <c r="AG556" s="14" t="s">
        <v>2122</v>
      </c>
      <c r="AK556" s="5">
        <f t="shared" si="8"/>
        <v>4</v>
      </c>
    </row>
    <row r="557" spans="1:37" x14ac:dyDescent="0.25">
      <c r="A557" s="5" t="s">
        <v>3264</v>
      </c>
      <c r="B557" s="5" t="s">
        <v>9</v>
      </c>
      <c r="C557" s="5" t="s">
        <v>593</v>
      </c>
      <c r="D557" s="5" t="s">
        <v>360</v>
      </c>
      <c r="E557" s="5" t="s">
        <v>2221</v>
      </c>
      <c r="F557" s="5" t="s">
        <v>615</v>
      </c>
      <c r="G557" s="5">
        <v>2</v>
      </c>
      <c r="H557" s="5">
        <v>2</v>
      </c>
      <c r="I557" s="5" t="s">
        <v>2754</v>
      </c>
      <c r="J557" s="13" t="str">
        <f>IFERROR(IF(INDEX('11.1_Outliers-Generation'!$N$5:$N$500,MATCH($F557,'11.1_Outliers-Generation'!$F$5:$F$500,0))&lt;&gt;"N",
INDEX('11.1_Outliers-Generation'!J$5:J$500,MATCH($F557,'11.1_Outliers-Generation'!$F$5:$F$500,0)),""),"")</f>
        <v/>
      </c>
      <c r="K557" s="8" t="str">
        <f>IFERROR(IF(INDEX('11.1_Outliers-Generation'!$N$5:$N$500,MATCH($F557,'11.1_Outliers-Generation'!$F$5:$F$500,0))&lt;&gt;"N",
INDEX('11.1_Outliers-Generation'!K$5:K$500,MATCH($F557,'11.1_Outliers-Generation'!$F$5:$F$500,0)),""),"")</f>
        <v/>
      </c>
      <c r="L557" s="13" t="str">
        <f>IFERROR(IF(INDEX('11.1_Outliers-Generation'!$N$5:$N$500,MATCH($F557,'11.1_Outliers-Generation'!$F$5:$F$500,0))&lt;&gt;"N",
INDEX('11.1_Outliers-Generation'!L$5:L$500,MATCH($F557,'11.1_Outliers-Generation'!$F$5:$F$500,0)),""),"")</f>
        <v/>
      </c>
      <c r="M557" s="14" t="str">
        <f>IFERROR(IF(INDEX('11.2_Outliers-Collection_cov'!$N$5:$N$500,MATCH($F557,'11.2_Outliers-Collection_cov'!$F$5:$F$500,0))&lt;&gt;"N",
INDEX('11.2_Outliers-Collection_cov'!J$5:J$500,MATCH($F557,'11.2_Outliers-Collection_cov'!$F$5:$F$500,0)),""),"")</f>
        <v/>
      </c>
      <c r="N557" s="8" t="str">
        <f>IFERROR(IF(INDEX('11.2_Outliers-Collection_cov'!$N$5:$N$500,MATCH($F557,'11.2_Outliers-Collection_cov'!$F$5:$F$500,0))&lt;&gt;"N",
INDEX('11.2_Outliers-Collection_cov'!K$5:K$500,MATCH($F557,'11.2_Outliers-Collection_cov'!$F$5:$F$500,0)),""),"")</f>
        <v/>
      </c>
      <c r="O557" s="13" t="str">
        <f>IFERROR(IF(INDEX('11.2_Outliers-Collection_cov'!$N$5:$N$500,MATCH($F557,'11.2_Outliers-Collection_cov'!$F$5:$F$500,0))&lt;&gt;"N",
INDEX('11.2_Outliers-Collection_cov'!L$5:L$500,MATCH($F557,'11.2_Outliers-Collection_cov'!$F$5:$F$500,0)),""),"")</f>
        <v/>
      </c>
      <c r="P557" s="14" t="str">
        <f>IFERROR(IF(INDEX('11.3_Outliers-Plastic'!$N$5:$N$500,MATCH($F557,'11.3_Outliers-Plastic'!$F$5:$F$500,0))&lt;&gt;"N",
INDEX('11.3_Outliers-Plastic'!J$5:J$500,MATCH($F557,'11.3_Outliers-Plastic'!$F$5:$F$500,0)),""),"")</f>
        <v/>
      </c>
      <c r="Q557" s="8" t="str">
        <f>IFERROR(IF(INDEX('11.3_Outliers-Plastic'!$N$5:$N$500,MATCH($F557,'11.3_Outliers-Plastic'!$F$5:$F$500,0))&lt;&gt;"N",
INDEX('11.3_Outliers-Plastic'!K$5:K$500,MATCH($F557,'11.3_Outliers-Plastic'!$F$5:$F$500,0)),""),"")</f>
        <v/>
      </c>
      <c r="R557" s="14" t="str">
        <f>IFERROR(IF(INDEX('11.3_Outliers-Plastic'!$N$5:$N$500,MATCH($F557,'11.3_Outliers-Plastic'!$F$5:$F$500,0))&lt;&gt;"N",
INDEX('11.3_Outliers-Plastic'!L$5:L$500,MATCH($F557,'11.3_Outliers-Plastic'!$F$5:$F$500,0)),""),"")</f>
        <v/>
      </c>
      <c r="V557" s="14">
        <f>IFERROR(IF(INDEX('11.5_Outliers-Other_recovery'!$N$5:$N$500,MATCH($F557,'11.5_Outliers-Other_recovery'!$F$5:$F$500,0))&lt;&gt;"N",
INDEX('11.5_Outliers-Other_recovery'!J$5:J$500,MATCH($F557,'11.5_Outliers-Other_recovery'!$F$5:$F$500,0)),""),"")</f>
        <v>0</v>
      </c>
      <c r="W557" s="8">
        <f>IFERROR(IF(INDEX('11.5_Outliers-Other_recovery'!$N$5:$N$500,MATCH($F557,'11.5_Outliers-Other_recovery'!$F$5:$F$500,0))&lt;&gt;"N",
INDEX('11.5_Outliers-Other_recovery'!K$5:K$500,MATCH($F557,'11.5_Outliers-Other_recovery'!$F$5:$F$500,0)),""),"")</f>
        <v>2015</v>
      </c>
      <c r="X557" s="14" t="str">
        <f>IFERROR(IF(INDEX('11.5_Outliers-Other_recovery'!$N$5:$N$500,MATCH($F557,'11.5_Outliers-Other_recovery'!$F$5:$F$500,0))&lt;&gt;"N",
INDEX('11.5_Outliers-Other_recovery'!L$5:L$500,MATCH($F557,'11.5_Outliers-Other_recovery'!$F$5:$F$500,0)),""),"")</f>
        <v>UNSD_161</v>
      </c>
      <c r="Y557" s="14">
        <f>IFERROR(IF(INDEX('11.4_Outliers-Formal_dry_recy'!$N$5:$N$500,MATCH($F557,'11.4_Outliers-Formal_dry_recy'!$F$5:$F$500,0))&lt;&gt;"N",
INDEX('11.4_Outliers-Formal_dry_recy'!J$5:J$500,MATCH($F557,'11.4_Outliers-Formal_dry_recy'!$F$5:$F$500,0)),""),"")</f>
        <v>0</v>
      </c>
      <c r="Z557" s="8">
        <f>IFERROR(IF(INDEX('11.4_Outliers-Formal_dry_recy'!$N$5:$N$500,MATCH($F557,'11.4_Outliers-Formal_dry_recy'!$F$5:$F$500,0))&lt;&gt;"N",
INDEX('11.4_Outliers-Formal_dry_recy'!K$5:K$500,MATCH($F557,'11.4_Outliers-Formal_dry_recy'!$F$5:$F$500,0)),""),"")</f>
        <v>2015</v>
      </c>
      <c r="AA557" s="14" t="str">
        <f>IFERROR(IF(INDEX('11.4_Outliers-Formal_dry_recy'!$N$5:$N$500,MATCH($F557,'11.4_Outliers-Formal_dry_recy'!$F$5:$F$500,0))&lt;&gt;"N",
INDEX('11.4_Outliers-Formal_dry_recy'!L$5:L$500,MATCH($F557,'11.4_Outliers-Formal_dry_recy'!$F$5:$F$500,0)),""),"")</f>
        <v>UNSD_161</v>
      </c>
      <c r="AB557" s="14">
        <f>IFERROR(IF(INDEX('11.6_Outliers-Incineration'!$N$5:$N$500,MATCH($F557,'11.6_Outliers-Incineration'!$F$5:$F$500,0))&lt;&gt;"N",
INDEX('11.6_Outliers-Incineration'!J$5:J$500,MATCH($F557,'11.6_Outliers-Incineration'!$F$5:$F$500,0)),""),"")</f>
        <v>0</v>
      </c>
      <c r="AC557" s="8">
        <f>IFERROR(IF(INDEX('11.6_Outliers-Incineration'!$N$5:$N$500,MATCH($F557,'11.6_Outliers-Incineration'!$F$5:$F$500,0))&lt;&gt;"N",
INDEX('11.6_Outliers-Incineration'!K$5:K$500,MATCH($F557,'11.6_Outliers-Incineration'!$F$5:$F$500,0)),""),"")</f>
        <v>2015</v>
      </c>
      <c r="AD557" s="14" t="str">
        <f>IFERROR(IF(INDEX('11.6_Outliers-Incineration'!$N$5:$N$500,MATCH($F557,'11.6_Outliers-Incineration'!$F$5:$F$500,0))&lt;&gt;"N",
INDEX('11.6_Outliers-Incineration'!L$5:L$500,MATCH($F557,'11.6_Outliers-Incineration'!$F$5:$F$500,0)),""),"")</f>
        <v>UNSD_161</v>
      </c>
      <c r="AE557" s="14">
        <v>0</v>
      </c>
      <c r="AF557" s="8">
        <v>2015</v>
      </c>
      <c r="AG557" s="14" t="s">
        <v>2121</v>
      </c>
      <c r="AK557" s="5">
        <f t="shared" si="8"/>
        <v>4</v>
      </c>
    </row>
    <row r="561" spans="5:9" x14ac:dyDescent="0.25">
      <c r="E561" s="4"/>
      <c r="F561" s="4"/>
      <c r="G561" s="4"/>
      <c r="H561" s="4"/>
      <c r="I561" s="4"/>
    </row>
    <row r="562" spans="5:9" x14ac:dyDescent="0.25">
      <c r="E562" s="4"/>
      <c r="F562" s="4"/>
      <c r="G562" s="4"/>
      <c r="H562" s="4"/>
      <c r="I562" s="4"/>
    </row>
    <row r="563" spans="5:9" x14ac:dyDescent="0.25">
      <c r="E563" s="4"/>
      <c r="F563" s="4"/>
      <c r="G563" s="4"/>
      <c r="H563" s="4"/>
      <c r="I563" s="4"/>
    </row>
  </sheetData>
  <autoFilter ref="A4:AK557"/>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57"/>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9" width="20.7109375" style="5" customWidth="1"/>
    <col min="10" max="10" width="20.7109375" style="13" customWidth="1"/>
    <col min="11" max="11" width="20.7109375" style="8" customWidth="1"/>
    <col min="12" max="12" width="20.7109375" style="5" customWidth="1"/>
    <col min="13" max="13" width="20.7109375" style="14" customWidth="1"/>
    <col min="14" max="14" width="20.7109375" style="8" customWidth="1"/>
    <col min="15" max="15" width="20.7109375" style="5" customWidth="1"/>
    <col min="16" max="16" width="20.7109375" style="14" customWidth="1"/>
    <col min="17" max="17" width="20.7109375" style="8" customWidth="1"/>
    <col min="18" max="18" width="20.7109375" style="5" customWidth="1"/>
    <col min="19" max="19" width="20.7109375" style="14" customWidth="1"/>
    <col min="20" max="20" width="20.7109375" style="8" customWidth="1"/>
    <col min="21" max="21" width="20.7109375" style="5" customWidth="1"/>
    <col min="22" max="22" width="20.7109375" style="14" customWidth="1"/>
    <col min="23" max="23" width="20.7109375" style="8" customWidth="1"/>
    <col min="24" max="24" width="20.7109375" style="5" customWidth="1"/>
    <col min="25" max="25" width="20.7109375" style="14" customWidth="1"/>
    <col min="26" max="26" width="20.7109375" style="8" customWidth="1"/>
    <col min="27" max="27" width="20.7109375" style="5" customWidth="1"/>
    <col min="28" max="28" width="20.7109375" style="14" customWidth="1"/>
    <col min="29" max="29" width="20.7109375" style="8" customWidth="1"/>
    <col min="30" max="30" width="20.7109375" style="5" customWidth="1"/>
    <col min="31" max="31" width="20.7109375" style="14" customWidth="1"/>
    <col min="32" max="32" width="20.7109375" style="8" customWidth="1"/>
    <col min="33" max="33" width="20.7109375" style="5" customWidth="1"/>
    <col min="34" max="34" width="36.42578125" style="14" customWidth="1"/>
    <col min="35" max="35" width="36.42578125" style="8" customWidth="1"/>
    <col min="36" max="36" width="36.42578125" style="5" customWidth="1"/>
    <col min="37" max="16384" width="9.140625" style="5"/>
  </cols>
  <sheetData>
    <row r="1" spans="1:37" s="17" customFormat="1" x14ac:dyDescent="0.25">
      <c r="A1" s="9"/>
      <c r="B1" s="9"/>
      <c r="C1" s="9"/>
      <c r="D1" s="9"/>
      <c r="E1" s="9"/>
      <c r="F1" s="9"/>
      <c r="G1" s="9"/>
      <c r="H1" s="9"/>
      <c r="I1" s="10" t="s">
        <v>1803</v>
      </c>
      <c r="J1" s="9" t="s">
        <v>1557</v>
      </c>
      <c r="K1" s="9" t="s">
        <v>2435</v>
      </c>
      <c r="L1" s="9" t="s">
        <v>2699</v>
      </c>
      <c r="M1" s="9" t="s">
        <v>1560</v>
      </c>
      <c r="N1" s="9" t="s">
        <v>2437</v>
      </c>
      <c r="O1" s="9" t="s">
        <v>2698</v>
      </c>
      <c r="P1" s="9" t="s">
        <v>1565</v>
      </c>
      <c r="Q1" s="9" t="s">
        <v>2439</v>
      </c>
      <c r="R1" s="9" t="s">
        <v>1802</v>
      </c>
      <c r="S1" s="9" t="s">
        <v>2441</v>
      </c>
      <c r="T1" s="9" t="s">
        <v>2441</v>
      </c>
      <c r="U1" s="9" t="s">
        <v>2696</v>
      </c>
      <c r="V1" s="9" t="s">
        <v>1567</v>
      </c>
      <c r="W1" s="9" t="s">
        <v>2443</v>
      </c>
      <c r="X1" s="9" t="s">
        <v>2695</v>
      </c>
      <c r="Y1" s="9" t="s">
        <v>1563</v>
      </c>
      <c r="Z1" s="9" t="s">
        <v>2445</v>
      </c>
      <c r="AA1" s="9" t="s">
        <v>2694</v>
      </c>
      <c r="AB1" s="9" t="s">
        <v>1566</v>
      </c>
      <c r="AC1" s="9" t="s">
        <v>2447</v>
      </c>
      <c r="AD1" s="9" t="s">
        <v>2693</v>
      </c>
      <c r="AE1" s="9" t="s">
        <v>1561</v>
      </c>
      <c r="AF1" s="9" t="s">
        <v>2449</v>
      </c>
      <c r="AG1" s="9" t="s">
        <v>2692</v>
      </c>
      <c r="AH1" s="9" t="s">
        <v>1807</v>
      </c>
      <c r="AI1" s="9" t="s">
        <v>2452</v>
      </c>
      <c r="AJ1" s="9" t="s">
        <v>2691</v>
      </c>
      <c r="AK1" s="11"/>
    </row>
    <row r="2" spans="1:37" s="17" customFormat="1" ht="18" x14ac:dyDescent="0.35">
      <c r="A2" s="9"/>
      <c r="B2" s="9"/>
      <c r="C2" s="9"/>
      <c r="D2" s="9"/>
      <c r="E2" s="9"/>
      <c r="F2" s="9"/>
      <c r="G2" s="9"/>
      <c r="H2" s="9"/>
      <c r="I2" s="10" t="s">
        <v>1804</v>
      </c>
      <c r="J2" s="9" t="s">
        <v>3387</v>
      </c>
      <c r="K2" s="9"/>
      <c r="L2" s="9"/>
      <c r="M2" s="9" t="s">
        <v>1764</v>
      </c>
      <c r="N2" s="9"/>
      <c r="O2" s="9"/>
      <c r="P2" s="9" t="s">
        <v>3352</v>
      </c>
      <c r="Q2" s="9"/>
      <c r="R2" s="9" t="s">
        <v>3353</v>
      </c>
      <c r="S2" s="9"/>
      <c r="T2" s="9"/>
      <c r="U2" s="9"/>
      <c r="V2" s="9" t="s">
        <v>3354</v>
      </c>
      <c r="W2" s="9"/>
      <c r="X2" s="9"/>
      <c r="Y2" s="9" t="s">
        <v>3355</v>
      </c>
      <c r="Z2" s="9"/>
      <c r="AA2" s="9"/>
      <c r="AB2" s="9" t="s">
        <v>3356</v>
      </c>
      <c r="AC2" s="9"/>
      <c r="AD2" s="9"/>
      <c r="AE2" s="9" t="s">
        <v>1765</v>
      </c>
      <c r="AF2" s="9"/>
      <c r="AG2" s="9"/>
      <c r="AH2" s="9"/>
      <c r="AI2" s="9"/>
      <c r="AJ2" s="9"/>
      <c r="AK2" s="11"/>
    </row>
    <row r="3" spans="1:37" s="17" customFormat="1" ht="17.25" x14ac:dyDescent="0.25">
      <c r="A3" s="9"/>
      <c r="B3" s="9"/>
      <c r="C3" s="9"/>
      <c r="D3" s="9"/>
      <c r="E3" s="9"/>
      <c r="F3" s="9"/>
      <c r="G3" s="9"/>
      <c r="H3" s="9"/>
      <c r="I3" s="10" t="s">
        <v>1805</v>
      </c>
      <c r="J3" s="9" t="s">
        <v>3400</v>
      </c>
      <c r="K3" s="9" t="s">
        <v>1558</v>
      </c>
      <c r="L3" s="9"/>
      <c r="M3" s="9" t="s">
        <v>3401</v>
      </c>
      <c r="N3" s="9" t="s">
        <v>1558</v>
      </c>
      <c r="O3" s="9"/>
      <c r="P3" s="9" t="s">
        <v>3402</v>
      </c>
      <c r="Q3" s="9" t="s">
        <v>1558</v>
      </c>
      <c r="R3" s="9" t="s">
        <v>3403</v>
      </c>
      <c r="S3" s="9" t="s">
        <v>1558</v>
      </c>
      <c r="T3" s="9" t="s">
        <v>1558</v>
      </c>
      <c r="U3" s="9"/>
      <c r="V3" s="9" t="s">
        <v>3404</v>
      </c>
      <c r="W3" s="9" t="s">
        <v>1558</v>
      </c>
      <c r="X3" s="9"/>
      <c r="Y3" s="9" t="s">
        <v>3404</v>
      </c>
      <c r="Z3" s="9" t="s">
        <v>1558</v>
      </c>
      <c r="AA3" s="9"/>
      <c r="AB3" s="9" t="s">
        <v>3404</v>
      </c>
      <c r="AC3" s="9" t="s">
        <v>1558</v>
      </c>
      <c r="AD3" s="9"/>
      <c r="AE3" s="9" t="s">
        <v>3405</v>
      </c>
      <c r="AF3" s="9" t="s">
        <v>1558</v>
      </c>
      <c r="AG3" s="9"/>
      <c r="AH3" s="9" t="s">
        <v>3402</v>
      </c>
      <c r="AI3" s="9" t="s">
        <v>1558</v>
      </c>
      <c r="AJ3" s="9"/>
      <c r="AK3" s="11"/>
    </row>
    <row r="4" spans="1:37"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29" t="s">
        <v>1559</v>
      </c>
      <c r="N4" s="30" t="s">
        <v>2436</v>
      </c>
      <c r="O4" s="30" t="s">
        <v>2683</v>
      </c>
      <c r="P4" s="29" t="s">
        <v>1564</v>
      </c>
      <c r="Q4" s="30" t="s">
        <v>2438</v>
      </c>
      <c r="R4" s="30" t="s">
        <v>2684</v>
      </c>
      <c r="S4" s="29" t="s">
        <v>1801</v>
      </c>
      <c r="T4" s="30" t="s">
        <v>2440</v>
      </c>
      <c r="U4" s="30" t="s">
        <v>2685</v>
      </c>
      <c r="V4" s="29" t="s">
        <v>29</v>
      </c>
      <c r="W4" s="30" t="s">
        <v>2442</v>
      </c>
      <c r="X4" s="30" t="s">
        <v>2686</v>
      </c>
      <c r="Y4" s="29" t="s">
        <v>1562</v>
      </c>
      <c r="Z4" s="30" t="s">
        <v>2444</v>
      </c>
      <c r="AA4" s="30" t="s">
        <v>2687</v>
      </c>
      <c r="AB4" s="29" t="s">
        <v>28</v>
      </c>
      <c r="AC4" s="30" t="s">
        <v>2446</v>
      </c>
      <c r="AD4" s="30" t="s">
        <v>2688</v>
      </c>
      <c r="AE4" s="29" t="s">
        <v>1344</v>
      </c>
      <c r="AF4" s="30" t="s">
        <v>2448</v>
      </c>
      <c r="AG4" s="30" t="s">
        <v>2689</v>
      </c>
      <c r="AH4" s="31" t="s">
        <v>2450</v>
      </c>
      <c r="AI4" s="32" t="s">
        <v>2451</v>
      </c>
      <c r="AJ4" s="32" t="s">
        <v>2690</v>
      </c>
    </row>
    <row r="5" spans="1:37" x14ac:dyDescent="0.25">
      <c r="A5" s="5" t="s">
        <v>1539</v>
      </c>
      <c r="B5" s="5" t="s">
        <v>20</v>
      </c>
      <c r="C5" s="5" t="s">
        <v>1570</v>
      </c>
      <c r="D5" s="5" t="s">
        <v>35</v>
      </c>
      <c r="E5" s="4" t="s">
        <v>3344</v>
      </c>
      <c r="F5" s="4" t="s">
        <v>1570</v>
      </c>
      <c r="G5" s="5">
        <v>0</v>
      </c>
      <c r="H5" s="5">
        <v>2</v>
      </c>
      <c r="I5" s="4" t="s">
        <v>1792</v>
      </c>
      <c r="J5" s="13">
        <v>2.34</v>
      </c>
      <c r="K5" s="8">
        <v>2019</v>
      </c>
      <c r="L5" s="13" t="s">
        <v>1539</v>
      </c>
      <c r="M5" s="14">
        <v>97.77</v>
      </c>
      <c r="N5" s="8">
        <v>2019</v>
      </c>
      <c r="O5" s="13" t="s">
        <v>1539</v>
      </c>
      <c r="P5" s="14">
        <v>11.9</v>
      </c>
      <c r="Q5" s="8">
        <v>2019</v>
      </c>
      <c r="R5" s="14" t="s">
        <v>1539</v>
      </c>
      <c r="S5" s="12">
        <v>45.462184873949582</v>
      </c>
      <c r="T5" s="5">
        <v>2019</v>
      </c>
      <c r="U5" s="5" t="s">
        <v>1539</v>
      </c>
      <c r="V5" s="14" t="s">
        <v>1569</v>
      </c>
      <c r="W5" s="8" t="s">
        <v>1569</v>
      </c>
      <c r="X5" s="14" t="s">
        <v>1569</v>
      </c>
      <c r="Y5" s="14" t="s">
        <v>1569</v>
      </c>
      <c r="Z5" s="8" t="s">
        <v>1569</v>
      </c>
      <c r="AA5" s="14" t="s">
        <v>1569</v>
      </c>
      <c r="AB5" s="14">
        <v>0</v>
      </c>
      <c r="AC5" s="8">
        <v>2019</v>
      </c>
      <c r="AD5" s="14" t="s">
        <v>1539</v>
      </c>
      <c r="AE5" s="14">
        <v>100</v>
      </c>
      <c r="AF5" s="8">
        <v>2019</v>
      </c>
      <c r="AG5" s="14" t="s">
        <v>1539</v>
      </c>
      <c r="AH5" s="14">
        <v>97.77</v>
      </c>
      <c r="AI5" s="5">
        <v>2019</v>
      </c>
      <c r="AJ5" s="5" t="s">
        <v>1539</v>
      </c>
    </row>
    <row r="6" spans="1:37" x14ac:dyDescent="0.25">
      <c r="A6" s="5" t="s">
        <v>1540</v>
      </c>
      <c r="B6" s="5" t="s">
        <v>13</v>
      </c>
      <c r="C6" s="5" t="s">
        <v>851</v>
      </c>
      <c r="D6" s="5" t="s">
        <v>620</v>
      </c>
      <c r="E6" s="4" t="s">
        <v>14</v>
      </c>
      <c r="F6" s="4" t="s">
        <v>1776</v>
      </c>
      <c r="G6" s="5">
        <v>1</v>
      </c>
      <c r="H6" s="5">
        <v>2</v>
      </c>
      <c r="I6" s="4" t="s">
        <v>1793</v>
      </c>
      <c r="J6" s="13">
        <v>0.53</v>
      </c>
      <c r="K6" s="8">
        <v>2020</v>
      </c>
      <c r="L6" s="5" t="s">
        <v>1540</v>
      </c>
      <c r="M6" s="14">
        <v>51.68</v>
      </c>
      <c r="N6" s="8">
        <v>2020</v>
      </c>
      <c r="O6" s="13" t="s">
        <v>1540</v>
      </c>
      <c r="P6" s="14">
        <v>6.77</v>
      </c>
      <c r="Q6" s="8">
        <v>2020</v>
      </c>
      <c r="R6" s="14" t="s">
        <v>1540</v>
      </c>
      <c r="S6" s="12">
        <v>39.438700147710485</v>
      </c>
      <c r="T6" s="5">
        <v>2020</v>
      </c>
      <c r="U6" s="5" t="s">
        <v>1540</v>
      </c>
      <c r="V6" s="14" t="s">
        <v>1569</v>
      </c>
      <c r="W6" s="8" t="s">
        <v>1569</v>
      </c>
      <c r="X6" s="14" t="s">
        <v>1569</v>
      </c>
      <c r="Y6" s="14" t="s">
        <v>1569</v>
      </c>
      <c r="Z6" s="8" t="s">
        <v>1569</v>
      </c>
      <c r="AA6" s="14" t="s">
        <v>1569</v>
      </c>
      <c r="AB6" s="14">
        <v>0</v>
      </c>
      <c r="AC6" s="8">
        <v>2020</v>
      </c>
      <c r="AD6" s="14" t="s">
        <v>1540</v>
      </c>
      <c r="AE6" s="14">
        <v>0</v>
      </c>
      <c r="AF6" s="8">
        <v>2020</v>
      </c>
      <c r="AG6" s="14" t="s">
        <v>1540</v>
      </c>
      <c r="AH6" s="14">
        <v>3</v>
      </c>
      <c r="AI6" s="5">
        <v>2020</v>
      </c>
      <c r="AJ6" s="5" t="s">
        <v>1540</v>
      </c>
    </row>
    <row r="7" spans="1:37" x14ac:dyDescent="0.25">
      <c r="A7" s="5" t="s">
        <v>1541</v>
      </c>
      <c r="B7" s="5" t="s">
        <v>13</v>
      </c>
      <c r="C7" s="5" t="s">
        <v>851</v>
      </c>
      <c r="D7" s="5" t="s">
        <v>620</v>
      </c>
      <c r="E7" s="4" t="s">
        <v>15</v>
      </c>
      <c r="F7" s="4" t="s">
        <v>1777</v>
      </c>
      <c r="G7" s="5">
        <v>1</v>
      </c>
      <c r="H7" s="5">
        <v>1</v>
      </c>
      <c r="I7" s="4" t="s">
        <v>3078</v>
      </c>
      <c r="J7" s="13">
        <v>0.59</v>
      </c>
      <c r="K7" s="8">
        <v>2020</v>
      </c>
      <c r="L7" s="5" t="s">
        <v>1541</v>
      </c>
      <c r="M7" s="14">
        <v>56.4</v>
      </c>
      <c r="N7" s="8">
        <v>2020</v>
      </c>
      <c r="O7" s="13" t="s">
        <v>1541</v>
      </c>
      <c r="P7" s="14">
        <v>8.4699999999999989</v>
      </c>
      <c r="Q7" s="8">
        <v>2020</v>
      </c>
      <c r="R7" s="14" t="s">
        <v>1541</v>
      </c>
      <c r="S7" s="12">
        <v>48.406139315230227</v>
      </c>
      <c r="T7" s="5">
        <v>2020</v>
      </c>
      <c r="U7" s="5" t="s">
        <v>1541</v>
      </c>
      <c r="V7" s="14" t="s">
        <v>1569</v>
      </c>
      <c r="W7" s="8" t="s">
        <v>1569</v>
      </c>
      <c r="X7" s="14" t="s">
        <v>1569</v>
      </c>
      <c r="Y7" s="14" t="s">
        <v>1569</v>
      </c>
      <c r="Z7" s="8" t="s">
        <v>1569</v>
      </c>
      <c r="AA7" s="14" t="s">
        <v>1569</v>
      </c>
      <c r="AB7" s="14">
        <v>0</v>
      </c>
      <c r="AC7" s="8">
        <v>2020</v>
      </c>
      <c r="AD7" s="14" t="s">
        <v>1541</v>
      </c>
      <c r="AE7" s="14">
        <v>0</v>
      </c>
      <c r="AF7" s="8">
        <v>2020</v>
      </c>
      <c r="AG7" s="14" t="s">
        <v>1541</v>
      </c>
      <c r="AH7" s="14">
        <v>5.15</v>
      </c>
      <c r="AI7" s="5">
        <v>2020</v>
      </c>
      <c r="AJ7" s="5" t="s">
        <v>1541</v>
      </c>
    </row>
    <row r="8" spans="1:37" x14ac:dyDescent="0.25">
      <c r="A8" s="5" t="s">
        <v>1542</v>
      </c>
      <c r="B8" s="5" t="s">
        <v>25</v>
      </c>
      <c r="C8" s="5" t="s">
        <v>624</v>
      </c>
      <c r="D8" s="4" t="s">
        <v>620</v>
      </c>
      <c r="E8" s="4" t="s">
        <v>26</v>
      </c>
      <c r="F8" s="4" t="s">
        <v>1778</v>
      </c>
      <c r="G8" s="5">
        <v>3</v>
      </c>
      <c r="H8" s="5">
        <v>3</v>
      </c>
      <c r="I8" s="4" t="s">
        <v>1794</v>
      </c>
      <c r="J8" s="13">
        <v>0.6</v>
      </c>
      <c r="K8" s="8">
        <v>2021</v>
      </c>
      <c r="L8" s="5" t="s">
        <v>1542</v>
      </c>
      <c r="M8" s="14">
        <v>62.89</v>
      </c>
      <c r="N8" s="8">
        <v>2021</v>
      </c>
      <c r="O8" s="13" t="s">
        <v>1542</v>
      </c>
      <c r="P8" s="14">
        <v>4.9800000000000004</v>
      </c>
      <c r="Q8" s="8">
        <v>2021</v>
      </c>
      <c r="R8" s="14" t="s">
        <v>1542</v>
      </c>
      <c r="S8" s="12">
        <v>29.718875502008029</v>
      </c>
      <c r="T8" s="5">
        <v>2021</v>
      </c>
      <c r="U8" s="5" t="s">
        <v>1542</v>
      </c>
      <c r="V8" s="14" t="s">
        <v>1569</v>
      </c>
      <c r="W8" s="8" t="s">
        <v>1569</v>
      </c>
      <c r="X8" s="14" t="s">
        <v>1569</v>
      </c>
      <c r="Y8" s="14" t="s">
        <v>1569</v>
      </c>
      <c r="Z8" s="8" t="s">
        <v>1569</v>
      </c>
      <c r="AA8" s="14" t="s">
        <v>1569</v>
      </c>
      <c r="AB8" s="14">
        <v>0</v>
      </c>
      <c r="AC8" s="8">
        <v>2021</v>
      </c>
      <c r="AD8" s="14" t="s">
        <v>1542</v>
      </c>
      <c r="AE8" s="14">
        <v>0</v>
      </c>
      <c r="AF8" s="8">
        <v>2021</v>
      </c>
      <c r="AG8" s="14" t="s">
        <v>1542</v>
      </c>
      <c r="AH8" s="14">
        <v>0.26</v>
      </c>
      <c r="AI8" s="5">
        <v>2021</v>
      </c>
      <c r="AJ8" s="5" t="s">
        <v>1542</v>
      </c>
    </row>
    <row r="9" spans="1:37" x14ac:dyDescent="0.25">
      <c r="A9" s="5" t="s">
        <v>1543</v>
      </c>
      <c r="B9" s="5" t="s">
        <v>27</v>
      </c>
      <c r="C9" s="5" t="s">
        <v>654</v>
      </c>
      <c r="D9" s="4" t="s">
        <v>620</v>
      </c>
      <c r="E9" s="4" t="s">
        <v>3345</v>
      </c>
      <c r="F9" s="4" t="s">
        <v>2726</v>
      </c>
      <c r="G9" s="5">
        <v>2</v>
      </c>
      <c r="H9" s="5">
        <v>1</v>
      </c>
      <c r="I9" s="4" t="s">
        <v>2727</v>
      </c>
      <c r="J9" s="13">
        <v>1.2</v>
      </c>
      <c r="K9" s="8">
        <v>2021</v>
      </c>
      <c r="L9" s="5" t="s">
        <v>1543</v>
      </c>
      <c r="M9" s="14">
        <v>58.15</v>
      </c>
      <c r="N9" s="8">
        <v>2021</v>
      </c>
      <c r="O9" s="13" t="s">
        <v>1543</v>
      </c>
      <c r="P9" s="14">
        <v>18.899999999999999</v>
      </c>
      <c r="Q9" s="8">
        <v>2021</v>
      </c>
      <c r="R9" s="14" t="s">
        <v>1543</v>
      </c>
      <c r="S9" s="12">
        <v>48.201058201058203</v>
      </c>
      <c r="T9" s="5">
        <v>2021</v>
      </c>
      <c r="U9" s="5" t="s">
        <v>1543</v>
      </c>
      <c r="V9" s="14" t="s">
        <v>1569</v>
      </c>
      <c r="W9" s="8" t="s">
        <v>1569</v>
      </c>
      <c r="X9" s="14" t="s">
        <v>1569</v>
      </c>
      <c r="Y9" s="14" t="s">
        <v>1569</v>
      </c>
      <c r="Z9" s="8" t="s">
        <v>1569</v>
      </c>
      <c r="AA9" s="14" t="s">
        <v>1569</v>
      </c>
      <c r="AB9" s="14">
        <v>0</v>
      </c>
      <c r="AC9" s="8">
        <v>2021</v>
      </c>
      <c r="AD9" s="14" t="s">
        <v>1543</v>
      </c>
      <c r="AE9" s="14">
        <v>0</v>
      </c>
      <c r="AF9" s="8">
        <v>2021</v>
      </c>
      <c r="AG9" s="14" t="s">
        <v>1543</v>
      </c>
      <c r="AH9" s="14">
        <v>0.05</v>
      </c>
      <c r="AI9" s="5">
        <v>2021</v>
      </c>
      <c r="AJ9" s="5" t="s">
        <v>1543</v>
      </c>
    </row>
    <row r="10" spans="1:37" x14ac:dyDescent="0.25">
      <c r="A10" s="5" t="s">
        <v>1544</v>
      </c>
      <c r="B10" s="5" t="s">
        <v>27</v>
      </c>
      <c r="C10" s="5" t="s">
        <v>654</v>
      </c>
      <c r="D10" s="4" t="s">
        <v>620</v>
      </c>
      <c r="E10" s="4" t="s">
        <v>3346</v>
      </c>
      <c r="F10" s="4" t="s">
        <v>1779</v>
      </c>
      <c r="G10" s="5">
        <v>1</v>
      </c>
      <c r="H10" s="5">
        <v>2</v>
      </c>
      <c r="I10" s="4" t="s">
        <v>1795</v>
      </c>
      <c r="J10" s="13">
        <v>1.75</v>
      </c>
      <c r="K10" s="8">
        <v>2021</v>
      </c>
      <c r="L10" s="5" t="s">
        <v>1544</v>
      </c>
      <c r="M10" s="14">
        <v>89.59</v>
      </c>
      <c r="N10" s="8">
        <v>2021</v>
      </c>
      <c r="O10" s="13" t="s">
        <v>1544</v>
      </c>
      <c r="P10" s="14">
        <v>22.65</v>
      </c>
      <c r="Q10" s="8">
        <v>2021</v>
      </c>
      <c r="R10" s="14" t="s">
        <v>1544</v>
      </c>
      <c r="S10" s="12">
        <v>35.894039735099341</v>
      </c>
      <c r="T10" s="5">
        <v>2021</v>
      </c>
      <c r="U10" s="5" t="s">
        <v>1544</v>
      </c>
      <c r="V10" s="14" t="s">
        <v>1569</v>
      </c>
      <c r="W10" s="8" t="s">
        <v>1569</v>
      </c>
      <c r="X10" s="14" t="s">
        <v>1569</v>
      </c>
      <c r="Y10" s="14" t="s">
        <v>1569</v>
      </c>
      <c r="Z10" s="8" t="s">
        <v>1569</v>
      </c>
      <c r="AA10" s="14" t="s">
        <v>1569</v>
      </c>
      <c r="AB10" s="14">
        <v>0</v>
      </c>
      <c r="AC10" s="8">
        <v>2021</v>
      </c>
      <c r="AD10" s="14" t="s">
        <v>1544</v>
      </c>
      <c r="AE10" s="14">
        <v>0</v>
      </c>
      <c r="AF10" s="8">
        <v>2021</v>
      </c>
      <c r="AG10" s="14" t="s">
        <v>1544</v>
      </c>
      <c r="AH10" s="14">
        <v>0</v>
      </c>
      <c r="AI10" s="5">
        <v>2021</v>
      </c>
      <c r="AJ10" s="5" t="s">
        <v>1544</v>
      </c>
    </row>
    <row r="11" spans="1:37" x14ac:dyDescent="0.25">
      <c r="A11" s="5" t="s">
        <v>1545</v>
      </c>
      <c r="B11" s="5" t="s">
        <v>7</v>
      </c>
      <c r="C11" s="5" t="s">
        <v>410</v>
      </c>
      <c r="D11" s="4" t="s">
        <v>360</v>
      </c>
      <c r="E11" s="4" t="s">
        <v>8</v>
      </c>
      <c r="F11" s="4" t="s">
        <v>1780</v>
      </c>
      <c r="G11" s="5">
        <v>2</v>
      </c>
      <c r="H11" s="5">
        <v>1</v>
      </c>
      <c r="I11" s="4" t="s">
        <v>3079</v>
      </c>
      <c r="J11" s="13">
        <v>0.69</v>
      </c>
      <c r="K11" s="8">
        <v>2021</v>
      </c>
      <c r="L11" s="5" t="s">
        <v>1545</v>
      </c>
      <c r="M11" s="14">
        <v>7.02</v>
      </c>
      <c r="N11" s="8">
        <v>2021</v>
      </c>
      <c r="O11" s="13" t="s">
        <v>1545</v>
      </c>
      <c r="P11" s="14">
        <v>6.37</v>
      </c>
      <c r="Q11" s="8">
        <v>2021</v>
      </c>
      <c r="R11" s="14" t="s">
        <v>1545</v>
      </c>
      <c r="S11" s="12">
        <v>37.833594976452126</v>
      </c>
      <c r="T11" s="5">
        <v>2021</v>
      </c>
      <c r="U11" s="5" t="s">
        <v>1545</v>
      </c>
      <c r="V11" s="14" t="s">
        <v>1569</v>
      </c>
      <c r="W11" s="8" t="s">
        <v>1569</v>
      </c>
      <c r="X11" s="14" t="s">
        <v>1569</v>
      </c>
      <c r="Y11" s="14" t="s">
        <v>1569</v>
      </c>
      <c r="Z11" s="8" t="s">
        <v>1569</v>
      </c>
      <c r="AA11" s="14" t="s">
        <v>1569</v>
      </c>
      <c r="AB11" s="14">
        <v>0</v>
      </c>
      <c r="AC11" s="8">
        <v>2021</v>
      </c>
      <c r="AD11" s="14" t="s">
        <v>1545</v>
      </c>
      <c r="AE11" s="14">
        <v>0</v>
      </c>
      <c r="AF11" s="8">
        <v>2021</v>
      </c>
      <c r="AG11" s="14" t="s">
        <v>1545</v>
      </c>
      <c r="AH11" s="14">
        <v>0.1</v>
      </c>
      <c r="AI11" s="5">
        <v>2021</v>
      </c>
      <c r="AJ11" s="5" t="s">
        <v>1545</v>
      </c>
    </row>
    <row r="12" spans="1:37" x14ac:dyDescent="0.25">
      <c r="A12" s="5" t="s">
        <v>1546</v>
      </c>
      <c r="B12" s="5" t="s">
        <v>1</v>
      </c>
      <c r="C12" s="5" t="s">
        <v>1150</v>
      </c>
      <c r="D12" s="5" t="s">
        <v>1038</v>
      </c>
      <c r="E12" s="4" t="s">
        <v>3056</v>
      </c>
      <c r="F12" s="4" t="s">
        <v>3333</v>
      </c>
      <c r="G12" s="5">
        <v>2</v>
      </c>
      <c r="H12" s="5">
        <v>2</v>
      </c>
      <c r="I12" s="4" t="s">
        <v>3080</v>
      </c>
      <c r="J12" s="13">
        <v>1.04</v>
      </c>
      <c r="K12" s="8">
        <v>2021</v>
      </c>
      <c r="L12" s="5" t="s">
        <v>1546</v>
      </c>
      <c r="M12" s="14">
        <v>82.78</v>
      </c>
      <c r="N12" s="8">
        <v>2021</v>
      </c>
      <c r="O12" s="13" t="s">
        <v>1546</v>
      </c>
      <c r="P12" s="14">
        <v>12.85</v>
      </c>
      <c r="Q12" s="8">
        <v>2021</v>
      </c>
      <c r="R12" s="14" t="s">
        <v>1546</v>
      </c>
      <c r="S12" s="12">
        <v>45.836575875486382</v>
      </c>
      <c r="T12" s="5">
        <v>2021</v>
      </c>
      <c r="U12" s="5" t="s">
        <v>1546</v>
      </c>
      <c r="V12" s="14" t="s">
        <v>1569</v>
      </c>
      <c r="W12" s="8" t="s">
        <v>1569</v>
      </c>
      <c r="X12" s="14" t="s">
        <v>1569</v>
      </c>
      <c r="Y12" s="14" t="s">
        <v>1569</v>
      </c>
      <c r="Z12" s="8" t="s">
        <v>1569</v>
      </c>
      <c r="AA12" s="14" t="s">
        <v>1569</v>
      </c>
      <c r="AB12" s="14">
        <v>0</v>
      </c>
      <c r="AC12" s="8">
        <v>2021</v>
      </c>
      <c r="AD12" s="14" t="s">
        <v>1546</v>
      </c>
      <c r="AE12" s="14">
        <v>6.6677339310013615</v>
      </c>
      <c r="AF12" s="8">
        <v>2021</v>
      </c>
      <c r="AG12" s="14" t="s">
        <v>1546</v>
      </c>
      <c r="AH12" s="14">
        <v>5.63</v>
      </c>
      <c r="AI12" s="5">
        <v>2021</v>
      </c>
      <c r="AJ12" s="5" t="s">
        <v>1546</v>
      </c>
    </row>
    <row r="13" spans="1:37" x14ac:dyDescent="0.25">
      <c r="A13" s="5" t="s">
        <v>1547</v>
      </c>
      <c r="B13" s="5" t="s">
        <v>17</v>
      </c>
      <c r="C13" s="5" t="s">
        <v>414</v>
      </c>
      <c r="D13" s="5" t="s">
        <v>360</v>
      </c>
      <c r="E13" s="4" t="s">
        <v>18</v>
      </c>
      <c r="F13" s="4" t="s">
        <v>420</v>
      </c>
      <c r="G13" s="5">
        <v>2</v>
      </c>
      <c r="H13" s="5">
        <v>2</v>
      </c>
      <c r="I13" s="4" t="s">
        <v>1796</v>
      </c>
      <c r="J13" s="13">
        <v>0.44</v>
      </c>
      <c r="K13" s="8">
        <v>2021</v>
      </c>
      <c r="L13" s="5" t="s">
        <v>1547</v>
      </c>
      <c r="M13" s="14">
        <v>98.19</v>
      </c>
      <c r="N13" s="8">
        <v>2021</v>
      </c>
      <c r="O13" s="13" t="s">
        <v>1547</v>
      </c>
      <c r="P13" s="14">
        <v>8.1900000000000013</v>
      </c>
      <c r="Q13" s="8">
        <v>2021</v>
      </c>
      <c r="R13" s="14" t="s">
        <v>1547</v>
      </c>
      <c r="S13" s="12">
        <v>49.206349206349202</v>
      </c>
      <c r="T13" s="5">
        <v>2021</v>
      </c>
      <c r="U13" s="5" t="s">
        <v>1547</v>
      </c>
      <c r="V13" s="14" t="s">
        <v>1569</v>
      </c>
      <c r="W13" s="8" t="s">
        <v>1569</v>
      </c>
      <c r="X13" s="14" t="s">
        <v>1569</v>
      </c>
      <c r="Y13" s="14" t="s">
        <v>1569</v>
      </c>
      <c r="Z13" s="8" t="s">
        <v>1569</v>
      </c>
      <c r="AA13" s="14" t="s">
        <v>1569</v>
      </c>
      <c r="AB13" s="14">
        <v>20.798309419671511</v>
      </c>
      <c r="AC13" s="8">
        <v>2021</v>
      </c>
      <c r="AD13" s="14" t="s">
        <v>1547</v>
      </c>
      <c r="AE13" s="14">
        <v>0</v>
      </c>
      <c r="AF13" s="8">
        <v>2021</v>
      </c>
      <c r="AG13" s="14" t="s">
        <v>1547</v>
      </c>
      <c r="AH13" s="14">
        <v>23.14</v>
      </c>
      <c r="AI13" s="5">
        <v>2021</v>
      </c>
      <c r="AJ13" s="5" t="s">
        <v>1547</v>
      </c>
    </row>
    <row r="14" spans="1:37" x14ac:dyDescent="0.25">
      <c r="A14" s="5" t="s">
        <v>1548</v>
      </c>
      <c r="B14" s="5" t="s">
        <v>17</v>
      </c>
      <c r="C14" s="5" t="s">
        <v>414</v>
      </c>
      <c r="D14" s="5" t="s">
        <v>360</v>
      </c>
      <c r="E14" s="4" t="s">
        <v>19</v>
      </c>
      <c r="F14" s="4" t="s">
        <v>3042</v>
      </c>
      <c r="G14" s="5">
        <v>3</v>
      </c>
      <c r="H14" s="5">
        <v>2</v>
      </c>
      <c r="I14" s="4" t="s">
        <v>3291</v>
      </c>
      <c r="J14" s="13">
        <v>0.56000000000000005</v>
      </c>
      <c r="K14" s="8">
        <v>2021</v>
      </c>
      <c r="L14" s="5" t="s">
        <v>1548</v>
      </c>
      <c r="M14" s="14">
        <v>85.53</v>
      </c>
      <c r="N14" s="8">
        <v>2021</v>
      </c>
      <c r="O14" s="13" t="s">
        <v>1548</v>
      </c>
      <c r="P14" s="14">
        <v>11.690000000000001</v>
      </c>
      <c r="Q14" s="8">
        <v>2021</v>
      </c>
      <c r="R14" s="14" t="s">
        <v>1548</v>
      </c>
      <c r="S14" s="12">
        <v>55.603079555175363</v>
      </c>
      <c r="T14" s="5">
        <v>2021</v>
      </c>
      <c r="U14" s="5" t="s">
        <v>1548</v>
      </c>
      <c r="V14" s="14" t="s">
        <v>1569</v>
      </c>
      <c r="W14" s="8" t="s">
        <v>1569</v>
      </c>
      <c r="X14" s="14" t="s">
        <v>1569</v>
      </c>
      <c r="Y14" s="14" t="s">
        <v>1569</v>
      </c>
      <c r="Z14" s="8" t="s">
        <v>1569</v>
      </c>
      <c r="AA14" s="14" t="s">
        <v>1569</v>
      </c>
      <c r="AB14" s="14">
        <v>0</v>
      </c>
      <c r="AC14" s="8">
        <v>2021</v>
      </c>
      <c r="AD14" s="14" t="s">
        <v>1548</v>
      </c>
      <c r="AE14" s="14">
        <v>0</v>
      </c>
      <c r="AF14" s="8">
        <v>2021</v>
      </c>
      <c r="AG14" s="14" t="s">
        <v>1548</v>
      </c>
      <c r="AH14" s="14">
        <v>0.37</v>
      </c>
      <c r="AI14" s="5">
        <v>2021</v>
      </c>
      <c r="AJ14" s="5" t="s">
        <v>1548</v>
      </c>
    </row>
    <row r="15" spans="1:37" x14ac:dyDescent="0.25">
      <c r="A15" s="5" t="s">
        <v>1549</v>
      </c>
      <c r="B15" s="5" t="s">
        <v>23</v>
      </c>
      <c r="C15" s="5" t="s">
        <v>708</v>
      </c>
      <c r="D15" s="5" t="s">
        <v>620</v>
      </c>
      <c r="E15" s="4" t="s">
        <v>24</v>
      </c>
      <c r="F15" s="4" t="s">
        <v>1782</v>
      </c>
      <c r="G15" s="5">
        <v>3</v>
      </c>
      <c r="H15" s="5">
        <v>2</v>
      </c>
      <c r="I15" s="4" t="s">
        <v>1798</v>
      </c>
      <c r="J15" s="13">
        <v>0.67</v>
      </c>
      <c r="K15" s="8">
        <v>2021</v>
      </c>
      <c r="L15" s="5" t="s">
        <v>1549</v>
      </c>
      <c r="M15" s="14">
        <v>89.83</v>
      </c>
      <c r="N15" s="8">
        <v>2021</v>
      </c>
      <c r="O15" s="13" t="s">
        <v>1549</v>
      </c>
      <c r="P15" s="14">
        <v>9.24</v>
      </c>
      <c r="Q15" s="8">
        <v>2021</v>
      </c>
      <c r="R15" s="14" t="s">
        <v>1549</v>
      </c>
      <c r="S15" s="12">
        <v>26.948051948051948</v>
      </c>
      <c r="T15" s="5">
        <v>2021</v>
      </c>
      <c r="U15" s="5" t="s">
        <v>1549</v>
      </c>
      <c r="V15" s="14" t="s">
        <v>1569</v>
      </c>
      <c r="W15" s="8" t="s">
        <v>1569</v>
      </c>
      <c r="X15" s="14" t="s">
        <v>1569</v>
      </c>
      <c r="Y15" s="14" t="s">
        <v>1569</v>
      </c>
      <c r="Z15" s="8" t="s">
        <v>1569</v>
      </c>
      <c r="AA15" s="14" t="s">
        <v>1569</v>
      </c>
      <c r="AB15" s="14">
        <v>0</v>
      </c>
      <c r="AC15" s="8">
        <v>2021</v>
      </c>
      <c r="AD15" s="14" t="s">
        <v>1549</v>
      </c>
      <c r="AE15" s="14">
        <v>0</v>
      </c>
      <c r="AF15" s="8">
        <v>2021</v>
      </c>
      <c r="AG15" s="14" t="s">
        <v>1549</v>
      </c>
      <c r="AH15" s="14">
        <v>12.87</v>
      </c>
      <c r="AI15" s="5">
        <v>2021</v>
      </c>
      <c r="AJ15" s="5" t="s">
        <v>1549</v>
      </c>
    </row>
    <row r="16" spans="1:37" x14ac:dyDescent="0.25">
      <c r="A16" s="5" t="s">
        <v>1550</v>
      </c>
      <c r="B16" s="5" t="s">
        <v>3</v>
      </c>
      <c r="C16" s="5" t="s">
        <v>924</v>
      </c>
      <c r="D16" s="5" t="s">
        <v>620</v>
      </c>
      <c r="E16" s="4" t="s">
        <v>4</v>
      </c>
      <c r="F16" s="4" t="s">
        <v>927</v>
      </c>
      <c r="G16" s="5">
        <v>1</v>
      </c>
      <c r="H16" s="5">
        <v>2</v>
      </c>
      <c r="I16" s="4" t="s">
        <v>3081</v>
      </c>
      <c r="J16" s="13">
        <v>0.79</v>
      </c>
      <c r="K16" s="8">
        <v>2021</v>
      </c>
      <c r="L16" s="5" t="s">
        <v>1550</v>
      </c>
      <c r="M16" s="14">
        <v>47.98</v>
      </c>
      <c r="N16" s="8">
        <v>2021</v>
      </c>
      <c r="O16" s="13" t="s">
        <v>1550</v>
      </c>
      <c r="P16" s="14">
        <v>31.830000000000002</v>
      </c>
      <c r="Q16" s="8">
        <v>2021</v>
      </c>
      <c r="R16" s="14" t="s">
        <v>1550</v>
      </c>
      <c r="S16" s="12">
        <v>32.642161482877789</v>
      </c>
      <c r="T16" s="5">
        <v>2021</v>
      </c>
      <c r="U16" s="5" t="s">
        <v>1550</v>
      </c>
      <c r="V16" s="14" t="s">
        <v>1569</v>
      </c>
      <c r="W16" s="8" t="s">
        <v>1569</v>
      </c>
      <c r="X16" s="14" t="s">
        <v>1569</v>
      </c>
      <c r="Y16" s="14" t="s">
        <v>1569</v>
      </c>
      <c r="Z16" s="8" t="s">
        <v>1569</v>
      </c>
      <c r="AA16" s="14" t="s">
        <v>1569</v>
      </c>
      <c r="AB16" s="14">
        <v>0</v>
      </c>
      <c r="AC16" s="8">
        <v>2021</v>
      </c>
      <c r="AD16" s="14" t="s">
        <v>1550</v>
      </c>
      <c r="AE16" s="14">
        <v>0</v>
      </c>
      <c r="AF16" s="8">
        <v>2021</v>
      </c>
      <c r="AG16" s="14" t="s">
        <v>1550</v>
      </c>
      <c r="AH16" s="14">
        <v>7.82</v>
      </c>
      <c r="AI16" s="5">
        <v>2021</v>
      </c>
      <c r="AJ16" s="5" t="s">
        <v>1550</v>
      </c>
    </row>
    <row r="17" spans="1:36" x14ac:dyDescent="0.25">
      <c r="A17" s="5" t="s">
        <v>1767</v>
      </c>
      <c r="B17" s="5" t="s">
        <v>1224</v>
      </c>
      <c r="C17" s="5" t="s">
        <v>1223</v>
      </c>
      <c r="D17" s="5" t="s">
        <v>1038</v>
      </c>
      <c r="E17" s="4" t="s">
        <v>3347</v>
      </c>
      <c r="F17" s="4" t="s">
        <v>1783</v>
      </c>
      <c r="G17" s="5">
        <v>2</v>
      </c>
      <c r="H17" s="5">
        <v>1</v>
      </c>
      <c r="I17" s="4" t="s">
        <v>3084</v>
      </c>
      <c r="J17" s="13">
        <v>0.88</v>
      </c>
      <c r="K17" s="8">
        <v>2021</v>
      </c>
      <c r="L17" s="5" t="s">
        <v>1767</v>
      </c>
      <c r="M17" s="14">
        <v>96.25</v>
      </c>
      <c r="N17" s="8">
        <v>2021</v>
      </c>
      <c r="O17" s="13" t="s">
        <v>1767</v>
      </c>
      <c r="P17" s="14">
        <v>15.83</v>
      </c>
      <c r="Q17" s="8">
        <v>2021</v>
      </c>
      <c r="R17" s="14" t="s">
        <v>1767</v>
      </c>
      <c r="S17" s="12">
        <v>42.135186355022107</v>
      </c>
      <c r="T17" s="5">
        <v>2021</v>
      </c>
      <c r="U17" s="5" t="s">
        <v>1767</v>
      </c>
      <c r="V17" s="14" t="s">
        <v>1569</v>
      </c>
      <c r="W17" s="8" t="s">
        <v>1569</v>
      </c>
      <c r="X17" s="14" t="s">
        <v>1569</v>
      </c>
      <c r="Y17" s="14" t="s">
        <v>1569</v>
      </c>
      <c r="Z17" s="8" t="s">
        <v>1569</v>
      </c>
      <c r="AA17" s="14" t="s">
        <v>1569</v>
      </c>
      <c r="AB17" s="14">
        <v>0</v>
      </c>
      <c r="AC17" s="8">
        <v>2021</v>
      </c>
      <c r="AD17" s="14" t="s">
        <v>1767</v>
      </c>
      <c r="AE17" s="14">
        <v>100</v>
      </c>
      <c r="AF17" s="8">
        <v>2021</v>
      </c>
      <c r="AG17" s="14" t="s">
        <v>1767</v>
      </c>
      <c r="AH17" s="14">
        <v>96.25</v>
      </c>
      <c r="AI17" s="5">
        <v>2021</v>
      </c>
      <c r="AJ17" s="5" t="s">
        <v>1767</v>
      </c>
    </row>
    <row r="18" spans="1:36" x14ac:dyDescent="0.25">
      <c r="A18" s="5" t="s">
        <v>1768</v>
      </c>
      <c r="B18" s="5" t="s">
        <v>1314</v>
      </c>
      <c r="C18" s="5" t="s">
        <v>1313</v>
      </c>
      <c r="D18" s="5" t="s">
        <v>1038</v>
      </c>
      <c r="E18" s="4" t="s">
        <v>3348</v>
      </c>
      <c r="F18" s="4" t="s">
        <v>3064</v>
      </c>
      <c r="G18" s="5">
        <v>1</v>
      </c>
      <c r="H18" s="5">
        <v>2</v>
      </c>
      <c r="I18" s="4" t="s">
        <v>3085</v>
      </c>
      <c r="J18" s="13">
        <v>1.23</v>
      </c>
      <c r="K18" s="8">
        <v>2021</v>
      </c>
      <c r="L18" s="5" t="s">
        <v>1768</v>
      </c>
      <c r="M18" s="14">
        <v>98.18</v>
      </c>
      <c r="N18" s="8">
        <v>2021</v>
      </c>
      <c r="O18" s="13" t="s">
        <v>1768</v>
      </c>
      <c r="P18" s="14">
        <v>15.07</v>
      </c>
      <c r="Q18" s="8">
        <v>2021</v>
      </c>
      <c r="R18" s="14" t="s">
        <v>1768</v>
      </c>
      <c r="S18" s="12">
        <v>49.369608493696084</v>
      </c>
      <c r="T18" s="5">
        <v>2021</v>
      </c>
      <c r="U18" s="5" t="s">
        <v>1768</v>
      </c>
      <c r="V18" s="14" t="s">
        <v>1569</v>
      </c>
      <c r="W18" s="8" t="s">
        <v>1569</v>
      </c>
      <c r="X18" s="14" t="s">
        <v>1569</v>
      </c>
      <c r="Y18" s="14" t="s">
        <v>1569</v>
      </c>
      <c r="Z18" s="8" t="s">
        <v>1569</v>
      </c>
      <c r="AA18" s="14" t="s">
        <v>1569</v>
      </c>
      <c r="AB18" s="14">
        <v>0</v>
      </c>
      <c r="AC18" s="8">
        <v>2021</v>
      </c>
      <c r="AD18" s="14" t="s">
        <v>1768</v>
      </c>
      <c r="AE18" s="14">
        <v>22.785389586194416</v>
      </c>
      <c r="AF18" s="8">
        <v>2021</v>
      </c>
      <c r="AG18" s="14" t="s">
        <v>1768</v>
      </c>
      <c r="AH18" s="14">
        <v>36.979999999999997</v>
      </c>
      <c r="AI18" s="5">
        <v>2021</v>
      </c>
      <c r="AJ18" s="5" t="s">
        <v>1768</v>
      </c>
    </row>
    <row r="19" spans="1:36" x14ac:dyDescent="0.25">
      <c r="A19" s="5" t="s">
        <v>1769</v>
      </c>
      <c r="B19" s="5" t="s">
        <v>1019</v>
      </c>
      <c r="C19" s="5" t="s">
        <v>1018</v>
      </c>
      <c r="D19" s="5" t="s">
        <v>620</v>
      </c>
      <c r="E19" s="4" t="s">
        <v>3349</v>
      </c>
      <c r="F19" s="4" t="s">
        <v>3065</v>
      </c>
      <c r="G19" s="5">
        <v>2</v>
      </c>
      <c r="H19" s="5">
        <v>1</v>
      </c>
      <c r="I19" s="4" t="s">
        <v>3086</v>
      </c>
      <c r="J19" s="13">
        <v>0.92</v>
      </c>
      <c r="K19" s="8">
        <v>2021</v>
      </c>
      <c r="L19" s="5" t="s">
        <v>1769</v>
      </c>
      <c r="M19" s="14">
        <v>93.86</v>
      </c>
      <c r="N19" s="8">
        <v>2021</v>
      </c>
      <c r="O19" s="13" t="s">
        <v>1769</v>
      </c>
      <c r="P19" s="14">
        <v>20.509999999999998</v>
      </c>
      <c r="Q19" s="8">
        <v>2021</v>
      </c>
      <c r="R19" s="14" t="s">
        <v>1769</v>
      </c>
      <c r="S19" s="12">
        <v>45.246221355436376</v>
      </c>
      <c r="T19" s="5">
        <v>2021</v>
      </c>
      <c r="U19" s="5" t="s">
        <v>1769</v>
      </c>
      <c r="V19" s="14" t="s">
        <v>1569</v>
      </c>
      <c r="W19" s="8" t="s">
        <v>1569</v>
      </c>
      <c r="X19" s="14" t="s">
        <v>1569</v>
      </c>
      <c r="Y19" s="14" t="s">
        <v>1569</v>
      </c>
      <c r="Z19" s="8" t="s">
        <v>1569</v>
      </c>
      <c r="AA19" s="14" t="s">
        <v>1569</v>
      </c>
      <c r="AB19" s="14">
        <v>0</v>
      </c>
      <c r="AC19" s="8">
        <v>2021</v>
      </c>
      <c r="AD19" s="14" t="s">
        <v>1769</v>
      </c>
      <c r="AE19" s="14">
        <v>0</v>
      </c>
      <c r="AF19" s="8">
        <v>2021</v>
      </c>
      <c r="AG19" s="14" t="s">
        <v>1769</v>
      </c>
      <c r="AH19" s="14">
        <v>0</v>
      </c>
      <c r="AI19" s="5">
        <v>2021</v>
      </c>
      <c r="AJ19" s="5" t="s">
        <v>1769</v>
      </c>
    </row>
    <row r="20" spans="1:36" x14ac:dyDescent="0.25">
      <c r="A20" s="5" t="s">
        <v>1770</v>
      </c>
      <c r="B20" s="5" t="s">
        <v>1019</v>
      </c>
      <c r="C20" s="5" t="s">
        <v>1018</v>
      </c>
      <c r="D20" s="5" t="s">
        <v>620</v>
      </c>
      <c r="E20" s="4" t="s">
        <v>3350</v>
      </c>
      <c r="F20" s="4" t="s">
        <v>1784</v>
      </c>
      <c r="G20" s="5">
        <v>2</v>
      </c>
      <c r="H20" s="5">
        <v>1</v>
      </c>
      <c r="I20" s="4" t="s">
        <v>3086</v>
      </c>
      <c r="J20" s="13">
        <v>0.64</v>
      </c>
      <c r="K20" s="8">
        <v>2021</v>
      </c>
      <c r="L20" s="5" t="s">
        <v>1770</v>
      </c>
      <c r="M20" s="14">
        <v>99.23</v>
      </c>
      <c r="N20" s="8">
        <v>2021</v>
      </c>
      <c r="O20" s="13" t="s">
        <v>1770</v>
      </c>
      <c r="P20" s="14">
        <v>16.75</v>
      </c>
      <c r="Q20" s="8">
        <v>2021</v>
      </c>
      <c r="R20" s="14" t="s">
        <v>1770</v>
      </c>
      <c r="S20" s="12">
        <v>31.343283582089555</v>
      </c>
      <c r="T20" s="5">
        <v>2021</v>
      </c>
      <c r="U20" s="5" t="s">
        <v>1770</v>
      </c>
      <c r="V20" s="14" t="s">
        <v>1569</v>
      </c>
      <c r="W20" s="8" t="s">
        <v>1569</v>
      </c>
      <c r="X20" s="14" t="s">
        <v>1569</v>
      </c>
      <c r="Y20" s="14" t="s">
        <v>1569</v>
      </c>
      <c r="Z20" s="8" t="s">
        <v>1569</v>
      </c>
      <c r="AA20" s="14" t="s">
        <v>1569</v>
      </c>
      <c r="AB20" s="14">
        <v>0</v>
      </c>
      <c r="AC20" s="8">
        <v>2021</v>
      </c>
      <c r="AD20" s="14" t="s">
        <v>1770</v>
      </c>
      <c r="AE20" s="14">
        <v>100</v>
      </c>
      <c r="AF20" s="8">
        <v>2021</v>
      </c>
      <c r="AG20" s="14" t="s">
        <v>1770</v>
      </c>
      <c r="AH20" s="14">
        <v>97.64</v>
      </c>
      <c r="AI20" s="5">
        <v>2021</v>
      </c>
      <c r="AJ20" s="5" t="s">
        <v>1770</v>
      </c>
    </row>
    <row r="21" spans="1:36" x14ac:dyDescent="0.25">
      <c r="A21" s="5" t="s">
        <v>1771</v>
      </c>
      <c r="B21" s="5" t="s">
        <v>1019</v>
      </c>
      <c r="C21" s="5" t="s">
        <v>1018</v>
      </c>
      <c r="D21" s="5" t="s">
        <v>620</v>
      </c>
      <c r="E21" s="6" t="s">
        <v>3062</v>
      </c>
      <c r="F21" s="4" t="s">
        <v>1785</v>
      </c>
      <c r="G21" s="5">
        <v>2</v>
      </c>
      <c r="H21" s="5">
        <v>2</v>
      </c>
      <c r="I21" s="4" t="s">
        <v>3087</v>
      </c>
      <c r="J21" s="13">
        <v>0.83</v>
      </c>
      <c r="K21" s="8">
        <v>2021</v>
      </c>
      <c r="L21" s="5" t="s">
        <v>1771</v>
      </c>
      <c r="M21" s="14">
        <v>97.33</v>
      </c>
      <c r="N21" s="8">
        <v>2021</v>
      </c>
      <c r="O21" s="13" t="s">
        <v>1771</v>
      </c>
      <c r="P21" s="14">
        <v>13.67</v>
      </c>
      <c r="Q21" s="8">
        <v>2021</v>
      </c>
      <c r="R21" s="14" t="s">
        <v>1771</v>
      </c>
      <c r="S21" s="12">
        <v>41.477688368690565</v>
      </c>
      <c r="T21" s="5">
        <v>2021</v>
      </c>
      <c r="U21" s="5" t="s">
        <v>1771</v>
      </c>
      <c r="V21" s="14" t="s">
        <v>1569</v>
      </c>
      <c r="W21" s="8" t="s">
        <v>1569</v>
      </c>
      <c r="X21" s="14" t="s">
        <v>1569</v>
      </c>
      <c r="Y21" s="14" t="s">
        <v>1569</v>
      </c>
      <c r="Z21" s="8" t="s">
        <v>1569</v>
      </c>
      <c r="AA21" s="14" t="s">
        <v>1569</v>
      </c>
      <c r="AB21" s="14">
        <v>0</v>
      </c>
      <c r="AC21" s="8">
        <v>2021</v>
      </c>
      <c r="AD21" s="14" t="s">
        <v>1771</v>
      </c>
      <c r="AE21" s="14">
        <v>100</v>
      </c>
      <c r="AF21" s="8">
        <v>2021</v>
      </c>
      <c r="AG21" s="14" t="s">
        <v>1771</v>
      </c>
      <c r="AH21" s="14">
        <v>76.56</v>
      </c>
      <c r="AI21" s="5">
        <v>2021</v>
      </c>
      <c r="AJ21" s="5" t="s">
        <v>1771</v>
      </c>
    </row>
    <row r="22" spans="1:36" x14ac:dyDescent="0.25">
      <c r="A22" s="5" t="s">
        <v>1772</v>
      </c>
      <c r="B22" s="5" t="s">
        <v>847</v>
      </c>
      <c r="C22" s="5" t="s">
        <v>846</v>
      </c>
      <c r="D22" s="5" t="s">
        <v>620</v>
      </c>
      <c r="E22" s="6" t="s">
        <v>3062</v>
      </c>
      <c r="F22" s="4" t="s">
        <v>1786</v>
      </c>
      <c r="G22" s="5">
        <v>2</v>
      </c>
      <c r="H22" s="5">
        <v>2</v>
      </c>
      <c r="I22" s="4" t="s">
        <v>3088</v>
      </c>
      <c r="J22" s="13">
        <v>0.48</v>
      </c>
      <c r="K22" s="8">
        <v>2021</v>
      </c>
      <c r="L22" s="5" t="s">
        <v>1772</v>
      </c>
      <c r="M22" s="14">
        <v>94.37</v>
      </c>
      <c r="N22" s="8">
        <v>2021</v>
      </c>
      <c r="O22" s="13" t="s">
        <v>1772</v>
      </c>
      <c r="P22" s="14">
        <v>17.72</v>
      </c>
      <c r="Q22" s="8">
        <v>2021</v>
      </c>
      <c r="R22" s="14" t="s">
        <v>1772</v>
      </c>
      <c r="S22" s="12">
        <v>27.539503386004515</v>
      </c>
      <c r="T22" s="5">
        <v>2021</v>
      </c>
      <c r="U22" s="5" t="s">
        <v>1772</v>
      </c>
      <c r="V22" s="14" t="s">
        <v>1569</v>
      </c>
      <c r="W22" s="8" t="s">
        <v>1569</v>
      </c>
      <c r="X22" s="14" t="s">
        <v>1569</v>
      </c>
      <c r="Y22" s="14" t="s">
        <v>1569</v>
      </c>
      <c r="Z22" s="8" t="s">
        <v>1569</v>
      </c>
      <c r="AA22" s="14" t="s">
        <v>1569</v>
      </c>
      <c r="AB22" s="14">
        <v>0</v>
      </c>
      <c r="AC22" s="8">
        <v>2021</v>
      </c>
      <c r="AD22" s="14" t="s">
        <v>1772</v>
      </c>
      <c r="AE22" s="14">
        <v>0</v>
      </c>
      <c r="AF22" s="8">
        <v>2021</v>
      </c>
      <c r="AG22" s="14" t="s">
        <v>1772</v>
      </c>
      <c r="AH22" s="14">
        <v>2.4900000000000002</v>
      </c>
      <c r="AI22" s="5">
        <v>2021</v>
      </c>
      <c r="AJ22" s="5" t="s">
        <v>1772</v>
      </c>
    </row>
    <row r="23" spans="1:36" x14ac:dyDescent="0.25">
      <c r="A23" s="5" t="s">
        <v>1773</v>
      </c>
      <c r="B23" s="5" t="s">
        <v>847</v>
      </c>
      <c r="C23" s="5" t="s">
        <v>846</v>
      </c>
      <c r="D23" s="5" t="s">
        <v>620</v>
      </c>
      <c r="E23" s="6" t="s">
        <v>3062</v>
      </c>
      <c r="F23" s="4" t="s">
        <v>1787</v>
      </c>
      <c r="G23" s="5">
        <v>2</v>
      </c>
      <c r="H23" s="5">
        <v>1</v>
      </c>
      <c r="I23" s="4" t="s">
        <v>3078</v>
      </c>
      <c r="J23" s="13">
        <v>0.51</v>
      </c>
      <c r="K23" s="8">
        <v>2021</v>
      </c>
      <c r="L23" s="5" t="s">
        <v>1773</v>
      </c>
      <c r="M23" s="14">
        <v>88.04</v>
      </c>
      <c r="N23" s="8">
        <v>2021</v>
      </c>
      <c r="O23" s="13" t="s">
        <v>1773</v>
      </c>
      <c r="P23" s="14">
        <v>19.14</v>
      </c>
      <c r="Q23" s="8">
        <v>2021</v>
      </c>
      <c r="R23" s="14" t="s">
        <v>1773</v>
      </c>
      <c r="S23" s="12">
        <v>31.713688610240336</v>
      </c>
      <c r="T23" s="5">
        <v>2021</v>
      </c>
      <c r="U23" s="5" t="s">
        <v>1773</v>
      </c>
      <c r="V23" s="14" t="s">
        <v>1569</v>
      </c>
      <c r="W23" s="8" t="s">
        <v>1569</v>
      </c>
      <c r="X23" s="14" t="s">
        <v>1569</v>
      </c>
      <c r="Y23" s="14" t="s">
        <v>1569</v>
      </c>
      <c r="Z23" s="8" t="s">
        <v>1569</v>
      </c>
      <c r="AA23" s="14" t="s">
        <v>1569</v>
      </c>
      <c r="AB23" s="14">
        <v>0</v>
      </c>
      <c r="AC23" s="8">
        <v>2021</v>
      </c>
      <c r="AD23" s="14" t="s">
        <v>1773</v>
      </c>
      <c r="AE23" s="14">
        <v>0</v>
      </c>
      <c r="AF23" s="8">
        <v>2021</v>
      </c>
      <c r="AG23" s="14" t="s">
        <v>1773</v>
      </c>
      <c r="AH23" s="14">
        <v>0.82</v>
      </c>
      <c r="AI23" s="5">
        <v>2021</v>
      </c>
      <c r="AJ23" s="5" t="s">
        <v>1773</v>
      </c>
    </row>
    <row r="24" spans="1:36" x14ac:dyDescent="0.25">
      <c r="A24" s="5" t="s">
        <v>1774</v>
      </c>
      <c r="B24" s="5" t="s">
        <v>694</v>
      </c>
      <c r="C24" s="5" t="s">
        <v>693</v>
      </c>
      <c r="D24" s="5" t="s">
        <v>620</v>
      </c>
      <c r="E24" s="4" t="s">
        <v>1775</v>
      </c>
      <c r="F24" s="4" t="s">
        <v>1788</v>
      </c>
      <c r="G24" s="5">
        <v>2</v>
      </c>
      <c r="H24" s="5">
        <v>1</v>
      </c>
      <c r="I24" s="4" t="s">
        <v>3086</v>
      </c>
      <c r="J24" s="13">
        <v>0.73</v>
      </c>
      <c r="K24" s="8">
        <v>2021</v>
      </c>
      <c r="L24" s="5" t="s">
        <v>1774</v>
      </c>
      <c r="M24" s="14">
        <v>62.59</v>
      </c>
      <c r="N24" s="8">
        <v>2021</v>
      </c>
      <c r="O24" s="13" t="s">
        <v>1774</v>
      </c>
      <c r="P24" s="14">
        <v>20.260000000000002</v>
      </c>
      <c r="Q24" s="8">
        <v>2021</v>
      </c>
      <c r="R24" s="14" t="s">
        <v>1774</v>
      </c>
      <c r="S24" s="12">
        <v>20.335636722606122</v>
      </c>
      <c r="T24" s="5">
        <v>2021</v>
      </c>
      <c r="U24" s="5" t="s">
        <v>1774</v>
      </c>
      <c r="V24" s="14" t="s">
        <v>1569</v>
      </c>
      <c r="W24" s="8" t="s">
        <v>1569</v>
      </c>
      <c r="X24" s="14" t="s">
        <v>1569</v>
      </c>
      <c r="Y24" s="14" t="s">
        <v>1569</v>
      </c>
      <c r="Z24" s="8" t="s">
        <v>1569</v>
      </c>
      <c r="AA24" s="14" t="s">
        <v>1569</v>
      </c>
      <c r="AB24" s="14">
        <v>0</v>
      </c>
      <c r="AC24" s="8">
        <v>2021</v>
      </c>
      <c r="AD24" s="14" t="s">
        <v>1774</v>
      </c>
      <c r="AE24" s="14">
        <v>0</v>
      </c>
      <c r="AF24" s="8">
        <v>2021</v>
      </c>
      <c r="AG24" s="14" t="s">
        <v>1774</v>
      </c>
      <c r="AH24" s="14">
        <v>0</v>
      </c>
      <c r="AI24" s="5">
        <v>2021</v>
      </c>
      <c r="AJ24" s="5" t="s">
        <v>1774</v>
      </c>
    </row>
    <row r="25" spans="1:36" x14ac:dyDescent="0.25">
      <c r="A25" s="5" t="s">
        <v>3043</v>
      </c>
      <c r="B25" s="5" t="s">
        <v>1377</v>
      </c>
      <c r="C25" s="5" t="s">
        <v>679</v>
      </c>
      <c r="D25" s="5" t="s">
        <v>620</v>
      </c>
      <c r="E25" s="4" t="s">
        <v>3057</v>
      </c>
      <c r="F25" s="4" t="s">
        <v>3066</v>
      </c>
      <c r="G25" s="5">
        <v>1</v>
      </c>
      <c r="H25" s="5">
        <v>2</v>
      </c>
      <c r="I25" s="4" t="s">
        <v>3089</v>
      </c>
      <c r="J25" s="13">
        <v>0.93</v>
      </c>
      <c r="K25" s="8">
        <v>2022</v>
      </c>
      <c r="L25" s="5" t="s">
        <v>3043</v>
      </c>
      <c r="M25" s="14">
        <v>83.76</v>
      </c>
      <c r="N25" s="8">
        <v>2022</v>
      </c>
      <c r="O25" s="13" t="s">
        <v>3043</v>
      </c>
      <c r="P25" s="14">
        <v>15.98</v>
      </c>
      <c r="Q25" s="8">
        <v>2022</v>
      </c>
      <c r="R25" s="14" t="s">
        <v>3043</v>
      </c>
      <c r="S25" s="12">
        <v>27.158948685857322</v>
      </c>
      <c r="T25" s="5">
        <v>2022</v>
      </c>
      <c r="U25" s="5" t="s">
        <v>3043</v>
      </c>
      <c r="V25" s="14" t="s">
        <v>1569</v>
      </c>
      <c r="W25" s="8" t="s">
        <v>1569</v>
      </c>
      <c r="X25" s="14" t="s">
        <v>1569</v>
      </c>
      <c r="Y25" s="14" t="s">
        <v>1569</v>
      </c>
      <c r="Z25" s="8" t="s">
        <v>1569</v>
      </c>
      <c r="AA25" s="14" t="s">
        <v>1569</v>
      </c>
      <c r="AB25" s="14">
        <v>0</v>
      </c>
      <c r="AC25" s="8">
        <v>2022</v>
      </c>
      <c r="AD25" s="14" t="s">
        <v>3043</v>
      </c>
      <c r="AE25" s="14">
        <v>100</v>
      </c>
      <c r="AF25" s="8">
        <v>2022</v>
      </c>
      <c r="AG25" s="14" t="s">
        <v>3043</v>
      </c>
      <c r="AH25" s="14">
        <v>80.8</v>
      </c>
      <c r="AI25" s="5">
        <v>2022</v>
      </c>
      <c r="AJ25" s="5" t="s">
        <v>3043</v>
      </c>
    </row>
    <row r="26" spans="1:36" x14ac:dyDescent="0.25">
      <c r="A26" s="5" t="s">
        <v>3044</v>
      </c>
      <c r="B26" s="5" t="s">
        <v>1377</v>
      </c>
      <c r="C26" s="5" t="s">
        <v>679</v>
      </c>
      <c r="D26" s="5" t="s">
        <v>620</v>
      </c>
      <c r="E26" s="6" t="s">
        <v>3062</v>
      </c>
      <c r="F26" s="4" t="s">
        <v>3067</v>
      </c>
      <c r="G26" s="5">
        <v>1</v>
      </c>
      <c r="H26" s="5">
        <v>1</v>
      </c>
      <c r="I26" s="4" t="s">
        <v>3090</v>
      </c>
      <c r="J26" s="13">
        <v>0.7</v>
      </c>
      <c r="K26" s="8">
        <v>2022</v>
      </c>
      <c r="L26" s="5" t="s">
        <v>3044</v>
      </c>
      <c r="M26" s="14">
        <v>59.93</v>
      </c>
      <c r="N26" s="8">
        <v>2022</v>
      </c>
      <c r="O26" s="13" t="s">
        <v>3044</v>
      </c>
      <c r="P26" s="14">
        <v>10.96</v>
      </c>
      <c r="Q26" s="8">
        <v>2022</v>
      </c>
      <c r="R26" s="14" t="s">
        <v>3044</v>
      </c>
      <c r="S26" s="12">
        <v>36.313868613138681</v>
      </c>
      <c r="T26" s="5">
        <v>2022</v>
      </c>
      <c r="U26" s="5" t="s">
        <v>3044</v>
      </c>
      <c r="V26" s="14" t="s">
        <v>1569</v>
      </c>
      <c r="W26" s="8" t="s">
        <v>1569</v>
      </c>
      <c r="X26" s="14" t="s">
        <v>1569</v>
      </c>
      <c r="Y26" s="14" t="s">
        <v>1569</v>
      </c>
      <c r="Z26" s="8" t="s">
        <v>1569</v>
      </c>
      <c r="AA26" s="14" t="s">
        <v>1569</v>
      </c>
      <c r="AB26" s="14">
        <v>0</v>
      </c>
      <c r="AC26" s="8">
        <v>2022</v>
      </c>
      <c r="AD26" s="14" t="s">
        <v>3044</v>
      </c>
      <c r="AE26" s="14">
        <v>55.732484076433117</v>
      </c>
      <c r="AF26" s="8">
        <v>2022</v>
      </c>
      <c r="AG26" s="14" t="s">
        <v>3044</v>
      </c>
      <c r="AH26" s="14">
        <v>48.07</v>
      </c>
      <c r="AI26" s="5">
        <v>2022</v>
      </c>
      <c r="AJ26" s="5" t="s">
        <v>3044</v>
      </c>
    </row>
    <row r="27" spans="1:36" x14ac:dyDescent="0.25">
      <c r="A27" s="5" t="s">
        <v>3045</v>
      </c>
      <c r="B27" s="5" t="s">
        <v>23</v>
      </c>
      <c r="C27" s="5" t="s">
        <v>708</v>
      </c>
      <c r="D27" s="5" t="s">
        <v>620</v>
      </c>
      <c r="E27" s="4" t="s">
        <v>3058</v>
      </c>
      <c r="F27" s="4" t="s">
        <v>3068</v>
      </c>
      <c r="G27" s="5">
        <v>3</v>
      </c>
      <c r="H27" s="5">
        <v>1</v>
      </c>
      <c r="I27" s="4" t="s">
        <v>3091</v>
      </c>
      <c r="J27" s="13">
        <v>0.44</v>
      </c>
      <c r="K27" s="8">
        <v>2021</v>
      </c>
      <c r="L27" s="5" t="s">
        <v>3045</v>
      </c>
      <c r="M27" s="14">
        <v>68.02</v>
      </c>
      <c r="N27" s="8">
        <v>2021</v>
      </c>
      <c r="O27" s="13" t="s">
        <v>3045</v>
      </c>
      <c r="P27" s="14">
        <v>10.73</v>
      </c>
      <c r="Q27" s="8">
        <v>2021</v>
      </c>
      <c r="R27" s="14" t="s">
        <v>3045</v>
      </c>
      <c r="S27" s="12">
        <v>54.426840633737186</v>
      </c>
      <c r="T27" s="5">
        <v>2021</v>
      </c>
      <c r="U27" s="5" t="s">
        <v>3045</v>
      </c>
      <c r="V27" s="14" t="s">
        <v>1569</v>
      </c>
      <c r="W27" s="8" t="s">
        <v>1569</v>
      </c>
      <c r="X27" s="14" t="s">
        <v>1569</v>
      </c>
      <c r="Y27" s="14" t="s">
        <v>1569</v>
      </c>
      <c r="Z27" s="8" t="s">
        <v>1569</v>
      </c>
      <c r="AA27" s="14" t="s">
        <v>1569</v>
      </c>
      <c r="AB27" s="14">
        <v>0</v>
      </c>
      <c r="AC27" s="8">
        <v>2021</v>
      </c>
      <c r="AD27" s="14" t="s">
        <v>3045</v>
      </c>
      <c r="AE27" s="14">
        <v>0</v>
      </c>
      <c r="AF27" s="8">
        <v>2021</v>
      </c>
      <c r="AG27" s="14" t="s">
        <v>3045</v>
      </c>
      <c r="AH27" s="14">
        <v>49.47</v>
      </c>
      <c r="AI27" s="5">
        <v>2021</v>
      </c>
      <c r="AJ27" s="5" t="s">
        <v>3045</v>
      </c>
    </row>
    <row r="28" spans="1:36" x14ac:dyDescent="0.25">
      <c r="A28" s="5" t="s">
        <v>3046</v>
      </c>
      <c r="B28" s="5" t="s">
        <v>13</v>
      </c>
      <c r="C28" s="5" t="s">
        <v>851</v>
      </c>
      <c r="D28" s="5" t="s">
        <v>620</v>
      </c>
      <c r="E28" s="4" t="s">
        <v>3059</v>
      </c>
      <c r="F28" s="4" t="s">
        <v>3069</v>
      </c>
      <c r="G28" s="5">
        <v>1</v>
      </c>
      <c r="H28" s="5">
        <v>1</v>
      </c>
      <c r="I28" s="4" t="s">
        <v>3084</v>
      </c>
      <c r="J28" s="13">
        <v>0.54</v>
      </c>
      <c r="K28" s="8">
        <v>2022</v>
      </c>
      <c r="L28" s="5" t="s">
        <v>3046</v>
      </c>
      <c r="M28" s="14">
        <v>30.06</v>
      </c>
      <c r="N28" s="8">
        <v>2022</v>
      </c>
      <c r="O28" s="13" t="s">
        <v>3046</v>
      </c>
      <c r="P28" s="14">
        <v>4.7699999999999996</v>
      </c>
      <c r="Q28" s="8">
        <v>2022</v>
      </c>
      <c r="R28" s="14" t="s">
        <v>3046</v>
      </c>
      <c r="S28" s="12">
        <v>61.635220125786169</v>
      </c>
      <c r="T28" s="5">
        <v>2022</v>
      </c>
      <c r="U28" s="5" t="s">
        <v>3046</v>
      </c>
      <c r="V28" s="14" t="s">
        <v>1569</v>
      </c>
      <c r="W28" s="8" t="s">
        <v>1569</v>
      </c>
      <c r="X28" s="14" t="s">
        <v>1569</v>
      </c>
      <c r="Y28" s="14" t="s">
        <v>1569</v>
      </c>
      <c r="Z28" s="8" t="s">
        <v>1569</v>
      </c>
      <c r="AA28" s="14" t="s">
        <v>1569</v>
      </c>
      <c r="AB28" s="14">
        <v>0</v>
      </c>
      <c r="AC28" s="8">
        <v>2022</v>
      </c>
      <c r="AD28" s="14" t="s">
        <v>3046</v>
      </c>
      <c r="AE28" s="14">
        <v>0</v>
      </c>
      <c r="AF28" s="8">
        <v>2022</v>
      </c>
      <c r="AG28" s="14" t="s">
        <v>3046</v>
      </c>
      <c r="AH28" s="14">
        <v>1.32</v>
      </c>
      <c r="AI28" s="5">
        <v>2022</v>
      </c>
      <c r="AJ28" s="5" t="s">
        <v>3046</v>
      </c>
    </row>
    <row r="29" spans="1:36" x14ac:dyDescent="0.25">
      <c r="A29" s="5" t="s">
        <v>3047</v>
      </c>
      <c r="B29" s="5" t="s">
        <v>954</v>
      </c>
      <c r="C29" s="5" t="s">
        <v>953</v>
      </c>
      <c r="D29" s="5" t="s">
        <v>620</v>
      </c>
      <c r="E29" s="4" t="s">
        <v>3351</v>
      </c>
      <c r="F29" s="4" t="s">
        <v>3070</v>
      </c>
      <c r="G29" s="5">
        <v>2</v>
      </c>
      <c r="H29" s="5">
        <v>1</v>
      </c>
      <c r="I29" s="4" t="s">
        <v>3091</v>
      </c>
      <c r="J29" s="13">
        <v>0.38</v>
      </c>
      <c r="K29" s="8">
        <v>2021</v>
      </c>
      <c r="L29" s="5" t="s">
        <v>3047</v>
      </c>
      <c r="M29" s="14">
        <v>92.3</v>
      </c>
      <c r="N29" s="8">
        <v>2021</v>
      </c>
      <c r="O29" s="13" t="s">
        <v>3047</v>
      </c>
      <c r="P29" s="14">
        <v>15.52</v>
      </c>
      <c r="Q29" s="8">
        <v>2021</v>
      </c>
      <c r="R29" s="14" t="s">
        <v>3047</v>
      </c>
      <c r="S29" s="12">
        <v>34.085051546391753</v>
      </c>
      <c r="T29" s="5">
        <v>2021</v>
      </c>
      <c r="U29" s="5" t="s">
        <v>3047</v>
      </c>
      <c r="V29" s="14" t="s">
        <v>1569</v>
      </c>
      <c r="W29" s="8" t="s">
        <v>1569</v>
      </c>
      <c r="X29" s="14" t="s">
        <v>1569</v>
      </c>
      <c r="Y29" s="14" t="s">
        <v>1569</v>
      </c>
      <c r="Z29" s="8" t="s">
        <v>1569</v>
      </c>
      <c r="AA29" s="14" t="s">
        <v>1569</v>
      </c>
      <c r="AB29" s="14">
        <v>0</v>
      </c>
      <c r="AC29" s="8">
        <v>2021</v>
      </c>
      <c r="AD29" s="14" t="s">
        <v>3047</v>
      </c>
      <c r="AE29" s="14">
        <v>100</v>
      </c>
      <c r="AF29" s="8">
        <v>2021</v>
      </c>
      <c r="AG29" s="14" t="s">
        <v>3047</v>
      </c>
      <c r="AH29" s="14">
        <v>91.33</v>
      </c>
      <c r="AI29" s="5">
        <v>2021</v>
      </c>
      <c r="AJ29" s="5" t="s">
        <v>3047</v>
      </c>
    </row>
    <row r="30" spans="1:36" x14ac:dyDescent="0.25">
      <c r="A30" s="5" t="s">
        <v>3048</v>
      </c>
      <c r="B30" s="5" t="s">
        <v>954</v>
      </c>
      <c r="C30" s="5" t="s">
        <v>953</v>
      </c>
      <c r="D30" s="5" t="s">
        <v>620</v>
      </c>
      <c r="E30" s="4" t="s">
        <v>3060</v>
      </c>
      <c r="F30" s="4" t="s">
        <v>3071</v>
      </c>
      <c r="G30" s="5">
        <v>2</v>
      </c>
      <c r="H30" s="5">
        <v>1</v>
      </c>
      <c r="I30" s="4" t="s">
        <v>3092</v>
      </c>
      <c r="J30" s="13">
        <v>0.37</v>
      </c>
      <c r="K30" s="8">
        <v>2021</v>
      </c>
      <c r="L30" s="5" t="s">
        <v>3048</v>
      </c>
      <c r="M30" s="14">
        <v>61.7</v>
      </c>
      <c r="N30" s="8">
        <v>2021</v>
      </c>
      <c r="O30" s="13" t="s">
        <v>3048</v>
      </c>
      <c r="P30" s="14">
        <v>11.77</v>
      </c>
      <c r="Q30" s="8">
        <v>2021</v>
      </c>
      <c r="R30" s="14" t="s">
        <v>3048</v>
      </c>
      <c r="S30" s="12">
        <v>49.617672047578594</v>
      </c>
      <c r="T30" s="5">
        <v>2021</v>
      </c>
      <c r="U30" s="5" t="s">
        <v>3048</v>
      </c>
      <c r="V30" s="14" t="s">
        <v>1569</v>
      </c>
      <c r="W30" s="8" t="s">
        <v>1569</v>
      </c>
      <c r="X30" s="14" t="s">
        <v>1569</v>
      </c>
      <c r="Y30" s="14" t="s">
        <v>1569</v>
      </c>
      <c r="Z30" s="8" t="s">
        <v>1569</v>
      </c>
      <c r="AA30" s="14" t="s">
        <v>1569</v>
      </c>
      <c r="AB30" s="14">
        <v>0</v>
      </c>
      <c r="AC30" s="8">
        <v>2021</v>
      </c>
      <c r="AD30" s="14" t="s">
        <v>3048</v>
      </c>
      <c r="AE30" s="14">
        <v>100</v>
      </c>
      <c r="AF30" s="8">
        <v>2021</v>
      </c>
      <c r="AG30" s="14" t="s">
        <v>3048</v>
      </c>
      <c r="AH30" s="14">
        <v>56.46</v>
      </c>
      <c r="AI30" s="5">
        <v>2021</v>
      </c>
      <c r="AJ30" s="5" t="s">
        <v>3048</v>
      </c>
    </row>
    <row r="31" spans="1:36" x14ac:dyDescent="0.25">
      <c r="A31" s="5" t="s">
        <v>3049</v>
      </c>
      <c r="B31" s="5" t="s">
        <v>954</v>
      </c>
      <c r="C31" s="5" t="s">
        <v>953</v>
      </c>
      <c r="D31" s="5" t="s">
        <v>620</v>
      </c>
      <c r="E31" s="4" t="s">
        <v>3061</v>
      </c>
      <c r="F31" s="4" t="s">
        <v>3072</v>
      </c>
      <c r="G31" s="5">
        <v>2</v>
      </c>
      <c r="H31" s="5">
        <v>1</v>
      </c>
      <c r="I31" s="4" t="s">
        <v>3092</v>
      </c>
      <c r="J31" s="13">
        <v>0.31</v>
      </c>
      <c r="K31" s="8">
        <v>2021</v>
      </c>
      <c r="L31" s="5" t="s">
        <v>3049</v>
      </c>
      <c r="M31" s="14">
        <v>58.36</v>
      </c>
      <c r="N31" s="8">
        <v>2021</v>
      </c>
      <c r="O31" s="13" t="s">
        <v>3049</v>
      </c>
      <c r="P31" s="14">
        <v>19.189999999999998</v>
      </c>
      <c r="Q31" s="8">
        <v>2021</v>
      </c>
      <c r="R31" s="14" t="s">
        <v>3049</v>
      </c>
      <c r="S31" s="12">
        <v>63.15789473684211</v>
      </c>
      <c r="T31" s="5">
        <v>2021</v>
      </c>
      <c r="U31" s="5" t="s">
        <v>3049</v>
      </c>
      <c r="V31" s="14" t="s">
        <v>1569</v>
      </c>
      <c r="W31" s="8" t="s">
        <v>1569</v>
      </c>
      <c r="X31" s="14" t="s">
        <v>1569</v>
      </c>
      <c r="Y31" s="14" t="s">
        <v>1569</v>
      </c>
      <c r="Z31" s="8" t="s">
        <v>1569</v>
      </c>
      <c r="AA31" s="14" t="s">
        <v>1569</v>
      </c>
      <c r="AB31" s="14">
        <v>0</v>
      </c>
      <c r="AC31" s="8">
        <v>2021</v>
      </c>
      <c r="AD31" s="14" t="s">
        <v>3049</v>
      </c>
      <c r="AE31" s="14">
        <v>0</v>
      </c>
      <c r="AF31" s="8">
        <v>2021</v>
      </c>
      <c r="AG31" s="14" t="s">
        <v>3049</v>
      </c>
      <c r="AH31" s="14">
        <v>12.5</v>
      </c>
      <c r="AI31" s="5">
        <v>2021</v>
      </c>
      <c r="AJ31" s="5" t="s">
        <v>3049</v>
      </c>
    </row>
    <row r="32" spans="1:36" x14ac:dyDescent="0.25">
      <c r="A32" s="5" t="s">
        <v>3051</v>
      </c>
      <c r="B32" s="5" t="s">
        <v>1314</v>
      </c>
      <c r="C32" s="5" t="s">
        <v>1313</v>
      </c>
      <c r="D32" s="5" t="s">
        <v>1038</v>
      </c>
      <c r="E32" s="6" t="s">
        <v>3062</v>
      </c>
      <c r="F32" s="4" t="s">
        <v>3074</v>
      </c>
      <c r="G32" s="5">
        <v>2</v>
      </c>
      <c r="H32" s="5">
        <v>3</v>
      </c>
      <c r="I32" s="4" t="s">
        <v>3094</v>
      </c>
      <c r="J32" s="13">
        <v>1.05</v>
      </c>
      <c r="K32" s="8">
        <v>2021</v>
      </c>
      <c r="L32" s="5" t="s">
        <v>3051</v>
      </c>
      <c r="M32" s="14">
        <v>97.97</v>
      </c>
      <c r="N32" s="8">
        <v>2021</v>
      </c>
      <c r="O32" s="13" t="s">
        <v>3051</v>
      </c>
      <c r="P32" s="14">
        <v>17.23</v>
      </c>
      <c r="Q32" s="8">
        <v>2021</v>
      </c>
      <c r="R32" s="14" t="s">
        <v>3051</v>
      </c>
      <c r="S32" s="12">
        <v>41.091120139291931</v>
      </c>
      <c r="T32" s="5">
        <v>2021</v>
      </c>
      <c r="U32" s="5" t="s">
        <v>3051</v>
      </c>
      <c r="V32" s="14" t="s">
        <v>1569</v>
      </c>
      <c r="W32" s="8" t="s">
        <v>1569</v>
      </c>
      <c r="X32" s="14" t="s">
        <v>1569</v>
      </c>
      <c r="Y32" s="14" t="s">
        <v>1569</v>
      </c>
      <c r="Z32" s="8" t="s">
        <v>1569</v>
      </c>
      <c r="AA32" s="14" t="s">
        <v>1569</v>
      </c>
      <c r="AB32" s="14">
        <v>93.384372716891832</v>
      </c>
      <c r="AC32" s="8">
        <v>2021</v>
      </c>
      <c r="AD32" s="14" t="s">
        <v>3051</v>
      </c>
      <c r="AE32" s="14">
        <v>0</v>
      </c>
      <c r="AF32" s="8">
        <v>2021</v>
      </c>
      <c r="AG32" s="14" t="s">
        <v>3051</v>
      </c>
      <c r="AH32" s="14">
        <v>93.04</v>
      </c>
      <c r="AI32" s="5">
        <v>2021</v>
      </c>
      <c r="AJ32" s="5" t="s">
        <v>3051</v>
      </c>
    </row>
    <row r="33" spans="1:36" x14ac:dyDescent="0.25">
      <c r="A33" s="5" t="s">
        <v>3052</v>
      </c>
      <c r="B33" s="5" t="s">
        <v>1314</v>
      </c>
      <c r="C33" s="5" t="s">
        <v>1313</v>
      </c>
      <c r="D33" s="5" t="s">
        <v>1038</v>
      </c>
      <c r="E33" s="6" t="s">
        <v>3062</v>
      </c>
      <c r="F33" s="4" t="s">
        <v>3075</v>
      </c>
      <c r="G33" s="5">
        <v>2</v>
      </c>
      <c r="H33" s="5">
        <v>2</v>
      </c>
      <c r="I33" s="4" t="s">
        <v>3095</v>
      </c>
      <c r="J33" s="13">
        <v>1.41</v>
      </c>
      <c r="K33" s="8">
        <v>2021</v>
      </c>
      <c r="L33" s="5" t="s">
        <v>3052</v>
      </c>
      <c r="M33" s="14">
        <v>94.46</v>
      </c>
      <c r="N33" s="8">
        <v>2021</v>
      </c>
      <c r="O33" s="13" t="s">
        <v>3052</v>
      </c>
      <c r="P33" s="14">
        <v>17.43</v>
      </c>
      <c r="Q33" s="8">
        <v>2021</v>
      </c>
      <c r="R33" s="14" t="s">
        <v>3052</v>
      </c>
      <c r="S33" s="12">
        <v>44.922547332185886</v>
      </c>
      <c r="T33" s="5">
        <v>2021</v>
      </c>
      <c r="U33" s="5" t="s">
        <v>3052</v>
      </c>
      <c r="V33" s="14" t="s">
        <v>1569</v>
      </c>
      <c r="W33" s="8" t="s">
        <v>1569</v>
      </c>
      <c r="X33" s="14" t="s">
        <v>1569</v>
      </c>
      <c r="Y33" s="14" t="s">
        <v>1569</v>
      </c>
      <c r="Z33" s="8" t="s">
        <v>1569</v>
      </c>
      <c r="AA33" s="14" t="s">
        <v>1569</v>
      </c>
      <c r="AB33" s="14">
        <v>0</v>
      </c>
      <c r="AC33" s="8">
        <v>2021</v>
      </c>
      <c r="AD33" s="14" t="s">
        <v>3052</v>
      </c>
      <c r="AE33" s="14">
        <v>0</v>
      </c>
      <c r="AF33" s="8">
        <v>2021</v>
      </c>
      <c r="AG33" s="14" t="s">
        <v>3052</v>
      </c>
      <c r="AH33" s="14">
        <v>25.84</v>
      </c>
      <c r="AI33" s="5">
        <v>2021</v>
      </c>
      <c r="AJ33" s="5" t="s">
        <v>3052</v>
      </c>
    </row>
    <row r="34" spans="1:36" x14ac:dyDescent="0.25">
      <c r="A34" s="5" t="s">
        <v>3053</v>
      </c>
      <c r="B34" s="5" t="s">
        <v>1314</v>
      </c>
      <c r="C34" s="5" t="s">
        <v>1313</v>
      </c>
      <c r="D34" s="5" t="s">
        <v>1038</v>
      </c>
      <c r="E34" s="6" t="s">
        <v>3062</v>
      </c>
      <c r="F34" s="4" t="s">
        <v>3076</v>
      </c>
      <c r="G34" s="5">
        <v>2</v>
      </c>
      <c r="H34" s="5">
        <v>3</v>
      </c>
      <c r="I34" s="4" t="s">
        <v>3096</v>
      </c>
      <c r="J34" s="13">
        <v>1.28</v>
      </c>
      <c r="K34" s="8">
        <v>2021</v>
      </c>
      <c r="L34" s="5" t="s">
        <v>3053</v>
      </c>
      <c r="M34" s="14">
        <v>95.24</v>
      </c>
      <c r="N34" s="8">
        <v>2021</v>
      </c>
      <c r="O34" s="13" t="s">
        <v>3053</v>
      </c>
      <c r="P34" s="14">
        <v>16.510000000000002</v>
      </c>
      <c r="Q34" s="8">
        <v>2021</v>
      </c>
      <c r="R34" s="14" t="s">
        <v>3053</v>
      </c>
      <c r="S34" s="12">
        <v>38.098122350090854</v>
      </c>
      <c r="T34" s="5">
        <v>2021</v>
      </c>
      <c r="U34" s="5" t="s">
        <v>3053</v>
      </c>
      <c r="V34" s="14" t="s">
        <v>1569</v>
      </c>
      <c r="W34" s="8" t="s">
        <v>1569</v>
      </c>
      <c r="X34" s="14" t="s">
        <v>1569</v>
      </c>
      <c r="Y34" s="14" t="s">
        <v>1569</v>
      </c>
      <c r="Z34" s="8" t="s">
        <v>1569</v>
      </c>
      <c r="AA34" s="14" t="s">
        <v>1569</v>
      </c>
      <c r="AB34" s="14">
        <v>0</v>
      </c>
      <c r="AC34" s="8">
        <v>2021</v>
      </c>
      <c r="AD34" s="14" t="s">
        <v>3053</v>
      </c>
      <c r="AE34" s="14">
        <v>0</v>
      </c>
      <c r="AF34" s="8">
        <v>2021</v>
      </c>
      <c r="AG34" s="14" t="s">
        <v>3053</v>
      </c>
      <c r="AH34" s="14">
        <v>10.6</v>
      </c>
      <c r="AI34" s="5">
        <v>2021</v>
      </c>
      <c r="AJ34" s="5" t="s">
        <v>3053</v>
      </c>
    </row>
    <row r="35" spans="1:36" x14ac:dyDescent="0.25">
      <c r="A35" s="5" t="s">
        <v>3054</v>
      </c>
      <c r="B35" s="5" t="s">
        <v>1314</v>
      </c>
      <c r="C35" s="5" t="s">
        <v>1313</v>
      </c>
      <c r="D35" s="5" t="s">
        <v>1038</v>
      </c>
      <c r="E35" s="6" t="s">
        <v>3062</v>
      </c>
      <c r="F35" s="4" t="s">
        <v>3077</v>
      </c>
      <c r="G35" s="5">
        <v>2</v>
      </c>
      <c r="H35" s="5">
        <v>1</v>
      </c>
      <c r="I35" s="4" t="s">
        <v>3091</v>
      </c>
      <c r="J35" s="13">
        <v>1.22</v>
      </c>
      <c r="K35" s="8">
        <v>2021</v>
      </c>
      <c r="L35" s="5" t="s">
        <v>3054</v>
      </c>
      <c r="M35" s="14">
        <v>97.82</v>
      </c>
      <c r="N35" s="8">
        <v>2021</v>
      </c>
      <c r="O35" s="13" t="s">
        <v>3054</v>
      </c>
      <c r="P35" s="14">
        <v>24.5</v>
      </c>
      <c r="Q35" s="8">
        <v>2021</v>
      </c>
      <c r="R35" s="14" t="s">
        <v>3054</v>
      </c>
      <c r="S35" s="12">
        <v>49.346938775510203</v>
      </c>
      <c r="T35" s="5">
        <v>2021</v>
      </c>
      <c r="U35" s="5" t="s">
        <v>3054</v>
      </c>
      <c r="V35" s="14" t="s">
        <v>1569</v>
      </c>
      <c r="W35" s="8" t="s">
        <v>1569</v>
      </c>
      <c r="X35" s="14" t="s">
        <v>1569</v>
      </c>
      <c r="Y35" s="14" t="s">
        <v>1569</v>
      </c>
      <c r="Z35" s="8" t="s">
        <v>1569</v>
      </c>
      <c r="AA35" s="14" t="s">
        <v>1569</v>
      </c>
      <c r="AB35" s="14">
        <v>0</v>
      </c>
      <c r="AC35" s="8">
        <v>2021</v>
      </c>
      <c r="AD35" s="14" t="s">
        <v>3054</v>
      </c>
      <c r="AE35" s="14">
        <v>0</v>
      </c>
      <c r="AF35" s="8">
        <v>2021</v>
      </c>
      <c r="AG35" s="14" t="s">
        <v>3054</v>
      </c>
      <c r="AH35" s="14">
        <v>12.29</v>
      </c>
      <c r="AI35" s="5">
        <v>2021</v>
      </c>
      <c r="AJ35" s="5" t="s">
        <v>3054</v>
      </c>
    </row>
    <row r="36" spans="1:36" x14ac:dyDescent="0.25">
      <c r="A36" s="5" t="s">
        <v>1345</v>
      </c>
      <c r="B36" s="5" t="s">
        <v>34</v>
      </c>
      <c r="C36" s="5" t="s">
        <v>33</v>
      </c>
      <c r="D36" s="5" t="s">
        <v>35</v>
      </c>
      <c r="E36" s="5" t="s">
        <v>1346</v>
      </c>
      <c r="F36" s="4" t="s">
        <v>3320</v>
      </c>
      <c r="G36" s="4">
        <v>2</v>
      </c>
      <c r="H36" s="5">
        <v>2</v>
      </c>
      <c r="I36" s="5" t="s">
        <v>3101</v>
      </c>
      <c r="J36" s="13">
        <v>1.1440026729034414</v>
      </c>
      <c r="K36" s="8">
        <v>2007</v>
      </c>
      <c r="L36" s="5" t="s">
        <v>1345</v>
      </c>
      <c r="M36" s="14">
        <v>100</v>
      </c>
      <c r="N36" s="8">
        <v>2007</v>
      </c>
      <c r="O36" s="13" t="s">
        <v>1345</v>
      </c>
      <c r="P36" s="14">
        <v>5</v>
      </c>
      <c r="Q36" s="8">
        <v>2007</v>
      </c>
      <c r="R36" s="14" t="s">
        <v>1345</v>
      </c>
      <c r="S36" s="12"/>
      <c r="T36" s="5"/>
      <c r="U36" s="5" t="s">
        <v>1569</v>
      </c>
      <c r="V36" s="14">
        <v>12.15</v>
      </c>
      <c r="W36" s="8">
        <v>2007</v>
      </c>
      <c r="X36" s="14" t="s">
        <v>1345</v>
      </c>
      <c r="Y36" s="14">
        <v>41.85</v>
      </c>
      <c r="Z36" s="8">
        <v>2007</v>
      </c>
      <c r="AA36" s="14" t="s">
        <v>1345</v>
      </c>
      <c r="AB36" s="14">
        <v>0</v>
      </c>
      <c r="AC36" s="8">
        <v>2007</v>
      </c>
      <c r="AD36" s="14" t="s">
        <v>1345</v>
      </c>
      <c r="AE36" s="14">
        <v>100</v>
      </c>
      <c r="AF36" s="8">
        <v>2007</v>
      </c>
      <c r="AG36" s="14" t="s">
        <v>1345</v>
      </c>
      <c r="AI36" s="5"/>
      <c r="AJ36" s="5" t="s">
        <v>1569</v>
      </c>
    </row>
    <row r="37" spans="1:36" x14ac:dyDescent="0.25">
      <c r="A37" s="5" t="s">
        <v>1354</v>
      </c>
      <c r="B37" s="5" t="s">
        <v>49</v>
      </c>
      <c r="C37" s="5" t="s">
        <v>48</v>
      </c>
      <c r="D37" s="5" t="s">
        <v>35</v>
      </c>
      <c r="E37" s="5" t="s">
        <v>49</v>
      </c>
      <c r="F37" s="5" t="s">
        <v>48</v>
      </c>
      <c r="G37" s="5">
        <v>0</v>
      </c>
      <c r="H37" s="5">
        <v>1</v>
      </c>
      <c r="I37" s="5" t="s">
        <v>3103</v>
      </c>
      <c r="J37" s="13">
        <v>1.0999990999707991</v>
      </c>
      <c r="K37" s="8">
        <v>2009</v>
      </c>
      <c r="L37" s="5" t="s">
        <v>1354</v>
      </c>
      <c r="M37" s="14">
        <v>100</v>
      </c>
      <c r="N37" s="8">
        <v>2009</v>
      </c>
      <c r="O37" s="13" t="s">
        <v>1354</v>
      </c>
      <c r="P37" s="14">
        <v>13.4</v>
      </c>
      <c r="Q37" s="8">
        <v>2009</v>
      </c>
      <c r="R37" s="14" t="s">
        <v>1354</v>
      </c>
      <c r="S37" s="12"/>
      <c r="T37" s="5"/>
      <c r="U37" s="5" t="s">
        <v>1569</v>
      </c>
      <c r="V37" s="14">
        <v>0</v>
      </c>
      <c r="W37" s="8">
        <v>2009</v>
      </c>
      <c r="X37" s="14" t="s">
        <v>1354</v>
      </c>
      <c r="Y37" s="14">
        <v>5</v>
      </c>
      <c r="Z37" s="8">
        <v>2009</v>
      </c>
      <c r="AA37" s="14" t="s">
        <v>1354</v>
      </c>
      <c r="AB37" s="14">
        <v>0</v>
      </c>
      <c r="AC37" s="8">
        <v>2009</v>
      </c>
      <c r="AD37" s="14" t="s">
        <v>1354</v>
      </c>
      <c r="AE37" s="14">
        <v>100</v>
      </c>
      <c r="AF37" s="8">
        <v>2009</v>
      </c>
      <c r="AG37" s="14" t="s">
        <v>1354</v>
      </c>
      <c r="AI37" s="5"/>
      <c r="AJ37" s="5" t="s">
        <v>1569</v>
      </c>
    </row>
    <row r="38" spans="1:36" x14ac:dyDescent="0.25">
      <c r="A38" s="5" t="s">
        <v>1473</v>
      </c>
      <c r="B38" s="5" t="s">
        <v>483</v>
      </c>
      <c r="C38" s="5" t="s">
        <v>482</v>
      </c>
      <c r="D38" s="5" t="s">
        <v>360</v>
      </c>
      <c r="E38" s="5" t="s">
        <v>484</v>
      </c>
      <c r="F38" s="5" t="s">
        <v>3292</v>
      </c>
      <c r="G38" s="5">
        <v>2</v>
      </c>
      <c r="H38" s="5">
        <v>1</v>
      </c>
      <c r="I38" s="5" t="s">
        <v>3293</v>
      </c>
      <c r="J38" s="13">
        <v>0.70000063150846514</v>
      </c>
      <c r="K38" s="8">
        <v>2007</v>
      </c>
      <c r="L38" s="5" t="s">
        <v>1473</v>
      </c>
      <c r="M38" s="14">
        <v>57</v>
      </c>
      <c r="N38" s="8">
        <v>2007</v>
      </c>
      <c r="O38" s="13" t="s">
        <v>1473</v>
      </c>
      <c r="P38" s="14">
        <v>2</v>
      </c>
      <c r="Q38" s="8">
        <v>2007</v>
      </c>
      <c r="R38" s="14" t="s">
        <v>1473</v>
      </c>
      <c r="S38" s="12"/>
      <c r="T38" s="5"/>
      <c r="U38" s="5" t="s">
        <v>1569</v>
      </c>
      <c r="V38" s="14">
        <v>0</v>
      </c>
      <c r="W38" s="8">
        <v>2007</v>
      </c>
      <c r="X38" s="14" t="s">
        <v>1473</v>
      </c>
      <c r="Y38" s="14">
        <v>0</v>
      </c>
      <c r="Z38" s="8">
        <v>2007</v>
      </c>
      <c r="AA38" s="14" t="s">
        <v>1473</v>
      </c>
      <c r="AB38" s="14">
        <v>0</v>
      </c>
      <c r="AC38" s="8">
        <v>2007</v>
      </c>
      <c r="AD38" s="14" t="s">
        <v>1473</v>
      </c>
      <c r="AE38" s="14">
        <v>0</v>
      </c>
      <c r="AF38" s="8">
        <v>2007</v>
      </c>
      <c r="AG38" s="14" t="s">
        <v>1473</v>
      </c>
      <c r="AI38" s="5"/>
      <c r="AJ38" s="5" t="s">
        <v>1569</v>
      </c>
    </row>
    <row r="39" spans="1:36" x14ac:dyDescent="0.25">
      <c r="A39" s="5" t="s">
        <v>1451</v>
      </c>
      <c r="B39" s="5" t="s">
        <v>335</v>
      </c>
      <c r="C39" s="5" t="s">
        <v>334</v>
      </c>
      <c r="D39" s="5" t="s">
        <v>35</v>
      </c>
      <c r="E39" s="5" t="s">
        <v>1453</v>
      </c>
      <c r="F39" s="5" t="s">
        <v>1452</v>
      </c>
      <c r="G39" s="5">
        <v>3</v>
      </c>
      <c r="H39" s="5">
        <v>1</v>
      </c>
      <c r="I39" s="5" t="s">
        <v>3294</v>
      </c>
      <c r="J39" s="13">
        <v>1.8708809852959658</v>
      </c>
      <c r="K39" s="8">
        <v>2013</v>
      </c>
      <c r="L39" s="5" t="s">
        <v>1451</v>
      </c>
      <c r="M39" s="14">
        <v>100</v>
      </c>
      <c r="N39" s="8">
        <v>2013</v>
      </c>
      <c r="O39" s="13" t="s">
        <v>1451</v>
      </c>
      <c r="P39" s="14">
        <v>6</v>
      </c>
      <c r="Q39" s="8">
        <v>2013</v>
      </c>
      <c r="R39" s="14" t="s">
        <v>1451</v>
      </c>
      <c r="S39" s="12"/>
      <c r="T39" s="5"/>
      <c r="U39" s="5" t="s">
        <v>1569</v>
      </c>
      <c r="V39" s="14">
        <v>14.315</v>
      </c>
      <c r="W39" s="8">
        <v>2013</v>
      </c>
      <c r="X39" s="14" t="s">
        <v>1451</v>
      </c>
      <c r="Y39" s="14">
        <v>20.684999999999999</v>
      </c>
      <c r="Z39" s="8">
        <v>2013</v>
      </c>
      <c r="AA39" s="14" t="s">
        <v>1451</v>
      </c>
      <c r="AB39" s="14">
        <v>0</v>
      </c>
      <c r="AC39" s="8">
        <v>2013</v>
      </c>
      <c r="AD39" s="14" t="s">
        <v>1451</v>
      </c>
      <c r="AE39" s="14" t="s">
        <v>1569</v>
      </c>
      <c r="AF39" s="8" t="s">
        <v>1569</v>
      </c>
      <c r="AG39" s="14" t="s">
        <v>1569</v>
      </c>
      <c r="AI39" s="5"/>
      <c r="AJ39" s="5" t="s">
        <v>1569</v>
      </c>
    </row>
    <row r="40" spans="1:36" x14ac:dyDescent="0.25">
      <c r="A40" s="5" t="s">
        <v>1355</v>
      </c>
      <c r="B40" s="5" t="s">
        <v>1108</v>
      </c>
      <c r="C40" s="5" t="s">
        <v>1107</v>
      </c>
      <c r="D40" s="5" t="s">
        <v>1038</v>
      </c>
      <c r="E40" s="5" t="s">
        <v>1357</v>
      </c>
      <c r="F40" s="5" t="s">
        <v>1356</v>
      </c>
      <c r="G40" s="5">
        <v>2</v>
      </c>
      <c r="H40" s="5">
        <v>1</v>
      </c>
      <c r="I40" s="5" t="s">
        <v>1809</v>
      </c>
      <c r="J40" s="13">
        <v>1.0877462712204893</v>
      </c>
      <c r="K40" s="8">
        <v>2007</v>
      </c>
      <c r="L40" s="5" t="s">
        <v>1355</v>
      </c>
      <c r="M40" s="14">
        <v>82</v>
      </c>
      <c r="N40" s="8">
        <v>2007</v>
      </c>
      <c r="O40" s="13" t="s">
        <v>1355</v>
      </c>
      <c r="P40" s="14">
        <v>11</v>
      </c>
      <c r="Q40" s="8">
        <v>2007</v>
      </c>
      <c r="R40" s="14" t="s">
        <v>1355</v>
      </c>
      <c r="S40" s="12"/>
      <c r="T40" s="5"/>
      <c r="U40" s="5" t="s">
        <v>1569</v>
      </c>
      <c r="V40" s="14">
        <v>0</v>
      </c>
      <c r="W40" s="8">
        <v>2007</v>
      </c>
      <c r="X40" s="14" t="s">
        <v>1355</v>
      </c>
      <c r="Y40" s="14">
        <v>0.6097560975609756</v>
      </c>
      <c r="Z40" s="8">
        <v>2007</v>
      </c>
      <c r="AA40" s="14" t="s">
        <v>1355</v>
      </c>
      <c r="AB40" s="14">
        <v>0</v>
      </c>
      <c r="AC40" s="8">
        <v>2007</v>
      </c>
      <c r="AD40" s="14" t="s">
        <v>1355</v>
      </c>
      <c r="AE40" s="14">
        <v>100</v>
      </c>
      <c r="AF40" s="8">
        <v>2007</v>
      </c>
      <c r="AG40" s="14" t="s">
        <v>1355</v>
      </c>
      <c r="AI40" s="5"/>
      <c r="AJ40" s="5" t="s">
        <v>1569</v>
      </c>
    </row>
    <row r="41" spans="1:36" x14ac:dyDescent="0.25">
      <c r="A41" s="5" t="s">
        <v>1468</v>
      </c>
      <c r="B41" s="5" t="s">
        <v>1654</v>
      </c>
      <c r="C41" s="5" t="s">
        <v>1471</v>
      </c>
      <c r="D41" s="5" t="s">
        <v>1038</v>
      </c>
      <c r="E41" s="5" t="s">
        <v>1470</v>
      </c>
      <c r="F41" s="5" t="s">
        <v>1469</v>
      </c>
      <c r="G41" s="5">
        <v>1</v>
      </c>
      <c r="H41" s="5">
        <v>1</v>
      </c>
      <c r="I41" s="5" t="s">
        <v>3103</v>
      </c>
      <c r="J41" s="13">
        <v>0.59655324790101638</v>
      </c>
      <c r="K41" s="8">
        <v>2007</v>
      </c>
      <c r="L41" s="5" t="s">
        <v>1468</v>
      </c>
      <c r="M41" s="14">
        <v>100</v>
      </c>
      <c r="N41" s="8">
        <v>2007</v>
      </c>
      <c r="O41" s="13" t="s">
        <v>1468</v>
      </c>
      <c r="P41" s="14">
        <v>26</v>
      </c>
      <c r="Q41" s="8">
        <v>2007</v>
      </c>
      <c r="R41" s="14" t="s">
        <v>1468</v>
      </c>
      <c r="S41" s="12"/>
      <c r="T41" s="5"/>
      <c r="U41" s="5" t="s">
        <v>1569</v>
      </c>
      <c r="V41" s="14">
        <v>0</v>
      </c>
      <c r="W41" s="8">
        <v>2007</v>
      </c>
      <c r="X41" s="14" t="s">
        <v>1468</v>
      </c>
      <c r="Y41" s="14">
        <v>2.5</v>
      </c>
      <c r="Z41" s="8">
        <v>2007</v>
      </c>
      <c r="AA41" s="14" t="s">
        <v>1468</v>
      </c>
      <c r="AB41" s="14">
        <v>0</v>
      </c>
      <c r="AC41" s="8">
        <v>2007</v>
      </c>
      <c r="AD41" s="14" t="s">
        <v>1468</v>
      </c>
      <c r="AE41" s="14">
        <v>100</v>
      </c>
      <c r="AF41" s="8">
        <v>2007</v>
      </c>
      <c r="AG41" s="14" t="s">
        <v>1468</v>
      </c>
      <c r="AI41" s="5"/>
      <c r="AJ41" s="5" t="s">
        <v>1569</v>
      </c>
    </row>
    <row r="42" spans="1:36" x14ac:dyDescent="0.25">
      <c r="A42" s="5" t="s">
        <v>1475</v>
      </c>
      <c r="B42" s="5" t="s">
        <v>1477</v>
      </c>
      <c r="C42" s="5" t="s">
        <v>1479</v>
      </c>
      <c r="D42" s="5" t="s">
        <v>1038</v>
      </c>
      <c r="E42" s="5" t="s">
        <v>1478</v>
      </c>
      <c r="F42" s="5" t="s">
        <v>1476</v>
      </c>
      <c r="G42" s="5">
        <v>1</v>
      </c>
      <c r="H42" s="5">
        <v>3</v>
      </c>
      <c r="I42" s="5" t="s">
        <v>3110</v>
      </c>
      <c r="J42" s="13">
        <v>0.77726436311592717</v>
      </c>
      <c r="K42" s="8">
        <v>2009</v>
      </c>
      <c r="L42" s="5" t="s">
        <v>1475</v>
      </c>
      <c r="M42" s="14">
        <v>100</v>
      </c>
      <c r="N42" s="8">
        <v>2009</v>
      </c>
      <c r="O42" s="13" t="s">
        <v>1475</v>
      </c>
      <c r="P42" s="14">
        <v>16</v>
      </c>
      <c r="Q42" s="8">
        <v>2009</v>
      </c>
      <c r="R42" s="14" t="s">
        <v>1475</v>
      </c>
      <c r="S42" s="12"/>
      <c r="T42" s="5"/>
      <c r="U42" s="5" t="s">
        <v>1569</v>
      </c>
      <c r="V42" s="14">
        <v>0</v>
      </c>
      <c r="W42" s="8">
        <v>2009</v>
      </c>
      <c r="X42" s="14" t="s">
        <v>1475</v>
      </c>
      <c r="Y42" s="14">
        <v>0</v>
      </c>
      <c r="Z42" s="8">
        <v>2009</v>
      </c>
      <c r="AA42" s="14" t="s">
        <v>1475</v>
      </c>
      <c r="AB42" s="14">
        <v>0</v>
      </c>
      <c r="AC42" s="8">
        <v>2009</v>
      </c>
      <c r="AD42" s="14" t="s">
        <v>1475</v>
      </c>
      <c r="AE42" s="14">
        <v>100</v>
      </c>
      <c r="AF42" s="8">
        <v>2009</v>
      </c>
      <c r="AG42" s="14" t="s">
        <v>1475</v>
      </c>
      <c r="AI42" s="5"/>
      <c r="AJ42" s="5" t="s">
        <v>1569</v>
      </c>
    </row>
    <row r="43" spans="1:36" x14ac:dyDescent="0.25">
      <c r="A43" s="5" t="s">
        <v>1484</v>
      </c>
      <c r="B43" s="5" t="s">
        <v>494</v>
      </c>
      <c r="C43" s="5" t="s">
        <v>493</v>
      </c>
      <c r="D43" s="5" t="s">
        <v>360</v>
      </c>
      <c r="E43" s="5" t="s">
        <v>1485</v>
      </c>
      <c r="F43" s="5" t="s">
        <v>3328</v>
      </c>
      <c r="G43" s="5">
        <v>4</v>
      </c>
      <c r="H43" s="5">
        <v>2</v>
      </c>
      <c r="I43" s="5" t="s">
        <v>1811</v>
      </c>
      <c r="J43" s="13">
        <v>0.32490974729241878</v>
      </c>
      <c r="K43" s="8">
        <v>2007</v>
      </c>
      <c r="L43" s="5" t="s">
        <v>1484</v>
      </c>
      <c r="M43" s="14">
        <v>83</v>
      </c>
      <c r="N43" s="8">
        <v>2007</v>
      </c>
      <c r="O43" s="13" t="s">
        <v>1484</v>
      </c>
      <c r="P43" s="14">
        <v>5</v>
      </c>
      <c r="Q43" s="8">
        <v>2007</v>
      </c>
      <c r="R43" s="14" t="s">
        <v>1484</v>
      </c>
      <c r="S43" s="12"/>
      <c r="T43" s="5"/>
      <c r="U43" s="5" t="s">
        <v>1569</v>
      </c>
      <c r="V43" s="14">
        <v>0</v>
      </c>
      <c r="W43" s="8">
        <v>2007</v>
      </c>
      <c r="X43" s="14" t="s">
        <v>1484</v>
      </c>
      <c r="Y43" s="14">
        <v>2.4096385542168677</v>
      </c>
      <c r="Z43" s="8">
        <v>2007</v>
      </c>
      <c r="AA43" s="14" t="s">
        <v>1484</v>
      </c>
      <c r="AB43" s="14">
        <v>0</v>
      </c>
      <c r="AC43" s="8">
        <v>2007</v>
      </c>
      <c r="AD43" s="14" t="s">
        <v>1484</v>
      </c>
      <c r="AE43" s="14">
        <v>88</v>
      </c>
      <c r="AF43" s="8">
        <v>2007</v>
      </c>
      <c r="AG43" s="14" t="s">
        <v>1484</v>
      </c>
      <c r="AI43" s="5"/>
      <c r="AJ43" s="5" t="s">
        <v>1569</v>
      </c>
    </row>
    <row r="44" spans="1:36" x14ac:dyDescent="0.25">
      <c r="A44" s="5" t="s">
        <v>1472</v>
      </c>
      <c r="B44" s="5" t="s">
        <v>1235</v>
      </c>
      <c r="C44" s="5" t="s">
        <v>1234</v>
      </c>
      <c r="D44" s="5" t="s">
        <v>1038</v>
      </c>
      <c r="E44" s="5" t="s">
        <v>1236</v>
      </c>
      <c r="F44" s="5" t="s">
        <v>1233</v>
      </c>
      <c r="G44" s="5">
        <v>2</v>
      </c>
      <c r="H44" s="5">
        <v>2</v>
      </c>
      <c r="I44" s="5" t="s">
        <v>3113</v>
      </c>
      <c r="J44" s="13">
        <v>1.1746069292435461</v>
      </c>
      <c r="K44" s="8">
        <v>2010</v>
      </c>
      <c r="L44" s="5" t="s">
        <v>1472</v>
      </c>
      <c r="M44" s="14">
        <v>95</v>
      </c>
      <c r="N44" s="8">
        <v>2010</v>
      </c>
      <c r="O44" s="13" t="s">
        <v>1472</v>
      </c>
      <c r="P44" s="14">
        <v>10</v>
      </c>
      <c r="Q44" s="8">
        <v>2010</v>
      </c>
      <c r="R44" s="14" t="s">
        <v>1472</v>
      </c>
      <c r="S44" s="12"/>
      <c r="T44" s="5"/>
      <c r="U44" s="5" t="s">
        <v>1569</v>
      </c>
      <c r="V44" s="14">
        <v>0</v>
      </c>
      <c r="W44" s="8">
        <v>2010</v>
      </c>
      <c r="X44" s="14" t="s">
        <v>1472</v>
      </c>
      <c r="Y44" s="14">
        <v>0</v>
      </c>
      <c r="Z44" s="8">
        <v>2010</v>
      </c>
      <c r="AA44" s="14" t="s">
        <v>1472</v>
      </c>
      <c r="AB44" s="14">
        <v>0</v>
      </c>
      <c r="AC44" s="8">
        <v>2010</v>
      </c>
      <c r="AD44" s="14" t="s">
        <v>1472</v>
      </c>
      <c r="AE44" s="14">
        <v>100</v>
      </c>
      <c r="AF44" s="8">
        <v>2010</v>
      </c>
      <c r="AG44" s="14" t="s">
        <v>1472</v>
      </c>
      <c r="AI44" s="5"/>
      <c r="AJ44" s="5" t="s">
        <v>1569</v>
      </c>
    </row>
    <row r="45" spans="1:36" x14ac:dyDescent="0.25">
      <c r="A45" s="5" t="s">
        <v>1457</v>
      </c>
      <c r="B45" s="5" t="s">
        <v>847</v>
      </c>
      <c r="C45" s="5" t="s">
        <v>846</v>
      </c>
      <c r="D45" s="5" t="s">
        <v>620</v>
      </c>
      <c r="E45" s="5" t="s">
        <v>848</v>
      </c>
      <c r="F45" s="5" t="s">
        <v>845</v>
      </c>
      <c r="G45" s="5">
        <v>1</v>
      </c>
      <c r="H45" s="5">
        <v>1</v>
      </c>
      <c r="I45" s="5" t="s">
        <v>3114</v>
      </c>
      <c r="J45" s="13">
        <v>0.69198122772880277</v>
      </c>
      <c r="K45" s="8">
        <v>2010</v>
      </c>
      <c r="L45" s="5" t="s">
        <v>1457</v>
      </c>
      <c r="M45" s="14">
        <v>95</v>
      </c>
      <c r="N45" s="8">
        <v>2010</v>
      </c>
      <c r="O45" s="13" t="s">
        <v>1457</v>
      </c>
      <c r="P45" s="14">
        <v>14.27</v>
      </c>
      <c r="Q45" s="8">
        <v>2010</v>
      </c>
      <c r="R45" s="14" t="s">
        <v>1457</v>
      </c>
      <c r="S45" s="12"/>
      <c r="T45" s="5"/>
      <c r="U45" s="5" t="s">
        <v>1569</v>
      </c>
      <c r="V45" s="14">
        <v>5</v>
      </c>
      <c r="W45" s="8">
        <v>2010</v>
      </c>
      <c r="X45" s="14" t="s">
        <v>1457</v>
      </c>
      <c r="Y45" s="14">
        <v>0</v>
      </c>
      <c r="Z45" s="8">
        <v>2010</v>
      </c>
      <c r="AA45" s="14" t="s">
        <v>1457</v>
      </c>
      <c r="AB45" s="14">
        <v>0</v>
      </c>
      <c r="AC45" s="8">
        <v>2010</v>
      </c>
      <c r="AD45" s="14" t="s">
        <v>1457</v>
      </c>
      <c r="AE45" s="14">
        <v>84</v>
      </c>
      <c r="AF45" s="8">
        <v>2010</v>
      </c>
      <c r="AG45" s="14" t="s">
        <v>1457</v>
      </c>
      <c r="AI45" s="5"/>
      <c r="AJ45" s="5" t="s">
        <v>1569</v>
      </c>
    </row>
    <row r="46" spans="1:36" x14ac:dyDescent="0.25">
      <c r="A46" s="5" t="s">
        <v>1369</v>
      </c>
      <c r="B46" s="5" t="s">
        <v>1124</v>
      </c>
      <c r="C46" s="5" t="s">
        <v>1123</v>
      </c>
      <c r="D46" s="5" t="s">
        <v>620</v>
      </c>
      <c r="E46" s="5" t="s">
        <v>1371</v>
      </c>
      <c r="F46" s="5" t="s">
        <v>1370</v>
      </c>
      <c r="G46" s="5">
        <v>3</v>
      </c>
      <c r="H46" s="5">
        <v>1</v>
      </c>
      <c r="I46" s="5" t="s">
        <v>3116</v>
      </c>
      <c r="J46" s="13">
        <v>0.73392046970910063</v>
      </c>
      <c r="K46" s="8">
        <v>2007</v>
      </c>
      <c r="L46" s="5" t="s">
        <v>1369</v>
      </c>
      <c r="M46" s="14">
        <v>100</v>
      </c>
      <c r="N46" s="8">
        <v>2007</v>
      </c>
      <c r="O46" s="13" t="s">
        <v>1369</v>
      </c>
      <c r="P46" s="14">
        <v>7</v>
      </c>
      <c r="Q46" s="8">
        <v>2007</v>
      </c>
      <c r="R46" s="14" t="s">
        <v>1369</v>
      </c>
      <c r="S46" s="12"/>
      <c r="T46" s="5"/>
      <c r="U46" s="5" t="s">
        <v>1569</v>
      </c>
      <c r="V46" s="14">
        <v>0</v>
      </c>
      <c r="W46" s="8">
        <v>2007</v>
      </c>
      <c r="X46" s="14" t="s">
        <v>1369</v>
      </c>
      <c r="Y46" s="14">
        <v>0</v>
      </c>
      <c r="Z46" s="8">
        <v>2007</v>
      </c>
      <c r="AA46" s="14" t="s">
        <v>1369</v>
      </c>
      <c r="AB46" s="14">
        <v>0</v>
      </c>
      <c r="AC46" s="8">
        <v>2007</v>
      </c>
      <c r="AD46" s="14" t="s">
        <v>1369</v>
      </c>
      <c r="AE46" s="14">
        <v>100</v>
      </c>
      <c r="AF46" s="8">
        <v>2007</v>
      </c>
      <c r="AG46" s="14" t="s">
        <v>1369</v>
      </c>
      <c r="AI46" s="5"/>
      <c r="AJ46" s="5" t="s">
        <v>1569</v>
      </c>
    </row>
    <row r="47" spans="1:36" x14ac:dyDescent="0.25">
      <c r="A47" s="5" t="s">
        <v>1486</v>
      </c>
      <c r="B47" s="5" t="s">
        <v>21</v>
      </c>
      <c r="C47" s="5" t="s">
        <v>939</v>
      </c>
      <c r="D47" s="5" t="s">
        <v>620</v>
      </c>
      <c r="E47" s="5" t="s">
        <v>942</v>
      </c>
      <c r="F47" s="5" t="s">
        <v>941</v>
      </c>
      <c r="G47" s="5">
        <v>3</v>
      </c>
      <c r="H47" s="5">
        <v>1</v>
      </c>
      <c r="I47" s="5" t="s">
        <v>3117</v>
      </c>
      <c r="J47" s="13">
        <v>0.64975247524752477</v>
      </c>
      <c r="K47" s="8">
        <v>2011</v>
      </c>
      <c r="L47" s="5" t="s">
        <v>1486</v>
      </c>
      <c r="M47" s="14">
        <v>77</v>
      </c>
      <c r="N47" s="8">
        <v>2011</v>
      </c>
      <c r="O47" s="13" t="s">
        <v>1486</v>
      </c>
      <c r="P47" s="14">
        <v>12.25</v>
      </c>
      <c r="Q47" s="8">
        <v>2011</v>
      </c>
      <c r="R47" s="14" t="s">
        <v>1486</v>
      </c>
      <c r="S47" s="12"/>
      <c r="T47" s="5"/>
      <c r="U47" s="5" t="s">
        <v>1569</v>
      </c>
      <c r="V47" s="14">
        <v>8</v>
      </c>
      <c r="W47" s="8">
        <v>2011</v>
      </c>
      <c r="X47" s="14" t="s">
        <v>1486</v>
      </c>
      <c r="Y47" s="14">
        <v>0</v>
      </c>
      <c r="Z47" s="8">
        <v>2011</v>
      </c>
      <c r="AA47" s="14" t="s">
        <v>1486</v>
      </c>
      <c r="AB47" s="14">
        <v>0</v>
      </c>
      <c r="AC47" s="8">
        <v>2011</v>
      </c>
      <c r="AD47" s="14" t="s">
        <v>1486</v>
      </c>
      <c r="AE47" s="14">
        <v>18</v>
      </c>
      <c r="AF47" s="8">
        <v>2011</v>
      </c>
      <c r="AG47" s="14" t="s">
        <v>1486</v>
      </c>
      <c r="AI47" s="5"/>
      <c r="AJ47" s="5" t="s">
        <v>1569</v>
      </c>
    </row>
    <row r="48" spans="1:36" x14ac:dyDescent="0.25">
      <c r="A48" s="5" t="s">
        <v>1467</v>
      </c>
      <c r="B48" s="5" t="s">
        <v>465</v>
      </c>
      <c r="C48" s="5" t="s">
        <v>464</v>
      </c>
      <c r="D48" s="5" t="s">
        <v>360</v>
      </c>
      <c r="E48" s="5" t="s">
        <v>466</v>
      </c>
      <c r="F48" s="5" t="s">
        <v>3173</v>
      </c>
      <c r="G48" s="5">
        <v>2</v>
      </c>
      <c r="H48" s="5">
        <v>1</v>
      </c>
      <c r="I48" s="5" t="s">
        <v>3295</v>
      </c>
      <c r="J48" s="13">
        <v>0.61705541157595956</v>
      </c>
      <c r="K48" s="8">
        <v>2013</v>
      </c>
      <c r="L48" s="5" t="s">
        <v>1467</v>
      </c>
      <c r="M48" s="14">
        <v>37</v>
      </c>
      <c r="N48" s="8">
        <v>2013</v>
      </c>
      <c r="O48" s="13" t="s">
        <v>1467</v>
      </c>
      <c r="P48" s="14">
        <v>13</v>
      </c>
      <c r="Q48" s="8">
        <v>2013</v>
      </c>
      <c r="R48" s="14" t="s">
        <v>1467</v>
      </c>
      <c r="S48" s="12"/>
      <c r="T48" s="5"/>
      <c r="U48" s="5" t="s">
        <v>1569</v>
      </c>
      <c r="V48" s="14">
        <v>0</v>
      </c>
      <c r="W48" s="8">
        <v>2013</v>
      </c>
      <c r="X48" s="14" t="s">
        <v>1467</v>
      </c>
      <c r="Y48" s="14">
        <v>0</v>
      </c>
      <c r="Z48" s="8">
        <v>2013</v>
      </c>
      <c r="AA48" s="14" t="s">
        <v>1467</v>
      </c>
      <c r="AB48" s="14">
        <v>0</v>
      </c>
      <c r="AC48" s="8">
        <v>2013</v>
      </c>
      <c r="AD48" s="14" t="s">
        <v>1467</v>
      </c>
      <c r="AE48" s="14">
        <v>70</v>
      </c>
      <c r="AF48" s="8">
        <v>2013</v>
      </c>
      <c r="AG48" s="14" t="s">
        <v>1467</v>
      </c>
      <c r="AI48" s="5"/>
      <c r="AJ48" s="5" t="s">
        <v>1569</v>
      </c>
    </row>
    <row r="49" spans="1:36" x14ac:dyDescent="0.25">
      <c r="A49" s="5" t="s">
        <v>1401</v>
      </c>
      <c r="B49" s="5" t="s">
        <v>1377</v>
      </c>
      <c r="C49" s="5" t="s">
        <v>679</v>
      </c>
      <c r="D49" s="5" t="s">
        <v>620</v>
      </c>
      <c r="E49" s="5" t="s">
        <v>1403</v>
      </c>
      <c r="F49" s="5" t="s">
        <v>1402</v>
      </c>
      <c r="G49" s="5">
        <v>2</v>
      </c>
      <c r="H49" s="5">
        <v>2</v>
      </c>
      <c r="I49" s="5" t="s">
        <v>3122</v>
      </c>
      <c r="J49" s="13">
        <v>0.49575994781474231</v>
      </c>
      <c r="K49" s="8">
        <v>2009</v>
      </c>
      <c r="L49" s="5" t="s">
        <v>1401</v>
      </c>
      <c r="M49" s="14">
        <v>100</v>
      </c>
      <c r="N49" s="8">
        <v>2009</v>
      </c>
      <c r="O49" s="13" t="s">
        <v>1401</v>
      </c>
      <c r="P49" s="14">
        <v>12.5</v>
      </c>
      <c r="Q49" s="8">
        <v>2009</v>
      </c>
      <c r="R49" s="14" t="s">
        <v>1401</v>
      </c>
      <c r="S49" s="12"/>
      <c r="T49" s="5"/>
      <c r="U49" s="5" t="s">
        <v>1569</v>
      </c>
      <c r="V49" s="14">
        <v>0</v>
      </c>
      <c r="W49" s="8">
        <v>2009</v>
      </c>
      <c r="X49" s="14" t="s">
        <v>1401</v>
      </c>
      <c r="Y49" s="14">
        <v>0</v>
      </c>
      <c r="Z49" s="8">
        <v>2009</v>
      </c>
      <c r="AA49" s="14" t="s">
        <v>1401</v>
      </c>
      <c r="AB49" s="14">
        <v>0</v>
      </c>
      <c r="AC49" s="8">
        <v>2009</v>
      </c>
      <c r="AD49" s="14" t="s">
        <v>1401</v>
      </c>
      <c r="AE49" s="14">
        <v>0</v>
      </c>
      <c r="AF49" s="8">
        <v>2009</v>
      </c>
      <c r="AG49" s="14" t="s">
        <v>1401</v>
      </c>
      <c r="AI49" s="5"/>
      <c r="AJ49" s="5" t="s">
        <v>1569</v>
      </c>
    </row>
    <row r="50" spans="1:36" x14ac:dyDescent="0.25">
      <c r="A50" s="5" t="s">
        <v>1481</v>
      </c>
      <c r="B50" s="5" t="s">
        <v>221</v>
      </c>
      <c r="C50" s="5" t="s">
        <v>220</v>
      </c>
      <c r="D50" s="5" t="s">
        <v>35</v>
      </c>
      <c r="E50" s="5" t="s">
        <v>1483</v>
      </c>
      <c r="F50" s="5" t="s">
        <v>1482</v>
      </c>
      <c r="G50" s="5">
        <v>2</v>
      </c>
      <c r="H50" s="5">
        <v>1</v>
      </c>
      <c r="I50" s="5" t="s">
        <v>1814</v>
      </c>
      <c r="J50" s="13">
        <v>1.5097146602712259</v>
      </c>
      <c r="K50" s="8">
        <v>2007</v>
      </c>
      <c r="L50" s="5" t="s">
        <v>1481</v>
      </c>
      <c r="M50" s="14">
        <v>100</v>
      </c>
      <c r="N50" s="8">
        <v>2007</v>
      </c>
      <c r="O50" s="13" t="s">
        <v>1481</v>
      </c>
      <c r="P50" s="14">
        <v>6.8</v>
      </c>
      <c r="Q50" s="8">
        <v>2007</v>
      </c>
      <c r="R50" s="14" t="s">
        <v>1481</v>
      </c>
      <c r="S50" s="12"/>
      <c r="T50" s="5"/>
      <c r="U50" s="5" t="s">
        <v>1569</v>
      </c>
      <c r="V50" s="14">
        <v>9.7289999999999992</v>
      </c>
      <c r="W50" s="8">
        <v>2007</v>
      </c>
      <c r="X50" s="14" t="s">
        <v>1481</v>
      </c>
      <c r="Y50" s="14">
        <v>13.270999999999999</v>
      </c>
      <c r="Z50" s="8">
        <v>2007</v>
      </c>
      <c r="AA50" s="14" t="s">
        <v>1481</v>
      </c>
      <c r="AB50" s="14">
        <v>76.23</v>
      </c>
      <c r="AC50" s="8">
        <v>2007</v>
      </c>
      <c r="AD50" s="14" t="s">
        <v>1481</v>
      </c>
      <c r="AE50" s="14">
        <v>100</v>
      </c>
      <c r="AF50" s="8">
        <v>2007</v>
      </c>
      <c r="AG50" s="14" t="s">
        <v>1481</v>
      </c>
      <c r="AI50" s="5"/>
      <c r="AJ50" s="5" t="s">
        <v>1569</v>
      </c>
    </row>
    <row r="51" spans="1:36" x14ac:dyDescent="0.25">
      <c r="A51" s="5" t="s">
        <v>1502</v>
      </c>
      <c r="B51" s="5" t="s">
        <v>343</v>
      </c>
      <c r="C51" s="5" t="s">
        <v>342</v>
      </c>
      <c r="D51" s="5" t="s">
        <v>35</v>
      </c>
      <c r="E51" s="5" t="s">
        <v>1504</v>
      </c>
      <c r="F51" s="5" t="s">
        <v>1503</v>
      </c>
      <c r="G51" s="5">
        <v>2</v>
      </c>
      <c r="H51" s="5">
        <v>1</v>
      </c>
      <c r="I51" s="5" t="s">
        <v>3123</v>
      </c>
      <c r="J51" s="13">
        <v>1.6671364260665502</v>
      </c>
      <c r="K51" s="8">
        <v>2007</v>
      </c>
      <c r="L51" s="5" t="s">
        <v>1502</v>
      </c>
      <c r="M51" s="14">
        <v>100</v>
      </c>
      <c r="N51" s="8">
        <v>2007</v>
      </c>
      <c r="O51" s="13" t="s">
        <v>1502</v>
      </c>
      <c r="P51" s="14">
        <v>11</v>
      </c>
      <c r="Q51" s="8">
        <v>2007</v>
      </c>
      <c r="R51" s="14" t="s">
        <v>1502</v>
      </c>
      <c r="S51" s="12"/>
      <c r="T51" s="5"/>
      <c r="U51" s="5" t="s">
        <v>1569</v>
      </c>
      <c r="V51" s="14">
        <v>13.343999999999998</v>
      </c>
      <c r="W51" s="8">
        <v>2007</v>
      </c>
      <c r="X51" s="14" t="s">
        <v>1502</v>
      </c>
      <c r="Y51" s="14">
        <v>34.655999999999999</v>
      </c>
      <c r="Z51" s="8">
        <v>2007</v>
      </c>
      <c r="AA51" s="14" t="s">
        <v>1502</v>
      </c>
      <c r="AB51" s="14">
        <v>0</v>
      </c>
      <c r="AC51" s="8">
        <v>2007</v>
      </c>
      <c r="AD51" s="14" t="s">
        <v>1502</v>
      </c>
      <c r="AE51" s="14">
        <v>100</v>
      </c>
      <c r="AF51" s="8">
        <v>2007</v>
      </c>
      <c r="AG51" s="14" t="s">
        <v>1502</v>
      </c>
      <c r="AI51" s="5"/>
      <c r="AJ51" s="5" t="s">
        <v>1569</v>
      </c>
    </row>
    <row r="52" spans="1:36" x14ac:dyDescent="0.25">
      <c r="A52" s="5" t="s">
        <v>1491</v>
      </c>
      <c r="B52" s="5" t="s">
        <v>1493</v>
      </c>
      <c r="C52" s="5" t="s">
        <v>1492</v>
      </c>
      <c r="D52" s="5" t="s">
        <v>35</v>
      </c>
      <c r="E52" s="5" t="s">
        <v>1493</v>
      </c>
      <c r="F52" s="5" t="s">
        <v>1492</v>
      </c>
      <c r="G52" s="5">
        <v>0</v>
      </c>
      <c r="H52" s="5">
        <v>1</v>
      </c>
      <c r="I52" s="5" t="s">
        <v>3121</v>
      </c>
      <c r="J52" s="13">
        <v>1.3213177978071937</v>
      </c>
      <c r="K52" s="8">
        <v>2013</v>
      </c>
      <c r="L52" s="5" t="s">
        <v>1491</v>
      </c>
      <c r="M52" s="14">
        <v>100</v>
      </c>
      <c r="N52" s="8">
        <v>2013</v>
      </c>
      <c r="O52" s="13" t="s">
        <v>1491</v>
      </c>
      <c r="P52" s="14">
        <v>11</v>
      </c>
      <c r="Q52" s="8">
        <v>2013</v>
      </c>
      <c r="R52" s="14" t="s">
        <v>1491</v>
      </c>
      <c r="S52" s="12"/>
      <c r="T52" s="5"/>
      <c r="U52" s="5" t="s">
        <v>1569</v>
      </c>
      <c r="V52" s="14">
        <v>0.92999999999999972</v>
      </c>
      <c r="W52" s="8">
        <v>2013</v>
      </c>
      <c r="X52" s="14" t="s">
        <v>1491</v>
      </c>
      <c r="Y52" s="14">
        <v>4.07</v>
      </c>
      <c r="Z52" s="8">
        <v>2013</v>
      </c>
      <c r="AA52" s="14" t="s">
        <v>1491</v>
      </c>
      <c r="AB52" s="14">
        <v>38</v>
      </c>
      <c r="AC52" s="8">
        <v>2013</v>
      </c>
      <c r="AD52" s="14" t="s">
        <v>1491</v>
      </c>
      <c r="AE52" s="14">
        <v>100</v>
      </c>
      <c r="AF52" s="8">
        <v>2013</v>
      </c>
      <c r="AG52" s="14" t="s">
        <v>1491</v>
      </c>
      <c r="AI52" s="5"/>
      <c r="AJ52" s="5" t="s">
        <v>1569</v>
      </c>
    </row>
    <row r="53" spans="1:36" x14ac:dyDescent="0.25">
      <c r="A53" s="5" t="s">
        <v>1351</v>
      </c>
      <c r="B53" s="5" t="s">
        <v>1117</v>
      </c>
      <c r="C53" s="5" t="s">
        <v>1116</v>
      </c>
      <c r="D53" s="5" t="s">
        <v>1038</v>
      </c>
      <c r="E53" s="5" t="s">
        <v>1353</v>
      </c>
      <c r="F53" s="5" t="s">
        <v>1352</v>
      </c>
      <c r="G53" s="5">
        <v>2</v>
      </c>
      <c r="H53" s="5">
        <v>1</v>
      </c>
      <c r="I53" s="5" t="s">
        <v>3296</v>
      </c>
      <c r="J53" s="13">
        <v>1.01159114857745</v>
      </c>
      <c r="K53" s="8">
        <v>2011</v>
      </c>
      <c r="L53" s="5" t="s">
        <v>1351</v>
      </c>
      <c r="M53" s="14">
        <v>100</v>
      </c>
      <c r="N53" s="8">
        <v>2011</v>
      </c>
      <c r="O53" s="13" t="s">
        <v>1351</v>
      </c>
      <c r="P53" s="14">
        <v>15.6</v>
      </c>
      <c r="Q53" s="8">
        <v>2011</v>
      </c>
      <c r="R53" s="14" t="s">
        <v>1351</v>
      </c>
      <c r="S53" s="12"/>
      <c r="T53" s="5"/>
      <c r="U53" s="5" t="s">
        <v>1569</v>
      </c>
      <c r="V53" s="14">
        <v>0</v>
      </c>
      <c r="W53" s="8">
        <v>2011</v>
      </c>
      <c r="X53" s="14" t="s">
        <v>1351</v>
      </c>
      <c r="Y53" s="14">
        <v>0</v>
      </c>
      <c r="Z53" s="8">
        <v>2011</v>
      </c>
      <c r="AA53" s="14" t="s">
        <v>1351</v>
      </c>
      <c r="AB53" s="14">
        <v>0</v>
      </c>
      <c r="AC53" s="8">
        <v>2011</v>
      </c>
      <c r="AD53" s="14" t="s">
        <v>1351</v>
      </c>
      <c r="AE53" s="14">
        <v>100</v>
      </c>
      <c r="AF53" s="8">
        <v>2011</v>
      </c>
      <c r="AG53" s="14" t="s">
        <v>1351</v>
      </c>
      <c r="AI53" s="5"/>
      <c r="AJ53" s="5" t="s">
        <v>1569</v>
      </c>
    </row>
    <row r="54" spans="1:36" x14ac:dyDescent="0.25">
      <c r="A54" s="5" t="s">
        <v>1499</v>
      </c>
      <c r="B54" s="5" t="s">
        <v>343</v>
      </c>
      <c r="C54" s="5" t="s">
        <v>342</v>
      </c>
      <c r="D54" s="5" t="s">
        <v>35</v>
      </c>
      <c r="E54" s="5" t="s">
        <v>1501</v>
      </c>
      <c r="F54" s="5" t="s">
        <v>1500</v>
      </c>
      <c r="G54" s="5">
        <v>2</v>
      </c>
      <c r="H54" s="5">
        <v>1</v>
      </c>
      <c r="I54" s="5" t="s">
        <v>3121</v>
      </c>
      <c r="J54" s="13">
        <v>2.7263167133690049</v>
      </c>
      <c r="K54" s="8">
        <v>2007</v>
      </c>
      <c r="L54" s="5" t="s">
        <v>1499</v>
      </c>
      <c r="M54" s="14">
        <v>100</v>
      </c>
      <c r="N54" s="8">
        <v>2007</v>
      </c>
      <c r="O54" s="13" t="s">
        <v>1499</v>
      </c>
      <c r="P54" s="14">
        <v>11</v>
      </c>
      <c r="Q54" s="8">
        <v>2007</v>
      </c>
      <c r="R54" s="14" t="s">
        <v>1499</v>
      </c>
      <c r="S54" s="12"/>
      <c r="T54" s="5"/>
      <c r="U54" s="5" t="s">
        <v>1569</v>
      </c>
      <c r="V54" s="14">
        <v>0</v>
      </c>
      <c r="W54" s="8">
        <v>2007</v>
      </c>
      <c r="X54" s="14" t="s">
        <v>1499</v>
      </c>
      <c r="Y54" s="14">
        <v>37</v>
      </c>
      <c r="Z54" s="8">
        <v>2007</v>
      </c>
      <c r="AA54" s="14" t="s">
        <v>1499</v>
      </c>
      <c r="AB54" s="14">
        <v>0</v>
      </c>
      <c r="AC54" s="8">
        <v>2007</v>
      </c>
      <c r="AD54" s="14" t="s">
        <v>1499</v>
      </c>
      <c r="AE54" s="14">
        <v>100</v>
      </c>
      <c r="AF54" s="8">
        <v>2007</v>
      </c>
      <c r="AG54" s="14" t="s">
        <v>1499</v>
      </c>
      <c r="AI54" s="5"/>
      <c r="AJ54" s="5" t="s">
        <v>1569</v>
      </c>
    </row>
    <row r="55" spans="1:36" x14ac:dyDescent="0.25">
      <c r="A55" s="5" t="s">
        <v>1348</v>
      </c>
      <c r="B55" s="5" t="s">
        <v>1117</v>
      </c>
      <c r="C55" s="5" t="s">
        <v>1116</v>
      </c>
      <c r="D55" s="5" t="s">
        <v>1038</v>
      </c>
      <c r="E55" s="5" t="s">
        <v>1350</v>
      </c>
      <c r="F55" s="5" t="s">
        <v>1349</v>
      </c>
      <c r="G55" s="5">
        <v>2</v>
      </c>
      <c r="H55" s="5">
        <v>1</v>
      </c>
      <c r="I55" s="5" t="s">
        <v>3121</v>
      </c>
      <c r="J55" s="13">
        <v>1.139468843206944</v>
      </c>
      <c r="K55" s="8">
        <v>2007</v>
      </c>
      <c r="L55" s="5" t="s">
        <v>1348</v>
      </c>
      <c r="M55" s="14">
        <v>100</v>
      </c>
      <c r="N55" s="8">
        <v>2007</v>
      </c>
      <c r="O55" s="13" t="s">
        <v>1348</v>
      </c>
      <c r="P55" s="14">
        <v>15</v>
      </c>
      <c r="Q55" s="8">
        <v>2007</v>
      </c>
      <c r="R55" s="14" t="s">
        <v>1348</v>
      </c>
      <c r="S55" s="12"/>
      <c r="T55" s="5"/>
      <c r="U55" s="5" t="s">
        <v>1569</v>
      </c>
      <c r="V55" s="14">
        <v>0</v>
      </c>
      <c r="W55" s="8">
        <v>2007</v>
      </c>
      <c r="X55" s="14" t="s">
        <v>1348</v>
      </c>
      <c r="Y55" s="14">
        <v>2</v>
      </c>
      <c r="Z55" s="8">
        <v>2007</v>
      </c>
      <c r="AA55" s="14" t="s">
        <v>1348</v>
      </c>
      <c r="AB55" s="14">
        <v>0</v>
      </c>
      <c r="AC55" s="8">
        <v>2007</v>
      </c>
      <c r="AD55" s="14" t="s">
        <v>1348</v>
      </c>
      <c r="AE55" s="14">
        <v>99</v>
      </c>
      <c r="AF55" s="8">
        <v>2007</v>
      </c>
      <c r="AG55" s="14" t="s">
        <v>1348</v>
      </c>
      <c r="AI55" s="5"/>
      <c r="AJ55" s="5" t="s">
        <v>1569</v>
      </c>
    </row>
    <row r="56" spans="1:36" x14ac:dyDescent="0.25">
      <c r="A56" s="5" t="s">
        <v>1390</v>
      </c>
      <c r="B56" s="5" t="s">
        <v>1377</v>
      </c>
      <c r="C56" s="5" t="s">
        <v>679</v>
      </c>
      <c r="D56" s="5" t="s">
        <v>620</v>
      </c>
      <c r="E56" s="5" t="s">
        <v>1392</v>
      </c>
      <c r="F56" s="5" t="s">
        <v>1391</v>
      </c>
      <c r="G56" s="5">
        <v>2</v>
      </c>
      <c r="H56" s="5">
        <v>1</v>
      </c>
      <c r="I56" s="5" t="s">
        <v>3128</v>
      </c>
      <c r="J56" s="13">
        <v>0.24882533705465446</v>
      </c>
      <c r="K56" s="8">
        <v>2012</v>
      </c>
      <c r="L56" s="5" t="s">
        <v>1390</v>
      </c>
      <c r="M56" s="14">
        <v>100</v>
      </c>
      <c r="N56" s="8">
        <v>2012</v>
      </c>
      <c r="O56" s="13" t="s">
        <v>1390</v>
      </c>
      <c r="P56" s="14">
        <v>10.029999999999999</v>
      </c>
      <c r="Q56" s="8">
        <v>2012</v>
      </c>
      <c r="R56" s="14" t="s">
        <v>1390</v>
      </c>
      <c r="S56" s="12"/>
      <c r="T56" s="5"/>
      <c r="U56" s="5" t="s">
        <v>1569</v>
      </c>
      <c r="V56" s="14">
        <v>0</v>
      </c>
      <c r="W56" s="8">
        <v>2012</v>
      </c>
      <c r="X56" s="14" t="s">
        <v>1390</v>
      </c>
      <c r="Y56" s="14">
        <v>0</v>
      </c>
      <c r="Z56" s="8">
        <v>2012</v>
      </c>
      <c r="AA56" s="14" t="s">
        <v>1390</v>
      </c>
      <c r="AB56" s="14">
        <v>0</v>
      </c>
      <c r="AC56" s="8">
        <v>2012</v>
      </c>
      <c r="AD56" s="14" t="s">
        <v>1390</v>
      </c>
      <c r="AE56" s="14">
        <v>0</v>
      </c>
      <c r="AF56" s="8">
        <v>2012</v>
      </c>
      <c r="AG56" s="14" t="s">
        <v>1390</v>
      </c>
      <c r="AI56" s="5"/>
      <c r="AJ56" s="5" t="s">
        <v>1569</v>
      </c>
    </row>
    <row r="57" spans="1:36" x14ac:dyDescent="0.25">
      <c r="A57" s="5" t="s">
        <v>1434</v>
      </c>
      <c r="B57" s="5" t="s">
        <v>17</v>
      </c>
      <c r="C57" s="5" t="s">
        <v>414</v>
      </c>
      <c r="D57" s="5" t="s">
        <v>360</v>
      </c>
      <c r="E57" s="5" t="s">
        <v>1435</v>
      </c>
      <c r="F57" s="5" t="s">
        <v>3329</v>
      </c>
      <c r="G57" s="5">
        <v>3</v>
      </c>
      <c r="H57" s="5">
        <v>2</v>
      </c>
      <c r="I57" s="5" t="s">
        <v>3129</v>
      </c>
      <c r="J57" s="13">
        <v>0.8499377334993774</v>
      </c>
      <c r="K57" s="8">
        <v>2013</v>
      </c>
      <c r="L57" s="5" t="s">
        <v>1434</v>
      </c>
      <c r="M57" s="14">
        <v>29</v>
      </c>
      <c r="N57" s="8">
        <v>2013</v>
      </c>
      <c r="O57" s="13" t="s">
        <v>1434</v>
      </c>
      <c r="P57" s="14">
        <v>3.3</v>
      </c>
      <c r="Q57" s="8">
        <v>2013</v>
      </c>
      <c r="R57" s="14" t="s">
        <v>1434</v>
      </c>
      <c r="S57" s="12"/>
      <c r="T57" s="5"/>
      <c r="U57" s="5" t="s">
        <v>1569</v>
      </c>
      <c r="V57" s="14">
        <v>0</v>
      </c>
      <c r="W57" s="8">
        <v>2013</v>
      </c>
      <c r="X57" s="14" t="s">
        <v>1434</v>
      </c>
      <c r="Y57" s="14">
        <v>0</v>
      </c>
      <c r="Z57" s="8">
        <v>2013</v>
      </c>
      <c r="AA57" s="14" t="s">
        <v>1434</v>
      </c>
      <c r="AB57" s="14">
        <v>0</v>
      </c>
      <c r="AC57" s="8">
        <v>2013</v>
      </c>
      <c r="AD57" s="14" t="s">
        <v>1434</v>
      </c>
      <c r="AE57" s="14">
        <v>0</v>
      </c>
      <c r="AF57" s="8">
        <v>2013</v>
      </c>
      <c r="AG57" s="14" t="s">
        <v>1434</v>
      </c>
      <c r="AI57" s="5"/>
      <c r="AJ57" s="5" t="s">
        <v>1569</v>
      </c>
    </row>
    <row r="58" spans="1:36" x14ac:dyDescent="0.25">
      <c r="A58" s="5" t="s">
        <v>1439</v>
      </c>
      <c r="B58" s="5" t="s">
        <v>17</v>
      </c>
      <c r="C58" s="5" t="s">
        <v>414</v>
      </c>
      <c r="D58" s="5" t="s">
        <v>360</v>
      </c>
      <c r="E58" s="5" t="s">
        <v>1441</v>
      </c>
      <c r="F58" s="5" t="s">
        <v>1440</v>
      </c>
      <c r="G58" s="5">
        <v>3</v>
      </c>
      <c r="H58" s="5">
        <v>2</v>
      </c>
      <c r="I58" s="5" t="s">
        <v>3130</v>
      </c>
      <c r="J58" s="13">
        <v>0.33134791400665337</v>
      </c>
      <c r="K58" s="8">
        <v>2013</v>
      </c>
      <c r="L58" s="5" t="s">
        <v>1439</v>
      </c>
      <c r="M58" s="14">
        <v>30</v>
      </c>
      <c r="N58" s="8">
        <v>2013</v>
      </c>
      <c r="O58" s="13" t="s">
        <v>1439</v>
      </c>
      <c r="P58" s="14">
        <v>4</v>
      </c>
      <c r="Q58" s="8">
        <v>2013</v>
      </c>
      <c r="R58" s="14" t="s">
        <v>1439</v>
      </c>
      <c r="S58" s="12"/>
      <c r="T58" s="5"/>
      <c r="U58" s="5" t="s">
        <v>1569</v>
      </c>
      <c r="V58" s="14">
        <v>0</v>
      </c>
      <c r="W58" s="8">
        <v>2013</v>
      </c>
      <c r="X58" s="14" t="s">
        <v>1439</v>
      </c>
      <c r="Y58" s="14">
        <v>0</v>
      </c>
      <c r="Z58" s="8">
        <v>2013</v>
      </c>
      <c r="AA58" s="14" t="s">
        <v>1439</v>
      </c>
      <c r="AB58" s="14">
        <v>0</v>
      </c>
      <c r="AC58" s="8">
        <v>2013</v>
      </c>
      <c r="AD58" s="14" t="s">
        <v>1439</v>
      </c>
      <c r="AE58" s="14">
        <v>0</v>
      </c>
      <c r="AF58" s="8">
        <v>2013</v>
      </c>
      <c r="AG58" s="14" t="s">
        <v>1439</v>
      </c>
      <c r="AI58" s="5"/>
      <c r="AJ58" s="5" t="s">
        <v>1569</v>
      </c>
    </row>
    <row r="59" spans="1:36" x14ac:dyDescent="0.25">
      <c r="A59" s="5" t="s">
        <v>1375</v>
      </c>
      <c r="B59" s="5" t="s">
        <v>1377</v>
      </c>
      <c r="C59" s="5" t="s">
        <v>679</v>
      </c>
      <c r="D59" s="5" t="s">
        <v>620</v>
      </c>
      <c r="E59" s="5" t="s">
        <v>1378</v>
      </c>
      <c r="F59" s="5" t="s">
        <v>1376</v>
      </c>
      <c r="G59" s="5">
        <v>2</v>
      </c>
      <c r="H59" s="5">
        <v>2</v>
      </c>
      <c r="I59" s="5" t="s">
        <v>3131</v>
      </c>
      <c r="J59" s="13">
        <v>0.67161332265915896</v>
      </c>
      <c r="K59" s="8">
        <v>2012</v>
      </c>
      <c r="L59" s="5" t="s">
        <v>1375</v>
      </c>
      <c r="M59" s="14">
        <v>100</v>
      </c>
      <c r="N59" s="8">
        <v>2012</v>
      </c>
      <c r="O59" s="13" t="s">
        <v>1375</v>
      </c>
      <c r="P59" s="14">
        <v>13.5</v>
      </c>
      <c r="Q59" s="8">
        <v>2012</v>
      </c>
      <c r="R59" s="14" t="s">
        <v>1375</v>
      </c>
      <c r="S59" s="12"/>
      <c r="T59" s="5"/>
      <c r="U59" s="5" t="s">
        <v>1569</v>
      </c>
      <c r="V59" s="14">
        <v>0</v>
      </c>
      <c r="W59" s="8">
        <v>2012</v>
      </c>
      <c r="X59" s="14" t="s">
        <v>1375</v>
      </c>
      <c r="Y59" s="14">
        <v>0</v>
      </c>
      <c r="Z59" s="8">
        <v>2012</v>
      </c>
      <c r="AA59" s="14" t="s">
        <v>1375</v>
      </c>
      <c r="AB59" s="14">
        <v>0</v>
      </c>
      <c r="AC59" s="8">
        <v>2012</v>
      </c>
      <c r="AD59" s="14" t="s">
        <v>1375</v>
      </c>
      <c r="AE59" s="14">
        <v>0</v>
      </c>
      <c r="AF59" s="8">
        <v>2012</v>
      </c>
      <c r="AG59" s="14" t="s">
        <v>1375</v>
      </c>
      <c r="AI59" s="5"/>
      <c r="AJ59" s="5" t="s">
        <v>1569</v>
      </c>
    </row>
    <row r="60" spans="1:36" x14ac:dyDescent="0.25">
      <c r="A60" s="5" t="s">
        <v>1396</v>
      </c>
      <c r="B60" s="5" t="s">
        <v>1377</v>
      </c>
      <c r="C60" s="5" t="s">
        <v>679</v>
      </c>
      <c r="D60" s="5" t="s">
        <v>620</v>
      </c>
      <c r="E60" s="5" t="s">
        <v>1397</v>
      </c>
      <c r="F60" s="5" t="s">
        <v>1394</v>
      </c>
      <c r="G60" s="5">
        <v>2</v>
      </c>
      <c r="H60" s="5">
        <v>2</v>
      </c>
      <c r="I60" s="5" t="s">
        <v>3132</v>
      </c>
      <c r="J60" s="13">
        <v>0.79666463074594362</v>
      </c>
      <c r="K60" s="8">
        <v>2012</v>
      </c>
      <c r="L60" s="5" t="s">
        <v>1396</v>
      </c>
      <c r="M60" s="14">
        <v>100</v>
      </c>
      <c r="N60" s="8">
        <v>2012</v>
      </c>
      <c r="O60" s="13" t="s">
        <v>1396</v>
      </c>
      <c r="P60" s="14">
        <v>5</v>
      </c>
      <c r="Q60" s="8">
        <v>2012</v>
      </c>
      <c r="R60" s="14" t="s">
        <v>1396</v>
      </c>
      <c r="S60" s="12"/>
      <c r="T60" s="5"/>
      <c r="U60" s="5" t="s">
        <v>1569</v>
      </c>
      <c r="V60" s="14">
        <v>0</v>
      </c>
      <c r="W60" s="8">
        <v>2012</v>
      </c>
      <c r="X60" s="14" t="s">
        <v>1396</v>
      </c>
      <c r="Y60" s="14">
        <v>0</v>
      </c>
      <c r="Z60" s="8">
        <v>2012</v>
      </c>
      <c r="AA60" s="14" t="s">
        <v>1396</v>
      </c>
      <c r="AB60" s="14">
        <v>0</v>
      </c>
      <c r="AC60" s="8">
        <v>2012</v>
      </c>
      <c r="AD60" s="14" t="s">
        <v>1396</v>
      </c>
      <c r="AE60" s="14">
        <v>0</v>
      </c>
      <c r="AF60" s="8">
        <v>2012</v>
      </c>
      <c r="AG60" s="14" t="s">
        <v>1396</v>
      </c>
      <c r="AI60" s="5"/>
      <c r="AJ60" s="5" t="s">
        <v>1569</v>
      </c>
    </row>
    <row r="61" spans="1:36" x14ac:dyDescent="0.25">
      <c r="A61" s="5" t="s">
        <v>1360</v>
      </c>
      <c r="B61" s="5" t="s">
        <v>1124</v>
      </c>
      <c r="C61" s="5" t="s">
        <v>1123</v>
      </c>
      <c r="D61" s="5" t="s">
        <v>1038</v>
      </c>
      <c r="E61" s="5" t="s">
        <v>1362</v>
      </c>
      <c r="F61" s="5" t="s">
        <v>1361</v>
      </c>
      <c r="G61" s="5">
        <v>3</v>
      </c>
      <c r="H61" s="5">
        <v>2</v>
      </c>
      <c r="I61" s="5" t="s">
        <v>3133</v>
      </c>
      <c r="J61" s="13">
        <v>0.72398554721356123</v>
      </c>
      <c r="K61" s="8">
        <v>2018</v>
      </c>
      <c r="L61" s="5" t="s">
        <v>1360</v>
      </c>
      <c r="M61" s="14">
        <v>100</v>
      </c>
      <c r="N61" s="8">
        <v>2018</v>
      </c>
      <c r="O61" s="13" t="s">
        <v>1360</v>
      </c>
      <c r="P61" s="14">
        <v>22</v>
      </c>
      <c r="Q61" s="8">
        <v>2018</v>
      </c>
      <c r="R61" s="14" t="s">
        <v>1360</v>
      </c>
      <c r="S61" s="12"/>
      <c r="T61" s="5"/>
      <c r="U61" s="5" t="s">
        <v>1569</v>
      </c>
      <c r="V61" s="14" t="s">
        <v>1569</v>
      </c>
      <c r="W61" s="8" t="s">
        <v>1569</v>
      </c>
      <c r="X61" s="14" t="s">
        <v>1569</v>
      </c>
      <c r="Y61" s="14" t="s">
        <v>1569</v>
      </c>
      <c r="Z61" s="8" t="s">
        <v>1569</v>
      </c>
      <c r="AA61" s="14" t="s">
        <v>1569</v>
      </c>
      <c r="AB61" s="14">
        <v>73</v>
      </c>
      <c r="AC61" s="8">
        <v>2018</v>
      </c>
      <c r="AD61" s="14" t="s">
        <v>1360</v>
      </c>
      <c r="AE61" s="14">
        <v>100</v>
      </c>
      <c r="AF61" s="8">
        <v>2018</v>
      </c>
      <c r="AG61" s="14" t="s">
        <v>1360</v>
      </c>
      <c r="AI61" s="5"/>
      <c r="AJ61" s="5" t="s">
        <v>1569</v>
      </c>
    </row>
    <row r="62" spans="1:36" x14ac:dyDescent="0.25">
      <c r="A62" s="5" t="s">
        <v>1436</v>
      </c>
      <c r="B62" s="5" t="s">
        <v>17</v>
      </c>
      <c r="C62" s="5" t="s">
        <v>414</v>
      </c>
      <c r="D62" s="5" t="s">
        <v>360</v>
      </c>
      <c r="E62" s="5" t="s">
        <v>1438</v>
      </c>
      <c r="F62" s="5" t="s">
        <v>1437</v>
      </c>
      <c r="G62" s="5">
        <v>3</v>
      </c>
      <c r="H62" s="5">
        <v>2</v>
      </c>
      <c r="I62" s="5" t="s">
        <v>1817</v>
      </c>
      <c r="J62" s="13">
        <v>0.34999599455259156</v>
      </c>
      <c r="K62" s="8">
        <v>2013</v>
      </c>
      <c r="L62" s="5" t="s">
        <v>1436</v>
      </c>
      <c r="M62" s="14">
        <v>80</v>
      </c>
      <c r="N62" s="8">
        <v>2013</v>
      </c>
      <c r="O62" s="13" t="s">
        <v>1436</v>
      </c>
      <c r="P62" s="14">
        <v>7.8</v>
      </c>
      <c r="Q62" s="8">
        <v>2013</v>
      </c>
      <c r="R62" s="14" t="s">
        <v>1436</v>
      </c>
      <c r="S62" s="12"/>
      <c r="T62" s="5"/>
      <c r="U62" s="5" t="s">
        <v>1569</v>
      </c>
      <c r="V62" s="14">
        <v>0</v>
      </c>
      <c r="W62" s="8">
        <v>2013</v>
      </c>
      <c r="X62" s="14" t="s">
        <v>1436</v>
      </c>
      <c r="Y62" s="14">
        <v>0</v>
      </c>
      <c r="Z62" s="8">
        <v>2013</v>
      </c>
      <c r="AA62" s="14" t="s">
        <v>1436</v>
      </c>
      <c r="AB62" s="14">
        <v>0</v>
      </c>
      <c r="AC62" s="8">
        <v>2013</v>
      </c>
      <c r="AD62" s="14" t="s">
        <v>1436</v>
      </c>
      <c r="AE62" s="14">
        <v>0</v>
      </c>
      <c r="AF62" s="8">
        <v>2013</v>
      </c>
      <c r="AG62" s="14" t="s">
        <v>1436</v>
      </c>
      <c r="AI62" s="5"/>
      <c r="AJ62" s="5" t="s">
        <v>1569</v>
      </c>
    </row>
    <row r="63" spans="1:36" x14ac:dyDescent="0.25">
      <c r="A63" s="5" t="s">
        <v>1430</v>
      </c>
      <c r="B63" s="5" t="s">
        <v>17</v>
      </c>
      <c r="C63" s="5" t="s">
        <v>414</v>
      </c>
      <c r="D63" s="5" t="s">
        <v>360</v>
      </c>
      <c r="E63" s="5" t="s">
        <v>1432</v>
      </c>
      <c r="F63" s="5" t="s">
        <v>1431</v>
      </c>
      <c r="G63" s="5">
        <v>3</v>
      </c>
      <c r="H63" s="5">
        <v>2</v>
      </c>
      <c r="I63" s="5" t="s">
        <v>1818</v>
      </c>
      <c r="J63" s="13">
        <v>0.24906600249066002</v>
      </c>
      <c r="K63" s="8">
        <v>2013</v>
      </c>
      <c r="L63" s="5" t="s">
        <v>1430</v>
      </c>
      <c r="M63" s="14">
        <v>10</v>
      </c>
      <c r="N63" s="8">
        <v>2013</v>
      </c>
      <c r="O63" s="13" t="s">
        <v>1430</v>
      </c>
      <c r="P63" s="14">
        <v>13</v>
      </c>
      <c r="Q63" s="8">
        <v>2013</v>
      </c>
      <c r="R63" s="14" t="s">
        <v>1430</v>
      </c>
      <c r="S63" s="12"/>
      <c r="T63" s="5"/>
      <c r="U63" s="5" t="s">
        <v>1569</v>
      </c>
      <c r="V63" s="14">
        <v>0</v>
      </c>
      <c r="W63" s="8">
        <v>2013</v>
      </c>
      <c r="X63" s="14" t="s">
        <v>1430</v>
      </c>
      <c r="Y63" s="14">
        <v>0</v>
      </c>
      <c r="Z63" s="8">
        <v>2013</v>
      </c>
      <c r="AA63" s="14" t="s">
        <v>1430</v>
      </c>
      <c r="AB63" s="14">
        <v>0</v>
      </c>
      <c r="AC63" s="8">
        <v>2013</v>
      </c>
      <c r="AD63" s="14" t="s">
        <v>1430</v>
      </c>
      <c r="AE63" s="14">
        <v>0</v>
      </c>
      <c r="AF63" s="8">
        <v>2013</v>
      </c>
      <c r="AG63" s="14" t="s">
        <v>1430</v>
      </c>
      <c r="AI63" s="5"/>
      <c r="AJ63" s="5" t="s">
        <v>1569</v>
      </c>
    </row>
    <row r="64" spans="1:36" x14ac:dyDescent="0.25">
      <c r="A64" s="5" t="s">
        <v>1419</v>
      </c>
      <c r="B64" s="5" t="s">
        <v>17</v>
      </c>
      <c r="C64" s="5" t="s">
        <v>414</v>
      </c>
      <c r="D64" s="5" t="s">
        <v>360</v>
      </c>
      <c r="E64" s="5" t="s">
        <v>1421</v>
      </c>
      <c r="F64" s="5" t="s">
        <v>1420</v>
      </c>
      <c r="G64" s="5">
        <v>3</v>
      </c>
      <c r="H64" s="5">
        <v>3</v>
      </c>
      <c r="I64" s="5" t="s">
        <v>1819</v>
      </c>
      <c r="J64" s="13">
        <v>0.25007964319847087</v>
      </c>
      <c r="K64" s="8">
        <v>2013</v>
      </c>
      <c r="L64" s="5" t="s">
        <v>1419</v>
      </c>
      <c r="M64" s="14">
        <v>30</v>
      </c>
      <c r="N64" s="8">
        <v>2013</v>
      </c>
      <c r="O64" s="13" t="s">
        <v>1419</v>
      </c>
      <c r="P64" s="14">
        <v>6</v>
      </c>
      <c r="Q64" s="8">
        <v>2013</v>
      </c>
      <c r="R64" s="14" t="s">
        <v>1419</v>
      </c>
      <c r="S64" s="12"/>
      <c r="T64" s="5"/>
      <c r="U64" s="5" t="s">
        <v>1569</v>
      </c>
      <c r="V64" s="14">
        <v>0</v>
      </c>
      <c r="W64" s="8">
        <v>2013</v>
      </c>
      <c r="X64" s="14" t="s">
        <v>1419</v>
      </c>
      <c r="Y64" s="14">
        <v>0</v>
      </c>
      <c r="Z64" s="8">
        <v>2013</v>
      </c>
      <c r="AA64" s="14" t="s">
        <v>1419</v>
      </c>
      <c r="AB64" s="14">
        <v>0</v>
      </c>
      <c r="AC64" s="8">
        <v>2013</v>
      </c>
      <c r="AD64" s="14" t="s">
        <v>1419</v>
      </c>
      <c r="AE64" s="14">
        <v>0</v>
      </c>
      <c r="AF64" s="8">
        <v>2013</v>
      </c>
      <c r="AG64" s="14" t="s">
        <v>1419</v>
      </c>
      <c r="AI64" s="5"/>
      <c r="AJ64" s="5" t="s">
        <v>1569</v>
      </c>
    </row>
    <row r="65" spans="1:36" x14ac:dyDescent="0.25">
      <c r="A65" s="5" t="s">
        <v>1388</v>
      </c>
      <c r="B65" s="5" t="s">
        <v>1377</v>
      </c>
      <c r="C65" s="5" t="s">
        <v>679</v>
      </c>
      <c r="D65" s="5" t="s">
        <v>620</v>
      </c>
      <c r="E65" s="5" t="s">
        <v>1389</v>
      </c>
      <c r="F65" s="5" t="s">
        <v>3331</v>
      </c>
      <c r="G65" s="5">
        <v>2</v>
      </c>
      <c r="H65" s="5">
        <v>3</v>
      </c>
      <c r="I65" s="5" t="s">
        <v>1821</v>
      </c>
      <c r="J65" s="13">
        <v>0.83599031180116434</v>
      </c>
      <c r="K65" s="8">
        <v>2012</v>
      </c>
      <c r="L65" s="5" t="s">
        <v>1388</v>
      </c>
      <c r="M65" s="14">
        <v>100</v>
      </c>
      <c r="N65" s="8">
        <v>2012</v>
      </c>
      <c r="O65" s="13" t="s">
        <v>1388</v>
      </c>
      <c r="P65" s="14">
        <v>10.029999999999999</v>
      </c>
      <c r="Q65" s="8">
        <v>2012</v>
      </c>
      <c r="R65" s="14" t="s">
        <v>1388</v>
      </c>
      <c r="S65" s="12"/>
      <c r="T65" s="5"/>
      <c r="U65" s="5" t="s">
        <v>1569</v>
      </c>
      <c r="V65" s="14">
        <v>0</v>
      </c>
      <c r="W65" s="8">
        <v>2012</v>
      </c>
      <c r="X65" s="14" t="s">
        <v>1388</v>
      </c>
      <c r="Y65" s="14">
        <v>0</v>
      </c>
      <c r="Z65" s="8">
        <v>2012</v>
      </c>
      <c r="AA65" s="14" t="s">
        <v>1388</v>
      </c>
      <c r="AB65" s="14">
        <v>0</v>
      </c>
      <c r="AC65" s="8">
        <v>2012</v>
      </c>
      <c r="AD65" s="14" t="s">
        <v>1388</v>
      </c>
      <c r="AE65" s="14">
        <v>0</v>
      </c>
      <c r="AF65" s="8">
        <v>2012</v>
      </c>
      <c r="AG65" s="14" t="s">
        <v>1388</v>
      </c>
      <c r="AI65" s="5"/>
      <c r="AJ65" s="5" t="s">
        <v>1569</v>
      </c>
    </row>
    <row r="66" spans="1:36" x14ac:dyDescent="0.25">
      <c r="A66" s="5" t="s">
        <v>1385</v>
      </c>
      <c r="B66" s="5" t="s">
        <v>1377</v>
      </c>
      <c r="C66" s="5" t="s">
        <v>679</v>
      </c>
      <c r="D66" s="5" t="s">
        <v>620</v>
      </c>
      <c r="E66" s="5" t="s">
        <v>1387</v>
      </c>
      <c r="F66" s="5" t="s">
        <v>1386</v>
      </c>
      <c r="G66" s="5">
        <v>2</v>
      </c>
      <c r="H66" s="5">
        <v>2</v>
      </c>
      <c r="I66" s="5" t="s">
        <v>1822</v>
      </c>
      <c r="J66" s="13">
        <v>0.43404238609718065</v>
      </c>
      <c r="K66" s="8">
        <v>2012</v>
      </c>
      <c r="L66" s="5" t="s">
        <v>1385</v>
      </c>
      <c r="M66" s="14">
        <v>100</v>
      </c>
      <c r="N66" s="8">
        <v>2012</v>
      </c>
      <c r="O66" s="13" t="s">
        <v>1385</v>
      </c>
      <c r="P66" s="14">
        <v>10.029999999999999</v>
      </c>
      <c r="Q66" s="8">
        <v>2012</v>
      </c>
      <c r="R66" s="14" t="s">
        <v>1385</v>
      </c>
      <c r="S66" s="12"/>
      <c r="T66" s="5"/>
      <c r="U66" s="5" t="s">
        <v>1569</v>
      </c>
      <c r="V66" s="14">
        <v>0</v>
      </c>
      <c r="W66" s="8">
        <v>2012</v>
      </c>
      <c r="X66" s="14" t="s">
        <v>1385</v>
      </c>
      <c r="Y66" s="14">
        <v>0</v>
      </c>
      <c r="Z66" s="8">
        <v>2012</v>
      </c>
      <c r="AA66" s="14" t="s">
        <v>1385</v>
      </c>
      <c r="AB66" s="14">
        <v>0</v>
      </c>
      <c r="AC66" s="8">
        <v>2012</v>
      </c>
      <c r="AD66" s="14" t="s">
        <v>1385</v>
      </c>
      <c r="AE66" s="14">
        <v>40</v>
      </c>
      <c r="AF66" s="8">
        <v>2012</v>
      </c>
      <c r="AG66" s="14" t="s">
        <v>1385</v>
      </c>
      <c r="AI66" s="5"/>
      <c r="AJ66" s="5" t="s">
        <v>1569</v>
      </c>
    </row>
    <row r="67" spans="1:36" x14ac:dyDescent="0.25">
      <c r="A67" s="5" t="s">
        <v>1404</v>
      </c>
      <c r="B67" s="5" t="s">
        <v>1377</v>
      </c>
      <c r="C67" s="5" t="s">
        <v>679</v>
      </c>
      <c r="D67" s="5" t="s">
        <v>620</v>
      </c>
      <c r="E67" s="5" t="s">
        <v>1406</v>
      </c>
      <c r="F67" s="5" t="s">
        <v>1405</v>
      </c>
      <c r="G67" s="5">
        <v>2</v>
      </c>
      <c r="H67" s="5">
        <v>3</v>
      </c>
      <c r="I67" s="5" t="s">
        <v>1823</v>
      </c>
      <c r="J67" s="13">
        <v>0.68610258056902607</v>
      </c>
      <c r="K67" s="8">
        <v>2012</v>
      </c>
      <c r="L67" s="5" t="s">
        <v>1404</v>
      </c>
      <c r="M67" s="14">
        <v>100</v>
      </c>
      <c r="N67" s="8">
        <v>2012</v>
      </c>
      <c r="O67" s="13" t="s">
        <v>1404</v>
      </c>
      <c r="P67" s="14">
        <v>6</v>
      </c>
      <c r="Q67" s="8">
        <v>2012</v>
      </c>
      <c r="R67" s="14" t="s">
        <v>1404</v>
      </c>
      <c r="S67" s="12"/>
      <c r="T67" s="5"/>
      <c r="U67" s="5" t="s">
        <v>1569</v>
      </c>
      <c r="V67" s="14">
        <v>0</v>
      </c>
      <c r="W67" s="8">
        <v>2012</v>
      </c>
      <c r="X67" s="14" t="s">
        <v>1404</v>
      </c>
      <c r="Y67" s="14">
        <v>0</v>
      </c>
      <c r="Z67" s="8">
        <v>2012</v>
      </c>
      <c r="AA67" s="14" t="s">
        <v>1404</v>
      </c>
      <c r="AB67" s="14">
        <v>0</v>
      </c>
      <c r="AC67" s="8">
        <v>2012</v>
      </c>
      <c r="AD67" s="14" t="s">
        <v>1404</v>
      </c>
      <c r="AE67" s="14">
        <v>0</v>
      </c>
      <c r="AF67" s="8">
        <v>2012</v>
      </c>
      <c r="AG67" s="14" t="s">
        <v>1404</v>
      </c>
      <c r="AI67" s="5"/>
      <c r="AJ67" s="5" t="s">
        <v>1569</v>
      </c>
    </row>
    <row r="68" spans="1:36" x14ac:dyDescent="0.25">
      <c r="A68" s="5" t="s">
        <v>1448</v>
      </c>
      <c r="B68" s="5" t="s">
        <v>17</v>
      </c>
      <c r="C68" s="5" t="s">
        <v>414</v>
      </c>
      <c r="D68" s="5" t="s">
        <v>360</v>
      </c>
      <c r="E68" s="5" t="s">
        <v>1450</v>
      </c>
      <c r="F68" s="5" t="s">
        <v>1449</v>
      </c>
      <c r="G68" s="5">
        <v>3</v>
      </c>
      <c r="H68" s="5">
        <v>2</v>
      </c>
      <c r="I68" s="5" t="s">
        <v>1824</v>
      </c>
      <c r="J68" s="13">
        <v>0.56978088777350289</v>
      </c>
      <c r="K68" s="8">
        <v>2013</v>
      </c>
      <c r="L68" s="5" t="s">
        <v>1448</v>
      </c>
      <c r="M68" s="14">
        <v>52</v>
      </c>
      <c r="N68" s="8">
        <v>2013</v>
      </c>
      <c r="O68" s="13" t="s">
        <v>1448</v>
      </c>
      <c r="P68" s="14">
        <v>20</v>
      </c>
      <c r="Q68" s="8">
        <v>2013</v>
      </c>
      <c r="R68" s="14" t="s">
        <v>1448</v>
      </c>
      <c r="S68" s="12"/>
      <c r="T68" s="5"/>
      <c r="U68" s="5" t="s">
        <v>1569</v>
      </c>
      <c r="V68" s="14">
        <v>0</v>
      </c>
      <c r="W68" s="8">
        <v>2013</v>
      </c>
      <c r="X68" s="14" t="s">
        <v>1448</v>
      </c>
      <c r="Y68" s="14">
        <v>0</v>
      </c>
      <c r="Z68" s="8">
        <v>2013</v>
      </c>
      <c r="AA68" s="14" t="s">
        <v>1448</v>
      </c>
      <c r="AB68" s="14">
        <v>0</v>
      </c>
      <c r="AC68" s="8">
        <v>2013</v>
      </c>
      <c r="AD68" s="14" t="s">
        <v>1448</v>
      </c>
      <c r="AE68" s="14">
        <v>0</v>
      </c>
      <c r="AF68" s="8">
        <v>2013</v>
      </c>
      <c r="AG68" s="14" t="s">
        <v>1448</v>
      </c>
      <c r="AI68" s="5"/>
      <c r="AJ68" s="5" t="s">
        <v>1569</v>
      </c>
    </row>
    <row r="69" spans="1:36" x14ac:dyDescent="0.25">
      <c r="A69" s="5" t="s">
        <v>1445</v>
      </c>
      <c r="B69" s="5" t="s">
        <v>17</v>
      </c>
      <c r="C69" s="5" t="s">
        <v>414</v>
      </c>
      <c r="D69" s="5" t="s">
        <v>360</v>
      </c>
      <c r="E69" s="5" t="s">
        <v>1447</v>
      </c>
      <c r="F69" s="5" t="s">
        <v>1446</v>
      </c>
      <c r="G69" s="5">
        <v>3</v>
      </c>
      <c r="H69" s="5">
        <v>2</v>
      </c>
      <c r="I69" s="5" t="s">
        <v>1825</v>
      </c>
      <c r="J69" s="13">
        <v>0.24848677922905385</v>
      </c>
      <c r="K69" s="8">
        <v>2013</v>
      </c>
      <c r="L69" s="5" t="s">
        <v>1445</v>
      </c>
      <c r="M69" s="14">
        <v>40</v>
      </c>
      <c r="N69" s="8">
        <v>2013</v>
      </c>
      <c r="O69" s="13" t="s">
        <v>1445</v>
      </c>
      <c r="P69" s="14">
        <v>7</v>
      </c>
      <c r="Q69" s="8">
        <v>2013</v>
      </c>
      <c r="R69" s="14" t="s">
        <v>1445</v>
      </c>
      <c r="S69" s="12"/>
      <c r="T69" s="5"/>
      <c r="U69" s="5" t="s">
        <v>1569</v>
      </c>
      <c r="V69" s="14">
        <v>0</v>
      </c>
      <c r="W69" s="8">
        <v>2013</v>
      </c>
      <c r="X69" s="14" t="s">
        <v>1445</v>
      </c>
      <c r="Y69" s="14">
        <v>0</v>
      </c>
      <c r="Z69" s="8">
        <v>2013</v>
      </c>
      <c r="AA69" s="14" t="s">
        <v>1445</v>
      </c>
      <c r="AB69" s="14">
        <v>0</v>
      </c>
      <c r="AC69" s="8">
        <v>2013</v>
      </c>
      <c r="AD69" s="14" t="s">
        <v>1445</v>
      </c>
      <c r="AE69" s="14">
        <v>0</v>
      </c>
      <c r="AF69" s="8">
        <v>2013</v>
      </c>
      <c r="AG69" s="14" t="s">
        <v>1445</v>
      </c>
      <c r="AI69" s="5"/>
      <c r="AJ69" s="5" t="s">
        <v>1569</v>
      </c>
    </row>
    <row r="70" spans="1:36" x14ac:dyDescent="0.25">
      <c r="A70" s="5" t="s">
        <v>1398</v>
      </c>
      <c r="B70" s="5" t="s">
        <v>1377</v>
      </c>
      <c r="C70" s="5" t="s">
        <v>679</v>
      </c>
      <c r="D70" s="5" t="s">
        <v>620</v>
      </c>
      <c r="E70" s="5" t="s">
        <v>1400</v>
      </c>
      <c r="F70" s="5" t="s">
        <v>1399</v>
      </c>
      <c r="G70" s="5">
        <v>2</v>
      </c>
      <c r="H70" s="5">
        <v>2</v>
      </c>
      <c r="I70" s="5" t="s">
        <v>1826</v>
      </c>
      <c r="J70" s="13">
        <v>0.99739141247313168</v>
      </c>
      <c r="K70" s="8">
        <v>2012</v>
      </c>
      <c r="L70" s="5" t="s">
        <v>1398</v>
      </c>
      <c r="M70" s="14">
        <v>100</v>
      </c>
      <c r="N70" s="8">
        <v>2012</v>
      </c>
      <c r="O70" s="13" t="s">
        <v>1398</v>
      </c>
      <c r="P70" s="14">
        <v>5</v>
      </c>
      <c r="Q70" s="8">
        <v>2012</v>
      </c>
      <c r="R70" s="14" t="s">
        <v>1398</v>
      </c>
      <c r="S70" s="12"/>
      <c r="T70" s="5"/>
      <c r="U70" s="5" t="s">
        <v>1569</v>
      </c>
      <c r="V70" s="14">
        <v>0</v>
      </c>
      <c r="W70" s="8">
        <v>2012</v>
      </c>
      <c r="X70" s="14" t="s">
        <v>1398</v>
      </c>
      <c r="Y70" s="14">
        <v>0</v>
      </c>
      <c r="Z70" s="8">
        <v>2012</v>
      </c>
      <c r="AA70" s="14" t="s">
        <v>1398</v>
      </c>
      <c r="AB70" s="14">
        <v>0</v>
      </c>
      <c r="AC70" s="8">
        <v>2012</v>
      </c>
      <c r="AD70" s="14" t="s">
        <v>1398</v>
      </c>
      <c r="AE70" s="14">
        <v>0</v>
      </c>
      <c r="AF70" s="8">
        <v>2012</v>
      </c>
      <c r="AG70" s="14" t="s">
        <v>1398</v>
      </c>
      <c r="AI70" s="5"/>
      <c r="AJ70" s="5" t="s">
        <v>1569</v>
      </c>
    </row>
    <row r="71" spans="1:36" x14ac:dyDescent="0.25">
      <c r="A71" s="5" t="s">
        <v>1372</v>
      </c>
      <c r="B71" s="5" t="s">
        <v>1124</v>
      </c>
      <c r="C71" s="5" t="s">
        <v>1123</v>
      </c>
      <c r="D71" s="5" t="s">
        <v>1038</v>
      </c>
      <c r="E71" s="5" t="s">
        <v>1374</v>
      </c>
      <c r="F71" s="5" t="s">
        <v>1373</v>
      </c>
      <c r="G71" s="5">
        <v>2</v>
      </c>
      <c r="H71" s="5">
        <v>2</v>
      </c>
      <c r="I71" s="5" t="s">
        <v>1827</v>
      </c>
      <c r="J71" s="13">
        <v>1.0493362794171064</v>
      </c>
      <c r="K71" s="8">
        <v>2018</v>
      </c>
      <c r="L71" s="5" t="s">
        <v>1372</v>
      </c>
      <c r="M71" s="14">
        <v>100</v>
      </c>
      <c r="N71" s="8">
        <v>2018</v>
      </c>
      <c r="O71" s="13" t="s">
        <v>1372</v>
      </c>
      <c r="P71" s="14">
        <v>12</v>
      </c>
      <c r="Q71" s="8">
        <v>2018</v>
      </c>
      <c r="R71" s="14" t="s">
        <v>1372</v>
      </c>
      <c r="S71" s="12"/>
      <c r="T71" s="5"/>
      <c r="U71" s="5" t="s">
        <v>1569</v>
      </c>
      <c r="V71" s="14" t="s">
        <v>1569</v>
      </c>
      <c r="W71" s="8" t="s">
        <v>1569</v>
      </c>
      <c r="X71" s="14" t="s">
        <v>1569</v>
      </c>
      <c r="Y71" s="14" t="s">
        <v>1569</v>
      </c>
      <c r="Z71" s="8" t="s">
        <v>1569</v>
      </c>
      <c r="AA71" s="14" t="s">
        <v>1569</v>
      </c>
      <c r="AB71" s="14">
        <v>100</v>
      </c>
      <c r="AC71" s="8">
        <v>2018</v>
      </c>
      <c r="AD71" s="14" t="s">
        <v>1372</v>
      </c>
      <c r="AE71" s="14">
        <v>100</v>
      </c>
      <c r="AF71" s="8">
        <v>2018</v>
      </c>
      <c r="AG71" s="14" t="s">
        <v>1372</v>
      </c>
      <c r="AI71" s="5"/>
      <c r="AJ71" s="5" t="s">
        <v>1569</v>
      </c>
    </row>
    <row r="72" spans="1:36" x14ac:dyDescent="0.25">
      <c r="A72" s="5" t="s">
        <v>1505</v>
      </c>
      <c r="B72" s="5" t="s">
        <v>1300</v>
      </c>
      <c r="C72" s="5" t="s">
        <v>1299</v>
      </c>
      <c r="D72" s="5" t="s">
        <v>1038</v>
      </c>
      <c r="E72" s="5" t="s">
        <v>1506</v>
      </c>
      <c r="F72" s="5" t="s">
        <v>1307</v>
      </c>
      <c r="G72" s="5">
        <v>3</v>
      </c>
      <c r="H72" s="5">
        <v>1</v>
      </c>
      <c r="I72" s="5" t="s">
        <v>1828</v>
      </c>
      <c r="J72" s="13">
        <v>0.80643554909173765</v>
      </c>
      <c r="K72" s="8">
        <v>2015</v>
      </c>
      <c r="L72" s="5" t="s">
        <v>1505</v>
      </c>
      <c r="M72" s="14">
        <v>90</v>
      </c>
      <c r="N72" s="8">
        <v>2015</v>
      </c>
      <c r="O72" s="13" t="s">
        <v>1505</v>
      </c>
      <c r="P72" s="14">
        <v>11.5</v>
      </c>
      <c r="Q72" s="8">
        <v>2015</v>
      </c>
      <c r="R72" s="14" t="s">
        <v>1505</v>
      </c>
      <c r="S72" s="12"/>
      <c r="T72" s="5"/>
      <c r="U72" s="5" t="s">
        <v>1569</v>
      </c>
      <c r="V72" s="14">
        <v>0</v>
      </c>
      <c r="W72" s="8">
        <v>2015</v>
      </c>
      <c r="X72" s="14" t="s">
        <v>1505</v>
      </c>
      <c r="Y72" s="14">
        <v>0</v>
      </c>
      <c r="Z72" s="8">
        <v>2015</v>
      </c>
      <c r="AA72" s="14" t="s">
        <v>1505</v>
      </c>
      <c r="AB72" s="14">
        <v>0</v>
      </c>
      <c r="AC72" s="8">
        <v>2015</v>
      </c>
      <c r="AD72" s="14" t="s">
        <v>1505</v>
      </c>
      <c r="AE72" s="14">
        <v>92</v>
      </c>
      <c r="AF72" s="8">
        <v>2015</v>
      </c>
      <c r="AG72" s="14" t="s">
        <v>1505</v>
      </c>
      <c r="AI72" s="5"/>
      <c r="AJ72" s="5" t="s">
        <v>1569</v>
      </c>
    </row>
    <row r="73" spans="1:36" x14ac:dyDescent="0.25">
      <c r="A73" s="5" t="s">
        <v>1510</v>
      </c>
      <c r="B73" s="5" t="s">
        <v>1300</v>
      </c>
      <c r="C73" s="5" t="s">
        <v>1299</v>
      </c>
      <c r="D73" s="5" t="s">
        <v>1038</v>
      </c>
      <c r="E73" s="5" t="s">
        <v>1512</v>
      </c>
      <c r="F73" s="5" t="s">
        <v>1511</v>
      </c>
      <c r="G73" s="5">
        <v>3</v>
      </c>
      <c r="H73" s="5">
        <v>1</v>
      </c>
      <c r="I73" s="5" t="s">
        <v>1829</v>
      </c>
      <c r="J73" s="13">
        <v>0.59999978076311067</v>
      </c>
      <c r="K73" s="8">
        <v>2015</v>
      </c>
      <c r="L73" s="5" t="s">
        <v>1510</v>
      </c>
      <c r="M73" s="14" t="s">
        <v>1569</v>
      </c>
      <c r="N73" s="8" t="s">
        <v>1569</v>
      </c>
      <c r="O73" s="13" t="s">
        <v>1569</v>
      </c>
      <c r="P73" s="14">
        <v>16</v>
      </c>
      <c r="Q73" s="8">
        <v>2015</v>
      </c>
      <c r="R73" s="14" t="s">
        <v>1510</v>
      </c>
      <c r="S73" s="12"/>
      <c r="T73" s="5"/>
      <c r="U73" s="5" t="s">
        <v>1569</v>
      </c>
      <c r="V73" s="14">
        <v>0</v>
      </c>
      <c r="W73" s="8">
        <v>2015</v>
      </c>
      <c r="X73" s="14" t="s">
        <v>1510</v>
      </c>
      <c r="Y73" s="14">
        <v>0</v>
      </c>
      <c r="Z73" s="8">
        <v>2015</v>
      </c>
      <c r="AA73" s="14" t="s">
        <v>1510</v>
      </c>
      <c r="AB73" s="14">
        <v>0</v>
      </c>
      <c r="AC73" s="8">
        <v>2015</v>
      </c>
      <c r="AD73" s="14" t="s">
        <v>1510</v>
      </c>
      <c r="AE73" s="14">
        <v>60</v>
      </c>
      <c r="AF73" s="8">
        <v>2015</v>
      </c>
      <c r="AG73" s="14" t="s">
        <v>1510</v>
      </c>
      <c r="AI73" s="5"/>
      <c r="AJ73" s="5" t="s">
        <v>1569</v>
      </c>
    </row>
    <row r="74" spans="1:36" x14ac:dyDescent="0.25">
      <c r="A74" s="5" t="s">
        <v>1507</v>
      </c>
      <c r="B74" s="5" t="s">
        <v>1300</v>
      </c>
      <c r="C74" s="5" t="s">
        <v>1299</v>
      </c>
      <c r="D74" s="5" t="s">
        <v>1038</v>
      </c>
      <c r="E74" s="5" t="s">
        <v>1509</v>
      </c>
      <c r="F74" s="5" t="s">
        <v>1508</v>
      </c>
      <c r="G74" s="5">
        <v>3</v>
      </c>
      <c r="H74" s="5">
        <v>1</v>
      </c>
      <c r="I74" s="5" t="s">
        <v>1830</v>
      </c>
      <c r="J74" s="13">
        <v>0.44478104782240357</v>
      </c>
      <c r="K74" s="8">
        <v>2015</v>
      </c>
      <c r="L74" s="5" t="s">
        <v>1507</v>
      </c>
      <c r="M74" s="14">
        <v>77</v>
      </c>
      <c r="N74" s="8">
        <v>2015</v>
      </c>
      <c r="O74" s="13" t="s">
        <v>1507</v>
      </c>
      <c r="P74" s="14">
        <v>10</v>
      </c>
      <c r="Q74" s="8">
        <v>2015</v>
      </c>
      <c r="R74" s="14" t="s">
        <v>1507</v>
      </c>
      <c r="S74" s="12"/>
      <c r="T74" s="5"/>
      <c r="U74" s="5" t="s">
        <v>1569</v>
      </c>
      <c r="V74" s="14">
        <v>0</v>
      </c>
      <c r="W74" s="8">
        <v>2015</v>
      </c>
      <c r="X74" s="14" t="s">
        <v>1507</v>
      </c>
      <c r="Y74" s="14">
        <v>0</v>
      </c>
      <c r="Z74" s="8">
        <v>2015</v>
      </c>
      <c r="AA74" s="14" t="s">
        <v>1507</v>
      </c>
      <c r="AB74" s="14">
        <v>0</v>
      </c>
      <c r="AC74" s="8">
        <v>2015</v>
      </c>
      <c r="AD74" s="14" t="s">
        <v>1507</v>
      </c>
      <c r="AE74" s="14">
        <v>76</v>
      </c>
      <c r="AF74" s="8">
        <v>2015</v>
      </c>
      <c r="AG74" s="14" t="s">
        <v>1507</v>
      </c>
      <c r="AI74" s="5"/>
      <c r="AJ74" s="5" t="s">
        <v>1569</v>
      </c>
    </row>
    <row r="75" spans="1:36" x14ac:dyDescent="0.25">
      <c r="A75" s="5" t="s">
        <v>1410</v>
      </c>
      <c r="B75" s="5" t="s">
        <v>1377</v>
      </c>
      <c r="C75" s="5" t="s">
        <v>679</v>
      </c>
      <c r="D75" s="5" t="s">
        <v>620</v>
      </c>
      <c r="E75" s="5" t="s">
        <v>1412</v>
      </c>
      <c r="F75" s="5" t="s">
        <v>1411</v>
      </c>
      <c r="G75" s="5">
        <v>2</v>
      </c>
      <c r="H75" s="5">
        <v>2</v>
      </c>
      <c r="I75" s="5" t="s">
        <v>1831</v>
      </c>
      <c r="J75" s="13">
        <v>0.85693582432815607</v>
      </c>
      <c r="K75" s="8">
        <v>2012</v>
      </c>
      <c r="L75" s="5" t="s">
        <v>1410</v>
      </c>
      <c r="M75" s="14">
        <v>100</v>
      </c>
      <c r="N75" s="8">
        <v>2012</v>
      </c>
      <c r="O75" s="13" t="s">
        <v>1410</v>
      </c>
      <c r="P75" s="14">
        <v>6</v>
      </c>
      <c r="Q75" s="8">
        <v>2012</v>
      </c>
      <c r="R75" s="14" t="s">
        <v>1410</v>
      </c>
      <c r="S75" s="12"/>
      <c r="T75" s="5"/>
      <c r="U75" s="5" t="s">
        <v>1569</v>
      </c>
      <c r="V75" s="14">
        <v>0</v>
      </c>
      <c r="W75" s="8">
        <v>2012</v>
      </c>
      <c r="X75" s="14" t="s">
        <v>1410</v>
      </c>
      <c r="Y75" s="14">
        <v>0</v>
      </c>
      <c r="Z75" s="8">
        <v>2012</v>
      </c>
      <c r="AA75" s="14" t="s">
        <v>1410</v>
      </c>
      <c r="AB75" s="14">
        <v>0</v>
      </c>
      <c r="AC75" s="8">
        <v>2012</v>
      </c>
      <c r="AD75" s="14" t="s">
        <v>1410</v>
      </c>
      <c r="AE75" s="14">
        <v>0</v>
      </c>
      <c r="AF75" s="8">
        <v>2012</v>
      </c>
      <c r="AG75" s="14" t="s">
        <v>1410</v>
      </c>
      <c r="AI75" s="5"/>
      <c r="AJ75" s="5" t="s">
        <v>1569</v>
      </c>
    </row>
    <row r="76" spans="1:36" x14ac:dyDescent="0.25">
      <c r="A76" s="5" t="s">
        <v>1407</v>
      </c>
      <c r="B76" s="5" t="s">
        <v>1377</v>
      </c>
      <c r="C76" s="5" t="s">
        <v>679</v>
      </c>
      <c r="D76" s="5" t="s">
        <v>620</v>
      </c>
      <c r="E76" s="5" t="s">
        <v>1409</v>
      </c>
      <c r="F76" s="5" t="s">
        <v>1408</v>
      </c>
      <c r="G76" s="5">
        <v>2</v>
      </c>
      <c r="H76" s="5">
        <v>2</v>
      </c>
      <c r="I76" s="5" t="s">
        <v>1832</v>
      </c>
      <c r="J76" s="13">
        <v>0.69147338742643782</v>
      </c>
      <c r="K76" s="8">
        <v>2012</v>
      </c>
      <c r="L76" s="5" t="s">
        <v>1407</v>
      </c>
      <c r="M76" s="14">
        <v>100</v>
      </c>
      <c r="N76" s="8">
        <v>2012</v>
      </c>
      <c r="O76" s="13" t="s">
        <v>1407</v>
      </c>
      <c r="P76" s="14">
        <v>5</v>
      </c>
      <c r="Q76" s="8">
        <v>2012</v>
      </c>
      <c r="R76" s="14" t="s">
        <v>1407</v>
      </c>
      <c r="S76" s="12"/>
      <c r="T76" s="5"/>
      <c r="U76" s="5" t="s">
        <v>1569</v>
      </c>
      <c r="V76" s="14">
        <v>0</v>
      </c>
      <c r="W76" s="8">
        <v>2012</v>
      </c>
      <c r="X76" s="14" t="s">
        <v>1407</v>
      </c>
      <c r="Y76" s="14">
        <v>0</v>
      </c>
      <c r="Z76" s="8">
        <v>2012</v>
      </c>
      <c r="AA76" s="14" t="s">
        <v>1407</v>
      </c>
      <c r="AB76" s="14">
        <v>0</v>
      </c>
      <c r="AC76" s="8">
        <v>2012</v>
      </c>
      <c r="AD76" s="14" t="s">
        <v>1407</v>
      </c>
      <c r="AE76" s="14">
        <v>10</v>
      </c>
      <c r="AF76" s="8">
        <v>2012</v>
      </c>
      <c r="AG76" s="14" t="s">
        <v>1407</v>
      </c>
      <c r="AI76" s="5"/>
      <c r="AJ76" s="5" t="s">
        <v>1569</v>
      </c>
    </row>
    <row r="77" spans="1:36" x14ac:dyDescent="0.25">
      <c r="A77" s="5" t="s">
        <v>1379</v>
      </c>
      <c r="B77" s="5" t="s">
        <v>1377</v>
      </c>
      <c r="C77" s="5" t="s">
        <v>679</v>
      </c>
      <c r="D77" s="5" t="s">
        <v>620</v>
      </c>
      <c r="E77" s="5" t="s">
        <v>1381</v>
      </c>
      <c r="F77" s="5" t="s">
        <v>1380</v>
      </c>
      <c r="G77" s="5">
        <v>2</v>
      </c>
      <c r="H77" s="5">
        <v>2</v>
      </c>
      <c r="I77" s="5" t="s">
        <v>1833</v>
      </c>
      <c r="J77" s="13">
        <v>0.68677949472651467</v>
      </c>
      <c r="K77" s="8">
        <v>2012</v>
      </c>
      <c r="L77" s="5" t="s">
        <v>1379</v>
      </c>
      <c r="M77" s="14">
        <v>100</v>
      </c>
      <c r="N77" s="8">
        <v>2012</v>
      </c>
      <c r="O77" s="13" t="s">
        <v>1379</v>
      </c>
      <c r="P77" s="14">
        <v>13.5</v>
      </c>
      <c r="Q77" s="8">
        <v>2012</v>
      </c>
      <c r="R77" s="14" t="s">
        <v>1379</v>
      </c>
      <c r="S77" s="12"/>
      <c r="T77" s="5"/>
      <c r="U77" s="5" t="s">
        <v>1569</v>
      </c>
      <c r="V77" s="14">
        <v>0</v>
      </c>
      <c r="W77" s="8">
        <v>2012</v>
      </c>
      <c r="X77" s="14" t="s">
        <v>1379</v>
      </c>
      <c r="Y77" s="14">
        <v>0</v>
      </c>
      <c r="Z77" s="8">
        <v>2012</v>
      </c>
      <c r="AA77" s="14" t="s">
        <v>1379</v>
      </c>
      <c r="AB77" s="14">
        <v>0</v>
      </c>
      <c r="AC77" s="8">
        <v>2012</v>
      </c>
      <c r="AD77" s="14" t="s">
        <v>1379</v>
      </c>
      <c r="AE77" s="14">
        <v>0</v>
      </c>
      <c r="AF77" s="8">
        <v>2012</v>
      </c>
      <c r="AG77" s="14" t="s">
        <v>1379</v>
      </c>
      <c r="AI77" s="5"/>
      <c r="AJ77" s="5" t="s">
        <v>1569</v>
      </c>
    </row>
    <row r="78" spans="1:36" x14ac:dyDescent="0.25">
      <c r="A78" s="5" t="s">
        <v>1382</v>
      </c>
      <c r="B78" s="5" t="s">
        <v>1377</v>
      </c>
      <c r="C78" s="5" t="s">
        <v>679</v>
      </c>
      <c r="D78" s="5" t="s">
        <v>620</v>
      </c>
      <c r="E78" s="5" t="s">
        <v>1384</v>
      </c>
      <c r="F78" s="5" t="s">
        <v>1383</v>
      </c>
      <c r="G78" s="5">
        <v>1</v>
      </c>
      <c r="H78" s="5">
        <v>1</v>
      </c>
      <c r="I78" s="5" t="s">
        <v>1834</v>
      </c>
      <c r="J78" s="13">
        <v>0.60734470629677639</v>
      </c>
      <c r="K78" s="8">
        <v>2012</v>
      </c>
      <c r="L78" s="5" t="s">
        <v>1382</v>
      </c>
      <c r="M78" s="14">
        <v>100</v>
      </c>
      <c r="N78" s="8">
        <v>2012</v>
      </c>
      <c r="O78" s="13" t="s">
        <v>1382</v>
      </c>
      <c r="P78" s="14" t="s">
        <v>1569</v>
      </c>
      <c r="Q78" s="8" t="s">
        <v>1569</v>
      </c>
      <c r="R78" s="14" t="s">
        <v>1569</v>
      </c>
      <c r="S78" s="12"/>
      <c r="T78" s="5"/>
      <c r="U78" s="5" t="s">
        <v>1569</v>
      </c>
      <c r="V78" s="14">
        <v>0</v>
      </c>
      <c r="W78" s="8">
        <v>2012</v>
      </c>
      <c r="X78" s="14" t="s">
        <v>1382</v>
      </c>
      <c r="Y78" s="14">
        <v>0</v>
      </c>
      <c r="Z78" s="8">
        <v>2012</v>
      </c>
      <c r="AA78" s="14" t="s">
        <v>1382</v>
      </c>
      <c r="AB78" s="14">
        <v>0</v>
      </c>
      <c r="AC78" s="8">
        <v>2012</v>
      </c>
      <c r="AD78" s="14" t="s">
        <v>1382</v>
      </c>
      <c r="AE78" s="14">
        <v>0</v>
      </c>
      <c r="AF78" s="8">
        <v>2012</v>
      </c>
      <c r="AG78" s="14" t="s">
        <v>1382</v>
      </c>
      <c r="AI78" s="5"/>
      <c r="AJ78" s="5" t="s">
        <v>1569</v>
      </c>
    </row>
    <row r="79" spans="1:36" x14ac:dyDescent="0.25">
      <c r="A79" s="5" t="s">
        <v>1358</v>
      </c>
      <c r="B79" s="5" t="s">
        <v>1124</v>
      </c>
      <c r="C79" s="5" t="s">
        <v>1123</v>
      </c>
      <c r="D79" s="5" t="s">
        <v>1038</v>
      </c>
      <c r="E79" s="5" t="s">
        <v>1359</v>
      </c>
      <c r="F79" s="5" t="s">
        <v>2748</v>
      </c>
      <c r="G79" s="5">
        <v>2</v>
      </c>
      <c r="H79" s="5">
        <v>1</v>
      </c>
      <c r="I79" s="5" t="s">
        <v>1835</v>
      </c>
      <c r="J79" s="13">
        <v>1.5362408109070891</v>
      </c>
      <c r="K79" s="8">
        <v>2018</v>
      </c>
      <c r="L79" s="5" t="s">
        <v>1358</v>
      </c>
      <c r="M79" s="14">
        <v>100</v>
      </c>
      <c r="N79" s="8">
        <v>2018</v>
      </c>
      <c r="O79" s="13" t="s">
        <v>1358</v>
      </c>
      <c r="P79" s="14">
        <v>20</v>
      </c>
      <c r="Q79" s="8">
        <v>2018</v>
      </c>
      <c r="R79" s="14" t="s">
        <v>1358</v>
      </c>
      <c r="S79" s="12"/>
      <c r="T79" s="5"/>
      <c r="U79" s="5" t="s">
        <v>1569</v>
      </c>
      <c r="V79" s="14" t="s">
        <v>1569</v>
      </c>
      <c r="W79" s="8" t="s">
        <v>1569</v>
      </c>
      <c r="X79" s="14" t="s">
        <v>1569</v>
      </c>
      <c r="Y79" s="14" t="s">
        <v>1569</v>
      </c>
      <c r="Z79" s="8" t="s">
        <v>1569</v>
      </c>
      <c r="AA79" s="14" t="s">
        <v>1569</v>
      </c>
      <c r="AB79" s="14">
        <v>73</v>
      </c>
      <c r="AC79" s="8">
        <v>2018</v>
      </c>
      <c r="AD79" s="14" t="s">
        <v>1358</v>
      </c>
      <c r="AE79" s="14">
        <v>100</v>
      </c>
      <c r="AF79" s="8">
        <v>2018</v>
      </c>
      <c r="AG79" s="14" t="s">
        <v>1358</v>
      </c>
      <c r="AI79" s="5"/>
      <c r="AJ79" s="5" t="s">
        <v>1569</v>
      </c>
    </row>
    <row r="80" spans="1:36" x14ac:dyDescent="0.25">
      <c r="A80" s="5" t="s">
        <v>1413</v>
      </c>
      <c r="B80" s="5" t="s">
        <v>1377</v>
      </c>
      <c r="C80" s="5" t="s">
        <v>679</v>
      </c>
      <c r="D80" s="5" t="s">
        <v>620</v>
      </c>
      <c r="E80" s="5" t="s">
        <v>1415</v>
      </c>
      <c r="F80" s="5" t="s">
        <v>1414</v>
      </c>
      <c r="G80" s="5">
        <v>2</v>
      </c>
      <c r="H80" s="5">
        <v>2</v>
      </c>
      <c r="I80" s="5" t="s">
        <v>1837</v>
      </c>
      <c r="J80" s="13">
        <v>0.93914751019188492</v>
      </c>
      <c r="K80" s="8">
        <v>2012</v>
      </c>
      <c r="L80" s="5" t="s">
        <v>1413</v>
      </c>
      <c r="M80" s="14">
        <v>100</v>
      </c>
      <c r="N80" s="8">
        <v>2012</v>
      </c>
      <c r="O80" s="13" t="s">
        <v>1413</v>
      </c>
      <c r="P80" s="14">
        <v>6</v>
      </c>
      <c r="Q80" s="8">
        <v>2012</v>
      </c>
      <c r="R80" s="14" t="s">
        <v>1413</v>
      </c>
      <c r="S80" s="12"/>
      <c r="T80" s="5"/>
      <c r="U80" s="5" t="s">
        <v>1569</v>
      </c>
      <c r="V80" s="14">
        <v>0</v>
      </c>
      <c r="W80" s="8">
        <v>2012</v>
      </c>
      <c r="X80" s="14" t="s">
        <v>1413</v>
      </c>
      <c r="Y80" s="14">
        <v>0</v>
      </c>
      <c r="Z80" s="8">
        <v>2012</v>
      </c>
      <c r="AA80" s="14" t="s">
        <v>1413</v>
      </c>
      <c r="AB80" s="14">
        <v>0</v>
      </c>
      <c r="AC80" s="8">
        <v>2012</v>
      </c>
      <c r="AD80" s="14" t="s">
        <v>1413</v>
      </c>
      <c r="AE80" s="14">
        <v>50</v>
      </c>
      <c r="AF80" s="8">
        <v>2012</v>
      </c>
      <c r="AG80" s="14" t="s">
        <v>1413</v>
      </c>
      <c r="AI80" s="5"/>
      <c r="AJ80" s="5" t="s">
        <v>1569</v>
      </c>
    </row>
    <row r="81" spans="1:36" x14ac:dyDescent="0.25">
      <c r="A81" s="5" t="s">
        <v>1442</v>
      </c>
      <c r="B81" s="5" t="s">
        <v>17</v>
      </c>
      <c r="C81" s="5" t="s">
        <v>414</v>
      </c>
      <c r="D81" s="5" t="s">
        <v>360</v>
      </c>
      <c r="E81" s="5" t="s">
        <v>1444</v>
      </c>
      <c r="F81" s="5" t="s">
        <v>1443</v>
      </c>
      <c r="G81" s="5">
        <v>3</v>
      </c>
      <c r="H81" s="5">
        <v>2</v>
      </c>
      <c r="I81" s="5" t="s">
        <v>1839</v>
      </c>
      <c r="J81" s="13">
        <v>0.25022831050228311</v>
      </c>
      <c r="K81" s="8">
        <v>2013</v>
      </c>
      <c r="L81" s="5" t="s">
        <v>1442</v>
      </c>
      <c r="M81" s="14">
        <v>30</v>
      </c>
      <c r="N81" s="8">
        <v>2013</v>
      </c>
      <c r="O81" s="13" t="s">
        <v>1442</v>
      </c>
      <c r="P81" s="14">
        <v>5</v>
      </c>
      <c r="Q81" s="8">
        <v>2013</v>
      </c>
      <c r="R81" s="14" t="s">
        <v>1442</v>
      </c>
      <c r="S81" s="12"/>
      <c r="T81" s="5"/>
      <c r="U81" s="5" t="s">
        <v>1569</v>
      </c>
      <c r="V81" s="14">
        <v>0</v>
      </c>
      <c r="W81" s="8">
        <v>2013</v>
      </c>
      <c r="X81" s="14" t="s">
        <v>1442</v>
      </c>
      <c r="Y81" s="14">
        <v>0</v>
      </c>
      <c r="Z81" s="8">
        <v>2013</v>
      </c>
      <c r="AA81" s="14" t="s">
        <v>1442</v>
      </c>
      <c r="AB81" s="14">
        <v>0</v>
      </c>
      <c r="AC81" s="8">
        <v>2013</v>
      </c>
      <c r="AD81" s="14" t="s">
        <v>1442</v>
      </c>
      <c r="AE81" s="14">
        <v>0</v>
      </c>
      <c r="AF81" s="8">
        <v>2013</v>
      </c>
      <c r="AG81" s="14" t="s">
        <v>1442</v>
      </c>
      <c r="AI81" s="5"/>
      <c r="AJ81" s="5" t="s">
        <v>1569</v>
      </c>
    </row>
    <row r="82" spans="1:36" x14ac:dyDescent="0.25">
      <c r="A82" s="5" t="s">
        <v>1422</v>
      </c>
      <c r="B82" s="5" t="s">
        <v>17</v>
      </c>
      <c r="C82" s="5" t="s">
        <v>414</v>
      </c>
      <c r="D82" s="5" t="s">
        <v>360</v>
      </c>
      <c r="E82" s="5" t="s">
        <v>1424</v>
      </c>
      <c r="F82" s="5" t="s">
        <v>1423</v>
      </c>
      <c r="G82" s="5">
        <v>3</v>
      </c>
      <c r="H82" s="5">
        <v>2</v>
      </c>
      <c r="I82" s="5" t="s">
        <v>1840</v>
      </c>
      <c r="J82" s="13">
        <v>0.24906600249066002</v>
      </c>
      <c r="K82" s="8">
        <v>2013</v>
      </c>
      <c r="L82" s="5" t="s">
        <v>1422</v>
      </c>
      <c r="M82" s="14">
        <v>40</v>
      </c>
      <c r="N82" s="8">
        <v>2013</v>
      </c>
      <c r="O82" s="13" t="s">
        <v>1422</v>
      </c>
      <c r="P82" s="14">
        <v>7</v>
      </c>
      <c r="Q82" s="8">
        <v>2013</v>
      </c>
      <c r="R82" s="14" t="s">
        <v>1422</v>
      </c>
      <c r="S82" s="12"/>
      <c r="T82" s="5"/>
      <c r="U82" s="5" t="s">
        <v>1569</v>
      </c>
      <c r="V82" s="14">
        <v>0</v>
      </c>
      <c r="W82" s="8">
        <v>2013</v>
      </c>
      <c r="X82" s="14" t="s">
        <v>1422</v>
      </c>
      <c r="Y82" s="14">
        <v>0</v>
      </c>
      <c r="Z82" s="8">
        <v>2013</v>
      </c>
      <c r="AA82" s="14" t="s">
        <v>1422</v>
      </c>
      <c r="AB82" s="14">
        <v>0</v>
      </c>
      <c r="AC82" s="8">
        <v>2013</v>
      </c>
      <c r="AD82" s="14" t="s">
        <v>1422</v>
      </c>
      <c r="AE82" s="14">
        <v>0</v>
      </c>
      <c r="AF82" s="8">
        <v>2013</v>
      </c>
      <c r="AG82" s="14" t="s">
        <v>1422</v>
      </c>
      <c r="AI82" s="5"/>
      <c r="AJ82" s="5" t="s">
        <v>1569</v>
      </c>
    </row>
    <row r="83" spans="1:36" x14ac:dyDescent="0.25">
      <c r="A83" s="5" t="s">
        <v>1425</v>
      </c>
      <c r="B83" s="5" t="s">
        <v>17</v>
      </c>
      <c r="C83" s="5" t="s">
        <v>414</v>
      </c>
      <c r="D83" s="5" t="s">
        <v>360</v>
      </c>
      <c r="E83" s="5" t="s">
        <v>1427</v>
      </c>
      <c r="F83" s="5" t="s">
        <v>1426</v>
      </c>
      <c r="G83" s="5">
        <v>3</v>
      </c>
      <c r="H83" s="5">
        <v>2</v>
      </c>
      <c r="I83" s="5" t="s">
        <v>1841</v>
      </c>
      <c r="J83" s="13">
        <v>0.24961948249619481</v>
      </c>
      <c r="K83" s="8">
        <v>2013</v>
      </c>
      <c r="L83" s="5" t="s">
        <v>1425</v>
      </c>
      <c r="M83" s="14">
        <v>50</v>
      </c>
      <c r="N83" s="8">
        <v>2013</v>
      </c>
      <c r="O83" s="13" t="s">
        <v>1425</v>
      </c>
      <c r="P83" s="14">
        <v>5</v>
      </c>
      <c r="Q83" s="8">
        <v>2013</v>
      </c>
      <c r="R83" s="14" t="s">
        <v>1425</v>
      </c>
      <c r="S83" s="12"/>
      <c r="T83" s="5"/>
      <c r="U83" s="5" t="s">
        <v>1569</v>
      </c>
      <c r="V83" s="14">
        <v>0</v>
      </c>
      <c r="W83" s="8">
        <v>2013</v>
      </c>
      <c r="X83" s="14" t="s">
        <v>1425</v>
      </c>
      <c r="Y83" s="14">
        <v>0</v>
      </c>
      <c r="Z83" s="8">
        <v>2013</v>
      </c>
      <c r="AA83" s="14" t="s">
        <v>1425</v>
      </c>
      <c r="AB83" s="14">
        <v>0</v>
      </c>
      <c r="AC83" s="8">
        <v>2013</v>
      </c>
      <c r="AD83" s="14" t="s">
        <v>1425</v>
      </c>
      <c r="AE83" s="14">
        <v>0</v>
      </c>
      <c r="AF83" s="8">
        <v>2013</v>
      </c>
      <c r="AG83" s="14" t="s">
        <v>1425</v>
      </c>
      <c r="AI83" s="5"/>
      <c r="AJ83" s="5" t="s">
        <v>1569</v>
      </c>
    </row>
    <row r="84" spans="1:36" x14ac:dyDescent="0.25">
      <c r="A84" s="5" t="s">
        <v>1363</v>
      </c>
      <c r="B84" s="5" t="s">
        <v>1124</v>
      </c>
      <c r="C84" s="5" t="s">
        <v>1123</v>
      </c>
      <c r="D84" s="5" t="s">
        <v>1038</v>
      </c>
      <c r="E84" s="5" t="s">
        <v>1365</v>
      </c>
      <c r="F84" s="5" t="s">
        <v>1364</v>
      </c>
      <c r="G84" s="5">
        <v>3</v>
      </c>
      <c r="H84" s="5">
        <v>1</v>
      </c>
      <c r="I84" s="5" t="s">
        <v>1842</v>
      </c>
      <c r="J84" s="13">
        <v>1.7078872317546403</v>
      </c>
      <c r="K84" s="8">
        <v>2018</v>
      </c>
      <c r="L84" s="5" t="s">
        <v>1363</v>
      </c>
      <c r="M84" s="14">
        <v>100</v>
      </c>
      <c r="N84" s="8">
        <v>2018</v>
      </c>
      <c r="O84" s="13" t="s">
        <v>1363</v>
      </c>
      <c r="P84" s="14">
        <v>13</v>
      </c>
      <c r="Q84" s="8">
        <v>2018</v>
      </c>
      <c r="R84" s="14" t="s">
        <v>1363</v>
      </c>
      <c r="S84" s="12"/>
      <c r="T84" s="5"/>
      <c r="U84" s="5" t="s">
        <v>1569</v>
      </c>
      <c r="V84" s="14" t="s">
        <v>1569</v>
      </c>
      <c r="W84" s="8" t="s">
        <v>1569</v>
      </c>
      <c r="X84" s="14" t="s">
        <v>1569</v>
      </c>
      <c r="Y84" s="14" t="s">
        <v>1569</v>
      </c>
      <c r="Z84" s="8" t="s">
        <v>1569</v>
      </c>
      <c r="AA84" s="14" t="s">
        <v>1569</v>
      </c>
      <c r="AB84" s="14">
        <v>94</v>
      </c>
      <c r="AC84" s="8">
        <v>2018</v>
      </c>
      <c r="AD84" s="14" t="s">
        <v>1363</v>
      </c>
      <c r="AE84" s="14">
        <v>100</v>
      </c>
      <c r="AF84" s="8">
        <v>2018</v>
      </c>
      <c r="AG84" s="14" t="s">
        <v>1363</v>
      </c>
      <c r="AH84" s="12"/>
      <c r="AI84" s="4"/>
      <c r="AJ84" s="4" t="s">
        <v>1569</v>
      </c>
    </row>
    <row r="85" spans="1:36" x14ac:dyDescent="0.25">
      <c r="A85" s="4" t="s">
        <v>356</v>
      </c>
      <c r="B85" s="5" t="s">
        <v>359</v>
      </c>
      <c r="C85" s="5" t="s">
        <v>358</v>
      </c>
      <c r="D85" s="5" t="s">
        <v>360</v>
      </c>
      <c r="E85" s="5" t="s">
        <v>361</v>
      </c>
      <c r="F85" s="5" t="s">
        <v>357</v>
      </c>
      <c r="G85" s="5">
        <v>2</v>
      </c>
      <c r="H85" s="15">
        <v>1</v>
      </c>
      <c r="I85" s="4"/>
      <c r="J85" s="13">
        <v>0.52024644846967216</v>
      </c>
      <c r="K85" s="8">
        <v>2017</v>
      </c>
      <c r="L85" s="5" t="s">
        <v>356</v>
      </c>
      <c r="M85" s="14" t="s">
        <v>1569</v>
      </c>
      <c r="N85" s="8" t="s">
        <v>1569</v>
      </c>
      <c r="O85" s="13" t="s">
        <v>1569</v>
      </c>
      <c r="P85" s="14">
        <v>5.6456129122582457</v>
      </c>
      <c r="Q85" s="8">
        <v>2017</v>
      </c>
      <c r="R85" s="14" t="s">
        <v>356</v>
      </c>
      <c r="S85" s="12"/>
      <c r="T85" s="5"/>
      <c r="U85" s="5" t="s">
        <v>1569</v>
      </c>
      <c r="V85" s="14">
        <v>0</v>
      </c>
      <c r="W85" s="8">
        <v>2017</v>
      </c>
      <c r="X85" s="14" t="s">
        <v>356</v>
      </c>
      <c r="Y85" s="14">
        <v>0</v>
      </c>
      <c r="Z85" s="8">
        <v>2017</v>
      </c>
      <c r="AA85" s="14" t="s">
        <v>356</v>
      </c>
      <c r="AB85" s="14">
        <v>0</v>
      </c>
      <c r="AC85" s="8">
        <v>2017</v>
      </c>
      <c r="AD85" s="14" t="s">
        <v>356</v>
      </c>
      <c r="AE85" s="14">
        <v>0</v>
      </c>
      <c r="AF85" s="8">
        <v>2017</v>
      </c>
      <c r="AG85" s="14" t="s">
        <v>356</v>
      </c>
      <c r="AH85" s="12"/>
      <c r="AI85" s="4"/>
      <c r="AJ85" s="4" t="s">
        <v>1569</v>
      </c>
    </row>
    <row r="86" spans="1:36" x14ac:dyDescent="0.25">
      <c r="A86" s="4" t="s">
        <v>362</v>
      </c>
      <c r="B86" s="5" t="s">
        <v>359</v>
      </c>
      <c r="C86" s="5" t="s">
        <v>358</v>
      </c>
      <c r="D86" s="5" t="s">
        <v>360</v>
      </c>
      <c r="E86" s="5" t="s">
        <v>364</v>
      </c>
      <c r="F86" s="5" t="s">
        <v>363</v>
      </c>
      <c r="G86" s="5">
        <v>2</v>
      </c>
      <c r="H86" s="15">
        <v>1</v>
      </c>
      <c r="I86" s="4"/>
      <c r="J86" s="13">
        <v>0.81321898481235178</v>
      </c>
      <c r="K86" s="8">
        <v>2017</v>
      </c>
      <c r="L86" s="5" t="s">
        <v>362</v>
      </c>
      <c r="M86" s="14" t="s">
        <v>1569</v>
      </c>
      <c r="N86" s="8" t="s">
        <v>1569</v>
      </c>
      <c r="O86" s="13" t="s">
        <v>1569</v>
      </c>
      <c r="P86" s="14">
        <v>9.6425178741062965</v>
      </c>
      <c r="Q86" s="8">
        <v>2017</v>
      </c>
      <c r="R86" s="14" t="s">
        <v>362</v>
      </c>
      <c r="S86" s="12"/>
      <c r="T86" s="5"/>
      <c r="U86" s="5" t="s">
        <v>1569</v>
      </c>
      <c r="V86" s="14">
        <v>0</v>
      </c>
      <c r="W86" s="8">
        <v>2017</v>
      </c>
      <c r="X86" s="14" t="s">
        <v>362</v>
      </c>
      <c r="Y86" s="14">
        <v>0</v>
      </c>
      <c r="Z86" s="8">
        <v>2017</v>
      </c>
      <c r="AA86" s="14" t="s">
        <v>362</v>
      </c>
      <c r="AB86" s="14">
        <v>0</v>
      </c>
      <c r="AC86" s="8">
        <v>2017</v>
      </c>
      <c r="AD86" s="14" t="s">
        <v>362</v>
      </c>
      <c r="AE86" s="14">
        <v>0</v>
      </c>
      <c r="AF86" s="8">
        <v>2017</v>
      </c>
      <c r="AG86" s="14" t="s">
        <v>362</v>
      </c>
      <c r="AH86" s="12"/>
      <c r="AI86" s="4"/>
      <c r="AJ86" s="4" t="s">
        <v>1569</v>
      </c>
    </row>
    <row r="87" spans="1:36" x14ac:dyDescent="0.25">
      <c r="A87" s="4" t="s">
        <v>365</v>
      </c>
      <c r="B87" s="5" t="s">
        <v>359</v>
      </c>
      <c r="C87" s="5" t="s">
        <v>358</v>
      </c>
      <c r="D87" s="5" t="s">
        <v>360</v>
      </c>
      <c r="E87" s="5" t="s">
        <v>367</v>
      </c>
      <c r="F87" s="5" t="s">
        <v>366</v>
      </c>
      <c r="G87" s="5">
        <v>2</v>
      </c>
      <c r="H87" s="15">
        <v>2</v>
      </c>
      <c r="I87" s="4" t="s">
        <v>1843</v>
      </c>
      <c r="J87" s="13">
        <v>0.23774323162145145</v>
      </c>
      <c r="K87" s="8">
        <v>2017</v>
      </c>
      <c r="L87" s="5" t="s">
        <v>365</v>
      </c>
      <c r="M87" s="14" t="s">
        <v>1569</v>
      </c>
      <c r="N87" s="8" t="s">
        <v>1569</v>
      </c>
      <c r="O87" s="13" t="s">
        <v>1569</v>
      </c>
      <c r="P87" s="14">
        <v>10.66132264529058</v>
      </c>
      <c r="Q87" s="8">
        <v>2017</v>
      </c>
      <c r="R87" s="14" t="s">
        <v>365</v>
      </c>
      <c r="S87" s="12"/>
      <c r="T87" s="5"/>
      <c r="U87" s="5" t="s">
        <v>1569</v>
      </c>
      <c r="V87" s="14">
        <v>0</v>
      </c>
      <c r="W87" s="8">
        <v>2017</v>
      </c>
      <c r="X87" s="14" t="s">
        <v>365</v>
      </c>
      <c r="Y87" s="14">
        <v>0</v>
      </c>
      <c r="Z87" s="8">
        <v>2017</v>
      </c>
      <c r="AA87" s="14" t="s">
        <v>365</v>
      </c>
      <c r="AB87" s="14">
        <v>0</v>
      </c>
      <c r="AC87" s="8">
        <v>2017</v>
      </c>
      <c r="AD87" s="14" t="s">
        <v>365</v>
      </c>
      <c r="AE87" s="14">
        <v>0</v>
      </c>
      <c r="AF87" s="8">
        <v>2017</v>
      </c>
      <c r="AG87" s="14" t="s">
        <v>365</v>
      </c>
      <c r="AH87" s="12"/>
      <c r="AI87" s="4"/>
      <c r="AJ87" s="4" t="s">
        <v>1569</v>
      </c>
    </row>
    <row r="88" spans="1:36" x14ac:dyDescent="0.25">
      <c r="A88" s="4" t="s">
        <v>368</v>
      </c>
      <c r="B88" s="5" t="s">
        <v>359</v>
      </c>
      <c r="C88" s="5" t="s">
        <v>358</v>
      </c>
      <c r="D88" s="5" t="s">
        <v>360</v>
      </c>
      <c r="E88" s="5" t="s">
        <v>370</v>
      </c>
      <c r="F88" s="5" t="s">
        <v>369</v>
      </c>
      <c r="G88" s="5">
        <v>2</v>
      </c>
      <c r="H88" s="15">
        <v>2</v>
      </c>
      <c r="I88" s="4" t="s">
        <v>1843</v>
      </c>
      <c r="J88" s="13" t="s">
        <v>1569</v>
      </c>
      <c r="K88" s="8" t="s">
        <v>1569</v>
      </c>
      <c r="L88" s="5" t="s">
        <v>1569</v>
      </c>
      <c r="M88" s="14">
        <v>75</v>
      </c>
      <c r="N88" s="8">
        <v>2016</v>
      </c>
      <c r="O88" s="13" t="s">
        <v>368</v>
      </c>
      <c r="P88" s="14">
        <v>11.111111111111111</v>
      </c>
      <c r="Q88" s="8">
        <v>2016</v>
      </c>
      <c r="R88" s="14" t="s">
        <v>368</v>
      </c>
      <c r="S88" s="12"/>
      <c r="T88" s="5"/>
      <c r="U88" s="5" t="s">
        <v>1569</v>
      </c>
      <c r="V88" s="14">
        <v>0</v>
      </c>
      <c r="W88" s="8">
        <v>2016</v>
      </c>
      <c r="X88" s="14" t="s">
        <v>368</v>
      </c>
      <c r="Y88" s="14">
        <v>0</v>
      </c>
      <c r="Z88" s="8">
        <v>2016</v>
      </c>
      <c r="AA88" s="14" t="s">
        <v>368</v>
      </c>
      <c r="AB88" s="14">
        <v>0</v>
      </c>
      <c r="AC88" s="8">
        <v>2016</v>
      </c>
      <c r="AD88" s="14" t="s">
        <v>368</v>
      </c>
      <c r="AE88" s="14">
        <v>0</v>
      </c>
      <c r="AF88" s="8">
        <v>2016</v>
      </c>
      <c r="AG88" s="14" t="s">
        <v>368</v>
      </c>
      <c r="AH88" s="12"/>
      <c r="AI88" s="4"/>
      <c r="AJ88" s="4" t="s">
        <v>1569</v>
      </c>
    </row>
    <row r="89" spans="1:36" x14ac:dyDescent="0.25">
      <c r="A89" s="4" t="s">
        <v>371</v>
      </c>
      <c r="B89" s="5" t="s">
        <v>359</v>
      </c>
      <c r="C89" s="5" t="s">
        <v>358</v>
      </c>
      <c r="D89" s="5" t="s">
        <v>360</v>
      </c>
      <c r="E89" s="5" t="s">
        <v>1571</v>
      </c>
      <c r="F89" s="5" t="s">
        <v>372</v>
      </c>
      <c r="G89" s="5">
        <v>2</v>
      </c>
      <c r="H89" s="15">
        <v>2</v>
      </c>
      <c r="I89" s="4" t="s">
        <v>1844</v>
      </c>
      <c r="J89" s="13">
        <v>0.78426165816965077</v>
      </c>
      <c r="K89" s="8">
        <v>2017</v>
      </c>
      <c r="L89" s="5" t="s">
        <v>371</v>
      </c>
      <c r="M89" s="14" t="s">
        <v>1569</v>
      </c>
      <c r="N89" s="8" t="s">
        <v>1569</v>
      </c>
      <c r="O89" s="13" t="s">
        <v>1569</v>
      </c>
      <c r="P89" s="14">
        <v>12.061206120612059</v>
      </c>
      <c r="Q89" s="8">
        <v>2017</v>
      </c>
      <c r="R89" s="14" t="s">
        <v>371</v>
      </c>
      <c r="S89" s="12"/>
      <c r="T89" s="5"/>
      <c r="U89" s="5" t="s">
        <v>1569</v>
      </c>
      <c r="V89" s="14">
        <v>0</v>
      </c>
      <c r="W89" s="8">
        <v>2017</v>
      </c>
      <c r="X89" s="14" t="s">
        <v>371</v>
      </c>
      <c r="Y89" s="14">
        <v>0</v>
      </c>
      <c r="Z89" s="8">
        <v>2017</v>
      </c>
      <c r="AA89" s="14" t="s">
        <v>371</v>
      </c>
      <c r="AB89" s="14">
        <v>0</v>
      </c>
      <c r="AC89" s="8">
        <v>2017</v>
      </c>
      <c r="AD89" s="14" t="s">
        <v>371</v>
      </c>
      <c r="AE89" s="14">
        <v>0</v>
      </c>
      <c r="AF89" s="8">
        <v>2017</v>
      </c>
      <c r="AG89" s="14" t="s">
        <v>371</v>
      </c>
      <c r="AH89" s="12"/>
      <c r="AI89" s="4"/>
      <c r="AJ89" s="4" t="s">
        <v>1569</v>
      </c>
    </row>
    <row r="90" spans="1:36" x14ac:dyDescent="0.25">
      <c r="A90" s="4" t="s">
        <v>1034</v>
      </c>
      <c r="B90" s="5" t="s">
        <v>1037</v>
      </c>
      <c r="C90" s="5" t="s">
        <v>1036</v>
      </c>
      <c r="D90" s="5" t="s">
        <v>1038</v>
      </c>
      <c r="E90" s="5" t="s">
        <v>1039</v>
      </c>
      <c r="F90" s="5" t="s">
        <v>1035</v>
      </c>
      <c r="G90" s="5">
        <v>3</v>
      </c>
      <c r="H90" s="15">
        <v>1</v>
      </c>
      <c r="I90" s="4"/>
      <c r="J90" s="13">
        <v>1.5385763980860401</v>
      </c>
      <c r="K90" s="8">
        <v>2014</v>
      </c>
      <c r="L90" s="5" t="s">
        <v>1034</v>
      </c>
      <c r="M90" s="14">
        <v>85</v>
      </c>
      <c r="N90" s="8">
        <v>2014</v>
      </c>
      <c r="O90" s="13" t="s">
        <v>1034</v>
      </c>
      <c r="P90" s="14">
        <v>11.1</v>
      </c>
      <c r="Q90" s="8">
        <v>2014</v>
      </c>
      <c r="R90" s="14" t="s">
        <v>1034</v>
      </c>
      <c r="S90" s="12"/>
      <c r="T90" s="5"/>
      <c r="U90" s="5" t="s">
        <v>1569</v>
      </c>
      <c r="V90" s="14">
        <v>0</v>
      </c>
      <c r="W90" s="8">
        <v>2014</v>
      </c>
      <c r="X90" s="14" t="s">
        <v>1034</v>
      </c>
      <c r="Y90" s="14">
        <v>0</v>
      </c>
      <c r="Z90" s="8">
        <v>2014</v>
      </c>
      <c r="AA90" s="14" t="s">
        <v>1034</v>
      </c>
      <c r="AB90" s="14">
        <v>0</v>
      </c>
      <c r="AC90" s="8">
        <v>2014</v>
      </c>
      <c r="AD90" s="14" t="s">
        <v>1034</v>
      </c>
      <c r="AE90" s="14">
        <v>0</v>
      </c>
      <c r="AF90" s="8">
        <v>2014</v>
      </c>
      <c r="AG90" s="14" t="s">
        <v>1034</v>
      </c>
      <c r="AI90" s="5"/>
      <c r="AJ90" s="5" t="s">
        <v>1569</v>
      </c>
    </row>
    <row r="91" spans="1:36" x14ac:dyDescent="0.25">
      <c r="A91" s="4" t="s">
        <v>1040</v>
      </c>
      <c r="B91" s="5" t="s">
        <v>1037</v>
      </c>
      <c r="C91" s="5" t="s">
        <v>1036</v>
      </c>
      <c r="D91" s="5" t="s">
        <v>1038</v>
      </c>
      <c r="E91" s="5" t="s">
        <v>1042</v>
      </c>
      <c r="F91" s="5" t="s">
        <v>1041</v>
      </c>
      <c r="G91" s="5">
        <v>3</v>
      </c>
      <c r="H91" s="15">
        <v>1</v>
      </c>
      <c r="I91" s="4"/>
      <c r="J91" s="13">
        <v>1.1247702255110741</v>
      </c>
      <c r="K91" s="8">
        <v>2017</v>
      </c>
      <c r="L91" s="5" t="s">
        <v>1040</v>
      </c>
      <c r="M91" s="14">
        <v>100</v>
      </c>
      <c r="N91" s="8">
        <v>2017</v>
      </c>
      <c r="O91" s="13" t="s">
        <v>1040</v>
      </c>
      <c r="P91" s="14">
        <v>11</v>
      </c>
      <c r="Q91" s="8">
        <v>2017</v>
      </c>
      <c r="R91" s="14" t="s">
        <v>1040</v>
      </c>
      <c r="S91" s="12"/>
      <c r="T91" s="5"/>
      <c r="U91" s="5" t="s">
        <v>1569</v>
      </c>
      <c r="V91" s="14">
        <v>0</v>
      </c>
      <c r="W91" s="8">
        <v>2017</v>
      </c>
      <c r="X91" s="14" t="s">
        <v>1040</v>
      </c>
      <c r="Y91" s="14">
        <v>0</v>
      </c>
      <c r="Z91" s="8">
        <v>2017</v>
      </c>
      <c r="AA91" s="14" t="s">
        <v>1040</v>
      </c>
      <c r="AB91" s="14">
        <v>0</v>
      </c>
      <c r="AC91" s="8">
        <v>2017</v>
      </c>
      <c r="AD91" s="14" t="s">
        <v>1040</v>
      </c>
      <c r="AE91" s="14">
        <v>100</v>
      </c>
      <c r="AF91" s="8">
        <v>2017</v>
      </c>
      <c r="AG91" s="14" t="s">
        <v>1040</v>
      </c>
      <c r="AI91" s="5"/>
      <c r="AJ91" s="5" t="s">
        <v>1569</v>
      </c>
    </row>
    <row r="92" spans="1:36" x14ac:dyDescent="0.25">
      <c r="A92" s="4" t="s">
        <v>1051</v>
      </c>
      <c r="B92" s="5" t="s">
        <v>1053</v>
      </c>
      <c r="C92" s="5" t="s">
        <v>1052</v>
      </c>
      <c r="D92" s="5" t="s">
        <v>1038</v>
      </c>
      <c r="E92" s="5" t="s">
        <v>1054</v>
      </c>
      <c r="F92" s="5" t="s">
        <v>3135</v>
      </c>
      <c r="G92" s="5">
        <v>1</v>
      </c>
      <c r="H92" s="15">
        <v>3</v>
      </c>
      <c r="I92" s="4" t="s">
        <v>3136</v>
      </c>
      <c r="J92" s="13" t="s">
        <v>1569</v>
      </c>
      <c r="K92" s="8" t="s">
        <v>1569</v>
      </c>
      <c r="L92" s="5" t="s">
        <v>1569</v>
      </c>
      <c r="M92" s="14" t="s">
        <v>1569</v>
      </c>
      <c r="N92" s="8" t="s">
        <v>1569</v>
      </c>
      <c r="O92" s="13" t="s">
        <v>1569</v>
      </c>
      <c r="P92" s="14">
        <v>12.8</v>
      </c>
      <c r="Q92" s="8" t="s">
        <v>1569</v>
      </c>
      <c r="R92" s="14" t="s">
        <v>1051</v>
      </c>
      <c r="S92" s="12"/>
      <c r="T92" s="5"/>
      <c r="U92" s="5" t="s">
        <v>1569</v>
      </c>
      <c r="V92" s="14" t="s">
        <v>1569</v>
      </c>
      <c r="W92" s="8" t="s">
        <v>1569</v>
      </c>
      <c r="X92" s="14" t="s">
        <v>1569</v>
      </c>
      <c r="Y92" s="14" t="s">
        <v>1569</v>
      </c>
      <c r="Z92" s="8" t="s">
        <v>1569</v>
      </c>
      <c r="AA92" s="14" t="s">
        <v>1569</v>
      </c>
      <c r="AB92" s="14" t="s">
        <v>1569</v>
      </c>
      <c r="AC92" s="8" t="s">
        <v>1569</v>
      </c>
      <c r="AD92" s="14" t="s">
        <v>1569</v>
      </c>
      <c r="AE92" s="14" t="s">
        <v>1569</v>
      </c>
      <c r="AF92" s="8" t="s">
        <v>1569</v>
      </c>
      <c r="AG92" s="14" t="s">
        <v>1569</v>
      </c>
      <c r="AI92" s="5"/>
      <c r="AJ92" s="5" t="s">
        <v>1569</v>
      </c>
    </row>
    <row r="93" spans="1:36" x14ac:dyDescent="0.25">
      <c r="A93" s="4" t="s">
        <v>616</v>
      </c>
      <c r="B93" s="5" t="s">
        <v>619</v>
      </c>
      <c r="C93" s="5" t="s">
        <v>618</v>
      </c>
      <c r="D93" s="5" t="s">
        <v>620</v>
      </c>
      <c r="E93" s="5" t="s">
        <v>621</v>
      </c>
      <c r="F93" s="5" t="s">
        <v>617</v>
      </c>
      <c r="G93" s="5">
        <v>1</v>
      </c>
      <c r="H93" s="15">
        <v>1</v>
      </c>
      <c r="I93" s="4" t="s">
        <v>3137</v>
      </c>
      <c r="J93" s="13">
        <v>0.8</v>
      </c>
      <c r="K93" s="8">
        <v>2009</v>
      </c>
      <c r="L93" s="5" t="s">
        <v>616</v>
      </c>
      <c r="M93" s="14" t="s">
        <v>1569</v>
      </c>
      <c r="N93" s="8" t="s">
        <v>1569</v>
      </c>
      <c r="O93" s="13" t="s">
        <v>1569</v>
      </c>
      <c r="P93" s="14">
        <v>12</v>
      </c>
      <c r="Q93" s="8">
        <v>2009</v>
      </c>
      <c r="R93" s="14" t="s">
        <v>616</v>
      </c>
      <c r="S93" s="12"/>
      <c r="T93" s="5"/>
      <c r="U93" s="5" t="s">
        <v>1569</v>
      </c>
      <c r="V93" s="14" t="s">
        <v>1569</v>
      </c>
      <c r="W93" s="8" t="s">
        <v>1569</v>
      </c>
      <c r="X93" s="14" t="s">
        <v>1569</v>
      </c>
      <c r="Y93" s="14" t="s">
        <v>1569</v>
      </c>
      <c r="Z93" s="8" t="s">
        <v>1569</v>
      </c>
      <c r="AA93" s="14" t="s">
        <v>1569</v>
      </c>
      <c r="AB93" s="14" t="s">
        <v>1569</v>
      </c>
      <c r="AC93" s="8" t="s">
        <v>1569</v>
      </c>
      <c r="AD93" s="14" t="s">
        <v>1569</v>
      </c>
      <c r="AE93" s="14" t="s">
        <v>1569</v>
      </c>
      <c r="AF93" s="8" t="s">
        <v>1569</v>
      </c>
      <c r="AG93" s="14" t="s">
        <v>1569</v>
      </c>
      <c r="AI93" s="5"/>
      <c r="AJ93" s="5" t="s">
        <v>1569</v>
      </c>
    </row>
    <row r="94" spans="1:36" x14ac:dyDescent="0.25">
      <c r="A94" s="4" t="s">
        <v>1055</v>
      </c>
      <c r="B94" s="5" t="s">
        <v>1058</v>
      </c>
      <c r="C94" s="5" t="s">
        <v>1057</v>
      </c>
      <c r="D94" s="5" t="s">
        <v>1038</v>
      </c>
      <c r="E94" s="5" t="s">
        <v>1572</v>
      </c>
      <c r="F94" s="5" t="s">
        <v>1056</v>
      </c>
      <c r="G94" s="5">
        <v>2</v>
      </c>
      <c r="H94" s="15">
        <v>1</v>
      </c>
      <c r="I94" s="4"/>
      <c r="J94" s="13">
        <v>1.0770767548061875</v>
      </c>
      <c r="K94" s="8">
        <v>2010</v>
      </c>
      <c r="L94" s="5" t="s">
        <v>1055</v>
      </c>
      <c r="M94" s="14">
        <v>93.5</v>
      </c>
      <c r="N94" s="8">
        <v>2010</v>
      </c>
      <c r="O94" s="13" t="s">
        <v>1055</v>
      </c>
      <c r="P94" s="14">
        <v>14.000000000000002</v>
      </c>
      <c r="Q94" s="8">
        <v>2010</v>
      </c>
      <c r="R94" s="14" t="s">
        <v>1055</v>
      </c>
      <c r="S94" s="12"/>
      <c r="T94" s="5"/>
      <c r="U94" s="5" t="s">
        <v>1569</v>
      </c>
      <c r="V94" s="14">
        <v>0</v>
      </c>
      <c r="W94" s="8">
        <v>2010</v>
      </c>
      <c r="X94" s="14" t="s">
        <v>1055</v>
      </c>
      <c r="Y94" s="14">
        <v>0.68</v>
      </c>
      <c r="Z94" s="8">
        <v>2010</v>
      </c>
      <c r="AA94" s="14" t="s">
        <v>1055</v>
      </c>
      <c r="AB94" s="14">
        <v>0</v>
      </c>
      <c r="AC94" s="8">
        <v>2010</v>
      </c>
      <c r="AD94" s="14" t="s">
        <v>1055</v>
      </c>
      <c r="AE94" s="14">
        <v>69.794603302456707</v>
      </c>
      <c r="AF94" s="8">
        <v>2010</v>
      </c>
      <c r="AG94" s="14" t="s">
        <v>1055</v>
      </c>
      <c r="AI94" s="5"/>
      <c r="AJ94" s="5" t="s">
        <v>1569</v>
      </c>
    </row>
    <row r="95" spans="1:36" x14ac:dyDescent="0.25">
      <c r="A95" s="4" t="s">
        <v>1059</v>
      </c>
      <c r="B95" s="5" t="s">
        <v>1058</v>
      </c>
      <c r="C95" s="5" t="s">
        <v>1057</v>
      </c>
      <c r="D95" s="5" t="s">
        <v>1038</v>
      </c>
      <c r="E95" s="5" t="s">
        <v>1061</v>
      </c>
      <c r="F95" s="5" t="s">
        <v>1060</v>
      </c>
      <c r="G95" s="5">
        <v>2</v>
      </c>
      <c r="H95" s="15">
        <v>1</v>
      </c>
      <c r="I95" s="4" t="s">
        <v>3297</v>
      </c>
      <c r="J95" s="13">
        <v>2.3715208324921093</v>
      </c>
      <c r="K95" s="8">
        <v>2010</v>
      </c>
      <c r="L95" s="5" t="s">
        <v>1059</v>
      </c>
      <c r="M95" s="14">
        <v>98.1</v>
      </c>
      <c r="N95" s="8">
        <v>2010</v>
      </c>
      <c r="O95" s="13" t="s">
        <v>1059</v>
      </c>
      <c r="P95" s="14">
        <v>16</v>
      </c>
      <c r="Q95" s="8">
        <v>2010</v>
      </c>
      <c r="R95" s="14" t="s">
        <v>1059</v>
      </c>
      <c r="S95" s="12"/>
      <c r="T95" s="5"/>
      <c r="U95" s="5" t="s">
        <v>1569</v>
      </c>
      <c r="V95" s="14" t="s">
        <v>1569</v>
      </c>
      <c r="W95" s="8" t="s">
        <v>1569</v>
      </c>
      <c r="X95" s="14" t="s">
        <v>1569</v>
      </c>
      <c r="Y95" s="14" t="s">
        <v>1569</v>
      </c>
      <c r="Z95" s="8" t="s">
        <v>1569</v>
      </c>
      <c r="AA95" s="14" t="s">
        <v>1569</v>
      </c>
      <c r="AB95" s="14" t="s">
        <v>1569</v>
      </c>
      <c r="AC95" s="8" t="s">
        <v>1569</v>
      </c>
      <c r="AD95" s="14" t="s">
        <v>1569</v>
      </c>
      <c r="AE95" s="14">
        <v>64.581541664780701</v>
      </c>
      <c r="AF95" s="8">
        <v>2010</v>
      </c>
      <c r="AG95" s="14" t="s">
        <v>1059</v>
      </c>
      <c r="AI95" s="5"/>
      <c r="AJ95" s="5" t="s">
        <v>1569</v>
      </c>
    </row>
    <row r="96" spans="1:36" x14ac:dyDescent="0.25">
      <c r="A96" s="4" t="s">
        <v>1062</v>
      </c>
      <c r="B96" s="5" t="s">
        <v>1058</v>
      </c>
      <c r="C96" s="5" t="s">
        <v>1057</v>
      </c>
      <c r="D96" s="5" t="s">
        <v>1038</v>
      </c>
      <c r="E96" s="5" t="s">
        <v>1064</v>
      </c>
      <c r="F96" s="5" t="s">
        <v>1063</v>
      </c>
      <c r="G96" s="5">
        <v>2</v>
      </c>
      <c r="H96" s="15">
        <v>1</v>
      </c>
      <c r="I96" s="4"/>
      <c r="J96" s="13">
        <v>1.535111760733854</v>
      </c>
      <c r="K96" s="8">
        <v>2010</v>
      </c>
      <c r="L96" s="5" t="s">
        <v>1062</v>
      </c>
      <c r="M96" s="14">
        <v>65.599999999999994</v>
      </c>
      <c r="N96" s="8">
        <v>2010</v>
      </c>
      <c r="O96" s="13" t="s">
        <v>1062</v>
      </c>
      <c r="P96" s="14">
        <v>11.535802469135801</v>
      </c>
      <c r="Q96" s="8">
        <v>2010</v>
      </c>
      <c r="R96" s="14" t="s">
        <v>1062</v>
      </c>
      <c r="S96" s="12"/>
      <c r="T96" s="5"/>
      <c r="U96" s="5" t="s">
        <v>1569</v>
      </c>
      <c r="V96" s="14">
        <v>14.560781684069354</v>
      </c>
      <c r="W96" s="8">
        <v>2010</v>
      </c>
      <c r="X96" s="14" t="s">
        <v>1062</v>
      </c>
      <c r="Y96" s="14">
        <v>0</v>
      </c>
      <c r="Z96" s="8">
        <v>2010</v>
      </c>
      <c r="AA96" s="14" t="s">
        <v>1062</v>
      </c>
      <c r="AB96" s="14">
        <v>0</v>
      </c>
      <c r="AC96" s="8">
        <v>2010</v>
      </c>
      <c r="AD96" s="14" t="s">
        <v>1062</v>
      </c>
      <c r="AE96" s="14">
        <v>100</v>
      </c>
      <c r="AF96" s="8">
        <v>2010</v>
      </c>
      <c r="AG96" s="14" t="s">
        <v>1062</v>
      </c>
      <c r="AI96" s="5"/>
      <c r="AJ96" s="5" t="s">
        <v>1569</v>
      </c>
    </row>
    <row r="97" spans="1:36" x14ac:dyDescent="0.25">
      <c r="A97" s="5" t="s">
        <v>31</v>
      </c>
      <c r="B97" s="5" t="s">
        <v>34</v>
      </c>
      <c r="C97" s="5" t="s">
        <v>33</v>
      </c>
      <c r="D97" s="5" t="s">
        <v>35</v>
      </c>
      <c r="E97" s="5" t="s">
        <v>36</v>
      </c>
      <c r="F97" s="5" t="s">
        <v>32</v>
      </c>
      <c r="G97" s="5">
        <v>2</v>
      </c>
      <c r="H97" s="15">
        <v>1</v>
      </c>
      <c r="I97" s="4"/>
      <c r="J97" s="13" t="s">
        <v>1569</v>
      </c>
      <c r="K97" s="8" t="s">
        <v>1569</v>
      </c>
      <c r="L97" s="5" t="s">
        <v>1569</v>
      </c>
      <c r="M97" s="14" t="s">
        <v>1569</v>
      </c>
      <c r="N97" s="8" t="s">
        <v>1569</v>
      </c>
      <c r="O97" s="13" t="s">
        <v>1569</v>
      </c>
      <c r="P97" s="14">
        <v>8.1754735792622117</v>
      </c>
      <c r="Q97" s="8" t="s">
        <v>1569</v>
      </c>
      <c r="R97" s="14" t="s">
        <v>31</v>
      </c>
      <c r="S97" s="12"/>
      <c r="T97" s="5"/>
      <c r="U97" s="5" t="s">
        <v>1569</v>
      </c>
      <c r="V97" s="14" t="s">
        <v>1569</v>
      </c>
      <c r="W97" s="8" t="s">
        <v>1569</v>
      </c>
      <c r="X97" s="14" t="s">
        <v>1569</v>
      </c>
      <c r="Y97" s="14">
        <v>18</v>
      </c>
      <c r="Z97" s="8" t="s">
        <v>1569</v>
      </c>
      <c r="AA97" s="14" t="s">
        <v>31</v>
      </c>
      <c r="AB97" s="14" t="s">
        <v>1569</v>
      </c>
      <c r="AC97" s="8" t="s">
        <v>1569</v>
      </c>
      <c r="AD97" s="14" t="s">
        <v>1569</v>
      </c>
      <c r="AE97" s="14" t="s">
        <v>1569</v>
      </c>
      <c r="AF97" s="8" t="s">
        <v>1569</v>
      </c>
      <c r="AG97" s="14" t="s">
        <v>1569</v>
      </c>
      <c r="AI97" s="5"/>
      <c r="AJ97" s="5" t="s">
        <v>1569</v>
      </c>
    </row>
    <row r="98" spans="1:36" x14ac:dyDescent="0.25">
      <c r="A98" s="5" t="s">
        <v>39</v>
      </c>
      <c r="B98" s="5" t="s">
        <v>34</v>
      </c>
      <c r="C98" s="5" t="s">
        <v>33</v>
      </c>
      <c r="D98" s="5" t="s">
        <v>35</v>
      </c>
      <c r="E98" s="5" t="s">
        <v>41</v>
      </c>
      <c r="F98" s="5" t="s">
        <v>40</v>
      </c>
      <c r="G98" s="5">
        <v>2</v>
      </c>
      <c r="H98" s="15">
        <v>1</v>
      </c>
      <c r="I98" s="4" t="s">
        <v>1848</v>
      </c>
      <c r="J98" s="13">
        <v>2.711633504292787</v>
      </c>
      <c r="K98" s="8">
        <v>2010</v>
      </c>
      <c r="L98" s="5" t="s">
        <v>39</v>
      </c>
      <c r="M98" s="14" t="s">
        <v>1569</v>
      </c>
      <c r="N98" s="8" t="s">
        <v>1569</v>
      </c>
      <c r="O98" s="13" t="s">
        <v>1569</v>
      </c>
      <c r="P98" s="14" t="s">
        <v>1569</v>
      </c>
      <c r="Q98" s="8" t="s">
        <v>1569</v>
      </c>
      <c r="R98" s="14" t="s">
        <v>1569</v>
      </c>
      <c r="S98" s="12"/>
      <c r="T98" s="5"/>
      <c r="U98" s="5" t="s">
        <v>1569</v>
      </c>
      <c r="V98" s="14">
        <v>0</v>
      </c>
      <c r="W98" s="8">
        <v>2010</v>
      </c>
      <c r="X98" s="14" t="s">
        <v>39</v>
      </c>
      <c r="Y98" s="14" t="s">
        <v>1569</v>
      </c>
      <c r="Z98" s="8" t="s">
        <v>1569</v>
      </c>
      <c r="AA98" s="14" t="s">
        <v>1569</v>
      </c>
      <c r="AB98" s="14">
        <v>0</v>
      </c>
      <c r="AC98" s="8">
        <v>2010</v>
      </c>
      <c r="AD98" s="14" t="s">
        <v>39</v>
      </c>
      <c r="AE98" s="14" t="s">
        <v>1569</v>
      </c>
      <c r="AF98" s="8" t="s">
        <v>1569</v>
      </c>
      <c r="AG98" s="14" t="s">
        <v>1569</v>
      </c>
      <c r="AI98" s="5"/>
      <c r="AJ98" s="5" t="s">
        <v>1569</v>
      </c>
    </row>
    <row r="99" spans="1:36" x14ac:dyDescent="0.25">
      <c r="A99" s="5" t="s">
        <v>42</v>
      </c>
      <c r="B99" s="5" t="s">
        <v>45</v>
      </c>
      <c r="C99" s="5" t="s">
        <v>44</v>
      </c>
      <c r="D99" s="5" t="s">
        <v>35</v>
      </c>
      <c r="E99" s="5" t="s">
        <v>46</v>
      </c>
      <c r="F99" s="5" t="s">
        <v>43</v>
      </c>
      <c r="G99" s="5">
        <v>1</v>
      </c>
      <c r="H99" s="15">
        <v>1</v>
      </c>
      <c r="I99" s="4"/>
      <c r="J99" s="13">
        <v>1.631454937189601</v>
      </c>
      <c r="K99" s="8">
        <v>2013</v>
      </c>
      <c r="L99" s="5" t="s">
        <v>42</v>
      </c>
      <c r="M99" s="14">
        <v>100</v>
      </c>
      <c r="N99" s="8">
        <v>2013</v>
      </c>
      <c r="O99" s="13" t="s">
        <v>42</v>
      </c>
      <c r="P99" s="14" t="s">
        <v>1569</v>
      </c>
      <c r="Q99" s="8" t="s">
        <v>1569</v>
      </c>
      <c r="R99" s="14" t="s">
        <v>1569</v>
      </c>
      <c r="S99" s="12"/>
      <c r="T99" s="5"/>
      <c r="U99" s="5" t="s">
        <v>1569</v>
      </c>
      <c r="V99" s="14" t="s">
        <v>1569</v>
      </c>
      <c r="W99" s="8" t="s">
        <v>1569</v>
      </c>
      <c r="X99" s="14" t="s">
        <v>1569</v>
      </c>
      <c r="Y99" s="14" t="s">
        <v>1569</v>
      </c>
      <c r="Z99" s="8" t="s">
        <v>1569</v>
      </c>
      <c r="AA99" s="14" t="s">
        <v>1569</v>
      </c>
      <c r="AB99" s="14" t="s">
        <v>1569</v>
      </c>
      <c r="AC99" s="8" t="s">
        <v>1569</v>
      </c>
      <c r="AD99" s="14" t="s">
        <v>1569</v>
      </c>
      <c r="AE99" s="14" t="s">
        <v>1569</v>
      </c>
      <c r="AF99" s="8" t="s">
        <v>1569</v>
      </c>
      <c r="AG99" s="14" t="s">
        <v>1569</v>
      </c>
      <c r="AI99" s="5"/>
      <c r="AJ99" s="5" t="s">
        <v>1569</v>
      </c>
    </row>
    <row r="100" spans="1:36" x14ac:dyDescent="0.25">
      <c r="A100" s="5" t="s">
        <v>622</v>
      </c>
      <c r="B100" s="5" t="s">
        <v>25</v>
      </c>
      <c r="C100" s="5" t="s">
        <v>624</v>
      </c>
      <c r="D100" s="5" t="s">
        <v>620</v>
      </c>
      <c r="E100" s="5" t="s">
        <v>625</v>
      </c>
      <c r="F100" s="5" t="s">
        <v>623</v>
      </c>
      <c r="G100" s="5">
        <v>3</v>
      </c>
      <c r="H100" s="15">
        <v>2</v>
      </c>
      <c r="I100" s="4" t="s">
        <v>1850</v>
      </c>
      <c r="J100" s="13">
        <v>0.36670179135932557</v>
      </c>
      <c r="K100" s="8">
        <v>2012</v>
      </c>
      <c r="L100" s="5" t="s">
        <v>622</v>
      </c>
      <c r="M100" s="14">
        <v>60</v>
      </c>
      <c r="N100" s="8">
        <v>2012</v>
      </c>
      <c r="O100" s="13" t="s">
        <v>622</v>
      </c>
      <c r="P100" s="14">
        <v>2.8897110288971106</v>
      </c>
      <c r="Q100" s="8">
        <v>2012</v>
      </c>
      <c r="R100" s="14" t="s">
        <v>622</v>
      </c>
      <c r="S100" s="12"/>
      <c r="T100" s="5"/>
      <c r="U100" s="5" t="s">
        <v>1569</v>
      </c>
      <c r="V100" s="14">
        <v>0</v>
      </c>
      <c r="W100" s="8">
        <v>2012</v>
      </c>
      <c r="X100" s="14" t="s">
        <v>622</v>
      </c>
      <c r="Y100" s="14">
        <v>0</v>
      </c>
      <c r="Z100" s="8">
        <v>2012</v>
      </c>
      <c r="AA100" s="14" t="s">
        <v>622</v>
      </c>
      <c r="AB100" s="14">
        <v>0</v>
      </c>
      <c r="AC100" s="8">
        <v>2012</v>
      </c>
      <c r="AD100" s="14" t="s">
        <v>622</v>
      </c>
      <c r="AE100" s="14">
        <v>0</v>
      </c>
      <c r="AF100" s="8">
        <v>2012</v>
      </c>
      <c r="AG100" s="14" t="s">
        <v>622</v>
      </c>
      <c r="AI100" s="5"/>
      <c r="AJ100" s="5" t="s">
        <v>1569</v>
      </c>
    </row>
    <row r="101" spans="1:36" x14ac:dyDescent="0.25">
      <c r="A101" s="5" t="s">
        <v>626</v>
      </c>
      <c r="B101" s="5" t="s">
        <v>25</v>
      </c>
      <c r="C101" s="5" t="s">
        <v>624</v>
      </c>
      <c r="D101" s="5" t="s">
        <v>620</v>
      </c>
      <c r="E101" s="5" t="s">
        <v>628</v>
      </c>
      <c r="F101" s="5" t="s">
        <v>627</v>
      </c>
      <c r="G101" s="5">
        <v>3</v>
      </c>
      <c r="H101" s="15">
        <v>2</v>
      </c>
      <c r="I101" s="4" t="s">
        <v>1851</v>
      </c>
      <c r="J101" s="13">
        <v>0.34027370180840294</v>
      </c>
      <c r="K101" s="8">
        <v>2012</v>
      </c>
      <c r="L101" s="5" t="s">
        <v>626</v>
      </c>
      <c r="M101" s="14">
        <v>72</v>
      </c>
      <c r="N101" s="8">
        <v>2012</v>
      </c>
      <c r="O101" s="13" t="s">
        <v>626</v>
      </c>
      <c r="P101" s="14">
        <v>4.0508101620324064</v>
      </c>
      <c r="Q101" s="8">
        <v>2012</v>
      </c>
      <c r="R101" s="14" t="s">
        <v>626</v>
      </c>
      <c r="S101" s="12"/>
      <c r="T101" s="5"/>
      <c r="U101" s="5" t="s">
        <v>1569</v>
      </c>
      <c r="V101" s="14">
        <v>0</v>
      </c>
      <c r="W101" s="8">
        <v>2012</v>
      </c>
      <c r="X101" s="14" t="s">
        <v>626</v>
      </c>
      <c r="Y101" s="14">
        <v>0</v>
      </c>
      <c r="Z101" s="8">
        <v>2012</v>
      </c>
      <c r="AA101" s="14" t="s">
        <v>626</v>
      </c>
      <c r="AB101" s="14">
        <v>0</v>
      </c>
      <c r="AC101" s="8">
        <v>2012</v>
      </c>
      <c r="AD101" s="14" t="s">
        <v>626</v>
      </c>
      <c r="AE101" s="14">
        <v>0</v>
      </c>
      <c r="AF101" s="8">
        <v>2012</v>
      </c>
      <c r="AG101" s="14" t="s">
        <v>626</v>
      </c>
      <c r="AI101" s="5"/>
      <c r="AJ101" s="5" t="s">
        <v>1569</v>
      </c>
    </row>
    <row r="102" spans="1:36" x14ac:dyDescent="0.25">
      <c r="A102" s="5" t="s">
        <v>629</v>
      </c>
      <c r="B102" s="5" t="s">
        <v>25</v>
      </c>
      <c r="C102" s="5" t="s">
        <v>624</v>
      </c>
      <c r="D102" s="5" t="s">
        <v>620</v>
      </c>
      <c r="E102" s="5" t="s">
        <v>631</v>
      </c>
      <c r="F102" s="5" t="s">
        <v>630</v>
      </c>
      <c r="G102" s="5">
        <v>3</v>
      </c>
      <c r="H102" s="15">
        <v>2</v>
      </c>
      <c r="I102" s="4" t="s">
        <v>1850</v>
      </c>
      <c r="J102" s="13">
        <v>0.75623756333693248</v>
      </c>
      <c r="K102" s="8">
        <v>2012</v>
      </c>
      <c r="L102" s="5" t="s">
        <v>629</v>
      </c>
      <c r="M102" s="14">
        <v>32</v>
      </c>
      <c r="N102" s="8">
        <v>2012</v>
      </c>
      <c r="O102" s="13" t="s">
        <v>629</v>
      </c>
      <c r="P102" s="14">
        <v>4.5490901819636074</v>
      </c>
      <c r="Q102" s="8">
        <v>2012</v>
      </c>
      <c r="R102" s="14" t="s">
        <v>629</v>
      </c>
      <c r="S102" s="12"/>
      <c r="T102" s="5"/>
      <c r="U102" s="5" t="s">
        <v>1569</v>
      </c>
      <c r="V102" s="14">
        <v>0</v>
      </c>
      <c r="W102" s="8">
        <v>2012</v>
      </c>
      <c r="X102" s="14" t="s">
        <v>629</v>
      </c>
      <c r="Y102" s="14">
        <v>0</v>
      </c>
      <c r="Z102" s="8">
        <v>2012</v>
      </c>
      <c r="AA102" s="14" t="s">
        <v>629</v>
      </c>
      <c r="AB102" s="14">
        <v>0</v>
      </c>
      <c r="AC102" s="8">
        <v>2012</v>
      </c>
      <c r="AD102" s="14" t="s">
        <v>629</v>
      </c>
      <c r="AE102" s="14">
        <v>0</v>
      </c>
      <c r="AF102" s="8">
        <v>2012</v>
      </c>
      <c r="AG102" s="14" t="s">
        <v>629</v>
      </c>
      <c r="AI102" s="5"/>
      <c r="AJ102" s="5" t="s">
        <v>1569</v>
      </c>
    </row>
    <row r="103" spans="1:36" x14ac:dyDescent="0.25">
      <c r="A103" s="5" t="s">
        <v>632</v>
      </c>
      <c r="B103" s="5" t="s">
        <v>25</v>
      </c>
      <c r="C103" s="5" t="s">
        <v>624</v>
      </c>
      <c r="D103" s="5" t="s">
        <v>620</v>
      </c>
      <c r="E103" s="5" t="s">
        <v>633</v>
      </c>
      <c r="F103" s="4" t="s">
        <v>3321</v>
      </c>
      <c r="G103" s="4">
        <v>3</v>
      </c>
      <c r="H103" s="15">
        <v>2</v>
      </c>
      <c r="I103" s="4" t="s">
        <v>3142</v>
      </c>
      <c r="J103" s="13">
        <v>0.80951901805457327</v>
      </c>
      <c r="K103" s="8">
        <v>2012</v>
      </c>
      <c r="L103" s="5" t="s">
        <v>632</v>
      </c>
      <c r="M103" s="14">
        <v>42</v>
      </c>
      <c r="N103" s="8">
        <v>2012</v>
      </c>
      <c r="O103" s="13" t="s">
        <v>632</v>
      </c>
      <c r="P103" s="14">
        <v>7.2107210721072112</v>
      </c>
      <c r="Q103" s="8">
        <v>2012</v>
      </c>
      <c r="R103" s="14" t="s">
        <v>632</v>
      </c>
      <c r="S103" s="12"/>
      <c r="T103" s="5"/>
      <c r="U103" s="5" t="s">
        <v>1569</v>
      </c>
      <c r="V103" s="14">
        <v>1.4193984454207502</v>
      </c>
      <c r="W103" s="8">
        <v>2012</v>
      </c>
      <c r="X103" s="14" t="s">
        <v>632</v>
      </c>
      <c r="Y103" s="14">
        <v>0</v>
      </c>
      <c r="Z103" s="8">
        <v>2012</v>
      </c>
      <c r="AA103" s="14" t="s">
        <v>632</v>
      </c>
      <c r="AB103" s="14">
        <v>0</v>
      </c>
      <c r="AC103" s="8">
        <v>2012</v>
      </c>
      <c r="AD103" s="14" t="s">
        <v>632</v>
      </c>
      <c r="AE103" s="14">
        <v>0</v>
      </c>
      <c r="AF103" s="8">
        <v>2012</v>
      </c>
      <c r="AG103" s="14" t="s">
        <v>632</v>
      </c>
      <c r="AI103" s="5"/>
      <c r="AJ103" s="5" t="s">
        <v>1569</v>
      </c>
    </row>
    <row r="104" spans="1:36" x14ac:dyDescent="0.25">
      <c r="A104" s="5" t="s">
        <v>1076</v>
      </c>
      <c r="B104" s="5" t="s">
        <v>1079</v>
      </c>
      <c r="C104" s="5" t="s">
        <v>1078</v>
      </c>
      <c r="D104" s="5" t="s">
        <v>1038</v>
      </c>
      <c r="E104" s="5" t="s">
        <v>1080</v>
      </c>
      <c r="F104" s="5" t="s">
        <v>1077</v>
      </c>
      <c r="G104" s="5">
        <v>2</v>
      </c>
      <c r="H104" s="15">
        <v>1</v>
      </c>
      <c r="I104" s="4" t="s">
        <v>1852</v>
      </c>
      <c r="J104" s="13">
        <v>1.2005632472997503</v>
      </c>
      <c r="K104" s="8">
        <v>2016</v>
      </c>
      <c r="L104" s="5" t="s">
        <v>1076</v>
      </c>
      <c r="M104" s="14">
        <v>99</v>
      </c>
      <c r="N104" s="8">
        <v>2016</v>
      </c>
      <c r="O104" s="13" t="s">
        <v>1076</v>
      </c>
      <c r="P104" s="14">
        <v>8.6000000000000014</v>
      </c>
      <c r="Q104" s="8">
        <v>2016</v>
      </c>
      <c r="R104" s="14" t="s">
        <v>1076</v>
      </c>
      <c r="S104" s="12"/>
      <c r="T104" s="5"/>
      <c r="U104" s="5" t="s">
        <v>1569</v>
      </c>
      <c r="V104" s="14">
        <v>0</v>
      </c>
      <c r="W104" s="8">
        <v>2016</v>
      </c>
      <c r="X104" s="14" t="s">
        <v>1076</v>
      </c>
      <c r="Y104" s="14">
        <v>0.6</v>
      </c>
      <c r="Z104" s="8">
        <v>2016</v>
      </c>
      <c r="AA104" s="14" t="s">
        <v>1076</v>
      </c>
      <c r="AB104" s="14">
        <v>0</v>
      </c>
      <c r="AC104" s="8">
        <v>2016</v>
      </c>
      <c r="AD104" s="14" t="s">
        <v>1076</v>
      </c>
      <c r="AE104" s="14">
        <v>100</v>
      </c>
      <c r="AF104" s="8">
        <v>2016</v>
      </c>
      <c r="AG104" s="14" t="s">
        <v>1076</v>
      </c>
      <c r="AI104" s="5"/>
      <c r="AJ104" s="5" t="s">
        <v>1569</v>
      </c>
    </row>
    <row r="105" spans="1:36" x14ac:dyDescent="0.25">
      <c r="A105" s="5" t="s">
        <v>1081</v>
      </c>
      <c r="B105" s="5" t="s">
        <v>1079</v>
      </c>
      <c r="C105" s="5" t="s">
        <v>1078</v>
      </c>
      <c r="D105" s="5" t="s">
        <v>1038</v>
      </c>
      <c r="E105" s="5" t="s">
        <v>1083</v>
      </c>
      <c r="F105" s="5" t="s">
        <v>1082</v>
      </c>
      <c r="G105" s="5">
        <v>2</v>
      </c>
      <c r="H105" s="15">
        <v>1</v>
      </c>
      <c r="I105" s="4"/>
      <c r="J105" s="13">
        <v>1.6244085983046603</v>
      </c>
      <c r="K105" s="8">
        <v>2016</v>
      </c>
      <c r="L105" s="5" t="s">
        <v>1081</v>
      </c>
      <c r="M105" s="14">
        <v>100</v>
      </c>
      <c r="N105" s="8">
        <v>2016</v>
      </c>
      <c r="O105" s="13" t="s">
        <v>1081</v>
      </c>
      <c r="P105" s="14">
        <v>10.095770151636071</v>
      </c>
      <c r="Q105" s="8">
        <v>2016</v>
      </c>
      <c r="R105" s="14" t="s">
        <v>1081</v>
      </c>
      <c r="S105" s="12"/>
      <c r="T105" s="5"/>
      <c r="U105" s="5" t="s">
        <v>1569</v>
      </c>
      <c r="V105" s="14">
        <v>0</v>
      </c>
      <c r="W105" s="8">
        <v>2016</v>
      </c>
      <c r="X105" s="14" t="s">
        <v>1081</v>
      </c>
      <c r="Y105" s="14">
        <v>0</v>
      </c>
      <c r="Z105" s="8">
        <v>2016</v>
      </c>
      <c r="AA105" s="14" t="s">
        <v>1081</v>
      </c>
      <c r="AB105" s="14">
        <v>0</v>
      </c>
      <c r="AC105" s="8">
        <v>2016</v>
      </c>
      <c r="AD105" s="14" t="s">
        <v>1081</v>
      </c>
      <c r="AE105" s="14">
        <v>97</v>
      </c>
      <c r="AF105" s="8">
        <v>2016</v>
      </c>
      <c r="AG105" s="14" t="s">
        <v>1081</v>
      </c>
      <c r="AI105" s="5"/>
      <c r="AJ105" s="5" t="s">
        <v>1569</v>
      </c>
    </row>
    <row r="106" spans="1:36" x14ac:dyDescent="0.25">
      <c r="A106" s="5" t="s">
        <v>51</v>
      </c>
      <c r="B106" s="5" t="s">
        <v>54</v>
      </c>
      <c r="C106" s="5" t="s">
        <v>53</v>
      </c>
      <c r="D106" s="5" t="s">
        <v>35</v>
      </c>
      <c r="E106" s="5" t="s">
        <v>55</v>
      </c>
      <c r="F106" s="5" t="s">
        <v>52</v>
      </c>
      <c r="G106" s="5">
        <v>3</v>
      </c>
      <c r="H106" s="15">
        <v>2</v>
      </c>
      <c r="I106" s="4" t="s">
        <v>1853</v>
      </c>
      <c r="J106" s="13">
        <v>1.4101584318232894</v>
      </c>
      <c r="K106" s="8">
        <v>2014</v>
      </c>
      <c r="L106" s="5" t="s">
        <v>51</v>
      </c>
      <c r="M106" s="14">
        <v>100</v>
      </c>
      <c r="N106" s="8">
        <v>2014</v>
      </c>
      <c r="O106" s="13" t="s">
        <v>51</v>
      </c>
      <c r="P106" s="14" t="s">
        <v>1569</v>
      </c>
      <c r="Q106" s="8" t="s">
        <v>1569</v>
      </c>
      <c r="R106" s="14" t="s">
        <v>1569</v>
      </c>
      <c r="S106" s="12"/>
      <c r="T106" s="5"/>
      <c r="U106" s="5" t="s">
        <v>1569</v>
      </c>
      <c r="V106" s="14">
        <v>17</v>
      </c>
      <c r="W106" s="8">
        <v>2014</v>
      </c>
      <c r="X106" s="14" t="s">
        <v>51</v>
      </c>
      <c r="Y106" s="14" t="s">
        <v>1569</v>
      </c>
      <c r="Z106" s="8" t="s">
        <v>1569</v>
      </c>
      <c r="AA106" s="14" t="s">
        <v>1569</v>
      </c>
      <c r="AB106" s="14">
        <v>26</v>
      </c>
      <c r="AC106" s="8">
        <v>2014</v>
      </c>
      <c r="AD106" s="14" t="s">
        <v>51</v>
      </c>
      <c r="AE106" s="14">
        <v>100</v>
      </c>
      <c r="AF106" s="8">
        <v>2014</v>
      </c>
      <c r="AG106" s="14" t="s">
        <v>51</v>
      </c>
      <c r="AI106" s="5"/>
      <c r="AJ106" s="5" t="s">
        <v>1569</v>
      </c>
    </row>
    <row r="107" spans="1:36" x14ac:dyDescent="0.25">
      <c r="A107" s="5" t="s">
        <v>56</v>
      </c>
      <c r="B107" s="5" t="s">
        <v>54</v>
      </c>
      <c r="C107" s="5" t="s">
        <v>53</v>
      </c>
      <c r="D107" s="5" t="s">
        <v>35</v>
      </c>
      <c r="E107" s="5" t="s">
        <v>58</v>
      </c>
      <c r="F107" s="5" t="s">
        <v>57</v>
      </c>
      <c r="G107" s="5">
        <v>3</v>
      </c>
      <c r="H107" s="15">
        <v>1</v>
      </c>
      <c r="I107" s="4"/>
      <c r="J107" s="13">
        <v>1.1141728890070284</v>
      </c>
      <c r="K107" s="8">
        <v>2013</v>
      </c>
      <c r="L107" s="5" t="s">
        <v>56</v>
      </c>
      <c r="M107" s="14">
        <v>100</v>
      </c>
      <c r="N107" s="8">
        <v>2013</v>
      </c>
      <c r="O107" s="13" t="s">
        <v>56</v>
      </c>
      <c r="P107" s="14">
        <v>11</v>
      </c>
      <c r="Q107" s="8">
        <v>2013</v>
      </c>
      <c r="R107" s="14" t="s">
        <v>56</v>
      </c>
      <c r="S107" s="12"/>
      <c r="T107" s="5"/>
      <c r="U107" s="5" t="s">
        <v>1569</v>
      </c>
      <c r="V107" s="14" t="s">
        <v>1569</v>
      </c>
      <c r="W107" s="8" t="s">
        <v>1569</v>
      </c>
      <c r="X107" s="14" t="s">
        <v>1569</v>
      </c>
      <c r="Y107" s="14" t="s">
        <v>1569</v>
      </c>
      <c r="Z107" s="8" t="s">
        <v>1569</v>
      </c>
      <c r="AA107" s="14" t="s">
        <v>1569</v>
      </c>
      <c r="AB107" s="14" t="s">
        <v>1569</v>
      </c>
      <c r="AC107" s="8" t="s">
        <v>1569</v>
      </c>
      <c r="AD107" s="14" t="s">
        <v>1569</v>
      </c>
      <c r="AE107" s="14" t="s">
        <v>1569</v>
      </c>
      <c r="AF107" s="8" t="s">
        <v>1569</v>
      </c>
      <c r="AG107" s="14" t="s">
        <v>1569</v>
      </c>
      <c r="AI107" s="5"/>
      <c r="AJ107" s="5" t="s">
        <v>1569</v>
      </c>
    </row>
    <row r="108" spans="1:36" x14ac:dyDescent="0.25">
      <c r="A108" s="5" t="s">
        <v>1084</v>
      </c>
      <c r="B108" s="5" t="s">
        <v>1087</v>
      </c>
      <c r="C108" s="5" t="s">
        <v>1086</v>
      </c>
      <c r="D108" s="5" t="s">
        <v>1038</v>
      </c>
      <c r="E108" s="5" t="s">
        <v>1088</v>
      </c>
      <c r="F108" s="5" t="s">
        <v>1085</v>
      </c>
      <c r="G108" s="5">
        <v>1</v>
      </c>
      <c r="H108" s="15">
        <v>2</v>
      </c>
      <c r="I108" s="4" t="s">
        <v>1854</v>
      </c>
      <c r="J108" s="13">
        <v>1.9593425813943404</v>
      </c>
      <c r="K108" s="8">
        <v>2015</v>
      </c>
      <c r="L108" s="5" t="s">
        <v>1084</v>
      </c>
      <c r="M108" s="14" t="s">
        <v>1569</v>
      </c>
      <c r="N108" s="8" t="s">
        <v>1569</v>
      </c>
      <c r="O108" s="13" t="s">
        <v>1569</v>
      </c>
      <c r="P108" s="14">
        <v>13</v>
      </c>
      <c r="Q108" s="8">
        <v>2015</v>
      </c>
      <c r="R108" s="14" t="s">
        <v>1084</v>
      </c>
      <c r="S108" s="12"/>
      <c r="T108" s="5"/>
      <c r="U108" s="5" t="s">
        <v>1569</v>
      </c>
      <c r="V108" s="14">
        <v>0</v>
      </c>
      <c r="W108" s="8">
        <v>2015</v>
      </c>
      <c r="X108" s="14" t="s">
        <v>1084</v>
      </c>
      <c r="Y108" s="14">
        <v>0</v>
      </c>
      <c r="Z108" s="8">
        <v>2015</v>
      </c>
      <c r="AA108" s="14" t="s">
        <v>1084</v>
      </c>
      <c r="AB108" s="14">
        <v>0</v>
      </c>
      <c r="AC108" s="8">
        <v>2015</v>
      </c>
      <c r="AD108" s="14" t="s">
        <v>1084</v>
      </c>
      <c r="AE108" s="14">
        <v>100</v>
      </c>
      <c r="AF108" s="8">
        <v>2015</v>
      </c>
      <c r="AG108" s="14" t="s">
        <v>1084</v>
      </c>
      <c r="AI108" s="5"/>
      <c r="AJ108" s="5" t="s">
        <v>1569</v>
      </c>
    </row>
    <row r="109" spans="1:36" x14ac:dyDescent="0.25">
      <c r="A109" s="5" t="s">
        <v>1089</v>
      </c>
      <c r="B109" s="5" t="s">
        <v>1087</v>
      </c>
      <c r="C109" s="5" t="s">
        <v>1086</v>
      </c>
      <c r="D109" s="5" t="s">
        <v>1038</v>
      </c>
      <c r="E109" s="5" t="s">
        <v>1091</v>
      </c>
      <c r="F109" s="5" t="s">
        <v>1090</v>
      </c>
      <c r="G109" s="5">
        <v>1</v>
      </c>
      <c r="H109" s="15">
        <v>2</v>
      </c>
      <c r="I109" s="4" t="s">
        <v>1854</v>
      </c>
      <c r="J109" s="13">
        <v>1.9857978211060374</v>
      </c>
      <c r="K109" s="8">
        <v>2015</v>
      </c>
      <c r="L109" s="5" t="s">
        <v>1089</v>
      </c>
      <c r="M109" s="14" t="s">
        <v>1569</v>
      </c>
      <c r="N109" s="8" t="s">
        <v>1569</v>
      </c>
      <c r="O109" s="13" t="s">
        <v>1569</v>
      </c>
      <c r="P109" s="14">
        <v>21</v>
      </c>
      <c r="Q109" s="8">
        <v>2015</v>
      </c>
      <c r="R109" s="14" t="s">
        <v>1089</v>
      </c>
      <c r="S109" s="12"/>
      <c r="T109" s="5"/>
      <c r="U109" s="5" t="s">
        <v>1569</v>
      </c>
      <c r="V109" s="14">
        <v>0</v>
      </c>
      <c r="W109" s="8">
        <v>2015</v>
      </c>
      <c r="X109" s="14" t="s">
        <v>1089</v>
      </c>
      <c r="Y109" s="14">
        <v>0</v>
      </c>
      <c r="Z109" s="8">
        <v>2015</v>
      </c>
      <c r="AA109" s="14" t="s">
        <v>1089</v>
      </c>
      <c r="AB109" s="14">
        <v>0</v>
      </c>
      <c r="AC109" s="8">
        <v>2015</v>
      </c>
      <c r="AD109" s="14" t="s">
        <v>1089</v>
      </c>
      <c r="AE109" s="14">
        <v>100</v>
      </c>
      <c r="AF109" s="8">
        <v>2015</v>
      </c>
      <c r="AG109" s="14" t="s">
        <v>1089</v>
      </c>
      <c r="AI109" s="5"/>
      <c r="AJ109" s="5" t="s">
        <v>1569</v>
      </c>
    </row>
    <row r="110" spans="1:36" x14ac:dyDescent="0.25">
      <c r="A110" s="5" t="s">
        <v>373</v>
      </c>
      <c r="B110" s="5" t="s">
        <v>376</v>
      </c>
      <c r="C110" s="5" t="s">
        <v>375</v>
      </c>
      <c r="D110" s="5" t="s">
        <v>360</v>
      </c>
      <c r="E110" s="5" t="s">
        <v>377</v>
      </c>
      <c r="F110" s="5" t="s">
        <v>374</v>
      </c>
      <c r="G110" s="5">
        <v>1</v>
      </c>
      <c r="H110" s="15">
        <v>2</v>
      </c>
      <c r="I110" s="4" t="s">
        <v>3143</v>
      </c>
      <c r="J110" s="13" t="s">
        <v>1569</v>
      </c>
      <c r="K110" s="8" t="s">
        <v>1569</v>
      </c>
      <c r="L110" s="5" t="s">
        <v>1569</v>
      </c>
      <c r="M110" s="14">
        <v>25</v>
      </c>
      <c r="N110" s="8">
        <v>2000</v>
      </c>
      <c r="O110" s="13" t="s">
        <v>373</v>
      </c>
      <c r="P110" s="14" t="s">
        <v>1569</v>
      </c>
      <c r="Q110" s="8" t="s">
        <v>1569</v>
      </c>
      <c r="R110" s="14" t="s">
        <v>1569</v>
      </c>
      <c r="S110" s="12"/>
      <c r="T110" s="5"/>
      <c r="U110" s="5" t="s">
        <v>1569</v>
      </c>
      <c r="V110" s="14" t="s">
        <v>1569</v>
      </c>
      <c r="W110" s="8" t="s">
        <v>1569</v>
      </c>
      <c r="X110" s="14" t="s">
        <v>1569</v>
      </c>
      <c r="Y110" s="14" t="s">
        <v>1569</v>
      </c>
      <c r="Z110" s="8" t="s">
        <v>1569</v>
      </c>
      <c r="AA110" s="14" t="s">
        <v>1569</v>
      </c>
      <c r="AB110" s="14" t="s">
        <v>1569</v>
      </c>
      <c r="AC110" s="8" t="s">
        <v>1569</v>
      </c>
      <c r="AD110" s="14" t="s">
        <v>1569</v>
      </c>
      <c r="AE110" s="14" t="s">
        <v>1569</v>
      </c>
      <c r="AF110" s="8" t="s">
        <v>1569</v>
      </c>
      <c r="AG110" s="14" t="s">
        <v>1569</v>
      </c>
      <c r="AI110" s="5"/>
      <c r="AJ110" s="5" t="s">
        <v>1569</v>
      </c>
    </row>
    <row r="111" spans="1:36" x14ac:dyDescent="0.25">
      <c r="A111" s="5" t="s">
        <v>378</v>
      </c>
      <c r="B111" s="5" t="s">
        <v>376</v>
      </c>
      <c r="C111" s="5" t="s">
        <v>375</v>
      </c>
      <c r="D111" s="5" t="s">
        <v>360</v>
      </c>
      <c r="E111" s="5" t="s">
        <v>380</v>
      </c>
      <c r="F111" s="5" t="s">
        <v>379</v>
      </c>
      <c r="G111" s="5">
        <v>2</v>
      </c>
      <c r="H111" s="15">
        <v>1</v>
      </c>
      <c r="I111" s="4"/>
      <c r="J111" s="13" t="s">
        <v>1569</v>
      </c>
      <c r="K111" s="8" t="s">
        <v>1569</v>
      </c>
      <c r="L111" s="5" t="s">
        <v>1569</v>
      </c>
      <c r="M111" s="14">
        <v>50</v>
      </c>
      <c r="N111" s="8">
        <v>2000</v>
      </c>
      <c r="O111" s="13" t="s">
        <v>378</v>
      </c>
      <c r="P111" s="14">
        <v>4.4299999999999988</v>
      </c>
      <c r="Q111" s="8">
        <v>2000</v>
      </c>
      <c r="R111" s="14" t="s">
        <v>378</v>
      </c>
      <c r="S111" s="12"/>
      <c r="T111" s="5"/>
      <c r="U111" s="5" t="s">
        <v>1569</v>
      </c>
      <c r="V111" s="14" t="s">
        <v>1569</v>
      </c>
      <c r="W111" s="8" t="s">
        <v>1569</v>
      </c>
      <c r="X111" s="14" t="s">
        <v>1569</v>
      </c>
      <c r="Y111" s="14" t="s">
        <v>1569</v>
      </c>
      <c r="Z111" s="8" t="s">
        <v>1569</v>
      </c>
      <c r="AA111" s="14" t="s">
        <v>1569</v>
      </c>
      <c r="AB111" s="14" t="s">
        <v>1569</v>
      </c>
      <c r="AC111" s="8" t="s">
        <v>1569</v>
      </c>
      <c r="AD111" s="14" t="s">
        <v>1569</v>
      </c>
      <c r="AE111" s="14" t="s">
        <v>1569</v>
      </c>
      <c r="AF111" s="8" t="s">
        <v>1569</v>
      </c>
      <c r="AG111" s="14" t="s">
        <v>1569</v>
      </c>
      <c r="AI111" s="5"/>
      <c r="AJ111" s="5" t="s">
        <v>1569</v>
      </c>
    </row>
    <row r="112" spans="1:36" x14ac:dyDescent="0.25">
      <c r="A112" s="5" t="s">
        <v>637</v>
      </c>
      <c r="B112" s="5" t="s">
        <v>640</v>
      </c>
      <c r="C112" s="5" t="s">
        <v>639</v>
      </c>
      <c r="D112" s="5" t="s">
        <v>620</v>
      </c>
      <c r="E112" s="5" t="s">
        <v>641</v>
      </c>
      <c r="F112" s="5" t="s">
        <v>638</v>
      </c>
      <c r="G112" s="5">
        <v>2</v>
      </c>
      <c r="H112" s="15">
        <v>2</v>
      </c>
      <c r="I112" s="4" t="s">
        <v>1855</v>
      </c>
      <c r="J112" s="13">
        <v>0.51604646482369276</v>
      </c>
      <c r="K112" s="8">
        <v>2016</v>
      </c>
      <c r="L112" s="5" t="s">
        <v>637</v>
      </c>
      <c r="M112" s="14">
        <v>95</v>
      </c>
      <c r="N112" s="8">
        <v>2016</v>
      </c>
      <c r="O112" s="13" t="s">
        <v>637</v>
      </c>
      <c r="P112" s="14">
        <v>13.486513486513488</v>
      </c>
      <c r="Q112" s="8">
        <v>2016</v>
      </c>
      <c r="R112" s="14" t="s">
        <v>637</v>
      </c>
      <c r="S112" s="12"/>
      <c r="T112" s="5"/>
      <c r="U112" s="5" t="s">
        <v>1569</v>
      </c>
      <c r="V112" s="14">
        <v>8.8888888888888893</v>
      </c>
      <c r="W112" s="8">
        <v>2016</v>
      </c>
      <c r="X112" s="14" t="s">
        <v>637</v>
      </c>
      <c r="Y112" s="14">
        <v>0</v>
      </c>
      <c r="Z112" s="8">
        <v>2016</v>
      </c>
      <c r="AA112" s="14" t="s">
        <v>637</v>
      </c>
      <c r="AB112" s="14">
        <v>0</v>
      </c>
      <c r="AC112" s="8">
        <v>2016</v>
      </c>
      <c r="AD112" s="14" t="s">
        <v>637</v>
      </c>
      <c r="AE112" s="14">
        <v>0</v>
      </c>
      <c r="AF112" s="8">
        <v>2016</v>
      </c>
      <c r="AG112" s="14" t="s">
        <v>637</v>
      </c>
      <c r="AI112" s="5"/>
      <c r="AJ112" s="5" t="s">
        <v>1569</v>
      </c>
    </row>
    <row r="113" spans="1:36" x14ac:dyDescent="0.25">
      <c r="A113" s="5" t="s">
        <v>642</v>
      </c>
      <c r="B113" s="5" t="s">
        <v>640</v>
      </c>
      <c r="C113" s="5" t="s">
        <v>639</v>
      </c>
      <c r="D113" s="5" t="s">
        <v>620</v>
      </c>
      <c r="E113" s="5" t="s">
        <v>1573</v>
      </c>
      <c r="F113" s="5" t="s">
        <v>643</v>
      </c>
      <c r="G113" s="5">
        <v>2</v>
      </c>
      <c r="H113" s="15">
        <v>1</v>
      </c>
      <c r="I113" s="4"/>
      <c r="J113" s="13">
        <v>0.44736842105263158</v>
      </c>
      <c r="K113" s="8">
        <v>2014</v>
      </c>
      <c r="L113" s="5" t="s">
        <v>642</v>
      </c>
      <c r="M113" s="14">
        <v>95</v>
      </c>
      <c r="N113" s="8">
        <v>2014</v>
      </c>
      <c r="O113" s="13" t="s">
        <v>642</v>
      </c>
      <c r="P113" s="14">
        <v>12.087912087912088</v>
      </c>
      <c r="Q113" s="8">
        <v>2014</v>
      </c>
      <c r="R113" s="14" t="s">
        <v>642</v>
      </c>
      <c r="S113" s="12"/>
      <c r="T113" s="5"/>
      <c r="U113" s="5" t="s">
        <v>1569</v>
      </c>
      <c r="V113" s="14">
        <v>0</v>
      </c>
      <c r="W113" s="8">
        <v>2014</v>
      </c>
      <c r="X113" s="14" t="s">
        <v>642</v>
      </c>
      <c r="Y113" s="14">
        <v>0</v>
      </c>
      <c r="Z113" s="8">
        <v>2014</v>
      </c>
      <c r="AA113" s="14" t="s">
        <v>642</v>
      </c>
      <c r="AB113" s="14">
        <v>0</v>
      </c>
      <c r="AC113" s="8">
        <v>2014</v>
      </c>
      <c r="AD113" s="14" t="s">
        <v>642</v>
      </c>
      <c r="AE113" s="14">
        <v>100</v>
      </c>
      <c r="AF113" s="8">
        <v>2014</v>
      </c>
      <c r="AG113" s="14" t="s">
        <v>642</v>
      </c>
      <c r="AI113" s="5"/>
      <c r="AJ113" s="5" t="s">
        <v>1569</v>
      </c>
    </row>
    <row r="114" spans="1:36" x14ac:dyDescent="0.25">
      <c r="A114" s="5" t="s">
        <v>644</v>
      </c>
      <c r="B114" s="5" t="s">
        <v>647</v>
      </c>
      <c r="C114" s="5" t="s">
        <v>646</v>
      </c>
      <c r="D114" s="5" t="s">
        <v>620</v>
      </c>
      <c r="E114" s="5" t="s">
        <v>648</v>
      </c>
      <c r="F114" s="5" t="s">
        <v>645</v>
      </c>
      <c r="G114" s="5">
        <v>3</v>
      </c>
      <c r="H114" s="15">
        <v>1</v>
      </c>
      <c r="I114" s="4" t="s">
        <v>3144</v>
      </c>
      <c r="J114" s="13">
        <v>0.73351347949479995</v>
      </c>
      <c r="K114" s="8">
        <v>2010</v>
      </c>
      <c r="L114" s="5" t="s">
        <v>644</v>
      </c>
      <c r="M114" s="14">
        <v>90</v>
      </c>
      <c r="N114" s="8">
        <v>2010</v>
      </c>
      <c r="O114" s="13" t="s">
        <v>644</v>
      </c>
      <c r="P114" s="14">
        <v>15.2</v>
      </c>
      <c r="Q114" s="8">
        <v>2010</v>
      </c>
      <c r="R114" s="14" t="s">
        <v>644</v>
      </c>
      <c r="S114" s="12"/>
      <c r="T114" s="5"/>
      <c r="U114" s="5" t="s">
        <v>1569</v>
      </c>
      <c r="V114" s="14">
        <v>1.1111111111111112</v>
      </c>
      <c r="W114" s="8">
        <v>2010</v>
      </c>
      <c r="X114" s="14" t="s">
        <v>644</v>
      </c>
      <c r="Y114" s="14" t="s">
        <v>1569</v>
      </c>
      <c r="Z114" s="8" t="s">
        <v>1569</v>
      </c>
      <c r="AA114" s="14" t="s">
        <v>1569</v>
      </c>
      <c r="AB114" s="14" t="s">
        <v>1569</v>
      </c>
      <c r="AC114" s="8" t="s">
        <v>1569</v>
      </c>
      <c r="AD114" s="14" t="s">
        <v>1569</v>
      </c>
      <c r="AE114" s="14">
        <v>100</v>
      </c>
      <c r="AF114" s="8">
        <v>2010</v>
      </c>
      <c r="AG114" s="14" t="s">
        <v>644</v>
      </c>
      <c r="AI114" s="5"/>
      <c r="AJ114" s="5" t="s">
        <v>1569</v>
      </c>
    </row>
    <row r="115" spans="1:36" x14ac:dyDescent="0.25">
      <c r="A115" s="5" t="s">
        <v>1092</v>
      </c>
      <c r="B115" s="5" t="s">
        <v>1095</v>
      </c>
      <c r="C115" s="5" t="s">
        <v>1094</v>
      </c>
      <c r="D115" s="5" t="s">
        <v>1038</v>
      </c>
      <c r="E115" s="5" t="s">
        <v>1096</v>
      </c>
      <c r="F115" s="5" t="s">
        <v>1093</v>
      </c>
      <c r="G115" s="5">
        <v>3</v>
      </c>
      <c r="H115" s="15">
        <v>1</v>
      </c>
      <c r="I115" s="4"/>
      <c r="J115" s="13">
        <v>1.2288704852472538</v>
      </c>
      <c r="K115" s="8">
        <v>2015</v>
      </c>
      <c r="L115" s="5" t="s">
        <v>1092</v>
      </c>
      <c r="M115" s="14">
        <v>81.650000000000006</v>
      </c>
      <c r="N115" s="8">
        <v>2015</v>
      </c>
      <c r="O115" s="13" t="s">
        <v>1092</v>
      </c>
      <c r="P115" s="14">
        <v>22.27772227772228</v>
      </c>
      <c r="Q115" s="8">
        <v>2015</v>
      </c>
      <c r="R115" s="14" t="s">
        <v>1092</v>
      </c>
      <c r="S115" s="12"/>
      <c r="T115" s="5"/>
      <c r="U115" s="5" t="s">
        <v>1569</v>
      </c>
      <c r="V115" s="14">
        <v>0</v>
      </c>
      <c r="W115" s="8">
        <v>2015</v>
      </c>
      <c r="X115" s="14" t="s">
        <v>1092</v>
      </c>
      <c r="Y115" s="14">
        <v>0</v>
      </c>
      <c r="Z115" s="8">
        <v>2015</v>
      </c>
      <c r="AA115" s="14" t="s">
        <v>1092</v>
      </c>
      <c r="AB115" s="14">
        <v>0</v>
      </c>
      <c r="AC115" s="8">
        <v>2015</v>
      </c>
      <c r="AD115" s="14" t="s">
        <v>1092</v>
      </c>
      <c r="AE115" s="14">
        <v>100</v>
      </c>
      <c r="AF115" s="8">
        <v>2015</v>
      </c>
      <c r="AG115" s="14" t="s">
        <v>1092</v>
      </c>
      <c r="AI115" s="5"/>
      <c r="AJ115" s="5" t="s">
        <v>1569</v>
      </c>
    </row>
    <row r="116" spans="1:36" x14ac:dyDescent="0.25">
      <c r="A116" s="5" t="s">
        <v>1105</v>
      </c>
      <c r="B116" s="5" t="s">
        <v>1108</v>
      </c>
      <c r="C116" s="5" t="s">
        <v>1107</v>
      </c>
      <c r="D116" s="5" t="s">
        <v>1038</v>
      </c>
      <c r="E116" s="5" t="s">
        <v>1109</v>
      </c>
      <c r="F116" s="5" t="s">
        <v>1106</v>
      </c>
      <c r="G116" s="5">
        <v>2</v>
      </c>
      <c r="H116" s="15">
        <v>1</v>
      </c>
      <c r="I116" s="4"/>
      <c r="J116" s="13">
        <v>1.4299998641956086</v>
      </c>
      <c r="K116" s="8">
        <v>2014</v>
      </c>
      <c r="L116" s="5" t="s">
        <v>1105</v>
      </c>
      <c r="M116" s="14">
        <v>100</v>
      </c>
      <c r="N116" s="8">
        <v>2014</v>
      </c>
      <c r="O116" s="13" t="s">
        <v>1105</v>
      </c>
      <c r="P116" s="14">
        <v>21.237071995180237</v>
      </c>
      <c r="Q116" s="8">
        <v>2014</v>
      </c>
      <c r="R116" s="14" t="s">
        <v>1105</v>
      </c>
      <c r="S116" s="12"/>
      <c r="T116" s="5"/>
      <c r="U116" s="5" t="s">
        <v>1569</v>
      </c>
      <c r="V116" s="14">
        <v>0</v>
      </c>
      <c r="W116" s="8">
        <v>2014</v>
      </c>
      <c r="X116" s="14" t="s">
        <v>1105</v>
      </c>
      <c r="Y116" s="14">
        <v>0.5</v>
      </c>
      <c r="Z116" s="8">
        <v>2014</v>
      </c>
      <c r="AA116" s="14" t="s">
        <v>1105</v>
      </c>
      <c r="AB116" s="14">
        <v>0</v>
      </c>
      <c r="AC116" s="8">
        <v>2014</v>
      </c>
      <c r="AD116" s="14" t="s">
        <v>1105</v>
      </c>
      <c r="AE116" s="14">
        <v>100</v>
      </c>
      <c r="AF116" s="8">
        <v>2014</v>
      </c>
      <c r="AG116" s="14" t="s">
        <v>1105</v>
      </c>
      <c r="AI116" s="5"/>
      <c r="AJ116" s="5" t="s">
        <v>1569</v>
      </c>
    </row>
    <row r="117" spans="1:36" x14ac:dyDescent="0.25">
      <c r="A117" s="5" t="s">
        <v>1110</v>
      </c>
      <c r="B117" s="5" t="s">
        <v>1108</v>
      </c>
      <c r="C117" s="5" t="s">
        <v>1107</v>
      </c>
      <c r="D117" s="5" t="s">
        <v>1038</v>
      </c>
      <c r="E117" s="5" t="s">
        <v>1574</v>
      </c>
      <c r="F117" s="5" t="s">
        <v>1111</v>
      </c>
      <c r="G117" s="5">
        <v>2</v>
      </c>
      <c r="H117" s="15">
        <v>1</v>
      </c>
      <c r="I117" s="4"/>
      <c r="J117" s="13">
        <v>0.78452497484907668</v>
      </c>
      <c r="K117" s="8">
        <v>2016</v>
      </c>
      <c r="L117" s="5" t="s">
        <v>1110</v>
      </c>
      <c r="M117" s="14">
        <v>98</v>
      </c>
      <c r="N117" s="8">
        <v>2016</v>
      </c>
      <c r="O117" s="13" t="s">
        <v>1110</v>
      </c>
      <c r="P117" s="14">
        <v>14.67065868263473</v>
      </c>
      <c r="Q117" s="8">
        <v>2016</v>
      </c>
      <c r="R117" s="14" t="s">
        <v>1110</v>
      </c>
      <c r="S117" s="12"/>
      <c r="T117" s="5"/>
      <c r="U117" s="5" t="s">
        <v>1569</v>
      </c>
      <c r="V117" s="14">
        <v>0</v>
      </c>
      <c r="W117" s="8">
        <v>2016</v>
      </c>
      <c r="X117" s="14" t="s">
        <v>1110</v>
      </c>
      <c r="Y117" s="14">
        <v>0</v>
      </c>
      <c r="Z117" s="8">
        <v>2016</v>
      </c>
      <c r="AA117" s="14" t="s">
        <v>1110</v>
      </c>
      <c r="AB117" s="14">
        <v>0</v>
      </c>
      <c r="AC117" s="8">
        <v>2016</v>
      </c>
      <c r="AD117" s="14" t="s">
        <v>1110</v>
      </c>
      <c r="AE117" s="14">
        <v>100</v>
      </c>
      <c r="AF117" s="8">
        <v>2016</v>
      </c>
      <c r="AG117" s="14" t="s">
        <v>1110</v>
      </c>
      <c r="AI117" s="5"/>
      <c r="AJ117" s="5" t="s">
        <v>1569</v>
      </c>
    </row>
    <row r="118" spans="1:36" x14ac:dyDescent="0.25">
      <c r="A118" s="5" t="s">
        <v>1112</v>
      </c>
      <c r="B118" s="5" t="s">
        <v>1108</v>
      </c>
      <c r="C118" s="5" t="s">
        <v>1107</v>
      </c>
      <c r="D118" s="5" t="s">
        <v>1038</v>
      </c>
      <c r="E118" s="5" t="s">
        <v>1114</v>
      </c>
      <c r="F118" s="5" t="s">
        <v>1113</v>
      </c>
      <c r="G118" s="5">
        <v>2</v>
      </c>
      <c r="H118" s="15">
        <v>1</v>
      </c>
      <c r="I118" s="4"/>
      <c r="J118" s="13">
        <v>1.1067998446440095</v>
      </c>
      <c r="K118" s="8">
        <v>2014</v>
      </c>
      <c r="L118" s="5" t="s">
        <v>1112</v>
      </c>
      <c r="M118" s="14">
        <v>97.8</v>
      </c>
      <c r="N118" s="8">
        <v>2014</v>
      </c>
      <c r="O118" s="13" t="s">
        <v>1112</v>
      </c>
      <c r="P118" s="14">
        <v>10.1010101010101</v>
      </c>
      <c r="Q118" s="8">
        <v>2014</v>
      </c>
      <c r="R118" s="14" t="s">
        <v>1112</v>
      </c>
      <c r="S118" s="12"/>
      <c r="T118" s="5"/>
      <c r="U118" s="4" t="s">
        <v>1569</v>
      </c>
      <c r="V118" s="14">
        <v>3</v>
      </c>
      <c r="W118" s="8">
        <v>2014</v>
      </c>
      <c r="X118" s="14" t="s">
        <v>1112</v>
      </c>
      <c r="Y118" s="14">
        <v>0</v>
      </c>
      <c r="Z118" s="8">
        <v>2014</v>
      </c>
      <c r="AA118" s="14" t="s">
        <v>1112</v>
      </c>
      <c r="AB118" s="14">
        <v>0</v>
      </c>
      <c r="AC118" s="8">
        <v>2014</v>
      </c>
      <c r="AD118" s="14" t="s">
        <v>1112</v>
      </c>
      <c r="AE118" s="14">
        <v>81.44329896907216</v>
      </c>
      <c r="AF118" s="8">
        <v>2014</v>
      </c>
      <c r="AG118" s="14" t="s">
        <v>1112</v>
      </c>
      <c r="AI118" s="5"/>
      <c r="AJ118" s="4" t="s">
        <v>1569</v>
      </c>
    </row>
    <row r="119" spans="1:36" x14ac:dyDescent="0.25">
      <c r="A119" s="5" t="s">
        <v>386</v>
      </c>
      <c r="B119" s="5" t="s">
        <v>384</v>
      </c>
      <c r="C119" s="5" t="s">
        <v>383</v>
      </c>
      <c r="D119" s="5" t="s">
        <v>360</v>
      </c>
      <c r="E119" s="5" t="s">
        <v>388</v>
      </c>
      <c r="F119" s="5" t="s">
        <v>387</v>
      </c>
      <c r="G119" s="5">
        <v>3</v>
      </c>
      <c r="H119" s="15">
        <v>2</v>
      </c>
      <c r="I119" s="4" t="s">
        <v>1857</v>
      </c>
      <c r="J119" s="13" t="s">
        <v>1569</v>
      </c>
      <c r="K119" s="8" t="s">
        <v>1569</v>
      </c>
      <c r="L119" s="5" t="s">
        <v>1569</v>
      </c>
      <c r="M119" s="14">
        <v>47.1</v>
      </c>
      <c r="N119" s="8">
        <v>2003</v>
      </c>
      <c r="O119" s="13" t="s">
        <v>386</v>
      </c>
      <c r="P119" s="14">
        <v>10</v>
      </c>
      <c r="Q119" s="8">
        <v>2003</v>
      </c>
      <c r="R119" s="14" t="s">
        <v>386</v>
      </c>
      <c r="S119" s="12"/>
      <c r="T119" s="5"/>
      <c r="U119" s="4" t="s">
        <v>1569</v>
      </c>
      <c r="V119" s="14" t="s">
        <v>1569</v>
      </c>
      <c r="W119" s="8" t="s">
        <v>1569</v>
      </c>
      <c r="X119" s="14" t="s">
        <v>1569</v>
      </c>
      <c r="Y119" s="14" t="s">
        <v>1569</v>
      </c>
      <c r="Z119" s="8" t="s">
        <v>1569</v>
      </c>
      <c r="AA119" s="14" t="s">
        <v>1569</v>
      </c>
      <c r="AB119" s="14" t="s">
        <v>1569</v>
      </c>
      <c r="AC119" s="8" t="s">
        <v>1569</v>
      </c>
      <c r="AD119" s="14" t="s">
        <v>1569</v>
      </c>
      <c r="AE119" s="14" t="s">
        <v>1569</v>
      </c>
      <c r="AF119" s="8" t="s">
        <v>1569</v>
      </c>
      <c r="AG119" s="14" t="s">
        <v>1569</v>
      </c>
      <c r="AI119" s="5"/>
      <c r="AJ119" s="4" t="s">
        <v>1569</v>
      </c>
    </row>
    <row r="120" spans="1:36" x14ac:dyDescent="0.25">
      <c r="A120" s="5" t="s">
        <v>389</v>
      </c>
      <c r="B120" s="5" t="s">
        <v>392</v>
      </c>
      <c r="C120" s="5" t="s">
        <v>391</v>
      </c>
      <c r="D120" s="5" t="s">
        <v>360</v>
      </c>
      <c r="E120" s="5" t="s">
        <v>393</v>
      </c>
      <c r="F120" s="5" t="s">
        <v>390</v>
      </c>
      <c r="G120" s="5">
        <v>2</v>
      </c>
      <c r="H120" s="15">
        <v>2</v>
      </c>
      <c r="I120" s="4" t="s">
        <v>1858</v>
      </c>
      <c r="J120" s="13" t="s">
        <v>1569</v>
      </c>
      <c r="K120" s="8" t="s">
        <v>1569</v>
      </c>
      <c r="L120" s="5" t="s">
        <v>1569</v>
      </c>
      <c r="M120" s="14" t="s">
        <v>1569</v>
      </c>
      <c r="N120" s="8" t="s">
        <v>1569</v>
      </c>
      <c r="O120" s="13" t="s">
        <v>1569</v>
      </c>
      <c r="P120" s="14" t="s">
        <v>1569</v>
      </c>
      <c r="Q120" s="8" t="s">
        <v>1569</v>
      </c>
      <c r="R120" s="14" t="s">
        <v>1569</v>
      </c>
      <c r="S120" s="12"/>
      <c r="T120" s="5"/>
      <c r="U120" s="4" t="s">
        <v>1569</v>
      </c>
      <c r="V120" s="14">
        <v>0</v>
      </c>
      <c r="W120" s="8">
        <v>2013</v>
      </c>
      <c r="X120" s="14" t="s">
        <v>389</v>
      </c>
      <c r="Y120" s="14">
        <v>0</v>
      </c>
      <c r="Z120" s="8">
        <v>2013</v>
      </c>
      <c r="AA120" s="14" t="s">
        <v>389</v>
      </c>
      <c r="AB120" s="14">
        <v>0</v>
      </c>
      <c r="AC120" s="8">
        <v>2013</v>
      </c>
      <c r="AD120" s="14" t="s">
        <v>389</v>
      </c>
      <c r="AE120" s="14">
        <v>0</v>
      </c>
      <c r="AF120" s="8">
        <v>2013</v>
      </c>
      <c r="AG120" s="14" t="s">
        <v>389</v>
      </c>
      <c r="AI120" s="5"/>
      <c r="AJ120" s="4" t="s">
        <v>1569</v>
      </c>
    </row>
    <row r="121" spans="1:36" x14ac:dyDescent="0.25">
      <c r="A121" s="5" t="s">
        <v>397</v>
      </c>
      <c r="B121" s="5" t="s">
        <v>392</v>
      </c>
      <c r="C121" s="5" t="s">
        <v>391</v>
      </c>
      <c r="D121" s="5" t="s">
        <v>360</v>
      </c>
      <c r="E121" s="5" t="s">
        <v>399</v>
      </c>
      <c r="F121" s="5" t="s">
        <v>398</v>
      </c>
      <c r="G121" s="5">
        <v>2</v>
      </c>
      <c r="H121" s="15">
        <v>2</v>
      </c>
      <c r="I121" s="4" t="s">
        <v>1859</v>
      </c>
      <c r="J121" s="13">
        <v>0.46384515093771944</v>
      </c>
      <c r="K121" s="8">
        <v>2013</v>
      </c>
      <c r="L121" s="5" t="s">
        <v>397</v>
      </c>
      <c r="M121" s="14" t="s">
        <v>1569</v>
      </c>
      <c r="N121" s="8" t="s">
        <v>1569</v>
      </c>
      <c r="O121" s="13" t="s">
        <v>1569</v>
      </c>
      <c r="P121" s="14" t="s">
        <v>1569</v>
      </c>
      <c r="Q121" s="8" t="s">
        <v>1569</v>
      </c>
      <c r="R121" s="14" t="s">
        <v>1569</v>
      </c>
      <c r="S121" s="12"/>
      <c r="T121" s="5"/>
      <c r="U121" s="4" t="s">
        <v>1569</v>
      </c>
      <c r="V121" s="14">
        <v>0</v>
      </c>
      <c r="W121" s="8">
        <v>2013</v>
      </c>
      <c r="X121" s="14" t="s">
        <v>397</v>
      </c>
      <c r="Y121" s="14">
        <v>0</v>
      </c>
      <c r="Z121" s="8">
        <v>2013</v>
      </c>
      <c r="AA121" s="14" t="s">
        <v>397</v>
      </c>
      <c r="AB121" s="14">
        <v>0</v>
      </c>
      <c r="AC121" s="8">
        <v>2013</v>
      </c>
      <c r="AD121" s="14" t="s">
        <v>397</v>
      </c>
      <c r="AE121" s="14">
        <v>0</v>
      </c>
      <c r="AF121" s="8">
        <v>2013</v>
      </c>
      <c r="AG121" s="14" t="s">
        <v>397</v>
      </c>
      <c r="AI121" s="5"/>
      <c r="AJ121" s="4" t="s">
        <v>1569</v>
      </c>
    </row>
    <row r="122" spans="1:36" x14ac:dyDescent="0.25">
      <c r="A122" s="5" t="s">
        <v>649</v>
      </c>
      <c r="B122" s="5" t="s">
        <v>1759</v>
      </c>
      <c r="C122" s="5" t="s">
        <v>650</v>
      </c>
      <c r="D122" s="5" t="s">
        <v>620</v>
      </c>
      <c r="E122" s="5" t="s">
        <v>651</v>
      </c>
      <c r="F122" s="5" t="s">
        <v>3146</v>
      </c>
      <c r="G122" s="5">
        <v>3</v>
      </c>
      <c r="H122" s="15">
        <v>1</v>
      </c>
      <c r="I122" s="4" t="s">
        <v>3148</v>
      </c>
      <c r="J122" s="13">
        <v>0.79220993563294273</v>
      </c>
      <c r="K122" s="8">
        <v>2010</v>
      </c>
      <c r="L122" s="5" t="s">
        <v>649</v>
      </c>
      <c r="M122" s="14">
        <v>48</v>
      </c>
      <c r="N122" s="8">
        <v>2010</v>
      </c>
      <c r="O122" s="13" t="s">
        <v>649</v>
      </c>
      <c r="P122" s="14">
        <v>7.8431372549019605</v>
      </c>
      <c r="Q122" s="8">
        <v>2010</v>
      </c>
      <c r="R122" s="14" t="s">
        <v>649</v>
      </c>
      <c r="S122" s="12"/>
      <c r="T122" s="5"/>
      <c r="U122" s="4" t="s">
        <v>1569</v>
      </c>
      <c r="V122" s="14" t="s">
        <v>1569</v>
      </c>
      <c r="W122" s="8" t="s">
        <v>1569</v>
      </c>
      <c r="X122" s="14" t="s">
        <v>1569</v>
      </c>
      <c r="Y122" s="14" t="s">
        <v>1569</v>
      </c>
      <c r="Z122" s="8" t="s">
        <v>1569</v>
      </c>
      <c r="AA122" s="14" t="s">
        <v>1569</v>
      </c>
      <c r="AB122" s="14" t="s">
        <v>1569</v>
      </c>
      <c r="AC122" s="8" t="s">
        <v>1569</v>
      </c>
      <c r="AD122" s="14" t="s">
        <v>1569</v>
      </c>
      <c r="AE122" s="14" t="s">
        <v>1569</v>
      </c>
      <c r="AF122" s="8" t="s">
        <v>1569</v>
      </c>
      <c r="AG122" s="14" t="s">
        <v>1569</v>
      </c>
      <c r="AI122" s="5"/>
      <c r="AJ122" s="4" t="s">
        <v>1569</v>
      </c>
    </row>
    <row r="123" spans="1:36" x14ac:dyDescent="0.25">
      <c r="A123" s="5" t="s">
        <v>652</v>
      </c>
      <c r="B123" s="5" t="s">
        <v>27</v>
      </c>
      <c r="C123" s="5" t="s">
        <v>654</v>
      </c>
      <c r="D123" s="5" t="s">
        <v>620</v>
      </c>
      <c r="E123" s="5" t="s">
        <v>655</v>
      </c>
      <c r="F123" s="5" t="s">
        <v>653</v>
      </c>
      <c r="G123" s="5">
        <v>1</v>
      </c>
      <c r="H123" s="15">
        <v>1</v>
      </c>
      <c r="I123" s="4" t="s">
        <v>3149</v>
      </c>
      <c r="J123" s="13">
        <v>1.1265164644714039</v>
      </c>
      <c r="K123" s="8">
        <v>2015</v>
      </c>
      <c r="L123" s="5" t="s">
        <v>652</v>
      </c>
      <c r="M123" s="14">
        <v>84</v>
      </c>
      <c r="N123" s="8">
        <v>2015</v>
      </c>
      <c r="O123" s="13" t="s">
        <v>652</v>
      </c>
      <c r="P123" s="14">
        <v>6</v>
      </c>
      <c r="Q123" s="8">
        <v>2015</v>
      </c>
      <c r="R123" s="14" t="s">
        <v>652</v>
      </c>
      <c r="S123" s="12"/>
      <c r="T123" s="5"/>
      <c r="U123" s="4" t="s">
        <v>1569</v>
      </c>
      <c r="V123" s="14">
        <v>0.15</v>
      </c>
      <c r="W123" s="8">
        <v>2015</v>
      </c>
      <c r="X123" s="14" t="s">
        <v>652</v>
      </c>
      <c r="Y123" s="14">
        <v>0</v>
      </c>
      <c r="Z123" s="8">
        <v>2015</v>
      </c>
      <c r="AA123" s="14" t="s">
        <v>652</v>
      </c>
      <c r="AB123" s="14">
        <v>0</v>
      </c>
      <c r="AC123" s="8">
        <v>2015</v>
      </c>
      <c r="AD123" s="14" t="s">
        <v>652</v>
      </c>
      <c r="AE123" s="14">
        <v>0</v>
      </c>
      <c r="AF123" s="8">
        <v>2015</v>
      </c>
      <c r="AG123" s="14" t="s">
        <v>652</v>
      </c>
      <c r="AI123" s="5"/>
      <c r="AJ123" s="4" t="s">
        <v>1569</v>
      </c>
    </row>
    <row r="124" spans="1:36" x14ac:dyDescent="0.25">
      <c r="A124" s="5" t="s">
        <v>656</v>
      </c>
      <c r="B124" s="5" t="s">
        <v>658</v>
      </c>
      <c r="C124" s="5" t="s">
        <v>657</v>
      </c>
      <c r="D124" s="5" t="s">
        <v>620</v>
      </c>
      <c r="E124" s="5" t="s">
        <v>659</v>
      </c>
      <c r="F124" s="5" t="s">
        <v>3151</v>
      </c>
      <c r="G124" s="5">
        <v>2</v>
      </c>
      <c r="H124" s="15">
        <v>2</v>
      </c>
      <c r="I124" s="4" t="s">
        <v>3150</v>
      </c>
      <c r="J124" s="13" t="s">
        <v>1569</v>
      </c>
      <c r="K124" s="8" t="s">
        <v>1569</v>
      </c>
      <c r="L124" s="5" t="s">
        <v>1569</v>
      </c>
      <c r="M124" s="14" t="s">
        <v>1569</v>
      </c>
      <c r="N124" s="8" t="s">
        <v>1569</v>
      </c>
      <c r="O124" s="13" t="s">
        <v>1569</v>
      </c>
      <c r="P124" s="14">
        <v>12.4</v>
      </c>
      <c r="Q124" s="8" t="s">
        <v>1569</v>
      </c>
      <c r="R124" s="14" t="s">
        <v>656</v>
      </c>
      <c r="S124" s="12"/>
      <c r="T124" s="5"/>
      <c r="U124" s="4" t="s">
        <v>1569</v>
      </c>
      <c r="V124" s="14" t="s">
        <v>1569</v>
      </c>
      <c r="W124" s="8" t="s">
        <v>1569</v>
      </c>
      <c r="X124" s="14" t="s">
        <v>1569</v>
      </c>
      <c r="Y124" s="14" t="s">
        <v>1569</v>
      </c>
      <c r="Z124" s="8" t="s">
        <v>1569</v>
      </c>
      <c r="AA124" s="14" t="s">
        <v>1569</v>
      </c>
      <c r="AB124" s="14" t="s">
        <v>1569</v>
      </c>
      <c r="AC124" s="8" t="s">
        <v>1569</v>
      </c>
      <c r="AD124" s="14" t="s">
        <v>1569</v>
      </c>
      <c r="AE124" s="14" t="s">
        <v>1569</v>
      </c>
      <c r="AF124" s="8" t="s">
        <v>1569</v>
      </c>
      <c r="AG124" s="14" t="s">
        <v>1569</v>
      </c>
      <c r="AI124" s="5"/>
      <c r="AJ124" s="4" t="s">
        <v>1569</v>
      </c>
    </row>
    <row r="125" spans="1:36" x14ac:dyDescent="0.25">
      <c r="A125" s="5" t="s">
        <v>663</v>
      </c>
      <c r="B125" s="5" t="s">
        <v>658</v>
      </c>
      <c r="C125" s="5" t="s">
        <v>657</v>
      </c>
      <c r="D125" s="5" t="s">
        <v>620</v>
      </c>
      <c r="E125" s="5" t="s">
        <v>665</v>
      </c>
      <c r="F125" s="5" t="s">
        <v>664</v>
      </c>
      <c r="G125" s="5">
        <v>2</v>
      </c>
      <c r="H125" s="15">
        <v>2</v>
      </c>
      <c r="I125" s="4" t="s">
        <v>1861</v>
      </c>
      <c r="J125" s="13">
        <v>1.0179789519538252</v>
      </c>
      <c r="K125" s="8">
        <v>2012</v>
      </c>
      <c r="L125" s="5" t="s">
        <v>663</v>
      </c>
      <c r="M125" s="14">
        <v>43</v>
      </c>
      <c r="N125" s="8">
        <v>2012</v>
      </c>
      <c r="O125" s="13" t="s">
        <v>663</v>
      </c>
      <c r="P125" s="14" t="s">
        <v>1569</v>
      </c>
      <c r="Q125" s="8" t="s">
        <v>1569</v>
      </c>
      <c r="R125" s="14" t="s">
        <v>1569</v>
      </c>
      <c r="S125" s="12"/>
      <c r="T125" s="5"/>
      <c r="U125" s="4" t="s">
        <v>1569</v>
      </c>
      <c r="V125" s="14" t="s">
        <v>1569</v>
      </c>
      <c r="W125" s="8" t="s">
        <v>1569</v>
      </c>
      <c r="X125" s="14" t="s">
        <v>1569</v>
      </c>
      <c r="Y125" s="14" t="s">
        <v>1569</v>
      </c>
      <c r="Z125" s="8" t="s">
        <v>1569</v>
      </c>
      <c r="AA125" s="14" t="s">
        <v>1569</v>
      </c>
      <c r="AB125" s="14" t="s">
        <v>1569</v>
      </c>
      <c r="AC125" s="8" t="s">
        <v>1569</v>
      </c>
      <c r="AD125" s="14" t="s">
        <v>1569</v>
      </c>
      <c r="AE125" s="14" t="s">
        <v>1569</v>
      </c>
      <c r="AF125" s="8" t="s">
        <v>1569</v>
      </c>
      <c r="AG125" s="14" t="s">
        <v>1569</v>
      </c>
      <c r="AI125" s="5"/>
      <c r="AJ125" s="4" t="s">
        <v>1569</v>
      </c>
    </row>
    <row r="126" spans="1:36" x14ac:dyDescent="0.25">
      <c r="A126" s="5" t="s">
        <v>59</v>
      </c>
      <c r="B126" s="5" t="s">
        <v>61</v>
      </c>
      <c r="C126" s="5" t="s">
        <v>60</v>
      </c>
      <c r="D126" s="5" t="s">
        <v>35</v>
      </c>
      <c r="E126" s="5" t="s">
        <v>62</v>
      </c>
      <c r="F126" s="5" t="s">
        <v>3153</v>
      </c>
      <c r="G126" s="5">
        <v>2</v>
      </c>
      <c r="H126" s="15">
        <v>1</v>
      </c>
      <c r="I126" s="4"/>
      <c r="J126" s="13">
        <v>0.95308282631404206</v>
      </c>
      <c r="K126" s="8">
        <v>2013</v>
      </c>
      <c r="L126" s="5" t="s">
        <v>59</v>
      </c>
      <c r="M126" s="14" t="s">
        <v>1569</v>
      </c>
      <c r="N126" s="8" t="s">
        <v>1569</v>
      </c>
      <c r="O126" s="13" t="s">
        <v>1569</v>
      </c>
      <c r="P126" s="14">
        <v>7.3</v>
      </c>
      <c r="Q126" s="8">
        <v>2013</v>
      </c>
      <c r="R126" s="14" t="s">
        <v>59</v>
      </c>
      <c r="S126" s="12"/>
      <c r="T126" s="5"/>
      <c r="U126" s="5" t="s">
        <v>1569</v>
      </c>
      <c r="V126" s="14" t="s">
        <v>1569</v>
      </c>
      <c r="W126" s="8" t="s">
        <v>1569</v>
      </c>
      <c r="X126" s="14" t="s">
        <v>1569</v>
      </c>
      <c r="Y126" s="14">
        <v>42.5</v>
      </c>
      <c r="Z126" s="8">
        <v>2013</v>
      </c>
      <c r="AA126" s="14" t="s">
        <v>59</v>
      </c>
      <c r="AB126" s="14" t="s">
        <v>1569</v>
      </c>
      <c r="AC126" s="8" t="s">
        <v>1569</v>
      </c>
      <c r="AD126" s="14" t="s">
        <v>1569</v>
      </c>
      <c r="AE126" s="14" t="s">
        <v>1569</v>
      </c>
      <c r="AF126" s="8" t="s">
        <v>1569</v>
      </c>
      <c r="AG126" s="14" t="s">
        <v>1569</v>
      </c>
      <c r="AI126" s="5"/>
      <c r="AJ126" s="5" t="s">
        <v>1569</v>
      </c>
    </row>
    <row r="127" spans="1:36" x14ac:dyDescent="0.25">
      <c r="A127" s="5" t="s">
        <v>63</v>
      </c>
      <c r="B127" s="5" t="s">
        <v>61</v>
      </c>
      <c r="C127" s="5" t="s">
        <v>60</v>
      </c>
      <c r="D127" s="5" t="s">
        <v>35</v>
      </c>
      <c r="E127" s="5" t="s">
        <v>64</v>
      </c>
      <c r="F127" s="5" t="s">
        <v>3154</v>
      </c>
      <c r="G127" s="5">
        <v>2</v>
      </c>
      <c r="H127" s="15">
        <v>1</v>
      </c>
      <c r="I127" s="4"/>
      <c r="J127" s="13">
        <v>0.92240704500978477</v>
      </c>
      <c r="K127" s="8">
        <v>2016</v>
      </c>
      <c r="L127" s="5" t="s">
        <v>63</v>
      </c>
      <c r="M127" s="14" t="s">
        <v>1569</v>
      </c>
      <c r="N127" s="8" t="s">
        <v>1569</v>
      </c>
      <c r="O127" s="13" t="s">
        <v>1569</v>
      </c>
      <c r="P127" s="14">
        <v>10.967098703888336</v>
      </c>
      <c r="Q127" s="8">
        <v>2016</v>
      </c>
      <c r="R127" s="14" t="s">
        <v>63</v>
      </c>
      <c r="S127" s="12"/>
      <c r="T127" s="5"/>
      <c r="U127" s="5" t="s">
        <v>1569</v>
      </c>
      <c r="V127" s="14">
        <v>3.4900859906843431</v>
      </c>
      <c r="W127" s="8">
        <v>2016</v>
      </c>
      <c r="X127" s="14" t="s">
        <v>63</v>
      </c>
      <c r="Y127" s="14">
        <v>47.91</v>
      </c>
      <c r="Z127" s="8">
        <v>2016</v>
      </c>
      <c r="AA127" s="14" t="s">
        <v>63</v>
      </c>
      <c r="AB127" s="14">
        <v>0</v>
      </c>
      <c r="AC127" s="8">
        <v>2016</v>
      </c>
      <c r="AD127" s="14" t="s">
        <v>63</v>
      </c>
      <c r="AE127" s="14">
        <v>100</v>
      </c>
      <c r="AF127" s="8">
        <v>2016</v>
      </c>
      <c r="AG127" s="14" t="s">
        <v>63</v>
      </c>
      <c r="AI127" s="5"/>
      <c r="AJ127" s="5" t="s">
        <v>1569</v>
      </c>
    </row>
    <row r="128" spans="1:36" x14ac:dyDescent="0.25">
      <c r="A128" s="5" t="s">
        <v>65</v>
      </c>
      <c r="B128" s="5" t="s">
        <v>61</v>
      </c>
      <c r="C128" s="5" t="s">
        <v>60</v>
      </c>
      <c r="D128" s="5" t="s">
        <v>35</v>
      </c>
      <c r="E128" s="5" t="s">
        <v>67</v>
      </c>
      <c r="F128" s="5" t="s">
        <v>66</v>
      </c>
      <c r="G128" s="5">
        <v>2</v>
      </c>
      <c r="H128" s="15">
        <v>1</v>
      </c>
      <c r="I128" s="4"/>
      <c r="J128" s="13">
        <v>1.0108728355596051</v>
      </c>
      <c r="K128" s="8">
        <v>2014</v>
      </c>
      <c r="L128" s="5" t="s">
        <v>65</v>
      </c>
      <c r="M128" s="14" t="s">
        <v>1569</v>
      </c>
      <c r="N128" s="8" t="s">
        <v>1569</v>
      </c>
      <c r="O128" s="13" t="s">
        <v>1569</v>
      </c>
      <c r="P128" s="14">
        <v>17</v>
      </c>
      <c r="Q128" s="8">
        <v>2014</v>
      </c>
      <c r="R128" s="14" t="s">
        <v>65</v>
      </c>
      <c r="S128" s="12"/>
      <c r="T128" s="5"/>
      <c r="U128" s="5" t="s">
        <v>1569</v>
      </c>
      <c r="V128" s="14" t="s">
        <v>1569</v>
      </c>
      <c r="W128" s="8" t="s">
        <v>1569</v>
      </c>
      <c r="X128" s="14" t="s">
        <v>1569</v>
      </c>
      <c r="Y128" s="14" t="s">
        <v>1569</v>
      </c>
      <c r="Z128" s="8" t="s">
        <v>1569</v>
      </c>
      <c r="AA128" s="14" t="s">
        <v>1569</v>
      </c>
      <c r="AB128" s="14" t="s">
        <v>1569</v>
      </c>
      <c r="AC128" s="8" t="s">
        <v>1569</v>
      </c>
      <c r="AD128" s="14" t="s">
        <v>1569</v>
      </c>
      <c r="AE128" s="14" t="s">
        <v>1569</v>
      </c>
      <c r="AF128" s="8" t="s">
        <v>1569</v>
      </c>
      <c r="AG128" s="14" t="s">
        <v>1569</v>
      </c>
      <c r="AI128" s="5"/>
      <c r="AJ128" s="5" t="s">
        <v>1569</v>
      </c>
    </row>
    <row r="129" spans="1:36" x14ac:dyDescent="0.25">
      <c r="A129" s="5" t="s">
        <v>68</v>
      </c>
      <c r="B129" s="5" t="s">
        <v>70</v>
      </c>
      <c r="C129" s="5" t="s">
        <v>69</v>
      </c>
      <c r="D129" s="5" t="s">
        <v>35</v>
      </c>
      <c r="E129" s="5" t="s">
        <v>71</v>
      </c>
      <c r="F129" s="5" t="s">
        <v>3330</v>
      </c>
      <c r="G129" s="5">
        <v>3</v>
      </c>
      <c r="H129" s="15">
        <v>3</v>
      </c>
      <c r="I129" s="4" t="s">
        <v>3157</v>
      </c>
      <c r="J129" s="13">
        <v>1.2256110004241503</v>
      </c>
      <c r="K129" s="8">
        <v>2013</v>
      </c>
      <c r="L129" s="5" t="s">
        <v>68</v>
      </c>
      <c r="M129" s="14">
        <v>98</v>
      </c>
      <c r="N129" s="8">
        <v>2013</v>
      </c>
      <c r="O129" s="13" t="s">
        <v>68</v>
      </c>
      <c r="P129" s="14">
        <v>9.5238095238095237</v>
      </c>
      <c r="Q129" s="8">
        <v>2013</v>
      </c>
      <c r="R129" s="14" t="s">
        <v>68</v>
      </c>
      <c r="S129" s="12"/>
      <c r="T129" s="5"/>
      <c r="U129" s="5" t="s">
        <v>1569</v>
      </c>
      <c r="V129" s="14">
        <v>0</v>
      </c>
      <c r="W129" s="8">
        <v>2013</v>
      </c>
      <c r="X129" s="14" t="s">
        <v>68</v>
      </c>
      <c r="Y129" s="14">
        <v>0</v>
      </c>
      <c r="Z129" s="8">
        <v>2013</v>
      </c>
      <c r="AA129" s="14" t="s">
        <v>68</v>
      </c>
      <c r="AB129" s="14">
        <v>0</v>
      </c>
      <c r="AC129" s="8">
        <v>2013</v>
      </c>
      <c r="AD129" s="14" t="s">
        <v>68</v>
      </c>
      <c r="AE129" s="14">
        <v>100</v>
      </c>
      <c r="AF129" s="8">
        <v>2013</v>
      </c>
      <c r="AG129" s="14" t="s">
        <v>68</v>
      </c>
      <c r="AI129" s="5"/>
      <c r="AJ129" s="5" t="s">
        <v>1569</v>
      </c>
    </row>
    <row r="130" spans="1:36" x14ac:dyDescent="0.25">
      <c r="A130" s="5" t="s">
        <v>1126</v>
      </c>
      <c r="B130" s="5" t="s">
        <v>1129</v>
      </c>
      <c r="C130" s="5" t="s">
        <v>1128</v>
      </c>
      <c r="D130" s="5" t="s">
        <v>1038</v>
      </c>
      <c r="E130" s="5" t="s">
        <v>1130</v>
      </c>
      <c r="F130" s="5" t="s">
        <v>1127</v>
      </c>
      <c r="G130" s="5">
        <v>2</v>
      </c>
      <c r="H130" s="15">
        <v>1</v>
      </c>
      <c r="I130" s="4"/>
      <c r="J130" s="13">
        <v>0.83291081502539499</v>
      </c>
      <c r="K130" s="8">
        <v>2009</v>
      </c>
      <c r="L130" s="5" t="s">
        <v>1126</v>
      </c>
      <c r="M130" s="14">
        <v>99</v>
      </c>
      <c r="N130" s="8">
        <v>2015</v>
      </c>
      <c r="O130" s="13" t="s">
        <v>1126</v>
      </c>
      <c r="P130" s="14" t="s">
        <v>1569</v>
      </c>
      <c r="Q130" s="8" t="s">
        <v>1569</v>
      </c>
      <c r="R130" s="14" t="s">
        <v>1569</v>
      </c>
      <c r="S130" s="12"/>
      <c r="T130" s="5"/>
      <c r="U130" s="5" t="s">
        <v>1569</v>
      </c>
      <c r="V130" s="14">
        <v>0</v>
      </c>
      <c r="W130" s="8">
        <v>2015</v>
      </c>
      <c r="X130" s="14" t="s">
        <v>1126</v>
      </c>
      <c r="Y130" s="14">
        <v>15</v>
      </c>
      <c r="Z130" s="8">
        <v>2015</v>
      </c>
      <c r="AA130" s="14" t="s">
        <v>1126</v>
      </c>
      <c r="AB130" s="14">
        <v>0</v>
      </c>
      <c r="AC130" s="8">
        <v>2015</v>
      </c>
      <c r="AD130" s="14" t="s">
        <v>1126</v>
      </c>
      <c r="AE130" s="14">
        <v>100</v>
      </c>
      <c r="AF130" s="8">
        <v>2015</v>
      </c>
      <c r="AG130" s="14" t="s">
        <v>1126</v>
      </c>
      <c r="AI130" s="5"/>
      <c r="AJ130" s="5" t="s">
        <v>1569</v>
      </c>
    </row>
    <row r="131" spans="1:36" x14ac:dyDescent="0.25">
      <c r="A131" s="5" t="s">
        <v>1131</v>
      </c>
      <c r="B131" s="5" t="s">
        <v>1129</v>
      </c>
      <c r="C131" s="5" t="s">
        <v>1128</v>
      </c>
      <c r="D131" s="5" t="s">
        <v>1038</v>
      </c>
      <c r="E131" s="5" t="s">
        <v>1133</v>
      </c>
      <c r="F131" s="5" t="s">
        <v>1132</v>
      </c>
      <c r="G131" s="5">
        <v>2</v>
      </c>
      <c r="H131" s="15">
        <v>1</v>
      </c>
      <c r="I131" s="4"/>
      <c r="J131" s="13">
        <v>0.53559347643733768</v>
      </c>
      <c r="K131" s="8">
        <v>2015</v>
      </c>
      <c r="L131" s="5" t="s">
        <v>1131</v>
      </c>
      <c r="M131" s="14">
        <v>98.9</v>
      </c>
      <c r="N131" s="8">
        <v>2013</v>
      </c>
      <c r="O131" s="13" t="s">
        <v>1131</v>
      </c>
      <c r="P131" s="14">
        <v>9.3699999999999974</v>
      </c>
      <c r="Q131" s="8">
        <v>2013</v>
      </c>
      <c r="R131" s="14" t="s">
        <v>1131</v>
      </c>
      <c r="S131" s="12"/>
      <c r="T131" s="5"/>
      <c r="U131" s="5" t="s">
        <v>1569</v>
      </c>
      <c r="V131" s="14">
        <v>0</v>
      </c>
      <c r="W131" s="8">
        <v>2013</v>
      </c>
      <c r="X131" s="14" t="s">
        <v>1131</v>
      </c>
      <c r="Y131" s="14">
        <v>16</v>
      </c>
      <c r="Z131" s="8">
        <v>2013</v>
      </c>
      <c r="AA131" s="14" t="s">
        <v>1131</v>
      </c>
      <c r="AB131" s="14">
        <v>0</v>
      </c>
      <c r="AC131" s="8">
        <v>2013</v>
      </c>
      <c r="AD131" s="14" t="s">
        <v>1131</v>
      </c>
      <c r="AE131" s="14">
        <v>100</v>
      </c>
      <c r="AF131" s="8">
        <v>2013</v>
      </c>
      <c r="AG131" s="14" t="s">
        <v>1131</v>
      </c>
      <c r="AI131" s="5"/>
      <c r="AJ131" s="5" t="s">
        <v>1569</v>
      </c>
    </row>
    <row r="132" spans="1:36" x14ac:dyDescent="0.25">
      <c r="A132" s="5" t="s">
        <v>1134</v>
      </c>
      <c r="B132" s="5" t="s">
        <v>1129</v>
      </c>
      <c r="C132" s="5" t="s">
        <v>1128</v>
      </c>
      <c r="D132" s="5" t="s">
        <v>1038</v>
      </c>
      <c r="E132" s="5" t="s">
        <v>1575</v>
      </c>
      <c r="F132" s="5" t="s">
        <v>1135</v>
      </c>
      <c r="G132" s="5">
        <v>2</v>
      </c>
      <c r="H132" s="15">
        <v>1</v>
      </c>
      <c r="I132" s="4"/>
      <c r="J132" s="13">
        <v>0.69969573615418224</v>
      </c>
      <c r="K132" s="8">
        <v>2011</v>
      </c>
      <c r="L132" s="5" t="s">
        <v>1134</v>
      </c>
      <c r="M132" s="14">
        <v>100</v>
      </c>
      <c r="N132" s="8">
        <v>2013</v>
      </c>
      <c r="O132" s="13" t="s">
        <v>1134</v>
      </c>
      <c r="P132" s="14">
        <v>19.03</v>
      </c>
      <c r="Q132" s="8">
        <v>2013</v>
      </c>
      <c r="R132" s="14" t="s">
        <v>1134</v>
      </c>
      <c r="S132" s="12"/>
      <c r="T132" s="5"/>
      <c r="U132" s="5" t="s">
        <v>1569</v>
      </c>
      <c r="V132" s="14">
        <v>0</v>
      </c>
      <c r="W132" s="8">
        <v>2013</v>
      </c>
      <c r="X132" s="14" t="s">
        <v>1134</v>
      </c>
      <c r="Y132" s="14">
        <v>17</v>
      </c>
      <c r="Z132" s="8">
        <v>2013</v>
      </c>
      <c r="AA132" s="14" t="s">
        <v>1134</v>
      </c>
      <c r="AB132" s="14">
        <v>0</v>
      </c>
      <c r="AC132" s="8">
        <v>2013</v>
      </c>
      <c r="AD132" s="14" t="s">
        <v>1134</v>
      </c>
      <c r="AE132" s="14">
        <v>100</v>
      </c>
      <c r="AF132" s="8">
        <v>2013</v>
      </c>
      <c r="AG132" s="14" t="s">
        <v>1134</v>
      </c>
      <c r="AI132" s="5"/>
      <c r="AJ132" s="5" t="s">
        <v>1569</v>
      </c>
    </row>
    <row r="133" spans="1:36" x14ac:dyDescent="0.25">
      <c r="A133" s="5" t="s">
        <v>403</v>
      </c>
      <c r="B133" s="5" t="s">
        <v>406</v>
      </c>
      <c r="C133" s="5" t="s">
        <v>405</v>
      </c>
      <c r="D133" s="5" t="s">
        <v>360</v>
      </c>
      <c r="E133" s="5" t="s">
        <v>407</v>
      </c>
      <c r="F133" s="5" t="s">
        <v>404</v>
      </c>
      <c r="G133" s="5">
        <v>1</v>
      </c>
      <c r="H133" s="15">
        <v>3</v>
      </c>
      <c r="I133" s="4" t="s">
        <v>1862</v>
      </c>
      <c r="J133" s="13" t="s">
        <v>1569</v>
      </c>
      <c r="K133" s="8" t="s">
        <v>1569</v>
      </c>
      <c r="L133" s="5" t="s">
        <v>1569</v>
      </c>
      <c r="M133" s="14">
        <v>60</v>
      </c>
      <c r="N133" s="8" t="s">
        <v>1569</v>
      </c>
      <c r="O133" s="13" t="s">
        <v>403</v>
      </c>
      <c r="P133" s="14" t="s">
        <v>1569</v>
      </c>
      <c r="Q133" s="8" t="s">
        <v>1569</v>
      </c>
      <c r="R133" s="14" t="s">
        <v>1569</v>
      </c>
      <c r="S133" s="12"/>
      <c r="T133" s="5"/>
      <c r="U133" s="5" t="s">
        <v>1569</v>
      </c>
      <c r="V133" s="14">
        <v>0</v>
      </c>
      <c r="W133" s="8" t="s">
        <v>1569</v>
      </c>
      <c r="X133" s="14" t="s">
        <v>403</v>
      </c>
      <c r="Y133" s="14">
        <v>0</v>
      </c>
      <c r="Z133" s="8" t="s">
        <v>1569</v>
      </c>
      <c r="AA133" s="14" t="s">
        <v>403</v>
      </c>
      <c r="AB133" s="14">
        <v>0</v>
      </c>
      <c r="AC133" s="8" t="s">
        <v>1569</v>
      </c>
      <c r="AD133" s="14" t="s">
        <v>403</v>
      </c>
      <c r="AE133" s="14">
        <v>40</v>
      </c>
      <c r="AF133" s="8" t="s">
        <v>1569</v>
      </c>
      <c r="AG133" s="14" t="s">
        <v>403</v>
      </c>
      <c r="AI133" s="5"/>
      <c r="AJ133" s="5" t="s">
        <v>1569</v>
      </c>
    </row>
    <row r="134" spans="1:36" x14ac:dyDescent="0.25">
      <c r="A134" s="5" t="s">
        <v>408</v>
      </c>
      <c r="B134" s="5" t="s">
        <v>7</v>
      </c>
      <c r="C134" s="5" t="s">
        <v>410</v>
      </c>
      <c r="D134" s="5" t="s">
        <v>360</v>
      </c>
      <c r="E134" s="5" t="s">
        <v>411</v>
      </c>
      <c r="F134" s="5" t="s">
        <v>409</v>
      </c>
      <c r="G134" s="5">
        <v>2</v>
      </c>
      <c r="H134" s="15">
        <v>2</v>
      </c>
      <c r="I134" s="4" t="s">
        <v>1863</v>
      </c>
      <c r="J134" s="13">
        <v>0.60412531285060844</v>
      </c>
      <c r="K134" s="8">
        <v>2016</v>
      </c>
      <c r="L134" s="5" t="s">
        <v>408</v>
      </c>
      <c r="M134" s="14" t="s">
        <v>1569</v>
      </c>
      <c r="N134" s="8" t="s">
        <v>1569</v>
      </c>
      <c r="O134" s="13" t="s">
        <v>1569</v>
      </c>
      <c r="P134" s="14" t="s">
        <v>1569</v>
      </c>
      <c r="Q134" s="8" t="s">
        <v>1569</v>
      </c>
      <c r="R134" s="14" t="s">
        <v>1569</v>
      </c>
      <c r="S134" s="12"/>
      <c r="T134" s="5"/>
      <c r="U134" s="5" t="s">
        <v>1569</v>
      </c>
      <c r="V134" s="14">
        <v>0</v>
      </c>
      <c r="W134" s="8">
        <v>2016</v>
      </c>
      <c r="X134" s="14" t="s">
        <v>408</v>
      </c>
      <c r="Y134" s="14">
        <v>0</v>
      </c>
      <c r="Z134" s="8">
        <v>2016</v>
      </c>
      <c r="AA134" s="14" t="s">
        <v>408</v>
      </c>
      <c r="AB134" s="14">
        <v>0</v>
      </c>
      <c r="AC134" s="8">
        <v>2016</v>
      </c>
      <c r="AD134" s="14" t="s">
        <v>408</v>
      </c>
      <c r="AE134" s="14">
        <v>0</v>
      </c>
      <c r="AF134" s="8">
        <v>2016</v>
      </c>
      <c r="AG134" s="14" t="s">
        <v>408</v>
      </c>
      <c r="AI134" s="5"/>
      <c r="AJ134" s="5" t="s">
        <v>1569</v>
      </c>
    </row>
    <row r="135" spans="1:36" x14ac:dyDescent="0.25">
      <c r="A135" s="5" t="s">
        <v>668</v>
      </c>
      <c r="B135" s="5" t="s">
        <v>1649</v>
      </c>
      <c r="C135" s="5" t="s">
        <v>670</v>
      </c>
      <c r="D135" s="5" t="s">
        <v>620</v>
      </c>
      <c r="E135" s="5" t="s">
        <v>671</v>
      </c>
      <c r="F135" s="5" t="s">
        <v>669</v>
      </c>
      <c r="G135" s="5">
        <v>2</v>
      </c>
      <c r="H135" s="15">
        <v>2</v>
      </c>
      <c r="I135" s="4" t="s">
        <v>1864</v>
      </c>
      <c r="J135" s="13">
        <v>0.50612833453496764</v>
      </c>
      <c r="K135" s="8">
        <v>2012</v>
      </c>
      <c r="L135" s="5" t="s">
        <v>668</v>
      </c>
      <c r="M135" s="14" t="s">
        <v>1569</v>
      </c>
      <c r="N135" s="8" t="s">
        <v>1569</v>
      </c>
      <c r="O135" s="13" t="s">
        <v>1569</v>
      </c>
      <c r="P135" s="14">
        <v>6.1999999999999993</v>
      </c>
      <c r="Q135" s="8">
        <v>2012</v>
      </c>
      <c r="R135" s="14" t="s">
        <v>668</v>
      </c>
      <c r="S135" s="12"/>
      <c r="T135" s="5"/>
      <c r="U135" s="5" t="s">
        <v>1569</v>
      </c>
      <c r="V135" s="14" t="s">
        <v>1569</v>
      </c>
      <c r="W135" s="8" t="s">
        <v>1569</v>
      </c>
      <c r="X135" s="14" t="s">
        <v>1569</v>
      </c>
      <c r="Y135" s="14" t="s">
        <v>1569</v>
      </c>
      <c r="Z135" s="8" t="s">
        <v>1569</v>
      </c>
      <c r="AA135" s="14" t="s">
        <v>1569</v>
      </c>
      <c r="AB135" s="14" t="s">
        <v>1569</v>
      </c>
      <c r="AC135" s="8" t="s">
        <v>1569</v>
      </c>
      <c r="AD135" s="14" t="s">
        <v>1569</v>
      </c>
      <c r="AE135" s="14" t="s">
        <v>1569</v>
      </c>
      <c r="AF135" s="8" t="s">
        <v>1569</v>
      </c>
      <c r="AG135" s="14" t="s">
        <v>1569</v>
      </c>
      <c r="AI135" s="5"/>
      <c r="AJ135" s="5" t="s">
        <v>1569</v>
      </c>
    </row>
    <row r="136" spans="1:36" x14ac:dyDescent="0.25">
      <c r="A136" s="5" t="s">
        <v>1136</v>
      </c>
      <c r="B136" s="5" t="s">
        <v>1139</v>
      </c>
      <c r="C136" s="5" t="s">
        <v>1138</v>
      </c>
      <c r="D136" s="5" t="s">
        <v>1038</v>
      </c>
      <c r="E136" s="5" t="s">
        <v>1140</v>
      </c>
      <c r="F136" s="5" t="s">
        <v>1137</v>
      </c>
      <c r="G136" s="5">
        <v>2</v>
      </c>
      <c r="H136" s="15">
        <v>2</v>
      </c>
      <c r="I136" s="4" t="s">
        <v>1865</v>
      </c>
      <c r="J136" s="13">
        <v>0.86959574406565221</v>
      </c>
      <c r="K136" s="8">
        <v>2016</v>
      </c>
      <c r="L136" s="5" t="s">
        <v>1136</v>
      </c>
      <c r="M136" s="14">
        <v>100</v>
      </c>
      <c r="N136" s="8">
        <v>2016</v>
      </c>
      <c r="O136" s="13" t="s">
        <v>1136</v>
      </c>
      <c r="P136" s="14">
        <v>12.6</v>
      </c>
      <c r="Q136" s="8">
        <v>2016</v>
      </c>
      <c r="R136" s="14" t="s">
        <v>1136</v>
      </c>
      <c r="S136" s="12"/>
      <c r="T136" s="5"/>
      <c r="U136" s="5" t="s">
        <v>1569</v>
      </c>
      <c r="V136" s="14">
        <v>0</v>
      </c>
      <c r="W136" s="8">
        <v>2016</v>
      </c>
      <c r="X136" s="14" t="s">
        <v>1136</v>
      </c>
      <c r="Y136" s="14">
        <v>0.42</v>
      </c>
      <c r="Z136" s="8">
        <v>2016</v>
      </c>
      <c r="AA136" s="14" t="s">
        <v>1136</v>
      </c>
      <c r="AB136" s="14">
        <v>0</v>
      </c>
      <c r="AC136" s="8">
        <v>2016</v>
      </c>
      <c r="AD136" s="14" t="s">
        <v>1136</v>
      </c>
      <c r="AE136" s="14">
        <v>100</v>
      </c>
      <c r="AF136" s="8">
        <v>2016</v>
      </c>
      <c r="AG136" s="14" t="s">
        <v>1136</v>
      </c>
      <c r="AI136" s="5"/>
      <c r="AJ136" s="5" t="s">
        <v>1569</v>
      </c>
    </row>
    <row r="137" spans="1:36" x14ac:dyDescent="0.25">
      <c r="A137" s="5" t="s">
        <v>1141</v>
      </c>
      <c r="B137" s="5" t="s">
        <v>1139</v>
      </c>
      <c r="C137" s="5" t="s">
        <v>1138</v>
      </c>
      <c r="D137" s="5" t="s">
        <v>1038</v>
      </c>
      <c r="E137" s="5" t="s">
        <v>1576</v>
      </c>
      <c r="F137" s="5" t="s">
        <v>1142</v>
      </c>
      <c r="G137" s="5">
        <v>2</v>
      </c>
      <c r="H137" s="15">
        <v>2</v>
      </c>
      <c r="I137" s="4" t="s">
        <v>1865</v>
      </c>
      <c r="J137" s="13">
        <v>1.171407984091394</v>
      </c>
      <c r="K137" s="8">
        <v>2010</v>
      </c>
      <c r="L137" s="5" t="s">
        <v>1141</v>
      </c>
      <c r="M137" s="14">
        <v>100</v>
      </c>
      <c r="N137" s="8">
        <v>2016</v>
      </c>
      <c r="O137" s="13" t="s">
        <v>1141</v>
      </c>
      <c r="P137" s="14">
        <v>10</v>
      </c>
      <c r="Q137" s="8">
        <v>2016</v>
      </c>
      <c r="R137" s="14" t="s">
        <v>1141</v>
      </c>
      <c r="S137" s="12"/>
      <c r="T137" s="5"/>
      <c r="U137" s="5" t="s">
        <v>1569</v>
      </c>
      <c r="V137" s="14">
        <v>0</v>
      </c>
      <c r="W137" s="8">
        <v>2016</v>
      </c>
      <c r="X137" s="14" t="s">
        <v>1141</v>
      </c>
      <c r="Y137" s="14">
        <v>5.2</v>
      </c>
      <c r="Z137" s="8">
        <v>2016</v>
      </c>
      <c r="AA137" s="14" t="s">
        <v>1141</v>
      </c>
      <c r="AB137" s="14">
        <v>0</v>
      </c>
      <c r="AC137" s="8">
        <v>2016</v>
      </c>
      <c r="AD137" s="14" t="s">
        <v>1141</v>
      </c>
      <c r="AE137" s="14">
        <v>99.599156118143455</v>
      </c>
      <c r="AF137" s="8">
        <v>2016</v>
      </c>
      <c r="AG137" s="14" t="s">
        <v>1141</v>
      </c>
      <c r="AI137" s="5"/>
      <c r="AJ137" s="5" t="s">
        <v>1569</v>
      </c>
    </row>
    <row r="138" spans="1:36" x14ac:dyDescent="0.25">
      <c r="A138" s="5" t="s">
        <v>77</v>
      </c>
      <c r="B138" s="5" t="s">
        <v>75</v>
      </c>
      <c r="C138" s="5" t="s">
        <v>74</v>
      </c>
      <c r="D138" s="5" t="s">
        <v>35</v>
      </c>
      <c r="E138" s="5" t="s">
        <v>79</v>
      </c>
      <c r="F138" s="5" t="s">
        <v>78</v>
      </c>
      <c r="G138" s="5">
        <v>2</v>
      </c>
      <c r="H138" s="15">
        <v>1</v>
      </c>
      <c r="I138" s="4"/>
      <c r="J138" s="13">
        <v>1.5096146118721456</v>
      </c>
      <c r="K138" s="8">
        <v>2015</v>
      </c>
      <c r="L138" s="5" t="s">
        <v>77</v>
      </c>
      <c r="M138" s="14" t="s">
        <v>1569</v>
      </c>
      <c r="N138" s="8" t="s">
        <v>1569</v>
      </c>
      <c r="O138" s="13" t="s">
        <v>1569</v>
      </c>
      <c r="P138" s="14" t="s">
        <v>1569</v>
      </c>
      <c r="Q138" s="8" t="s">
        <v>1569</v>
      </c>
      <c r="R138" s="14" t="s">
        <v>1569</v>
      </c>
      <c r="S138" s="12"/>
      <c r="T138" s="5"/>
      <c r="U138" s="5" t="s">
        <v>1569</v>
      </c>
      <c r="V138" s="14" t="s">
        <v>1569</v>
      </c>
      <c r="W138" s="8" t="s">
        <v>1569</v>
      </c>
      <c r="X138" s="14" t="s">
        <v>1569</v>
      </c>
      <c r="Y138" s="14" t="s">
        <v>1569</v>
      </c>
      <c r="Z138" s="8" t="s">
        <v>1569</v>
      </c>
      <c r="AA138" s="14" t="s">
        <v>1569</v>
      </c>
      <c r="AB138" s="14" t="s">
        <v>1569</v>
      </c>
      <c r="AC138" s="8" t="s">
        <v>1569</v>
      </c>
      <c r="AD138" s="14" t="s">
        <v>1569</v>
      </c>
      <c r="AE138" s="14" t="s">
        <v>1569</v>
      </c>
      <c r="AF138" s="8" t="s">
        <v>1569</v>
      </c>
      <c r="AG138" s="14" t="s">
        <v>1569</v>
      </c>
      <c r="AI138" s="5"/>
      <c r="AJ138" s="5" t="s">
        <v>1569</v>
      </c>
    </row>
    <row r="139" spans="1:36" x14ac:dyDescent="0.25">
      <c r="A139" s="5" t="s">
        <v>1143</v>
      </c>
      <c r="B139" s="5" t="s">
        <v>1146</v>
      </c>
      <c r="C139" s="5" t="s">
        <v>1145</v>
      </c>
      <c r="D139" s="5" t="s">
        <v>1038</v>
      </c>
      <c r="E139" s="5" t="s">
        <v>1147</v>
      </c>
      <c r="F139" s="5" t="s">
        <v>1144</v>
      </c>
      <c r="G139" s="5">
        <v>1</v>
      </c>
      <c r="H139" s="15">
        <v>1</v>
      </c>
      <c r="I139" s="4" t="s">
        <v>3159</v>
      </c>
      <c r="J139" s="13">
        <v>0.70000000192419276</v>
      </c>
      <c r="K139" s="8">
        <v>2015</v>
      </c>
      <c r="L139" s="5" t="s">
        <v>1143</v>
      </c>
      <c r="M139" s="14">
        <v>100</v>
      </c>
      <c r="N139" s="8">
        <v>2015</v>
      </c>
      <c r="O139" s="13" t="s">
        <v>1143</v>
      </c>
      <c r="P139" s="14">
        <v>8</v>
      </c>
      <c r="Q139" s="8">
        <v>2015</v>
      </c>
      <c r="R139" s="14" t="s">
        <v>1143</v>
      </c>
      <c r="S139" s="12"/>
      <c r="T139" s="5"/>
      <c r="U139" s="5" t="s">
        <v>1569</v>
      </c>
      <c r="V139" s="14">
        <v>0</v>
      </c>
      <c r="W139" s="8">
        <v>2015</v>
      </c>
      <c r="X139" s="14" t="s">
        <v>1143</v>
      </c>
      <c r="Y139" s="14">
        <v>0</v>
      </c>
      <c r="Z139" s="8">
        <v>2015</v>
      </c>
      <c r="AA139" s="14" t="s">
        <v>1143</v>
      </c>
      <c r="AB139" s="14">
        <v>0</v>
      </c>
      <c r="AC139" s="8">
        <v>2015</v>
      </c>
      <c r="AD139" s="14" t="s">
        <v>1143</v>
      </c>
      <c r="AE139" s="14">
        <v>97</v>
      </c>
      <c r="AF139" s="8">
        <v>2015</v>
      </c>
      <c r="AG139" s="14" t="s">
        <v>1143</v>
      </c>
      <c r="AI139" s="5"/>
      <c r="AJ139" s="5" t="s">
        <v>1569</v>
      </c>
    </row>
    <row r="140" spans="1:36" x14ac:dyDescent="0.25">
      <c r="A140" s="5" t="s">
        <v>84</v>
      </c>
      <c r="B140" s="5" t="s">
        <v>82</v>
      </c>
      <c r="C140" s="5" t="s">
        <v>81</v>
      </c>
      <c r="D140" s="5" t="s">
        <v>35</v>
      </c>
      <c r="E140" s="5" t="s">
        <v>86</v>
      </c>
      <c r="F140" s="5" t="s">
        <v>85</v>
      </c>
      <c r="G140" s="5">
        <v>1</v>
      </c>
      <c r="H140" s="15">
        <v>2</v>
      </c>
      <c r="I140" s="4" t="s">
        <v>1867</v>
      </c>
      <c r="J140" s="13" t="s">
        <v>1569</v>
      </c>
      <c r="K140" s="8" t="s">
        <v>1569</v>
      </c>
      <c r="L140" s="5" t="s">
        <v>1569</v>
      </c>
      <c r="M140" s="14" t="s">
        <v>1569</v>
      </c>
      <c r="N140" s="8" t="s">
        <v>1569</v>
      </c>
      <c r="O140" s="13" t="s">
        <v>1569</v>
      </c>
      <c r="P140" s="14">
        <v>17</v>
      </c>
      <c r="Q140" s="8" t="s">
        <v>1569</v>
      </c>
      <c r="R140" s="14" t="s">
        <v>84</v>
      </c>
      <c r="S140" s="12"/>
      <c r="T140" s="5"/>
      <c r="U140" s="5" t="s">
        <v>1569</v>
      </c>
      <c r="V140" s="14" t="s">
        <v>1569</v>
      </c>
      <c r="W140" s="8" t="s">
        <v>1569</v>
      </c>
      <c r="X140" s="14" t="s">
        <v>1569</v>
      </c>
      <c r="Y140" s="14" t="s">
        <v>1569</v>
      </c>
      <c r="Z140" s="8" t="s">
        <v>1569</v>
      </c>
      <c r="AA140" s="14" t="s">
        <v>1569</v>
      </c>
      <c r="AB140" s="14" t="s">
        <v>1569</v>
      </c>
      <c r="AC140" s="8" t="s">
        <v>1569</v>
      </c>
      <c r="AD140" s="14" t="s">
        <v>1569</v>
      </c>
      <c r="AE140" s="14" t="s">
        <v>1569</v>
      </c>
      <c r="AF140" s="8" t="s">
        <v>1569</v>
      </c>
      <c r="AG140" s="14" t="s">
        <v>1569</v>
      </c>
      <c r="AI140" s="5"/>
      <c r="AJ140" s="5" t="s">
        <v>1569</v>
      </c>
    </row>
    <row r="141" spans="1:36" x14ac:dyDescent="0.25">
      <c r="A141" s="5" t="s">
        <v>87</v>
      </c>
      <c r="B141" s="5" t="s">
        <v>90</v>
      </c>
      <c r="C141" s="5" t="s">
        <v>89</v>
      </c>
      <c r="D141" s="5" t="s">
        <v>35</v>
      </c>
      <c r="E141" s="5" t="s">
        <v>91</v>
      </c>
      <c r="F141" s="5" t="s">
        <v>88</v>
      </c>
      <c r="G141" s="5">
        <v>2</v>
      </c>
      <c r="H141" s="15">
        <v>2</v>
      </c>
      <c r="I141" s="4" t="s">
        <v>1868</v>
      </c>
      <c r="J141" s="13">
        <v>1.2041095570021112</v>
      </c>
      <c r="K141" s="8">
        <v>2014</v>
      </c>
      <c r="L141" s="5" t="s">
        <v>87</v>
      </c>
      <c r="M141" s="14" t="s">
        <v>1569</v>
      </c>
      <c r="N141" s="8" t="s">
        <v>1569</v>
      </c>
      <c r="O141" s="13" t="s">
        <v>1569</v>
      </c>
      <c r="P141" s="14" t="s">
        <v>1569</v>
      </c>
      <c r="Q141" s="8" t="s">
        <v>1569</v>
      </c>
      <c r="R141" s="14" t="s">
        <v>1569</v>
      </c>
      <c r="S141" s="12"/>
      <c r="T141" s="5"/>
      <c r="U141" s="5" t="s">
        <v>1569</v>
      </c>
      <c r="V141" s="14" t="s">
        <v>1569</v>
      </c>
      <c r="W141" s="8" t="s">
        <v>1569</v>
      </c>
      <c r="X141" s="14" t="s">
        <v>1569</v>
      </c>
      <c r="Y141" s="14" t="s">
        <v>1569</v>
      </c>
      <c r="Z141" s="8" t="s">
        <v>1569</v>
      </c>
      <c r="AA141" s="14" t="s">
        <v>1569</v>
      </c>
      <c r="AB141" s="14" t="s">
        <v>1569</v>
      </c>
      <c r="AC141" s="8" t="s">
        <v>1569</v>
      </c>
      <c r="AD141" s="14" t="s">
        <v>1569</v>
      </c>
      <c r="AE141" s="14" t="s">
        <v>1569</v>
      </c>
      <c r="AF141" s="8" t="s">
        <v>1569</v>
      </c>
      <c r="AG141" s="14" t="s">
        <v>1569</v>
      </c>
      <c r="AI141" s="5"/>
      <c r="AJ141" s="5" t="s">
        <v>1569</v>
      </c>
    </row>
    <row r="142" spans="1:36" x14ac:dyDescent="0.25">
      <c r="A142" s="5" t="s">
        <v>92</v>
      </c>
      <c r="B142" s="5" t="s">
        <v>90</v>
      </c>
      <c r="C142" s="5" t="s">
        <v>89</v>
      </c>
      <c r="D142" s="5" t="s">
        <v>35</v>
      </c>
      <c r="E142" s="5" t="s">
        <v>94</v>
      </c>
      <c r="F142" s="5" t="s">
        <v>93</v>
      </c>
      <c r="G142" s="5">
        <v>1</v>
      </c>
      <c r="H142" s="15">
        <v>1</v>
      </c>
      <c r="I142" s="4" t="s">
        <v>1869</v>
      </c>
      <c r="J142" s="13">
        <v>0.88349041255883931</v>
      </c>
      <c r="K142" s="8">
        <v>2013</v>
      </c>
      <c r="L142" s="5" t="s">
        <v>92</v>
      </c>
      <c r="M142" s="14" t="s">
        <v>1569</v>
      </c>
      <c r="N142" s="8" t="s">
        <v>1569</v>
      </c>
      <c r="O142" s="13" t="s">
        <v>1569</v>
      </c>
      <c r="P142" s="14" t="s">
        <v>1569</v>
      </c>
      <c r="Q142" s="8" t="s">
        <v>1569</v>
      </c>
      <c r="R142" s="14" t="s">
        <v>1569</v>
      </c>
      <c r="S142" s="12"/>
      <c r="T142" s="5"/>
      <c r="U142" s="5" t="s">
        <v>1569</v>
      </c>
      <c r="V142" s="14" t="s">
        <v>1569</v>
      </c>
      <c r="W142" s="8" t="s">
        <v>1569</v>
      </c>
      <c r="X142" s="14" t="s">
        <v>1569</v>
      </c>
      <c r="Y142" s="14" t="s">
        <v>1569</v>
      </c>
      <c r="Z142" s="8" t="s">
        <v>1569</v>
      </c>
      <c r="AA142" s="14" t="s">
        <v>1569</v>
      </c>
      <c r="AB142" s="14" t="s">
        <v>1569</v>
      </c>
      <c r="AC142" s="8" t="s">
        <v>1569</v>
      </c>
      <c r="AD142" s="14" t="s">
        <v>1569</v>
      </c>
      <c r="AE142" s="14" t="s">
        <v>1569</v>
      </c>
      <c r="AF142" s="8" t="s">
        <v>1569</v>
      </c>
      <c r="AG142" s="14" t="s">
        <v>1569</v>
      </c>
      <c r="AI142" s="5"/>
      <c r="AJ142" s="5" t="s">
        <v>1569</v>
      </c>
    </row>
    <row r="143" spans="1:36" x14ac:dyDescent="0.25">
      <c r="A143" s="5" t="s">
        <v>95</v>
      </c>
      <c r="B143" s="5" t="s">
        <v>98</v>
      </c>
      <c r="C143" s="5" t="s">
        <v>97</v>
      </c>
      <c r="D143" s="5" t="s">
        <v>35</v>
      </c>
      <c r="E143" s="5" t="s">
        <v>99</v>
      </c>
      <c r="F143" s="5" t="s">
        <v>96</v>
      </c>
      <c r="G143" s="5">
        <v>2</v>
      </c>
      <c r="H143" s="15">
        <v>1</v>
      </c>
      <c r="I143" s="4"/>
      <c r="J143" s="13">
        <v>1.123455321010042</v>
      </c>
      <c r="K143" s="8">
        <v>2014</v>
      </c>
      <c r="L143" s="5" t="s">
        <v>95</v>
      </c>
      <c r="M143" s="14">
        <v>100</v>
      </c>
      <c r="N143" s="8">
        <v>2014</v>
      </c>
      <c r="O143" s="13" t="s">
        <v>95</v>
      </c>
      <c r="P143" s="14" t="s">
        <v>1569</v>
      </c>
      <c r="Q143" s="8" t="s">
        <v>1569</v>
      </c>
      <c r="R143" s="14" t="s">
        <v>1569</v>
      </c>
      <c r="S143" s="12"/>
      <c r="T143" s="5"/>
      <c r="U143" s="5" t="s">
        <v>1569</v>
      </c>
      <c r="V143" s="14" t="s">
        <v>1569</v>
      </c>
      <c r="W143" s="8" t="s">
        <v>1569</v>
      </c>
      <c r="X143" s="14" t="s">
        <v>1569</v>
      </c>
      <c r="Y143" s="14" t="s">
        <v>1569</v>
      </c>
      <c r="Z143" s="8" t="s">
        <v>1569</v>
      </c>
      <c r="AA143" s="14" t="s">
        <v>1569</v>
      </c>
      <c r="AB143" s="14" t="s">
        <v>1569</v>
      </c>
      <c r="AC143" s="8" t="s">
        <v>1569</v>
      </c>
      <c r="AD143" s="14" t="s">
        <v>1569</v>
      </c>
      <c r="AE143" s="14" t="s">
        <v>1569</v>
      </c>
      <c r="AF143" s="8" t="s">
        <v>1569</v>
      </c>
      <c r="AG143" s="14" t="s">
        <v>1569</v>
      </c>
      <c r="AI143" s="5"/>
      <c r="AJ143" s="5" t="s">
        <v>1569</v>
      </c>
    </row>
    <row r="144" spans="1:36" x14ac:dyDescent="0.25">
      <c r="A144" s="5" t="s">
        <v>672</v>
      </c>
      <c r="B144" s="5" t="s">
        <v>675</v>
      </c>
      <c r="C144" s="5" t="s">
        <v>674</v>
      </c>
      <c r="D144" s="5" t="s">
        <v>620</v>
      </c>
      <c r="E144" s="5" t="s">
        <v>676</v>
      </c>
      <c r="F144" s="5" t="s">
        <v>673</v>
      </c>
      <c r="G144" s="5">
        <v>2</v>
      </c>
      <c r="H144" s="15">
        <v>1</v>
      </c>
      <c r="I144" s="4"/>
      <c r="J144" s="13" t="s">
        <v>1569</v>
      </c>
      <c r="K144" s="8" t="s">
        <v>1569</v>
      </c>
      <c r="L144" s="5" t="s">
        <v>1569</v>
      </c>
      <c r="M144" s="14" t="s">
        <v>1569</v>
      </c>
      <c r="N144" s="8" t="s">
        <v>1569</v>
      </c>
      <c r="O144" s="13" t="s">
        <v>1569</v>
      </c>
      <c r="P144" s="14" t="s">
        <v>1569</v>
      </c>
      <c r="Q144" s="8" t="s">
        <v>1569</v>
      </c>
      <c r="R144" s="14" t="s">
        <v>1569</v>
      </c>
      <c r="S144" s="12"/>
      <c r="T144" s="5"/>
      <c r="U144" s="5" t="s">
        <v>1569</v>
      </c>
      <c r="V144" s="14">
        <v>0</v>
      </c>
      <c r="W144" s="8">
        <v>2002</v>
      </c>
      <c r="X144" s="14" t="s">
        <v>672</v>
      </c>
      <c r="Y144" s="14">
        <v>0</v>
      </c>
      <c r="Z144" s="8">
        <v>2002</v>
      </c>
      <c r="AA144" s="14" t="s">
        <v>672</v>
      </c>
      <c r="AB144" s="14">
        <v>0</v>
      </c>
      <c r="AC144" s="8">
        <v>2002</v>
      </c>
      <c r="AD144" s="14" t="s">
        <v>672</v>
      </c>
      <c r="AE144" s="14">
        <v>0</v>
      </c>
      <c r="AF144" s="8">
        <v>2002</v>
      </c>
      <c r="AG144" s="14" t="s">
        <v>672</v>
      </c>
      <c r="AI144" s="5"/>
      <c r="AJ144" s="5" t="s">
        <v>1569</v>
      </c>
    </row>
    <row r="145" spans="1:36" x14ac:dyDescent="0.25">
      <c r="A145" s="5" t="s">
        <v>1148</v>
      </c>
      <c r="B145" s="5" t="s">
        <v>1</v>
      </c>
      <c r="C145" s="5" t="s">
        <v>1150</v>
      </c>
      <c r="D145" s="5" t="s">
        <v>1038</v>
      </c>
      <c r="E145" s="5" t="s">
        <v>2</v>
      </c>
      <c r="F145" s="5" t="s">
        <v>1149</v>
      </c>
      <c r="G145" s="5">
        <v>2</v>
      </c>
      <c r="H145" s="15">
        <v>2</v>
      </c>
      <c r="I145" s="4" t="s">
        <v>1870</v>
      </c>
      <c r="J145" s="13">
        <v>1.4745065967212947</v>
      </c>
      <c r="K145" s="5">
        <v>2013</v>
      </c>
      <c r="L145" s="5" t="s">
        <v>1148</v>
      </c>
      <c r="M145" s="12">
        <v>85</v>
      </c>
      <c r="N145" s="5">
        <v>2013</v>
      </c>
      <c r="O145" s="5" t="s">
        <v>1148</v>
      </c>
      <c r="P145" s="12">
        <v>8.8845014807502469</v>
      </c>
      <c r="Q145" s="5">
        <v>2013</v>
      </c>
      <c r="R145" s="5" t="s">
        <v>1148</v>
      </c>
      <c r="S145" s="12"/>
      <c r="T145" s="5"/>
      <c r="U145" s="5" t="s">
        <v>1569</v>
      </c>
      <c r="V145" s="12">
        <v>0</v>
      </c>
      <c r="W145" s="5">
        <v>2013</v>
      </c>
      <c r="X145" s="5" t="s">
        <v>1148</v>
      </c>
      <c r="Y145" s="12">
        <v>0</v>
      </c>
      <c r="Z145" s="5">
        <v>2013</v>
      </c>
      <c r="AA145" s="5" t="s">
        <v>1148</v>
      </c>
      <c r="AB145" s="12">
        <v>0</v>
      </c>
      <c r="AC145" s="5">
        <v>2013</v>
      </c>
      <c r="AD145" s="5" t="s">
        <v>1148</v>
      </c>
      <c r="AE145" s="14">
        <v>72</v>
      </c>
      <c r="AF145" s="5">
        <v>2013</v>
      </c>
      <c r="AG145" s="5" t="s">
        <v>1148</v>
      </c>
      <c r="AI145" s="5"/>
    </row>
    <row r="146" spans="1:36" x14ac:dyDescent="0.25">
      <c r="A146" s="5" t="s">
        <v>677</v>
      </c>
      <c r="B146" s="5" t="s">
        <v>1377</v>
      </c>
      <c r="C146" s="5" t="s">
        <v>679</v>
      </c>
      <c r="D146" s="5" t="s">
        <v>620</v>
      </c>
      <c r="E146" s="5" t="s">
        <v>680</v>
      </c>
      <c r="F146" s="5" t="s">
        <v>678</v>
      </c>
      <c r="G146" s="5">
        <v>1</v>
      </c>
      <c r="H146" s="15">
        <v>1</v>
      </c>
      <c r="I146" s="4" t="s">
        <v>3160</v>
      </c>
      <c r="J146" s="13">
        <v>1.6666666666666665</v>
      </c>
      <c r="K146" s="8">
        <v>2012</v>
      </c>
      <c r="L146" s="5" t="s">
        <v>677</v>
      </c>
      <c r="M146" s="14">
        <v>65</v>
      </c>
      <c r="N146" s="8">
        <v>2012</v>
      </c>
      <c r="O146" s="13" t="s">
        <v>677</v>
      </c>
      <c r="P146" s="14">
        <v>3.8</v>
      </c>
      <c r="Q146" s="8">
        <v>2012</v>
      </c>
      <c r="R146" s="14" t="s">
        <v>677</v>
      </c>
      <c r="S146" s="12"/>
      <c r="T146" s="5"/>
      <c r="U146" s="5" t="s">
        <v>1569</v>
      </c>
      <c r="V146" s="14" t="s">
        <v>1569</v>
      </c>
      <c r="W146" s="8" t="s">
        <v>1569</v>
      </c>
      <c r="X146" s="14" t="s">
        <v>1569</v>
      </c>
      <c r="Y146" s="14" t="s">
        <v>1569</v>
      </c>
      <c r="Z146" s="8" t="s">
        <v>1569</v>
      </c>
      <c r="AA146" s="14" t="s">
        <v>1569</v>
      </c>
      <c r="AB146" s="14" t="s">
        <v>1569</v>
      </c>
      <c r="AC146" s="8" t="s">
        <v>1569</v>
      </c>
      <c r="AD146" s="14" t="s">
        <v>1569</v>
      </c>
      <c r="AE146" s="14" t="s">
        <v>1569</v>
      </c>
      <c r="AF146" s="8" t="s">
        <v>1569</v>
      </c>
      <c r="AG146" s="14" t="s">
        <v>1569</v>
      </c>
      <c r="AI146" s="5"/>
      <c r="AJ146" s="5" t="s">
        <v>1569</v>
      </c>
    </row>
    <row r="147" spans="1:36" x14ac:dyDescent="0.25">
      <c r="A147" s="5" t="s">
        <v>681</v>
      </c>
      <c r="B147" s="5" t="s">
        <v>684</v>
      </c>
      <c r="C147" s="5" t="s">
        <v>683</v>
      </c>
      <c r="D147" s="5" t="s">
        <v>620</v>
      </c>
      <c r="E147" s="5" t="s">
        <v>685</v>
      </c>
      <c r="F147" s="5" t="s">
        <v>682</v>
      </c>
      <c r="G147" s="5">
        <v>2</v>
      </c>
      <c r="H147" s="15">
        <v>2</v>
      </c>
      <c r="I147" s="4" t="s">
        <v>1871</v>
      </c>
      <c r="J147" s="13">
        <v>0.73362470498620158</v>
      </c>
      <c r="K147" s="8">
        <v>2013</v>
      </c>
      <c r="L147" s="5" t="s">
        <v>681</v>
      </c>
      <c r="M147" s="14">
        <v>65.38</v>
      </c>
      <c r="N147" s="8">
        <v>2013</v>
      </c>
      <c r="O147" s="13" t="s">
        <v>681</v>
      </c>
      <c r="P147" s="14">
        <v>11</v>
      </c>
      <c r="Q147" s="8">
        <v>2013</v>
      </c>
      <c r="R147" s="14" t="s">
        <v>681</v>
      </c>
      <c r="S147" s="12"/>
      <c r="T147" s="5"/>
      <c r="U147" s="5" t="s">
        <v>1569</v>
      </c>
      <c r="V147" s="14">
        <v>0</v>
      </c>
      <c r="W147" s="8">
        <v>2013</v>
      </c>
      <c r="X147" s="14" t="s">
        <v>681</v>
      </c>
      <c r="Y147" s="14">
        <v>0</v>
      </c>
      <c r="Z147" s="8">
        <v>2013</v>
      </c>
      <c r="AA147" s="14" t="s">
        <v>681</v>
      </c>
      <c r="AB147" s="14">
        <v>0</v>
      </c>
      <c r="AC147" s="8">
        <v>2013</v>
      </c>
      <c r="AD147" s="14" t="s">
        <v>681</v>
      </c>
      <c r="AE147" s="14">
        <v>100</v>
      </c>
      <c r="AF147" s="8">
        <v>2013</v>
      </c>
      <c r="AG147" s="14" t="s">
        <v>681</v>
      </c>
      <c r="AI147" s="5"/>
      <c r="AJ147" s="5" t="s">
        <v>1569</v>
      </c>
    </row>
    <row r="148" spans="1:36" x14ac:dyDescent="0.25">
      <c r="A148" s="5" t="s">
        <v>100</v>
      </c>
      <c r="B148" s="5" t="s">
        <v>103</v>
      </c>
      <c r="C148" s="5" t="s">
        <v>102</v>
      </c>
      <c r="D148" s="5" t="s">
        <v>35</v>
      </c>
      <c r="E148" s="5" t="s">
        <v>104</v>
      </c>
      <c r="F148" s="5" t="s">
        <v>101</v>
      </c>
      <c r="G148" s="5">
        <v>2</v>
      </c>
      <c r="H148" s="15">
        <v>1</v>
      </c>
      <c r="I148" s="4"/>
      <c r="J148" s="13">
        <v>1.4154854079809411</v>
      </c>
      <c r="K148" s="8">
        <v>2012</v>
      </c>
      <c r="L148" s="5" t="s">
        <v>100</v>
      </c>
      <c r="M148" s="14" t="s">
        <v>1569</v>
      </c>
      <c r="N148" s="8" t="s">
        <v>1569</v>
      </c>
      <c r="O148" s="13" t="s">
        <v>1569</v>
      </c>
      <c r="P148" s="14">
        <v>14.000000000000002</v>
      </c>
      <c r="Q148" s="8">
        <v>2012</v>
      </c>
      <c r="R148" s="14" t="s">
        <v>100</v>
      </c>
      <c r="S148" s="12"/>
      <c r="T148" s="5"/>
      <c r="U148" s="5" t="s">
        <v>1569</v>
      </c>
      <c r="V148" s="14" t="s">
        <v>1569</v>
      </c>
      <c r="W148" s="8" t="s">
        <v>1569</v>
      </c>
      <c r="X148" s="14" t="s">
        <v>1569</v>
      </c>
      <c r="Y148" s="14" t="s">
        <v>1569</v>
      </c>
      <c r="Z148" s="8" t="s">
        <v>1569</v>
      </c>
      <c r="AA148" s="14" t="s">
        <v>1569</v>
      </c>
      <c r="AB148" s="14" t="s">
        <v>1569</v>
      </c>
      <c r="AC148" s="8" t="s">
        <v>1569</v>
      </c>
      <c r="AD148" s="14" t="s">
        <v>1569</v>
      </c>
      <c r="AE148" s="14" t="s">
        <v>1569</v>
      </c>
      <c r="AF148" s="8" t="s">
        <v>1569</v>
      </c>
      <c r="AG148" s="14" t="s">
        <v>1569</v>
      </c>
      <c r="AI148" s="5"/>
      <c r="AJ148" s="5" t="s">
        <v>1569</v>
      </c>
    </row>
    <row r="149" spans="1:36" x14ac:dyDescent="0.25">
      <c r="A149" s="5" t="s">
        <v>412</v>
      </c>
      <c r="B149" s="5" t="s">
        <v>17</v>
      </c>
      <c r="C149" s="5" t="s">
        <v>414</v>
      </c>
      <c r="D149" s="5" t="s">
        <v>360</v>
      </c>
      <c r="E149" s="5" t="s">
        <v>415</v>
      </c>
      <c r="F149" s="5" t="s">
        <v>413</v>
      </c>
      <c r="G149" s="5">
        <v>3</v>
      </c>
      <c r="H149" s="15">
        <v>2</v>
      </c>
      <c r="I149" s="4" t="s">
        <v>1874</v>
      </c>
      <c r="J149" s="13">
        <v>0.27001704576881108</v>
      </c>
      <c r="K149" s="8">
        <v>2015</v>
      </c>
      <c r="L149" s="5" t="s">
        <v>412</v>
      </c>
      <c r="M149" s="14" t="s">
        <v>1569</v>
      </c>
      <c r="N149" s="8" t="s">
        <v>1569</v>
      </c>
      <c r="O149" s="13" t="s">
        <v>1569</v>
      </c>
      <c r="P149" s="14">
        <v>6.3094641962944422</v>
      </c>
      <c r="Q149" s="8">
        <v>2015</v>
      </c>
      <c r="R149" s="14" t="s">
        <v>412</v>
      </c>
      <c r="S149" s="12"/>
      <c r="T149" s="5"/>
      <c r="U149" s="5" t="s">
        <v>1569</v>
      </c>
      <c r="V149" s="14" t="s">
        <v>1569</v>
      </c>
      <c r="W149" s="8" t="s">
        <v>1569</v>
      </c>
      <c r="X149" s="14" t="s">
        <v>1569</v>
      </c>
      <c r="Y149" s="14" t="s">
        <v>1569</v>
      </c>
      <c r="Z149" s="8" t="s">
        <v>1569</v>
      </c>
      <c r="AA149" s="14" t="s">
        <v>1569</v>
      </c>
      <c r="AB149" s="14" t="s">
        <v>1569</v>
      </c>
      <c r="AC149" s="8" t="s">
        <v>1569</v>
      </c>
      <c r="AD149" s="14" t="s">
        <v>1569</v>
      </c>
      <c r="AE149" s="14" t="s">
        <v>1569</v>
      </c>
      <c r="AF149" s="8" t="s">
        <v>1569</v>
      </c>
      <c r="AG149" s="14" t="s">
        <v>1569</v>
      </c>
      <c r="AI149" s="5"/>
      <c r="AJ149" s="5" t="s">
        <v>1569</v>
      </c>
    </row>
    <row r="150" spans="1:36" x14ac:dyDescent="0.25">
      <c r="A150" s="5" t="s">
        <v>416</v>
      </c>
      <c r="B150" s="5" t="s">
        <v>17</v>
      </c>
      <c r="C150" s="5" t="s">
        <v>414</v>
      </c>
      <c r="D150" s="5" t="s">
        <v>360</v>
      </c>
      <c r="E150" s="5" t="s">
        <v>418</v>
      </c>
      <c r="F150" s="5" t="s">
        <v>417</v>
      </c>
      <c r="G150" s="5">
        <v>3</v>
      </c>
      <c r="H150" s="15">
        <v>2</v>
      </c>
      <c r="I150" s="4" t="s">
        <v>1875</v>
      </c>
      <c r="J150" s="13">
        <v>0.57002369778934814</v>
      </c>
      <c r="K150" s="8">
        <v>2015</v>
      </c>
      <c r="L150" s="5" t="s">
        <v>416</v>
      </c>
      <c r="M150" s="14" t="s">
        <v>1569</v>
      </c>
      <c r="N150" s="8" t="s">
        <v>1569</v>
      </c>
      <c r="O150" s="13" t="s">
        <v>1569</v>
      </c>
      <c r="P150" s="14">
        <v>5.3999999999999995</v>
      </c>
      <c r="Q150" s="8">
        <v>2015</v>
      </c>
      <c r="R150" s="14" t="s">
        <v>416</v>
      </c>
      <c r="S150" s="12"/>
      <c r="T150" s="5"/>
      <c r="U150" s="5" t="s">
        <v>1569</v>
      </c>
      <c r="V150" s="14" t="s">
        <v>1569</v>
      </c>
      <c r="W150" s="8" t="s">
        <v>1569</v>
      </c>
      <c r="X150" s="14" t="s">
        <v>1569</v>
      </c>
      <c r="Y150" s="14" t="s">
        <v>1569</v>
      </c>
      <c r="Z150" s="8" t="s">
        <v>1569</v>
      </c>
      <c r="AA150" s="14" t="s">
        <v>1569</v>
      </c>
      <c r="AB150" s="14" t="s">
        <v>1569</v>
      </c>
      <c r="AC150" s="8" t="s">
        <v>1569</v>
      </c>
      <c r="AD150" s="14" t="s">
        <v>1569</v>
      </c>
      <c r="AE150" s="14" t="s">
        <v>1569</v>
      </c>
      <c r="AF150" s="8" t="s">
        <v>1569</v>
      </c>
      <c r="AG150" s="14" t="s">
        <v>1569</v>
      </c>
      <c r="AI150" s="5"/>
      <c r="AJ150" s="5" t="s">
        <v>1569</v>
      </c>
    </row>
    <row r="151" spans="1:36" x14ac:dyDescent="0.25">
      <c r="A151" s="5" t="s">
        <v>421</v>
      </c>
      <c r="B151" s="5" t="s">
        <v>17</v>
      </c>
      <c r="C151" s="5" t="s">
        <v>414</v>
      </c>
      <c r="D151" s="5" t="s">
        <v>360</v>
      </c>
      <c r="E151" s="5" t="s">
        <v>423</v>
      </c>
      <c r="F151" s="5" t="s">
        <v>422</v>
      </c>
      <c r="G151" s="5">
        <v>3</v>
      </c>
      <c r="H151" s="15">
        <v>2</v>
      </c>
      <c r="I151" s="4" t="s">
        <v>1876</v>
      </c>
      <c r="J151" s="13">
        <v>0.40059104935751955</v>
      </c>
      <c r="K151" s="8">
        <v>2015</v>
      </c>
      <c r="L151" s="5" t="s">
        <v>421</v>
      </c>
      <c r="M151" s="14" t="s">
        <v>1569</v>
      </c>
      <c r="N151" s="8" t="s">
        <v>1569</v>
      </c>
      <c r="O151" s="13" t="s">
        <v>1569</v>
      </c>
      <c r="P151" s="14">
        <v>5.5583628094997479</v>
      </c>
      <c r="Q151" s="8">
        <v>2015</v>
      </c>
      <c r="R151" s="14" t="s">
        <v>421</v>
      </c>
      <c r="S151" s="12"/>
      <c r="T151" s="5"/>
      <c r="U151" s="5" t="s">
        <v>1569</v>
      </c>
      <c r="V151" s="14" t="s">
        <v>1569</v>
      </c>
      <c r="W151" s="8" t="s">
        <v>1569</v>
      </c>
      <c r="X151" s="14" t="s">
        <v>1569</v>
      </c>
      <c r="Y151" s="14" t="s">
        <v>1569</v>
      </c>
      <c r="Z151" s="8" t="s">
        <v>1569</v>
      </c>
      <c r="AA151" s="14" t="s">
        <v>1569</v>
      </c>
      <c r="AB151" s="14" t="s">
        <v>1569</v>
      </c>
      <c r="AC151" s="8" t="s">
        <v>1569</v>
      </c>
      <c r="AD151" s="14" t="s">
        <v>1569</v>
      </c>
      <c r="AE151" s="14" t="s">
        <v>1569</v>
      </c>
      <c r="AF151" s="8" t="s">
        <v>1569</v>
      </c>
      <c r="AG151" s="14" t="s">
        <v>1569</v>
      </c>
      <c r="AI151" s="5"/>
      <c r="AJ151" s="5" t="s">
        <v>1569</v>
      </c>
    </row>
    <row r="152" spans="1:36" x14ac:dyDescent="0.25">
      <c r="A152" s="5" t="s">
        <v>424</v>
      </c>
      <c r="B152" s="5" t="s">
        <v>17</v>
      </c>
      <c r="C152" s="5" t="s">
        <v>414</v>
      </c>
      <c r="D152" s="5" t="s">
        <v>360</v>
      </c>
      <c r="E152" s="5" t="s">
        <v>426</v>
      </c>
      <c r="F152" s="5" t="s">
        <v>425</v>
      </c>
      <c r="G152" s="5">
        <v>3</v>
      </c>
      <c r="H152" s="15">
        <v>2</v>
      </c>
      <c r="I152" s="4" t="s">
        <v>1877</v>
      </c>
      <c r="J152" s="13">
        <v>0.3562599342368678</v>
      </c>
      <c r="K152" s="8">
        <v>2015</v>
      </c>
      <c r="L152" s="5" t="s">
        <v>424</v>
      </c>
      <c r="M152" s="14" t="s">
        <v>1569</v>
      </c>
      <c r="N152" s="8" t="s">
        <v>1569</v>
      </c>
      <c r="O152" s="13" t="s">
        <v>1569</v>
      </c>
      <c r="P152" s="14">
        <v>1.0050251256281406</v>
      </c>
      <c r="Q152" s="8">
        <v>2015</v>
      </c>
      <c r="R152" s="14" t="s">
        <v>424</v>
      </c>
      <c r="S152" s="12"/>
      <c r="T152" s="5"/>
      <c r="U152" s="5" t="s">
        <v>1569</v>
      </c>
      <c r="V152" s="14" t="s">
        <v>1569</v>
      </c>
      <c r="W152" s="8" t="s">
        <v>1569</v>
      </c>
      <c r="X152" s="14" t="s">
        <v>1569</v>
      </c>
      <c r="Y152" s="14" t="s">
        <v>1569</v>
      </c>
      <c r="Z152" s="8" t="s">
        <v>1569</v>
      </c>
      <c r="AA152" s="14" t="s">
        <v>1569</v>
      </c>
      <c r="AB152" s="14" t="s">
        <v>1569</v>
      </c>
      <c r="AC152" s="8" t="s">
        <v>1569</v>
      </c>
      <c r="AD152" s="14" t="s">
        <v>1569</v>
      </c>
      <c r="AE152" s="14" t="s">
        <v>1569</v>
      </c>
      <c r="AF152" s="8" t="s">
        <v>1569</v>
      </c>
      <c r="AG152" s="14" t="s">
        <v>1569</v>
      </c>
      <c r="AI152" s="5"/>
      <c r="AJ152" s="5" t="s">
        <v>1569</v>
      </c>
    </row>
    <row r="153" spans="1:36" x14ac:dyDescent="0.25">
      <c r="A153" s="5" t="s">
        <v>427</v>
      </c>
      <c r="B153" s="5" t="s">
        <v>17</v>
      </c>
      <c r="C153" s="5" t="s">
        <v>414</v>
      </c>
      <c r="D153" s="5" t="s">
        <v>360</v>
      </c>
      <c r="E153" s="5" t="s">
        <v>429</v>
      </c>
      <c r="F153" s="5" t="s">
        <v>428</v>
      </c>
      <c r="G153" s="5">
        <v>3</v>
      </c>
      <c r="H153" s="15">
        <v>2</v>
      </c>
      <c r="I153" s="4" t="s">
        <v>1878</v>
      </c>
      <c r="J153" s="13">
        <v>0.34893655284309882</v>
      </c>
      <c r="K153" s="8">
        <v>2015</v>
      </c>
      <c r="L153" s="5" t="s">
        <v>427</v>
      </c>
      <c r="M153" s="14" t="s">
        <v>1569</v>
      </c>
      <c r="N153" s="8" t="s">
        <v>1569</v>
      </c>
      <c r="O153" s="13" t="s">
        <v>1569</v>
      </c>
      <c r="P153" s="14">
        <v>4.254413954477771</v>
      </c>
      <c r="Q153" s="8">
        <v>2015</v>
      </c>
      <c r="R153" s="14" t="s">
        <v>427</v>
      </c>
      <c r="S153" s="12"/>
      <c r="T153" s="5"/>
      <c r="U153" s="5" t="s">
        <v>1569</v>
      </c>
      <c r="V153" s="14" t="s">
        <v>1569</v>
      </c>
      <c r="W153" s="8" t="s">
        <v>1569</v>
      </c>
      <c r="X153" s="14" t="s">
        <v>1569</v>
      </c>
      <c r="Y153" s="14" t="s">
        <v>1569</v>
      </c>
      <c r="Z153" s="8" t="s">
        <v>1569</v>
      </c>
      <c r="AA153" s="14" t="s">
        <v>1569</v>
      </c>
      <c r="AB153" s="14" t="s">
        <v>1569</v>
      </c>
      <c r="AC153" s="8" t="s">
        <v>1569</v>
      </c>
      <c r="AD153" s="14" t="s">
        <v>1569</v>
      </c>
      <c r="AE153" s="14" t="s">
        <v>1569</v>
      </c>
      <c r="AF153" s="8" t="s">
        <v>1569</v>
      </c>
      <c r="AG153" s="14" t="s">
        <v>1569</v>
      </c>
      <c r="AI153" s="5"/>
      <c r="AJ153" s="5" t="s">
        <v>1569</v>
      </c>
    </row>
    <row r="154" spans="1:36" x14ac:dyDescent="0.25">
      <c r="A154" s="5" t="s">
        <v>433</v>
      </c>
      <c r="B154" s="5" t="s">
        <v>17</v>
      </c>
      <c r="C154" s="5" t="s">
        <v>414</v>
      </c>
      <c r="D154" s="5" t="s">
        <v>360</v>
      </c>
      <c r="E154" s="5" t="s">
        <v>435</v>
      </c>
      <c r="F154" s="5" t="s">
        <v>434</v>
      </c>
      <c r="G154" s="5">
        <v>3</v>
      </c>
      <c r="H154" s="15">
        <v>2</v>
      </c>
      <c r="I154" s="4" t="s">
        <v>1880</v>
      </c>
      <c r="J154" s="13">
        <v>0.22869920971717531</v>
      </c>
      <c r="K154" s="8">
        <v>2015</v>
      </c>
      <c r="L154" s="5" t="s">
        <v>433</v>
      </c>
      <c r="M154" s="14" t="s">
        <v>1569</v>
      </c>
      <c r="N154" s="8" t="s">
        <v>1569</v>
      </c>
      <c r="O154" s="13" t="s">
        <v>1569</v>
      </c>
      <c r="P154" s="14">
        <v>1.0204081632653061</v>
      </c>
      <c r="Q154" s="8">
        <v>2015</v>
      </c>
      <c r="R154" s="14" t="s">
        <v>433</v>
      </c>
      <c r="S154" s="12"/>
      <c r="T154" s="5"/>
      <c r="U154" s="5" t="s">
        <v>1569</v>
      </c>
      <c r="V154" s="14" t="s">
        <v>1569</v>
      </c>
      <c r="W154" s="8" t="s">
        <v>1569</v>
      </c>
      <c r="X154" s="14" t="s">
        <v>1569</v>
      </c>
      <c r="Y154" s="14" t="s">
        <v>1569</v>
      </c>
      <c r="Z154" s="8" t="s">
        <v>1569</v>
      </c>
      <c r="AA154" s="14" t="s">
        <v>1569</v>
      </c>
      <c r="AB154" s="14" t="s">
        <v>1569</v>
      </c>
      <c r="AC154" s="8" t="s">
        <v>1569</v>
      </c>
      <c r="AD154" s="14" t="s">
        <v>1569</v>
      </c>
      <c r="AE154" s="14" t="s">
        <v>1569</v>
      </c>
      <c r="AF154" s="8" t="s">
        <v>1569</v>
      </c>
      <c r="AG154" s="14" t="s">
        <v>1569</v>
      </c>
      <c r="AI154" s="5"/>
      <c r="AJ154" s="5" t="s">
        <v>1569</v>
      </c>
    </row>
    <row r="155" spans="1:36" x14ac:dyDescent="0.25">
      <c r="A155" s="5" t="s">
        <v>436</v>
      </c>
      <c r="B155" s="5" t="s">
        <v>17</v>
      </c>
      <c r="C155" s="5" t="s">
        <v>414</v>
      </c>
      <c r="D155" s="5" t="s">
        <v>360</v>
      </c>
      <c r="E155" s="5" t="s">
        <v>438</v>
      </c>
      <c r="F155" s="5" t="s">
        <v>437</v>
      </c>
      <c r="G155" s="5">
        <v>3</v>
      </c>
      <c r="H155" s="15">
        <v>2</v>
      </c>
      <c r="I155" s="4" t="s">
        <v>1881</v>
      </c>
      <c r="J155" s="13">
        <v>0.19598059672022672</v>
      </c>
      <c r="K155" s="8">
        <v>2015</v>
      </c>
      <c r="L155" s="5" t="s">
        <v>436</v>
      </c>
      <c r="M155" s="14" t="s">
        <v>1569</v>
      </c>
      <c r="N155" s="8" t="s">
        <v>1569</v>
      </c>
      <c r="O155" s="13" t="s">
        <v>1569</v>
      </c>
      <c r="P155" s="14">
        <v>6.9534767383691838</v>
      </c>
      <c r="Q155" s="8">
        <v>2015</v>
      </c>
      <c r="R155" s="14" t="s">
        <v>436</v>
      </c>
      <c r="S155" s="12"/>
      <c r="T155" s="5"/>
      <c r="U155" s="5" t="s">
        <v>1569</v>
      </c>
      <c r="V155" s="14" t="s">
        <v>1569</v>
      </c>
      <c r="W155" s="8" t="s">
        <v>1569</v>
      </c>
      <c r="X155" s="14" t="s">
        <v>1569</v>
      </c>
      <c r="Y155" s="14" t="s">
        <v>1569</v>
      </c>
      <c r="Z155" s="8" t="s">
        <v>1569</v>
      </c>
      <c r="AA155" s="14" t="s">
        <v>1569</v>
      </c>
      <c r="AB155" s="14" t="s">
        <v>1569</v>
      </c>
      <c r="AC155" s="8" t="s">
        <v>1569</v>
      </c>
      <c r="AD155" s="14" t="s">
        <v>1569</v>
      </c>
      <c r="AE155" s="14" t="s">
        <v>1569</v>
      </c>
      <c r="AF155" s="8" t="s">
        <v>1569</v>
      </c>
      <c r="AG155" s="14" t="s">
        <v>1569</v>
      </c>
      <c r="AI155" s="5"/>
      <c r="AJ155" s="5" t="s">
        <v>1569</v>
      </c>
    </row>
    <row r="156" spans="1:36" x14ac:dyDescent="0.25">
      <c r="A156" s="5" t="s">
        <v>439</v>
      </c>
      <c r="B156" s="5" t="s">
        <v>17</v>
      </c>
      <c r="C156" s="5" t="s">
        <v>414</v>
      </c>
      <c r="D156" s="5" t="s">
        <v>360</v>
      </c>
      <c r="E156" s="5" t="s">
        <v>441</v>
      </c>
      <c r="F156" s="5" t="s">
        <v>440</v>
      </c>
      <c r="G156" s="5">
        <v>3</v>
      </c>
      <c r="H156" s="15">
        <v>2</v>
      </c>
      <c r="I156" s="4" t="s">
        <v>1882</v>
      </c>
      <c r="J156" s="13">
        <v>0.7246376811594204</v>
      </c>
      <c r="K156" s="8">
        <v>2015</v>
      </c>
      <c r="L156" s="5" t="s">
        <v>439</v>
      </c>
      <c r="M156" s="14">
        <v>69</v>
      </c>
      <c r="N156" s="8">
        <v>2015</v>
      </c>
      <c r="O156" s="13" t="s">
        <v>439</v>
      </c>
      <c r="P156" s="14">
        <v>9.9502487562189064</v>
      </c>
      <c r="Q156" s="8">
        <v>2015</v>
      </c>
      <c r="R156" s="14" t="s">
        <v>439</v>
      </c>
      <c r="S156" s="12"/>
      <c r="T156" s="5"/>
      <c r="U156" s="5" t="s">
        <v>1569</v>
      </c>
      <c r="V156" s="14">
        <v>0</v>
      </c>
      <c r="W156" s="8">
        <v>2015</v>
      </c>
      <c r="X156" s="14" t="s">
        <v>439</v>
      </c>
      <c r="Y156" s="14">
        <v>0</v>
      </c>
      <c r="Z156" s="8">
        <v>2015</v>
      </c>
      <c r="AA156" s="14" t="s">
        <v>439</v>
      </c>
      <c r="AB156" s="14">
        <v>0</v>
      </c>
      <c r="AC156" s="8">
        <v>2015</v>
      </c>
      <c r="AD156" s="14" t="s">
        <v>439</v>
      </c>
      <c r="AE156" s="14">
        <v>0</v>
      </c>
      <c r="AF156" s="8">
        <v>2015</v>
      </c>
      <c r="AG156" s="14" t="s">
        <v>439</v>
      </c>
      <c r="AI156" s="5"/>
      <c r="AJ156" s="5" t="s">
        <v>1569</v>
      </c>
    </row>
    <row r="157" spans="1:36" x14ac:dyDescent="0.25">
      <c r="A157" s="5" t="s">
        <v>442</v>
      </c>
      <c r="B157" s="5" t="s">
        <v>17</v>
      </c>
      <c r="C157" s="5" t="s">
        <v>414</v>
      </c>
      <c r="D157" s="5" t="s">
        <v>360</v>
      </c>
      <c r="E157" s="5" t="s">
        <v>444</v>
      </c>
      <c r="F157" s="5" t="s">
        <v>443</v>
      </c>
      <c r="G157" s="5">
        <v>3</v>
      </c>
      <c r="H157" s="15">
        <v>2</v>
      </c>
      <c r="I157" s="4" t="s">
        <v>1883</v>
      </c>
      <c r="J157" s="13" t="s">
        <v>1569</v>
      </c>
      <c r="K157" s="8" t="s">
        <v>1569</v>
      </c>
      <c r="L157" s="5" t="s">
        <v>1569</v>
      </c>
      <c r="M157" s="14" t="s">
        <v>1569</v>
      </c>
      <c r="N157" s="8" t="s">
        <v>1569</v>
      </c>
      <c r="O157" s="13" t="s">
        <v>1569</v>
      </c>
      <c r="P157" s="14">
        <v>3.6963036963036959</v>
      </c>
      <c r="Q157" s="8" t="s">
        <v>1569</v>
      </c>
      <c r="R157" s="14" t="s">
        <v>442</v>
      </c>
      <c r="S157" s="12"/>
      <c r="T157" s="5"/>
      <c r="U157" s="5" t="s">
        <v>1569</v>
      </c>
      <c r="V157" s="14" t="s">
        <v>1569</v>
      </c>
      <c r="W157" s="8" t="s">
        <v>1569</v>
      </c>
      <c r="X157" s="14" t="s">
        <v>1569</v>
      </c>
      <c r="Y157" s="14" t="s">
        <v>1569</v>
      </c>
      <c r="Z157" s="8" t="s">
        <v>1569</v>
      </c>
      <c r="AA157" s="14" t="s">
        <v>1569</v>
      </c>
      <c r="AB157" s="14" t="s">
        <v>1569</v>
      </c>
      <c r="AC157" s="8" t="s">
        <v>1569</v>
      </c>
      <c r="AD157" s="14" t="s">
        <v>1569</v>
      </c>
      <c r="AE157" s="14" t="s">
        <v>1569</v>
      </c>
      <c r="AF157" s="8" t="s">
        <v>1569</v>
      </c>
      <c r="AG157" s="14" t="s">
        <v>1569</v>
      </c>
      <c r="AI157" s="5"/>
      <c r="AJ157" s="5" t="s">
        <v>1569</v>
      </c>
    </row>
    <row r="158" spans="1:36" x14ac:dyDescent="0.25">
      <c r="A158" s="5" t="s">
        <v>445</v>
      </c>
      <c r="B158" s="5" t="s">
        <v>17</v>
      </c>
      <c r="C158" s="5" t="s">
        <v>414</v>
      </c>
      <c r="D158" s="5" t="s">
        <v>360</v>
      </c>
      <c r="E158" s="5" t="s">
        <v>447</v>
      </c>
      <c r="F158" s="5" t="s">
        <v>446</v>
      </c>
      <c r="G158" s="5">
        <v>3</v>
      </c>
      <c r="H158" s="15">
        <v>2</v>
      </c>
      <c r="I158" s="4" t="s">
        <v>1884</v>
      </c>
      <c r="J158" s="13">
        <v>0.22001406888143044</v>
      </c>
      <c r="K158" s="8">
        <v>2015</v>
      </c>
      <c r="L158" s="5" t="s">
        <v>445</v>
      </c>
      <c r="M158" s="14" t="s">
        <v>1569</v>
      </c>
      <c r="N158" s="8" t="s">
        <v>1569</v>
      </c>
      <c r="O158" s="13" t="s">
        <v>1569</v>
      </c>
      <c r="P158" s="14">
        <v>2.2896963663514183</v>
      </c>
      <c r="Q158" s="8">
        <v>2015</v>
      </c>
      <c r="R158" s="14" t="s">
        <v>445</v>
      </c>
      <c r="S158" s="12"/>
      <c r="T158" s="5"/>
      <c r="U158" s="5" t="s">
        <v>1569</v>
      </c>
      <c r="V158" s="14" t="s">
        <v>1569</v>
      </c>
      <c r="W158" s="8" t="s">
        <v>1569</v>
      </c>
      <c r="X158" s="14" t="s">
        <v>1569</v>
      </c>
      <c r="Y158" s="14" t="s">
        <v>1569</v>
      </c>
      <c r="Z158" s="8" t="s">
        <v>1569</v>
      </c>
      <c r="AA158" s="14" t="s">
        <v>1569</v>
      </c>
      <c r="AB158" s="14" t="s">
        <v>1569</v>
      </c>
      <c r="AC158" s="8" t="s">
        <v>1569</v>
      </c>
      <c r="AD158" s="14" t="s">
        <v>1569</v>
      </c>
      <c r="AE158" s="14" t="s">
        <v>1569</v>
      </c>
      <c r="AF158" s="8" t="s">
        <v>1569</v>
      </c>
      <c r="AG158" s="14" t="s">
        <v>1569</v>
      </c>
      <c r="AI158" s="5"/>
      <c r="AJ158" s="5" t="s">
        <v>1569</v>
      </c>
    </row>
    <row r="159" spans="1:36" x14ac:dyDescent="0.25">
      <c r="A159" s="5" t="s">
        <v>1160</v>
      </c>
      <c r="B159" s="5" t="s">
        <v>1163</v>
      </c>
      <c r="C159" s="5" t="s">
        <v>1162</v>
      </c>
      <c r="D159" s="5" t="s">
        <v>1038</v>
      </c>
      <c r="E159" s="5" t="s">
        <v>1164</v>
      </c>
      <c r="F159" s="5" t="s">
        <v>1161</v>
      </c>
      <c r="G159" s="5">
        <v>2</v>
      </c>
      <c r="H159" s="15">
        <v>2</v>
      </c>
      <c r="I159" s="4" t="s">
        <v>1885</v>
      </c>
      <c r="J159" s="13">
        <v>0.77325581395348841</v>
      </c>
      <c r="K159" s="8">
        <v>2012</v>
      </c>
      <c r="L159" s="5" t="s">
        <v>1160</v>
      </c>
      <c r="M159" s="14">
        <v>100</v>
      </c>
      <c r="N159" s="8">
        <v>2012</v>
      </c>
      <c r="O159" s="13" t="s">
        <v>1160</v>
      </c>
      <c r="P159" s="14">
        <v>8.0321285140562253</v>
      </c>
      <c r="Q159" s="8">
        <v>2012</v>
      </c>
      <c r="R159" s="14" t="s">
        <v>1160</v>
      </c>
      <c r="S159" s="12"/>
      <c r="T159" s="5"/>
      <c r="U159" s="5" t="s">
        <v>1569</v>
      </c>
      <c r="V159" s="14" t="s">
        <v>1569</v>
      </c>
      <c r="W159" s="8" t="s">
        <v>1569</v>
      </c>
      <c r="X159" s="14" t="s">
        <v>1569</v>
      </c>
      <c r="Y159" s="14" t="s">
        <v>1569</v>
      </c>
      <c r="Z159" s="8" t="s">
        <v>1569</v>
      </c>
      <c r="AA159" s="14" t="s">
        <v>1569</v>
      </c>
      <c r="AB159" s="14" t="s">
        <v>1569</v>
      </c>
      <c r="AC159" s="8" t="s">
        <v>1569</v>
      </c>
      <c r="AD159" s="14" t="s">
        <v>1569</v>
      </c>
      <c r="AE159" s="14" t="s">
        <v>1569</v>
      </c>
      <c r="AF159" s="8" t="s">
        <v>1569</v>
      </c>
      <c r="AG159" s="14" t="s">
        <v>1569</v>
      </c>
      <c r="AI159" s="5"/>
      <c r="AJ159" s="5" t="s">
        <v>1569</v>
      </c>
    </row>
    <row r="160" spans="1:36" x14ac:dyDescent="0.25">
      <c r="A160" s="5" t="s">
        <v>108</v>
      </c>
      <c r="B160" s="5" t="s">
        <v>111</v>
      </c>
      <c r="C160" s="5" t="s">
        <v>110</v>
      </c>
      <c r="D160" s="5" t="s">
        <v>35</v>
      </c>
      <c r="E160" s="5" t="s">
        <v>112</v>
      </c>
      <c r="F160" s="5" t="s">
        <v>109</v>
      </c>
      <c r="G160" s="5">
        <v>4</v>
      </c>
      <c r="H160" s="15">
        <v>2</v>
      </c>
      <c r="I160" s="4" t="s">
        <v>1886</v>
      </c>
      <c r="J160" s="13" t="s">
        <v>1569</v>
      </c>
      <c r="K160" s="8" t="s">
        <v>1569</v>
      </c>
      <c r="L160" s="5" t="s">
        <v>1569</v>
      </c>
      <c r="M160" s="14" t="s">
        <v>1569</v>
      </c>
      <c r="N160" s="8" t="s">
        <v>1569</v>
      </c>
      <c r="O160" s="13" t="s">
        <v>1569</v>
      </c>
      <c r="P160" s="14" t="s">
        <v>1569</v>
      </c>
      <c r="Q160" s="8" t="s">
        <v>1569</v>
      </c>
      <c r="R160" s="14" t="s">
        <v>1569</v>
      </c>
      <c r="S160" s="12"/>
      <c r="T160" s="5"/>
      <c r="U160" s="5" t="s">
        <v>1569</v>
      </c>
      <c r="V160" s="14">
        <v>0</v>
      </c>
      <c r="W160" s="8" t="s">
        <v>1569</v>
      </c>
      <c r="X160" s="14" t="s">
        <v>108</v>
      </c>
      <c r="Y160" s="14">
        <v>0</v>
      </c>
      <c r="Z160" s="8" t="s">
        <v>1569</v>
      </c>
      <c r="AA160" s="14" t="s">
        <v>108</v>
      </c>
      <c r="AB160" s="14">
        <v>0</v>
      </c>
      <c r="AC160" s="8" t="s">
        <v>1569</v>
      </c>
      <c r="AD160" s="14" t="s">
        <v>108</v>
      </c>
      <c r="AE160" s="14">
        <v>100</v>
      </c>
      <c r="AF160" s="8" t="s">
        <v>1569</v>
      </c>
      <c r="AG160" s="14" t="s">
        <v>108</v>
      </c>
      <c r="AI160" s="5"/>
      <c r="AJ160" s="5" t="s">
        <v>1569</v>
      </c>
    </row>
    <row r="161" spans="1:36" x14ac:dyDescent="0.25">
      <c r="A161" s="5" t="s">
        <v>113</v>
      </c>
      <c r="B161" s="5" t="s">
        <v>111</v>
      </c>
      <c r="C161" s="5" t="s">
        <v>110</v>
      </c>
      <c r="D161" s="5" t="s">
        <v>35</v>
      </c>
      <c r="E161" s="5" t="s">
        <v>115</v>
      </c>
      <c r="F161" s="5" t="s">
        <v>114</v>
      </c>
      <c r="G161" s="5">
        <v>4</v>
      </c>
      <c r="H161" s="15">
        <v>1</v>
      </c>
      <c r="I161" s="4"/>
      <c r="J161" s="13" t="s">
        <v>1569</v>
      </c>
      <c r="K161" s="8" t="s">
        <v>1569</v>
      </c>
      <c r="L161" s="5" t="s">
        <v>1569</v>
      </c>
      <c r="M161" s="14" t="s">
        <v>1569</v>
      </c>
      <c r="N161" s="8" t="s">
        <v>1569</v>
      </c>
      <c r="O161" s="13" t="s">
        <v>1569</v>
      </c>
      <c r="P161" s="14">
        <v>15.784215784215782</v>
      </c>
      <c r="Q161" s="8" t="s">
        <v>1569</v>
      </c>
      <c r="R161" s="14" t="s">
        <v>113</v>
      </c>
      <c r="S161" s="12"/>
      <c r="T161" s="5"/>
      <c r="U161" s="5" t="s">
        <v>1569</v>
      </c>
      <c r="V161" s="14" t="s">
        <v>1569</v>
      </c>
      <c r="W161" s="8" t="s">
        <v>1569</v>
      </c>
      <c r="X161" s="14" t="s">
        <v>1569</v>
      </c>
      <c r="Y161" s="14" t="s">
        <v>1569</v>
      </c>
      <c r="Z161" s="8" t="s">
        <v>1569</v>
      </c>
      <c r="AA161" s="14" t="s">
        <v>1569</v>
      </c>
      <c r="AB161" s="14" t="s">
        <v>1569</v>
      </c>
      <c r="AC161" s="8" t="s">
        <v>1569</v>
      </c>
      <c r="AD161" s="14" t="s">
        <v>1569</v>
      </c>
      <c r="AE161" s="14" t="s">
        <v>1569</v>
      </c>
      <c r="AF161" s="8" t="s">
        <v>1569</v>
      </c>
      <c r="AG161" s="14" t="s">
        <v>1569</v>
      </c>
      <c r="AI161" s="5"/>
      <c r="AJ161" s="5" t="s">
        <v>1569</v>
      </c>
    </row>
    <row r="162" spans="1:36" x14ac:dyDescent="0.25">
      <c r="A162" s="5" t="s">
        <v>116</v>
      </c>
      <c r="B162" s="5" t="s">
        <v>111</v>
      </c>
      <c r="C162" s="5" t="s">
        <v>110</v>
      </c>
      <c r="D162" s="5" t="s">
        <v>35</v>
      </c>
      <c r="E162" s="5" t="s">
        <v>118</v>
      </c>
      <c r="F162" s="5" t="s">
        <v>117</v>
      </c>
      <c r="G162" s="5">
        <v>4</v>
      </c>
      <c r="H162" s="15">
        <v>1</v>
      </c>
      <c r="I162" s="4"/>
      <c r="J162" s="13" t="s">
        <v>1569</v>
      </c>
      <c r="K162" s="8" t="s">
        <v>1569</v>
      </c>
      <c r="L162" s="5" t="s">
        <v>1569</v>
      </c>
      <c r="M162" s="14" t="s">
        <v>1569</v>
      </c>
      <c r="N162" s="8" t="s">
        <v>1569</v>
      </c>
      <c r="O162" s="13" t="s">
        <v>1569</v>
      </c>
      <c r="P162" s="14">
        <v>17.617617617617618</v>
      </c>
      <c r="Q162" s="8" t="s">
        <v>1569</v>
      </c>
      <c r="R162" s="14" t="s">
        <v>116</v>
      </c>
      <c r="S162" s="12"/>
      <c r="T162" s="5"/>
      <c r="U162" s="5" t="s">
        <v>1569</v>
      </c>
      <c r="V162" s="14" t="s">
        <v>1569</v>
      </c>
      <c r="W162" s="8" t="s">
        <v>1569</v>
      </c>
      <c r="X162" s="14" t="s">
        <v>1569</v>
      </c>
      <c r="Y162" s="14" t="s">
        <v>1569</v>
      </c>
      <c r="Z162" s="8" t="s">
        <v>1569</v>
      </c>
      <c r="AA162" s="14" t="s">
        <v>1569</v>
      </c>
      <c r="AB162" s="14" t="s">
        <v>1569</v>
      </c>
      <c r="AC162" s="8" t="s">
        <v>1569</v>
      </c>
      <c r="AD162" s="14" t="s">
        <v>1569</v>
      </c>
      <c r="AE162" s="14" t="s">
        <v>1569</v>
      </c>
      <c r="AF162" s="8" t="s">
        <v>1569</v>
      </c>
      <c r="AG162" s="14" t="s">
        <v>1569</v>
      </c>
      <c r="AI162" s="5"/>
      <c r="AJ162" s="5" t="s">
        <v>1569</v>
      </c>
    </row>
    <row r="163" spans="1:36" x14ac:dyDescent="0.25">
      <c r="A163" s="5" t="s">
        <v>119</v>
      </c>
      <c r="B163" s="5" t="s">
        <v>122</v>
      </c>
      <c r="C163" s="5" t="s">
        <v>121</v>
      </c>
      <c r="D163" s="5" t="s">
        <v>35</v>
      </c>
      <c r="E163" s="5" t="s">
        <v>123</v>
      </c>
      <c r="F163" s="5" t="s">
        <v>120</v>
      </c>
      <c r="G163" s="5">
        <v>2</v>
      </c>
      <c r="H163" s="15">
        <v>1</v>
      </c>
      <c r="I163" s="4" t="s">
        <v>3162</v>
      </c>
      <c r="J163" s="13">
        <v>1.3277838169386371</v>
      </c>
      <c r="K163" s="8">
        <v>2015</v>
      </c>
      <c r="L163" s="5" t="s">
        <v>119</v>
      </c>
      <c r="M163" s="14">
        <v>100</v>
      </c>
      <c r="N163" s="8">
        <v>2015</v>
      </c>
      <c r="O163" s="13" t="s">
        <v>119</v>
      </c>
      <c r="P163" s="14">
        <v>16.7</v>
      </c>
      <c r="Q163" s="8">
        <v>2015</v>
      </c>
      <c r="R163" s="14" t="s">
        <v>119</v>
      </c>
      <c r="S163" s="12"/>
      <c r="T163" s="5"/>
      <c r="U163" s="5" t="s">
        <v>1569</v>
      </c>
      <c r="V163" s="14">
        <v>0</v>
      </c>
      <c r="W163" s="8">
        <v>2015</v>
      </c>
      <c r="X163" s="14" t="s">
        <v>119</v>
      </c>
      <c r="Y163" s="14">
        <v>17.100000000000001</v>
      </c>
      <c r="Z163" s="8">
        <v>2015</v>
      </c>
      <c r="AA163" s="14" t="s">
        <v>119</v>
      </c>
      <c r="AB163" s="14">
        <v>77.5</v>
      </c>
      <c r="AC163" s="8">
        <v>2015</v>
      </c>
      <c r="AD163" s="14" t="s">
        <v>119</v>
      </c>
      <c r="AE163" s="14">
        <v>100</v>
      </c>
      <c r="AF163" s="8">
        <v>2015</v>
      </c>
      <c r="AG163" s="14" t="s">
        <v>119</v>
      </c>
      <c r="AI163" s="5"/>
      <c r="AJ163" s="5" t="s">
        <v>1569</v>
      </c>
    </row>
    <row r="164" spans="1:36" x14ac:dyDescent="0.25">
      <c r="A164" s="5" t="s">
        <v>124</v>
      </c>
      <c r="B164" s="5" t="s">
        <v>122</v>
      </c>
      <c r="C164" s="5" t="s">
        <v>121</v>
      </c>
      <c r="D164" s="5" t="s">
        <v>35</v>
      </c>
      <c r="E164" s="5" t="s">
        <v>126</v>
      </c>
      <c r="F164" s="5" t="s">
        <v>125</v>
      </c>
      <c r="G164" s="5">
        <v>3</v>
      </c>
      <c r="H164" s="15">
        <v>2</v>
      </c>
      <c r="I164" s="4" t="s">
        <v>1887</v>
      </c>
      <c r="J164" s="13">
        <v>1.3466819772081444</v>
      </c>
      <c r="K164" s="8">
        <v>2015</v>
      </c>
      <c r="L164" s="5" t="s">
        <v>124</v>
      </c>
      <c r="M164" s="14">
        <v>100</v>
      </c>
      <c r="N164" s="8">
        <v>2015</v>
      </c>
      <c r="O164" s="13" t="s">
        <v>124</v>
      </c>
      <c r="P164" s="14" t="s">
        <v>1569</v>
      </c>
      <c r="Q164" s="8" t="s">
        <v>1569</v>
      </c>
      <c r="R164" s="14" t="s">
        <v>1569</v>
      </c>
      <c r="S164" s="12"/>
      <c r="T164" s="5"/>
      <c r="U164" s="5" t="s">
        <v>1569</v>
      </c>
      <c r="V164" s="14">
        <v>22.936352553943689</v>
      </c>
      <c r="W164" s="8">
        <v>2015</v>
      </c>
      <c r="X164" s="14" t="s">
        <v>124</v>
      </c>
      <c r="Y164" s="14">
        <v>17.66</v>
      </c>
      <c r="Z164" s="8">
        <v>2015</v>
      </c>
      <c r="AA164" s="14" t="s">
        <v>124</v>
      </c>
      <c r="AB164" s="14" t="s">
        <v>1569</v>
      </c>
      <c r="AC164" s="8" t="s">
        <v>1569</v>
      </c>
      <c r="AD164" s="14" t="s">
        <v>1569</v>
      </c>
      <c r="AE164" s="14" t="s">
        <v>1569</v>
      </c>
      <c r="AF164" s="8" t="s">
        <v>1569</v>
      </c>
      <c r="AG164" s="14" t="s">
        <v>1569</v>
      </c>
      <c r="AI164" s="5"/>
      <c r="AJ164" s="5" t="s">
        <v>1569</v>
      </c>
    </row>
    <row r="165" spans="1:36" x14ac:dyDescent="0.25">
      <c r="A165" s="5" t="s">
        <v>127</v>
      </c>
      <c r="B165" s="5" t="s">
        <v>130</v>
      </c>
      <c r="C165" s="5" t="s">
        <v>129</v>
      </c>
      <c r="D165" s="5" t="s">
        <v>35</v>
      </c>
      <c r="E165" s="5" t="s">
        <v>131</v>
      </c>
      <c r="F165" s="5" t="s">
        <v>3298</v>
      </c>
      <c r="G165" s="5">
        <v>2</v>
      </c>
      <c r="H165" s="15">
        <v>1</v>
      </c>
      <c r="I165" s="4" t="s">
        <v>3297</v>
      </c>
      <c r="J165" s="13">
        <v>1.0384176794220661</v>
      </c>
      <c r="K165" s="8">
        <v>2015</v>
      </c>
      <c r="L165" s="5" t="s">
        <v>127</v>
      </c>
      <c r="M165" s="14" t="s">
        <v>1569</v>
      </c>
      <c r="N165" s="8" t="s">
        <v>1569</v>
      </c>
      <c r="O165" s="13" t="s">
        <v>1569</v>
      </c>
      <c r="P165" s="14">
        <v>8</v>
      </c>
      <c r="Q165" s="8">
        <v>2015</v>
      </c>
      <c r="R165" s="14" t="s">
        <v>127</v>
      </c>
      <c r="S165" s="12"/>
      <c r="T165" s="5"/>
      <c r="U165" s="5" t="s">
        <v>1569</v>
      </c>
      <c r="V165" s="14">
        <v>0</v>
      </c>
      <c r="W165" s="8">
        <v>2015</v>
      </c>
      <c r="X165" s="14" t="s">
        <v>127</v>
      </c>
      <c r="Y165" s="14">
        <v>28</v>
      </c>
      <c r="Z165" s="8">
        <v>2015</v>
      </c>
      <c r="AA165" s="14" t="s">
        <v>127</v>
      </c>
      <c r="AB165" s="14">
        <v>65</v>
      </c>
      <c r="AC165" s="8">
        <v>2015</v>
      </c>
      <c r="AD165" s="14" t="s">
        <v>127</v>
      </c>
      <c r="AE165" s="14">
        <v>100</v>
      </c>
      <c r="AF165" s="8">
        <v>2015</v>
      </c>
      <c r="AG165" s="14" t="s">
        <v>127</v>
      </c>
      <c r="AI165" s="5"/>
      <c r="AJ165" s="5" t="s">
        <v>1569</v>
      </c>
    </row>
    <row r="166" spans="1:36" x14ac:dyDescent="0.25">
      <c r="A166" s="5" t="s">
        <v>140</v>
      </c>
      <c r="B166" s="5" t="s">
        <v>138</v>
      </c>
      <c r="C166" s="5" t="s">
        <v>137</v>
      </c>
      <c r="D166" s="5" t="s">
        <v>35</v>
      </c>
      <c r="E166" s="5" t="s">
        <v>142</v>
      </c>
      <c r="F166" s="5" t="s">
        <v>141</v>
      </c>
      <c r="G166" s="5">
        <v>3</v>
      </c>
      <c r="H166" s="15">
        <v>2</v>
      </c>
      <c r="I166" s="4" t="s">
        <v>1890</v>
      </c>
      <c r="J166" s="13">
        <v>1.0101545943517365</v>
      </c>
      <c r="K166" s="8">
        <v>2015</v>
      </c>
      <c r="L166" s="5" t="s">
        <v>140</v>
      </c>
      <c r="M166" s="14" t="s">
        <v>1569</v>
      </c>
      <c r="N166" s="8" t="s">
        <v>1569</v>
      </c>
      <c r="O166" s="13" t="s">
        <v>1569</v>
      </c>
      <c r="P166" s="14">
        <v>13.900000000000002</v>
      </c>
      <c r="Q166" s="8">
        <v>2015</v>
      </c>
      <c r="R166" s="14" t="s">
        <v>140</v>
      </c>
      <c r="S166" s="12"/>
      <c r="T166" s="5"/>
      <c r="U166" s="5" t="s">
        <v>1569</v>
      </c>
      <c r="V166" s="14" t="s">
        <v>1569</v>
      </c>
      <c r="W166" s="8" t="s">
        <v>1569</v>
      </c>
      <c r="X166" s="14" t="s">
        <v>1569</v>
      </c>
      <c r="Y166" s="14" t="s">
        <v>1569</v>
      </c>
      <c r="Z166" s="8" t="s">
        <v>1569</v>
      </c>
      <c r="AA166" s="14" t="s">
        <v>1569</v>
      </c>
      <c r="AB166" s="14" t="s">
        <v>1569</v>
      </c>
      <c r="AC166" s="8" t="s">
        <v>1569</v>
      </c>
      <c r="AD166" s="14" t="s">
        <v>1569</v>
      </c>
      <c r="AE166" s="14" t="s">
        <v>1569</v>
      </c>
      <c r="AF166" s="8" t="s">
        <v>1569</v>
      </c>
      <c r="AG166" s="14" t="s">
        <v>1569</v>
      </c>
      <c r="AI166" s="5"/>
      <c r="AJ166" s="5" t="s">
        <v>1569</v>
      </c>
    </row>
    <row r="167" spans="1:36" x14ac:dyDescent="0.25">
      <c r="A167" s="5" t="s">
        <v>1170</v>
      </c>
      <c r="B167" s="5" t="s">
        <v>1173</v>
      </c>
      <c r="C167" s="5" t="s">
        <v>1172</v>
      </c>
      <c r="D167" s="5" t="s">
        <v>1038</v>
      </c>
      <c r="E167" s="5" t="s">
        <v>1174</v>
      </c>
      <c r="F167" s="5" t="s">
        <v>1171</v>
      </c>
      <c r="G167" s="5">
        <v>1</v>
      </c>
      <c r="H167" s="15">
        <v>1</v>
      </c>
      <c r="I167" s="4" t="s">
        <v>3163</v>
      </c>
      <c r="J167" s="13">
        <v>0.62945784471130228</v>
      </c>
      <c r="K167" s="8">
        <v>2013</v>
      </c>
      <c r="L167" s="5" t="s">
        <v>1170</v>
      </c>
      <c r="M167" s="14">
        <v>72</v>
      </c>
      <c r="N167" s="8">
        <v>2013</v>
      </c>
      <c r="O167" s="13" t="s">
        <v>1170</v>
      </c>
      <c r="P167" s="14">
        <v>17</v>
      </c>
      <c r="Q167" s="8">
        <v>2013</v>
      </c>
      <c r="R167" s="14" t="s">
        <v>1170</v>
      </c>
      <c r="S167" s="12"/>
      <c r="T167" s="5"/>
      <c r="U167" s="5" t="s">
        <v>1569</v>
      </c>
      <c r="V167" s="14">
        <v>0</v>
      </c>
      <c r="W167" s="8">
        <v>2013</v>
      </c>
      <c r="X167" s="14" t="s">
        <v>1170</v>
      </c>
      <c r="Y167" s="14">
        <v>0</v>
      </c>
      <c r="Z167" s="8">
        <v>2013</v>
      </c>
      <c r="AA167" s="14" t="s">
        <v>1170</v>
      </c>
      <c r="AB167" s="14">
        <v>0</v>
      </c>
      <c r="AC167" s="8">
        <v>2013</v>
      </c>
      <c r="AD167" s="14" t="s">
        <v>1170</v>
      </c>
      <c r="AE167" s="14">
        <v>0</v>
      </c>
      <c r="AF167" s="8">
        <v>2013</v>
      </c>
      <c r="AG167" s="14" t="s">
        <v>1170</v>
      </c>
      <c r="AI167" s="5"/>
      <c r="AJ167" s="5" t="s">
        <v>1569</v>
      </c>
    </row>
    <row r="168" spans="1:36" x14ac:dyDescent="0.25">
      <c r="A168" s="5" t="s">
        <v>1175</v>
      </c>
      <c r="B168" s="5" t="s">
        <v>1173</v>
      </c>
      <c r="C168" s="5" t="s">
        <v>1172</v>
      </c>
      <c r="D168" s="5" t="s">
        <v>1038</v>
      </c>
      <c r="E168" s="5" t="s">
        <v>1177</v>
      </c>
      <c r="F168" s="5" t="s">
        <v>1176</v>
      </c>
      <c r="G168" s="5">
        <v>2</v>
      </c>
      <c r="H168" s="15">
        <v>1</v>
      </c>
      <c r="I168" s="4"/>
      <c r="J168" s="13">
        <v>0.56002640699785444</v>
      </c>
      <c r="K168" s="8">
        <v>2011</v>
      </c>
      <c r="L168" s="5" t="s">
        <v>1175</v>
      </c>
      <c r="M168" s="14" t="s">
        <v>1569</v>
      </c>
      <c r="N168" s="8" t="s">
        <v>1569</v>
      </c>
      <c r="O168" s="13" t="s">
        <v>1569</v>
      </c>
      <c r="P168" s="14">
        <v>12.000000000000002</v>
      </c>
      <c r="Q168" s="8">
        <v>2011</v>
      </c>
      <c r="R168" s="14" t="s">
        <v>1175</v>
      </c>
      <c r="S168" s="12"/>
      <c r="T168" s="5"/>
      <c r="U168" s="5" t="s">
        <v>1569</v>
      </c>
      <c r="V168" s="14" t="s">
        <v>1569</v>
      </c>
      <c r="W168" s="8" t="s">
        <v>1569</v>
      </c>
      <c r="X168" s="14" t="s">
        <v>1569</v>
      </c>
      <c r="Y168" s="14" t="s">
        <v>1569</v>
      </c>
      <c r="Z168" s="8" t="s">
        <v>1569</v>
      </c>
      <c r="AA168" s="14" t="s">
        <v>1569</v>
      </c>
      <c r="AB168" s="14" t="s">
        <v>1569</v>
      </c>
      <c r="AC168" s="8" t="s">
        <v>1569</v>
      </c>
      <c r="AD168" s="14" t="s">
        <v>1569</v>
      </c>
      <c r="AE168" s="14" t="s">
        <v>1569</v>
      </c>
      <c r="AF168" s="8" t="s">
        <v>1569</v>
      </c>
      <c r="AG168" s="14" t="s">
        <v>1569</v>
      </c>
      <c r="AI168" s="5"/>
      <c r="AJ168" s="5" t="s">
        <v>1569</v>
      </c>
    </row>
    <row r="169" spans="1:36" x14ac:dyDescent="0.25">
      <c r="A169" s="5" t="s">
        <v>1178</v>
      </c>
      <c r="B169" s="5" t="s">
        <v>1173</v>
      </c>
      <c r="C169" s="5" t="s">
        <v>1172</v>
      </c>
      <c r="D169" s="5" t="s">
        <v>1038</v>
      </c>
      <c r="E169" s="5" t="s">
        <v>1180</v>
      </c>
      <c r="F169" s="5" t="s">
        <v>1179</v>
      </c>
      <c r="G169" s="5">
        <v>2</v>
      </c>
      <c r="H169" s="15">
        <v>2</v>
      </c>
      <c r="I169" s="4" t="s">
        <v>1891</v>
      </c>
      <c r="J169" s="13" t="s">
        <v>1569</v>
      </c>
      <c r="K169" s="8" t="s">
        <v>1569</v>
      </c>
      <c r="L169" s="5" t="s">
        <v>1569</v>
      </c>
      <c r="M169" s="14" t="s">
        <v>1569</v>
      </c>
      <c r="N169" s="8" t="s">
        <v>1569</v>
      </c>
      <c r="O169" s="13" t="s">
        <v>1569</v>
      </c>
      <c r="P169" s="14">
        <v>11.811811811811811</v>
      </c>
      <c r="Q169" s="8">
        <v>2014</v>
      </c>
      <c r="R169" s="14" t="s">
        <v>1178</v>
      </c>
      <c r="S169" s="12"/>
      <c r="T169" s="5"/>
      <c r="U169" s="5" t="s">
        <v>1569</v>
      </c>
      <c r="V169" s="14">
        <v>0</v>
      </c>
      <c r="W169" s="8">
        <v>2014</v>
      </c>
      <c r="X169" s="14" t="s">
        <v>1178</v>
      </c>
      <c r="Y169" s="14">
        <v>0</v>
      </c>
      <c r="Z169" s="8">
        <v>2014</v>
      </c>
      <c r="AA169" s="14" t="s">
        <v>1178</v>
      </c>
      <c r="AB169" s="14">
        <v>0</v>
      </c>
      <c r="AC169" s="8">
        <v>2014</v>
      </c>
      <c r="AD169" s="14" t="s">
        <v>1178</v>
      </c>
      <c r="AE169" s="14">
        <v>0</v>
      </c>
      <c r="AF169" s="8">
        <v>2014</v>
      </c>
      <c r="AG169" s="14" t="s">
        <v>1178</v>
      </c>
      <c r="AI169" s="5"/>
      <c r="AJ169" s="5" t="s">
        <v>1569</v>
      </c>
    </row>
    <row r="170" spans="1:36" x14ac:dyDescent="0.25">
      <c r="A170" s="5" t="s">
        <v>457</v>
      </c>
      <c r="B170" s="5" t="s">
        <v>460</v>
      </c>
      <c r="C170" s="5" t="s">
        <v>459</v>
      </c>
      <c r="D170" s="5" t="s">
        <v>360</v>
      </c>
      <c r="E170" s="5" t="s">
        <v>461</v>
      </c>
      <c r="F170" s="5" t="s">
        <v>458</v>
      </c>
      <c r="G170" s="5">
        <v>2</v>
      </c>
      <c r="H170" s="15">
        <v>1</v>
      </c>
      <c r="I170" s="4" t="s">
        <v>3164</v>
      </c>
      <c r="J170" s="13">
        <v>0.70000000313841571</v>
      </c>
      <c r="K170" s="8">
        <v>2015</v>
      </c>
      <c r="L170" s="5" t="s">
        <v>457</v>
      </c>
      <c r="M170" s="14">
        <v>12.4</v>
      </c>
      <c r="N170" s="8">
        <v>2015</v>
      </c>
      <c r="O170" s="13" t="s">
        <v>457</v>
      </c>
      <c r="P170" s="14">
        <v>15.4</v>
      </c>
      <c r="Q170" s="8">
        <v>2015</v>
      </c>
      <c r="R170" s="14" t="s">
        <v>457</v>
      </c>
      <c r="S170" s="12"/>
      <c r="T170" s="5"/>
      <c r="U170" s="5" t="s">
        <v>1569</v>
      </c>
      <c r="V170" s="14">
        <v>0</v>
      </c>
      <c r="W170" s="8">
        <v>2015</v>
      </c>
      <c r="X170" s="14" t="s">
        <v>457</v>
      </c>
      <c r="Y170" s="14">
        <v>0</v>
      </c>
      <c r="Z170" s="8">
        <v>2015</v>
      </c>
      <c r="AA170" s="14" t="s">
        <v>457</v>
      </c>
      <c r="AB170" s="14">
        <v>0</v>
      </c>
      <c r="AC170" s="8">
        <v>2015</v>
      </c>
      <c r="AD170" s="14" t="s">
        <v>457</v>
      </c>
      <c r="AE170" s="14" t="s">
        <v>1569</v>
      </c>
      <c r="AF170" s="8" t="s">
        <v>1569</v>
      </c>
      <c r="AG170" s="14" t="s">
        <v>1569</v>
      </c>
      <c r="AI170" s="5"/>
      <c r="AJ170" s="5" t="s">
        <v>1569</v>
      </c>
    </row>
    <row r="171" spans="1:36" x14ac:dyDescent="0.25">
      <c r="A171" s="5" t="s">
        <v>699</v>
      </c>
      <c r="B171" s="5" t="s">
        <v>702</v>
      </c>
      <c r="C171" s="5" t="s">
        <v>701</v>
      </c>
      <c r="D171" s="5" t="s">
        <v>620</v>
      </c>
      <c r="E171" s="5" t="s">
        <v>703</v>
      </c>
      <c r="F171" s="5" t="s">
        <v>700</v>
      </c>
      <c r="G171" s="5">
        <v>2</v>
      </c>
      <c r="H171" s="15">
        <v>1</v>
      </c>
      <c r="I171" s="4"/>
      <c r="J171" s="13">
        <v>0.75429553264604809</v>
      </c>
      <c r="K171" s="8">
        <v>2015</v>
      </c>
      <c r="L171" s="5" t="s">
        <v>699</v>
      </c>
      <c r="M171" s="14">
        <v>97</v>
      </c>
      <c r="N171" s="8">
        <v>2015</v>
      </c>
      <c r="O171" s="13" t="s">
        <v>699</v>
      </c>
      <c r="P171" s="14">
        <v>8.1632653061224492</v>
      </c>
      <c r="Q171" s="8">
        <v>2015</v>
      </c>
      <c r="R171" s="14" t="s">
        <v>699</v>
      </c>
      <c r="S171" s="12"/>
      <c r="T171" s="5"/>
      <c r="U171" s="5" t="s">
        <v>1569</v>
      </c>
      <c r="V171" s="14" t="s">
        <v>1569</v>
      </c>
      <c r="W171" s="8" t="s">
        <v>1569</v>
      </c>
      <c r="X171" s="14" t="s">
        <v>1569</v>
      </c>
      <c r="Y171" s="14" t="s">
        <v>1569</v>
      </c>
      <c r="Z171" s="8" t="s">
        <v>1569</v>
      </c>
      <c r="AA171" s="14" t="s">
        <v>1569</v>
      </c>
      <c r="AB171" s="14" t="s">
        <v>1569</v>
      </c>
      <c r="AC171" s="8" t="s">
        <v>1569</v>
      </c>
      <c r="AD171" s="14" t="s">
        <v>1569</v>
      </c>
      <c r="AE171" s="14">
        <v>92.499732133290465</v>
      </c>
      <c r="AF171" s="8">
        <v>2015</v>
      </c>
      <c r="AG171" s="14" t="s">
        <v>699</v>
      </c>
      <c r="AI171" s="5"/>
      <c r="AJ171" s="5" t="s">
        <v>1569</v>
      </c>
    </row>
    <row r="172" spans="1:36" x14ac:dyDescent="0.25">
      <c r="A172" s="5" t="s">
        <v>704</v>
      </c>
      <c r="B172" s="5" t="s">
        <v>702</v>
      </c>
      <c r="C172" s="5" t="s">
        <v>701</v>
      </c>
      <c r="D172" s="5" t="s">
        <v>620</v>
      </c>
      <c r="E172" s="5" t="s">
        <v>706</v>
      </c>
      <c r="F172" s="5" t="s">
        <v>705</v>
      </c>
      <c r="G172" s="5">
        <v>2</v>
      </c>
      <c r="H172" s="15">
        <v>1</v>
      </c>
      <c r="I172" s="4"/>
      <c r="J172" s="13">
        <v>0.93152582159624409</v>
      </c>
      <c r="K172" s="8">
        <v>2016</v>
      </c>
      <c r="L172" s="5" t="s">
        <v>704</v>
      </c>
      <c r="M172" s="14">
        <v>59</v>
      </c>
      <c r="N172" s="8">
        <v>2016</v>
      </c>
      <c r="O172" s="13" t="s">
        <v>704</v>
      </c>
      <c r="P172" s="14">
        <v>11.261126112611262</v>
      </c>
      <c r="Q172" s="8">
        <v>2016</v>
      </c>
      <c r="R172" s="14" t="s">
        <v>704</v>
      </c>
      <c r="S172" s="12"/>
      <c r="T172" s="5"/>
      <c r="U172" s="5" t="s">
        <v>1569</v>
      </c>
      <c r="V172" s="14" t="s">
        <v>1569</v>
      </c>
      <c r="W172" s="8" t="s">
        <v>1569</v>
      </c>
      <c r="X172" s="14" t="s">
        <v>1569</v>
      </c>
      <c r="Y172" s="14" t="s">
        <v>1569</v>
      </c>
      <c r="Z172" s="8" t="s">
        <v>1569</v>
      </c>
      <c r="AA172" s="14" t="s">
        <v>1569</v>
      </c>
      <c r="AB172" s="14" t="s">
        <v>1569</v>
      </c>
      <c r="AC172" s="8" t="s">
        <v>1569</v>
      </c>
      <c r="AD172" s="14" t="s">
        <v>1569</v>
      </c>
      <c r="AE172" s="14" t="s">
        <v>1569</v>
      </c>
      <c r="AF172" s="8" t="s">
        <v>1569</v>
      </c>
      <c r="AG172" s="14" t="s">
        <v>1569</v>
      </c>
      <c r="AI172" s="5"/>
      <c r="AJ172" s="5" t="s">
        <v>1569</v>
      </c>
    </row>
    <row r="173" spans="1:36" x14ac:dyDescent="0.25">
      <c r="A173" s="5" t="s">
        <v>143</v>
      </c>
      <c r="B173" s="5" t="s">
        <v>146</v>
      </c>
      <c r="C173" s="5" t="s">
        <v>145</v>
      </c>
      <c r="D173" s="5" t="s">
        <v>35</v>
      </c>
      <c r="E173" s="5" t="s">
        <v>147</v>
      </c>
      <c r="F173" s="5" t="s">
        <v>144</v>
      </c>
      <c r="G173" s="5">
        <v>2</v>
      </c>
      <c r="H173" s="15">
        <v>1</v>
      </c>
      <c r="I173" s="4"/>
      <c r="J173" s="13" t="s">
        <v>1569</v>
      </c>
      <c r="K173" s="8" t="s">
        <v>1569</v>
      </c>
      <c r="L173" s="5" t="s">
        <v>1569</v>
      </c>
      <c r="M173" s="14" t="s">
        <v>1569</v>
      </c>
      <c r="N173" s="8" t="s">
        <v>1569</v>
      </c>
      <c r="O173" s="13" t="s">
        <v>1569</v>
      </c>
      <c r="P173" s="14">
        <v>15.427713856928463</v>
      </c>
      <c r="Q173" s="8" t="s">
        <v>1569</v>
      </c>
      <c r="R173" s="14" t="s">
        <v>143</v>
      </c>
      <c r="S173" s="12"/>
      <c r="T173" s="5"/>
      <c r="U173" s="5" t="s">
        <v>1569</v>
      </c>
      <c r="V173" s="14" t="s">
        <v>1569</v>
      </c>
      <c r="W173" s="8" t="s">
        <v>1569</v>
      </c>
      <c r="X173" s="14" t="s">
        <v>1569</v>
      </c>
      <c r="Y173" s="14" t="s">
        <v>1569</v>
      </c>
      <c r="Z173" s="8" t="s">
        <v>1569</v>
      </c>
      <c r="AA173" s="14" t="s">
        <v>1569</v>
      </c>
      <c r="AB173" s="14" t="s">
        <v>1569</v>
      </c>
      <c r="AC173" s="8" t="s">
        <v>1569</v>
      </c>
      <c r="AD173" s="14" t="s">
        <v>1569</v>
      </c>
      <c r="AE173" s="14" t="s">
        <v>1569</v>
      </c>
      <c r="AF173" s="8" t="s">
        <v>1569</v>
      </c>
      <c r="AG173" s="14" t="s">
        <v>1569</v>
      </c>
      <c r="AI173" s="5"/>
      <c r="AJ173" s="5" t="s">
        <v>1569</v>
      </c>
    </row>
    <row r="174" spans="1:36" x14ac:dyDescent="0.25">
      <c r="A174" s="5" t="s">
        <v>148</v>
      </c>
      <c r="B174" s="5" t="s">
        <v>146</v>
      </c>
      <c r="C174" s="5" t="s">
        <v>145</v>
      </c>
      <c r="D174" s="5" t="s">
        <v>35</v>
      </c>
      <c r="E174" s="5" t="s">
        <v>150</v>
      </c>
      <c r="F174" s="5" t="s">
        <v>149</v>
      </c>
      <c r="G174" s="5">
        <v>2</v>
      </c>
      <c r="H174" s="15">
        <v>1</v>
      </c>
      <c r="I174" s="4"/>
      <c r="J174" s="13">
        <v>1.5703450389600642</v>
      </c>
      <c r="K174" s="8">
        <v>2014</v>
      </c>
      <c r="L174" s="5" t="s">
        <v>148</v>
      </c>
      <c r="M174" s="14" t="s">
        <v>1569</v>
      </c>
      <c r="N174" s="8" t="s">
        <v>1569</v>
      </c>
      <c r="O174" s="13" t="s">
        <v>1569</v>
      </c>
      <c r="P174" s="14">
        <v>21.157684630738522</v>
      </c>
      <c r="Q174" s="8">
        <v>2014</v>
      </c>
      <c r="R174" s="14" t="s">
        <v>148</v>
      </c>
      <c r="S174" s="12"/>
      <c r="T174" s="5"/>
      <c r="U174" s="5" t="s">
        <v>1569</v>
      </c>
      <c r="V174" s="14">
        <v>0</v>
      </c>
      <c r="W174" s="8">
        <v>2014</v>
      </c>
      <c r="X174" s="14" t="s">
        <v>148</v>
      </c>
      <c r="Y174" s="14">
        <v>0</v>
      </c>
      <c r="Z174" s="8">
        <v>2014</v>
      </c>
      <c r="AA174" s="14" t="s">
        <v>148</v>
      </c>
      <c r="AB174" s="14">
        <v>52</v>
      </c>
      <c r="AC174" s="8">
        <v>2014</v>
      </c>
      <c r="AD174" s="14" t="s">
        <v>148</v>
      </c>
      <c r="AE174" s="14" t="s">
        <v>1569</v>
      </c>
      <c r="AF174" s="8" t="s">
        <v>1569</v>
      </c>
      <c r="AG174" s="14" t="s">
        <v>1569</v>
      </c>
      <c r="AI174" s="5"/>
      <c r="AJ174" s="5" t="s">
        <v>1569</v>
      </c>
    </row>
    <row r="175" spans="1:36" x14ac:dyDescent="0.25">
      <c r="A175" s="5" t="s">
        <v>707</v>
      </c>
      <c r="B175" s="5" t="s">
        <v>23</v>
      </c>
      <c r="C175" s="5" t="s">
        <v>708</v>
      </c>
      <c r="D175" s="5" t="s">
        <v>620</v>
      </c>
      <c r="E175" s="5" t="s">
        <v>709</v>
      </c>
      <c r="F175" s="4" t="s">
        <v>3322</v>
      </c>
      <c r="G175" s="4">
        <v>2</v>
      </c>
      <c r="H175" s="15">
        <v>2</v>
      </c>
      <c r="I175" s="4" t="s">
        <v>3166</v>
      </c>
      <c r="J175" s="13">
        <v>0.54840958975103238</v>
      </c>
      <c r="K175" s="8">
        <v>2016</v>
      </c>
      <c r="L175" s="5" t="s">
        <v>707</v>
      </c>
      <c r="M175" s="14">
        <v>100</v>
      </c>
      <c r="N175" s="8">
        <v>2016</v>
      </c>
      <c r="O175" s="13" t="s">
        <v>707</v>
      </c>
      <c r="P175" s="14" t="s">
        <v>1569</v>
      </c>
      <c r="Q175" s="8" t="s">
        <v>1569</v>
      </c>
      <c r="R175" s="14" t="s">
        <v>1569</v>
      </c>
      <c r="S175" s="12"/>
      <c r="T175" s="5"/>
      <c r="U175" s="5" t="s">
        <v>1569</v>
      </c>
      <c r="V175" s="14">
        <v>0</v>
      </c>
      <c r="W175" s="8">
        <v>2016</v>
      </c>
      <c r="X175" s="14" t="s">
        <v>707</v>
      </c>
      <c r="Y175" s="14">
        <v>0</v>
      </c>
      <c r="Z175" s="8">
        <v>2016</v>
      </c>
      <c r="AA175" s="14" t="s">
        <v>707</v>
      </c>
      <c r="AB175" s="14">
        <v>0</v>
      </c>
      <c r="AC175" s="8">
        <v>2016</v>
      </c>
      <c r="AD175" s="14" t="s">
        <v>707</v>
      </c>
      <c r="AE175" s="14">
        <v>0</v>
      </c>
      <c r="AF175" s="8">
        <v>2016</v>
      </c>
      <c r="AG175" s="14" t="s">
        <v>707</v>
      </c>
      <c r="AI175" s="5"/>
      <c r="AJ175" s="5" t="s">
        <v>1569</v>
      </c>
    </row>
    <row r="176" spans="1:36" x14ac:dyDescent="0.25">
      <c r="A176" s="5" t="s">
        <v>712</v>
      </c>
      <c r="B176" s="5" t="s">
        <v>23</v>
      </c>
      <c r="C176" s="5" t="s">
        <v>708</v>
      </c>
      <c r="D176" s="5" t="s">
        <v>620</v>
      </c>
      <c r="E176" s="5" t="s">
        <v>714</v>
      </c>
      <c r="F176" s="5" t="s">
        <v>713</v>
      </c>
      <c r="G176" s="5">
        <v>3</v>
      </c>
      <c r="H176" s="15">
        <v>2</v>
      </c>
      <c r="I176" s="4" t="s">
        <v>1892</v>
      </c>
      <c r="J176" s="13">
        <v>0.48766053392906872</v>
      </c>
      <c r="K176" s="8">
        <v>2016</v>
      </c>
      <c r="L176" s="5" t="s">
        <v>712</v>
      </c>
      <c r="M176" s="14">
        <v>85</v>
      </c>
      <c r="N176" s="8">
        <v>2016</v>
      </c>
      <c r="O176" s="13" t="s">
        <v>712</v>
      </c>
      <c r="P176" s="14">
        <v>12</v>
      </c>
      <c r="Q176" s="8">
        <v>2016</v>
      </c>
      <c r="R176" s="14" t="s">
        <v>712</v>
      </c>
      <c r="S176" s="12"/>
      <c r="T176" s="5"/>
      <c r="U176" s="5" t="s">
        <v>1569</v>
      </c>
      <c r="V176" s="14">
        <v>17.501473187978789</v>
      </c>
      <c r="W176" s="8">
        <v>2016</v>
      </c>
      <c r="X176" s="14" t="s">
        <v>712</v>
      </c>
      <c r="Y176" s="14">
        <v>0</v>
      </c>
      <c r="Z176" s="8">
        <v>2016</v>
      </c>
      <c r="AA176" s="14" t="s">
        <v>712</v>
      </c>
      <c r="AB176" s="14">
        <v>0</v>
      </c>
      <c r="AC176" s="8">
        <v>2016</v>
      </c>
      <c r="AD176" s="14" t="s">
        <v>712</v>
      </c>
      <c r="AE176" s="14">
        <v>0</v>
      </c>
      <c r="AF176" s="8">
        <v>2016</v>
      </c>
      <c r="AG176" s="14" t="s">
        <v>712</v>
      </c>
      <c r="AI176" s="5"/>
      <c r="AJ176" s="5" t="s">
        <v>1569</v>
      </c>
    </row>
    <row r="177" spans="1:36" x14ac:dyDescent="0.25">
      <c r="A177" s="5" t="s">
        <v>715</v>
      </c>
      <c r="B177" s="5" t="s">
        <v>23</v>
      </c>
      <c r="C177" s="5" t="s">
        <v>708</v>
      </c>
      <c r="D177" s="5" t="s">
        <v>620</v>
      </c>
      <c r="E177" s="5" t="s">
        <v>1577</v>
      </c>
      <c r="F177" s="5" t="s">
        <v>716</v>
      </c>
      <c r="G177" s="5">
        <v>3</v>
      </c>
      <c r="H177" s="15">
        <v>3</v>
      </c>
      <c r="I177" s="4" t="s">
        <v>1893</v>
      </c>
      <c r="J177" s="13">
        <v>0.75108994417248598</v>
      </c>
      <c r="K177" s="8">
        <v>2016</v>
      </c>
      <c r="L177" s="5" t="s">
        <v>715</v>
      </c>
      <c r="M177" s="14">
        <v>89</v>
      </c>
      <c r="N177" s="8">
        <v>2016</v>
      </c>
      <c r="O177" s="13" t="s">
        <v>715</v>
      </c>
      <c r="P177" s="14">
        <v>8.6048370977413544</v>
      </c>
      <c r="Q177" s="8">
        <v>2016</v>
      </c>
      <c r="R177" s="14" t="s">
        <v>715</v>
      </c>
      <c r="S177" s="12"/>
      <c r="T177" s="5"/>
      <c r="U177" s="5" t="s">
        <v>1569</v>
      </c>
      <c r="V177" s="14" t="s">
        <v>1569</v>
      </c>
      <c r="W177" s="8" t="s">
        <v>1569</v>
      </c>
      <c r="X177" s="14" t="s">
        <v>1569</v>
      </c>
      <c r="Y177" s="14">
        <v>0</v>
      </c>
      <c r="Z177" s="8">
        <v>2016</v>
      </c>
      <c r="AA177" s="14" t="s">
        <v>715</v>
      </c>
      <c r="AB177" s="14">
        <v>0</v>
      </c>
      <c r="AC177" s="8">
        <v>2016</v>
      </c>
      <c r="AD177" s="14" t="s">
        <v>715</v>
      </c>
      <c r="AE177" s="14">
        <v>21.739130434782606</v>
      </c>
      <c r="AF177" s="8">
        <v>2016</v>
      </c>
      <c r="AG177" s="14" t="s">
        <v>715</v>
      </c>
      <c r="AI177" s="5"/>
      <c r="AJ177" s="5" t="s">
        <v>1569</v>
      </c>
    </row>
    <row r="178" spans="1:36" x14ac:dyDescent="0.25">
      <c r="A178" s="5" t="s">
        <v>717</v>
      </c>
      <c r="B178" s="5" t="s">
        <v>23</v>
      </c>
      <c r="C178" s="5" t="s">
        <v>708</v>
      </c>
      <c r="D178" s="5" t="s">
        <v>620</v>
      </c>
      <c r="E178" s="5" t="s">
        <v>719</v>
      </c>
      <c r="F178" s="5" t="s">
        <v>718</v>
      </c>
      <c r="G178" s="5">
        <v>2</v>
      </c>
      <c r="H178" s="15">
        <v>2</v>
      </c>
      <c r="I178" s="4" t="s">
        <v>1894</v>
      </c>
      <c r="J178" s="13">
        <v>0.83275344547157915</v>
      </c>
      <c r="K178" s="8">
        <v>2016</v>
      </c>
      <c r="L178" s="5" t="s">
        <v>717</v>
      </c>
      <c r="M178" s="14">
        <v>90</v>
      </c>
      <c r="N178" s="8">
        <v>2016</v>
      </c>
      <c r="O178" s="13" t="s">
        <v>717</v>
      </c>
      <c r="P178" s="14">
        <v>7.0498698177448427</v>
      </c>
      <c r="Q178" s="8">
        <v>2016</v>
      </c>
      <c r="R178" s="14" t="s">
        <v>717</v>
      </c>
      <c r="S178" s="12"/>
      <c r="T178" s="5"/>
      <c r="U178" s="5" t="s">
        <v>1569</v>
      </c>
      <c r="V178" s="14">
        <v>1</v>
      </c>
      <c r="W178" s="8">
        <v>2016</v>
      </c>
      <c r="X178" s="14" t="s">
        <v>717</v>
      </c>
      <c r="Y178" s="14">
        <v>0</v>
      </c>
      <c r="Z178" s="8">
        <v>2016</v>
      </c>
      <c r="AA178" s="14" t="s">
        <v>717</v>
      </c>
      <c r="AB178" s="14">
        <v>0</v>
      </c>
      <c r="AC178" s="8">
        <v>2016</v>
      </c>
      <c r="AD178" s="14" t="s">
        <v>717</v>
      </c>
      <c r="AE178" s="14">
        <v>100</v>
      </c>
      <c r="AF178" s="8">
        <v>2016</v>
      </c>
      <c r="AG178" s="14" t="s">
        <v>717</v>
      </c>
      <c r="AI178" s="5"/>
      <c r="AJ178" s="5" t="s">
        <v>1569</v>
      </c>
    </row>
    <row r="179" spans="1:36" x14ac:dyDescent="0.25">
      <c r="A179" s="5" t="s">
        <v>720</v>
      </c>
      <c r="B179" s="5" t="s">
        <v>23</v>
      </c>
      <c r="C179" s="5" t="s">
        <v>708</v>
      </c>
      <c r="D179" s="5" t="s">
        <v>620</v>
      </c>
      <c r="E179" s="5" t="s">
        <v>722</v>
      </c>
      <c r="F179" s="5" t="s">
        <v>721</v>
      </c>
      <c r="G179" s="5">
        <v>3</v>
      </c>
      <c r="H179" s="15">
        <v>2</v>
      </c>
      <c r="I179" s="4" t="s">
        <v>1895</v>
      </c>
      <c r="J179" s="13">
        <v>0.51851629058612025</v>
      </c>
      <c r="K179" s="8">
        <v>2016</v>
      </c>
      <c r="L179" s="5" t="s">
        <v>720</v>
      </c>
      <c r="M179" s="14">
        <v>98</v>
      </c>
      <c r="N179" s="8">
        <v>2016</v>
      </c>
      <c r="O179" s="13" t="s">
        <v>720</v>
      </c>
      <c r="P179" s="14">
        <v>10</v>
      </c>
      <c r="Q179" s="8">
        <v>2016</v>
      </c>
      <c r="R179" s="14" t="s">
        <v>720</v>
      </c>
      <c r="S179" s="12"/>
      <c r="T179" s="5"/>
      <c r="U179" s="5" t="s">
        <v>1569</v>
      </c>
      <c r="V179" s="14" t="s">
        <v>1569</v>
      </c>
      <c r="W179" s="8" t="s">
        <v>1569</v>
      </c>
      <c r="X179" s="14" t="s">
        <v>1569</v>
      </c>
      <c r="Y179" s="14" t="s">
        <v>1569</v>
      </c>
      <c r="Z179" s="8" t="s">
        <v>1569</v>
      </c>
      <c r="AA179" s="14" t="s">
        <v>1569</v>
      </c>
      <c r="AB179" s="14" t="s">
        <v>1569</v>
      </c>
      <c r="AC179" s="8" t="s">
        <v>1569</v>
      </c>
      <c r="AD179" s="14" t="s">
        <v>1569</v>
      </c>
      <c r="AE179" s="14">
        <v>100</v>
      </c>
      <c r="AF179" s="8">
        <v>2016</v>
      </c>
      <c r="AG179" s="14" t="s">
        <v>720</v>
      </c>
      <c r="AI179" s="5"/>
      <c r="AJ179" s="5" t="s">
        <v>1569</v>
      </c>
    </row>
    <row r="180" spans="1:36" x14ac:dyDescent="0.25">
      <c r="A180" s="5" t="s">
        <v>726</v>
      </c>
      <c r="B180" s="5" t="s">
        <v>23</v>
      </c>
      <c r="C180" s="5" t="s">
        <v>708</v>
      </c>
      <c r="D180" s="5" t="s">
        <v>620</v>
      </c>
      <c r="E180" s="5" t="s">
        <v>728</v>
      </c>
      <c r="F180" s="5" t="s">
        <v>727</v>
      </c>
      <c r="G180" s="5">
        <v>3</v>
      </c>
      <c r="H180" s="15">
        <v>1</v>
      </c>
      <c r="I180" s="4" t="s">
        <v>1897</v>
      </c>
      <c r="J180" s="13">
        <v>0.56092202858467899</v>
      </c>
      <c r="K180" s="8">
        <v>2016</v>
      </c>
      <c r="L180" s="5" t="s">
        <v>726</v>
      </c>
      <c r="M180" s="14">
        <v>97</v>
      </c>
      <c r="N180" s="8">
        <v>2016</v>
      </c>
      <c r="O180" s="13" t="s">
        <v>726</v>
      </c>
      <c r="P180" s="14">
        <v>5</v>
      </c>
      <c r="Q180" s="8">
        <v>2016</v>
      </c>
      <c r="R180" s="14" t="s">
        <v>726</v>
      </c>
      <c r="S180" s="12"/>
      <c r="T180" s="5"/>
      <c r="U180" s="5" t="s">
        <v>1569</v>
      </c>
      <c r="V180" s="14">
        <v>30.971545176283872</v>
      </c>
      <c r="W180" s="8">
        <v>2016</v>
      </c>
      <c r="X180" s="14" t="s">
        <v>726</v>
      </c>
      <c r="Y180" s="14">
        <v>0</v>
      </c>
      <c r="Z180" s="8">
        <v>2016</v>
      </c>
      <c r="AA180" s="14" t="s">
        <v>726</v>
      </c>
      <c r="AB180" s="14">
        <v>0</v>
      </c>
      <c r="AC180" s="8">
        <v>2016</v>
      </c>
      <c r="AD180" s="14" t="s">
        <v>726</v>
      </c>
      <c r="AE180" s="14">
        <v>0</v>
      </c>
      <c r="AF180" s="8">
        <v>2016</v>
      </c>
      <c r="AG180" s="14" t="s">
        <v>726</v>
      </c>
      <c r="AI180" s="5"/>
      <c r="AJ180" s="5" t="s">
        <v>1569</v>
      </c>
    </row>
    <row r="181" spans="1:36" x14ac:dyDescent="0.25">
      <c r="A181" s="5" t="s">
        <v>729</v>
      </c>
      <c r="B181" s="5" t="s">
        <v>23</v>
      </c>
      <c r="C181" s="5" t="s">
        <v>708</v>
      </c>
      <c r="D181" s="5" t="s">
        <v>620</v>
      </c>
      <c r="E181" s="5" t="s">
        <v>731</v>
      </c>
      <c r="F181" s="5" t="s">
        <v>730</v>
      </c>
      <c r="G181" s="5">
        <v>3</v>
      </c>
      <c r="H181" s="15">
        <v>1</v>
      </c>
      <c r="I181" s="4"/>
      <c r="J181" s="13">
        <v>0.50291424421037145</v>
      </c>
      <c r="K181" s="8">
        <v>2016</v>
      </c>
      <c r="L181" s="5" t="s">
        <v>729</v>
      </c>
      <c r="M181" s="14">
        <v>97</v>
      </c>
      <c r="N181" s="8">
        <v>2016</v>
      </c>
      <c r="O181" s="13" t="s">
        <v>729</v>
      </c>
      <c r="P181" s="14" t="s">
        <v>1569</v>
      </c>
      <c r="Q181" s="8" t="s">
        <v>1569</v>
      </c>
      <c r="R181" s="14" t="s">
        <v>1569</v>
      </c>
      <c r="S181" s="12"/>
      <c r="T181" s="5"/>
      <c r="U181" s="5" t="s">
        <v>1569</v>
      </c>
      <c r="V181" s="14">
        <v>16.733067729083665</v>
      </c>
      <c r="W181" s="8">
        <v>2016</v>
      </c>
      <c r="X181" s="14" t="s">
        <v>729</v>
      </c>
      <c r="Y181" s="14">
        <v>0</v>
      </c>
      <c r="Z181" s="8">
        <v>2016</v>
      </c>
      <c r="AA181" s="14" t="s">
        <v>729</v>
      </c>
      <c r="AB181" s="14">
        <v>0</v>
      </c>
      <c r="AC181" s="8">
        <v>2016</v>
      </c>
      <c r="AD181" s="14" t="s">
        <v>729</v>
      </c>
      <c r="AE181" s="14">
        <v>0</v>
      </c>
      <c r="AF181" s="8">
        <v>2016</v>
      </c>
      <c r="AG181" s="14" t="s">
        <v>729</v>
      </c>
      <c r="AI181" s="5"/>
      <c r="AJ181" s="5" t="s">
        <v>1569</v>
      </c>
    </row>
    <row r="182" spans="1:36" x14ac:dyDescent="0.25">
      <c r="A182" s="5" t="s">
        <v>732</v>
      </c>
      <c r="B182" s="5" t="s">
        <v>23</v>
      </c>
      <c r="C182" s="5" t="s">
        <v>708</v>
      </c>
      <c r="D182" s="5" t="s">
        <v>620</v>
      </c>
      <c r="E182" s="5" t="s">
        <v>734</v>
      </c>
      <c r="F182" s="5" t="s">
        <v>733</v>
      </c>
      <c r="G182" s="5">
        <v>3</v>
      </c>
      <c r="H182" s="15">
        <v>1</v>
      </c>
      <c r="I182" s="4"/>
      <c r="J182" s="13">
        <v>0.50684463117340695</v>
      </c>
      <c r="K182" s="8">
        <v>2016</v>
      </c>
      <c r="L182" s="5" t="s">
        <v>732</v>
      </c>
      <c r="M182" s="14">
        <v>97</v>
      </c>
      <c r="N182" s="8">
        <v>2016</v>
      </c>
      <c r="O182" s="13" t="s">
        <v>732</v>
      </c>
      <c r="P182" s="14" t="s">
        <v>1569</v>
      </c>
      <c r="Q182" s="8" t="s">
        <v>1569</v>
      </c>
      <c r="R182" s="14" t="s">
        <v>1569</v>
      </c>
      <c r="S182" s="12"/>
      <c r="T182" s="5"/>
      <c r="U182" s="5" t="s">
        <v>1569</v>
      </c>
      <c r="V182" s="14">
        <v>23.469387755102041</v>
      </c>
      <c r="W182" s="8">
        <v>2016</v>
      </c>
      <c r="X182" s="14" t="s">
        <v>732</v>
      </c>
      <c r="Y182" s="14">
        <v>0</v>
      </c>
      <c r="Z182" s="8">
        <v>2016</v>
      </c>
      <c r="AA182" s="14" t="s">
        <v>732</v>
      </c>
      <c r="AB182" s="14">
        <v>0</v>
      </c>
      <c r="AC182" s="8">
        <v>2016</v>
      </c>
      <c r="AD182" s="14" t="s">
        <v>732</v>
      </c>
      <c r="AE182" s="14">
        <v>0</v>
      </c>
      <c r="AF182" s="8">
        <v>2016</v>
      </c>
      <c r="AG182" s="14" t="s">
        <v>732</v>
      </c>
      <c r="AI182" s="5"/>
      <c r="AJ182" s="5" t="s">
        <v>1569</v>
      </c>
    </row>
    <row r="183" spans="1:36" x14ac:dyDescent="0.25">
      <c r="A183" s="5" t="s">
        <v>735</v>
      </c>
      <c r="B183" s="5" t="s">
        <v>23</v>
      </c>
      <c r="C183" s="5" t="s">
        <v>708</v>
      </c>
      <c r="D183" s="5" t="s">
        <v>620</v>
      </c>
      <c r="E183" s="5" t="s">
        <v>737</v>
      </c>
      <c r="F183" s="5" t="s">
        <v>736</v>
      </c>
      <c r="G183" s="5">
        <v>3</v>
      </c>
      <c r="H183" s="15">
        <v>1</v>
      </c>
      <c r="I183" s="4"/>
      <c r="J183" s="13">
        <v>0.59702344457095913</v>
      </c>
      <c r="K183" s="8">
        <v>2016</v>
      </c>
      <c r="L183" s="5" t="s">
        <v>735</v>
      </c>
      <c r="M183" s="14">
        <v>90.8</v>
      </c>
      <c r="N183" s="8">
        <v>2016</v>
      </c>
      <c r="O183" s="13" t="s">
        <v>735</v>
      </c>
      <c r="P183" s="14">
        <v>2.2533800701051576</v>
      </c>
      <c r="Q183" s="8">
        <v>2016</v>
      </c>
      <c r="R183" s="14" t="s">
        <v>735</v>
      </c>
      <c r="S183" s="12"/>
      <c r="T183" s="5"/>
      <c r="U183" s="5" t="s">
        <v>1569</v>
      </c>
      <c r="V183" s="14" t="s">
        <v>1569</v>
      </c>
      <c r="W183" s="8" t="s">
        <v>1569</v>
      </c>
      <c r="X183" s="14" t="s">
        <v>1569</v>
      </c>
      <c r="Y183" s="14">
        <v>0</v>
      </c>
      <c r="Z183" s="8">
        <v>2016</v>
      </c>
      <c r="AA183" s="14" t="s">
        <v>735</v>
      </c>
      <c r="AB183" s="14" t="s">
        <v>1569</v>
      </c>
      <c r="AC183" s="8" t="s">
        <v>1569</v>
      </c>
      <c r="AD183" s="14" t="s">
        <v>1569</v>
      </c>
      <c r="AE183" s="14" t="s">
        <v>1569</v>
      </c>
      <c r="AF183" s="8" t="s">
        <v>1569</v>
      </c>
      <c r="AG183" s="14" t="s">
        <v>1569</v>
      </c>
      <c r="AI183" s="5"/>
      <c r="AJ183" s="5" t="s">
        <v>1569</v>
      </c>
    </row>
    <row r="184" spans="1:36" x14ac:dyDescent="0.25">
      <c r="A184" s="5" t="s">
        <v>738</v>
      </c>
      <c r="B184" s="5" t="s">
        <v>23</v>
      </c>
      <c r="C184" s="5" t="s">
        <v>708</v>
      </c>
      <c r="D184" s="5" t="s">
        <v>620</v>
      </c>
      <c r="E184" s="5" t="s">
        <v>740</v>
      </c>
      <c r="F184" s="5" t="s">
        <v>739</v>
      </c>
      <c r="G184" s="5">
        <v>3</v>
      </c>
      <c r="H184" s="15">
        <v>2</v>
      </c>
      <c r="I184" s="4" t="s">
        <v>1898</v>
      </c>
      <c r="J184" s="13">
        <v>0.45465598909241317</v>
      </c>
      <c r="K184" s="8">
        <v>2016</v>
      </c>
      <c r="L184" s="5" t="s">
        <v>738</v>
      </c>
      <c r="M184" s="14">
        <v>96</v>
      </c>
      <c r="N184" s="8">
        <v>2016</v>
      </c>
      <c r="O184" s="13" t="s">
        <v>738</v>
      </c>
      <c r="P184" s="14">
        <v>12</v>
      </c>
      <c r="Q184" s="8">
        <v>2016</v>
      </c>
      <c r="R184" s="14" t="s">
        <v>738</v>
      </c>
      <c r="S184" s="12"/>
      <c r="T184" s="5"/>
      <c r="U184" s="5" t="s">
        <v>1569</v>
      </c>
      <c r="V184" s="14">
        <v>15.625</v>
      </c>
      <c r="W184" s="8">
        <v>2016</v>
      </c>
      <c r="X184" s="14" t="s">
        <v>738</v>
      </c>
      <c r="Y184" s="14">
        <v>0</v>
      </c>
      <c r="Z184" s="8">
        <v>2016</v>
      </c>
      <c r="AA184" s="14" t="s">
        <v>738</v>
      </c>
      <c r="AB184" s="14">
        <v>0</v>
      </c>
      <c r="AC184" s="8">
        <v>2016</v>
      </c>
      <c r="AD184" s="14" t="s">
        <v>738</v>
      </c>
      <c r="AE184" s="14">
        <v>0</v>
      </c>
      <c r="AF184" s="8">
        <v>2016</v>
      </c>
      <c r="AG184" s="14" t="s">
        <v>738</v>
      </c>
      <c r="AI184" s="5"/>
      <c r="AJ184" s="5" t="s">
        <v>1569</v>
      </c>
    </row>
    <row r="185" spans="1:36" x14ac:dyDescent="0.25">
      <c r="A185" s="5" t="s">
        <v>741</v>
      </c>
      <c r="B185" s="5" t="s">
        <v>23</v>
      </c>
      <c r="C185" s="5" t="s">
        <v>708</v>
      </c>
      <c r="D185" s="5" t="s">
        <v>620</v>
      </c>
      <c r="E185" s="5" t="s">
        <v>743</v>
      </c>
      <c r="F185" s="5" t="s">
        <v>742</v>
      </c>
      <c r="G185" s="5">
        <v>3</v>
      </c>
      <c r="H185" s="15">
        <v>1</v>
      </c>
      <c r="I185" s="4"/>
      <c r="J185" s="13">
        <v>0.45126421670309375</v>
      </c>
      <c r="K185" s="8">
        <v>2016</v>
      </c>
      <c r="L185" s="5" t="s">
        <v>741</v>
      </c>
      <c r="M185" s="14">
        <v>100</v>
      </c>
      <c r="N185" s="8">
        <v>2016</v>
      </c>
      <c r="O185" s="13" t="s">
        <v>741</v>
      </c>
      <c r="P185" s="14">
        <v>3.5000000000000004</v>
      </c>
      <c r="Q185" s="8">
        <v>2016</v>
      </c>
      <c r="R185" s="14" t="s">
        <v>741</v>
      </c>
      <c r="S185" s="12"/>
      <c r="T185" s="5"/>
      <c r="U185" s="5" t="s">
        <v>1569</v>
      </c>
      <c r="V185" s="14" t="s">
        <v>1569</v>
      </c>
      <c r="W185" s="8" t="s">
        <v>1569</v>
      </c>
      <c r="X185" s="14" t="s">
        <v>1569</v>
      </c>
      <c r="Y185" s="14">
        <v>0</v>
      </c>
      <c r="Z185" s="8">
        <v>2016</v>
      </c>
      <c r="AA185" s="14" t="s">
        <v>741</v>
      </c>
      <c r="AB185" s="14">
        <v>0</v>
      </c>
      <c r="AC185" s="8">
        <v>2016</v>
      </c>
      <c r="AD185" s="14" t="s">
        <v>741</v>
      </c>
      <c r="AE185" s="14">
        <v>0</v>
      </c>
      <c r="AF185" s="8">
        <v>2016</v>
      </c>
      <c r="AG185" s="14" t="s">
        <v>741</v>
      </c>
      <c r="AI185" s="5"/>
      <c r="AJ185" s="5" t="s">
        <v>1569</v>
      </c>
    </row>
    <row r="186" spans="1:36" x14ac:dyDescent="0.25">
      <c r="A186" s="5" t="s">
        <v>744</v>
      </c>
      <c r="B186" s="5" t="s">
        <v>23</v>
      </c>
      <c r="C186" s="5" t="s">
        <v>708</v>
      </c>
      <c r="D186" s="5" t="s">
        <v>620</v>
      </c>
      <c r="E186" s="5" t="s">
        <v>746</v>
      </c>
      <c r="F186" s="5" t="s">
        <v>745</v>
      </c>
      <c r="G186" s="5">
        <v>3</v>
      </c>
      <c r="H186" s="15">
        <v>1</v>
      </c>
      <c r="I186" s="4"/>
      <c r="J186" s="13">
        <v>0.59782608695652173</v>
      </c>
      <c r="K186" s="8">
        <v>2016</v>
      </c>
      <c r="L186" s="5" t="s">
        <v>744</v>
      </c>
      <c r="M186" s="14">
        <v>29.3</v>
      </c>
      <c r="N186" s="8">
        <v>2016</v>
      </c>
      <c r="O186" s="13" t="s">
        <v>744</v>
      </c>
      <c r="P186" s="14">
        <v>16.0481444332999</v>
      </c>
      <c r="Q186" s="8">
        <v>2016</v>
      </c>
      <c r="R186" s="14" t="s">
        <v>744</v>
      </c>
      <c r="S186" s="12"/>
      <c r="T186" s="5"/>
      <c r="U186" s="5" t="s">
        <v>1569</v>
      </c>
      <c r="V186" s="14">
        <v>0</v>
      </c>
      <c r="W186" s="8">
        <v>2016</v>
      </c>
      <c r="X186" s="14" t="s">
        <v>744</v>
      </c>
      <c r="Y186" s="14">
        <v>0</v>
      </c>
      <c r="Z186" s="8">
        <v>2016</v>
      </c>
      <c r="AA186" s="14" t="s">
        <v>744</v>
      </c>
      <c r="AB186" s="14">
        <v>0</v>
      </c>
      <c r="AC186" s="8">
        <v>2016</v>
      </c>
      <c r="AD186" s="14" t="s">
        <v>744</v>
      </c>
      <c r="AE186" s="14">
        <v>0</v>
      </c>
      <c r="AF186" s="8">
        <v>2016</v>
      </c>
      <c r="AG186" s="14" t="s">
        <v>744</v>
      </c>
      <c r="AI186" s="5"/>
      <c r="AJ186" s="5" t="s">
        <v>1569</v>
      </c>
    </row>
    <row r="187" spans="1:36" x14ac:dyDescent="0.25">
      <c r="A187" s="5" t="s">
        <v>747</v>
      </c>
      <c r="B187" s="5" t="s">
        <v>23</v>
      </c>
      <c r="C187" s="5" t="s">
        <v>708</v>
      </c>
      <c r="D187" s="5" t="s">
        <v>620</v>
      </c>
      <c r="E187" s="5" t="s">
        <v>749</v>
      </c>
      <c r="F187" s="5" t="s">
        <v>748</v>
      </c>
      <c r="G187" s="5">
        <v>3</v>
      </c>
      <c r="H187" s="15">
        <v>1</v>
      </c>
      <c r="I187" s="4"/>
      <c r="J187" s="13">
        <v>0.50843986340127523</v>
      </c>
      <c r="K187" s="8">
        <v>2016</v>
      </c>
      <c r="L187" s="5" t="s">
        <v>747</v>
      </c>
      <c r="M187" s="14">
        <v>87.5</v>
      </c>
      <c r="N187" s="8">
        <v>2016</v>
      </c>
      <c r="O187" s="13" t="s">
        <v>747</v>
      </c>
      <c r="P187" s="14" t="s">
        <v>1569</v>
      </c>
      <c r="Q187" s="8" t="s">
        <v>1569</v>
      </c>
      <c r="R187" s="14" t="s">
        <v>1569</v>
      </c>
      <c r="S187" s="12"/>
      <c r="T187" s="5"/>
      <c r="U187" s="5" t="s">
        <v>1569</v>
      </c>
      <c r="V187" s="14">
        <v>21.85</v>
      </c>
      <c r="W187" s="8">
        <v>2016</v>
      </c>
      <c r="X187" s="14" t="s">
        <v>747</v>
      </c>
      <c r="Y187" s="14">
        <v>0</v>
      </c>
      <c r="Z187" s="8">
        <v>2016</v>
      </c>
      <c r="AA187" s="14" t="s">
        <v>747</v>
      </c>
      <c r="AB187" s="14">
        <v>0</v>
      </c>
      <c r="AC187" s="8">
        <v>2016</v>
      </c>
      <c r="AD187" s="14" t="s">
        <v>747</v>
      </c>
      <c r="AE187" s="14">
        <v>0</v>
      </c>
      <c r="AF187" s="8">
        <v>2016</v>
      </c>
      <c r="AG187" s="14" t="s">
        <v>747</v>
      </c>
      <c r="AI187" s="5"/>
      <c r="AJ187" s="5" t="s">
        <v>1569</v>
      </c>
    </row>
    <row r="188" spans="1:36" x14ac:dyDescent="0.25">
      <c r="A188" s="5" t="s">
        <v>750</v>
      </c>
      <c r="B188" s="5" t="s">
        <v>23</v>
      </c>
      <c r="C188" s="5" t="s">
        <v>708</v>
      </c>
      <c r="D188" s="5" t="s">
        <v>620</v>
      </c>
      <c r="E188" s="5" t="s">
        <v>752</v>
      </c>
      <c r="F188" s="5" t="s">
        <v>751</v>
      </c>
      <c r="G188" s="5">
        <v>3</v>
      </c>
      <c r="H188" s="15">
        <v>1</v>
      </c>
      <c r="I188" s="4"/>
      <c r="J188" s="13">
        <v>0.56130101473964888</v>
      </c>
      <c r="K188" s="8">
        <v>2016</v>
      </c>
      <c r="L188" s="5" t="s">
        <v>750</v>
      </c>
      <c r="M188" s="14">
        <v>100</v>
      </c>
      <c r="N188" s="8">
        <v>2016</v>
      </c>
      <c r="O188" s="13" t="s">
        <v>750</v>
      </c>
      <c r="P188" s="14" t="s">
        <v>1569</v>
      </c>
      <c r="Q188" s="8" t="s">
        <v>1569</v>
      </c>
      <c r="R188" s="14" t="s">
        <v>1569</v>
      </c>
      <c r="S188" s="12"/>
      <c r="T188" s="5"/>
      <c r="U188" s="5" t="s">
        <v>1569</v>
      </c>
      <c r="V188" s="14">
        <v>0</v>
      </c>
      <c r="W188" s="8">
        <v>2016</v>
      </c>
      <c r="X188" s="14" t="s">
        <v>750</v>
      </c>
      <c r="Y188" s="14">
        <v>0</v>
      </c>
      <c r="Z188" s="8">
        <v>2016</v>
      </c>
      <c r="AA188" s="14" t="s">
        <v>750</v>
      </c>
      <c r="AB188" s="14">
        <v>0</v>
      </c>
      <c r="AC188" s="8">
        <v>2016</v>
      </c>
      <c r="AD188" s="14" t="s">
        <v>750</v>
      </c>
      <c r="AE188" s="14">
        <v>0</v>
      </c>
      <c r="AF188" s="8">
        <v>2016</v>
      </c>
      <c r="AG188" s="14" t="s">
        <v>750</v>
      </c>
      <c r="AI188" s="5"/>
      <c r="AJ188" s="5" t="s">
        <v>1569</v>
      </c>
    </row>
    <row r="189" spans="1:36" x14ac:dyDescent="0.25">
      <c r="A189" s="5" t="s">
        <v>755</v>
      </c>
      <c r="B189" s="5" t="s">
        <v>23</v>
      </c>
      <c r="C189" s="5" t="s">
        <v>708</v>
      </c>
      <c r="D189" s="5" t="s">
        <v>620</v>
      </c>
      <c r="E189" s="5" t="s">
        <v>757</v>
      </c>
      <c r="F189" s="5" t="s">
        <v>756</v>
      </c>
      <c r="G189" s="5">
        <v>3</v>
      </c>
      <c r="H189" s="15">
        <v>2</v>
      </c>
      <c r="I189" s="4" t="s">
        <v>1900</v>
      </c>
      <c r="J189" s="13">
        <v>0.84615192789768334</v>
      </c>
      <c r="K189" s="8">
        <v>2016</v>
      </c>
      <c r="L189" s="5" t="s">
        <v>755</v>
      </c>
      <c r="M189" s="14">
        <v>65</v>
      </c>
      <c r="N189" s="8">
        <v>2016</v>
      </c>
      <c r="O189" s="13" t="s">
        <v>755</v>
      </c>
      <c r="P189" s="14" t="s">
        <v>1569</v>
      </c>
      <c r="Q189" s="8" t="s">
        <v>1569</v>
      </c>
      <c r="R189" s="14" t="s">
        <v>1569</v>
      </c>
      <c r="S189" s="12"/>
      <c r="T189" s="5"/>
      <c r="U189" s="5" t="s">
        <v>1569</v>
      </c>
      <c r="V189" s="14">
        <v>0</v>
      </c>
      <c r="W189" s="8">
        <v>2016</v>
      </c>
      <c r="X189" s="14" t="s">
        <v>755</v>
      </c>
      <c r="Y189" s="14">
        <v>0</v>
      </c>
      <c r="Z189" s="8">
        <v>2016</v>
      </c>
      <c r="AA189" s="14" t="s">
        <v>755</v>
      </c>
      <c r="AB189" s="14">
        <v>0</v>
      </c>
      <c r="AC189" s="8">
        <v>2016</v>
      </c>
      <c r="AD189" s="14" t="s">
        <v>755</v>
      </c>
      <c r="AE189" s="14">
        <v>0</v>
      </c>
      <c r="AF189" s="8">
        <v>2016</v>
      </c>
      <c r="AG189" s="14" t="s">
        <v>755</v>
      </c>
      <c r="AI189" s="5"/>
      <c r="AJ189" s="5" t="s">
        <v>1569</v>
      </c>
    </row>
    <row r="190" spans="1:36" x14ac:dyDescent="0.25">
      <c r="A190" s="5" t="s">
        <v>758</v>
      </c>
      <c r="B190" s="5" t="s">
        <v>23</v>
      </c>
      <c r="C190" s="5" t="s">
        <v>708</v>
      </c>
      <c r="D190" s="5" t="s">
        <v>620</v>
      </c>
      <c r="E190" s="5" t="s">
        <v>760</v>
      </c>
      <c r="F190" s="5" t="s">
        <v>759</v>
      </c>
      <c r="G190" s="5">
        <v>3</v>
      </c>
      <c r="H190" s="15">
        <v>2</v>
      </c>
      <c r="I190" s="4" t="s">
        <v>1901</v>
      </c>
      <c r="J190" s="13">
        <v>0.45188679416950794</v>
      </c>
      <c r="K190" s="8">
        <v>2016</v>
      </c>
      <c r="L190" s="5" t="s">
        <v>758</v>
      </c>
      <c r="M190" s="14">
        <v>100</v>
      </c>
      <c r="N190" s="8">
        <v>2016</v>
      </c>
      <c r="O190" s="13" t="s">
        <v>758</v>
      </c>
      <c r="P190" s="14">
        <v>9.1199999999999974</v>
      </c>
      <c r="Q190" s="8">
        <v>2016</v>
      </c>
      <c r="R190" s="14" t="s">
        <v>758</v>
      </c>
      <c r="S190" s="12"/>
      <c r="T190" s="5"/>
      <c r="U190" s="5" t="s">
        <v>1569</v>
      </c>
      <c r="V190" s="14">
        <v>40</v>
      </c>
      <c r="W190" s="8">
        <v>2016</v>
      </c>
      <c r="X190" s="14" t="s">
        <v>758</v>
      </c>
      <c r="Y190" s="14">
        <v>0</v>
      </c>
      <c r="Z190" s="8">
        <v>2016</v>
      </c>
      <c r="AA190" s="14" t="s">
        <v>758</v>
      </c>
      <c r="AB190" s="14">
        <v>0</v>
      </c>
      <c r="AC190" s="8">
        <v>2016</v>
      </c>
      <c r="AD190" s="14" t="s">
        <v>758</v>
      </c>
      <c r="AE190" s="14">
        <v>0</v>
      </c>
      <c r="AF190" s="8">
        <v>2016</v>
      </c>
      <c r="AG190" s="14" t="s">
        <v>758</v>
      </c>
      <c r="AI190" s="5"/>
      <c r="AJ190" s="5" t="s">
        <v>1569</v>
      </c>
    </row>
    <row r="191" spans="1:36" x14ac:dyDescent="0.25">
      <c r="A191" s="5" t="s">
        <v>761</v>
      </c>
      <c r="B191" s="5" t="s">
        <v>23</v>
      </c>
      <c r="C191" s="5" t="s">
        <v>708</v>
      </c>
      <c r="D191" s="5" t="s">
        <v>620</v>
      </c>
      <c r="E191" s="5" t="s">
        <v>763</v>
      </c>
      <c r="F191" s="5" t="s">
        <v>762</v>
      </c>
      <c r="G191" s="5">
        <v>3</v>
      </c>
      <c r="H191" s="15">
        <v>1</v>
      </c>
      <c r="I191" s="4"/>
      <c r="J191" s="13">
        <v>0.27390678528962292</v>
      </c>
      <c r="K191" s="8">
        <v>2016</v>
      </c>
      <c r="L191" s="5" t="s">
        <v>761</v>
      </c>
      <c r="M191" s="14">
        <v>100</v>
      </c>
      <c r="N191" s="8">
        <v>2016</v>
      </c>
      <c r="O191" s="13" t="s">
        <v>761</v>
      </c>
      <c r="P191" s="14" t="s">
        <v>1569</v>
      </c>
      <c r="Q191" s="8" t="s">
        <v>1569</v>
      </c>
      <c r="R191" s="14" t="s">
        <v>1569</v>
      </c>
      <c r="S191" s="12"/>
      <c r="T191" s="5"/>
      <c r="U191" s="5" t="s">
        <v>1569</v>
      </c>
      <c r="V191" s="14">
        <v>0</v>
      </c>
      <c r="W191" s="8">
        <v>2016</v>
      </c>
      <c r="X191" s="14" t="s">
        <v>761</v>
      </c>
      <c r="Y191" s="14">
        <v>0</v>
      </c>
      <c r="Z191" s="8">
        <v>2016</v>
      </c>
      <c r="AA191" s="14" t="s">
        <v>761</v>
      </c>
      <c r="AB191" s="14">
        <v>0</v>
      </c>
      <c r="AC191" s="8">
        <v>2016</v>
      </c>
      <c r="AD191" s="14" t="s">
        <v>761</v>
      </c>
      <c r="AE191" s="14">
        <v>36.363636363636367</v>
      </c>
      <c r="AF191" s="8">
        <v>2016</v>
      </c>
      <c r="AG191" s="14" t="s">
        <v>761</v>
      </c>
      <c r="AI191" s="5"/>
      <c r="AJ191" s="5" t="s">
        <v>1569</v>
      </c>
    </row>
    <row r="192" spans="1:36" x14ac:dyDescent="0.25">
      <c r="A192" s="5" t="s">
        <v>764</v>
      </c>
      <c r="B192" s="5" t="s">
        <v>23</v>
      </c>
      <c r="C192" s="5" t="s">
        <v>708</v>
      </c>
      <c r="D192" s="5" t="s">
        <v>620</v>
      </c>
      <c r="E192" s="5" t="s">
        <v>766</v>
      </c>
      <c r="F192" s="5" t="s">
        <v>765</v>
      </c>
      <c r="G192" s="5">
        <v>3</v>
      </c>
      <c r="H192" s="15">
        <v>1</v>
      </c>
      <c r="I192" s="4"/>
      <c r="J192" s="13">
        <v>0.37365870800409245</v>
      </c>
      <c r="K192" s="8">
        <v>2016</v>
      </c>
      <c r="L192" s="5" t="s">
        <v>764</v>
      </c>
      <c r="M192" s="14">
        <v>99</v>
      </c>
      <c r="N192" s="8">
        <v>2016</v>
      </c>
      <c r="O192" s="13" t="s">
        <v>764</v>
      </c>
      <c r="P192" s="14">
        <v>2.11</v>
      </c>
      <c r="Q192" s="8">
        <v>2016</v>
      </c>
      <c r="R192" s="14" t="s">
        <v>764</v>
      </c>
      <c r="S192" s="12"/>
      <c r="T192" s="5"/>
      <c r="U192" s="5" t="s">
        <v>1569</v>
      </c>
      <c r="V192" s="14">
        <v>0</v>
      </c>
      <c r="W192" s="8">
        <v>2016</v>
      </c>
      <c r="X192" s="14" t="s">
        <v>764</v>
      </c>
      <c r="Y192" s="14">
        <v>0</v>
      </c>
      <c r="Z192" s="8">
        <v>2016</v>
      </c>
      <c r="AA192" s="14" t="s">
        <v>764</v>
      </c>
      <c r="AB192" s="14">
        <v>0</v>
      </c>
      <c r="AC192" s="8">
        <v>2016</v>
      </c>
      <c r="AD192" s="14" t="s">
        <v>764</v>
      </c>
      <c r="AE192" s="14">
        <v>0</v>
      </c>
      <c r="AF192" s="8">
        <v>2016</v>
      </c>
      <c r="AG192" s="14" t="s">
        <v>764</v>
      </c>
      <c r="AI192" s="5"/>
      <c r="AJ192" s="5" t="s">
        <v>1569</v>
      </c>
    </row>
    <row r="193" spans="1:36" x14ac:dyDescent="0.25">
      <c r="A193" s="5" t="s">
        <v>767</v>
      </c>
      <c r="B193" s="5" t="s">
        <v>23</v>
      </c>
      <c r="C193" s="5" t="s">
        <v>708</v>
      </c>
      <c r="D193" s="5" t="s">
        <v>620</v>
      </c>
      <c r="E193" s="5" t="s">
        <v>769</v>
      </c>
      <c r="F193" s="5" t="s">
        <v>768</v>
      </c>
      <c r="G193" s="5">
        <v>3</v>
      </c>
      <c r="H193" s="15">
        <v>2</v>
      </c>
      <c r="I193" s="4" t="s">
        <v>1900</v>
      </c>
      <c r="J193" s="13">
        <v>0.46957321169689897</v>
      </c>
      <c r="K193" s="8">
        <v>2016</v>
      </c>
      <c r="L193" s="5" t="s">
        <v>767</v>
      </c>
      <c r="M193" s="14" t="s">
        <v>1569</v>
      </c>
      <c r="N193" s="8" t="s">
        <v>1569</v>
      </c>
      <c r="O193" s="13" t="s">
        <v>1569</v>
      </c>
      <c r="P193" s="14">
        <v>16.079999999999998</v>
      </c>
      <c r="Q193" s="8">
        <v>2016</v>
      </c>
      <c r="R193" s="14" t="s">
        <v>767</v>
      </c>
      <c r="S193" s="12"/>
      <c r="T193" s="5"/>
      <c r="U193" s="5" t="s">
        <v>1569</v>
      </c>
      <c r="V193" s="14" t="s">
        <v>1569</v>
      </c>
      <c r="W193" s="8" t="s">
        <v>1569</v>
      </c>
      <c r="X193" s="14" t="s">
        <v>1569</v>
      </c>
      <c r="Y193" s="14">
        <v>0</v>
      </c>
      <c r="Z193" s="8">
        <v>2016</v>
      </c>
      <c r="AA193" s="14" t="s">
        <v>767</v>
      </c>
      <c r="AB193" s="14">
        <v>0</v>
      </c>
      <c r="AC193" s="8">
        <v>2016</v>
      </c>
      <c r="AD193" s="14" t="s">
        <v>767</v>
      </c>
      <c r="AE193" s="14">
        <v>0</v>
      </c>
      <c r="AF193" s="8">
        <v>2016</v>
      </c>
      <c r="AG193" s="14" t="s">
        <v>767</v>
      </c>
      <c r="AI193" s="5"/>
      <c r="AJ193" s="5" t="s">
        <v>1569</v>
      </c>
    </row>
    <row r="194" spans="1:36" x14ac:dyDescent="0.25">
      <c r="A194" s="5" t="s">
        <v>770</v>
      </c>
      <c r="B194" s="5" t="s">
        <v>23</v>
      </c>
      <c r="C194" s="5" t="s">
        <v>708</v>
      </c>
      <c r="D194" s="5" t="s">
        <v>620</v>
      </c>
      <c r="E194" s="5" t="s">
        <v>772</v>
      </c>
      <c r="F194" s="5" t="s">
        <v>771</v>
      </c>
      <c r="G194" s="5">
        <v>3</v>
      </c>
      <c r="H194" s="15">
        <v>2</v>
      </c>
      <c r="I194" s="4" t="s">
        <v>1902</v>
      </c>
      <c r="J194" s="13">
        <v>0.85368168240551334</v>
      </c>
      <c r="K194" s="8">
        <v>2016</v>
      </c>
      <c r="L194" s="5" t="s">
        <v>770</v>
      </c>
      <c r="M194" s="14">
        <v>65</v>
      </c>
      <c r="N194" s="8">
        <v>2016</v>
      </c>
      <c r="O194" s="13" t="s">
        <v>770</v>
      </c>
      <c r="P194" s="14" t="s">
        <v>1569</v>
      </c>
      <c r="Q194" s="8" t="s">
        <v>1569</v>
      </c>
      <c r="R194" s="14" t="s">
        <v>1569</v>
      </c>
      <c r="S194" s="12"/>
      <c r="T194" s="5"/>
      <c r="U194" s="5" t="s">
        <v>1569</v>
      </c>
      <c r="V194" s="14">
        <v>28.000000000000004</v>
      </c>
      <c r="W194" s="8">
        <v>2016</v>
      </c>
      <c r="X194" s="14" t="s">
        <v>770</v>
      </c>
      <c r="Y194" s="14">
        <v>0</v>
      </c>
      <c r="Z194" s="8">
        <v>2016</v>
      </c>
      <c r="AA194" s="14" t="s">
        <v>770</v>
      </c>
      <c r="AB194" s="14">
        <v>0</v>
      </c>
      <c r="AC194" s="8">
        <v>2016</v>
      </c>
      <c r="AD194" s="14" t="s">
        <v>770</v>
      </c>
      <c r="AE194" s="14">
        <v>0</v>
      </c>
      <c r="AF194" s="8">
        <v>2016</v>
      </c>
      <c r="AG194" s="14" t="s">
        <v>770</v>
      </c>
      <c r="AI194" s="5"/>
      <c r="AJ194" s="5" t="s">
        <v>1569</v>
      </c>
    </row>
    <row r="195" spans="1:36" x14ac:dyDescent="0.25">
      <c r="A195" s="5" t="s">
        <v>773</v>
      </c>
      <c r="B195" s="5" t="s">
        <v>23</v>
      </c>
      <c r="C195" s="5" t="s">
        <v>708</v>
      </c>
      <c r="D195" s="5" t="s">
        <v>620</v>
      </c>
      <c r="E195" s="5" t="s">
        <v>775</v>
      </c>
      <c r="F195" s="5" t="s">
        <v>774</v>
      </c>
      <c r="G195" s="5">
        <v>3</v>
      </c>
      <c r="H195" s="15">
        <v>2</v>
      </c>
      <c r="I195" s="4" t="s">
        <v>1901</v>
      </c>
      <c r="J195" s="13">
        <v>0.54254870174817504</v>
      </c>
      <c r="K195" s="8">
        <v>2016</v>
      </c>
      <c r="L195" s="5" t="s">
        <v>773</v>
      </c>
      <c r="M195" s="14">
        <v>86</v>
      </c>
      <c r="N195" s="8">
        <v>2016</v>
      </c>
      <c r="O195" s="13" t="s">
        <v>773</v>
      </c>
      <c r="P195" s="14" t="s">
        <v>1569</v>
      </c>
      <c r="Q195" s="8" t="s">
        <v>1569</v>
      </c>
      <c r="R195" s="14" t="s">
        <v>1569</v>
      </c>
      <c r="S195" s="12"/>
      <c r="T195" s="5"/>
      <c r="U195" s="5" t="s">
        <v>1569</v>
      </c>
      <c r="V195" s="14" t="s">
        <v>1569</v>
      </c>
      <c r="W195" s="8" t="s">
        <v>1569</v>
      </c>
      <c r="X195" s="14" t="s">
        <v>1569</v>
      </c>
      <c r="Y195" s="14" t="s">
        <v>1569</v>
      </c>
      <c r="Z195" s="8" t="s">
        <v>1569</v>
      </c>
      <c r="AA195" s="14" t="s">
        <v>1569</v>
      </c>
      <c r="AB195" s="14" t="s">
        <v>1569</v>
      </c>
      <c r="AC195" s="8" t="s">
        <v>1569</v>
      </c>
      <c r="AD195" s="14" t="s">
        <v>1569</v>
      </c>
      <c r="AE195" s="14" t="s">
        <v>1569</v>
      </c>
      <c r="AF195" s="8" t="s">
        <v>1569</v>
      </c>
      <c r="AG195" s="14" t="s">
        <v>1569</v>
      </c>
      <c r="AI195" s="5"/>
      <c r="AJ195" s="5" t="s">
        <v>1569</v>
      </c>
    </row>
    <row r="196" spans="1:36" x14ac:dyDescent="0.25">
      <c r="A196" s="5" t="s">
        <v>776</v>
      </c>
      <c r="B196" s="5" t="s">
        <v>23</v>
      </c>
      <c r="C196" s="5" t="s">
        <v>708</v>
      </c>
      <c r="D196" s="5" t="s">
        <v>620</v>
      </c>
      <c r="E196" s="5" t="s">
        <v>778</v>
      </c>
      <c r="F196" s="5" t="s">
        <v>777</v>
      </c>
      <c r="G196" s="5">
        <v>3</v>
      </c>
      <c r="H196" s="15">
        <v>3</v>
      </c>
      <c r="I196" s="4" t="s">
        <v>1903</v>
      </c>
      <c r="J196" s="13">
        <v>0.42331343405834543</v>
      </c>
      <c r="K196" s="8">
        <v>2016</v>
      </c>
      <c r="L196" s="5" t="s">
        <v>776</v>
      </c>
      <c r="M196" s="14">
        <v>60</v>
      </c>
      <c r="N196" s="8">
        <v>2016</v>
      </c>
      <c r="O196" s="13" t="s">
        <v>776</v>
      </c>
      <c r="P196" s="14" t="s">
        <v>1569</v>
      </c>
      <c r="Q196" s="8" t="s">
        <v>1569</v>
      </c>
      <c r="R196" s="14" t="s">
        <v>1569</v>
      </c>
      <c r="S196" s="12"/>
      <c r="T196" s="5"/>
      <c r="U196" s="5" t="s">
        <v>1569</v>
      </c>
      <c r="V196" s="14">
        <v>0</v>
      </c>
      <c r="W196" s="8">
        <v>2016</v>
      </c>
      <c r="X196" s="14" t="s">
        <v>776</v>
      </c>
      <c r="Y196" s="14">
        <v>0</v>
      </c>
      <c r="Z196" s="8">
        <v>2016</v>
      </c>
      <c r="AA196" s="14" t="s">
        <v>776</v>
      </c>
      <c r="AB196" s="14">
        <v>0</v>
      </c>
      <c r="AC196" s="8">
        <v>2016</v>
      </c>
      <c r="AD196" s="14" t="s">
        <v>776</v>
      </c>
      <c r="AE196" s="14">
        <v>0</v>
      </c>
      <c r="AF196" s="8">
        <v>2016</v>
      </c>
      <c r="AG196" s="14" t="s">
        <v>776</v>
      </c>
      <c r="AI196" s="5"/>
      <c r="AJ196" s="5" t="s">
        <v>1569</v>
      </c>
    </row>
    <row r="197" spans="1:36" x14ac:dyDescent="0.25">
      <c r="A197" s="5" t="s">
        <v>779</v>
      </c>
      <c r="B197" s="5" t="s">
        <v>23</v>
      </c>
      <c r="C197" s="5" t="s">
        <v>708</v>
      </c>
      <c r="D197" s="5" t="s">
        <v>620</v>
      </c>
      <c r="E197" s="5" t="s">
        <v>781</v>
      </c>
      <c r="F197" s="5" t="s">
        <v>780</v>
      </c>
      <c r="G197" s="5">
        <v>3</v>
      </c>
      <c r="H197" s="15">
        <v>2</v>
      </c>
      <c r="I197" s="4" t="s">
        <v>1904</v>
      </c>
      <c r="J197" s="13">
        <v>0.49921207108850202</v>
      </c>
      <c r="K197" s="8">
        <v>2016</v>
      </c>
      <c r="L197" s="5" t="s">
        <v>779</v>
      </c>
      <c r="M197" s="14">
        <v>100</v>
      </c>
      <c r="N197" s="8">
        <v>2016</v>
      </c>
      <c r="O197" s="13" t="s">
        <v>779</v>
      </c>
      <c r="P197" s="14" t="s">
        <v>1569</v>
      </c>
      <c r="Q197" s="8" t="s">
        <v>1569</v>
      </c>
      <c r="R197" s="14" t="s">
        <v>1569</v>
      </c>
      <c r="S197" s="12"/>
      <c r="T197" s="5"/>
      <c r="U197" s="5" t="s">
        <v>1569</v>
      </c>
      <c r="V197" s="14">
        <v>25.5</v>
      </c>
      <c r="W197" s="8">
        <v>2016</v>
      </c>
      <c r="X197" s="14" t="s">
        <v>779</v>
      </c>
      <c r="Y197" s="14">
        <v>0</v>
      </c>
      <c r="Z197" s="8">
        <v>2016</v>
      </c>
      <c r="AA197" s="14" t="s">
        <v>779</v>
      </c>
      <c r="AB197" s="14">
        <v>0</v>
      </c>
      <c r="AC197" s="8">
        <v>2016</v>
      </c>
      <c r="AD197" s="14" t="s">
        <v>779</v>
      </c>
      <c r="AE197" s="14">
        <v>0</v>
      </c>
      <c r="AF197" s="8">
        <v>2016</v>
      </c>
      <c r="AG197" s="14" t="s">
        <v>779</v>
      </c>
      <c r="AI197" s="5"/>
      <c r="AJ197" s="5" t="s">
        <v>1569</v>
      </c>
    </row>
    <row r="198" spans="1:36" x14ac:dyDescent="0.25">
      <c r="A198" s="5" t="s">
        <v>782</v>
      </c>
      <c r="B198" s="5" t="s">
        <v>23</v>
      </c>
      <c r="C198" s="5" t="s">
        <v>708</v>
      </c>
      <c r="D198" s="5" t="s">
        <v>620</v>
      </c>
      <c r="E198" s="5" t="s">
        <v>784</v>
      </c>
      <c r="F198" s="5" t="s">
        <v>783</v>
      </c>
      <c r="G198" s="5">
        <v>3</v>
      </c>
      <c r="H198" s="15">
        <v>1</v>
      </c>
      <c r="I198" s="4" t="s">
        <v>1905</v>
      </c>
      <c r="J198" s="13">
        <v>0.55016721374305333</v>
      </c>
      <c r="K198" s="8">
        <v>2016</v>
      </c>
      <c r="L198" s="5" t="s">
        <v>782</v>
      </c>
      <c r="M198" s="14">
        <v>48.15</v>
      </c>
      <c r="N198" s="8">
        <v>2016</v>
      </c>
      <c r="O198" s="13" t="s">
        <v>782</v>
      </c>
      <c r="P198" s="14" t="s">
        <v>1569</v>
      </c>
      <c r="Q198" s="8" t="s">
        <v>1569</v>
      </c>
      <c r="R198" s="14" t="s">
        <v>1569</v>
      </c>
      <c r="S198" s="12"/>
      <c r="T198" s="5"/>
      <c r="U198" s="5" t="s">
        <v>1569</v>
      </c>
      <c r="V198" s="14">
        <v>0</v>
      </c>
      <c r="W198" s="8">
        <v>2016</v>
      </c>
      <c r="X198" s="14" t="s">
        <v>782</v>
      </c>
      <c r="Y198" s="14">
        <v>0</v>
      </c>
      <c r="Z198" s="8">
        <v>2016</v>
      </c>
      <c r="AA198" s="14" t="s">
        <v>782</v>
      </c>
      <c r="AB198" s="14">
        <v>0</v>
      </c>
      <c r="AC198" s="8">
        <v>2016</v>
      </c>
      <c r="AD198" s="14" t="s">
        <v>782</v>
      </c>
      <c r="AE198" s="14">
        <v>0</v>
      </c>
      <c r="AF198" s="8">
        <v>2016</v>
      </c>
      <c r="AG198" s="14" t="s">
        <v>782</v>
      </c>
      <c r="AI198" s="5"/>
      <c r="AJ198" s="5" t="s">
        <v>1569</v>
      </c>
    </row>
    <row r="199" spans="1:36" x14ac:dyDescent="0.25">
      <c r="A199" s="5" t="s">
        <v>785</v>
      </c>
      <c r="B199" s="5" t="s">
        <v>23</v>
      </c>
      <c r="C199" s="5" t="s">
        <v>708</v>
      </c>
      <c r="D199" s="5" t="s">
        <v>620</v>
      </c>
      <c r="E199" s="5" t="s">
        <v>787</v>
      </c>
      <c r="F199" s="5" t="s">
        <v>786</v>
      </c>
      <c r="G199" s="5">
        <v>3</v>
      </c>
      <c r="H199" s="15">
        <v>2</v>
      </c>
      <c r="I199" s="4" t="s">
        <v>1906</v>
      </c>
      <c r="J199" s="13">
        <v>0.59189781854875179</v>
      </c>
      <c r="K199" s="8">
        <v>2016</v>
      </c>
      <c r="L199" s="5" t="s">
        <v>785</v>
      </c>
      <c r="M199" s="14">
        <v>98</v>
      </c>
      <c r="N199" s="8">
        <v>2016</v>
      </c>
      <c r="O199" s="13" t="s">
        <v>785</v>
      </c>
      <c r="P199" s="14" t="s">
        <v>1569</v>
      </c>
      <c r="Q199" s="8" t="s">
        <v>1569</v>
      </c>
      <c r="R199" s="14" t="s">
        <v>1569</v>
      </c>
      <c r="S199" s="12"/>
      <c r="T199" s="5"/>
      <c r="U199" s="5" t="s">
        <v>1569</v>
      </c>
      <c r="V199" s="14" t="s">
        <v>1569</v>
      </c>
      <c r="W199" s="8" t="s">
        <v>1569</v>
      </c>
      <c r="X199" s="14" t="s">
        <v>1569</v>
      </c>
      <c r="Y199" s="14">
        <v>0</v>
      </c>
      <c r="Z199" s="8">
        <v>2016</v>
      </c>
      <c r="AA199" s="14" t="s">
        <v>785</v>
      </c>
      <c r="AB199" s="14">
        <v>0</v>
      </c>
      <c r="AC199" s="8">
        <v>2016</v>
      </c>
      <c r="AD199" s="14" t="s">
        <v>785</v>
      </c>
      <c r="AE199" s="14">
        <v>100</v>
      </c>
      <c r="AF199" s="8">
        <v>2016</v>
      </c>
      <c r="AG199" s="14" t="s">
        <v>785</v>
      </c>
      <c r="AI199" s="5"/>
      <c r="AJ199" s="5" t="s">
        <v>1569</v>
      </c>
    </row>
    <row r="200" spans="1:36" x14ac:dyDescent="0.25">
      <c r="A200" s="5" t="s">
        <v>788</v>
      </c>
      <c r="B200" s="5" t="s">
        <v>23</v>
      </c>
      <c r="C200" s="5" t="s">
        <v>708</v>
      </c>
      <c r="D200" s="5" t="s">
        <v>620</v>
      </c>
      <c r="E200" s="5" t="s">
        <v>1578</v>
      </c>
      <c r="F200" s="5" t="s">
        <v>789</v>
      </c>
      <c r="G200" s="5">
        <v>3</v>
      </c>
      <c r="H200" s="15">
        <v>2</v>
      </c>
      <c r="I200" s="4" t="s">
        <v>1900</v>
      </c>
      <c r="J200" s="13">
        <v>0.50073370692998587</v>
      </c>
      <c r="K200" s="8">
        <v>2016</v>
      </c>
      <c r="L200" s="5" t="s">
        <v>788</v>
      </c>
      <c r="M200" s="14">
        <v>71</v>
      </c>
      <c r="N200" s="8">
        <v>2016</v>
      </c>
      <c r="O200" s="13" t="s">
        <v>788</v>
      </c>
      <c r="P200" s="14">
        <v>11.253376012803841</v>
      </c>
      <c r="Q200" s="8">
        <v>2016</v>
      </c>
      <c r="R200" s="14" t="s">
        <v>788</v>
      </c>
      <c r="S200" s="12"/>
      <c r="T200" s="5"/>
      <c r="U200" s="5" t="s">
        <v>1569</v>
      </c>
      <c r="V200" s="14">
        <v>39.5</v>
      </c>
      <c r="W200" s="8">
        <v>2016</v>
      </c>
      <c r="X200" s="14" t="s">
        <v>788</v>
      </c>
      <c r="Y200" s="14">
        <v>0</v>
      </c>
      <c r="Z200" s="8">
        <v>2016</v>
      </c>
      <c r="AA200" s="14" t="s">
        <v>788</v>
      </c>
      <c r="AB200" s="14">
        <v>0</v>
      </c>
      <c r="AC200" s="8">
        <v>2016</v>
      </c>
      <c r="AD200" s="14" t="s">
        <v>788</v>
      </c>
      <c r="AE200" s="14">
        <v>0</v>
      </c>
      <c r="AF200" s="8">
        <v>2016</v>
      </c>
      <c r="AG200" s="14" t="s">
        <v>788</v>
      </c>
      <c r="AI200" s="5"/>
      <c r="AJ200" s="5" t="s">
        <v>1569</v>
      </c>
    </row>
    <row r="201" spans="1:36" x14ac:dyDescent="0.25">
      <c r="A201" s="5" t="s">
        <v>790</v>
      </c>
      <c r="B201" s="5" t="s">
        <v>23</v>
      </c>
      <c r="C201" s="5" t="s">
        <v>708</v>
      </c>
      <c r="D201" s="5" t="s">
        <v>620</v>
      </c>
      <c r="E201" s="5" t="s">
        <v>792</v>
      </c>
      <c r="F201" s="5" t="s">
        <v>791</v>
      </c>
      <c r="G201" s="5">
        <v>3</v>
      </c>
      <c r="H201" s="15">
        <v>1</v>
      </c>
      <c r="I201" s="4"/>
      <c r="J201" s="13">
        <v>0.43139540081379152</v>
      </c>
      <c r="K201" s="8">
        <v>2016</v>
      </c>
      <c r="L201" s="5" t="s">
        <v>790</v>
      </c>
      <c r="M201" s="14">
        <v>88.06</v>
      </c>
      <c r="N201" s="8">
        <v>2016</v>
      </c>
      <c r="O201" s="13" t="s">
        <v>790</v>
      </c>
      <c r="P201" s="14">
        <v>13</v>
      </c>
      <c r="Q201" s="8">
        <v>2016</v>
      </c>
      <c r="R201" s="14" t="s">
        <v>790</v>
      </c>
      <c r="S201" s="12"/>
      <c r="T201" s="5"/>
      <c r="U201" s="5" t="s">
        <v>1569</v>
      </c>
      <c r="V201" s="14" t="s">
        <v>1569</v>
      </c>
      <c r="W201" s="8" t="s">
        <v>1569</v>
      </c>
      <c r="X201" s="14" t="s">
        <v>1569</v>
      </c>
      <c r="Y201" s="14">
        <v>0</v>
      </c>
      <c r="Z201" s="8">
        <v>2016</v>
      </c>
      <c r="AA201" s="14" t="s">
        <v>790</v>
      </c>
      <c r="AB201" s="14">
        <v>0</v>
      </c>
      <c r="AC201" s="8">
        <v>2016</v>
      </c>
      <c r="AD201" s="14" t="s">
        <v>790</v>
      </c>
      <c r="AE201" s="14">
        <v>100</v>
      </c>
      <c r="AF201" s="8">
        <v>2016</v>
      </c>
      <c r="AG201" s="14" t="s">
        <v>790</v>
      </c>
      <c r="AI201" s="5"/>
      <c r="AJ201" s="5" t="s">
        <v>1569</v>
      </c>
    </row>
    <row r="202" spans="1:36" x14ac:dyDescent="0.25">
      <c r="A202" s="5" t="s">
        <v>793</v>
      </c>
      <c r="B202" s="5" t="s">
        <v>23</v>
      </c>
      <c r="C202" s="5" t="s">
        <v>708</v>
      </c>
      <c r="D202" s="5" t="s">
        <v>620</v>
      </c>
      <c r="E202" s="5" t="s">
        <v>795</v>
      </c>
      <c r="F202" s="5" t="s">
        <v>794</v>
      </c>
      <c r="G202" s="5">
        <v>3</v>
      </c>
      <c r="H202" s="15">
        <v>2</v>
      </c>
      <c r="I202" s="4" t="s">
        <v>1901</v>
      </c>
      <c r="J202" s="13">
        <v>0.88695017304771584</v>
      </c>
      <c r="K202" s="8">
        <v>2016</v>
      </c>
      <c r="L202" s="5" t="s">
        <v>793</v>
      </c>
      <c r="M202" s="14">
        <v>95.5</v>
      </c>
      <c r="N202" s="8">
        <v>2016</v>
      </c>
      <c r="O202" s="13" t="s">
        <v>793</v>
      </c>
      <c r="P202" s="14" t="s">
        <v>1569</v>
      </c>
      <c r="Q202" s="8" t="s">
        <v>1569</v>
      </c>
      <c r="R202" s="14" t="s">
        <v>1569</v>
      </c>
      <c r="S202" s="12"/>
      <c r="T202" s="5"/>
      <c r="U202" s="5" t="s">
        <v>1569</v>
      </c>
      <c r="V202" s="14" t="s">
        <v>1569</v>
      </c>
      <c r="W202" s="8" t="s">
        <v>1569</v>
      </c>
      <c r="X202" s="14" t="s">
        <v>1569</v>
      </c>
      <c r="Y202" s="14" t="s">
        <v>1569</v>
      </c>
      <c r="Z202" s="8" t="s">
        <v>1569</v>
      </c>
      <c r="AA202" s="14" t="s">
        <v>1569</v>
      </c>
      <c r="AB202" s="14" t="s">
        <v>1569</v>
      </c>
      <c r="AC202" s="8" t="s">
        <v>1569</v>
      </c>
      <c r="AD202" s="14" t="s">
        <v>1569</v>
      </c>
      <c r="AE202" s="14">
        <v>100</v>
      </c>
      <c r="AF202" s="8">
        <v>2016</v>
      </c>
      <c r="AG202" s="14" t="s">
        <v>793</v>
      </c>
      <c r="AI202" s="5"/>
      <c r="AJ202" s="5" t="s">
        <v>1569</v>
      </c>
    </row>
    <row r="203" spans="1:36" x14ac:dyDescent="0.25">
      <c r="A203" s="5" t="s">
        <v>796</v>
      </c>
      <c r="B203" s="5" t="s">
        <v>23</v>
      </c>
      <c r="C203" s="5" t="s">
        <v>708</v>
      </c>
      <c r="D203" s="5" t="s">
        <v>620</v>
      </c>
      <c r="E203" s="5" t="s">
        <v>798</v>
      </c>
      <c r="F203" s="5" t="s">
        <v>797</v>
      </c>
      <c r="G203" s="5">
        <v>3</v>
      </c>
      <c r="H203" s="15">
        <v>2</v>
      </c>
      <c r="I203" s="4" t="s">
        <v>1907</v>
      </c>
      <c r="J203" s="13">
        <v>0.41779562505776519</v>
      </c>
      <c r="K203" s="8">
        <v>2016</v>
      </c>
      <c r="L203" s="5" t="s">
        <v>796</v>
      </c>
      <c r="M203" s="14">
        <v>79</v>
      </c>
      <c r="N203" s="8">
        <v>2016</v>
      </c>
      <c r="O203" s="13" t="s">
        <v>796</v>
      </c>
      <c r="P203" s="14">
        <v>15.344603381014307</v>
      </c>
      <c r="Q203" s="8">
        <v>2016</v>
      </c>
      <c r="R203" s="14" t="s">
        <v>796</v>
      </c>
      <c r="S203" s="12"/>
      <c r="T203" s="5"/>
      <c r="U203" s="5" t="s">
        <v>1569</v>
      </c>
      <c r="V203" s="14">
        <v>31.385006353240151</v>
      </c>
      <c r="W203" s="8">
        <v>2016</v>
      </c>
      <c r="X203" s="14" t="s">
        <v>796</v>
      </c>
      <c r="Y203" s="14">
        <v>0</v>
      </c>
      <c r="Z203" s="8">
        <v>2016</v>
      </c>
      <c r="AA203" s="14" t="s">
        <v>796</v>
      </c>
      <c r="AB203" s="14">
        <v>0</v>
      </c>
      <c r="AC203" s="8">
        <v>2016</v>
      </c>
      <c r="AD203" s="14" t="s">
        <v>796</v>
      </c>
      <c r="AE203" s="14">
        <v>0</v>
      </c>
      <c r="AF203" s="8">
        <v>2016</v>
      </c>
      <c r="AG203" s="14" t="s">
        <v>796</v>
      </c>
      <c r="AI203" s="5"/>
      <c r="AJ203" s="5" t="s">
        <v>1569</v>
      </c>
    </row>
    <row r="204" spans="1:36" x14ac:dyDescent="0.25">
      <c r="A204" s="5" t="s">
        <v>799</v>
      </c>
      <c r="B204" s="5" t="s">
        <v>23</v>
      </c>
      <c r="C204" s="5" t="s">
        <v>708</v>
      </c>
      <c r="D204" s="5" t="s">
        <v>620</v>
      </c>
      <c r="E204" s="5" t="s">
        <v>801</v>
      </c>
      <c r="F204" s="5" t="s">
        <v>800</v>
      </c>
      <c r="G204" s="5">
        <v>3</v>
      </c>
      <c r="H204" s="15">
        <v>1</v>
      </c>
      <c r="I204" s="4" t="s">
        <v>1908</v>
      </c>
      <c r="J204" s="13">
        <v>0.91101311890828696</v>
      </c>
      <c r="K204" s="8">
        <v>2016</v>
      </c>
      <c r="L204" s="5" t="s">
        <v>799</v>
      </c>
      <c r="M204" s="14">
        <v>65</v>
      </c>
      <c r="N204" s="8">
        <v>2016</v>
      </c>
      <c r="O204" s="13" t="s">
        <v>799</v>
      </c>
      <c r="P204" s="14">
        <v>15</v>
      </c>
      <c r="Q204" s="8">
        <v>2016</v>
      </c>
      <c r="R204" s="14" t="s">
        <v>799</v>
      </c>
      <c r="S204" s="12"/>
      <c r="T204" s="5"/>
      <c r="U204" s="5" t="s">
        <v>1569</v>
      </c>
      <c r="V204" s="14">
        <v>0</v>
      </c>
      <c r="W204" s="8">
        <v>2016</v>
      </c>
      <c r="X204" s="14" t="s">
        <v>799</v>
      </c>
      <c r="Y204" s="14">
        <v>0</v>
      </c>
      <c r="Z204" s="8">
        <v>2016</v>
      </c>
      <c r="AA204" s="14" t="s">
        <v>799</v>
      </c>
      <c r="AB204" s="14">
        <v>0</v>
      </c>
      <c r="AC204" s="8">
        <v>2016</v>
      </c>
      <c r="AD204" s="14" t="s">
        <v>799</v>
      </c>
      <c r="AE204" s="14">
        <v>0</v>
      </c>
      <c r="AF204" s="8">
        <v>2016</v>
      </c>
      <c r="AG204" s="14" t="s">
        <v>799</v>
      </c>
      <c r="AI204" s="5"/>
      <c r="AJ204" s="5" t="s">
        <v>1569</v>
      </c>
    </row>
    <row r="205" spans="1:36" x14ac:dyDescent="0.25">
      <c r="A205" s="5" t="s">
        <v>802</v>
      </c>
      <c r="B205" s="5" t="s">
        <v>23</v>
      </c>
      <c r="C205" s="5" t="s">
        <v>708</v>
      </c>
      <c r="D205" s="5" t="s">
        <v>620</v>
      </c>
      <c r="E205" s="5" t="s">
        <v>804</v>
      </c>
      <c r="F205" s="5" t="s">
        <v>803</v>
      </c>
      <c r="G205" s="5">
        <v>3</v>
      </c>
      <c r="H205" s="15">
        <v>1</v>
      </c>
      <c r="I205" s="4" t="s">
        <v>1909</v>
      </c>
      <c r="J205" s="13">
        <v>0.75084559222915348</v>
      </c>
      <c r="K205" s="8">
        <v>2016</v>
      </c>
      <c r="L205" s="5" t="s">
        <v>802</v>
      </c>
      <c r="M205" s="14">
        <v>85</v>
      </c>
      <c r="N205" s="8">
        <v>2016</v>
      </c>
      <c r="O205" s="13" t="s">
        <v>802</v>
      </c>
      <c r="P205" s="14" t="s">
        <v>1569</v>
      </c>
      <c r="Q205" s="8" t="s">
        <v>1569</v>
      </c>
      <c r="R205" s="14" t="s">
        <v>1569</v>
      </c>
      <c r="S205" s="12"/>
      <c r="T205" s="5"/>
      <c r="U205" s="5" t="s">
        <v>1569</v>
      </c>
      <c r="V205" s="14">
        <v>9.8557692307692299</v>
      </c>
      <c r="W205" s="8">
        <v>2016</v>
      </c>
      <c r="X205" s="14" t="s">
        <v>802</v>
      </c>
      <c r="Y205" s="14">
        <v>0</v>
      </c>
      <c r="Z205" s="8">
        <v>2016</v>
      </c>
      <c r="AA205" s="14" t="s">
        <v>802</v>
      </c>
      <c r="AB205" s="14">
        <v>0</v>
      </c>
      <c r="AC205" s="8">
        <v>2016</v>
      </c>
      <c r="AD205" s="14" t="s">
        <v>802</v>
      </c>
      <c r="AE205" s="14">
        <v>0</v>
      </c>
      <c r="AF205" s="8">
        <v>2016</v>
      </c>
      <c r="AG205" s="14" t="s">
        <v>802</v>
      </c>
      <c r="AI205" s="5"/>
      <c r="AJ205" s="5" t="s">
        <v>1569</v>
      </c>
    </row>
    <row r="206" spans="1:36" x14ac:dyDescent="0.25">
      <c r="A206" s="5" t="s">
        <v>805</v>
      </c>
      <c r="B206" s="5" t="s">
        <v>23</v>
      </c>
      <c r="C206" s="5" t="s">
        <v>708</v>
      </c>
      <c r="D206" s="5" t="s">
        <v>620</v>
      </c>
      <c r="E206" s="5" t="s">
        <v>807</v>
      </c>
      <c r="F206" s="5" t="s">
        <v>806</v>
      </c>
      <c r="G206" s="5">
        <v>3</v>
      </c>
      <c r="H206" s="15">
        <v>1</v>
      </c>
      <c r="I206" s="4"/>
      <c r="J206" s="13">
        <v>0.62071986792991118</v>
      </c>
      <c r="K206" s="8">
        <v>2016</v>
      </c>
      <c r="L206" s="5" t="s">
        <v>805</v>
      </c>
      <c r="M206" s="14">
        <v>100</v>
      </c>
      <c r="N206" s="8">
        <v>2016</v>
      </c>
      <c r="O206" s="13" t="s">
        <v>805</v>
      </c>
      <c r="P206" s="14" t="s">
        <v>1569</v>
      </c>
      <c r="Q206" s="8" t="s">
        <v>1569</v>
      </c>
      <c r="R206" s="14" t="s">
        <v>1569</v>
      </c>
      <c r="S206" s="12"/>
      <c r="T206" s="5"/>
      <c r="U206" s="5" t="s">
        <v>1569</v>
      </c>
      <c r="V206" s="14">
        <v>0</v>
      </c>
      <c r="W206" s="8">
        <v>2016</v>
      </c>
      <c r="X206" s="14" t="s">
        <v>805</v>
      </c>
      <c r="Y206" s="14">
        <v>0</v>
      </c>
      <c r="Z206" s="8">
        <v>2016</v>
      </c>
      <c r="AA206" s="14" t="s">
        <v>805</v>
      </c>
      <c r="AB206" s="14">
        <v>0</v>
      </c>
      <c r="AC206" s="8">
        <v>2016</v>
      </c>
      <c r="AD206" s="14" t="s">
        <v>805</v>
      </c>
      <c r="AE206" s="14">
        <v>0</v>
      </c>
      <c r="AF206" s="8">
        <v>2016</v>
      </c>
      <c r="AG206" s="14" t="s">
        <v>805</v>
      </c>
      <c r="AI206" s="5"/>
      <c r="AJ206" s="5" t="s">
        <v>1569</v>
      </c>
    </row>
    <row r="207" spans="1:36" x14ac:dyDescent="0.25">
      <c r="A207" s="5" t="s">
        <v>808</v>
      </c>
      <c r="B207" s="5" t="s">
        <v>23</v>
      </c>
      <c r="C207" s="5" t="s">
        <v>708</v>
      </c>
      <c r="D207" s="5" t="s">
        <v>620</v>
      </c>
      <c r="E207" s="5" t="s">
        <v>810</v>
      </c>
      <c r="F207" s="5" t="s">
        <v>809</v>
      </c>
      <c r="G207" s="5">
        <v>3</v>
      </c>
      <c r="H207" s="15">
        <v>1</v>
      </c>
      <c r="I207" s="4"/>
      <c r="J207" s="13">
        <v>0.48701456822911765</v>
      </c>
      <c r="K207" s="8">
        <v>2016</v>
      </c>
      <c r="L207" s="5" t="s">
        <v>808</v>
      </c>
      <c r="M207" s="14">
        <v>100</v>
      </c>
      <c r="N207" s="8">
        <v>2016</v>
      </c>
      <c r="O207" s="13" t="s">
        <v>808</v>
      </c>
      <c r="P207" s="14">
        <v>13.74</v>
      </c>
      <c r="Q207" s="8">
        <v>2016</v>
      </c>
      <c r="R207" s="14" t="s">
        <v>808</v>
      </c>
      <c r="S207" s="12"/>
      <c r="T207" s="5"/>
      <c r="U207" s="5" t="s">
        <v>1569</v>
      </c>
      <c r="V207" s="14">
        <v>5.7368741131157517</v>
      </c>
      <c r="W207" s="8">
        <v>2016</v>
      </c>
      <c r="X207" s="14" t="s">
        <v>808</v>
      </c>
      <c r="Y207" s="14">
        <v>0</v>
      </c>
      <c r="Z207" s="8">
        <v>2016</v>
      </c>
      <c r="AA207" s="14" t="s">
        <v>808</v>
      </c>
      <c r="AB207" s="14">
        <v>0</v>
      </c>
      <c r="AC207" s="8">
        <v>2016</v>
      </c>
      <c r="AD207" s="14" t="s">
        <v>808</v>
      </c>
      <c r="AE207" s="14">
        <v>0</v>
      </c>
      <c r="AF207" s="8">
        <v>2016</v>
      </c>
      <c r="AG207" s="14" t="s">
        <v>808</v>
      </c>
      <c r="AI207" s="5"/>
      <c r="AJ207" s="5" t="s">
        <v>1569</v>
      </c>
    </row>
    <row r="208" spans="1:36" x14ac:dyDescent="0.25">
      <c r="A208" s="5" t="s">
        <v>811</v>
      </c>
      <c r="B208" s="5" t="s">
        <v>23</v>
      </c>
      <c r="C208" s="5" t="s">
        <v>708</v>
      </c>
      <c r="D208" s="5" t="s">
        <v>620</v>
      </c>
      <c r="E208" s="5" t="s">
        <v>813</v>
      </c>
      <c r="F208" s="5" t="s">
        <v>812</v>
      </c>
      <c r="G208" s="5">
        <v>3</v>
      </c>
      <c r="H208" s="15">
        <v>2</v>
      </c>
      <c r="I208" s="4" t="s">
        <v>1901</v>
      </c>
      <c r="J208" s="13">
        <v>0.35714448475444133</v>
      </c>
      <c r="K208" s="8">
        <v>2016</v>
      </c>
      <c r="L208" s="5" t="s">
        <v>811</v>
      </c>
      <c r="M208" s="14">
        <v>84</v>
      </c>
      <c r="N208" s="8">
        <v>2016</v>
      </c>
      <c r="O208" s="13" t="s">
        <v>811</v>
      </c>
      <c r="P208" s="14" t="s">
        <v>1569</v>
      </c>
      <c r="Q208" s="8" t="s">
        <v>1569</v>
      </c>
      <c r="R208" s="14" t="s">
        <v>1569</v>
      </c>
      <c r="S208" s="12"/>
      <c r="T208" s="5"/>
      <c r="U208" s="5" t="s">
        <v>1569</v>
      </c>
      <c r="V208" s="14">
        <v>0</v>
      </c>
      <c r="W208" s="8">
        <v>2016</v>
      </c>
      <c r="X208" s="14" t="s">
        <v>811</v>
      </c>
      <c r="Y208" s="14">
        <v>0</v>
      </c>
      <c r="Z208" s="8">
        <v>2016</v>
      </c>
      <c r="AA208" s="14" t="s">
        <v>811</v>
      </c>
      <c r="AB208" s="14">
        <v>0</v>
      </c>
      <c r="AC208" s="8">
        <v>2016</v>
      </c>
      <c r="AD208" s="14" t="s">
        <v>811</v>
      </c>
      <c r="AE208" s="14">
        <v>0</v>
      </c>
      <c r="AF208" s="8">
        <v>2016</v>
      </c>
      <c r="AG208" s="14" t="s">
        <v>811</v>
      </c>
      <c r="AI208" s="5"/>
      <c r="AJ208" s="5" t="s">
        <v>1569</v>
      </c>
    </row>
    <row r="209" spans="1:36" x14ac:dyDescent="0.25">
      <c r="A209" s="5" t="s">
        <v>814</v>
      </c>
      <c r="B209" s="5" t="s">
        <v>23</v>
      </c>
      <c r="C209" s="5" t="s">
        <v>708</v>
      </c>
      <c r="D209" s="5" t="s">
        <v>620</v>
      </c>
      <c r="E209" s="5" t="s">
        <v>816</v>
      </c>
      <c r="F209" s="5" t="s">
        <v>815</v>
      </c>
      <c r="G209" s="5">
        <v>3</v>
      </c>
      <c r="H209" s="15">
        <v>2</v>
      </c>
      <c r="I209" s="4" t="s">
        <v>1910</v>
      </c>
      <c r="J209" s="13">
        <v>0.32764983734233388</v>
      </c>
      <c r="K209" s="8">
        <v>2016</v>
      </c>
      <c r="L209" s="5" t="s">
        <v>814</v>
      </c>
      <c r="M209" s="14">
        <v>100</v>
      </c>
      <c r="N209" s="8">
        <v>2016</v>
      </c>
      <c r="O209" s="13" t="s">
        <v>814</v>
      </c>
      <c r="P209" s="14">
        <v>21.6</v>
      </c>
      <c r="Q209" s="8">
        <v>2016</v>
      </c>
      <c r="R209" s="14" t="s">
        <v>814</v>
      </c>
      <c r="S209" s="12"/>
      <c r="T209" s="5"/>
      <c r="U209" s="5" t="s">
        <v>1569</v>
      </c>
      <c r="V209" s="14" t="s">
        <v>1569</v>
      </c>
      <c r="W209" s="8" t="s">
        <v>1569</v>
      </c>
      <c r="X209" s="14" t="s">
        <v>1569</v>
      </c>
      <c r="Y209" s="14">
        <v>0</v>
      </c>
      <c r="Z209" s="8">
        <v>2016</v>
      </c>
      <c r="AA209" s="14" t="s">
        <v>814</v>
      </c>
      <c r="AB209" s="14">
        <v>0</v>
      </c>
      <c r="AC209" s="8">
        <v>2016</v>
      </c>
      <c r="AD209" s="14" t="s">
        <v>814</v>
      </c>
      <c r="AE209" s="14">
        <v>99.737532808398953</v>
      </c>
      <c r="AF209" s="8">
        <v>2016</v>
      </c>
      <c r="AG209" s="14" t="s">
        <v>814</v>
      </c>
      <c r="AI209" s="5"/>
      <c r="AJ209" s="5" t="s">
        <v>1569</v>
      </c>
    </row>
    <row r="210" spans="1:36" x14ac:dyDescent="0.25">
      <c r="A210" s="5" t="s">
        <v>817</v>
      </c>
      <c r="B210" s="5" t="s">
        <v>23</v>
      </c>
      <c r="C210" s="5" t="s">
        <v>708</v>
      </c>
      <c r="D210" s="5" t="s">
        <v>620</v>
      </c>
      <c r="E210" s="5" t="s">
        <v>819</v>
      </c>
      <c r="F210" s="5" t="s">
        <v>818</v>
      </c>
      <c r="G210" s="5">
        <v>3</v>
      </c>
      <c r="H210" s="15">
        <v>1</v>
      </c>
      <c r="I210" s="4"/>
      <c r="J210" s="13">
        <v>0.4443462156668414</v>
      </c>
      <c r="K210" s="8">
        <v>2016</v>
      </c>
      <c r="L210" s="5" t="s">
        <v>817</v>
      </c>
      <c r="M210" s="14">
        <v>90</v>
      </c>
      <c r="N210" s="8">
        <v>2016</v>
      </c>
      <c r="O210" s="13" t="s">
        <v>817</v>
      </c>
      <c r="P210" s="14" t="s">
        <v>1569</v>
      </c>
      <c r="Q210" s="8" t="s">
        <v>1569</v>
      </c>
      <c r="R210" s="14" t="s">
        <v>1569</v>
      </c>
      <c r="S210" s="12"/>
      <c r="T210" s="5"/>
      <c r="U210" s="5" t="s">
        <v>1569</v>
      </c>
      <c r="V210" s="14">
        <v>0</v>
      </c>
      <c r="W210" s="8">
        <v>2016</v>
      </c>
      <c r="X210" s="14" t="s">
        <v>817</v>
      </c>
      <c r="Y210" s="14">
        <v>0</v>
      </c>
      <c r="Z210" s="8">
        <v>2016</v>
      </c>
      <c r="AA210" s="14" t="s">
        <v>817</v>
      </c>
      <c r="AB210" s="14">
        <v>0</v>
      </c>
      <c r="AC210" s="8">
        <v>2016</v>
      </c>
      <c r="AD210" s="14" t="s">
        <v>817</v>
      </c>
      <c r="AE210" s="14">
        <v>0</v>
      </c>
      <c r="AF210" s="8">
        <v>2016</v>
      </c>
      <c r="AG210" s="14" t="s">
        <v>817</v>
      </c>
      <c r="AI210" s="5"/>
      <c r="AJ210" s="5" t="s">
        <v>1569</v>
      </c>
    </row>
    <row r="211" spans="1:36" x14ac:dyDescent="0.25">
      <c r="A211" s="5" t="s">
        <v>820</v>
      </c>
      <c r="B211" s="5" t="s">
        <v>23</v>
      </c>
      <c r="C211" s="5" t="s">
        <v>708</v>
      </c>
      <c r="D211" s="5" t="s">
        <v>620</v>
      </c>
      <c r="E211" s="5" t="s">
        <v>822</v>
      </c>
      <c r="F211" s="5" t="s">
        <v>821</v>
      </c>
      <c r="G211" s="5">
        <v>3</v>
      </c>
      <c r="H211" s="15">
        <v>2</v>
      </c>
      <c r="I211" s="4" t="s">
        <v>1911</v>
      </c>
      <c r="J211" s="13">
        <v>0.81782643542169853</v>
      </c>
      <c r="K211" s="8">
        <v>2016</v>
      </c>
      <c r="L211" s="5" t="s">
        <v>820</v>
      </c>
      <c r="M211" s="14">
        <v>85</v>
      </c>
      <c r="N211" s="8">
        <v>2016</v>
      </c>
      <c r="O211" s="13" t="s">
        <v>820</v>
      </c>
      <c r="P211" s="14" t="s">
        <v>1569</v>
      </c>
      <c r="Q211" s="8" t="s">
        <v>1569</v>
      </c>
      <c r="R211" s="14" t="s">
        <v>1569</v>
      </c>
      <c r="S211" s="12"/>
      <c r="T211" s="5"/>
      <c r="U211" s="5" t="s">
        <v>1569</v>
      </c>
      <c r="V211" s="14">
        <v>29.411764705882355</v>
      </c>
      <c r="W211" s="8">
        <v>2016</v>
      </c>
      <c r="X211" s="14" t="s">
        <v>820</v>
      </c>
      <c r="Y211" s="14">
        <v>0</v>
      </c>
      <c r="Z211" s="8">
        <v>2016</v>
      </c>
      <c r="AA211" s="14" t="s">
        <v>820</v>
      </c>
      <c r="AB211" s="14">
        <v>0</v>
      </c>
      <c r="AC211" s="8">
        <v>2016</v>
      </c>
      <c r="AD211" s="14" t="s">
        <v>820</v>
      </c>
      <c r="AE211" s="14">
        <v>0</v>
      </c>
      <c r="AF211" s="8">
        <v>2016</v>
      </c>
      <c r="AG211" s="14" t="s">
        <v>820</v>
      </c>
      <c r="AI211" s="5"/>
      <c r="AJ211" s="5" t="s">
        <v>1569</v>
      </c>
    </row>
    <row r="212" spans="1:36" x14ac:dyDescent="0.25">
      <c r="A212" s="5" t="s">
        <v>823</v>
      </c>
      <c r="B212" s="5" t="s">
        <v>23</v>
      </c>
      <c r="C212" s="5" t="s">
        <v>708</v>
      </c>
      <c r="D212" s="5" t="s">
        <v>620</v>
      </c>
      <c r="E212" s="5" t="s">
        <v>825</v>
      </c>
      <c r="F212" s="5" t="s">
        <v>824</v>
      </c>
      <c r="G212" s="5">
        <v>3</v>
      </c>
      <c r="H212" s="15">
        <v>2</v>
      </c>
      <c r="I212" s="4" t="s">
        <v>1912</v>
      </c>
      <c r="J212" s="13">
        <v>0.29823704626029379</v>
      </c>
      <c r="K212" s="8">
        <v>2016</v>
      </c>
      <c r="L212" s="5" t="s">
        <v>823</v>
      </c>
      <c r="M212" s="14">
        <v>100</v>
      </c>
      <c r="N212" s="8">
        <v>2016</v>
      </c>
      <c r="O212" s="13" t="s">
        <v>823</v>
      </c>
      <c r="P212" s="14">
        <v>5</v>
      </c>
      <c r="Q212" s="8">
        <v>2016</v>
      </c>
      <c r="R212" s="14" t="s">
        <v>823</v>
      </c>
      <c r="S212" s="12"/>
      <c r="T212" s="5"/>
      <c r="U212" s="5" t="s">
        <v>1569</v>
      </c>
      <c r="V212" s="14" t="s">
        <v>1569</v>
      </c>
      <c r="W212" s="8" t="s">
        <v>1569</v>
      </c>
      <c r="X212" s="14" t="s">
        <v>1569</v>
      </c>
      <c r="Y212" s="14" t="s">
        <v>1569</v>
      </c>
      <c r="Z212" s="8" t="s">
        <v>1569</v>
      </c>
      <c r="AA212" s="14" t="s">
        <v>1569</v>
      </c>
      <c r="AB212" s="14" t="s">
        <v>1569</v>
      </c>
      <c r="AC212" s="8" t="s">
        <v>1569</v>
      </c>
      <c r="AD212" s="14" t="s">
        <v>1569</v>
      </c>
      <c r="AE212" s="14" t="s">
        <v>1569</v>
      </c>
      <c r="AF212" s="8" t="s">
        <v>1569</v>
      </c>
      <c r="AG212" s="14" t="s">
        <v>1569</v>
      </c>
      <c r="AI212" s="5"/>
      <c r="AJ212" s="5" t="s">
        <v>1569</v>
      </c>
    </row>
    <row r="213" spans="1:36" x14ac:dyDescent="0.25">
      <c r="A213" s="5" t="s">
        <v>826</v>
      </c>
      <c r="B213" s="5" t="s">
        <v>23</v>
      </c>
      <c r="C213" s="5" t="s">
        <v>708</v>
      </c>
      <c r="D213" s="5" t="s">
        <v>620</v>
      </c>
      <c r="E213" s="5" t="s">
        <v>828</v>
      </c>
      <c r="F213" s="5" t="s">
        <v>827</v>
      </c>
      <c r="G213" s="5">
        <v>3</v>
      </c>
      <c r="H213" s="15">
        <v>2</v>
      </c>
      <c r="I213" s="4" t="s">
        <v>1898</v>
      </c>
      <c r="J213" s="13">
        <v>0.61105934863143929</v>
      </c>
      <c r="K213" s="8">
        <v>2016</v>
      </c>
      <c r="L213" s="5" t="s">
        <v>826</v>
      </c>
      <c r="M213" s="14">
        <v>90</v>
      </c>
      <c r="N213" s="8">
        <v>2016</v>
      </c>
      <c r="O213" s="13" t="s">
        <v>826</v>
      </c>
      <c r="P213" s="14" t="s">
        <v>1569</v>
      </c>
      <c r="Q213" s="8" t="s">
        <v>1569</v>
      </c>
      <c r="R213" s="14" t="s">
        <v>1569</v>
      </c>
      <c r="S213" s="12"/>
      <c r="T213" s="5"/>
      <c r="U213" s="5" t="s">
        <v>1569</v>
      </c>
      <c r="V213" s="14">
        <v>0</v>
      </c>
      <c r="W213" s="8">
        <v>2016</v>
      </c>
      <c r="X213" s="14" t="s">
        <v>826</v>
      </c>
      <c r="Y213" s="14">
        <v>0</v>
      </c>
      <c r="Z213" s="8">
        <v>2016</v>
      </c>
      <c r="AA213" s="14" t="s">
        <v>826</v>
      </c>
      <c r="AB213" s="14">
        <v>0</v>
      </c>
      <c r="AC213" s="8">
        <v>2016</v>
      </c>
      <c r="AD213" s="14" t="s">
        <v>826</v>
      </c>
      <c r="AE213" s="14">
        <v>0</v>
      </c>
      <c r="AF213" s="8">
        <v>2016</v>
      </c>
      <c r="AG213" s="14" t="s">
        <v>826</v>
      </c>
      <c r="AI213" s="5"/>
      <c r="AJ213" s="5" t="s">
        <v>1569</v>
      </c>
    </row>
    <row r="214" spans="1:36" x14ac:dyDescent="0.25">
      <c r="A214" s="5" t="s">
        <v>829</v>
      </c>
      <c r="B214" s="5" t="s">
        <v>23</v>
      </c>
      <c r="C214" s="5" t="s">
        <v>708</v>
      </c>
      <c r="D214" s="5" t="s">
        <v>620</v>
      </c>
      <c r="E214" s="5" t="s">
        <v>831</v>
      </c>
      <c r="F214" s="5" t="s">
        <v>830</v>
      </c>
      <c r="G214" s="5">
        <v>3</v>
      </c>
      <c r="H214" s="15">
        <v>2</v>
      </c>
      <c r="I214" s="4" t="s">
        <v>1900</v>
      </c>
      <c r="J214" s="13">
        <v>0.59379123137862877</v>
      </c>
      <c r="K214" s="8">
        <v>2016</v>
      </c>
      <c r="L214" s="5" t="s">
        <v>829</v>
      </c>
      <c r="M214" s="14">
        <v>97</v>
      </c>
      <c r="N214" s="8">
        <v>2016</v>
      </c>
      <c r="O214" s="13" t="s">
        <v>829</v>
      </c>
      <c r="P214" s="14" t="s">
        <v>1569</v>
      </c>
      <c r="Q214" s="8" t="s">
        <v>1569</v>
      </c>
      <c r="R214" s="14" t="s">
        <v>1569</v>
      </c>
      <c r="S214" s="12"/>
      <c r="T214" s="5"/>
      <c r="U214" s="5" t="s">
        <v>1569</v>
      </c>
      <c r="V214" s="14">
        <v>3.3816425120772946</v>
      </c>
      <c r="W214" s="8">
        <v>2016</v>
      </c>
      <c r="X214" s="14" t="s">
        <v>829</v>
      </c>
      <c r="Y214" s="14">
        <v>0</v>
      </c>
      <c r="Z214" s="8">
        <v>2016</v>
      </c>
      <c r="AA214" s="14" t="s">
        <v>829</v>
      </c>
      <c r="AB214" s="14">
        <v>0</v>
      </c>
      <c r="AC214" s="8">
        <v>2016</v>
      </c>
      <c r="AD214" s="14" t="s">
        <v>829</v>
      </c>
      <c r="AE214" s="14">
        <v>0</v>
      </c>
      <c r="AF214" s="8">
        <v>2016</v>
      </c>
      <c r="AG214" s="14" t="s">
        <v>829</v>
      </c>
      <c r="AI214" s="5"/>
      <c r="AJ214" s="5" t="s">
        <v>1569</v>
      </c>
    </row>
    <row r="215" spans="1:36" x14ac:dyDescent="0.25">
      <c r="A215" s="5" t="s">
        <v>832</v>
      </c>
      <c r="B215" s="5" t="s">
        <v>23</v>
      </c>
      <c r="C215" s="5" t="s">
        <v>708</v>
      </c>
      <c r="D215" s="5" t="s">
        <v>620</v>
      </c>
      <c r="E215" s="5" t="s">
        <v>834</v>
      </c>
      <c r="F215" s="5" t="s">
        <v>833</v>
      </c>
      <c r="G215" s="5">
        <v>3</v>
      </c>
      <c r="H215" s="15">
        <v>2</v>
      </c>
      <c r="I215" s="4" t="s">
        <v>1913</v>
      </c>
      <c r="J215" s="13">
        <v>0.45713584839631116</v>
      </c>
      <c r="K215" s="8">
        <v>2016</v>
      </c>
      <c r="L215" s="5" t="s">
        <v>832</v>
      </c>
      <c r="M215" s="14">
        <v>92</v>
      </c>
      <c r="N215" s="8">
        <v>2016</v>
      </c>
      <c r="O215" s="13" t="s">
        <v>832</v>
      </c>
      <c r="P215" s="14" t="s">
        <v>1569</v>
      </c>
      <c r="Q215" s="8" t="s">
        <v>1569</v>
      </c>
      <c r="R215" s="14" t="s">
        <v>1569</v>
      </c>
      <c r="S215" s="12"/>
      <c r="T215" s="5"/>
      <c r="U215" s="5" t="s">
        <v>1569</v>
      </c>
      <c r="V215" s="14">
        <v>0</v>
      </c>
      <c r="W215" s="8">
        <v>2016</v>
      </c>
      <c r="X215" s="14" t="s">
        <v>832</v>
      </c>
      <c r="Y215" s="14">
        <v>0</v>
      </c>
      <c r="Z215" s="8">
        <v>2016</v>
      </c>
      <c r="AA215" s="14" t="s">
        <v>832</v>
      </c>
      <c r="AB215" s="14">
        <v>0</v>
      </c>
      <c r="AC215" s="8">
        <v>2016</v>
      </c>
      <c r="AD215" s="14" t="s">
        <v>832</v>
      </c>
      <c r="AE215" s="14">
        <v>0</v>
      </c>
      <c r="AF215" s="8">
        <v>2016</v>
      </c>
      <c r="AG215" s="14" t="s">
        <v>832</v>
      </c>
      <c r="AI215" s="5"/>
      <c r="AJ215" s="5" t="s">
        <v>1569</v>
      </c>
    </row>
    <row r="216" spans="1:36" x14ac:dyDescent="0.25">
      <c r="A216" s="5" t="s">
        <v>835</v>
      </c>
      <c r="B216" s="5" t="s">
        <v>23</v>
      </c>
      <c r="C216" s="5" t="s">
        <v>708</v>
      </c>
      <c r="D216" s="5" t="s">
        <v>620</v>
      </c>
      <c r="E216" s="5" t="s">
        <v>837</v>
      </c>
      <c r="F216" s="5" t="s">
        <v>836</v>
      </c>
      <c r="G216" s="5">
        <v>3</v>
      </c>
      <c r="H216" s="15">
        <v>2</v>
      </c>
      <c r="I216" s="4" t="s">
        <v>1914</v>
      </c>
      <c r="J216" s="13">
        <v>0.36951842511247218</v>
      </c>
      <c r="K216" s="8">
        <v>2016</v>
      </c>
      <c r="L216" s="5" t="s">
        <v>835</v>
      </c>
      <c r="M216" s="14">
        <v>100</v>
      </c>
      <c r="N216" s="8">
        <v>2016</v>
      </c>
      <c r="O216" s="13" t="s">
        <v>835</v>
      </c>
      <c r="P216" s="14">
        <v>12.5</v>
      </c>
      <c r="Q216" s="8">
        <v>2016</v>
      </c>
      <c r="R216" s="14" t="s">
        <v>835</v>
      </c>
      <c r="S216" s="12"/>
      <c r="T216" s="5"/>
      <c r="U216" s="5" t="s">
        <v>1569</v>
      </c>
      <c r="V216" s="14" t="s">
        <v>1569</v>
      </c>
      <c r="W216" s="8" t="s">
        <v>1569</v>
      </c>
      <c r="X216" s="14" t="s">
        <v>1569</v>
      </c>
      <c r="Y216" s="14">
        <v>0</v>
      </c>
      <c r="Z216" s="8">
        <v>2016</v>
      </c>
      <c r="AA216" s="14" t="s">
        <v>835</v>
      </c>
      <c r="AB216" s="14">
        <v>0</v>
      </c>
      <c r="AC216" s="8">
        <v>2016</v>
      </c>
      <c r="AD216" s="14" t="s">
        <v>835</v>
      </c>
      <c r="AE216" s="14">
        <v>0</v>
      </c>
      <c r="AF216" s="8">
        <v>2016</v>
      </c>
      <c r="AG216" s="14" t="s">
        <v>835</v>
      </c>
      <c r="AI216" s="5"/>
      <c r="AJ216" s="5" t="s">
        <v>1569</v>
      </c>
    </row>
    <row r="217" spans="1:36" x14ac:dyDescent="0.25">
      <c r="A217" s="5" t="s">
        <v>838</v>
      </c>
      <c r="B217" s="5" t="s">
        <v>23</v>
      </c>
      <c r="C217" s="5" t="s">
        <v>708</v>
      </c>
      <c r="D217" s="5" t="s">
        <v>620</v>
      </c>
      <c r="E217" s="5" t="s">
        <v>840</v>
      </c>
      <c r="F217" s="5" t="s">
        <v>839</v>
      </c>
      <c r="G217" s="5">
        <v>3</v>
      </c>
      <c r="H217" s="15">
        <v>2</v>
      </c>
      <c r="I217" s="4" t="s">
        <v>1915</v>
      </c>
      <c r="J217" s="13">
        <v>1.3445378151260503</v>
      </c>
      <c r="K217" s="8">
        <v>2016</v>
      </c>
      <c r="L217" s="5" t="s">
        <v>838</v>
      </c>
      <c r="M217" s="14">
        <v>75</v>
      </c>
      <c r="N217" s="8">
        <v>2016</v>
      </c>
      <c r="O217" s="13" t="s">
        <v>838</v>
      </c>
      <c r="P217" s="14">
        <v>7.0000000000000009</v>
      </c>
      <c r="Q217" s="8">
        <v>2016</v>
      </c>
      <c r="R217" s="14" t="s">
        <v>838</v>
      </c>
      <c r="S217" s="12"/>
      <c r="T217" s="5"/>
      <c r="U217" s="5" t="s">
        <v>1569</v>
      </c>
      <c r="V217" s="14" t="s">
        <v>1569</v>
      </c>
      <c r="W217" s="8" t="s">
        <v>1569</v>
      </c>
      <c r="X217" s="14" t="s">
        <v>1569</v>
      </c>
      <c r="Y217" s="14">
        <v>0</v>
      </c>
      <c r="Z217" s="8">
        <v>2016</v>
      </c>
      <c r="AA217" s="14" t="s">
        <v>838</v>
      </c>
      <c r="AB217" s="14">
        <v>0</v>
      </c>
      <c r="AC217" s="8">
        <v>2016</v>
      </c>
      <c r="AD217" s="14" t="s">
        <v>838</v>
      </c>
      <c r="AE217" s="14">
        <v>0</v>
      </c>
      <c r="AF217" s="8">
        <v>2016</v>
      </c>
      <c r="AG217" s="14" t="s">
        <v>838</v>
      </c>
      <c r="AI217" s="5"/>
      <c r="AJ217" s="5" t="s">
        <v>1569</v>
      </c>
    </row>
    <row r="218" spans="1:36" x14ac:dyDescent="0.25">
      <c r="A218" s="5" t="s">
        <v>841</v>
      </c>
      <c r="B218" s="5" t="s">
        <v>23</v>
      </c>
      <c r="C218" s="5" t="s">
        <v>708</v>
      </c>
      <c r="D218" s="5" t="s">
        <v>620</v>
      </c>
      <c r="E218" s="5" t="s">
        <v>843</v>
      </c>
      <c r="F218" s="5" t="s">
        <v>842</v>
      </c>
      <c r="G218" s="5">
        <v>3</v>
      </c>
      <c r="H218" s="15">
        <v>2</v>
      </c>
      <c r="I218" s="4" t="s">
        <v>1916</v>
      </c>
      <c r="J218" s="13" t="s">
        <v>1569</v>
      </c>
      <c r="K218" s="8" t="s">
        <v>1569</v>
      </c>
      <c r="L218" s="5" t="s">
        <v>1569</v>
      </c>
      <c r="M218" s="14">
        <v>100</v>
      </c>
      <c r="N218" s="8">
        <v>2016</v>
      </c>
      <c r="O218" s="13" t="s">
        <v>841</v>
      </c>
      <c r="P218" s="14" t="s">
        <v>1569</v>
      </c>
      <c r="Q218" s="8" t="s">
        <v>1569</v>
      </c>
      <c r="R218" s="14" t="s">
        <v>1569</v>
      </c>
      <c r="S218" s="12"/>
      <c r="T218" s="5"/>
      <c r="U218" s="5" t="s">
        <v>1569</v>
      </c>
      <c r="V218" s="14">
        <v>0</v>
      </c>
      <c r="W218" s="8">
        <v>2016</v>
      </c>
      <c r="X218" s="14" t="s">
        <v>841</v>
      </c>
      <c r="Y218" s="14">
        <v>0</v>
      </c>
      <c r="Z218" s="8">
        <v>2016</v>
      </c>
      <c r="AA218" s="14" t="s">
        <v>841</v>
      </c>
      <c r="AB218" s="14">
        <v>0</v>
      </c>
      <c r="AC218" s="8">
        <v>2016</v>
      </c>
      <c r="AD218" s="14" t="s">
        <v>841</v>
      </c>
      <c r="AE218" s="14">
        <v>0</v>
      </c>
      <c r="AF218" s="8">
        <v>2016</v>
      </c>
      <c r="AG218" s="14" t="s">
        <v>841</v>
      </c>
      <c r="AI218" s="5"/>
      <c r="AJ218" s="5" t="s">
        <v>1569</v>
      </c>
    </row>
    <row r="219" spans="1:36" x14ac:dyDescent="0.25">
      <c r="A219" s="5" t="s">
        <v>151</v>
      </c>
      <c r="B219" s="5" t="s">
        <v>154</v>
      </c>
      <c r="C219" s="5" t="s">
        <v>153</v>
      </c>
      <c r="D219" s="5" t="s">
        <v>35</v>
      </c>
      <c r="E219" s="5" t="s">
        <v>155</v>
      </c>
      <c r="F219" s="5" t="s">
        <v>152</v>
      </c>
      <c r="G219" s="5">
        <v>1</v>
      </c>
      <c r="H219" s="15">
        <v>2</v>
      </c>
      <c r="I219" s="4" t="s">
        <v>1919</v>
      </c>
      <c r="J219" s="13">
        <v>0.74197840899897494</v>
      </c>
      <c r="K219" s="8">
        <v>2012</v>
      </c>
      <c r="L219" s="5" t="s">
        <v>151</v>
      </c>
      <c r="M219" s="14">
        <v>100</v>
      </c>
      <c r="N219" s="8">
        <v>2012</v>
      </c>
      <c r="O219" s="13" t="s">
        <v>151</v>
      </c>
      <c r="P219" s="14">
        <v>8</v>
      </c>
      <c r="Q219" s="8">
        <v>2012</v>
      </c>
      <c r="R219" s="14" t="s">
        <v>151</v>
      </c>
      <c r="S219" s="12"/>
      <c r="T219" s="5"/>
      <c r="U219" s="5" t="s">
        <v>1569</v>
      </c>
      <c r="V219" s="14">
        <v>0</v>
      </c>
      <c r="W219" s="8">
        <v>2012</v>
      </c>
      <c r="X219" s="14" t="s">
        <v>151</v>
      </c>
      <c r="Y219" s="14">
        <v>49</v>
      </c>
      <c r="Z219" s="8">
        <v>2012</v>
      </c>
      <c r="AA219" s="14" t="s">
        <v>151</v>
      </c>
      <c r="AB219" s="14">
        <v>0</v>
      </c>
      <c r="AC219" s="8">
        <v>2012</v>
      </c>
      <c r="AD219" s="14" t="s">
        <v>151</v>
      </c>
      <c r="AE219" s="14" t="s">
        <v>1569</v>
      </c>
      <c r="AF219" s="8" t="s">
        <v>1569</v>
      </c>
      <c r="AG219" s="14" t="s">
        <v>1569</v>
      </c>
      <c r="AI219" s="5"/>
      <c r="AJ219" s="5" t="s">
        <v>1569</v>
      </c>
    </row>
    <row r="220" spans="1:36" x14ac:dyDescent="0.25">
      <c r="A220" s="5" t="s">
        <v>168</v>
      </c>
      <c r="B220" s="5" t="s">
        <v>170</v>
      </c>
      <c r="C220" s="5" t="s">
        <v>169</v>
      </c>
      <c r="D220" s="5" t="s">
        <v>35</v>
      </c>
      <c r="E220" s="5" t="s">
        <v>171</v>
      </c>
      <c r="F220" s="5" t="s">
        <v>3167</v>
      </c>
      <c r="G220" s="5">
        <v>2</v>
      </c>
      <c r="H220" s="15">
        <v>1</v>
      </c>
      <c r="I220" s="4" t="s">
        <v>3169</v>
      </c>
      <c r="J220" s="13">
        <v>1.4800413175007689</v>
      </c>
      <c r="K220" s="8">
        <v>2015</v>
      </c>
      <c r="L220" s="5" t="s">
        <v>168</v>
      </c>
      <c r="M220" s="14">
        <v>100</v>
      </c>
      <c r="N220" s="8">
        <v>2015</v>
      </c>
      <c r="O220" s="13" t="s">
        <v>168</v>
      </c>
      <c r="P220" s="14">
        <v>12.6</v>
      </c>
      <c r="Q220" s="8">
        <v>2015</v>
      </c>
      <c r="R220" s="14" t="s">
        <v>168</v>
      </c>
      <c r="S220" s="12"/>
      <c r="T220" s="5"/>
      <c r="U220" s="5" t="s">
        <v>1569</v>
      </c>
      <c r="V220" s="14">
        <v>0</v>
      </c>
      <c r="W220" s="8">
        <v>2015</v>
      </c>
      <c r="X220" s="14" t="s">
        <v>168</v>
      </c>
      <c r="Y220" s="14">
        <v>49.9</v>
      </c>
      <c r="Z220" s="8">
        <v>2015</v>
      </c>
      <c r="AA220" s="14" t="s">
        <v>168</v>
      </c>
      <c r="AB220" s="14">
        <v>43.471984435797665</v>
      </c>
      <c r="AC220" s="8">
        <v>2015</v>
      </c>
      <c r="AD220" s="14" t="s">
        <v>168</v>
      </c>
      <c r="AE220" s="14">
        <v>100</v>
      </c>
      <c r="AF220" s="8">
        <v>2015</v>
      </c>
      <c r="AG220" s="14" t="s">
        <v>168</v>
      </c>
      <c r="AI220" s="5"/>
      <c r="AJ220" s="5" t="s">
        <v>1569</v>
      </c>
    </row>
    <row r="221" spans="1:36" x14ac:dyDescent="0.25">
      <c r="A221" s="5" t="s">
        <v>172</v>
      </c>
      <c r="B221" s="5" t="s">
        <v>170</v>
      </c>
      <c r="C221" s="5" t="s">
        <v>169</v>
      </c>
      <c r="D221" s="5" t="s">
        <v>35</v>
      </c>
      <c r="E221" s="5" t="s">
        <v>173</v>
      </c>
      <c r="F221" s="5" t="s">
        <v>3168</v>
      </c>
      <c r="G221" s="5">
        <v>2</v>
      </c>
      <c r="H221" s="15">
        <v>1</v>
      </c>
      <c r="I221" s="4" t="s">
        <v>3169</v>
      </c>
      <c r="J221" s="13">
        <v>1.3801555271467814</v>
      </c>
      <c r="K221" s="8">
        <v>2014</v>
      </c>
      <c r="L221" s="5" t="s">
        <v>172</v>
      </c>
      <c r="M221" s="14">
        <v>100</v>
      </c>
      <c r="N221" s="8">
        <v>2014</v>
      </c>
      <c r="O221" s="13" t="s">
        <v>172</v>
      </c>
      <c r="P221" s="14">
        <v>26.400000000000002</v>
      </c>
      <c r="Q221" s="8">
        <v>2014</v>
      </c>
      <c r="R221" s="14" t="s">
        <v>172</v>
      </c>
      <c r="S221" s="12"/>
      <c r="T221" s="5"/>
      <c r="U221" s="5" t="s">
        <v>1569</v>
      </c>
      <c r="V221" s="14">
        <v>0</v>
      </c>
      <c r="W221" s="8">
        <v>2014</v>
      </c>
      <c r="X221" s="14" t="s">
        <v>172</v>
      </c>
      <c r="Y221" s="14" t="s">
        <v>1569</v>
      </c>
      <c r="Z221" s="8" t="s">
        <v>1569</v>
      </c>
      <c r="AA221" s="14" t="s">
        <v>1569</v>
      </c>
      <c r="AB221" s="14">
        <v>0</v>
      </c>
      <c r="AC221" s="8">
        <v>2014</v>
      </c>
      <c r="AD221" s="14" t="s">
        <v>172</v>
      </c>
      <c r="AE221" s="14" t="s">
        <v>1569</v>
      </c>
      <c r="AF221" s="8" t="s">
        <v>1569</v>
      </c>
      <c r="AG221" s="14" t="s">
        <v>1569</v>
      </c>
      <c r="AI221" s="5"/>
      <c r="AJ221" s="5" t="s">
        <v>1569</v>
      </c>
    </row>
    <row r="222" spans="1:36" x14ac:dyDescent="0.25">
      <c r="A222" s="5" t="s">
        <v>174</v>
      </c>
      <c r="B222" s="5" t="s">
        <v>177</v>
      </c>
      <c r="C222" s="5" t="s">
        <v>176</v>
      </c>
      <c r="D222" s="5" t="s">
        <v>35</v>
      </c>
      <c r="E222" s="5" t="s">
        <v>178</v>
      </c>
      <c r="F222" s="5" t="s">
        <v>175</v>
      </c>
      <c r="G222" s="5">
        <v>2</v>
      </c>
      <c r="H222" s="15">
        <v>1</v>
      </c>
      <c r="I222" s="4"/>
      <c r="J222" s="13">
        <v>1.0440323867605852</v>
      </c>
      <c r="K222" s="8">
        <v>2015</v>
      </c>
      <c r="L222" s="5" t="s">
        <v>174</v>
      </c>
      <c r="M222" s="14">
        <v>100</v>
      </c>
      <c r="N222" s="8">
        <v>2015</v>
      </c>
      <c r="O222" s="13" t="s">
        <v>174</v>
      </c>
      <c r="P222" s="14">
        <v>19.900000000000002</v>
      </c>
      <c r="Q222" s="8">
        <v>2015</v>
      </c>
      <c r="R222" s="14" t="s">
        <v>174</v>
      </c>
      <c r="S222" s="12"/>
      <c r="T222" s="5"/>
      <c r="U222" s="5" t="s">
        <v>1569</v>
      </c>
      <c r="V222" s="14">
        <v>0</v>
      </c>
      <c r="W222" s="8">
        <v>2015</v>
      </c>
      <c r="X222" s="14" t="s">
        <v>174</v>
      </c>
      <c r="Y222" s="14">
        <v>9.67</v>
      </c>
      <c r="Z222" s="8">
        <v>2015</v>
      </c>
      <c r="AA222" s="14" t="s">
        <v>174</v>
      </c>
      <c r="AB222" s="14">
        <v>78.066483926521244</v>
      </c>
      <c r="AC222" s="8">
        <v>2015</v>
      </c>
      <c r="AD222" s="14" t="s">
        <v>174</v>
      </c>
      <c r="AE222" s="14">
        <v>100</v>
      </c>
      <c r="AF222" s="8">
        <v>2015</v>
      </c>
      <c r="AG222" s="14" t="s">
        <v>174</v>
      </c>
      <c r="AI222" s="5"/>
      <c r="AJ222" s="5" t="s">
        <v>1569</v>
      </c>
    </row>
    <row r="223" spans="1:36" x14ac:dyDescent="0.25">
      <c r="A223" s="5" t="s">
        <v>179</v>
      </c>
      <c r="B223" s="5" t="s">
        <v>177</v>
      </c>
      <c r="C223" s="5" t="s">
        <v>176</v>
      </c>
      <c r="D223" s="5" t="s">
        <v>35</v>
      </c>
      <c r="E223" s="5" t="s">
        <v>181</v>
      </c>
      <c r="F223" s="5" t="s">
        <v>180</v>
      </c>
      <c r="G223" s="5">
        <v>2</v>
      </c>
      <c r="H223" s="15">
        <v>1</v>
      </c>
      <c r="I223" s="4"/>
      <c r="J223" s="13">
        <v>0.9903789478033872</v>
      </c>
      <c r="K223" s="8">
        <v>2015</v>
      </c>
      <c r="L223" s="5" t="s">
        <v>179</v>
      </c>
      <c r="M223" s="14">
        <v>100</v>
      </c>
      <c r="N223" s="8">
        <v>2015</v>
      </c>
      <c r="O223" s="13" t="s">
        <v>179</v>
      </c>
      <c r="P223" s="14">
        <v>13.399999999999999</v>
      </c>
      <c r="Q223" s="8">
        <v>2015</v>
      </c>
      <c r="R223" s="14" t="s">
        <v>179</v>
      </c>
      <c r="S223" s="12"/>
      <c r="T223" s="5"/>
      <c r="U223" s="5" t="s">
        <v>1569</v>
      </c>
      <c r="V223" s="14">
        <v>0</v>
      </c>
      <c r="W223" s="8">
        <v>2015</v>
      </c>
      <c r="X223" s="14" t="s">
        <v>179</v>
      </c>
      <c r="Y223" s="14">
        <v>14.89</v>
      </c>
      <c r="Z223" s="8">
        <v>2015</v>
      </c>
      <c r="AA223" s="14" t="s">
        <v>179</v>
      </c>
      <c r="AB223" s="14">
        <v>72.602795698924737</v>
      </c>
      <c r="AC223" s="8">
        <v>2015</v>
      </c>
      <c r="AD223" s="14" t="s">
        <v>179</v>
      </c>
      <c r="AE223" s="14">
        <v>100</v>
      </c>
      <c r="AF223" s="8">
        <v>2015</v>
      </c>
      <c r="AG223" s="14" t="s">
        <v>179</v>
      </c>
      <c r="AI223" s="5"/>
      <c r="AJ223" s="5" t="s">
        <v>1569</v>
      </c>
    </row>
    <row r="224" spans="1:36" x14ac:dyDescent="0.25">
      <c r="A224" s="5" t="s">
        <v>182</v>
      </c>
      <c r="B224" s="5" t="s">
        <v>177</v>
      </c>
      <c r="C224" s="5" t="s">
        <v>176</v>
      </c>
      <c r="D224" s="5" t="s">
        <v>35</v>
      </c>
      <c r="E224" s="5" t="s">
        <v>184</v>
      </c>
      <c r="F224" s="5" t="s">
        <v>183</v>
      </c>
      <c r="G224" s="5">
        <v>2</v>
      </c>
      <c r="H224" s="15">
        <v>1</v>
      </c>
      <c r="I224" s="4"/>
      <c r="J224" s="13">
        <v>0.84992489754541689</v>
      </c>
      <c r="K224" s="8">
        <v>2015</v>
      </c>
      <c r="L224" s="5" t="s">
        <v>182</v>
      </c>
      <c r="M224" s="14">
        <v>100</v>
      </c>
      <c r="N224" s="8">
        <v>2015</v>
      </c>
      <c r="O224" s="13" t="s">
        <v>182</v>
      </c>
      <c r="P224" s="14">
        <v>31.5</v>
      </c>
      <c r="Q224" s="8">
        <v>2015</v>
      </c>
      <c r="R224" s="14" t="s">
        <v>182</v>
      </c>
      <c r="S224" s="12"/>
      <c r="T224" s="5"/>
      <c r="U224" s="5" t="s">
        <v>1569</v>
      </c>
      <c r="V224" s="14">
        <v>0</v>
      </c>
      <c r="W224" s="8">
        <v>2015</v>
      </c>
      <c r="X224" s="14" t="s">
        <v>182</v>
      </c>
      <c r="Y224" s="14">
        <v>15.01</v>
      </c>
      <c r="Z224" s="8">
        <v>2015</v>
      </c>
      <c r="AA224" s="14" t="s">
        <v>182</v>
      </c>
      <c r="AB224" s="14">
        <v>81.495631256054239</v>
      </c>
      <c r="AC224" s="8">
        <v>2015</v>
      </c>
      <c r="AD224" s="14" t="s">
        <v>182</v>
      </c>
      <c r="AE224" s="14">
        <v>100</v>
      </c>
      <c r="AF224" s="8">
        <v>2015</v>
      </c>
      <c r="AG224" s="14" t="s">
        <v>182</v>
      </c>
      <c r="AI224" s="5"/>
      <c r="AJ224" s="5" t="s">
        <v>1569</v>
      </c>
    </row>
    <row r="225" spans="1:36" x14ac:dyDescent="0.25">
      <c r="A225" s="5" t="s">
        <v>185</v>
      </c>
      <c r="B225" s="5" t="s">
        <v>177</v>
      </c>
      <c r="C225" s="5" t="s">
        <v>176</v>
      </c>
      <c r="D225" s="5" t="s">
        <v>35</v>
      </c>
      <c r="E225" s="5" t="s">
        <v>187</v>
      </c>
      <c r="F225" s="5" t="s">
        <v>186</v>
      </c>
      <c r="G225" s="5">
        <v>2</v>
      </c>
      <c r="H225" s="15">
        <v>1</v>
      </c>
      <c r="I225" s="4"/>
      <c r="J225" s="13">
        <v>1.0698283330008198</v>
      </c>
      <c r="K225" s="8">
        <v>2015</v>
      </c>
      <c r="L225" s="5" t="s">
        <v>185</v>
      </c>
      <c r="M225" s="14">
        <v>100</v>
      </c>
      <c r="N225" s="8">
        <v>2015</v>
      </c>
      <c r="O225" s="13" t="s">
        <v>185</v>
      </c>
      <c r="P225" s="14">
        <v>15.1</v>
      </c>
      <c r="Q225" s="8">
        <v>2015</v>
      </c>
      <c r="R225" s="14" t="s">
        <v>185</v>
      </c>
      <c r="S225" s="12"/>
      <c r="T225" s="5"/>
      <c r="U225" s="5" t="s">
        <v>1569</v>
      </c>
      <c r="V225" s="14">
        <v>0.39409510290986521</v>
      </c>
      <c r="W225" s="8">
        <v>2015</v>
      </c>
      <c r="X225" s="14" t="s">
        <v>185</v>
      </c>
      <c r="Y225" s="14">
        <v>24.28</v>
      </c>
      <c r="Z225" s="8">
        <v>2015</v>
      </c>
      <c r="AA225" s="14" t="s">
        <v>185</v>
      </c>
      <c r="AB225" s="14">
        <v>68.214279630943935</v>
      </c>
      <c r="AC225" s="8">
        <v>2015</v>
      </c>
      <c r="AD225" s="14" t="s">
        <v>185</v>
      </c>
      <c r="AE225" s="14">
        <v>100</v>
      </c>
      <c r="AF225" s="8">
        <v>2015</v>
      </c>
      <c r="AG225" s="14" t="s">
        <v>185</v>
      </c>
      <c r="AI225" s="5"/>
      <c r="AJ225" s="5" t="s">
        <v>1569</v>
      </c>
    </row>
    <row r="226" spans="1:36" x14ac:dyDescent="0.25">
      <c r="A226" s="5" t="s">
        <v>188</v>
      </c>
      <c r="B226" s="5" t="s">
        <v>177</v>
      </c>
      <c r="C226" s="5" t="s">
        <v>176</v>
      </c>
      <c r="D226" s="5" t="s">
        <v>35</v>
      </c>
      <c r="E226" s="5" t="s">
        <v>190</v>
      </c>
      <c r="F226" s="5" t="s">
        <v>189</v>
      </c>
      <c r="G226" s="5">
        <v>2</v>
      </c>
      <c r="H226" s="15">
        <v>1</v>
      </c>
      <c r="I226" s="4"/>
      <c r="J226" s="13">
        <v>1.1535350365427564</v>
      </c>
      <c r="K226" s="8">
        <v>2015</v>
      </c>
      <c r="L226" s="5" t="s">
        <v>188</v>
      </c>
      <c r="M226" s="14">
        <v>100</v>
      </c>
      <c r="N226" s="8">
        <v>2015</v>
      </c>
      <c r="O226" s="13" t="s">
        <v>188</v>
      </c>
      <c r="P226" s="14">
        <v>8.7087087087087074</v>
      </c>
      <c r="Q226" s="8">
        <v>2015</v>
      </c>
      <c r="R226" s="14" t="s">
        <v>188</v>
      </c>
      <c r="S226" s="12"/>
      <c r="T226" s="5"/>
      <c r="U226" s="5" t="s">
        <v>1569</v>
      </c>
      <c r="V226" s="14">
        <v>0</v>
      </c>
      <c r="W226" s="8">
        <v>2015</v>
      </c>
      <c r="X226" s="14" t="s">
        <v>188</v>
      </c>
      <c r="Y226" s="14">
        <v>25.38</v>
      </c>
      <c r="Z226" s="8">
        <v>2015</v>
      </c>
      <c r="AA226" s="14" t="s">
        <v>188</v>
      </c>
      <c r="AB226" s="14">
        <v>64.916322181484887</v>
      </c>
      <c r="AC226" s="8">
        <v>2015</v>
      </c>
      <c r="AD226" s="14" t="s">
        <v>188</v>
      </c>
      <c r="AE226" s="14">
        <v>100</v>
      </c>
      <c r="AF226" s="8">
        <v>2015</v>
      </c>
      <c r="AG226" s="14" t="s">
        <v>188</v>
      </c>
      <c r="AI226" s="5"/>
      <c r="AJ226" s="5" t="s">
        <v>1569</v>
      </c>
    </row>
    <row r="227" spans="1:36" x14ac:dyDescent="0.25">
      <c r="A227" s="5" t="s">
        <v>191</v>
      </c>
      <c r="B227" s="5" t="s">
        <v>177</v>
      </c>
      <c r="C227" s="5" t="s">
        <v>176</v>
      </c>
      <c r="D227" s="5" t="s">
        <v>35</v>
      </c>
      <c r="E227" s="5" t="s">
        <v>193</v>
      </c>
      <c r="F227" s="5" t="s">
        <v>192</v>
      </c>
      <c r="G227" s="5">
        <v>2</v>
      </c>
      <c r="H227" s="15">
        <v>1</v>
      </c>
      <c r="I227" s="4"/>
      <c r="J227" s="13">
        <v>0.86876682987766551</v>
      </c>
      <c r="K227" s="8">
        <v>2015</v>
      </c>
      <c r="L227" s="5" t="s">
        <v>191</v>
      </c>
      <c r="M227" s="14">
        <v>100</v>
      </c>
      <c r="N227" s="8">
        <v>2015</v>
      </c>
      <c r="O227" s="13" t="s">
        <v>191</v>
      </c>
      <c r="P227" s="14">
        <v>11.88</v>
      </c>
      <c r="Q227" s="8">
        <v>2015</v>
      </c>
      <c r="R227" s="14" t="s">
        <v>191</v>
      </c>
      <c r="S227" s="12"/>
      <c r="T227" s="5"/>
      <c r="U227" s="5" t="s">
        <v>1569</v>
      </c>
      <c r="V227" s="14">
        <v>0</v>
      </c>
      <c r="W227" s="8">
        <v>2015</v>
      </c>
      <c r="X227" s="14" t="s">
        <v>191</v>
      </c>
      <c r="Y227" s="14">
        <v>25.542999999999999</v>
      </c>
      <c r="Z227" s="8">
        <v>2015</v>
      </c>
      <c r="AA227" s="14" t="s">
        <v>191</v>
      </c>
      <c r="AB227" s="14">
        <v>65.553296722659468</v>
      </c>
      <c r="AC227" s="8">
        <v>2015</v>
      </c>
      <c r="AD227" s="14" t="s">
        <v>191</v>
      </c>
      <c r="AE227" s="14">
        <v>100</v>
      </c>
      <c r="AF227" s="8">
        <v>2015</v>
      </c>
      <c r="AG227" s="14" t="s">
        <v>191</v>
      </c>
      <c r="AI227" s="5"/>
      <c r="AJ227" s="5" t="s">
        <v>1569</v>
      </c>
    </row>
    <row r="228" spans="1:36" x14ac:dyDescent="0.25">
      <c r="A228" s="5" t="s">
        <v>1189</v>
      </c>
      <c r="B228" s="5" t="s">
        <v>1192</v>
      </c>
      <c r="C228" s="5" t="s">
        <v>1191</v>
      </c>
      <c r="D228" s="5" t="s">
        <v>1038</v>
      </c>
      <c r="E228" s="5" t="s">
        <v>1193</v>
      </c>
      <c r="F228" s="5" t="s">
        <v>1190</v>
      </c>
      <c r="G228" s="5">
        <v>1</v>
      </c>
      <c r="H228" s="15">
        <v>1</v>
      </c>
      <c r="I228" s="4" t="s">
        <v>3170</v>
      </c>
      <c r="J228" s="13">
        <v>1.1379166666666667</v>
      </c>
      <c r="K228" s="8">
        <v>2015</v>
      </c>
      <c r="L228" s="5" t="s">
        <v>1189</v>
      </c>
      <c r="M228" s="14">
        <v>100</v>
      </c>
      <c r="N228" s="8">
        <v>2015</v>
      </c>
      <c r="O228" s="13" t="s">
        <v>1189</v>
      </c>
      <c r="P228" s="14">
        <v>16</v>
      </c>
      <c r="Q228" s="8">
        <v>2015</v>
      </c>
      <c r="R228" s="14" t="s">
        <v>1189</v>
      </c>
      <c r="S228" s="12"/>
      <c r="T228" s="5"/>
      <c r="U228" s="5" t="s">
        <v>1569</v>
      </c>
      <c r="V228" s="14">
        <v>0</v>
      </c>
      <c r="W228" s="8">
        <v>2015</v>
      </c>
      <c r="X228" s="14" t="s">
        <v>1189</v>
      </c>
      <c r="Y228" s="14">
        <v>0</v>
      </c>
      <c r="Z228" s="8">
        <v>2015</v>
      </c>
      <c r="AA228" s="14" t="s">
        <v>1189</v>
      </c>
      <c r="AB228" s="14">
        <v>0</v>
      </c>
      <c r="AC228" s="8">
        <v>2015</v>
      </c>
      <c r="AD228" s="14" t="s">
        <v>1189</v>
      </c>
      <c r="AE228" s="14">
        <v>90</v>
      </c>
      <c r="AF228" s="8">
        <v>2015</v>
      </c>
      <c r="AG228" s="14" t="s">
        <v>1189</v>
      </c>
      <c r="AI228" s="5"/>
      <c r="AJ228" s="5" t="s">
        <v>1569</v>
      </c>
    </row>
    <row r="229" spans="1:36" x14ac:dyDescent="0.25">
      <c r="A229" s="5" t="s">
        <v>1194</v>
      </c>
      <c r="B229" s="5" t="s">
        <v>1197</v>
      </c>
      <c r="C229" s="5" t="s">
        <v>1196</v>
      </c>
      <c r="D229" s="5" t="s">
        <v>1038</v>
      </c>
      <c r="E229" s="5" t="s">
        <v>1198</v>
      </c>
      <c r="F229" s="5" t="s">
        <v>1195</v>
      </c>
      <c r="G229" s="5">
        <v>2</v>
      </c>
      <c r="H229" s="15">
        <v>1</v>
      </c>
      <c r="I229" s="4"/>
      <c r="J229" s="13">
        <v>0.9930285424207892</v>
      </c>
      <c r="K229" s="8">
        <v>2015</v>
      </c>
      <c r="L229" s="5" t="s">
        <v>1194</v>
      </c>
      <c r="M229" s="14">
        <v>100</v>
      </c>
      <c r="N229" s="8">
        <v>2015</v>
      </c>
      <c r="O229" s="13" t="s">
        <v>1194</v>
      </c>
      <c r="P229" s="14">
        <v>8.3000000000000007</v>
      </c>
      <c r="Q229" s="8">
        <v>2015</v>
      </c>
      <c r="R229" s="14" t="s">
        <v>1194</v>
      </c>
      <c r="S229" s="12"/>
      <c r="T229" s="5"/>
      <c r="U229" s="5" t="s">
        <v>1569</v>
      </c>
      <c r="V229" s="14">
        <v>0</v>
      </c>
      <c r="W229" s="8">
        <v>2015</v>
      </c>
      <c r="X229" s="14" t="s">
        <v>1194</v>
      </c>
      <c r="Y229" s="14">
        <v>0</v>
      </c>
      <c r="Z229" s="8">
        <v>2015</v>
      </c>
      <c r="AA229" s="14" t="s">
        <v>1194</v>
      </c>
      <c r="AB229" s="14">
        <v>0</v>
      </c>
      <c r="AC229" s="8">
        <v>2015</v>
      </c>
      <c r="AD229" s="14" t="s">
        <v>1194</v>
      </c>
      <c r="AE229" s="14">
        <v>0</v>
      </c>
      <c r="AF229" s="8">
        <v>2015</v>
      </c>
      <c r="AG229" s="14" t="s">
        <v>1194</v>
      </c>
      <c r="AI229" s="5"/>
      <c r="AJ229" s="5" t="s">
        <v>1569</v>
      </c>
    </row>
    <row r="230" spans="1:36" x14ac:dyDescent="0.25">
      <c r="A230" s="5" t="s">
        <v>1199</v>
      </c>
      <c r="B230" s="5" t="s">
        <v>1197</v>
      </c>
      <c r="C230" s="5" t="s">
        <v>1196</v>
      </c>
      <c r="D230" s="5" t="s">
        <v>1038</v>
      </c>
      <c r="E230" s="5" t="s">
        <v>1201</v>
      </c>
      <c r="F230" s="5" t="s">
        <v>1200</v>
      </c>
      <c r="G230" s="5">
        <v>2</v>
      </c>
      <c r="H230" s="15">
        <v>2</v>
      </c>
      <c r="I230" s="4" t="s">
        <v>1921</v>
      </c>
      <c r="J230" s="13" t="s">
        <v>1569</v>
      </c>
      <c r="K230" s="8" t="s">
        <v>1569</v>
      </c>
      <c r="L230" s="5" t="s">
        <v>1569</v>
      </c>
      <c r="M230" s="14">
        <v>77</v>
      </c>
      <c r="N230" s="8" t="s">
        <v>1569</v>
      </c>
      <c r="O230" s="13" t="s">
        <v>1199</v>
      </c>
      <c r="P230" s="14" t="s">
        <v>1569</v>
      </c>
      <c r="Q230" s="8" t="s">
        <v>1569</v>
      </c>
      <c r="R230" s="14" t="s">
        <v>1569</v>
      </c>
      <c r="S230" s="12"/>
      <c r="T230" s="5"/>
      <c r="U230" s="5" t="s">
        <v>1569</v>
      </c>
      <c r="V230" s="14" t="s">
        <v>1569</v>
      </c>
      <c r="W230" s="8" t="s">
        <v>1569</v>
      </c>
      <c r="X230" s="14" t="s">
        <v>1569</v>
      </c>
      <c r="Y230" s="14" t="s">
        <v>1569</v>
      </c>
      <c r="Z230" s="8" t="s">
        <v>1569</v>
      </c>
      <c r="AA230" s="14" t="s">
        <v>1569</v>
      </c>
      <c r="AB230" s="14" t="s">
        <v>1569</v>
      </c>
      <c r="AC230" s="8" t="s">
        <v>1569</v>
      </c>
      <c r="AD230" s="14" t="s">
        <v>1569</v>
      </c>
      <c r="AE230" s="14" t="s">
        <v>1569</v>
      </c>
      <c r="AF230" s="8" t="s">
        <v>1569</v>
      </c>
      <c r="AG230" s="14" t="s">
        <v>1569</v>
      </c>
      <c r="AI230" s="5"/>
      <c r="AJ230" s="5" t="s">
        <v>1569</v>
      </c>
    </row>
    <row r="231" spans="1:36" x14ac:dyDescent="0.25">
      <c r="A231" s="5" t="s">
        <v>852</v>
      </c>
      <c r="B231" s="5" t="s">
        <v>13</v>
      </c>
      <c r="C231" s="5" t="s">
        <v>851</v>
      </c>
      <c r="D231" s="5" t="s">
        <v>620</v>
      </c>
      <c r="E231" s="5" t="s">
        <v>1579</v>
      </c>
      <c r="F231" s="5" t="s">
        <v>853</v>
      </c>
      <c r="G231" s="5">
        <v>1</v>
      </c>
      <c r="H231" s="15">
        <v>3</v>
      </c>
      <c r="I231" s="4" t="s">
        <v>3171</v>
      </c>
      <c r="J231" s="13" t="s">
        <v>1569</v>
      </c>
      <c r="K231" s="8" t="s">
        <v>1569</v>
      </c>
      <c r="L231" s="5" t="s">
        <v>1569</v>
      </c>
      <c r="M231" s="14">
        <v>45</v>
      </c>
      <c r="N231" s="8">
        <v>2005</v>
      </c>
      <c r="O231" s="13" t="s">
        <v>852</v>
      </c>
      <c r="P231" s="14" t="s">
        <v>1569</v>
      </c>
      <c r="Q231" s="8" t="s">
        <v>1569</v>
      </c>
      <c r="R231" s="14" t="s">
        <v>1569</v>
      </c>
      <c r="S231" s="12"/>
      <c r="T231" s="5"/>
      <c r="U231" s="5" t="s">
        <v>1569</v>
      </c>
      <c r="V231" s="14">
        <v>0</v>
      </c>
      <c r="W231" s="8">
        <v>2005</v>
      </c>
      <c r="X231" s="14" t="s">
        <v>852</v>
      </c>
      <c r="Y231" s="14">
        <v>0</v>
      </c>
      <c r="Z231" s="8">
        <v>2005</v>
      </c>
      <c r="AA231" s="14" t="s">
        <v>852</v>
      </c>
      <c r="AB231" s="14">
        <v>0</v>
      </c>
      <c r="AC231" s="8">
        <v>2005</v>
      </c>
      <c r="AD231" s="14" t="s">
        <v>852</v>
      </c>
      <c r="AE231" s="14">
        <v>0</v>
      </c>
      <c r="AF231" s="8">
        <v>2005</v>
      </c>
      <c r="AG231" s="14" t="s">
        <v>852</v>
      </c>
      <c r="AI231" s="5"/>
      <c r="AJ231" s="5" t="s">
        <v>1569</v>
      </c>
    </row>
    <row r="232" spans="1:36" x14ac:dyDescent="0.25">
      <c r="A232" s="5" t="s">
        <v>854</v>
      </c>
      <c r="B232" s="5" t="s">
        <v>856</v>
      </c>
      <c r="C232" s="5" t="s">
        <v>855</v>
      </c>
      <c r="D232" s="5" t="s">
        <v>620</v>
      </c>
      <c r="E232" s="5" t="s">
        <v>857</v>
      </c>
      <c r="F232" s="5" t="s">
        <v>855</v>
      </c>
      <c r="G232" s="5">
        <v>0</v>
      </c>
      <c r="H232" s="15">
        <v>1</v>
      </c>
      <c r="I232" s="4"/>
      <c r="J232" s="13">
        <v>0.5</v>
      </c>
      <c r="K232" s="8">
        <v>2015</v>
      </c>
      <c r="L232" s="5" t="s">
        <v>854</v>
      </c>
      <c r="M232" s="14">
        <v>38</v>
      </c>
      <c r="N232" s="8">
        <v>2015</v>
      </c>
      <c r="O232" s="13" t="s">
        <v>854</v>
      </c>
      <c r="P232" s="14">
        <v>6.593406593406594</v>
      </c>
      <c r="Q232" s="8">
        <v>2015</v>
      </c>
      <c r="R232" s="14" t="s">
        <v>854</v>
      </c>
      <c r="S232" s="12"/>
      <c r="T232" s="5"/>
      <c r="U232" s="5" t="s">
        <v>1569</v>
      </c>
      <c r="V232" s="14">
        <v>0</v>
      </c>
      <c r="W232" s="8">
        <v>2015</v>
      </c>
      <c r="X232" s="14" t="s">
        <v>854</v>
      </c>
      <c r="Y232" s="14">
        <v>0</v>
      </c>
      <c r="Z232" s="8">
        <v>2015</v>
      </c>
      <c r="AA232" s="14" t="s">
        <v>854</v>
      </c>
      <c r="AB232" s="14">
        <v>0</v>
      </c>
      <c r="AC232" s="8">
        <v>2015</v>
      </c>
      <c r="AD232" s="14" t="s">
        <v>854</v>
      </c>
      <c r="AE232" s="14">
        <v>0</v>
      </c>
      <c r="AF232" s="8">
        <v>2015</v>
      </c>
      <c r="AG232" s="14" t="s">
        <v>854</v>
      </c>
      <c r="AI232" s="5"/>
      <c r="AJ232" s="5" t="s">
        <v>1569</v>
      </c>
    </row>
    <row r="233" spans="1:36" x14ac:dyDescent="0.25">
      <c r="A233" s="5" t="s">
        <v>194</v>
      </c>
      <c r="B233" s="5" t="s">
        <v>1661</v>
      </c>
      <c r="C233" s="5" t="s">
        <v>196</v>
      </c>
      <c r="D233" s="5" t="s">
        <v>35</v>
      </c>
      <c r="E233" s="5" t="s">
        <v>197</v>
      </c>
      <c r="F233" s="5" t="s">
        <v>195</v>
      </c>
      <c r="G233" s="5">
        <v>1</v>
      </c>
      <c r="H233" s="15">
        <v>1</v>
      </c>
      <c r="I233" s="4" t="s">
        <v>3172</v>
      </c>
      <c r="J233" s="13">
        <v>0.90052920423363381</v>
      </c>
      <c r="K233" s="8">
        <v>2012</v>
      </c>
      <c r="L233" s="5" t="s">
        <v>194</v>
      </c>
      <c r="M233" s="14" t="s">
        <v>1569</v>
      </c>
      <c r="N233" s="8" t="s">
        <v>1569</v>
      </c>
      <c r="O233" s="13" t="s">
        <v>1569</v>
      </c>
      <c r="P233" s="14">
        <v>5.8999999999999995</v>
      </c>
      <c r="Q233" s="8">
        <v>2012</v>
      </c>
      <c r="R233" s="14" t="s">
        <v>194</v>
      </c>
      <c r="S233" s="12"/>
      <c r="T233" s="5"/>
      <c r="U233" s="5" t="s">
        <v>1569</v>
      </c>
      <c r="V233" s="14">
        <v>29</v>
      </c>
      <c r="W233" s="8">
        <v>2012</v>
      </c>
      <c r="X233" s="14" t="s">
        <v>194</v>
      </c>
      <c r="Y233" s="14">
        <v>36</v>
      </c>
      <c r="Z233" s="8">
        <v>2012</v>
      </c>
      <c r="AA233" s="14" t="s">
        <v>194</v>
      </c>
      <c r="AB233" s="14">
        <v>8</v>
      </c>
      <c r="AC233" s="8">
        <v>2012</v>
      </c>
      <c r="AD233" s="14" t="s">
        <v>194</v>
      </c>
      <c r="AE233" s="14">
        <v>100</v>
      </c>
      <c r="AF233" s="8">
        <v>2012</v>
      </c>
      <c r="AG233" s="14" t="s">
        <v>194</v>
      </c>
      <c r="AI233" s="5"/>
      <c r="AJ233" s="5" t="s">
        <v>1569</v>
      </c>
    </row>
    <row r="234" spans="1:36" x14ac:dyDescent="0.25">
      <c r="A234" s="5" t="s">
        <v>858</v>
      </c>
      <c r="B234" s="5" t="s">
        <v>860</v>
      </c>
      <c r="C234" s="5" t="s">
        <v>1715</v>
      </c>
      <c r="D234" s="5" t="s">
        <v>620</v>
      </c>
      <c r="E234" s="5" t="s">
        <v>861</v>
      </c>
      <c r="F234" s="5" t="s">
        <v>859</v>
      </c>
      <c r="G234" s="5">
        <v>2</v>
      </c>
      <c r="H234" s="15">
        <v>1</v>
      </c>
      <c r="I234" s="4"/>
      <c r="J234" s="13">
        <v>0.82178084474505386</v>
      </c>
      <c r="K234" s="8">
        <v>2011</v>
      </c>
      <c r="L234" s="5" t="s">
        <v>858</v>
      </c>
      <c r="M234" s="14" t="s">
        <v>1569</v>
      </c>
      <c r="N234" s="8" t="s">
        <v>1569</v>
      </c>
      <c r="O234" s="13" t="s">
        <v>1569</v>
      </c>
      <c r="P234" s="14" t="s">
        <v>1569</v>
      </c>
      <c r="Q234" s="8" t="s">
        <v>1569</v>
      </c>
      <c r="R234" s="14" t="s">
        <v>1569</v>
      </c>
      <c r="S234" s="12"/>
      <c r="T234" s="5"/>
      <c r="U234" s="5" t="s">
        <v>1569</v>
      </c>
      <c r="V234" s="14">
        <v>0</v>
      </c>
      <c r="W234" s="8">
        <v>2011</v>
      </c>
      <c r="X234" s="14" t="s">
        <v>858</v>
      </c>
      <c r="Y234" s="14">
        <v>0</v>
      </c>
      <c r="Z234" s="8">
        <v>2011</v>
      </c>
      <c r="AA234" s="14" t="s">
        <v>858</v>
      </c>
      <c r="AB234" s="14">
        <v>0</v>
      </c>
      <c r="AC234" s="8">
        <v>2011</v>
      </c>
      <c r="AD234" s="14" t="s">
        <v>858</v>
      </c>
      <c r="AE234" s="14">
        <v>0</v>
      </c>
      <c r="AF234" s="8">
        <v>2011</v>
      </c>
      <c r="AG234" s="14" t="s">
        <v>858</v>
      </c>
      <c r="AI234" s="5"/>
      <c r="AJ234" s="5" t="s">
        <v>1569</v>
      </c>
    </row>
    <row r="235" spans="1:36" x14ac:dyDescent="0.25">
      <c r="A235" s="5" t="s">
        <v>862</v>
      </c>
      <c r="B235" s="5" t="s">
        <v>860</v>
      </c>
      <c r="C235" s="5" t="s">
        <v>1715</v>
      </c>
      <c r="D235" s="5" t="s">
        <v>620</v>
      </c>
      <c r="E235" s="5" t="s">
        <v>864</v>
      </c>
      <c r="F235" s="5" t="s">
        <v>863</v>
      </c>
      <c r="G235" s="5">
        <v>2</v>
      </c>
      <c r="H235" s="15">
        <v>1</v>
      </c>
      <c r="I235" s="4"/>
      <c r="J235" s="13">
        <v>1.7081278538812783</v>
      </c>
      <c r="K235" s="8">
        <v>2015</v>
      </c>
      <c r="L235" s="5" t="s">
        <v>862</v>
      </c>
      <c r="M235" s="14">
        <v>100</v>
      </c>
      <c r="N235" s="8">
        <v>2015</v>
      </c>
      <c r="O235" s="13" t="s">
        <v>862</v>
      </c>
      <c r="P235" s="14">
        <v>14.78</v>
      </c>
      <c r="Q235" s="8">
        <v>2015</v>
      </c>
      <c r="R235" s="14" t="s">
        <v>862</v>
      </c>
      <c r="S235" s="12"/>
      <c r="T235" s="5"/>
      <c r="U235" s="5" t="s">
        <v>1569</v>
      </c>
      <c r="V235" s="14">
        <v>0</v>
      </c>
      <c r="W235" s="8">
        <v>2015</v>
      </c>
      <c r="X235" s="14" t="s">
        <v>862</v>
      </c>
      <c r="Y235" s="14">
        <v>0</v>
      </c>
      <c r="Z235" s="8">
        <v>2015</v>
      </c>
      <c r="AA235" s="14" t="s">
        <v>862</v>
      </c>
      <c r="AB235" s="14">
        <v>0</v>
      </c>
      <c r="AC235" s="8">
        <v>2015</v>
      </c>
      <c r="AD235" s="14" t="s">
        <v>862</v>
      </c>
      <c r="AE235" s="14">
        <v>88.888888888888886</v>
      </c>
      <c r="AF235" s="8">
        <v>2015</v>
      </c>
      <c r="AG235" s="14" t="s">
        <v>862</v>
      </c>
      <c r="AI235" s="5"/>
      <c r="AJ235" s="5" t="s">
        <v>1569</v>
      </c>
    </row>
    <row r="236" spans="1:36" x14ac:dyDescent="0.25">
      <c r="A236" s="5" t="s">
        <v>198</v>
      </c>
      <c r="B236" s="5" t="s">
        <v>200</v>
      </c>
      <c r="C236" s="5" t="s">
        <v>199</v>
      </c>
      <c r="D236" s="5" t="s">
        <v>35</v>
      </c>
      <c r="E236" s="5" t="s">
        <v>201</v>
      </c>
      <c r="F236" s="5" t="s">
        <v>199</v>
      </c>
      <c r="G236" s="5">
        <v>0</v>
      </c>
      <c r="H236" s="15">
        <v>2</v>
      </c>
      <c r="I236" s="4" t="s">
        <v>1922</v>
      </c>
      <c r="J236" s="13" t="s">
        <v>1569</v>
      </c>
      <c r="K236" s="8" t="s">
        <v>1569</v>
      </c>
      <c r="L236" s="5" t="s">
        <v>1569</v>
      </c>
      <c r="M236" s="14">
        <v>100</v>
      </c>
      <c r="N236" s="8" t="s">
        <v>1569</v>
      </c>
      <c r="O236" s="13" t="s">
        <v>198</v>
      </c>
      <c r="P236" s="14" t="s">
        <v>1569</v>
      </c>
      <c r="Q236" s="8" t="s">
        <v>1569</v>
      </c>
      <c r="R236" s="14" t="s">
        <v>1569</v>
      </c>
      <c r="S236" s="12"/>
      <c r="T236" s="5"/>
      <c r="U236" s="5" t="s">
        <v>1569</v>
      </c>
      <c r="V236" s="14">
        <v>0</v>
      </c>
      <c r="W236" s="8" t="s">
        <v>1569</v>
      </c>
      <c r="X236" s="14" t="s">
        <v>198</v>
      </c>
      <c r="Y236" s="14">
        <v>0</v>
      </c>
      <c r="Z236" s="8" t="s">
        <v>1569</v>
      </c>
      <c r="AA236" s="14" t="s">
        <v>198</v>
      </c>
      <c r="AB236" s="14">
        <v>0</v>
      </c>
      <c r="AC236" s="8" t="s">
        <v>1569</v>
      </c>
      <c r="AD236" s="14" t="s">
        <v>198</v>
      </c>
      <c r="AE236" s="14">
        <v>0</v>
      </c>
      <c r="AF236" s="8" t="s">
        <v>1569</v>
      </c>
      <c r="AG236" s="14" t="s">
        <v>198</v>
      </c>
      <c r="AI236" s="5"/>
      <c r="AJ236" s="5" t="s">
        <v>1569</v>
      </c>
    </row>
    <row r="237" spans="1:36" x14ac:dyDescent="0.25">
      <c r="A237" s="5" t="s">
        <v>869</v>
      </c>
      <c r="B237" s="5" t="s">
        <v>1466</v>
      </c>
      <c r="C237" s="5" t="s">
        <v>867</v>
      </c>
      <c r="D237" s="5" t="s">
        <v>620</v>
      </c>
      <c r="E237" s="5" t="s">
        <v>871</v>
      </c>
      <c r="F237" s="5" t="s">
        <v>870</v>
      </c>
      <c r="G237" s="5">
        <v>1</v>
      </c>
      <c r="H237" s="15">
        <v>2</v>
      </c>
      <c r="I237" s="4" t="s">
        <v>1923</v>
      </c>
      <c r="J237" s="13" t="s">
        <v>1569</v>
      </c>
      <c r="K237" s="8" t="s">
        <v>1569</v>
      </c>
      <c r="L237" s="5" t="s">
        <v>1569</v>
      </c>
      <c r="M237" s="14">
        <v>80</v>
      </c>
      <c r="N237" s="8">
        <v>2015</v>
      </c>
      <c r="O237" s="13" t="s">
        <v>869</v>
      </c>
      <c r="P237" s="14">
        <v>13.111311131113112</v>
      </c>
      <c r="Q237" s="8">
        <v>2015</v>
      </c>
      <c r="R237" s="14" t="s">
        <v>869</v>
      </c>
      <c r="S237" s="12"/>
      <c r="T237" s="5"/>
      <c r="U237" s="5" t="s">
        <v>1569</v>
      </c>
      <c r="V237" s="14">
        <v>0</v>
      </c>
      <c r="W237" s="8">
        <v>2015</v>
      </c>
      <c r="X237" s="14" t="s">
        <v>869</v>
      </c>
      <c r="Y237" s="14">
        <v>0</v>
      </c>
      <c r="Z237" s="8">
        <v>2015</v>
      </c>
      <c r="AA237" s="14" t="s">
        <v>869</v>
      </c>
      <c r="AB237" s="14">
        <v>0</v>
      </c>
      <c r="AC237" s="8">
        <v>2015</v>
      </c>
      <c r="AD237" s="14" t="s">
        <v>869</v>
      </c>
      <c r="AE237" s="14">
        <v>0</v>
      </c>
      <c r="AF237" s="8">
        <v>2015</v>
      </c>
      <c r="AG237" s="14" t="s">
        <v>869</v>
      </c>
      <c r="AI237" s="5"/>
      <c r="AJ237" s="5" t="s">
        <v>1569</v>
      </c>
    </row>
    <row r="238" spans="1:36" x14ac:dyDescent="0.25">
      <c r="A238" s="5" t="s">
        <v>872</v>
      </c>
      <c r="B238" s="5" t="s">
        <v>1631</v>
      </c>
      <c r="C238" s="5" t="s">
        <v>874</v>
      </c>
      <c r="D238" s="5" t="s">
        <v>620</v>
      </c>
      <c r="E238" s="5" t="s">
        <v>875</v>
      </c>
      <c r="F238" s="5" t="s">
        <v>873</v>
      </c>
      <c r="G238" s="5">
        <v>1</v>
      </c>
      <c r="H238" s="15">
        <v>1</v>
      </c>
      <c r="I238" s="4"/>
      <c r="J238" s="13">
        <v>0.63891675025075223</v>
      </c>
      <c r="K238" s="8">
        <v>2011</v>
      </c>
      <c r="L238" s="5" t="s">
        <v>872</v>
      </c>
      <c r="M238" s="14">
        <v>48</v>
      </c>
      <c r="N238" s="8">
        <v>2011</v>
      </c>
      <c r="O238" s="13" t="s">
        <v>872</v>
      </c>
      <c r="P238" s="14">
        <v>12</v>
      </c>
      <c r="Q238" s="8">
        <v>2011</v>
      </c>
      <c r="R238" s="14" t="s">
        <v>872</v>
      </c>
      <c r="S238" s="12"/>
      <c r="T238" s="5"/>
      <c r="U238" s="5" t="s">
        <v>1569</v>
      </c>
      <c r="V238" s="14">
        <v>0</v>
      </c>
      <c r="W238" s="8">
        <v>2011</v>
      </c>
      <c r="X238" s="14" t="s">
        <v>872</v>
      </c>
      <c r="Y238" s="14">
        <v>0</v>
      </c>
      <c r="Z238" s="8">
        <v>2011</v>
      </c>
      <c r="AA238" s="14" t="s">
        <v>872</v>
      </c>
      <c r="AB238" s="14">
        <v>0</v>
      </c>
      <c r="AC238" s="8">
        <v>2011</v>
      </c>
      <c r="AD238" s="14" t="s">
        <v>872</v>
      </c>
      <c r="AE238" s="14">
        <v>55.555555555555557</v>
      </c>
      <c r="AF238" s="8">
        <v>2011</v>
      </c>
      <c r="AG238" s="14" t="s">
        <v>872</v>
      </c>
      <c r="AI238" s="5"/>
      <c r="AJ238" s="5" t="s">
        <v>1569</v>
      </c>
    </row>
    <row r="239" spans="1:36" x14ac:dyDescent="0.25">
      <c r="A239" s="5" t="s">
        <v>202</v>
      </c>
      <c r="B239" s="5" t="s">
        <v>205</v>
      </c>
      <c r="C239" s="5" t="s">
        <v>204</v>
      </c>
      <c r="D239" s="5" t="s">
        <v>35</v>
      </c>
      <c r="E239" s="5" t="s">
        <v>206</v>
      </c>
      <c r="F239" s="5" t="s">
        <v>203</v>
      </c>
      <c r="G239" s="5">
        <v>2</v>
      </c>
      <c r="H239" s="15">
        <v>2</v>
      </c>
      <c r="I239" s="4" t="s">
        <v>1900</v>
      </c>
      <c r="J239" s="13" t="s">
        <v>1569</v>
      </c>
      <c r="K239" s="8" t="s">
        <v>1569</v>
      </c>
      <c r="L239" s="5" t="s">
        <v>1569</v>
      </c>
      <c r="M239" s="14" t="s">
        <v>1569</v>
      </c>
      <c r="N239" s="8" t="s">
        <v>1569</v>
      </c>
      <c r="O239" s="13" t="s">
        <v>1569</v>
      </c>
      <c r="P239" s="14">
        <v>9.0909090909090917</v>
      </c>
      <c r="Q239" s="8" t="s">
        <v>1569</v>
      </c>
      <c r="R239" s="14" t="s">
        <v>202</v>
      </c>
      <c r="S239" s="12"/>
      <c r="T239" s="5"/>
      <c r="U239" s="5" t="s">
        <v>1569</v>
      </c>
      <c r="V239" s="14" t="s">
        <v>1569</v>
      </c>
      <c r="W239" s="8" t="s">
        <v>1569</v>
      </c>
      <c r="X239" s="14" t="s">
        <v>1569</v>
      </c>
      <c r="Y239" s="14" t="s">
        <v>1569</v>
      </c>
      <c r="Z239" s="8" t="s">
        <v>1569</v>
      </c>
      <c r="AA239" s="14" t="s">
        <v>1569</v>
      </c>
      <c r="AB239" s="14" t="s">
        <v>1569</v>
      </c>
      <c r="AC239" s="8" t="s">
        <v>1569</v>
      </c>
      <c r="AD239" s="14" t="s">
        <v>1569</v>
      </c>
      <c r="AE239" s="14" t="s">
        <v>1569</v>
      </c>
      <c r="AF239" s="8" t="s">
        <v>1569</v>
      </c>
      <c r="AG239" s="14" t="s">
        <v>1569</v>
      </c>
      <c r="AI239" s="5"/>
      <c r="AJ239" s="5" t="s">
        <v>1569</v>
      </c>
    </row>
    <row r="240" spans="1:36" x14ac:dyDescent="0.25">
      <c r="A240" s="5" t="s">
        <v>207</v>
      </c>
      <c r="B240" s="5" t="s">
        <v>205</v>
      </c>
      <c r="C240" s="5" t="s">
        <v>204</v>
      </c>
      <c r="D240" s="5" t="s">
        <v>35</v>
      </c>
      <c r="E240" s="5" t="s">
        <v>209</v>
      </c>
      <c r="F240" s="5" t="s">
        <v>208</v>
      </c>
      <c r="G240" s="5">
        <v>2</v>
      </c>
      <c r="H240" s="15">
        <v>2</v>
      </c>
      <c r="I240" s="4" t="s">
        <v>1900</v>
      </c>
      <c r="J240" s="13">
        <v>1.3300979622135771</v>
      </c>
      <c r="K240" s="8">
        <v>2014</v>
      </c>
      <c r="L240" s="5" t="s">
        <v>207</v>
      </c>
      <c r="M240" s="14" t="s">
        <v>1569</v>
      </c>
      <c r="N240" s="8" t="s">
        <v>1569</v>
      </c>
      <c r="O240" s="13" t="s">
        <v>1569</v>
      </c>
      <c r="P240" s="14" t="s">
        <v>1569</v>
      </c>
      <c r="Q240" s="8" t="s">
        <v>1569</v>
      </c>
      <c r="R240" s="14" t="s">
        <v>1569</v>
      </c>
      <c r="S240" s="12"/>
      <c r="T240" s="5"/>
      <c r="U240" s="5" t="s">
        <v>1569</v>
      </c>
      <c r="V240" s="14" t="s">
        <v>1569</v>
      </c>
      <c r="W240" s="8" t="s">
        <v>1569</v>
      </c>
      <c r="X240" s="14" t="s">
        <v>1569</v>
      </c>
      <c r="Y240" s="14" t="s">
        <v>1569</v>
      </c>
      <c r="Z240" s="8" t="s">
        <v>1569</v>
      </c>
      <c r="AA240" s="14" t="s">
        <v>1569</v>
      </c>
      <c r="AB240" s="14" t="s">
        <v>1569</v>
      </c>
      <c r="AC240" s="8" t="s">
        <v>1569</v>
      </c>
      <c r="AD240" s="14" t="s">
        <v>1569</v>
      </c>
      <c r="AE240" s="14" t="s">
        <v>1569</v>
      </c>
      <c r="AF240" s="8" t="s">
        <v>1569</v>
      </c>
      <c r="AG240" s="14" t="s">
        <v>1569</v>
      </c>
      <c r="AI240" s="5"/>
      <c r="AJ240" s="5" t="s">
        <v>1569</v>
      </c>
    </row>
    <row r="241" spans="1:36" x14ac:dyDescent="0.25">
      <c r="A241" s="5" t="s">
        <v>1207</v>
      </c>
      <c r="B241" s="5" t="s">
        <v>1205</v>
      </c>
      <c r="C241" s="5" t="s">
        <v>1204</v>
      </c>
      <c r="D241" s="5" t="s">
        <v>1038</v>
      </c>
      <c r="E241" s="5" t="s">
        <v>1208</v>
      </c>
      <c r="F241" s="5" t="s">
        <v>3313</v>
      </c>
      <c r="G241" s="5">
        <v>2</v>
      </c>
      <c r="H241" s="15">
        <v>2</v>
      </c>
      <c r="I241" s="4" t="s">
        <v>3314</v>
      </c>
      <c r="J241" s="13">
        <v>0.66666666666666674</v>
      </c>
      <c r="K241" s="8">
        <v>2016</v>
      </c>
      <c r="L241" s="5" t="s">
        <v>1207</v>
      </c>
      <c r="M241" s="14">
        <v>100</v>
      </c>
      <c r="N241" s="8">
        <v>2016</v>
      </c>
      <c r="O241" s="13" t="s">
        <v>1207</v>
      </c>
      <c r="P241" s="14">
        <v>17</v>
      </c>
      <c r="Q241" s="8">
        <v>2016</v>
      </c>
      <c r="R241" s="14" t="s">
        <v>1207</v>
      </c>
      <c r="S241" s="12"/>
      <c r="T241" s="5"/>
      <c r="U241" s="5" t="s">
        <v>1569</v>
      </c>
      <c r="V241" s="14" t="s">
        <v>1569</v>
      </c>
      <c r="W241" s="8" t="s">
        <v>1569</v>
      </c>
      <c r="X241" s="14" t="s">
        <v>1569</v>
      </c>
      <c r="Y241" s="14">
        <v>20</v>
      </c>
      <c r="Z241" s="8">
        <v>2016</v>
      </c>
      <c r="AA241" s="14" t="s">
        <v>1207</v>
      </c>
      <c r="AB241" s="14">
        <v>0</v>
      </c>
      <c r="AC241" s="8">
        <v>2016</v>
      </c>
      <c r="AD241" s="14" t="s">
        <v>1207</v>
      </c>
      <c r="AE241" s="14">
        <v>0</v>
      </c>
      <c r="AF241" s="8">
        <v>2016</v>
      </c>
      <c r="AG241" s="14" t="s">
        <v>1207</v>
      </c>
      <c r="AI241" s="5"/>
      <c r="AJ241" s="5" t="s">
        <v>1569</v>
      </c>
    </row>
    <row r="242" spans="1:36" x14ac:dyDescent="0.25">
      <c r="A242" s="5" t="s">
        <v>1209</v>
      </c>
      <c r="B242" s="5" t="s">
        <v>1212</v>
      </c>
      <c r="C242" s="5" t="s">
        <v>1211</v>
      </c>
      <c r="D242" s="5" t="s">
        <v>1038</v>
      </c>
      <c r="E242" s="5" t="s">
        <v>1213</v>
      </c>
      <c r="F242" s="5" t="s">
        <v>1210</v>
      </c>
      <c r="G242" s="5">
        <v>1</v>
      </c>
      <c r="H242" s="15">
        <v>1</v>
      </c>
      <c r="I242" s="4"/>
      <c r="J242" s="13">
        <v>0.63999999999999757</v>
      </c>
      <c r="K242" s="8">
        <v>2015</v>
      </c>
      <c r="L242" s="5" t="s">
        <v>1209</v>
      </c>
      <c r="M242" s="14">
        <v>100</v>
      </c>
      <c r="N242" s="8">
        <v>2015</v>
      </c>
      <c r="O242" s="13" t="s">
        <v>1209</v>
      </c>
      <c r="P242" s="14">
        <v>18.618618618618619</v>
      </c>
      <c r="Q242" s="8">
        <v>2015</v>
      </c>
      <c r="R242" s="14" t="s">
        <v>1209</v>
      </c>
      <c r="S242" s="12"/>
      <c r="T242" s="5"/>
      <c r="U242" s="5" t="s">
        <v>1569</v>
      </c>
      <c r="V242" s="14" t="s">
        <v>1569</v>
      </c>
      <c r="W242" s="8" t="s">
        <v>1569</v>
      </c>
      <c r="X242" s="14" t="s">
        <v>1569</v>
      </c>
      <c r="Y242" s="14" t="s">
        <v>1569</v>
      </c>
      <c r="Z242" s="8" t="s">
        <v>1569</v>
      </c>
      <c r="AA242" s="14" t="s">
        <v>1569</v>
      </c>
      <c r="AB242" s="14" t="s">
        <v>1569</v>
      </c>
      <c r="AC242" s="8" t="s">
        <v>1569</v>
      </c>
      <c r="AD242" s="14" t="s">
        <v>1569</v>
      </c>
      <c r="AE242" s="14" t="s">
        <v>1569</v>
      </c>
      <c r="AF242" s="8" t="s">
        <v>1569</v>
      </c>
      <c r="AG242" s="14" t="s">
        <v>1569</v>
      </c>
      <c r="AI242" s="5"/>
      <c r="AJ242" s="5" t="s">
        <v>1569</v>
      </c>
    </row>
    <row r="243" spans="1:36" x14ac:dyDescent="0.25">
      <c r="A243" s="5" t="s">
        <v>210</v>
      </c>
      <c r="B243" s="5" t="s">
        <v>213</v>
      </c>
      <c r="C243" s="5" t="s">
        <v>212</v>
      </c>
      <c r="D243" s="5" t="s">
        <v>35</v>
      </c>
      <c r="E243" s="5" t="s">
        <v>214</v>
      </c>
      <c r="F243" s="5" t="s">
        <v>211</v>
      </c>
      <c r="G243" s="5">
        <v>2</v>
      </c>
      <c r="H243" s="15">
        <v>1</v>
      </c>
      <c r="I243" s="4"/>
      <c r="J243" s="13">
        <v>1.2230674052765826</v>
      </c>
      <c r="K243" s="8">
        <v>2013</v>
      </c>
      <c r="L243" s="5" t="s">
        <v>210</v>
      </c>
      <c r="M243" s="14">
        <v>100</v>
      </c>
      <c r="N243" s="8">
        <v>2013</v>
      </c>
      <c r="O243" s="13" t="s">
        <v>210</v>
      </c>
      <c r="P243" s="14">
        <v>19.607060935474223</v>
      </c>
      <c r="Q243" s="8">
        <v>2013</v>
      </c>
      <c r="R243" s="14" t="s">
        <v>210</v>
      </c>
      <c r="S243" s="12"/>
      <c r="T243" s="5"/>
      <c r="U243" s="5" t="s">
        <v>1569</v>
      </c>
      <c r="V243" s="14">
        <v>0</v>
      </c>
      <c r="W243" s="8">
        <v>2013</v>
      </c>
      <c r="X243" s="14" t="s">
        <v>210</v>
      </c>
      <c r="Y243" s="14">
        <v>13</v>
      </c>
      <c r="Z243" s="8">
        <v>2013</v>
      </c>
      <c r="AA243" s="14" t="s">
        <v>210</v>
      </c>
      <c r="AB243" s="14">
        <v>0</v>
      </c>
      <c r="AC243" s="8">
        <v>2013</v>
      </c>
      <c r="AD243" s="14" t="s">
        <v>210</v>
      </c>
      <c r="AE243" s="14">
        <v>100</v>
      </c>
      <c r="AF243" s="8">
        <v>2013</v>
      </c>
      <c r="AG243" s="14" t="s">
        <v>210</v>
      </c>
      <c r="AI243" s="5"/>
      <c r="AJ243" s="5" t="s">
        <v>1569</v>
      </c>
    </row>
    <row r="244" spans="1:36" x14ac:dyDescent="0.25">
      <c r="A244" s="5" t="s">
        <v>215</v>
      </c>
      <c r="B244" s="5" t="s">
        <v>213</v>
      </c>
      <c r="C244" s="5" t="s">
        <v>212</v>
      </c>
      <c r="D244" s="5" t="s">
        <v>35</v>
      </c>
      <c r="E244" s="5" t="s">
        <v>217</v>
      </c>
      <c r="F244" s="5" t="s">
        <v>216</v>
      </c>
      <c r="G244" s="5">
        <v>2</v>
      </c>
      <c r="H244" s="15">
        <v>1</v>
      </c>
      <c r="I244" s="4"/>
      <c r="J244" s="13">
        <v>1.5643680964079016</v>
      </c>
      <c r="K244" s="8">
        <v>2013</v>
      </c>
      <c r="L244" s="5" t="s">
        <v>215</v>
      </c>
      <c r="M244" s="14">
        <v>98</v>
      </c>
      <c r="N244" s="8">
        <v>2013</v>
      </c>
      <c r="O244" s="13" t="s">
        <v>215</v>
      </c>
      <c r="P244" s="14">
        <v>9.9198396793587165</v>
      </c>
      <c r="Q244" s="8">
        <v>2013</v>
      </c>
      <c r="R244" s="14" t="s">
        <v>215</v>
      </c>
      <c r="S244" s="12"/>
      <c r="T244" s="5"/>
      <c r="U244" s="5" t="s">
        <v>1569</v>
      </c>
      <c r="V244" s="14">
        <v>0</v>
      </c>
      <c r="W244" s="8">
        <v>2013</v>
      </c>
      <c r="X244" s="14" t="s">
        <v>215</v>
      </c>
      <c r="Y244" s="14">
        <v>36</v>
      </c>
      <c r="Z244" s="8">
        <v>2013</v>
      </c>
      <c r="AA244" s="14" t="s">
        <v>215</v>
      </c>
      <c r="AB244" s="14">
        <v>0</v>
      </c>
      <c r="AC244" s="8">
        <v>2013</v>
      </c>
      <c r="AD244" s="14" t="s">
        <v>215</v>
      </c>
      <c r="AE244" s="14">
        <v>100</v>
      </c>
      <c r="AF244" s="8">
        <v>2013</v>
      </c>
      <c r="AG244" s="14" t="s">
        <v>215</v>
      </c>
      <c r="AI244" s="5"/>
      <c r="AJ244" s="5" t="s">
        <v>1569</v>
      </c>
    </row>
    <row r="245" spans="1:36" x14ac:dyDescent="0.25">
      <c r="A245" s="5" t="s">
        <v>1214</v>
      </c>
      <c r="B245" s="5" t="s">
        <v>1633</v>
      </c>
      <c r="C245" s="5" t="s">
        <v>1216</v>
      </c>
      <c r="D245" s="5" t="s">
        <v>1038</v>
      </c>
      <c r="E245" s="5" t="s">
        <v>1217</v>
      </c>
      <c r="F245" s="5" t="s">
        <v>1215</v>
      </c>
      <c r="G245" s="5">
        <v>1</v>
      </c>
      <c r="H245" s="15">
        <v>2</v>
      </c>
      <c r="I245" s="4" t="s">
        <v>1924</v>
      </c>
      <c r="J245" s="13">
        <v>1.1317042819111716</v>
      </c>
      <c r="K245" s="8">
        <v>2016</v>
      </c>
      <c r="L245" s="5" t="s">
        <v>1214</v>
      </c>
      <c r="M245" s="14">
        <v>87.83</v>
      </c>
      <c r="N245" s="8">
        <v>2016</v>
      </c>
      <c r="O245" s="13" t="s">
        <v>1214</v>
      </c>
      <c r="P245" s="14">
        <v>12.4</v>
      </c>
      <c r="Q245" s="8">
        <v>2016</v>
      </c>
      <c r="R245" s="14" t="s">
        <v>1214</v>
      </c>
      <c r="S245" s="12"/>
      <c r="T245" s="5"/>
      <c r="U245" s="5" t="s">
        <v>1569</v>
      </c>
      <c r="V245" s="14">
        <v>0</v>
      </c>
      <c r="W245" s="8">
        <v>2016</v>
      </c>
      <c r="X245" s="14" t="s">
        <v>1214</v>
      </c>
      <c r="Y245" s="14">
        <v>0</v>
      </c>
      <c r="Z245" s="8">
        <v>2016</v>
      </c>
      <c r="AA245" s="14" t="s">
        <v>1214</v>
      </c>
      <c r="AB245" s="14">
        <v>0</v>
      </c>
      <c r="AC245" s="8">
        <v>2016</v>
      </c>
      <c r="AD245" s="14" t="s">
        <v>1214</v>
      </c>
      <c r="AE245" s="14">
        <v>97.9381443298969</v>
      </c>
      <c r="AF245" s="8">
        <v>2016</v>
      </c>
      <c r="AG245" s="14" t="s">
        <v>1214</v>
      </c>
      <c r="AI245" s="5"/>
      <c r="AJ245" s="5" t="s">
        <v>1569</v>
      </c>
    </row>
    <row r="246" spans="1:36" x14ac:dyDescent="0.25">
      <c r="A246" s="5" t="s">
        <v>1218</v>
      </c>
      <c r="B246" s="5" t="s">
        <v>1633</v>
      </c>
      <c r="C246" s="5" t="s">
        <v>1216</v>
      </c>
      <c r="D246" s="5" t="s">
        <v>1038</v>
      </c>
      <c r="E246" s="5" t="s">
        <v>1220</v>
      </c>
      <c r="F246" s="5" t="s">
        <v>1219</v>
      </c>
      <c r="G246" s="5">
        <v>1</v>
      </c>
      <c r="H246" s="15">
        <v>1</v>
      </c>
      <c r="I246" s="4"/>
      <c r="J246" s="13">
        <v>0.43612668934448834</v>
      </c>
      <c r="K246" s="8">
        <v>2015</v>
      </c>
      <c r="L246" s="5" t="s">
        <v>1218</v>
      </c>
      <c r="M246" s="14" t="s">
        <v>1569</v>
      </c>
      <c r="N246" s="8" t="s">
        <v>1569</v>
      </c>
      <c r="O246" s="13" t="s">
        <v>1569</v>
      </c>
      <c r="P246" s="14">
        <v>4.5999999999999996</v>
      </c>
      <c r="Q246" s="8">
        <v>2015</v>
      </c>
      <c r="R246" s="14" t="s">
        <v>1218</v>
      </c>
      <c r="S246" s="12"/>
      <c r="T246" s="5"/>
      <c r="U246" s="5" t="s">
        <v>1569</v>
      </c>
      <c r="V246" s="14" t="s">
        <v>1569</v>
      </c>
      <c r="W246" s="8" t="s">
        <v>1569</v>
      </c>
      <c r="X246" s="14" t="s">
        <v>1569</v>
      </c>
      <c r="Y246" s="14" t="s">
        <v>1569</v>
      </c>
      <c r="Z246" s="8" t="s">
        <v>1569</v>
      </c>
      <c r="AA246" s="14" t="s">
        <v>1569</v>
      </c>
      <c r="AB246" s="14" t="s">
        <v>1569</v>
      </c>
      <c r="AC246" s="8" t="s">
        <v>1569</v>
      </c>
      <c r="AD246" s="14" t="s">
        <v>1569</v>
      </c>
      <c r="AE246" s="14" t="s">
        <v>1569</v>
      </c>
      <c r="AF246" s="8" t="s">
        <v>1569</v>
      </c>
      <c r="AG246" s="14" t="s">
        <v>1569</v>
      </c>
      <c r="AI246" s="5"/>
      <c r="AJ246" s="5" t="s">
        <v>1569</v>
      </c>
    </row>
    <row r="247" spans="1:36" x14ac:dyDescent="0.25">
      <c r="A247" s="5" t="s">
        <v>472</v>
      </c>
      <c r="B247" s="5" t="s">
        <v>475</v>
      </c>
      <c r="C247" s="5" t="s">
        <v>474</v>
      </c>
      <c r="D247" s="5" t="s">
        <v>360</v>
      </c>
      <c r="E247" s="5" t="s">
        <v>476</v>
      </c>
      <c r="F247" s="5" t="s">
        <v>473</v>
      </c>
      <c r="G247" s="5">
        <v>2</v>
      </c>
      <c r="H247" s="15">
        <v>1</v>
      </c>
      <c r="I247" s="4"/>
      <c r="J247" s="13">
        <v>0.39083110233912416</v>
      </c>
      <c r="K247" s="8">
        <v>2013</v>
      </c>
      <c r="L247" s="5" t="s">
        <v>472</v>
      </c>
      <c r="M247" s="14">
        <v>30</v>
      </c>
      <c r="N247" s="8">
        <v>2013</v>
      </c>
      <c r="O247" s="13" t="s">
        <v>472</v>
      </c>
      <c r="P247" s="14" t="s">
        <v>1569</v>
      </c>
      <c r="Q247" s="8" t="s">
        <v>1569</v>
      </c>
      <c r="R247" s="14" t="s">
        <v>1569</v>
      </c>
      <c r="S247" s="12"/>
      <c r="T247" s="5"/>
      <c r="U247" s="5" t="s">
        <v>1569</v>
      </c>
      <c r="V247" s="14" t="s">
        <v>1569</v>
      </c>
      <c r="W247" s="8" t="s">
        <v>1569</v>
      </c>
      <c r="X247" s="14" t="s">
        <v>1569</v>
      </c>
      <c r="Y247" s="14" t="s">
        <v>1569</v>
      </c>
      <c r="Z247" s="8" t="s">
        <v>1569</v>
      </c>
      <c r="AA247" s="14" t="s">
        <v>1569</v>
      </c>
      <c r="AB247" s="14" t="s">
        <v>1569</v>
      </c>
      <c r="AC247" s="8" t="s">
        <v>1569</v>
      </c>
      <c r="AD247" s="14" t="s">
        <v>1569</v>
      </c>
      <c r="AE247" s="14" t="s">
        <v>1569</v>
      </c>
      <c r="AF247" s="8" t="s">
        <v>1569</v>
      </c>
      <c r="AG247" s="14" t="s">
        <v>1569</v>
      </c>
      <c r="AI247" s="5"/>
      <c r="AJ247" s="5" t="s">
        <v>1569</v>
      </c>
    </row>
    <row r="248" spans="1:36" x14ac:dyDescent="0.25">
      <c r="A248" s="5" t="s">
        <v>477</v>
      </c>
      <c r="B248" s="5" t="s">
        <v>475</v>
      </c>
      <c r="C248" s="5" t="s">
        <v>474</v>
      </c>
      <c r="D248" s="5" t="s">
        <v>360</v>
      </c>
      <c r="E248" s="5" t="s">
        <v>479</v>
      </c>
      <c r="F248" s="5" t="s">
        <v>478</v>
      </c>
      <c r="G248" s="5">
        <v>2</v>
      </c>
      <c r="H248" s="15">
        <v>1</v>
      </c>
      <c r="I248" s="4"/>
      <c r="J248" s="13">
        <v>0.35605194610497909</v>
      </c>
      <c r="K248" s="8">
        <v>2013</v>
      </c>
      <c r="L248" s="5" t="s">
        <v>477</v>
      </c>
      <c r="M248" s="14">
        <v>30</v>
      </c>
      <c r="N248" s="8">
        <v>2013</v>
      </c>
      <c r="O248" s="13" t="s">
        <v>477</v>
      </c>
      <c r="P248" s="14" t="s">
        <v>1569</v>
      </c>
      <c r="Q248" s="8" t="s">
        <v>1569</v>
      </c>
      <c r="R248" s="14" t="s">
        <v>1569</v>
      </c>
      <c r="S248" s="12"/>
      <c r="T248" s="5"/>
      <c r="U248" s="5" t="s">
        <v>1569</v>
      </c>
      <c r="V248" s="14" t="s">
        <v>1569</v>
      </c>
      <c r="W248" s="8" t="s">
        <v>1569</v>
      </c>
      <c r="X248" s="14" t="s">
        <v>1569</v>
      </c>
      <c r="Y248" s="14" t="s">
        <v>1569</v>
      </c>
      <c r="Z248" s="8" t="s">
        <v>1569</v>
      </c>
      <c r="AA248" s="14" t="s">
        <v>1569</v>
      </c>
      <c r="AB248" s="14" t="s">
        <v>1569</v>
      </c>
      <c r="AC248" s="8" t="s">
        <v>1569</v>
      </c>
      <c r="AD248" s="14" t="s">
        <v>1569</v>
      </c>
      <c r="AE248" s="14" t="s">
        <v>1569</v>
      </c>
      <c r="AF248" s="8" t="s">
        <v>1569</v>
      </c>
      <c r="AG248" s="14" t="s">
        <v>1569</v>
      </c>
      <c r="AI248" s="5"/>
      <c r="AJ248" s="5" t="s">
        <v>1569</v>
      </c>
    </row>
    <row r="249" spans="1:36" x14ac:dyDescent="0.25">
      <c r="A249" s="5" t="s">
        <v>1221</v>
      </c>
      <c r="B249" s="5" t="s">
        <v>1224</v>
      </c>
      <c r="C249" s="5" t="s">
        <v>1223</v>
      </c>
      <c r="D249" s="5" t="s">
        <v>1038</v>
      </c>
      <c r="E249" s="5" t="s">
        <v>1225</v>
      </c>
      <c r="F249" s="5" t="s">
        <v>1222</v>
      </c>
      <c r="G249" s="5">
        <v>2</v>
      </c>
      <c r="H249" s="15">
        <v>2</v>
      </c>
      <c r="I249" s="4" t="s">
        <v>1925</v>
      </c>
      <c r="J249" s="13">
        <v>0.80144099090164111</v>
      </c>
      <c r="K249" s="8">
        <v>2016</v>
      </c>
      <c r="L249" s="5" t="s">
        <v>1221</v>
      </c>
      <c r="M249" s="14">
        <v>80</v>
      </c>
      <c r="N249" s="8">
        <v>2016</v>
      </c>
      <c r="O249" s="13" t="s">
        <v>1221</v>
      </c>
      <c r="P249" s="14">
        <v>24.74</v>
      </c>
      <c r="Q249" s="8">
        <v>2016</v>
      </c>
      <c r="R249" s="14" t="s">
        <v>1221</v>
      </c>
      <c r="S249" s="12"/>
      <c r="T249" s="5"/>
      <c r="U249" s="5" t="s">
        <v>1569</v>
      </c>
      <c r="V249" s="14">
        <v>0</v>
      </c>
      <c r="W249" s="8">
        <v>2016</v>
      </c>
      <c r="X249" s="14" t="s">
        <v>1221</v>
      </c>
      <c r="Y249" s="14">
        <v>10.4</v>
      </c>
      <c r="Z249" s="8">
        <v>2016</v>
      </c>
      <c r="AA249" s="14" t="s">
        <v>1221</v>
      </c>
      <c r="AB249" s="14">
        <v>0</v>
      </c>
      <c r="AC249" s="8">
        <v>2016</v>
      </c>
      <c r="AD249" s="14" t="s">
        <v>1221</v>
      </c>
      <c r="AE249" s="14" t="s">
        <v>1569</v>
      </c>
      <c r="AF249" s="8" t="s">
        <v>1569</v>
      </c>
      <c r="AG249" s="14" t="s">
        <v>1569</v>
      </c>
      <c r="AI249" s="5"/>
      <c r="AJ249" s="5" t="s">
        <v>1569</v>
      </c>
    </row>
    <row r="250" spans="1:36" x14ac:dyDescent="0.25">
      <c r="A250" s="5" t="s">
        <v>2972</v>
      </c>
      <c r="B250" s="5" t="s">
        <v>1227</v>
      </c>
      <c r="C250" s="5" t="s">
        <v>1226</v>
      </c>
      <c r="D250" s="5" t="s">
        <v>1038</v>
      </c>
      <c r="E250" s="5" t="s">
        <v>1227</v>
      </c>
      <c r="F250" s="5" t="s">
        <v>1226</v>
      </c>
      <c r="G250" s="5">
        <v>0</v>
      </c>
      <c r="H250" s="15">
        <v>3</v>
      </c>
      <c r="J250" s="13">
        <v>1.4507254183422142</v>
      </c>
      <c r="K250" s="8">
        <v>2017</v>
      </c>
      <c r="L250" s="5" t="s">
        <v>2972</v>
      </c>
      <c r="M250" s="14">
        <v>100</v>
      </c>
      <c r="N250" s="8">
        <v>2017</v>
      </c>
      <c r="O250" s="13" t="s">
        <v>2972</v>
      </c>
      <c r="P250" s="14">
        <v>9.2786682926032604</v>
      </c>
      <c r="Q250" s="8">
        <v>2017</v>
      </c>
      <c r="R250" s="14" t="s">
        <v>2972</v>
      </c>
      <c r="S250" s="12"/>
      <c r="T250" s="5"/>
      <c r="U250" s="5" t="s">
        <v>1569</v>
      </c>
      <c r="V250" s="14">
        <v>0</v>
      </c>
      <c r="W250" s="8">
        <v>2017</v>
      </c>
      <c r="X250" s="14" t="s">
        <v>2972</v>
      </c>
      <c r="Y250" s="14">
        <v>0</v>
      </c>
      <c r="Z250" s="8">
        <v>2017</v>
      </c>
      <c r="AA250" s="14" t="s">
        <v>2972</v>
      </c>
      <c r="AB250" s="14">
        <v>0</v>
      </c>
      <c r="AC250" s="8">
        <v>2017</v>
      </c>
      <c r="AD250" s="14" t="s">
        <v>2972</v>
      </c>
      <c r="AE250" s="14">
        <v>0</v>
      </c>
      <c r="AF250" s="8">
        <v>2017</v>
      </c>
      <c r="AG250" s="14" t="s">
        <v>2972</v>
      </c>
      <c r="AI250" s="5"/>
      <c r="AJ250" s="5" t="s">
        <v>1569</v>
      </c>
    </row>
    <row r="251" spans="1:36" x14ac:dyDescent="0.25">
      <c r="A251" s="5" t="s">
        <v>485</v>
      </c>
      <c r="B251" s="5" t="s">
        <v>483</v>
      </c>
      <c r="C251" s="5" t="s">
        <v>482</v>
      </c>
      <c r="D251" s="5" t="s">
        <v>360</v>
      </c>
      <c r="E251" s="5" t="s">
        <v>486</v>
      </c>
      <c r="F251" s="5" t="s">
        <v>3178</v>
      </c>
      <c r="G251" s="5">
        <v>2</v>
      </c>
      <c r="H251" s="15">
        <v>1</v>
      </c>
      <c r="I251" s="4" t="s">
        <v>3177</v>
      </c>
      <c r="J251" s="13">
        <v>0.56949771689497719</v>
      </c>
      <c r="K251" s="8">
        <v>2012</v>
      </c>
      <c r="L251" s="5" t="s">
        <v>485</v>
      </c>
      <c r="M251" s="14">
        <v>25</v>
      </c>
      <c r="N251" s="8">
        <v>2012</v>
      </c>
      <c r="O251" s="13" t="s">
        <v>485</v>
      </c>
      <c r="P251" s="14" t="s">
        <v>1569</v>
      </c>
      <c r="Q251" s="8" t="s">
        <v>1569</v>
      </c>
      <c r="R251" s="14" t="s">
        <v>1569</v>
      </c>
      <c r="S251" s="12"/>
      <c r="T251" s="5"/>
      <c r="U251" s="5" t="s">
        <v>1569</v>
      </c>
      <c r="V251" s="14">
        <v>0</v>
      </c>
      <c r="W251" s="8">
        <v>2012</v>
      </c>
      <c r="X251" s="14" t="s">
        <v>485</v>
      </c>
      <c r="Y251" s="14">
        <v>0</v>
      </c>
      <c r="Z251" s="8">
        <v>2012</v>
      </c>
      <c r="AA251" s="14" t="s">
        <v>485</v>
      </c>
      <c r="AB251" s="14">
        <v>0</v>
      </c>
      <c r="AC251" s="8">
        <v>2012</v>
      </c>
      <c r="AD251" s="14" t="s">
        <v>485</v>
      </c>
      <c r="AE251" s="14">
        <v>0</v>
      </c>
      <c r="AF251" s="8">
        <v>2012</v>
      </c>
      <c r="AG251" s="14" t="s">
        <v>485</v>
      </c>
      <c r="AI251" s="5"/>
      <c r="AJ251" s="5" t="s">
        <v>1569</v>
      </c>
    </row>
    <row r="252" spans="1:36" x14ac:dyDescent="0.25">
      <c r="A252" s="5" t="s">
        <v>1228</v>
      </c>
      <c r="B252" s="5" t="s">
        <v>1230</v>
      </c>
      <c r="C252" s="5" t="s">
        <v>1229</v>
      </c>
      <c r="D252" s="5" t="s">
        <v>1038</v>
      </c>
      <c r="E252" s="5" t="s">
        <v>1231</v>
      </c>
      <c r="F252" s="5" t="s">
        <v>1229</v>
      </c>
      <c r="G252" s="5">
        <v>0</v>
      </c>
      <c r="H252" s="15">
        <v>1</v>
      </c>
      <c r="I252" s="4"/>
      <c r="J252" s="13">
        <v>0.89153225684590998</v>
      </c>
      <c r="K252" s="8">
        <v>2013</v>
      </c>
      <c r="L252" s="5" t="s">
        <v>1228</v>
      </c>
      <c r="M252" s="14">
        <v>66</v>
      </c>
      <c r="N252" s="8">
        <v>2013</v>
      </c>
      <c r="O252" s="13" t="s">
        <v>1228</v>
      </c>
      <c r="P252" s="14">
        <v>12.5</v>
      </c>
      <c r="Q252" s="8">
        <v>2013</v>
      </c>
      <c r="R252" s="14" t="s">
        <v>1228</v>
      </c>
      <c r="S252" s="12"/>
      <c r="T252" s="5"/>
      <c r="U252" s="5" t="s">
        <v>1569</v>
      </c>
      <c r="V252" s="14" t="s">
        <v>1569</v>
      </c>
      <c r="W252" s="8" t="s">
        <v>1569</v>
      </c>
      <c r="X252" s="14" t="s">
        <v>1569</v>
      </c>
      <c r="Y252" s="14" t="s">
        <v>1569</v>
      </c>
      <c r="Z252" s="8" t="s">
        <v>1569</v>
      </c>
      <c r="AA252" s="14" t="s">
        <v>1569</v>
      </c>
      <c r="AB252" s="14" t="s">
        <v>1569</v>
      </c>
      <c r="AC252" s="8" t="s">
        <v>1569</v>
      </c>
      <c r="AD252" s="14" t="s">
        <v>1569</v>
      </c>
      <c r="AE252" s="14" t="s">
        <v>1569</v>
      </c>
      <c r="AF252" s="8" t="s">
        <v>1569</v>
      </c>
      <c r="AG252" s="14" t="s">
        <v>1569</v>
      </c>
      <c r="AI252" s="5"/>
      <c r="AJ252" s="5" t="s">
        <v>1569</v>
      </c>
    </row>
    <row r="253" spans="1:36" x14ac:dyDescent="0.25">
      <c r="A253" s="5" t="s">
        <v>876</v>
      </c>
      <c r="B253" s="5" t="s">
        <v>879</v>
      </c>
      <c r="C253" s="5" t="s">
        <v>878</v>
      </c>
      <c r="D253" s="5" t="s">
        <v>620</v>
      </c>
      <c r="E253" s="5" t="s">
        <v>880</v>
      </c>
      <c r="F253" s="5" t="s">
        <v>877</v>
      </c>
      <c r="G253" s="5">
        <v>2</v>
      </c>
      <c r="H253" s="15">
        <v>1</v>
      </c>
      <c r="I253" s="4"/>
      <c r="J253" s="13" t="s">
        <v>1569</v>
      </c>
      <c r="K253" s="8" t="s">
        <v>1569</v>
      </c>
      <c r="L253" s="5" t="s">
        <v>1569</v>
      </c>
      <c r="M253" s="14">
        <v>15</v>
      </c>
      <c r="N253" s="8" t="s">
        <v>1569</v>
      </c>
      <c r="O253" s="13" t="s">
        <v>876</v>
      </c>
      <c r="P253" s="14">
        <v>21</v>
      </c>
      <c r="Q253" s="8" t="s">
        <v>1569</v>
      </c>
      <c r="R253" s="14" t="s">
        <v>876</v>
      </c>
      <c r="S253" s="12"/>
      <c r="T253" s="5"/>
      <c r="U253" s="5" t="s">
        <v>1569</v>
      </c>
      <c r="V253" s="14" t="s">
        <v>1569</v>
      </c>
      <c r="W253" s="8" t="s">
        <v>1569</v>
      </c>
      <c r="X253" s="14" t="s">
        <v>1569</v>
      </c>
      <c r="Y253" s="14" t="s">
        <v>1569</v>
      </c>
      <c r="Z253" s="8" t="s">
        <v>1569</v>
      </c>
      <c r="AA253" s="14" t="s">
        <v>1569</v>
      </c>
      <c r="AB253" s="14" t="s">
        <v>1569</v>
      </c>
      <c r="AC253" s="8" t="s">
        <v>1569</v>
      </c>
      <c r="AD253" s="14" t="s">
        <v>1569</v>
      </c>
      <c r="AE253" s="14" t="s">
        <v>1569</v>
      </c>
      <c r="AF253" s="8" t="s">
        <v>1569</v>
      </c>
      <c r="AG253" s="14" t="s">
        <v>1569</v>
      </c>
      <c r="AI253" s="5"/>
      <c r="AJ253" s="5" t="s">
        <v>1569</v>
      </c>
    </row>
    <row r="254" spans="1:36" x14ac:dyDescent="0.25">
      <c r="A254" s="5" t="s">
        <v>1237</v>
      </c>
      <c r="B254" s="5" t="s">
        <v>1235</v>
      </c>
      <c r="C254" s="5" t="s">
        <v>1234</v>
      </c>
      <c r="D254" s="5" t="s">
        <v>1038</v>
      </c>
      <c r="E254" s="5" t="s">
        <v>1580</v>
      </c>
      <c r="F254" s="5" t="s">
        <v>1238</v>
      </c>
      <c r="G254" s="5">
        <v>1</v>
      </c>
      <c r="H254" s="15">
        <v>1</v>
      </c>
      <c r="I254" s="16" t="s">
        <v>3179</v>
      </c>
      <c r="J254" s="13">
        <v>1.478240710868143</v>
      </c>
      <c r="K254" s="8">
        <v>2015</v>
      </c>
      <c r="L254" s="5" t="s">
        <v>1237</v>
      </c>
      <c r="M254" s="14">
        <v>98.54</v>
      </c>
      <c r="N254" s="8">
        <v>2015</v>
      </c>
      <c r="O254" s="13" t="s">
        <v>1237</v>
      </c>
      <c r="P254" s="14">
        <v>13.16</v>
      </c>
      <c r="Q254" s="8">
        <v>2015</v>
      </c>
      <c r="R254" s="14" t="s">
        <v>1237</v>
      </c>
      <c r="S254" s="12"/>
      <c r="T254" s="5"/>
      <c r="U254" s="5" t="s">
        <v>1569</v>
      </c>
      <c r="V254" s="14">
        <v>12.76185889718276</v>
      </c>
      <c r="W254" s="8">
        <v>2015</v>
      </c>
      <c r="X254" s="14" t="s">
        <v>1237</v>
      </c>
      <c r="Y254" s="14">
        <v>14.19</v>
      </c>
      <c r="Z254" s="8">
        <v>2015</v>
      </c>
      <c r="AA254" s="14" t="s">
        <v>1237</v>
      </c>
      <c r="AB254" s="14" t="s">
        <v>1569</v>
      </c>
      <c r="AC254" s="8" t="s">
        <v>1569</v>
      </c>
      <c r="AD254" s="14" t="s">
        <v>1569</v>
      </c>
      <c r="AE254" s="14">
        <v>94.185936733356925</v>
      </c>
      <c r="AF254" s="8">
        <v>2015</v>
      </c>
      <c r="AG254" s="14" t="s">
        <v>1237</v>
      </c>
      <c r="AI254" s="5"/>
      <c r="AJ254" s="5" t="s">
        <v>1569</v>
      </c>
    </row>
    <row r="255" spans="1:36" x14ac:dyDescent="0.25">
      <c r="A255" s="5" t="s">
        <v>1239</v>
      </c>
      <c r="B255" s="5" t="s">
        <v>1235</v>
      </c>
      <c r="C255" s="5" t="s">
        <v>1234</v>
      </c>
      <c r="D255" s="5" t="s">
        <v>1038</v>
      </c>
      <c r="E255" s="5" t="s">
        <v>1241</v>
      </c>
      <c r="F255" s="5" t="s">
        <v>1240</v>
      </c>
      <c r="G255" s="5">
        <v>2</v>
      </c>
      <c r="H255" s="15">
        <v>2</v>
      </c>
      <c r="I255" s="4" t="s">
        <v>1926</v>
      </c>
      <c r="J255" s="13">
        <v>1.145202442083967</v>
      </c>
      <c r="K255" s="8">
        <v>2016</v>
      </c>
      <c r="L255" s="5" t="s">
        <v>1239</v>
      </c>
      <c r="M255" s="14">
        <v>92.78</v>
      </c>
      <c r="N255" s="8">
        <v>2016</v>
      </c>
      <c r="O255" s="13" t="s">
        <v>1239</v>
      </c>
      <c r="P255" s="14">
        <v>16.183236647329462</v>
      </c>
      <c r="Q255" s="8">
        <v>2016</v>
      </c>
      <c r="R255" s="14" t="s">
        <v>1239</v>
      </c>
      <c r="S255" s="12"/>
      <c r="T255" s="5"/>
      <c r="U255" s="5" t="s">
        <v>1569</v>
      </c>
      <c r="V255" s="14">
        <v>0</v>
      </c>
      <c r="W255" s="8">
        <v>2016</v>
      </c>
      <c r="X255" s="14" t="s">
        <v>1239</v>
      </c>
      <c r="Y255" s="14">
        <v>0</v>
      </c>
      <c r="Z255" s="8">
        <v>2016</v>
      </c>
      <c r="AA255" s="14" t="s">
        <v>1239</v>
      </c>
      <c r="AB255" s="14">
        <v>0</v>
      </c>
      <c r="AC255" s="8">
        <v>2016</v>
      </c>
      <c r="AD255" s="14" t="s">
        <v>1239</v>
      </c>
      <c r="AE255" s="14">
        <v>100</v>
      </c>
      <c r="AF255" s="8">
        <v>2016</v>
      </c>
      <c r="AG255" s="14" t="s">
        <v>1239</v>
      </c>
      <c r="AI255" s="5"/>
      <c r="AJ255" s="5" t="s">
        <v>1569</v>
      </c>
    </row>
    <row r="256" spans="1:36" x14ac:dyDescent="0.25">
      <c r="A256" s="5" t="s">
        <v>881</v>
      </c>
      <c r="B256" s="5" t="s">
        <v>1637</v>
      </c>
      <c r="C256" s="5" t="s">
        <v>883</v>
      </c>
      <c r="D256" s="5" t="s">
        <v>620</v>
      </c>
      <c r="E256" s="5" t="s">
        <v>884</v>
      </c>
      <c r="F256" s="5" t="s">
        <v>882</v>
      </c>
      <c r="G256" s="5">
        <v>1</v>
      </c>
      <c r="H256" s="15">
        <v>1</v>
      </c>
      <c r="I256" s="4"/>
      <c r="J256" s="13">
        <v>0.45192919534910631</v>
      </c>
      <c r="K256" s="8">
        <v>2012</v>
      </c>
      <c r="L256" s="5" t="s">
        <v>881</v>
      </c>
      <c r="M256" s="14">
        <v>80</v>
      </c>
      <c r="N256" s="8">
        <v>2012</v>
      </c>
      <c r="O256" s="13" t="s">
        <v>881</v>
      </c>
      <c r="P256" s="14">
        <v>25</v>
      </c>
      <c r="Q256" s="8">
        <v>2012</v>
      </c>
      <c r="R256" s="14" t="s">
        <v>881</v>
      </c>
      <c r="S256" s="12"/>
      <c r="T256" s="5"/>
      <c r="U256" s="5" t="s">
        <v>1569</v>
      </c>
      <c r="V256" s="14" t="s">
        <v>1569</v>
      </c>
      <c r="W256" s="8" t="s">
        <v>1569</v>
      </c>
      <c r="X256" s="14" t="s">
        <v>1569</v>
      </c>
      <c r="Y256" s="14" t="s">
        <v>1569</v>
      </c>
      <c r="Z256" s="8" t="s">
        <v>1569</v>
      </c>
      <c r="AA256" s="14" t="s">
        <v>1569</v>
      </c>
      <c r="AB256" s="14" t="s">
        <v>1569</v>
      </c>
      <c r="AC256" s="8" t="s">
        <v>1569</v>
      </c>
      <c r="AD256" s="14" t="s">
        <v>1569</v>
      </c>
      <c r="AE256" s="14" t="s">
        <v>1569</v>
      </c>
      <c r="AF256" s="8" t="s">
        <v>1569</v>
      </c>
      <c r="AG256" s="14" t="s">
        <v>1569</v>
      </c>
      <c r="AI256" s="5"/>
      <c r="AJ256" s="5" t="s">
        <v>1569</v>
      </c>
    </row>
    <row r="257" spans="1:36" x14ac:dyDescent="0.25">
      <c r="A257" s="5" t="s">
        <v>885</v>
      </c>
      <c r="B257" s="5" t="s">
        <v>888</v>
      </c>
      <c r="C257" s="5" t="s">
        <v>887</v>
      </c>
      <c r="D257" s="5" t="s">
        <v>620</v>
      </c>
      <c r="E257" s="5" t="s">
        <v>889</v>
      </c>
      <c r="F257" s="5" t="s">
        <v>886</v>
      </c>
      <c r="G257" s="5">
        <v>1</v>
      </c>
      <c r="H257" s="15">
        <v>2</v>
      </c>
      <c r="I257" s="4" t="s">
        <v>1901</v>
      </c>
      <c r="J257" s="13">
        <v>0.75948187494175734</v>
      </c>
      <c r="K257" s="8">
        <v>2013</v>
      </c>
      <c r="L257" s="5" t="s">
        <v>885</v>
      </c>
      <c r="M257" s="14">
        <v>98</v>
      </c>
      <c r="N257" s="8">
        <v>2013</v>
      </c>
      <c r="O257" s="13" t="s">
        <v>885</v>
      </c>
      <c r="P257" s="14">
        <v>9.1091091091091094</v>
      </c>
      <c r="Q257" s="8">
        <v>2013</v>
      </c>
      <c r="R257" s="14" t="s">
        <v>885</v>
      </c>
      <c r="S257" s="12"/>
      <c r="T257" s="5"/>
      <c r="U257" s="5" t="s">
        <v>1569</v>
      </c>
      <c r="V257" s="14" t="s">
        <v>1569</v>
      </c>
      <c r="W257" s="8" t="s">
        <v>1569</v>
      </c>
      <c r="X257" s="14" t="s">
        <v>1569</v>
      </c>
      <c r="Y257" s="14" t="s">
        <v>1569</v>
      </c>
      <c r="Z257" s="8" t="s">
        <v>1569</v>
      </c>
      <c r="AA257" s="14" t="s">
        <v>1569</v>
      </c>
      <c r="AB257" s="14" t="s">
        <v>1569</v>
      </c>
      <c r="AC257" s="8" t="s">
        <v>1569</v>
      </c>
      <c r="AD257" s="14" t="s">
        <v>1569</v>
      </c>
      <c r="AE257" s="14" t="s">
        <v>1569</v>
      </c>
      <c r="AF257" s="8" t="s">
        <v>1569</v>
      </c>
      <c r="AG257" s="14" t="s">
        <v>1569</v>
      </c>
      <c r="AI257" s="5"/>
      <c r="AJ257" s="5" t="s">
        <v>1569</v>
      </c>
    </row>
    <row r="258" spans="1:36" x14ac:dyDescent="0.25">
      <c r="A258" s="5" t="s">
        <v>890</v>
      </c>
      <c r="B258" s="5" t="s">
        <v>888</v>
      </c>
      <c r="C258" s="5" t="s">
        <v>887</v>
      </c>
      <c r="D258" s="5" t="s">
        <v>620</v>
      </c>
      <c r="E258" s="5" t="s">
        <v>892</v>
      </c>
      <c r="F258" s="5" t="s">
        <v>891</v>
      </c>
      <c r="G258" s="5">
        <v>1</v>
      </c>
      <c r="H258" s="15">
        <v>1</v>
      </c>
      <c r="I258" s="4"/>
      <c r="J258" s="13">
        <v>0.98167842442590814</v>
      </c>
      <c r="K258" s="8">
        <v>2015</v>
      </c>
      <c r="L258" s="5" t="s">
        <v>890</v>
      </c>
      <c r="M258" s="14">
        <v>100</v>
      </c>
      <c r="N258" s="8">
        <v>2015</v>
      </c>
      <c r="O258" s="13" t="s">
        <v>890</v>
      </c>
      <c r="P258" s="14">
        <v>5</v>
      </c>
      <c r="Q258" s="8">
        <v>2015</v>
      </c>
      <c r="R258" s="14" t="s">
        <v>890</v>
      </c>
      <c r="S258" s="12"/>
      <c r="T258" s="5"/>
      <c r="U258" s="5" t="s">
        <v>1569</v>
      </c>
      <c r="V258" s="14" t="s">
        <v>1569</v>
      </c>
      <c r="W258" s="8" t="s">
        <v>1569</v>
      </c>
      <c r="X258" s="14" t="s">
        <v>1569</v>
      </c>
      <c r="Y258" s="14" t="s">
        <v>1569</v>
      </c>
      <c r="Z258" s="8" t="s">
        <v>1569</v>
      </c>
      <c r="AA258" s="14" t="s">
        <v>1569</v>
      </c>
      <c r="AB258" s="14" t="s">
        <v>1569</v>
      </c>
      <c r="AC258" s="8" t="s">
        <v>1569</v>
      </c>
      <c r="AD258" s="14" t="s">
        <v>1569</v>
      </c>
      <c r="AE258" s="14" t="s">
        <v>1569</v>
      </c>
      <c r="AF258" s="8" t="s">
        <v>1569</v>
      </c>
      <c r="AG258" s="14" t="s">
        <v>1569</v>
      </c>
      <c r="AI258" s="5"/>
      <c r="AJ258" s="5" t="s">
        <v>1569</v>
      </c>
    </row>
    <row r="259" spans="1:36" x14ac:dyDescent="0.25">
      <c r="A259" s="5" t="s">
        <v>893</v>
      </c>
      <c r="B259" s="5" t="s">
        <v>896</v>
      </c>
      <c r="C259" s="5" t="s">
        <v>895</v>
      </c>
      <c r="D259" s="5" t="s">
        <v>620</v>
      </c>
      <c r="E259" s="5" t="s">
        <v>897</v>
      </c>
      <c r="F259" s="5" t="s">
        <v>894</v>
      </c>
      <c r="G259" s="5">
        <v>2</v>
      </c>
      <c r="H259" s="15">
        <v>1</v>
      </c>
      <c r="I259" s="4"/>
      <c r="J259" s="13" t="s">
        <v>1569</v>
      </c>
      <c r="K259" s="8" t="s">
        <v>1569</v>
      </c>
      <c r="L259" s="5" t="s">
        <v>1569</v>
      </c>
      <c r="M259" s="14">
        <v>100</v>
      </c>
      <c r="N259" s="8">
        <v>2015</v>
      </c>
      <c r="O259" s="13" t="s">
        <v>893</v>
      </c>
      <c r="P259" s="14">
        <v>18</v>
      </c>
      <c r="Q259" s="8">
        <v>2015</v>
      </c>
      <c r="R259" s="14" t="s">
        <v>893</v>
      </c>
      <c r="S259" s="12"/>
      <c r="T259" s="5"/>
      <c r="U259" s="5" t="s">
        <v>1569</v>
      </c>
      <c r="V259" s="14">
        <v>0</v>
      </c>
      <c r="W259" s="8">
        <v>2015</v>
      </c>
      <c r="X259" s="14" t="s">
        <v>893</v>
      </c>
      <c r="Y259" s="14">
        <v>0</v>
      </c>
      <c r="Z259" s="8">
        <v>2015</v>
      </c>
      <c r="AA259" s="14" t="s">
        <v>893</v>
      </c>
      <c r="AB259" s="14">
        <v>0</v>
      </c>
      <c r="AC259" s="8">
        <v>2015</v>
      </c>
      <c r="AD259" s="14" t="s">
        <v>893</v>
      </c>
      <c r="AE259" s="14">
        <v>0</v>
      </c>
      <c r="AF259" s="8">
        <v>2015</v>
      </c>
      <c r="AG259" s="14" t="s">
        <v>893</v>
      </c>
      <c r="AI259" s="5"/>
      <c r="AJ259" s="5" t="s">
        <v>1569</v>
      </c>
    </row>
    <row r="260" spans="1:36" x14ac:dyDescent="0.25">
      <c r="A260" s="5" t="s">
        <v>1242</v>
      </c>
      <c r="B260" s="5" t="s">
        <v>1245</v>
      </c>
      <c r="C260" s="5" t="s">
        <v>1244</v>
      </c>
      <c r="D260" s="5" t="s">
        <v>1038</v>
      </c>
      <c r="E260" s="5" t="s">
        <v>1246</v>
      </c>
      <c r="F260" s="5" t="s">
        <v>1243</v>
      </c>
      <c r="G260" s="5">
        <v>1</v>
      </c>
      <c r="H260" s="15">
        <v>1</v>
      </c>
      <c r="I260" s="4"/>
      <c r="J260" s="13">
        <v>1.8128411334882006</v>
      </c>
      <c r="K260" s="8">
        <v>2013</v>
      </c>
      <c r="L260" s="5" t="s">
        <v>1242</v>
      </c>
      <c r="M260" s="14" t="s">
        <v>1569</v>
      </c>
      <c r="N260" s="8" t="s">
        <v>1569</v>
      </c>
      <c r="O260" s="13" t="s">
        <v>1569</v>
      </c>
      <c r="P260" s="14">
        <v>15.61</v>
      </c>
      <c r="Q260" s="8">
        <v>2013</v>
      </c>
      <c r="R260" s="14" t="s">
        <v>1242</v>
      </c>
      <c r="S260" s="12"/>
      <c r="T260" s="5"/>
      <c r="U260" s="5" t="s">
        <v>1569</v>
      </c>
      <c r="V260" s="14">
        <v>0</v>
      </c>
      <c r="W260" s="8">
        <v>2013</v>
      </c>
      <c r="X260" s="14" t="s">
        <v>1242</v>
      </c>
      <c r="Y260" s="14">
        <v>0</v>
      </c>
      <c r="Z260" s="8">
        <v>2013</v>
      </c>
      <c r="AA260" s="14" t="s">
        <v>1242</v>
      </c>
      <c r="AB260" s="14">
        <v>0</v>
      </c>
      <c r="AC260" s="8">
        <v>2013</v>
      </c>
      <c r="AD260" s="14" t="s">
        <v>1242</v>
      </c>
      <c r="AE260" s="14">
        <v>100</v>
      </c>
      <c r="AF260" s="8">
        <v>2013</v>
      </c>
      <c r="AG260" s="14" t="s">
        <v>1242</v>
      </c>
      <c r="AI260" s="5"/>
      <c r="AJ260" s="5" t="s">
        <v>1569</v>
      </c>
    </row>
    <row r="261" spans="1:36" x14ac:dyDescent="0.25">
      <c r="A261" s="5" t="s">
        <v>1247</v>
      </c>
      <c r="B261" s="5" t="s">
        <v>1245</v>
      </c>
      <c r="C261" s="5" t="s">
        <v>1244</v>
      </c>
      <c r="D261" s="5" t="s">
        <v>1038</v>
      </c>
      <c r="E261" s="5" t="s">
        <v>1249</v>
      </c>
      <c r="F261" s="5" t="s">
        <v>1248</v>
      </c>
      <c r="G261" s="5">
        <v>1</v>
      </c>
      <c r="H261" s="15">
        <v>1</v>
      </c>
      <c r="I261" s="4"/>
      <c r="J261" s="13">
        <v>1.2315686041877714</v>
      </c>
      <c r="K261" s="8">
        <v>2013</v>
      </c>
      <c r="L261" s="5" t="s">
        <v>1247</v>
      </c>
      <c r="M261" s="14" t="s">
        <v>1569</v>
      </c>
      <c r="N261" s="8" t="s">
        <v>1569</v>
      </c>
      <c r="O261" s="13" t="s">
        <v>1569</v>
      </c>
      <c r="P261" s="14" t="s">
        <v>1569</v>
      </c>
      <c r="Q261" s="8" t="s">
        <v>1569</v>
      </c>
      <c r="R261" s="14" t="s">
        <v>1569</v>
      </c>
      <c r="S261" s="12"/>
      <c r="T261" s="5"/>
      <c r="U261" s="5" t="s">
        <v>1569</v>
      </c>
      <c r="V261" s="14">
        <v>0</v>
      </c>
      <c r="W261" s="8">
        <v>2013</v>
      </c>
      <c r="X261" s="14" t="s">
        <v>1247</v>
      </c>
      <c r="Y261" s="14">
        <v>0</v>
      </c>
      <c r="Z261" s="8">
        <v>2013</v>
      </c>
      <c r="AA261" s="14" t="s">
        <v>1247</v>
      </c>
      <c r="AB261" s="14">
        <v>0</v>
      </c>
      <c r="AC261" s="8">
        <v>2013</v>
      </c>
      <c r="AD261" s="14" t="s">
        <v>1247</v>
      </c>
      <c r="AE261" s="14">
        <v>59.98</v>
      </c>
      <c r="AF261" s="8">
        <v>2013</v>
      </c>
      <c r="AG261" s="14" t="s">
        <v>1247</v>
      </c>
      <c r="AI261" s="5"/>
      <c r="AJ261" s="5" t="s">
        <v>1569</v>
      </c>
    </row>
    <row r="262" spans="1:36" x14ac:dyDescent="0.25">
      <c r="A262" s="5" t="s">
        <v>898</v>
      </c>
      <c r="B262" s="5" t="s">
        <v>901</v>
      </c>
      <c r="C262" s="5" t="s">
        <v>900</v>
      </c>
      <c r="D262" s="5" t="s">
        <v>620</v>
      </c>
      <c r="E262" s="5" t="s">
        <v>902</v>
      </c>
      <c r="F262" s="5" t="s">
        <v>899</v>
      </c>
      <c r="G262" s="5">
        <v>2</v>
      </c>
      <c r="H262" s="15">
        <v>1</v>
      </c>
      <c r="I262" s="4" t="s">
        <v>3182</v>
      </c>
      <c r="J262" s="13">
        <v>1</v>
      </c>
      <c r="K262" s="8">
        <v>2014</v>
      </c>
      <c r="L262" s="5" t="s">
        <v>898</v>
      </c>
      <c r="M262" s="14">
        <v>90</v>
      </c>
      <c r="N262" s="8">
        <v>2014</v>
      </c>
      <c r="O262" s="13" t="s">
        <v>898</v>
      </c>
      <c r="P262" s="14" t="s">
        <v>1569</v>
      </c>
      <c r="Q262" s="8" t="s">
        <v>1569</v>
      </c>
      <c r="R262" s="14" t="s">
        <v>1569</v>
      </c>
      <c r="S262" s="12"/>
      <c r="T262" s="5"/>
      <c r="U262" s="5" t="s">
        <v>1569</v>
      </c>
      <c r="V262" s="14" t="s">
        <v>1569</v>
      </c>
      <c r="W262" s="8" t="s">
        <v>1569</v>
      </c>
      <c r="X262" s="14" t="s">
        <v>1569</v>
      </c>
      <c r="Y262" s="14" t="s">
        <v>1569</v>
      </c>
      <c r="Z262" s="8" t="s">
        <v>1569</v>
      </c>
      <c r="AA262" s="14" t="s">
        <v>1569</v>
      </c>
      <c r="AB262" s="14" t="s">
        <v>1569</v>
      </c>
      <c r="AC262" s="8" t="s">
        <v>1569</v>
      </c>
      <c r="AD262" s="14" t="s">
        <v>1569</v>
      </c>
      <c r="AE262" s="14">
        <v>100</v>
      </c>
      <c r="AF262" s="8">
        <v>2014</v>
      </c>
      <c r="AG262" s="14" t="s">
        <v>898</v>
      </c>
      <c r="AI262" s="5"/>
      <c r="AJ262" s="5" t="s">
        <v>1569</v>
      </c>
    </row>
    <row r="263" spans="1:36" x14ac:dyDescent="0.25">
      <c r="A263" s="5" t="s">
        <v>903</v>
      </c>
      <c r="B263" s="5" t="s">
        <v>901</v>
      </c>
      <c r="C263" s="5" t="s">
        <v>900</v>
      </c>
      <c r="D263" s="5" t="s">
        <v>620</v>
      </c>
      <c r="E263" s="5" t="s">
        <v>904</v>
      </c>
      <c r="F263" s="5" t="s">
        <v>3180</v>
      </c>
      <c r="G263" s="5">
        <v>2</v>
      </c>
      <c r="H263" s="15">
        <v>3</v>
      </c>
      <c r="I263" s="4" t="s">
        <v>3183</v>
      </c>
      <c r="J263" s="13">
        <v>0.87173100871731013</v>
      </c>
      <c r="K263" s="8">
        <v>2017</v>
      </c>
      <c r="L263" s="5" t="s">
        <v>903</v>
      </c>
      <c r="M263" s="14" t="s">
        <v>1569</v>
      </c>
      <c r="N263" s="8" t="s">
        <v>1569</v>
      </c>
      <c r="O263" s="13" t="s">
        <v>1569</v>
      </c>
      <c r="P263" s="14">
        <v>11</v>
      </c>
      <c r="Q263" s="8">
        <v>2017</v>
      </c>
      <c r="R263" s="14" t="s">
        <v>903</v>
      </c>
      <c r="S263" s="12"/>
      <c r="T263" s="5"/>
      <c r="U263" s="5" t="s">
        <v>1569</v>
      </c>
      <c r="V263" s="14">
        <v>0</v>
      </c>
      <c r="W263" s="8">
        <v>2017</v>
      </c>
      <c r="X263" s="14" t="s">
        <v>903</v>
      </c>
      <c r="Y263" s="14">
        <v>0</v>
      </c>
      <c r="Z263" s="8">
        <v>2017</v>
      </c>
      <c r="AA263" s="14" t="s">
        <v>903</v>
      </c>
      <c r="AB263" s="14">
        <v>0</v>
      </c>
      <c r="AC263" s="8">
        <v>2017</v>
      </c>
      <c r="AD263" s="14" t="s">
        <v>903</v>
      </c>
      <c r="AE263" s="14">
        <v>0</v>
      </c>
      <c r="AF263" s="8">
        <v>2017</v>
      </c>
      <c r="AG263" s="14" t="s">
        <v>903</v>
      </c>
      <c r="AI263" s="5"/>
      <c r="AJ263" s="5" t="s">
        <v>1569</v>
      </c>
    </row>
    <row r="264" spans="1:36" x14ac:dyDescent="0.25">
      <c r="A264" s="5" t="s">
        <v>487</v>
      </c>
      <c r="B264" s="5" t="s">
        <v>490</v>
      </c>
      <c r="C264" s="5" t="s">
        <v>489</v>
      </c>
      <c r="D264" s="5" t="s">
        <v>360</v>
      </c>
      <c r="E264" s="5" t="s">
        <v>491</v>
      </c>
      <c r="F264" s="5" t="s">
        <v>488</v>
      </c>
      <c r="G264" s="5">
        <v>2</v>
      </c>
      <c r="H264" s="15">
        <v>1</v>
      </c>
      <c r="I264" s="4"/>
      <c r="J264" s="13">
        <v>1</v>
      </c>
      <c r="K264" s="8">
        <v>2016</v>
      </c>
      <c r="L264" s="5" t="s">
        <v>487</v>
      </c>
      <c r="M264" s="14">
        <v>75</v>
      </c>
      <c r="N264" s="8">
        <v>2016</v>
      </c>
      <c r="O264" s="13" t="s">
        <v>487</v>
      </c>
      <c r="P264" s="14">
        <v>10</v>
      </c>
      <c r="Q264" s="8">
        <v>2016</v>
      </c>
      <c r="R264" s="14" t="s">
        <v>487</v>
      </c>
      <c r="S264" s="12"/>
      <c r="T264" s="5"/>
      <c r="U264" s="5" t="s">
        <v>1569</v>
      </c>
      <c r="V264" s="14">
        <v>0</v>
      </c>
      <c r="W264" s="8">
        <v>2016</v>
      </c>
      <c r="X264" s="14" t="s">
        <v>487</v>
      </c>
      <c r="Y264" s="14">
        <v>0</v>
      </c>
      <c r="Z264" s="8">
        <v>2016</v>
      </c>
      <c r="AA264" s="14" t="s">
        <v>487</v>
      </c>
      <c r="AB264" s="14">
        <v>0</v>
      </c>
      <c r="AC264" s="8">
        <v>2016</v>
      </c>
      <c r="AD264" s="14" t="s">
        <v>487</v>
      </c>
      <c r="AE264" s="14">
        <v>0</v>
      </c>
      <c r="AF264" s="8">
        <v>2016</v>
      </c>
      <c r="AG264" s="14" t="s">
        <v>487</v>
      </c>
      <c r="AI264" s="5"/>
      <c r="AJ264" s="5" t="s">
        <v>1569</v>
      </c>
    </row>
    <row r="265" spans="1:36" x14ac:dyDescent="0.25">
      <c r="A265" s="5" t="s">
        <v>907</v>
      </c>
      <c r="B265" s="5" t="s">
        <v>910</v>
      </c>
      <c r="C265" s="5" t="s">
        <v>909</v>
      </c>
      <c r="D265" s="5" t="s">
        <v>620</v>
      </c>
      <c r="E265" s="5" t="s">
        <v>911</v>
      </c>
      <c r="F265" s="4" t="s">
        <v>3323</v>
      </c>
      <c r="G265" s="4">
        <v>2</v>
      </c>
      <c r="H265" s="15">
        <v>2</v>
      </c>
      <c r="I265" s="4" t="s">
        <v>3185</v>
      </c>
      <c r="J265" s="13">
        <v>0.41253644314868804</v>
      </c>
      <c r="K265" s="8">
        <v>2016</v>
      </c>
      <c r="L265" s="5" t="s">
        <v>907</v>
      </c>
      <c r="M265" s="14" t="s">
        <v>1569</v>
      </c>
      <c r="N265" s="8" t="s">
        <v>1569</v>
      </c>
      <c r="O265" s="13" t="s">
        <v>1569</v>
      </c>
      <c r="P265" s="14">
        <v>8</v>
      </c>
      <c r="Q265" s="8">
        <v>2016</v>
      </c>
      <c r="R265" s="14" t="s">
        <v>907</v>
      </c>
      <c r="S265" s="12"/>
      <c r="T265" s="5"/>
      <c r="U265" s="5" t="s">
        <v>1569</v>
      </c>
      <c r="V265" s="14">
        <v>0</v>
      </c>
      <c r="W265" s="8">
        <v>2016</v>
      </c>
      <c r="X265" s="14" t="s">
        <v>907</v>
      </c>
      <c r="Y265" s="14">
        <v>0</v>
      </c>
      <c r="Z265" s="8">
        <v>2016</v>
      </c>
      <c r="AA265" s="14" t="s">
        <v>907</v>
      </c>
      <c r="AB265" s="14">
        <v>0</v>
      </c>
      <c r="AC265" s="8">
        <v>2016</v>
      </c>
      <c r="AD265" s="14" t="s">
        <v>907</v>
      </c>
      <c r="AE265" s="14">
        <v>0</v>
      </c>
      <c r="AF265" s="8">
        <v>2016</v>
      </c>
      <c r="AG265" s="14" t="s">
        <v>907</v>
      </c>
      <c r="AI265" s="5"/>
      <c r="AJ265" s="5" t="s">
        <v>1569</v>
      </c>
    </row>
    <row r="266" spans="1:36" x14ac:dyDescent="0.25">
      <c r="A266" s="5" t="s">
        <v>912</v>
      </c>
      <c r="B266" s="5" t="s">
        <v>910</v>
      </c>
      <c r="C266" s="5" t="s">
        <v>909</v>
      </c>
      <c r="D266" s="5" t="s">
        <v>620</v>
      </c>
      <c r="E266" s="5" t="s">
        <v>914</v>
      </c>
      <c r="F266" s="5" t="s">
        <v>913</v>
      </c>
      <c r="G266" s="5">
        <v>2</v>
      </c>
      <c r="H266" s="15">
        <v>2</v>
      </c>
      <c r="I266" s="4" t="s">
        <v>1901</v>
      </c>
      <c r="J266" s="13">
        <v>0.94000000000000006</v>
      </c>
      <c r="K266" s="8">
        <v>2017</v>
      </c>
      <c r="L266" s="5" t="s">
        <v>912</v>
      </c>
      <c r="M266" s="14">
        <v>80</v>
      </c>
      <c r="N266" s="8">
        <v>2017</v>
      </c>
      <c r="O266" s="13" t="s">
        <v>912</v>
      </c>
      <c r="P266" s="14">
        <v>15</v>
      </c>
      <c r="Q266" s="8">
        <v>2017</v>
      </c>
      <c r="R266" s="14" t="s">
        <v>912</v>
      </c>
      <c r="S266" s="12"/>
      <c r="T266" s="5"/>
      <c r="U266" s="5" t="s">
        <v>1569</v>
      </c>
      <c r="V266" s="14" t="s">
        <v>1569</v>
      </c>
      <c r="W266" s="8" t="s">
        <v>1569</v>
      </c>
      <c r="X266" s="14" t="s">
        <v>1569</v>
      </c>
      <c r="Y266" s="14" t="s">
        <v>1569</v>
      </c>
      <c r="Z266" s="8" t="s">
        <v>1569</v>
      </c>
      <c r="AA266" s="14" t="s">
        <v>1569</v>
      </c>
      <c r="AB266" s="14" t="s">
        <v>1569</v>
      </c>
      <c r="AC266" s="8" t="s">
        <v>1569</v>
      </c>
      <c r="AD266" s="14" t="s">
        <v>1569</v>
      </c>
      <c r="AE266" s="14" t="s">
        <v>1569</v>
      </c>
      <c r="AF266" s="8" t="s">
        <v>1569</v>
      </c>
      <c r="AG266" s="14" t="s">
        <v>1569</v>
      </c>
      <c r="AI266" s="5"/>
      <c r="AJ266" s="5" t="s">
        <v>1569</v>
      </c>
    </row>
    <row r="267" spans="1:36" x14ac:dyDescent="0.25">
      <c r="A267" s="5" t="s">
        <v>1250</v>
      </c>
      <c r="B267" s="5" t="s">
        <v>1252</v>
      </c>
      <c r="C267" s="5" t="s">
        <v>1251</v>
      </c>
      <c r="D267" s="5" t="s">
        <v>1038</v>
      </c>
      <c r="E267" s="5" t="s">
        <v>1253</v>
      </c>
      <c r="F267" s="4" t="s">
        <v>3324</v>
      </c>
      <c r="G267" s="4">
        <v>2</v>
      </c>
      <c r="H267" s="15">
        <v>1</v>
      </c>
      <c r="I267" s="4" t="s">
        <v>3189</v>
      </c>
      <c r="J267" s="13" t="s">
        <v>1569</v>
      </c>
      <c r="K267" s="8" t="s">
        <v>1569</v>
      </c>
      <c r="L267" s="5" t="s">
        <v>1569</v>
      </c>
      <c r="M267" s="14">
        <v>93</v>
      </c>
      <c r="N267" s="8">
        <v>2000</v>
      </c>
      <c r="O267" s="13" t="s">
        <v>1250</v>
      </c>
      <c r="P267" s="14">
        <v>16</v>
      </c>
      <c r="Q267" s="8">
        <v>2000</v>
      </c>
      <c r="R267" s="14" t="s">
        <v>1250</v>
      </c>
      <c r="S267" s="12"/>
      <c r="T267" s="5"/>
      <c r="U267" s="5" t="s">
        <v>1569</v>
      </c>
      <c r="V267" s="14" t="s">
        <v>1569</v>
      </c>
      <c r="W267" s="8" t="s">
        <v>1569</v>
      </c>
      <c r="X267" s="14" t="s">
        <v>1569</v>
      </c>
      <c r="Y267" s="14" t="s">
        <v>1569</v>
      </c>
      <c r="Z267" s="8" t="s">
        <v>1569</v>
      </c>
      <c r="AA267" s="14" t="s">
        <v>1569</v>
      </c>
      <c r="AB267" s="14" t="s">
        <v>1569</v>
      </c>
      <c r="AC267" s="8" t="s">
        <v>1569</v>
      </c>
      <c r="AD267" s="14" t="s">
        <v>1569</v>
      </c>
      <c r="AE267" s="14" t="s">
        <v>1569</v>
      </c>
      <c r="AF267" s="8" t="s">
        <v>1569</v>
      </c>
      <c r="AG267" s="14" t="s">
        <v>1569</v>
      </c>
      <c r="AI267" s="5"/>
      <c r="AJ267" s="5" t="s">
        <v>1569</v>
      </c>
    </row>
    <row r="268" spans="1:36" x14ac:dyDescent="0.25">
      <c r="A268" s="5" t="s">
        <v>492</v>
      </c>
      <c r="B268" s="5" t="s">
        <v>494</v>
      </c>
      <c r="C268" s="5" t="s">
        <v>493</v>
      </c>
      <c r="D268" s="5" t="s">
        <v>360</v>
      </c>
      <c r="E268" s="5" t="s">
        <v>495</v>
      </c>
      <c r="F268" s="5" t="s">
        <v>3188</v>
      </c>
      <c r="G268" s="5">
        <v>3</v>
      </c>
      <c r="H268" s="15">
        <v>1</v>
      </c>
      <c r="I268" s="4"/>
      <c r="J268" s="13">
        <v>0.53465333009372606</v>
      </c>
      <c r="K268" s="8">
        <v>2012</v>
      </c>
      <c r="L268" s="5" t="s">
        <v>492</v>
      </c>
      <c r="M268" s="14">
        <v>86.9</v>
      </c>
      <c r="N268" s="8">
        <v>2012</v>
      </c>
      <c r="O268" s="13" t="s">
        <v>492</v>
      </c>
      <c r="P268" s="14">
        <v>20.14</v>
      </c>
      <c r="Q268" s="8">
        <v>2012</v>
      </c>
      <c r="R268" s="14" t="s">
        <v>492</v>
      </c>
      <c r="S268" s="12"/>
      <c r="T268" s="5"/>
      <c r="U268" s="5" t="s">
        <v>1569</v>
      </c>
      <c r="V268" s="14">
        <v>0</v>
      </c>
      <c r="W268" s="8">
        <v>2012</v>
      </c>
      <c r="X268" s="14" t="s">
        <v>492</v>
      </c>
      <c r="Y268" s="14">
        <v>0</v>
      </c>
      <c r="Z268" s="8">
        <v>2012</v>
      </c>
      <c r="AA268" s="14" t="s">
        <v>492</v>
      </c>
      <c r="AB268" s="14">
        <v>0</v>
      </c>
      <c r="AC268" s="8">
        <v>2012</v>
      </c>
      <c r="AD268" s="14" t="s">
        <v>492</v>
      </c>
      <c r="AE268" s="14">
        <v>100</v>
      </c>
      <c r="AF268" s="8">
        <v>2012</v>
      </c>
      <c r="AG268" s="14" t="s">
        <v>492</v>
      </c>
      <c r="AI268" s="5"/>
      <c r="AJ268" s="5" t="s">
        <v>1569</v>
      </c>
    </row>
    <row r="269" spans="1:36" x14ac:dyDescent="0.25">
      <c r="A269" s="5" t="s">
        <v>496</v>
      </c>
      <c r="B269" s="5" t="s">
        <v>494</v>
      </c>
      <c r="C269" s="5" t="s">
        <v>493</v>
      </c>
      <c r="D269" s="5" t="s">
        <v>360</v>
      </c>
      <c r="E269" s="5" t="s">
        <v>498</v>
      </c>
      <c r="F269" s="5" t="s">
        <v>497</v>
      </c>
      <c r="G269" s="5">
        <v>4</v>
      </c>
      <c r="H269" s="15">
        <v>1</v>
      </c>
      <c r="I269" s="4" t="s">
        <v>1927</v>
      </c>
      <c r="J269" s="13">
        <v>0.44193953756920046</v>
      </c>
      <c r="K269" s="8">
        <v>2012</v>
      </c>
      <c r="L269" s="5" t="s">
        <v>496</v>
      </c>
      <c r="M269" s="14">
        <v>42.7</v>
      </c>
      <c r="N269" s="8">
        <v>2012</v>
      </c>
      <c r="O269" s="13" t="s">
        <v>496</v>
      </c>
      <c r="P269" s="14">
        <v>9.9209920992099221</v>
      </c>
      <c r="Q269" s="8">
        <v>2012</v>
      </c>
      <c r="R269" s="14" t="s">
        <v>496</v>
      </c>
      <c r="S269" s="12"/>
      <c r="T269" s="5"/>
      <c r="U269" s="5" t="s">
        <v>1569</v>
      </c>
      <c r="V269" s="14">
        <v>0</v>
      </c>
      <c r="W269" s="8">
        <v>2012</v>
      </c>
      <c r="X269" s="14" t="s">
        <v>496</v>
      </c>
      <c r="Y269" s="14">
        <v>0</v>
      </c>
      <c r="Z269" s="8">
        <v>2012</v>
      </c>
      <c r="AA269" s="14" t="s">
        <v>496</v>
      </c>
      <c r="AB269" s="14">
        <v>0</v>
      </c>
      <c r="AC269" s="8">
        <v>2012</v>
      </c>
      <c r="AD269" s="14" t="s">
        <v>496</v>
      </c>
      <c r="AE269" s="14">
        <v>100</v>
      </c>
      <c r="AF269" s="8">
        <v>2012</v>
      </c>
      <c r="AG269" s="14" t="s">
        <v>496</v>
      </c>
      <c r="AI269" s="5"/>
      <c r="AJ269" s="5" t="s">
        <v>1569</v>
      </c>
    </row>
    <row r="270" spans="1:36" x14ac:dyDescent="0.25">
      <c r="A270" s="5" t="s">
        <v>499</v>
      </c>
      <c r="B270" s="5" t="s">
        <v>494</v>
      </c>
      <c r="C270" s="5" t="s">
        <v>493</v>
      </c>
      <c r="D270" s="5" t="s">
        <v>360</v>
      </c>
      <c r="E270" s="5" t="s">
        <v>501</v>
      </c>
      <c r="F270" s="5" t="s">
        <v>500</v>
      </c>
      <c r="G270" s="5">
        <v>4</v>
      </c>
      <c r="H270" s="15">
        <v>1</v>
      </c>
      <c r="I270" s="4"/>
      <c r="J270" s="13">
        <v>0.52220668115316315</v>
      </c>
      <c r="K270" s="8">
        <v>2012</v>
      </c>
      <c r="L270" s="5" t="s">
        <v>499</v>
      </c>
      <c r="M270" s="14">
        <v>71.2</v>
      </c>
      <c r="N270" s="8">
        <v>2012</v>
      </c>
      <c r="O270" s="13" t="s">
        <v>499</v>
      </c>
      <c r="P270" s="14">
        <v>15.561556155615563</v>
      </c>
      <c r="Q270" s="8">
        <v>2012</v>
      </c>
      <c r="R270" s="14" t="s">
        <v>499</v>
      </c>
      <c r="S270" s="12"/>
      <c r="T270" s="5"/>
      <c r="U270" s="5" t="s">
        <v>1569</v>
      </c>
      <c r="V270" s="14">
        <v>0</v>
      </c>
      <c r="W270" s="8">
        <v>2012</v>
      </c>
      <c r="X270" s="14" t="s">
        <v>499</v>
      </c>
      <c r="Y270" s="14">
        <v>0</v>
      </c>
      <c r="Z270" s="8">
        <v>2012</v>
      </c>
      <c r="AA270" s="14" t="s">
        <v>499</v>
      </c>
      <c r="AB270" s="14">
        <v>0</v>
      </c>
      <c r="AC270" s="8">
        <v>2012</v>
      </c>
      <c r="AD270" s="14" t="s">
        <v>499</v>
      </c>
      <c r="AE270" s="14">
        <v>100</v>
      </c>
      <c r="AF270" s="8">
        <v>2012</v>
      </c>
      <c r="AG270" s="14" t="s">
        <v>499</v>
      </c>
      <c r="AI270" s="5"/>
      <c r="AJ270" s="5" t="s">
        <v>1569</v>
      </c>
    </row>
    <row r="271" spans="1:36" x14ac:dyDescent="0.25">
      <c r="A271" s="5" t="s">
        <v>502</v>
      </c>
      <c r="B271" s="5" t="s">
        <v>494</v>
      </c>
      <c r="C271" s="5" t="s">
        <v>493</v>
      </c>
      <c r="D271" s="5" t="s">
        <v>360</v>
      </c>
      <c r="E271" s="5" t="s">
        <v>504</v>
      </c>
      <c r="F271" s="5" t="s">
        <v>503</v>
      </c>
      <c r="G271" s="5">
        <v>4</v>
      </c>
      <c r="H271" s="15">
        <v>1</v>
      </c>
      <c r="I271" s="4" t="s">
        <v>1928</v>
      </c>
      <c r="J271" s="13">
        <v>0.3323250415834732</v>
      </c>
      <c r="K271" s="8">
        <v>2012</v>
      </c>
      <c r="L271" s="5" t="s">
        <v>502</v>
      </c>
      <c r="M271" s="14">
        <v>85.7</v>
      </c>
      <c r="N271" s="8">
        <v>2012</v>
      </c>
      <c r="O271" s="13" t="s">
        <v>502</v>
      </c>
      <c r="P271" s="14">
        <v>11.990000000000004</v>
      </c>
      <c r="Q271" s="8">
        <v>2012</v>
      </c>
      <c r="R271" s="14" t="s">
        <v>502</v>
      </c>
      <c r="S271" s="12"/>
      <c r="T271" s="5"/>
      <c r="U271" s="5" t="s">
        <v>1569</v>
      </c>
      <c r="V271" s="14">
        <v>0</v>
      </c>
      <c r="W271" s="8">
        <v>2012</v>
      </c>
      <c r="X271" s="14" t="s">
        <v>502</v>
      </c>
      <c r="Y271" s="14">
        <v>0</v>
      </c>
      <c r="Z271" s="8">
        <v>2012</v>
      </c>
      <c r="AA271" s="14" t="s">
        <v>502</v>
      </c>
      <c r="AB271" s="14">
        <v>0</v>
      </c>
      <c r="AC271" s="8">
        <v>2012</v>
      </c>
      <c r="AD271" s="14" t="s">
        <v>502</v>
      </c>
      <c r="AE271" s="14">
        <v>0</v>
      </c>
      <c r="AF271" s="8">
        <v>2012</v>
      </c>
      <c r="AG271" s="14" t="s">
        <v>502</v>
      </c>
      <c r="AI271" s="5"/>
      <c r="AJ271" s="5" t="s">
        <v>1569</v>
      </c>
    </row>
    <row r="272" spans="1:36" x14ac:dyDescent="0.25">
      <c r="A272" s="5" t="s">
        <v>505</v>
      </c>
      <c r="B272" s="5" t="s">
        <v>494</v>
      </c>
      <c r="C272" s="5" t="s">
        <v>493</v>
      </c>
      <c r="D272" s="5" t="s">
        <v>360</v>
      </c>
      <c r="E272" s="5" t="s">
        <v>507</v>
      </c>
      <c r="F272" s="5" t="s">
        <v>506</v>
      </c>
      <c r="G272" s="5">
        <v>4</v>
      </c>
      <c r="H272" s="15">
        <v>1</v>
      </c>
      <c r="I272" s="4" t="s">
        <v>1929</v>
      </c>
      <c r="J272" s="13">
        <v>0.40006225596675887</v>
      </c>
      <c r="K272" s="8">
        <v>2012</v>
      </c>
      <c r="L272" s="5" t="s">
        <v>505</v>
      </c>
      <c r="M272" s="14">
        <v>25.4</v>
      </c>
      <c r="N272" s="8">
        <v>2012</v>
      </c>
      <c r="O272" s="13" t="s">
        <v>505</v>
      </c>
      <c r="P272" s="14">
        <v>5.61</v>
      </c>
      <c r="Q272" s="8">
        <v>2012</v>
      </c>
      <c r="R272" s="14" t="s">
        <v>505</v>
      </c>
      <c r="S272" s="12"/>
      <c r="T272" s="5"/>
      <c r="U272" s="5" t="s">
        <v>1569</v>
      </c>
      <c r="V272" s="14">
        <v>0</v>
      </c>
      <c r="W272" s="8">
        <v>2012</v>
      </c>
      <c r="X272" s="14" t="s">
        <v>505</v>
      </c>
      <c r="Y272" s="14">
        <v>0</v>
      </c>
      <c r="Z272" s="8">
        <v>2012</v>
      </c>
      <c r="AA272" s="14" t="s">
        <v>505</v>
      </c>
      <c r="AB272" s="14">
        <v>0</v>
      </c>
      <c r="AC272" s="8">
        <v>2012</v>
      </c>
      <c r="AD272" s="14" t="s">
        <v>505</v>
      </c>
      <c r="AE272" s="14">
        <v>0</v>
      </c>
      <c r="AF272" s="8">
        <v>2012</v>
      </c>
      <c r="AG272" s="14" t="s">
        <v>505</v>
      </c>
      <c r="AI272" s="5"/>
      <c r="AJ272" s="5" t="s">
        <v>1569</v>
      </c>
    </row>
    <row r="273" spans="1:36" x14ac:dyDescent="0.25">
      <c r="A273" s="5" t="s">
        <v>508</v>
      </c>
      <c r="B273" s="5" t="s">
        <v>494</v>
      </c>
      <c r="C273" s="5" t="s">
        <v>493</v>
      </c>
      <c r="D273" s="5" t="s">
        <v>360</v>
      </c>
      <c r="E273" s="5" t="s">
        <v>510</v>
      </c>
      <c r="F273" s="5" t="s">
        <v>509</v>
      </c>
      <c r="G273" s="5">
        <v>4</v>
      </c>
      <c r="H273" s="15">
        <v>1</v>
      </c>
      <c r="I273" s="4"/>
      <c r="J273" s="13">
        <v>0.69839705707885524</v>
      </c>
      <c r="K273" s="8">
        <v>2012</v>
      </c>
      <c r="L273" s="5" t="s">
        <v>508</v>
      </c>
      <c r="M273" s="14">
        <v>39.299999999999997</v>
      </c>
      <c r="N273" s="8">
        <v>2012</v>
      </c>
      <c r="O273" s="13" t="s">
        <v>508</v>
      </c>
      <c r="P273" s="14">
        <v>14.462892578515705</v>
      </c>
      <c r="Q273" s="8">
        <v>2012</v>
      </c>
      <c r="R273" s="14" t="s">
        <v>508</v>
      </c>
      <c r="S273" s="12"/>
      <c r="T273" s="5"/>
      <c r="U273" s="5" t="s">
        <v>1569</v>
      </c>
      <c r="V273" s="14">
        <v>0</v>
      </c>
      <c r="W273" s="8">
        <v>2012</v>
      </c>
      <c r="X273" s="14" t="s">
        <v>508</v>
      </c>
      <c r="Y273" s="14">
        <v>0</v>
      </c>
      <c r="Z273" s="8">
        <v>2012</v>
      </c>
      <c r="AA273" s="14" t="s">
        <v>508</v>
      </c>
      <c r="AB273" s="14">
        <v>0</v>
      </c>
      <c r="AC273" s="8">
        <v>2012</v>
      </c>
      <c r="AD273" s="14" t="s">
        <v>508</v>
      </c>
      <c r="AE273" s="14">
        <v>0</v>
      </c>
      <c r="AF273" s="8">
        <v>2012</v>
      </c>
      <c r="AG273" s="14" t="s">
        <v>508</v>
      </c>
      <c r="AI273" s="5"/>
      <c r="AJ273" s="5" t="s">
        <v>1569</v>
      </c>
    </row>
    <row r="274" spans="1:36" x14ac:dyDescent="0.25">
      <c r="A274" s="5" t="s">
        <v>511</v>
      </c>
      <c r="B274" s="5" t="s">
        <v>494</v>
      </c>
      <c r="C274" s="5" t="s">
        <v>493</v>
      </c>
      <c r="D274" s="5" t="s">
        <v>360</v>
      </c>
      <c r="E274" s="5" t="s">
        <v>513</v>
      </c>
      <c r="F274" s="5" t="s">
        <v>512</v>
      </c>
      <c r="G274" s="5">
        <v>4</v>
      </c>
      <c r="H274" s="15">
        <v>2</v>
      </c>
      <c r="I274" s="4" t="s">
        <v>1930</v>
      </c>
      <c r="J274" s="13">
        <v>0.35765268783838755</v>
      </c>
      <c r="K274" s="8">
        <v>2012</v>
      </c>
      <c r="L274" s="5" t="s">
        <v>511</v>
      </c>
      <c r="M274" s="14">
        <v>62.7</v>
      </c>
      <c r="N274" s="8">
        <v>2012</v>
      </c>
      <c r="O274" s="13" t="s">
        <v>511</v>
      </c>
      <c r="P274" s="14">
        <v>13.459999999999999</v>
      </c>
      <c r="Q274" s="8">
        <v>2012</v>
      </c>
      <c r="R274" s="14" t="s">
        <v>511</v>
      </c>
      <c r="S274" s="12"/>
      <c r="T274" s="5"/>
      <c r="U274" s="5" t="s">
        <v>1569</v>
      </c>
      <c r="V274" s="14">
        <v>0</v>
      </c>
      <c r="W274" s="8">
        <v>2012</v>
      </c>
      <c r="X274" s="14" t="s">
        <v>511</v>
      </c>
      <c r="Y274" s="14">
        <v>0</v>
      </c>
      <c r="Z274" s="8">
        <v>2012</v>
      </c>
      <c r="AA274" s="14" t="s">
        <v>511</v>
      </c>
      <c r="AB274" s="14">
        <v>0</v>
      </c>
      <c r="AC274" s="8">
        <v>2012</v>
      </c>
      <c r="AD274" s="14" t="s">
        <v>511</v>
      </c>
      <c r="AE274" s="14">
        <v>0</v>
      </c>
      <c r="AF274" s="8">
        <v>2012</v>
      </c>
      <c r="AG274" s="14" t="s">
        <v>511</v>
      </c>
      <c r="AI274" s="5"/>
      <c r="AJ274" s="5" t="s">
        <v>1569</v>
      </c>
    </row>
    <row r="275" spans="1:36" x14ac:dyDescent="0.25">
      <c r="A275" s="5" t="s">
        <v>514</v>
      </c>
      <c r="B275" s="5" t="s">
        <v>494</v>
      </c>
      <c r="C275" s="5" t="s">
        <v>493</v>
      </c>
      <c r="D275" s="5" t="s">
        <v>360</v>
      </c>
      <c r="E275" s="5" t="s">
        <v>516</v>
      </c>
      <c r="F275" s="5" t="s">
        <v>515</v>
      </c>
      <c r="G275" s="5">
        <v>4</v>
      </c>
      <c r="H275" s="15">
        <v>2</v>
      </c>
      <c r="I275" s="4" t="s">
        <v>1931</v>
      </c>
      <c r="J275" s="13">
        <v>0.61809914968274782</v>
      </c>
      <c r="K275" s="8">
        <v>2012</v>
      </c>
      <c r="L275" s="5" t="s">
        <v>514</v>
      </c>
      <c r="M275" s="14">
        <v>68.7</v>
      </c>
      <c r="N275" s="8">
        <v>2012</v>
      </c>
      <c r="O275" s="13" t="s">
        <v>514</v>
      </c>
      <c r="P275" s="14">
        <v>16.189999999999998</v>
      </c>
      <c r="Q275" s="8">
        <v>2012</v>
      </c>
      <c r="R275" s="14" t="s">
        <v>514</v>
      </c>
      <c r="S275" s="12"/>
      <c r="T275" s="5"/>
      <c r="U275" s="5" t="s">
        <v>1569</v>
      </c>
      <c r="V275" s="14">
        <v>0</v>
      </c>
      <c r="W275" s="8">
        <v>2012</v>
      </c>
      <c r="X275" s="14" t="s">
        <v>514</v>
      </c>
      <c r="Y275" s="14">
        <v>0</v>
      </c>
      <c r="Z275" s="8">
        <v>2012</v>
      </c>
      <c r="AA275" s="14" t="s">
        <v>514</v>
      </c>
      <c r="AB275" s="14">
        <v>0</v>
      </c>
      <c r="AC275" s="8">
        <v>2012</v>
      </c>
      <c r="AD275" s="14" t="s">
        <v>514</v>
      </c>
      <c r="AE275" s="14">
        <v>0</v>
      </c>
      <c r="AF275" s="8">
        <v>2012</v>
      </c>
      <c r="AG275" s="14" t="s">
        <v>514</v>
      </c>
      <c r="AI275" s="5"/>
      <c r="AJ275" s="5" t="s">
        <v>1569</v>
      </c>
    </row>
    <row r="276" spans="1:36" x14ac:dyDescent="0.25">
      <c r="A276" s="5" t="s">
        <v>517</v>
      </c>
      <c r="B276" s="5" t="s">
        <v>494</v>
      </c>
      <c r="C276" s="5" t="s">
        <v>493</v>
      </c>
      <c r="D276" s="5" t="s">
        <v>360</v>
      </c>
      <c r="E276" s="5" t="s">
        <v>519</v>
      </c>
      <c r="F276" s="5" t="s">
        <v>518</v>
      </c>
      <c r="G276" s="5">
        <v>4</v>
      </c>
      <c r="H276" s="15">
        <v>1</v>
      </c>
      <c r="I276" s="4"/>
      <c r="J276" s="13">
        <v>0.39936891420160003</v>
      </c>
      <c r="K276" s="8">
        <v>2012</v>
      </c>
      <c r="L276" s="5" t="s">
        <v>517</v>
      </c>
      <c r="M276" s="14">
        <v>86.5</v>
      </c>
      <c r="N276" s="8">
        <v>2012</v>
      </c>
      <c r="O276" s="13" t="s">
        <v>517</v>
      </c>
      <c r="P276" s="14">
        <v>13.238676132386761</v>
      </c>
      <c r="Q276" s="8">
        <v>2012</v>
      </c>
      <c r="R276" s="14" t="s">
        <v>517</v>
      </c>
      <c r="S276" s="12"/>
      <c r="T276" s="5"/>
      <c r="U276" s="5" t="s">
        <v>1569</v>
      </c>
      <c r="V276" s="14">
        <v>0</v>
      </c>
      <c r="W276" s="8">
        <v>2012</v>
      </c>
      <c r="X276" s="14" t="s">
        <v>517</v>
      </c>
      <c r="Y276" s="14">
        <v>0</v>
      </c>
      <c r="Z276" s="8">
        <v>2012</v>
      </c>
      <c r="AA276" s="14" t="s">
        <v>517</v>
      </c>
      <c r="AB276" s="14">
        <v>0</v>
      </c>
      <c r="AC276" s="8">
        <v>2012</v>
      </c>
      <c r="AD276" s="14" t="s">
        <v>517</v>
      </c>
      <c r="AE276" s="14">
        <v>0</v>
      </c>
      <c r="AF276" s="8">
        <v>2012</v>
      </c>
      <c r="AG276" s="14" t="s">
        <v>517</v>
      </c>
      <c r="AI276" s="5"/>
      <c r="AJ276" s="5" t="s">
        <v>1569</v>
      </c>
    </row>
    <row r="277" spans="1:36" x14ac:dyDescent="0.25">
      <c r="A277" s="5" t="s">
        <v>520</v>
      </c>
      <c r="B277" s="5" t="s">
        <v>494</v>
      </c>
      <c r="C277" s="5" t="s">
        <v>493</v>
      </c>
      <c r="D277" s="5" t="s">
        <v>360</v>
      </c>
      <c r="E277" s="5" t="s">
        <v>522</v>
      </c>
      <c r="F277" s="5" t="s">
        <v>521</v>
      </c>
      <c r="G277" s="5">
        <v>4</v>
      </c>
      <c r="H277" s="15">
        <v>1</v>
      </c>
      <c r="I277" s="4" t="s">
        <v>1932</v>
      </c>
      <c r="J277" s="13">
        <v>0.32169431701775114</v>
      </c>
      <c r="K277" s="8">
        <v>2012</v>
      </c>
      <c r="L277" s="5" t="s">
        <v>520</v>
      </c>
      <c r="M277" s="14">
        <v>81.099999999999994</v>
      </c>
      <c r="N277" s="8">
        <v>2012</v>
      </c>
      <c r="O277" s="13" t="s">
        <v>520</v>
      </c>
      <c r="P277" s="14">
        <v>17.850000000000001</v>
      </c>
      <c r="Q277" s="8">
        <v>2012</v>
      </c>
      <c r="R277" s="14" t="s">
        <v>520</v>
      </c>
      <c r="S277" s="12"/>
      <c r="T277" s="5"/>
      <c r="U277" s="5" t="s">
        <v>1569</v>
      </c>
      <c r="V277" s="14">
        <v>0</v>
      </c>
      <c r="W277" s="8">
        <v>2012</v>
      </c>
      <c r="X277" s="14" t="s">
        <v>520</v>
      </c>
      <c r="Y277" s="14">
        <v>0</v>
      </c>
      <c r="Z277" s="8">
        <v>2012</v>
      </c>
      <c r="AA277" s="14" t="s">
        <v>520</v>
      </c>
      <c r="AB277" s="14">
        <v>0</v>
      </c>
      <c r="AC277" s="8">
        <v>2012</v>
      </c>
      <c r="AD277" s="14" t="s">
        <v>520</v>
      </c>
      <c r="AE277" s="14">
        <v>100</v>
      </c>
      <c r="AF277" s="8">
        <v>2012</v>
      </c>
      <c r="AG277" s="14" t="s">
        <v>520</v>
      </c>
      <c r="AI277" s="5"/>
      <c r="AJ277" s="5" t="s">
        <v>1569</v>
      </c>
    </row>
    <row r="278" spans="1:36" x14ac:dyDescent="0.25">
      <c r="A278" s="5" t="s">
        <v>523</v>
      </c>
      <c r="B278" s="5" t="s">
        <v>494</v>
      </c>
      <c r="C278" s="5" t="s">
        <v>493</v>
      </c>
      <c r="D278" s="5" t="s">
        <v>360</v>
      </c>
      <c r="E278" s="5" t="s">
        <v>525</v>
      </c>
      <c r="F278" s="5" t="s">
        <v>524</v>
      </c>
      <c r="G278" s="5">
        <v>4</v>
      </c>
      <c r="H278" s="15">
        <v>1</v>
      </c>
      <c r="I278" s="4" t="s">
        <v>1933</v>
      </c>
      <c r="J278" s="13" t="s">
        <v>1569</v>
      </c>
      <c r="K278" s="8" t="s">
        <v>1569</v>
      </c>
      <c r="L278" s="5" t="s">
        <v>1569</v>
      </c>
      <c r="M278" s="14" t="s">
        <v>1569</v>
      </c>
      <c r="N278" s="8" t="s">
        <v>1569</v>
      </c>
      <c r="O278" s="13" t="s">
        <v>1569</v>
      </c>
      <c r="P278" s="14">
        <v>8.17</v>
      </c>
      <c r="Q278" s="8">
        <v>2012</v>
      </c>
      <c r="R278" s="14" t="s">
        <v>523</v>
      </c>
      <c r="S278" s="12"/>
      <c r="T278" s="5"/>
      <c r="U278" s="5" t="s">
        <v>1569</v>
      </c>
      <c r="V278" s="14" t="s">
        <v>1569</v>
      </c>
      <c r="W278" s="8" t="s">
        <v>1569</v>
      </c>
      <c r="X278" s="14" t="s">
        <v>1569</v>
      </c>
      <c r="Y278" s="14" t="s">
        <v>1569</v>
      </c>
      <c r="Z278" s="8" t="s">
        <v>1569</v>
      </c>
      <c r="AA278" s="14" t="s">
        <v>1569</v>
      </c>
      <c r="AB278" s="14" t="s">
        <v>1569</v>
      </c>
      <c r="AC278" s="8" t="s">
        <v>1569</v>
      </c>
      <c r="AD278" s="14" t="s">
        <v>1569</v>
      </c>
      <c r="AE278" s="14" t="s">
        <v>1569</v>
      </c>
      <c r="AF278" s="8" t="s">
        <v>1569</v>
      </c>
      <c r="AG278" s="14" t="s">
        <v>1569</v>
      </c>
      <c r="AI278" s="5"/>
      <c r="AJ278" s="5" t="s">
        <v>1569</v>
      </c>
    </row>
    <row r="279" spans="1:36" x14ac:dyDescent="0.25">
      <c r="A279" s="5" t="s">
        <v>526</v>
      </c>
      <c r="B279" s="5" t="s">
        <v>494</v>
      </c>
      <c r="C279" s="5" t="s">
        <v>493</v>
      </c>
      <c r="D279" s="5" t="s">
        <v>360</v>
      </c>
      <c r="E279" s="5" t="s">
        <v>528</v>
      </c>
      <c r="F279" s="5" t="s">
        <v>527</v>
      </c>
      <c r="G279" s="5">
        <v>4</v>
      </c>
      <c r="H279" s="15">
        <v>1</v>
      </c>
      <c r="I279" s="4" t="s">
        <v>1934</v>
      </c>
      <c r="J279" s="13" t="s">
        <v>1569</v>
      </c>
      <c r="K279" s="8" t="s">
        <v>1569</v>
      </c>
      <c r="L279" s="5" t="s">
        <v>1569</v>
      </c>
      <c r="M279" s="14" t="s">
        <v>1569</v>
      </c>
      <c r="N279" s="8" t="s">
        <v>1569</v>
      </c>
      <c r="O279" s="13" t="s">
        <v>1569</v>
      </c>
      <c r="P279" s="14">
        <v>6.8706870687068697</v>
      </c>
      <c r="Q279" s="8">
        <v>2016</v>
      </c>
      <c r="R279" s="14" t="s">
        <v>526</v>
      </c>
      <c r="S279" s="12"/>
      <c r="T279" s="5"/>
      <c r="U279" s="5" t="s">
        <v>1569</v>
      </c>
      <c r="V279" s="14">
        <v>0</v>
      </c>
      <c r="W279" s="8">
        <v>2016</v>
      </c>
      <c r="X279" s="14" t="s">
        <v>526</v>
      </c>
      <c r="Y279" s="14">
        <v>0</v>
      </c>
      <c r="Z279" s="8">
        <v>2016</v>
      </c>
      <c r="AA279" s="14" t="s">
        <v>526</v>
      </c>
      <c r="AB279" s="14">
        <v>0</v>
      </c>
      <c r="AC279" s="8">
        <v>2016</v>
      </c>
      <c r="AD279" s="14" t="s">
        <v>526</v>
      </c>
      <c r="AE279" s="14">
        <v>0</v>
      </c>
      <c r="AF279" s="8">
        <v>2016</v>
      </c>
      <c r="AG279" s="14" t="s">
        <v>526</v>
      </c>
      <c r="AI279" s="5"/>
      <c r="AJ279" s="5" t="s">
        <v>1569</v>
      </c>
    </row>
    <row r="280" spans="1:36" x14ac:dyDescent="0.25">
      <c r="A280" s="5" t="s">
        <v>218</v>
      </c>
      <c r="B280" s="5" t="s">
        <v>221</v>
      </c>
      <c r="C280" s="5" t="s">
        <v>220</v>
      </c>
      <c r="D280" s="5" t="s">
        <v>35</v>
      </c>
      <c r="E280" s="5" t="s">
        <v>222</v>
      </c>
      <c r="F280" s="5" t="s">
        <v>219</v>
      </c>
      <c r="G280" s="5">
        <v>2</v>
      </c>
      <c r="H280" s="15">
        <v>1</v>
      </c>
      <c r="I280" s="4"/>
      <c r="J280" s="13">
        <v>1.1115333556061353</v>
      </c>
      <c r="K280" s="8">
        <v>2013</v>
      </c>
      <c r="L280" s="5" t="s">
        <v>218</v>
      </c>
      <c r="M280" s="14" t="s">
        <v>1569</v>
      </c>
      <c r="N280" s="8" t="s">
        <v>1569</v>
      </c>
      <c r="O280" s="13" t="s">
        <v>1569</v>
      </c>
      <c r="P280" s="14">
        <v>6.4</v>
      </c>
      <c r="Q280" s="8">
        <v>2013</v>
      </c>
      <c r="R280" s="14" t="s">
        <v>218</v>
      </c>
      <c r="S280" s="12"/>
      <c r="T280" s="5"/>
      <c r="U280" s="5" t="s">
        <v>1569</v>
      </c>
      <c r="V280" s="14">
        <v>0</v>
      </c>
      <c r="W280" s="8">
        <v>2013</v>
      </c>
      <c r="X280" s="14" t="s">
        <v>218</v>
      </c>
      <c r="Y280" s="14">
        <v>14</v>
      </c>
      <c r="Z280" s="8">
        <v>2013</v>
      </c>
      <c r="AA280" s="14" t="s">
        <v>218</v>
      </c>
      <c r="AB280" s="14">
        <v>0</v>
      </c>
      <c r="AC280" s="8">
        <v>2013</v>
      </c>
      <c r="AD280" s="14" t="s">
        <v>218</v>
      </c>
      <c r="AG280" s="14"/>
      <c r="AI280" s="5"/>
      <c r="AJ280" s="5" t="s">
        <v>1569</v>
      </c>
    </row>
    <row r="281" spans="1:36" x14ac:dyDescent="0.25">
      <c r="A281" s="5" t="s">
        <v>223</v>
      </c>
      <c r="B281" s="5" t="s">
        <v>221</v>
      </c>
      <c r="C281" s="5" t="s">
        <v>220</v>
      </c>
      <c r="D281" s="5" t="s">
        <v>35</v>
      </c>
      <c r="E281" s="5" t="s">
        <v>225</v>
      </c>
      <c r="F281" s="5" t="s">
        <v>224</v>
      </c>
      <c r="G281" s="5">
        <v>2</v>
      </c>
      <c r="H281" s="15">
        <v>1</v>
      </c>
      <c r="I281" s="4"/>
      <c r="J281" s="13" t="s">
        <v>1569</v>
      </c>
      <c r="K281" s="8" t="s">
        <v>1569</v>
      </c>
      <c r="L281" s="5" t="s">
        <v>1569</v>
      </c>
      <c r="M281" s="14" t="s">
        <v>1569</v>
      </c>
      <c r="N281" s="8" t="s">
        <v>1569</v>
      </c>
      <c r="O281" s="13" t="s">
        <v>1569</v>
      </c>
      <c r="P281" s="14">
        <v>13.592233009708737</v>
      </c>
      <c r="Q281" s="8" t="s">
        <v>1569</v>
      </c>
      <c r="R281" s="14" t="s">
        <v>223</v>
      </c>
      <c r="S281" s="12"/>
      <c r="T281" s="5"/>
      <c r="U281" s="5" t="s">
        <v>1569</v>
      </c>
      <c r="V281" s="14" t="s">
        <v>1569</v>
      </c>
      <c r="W281" s="8" t="s">
        <v>1569</v>
      </c>
      <c r="X281" s="14" t="s">
        <v>1569</v>
      </c>
      <c r="Y281" s="14" t="s">
        <v>1569</v>
      </c>
      <c r="Z281" s="8" t="s">
        <v>1569</v>
      </c>
      <c r="AA281" s="14" t="s">
        <v>1569</v>
      </c>
      <c r="AB281" s="14" t="s">
        <v>1569</v>
      </c>
      <c r="AC281" s="8" t="s">
        <v>1569</v>
      </c>
      <c r="AD281" s="14" t="s">
        <v>1569</v>
      </c>
      <c r="AE281" s="14" t="s">
        <v>1569</v>
      </c>
      <c r="AF281" s="8" t="s">
        <v>1569</v>
      </c>
      <c r="AG281" s="14" t="s">
        <v>1569</v>
      </c>
      <c r="AI281" s="5"/>
      <c r="AJ281" s="5" t="s">
        <v>1569</v>
      </c>
    </row>
    <row r="282" spans="1:36" x14ac:dyDescent="0.25">
      <c r="A282" s="5" t="s">
        <v>226</v>
      </c>
      <c r="B282" s="5" t="s">
        <v>229</v>
      </c>
      <c r="C282" s="5" t="s">
        <v>228</v>
      </c>
      <c r="D282" s="5" t="s">
        <v>35</v>
      </c>
      <c r="E282" s="5" t="s">
        <v>230</v>
      </c>
      <c r="F282" s="5" t="s">
        <v>227</v>
      </c>
      <c r="G282" s="5">
        <v>2</v>
      </c>
      <c r="H282" s="15">
        <v>2</v>
      </c>
      <c r="I282" s="4" t="s">
        <v>1935</v>
      </c>
      <c r="J282" s="13">
        <v>2.1638828284273401</v>
      </c>
      <c r="K282" s="8">
        <v>2010</v>
      </c>
      <c r="L282" s="5" t="s">
        <v>226</v>
      </c>
      <c r="M282" s="14" t="s">
        <v>1569</v>
      </c>
      <c r="N282" s="8" t="s">
        <v>1569</v>
      </c>
      <c r="O282" s="13" t="s">
        <v>1569</v>
      </c>
      <c r="P282" s="14" t="s">
        <v>1569</v>
      </c>
      <c r="Q282" s="8" t="s">
        <v>1569</v>
      </c>
      <c r="R282" s="14" t="s">
        <v>1569</v>
      </c>
      <c r="S282" s="12"/>
      <c r="T282" s="5"/>
      <c r="U282" s="5" t="s">
        <v>1569</v>
      </c>
      <c r="V282" s="14">
        <v>1</v>
      </c>
      <c r="W282" s="8">
        <v>2010</v>
      </c>
      <c r="X282" s="14" t="s">
        <v>226</v>
      </c>
      <c r="Y282" s="14">
        <v>10</v>
      </c>
      <c r="Z282" s="8">
        <v>2010</v>
      </c>
      <c r="AA282" s="14" t="s">
        <v>226</v>
      </c>
      <c r="AB282" s="14">
        <v>0</v>
      </c>
      <c r="AC282" s="8">
        <v>2010</v>
      </c>
      <c r="AD282" s="14" t="s">
        <v>226</v>
      </c>
      <c r="AE282" s="14" t="s">
        <v>1569</v>
      </c>
      <c r="AF282" s="8" t="s">
        <v>1569</v>
      </c>
      <c r="AG282" s="14" t="s">
        <v>1569</v>
      </c>
      <c r="AI282" s="5"/>
      <c r="AJ282" s="5" t="s">
        <v>1569</v>
      </c>
    </row>
    <row r="283" spans="1:36" x14ac:dyDescent="0.25">
      <c r="A283" s="5" t="s">
        <v>231</v>
      </c>
      <c r="B283" s="5" t="s">
        <v>229</v>
      </c>
      <c r="C283" s="5" t="s">
        <v>228</v>
      </c>
      <c r="D283" s="5" t="s">
        <v>35</v>
      </c>
      <c r="E283" s="5" t="s">
        <v>233</v>
      </c>
      <c r="F283" s="5" t="s">
        <v>232</v>
      </c>
      <c r="G283" s="5">
        <v>2</v>
      </c>
      <c r="H283" s="15">
        <v>1</v>
      </c>
      <c r="I283" s="4"/>
      <c r="J283" s="13" t="s">
        <v>1569</v>
      </c>
      <c r="K283" s="8" t="s">
        <v>1569</v>
      </c>
      <c r="L283" s="5" t="s">
        <v>1569</v>
      </c>
      <c r="M283" s="14" t="s">
        <v>1569</v>
      </c>
      <c r="N283" s="8" t="s">
        <v>1569</v>
      </c>
      <c r="O283" s="13" t="s">
        <v>1569</v>
      </c>
      <c r="P283" s="14">
        <v>11.2</v>
      </c>
      <c r="Q283" s="8">
        <v>2011</v>
      </c>
      <c r="R283" s="14" t="s">
        <v>231</v>
      </c>
      <c r="S283" s="12"/>
      <c r="T283" s="5"/>
      <c r="U283" s="5" t="s">
        <v>1569</v>
      </c>
      <c r="V283" s="14">
        <v>0</v>
      </c>
      <c r="W283" s="8">
        <v>2011</v>
      </c>
      <c r="X283" s="14" t="s">
        <v>231</v>
      </c>
      <c r="Y283" s="14">
        <v>0</v>
      </c>
      <c r="Z283" s="8">
        <v>2011</v>
      </c>
      <c r="AA283" s="14" t="s">
        <v>231</v>
      </c>
      <c r="AB283" s="14">
        <v>0</v>
      </c>
      <c r="AC283" s="8">
        <v>2011</v>
      </c>
      <c r="AD283" s="14" t="s">
        <v>231</v>
      </c>
      <c r="AE283" s="14" t="s">
        <v>1569</v>
      </c>
      <c r="AF283" s="8" t="s">
        <v>1569</v>
      </c>
      <c r="AG283" s="14" t="s">
        <v>1569</v>
      </c>
      <c r="AI283" s="5"/>
      <c r="AJ283" s="5" t="s">
        <v>1569</v>
      </c>
    </row>
    <row r="284" spans="1:36" x14ac:dyDescent="0.25">
      <c r="A284" s="5" t="s">
        <v>915</v>
      </c>
      <c r="B284" s="5" t="s">
        <v>918</v>
      </c>
      <c r="C284" s="5" t="s">
        <v>917</v>
      </c>
      <c r="D284" s="5" t="s">
        <v>620</v>
      </c>
      <c r="E284" s="5" t="s">
        <v>919</v>
      </c>
      <c r="F284" s="5" t="s">
        <v>916</v>
      </c>
      <c r="G284" s="5">
        <v>2</v>
      </c>
      <c r="H284" s="15">
        <v>1</v>
      </c>
      <c r="I284" s="4"/>
      <c r="J284" s="13">
        <v>1.2803101461587703</v>
      </c>
      <c r="K284" s="8">
        <v>2012</v>
      </c>
      <c r="L284" s="5" t="s">
        <v>915</v>
      </c>
      <c r="M284" s="14">
        <v>82</v>
      </c>
      <c r="N284" s="8">
        <v>2012</v>
      </c>
      <c r="O284" s="13" t="s">
        <v>915</v>
      </c>
      <c r="P284" s="14">
        <v>8.3699999999999992</v>
      </c>
      <c r="Q284" s="8">
        <v>2012</v>
      </c>
      <c r="R284" s="14" t="s">
        <v>915</v>
      </c>
      <c r="S284" s="12"/>
      <c r="T284" s="5"/>
      <c r="U284" s="5" t="s">
        <v>1569</v>
      </c>
      <c r="V284" s="14">
        <v>0</v>
      </c>
      <c r="W284" s="8">
        <v>2012</v>
      </c>
      <c r="X284" s="14" t="s">
        <v>915</v>
      </c>
      <c r="Y284" s="14">
        <v>0</v>
      </c>
      <c r="Z284" s="8">
        <v>2012</v>
      </c>
      <c r="AA284" s="14" t="s">
        <v>915</v>
      </c>
      <c r="AB284" s="14">
        <v>0</v>
      </c>
      <c r="AC284" s="8">
        <v>2012</v>
      </c>
      <c r="AD284" s="14" t="s">
        <v>915</v>
      </c>
      <c r="AE284" s="14">
        <v>0</v>
      </c>
      <c r="AF284" s="8">
        <v>2012</v>
      </c>
      <c r="AG284" s="14" t="s">
        <v>915</v>
      </c>
      <c r="AI284" s="5"/>
      <c r="AJ284" s="5" t="s">
        <v>1569</v>
      </c>
    </row>
    <row r="285" spans="1:36" x14ac:dyDescent="0.25">
      <c r="A285" s="5" t="s">
        <v>920</v>
      </c>
      <c r="B285" s="5" t="s">
        <v>918</v>
      </c>
      <c r="C285" s="5" t="s">
        <v>917</v>
      </c>
      <c r="D285" s="5" t="s">
        <v>620</v>
      </c>
      <c r="E285" s="5" t="s">
        <v>922</v>
      </c>
      <c r="F285" s="5" t="s">
        <v>921</v>
      </c>
      <c r="G285" s="5">
        <v>2</v>
      </c>
      <c r="H285" s="15">
        <v>1</v>
      </c>
      <c r="I285" s="4"/>
      <c r="J285" s="13">
        <v>0.58788858831174717</v>
      </c>
      <c r="K285" s="8">
        <v>2012</v>
      </c>
      <c r="L285" s="5" t="s">
        <v>920</v>
      </c>
      <c r="M285" s="14">
        <v>23.65</v>
      </c>
      <c r="N285" s="8">
        <v>2012</v>
      </c>
      <c r="O285" s="13" t="s">
        <v>920</v>
      </c>
      <c r="P285" s="14">
        <v>6.6666666666666679</v>
      </c>
      <c r="Q285" s="8">
        <v>2012</v>
      </c>
      <c r="R285" s="14" t="s">
        <v>920</v>
      </c>
      <c r="S285" s="12"/>
      <c r="T285" s="5"/>
      <c r="U285" s="5" t="s">
        <v>1569</v>
      </c>
      <c r="V285" s="14">
        <v>0</v>
      </c>
      <c r="W285" s="8">
        <v>2012</v>
      </c>
      <c r="X285" s="14" t="s">
        <v>920</v>
      </c>
      <c r="Y285" s="14">
        <v>0</v>
      </c>
      <c r="Z285" s="8">
        <v>2012</v>
      </c>
      <c r="AA285" s="14" t="s">
        <v>920</v>
      </c>
      <c r="AB285" s="14">
        <v>0</v>
      </c>
      <c r="AC285" s="8">
        <v>2012</v>
      </c>
      <c r="AD285" s="14" t="s">
        <v>920</v>
      </c>
      <c r="AE285" s="14">
        <v>0</v>
      </c>
      <c r="AF285" s="8">
        <v>2012</v>
      </c>
      <c r="AG285" s="14" t="s">
        <v>920</v>
      </c>
      <c r="AI285" s="5"/>
      <c r="AJ285" s="5" t="s">
        <v>1569</v>
      </c>
    </row>
    <row r="286" spans="1:36" x14ac:dyDescent="0.25">
      <c r="A286" s="5" t="s">
        <v>928</v>
      </c>
      <c r="B286" s="5" t="s">
        <v>3</v>
      </c>
      <c r="C286" s="5" t="s">
        <v>924</v>
      </c>
      <c r="D286" s="5" t="s">
        <v>620</v>
      </c>
      <c r="E286" s="5" t="s">
        <v>930</v>
      </c>
      <c r="F286" s="5" t="s">
        <v>929</v>
      </c>
      <c r="G286" s="5">
        <v>2</v>
      </c>
      <c r="H286" s="15">
        <v>3</v>
      </c>
      <c r="I286" s="4" t="s">
        <v>1937</v>
      </c>
      <c r="J286" s="13" t="s">
        <v>1569</v>
      </c>
      <c r="K286" s="8" t="s">
        <v>1569</v>
      </c>
      <c r="L286" s="5" t="s">
        <v>1569</v>
      </c>
      <c r="M286" s="14" t="s">
        <v>1569</v>
      </c>
      <c r="N286" s="8" t="s">
        <v>1569</v>
      </c>
      <c r="O286" s="13" t="s">
        <v>1569</v>
      </c>
      <c r="P286" s="14">
        <v>4</v>
      </c>
      <c r="Q286" s="8" t="s">
        <v>1569</v>
      </c>
      <c r="R286" s="14" t="s">
        <v>928</v>
      </c>
      <c r="S286" s="12"/>
      <c r="T286" s="5"/>
      <c r="U286" s="5" t="s">
        <v>1569</v>
      </c>
      <c r="V286" s="14" t="s">
        <v>1569</v>
      </c>
      <c r="W286" s="8" t="s">
        <v>1569</v>
      </c>
      <c r="X286" s="14" t="s">
        <v>1569</v>
      </c>
      <c r="Y286" s="14" t="s">
        <v>1569</v>
      </c>
      <c r="Z286" s="8" t="s">
        <v>1569</v>
      </c>
      <c r="AA286" s="14" t="s">
        <v>1569</v>
      </c>
      <c r="AB286" s="14" t="s">
        <v>1569</v>
      </c>
      <c r="AC286" s="8" t="s">
        <v>1569</v>
      </c>
      <c r="AD286" s="14" t="s">
        <v>1569</v>
      </c>
      <c r="AE286" s="14" t="s">
        <v>1569</v>
      </c>
      <c r="AF286" s="8" t="s">
        <v>1569</v>
      </c>
      <c r="AG286" s="14" t="s">
        <v>1569</v>
      </c>
      <c r="AI286" s="5"/>
      <c r="AJ286" s="5" t="s">
        <v>1569</v>
      </c>
    </row>
    <row r="287" spans="1:36" x14ac:dyDescent="0.25">
      <c r="A287" s="5" t="s">
        <v>931</v>
      </c>
      <c r="B287" s="5" t="s">
        <v>3</v>
      </c>
      <c r="C287" s="5" t="s">
        <v>924</v>
      </c>
      <c r="D287" s="5" t="s">
        <v>620</v>
      </c>
      <c r="E287" s="5" t="s">
        <v>933</v>
      </c>
      <c r="F287" s="5" t="s">
        <v>932</v>
      </c>
      <c r="G287" s="5">
        <v>2</v>
      </c>
      <c r="H287" s="15">
        <v>2</v>
      </c>
      <c r="I287" s="4" t="s">
        <v>1938</v>
      </c>
      <c r="J287" s="13" t="s">
        <v>1569</v>
      </c>
      <c r="K287" s="8" t="s">
        <v>1569</v>
      </c>
      <c r="L287" s="5" t="s">
        <v>1569</v>
      </c>
      <c r="M287" s="14" t="s">
        <v>1569</v>
      </c>
      <c r="N287" s="8" t="s">
        <v>1569</v>
      </c>
      <c r="O287" s="13" t="s">
        <v>1569</v>
      </c>
      <c r="P287" s="14">
        <v>18.8</v>
      </c>
      <c r="Q287" s="8">
        <v>2008</v>
      </c>
      <c r="R287" s="14" t="s">
        <v>931</v>
      </c>
      <c r="S287" s="12"/>
      <c r="T287" s="5"/>
      <c r="U287" s="5" t="s">
        <v>1569</v>
      </c>
      <c r="V287" s="14" t="s">
        <v>1569</v>
      </c>
      <c r="W287" s="8" t="s">
        <v>1569</v>
      </c>
      <c r="X287" s="14" t="s">
        <v>1569</v>
      </c>
      <c r="Y287" s="14" t="s">
        <v>1569</v>
      </c>
      <c r="Z287" s="8" t="s">
        <v>1569</v>
      </c>
      <c r="AA287" s="14" t="s">
        <v>1569</v>
      </c>
      <c r="AB287" s="14" t="s">
        <v>1569</v>
      </c>
      <c r="AC287" s="8" t="s">
        <v>1569</v>
      </c>
      <c r="AD287" s="14" t="s">
        <v>1569</v>
      </c>
      <c r="AE287" s="14" t="s">
        <v>1569</v>
      </c>
      <c r="AF287" s="8" t="s">
        <v>1569</v>
      </c>
      <c r="AG287" s="14" t="s">
        <v>1569</v>
      </c>
      <c r="AI287" s="5"/>
      <c r="AJ287" s="5" t="s">
        <v>1569</v>
      </c>
    </row>
    <row r="288" spans="1:36" x14ac:dyDescent="0.25">
      <c r="A288" s="5" t="s">
        <v>934</v>
      </c>
      <c r="B288" s="5" t="s">
        <v>3</v>
      </c>
      <c r="C288" s="5" t="s">
        <v>924</v>
      </c>
      <c r="D288" s="5" t="s">
        <v>620</v>
      </c>
      <c r="E288" s="5" t="s">
        <v>936</v>
      </c>
      <c r="F288" s="5" t="s">
        <v>935</v>
      </c>
      <c r="G288" s="5">
        <v>2</v>
      </c>
      <c r="H288" s="15">
        <v>2</v>
      </c>
      <c r="I288" s="4" t="s">
        <v>1939</v>
      </c>
      <c r="J288" s="13">
        <v>0.55054621120166458</v>
      </c>
      <c r="K288" s="8">
        <v>2012</v>
      </c>
      <c r="L288" s="5" t="s">
        <v>934</v>
      </c>
      <c r="M288" s="14">
        <v>40</v>
      </c>
      <c r="N288" s="8">
        <v>2012</v>
      </c>
      <c r="O288" s="13" t="s">
        <v>934</v>
      </c>
      <c r="P288" s="14">
        <v>9</v>
      </c>
      <c r="Q288" s="8">
        <v>2012</v>
      </c>
      <c r="R288" s="14" t="s">
        <v>934</v>
      </c>
      <c r="S288" s="12"/>
      <c r="T288" s="5"/>
      <c r="U288" s="5" t="s">
        <v>1569</v>
      </c>
      <c r="V288" s="14">
        <v>0</v>
      </c>
      <c r="W288" s="8">
        <v>2012</v>
      </c>
      <c r="X288" s="14" t="s">
        <v>934</v>
      </c>
      <c r="Y288" s="14">
        <v>0</v>
      </c>
      <c r="Z288" s="8">
        <v>2012</v>
      </c>
      <c r="AA288" s="14" t="s">
        <v>934</v>
      </c>
      <c r="AB288" s="14">
        <v>0</v>
      </c>
      <c r="AC288" s="8">
        <v>2012</v>
      </c>
      <c r="AD288" s="14" t="s">
        <v>934</v>
      </c>
      <c r="AE288" s="14">
        <v>0</v>
      </c>
      <c r="AF288" s="8">
        <v>2012</v>
      </c>
      <c r="AG288" s="14" t="s">
        <v>934</v>
      </c>
      <c r="AI288" s="5"/>
      <c r="AJ288" s="5" t="s">
        <v>1569</v>
      </c>
    </row>
    <row r="289" spans="1:36" x14ac:dyDescent="0.25">
      <c r="A289" s="5" t="s">
        <v>234</v>
      </c>
      <c r="B289" s="5" t="s">
        <v>237</v>
      </c>
      <c r="C289" s="5" t="s">
        <v>236</v>
      </c>
      <c r="D289" s="5" t="s">
        <v>35</v>
      </c>
      <c r="E289" s="5" t="s">
        <v>238</v>
      </c>
      <c r="F289" s="5" t="s">
        <v>235</v>
      </c>
      <c r="G289" s="5">
        <v>1</v>
      </c>
      <c r="H289" s="15">
        <v>1</v>
      </c>
      <c r="I289" s="4"/>
      <c r="J289" s="13">
        <v>1.8099999999999998</v>
      </c>
      <c r="K289" s="8">
        <v>2009</v>
      </c>
      <c r="L289" s="5" t="s">
        <v>234</v>
      </c>
      <c r="M289" s="14" t="s">
        <v>1569</v>
      </c>
      <c r="N289" s="8" t="s">
        <v>1569</v>
      </c>
      <c r="O289" s="13" t="s">
        <v>1569</v>
      </c>
      <c r="P289" s="14" t="s">
        <v>1569</v>
      </c>
      <c r="Q289" s="8" t="s">
        <v>1569</v>
      </c>
      <c r="R289" s="14" t="s">
        <v>1569</v>
      </c>
      <c r="S289" s="12"/>
      <c r="T289" s="5"/>
      <c r="U289" s="5" t="s">
        <v>1569</v>
      </c>
      <c r="V289" s="14" t="s">
        <v>1569</v>
      </c>
      <c r="W289" s="8" t="s">
        <v>1569</v>
      </c>
      <c r="X289" s="14" t="s">
        <v>1569</v>
      </c>
      <c r="Y289" s="14" t="s">
        <v>1569</v>
      </c>
      <c r="Z289" s="8" t="s">
        <v>1569</v>
      </c>
      <c r="AA289" s="14" t="s">
        <v>1569</v>
      </c>
      <c r="AB289" s="14" t="s">
        <v>1569</v>
      </c>
      <c r="AC289" s="8" t="s">
        <v>1569</v>
      </c>
      <c r="AD289" s="14" t="s">
        <v>1569</v>
      </c>
      <c r="AE289" s="14" t="s">
        <v>1569</v>
      </c>
      <c r="AF289" s="8" t="s">
        <v>1569</v>
      </c>
      <c r="AG289" s="14" t="s">
        <v>1569</v>
      </c>
      <c r="AI289" s="5"/>
      <c r="AJ289" s="5" t="s">
        <v>1569</v>
      </c>
    </row>
    <row r="290" spans="1:36" x14ac:dyDescent="0.25">
      <c r="A290" s="5" t="s">
        <v>239</v>
      </c>
      <c r="B290" s="5" t="s">
        <v>242</v>
      </c>
      <c r="C290" s="5" t="s">
        <v>241</v>
      </c>
      <c r="D290" s="5" t="s">
        <v>35</v>
      </c>
      <c r="E290" s="5" t="s">
        <v>243</v>
      </c>
      <c r="F290" s="5" t="s">
        <v>240</v>
      </c>
      <c r="G290" s="5">
        <v>2</v>
      </c>
      <c r="H290" s="15">
        <v>2</v>
      </c>
      <c r="I290" s="4" t="s">
        <v>1940</v>
      </c>
      <c r="J290" s="13">
        <v>1.0027397260273974</v>
      </c>
      <c r="K290" s="8">
        <v>2013</v>
      </c>
      <c r="L290" s="5" t="s">
        <v>239</v>
      </c>
      <c r="M290" s="14">
        <v>100</v>
      </c>
      <c r="N290" s="8">
        <v>2013</v>
      </c>
      <c r="O290" s="13" t="s">
        <v>239</v>
      </c>
      <c r="P290" s="14">
        <v>5</v>
      </c>
      <c r="Q290" s="8">
        <v>2013</v>
      </c>
      <c r="R290" s="14" t="s">
        <v>239</v>
      </c>
      <c r="S290" s="12"/>
      <c r="T290" s="5"/>
      <c r="U290" s="5" t="s">
        <v>1569</v>
      </c>
      <c r="V290" s="14">
        <v>0</v>
      </c>
      <c r="W290" s="8">
        <v>2013</v>
      </c>
      <c r="X290" s="14" t="s">
        <v>239</v>
      </c>
      <c r="Y290" s="14">
        <v>37.197000000000003</v>
      </c>
      <c r="Z290" s="8">
        <v>2013</v>
      </c>
      <c r="AA290" s="14" t="s">
        <v>239</v>
      </c>
      <c r="AB290" s="14">
        <v>57.85</v>
      </c>
      <c r="AC290" s="8">
        <v>2013</v>
      </c>
      <c r="AD290" s="14" t="s">
        <v>239</v>
      </c>
      <c r="AE290" s="14" t="s">
        <v>1569</v>
      </c>
      <c r="AF290" s="8" t="s">
        <v>1569</v>
      </c>
      <c r="AG290" s="14" t="s">
        <v>1569</v>
      </c>
      <c r="AI290" s="5"/>
      <c r="AJ290" s="5" t="s">
        <v>1569</v>
      </c>
    </row>
    <row r="291" spans="1:36" x14ac:dyDescent="0.25">
      <c r="A291" s="5" t="s">
        <v>244</v>
      </c>
      <c r="B291" s="5" t="s">
        <v>242</v>
      </c>
      <c r="C291" s="5" t="s">
        <v>241</v>
      </c>
      <c r="D291" s="5" t="s">
        <v>35</v>
      </c>
      <c r="E291" s="5" t="s">
        <v>246</v>
      </c>
      <c r="F291" s="5" t="s">
        <v>245</v>
      </c>
      <c r="G291" s="5">
        <v>2</v>
      </c>
      <c r="H291" s="15">
        <v>1</v>
      </c>
      <c r="I291" s="4"/>
      <c r="J291" s="13">
        <v>0.71052806688119463</v>
      </c>
      <c r="K291" s="8">
        <v>2014</v>
      </c>
      <c r="L291" s="5" t="s">
        <v>244</v>
      </c>
      <c r="M291" s="14" t="s">
        <v>1569</v>
      </c>
      <c r="N291" s="8" t="s">
        <v>1569</v>
      </c>
      <c r="O291" s="13" t="s">
        <v>1569</v>
      </c>
      <c r="P291" s="14">
        <v>8</v>
      </c>
      <c r="Q291" s="8">
        <v>2014</v>
      </c>
      <c r="R291" s="14" t="s">
        <v>244</v>
      </c>
      <c r="S291" s="12"/>
      <c r="T291" s="5"/>
      <c r="U291" s="5" t="s">
        <v>1569</v>
      </c>
      <c r="V291" s="14">
        <v>0</v>
      </c>
      <c r="W291" s="8">
        <v>2014</v>
      </c>
      <c r="X291" s="14" t="s">
        <v>244</v>
      </c>
      <c r="Y291" s="14">
        <v>46.4</v>
      </c>
      <c r="Z291" s="8">
        <v>2014</v>
      </c>
      <c r="AA291" s="14" t="s">
        <v>244</v>
      </c>
      <c r="AB291" s="14">
        <v>39.1</v>
      </c>
      <c r="AC291" s="8">
        <v>2014</v>
      </c>
      <c r="AD291" s="14" t="s">
        <v>244</v>
      </c>
      <c r="AE291" s="14">
        <v>100</v>
      </c>
      <c r="AF291" s="8">
        <v>2014</v>
      </c>
      <c r="AG291" s="14" t="s">
        <v>244</v>
      </c>
      <c r="AI291" s="5"/>
      <c r="AJ291" s="5" t="s">
        <v>1569</v>
      </c>
    </row>
    <row r="292" spans="1:36" x14ac:dyDescent="0.25">
      <c r="A292" s="5" t="s">
        <v>247</v>
      </c>
      <c r="B292" s="5" t="s">
        <v>250</v>
      </c>
      <c r="C292" s="5" t="s">
        <v>249</v>
      </c>
      <c r="D292" s="5" t="s">
        <v>35</v>
      </c>
      <c r="E292" s="5" t="s">
        <v>251</v>
      </c>
      <c r="F292" s="5" t="s">
        <v>248</v>
      </c>
      <c r="G292" s="5">
        <v>1</v>
      </c>
      <c r="H292" s="15">
        <v>2</v>
      </c>
      <c r="I292" s="4" t="s">
        <v>1941</v>
      </c>
      <c r="J292" s="13">
        <v>0.71599045346062051</v>
      </c>
      <c r="K292" s="8">
        <v>2017</v>
      </c>
      <c r="L292" s="5" t="s">
        <v>247</v>
      </c>
      <c r="M292" s="14" t="s">
        <v>1569</v>
      </c>
      <c r="N292" s="8" t="s">
        <v>1569</v>
      </c>
      <c r="O292" s="13" t="s">
        <v>1569</v>
      </c>
      <c r="P292" s="14" t="s">
        <v>1569</v>
      </c>
      <c r="Q292" s="8" t="s">
        <v>1569</v>
      </c>
      <c r="R292" s="14" t="s">
        <v>1569</v>
      </c>
      <c r="S292" s="12"/>
      <c r="T292" s="5"/>
      <c r="U292" s="5" t="s">
        <v>1569</v>
      </c>
      <c r="V292" s="14" t="s">
        <v>1569</v>
      </c>
      <c r="W292" s="8" t="s">
        <v>1569</v>
      </c>
      <c r="X292" s="14" t="s">
        <v>1569</v>
      </c>
      <c r="Y292" s="14" t="s">
        <v>1569</v>
      </c>
      <c r="Z292" s="8" t="s">
        <v>1569</v>
      </c>
      <c r="AA292" s="14" t="s">
        <v>1569</v>
      </c>
      <c r="AB292" s="14" t="s">
        <v>1569</v>
      </c>
      <c r="AC292" s="8" t="s">
        <v>1569</v>
      </c>
      <c r="AD292" s="14" t="s">
        <v>1569</v>
      </c>
      <c r="AE292" s="14" t="s">
        <v>1569</v>
      </c>
      <c r="AF292" s="8" t="s">
        <v>1569</v>
      </c>
      <c r="AG292" s="14" t="s">
        <v>1569</v>
      </c>
      <c r="AI292" s="5"/>
      <c r="AJ292" s="5" t="s">
        <v>1569</v>
      </c>
    </row>
    <row r="293" spans="1:36" x14ac:dyDescent="0.25">
      <c r="A293" s="5" t="s">
        <v>943</v>
      </c>
      <c r="B293" s="5" t="s">
        <v>21</v>
      </c>
      <c r="C293" s="5" t="s">
        <v>939</v>
      </c>
      <c r="D293" s="5" t="s">
        <v>620</v>
      </c>
      <c r="E293" s="5" t="s">
        <v>945</v>
      </c>
      <c r="F293" s="5" t="s">
        <v>944</v>
      </c>
      <c r="G293" s="5">
        <v>3</v>
      </c>
      <c r="H293" s="15">
        <v>3</v>
      </c>
      <c r="I293" s="4" t="s">
        <v>1944</v>
      </c>
      <c r="J293" s="13">
        <v>0.42331984354098584</v>
      </c>
      <c r="K293" s="8">
        <v>2010</v>
      </c>
      <c r="L293" s="5" t="s">
        <v>943</v>
      </c>
      <c r="M293" s="14">
        <v>25</v>
      </c>
      <c r="N293" s="8">
        <v>2010</v>
      </c>
      <c r="O293" s="13" t="s">
        <v>943</v>
      </c>
      <c r="P293" s="14">
        <v>12.8</v>
      </c>
      <c r="Q293" s="8">
        <v>2010</v>
      </c>
      <c r="R293" s="14" t="s">
        <v>943</v>
      </c>
      <c r="S293" s="12"/>
      <c r="T293" s="5"/>
      <c r="U293" s="5" t="s">
        <v>1569</v>
      </c>
      <c r="V293" s="14">
        <v>0</v>
      </c>
      <c r="W293" s="8">
        <v>2010</v>
      </c>
      <c r="X293" s="14" t="s">
        <v>943</v>
      </c>
      <c r="Y293" s="14">
        <v>0</v>
      </c>
      <c r="Z293" s="8">
        <v>2010</v>
      </c>
      <c r="AA293" s="14" t="s">
        <v>943</v>
      </c>
      <c r="AB293" s="14">
        <v>0</v>
      </c>
      <c r="AC293" s="8">
        <v>2010</v>
      </c>
      <c r="AD293" s="14" t="s">
        <v>943</v>
      </c>
      <c r="AE293" s="14">
        <v>0</v>
      </c>
      <c r="AF293" s="8">
        <v>2010</v>
      </c>
      <c r="AG293" s="14" t="s">
        <v>943</v>
      </c>
      <c r="AI293" s="5"/>
      <c r="AJ293" s="5" t="s">
        <v>1569</v>
      </c>
    </row>
    <row r="294" spans="1:36" x14ac:dyDescent="0.25">
      <c r="A294" s="5" t="s">
        <v>257</v>
      </c>
      <c r="B294" s="5" t="s">
        <v>260</v>
      </c>
      <c r="C294" s="5" t="s">
        <v>259</v>
      </c>
      <c r="D294" s="5" t="s">
        <v>35</v>
      </c>
      <c r="E294" s="5" t="s">
        <v>1581</v>
      </c>
      <c r="F294" s="5" t="s">
        <v>258</v>
      </c>
      <c r="G294" s="5">
        <v>2</v>
      </c>
      <c r="H294" s="15">
        <v>1</v>
      </c>
      <c r="I294" s="4"/>
      <c r="J294" s="13">
        <v>1.1736526806099068</v>
      </c>
      <c r="K294" s="8">
        <v>2010</v>
      </c>
      <c r="L294" s="5" t="s">
        <v>257</v>
      </c>
      <c r="M294" s="14">
        <v>83.5</v>
      </c>
      <c r="N294" s="8">
        <v>2010</v>
      </c>
      <c r="O294" s="13" t="s">
        <v>257</v>
      </c>
      <c r="P294" s="14">
        <v>12</v>
      </c>
      <c r="Q294" s="8">
        <v>2010</v>
      </c>
      <c r="R294" s="14" t="s">
        <v>257</v>
      </c>
      <c r="S294" s="12"/>
      <c r="T294" s="5"/>
      <c r="U294" s="5" t="s">
        <v>1569</v>
      </c>
      <c r="V294" s="14">
        <v>0</v>
      </c>
      <c r="W294" s="8">
        <v>2010</v>
      </c>
      <c r="X294" s="14" t="s">
        <v>257</v>
      </c>
      <c r="Y294" s="14">
        <v>2</v>
      </c>
      <c r="Z294" s="8">
        <v>2010</v>
      </c>
      <c r="AA294" s="14" t="s">
        <v>257</v>
      </c>
      <c r="AB294" s="14">
        <v>0</v>
      </c>
      <c r="AC294" s="8">
        <v>2010</v>
      </c>
      <c r="AD294" s="14" t="s">
        <v>257</v>
      </c>
      <c r="AE294" s="14">
        <v>66.326530612244895</v>
      </c>
      <c r="AF294" s="8">
        <v>2010</v>
      </c>
      <c r="AG294" s="14" t="s">
        <v>257</v>
      </c>
      <c r="AI294" s="5"/>
      <c r="AJ294" s="5" t="s">
        <v>1569</v>
      </c>
    </row>
    <row r="295" spans="1:36" x14ac:dyDescent="0.25">
      <c r="A295" s="5" t="s">
        <v>264</v>
      </c>
      <c r="B295" s="5" t="s">
        <v>260</v>
      </c>
      <c r="C295" s="5" t="s">
        <v>259</v>
      </c>
      <c r="D295" s="5" t="s">
        <v>35</v>
      </c>
      <c r="E295" s="5" t="s">
        <v>1582</v>
      </c>
      <c r="F295" s="5" t="s">
        <v>265</v>
      </c>
      <c r="G295" s="5">
        <v>2</v>
      </c>
      <c r="H295" s="15">
        <v>1</v>
      </c>
      <c r="I295" s="4"/>
      <c r="J295" s="13">
        <v>0.8742009110708675</v>
      </c>
      <c r="K295" s="8">
        <v>2010</v>
      </c>
      <c r="L295" s="5" t="s">
        <v>264</v>
      </c>
      <c r="M295" s="14">
        <v>74.8</v>
      </c>
      <c r="N295" s="8">
        <v>2010</v>
      </c>
      <c r="O295" s="13" t="s">
        <v>264</v>
      </c>
      <c r="P295" s="14" t="s">
        <v>1569</v>
      </c>
      <c r="Q295" s="8" t="s">
        <v>1569</v>
      </c>
      <c r="R295" s="14" t="s">
        <v>1569</v>
      </c>
      <c r="S295" s="12"/>
      <c r="T295" s="5"/>
      <c r="U295" s="5" t="s">
        <v>1569</v>
      </c>
      <c r="V295" s="14">
        <v>0</v>
      </c>
      <c r="W295" s="8">
        <v>2010</v>
      </c>
      <c r="X295" s="14" t="s">
        <v>264</v>
      </c>
      <c r="Y295" s="14">
        <v>0</v>
      </c>
      <c r="Z295" s="8">
        <v>2010</v>
      </c>
      <c r="AA295" s="14" t="s">
        <v>264</v>
      </c>
      <c r="AB295" s="14">
        <v>0</v>
      </c>
      <c r="AC295" s="8">
        <v>2010</v>
      </c>
      <c r="AD295" s="14" t="s">
        <v>264</v>
      </c>
      <c r="AE295" s="14">
        <v>0</v>
      </c>
      <c r="AF295" s="8">
        <v>2010</v>
      </c>
      <c r="AG295" s="14" t="s">
        <v>264</v>
      </c>
      <c r="AI295" s="5"/>
      <c r="AJ295" s="5" t="s">
        <v>1569</v>
      </c>
    </row>
    <row r="296" spans="1:36" x14ac:dyDescent="0.25">
      <c r="A296" s="5" t="s">
        <v>946</v>
      </c>
      <c r="B296" s="5" t="s">
        <v>949</v>
      </c>
      <c r="C296" s="5" t="s">
        <v>948</v>
      </c>
      <c r="D296" s="5" t="s">
        <v>620</v>
      </c>
      <c r="E296" s="5" t="s">
        <v>950</v>
      </c>
      <c r="F296" s="5" t="s">
        <v>947</v>
      </c>
      <c r="G296" s="5">
        <v>2</v>
      </c>
      <c r="H296" s="15">
        <v>1</v>
      </c>
      <c r="I296" s="4"/>
      <c r="J296" s="13">
        <v>0.85217391304347823</v>
      </c>
      <c r="K296" s="8">
        <v>2016</v>
      </c>
      <c r="L296" s="5" t="s">
        <v>946</v>
      </c>
      <c r="M296" s="14">
        <v>63.26</v>
      </c>
      <c r="N296" s="8">
        <v>2016</v>
      </c>
      <c r="O296" s="13" t="s">
        <v>946</v>
      </c>
      <c r="P296" s="14">
        <v>18.5</v>
      </c>
      <c r="Q296" s="8">
        <v>2016</v>
      </c>
      <c r="R296" s="14" t="s">
        <v>946</v>
      </c>
      <c r="S296" s="12"/>
      <c r="T296" s="5"/>
      <c r="U296" s="5" t="s">
        <v>1569</v>
      </c>
      <c r="V296" s="14">
        <v>0</v>
      </c>
      <c r="W296" s="8">
        <v>2016</v>
      </c>
      <c r="X296" s="14" t="s">
        <v>946</v>
      </c>
      <c r="Y296" s="14">
        <v>0</v>
      </c>
      <c r="Z296" s="8">
        <v>2016</v>
      </c>
      <c r="AA296" s="14" t="s">
        <v>946</v>
      </c>
      <c r="AB296" s="14">
        <v>0</v>
      </c>
      <c r="AC296" s="8">
        <v>2016</v>
      </c>
      <c r="AD296" s="14" t="s">
        <v>946</v>
      </c>
      <c r="AE296" s="14">
        <v>62.624618514750765</v>
      </c>
      <c r="AF296" s="8">
        <v>2016</v>
      </c>
      <c r="AG296" s="14" t="s">
        <v>946</v>
      </c>
      <c r="AI296" s="5"/>
      <c r="AJ296" s="5" t="s">
        <v>1569</v>
      </c>
    </row>
    <row r="297" spans="1:36" x14ac:dyDescent="0.25">
      <c r="A297" s="5" t="s">
        <v>1258</v>
      </c>
      <c r="B297" s="5" t="s">
        <v>1257</v>
      </c>
      <c r="C297" s="5" t="s">
        <v>1256</v>
      </c>
      <c r="D297" s="5" t="s">
        <v>1038</v>
      </c>
      <c r="E297" s="5" t="s">
        <v>1260</v>
      </c>
      <c r="F297" s="5" t="s">
        <v>1259</v>
      </c>
      <c r="G297" s="5">
        <v>2</v>
      </c>
      <c r="H297" s="15">
        <v>1</v>
      </c>
      <c r="I297" s="4"/>
      <c r="J297" s="13">
        <v>1.4223860575026206</v>
      </c>
      <c r="K297" s="8">
        <v>2010</v>
      </c>
      <c r="L297" s="5" t="s">
        <v>1258</v>
      </c>
      <c r="M297" s="14">
        <v>89.99</v>
      </c>
      <c r="N297" s="8">
        <v>2010</v>
      </c>
      <c r="O297" s="13" t="s">
        <v>1258</v>
      </c>
      <c r="P297" s="14">
        <v>10.289710289710291</v>
      </c>
      <c r="Q297" s="8">
        <v>2010</v>
      </c>
      <c r="R297" s="14" t="s">
        <v>1258</v>
      </c>
      <c r="S297" s="12"/>
      <c r="T297" s="5"/>
      <c r="U297" s="5" t="s">
        <v>1569</v>
      </c>
      <c r="V297" s="14">
        <v>0</v>
      </c>
      <c r="W297" s="8">
        <v>2010</v>
      </c>
      <c r="X297" s="14" t="s">
        <v>1258</v>
      </c>
      <c r="Y297" s="14">
        <v>0</v>
      </c>
      <c r="Z297" s="8">
        <v>2010</v>
      </c>
      <c r="AA297" s="14" t="s">
        <v>1258</v>
      </c>
      <c r="AB297" s="14">
        <v>0</v>
      </c>
      <c r="AC297" s="8">
        <v>2010</v>
      </c>
      <c r="AD297" s="14" t="s">
        <v>1258</v>
      </c>
      <c r="AE297" s="14">
        <v>48.8</v>
      </c>
      <c r="AF297" s="8">
        <v>2010</v>
      </c>
      <c r="AG297" s="14" t="s">
        <v>1258</v>
      </c>
      <c r="AI297" s="5"/>
      <c r="AJ297" s="5" t="s">
        <v>1569</v>
      </c>
    </row>
    <row r="298" spans="1:36" x14ac:dyDescent="0.25">
      <c r="A298" s="5" t="s">
        <v>1261</v>
      </c>
      <c r="B298" s="5" t="s">
        <v>1257</v>
      </c>
      <c r="C298" s="5" t="s">
        <v>1256</v>
      </c>
      <c r="D298" s="5" t="s">
        <v>1038</v>
      </c>
      <c r="E298" s="5" t="s">
        <v>1263</v>
      </c>
      <c r="F298" s="5" t="s">
        <v>1262</v>
      </c>
      <c r="G298" s="5">
        <v>2</v>
      </c>
      <c r="H298" s="15">
        <v>1</v>
      </c>
      <c r="I298" s="4"/>
      <c r="J298" s="13">
        <v>1.7525857798663462</v>
      </c>
      <c r="K298" s="8">
        <v>2010</v>
      </c>
      <c r="L298" s="5" t="s">
        <v>1261</v>
      </c>
      <c r="M298" s="14" t="s">
        <v>1569</v>
      </c>
      <c r="N298" s="8" t="s">
        <v>1569</v>
      </c>
      <c r="O298" s="13" t="s">
        <v>1569</v>
      </c>
      <c r="P298" s="14">
        <v>12</v>
      </c>
      <c r="Q298" s="8">
        <v>2010</v>
      </c>
      <c r="R298" s="14" t="s">
        <v>1261</v>
      </c>
      <c r="S298" s="12"/>
      <c r="T298" s="5"/>
      <c r="U298" s="5" t="s">
        <v>1569</v>
      </c>
      <c r="V298" s="14">
        <v>0</v>
      </c>
      <c r="W298" s="8">
        <v>2010</v>
      </c>
      <c r="X298" s="14" t="s">
        <v>1261</v>
      </c>
      <c r="Y298" s="14">
        <v>0</v>
      </c>
      <c r="Z298" s="8">
        <v>2010</v>
      </c>
      <c r="AA298" s="14" t="s">
        <v>1261</v>
      </c>
      <c r="AB298" s="14">
        <v>0</v>
      </c>
      <c r="AC298" s="8">
        <v>2010</v>
      </c>
      <c r="AD298" s="14" t="s">
        <v>1261</v>
      </c>
      <c r="AE298" s="14">
        <v>0</v>
      </c>
      <c r="AF298" s="8">
        <v>2010</v>
      </c>
      <c r="AG298" s="14" t="s">
        <v>1261</v>
      </c>
      <c r="AI298" s="5"/>
      <c r="AJ298" s="5" t="s">
        <v>1569</v>
      </c>
    </row>
    <row r="299" spans="1:36" x14ac:dyDescent="0.25">
      <c r="A299" s="5" t="s">
        <v>1264</v>
      </c>
      <c r="B299" s="5" t="s">
        <v>1266</v>
      </c>
      <c r="C299" s="5" t="s">
        <v>1265</v>
      </c>
      <c r="D299" s="5" t="s">
        <v>1038</v>
      </c>
      <c r="E299" s="5" t="s">
        <v>1267</v>
      </c>
      <c r="F299" s="5" t="s">
        <v>3190</v>
      </c>
      <c r="G299" s="5">
        <v>2</v>
      </c>
      <c r="H299" s="15">
        <v>1</v>
      </c>
      <c r="I299" s="4" t="s">
        <v>3191</v>
      </c>
      <c r="J299" s="13">
        <v>1.1949821723414151</v>
      </c>
      <c r="K299" s="8">
        <v>2011</v>
      </c>
      <c r="L299" s="5" t="s">
        <v>1264</v>
      </c>
      <c r="M299" s="14" t="s">
        <v>1569</v>
      </c>
      <c r="N299" s="8" t="s">
        <v>1569</v>
      </c>
      <c r="O299" s="13" t="s">
        <v>1569</v>
      </c>
      <c r="P299" s="14">
        <v>11.63</v>
      </c>
      <c r="Q299" s="8">
        <v>2011</v>
      </c>
      <c r="R299" s="14" t="s">
        <v>1264</v>
      </c>
      <c r="S299" s="12"/>
      <c r="T299" s="5"/>
      <c r="U299" s="5" t="s">
        <v>1569</v>
      </c>
      <c r="V299" s="14">
        <v>0</v>
      </c>
      <c r="W299" s="8">
        <v>2011</v>
      </c>
      <c r="X299" s="14" t="s">
        <v>1264</v>
      </c>
      <c r="Y299" s="14">
        <v>0.3</v>
      </c>
      <c r="Z299" s="8">
        <v>2011</v>
      </c>
      <c r="AA299" s="14" t="s">
        <v>1264</v>
      </c>
      <c r="AB299" s="14">
        <v>0</v>
      </c>
      <c r="AC299" s="8">
        <v>2011</v>
      </c>
      <c r="AD299" s="14" t="s">
        <v>1264</v>
      </c>
      <c r="AE299" s="14">
        <v>0</v>
      </c>
      <c r="AF299" s="8">
        <v>2011</v>
      </c>
      <c r="AG299" s="14" t="s">
        <v>1264</v>
      </c>
      <c r="AI299" s="5"/>
      <c r="AJ299" s="5" t="s">
        <v>1569</v>
      </c>
    </row>
    <row r="300" spans="1:36" x14ac:dyDescent="0.25">
      <c r="A300" s="5" t="s">
        <v>951</v>
      </c>
      <c r="B300" s="5" t="s">
        <v>954</v>
      </c>
      <c r="C300" s="5" t="s">
        <v>953</v>
      </c>
      <c r="D300" s="5" t="s">
        <v>620</v>
      </c>
      <c r="E300" s="5" t="s">
        <v>955</v>
      </c>
      <c r="F300" s="5" t="s">
        <v>952</v>
      </c>
      <c r="G300" s="5">
        <v>2</v>
      </c>
      <c r="H300" s="15">
        <v>1</v>
      </c>
      <c r="I300" s="4"/>
      <c r="J300" s="13">
        <v>0.92631578947368409</v>
      </c>
      <c r="K300" s="8">
        <v>2014</v>
      </c>
      <c r="L300" s="5" t="s">
        <v>951</v>
      </c>
      <c r="M300" s="14">
        <v>95</v>
      </c>
      <c r="N300" s="8">
        <v>2014</v>
      </c>
      <c r="O300" s="13" t="s">
        <v>951</v>
      </c>
      <c r="P300" s="14">
        <v>9.6390360963903596</v>
      </c>
      <c r="Q300" s="8">
        <v>2014</v>
      </c>
      <c r="R300" s="14" t="s">
        <v>951</v>
      </c>
      <c r="S300" s="12"/>
      <c r="T300" s="5"/>
      <c r="U300" s="5" t="s">
        <v>1569</v>
      </c>
      <c r="V300" s="14">
        <v>0</v>
      </c>
      <c r="W300" s="8">
        <v>2014</v>
      </c>
      <c r="X300" s="14" t="s">
        <v>951</v>
      </c>
      <c r="Y300" s="14">
        <v>0</v>
      </c>
      <c r="Z300" s="8">
        <v>2014</v>
      </c>
      <c r="AA300" s="14" t="s">
        <v>951</v>
      </c>
      <c r="AB300" s="14">
        <v>0</v>
      </c>
      <c r="AC300" s="8">
        <v>2014</v>
      </c>
      <c r="AD300" s="14" t="s">
        <v>951</v>
      </c>
      <c r="AE300" s="14">
        <v>100</v>
      </c>
      <c r="AF300" s="8">
        <v>2014</v>
      </c>
      <c r="AG300" s="14" t="s">
        <v>951</v>
      </c>
      <c r="AI300" s="5"/>
      <c r="AJ300" s="5" t="s">
        <v>1569</v>
      </c>
    </row>
    <row r="301" spans="1:36" x14ac:dyDescent="0.25">
      <c r="A301" s="5" t="s">
        <v>956</v>
      </c>
      <c r="B301" s="5" t="s">
        <v>954</v>
      </c>
      <c r="C301" s="5" t="s">
        <v>953</v>
      </c>
      <c r="D301" s="5" t="s">
        <v>620</v>
      </c>
      <c r="E301" s="5" t="s">
        <v>958</v>
      </c>
      <c r="F301" s="5" t="s">
        <v>957</v>
      </c>
      <c r="G301" s="5">
        <v>2</v>
      </c>
      <c r="H301" s="15">
        <v>1</v>
      </c>
      <c r="I301" s="4"/>
      <c r="J301" s="13">
        <v>0.68255687973997836</v>
      </c>
      <c r="K301" s="8">
        <v>2016</v>
      </c>
      <c r="L301" s="5" t="s">
        <v>956</v>
      </c>
      <c r="M301" s="14">
        <v>100</v>
      </c>
      <c r="N301" s="8">
        <v>2016</v>
      </c>
      <c r="O301" s="13" t="s">
        <v>956</v>
      </c>
      <c r="P301" s="14">
        <v>15</v>
      </c>
      <c r="Q301" s="8">
        <v>2016</v>
      </c>
      <c r="R301" s="14" t="s">
        <v>956</v>
      </c>
      <c r="S301" s="12"/>
      <c r="T301" s="5"/>
      <c r="U301" s="5" t="s">
        <v>1569</v>
      </c>
      <c r="V301" s="14">
        <v>0</v>
      </c>
      <c r="W301" s="8">
        <v>2016</v>
      </c>
      <c r="X301" s="14" t="s">
        <v>956</v>
      </c>
      <c r="Y301" s="14">
        <v>0</v>
      </c>
      <c r="Z301" s="8">
        <v>2016</v>
      </c>
      <c r="AA301" s="14" t="s">
        <v>956</v>
      </c>
      <c r="AB301" s="14">
        <v>0</v>
      </c>
      <c r="AC301" s="8">
        <v>2016</v>
      </c>
      <c r="AD301" s="14" t="s">
        <v>956</v>
      </c>
      <c r="AE301" s="14">
        <v>40</v>
      </c>
      <c r="AF301" s="8">
        <v>2016</v>
      </c>
      <c r="AG301" s="14" t="s">
        <v>956</v>
      </c>
      <c r="AI301" s="5"/>
      <c r="AJ301" s="5" t="s">
        <v>1569</v>
      </c>
    </row>
    <row r="302" spans="1:36" x14ac:dyDescent="0.25">
      <c r="A302" s="5" t="s">
        <v>266</v>
      </c>
      <c r="B302" s="5" t="s">
        <v>268</v>
      </c>
      <c r="C302" s="5" t="s">
        <v>267</v>
      </c>
      <c r="D302" s="5" t="s">
        <v>35</v>
      </c>
      <c r="E302" s="5" t="s">
        <v>1584</v>
      </c>
      <c r="F302" s="5" t="s">
        <v>3192</v>
      </c>
      <c r="G302" s="5">
        <v>2</v>
      </c>
      <c r="H302" s="15">
        <v>1</v>
      </c>
      <c r="I302" s="4"/>
      <c r="J302" s="13">
        <v>1.1846636730591438</v>
      </c>
      <c r="K302" s="8">
        <v>2016</v>
      </c>
      <c r="L302" s="5" t="s">
        <v>266</v>
      </c>
      <c r="M302" s="14" t="s">
        <v>1569</v>
      </c>
      <c r="N302" s="8" t="s">
        <v>1569</v>
      </c>
      <c r="O302" s="13" t="s">
        <v>1569</v>
      </c>
      <c r="P302" s="14">
        <v>14.589999999999998</v>
      </c>
      <c r="Q302" s="8">
        <v>2016</v>
      </c>
      <c r="R302" s="14" t="s">
        <v>266</v>
      </c>
      <c r="S302" s="12"/>
      <c r="T302" s="5"/>
      <c r="U302" s="5" t="s">
        <v>1569</v>
      </c>
      <c r="V302" s="14">
        <v>0</v>
      </c>
      <c r="W302" s="8">
        <v>2016</v>
      </c>
      <c r="X302" s="14" t="s">
        <v>266</v>
      </c>
      <c r="Y302" s="14">
        <v>33</v>
      </c>
      <c r="Z302" s="8">
        <v>2016</v>
      </c>
      <c r="AA302" s="14" t="s">
        <v>266</v>
      </c>
      <c r="AB302" s="14">
        <v>0</v>
      </c>
      <c r="AC302" s="8">
        <v>2016</v>
      </c>
      <c r="AD302" s="14" t="s">
        <v>266</v>
      </c>
      <c r="AE302" s="14" t="s">
        <v>1569</v>
      </c>
      <c r="AF302" s="8" t="s">
        <v>1569</v>
      </c>
      <c r="AG302" s="14" t="s">
        <v>1569</v>
      </c>
      <c r="AI302" s="5"/>
      <c r="AJ302" s="5" t="s">
        <v>1569</v>
      </c>
    </row>
    <row r="303" spans="1:36" x14ac:dyDescent="0.25">
      <c r="A303" s="5" t="s">
        <v>269</v>
      </c>
      <c r="B303" s="5" t="s">
        <v>268</v>
      </c>
      <c r="C303" s="5" t="s">
        <v>267</v>
      </c>
      <c r="D303" s="5" t="s">
        <v>35</v>
      </c>
      <c r="E303" s="5" t="s">
        <v>270</v>
      </c>
      <c r="F303" s="5" t="s">
        <v>3193</v>
      </c>
      <c r="G303" s="5">
        <v>2</v>
      </c>
      <c r="H303" s="15">
        <v>1</v>
      </c>
      <c r="I303" s="4" t="s">
        <v>1946</v>
      </c>
      <c r="J303" s="13">
        <v>0.59038333236233242</v>
      </c>
      <c r="K303" s="8">
        <v>2015</v>
      </c>
      <c r="L303" s="5" t="s">
        <v>269</v>
      </c>
      <c r="M303" s="14" t="s">
        <v>1569</v>
      </c>
      <c r="N303" s="8" t="s">
        <v>1569</v>
      </c>
      <c r="O303" s="13" t="s">
        <v>1569</v>
      </c>
      <c r="P303" s="14" t="s">
        <v>1569</v>
      </c>
      <c r="Q303" s="8" t="s">
        <v>1569</v>
      </c>
      <c r="R303" s="14" t="s">
        <v>1569</v>
      </c>
      <c r="S303" s="12"/>
      <c r="T303" s="5"/>
      <c r="U303" s="5" t="s">
        <v>1569</v>
      </c>
      <c r="V303" s="14" t="s">
        <v>1569</v>
      </c>
      <c r="W303" s="8" t="s">
        <v>1569</v>
      </c>
      <c r="X303" s="14" t="s">
        <v>1569</v>
      </c>
      <c r="Y303" s="14" t="s">
        <v>1569</v>
      </c>
      <c r="Z303" s="8" t="s">
        <v>1569</v>
      </c>
      <c r="AA303" s="14" t="s">
        <v>1569</v>
      </c>
      <c r="AB303" s="14" t="s">
        <v>1569</v>
      </c>
      <c r="AC303" s="8" t="s">
        <v>1569</v>
      </c>
      <c r="AD303" s="14" t="s">
        <v>1569</v>
      </c>
      <c r="AE303" s="14" t="s">
        <v>1569</v>
      </c>
      <c r="AF303" s="8" t="s">
        <v>1569</v>
      </c>
      <c r="AG303" s="14" t="s">
        <v>1569</v>
      </c>
      <c r="AI303" s="5"/>
      <c r="AJ303" s="5" t="s">
        <v>1569</v>
      </c>
    </row>
    <row r="304" spans="1:36" x14ac:dyDescent="0.25">
      <c r="A304" s="5" t="s">
        <v>271</v>
      </c>
      <c r="B304" s="5" t="s">
        <v>274</v>
      </c>
      <c r="C304" s="5" t="s">
        <v>273</v>
      </c>
      <c r="D304" s="5" t="s">
        <v>35</v>
      </c>
      <c r="E304" s="5" t="s">
        <v>275</v>
      </c>
      <c r="F304" s="5" t="s">
        <v>272</v>
      </c>
      <c r="G304" s="5">
        <v>2</v>
      </c>
      <c r="H304" s="15">
        <v>1</v>
      </c>
      <c r="I304" s="4" t="s">
        <v>1947</v>
      </c>
      <c r="J304" s="13">
        <v>1.5619304089873736</v>
      </c>
      <c r="K304" s="8">
        <v>2014</v>
      </c>
      <c r="L304" s="5" t="s">
        <v>271</v>
      </c>
      <c r="M304" s="14" t="s">
        <v>1569</v>
      </c>
      <c r="N304" s="8" t="s">
        <v>1569</v>
      </c>
      <c r="O304" s="13" t="s">
        <v>1569</v>
      </c>
      <c r="P304" s="14">
        <v>13</v>
      </c>
      <c r="Q304" s="8">
        <v>2014</v>
      </c>
      <c r="R304" s="14" t="s">
        <v>271</v>
      </c>
      <c r="S304" s="12"/>
      <c r="T304" s="5"/>
      <c r="U304" s="5" t="s">
        <v>1569</v>
      </c>
      <c r="V304" s="14">
        <v>0</v>
      </c>
      <c r="W304" s="8">
        <v>2014</v>
      </c>
      <c r="X304" s="14" t="s">
        <v>271</v>
      </c>
      <c r="Y304" s="14">
        <v>21.8</v>
      </c>
      <c r="Z304" s="8">
        <v>2014</v>
      </c>
      <c r="AA304" s="14" t="s">
        <v>271</v>
      </c>
      <c r="AB304" s="14">
        <v>0</v>
      </c>
      <c r="AC304" s="8">
        <v>2014</v>
      </c>
      <c r="AD304" s="14" t="s">
        <v>271</v>
      </c>
      <c r="AE304" s="14" t="s">
        <v>1569</v>
      </c>
      <c r="AF304" s="8" t="s">
        <v>1569</v>
      </c>
      <c r="AG304" s="14" t="s">
        <v>1569</v>
      </c>
      <c r="AI304" s="5"/>
      <c r="AJ304" s="5" t="s">
        <v>1569</v>
      </c>
    </row>
    <row r="305" spans="1:36" x14ac:dyDescent="0.25">
      <c r="A305" s="5" t="s">
        <v>276</v>
      </c>
      <c r="B305" s="5" t="s">
        <v>274</v>
      </c>
      <c r="C305" s="5" t="s">
        <v>273</v>
      </c>
      <c r="D305" s="5" t="s">
        <v>35</v>
      </c>
      <c r="E305" s="5" t="s">
        <v>278</v>
      </c>
      <c r="F305" s="5" t="s">
        <v>277</v>
      </c>
      <c r="G305" s="5">
        <v>2</v>
      </c>
      <c r="H305" s="15">
        <v>1</v>
      </c>
      <c r="I305" s="4"/>
      <c r="J305" s="13">
        <v>0.97042794139308397</v>
      </c>
      <c r="K305" s="8">
        <v>2015</v>
      </c>
      <c r="L305" s="5" t="s">
        <v>276</v>
      </c>
      <c r="M305" s="14">
        <v>100</v>
      </c>
      <c r="N305" s="8">
        <v>2015</v>
      </c>
      <c r="O305" s="13" t="s">
        <v>276</v>
      </c>
      <c r="P305" s="14">
        <v>13.302405869025785</v>
      </c>
      <c r="Q305" s="8">
        <v>2015</v>
      </c>
      <c r="R305" s="14" t="s">
        <v>276</v>
      </c>
      <c r="S305" s="12"/>
      <c r="T305" s="5"/>
      <c r="U305" s="5" t="s">
        <v>1569</v>
      </c>
      <c r="V305" s="14" t="s">
        <v>1569</v>
      </c>
      <c r="W305" s="8" t="s">
        <v>1569</v>
      </c>
      <c r="X305" s="14" t="s">
        <v>1569</v>
      </c>
      <c r="Y305" s="14" t="s">
        <v>1569</v>
      </c>
      <c r="Z305" s="8" t="s">
        <v>1569</v>
      </c>
      <c r="AA305" s="14" t="s">
        <v>1569</v>
      </c>
      <c r="AB305" s="14" t="s">
        <v>1569</v>
      </c>
      <c r="AC305" s="8" t="s">
        <v>1569</v>
      </c>
      <c r="AD305" s="14" t="s">
        <v>1569</v>
      </c>
      <c r="AE305" s="14" t="s">
        <v>1569</v>
      </c>
      <c r="AF305" s="8" t="s">
        <v>1569</v>
      </c>
      <c r="AG305" s="14" t="s">
        <v>1569</v>
      </c>
      <c r="AI305" s="5"/>
      <c r="AJ305" s="5" t="s">
        <v>1569</v>
      </c>
    </row>
    <row r="306" spans="1:36" x14ac:dyDescent="0.25">
      <c r="A306" s="5" t="s">
        <v>279</v>
      </c>
      <c r="B306" s="5" t="s">
        <v>282</v>
      </c>
      <c r="C306" s="5" t="s">
        <v>281</v>
      </c>
      <c r="D306" s="5" t="s">
        <v>35</v>
      </c>
      <c r="E306" s="5" t="s">
        <v>283</v>
      </c>
      <c r="F306" s="5" t="s">
        <v>280</v>
      </c>
      <c r="G306" s="5">
        <v>1</v>
      </c>
      <c r="H306" s="15">
        <v>1</v>
      </c>
      <c r="I306" s="4" t="s">
        <v>1948</v>
      </c>
      <c r="J306" s="13">
        <v>1.37</v>
      </c>
      <c r="K306" s="8">
        <v>2015</v>
      </c>
      <c r="L306" s="5" t="s">
        <v>279</v>
      </c>
      <c r="M306" s="14">
        <v>100</v>
      </c>
      <c r="N306" s="8">
        <v>2015</v>
      </c>
      <c r="O306" s="13" t="s">
        <v>279</v>
      </c>
      <c r="P306" s="14" t="s">
        <v>1569</v>
      </c>
      <c r="Q306" s="8" t="s">
        <v>1569</v>
      </c>
      <c r="R306" s="14" t="s">
        <v>1569</v>
      </c>
      <c r="S306" s="12"/>
      <c r="T306" s="5"/>
      <c r="U306" s="5" t="s">
        <v>1569</v>
      </c>
      <c r="V306" s="14" t="s">
        <v>1569</v>
      </c>
      <c r="W306" s="8" t="s">
        <v>1569</v>
      </c>
      <c r="X306" s="14" t="s">
        <v>1569</v>
      </c>
      <c r="Y306" s="14" t="s">
        <v>1569</v>
      </c>
      <c r="Z306" s="8" t="s">
        <v>1569</v>
      </c>
      <c r="AA306" s="14" t="s">
        <v>1569</v>
      </c>
      <c r="AB306" s="14" t="s">
        <v>1569</v>
      </c>
      <c r="AC306" s="8" t="s">
        <v>1569</v>
      </c>
      <c r="AD306" s="14" t="s">
        <v>1569</v>
      </c>
      <c r="AE306" s="14" t="s">
        <v>1569</v>
      </c>
      <c r="AF306" s="8" t="s">
        <v>1569</v>
      </c>
      <c r="AG306" s="14" t="s">
        <v>1569</v>
      </c>
      <c r="AI306" s="5"/>
      <c r="AJ306" s="5" t="s">
        <v>1569</v>
      </c>
    </row>
    <row r="307" spans="1:36" x14ac:dyDescent="0.25">
      <c r="A307" s="5" t="s">
        <v>1268</v>
      </c>
      <c r="B307" s="5" t="s">
        <v>1271</v>
      </c>
      <c r="C307" s="5" t="s">
        <v>1270</v>
      </c>
      <c r="D307" s="5" t="s">
        <v>1038</v>
      </c>
      <c r="E307" s="5" t="s">
        <v>1272</v>
      </c>
      <c r="F307" s="5" t="s">
        <v>3301</v>
      </c>
      <c r="G307" s="5">
        <v>1</v>
      </c>
      <c r="H307" s="15">
        <v>1</v>
      </c>
      <c r="I307" s="4" t="s">
        <v>3302</v>
      </c>
      <c r="J307" s="13">
        <v>0.92820190079493126</v>
      </c>
      <c r="K307" s="8">
        <v>2014</v>
      </c>
      <c r="L307" s="5" t="s">
        <v>1268</v>
      </c>
      <c r="M307" s="14">
        <v>100</v>
      </c>
      <c r="N307" s="8">
        <v>2014</v>
      </c>
      <c r="O307" s="13" t="s">
        <v>1268</v>
      </c>
      <c r="P307" s="14">
        <v>9.42</v>
      </c>
      <c r="Q307" s="8">
        <v>2014</v>
      </c>
      <c r="R307" s="14" t="s">
        <v>1268</v>
      </c>
      <c r="S307" s="12"/>
      <c r="T307" s="5"/>
      <c r="U307" s="5" t="s">
        <v>1569</v>
      </c>
      <c r="V307" s="14" t="s">
        <v>1569</v>
      </c>
      <c r="W307" s="8" t="s">
        <v>1569</v>
      </c>
      <c r="X307" s="14" t="s">
        <v>1569</v>
      </c>
      <c r="Y307" s="14">
        <v>9.44</v>
      </c>
      <c r="Z307" s="8">
        <v>2014</v>
      </c>
      <c r="AA307" s="14" t="s">
        <v>1268</v>
      </c>
      <c r="AB307" s="14" t="s">
        <v>1569</v>
      </c>
      <c r="AC307" s="8" t="s">
        <v>1569</v>
      </c>
      <c r="AD307" s="14" t="s">
        <v>1569</v>
      </c>
      <c r="AE307" s="14" t="s">
        <v>1569</v>
      </c>
      <c r="AF307" s="8" t="s">
        <v>1569</v>
      </c>
      <c r="AG307" s="14" t="s">
        <v>1569</v>
      </c>
      <c r="AI307" s="5"/>
      <c r="AJ307" s="5" t="s">
        <v>1569</v>
      </c>
    </row>
    <row r="308" spans="1:36" x14ac:dyDescent="0.25">
      <c r="A308" s="5" t="s">
        <v>1273</v>
      </c>
      <c r="B308" s="5" t="s">
        <v>1271</v>
      </c>
      <c r="C308" s="5" t="s">
        <v>1270</v>
      </c>
      <c r="D308" s="5" t="s">
        <v>1038</v>
      </c>
      <c r="E308" s="5" t="s">
        <v>1274</v>
      </c>
      <c r="F308" s="5" t="s">
        <v>3194</v>
      </c>
      <c r="G308" s="5">
        <v>1</v>
      </c>
      <c r="H308" s="15">
        <v>1</v>
      </c>
      <c r="I308" s="4" t="s">
        <v>3195</v>
      </c>
      <c r="J308" s="13">
        <v>0.94000251351011688</v>
      </c>
      <c r="K308" s="8">
        <v>2016</v>
      </c>
      <c r="L308" s="5" t="s">
        <v>1273</v>
      </c>
      <c r="M308" s="14">
        <v>100</v>
      </c>
      <c r="N308" s="8">
        <v>2016</v>
      </c>
      <c r="O308" s="13" t="s">
        <v>1273</v>
      </c>
      <c r="P308" s="14">
        <v>9</v>
      </c>
      <c r="Q308" s="8">
        <v>2016</v>
      </c>
      <c r="R308" s="14" t="s">
        <v>1273</v>
      </c>
      <c r="S308" s="12"/>
      <c r="T308" s="5"/>
      <c r="U308" s="5" t="s">
        <v>1569</v>
      </c>
      <c r="V308" s="14" t="s">
        <v>1569</v>
      </c>
      <c r="W308" s="8" t="s">
        <v>1569</v>
      </c>
      <c r="X308" s="14" t="s">
        <v>1569</v>
      </c>
      <c r="Y308" s="14" t="s">
        <v>1569</v>
      </c>
      <c r="Z308" s="8" t="s">
        <v>1569</v>
      </c>
      <c r="AA308" s="14" t="s">
        <v>1569</v>
      </c>
      <c r="AB308" s="14" t="s">
        <v>1569</v>
      </c>
      <c r="AC308" s="8" t="s">
        <v>1569</v>
      </c>
      <c r="AD308" s="14" t="s">
        <v>1569</v>
      </c>
      <c r="AE308" s="14" t="s">
        <v>1569</v>
      </c>
      <c r="AF308" s="8" t="s">
        <v>1569</v>
      </c>
      <c r="AG308" s="14" t="s">
        <v>1569</v>
      </c>
      <c r="AI308" s="5"/>
      <c r="AJ308" s="5" t="s">
        <v>1569</v>
      </c>
    </row>
    <row r="309" spans="1:36" x14ac:dyDescent="0.25">
      <c r="A309" s="5" t="s">
        <v>1275</v>
      </c>
      <c r="B309" s="5" t="s">
        <v>1651</v>
      </c>
      <c r="C309" s="5" t="s">
        <v>1277</v>
      </c>
      <c r="D309" s="5" t="s">
        <v>1038</v>
      </c>
      <c r="E309" s="5" t="s">
        <v>1278</v>
      </c>
      <c r="F309" s="5" t="s">
        <v>1276</v>
      </c>
      <c r="G309" s="5">
        <v>2</v>
      </c>
      <c r="H309" s="15">
        <v>1</v>
      </c>
      <c r="I309" s="4"/>
      <c r="J309" s="13">
        <v>0.97280320748412963</v>
      </c>
      <c r="K309" s="8">
        <v>2016</v>
      </c>
      <c r="L309" s="5" t="s">
        <v>1275</v>
      </c>
      <c r="M309" s="14" t="s">
        <v>1569</v>
      </c>
      <c r="N309" s="8" t="s">
        <v>1569</v>
      </c>
      <c r="O309" s="13" t="s">
        <v>1569</v>
      </c>
      <c r="P309" s="14">
        <v>13</v>
      </c>
      <c r="Q309" s="8">
        <v>2016</v>
      </c>
      <c r="R309" s="14" t="s">
        <v>1275</v>
      </c>
      <c r="S309" s="12"/>
      <c r="T309" s="5"/>
      <c r="U309" s="5" t="s">
        <v>1569</v>
      </c>
      <c r="V309" s="14">
        <v>0</v>
      </c>
      <c r="W309" s="8">
        <v>2016</v>
      </c>
      <c r="X309" s="14" t="s">
        <v>1275</v>
      </c>
      <c r="Y309" s="14">
        <v>1.9</v>
      </c>
      <c r="Z309" s="8">
        <v>2016</v>
      </c>
      <c r="AA309" s="14" t="s">
        <v>1275</v>
      </c>
      <c r="AB309" s="14">
        <v>0</v>
      </c>
      <c r="AC309" s="8">
        <v>2016</v>
      </c>
      <c r="AD309" s="14" t="s">
        <v>1275</v>
      </c>
      <c r="AE309" s="14">
        <v>0</v>
      </c>
      <c r="AF309" s="8">
        <v>2016</v>
      </c>
      <c r="AG309" s="14" t="s">
        <v>1275</v>
      </c>
      <c r="AI309" s="5"/>
      <c r="AJ309" s="5" t="s">
        <v>1569</v>
      </c>
    </row>
    <row r="310" spans="1:36" x14ac:dyDescent="0.25">
      <c r="A310" s="5" t="s">
        <v>1279</v>
      </c>
      <c r="B310" s="5" t="s">
        <v>1651</v>
      </c>
      <c r="C310" s="5" t="s">
        <v>1277</v>
      </c>
      <c r="D310" s="5" t="s">
        <v>1038</v>
      </c>
      <c r="E310" s="5" t="s">
        <v>1281</v>
      </c>
      <c r="F310" s="5" t="s">
        <v>1280</v>
      </c>
      <c r="G310" s="5">
        <v>1</v>
      </c>
      <c r="H310" s="15">
        <v>1</v>
      </c>
      <c r="I310" s="4" t="s">
        <v>3196</v>
      </c>
      <c r="J310" s="13">
        <v>1.3147625120569699</v>
      </c>
      <c r="K310" s="8">
        <v>2011</v>
      </c>
      <c r="L310" s="5" t="s">
        <v>1279</v>
      </c>
      <c r="M310" s="14" t="s">
        <v>1569</v>
      </c>
      <c r="N310" s="8" t="s">
        <v>1569</v>
      </c>
      <c r="O310" s="13" t="s">
        <v>1569</v>
      </c>
      <c r="P310" s="14">
        <v>13</v>
      </c>
      <c r="Q310" s="8">
        <v>2011</v>
      </c>
      <c r="R310" s="14" t="s">
        <v>1279</v>
      </c>
      <c r="S310" s="12"/>
      <c r="T310" s="5"/>
      <c r="U310" s="5" t="s">
        <v>1569</v>
      </c>
      <c r="V310" s="14">
        <v>0</v>
      </c>
      <c r="W310" s="8">
        <v>2011</v>
      </c>
      <c r="X310" s="14" t="s">
        <v>1279</v>
      </c>
      <c r="Y310" s="14">
        <v>0</v>
      </c>
      <c r="Z310" s="8">
        <v>2011</v>
      </c>
      <c r="AA310" s="14" t="s">
        <v>1279</v>
      </c>
      <c r="AB310" s="14">
        <v>0</v>
      </c>
      <c r="AC310" s="8">
        <v>2011</v>
      </c>
      <c r="AD310" s="14" t="s">
        <v>1279</v>
      </c>
      <c r="AE310" s="14">
        <v>0</v>
      </c>
      <c r="AF310" s="8">
        <v>2011</v>
      </c>
      <c r="AG310" s="14" t="s">
        <v>1279</v>
      </c>
      <c r="AI310" s="5"/>
      <c r="AJ310" s="5" t="s">
        <v>1569</v>
      </c>
    </row>
    <row r="311" spans="1:36" x14ac:dyDescent="0.25">
      <c r="A311" s="5" t="s">
        <v>1282</v>
      </c>
      <c r="B311" s="5" t="s">
        <v>1651</v>
      </c>
      <c r="C311" s="5" t="s">
        <v>1277</v>
      </c>
      <c r="D311" s="5" t="s">
        <v>1038</v>
      </c>
      <c r="E311" s="5" t="s">
        <v>1585</v>
      </c>
      <c r="F311" s="5" t="s">
        <v>1283</v>
      </c>
      <c r="G311" s="5">
        <v>2</v>
      </c>
      <c r="H311" s="15">
        <v>1</v>
      </c>
      <c r="I311" s="4"/>
      <c r="J311" s="13">
        <v>1.2620408297644099</v>
      </c>
      <c r="K311" s="8">
        <v>2013</v>
      </c>
      <c r="L311" s="5" t="s">
        <v>1282</v>
      </c>
      <c r="M311" s="14" t="s">
        <v>1569</v>
      </c>
      <c r="N311" s="8" t="s">
        <v>1569</v>
      </c>
      <c r="O311" s="13" t="s">
        <v>1569</v>
      </c>
      <c r="P311" s="14">
        <v>5.8</v>
      </c>
      <c r="Q311" s="8">
        <v>2013</v>
      </c>
      <c r="R311" s="14" t="s">
        <v>1282</v>
      </c>
      <c r="S311" s="12"/>
      <c r="T311" s="5"/>
      <c r="U311" s="5" t="s">
        <v>1569</v>
      </c>
      <c r="V311" s="14">
        <v>0</v>
      </c>
      <c r="W311" s="8">
        <v>2013</v>
      </c>
      <c r="X311" s="14" t="s">
        <v>1282</v>
      </c>
      <c r="Y311" s="14">
        <v>0</v>
      </c>
      <c r="Z311" s="8">
        <v>2013</v>
      </c>
      <c r="AA311" s="14" t="s">
        <v>1282</v>
      </c>
      <c r="AB311" s="14">
        <v>0</v>
      </c>
      <c r="AC311" s="8">
        <v>2013</v>
      </c>
      <c r="AD311" s="14" t="s">
        <v>1282</v>
      </c>
      <c r="AE311" s="14">
        <v>0</v>
      </c>
      <c r="AF311" s="8">
        <v>2013</v>
      </c>
      <c r="AG311" s="14" t="s">
        <v>1282</v>
      </c>
      <c r="AI311" s="5"/>
      <c r="AJ311" s="5" t="s">
        <v>1569</v>
      </c>
    </row>
    <row r="312" spans="1:36" x14ac:dyDescent="0.25">
      <c r="A312" s="5" t="s">
        <v>533</v>
      </c>
      <c r="B312" s="5" t="s">
        <v>536</v>
      </c>
      <c r="C312" s="5" t="s">
        <v>535</v>
      </c>
      <c r="D312" s="5" t="s">
        <v>360</v>
      </c>
      <c r="E312" s="5" t="s">
        <v>1586</v>
      </c>
      <c r="F312" s="5" t="s">
        <v>534</v>
      </c>
      <c r="G312" s="5">
        <v>1</v>
      </c>
      <c r="H312" s="15">
        <v>1</v>
      </c>
      <c r="I312" s="4" t="s">
        <v>3197</v>
      </c>
      <c r="J312" s="13" t="s">
        <v>1569</v>
      </c>
      <c r="K312" s="8" t="s">
        <v>1569</v>
      </c>
      <c r="L312" s="5" t="s">
        <v>1569</v>
      </c>
      <c r="M312" s="14">
        <v>42</v>
      </c>
      <c r="N312" s="8">
        <v>2012</v>
      </c>
      <c r="O312" s="13" t="s">
        <v>533</v>
      </c>
      <c r="P312" s="14">
        <v>1.5004501350405122</v>
      </c>
      <c r="Q312" s="8">
        <v>2012</v>
      </c>
      <c r="R312" s="14" t="s">
        <v>533</v>
      </c>
      <c r="S312" s="12"/>
      <c r="T312" s="5"/>
      <c r="U312" s="5" t="s">
        <v>1569</v>
      </c>
      <c r="V312" s="14">
        <v>0</v>
      </c>
      <c r="W312" s="8">
        <v>2012</v>
      </c>
      <c r="X312" s="14" t="s">
        <v>533</v>
      </c>
      <c r="Y312" s="14">
        <v>0</v>
      </c>
      <c r="Z312" s="8">
        <v>2012</v>
      </c>
      <c r="AA312" s="14" t="s">
        <v>533</v>
      </c>
      <c r="AB312" s="14">
        <v>0</v>
      </c>
      <c r="AC312" s="8">
        <v>2012</v>
      </c>
      <c r="AD312" s="14" t="s">
        <v>533</v>
      </c>
      <c r="AE312" s="14">
        <v>25</v>
      </c>
      <c r="AF312" s="8">
        <v>2012</v>
      </c>
      <c r="AG312" s="14" t="s">
        <v>533</v>
      </c>
      <c r="AI312" s="5"/>
      <c r="AJ312" s="5" t="s">
        <v>1569</v>
      </c>
    </row>
    <row r="313" spans="1:36" x14ac:dyDescent="0.25">
      <c r="A313" s="5" t="s">
        <v>537</v>
      </c>
      <c r="B313" s="5" t="s">
        <v>536</v>
      </c>
      <c r="C313" s="5" t="s">
        <v>535</v>
      </c>
      <c r="D313" s="5" t="s">
        <v>360</v>
      </c>
      <c r="E313" s="5" t="s">
        <v>539</v>
      </c>
      <c r="F313" s="5" t="s">
        <v>538</v>
      </c>
      <c r="G313" s="5">
        <v>2</v>
      </c>
      <c r="H313" s="15">
        <v>1</v>
      </c>
      <c r="I313" s="4"/>
      <c r="J313" s="13" t="s">
        <v>1569</v>
      </c>
      <c r="K313" s="8" t="s">
        <v>1569</v>
      </c>
      <c r="L313" s="5" t="s">
        <v>1569</v>
      </c>
      <c r="M313" s="14">
        <v>29</v>
      </c>
      <c r="N313" s="8" t="s">
        <v>1569</v>
      </c>
      <c r="O313" s="13" t="s">
        <v>537</v>
      </c>
      <c r="P313" s="14" t="s">
        <v>1569</v>
      </c>
      <c r="Q313" s="8" t="s">
        <v>1569</v>
      </c>
      <c r="R313" s="14" t="s">
        <v>1569</v>
      </c>
      <c r="S313" s="12"/>
      <c r="T313" s="5"/>
      <c r="U313" s="5" t="s">
        <v>1569</v>
      </c>
      <c r="V313" s="14" t="s">
        <v>1569</v>
      </c>
      <c r="W313" s="8" t="s">
        <v>1569</v>
      </c>
      <c r="X313" s="14" t="s">
        <v>1569</v>
      </c>
      <c r="Y313" s="14" t="s">
        <v>1569</v>
      </c>
      <c r="Z313" s="8" t="s">
        <v>1569</v>
      </c>
      <c r="AA313" s="14" t="s">
        <v>1569</v>
      </c>
      <c r="AB313" s="14" t="s">
        <v>1569</v>
      </c>
      <c r="AC313" s="8" t="s">
        <v>1569</v>
      </c>
      <c r="AD313" s="14" t="s">
        <v>1569</v>
      </c>
      <c r="AE313" s="14" t="s">
        <v>1569</v>
      </c>
      <c r="AF313" s="8" t="s">
        <v>1569</v>
      </c>
      <c r="AG313" s="14" t="s">
        <v>1569</v>
      </c>
      <c r="AI313" s="5"/>
      <c r="AJ313" s="5" t="s">
        <v>1569</v>
      </c>
    </row>
    <row r="314" spans="1:36" x14ac:dyDescent="0.25">
      <c r="A314" s="5" t="s">
        <v>284</v>
      </c>
      <c r="B314" s="5" t="s">
        <v>287</v>
      </c>
      <c r="C314" s="5" t="s">
        <v>286</v>
      </c>
      <c r="D314" s="5" t="s">
        <v>35</v>
      </c>
      <c r="E314" s="5" t="s">
        <v>288</v>
      </c>
      <c r="F314" s="5" t="s">
        <v>285</v>
      </c>
      <c r="G314" s="5">
        <v>1</v>
      </c>
      <c r="H314" s="15">
        <v>2</v>
      </c>
      <c r="I314" s="4" t="s">
        <v>1951</v>
      </c>
      <c r="J314" s="13">
        <v>1.4787530079180504</v>
      </c>
      <c r="K314" s="8">
        <v>2015</v>
      </c>
      <c r="L314" s="5" t="s">
        <v>284</v>
      </c>
      <c r="M314" s="14">
        <v>100</v>
      </c>
      <c r="N314" s="8">
        <v>2015</v>
      </c>
      <c r="O314" s="13" t="s">
        <v>284</v>
      </c>
      <c r="P314" s="14">
        <v>16</v>
      </c>
      <c r="Q314" s="8">
        <v>2015</v>
      </c>
      <c r="R314" s="14" t="s">
        <v>284</v>
      </c>
      <c r="S314" s="12"/>
      <c r="T314" s="5"/>
      <c r="U314" s="5" t="s">
        <v>1569</v>
      </c>
      <c r="V314" s="14" t="s">
        <v>1569</v>
      </c>
      <c r="W314" s="8" t="s">
        <v>1569</v>
      </c>
      <c r="X314" s="14" t="s">
        <v>1569</v>
      </c>
      <c r="Y314" s="14" t="s">
        <v>1569</v>
      </c>
      <c r="Z314" s="8" t="s">
        <v>1569</v>
      </c>
      <c r="AA314" s="14" t="s">
        <v>1569</v>
      </c>
      <c r="AB314" s="14" t="s">
        <v>1569</v>
      </c>
      <c r="AC314" s="8" t="s">
        <v>1569</v>
      </c>
      <c r="AD314" s="14" t="s">
        <v>1569</v>
      </c>
      <c r="AE314" s="14" t="s">
        <v>1569</v>
      </c>
      <c r="AF314" s="8" t="s">
        <v>1569</v>
      </c>
      <c r="AG314" s="14" t="s">
        <v>1569</v>
      </c>
      <c r="AI314" s="5"/>
      <c r="AJ314" s="5" t="s">
        <v>1569</v>
      </c>
    </row>
    <row r="315" spans="1:36" x14ac:dyDescent="0.25">
      <c r="A315" s="5" t="s">
        <v>289</v>
      </c>
      <c r="B315" s="5" t="s">
        <v>287</v>
      </c>
      <c r="C315" s="5" t="s">
        <v>286</v>
      </c>
      <c r="D315" s="5" t="s">
        <v>35</v>
      </c>
      <c r="E315" s="5" t="s">
        <v>291</v>
      </c>
      <c r="F315" s="5" t="s">
        <v>290</v>
      </c>
      <c r="G315" s="5">
        <v>1</v>
      </c>
      <c r="H315" s="15">
        <v>1</v>
      </c>
      <c r="I315" s="4"/>
      <c r="J315" s="13">
        <v>1.8838304552590266</v>
      </c>
      <c r="K315" s="8">
        <v>2015</v>
      </c>
      <c r="L315" s="5" t="s">
        <v>289</v>
      </c>
      <c r="M315" s="14" t="s">
        <v>1569</v>
      </c>
      <c r="N315" s="8" t="s">
        <v>1569</v>
      </c>
      <c r="O315" s="13" t="s">
        <v>1569</v>
      </c>
      <c r="P315" s="14">
        <v>13.3</v>
      </c>
      <c r="Q315" s="8">
        <v>2015</v>
      </c>
      <c r="R315" s="14" t="s">
        <v>289</v>
      </c>
      <c r="S315" s="12"/>
      <c r="T315" s="5"/>
      <c r="U315" s="5" t="s">
        <v>1569</v>
      </c>
      <c r="V315" s="14">
        <v>0</v>
      </c>
      <c r="W315" s="8">
        <v>2015</v>
      </c>
      <c r="X315" s="14" t="s">
        <v>289</v>
      </c>
      <c r="Y315" s="14">
        <v>0</v>
      </c>
      <c r="Z315" s="8">
        <v>2015</v>
      </c>
      <c r="AA315" s="14" t="s">
        <v>289</v>
      </c>
      <c r="AB315" s="14">
        <v>0</v>
      </c>
      <c r="AC315" s="8">
        <v>2015</v>
      </c>
      <c r="AD315" s="14" t="s">
        <v>289</v>
      </c>
      <c r="AE315" s="14">
        <v>85</v>
      </c>
      <c r="AF315" s="8">
        <v>2015</v>
      </c>
      <c r="AG315" s="14" t="s">
        <v>289</v>
      </c>
      <c r="AI315" s="5"/>
      <c r="AJ315" s="5" t="s">
        <v>1569</v>
      </c>
    </row>
    <row r="316" spans="1:36" x14ac:dyDescent="0.25">
      <c r="A316" s="5" t="s">
        <v>540</v>
      </c>
      <c r="B316" s="5" t="s">
        <v>542</v>
      </c>
      <c r="C316" s="5" t="s">
        <v>541</v>
      </c>
      <c r="D316" s="5" t="s">
        <v>360</v>
      </c>
      <c r="E316" s="5" t="s">
        <v>543</v>
      </c>
      <c r="F316" s="5" t="s">
        <v>3198</v>
      </c>
      <c r="G316" s="5">
        <v>3</v>
      </c>
      <c r="H316" s="15">
        <v>2</v>
      </c>
      <c r="I316" s="4" t="s">
        <v>1952</v>
      </c>
      <c r="J316" s="13" t="s">
        <v>1569</v>
      </c>
      <c r="K316" s="8" t="s">
        <v>1569</v>
      </c>
      <c r="L316" s="5" t="s">
        <v>1569</v>
      </c>
      <c r="M316" s="14">
        <v>36</v>
      </c>
      <c r="N316" s="8">
        <v>2004</v>
      </c>
      <c r="O316" s="13" t="s">
        <v>540</v>
      </c>
      <c r="P316" s="14" t="s">
        <v>1569</v>
      </c>
      <c r="Q316" s="8" t="s">
        <v>1569</v>
      </c>
      <c r="R316" s="14" t="s">
        <v>1569</v>
      </c>
      <c r="S316" s="12"/>
      <c r="T316" s="5"/>
      <c r="U316" s="5" t="s">
        <v>1569</v>
      </c>
      <c r="V316" s="14" t="s">
        <v>1569</v>
      </c>
      <c r="W316" s="8" t="s">
        <v>1569</v>
      </c>
      <c r="X316" s="14" t="s">
        <v>1569</v>
      </c>
      <c r="Y316" s="14" t="s">
        <v>1569</v>
      </c>
      <c r="Z316" s="8" t="s">
        <v>1569</v>
      </c>
      <c r="AA316" s="14" t="s">
        <v>1569</v>
      </c>
      <c r="AB316" s="14" t="s">
        <v>1569</v>
      </c>
      <c r="AC316" s="8" t="s">
        <v>1569</v>
      </c>
      <c r="AD316" s="14" t="s">
        <v>1569</v>
      </c>
      <c r="AE316" s="14" t="s">
        <v>1569</v>
      </c>
      <c r="AF316" s="8" t="s">
        <v>1569</v>
      </c>
      <c r="AG316" s="14" t="s">
        <v>1569</v>
      </c>
      <c r="AI316" s="5"/>
      <c r="AJ316" s="5" t="s">
        <v>1569</v>
      </c>
    </row>
    <row r="317" spans="1:36" x14ac:dyDescent="0.25">
      <c r="A317" s="5" t="s">
        <v>1289</v>
      </c>
      <c r="B317" s="5" t="s">
        <v>1292</v>
      </c>
      <c r="C317" s="5" t="s">
        <v>1291</v>
      </c>
      <c r="D317" s="5" t="s">
        <v>1038</v>
      </c>
      <c r="E317" s="5" t="s">
        <v>1293</v>
      </c>
      <c r="F317" s="5" t="s">
        <v>1290</v>
      </c>
      <c r="G317" s="5">
        <v>2</v>
      </c>
      <c r="H317" s="15">
        <v>1</v>
      </c>
      <c r="I317" s="4"/>
      <c r="J317" s="13">
        <v>1.0531297152914438</v>
      </c>
      <c r="K317" s="8">
        <v>2012</v>
      </c>
      <c r="L317" s="5" t="s">
        <v>1289</v>
      </c>
      <c r="M317" s="14">
        <v>100</v>
      </c>
      <c r="N317" s="8">
        <v>2012</v>
      </c>
      <c r="O317" s="13" t="s">
        <v>1289</v>
      </c>
      <c r="P317" s="14">
        <v>12.082416483296662</v>
      </c>
      <c r="Q317" s="8">
        <v>2012</v>
      </c>
      <c r="R317" s="14" t="s">
        <v>1289</v>
      </c>
      <c r="S317" s="12"/>
      <c r="T317" s="5"/>
      <c r="U317" s="5" t="s">
        <v>1569</v>
      </c>
      <c r="V317" s="14">
        <v>0</v>
      </c>
      <c r="W317" s="8">
        <v>2012</v>
      </c>
      <c r="X317" s="14" t="s">
        <v>1289</v>
      </c>
      <c r="Y317" s="14">
        <v>0</v>
      </c>
      <c r="Z317" s="8">
        <v>2012</v>
      </c>
      <c r="AA317" s="14" t="s">
        <v>1289</v>
      </c>
      <c r="AB317" s="14">
        <v>0</v>
      </c>
      <c r="AC317" s="8">
        <v>2012</v>
      </c>
      <c r="AD317" s="14" t="s">
        <v>1289</v>
      </c>
      <c r="AE317" s="14">
        <v>0</v>
      </c>
      <c r="AF317" s="8">
        <v>2012</v>
      </c>
      <c r="AG317" s="14" t="s">
        <v>1289</v>
      </c>
      <c r="AI317" s="5"/>
      <c r="AJ317" s="5" t="s">
        <v>1569</v>
      </c>
    </row>
    <row r="318" spans="1:36" x14ac:dyDescent="0.25">
      <c r="A318" s="5" t="s">
        <v>544</v>
      </c>
      <c r="B318" s="5" t="s">
        <v>547</v>
      </c>
      <c r="C318" s="5" t="s">
        <v>546</v>
      </c>
      <c r="D318" s="5" t="s">
        <v>360</v>
      </c>
      <c r="E318" s="5" t="s">
        <v>548</v>
      </c>
      <c r="F318" s="5" t="s">
        <v>545</v>
      </c>
      <c r="G318" s="5">
        <v>3</v>
      </c>
      <c r="H318" s="15">
        <v>1</v>
      </c>
      <c r="I318" s="4" t="s">
        <v>3299</v>
      </c>
      <c r="J318" s="13">
        <v>0.56000000000000005</v>
      </c>
      <c r="K318" s="8">
        <v>2012</v>
      </c>
      <c r="L318" s="5" t="s">
        <v>544</v>
      </c>
      <c r="M318" s="14">
        <v>45</v>
      </c>
      <c r="N318" s="8">
        <v>2012</v>
      </c>
      <c r="O318" s="13" t="s">
        <v>544</v>
      </c>
      <c r="P318" s="14">
        <v>9.2402464065708418</v>
      </c>
      <c r="Q318" s="8">
        <v>2012</v>
      </c>
      <c r="R318" s="14" t="s">
        <v>544</v>
      </c>
      <c r="S318" s="12"/>
      <c r="T318" s="5"/>
      <c r="U318" s="5" t="s">
        <v>1569</v>
      </c>
      <c r="V318" s="14" t="s">
        <v>1569</v>
      </c>
      <c r="W318" s="8" t="s">
        <v>1569</v>
      </c>
      <c r="X318" s="14" t="s">
        <v>1569</v>
      </c>
      <c r="Y318" s="14" t="s">
        <v>1569</v>
      </c>
      <c r="Z318" s="8" t="s">
        <v>1569</v>
      </c>
      <c r="AA318" s="14" t="s">
        <v>1569</v>
      </c>
      <c r="AB318" s="14" t="s">
        <v>1569</v>
      </c>
      <c r="AC318" s="8" t="s">
        <v>1569</v>
      </c>
      <c r="AD318" s="14" t="s">
        <v>1569</v>
      </c>
      <c r="AE318" s="14" t="s">
        <v>1569</v>
      </c>
      <c r="AF318" s="8" t="s">
        <v>1569</v>
      </c>
      <c r="AG318" s="14" t="s">
        <v>1569</v>
      </c>
      <c r="AI318" s="5"/>
      <c r="AJ318" s="5" t="s">
        <v>1569</v>
      </c>
    </row>
    <row r="319" spans="1:36" x14ac:dyDescent="0.25">
      <c r="A319" s="5" t="s">
        <v>292</v>
      </c>
      <c r="B319" s="5" t="s">
        <v>1659</v>
      </c>
      <c r="C319" s="5" t="s">
        <v>294</v>
      </c>
      <c r="D319" s="5" t="s">
        <v>35</v>
      </c>
      <c r="E319" s="5" t="s">
        <v>295</v>
      </c>
      <c r="F319" s="5" t="s">
        <v>293</v>
      </c>
      <c r="G319" s="5">
        <v>2</v>
      </c>
      <c r="H319" s="15">
        <v>2</v>
      </c>
      <c r="I319" s="4" t="s">
        <v>1953</v>
      </c>
      <c r="J319" s="13">
        <v>2.5424068921232879</v>
      </c>
      <c r="K319" s="8">
        <v>2010</v>
      </c>
      <c r="L319" s="5" t="s">
        <v>292</v>
      </c>
      <c r="M319" s="14" t="s">
        <v>1569</v>
      </c>
      <c r="N319" s="8" t="s">
        <v>1569</v>
      </c>
      <c r="O319" s="13" t="s">
        <v>1569</v>
      </c>
      <c r="P319" s="14">
        <v>5.7794220577942212</v>
      </c>
      <c r="Q319" s="8">
        <v>2010</v>
      </c>
      <c r="R319" s="14" t="s">
        <v>292</v>
      </c>
      <c r="S319" s="12"/>
      <c r="T319" s="5"/>
      <c r="U319" s="5" t="s">
        <v>1569</v>
      </c>
      <c r="V319" s="14">
        <v>0</v>
      </c>
      <c r="W319" s="8">
        <v>2010</v>
      </c>
      <c r="X319" s="14" t="s">
        <v>292</v>
      </c>
      <c r="Y319" s="14">
        <v>9.7899999999999991</v>
      </c>
      <c r="Z319" s="8">
        <v>2010</v>
      </c>
      <c r="AA319" s="14" t="s">
        <v>292</v>
      </c>
      <c r="AB319" s="14" t="s">
        <v>1569</v>
      </c>
      <c r="AC319" s="8" t="s">
        <v>1569</v>
      </c>
      <c r="AD319" s="14" t="s">
        <v>1569</v>
      </c>
      <c r="AE319" s="14" t="s">
        <v>1569</v>
      </c>
      <c r="AF319" s="8" t="s">
        <v>1569</v>
      </c>
      <c r="AG319" s="14" t="s">
        <v>1569</v>
      </c>
      <c r="AI319" s="5"/>
      <c r="AJ319" s="5" t="s">
        <v>1569</v>
      </c>
    </row>
    <row r="320" spans="1:36" x14ac:dyDescent="0.25">
      <c r="A320" s="5" t="s">
        <v>296</v>
      </c>
      <c r="B320" s="5" t="s">
        <v>1659</v>
      </c>
      <c r="C320" s="5" t="s">
        <v>294</v>
      </c>
      <c r="D320" s="5" t="s">
        <v>35</v>
      </c>
      <c r="E320" s="5" t="s">
        <v>298</v>
      </c>
      <c r="F320" s="5" t="s">
        <v>297</v>
      </c>
      <c r="G320" s="5">
        <v>1</v>
      </c>
      <c r="H320" s="15">
        <v>1</v>
      </c>
      <c r="I320" s="4" t="s">
        <v>3199</v>
      </c>
      <c r="J320" s="13">
        <v>0.92685090581293161</v>
      </c>
      <c r="K320" s="8">
        <v>2013</v>
      </c>
      <c r="L320" s="5" t="s">
        <v>296</v>
      </c>
      <c r="M320" s="14" t="s">
        <v>1569</v>
      </c>
      <c r="N320" s="8" t="s">
        <v>1569</v>
      </c>
      <c r="O320" s="13" t="s">
        <v>1569</v>
      </c>
      <c r="P320" s="14">
        <v>8.8088479984339827</v>
      </c>
      <c r="Q320" s="8">
        <v>2013</v>
      </c>
      <c r="R320" s="14" t="s">
        <v>296</v>
      </c>
      <c r="S320" s="12"/>
      <c r="T320" s="5"/>
      <c r="U320" s="5" t="s">
        <v>1569</v>
      </c>
      <c r="V320" s="14">
        <v>0</v>
      </c>
      <c r="W320" s="8">
        <v>2013</v>
      </c>
      <c r="X320" s="14" t="s">
        <v>296</v>
      </c>
      <c r="Y320" s="14">
        <v>9.81</v>
      </c>
      <c r="Z320" s="8">
        <v>2013</v>
      </c>
      <c r="AA320" s="14" t="s">
        <v>296</v>
      </c>
      <c r="AB320" s="14">
        <v>41.019999999999996</v>
      </c>
      <c r="AC320" s="8">
        <v>2013</v>
      </c>
      <c r="AD320" s="14" t="s">
        <v>296</v>
      </c>
      <c r="AE320" s="14" t="s">
        <v>1569</v>
      </c>
      <c r="AF320" s="8" t="s">
        <v>1569</v>
      </c>
      <c r="AG320" s="14" t="s">
        <v>1569</v>
      </c>
      <c r="AI320" s="5"/>
      <c r="AJ320" s="5" t="s">
        <v>1569</v>
      </c>
    </row>
    <row r="321" spans="1:36" x14ac:dyDescent="0.25">
      <c r="A321" s="5" t="s">
        <v>299</v>
      </c>
      <c r="B321" s="5" t="s">
        <v>302</v>
      </c>
      <c r="C321" s="5" t="s">
        <v>301</v>
      </c>
      <c r="D321" s="5" t="s">
        <v>35</v>
      </c>
      <c r="E321" s="5" t="s">
        <v>303</v>
      </c>
      <c r="F321" s="5" t="s">
        <v>300</v>
      </c>
      <c r="G321" s="5">
        <v>2</v>
      </c>
      <c r="H321" s="15">
        <v>1</v>
      </c>
      <c r="I321" s="4"/>
      <c r="J321" s="13">
        <v>0.88061487456678478</v>
      </c>
      <c r="K321" s="8">
        <v>2014</v>
      </c>
      <c r="L321" s="5" t="s">
        <v>299</v>
      </c>
      <c r="M321" s="14">
        <v>99</v>
      </c>
      <c r="N321" s="8">
        <v>2014</v>
      </c>
      <c r="O321" s="13" t="s">
        <v>299</v>
      </c>
      <c r="P321" s="14" t="s">
        <v>1569</v>
      </c>
      <c r="Q321" s="8" t="s">
        <v>1569</v>
      </c>
      <c r="R321" s="14" t="s">
        <v>1569</v>
      </c>
      <c r="S321" s="12"/>
      <c r="T321" s="5"/>
      <c r="U321" s="5" t="s">
        <v>1569</v>
      </c>
      <c r="V321" s="14">
        <v>0</v>
      </c>
      <c r="W321" s="8">
        <v>2014</v>
      </c>
      <c r="X321" s="14" t="s">
        <v>299</v>
      </c>
      <c r="Y321" s="14" t="s">
        <v>1569</v>
      </c>
      <c r="Z321" s="8" t="s">
        <v>1569</v>
      </c>
      <c r="AA321" s="14" t="s">
        <v>1569</v>
      </c>
      <c r="AB321" s="14">
        <v>0</v>
      </c>
      <c r="AC321" s="8">
        <v>2014</v>
      </c>
      <c r="AD321" s="14" t="s">
        <v>299</v>
      </c>
      <c r="AE321" s="14">
        <v>100</v>
      </c>
      <c r="AF321" s="8">
        <v>2014</v>
      </c>
      <c r="AG321" s="14" t="s">
        <v>299</v>
      </c>
      <c r="AI321" s="5"/>
      <c r="AJ321" s="5" t="s">
        <v>1569</v>
      </c>
    </row>
    <row r="322" spans="1:36" x14ac:dyDescent="0.25">
      <c r="A322" s="5" t="s">
        <v>959</v>
      </c>
      <c r="B322" s="5" t="s">
        <v>962</v>
      </c>
      <c r="C322" s="5" t="s">
        <v>961</v>
      </c>
      <c r="D322" s="5" t="s">
        <v>620</v>
      </c>
      <c r="E322" s="5" t="s">
        <v>963</v>
      </c>
      <c r="F322" s="5" t="s">
        <v>960</v>
      </c>
      <c r="G322" s="5">
        <v>1</v>
      </c>
      <c r="H322" s="15">
        <v>1</v>
      </c>
      <c r="I322" s="4"/>
      <c r="J322" s="13">
        <v>1.0186160871092378</v>
      </c>
      <c r="K322" s="8">
        <v>2014</v>
      </c>
      <c r="L322" s="5" t="s">
        <v>959</v>
      </c>
      <c r="M322" s="14">
        <v>60</v>
      </c>
      <c r="N322" s="8">
        <v>2014</v>
      </c>
      <c r="O322" s="13" t="s">
        <v>959</v>
      </c>
      <c r="P322" s="14">
        <v>19.5</v>
      </c>
      <c r="Q322" s="8">
        <v>2014</v>
      </c>
      <c r="R322" s="14" t="s">
        <v>959</v>
      </c>
      <c r="S322" s="12"/>
      <c r="T322" s="5"/>
      <c r="U322" s="5" t="s">
        <v>1569</v>
      </c>
      <c r="V322" s="14" t="s">
        <v>1569</v>
      </c>
      <c r="W322" s="8" t="s">
        <v>1569</v>
      </c>
      <c r="X322" s="14" t="s">
        <v>1569</v>
      </c>
      <c r="Y322" s="14" t="s">
        <v>1569</v>
      </c>
      <c r="Z322" s="8" t="s">
        <v>1569</v>
      </c>
      <c r="AA322" s="14" t="s">
        <v>1569</v>
      </c>
      <c r="AB322" s="14" t="s">
        <v>1569</v>
      </c>
      <c r="AC322" s="8" t="s">
        <v>1569</v>
      </c>
      <c r="AD322" s="14" t="s">
        <v>1569</v>
      </c>
      <c r="AE322" s="14" t="s">
        <v>1569</v>
      </c>
      <c r="AF322" s="8" t="s">
        <v>1569</v>
      </c>
      <c r="AG322" s="14" t="s">
        <v>1569</v>
      </c>
      <c r="AI322" s="5"/>
      <c r="AJ322" s="5" t="s">
        <v>1569</v>
      </c>
    </row>
    <row r="323" spans="1:36" x14ac:dyDescent="0.25">
      <c r="A323" s="5" t="s">
        <v>549</v>
      </c>
      <c r="B323" s="5" t="s">
        <v>552</v>
      </c>
      <c r="C323" s="5" t="s">
        <v>551</v>
      </c>
      <c r="D323" s="5" t="s">
        <v>360</v>
      </c>
      <c r="E323" s="5" t="s">
        <v>553</v>
      </c>
      <c r="F323" s="5" t="s">
        <v>550</v>
      </c>
      <c r="G323" s="5">
        <v>2</v>
      </c>
      <c r="H323" s="15">
        <v>1</v>
      </c>
      <c r="I323" s="4"/>
      <c r="J323" s="13">
        <v>0.36108415517591569</v>
      </c>
      <c r="K323" s="8">
        <v>2008</v>
      </c>
      <c r="L323" s="5" t="s">
        <v>549</v>
      </c>
      <c r="M323" s="14" t="s">
        <v>1569</v>
      </c>
      <c r="N323" s="8" t="s">
        <v>1569</v>
      </c>
      <c r="O323" s="13" t="s">
        <v>1569</v>
      </c>
      <c r="P323" s="14">
        <v>16</v>
      </c>
      <c r="Q323" s="8">
        <v>2008</v>
      </c>
      <c r="R323" s="14" t="s">
        <v>549</v>
      </c>
      <c r="S323" s="12"/>
      <c r="T323" s="5"/>
      <c r="U323" s="5" t="s">
        <v>1569</v>
      </c>
      <c r="V323" s="14" t="s">
        <v>1569</v>
      </c>
      <c r="W323" s="8" t="s">
        <v>1569</v>
      </c>
      <c r="X323" s="14" t="s">
        <v>1569</v>
      </c>
      <c r="Y323" s="14" t="s">
        <v>1569</v>
      </c>
      <c r="Z323" s="8" t="s">
        <v>1569</v>
      </c>
      <c r="AA323" s="14" t="s">
        <v>1569</v>
      </c>
      <c r="AB323" s="14" t="s">
        <v>1569</v>
      </c>
      <c r="AC323" s="8" t="s">
        <v>1569</v>
      </c>
      <c r="AD323" s="14" t="s">
        <v>1569</v>
      </c>
      <c r="AE323" s="14" t="s">
        <v>1569</v>
      </c>
      <c r="AF323" s="8" t="s">
        <v>1569</v>
      </c>
      <c r="AG323" s="14" t="s">
        <v>1569</v>
      </c>
      <c r="AI323" s="5"/>
      <c r="AJ323" s="5" t="s">
        <v>1569</v>
      </c>
    </row>
    <row r="324" spans="1:36" x14ac:dyDescent="0.25">
      <c r="A324" s="5" t="s">
        <v>1297</v>
      </c>
      <c r="B324" s="5" t="s">
        <v>1300</v>
      </c>
      <c r="C324" s="5" t="s">
        <v>1299</v>
      </c>
      <c r="D324" s="5" t="s">
        <v>1038</v>
      </c>
      <c r="E324" s="5" t="s">
        <v>1587</v>
      </c>
      <c r="F324" s="5" t="s">
        <v>1298</v>
      </c>
      <c r="G324" s="5">
        <v>3</v>
      </c>
      <c r="H324" s="15">
        <v>1</v>
      </c>
      <c r="I324" s="4" t="s">
        <v>3299</v>
      </c>
      <c r="J324" s="13">
        <v>1.681321067499888</v>
      </c>
      <c r="K324" s="8">
        <v>2017</v>
      </c>
      <c r="L324" s="5" t="s">
        <v>1297</v>
      </c>
      <c r="M324" s="14" t="s">
        <v>1569</v>
      </c>
      <c r="N324" s="8" t="s">
        <v>1569</v>
      </c>
      <c r="O324" s="13" t="s">
        <v>1569</v>
      </c>
      <c r="P324" s="14" t="s">
        <v>1569</v>
      </c>
      <c r="Q324" s="8" t="s">
        <v>1569</v>
      </c>
      <c r="R324" s="14" t="s">
        <v>1569</v>
      </c>
      <c r="S324" s="12"/>
      <c r="T324" s="5"/>
      <c r="U324" s="5" t="s">
        <v>1569</v>
      </c>
      <c r="V324" s="14">
        <v>5</v>
      </c>
      <c r="W324" s="8">
        <v>2017</v>
      </c>
      <c r="X324" s="14" t="s">
        <v>1297</v>
      </c>
      <c r="Y324" s="14">
        <v>0</v>
      </c>
      <c r="Z324" s="8">
        <v>2017</v>
      </c>
      <c r="AA324" s="14" t="s">
        <v>1297</v>
      </c>
      <c r="AB324" s="14">
        <v>0</v>
      </c>
      <c r="AC324" s="8">
        <v>2017</v>
      </c>
      <c r="AD324" s="14" t="s">
        <v>1297</v>
      </c>
      <c r="AE324" s="14">
        <v>0</v>
      </c>
      <c r="AF324" s="8">
        <v>2017</v>
      </c>
      <c r="AG324" s="14" t="s">
        <v>1297</v>
      </c>
      <c r="AI324" s="5"/>
      <c r="AJ324" s="5" t="s">
        <v>1569</v>
      </c>
    </row>
    <row r="325" spans="1:36" x14ac:dyDescent="0.25">
      <c r="A325" s="5" t="s">
        <v>1308</v>
      </c>
      <c r="B325" s="5" t="s">
        <v>1300</v>
      </c>
      <c r="C325" s="5" t="s">
        <v>1299</v>
      </c>
      <c r="D325" s="5" t="s">
        <v>1038</v>
      </c>
      <c r="E325" s="5" t="s">
        <v>1310</v>
      </c>
      <c r="F325" s="5" t="s">
        <v>1309</v>
      </c>
      <c r="G325" s="5">
        <v>3</v>
      </c>
      <c r="H325" s="15">
        <v>1</v>
      </c>
      <c r="I325" s="4" t="s">
        <v>3303</v>
      </c>
      <c r="J325" s="13">
        <v>1.4219178082191781</v>
      </c>
      <c r="K325" s="8">
        <v>2007</v>
      </c>
      <c r="L325" s="5" t="s">
        <v>1308</v>
      </c>
      <c r="M325" s="14" t="s">
        <v>1569</v>
      </c>
      <c r="N325" s="8" t="s">
        <v>1569</v>
      </c>
      <c r="O325" s="13" t="s">
        <v>1569</v>
      </c>
      <c r="P325" s="14">
        <v>17.399999999999999</v>
      </c>
      <c r="Q325" s="8">
        <v>2007</v>
      </c>
      <c r="R325" s="14" t="s">
        <v>1308</v>
      </c>
      <c r="S325" s="12"/>
      <c r="T325" s="5"/>
      <c r="U325" s="5" t="s">
        <v>1569</v>
      </c>
      <c r="V325" s="14" t="s">
        <v>1569</v>
      </c>
      <c r="W325" s="8" t="s">
        <v>1569</v>
      </c>
      <c r="X325" s="14" t="s">
        <v>1569</v>
      </c>
      <c r="Y325" s="14" t="s">
        <v>1569</v>
      </c>
      <c r="Z325" s="8" t="s">
        <v>1569</v>
      </c>
      <c r="AA325" s="14" t="s">
        <v>1569</v>
      </c>
      <c r="AB325" s="14" t="s">
        <v>1569</v>
      </c>
      <c r="AC325" s="8" t="s">
        <v>1569</v>
      </c>
      <c r="AD325" s="14" t="s">
        <v>1569</v>
      </c>
      <c r="AE325" s="14" t="s">
        <v>1569</v>
      </c>
      <c r="AF325" s="8" t="s">
        <v>1569</v>
      </c>
      <c r="AG325" s="14" t="s">
        <v>1569</v>
      </c>
      <c r="AI325" s="5"/>
      <c r="AJ325" s="5" t="s">
        <v>1569</v>
      </c>
    </row>
    <row r="326" spans="1:36" x14ac:dyDescent="0.25">
      <c r="A326" s="5" t="s">
        <v>554</v>
      </c>
      <c r="B326" s="5" t="s">
        <v>557</v>
      </c>
      <c r="C326" s="5" t="s">
        <v>556</v>
      </c>
      <c r="D326" s="5" t="s">
        <v>360</v>
      </c>
      <c r="E326" s="5" t="s">
        <v>558</v>
      </c>
      <c r="F326" s="5" t="s">
        <v>3304</v>
      </c>
      <c r="G326" s="5">
        <v>2</v>
      </c>
      <c r="H326" s="15">
        <v>1</v>
      </c>
      <c r="I326" s="4" t="s">
        <v>3297</v>
      </c>
      <c r="J326" s="13">
        <v>1.1099999999999999</v>
      </c>
      <c r="K326" s="8">
        <v>2013</v>
      </c>
      <c r="L326" s="5" t="s">
        <v>554</v>
      </c>
      <c r="M326" s="14" t="s">
        <v>1569</v>
      </c>
      <c r="N326" s="8" t="s">
        <v>1569</v>
      </c>
      <c r="O326" s="13" t="s">
        <v>1569</v>
      </c>
      <c r="P326" s="14">
        <v>20</v>
      </c>
      <c r="Q326" s="8">
        <v>2013</v>
      </c>
      <c r="R326" s="14" t="s">
        <v>554</v>
      </c>
      <c r="S326" s="12"/>
      <c r="T326" s="5"/>
      <c r="U326" s="5" t="s">
        <v>1569</v>
      </c>
      <c r="V326" s="14" t="s">
        <v>1569</v>
      </c>
      <c r="W326" s="8" t="s">
        <v>1569</v>
      </c>
      <c r="X326" s="14" t="s">
        <v>1569</v>
      </c>
      <c r="Y326" s="14" t="s">
        <v>1569</v>
      </c>
      <c r="Z326" s="8" t="s">
        <v>1569</v>
      </c>
      <c r="AA326" s="14" t="s">
        <v>1569</v>
      </c>
      <c r="AB326" s="14" t="s">
        <v>1569</v>
      </c>
      <c r="AC326" s="8" t="s">
        <v>1569</v>
      </c>
      <c r="AD326" s="14" t="s">
        <v>1569</v>
      </c>
      <c r="AE326" s="14" t="s">
        <v>1569</v>
      </c>
      <c r="AF326" s="8" t="s">
        <v>1569</v>
      </c>
      <c r="AG326" s="14" t="s">
        <v>1569</v>
      </c>
      <c r="AI326" s="5"/>
      <c r="AJ326" s="5" t="s">
        <v>1569</v>
      </c>
    </row>
    <row r="327" spans="1:36" x14ac:dyDescent="0.25">
      <c r="A327" s="5" t="s">
        <v>304</v>
      </c>
      <c r="B327" s="5" t="s">
        <v>306</v>
      </c>
      <c r="C327" s="5" t="s">
        <v>305</v>
      </c>
      <c r="D327" s="5" t="s">
        <v>35</v>
      </c>
      <c r="E327" s="5" t="s">
        <v>307</v>
      </c>
      <c r="F327" s="5" t="s">
        <v>3200</v>
      </c>
      <c r="G327" s="5">
        <v>3</v>
      </c>
      <c r="H327" s="15">
        <v>1</v>
      </c>
      <c r="I327" s="4" t="s">
        <v>3202</v>
      </c>
      <c r="J327" s="13">
        <v>2.2958939338205342</v>
      </c>
      <c r="K327" s="8">
        <v>2014</v>
      </c>
      <c r="L327" s="5" t="s">
        <v>304</v>
      </c>
      <c r="M327" s="14" t="s">
        <v>1569</v>
      </c>
      <c r="N327" s="8" t="s">
        <v>1569</v>
      </c>
      <c r="O327" s="13" t="s">
        <v>1569</v>
      </c>
      <c r="P327" s="14">
        <v>10.402080416083216</v>
      </c>
      <c r="Q327" s="8">
        <v>2014</v>
      </c>
      <c r="R327" s="14" t="s">
        <v>304</v>
      </c>
      <c r="S327" s="12"/>
      <c r="T327" s="5"/>
      <c r="U327" s="5" t="s">
        <v>1569</v>
      </c>
      <c r="V327" s="14">
        <v>15</v>
      </c>
      <c r="W327" s="8">
        <v>2014</v>
      </c>
      <c r="X327" s="14" t="s">
        <v>304</v>
      </c>
      <c r="Y327" s="14">
        <v>10</v>
      </c>
      <c r="Z327" s="8">
        <v>2014</v>
      </c>
      <c r="AA327" s="14" t="s">
        <v>304</v>
      </c>
      <c r="AB327" s="14">
        <v>10</v>
      </c>
      <c r="AC327" s="8">
        <v>2014</v>
      </c>
      <c r="AD327" s="14" t="s">
        <v>304</v>
      </c>
      <c r="AE327" s="14">
        <v>100</v>
      </c>
      <c r="AF327" s="8">
        <v>2014</v>
      </c>
      <c r="AG327" s="14" t="s">
        <v>304</v>
      </c>
      <c r="AI327" s="5"/>
      <c r="AJ327" s="5" t="s">
        <v>1569</v>
      </c>
    </row>
    <row r="328" spans="1:36" x14ac:dyDescent="0.25">
      <c r="A328" s="5" t="s">
        <v>308</v>
      </c>
      <c r="B328" s="5" t="s">
        <v>306</v>
      </c>
      <c r="C328" s="5" t="s">
        <v>305</v>
      </c>
      <c r="D328" s="5" t="s">
        <v>35</v>
      </c>
      <c r="E328" s="5" t="s">
        <v>309</v>
      </c>
      <c r="F328" s="5" t="s">
        <v>3201</v>
      </c>
      <c r="G328" s="5">
        <v>3</v>
      </c>
      <c r="H328" s="15">
        <v>1</v>
      </c>
      <c r="I328" s="4" t="s">
        <v>3202</v>
      </c>
      <c r="J328" s="13">
        <v>1.9785961092109545</v>
      </c>
      <c r="K328" s="8">
        <v>2014</v>
      </c>
      <c r="L328" s="5" t="s">
        <v>308</v>
      </c>
      <c r="M328" s="14" t="s">
        <v>1569</v>
      </c>
      <c r="N328" s="8" t="s">
        <v>1569</v>
      </c>
      <c r="O328" s="13" t="s">
        <v>1569</v>
      </c>
      <c r="P328" s="14">
        <v>8.1918081918081906</v>
      </c>
      <c r="Q328" s="8">
        <v>2014</v>
      </c>
      <c r="R328" s="14" t="s">
        <v>308</v>
      </c>
      <c r="S328" s="12"/>
      <c r="T328" s="5"/>
      <c r="U328" s="5" t="s">
        <v>1569</v>
      </c>
      <c r="V328" s="14">
        <v>0</v>
      </c>
      <c r="W328" s="8">
        <v>2014</v>
      </c>
      <c r="X328" s="14" t="s">
        <v>308</v>
      </c>
      <c r="Y328" s="14">
        <v>32</v>
      </c>
      <c r="Z328" s="8">
        <v>2014</v>
      </c>
      <c r="AA328" s="14" t="s">
        <v>308</v>
      </c>
      <c r="AB328" s="14">
        <v>0</v>
      </c>
      <c r="AC328" s="8">
        <v>2014</v>
      </c>
      <c r="AD328" s="14" t="s">
        <v>308</v>
      </c>
      <c r="AE328" s="14">
        <v>100</v>
      </c>
      <c r="AF328" s="8">
        <v>2014</v>
      </c>
      <c r="AG328" s="14" t="s">
        <v>308</v>
      </c>
      <c r="AI328" s="5"/>
      <c r="AJ328" s="5" t="s">
        <v>1569</v>
      </c>
    </row>
    <row r="329" spans="1:36" x14ac:dyDescent="0.25">
      <c r="A329" s="5" t="s">
        <v>964</v>
      </c>
      <c r="B329" s="5" t="s">
        <v>967</v>
      </c>
      <c r="C329" s="5" t="s">
        <v>966</v>
      </c>
      <c r="D329" s="5" t="s">
        <v>620</v>
      </c>
      <c r="E329" s="5" t="s">
        <v>968</v>
      </c>
      <c r="F329" s="5" t="s">
        <v>965</v>
      </c>
      <c r="G329" s="5">
        <v>2</v>
      </c>
      <c r="H329" s="15">
        <v>1</v>
      </c>
      <c r="I329" s="4"/>
      <c r="J329" s="13" t="s">
        <v>1569</v>
      </c>
      <c r="K329" s="8" t="s">
        <v>1569</v>
      </c>
      <c r="L329" s="5" t="s">
        <v>1569</v>
      </c>
      <c r="M329" s="14">
        <v>93</v>
      </c>
      <c r="N329" s="8">
        <v>2016</v>
      </c>
      <c r="O329" s="13" t="s">
        <v>964</v>
      </c>
      <c r="P329" s="14">
        <v>9.1816367265469054</v>
      </c>
      <c r="Q329" s="8">
        <v>2016</v>
      </c>
      <c r="R329" s="14" t="s">
        <v>964</v>
      </c>
      <c r="S329" s="12"/>
      <c r="T329" s="5"/>
      <c r="U329" s="5" t="s">
        <v>1569</v>
      </c>
      <c r="V329" s="14">
        <v>0.97029108732619784</v>
      </c>
      <c r="W329" s="8">
        <v>2016</v>
      </c>
      <c r="X329" s="14" t="s">
        <v>964</v>
      </c>
      <c r="Y329" s="14">
        <v>0</v>
      </c>
      <c r="Z329" s="8">
        <v>2016</v>
      </c>
      <c r="AA329" s="14" t="s">
        <v>964</v>
      </c>
      <c r="AB329" s="14">
        <v>0</v>
      </c>
      <c r="AC329" s="8">
        <v>2016</v>
      </c>
      <c r="AD329" s="14" t="s">
        <v>964</v>
      </c>
      <c r="AE329" s="14">
        <v>0</v>
      </c>
      <c r="AF329" s="8">
        <v>2016</v>
      </c>
      <c r="AG329" s="14" t="s">
        <v>964</v>
      </c>
      <c r="AI329" s="5"/>
      <c r="AJ329" s="5" t="s">
        <v>1569</v>
      </c>
    </row>
    <row r="330" spans="1:36" x14ac:dyDescent="0.25">
      <c r="A330" s="5" t="s">
        <v>969</v>
      </c>
      <c r="B330" s="5" t="s">
        <v>967</v>
      </c>
      <c r="C330" s="5" t="s">
        <v>966</v>
      </c>
      <c r="D330" s="5" t="s">
        <v>620</v>
      </c>
      <c r="E330" s="5" t="s">
        <v>1589</v>
      </c>
      <c r="F330" s="5" t="s">
        <v>970</v>
      </c>
      <c r="G330" s="5">
        <v>2</v>
      </c>
      <c r="H330" s="15">
        <v>1</v>
      </c>
      <c r="I330" s="4"/>
      <c r="J330" s="13">
        <v>0.97849469716192294</v>
      </c>
      <c r="K330" s="8">
        <v>2016</v>
      </c>
      <c r="L330" s="5" t="s">
        <v>969</v>
      </c>
      <c r="M330" s="14">
        <v>95.4</v>
      </c>
      <c r="N330" s="8">
        <v>2016</v>
      </c>
      <c r="O330" s="13" t="s">
        <v>969</v>
      </c>
      <c r="P330" s="14">
        <v>10.51051051051051</v>
      </c>
      <c r="Q330" s="8">
        <v>2016</v>
      </c>
      <c r="R330" s="14" t="s">
        <v>969</v>
      </c>
      <c r="S330" s="12"/>
      <c r="T330" s="5"/>
      <c r="U330" s="5" t="s">
        <v>1569</v>
      </c>
      <c r="V330" s="14">
        <v>0.53937432578209277</v>
      </c>
      <c r="W330" s="8">
        <v>2016</v>
      </c>
      <c r="X330" s="14" t="s">
        <v>969</v>
      </c>
      <c r="Y330" s="14">
        <v>0</v>
      </c>
      <c r="Z330" s="8">
        <v>2016</v>
      </c>
      <c r="AA330" s="14" t="s">
        <v>969</v>
      </c>
      <c r="AB330" s="14">
        <v>0</v>
      </c>
      <c r="AC330" s="8">
        <v>2016</v>
      </c>
      <c r="AD330" s="14" t="s">
        <v>969</v>
      </c>
      <c r="AE330" s="14">
        <v>0</v>
      </c>
      <c r="AF330" s="8">
        <v>2016</v>
      </c>
      <c r="AG330" s="14" t="s">
        <v>969</v>
      </c>
      <c r="AI330" s="5"/>
      <c r="AJ330" s="5" t="s">
        <v>1569</v>
      </c>
    </row>
    <row r="331" spans="1:36" x14ac:dyDescent="0.25">
      <c r="A331" s="5" t="s">
        <v>971</v>
      </c>
      <c r="B331" s="5" t="s">
        <v>967</v>
      </c>
      <c r="C331" s="5" t="s">
        <v>966</v>
      </c>
      <c r="D331" s="5" t="s">
        <v>620</v>
      </c>
      <c r="E331" s="5" t="s">
        <v>973</v>
      </c>
      <c r="F331" s="5" t="s">
        <v>972</v>
      </c>
      <c r="G331" s="5">
        <v>2</v>
      </c>
      <c r="H331" s="15">
        <v>1</v>
      </c>
      <c r="I331" s="4"/>
      <c r="J331" s="13">
        <v>0.72716016213627388</v>
      </c>
      <c r="K331" s="8">
        <v>2016</v>
      </c>
      <c r="L331" s="5" t="s">
        <v>971</v>
      </c>
      <c r="M331" s="14">
        <v>71</v>
      </c>
      <c r="N331" s="8">
        <v>2016</v>
      </c>
      <c r="O331" s="13" t="s">
        <v>971</v>
      </c>
      <c r="P331" s="14">
        <v>10.51051051051051</v>
      </c>
      <c r="Q331" s="8">
        <v>2016</v>
      </c>
      <c r="R331" s="14" t="s">
        <v>971</v>
      </c>
      <c r="S331" s="12"/>
      <c r="T331" s="5"/>
      <c r="U331" s="5" t="s">
        <v>1569</v>
      </c>
      <c r="V331" s="14">
        <v>18.758256274768822</v>
      </c>
      <c r="W331" s="8">
        <v>2016</v>
      </c>
      <c r="X331" s="14" t="s">
        <v>971</v>
      </c>
      <c r="Y331" s="14">
        <v>0</v>
      </c>
      <c r="Z331" s="8">
        <v>2016</v>
      </c>
      <c r="AA331" s="14" t="s">
        <v>971</v>
      </c>
      <c r="AB331" s="14">
        <v>0</v>
      </c>
      <c r="AC331" s="8">
        <v>2016</v>
      </c>
      <c r="AD331" s="14" t="s">
        <v>971</v>
      </c>
      <c r="AE331" s="14">
        <v>79.024390243902445</v>
      </c>
      <c r="AF331" s="8">
        <v>2016</v>
      </c>
      <c r="AG331" s="14" t="s">
        <v>971</v>
      </c>
      <c r="AI331" s="5"/>
      <c r="AJ331" s="5" t="s">
        <v>1569</v>
      </c>
    </row>
    <row r="332" spans="1:36" x14ac:dyDescent="0.25">
      <c r="A332" s="5" t="s">
        <v>974</v>
      </c>
      <c r="B332" s="5" t="s">
        <v>967</v>
      </c>
      <c r="C332" s="5" t="s">
        <v>966</v>
      </c>
      <c r="D332" s="5" t="s">
        <v>620</v>
      </c>
      <c r="E332" s="5" t="s">
        <v>976</v>
      </c>
      <c r="F332" s="5" t="s">
        <v>975</v>
      </c>
      <c r="G332" s="5">
        <v>2</v>
      </c>
      <c r="H332" s="15">
        <v>1</v>
      </c>
      <c r="I332" s="4"/>
      <c r="J332" s="13">
        <v>1.2712743248119516</v>
      </c>
      <c r="K332" s="8">
        <v>2016</v>
      </c>
      <c r="L332" s="5" t="s">
        <v>974</v>
      </c>
      <c r="M332" s="14">
        <v>80.7</v>
      </c>
      <c r="N332" s="8">
        <v>2016</v>
      </c>
      <c r="O332" s="13" t="s">
        <v>974</v>
      </c>
      <c r="P332" s="14">
        <v>3.9999999999999996</v>
      </c>
      <c r="Q332" s="8">
        <v>2016</v>
      </c>
      <c r="R332" s="14" t="s">
        <v>974</v>
      </c>
      <c r="S332" s="12"/>
      <c r="T332" s="5"/>
      <c r="U332" s="5" t="s">
        <v>1569</v>
      </c>
      <c r="V332" s="14">
        <v>6.5701559020044558</v>
      </c>
      <c r="W332" s="8">
        <v>2016</v>
      </c>
      <c r="X332" s="14" t="s">
        <v>974</v>
      </c>
      <c r="Y332" s="14">
        <v>0</v>
      </c>
      <c r="Z332" s="8">
        <v>2016</v>
      </c>
      <c r="AA332" s="14" t="s">
        <v>974</v>
      </c>
      <c r="AB332" s="14">
        <v>0</v>
      </c>
      <c r="AC332" s="8">
        <v>2016</v>
      </c>
      <c r="AD332" s="14" t="s">
        <v>974</v>
      </c>
      <c r="AE332" s="14">
        <v>0</v>
      </c>
      <c r="AF332" s="8">
        <v>2016</v>
      </c>
      <c r="AG332" s="14" t="s">
        <v>974</v>
      </c>
      <c r="AI332" s="5"/>
      <c r="AJ332" s="5" t="s">
        <v>1569</v>
      </c>
    </row>
    <row r="333" spans="1:36" x14ac:dyDescent="0.25">
      <c r="A333" s="5" t="s">
        <v>977</v>
      </c>
      <c r="B333" s="5" t="s">
        <v>967</v>
      </c>
      <c r="C333" s="5" t="s">
        <v>966</v>
      </c>
      <c r="D333" s="5" t="s">
        <v>620</v>
      </c>
      <c r="E333" s="5" t="s">
        <v>979</v>
      </c>
      <c r="F333" s="5" t="s">
        <v>978</v>
      </c>
      <c r="G333" s="5">
        <v>2</v>
      </c>
      <c r="H333" s="15">
        <v>1</v>
      </c>
      <c r="I333" s="4"/>
      <c r="J333" s="13">
        <v>1.235179438211188</v>
      </c>
      <c r="K333" s="8">
        <v>2016</v>
      </c>
      <c r="L333" s="5" t="s">
        <v>977</v>
      </c>
      <c r="M333" s="14">
        <v>65.599999999999994</v>
      </c>
      <c r="N333" s="8">
        <v>2016</v>
      </c>
      <c r="O333" s="13" t="s">
        <v>977</v>
      </c>
      <c r="P333" s="14">
        <v>3</v>
      </c>
      <c r="Q333" s="8">
        <v>2016</v>
      </c>
      <c r="R333" s="14" t="s">
        <v>977</v>
      </c>
      <c r="S333" s="12"/>
      <c r="T333" s="5"/>
      <c r="U333" s="5" t="s">
        <v>1569</v>
      </c>
      <c r="V333" s="14">
        <v>5.8394160583941614</v>
      </c>
      <c r="W333" s="8">
        <v>2016</v>
      </c>
      <c r="X333" s="14" t="s">
        <v>977</v>
      </c>
      <c r="Y333" s="14">
        <v>0</v>
      </c>
      <c r="Z333" s="8">
        <v>2016</v>
      </c>
      <c r="AA333" s="14" t="s">
        <v>977</v>
      </c>
      <c r="AB333" s="14">
        <v>0</v>
      </c>
      <c r="AC333" s="8">
        <v>2016</v>
      </c>
      <c r="AD333" s="14" t="s">
        <v>977</v>
      </c>
      <c r="AE333" s="14">
        <v>0</v>
      </c>
      <c r="AF333" s="8">
        <v>2016</v>
      </c>
      <c r="AG333" s="14" t="s">
        <v>977</v>
      </c>
      <c r="AI333" s="5"/>
      <c r="AJ333" s="5" t="s">
        <v>1569</v>
      </c>
    </row>
    <row r="334" spans="1:36" x14ac:dyDescent="0.25">
      <c r="A334" s="5" t="s">
        <v>980</v>
      </c>
      <c r="B334" s="5" t="s">
        <v>967</v>
      </c>
      <c r="C334" s="5" t="s">
        <v>966</v>
      </c>
      <c r="D334" s="5" t="s">
        <v>620</v>
      </c>
      <c r="E334" s="5" t="s">
        <v>982</v>
      </c>
      <c r="F334" s="5" t="s">
        <v>981</v>
      </c>
      <c r="G334" s="5">
        <v>2</v>
      </c>
      <c r="H334" s="15">
        <v>1</v>
      </c>
      <c r="I334" s="4"/>
      <c r="J334" s="13" t="s">
        <v>1569</v>
      </c>
      <c r="K334" s="8" t="s">
        <v>1569</v>
      </c>
      <c r="L334" s="5" t="s">
        <v>1569</v>
      </c>
      <c r="M334" s="14">
        <v>93.2</v>
      </c>
      <c r="N334" s="8">
        <v>2016</v>
      </c>
      <c r="O334" s="13" t="s">
        <v>980</v>
      </c>
      <c r="P334" s="14">
        <v>6.1938061938061946</v>
      </c>
      <c r="Q334" s="8">
        <v>2016</v>
      </c>
      <c r="R334" s="14" t="s">
        <v>980</v>
      </c>
      <c r="S334" s="12"/>
      <c r="T334" s="5"/>
      <c r="U334" s="5" t="s">
        <v>1569</v>
      </c>
      <c r="V334" s="14">
        <v>3.1468531468531467</v>
      </c>
      <c r="W334" s="8">
        <v>2016</v>
      </c>
      <c r="X334" s="14" t="s">
        <v>980</v>
      </c>
      <c r="Y334" s="14">
        <v>0</v>
      </c>
      <c r="Z334" s="8">
        <v>2016</v>
      </c>
      <c r="AA334" s="14" t="s">
        <v>980</v>
      </c>
      <c r="AB334" s="14">
        <v>0</v>
      </c>
      <c r="AC334" s="8">
        <v>2016</v>
      </c>
      <c r="AD334" s="14" t="s">
        <v>980</v>
      </c>
      <c r="AE334" s="14">
        <v>0</v>
      </c>
      <c r="AF334" s="8">
        <v>2016</v>
      </c>
      <c r="AG334" s="14" t="s">
        <v>980</v>
      </c>
      <c r="AI334" s="5"/>
      <c r="AJ334" s="5" t="s">
        <v>1569</v>
      </c>
    </row>
    <row r="335" spans="1:36" x14ac:dyDescent="0.25">
      <c r="A335" s="5" t="s">
        <v>310</v>
      </c>
      <c r="B335" s="5" t="s">
        <v>313</v>
      </c>
      <c r="C335" s="5" t="s">
        <v>312</v>
      </c>
      <c r="D335" s="5" t="s">
        <v>35</v>
      </c>
      <c r="E335" s="5" t="s">
        <v>314</v>
      </c>
      <c r="F335" s="5" t="s">
        <v>311</v>
      </c>
      <c r="G335" s="5">
        <v>2</v>
      </c>
      <c r="H335" s="15">
        <v>1</v>
      </c>
      <c r="I335" s="4"/>
      <c r="J335" s="13">
        <v>1.2181297409971601</v>
      </c>
      <c r="K335" s="8">
        <v>2013</v>
      </c>
      <c r="L335" s="5" t="s">
        <v>310</v>
      </c>
      <c r="M335" s="14">
        <v>100</v>
      </c>
      <c r="N335" s="8">
        <v>2013</v>
      </c>
      <c r="O335" s="13" t="s">
        <v>310</v>
      </c>
      <c r="P335" s="14">
        <v>10.189810189810187</v>
      </c>
      <c r="Q335" s="8">
        <v>2013</v>
      </c>
      <c r="R335" s="14" t="s">
        <v>310</v>
      </c>
      <c r="S335" s="12"/>
      <c r="T335" s="5"/>
      <c r="U335" s="5" t="s">
        <v>1569</v>
      </c>
      <c r="V335" s="14">
        <v>0</v>
      </c>
      <c r="W335" s="8">
        <v>2013</v>
      </c>
      <c r="X335" s="14" t="s">
        <v>310</v>
      </c>
      <c r="Y335" s="14">
        <v>21</v>
      </c>
      <c r="Z335" s="8">
        <v>2013</v>
      </c>
      <c r="AA335" s="14" t="s">
        <v>310</v>
      </c>
      <c r="AB335" s="14">
        <v>71.010113780025293</v>
      </c>
      <c r="AC335" s="8">
        <v>2013</v>
      </c>
      <c r="AD335" s="14" t="s">
        <v>310</v>
      </c>
      <c r="AE335" s="14">
        <v>100</v>
      </c>
      <c r="AF335" s="8">
        <v>2013</v>
      </c>
      <c r="AG335" s="14" t="s">
        <v>310</v>
      </c>
      <c r="AI335" s="5"/>
      <c r="AJ335" s="5" t="s">
        <v>1569</v>
      </c>
    </row>
    <row r="336" spans="1:36" x14ac:dyDescent="0.25">
      <c r="A336" s="5" t="s">
        <v>315</v>
      </c>
      <c r="B336" s="5" t="s">
        <v>313</v>
      </c>
      <c r="C336" s="5" t="s">
        <v>312</v>
      </c>
      <c r="D336" s="5" t="s">
        <v>35</v>
      </c>
      <c r="E336" s="5" t="s">
        <v>1590</v>
      </c>
      <c r="F336" s="5" t="s">
        <v>316</v>
      </c>
      <c r="G336" s="5">
        <v>2</v>
      </c>
      <c r="H336" s="15">
        <v>1</v>
      </c>
      <c r="I336" s="4"/>
      <c r="J336" s="13">
        <v>0.65908503489273718</v>
      </c>
      <c r="K336" s="8">
        <v>2012</v>
      </c>
      <c r="L336" s="5" t="s">
        <v>315</v>
      </c>
      <c r="M336" s="14">
        <v>100</v>
      </c>
      <c r="N336" s="8">
        <v>2012</v>
      </c>
      <c r="O336" s="13" t="s">
        <v>315</v>
      </c>
      <c r="P336" s="14">
        <v>7.0422535211267592</v>
      </c>
      <c r="Q336" s="8">
        <v>2012</v>
      </c>
      <c r="R336" s="14" t="s">
        <v>315</v>
      </c>
      <c r="S336" s="12"/>
      <c r="T336" s="5"/>
      <c r="U336" s="5" t="s">
        <v>1569</v>
      </c>
      <c r="V336" s="14">
        <v>0</v>
      </c>
      <c r="W336" s="8">
        <v>2012</v>
      </c>
      <c r="X336" s="14" t="s">
        <v>315</v>
      </c>
      <c r="Y336" s="14">
        <v>29</v>
      </c>
      <c r="Z336" s="8">
        <v>2012</v>
      </c>
      <c r="AA336" s="14" t="s">
        <v>315</v>
      </c>
      <c r="AB336" s="14">
        <v>54.61538461538462</v>
      </c>
      <c r="AC336" s="8">
        <v>2012</v>
      </c>
      <c r="AD336" s="14" t="s">
        <v>315</v>
      </c>
      <c r="AE336" s="14">
        <v>100</v>
      </c>
      <c r="AF336" s="8">
        <v>2012</v>
      </c>
      <c r="AG336" s="14" t="s">
        <v>315</v>
      </c>
      <c r="AI336" s="5"/>
      <c r="AJ336" s="5" t="s">
        <v>1569</v>
      </c>
    </row>
    <row r="337" spans="1:36" x14ac:dyDescent="0.25">
      <c r="A337" s="5" t="s">
        <v>317</v>
      </c>
      <c r="B337" s="5" t="s">
        <v>320</v>
      </c>
      <c r="C337" s="5" t="s">
        <v>319</v>
      </c>
      <c r="D337" s="5" t="s">
        <v>35</v>
      </c>
      <c r="E337" s="5" t="s">
        <v>321</v>
      </c>
      <c r="F337" s="5" t="s">
        <v>318</v>
      </c>
      <c r="G337" s="5">
        <v>2</v>
      </c>
      <c r="H337" s="15">
        <v>2</v>
      </c>
      <c r="I337" s="4" t="s">
        <v>1856</v>
      </c>
      <c r="J337" s="13" t="s">
        <v>1569</v>
      </c>
      <c r="K337" s="8" t="s">
        <v>1569</v>
      </c>
      <c r="L337" s="5" t="s">
        <v>1569</v>
      </c>
      <c r="M337" s="14" t="s">
        <v>1569</v>
      </c>
      <c r="N337" s="8" t="s">
        <v>1569</v>
      </c>
      <c r="O337" s="13" t="s">
        <v>1569</v>
      </c>
      <c r="P337" s="14" t="s">
        <v>1569</v>
      </c>
      <c r="Q337" s="8" t="s">
        <v>1569</v>
      </c>
      <c r="R337" s="14" t="s">
        <v>1569</v>
      </c>
      <c r="S337" s="12"/>
      <c r="T337" s="5"/>
      <c r="U337" s="5" t="s">
        <v>1569</v>
      </c>
      <c r="V337" s="14" t="s">
        <v>1569</v>
      </c>
      <c r="W337" s="8" t="s">
        <v>1569</v>
      </c>
      <c r="X337" s="14" t="s">
        <v>1569</v>
      </c>
      <c r="Y337" s="14">
        <v>43.22</v>
      </c>
      <c r="Z337" s="8">
        <v>2016</v>
      </c>
      <c r="AA337" s="14" t="s">
        <v>317</v>
      </c>
      <c r="AB337" s="14" t="s">
        <v>1569</v>
      </c>
      <c r="AC337" s="8" t="s">
        <v>1569</v>
      </c>
      <c r="AD337" s="14" t="s">
        <v>1569</v>
      </c>
      <c r="AE337" s="14" t="s">
        <v>1569</v>
      </c>
      <c r="AF337" s="8" t="s">
        <v>1569</v>
      </c>
      <c r="AG337" s="14" t="s">
        <v>1569</v>
      </c>
      <c r="AI337" s="5"/>
      <c r="AJ337" s="5" t="s">
        <v>1569</v>
      </c>
    </row>
    <row r="338" spans="1:36" x14ac:dyDescent="0.25">
      <c r="A338" s="5" t="s">
        <v>559</v>
      </c>
      <c r="B338" s="5" t="s">
        <v>1665</v>
      </c>
      <c r="C338" s="5" t="s">
        <v>560</v>
      </c>
      <c r="D338" s="5" t="s">
        <v>360</v>
      </c>
      <c r="E338" s="5" t="s">
        <v>561</v>
      </c>
      <c r="F338" s="4" t="s">
        <v>3325</v>
      </c>
      <c r="G338" s="4">
        <v>2</v>
      </c>
      <c r="H338" s="15">
        <v>2</v>
      </c>
      <c r="I338" s="4" t="s">
        <v>3204</v>
      </c>
      <c r="J338" s="13">
        <v>1.1691348402182384</v>
      </c>
      <c r="K338" s="8">
        <v>2016</v>
      </c>
      <c r="L338" s="5" t="s">
        <v>559</v>
      </c>
      <c r="M338" s="14" t="s">
        <v>1569</v>
      </c>
      <c r="N338" s="8" t="s">
        <v>1569</v>
      </c>
      <c r="O338" s="13" t="s">
        <v>1569</v>
      </c>
      <c r="P338" s="14">
        <v>6.9000000000000021</v>
      </c>
      <c r="Q338" s="8">
        <v>2016</v>
      </c>
      <c r="R338" s="14" t="s">
        <v>559</v>
      </c>
      <c r="S338" s="12"/>
      <c r="T338" s="5"/>
      <c r="U338" s="5" t="s">
        <v>1569</v>
      </c>
      <c r="V338" s="14" t="s">
        <v>1569</v>
      </c>
      <c r="W338" s="8" t="s">
        <v>1569</v>
      </c>
      <c r="X338" s="14" t="s">
        <v>1569</v>
      </c>
      <c r="Y338" s="14" t="s">
        <v>1569</v>
      </c>
      <c r="Z338" s="8" t="s">
        <v>1569</v>
      </c>
      <c r="AA338" s="14" t="s">
        <v>1569</v>
      </c>
      <c r="AB338" s="14" t="s">
        <v>1569</v>
      </c>
      <c r="AC338" s="8" t="s">
        <v>1569</v>
      </c>
      <c r="AD338" s="14" t="s">
        <v>1569</v>
      </c>
      <c r="AE338" s="14" t="s">
        <v>1569</v>
      </c>
      <c r="AF338" s="8" t="s">
        <v>1569</v>
      </c>
      <c r="AG338" s="14" t="s">
        <v>1569</v>
      </c>
      <c r="AI338" s="5"/>
      <c r="AJ338" s="5" t="s">
        <v>1569</v>
      </c>
    </row>
    <row r="339" spans="1:36" x14ac:dyDescent="0.25">
      <c r="A339" s="5" t="s">
        <v>562</v>
      </c>
      <c r="B339" s="5" t="s">
        <v>565</v>
      </c>
      <c r="C339" s="5" t="s">
        <v>564</v>
      </c>
      <c r="D339" s="5" t="s">
        <v>360</v>
      </c>
      <c r="E339" s="5" t="s">
        <v>1591</v>
      </c>
      <c r="F339" s="5" t="s">
        <v>563</v>
      </c>
      <c r="G339" s="5">
        <v>2</v>
      </c>
      <c r="H339" s="15">
        <v>1</v>
      </c>
      <c r="I339" s="4" t="s">
        <v>3205</v>
      </c>
      <c r="J339" s="13">
        <v>1.0363697218738532</v>
      </c>
      <c r="K339" s="8">
        <v>2014</v>
      </c>
      <c r="L339" s="5" t="s">
        <v>562</v>
      </c>
      <c r="M339" s="14">
        <v>94.58</v>
      </c>
      <c r="N339" s="8">
        <v>2014</v>
      </c>
      <c r="O339" s="13" t="s">
        <v>562</v>
      </c>
      <c r="P339" s="14" t="s">
        <v>1569</v>
      </c>
      <c r="Q339" s="8" t="s">
        <v>1569</v>
      </c>
      <c r="R339" s="14" t="s">
        <v>1569</v>
      </c>
      <c r="S339" s="12"/>
      <c r="T339" s="5"/>
      <c r="U339" s="5" t="s">
        <v>1569</v>
      </c>
      <c r="V339" s="14" t="s">
        <v>1569</v>
      </c>
      <c r="W339" s="8" t="s">
        <v>1569</v>
      </c>
      <c r="X339" s="14" t="s">
        <v>1569</v>
      </c>
      <c r="Y339" s="14" t="s">
        <v>1569</v>
      </c>
      <c r="Z339" s="8" t="s">
        <v>1569</v>
      </c>
      <c r="AA339" s="14" t="s">
        <v>1569</v>
      </c>
      <c r="AB339" s="14" t="s">
        <v>1569</v>
      </c>
      <c r="AC339" s="8" t="s">
        <v>1569</v>
      </c>
      <c r="AD339" s="14" t="s">
        <v>1569</v>
      </c>
      <c r="AE339" s="14" t="s">
        <v>1569</v>
      </c>
      <c r="AF339" s="8" t="s">
        <v>1569</v>
      </c>
      <c r="AG339" s="14" t="s">
        <v>1569</v>
      </c>
      <c r="AI339" s="5"/>
      <c r="AJ339" s="5" t="s">
        <v>1569</v>
      </c>
    </row>
    <row r="340" spans="1:36" x14ac:dyDescent="0.25">
      <c r="A340" s="5" t="s">
        <v>566</v>
      </c>
      <c r="B340" s="5" t="s">
        <v>565</v>
      </c>
      <c r="C340" s="5" t="s">
        <v>564</v>
      </c>
      <c r="D340" s="5" t="s">
        <v>360</v>
      </c>
      <c r="E340" s="5" t="s">
        <v>567</v>
      </c>
      <c r="F340" s="5" t="s">
        <v>3207</v>
      </c>
      <c r="G340" s="5">
        <v>2</v>
      </c>
      <c r="H340" s="15">
        <v>1</v>
      </c>
      <c r="I340" s="4" t="s">
        <v>3206</v>
      </c>
      <c r="J340" s="13">
        <v>0.98294633312356461</v>
      </c>
      <c r="K340" s="8">
        <v>2010</v>
      </c>
      <c r="L340" s="5" t="s">
        <v>566</v>
      </c>
      <c r="M340" s="14">
        <v>31.57</v>
      </c>
      <c r="N340" s="8">
        <v>2010</v>
      </c>
      <c r="O340" s="13" t="s">
        <v>566</v>
      </c>
      <c r="P340" s="14">
        <v>10</v>
      </c>
      <c r="Q340" s="8">
        <v>2010</v>
      </c>
      <c r="R340" s="14" t="s">
        <v>566</v>
      </c>
      <c r="S340" s="12"/>
      <c r="T340" s="5"/>
      <c r="U340" s="5" t="s">
        <v>1569</v>
      </c>
      <c r="V340" s="14" t="s">
        <v>1569</v>
      </c>
      <c r="W340" s="8" t="s">
        <v>1569</v>
      </c>
      <c r="X340" s="14" t="s">
        <v>1569</v>
      </c>
      <c r="Y340" s="14" t="s">
        <v>1569</v>
      </c>
      <c r="Z340" s="8" t="s">
        <v>1569</v>
      </c>
      <c r="AA340" s="14" t="s">
        <v>1569</v>
      </c>
      <c r="AB340" s="14" t="s">
        <v>1569</v>
      </c>
      <c r="AC340" s="8" t="s">
        <v>1569</v>
      </c>
      <c r="AD340" s="14" t="s">
        <v>1569</v>
      </c>
      <c r="AE340" s="14" t="s">
        <v>1569</v>
      </c>
      <c r="AF340" s="8" t="s">
        <v>1569</v>
      </c>
      <c r="AG340" s="14" t="s">
        <v>1569</v>
      </c>
      <c r="AI340" s="5"/>
      <c r="AJ340" s="5" t="s">
        <v>1569</v>
      </c>
    </row>
    <row r="341" spans="1:36" x14ac:dyDescent="0.25">
      <c r="A341" s="5" t="s">
        <v>575</v>
      </c>
      <c r="B341" s="5" t="s">
        <v>11</v>
      </c>
      <c r="C341" s="5" t="s">
        <v>570</v>
      </c>
      <c r="D341" s="5" t="s">
        <v>360</v>
      </c>
      <c r="E341" s="5" t="s">
        <v>577</v>
      </c>
      <c r="F341" s="5" t="s">
        <v>576</v>
      </c>
      <c r="G341" s="5">
        <v>2</v>
      </c>
      <c r="H341" s="15">
        <v>2</v>
      </c>
      <c r="I341" s="4" t="s">
        <v>1958</v>
      </c>
      <c r="J341" s="13">
        <v>0.65231572080887146</v>
      </c>
      <c r="K341" s="8">
        <v>2006</v>
      </c>
      <c r="L341" s="5" t="s">
        <v>575</v>
      </c>
      <c r="M341" s="14" t="s">
        <v>1569</v>
      </c>
      <c r="N341" s="8" t="s">
        <v>1569</v>
      </c>
      <c r="O341" s="13" t="s">
        <v>1569</v>
      </c>
      <c r="P341" s="14">
        <v>24</v>
      </c>
      <c r="Q341" s="8">
        <v>2006</v>
      </c>
      <c r="R341" s="14" t="s">
        <v>575</v>
      </c>
      <c r="S341" s="12"/>
      <c r="T341" s="5"/>
      <c r="U341" s="5" t="s">
        <v>1569</v>
      </c>
      <c r="V341" s="14" t="s">
        <v>1569</v>
      </c>
      <c r="W341" s="8" t="s">
        <v>1569</v>
      </c>
      <c r="X341" s="14" t="s">
        <v>1569</v>
      </c>
      <c r="Y341" s="14" t="s">
        <v>1569</v>
      </c>
      <c r="Z341" s="8" t="s">
        <v>1569</v>
      </c>
      <c r="AA341" s="14" t="s">
        <v>1569</v>
      </c>
      <c r="AB341" s="14" t="s">
        <v>1569</v>
      </c>
      <c r="AC341" s="8" t="s">
        <v>1569</v>
      </c>
      <c r="AD341" s="14" t="s">
        <v>1569</v>
      </c>
      <c r="AE341" s="14" t="s">
        <v>1569</v>
      </c>
      <c r="AF341" s="8" t="s">
        <v>1569</v>
      </c>
      <c r="AG341" s="14" t="s">
        <v>1569</v>
      </c>
      <c r="AI341" s="5"/>
      <c r="AJ341" s="5" t="s">
        <v>1569</v>
      </c>
    </row>
    <row r="342" spans="1:36" x14ac:dyDescent="0.25">
      <c r="A342" s="5" t="s">
        <v>1311</v>
      </c>
      <c r="B342" s="5" t="s">
        <v>1314</v>
      </c>
      <c r="C342" s="5" t="s">
        <v>1313</v>
      </c>
      <c r="D342" s="5" t="s">
        <v>1038</v>
      </c>
      <c r="E342" s="5" t="s">
        <v>1315</v>
      </c>
      <c r="F342" s="5" t="s">
        <v>1312</v>
      </c>
      <c r="G342" s="5">
        <v>1</v>
      </c>
      <c r="H342" s="15">
        <v>1</v>
      </c>
      <c r="I342" s="4" t="s">
        <v>1959</v>
      </c>
      <c r="J342" s="13">
        <v>1.2383443424805307</v>
      </c>
      <c r="K342" s="8">
        <v>2015</v>
      </c>
      <c r="L342" s="5" t="s">
        <v>1311</v>
      </c>
      <c r="M342" s="14">
        <v>100</v>
      </c>
      <c r="N342" s="8">
        <v>2015</v>
      </c>
      <c r="O342" s="13" t="s">
        <v>1311</v>
      </c>
      <c r="P342" s="14">
        <v>25.012501250125013</v>
      </c>
      <c r="Q342" s="8">
        <v>2015</v>
      </c>
      <c r="R342" s="14" t="s">
        <v>1311</v>
      </c>
      <c r="S342" s="12"/>
      <c r="T342" s="5"/>
      <c r="U342" s="5" t="s">
        <v>1569</v>
      </c>
      <c r="V342" s="14" t="s">
        <v>1569</v>
      </c>
      <c r="W342" s="8" t="s">
        <v>1569</v>
      </c>
      <c r="X342" s="14" t="s">
        <v>1569</v>
      </c>
      <c r="Y342" s="14" t="s">
        <v>1569</v>
      </c>
      <c r="Z342" s="8" t="s">
        <v>1569</v>
      </c>
      <c r="AA342" s="14" t="s">
        <v>1569</v>
      </c>
      <c r="AB342" s="14" t="s">
        <v>1569</v>
      </c>
      <c r="AC342" s="8" t="s">
        <v>1569</v>
      </c>
      <c r="AD342" s="14" t="s">
        <v>1569</v>
      </c>
      <c r="AE342" s="14">
        <v>100</v>
      </c>
      <c r="AF342" s="8">
        <v>2015</v>
      </c>
      <c r="AG342" s="14" t="s">
        <v>1311</v>
      </c>
      <c r="AI342" s="5"/>
      <c r="AJ342" s="5" t="s">
        <v>1569</v>
      </c>
    </row>
    <row r="343" spans="1:36" x14ac:dyDescent="0.25">
      <c r="A343" s="5" t="s">
        <v>983</v>
      </c>
      <c r="B343" s="5" t="s">
        <v>986</v>
      </c>
      <c r="C343" s="5" t="s">
        <v>985</v>
      </c>
      <c r="D343" s="5" t="s">
        <v>620</v>
      </c>
      <c r="E343" s="5" t="s">
        <v>987</v>
      </c>
      <c r="F343" s="5" t="s">
        <v>984</v>
      </c>
      <c r="G343" s="5">
        <v>1</v>
      </c>
      <c r="H343" s="15">
        <v>1</v>
      </c>
      <c r="I343" s="4"/>
      <c r="J343" s="13">
        <v>0.64012017189360348</v>
      </c>
      <c r="K343" s="8">
        <v>2016</v>
      </c>
      <c r="L343" s="5" t="s">
        <v>983</v>
      </c>
      <c r="M343" s="14" t="s">
        <v>1569</v>
      </c>
      <c r="N343" s="8" t="s">
        <v>1569</v>
      </c>
      <c r="O343" s="13" t="s">
        <v>1569</v>
      </c>
      <c r="P343" s="14">
        <v>17.82178217821782</v>
      </c>
      <c r="Q343" s="8">
        <v>2016</v>
      </c>
      <c r="R343" s="14" t="s">
        <v>983</v>
      </c>
      <c r="S343" s="12"/>
      <c r="T343" s="5"/>
      <c r="U343" s="5" t="s">
        <v>1569</v>
      </c>
      <c r="V343" s="14" t="s">
        <v>1569</v>
      </c>
      <c r="W343" s="8" t="s">
        <v>1569</v>
      </c>
      <c r="X343" s="14" t="s">
        <v>1569</v>
      </c>
      <c r="Y343" s="14" t="s">
        <v>1569</v>
      </c>
      <c r="Z343" s="8" t="s">
        <v>1569</v>
      </c>
      <c r="AA343" s="14" t="s">
        <v>1569</v>
      </c>
      <c r="AB343" s="14" t="s">
        <v>1569</v>
      </c>
      <c r="AC343" s="8" t="s">
        <v>1569</v>
      </c>
      <c r="AD343" s="14" t="s">
        <v>1569</v>
      </c>
      <c r="AE343" s="14" t="s">
        <v>1569</v>
      </c>
      <c r="AF343" s="8" t="s">
        <v>1569</v>
      </c>
      <c r="AG343" s="14" t="s">
        <v>1569</v>
      </c>
      <c r="AI343" s="5"/>
      <c r="AJ343" s="5" t="s">
        <v>1569</v>
      </c>
    </row>
    <row r="344" spans="1:36" x14ac:dyDescent="0.25">
      <c r="A344" s="5" t="s">
        <v>578</v>
      </c>
      <c r="B344" s="5" t="s">
        <v>581</v>
      </c>
      <c r="C344" s="5" t="s">
        <v>580</v>
      </c>
      <c r="D344" s="5" t="s">
        <v>360</v>
      </c>
      <c r="E344" s="5" t="s">
        <v>582</v>
      </c>
      <c r="F344" s="5" t="s">
        <v>579</v>
      </c>
      <c r="G344" s="5">
        <v>2</v>
      </c>
      <c r="H344" s="15">
        <v>2</v>
      </c>
      <c r="I344" s="4" t="s">
        <v>1960</v>
      </c>
      <c r="J344" s="13">
        <v>0.89127070556542676</v>
      </c>
      <c r="K344" s="8">
        <v>2014</v>
      </c>
      <c r="L344" s="5" t="s">
        <v>578</v>
      </c>
      <c r="M344" s="14">
        <v>64</v>
      </c>
      <c r="N344" s="8">
        <v>2014</v>
      </c>
      <c r="O344" s="13" t="s">
        <v>578</v>
      </c>
      <c r="P344" s="14" t="s">
        <v>1569</v>
      </c>
      <c r="Q344" s="8" t="s">
        <v>1569</v>
      </c>
      <c r="R344" s="14" t="s">
        <v>1569</v>
      </c>
      <c r="S344" s="12"/>
      <c r="T344" s="5"/>
      <c r="U344" s="5" t="s">
        <v>1569</v>
      </c>
      <c r="V344" s="14" t="s">
        <v>1569</v>
      </c>
      <c r="W344" s="8" t="s">
        <v>1569</v>
      </c>
      <c r="X344" s="14" t="s">
        <v>1569</v>
      </c>
      <c r="Y344" s="14" t="s">
        <v>1569</v>
      </c>
      <c r="Z344" s="8" t="s">
        <v>1569</v>
      </c>
      <c r="AA344" s="14" t="s">
        <v>1569</v>
      </c>
      <c r="AB344" s="14" t="s">
        <v>1569</v>
      </c>
      <c r="AC344" s="8" t="s">
        <v>1569</v>
      </c>
      <c r="AD344" s="14" t="s">
        <v>1569</v>
      </c>
      <c r="AE344" s="14" t="s">
        <v>1569</v>
      </c>
      <c r="AF344" s="8" t="s">
        <v>1569</v>
      </c>
      <c r="AG344" s="14" t="s">
        <v>1569</v>
      </c>
      <c r="AI344" s="5"/>
      <c r="AJ344" s="5" t="s">
        <v>1569</v>
      </c>
    </row>
    <row r="345" spans="1:36" x14ac:dyDescent="0.25">
      <c r="A345" s="5" t="s">
        <v>1316</v>
      </c>
      <c r="B345" s="5" t="s">
        <v>1319</v>
      </c>
      <c r="C345" s="5" t="s">
        <v>1318</v>
      </c>
      <c r="D345" s="5" t="s">
        <v>1038</v>
      </c>
      <c r="E345" s="5" t="s">
        <v>1592</v>
      </c>
      <c r="F345" s="5" t="s">
        <v>1317</v>
      </c>
      <c r="G345" s="5">
        <v>1</v>
      </c>
      <c r="H345" s="15">
        <v>1</v>
      </c>
      <c r="I345" s="4"/>
      <c r="J345" s="13">
        <v>1.011622190753608</v>
      </c>
      <c r="K345" s="8">
        <v>2012</v>
      </c>
      <c r="L345" s="5" t="s">
        <v>1316</v>
      </c>
      <c r="M345" s="14" t="s">
        <v>1569</v>
      </c>
      <c r="N345" s="8" t="s">
        <v>1569</v>
      </c>
      <c r="O345" s="13" t="s">
        <v>1569</v>
      </c>
      <c r="P345" s="14">
        <v>13.4</v>
      </c>
      <c r="Q345" s="8">
        <v>2012</v>
      </c>
      <c r="R345" s="14" t="s">
        <v>1316</v>
      </c>
      <c r="S345" s="12"/>
      <c r="T345" s="5"/>
      <c r="U345" s="5" t="s">
        <v>1569</v>
      </c>
      <c r="V345" s="14">
        <v>1.4999999999999996</v>
      </c>
      <c r="W345" s="8">
        <v>2012</v>
      </c>
      <c r="X345" s="14" t="s">
        <v>1316</v>
      </c>
      <c r="Y345" s="14">
        <v>5.0999999999999996</v>
      </c>
      <c r="Z345" s="8">
        <v>2012</v>
      </c>
      <c r="AA345" s="14" t="s">
        <v>1316</v>
      </c>
      <c r="AB345" s="14">
        <v>0</v>
      </c>
      <c r="AC345" s="8">
        <v>2012</v>
      </c>
      <c r="AD345" s="14" t="s">
        <v>1316</v>
      </c>
      <c r="AE345" s="14">
        <v>29.336188436830835</v>
      </c>
      <c r="AF345" s="8">
        <v>2012</v>
      </c>
      <c r="AG345" s="14" t="s">
        <v>1316</v>
      </c>
      <c r="AI345" s="5"/>
      <c r="AJ345" s="5" t="s">
        <v>1569</v>
      </c>
    </row>
    <row r="346" spans="1:36" x14ac:dyDescent="0.25">
      <c r="A346" s="5" t="s">
        <v>1320</v>
      </c>
      <c r="B346" s="5" t="s">
        <v>1319</v>
      </c>
      <c r="C346" s="5" t="s">
        <v>1318</v>
      </c>
      <c r="D346" s="5" t="s">
        <v>1038</v>
      </c>
      <c r="E346" s="5" t="s">
        <v>1322</v>
      </c>
      <c r="F346" s="5" t="s">
        <v>1321</v>
      </c>
      <c r="G346" s="5">
        <v>1</v>
      </c>
      <c r="H346" s="15">
        <v>1</v>
      </c>
      <c r="I346" s="4"/>
      <c r="J346" s="13">
        <v>1.0836427735475573</v>
      </c>
      <c r="K346" s="8">
        <v>2012</v>
      </c>
      <c r="L346" s="5" t="s">
        <v>1320</v>
      </c>
      <c r="M346" s="14" t="s">
        <v>1569</v>
      </c>
      <c r="N346" s="8" t="s">
        <v>1569</v>
      </c>
      <c r="O346" s="13" t="s">
        <v>1569</v>
      </c>
      <c r="P346" s="14">
        <v>13.4</v>
      </c>
      <c r="Q346" s="8">
        <v>2012</v>
      </c>
      <c r="R346" s="14" t="s">
        <v>1320</v>
      </c>
      <c r="S346" s="12"/>
      <c r="T346" s="5"/>
      <c r="U346" s="5" t="s">
        <v>1569</v>
      </c>
      <c r="V346" s="14" t="s">
        <v>1569</v>
      </c>
      <c r="W346" s="8" t="s">
        <v>1569</v>
      </c>
      <c r="X346" s="14" t="s">
        <v>1569</v>
      </c>
      <c r="Y346" s="14" t="s">
        <v>1569</v>
      </c>
      <c r="Z346" s="8" t="s">
        <v>1569</v>
      </c>
      <c r="AA346" s="14" t="s">
        <v>1569</v>
      </c>
      <c r="AB346" s="14" t="s">
        <v>1569</v>
      </c>
      <c r="AC346" s="8" t="s">
        <v>1569</v>
      </c>
      <c r="AD346" s="14" t="s">
        <v>1569</v>
      </c>
      <c r="AE346" s="14" t="s">
        <v>1569</v>
      </c>
      <c r="AF346" s="8" t="s">
        <v>1569</v>
      </c>
      <c r="AG346" s="14" t="s">
        <v>1569</v>
      </c>
      <c r="AI346" s="5"/>
      <c r="AJ346" s="5" t="s">
        <v>1569</v>
      </c>
    </row>
    <row r="347" spans="1:36" x14ac:dyDescent="0.25">
      <c r="A347" s="5" t="s">
        <v>988</v>
      </c>
      <c r="B347" s="5" t="s">
        <v>5</v>
      </c>
      <c r="C347" s="5" t="s">
        <v>990</v>
      </c>
      <c r="D347" s="5" t="s">
        <v>620</v>
      </c>
      <c r="E347" s="5" t="s">
        <v>991</v>
      </c>
      <c r="F347" s="5" t="s">
        <v>989</v>
      </c>
      <c r="G347" s="5">
        <v>1</v>
      </c>
      <c r="H347" s="15">
        <v>2</v>
      </c>
      <c r="I347" s="4" t="s">
        <v>3208</v>
      </c>
      <c r="J347" s="13">
        <v>0.70319634703196332</v>
      </c>
      <c r="K347" s="8">
        <v>2013</v>
      </c>
      <c r="L347" s="5" t="s">
        <v>988</v>
      </c>
      <c r="M347" s="14" t="s">
        <v>1569</v>
      </c>
      <c r="N347" s="8" t="s">
        <v>1569</v>
      </c>
      <c r="O347" s="13" t="s">
        <v>1569</v>
      </c>
      <c r="P347" s="14">
        <v>11</v>
      </c>
      <c r="Q347" s="8">
        <v>2013</v>
      </c>
      <c r="R347" s="14" t="s">
        <v>988</v>
      </c>
      <c r="S347" s="12"/>
      <c r="T347" s="5"/>
      <c r="U347" s="5" t="s">
        <v>1569</v>
      </c>
      <c r="V347" s="14" t="s">
        <v>1569</v>
      </c>
      <c r="W347" s="8" t="s">
        <v>1569</v>
      </c>
      <c r="X347" s="14" t="s">
        <v>1569</v>
      </c>
      <c r="Y347" s="14" t="s">
        <v>1569</v>
      </c>
      <c r="Z347" s="8" t="s">
        <v>1569</v>
      </c>
      <c r="AA347" s="14" t="s">
        <v>1569</v>
      </c>
      <c r="AB347" s="14" t="s">
        <v>1569</v>
      </c>
      <c r="AC347" s="8" t="s">
        <v>1569</v>
      </c>
      <c r="AD347" s="14" t="s">
        <v>1569</v>
      </c>
      <c r="AE347" s="14">
        <v>100</v>
      </c>
      <c r="AF347" s="8">
        <v>2013</v>
      </c>
      <c r="AG347" s="14" t="s">
        <v>988</v>
      </c>
      <c r="AI347" s="5"/>
      <c r="AJ347" s="5" t="s">
        <v>1569</v>
      </c>
    </row>
    <row r="348" spans="1:36" x14ac:dyDescent="0.25">
      <c r="A348" s="5" t="s">
        <v>992</v>
      </c>
      <c r="B348" s="5" t="s">
        <v>5</v>
      </c>
      <c r="C348" s="5" t="s">
        <v>990</v>
      </c>
      <c r="D348" s="5" t="s">
        <v>620</v>
      </c>
      <c r="E348" s="5" t="s">
        <v>994</v>
      </c>
      <c r="F348" s="5" t="s">
        <v>993</v>
      </c>
      <c r="G348" s="5">
        <v>1</v>
      </c>
      <c r="H348" s="15">
        <v>2</v>
      </c>
      <c r="I348" s="4" t="s">
        <v>3208</v>
      </c>
      <c r="J348" s="13">
        <v>0.86105675146771032</v>
      </c>
      <c r="K348" s="8">
        <v>2012</v>
      </c>
      <c r="L348" s="5" t="s">
        <v>992</v>
      </c>
      <c r="M348" s="14">
        <v>61</v>
      </c>
      <c r="N348" s="8">
        <v>2012</v>
      </c>
      <c r="O348" s="13" t="s">
        <v>992</v>
      </c>
      <c r="P348" s="14">
        <v>10.105535643170052</v>
      </c>
      <c r="Q348" s="8">
        <v>2012</v>
      </c>
      <c r="R348" s="14" t="s">
        <v>992</v>
      </c>
      <c r="S348" s="12"/>
      <c r="T348" s="5"/>
      <c r="U348" s="5" t="s">
        <v>1569</v>
      </c>
      <c r="V348" s="14" t="s">
        <v>1569</v>
      </c>
      <c r="W348" s="8" t="s">
        <v>1569</v>
      </c>
      <c r="X348" s="14" t="s">
        <v>1569</v>
      </c>
      <c r="Y348" s="14" t="s">
        <v>1569</v>
      </c>
      <c r="Z348" s="8" t="s">
        <v>1569</v>
      </c>
      <c r="AA348" s="14" t="s">
        <v>1569</v>
      </c>
      <c r="AB348" s="14" t="s">
        <v>1569</v>
      </c>
      <c r="AC348" s="8" t="s">
        <v>1569</v>
      </c>
      <c r="AD348" s="14" t="s">
        <v>1569</v>
      </c>
      <c r="AE348" s="14">
        <v>95.754166224392307</v>
      </c>
      <c r="AF348" s="8">
        <v>2012</v>
      </c>
      <c r="AG348" s="14" t="s">
        <v>992</v>
      </c>
      <c r="AI348" s="5"/>
      <c r="AJ348" s="5" t="s">
        <v>1569</v>
      </c>
    </row>
    <row r="349" spans="1:36" x14ac:dyDescent="0.25">
      <c r="A349" s="5" t="s">
        <v>1323</v>
      </c>
      <c r="B349" s="5" t="s">
        <v>1326</v>
      </c>
      <c r="C349" s="5" t="s">
        <v>1325</v>
      </c>
      <c r="D349" s="5" t="s">
        <v>1038</v>
      </c>
      <c r="E349" s="5" t="s">
        <v>1327</v>
      </c>
      <c r="F349" s="5" t="s">
        <v>1324</v>
      </c>
      <c r="G349" s="5">
        <v>1</v>
      </c>
      <c r="H349" s="15">
        <v>1</v>
      </c>
      <c r="I349" s="4" t="s">
        <v>3209</v>
      </c>
      <c r="J349" s="13">
        <v>1.0600011016181148</v>
      </c>
      <c r="K349" s="8">
        <v>2014</v>
      </c>
      <c r="L349" s="5" t="s">
        <v>1323</v>
      </c>
      <c r="M349" s="14" t="s">
        <v>1569</v>
      </c>
      <c r="N349" s="8" t="s">
        <v>1569</v>
      </c>
      <c r="O349" s="13" t="s">
        <v>1569</v>
      </c>
      <c r="P349" s="14">
        <v>15.884115884115882</v>
      </c>
      <c r="Q349" s="8">
        <v>2014</v>
      </c>
      <c r="R349" s="14" t="s">
        <v>1323</v>
      </c>
      <c r="S349" s="12"/>
      <c r="T349" s="5"/>
      <c r="U349" s="5" t="s">
        <v>1569</v>
      </c>
      <c r="V349" s="14" t="s">
        <v>1569</v>
      </c>
      <c r="W349" s="8" t="s">
        <v>1569</v>
      </c>
      <c r="X349" s="14" t="s">
        <v>1569</v>
      </c>
      <c r="Y349" s="14">
        <v>2.4900000000000002</v>
      </c>
      <c r="Z349" s="8">
        <v>2014</v>
      </c>
      <c r="AA349" s="14" t="s">
        <v>1323</v>
      </c>
      <c r="AB349" s="14" t="s">
        <v>1569</v>
      </c>
      <c r="AC349" s="8" t="s">
        <v>1569</v>
      </c>
      <c r="AD349" s="14" t="s">
        <v>1569</v>
      </c>
      <c r="AE349" s="14" t="s">
        <v>1569</v>
      </c>
      <c r="AF349" s="8" t="s">
        <v>1569</v>
      </c>
      <c r="AG349" s="14" t="s">
        <v>1569</v>
      </c>
      <c r="AI349" s="5"/>
      <c r="AJ349" s="5" t="s">
        <v>1569</v>
      </c>
    </row>
    <row r="350" spans="1:36" x14ac:dyDescent="0.25">
      <c r="A350" s="5" t="s">
        <v>1328</v>
      </c>
      <c r="B350" s="5" t="s">
        <v>1326</v>
      </c>
      <c r="C350" s="5" t="s">
        <v>1325</v>
      </c>
      <c r="D350" s="5" t="s">
        <v>1038</v>
      </c>
      <c r="E350" s="5" t="s">
        <v>1593</v>
      </c>
      <c r="F350" s="5" t="s">
        <v>1329</v>
      </c>
      <c r="G350" s="5">
        <v>1</v>
      </c>
      <c r="H350" s="15">
        <v>1</v>
      </c>
      <c r="I350" s="4" t="s">
        <v>3209</v>
      </c>
      <c r="J350" s="13">
        <v>1.0599998222286506</v>
      </c>
      <c r="K350" s="8">
        <v>2014</v>
      </c>
      <c r="L350" s="5" t="s">
        <v>1328</v>
      </c>
      <c r="M350" s="14" t="s">
        <v>1569</v>
      </c>
      <c r="N350" s="8" t="s">
        <v>1569</v>
      </c>
      <c r="O350" s="13" t="s">
        <v>1569</v>
      </c>
      <c r="P350" s="14">
        <v>15.484515484515486</v>
      </c>
      <c r="Q350" s="8">
        <v>2014</v>
      </c>
      <c r="R350" s="14" t="s">
        <v>1328</v>
      </c>
      <c r="S350" s="12"/>
      <c r="T350" s="5"/>
      <c r="U350" s="5" t="s">
        <v>1569</v>
      </c>
      <c r="V350" s="14" t="s">
        <v>1569</v>
      </c>
      <c r="W350" s="8" t="s">
        <v>1569</v>
      </c>
      <c r="X350" s="14" t="s">
        <v>1569</v>
      </c>
      <c r="Y350" s="14" t="s">
        <v>1569</v>
      </c>
      <c r="Z350" s="8" t="s">
        <v>1569</v>
      </c>
      <c r="AA350" s="14" t="s">
        <v>1569</v>
      </c>
      <c r="AB350" s="14" t="s">
        <v>1569</v>
      </c>
      <c r="AC350" s="8" t="s">
        <v>1569</v>
      </c>
      <c r="AD350" s="14" t="s">
        <v>1569</v>
      </c>
      <c r="AE350" s="14" t="s">
        <v>1569</v>
      </c>
      <c r="AF350" s="8" t="s">
        <v>1569</v>
      </c>
      <c r="AG350" s="14" t="s">
        <v>1569</v>
      </c>
      <c r="AI350" s="5"/>
      <c r="AJ350" s="5" t="s">
        <v>1569</v>
      </c>
    </row>
    <row r="351" spans="1:36" x14ac:dyDescent="0.25">
      <c r="A351" s="5" t="s">
        <v>1330</v>
      </c>
      <c r="B351" s="5" t="s">
        <v>1333</v>
      </c>
      <c r="C351" s="5" t="s">
        <v>1332</v>
      </c>
      <c r="D351" s="5" t="s">
        <v>1038</v>
      </c>
      <c r="E351" s="5" t="s">
        <v>1334</v>
      </c>
      <c r="F351" s="5" t="s">
        <v>1331</v>
      </c>
      <c r="G351" s="5">
        <v>1</v>
      </c>
      <c r="H351" s="15">
        <v>1</v>
      </c>
      <c r="I351" s="4"/>
      <c r="J351" s="13">
        <v>0.60229901942781594</v>
      </c>
      <c r="K351" s="8">
        <v>2012</v>
      </c>
      <c r="L351" s="5" t="s">
        <v>1330</v>
      </c>
      <c r="M351" s="14" t="s">
        <v>1569</v>
      </c>
      <c r="N351" s="8" t="s">
        <v>1569</v>
      </c>
      <c r="O351" s="13" t="s">
        <v>1569</v>
      </c>
      <c r="P351" s="14" t="s">
        <v>1569</v>
      </c>
      <c r="Q351" s="8" t="s">
        <v>1569</v>
      </c>
      <c r="R351" s="14" t="s">
        <v>1569</v>
      </c>
      <c r="S351" s="12"/>
      <c r="T351" s="5"/>
      <c r="U351" s="5" t="s">
        <v>1569</v>
      </c>
      <c r="V351" s="14" t="s">
        <v>1569</v>
      </c>
      <c r="W351" s="8" t="s">
        <v>1569</v>
      </c>
      <c r="X351" s="14" t="s">
        <v>1569</v>
      </c>
      <c r="Y351" s="14" t="s">
        <v>1569</v>
      </c>
      <c r="Z351" s="8" t="s">
        <v>1569</v>
      </c>
      <c r="AA351" s="14" t="s">
        <v>1569</v>
      </c>
      <c r="AB351" s="14" t="s">
        <v>1569</v>
      </c>
      <c r="AC351" s="8" t="s">
        <v>1569</v>
      </c>
      <c r="AD351" s="14" t="s">
        <v>1569</v>
      </c>
      <c r="AE351" s="14" t="s">
        <v>1569</v>
      </c>
      <c r="AF351" s="8" t="s">
        <v>1569</v>
      </c>
      <c r="AG351" s="14" t="s">
        <v>1569</v>
      </c>
      <c r="AI351" s="5"/>
      <c r="AJ351" s="5" t="s">
        <v>1569</v>
      </c>
    </row>
    <row r="352" spans="1:36" x14ac:dyDescent="0.25">
      <c r="A352" s="5" t="s">
        <v>1335</v>
      </c>
      <c r="B352" s="5" t="s">
        <v>1338</v>
      </c>
      <c r="C352" s="5" t="s">
        <v>1337</v>
      </c>
      <c r="D352" s="5" t="s">
        <v>1038</v>
      </c>
      <c r="E352" s="5" t="s">
        <v>1339</v>
      </c>
      <c r="F352" s="5" t="s">
        <v>1336</v>
      </c>
      <c r="G352" s="5">
        <v>1</v>
      </c>
      <c r="H352" s="15">
        <v>1</v>
      </c>
      <c r="I352" s="4"/>
      <c r="J352" s="13" t="s">
        <v>1569</v>
      </c>
      <c r="K352" s="8" t="s">
        <v>1569</v>
      </c>
      <c r="L352" s="5" t="s">
        <v>1569</v>
      </c>
      <c r="M352" s="14">
        <v>80</v>
      </c>
      <c r="N352" s="8" t="s">
        <v>1569</v>
      </c>
      <c r="O352" s="13" t="s">
        <v>1335</v>
      </c>
      <c r="P352" s="14">
        <v>9.3093093093093096</v>
      </c>
      <c r="Q352" s="8" t="s">
        <v>1569</v>
      </c>
      <c r="R352" s="14" t="s">
        <v>1335</v>
      </c>
      <c r="S352" s="12"/>
      <c r="T352" s="5"/>
      <c r="U352" s="5" t="s">
        <v>1569</v>
      </c>
      <c r="V352" s="14" t="s">
        <v>1569</v>
      </c>
      <c r="W352" s="8" t="s">
        <v>1569</v>
      </c>
      <c r="X352" s="14" t="s">
        <v>1569</v>
      </c>
      <c r="Y352" s="14" t="s">
        <v>1569</v>
      </c>
      <c r="Z352" s="8" t="s">
        <v>1569</v>
      </c>
      <c r="AA352" s="14" t="s">
        <v>1569</v>
      </c>
      <c r="AB352" s="14" t="s">
        <v>1569</v>
      </c>
      <c r="AC352" s="8" t="s">
        <v>1569</v>
      </c>
      <c r="AD352" s="14" t="s">
        <v>1569</v>
      </c>
      <c r="AE352" s="14" t="s">
        <v>1569</v>
      </c>
      <c r="AF352" s="8" t="s">
        <v>1569</v>
      </c>
      <c r="AG352" s="14" t="s">
        <v>1569</v>
      </c>
      <c r="AI352" s="5"/>
      <c r="AJ352" s="5" t="s">
        <v>1569</v>
      </c>
    </row>
    <row r="353" spans="1:36" x14ac:dyDescent="0.25">
      <c r="A353" s="5" t="s">
        <v>1002</v>
      </c>
      <c r="B353" s="5" t="s">
        <v>1000</v>
      </c>
      <c r="C353" s="5" t="s">
        <v>999</v>
      </c>
      <c r="D353" s="5" t="s">
        <v>620</v>
      </c>
      <c r="E353" s="5" t="s">
        <v>1004</v>
      </c>
      <c r="F353" s="5" t="s">
        <v>1003</v>
      </c>
      <c r="G353" s="5">
        <v>2</v>
      </c>
      <c r="H353" s="15">
        <v>1</v>
      </c>
      <c r="I353" s="4"/>
      <c r="J353" s="13" t="s">
        <v>1569</v>
      </c>
      <c r="K353" s="8" t="s">
        <v>1569</v>
      </c>
      <c r="L353" s="5" t="s">
        <v>1569</v>
      </c>
      <c r="M353" s="14">
        <v>100</v>
      </c>
      <c r="N353" s="8">
        <v>2012</v>
      </c>
      <c r="O353" s="13" t="s">
        <v>1002</v>
      </c>
      <c r="P353" s="14">
        <v>12.587412587412588</v>
      </c>
      <c r="Q353" s="8">
        <v>2012</v>
      </c>
      <c r="R353" s="14" t="s">
        <v>1002</v>
      </c>
      <c r="S353" s="12"/>
      <c r="T353" s="5"/>
      <c r="U353" s="5" t="s">
        <v>1569</v>
      </c>
      <c r="V353" s="14" t="s">
        <v>1569</v>
      </c>
      <c r="W353" s="8" t="s">
        <v>1569</v>
      </c>
      <c r="X353" s="14" t="s">
        <v>1569</v>
      </c>
      <c r="Y353" s="14" t="s">
        <v>1569</v>
      </c>
      <c r="Z353" s="8" t="s">
        <v>1569</v>
      </c>
      <c r="AA353" s="14" t="s">
        <v>1569</v>
      </c>
      <c r="AB353" s="14" t="s">
        <v>1569</v>
      </c>
      <c r="AC353" s="8" t="s">
        <v>1569</v>
      </c>
      <c r="AD353" s="14" t="s">
        <v>1569</v>
      </c>
      <c r="AE353" s="14" t="s">
        <v>1569</v>
      </c>
      <c r="AF353" s="8" t="s">
        <v>1569</v>
      </c>
      <c r="AG353" s="14" t="s">
        <v>1569</v>
      </c>
      <c r="AI353" s="5"/>
      <c r="AJ353" s="5" t="s">
        <v>1569</v>
      </c>
    </row>
    <row r="354" spans="1:36" x14ac:dyDescent="0.25">
      <c r="A354" s="5" t="s">
        <v>324</v>
      </c>
      <c r="B354" s="5" t="s">
        <v>327</v>
      </c>
      <c r="C354" s="5" t="s">
        <v>326</v>
      </c>
      <c r="D354" s="5" t="s">
        <v>35</v>
      </c>
      <c r="E354" s="5" t="s">
        <v>328</v>
      </c>
      <c r="F354" s="5" t="s">
        <v>325</v>
      </c>
      <c r="G354" s="5">
        <v>1</v>
      </c>
      <c r="H354" s="15">
        <v>2</v>
      </c>
      <c r="I354" s="4" t="s">
        <v>1962</v>
      </c>
      <c r="J354" s="13">
        <v>2.4730346354010888</v>
      </c>
      <c r="K354" s="8">
        <v>2015</v>
      </c>
      <c r="L354" s="5" t="s">
        <v>324</v>
      </c>
      <c r="M354" s="14">
        <v>100</v>
      </c>
      <c r="N354" s="8">
        <v>2015</v>
      </c>
      <c r="O354" s="13" t="s">
        <v>324</v>
      </c>
      <c r="P354" s="14">
        <v>19</v>
      </c>
      <c r="Q354" s="8">
        <v>2015</v>
      </c>
      <c r="R354" s="14" t="s">
        <v>324</v>
      </c>
      <c r="S354" s="12"/>
      <c r="T354" s="5"/>
      <c r="U354" s="5" t="s">
        <v>1569</v>
      </c>
      <c r="V354" s="14">
        <v>9</v>
      </c>
      <c r="W354" s="8">
        <v>2015</v>
      </c>
      <c r="X354" s="14" t="s">
        <v>324</v>
      </c>
      <c r="Y354" s="14">
        <v>20</v>
      </c>
      <c r="Z354" s="8">
        <v>2015</v>
      </c>
      <c r="AA354" s="14" t="s">
        <v>324</v>
      </c>
      <c r="AB354" s="14">
        <v>0</v>
      </c>
      <c r="AC354" s="8">
        <v>2015</v>
      </c>
      <c r="AD354" s="14" t="s">
        <v>324</v>
      </c>
      <c r="AE354" s="14" t="s">
        <v>1569</v>
      </c>
      <c r="AF354" s="8" t="s">
        <v>1569</v>
      </c>
      <c r="AG354" s="14" t="s">
        <v>1569</v>
      </c>
      <c r="AI354" s="5"/>
      <c r="AJ354" s="5" t="s">
        <v>1569</v>
      </c>
    </row>
    <row r="355" spans="1:36" x14ac:dyDescent="0.25">
      <c r="A355" s="5" t="s">
        <v>332</v>
      </c>
      <c r="B355" s="5" t="s">
        <v>335</v>
      </c>
      <c r="C355" s="5" t="s">
        <v>334</v>
      </c>
      <c r="D355" s="5" t="s">
        <v>35</v>
      </c>
      <c r="E355" s="5" t="s">
        <v>336</v>
      </c>
      <c r="F355" s="5" t="s">
        <v>333</v>
      </c>
      <c r="G355" s="5">
        <v>2</v>
      </c>
      <c r="H355" s="15">
        <v>1</v>
      </c>
      <c r="I355" s="4" t="s">
        <v>3210</v>
      </c>
      <c r="J355" s="13">
        <v>1.2056220890934786</v>
      </c>
      <c r="K355" s="8">
        <v>2012</v>
      </c>
      <c r="L355" s="5" t="s">
        <v>332</v>
      </c>
      <c r="M355" s="14" t="s">
        <v>1569</v>
      </c>
      <c r="N355" s="8" t="s">
        <v>1569</v>
      </c>
      <c r="O355" s="13" t="s">
        <v>1569</v>
      </c>
      <c r="P355" s="14">
        <v>6</v>
      </c>
      <c r="Q355" s="8">
        <v>2012</v>
      </c>
      <c r="R355" s="14" t="s">
        <v>332</v>
      </c>
      <c r="S355" s="12"/>
      <c r="T355" s="5"/>
      <c r="U355" s="5" t="s">
        <v>1569</v>
      </c>
      <c r="V355" s="14">
        <v>0</v>
      </c>
      <c r="W355" s="8">
        <v>2012</v>
      </c>
      <c r="X355" s="14" t="s">
        <v>332</v>
      </c>
      <c r="Y355" s="14">
        <v>30</v>
      </c>
      <c r="Z355" s="8">
        <v>2012</v>
      </c>
      <c r="AA355" s="14" t="s">
        <v>332</v>
      </c>
      <c r="AB355" s="14">
        <v>46.338028169014088</v>
      </c>
      <c r="AC355" s="8">
        <v>2012</v>
      </c>
      <c r="AD355" s="14" t="s">
        <v>332</v>
      </c>
      <c r="AE355" s="14">
        <v>100</v>
      </c>
      <c r="AF355" s="8">
        <v>2012</v>
      </c>
      <c r="AG355" s="14" t="s">
        <v>332</v>
      </c>
      <c r="AI355" s="5"/>
      <c r="AJ355" s="5" t="s">
        <v>1569</v>
      </c>
    </row>
    <row r="356" spans="1:36" x14ac:dyDescent="0.25">
      <c r="A356" s="5" t="s">
        <v>337</v>
      </c>
      <c r="B356" s="5" t="s">
        <v>335</v>
      </c>
      <c r="C356" s="5" t="s">
        <v>334</v>
      </c>
      <c r="D356" s="5" t="s">
        <v>35</v>
      </c>
      <c r="E356" s="5" t="s">
        <v>339</v>
      </c>
      <c r="F356" s="5" t="s">
        <v>338</v>
      </c>
      <c r="G356" s="5">
        <v>3</v>
      </c>
      <c r="H356" s="15">
        <v>1</v>
      </c>
      <c r="I356" s="4"/>
      <c r="J356" s="13">
        <v>1.0122290686577904</v>
      </c>
      <c r="K356" s="8">
        <v>2015</v>
      </c>
      <c r="L356" s="5" t="s">
        <v>337</v>
      </c>
      <c r="M356" s="14">
        <v>100</v>
      </c>
      <c r="N356" s="8">
        <v>2015</v>
      </c>
      <c r="O356" s="13" t="s">
        <v>337</v>
      </c>
      <c r="P356" s="14">
        <v>11.111111111111111</v>
      </c>
      <c r="Q356" s="8">
        <v>2015</v>
      </c>
      <c r="R356" s="14" t="s">
        <v>337</v>
      </c>
      <c r="S356" s="12"/>
      <c r="T356" s="5"/>
      <c r="U356" s="5" t="s">
        <v>1569</v>
      </c>
      <c r="V356" s="14">
        <v>25.3</v>
      </c>
      <c r="W356" s="8">
        <v>2015</v>
      </c>
      <c r="X356" s="14" t="s">
        <v>337</v>
      </c>
      <c r="Y356" s="14">
        <v>45.03</v>
      </c>
      <c r="Z356" s="8">
        <v>2015</v>
      </c>
      <c r="AA356" s="14" t="s">
        <v>337</v>
      </c>
      <c r="AB356" s="14">
        <v>0</v>
      </c>
      <c r="AC356" s="8">
        <v>2015</v>
      </c>
      <c r="AD356" s="14" t="s">
        <v>337</v>
      </c>
      <c r="AE356" s="14">
        <v>100</v>
      </c>
      <c r="AF356" s="8">
        <v>2015</v>
      </c>
      <c r="AG356" s="14" t="s">
        <v>337</v>
      </c>
      <c r="AI356" s="5"/>
      <c r="AJ356" s="5" t="s">
        <v>1569</v>
      </c>
    </row>
    <row r="357" spans="1:36" x14ac:dyDescent="0.25">
      <c r="A357" s="5" t="s">
        <v>340</v>
      </c>
      <c r="B357" s="5" t="s">
        <v>343</v>
      </c>
      <c r="C357" s="5" t="s">
        <v>342</v>
      </c>
      <c r="D357" s="5" t="s">
        <v>35</v>
      </c>
      <c r="E357" s="5" t="s">
        <v>344</v>
      </c>
      <c r="F357" s="5" t="s">
        <v>341</v>
      </c>
      <c r="G357" s="5">
        <v>2</v>
      </c>
      <c r="H357" s="15">
        <v>1</v>
      </c>
      <c r="I357" s="4" t="s">
        <v>1963</v>
      </c>
      <c r="J357" s="13">
        <v>1.894714515740993</v>
      </c>
      <c r="K357" s="8">
        <v>2016</v>
      </c>
      <c r="L357" s="5" t="s">
        <v>340</v>
      </c>
      <c r="M357" s="14" t="s">
        <v>1569</v>
      </c>
      <c r="N357" s="8" t="s">
        <v>1569</v>
      </c>
      <c r="O357" s="13" t="s">
        <v>1569</v>
      </c>
      <c r="P357" s="14" t="s">
        <v>1569</v>
      </c>
      <c r="Q357" s="8" t="s">
        <v>1569</v>
      </c>
      <c r="R357" s="14" t="s">
        <v>1569</v>
      </c>
      <c r="S357" s="12"/>
      <c r="T357" s="5"/>
      <c r="U357" s="5" t="s">
        <v>1569</v>
      </c>
      <c r="V357" s="14">
        <v>33</v>
      </c>
      <c r="W357" s="8">
        <v>2016</v>
      </c>
      <c r="X357" s="14" t="s">
        <v>340</v>
      </c>
      <c r="Y357" s="14">
        <v>11</v>
      </c>
      <c r="Z357" s="8">
        <v>2016</v>
      </c>
      <c r="AA357" s="14" t="s">
        <v>340</v>
      </c>
      <c r="AB357" s="14">
        <v>0</v>
      </c>
      <c r="AC357" s="8">
        <v>2016</v>
      </c>
      <c r="AD357" s="14" t="s">
        <v>340</v>
      </c>
      <c r="AE357" s="14">
        <v>100</v>
      </c>
      <c r="AF357" s="8">
        <v>2016</v>
      </c>
      <c r="AG357" s="14" t="s">
        <v>340</v>
      </c>
      <c r="AI357" s="5"/>
      <c r="AJ357" s="5" t="s">
        <v>1569</v>
      </c>
    </row>
    <row r="358" spans="1:36" x14ac:dyDescent="0.25">
      <c r="A358" s="5" t="s">
        <v>345</v>
      </c>
      <c r="B358" s="5" t="s">
        <v>343</v>
      </c>
      <c r="C358" s="5" t="s">
        <v>342</v>
      </c>
      <c r="D358" s="5" t="s">
        <v>35</v>
      </c>
      <c r="E358" s="5" t="s">
        <v>347</v>
      </c>
      <c r="F358" s="5" t="s">
        <v>346</v>
      </c>
      <c r="G358" s="5">
        <v>2</v>
      </c>
      <c r="H358" s="15">
        <v>1</v>
      </c>
      <c r="I358" s="4" t="s">
        <v>1964</v>
      </c>
      <c r="J358" s="13">
        <v>1.7916899736736425</v>
      </c>
      <c r="K358" s="8">
        <v>2012</v>
      </c>
      <c r="L358" s="5" t="s">
        <v>345</v>
      </c>
      <c r="M358" s="14" t="s">
        <v>1569</v>
      </c>
      <c r="N358" s="8" t="s">
        <v>1569</v>
      </c>
      <c r="O358" s="13" t="s">
        <v>1569</v>
      </c>
      <c r="P358" s="14" t="s">
        <v>1569</v>
      </c>
      <c r="Q358" s="8" t="s">
        <v>1569</v>
      </c>
      <c r="R358" s="14" t="s">
        <v>1569</v>
      </c>
      <c r="S358" s="12"/>
      <c r="T358" s="5"/>
      <c r="U358" s="5" t="s">
        <v>1569</v>
      </c>
      <c r="V358" s="14" t="s">
        <v>1569</v>
      </c>
      <c r="W358" s="8" t="s">
        <v>1569</v>
      </c>
      <c r="X358" s="14" t="s">
        <v>1569</v>
      </c>
      <c r="Y358" s="14">
        <v>31</v>
      </c>
      <c r="Z358" s="8">
        <v>2012</v>
      </c>
      <c r="AA358" s="14" t="s">
        <v>345</v>
      </c>
      <c r="AB358" s="14" t="s">
        <v>1569</v>
      </c>
      <c r="AC358" s="8" t="s">
        <v>1569</v>
      </c>
      <c r="AD358" s="14" t="s">
        <v>1569</v>
      </c>
      <c r="AE358" s="14" t="s">
        <v>1569</v>
      </c>
      <c r="AF358" s="8" t="s">
        <v>1569</v>
      </c>
      <c r="AG358" s="14" t="s">
        <v>1569</v>
      </c>
      <c r="AI358" s="5"/>
      <c r="AJ358" s="5" t="s">
        <v>1569</v>
      </c>
    </row>
    <row r="359" spans="1:36" x14ac:dyDescent="0.25">
      <c r="A359" s="5" t="s">
        <v>348</v>
      </c>
      <c r="B359" s="5" t="s">
        <v>343</v>
      </c>
      <c r="C359" s="5" t="s">
        <v>342</v>
      </c>
      <c r="D359" s="5" t="s">
        <v>35</v>
      </c>
      <c r="E359" s="5" t="s">
        <v>350</v>
      </c>
      <c r="F359" s="5" t="s">
        <v>349</v>
      </c>
      <c r="G359" s="5">
        <v>2</v>
      </c>
      <c r="H359" s="15">
        <v>2</v>
      </c>
      <c r="I359" s="4" t="s">
        <v>1965</v>
      </c>
      <c r="J359" s="13">
        <v>3.1283431568144362</v>
      </c>
      <c r="K359" s="8">
        <v>2015</v>
      </c>
      <c r="L359" s="5" t="s">
        <v>348</v>
      </c>
      <c r="M359" s="14">
        <v>100</v>
      </c>
      <c r="N359" s="8">
        <v>2015</v>
      </c>
      <c r="O359" s="13" t="s">
        <v>348</v>
      </c>
      <c r="P359" s="14">
        <v>11.523046092184369</v>
      </c>
      <c r="Q359" s="8">
        <v>2015</v>
      </c>
      <c r="R359" s="14" t="s">
        <v>348</v>
      </c>
      <c r="S359" s="12"/>
      <c r="T359" s="5"/>
      <c r="U359" s="5" t="s">
        <v>1569</v>
      </c>
      <c r="V359" s="14">
        <v>0</v>
      </c>
      <c r="W359" s="8">
        <v>2015</v>
      </c>
      <c r="X359" s="14" t="s">
        <v>348</v>
      </c>
      <c r="Y359" s="14" t="s">
        <v>1569</v>
      </c>
      <c r="Z359" s="8" t="s">
        <v>1569</v>
      </c>
      <c r="AA359" s="14" t="s">
        <v>1569</v>
      </c>
      <c r="AB359" s="14">
        <v>0</v>
      </c>
      <c r="AC359" s="8">
        <v>2015</v>
      </c>
      <c r="AD359" s="14" t="s">
        <v>348</v>
      </c>
      <c r="AE359" s="14">
        <v>100</v>
      </c>
      <c r="AF359" s="8">
        <v>2015</v>
      </c>
      <c r="AG359" s="14" t="s">
        <v>348</v>
      </c>
      <c r="AI359" s="5"/>
      <c r="AJ359" s="5" t="s">
        <v>1569</v>
      </c>
    </row>
    <row r="360" spans="1:36" x14ac:dyDescent="0.25">
      <c r="A360" s="5" t="s">
        <v>351</v>
      </c>
      <c r="B360" s="5" t="s">
        <v>354</v>
      </c>
      <c r="C360" s="5" t="s">
        <v>353</v>
      </c>
      <c r="D360" s="5" t="s">
        <v>35</v>
      </c>
      <c r="E360" s="5" t="s">
        <v>355</v>
      </c>
      <c r="F360" s="5" t="s">
        <v>352</v>
      </c>
      <c r="G360" s="5">
        <v>1</v>
      </c>
      <c r="H360" s="15">
        <v>1</v>
      </c>
      <c r="I360" s="4"/>
      <c r="J360" s="13">
        <v>1.0006762145328509</v>
      </c>
      <c r="K360" s="8">
        <v>2012</v>
      </c>
      <c r="L360" s="5" t="s">
        <v>351</v>
      </c>
      <c r="M360" s="14">
        <v>100</v>
      </c>
      <c r="N360" s="8">
        <v>2012</v>
      </c>
      <c r="O360" s="13" t="s">
        <v>351</v>
      </c>
      <c r="P360" s="14">
        <v>15.871587158715869</v>
      </c>
      <c r="Q360" s="8">
        <v>2012</v>
      </c>
      <c r="R360" s="14" t="s">
        <v>351</v>
      </c>
      <c r="S360" s="12"/>
      <c r="T360" s="5"/>
      <c r="U360" s="5" t="s">
        <v>1569</v>
      </c>
      <c r="V360" s="14">
        <v>0</v>
      </c>
      <c r="W360" s="8">
        <v>2012</v>
      </c>
      <c r="X360" s="14" t="s">
        <v>351</v>
      </c>
      <c r="Y360" s="14">
        <v>29</v>
      </c>
      <c r="Z360" s="8">
        <v>2012</v>
      </c>
      <c r="AA360" s="14" t="s">
        <v>351</v>
      </c>
      <c r="AB360" s="14">
        <v>0</v>
      </c>
      <c r="AC360" s="8">
        <v>2012</v>
      </c>
      <c r="AD360" s="14" t="s">
        <v>351</v>
      </c>
      <c r="AE360" s="14">
        <v>100</v>
      </c>
      <c r="AF360" s="8">
        <v>2012</v>
      </c>
      <c r="AG360" s="14" t="s">
        <v>351</v>
      </c>
      <c r="AI360" s="5"/>
      <c r="AJ360" s="5" t="s">
        <v>1569</v>
      </c>
    </row>
    <row r="361" spans="1:36" x14ac:dyDescent="0.25">
      <c r="A361" s="5" t="s">
        <v>1009</v>
      </c>
      <c r="B361" s="5" t="s">
        <v>1007</v>
      </c>
      <c r="C361" s="5" t="s">
        <v>1006</v>
      </c>
      <c r="D361" s="5" t="s">
        <v>620</v>
      </c>
      <c r="E361" s="5" t="s">
        <v>1011</v>
      </c>
      <c r="F361" s="5" t="s">
        <v>1010</v>
      </c>
      <c r="G361" s="5">
        <v>2</v>
      </c>
      <c r="H361" s="15">
        <v>2</v>
      </c>
      <c r="I361" s="4" t="s">
        <v>1966</v>
      </c>
      <c r="J361" s="13">
        <v>0.60855753607224794</v>
      </c>
      <c r="K361" s="8">
        <v>2012</v>
      </c>
      <c r="L361" s="5" t="s">
        <v>1009</v>
      </c>
      <c r="M361" s="14" t="s">
        <v>1569</v>
      </c>
      <c r="N361" s="8" t="s">
        <v>1569</v>
      </c>
      <c r="O361" s="13" t="s">
        <v>1569</v>
      </c>
      <c r="P361" s="14" t="s">
        <v>1569</v>
      </c>
      <c r="Q361" s="8" t="s">
        <v>1569</v>
      </c>
      <c r="R361" s="14" t="s">
        <v>1569</v>
      </c>
      <c r="S361" s="12"/>
      <c r="T361" s="5"/>
      <c r="U361" s="5" t="s">
        <v>1569</v>
      </c>
      <c r="V361" s="14" t="s">
        <v>1569</v>
      </c>
      <c r="W361" s="8" t="s">
        <v>1569</v>
      </c>
      <c r="X361" s="14" t="s">
        <v>1569</v>
      </c>
      <c r="Y361" s="14" t="s">
        <v>1569</v>
      </c>
      <c r="Z361" s="8" t="s">
        <v>1569</v>
      </c>
      <c r="AA361" s="14" t="s">
        <v>1569</v>
      </c>
      <c r="AB361" s="14" t="s">
        <v>1569</v>
      </c>
      <c r="AC361" s="8" t="s">
        <v>1569</v>
      </c>
      <c r="AD361" s="14" t="s">
        <v>1569</v>
      </c>
      <c r="AE361" s="14" t="s">
        <v>1569</v>
      </c>
      <c r="AF361" s="8" t="s">
        <v>1569</v>
      </c>
      <c r="AG361" s="14" t="s">
        <v>1569</v>
      </c>
      <c r="AI361" s="5"/>
      <c r="AJ361" s="5" t="s">
        <v>1569</v>
      </c>
    </row>
    <row r="362" spans="1:36" x14ac:dyDescent="0.25">
      <c r="A362" s="5" t="s">
        <v>1012</v>
      </c>
      <c r="B362" s="5" t="s">
        <v>1014</v>
      </c>
      <c r="C362" s="5" t="s">
        <v>1013</v>
      </c>
      <c r="D362" s="5" t="s">
        <v>620</v>
      </c>
      <c r="E362" s="5" t="s">
        <v>1015</v>
      </c>
      <c r="F362" s="5" t="s">
        <v>3212</v>
      </c>
      <c r="G362" s="5">
        <v>1</v>
      </c>
      <c r="H362" s="15">
        <v>1</v>
      </c>
      <c r="I362" s="4" t="s">
        <v>3211</v>
      </c>
      <c r="J362" s="13">
        <v>1.6797066858858289</v>
      </c>
      <c r="K362" s="8">
        <v>2012</v>
      </c>
      <c r="L362" s="5" t="s">
        <v>1012</v>
      </c>
      <c r="M362" s="14">
        <v>60</v>
      </c>
      <c r="N362" s="8">
        <v>2012</v>
      </c>
      <c r="O362" s="13" t="s">
        <v>1012</v>
      </c>
      <c r="P362" s="14">
        <v>7.9</v>
      </c>
      <c r="Q362" s="8">
        <v>2012</v>
      </c>
      <c r="R362" s="14" t="s">
        <v>1012</v>
      </c>
      <c r="S362" s="12"/>
      <c r="T362" s="5"/>
      <c r="U362" s="5" t="s">
        <v>1569</v>
      </c>
      <c r="V362" s="14" t="s">
        <v>1569</v>
      </c>
      <c r="W362" s="8" t="s">
        <v>1569</v>
      </c>
      <c r="X362" s="14" t="s">
        <v>1569</v>
      </c>
      <c r="Y362" s="14" t="s">
        <v>1569</v>
      </c>
      <c r="Z362" s="8" t="s">
        <v>1569</v>
      </c>
      <c r="AA362" s="14" t="s">
        <v>1569</v>
      </c>
      <c r="AB362" s="14" t="s">
        <v>1569</v>
      </c>
      <c r="AC362" s="8" t="s">
        <v>1569</v>
      </c>
      <c r="AD362" s="14" t="s">
        <v>1569</v>
      </c>
      <c r="AE362" s="14" t="s">
        <v>1569</v>
      </c>
      <c r="AF362" s="8" t="s">
        <v>1569</v>
      </c>
      <c r="AG362" s="14" t="s">
        <v>1569</v>
      </c>
      <c r="AI362" s="5"/>
      <c r="AJ362" s="5" t="s">
        <v>1569</v>
      </c>
    </row>
    <row r="363" spans="1:36" x14ac:dyDescent="0.25">
      <c r="A363" s="5" t="s">
        <v>1340</v>
      </c>
      <c r="B363" s="5" t="s">
        <v>1535</v>
      </c>
      <c r="C363" s="5" t="s">
        <v>1342</v>
      </c>
      <c r="D363" s="5" t="s">
        <v>1038</v>
      </c>
      <c r="E363" s="5" t="s">
        <v>1343</v>
      </c>
      <c r="F363" s="5" t="s">
        <v>1341</v>
      </c>
      <c r="G363" s="5">
        <v>2</v>
      </c>
      <c r="H363" s="15">
        <v>2</v>
      </c>
      <c r="I363" s="4" t="s">
        <v>1967</v>
      </c>
      <c r="J363" s="13">
        <v>1.5210075805376297</v>
      </c>
      <c r="K363" s="8">
        <v>2010</v>
      </c>
      <c r="L363" s="5" t="s">
        <v>1340</v>
      </c>
      <c r="M363" s="14">
        <v>100</v>
      </c>
      <c r="N363" s="8">
        <v>2010</v>
      </c>
      <c r="O363" s="13" t="s">
        <v>1340</v>
      </c>
      <c r="P363" s="14" t="s">
        <v>1569</v>
      </c>
      <c r="Q363" s="8" t="s">
        <v>1569</v>
      </c>
      <c r="R363" s="14" t="s">
        <v>1569</v>
      </c>
      <c r="S363" s="12"/>
      <c r="T363" s="5"/>
      <c r="U363" s="5" t="s">
        <v>1569</v>
      </c>
      <c r="V363" s="14">
        <v>0</v>
      </c>
      <c r="W363" s="8">
        <v>2010</v>
      </c>
      <c r="X363" s="14" t="s">
        <v>1340</v>
      </c>
      <c r="Y363" s="14">
        <v>0.9</v>
      </c>
      <c r="Z363" s="8">
        <v>2010</v>
      </c>
      <c r="AA363" s="14" t="s">
        <v>1340</v>
      </c>
      <c r="AB363" s="14">
        <v>0</v>
      </c>
      <c r="AC363" s="8">
        <v>2010</v>
      </c>
      <c r="AD363" s="14" t="s">
        <v>1340</v>
      </c>
      <c r="AE363" s="14">
        <v>100</v>
      </c>
      <c r="AF363" s="8">
        <v>2010</v>
      </c>
      <c r="AG363" s="14" t="s">
        <v>1340</v>
      </c>
      <c r="AI363" s="5"/>
      <c r="AJ363" s="5" t="s">
        <v>1569</v>
      </c>
    </row>
    <row r="364" spans="1:36" x14ac:dyDescent="0.25">
      <c r="A364" s="5" t="s">
        <v>1016</v>
      </c>
      <c r="B364" s="5" t="s">
        <v>1019</v>
      </c>
      <c r="C364" s="5" t="s">
        <v>1018</v>
      </c>
      <c r="D364" s="5" t="s">
        <v>620</v>
      </c>
      <c r="E364" s="5" t="s">
        <v>1020</v>
      </c>
      <c r="F364" s="5" t="s">
        <v>1017</v>
      </c>
      <c r="G364" s="5">
        <v>1</v>
      </c>
      <c r="H364" s="15">
        <v>2</v>
      </c>
      <c r="I364" s="4" t="s">
        <v>1968</v>
      </c>
      <c r="J364" s="13">
        <v>1.8049049324882889</v>
      </c>
      <c r="K364" s="8">
        <v>2014</v>
      </c>
      <c r="L364" s="5" t="s">
        <v>1016</v>
      </c>
      <c r="M364" s="14">
        <v>92</v>
      </c>
      <c r="N364" s="8">
        <v>2014</v>
      </c>
      <c r="O364" s="13" t="s">
        <v>1016</v>
      </c>
      <c r="P364" s="14">
        <v>8.6172344689378768</v>
      </c>
      <c r="Q364" s="8">
        <v>2014</v>
      </c>
      <c r="R364" s="14" t="s">
        <v>1016</v>
      </c>
      <c r="S364" s="12"/>
      <c r="T364" s="5"/>
      <c r="U364" s="5" t="s">
        <v>1569</v>
      </c>
      <c r="V364" s="14">
        <v>2.4405125076266012</v>
      </c>
      <c r="W364" s="8">
        <v>2014</v>
      </c>
      <c r="X364" s="14" t="s">
        <v>1016</v>
      </c>
      <c r="Y364" s="14" t="s">
        <v>1569</v>
      </c>
      <c r="Z364" s="8" t="s">
        <v>1569</v>
      </c>
      <c r="AA364" s="14" t="s">
        <v>1569</v>
      </c>
      <c r="AB364" s="14" t="s">
        <v>1569</v>
      </c>
      <c r="AC364" s="8" t="s">
        <v>1569</v>
      </c>
      <c r="AD364" s="14" t="s">
        <v>1569</v>
      </c>
      <c r="AE364" s="14">
        <v>84.26401152030131</v>
      </c>
      <c r="AF364" s="8">
        <v>2014</v>
      </c>
      <c r="AG364" s="14" t="s">
        <v>1016</v>
      </c>
      <c r="AI364" s="5"/>
      <c r="AJ364" s="5" t="s">
        <v>1569</v>
      </c>
    </row>
    <row r="365" spans="1:36" x14ac:dyDescent="0.25">
      <c r="A365" s="5" t="s">
        <v>1021</v>
      </c>
      <c r="B365" s="5" t="s">
        <v>1019</v>
      </c>
      <c r="C365" s="5" t="s">
        <v>1018</v>
      </c>
      <c r="D365" s="5" t="s">
        <v>620</v>
      </c>
      <c r="E365" s="5" t="s">
        <v>1023</v>
      </c>
      <c r="F365" s="5" t="s">
        <v>1022</v>
      </c>
      <c r="G365" s="5">
        <v>1</v>
      </c>
      <c r="H365" s="15">
        <v>1</v>
      </c>
      <c r="I365" s="4"/>
      <c r="J365" s="13">
        <v>0.89119157867871923</v>
      </c>
      <c r="K365" s="8">
        <v>2014</v>
      </c>
      <c r="L365" s="5" t="s">
        <v>1021</v>
      </c>
      <c r="M365" s="14">
        <v>97</v>
      </c>
      <c r="N365" s="8">
        <v>2014</v>
      </c>
      <c r="O365" s="13" t="s">
        <v>1021</v>
      </c>
      <c r="P365" s="14">
        <v>15.825914935707223</v>
      </c>
      <c r="Q365" s="8">
        <v>2014</v>
      </c>
      <c r="R365" s="14" t="s">
        <v>1021</v>
      </c>
      <c r="S365" s="12"/>
      <c r="T365" s="5"/>
      <c r="U365" s="5" t="s">
        <v>1569</v>
      </c>
      <c r="V365" s="14">
        <v>15</v>
      </c>
      <c r="W365" s="8">
        <v>2014</v>
      </c>
      <c r="X365" s="14" t="s">
        <v>1021</v>
      </c>
      <c r="Y365" s="14">
        <v>0</v>
      </c>
      <c r="Z365" s="8">
        <v>2014</v>
      </c>
      <c r="AA365" s="14" t="s">
        <v>1021</v>
      </c>
      <c r="AB365" s="14">
        <v>0</v>
      </c>
      <c r="AC365" s="8">
        <v>2014</v>
      </c>
      <c r="AD365" s="14" t="s">
        <v>1021</v>
      </c>
      <c r="AE365" s="14">
        <v>100</v>
      </c>
      <c r="AF365" s="8">
        <v>2014</v>
      </c>
      <c r="AG365" s="14" t="s">
        <v>1021</v>
      </c>
      <c r="AI365" s="5"/>
      <c r="AJ365" s="5" t="s">
        <v>1569</v>
      </c>
    </row>
    <row r="366" spans="1:36" x14ac:dyDescent="0.25">
      <c r="A366" s="5" t="s">
        <v>588</v>
      </c>
      <c r="B366" s="5" t="s">
        <v>1536</v>
      </c>
      <c r="C366" s="5" t="s">
        <v>590</v>
      </c>
      <c r="D366" s="5" t="s">
        <v>360</v>
      </c>
      <c r="E366" s="5" t="s">
        <v>1594</v>
      </c>
      <c r="F366" s="5" t="s">
        <v>589</v>
      </c>
      <c r="G366" s="5">
        <v>1</v>
      </c>
      <c r="H366" s="15">
        <v>1</v>
      </c>
      <c r="I366" s="4" t="s">
        <v>1969</v>
      </c>
      <c r="J366" s="13">
        <v>0.85714285546357072</v>
      </c>
      <c r="K366" s="8">
        <v>2016</v>
      </c>
      <c r="L366" s="5" t="s">
        <v>588</v>
      </c>
      <c r="M366" s="14">
        <v>70</v>
      </c>
      <c r="N366" s="8">
        <v>2016</v>
      </c>
      <c r="O366" s="13" t="s">
        <v>588</v>
      </c>
      <c r="P366" s="14">
        <v>10</v>
      </c>
      <c r="Q366" s="8">
        <v>2016</v>
      </c>
      <c r="R366" s="14" t="s">
        <v>588</v>
      </c>
      <c r="S366" s="12"/>
      <c r="T366" s="5"/>
      <c r="U366" s="5" t="s">
        <v>1569</v>
      </c>
      <c r="V366" s="14">
        <v>0</v>
      </c>
      <c r="W366" s="8">
        <v>2016</v>
      </c>
      <c r="X366" s="14" t="s">
        <v>588</v>
      </c>
      <c r="Y366" s="14">
        <v>0</v>
      </c>
      <c r="Z366" s="8">
        <v>2016</v>
      </c>
      <c r="AA366" s="14" t="s">
        <v>588</v>
      </c>
      <c r="AB366" s="14">
        <v>0</v>
      </c>
      <c r="AC366" s="8">
        <v>2016</v>
      </c>
      <c r="AD366" s="14" t="s">
        <v>588</v>
      </c>
      <c r="AE366" s="14" t="s">
        <v>1569</v>
      </c>
      <c r="AF366" s="8" t="s">
        <v>1569</v>
      </c>
      <c r="AG366" s="14" t="s">
        <v>1569</v>
      </c>
      <c r="AI366" s="5"/>
      <c r="AJ366" s="5" t="s">
        <v>1569</v>
      </c>
    </row>
    <row r="367" spans="1:36" x14ac:dyDescent="0.25">
      <c r="A367" s="5" t="s">
        <v>1027</v>
      </c>
      <c r="B367" s="5" t="s">
        <v>1030</v>
      </c>
      <c r="C367" s="5" t="s">
        <v>1029</v>
      </c>
      <c r="D367" s="5" t="s">
        <v>620</v>
      </c>
      <c r="E367" s="5" t="s">
        <v>1031</v>
      </c>
      <c r="F367" s="5" t="s">
        <v>1028</v>
      </c>
      <c r="G367" s="5">
        <v>2</v>
      </c>
      <c r="H367" s="15">
        <v>1</v>
      </c>
      <c r="I367" s="4"/>
      <c r="J367" s="13">
        <v>0.84470901368269224</v>
      </c>
      <c r="K367" s="8">
        <v>2011</v>
      </c>
      <c r="L367" s="5" t="s">
        <v>1027</v>
      </c>
      <c r="M367" s="14">
        <v>45</v>
      </c>
      <c r="N367" s="8">
        <v>2011</v>
      </c>
      <c r="O367" s="13" t="s">
        <v>1027</v>
      </c>
      <c r="P367" s="14">
        <v>7.0000000000000009</v>
      </c>
      <c r="Q367" s="8">
        <v>2011</v>
      </c>
      <c r="R367" s="14" t="s">
        <v>1027</v>
      </c>
      <c r="S367" s="12"/>
      <c r="T367" s="5"/>
      <c r="U367" s="5" t="s">
        <v>1569</v>
      </c>
      <c r="V367" s="14">
        <v>0</v>
      </c>
      <c r="W367" s="8">
        <v>2011</v>
      </c>
      <c r="X367" s="14" t="s">
        <v>1027</v>
      </c>
      <c r="Y367" s="14">
        <v>0</v>
      </c>
      <c r="Z367" s="8">
        <v>2011</v>
      </c>
      <c r="AA367" s="14" t="s">
        <v>1027</v>
      </c>
      <c r="AB367" s="14">
        <v>0</v>
      </c>
      <c r="AC367" s="8">
        <v>2011</v>
      </c>
      <c r="AD367" s="14" t="s">
        <v>1027</v>
      </c>
      <c r="AE367" s="14">
        <v>27.659574468085101</v>
      </c>
      <c r="AF367" s="8">
        <v>2011</v>
      </c>
      <c r="AG367" s="14" t="s">
        <v>1027</v>
      </c>
      <c r="AI367" s="5"/>
      <c r="AJ367" s="5" t="s">
        <v>1569</v>
      </c>
    </row>
    <row r="368" spans="1:36" x14ac:dyDescent="0.25">
      <c r="A368" s="5" t="s">
        <v>1032</v>
      </c>
      <c r="B368" s="5" t="s">
        <v>1030</v>
      </c>
      <c r="C368" s="5" t="s">
        <v>1029</v>
      </c>
      <c r="D368" s="5" t="s">
        <v>620</v>
      </c>
      <c r="E368" s="5" t="s">
        <v>1595</v>
      </c>
      <c r="F368" s="5" t="s">
        <v>1033</v>
      </c>
      <c r="G368" s="5">
        <v>2</v>
      </c>
      <c r="H368" s="15">
        <v>1</v>
      </c>
      <c r="I368" s="4"/>
      <c r="J368" s="13">
        <v>0.51999999999999991</v>
      </c>
      <c r="K368" s="8">
        <v>2012</v>
      </c>
      <c r="L368" s="5" t="s">
        <v>1032</v>
      </c>
      <c r="M368" s="14" t="s">
        <v>1569</v>
      </c>
      <c r="N368" s="8" t="s">
        <v>1569</v>
      </c>
      <c r="O368" s="13" t="s">
        <v>1569</v>
      </c>
      <c r="P368" s="14">
        <v>8.3308330833083311</v>
      </c>
      <c r="Q368" s="8">
        <v>2012</v>
      </c>
      <c r="R368" s="14" t="s">
        <v>1032</v>
      </c>
      <c r="S368" s="12"/>
      <c r="T368" s="5"/>
      <c r="U368" s="5" t="s">
        <v>1569</v>
      </c>
      <c r="V368" s="14" t="s">
        <v>1569</v>
      </c>
      <c r="W368" s="8" t="s">
        <v>1569</v>
      </c>
      <c r="X368" s="14" t="s">
        <v>1569</v>
      </c>
      <c r="Y368" s="14" t="s">
        <v>1569</v>
      </c>
      <c r="Z368" s="8" t="s">
        <v>1569</v>
      </c>
      <c r="AA368" s="14" t="s">
        <v>1569</v>
      </c>
      <c r="AB368" s="14" t="s">
        <v>1569</v>
      </c>
      <c r="AC368" s="8" t="s">
        <v>1569</v>
      </c>
      <c r="AD368" s="14" t="s">
        <v>1569</v>
      </c>
      <c r="AE368" s="14" t="s">
        <v>1569</v>
      </c>
      <c r="AF368" s="8" t="s">
        <v>1569</v>
      </c>
      <c r="AG368" s="14" t="s">
        <v>1569</v>
      </c>
      <c r="AI368" s="5"/>
      <c r="AJ368" s="5" t="s">
        <v>1569</v>
      </c>
    </row>
    <row r="369" spans="1:36" x14ac:dyDescent="0.25">
      <c r="A369" s="5" t="s">
        <v>1977</v>
      </c>
      <c r="B369" s="5" t="s">
        <v>1046</v>
      </c>
      <c r="C369" s="5" t="s">
        <v>1045</v>
      </c>
      <c r="D369" s="5" t="s">
        <v>1038</v>
      </c>
      <c r="E369" s="5" t="s">
        <v>2128</v>
      </c>
      <c r="F369" s="5" t="s">
        <v>2226</v>
      </c>
      <c r="G369" s="5">
        <v>1</v>
      </c>
      <c r="H369" s="5">
        <v>1</v>
      </c>
      <c r="I369" s="5" t="s">
        <v>2307</v>
      </c>
      <c r="J369" s="13">
        <v>0.49959709911361805</v>
      </c>
      <c r="K369" s="8">
        <v>2017</v>
      </c>
      <c r="L369" s="5" t="s">
        <v>1977</v>
      </c>
      <c r="M369" s="14" t="s">
        <v>1569</v>
      </c>
      <c r="N369" s="8" t="s">
        <v>1569</v>
      </c>
      <c r="O369" s="13" t="s">
        <v>1569</v>
      </c>
      <c r="P369" s="14" t="s">
        <v>1569</v>
      </c>
      <c r="Q369" s="8" t="s">
        <v>1569</v>
      </c>
      <c r="R369" s="14" t="s">
        <v>1569</v>
      </c>
      <c r="S369" s="12"/>
      <c r="T369" s="5"/>
      <c r="U369" s="5" t="s">
        <v>1569</v>
      </c>
      <c r="V369" s="14">
        <v>1.0909090665253727</v>
      </c>
      <c r="W369" s="8">
        <v>2015</v>
      </c>
      <c r="X369" s="14" t="s">
        <v>1977</v>
      </c>
      <c r="Y369" s="14">
        <v>0</v>
      </c>
      <c r="Z369" s="8">
        <v>2015</v>
      </c>
      <c r="AA369" s="14" t="s">
        <v>1977</v>
      </c>
      <c r="AB369" s="14">
        <v>0</v>
      </c>
      <c r="AC369" s="8">
        <v>2015</v>
      </c>
      <c r="AD369" s="14" t="s">
        <v>1977</v>
      </c>
      <c r="AE369" s="14">
        <v>43.90243721926344</v>
      </c>
      <c r="AF369" s="8">
        <v>2015</v>
      </c>
      <c r="AG369" s="14" t="s">
        <v>1977</v>
      </c>
      <c r="AI369" s="5"/>
      <c r="AJ369" s="5" t="s">
        <v>1569</v>
      </c>
    </row>
    <row r="370" spans="1:36" x14ac:dyDescent="0.25">
      <c r="A370" s="5" t="s">
        <v>1978</v>
      </c>
      <c r="B370" s="5" t="s">
        <v>1046</v>
      </c>
      <c r="C370" s="5" t="s">
        <v>1045</v>
      </c>
      <c r="D370" s="5" t="s">
        <v>1038</v>
      </c>
      <c r="E370" s="5" t="s">
        <v>2129</v>
      </c>
      <c r="F370" s="5" t="s">
        <v>2227</v>
      </c>
      <c r="G370" s="5">
        <v>1</v>
      </c>
      <c r="H370" s="5">
        <v>1</v>
      </c>
      <c r="I370" s="5" t="s">
        <v>2308</v>
      </c>
      <c r="J370" s="13">
        <v>0.75251141552511425</v>
      </c>
      <c r="K370" s="8">
        <v>2017</v>
      </c>
      <c r="L370" s="5" t="s">
        <v>1978</v>
      </c>
      <c r="M370" s="14">
        <v>100</v>
      </c>
      <c r="N370" s="8">
        <v>2017</v>
      </c>
      <c r="O370" s="13" t="s">
        <v>1978</v>
      </c>
      <c r="P370" s="14" t="s">
        <v>1569</v>
      </c>
      <c r="Q370" s="8" t="s">
        <v>1569</v>
      </c>
      <c r="R370" s="14" t="s">
        <v>1569</v>
      </c>
      <c r="S370" s="12"/>
      <c r="T370" s="5"/>
      <c r="U370" s="5" t="s">
        <v>1569</v>
      </c>
      <c r="V370" s="14">
        <v>1</v>
      </c>
      <c r="W370" s="8">
        <v>2015</v>
      </c>
      <c r="X370" s="14" t="s">
        <v>1978</v>
      </c>
      <c r="Y370" s="14">
        <v>0</v>
      </c>
      <c r="Z370" s="8">
        <v>2015</v>
      </c>
      <c r="AA370" s="14" t="s">
        <v>1978</v>
      </c>
      <c r="AB370" s="14">
        <v>0</v>
      </c>
      <c r="AC370" s="8">
        <v>2015</v>
      </c>
      <c r="AD370" s="14" t="s">
        <v>1978</v>
      </c>
      <c r="AE370" s="14">
        <v>43.902439024390247</v>
      </c>
      <c r="AF370" s="8">
        <v>2015</v>
      </c>
      <c r="AG370" s="14" t="s">
        <v>1978</v>
      </c>
      <c r="AI370" s="5"/>
      <c r="AJ370" s="5" t="s">
        <v>1569</v>
      </c>
    </row>
    <row r="371" spans="1:36" x14ac:dyDescent="0.25">
      <c r="A371" s="5" t="s">
        <v>1980</v>
      </c>
      <c r="B371" s="5" t="s">
        <v>1046</v>
      </c>
      <c r="C371" s="5" t="s">
        <v>1045</v>
      </c>
      <c r="D371" s="5" t="s">
        <v>1038</v>
      </c>
      <c r="E371" s="5" t="s">
        <v>2130</v>
      </c>
      <c r="F371" s="5" t="s">
        <v>2228</v>
      </c>
      <c r="G371" s="5">
        <v>1</v>
      </c>
      <c r="H371" s="5">
        <v>1</v>
      </c>
      <c r="I371" s="5" t="s">
        <v>2308</v>
      </c>
      <c r="J371" s="13">
        <v>0.85485440526985557</v>
      </c>
      <c r="K371" s="8">
        <v>2017</v>
      </c>
      <c r="L371" s="5" t="s">
        <v>1980</v>
      </c>
      <c r="M371" s="14">
        <v>70</v>
      </c>
      <c r="N371" s="8">
        <v>2015</v>
      </c>
      <c r="O371" s="13" t="s">
        <v>1980</v>
      </c>
      <c r="P371" s="14" t="s">
        <v>1569</v>
      </c>
      <c r="Q371" s="8" t="s">
        <v>1569</v>
      </c>
      <c r="R371" s="14" t="s">
        <v>1569</v>
      </c>
      <c r="S371" s="12"/>
      <c r="T371" s="5"/>
      <c r="U371" s="5" t="s">
        <v>1569</v>
      </c>
      <c r="V371" s="14">
        <v>0.99999998745165275</v>
      </c>
      <c r="W371" s="8">
        <v>2015</v>
      </c>
      <c r="X371" s="14" t="s">
        <v>1980</v>
      </c>
      <c r="Y371" s="14">
        <v>0</v>
      </c>
      <c r="Z371" s="8">
        <v>2015</v>
      </c>
      <c r="AA371" s="14" t="s">
        <v>1980</v>
      </c>
      <c r="AB371" s="14">
        <v>0</v>
      </c>
      <c r="AC371" s="8">
        <v>2015</v>
      </c>
      <c r="AD371" s="14" t="s">
        <v>1980</v>
      </c>
      <c r="AE371" s="14">
        <v>43.910256410256409</v>
      </c>
      <c r="AF371" s="8">
        <v>2015</v>
      </c>
      <c r="AG371" s="14" t="s">
        <v>1980</v>
      </c>
      <c r="AI371" s="5"/>
      <c r="AJ371" s="5" t="s">
        <v>1569</v>
      </c>
    </row>
    <row r="372" spans="1:36" x14ac:dyDescent="0.25">
      <c r="A372" s="5" t="s">
        <v>1981</v>
      </c>
      <c r="B372" s="5" t="s">
        <v>1046</v>
      </c>
      <c r="C372" s="5" t="s">
        <v>1045</v>
      </c>
      <c r="D372" s="5" t="s">
        <v>1038</v>
      </c>
      <c r="E372" s="5" t="s">
        <v>2131</v>
      </c>
      <c r="F372" s="5" t="s">
        <v>2229</v>
      </c>
      <c r="G372" s="5">
        <v>1</v>
      </c>
      <c r="H372" s="5">
        <v>1</v>
      </c>
      <c r="I372" s="5" t="s">
        <v>2310</v>
      </c>
      <c r="J372" s="13">
        <v>0.80175532230326751</v>
      </c>
      <c r="K372" s="8">
        <v>2017</v>
      </c>
      <c r="L372" s="5" t="s">
        <v>1981</v>
      </c>
      <c r="M372" s="14">
        <v>80</v>
      </c>
      <c r="N372" s="8">
        <v>2015</v>
      </c>
      <c r="O372" s="13" t="s">
        <v>1981</v>
      </c>
      <c r="P372" s="14" t="s">
        <v>1569</v>
      </c>
      <c r="Q372" s="8" t="s">
        <v>1569</v>
      </c>
      <c r="R372" s="14" t="s">
        <v>1569</v>
      </c>
      <c r="S372" s="12"/>
      <c r="T372" s="5"/>
      <c r="U372" s="5" t="s">
        <v>1569</v>
      </c>
      <c r="V372" s="14">
        <v>0.99999997402443574</v>
      </c>
      <c r="W372" s="8">
        <v>2015</v>
      </c>
      <c r="X372" s="14" t="s">
        <v>1981</v>
      </c>
      <c r="Y372" s="14">
        <v>0</v>
      </c>
      <c r="Z372" s="8">
        <v>2015</v>
      </c>
      <c r="AA372" s="14" t="s">
        <v>1981</v>
      </c>
      <c r="AB372" s="14">
        <v>0</v>
      </c>
      <c r="AC372" s="8">
        <v>2015</v>
      </c>
      <c r="AD372" s="14" t="s">
        <v>1981</v>
      </c>
      <c r="AE372" s="14">
        <v>44.075829383886258</v>
      </c>
      <c r="AF372" s="8">
        <v>2015</v>
      </c>
      <c r="AG372" s="14" t="s">
        <v>1981</v>
      </c>
      <c r="AI372" s="5"/>
      <c r="AJ372" s="5" t="s">
        <v>1569</v>
      </c>
    </row>
    <row r="373" spans="1:36" x14ac:dyDescent="0.25">
      <c r="A373" s="5" t="s">
        <v>1982</v>
      </c>
      <c r="B373" s="5" t="s">
        <v>1058</v>
      </c>
      <c r="C373" s="5" t="s">
        <v>1057</v>
      </c>
      <c r="D373" s="5" t="s">
        <v>1038</v>
      </c>
      <c r="E373" s="5" t="s">
        <v>2132</v>
      </c>
      <c r="F373" s="5" t="s">
        <v>2230</v>
      </c>
      <c r="G373" s="5">
        <v>2</v>
      </c>
      <c r="H373" s="5">
        <v>1</v>
      </c>
      <c r="I373" s="5" t="s">
        <v>2311</v>
      </c>
      <c r="J373" s="13" t="s">
        <v>1569</v>
      </c>
      <c r="K373" s="8" t="s">
        <v>1569</v>
      </c>
      <c r="L373" s="5" t="s">
        <v>1569</v>
      </c>
      <c r="M373" s="14">
        <v>91.900001525878906</v>
      </c>
      <c r="N373" s="8">
        <v>2010</v>
      </c>
      <c r="O373" s="13" t="s">
        <v>1982</v>
      </c>
      <c r="P373" s="14" t="s">
        <v>1569</v>
      </c>
      <c r="Q373" s="8" t="s">
        <v>1569</v>
      </c>
      <c r="R373" s="14" t="s">
        <v>1569</v>
      </c>
      <c r="S373" s="12"/>
      <c r="T373" s="5"/>
      <c r="U373" s="5" t="s">
        <v>1569</v>
      </c>
      <c r="V373" s="14" t="s">
        <v>1569</v>
      </c>
      <c r="W373" s="8" t="s">
        <v>1569</v>
      </c>
      <c r="X373" s="14" t="s">
        <v>1569</v>
      </c>
      <c r="Y373" s="14" t="s">
        <v>1569</v>
      </c>
      <c r="Z373" s="8" t="s">
        <v>1569</v>
      </c>
      <c r="AA373" s="14" t="s">
        <v>1569</v>
      </c>
      <c r="AB373" s="14" t="s">
        <v>1569</v>
      </c>
      <c r="AC373" s="8" t="s">
        <v>1569</v>
      </c>
      <c r="AD373" s="14" t="s">
        <v>1569</v>
      </c>
      <c r="AE373" s="14" t="s">
        <v>1569</v>
      </c>
      <c r="AF373" s="8" t="s">
        <v>1569</v>
      </c>
      <c r="AG373" s="14" t="s">
        <v>1569</v>
      </c>
      <c r="AI373" s="5"/>
      <c r="AJ373" s="5" t="s">
        <v>1569</v>
      </c>
    </row>
    <row r="374" spans="1:36" x14ac:dyDescent="0.25">
      <c r="A374" s="5" t="s">
        <v>1985</v>
      </c>
      <c r="B374" s="5" t="s">
        <v>1067</v>
      </c>
      <c r="C374" s="5" t="s">
        <v>1066</v>
      </c>
      <c r="D374" s="5" t="s">
        <v>1038</v>
      </c>
      <c r="E374" s="5" t="s">
        <v>2135</v>
      </c>
      <c r="F374" s="5" t="s">
        <v>2233</v>
      </c>
      <c r="G374" s="5">
        <v>1</v>
      </c>
      <c r="H374" s="5">
        <v>2</v>
      </c>
      <c r="I374" s="5" t="s">
        <v>2314</v>
      </c>
      <c r="J374" s="13" t="s">
        <v>1569</v>
      </c>
      <c r="K374" s="8" t="s">
        <v>1569</v>
      </c>
      <c r="L374" s="5" t="s">
        <v>1569</v>
      </c>
      <c r="M374" s="14">
        <v>100</v>
      </c>
      <c r="N374" s="8">
        <v>2019</v>
      </c>
      <c r="O374" s="13" t="s">
        <v>1985</v>
      </c>
      <c r="P374" s="14" t="s">
        <v>1569</v>
      </c>
      <c r="Q374" s="8" t="s">
        <v>1569</v>
      </c>
      <c r="R374" s="14" t="s">
        <v>1569</v>
      </c>
      <c r="S374" s="12"/>
      <c r="T374" s="5"/>
      <c r="U374" s="5" t="s">
        <v>1569</v>
      </c>
      <c r="V374" s="14">
        <v>0</v>
      </c>
      <c r="W374" s="8">
        <v>2019</v>
      </c>
      <c r="X374" s="14" t="s">
        <v>1985</v>
      </c>
      <c r="Y374" s="14">
        <v>0</v>
      </c>
      <c r="Z374" s="8">
        <v>2019</v>
      </c>
      <c r="AA374" s="14" t="s">
        <v>1985</v>
      </c>
      <c r="AB374" s="14">
        <v>0</v>
      </c>
      <c r="AC374" s="8">
        <v>2019</v>
      </c>
      <c r="AD374" s="14" t="s">
        <v>1985</v>
      </c>
      <c r="AE374" s="14">
        <v>100</v>
      </c>
      <c r="AF374" s="8">
        <v>2019</v>
      </c>
      <c r="AG374" s="14" t="s">
        <v>1985</v>
      </c>
      <c r="AI374" s="5"/>
      <c r="AJ374" s="5" t="s">
        <v>1569</v>
      </c>
    </row>
    <row r="375" spans="1:36" x14ac:dyDescent="0.25">
      <c r="A375" s="5" t="s">
        <v>1986</v>
      </c>
      <c r="B375" s="5" t="s">
        <v>1067</v>
      </c>
      <c r="C375" s="5" t="s">
        <v>1066</v>
      </c>
      <c r="D375" s="5" t="s">
        <v>35</v>
      </c>
      <c r="E375" s="5" t="s">
        <v>1068</v>
      </c>
      <c r="F375" s="5" t="s">
        <v>2234</v>
      </c>
      <c r="G375" s="5">
        <v>1</v>
      </c>
      <c r="H375" s="5">
        <v>2</v>
      </c>
      <c r="I375" s="5" t="s">
        <v>2315</v>
      </c>
      <c r="J375" s="13" t="s">
        <v>1569</v>
      </c>
      <c r="K375" s="8" t="s">
        <v>1569</v>
      </c>
      <c r="L375" s="5" t="s">
        <v>1569</v>
      </c>
      <c r="M375" s="14">
        <v>100</v>
      </c>
      <c r="N375" s="8">
        <v>2019</v>
      </c>
      <c r="O375" s="13" t="s">
        <v>1986</v>
      </c>
      <c r="P375" s="14" t="s">
        <v>1569</v>
      </c>
      <c r="Q375" s="8" t="s">
        <v>1569</v>
      </c>
      <c r="R375" s="14" t="s">
        <v>1569</v>
      </c>
      <c r="S375" s="12"/>
      <c r="T375" s="5"/>
      <c r="U375" s="5" t="s">
        <v>1569</v>
      </c>
      <c r="V375" s="14">
        <v>0</v>
      </c>
      <c r="W375" s="8">
        <v>2019</v>
      </c>
      <c r="X375" s="14" t="s">
        <v>1986</v>
      </c>
      <c r="Y375" s="14">
        <v>0</v>
      </c>
      <c r="Z375" s="8">
        <v>2019</v>
      </c>
      <c r="AA375" s="14" t="s">
        <v>1986</v>
      </c>
      <c r="AB375" s="14">
        <v>0</v>
      </c>
      <c r="AC375" s="8">
        <v>2019</v>
      </c>
      <c r="AD375" s="14" t="s">
        <v>1986</v>
      </c>
      <c r="AE375" s="14">
        <v>100</v>
      </c>
      <c r="AF375" s="8">
        <v>2019</v>
      </c>
      <c r="AG375" s="14" t="s">
        <v>1986</v>
      </c>
      <c r="AI375" s="5"/>
      <c r="AJ375" s="5" t="s">
        <v>1569</v>
      </c>
    </row>
    <row r="376" spans="1:36" x14ac:dyDescent="0.25">
      <c r="A376" s="5" t="s">
        <v>1987</v>
      </c>
      <c r="B376" s="5" t="s">
        <v>1067</v>
      </c>
      <c r="C376" s="5" t="s">
        <v>1066</v>
      </c>
      <c r="D376" s="5" t="s">
        <v>35</v>
      </c>
      <c r="E376" s="5" t="s">
        <v>2136</v>
      </c>
      <c r="F376" s="5" t="s">
        <v>2235</v>
      </c>
      <c r="G376" s="5">
        <v>1</v>
      </c>
      <c r="H376" s="5">
        <v>1</v>
      </c>
      <c r="I376" s="5" t="s">
        <v>2316</v>
      </c>
      <c r="J376" s="13">
        <v>0.81869236899024789</v>
      </c>
      <c r="K376" s="8">
        <v>2019</v>
      </c>
      <c r="L376" s="5" t="s">
        <v>1987</v>
      </c>
      <c r="M376" s="14">
        <v>100</v>
      </c>
      <c r="N376" s="8">
        <v>2019</v>
      </c>
      <c r="O376" s="13" t="s">
        <v>1987</v>
      </c>
      <c r="P376" s="14" t="s">
        <v>1569</v>
      </c>
      <c r="Q376" s="8" t="s">
        <v>1569</v>
      </c>
      <c r="R376" s="14" t="s">
        <v>1569</v>
      </c>
      <c r="S376" s="12"/>
      <c r="T376" s="5"/>
      <c r="U376" s="5" t="s">
        <v>1569</v>
      </c>
      <c r="V376" s="14">
        <v>0</v>
      </c>
      <c r="W376" s="8">
        <v>2019</v>
      </c>
      <c r="X376" s="14" t="s">
        <v>1987</v>
      </c>
      <c r="Y376" s="14">
        <v>0</v>
      </c>
      <c r="Z376" s="8">
        <v>2019</v>
      </c>
      <c r="AA376" s="14" t="s">
        <v>1987</v>
      </c>
      <c r="AB376" s="14">
        <v>0</v>
      </c>
      <c r="AC376" s="8">
        <v>2019</v>
      </c>
      <c r="AD376" s="14" t="s">
        <v>1987</v>
      </c>
      <c r="AE376" s="14">
        <v>100</v>
      </c>
      <c r="AF376" s="8">
        <v>2019</v>
      </c>
      <c r="AG376" s="14" t="s">
        <v>1987</v>
      </c>
      <c r="AI376" s="5"/>
      <c r="AJ376" s="5" t="s">
        <v>1569</v>
      </c>
    </row>
    <row r="377" spans="1:36" x14ac:dyDescent="0.25">
      <c r="A377" s="5" t="s">
        <v>1989</v>
      </c>
      <c r="B377" s="5" t="s">
        <v>1074</v>
      </c>
      <c r="C377" s="5" t="s">
        <v>1073</v>
      </c>
      <c r="D377" s="5" t="s">
        <v>1038</v>
      </c>
      <c r="E377" s="5" t="s">
        <v>2137</v>
      </c>
      <c r="F377" s="5" t="s">
        <v>2236</v>
      </c>
      <c r="G377" s="5">
        <v>2</v>
      </c>
      <c r="H377" s="5">
        <v>1</v>
      </c>
      <c r="I377" s="5" t="s">
        <v>2318</v>
      </c>
      <c r="J377" s="13" t="s">
        <v>1569</v>
      </c>
      <c r="K377" s="8" t="s">
        <v>1569</v>
      </c>
      <c r="L377" s="5" t="s">
        <v>1569</v>
      </c>
      <c r="M377" s="14" t="s">
        <v>1569</v>
      </c>
      <c r="N377" s="8" t="s">
        <v>1569</v>
      </c>
      <c r="O377" s="13" t="s">
        <v>1569</v>
      </c>
      <c r="P377" s="14" t="s">
        <v>1569</v>
      </c>
      <c r="Q377" s="8" t="s">
        <v>1569</v>
      </c>
      <c r="R377" s="14" t="s">
        <v>1569</v>
      </c>
      <c r="S377" s="12"/>
      <c r="T377" s="5"/>
      <c r="U377" s="5" t="s">
        <v>1569</v>
      </c>
      <c r="V377" s="14">
        <v>0</v>
      </c>
      <c r="W377" s="8">
        <v>2017</v>
      </c>
      <c r="X377" s="14" t="s">
        <v>1989</v>
      </c>
      <c r="Y377" s="14">
        <v>0</v>
      </c>
      <c r="Z377" s="8">
        <v>2017</v>
      </c>
      <c r="AA377" s="14" t="s">
        <v>1989</v>
      </c>
      <c r="AB377" s="14">
        <v>0</v>
      </c>
      <c r="AC377" s="8">
        <v>2017</v>
      </c>
      <c r="AD377" s="14" t="s">
        <v>1989</v>
      </c>
      <c r="AE377" s="14">
        <v>0</v>
      </c>
      <c r="AF377" s="8">
        <v>2017</v>
      </c>
      <c r="AG377" s="14" t="s">
        <v>1989</v>
      </c>
      <c r="AI377" s="5"/>
      <c r="AJ377" s="5" t="s">
        <v>1569</v>
      </c>
    </row>
    <row r="378" spans="1:36" x14ac:dyDescent="0.25">
      <c r="A378" s="5" t="s">
        <v>1990</v>
      </c>
      <c r="B378" s="5" t="s">
        <v>1074</v>
      </c>
      <c r="C378" s="5" t="s">
        <v>1073</v>
      </c>
      <c r="D378" s="5" t="s">
        <v>1038</v>
      </c>
      <c r="E378" s="5" t="s">
        <v>2138</v>
      </c>
      <c r="F378" s="5" t="s">
        <v>2237</v>
      </c>
      <c r="G378" s="5">
        <v>2</v>
      </c>
      <c r="H378" s="5">
        <v>1</v>
      </c>
      <c r="I378" s="5" t="s">
        <v>2319</v>
      </c>
      <c r="J378" s="13" t="s">
        <v>1569</v>
      </c>
      <c r="K378" s="8" t="s">
        <v>1569</v>
      </c>
      <c r="L378" s="5" t="s">
        <v>1569</v>
      </c>
      <c r="M378" s="14" t="s">
        <v>1569</v>
      </c>
      <c r="N378" s="8" t="s">
        <v>1569</v>
      </c>
      <c r="O378" s="13" t="s">
        <v>1569</v>
      </c>
      <c r="P378" s="14" t="s">
        <v>1569</v>
      </c>
      <c r="Q378" s="8" t="s">
        <v>1569</v>
      </c>
      <c r="R378" s="14" t="s">
        <v>1569</v>
      </c>
      <c r="S378" s="12"/>
      <c r="T378" s="5"/>
      <c r="U378" s="5" t="s">
        <v>1569</v>
      </c>
      <c r="V378" s="14">
        <v>0</v>
      </c>
      <c r="W378" s="8">
        <v>2017</v>
      </c>
      <c r="X378" s="14" t="s">
        <v>1990</v>
      </c>
      <c r="Y378" s="14">
        <v>0</v>
      </c>
      <c r="Z378" s="8">
        <v>2017</v>
      </c>
      <c r="AA378" s="14" t="s">
        <v>1990</v>
      </c>
      <c r="AB378" s="14">
        <v>0</v>
      </c>
      <c r="AC378" s="8">
        <v>2017</v>
      </c>
      <c r="AD378" s="14" t="s">
        <v>1990</v>
      </c>
      <c r="AE378" s="14">
        <v>0</v>
      </c>
      <c r="AF378" s="8">
        <v>2017</v>
      </c>
      <c r="AG378" s="14" t="s">
        <v>1990</v>
      </c>
      <c r="AI378" s="5"/>
      <c r="AJ378" s="5" t="s">
        <v>1569</v>
      </c>
    </row>
    <row r="379" spans="1:36" x14ac:dyDescent="0.25">
      <c r="A379" s="5" t="s">
        <v>1993</v>
      </c>
      <c r="B379" s="5" t="s">
        <v>1095</v>
      </c>
      <c r="C379" s="5" t="s">
        <v>1094</v>
      </c>
      <c r="D379" s="5" t="s">
        <v>1038</v>
      </c>
      <c r="E379" s="5" t="s">
        <v>2139</v>
      </c>
      <c r="F379" s="5" t="s">
        <v>2239</v>
      </c>
      <c r="G379" s="5">
        <v>3</v>
      </c>
      <c r="H379" s="5">
        <v>1</v>
      </c>
      <c r="I379" s="5" t="s">
        <v>2322</v>
      </c>
      <c r="J379" s="13">
        <v>0.69224667693296238</v>
      </c>
      <c r="K379" s="8">
        <v>2009</v>
      </c>
      <c r="L379" s="5" t="s">
        <v>1993</v>
      </c>
      <c r="M379" s="14">
        <v>85</v>
      </c>
      <c r="N379" s="8">
        <v>2009</v>
      </c>
      <c r="O379" s="13" t="s">
        <v>1993</v>
      </c>
      <c r="P379" s="14" t="s">
        <v>1569</v>
      </c>
      <c r="Q379" s="8" t="s">
        <v>1569</v>
      </c>
      <c r="R379" s="14" t="s">
        <v>1569</v>
      </c>
      <c r="S379" s="12"/>
      <c r="T379" s="5"/>
      <c r="U379" s="5" t="s">
        <v>1569</v>
      </c>
      <c r="V379" s="14">
        <v>4.0293042292418075</v>
      </c>
      <c r="W379" s="8">
        <v>2009</v>
      </c>
      <c r="X379" s="14" t="s">
        <v>1993</v>
      </c>
      <c r="Y379" s="14">
        <v>0</v>
      </c>
      <c r="Z379" s="8">
        <v>2009</v>
      </c>
      <c r="AA379" s="14" t="s">
        <v>1993</v>
      </c>
      <c r="AB379" s="14">
        <v>0</v>
      </c>
      <c r="AC379" s="8">
        <v>2009</v>
      </c>
      <c r="AD379" s="14" t="s">
        <v>1993</v>
      </c>
      <c r="AE379" s="14">
        <v>100</v>
      </c>
      <c r="AF379" s="8">
        <v>2009</v>
      </c>
      <c r="AG379" s="14" t="s">
        <v>1993</v>
      </c>
      <c r="AI379" s="5"/>
      <c r="AJ379" s="5" t="s">
        <v>1569</v>
      </c>
    </row>
    <row r="380" spans="1:36" x14ac:dyDescent="0.25">
      <c r="A380" s="5" t="s">
        <v>1996</v>
      </c>
      <c r="B380" s="5" t="s">
        <v>1103</v>
      </c>
      <c r="C380" s="5" t="s">
        <v>1102</v>
      </c>
      <c r="D380" s="5" t="s">
        <v>1038</v>
      </c>
      <c r="E380" s="5" t="s">
        <v>2140</v>
      </c>
      <c r="F380" s="5" t="s">
        <v>2240</v>
      </c>
      <c r="G380" s="5">
        <v>1</v>
      </c>
      <c r="H380" s="5">
        <v>1</v>
      </c>
      <c r="I380" s="5" t="s">
        <v>2325</v>
      </c>
      <c r="J380" s="13" t="s">
        <v>1569</v>
      </c>
      <c r="K380" s="8" t="s">
        <v>1569</v>
      </c>
      <c r="L380" s="5" t="s">
        <v>1569</v>
      </c>
      <c r="M380" s="14">
        <v>100</v>
      </c>
      <c r="N380" s="8">
        <v>2017</v>
      </c>
      <c r="O380" s="13" t="s">
        <v>1996</v>
      </c>
      <c r="P380" s="14" t="s">
        <v>1569</v>
      </c>
      <c r="Q380" s="8" t="s">
        <v>1569</v>
      </c>
      <c r="R380" s="14" t="s">
        <v>1569</v>
      </c>
      <c r="S380" s="12"/>
      <c r="T380" s="5"/>
      <c r="U380" s="5" t="s">
        <v>1569</v>
      </c>
      <c r="V380" s="14">
        <v>0</v>
      </c>
      <c r="W380" s="8">
        <v>2017</v>
      </c>
      <c r="X380" s="14" t="s">
        <v>1996</v>
      </c>
      <c r="Y380" s="14">
        <v>0</v>
      </c>
      <c r="Z380" s="8">
        <v>2017</v>
      </c>
      <c r="AA380" s="14" t="s">
        <v>1996</v>
      </c>
      <c r="AB380" s="14">
        <v>0</v>
      </c>
      <c r="AC380" s="8">
        <v>2017</v>
      </c>
      <c r="AD380" s="14" t="s">
        <v>1996</v>
      </c>
      <c r="AE380" s="14">
        <v>0</v>
      </c>
      <c r="AF380" s="8">
        <v>2017</v>
      </c>
      <c r="AG380" s="14" t="s">
        <v>1996</v>
      </c>
      <c r="AI380" s="5"/>
      <c r="AJ380" s="5" t="s">
        <v>1569</v>
      </c>
    </row>
    <row r="381" spans="1:36" x14ac:dyDescent="0.25">
      <c r="A381" s="5" t="s">
        <v>1998</v>
      </c>
      <c r="B381" s="5" t="s">
        <v>1108</v>
      </c>
      <c r="C381" s="5" t="s">
        <v>1107</v>
      </c>
      <c r="D381" s="5" t="s">
        <v>1038</v>
      </c>
      <c r="E381" s="5" t="s">
        <v>2142</v>
      </c>
      <c r="F381" s="5" t="s">
        <v>2241</v>
      </c>
      <c r="G381" s="5">
        <v>2</v>
      </c>
      <c r="H381" s="5">
        <v>1</v>
      </c>
      <c r="I381" s="5" t="s">
        <v>2326</v>
      </c>
      <c r="J381" s="13">
        <v>0.91417698239510647</v>
      </c>
      <c r="K381" s="8">
        <v>2012</v>
      </c>
      <c r="L381" s="5" t="s">
        <v>1998</v>
      </c>
      <c r="M381" s="14">
        <v>96.699996948242202</v>
      </c>
      <c r="N381" s="8">
        <v>2015</v>
      </c>
      <c r="O381" s="13" t="s">
        <v>1998</v>
      </c>
      <c r="P381" s="14" t="s">
        <v>1569</v>
      </c>
      <c r="Q381" s="8" t="s">
        <v>1569</v>
      </c>
      <c r="R381" s="14" t="s">
        <v>1569</v>
      </c>
      <c r="S381" s="12"/>
      <c r="T381" s="5"/>
      <c r="U381" s="5" t="s">
        <v>1569</v>
      </c>
      <c r="V381" s="14">
        <v>1.0442565429892739E-2</v>
      </c>
      <c r="W381" s="8">
        <v>2009</v>
      </c>
      <c r="X381" s="14" t="s">
        <v>1998</v>
      </c>
      <c r="Y381" s="14">
        <v>0</v>
      </c>
      <c r="Z381" s="8">
        <v>2012</v>
      </c>
      <c r="AA381" s="14" t="s">
        <v>1998</v>
      </c>
      <c r="AB381" s="14" t="s">
        <v>1569</v>
      </c>
      <c r="AC381" s="8" t="s">
        <v>1569</v>
      </c>
      <c r="AD381" s="14" t="s">
        <v>1569</v>
      </c>
      <c r="AE381" s="14">
        <v>0</v>
      </c>
      <c r="AF381" s="8">
        <v>2012</v>
      </c>
      <c r="AG381" s="14" t="s">
        <v>1998</v>
      </c>
      <c r="AI381" s="5"/>
      <c r="AJ381" s="5" t="s">
        <v>1569</v>
      </c>
    </row>
    <row r="382" spans="1:36" x14ac:dyDescent="0.25">
      <c r="A382" s="5" t="s">
        <v>2001</v>
      </c>
      <c r="B382" s="5" t="s">
        <v>1108</v>
      </c>
      <c r="C382" s="5" t="s">
        <v>1107</v>
      </c>
      <c r="D382" s="5" t="s">
        <v>1038</v>
      </c>
      <c r="E382" s="5" t="s">
        <v>2145</v>
      </c>
      <c r="F382" s="5" t="s">
        <v>3213</v>
      </c>
      <c r="G382" s="5">
        <v>2</v>
      </c>
      <c r="H382" s="5">
        <v>1</v>
      </c>
      <c r="I382" s="5" t="s">
        <v>2326</v>
      </c>
      <c r="J382" s="13">
        <v>1.1189658986876023</v>
      </c>
      <c r="K382" s="8">
        <v>2014</v>
      </c>
      <c r="L382" s="5" t="s">
        <v>2001</v>
      </c>
      <c r="M382" s="14">
        <v>100</v>
      </c>
      <c r="N382" s="8">
        <v>2015</v>
      </c>
      <c r="O382" s="13" t="s">
        <v>2001</v>
      </c>
      <c r="P382" s="14" t="s">
        <v>1569</v>
      </c>
      <c r="Q382" s="8" t="s">
        <v>1569</v>
      </c>
      <c r="R382" s="14" t="s">
        <v>1569</v>
      </c>
      <c r="S382" s="12"/>
      <c r="T382" s="5"/>
      <c r="U382" s="5" t="s">
        <v>1569</v>
      </c>
      <c r="V382" s="14">
        <v>0.26700341841890435</v>
      </c>
      <c r="W382" s="8">
        <v>2015</v>
      </c>
      <c r="X382" s="14" t="s">
        <v>2001</v>
      </c>
      <c r="Y382" s="14">
        <v>0</v>
      </c>
      <c r="Z382" s="8">
        <v>2015</v>
      </c>
      <c r="AA382" s="14" t="s">
        <v>2001</v>
      </c>
      <c r="AB382" s="14">
        <v>0</v>
      </c>
      <c r="AC382" s="8">
        <v>2015</v>
      </c>
      <c r="AD382" s="14" t="s">
        <v>2001</v>
      </c>
      <c r="AE382" s="14">
        <v>0</v>
      </c>
      <c r="AF382" s="8">
        <v>2015</v>
      </c>
      <c r="AG382" s="14" t="s">
        <v>2001</v>
      </c>
      <c r="AI382" s="5"/>
      <c r="AJ382" s="5" t="s">
        <v>1569</v>
      </c>
    </row>
    <row r="383" spans="1:36" x14ac:dyDescent="0.25">
      <c r="A383" s="5" t="s">
        <v>2004</v>
      </c>
      <c r="B383" s="5" t="s">
        <v>1516</v>
      </c>
      <c r="C383" s="5" t="s">
        <v>1687</v>
      </c>
      <c r="D383" s="5" t="s">
        <v>620</v>
      </c>
      <c r="E383" s="5" t="s">
        <v>2146</v>
      </c>
      <c r="F383" s="5" t="s">
        <v>2242</v>
      </c>
      <c r="G383" s="5">
        <v>1</v>
      </c>
      <c r="H383" s="5">
        <v>1</v>
      </c>
      <c r="I383" s="5" t="s">
        <v>2328</v>
      </c>
      <c r="J383" s="13">
        <v>1.2711424053003417</v>
      </c>
      <c r="K383" s="8">
        <v>2015</v>
      </c>
      <c r="L383" s="5" t="s">
        <v>2004</v>
      </c>
      <c r="M383" s="14">
        <v>100</v>
      </c>
      <c r="N383" s="8">
        <v>2015</v>
      </c>
      <c r="O383" s="13" t="s">
        <v>2004</v>
      </c>
      <c r="P383" s="14" t="s">
        <v>1569</v>
      </c>
      <c r="Q383" s="8" t="s">
        <v>1569</v>
      </c>
      <c r="R383" s="14" t="s">
        <v>1569</v>
      </c>
      <c r="S383" s="12"/>
      <c r="T383" s="5"/>
      <c r="U383" s="5" t="s">
        <v>1569</v>
      </c>
      <c r="V383" s="14">
        <v>0</v>
      </c>
      <c r="W383" s="8">
        <v>2015</v>
      </c>
      <c r="X383" s="14" t="s">
        <v>2004</v>
      </c>
      <c r="Y383" s="14">
        <v>0</v>
      </c>
      <c r="Z383" s="8">
        <v>2015</v>
      </c>
      <c r="AA383" s="14" t="s">
        <v>2004</v>
      </c>
      <c r="AB383" s="14">
        <v>0</v>
      </c>
      <c r="AC383" s="8">
        <v>2015</v>
      </c>
      <c r="AD383" s="14" t="s">
        <v>2004</v>
      </c>
      <c r="AE383" s="14">
        <v>0</v>
      </c>
      <c r="AF383" s="8">
        <v>2015</v>
      </c>
      <c r="AG383" s="14" t="s">
        <v>2004</v>
      </c>
      <c r="AI383" s="5"/>
      <c r="AJ383" s="5" t="s">
        <v>1569</v>
      </c>
    </row>
    <row r="384" spans="1:36" x14ac:dyDescent="0.25">
      <c r="A384" s="5" t="s">
        <v>2005</v>
      </c>
      <c r="B384" s="5" t="s">
        <v>1516</v>
      </c>
      <c r="C384" s="5" t="s">
        <v>1687</v>
      </c>
      <c r="D384" s="5" t="s">
        <v>620</v>
      </c>
      <c r="E384" s="5" t="s">
        <v>2147</v>
      </c>
      <c r="F384" s="5" t="s">
        <v>2243</v>
      </c>
      <c r="G384" s="5">
        <v>1</v>
      </c>
      <c r="H384" s="5">
        <v>2</v>
      </c>
      <c r="I384" s="5" t="s">
        <v>2329</v>
      </c>
      <c r="J384" s="13">
        <v>0.98389864699733764</v>
      </c>
      <c r="K384" s="8">
        <v>2015</v>
      </c>
      <c r="L384" s="5" t="s">
        <v>2005</v>
      </c>
      <c r="M384" s="14">
        <v>99.800003051757798</v>
      </c>
      <c r="N384" s="8">
        <v>2015</v>
      </c>
      <c r="O384" s="13" t="s">
        <v>2005</v>
      </c>
      <c r="P384" s="14" t="s">
        <v>1569</v>
      </c>
      <c r="Q384" s="8" t="s">
        <v>1569</v>
      </c>
      <c r="R384" s="14" t="s">
        <v>1569</v>
      </c>
      <c r="S384" s="12"/>
      <c r="T384" s="5"/>
      <c r="U384" s="5" t="s">
        <v>1569</v>
      </c>
      <c r="V384" s="14">
        <v>0</v>
      </c>
      <c r="W384" s="8">
        <v>2015</v>
      </c>
      <c r="X384" s="14" t="s">
        <v>2005</v>
      </c>
      <c r="Y384" s="14">
        <v>0</v>
      </c>
      <c r="Z384" s="8">
        <v>2015</v>
      </c>
      <c r="AA384" s="14" t="s">
        <v>2005</v>
      </c>
      <c r="AB384" s="14">
        <v>0</v>
      </c>
      <c r="AC384" s="8">
        <v>2015</v>
      </c>
      <c r="AD384" s="14" t="s">
        <v>2005</v>
      </c>
      <c r="AE384" s="14">
        <v>100</v>
      </c>
      <c r="AF384" s="8">
        <v>2015</v>
      </c>
      <c r="AG384" s="14" t="s">
        <v>2005</v>
      </c>
      <c r="AI384" s="5"/>
      <c r="AJ384" s="5" t="s">
        <v>1569</v>
      </c>
    </row>
    <row r="385" spans="1:36" x14ac:dyDescent="0.25">
      <c r="A385" s="5" t="s">
        <v>2006</v>
      </c>
      <c r="B385" s="5" t="s">
        <v>1516</v>
      </c>
      <c r="C385" s="5" t="s">
        <v>1687</v>
      </c>
      <c r="D385" s="5" t="s">
        <v>620</v>
      </c>
      <c r="E385" s="5" t="s">
        <v>2148</v>
      </c>
      <c r="F385" s="5" t="s">
        <v>2244</v>
      </c>
      <c r="G385" s="5">
        <v>1</v>
      </c>
      <c r="H385" s="5">
        <v>1</v>
      </c>
      <c r="J385" s="13">
        <v>0.73445601788777026</v>
      </c>
      <c r="K385" s="8">
        <v>2019</v>
      </c>
      <c r="L385" s="5" t="s">
        <v>2006</v>
      </c>
      <c r="M385" s="14">
        <v>100</v>
      </c>
      <c r="N385" s="8">
        <v>2019</v>
      </c>
      <c r="O385" s="13" t="s">
        <v>2006</v>
      </c>
      <c r="P385" s="14" t="s">
        <v>1569</v>
      </c>
      <c r="Q385" s="8" t="s">
        <v>1569</v>
      </c>
      <c r="R385" s="14" t="s">
        <v>1569</v>
      </c>
      <c r="S385" s="12"/>
      <c r="T385" s="5"/>
      <c r="U385" s="5" t="s">
        <v>1569</v>
      </c>
      <c r="V385" s="14">
        <v>0</v>
      </c>
      <c r="W385" s="8">
        <v>2015</v>
      </c>
      <c r="X385" s="14" t="s">
        <v>2006</v>
      </c>
      <c r="Y385" s="14">
        <v>0</v>
      </c>
      <c r="Z385" s="8">
        <v>2015</v>
      </c>
      <c r="AA385" s="14" t="s">
        <v>2006</v>
      </c>
      <c r="AB385" s="14">
        <v>0</v>
      </c>
      <c r="AC385" s="8">
        <v>2015</v>
      </c>
      <c r="AD385" s="14" t="s">
        <v>2006</v>
      </c>
      <c r="AE385" s="14" t="s">
        <v>1569</v>
      </c>
      <c r="AF385" s="8" t="s">
        <v>1569</v>
      </c>
      <c r="AG385" s="14" t="s">
        <v>1569</v>
      </c>
      <c r="AI385" s="5"/>
      <c r="AJ385" s="5" t="s">
        <v>1569</v>
      </c>
    </row>
    <row r="386" spans="1:36" x14ac:dyDescent="0.25">
      <c r="A386" s="5" t="s">
        <v>2007</v>
      </c>
      <c r="B386" s="5" t="s">
        <v>658</v>
      </c>
      <c r="C386" s="5" t="s">
        <v>657</v>
      </c>
      <c r="D386" s="5" t="s">
        <v>620</v>
      </c>
      <c r="E386" s="5" t="s">
        <v>662</v>
      </c>
      <c r="F386" s="5" t="s">
        <v>661</v>
      </c>
      <c r="G386" s="5">
        <v>2</v>
      </c>
      <c r="H386" s="5">
        <v>1</v>
      </c>
      <c r="I386" s="5" t="s">
        <v>2330</v>
      </c>
      <c r="J386" s="13" t="s">
        <v>1569</v>
      </c>
      <c r="K386" s="8" t="s">
        <v>1569</v>
      </c>
      <c r="L386" s="5" t="s">
        <v>1569</v>
      </c>
      <c r="M386" s="14">
        <v>58.330001831054702</v>
      </c>
      <c r="N386" s="8">
        <v>2009</v>
      </c>
      <c r="O386" s="13" t="s">
        <v>2007</v>
      </c>
      <c r="P386" s="14" t="s">
        <v>1569</v>
      </c>
      <c r="Q386" s="8" t="s">
        <v>1569</v>
      </c>
      <c r="R386" s="14" t="s">
        <v>1569</v>
      </c>
      <c r="S386" s="12"/>
      <c r="T386" s="5"/>
      <c r="U386" s="5" t="s">
        <v>1569</v>
      </c>
      <c r="V386" s="14">
        <v>0</v>
      </c>
      <c r="W386" s="8">
        <v>2009</v>
      </c>
      <c r="X386" s="14" t="s">
        <v>2007</v>
      </c>
      <c r="Y386" s="14">
        <v>0</v>
      </c>
      <c r="Z386" s="8">
        <v>2009</v>
      </c>
      <c r="AA386" s="14" t="s">
        <v>2007</v>
      </c>
      <c r="AB386" s="14">
        <v>0</v>
      </c>
      <c r="AC386" s="8">
        <v>2009</v>
      </c>
      <c r="AD386" s="14" t="s">
        <v>2007</v>
      </c>
      <c r="AE386" s="14">
        <v>98.363917929497063</v>
      </c>
      <c r="AF386" s="8">
        <v>2009</v>
      </c>
      <c r="AG386" s="14" t="s">
        <v>2007</v>
      </c>
      <c r="AI386" s="5"/>
      <c r="AJ386" s="5" t="s">
        <v>1569</v>
      </c>
    </row>
    <row r="387" spans="1:36" x14ac:dyDescent="0.25">
      <c r="A387" s="5" t="s">
        <v>2008</v>
      </c>
      <c r="B387" s="5" t="s">
        <v>1517</v>
      </c>
      <c r="C387" s="5" t="s">
        <v>1689</v>
      </c>
      <c r="D387" s="5" t="s">
        <v>360</v>
      </c>
      <c r="E387" s="5" t="s">
        <v>2149</v>
      </c>
      <c r="F387" s="5" t="s">
        <v>3332</v>
      </c>
      <c r="G387" s="5">
        <v>2</v>
      </c>
      <c r="H387" s="5">
        <v>3</v>
      </c>
      <c r="I387" s="5" t="s">
        <v>2331</v>
      </c>
      <c r="J387" s="13">
        <v>0.3277886403750061</v>
      </c>
      <c r="K387" s="8">
        <v>2009</v>
      </c>
      <c r="L387" s="5" t="s">
        <v>2008</v>
      </c>
      <c r="M387" s="14">
        <v>32</v>
      </c>
      <c r="N387" s="8">
        <v>2009</v>
      </c>
      <c r="O387" s="13" t="s">
        <v>2008</v>
      </c>
      <c r="P387" s="14" t="s">
        <v>1569</v>
      </c>
      <c r="Q387" s="8" t="s">
        <v>1569</v>
      </c>
      <c r="R387" s="14" t="s">
        <v>1569</v>
      </c>
      <c r="S387" s="12"/>
      <c r="T387" s="5"/>
      <c r="U387" s="5" t="s">
        <v>1569</v>
      </c>
      <c r="V387" s="14" t="s">
        <v>1569</v>
      </c>
      <c r="W387" s="8" t="s">
        <v>1569</v>
      </c>
      <c r="X387" s="14" t="s">
        <v>1569</v>
      </c>
      <c r="Y387" s="14" t="s">
        <v>1569</v>
      </c>
      <c r="Z387" s="8" t="s">
        <v>1569</v>
      </c>
      <c r="AA387" s="14" t="s">
        <v>1569</v>
      </c>
      <c r="AB387" s="14" t="s">
        <v>1569</v>
      </c>
      <c r="AC387" s="8" t="s">
        <v>1569</v>
      </c>
      <c r="AD387" s="14" t="s">
        <v>1569</v>
      </c>
      <c r="AE387" s="14" t="s">
        <v>1569</v>
      </c>
      <c r="AF387" s="8" t="s">
        <v>1569</v>
      </c>
      <c r="AG387" s="14" t="s">
        <v>1569</v>
      </c>
      <c r="AI387" s="5"/>
      <c r="AJ387" s="5" t="s">
        <v>1569</v>
      </c>
    </row>
    <row r="388" spans="1:36" x14ac:dyDescent="0.25">
      <c r="A388" s="5" t="s">
        <v>2009</v>
      </c>
      <c r="B388" s="5" t="s">
        <v>1518</v>
      </c>
      <c r="C388" s="5" t="s">
        <v>1690</v>
      </c>
      <c r="D388" s="5" t="s">
        <v>360</v>
      </c>
      <c r="E388" s="5" t="s">
        <v>2150</v>
      </c>
      <c r="F388" s="5" t="s">
        <v>3216</v>
      </c>
      <c r="G388" s="5">
        <v>1</v>
      </c>
      <c r="H388" s="5">
        <v>2</v>
      </c>
      <c r="I388" s="5" t="s">
        <v>3217</v>
      </c>
      <c r="J388" s="13">
        <v>0.73972602739726023</v>
      </c>
      <c r="K388" s="8">
        <v>2009</v>
      </c>
      <c r="L388" s="5" t="s">
        <v>2009</v>
      </c>
      <c r="M388" s="14">
        <v>45</v>
      </c>
      <c r="N388" s="8">
        <v>2009</v>
      </c>
      <c r="O388" s="13" t="s">
        <v>2009</v>
      </c>
      <c r="P388" s="14" t="s">
        <v>1569</v>
      </c>
      <c r="Q388" s="8" t="s">
        <v>1569</v>
      </c>
      <c r="R388" s="14" t="s">
        <v>1569</v>
      </c>
      <c r="S388" s="12"/>
      <c r="T388" s="5"/>
      <c r="U388" s="5" t="s">
        <v>1569</v>
      </c>
      <c r="V388" s="14">
        <v>0</v>
      </c>
      <c r="W388" s="8">
        <v>2009</v>
      </c>
      <c r="X388" s="14" t="s">
        <v>2009</v>
      </c>
      <c r="Y388" s="14">
        <v>0</v>
      </c>
      <c r="Z388" s="8">
        <v>2009</v>
      </c>
      <c r="AA388" s="14" t="s">
        <v>2009</v>
      </c>
      <c r="AB388" s="14">
        <v>0</v>
      </c>
      <c r="AC388" s="8">
        <v>2009</v>
      </c>
      <c r="AD388" s="14" t="s">
        <v>2009</v>
      </c>
      <c r="AE388" s="14">
        <v>0</v>
      </c>
      <c r="AF388" s="8">
        <v>2009</v>
      </c>
      <c r="AG388" s="14" t="s">
        <v>2009</v>
      </c>
      <c r="AI388" s="5"/>
      <c r="AJ388" s="5" t="s">
        <v>1569</v>
      </c>
    </row>
    <row r="389" spans="1:36" x14ac:dyDescent="0.25">
      <c r="A389" s="5" t="s">
        <v>2010</v>
      </c>
      <c r="B389" s="5" t="s">
        <v>1124</v>
      </c>
      <c r="C389" s="5" t="s">
        <v>1123</v>
      </c>
      <c r="D389" s="5" t="s">
        <v>1038</v>
      </c>
      <c r="E389" s="5" t="s">
        <v>2151</v>
      </c>
      <c r="F389" s="5" t="s">
        <v>2245</v>
      </c>
      <c r="G389" s="5">
        <v>2</v>
      </c>
      <c r="H389" s="5">
        <v>2</v>
      </c>
      <c r="I389" s="5" t="s">
        <v>2332</v>
      </c>
      <c r="J389" s="13" t="s">
        <v>1569</v>
      </c>
      <c r="K389" s="8" t="s">
        <v>1569</v>
      </c>
      <c r="L389" s="5" t="s">
        <v>1569</v>
      </c>
      <c r="M389" s="14" t="s">
        <v>1569</v>
      </c>
      <c r="N389" s="8" t="s">
        <v>1569</v>
      </c>
      <c r="O389" s="13" t="s">
        <v>1569</v>
      </c>
      <c r="P389" s="14" t="s">
        <v>1569</v>
      </c>
      <c r="Q389" s="8" t="s">
        <v>1569</v>
      </c>
      <c r="R389" s="14" t="s">
        <v>1569</v>
      </c>
      <c r="S389" s="12"/>
      <c r="T389" s="5"/>
      <c r="U389" s="5" t="s">
        <v>1569</v>
      </c>
      <c r="V389" s="14">
        <v>5.7021049826805221</v>
      </c>
      <c r="W389" s="8">
        <v>2019</v>
      </c>
      <c r="X389" s="14" t="s">
        <v>2010</v>
      </c>
      <c r="Y389" s="14">
        <v>0</v>
      </c>
      <c r="Z389" s="8">
        <v>2019</v>
      </c>
      <c r="AA389" s="14" t="s">
        <v>2010</v>
      </c>
      <c r="AB389" s="14">
        <v>65.62749800159871</v>
      </c>
      <c r="AC389" s="8">
        <v>2019</v>
      </c>
      <c r="AD389" s="14" t="s">
        <v>2010</v>
      </c>
      <c r="AE389" s="14" t="s">
        <v>1569</v>
      </c>
      <c r="AF389" s="8" t="s">
        <v>1569</v>
      </c>
      <c r="AG389" s="14" t="s">
        <v>1569</v>
      </c>
      <c r="AI389" s="5"/>
      <c r="AJ389" s="5" t="s">
        <v>1569</v>
      </c>
    </row>
    <row r="390" spans="1:36" x14ac:dyDescent="0.25">
      <c r="A390" s="5" t="s">
        <v>2453</v>
      </c>
      <c r="B390" s="5" t="s">
        <v>1124</v>
      </c>
      <c r="C390" s="5" t="s">
        <v>1123</v>
      </c>
      <c r="D390" s="5" t="s">
        <v>1038</v>
      </c>
      <c r="E390" s="5" t="s">
        <v>2455</v>
      </c>
      <c r="F390" s="5" t="s">
        <v>2456</v>
      </c>
      <c r="G390" s="5">
        <v>2</v>
      </c>
      <c r="H390" s="5">
        <v>2</v>
      </c>
      <c r="I390" s="5" t="s">
        <v>2458</v>
      </c>
      <c r="J390" s="13" t="s">
        <v>1569</v>
      </c>
      <c r="K390" s="8" t="s">
        <v>1569</v>
      </c>
      <c r="L390" s="5" t="s">
        <v>1569</v>
      </c>
      <c r="M390" s="14" t="s">
        <v>1569</v>
      </c>
      <c r="N390" s="8" t="s">
        <v>1569</v>
      </c>
      <c r="O390" s="13" t="s">
        <v>1569</v>
      </c>
      <c r="P390" s="14" t="s">
        <v>1569</v>
      </c>
      <c r="Q390" s="8" t="s">
        <v>1569</v>
      </c>
      <c r="R390" s="14" t="s">
        <v>1569</v>
      </c>
      <c r="S390" s="12"/>
      <c r="T390" s="5"/>
      <c r="U390" s="5" t="s">
        <v>1569</v>
      </c>
      <c r="V390" s="14">
        <v>0.714523097374543</v>
      </c>
      <c r="W390" s="8">
        <v>2019</v>
      </c>
      <c r="X390" s="14" t="s">
        <v>2453</v>
      </c>
      <c r="Y390" s="14">
        <v>0</v>
      </c>
      <c r="Z390" s="8">
        <v>2019</v>
      </c>
      <c r="AA390" s="14" t="s">
        <v>2453</v>
      </c>
      <c r="AB390" s="14">
        <v>50.58158856763044</v>
      </c>
      <c r="AC390" s="8">
        <v>2019</v>
      </c>
      <c r="AD390" s="14" t="s">
        <v>2453</v>
      </c>
      <c r="AE390" s="14" t="s">
        <v>1569</v>
      </c>
      <c r="AF390" s="8" t="s">
        <v>1569</v>
      </c>
      <c r="AG390" s="14" t="s">
        <v>1569</v>
      </c>
      <c r="AI390" s="5"/>
      <c r="AJ390" s="5" t="s">
        <v>1569</v>
      </c>
    </row>
    <row r="391" spans="1:36" x14ac:dyDescent="0.25">
      <c r="A391" s="5" t="s">
        <v>2012</v>
      </c>
      <c r="B391" s="5" t="s">
        <v>1520</v>
      </c>
      <c r="C391" s="5" t="s">
        <v>1519</v>
      </c>
      <c r="D391" s="5" t="s">
        <v>35</v>
      </c>
      <c r="E391" s="5" t="s">
        <v>1520</v>
      </c>
      <c r="F391" s="5" t="s">
        <v>1519</v>
      </c>
      <c r="G391" s="5">
        <v>0</v>
      </c>
      <c r="H391" s="5">
        <v>1</v>
      </c>
      <c r="I391" s="5" t="s">
        <v>2334</v>
      </c>
      <c r="J391" s="13">
        <v>2.1311506470376473</v>
      </c>
      <c r="K391" s="8">
        <v>2014</v>
      </c>
      <c r="L391" s="5" t="s">
        <v>2012</v>
      </c>
      <c r="M391" s="14">
        <v>100</v>
      </c>
      <c r="N391" s="8">
        <v>2015</v>
      </c>
      <c r="O391" s="13" t="s">
        <v>2012</v>
      </c>
      <c r="P391" s="14" t="s">
        <v>1569</v>
      </c>
      <c r="Q391" s="8" t="s">
        <v>1569</v>
      </c>
      <c r="R391" s="14" t="s">
        <v>1569</v>
      </c>
      <c r="S391" s="12"/>
      <c r="T391" s="5"/>
      <c r="U391" s="5" t="s">
        <v>1569</v>
      </c>
      <c r="V391" s="14">
        <v>0</v>
      </c>
      <c r="W391" s="8">
        <v>2015</v>
      </c>
      <c r="X391" s="14" t="s">
        <v>2012</v>
      </c>
      <c r="Y391" s="14">
        <v>35.411949137780873</v>
      </c>
      <c r="Z391" s="8">
        <v>2015</v>
      </c>
      <c r="AA391" s="14" t="s">
        <v>2012</v>
      </c>
      <c r="AB391" s="14">
        <v>0</v>
      </c>
      <c r="AC391" s="8">
        <v>2015</v>
      </c>
      <c r="AD391" s="14" t="s">
        <v>2012</v>
      </c>
      <c r="AE391" s="14" t="s">
        <v>1569</v>
      </c>
      <c r="AF391" s="8" t="s">
        <v>1569</v>
      </c>
      <c r="AG391" s="14" t="s">
        <v>1569</v>
      </c>
      <c r="AI391" s="5"/>
      <c r="AJ391" s="5" t="s">
        <v>1569</v>
      </c>
    </row>
    <row r="392" spans="1:36" x14ac:dyDescent="0.25">
      <c r="A392" s="5" t="s">
        <v>2013</v>
      </c>
      <c r="B392" s="5" t="s">
        <v>1522</v>
      </c>
      <c r="C392" s="5" t="s">
        <v>1521</v>
      </c>
      <c r="D392" s="5" t="s">
        <v>35</v>
      </c>
      <c r="E392" s="5" t="s">
        <v>1522</v>
      </c>
      <c r="F392" s="5" t="s">
        <v>1521</v>
      </c>
      <c r="G392" s="5">
        <v>0</v>
      </c>
      <c r="H392" s="5">
        <v>1</v>
      </c>
      <c r="I392" s="5" t="s">
        <v>2335</v>
      </c>
      <c r="J392" s="13">
        <v>2.0495723709664198</v>
      </c>
      <c r="K392" s="8">
        <v>2014</v>
      </c>
      <c r="L392" s="5" t="s">
        <v>2013</v>
      </c>
      <c r="M392" s="14">
        <v>100</v>
      </c>
      <c r="N392" s="8">
        <v>2015</v>
      </c>
      <c r="O392" s="13" t="s">
        <v>2013</v>
      </c>
      <c r="P392" s="14" t="s">
        <v>1569</v>
      </c>
      <c r="Q392" s="8" t="s">
        <v>1569</v>
      </c>
      <c r="R392" s="14" t="s">
        <v>1569</v>
      </c>
      <c r="S392" s="12"/>
      <c r="T392" s="5"/>
      <c r="U392" s="5" t="s">
        <v>1569</v>
      </c>
      <c r="V392" s="14" t="s">
        <v>1569</v>
      </c>
      <c r="W392" s="8" t="s">
        <v>1569</v>
      </c>
      <c r="X392" s="14" t="s">
        <v>1569</v>
      </c>
      <c r="Y392" s="14">
        <v>0.59772500437938136</v>
      </c>
      <c r="Z392" s="8">
        <v>2015</v>
      </c>
      <c r="AA392" s="14" t="s">
        <v>2013</v>
      </c>
      <c r="AB392" s="14">
        <v>77.168277111537762</v>
      </c>
      <c r="AC392" s="8">
        <v>2015</v>
      </c>
      <c r="AD392" s="14" t="s">
        <v>2013</v>
      </c>
      <c r="AE392" s="14">
        <v>100</v>
      </c>
      <c r="AF392" s="8">
        <v>2017</v>
      </c>
      <c r="AG392" s="14" t="s">
        <v>2013</v>
      </c>
      <c r="AI392" s="5"/>
      <c r="AJ392" s="5" t="s">
        <v>1569</v>
      </c>
    </row>
    <row r="393" spans="1:36" x14ac:dyDescent="0.25">
      <c r="A393" s="5" t="s">
        <v>2015</v>
      </c>
      <c r="B393" s="5" t="s">
        <v>75</v>
      </c>
      <c r="C393" s="5" t="s">
        <v>74</v>
      </c>
      <c r="D393" s="5" t="s">
        <v>35</v>
      </c>
      <c r="E393" s="5" t="s">
        <v>2154</v>
      </c>
      <c r="F393" s="5" t="s">
        <v>2246</v>
      </c>
      <c r="G393" s="5">
        <v>2</v>
      </c>
      <c r="H393" s="5">
        <v>1</v>
      </c>
      <c r="I393" s="5" t="s">
        <v>2337</v>
      </c>
      <c r="J393" s="13">
        <v>0.59024552665111008</v>
      </c>
      <c r="K393" s="8">
        <v>2012</v>
      </c>
      <c r="L393" s="5" t="s">
        <v>2015</v>
      </c>
      <c r="M393" s="14">
        <v>100</v>
      </c>
      <c r="N393" s="8">
        <v>2012</v>
      </c>
      <c r="O393" s="13" t="s">
        <v>2015</v>
      </c>
      <c r="P393" s="14" t="s">
        <v>1569</v>
      </c>
      <c r="Q393" s="8" t="s">
        <v>1569</v>
      </c>
      <c r="R393" s="14" t="s">
        <v>1569</v>
      </c>
      <c r="S393" s="12"/>
      <c r="T393" s="5"/>
      <c r="U393" s="5" t="s">
        <v>1569</v>
      </c>
      <c r="V393" s="14">
        <v>0</v>
      </c>
      <c r="W393" s="8">
        <v>2012</v>
      </c>
      <c r="X393" s="14" t="s">
        <v>2015</v>
      </c>
      <c r="Y393" s="14">
        <v>23.627028286188782</v>
      </c>
      <c r="Z393" s="8">
        <v>2012</v>
      </c>
      <c r="AA393" s="14" t="s">
        <v>2015</v>
      </c>
      <c r="AB393" s="14">
        <v>0</v>
      </c>
      <c r="AC393" s="8">
        <v>2012</v>
      </c>
      <c r="AD393" s="14" t="s">
        <v>2015</v>
      </c>
      <c r="AE393" s="14">
        <v>100</v>
      </c>
      <c r="AF393" s="8">
        <v>2012</v>
      </c>
      <c r="AG393" s="14" t="s">
        <v>2015</v>
      </c>
      <c r="AI393" s="5"/>
      <c r="AJ393" s="5" t="s">
        <v>1569</v>
      </c>
    </row>
    <row r="394" spans="1:36" x14ac:dyDescent="0.25">
      <c r="A394" s="5" t="s">
        <v>2016</v>
      </c>
      <c r="B394" s="5" t="s">
        <v>75</v>
      </c>
      <c r="C394" s="5" t="s">
        <v>74</v>
      </c>
      <c r="D394" s="5" t="s">
        <v>35</v>
      </c>
      <c r="E394" s="5" t="s">
        <v>2155</v>
      </c>
      <c r="F394" s="5" t="s">
        <v>2247</v>
      </c>
      <c r="G394" s="5">
        <v>2</v>
      </c>
      <c r="H394" s="5">
        <v>1</v>
      </c>
      <c r="I394" s="5" t="s">
        <v>2338</v>
      </c>
      <c r="J394" s="13">
        <v>0.89421783320600279</v>
      </c>
      <c r="K394" s="8">
        <v>2012</v>
      </c>
      <c r="L394" s="5" t="s">
        <v>2016</v>
      </c>
      <c r="M394" s="14">
        <v>100</v>
      </c>
      <c r="N394" s="8">
        <v>2012</v>
      </c>
      <c r="O394" s="13" t="s">
        <v>2016</v>
      </c>
      <c r="P394" s="14" t="s">
        <v>1569</v>
      </c>
      <c r="Q394" s="8" t="s">
        <v>1569</v>
      </c>
      <c r="R394" s="14" t="s">
        <v>1569</v>
      </c>
      <c r="S394" s="12"/>
      <c r="T394" s="5"/>
      <c r="U394" s="5" t="s">
        <v>1569</v>
      </c>
      <c r="V394" s="14">
        <v>0</v>
      </c>
      <c r="W394" s="8">
        <v>2012</v>
      </c>
      <c r="X394" s="14" t="s">
        <v>2016</v>
      </c>
      <c r="Y394" s="14">
        <v>1.3084593871822638</v>
      </c>
      <c r="Z394" s="8">
        <v>2012</v>
      </c>
      <c r="AA394" s="14" t="s">
        <v>2016</v>
      </c>
      <c r="AB394" s="14">
        <v>0</v>
      </c>
      <c r="AC394" s="8">
        <v>2012</v>
      </c>
      <c r="AD394" s="14" t="s">
        <v>2016</v>
      </c>
      <c r="AE394" s="14">
        <v>100</v>
      </c>
      <c r="AF394" s="8">
        <v>2012</v>
      </c>
      <c r="AG394" s="14" t="s">
        <v>2016</v>
      </c>
      <c r="AI394" s="5"/>
      <c r="AJ394" s="5" t="s">
        <v>1569</v>
      </c>
    </row>
    <row r="395" spans="1:36" x14ac:dyDescent="0.25">
      <c r="A395" s="5" t="s">
        <v>2018</v>
      </c>
      <c r="B395" s="5" t="s">
        <v>1146</v>
      </c>
      <c r="C395" s="5" t="s">
        <v>1145</v>
      </c>
      <c r="D395" s="5" t="s">
        <v>1038</v>
      </c>
      <c r="E395" s="5" t="s">
        <v>2156</v>
      </c>
      <c r="F395" s="5" t="s">
        <v>2248</v>
      </c>
      <c r="G395" s="5">
        <v>2</v>
      </c>
      <c r="H395" s="5">
        <v>1</v>
      </c>
      <c r="I395" s="5" t="s">
        <v>2340</v>
      </c>
      <c r="J395" s="13">
        <v>1.9243419932870263</v>
      </c>
      <c r="K395" s="8">
        <v>2017</v>
      </c>
      <c r="L395" s="5" t="s">
        <v>2018</v>
      </c>
      <c r="M395" s="14">
        <v>100</v>
      </c>
      <c r="N395" s="8">
        <v>2017</v>
      </c>
      <c r="O395" s="13" t="s">
        <v>2018</v>
      </c>
      <c r="P395" s="14" t="s">
        <v>1569</v>
      </c>
      <c r="Q395" s="8" t="s">
        <v>1569</v>
      </c>
      <c r="R395" s="14" t="s">
        <v>1569</v>
      </c>
      <c r="S395" s="12"/>
      <c r="T395" s="5"/>
      <c r="U395" s="5" t="s">
        <v>1569</v>
      </c>
      <c r="V395" s="14">
        <v>0.97674414168956747</v>
      </c>
      <c r="W395" s="8">
        <v>2017</v>
      </c>
      <c r="X395" s="14" t="s">
        <v>2018</v>
      </c>
      <c r="Y395" s="14">
        <v>3.8604652049929578</v>
      </c>
      <c r="Z395" s="8">
        <v>2017</v>
      </c>
      <c r="AA395" s="14" t="s">
        <v>2018</v>
      </c>
      <c r="AB395" s="14">
        <v>0</v>
      </c>
      <c r="AC395" s="8">
        <v>2017</v>
      </c>
      <c r="AD395" s="14" t="s">
        <v>2018</v>
      </c>
      <c r="AE395" s="14">
        <v>100</v>
      </c>
      <c r="AF395" s="8">
        <v>2017</v>
      </c>
      <c r="AG395" s="14" t="s">
        <v>2018</v>
      </c>
      <c r="AI395" s="5"/>
      <c r="AJ395" s="5" t="s">
        <v>1569</v>
      </c>
    </row>
    <row r="396" spans="1:36" x14ac:dyDescent="0.25">
      <c r="A396" s="5" t="s">
        <v>2020</v>
      </c>
      <c r="B396" s="5" t="s">
        <v>1</v>
      </c>
      <c r="C396" s="5" t="s">
        <v>1150</v>
      </c>
      <c r="D396" s="5" t="s">
        <v>1038</v>
      </c>
      <c r="E396" s="5" t="s">
        <v>2158</v>
      </c>
      <c r="F396" s="5" t="s">
        <v>2249</v>
      </c>
      <c r="G396" s="5">
        <v>2</v>
      </c>
      <c r="H396" s="5">
        <v>1</v>
      </c>
      <c r="I396" s="5" t="s">
        <v>2342</v>
      </c>
      <c r="J396" s="13">
        <v>0.49202030809525688</v>
      </c>
      <c r="K396" s="8">
        <v>2010</v>
      </c>
      <c r="L396" s="5" t="s">
        <v>2020</v>
      </c>
      <c r="M396" s="14">
        <v>72.769996643066406</v>
      </c>
      <c r="N396" s="8">
        <v>2010</v>
      </c>
      <c r="O396" s="13" t="s">
        <v>2020</v>
      </c>
      <c r="P396" s="14" t="s">
        <v>1569</v>
      </c>
      <c r="Q396" s="8" t="s">
        <v>1569</v>
      </c>
      <c r="R396" s="14" t="s">
        <v>1569</v>
      </c>
      <c r="S396" s="12"/>
      <c r="T396" s="5"/>
      <c r="U396" s="5" t="s">
        <v>1569</v>
      </c>
      <c r="V396" s="14">
        <v>0</v>
      </c>
      <c r="W396" s="8">
        <v>2015</v>
      </c>
      <c r="X396" s="14" t="s">
        <v>2020</v>
      </c>
      <c r="Y396" s="14">
        <v>0</v>
      </c>
      <c r="Z396" s="8">
        <v>2015</v>
      </c>
      <c r="AA396" s="14" t="s">
        <v>2020</v>
      </c>
      <c r="AB396" s="14">
        <v>0</v>
      </c>
      <c r="AC396" s="8">
        <v>2015</v>
      </c>
      <c r="AD396" s="14" t="s">
        <v>2020</v>
      </c>
      <c r="AE396" s="14">
        <v>100</v>
      </c>
      <c r="AF396" s="8">
        <v>2015</v>
      </c>
      <c r="AG396" s="14" t="s">
        <v>2020</v>
      </c>
      <c r="AI396" s="5"/>
      <c r="AJ396" s="5" t="s">
        <v>1569</v>
      </c>
    </row>
    <row r="397" spans="1:36" x14ac:dyDescent="0.25">
      <c r="A397" s="5" t="s">
        <v>2021</v>
      </c>
      <c r="B397" s="5" t="s">
        <v>1</v>
      </c>
      <c r="C397" s="5" t="s">
        <v>1150</v>
      </c>
      <c r="D397" s="5" t="s">
        <v>1038</v>
      </c>
      <c r="E397" s="5" t="s">
        <v>2159</v>
      </c>
      <c r="F397" s="5" t="s">
        <v>2250</v>
      </c>
      <c r="G397" s="5">
        <v>2</v>
      </c>
      <c r="H397" s="5">
        <v>1</v>
      </c>
      <c r="I397" s="5" t="s">
        <v>2459</v>
      </c>
      <c r="J397" s="13">
        <v>0.60979798780408268</v>
      </c>
      <c r="K397" s="8">
        <v>2010</v>
      </c>
      <c r="L397" s="5" t="s">
        <v>2021</v>
      </c>
      <c r="M397" s="14">
        <v>82</v>
      </c>
      <c r="N397" s="8">
        <v>2010</v>
      </c>
      <c r="O397" s="13" t="s">
        <v>2021</v>
      </c>
      <c r="P397" s="14" t="s">
        <v>1569</v>
      </c>
      <c r="Q397" s="8" t="s">
        <v>1569</v>
      </c>
      <c r="R397" s="14" t="s">
        <v>1569</v>
      </c>
      <c r="S397" s="12"/>
      <c r="T397" s="5"/>
      <c r="U397" s="5" t="s">
        <v>1569</v>
      </c>
      <c r="V397" s="14">
        <v>0</v>
      </c>
      <c r="W397" s="8">
        <v>2015</v>
      </c>
      <c r="X397" s="14" t="s">
        <v>2021</v>
      </c>
      <c r="Y397" s="14">
        <v>0</v>
      </c>
      <c r="Z397" s="8">
        <v>2015</v>
      </c>
      <c r="AA397" s="14" t="s">
        <v>2021</v>
      </c>
      <c r="AB397" s="14">
        <v>0</v>
      </c>
      <c r="AC397" s="8">
        <v>2015</v>
      </c>
      <c r="AD397" s="14" t="s">
        <v>2021</v>
      </c>
      <c r="AE397" s="14">
        <v>100</v>
      </c>
      <c r="AF397" s="8">
        <v>2015</v>
      </c>
      <c r="AG397" s="14" t="s">
        <v>2021</v>
      </c>
      <c r="AI397" s="5"/>
      <c r="AJ397" s="5" t="s">
        <v>1569</v>
      </c>
    </row>
    <row r="398" spans="1:36" x14ac:dyDescent="0.25">
      <c r="A398" s="5" t="s">
        <v>2022</v>
      </c>
      <c r="B398" s="5" t="s">
        <v>1</v>
      </c>
      <c r="C398" s="5" t="s">
        <v>1150</v>
      </c>
      <c r="D398" s="5" t="s">
        <v>1038</v>
      </c>
      <c r="E398" s="5" t="s">
        <v>2160</v>
      </c>
      <c r="F398" s="5" t="s">
        <v>2251</v>
      </c>
      <c r="G398" s="5">
        <v>2</v>
      </c>
      <c r="H398" s="5">
        <v>2</v>
      </c>
      <c r="I398" s="5" t="s">
        <v>2460</v>
      </c>
      <c r="J398" s="13">
        <v>0.98337602122927936</v>
      </c>
      <c r="K398" s="8">
        <v>2010</v>
      </c>
      <c r="L398" s="5" t="s">
        <v>2022</v>
      </c>
      <c r="M398" s="14">
        <v>91.160003662109403</v>
      </c>
      <c r="N398" s="8">
        <v>2010</v>
      </c>
      <c r="O398" s="13" t="s">
        <v>2022</v>
      </c>
      <c r="P398" s="14" t="s">
        <v>1569</v>
      </c>
      <c r="Q398" s="8" t="s">
        <v>1569</v>
      </c>
      <c r="R398" s="14" t="s">
        <v>1569</v>
      </c>
      <c r="S398" s="12"/>
      <c r="T398" s="5"/>
      <c r="U398" s="5" t="s">
        <v>1569</v>
      </c>
      <c r="V398" s="14">
        <v>0</v>
      </c>
      <c r="W398" s="8">
        <v>2015</v>
      </c>
      <c r="X398" s="14" t="s">
        <v>2022</v>
      </c>
      <c r="Y398" s="14">
        <v>0</v>
      </c>
      <c r="Z398" s="8">
        <v>2015</v>
      </c>
      <c r="AA398" s="14" t="s">
        <v>2022</v>
      </c>
      <c r="AB398" s="14">
        <v>0</v>
      </c>
      <c r="AC398" s="8">
        <v>2015</v>
      </c>
      <c r="AD398" s="14" t="s">
        <v>2022</v>
      </c>
      <c r="AE398" s="14">
        <v>100</v>
      </c>
      <c r="AF398" s="8">
        <v>2015</v>
      </c>
      <c r="AG398" s="14" t="s">
        <v>2022</v>
      </c>
      <c r="AI398" s="5"/>
      <c r="AJ398" s="5" t="s">
        <v>1569</v>
      </c>
    </row>
    <row r="399" spans="1:36" x14ac:dyDescent="0.25">
      <c r="A399" s="5" t="s">
        <v>2023</v>
      </c>
      <c r="B399" s="5" t="s">
        <v>1</v>
      </c>
      <c r="C399" s="5" t="s">
        <v>1150</v>
      </c>
      <c r="D399" s="5" t="s">
        <v>1038</v>
      </c>
      <c r="E399" s="5" t="s">
        <v>2161</v>
      </c>
      <c r="F399" s="5" t="s">
        <v>2252</v>
      </c>
      <c r="G399" s="5">
        <v>2</v>
      </c>
      <c r="H399" s="5">
        <v>2</v>
      </c>
      <c r="I399" s="5" t="s">
        <v>2343</v>
      </c>
      <c r="J399" s="13">
        <v>0.67774018356842469</v>
      </c>
      <c r="K399" s="8">
        <v>2010</v>
      </c>
      <c r="L399" s="5" t="s">
        <v>2023</v>
      </c>
      <c r="M399" s="14">
        <v>76.910003662109403</v>
      </c>
      <c r="N399" s="8">
        <v>2010</v>
      </c>
      <c r="O399" s="13" t="s">
        <v>2023</v>
      </c>
      <c r="P399" s="14" t="s">
        <v>1569</v>
      </c>
      <c r="Q399" s="8" t="s">
        <v>1569</v>
      </c>
      <c r="R399" s="14" t="s">
        <v>1569</v>
      </c>
      <c r="S399" s="12"/>
      <c r="T399" s="5"/>
      <c r="U399" s="5" t="s">
        <v>1569</v>
      </c>
      <c r="V399" s="14">
        <v>0</v>
      </c>
      <c r="W399" s="8">
        <v>2015</v>
      </c>
      <c r="X399" s="14" t="s">
        <v>2023</v>
      </c>
      <c r="Y399" s="14">
        <v>0</v>
      </c>
      <c r="Z399" s="8">
        <v>2015</v>
      </c>
      <c r="AA399" s="14" t="s">
        <v>2023</v>
      </c>
      <c r="AB399" s="14">
        <v>0</v>
      </c>
      <c r="AC399" s="8">
        <v>2015</v>
      </c>
      <c r="AD399" s="14" t="s">
        <v>2023</v>
      </c>
      <c r="AE399" s="14">
        <v>100</v>
      </c>
      <c r="AF399" s="8">
        <v>2015</v>
      </c>
      <c r="AG399" s="14" t="s">
        <v>2023</v>
      </c>
      <c r="AI399" s="5"/>
      <c r="AJ399" s="5" t="s">
        <v>1569</v>
      </c>
    </row>
    <row r="400" spans="1:36" x14ac:dyDescent="0.25">
      <c r="A400" s="5" t="s">
        <v>2024</v>
      </c>
      <c r="B400" s="5" t="s">
        <v>1</v>
      </c>
      <c r="C400" s="5" t="s">
        <v>1150</v>
      </c>
      <c r="D400" s="5" t="s">
        <v>1038</v>
      </c>
      <c r="E400" s="5" t="s">
        <v>2162</v>
      </c>
      <c r="F400" s="5" t="s">
        <v>2253</v>
      </c>
      <c r="G400" s="5">
        <v>2</v>
      </c>
      <c r="H400" s="5">
        <v>2</v>
      </c>
      <c r="I400" s="5" t="s">
        <v>2344</v>
      </c>
      <c r="J400" s="13" t="s">
        <v>1569</v>
      </c>
      <c r="K400" s="8" t="s">
        <v>1569</v>
      </c>
      <c r="L400" s="5" t="s">
        <v>1569</v>
      </c>
      <c r="M400" s="14">
        <v>87.339996337890597</v>
      </c>
      <c r="N400" s="8">
        <v>2010</v>
      </c>
      <c r="O400" s="13" t="s">
        <v>2024</v>
      </c>
      <c r="P400" s="14" t="s">
        <v>1569</v>
      </c>
      <c r="Q400" s="8" t="s">
        <v>1569</v>
      </c>
      <c r="R400" s="14" t="s">
        <v>1569</v>
      </c>
      <c r="S400" s="12"/>
      <c r="T400" s="5"/>
      <c r="U400" s="5" t="s">
        <v>1569</v>
      </c>
      <c r="V400" s="14" t="s">
        <v>1569</v>
      </c>
      <c r="W400" s="8" t="s">
        <v>1569</v>
      </c>
      <c r="X400" s="14" t="s">
        <v>1569</v>
      </c>
      <c r="Y400" s="14" t="s">
        <v>1569</v>
      </c>
      <c r="Z400" s="8" t="s">
        <v>1569</v>
      </c>
      <c r="AA400" s="14" t="s">
        <v>1569</v>
      </c>
      <c r="AB400" s="14" t="s">
        <v>1569</v>
      </c>
      <c r="AC400" s="8" t="s">
        <v>1569</v>
      </c>
      <c r="AD400" s="14" t="s">
        <v>1569</v>
      </c>
      <c r="AE400" s="14" t="s">
        <v>1569</v>
      </c>
      <c r="AF400" s="8" t="s">
        <v>1569</v>
      </c>
      <c r="AG400" s="14" t="s">
        <v>1569</v>
      </c>
      <c r="AI400" s="5"/>
      <c r="AJ400" s="5" t="s">
        <v>1569</v>
      </c>
    </row>
    <row r="401" spans="1:36" x14ac:dyDescent="0.25">
      <c r="A401" s="5" t="s">
        <v>2025</v>
      </c>
      <c r="B401" s="5" t="s">
        <v>1</v>
      </c>
      <c r="C401" s="5" t="s">
        <v>1150</v>
      </c>
      <c r="D401" s="5" t="s">
        <v>1038</v>
      </c>
      <c r="E401" s="5" t="s">
        <v>2163</v>
      </c>
      <c r="F401" s="5" t="s">
        <v>2254</v>
      </c>
      <c r="G401" s="5">
        <v>2</v>
      </c>
      <c r="H401" s="5">
        <v>1</v>
      </c>
      <c r="I401" s="5" t="s">
        <v>2345</v>
      </c>
      <c r="J401" s="13" t="s">
        <v>1569</v>
      </c>
      <c r="K401" s="8" t="s">
        <v>1569</v>
      </c>
      <c r="L401" s="5" t="s">
        <v>1569</v>
      </c>
      <c r="M401" s="14">
        <v>86.959999084472699</v>
      </c>
      <c r="N401" s="8">
        <v>2010</v>
      </c>
      <c r="O401" s="13" t="s">
        <v>2025</v>
      </c>
      <c r="P401" s="14" t="s">
        <v>1569</v>
      </c>
      <c r="Q401" s="8" t="s">
        <v>1569</v>
      </c>
      <c r="R401" s="14" t="s">
        <v>1569</v>
      </c>
      <c r="S401" s="12"/>
      <c r="T401" s="5"/>
      <c r="U401" s="5" t="s">
        <v>1569</v>
      </c>
      <c r="V401" s="14" t="s">
        <v>1569</v>
      </c>
      <c r="W401" s="8" t="s">
        <v>1569</v>
      </c>
      <c r="X401" s="14" t="s">
        <v>1569</v>
      </c>
      <c r="Y401" s="14" t="s">
        <v>1569</v>
      </c>
      <c r="Z401" s="8" t="s">
        <v>1569</v>
      </c>
      <c r="AA401" s="14" t="s">
        <v>1569</v>
      </c>
      <c r="AB401" s="14" t="s">
        <v>1569</v>
      </c>
      <c r="AC401" s="8" t="s">
        <v>1569</v>
      </c>
      <c r="AD401" s="14" t="s">
        <v>1569</v>
      </c>
      <c r="AE401" s="14" t="s">
        <v>1569</v>
      </c>
      <c r="AF401" s="8" t="s">
        <v>1569</v>
      </c>
      <c r="AG401" s="14" t="s">
        <v>1569</v>
      </c>
      <c r="AI401" s="5"/>
      <c r="AJ401" s="5" t="s">
        <v>1569</v>
      </c>
    </row>
    <row r="402" spans="1:36" x14ac:dyDescent="0.25">
      <c r="A402" s="5" t="s">
        <v>2029</v>
      </c>
      <c r="B402" s="5" t="s">
        <v>1154</v>
      </c>
      <c r="C402" s="5" t="s">
        <v>1153</v>
      </c>
      <c r="D402" s="5" t="s">
        <v>1038</v>
      </c>
      <c r="E402" s="5" t="s">
        <v>2166</v>
      </c>
      <c r="F402" s="5" t="s">
        <v>3334</v>
      </c>
      <c r="G402" s="5">
        <v>2</v>
      </c>
      <c r="H402" s="5">
        <v>1</v>
      </c>
      <c r="I402" s="5" t="s">
        <v>3220</v>
      </c>
      <c r="J402" s="13">
        <v>1.3205967155035903</v>
      </c>
      <c r="K402" s="8">
        <v>2017</v>
      </c>
      <c r="L402" s="5" t="s">
        <v>2029</v>
      </c>
      <c r="M402" s="14">
        <v>96.340751647949205</v>
      </c>
      <c r="N402" s="8">
        <v>2017</v>
      </c>
      <c r="O402" s="13" t="s">
        <v>2029</v>
      </c>
      <c r="P402" s="14" t="s">
        <v>1569</v>
      </c>
      <c r="Q402" s="8" t="s">
        <v>1569</v>
      </c>
      <c r="R402" s="14" t="s">
        <v>1569</v>
      </c>
      <c r="S402" s="12"/>
      <c r="T402" s="5"/>
      <c r="U402" s="5" t="s">
        <v>1569</v>
      </c>
      <c r="V402" s="14" t="s">
        <v>1569</v>
      </c>
      <c r="W402" s="8" t="s">
        <v>1569</v>
      </c>
      <c r="X402" s="14" t="s">
        <v>1569</v>
      </c>
      <c r="Y402" s="14" t="s">
        <v>1569</v>
      </c>
      <c r="Z402" s="8" t="s">
        <v>1569</v>
      </c>
      <c r="AA402" s="14" t="s">
        <v>1569</v>
      </c>
      <c r="AB402" s="14" t="s">
        <v>1569</v>
      </c>
      <c r="AC402" s="8" t="s">
        <v>1569</v>
      </c>
      <c r="AD402" s="14" t="s">
        <v>1569</v>
      </c>
      <c r="AE402" s="14" t="s">
        <v>1569</v>
      </c>
      <c r="AF402" s="8" t="s">
        <v>1569</v>
      </c>
      <c r="AG402" s="14" t="s">
        <v>1569</v>
      </c>
      <c r="AI402" s="5"/>
      <c r="AJ402" s="5" t="s">
        <v>1569</v>
      </c>
    </row>
    <row r="403" spans="1:36" x14ac:dyDescent="0.25">
      <c r="A403" s="5" t="s">
        <v>2030</v>
      </c>
      <c r="B403" s="5" t="s">
        <v>1154</v>
      </c>
      <c r="C403" s="5" t="s">
        <v>1153</v>
      </c>
      <c r="D403" s="5" t="s">
        <v>1038</v>
      </c>
      <c r="E403" s="5" t="s">
        <v>2167</v>
      </c>
      <c r="F403" s="5" t="s">
        <v>3218</v>
      </c>
      <c r="G403" s="5">
        <v>2</v>
      </c>
      <c r="H403" s="5">
        <v>1</v>
      </c>
      <c r="I403" s="5" t="s">
        <v>3219</v>
      </c>
      <c r="J403" s="13">
        <v>0.82786173361891513</v>
      </c>
      <c r="K403" s="8">
        <v>2017</v>
      </c>
      <c r="L403" s="5" t="s">
        <v>2030</v>
      </c>
      <c r="M403" s="14">
        <v>96.774635314941406</v>
      </c>
      <c r="N403" s="8">
        <v>2017</v>
      </c>
      <c r="O403" s="13" t="s">
        <v>2030</v>
      </c>
      <c r="P403" s="14" t="s">
        <v>1569</v>
      </c>
      <c r="Q403" s="8" t="s">
        <v>1569</v>
      </c>
      <c r="R403" s="14" t="s">
        <v>1569</v>
      </c>
      <c r="S403" s="12"/>
      <c r="T403" s="5"/>
      <c r="U403" s="5" t="s">
        <v>1569</v>
      </c>
      <c r="V403" s="14" t="s">
        <v>1569</v>
      </c>
      <c r="W403" s="8" t="s">
        <v>1569</v>
      </c>
      <c r="X403" s="14" t="s">
        <v>1569</v>
      </c>
      <c r="Y403" s="14">
        <v>0.4969761959604746</v>
      </c>
      <c r="Z403" s="8">
        <v>2012</v>
      </c>
      <c r="AA403" s="14" t="s">
        <v>2030</v>
      </c>
      <c r="AB403" s="14" t="s">
        <v>1569</v>
      </c>
      <c r="AC403" s="8" t="s">
        <v>1569</v>
      </c>
      <c r="AD403" s="14" t="s">
        <v>1569</v>
      </c>
      <c r="AE403" s="14" t="s">
        <v>1569</v>
      </c>
      <c r="AF403" s="8" t="s">
        <v>1569</v>
      </c>
      <c r="AG403" s="14" t="s">
        <v>1569</v>
      </c>
      <c r="AI403" s="5"/>
      <c r="AJ403" s="5" t="s">
        <v>1569</v>
      </c>
    </row>
    <row r="404" spans="1:36" x14ac:dyDescent="0.25">
      <c r="A404" s="5" t="s">
        <v>2031</v>
      </c>
      <c r="B404" s="5" t="s">
        <v>1524</v>
      </c>
      <c r="C404" s="5" t="s">
        <v>450</v>
      </c>
      <c r="D404" s="5" t="s">
        <v>360</v>
      </c>
      <c r="E404" s="5" t="s">
        <v>451</v>
      </c>
      <c r="F404" s="5" t="s">
        <v>3335</v>
      </c>
      <c r="G404" s="5">
        <v>2</v>
      </c>
      <c r="H404" s="5">
        <v>2</v>
      </c>
      <c r="I404" s="5" t="s">
        <v>2346</v>
      </c>
      <c r="J404" s="13" t="s">
        <v>1569</v>
      </c>
      <c r="K404" s="8" t="s">
        <v>1569</v>
      </c>
      <c r="L404" s="5" t="s">
        <v>1569</v>
      </c>
      <c r="M404" s="14" t="s">
        <v>1569</v>
      </c>
      <c r="N404" s="8" t="s">
        <v>1569</v>
      </c>
      <c r="O404" s="13" t="s">
        <v>1569</v>
      </c>
      <c r="P404" s="14" t="s">
        <v>1569</v>
      </c>
      <c r="Q404" s="8" t="s">
        <v>1569</v>
      </c>
      <c r="R404" s="14" t="s">
        <v>1569</v>
      </c>
      <c r="S404" s="12"/>
      <c r="T404" s="5"/>
      <c r="U404" s="5" t="s">
        <v>1569</v>
      </c>
      <c r="V404" s="14">
        <v>0</v>
      </c>
      <c r="W404" s="8">
        <v>2009</v>
      </c>
      <c r="X404" s="14" t="s">
        <v>2031</v>
      </c>
      <c r="Y404" s="14">
        <v>0</v>
      </c>
      <c r="Z404" s="8">
        <v>2009</v>
      </c>
      <c r="AA404" s="14" t="s">
        <v>2031</v>
      </c>
      <c r="AB404" s="14">
        <v>0</v>
      </c>
      <c r="AC404" s="8">
        <v>2009</v>
      </c>
      <c r="AD404" s="14" t="s">
        <v>2031</v>
      </c>
      <c r="AE404" s="14">
        <v>0</v>
      </c>
      <c r="AF404" s="8">
        <v>2009</v>
      </c>
      <c r="AG404" s="14" t="s">
        <v>2031</v>
      </c>
      <c r="AI404" s="5"/>
      <c r="AJ404" s="5" t="s">
        <v>1569</v>
      </c>
    </row>
    <row r="405" spans="1:36" x14ac:dyDescent="0.25">
      <c r="A405" s="5" t="s">
        <v>2032</v>
      </c>
      <c r="B405" s="5" t="s">
        <v>689</v>
      </c>
      <c r="C405" s="5" t="s">
        <v>688</v>
      </c>
      <c r="D405" s="5" t="s">
        <v>620</v>
      </c>
      <c r="E405" s="5" t="s">
        <v>2168</v>
      </c>
      <c r="F405" s="5" t="s">
        <v>2258</v>
      </c>
      <c r="G405" s="5">
        <v>2</v>
      </c>
      <c r="H405" s="5">
        <v>3</v>
      </c>
      <c r="I405" s="5" t="s">
        <v>2347</v>
      </c>
      <c r="J405" s="13" t="s">
        <v>1569</v>
      </c>
      <c r="K405" s="8" t="s">
        <v>1569</v>
      </c>
      <c r="L405" s="5" t="s">
        <v>1569</v>
      </c>
      <c r="M405" s="14">
        <v>95</v>
      </c>
      <c r="N405" s="8">
        <v>2007</v>
      </c>
      <c r="O405" s="13" t="s">
        <v>2032</v>
      </c>
      <c r="P405" s="14" t="s">
        <v>1569</v>
      </c>
      <c r="Q405" s="8" t="s">
        <v>1569</v>
      </c>
      <c r="R405" s="14" t="s">
        <v>1569</v>
      </c>
      <c r="S405" s="12"/>
      <c r="T405" s="5"/>
      <c r="U405" s="5" t="s">
        <v>1569</v>
      </c>
      <c r="V405" s="14" t="s">
        <v>1569</v>
      </c>
      <c r="W405" s="8" t="s">
        <v>1569</v>
      </c>
      <c r="X405" s="14" t="s">
        <v>1569</v>
      </c>
      <c r="Y405" s="14" t="s">
        <v>1569</v>
      </c>
      <c r="Z405" s="8" t="s">
        <v>1569</v>
      </c>
      <c r="AA405" s="14" t="s">
        <v>1569</v>
      </c>
      <c r="AB405" s="14" t="s">
        <v>1569</v>
      </c>
      <c r="AC405" s="8" t="s">
        <v>1569</v>
      </c>
      <c r="AD405" s="14" t="s">
        <v>1569</v>
      </c>
      <c r="AE405" s="14" t="s">
        <v>1569</v>
      </c>
      <c r="AF405" s="8" t="s">
        <v>1569</v>
      </c>
      <c r="AG405" s="14" t="s">
        <v>1569</v>
      </c>
      <c r="AI405" s="5"/>
      <c r="AJ405" s="5" t="s">
        <v>1569</v>
      </c>
    </row>
    <row r="406" spans="1:36" x14ac:dyDescent="0.25">
      <c r="A406" s="5" t="s">
        <v>2033</v>
      </c>
      <c r="B406" s="5" t="s">
        <v>689</v>
      </c>
      <c r="C406" s="5" t="s">
        <v>688</v>
      </c>
      <c r="D406" s="5" t="s">
        <v>620</v>
      </c>
      <c r="E406" s="5" t="s">
        <v>2169</v>
      </c>
      <c r="F406" s="5" t="s">
        <v>3336</v>
      </c>
      <c r="G406" s="5">
        <v>2</v>
      </c>
      <c r="H406" s="5">
        <v>1</v>
      </c>
      <c r="I406" s="5" t="s">
        <v>2348</v>
      </c>
      <c r="J406" s="13">
        <v>1.2895094457386189</v>
      </c>
      <c r="K406" s="8">
        <v>2017</v>
      </c>
      <c r="L406" s="5" t="s">
        <v>2033</v>
      </c>
      <c r="M406" s="14">
        <v>98.699996948242202</v>
      </c>
      <c r="N406" s="8">
        <v>2017</v>
      </c>
      <c r="O406" s="13" t="s">
        <v>2033</v>
      </c>
      <c r="P406" s="14" t="s">
        <v>1569</v>
      </c>
      <c r="Q406" s="8" t="s">
        <v>1569</v>
      </c>
      <c r="R406" s="14" t="s">
        <v>1569</v>
      </c>
      <c r="S406" s="12"/>
      <c r="T406" s="5"/>
      <c r="U406" s="5" t="s">
        <v>1569</v>
      </c>
      <c r="V406" s="14">
        <v>0</v>
      </c>
      <c r="W406" s="8">
        <v>2017</v>
      </c>
      <c r="X406" s="14" t="s">
        <v>2033</v>
      </c>
      <c r="Y406" s="14">
        <v>0</v>
      </c>
      <c r="Z406" s="8">
        <v>2017</v>
      </c>
      <c r="AA406" s="14" t="s">
        <v>2033</v>
      </c>
      <c r="AB406" s="14">
        <v>0</v>
      </c>
      <c r="AC406" s="8">
        <v>2017</v>
      </c>
      <c r="AD406" s="14" t="s">
        <v>2033</v>
      </c>
      <c r="AE406" s="14">
        <v>100</v>
      </c>
      <c r="AF406" s="8">
        <v>2017</v>
      </c>
      <c r="AG406" s="14" t="s">
        <v>2033</v>
      </c>
      <c r="AI406" s="5"/>
      <c r="AJ406" s="5" t="s">
        <v>1569</v>
      </c>
    </row>
    <row r="407" spans="1:36" x14ac:dyDescent="0.25">
      <c r="A407" s="5" t="s">
        <v>2035</v>
      </c>
      <c r="B407" s="5" t="s">
        <v>694</v>
      </c>
      <c r="C407" s="5" t="s">
        <v>693</v>
      </c>
      <c r="D407" s="5" t="s">
        <v>620</v>
      </c>
      <c r="E407" s="5" t="s">
        <v>2170</v>
      </c>
      <c r="F407" s="5" t="s">
        <v>3337</v>
      </c>
      <c r="G407" s="5">
        <v>2</v>
      </c>
      <c r="H407" s="5">
        <v>2</v>
      </c>
      <c r="I407" s="5" t="s">
        <v>2350</v>
      </c>
      <c r="J407" s="13">
        <v>0.50000001350687873</v>
      </c>
      <c r="K407" s="8">
        <v>2017</v>
      </c>
      <c r="L407" s="5" t="s">
        <v>2035</v>
      </c>
      <c r="M407" s="14">
        <v>69.999999999999858</v>
      </c>
      <c r="N407" s="8">
        <v>2017</v>
      </c>
      <c r="O407" s="13" t="s">
        <v>2035</v>
      </c>
      <c r="P407" s="14" t="s">
        <v>1569</v>
      </c>
      <c r="Q407" s="8" t="s">
        <v>1569</v>
      </c>
      <c r="R407" s="14" t="s">
        <v>1569</v>
      </c>
      <c r="S407" s="12"/>
      <c r="T407" s="5"/>
      <c r="U407" s="5" t="s">
        <v>1569</v>
      </c>
      <c r="V407" s="14">
        <v>3.3346803920374986</v>
      </c>
      <c r="W407" s="8">
        <v>2016</v>
      </c>
      <c r="X407" s="14" t="s">
        <v>2035</v>
      </c>
      <c r="Y407" s="14">
        <v>0</v>
      </c>
      <c r="Z407" s="8">
        <v>2017</v>
      </c>
      <c r="AA407" s="14" t="s">
        <v>2035</v>
      </c>
      <c r="AB407" s="14">
        <v>0</v>
      </c>
      <c r="AC407" s="8">
        <v>2017</v>
      </c>
      <c r="AD407" s="14" t="s">
        <v>2035</v>
      </c>
      <c r="AE407" s="14">
        <v>100</v>
      </c>
      <c r="AF407" s="8">
        <v>2017</v>
      </c>
      <c r="AG407" s="14" t="s">
        <v>2035</v>
      </c>
      <c r="AI407" s="5"/>
      <c r="AJ407" s="5" t="s">
        <v>1569</v>
      </c>
    </row>
    <row r="408" spans="1:36" x14ac:dyDescent="0.25">
      <c r="A408" s="5" t="s">
        <v>2038</v>
      </c>
      <c r="B408" s="5" t="s">
        <v>1173</v>
      </c>
      <c r="C408" s="5" t="s">
        <v>1172</v>
      </c>
      <c r="D408" s="5" t="s">
        <v>620</v>
      </c>
      <c r="E408" s="5" t="s">
        <v>2172</v>
      </c>
      <c r="F408" s="5" t="s">
        <v>2259</v>
      </c>
      <c r="G408" s="5">
        <v>2</v>
      </c>
      <c r="H408" s="5">
        <v>1</v>
      </c>
      <c r="I408" s="5" t="s">
        <v>2353</v>
      </c>
      <c r="J408" s="13" t="s">
        <v>1569</v>
      </c>
      <c r="K408" s="8" t="s">
        <v>1569</v>
      </c>
      <c r="L408" s="5" t="s">
        <v>1569</v>
      </c>
      <c r="M408" s="14">
        <v>50</v>
      </c>
      <c r="N408" s="8">
        <v>2012</v>
      </c>
      <c r="O408" s="13" t="s">
        <v>2038</v>
      </c>
      <c r="P408" s="14" t="s">
        <v>1569</v>
      </c>
      <c r="Q408" s="8" t="s">
        <v>1569</v>
      </c>
      <c r="R408" s="14" t="s">
        <v>1569</v>
      </c>
      <c r="S408" s="12"/>
      <c r="T408" s="5"/>
      <c r="U408" s="5" t="s">
        <v>1569</v>
      </c>
      <c r="V408" s="14">
        <v>0</v>
      </c>
      <c r="W408" s="8">
        <v>2012</v>
      </c>
      <c r="X408" s="14" t="s">
        <v>2038</v>
      </c>
      <c r="Y408" s="14">
        <v>0</v>
      </c>
      <c r="Z408" s="8">
        <v>2012</v>
      </c>
      <c r="AA408" s="14" t="s">
        <v>2038</v>
      </c>
      <c r="AB408" s="14">
        <v>0</v>
      </c>
      <c r="AC408" s="8">
        <v>2012</v>
      </c>
      <c r="AD408" s="14" t="s">
        <v>2038</v>
      </c>
      <c r="AE408" s="14">
        <v>50</v>
      </c>
      <c r="AF408" s="8">
        <v>2012</v>
      </c>
      <c r="AG408" s="14" t="s">
        <v>2038</v>
      </c>
      <c r="AI408" s="5"/>
      <c r="AJ408" s="5" t="s">
        <v>1569</v>
      </c>
    </row>
    <row r="409" spans="1:36" x14ac:dyDescent="0.25">
      <c r="A409" s="5" t="s">
        <v>2039</v>
      </c>
      <c r="B409" s="5" t="s">
        <v>1173</v>
      </c>
      <c r="C409" s="5" t="s">
        <v>1172</v>
      </c>
      <c r="D409" s="5" t="s">
        <v>620</v>
      </c>
      <c r="E409" s="5" t="s">
        <v>2173</v>
      </c>
      <c r="F409" s="5" t="s">
        <v>2260</v>
      </c>
      <c r="G409" s="5">
        <v>2</v>
      </c>
      <c r="H409" s="5">
        <v>3</v>
      </c>
      <c r="I409" s="5" t="s">
        <v>2354</v>
      </c>
      <c r="J409" s="13" t="s">
        <v>1569</v>
      </c>
      <c r="K409" s="8" t="s">
        <v>1569</v>
      </c>
      <c r="L409" s="5" t="s">
        <v>1569</v>
      </c>
      <c r="M409" s="14">
        <v>19.5100002288818</v>
      </c>
      <c r="N409" s="8">
        <v>2012</v>
      </c>
      <c r="O409" s="13" t="s">
        <v>2039</v>
      </c>
      <c r="P409" s="14" t="s">
        <v>1569</v>
      </c>
      <c r="Q409" s="8" t="s">
        <v>1569</v>
      </c>
      <c r="R409" s="14" t="s">
        <v>1569</v>
      </c>
      <c r="S409" s="12"/>
      <c r="T409" s="5"/>
      <c r="U409" s="5" t="s">
        <v>1569</v>
      </c>
      <c r="V409" s="14">
        <v>0</v>
      </c>
      <c r="W409" s="8">
        <v>2012</v>
      </c>
      <c r="X409" s="14" t="s">
        <v>2039</v>
      </c>
      <c r="Y409" s="14">
        <v>0</v>
      </c>
      <c r="Z409" s="8">
        <v>2012</v>
      </c>
      <c r="AA409" s="14" t="s">
        <v>2039</v>
      </c>
      <c r="AB409" s="14">
        <v>0</v>
      </c>
      <c r="AC409" s="8">
        <v>2012</v>
      </c>
      <c r="AD409" s="14" t="s">
        <v>2039</v>
      </c>
      <c r="AE409" s="14">
        <v>83.333333333333343</v>
      </c>
      <c r="AF409" s="8">
        <v>2012</v>
      </c>
      <c r="AG409" s="14" t="s">
        <v>2039</v>
      </c>
      <c r="AI409" s="5"/>
      <c r="AJ409" s="5" t="s">
        <v>1569</v>
      </c>
    </row>
    <row r="410" spans="1:36" x14ac:dyDescent="0.25">
      <c r="A410" s="5" t="s">
        <v>2042</v>
      </c>
      <c r="B410" s="5" t="s">
        <v>1173</v>
      </c>
      <c r="C410" s="5" t="s">
        <v>1172</v>
      </c>
      <c r="D410" s="5" t="s">
        <v>620</v>
      </c>
      <c r="E410" s="5" t="s">
        <v>2176</v>
      </c>
      <c r="F410" s="5" t="s">
        <v>2457</v>
      </c>
      <c r="G410" s="5">
        <v>2</v>
      </c>
      <c r="H410" s="5">
        <v>2</v>
      </c>
      <c r="I410" s="5" t="s">
        <v>2462</v>
      </c>
      <c r="J410" s="13" t="s">
        <v>1569</v>
      </c>
      <c r="K410" s="8" t="s">
        <v>1569</v>
      </c>
      <c r="L410" s="5" t="s">
        <v>1569</v>
      </c>
      <c r="M410" s="14">
        <v>35</v>
      </c>
      <c r="N410" s="8">
        <v>2009</v>
      </c>
      <c r="O410" s="13" t="s">
        <v>2042</v>
      </c>
      <c r="P410" s="14" t="s">
        <v>1569</v>
      </c>
      <c r="Q410" s="8" t="s">
        <v>1569</v>
      </c>
      <c r="R410" s="14" t="s">
        <v>1569</v>
      </c>
      <c r="S410" s="12"/>
      <c r="T410" s="5"/>
      <c r="U410" s="5" t="s">
        <v>1569</v>
      </c>
      <c r="V410" s="14">
        <v>0</v>
      </c>
      <c r="W410" s="8">
        <v>2009</v>
      </c>
      <c r="X410" s="14" t="s">
        <v>2042</v>
      </c>
      <c r="Y410" s="14">
        <v>0</v>
      </c>
      <c r="Z410" s="8">
        <v>2009</v>
      </c>
      <c r="AA410" s="14" t="s">
        <v>2042</v>
      </c>
      <c r="AB410" s="14">
        <v>0</v>
      </c>
      <c r="AC410" s="8">
        <v>2009</v>
      </c>
      <c r="AD410" s="14" t="s">
        <v>2042</v>
      </c>
      <c r="AE410" s="14">
        <v>100</v>
      </c>
      <c r="AF410" s="8">
        <v>2009</v>
      </c>
      <c r="AG410" s="14" t="s">
        <v>2042</v>
      </c>
      <c r="AI410" s="5"/>
      <c r="AJ410" s="5" t="s">
        <v>1569</v>
      </c>
    </row>
    <row r="411" spans="1:36" x14ac:dyDescent="0.25">
      <c r="A411" s="5" t="s">
        <v>2043</v>
      </c>
      <c r="B411" s="5" t="s">
        <v>1173</v>
      </c>
      <c r="C411" s="5" t="s">
        <v>1172</v>
      </c>
      <c r="D411" s="5" t="s">
        <v>620</v>
      </c>
      <c r="E411" s="5" t="s">
        <v>2177</v>
      </c>
      <c r="F411" s="5" t="s">
        <v>2263</v>
      </c>
      <c r="G411" s="5">
        <v>2</v>
      </c>
      <c r="H411" s="5">
        <v>1</v>
      </c>
      <c r="J411" s="13">
        <v>1.1950438072179577</v>
      </c>
      <c r="K411" s="8">
        <v>2012</v>
      </c>
      <c r="L411" s="5" t="s">
        <v>2043</v>
      </c>
      <c r="M411" s="14">
        <v>95</v>
      </c>
      <c r="N411" s="8">
        <v>2012</v>
      </c>
      <c r="O411" s="13" t="s">
        <v>2043</v>
      </c>
      <c r="P411" s="14" t="s">
        <v>1569</v>
      </c>
      <c r="Q411" s="8" t="s">
        <v>1569</v>
      </c>
      <c r="R411" s="14" t="s">
        <v>1569</v>
      </c>
      <c r="S411" s="12"/>
      <c r="T411" s="5"/>
      <c r="U411" s="5" t="s">
        <v>1569</v>
      </c>
      <c r="V411" s="14">
        <v>0</v>
      </c>
      <c r="W411" s="8">
        <v>2012</v>
      </c>
      <c r="X411" s="14" t="s">
        <v>2043</v>
      </c>
      <c r="Y411" s="14">
        <v>0</v>
      </c>
      <c r="Z411" s="8">
        <v>2012</v>
      </c>
      <c r="AA411" s="14" t="s">
        <v>2043</v>
      </c>
      <c r="AB411" s="14">
        <v>0</v>
      </c>
      <c r="AC411" s="8">
        <v>2012</v>
      </c>
      <c r="AD411" s="14" t="s">
        <v>2043</v>
      </c>
      <c r="AE411" s="14">
        <v>0</v>
      </c>
      <c r="AF411" s="8">
        <v>2012</v>
      </c>
      <c r="AG411" s="14" t="s">
        <v>2043</v>
      </c>
      <c r="AI411" s="5"/>
      <c r="AJ411" s="5" t="s">
        <v>1569</v>
      </c>
    </row>
    <row r="412" spans="1:36" x14ac:dyDescent="0.25">
      <c r="A412" s="5" t="s">
        <v>2046</v>
      </c>
      <c r="B412" s="5" t="s">
        <v>1525</v>
      </c>
      <c r="C412" s="5" t="s">
        <v>1710</v>
      </c>
      <c r="D412" s="5" t="s">
        <v>620</v>
      </c>
      <c r="E412" s="5" t="s">
        <v>2178</v>
      </c>
      <c r="F412" s="5" t="s">
        <v>3222</v>
      </c>
      <c r="G412" s="5">
        <v>1</v>
      </c>
      <c r="H412" s="5">
        <v>2</v>
      </c>
      <c r="I412" s="5" t="s">
        <v>3221</v>
      </c>
      <c r="J412" s="13" t="s">
        <v>1569</v>
      </c>
      <c r="K412" s="8" t="s">
        <v>1569</v>
      </c>
      <c r="L412" s="5" t="s">
        <v>1569</v>
      </c>
      <c r="M412" s="14">
        <v>95</v>
      </c>
      <c r="N412" s="8">
        <v>2009</v>
      </c>
      <c r="O412" s="13" t="s">
        <v>2046</v>
      </c>
      <c r="P412" s="14" t="s">
        <v>1569</v>
      </c>
      <c r="Q412" s="8" t="s">
        <v>1569</v>
      </c>
      <c r="R412" s="14" t="s">
        <v>1569</v>
      </c>
      <c r="S412" s="12"/>
      <c r="T412" s="5"/>
      <c r="U412" s="5" t="s">
        <v>1569</v>
      </c>
      <c r="V412" s="14">
        <v>0</v>
      </c>
      <c r="W412" s="8">
        <v>2009</v>
      </c>
      <c r="X412" s="14" t="s">
        <v>2046</v>
      </c>
      <c r="Y412" s="14">
        <v>0</v>
      </c>
      <c r="Z412" s="8">
        <v>2009</v>
      </c>
      <c r="AA412" s="14" t="s">
        <v>2046</v>
      </c>
      <c r="AB412" s="14">
        <v>0</v>
      </c>
      <c r="AC412" s="8">
        <v>2009</v>
      </c>
      <c r="AD412" s="14" t="s">
        <v>2046</v>
      </c>
      <c r="AE412" s="14">
        <v>100</v>
      </c>
      <c r="AF412" s="8">
        <v>2009</v>
      </c>
      <c r="AG412" s="14" t="s">
        <v>2046</v>
      </c>
      <c r="AI412" s="5"/>
      <c r="AJ412" s="5" t="s">
        <v>1569</v>
      </c>
    </row>
    <row r="413" spans="1:36" x14ac:dyDescent="0.25">
      <c r="A413" s="5" t="s">
        <v>2047</v>
      </c>
      <c r="B413" s="5" t="s">
        <v>1629</v>
      </c>
      <c r="C413" s="5" t="s">
        <v>1183</v>
      </c>
      <c r="D413" s="5" t="s">
        <v>1038</v>
      </c>
      <c r="E413" s="5" t="s">
        <v>2179</v>
      </c>
      <c r="F413" s="5" t="s">
        <v>2264</v>
      </c>
      <c r="G413" s="5">
        <v>2</v>
      </c>
      <c r="H413" s="5">
        <v>2</v>
      </c>
      <c r="I413" s="5" t="s">
        <v>2358</v>
      </c>
      <c r="J413" s="13">
        <v>0.72071527926984735</v>
      </c>
      <c r="K413" s="8">
        <v>2017</v>
      </c>
      <c r="L413" s="5" t="s">
        <v>2047</v>
      </c>
      <c r="M413" s="14">
        <v>100</v>
      </c>
      <c r="N413" s="8">
        <v>2017</v>
      </c>
      <c r="O413" s="13" t="s">
        <v>2047</v>
      </c>
      <c r="P413" s="14" t="s">
        <v>1569</v>
      </c>
      <c r="Q413" s="8" t="s">
        <v>1569</v>
      </c>
      <c r="R413" s="14" t="s">
        <v>1569</v>
      </c>
      <c r="S413" s="12"/>
      <c r="T413" s="5"/>
      <c r="U413" s="5" t="s">
        <v>1569</v>
      </c>
      <c r="V413" s="14">
        <v>0</v>
      </c>
      <c r="W413" s="8">
        <v>2017</v>
      </c>
      <c r="X413" s="14" t="s">
        <v>2047</v>
      </c>
      <c r="Y413" s="14" t="s">
        <v>1569</v>
      </c>
      <c r="Z413" s="8" t="s">
        <v>1569</v>
      </c>
      <c r="AA413" s="14" t="s">
        <v>1569</v>
      </c>
      <c r="AB413" s="14">
        <v>0</v>
      </c>
      <c r="AC413" s="8">
        <v>2017</v>
      </c>
      <c r="AD413" s="14" t="s">
        <v>2047</v>
      </c>
      <c r="AE413" s="14" t="s">
        <v>1569</v>
      </c>
      <c r="AF413" s="8" t="s">
        <v>1569</v>
      </c>
      <c r="AG413" s="14" t="s">
        <v>1569</v>
      </c>
      <c r="AI413" s="5"/>
      <c r="AJ413" s="5" t="s">
        <v>1569</v>
      </c>
    </row>
    <row r="414" spans="1:36" x14ac:dyDescent="0.25">
      <c r="A414" s="5" t="s">
        <v>2049</v>
      </c>
      <c r="B414" s="5" t="s">
        <v>1629</v>
      </c>
      <c r="C414" s="5" t="s">
        <v>1183</v>
      </c>
      <c r="D414" s="5" t="s">
        <v>1038</v>
      </c>
      <c r="E414" s="5" t="s">
        <v>2180</v>
      </c>
      <c r="F414" s="5" t="s">
        <v>2265</v>
      </c>
      <c r="G414" s="5">
        <v>2</v>
      </c>
      <c r="H414" s="5">
        <v>1</v>
      </c>
      <c r="I414" s="5" t="s">
        <v>2360</v>
      </c>
      <c r="J414" s="13">
        <v>0.78805602585808843</v>
      </c>
      <c r="K414" s="8">
        <v>2017</v>
      </c>
      <c r="L414" s="5" t="s">
        <v>2049</v>
      </c>
      <c r="M414" s="14">
        <v>100</v>
      </c>
      <c r="N414" s="8">
        <v>2017</v>
      </c>
      <c r="O414" s="13" t="s">
        <v>2049</v>
      </c>
      <c r="P414" s="14" t="s">
        <v>1569</v>
      </c>
      <c r="Q414" s="8" t="s">
        <v>1569</v>
      </c>
      <c r="R414" s="14" t="s">
        <v>1569</v>
      </c>
      <c r="S414" s="12"/>
      <c r="T414" s="5"/>
      <c r="U414" s="5" t="s">
        <v>1569</v>
      </c>
      <c r="V414" s="14">
        <v>13.444108761329304</v>
      </c>
      <c r="W414" s="8">
        <v>2017</v>
      </c>
      <c r="X414" s="14" t="s">
        <v>2049</v>
      </c>
      <c r="Y414" s="14">
        <v>0</v>
      </c>
      <c r="Z414" s="8">
        <v>2017</v>
      </c>
      <c r="AA414" s="14" t="s">
        <v>2049</v>
      </c>
      <c r="AB414" s="14">
        <v>0</v>
      </c>
      <c r="AC414" s="8">
        <v>2017</v>
      </c>
      <c r="AD414" s="14" t="s">
        <v>2049</v>
      </c>
      <c r="AE414" s="14">
        <v>100</v>
      </c>
      <c r="AF414" s="8">
        <v>2017</v>
      </c>
      <c r="AG414" s="14" t="s">
        <v>2049</v>
      </c>
      <c r="AI414" s="5"/>
      <c r="AJ414" s="5" t="s">
        <v>1569</v>
      </c>
    </row>
    <row r="415" spans="1:36" x14ac:dyDescent="0.25">
      <c r="A415" s="5" t="s">
        <v>2050</v>
      </c>
      <c r="B415" s="5" t="s">
        <v>1629</v>
      </c>
      <c r="C415" s="5" t="s">
        <v>1183</v>
      </c>
      <c r="D415" s="5" t="s">
        <v>1038</v>
      </c>
      <c r="E415" s="5" t="s">
        <v>2181</v>
      </c>
      <c r="F415" s="5" t="s">
        <v>2266</v>
      </c>
      <c r="G415" s="5">
        <v>2</v>
      </c>
      <c r="H415" s="5">
        <v>2</v>
      </c>
      <c r="I415" s="5" t="s">
        <v>2361</v>
      </c>
      <c r="J415" s="13">
        <v>0.63337036864550555</v>
      </c>
      <c r="K415" s="8">
        <v>2017</v>
      </c>
      <c r="L415" s="5" t="s">
        <v>2050</v>
      </c>
      <c r="M415" s="14">
        <v>100</v>
      </c>
      <c r="N415" s="8">
        <v>2017</v>
      </c>
      <c r="O415" s="13" t="s">
        <v>2050</v>
      </c>
      <c r="P415" s="14" t="s">
        <v>1569</v>
      </c>
      <c r="Q415" s="8" t="s">
        <v>1569</v>
      </c>
      <c r="R415" s="14" t="s">
        <v>1569</v>
      </c>
      <c r="S415" s="12"/>
      <c r="T415" s="5"/>
      <c r="U415" s="5" t="s">
        <v>1569</v>
      </c>
      <c r="V415" s="14">
        <v>30.882352941176471</v>
      </c>
      <c r="W415" s="8">
        <v>2017</v>
      </c>
      <c r="X415" s="14" t="s">
        <v>2050</v>
      </c>
      <c r="Y415" s="14">
        <v>6.7226890756302522</v>
      </c>
      <c r="Z415" s="8">
        <v>2017</v>
      </c>
      <c r="AA415" s="14" t="s">
        <v>2050</v>
      </c>
      <c r="AB415" s="14">
        <v>0</v>
      </c>
      <c r="AC415" s="8">
        <v>2017</v>
      </c>
      <c r="AD415" s="14" t="s">
        <v>2050</v>
      </c>
      <c r="AE415" s="14">
        <v>60.159362549800797</v>
      </c>
      <c r="AF415" s="8">
        <v>2017</v>
      </c>
      <c r="AG415" s="14" t="s">
        <v>2050</v>
      </c>
      <c r="AI415" s="5"/>
      <c r="AJ415" s="5" t="s">
        <v>1569</v>
      </c>
    </row>
    <row r="416" spans="1:36" x14ac:dyDescent="0.25">
      <c r="A416" s="5" t="s">
        <v>2051</v>
      </c>
      <c r="B416" s="5" t="s">
        <v>1187</v>
      </c>
      <c r="C416" s="5" t="s">
        <v>1186</v>
      </c>
      <c r="D416" s="5" t="s">
        <v>1038</v>
      </c>
      <c r="E416" s="5" t="s">
        <v>2182</v>
      </c>
      <c r="F416" s="5" t="s">
        <v>2267</v>
      </c>
      <c r="G416" s="5">
        <v>2</v>
      </c>
      <c r="H416" s="5">
        <v>2</v>
      </c>
      <c r="I416" s="5" t="s">
        <v>2362</v>
      </c>
      <c r="J416" s="13">
        <v>1.1467424099742216</v>
      </c>
      <c r="K416" s="8">
        <v>2019</v>
      </c>
      <c r="L416" s="5" t="s">
        <v>2051</v>
      </c>
      <c r="M416" s="14">
        <v>53.299999237060497</v>
      </c>
      <c r="N416" s="8">
        <v>2019</v>
      </c>
      <c r="O416" s="13" t="s">
        <v>2051</v>
      </c>
      <c r="P416" s="14" t="s">
        <v>1569</v>
      </c>
      <c r="Q416" s="8" t="s">
        <v>1569</v>
      </c>
      <c r="R416" s="14" t="s">
        <v>1569</v>
      </c>
      <c r="S416" s="12"/>
      <c r="T416" s="5"/>
      <c r="U416" s="5" t="s">
        <v>1569</v>
      </c>
      <c r="V416" s="14" t="s">
        <v>1569</v>
      </c>
      <c r="W416" s="8" t="s">
        <v>1569</v>
      </c>
      <c r="X416" s="14" t="s">
        <v>1569</v>
      </c>
      <c r="Y416" s="14" t="s">
        <v>1569</v>
      </c>
      <c r="Z416" s="8" t="s">
        <v>1569</v>
      </c>
      <c r="AA416" s="14" t="s">
        <v>1569</v>
      </c>
      <c r="AB416" s="14" t="s">
        <v>1569</v>
      </c>
      <c r="AC416" s="8" t="s">
        <v>1569</v>
      </c>
      <c r="AD416" s="14" t="s">
        <v>1569</v>
      </c>
      <c r="AE416" s="14" t="s">
        <v>1569</v>
      </c>
      <c r="AF416" s="8" t="s">
        <v>1569</v>
      </c>
      <c r="AG416" s="14" t="s">
        <v>1569</v>
      </c>
      <c r="AI416" s="5"/>
      <c r="AJ416" s="5" t="s">
        <v>1569</v>
      </c>
    </row>
    <row r="417" spans="1:36" x14ac:dyDescent="0.25">
      <c r="A417" s="5" t="s">
        <v>2053</v>
      </c>
      <c r="B417" s="5" t="s">
        <v>163</v>
      </c>
      <c r="C417" s="5" t="s">
        <v>162</v>
      </c>
      <c r="D417" s="5" t="s">
        <v>35</v>
      </c>
      <c r="E417" s="5" t="s">
        <v>164</v>
      </c>
      <c r="F417" s="5" t="s">
        <v>161</v>
      </c>
      <c r="G417" s="5">
        <v>1</v>
      </c>
      <c r="H417" s="5">
        <v>2</v>
      </c>
      <c r="I417" s="5" t="s">
        <v>2364</v>
      </c>
      <c r="J417" s="13" t="s">
        <v>1569</v>
      </c>
      <c r="K417" s="8" t="s">
        <v>1569</v>
      </c>
      <c r="L417" s="5" t="s">
        <v>1569</v>
      </c>
      <c r="M417" s="14" t="s">
        <v>1569</v>
      </c>
      <c r="N417" s="8" t="s">
        <v>1569</v>
      </c>
      <c r="O417" s="13" t="s">
        <v>1569</v>
      </c>
      <c r="P417" s="14" t="s">
        <v>1569</v>
      </c>
      <c r="Q417" s="8" t="s">
        <v>1569</v>
      </c>
      <c r="R417" s="14" t="s">
        <v>1569</v>
      </c>
      <c r="S417" s="12"/>
      <c r="T417" s="5"/>
      <c r="U417" s="5" t="s">
        <v>1569</v>
      </c>
      <c r="V417" s="14">
        <v>0</v>
      </c>
      <c r="W417" s="8">
        <v>2009</v>
      </c>
      <c r="X417" s="14" t="s">
        <v>2053</v>
      </c>
      <c r="Y417" s="14">
        <v>4.9989443332898267</v>
      </c>
      <c r="Z417" s="8">
        <v>2009</v>
      </c>
      <c r="AA417" s="14" t="s">
        <v>2053</v>
      </c>
      <c r="AB417" s="14">
        <v>0</v>
      </c>
      <c r="AC417" s="8">
        <v>2009</v>
      </c>
      <c r="AD417" s="14" t="s">
        <v>2053</v>
      </c>
      <c r="AE417" s="14">
        <v>100</v>
      </c>
      <c r="AF417" s="8">
        <v>2009</v>
      </c>
      <c r="AG417" s="14" t="s">
        <v>2053</v>
      </c>
      <c r="AI417" s="5"/>
      <c r="AJ417" s="5" t="s">
        <v>1569</v>
      </c>
    </row>
    <row r="418" spans="1:36" x14ac:dyDescent="0.25">
      <c r="A418" s="5" t="s">
        <v>2054</v>
      </c>
      <c r="B418" s="5" t="s">
        <v>163</v>
      </c>
      <c r="C418" s="5" t="s">
        <v>162</v>
      </c>
      <c r="D418" s="5" t="s">
        <v>35</v>
      </c>
      <c r="E418" s="5" t="s">
        <v>2183</v>
      </c>
      <c r="F418" s="5" t="s">
        <v>166</v>
      </c>
      <c r="G418" s="5">
        <v>1</v>
      </c>
      <c r="H418" s="5">
        <v>3</v>
      </c>
      <c r="I418" s="5" t="s">
        <v>2365</v>
      </c>
      <c r="J418" s="13" t="s">
        <v>1569</v>
      </c>
      <c r="K418" s="8" t="s">
        <v>1569</v>
      </c>
      <c r="L418" s="5" t="s">
        <v>1569</v>
      </c>
      <c r="M418" s="14" t="s">
        <v>1569</v>
      </c>
      <c r="N418" s="8" t="s">
        <v>1569</v>
      </c>
      <c r="O418" s="13" t="s">
        <v>1569</v>
      </c>
      <c r="P418" s="14" t="s">
        <v>1569</v>
      </c>
      <c r="Q418" s="8" t="s">
        <v>1569</v>
      </c>
      <c r="R418" s="14" t="s">
        <v>1569</v>
      </c>
      <c r="S418" s="12"/>
      <c r="T418" s="5"/>
      <c r="U418" s="5" t="s">
        <v>1569</v>
      </c>
      <c r="V418" s="14">
        <v>0</v>
      </c>
      <c r="W418" s="8">
        <v>2009</v>
      </c>
      <c r="X418" s="14" t="s">
        <v>2054</v>
      </c>
      <c r="Y418" s="14">
        <v>10.620543394405793</v>
      </c>
      <c r="Z418" s="8">
        <v>2009</v>
      </c>
      <c r="AA418" s="14" t="s">
        <v>2054</v>
      </c>
      <c r="AB418" s="14">
        <v>0</v>
      </c>
      <c r="AC418" s="8">
        <v>2009</v>
      </c>
      <c r="AD418" s="14" t="s">
        <v>2054</v>
      </c>
      <c r="AE418" s="14">
        <v>100</v>
      </c>
      <c r="AF418" s="8">
        <v>2009</v>
      </c>
      <c r="AG418" s="14" t="s">
        <v>2054</v>
      </c>
      <c r="AI418" s="5"/>
      <c r="AJ418" s="5" t="s">
        <v>1569</v>
      </c>
    </row>
    <row r="419" spans="1:36" x14ac:dyDescent="0.25">
      <c r="A419" s="5" t="s">
        <v>2055</v>
      </c>
      <c r="B419" s="5" t="s">
        <v>1192</v>
      </c>
      <c r="C419" s="5" t="s">
        <v>1191</v>
      </c>
      <c r="D419" s="5" t="s">
        <v>1038</v>
      </c>
      <c r="E419" s="5" t="s">
        <v>2184</v>
      </c>
      <c r="F419" s="5" t="s">
        <v>2268</v>
      </c>
      <c r="G419" s="5">
        <v>1</v>
      </c>
      <c r="H419" s="5">
        <v>2</v>
      </c>
      <c r="I419" s="5" t="s">
        <v>2366</v>
      </c>
      <c r="J419" s="13" t="s">
        <v>1569</v>
      </c>
      <c r="K419" s="8" t="s">
        <v>1569</v>
      </c>
      <c r="L419" s="5" t="s">
        <v>1569</v>
      </c>
      <c r="M419" s="14" t="s">
        <v>1569</v>
      </c>
      <c r="N419" s="8" t="s">
        <v>1569</v>
      </c>
      <c r="O419" s="13" t="s">
        <v>1569</v>
      </c>
      <c r="P419" s="14" t="s">
        <v>1569</v>
      </c>
      <c r="Q419" s="8" t="s">
        <v>1569</v>
      </c>
      <c r="R419" s="14" t="s">
        <v>1569</v>
      </c>
      <c r="S419" s="12"/>
      <c r="T419" s="5"/>
      <c r="U419" s="5" t="s">
        <v>1569</v>
      </c>
      <c r="V419" s="14">
        <v>0</v>
      </c>
      <c r="W419" s="8">
        <v>2017</v>
      </c>
      <c r="X419" s="14" t="s">
        <v>2055</v>
      </c>
      <c r="Y419" s="14">
        <v>0</v>
      </c>
      <c r="Z419" s="8">
        <v>2017</v>
      </c>
      <c r="AA419" s="14" t="s">
        <v>2055</v>
      </c>
      <c r="AB419" s="14">
        <v>0</v>
      </c>
      <c r="AC419" s="8">
        <v>2017</v>
      </c>
      <c r="AD419" s="14" t="s">
        <v>2055</v>
      </c>
      <c r="AE419" s="14">
        <v>0</v>
      </c>
      <c r="AF419" s="8">
        <v>2017</v>
      </c>
      <c r="AG419" s="14" t="s">
        <v>2055</v>
      </c>
      <c r="AI419" s="5"/>
      <c r="AJ419" s="5" t="s">
        <v>1569</v>
      </c>
    </row>
    <row r="420" spans="1:36" x14ac:dyDescent="0.25">
      <c r="A420" s="5" t="s">
        <v>2056</v>
      </c>
      <c r="B420" s="5" t="s">
        <v>1192</v>
      </c>
      <c r="C420" s="5" t="s">
        <v>1191</v>
      </c>
      <c r="D420" s="5" t="s">
        <v>1038</v>
      </c>
      <c r="E420" s="5" t="s">
        <v>2185</v>
      </c>
      <c r="F420" s="5" t="s">
        <v>3338</v>
      </c>
      <c r="G420" s="5">
        <v>1</v>
      </c>
      <c r="H420" s="5">
        <v>2</v>
      </c>
      <c r="I420" s="5" t="s">
        <v>2367</v>
      </c>
      <c r="J420" s="13" t="s">
        <v>1569</v>
      </c>
      <c r="K420" s="8" t="s">
        <v>1569</v>
      </c>
      <c r="L420" s="5" t="s">
        <v>1569</v>
      </c>
      <c r="M420" s="14" t="s">
        <v>1569</v>
      </c>
      <c r="N420" s="8" t="s">
        <v>1569</v>
      </c>
      <c r="O420" s="13" t="s">
        <v>1569</v>
      </c>
      <c r="P420" s="14" t="s">
        <v>1569</v>
      </c>
      <c r="Q420" s="8" t="s">
        <v>1569</v>
      </c>
      <c r="R420" s="14" t="s">
        <v>1569</v>
      </c>
      <c r="S420" s="12"/>
      <c r="T420" s="5"/>
      <c r="U420" s="5" t="s">
        <v>1569</v>
      </c>
      <c r="V420" s="14">
        <v>0</v>
      </c>
      <c r="W420" s="8">
        <v>2017</v>
      </c>
      <c r="X420" s="14" t="s">
        <v>2056</v>
      </c>
      <c r="Y420" s="14">
        <v>0</v>
      </c>
      <c r="Z420" s="8">
        <v>2017</v>
      </c>
      <c r="AA420" s="14" t="s">
        <v>2056</v>
      </c>
      <c r="AB420" s="14">
        <v>0</v>
      </c>
      <c r="AC420" s="8">
        <v>2017</v>
      </c>
      <c r="AD420" s="14" t="s">
        <v>2056</v>
      </c>
      <c r="AE420" s="14">
        <v>0</v>
      </c>
      <c r="AF420" s="8">
        <v>2017</v>
      </c>
      <c r="AG420" s="14" t="s">
        <v>2056</v>
      </c>
      <c r="AI420" s="5"/>
      <c r="AJ420" s="5" t="s">
        <v>1569</v>
      </c>
    </row>
    <row r="421" spans="1:36" x14ac:dyDescent="0.25">
      <c r="A421" s="5" t="s">
        <v>2058</v>
      </c>
      <c r="B421" s="5" t="s">
        <v>1197</v>
      </c>
      <c r="C421" s="5" t="s">
        <v>1196</v>
      </c>
      <c r="D421" s="5" t="s">
        <v>1038</v>
      </c>
      <c r="E421" s="5" t="s">
        <v>2186</v>
      </c>
      <c r="F421" s="5" t="s">
        <v>2269</v>
      </c>
      <c r="G421" s="5">
        <v>2</v>
      </c>
      <c r="H421" s="5">
        <v>1</v>
      </c>
      <c r="I421" s="5" t="s">
        <v>2369</v>
      </c>
      <c r="J421" s="13">
        <v>0.7644767637648755</v>
      </c>
      <c r="K421" s="8">
        <v>2019</v>
      </c>
      <c r="L421" s="5" t="s">
        <v>2058</v>
      </c>
      <c r="M421" s="14">
        <v>100</v>
      </c>
      <c r="N421" s="8">
        <v>2019</v>
      </c>
      <c r="O421" s="13" t="s">
        <v>2058</v>
      </c>
      <c r="P421" s="14" t="s">
        <v>1569</v>
      </c>
      <c r="Q421" s="8" t="s">
        <v>1569</v>
      </c>
      <c r="R421" s="14" t="s">
        <v>1569</v>
      </c>
      <c r="S421" s="12"/>
      <c r="T421" s="5"/>
      <c r="U421" s="5" t="s">
        <v>1569</v>
      </c>
      <c r="V421" s="14" t="s">
        <v>1569</v>
      </c>
      <c r="W421" s="8" t="s">
        <v>1569</v>
      </c>
      <c r="X421" s="14" t="s">
        <v>1569</v>
      </c>
      <c r="Y421" s="14">
        <v>16.409572639729099</v>
      </c>
      <c r="Z421" s="8">
        <v>2019</v>
      </c>
      <c r="AA421" s="14" t="s">
        <v>2058</v>
      </c>
      <c r="AB421" s="14">
        <v>0</v>
      </c>
      <c r="AC421" s="8">
        <v>2019</v>
      </c>
      <c r="AD421" s="14" t="s">
        <v>2058</v>
      </c>
      <c r="AE421" s="14">
        <v>11.481465115453075</v>
      </c>
      <c r="AF421" s="8">
        <v>2019</v>
      </c>
      <c r="AG421" s="14" t="s">
        <v>2058</v>
      </c>
      <c r="AI421" s="5"/>
      <c r="AJ421" s="5" t="s">
        <v>1569</v>
      </c>
    </row>
    <row r="422" spans="1:36" x14ac:dyDescent="0.25">
      <c r="A422" s="5" t="s">
        <v>2059</v>
      </c>
      <c r="B422" s="5" t="s">
        <v>1197</v>
      </c>
      <c r="C422" s="5" t="s">
        <v>1196</v>
      </c>
      <c r="D422" s="5" t="s">
        <v>1038</v>
      </c>
      <c r="E422" s="5" t="s">
        <v>2187</v>
      </c>
      <c r="F422" s="5" t="s">
        <v>2270</v>
      </c>
      <c r="G422" s="5">
        <v>2</v>
      </c>
      <c r="H422" s="5">
        <v>1</v>
      </c>
      <c r="I422" s="5" t="s">
        <v>2370</v>
      </c>
      <c r="J422" s="13">
        <v>0.71175756308025173</v>
      </c>
      <c r="K422" s="8">
        <v>2019</v>
      </c>
      <c r="L422" s="5" t="s">
        <v>2059</v>
      </c>
      <c r="M422" s="14">
        <v>100</v>
      </c>
      <c r="N422" s="8">
        <v>2019</v>
      </c>
      <c r="O422" s="13" t="s">
        <v>2059</v>
      </c>
      <c r="P422" s="14" t="s">
        <v>1569</v>
      </c>
      <c r="Q422" s="8" t="s">
        <v>1569</v>
      </c>
      <c r="R422" s="14" t="s">
        <v>1569</v>
      </c>
      <c r="S422" s="12"/>
      <c r="T422" s="5"/>
      <c r="U422" s="5" t="s">
        <v>1569</v>
      </c>
      <c r="V422" s="14">
        <v>3.74946838861133</v>
      </c>
      <c r="W422" s="8">
        <v>2018</v>
      </c>
      <c r="X422" s="14" t="s">
        <v>2059</v>
      </c>
      <c r="Y422" s="14">
        <v>10.206185631230534</v>
      </c>
      <c r="Z422" s="8">
        <v>2019</v>
      </c>
      <c r="AA422" s="14" t="s">
        <v>2059</v>
      </c>
      <c r="AB422" s="14">
        <v>0</v>
      </c>
      <c r="AC422" s="8">
        <v>2019</v>
      </c>
      <c r="AD422" s="14" t="s">
        <v>2059</v>
      </c>
      <c r="AE422" s="14">
        <v>0</v>
      </c>
      <c r="AF422" s="8">
        <v>2019</v>
      </c>
      <c r="AG422" s="14" t="s">
        <v>2059</v>
      </c>
      <c r="AI422" s="5"/>
      <c r="AJ422" s="5" t="s">
        <v>1569</v>
      </c>
    </row>
    <row r="423" spans="1:36" x14ac:dyDescent="0.25">
      <c r="A423" s="5" t="s">
        <v>2062</v>
      </c>
      <c r="B423" s="5" t="s">
        <v>1205</v>
      </c>
      <c r="C423" s="5" t="s">
        <v>1204</v>
      </c>
      <c r="D423" s="5" t="s">
        <v>1038</v>
      </c>
      <c r="E423" s="5" t="s">
        <v>1213</v>
      </c>
      <c r="F423" s="5" t="s">
        <v>2272</v>
      </c>
      <c r="G423" s="5">
        <v>2</v>
      </c>
      <c r="H423" s="5">
        <v>1</v>
      </c>
      <c r="I423" s="5" t="s">
        <v>2372</v>
      </c>
      <c r="J423" s="13">
        <v>0.94779711218067375</v>
      </c>
      <c r="K423" s="8">
        <v>2012</v>
      </c>
      <c r="L423" s="5" t="s">
        <v>2062</v>
      </c>
      <c r="M423" s="14">
        <v>100</v>
      </c>
      <c r="N423" s="8">
        <v>2012</v>
      </c>
      <c r="O423" s="13" t="s">
        <v>2062</v>
      </c>
      <c r="P423" s="14" t="s">
        <v>1569</v>
      </c>
      <c r="Q423" s="8" t="s">
        <v>1569</v>
      </c>
      <c r="R423" s="14" t="s">
        <v>1569</v>
      </c>
      <c r="S423" s="12"/>
      <c r="T423" s="5"/>
      <c r="U423" s="5" t="s">
        <v>1569</v>
      </c>
      <c r="V423" s="14">
        <v>0</v>
      </c>
      <c r="W423" s="8">
        <v>2012</v>
      </c>
      <c r="X423" s="14" t="s">
        <v>2062</v>
      </c>
      <c r="Y423" s="14">
        <v>0</v>
      </c>
      <c r="Z423" s="8">
        <v>2012</v>
      </c>
      <c r="AA423" s="14" t="s">
        <v>2062</v>
      </c>
      <c r="AB423" s="14">
        <v>0</v>
      </c>
      <c r="AC423" s="8">
        <v>2012</v>
      </c>
      <c r="AD423" s="14" t="s">
        <v>2062</v>
      </c>
      <c r="AE423" s="14">
        <v>100</v>
      </c>
      <c r="AF423" s="8">
        <v>2012</v>
      </c>
      <c r="AG423" s="14" t="s">
        <v>2062</v>
      </c>
      <c r="AI423" s="5"/>
      <c r="AJ423" s="5" t="s">
        <v>1569</v>
      </c>
    </row>
    <row r="424" spans="1:36" x14ac:dyDescent="0.25">
      <c r="A424" s="5" t="s">
        <v>2064</v>
      </c>
      <c r="B424" s="5" t="s">
        <v>1527</v>
      </c>
      <c r="C424" s="5" t="s">
        <v>1716</v>
      </c>
      <c r="D424" s="5" t="s">
        <v>620</v>
      </c>
      <c r="E424" s="5" t="s">
        <v>2188</v>
      </c>
      <c r="F424" s="5" t="s">
        <v>2273</v>
      </c>
      <c r="G424" s="5">
        <v>1</v>
      </c>
      <c r="H424" s="5">
        <v>2</v>
      </c>
      <c r="I424" s="5" t="s">
        <v>2374</v>
      </c>
      <c r="J424" s="13" t="s">
        <v>1569</v>
      </c>
      <c r="K424" s="8" t="s">
        <v>1569</v>
      </c>
      <c r="L424" s="5" t="s">
        <v>1569</v>
      </c>
      <c r="M424" s="14">
        <v>30</v>
      </c>
      <c r="N424" s="8">
        <v>2012</v>
      </c>
      <c r="O424" s="13" t="s">
        <v>2064</v>
      </c>
      <c r="P424" s="14" t="s">
        <v>1569</v>
      </c>
      <c r="Q424" s="8" t="s">
        <v>1569</v>
      </c>
      <c r="R424" s="14" t="s">
        <v>1569</v>
      </c>
      <c r="S424" s="12"/>
      <c r="T424" s="5"/>
      <c r="U424" s="5" t="s">
        <v>1569</v>
      </c>
      <c r="V424" s="14" t="s">
        <v>1569</v>
      </c>
      <c r="W424" s="8" t="s">
        <v>1569</v>
      </c>
      <c r="X424" s="14" t="s">
        <v>1569</v>
      </c>
      <c r="Y424" s="14" t="s">
        <v>1569</v>
      </c>
      <c r="Z424" s="8" t="s">
        <v>1569</v>
      </c>
      <c r="AA424" s="14" t="s">
        <v>1569</v>
      </c>
      <c r="AB424" s="14" t="s">
        <v>1569</v>
      </c>
      <c r="AC424" s="8" t="s">
        <v>1569</v>
      </c>
      <c r="AD424" s="14" t="s">
        <v>1569</v>
      </c>
      <c r="AE424" s="14" t="s">
        <v>1569</v>
      </c>
      <c r="AF424" s="8" t="s">
        <v>1569</v>
      </c>
      <c r="AG424" s="14" t="s">
        <v>1569</v>
      </c>
      <c r="AI424" s="5"/>
      <c r="AJ424" s="5" t="s">
        <v>1569</v>
      </c>
    </row>
    <row r="425" spans="1:36" x14ac:dyDescent="0.25">
      <c r="A425" s="5" t="s">
        <v>2065</v>
      </c>
      <c r="B425" s="5" t="s">
        <v>1528</v>
      </c>
      <c r="C425" s="5" t="s">
        <v>1717</v>
      </c>
      <c r="D425" s="5" t="s">
        <v>35</v>
      </c>
      <c r="E425" s="5" t="s">
        <v>2189</v>
      </c>
      <c r="F425" s="5" t="s">
        <v>2274</v>
      </c>
      <c r="G425" s="5">
        <v>1</v>
      </c>
      <c r="H425" s="5">
        <v>1</v>
      </c>
      <c r="I425" s="5" t="s">
        <v>2375</v>
      </c>
      <c r="J425" s="13">
        <v>1.1962011856177615</v>
      </c>
      <c r="K425" s="8">
        <v>2019</v>
      </c>
      <c r="L425" s="5" t="s">
        <v>2065</v>
      </c>
      <c r="M425" s="14">
        <v>100</v>
      </c>
      <c r="N425" s="8">
        <v>2019</v>
      </c>
      <c r="O425" s="13" t="s">
        <v>2065</v>
      </c>
      <c r="P425" s="14" t="s">
        <v>1569</v>
      </c>
      <c r="Q425" s="8" t="s">
        <v>1569</v>
      </c>
      <c r="R425" s="14" t="s">
        <v>1569</v>
      </c>
      <c r="S425" s="12"/>
      <c r="T425" s="5"/>
      <c r="U425" s="5" t="s">
        <v>1569</v>
      </c>
      <c r="V425" s="14">
        <v>33.840591296666176</v>
      </c>
      <c r="W425" s="8">
        <v>2019</v>
      </c>
      <c r="X425" s="14" t="s">
        <v>2065</v>
      </c>
      <c r="Y425" s="14">
        <v>19.030738082606966</v>
      </c>
      <c r="Z425" s="8">
        <v>2019</v>
      </c>
      <c r="AA425" s="14" t="s">
        <v>2065</v>
      </c>
      <c r="AB425" s="14">
        <v>47.128672881671513</v>
      </c>
      <c r="AC425" s="8">
        <v>2019</v>
      </c>
      <c r="AD425" s="14" t="s">
        <v>2065</v>
      </c>
      <c r="AE425" s="14" t="s">
        <v>1569</v>
      </c>
      <c r="AF425" s="8" t="s">
        <v>1569</v>
      </c>
      <c r="AG425" s="14" t="s">
        <v>1569</v>
      </c>
      <c r="AI425" s="5"/>
      <c r="AJ425" s="5" t="s">
        <v>1569</v>
      </c>
    </row>
    <row r="426" spans="1:36" x14ac:dyDescent="0.25">
      <c r="A426" s="5" t="s">
        <v>2974</v>
      </c>
      <c r="B426" s="5" t="s">
        <v>1224</v>
      </c>
      <c r="C426" s="5" t="s">
        <v>1223</v>
      </c>
      <c r="D426" s="5" t="s">
        <v>1038</v>
      </c>
      <c r="E426" s="5" t="s">
        <v>2980</v>
      </c>
      <c r="F426" s="5" t="s">
        <v>2987</v>
      </c>
      <c r="G426" s="5">
        <v>2</v>
      </c>
      <c r="H426" s="5">
        <v>3</v>
      </c>
      <c r="I426" s="5" t="s">
        <v>2993</v>
      </c>
      <c r="J426" s="13" t="s">
        <v>1569</v>
      </c>
      <c r="K426" s="8" t="s">
        <v>1569</v>
      </c>
      <c r="L426" s="5" t="s">
        <v>1569</v>
      </c>
      <c r="M426" s="14" t="s">
        <v>1569</v>
      </c>
      <c r="N426" s="8" t="s">
        <v>1569</v>
      </c>
      <c r="O426" s="13" t="s">
        <v>1569</v>
      </c>
      <c r="P426" s="14" t="s">
        <v>1569</v>
      </c>
      <c r="Q426" s="8" t="s">
        <v>1569</v>
      </c>
      <c r="R426" s="14" t="s">
        <v>1569</v>
      </c>
      <c r="S426" s="12"/>
      <c r="T426" s="5"/>
      <c r="U426" s="5" t="s">
        <v>1569</v>
      </c>
      <c r="V426" s="14">
        <v>0</v>
      </c>
      <c r="W426" s="8">
        <v>2019</v>
      </c>
      <c r="X426" s="14" t="s">
        <v>2974</v>
      </c>
      <c r="Y426" s="14">
        <v>0</v>
      </c>
      <c r="Z426" s="8">
        <v>2019</v>
      </c>
      <c r="AA426" s="14" t="s">
        <v>2974</v>
      </c>
      <c r="AB426" s="14">
        <v>0</v>
      </c>
      <c r="AC426" s="8">
        <v>2019</v>
      </c>
      <c r="AD426" s="14" t="s">
        <v>2974</v>
      </c>
      <c r="AE426" s="14" t="s">
        <v>1569</v>
      </c>
      <c r="AF426" s="8" t="s">
        <v>1569</v>
      </c>
      <c r="AG426" s="14" t="s">
        <v>1569</v>
      </c>
      <c r="AI426" s="5"/>
      <c r="AJ426" s="5" t="s">
        <v>1569</v>
      </c>
    </row>
    <row r="427" spans="1:36" x14ac:dyDescent="0.25">
      <c r="A427" s="5" t="s">
        <v>2067</v>
      </c>
      <c r="B427" s="5" t="s">
        <v>1477</v>
      </c>
      <c r="C427" s="5" t="s">
        <v>1479</v>
      </c>
      <c r="D427" s="5" t="s">
        <v>1038</v>
      </c>
      <c r="E427" s="5" t="s">
        <v>2190</v>
      </c>
      <c r="F427" s="5" t="s">
        <v>2275</v>
      </c>
      <c r="G427" s="5">
        <v>1</v>
      </c>
      <c r="H427" s="5">
        <v>2</v>
      </c>
      <c r="I427" s="5" t="s">
        <v>2377</v>
      </c>
      <c r="J427" s="13" t="s">
        <v>1569</v>
      </c>
      <c r="K427" s="8" t="s">
        <v>1569</v>
      </c>
      <c r="L427" s="5" t="s">
        <v>1569</v>
      </c>
      <c r="M427" s="14" t="s">
        <v>1569</v>
      </c>
      <c r="N427" s="8" t="s">
        <v>1569</v>
      </c>
      <c r="O427" s="13" t="s">
        <v>1569</v>
      </c>
      <c r="P427" s="14" t="s">
        <v>1569</v>
      </c>
      <c r="Q427" s="8" t="s">
        <v>1569</v>
      </c>
      <c r="R427" s="14" t="s">
        <v>1569</v>
      </c>
      <c r="S427" s="12"/>
      <c r="T427" s="5"/>
      <c r="U427" s="5" t="s">
        <v>1569</v>
      </c>
      <c r="V427" s="14">
        <v>0</v>
      </c>
      <c r="W427" s="8">
        <v>2012</v>
      </c>
      <c r="X427" s="14" t="s">
        <v>2067</v>
      </c>
      <c r="Y427" s="14">
        <v>0</v>
      </c>
      <c r="Z427" s="8">
        <v>2012</v>
      </c>
      <c r="AA427" s="14" t="s">
        <v>2067</v>
      </c>
      <c r="AB427" s="14">
        <v>0</v>
      </c>
      <c r="AC427" s="8">
        <v>2012</v>
      </c>
      <c r="AD427" s="14" t="s">
        <v>2067</v>
      </c>
      <c r="AE427" s="14">
        <v>0</v>
      </c>
      <c r="AF427" s="8">
        <v>2012</v>
      </c>
      <c r="AG427" s="14" t="s">
        <v>2067</v>
      </c>
      <c r="AI427" s="5"/>
      <c r="AJ427" s="5" t="s">
        <v>1569</v>
      </c>
    </row>
    <row r="428" spans="1:36" x14ac:dyDescent="0.25">
      <c r="A428" s="5" t="s">
        <v>2068</v>
      </c>
      <c r="B428" s="5" t="s">
        <v>1530</v>
      </c>
      <c r="C428" s="5" t="s">
        <v>1529</v>
      </c>
      <c r="D428" s="5" t="s">
        <v>35</v>
      </c>
      <c r="E428" s="5" t="s">
        <v>1530</v>
      </c>
      <c r="F428" s="5" t="s">
        <v>1529</v>
      </c>
      <c r="G428" s="5">
        <v>0</v>
      </c>
      <c r="H428" s="5">
        <v>2</v>
      </c>
      <c r="I428" s="5" t="s">
        <v>2378</v>
      </c>
      <c r="J428" s="13">
        <v>2.2163167794856684</v>
      </c>
      <c r="K428" s="8">
        <v>2017</v>
      </c>
      <c r="L428" s="5" t="s">
        <v>2068</v>
      </c>
      <c r="M428" s="14">
        <v>100</v>
      </c>
      <c r="N428" s="8">
        <v>2017</v>
      </c>
      <c r="O428" s="13" t="s">
        <v>2068</v>
      </c>
      <c r="P428" s="14" t="s">
        <v>1569</v>
      </c>
      <c r="Q428" s="8" t="s">
        <v>1569</v>
      </c>
      <c r="R428" s="14" t="s">
        <v>1569</v>
      </c>
      <c r="S428" s="12"/>
      <c r="T428" s="5"/>
      <c r="U428" s="5" t="s">
        <v>1569</v>
      </c>
      <c r="V428" s="14">
        <v>0</v>
      </c>
      <c r="W428" s="8">
        <v>2017</v>
      </c>
      <c r="X428" s="14" t="s">
        <v>2068</v>
      </c>
      <c r="Y428" s="14">
        <v>10.115224745852549</v>
      </c>
      <c r="Z428" s="8">
        <v>2017</v>
      </c>
      <c r="AA428" s="14" t="s">
        <v>2068</v>
      </c>
      <c r="AB428" s="14">
        <v>89.9</v>
      </c>
      <c r="AC428" s="8">
        <v>2017</v>
      </c>
      <c r="AD428" s="14" t="s">
        <v>2068</v>
      </c>
      <c r="AE428" s="14" t="s">
        <v>1569</v>
      </c>
      <c r="AF428" s="8" t="s">
        <v>1569</v>
      </c>
      <c r="AG428" s="14" t="s">
        <v>1569</v>
      </c>
      <c r="AI428" s="5"/>
      <c r="AJ428" s="5" t="s">
        <v>1569</v>
      </c>
    </row>
    <row r="429" spans="1:36" x14ac:dyDescent="0.25">
      <c r="A429" s="5" t="s">
        <v>2069</v>
      </c>
      <c r="B429" s="5" t="s">
        <v>1245</v>
      </c>
      <c r="C429" s="5" t="s">
        <v>1244</v>
      </c>
      <c r="D429" s="5" t="s">
        <v>1038</v>
      </c>
      <c r="E429" s="5" t="s">
        <v>2191</v>
      </c>
      <c r="F429" s="5" t="s">
        <v>2276</v>
      </c>
      <c r="G429" s="5">
        <v>1</v>
      </c>
      <c r="H429" s="5">
        <v>1</v>
      </c>
      <c r="I429" s="5" t="s">
        <v>2379</v>
      </c>
      <c r="J429" s="13">
        <v>2.2309533127525656</v>
      </c>
      <c r="K429" s="8">
        <v>2012</v>
      </c>
      <c r="L429" s="5" t="s">
        <v>2069</v>
      </c>
      <c r="M429" s="14">
        <v>89</v>
      </c>
      <c r="N429" s="8">
        <v>2012</v>
      </c>
      <c r="O429" s="13" t="s">
        <v>2069</v>
      </c>
      <c r="P429" s="14" t="s">
        <v>1569</v>
      </c>
      <c r="Q429" s="8" t="s">
        <v>1569</v>
      </c>
      <c r="R429" s="14" t="s">
        <v>1569</v>
      </c>
      <c r="S429" s="12"/>
      <c r="T429" s="5"/>
      <c r="U429" s="5" t="s">
        <v>1569</v>
      </c>
      <c r="V429" s="14" t="s">
        <v>1569</v>
      </c>
      <c r="W429" s="8" t="s">
        <v>1569</v>
      </c>
      <c r="X429" s="14" t="s">
        <v>1569</v>
      </c>
      <c r="Y429" s="14" t="s">
        <v>1569</v>
      </c>
      <c r="Z429" s="8" t="s">
        <v>1569</v>
      </c>
      <c r="AA429" s="14" t="s">
        <v>1569</v>
      </c>
      <c r="AB429" s="14" t="s">
        <v>1569</v>
      </c>
      <c r="AC429" s="8" t="s">
        <v>1569</v>
      </c>
      <c r="AD429" s="14" t="s">
        <v>1569</v>
      </c>
      <c r="AE429" s="14" t="s">
        <v>1569</v>
      </c>
      <c r="AF429" s="8" t="s">
        <v>1569</v>
      </c>
      <c r="AG429" s="14" t="s">
        <v>1569</v>
      </c>
      <c r="AI429" s="5"/>
      <c r="AJ429" s="5" t="s">
        <v>1569</v>
      </c>
    </row>
    <row r="430" spans="1:36" x14ac:dyDescent="0.25">
      <c r="A430" s="5" t="s">
        <v>2071</v>
      </c>
      <c r="B430" s="5" t="s">
        <v>901</v>
      </c>
      <c r="C430" s="5" t="s">
        <v>900</v>
      </c>
      <c r="D430" s="5" t="s">
        <v>620</v>
      </c>
      <c r="E430" s="5" t="s">
        <v>2192</v>
      </c>
      <c r="F430" s="5" t="s">
        <v>2277</v>
      </c>
      <c r="G430" s="5">
        <v>2</v>
      </c>
      <c r="H430" s="5">
        <v>2</v>
      </c>
      <c r="I430" s="5" t="s">
        <v>2381</v>
      </c>
      <c r="J430" s="13">
        <v>0.87838160663378417</v>
      </c>
      <c r="K430" s="8">
        <v>2014</v>
      </c>
      <c r="L430" s="5" t="s">
        <v>2071</v>
      </c>
      <c r="M430" s="14">
        <v>93</v>
      </c>
      <c r="N430" s="8">
        <v>2014</v>
      </c>
      <c r="O430" s="13" t="s">
        <v>2071</v>
      </c>
      <c r="P430" s="14" t="s">
        <v>1569</v>
      </c>
      <c r="Q430" s="8" t="s">
        <v>1569</v>
      </c>
      <c r="R430" s="14" t="s">
        <v>1569</v>
      </c>
      <c r="S430" s="12"/>
      <c r="T430" s="5"/>
      <c r="U430" s="5" t="s">
        <v>1569</v>
      </c>
      <c r="V430" s="14">
        <v>0</v>
      </c>
      <c r="W430" s="8">
        <v>2014</v>
      </c>
      <c r="X430" s="14" t="s">
        <v>2071</v>
      </c>
      <c r="Y430" s="14">
        <v>0</v>
      </c>
      <c r="Z430" s="8">
        <v>2014</v>
      </c>
      <c r="AA430" s="14" t="s">
        <v>2071</v>
      </c>
      <c r="AB430" s="14">
        <v>0</v>
      </c>
      <c r="AC430" s="8">
        <v>2014</v>
      </c>
      <c r="AD430" s="14" t="s">
        <v>2071</v>
      </c>
      <c r="AE430" s="14">
        <v>0</v>
      </c>
      <c r="AF430" s="8">
        <v>2014</v>
      </c>
      <c r="AG430" s="14" t="s">
        <v>2071</v>
      </c>
      <c r="AI430" s="5"/>
      <c r="AJ430" s="5" t="s">
        <v>1569</v>
      </c>
    </row>
    <row r="431" spans="1:36" x14ac:dyDescent="0.25">
      <c r="A431" s="5" t="s">
        <v>2072</v>
      </c>
      <c r="B431" s="5" t="s">
        <v>901</v>
      </c>
      <c r="C431" s="5" t="s">
        <v>900</v>
      </c>
      <c r="D431" s="5" t="s">
        <v>620</v>
      </c>
      <c r="E431" s="5" t="s">
        <v>2193</v>
      </c>
      <c r="F431" s="5" t="s">
        <v>2278</v>
      </c>
      <c r="G431" s="5">
        <v>2</v>
      </c>
      <c r="H431" s="5">
        <v>1</v>
      </c>
      <c r="I431" s="5" t="s">
        <v>2382</v>
      </c>
      <c r="J431" s="13">
        <v>1.166583041553749</v>
      </c>
      <c r="K431" s="8">
        <v>2014</v>
      </c>
      <c r="L431" s="5" t="s">
        <v>2072</v>
      </c>
      <c r="M431" s="14">
        <v>100</v>
      </c>
      <c r="N431" s="8">
        <v>2015</v>
      </c>
      <c r="O431" s="13" t="s">
        <v>2072</v>
      </c>
      <c r="P431" s="14" t="s">
        <v>1569</v>
      </c>
      <c r="Q431" s="8" t="s">
        <v>1569</v>
      </c>
      <c r="R431" s="14" t="s">
        <v>1569</v>
      </c>
      <c r="S431" s="12"/>
      <c r="T431" s="5"/>
      <c r="U431" s="5" t="s">
        <v>1569</v>
      </c>
      <c r="V431" s="14" t="s">
        <v>1569</v>
      </c>
      <c r="W431" s="8" t="s">
        <v>1569</v>
      </c>
      <c r="X431" s="14" t="s">
        <v>1569</v>
      </c>
      <c r="Y431" s="14">
        <v>0</v>
      </c>
      <c r="Z431" s="8">
        <v>2015</v>
      </c>
      <c r="AA431" s="14" t="s">
        <v>2072</v>
      </c>
      <c r="AB431" s="14" t="s">
        <v>1569</v>
      </c>
      <c r="AC431" s="8" t="s">
        <v>1569</v>
      </c>
      <c r="AD431" s="14" t="s">
        <v>1569</v>
      </c>
      <c r="AE431" s="14" t="s">
        <v>1569</v>
      </c>
      <c r="AF431" s="8" t="s">
        <v>1569</v>
      </c>
      <c r="AG431" s="14" t="s">
        <v>1569</v>
      </c>
      <c r="AI431" s="5"/>
      <c r="AJ431" s="5" t="s">
        <v>1569</v>
      </c>
    </row>
    <row r="432" spans="1:36" x14ac:dyDescent="0.25">
      <c r="A432" s="5" t="s">
        <v>2078</v>
      </c>
      <c r="B432" s="5" t="s">
        <v>531</v>
      </c>
      <c r="C432" s="5" t="s">
        <v>530</v>
      </c>
      <c r="D432" s="5" t="s">
        <v>360</v>
      </c>
      <c r="E432" s="5" t="s">
        <v>2194</v>
      </c>
      <c r="F432" s="5" t="s">
        <v>2283</v>
      </c>
      <c r="G432" s="5">
        <v>3</v>
      </c>
      <c r="H432" s="5">
        <v>2</v>
      </c>
      <c r="I432" s="5" t="s">
        <v>2386</v>
      </c>
      <c r="J432" s="13">
        <v>0.29659129595957606</v>
      </c>
      <c r="K432" s="8">
        <v>2006</v>
      </c>
      <c r="L432" s="5" t="s">
        <v>2078</v>
      </c>
      <c r="M432" s="14">
        <v>76.599998474121094</v>
      </c>
      <c r="N432" s="8">
        <v>2007</v>
      </c>
      <c r="O432" s="13" t="s">
        <v>2078</v>
      </c>
      <c r="P432" s="14" t="s">
        <v>1569</v>
      </c>
      <c r="Q432" s="8" t="s">
        <v>1569</v>
      </c>
      <c r="R432" s="14" t="s">
        <v>1569</v>
      </c>
      <c r="S432" s="12"/>
      <c r="T432" s="5"/>
      <c r="U432" s="5" t="s">
        <v>1569</v>
      </c>
      <c r="V432" s="14">
        <v>2.0605811120901166E-2</v>
      </c>
      <c r="W432" s="8">
        <v>2006</v>
      </c>
      <c r="X432" s="14" t="s">
        <v>2078</v>
      </c>
      <c r="Y432" s="14">
        <v>0</v>
      </c>
      <c r="Z432" s="8">
        <v>2006</v>
      </c>
      <c r="AA432" s="14" t="s">
        <v>2078</v>
      </c>
      <c r="AB432" s="14">
        <v>0</v>
      </c>
      <c r="AC432" s="8">
        <v>2006</v>
      </c>
      <c r="AD432" s="14" t="s">
        <v>2078</v>
      </c>
      <c r="AE432" s="14" t="s">
        <v>1569</v>
      </c>
      <c r="AF432" s="8" t="s">
        <v>1569</v>
      </c>
      <c r="AG432" s="14" t="s">
        <v>1569</v>
      </c>
      <c r="AI432" s="5"/>
      <c r="AJ432" s="5" t="s">
        <v>1569</v>
      </c>
    </row>
    <row r="433" spans="1:36" x14ac:dyDescent="0.25">
      <c r="A433" s="5" t="s">
        <v>2082</v>
      </c>
      <c r="B433" s="5" t="s">
        <v>1257</v>
      </c>
      <c r="C433" s="5" t="s">
        <v>1256</v>
      </c>
      <c r="D433" s="5" t="s">
        <v>620</v>
      </c>
      <c r="E433" s="5" t="s">
        <v>2196</v>
      </c>
      <c r="F433" s="5" t="s">
        <v>2285</v>
      </c>
      <c r="G433" s="5">
        <v>2</v>
      </c>
      <c r="H433" s="5">
        <v>1</v>
      </c>
      <c r="I433" s="5" t="s">
        <v>2390</v>
      </c>
      <c r="J433" s="13" t="s">
        <v>1569</v>
      </c>
      <c r="K433" s="8" t="s">
        <v>1569</v>
      </c>
      <c r="L433" s="5" t="s">
        <v>1569</v>
      </c>
      <c r="M433" s="14">
        <v>59.191116333007798</v>
      </c>
      <c r="N433" s="8">
        <v>2012</v>
      </c>
      <c r="O433" s="13" t="s">
        <v>2082</v>
      </c>
      <c r="P433" s="14" t="s">
        <v>1569</v>
      </c>
      <c r="Q433" s="8" t="s">
        <v>1569</v>
      </c>
      <c r="R433" s="14" t="s">
        <v>1569</v>
      </c>
      <c r="S433" s="12"/>
      <c r="T433" s="5"/>
      <c r="U433" s="5" t="s">
        <v>1569</v>
      </c>
      <c r="V433" s="14" t="s">
        <v>1569</v>
      </c>
      <c r="W433" s="8" t="s">
        <v>1569</v>
      </c>
      <c r="X433" s="14" t="s">
        <v>1569</v>
      </c>
      <c r="Y433" s="14" t="s">
        <v>1569</v>
      </c>
      <c r="Z433" s="8" t="s">
        <v>1569</v>
      </c>
      <c r="AA433" s="14" t="s">
        <v>1569</v>
      </c>
      <c r="AB433" s="14" t="s">
        <v>1569</v>
      </c>
      <c r="AC433" s="8" t="s">
        <v>1569</v>
      </c>
      <c r="AD433" s="14" t="s">
        <v>1569</v>
      </c>
      <c r="AE433" s="14" t="s">
        <v>1569</v>
      </c>
      <c r="AF433" s="8" t="s">
        <v>1569</v>
      </c>
      <c r="AG433" s="14" t="s">
        <v>1569</v>
      </c>
      <c r="AI433" s="5"/>
      <c r="AJ433" s="5" t="s">
        <v>1569</v>
      </c>
    </row>
    <row r="434" spans="1:36" x14ac:dyDescent="0.25">
      <c r="A434" s="5" t="s">
        <v>2084</v>
      </c>
      <c r="B434" s="5" t="s">
        <v>1257</v>
      </c>
      <c r="C434" s="5" t="s">
        <v>1256</v>
      </c>
      <c r="D434" s="5" t="s">
        <v>620</v>
      </c>
      <c r="E434" s="5" t="s">
        <v>2197</v>
      </c>
      <c r="F434" s="5" t="s">
        <v>2286</v>
      </c>
      <c r="G434" s="5">
        <v>2</v>
      </c>
      <c r="H434" s="5">
        <v>1</v>
      </c>
      <c r="I434" s="5" t="s">
        <v>2392</v>
      </c>
      <c r="J434" s="13" t="s">
        <v>1569</v>
      </c>
      <c r="K434" s="8" t="s">
        <v>1569</v>
      </c>
      <c r="L434" s="5" t="s">
        <v>1569</v>
      </c>
      <c r="M434" s="14">
        <v>40.662208557128899</v>
      </c>
      <c r="N434" s="8">
        <v>2012</v>
      </c>
      <c r="O434" s="13" t="s">
        <v>2084</v>
      </c>
      <c r="P434" s="14" t="s">
        <v>1569</v>
      </c>
      <c r="Q434" s="8" t="s">
        <v>1569</v>
      </c>
      <c r="R434" s="14" t="s">
        <v>1569</v>
      </c>
      <c r="S434" s="12"/>
      <c r="T434" s="5"/>
      <c r="U434" s="5" t="s">
        <v>1569</v>
      </c>
      <c r="V434" s="14" t="s">
        <v>1569</v>
      </c>
      <c r="W434" s="8" t="s">
        <v>1569</v>
      </c>
      <c r="X434" s="14" t="s">
        <v>1569</v>
      </c>
      <c r="Y434" s="14" t="s">
        <v>1569</v>
      </c>
      <c r="Z434" s="8" t="s">
        <v>1569</v>
      </c>
      <c r="AA434" s="14" t="s">
        <v>1569</v>
      </c>
      <c r="AB434" s="14" t="s">
        <v>1569</v>
      </c>
      <c r="AC434" s="8" t="s">
        <v>1569</v>
      </c>
      <c r="AD434" s="14" t="s">
        <v>1569</v>
      </c>
      <c r="AE434" s="14" t="s">
        <v>1569</v>
      </c>
      <c r="AF434" s="8" t="s">
        <v>1569</v>
      </c>
      <c r="AG434" s="14" t="s">
        <v>1569</v>
      </c>
      <c r="AI434" s="5"/>
      <c r="AJ434" s="5" t="s">
        <v>1569</v>
      </c>
    </row>
    <row r="435" spans="1:36" x14ac:dyDescent="0.25">
      <c r="A435" s="5" t="s">
        <v>2087</v>
      </c>
      <c r="B435" s="5" t="s">
        <v>1266</v>
      </c>
      <c r="C435" s="5" t="s">
        <v>1265</v>
      </c>
      <c r="D435" s="5" t="s">
        <v>1038</v>
      </c>
      <c r="E435" s="5" t="s">
        <v>2200</v>
      </c>
      <c r="F435" s="5" t="s">
        <v>2287</v>
      </c>
      <c r="G435" s="5">
        <v>2</v>
      </c>
      <c r="H435" s="5">
        <v>2</v>
      </c>
      <c r="I435" s="5" t="s">
        <v>2395</v>
      </c>
      <c r="J435" s="13">
        <v>0.81422141222389233</v>
      </c>
      <c r="K435" s="8">
        <v>2019</v>
      </c>
      <c r="L435" s="5" t="s">
        <v>2087</v>
      </c>
      <c r="M435" s="14">
        <v>99.641525268554702</v>
      </c>
      <c r="N435" s="8">
        <v>2019</v>
      </c>
      <c r="O435" s="13" t="s">
        <v>2087</v>
      </c>
      <c r="P435" s="14" t="s">
        <v>1569</v>
      </c>
      <c r="Q435" s="8" t="s">
        <v>1569</v>
      </c>
      <c r="R435" s="14" t="s">
        <v>1569</v>
      </c>
      <c r="S435" s="12"/>
      <c r="T435" s="5"/>
      <c r="U435" s="5" t="s">
        <v>1569</v>
      </c>
      <c r="V435" s="14">
        <v>0.12907787956717248</v>
      </c>
      <c r="W435" s="8">
        <v>2019</v>
      </c>
      <c r="X435" s="14" t="s">
        <v>2087</v>
      </c>
      <c r="Y435" s="14" t="s">
        <v>1569</v>
      </c>
      <c r="Z435" s="8" t="s">
        <v>1569</v>
      </c>
      <c r="AA435" s="14" t="s">
        <v>1569</v>
      </c>
      <c r="AB435" s="14" t="s">
        <v>1569</v>
      </c>
      <c r="AC435" s="8" t="s">
        <v>1569</v>
      </c>
      <c r="AD435" s="14" t="s">
        <v>1569</v>
      </c>
      <c r="AE435" s="14" t="s">
        <v>1569</v>
      </c>
      <c r="AF435" s="8" t="s">
        <v>1569</v>
      </c>
      <c r="AG435" s="14" t="s">
        <v>1569</v>
      </c>
      <c r="AI435" s="5"/>
      <c r="AJ435" s="5" t="s">
        <v>1569</v>
      </c>
    </row>
    <row r="436" spans="1:36" x14ac:dyDescent="0.25">
      <c r="A436" s="5" t="s">
        <v>2088</v>
      </c>
      <c r="B436" s="5" t="s">
        <v>1266</v>
      </c>
      <c r="C436" s="5" t="s">
        <v>1265</v>
      </c>
      <c r="D436" s="5" t="s">
        <v>1038</v>
      </c>
      <c r="E436" s="5" t="s">
        <v>2201</v>
      </c>
      <c r="F436" s="5" t="s">
        <v>3224</v>
      </c>
      <c r="G436" s="5">
        <v>2</v>
      </c>
      <c r="H436" s="5">
        <v>2</v>
      </c>
      <c r="I436" s="5" t="s">
        <v>3225</v>
      </c>
      <c r="J436" s="13" t="s">
        <v>1569</v>
      </c>
      <c r="K436" s="8" t="s">
        <v>1569</v>
      </c>
      <c r="L436" s="5" t="s">
        <v>1569</v>
      </c>
      <c r="M436" s="14">
        <v>88.116287231445298</v>
      </c>
      <c r="N436" s="8">
        <v>2019</v>
      </c>
      <c r="O436" s="13" t="s">
        <v>2088</v>
      </c>
      <c r="P436" s="14" t="s">
        <v>1569</v>
      </c>
      <c r="Q436" s="8" t="s">
        <v>1569</v>
      </c>
      <c r="R436" s="14" t="s">
        <v>1569</v>
      </c>
      <c r="S436" s="12"/>
      <c r="T436" s="5"/>
      <c r="U436" s="5" t="s">
        <v>1569</v>
      </c>
      <c r="V436" s="14">
        <v>14.889462259165406</v>
      </c>
      <c r="W436" s="8">
        <v>2019</v>
      </c>
      <c r="X436" s="14" t="s">
        <v>2088</v>
      </c>
      <c r="Y436" s="14" t="s">
        <v>1569</v>
      </c>
      <c r="Z436" s="8" t="s">
        <v>1569</v>
      </c>
      <c r="AA436" s="14" t="s">
        <v>1569</v>
      </c>
      <c r="AB436" s="14" t="s">
        <v>1569</v>
      </c>
      <c r="AC436" s="8" t="s">
        <v>1569</v>
      </c>
      <c r="AD436" s="14" t="s">
        <v>1569</v>
      </c>
      <c r="AE436" s="14" t="s">
        <v>1569</v>
      </c>
      <c r="AF436" s="8" t="s">
        <v>1569</v>
      </c>
      <c r="AG436" s="14" t="s">
        <v>1569</v>
      </c>
      <c r="AI436" s="5"/>
      <c r="AJ436" s="5" t="s">
        <v>1569</v>
      </c>
    </row>
    <row r="437" spans="1:36" x14ac:dyDescent="0.25">
      <c r="A437" s="5" t="s">
        <v>2089</v>
      </c>
      <c r="B437" s="5" t="s">
        <v>1266</v>
      </c>
      <c r="C437" s="5" t="s">
        <v>1265</v>
      </c>
      <c r="D437" s="5" t="s">
        <v>1038</v>
      </c>
      <c r="E437" s="5" t="s">
        <v>2202</v>
      </c>
      <c r="F437" s="5" t="s">
        <v>2288</v>
      </c>
      <c r="G437" s="5">
        <v>2</v>
      </c>
      <c r="H437" s="5">
        <v>1</v>
      </c>
      <c r="I437" s="5" t="s">
        <v>2396</v>
      </c>
      <c r="J437" s="13">
        <v>0.91140868776604567</v>
      </c>
      <c r="K437" s="8">
        <v>2019</v>
      </c>
      <c r="L437" s="5" t="s">
        <v>2089</v>
      </c>
      <c r="M437" s="14">
        <v>89.720664978027301</v>
      </c>
      <c r="N437" s="8">
        <v>2019</v>
      </c>
      <c r="O437" s="13" t="s">
        <v>2089</v>
      </c>
      <c r="P437" s="14" t="s">
        <v>1569</v>
      </c>
      <c r="Q437" s="8" t="s">
        <v>1569</v>
      </c>
      <c r="R437" s="14" t="s">
        <v>1569</v>
      </c>
      <c r="S437" s="12"/>
      <c r="T437" s="5"/>
      <c r="U437" s="5" t="s">
        <v>1569</v>
      </c>
      <c r="V437" s="14">
        <v>9.1314093956396142E-2</v>
      </c>
      <c r="W437" s="8">
        <v>2019</v>
      </c>
      <c r="X437" s="14" t="s">
        <v>2089</v>
      </c>
      <c r="Y437" s="14">
        <v>0.64318242319186569</v>
      </c>
      <c r="Z437" s="8">
        <v>2019</v>
      </c>
      <c r="AA437" s="14" t="s">
        <v>2089</v>
      </c>
      <c r="AB437" s="14">
        <v>0</v>
      </c>
      <c r="AC437" s="8">
        <v>2019</v>
      </c>
      <c r="AD437" s="14" t="s">
        <v>2089</v>
      </c>
      <c r="AE437" s="14">
        <v>100</v>
      </c>
      <c r="AF437" s="8">
        <v>2019</v>
      </c>
      <c r="AG437" s="14" t="s">
        <v>2089</v>
      </c>
      <c r="AI437" s="5"/>
      <c r="AJ437" s="5" t="s">
        <v>1569</v>
      </c>
    </row>
    <row r="438" spans="1:36" x14ac:dyDescent="0.25">
      <c r="A438" s="5" t="s">
        <v>2090</v>
      </c>
      <c r="B438" s="5" t="s">
        <v>954</v>
      </c>
      <c r="C438" s="5" t="s">
        <v>953</v>
      </c>
      <c r="D438" s="5" t="s">
        <v>620</v>
      </c>
      <c r="E438" s="5" t="s">
        <v>2203</v>
      </c>
      <c r="F438" s="5" t="s">
        <v>2289</v>
      </c>
      <c r="G438" s="5">
        <v>2</v>
      </c>
      <c r="H438" s="5">
        <v>1</v>
      </c>
      <c r="I438" s="5" t="s">
        <v>2397</v>
      </c>
      <c r="J438" s="13" t="s">
        <v>1569</v>
      </c>
      <c r="K438" s="8" t="s">
        <v>1569</v>
      </c>
      <c r="L438" s="5" t="s">
        <v>1569</v>
      </c>
      <c r="M438" s="14">
        <v>95</v>
      </c>
      <c r="N438" s="8">
        <v>2007</v>
      </c>
      <c r="O438" s="13" t="s">
        <v>2090</v>
      </c>
      <c r="P438" s="14" t="s">
        <v>1569</v>
      </c>
      <c r="Q438" s="8" t="s">
        <v>1569</v>
      </c>
      <c r="R438" s="14" t="s">
        <v>1569</v>
      </c>
      <c r="S438" s="12"/>
      <c r="T438" s="5"/>
      <c r="U438" s="5" t="s">
        <v>1569</v>
      </c>
      <c r="V438" s="14" t="s">
        <v>1569</v>
      </c>
      <c r="W438" s="8" t="s">
        <v>1569</v>
      </c>
      <c r="X438" s="14" t="s">
        <v>1569</v>
      </c>
      <c r="Y438" s="14">
        <v>0</v>
      </c>
      <c r="Z438" s="8">
        <v>2007</v>
      </c>
      <c r="AA438" s="14" t="s">
        <v>2090</v>
      </c>
      <c r="AB438" s="14" t="s">
        <v>1569</v>
      </c>
      <c r="AC438" s="8" t="s">
        <v>1569</v>
      </c>
      <c r="AD438" s="14" t="s">
        <v>1569</v>
      </c>
      <c r="AE438" s="14" t="s">
        <v>1569</v>
      </c>
      <c r="AF438" s="8" t="s">
        <v>1569</v>
      </c>
      <c r="AG438" s="14" t="s">
        <v>1569</v>
      </c>
      <c r="AI438" s="5"/>
      <c r="AJ438" s="5" t="s">
        <v>1569</v>
      </c>
    </row>
    <row r="439" spans="1:36" x14ac:dyDescent="0.25">
      <c r="A439" s="5" t="s">
        <v>2975</v>
      </c>
      <c r="B439" s="5" t="s">
        <v>282</v>
      </c>
      <c r="C439" s="5" t="s">
        <v>281</v>
      </c>
      <c r="D439" s="5" t="s">
        <v>35</v>
      </c>
      <c r="E439" s="5" t="s">
        <v>2981</v>
      </c>
      <c r="F439" s="5" t="s">
        <v>2988</v>
      </c>
      <c r="G439" s="5">
        <v>1</v>
      </c>
      <c r="H439" s="5">
        <v>3</v>
      </c>
      <c r="I439" s="5" t="s">
        <v>2993</v>
      </c>
      <c r="J439" s="13" t="s">
        <v>1569</v>
      </c>
      <c r="K439" s="8" t="s">
        <v>1569</v>
      </c>
      <c r="L439" s="5" t="s">
        <v>1569</v>
      </c>
      <c r="M439" s="14">
        <v>100</v>
      </c>
      <c r="N439" s="8">
        <v>2019</v>
      </c>
      <c r="O439" s="13" t="s">
        <v>2975</v>
      </c>
      <c r="P439" s="14" t="s">
        <v>1569</v>
      </c>
      <c r="Q439" s="8" t="s">
        <v>1569</v>
      </c>
      <c r="R439" s="14" t="s">
        <v>1569</v>
      </c>
      <c r="S439" s="12"/>
      <c r="T439" s="5"/>
      <c r="U439" s="5" t="s">
        <v>1569</v>
      </c>
      <c r="V439" s="14" t="s">
        <v>1569</v>
      </c>
      <c r="W439" s="8" t="s">
        <v>1569</v>
      </c>
      <c r="X439" s="14" t="s">
        <v>1569</v>
      </c>
      <c r="Y439" s="14" t="s">
        <v>1569</v>
      </c>
      <c r="Z439" s="8" t="s">
        <v>1569</v>
      </c>
      <c r="AA439" s="14" t="s">
        <v>1569</v>
      </c>
      <c r="AB439" s="14" t="s">
        <v>1569</v>
      </c>
      <c r="AC439" s="8" t="s">
        <v>1569</v>
      </c>
      <c r="AD439" s="14" t="s">
        <v>1569</v>
      </c>
      <c r="AE439" s="14" t="s">
        <v>1569</v>
      </c>
      <c r="AF439" s="8" t="s">
        <v>1569</v>
      </c>
      <c r="AG439" s="14" t="s">
        <v>1569</v>
      </c>
      <c r="AI439" s="5"/>
      <c r="AJ439" s="5" t="s">
        <v>1569</v>
      </c>
    </row>
    <row r="440" spans="1:36" x14ac:dyDescent="0.25">
      <c r="A440" s="5" t="s">
        <v>2091</v>
      </c>
      <c r="B440" s="5" t="s">
        <v>888</v>
      </c>
      <c r="C440" s="5" t="s">
        <v>887</v>
      </c>
      <c r="D440" s="5" t="s">
        <v>620</v>
      </c>
      <c r="E440" s="5" t="s">
        <v>2204</v>
      </c>
      <c r="F440" s="5" t="s">
        <v>2290</v>
      </c>
      <c r="G440" s="5">
        <v>1</v>
      </c>
      <c r="H440" s="5">
        <v>2</v>
      </c>
      <c r="I440" s="5" t="s">
        <v>2398</v>
      </c>
      <c r="J440" s="13" t="s">
        <v>1569</v>
      </c>
      <c r="K440" s="8" t="s">
        <v>1569</v>
      </c>
      <c r="L440" s="5" t="s">
        <v>1569</v>
      </c>
      <c r="M440" s="14">
        <v>100</v>
      </c>
      <c r="N440" s="8">
        <v>2015</v>
      </c>
      <c r="O440" s="13" t="s">
        <v>2091</v>
      </c>
      <c r="P440" s="14" t="s">
        <v>1569</v>
      </c>
      <c r="Q440" s="8" t="s">
        <v>1569</v>
      </c>
      <c r="R440" s="14" t="s">
        <v>1569</v>
      </c>
      <c r="S440" s="12"/>
      <c r="T440" s="5"/>
      <c r="U440" s="5" t="s">
        <v>1569</v>
      </c>
      <c r="V440" s="14">
        <v>0</v>
      </c>
      <c r="W440" s="8">
        <v>2019</v>
      </c>
      <c r="X440" s="14" t="s">
        <v>2091</v>
      </c>
      <c r="Y440" s="14">
        <v>0</v>
      </c>
      <c r="Z440" s="8">
        <v>2019</v>
      </c>
      <c r="AA440" s="14" t="s">
        <v>2091</v>
      </c>
      <c r="AB440" s="14">
        <v>0</v>
      </c>
      <c r="AC440" s="8">
        <v>2019</v>
      </c>
      <c r="AD440" s="14" t="s">
        <v>2091</v>
      </c>
      <c r="AE440" s="14">
        <v>100</v>
      </c>
      <c r="AF440" s="8">
        <v>2019</v>
      </c>
      <c r="AG440" s="14" t="s">
        <v>2091</v>
      </c>
      <c r="AI440" s="5"/>
      <c r="AJ440" s="5" t="s">
        <v>1569</v>
      </c>
    </row>
    <row r="441" spans="1:36" x14ac:dyDescent="0.25">
      <c r="A441" s="5" t="s">
        <v>2093</v>
      </c>
      <c r="B441" s="5" t="s">
        <v>1292</v>
      </c>
      <c r="C441" s="5" t="s">
        <v>1291</v>
      </c>
      <c r="D441" s="5" t="s">
        <v>1038</v>
      </c>
      <c r="E441" s="5" t="s">
        <v>2206</v>
      </c>
      <c r="F441" s="5" t="s">
        <v>2291</v>
      </c>
      <c r="G441" s="5">
        <v>2</v>
      </c>
      <c r="H441" s="5">
        <v>1</v>
      </c>
      <c r="I441" s="5" t="s">
        <v>2399</v>
      </c>
      <c r="J441" s="13" t="s">
        <v>1569</v>
      </c>
      <c r="K441" s="8" t="s">
        <v>1569</v>
      </c>
      <c r="L441" s="5" t="s">
        <v>1569</v>
      </c>
      <c r="M441" s="14" t="s">
        <v>1569</v>
      </c>
      <c r="N441" s="8" t="s">
        <v>1569</v>
      </c>
      <c r="O441" s="13" t="s">
        <v>1569</v>
      </c>
      <c r="P441" s="14" t="s">
        <v>1569</v>
      </c>
      <c r="Q441" s="8" t="s">
        <v>1569</v>
      </c>
      <c r="R441" s="14" t="s">
        <v>1569</v>
      </c>
      <c r="S441" s="12"/>
      <c r="T441" s="5"/>
      <c r="U441" s="5" t="s">
        <v>1569</v>
      </c>
      <c r="V441" s="14">
        <v>0</v>
      </c>
      <c r="W441" s="8">
        <v>2012</v>
      </c>
      <c r="X441" s="14" t="s">
        <v>2093</v>
      </c>
      <c r="Y441" s="14">
        <v>0</v>
      </c>
      <c r="Z441" s="8">
        <v>2012</v>
      </c>
      <c r="AA441" s="14" t="s">
        <v>2093</v>
      </c>
      <c r="AB441" s="14">
        <v>0</v>
      </c>
      <c r="AC441" s="8">
        <v>2012</v>
      </c>
      <c r="AD441" s="14" t="s">
        <v>2093</v>
      </c>
      <c r="AE441" s="14">
        <v>0</v>
      </c>
      <c r="AF441" s="8">
        <v>2012</v>
      </c>
      <c r="AG441" s="14" t="s">
        <v>2093</v>
      </c>
      <c r="AI441" s="5"/>
      <c r="AJ441" s="5" t="s">
        <v>1569</v>
      </c>
    </row>
    <row r="442" spans="1:36" x14ac:dyDescent="0.25">
      <c r="A442" s="5" t="s">
        <v>2097</v>
      </c>
      <c r="B442" s="5" t="s">
        <v>1300</v>
      </c>
      <c r="C442" s="5" t="s">
        <v>1299</v>
      </c>
      <c r="D442" s="5" t="s">
        <v>1038</v>
      </c>
      <c r="E442" s="5" t="s">
        <v>2207</v>
      </c>
      <c r="F442" s="5" t="s">
        <v>3341</v>
      </c>
      <c r="G442" s="5">
        <v>3</v>
      </c>
      <c r="H442" s="5">
        <v>3</v>
      </c>
      <c r="I442" s="5" t="s">
        <v>2403</v>
      </c>
      <c r="J442" s="13" t="s">
        <v>1569</v>
      </c>
      <c r="K442" s="8" t="s">
        <v>1569</v>
      </c>
      <c r="L442" s="5" t="s">
        <v>1569</v>
      </c>
      <c r="M442" s="14">
        <v>70</v>
      </c>
      <c r="N442" s="8">
        <v>2017</v>
      </c>
      <c r="O442" s="13" t="s">
        <v>2097</v>
      </c>
      <c r="P442" s="14" t="s">
        <v>1569</v>
      </c>
      <c r="Q442" s="8" t="s">
        <v>1569</v>
      </c>
      <c r="R442" s="14" t="s">
        <v>1569</v>
      </c>
      <c r="S442" s="12"/>
      <c r="T442" s="5"/>
      <c r="U442" s="5" t="s">
        <v>1569</v>
      </c>
      <c r="V442" s="14">
        <v>0</v>
      </c>
      <c r="W442" s="8">
        <v>2017</v>
      </c>
      <c r="X442" s="14" t="s">
        <v>2097</v>
      </c>
      <c r="Y442" s="14">
        <v>0</v>
      </c>
      <c r="Z442" s="8">
        <v>2017</v>
      </c>
      <c r="AA442" s="14" t="s">
        <v>2097</v>
      </c>
      <c r="AB442" s="14">
        <v>0</v>
      </c>
      <c r="AC442" s="8">
        <v>2017</v>
      </c>
      <c r="AD442" s="14" t="s">
        <v>2097</v>
      </c>
      <c r="AE442" s="14" t="s">
        <v>1569</v>
      </c>
      <c r="AF442" s="8" t="s">
        <v>1569</v>
      </c>
      <c r="AG442" s="14" t="s">
        <v>1569</v>
      </c>
      <c r="AI442" s="5"/>
      <c r="AJ442" s="5" t="s">
        <v>1569</v>
      </c>
    </row>
    <row r="443" spans="1:36" x14ac:dyDescent="0.25">
      <c r="A443" s="5" t="s">
        <v>2978</v>
      </c>
      <c r="B443" s="5" t="s">
        <v>327</v>
      </c>
      <c r="C443" s="5" t="s">
        <v>326</v>
      </c>
      <c r="D443" s="5" t="s">
        <v>35</v>
      </c>
      <c r="E443" s="5" t="s">
        <v>2984</v>
      </c>
      <c r="F443" s="5" t="s">
        <v>2991</v>
      </c>
      <c r="G443" s="5">
        <v>1</v>
      </c>
      <c r="H443" s="5">
        <v>2</v>
      </c>
      <c r="I443" s="5" t="s">
        <v>2412</v>
      </c>
      <c r="J443" s="13" t="s">
        <v>1569</v>
      </c>
      <c r="K443" s="8" t="s">
        <v>1569</v>
      </c>
      <c r="L443" s="5" t="s">
        <v>1569</v>
      </c>
      <c r="M443" s="14" t="s">
        <v>1569</v>
      </c>
      <c r="N443" s="8" t="s">
        <v>1569</v>
      </c>
      <c r="O443" s="13" t="s">
        <v>1569</v>
      </c>
      <c r="P443" s="14" t="s">
        <v>1569</v>
      </c>
      <c r="Q443" s="8" t="s">
        <v>1569</v>
      </c>
      <c r="R443" s="14" t="s">
        <v>1569</v>
      </c>
      <c r="S443" s="12"/>
      <c r="T443" s="5"/>
      <c r="U443" s="5" t="s">
        <v>1569</v>
      </c>
      <c r="V443" s="14">
        <v>1.9995837280321922</v>
      </c>
      <c r="W443" s="8">
        <v>2017</v>
      </c>
      <c r="X443" s="14" t="s">
        <v>2978</v>
      </c>
      <c r="Y443" s="14" t="s">
        <v>1569</v>
      </c>
      <c r="Z443" s="8" t="s">
        <v>1569</v>
      </c>
      <c r="AA443" s="14" t="s">
        <v>1569</v>
      </c>
      <c r="AB443" s="14">
        <v>0</v>
      </c>
      <c r="AC443" s="8">
        <v>2017</v>
      </c>
      <c r="AD443" s="14" t="s">
        <v>2978</v>
      </c>
      <c r="AE443" s="14" t="s">
        <v>1569</v>
      </c>
      <c r="AF443" s="8" t="s">
        <v>1569</v>
      </c>
      <c r="AG443" s="14" t="s">
        <v>1569</v>
      </c>
      <c r="AI443" s="5"/>
      <c r="AJ443" s="5" t="s">
        <v>1569</v>
      </c>
    </row>
    <row r="444" spans="1:36" x14ac:dyDescent="0.25">
      <c r="A444" s="5" t="s">
        <v>2107</v>
      </c>
      <c r="B444" s="5" t="s">
        <v>11</v>
      </c>
      <c r="C444" s="5" t="s">
        <v>570</v>
      </c>
      <c r="D444" s="5" t="s">
        <v>360</v>
      </c>
      <c r="E444" s="5" t="s">
        <v>2210</v>
      </c>
      <c r="F444" s="5" t="s">
        <v>2297</v>
      </c>
      <c r="G444" s="5">
        <v>2</v>
      </c>
      <c r="H444" s="5">
        <v>2</v>
      </c>
      <c r="I444" s="5" t="s">
        <v>2413</v>
      </c>
      <c r="J444" s="13" t="s">
        <v>1569</v>
      </c>
      <c r="K444" s="8" t="s">
        <v>1569</v>
      </c>
      <c r="L444" s="5" t="s">
        <v>1569</v>
      </c>
      <c r="M444" s="14">
        <v>46.939998626708999</v>
      </c>
      <c r="N444" s="8">
        <v>2015</v>
      </c>
      <c r="O444" s="13" t="s">
        <v>2107</v>
      </c>
      <c r="P444" s="14" t="s">
        <v>1569</v>
      </c>
      <c r="Q444" s="8" t="s">
        <v>1569</v>
      </c>
      <c r="R444" s="14" t="s">
        <v>1569</v>
      </c>
      <c r="S444" s="12"/>
      <c r="T444" s="5"/>
      <c r="U444" s="5" t="s">
        <v>1569</v>
      </c>
      <c r="V444" s="14">
        <v>14.275970535285973</v>
      </c>
      <c r="W444" s="8">
        <v>2015</v>
      </c>
      <c r="X444" s="14" t="s">
        <v>2107</v>
      </c>
      <c r="Y444" s="14">
        <v>0</v>
      </c>
      <c r="Z444" s="8">
        <v>2015</v>
      </c>
      <c r="AA444" s="14" t="s">
        <v>2107</v>
      </c>
      <c r="AB444" s="14">
        <v>0</v>
      </c>
      <c r="AC444" s="8">
        <v>2015</v>
      </c>
      <c r="AD444" s="14" t="s">
        <v>2107</v>
      </c>
      <c r="AE444" s="14">
        <v>1.0841753754914256</v>
      </c>
      <c r="AF444" s="8">
        <v>2015</v>
      </c>
      <c r="AG444" s="14" t="s">
        <v>2107</v>
      </c>
      <c r="AI444" s="5"/>
      <c r="AJ444" s="5" t="s">
        <v>1569</v>
      </c>
    </row>
    <row r="445" spans="1:36" x14ac:dyDescent="0.25">
      <c r="A445" s="5" t="s">
        <v>2108</v>
      </c>
      <c r="B445" s="5" t="s">
        <v>11</v>
      </c>
      <c r="C445" s="5" t="s">
        <v>570</v>
      </c>
      <c r="D445" s="5" t="s">
        <v>360</v>
      </c>
      <c r="E445" s="5" t="s">
        <v>2211</v>
      </c>
      <c r="F445" s="5" t="s">
        <v>3339</v>
      </c>
      <c r="G445" s="5">
        <v>2</v>
      </c>
      <c r="H445" s="5">
        <v>3</v>
      </c>
      <c r="I445" s="5" t="s">
        <v>2414</v>
      </c>
      <c r="J445" s="13" t="s">
        <v>1569</v>
      </c>
      <c r="K445" s="8" t="s">
        <v>1569</v>
      </c>
      <c r="L445" s="5" t="s">
        <v>1569</v>
      </c>
      <c r="M445" s="14">
        <v>59.200000762939503</v>
      </c>
      <c r="N445" s="8">
        <v>2015</v>
      </c>
      <c r="O445" s="13" t="s">
        <v>2108</v>
      </c>
      <c r="P445" s="14" t="s">
        <v>1569</v>
      </c>
      <c r="Q445" s="8" t="s">
        <v>1569</v>
      </c>
      <c r="R445" s="14" t="s">
        <v>1569</v>
      </c>
      <c r="S445" s="12"/>
      <c r="T445" s="5"/>
      <c r="U445" s="5" t="s">
        <v>1569</v>
      </c>
      <c r="V445" s="14" t="s">
        <v>1569</v>
      </c>
      <c r="W445" s="8" t="s">
        <v>1569</v>
      </c>
      <c r="X445" s="14" t="s">
        <v>1569</v>
      </c>
      <c r="Y445" s="14" t="s">
        <v>1569</v>
      </c>
      <c r="Z445" s="8" t="s">
        <v>1569</v>
      </c>
      <c r="AA445" s="14" t="s">
        <v>1569</v>
      </c>
      <c r="AB445" s="14" t="s">
        <v>1569</v>
      </c>
      <c r="AC445" s="8" t="s">
        <v>1569</v>
      </c>
      <c r="AD445" s="14" t="s">
        <v>1569</v>
      </c>
      <c r="AE445" s="14" t="s">
        <v>1569</v>
      </c>
      <c r="AF445" s="8" t="s">
        <v>1569</v>
      </c>
      <c r="AG445" s="14" t="s">
        <v>1569</v>
      </c>
      <c r="AI445" s="5"/>
      <c r="AJ445" s="5" t="s">
        <v>1569</v>
      </c>
    </row>
    <row r="446" spans="1:36" x14ac:dyDescent="0.25">
      <c r="A446" s="5" t="s">
        <v>2979</v>
      </c>
      <c r="B446" s="5" t="s">
        <v>11</v>
      </c>
      <c r="C446" s="5" t="s">
        <v>570</v>
      </c>
      <c r="D446" s="5" t="s">
        <v>360</v>
      </c>
      <c r="E446" s="5" t="s">
        <v>2985</v>
      </c>
      <c r="F446" s="5" t="s">
        <v>2992</v>
      </c>
      <c r="G446" s="5">
        <v>2</v>
      </c>
      <c r="H446" s="5">
        <v>3</v>
      </c>
      <c r="I446" s="5" t="s">
        <v>2993</v>
      </c>
      <c r="J446" s="13" t="s">
        <v>1569</v>
      </c>
      <c r="K446" s="8" t="s">
        <v>1569</v>
      </c>
      <c r="L446" s="5" t="s">
        <v>1569</v>
      </c>
      <c r="M446" s="14" t="s">
        <v>1569</v>
      </c>
      <c r="N446" s="8" t="s">
        <v>1569</v>
      </c>
      <c r="O446" s="13" t="s">
        <v>1569</v>
      </c>
      <c r="P446" s="14" t="s">
        <v>1569</v>
      </c>
      <c r="Q446" s="8" t="s">
        <v>1569</v>
      </c>
      <c r="R446" s="14" t="s">
        <v>1569</v>
      </c>
      <c r="S446" s="12"/>
      <c r="T446" s="5"/>
      <c r="U446" s="5" t="s">
        <v>1569</v>
      </c>
      <c r="V446" s="14">
        <v>0</v>
      </c>
      <c r="W446" s="8">
        <v>2011</v>
      </c>
      <c r="X446" s="14" t="s">
        <v>2979</v>
      </c>
      <c r="Y446" s="14">
        <v>0</v>
      </c>
      <c r="Z446" s="8">
        <v>2011</v>
      </c>
      <c r="AA446" s="14" t="s">
        <v>2979</v>
      </c>
      <c r="AB446" s="14">
        <v>0</v>
      </c>
      <c r="AC446" s="8">
        <v>2011</v>
      </c>
      <c r="AD446" s="14" t="s">
        <v>2979</v>
      </c>
      <c r="AE446" s="14">
        <v>0</v>
      </c>
      <c r="AF446" s="8">
        <v>2011</v>
      </c>
      <c r="AG446" s="14" t="s">
        <v>2979</v>
      </c>
      <c r="AI446" s="5"/>
      <c r="AJ446" s="5" t="s">
        <v>1569</v>
      </c>
    </row>
    <row r="447" spans="1:36" x14ac:dyDescent="0.25">
      <c r="A447" s="5" t="s">
        <v>2110</v>
      </c>
      <c r="B447" s="5" t="s">
        <v>1536</v>
      </c>
      <c r="C447" s="5" t="s">
        <v>590</v>
      </c>
      <c r="D447" s="5" t="s">
        <v>620</v>
      </c>
      <c r="E447" s="5" t="s">
        <v>2212</v>
      </c>
      <c r="F447" s="5" t="s">
        <v>2298</v>
      </c>
      <c r="G447" s="5">
        <v>1</v>
      </c>
      <c r="H447" s="5">
        <v>2</v>
      </c>
      <c r="I447" s="5" t="s">
        <v>2416</v>
      </c>
      <c r="J447" s="13">
        <v>0.83326110723371005</v>
      </c>
      <c r="K447" s="8">
        <v>2012</v>
      </c>
      <c r="L447" s="5" t="s">
        <v>2110</v>
      </c>
      <c r="M447" s="14">
        <v>91</v>
      </c>
      <c r="N447" s="8">
        <v>2013</v>
      </c>
      <c r="O447" s="13" t="s">
        <v>2110</v>
      </c>
      <c r="P447" s="14" t="s">
        <v>1569</v>
      </c>
      <c r="Q447" s="8" t="s">
        <v>1569</v>
      </c>
      <c r="R447" s="14" t="s">
        <v>1569</v>
      </c>
      <c r="S447" s="12"/>
      <c r="T447" s="5"/>
      <c r="U447" s="5" t="s">
        <v>1569</v>
      </c>
      <c r="V447" s="14">
        <v>0</v>
      </c>
      <c r="W447" s="8">
        <v>2013</v>
      </c>
      <c r="X447" s="14" t="s">
        <v>2110</v>
      </c>
      <c r="Y447" s="14">
        <v>0</v>
      </c>
      <c r="Z447" s="8">
        <v>2013</v>
      </c>
      <c r="AA447" s="14" t="s">
        <v>2110</v>
      </c>
      <c r="AB447" s="14">
        <v>0</v>
      </c>
      <c r="AC447" s="8">
        <v>2013</v>
      </c>
      <c r="AD447" s="14" t="s">
        <v>2110</v>
      </c>
      <c r="AE447" s="14" t="s">
        <v>1569</v>
      </c>
      <c r="AF447" s="8" t="s">
        <v>1569</v>
      </c>
      <c r="AG447" s="14" t="s">
        <v>1569</v>
      </c>
      <c r="AI447" s="5"/>
      <c r="AJ447" s="5" t="s">
        <v>1569</v>
      </c>
    </row>
    <row r="448" spans="1:36" x14ac:dyDescent="0.25">
      <c r="A448" s="5" t="s">
        <v>2111</v>
      </c>
      <c r="B448" s="5" t="s">
        <v>1536</v>
      </c>
      <c r="C448" s="5" t="s">
        <v>590</v>
      </c>
      <c r="D448" s="5" t="s">
        <v>620</v>
      </c>
      <c r="E448" s="5" t="s">
        <v>2213</v>
      </c>
      <c r="F448" s="5" t="s">
        <v>2299</v>
      </c>
      <c r="G448" s="5">
        <v>1</v>
      </c>
      <c r="H448" s="5">
        <v>1</v>
      </c>
      <c r="I448" s="5" t="s">
        <v>2417</v>
      </c>
      <c r="J448" s="13">
        <v>0.65263176524724786</v>
      </c>
      <c r="K448" s="8">
        <v>2013</v>
      </c>
      <c r="L448" s="5" t="s">
        <v>2111</v>
      </c>
      <c r="M448" s="14">
        <v>96</v>
      </c>
      <c r="N448" s="8">
        <v>2013</v>
      </c>
      <c r="O448" s="13" t="s">
        <v>2111</v>
      </c>
      <c r="P448" s="14" t="s">
        <v>1569</v>
      </c>
      <c r="Q448" s="8" t="s">
        <v>1569</v>
      </c>
      <c r="R448" s="14" t="s">
        <v>1569</v>
      </c>
      <c r="S448" s="12"/>
      <c r="T448" s="5"/>
      <c r="U448" s="5" t="s">
        <v>1569</v>
      </c>
      <c r="V448" s="14">
        <v>0</v>
      </c>
      <c r="W448" s="8">
        <v>2013</v>
      </c>
      <c r="X448" s="14" t="s">
        <v>2111</v>
      </c>
      <c r="Y448" s="14">
        <v>0</v>
      </c>
      <c r="Z448" s="8">
        <v>2013</v>
      </c>
      <c r="AA448" s="14" t="s">
        <v>2111</v>
      </c>
      <c r="AB448" s="14">
        <v>0</v>
      </c>
      <c r="AC448" s="8">
        <v>2013</v>
      </c>
      <c r="AD448" s="14" t="s">
        <v>2111</v>
      </c>
      <c r="AE448" s="14" t="s">
        <v>1569</v>
      </c>
      <c r="AF448" s="8" t="s">
        <v>1569</v>
      </c>
      <c r="AG448" s="14" t="s">
        <v>1569</v>
      </c>
      <c r="AI448" s="5"/>
      <c r="AJ448" s="5" t="s">
        <v>1569</v>
      </c>
    </row>
    <row r="449" spans="1:36" x14ac:dyDescent="0.25">
      <c r="A449" s="5" t="s">
        <v>2112</v>
      </c>
      <c r="B449" s="5" t="s">
        <v>1536</v>
      </c>
      <c r="C449" s="5" t="s">
        <v>590</v>
      </c>
      <c r="D449" s="5" t="s">
        <v>620</v>
      </c>
      <c r="E449" s="5" t="s">
        <v>2214</v>
      </c>
      <c r="F449" s="5" t="s">
        <v>2300</v>
      </c>
      <c r="G449" s="5">
        <v>1</v>
      </c>
      <c r="H449" s="5">
        <v>2</v>
      </c>
      <c r="I449" s="5" t="s">
        <v>2418</v>
      </c>
      <c r="J449" s="13">
        <v>0.6412932113990818</v>
      </c>
      <c r="K449" s="8">
        <v>2013</v>
      </c>
      <c r="L449" s="5" t="s">
        <v>2112</v>
      </c>
      <c r="M449" s="14">
        <v>95</v>
      </c>
      <c r="N449" s="8">
        <v>2013</v>
      </c>
      <c r="O449" s="13" t="s">
        <v>2112</v>
      </c>
      <c r="P449" s="14" t="s">
        <v>1569</v>
      </c>
      <c r="Q449" s="8" t="s">
        <v>1569</v>
      </c>
      <c r="R449" s="14" t="s">
        <v>1569</v>
      </c>
      <c r="S449" s="12"/>
      <c r="T449" s="5"/>
      <c r="U449" s="5" t="s">
        <v>1569</v>
      </c>
      <c r="V449" s="14">
        <v>0</v>
      </c>
      <c r="W449" s="8">
        <v>2013</v>
      </c>
      <c r="X449" s="14" t="s">
        <v>2112</v>
      </c>
      <c r="Y449" s="14">
        <v>0</v>
      </c>
      <c r="Z449" s="8">
        <v>2013</v>
      </c>
      <c r="AA449" s="14" t="s">
        <v>2112</v>
      </c>
      <c r="AB449" s="14">
        <v>0</v>
      </c>
      <c r="AC449" s="8">
        <v>2013</v>
      </c>
      <c r="AD449" s="14" t="s">
        <v>2112</v>
      </c>
      <c r="AE449" s="14" t="s">
        <v>1569</v>
      </c>
      <c r="AF449" s="8" t="s">
        <v>1569</v>
      </c>
      <c r="AG449" s="14" t="s">
        <v>1569</v>
      </c>
      <c r="AI449" s="5"/>
      <c r="AJ449" s="5" t="s">
        <v>1569</v>
      </c>
    </row>
    <row r="450" spans="1:36" x14ac:dyDescent="0.25">
      <c r="A450" s="5" t="s">
        <v>2113</v>
      </c>
      <c r="B450" s="5" t="s">
        <v>9</v>
      </c>
      <c r="C450" s="5" t="s">
        <v>593</v>
      </c>
      <c r="D450" s="5" t="s">
        <v>360</v>
      </c>
      <c r="E450" s="5" t="s">
        <v>2215</v>
      </c>
      <c r="F450" s="5" t="s">
        <v>3340</v>
      </c>
      <c r="G450" s="5">
        <v>2</v>
      </c>
      <c r="H450" s="5">
        <v>2</v>
      </c>
      <c r="I450" s="5" t="s">
        <v>2419</v>
      </c>
      <c r="J450" s="13" t="s">
        <v>1569</v>
      </c>
      <c r="K450" s="8" t="s">
        <v>1569</v>
      </c>
      <c r="L450" s="5" t="s">
        <v>1569</v>
      </c>
      <c r="M450" s="14" t="s">
        <v>1569</v>
      </c>
      <c r="N450" s="8" t="s">
        <v>1569</v>
      </c>
      <c r="O450" s="13" t="s">
        <v>1569</v>
      </c>
      <c r="P450" s="14" t="s">
        <v>1569</v>
      </c>
      <c r="Q450" s="8" t="s">
        <v>1569</v>
      </c>
      <c r="R450" s="14" t="s">
        <v>1569</v>
      </c>
      <c r="S450" s="12"/>
      <c r="T450" s="5"/>
      <c r="U450" s="5" t="s">
        <v>1569</v>
      </c>
      <c r="V450" s="14">
        <v>0</v>
      </c>
      <c r="W450" s="8">
        <v>2015</v>
      </c>
      <c r="X450" s="14" t="s">
        <v>2113</v>
      </c>
      <c r="Y450" s="14">
        <v>0</v>
      </c>
      <c r="Z450" s="8">
        <v>2015</v>
      </c>
      <c r="AA450" s="14" t="s">
        <v>2113</v>
      </c>
      <c r="AB450" s="14">
        <v>0</v>
      </c>
      <c r="AC450" s="8">
        <v>2015</v>
      </c>
      <c r="AD450" s="14" t="s">
        <v>2113</v>
      </c>
      <c r="AE450" s="14">
        <v>0</v>
      </c>
      <c r="AF450" s="8">
        <v>2015</v>
      </c>
      <c r="AG450" s="14" t="s">
        <v>2113</v>
      </c>
      <c r="AI450" s="5"/>
      <c r="AJ450" s="5" t="s">
        <v>1569</v>
      </c>
    </row>
    <row r="451" spans="1:36" x14ac:dyDescent="0.25">
      <c r="A451" s="5" t="s">
        <v>2114</v>
      </c>
      <c r="B451" s="5" t="s">
        <v>9</v>
      </c>
      <c r="C451" s="5" t="s">
        <v>593</v>
      </c>
      <c r="D451" s="5" t="s">
        <v>360</v>
      </c>
      <c r="E451" s="5" t="s">
        <v>2216</v>
      </c>
      <c r="F451" s="5" t="s">
        <v>2301</v>
      </c>
      <c r="G451" s="5">
        <v>2</v>
      </c>
      <c r="H451" s="5">
        <v>2</v>
      </c>
      <c r="I451" s="5" t="s">
        <v>2420</v>
      </c>
      <c r="J451" s="13">
        <v>0.26005993808511341</v>
      </c>
      <c r="K451" s="8">
        <v>2014</v>
      </c>
      <c r="L451" s="5" t="s">
        <v>2114</v>
      </c>
      <c r="M451" s="14" t="s">
        <v>1569</v>
      </c>
      <c r="N451" s="8" t="s">
        <v>1569</v>
      </c>
      <c r="O451" s="13" t="s">
        <v>1569</v>
      </c>
      <c r="P451" s="14" t="s">
        <v>1569</v>
      </c>
      <c r="Q451" s="8" t="s">
        <v>1569</v>
      </c>
      <c r="R451" s="14" t="s">
        <v>1569</v>
      </c>
      <c r="S451" s="12"/>
      <c r="T451" s="5"/>
      <c r="U451" s="5" t="s">
        <v>1569</v>
      </c>
      <c r="V451" s="14">
        <v>0</v>
      </c>
      <c r="W451" s="8">
        <v>2015</v>
      </c>
      <c r="X451" s="14" t="s">
        <v>2114</v>
      </c>
      <c r="Y451" s="14">
        <v>0</v>
      </c>
      <c r="Z451" s="8">
        <v>2015</v>
      </c>
      <c r="AA451" s="14" t="s">
        <v>2114</v>
      </c>
      <c r="AB451" s="14">
        <v>0</v>
      </c>
      <c r="AC451" s="8">
        <v>2015</v>
      </c>
      <c r="AD451" s="14" t="s">
        <v>2114</v>
      </c>
      <c r="AE451" s="14">
        <v>0</v>
      </c>
      <c r="AF451" s="8">
        <v>2015</v>
      </c>
      <c r="AG451" s="14" t="s">
        <v>2114</v>
      </c>
      <c r="AI451" s="5"/>
      <c r="AJ451" s="5" t="s">
        <v>1569</v>
      </c>
    </row>
    <row r="452" spans="1:36" x14ac:dyDescent="0.25">
      <c r="A452" s="5" t="s">
        <v>2115</v>
      </c>
      <c r="B452" s="5" t="s">
        <v>9</v>
      </c>
      <c r="C452" s="5" t="s">
        <v>593</v>
      </c>
      <c r="D452" s="5" t="s">
        <v>360</v>
      </c>
      <c r="E452" s="5" t="s">
        <v>2217</v>
      </c>
      <c r="F452" s="5" t="s">
        <v>3342</v>
      </c>
      <c r="G452" s="5">
        <v>2</v>
      </c>
      <c r="H452" s="5">
        <v>2</v>
      </c>
      <c r="I452" s="5" t="s">
        <v>2421</v>
      </c>
      <c r="J452" s="13" t="s">
        <v>1569</v>
      </c>
      <c r="K452" s="8" t="s">
        <v>1569</v>
      </c>
      <c r="L452" s="5" t="s">
        <v>1569</v>
      </c>
      <c r="M452" s="14" t="s">
        <v>1569</v>
      </c>
      <c r="N452" s="8" t="s">
        <v>1569</v>
      </c>
      <c r="O452" s="13" t="s">
        <v>1569</v>
      </c>
      <c r="P452" s="14" t="s">
        <v>1569</v>
      </c>
      <c r="Q452" s="8" t="s">
        <v>1569</v>
      </c>
      <c r="R452" s="14" t="s">
        <v>1569</v>
      </c>
      <c r="S452" s="12"/>
      <c r="T452" s="5"/>
      <c r="U452" s="5" t="s">
        <v>1569</v>
      </c>
      <c r="V452" s="14">
        <v>0</v>
      </c>
      <c r="W452" s="8">
        <v>2015</v>
      </c>
      <c r="X452" s="14" t="s">
        <v>2115</v>
      </c>
      <c r="Y452" s="14">
        <v>0</v>
      </c>
      <c r="Z452" s="8">
        <v>2015</v>
      </c>
      <c r="AA452" s="14" t="s">
        <v>2115</v>
      </c>
      <c r="AB452" s="14">
        <v>0</v>
      </c>
      <c r="AC452" s="8">
        <v>2015</v>
      </c>
      <c r="AD452" s="14" t="s">
        <v>2115</v>
      </c>
      <c r="AE452" s="14">
        <v>0</v>
      </c>
      <c r="AF452" s="8">
        <v>2015</v>
      </c>
      <c r="AG452" s="14" t="s">
        <v>2115</v>
      </c>
      <c r="AI452" s="5"/>
      <c r="AJ452" s="5" t="s">
        <v>1569</v>
      </c>
    </row>
    <row r="453" spans="1:36" x14ac:dyDescent="0.25">
      <c r="A453" s="5" t="s">
        <v>2117</v>
      </c>
      <c r="B453" s="5" t="s">
        <v>9</v>
      </c>
      <c r="C453" s="5" t="s">
        <v>593</v>
      </c>
      <c r="D453" s="5" t="s">
        <v>360</v>
      </c>
      <c r="E453" s="5" t="s">
        <v>2218</v>
      </c>
      <c r="F453" s="5" t="s">
        <v>2303</v>
      </c>
      <c r="G453" s="5">
        <v>2</v>
      </c>
      <c r="H453" s="5">
        <v>1</v>
      </c>
      <c r="I453" s="5" t="s">
        <v>2423</v>
      </c>
      <c r="J453" s="13">
        <v>0.24614866034257121</v>
      </c>
      <c r="K453" s="8">
        <v>2014</v>
      </c>
      <c r="L453" s="5" t="s">
        <v>2117</v>
      </c>
      <c r="M453" s="14" t="s">
        <v>1569</v>
      </c>
      <c r="N453" s="8" t="s">
        <v>1569</v>
      </c>
      <c r="O453" s="13" t="s">
        <v>1569</v>
      </c>
      <c r="P453" s="14" t="s">
        <v>1569</v>
      </c>
      <c r="Q453" s="8" t="s">
        <v>1569</v>
      </c>
      <c r="R453" s="14" t="s">
        <v>1569</v>
      </c>
      <c r="S453" s="12"/>
      <c r="T453" s="5"/>
      <c r="U453" s="5" t="s">
        <v>1569</v>
      </c>
      <c r="V453" s="14">
        <v>0</v>
      </c>
      <c r="W453" s="8">
        <v>2015</v>
      </c>
      <c r="X453" s="14" t="s">
        <v>2117</v>
      </c>
      <c r="Y453" s="14">
        <v>0</v>
      </c>
      <c r="Z453" s="8">
        <v>2015</v>
      </c>
      <c r="AA453" s="14" t="s">
        <v>2117</v>
      </c>
      <c r="AB453" s="14">
        <v>0</v>
      </c>
      <c r="AC453" s="8">
        <v>2015</v>
      </c>
      <c r="AD453" s="14" t="s">
        <v>2117</v>
      </c>
      <c r="AE453" s="14">
        <v>0</v>
      </c>
      <c r="AF453" s="8">
        <v>2015</v>
      </c>
      <c r="AG453" s="14" t="s">
        <v>2117</v>
      </c>
      <c r="AI453" s="5"/>
      <c r="AJ453" s="5" t="s">
        <v>1569</v>
      </c>
    </row>
    <row r="454" spans="1:36" x14ac:dyDescent="0.25">
      <c r="A454" s="5" t="s">
        <v>2118</v>
      </c>
      <c r="B454" s="5" t="s">
        <v>9</v>
      </c>
      <c r="C454" s="5" t="s">
        <v>593</v>
      </c>
      <c r="D454" s="5" t="s">
        <v>360</v>
      </c>
      <c r="E454" s="5" t="s">
        <v>2219</v>
      </c>
      <c r="F454" s="5" t="s">
        <v>2304</v>
      </c>
      <c r="G454" s="5">
        <v>2</v>
      </c>
      <c r="H454" s="5">
        <v>2</v>
      </c>
      <c r="I454" s="5" t="s">
        <v>2424</v>
      </c>
      <c r="J454" s="13">
        <v>0.27505679203396138</v>
      </c>
      <c r="K454" s="8">
        <v>2014</v>
      </c>
      <c r="L454" s="5" t="s">
        <v>2118</v>
      </c>
      <c r="M454" s="14" t="s">
        <v>1569</v>
      </c>
      <c r="N454" s="8" t="s">
        <v>1569</v>
      </c>
      <c r="O454" s="13" t="s">
        <v>1569</v>
      </c>
      <c r="P454" s="14" t="s">
        <v>1569</v>
      </c>
      <c r="Q454" s="8" t="s">
        <v>1569</v>
      </c>
      <c r="R454" s="14" t="s">
        <v>1569</v>
      </c>
      <c r="S454" s="12"/>
      <c r="T454" s="5"/>
      <c r="U454" s="5" t="s">
        <v>1569</v>
      </c>
      <c r="V454" s="14">
        <v>0</v>
      </c>
      <c r="W454" s="8">
        <v>2015</v>
      </c>
      <c r="X454" s="14" t="s">
        <v>2118</v>
      </c>
      <c r="Y454" s="14">
        <v>0</v>
      </c>
      <c r="Z454" s="8">
        <v>2015</v>
      </c>
      <c r="AA454" s="14" t="s">
        <v>2118</v>
      </c>
      <c r="AB454" s="14">
        <v>0</v>
      </c>
      <c r="AC454" s="8">
        <v>2015</v>
      </c>
      <c r="AD454" s="14" t="s">
        <v>2118</v>
      </c>
      <c r="AE454" s="14">
        <v>0</v>
      </c>
      <c r="AF454" s="8">
        <v>2015</v>
      </c>
      <c r="AG454" s="14" t="s">
        <v>2118</v>
      </c>
      <c r="AI454" s="5"/>
      <c r="AJ454" s="5" t="s">
        <v>1569</v>
      </c>
    </row>
    <row r="455" spans="1:36" x14ac:dyDescent="0.25">
      <c r="A455" s="5" t="s">
        <v>2119</v>
      </c>
      <c r="B455" s="5" t="s">
        <v>9</v>
      </c>
      <c r="C455" s="5" t="s">
        <v>593</v>
      </c>
      <c r="D455" s="5" t="s">
        <v>360</v>
      </c>
      <c r="E455" s="5" t="s">
        <v>2220</v>
      </c>
      <c r="F455" s="5" t="s">
        <v>2305</v>
      </c>
      <c r="G455" s="5">
        <v>2</v>
      </c>
      <c r="H455" s="5">
        <v>2</v>
      </c>
      <c r="I455" s="5" t="s">
        <v>2425</v>
      </c>
      <c r="J455" s="13" t="s">
        <v>1569</v>
      </c>
      <c r="K455" s="8" t="s">
        <v>1569</v>
      </c>
      <c r="L455" s="5" t="s">
        <v>1569</v>
      </c>
      <c r="M455" s="14" t="s">
        <v>1569</v>
      </c>
      <c r="N455" s="8" t="s">
        <v>1569</v>
      </c>
      <c r="O455" s="13" t="s">
        <v>1569</v>
      </c>
      <c r="P455" s="14" t="s">
        <v>1569</v>
      </c>
      <c r="Q455" s="8" t="s">
        <v>1569</v>
      </c>
      <c r="R455" s="14" t="s">
        <v>1569</v>
      </c>
      <c r="S455" s="12"/>
      <c r="T455" s="5"/>
      <c r="U455" s="5" t="s">
        <v>1569</v>
      </c>
      <c r="V455" s="14">
        <v>0</v>
      </c>
      <c r="W455" s="8">
        <v>2015</v>
      </c>
      <c r="X455" s="14" t="s">
        <v>2119</v>
      </c>
      <c r="Y455" s="14">
        <v>0</v>
      </c>
      <c r="Z455" s="8">
        <v>2015</v>
      </c>
      <c r="AA455" s="14" t="s">
        <v>2119</v>
      </c>
      <c r="AB455" s="14">
        <v>0</v>
      </c>
      <c r="AC455" s="8">
        <v>2015</v>
      </c>
      <c r="AD455" s="14" t="s">
        <v>2119</v>
      </c>
      <c r="AE455" s="14">
        <v>0</v>
      </c>
      <c r="AF455" s="8">
        <v>2015</v>
      </c>
      <c r="AG455" s="14" t="s">
        <v>2119</v>
      </c>
      <c r="AI455" s="5"/>
      <c r="AJ455" s="5" t="s">
        <v>1569</v>
      </c>
    </row>
    <row r="456" spans="1:36" x14ac:dyDescent="0.25">
      <c r="A456" s="5" t="s">
        <v>2123</v>
      </c>
      <c r="B456" s="5" t="s">
        <v>9</v>
      </c>
      <c r="C456" s="5" t="s">
        <v>593</v>
      </c>
      <c r="D456" s="5" t="s">
        <v>360</v>
      </c>
      <c r="E456" s="5" t="s">
        <v>2223</v>
      </c>
      <c r="F456" s="5" t="s">
        <v>2306</v>
      </c>
      <c r="G456" s="5">
        <v>2</v>
      </c>
      <c r="H456" s="5">
        <v>2</v>
      </c>
      <c r="I456" s="5" t="s">
        <v>2429</v>
      </c>
      <c r="J456" s="13">
        <v>1.0001683107897477</v>
      </c>
      <c r="K456" s="8">
        <v>2014</v>
      </c>
      <c r="L456" s="5" t="s">
        <v>2123</v>
      </c>
      <c r="M456" s="14" t="s">
        <v>1569</v>
      </c>
      <c r="N456" s="8" t="s">
        <v>1569</v>
      </c>
      <c r="O456" s="13" t="s">
        <v>1569</v>
      </c>
      <c r="P456" s="14" t="s">
        <v>1569</v>
      </c>
      <c r="Q456" s="8" t="s">
        <v>1569</v>
      </c>
      <c r="R456" s="14" t="s">
        <v>1569</v>
      </c>
      <c r="S456" s="12"/>
      <c r="T456" s="5"/>
      <c r="U456" s="5" t="s">
        <v>1569</v>
      </c>
      <c r="V456" s="14">
        <v>0</v>
      </c>
      <c r="W456" s="8">
        <v>2015</v>
      </c>
      <c r="X456" s="14" t="s">
        <v>2123</v>
      </c>
      <c r="Y456" s="14">
        <v>0</v>
      </c>
      <c r="Z456" s="8">
        <v>2015</v>
      </c>
      <c r="AA456" s="14" t="s">
        <v>2123</v>
      </c>
      <c r="AB456" s="14">
        <v>0</v>
      </c>
      <c r="AC456" s="8">
        <v>2015</v>
      </c>
      <c r="AD456" s="14" t="s">
        <v>2123</v>
      </c>
      <c r="AE456" s="14">
        <v>10.50583644953519</v>
      </c>
      <c r="AF456" s="8">
        <v>2015</v>
      </c>
      <c r="AG456" s="14" t="s">
        <v>2123</v>
      </c>
      <c r="AI456" s="5"/>
      <c r="AJ456" s="5" t="s">
        <v>1569</v>
      </c>
    </row>
    <row r="457" spans="1:36" x14ac:dyDescent="0.25">
      <c r="A457" s="5" t="s">
        <v>2770</v>
      </c>
      <c r="B457" s="5" t="s">
        <v>847</v>
      </c>
      <c r="C457" s="5" t="s">
        <v>846</v>
      </c>
      <c r="D457" s="5" t="s">
        <v>620</v>
      </c>
      <c r="E457" s="5" t="s">
        <v>2781</v>
      </c>
      <c r="F457" s="5" t="s">
        <v>2780</v>
      </c>
      <c r="G457" s="5">
        <v>2</v>
      </c>
      <c r="H457" s="5">
        <v>1</v>
      </c>
      <c r="I457" s="13"/>
      <c r="J457" s="13">
        <v>0.63742536931561122</v>
      </c>
      <c r="K457" s="8">
        <v>2020</v>
      </c>
      <c r="L457" s="5" t="s">
        <v>2770</v>
      </c>
      <c r="M457" s="14">
        <v>67.381448351917655</v>
      </c>
      <c r="N457" s="8">
        <v>2020</v>
      </c>
      <c r="O457" s="13" t="s">
        <v>2770</v>
      </c>
      <c r="P457" s="14" t="s">
        <v>1569</v>
      </c>
      <c r="Q457" s="8" t="s">
        <v>1569</v>
      </c>
      <c r="R457" s="14" t="s">
        <v>1569</v>
      </c>
      <c r="S457" s="5"/>
      <c r="T457" s="5"/>
      <c r="U457" s="5" t="s">
        <v>1569</v>
      </c>
      <c r="V457" s="14">
        <v>1.1193204835341823E-2</v>
      </c>
      <c r="W457" s="8">
        <v>2020</v>
      </c>
      <c r="X457" s="14" t="s">
        <v>2770</v>
      </c>
      <c r="Y457" s="14">
        <v>0.41969918185339233</v>
      </c>
      <c r="Z457" s="8">
        <v>2020</v>
      </c>
      <c r="AA457" s="14" t="s">
        <v>2770</v>
      </c>
      <c r="AB457" s="14" t="s">
        <v>1569</v>
      </c>
      <c r="AC457" s="8" t="s">
        <v>1569</v>
      </c>
      <c r="AD457" s="14" t="s">
        <v>1569</v>
      </c>
      <c r="AE457" s="14" t="s">
        <v>1569</v>
      </c>
      <c r="AF457" s="8" t="s">
        <v>1569</v>
      </c>
      <c r="AG457" s="14" t="s">
        <v>1569</v>
      </c>
      <c r="AH457" s="5"/>
      <c r="AI457" s="5"/>
      <c r="AJ457" s="5" t="s">
        <v>1569</v>
      </c>
    </row>
    <row r="458" spans="1:36" x14ac:dyDescent="0.25">
      <c r="A458" s="5" t="s">
        <v>2771</v>
      </c>
      <c r="B458" s="5" t="s">
        <v>847</v>
      </c>
      <c r="C458" s="5" t="s">
        <v>846</v>
      </c>
      <c r="D458" s="5" t="s">
        <v>620</v>
      </c>
      <c r="E458" s="5" t="s">
        <v>2782</v>
      </c>
      <c r="F458" s="5" t="s">
        <v>2783</v>
      </c>
      <c r="G458" s="5">
        <v>2</v>
      </c>
      <c r="H458" s="5">
        <v>1</v>
      </c>
      <c r="I458" s="13"/>
      <c r="J458" s="13">
        <v>0.9657470994881675</v>
      </c>
      <c r="K458" s="8">
        <v>2020</v>
      </c>
      <c r="L458" s="5" t="s">
        <v>2771</v>
      </c>
      <c r="M458" s="14">
        <v>69.246072155010964</v>
      </c>
      <c r="N458" s="8">
        <v>2020</v>
      </c>
      <c r="O458" s="13" t="s">
        <v>2771</v>
      </c>
      <c r="P458" s="14" t="s">
        <v>1569</v>
      </c>
      <c r="Q458" s="8" t="s">
        <v>1569</v>
      </c>
      <c r="R458" s="14" t="s">
        <v>1569</v>
      </c>
      <c r="S458" s="5"/>
      <c r="T458" s="5"/>
      <c r="U458" s="5" t="s">
        <v>1569</v>
      </c>
      <c r="V458" s="14">
        <v>0.35612598097766368</v>
      </c>
      <c r="W458" s="8">
        <v>2020</v>
      </c>
      <c r="X458" s="14" t="s">
        <v>2771</v>
      </c>
      <c r="Y458" s="14">
        <v>3.1253550293651781E-3</v>
      </c>
      <c r="Z458" s="8">
        <v>2020</v>
      </c>
      <c r="AA458" s="14" t="s">
        <v>2771</v>
      </c>
      <c r="AB458" s="14" t="s">
        <v>1569</v>
      </c>
      <c r="AC458" s="8" t="s">
        <v>1569</v>
      </c>
      <c r="AD458" s="14" t="s">
        <v>1569</v>
      </c>
      <c r="AE458" s="14">
        <v>0</v>
      </c>
      <c r="AF458" s="8">
        <v>2020</v>
      </c>
      <c r="AG458" s="14" t="s">
        <v>2771</v>
      </c>
      <c r="AH458" s="5"/>
      <c r="AI458" s="5"/>
      <c r="AJ458" s="5" t="s">
        <v>1569</v>
      </c>
    </row>
    <row r="459" spans="1:36" x14ac:dyDescent="0.25">
      <c r="A459" s="5" t="s">
        <v>2772</v>
      </c>
      <c r="B459" s="5" t="s">
        <v>847</v>
      </c>
      <c r="C459" s="5" t="s">
        <v>846</v>
      </c>
      <c r="D459" s="5" t="s">
        <v>620</v>
      </c>
      <c r="E459" s="5" t="s">
        <v>2784</v>
      </c>
      <c r="F459" s="5" t="s">
        <v>2785</v>
      </c>
      <c r="G459" s="5">
        <v>2</v>
      </c>
      <c r="H459" s="5">
        <v>1</v>
      </c>
      <c r="I459" s="13"/>
      <c r="J459" s="13">
        <v>0.48095774729353241</v>
      </c>
      <c r="K459" s="8">
        <v>2020</v>
      </c>
      <c r="L459" s="5" t="s">
        <v>2772</v>
      </c>
      <c r="M459" s="14">
        <v>84.43369460620201</v>
      </c>
      <c r="N459" s="8">
        <v>2020</v>
      </c>
      <c r="O459" s="13" t="s">
        <v>2772</v>
      </c>
      <c r="P459" s="14" t="s">
        <v>1569</v>
      </c>
      <c r="Q459" s="8" t="s">
        <v>1569</v>
      </c>
      <c r="R459" s="14" t="s">
        <v>1569</v>
      </c>
      <c r="S459" s="5"/>
      <c r="T459" s="5"/>
      <c r="U459" s="5" t="s">
        <v>1569</v>
      </c>
      <c r="V459" s="14">
        <v>0.60283715301908192</v>
      </c>
      <c r="W459" s="8">
        <v>2020</v>
      </c>
      <c r="X459" s="14" t="s">
        <v>2772</v>
      </c>
      <c r="Y459" s="14">
        <v>0.23840963703836024</v>
      </c>
      <c r="Z459" s="8">
        <v>2020</v>
      </c>
      <c r="AA459" s="14" t="s">
        <v>2772</v>
      </c>
      <c r="AB459" s="14" t="s">
        <v>1569</v>
      </c>
      <c r="AC459" s="8" t="s">
        <v>1569</v>
      </c>
      <c r="AD459" s="14" t="s">
        <v>1569</v>
      </c>
      <c r="AE459" s="14">
        <v>0</v>
      </c>
      <c r="AF459" s="8">
        <v>2020</v>
      </c>
      <c r="AG459" s="14" t="s">
        <v>2772</v>
      </c>
      <c r="AH459" s="5"/>
      <c r="AI459" s="5"/>
      <c r="AJ459" s="5" t="s">
        <v>1569</v>
      </c>
    </row>
    <row r="460" spans="1:36" x14ac:dyDescent="0.25">
      <c r="A460" s="5" t="s">
        <v>2773</v>
      </c>
      <c r="B460" s="5" t="s">
        <v>847</v>
      </c>
      <c r="C460" s="5" t="s">
        <v>846</v>
      </c>
      <c r="D460" s="5" t="s">
        <v>620</v>
      </c>
      <c r="E460" s="5" t="s">
        <v>2786</v>
      </c>
      <c r="F460" s="5" t="s">
        <v>2787</v>
      </c>
      <c r="G460" s="5">
        <v>2</v>
      </c>
      <c r="H460" s="5">
        <v>1</v>
      </c>
      <c r="I460" s="13"/>
      <c r="J460" s="13">
        <v>0.70000000450011091</v>
      </c>
      <c r="K460" s="8">
        <v>2020</v>
      </c>
      <c r="L460" s="5" t="s">
        <v>2773</v>
      </c>
      <c r="M460" s="14">
        <v>50.761540104449821</v>
      </c>
      <c r="N460" s="8">
        <v>2020</v>
      </c>
      <c r="O460" s="13" t="s">
        <v>2773</v>
      </c>
      <c r="P460" s="14" t="s">
        <v>1569</v>
      </c>
      <c r="Q460" s="8" t="s">
        <v>1569</v>
      </c>
      <c r="R460" s="14" t="s">
        <v>1569</v>
      </c>
      <c r="S460" s="5"/>
      <c r="T460" s="5"/>
      <c r="U460" s="5" t="s">
        <v>1569</v>
      </c>
      <c r="V460" s="14">
        <v>28.914158923866317</v>
      </c>
      <c r="W460" s="8">
        <v>2020</v>
      </c>
      <c r="X460" s="14" t="s">
        <v>2773</v>
      </c>
      <c r="Y460" s="14">
        <v>1.3867702121758425E-2</v>
      </c>
      <c r="Z460" s="8">
        <v>2020</v>
      </c>
      <c r="AA460" s="14" t="s">
        <v>2773</v>
      </c>
      <c r="AB460" s="14" t="s">
        <v>1569</v>
      </c>
      <c r="AC460" s="8" t="s">
        <v>1569</v>
      </c>
      <c r="AD460" s="14" t="s">
        <v>1569</v>
      </c>
      <c r="AE460" s="14">
        <v>0</v>
      </c>
      <c r="AF460" s="8">
        <v>2020</v>
      </c>
      <c r="AG460" s="14" t="s">
        <v>2773</v>
      </c>
      <c r="AH460" s="5"/>
      <c r="AI460" s="5"/>
      <c r="AJ460" s="5" t="s">
        <v>1569</v>
      </c>
    </row>
    <row r="461" spans="1:36" x14ac:dyDescent="0.25">
      <c r="A461" s="5" t="s">
        <v>2774</v>
      </c>
      <c r="B461" s="5" t="s">
        <v>847</v>
      </c>
      <c r="C461" s="5" t="s">
        <v>846</v>
      </c>
      <c r="D461" s="5" t="s">
        <v>620</v>
      </c>
      <c r="E461" s="5" t="s">
        <v>2788</v>
      </c>
      <c r="F461" s="5" t="s">
        <v>2789</v>
      </c>
      <c r="G461" s="5">
        <v>2</v>
      </c>
      <c r="H461" s="5">
        <v>1</v>
      </c>
      <c r="I461" s="13"/>
      <c r="J461" s="13">
        <v>0.73221167234680207</v>
      </c>
      <c r="K461" s="8">
        <v>2020</v>
      </c>
      <c r="L461" s="5" t="s">
        <v>2774</v>
      </c>
      <c r="M461" s="14">
        <v>67.60718795506223</v>
      </c>
      <c r="N461" s="8">
        <v>2020</v>
      </c>
      <c r="O461" s="13" t="s">
        <v>2774</v>
      </c>
      <c r="P461" s="14" t="s">
        <v>1569</v>
      </c>
      <c r="Q461" s="8" t="s">
        <v>1569</v>
      </c>
      <c r="R461" s="14" t="s">
        <v>1569</v>
      </c>
      <c r="S461" s="5"/>
      <c r="T461" s="5"/>
      <c r="U461" s="5" t="s">
        <v>1569</v>
      </c>
      <c r="V461" s="14">
        <v>0.22222222222222221</v>
      </c>
      <c r="W461" s="8">
        <v>2020</v>
      </c>
      <c r="X461" s="14" t="s">
        <v>2774</v>
      </c>
      <c r="Y461" s="14">
        <v>0</v>
      </c>
      <c r="Z461" s="8">
        <v>2020</v>
      </c>
      <c r="AA461" s="14" t="s">
        <v>2774</v>
      </c>
      <c r="AB461" s="14" t="s">
        <v>1569</v>
      </c>
      <c r="AC461" s="8" t="s">
        <v>1569</v>
      </c>
      <c r="AD461" s="14" t="s">
        <v>1569</v>
      </c>
      <c r="AE461" s="14">
        <v>0</v>
      </c>
      <c r="AF461" s="8">
        <v>2020</v>
      </c>
      <c r="AG461" s="14" t="s">
        <v>2774</v>
      </c>
      <c r="AH461" s="5"/>
      <c r="AI461" s="5"/>
      <c r="AJ461" s="5" t="s">
        <v>1569</v>
      </c>
    </row>
    <row r="462" spans="1:36" x14ac:dyDescent="0.25">
      <c r="A462" s="5" t="s">
        <v>2775</v>
      </c>
      <c r="B462" s="5" t="s">
        <v>847</v>
      </c>
      <c r="C462" s="5" t="s">
        <v>846</v>
      </c>
      <c r="D462" s="5" t="s">
        <v>620</v>
      </c>
      <c r="E462" s="5" t="s">
        <v>2791</v>
      </c>
      <c r="F462" s="5" t="s">
        <v>2790</v>
      </c>
      <c r="G462" s="5">
        <v>2</v>
      </c>
      <c r="H462" s="5">
        <v>1</v>
      </c>
      <c r="I462" s="13"/>
      <c r="J462" s="13">
        <v>0.57594995532095961</v>
      </c>
      <c r="K462" s="8">
        <v>2020</v>
      </c>
      <c r="L462" s="5" t="s">
        <v>2775</v>
      </c>
      <c r="M462" s="14">
        <v>46.903638886914159</v>
      </c>
      <c r="N462" s="8">
        <v>2020</v>
      </c>
      <c r="O462" s="13" t="s">
        <v>2775</v>
      </c>
      <c r="P462" s="14" t="s">
        <v>1569</v>
      </c>
      <c r="Q462" s="8" t="s">
        <v>1569</v>
      </c>
      <c r="R462" s="14" t="s">
        <v>1569</v>
      </c>
      <c r="S462" s="5"/>
      <c r="T462" s="5"/>
      <c r="U462" s="5" t="s">
        <v>1569</v>
      </c>
      <c r="V462" s="14">
        <v>1.7638805371818</v>
      </c>
      <c r="W462" s="8">
        <v>2020</v>
      </c>
      <c r="X462" s="14" t="s">
        <v>2775</v>
      </c>
      <c r="Y462" s="14">
        <v>4.4297454399679292</v>
      </c>
      <c r="Z462" s="8">
        <v>2020</v>
      </c>
      <c r="AA462" s="14" t="s">
        <v>2775</v>
      </c>
      <c r="AB462" s="14" t="s">
        <v>1569</v>
      </c>
      <c r="AC462" s="8" t="s">
        <v>1569</v>
      </c>
      <c r="AD462" s="14" t="s">
        <v>1569</v>
      </c>
      <c r="AE462" s="14" t="s">
        <v>1569</v>
      </c>
      <c r="AF462" s="8" t="s">
        <v>1569</v>
      </c>
      <c r="AG462" s="14" t="s">
        <v>1569</v>
      </c>
      <c r="AH462" s="5"/>
      <c r="AI462" s="5"/>
      <c r="AJ462" s="5" t="s">
        <v>1569</v>
      </c>
    </row>
    <row r="463" spans="1:36" x14ac:dyDescent="0.25">
      <c r="A463" s="5" t="s">
        <v>2776</v>
      </c>
      <c r="B463" s="5" t="s">
        <v>847</v>
      </c>
      <c r="C463" s="5" t="s">
        <v>846</v>
      </c>
      <c r="D463" s="5" t="s">
        <v>620</v>
      </c>
      <c r="E463" s="5" t="s">
        <v>2792</v>
      </c>
      <c r="F463" s="5" t="s">
        <v>2793</v>
      </c>
      <c r="G463" s="5">
        <v>2</v>
      </c>
      <c r="H463" s="5">
        <v>1</v>
      </c>
      <c r="I463" s="13"/>
      <c r="J463" s="13">
        <v>0.70551041068773357</v>
      </c>
      <c r="K463" s="8">
        <v>2020</v>
      </c>
      <c r="L463" s="5" t="s">
        <v>2776</v>
      </c>
      <c r="M463" s="14">
        <v>74.164968272621948</v>
      </c>
      <c r="N463" s="8">
        <v>2020</v>
      </c>
      <c r="O463" s="13" t="s">
        <v>2776</v>
      </c>
      <c r="P463" s="14" t="s">
        <v>1569</v>
      </c>
      <c r="Q463" s="8" t="s">
        <v>1569</v>
      </c>
      <c r="R463" s="14" t="s">
        <v>1569</v>
      </c>
      <c r="S463" s="5"/>
      <c r="T463" s="5"/>
      <c r="U463" s="5" t="s">
        <v>1569</v>
      </c>
      <c r="V463" s="14">
        <v>1.5303263254271251</v>
      </c>
      <c r="W463" s="8">
        <v>2020</v>
      </c>
      <c r="X463" s="14" t="s">
        <v>2776</v>
      </c>
      <c r="Y463" s="14">
        <v>0.65419696995871246</v>
      </c>
      <c r="Z463" s="8">
        <v>2020</v>
      </c>
      <c r="AA463" s="14" t="s">
        <v>2776</v>
      </c>
      <c r="AB463" s="14" t="s">
        <v>1569</v>
      </c>
      <c r="AC463" s="8" t="s">
        <v>1569</v>
      </c>
      <c r="AD463" s="14" t="s">
        <v>1569</v>
      </c>
      <c r="AE463" s="14">
        <v>0</v>
      </c>
      <c r="AF463" s="8">
        <v>2020</v>
      </c>
      <c r="AG463" s="14" t="s">
        <v>2776</v>
      </c>
      <c r="AH463" s="5"/>
      <c r="AI463" s="5"/>
      <c r="AJ463" s="5" t="s">
        <v>1569</v>
      </c>
    </row>
    <row r="464" spans="1:36" x14ac:dyDescent="0.25">
      <c r="A464" s="5" t="s">
        <v>2777</v>
      </c>
      <c r="B464" s="5" t="s">
        <v>847</v>
      </c>
      <c r="C464" s="5" t="s">
        <v>846</v>
      </c>
      <c r="D464" s="5" t="s">
        <v>620</v>
      </c>
      <c r="E464" s="5" t="s">
        <v>2794</v>
      </c>
      <c r="F464" s="5" t="s">
        <v>2795</v>
      </c>
      <c r="G464" s="5">
        <v>2</v>
      </c>
      <c r="H464" s="5">
        <v>1</v>
      </c>
      <c r="I464" s="13"/>
      <c r="J464" s="13">
        <v>0.5804982210406574</v>
      </c>
      <c r="K464" s="8">
        <v>2020</v>
      </c>
      <c r="L464" s="5" t="s">
        <v>2777</v>
      </c>
      <c r="M464" s="14">
        <v>78.59908498659955</v>
      </c>
      <c r="N464" s="8">
        <v>2020</v>
      </c>
      <c r="O464" s="13" t="s">
        <v>2777</v>
      </c>
      <c r="P464" s="14" t="s">
        <v>1569</v>
      </c>
      <c r="Q464" s="8" t="s">
        <v>1569</v>
      </c>
      <c r="R464" s="14" t="s">
        <v>1569</v>
      </c>
      <c r="S464" s="5"/>
      <c r="T464" s="5"/>
      <c r="U464" s="5" t="s">
        <v>1569</v>
      </c>
      <c r="V464" s="14">
        <v>2.0665037888982818</v>
      </c>
      <c r="W464" s="8">
        <v>2020</v>
      </c>
      <c r="X464" s="14" t="s">
        <v>2777</v>
      </c>
      <c r="Y464" s="14">
        <v>0.30042039901894263</v>
      </c>
      <c r="Z464" s="8">
        <v>2020</v>
      </c>
      <c r="AA464" s="14" t="s">
        <v>2777</v>
      </c>
      <c r="AB464" s="14" t="s">
        <v>1569</v>
      </c>
      <c r="AC464" s="8" t="s">
        <v>1569</v>
      </c>
      <c r="AD464" s="14" t="s">
        <v>1569</v>
      </c>
      <c r="AE464" s="14">
        <v>100</v>
      </c>
      <c r="AF464" s="8">
        <v>2020</v>
      </c>
      <c r="AG464" s="14" t="s">
        <v>2777</v>
      </c>
      <c r="AH464" s="5"/>
      <c r="AI464" s="5"/>
      <c r="AJ464" s="5" t="s">
        <v>1569</v>
      </c>
    </row>
    <row r="465" spans="1:36" x14ac:dyDescent="0.25">
      <c r="A465" s="5" t="s">
        <v>2778</v>
      </c>
      <c r="B465" s="5" t="s">
        <v>847</v>
      </c>
      <c r="C465" s="5" t="s">
        <v>846</v>
      </c>
      <c r="D465" s="5" t="s">
        <v>620</v>
      </c>
      <c r="E465" s="5" t="s">
        <v>2797</v>
      </c>
      <c r="F465" s="5" t="s">
        <v>2796</v>
      </c>
      <c r="G465" s="5">
        <v>2</v>
      </c>
      <c r="H465" s="5">
        <v>1</v>
      </c>
      <c r="I465" s="13"/>
      <c r="J465" s="13">
        <v>0.70000003650793774</v>
      </c>
      <c r="K465" s="8">
        <v>2020</v>
      </c>
      <c r="L465" s="5" t="s">
        <v>2778</v>
      </c>
      <c r="M465" s="14">
        <v>44.635576044813668</v>
      </c>
      <c r="N465" s="8">
        <v>2020</v>
      </c>
      <c r="O465" s="13" t="s">
        <v>2778</v>
      </c>
      <c r="P465" s="14" t="s">
        <v>1569</v>
      </c>
      <c r="Q465" s="8" t="s">
        <v>1569</v>
      </c>
      <c r="R465" s="14" t="s">
        <v>1569</v>
      </c>
      <c r="S465" s="5"/>
      <c r="T465" s="5"/>
      <c r="U465" s="5" t="s">
        <v>1569</v>
      </c>
      <c r="V465" s="14">
        <v>2.8716471484500969</v>
      </c>
      <c r="W465" s="8">
        <v>2020</v>
      </c>
      <c r="X465" s="14" t="s">
        <v>2778</v>
      </c>
      <c r="Y465" s="14">
        <v>6.099280393968335E-2</v>
      </c>
      <c r="Z465" s="8">
        <v>2020</v>
      </c>
      <c r="AA465" s="14" t="s">
        <v>2778</v>
      </c>
      <c r="AB465" s="14" t="s">
        <v>1569</v>
      </c>
      <c r="AC465" s="8" t="s">
        <v>1569</v>
      </c>
      <c r="AD465" s="14" t="s">
        <v>1569</v>
      </c>
      <c r="AE465" s="14" t="s">
        <v>1569</v>
      </c>
      <c r="AF465" s="8" t="s">
        <v>1569</v>
      </c>
      <c r="AG465" s="14" t="s">
        <v>1569</v>
      </c>
      <c r="AH465" s="5"/>
      <c r="AI465" s="5"/>
      <c r="AJ465" s="5" t="s">
        <v>1569</v>
      </c>
    </row>
    <row r="466" spans="1:36" x14ac:dyDescent="0.25">
      <c r="A466" s="5" t="s">
        <v>2779</v>
      </c>
      <c r="B466" s="5" t="s">
        <v>847</v>
      </c>
      <c r="C466" s="5" t="s">
        <v>846</v>
      </c>
      <c r="D466" s="5" t="s">
        <v>620</v>
      </c>
      <c r="E466" s="5" t="s">
        <v>2799</v>
      </c>
      <c r="F466" s="5" t="s">
        <v>2798</v>
      </c>
      <c r="G466" s="5">
        <v>2</v>
      </c>
      <c r="H466" s="5">
        <v>1</v>
      </c>
      <c r="I466" s="13"/>
      <c r="J466" s="13">
        <v>0.77905858719603616</v>
      </c>
      <c r="K466" s="8">
        <v>2020</v>
      </c>
      <c r="L466" s="5" t="s">
        <v>2779</v>
      </c>
      <c r="M466" s="14">
        <v>60.241129534975755</v>
      </c>
      <c r="N466" s="8">
        <v>2020</v>
      </c>
      <c r="O466" s="13" t="s">
        <v>2779</v>
      </c>
      <c r="P466" s="14" t="s">
        <v>1569</v>
      </c>
      <c r="Q466" s="8" t="s">
        <v>1569</v>
      </c>
      <c r="R466" s="14" t="s">
        <v>1569</v>
      </c>
      <c r="S466" s="5"/>
      <c r="T466" s="5"/>
      <c r="U466" s="5" t="s">
        <v>1569</v>
      </c>
      <c r="V466" s="14">
        <v>0.64176892150076326</v>
      </c>
      <c r="W466" s="8">
        <v>2020</v>
      </c>
      <c r="X466" s="14" t="s">
        <v>2779</v>
      </c>
      <c r="Y466" s="14">
        <v>7.4247448237745137E-2</v>
      </c>
      <c r="Z466" s="8">
        <v>2020</v>
      </c>
      <c r="AA466" s="14" t="s">
        <v>2779</v>
      </c>
      <c r="AB466" s="14" t="s">
        <v>1569</v>
      </c>
      <c r="AC466" s="8" t="s">
        <v>1569</v>
      </c>
      <c r="AD466" s="14" t="s">
        <v>1569</v>
      </c>
      <c r="AE466" s="14" t="s">
        <v>1569</v>
      </c>
      <c r="AF466" s="8" t="s">
        <v>1569</v>
      </c>
      <c r="AG466" s="14" t="s">
        <v>1569</v>
      </c>
      <c r="AH466" s="5"/>
      <c r="AI466" s="5"/>
      <c r="AJ466" s="5" t="s">
        <v>1569</v>
      </c>
    </row>
    <row r="467" spans="1:36" x14ac:dyDescent="0.25">
      <c r="A467" s="5" t="s">
        <v>2800</v>
      </c>
      <c r="B467" s="5" t="s">
        <v>1124</v>
      </c>
      <c r="C467" s="5" t="s">
        <v>1123</v>
      </c>
      <c r="D467" s="5" t="s">
        <v>1038</v>
      </c>
      <c r="E467" s="5" t="s">
        <v>2847</v>
      </c>
      <c r="F467" s="5" t="s">
        <v>2848</v>
      </c>
      <c r="G467" s="5">
        <v>3</v>
      </c>
      <c r="H467" s="5">
        <v>1</v>
      </c>
      <c r="I467" s="5" t="s">
        <v>2849</v>
      </c>
      <c r="J467" s="13">
        <v>0.61186535594803981</v>
      </c>
      <c r="K467" s="8">
        <v>2019</v>
      </c>
      <c r="L467" s="5" t="s">
        <v>2800</v>
      </c>
      <c r="M467" s="14" t="s">
        <v>1569</v>
      </c>
      <c r="N467" s="8" t="s">
        <v>1569</v>
      </c>
      <c r="O467" s="13" t="s">
        <v>1569</v>
      </c>
      <c r="P467" s="14" t="s">
        <v>1569</v>
      </c>
      <c r="Q467" s="8" t="s">
        <v>1569</v>
      </c>
      <c r="R467" s="14" t="s">
        <v>1569</v>
      </c>
      <c r="S467" s="5"/>
      <c r="T467" s="5"/>
      <c r="U467" s="5" t="s">
        <v>1569</v>
      </c>
      <c r="V467" s="14" t="s">
        <v>1569</v>
      </c>
      <c r="W467" s="8" t="s">
        <v>1569</v>
      </c>
      <c r="X467" s="14" t="s">
        <v>1569</v>
      </c>
      <c r="Y467" s="14" t="s">
        <v>1569</v>
      </c>
      <c r="Z467" s="8" t="s">
        <v>1569</v>
      </c>
      <c r="AA467" s="14" t="s">
        <v>1569</v>
      </c>
      <c r="AB467" s="14" t="s">
        <v>1569</v>
      </c>
      <c r="AC467" s="8" t="s">
        <v>1569</v>
      </c>
      <c r="AD467" s="14" t="s">
        <v>1569</v>
      </c>
      <c r="AE467" s="14" t="s">
        <v>1569</v>
      </c>
      <c r="AF467" s="8" t="s">
        <v>1569</v>
      </c>
      <c r="AG467" s="14" t="s">
        <v>1569</v>
      </c>
      <c r="AH467" s="5"/>
      <c r="AI467" s="5"/>
      <c r="AJ467" s="5" t="s">
        <v>1569</v>
      </c>
    </row>
    <row r="468" spans="1:36" x14ac:dyDescent="0.25">
      <c r="A468" s="5" t="s">
        <v>2801</v>
      </c>
      <c r="B468" s="5" t="s">
        <v>1124</v>
      </c>
      <c r="C468" s="5" t="s">
        <v>1123</v>
      </c>
      <c r="D468" s="5" t="s">
        <v>1038</v>
      </c>
      <c r="E468" s="5" t="s">
        <v>2850</v>
      </c>
      <c r="F468" s="5" t="s">
        <v>2896</v>
      </c>
      <c r="G468" s="5">
        <v>3</v>
      </c>
      <c r="H468" s="5">
        <v>2</v>
      </c>
      <c r="I468" s="5" t="s">
        <v>2941</v>
      </c>
      <c r="J468" s="13">
        <v>0.47241086014591205</v>
      </c>
      <c r="K468" s="8">
        <v>2019</v>
      </c>
      <c r="L468" s="5" t="s">
        <v>2801</v>
      </c>
      <c r="M468" s="14" t="s">
        <v>1569</v>
      </c>
      <c r="N468" s="8" t="s">
        <v>1569</v>
      </c>
      <c r="O468" s="13" t="s">
        <v>1569</v>
      </c>
      <c r="P468" s="14" t="s">
        <v>1569</v>
      </c>
      <c r="Q468" s="8" t="s">
        <v>1569</v>
      </c>
      <c r="R468" s="14" t="s">
        <v>1569</v>
      </c>
      <c r="S468" s="5"/>
      <c r="T468" s="5"/>
      <c r="U468" s="5" t="s">
        <v>1569</v>
      </c>
      <c r="V468" s="14" t="s">
        <v>1569</v>
      </c>
      <c r="W468" s="8" t="s">
        <v>1569</v>
      </c>
      <c r="X468" s="14" t="s">
        <v>1569</v>
      </c>
      <c r="Y468" s="14" t="s">
        <v>1569</v>
      </c>
      <c r="Z468" s="8" t="s">
        <v>1569</v>
      </c>
      <c r="AA468" s="14" t="s">
        <v>1569</v>
      </c>
      <c r="AB468" s="14" t="s">
        <v>1569</v>
      </c>
      <c r="AC468" s="8" t="s">
        <v>1569</v>
      </c>
      <c r="AD468" s="14" t="s">
        <v>1569</v>
      </c>
      <c r="AE468" s="14" t="s">
        <v>1569</v>
      </c>
      <c r="AF468" s="8" t="s">
        <v>1569</v>
      </c>
      <c r="AG468" s="14" t="s">
        <v>1569</v>
      </c>
      <c r="AH468" s="5"/>
      <c r="AI468" s="5"/>
      <c r="AJ468" s="5" t="s">
        <v>1569</v>
      </c>
    </row>
    <row r="469" spans="1:36" x14ac:dyDescent="0.25">
      <c r="A469" s="5" t="s">
        <v>2802</v>
      </c>
      <c r="B469" s="5" t="s">
        <v>1124</v>
      </c>
      <c r="C469" s="5" t="s">
        <v>1123</v>
      </c>
      <c r="D469" s="5" t="s">
        <v>1038</v>
      </c>
      <c r="E469" s="5" t="s">
        <v>2851</v>
      </c>
      <c r="F469" s="5" t="s">
        <v>2897</v>
      </c>
      <c r="G469" s="5">
        <v>3</v>
      </c>
      <c r="H469" s="5">
        <v>2</v>
      </c>
      <c r="I469" s="5" t="s">
        <v>2942</v>
      </c>
      <c r="J469" s="13">
        <v>0.69501316464862339</v>
      </c>
      <c r="K469" s="8">
        <v>2019</v>
      </c>
      <c r="L469" s="5" t="s">
        <v>2802</v>
      </c>
      <c r="M469" s="14" t="s">
        <v>1569</v>
      </c>
      <c r="N469" s="8" t="s">
        <v>1569</v>
      </c>
      <c r="O469" s="13" t="s">
        <v>1569</v>
      </c>
      <c r="P469" s="14" t="s">
        <v>1569</v>
      </c>
      <c r="Q469" s="8" t="s">
        <v>1569</v>
      </c>
      <c r="R469" s="14" t="s">
        <v>1569</v>
      </c>
      <c r="S469" s="5"/>
      <c r="T469" s="5"/>
      <c r="U469" s="5" t="s">
        <v>1569</v>
      </c>
      <c r="V469" s="14" t="s">
        <v>1569</v>
      </c>
      <c r="W469" s="8" t="s">
        <v>1569</v>
      </c>
      <c r="X469" s="14" t="s">
        <v>1569</v>
      </c>
      <c r="Y469" s="14" t="s">
        <v>1569</v>
      </c>
      <c r="Z469" s="8" t="s">
        <v>1569</v>
      </c>
      <c r="AA469" s="14" t="s">
        <v>1569</v>
      </c>
      <c r="AB469" s="14" t="s">
        <v>1569</v>
      </c>
      <c r="AC469" s="8" t="s">
        <v>1569</v>
      </c>
      <c r="AD469" s="14" t="s">
        <v>1569</v>
      </c>
      <c r="AE469" s="14" t="s">
        <v>1569</v>
      </c>
      <c r="AF469" s="8" t="s">
        <v>1569</v>
      </c>
      <c r="AG469" s="14" t="s">
        <v>1569</v>
      </c>
      <c r="AH469" s="5"/>
      <c r="AI469" s="5"/>
      <c r="AJ469" s="5" t="s">
        <v>1569</v>
      </c>
    </row>
    <row r="470" spans="1:36" x14ac:dyDescent="0.25">
      <c r="A470" s="5" t="s">
        <v>2803</v>
      </c>
      <c r="B470" s="5" t="s">
        <v>1124</v>
      </c>
      <c r="C470" s="5" t="s">
        <v>1123</v>
      </c>
      <c r="D470" s="5" t="s">
        <v>1038</v>
      </c>
      <c r="E470" s="5" t="s">
        <v>2852</v>
      </c>
      <c r="F470" s="5" t="s">
        <v>2898</v>
      </c>
      <c r="G470" s="5">
        <v>3</v>
      </c>
      <c r="H470" s="5">
        <v>1</v>
      </c>
      <c r="I470" s="5" t="s">
        <v>2943</v>
      </c>
      <c r="J470" s="13">
        <v>0.55903797109087372</v>
      </c>
      <c r="K470" s="8">
        <v>2019</v>
      </c>
      <c r="L470" s="5" t="s">
        <v>2803</v>
      </c>
      <c r="M470" s="14" t="s">
        <v>1569</v>
      </c>
      <c r="N470" s="8" t="s">
        <v>1569</v>
      </c>
      <c r="O470" s="13" t="s">
        <v>1569</v>
      </c>
      <c r="P470" s="14" t="s">
        <v>1569</v>
      </c>
      <c r="Q470" s="8" t="s">
        <v>1569</v>
      </c>
      <c r="R470" s="14" t="s">
        <v>1569</v>
      </c>
      <c r="S470" s="5"/>
      <c r="T470" s="5"/>
      <c r="U470" s="5" t="s">
        <v>1569</v>
      </c>
      <c r="V470" s="14" t="s">
        <v>1569</v>
      </c>
      <c r="W470" s="8" t="s">
        <v>1569</v>
      </c>
      <c r="X470" s="14" t="s">
        <v>1569</v>
      </c>
      <c r="Y470" s="14" t="s">
        <v>1569</v>
      </c>
      <c r="Z470" s="8" t="s">
        <v>1569</v>
      </c>
      <c r="AA470" s="14" t="s">
        <v>1569</v>
      </c>
      <c r="AB470" s="14" t="s">
        <v>1569</v>
      </c>
      <c r="AC470" s="8" t="s">
        <v>1569</v>
      </c>
      <c r="AD470" s="14" t="s">
        <v>1569</v>
      </c>
      <c r="AE470" s="14" t="s">
        <v>1569</v>
      </c>
      <c r="AF470" s="8" t="s">
        <v>1569</v>
      </c>
      <c r="AG470" s="14" t="s">
        <v>1569</v>
      </c>
      <c r="AH470" s="5"/>
      <c r="AI470" s="5"/>
      <c r="AJ470" s="5" t="s">
        <v>1569</v>
      </c>
    </row>
    <row r="471" spans="1:36" x14ac:dyDescent="0.25">
      <c r="A471" s="5" t="s">
        <v>2804</v>
      </c>
      <c r="B471" s="5" t="s">
        <v>1124</v>
      </c>
      <c r="C471" s="5" t="s">
        <v>1123</v>
      </c>
      <c r="D471" s="5" t="s">
        <v>1038</v>
      </c>
      <c r="E471" s="5" t="s">
        <v>2853</v>
      </c>
      <c r="F471" s="5" t="s">
        <v>2899</v>
      </c>
      <c r="G471" s="5">
        <v>3</v>
      </c>
      <c r="H471" s="5">
        <v>2</v>
      </c>
      <c r="I471" s="5" t="s">
        <v>2944</v>
      </c>
      <c r="J471" s="13">
        <v>0.47069610360637315</v>
      </c>
      <c r="K471" s="8">
        <v>2019</v>
      </c>
      <c r="L471" s="5" t="s">
        <v>2804</v>
      </c>
      <c r="M471" s="14" t="s">
        <v>1569</v>
      </c>
      <c r="N471" s="8" t="s">
        <v>1569</v>
      </c>
      <c r="O471" s="13" t="s">
        <v>1569</v>
      </c>
      <c r="P471" s="14" t="s">
        <v>1569</v>
      </c>
      <c r="Q471" s="8" t="s">
        <v>1569</v>
      </c>
      <c r="R471" s="14" t="s">
        <v>1569</v>
      </c>
      <c r="S471" s="5"/>
      <c r="T471" s="5"/>
      <c r="U471" s="5" t="s">
        <v>1569</v>
      </c>
      <c r="V471" s="14" t="s">
        <v>1569</v>
      </c>
      <c r="W471" s="8" t="s">
        <v>1569</v>
      </c>
      <c r="X471" s="14" t="s">
        <v>1569</v>
      </c>
      <c r="Y471" s="14" t="s">
        <v>1569</v>
      </c>
      <c r="Z471" s="8" t="s">
        <v>1569</v>
      </c>
      <c r="AA471" s="14" t="s">
        <v>1569</v>
      </c>
      <c r="AB471" s="14" t="s">
        <v>1569</v>
      </c>
      <c r="AC471" s="8" t="s">
        <v>1569</v>
      </c>
      <c r="AD471" s="14" t="s">
        <v>1569</v>
      </c>
      <c r="AE471" s="14" t="s">
        <v>1569</v>
      </c>
      <c r="AF471" s="8" t="s">
        <v>1569</v>
      </c>
      <c r="AG471" s="14" t="s">
        <v>1569</v>
      </c>
      <c r="AH471" s="5"/>
      <c r="AI471" s="5"/>
      <c r="AJ471" s="5" t="s">
        <v>1569</v>
      </c>
    </row>
    <row r="472" spans="1:36" x14ac:dyDescent="0.25">
      <c r="A472" s="5" t="s">
        <v>2805</v>
      </c>
      <c r="B472" s="5" t="s">
        <v>1124</v>
      </c>
      <c r="C472" s="5" t="s">
        <v>1123</v>
      </c>
      <c r="D472" s="5" t="s">
        <v>1038</v>
      </c>
      <c r="E472" s="5" t="s">
        <v>2854</v>
      </c>
      <c r="F472" s="5" t="s">
        <v>2900</v>
      </c>
      <c r="G472" s="5">
        <v>3</v>
      </c>
      <c r="H472" s="5">
        <v>2</v>
      </c>
      <c r="I472" s="5" t="s">
        <v>2945</v>
      </c>
      <c r="J472" s="13">
        <v>0.60063528255041376</v>
      </c>
      <c r="K472" s="8">
        <v>2019</v>
      </c>
      <c r="L472" s="5" t="s">
        <v>2805</v>
      </c>
      <c r="M472" s="14" t="s">
        <v>1569</v>
      </c>
      <c r="N472" s="8" t="s">
        <v>1569</v>
      </c>
      <c r="O472" s="13" t="s">
        <v>1569</v>
      </c>
      <c r="P472" s="14" t="s">
        <v>1569</v>
      </c>
      <c r="Q472" s="8" t="s">
        <v>1569</v>
      </c>
      <c r="R472" s="14" t="s">
        <v>1569</v>
      </c>
      <c r="S472" s="5"/>
      <c r="T472" s="5"/>
      <c r="U472" s="5" t="s">
        <v>1569</v>
      </c>
      <c r="V472" s="14" t="s">
        <v>1569</v>
      </c>
      <c r="W472" s="8" t="s">
        <v>1569</v>
      </c>
      <c r="X472" s="14" t="s">
        <v>1569</v>
      </c>
      <c r="Y472" s="14" t="s">
        <v>1569</v>
      </c>
      <c r="Z472" s="8" t="s">
        <v>1569</v>
      </c>
      <c r="AA472" s="14" t="s">
        <v>1569</v>
      </c>
      <c r="AB472" s="14" t="s">
        <v>1569</v>
      </c>
      <c r="AC472" s="8" t="s">
        <v>1569</v>
      </c>
      <c r="AD472" s="14" t="s">
        <v>1569</v>
      </c>
      <c r="AE472" s="14" t="s">
        <v>1569</v>
      </c>
      <c r="AF472" s="8" t="s">
        <v>1569</v>
      </c>
      <c r="AG472" s="14" t="s">
        <v>1569</v>
      </c>
      <c r="AH472" s="5"/>
      <c r="AI472" s="5"/>
      <c r="AJ472" s="5" t="s">
        <v>1569</v>
      </c>
    </row>
    <row r="473" spans="1:36" x14ac:dyDescent="0.25">
      <c r="A473" s="5" t="s">
        <v>2806</v>
      </c>
      <c r="B473" s="5" t="s">
        <v>1124</v>
      </c>
      <c r="C473" s="5" t="s">
        <v>1123</v>
      </c>
      <c r="D473" s="5" t="s">
        <v>1038</v>
      </c>
      <c r="E473" s="5" t="s">
        <v>2855</v>
      </c>
      <c r="F473" s="5" t="s">
        <v>2901</v>
      </c>
      <c r="G473" s="5">
        <v>3</v>
      </c>
      <c r="H473" s="5">
        <v>2</v>
      </c>
      <c r="I473" s="5" t="s">
        <v>2946</v>
      </c>
      <c r="J473" s="13">
        <v>0.43984901944734467</v>
      </c>
      <c r="K473" s="8">
        <v>2019</v>
      </c>
      <c r="L473" s="5" t="s">
        <v>2806</v>
      </c>
      <c r="M473" s="14" t="s">
        <v>1569</v>
      </c>
      <c r="N473" s="8" t="s">
        <v>1569</v>
      </c>
      <c r="O473" s="13" t="s">
        <v>1569</v>
      </c>
      <c r="P473" s="14" t="s">
        <v>1569</v>
      </c>
      <c r="Q473" s="8" t="s">
        <v>1569</v>
      </c>
      <c r="R473" s="14" t="s">
        <v>1569</v>
      </c>
      <c r="S473" s="5"/>
      <c r="T473" s="5"/>
      <c r="U473" s="5" t="s">
        <v>1569</v>
      </c>
      <c r="V473" s="14" t="s">
        <v>1569</v>
      </c>
      <c r="W473" s="8" t="s">
        <v>1569</v>
      </c>
      <c r="X473" s="14" t="s">
        <v>1569</v>
      </c>
      <c r="Y473" s="14" t="s">
        <v>1569</v>
      </c>
      <c r="Z473" s="8" t="s">
        <v>1569</v>
      </c>
      <c r="AA473" s="14" t="s">
        <v>1569</v>
      </c>
      <c r="AB473" s="14" t="s">
        <v>1569</v>
      </c>
      <c r="AC473" s="8" t="s">
        <v>1569</v>
      </c>
      <c r="AD473" s="14" t="s">
        <v>1569</v>
      </c>
      <c r="AE473" s="14" t="s">
        <v>1569</v>
      </c>
      <c r="AF473" s="8" t="s">
        <v>1569</v>
      </c>
      <c r="AG473" s="14" t="s">
        <v>1569</v>
      </c>
      <c r="AH473" s="5"/>
      <c r="AI473" s="5"/>
      <c r="AJ473" s="5" t="s">
        <v>1569</v>
      </c>
    </row>
    <row r="474" spans="1:36" x14ac:dyDescent="0.25">
      <c r="A474" s="5" t="s">
        <v>2807</v>
      </c>
      <c r="B474" s="5" t="s">
        <v>1124</v>
      </c>
      <c r="C474" s="5" t="s">
        <v>1123</v>
      </c>
      <c r="D474" s="5" t="s">
        <v>1038</v>
      </c>
      <c r="E474" s="5" t="s">
        <v>2856</v>
      </c>
      <c r="F474" s="5" t="s">
        <v>2902</v>
      </c>
      <c r="G474" s="5">
        <v>3</v>
      </c>
      <c r="H474" s="5">
        <v>2</v>
      </c>
      <c r="I474" s="5" t="s">
        <v>2947</v>
      </c>
      <c r="J474" s="13">
        <v>0.37628806817621596</v>
      </c>
      <c r="K474" s="8">
        <v>2019</v>
      </c>
      <c r="L474" s="5" t="s">
        <v>2807</v>
      </c>
      <c r="M474" s="14" t="s">
        <v>1569</v>
      </c>
      <c r="N474" s="8" t="s">
        <v>1569</v>
      </c>
      <c r="O474" s="13" t="s">
        <v>1569</v>
      </c>
      <c r="P474" s="14" t="s">
        <v>1569</v>
      </c>
      <c r="Q474" s="8" t="s">
        <v>1569</v>
      </c>
      <c r="R474" s="14" t="s">
        <v>1569</v>
      </c>
      <c r="S474" s="5"/>
      <c r="T474" s="5"/>
      <c r="U474" s="5" t="s">
        <v>1569</v>
      </c>
      <c r="V474" s="14" t="s">
        <v>1569</v>
      </c>
      <c r="W474" s="8" t="s">
        <v>1569</v>
      </c>
      <c r="X474" s="14" t="s">
        <v>1569</v>
      </c>
      <c r="Y474" s="14" t="s">
        <v>1569</v>
      </c>
      <c r="Z474" s="8" t="s">
        <v>1569</v>
      </c>
      <c r="AA474" s="14" t="s">
        <v>1569</v>
      </c>
      <c r="AB474" s="14" t="s">
        <v>1569</v>
      </c>
      <c r="AC474" s="8" t="s">
        <v>1569</v>
      </c>
      <c r="AD474" s="14" t="s">
        <v>1569</v>
      </c>
      <c r="AE474" s="14" t="s">
        <v>1569</v>
      </c>
      <c r="AF474" s="8" t="s">
        <v>1569</v>
      </c>
      <c r="AG474" s="14" t="s">
        <v>1569</v>
      </c>
      <c r="AH474" s="5"/>
      <c r="AI474" s="5"/>
      <c r="AJ474" s="5" t="s">
        <v>1569</v>
      </c>
    </row>
    <row r="475" spans="1:36" x14ac:dyDescent="0.25">
      <c r="A475" s="5" t="s">
        <v>2808</v>
      </c>
      <c r="B475" s="5" t="s">
        <v>1124</v>
      </c>
      <c r="C475" s="5" t="s">
        <v>1123</v>
      </c>
      <c r="D475" s="5" t="s">
        <v>1038</v>
      </c>
      <c r="E475" s="5" t="s">
        <v>2857</v>
      </c>
      <c r="F475" s="5" t="s">
        <v>2903</v>
      </c>
      <c r="G475" s="5">
        <v>3</v>
      </c>
      <c r="H475" s="5">
        <v>1</v>
      </c>
      <c r="I475" s="5" t="s">
        <v>2948</v>
      </c>
      <c r="J475" s="13">
        <v>0.4556123738412885</v>
      </c>
      <c r="K475" s="8">
        <v>2019</v>
      </c>
      <c r="L475" s="5" t="s">
        <v>2808</v>
      </c>
      <c r="M475" s="14" t="s">
        <v>1569</v>
      </c>
      <c r="N475" s="8" t="s">
        <v>1569</v>
      </c>
      <c r="O475" s="13" t="s">
        <v>1569</v>
      </c>
      <c r="P475" s="14" t="s">
        <v>1569</v>
      </c>
      <c r="Q475" s="8" t="s">
        <v>1569</v>
      </c>
      <c r="R475" s="14" t="s">
        <v>1569</v>
      </c>
      <c r="S475" s="5"/>
      <c r="T475" s="5"/>
      <c r="U475" s="5" t="s">
        <v>1569</v>
      </c>
      <c r="V475" s="14" t="s">
        <v>1569</v>
      </c>
      <c r="W475" s="8" t="s">
        <v>1569</v>
      </c>
      <c r="X475" s="14" t="s">
        <v>1569</v>
      </c>
      <c r="Y475" s="14" t="s">
        <v>1569</v>
      </c>
      <c r="Z475" s="8" t="s">
        <v>1569</v>
      </c>
      <c r="AA475" s="14" t="s">
        <v>1569</v>
      </c>
      <c r="AB475" s="14" t="s">
        <v>1569</v>
      </c>
      <c r="AC475" s="8" t="s">
        <v>1569</v>
      </c>
      <c r="AD475" s="14" t="s">
        <v>1569</v>
      </c>
      <c r="AE475" s="14" t="s">
        <v>1569</v>
      </c>
      <c r="AF475" s="8" t="s">
        <v>1569</v>
      </c>
      <c r="AG475" s="14" t="s">
        <v>1569</v>
      </c>
      <c r="AH475" s="5"/>
      <c r="AI475" s="5"/>
      <c r="AJ475" s="5" t="s">
        <v>1569</v>
      </c>
    </row>
    <row r="476" spans="1:36" x14ac:dyDescent="0.25">
      <c r="A476" s="5" t="s">
        <v>2809</v>
      </c>
      <c r="B476" s="5" t="s">
        <v>1124</v>
      </c>
      <c r="C476" s="5" t="s">
        <v>1123</v>
      </c>
      <c r="D476" s="5" t="s">
        <v>1038</v>
      </c>
      <c r="E476" s="5" t="s">
        <v>2858</v>
      </c>
      <c r="F476" s="5" t="s">
        <v>2904</v>
      </c>
      <c r="G476" s="5">
        <v>3</v>
      </c>
      <c r="H476" s="5">
        <v>2</v>
      </c>
      <c r="I476" s="5" t="s">
        <v>2949</v>
      </c>
      <c r="J476" s="13">
        <v>0.40318107945551634</v>
      </c>
      <c r="K476" s="8">
        <v>2019</v>
      </c>
      <c r="L476" s="5" t="s">
        <v>2809</v>
      </c>
      <c r="M476" s="14" t="s">
        <v>1569</v>
      </c>
      <c r="N476" s="8" t="s">
        <v>1569</v>
      </c>
      <c r="O476" s="13" t="s">
        <v>1569</v>
      </c>
      <c r="P476" s="14" t="s">
        <v>1569</v>
      </c>
      <c r="Q476" s="8" t="s">
        <v>1569</v>
      </c>
      <c r="R476" s="14" t="s">
        <v>1569</v>
      </c>
      <c r="S476" s="5"/>
      <c r="T476" s="5"/>
      <c r="U476" s="5" t="s">
        <v>1569</v>
      </c>
      <c r="V476" s="14" t="s">
        <v>1569</v>
      </c>
      <c r="W476" s="8" t="s">
        <v>1569</v>
      </c>
      <c r="X476" s="14" t="s">
        <v>1569</v>
      </c>
      <c r="Y476" s="14" t="s">
        <v>1569</v>
      </c>
      <c r="Z476" s="8" t="s">
        <v>1569</v>
      </c>
      <c r="AA476" s="14" t="s">
        <v>1569</v>
      </c>
      <c r="AB476" s="14" t="s">
        <v>1569</v>
      </c>
      <c r="AC476" s="8" t="s">
        <v>1569</v>
      </c>
      <c r="AD476" s="14" t="s">
        <v>1569</v>
      </c>
      <c r="AE476" s="14" t="s">
        <v>1569</v>
      </c>
      <c r="AF476" s="8" t="s">
        <v>1569</v>
      </c>
      <c r="AG476" s="14" t="s">
        <v>1569</v>
      </c>
      <c r="AH476" s="5"/>
      <c r="AI476" s="5"/>
      <c r="AJ476" s="5" t="s">
        <v>1569</v>
      </c>
    </row>
    <row r="477" spans="1:36" x14ac:dyDescent="0.25">
      <c r="A477" s="5" t="s">
        <v>2810</v>
      </c>
      <c r="B477" s="5" t="s">
        <v>1124</v>
      </c>
      <c r="C477" s="5" t="s">
        <v>1123</v>
      </c>
      <c r="D477" s="5" t="s">
        <v>1038</v>
      </c>
      <c r="E477" s="5" t="s">
        <v>2859</v>
      </c>
      <c r="F477" s="5" t="s">
        <v>2905</v>
      </c>
      <c r="G477" s="5">
        <v>3</v>
      </c>
      <c r="H477" s="5">
        <v>2</v>
      </c>
      <c r="I477" s="5" t="s">
        <v>2950</v>
      </c>
      <c r="J477" s="13">
        <v>0.5255237220104817</v>
      </c>
      <c r="K477" s="8">
        <v>2019</v>
      </c>
      <c r="L477" s="5" t="s">
        <v>2810</v>
      </c>
      <c r="M477" s="14" t="s">
        <v>1569</v>
      </c>
      <c r="N477" s="8" t="s">
        <v>1569</v>
      </c>
      <c r="O477" s="13" t="s">
        <v>1569</v>
      </c>
      <c r="P477" s="14" t="s">
        <v>1569</v>
      </c>
      <c r="Q477" s="8" t="s">
        <v>1569</v>
      </c>
      <c r="R477" s="14" t="s">
        <v>1569</v>
      </c>
      <c r="S477" s="5"/>
      <c r="T477" s="5"/>
      <c r="U477" s="5" t="s">
        <v>1569</v>
      </c>
      <c r="V477" s="14" t="s">
        <v>1569</v>
      </c>
      <c r="W477" s="8" t="s">
        <v>1569</v>
      </c>
      <c r="X477" s="14" t="s">
        <v>1569</v>
      </c>
      <c r="Y477" s="14" t="s">
        <v>1569</v>
      </c>
      <c r="Z477" s="8" t="s">
        <v>1569</v>
      </c>
      <c r="AA477" s="14" t="s">
        <v>1569</v>
      </c>
      <c r="AB477" s="14" t="s">
        <v>1569</v>
      </c>
      <c r="AC477" s="8" t="s">
        <v>1569</v>
      </c>
      <c r="AD477" s="14" t="s">
        <v>1569</v>
      </c>
      <c r="AE477" s="14" t="s">
        <v>1569</v>
      </c>
      <c r="AF477" s="8" t="s">
        <v>1569</v>
      </c>
      <c r="AG477" s="14" t="s">
        <v>1569</v>
      </c>
      <c r="AH477" s="5"/>
      <c r="AI477" s="5"/>
      <c r="AJ477" s="5" t="s">
        <v>1569</v>
      </c>
    </row>
    <row r="478" spans="1:36" x14ac:dyDescent="0.25">
      <c r="A478" s="5" t="s">
        <v>2811</v>
      </c>
      <c r="B478" s="5" t="s">
        <v>1124</v>
      </c>
      <c r="C478" s="5" t="s">
        <v>1123</v>
      </c>
      <c r="D478" s="5" t="s">
        <v>1038</v>
      </c>
      <c r="E478" s="5" t="s">
        <v>2860</v>
      </c>
      <c r="F478" s="5" t="s">
        <v>2906</v>
      </c>
      <c r="G478" s="5">
        <v>3</v>
      </c>
      <c r="H478" s="5">
        <v>2</v>
      </c>
      <c r="I478" s="5" t="s">
        <v>2951</v>
      </c>
      <c r="J478" s="13">
        <v>0.74788512976730515</v>
      </c>
      <c r="K478" s="8">
        <v>2019</v>
      </c>
      <c r="L478" s="5" t="s">
        <v>2811</v>
      </c>
      <c r="M478" s="14" t="s">
        <v>1569</v>
      </c>
      <c r="N478" s="8" t="s">
        <v>1569</v>
      </c>
      <c r="O478" s="13" t="s">
        <v>1569</v>
      </c>
      <c r="P478" s="14" t="s">
        <v>1569</v>
      </c>
      <c r="Q478" s="8" t="s">
        <v>1569</v>
      </c>
      <c r="R478" s="14" t="s">
        <v>1569</v>
      </c>
      <c r="S478" s="5"/>
      <c r="T478" s="5"/>
      <c r="U478" s="5" t="s">
        <v>1569</v>
      </c>
      <c r="V478" s="14" t="s">
        <v>1569</v>
      </c>
      <c r="W478" s="8" t="s">
        <v>1569</v>
      </c>
      <c r="X478" s="14" t="s">
        <v>1569</v>
      </c>
      <c r="Y478" s="14" t="s">
        <v>1569</v>
      </c>
      <c r="Z478" s="8" t="s">
        <v>1569</v>
      </c>
      <c r="AA478" s="14" t="s">
        <v>1569</v>
      </c>
      <c r="AB478" s="14" t="s">
        <v>1569</v>
      </c>
      <c r="AC478" s="8" t="s">
        <v>1569</v>
      </c>
      <c r="AD478" s="14" t="s">
        <v>1569</v>
      </c>
      <c r="AE478" s="14" t="s">
        <v>1569</v>
      </c>
      <c r="AF478" s="8" t="s">
        <v>1569</v>
      </c>
      <c r="AG478" s="14" t="s">
        <v>1569</v>
      </c>
      <c r="AH478" s="5"/>
      <c r="AI478" s="5"/>
      <c r="AJ478" s="5" t="s">
        <v>1569</v>
      </c>
    </row>
    <row r="479" spans="1:36" x14ac:dyDescent="0.25">
      <c r="A479" s="5" t="s">
        <v>2812</v>
      </c>
      <c r="B479" s="5" t="s">
        <v>1124</v>
      </c>
      <c r="C479" s="5" t="s">
        <v>1123</v>
      </c>
      <c r="D479" s="5" t="s">
        <v>1038</v>
      </c>
      <c r="E479" s="5" t="s">
        <v>2861</v>
      </c>
      <c r="F479" s="5" t="s">
        <v>2907</v>
      </c>
      <c r="G479" s="5">
        <v>3</v>
      </c>
      <c r="H479" s="5">
        <v>2</v>
      </c>
      <c r="I479" s="5" t="s">
        <v>2952</v>
      </c>
      <c r="J479" s="13">
        <v>0.40989643810712334</v>
      </c>
      <c r="K479" s="8">
        <v>2019</v>
      </c>
      <c r="L479" s="5" t="s">
        <v>2812</v>
      </c>
      <c r="M479" s="14" t="s">
        <v>1569</v>
      </c>
      <c r="N479" s="8" t="s">
        <v>1569</v>
      </c>
      <c r="O479" s="13" t="s">
        <v>1569</v>
      </c>
      <c r="P479" s="14" t="s">
        <v>1569</v>
      </c>
      <c r="Q479" s="8" t="s">
        <v>1569</v>
      </c>
      <c r="R479" s="14" t="s">
        <v>1569</v>
      </c>
      <c r="S479" s="5"/>
      <c r="T479" s="5"/>
      <c r="U479" s="5" t="s">
        <v>1569</v>
      </c>
      <c r="V479" s="14" t="s">
        <v>1569</v>
      </c>
      <c r="W479" s="8" t="s">
        <v>1569</v>
      </c>
      <c r="X479" s="14" t="s">
        <v>1569</v>
      </c>
      <c r="Y479" s="14" t="s">
        <v>1569</v>
      </c>
      <c r="Z479" s="8" t="s">
        <v>1569</v>
      </c>
      <c r="AA479" s="14" t="s">
        <v>1569</v>
      </c>
      <c r="AB479" s="14" t="s">
        <v>1569</v>
      </c>
      <c r="AC479" s="8" t="s">
        <v>1569</v>
      </c>
      <c r="AD479" s="14" t="s">
        <v>1569</v>
      </c>
      <c r="AE479" s="14" t="s">
        <v>1569</v>
      </c>
      <c r="AF479" s="8" t="s">
        <v>1569</v>
      </c>
      <c r="AG479" s="14" t="s">
        <v>1569</v>
      </c>
      <c r="AH479" s="5"/>
      <c r="AI479" s="5"/>
      <c r="AJ479" s="5" t="s">
        <v>1569</v>
      </c>
    </row>
    <row r="480" spans="1:36" x14ac:dyDescent="0.25">
      <c r="A480" s="5" t="s">
        <v>2813</v>
      </c>
      <c r="B480" s="5" t="s">
        <v>1124</v>
      </c>
      <c r="C480" s="5" t="s">
        <v>1123</v>
      </c>
      <c r="D480" s="5" t="s">
        <v>1038</v>
      </c>
      <c r="E480" s="5" t="s">
        <v>2862</v>
      </c>
      <c r="F480" s="5" t="s">
        <v>2908</v>
      </c>
      <c r="G480" s="5">
        <v>3</v>
      </c>
      <c r="H480" s="5">
        <v>2</v>
      </c>
      <c r="I480" s="5" t="s">
        <v>2942</v>
      </c>
      <c r="J480" s="13">
        <v>0.93806388690010123</v>
      </c>
      <c r="K480" s="8">
        <v>2019</v>
      </c>
      <c r="L480" s="5" t="s">
        <v>2813</v>
      </c>
      <c r="M480" s="14" t="s">
        <v>1569</v>
      </c>
      <c r="N480" s="8" t="s">
        <v>1569</v>
      </c>
      <c r="O480" s="13" t="s">
        <v>1569</v>
      </c>
      <c r="P480" s="14" t="s">
        <v>1569</v>
      </c>
      <c r="Q480" s="8" t="s">
        <v>1569</v>
      </c>
      <c r="R480" s="14" t="s">
        <v>1569</v>
      </c>
      <c r="S480" s="5"/>
      <c r="T480" s="5"/>
      <c r="U480" s="5" t="s">
        <v>1569</v>
      </c>
      <c r="V480" s="14" t="s">
        <v>1569</v>
      </c>
      <c r="W480" s="8" t="s">
        <v>1569</v>
      </c>
      <c r="X480" s="14" t="s">
        <v>1569</v>
      </c>
      <c r="Y480" s="14" t="s">
        <v>1569</v>
      </c>
      <c r="Z480" s="8" t="s">
        <v>1569</v>
      </c>
      <c r="AA480" s="14" t="s">
        <v>1569</v>
      </c>
      <c r="AB480" s="14" t="s">
        <v>1569</v>
      </c>
      <c r="AC480" s="8" t="s">
        <v>1569</v>
      </c>
      <c r="AD480" s="14" t="s">
        <v>1569</v>
      </c>
      <c r="AE480" s="14" t="s">
        <v>1569</v>
      </c>
      <c r="AF480" s="8" t="s">
        <v>1569</v>
      </c>
      <c r="AG480" s="14" t="s">
        <v>1569</v>
      </c>
      <c r="AH480" s="5"/>
      <c r="AI480" s="5"/>
      <c r="AJ480" s="5" t="s">
        <v>1569</v>
      </c>
    </row>
    <row r="481" spans="1:36" x14ac:dyDescent="0.25">
      <c r="A481" s="5" t="s">
        <v>2814</v>
      </c>
      <c r="B481" s="5" t="s">
        <v>1124</v>
      </c>
      <c r="C481" s="5" t="s">
        <v>1123</v>
      </c>
      <c r="D481" s="5" t="s">
        <v>1038</v>
      </c>
      <c r="E481" s="5" t="s">
        <v>2863</v>
      </c>
      <c r="F481" s="5" t="s">
        <v>2909</v>
      </c>
      <c r="G481" s="5">
        <v>3</v>
      </c>
      <c r="H481" s="5">
        <v>1</v>
      </c>
      <c r="I481" s="5" t="s">
        <v>2953</v>
      </c>
      <c r="J481" s="13">
        <v>0.54963028207046205</v>
      </c>
      <c r="K481" s="8">
        <v>2019</v>
      </c>
      <c r="L481" s="5" t="s">
        <v>2814</v>
      </c>
      <c r="M481" s="14" t="s">
        <v>1569</v>
      </c>
      <c r="N481" s="8" t="s">
        <v>1569</v>
      </c>
      <c r="O481" s="13" t="s">
        <v>1569</v>
      </c>
      <c r="P481" s="14" t="s">
        <v>1569</v>
      </c>
      <c r="Q481" s="8" t="s">
        <v>1569</v>
      </c>
      <c r="R481" s="14" t="s">
        <v>1569</v>
      </c>
      <c r="S481" s="5"/>
      <c r="T481" s="5"/>
      <c r="U481" s="5" t="s">
        <v>1569</v>
      </c>
      <c r="V481" s="14" t="s">
        <v>1569</v>
      </c>
      <c r="W481" s="8" t="s">
        <v>1569</v>
      </c>
      <c r="X481" s="14" t="s">
        <v>1569</v>
      </c>
      <c r="Y481" s="14" t="s">
        <v>1569</v>
      </c>
      <c r="Z481" s="8" t="s">
        <v>1569</v>
      </c>
      <c r="AA481" s="14" t="s">
        <v>1569</v>
      </c>
      <c r="AB481" s="14" t="s">
        <v>1569</v>
      </c>
      <c r="AC481" s="8" t="s">
        <v>1569</v>
      </c>
      <c r="AD481" s="14" t="s">
        <v>1569</v>
      </c>
      <c r="AE481" s="14" t="s">
        <v>1569</v>
      </c>
      <c r="AF481" s="8" t="s">
        <v>1569</v>
      </c>
      <c r="AG481" s="14" t="s">
        <v>1569</v>
      </c>
      <c r="AH481" s="5"/>
      <c r="AI481" s="5"/>
      <c r="AJ481" s="5" t="s">
        <v>1569</v>
      </c>
    </row>
    <row r="482" spans="1:36" x14ac:dyDescent="0.25">
      <c r="A482" s="5" t="s">
        <v>2815</v>
      </c>
      <c r="B482" s="5" t="s">
        <v>1124</v>
      </c>
      <c r="C482" s="5" t="s">
        <v>1123</v>
      </c>
      <c r="D482" s="5" t="s">
        <v>1038</v>
      </c>
      <c r="E482" s="5" t="s">
        <v>2864</v>
      </c>
      <c r="F482" s="5" t="s">
        <v>2910</v>
      </c>
      <c r="G482" s="5">
        <v>3</v>
      </c>
      <c r="H482" s="5">
        <v>2</v>
      </c>
      <c r="I482" s="5" t="s">
        <v>2947</v>
      </c>
      <c r="J482" s="13">
        <v>0.9153197311460991</v>
      </c>
      <c r="K482" s="8">
        <v>2019</v>
      </c>
      <c r="L482" s="5" t="s">
        <v>2815</v>
      </c>
      <c r="M482" s="14" t="s">
        <v>1569</v>
      </c>
      <c r="N482" s="8" t="s">
        <v>1569</v>
      </c>
      <c r="O482" s="13" t="s">
        <v>1569</v>
      </c>
      <c r="P482" s="14" t="s">
        <v>1569</v>
      </c>
      <c r="Q482" s="8" t="s">
        <v>1569</v>
      </c>
      <c r="R482" s="14" t="s">
        <v>1569</v>
      </c>
      <c r="S482" s="5"/>
      <c r="T482" s="5"/>
      <c r="U482" s="5" t="s">
        <v>1569</v>
      </c>
      <c r="V482" s="14" t="s">
        <v>1569</v>
      </c>
      <c r="W482" s="8" t="s">
        <v>1569</v>
      </c>
      <c r="X482" s="14" t="s">
        <v>1569</v>
      </c>
      <c r="Y482" s="14" t="s">
        <v>1569</v>
      </c>
      <c r="Z482" s="8" t="s">
        <v>1569</v>
      </c>
      <c r="AA482" s="14" t="s">
        <v>1569</v>
      </c>
      <c r="AB482" s="14" t="s">
        <v>1569</v>
      </c>
      <c r="AC482" s="8" t="s">
        <v>1569</v>
      </c>
      <c r="AD482" s="14" t="s">
        <v>1569</v>
      </c>
      <c r="AE482" s="14" t="s">
        <v>1569</v>
      </c>
      <c r="AF482" s="8" t="s">
        <v>1569</v>
      </c>
      <c r="AG482" s="14" t="s">
        <v>1569</v>
      </c>
      <c r="AH482" s="5"/>
      <c r="AI482" s="5"/>
      <c r="AJ482" s="5" t="s">
        <v>1569</v>
      </c>
    </row>
    <row r="483" spans="1:36" x14ac:dyDescent="0.25">
      <c r="A483" s="5" t="s">
        <v>2816</v>
      </c>
      <c r="B483" s="5" t="s">
        <v>1124</v>
      </c>
      <c r="C483" s="5" t="s">
        <v>1123</v>
      </c>
      <c r="D483" s="5" t="s">
        <v>1038</v>
      </c>
      <c r="E483" s="5" t="s">
        <v>2865</v>
      </c>
      <c r="F483" s="5" t="s">
        <v>2911</v>
      </c>
      <c r="G483" s="5">
        <v>3</v>
      </c>
      <c r="H483" s="5">
        <v>2</v>
      </c>
      <c r="I483" s="5" t="s">
        <v>2954</v>
      </c>
      <c r="J483" s="13">
        <v>0.68475792943366676</v>
      </c>
      <c r="K483" s="8">
        <v>2019</v>
      </c>
      <c r="L483" s="5" t="s">
        <v>2816</v>
      </c>
      <c r="M483" s="14" t="s">
        <v>1569</v>
      </c>
      <c r="N483" s="8" t="s">
        <v>1569</v>
      </c>
      <c r="O483" s="13" t="s">
        <v>1569</v>
      </c>
      <c r="P483" s="14" t="s">
        <v>1569</v>
      </c>
      <c r="Q483" s="8" t="s">
        <v>1569</v>
      </c>
      <c r="R483" s="14" t="s">
        <v>1569</v>
      </c>
      <c r="S483" s="5"/>
      <c r="T483" s="5"/>
      <c r="U483" s="5" t="s">
        <v>1569</v>
      </c>
      <c r="V483" s="14" t="s">
        <v>1569</v>
      </c>
      <c r="W483" s="8" t="s">
        <v>1569</v>
      </c>
      <c r="X483" s="14" t="s">
        <v>1569</v>
      </c>
      <c r="Y483" s="14" t="s">
        <v>1569</v>
      </c>
      <c r="Z483" s="8" t="s">
        <v>1569</v>
      </c>
      <c r="AA483" s="14" t="s">
        <v>1569</v>
      </c>
      <c r="AB483" s="14" t="s">
        <v>1569</v>
      </c>
      <c r="AC483" s="8" t="s">
        <v>1569</v>
      </c>
      <c r="AD483" s="14" t="s">
        <v>1569</v>
      </c>
      <c r="AE483" s="14" t="s">
        <v>1569</v>
      </c>
      <c r="AF483" s="8" t="s">
        <v>1569</v>
      </c>
      <c r="AG483" s="14" t="s">
        <v>1569</v>
      </c>
      <c r="AH483" s="5"/>
      <c r="AI483" s="5"/>
      <c r="AJ483" s="5" t="s">
        <v>1569</v>
      </c>
    </row>
    <row r="484" spans="1:36" x14ac:dyDescent="0.25">
      <c r="A484" s="5" t="s">
        <v>2817</v>
      </c>
      <c r="B484" s="5" t="s">
        <v>1124</v>
      </c>
      <c r="C484" s="5" t="s">
        <v>1123</v>
      </c>
      <c r="D484" s="5" t="s">
        <v>1038</v>
      </c>
      <c r="E484" s="5" t="s">
        <v>2866</v>
      </c>
      <c r="F484" s="5" t="s">
        <v>2912</v>
      </c>
      <c r="G484" s="5">
        <v>3</v>
      </c>
      <c r="H484" s="5">
        <v>2</v>
      </c>
      <c r="I484" s="5" t="s">
        <v>2955</v>
      </c>
      <c r="J484" s="13">
        <v>0.77816908056319378</v>
      </c>
      <c r="K484" s="8">
        <v>2019</v>
      </c>
      <c r="L484" s="5" t="s">
        <v>2817</v>
      </c>
      <c r="M484" s="14" t="s">
        <v>1569</v>
      </c>
      <c r="N484" s="8" t="s">
        <v>1569</v>
      </c>
      <c r="O484" s="13" t="s">
        <v>1569</v>
      </c>
      <c r="P484" s="14" t="s">
        <v>1569</v>
      </c>
      <c r="Q484" s="8" t="s">
        <v>1569</v>
      </c>
      <c r="R484" s="14" t="s">
        <v>1569</v>
      </c>
      <c r="S484" s="5"/>
      <c r="T484" s="5"/>
      <c r="U484" s="5" t="s">
        <v>1569</v>
      </c>
      <c r="V484" s="14" t="s">
        <v>1569</v>
      </c>
      <c r="W484" s="8" t="s">
        <v>1569</v>
      </c>
      <c r="X484" s="14" t="s">
        <v>1569</v>
      </c>
      <c r="Y484" s="14" t="s">
        <v>1569</v>
      </c>
      <c r="Z484" s="8" t="s">
        <v>1569</v>
      </c>
      <c r="AA484" s="14" t="s">
        <v>1569</v>
      </c>
      <c r="AB484" s="14" t="s">
        <v>1569</v>
      </c>
      <c r="AC484" s="8" t="s">
        <v>1569</v>
      </c>
      <c r="AD484" s="14" t="s">
        <v>1569</v>
      </c>
      <c r="AE484" s="14" t="s">
        <v>1569</v>
      </c>
      <c r="AF484" s="8" t="s">
        <v>1569</v>
      </c>
      <c r="AG484" s="14" t="s">
        <v>1569</v>
      </c>
      <c r="AH484" s="5"/>
      <c r="AI484" s="5"/>
      <c r="AJ484" s="5" t="s">
        <v>1569</v>
      </c>
    </row>
    <row r="485" spans="1:36" x14ac:dyDescent="0.25">
      <c r="A485" s="5" t="s">
        <v>2818</v>
      </c>
      <c r="B485" s="5" t="s">
        <v>1124</v>
      </c>
      <c r="C485" s="5" t="s">
        <v>1123</v>
      </c>
      <c r="D485" s="5" t="s">
        <v>1038</v>
      </c>
      <c r="E485" s="5" t="s">
        <v>2867</v>
      </c>
      <c r="F485" s="5" t="s">
        <v>2913</v>
      </c>
      <c r="G485" s="5">
        <v>3</v>
      </c>
      <c r="H485" s="5">
        <v>2</v>
      </c>
      <c r="I485" s="5" t="s">
        <v>2956</v>
      </c>
      <c r="J485" s="13">
        <v>0.51434665600068397</v>
      </c>
      <c r="K485" s="8">
        <v>2019</v>
      </c>
      <c r="L485" s="5" t="s">
        <v>2818</v>
      </c>
      <c r="M485" s="14" t="s">
        <v>1569</v>
      </c>
      <c r="N485" s="8" t="s">
        <v>1569</v>
      </c>
      <c r="O485" s="13" t="s">
        <v>1569</v>
      </c>
      <c r="P485" s="14" t="s">
        <v>1569</v>
      </c>
      <c r="Q485" s="8" t="s">
        <v>1569</v>
      </c>
      <c r="R485" s="14" t="s">
        <v>1569</v>
      </c>
      <c r="S485" s="5"/>
      <c r="T485" s="5"/>
      <c r="U485" s="5" t="s">
        <v>1569</v>
      </c>
      <c r="V485" s="14" t="s">
        <v>1569</v>
      </c>
      <c r="W485" s="8" t="s">
        <v>1569</v>
      </c>
      <c r="X485" s="14" t="s">
        <v>1569</v>
      </c>
      <c r="Y485" s="14" t="s">
        <v>1569</v>
      </c>
      <c r="Z485" s="8" t="s">
        <v>1569</v>
      </c>
      <c r="AA485" s="14" t="s">
        <v>1569</v>
      </c>
      <c r="AB485" s="14" t="s">
        <v>1569</v>
      </c>
      <c r="AC485" s="8" t="s">
        <v>1569</v>
      </c>
      <c r="AD485" s="14" t="s">
        <v>1569</v>
      </c>
      <c r="AE485" s="14" t="s">
        <v>1569</v>
      </c>
      <c r="AF485" s="8" t="s">
        <v>1569</v>
      </c>
      <c r="AG485" s="14" t="s">
        <v>1569</v>
      </c>
      <c r="AH485" s="5"/>
      <c r="AI485" s="5"/>
      <c r="AJ485" s="5" t="s">
        <v>1569</v>
      </c>
    </row>
    <row r="486" spans="1:36" x14ac:dyDescent="0.25">
      <c r="A486" s="5" t="s">
        <v>2819</v>
      </c>
      <c r="B486" s="5" t="s">
        <v>1124</v>
      </c>
      <c r="C486" s="5" t="s">
        <v>1123</v>
      </c>
      <c r="D486" s="5" t="s">
        <v>1038</v>
      </c>
      <c r="E486" s="5" t="s">
        <v>2868</v>
      </c>
      <c r="F486" s="5" t="s">
        <v>2914</v>
      </c>
      <c r="G486" s="5">
        <v>3</v>
      </c>
      <c r="H486" s="5">
        <v>1</v>
      </c>
      <c r="I486" s="5" t="s">
        <v>2957</v>
      </c>
      <c r="J486" s="13">
        <v>0.56345937331414242</v>
      </c>
      <c r="K486" s="8">
        <v>2019</v>
      </c>
      <c r="L486" s="5" t="s">
        <v>2819</v>
      </c>
      <c r="M486" s="14" t="s">
        <v>1569</v>
      </c>
      <c r="N486" s="8" t="s">
        <v>1569</v>
      </c>
      <c r="O486" s="13" t="s">
        <v>1569</v>
      </c>
      <c r="P486" s="14" t="s">
        <v>1569</v>
      </c>
      <c r="Q486" s="8" t="s">
        <v>1569</v>
      </c>
      <c r="R486" s="14" t="s">
        <v>1569</v>
      </c>
      <c r="S486" s="5"/>
      <c r="T486" s="5"/>
      <c r="U486" s="5" t="s">
        <v>1569</v>
      </c>
      <c r="V486" s="14" t="s">
        <v>1569</v>
      </c>
      <c r="W486" s="8" t="s">
        <v>1569</v>
      </c>
      <c r="X486" s="14" t="s">
        <v>1569</v>
      </c>
      <c r="Y486" s="14" t="s">
        <v>1569</v>
      </c>
      <c r="Z486" s="8" t="s">
        <v>1569</v>
      </c>
      <c r="AA486" s="14" t="s">
        <v>1569</v>
      </c>
      <c r="AB486" s="14" t="s">
        <v>1569</v>
      </c>
      <c r="AC486" s="8" t="s">
        <v>1569</v>
      </c>
      <c r="AD486" s="14" t="s">
        <v>1569</v>
      </c>
      <c r="AE486" s="14" t="s">
        <v>1569</v>
      </c>
      <c r="AF486" s="8" t="s">
        <v>1569</v>
      </c>
      <c r="AG486" s="14" t="s">
        <v>1569</v>
      </c>
      <c r="AH486" s="5"/>
      <c r="AI486" s="5"/>
      <c r="AJ486" s="5" t="s">
        <v>1569</v>
      </c>
    </row>
    <row r="487" spans="1:36" x14ac:dyDescent="0.25">
      <c r="A487" s="5" t="s">
        <v>2820</v>
      </c>
      <c r="B487" s="5" t="s">
        <v>1124</v>
      </c>
      <c r="C487" s="5" t="s">
        <v>1123</v>
      </c>
      <c r="D487" s="5" t="s">
        <v>1038</v>
      </c>
      <c r="E487" s="5" t="s">
        <v>2869</v>
      </c>
      <c r="F487" s="5" t="s">
        <v>2915</v>
      </c>
      <c r="G487" s="5">
        <v>3</v>
      </c>
      <c r="H487" s="5">
        <v>1</v>
      </c>
      <c r="I487" s="5" t="s">
        <v>2958</v>
      </c>
      <c r="J487" s="13">
        <v>0.48090797421962966</v>
      </c>
      <c r="K487" s="8">
        <v>2019</v>
      </c>
      <c r="L487" s="5" t="s">
        <v>2820</v>
      </c>
      <c r="M487" s="14" t="s">
        <v>1569</v>
      </c>
      <c r="N487" s="8" t="s">
        <v>1569</v>
      </c>
      <c r="O487" s="13" t="s">
        <v>1569</v>
      </c>
      <c r="P487" s="14" t="s">
        <v>1569</v>
      </c>
      <c r="Q487" s="8" t="s">
        <v>1569</v>
      </c>
      <c r="R487" s="14" t="s">
        <v>1569</v>
      </c>
      <c r="S487" s="5"/>
      <c r="T487" s="5"/>
      <c r="U487" s="5" t="s">
        <v>1569</v>
      </c>
      <c r="V487" s="14" t="s">
        <v>1569</v>
      </c>
      <c r="W487" s="8" t="s">
        <v>1569</v>
      </c>
      <c r="X487" s="14" t="s">
        <v>1569</v>
      </c>
      <c r="Y487" s="14" t="s">
        <v>1569</v>
      </c>
      <c r="Z487" s="8" t="s">
        <v>1569</v>
      </c>
      <c r="AA487" s="14" t="s">
        <v>1569</v>
      </c>
      <c r="AB487" s="14" t="s">
        <v>1569</v>
      </c>
      <c r="AC487" s="8" t="s">
        <v>1569</v>
      </c>
      <c r="AD487" s="14" t="s">
        <v>1569</v>
      </c>
      <c r="AE487" s="14" t="s">
        <v>1569</v>
      </c>
      <c r="AF487" s="8" t="s">
        <v>1569</v>
      </c>
      <c r="AG487" s="14" t="s">
        <v>1569</v>
      </c>
      <c r="AH487" s="5"/>
      <c r="AI487" s="5"/>
      <c r="AJ487" s="5" t="s">
        <v>1569</v>
      </c>
    </row>
    <row r="488" spans="1:36" x14ac:dyDescent="0.25">
      <c r="A488" s="5" t="s">
        <v>2821</v>
      </c>
      <c r="B488" s="5" t="s">
        <v>1124</v>
      </c>
      <c r="C488" s="5" t="s">
        <v>1123</v>
      </c>
      <c r="D488" s="5" t="s">
        <v>1038</v>
      </c>
      <c r="E488" s="5" t="s">
        <v>2870</v>
      </c>
      <c r="F488" s="5" t="s">
        <v>2916</v>
      </c>
      <c r="G488" s="5">
        <v>3</v>
      </c>
      <c r="H488" s="5">
        <v>2</v>
      </c>
      <c r="I488" s="5" t="s">
        <v>2959</v>
      </c>
      <c r="J488" s="13">
        <v>0.81231152378523674</v>
      </c>
      <c r="K488" s="8">
        <v>2019</v>
      </c>
      <c r="L488" s="5" t="s">
        <v>2821</v>
      </c>
      <c r="M488" s="14" t="s">
        <v>1569</v>
      </c>
      <c r="N488" s="8" t="s">
        <v>1569</v>
      </c>
      <c r="O488" s="13" t="s">
        <v>1569</v>
      </c>
      <c r="P488" s="14" t="s">
        <v>1569</v>
      </c>
      <c r="Q488" s="8" t="s">
        <v>1569</v>
      </c>
      <c r="R488" s="14" t="s">
        <v>1569</v>
      </c>
      <c r="S488" s="5"/>
      <c r="T488" s="5"/>
      <c r="U488" s="5" t="s">
        <v>1569</v>
      </c>
      <c r="V488" s="14" t="s">
        <v>1569</v>
      </c>
      <c r="W488" s="8" t="s">
        <v>1569</v>
      </c>
      <c r="X488" s="14" t="s">
        <v>1569</v>
      </c>
      <c r="Y488" s="14" t="s">
        <v>1569</v>
      </c>
      <c r="Z488" s="8" t="s">
        <v>1569</v>
      </c>
      <c r="AA488" s="14" t="s">
        <v>1569</v>
      </c>
      <c r="AB488" s="14" t="s">
        <v>1569</v>
      </c>
      <c r="AC488" s="8" t="s">
        <v>1569</v>
      </c>
      <c r="AD488" s="14" t="s">
        <v>1569</v>
      </c>
      <c r="AE488" s="14" t="s">
        <v>1569</v>
      </c>
      <c r="AF488" s="8" t="s">
        <v>1569</v>
      </c>
      <c r="AG488" s="14" t="s">
        <v>1569</v>
      </c>
      <c r="AH488" s="5"/>
      <c r="AI488" s="5"/>
      <c r="AJ488" s="5" t="s">
        <v>1569</v>
      </c>
    </row>
    <row r="489" spans="1:36" x14ac:dyDescent="0.25">
      <c r="A489" s="5" t="s">
        <v>2822</v>
      </c>
      <c r="B489" s="5" t="s">
        <v>1124</v>
      </c>
      <c r="C489" s="5" t="s">
        <v>1123</v>
      </c>
      <c r="D489" s="5" t="s">
        <v>1038</v>
      </c>
      <c r="E489" s="5" t="s">
        <v>2871</v>
      </c>
      <c r="F489" s="5" t="s">
        <v>2917</v>
      </c>
      <c r="G489" s="5">
        <v>3</v>
      </c>
      <c r="H489" s="5">
        <v>2</v>
      </c>
      <c r="I489" s="5" t="s">
        <v>2960</v>
      </c>
      <c r="J489" s="13">
        <v>0.64214530649452439</v>
      </c>
      <c r="K489" s="8">
        <v>2019</v>
      </c>
      <c r="L489" s="5" t="s">
        <v>2822</v>
      </c>
      <c r="M489" s="14" t="s">
        <v>1569</v>
      </c>
      <c r="N489" s="8" t="s">
        <v>1569</v>
      </c>
      <c r="O489" s="13" t="s">
        <v>1569</v>
      </c>
      <c r="P489" s="14" t="s">
        <v>1569</v>
      </c>
      <c r="Q489" s="8" t="s">
        <v>1569</v>
      </c>
      <c r="R489" s="14" t="s">
        <v>1569</v>
      </c>
      <c r="S489" s="5"/>
      <c r="T489" s="5"/>
      <c r="U489" s="5" t="s">
        <v>1569</v>
      </c>
      <c r="V489" s="14" t="s">
        <v>1569</v>
      </c>
      <c r="W489" s="8" t="s">
        <v>1569</v>
      </c>
      <c r="X489" s="14" t="s">
        <v>1569</v>
      </c>
      <c r="Y489" s="14" t="s">
        <v>1569</v>
      </c>
      <c r="Z489" s="8" t="s">
        <v>1569</v>
      </c>
      <c r="AA489" s="14" t="s">
        <v>1569</v>
      </c>
      <c r="AB489" s="14" t="s">
        <v>1569</v>
      </c>
      <c r="AC489" s="8" t="s">
        <v>1569</v>
      </c>
      <c r="AD489" s="14" t="s">
        <v>1569</v>
      </c>
      <c r="AE489" s="14" t="s">
        <v>1569</v>
      </c>
      <c r="AF489" s="8" t="s">
        <v>1569</v>
      </c>
      <c r="AG489" s="14" t="s">
        <v>1569</v>
      </c>
      <c r="AH489" s="5"/>
      <c r="AI489" s="5"/>
      <c r="AJ489" s="5" t="s">
        <v>1569</v>
      </c>
    </row>
    <row r="490" spans="1:36" x14ac:dyDescent="0.25">
      <c r="A490" s="5" t="s">
        <v>2823</v>
      </c>
      <c r="B490" s="5" t="s">
        <v>1124</v>
      </c>
      <c r="C490" s="5" t="s">
        <v>1123</v>
      </c>
      <c r="D490" s="5" t="s">
        <v>1038</v>
      </c>
      <c r="E490" s="5" t="s">
        <v>2872</v>
      </c>
      <c r="F490" s="5" t="s">
        <v>2918</v>
      </c>
      <c r="G490" s="5">
        <v>3</v>
      </c>
      <c r="H490" s="5">
        <v>1</v>
      </c>
      <c r="I490" s="5" t="s">
        <v>2961</v>
      </c>
      <c r="J490" s="13">
        <v>0.50611297878924544</v>
      </c>
      <c r="K490" s="8">
        <v>2019</v>
      </c>
      <c r="L490" s="5" t="s">
        <v>2823</v>
      </c>
      <c r="M490" s="14" t="s">
        <v>1569</v>
      </c>
      <c r="N490" s="8" t="s">
        <v>1569</v>
      </c>
      <c r="O490" s="13" t="s">
        <v>1569</v>
      </c>
      <c r="P490" s="14" t="s">
        <v>1569</v>
      </c>
      <c r="Q490" s="8" t="s">
        <v>1569</v>
      </c>
      <c r="R490" s="14" t="s">
        <v>1569</v>
      </c>
      <c r="S490" s="5"/>
      <c r="T490" s="5"/>
      <c r="U490" s="5" t="s">
        <v>1569</v>
      </c>
      <c r="V490" s="14" t="s">
        <v>1569</v>
      </c>
      <c r="W490" s="8" t="s">
        <v>1569</v>
      </c>
      <c r="X490" s="14" t="s">
        <v>1569</v>
      </c>
      <c r="Y490" s="14" t="s">
        <v>1569</v>
      </c>
      <c r="Z490" s="8" t="s">
        <v>1569</v>
      </c>
      <c r="AA490" s="14" t="s">
        <v>1569</v>
      </c>
      <c r="AB490" s="14" t="s">
        <v>1569</v>
      </c>
      <c r="AC490" s="8" t="s">
        <v>1569</v>
      </c>
      <c r="AD490" s="14" t="s">
        <v>1569</v>
      </c>
      <c r="AE490" s="14" t="s">
        <v>1569</v>
      </c>
      <c r="AF490" s="8" t="s">
        <v>1569</v>
      </c>
      <c r="AG490" s="14" t="s">
        <v>1569</v>
      </c>
      <c r="AH490" s="5"/>
      <c r="AI490" s="5"/>
      <c r="AJ490" s="5" t="s">
        <v>1569</v>
      </c>
    </row>
    <row r="491" spans="1:36" x14ac:dyDescent="0.25">
      <c r="A491" s="5" t="s">
        <v>2824</v>
      </c>
      <c r="B491" s="5" t="s">
        <v>1124</v>
      </c>
      <c r="C491" s="5" t="s">
        <v>1123</v>
      </c>
      <c r="D491" s="5" t="s">
        <v>1038</v>
      </c>
      <c r="E491" s="5" t="s">
        <v>2873</v>
      </c>
      <c r="F491" s="5" t="s">
        <v>2919</v>
      </c>
      <c r="G491" s="5">
        <v>3</v>
      </c>
      <c r="H491" s="5">
        <v>2</v>
      </c>
      <c r="I491" s="5" t="s">
        <v>2962</v>
      </c>
      <c r="J491" s="13">
        <v>0.54854402254359635</v>
      </c>
      <c r="K491" s="8">
        <v>2019</v>
      </c>
      <c r="L491" s="5" t="s">
        <v>2824</v>
      </c>
      <c r="M491" s="14" t="s">
        <v>1569</v>
      </c>
      <c r="N491" s="8" t="s">
        <v>1569</v>
      </c>
      <c r="O491" s="13" t="s">
        <v>1569</v>
      </c>
      <c r="P491" s="14" t="s">
        <v>1569</v>
      </c>
      <c r="Q491" s="8" t="s">
        <v>1569</v>
      </c>
      <c r="R491" s="14" t="s">
        <v>1569</v>
      </c>
      <c r="S491" s="5"/>
      <c r="T491" s="5"/>
      <c r="U491" s="5" t="s">
        <v>1569</v>
      </c>
      <c r="V491" s="14" t="s">
        <v>1569</v>
      </c>
      <c r="W491" s="8" t="s">
        <v>1569</v>
      </c>
      <c r="X491" s="14" t="s">
        <v>1569</v>
      </c>
      <c r="Y491" s="14" t="s">
        <v>1569</v>
      </c>
      <c r="Z491" s="8" t="s">
        <v>1569</v>
      </c>
      <c r="AA491" s="14" t="s">
        <v>1569</v>
      </c>
      <c r="AB491" s="14" t="s">
        <v>1569</v>
      </c>
      <c r="AC491" s="8" t="s">
        <v>1569</v>
      </c>
      <c r="AD491" s="14" t="s">
        <v>1569</v>
      </c>
      <c r="AE491" s="14" t="s">
        <v>1569</v>
      </c>
      <c r="AF491" s="8" t="s">
        <v>1569</v>
      </c>
      <c r="AG491" s="14" t="s">
        <v>1569</v>
      </c>
      <c r="AH491" s="5"/>
      <c r="AI491" s="5"/>
      <c r="AJ491" s="5" t="s">
        <v>1569</v>
      </c>
    </row>
    <row r="492" spans="1:36" x14ac:dyDescent="0.25">
      <c r="A492" s="5" t="s">
        <v>2826</v>
      </c>
      <c r="B492" s="5" t="s">
        <v>1124</v>
      </c>
      <c r="C492" s="5" t="s">
        <v>1123</v>
      </c>
      <c r="D492" s="5" t="s">
        <v>1038</v>
      </c>
      <c r="E492" s="5" t="s">
        <v>2875</v>
      </c>
      <c r="F492" s="5" t="s">
        <v>2920</v>
      </c>
      <c r="G492" s="5">
        <v>3</v>
      </c>
      <c r="H492" s="5">
        <v>2</v>
      </c>
      <c r="I492" s="5" t="s">
        <v>2951</v>
      </c>
      <c r="J492" s="13">
        <v>0.40315766798770952</v>
      </c>
      <c r="K492" s="8">
        <v>2019</v>
      </c>
      <c r="L492" s="5" t="s">
        <v>2826</v>
      </c>
      <c r="M492" s="14" t="s">
        <v>1569</v>
      </c>
      <c r="N492" s="8" t="s">
        <v>1569</v>
      </c>
      <c r="O492" s="13" t="s">
        <v>1569</v>
      </c>
      <c r="P492" s="14" t="s">
        <v>1569</v>
      </c>
      <c r="Q492" s="8" t="s">
        <v>1569</v>
      </c>
      <c r="R492" s="14" t="s">
        <v>1569</v>
      </c>
      <c r="S492" s="5"/>
      <c r="T492" s="5"/>
      <c r="U492" s="5" t="s">
        <v>1569</v>
      </c>
      <c r="V492" s="14" t="s">
        <v>1569</v>
      </c>
      <c r="W492" s="8" t="s">
        <v>1569</v>
      </c>
      <c r="X492" s="14" t="s">
        <v>1569</v>
      </c>
      <c r="Y492" s="14" t="s">
        <v>1569</v>
      </c>
      <c r="Z492" s="8" t="s">
        <v>1569</v>
      </c>
      <c r="AA492" s="14" t="s">
        <v>1569</v>
      </c>
      <c r="AB492" s="14" t="s">
        <v>1569</v>
      </c>
      <c r="AC492" s="8" t="s">
        <v>1569</v>
      </c>
      <c r="AD492" s="14" t="s">
        <v>1569</v>
      </c>
      <c r="AE492" s="14" t="s">
        <v>1569</v>
      </c>
      <c r="AF492" s="8" t="s">
        <v>1569</v>
      </c>
      <c r="AG492" s="14" t="s">
        <v>1569</v>
      </c>
      <c r="AH492" s="5"/>
      <c r="AI492" s="5"/>
      <c r="AJ492" s="5" t="s">
        <v>1569</v>
      </c>
    </row>
    <row r="493" spans="1:36" x14ac:dyDescent="0.25">
      <c r="A493" s="5" t="s">
        <v>2827</v>
      </c>
      <c r="B493" s="5" t="s">
        <v>1124</v>
      </c>
      <c r="C493" s="5" t="s">
        <v>1123</v>
      </c>
      <c r="D493" s="5" t="s">
        <v>1038</v>
      </c>
      <c r="E493" s="5" t="s">
        <v>2876</v>
      </c>
      <c r="F493" s="5" t="s">
        <v>2921</v>
      </c>
      <c r="G493" s="5">
        <v>3</v>
      </c>
      <c r="H493" s="5">
        <v>2</v>
      </c>
      <c r="I493" s="5" t="s">
        <v>2945</v>
      </c>
      <c r="J493" s="13">
        <v>0.39074081215342354</v>
      </c>
      <c r="K493" s="8">
        <v>2019</v>
      </c>
      <c r="L493" s="5" t="s">
        <v>2827</v>
      </c>
      <c r="M493" s="14" t="s">
        <v>1569</v>
      </c>
      <c r="N493" s="8" t="s">
        <v>1569</v>
      </c>
      <c r="O493" s="13" t="s">
        <v>1569</v>
      </c>
      <c r="P493" s="14" t="s">
        <v>1569</v>
      </c>
      <c r="Q493" s="8" t="s">
        <v>1569</v>
      </c>
      <c r="R493" s="14" t="s">
        <v>1569</v>
      </c>
      <c r="S493" s="5"/>
      <c r="T493" s="5"/>
      <c r="U493" s="5" t="s">
        <v>1569</v>
      </c>
      <c r="V493" s="14" t="s">
        <v>1569</v>
      </c>
      <c r="W493" s="8" t="s">
        <v>1569</v>
      </c>
      <c r="X493" s="14" t="s">
        <v>1569</v>
      </c>
      <c r="Y493" s="14" t="s">
        <v>1569</v>
      </c>
      <c r="Z493" s="8" t="s">
        <v>1569</v>
      </c>
      <c r="AA493" s="14" t="s">
        <v>1569</v>
      </c>
      <c r="AB493" s="14" t="s">
        <v>1569</v>
      </c>
      <c r="AC493" s="8" t="s">
        <v>1569</v>
      </c>
      <c r="AD493" s="14" t="s">
        <v>1569</v>
      </c>
      <c r="AE493" s="14" t="s">
        <v>1569</v>
      </c>
      <c r="AF493" s="8" t="s">
        <v>1569</v>
      </c>
      <c r="AG493" s="14" t="s">
        <v>1569</v>
      </c>
      <c r="AH493" s="5"/>
      <c r="AI493" s="5"/>
      <c r="AJ493" s="5" t="s">
        <v>1569</v>
      </c>
    </row>
    <row r="494" spans="1:36" x14ac:dyDescent="0.25">
      <c r="A494" s="5" t="s">
        <v>2828</v>
      </c>
      <c r="B494" s="5" t="s">
        <v>1124</v>
      </c>
      <c r="C494" s="5" t="s">
        <v>1123</v>
      </c>
      <c r="D494" s="5" t="s">
        <v>1038</v>
      </c>
      <c r="E494" s="5" t="s">
        <v>2877</v>
      </c>
      <c r="F494" s="5" t="s">
        <v>2922</v>
      </c>
      <c r="G494" s="5">
        <v>3</v>
      </c>
      <c r="H494" s="5">
        <v>2</v>
      </c>
      <c r="I494" s="5" t="s">
        <v>2963</v>
      </c>
      <c r="J494" s="13">
        <v>0.60607623750802886</v>
      </c>
      <c r="K494" s="8">
        <v>2019</v>
      </c>
      <c r="L494" s="5" t="s">
        <v>2828</v>
      </c>
      <c r="M494" s="14" t="s">
        <v>1569</v>
      </c>
      <c r="N494" s="8" t="s">
        <v>1569</v>
      </c>
      <c r="O494" s="13" t="s">
        <v>1569</v>
      </c>
      <c r="P494" s="14" t="s">
        <v>1569</v>
      </c>
      <c r="Q494" s="8" t="s">
        <v>1569</v>
      </c>
      <c r="R494" s="14" t="s">
        <v>1569</v>
      </c>
      <c r="S494" s="5"/>
      <c r="T494" s="5"/>
      <c r="U494" s="5" t="s">
        <v>1569</v>
      </c>
      <c r="V494" s="14" t="s">
        <v>1569</v>
      </c>
      <c r="W494" s="8" t="s">
        <v>1569</v>
      </c>
      <c r="X494" s="14" t="s">
        <v>1569</v>
      </c>
      <c r="Y494" s="14" t="s">
        <v>1569</v>
      </c>
      <c r="Z494" s="8" t="s">
        <v>1569</v>
      </c>
      <c r="AA494" s="14" t="s">
        <v>1569</v>
      </c>
      <c r="AB494" s="14" t="s">
        <v>1569</v>
      </c>
      <c r="AC494" s="8" t="s">
        <v>1569</v>
      </c>
      <c r="AD494" s="14" t="s">
        <v>1569</v>
      </c>
      <c r="AE494" s="14" t="s">
        <v>1569</v>
      </c>
      <c r="AF494" s="8" t="s">
        <v>1569</v>
      </c>
      <c r="AG494" s="14" t="s">
        <v>1569</v>
      </c>
      <c r="AH494" s="5"/>
      <c r="AI494" s="5"/>
      <c r="AJ494" s="5" t="s">
        <v>1569</v>
      </c>
    </row>
    <row r="495" spans="1:36" x14ac:dyDescent="0.25">
      <c r="A495" s="5" t="s">
        <v>2829</v>
      </c>
      <c r="B495" s="5" t="s">
        <v>1124</v>
      </c>
      <c r="C495" s="5" t="s">
        <v>1123</v>
      </c>
      <c r="D495" s="5" t="s">
        <v>1038</v>
      </c>
      <c r="E495" s="5" t="s">
        <v>2878</v>
      </c>
      <c r="F495" s="5" t="s">
        <v>2923</v>
      </c>
      <c r="G495" s="5">
        <v>3</v>
      </c>
      <c r="H495" s="5">
        <v>1</v>
      </c>
      <c r="I495" s="5" t="s">
        <v>2964</v>
      </c>
      <c r="J495" s="13">
        <v>0.47593932309095621</v>
      </c>
      <c r="K495" s="8">
        <v>2019</v>
      </c>
      <c r="L495" s="5" t="s">
        <v>2829</v>
      </c>
      <c r="M495" s="14" t="s">
        <v>1569</v>
      </c>
      <c r="N495" s="8" t="s">
        <v>1569</v>
      </c>
      <c r="O495" s="13" t="s">
        <v>1569</v>
      </c>
      <c r="P495" s="14" t="s">
        <v>1569</v>
      </c>
      <c r="Q495" s="8" t="s">
        <v>1569</v>
      </c>
      <c r="R495" s="14" t="s">
        <v>1569</v>
      </c>
      <c r="S495" s="5"/>
      <c r="T495" s="5"/>
      <c r="U495" s="5" t="s">
        <v>1569</v>
      </c>
      <c r="V495" s="14" t="s">
        <v>1569</v>
      </c>
      <c r="W495" s="8" t="s">
        <v>1569</v>
      </c>
      <c r="X495" s="14" t="s">
        <v>1569</v>
      </c>
      <c r="Y495" s="14" t="s">
        <v>1569</v>
      </c>
      <c r="Z495" s="8" t="s">
        <v>1569</v>
      </c>
      <c r="AA495" s="14" t="s">
        <v>1569</v>
      </c>
      <c r="AB495" s="14" t="s">
        <v>1569</v>
      </c>
      <c r="AC495" s="8" t="s">
        <v>1569</v>
      </c>
      <c r="AD495" s="14" t="s">
        <v>1569</v>
      </c>
      <c r="AE495" s="14" t="s">
        <v>1569</v>
      </c>
      <c r="AF495" s="8" t="s">
        <v>1569</v>
      </c>
      <c r="AG495" s="14" t="s">
        <v>1569</v>
      </c>
      <c r="AH495" s="5"/>
      <c r="AI495" s="5"/>
      <c r="AJ495" s="5" t="s">
        <v>1569</v>
      </c>
    </row>
    <row r="496" spans="1:36" x14ac:dyDescent="0.25">
      <c r="A496" s="5" t="s">
        <v>2830</v>
      </c>
      <c r="B496" s="5" t="s">
        <v>1124</v>
      </c>
      <c r="C496" s="5" t="s">
        <v>1123</v>
      </c>
      <c r="D496" s="5" t="s">
        <v>1038</v>
      </c>
      <c r="E496" s="5" t="s">
        <v>2879</v>
      </c>
      <c r="F496" s="5" t="s">
        <v>2924</v>
      </c>
      <c r="G496" s="5">
        <v>3</v>
      </c>
      <c r="H496" s="5">
        <v>2</v>
      </c>
      <c r="I496" s="5" t="s">
        <v>2965</v>
      </c>
      <c r="J496" s="13">
        <v>0.50135524687389466</v>
      </c>
      <c r="K496" s="8">
        <v>2019</v>
      </c>
      <c r="L496" s="5" t="s">
        <v>2830</v>
      </c>
      <c r="M496" s="14" t="s">
        <v>1569</v>
      </c>
      <c r="N496" s="8" t="s">
        <v>1569</v>
      </c>
      <c r="O496" s="13" t="s">
        <v>1569</v>
      </c>
      <c r="P496" s="14" t="s">
        <v>1569</v>
      </c>
      <c r="Q496" s="8" t="s">
        <v>1569</v>
      </c>
      <c r="R496" s="14" t="s">
        <v>1569</v>
      </c>
      <c r="S496" s="5"/>
      <c r="T496" s="5"/>
      <c r="U496" s="5" t="s">
        <v>1569</v>
      </c>
      <c r="V496" s="14" t="s">
        <v>1569</v>
      </c>
      <c r="W496" s="8" t="s">
        <v>1569</v>
      </c>
      <c r="X496" s="14" t="s">
        <v>1569</v>
      </c>
      <c r="Y496" s="14" t="s">
        <v>1569</v>
      </c>
      <c r="Z496" s="8" t="s">
        <v>1569</v>
      </c>
      <c r="AA496" s="14" t="s">
        <v>1569</v>
      </c>
      <c r="AB496" s="14" t="s">
        <v>1569</v>
      </c>
      <c r="AC496" s="8" t="s">
        <v>1569</v>
      </c>
      <c r="AD496" s="14" t="s">
        <v>1569</v>
      </c>
      <c r="AE496" s="14" t="s">
        <v>1569</v>
      </c>
      <c r="AF496" s="8" t="s">
        <v>1569</v>
      </c>
      <c r="AG496" s="14" t="s">
        <v>1569</v>
      </c>
      <c r="AH496" s="5"/>
      <c r="AI496" s="5"/>
      <c r="AJ496" s="5" t="s">
        <v>1569</v>
      </c>
    </row>
    <row r="497" spans="1:36" x14ac:dyDescent="0.25">
      <c r="A497" s="5" t="s">
        <v>2831</v>
      </c>
      <c r="B497" s="5" t="s">
        <v>1124</v>
      </c>
      <c r="C497" s="5" t="s">
        <v>1123</v>
      </c>
      <c r="D497" s="5" t="s">
        <v>1038</v>
      </c>
      <c r="E497" s="5" t="s">
        <v>2880</v>
      </c>
      <c r="F497" s="5" t="s">
        <v>2925</v>
      </c>
      <c r="G497" s="5">
        <v>3</v>
      </c>
      <c r="H497" s="5">
        <v>2</v>
      </c>
      <c r="I497" s="5" t="s">
        <v>2960</v>
      </c>
      <c r="J497" s="13">
        <v>0.62992400851051245</v>
      </c>
      <c r="K497" s="8">
        <v>2019</v>
      </c>
      <c r="L497" s="5" t="s">
        <v>2831</v>
      </c>
      <c r="M497" s="14" t="s">
        <v>1569</v>
      </c>
      <c r="N497" s="8" t="s">
        <v>1569</v>
      </c>
      <c r="O497" s="13" t="s">
        <v>1569</v>
      </c>
      <c r="P497" s="14" t="s">
        <v>1569</v>
      </c>
      <c r="Q497" s="8" t="s">
        <v>1569</v>
      </c>
      <c r="R497" s="14" t="s">
        <v>1569</v>
      </c>
      <c r="S497" s="5"/>
      <c r="T497" s="5"/>
      <c r="U497" s="5" t="s">
        <v>1569</v>
      </c>
      <c r="V497" s="14" t="s">
        <v>1569</v>
      </c>
      <c r="W497" s="8" t="s">
        <v>1569</v>
      </c>
      <c r="X497" s="14" t="s">
        <v>1569</v>
      </c>
      <c r="Y497" s="14" t="s">
        <v>1569</v>
      </c>
      <c r="Z497" s="8" t="s">
        <v>1569</v>
      </c>
      <c r="AA497" s="14" t="s">
        <v>1569</v>
      </c>
      <c r="AB497" s="14" t="s">
        <v>1569</v>
      </c>
      <c r="AC497" s="8" t="s">
        <v>1569</v>
      </c>
      <c r="AD497" s="14" t="s">
        <v>1569</v>
      </c>
      <c r="AE497" s="14" t="s">
        <v>1569</v>
      </c>
      <c r="AF497" s="8" t="s">
        <v>1569</v>
      </c>
      <c r="AG497" s="14" t="s">
        <v>1569</v>
      </c>
      <c r="AH497" s="5"/>
      <c r="AI497" s="5"/>
      <c r="AJ497" s="5" t="s">
        <v>1569</v>
      </c>
    </row>
    <row r="498" spans="1:36" x14ac:dyDescent="0.25">
      <c r="A498" s="5" t="s">
        <v>2832</v>
      </c>
      <c r="B498" s="5" t="s">
        <v>1124</v>
      </c>
      <c r="C498" s="5" t="s">
        <v>1123</v>
      </c>
      <c r="D498" s="5" t="s">
        <v>1038</v>
      </c>
      <c r="E498" s="5" t="s">
        <v>2881</v>
      </c>
      <c r="F498" s="5" t="s">
        <v>2926</v>
      </c>
      <c r="G498" s="5">
        <v>3</v>
      </c>
      <c r="H498" s="5">
        <v>1</v>
      </c>
      <c r="I498" s="5" t="s">
        <v>2961</v>
      </c>
      <c r="J498" s="13">
        <v>0.65517027491220847</v>
      </c>
      <c r="K498" s="8">
        <v>2019</v>
      </c>
      <c r="L498" s="5" t="s">
        <v>2832</v>
      </c>
      <c r="M498" s="14" t="s">
        <v>1569</v>
      </c>
      <c r="N498" s="8" t="s">
        <v>1569</v>
      </c>
      <c r="O498" s="13" t="s">
        <v>1569</v>
      </c>
      <c r="P498" s="14" t="s">
        <v>1569</v>
      </c>
      <c r="Q498" s="8" t="s">
        <v>1569</v>
      </c>
      <c r="R498" s="14" t="s">
        <v>1569</v>
      </c>
      <c r="S498" s="5"/>
      <c r="T498" s="5"/>
      <c r="U498" s="5" t="s">
        <v>1569</v>
      </c>
      <c r="V498" s="14" t="s">
        <v>1569</v>
      </c>
      <c r="W498" s="8" t="s">
        <v>1569</v>
      </c>
      <c r="X498" s="14" t="s">
        <v>1569</v>
      </c>
      <c r="Y498" s="14" t="s">
        <v>1569</v>
      </c>
      <c r="Z498" s="8" t="s">
        <v>1569</v>
      </c>
      <c r="AA498" s="14" t="s">
        <v>1569</v>
      </c>
      <c r="AB498" s="14" t="s">
        <v>1569</v>
      </c>
      <c r="AC498" s="8" t="s">
        <v>1569</v>
      </c>
      <c r="AD498" s="14" t="s">
        <v>1569</v>
      </c>
      <c r="AE498" s="14" t="s">
        <v>1569</v>
      </c>
      <c r="AF498" s="8" t="s">
        <v>1569</v>
      </c>
      <c r="AG498" s="14" t="s">
        <v>1569</v>
      </c>
      <c r="AH498" s="5"/>
      <c r="AI498" s="5"/>
      <c r="AJ498" s="5" t="s">
        <v>1569</v>
      </c>
    </row>
    <row r="499" spans="1:36" x14ac:dyDescent="0.25">
      <c r="A499" s="5" t="s">
        <v>2833</v>
      </c>
      <c r="B499" s="5" t="s">
        <v>1124</v>
      </c>
      <c r="C499" s="5" t="s">
        <v>1123</v>
      </c>
      <c r="D499" s="5" t="s">
        <v>1038</v>
      </c>
      <c r="E499" s="5" t="s">
        <v>2882</v>
      </c>
      <c r="F499" s="5" t="s">
        <v>2927</v>
      </c>
      <c r="G499" s="5">
        <v>3</v>
      </c>
      <c r="H499" s="5">
        <v>2</v>
      </c>
      <c r="I499" s="5" t="s">
        <v>2955</v>
      </c>
      <c r="J499" s="13">
        <v>0.51402932169936733</v>
      </c>
      <c r="K499" s="8">
        <v>2019</v>
      </c>
      <c r="L499" s="5" t="s">
        <v>2833</v>
      </c>
      <c r="M499" s="14" t="s">
        <v>1569</v>
      </c>
      <c r="N499" s="8" t="s">
        <v>1569</v>
      </c>
      <c r="O499" s="13" t="s">
        <v>1569</v>
      </c>
      <c r="P499" s="14" t="s">
        <v>1569</v>
      </c>
      <c r="Q499" s="8" t="s">
        <v>1569</v>
      </c>
      <c r="R499" s="14" t="s">
        <v>1569</v>
      </c>
      <c r="S499" s="5"/>
      <c r="T499" s="5"/>
      <c r="U499" s="5" t="s">
        <v>1569</v>
      </c>
      <c r="V499" s="14" t="s">
        <v>1569</v>
      </c>
      <c r="W499" s="8" t="s">
        <v>1569</v>
      </c>
      <c r="X499" s="14" t="s">
        <v>1569</v>
      </c>
      <c r="Y499" s="14" t="s">
        <v>1569</v>
      </c>
      <c r="Z499" s="8" t="s">
        <v>1569</v>
      </c>
      <c r="AA499" s="14" t="s">
        <v>1569</v>
      </c>
      <c r="AB499" s="14" t="s">
        <v>1569</v>
      </c>
      <c r="AC499" s="8" t="s">
        <v>1569</v>
      </c>
      <c r="AD499" s="14" t="s">
        <v>1569</v>
      </c>
      <c r="AE499" s="14" t="s">
        <v>1569</v>
      </c>
      <c r="AF499" s="8" t="s">
        <v>1569</v>
      </c>
      <c r="AG499" s="14" t="s">
        <v>1569</v>
      </c>
      <c r="AH499" s="5"/>
      <c r="AI499" s="5"/>
      <c r="AJ499" s="5" t="s">
        <v>1569</v>
      </c>
    </row>
    <row r="500" spans="1:36" x14ac:dyDescent="0.25">
      <c r="A500" s="5" t="s">
        <v>2834</v>
      </c>
      <c r="B500" s="5" t="s">
        <v>1124</v>
      </c>
      <c r="C500" s="5" t="s">
        <v>1123</v>
      </c>
      <c r="D500" s="5" t="s">
        <v>1038</v>
      </c>
      <c r="E500" s="5" t="s">
        <v>2883</v>
      </c>
      <c r="F500" s="5" t="s">
        <v>2928</v>
      </c>
      <c r="G500" s="5">
        <v>3</v>
      </c>
      <c r="H500" s="5">
        <v>2</v>
      </c>
      <c r="I500" s="5" t="s">
        <v>2963</v>
      </c>
      <c r="J500" s="13">
        <v>0.40770132189708519</v>
      </c>
      <c r="K500" s="8">
        <v>2019</v>
      </c>
      <c r="L500" s="5" t="s">
        <v>2834</v>
      </c>
      <c r="M500" s="14" t="s">
        <v>1569</v>
      </c>
      <c r="N500" s="8" t="s">
        <v>1569</v>
      </c>
      <c r="O500" s="13" t="s">
        <v>1569</v>
      </c>
      <c r="P500" s="14" t="s">
        <v>1569</v>
      </c>
      <c r="Q500" s="8" t="s">
        <v>1569</v>
      </c>
      <c r="R500" s="14" t="s">
        <v>1569</v>
      </c>
      <c r="S500" s="5"/>
      <c r="T500" s="5"/>
      <c r="U500" s="5" t="s">
        <v>1569</v>
      </c>
      <c r="V500" s="14" t="s">
        <v>1569</v>
      </c>
      <c r="W500" s="8" t="s">
        <v>1569</v>
      </c>
      <c r="X500" s="14" t="s">
        <v>1569</v>
      </c>
      <c r="Y500" s="14" t="s">
        <v>1569</v>
      </c>
      <c r="Z500" s="8" t="s">
        <v>1569</v>
      </c>
      <c r="AA500" s="14" t="s">
        <v>1569</v>
      </c>
      <c r="AB500" s="14" t="s">
        <v>1569</v>
      </c>
      <c r="AC500" s="8" t="s">
        <v>1569</v>
      </c>
      <c r="AD500" s="14" t="s">
        <v>1569</v>
      </c>
      <c r="AE500" s="14" t="s">
        <v>1569</v>
      </c>
      <c r="AF500" s="8" t="s">
        <v>1569</v>
      </c>
      <c r="AG500" s="14" t="s">
        <v>1569</v>
      </c>
      <c r="AH500" s="5"/>
      <c r="AI500" s="5"/>
      <c r="AJ500" s="5" t="s">
        <v>1569</v>
      </c>
    </row>
    <row r="501" spans="1:36" x14ac:dyDescent="0.25">
      <c r="A501" s="5" t="s">
        <v>2835</v>
      </c>
      <c r="B501" s="5" t="s">
        <v>1124</v>
      </c>
      <c r="C501" s="5" t="s">
        <v>1123</v>
      </c>
      <c r="D501" s="5" t="s">
        <v>1038</v>
      </c>
      <c r="E501" s="5" t="s">
        <v>2884</v>
      </c>
      <c r="F501" s="5" t="s">
        <v>2929</v>
      </c>
      <c r="G501" s="5">
        <v>3</v>
      </c>
      <c r="H501" s="5">
        <v>1</v>
      </c>
      <c r="I501" s="5" t="s">
        <v>2966</v>
      </c>
      <c r="J501" s="13">
        <v>0.43240912295547107</v>
      </c>
      <c r="K501" s="8">
        <v>2019</v>
      </c>
      <c r="L501" s="5" t="s">
        <v>2835</v>
      </c>
      <c r="M501" s="14" t="s">
        <v>1569</v>
      </c>
      <c r="N501" s="8" t="s">
        <v>1569</v>
      </c>
      <c r="O501" s="13" t="s">
        <v>1569</v>
      </c>
      <c r="P501" s="14" t="s">
        <v>1569</v>
      </c>
      <c r="Q501" s="8" t="s">
        <v>1569</v>
      </c>
      <c r="R501" s="14" t="s">
        <v>1569</v>
      </c>
      <c r="S501" s="5"/>
      <c r="T501" s="5"/>
      <c r="U501" s="5" t="s">
        <v>1569</v>
      </c>
      <c r="V501" s="14" t="s">
        <v>1569</v>
      </c>
      <c r="W501" s="8" t="s">
        <v>1569</v>
      </c>
      <c r="X501" s="14" t="s">
        <v>1569</v>
      </c>
      <c r="Y501" s="14" t="s">
        <v>1569</v>
      </c>
      <c r="Z501" s="8" t="s">
        <v>1569</v>
      </c>
      <c r="AA501" s="14" t="s">
        <v>1569</v>
      </c>
      <c r="AB501" s="14" t="s">
        <v>1569</v>
      </c>
      <c r="AC501" s="8" t="s">
        <v>1569</v>
      </c>
      <c r="AD501" s="14" t="s">
        <v>1569</v>
      </c>
      <c r="AE501" s="14" t="s">
        <v>1569</v>
      </c>
      <c r="AF501" s="8" t="s">
        <v>1569</v>
      </c>
      <c r="AG501" s="14" t="s">
        <v>1569</v>
      </c>
      <c r="AH501" s="5"/>
      <c r="AI501" s="5"/>
      <c r="AJ501" s="5" t="s">
        <v>1569</v>
      </c>
    </row>
    <row r="502" spans="1:36" x14ac:dyDescent="0.25">
      <c r="A502" s="5" t="s">
        <v>2836</v>
      </c>
      <c r="B502" s="5" t="s">
        <v>1124</v>
      </c>
      <c r="C502" s="5" t="s">
        <v>1123</v>
      </c>
      <c r="D502" s="5" t="s">
        <v>1038</v>
      </c>
      <c r="E502" s="5" t="s">
        <v>2885</v>
      </c>
      <c r="F502" s="5" t="s">
        <v>2930</v>
      </c>
      <c r="G502" s="5">
        <v>3</v>
      </c>
      <c r="H502" s="5">
        <v>2</v>
      </c>
      <c r="I502" s="5" t="s">
        <v>2963</v>
      </c>
      <c r="J502" s="13">
        <v>0.4694798912702095</v>
      </c>
      <c r="K502" s="8">
        <v>2019</v>
      </c>
      <c r="L502" s="5" t="s">
        <v>2836</v>
      </c>
      <c r="M502" s="14" t="s">
        <v>1569</v>
      </c>
      <c r="N502" s="8" t="s">
        <v>1569</v>
      </c>
      <c r="O502" s="13" t="s">
        <v>1569</v>
      </c>
      <c r="P502" s="14" t="s">
        <v>1569</v>
      </c>
      <c r="Q502" s="8" t="s">
        <v>1569</v>
      </c>
      <c r="R502" s="14" t="s">
        <v>1569</v>
      </c>
      <c r="S502" s="5"/>
      <c r="T502" s="5"/>
      <c r="U502" s="5" t="s">
        <v>1569</v>
      </c>
      <c r="V502" s="14" t="s">
        <v>1569</v>
      </c>
      <c r="W502" s="8" t="s">
        <v>1569</v>
      </c>
      <c r="X502" s="14" t="s">
        <v>1569</v>
      </c>
      <c r="Y502" s="14" t="s">
        <v>1569</v>
      </c>
      <c r="Z502" s="8" t="s">
        <v>1569</v>
      </c>
      <c r="AA502" s="14" t="s">
        <v>1569</v>
      </c>
      <c r="AB502" s="14" t="s">
        <v>1569</v>
      </c>
      <c r="AC502" s="8" t="s">
        <v>1569</v>
      </c>
      <c r="AD502" s="14" t="s">
        <v>1569</v>
      </c>
      <c r="AE502" s="14" t="s">
        <v>1569</v>
      </c>
      <c r="AF502" s="8" t="s">
        <v>1569</v>
      </c>
      <c r="AG502" s="14" t="s">
        <v>1569</v>
      </c>
      <c r="AH502" s="5"/>
      <c r="AI502" s="5"/>
      <c r="AJ502" s="5" t="s">
        <v>1569</v>
      </c>
    </row>
    <row r="503" spans="1:36" x14ac:dyDescent="0.25">
      <c r="A503" s="5" t="s">
        <v>2837</v>
      </c>
      <c r="B503" s="5" t="s">
        <v>1124</v>
      </c>
      <c r="C503" s="5" t="s">
        <v>1123</v>
      </c>
      <c r="D503" s="5" t="s">
        <v>1038</v>
      </c>
      <c r="E503" s="5" t="s">
        <v>2886</v>
      </c>
      <c r="F503" s="5" t="s">
        <v>2931</v>
      </c>
      <c r="G503" s="5">
        <v>3</v>
      </c>
      <c r="H503" s="5">
        <v>2</v>
      </c>
      <c r="I503" s="5" t="s">
        <v>2950</v>
      </c>
      <c r="J503" s="13">
        <v>0.49602580036242316</v>
      </c>
      <c r="K503" s="8">
        <v>2019</v>
      </c>
      <c r="L503" s="5" t="s">
        <v>2837</v>
      </c>
      <c r="M503" s="14" t="s">
        <v>1569</v>
      </c>
      <c r="N503" s="8" t="s">
        <v>1569</v>
      </c>
      <c r="O503" s="13" t="s">
        <v>1569</v>
      </c>
      <c r="P503" s="14" t="s">
        <v>1569</v>
      </c>
      <c r="Q503" s="8" t="s">
        <v>1569</v>
      </c>
      <c r="R503" s="14" t="s">
        <v>1569</v>
      </c>
      <c r="S503" s="5"/>
      <c r="T503" s="5"/>
      <c r="U503" s="5" t="s">
        <v>1569</v>
      </c>
      <c r="V503" s="14" t="s">
        <v>1569</v>
      </c>
      <c r="W503" s="8" t="s">
        <v>1569</v>
      </c>
      <c r="X503" s="14" t="s">
        <v>1569</v>
      </c>
      <c r="Y503" s="14" t="s">
        <v>1569</v>
      </c>
      <c r="Z503" s="8" t="s">
        <v>1569</v>
      </c>
      <c r="AA503" s="14" t="s">
        <v>1569</v>
      </c>
      <c r="AB503" s="14" t="s">
        <v>1569</v>
      </c>
      <c r="AC503" s="8" t="s">
        <v>1569</v>
      </c>
      <c r="AD503" s="14" t="s">
        <v>1569</v>
      </c>
      <c r="AE503" s="14" t="s">
        <v>1569</v>
      </c>
      <c r="AF503" s="8" t="s">
        <v>1569</v>
      </c>
      <c r="AG503" s="14" t="s">
        <v>1569</v>
      </c>
      <c r="AH503" s="5"/>
      <c r="AI503" s="5"/>
      <c r="AJ503" s="5" t="s">
        <v>1569</v>
      </c>
    </row>
    <row r="504" spans="1:36" x14ac:dyDescent="0.25">
      <c r="A504" s="5" t="s">
        <v>2838</v>
      </c>
      <c r="B504" s="5" t="s">
        <v>1124</v>
      </c>
      <c r="C504" s="5" t="s">
        <v>1123</v>
      </c>
      <c r="D504" s="5" t="s">
        <v>1038</v>
      </c>
      <c r="E504" s="5" t="s">
        <v>2887</v>
      </c>
      <c r="F504" s="5" t="s">
        <v>2932</v>
      </c>
      <c r="G504" s="5">
        <v>3</v>
      </c>
      <c r="H504" s="5">
        <v>2</v>
      </c>
      <c r="I504" s="5" t="s">
        <v>2967</v>
      </c>
      <c r="J504" s="13">
        <v>0.59195994917824157</v>
      </c>
      <c r="K504" s="8">
        <v>2019</v>
      </c>
      <c r="L504" s="5" t="s">
        <v>2838</v>
      </c>
      <c r="M504" s="14" t="s">
        <v>1569</v>
      </c>
      <c r="N504" s="8" t="s">
        <v>1569</v>
      </c>
      <c r="O504" s="13" t="s">
        <v>1569</v>
      </c>
      <c r="P504" s="14" t="s">
        <v>1569</v>
      </c>
      <c r="Q504" s="8" t="s">
        <v>1569</v>
      </c>
      <c r="R504" s="14" t="s">
        <v>1569</v>
      </c>
      <c r="S504" s="5"/>
      <c r="T504" s="5"/>
      <c r="U504" s="5" t="s">
        <v>1569</v>
      </c>
      <c r="V504" s="14" t="s">
        <v>1569</v>
      </c>
      <c r="W504" s="8" t="s">
        <v>1569</v>
      </c>
      <c r="X504" s="14" t="s">
        <v>1569</v>
      </c>
      <c r="Y504" s="14" t="s">
        <v>1569</v>
      </c>
      <c r="Z504" s="8" t="s">
        <v>1569</v>
      </c>
      <c r="AA504" s="14" t="s">
        <v>1569</v>
      </c>
      <c r="AB504" s="14" t="s">
        <v>1569</v>
      </c>
      <c r="AC504" s="8" t="s">
        <v>1569</v>
      </c>
      <c r="AD504" s="14" t="s">
        <v>1569</v>
      </c>
      <c r="AE504" s="14" t="s">
        <v>1569</v>
      </c>
      <c r="AF504" s="8" t="s">
        <v>1569</v>
      </c>
      <c r="AG504" s="14" t="s">
        <v>1569</v>
      </c>
      <c r="AH504" s="5"/>
      <c r="AI504" s="5"/>
      <c r="AJ504" s="5" t="s">
        <v>1569</v>
      </c>
    </row>
    <row r="505" spans="1:36" x14ac:dyDescent="0.25">
      <c r="A505" s="5" t="s">
        <v>2839</v>
      </c>
      <c r="B505" s="5" t="s">
        <v>1124</v>
      </c>
      <c r="C505" s="5" t="s">
        <v>1123</v>
      </c>
      <c r="D505" s="5" t="s">
        <v>1038</v>
      </c>
      <c r="E505" s="5" t="s">
        <v>2888</v>
      </c>
      <c r="F505" s="5" t="s">
        <v>2933</v>
      </c>
      <c r="G505" s="5">
        <v>3</v>
      </c>
      <c r="H505" s="5">
        <v>1</v>
      </c>
      <c r="I505" s="5" t="s">
        <v>2961</v>
      </c>
      <c r="J505" s="13">
        <v>0.38088809496863801</v>
      </c>
      <c r="K505" s="8">
        <v>2019</v>
      </c>
      <c r="L505" s="5" t="s">
        <v>2839</v>
      </c>
      <c r="M505" s="14" t="s">
        <v>1569</v>
      </c>
      <c r="N505" s="8" t="s">
        <v>1569</v>
      </c>
      <c r="O505" s="13" t="s">
        <v>1569</v>
      </c>
      <c r="P505" s="14" t="s">
        <v>1569</v>
      </c>
      <c r="Q505" s="8" t="s">
        <v>1569</v>
      </c>
      <c r="R505" s="14" t="s">
        <v>1569</v>
      </c>
      <c r="S505" s="5"/>
      <c r="T505" s="5"/>
      <c r="U505" s="5" t="s">
        <v>1569</v>
      </c>
      <c r="V505" s="14" t="s">
        <v>1569</v>
      </c>
      <c r="W505" s="8" t="s">
        <v>1569</v>
      </c>
      <c r="X505" s="14" t="s">
        <v>1569</v>
      </c>
      <c r="Y505" s="14" t="s">
        <v>1569</v>
      </c>
      <c r="Z505" s="8" t="s">
        <v>1569</v>
      </c>
      <c r="AA505" s="14" t="s">
        <v>1569</v>
      </c>
      <c r="AB505" s="14" t="s">
        <v>1569</v>
      </c>
      <c r="AC505" s="8" t="s">
        <v>1569</v>
      </c>
      <c r="AD505" s="14" t="s">
        <v>1569</v>
      </c>
      <c r="AE505" s="14" t="s">
        <v>1569</v>
      </c>
      <c r="AF505" s="8" t="s">
        <v>1569</v>
      </c>
      <c r="AG505" s="14" t="s">
        <v>1569</v>
      </c>
      <c r="AH505" s="5"/>
      <c r="AI505" s="5"/>
      <c r="AJ505" s="5" t="s">
        <v>1569</v>
      </c>
    </row>
    <row r="506" spans="1:36" x14ac:dyDescent="0.25">
      <c r="A506" s="5" t="s">
        <v>2840</v>
      </c>
      <c r="B506" s="5" t="s">
        <v>1124</v>
      </c>
      <c r="C506" s="5" t="s">
        <v>1123</v>
      </c>
      <c r="D506" s="5" t="s">
        <v>1038</v>
      </c>
      <c r="E506" s="5" t="s">
        <v>2889</v>
      </c>
      <c r="F506" s="5" t="s">
        <v>2934</v>
      </c>
      <c r="G506" s="5">
        <v>3</v>
      </c>
      <c r="H506" s="5">
        <v>2</v>
      </c>
      <c r="I506" s="5" t="s">
        <v>2960</v>
      </c>
      <c r="J506" s="13">
        <v>0.54555202344090881</v>
      </c>
      <c r="K506" s="8">
        <v>2019</v>
      </c>
      <c r="L506" s="5" t="s">
        <v>2840</v>
      </c>
      <c r="M506" s="14" t="s">
        <v>1569</v>
      </c>
      <c r="N506" s="8" t="s">
        <v>1569</v>
      </c>
      <c r="O506" s="13" t="s">
        <v>1569</v>
      </c>
      <c r="P506" s="14" t="s">
        <v>1569</v>
      </c>
      <c r="Q506" s="8" t="s">
        <v>1569</v>
      </c>
      <c r="R506" s="14" t="s">
        <v>1569</v>
      </c>
      <c r="S506" s="5"/>
      <c r="T506" s="5"/>
      <c r="U506" s="5" t="s">
        <v>1569</v>
      </c>
      <c r="V506" s="14" t="s">
        <v>1569</v>
      </c>
      <c r="W506" s="8" t="s">
        <v>1569</v>
      </c>
      <c r="X506" s="14" t="s">
        <v>1569</v>
      </c>
      <c r="Y506" s="14" t="s">
        <v>1569</v>
      </c>
      <c r="Z506" s="8" t="s">
        <v>1569</v>
      </c>
      <c r="AA506" s="14" t="s">
        <v>1569</v>
      </c>
      <c r="AB506" s="14" t="s">
        <v>1569</v>
      </c>
      <c r="AC506" s="8" t="s">
        <v>1569</v>
      </c>
      <c r="AD506" s="14" t="s">
        <v>1569</v>
      </c>
      <c r="AE506" s="14" t="s">
        <v>1569</v>
      </c>
      <c r="AF506" s="8" t="s">
        <v>1569</v>
      </c>
      <c r="AG506" s="14" t="s">
        <v>1569</v>
      </c>
      <c r="AH506" s="5"/>
      <c r="AI506" s="5"/>
      <c r="AJ506" s="5" t="s">
        <v>1569</v>
      </c>
    </row>
    <row r="507" spans="1:36" x14ac:dyDescent="0.25">
      <c r="A507" s="5" t="s">
        <v>2841</v>
      </c>
      <c r="B507" s="5" t="s">
        <v>1124</v>
      </c>
      <c r="C507" s="5" t="s">
        <v>1123</v>
      </c>
      <c r="D507" s="5" t="s">
        <v>1038</v>
      </c>
      <c r="E507" s="5" t="s">
        <v>2890</v>
      </c>
      <c r="F507" s="5" t="s">
        <v>2935</v>
      </c>
      <c r="G507" s="5">
        <v>3</v>
      </c>
      <c r="H507" s="5">
        <v>2</v>
      </c>
      <c r="I507" s="5" t="s">
        <v>2968</v>
      </c>
      <c r="J507" s="13">
        <v>0.50248290107130322</v>
      </c>
      <c r="K507" s="8">
        <v>2019</v>
      </c>
      <c r="L507" s="5" t="s">
        <v>2841</v>
      </c>
      <c r="M507" s="14" t="s">
        <v>1569</v>
      </c>
      <c r="N507" s="8" t="s">
        <v>1569</v>
      </c>
      <c r="O507" s="13" t="s">
        <v>1569</v>
      </c>
      <c r="P507" s="14" t="s">
        <v>1569</v>
      </c>
      <c r="Q507" s="8" t="s">
        <v>1569</v>
      </c>
      <c r="R507" s="14" t="s">
        <v>1569</v>
      </c>
      <c r="S507" s="5"/>
      <c r="T507" s="5"/>
      <c r="U507" s="5" t="s">
        <v>1569</v>
      </c>
      <c r="V507" s="14" t="s">
        <v>1569</v>
      </c>
      <c r="W507" s="8" t="s">
        <v>1569</v>
      </c>
      <c r="X507" s="14" t="s">
        <v>1569</v>
      </c>
      <c r="Y507" s="14" t="s">
        <v>1569</v>
      </c>
      <c r="Z507" s="8" t="s">
        <v>1569</v>
      </c>
      <c r="AA507" s="14" t="s">
        <v>1569</v>
      </c>
      <c r="AB507" s="14" t="s">
        <v>1569</v>
      </c>
      <c r="AC507" s="8" t="s">
        <v>1569</v>
      </c>
      <c r="AD507" s="14" t="s">
        <v>1569</v>
      </c>
      <c r="AE507" s="14" t="s">
        <v>1569</v>
      </c>
      <c r="AF507" s="8" t="s">
        <v>1569</v>
      </c>
      <c r="AG507" s="14" t="s">
        <v>1569</v>
      </c>
      <c r="AH507" s="5"/>
      <c r="AI507" s="5"/>
      <c r="AJ507" s="5" t="s">
        <v>1569</v>
      </c>
    </row>
    <row r="508" spans="1:36" x14ac:dyDescent="0.25">
      <c r="A508" s="5" t="s">
        <v>2842</v>
      </c>
      <c r="B508" s="5" t="s">
        <v>1124</v>
      </c>
      <c r="C508" s="5" t="s">
        <v>1123</v>
      </c>
      <c r="D508" s="5" t="s">
        <v>1038</v>
      </c>
      <c r="E508" s="5" t="s">
        <v>2891</v>
      </c>
      <c r="F508" s="5" t="s">
        <v>2936</v>
      </c>
      <c r="G508" s="5">
        <v>3</v>
      </c>
      <c r="H508" s="5">
        <v>2</v>
      </c>
      <c r="I508" s="5" t="s">
        <v>2965</v>
      </c>
      <c r="J508" s="13">
        <v>0.46036623506431584</v>
      </c>
      <c r="K508" s="8">
        <v>2019</v>
      </c>
      <c r="L508" s="5" t="s">
        <v>2842</v>
      </c>
      <c r="M508" s="14" t="s">
        <v>1569</v>
      </c>
      <c r="N508" s="8" t="s">
        <v>1569</v>
      </c>
      <c r="O508" s="13" t="s">
        <v>1569</v>
      </c>
      <c r="P508" s="14" t="s">
        <v>1569</v>
      </c>
      <c r="Q508" s="8" t="s">
        <v>1569</v>
      </c>
      <c r="R508" s="14" t="s">
        <v>1569</v>
      </c>
      <c r="S508" s="5"/>
      <c r="T508" s="5"/>
      <c r="U508" s="5" t="s">
        <v>1569</v>
      </c>
      <c r="V508" s="14" t="s">
        <v>1569</v>
      </c>
      <c r="W508" s="8" t="s">
        <v>1569</v>
      </c>
      <c r="X508" s="14" t="s">
        <v>1569</v>
      </c>
      <c r="Y508" s="14" t="s">
        <v>1569</v>
      </c>
      <c r="Z508" s="8" t="s">
        <v>1569</v>
      </c>
      <c r="AA508" s="14" t="s">
        <v>1569</v>
      </c>
      <c r="AB508" s="14" t="s">
        <v>1569</v>
      </c>
      <c r="AC508" s="8" t="s">
        <v>1569</v>
      </c>
      <c r="AD508" s="14" t="s">
        <v>1569</v>
      </c>
      <c r="AE508" s="14" t="s">
        <v>1569</v>
      </c>
      <c r="AF508" s="8" t="s">
        <v>1569</v>
      </c>
      <c r="AG508" s="14" t="s">
        <v>1569</v>
      </c>
      <c r="AH508" s="5"/>
      <c r="AI508" s="5"/>
      <c r="AJ508" s="5" t="s">
        <v>1569</v>
      </c>
    </row>
    <row r="509" spans="1:36" x14ac:dyDescent="0.25">
      <c r="A509" s="5" t="s">
        <v>2843</v>
      </c>
      <c r="B509" s="5" t="s">
        <v>1124</v>
      </c>
      <c r="C509" s="5" t="s">
        <v>1123</v>
      </c>
      <c r="D509" s="5" t="s">
        <v>1038</v>
      </c>
      <c r="E509" s="5" t="s">
        <v>2892</v>
      </c>
      <c r="F509" s="5" t="s">
        <v>2937</v>
      </c>
      <c r="G509" s="5">
        <v>3</v>
      </c>
      <c r="H509" s="5">
        <v>2</v>
      </c>
      <c r="I509" s="5" t="s">
        <v>2941</v>
      </c>
      <c r="J509" s="13">
        <v>0.39257201194642971</v>
      </c>
      <c r="K509" s="8">
        <v>2019</v>
      </c>
      <c r="L509" s="5" t="s">
        <v>2843</v>
      </c>
      <c r="M509" s="14" t="s">
        <v>1569</v>
      </c>
      <c r="N509" s="8" t="s">
        <v>1569</v>
      </c>
      <c r="O509" s="13" t="s">
        <v>1569</v>
      </c>
      <c r="P509" s="14" t="s">
        <v>1569</v>
      </c>
      <c r="Q509" s="8" t="s">
        <v>1569</v>
      </c>
      <c r="R509" s="14" t="s">
        <v>1569</v>
      </c>
      <c r="S509" s="5"/>
      <c r="T509" s="5"/>
      <c r="U509" s="5" t="s">
        <v>1569</v>
      </c>
      <c r="V509" s="14" t="s">
        <v>1569</v>
      </c>
      <c r="W509" s="8" t="s">
        <v>1569</v>
      </c>
      <c r="X509" s="14" t="s">
        <v>1569</v>
      </c>
      <c r="Y509" s="14" t="s">
        <v>1569</v>
      </c>
      <c r="Z509" s="8" t="s">
        <v>1569</v>
      </c>
      <c r="AA509" s="14" t="s">
        <v>1569</v>
      </c>
      <c r="AB509" s="14" t="s">
        <v>1569</v>
      </c>
      <c r="AC509" s="8" t="s">
        <v>1569</v>
      </c>
      <c r="AD509" s="14" t="s">
        <v>1569</v>
      </c>
      <c r="AE509" s="14" t="s">
        <v>1569</v>
      </c>
      <c r="AF509" s="8" t="s">
        <v>1569</v>
      </c>
      <c r="AG509" s="14" t="s">
        <v>1569</v>
      </c>
      <c r="AH509" s="5"/>
      <c r="AI509" s="5"/>
      <c r="AJ509" s="5" t="s">
        <v>1569</v>
      </c>
    </row>
    <row r="510" spans="1:36" x14ac:dyDescent="0.25">
      <c r="A510" s="5" t="s">
        <v>2844</v>
      </c>
      <c r="B510" s="5" t="s">
        <v>1124</v>
      </c>
      <c r="C510" s="5" t="s">
        <v>1123</v>
      </c>
      <c r="D510" s="5" t="s">
        <v>1038</v>
      </c>
      <c r="E510" s="5" t="s">
        <v>2893</v>
      </c>
      <c r="F510" s="5" t="s">
        <v>2938</v>
      </c>
      <c r="G510" s="5">
        <v>3</v>
      </c>
      <c r="H510" s="5">
        <v>1</v>
      </c>
      <c r="I510" s="5" t="s">
        <v>2969</v>
      </c>
      <c r="J510" s="13">
        <v>0.39235975988580613</v>
      </c>
      <c r="K510" s="8">
        <v>2019</v>
      </c>
      <c r="L510" s="5" t="s">
        <v>2844</v>
      </c>
      <c r="M510" s="14" t="s">
        <v>1569</v>
      </c>
      <c r="N510" s="8" t="s">
        <v>1569</v>
      </c>
      <c r="O510" s="13" t="s">
        <v>1569</v>
      </c>
      <c r="P510" s="14" t="s">
        <v>1569</v>
      </c>
      <c r="Q510" s="8" t="s">
        <v>1569</v>
      </c>
      <c r="R510" s="14" t="s">
        <v>1569</v>
      </c>
      <c r="S510" s="5"/>
      <c r="T510" s="5"/>
      <c r="U510" s="5" t="s">
        <v>1569</v>
      </c>
      <c r="V510" s="14" t="s">
        <v>1569</v>
      </c>
      <c r="W510" s="8" t="s">
        <v>1569</v>
      </c>
      <c r="X510" s="14" t="s">
        <v>1569</v>
      </c>
      <c r="Y510" s="14" t="s">
        <v>1569</v>
      </c>
      <c r="Z510" s="8" t="s">
        <v>1569</v>
      </c>
      <c r="AA510" s="14" t="s">
        <v>1569</v>
      </c>
      <c r="AB510" s="14" t="s">
        <v>1569</v>
      </c>
      <c r="AC510" s="8" t="s">
        <v>1569</v>
      </c>
      <c r="AD510" s="14" t="s">
        <v>1569</v>
      </c>
      <c r="AE510" s="14" t="s">
        <v>1569</v>
      </c>
      <c r="AF510" s="8" t="s">
        <v>1569</v>
      </c>
      <c r="AG510" s="14" t="s">
        <v>1569</v>
      </c>
      <c r="AH510" s="5"/>
      <c r="AI510" s="5"/>
      <c r="AJ510" s="5" t="s">
        <v>1569</v>
      </c>
    </row>
    <row r="511" spans="1:36" x14ac:dyDescent="0.25">
      <c r="A511" s="5" t="s">
        <v>2845</v>
      </c>
      <c r="B511" s="5" t="s">
        <v>1124</v>
      </c>
      <c r="C511" s="5" t="s">
        <v>1123</v>
      </c>
      <c r="D511" s="5" t="s">
        <v>1038</v>
      </c>
      <c r="E511" s="5" t="s">
        <v>2894</v>
      </c>
      <c r="F511" s="5" t="s">
        <v>2939</v>
      </c>
      <c r="G511" s="5">
        <v>3</v>
      </c>
      <c r="H511" s="5">
        <v>2</v>
      </c>
      <c r="I511" s="5" t="s">
        <v>2956</v>
      </c>
      <c r="J511" s="13">
        <v>0.44405973038202978</v>
      </c>
      <c r="K511" s="8">
        <v>2019</v>
      </c>
      <c r="L511" s="5" t="s">
        <v>2845</v>
      </c>
      <c r="M511" s="14" t="s">
        <v>1569</v>
      </c>
      <c r="N511" s="8" t="s">
        <v>1569</v>
      </c>
      <c r="O511" s="13" t="s">
        <v>1569</v>
      </c>
      <c r="P511" s="14" t="s">
        <v>1569</v>
      </c>
      <c r="Q511" s="8" t="s">
        <v>1569</v>
      </c>
      <c r="R511" s="14" t="s">
        <v>1569</v>
      </c>
      <c r="S511" s="5"/>
      <c r="T511" s="5"/>
      <c r="U511" s="5" t="s">
        <v>1569</v>
      </c>
      <c r="V511" s="14" t="s">
        <v>1569</v>
      </c>
      <c r="W511" s="8" t="s">
        <v>1569</v>
      </c>
      <c r="X511" s="14" t="s">
        <v>1569</v>
      </c>
      <c r="Y511" s="14" t="s">
        <v>1569</v>
      </c>
      <c r="Z511" s="8" t="s">
        <v>1569</v>
      </c>
      <c r="AA511" s="14" t="s">
        <v>1569</v>
      </c>
      <c r="AB511" s="14" t="s">
        <v>1569</v>
      </c>
      <c r="AC511" s="8" t="s">
        <v>1569</v>
      </c>
      <c r="AD511" s="14" t="s">
        <v>1569</v>
      </c>
      <c r="AE511" s="14" t="s">
        <v>1569</v>
      </c>
      <c r="AF511" s="8" t="s">
        <v>1569</v>
      </c>
      <c r="AG511" s="14" t="s">
        <v>1569</v>
      </c>
      <c r="AH511" s="5"/>
      <c r="AI511" s="5"/>
      <c r="AJ511" s="5" t="s">
        <v>1569</v>
      </c>
    </row>
    <row r="512" spans="1:36" x14ac:dyDescent="0.25">
      <c r="A512" s="5" t="s">
        <v>2846</v>
      </c>
      <c r="B512" s="5" t="s">
        <v>1124</v>
      </c>
      <c r="C512" s="5" t="s">
        <v>1123</v>
      </c>
      <c r="D512" s="5" t="s">
        <v>1038</v>
      </c>
      <c r="E512" s="5" t="s">
        <v>2895</v>
      </c>
      <c r="F512" s="5" t="s">
        <v>2940</v>
      </c>
      <c r="G512" s="5">
        <v>3</v>
      </c>
      <c r="H512" s="5">
        <v>2</v>
      </c>
      <c r="I512" s="5" t="s">
        <v>2967</v>
      </c>
      <c r="J512" s="13">
        <v>0.45192019496737895</v>
      </c>
      <c r="K512" s="8">
        <v>2019</v>
      </c>
      <c r="L512" s="5" t="s">
        <v>2846</v>
      </c>
      <c r="M512" s="14" t="s">
        <v>1569</v>
      </c>
      <c r="N512" s="8" t="s">
        <v>1569</v>
      </c>
      <c r="O512" s="13" t="s">
        <v>1569</v>
      </c>
      <c r="P512" s="14" t="s">
        <v>1569</v>
      </c>
      <c r="Q512" s="8" t="s">
        <v>1569</v>
      </c>
      <c r="R512" s="14" t="s">
        <v>1569</v>
      </c>
      <c r="S512" s="5"/>
      <c r="T512" s="5"/>
      <c r="U512" s="5" t="s">
        <v>1569</v>
      </c>
      <c r="V512" s="14" t="s">
        <v>1569</v>
      </c>
      <c r="W512" s="8" t="s">
        <v>1569</v>
      </c>
      <c r="X512" s="14" t="s">
        <v>1569</v>
      </c>
      <c r="Y512" s="14" t="s">
        <v>1569</v>
      </c>
      <c r="Z512" s="8" t="s">
        <v>1569</v>
      </c>
      <c r="AA512" s="14" t="s">
        <v>1569</v>
      </c>
      <c r="AB512" s="14" t="s">
        <v>1569</v>
      </c>
      <c r="AC512" s="8" t="s">
        <v>1569</v>
      </c>
      <c r="AD512" s="14" t="s">
        <v>1569</v>
      </c>
      <c r="AE512" s="14" t="s">
        <v>1569</v>
      </c>
      <c r="AF512" s="8" t="s">
        <v>1569</v>
      </c>
      <c r="AG512" s="14" t="s">
        <v>1569</v>
      </c>
      <c r="AH512" s="5"/>
      <c r="AI512" s="5"/>
      <c r="AJ512" s="5" t="s">
        <v>1569</v>
      </c>
    </row>
    <row r="513" spans="1:36" x14ac:dyDescent="0.25">
      <c r="A513" s="5" t="s">
        <v>2998</v>
      </c>
      <c r="B513" s="5" t="s">
        <v>1046</v>
      </c>
      <c r="C513" s="5" t="s">
        <v>1045</v>
      </c>
      <c r="D513" s="5" t="s">
        <v>1038</v>
      </c>
      <c r="E513" s="5" t="s">
        <v>1047</v>
      </c>
      <c r="F513" s="5" t="s">
        <v>1044</v>
      </c>
      <c r="G513" s="5">
        <v>1</v>
      </c>
      <c r="H513" s="5">
        <v>1</v>
      </c>
      <c r="I513" s="5" t="s">
        <v>2701</v>
      </c>
      <c r="J513" s="13">
        <v>1.30741542653753</v>
      </c>
      <c r="K513" s="8">
        <v>2016</v>
      </c>
      <c r="L513" s="5" t="s">
        <v>1043</v>
      </c>
      <c r="M513" s="14">
        <v>100</v>
      </c>
      <c r="N513" s="8">
        <v>2016</v>
      </c>
      <c r="O513" s="13" t="s">
        <v>1043</v>
      </c>
      <c r="P513" s="14">
        <v>16.88</v>
      </c>
      <c r="Q513" s="8">
        <v>2016</v>
      </c>
      <c r="R513" s="14" t="s">
        <v>1043</v>
      </c>
      <c r="U513" s="5" t="s">
        <v>1569</v>
      </c>
      <c r="V513" s="14">
        <v>1.1111111111111112</v>
      </c>
      <c r="W513" s="8">
        <v>2016</v>
      </c>
      <c r="X513" s="14" t="s">
        <v>1043</v>
      </c>
      <c r="Y513" s="14">
        <v>0</v>
      </c>
      <c r="Z513" s="8">
        <v>2015</v>
      </c>
      <c r="AA513" s="14" t="s">
        <v>1979</v>
      </c>
      <c r="AB513" s="14">
        <v>0</v>
      </c>
      <c r="AC513" s="8">
        <v>2015</v>
      </c>
      <c r="AD513" s="14" t="s">
        <v>1979</v>
      </c>
      <c r="AE513" s="14">
        <v>91.336633663366342</v>
      </c>
      <c r="AF513" s="8">
        <v>2016</v>
      </c>
      <c r="AG513" s="14" t="s">
        <v>1043</v>
      </c>
      <c r="AJ513" s="5" t="s">
        <v>1569</v>
      </c>
    </row>
    <row r="514" spans="1:36" x14ac:dyDescent="0.25">
      <c r="A514" s="5" t="s">
        <v>2999</v>
      </c>
      <c r="B514" s="5" t="s">
        <v>1074</v>
      </c>
      <c r="C514" s="5" t="s">
        <v>1073</v>
      </c>
      <c r="D514" s="5" t="s">
        <v>1038</v>
      </c>
      <c r="E514" s="5" t="s">
        <v>1075</v>
      </c>
      <c r="F514" s="5" t="s">
        <v>1072</v>
      </c>
      <c r="G514" s="5">
        <v>2</v>
      </c>
      <c r="H514" s="5">
        <v>1</v>
      </c>
      <c r="I514" s="5" t="s">
        <v>2702</v>
      </c>
      <c r="J514" s="13" t="s">
        <v>1569</v>
      </c>
      <c r="K514" s="8" t="s">
        <v>1569</v>
      </c>
      <c r="L514" s="5" t="s">
        <v>1569</v>
      </c>
      <c r="M514" s="14" t="s">
        <v>1569</v>
      </c>
      <c r="N514" s="8" t="s">
        <v>1569</v>
      </c>
      <c r="O514" s="13" t="s">
        <v>1569</v>
      </c>
      <c r="P514" s="14">
        <v>10.389610389610388</v>
      </c>
      <c r="Q514" s="8">
        <v>2013</v>
      </c>
      <c r="R514" s="14" t="s">
        <v>1071</v>
      </c>
      <c r="S514" s="5"/>
      <c r="T514" s="5"/>
      <c r="V514" s="14">
        <v>6.2758051197357574</v>
      </c>
      <c r="W514" s="8">
        <v>2019</v>
      </c>
      <c r="X514" s="14" t="s">
        <v>1988</v>
      </c>
      <c r="Y514" s="14">
        <v>0</v>
      </c>
      <c r="Z514" s="8">
        <v>2019</v>
      </c>
      <c r="AA514" s="14" t="s">
        <v>1988</v>
      </c>
      <c r="AB514" s="14">
        <v>44.756399669694467</v>
      </c>
      <c r="AC514" s="8">
        <v>2019</v>
      </c>
      <c r="AD514" s="14" t="s">
        <v>1988</v>
      </c>
      <c r="AE514" s="14">
        <v>42.158516020236085</v>
      </c>
      <c r="AF514" s="8">
        <v>2019</v>
      </c>
      <c r="AG514" s="14" t="s">
        <v>1988</v>
      </c>
      <c r="AH514" s="5"/>
      <c r="AI514" s="5"/>
    </row>
    <row r="515" spans="1:36" x14ac:dyDescent="0.25">
      <c r="A515" s="5" t="s">
        <v>3001</v>
      </c>
      <c r="B515" s="5" t="s">
        <v>1095</v>
      </c>
      <c r="C515" s="5" t="s">
        <v>1094</v>
      </c>
      <c r="D515" s="5" t="s">
        <v>1038</v>
      </c>
      <c r="E515" s="5" t="s">
        <v>1099</v>
      </c>
      <c r="F515" s="5" t="s">
        <v>1098</v>
      </c>
      <c r="G515" s="5">
        <v>2</v>
      </c>
      <c r="H515" s="5">
        <v>1</v>
      </c>
      <c r="I515" s="5" t="s">
        <v>3234</v>
      </c>
      <c r="J515" s="13">
        <v>1.3266041816870946</v>
      </c>
      <c r="K515" s="8">
        <v>2014</v>
      </c>
      <c r="L515" s="5" t="s">
        <v>1097</v>
      </c>
      <c r="M515" s="14">
        <v>95</v>
      </c>
      <c r="N515" s="8">
        <v>2014</v>
      </c>
      <c r="O515" s="13" t="s">
        <v>1097</v>
      </c>
      <c r="P515" s="14" t="s">
        <v>1569</v>
      </c>
      <c r="Q515" s="8" t="s">
        <v>1569</v>
      </c>
      <c r="R515" s="14" t="s">
        <v>1569</v>
      </c>
      <c r="S515" s="5"/>
      <c r="T515" s="5"/>
      <c r="V515" s="14">
        <v>0</v>
      </c>
      <c r="W515" s="8">
        <v>2015</v>
      </c>
      <c r="X515" s="14" t="s">
        <v>1994</v>
      </c>
      <c r="Y515" s="14">
        <v>0</v>
      </c>
      <c r="Z515" s="8">
        <v>2015</v>
      </c>
      <c r="AA515" s="14" t="s">
        <v>1994</v>
      </c>
      <c r="AB515" s="14">
        <v>0</v>
      </c>
      <c r="AC515" s="8">
        <v>2015</v>
      </c>
      <c r="AD515" s="14" t="s">
        <v>1994</v>
      </c>
      <c r="AE515" s="14">
        <v>100</v>
      </c>
      <c r="AF515" s="8">
        <v>2015</v>
      </c>
      <c r="AG515" s="14" t="s">
        <v>1994</v>
      </c>
      <c r="AH515" s="5"/>
      <c r="AI515" s="5"/>
    </row>
    <row r="516" spans="1:36" x14ac:dyDescent="0.25">
      <c r="A516" s="5" t="s">
        <v>3002</v>
      </c>
      <c r="B516" s="5" t="s">
        <v>1103</v>
      </c>
      <c r="C516" s="5" t="s">
        <v>1102</v>
      </c>
      <c r="D516" s="5" t="s">
        <v>1038</v>
      </c>
      <c r="E516" s="5" t="s">
        <v>1104</v>
      </c>
      <c r="F516" s="5" t="s">
        <v>1101</v>
      </c>
      <c r="G516" s="5">
        <v>1</v>
      </c>
      <c r="H516" s="5">
        <v>2</v>
      </c>
      <c r="I516" s="5" t="s">
        <v>2700</v>
      </c>
      <c r="J516" s="13">
        <v>0.80711797084059123</v>
      </c>
      <c r="K516" s="8">
        <v>2017</v>
      </c>
      <c r="L516" s="5" t="s">
        <v>1995</v>
      </c>
      <c r="M516" s="14">
        <v>100</v>
      </c>
      <c r="N516" s="8">
        <v>2017</v>
      </c>
      <c r="O516" s="13" t="s">
        <v>1995</v>
      </c>
      <c r="P516" s="14">
        <v>4.4999999999999991</v>
      </c>
      <c r="Q516" s="8">
        <v>2011</v>
      </c>
      <c r="R516" s="14" t="s">
        <v>1100</v>
      </c>
      <c r="V516" s="14">
        <v>0</v>
      </c>
      <c r="W516" s="8">
        <v>2017</v>
      </c>
      <c r="X516" s="14" t="s">
        <v>1995</v>
      </c>
      <c r="Y516" s="14">
        <v>0</v>
      </c>
      <c r="Z516" s="8">
        <v>2017</v>
      </c>
      <c r="AA516" s="14" t="s">
        <v>1995</v>
      </c>
      <c r="AB516" s="14">
        <v>0</v>
      </c>
      <c r="AC516" s="8">
        <v>2017</v>
      </c>
      <c r="AD516" s="14" t="s">
        <v>1995</v>
      </c>
      <c r="AE516" s="14">
        <v>0</v>
      </c>
      <c r="AF516" s="8">
        <v>2017</v>
      </c>
      <c r="AG516" s="14" t="s">
        <v>1995</v>
      </c>
    </row>
    <row r="517" spans="1:36" x14ac:dyDescent="0.25">
      <c r="A517" s="5" t="s">
        <v>3003</v>
      </c>
      <c r="B517" s="5" t="s">
        <v>392</v>
      </c>
      <c r="C517" s="5" t="s">
        <v>391</v>
      </c>
      <c r="D517" s="5" t="s">
        <v>360</v>
      </c>
      <c r="E517" s="5" t="s">
        <v>402</v>
      </c>
      <c r="F517" s="5" t="s">
        <v>401</v>
      </c>
      <c r="G517" s="5">
        <v>1</v>
      </c>
      <c r="H517" s="5">
        <v>3</v>
      </c>
      <c r="I517" s="5" t="s">
        <v>3236</v>
      </c>
      <c r="J517" s="13" t="s">
        <v>1569</v>
      </c>
      <c r="K517" s="8" t="s">
        <v>1569</v>
      </c>
      <c r="L517" s="5" t="s">
        <v>1569</v>
      </c>
      <c r="M517" s="14">
        <v>14</v>
      </c>
      <c r="N517" s="8">
        <v>2013</v>
      </c>
      <c r="O517" s="13" t="s">
        <v>400</v>
      </c>
      <c r="P517" s="14" t="s">
        <v>1569</v>
      </c>
      <c r="Q517" s="8" t="s">
        <v>1569</v>
      </c>
      <c r="R517" s="14" t="s">
        <v>1569</v>
      </c>
      <c r="S517" s="5"/>
      <c r="T517" s="5"/>
      <c r="V517" s="14">
        <v>0</v>
      </c>
      <c r="W517" s="8">
        <v>2017</v>
      </c>
      <c r="X517" s="14" t="s">
        <v>2003</v>
      </c>
      <c r="Y517" s="14">
        <v>0</v>
      </c>
      <c r="Z517" s="8">
        <v>2017</v>
      </c>
      <c r="AA517" s="14" t="s">
        <v>2003</v>
      </c>
      <c r="AB517" s="14">
        <v>0</v>
      </c>
      <c r="AC517" s="8">
        <v>2017</v>
      </c>
      <c r="AD517" s="14" t="s">
        <v>2003</v>
      </c>
      <c r="AE517" s="14">
        <v>0</v>
      </c>
      <c r="AF517" s="8">
        <v>2017</v>
      </c>
      <c r="AG517" s="14" t="s">
        <v>2003</v>
      </c>
      <c r="AH517" s="5"/>
      <c r="AI517" s="5"/>
    </row>
    <row r="518" spans="1:36" x14ac:dyDescent="0.25">
      <c r="A518" s="5" t="s">
        <v>3004</v>
      </c>
      <c r="B518" s="5" t="s">
        <v>1124</v>
      </c>
      <c r="C518" s="5" t="s">
        <v>1123</v>
      </c>
      <c r="D518" s="5" t="s">
        <v>1038</v>
      </c>
      <c r="E518" s="5" t="s">
        <v>1125</v>
      </c>
      <c r="F518" s="5" t="s">
        <v>1122</v>
      </c>
      <c r="G518" s="5">
        <v>2</v>
      </c>
      <c r="H518" s="5">
        <v>2</v>
      </c>
      <c r="I518" s="5" t="s">
        <v>3237</v>
      </c>
      <c r="J518" s="13">
        <v>1.0622083396055999</v>
      </c>
      <c r="K518" s="8">
        <v>2015</v>
      </c>
      <c r="L518" s="5" t="s">
        <v>1121</v>
      </c>
      <c r="M518" s="14" t="s">
        <v>1569</v>
      </c>
      <c r="N518" s="8" t="s">
        <v>1569</v>
      </c>
      <c r="O518" s="13" t="s">
        <v>1569</v>
      </c>
      <c r="P518" s="14">
        <v>12.7</v>
      </c>
      <c r="Q518" s="8">
        <v>2015</v>
      </c>
      <c r="R518" s="14" t="s">
        <v>1121</v>
      </c>
      <c r="S518" s="5"/>
      <c r="T518" s="5"/>
      <c r="V518" s="14">
        <v>16.811708860759488</v>
      </c>
      <c r="W518" s="8">
        <v>2019</v>
      </c>
      <c r="X518" s="14" t="s">
        <v>2011</v>
      </c>
      <c r="Y518" s="14">
        <v>0</v>
      </c>
      <c r="Z518" s="8">
        <v>2019</v>
      </c>
      <c r="AA518" s="14" t="s">
        <v>2011</v>
      </c>
      <c r="AB518" s="14">
        <v>48.941851265822784</v>
      </c>
      <c r="AC518" s="8">
        <v>2019</v>
      </c>
      <c r="AD518" s="14" t="s">
        <v>2011</v>
      </c>
      <c r="AE518" s="14">
        <v>100</v>
      </c>
      <c r="AF518" s="8">
        <v>2015</v>
      </c>
      <c r="AG518" s="14" t="s">
        <v>1121</v>
      </c>
      <c r="AH518" s="5"/>
      <c r="AI518" s="5"/>
    </row>
    <row r="519" spans="1:36" x14ac:dyDescent="0.25">
      <c r="A519" s="5" t="s">
        <v>3005</v>
      </c>
      <c r="B519" s="5" t="s">
        <v>1124</v>
      </c>
      <c r="C519" s="5" t="s">
        <v>1123</v>
      </c>
      <c r="D519" s="5" t="s">
        <v>1038</v>
      </c>
      <c r="E519" s="5" t="s">
        <v>2874</v>
      </c>
      <c r="F519" s="5" t="s">
        <v>1367</v>
      </c>
      <c r="G519" s="5">
        <v>3</v>
      </c>
      <c r="H519" s="5">
        <v>2</v>
      </c>
      <c r="I519" s="5" t="s">
        <v>2971</v>
      </c>
      <c r="J519" s="13">
        <v>0.4362470072071723</v>
      </c>
      <c r="K519" s="8">
        <v>2019</v>
      </c>
      <c r="L519" s="5" t="s">
        <v>2825</v>
      </c>
      <c r="M519" s="14">
        <v>100</v>
      </c>
      <c r="N519" s="8">
        <v>2018</v>
      </c>
      <c r="O519" s="13" t="s">
        <v>1366</v>
      </c>
      <c r="P519" s="14">
        <v>16</v>
      </c>
      <c r="Q519" s="8">
        <v>2018</v>
      </c>
      <c r="R519" s="14" t="s">
        <v>1366</v>
      </c>
      <c r="U519" s="5" t="s">
        <v>1569</v>
      </c>
      <c r="V519" s="14" t="s">
        <v>1569</v>
      </c>
      <c r="W519" s="8" t="s">
        <v>1569</v>
      </c>
      <c r="X519" s="14" t="s">
        <v>1569</v>
      </c>
      <c r="Y519" s="14" t="s">
        <v>1569</v>
      </c>
      <c r="Z519" s="8" t="s">
        <v>1569</v>
      </c>
      <c r="AA519" s="14" t="s">
        <v>1569</v>
      </c>
      <c r="AB519" s="14">
        <v>64</v>
      </c>
      <c r="AC519" s="8">
        <v>2018</v>
      </c>
      <c r="AD519" s="14" t="s">
        <v>1366</v>
      </c>
      <c r="AE519" s="14">
        <v>100</v>
      </c>
      <c r="AF519" s="8">
        <v>2018</v>
      </c>
      <c r="AG519" s="14" t="s">
        <v>1366</v>
      </c>
    </row>
    <row r="520" spans="1:36" x14ac:dyDescent="0.25">
      <c r="A520" s="5" t="s">
        <v>3006</v>
      </c>
      <c r="B520" s="5" t="s">
        <v>75</v>
      </c>
      <c r="C520" s="5" t="s">
        <v>74</v>
      </c>
      <c r="D520" s="5" t="s">
        <v>35</v>
      </c>
      <c r="E520" s="5" t="s">
        <v>76</v>
      </c>
      <c r="F520" s="5" t="s">
        <v>73</v>
      </c>
      <c r="G520" s="5">
        <v>2</v>
      </c>
      <c r="H520" s="5">
        <v>1</v>
      </c>
      <c r="I520" s="5" t="s">
        <v>2704</v>
      </c>
      <c r="J520" s="13">
        <v>1.0201336762975812</v>
      </c>
      <c r="K520" s="8">
        <v>2015</v>
      </c>
      <c r="L520" s="5" t="s">
        <v>72</v>
      </c>
      <c r="M520" s="14">
        <v>100</v>
      </c>
      <c r="N520" s="8">
        <v>2015</v>
      </c>
      <c r="O520" s="13" t="s">
        <v>72</v>
      </c>
      <c r="P520" s="14">
        <v>21.900000000000002</v>
      </c>
      <c r="Q520" s="8">
        <v>2015</v>
      </c>
      <c r="R520" s="14" t="s">
        <v>72</v>
      </c>
      <c r="V520" s="14">
        <v>6.0797239215015031</v>
      </c>
      <c r="W520" s="8">
        <v>2012</v>
      </c>
      <c r="X520" s="14" t="s">
        <v>2017</v>
      </c>
      <c r="Y520" s="14">
        <v>2.3315826131871953</v>
      </c>
      <c r="Z520" s="8">
        <v>2012</v>
      </c>
      <c r="AA520" s="14" t="s">
        <v>2017</v>
      </c>
      <c r="AB520" s="14">
        <v>0</v>
      </c>
      <c r="AC520" s="8">
        <v>2012</v>
      </c>
      <c r="AD520" s="14" t="s">
        <v>2017</v>
      </c>
      <c r="AE520" s="14">
        <v>100</v>
      </c>
      <c r="AF520" s="8">
        <v>2012</v>
      </c>
      <c r="AG520" s="14" t="s">
        <v>2017</v>
      </c>
    </row>
    <row r="521" spans="1:36" x14ac:dyDescent="0.25">
      <c r="A521" s="5" t="s">
        <v>3008</v>
      </c>
      <c r="B521" s="5" t="s">
        <v>1154</v>
      </c>
      <c r="C521" s="5" t="s">
        <v>1153</v>
      </c>
      <c r="D521" s="5" t="s">
        <v>1038</v>
      </c>
      <c r="E521" s="5" t="s">
        <v>1155</v>
      </c>
      <c r="F521" s="5" t="s">
        <v>1152</v>
      </c>
      <c r="G521" s="5">
        <v>2</v>
      </c>
      <c r="H521" s="5">
        <v>1</v>
      </c>
      <c r="I521" s="5" t="s">
        <v>3305</v>
      </c>
      <c r="J521" s="13">
        <v>1.2058285540828328</v>
      </c>
      <c r="K521" s="8">
        <v>2017</v>
      </c>
      <c r="L521" s="5" t="s">
        <v>2028</v>
      </c>
      <c r="M521" s="14">
        <v>95.805648803710895</v>
      </c>
      <c r="N521" s="8">
        <v>2017</v>
      </c>
      <c r="O521" s="13" t="s">
        <v>2028</v>
      </c>
      <c r="P521" s="14">
        <v>14.210000000000003</v>
      </c>
      <c r="Q521" s="8">
        <v>2012</v>
      </c>
      <c r="R521" s="14" t="s">
        <v>1151</v>
      </c>
      <c r="V521" s="14" t="s">
        <v>1569</v>
      </c>
      <c r="W521" s="8" t="s">
        <v>1569</v>
      </c>
      <c r="X521" s="14" t="s">
        <v>1569</v>
      </c>
      <c r="Y521" s="14">
        <v>0.85750663869311716</v>
      </c>
      <c r="Z521" s="8">
        <v>2012</v>
      </c>
      <c r="AA521" s="14" t="s">
        <v>2028</v>
      </c>
      <c r="AB521" s="14" t="s">
        <v>1569</v>
      </c>
      <c r="AC521" s="8" t="s">
        <v>1569</v>
      </c>
      <c r="AD521" s="14" t="s">
        <v>1569</v>
      </c>
      <c r="AE521" s="14">
        <v>100</v>
      </c>
      <c r="AF521" s="8">
        <v>2012</v>
      </c>
      <c r="AG521" s="14" t="s">
        <v>1151</v>
      </c>
    </row>
    <row r="522" spans="1:36" x14ac:dyDescent="0.25">
      <c r="A522" s="5" t="s">
        <v>3009</v>
      </c>
      <c r="B522" s="5" t="s">
        <v>17</v>
      </c>
      <c r="C522" s="5" t="s">
        <v>414</v>
      </c>
      <c r="D522" s="5" t="s">
        <v>360</v>
      </c>
      <c r="E522" s="5" t="s">
        <v>432</v>
      </c>
      <c r="F522" s="5" t="s">
        <v>431</v>
      </c>
      <c r="G522" s="5">
        <v>3</v>
      </c>
      <c r="H522" s="5">
        <v>2</v>
      </c>
      <c r="I522" s="5" t="s">
        <v>2705</v>
      </c>
      <c r="J522" s="13">
        <v>0.25079030558482612</v>
      </c>
      <c r="K522" s="8">
        <v>2013</v>
      </c>
      <c r="L522" s="5" t="s">
        <v>1428</v>
      </c>
      <c r="M522" s="14">
        <v>10</v>
      </c>
      <c r="N522" s="8">
        <v>2013</v>
      </c>
      <c r="O522" s="13" t="s">
        <v>1428</v>
      </c>
      <c r="P522" s="14">
        <v>7.5376884422110502</v>
      </c>
      <c r="Q522" s="8">
        <v>2015</v>
      </c>
      <c r="R522" s="14" t="s">
        <v>430</v>
      </c>
      <c r="V522" s="14">
        <v>0</v>
      </c>
      <c r="W522" s="8">
        <v>2013</v>
      </c>
      <c r="X522" s="14" t="s">
        <v>1428</v>
      </c>
      <c r="Y522" s="14">
        <v>0</v>
      </c>
      <c r="Z522" s="8">
        <v>2013</v>
      </c>
      <c r="AA522" s="14" t="s">
        <v>1428</v>
      </c>
      <c r="AB522" s="14">
        <v>0</v>
      </c>
      <c r="AC522" s="8">
        <v>2013</v>
      </c>
      <c r="AD522" s="14" t="s">
        <v>1428</v>
      </c>
      <c r="AE522" s="14">
        <v>0</v>
      </c>
      <c r="AF522" s="8">
        <v>2013</v>
      </c>
      <c r="AG522" s="14" t="s">
        <v>1428</v>
      </c>
    </row>
    <row r="523" spans="1:36" x14ac:dyDescent="0.25">
      <c r="A523" s="5" t="s">
        <v>3010</v>
      </c>
      <c r="B523" s="5" t="s">
        <v>689</v>
      </c>
      <c r="C523" s="5" t="s">
        <v>688</v>
      </c>
      <c r="D523" s="5" t="s">
        <v>620</v>
      </c>
      <c r="E523" s="5" t="s">
        <v>690</v>
      </c>
      <c r="F523" s="5" t="s">
        <v>687</v>
      </c>
      <c r="G523" s="5">
        <v>2</v>
      </c>
      <c r="H523" s="5">
        <v>1</v>
      </c>
      <c r="I523" s="5" t="s">
        <v>2706</v>
      </c>
      <c r="J523" s="13">
        <v>0.95074597542066286</v>
      </c>
      <c r="K523" s="8">
        <v>2017</v>
      </c>
      <c r="L523" s="5" t="s">
        <v>2034</v>
      </c>
      <c r="M523" s="14">
        <v>100</v>
      </c>
      <c r="N523" s="8">
        <v>2017</v>
      </c>
      <c r="O523" s="13" t="s">
        <v>2034</v>
      </c>
      <c r="P523" s="14">
        <v>12.961116650049851</v>
      </c>
      <c r="Q523" s="8" t="s">
        <v>1569</v>
      </c>
      <c r="R523" s="14" t="s">
        <v>686</v>
      </c>
      <c r="V523" s="14">
        <v>0</v>
      </c>
      <c r="W523" s="8">
        <v>2017</v>
      </c>
      <c r="X523" s="14" t="s">
        <v>2034</v>
      </c>
      <c r="Y523" s="14">
        <v>0</v>
      </c>
      <c r="Z523" s="8">
        <v>2017</v>
      </c>
      <c r="AA523" s="14" t="s">
        <v>2034</v>
      </c>
      <c r="AB523" s="14">
        <v>0</v>
      </c>
      <c r="AC523" s="8">
        <v>2017</v>
      </c>
      <c r="AD523" s="14" t="s">
        <v>2034</v>
      </c>
      <c r="AE523" s="14">
        <v>100</v>
      </c>
      <c r="AF523" s="8">
        <v>2017</v>
      </c>
      <c r="AG523" s="14" t="s">
        <v>2034</v>
      </c>
    </row>
    <row r="524" spans="1:36" x14ac:dyDescent="0.25">
      <c r="A524" s="5" t="s">
        <v>3011</v>
      </c>
      <c r="B524" s="5" t="s">
        <v>694</v>
      </c>
      <c r="C524" s="5" t="s">
        <v>693</v>
      </c>
      <c r="D524" s="5" t="s">
        <v>620</v>
      </c>
      <c r="E524" s="5" t="s">
        <v>698</v>
      </c>
      <c r="F524" s="5" t="s">
        <v>697</v>
      </c>
      <c r="G524" s="5">
        <v>2</v>
      </c>
      <c r="H524" s="5">
        <v>2</v>
      </c>
      <c r="I524" s="5" t="s">
        <v>2707</v>
      </c>
      <c r="J524" s="13">
        <v>0.7400000000000001</v>
      </c>
      <c r="K524" s="8">
        <v>2015</v>
      </c>
      <c r="L524" s="5" t="s">
        <v>696</v>
      </c>
      <c r="M524" s="14">
        <v>85.000004438227919</v>
      </c>
      <c r="N524" s="8">
        <v>2017</v>
      </c>
      <c r="O524" s="13" t="s">
        <v>2036</v>
      </c>
      <c r="P524" s="14">
        <v>17.582417582417584</v>
      </c>
      <c r="Q524" s="8">
        <v>2015</v>
      </c>
      <c r="R524" s="14" t="s">
        <v>696</v>
      </c>
      <c r="V524" s="14">
        <v>0</v>
      </c>
      <c r="W524" s="8">
        <v>2017</v>
      </c>
      <c r="X524" s="14" t="s">
        <v>2036</v>
      </c>
      <c r="Y524" s="14">
        <v>0</v>
      </c>
      <c r="Z524" s="8">
        <v>2017</v>
      </c>
      <c r="AA524" s="14" t="s">
        <v>2036</v>
      </c>
      <c r="AB524" s="14">
        <v>0</v>
      </c>
      <c r="AC524" s="8">
        <v>2017</v>
      </c>
      <c r="AD524" s="14" t="s">
        <v>2036</v>
      </c>
      <c r="AE524" s="14">
        <v>84.999997715618065</v>
      </c>
      <c r="AF524" s="8">
        <v>2017</v>
      </c>
      <c r="AG524" s="14" t="s">
        <v>2036</v>
      </c>
    </row>
    <row r="525" spans="1:36" x14ac:dyDescent="0.25">
      <c r="A525" s="5" t="s">
        <v>3012</v>
      </c>
      <c r="B525" s="5" t="s">
        <v>694</v>
      </c>
      <c r="C525" s="5" t="s">
        <v>693</v>
      </c>
      <c r="D525" s="5" t="s">
        <v>620</v>
      </c>
      <c r="E525" s="5" t="s">
        <v>695</v>
      </c>
      <c r="F525" s="5" t="s">
        <v>692</v>
      </c>
      <c r="G525" s="5">
        <v>2</v>
      </c>
      <c r="H525" s="5">
        <v>2</v>
      </c>
      <c r="I525" s="5" t="s">
        <v>2751</v>
      </c>
      <c r="J525" s="13">
        <v>0.70000002584160692</v>
      </c>
      <c r="K525" s="8">
        <v>2017</v>
      </c>
      <c r="L525" s="5" t="s">
        <v>2037</v>
      </c>
      <c r="M525" s="14">
        <v>80</v>
      </c>
      <c r="N525" s="8">
        <v>2017</v>
      </c>
      <c r="O525" s="13" t="s">
        <v>2037</v>
      </c>
      <c r="P525" s="14">
        <v>10.31746031746032</v>
      </c>
      <c r="Q525" s="8">
        <v>2013</v>
      </c>
      <c r="R525" s="14" t="s">
        <v>691</v>
      </c>
      <c r="V525" s="14">
        <v>8.2704943148968901</v>
      </c>
      <c r="W525" s="8">
        <v>2016</v>
      </c>
      <c r="X525" s="14" t="s">
        <v>2037</v>
      </c>
      <c r="Y525" s="14">
        <v>0</v>
      </c>
      <c r="Z525" s="8">
        <v>2017</v>
      </c>
      <c r="AA525" s="14" t="s">
        <v>2037</v>
      </c>
      <c r="AB525" s="14">
        <v>0</v>
      </c>
      <c r="AC525" s="8">
        <v>2017</v>
      </c>
      <c r="AD525" s="14" t="s">
        <v>2037</v>
      </c>
      <c r="AE525" s="14">
        <v>0</v>
      </c>
      <c r="AF525" s="8">
        <v>2017</v>
      </c>
      <c r="AG525" s="14" t="s">
        <v>2037</v>
      </c>
    </row>
    <row r="526" spans="1:36" x14ac:dyDescent="0.25">
      <c r="A526" s="5" t="s">
        <v>3013</v>
      </c>
      <c r="B526" s="5" t="s">
        <v>138</v>
      </c>
      <c r="C526" s="5" t="s">
        <v>137</v>
      </c>
      <c r="D526" s="5" t="s">
        <v>35</v>
      </c>
      <c r="E526" s="5" t="s">
        <v>1456</v>
      </c>
      <c r="F526" s="4" t="s">
        <v>1455</v>
      </c>
      <c r="G526" s="4">
        <v>2</v>
      </c>
      <c r="H526" s="5">
        <v>1</v>
      </c>
      <c r="I526" s="5" t="s">
        <v>3241</v>
      </c>
      <c r="J526" s="13">
        <v>1.2808129854347854</v>
      </c>
      <c r="K526" s="8">
        <v>2012</v>
      </c>
      <c r="L526" s="5" t="s">
        <v>135</v>
      </c>
      <c r="M526" s="14">
        <v>100</v>
      </c>
      <c r="N526" s="8">
        <v>2008</v>
      </c>
      <c r="O526" s="13" t="s">
        <v>1454</v>
      </c>
      <c r="P526" s="14">
        <v>13</v>
      </c>
      <c r="Q526" s="8">
        <v>2008</v>
      </c>
      <c r="R526" s="14" t="s">
        <v>1454</v>
      </c>
      <c r="S526" s="5"/>
      <c r="T526" s="5"/>
      <c r="V526" s="14">
        <v>4.0000000000000563E-2</v>
      </c>
      <c r="W526" s="8">
        <v>2008</v>
      </c>
      <c r="X526" s="14" t="s">
        <v>1454</v>
      </c>
      <c r="Y526" s="14">
        <v>9.9600000000000009</v>
      </c>
      <c r="Z526" s="8">
        <v>2008</v>
      </c>
      <c r="AA526" s="14" t="s">
        <v>1454</v>
      </c>
      <c r="AB526" s="14">
        <v>0</v>
      </c>
      <c r="AC526" s="8">
        <v>2008</v>
      </c>
      <c r="AD526" s="14" t="s">
        <v>1454</v>
      </c>
      <c r="AE526" s="14">
        <v>100</v>
      </c>
      <c r="AF526" s="8">
        <v>2008</v>
      </c>
      <c r="AG526" s="14" t="s">
        <v>1454</v>
      </c>
      <c r="AH526" s="5"/>
      <c r="AI526" s="5"/>
    </row>
    <row r="527" spans="1:36" x14ac:dyDescent="0.25">
      <c r="A527" s="5" t="s">
        <v>3014</v>
      </c>
      <c r="B527" s="5" t="s">
        <v>455</v>
      </c>
      <c r="C527" s="5" t="s">
        <v>454</v>
      </c>
      <c r="D527" s="5" t="s">
        <v>360</v>
      </c>
      <c r="E527" s="5" t="s">
        <v>456</v>
      </c>
      <c r="F527" s="5" t="s">
        <v>453</v>
      </c>
      <c r="G527" s="5">
        <v>2</v>
      </c>
      <c r="H527" s="15">
        <v>1</v>
      </c>
      <c r="I527" s="5" t="s">
        <v>3343</v>
      </c>
      <c r="J527" s="13">
        <v>0.24175798397343784</v>
      </c>
      <c r="K527" s="8">
        <v>2007</v>
      </c>
      <c r="L527" s="5" t="s">
        <v>2045</v>
      </c>
      <c r="M527" s="14">
        <v>76</v>
      </c>
      <c r="N527" s="8">
        <v>2007</v>
      </c>
      <c r="O527" s="5" t="s">
        <v>2045</v>
      </c>
      <c r="P527" s="14">
        <v>5.3053053053053052</v>
      </c>
      <c r="Q527" s="8">
        <v>1996</v>
      </c>
      <c r="R527" s="14" t="s">
        <v>452</v>
      </c>
      <c r="S527" s="5"/>
      <c r="T527" s="5"/>
      <c r="V527" s="14">
        <v>0</v>
      </c>
      <c r="W527" s="8">
        <v>2007</v>
      </c>
      <c r="X527" s="14" t="s">
        <v>2045</v>
      </c>
      <c r="Y527" s="14">
        <v>0</v>
      </c>
      <c r="Z527" s="8">
        <v>2007</v>
      </c>
      <c r="AA527" s="14" t="s">
        <v>2045</v>
      </c>
      <c r="AB527" s="14">
        <v>0</v>
      </c>
      <c r="AC527" s="8">
        <v>2007</v>
      </c>
      <c r="AD527" s="14" t="s">
        <v>2045</v>
      </c>
      <c r="AE527" s="14">
        <v>0</v>
      </c>
      <c r="AF527" s="8">
        <v>2007</v>
      </c>
      <c r="AG527" s="14" t="s">
        <v>2045</v>
      </c>
      <c r="AH527" s="5"/>
      <c r="AI527" s="5"/>
    </row>
    <row r="528" spans="1:36" x14ac:dyDescent="0.25">
      <c r="A528" s="5" t="s">
        <v>3015</v>
      </c>
      <c r="B528" s="5" t="s">
        <v>23</v>
      </c>
      <c r="C528" s="5" t="s">
        <v>708</v>
      </c>
      <c r="D528" s="5" t="s">
        <v>620</v>
      </c>
      <c r="E528" s="5" t="s">
        <v>711</v>
      </c>
      <c r="F528" s="5" t="s">
        <v>1462</v>
      </c>
      <c r="G528" s="5">
        <v>3</v>
      </c>
      <c r="H528" s="5">
        <v>1</v>
      </c>
      <c r="I528" s="5" t="s">
        <v>3306</v>
      </c>
      <c r="J528" s="13">
        <v>0.99390689170862878</v>
      </c>
      <c r="K528" s="8">
        <v>2014</v>
      </c>
      <c r="L528" s="5" t="s">
        <v>710</v>
      </c>
      <c r="M528" s="14">
        <v>76.5</v>
      </c>
      <c r="N528" s="8">
        <v>2014</v>
      </c>
      <c r="O528" s="13" t="s">
        <v>710</v>
      </c>
      <c r="P528" s="14" t="s">
        <v>1569</v>
      </c>
      <c r="Q528" s="8" t="s">
        <v>1569</v>
      </c>
      <c r="R528" s="14" t="s">
        <v>1569</v>
      </c>
      <c r="V528" s="14">
        <v>12.72430668841762</v>
      </c>
      <c r="W528" s="8">
        <v>2014</v>
      </c>
      <c r="X528" s="14" t="s">
        <v>710</v>
      </c>
      <c r="Y528" s="14">
        <v>0</v>
      </c>
      <c r="Z528" s="8">
        <v>2014</v>
      </c>
      <c r="AA528" s="14" t="s">
        <v>710</v>
      </c>
      <c r="AB528" s="14">
        <v>0</v>
      </c>
      <c r="AC528" s="8">
        <v>2007</v>
      </c>
      <c r="AD528" s="14" t="s">
        <v>1461</v>
      </c>
      <c r="AE528" s="14">
        <v>0</v>
      </c>
      <c r="AF528" s="8">
        <v>2014</v>
      </c>
      <c r="AG528" s="14" t="s">
        <v>710</v>
      </c>
    </row>
    <row r="529" spans="1:36" x14ac:dyDescent="0.25">
      <c r="A529" s="5" t="s">
        <v>3016</v>
      </c>
      <c r="B529" s="5" t="s">
        <v>23</v>
      </c>
      <c r="C529" s="5" t="s">
        <v>708</v>
      </c>
      <c r="D529" s="5" t="s">
        <v>620</v>
      </c>
      <c r="E529" s="5" t="s">
        <v>725</v>
      </c>
      <c r="F529" s="5" t="s">
        <v>724</v>
      </c>
      <c r="G529" s="5">
        <v>3</v>
      </c>
      <c r="H529" s="5">
        <v>2</v>
      </c>
      <c r="I529" s="5" t="s">
        <v>2709</v>
      </c>
      <c r="J529" s="13">
        <v>0.31865042174320524</v>
      </c>
      <c r="K529" s="8">
        <v>2016</v>
      </c>
      <c r="L529" s="5" t="s">
        <v>723</v>
      </c>
      <c r="M529" s="14">
        <v>97</v>
      </c>
      <c r="N529" s="8">
        <v>2016</v>
      </c>
      <c r="O529" s="13" t="s">
        <v>723</v>
      </c>
      <c r="P529" s="14">
        <v>10</v>
      </c>
      <c r="Q529" s="8">
        <v>2010</v>
      </c>
      <c r="R529" s="14" t="s">
        <v>1458</v>
      </c>
      <c r="V529" s="14">
        <v>23.618090452261306</v>
      </c>
      <c r="W529" s="8">
        <v>2016</v>
      </c>
      <c r="X529" s="14" t="s">
        <v>723</v>
      </c>
      <c r="Y529" s="14">
        <v>0</v>
      </c>
      <c r="Z529" s="8">
        <v>2016</v>
      </c>
      <c r="AA529" s="14" t="s">
        <v>723</v>
      </c>
      <c r="AB529" s="14">
        <v>0</v>
      </c>
      <c r="AC529" s="8">
        <v>2016</v>
      </c>
      <c r="AD529" s="14" t="s">
        <v>723</v>
      </c>
      <c r="AE529" s="14">
        <v>0</v>
      </c>
      <c r="AF529" s="8">
        <v>2016</v>
      </c>
      <c r="AG529" s="14" t="s">
        <v>723</v>
      </c>
    </row>
    <row r="530" spans="1:36" x14ac:dyDescent="0.25">
      <c r="A530" s="5" t="s">
        <v>3017</v>
      </c>
      <c r="B530" s="5" t="s">
        <v>1629</v>
      </c>
      <c r="C530" s="5" t="s">
        <v>1183</v>
      </c>
      <c r="D530" s="5" t="s">
        <v>1038</v>
      </c>
      <c r="E530" s="5" t="s">
        <v>1184</v>
      </c>
      <c r="F530" s="5" t="s">
        <v>1182</v>
      </c>
      <c r="G530" s="5">
        <v>2</v>
      </c>
      <c r="H530" s="5">
        <v>1</v>
      </c>
      <c r="I530" s="5" t="s">
        <v>2710</v>
      </c>
      <c r="J530" s="13">
        <v>0.93192599620493355</v>
      </c>
      <c r="K530" s="8">
        <v>2014</v>
      </c>
      <c r="L530" s="5" t="s">
        <v>1181</v>
      </c>
      <c r="M530" s="14">
        <v>100</v>
      </c>
      <c r="N530" s="8">
        <v>2014</v>
      </c>
      <c r="O530" s="13" t="s">
        <v>1181</v>
      </c>
      <c r="P530" s="14">
        <v>6.9999999999999991</v>
      </c>
      <c r="Q530" s="8">
        <v>2014</v>
      </c>
      <c r="R530" s="14" t="s">
        <v>1181</v>
      </c>
      <c r="V530" s="14">
        <v>4.5506257110352673</v>
      </c>
      <c r="W530" s="8">
        <v>2017</v>
      </c>
      <c r="X530" s="14" t="s">
        <v>2048</v>
      </c>
      <c r="Y530" s="14">
        <v>4</v>
      </c>
      <c r="Z530" s="8">
        <v>2014</v>
      </c>
      <c r="AA530" s="14" t="s">
        <v>1181</v>
      </c>
      <c r="AB530" s="14">
        <v>0</v>
      </c>
      <c r="AC530" s="8">
        <v>2017</v>
      </c>
      <c r="AD530" s="14" t="s">
        <v>2048</v>
      </c>
      <c r="AE530" s="14">
        <v>0</v>
      </c>
      <c r="AF530" s="8">
        <v>2014</v>
      </c>
      <c r="AG530" s="14" t="s">
        <v>1181</v>
      </c>
    </row>
    <row r="531" spans="1:36" x14ac:dyDescent="0.25">
      <c r="A531" s="5" t="s">
        <v>3018</v>
      </c>
      <c r="B531" s="5" t="s">
        <v>1187</v>
      </c>
      <c r="C531" s="5" t="s">
        <v>1186</v>
      </c>
      <c r="D531" s="5" t="s">
        <v>1038</v>
      </c>
      <c r="E531" s="5" t="s">
        <v>1188</v>
      </c>
      <c r="F531" s="5" t="s">
        <v>2749</v>
      </c>
      <c r="G531" s="5">
        <v>2</v>
      </c>
      <c r="H531" s="5">
        <v>2</v>
      </c>
      <c r="I531" s="5" t="s">
        <v>2711</v>
      </c>
      <c r="J531" s="13">
        <v>1.2368820701762515</v>
      </c>
      <c r="K531" s="8">
        <v>2019</v>
      </c>
      <c r="L531" s="5" t="s">
        <v>2052</v>
      </c>
      <c r="M531" s="14">
        <v>81.5</v>
      </c>
      <c r="N531" s="8">
        <v>2019</v>
      </c>
      <c r="O531" s="13" t="s">
        <v>2052</v>
      </c>
      <c r="P531" s="14" t="s">
        <v>1569</v>
      </c>
      <c r="Q531" s="8" t="s">
        <v>1569</v>
      </c>
      <c r="R531" s="14" t="s">
        <v>1569</v>
      </c>
      <c r="V531" s="14">
        <v>0</v>
      </c>
      <c r="W531" s="8">
        <v>2015</v>
      </c>
      <c r="X531" s="14" t="s">
        <v>1185</v>
      </c>
      <c r="Y531" s="14">
        <v>0</v>
      </c>
      <c r="Z531" s="8">
        <v>2015</v>
      </c>
      <c r="AA531" s="14" t="s">
        <v>1185</v>
      </c>
      <c r="AB531" s="14">
        <v>0</v>
      </c>
      <c r="AC531" s="8">
        <v>2015</v>
      </c>
      <c r="AD531" s="14" t="s">
        <v>1185</v>
      </c>
      <c r="AE531" s="14">
        <v>0</v>
      </c>
      <c r="AF531" s="8">
        <v>2015</v>
      </c>
      <c r="AG531" s="14" t="s">
        <v>1185</v>
      </c>
    </row>
    <row r="532" spans="1:36" x14ac:dyDescent="0.25">
      <c r="A532" s="5" t="s">
        <v>3019</v>
      </c>
      <c r="B532" s="5" t="s">
        <v>13</v>
      </c>
      <c r="C532" s="5" t="s">
        <v>851</v>
      </c>
      <c r="D532" s="5" t="s">
        <v>620</v>
      </c>
      <c r="E532" s="5" t="s">
        <v>16</v>
      </c>
      <c r="F532" s="5" t="s">
        <v>850</v>
      </c>
      <c r="G532" s="5">
        <v>1</v>
      </c>
      <c r="H532" s="5">
        <v>1</v>
      </c>
      <c r="I532" s="5" t="s">
        <v>3243</v>
      </c>
      <c r="J532" s="13">
        <v>0.7</v>
      </c>
      <c r="K532" s="8">
        <v>2019</v>
      </c>
      <c r="L532" s="5" t="s">
        <v>1538</v>
      </c>
      <c r="M532" s="14">
        <v>65.25</v>
      </c>
      <c r="N532" s="8">
        <v>2019</v>
      </c>
      <c r="O532" s="13" t="s">
        <v>1538</v>
      </c>
      <c r="P532" s="14">
        <v>9.6</v>
      </c>
      <c r="Q532" s="8">
        <v>2019</v>
      </c>
      <c r="R532" s="14" t="s">
        <v>1538</v>
      </c>
      <c r="S532" s="12">
        <v>60.104166666666671</v>
      </c>
      <c r="T532" s="5">
        <v>2019</v>
      </c>
      <c r="U532" s="5" t="s">
        <v>1538</v>
      </c>
      <c r="V532" s="14">
        <v>0</v>
      </c>
      <c r="W532" s="8">
        <v>2017</v>
      </c>
      <c r="X532" s="14" t="s">
        <v>2060</v>
      </c>
      <c r="Y532" s="14">
        <v>0</v>
      </c>
      <c r="Z532" s="8">
        <v>2017</v>
      </c>
      <c r="AA532" s="14" t="s">
        <v>2060</v>
      </c>
      <c r="AB532" s="14">
        <v>0</v>
      </c>
      <c r="AC532" s="8">
        <v>2019</v>
      </c>
      <c r="AD532" s="14" t="s">
        <v>1538</v>
      </c>
      <c r="AE532" s="14">
        <v>0</v>
      </c>
      <c r="AF532" s="8">
        <v>2019</v>
      </c>
      <c r="AG532" s="14" t="s">
        <v>1538</v>
      </c>
      <c r="AH532" s="14">
        <v>14.66</v>
      </c>
      <c r="AI532" s="5">
        <v>2019</v>
      </c>
      <c r="AJ532" s="5" t="s">
        <v>1538</v>
      </c>
    </row>
    <row r="533" spans="1:36" x14ac:dyDescent="0.25">
      <c r="A533" s="5" t="s">
        <v>3020</v>
      </c>
      <c r="B533" s="5" t="s">
        <v>1466</v>
      </c>
      <c r="C533" s="5" t="s">
        <v>867</v>
      </c>
      <c r="D533" s="5" t="s">
        <v>620</v>
      </c>
      <c r="E533" s="5" t="s">
        <v>868</v>
      </c>
      <c r="F533" s="5" t="s">
        <v>866</v>
      </c>
      <c r="G533" s="5">
        <v>1</v>
      </c>
      <c r="H533" s="5">
        <v>1</v>
      </c>
      <c r="I533" s="5" t="s">
        <v>3307</v>
      </c>
      <c r="J533" s="13">
        <v>1.7252355689286563</v>
      </c>
      <c r="K533" s="8">
        <v>2015</v>
      </c>
      <c r="L533" s="5" t="s">
        <v>865</v>
      </c>
      <c r="M533" s="14">
        <v>100</v>
      </c>
      <c r="N533" s="8">
        <v>2015</v>
      </c>
      <c r="O533" s="13" t="s">
        <v>865</v>
      </c>
      <c r="P533" s="14">
        <v>7.0000000000000009</v>
      </c>
      <c r="Q533" s="8">
        <v>2015</v>
      </c>
      <c r="R533" s="14" t="s">
        <v>865</v>
      </c>
      <c r="V533" s="14">
        <v>0</v>
      </c>
      <c r="W533" s="8">
        <v>2017</v>
      </c>
      <c r="X533" s="14" t="s">
        <v>2061</v>
      </c>
      <c r="Y533" s="14">
        <v>0</v>
      </c>
      <c r="Z533" s="8">
        <v>2017</v>
      </c>
      <c r="AA533" s="14" t="s">
        <v>2061</v>
      </c>
      <c r="AB533" s="14">
        <v>0</v>
      </c>
      <c r="AC533" s="8">
        <v>2017</v>
      </c>
      <c r="AD533" s="14" t="s">
        <v>2061</v>
      </c>
      <c r="AE533" s="14">
        <v>100</v>
      </c>
      <c r="AF533" s="8">
        <v>2017</v>
      </c>
      <c r="AG533" s="14" t="s">
        <v>2061</v>
      </c>
    </row>
    <row r="534" spans="1:36" x14ac:dyDescent="0.25">
      <c r="A534" s="5" t="s">
        <v>3021</v>
      </c>
      <c r="B534" s="5" t="s">
        <v>1205</v>
      </c>
      <c r="C534" s="5" t="s">
        <v>1204</v>
      </c>
      <c r="D534" s="5" t="s">
        <v>1038</v>
      </c>
      <c r="E534" s="5" t="s">
        <v>1206</v>
      </c>
      <c r="F534" s="5" t="s">
        <v>1203</v>
      </c>
      <c r="G534" s="5">
        <v>2</v>
      </c>
      <c r="H534" s="5">
        <v>1</v>
      </c>
      <c r="I534" s="5" t="s">
        <v>3245</v>
      </c>
      <c r="J534" s="13">
        <v>1.01159114857745</v>
      </c>
      <c r="K534" s="8">
        <v>2015</v>
      </c>
      <c r="L534" s="5" t="s">
        <v>1202</v>
      </c>
      <c r="M534" s="14">
        <v>100</v>
      </c>
      <c r="N534" s="8">
        <v>2015</v>
      </c>
      <c r="O534" s="13" t="s">
        <v>1202</v>
      </c>
      <c r="P534" s="14">
        <v>13</v>
      </c>
      <c r="Q534" s="8">
        <v>2015</v>
      </c>
      <c r="R534" s="14" t="s">
        <v>1202</v>
      </c>
      <c r="V534" s="14">
        <v>10.526315789473683</v>
      </c>
      <c r="W534" s="8">
        <v>2015</v>
      </c>
      <c r="X534" s="14" t="s">
        <v>1202</v>
      </c>
      <c r="Y534" s="14">
        <v>0</v>
      </c>
      <c r="Z534" s="8">
        <v>2012</v>
      </c>
      <c r="AA534" s="14" t="s">
        <v>2063</v>
      </c>
      <c r="AB534" s="14">
        <v>0</v>
      </c>
      <c r="AC534" s="8">
        <v>2012</v>
      </c>
      <c r="AD534" s="14" t="s">
        <v>2063</v>
      </c>
      <c r="AE534" s="14">
        <v>97.526283240568958</v>
      </c>
      <c r="AF534" s="8">
        <v>2015</v>
      </c>
      <c r="AG534" s="14" t="s">
        <v>1202</v>
      </c>
    </row>
    <row r="535" spans="1:36" x14ac:dyDescent="0.25">
      <c r="A535" s="5" t="s">
        <v>3022</v>
      </c>
      <c r="B535" s="5" t="s">
        <v>470</v>
      </c>
      <c r="C535" s="5" t="s">
        <v>469</v>
      </c>
      <c r="D535" s="5" t="s">
        <v>360</v>
      </c>
      <c r="E535" s="5" t="s">
        <v>471</v>
      </c>
      <c r="F535" s="4" t="s">
        <v>3326</v>
      </c>
      <c r="G535" s="4">
        <v>3</v>
      </c>
      <c r="H535" s="5">
        <v>2</v>
      </c>
      <c r="I535" s="5" t="s">
        <v>3246</v>
      </c>
      <c r="J535" s="13">
        <v>0.47622139965798643</v>
      </c>
      <c r="K535" s="8">
        <v>2016</v>
      </c>
      <c r="L535" s="5" t="s">
        <v>467</v>
      </c>
      <c r="M535" s="14">
        <v>88.5</v>
      </c>
      <c r="N535" s="8">
        <v>2016</v>
      </c>
      <c r="O535" s="13" t="s">
        <v>467</v>
      </c>
      <c r="P535" s="14">
        <v>11.092235435195363</v>
      </c>
      <c r="Q535" s="8">
        <v>2016</v>
      </c>
      <c r="R535" s="14" t="s">
        <v>467</v>
      </c>
      <c r="V535" s="14">
        <v>8.2770196624124903</v>
      </c>
      <c r="W535" s="8">
        <v>2007</v>
      </c>
      <c r="X535" s="14" t="s">
        <v>2066</v>
      </c>
      <c r="Y535" s="14">
        <v>0</v>
      </c>
      <c r="Z535" s="8">
        <v>2009</v>
      </c>
      <c r="AA535" s="14" t="s">
        <v>2066</v>
      </c>
      <c r="AB535" s="14">
        <v>0</v>
      </c>
      <c r="AC535" s="8">
        <v>2007</v>
      </c>
      <c r="AD535" s="14" t="s">
        <v>2066</v>
      </c>
      <c r="AE535" s="14">
        <v>0</v>
      </c>
      <c r="AF535" s="8">
        <v>2009</v>
      </c>
      <c r="AG535" s="14" t="s">
        <v>2066</v>
      </c>
    </row>
    <row r="536" spans="1:36" x14ac:dyDescent="0.25">
      <c r="A536" s="5" t="s">
        <v>3023</v>
      </c>
      <c r="B536" s="5" t="s">
        <v>531</v>
      </c>
      <c r="C536" s="5" t="s">
        <v>530</v>
      </c>
      <c r="D536" s="5" t="s">
        <v>360</v>
      </c>
      <c r="E536" s="5" t="s">
        <v>532</v>
      </c>
      <c r="F536" s="5" t="s">
        <v>2750</v>
      </c>
      <c r="G536" s="5">
        <v>3</v>
      </c>
      <c r="H536" s="5">
        <v>1</v>
      </c>
      <c r="I536" s="5" t="s">
        <v>3247</v>
      </c>
      <c r="J536" s="13" t="s">
        <v>1569</v>
      </c>
      <c r="K536" s="8" t="s">
        <v>1569</v>
      </c>
      <c r="L536" s="5" t="s">
        <v>1569</v>
      </c>
      <c r="M536" s="14">
        <v>60</v>
      </c>
      <c r="N536" s="8">
        <v>2019</v>
      </c>
      <c r="O536" s="13" t="s">
        <v>2079</v>
      </c>
      <c r="P536" s="14" t="s">
        <v>1569</v>
      </c>
      <c r="Q536" s="8" t="s">
        <v>1569</v>
      </c>
      <c r="R536" s="14" t="s">
        <v>1569</v>
      </c>
      <c r="S536" s="5"/>
      <c r="T536" s="5"/>
      <c r="V536" s="14">
        <v>0</v>
      </c>
      <c r="W536" s="8">
        <v>2003</v>
      </c>
      <c r="X536" s="14" t="s">
        <v>529</v>
      </c>
      <c r="Y536" s="14">
        <v>0</v>
      </c>
      <c r="Z536" s="8">
        <v>2019</v>
      </c>
      <c r="AA536" s="14" t="s">
        <v>2079</v>
      </c>
      <c r="AB536" s="14">
        <v>0</v>
      </c>
      <c r="AC536" s="8">
        <v>2019</v>
      </c>
      <c r="AD536" s="14" t="s">
        <v>2079</v>
      </c>
      <c r="AE536" s="14">
        <v>0</v>
      </c>
      <c r="AF536" s="8">
        <v>2012</v>
      </c>
      <c r="AG536" s="14" t="s">
        <v>529</v>
      </c>
      <c r="AH536" s="5"/>
      <c r="AI536" s="5"/>
    </row>
    <row r="537" spans="1:36" x14ac:dyDescent="0.25">
      <c r="A537" s="5" t="s">
        <v>3024</v>
      </c>
      <c r="B537" s="5" t="s">
        <v>21</v>
      </c>
      <c r="C537" s="5" t="s">
        <v>939</v>
      </c>
      <c r="D537" s="5" t="s">
        <v>620</v>
      </c>
      <c r="E537" s="5" t="s">
        <v>22</v>
      </c>
      <c r="F537" s="5" t="s">
        <v>938</v>
      </c>
      <c r="G537" s="5">
        <v>2</v>
      </c>
      <c r="H537" s="15">
        <v>2</v>
      </c>
      <c r="I537" s="5" t="s">
        <v>3249</v>
      </c>
      <c r="J537" s="13">
        <v>0.49</v>
      </c>
      <c r="K537" s="8">
        <v>2021</v>
      </c>
      <c r="L537" s="5" t="s">
        <v>1551</v>
      </c>
      <c r="M537" s="14">
        <v>81.17</v>
      </c>
      <c r="N537" s="8">
        <v>2021</v>
      </c>
      <c r="O537" s="13" t="s">
        <v>1551</v>
      </c>
      <c r="P537" s="14">
        <v>13.08</v>
      </c>
      <c r="Q537" s="8">
        <v>2021</v>
      </c>
      <c r="R537" s="14" t="s">
        <v>1551</v>
      </c>
      <c r="S537" s="12">
        <v>22.706422018348626</v>
      </c>
      <c r="T537" s="5">
        <v>2021</v>
      </c>
      <c r="U537" s="5" t="s">
        <v>1551</v>
      </c>
      <c r="V537" s="14">
        <v>0</v>
      </c>
      <c r="W537" s="8">
        <v>2016</v>
      </c>
      <c r="X537" s="14" t="s">
        <v>937</v>
      </c>
      <c r="Y537" s="14">
        <v>0</v>
      </c>
      <c r="Z537" s="8">
        <v>2016</v>
      </c>
      <c r="AA537" s="14" t="s">
        <v>937</v>
      </c>
      <c r="AB537" s="14">
        <v>0</v>
      </c>
      <c r="AC537" s="8">
        <v>2021</v>
      </c>
      <c r="AD537" s="14" t="s">
        <v>1551</v>
      </c>
      <c r="AE537" s="14">
        <v>0</v>
      </c>
      <c r="AF537" s="8">
        <v>2021</v>
      </c>
      <c r="AG537" s="14" t="s">
        <v>1551</v>
      </c>
      <c r="AH537" s="14">
        <v>0.06</v>
      </c>
      <c r="AI537" s="5">
        <v>2021</v>
      </c>
      <c r="AJ537" s="5" t="s">
        <v>1551</v>
      </c>
    </row>
    <row r="538" spans="1:36" x14ac:dyDescent="0.25">
      <c r="A538" s="5" t="s">
        <v>3025</v>
      </c>
      <c r="B538" s="5" t="s">
        <v>260</v>
      </c>
      <c r="C538" s="5" t="s">
        <v>259</v>
      </c>
      <c r="D538" s="5" t="s">
        <v>1038</v>
      </c>
      <c r="E538" s="5" t="s">
        <v>263</v>
      </c>
      <c r="F538" s="5" t="s">
        <v>262</v>
      </c>
      <c r="G538" s="5">
        <v>2</v>
      </c>
      <c r="H538" s="5">
        <v>1</v>
      </c>
      <c r="I538" s="5" t="s">
        <v>2712</v>
      </c>
      <c r="J538" s="13">
        <v>1.0002235583859223</v>
      </c>
      <c r="K538" s="8">
        <v>2010</v>
      </c>
      <c r="L538" s="5" t="s">
        <v>261</v>
      </c>
      <c r="M538" s="14">
        <v>97.5</v>
      </c>
      <c r="N538" s="8">
        <v>2010</v>
      </c>
      <c r="O538" s="13" t="s">
        <v>261</v>
      </c>
      <c r="P538" s="14" t="s">
        <v>1569</v>
      </c>
      <c r="Q538" s="8" t="s">
        <v>1569</v>
      </c>
      <c r="R538" s="14" t="s">
        <v>1569</v>
      </c>
      <c r="V538" s="14">
        <v>0</v>
      </c>
      <c r="W538" s="8">
        <v>2015</v>
      </c>
      <c r="X538" s="14" t="s">
        <v>2081</v>
      </c>
      <c r="Y538" s="14">
        <v>0</v>
      </c>
      <c r="Z538" s="8">
        <v>2015</v>
      </c>
      <c r="AA538" s="14" t="s">
        <v>2081</v>
      </c>
      <c r="AB538" s="14">
        <v>0</v>
      </c>
      <c r="AC538" s="8">
        <v>2015</v>
      </c>
      <c r="AD538" s="14" t="s">
        <v>2081</v>
      </c>
      <c r="AE538" s="14">
        <v>100</v>
      </c>
      <c r="AF538" s="8">
        <v>2015</v>
      </c>
      <c r="AG538" s="14" t="s">
        <v>2081</v>
      </c>
    </row>
    <row r="539" spans="1:36" x14ac:dyDescent="0.25">
      <c r="A539" s="5" t="s">
        <v>3026</v>
      </c>
      <c r="B539" s="5" t="s">
        <v>1257</v>
      </c>
      <c r="C539" s="5" t="s">
        <v>1256</v>
      </c>
      <c r="D539" s="5" t="s">
        <v>1038</v>
      </c>
      <c r="E539" s="5" t="s">
        <v>1583</v>
      </c>
      <c r="F539" s="5" t="s">
        <v>1255</v>
      </c>
      <c r="G539" s="5">
        <v>2</v>
      </c>
      <c r="H539" s="5">
        <v>1</v>
      </c>
      <c r="I539" s="5" t="s">
        <v>2752</v>
      </c>
      <c r="J539" s="13">
        <v>1.5986991211817605</v>
      </c>
      <c r="K539" s="8">
        <v>2010</v>
      </c>
      <c r="L539" s="5" t="s">
        <v>1254</v>
      </c>
      <c r="M539" s="14">
        <v>82.300003051757798</v>
      </c>
      <c r="N539" s="8">
        <v>2017</v>
      </c>
      <c r="O539" s="13" t="s">
        <v>2086</v>
      </c>
      <c r="P539" s="14">
        <v>4.2</v>
      </c>
      <c r="Q539" s="8">
        <v>2010</v>
      </c>
      <c r="R539" s="14" t="s">
        <v>1254</v>
      </c>
      <c r="V539" s="14">
        <v>0</v>
      </c>
      <c r="W539" s="8">
        <v>2010</v>
      </c>
      <c r="X539" s="14" t="s">
        <v>1254</v>
      </c>
      <c r="Y539" s="14">
        <v>0</v>
      </c>
      <c r="Z539" s="8">
        <v>2010</v>
      </c>
      <c r="AA539" s="14" t="s">
        <v>1254</v>
      </c>
      <c r="AB539" s="14">
        <v>0</v>
      </c>
      <c r="AC539" s="8">
        <v>2010</v>
      </c>
      <c r="AD539" s="14" t="s">
        <v>1254</v>
      </c>
      <c r="AE539" s="14">
        <v>0</v>
      </c>
      <c r="AF539" s="8">
        <v>2010</v>
      </c>
      <c r="AG539" s="14" t="s">
        <v>1254</v>
      </c>
    </row>
    <row r="540" spans="1:36" x14ac:dyDescent="0.25">
      <c r="A540" s="5" t="s">
        <v>3027</v>
      </c>
      <c r="B540" s="5" t="s">
        <v>1287</v>
      </c>
      <c r="C540" s="5" t="s">
        <v>1286</v>
      </c>
      <c r="D540" s="5" t="s">
        <v>620</v>
      </c>
      <c r="E540" s="5" t="s">
        <v>2205</v>
      </c>
      <c r="F540" s="5" t="s">
        <v>1285</v>
      </c>
      <c r="G540" s="5">
        <v>1</v>
      </c>
      <c r="H540" s="5">
        <v>2</v>
      </c>
      <c r="I540" s="5" t="s">
        <v>3250</v>
      </c>
      <c r="J540" s="13" t="s">
        <v>1569</v>
      </c>
      <c r="K540" s="8" t="s">
        <v>1569</v>
      </c>
      <c r="L540" s="5" t="s">
        <v>1569</v>
      </c>
      <c r="M540" s="14">
        <v>97.800003051757798</v>
      </c>
      <c r="N540" s="8">
        <v>2015</v>
      </c>
      <c r="O540" s="13" t="s">
        <v>2092</v>
      </c>
      <c r="P540" s="14">
        <v>13.045218087234892</v>
      </c>
      <c r="Q540" s="8" t="s">
        <v>1569</v>
      </c>
      <c r="R540" s="14" t="s">
        <v>1284</v>
      </c>
      <c r="V540" s="14" t="s">
        <v>1569</v>
      </c>
      <c r="W540" s="8" t="s">
        <v>1569</v>
      </c>
      <c r="X540" s="14" t="s">
        <v>1569</v>
      </c>
      <c r="Y540" s="14" t="s">
        <v>1569</v>
      </c>
      <c r="Z540" s="8" t="s">
        <v>1569</v>
      </c>
      <c r="AA540" s="14" t="s">
        <v>1569</v>
      </c>
      <c r="AB540" s="14" t="s">
        <v>1569</v>
      </c>
      <c r="AC540" s="8" t="s">
        <v>1569</v>
      </c>
      <c r="AD540" s="14" t="s">
        <v>1569</v>
      </c>
      <c r="AE540" s="14" t="s">
        <v>1569</v>
      </c>
      <c r="AF540" s="8" t="s">
        <v>1569</v>
      </c>
      <c r="AG540" s="14" t="s">
        <v>1569</v>
      </c>
    </row>
    <row r="541" spans="1:36" x14ac:dyDescent="0.25">
      <c r="A541" s="5" t="s">
        <v>3028</v>
      </c>
      <c r="B541" s="5" t="s">
        <v>542</v>
      </c>
      <c r="C541" s="5" t="s">
        <v>541</v>
      </c>
      <c r="D541" s="5" t="s">
        <v>620</v>
      </c>
      <c r="E541" s="4" t="s">
        <v>2982</v>
      </c>
      <c r="F541" s="5" t="s">
        <v>3073</v>
      </c>
      <c r="G541" s="5">
        <v>2</v>
      </c>
      <c r="H541" s="5">
        <v>1</v>
      </c>
      <c r="I541" s="5" t="s">
        <v>3251</v>
      </c>
      <c r="J541" s="13">
        <v>0.97</v>
      </c>
      <c r="K541" s="8">
        <v>2022</v>
      </c>
      <c r="L541" s="5" t="s">
        <v>3050</v>
      </c>
      <c r="M541" s="14">
        <v>95.22</v>
      </c>
      <c r="N541" s="8">
        <v>2022</v>
      </c>
      <c r="O541" s="13" t="s">
        <v>3050</v>
      </c>
      <c r="P541" s="14">
        <v>9.129999999999999</v>
      </c>
      <c r="Q541" s="8">
        <v>2022</v>
      </c>
      <c r="R541" s="14" t="s">
        <v>3050</v>
      </c>
      <c r="S541" s="12">
        <v>39.649507119386648</v>
      </c>
      <c r="T541" s="5">
        <v>2022</v>
      </c>
      <c r="U541" s="5" t="s">
        <v>3050</v>
      </c>
      <c r="V541" s="14">
        <v>0</v>
      </c>
      <c r="W541" s="8">
        <v>2015</v>
      </c>
      <c r="X541" s="14" t="s">
        <v>2976</v>
      </c>
      <c r="Y541" s="14">
        <v>0</v>
      </c>
      <c r="Z541" s="8">
        <v>2015</v>
      </c>
      <c r="AA541" s="14" t="s">
        <v>2976</v>
      </c>
      <c r="AB541" s="14">
        <v>0</v>
      </c>
      <c r="AC541" s="8">
        <v>2022</v>
      </c>
      <c r="AD541" s="14" t="s">
        <v>3050</v>
      </c>
      <c r="AE541" s="14">
        <v>0</v>
      </c>
      <c r="AF541" s="8">
        <v>2022</v>
      </c>
      <c r="AG541" s="14" t="s">
        <v>3050</v>
      </c>
      <c r="AH541" s="14">
        <v>1.33</v>
      </c>
      <c r="AI541" s="5">
        <v>2022</v>
      </c>
      <c r="AJ541" s="5" t="s">
        <v>3050</v>
      </c>
    </row>
    <row r="542" spans="1:36" x14ac:dyDescent="0.25">
      <c r="A542" s="5" t="s">
        <v>3029</v>
      </c>
      <c r="B542" s="5" t="s">
        <v>1292</v>
      </c>
      <c r="C542" s="5" t="s">
        <v>1291</v>
      </c>
      <c r="D542" s="5" t="s">
        <v>1038</v>
      </c>
      <c r="E542" s="5" t="s">
        <v>1296</v>
      </c>
      <c r="F542" s="5" t="s">
        <v>1295</v>
      </c>
      <c r="G542" s="5">
        <v>1</v>
      </c>
      <c r="H542" s="5">
        <v>1</v>
      </c>
      <c r="I542" s="5" t="s">
        <v>3252</v>
      </c>
      <c r="J542" s="13">
        <v>1.8091272201956028</v>
      </c>
      <c r="K542" s="8">
        <v>2012</v>
      </c>
      <c r="L542" s="5" t="s">
        <v>1294</v>
      </c>
      <c r="M542" s="14">
        <v>85</v>
      </c>
      <c r="N542" s="8">
        <v>2012</v>
      </c>
      <c r="O542" s="13" t="s">
        <v>1294</v>
      </c>
      <c r="P542" s="14">
        <v>14.918508149185083</v>
      </c>
      <c r="Q542" s="8">
        <v>2012</v>
      </c>
      <c r="R542" s="14" t="s">
        <v>1294</v>
      </c>
      <c r="V542" s="14">
        <v>0</v>
      </c>
      <c r="W542" s="8">
        <v>2012</v>
      </c>
      <c r="X542" s="14" t="s">
        <v>2095</v>
      </c>
      <c r="Y542" s="14">
        <v>0</v>
      </c>
      <c r="Z542" s="8">
        <v>2012</v>
      </c>
      <c r="AA542" s="14" t="s">
        <v>2095</v>
      </c>
      <c r="AB542" s="14">
        <v>0</v>
      </c>
      <c r="AC542" s="8">
        <v>2012</v>
      </c>
      <c r="AD542" s="14" t="s">
        <v>2095</v>
      </c>
      <c r="AE542" s="14">
        <v>0</v>
      </c>
      <c r="AF542" s="8">
        <v>2012</v>
      </c>
      <c r="AG542" s="14" t="s">
        <v>2095</v>
      </c>
    </row>
    <row r="543" spans="1:36" x14ac:dyDescent="0.25">
      <c r="A543" s="5" t="s">
        <v>3030</v>
      </c>
      <c r="B543" s="5" t="s">
        <v>1300</v>
      </c>
      <c r="C543" s="5" t="s">
        <v>1299</v>
      </c>
      <c r="D543" s="5" t="s">
        <v>1038</v>
      </c>
      <c r="E543" s="5" t="s">
        <v>1303</v>
      </c>
      <c r="F543" s="5" t="s">
        <v>1302</v>
      </c>
      <c r="G543" s="5">
        <v>3</v>
      </c>
      <c r="H543" s="5">
        <v>1</v>
      </c>
      <c r="I543" s="5" t="s">
        <v>3308</v>
      </c>
      <c r="J543" s="13">
        <v>0.85132358829282384</v>
      </c>
      <c r="K543" s="8">
        <v>2017</v>
      </c>
      <c r="L543" s="5" t="s">
        <v>2098</v>
      </c>
      <c r="M543" s="14">
        <v>100</v>
      </c>
      <c r="N543" s="8">
        <v>2017</v>
      </c>
      <c r="O543" s="13" t="s">
        <v>2098</v>
      </c>
      <c r="P543" s="14">
        <v>6</v>
      </c>
      <c r="Q543" s="8">
        <v>2012</v>
      </c>
      <c r="R543" s="14" t="s">
        <v>1301</v>
      </c>
      <c r="V543" s="14">
        <v>0.6168080185042405</v>
      </c>
      <c r="W543" s="8">
        <v>2017</v>
      </c>
      <c r="X543" s="14" t="s">
        <v>2098</v>
      </c>
      <c r="Y543" s="14">
        <v>8.5776407093292288</v>
      </c>
      <c r="Z543" s="8">
        <v>2017</v>
      </c>
      <c r="AA543" s="14" t="s">
        <v>2098</v>
      </c>
      <c r="AB543" s="14">
        <v>0</v>
      </c>
      <c r="AC543" s="8">
        <v>2017</v>
      </c>
      <c r="AD543" s="14" t="s">
        <v>2098</v>
      </c>
      <c r="AE543" s="14">
        <v>100</v>
      </c>
      <c r="AF543" s="8">
        <v>2017</v>
      </c>
      <c r="AG543" s="14" t="s">
        <v>2098</v>
      </c>
    </row>
    <row r="544" spans="1:36" x14ac:dyDescent="0.25">
      <c r="A544" s="5" t="s">
        <v>3031</v>
      </c>
      <c r="B544" s="5" t="s">
        <v>11</v>
      </c>
      <c r="C544" s="5" t="s">
        <v>570</v>
      </c>
      <c r="D544" s="5" t="s">
        <v>620</v>
      </c>
      <c r="E544" s="4" t="s">
        <v>12</v>
      </c>
      <c r="F544" s="4" t="s">
        <v>569</v>
      </c>
      <c r="G544" s="5">
        <v>1</v>
      </c>
      <c r="H544" s="5">
        <v>1</v>
      </c>
      <c r="I544" s="5" t="s">
        <v>3254</v>
      </c>
      <c r="J544" s="13">
        <v>0.84</v>
      </c>
      <c r="K544" s="8">
        <v>2021</v>
      </c>
      <c r="L544" s="5" t="s">
        <v>1552</v>
      </c>
      <c r="M544" s="14">
        <v>35.61</v>
      </c>
      <c r="N544" s="8">
        <v>2021</v>
      </c>
      <c r="O544" s="13" t="s">
        <v>1552</v>
      </c>
      <c r="P544" s="14">
        <v>4.71</v>
      </c>
      <c r="Q544" s="8">
        <v>2021</v>
      </c>
      <c r="R544" s="14" t="s">
        <v>1552</v>
      </c>
      <c r="S544" s="12">
        <v>57.537154989384284</v>
      </c>
      <c r="T544" s="5">
        <v>2021</v>
      </c>
      <c r="U544" s="5" t="s">
        <v>1552</v>
      </c>
      <c r="V544" s="14">
        <v>0</v>
      </c>
      <c r="W544" s="8">
        <v>2013</v>
      </c>
      <c r="X544" s="14" t="s">
        <v>1495</v>
      </c>
      <c r="Y544" s="14">
        <v>0</v>
      </c>
      <c r="Z544" s="8">
        <v>2013</v>
      </c>
      <c r="AA544" s="14" t="s">
        <v>1495</v>
      </c>
      <c r="AB544" s="14">
        <v>0</v>
      </c>
      <c r="AC544" s="8">
        <v>2021</v>
      </c>
      <c r="AD544" s="14" t="s">
        <v>1552</v>
      </c>
      <c r="AE544" s="14">
        <v>0</v>
      </c>
      <c r="AF544" s="8">
        <v>2021</v>
      </c>
      <c r="AG544" s="14" t="s">
        <v>1552</v>
      </c>
      <c r="AH544" s="14">
        <v>0.97</v>
      </c>
      <c r="AI544" s="5">
        <v>2021</v>
      </c>
      <c r="AJ544" s="5" t="s">
        <v>1552</v>
      </c>
    </row>
    <row r="545" spans="1:36" x14ac:dyDescent="0.25">
      <c r="A545" s="5" t="s">
        <v>3032</v>
      </c>
      <c r="B545" s="5" t="s">
        <v>11</v>
      </c>
      <c r="C545" s="5" t="s">
        <v>570</v>
      </c>
      <c r="D545" s="5" t="s">
        <v>360</v>
      </c>
      <c r="E545" s="5" t="s">
        <v>574</v>
      </c>
      <c r="F545" s="5" t="s">
        <v>573</v>
      </c>
      <c r="G545" s="5">
        <v>2</v>
      </c>
      <c r="H545" s="5">
        <v>1</v>
      </c>
      <c r="I545" s="5" t="s">
        <v>2713</v>
      </c>
      <c r="J545" s="13">
        <v>0.70929821735803233</v>
      </c>
      <c r="K545" s="8">
        <v>2014</v>
      </c>
      <c r="L545" s="5" t="s">
        <v>2109</v>
      </c>
      <c r="M545" s="14">
        <v>85</v>
      </c>
      <c r="N545" s="8">
        <v>2015</v>
      </c>
      <c r="O545" s="13" t="s">
        <v>2109</v>
      </c>
      <c r="P545" s="14">
        <v>9</v>
      </c>
      <c r="Q545" s="8">
        <v>2008</v>
      </c>
      <c r="R545" s="14" t="s">
        <v>572</v>
      </c>
      <c r="V545" s="14">
        <v>0</v>
      </c>
      <c r="W545" s="8">
        <v>2015</v>
      </c>
      <c r="X545" s="14" t="s">
        <v>2109</v>
      </c>
      <c r="Y545" s="14">
        <v>0</v>
      </c>
      <c r="Z545" s="8">
        <v>2015</v>
      </c>
      <c r="AA545" s="14" t="s">
        <v>2109</v>
      </c>
      <c r="AB545" s="14">
        <v>0</v>
      </c>
      <c r="AC545" s="8">
        <v>2015</v>
      </c>
      <c r="AD545" s="14" t="s">
        <v>2109</v>
      </c>
      <c r="AE545" s="14">
        <v>0</v>
      </c>
      <c r="AF545" s="8">
        <v>2015</v>
      </c>
      <c r="AG545" s="14" t="s">
        <v>2109</v>
      </c>
    </row>
    <row r="546" spans="1:36" x14ac:dyDescent="0.25">
      <c r="A546" s="5" t="s">
        <v>3033</v>
      </c>
      <c r="B546" s="5" t="s">
        <v>5</v>
      </c>
      <c r="C546" s="5" t="s">
        <v>990</v>
      </c>
      <c r="D546" s="5" t="s">
        <v>620</v>
      </c>
      <c r="E546" s="4" t="s">
        <v>6</v>
      </c>
      <c r="F546" s="4" t="s">
        <v>996</v>
      </c>
      <c r="G546" s="5">
        <v>1</v>
      </c>
      <c r="H546" s="5">
        <v>3</v>
      </c>
      <c r="I546" s="5" t="s">
        <v>3255</v>
      </c>
      <c r="J546" s="13">
        <v>1.18</v>
      </c>
      <c r="K546" s="8">
        <v>2021</v>
      </c>
      <c r="L546" s="5" t="s">
        <v>1553</v>
      </c>
      <c r="M546" s="14">
        <v>90.2</v>
      </c>
      <c r="N546" s="8">
        <v>2021</v>
      </c>
      <c r="O546" s="13" t="s">
        <v>1553</v>
      </c>
      <c r="P546" s="14">
        <v>15.280000000000001</v>
      </c>
      <c r="Q546" s="8">
        <v>2021</v>
      </c>
      <c r="R546" s="14" t="s">
        <v>1553</v>
      </c>
      <c r="S546" s="12">
        <v>49.869109947643977</v>
      </c>
      <c r="T546" s="5">
        <v>2021</v>
      </c>
      <c r="U546" s="5" t="s">
        <v>1553</v>
      </c>
      <c r="V546" s="14">
        <v>0</v>
      </c>
      <c r="W546" s="8">
        <v>2007</v>
      </c>
      <c r="X546" s="14" t="s">
        <v>1494</v>
      </c>
      <c r="Y546" s="14">
        <v>0</v>
      </c>
      <c r="Z546" s="8">
        <v>2007</v>
      </c>
      <c r="AA546" s="14" t="s">
        <v>1494</v>
      </c>
      <c r="AB546" s="14">
        <v>0</v>
      </c>
      <c r="AC546" s="8">
        <v>2021</v>
      </c>
      <c r="AD546" s="14" t="s">
        <v>1553</v>
      </c>
      <c r="AE546" s="14">
        <v>100</v>
      </c>
      <c r="AF546" s="8">
        <v>2021</v>
      </c>
      <c r="AG546" s="14" t="s">
        <v>1553</v>
      </c>
      <c r="AH546" s="14">
        <v>90.2</v>
      </c>
      <c r="AI546" s="5">
        <v>2021</v>
      </c>
      <c r="AJ546" s="5" t="s">
        <v>1553</v>
      </c>
    </row>
    <row r="547" spans="1:36" x14ac:dyDescent="0.25">
      <c r="A547" s="5" t="s">
        <v>3034</v>
      </c>
      <c r="B547" s="5" t="s">
        <v>586</v>
      </c>
      <c r="C547" s="5" t="s">
        <v>585</v>
      </c>
      <c r="D547" s="5" t="s">
        <v>360</v>
      </c>
      <c r="E547" s="6" t="s">
        <v>3062</v>
      </c>
      <c r="F547" s="4" t="s">
        <v>3327</v>
      </c>
      <c r="G547" s="4">
        <v>2</v>
      </c>
      <c r="H547" s="4">
        <v>2</v>
      </c>
      <c r="I547" s="4" t="s">
        <v>3318</v>
      </c>
      <c r="J547" s="13">
        <v>0.97</v>
      </c>
      <c r="K547" s="8">
        <v>2021</v>
      </c>
      <c r="L547" s="5" t="s">
        <v>3055</v>
      </c>
      <c r="M547" s="14">
        <v>34.82</v>
      </c>
      <c r="N547" s="8">
        <v>2021</v>
      </c>
      <c r="O547" s="13" t="s">
        <v>3055</v>
      </c>
      <c r="P547" s="14">
        <v>8.07</v>
      </c>
      <c r="Q547" s="8">
        <v>2021</v>
      </c>
      <c r="R547" s="14" t="s">
        <v>3055</v>
      </c>
      <c r="S547" s="12"/>
      <c r="T547" s="5"/>
      <c r="V547" s="14">
        <v>0</v>
      </c>
      <c r="W547" s="8">
        <v>2014</v>
      </c>
      <c r="X547" s="14" t="s">
        <v>583</v>
      </c>
      <c r="Y547" s="14">
        <v>0</v>
      </c>
      <c r="Z547" s="8">
        <v>2014</v>
      </c>
      <c r="AA547" s="14" t="s">
        <v>583</v>
      </c>
      <c r="AB547" s="14">
        <v>0</v>
      </c>
      <c r="AC547" s="8">
        <v>2021</v>
      </c>
      <c r="AD547" s="14" t="s">
        <v>3055</v>
      </c>
      <c r="AE547" s="14">
        <v>0</v>
      </c>
      <c r="AF547" s="8">
        <v>2021</v>
      </c>
      <c r="AG547" s="14" t="s">
        <v>3055</v>
      </c>
      <c r="AH547" s="14">
        <v>1.96</v>
      </c>
      <c r="AI547" s="5">
        <v>2021</v>
      </c>
      <c r="AJ547" s="5" t="s">
        <v>3055</v>
      </c>
    </row>
    <row r="548" spans="1:36" x14ac:dyDescent="0.25">
      <c r="A548" s="5" t="s">
        <v>3035</v>
      </c>
      <c r="B548" s="5" t="s">
        <v>1000</v>
      </c>
      <c r="C548" s="5" t="s">
        <v>999</v>
      </c>
      <c r="D548" s="5" t="s">
        <v>620</v>
      </c>
      <c r="E548" s="4" t="s">
        <v>1001</v>
      </c>
      <c r="F548" s="4" t="s">
        <v>998</v>
      </c>
      <c r="G548" s="4">
        <v>1</v>
      </c>
      <c r="H548" s="4">
        <v>1</v>
      </c>
      <c r="I548" s="4" t="s">
        <v>3257</v>
      </c>
      <c r="J548" s="13">
        <v>1.02437071044765</v>
      </c>
      <c r="K548" s="8">
        <v>2016</v>
      </c>
      <c r="L548" s="5" t="s">
        <v>997</v>
      </c>
      <c r="M548" s="14">
        <v>100</v>
      </c>
      <c r="N548" s="8">
        <v>2019</v>
      </c>
      <c r="O548" s="13" t="s">
        <v>2104</v>
      </c>
      <c r="P548" s="14">
        <v>7.0000000000000009</v>
      </c>
      <c r="Q548" s="8">
        <v>2016</v>
      </c>
      <c r="R548" s="14" t="s">
        <v>997</v>
      </c>
      <c r="V548" s="14">
        <v>0</v>
      </c>
      <c r="W548" s="8">
        <v>2016</v>
      </c>
      <c r="X548" s="14" t="s">
        <v>997</v>
      </c>
      <c r="Y548" s="14">
        <v>0</v>
      </c>
      <c r="Z548" s="8">
        <v>2016</v>
      </c>
      <c r="AA548" s="14" t="s">
        <v>997</v>
      </c>
      <c r="AB548" s="14">
        <v>24.572649572649574</v>
      </c>
      <c r="AC548" s="8">
        <v>2016</v>
      </c>
      <c r="AD548" s="14" t="s">
        <v>997</v>
      </c>
      <c r="AE548" s="14">
        <v>0</v>
      </c>
      <c r="AF548" s="8">
        <v>2016</v>
      </c>
      <c r="AG548" s="14" t="s">
        <v>997</v>
      </c>
    </row>
    <row r="549" spans="1:36" x14ac:dyDescent="0.25">
      <c r="A549" s="5" t="s">
        <v>3036</v>
      </c>
      <c r="B549" s="5" t="s">
        <v>327</v>
      </c>
      <c r="C549" s="5" t="s">
        <v>326</v>
      </c>
      <c r="D549" s="5" t="s">
        <v>35</v>
      </c>
      <c r="E549" s="5" t="s">
        <v>331</v>
      </c>
      <c r="F549" s="5" t="s">
        <v>330</v>
      </c>
      <c r="G549" s="5">
        <v>1</v>
      </c>
      <c r="H549" s="5">
        <v>2</v>
      </c>
      <c r="I549" s="5" t="s">
        <v>2714</v>
      </c>
      <c r="J549" s="13">
        <v>3.0514852945347291</v>
      </c>
      <c r="K549" s="8">
        <v>2011</v>
      </c>
      <c r="L549" s="5" t="s">
        <v>329</v>
      </c>
      <c r="M549" s="14">
        <v>100</v>
      </c>
      <c r="N549" s="8">
        <v>2015</v>
      </c>
      <c r="O549" s="13" t="s">
        <v>2105</v>
      </c>
      <c r="P549" s="14">
        <v>24.24697288101671</v>
      </c>
      <c r="Q549" s="8">
        <v>2011</v>
      </c>
      <c r="R549" s="14" t="s">
        <v>329</v>
      </c>
      <c r="V549" s="14">
        <v>0</v>
      </c>
      <c r="W549" s="8">
        <v>2017</v>
      </c>
      <c r="X549" s="14" t="s">
        <v>2105</v>
      </c>
      <c r="Y549" s="14">
        <v>24.58056871308683</v>
      </c>
      <c r="Z549" s="8">
        <v>2017</v>
      </c>
      <c r="AA549" s="14" t="s">
        <v>2105</v>
      </c>
      <c r="AB549" s="14">
        <v>0</v>
      </c>
      <c r="AC549" s="8">
        <v>2017</v>
      </c>
      <c r="AD549" s="14" t="s">
        <v>2105</v>
      </c>
      <c r="AE549" s="14" t="s">
        <v>1569</v>
      </c>
      <c r="AF549" s="8" t="s">
        <v>1569</v>
      </c>
      <c r="AG549" s="14" t="s">
        <v>1569</v>
      </c>
    </row>
    <row r="550" spans="1:36" x14ac:dyDescent="0.25">
      <c r="A550" s="5" t="s">
        <v>3037</v>
      </c>
      <c r="B550" s="5" t="s">
        <v>9</v>
      </c>
      <c r="C550" s="5" t="s">
        <v>593</v>
      </c>
      <c r="D550" s="5" t="s">
        <v>620</v>
      </c>
      <c r="E550" s="4" t="s">
        <v>10</v>
      </c>
      <c r="F550" s="4" t="s">
        <v>592</v>
      </c>
      <c r="G550" s="5">
        <v>2</v>
      </c>
      <c r="I550" s="5" t="s">
        <v>3309</v>
      </c>
      <c r="J550" s="13">
        <v>0.56000000000000005</v>
      </c>
      <c r="K550" s="8">
        <v>2021</v>
      </c>
      <c r="L550" s="5" t="s">
        <v>1554</v>
      </c>
      <c r="M550" s="14">
        <v>25.39</v>
      </c>
      <c r="N550" s="8">
        <v>2021</v>
      </c>
      <c r="O550" s="13" t="s">
        <v>1554</v>
      </c>
      <c r="P550" s="14">
        <v>15.11</v>
      </c>
      <c r="Q550" s="8">
        <v>2021</v>
      </c>
      <c r="R550" s="14" t="s">
        <v>1554</v>
      </c>
      <c r="S550" s="12">
        <v>48.378557246856388</v>
      </c>
      <c r="T550" s="5">
        <v>2021</v>
      </c>
      <c r="U550" s="5" t="s">
        <v>1554</v>
      </c>
      <c r="V550" s="14">
        <v>1.7684280076592562</v>
      </c>
      <c r="W550" s="8">
        <v>2015</v>
      </c>
      <c r="X550" s="14" t="s">
        <v>2126</v>
      </c>
      <c r="Y550" s="14">
        <v>0</v>
      </c>
      <c r="Z550" s="8">
        <v>2015</v>
      </c>
      <c r="AA550" s="14" t="s">
        <v>2126</v>
      </c>
      <c r="AB550" s="14">
        <v>0</v>
      </c>
      <c r="AC550" s="8">
        <v>2021</v>
      </c>
      <c r="AD550" s="14" t="s">
        <v>1554</v>
      </c>
      <c r="AE550" s="14">
        <v>0</v>
      </c>
      <c r="AF550" s="8">
        <v>2021</v>
      </c>
      <c r="AG550" s="14" t="s">
        <v>1554</v>
      </c>
      <c r="AH550" s="14">
        <v>1.77</v>
      </c>
      <c r="AI550" s="5">
        <v>2021</v>
      </c>
      <c r="AJ550" s="5" t="s">
        <v>1554</v>
      </c>
    </row>
    <row r="551" spans="1:36" x14ac:dyDescent="0.25">
      <c r="A551" s="5" t="s">
        <v>3038</v>
      </c>
      <c r="B551" s="5" t="s">
        <v>9</v>
      </c>
      <c r="C551" s="5" t="s">
        <v>593</v>
      </c>
      <c r="D551" s="5" t="s">
        <v>360</v>
      </c>
      <c r="E551" s="5" t="s">
        <v>599</v>
      </c>
      <c r="F551" s="5" t="s">
        <v>598</v>
      </c>
      <c r="G551" s="5">
        <v>2</v>
      </c>
      <c r="H551" s="5">
        <v>2</v>
      </c>
      <c r="I551" s="5" t="s">
        <v>2715</v>
      </c>
      <c r="J551" s="13">
        <v>0.71232876712328763</v>
      </c>
      <c r="K551" s="8">
        <v>2012</v>
      </c>
      <c r="L551" s="5" t="s">
        <v>597</v>
      </c>
      <c r="M551" s="14">
        <v>50</v>
      </c>
      <c r="N551" s="8">
        <v>2012</v>
      </c>
      <c r="O551" s="13" t="s">
        <v>597</v>
      </c>
      <c r="P551" s="14">
        <v>8.6</v>
      </c>
      <c r="Q551" s="8">
        <v>2012</v>
      </c>
      <c r="R551" s="14" t="s">
        <v>597</v>
      </c>
      <c r="V551" s="14">
        <v>0</v>
      </c>
      <c r="W551" s="8">
        <v>2015</v>
      </c>
      <c r="X551" s="14" t="s">
        <v>2116</v>
      </c>
      <c r="Y551" s="14">
        <v>0</v>
      </c>
      <c r="Z551" s="8">
        <v>2015</v>
      </c>
      <c r="AA551" s="14" t="s">
        <v>2116</v>
      </c>
      <c r="AB551" s="14">
        <v>0</v>
      </c>
      <c r="AC551" s="8">
        <v>2015</v>
      </c>
      <c r="AD551" s="14" t="s">
        <v>2116</v>
      </c>
      <c r="AE551" s="14">
        <v>0</v>
      </c>
      <c r="AF551" s="8">
        <v>2015</v>
      </c>
      <c r="AG551" s="14" t="s">
        <v>2116</v>
      </c>
    </row>
    <row r="552" spans="1:36" x14ac:dyDescent="0.25">
      <c r="A552" s="5" t="s">
        <v>3259</v>
      </c>
      <c r="B552" s="5" t="s">
        <v>9</v>
      </c>
      <c r="C552" s="5" t="s">
        <v>593</v>
      </c>
      <c r="D552" s="5" t="s">
        <v>360</v>
      </c>
      <c r="E552" s="5" t="s">
        <v>596</v>
      </c>
      <c r="F552" s="5" t="s">
        <v>595</v>
      </c>
      <c r="G552" s="5">
        <v>2</v>
      </c>
      <c r="H552" s="5">
        <v>2</v>
      </c>
      <c r="I552" s="5" t="s">
        <v>2716</v>
      </c>
      <c r="J552" s="13">
        <v>0.66417600664175835</v>
      </c>
      <c r="K552" s="8">
        <v>2014</v>
      </c>
      <c r="L552" s="5" t="s">
        <v>594</v>
      </c>
      <c r="M552" s="14" t="s">
        <v>1569</v>
      </c>
      <c r="N552" s="8" t="s">
        <v>1569</v>
      </c>
      <c r="O552" s="13" t="s">
        <v>1569</v>
      </c>
      <c r="P552" s="14">
        <v>10.199999999999998</v>
      </c>
      <c r="Q552" s="8">
        <v>2014</v>
      </c>
      <c r="R552" s="14" t="s">
        <v>594</v>
      </c>
      <c r="V552" s="14">
        <v>5.7603684610685564</v>
      </c>
      <c r="W552" s="8">
        <v>2015</v>
      </c>
      <c r="X552" s="14" t="s">
        <v>2127</v>
      </c>
      <c r="Y552" s="14">
        <v>0</v>
      </c>
      <c r="Z552" s="8">
        <v>2015</v>
      </c>
      <c r="AA552" s="14" t="s">
        <v>2127</v>
      </c>
      <c r="AB552" s="14">
        <v>0</v>
      </c>
      <c r="AC552" s="8">
        <v>2015</v>
      </c>
      <c r="AD552" s="14" t="s">
        <v>2127</v>
      </c>
      <c r="AE552" s="14">
        <v>0</v>
      </c>
      <c r="AF552" s="8">
        <v>2015</v>
      </c>
      <c r="AG552" s="14" t="s">
        <v>2127</v>
      </c>
    </row>
    <row r="553" spans="1:36" x14ac:dyDescent="0.25">
      <c r="A553" s="5" t="s">
        <v>3260</v>
      </c>
      <c r="B553" s="5" t="s">
        <v>9</v>
      </c>
      <c r="C553" s="5" t="s">
        <v>593</v>
      </c>
      <c r="D553" s="5" t="s">
        <v>360</v>
      </c>
      <c r="E553" s="5" t="s">
        <v>2225</v>
      </c>
      <c r="F553" s="5" t="s">
        <v>607</v>
      </c>
      <c r="G553" s="5">
        <v>2</v>
      </c>
      <c r="H553" s="5">
        <v>3</v>
      </c>
      <c r="I553" s="5" t="s">
        <v>2717</v>
      </c>
      <c r="J553" s="13" t="s">
        <v>1569</v>
      </c>
      <c r="K553" s="8" t="s">
        <v>1569</v>
      </c>
      <c r="L553" s="5" t="s">
        <v>1569</v>
      </c>
      <c r="M553" s="14" t="s">
        <v>1569</v>
      </c>
      <c r="N553" s="8" t="s">
        <v>1569</v>
      </c>
      <c r="O553" s="13" t="s">
        <v>1569</v>
      </c>
      <c r="P553" s="14">
        <v>7.0000000000000009</v>
      </c>
      <c r="Q553" s="8" t="s">
        <v>1569</v>
      </c>
      <c r="R553" s="14" t="s">
        <v>606</v>
      </c>
      <c r="V553" s="14">
        <v>7.8362573303254566</v>
      </c>
      <c r="W553" s="8">
        <v>2015</v>
      </c>
      <c r="X553" s="14" t="s">
        <v>2125</v>
      </c>
      <c r="Y553" s="14">
        <v>0</v>
      </c>
      <c r="Z553" s="8">
        <v>2015</v>
      </c>
      <c r="AA553" s="14" t="s">
        <v>2125</v>
      </c>
      <c r="AB553" s="14">
        <v>0</v>
      </c>
      <c r="AC553" s="8">
        <v>2015</v>
      </c>
      <c r="AD553" s="14" t="s">
        <v>2125</v>
      </c>
      <c r="AE553" s="14">
        <v>0</v>
      </c>
      <c r="AF553" s="8">
        <v>2015</v>
      </c>
      <c r="AG553" s="14" t="s">
        <v>2125</v>
      </c>
    </row>
    <row r="554" spans="1:36" x14ac:dyDescent="0.25">
      <c r="A554" s="5" t="s">
        <v>3261</v>
      </c>
      <c r="B554" s="5" t="s">
        <v>9</v>
      </c>
      <c r="C554" s="5" t="s">
        <v>593</v>
      </c>
      <c r="D554" s="5" t="s">
        <v>360</v>
      </c>
      <c r="E554" s="5" t="s">
        <v>2224</v>
      </c>
      <c r="F554" s="5" t="s">
        <v>604</v>
      </c>
      <c r="G554" s="5">
        <v>2</v>
      </c>
      <c r="H554" s="5">
        <v>3</v>
      </c>
      <c r="I554" s="5" t="s">
        <v>2718</v>
      </c>
      <c r="J554" s="13">
        <v>0.76712328767123272</v>
      </c>
      <c r="K554" s="8">
        <v>2012</v>
      </c>
      <c r="L554" s="5" t="s">
        <v>603</v>
      </c>
      <c r="M554" s="14" t="s">
        <v>1569</v>
      </c>
      <c r="N554" s="8" t="s">
        <v>1569</v>
      </c>
      <c r="O554" s="13" t="s">
        <v>1569</v>
      </c>
      <c r="P554" s="14">
        <v>11</v>
      </c>
      <c r="Q554" s="8">
        <v>2012</v>
      </c>
      <c r="R554" s="14" t="s">
        <v>603</v>
      </c>
      <c r="V554" s="14">
        <v>0</v>
      </c>
      <c r="W554" s="8">
        <v>2015</v>
      </c>
      <c r="X554" s="14" t="s">
        <v>2124</v>
      </c>
      <c r="Y554" s="14">
        <v>0</v>
      </c>
      <c r="Z554" s="8">
        <v>2015</v>
      </c>
      <c r="AA554" s="14" t="s">
        <v>2124</v>
      </c>
      <c r="AB554" s="14">
        <v>0</v>
      </c>
      <c r="AC554" s="8">
        <v>2015</v>
      </c>
      <c r="AD554" s="14" t="s">
        <v>2124</v>
      </c>
      <c r="AE554" s="14">
        <v>0</v>
      </c>
      <c r="AF554" s="8">
        <v>2015</v>
      </c>
      <c r="AG554" s="14" t="s">
        <v>2124</v>
      </c>
    </row>
    <row r="555" spans="1:36" x14ac:dyDescent="0.25">
      <c r="A555" s="5" t="s">
        <v>3262</v>
      </c>
      <c r="B555" s="5" t="s">
        <v>9</v>
      </c>
      <c r="C555" s="5" t="s">
        <v>593</v>
      </c>
      <c r="D555" s="5" t="s">
        <v>360</v>
      </c>
      <c r="E555" s="5" t="s">
        <v>602</v>
      </c>
      <c r="F555" s="5" t="s">
        <v>601</v>
      </c>
      <c r="G555" s="5">
        <v>2</v>
      </c>
      <c r="H555" s="5">
        <v>2</v>
      </c>
      <c r="I555" s="5" t="s">
        <v>2719</v>
      </c>
      <c r="J555" s="13">
        <v>0.65753424657533777</v>
      </c>
      <c r="K555" s="8">
        <v>2012</v>
      </c>
      <c r="L555" s="5" t="s">
        <v>600</v>
      </c>
      <c r="M555" s="14" t="s">
        <v>1569</v>
      </c>
      <c r="N555" s="8" t="s">
        <v>1569</v>
      </c>
      <c r="O555" s="13" t="s">
        <v>1569</v>
      </c>
      <c r="P555" s="14">
        <v>9.1</v>
      </c>
      <c r="Q555" s="8">
        <v>2012</v>
      </c>
      <c r="R555" s="14" t="s">
        <v>600</v>
      </c>
      <c r="V555" s="14">
        <v>0</v>
      </c>
      <c r="W555" s="8">
        <v>2015</v>
      </c>
      <c r="X555" s="14" t="s">
        <v>2120</v>
      </c>
      <c r="Y555" s="14">
        <v>0</v>
      </c>
      <c r="Z555" s="8">
        <v>2015</v>
      </c>
      <c r="AA555" s="14" t="s">
        <v>2120</v>
      </c>
      <c r="AB555" s="14">
        <v>0</v>
      </c>
      <c r="AC555" s="8">
        <v>2015</v>
      </c>
      <c r="AD555" s="14" t="s">
        <v>2120</v>
      </c>
      <c r="AE555" s="14">
        <v>0</v>
      </c>
      <c r="AF555" s="8">
        <v>2015</v>
      </c>
      <c r="AG555" s="14" t="s">
        <v>2120</v>
      </c>
    </row>
    <row r="556" spans="1:36" x14ac:dyDescent="0.25">
      <c r="A556" s="5" t="s">
        <v>3263</v>
      </c>
      <c r="B556" s="5" t="s">
        <v>9</v>
      </c>
      <c r="C556" s="5" t="s">
        <v>593</v>
      </c>
      <c r="D556" s="5" t="s">
        <v>360</v>
      </c>
      <c r="E556" s="5" t="s">
        <v>613</v>
      </c>
      <c r="F556" s="5" t="s">
        <v>612</v>
      </c>
      <c r="G556" s="5">
        <v>2</v>
      </c>
      <c r="H556" s="15">
        <v>3</v>
      </c>
      <c r="I556" s="5" t="s">
        <v>2753</v>
      </c>
      <c r="J556" s="13" t="s">
        <v>1569</v>
      </c>
      <c r="K556" s="8" t="s">
        <v>1569</v>
      </c>
      <c r="L556" s="5" t="s">
        <v>1569</v>
      </c>
      <c r="M556" s="14" t="s">
        <v>1569</v>
      </c>
      <c r="N556" s="8" t="s">
        <v>1569</v>
      </c>
      <c r="O556" s="13" t="s">
        <v>1569</v>
      </c>
      <c r="P556" s="14" t="s">
        <v>1569</v>
      </c>
      <c r="Q556" s="8" t="s">
        <v>1569</v>
      </c>
      <c r="R556" s="14" t="s">
        <v>1569</v>
      </c>
      <c r="V556" s="14">
        <v>0</v>
      </c>
      <c r="W556" s="8">
        <v>2015</v>
      </c>
      <c r="X556" s="14" t="s">
        <v>2122</v>
      </c>
      <c r="Y556" s="14">
        <v>0</v>
      </c>
      <c r="Z556" s="8">
        <v>2015</v>
      </c>
      <c r="AA556" s="14" t="s">
        <v>2122</v>
      </c>
      <c r="AB556" s="14">
        <v>0</v>
      </c>
      <c r="AC556" s="8">
        <v>2015</v>
      </c>
      <c r="AD556" s="14" t="s">
        <v>2122</v>
      </c>
      <c r="AE556" s="14">
        <v>0</v>
      </c>
      <c r="AF556" s="8">
        <v>2015</v>
      </c>
      <c r="AG556" s="14" t="s">
        <v>2122</v>
      </c>
    </row>
    <row r="557" spans="1:36" x14ac:dyDescent="0.25">
      <c r="A557" s="5" t="s">
        <v>3264</v>
      </c>
      <c r="B557" s="5" t="s">
        <v>9</v>
      </c>
      <c r="C557" s="5" t="s">
        <v>593</v>
      </c>
      <c r="D557" s="5" t="s">
        <v>360</v>
      </c>
      <c r="E557" s="5" t="s">
        <v>2221</v>
      </c>
      <c r="F557" s="5" t="s">
        <v>615</v>
      </c>
      <c r="G557" s="5">
        <v>2</v>
      </c>
      <c r="H557" s="5">
        <v>2</v>
      </c>
      <c r="I557" s="5" t="s">
        <v>2754</v>
      </c>
      <c r="J557" s="13" t="s">
        <v>1569</v>
      </c>
      <c r="K557" s="8" t="s">
        <v>1569</v>
      </c>
      <c r="L557" s="5" t="s">
        <v>1569</v>
      </c>
      <c r="M557" s="14" t="s">
        <v>1569</v>
      </c>
      <c r="N557" s="8" t="s">
        <v>1569</v>
      </c>
      <c r="O557" s="13" t="s">
        <v>1569</v>
      </c>
      <c r="P557" s="14" t="s">
        <v>1569</v>
      </c>
      <c r="Q557" s="8" t="s">
        <v>1569</v>
      </c>
      <c r="R557" s="14" t="s">
        <v>1569</v>
      </c>
      <c r="V557" s="14">
        <v>0</v>
      </c>
      <c r="W557" s="8">
        <v>2015</v>
      </c>
      <c r="X557" s="14" t="s">
        <v>2121</v>
      </c>
      <c r="Y557" s="14">
        <v>0</v>
      </c>
      <c r="Z557" s="8">
        <v>2015</v>
      </c>
      <c r="AA557" s="14" t="s">
        <v>2121</v>
      </c>
      <c r="AB557" s="14">
        <v>0</v>
      </c>
      <c r="AC557" s="8">
        <v>2015</v>
      </c>
      <c r="AD557" s="14" t="s">
        <v>2121</v>
      </c>
      <c r="AE557" s="14">
        <v>0</v>
      </c>
      <c r="AF557" s="8">
        <v>2015</v>
      </c>
      <c r="AG557" s="14" t="s">
        <v>2121</v>
      </c>
    </row>
  </sheetData>
  <autoFilter ref="A4:AJ557"/>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80"/>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25" width="20.7109375" style="5" customWidth="1"/>
    <col min="26" max="27" width="36.42578125" style="5" customWidth="1"/>
    <col min="28" max="16384" width="9.140625" style="5"/>
  </cols>
  <sheetData>
    <row r="1" spans="1:27" s="17" customFormat="1" x14ac:dyDescent="0.25">
      <c r="A1" s="9"/>
      <c r="B1" s="9"/>
      <c r="C1" s="9"/>
      <c r="D1" s="9"/>
      <c r="E1" s="9"/>
      <c r="F1" s="9"/>
      <c r="G1" s="9"/>
      <c r="H1" s="9"/>
      <c r="I1" s="10" t="s">
        <v>1803</v>
      </c>
      <c r="J1" s="9" t="s">
        <v>1557</v>
      </c>
      <c r="K1" s="9" t="s">
        <v>2435</v>
      </c>
      <c r="L1" s="9" t="s">
        <v>1560</v>
      </c>
      <c r="M1" s="9" t="s">
        <v>2437</v>
      </c>
      <c r="N1" s="9" t="s">
        <v>1565</v>
      </c>
      <c r="O1" s="9" t="s">
        <v>2439</v>
      </c>
      <c r="P1" s="9" t="s">
        <v>1802</v>
      </c>
      <c r="Q1" s="9" t="s">
        <v>2441</v>
      </c>
      <c r="R1" s="9" t="s">
        <v>1567</v>
      </c>
      <c r="S1" s="9" t="s">
        <v>2443</v>
      </c>
      <c r="T1" s="9" t="s">
        <v>1563</v>
      </c>
      <c r="U1" s="9" t="s">
        <v>2445</v>
      </c>
      <c r="V1" s="9" t="s">
        <v>1566</v>
      </c>
      <c r="W1" s="9" t="s">
        <v>2447</v>
      </c>
      <c r="X1" s="9" t="s">
        <v>1561</v>
      </c>
      <c r="Y1" s="9" t="s">
        <v>2449</v>
      </c>
      <c r="Z1" s="9" t="s">
        <v>1807</v>
      </c>
      <c r="AA1" s="9" t="s">
        <v>2452</v>
      </c>
    </row>
    <row r="2" spans="1:27" s="17" customFormat="1" ht="18" x14ac:dyDescent="0.35">
      <c r="A2" s="9"/>
      <c r="B2" s="9"/>
      <c r="C2" s="9"/>
      <c r="D2" s="9"/>
      <c r="E2" s="9"/>
      <c r="F2" s="9"/>
      <c r="G2" s="9"/>
      <c r="H2" s="9"/>
      <c r="I2" s="10" t="s">
        <v>1804</v>
      </c>
      <c r="J2" s="9" t="s">
        <v>3387</v>
      </c>
      <c r="K2" s="9"/>
      <c r="L2" s="9" t="s">
        <v>1764</v>
      </c>
      <c r="M2" s="9"/>
      <c r="N2" s="9" t="s">
        <v>3352</v>
      </c>
      <c r="O2" s="9"/>
      <c r="P2" s="9" t="s">
        <v>3353</v>
      </c>
      <c r="Q2" s="9"/>
      <c r="R2" s="9" t="s">
        <v>3354</v>
      </c>
      <c r="S2" s="9"/>
      <c r="T2" s="9" t="s">
        <v>3355</v>
      </c>
      <c r="U2" s="9"/>
      <c r="V2" s="9" t="s">
        <v>3356</v>
      </c>
      <c r="W2" s="9"/>
      <c r="X2" s="9" t="s">
        <v>1765</v>
      </c>
      <c r="Y2" s="9"/>
      <c r="Z2" s="9"/>
      <c r="AA2" s="9"/>
    </row>
    <row r="3" spans="1:27" s="17" customFormat="1" ht="17.25" x14ac:dyDescent="0.25">
      <c r="A3" s="9"/>
      <c r="B3" s="9"/>
      <c r="C3" s="9"/>
      <c r="D3" s="9"/>
      <c r="E3" s="9"/>
      <c r="F3" s="9"/>
      <c r="G3" s="9"/>
      <c r="H3" s="9"/>
      <c r="I3" s="10" t="s">
        <v>1805</v>
      </c>
      <c r="J3" s="9" t="s">
        <v>3400</v>
      </c>
      <c r="K3" s="9" t="s">
        <v>1558</v>
      </c>
      <c r="L3" s="9" t="s">
        <v>3401</v>
      </c>
      <c r="M3" s="9" t="s">
        <v>1558</v>
      </c>
      <c r="N3" s="9" t="s">
        <v>3402</v>
      </c>
      <c r="O3" s="9" t="s">
        <v>1558</v>
      </c>
      <c r="P3" s="9" t="s">
        <v>3403</v>
      </c>
      <c r="Q3" s="9" t="s">
        <v>1558</v>
      </c>
      <c r="R3" s="9" t="s">
        <v>3404</v>
      </c>
      <c r="S3" s="9" t="s">
        <v>1558</v>
      </c>
      <c r="T3" s="9" t="s">
        <v>3404</v>
      </c>
      <c r="U3" s="9" t="s">
        <v>1558</v>
      </c>
      <c r="V3" s="9" t="s">
        <v>3404</v>
      </c>
      <c r="W3" s="9" t="s">
        <v>1558</v>
      </c>
      <c r="X3" s="9" t="s">
        <v>3405</v>
      </c>
      <c r="Y3" s="9" t="s">
        <v>1558</v>
      </c>
      <c r="Z3" s="9" t="s">
        <v>3402</v>
      </c>
      <c r="AA3" s="9" t="s">
        <v>1558</v>
      </c>
    </row>
    <row r="4" spans="1:27" s="19" customFormat="1" ht="30" x14ac:dyDescent="0.25">
      <c r="A4" s="30" t="s">
        <v>1537</v>
      </c>
      <c r="B4" s="30" t="s">
        <v>0</v>
      </c>
      <c r="C4" s="30" t="s">
        <v>1514</v>
      </c>
      <c r="D4" s="28" t="s">
        <v>1556</v>
      </c>
      <c r="E4" s="28" t="s">
        <v>1555</v>
      </c>
      <c r="F4" s="28" t="s">
        <v>1568</v>
      </c>
      <c r="G4" s="28" t="s">
        <v>1789</v>
      </c>
      <c r="H4" s="28" t="s">
        <v>30</v>
      </c>
      <c r="I4" s="28" t="s">
        <v>1766</v>
      </c>
      <c r="J4" s="29" t="s">
        <v>1515</v>
      </c>
      <c r="K4" s="30" t="s">
        <v>2434</v>
      </c>
      <c r="L4" s="29" t="s">
        <v>1559</v>
      </c>
      <c r="M4" s="30" t="s">
        <v>2436</v>
      </c>
      <c r="N4" s="29" t="s">
        <v>1564</v>
      </c>
      <c r="O4" s="30" t="s">
        <v>2438</v>
      </c>
      <c r="P4" s="29" t="s">
        <v>1801</v>
      </c>
      <c r="Q4" s="30" t="s">
        <v>2440</v>
      </c>
      <c r="R4" s="29" t="s">
        <v>29</v>
      </c>
      <c r="S4" s="30" t="s">
        <v>2442</v>
      </c>
      <c r="T4" s="29" t="s">
        <v>1562</v>
      </c>
      <c r="U4" s="30" t="s">
        <v>2444</v>
      </c>
      <c r="V4" s="29" t="s">
        <v>28</v>
      </c>
      <c r="W4" s="30" t="s">
        <v>2446</v>
      </c>
      <c r="X4" s="29" t="s">
        <v>1344</v>
      </c>
      <c r="Y4" s="30" t="s">
        <v>2448</v>
      </c>
      <c r="Z4" s="31" t="s">
        <v>2450</v>
      </c>
      <c r="AA4" s="32" t="s">
        <v>2451</v>
      </c>
    </row>
    <row r="5" spans="1:27" ht="12.75" customHeight="1" x14ac:dyDescent="0.25">
      <c r="A5" s="5" t="s">
        <v>1538</v>
      </c>
      <c r="B5" s="4" t="s">
        <v>13</v>
      </c>
      <c r="C5" s="5" t="s">
        <v>851</v>
      </c>
      <c r="D5" s="5" t="s">
        <v>620</v>
      </c>
      <c r="E5" s="4" t="s">
        <v>16</v>
      </c>
      <c r="F5" s="4" t="s">
        <v>850</v>
      </c>
      <c r="G5" s="5">
        <v>1</v>
      </c>
      <c r="H5" s="5">
        <v>1</v>
      </c>
      <c r="I5" s="5" t="s">
        <v>3078</v>
      </c>
      <c r="J5" s="13">
        <v>0.7</v>
      </c>
      <c r="K5" s="5">
        <v>2019</v>
      </c>
      <c r="L5" s="12">
        <v>65.25</v>
      </c>
      <c r="M5" s="5">
        <v>2019</v>
      </c>
      <c r="N5" s="12">
        <v>9.6</v>
      </c>
      <c r="O5" s="5">
        <v>2019</v>
      </c>
      <c r="P5" s="12">
        <v>60.104166666666671</v>
      </c>
      <c r="Q5" s="5">
        <v>2019</v>
      </c>
      <c r="R5" s="12"/>
      <c r="T5" s="12"/>
      <c r="V5" s="12">
        <v>0</v>
      </c>
      <c r="W5" s="5">
        <v>2019</v>
      </c>
      <c r="X5" s="14">
        <v>0</v>
      </c>
      <c r="Y5" s="5">
        <v>2019</v>
      </c>
      <c r="Z5" s="14">
        <v>14.66</v>
      </c>
      <c r="AA5" s="5">
        <v>2019</v>
      </c>
    </row>
    <row r="6" spans="1:27" ht="12.75" customHeight="1" x14ac:dyDescent="0.25">
      <c r="A6" s="5" t="s">
        <v>1539</v>
      </c>
      <c r="B6" s="5" t="s">
        <v>20</v>
      </c>
      <c r="C6" s="5" t="s">
        <v>1570</v>
      </c>
      <c r="D6" s="5" t="s">
        <v>35</v>
      </c>
      <c r="E6" s="4" t="s">
        <v>3344</v>
      </c>
      <c r="F6" s="4" t="s">
        <v>1570</v>
      </c>
      <c r="G6" s="5">
        <v>0</v>
      </c>
      <c r="H6" s="5">
        <v>2</v>
      </c>
      <c r="I6" s="4" t="s">
        <v>1792</v>
      </c>
      <c r="J6" s="13">
        <v>2.34</v>
      </c>
      <c r="K6" s="5">
        <v>2019</v>
      </c>
      <c r="L6" s="12">
        <v>97.77</v>
      </c>
      <c r="M6" s="5">
        <v>2019</v>
      </c>
      <c r="N6" s="12">
        <v>11.9</v>
      </c>
      <c r="O6" s="5">
        <v>2019</v>
      </c>
      <c r="P6" s="12">
        <v>45.462184873949582</v>
      </c>
      <c r="Q6" s="5">
        <v>2019</v>
      </c>
      <c r="R6" s="12"/>
      <c r="T6" s="12"/>
      <c r="V6" s="12">
        <v>0</v>
      </c>
      <c r="W6" s="5">
        <v>2019</v>
      </c>
      <c r="X6" s="14">
        <v>100</v>
      </c>
      <c r="Y6" s="5">
        <v>2019</v>
      </c>
      <c r="Z6" s="14">
        <v>97.77</v>
      </c>
      <c r="AA6" s="5">
        <v>2019</v>
      </c>
    </row>
    <row r="7" spans="1:27" ht="12.75" customHeight="1" x14ac:dyDescent="0.25">
      <c r="A7" s="5" t="s">
        <v>1540</v>
      </c>
      <c r="B7" s="4" t="s">
        <v>13</v>
      </c>
      <c r="C7" s="5" t="s">
        <v>851</v>
      </c>
      <c r="D7" s="5" t="s">
        <v>620</v>
      </c>
      <c r="E7" s="4" t="s">
        <v>14</v>
      </c>
      <c r="F7" s="4" t="s">
        <v>1776</v>
      </c>
      <c r="G7" s="5">
        <v>1</v>
      </c>
      <c r="H7" s="5">
        <v>2</v>
      </c>
      <c r="I7" s="5" t="s">
        <v>1793</v>
      </c>
      <c r="J7" s="13">
        <v>0.53</v>
      </c>
      <c r="K7" s="5">
        <v>2020</v>
      </c>
      <c r="L7" s="12">
        <v>51.68</v>
      </c>
      <c r="M7" s="5">
        <v>2020</v>
      </c>
      <c r="N7" s="12">
        <v>6.77</v>
      </c>
      <c r="O7" s="5">
        <v>2020</v>
      </c>
      <c r="P7" s="12">
        <v>39.438700147710485</v>
      </c>
      <c r="Q7" s="5">
        <v>2020</v>
      </c>
      <c r="R7" s="12"/>
      <c r="T7" s="12"/>
      <c r="V7" s="12">
        <v>0</v>
      </c>
      <c r="W7" s="5">
        <v>2020</v>
      </c>
      <c r="X7" s="14">
        <v>0</v>
      </c>
      <c r="Y7" s="5">
        <v>2020</v>
      </c>
      <c r="Z7" s="14">
        <v>3</v>
      </c>
      <c r="AA7" s="5">
        <v>2020</v>
      </c>
    </row>
    <row r="8" spans="1:27" ht="12.75" customHeight="1" x14ac:dyDescent="0.25">
      <c r="A8" s="5" t="s">
        <v>1541</v>
      </c>
      <c r="B8" s="4" t="s">
        <v>13</v>
      </c>
      <c r="C8" s="5" t="s">
        <v>851</v>
      </c>
      <c r="D8" s="5" t="s">
        <v>620</v>
      </c>
      <c r="E8" s="4" t="s">
        <v>15</v>
      </c>
      <c r="F8" s="4" t="s">
        <v>1777</v>
      </c>
      <c r="G8" s="5">
        <v>1</v>
      </c>
      <c r="H8" s="5">
        <v>1</v>
      </c>
      <c r="I8" s="5" t="s">
        <v>3078</v>
      </c>
      <c r="J8" s="13">
        <v>0.59</v>
      </c>
      <c r="K8" s="5">
        <v>2020</v>
      </c>
      <c r="L8" s="12">
        <v>56.4</v>
      </c>
      <c r="M8" s="5">
        <v>2020</v>
      </c>
      <c r="N8" s="12">
        <v>8.4699999999999989</v>
      </c>
      <c r="O8" s="5">
        <v>2020</v>
      </c>
      <c r="P8" s="12">
        <v>48.406139315230227</v>
      </c>
      <c r="Q8" s="5">
        <v>2020</v>
      </c>
      <c r="R8" s="12"/>
      <c r="T8" s="12"/>
      <c r="V8" s="12">
        <v>0</v>
      </c>
      <c r="W8" s="5">
        <v>2020</v>
      </c>
      <c r="X8" s="14">
        <v>0</v>
      </c>
      <c r="Y8" s="5">
        <v>2020</v>
      </c>
      <c r="Z8" s="14">
        <v>5.15</v>
      </c>
      <c r="AA8" s="5">
        <v>2020</v>
      </c>
    </row>
    <row r="9" spans="1:27" ht="12.75" customHeight="1" x14ac:dyDescent="0.25">
      <c r="A9" s="5" t="s">
        <v>1542</v>
      </c>
      <c r="B9" s="4" t="s">
        <v>25</v>
      </c>
      <c r="C9" s="5" t="s">
        <v>624</v>
      </c>
      <c r="D9" s="4" t="s">
        <v>620</v>
      </c>
      <c r="E9" s="4" t="s">
        <v>26</v>
      </c>
      <c r="F9" s="4" t="s">
        <v>1778</v>
      </c>
      <c r="G9" s="5">
        <v>3</v>
      </c>
      <c r="H9" s="5">
        <v>3</v>
      </c>
      <c r="I9" s="5" t="s">
        <v>1794</v>
      </c>
      <c r="J9" s="13">
        <v>0.6</v>
      </c>
      <c r="K9" s="5">
        <v>2021</v>
      </c>
      <c r="L9" s="12">
        <v>62.89</v>
      </c>
      <c r="M9" s="5">
        <v>2021</v>
      </c>
      <c r="N9" s="12">
        <v>4.9800000000000004</v>
      </c>
      <c r="O9" s="5">
        <v>2021</v>
      </c>
      <c r="P9" s="12">
        <v>29.718875502008029</v>
      </c>
      <c r="Q9" s="5">
        <v>2021</v>
      </c>
      <c r="R9" s="12"/>
      <c r="T9" s="12"/>
      <c r="V9" s="12">
        <v>0</v>
      </c>
      <c r="W9" s="5">
        <v>2021</v>
      </c>
      <c r="X9" s="14">
        <v>0</v>
      </c>
      <c r="Y9" s="5">
        <v>2021</v>
      </c>
      <c r="Z9" s="14">
        <v>0.26</v>
      </c>
      <c r="AA9" s="5">
        <v>2021</v>
      </c>
    </row>
    <row r="10" spans="1:27" ht="12.75" customHeight="1" x14ac:dyDescent="0.25">
      <c r="A10" s="5" t="s">
        <v>1543</v>
      </c>
      <c r="B10" s="4" t="s">
        <v>27</v>
      </c>
      <c r="C10" s="5" t="s">
        <v>654</v>
      </c>
      <c r="D10" s="4" t="s">
        <v>620</v>
      </c>
      <c r="E10" s="4" t="s">
        <v>3345</v>
      </c>
      <c r="F10" s="4" t="s">
        <v>2726</v>
      </c>
      <c r="G10" s="5">
        <v>2</v>
      </c>
      <c r="H10" s="5">
        <v>1</v>
      </c>
      <c r="I10" s="4" t="s">
        <v>2727</v>
      </c>
      <c r="J10" s="13">
        <v>1.2</v>
      </c>
      <c r="K10" s="5">
        <v>2021</v>
      </c>
      <c r="L10" s="12">
        <v>58.15</v>
      </c>
      <c r="M10" s="5">
        <v>2021</v>
      </c>
      <c r="N10" s="12">
        <v>18.899999999999999</v>
      </c>
      <c r="O10" s="5">
        <v>2021</v>
      </c>
      <c r="P10" s="12">
        <v>48.201058201058203</v>
      </c>
      <c r="Q10" s="5">
        <v>2021</v>
      </c>
      <c r="R10" s="12"/>
      <c r="T10" s="12"/>
      <c r="V10" s="12">
        <v>0</v>
      </c>
      <c r="W10" s="5">
        <v>2021</v>
      </c>
      <c r="X10" s="14">
        <v>0</v>
      </c>
      <c r="Y10" s="5">
        <v>2021</v>
      </c>
      <c r="Z10" s="14">
        <v>0.05</v>
      </c>
      <c r="AA10" s="5">
        <v>2021</v>
      </c>
    </row>
    <row r="11" spans="1:27" ht="12.75" customHeight="1" x14ac:dyDescent="0.25">
      <c r="A11" s="5" t="s">
        <v>1544</v>
      </c>
      <c r="B11" s="4" t="s">
        <v>27</v>
      </c>
      <c r="C11" s="5" t="s">
        <v>654</v>
      </c>
      <c r="D11" s="4" t="s">
        <v>620</v>
      </c>
      <c r="E11" s="4" t="s">
        <v>3346</v>
      </c>
      <c r="F11" s="4" t="s">
        <v>1779</v>
      </c>
      <c r="G11" s="5">
        <v>1</v>
      </c>
      <c r="H11" s="5">
        <v>2</v>
      </c>
      <c r="I11" s="4" t="s">
        <v>1795</v>
      </c>
      <c r="J11" s="13">
        <v>1.75</v>
      </c>
      <c r="K11" s="5">
        <v>2021</v>
      </c>
      <c r="L11" s="12">
        <v>89.59</v>
      </c>
      <c r="M11" s="5">
        <v>2021</v>
      </c>
      <c r="N11" s="12">
        <v>22.65</v>
      </c>
      <c r="O11" s="5">
        <v>2021</v>
      </c>
      <c r="P11" s="12">
        <v>35.894039735099341</v>
      </c>
      <c r="Q11" s="5">
        <v>2021</v>
      </c>
      <c r="R11" s="12"/>
      <c r="T11" s="12"/>
      <c r="V11" s="12">
        <v>0</v>
      </c>
      <c r="W11" s="5">
        <v>2021</v>
      </c>
      <c r="X11" s="14">
        <v>0</v>
      </c>
      <c r="Y11" s="5">
        <v>2021</v>
      </c>
      <c r="Z11" s="14">
        <v>0</v>
      </c>
      <c r="AA11" s="5">
        <v>2021</v>
      </c>
    </row>
    <row r="12" spans="1:27" ht="12.75" customHeight="1" x14ac:dyDescent="0.25">
      <c r="A12" s="5" t="s">
        <v>1545</v>
      </c>
      <c r="B12" s="4" t="s">
        <v>7</v>
      </c>
      <c r="C12" s="5" t="s">
        <v>410</v>
      </c>
      <c r="D12" s="4" t="s">
        <v>360</v>
      </c>
      <c r="E12" s="4" t="s">
        <v>8</v>
      </c>
      <c r="F12" s="4" t="s">
        <v>1780</v>
      </c>
      <c r="G12" s="5">
        <v>2</v>
      </c>
      <c r="H12" s="5">
        <v>1</v>
      </c>
      <c r="I12" s="5" t="s">
        <v>3079</v>
      </c>
      <c r="J12" s="13">
        <v>0.69</v>
      </c>
      <c r="K12" s="5">
        <v>2021</v>
      </c>
      <c r="L12" s="12">
        <v>7.02</v>
      </c>
      <c r="M12" s="5">
        <v>2021</v>
      </c>
      <c r="N12" s="12">
        <v>6.37</v>
      </c>
      <c r="O12" s="5">
        <v>2021</v>
      </c>
      <c r="P12" s="12">
        <v>37.833594976452126</v>
      </c>
      <c r="Q12" s="5">
        <v>2021</v>
      </c>
      <c r="R12" s="12"/>
      <c r="T12" s="12"/>
      <c r="V12" s="12">
        <v>0</v>
      </c>
      <c r="W12" s="5">
        <v>2021</v>
      </c>
      <c r="X12" s="14">
        <v>0</v>
      </c>
      <c r="Y12" s="5">
        <v>2021</v>
      </c>
      <c r="Z12" s="14">
        <v>0.1</v>
      </c>
      <c r="AA12" s="5">
        <v>2021</v>
      </c>
    </row>
    <row r="13" spans="1:27" ht="12.75" customHeight="1" x14ac:dyDescent="0.25">
      <c r="A13" s="5" t="s">
        <v>1546</v>
      </c>
      <c r="B13" s="4" t="s">
        <v>1</v>
      </c>
      <c r="C13" s="5" t="s">
        <v>1150</v>
      </c>
      <c r="D13" s="5" t="s">
        <v>1038</v>
      </c>
      <c r="E13" s="4" t="s">
        <v>3056</v>
      </c>
      <c r="F13" s="5" t="s">
        <v>3063</v>
      </c>
      <c r="G13" s="5">
        <v>2</v>
      </c>
      <c r="H13" s="5">
        <v>2</v>
      </c>
      <c r="I13" s="5" t="s">
        <v>3080</v>
      </c>
      <c r="J13" s="13">
        <v>1.04</v>
      </c>
      <c r="K13" s="5">
        <v>2021</v>
      </c>
      <c r="L13" s="12">
        <v>82.78</v>
      </c>
      <c r="M13" s="5">
        <v>2021</v>
      </c>
      <c r="N13" s="12">
        <v>12.85</v>
      </c>
      <c r="O13" s="5">
        <v>2021</v>
      </c>
      <c r="P13" s="12">
        <v>45.836575875486382</v>
      </c>
      <c r="Q13" s="5">
        <v>2021</v>
      </c>
      <c r="R13" s="12"/>
      <c r="T13" s="12"/>
      <c r="V13" s="12">
        <v>0</v>
      </c>
      <c r="W13" s="5">
        <v>2021</v>
      </c>
      <c r="X13" s="14">
        <v>6.6677339310013615</v>
      </c>
      <c r="Y13" s="5">
        <v>2021</v>
      </c>
      <c r="Z13" s="14">
        <v>5.63</v>
      </c>
      <c r="AA13" s="5">
        <v>2021</v>
      </c>
    </row>
    <row r="14" spans="1:27" ht="12.75" customHeight="1" x14ac:dyDescent="0.25">
      <c r="A14" s="5" t="s">
        <v>1547</v>
      </c>
      <c r="B14" s="4" t="s">
        <v>17</v>
      </c>
      <c r="C14" s="5" t="s">
        <v>414</v>
      </c>
      <c r="D14" s="5" t="s">
        <v>360</v>
      </c>
      <c r="E14" s="4" t="s">
        <v>18</v>
      </c>
      <c r="F14" s="4" t="s">
        <v>2996</v>
      </c>
      <c r="G14" s="5" t="s">
        <v>1791</v>
      </c>
      <c r="H14" s="5">
        <v>2</v>
      </c>
      <c r="I14" s="5" t="s">
        <v>1796</v>
      </c>
      <c r="J14" s="13">
        <v>0.44</v>
      </c>
      <c r="K14" s="5">
        <v>2021</v>
      </c>
      <c r="L14" s="12">
        <v>98.19</v>
      </c>
      <c r="M14" s="5">
        <v>2021</v>
      </c>
      <c r="N14" s="12">
        <v>8.1900000000000013</v>
      </c>
      <c r="O14" s="5">
        <v>2021</v>
      </c>
      <c r="P14" s="12">
        <v>49.206349206349202</v>
      </c>
      <c r="Q14" s="5">
        <v>2021</v>
      </c>
      <c r="R14" s="12"/>
      <c r="T14" s="12"/>
      <c r="V14" s="12">
        <v>20.798309419671511</v>
      </c>
      <c r="W14" s="5">
        <v>2021</v>
      </c>
      <c r="X14" s="14">
        <v>0</v>
      </c>
      <c r="Y14" s="5">
        <v>2021</v>
      </c>
      <c r="Z14" s="14">
        <v>23.14</v>
      </c>
      <c r="AA14" s="5">
        <v>2021</v>
      </c>
    </row>
    <row r="15" spans="1:27" ht="12.75" customHeight="1" x14ac:dyDescent="0.25">
      <c r="A15" s="5" t="s">
        <v>1548</v>
      </c>
      <c r="B15" s="4" t="s">
        <v>17</v>
      </c>
      <c r="C15" s="5" t="s">
        <v>414</v>
      </c>
      <c r="D15" s="5" t="s">
        <v>360</v>
      </c>
      <c r="E15" s="4" t="s">
        <v>19</v>
      </c>
      <c r="F15" s="4" t="s">
        <v>1781</v>
      </c>
      <c r="G15" s="5" t="s">
        <v>1790</v>
      </c>
      <c r="H15" s="5">
        <v>2</v>
      </c>
      <c r="I15" s="5" t="s">
        <v>1797</v>
      </c>
      <c r="J15" s="13">
        <v>0.56000000000000005</v>
      </c>
      <c r="K15" s="5">
        <v>2021</v>
      </c>
      <c r="L15" s="12">
        <v>85.53</v>
      </c>
      <c r="M15" s="5">
        <v>2021</v>
      </c>
      <c r="N15" s="12">
        <v>11.690000000000001</v>
      </c>
      <c r="O15" s="5">
        <v>2021</v>
      </c>
      <c r="P15" s="12">
        <v>55.603079555175363</v>
      </c>
      <c r="Q15" s="5">
        <v>2021</v>
      </c>
      <c r="R15" s="12"/>
      <c r="T15" s="12"/>
      <c r="V15" s="12">
        <v>0</v>
      </c>
      <c r="W15" s="5">
        <v>2021</v>
      </c>
      <c r="X15" s="14">
        <v>0</v>
      </c>
      <c r="Y15" s="5">
        <v>2021</v>
      </c>
      <c r="Z15" s="14">
        <v>0.37</v>
      </c>
      <c r="AA15" s="5">
        <v>2021</v>
      </c>
    </row>
    <row r="16" spans="1:27" ht="12.75" customHeight="1" x14ac:dyDescent="0.25">
      <c r="A16" s="5" t="s">
        <v>1549</v>
      </c>
      <c r="B16" s="4" t="s">
        <v>23</v>
      </c>
      <c r="C16" s="5" t="s">
        <v>708</v>
      </c>
      <c r="D16" s="5" t="s">
        <v>620</v>
      </c>
      <c r="E16" s="4" t="s">
        <v>24</v>
      </c>
      <c r="F16" s="4" t="s">
        <v>1782</v>
      </c>
      <c r="G16" s="5">
        <v>3</v>
      </c>
      <c r="H16" s="5">
        <v>2</v>
      </c>
      <c r="I16" s="5" t="s">
        <v>1798</v>
      </c>
      <c r="J16" s="13">
        <v>0.67</v>
      </c>
      <c r="K16" s="5">
        <v>2021</v>
      </c>
      <c r="L16" s="12">
        <v>89.83</v>
      </c>
      <c r="M16" s="5">
        <v>2021</v>
      </c>
      <c r="N16" s="12">
        <v>9.24</v>
      </c>
      <c r="O16" s="5">
        <v>2021</v>
      </c>
      <c r="P16" s="12">
        <v>26.948051948051948</v>
      </c>
      <c r="Q16" s="5">
        <v>2021</v>
      </c>
      <c r="R16" s="12"/>
      <c r="T16" s="12"/>
      <c r="V16" s="12">
        <v>0</v>
      </c>
      <c r="W16" s="5">
        <v>2021</v>
      </c>
      <c r="X16" s="14">
        <v>0</v>
      </c>
      <c r="Y16" s="5">
        <v>2021</v>
      </c>
      <c r="Z16" s="14">
        <v>12.87</v>
      </c>
      <c r="AA16" s="5">
        <v>2021</v>
      </c>
    </row>
    <row r="17" spans="1:27" ht="12.75" customHeight="1" x14ac:dyDescent="0.25">
      <c r="A17" s="5" t="s">
        <v>1550</v>
      </c>
      <c r="B17" s="4" t="s">
        <v>3</v>
      </c>
      <c r="C17" s="5" t="s">
        <v>924</v>
      </c>
      <c r="D17" s="5" t="s">
        <v>620</v>
      </c>
      <c r="E17" s="4" t="s">
        <v>4</v>
      </c>
      <c r="F17" s="4" t="s">
        <v>927</v>
      </c>
      <c r="G17" s="5">
        <v>1</v>
      </c>
      <c r="H17" s="5">
        <v>2</v>
      </c>
      <c r="I17" s="5" t="s">
        <v>3081</v>
      </c>
      <c r="J17" s="13">
        <v>0.79</v>
      </c>
      <c r="K17" s="5">
        <v>2021</v>
      </c>
      <c r="L17" s="12">
        <v>47.98</v>
      </c>
      <c r="M17" s="5">
        <v>2021</v>
      </c>
      <c r="N17" s="12">
        <v>31.830000000000002</v>
      </c>
      <c r="O17" s="5">
        <v>2021</v>
      </c>
      <c r="P17" s="12">
        <v>32.642161482877789</v>
      </c>
      <c r="Q17" s="5">
        <v>2021</v>
      </c>
      <c r="R17" s="12"/>
      <c r="T17" s="12"/>
      <c r="V17" s="12">
        <v>0</v>
      </c>
      <c r="W17" s="5">
        <v>2021</v>
      </c>
      <c r="X17" s="14">
        <v>0</v>
      </c>
      <c r="Y17" s="5">
        <v>2021</v>
      </c>
      <c r="Z17" s="14">
        <v>7.82</v>
      </c>
      <c r="AA17" s="5">
        <v>2021</v>
      </c>
    </row>
    <row r="18" spans="1:27" ht="12.75" customHeight="1" x14ac:dyDescent="0.25">
      <c r="A18" s="5" t="s">
        <v>1551</v>
      </c>
      <c r="B18" s="4" t="s">
        <v>21</v>
      </c>
      <c r="C18" s="5" t="s">
        <v>939</v>
      </c>
      <c r="D18" s="5" t="s">
        <v>620</v>
      </c>
      <c r="E18" s="4" t="s">
        <v>22</v>
      </c>
      <c r="F18" s="4" t="s">
        <v>938</v>
      </c>
      <c r="G18" s="5">
        <v>2</v>
      </c>
      <c r="H18" s="5">
        <v>2</v>
      </c>
      <c r="I18" s="5" t="s">
        <v>1799</v>
      </c>
      <c r="J18" s="13">
        <v>0.49</v>
      </c>
      <c r="K18" s="5">
        <v>2021</v>
      </c>
      <c r="L18" s="12">
        <v>81.17</v>
      </c>
      <c r="M18" s="5">
        <v>2021</v>
      </c>
      <c r="N18" s="12">
        <v>13.08</v>
      </c>
      <c r="O18" s="5">
        <v>2021</v>
      </c>
      <c r="P18" s="12">
        <v>22.706422018348626</v>
      </c>
      <c r="Q18" s="5">
        <v>2021</v>
      </c>
      <c r="R18" s="12"/>
      <c r="T18" s="12"/>
      <c r="V18" s="12">
        <v>0</v>
      </c>
      <c r="W18" s="5">
        <v>2021</v>
      </c>
      <c r="X18" s="14">
        <v>0</v>
      </c>
      <c r="Y18" s="5">
        <v>2021</v>
      </c>
      <c r="Z18" s="14">
        <v>0.06</v>
      </c>
      <c r="AA18" s="5">
        <v>2021</v>
      </c>
    </row>
    <row r="19" spans="1:27" ht="12.75" customHeight="1" x14ac:dyDescent="0.25">
      <c r="A19" s="5" t="s">
        <v>1552</v>
      </c>
      <c r="B19" s="4" t="s">
        <v>11</v>
      </c>
      <c r="C19" s="5" t="s">
        <v>570</v>
      </c>
      <c r="D19" s="5" t="s">
        <v>620</v>
      </c>
      <c r="E19" s="4" t="s">
        <v>12</v>
      </c>
      <c r="F19" s="4" t="s">
        <v>569</v>
      </c>
      <c r="G19" s="5">
        <v>1</v>
      </c>
      <c r="H19" s="5">
        <v>1</v>
      </c>
      <c r="I19" s="5" t="s">
        <v>3082</v>
      </c>
      <c r="J19" s="13">
        <v>0.84</v>
      </c>
      <c r="K19" s="5">
        <v>2021</v>
      </c>
      <c r="L19" s="12">
        <v>35.61</v>
      </c>
      <c r="M19" s="5">
        <v>2021</v>
      </c>
      <c r="N19" s="12">
        <v>4.71</v>
      </c>
      <c r="O19" s="5">
        <v>2021</v>
      </c>
      <c r="P19" s="12">
        <v>57.537154989384284</v>
      </c>
      <c r="Q19" s="5">
        <v>2021</v>
      </c>
      <c r="R19" s="12"/>
      <c r="T19" s="12"/>
      <c r="V19" s="12">
        <v>0</v>
      </c>
      <c r="W19" s="5">
        <v>2021</v>
      </c>
      <c r="X19" s="14">
        <v>0</v>
      </c>
      <c r="Y19" s="5">
        <v>2021</v>
      </c>
      <c r="Z19" s="14">
        <v>0.97</v>
      </c>
      <c r="AA19" s="5">
        <v>2021</v>
      </c>
    </row>
    <row r="20" spans="1:27" ht="12.75" customHeight="1" x14ac:dyDescent="0.25">
      <c r="A20" s="5" t="s">
        <v>1553</v>
      </c>
      <c r="B20" s="4" t="s">
        <v>5</v>
      </c>
      <c r="C20" s="5" t="s">
        <v>990</v>
      </c>
      <c r="D20" s="5" t="s">
        <v>620</v>
      </c>
      <c r="E20" s="4" t="s">
        <v>6</v>
      </c>
      <c r="F20" s="4" t="s">
        <v>996</v>
      </c>
      <c r="G20" s="5">
        <v>1</v>
      </c>
      <c r="H20" s="5">
        <v>3</v>
      </c>
      <c r="I20" s="5" t="s">
        <v>3083</v>
      </c>
      <c r="J20" s="13">
        <v>1.18</v>
      </c>
      <c r="K20" s="5">
        <v>2021</v>
      </c>
      <c r="L20" s="12">
        <v>90.2</v>
      </c>
      <c r="M20" s="5">
        <v>2021</v>
      </c>
      <c r="N20" s="12">
        <v>15.280000000000001</v>
      </c>
      <c r="O20" s="5">
        <v>2021</v>
      </c>
      <c r="P20" s="12">
        <v>49.869109947643977</v>
      </c>
      <c r="Q20" s="5">
        <v>2021</v>
      </c>
      <c r="R20" s="12"/>
      <c r="T20" s="12"/>
      <c r="V20" s="12">
        <v>0</v>
      </c>
      <c r="W20" s="5">
        <v>2021</v>
      </c>
      <c r="X20" s="14">
        <v>100</v>
      </c>
      <c r="Y20" s="5">
        <v>2021</v>
      </c>
      <c r="Z20" s="14">
        <v>90.2</v>
      </c>
      <c r="AA20" s="5">
        <v>2021</v>
      </c>
    </row>
    <row r="21" spans="1:27" ht="12.75" customHeight="1" x14ac:dyDescent="0.25">
      <c r="A21" s="5" t="s">
        <v>1554</v>
      </c>
      <c r="B21" s="4" t="s">
        <v>9</v>
      </c>
      <c r="C21" s="5" t="s">
        <v>593</v>
      </c>
      <c r="D21" s="5" t="s">
        <v>620</v>
      </c>
      <c r="E21" s="4" t="s">
        <v>10</v>
      </c>
      <c r="F21" s="4" t="s">
        <v>592</v>
      </c>
      <c r="G21" s="5" t="s">
        <v>1791</v>
      </c>
      <c r="H21" s="5">
        <v>2</v>
      </c>
      <c r="I21" s="5" t="s">
        <v>1800</v>
      </c>
      <c r="J21" s="13">
        <v>0.56000000000000005</v>
      </c>
      <c r="K21" s="5">
        <v>2021</v>
      </c>
      <c r="L21" s="12">
        <v>25.39</v>
      </c>
      <c r="M21" s="5">
        <v>2021</v>
      </c>
      <c r="N21" s="12">
        <v>15.11</v>
      </c>
      <c r="O21" s="5">
        <v>2021</v>
      </c>
      <c r="P21" s="12">
        <v>48.378557246856388</v>
      </c>
      <c r="Q21" s="5">
        <v>2021</v>
      </c>
      <c r="R21" s="12"/>
      <c r="T21" s="12"/>
      <c r="V21" s="12">
        <v>0</v>
      </c>
      <c r="W21" s="5">
        <v>2021</v>
      </c>
      <c r="X21" s="14">
        <v>0</v>
      </c>
      <c r="Y21" s="5">
        <v>2021</v>
      </c>
      <c r="Z21" s="14">
        <v>1.77</v>
      </c>
      <c r="AA21" s="5">
        <v>2021</v>
      </c>
    </row>
    <row r="22" spans="1:27" ht="12.75" customHeight="1" x14ac:dyDescent="0.25">
      <c r="A22" s="5" t="s">
        <v>1767</v>
      </c>
      <c r="B22" s="4" t="s">
        <v>1224</v>
      </c>
      <c r="C22" s="5" t="s">
        <v>1223</v>
      </c>
      <c r="D22" s="5" t="s">
        <v>1038</v>
      </c>
      <c r="E22" s="4" t="s">
        <v>3347</v>
      </c>
      <c r="F22" s="4" t="s">
        <v>1783</v>
      </c>
      <c r="G22" s="5">
        <v>2</v>
      </c>
      <c r="H22" s="5">
        <v>1</v>
      </c>
      <c r="I22" s="4" t="s">
        <v>3084</v>
      </c>
      <c r="J22" s="13">
        <v>0.88</v>
      </c>
      <c r="K22" s="5">
        <v>2021</v>
      </c>
      <c r="L22" s="12">
        <v>96.25</v>
      </c>
      <c r="M22" s="5">
        <v>2021</v>
      </c>
      <c r="N22" s="12">
        <v>15.83</v>
      </c>
      <c r="O22" s="5">
        <v>2021</v>
      </c>
      <c r="P22" s="12">
        <v>42.135186355022107</v>
      </c>
      <c r="Q22" s="5">
        <v>2021</v>
      </c>
      <c r="R22" s="12"/>
      <c r="T22" s="12"/>
      <c r="V22" s="12">
        <v>0</v>
      </c>
      <c r="W22" s="5">
        <v>2021</v>
      </c>
      <c r="X22" s="14">
        <v>100</v>
      </c>
      <c r="Y22" s="5">
        <v>2021</v>
      </c>
      <c r="Z22" s="14">
        <v>96.25</v>
      </c>
      <c r="AA22" s="5">
        <v>2021</v>
      </c>
    </row>
    <row r="23" spans="1:27" ht="12.75" customHeight="1" x14ac:dyDescent="0.25">
      <c r="A23" s="5" t="s">
        <v>1768</v>
      </c>
      <c r="B23" s="4" t="s">
        <v>1314</v>
      </c>
      <c r="C23" s="5" t="s">
        <v>1313</v>
      </c>
      <c r="D23" s="5" t="s">
        <v>1038</v>
      </c>
      <c r="E23" s="4" t="s">
        <v>3348</v>
      </c>
      <c r="F23" s="4" t="s">
        <v>3064</v>
      </c>
      <c r="G23" s="4">
        <v>1</v>
      </c>
      <c r="H23" s="4">
        <v>2</v>
      </c>
      <c r="I23" s="4" t="s">
        <v>3085</v>
      </c>
      <c r="J23" s="13">
        <v>1.23</v>
      </c>
      <c r="K23" s="5">
        <v>2021</v>
      </c>
      <c r="L23" s="12">
        <v>98.18</v>
      </c>
      <c r="M23" s="5">
        <v>2021</v>
      </c>
      <c r="N23" s="12">
        <v>15.07</v>
      </c>
      <c r="O23" s="5">
        <v>2021</v>
      </c>
      <c r="P23" s="12">
        <v>49.369608493696084</v>
      </c>
      <c r="Q23" s="5">
        <v>2021</v>
      </c>
      <c r="R23" s="12"/>
      <c r="T23" s="12"/>
      <c r="V23" s="12">
        <v>0</v>
      </c>
      <c r="W23" s="5">
        <v>2021</v>
      </c>
      <c r="X23" s="14">
        <v>22.785389586194416</v>
      </c>
      <c r="Y23" s="5">
        <v>2021</v>
      </c>
      <c r="Z23" s="14">
        <v>36.979999999999997</v>
      </c>
      <c r="AA23" s="5">
        <v>2021</v>
      </c>
    </row>
    <row r="24" spans="1:27" ht="12.75" customHeight="1" x14ac:dyDescent="0.25">
      <c r="A24" s="5" t="s">
        <v>1769</v>
      </c>
      <c r="B24" s="4" t="s">
        <v>1019</v>
      </c>
      <c r="C24" s="5" t="s">
        <v>1018</v>
      </c>
      <c r="D24" s="5" t="s">
        <v>620</v>
      </c>
      <c r="E24" s="4" t="s">
        <v>3349</v>
      </c>
      <c r="F24" s="4" t="s">
        <v>3065</v>
      </c>
      <c r="G24" s="4">
        <v>2</v>
      </c>
      <c r="H24" s="4">
        <v>1</v>
      </c>
      <c r="I24" s="4" t="s">
        <v>3086</v>
      </c>
      <c r="J24" s="13">
        <v>0.92</v>
      </c>
      <c r="K24" s="5">
        <v>2021</v>
      </c>
      <c r="L24" s="12">
        <v>93.86</v>
      </c>
      <c r="M24" s="5">
        <v>2021</v>
      </c>
      <c r="N24" s="12">
        <v>20.509999999999998</v>
      </c>
      <c r="O24" s="5">
        <v>2021</v>
      </c>
      <c r="P24" s="12">
        <v>45.246221355436376</v>
      </c>
      <c r="Q24" s="5">
        <v>2021</v>
      </c>
      <c r="R24" s="12"/>
      <c r="T24" s="12"/>
      <c r="V24" s="12">
        <v>0</v>
      </c>
      <c r="W24" s="5">
        <v>2021</v>
      </c>
      <c r="X24" s="14">
        <v>0</v>
      </c>
      <c r="Y24" s="5">
        <v>2021</v>
      </c>
      <c r="Z24" s="14">
        <v>0</v>
      </c>
      <c r="AA24" s="5">
        <v>2021</v>
      </c>
    </row>
    <row r="25" spans="1:27" ht="12.75" customHeight="1" x14ac:dyDescent="0.25">
      <c r="A25" s="5" t="s">
        <v>1770</v>
      </c>
      <c r="B25" s="4" t="s">
        <v>1019</v>
      </c>
      <c r="C25" s="5" t="s">
        <v>1018</v>
      </c>
      <c r="D25" s="5" t="s">
        <v>620</v>
      </c>
      <c r="E25" s="4" t="s">
        <v>3350</v>
      </c>
      <c r="F25" s="4" t="s">
        <v>1784</v>
      </c>
      <c r="G25" s="4">
        <v>2</v>
      </c>
      <c r="H25" s="4">
        <v>1</v>
      </c>
      <c r="I25" s="4" t="s">
        <v>3086</v>
      </c>
      <c r="J25" s="13">
        <v>0.64</v>
      </c>
      <c r="K25" s="5">
        <v>2021</v>
      </c>
      <c r="L25" s="12">
        <v>99.23</v>
      </c>
      <c r="M25" s="5">
        <v>2021</v>
      </c>
      <c r="N25" s="12">
        <v>16.75</v>
      </c>
      <c r="O25" s="5">
        <v>2021</v>
      </c>
      <c r="P25" s="12">
        <v>31.343283582089555</v>
      </c>
      <c r="Q25" s="5">
        <v>2021</v>
      </c>
      <c r="R25" s="12"/>
      <c r="T25" s="12"/>
      <c r="V25" s="12">
        <v>0</v>
      </c>
      <c r="W25" s="5">
        <v>2021</v>
      </c>
      <c r="X25" s="14">
        <v>100</v>
      </c>
      <c r="Y25" s="5">
        <v>2021</v>
      </c>
      <c r="Z25" s="14">
        <v>97.64</v>
      </c>
      <c r="AA25" s="5">
        <v>2021</v>
      </c>
    </row>
    <row r="26" spans="1:27" ht="12.75" customHeight="1" x14ac:dyDescent="0.25">
      <c r="A26" s="5" t="s">
        <v>1771</v>
      </c>
      <c r="B26" s="4" t="s">
        <v>1019</v>
      </c>
      <c r="C26" s="5" t="s">
        <v>1018</v>
      </c>
      <c r="D26" s="5" t="s">
        <v>620</v>
      </c>
      <c r="E26" s="6" t="s">
        <v>3062</v>
      </c>
      <c r="F26" s="4" t="s">
        <v>1785</v>
      </c>
      <c r="G26" s="4">
        <v>2</v>
      </c>
      <c r="H26" s="4">
        <v>2</v>
      </c>
      <c r="I26" s="4" t="s">
        <v>3087</v>
      </c>
      <c r="J26" s="13">
        <v>0.83</v>
      </c>
      <c r="K26" s="5">
        <v>2021</v>
      </c>
      <c r="L26" s="12">
        <v>97.33</v>
      </c>
      <c r="M26" s="5">
        <v>2021</v>
      </c>
      <c r="N26" s="12">
        <v>13.67</v>
      </c>
      <c r="O26" s="5">
        <v>2021</v>
      </c>
      <c r="P26" s="12">
        <v>41.477688368690565</v>
      </c>
      <c r="Q26" s="5">
        <v>2021</v>
      </c>
      <c r="R26" s="12"/>
      <c r="T26" s="12"/>
      <c r="V26" s="12">
        <v>0</v>
      </c>
      <c r="W26" s="5">
        <v>2021</v>
      </c>
      <c r="X26" s="14">
        <v>100</v>
      </c>
      <c r="Y26" s="5">
        <v>2021</v>
      </c>
      <c r="Z26" s="14">
        <v>76.56</v>
      </c>
      <c r="AA26" s="5">
        <v>2021</v>
      </c>
    </row>
    <row r="27" spans="1:27" ht="12.75" customHeight="1" x14ac:dyDescent="0.25">
      <c r="A27" s="5" t="s">
        <v>1772</v>
      </c>
      <c r="B27" s="4" t="s">
        <v>847</v>
      </c>
      <c r="C27" s="5" t="s">
        <v>846</v>
      </c>
      <c r="D27" s="5" t="s">
        <v>620</v>
      </c>
      <c r="E27" s="6" t="s">
        <v>3062</v>
      </c>
      <c r="F27" s="4" t="s">
        <v>1786</v>
      </c>
      <c r="G27" s="4">
        <v>2</v>
      </c>
      <c r="H27" s="4">
        <v>2</v>
      </c>
      <c r="I27" s="4" t="s">
        <v>3088</v>
      </c>
      <c r="J27" s="13">
        <v>0.48</v>
      </c>
      <c r="K27" s="5">
        <v>2021</v>
      </c>
      <c r="L27" s="12">
        <v>94.37</v>
      </c>
      <c r="M27" s="5">
        <v>2021</v>
      </c>
      <c r="N27" s="12">
        <v>17.72</v>
      </c>
      <c r="O27" s="5">
        <v>2021</v>
      </c>
      <c r="P27" s="12">
        <v>27.539503386004515</v>
      </c>
      <c r="Q27" s="5">
        <v>2021</v>
      </c>
      <c r="R27" s="12"/>
      <c r="T27" s="12"/>
      <c r="V27" s="12">
        <v>0</v>
      </c>
      <c r="W27" s="5">
        <v>2021</v>
      </c>
      <c r="X27" s="14">
        <v>0</v>
      </c>
      <c r="Y27" s="5">
        <v>2021</v>
      </c>
      <c r="Z27" s="14">
        <v>2.4900000000000002</v>
      </c>
      <c r="AA27" s="5">
        <v>2021</v>
      </c>
    </row>
    <row r="28" spans="1:27" ht="12.75" customHeight="1" x14ac:dyDescent="0.25">
      <c r="A28" s="5" t="s">
        <v>1773</v>
      </c>
      <c r="B28" s="4" t="s">
        <v>847</v>
      </c>
      <c r="C28" s="5" t="s">
        <v>846</v>
      </c>
      <c r="D28" s="5" t="s">
        <v>620</v>
      </c>
      <c r="E28" s="6" t="s">
        <v>3062</v>
      </c>
      <c r="F28" s="4" t="s">
        <v>1787</v>
      </c>
      <c r="G28" s="4">
        <v>2</v>
      </c>
      <c r="H28" s="4">
        <v>1</v>
      </c>
      <c r="I28" s="4" t="s">
        <v>3078</v>
      </c>
      <c r="J28" s="13">
        <v>0.51</v>
      </c>
      <c r="K28" s="5">
        <v>2021</v>
      </c>
      <c r="L28" s="12">
        <v>88.04</v>
      </c>
      <c r="M28" s="5">
        <v>2021</v>
      </c>
      <c r="N28" s="12">
        <v>19.14</v>
      </c>
      <c r="O28" s="5">
        <v>2021</v>
      </c>
      <c r="P28" s="12">
        <v>31.713688610240336</v>
      </c>
      <c r="Q28" s="5">
        <v>2021</v>
      </c>
      <c r="R28" s="12"/>
      <c r="T28" s="12"/>
      <c r="V28" s="12">
        <v>0</v>
      </c>
      <c r="W28" s="5">
        <v>2021</v>
      </c>
      <c r="X28" s="14">
        <v>0</v>
      </c>
      <c r="Y28" s="5">
        <v>2021</v>
      </c>
      <c r="Z28" s="14">
        <v>0.82</v>
      </c>
      <c r="AA28" s="5">
        <v>2021</v>
      </c>
    </row>
    <row r="29" spans="1:27" ht="12.75" customHeight="1" x14ac:dyDescent="0.25">
      <c r="A29" s="5" t="s">
        <v>1774</v>
      </c>
      <c r="B29" s="4" t="s">
        <v>694</v>
      </c>
      <c r="C29" s="5" t="s">
        <v>693</v>
      </c>
      <c r="D29" s="5" t="s">
        <v>620</v>
      </c>
      <c r="E29" s="4" t="s">
        <v>1775</v>
      </c>
      <c r="F29" s="5" t="s">
        <v>1788</v>
      </c>
      <c r="G29" s="5">
        <v>2</v>
      </c>
      <c r="H29" s="5">
        <v>1</v>
      </c>
      <c r="I29" s="5" t="s">
        <v>3086</v>
      </c>
      <c r="J29" s="13">
        <v>0.73</v>
      </c>
      <c r="K29" s="5">
        <v>2021</v>
      </c>
      <c r="L29" s="12">
        <v>62.59</v>
      </c>
      <c r="M29" s="5">
        <v>2021</v>
      </c>
      <c r="N29" s="12">
        <v>20.260000000000002</v>
      </c>
      <c r="O29" s="5">
        <v>2021</v>
      </c>
      <c r="P29" s="12">
        <v>20.335636722606122</v>
      </c>
      <c r="Q29" s="5">
        <v>2021</v>
      </c>
      <c r="R29" s="12"/>
      <c r="T29" s="12"/>
      <c r="V29" s="12">
        <v>0</v>
      </c>
      <c r="W29" s="5">
        <v>2021</v>
      </c>
      <c r="X29" s="14">
        <v>0</v>
      </c>
      <c r="Y29" s="5">
        <v>2021</v>
      </c>
      <c r="Z29" s="14">
        <v>0</v>
      </c>
      <c r="AA29" s="5">
        <v>2021</v>
      </c>
    </row>
    <row r="30" spans="1:27" ht="12.75" customHeight="1" x14ac:dyDescent="0.25">
      <c r="A30" s="5" t="s">
        <v>3043</v>
      </c>
      <c r="B30" s="5" t="s">
        <v>1377</v>
      </c>
      <c r="C30" s="5" t="s">
        <v>679</v>
      </c>
      <c r="D30" s="5" t="s">
        <v>620</v>
      </c>
      <c r="E30" s="4" t="s">
        <v>3057</v>
      </c>
      <c r="F30" s="5" t="s">
        <v>3066</v>
      </c>
      <c r="G30" s="5">
        <v>1</v>
      </c>
      <c r="H30" s="5">
        <v>2</v>
      </c>
      <c r="I30" s="5" t="s">
        <v>3089</v>
      </c>
      <c r="J30" s="13">
        <v>0.93</v>
      </c>
      <c r="K30" s="5">
        <v>2022</v>
      </c>
      <c r="L30" s="12">
        <v>83.76</v>
      </c>
      <c r="M30" s="5">
        <v>2022</v>
      </c>
      <c r="N30" s="12">
        <v>15.98</v>
      </c>
      <c r="O30" s="5">
        <v>2022</v>
      </c>
      <c r="P30" s="12">
        <v>27.158948685857322</v>
      </c>
      <c r="Q30" s="5">
        <v>2022</v>
      </c>
      <c r="R30" s="12"/>
      <c r="T30" s="12"/>
      <c r="V30" s="12">
        <v>0</v>
      </c>
      <c r="W30" s="5">
        <v>2022</v>
      </c>
      <c r="X30" s="14">
        <v>100</v>
      </c>
      <c r="Y30" s="5">
        <v>2022</v>
      </c>
      <c r="Z30" s="14">
        <v>80.8</v>
      </c>
      <c r="AA30" s="5">
        <v>2022</v>
      </c>
    </row>
    <row r="31" spans="1:27" ht="12.75" customHeight="1" x14ac:dyDescent="0.25">
      <c r="A31" s="5" t="s">
        <v>3044</v>
      </c>
      <c r="B31" s="5" t="s">
        <v>1377</v>
      </c>
      <c r="C31" s="5" t="s">
        <v>679</v>
      </c>
      <c r="D31" s="5" t="s">
        <v>620</v>
      </c>
      <c r="E31" s="6" t="s">
        <v>3062</v>
      </c>
      <c r="F31" s="4" t="s">
        <v>3067</v>
      </c>
      <c r="G31" s="4">
        <v>1</v>
      </c>
      <c r="H31" s="4">
        <v>1</v>
      </c>
      <c r="I31" s="4" t="s">
        <v>3090</v>
      </c>
      <c r="J31" s="13">
        <v>0.7</v>
      </c>
      <c r="K31" s="5">
        <v>2022</v>
      </c>
      <c r="L31" s="12">
        <v>59.93</v>
      </c>
      <c r="M31" s="5">
        <v>2022</v>
      </c>
      <c r="N31" s="12">
        <v>10.96</v>
      </c>
      <c r="O31" s="5">
        <v>2022</v>
      </c>
      <c r="P31" s="12">
        <v>36.313868613138681</v>
      </c>
      <c r="Q31" s="5">
        <v>2022</v>
      </c>
      <c r="R31" s="12"/>
      <c r="T31" s="12"/>
      <c r="V31" s="12">
        <v>0</v>
      </c>
      <c r="W31" s="5">
        <v>2022</v>
      </c>
      <c r="X31" s="14">
        <v>55.732484076433117</v>
      </c>
      <c r="Y31" s="5">
        <v>2022</v>
      </c>
      <c r="Z31" s="14">
        <v>48.07</v>
      </c>
      <c r="AA31" s="5">
        <v>2022</v>
      </c>
    </row>
    <row r="32" spans="1:27" ht="12.75" customHeight="1" x14ac:dyDescent="0.25">
      <c r="A32" s="5" t="s">
        <v>3045</v>
      </c>
      <c r="B32" s="5" t="s">
        <v>23</v>
      </c>
      <c r="C32" s="5" t="s">
        <v>708</v>
      </c>
      <c r="D32" s="5" t="s">
        <v>620</v>
      </c>
      <c r="E32" s="4" t="s">
        <v>3058</v>
      </c>
      <c r="F32" s="5" t="s">
        <v>3068</v>
      </c>
      <c r="G32" s="5">
        <v>3</v>
      </c>
      <c r="H32" s="5">
        <v>1</v>
      </c>
      <c r="I32" s="5" t="s">
        <v>3091</v>
      </c>
      <c r="J32" s="13">
        <v>0.44</v>
      </c>
      <c r="K32" s="5">
        <v>2021</v>
      </c>
      <c r="L32" s="12">
        <v>68.02</v>
      </c>
      <c r="M32" s="5">
        <v>2021</v>
      </c>
      <c r="N32" s="12">
        <v>10.73</v>
      </c>
      <c r="O32" s="5">
        <v>2021</v>
      </c>
      <c r="P32" s="12">
        <v>54.426840633737186</v>
      </c>
      <c r="Q32" s="5">
        <v>2021</v>
      </c>
      <c r="R32" s="12"/>
      <c r="T32" s="12"/>
      <c r="V32" s="12">
        <v>0</v>
      </c>
      <c r="W32" s="5">
        <v>2021</v>
      </c>
      <c r="X32" s="14">
        <v>0</v>
      </c>
      <c r="Y32" s="5">
        <v>2021</v>
      </c>
      <c r="Z32" s="14">
        <v>49.47</v>
      </c>
      <c r="AA32" s="5">
        <v>2021</v>
      </c>
    </row>
    <row r="33" spans="1:27" ht="12.75" customHeight="1" x14ac:dyDescent="0.25">
      <c r="A33" s="5" t="s">
        <v>3046</v>
      </c>
      <c r="B33" s="5" t="s">
        <v>13</v>
      </c>
      <c r="C33" s="5" t="s">
        <v>851</v>
      </c>
      <c r="D33" s="5" t="s">
        <v>620</v>
      </c>
      <c r="E33" s="4" t="s">
        <v>3059</v>
      </c>
      <c r="F33" s="5" t="s">
        <v>3069</v>
      </c>
      <c r="G33" s="5">
        <v>1</v>
      </c>
      <c r="H33" s="5">
        <v>1</v>
      </c>
      <c r="I33" s="5" t="s">
        <v>3084</v>
      </c>
      <c r="J33" s="13">
        <v>0.54</v>
      </c>
      <c r="K33" s="5">
        <v>2022</v>
      </c>
      <c r="L33" s="12">
        <v>30.06</v>
      </c>
      <c r="M33" s="5">
        <v>2022</v>
      </c>
      <c r="N33" s="12">
        <v>4.7699999999999996</v>
      </c>
      <c r="O33" s="5">
        <v>2022</v>
      </c>
      <c r="P33" s="12">
        <v>61.635220125786169</v>
      </c>
      <c r="Q33" s="5">
        <v>2022</v>
      </c>
      <c r="R33" s="12"/>
      <c r="T33" s="12"/>
      <c r="V33" s="12">
        <v>0</v>
      </c>
      <c r="W33" s="5">
        <v>2022</v>
      </c>
      <c r="X33" s="14">
        <v>0</v>
      </c>
      <c r="Y33" s="5">
        <v>2022</v>
      </c>
      <c r="Z33" s="14">
        <v>1.32</v>
      </c>
      <c r="AA33" s="5">
        <v>2022</v>
      </c>
    </row>
    <row r="34" spans="1:27" ht="12.75" customHeight="1" x14ac:dyDescent="0.25">
      <c r="A34" s="5" t="s">
        <v>3047</v>
      </c>
      <c r="B34" s="4" t="s">
        <v>954</v>
      </c>
      <c r="C34" s="5" t="s">
        <v>953</v>
      </c>
      <c r="D34" s="5" t="s">
        <v>620</v>
      </c>
      <c r="E34" s="4" t="s">
        <v>3351</v>
      </c>
      <c r="F34" s="4" t="s">
        <v>3070</v>
      </c>
      <c r="G34" s="5">
        <v>2</v>
      </c>
      <c r="H34" s="5">
        <v>1</v>
      </c>
      <c r="I34" s="4" t="s">
        <v>3091</v>
      </c>
      <c r="J34" s="13">
        <v>0.38</v>
      </c>
      <c r="K34" s="5">
        <v>2021</v>
      </c>
      <c r="L34" s="12">
        <v>92.3</v>
      </c>
      <c r="M34" s="5">
        <v>2021</v>
      </c>
      <c r="N34" s="12">
        <v>15.52</v>
      </c>
      <c r="O34" s="5">
        <v>2021</v>
      </c>
      <c r="P34" s="12">
        <v>34.085051546391753</v>
      </c>
      <c r="Q34" s="5">
        <v>2021</v>
      </c>
      <c r="R34" s="12"/>
      <c r="T34" s="12"/>
      <c r="V34" s="12">
        <v>0</v>
      </c>
      <c r="W34" s="5">
        <v>2021</v>
      </c>
      <c r="X34" s="14">
        <v>100</v>
      </c>
      <c r="Y34" s="5">
        <v>2021</v>
      </c>
      <c r="Z34" s="14">
        <v>91.33</v>
      </c>
      <c r="AA34" s="5">
        <v>2021</v>
      </c>
    </row>
    <row r="35" spans="1:27" ht="12.75" customHeight="1" x14ac:dyDescent="0.25">
      <c r="A35" s="5" t="s">
        <v>3048</v>
      </c>
      <c r="B35" s="5" t="s">
        <v>954</v>
      </c>
      <c r="C35" s="5" t="s">
        <v>953</v>
      </c>
      <c r="D35" s="5" t="s">
        <v>620</v>
      </c>
      <c r="E35" s="4" t="s">
        <v>3060</v>
      </c>
      <c r="F35" s="5" t="s">
        <v>3071</v>
      </c>
      <c r="G35" s="5">
        <v>2</v>
      </c>
      <c r="H35" s="5">
        <v>1</v>
      </c>
      <c r="I35" s="5" t="s">
        <v>3092</v>
      </c>
      <c r="J35" s="13">
        <v>0.37</v>
      </c>
      <c r="K35" s="5">
        <v>2021</v>
      </c>
      <c r="L35" s="12">
        <v>61.7</v>
      </c>
      <c r="M35" s="5">
        <v>2021</v>
      </c>
      <c r="N35" s="12">
        <v>11.77</v>
      </c>
      <c r="O35" s="5">
        <v>2021</v>
      </c>
      <c r="P35" s="12">
        <v>49.617672047578594</v>
      </c>
      <c r="Q35" s="5">
        <v>2021</v>
      </c>
      <c r="R35" s="12"/>
      <c r="T35" s="12"/>
      <c r="V35" s="12">
        <v>0</v>
      </c>
      <c r="W35" s="5">
        <v>2021</v>
      </c>
      <c r="X35" s="14">
        <v>100</v>
      </c>
      <c r="Y35" s="5">
        <v>2021</v>
      </c>
      <c r="Z35" s="14">
        <v>56.46</v>
      </c>
      <c r="AA35" s="5">
        <v>2021</v>
      </c>
    </row>
    <row r="36" spans="1:27" ht="12.75" customHeight="1" x14ac:dyDescent="0.25">
      <c r="A36" s="5" t="s">
        <v>3049</v>
      </c>
      <c r="B36" s="5" t="s">
        <v>954</v>
      </c>
      <c r="C36" s="5" t="s">
        <v>953</v>
      </c>
      <c r="D36" s="5" t="s">
        <v>620</v>
      </c>
      <c r="E36" s="4" t="s">
        <v>3061</v>
      </c>
      <c r="F36" s="5" t="s">
        <v>3072</v>
      </c>
      <c r="G36" s="5">
        <v>2</v>
      </c>
      <c r="H36" s="5">
        <v>1</v>
      </c>
      <c r="I36" s="5" t="s">
        <v>3092</v>
      </c>
      <c r="J36" s="13">
        <v>0.31</v>
      </c>
      <c r="K36" s="5">
        <v>2021</v>
      </c>
      <c r="L36" s="12">
        <v>58.36</v>
      </c>
      <c r="M36" s="5">
        <v>2021</v>
      </c>
      <c r="N36" s="12">
        <v>19.189999999999998</v>
      </c>
      <c r="O36" s="5">
        <v>2021</v>
      </c>
      <c r="P36" s="12">
        <v>63.15789473684211</v>
      </c>
      <c r="Q36" s="5">
        <v>2021</v>
      </c>
      <c r="R36" s="12"/>
      <c r="T36" s="12"/>
      <c r="V36" s="12">
        <v>0</v>
      </c>
      <c r="W36" s="5">
        <v>2021</v>
      </c>
      <c r="X36" s="14">
        <v>0</v>
      </c>
      <c r="Y36" s="5">
        <v>2021</v>
      </c>
      <c r="Z36" s="14">
        <v>12.5</v>
      </c>
      <c r="AA36" s="5">
        <v>2021</v>
      </c>
    </row>
    <row r="37" spans="1:27" ht="12.75" customHeight="1" x14ac:dyDescent="0.25">
      <c r="A37" s="5" t="s">
        <v>3050</v>
      </c>
      <c r="B37" s="5" t="s">
        <v>542</v>
      </c>
      <c r="C37" s="5" t="s">
        <v>541</v>
      </c>
      <c r="D37" s="5" t="s">
        <v>620</v>
      </c>
      <c r="E37" s="4" t="s">
        <v>2982</v>
      </c>
      <c r="F37" s="5" t="s">
        <v>3073</v>
      </c>
      <c r="G37" s="5">
        <v>2</v>
      </c>
      <c r="H37" s="5">
        <v>2</v>
      </c>
      <c r="I37" s="5" t="s">
        <v>3093</v>
      </c>
      <c r="J37" s="13">
        <v>0.97</v>
      </c>
      <c r="K37" s="5">
        <v>2022</v>
      </c>
      <c r="L37" s="12">
        <v>95.22</v>
      </c>
      <c r="M37" s="5">
        <v>2022</v>
      </c>
      <c r="N37" s="12">
        <v>9.129999999999999</v>
      </c>
      <c r="O37" s="5">
        <v>2022</v>
      </c>
      <c r="P37" s="12">
        <v>39.649507119386648</v>
      </c>
      <c r="Q37" s="5">
        <v>2022</v>
      </c>
      <c r="R37" s="12"/>
      <c r="T37" s="12"/>
      <c r="V37" s="12">
        <v>0</v>
      </c>
      <c r="W37" s="5">
        <v>2022</v>
      </c>
      <c r="X37" s="14">
        <v>0</v>
      </c>
      <c r="Y37" s="5">
        <v>2022</v>
      </c>
      <c r="Z37" s="14">
        <v>1.33</v>
      </c>
      <c r="AA37" s="5">
        <v>2022</v>
      </c>
    </row>
    <row r="38" spans="1:27" ht="12.75" customHeight="1" x14ac:dyDescent="0.25">
      <c r="A38" s="5" t="s">
        <v>3051</v>
      </c>
      <c r="B38" s="5" t="s">
        <v>1314</v>
      </c>
      <c r="C38" s="5" t="s">
        <v>1313</v>
      </c>
      <c r="D38" s="5" t="s">
        <v>1038</v>
      </c>
      <c r="E38" s="6" t="s">
        <v>3062</v>
      </c>
      <c r="F38" s="4" t="s">
        <v>3074</v>
      </c>
      <c r="G38" s="4">
        <v>2</v>
      </c>
      <c r="H38" s="4">
        <v>3</v>
      </c>
      <c r="I38" s="4" t="s">
        <v>3094</v>
      </c>
      <c r="J38" s="13">
        <v>1.05</v>
      </c>
      <c r="K38" s="5">
        <v>2021</v>
      </c>
      <c r="L38" s="12">
        <v>97.97</v>
      </c>
      <c r="M38" s="5">
        <v>2021</v>
      </c>
      <c r="N38" s="12">
        <v>17.23</v>
      </c>
      <c r="O38" s="5">
        <v>2021</v>
      </c>
      <c r="P38" s="12">
        <v>41.091120139291931</v>
      </c>
      <c r="Q38" s="5">
        <v>2021</v>
      </c>
      <c r="R38" s="12"/>
      <c r="T38" s="12"/>
      <c r="V38" s="12">
        <v>93.384372716891832</v>
      </c>
      <c r="W38" s="5">
        <v>2021</v>
      </c>
      <c r="X38" s="14">
        <v>0</v>
      </c>
      <c r="Y38" s="5">
        <v>2021</v>
      </c>
      <c r="Z38" s="14">
        <v>93.04</v>
      </c>
      <c r="AA38" s="5">
        <v>2021</v>
      </c>
    </row>
    <row r="39" spans="1:27" ht="12.75" customHeight="1" x14ac:dyDescent="0.25">
      <c r="A39" s="5" t="s">
        <v>3052</v>
      </c>
      <c r="B39" s="5" t="s">
        <v>1314</v>
      </c>
      <c r="C39" s="5" t="s">
        <v>1313</v>
      </c>
      <c r="D39" s="5" t="s">
        <v>1038</v>
      </c>
      <c r="E39" s="6" t="s">
        <v>3062</v>
      </c>
      <c r="F39" s="4" t="s">
        <v>3075</v>
      </c>
      <c r="G39" s="4">
        <v>2</v>
      </c>
      <c r="H39" s="4">
        <v>2</v>
      </c>
      <c r="I39" s="4" t="s">
        <v>3095</v>
      </c>
      <c r="J39" s="13">
        <v>1.41</v>
      </c>
      <c r="K39" s="5">
        <v>2021</v>
      </c>
      <c r="L39" s="12">
        <v>94.46</v>
      </c>
      <c r="M39" s="5">
        <v>2021</v>
      </c>
      <c r="N39" s="12">
        <v>17.43</v>
      </c>
      <c r="O39" s="5">
        <v>2021</v>
      </c>
      <c r="P39" s="12">
        <v>44.922547332185886</v>
      </c>
      <c r="Q39" s="5">
        <v>2021</v>
      </c>
      <c r="R39" s="12"/>
      <c r="T39" s="12"/>
      <c r="V39" s="12">
        <v>0</v>
      </c>
      <c r="W39" s="5">
        <v>2021</v>
      </c>
      <c r="X39" s="14">
        <v>0</v>
      </c>
      <c r="Y39" s="5">
        <v>2021</v>
      </c>
      <c r="Z39" s="14">
        <v>25.84</v>
      </c>
      <c r="AA39" s="5">
        <v>2021</v>
      </c>
    </row>
    <row r="40" spans="1:27" ht="12.75" customHeight="1" x14ac:dyDescent="0.25">
      <c r="A40" s="5" t="s">
        <v>3053</v>
      </c>
      <c r="B40" s="5" t="s">
        <v>1314</v>
      </c>
      <c r="C40" s="5" t="s">
        <v>1313</v>
      </c>
      <c r="D40" s="5" t="s">
        <v>1038</v>
      </c>
      <c r="E40" s="6" t="s">
        <v>3062</v>
      </c>
      <c r="F40" s="4" t="s">
        <v>3076</v>
      </c>
      <c r="G40" s="4">
        <v>2</v>
      </c>
      <c r="H40" s="4">
        <v>3</v>
      </c>
      <c r="I40" s="4" t="s">
        <v>3096</v>
      </c>
      <c r="J40" s="13">
        <v>1.28</v>
      </c>
      <c r="K40" s="5">
        <v>2021</v>
      </c>
      <c r="L40" s="12">
        <v>95.24</v>
      </c>
      <c r="M40" s="5">
        <v>2021</v>
      </c>
      <c r="N40" s="12">
        <v>16.510000000000002</v>
      </c>
      <c r="O40" s="5">
        <v>2021</v>
      </c>
      <c r="P40" s="12">
        <v>38.098122350090854</v>
      </c>
      <c r="Q40" s="5">
        <v>2021</v>
      </c>
      <c r="R40" s="12"/>
      <c r="T40" s="12"/>
      <c r="V40" s="12">
        <v>0</v>
      </c>
      <c r="W40" s="5">
        <v>2021</v>
      </c>
      <c r="X40" s="14">
        <v>0</v>
      </c>
      <c r="Y40" s="5">
        <v>2021</v>
      </c>
      <c r="Z40" s="14">
        <v>10.6</v>
      </c>
      <c r="AA40" s="5">
        <v>2021</v>
      </c>
    </row>
    <row r="41" spans="1:27" ht="12.75" customHeight="1" x14ac:dyDescent="0.25">
      <c r="A41" s="5" t="s">
        <v>3054</v>
      </c>
      <c r="B41" s="5" t="s">
        <v>1314</v>
      </c>
      <c r="C41" s="5" t="s">
        <v>1313</v>
      </c>
      <c r="D41" s="5" t="s">
        <v>1038</v>
      </c>
      <c r="E41" s="6" t="s">
        <v>3062</v>
      </c>
      <c r="F41" s="4" t="s">
        <v>3077</v>
      </c>
      <c r="G41" s="4">
        <v>2</v>
      </c>
      <c r="H41" s="4">
        <v>1</v>
      </c>
      <c r="I41" s="4" t="s">
        <v>3091</v>
      </c>
      <c r="J41" s="13">
        <v>1.22</v>
      </c>
      <c r="K41" s="5">
        <v>2021</v>
      </c>
      <c r="L41" s="12">
        <v>97.82</v>
      </c>
      <c r="M41" s="5">
        <v>2021</v>
      </c>
      <c r="N41" s="12">
        <v>24.5</v>
      </c>
      <c r="O41" s="5">
        <v>2021</v>
      </c>
      <c r="P41" s="12">
        <v>49.346938775510203</v>
      </c>
      <c r="Q41" s="5">
        <v>2021</v>
      </c>
      <c r="R41" s="12"/>
      <c r="T41" s="12"/>
      <c r="V41" s="12">
        <v>0</v>
      </c>
      <c r="W41" s="5">
        <v>2021</v>
      </c>
      <c r="X41" s="14">
        <v>0</v>
      </c>
      <c r="Y41" s="5">
        <v>2021</v>
      </c>
      <c r="Z41" s="14">
        <v>12.29</v>
      </c>
      <c r="AA41" s="5">
        <v>2021</v>
      </c>
    </row>
    <row r="42" spans="1:27" ht="12.75" customHeight="1" x14ac:dyDescent="0.25">
      <c r="A42" s="5" t="s">
        <v>3055</v>
      </c>
      <c r="B42" s="5" t="s">
        <v>586</v>
      </c>
      <c r="C42" s="5" t="s">
        <v>585</v>
      </c>
      <c r="D42" s="5" t="s">
        <v>360</v>
      </c>
      <c r="E42" s="6" t="s">
        <v>3062</v>
      </c>
      <c r="F42" s="4" t="s">
        <v>3316</v>
      </c>
      <c r="G42" s="4">
        <v>2</v>
      </c>
      <c r="H42" s="4">
        <v>2</v>
      </c>
      <c r="I42" s="25" t="s">
        <v>3319</v>
      </c>
      <c r="J42" s="13">
        <v>0.97</v>
      </c>
      <c r="K42" s="5">
        <v>2021</v>
      </c>
      <c r="L42" s="12">
        <v>34.82</v>
      </c>
      <c r="M42" s="5">
        <v>2021</v>
      </c>
      <c r="N42" s="12">
        <v>8.07</v>
      </c>
      <c r="O42" s="5">
        <v>2021</v>
      </c>
      <c r="P42" s="12">
        <v>31.102850061957867</v>
      </c>
      <c r="Q42" s="5">
        <v>2021</v>
      </c>
      <c r="R42" s="12"/>
      <c r="T42" s="12"/>
      <c r="V42" s="12">
        <v>0</v>
      </c>
      <c r="W42" s="5">
        <v>2021</v>
      </c>
      <c r="X42" s="14">
        <v>0</v>
      </c>
      <c r="Y42" s="5">
        <v>2021</v>
      </c>
      <c r="Z42" s="14">
        <v>1.96</v>
      </c>
      <c r="AA42" s="5">
        <v>2021</v>
      </c>
    </row>
    <row r="43" spans="1:27" ht="12.75" customHeight="1" x14ac:dyDescent="0.25">
      <c r="A43" s="5" t="s">
        <v>1345</v>
      </c>
      <c r="B43" s="5" t="s">
        <v>34</v>
      </c>
      <c r="C43" s="5" t="s">
        <v>33</v>
      </c>
      <c r="D43" s="5" t="s">
        <v>35</v>
      </c>
      <c r="E43" s="5" t="s">
        <v>1346</v>
      </c>
      <c r="F43" s="4" t="s">
        <v>3315</v>
      </c>
      <c r="G43" s="5">
        <v>2</v>
      </c>
      <c r="H43" s="5">
        <v>2</v>
      </c>
      <c r="I43" s="5" t="s">
        <v>3101</v>
      </c>
      <c r="J43" s="13">
        <v>1.1440026729034414</v>
      </c>
      <c r="K43" s="5">
        <f>2010-3</f>
        <v>2007</v>
      </c>
      <c r="L43" s="12">
        <v>100</v>
      </c>
      <c r="M43" s="5">
        <f>2010-3</f>
        <v>2007</v>
      </c>
      <c r="N43" s="12">
        <v>5</v>
      </c>
      <c r="O43" s="5">
        <f>2010-3</f>
        <v>2007</v>
      </c>
      <c r="P43" s="12"/>
      <c r="R43" s="12">
        <v>12.15</v>
      </c>
      <c r="S43" s="5">
        <f>2010-3</f>
        <v>2007</v>
      </c>
      <c r="T43" s="12">
        <v>41.85</v>
      </c>
      <c r="U43" s="5">
        <f>2010-3</f>
        <v>2007</v>
      </c>
      <c r="V43" s="12">
        <v>0</v>
      </c>
      <c r="W43" s="5">
        <f>2010-3</f>
        <v>2007</v>
      </c>
      <c r="X43" s="14">
        <v>100</v>
      </c>
      <c r="Y43" s="5">
        <f>2010-3</f>
        <v>2007</v>
      </c>
      <c r="Z43" s="14"/>
    </row>
    <row r="44" spans="1:27" ht="12.75" customHeight="1" x14ac:dyDescent="0.25">
      <c r="A44" s="5" t="s">
        <v>1454</v>
      </c>
      <c r="B44" s="5" t="s">
        <v>138</v>
      </c>
      <c r="C44" s="5" t="s">
        <v>137</v>
      </c>
      <c r="D44" s="5" t="s">
        <v>35</v>
      </c>
      <c r="E44" s="5" t="s">
        <v>1456</v>
      </c>
      <c r="F44" s="4" t="s">
        <v>1455</v>
      </c>
      <c r="G44" s="4" t="s">
        <v>1791</v>
      </c>
      <c r="H44" s="5">
        <v>1</v>
      </c>
      <c r="I44" s="4" t="s">
        <v>3102</v>
      </c>
      <c r="J44" s="13">
        <v>1.6000000014592852</v>
      </c>
      <c r="K44" s="5">
        <v>2008</v>
      </c>
      <c r="L44" s="12">
        <v>100</v>
      </c>
      <c r="M44" s="5">
        <v>2008</v>
      </c>
      <c r="N44" s="12">
        <v>13</v>
      </c>
      <c r="O44" s="5">
        <v>2008</v>
      </c>
      <c r="P44" s="12"/>
      <c r="R44" s="12">
        <v>4.0000000000000563E-2</v>
      </c>
      <c r="S44" s="5">
        <v>2008</v>
      </c>
      <c r="T44" s="12">
        <v>9.9600000000000009</v>
      </c>
      <c r="U44" s="5">
        <v>2008</v>
      </c>
      <c r="V44" s="12">
        <v>0</v>
      </c>
      <c r="W44" s="5">
        <v>2008</v>
      </c>
      <c r="X44" s="14">
        <v>100</v>
      </c>
      <c r="Y44" s="5">
        <v>2008</v>
      </c>
      <c r="Z44" s="14"/>
    </row>
    <row r="45" spans="1:27" ht="12.75" customHeight="1" x14ac:dyDescent="0.25">
      <c r="A45" s="5" t="s">
        <v>1354</v>
      </c>
      <c r="B45" s="5" t="s">
        <v>49</v>
      </c>
      <c r="C45" s="5" t="s">
        <v>48</v>
      </c>
      <c r="D45" s="5" t="s">
        <v>35</v>
      </c>
      <c r="E45" s="5" t="s">
        <v>49</v>
      </c>
      <c r="F45" s="5" t="s">
        <v>48</v>
      </c>
      <c r="G45" s="5">
        <v>0</v>
      </c>
      <c r="H45" s="5">
        <v>1</v>
      </c>
      <c r="I45" s="5" t="s">
        <v>3103</v>
      </c>
      <c r="J45" s="13">
        <v>1.0999990999707991</v>
      </c>
      <c r="K45" s="5">
        <v>2009</v>
      </c>
      <c r="L45" s="12">
        <v>100</v>
      </c>
      <c r="M45" s="5">
        <v>2009</v>
      </c>
      <c r="N45" s="12">
        <v>13.4</v>
      </c>
      <c r="O45" s="5">
        <v>2009</v>
      </c>
      <c r="P45" s="12"/>
      <c r="R45" s="12">
        <v>0</v>
      </c>
      <c r="S45" s="5">
        <v>2009</v>
      </c>
      <c r="T45" s="12">
        <v>5</v>
      </c>
      <c r="U45" s="5">
        <v>2009</v>
      </c>
      <c r="V45" s="12">
        <v>0</v>
      </c>
      <c r="W45" s="5">
        <v>2009</v>
      </c>
      <c r="X45" s="14">
        <v>100</v>
      </c>
      <c r="Y45" s="5">
        <v>2009</v>
      </c>
      <c r="Z45" s="14"/>
    </row>
    <row r="46" spans="1:27" ht="12.75" customHeight="1" x14ac:dyDescent="0.25">
      <c r="A46" s="5" t="s">
        <v>1473</v>
      </c>
      <c r="B46" s="5" t="s">
        <v>483</v>
      </c>
      <c r="C46" s="5" t="s">
        <v>482</v>
      </c>
      <c r="D46" s="5" t="s">
        <v>360</v>
      </c>
      <c r="E46" s="5" t="s">
        <v>484</v>
      </c>
      <c r="F46" s="5" t="s">
        <v>481</v>
      </c>
      <c r="G46" s="5" t="s">
        <v>2708</v>
      </c>
      <c r="H46" s="5">
        <v>1</v>
      </c>
      <c r="I46" s="5" t="s">
        <v>3103</v>
      </c>
      <c r="J46" s="13">
        <v>0.70000063150846514</v>
      </c>
      <c r="K46" s="5">
        <f>2010-3</f>
        <v>2007</v>
      </c>
      <c r="L46" s="12">
        <v>57</v>
      </c>
      <c r="M46" s="5">
        <f>2010-3</f>
        <v>2007</v>
      </c>
      <c r="N46" s="12">
        <v>2</v>
      </c>
      <c r="O46" s="5">
        <f>2010-3</f>
        <v>2007</v>
      </c>
      <c r="P46" s="12"/>
      <c r="R46" s="12">
        <v>0</v>
      </c>
      <c r="S46" s="5">
        <f>2010-3</f>
        <v>2007</v>
      </c>
      <c r="T46" s="12">
        <v>0</v>
      </c>
      <c r="U46" s="5">
        <f>2010-3</f>
        <v>2007</v>
      </c>
      <c r="V46" s="12">
        <v>0</v>
      </c>
      <c r="W46" s="5">
        <f>2010-3</f>
        <v>2007</v>
      </c>
      <c r="X46" s="14">
        <v>0</v>
      </c>
      <c r="Y46" s="5">
        <f>2010-3</f>
        <v>2007</v>
      </c>
      <c r="Z46" s="14"/>
    </row>
    <row r="47" spans="1:27" ht="12.75" customHeight="1" x14ac:dyDescent="0.25">
      <c r="A47" s="5" t="s">
        <v>1459</v>
      </c>
      <c r="B47" s="5" t="s">
        <v>23</v>
      </c>
      <c r="C47" s="5" t="s">
        <v>708</v>
      </c>
      <c r="D47" s="5" t="s">
        <v>620</v>
      </c>
      <c r="E47" s="5" t="s">
        <v>1460</v>
      </c>
      <c r="F47" s="5" t="s">
        <v>713</v>
      </c>
      <c r="G47" s="5">
        <v>3</v>
      </c>
      <c r="H47" s="5">
        <v>1</v>
      </c>
      <c r="I47" s="5" t="s">
        <v>1808</v>
      </c>
      <c r="J47" s="13">
        <v>0.54794520547945214</v>
      </c>
      <c r="K47" s="5">
        <f>2010-3</f>
        <v>2007</v>
      </c>
      <c r="L47" s="12">
        <v>75</v>
      </c>
      <c r="M47" s="5">
        <f>2010-3</f>
        <v>2007</v>
      </c>
      <c r="N47" s="12">
        <v>11</v>
      </c>
      <c r="O47" s="5">
        <f>2010-3</f>
        <v>2007</v>
      </c>
      <c r="P47" s="12"/>
      <c r="R47" s="12">
        <v>14</v>
      </c>
      <c r="S47" s="5">
        <f>2010-3</f>
        <v>2007</v>
      </c>
      <c r="T47" s="12">
        <v>0</v>
      </c>
      <c r="U47" s="5">
        <f>2010-3</f>
        <v>2007</v>
      </c>
      <c r="V47" s="12">
        <v>0</v>
      </c>
      <c r="W47" s="5">
        <f>2010-3</f>
        <v>2007</v>
      </c>
      <c r="X47" s="14">
        <v>73</v>
      </c>
      <c r="Y47" s="5">
        <f>2010-3</f>
        <v>2007</v>
      </c>
      <c r="Z47" s="14"/>
    </row>
    <row r="48" spans="1:27" ht="12.75" customHeight="1" x14ac:dyDescent="0.25">
      <c r="A48" s="5" t="s">
        <v>1451</v>
      </c>
      <c r="B48" s="5" t="s">
        <v>335</v>
      </c>
      <c r="C48" s="5" t="s">
        <v>334</v>
      </c>
      <c r="D48" s="5" t="s">
        <v>35</v>
      </c>
      <c r="E48" s="5" t="s">
        <v>1453</v>
      </c>
      <c r="F48" s="5" t="s">
        <v>1452</v>
      </c>
      <c r="G48" s="5" t="s">
        <v>1790</v>
      </c>
      <c r="H48" s="5">
        <v>1</v>
      </c>
      <c r="I48" s="5" t="s">
        <v>3106</v>
      </c>
      <c r="J48" s="13">
        <v>1.8708809852959658</v>
      </c>
      <c r="K48" s="5">
        <v>2013</v>
      </c>
      <c r="L48" s="12">
        <v>100</v>
      </c>
      <c r="M48" s="5">
        <v>2013</v>
      </c>
      <c r="N48" s="12">
        <v>6</v>
      </c>
      <c r="O48" s="5">
        <v>2013</v>
      </c>
      <c r="P48" s="12"/>
      <c r="R48" s="12">
        <v>14.315</v>
      </c>
      <c r="S48" s="5">
        <v>2013</v>
      </c>
      <c r="T48" s="12">
        <v>20.684999999999999</v>
      </c>
      <c r="U48" s="5">
        <v>2013</v>
      </c>
      <c r="V48" s="12">
        <v>0</v>
      </c>
      <c r="W48" s="5">
        <v>2013</v>
      </c>
      <c r="X48" s="14">
        <v>98</v>
      </c>
      <c r="Y48" s="5">
        <v>2013</v>
      </c>
      <c r="Z48" s="14"/>
    </row>
    <row r="49" spans="1:26" ht="12.75" customHeight="1" x14ac:dyDescent="0.25">
      <c r="A49" s="5" t="s">
        <v>1355</v>
      </c>
      <c r="B49" s="5" t="s">
        <v>1108</v>
      </c>
      <c r="C49" s="5" t="s">
        <v>1107</v>
      </c>
      <c r="D49" s="5" t="s">
        <v>1038</v>
      </c>
      <c r="E49" s="5" t="s">
        <v>1357</v>
      </c>
      <c r="F49" s="5" t="s">
        <v>1356</v>
      </c>
      <c r="G49" s="5">
        <v>2</v>
      </c>
      <c r="H49" s="5">
        <v>1</v>
      </c>
      <c r="I49" s="5" t="s">
        <v>1809</v>
      </c>
      <c r="J49" s="13">
        <v>1.0877462712204893</v>
      </c>
      <c r="K49" s="5">
        <f>2010-3</f>
        <v>2007</v>
      </c>
      <c r="L49" s="12">
        <v>82</v>
      </c>
      <c r="M49" s="5">
        <f>2010-3</f>
        <v>2007</v>
      </c>
      <c r="N49" s="12">
        <v>11</v>
      </c>
      <c r="O49" s="5">
        <f>2010-3</f>
        <v>2007</v>
      </c>
      <c r="P49" s="12"/>
      <c r="R49" s="12">
        <v>0</v>
      </c>
      <c r="S49" s="5">
        <f>2010-3</f>
        <v>2007</v>
      </c>
      <c r="T49" s="12">
        <v>0.6097560975609756</v>
      </c>
      <c r="U49" s="5">
        <f>2010-3</f>
        <v>2007</v>
      </c>
      <c r="V49" s="12">
        <v>0</v>
      </c>
      <c r="W49" s="5">
        <f>2010-3</f>
        <v>2007</v>
      </c>
      <c r="X49" s="14">
        <v>100</v>
      </c>
      <c r="Y49" s="5">
        <f>2010-3</f>
        <v>2007</v>
      </c>
      <c r="Z49" s="14"/>
    </row>
    <row r="50" spans="1:26" ht="12.75" customHeight="1" x14ac:dyDescent="0.25">
      <c r="A50" s="5" t="s">
        <v>1465</v>
      </c>
      <c r="B50" s="5" t="s">
        <v>1466</v>
      </c>
      <c r="C50" s="5" t="s">
        <v>867</v>
      </c>
      <c r="D50" s="5" t="s">
        <v>360</v>
      </c>
      <c r="E50" s="5" t="s">
        <v>868</v>
      </c>
      <c r="F50" s="5" t="s">
        <v>2271</v>
      </c>
      <c r="G50" s="5" t="s">
        <v>1791</v>
      </c>
      <c r="H50" s="5">
        <v>2</v>
      </c>
      <c r="I50" s="5" t="s">
        <v>3108</v>
      </c>
      <c r="J50" s="13">
        <v>0.54207275068041416</v>
      </c>
      <c r="K50" s="5">
        <v>2010</v>
      </c>
      <c r="L50" s="12">
        <v>83</v>
      </c>
      <c r="M50" s="5">
        <v>2010</v>
      </c>
      <c r="N50" s="12">
        <v>8</v>
      </c>
      <c r="O50" s="5">
        <v>2010</v>
      </c>
      <c r="P50" s="12"/>
      <c r="R50" s="12">
        <v>0.1875</v>
      </c>
      <c r="S50" s="5">
        <v>2010</v>
      </c>
      <c r="T50" s="12">
        <v>3.3885542168674698</v>
      </c>
      <c r="U50" s="5">
        <v>2010</v>
      </c>
      <c r="V50" s="12">
        <v>0</v>
      </c>
      <c r="W50" s="5">
        <v>2010</v>
      </c>
      <c r="X50" s="14">
        <v>0</v>
      </c>
      <c r="Y50" s="5">
        <v>2010</v>
      </c>
      <c r="Z50" s="14"/>
    </row>
    <row r="51" spans="1:26" ht="12.75" customHeight="1" x14ac:dyDescent="0.25">
      <c r="A51" s="5" t="s">
        <v>1487</v>
      </c>
      <c r="B51" s="5" t="s">
        <v>1266</v>
      </c>
      <c r="C51" s="5" t="s">
        <v>1265</v>
      </c>
      <c r="D51" s="5" t="s">
        <v>1038</v>
      </c>
      <c r="E51" s="5" t="s">
        <v>1489</v>
      </c>
      <c r="F51" s="5" t="s">
        <v>1488</v>
      </c>
      <c r="G51" s="5">
        <v>3</v>
      </c>
      <c r="H51" s="5">
        <v>1</v>
      </c>
      <c r="I51" s="5" t="s">
        <v>3109</v>
      </c>
      <c r="J51" s="13">
        <v>0.66302361918304253</v>
      </c>
      <c r="K51" s="5">
        <f>2010-3</f>
        <v>2007</v>
      </c>
      <c r="L51" s="12">
        <v>78</v>
      </c>
      <c r="M51" s="5">
        <f>2010-3</f>
        <v>2007</v>
      </c>
      <c r="N51" s="12">
        <v>9</v>
      </c>
      <c r="O51" s="5">
        <f>2010-3</f>
        <v>2007</v>
      </c>
      <c r="P51" s="12"/>
      <c r="R51" s="12">
        <v>0</v>
      </c>
      <c r="S51" s="5">
        <f>2010-3</f>
        <v>2007</v>
      </c>
      <c r="T51" s="12">
        <v>1.2820512820512819</v>
      </c>
      <c r="U51" s="5">
        <f>2010-3</f>
        <v>2007</v>
      </c>
      <c r="V51" s="12">
        <v>0</v>
      </c>
      <c r="W51" s="5">
        <f>2010-3</f>
        <v>2007</v>
      </c>
      <c r="X51" s="14">
        <v>0</v>
      </c>
      <c r="Y51" s="5">
        <f>2010-3</f>
        <v>2007</v>
      </c>
      <c r="Z51" s="14"/>
    </row>
    <row r="52" spans="1:26" ht="12.75" customHeight="1" x14ac:dyDescent="0.25">
      <c r="A52" s="5" t="s">
        <v>1468</v>
      </c>
      <c r="B52" s="5" t="s">
        <v>1654</v>
      </c>
      <c r="C52" s="5" t="s">
        <v>1471</v>
      </c>
      <c r="D52" s="5" t="s">
        <v>1038</v>
      </c>
      <c r="E52" s="5" t="s">
        <v>1470</v>
      </c>
      <c r="F52" s="5" t="s">
        <v>1469</v>
      </c>
      <c r="G52" s="5">
        <v>1</v>
      </c>
      <c r="H52" s="5">
        <v>1</v>
      </c>
      <c r="I52" s="5" t="s">
        <v>3103</v>
      </c>
      <c r="J52" s="13">
        <v>0.59655324790101638</v>
      </c>
      <c r="K52" s="5">
        <f>2010-3</f>
        <v>2007</v>
      </c>
      <c r="L52" s="12">
        <v>100</v>
      </c>
      <c r="M52" s="5">
        <f>2010-3</f>
        <v>2007</v>
      </c>
      <c r="N52" s="12">
        <v>26</v>
      </c>
      <c r="O52" s="5">
        <f>2010-3</f>
        <v>2007</v>
      </c>
      <c r="P52" s="12"/>
      <c r="R52" s="12">
        <v>0</v>
      </c>
      <c r="S52" s="5">
        <f>2010-3</f>
        <v>2007</v>
      </c>
      <c r="T52" s="12">
        <v>2.5</v>
      </c>
      <c r="U52" s="5">
        <f>2010-3</f>
        <v>2007</v>
      </c>
      <c r="V52" s="12">
        <v>0</v>
      </c>
      <c r="W52" s="5">
        <f>2010-3</f>
        <v>2007</v>
      </c>
      <c r="X52" s="14">
        <v>100</v>
      </c>
      <c r="Y52" s="5">
        <f>2010-3</f>
        <v>2007</v>
      </c>
      <c r="Z52" s="14"/>
    </row>
    <row r="53" spans="1:26" ht="12.75" customHeight="1" x14ac:dyDescent="0.25">
      <c r="A53" s="5" t="s">
        <v>1475</v>
      </c>
      <c r="B53" s="5" t="s">
        <v>1477</v>
      </c>
      <c r="C53" s="5" t="s">
        <v>1479</v>
      </c>
      <c r="D53" s="5" t="s">
        <v>1038</v>
      </c>
      <c r="E53" s="5" t="s">
        <v>1478</v>
      </c>
      <c r="F53" s="5" t="s">
        <v>1476</v>
      </c>
      <c r="G53" s="5">
        <v>1</v>
      </c>
      <c r="H53" s="5">
        <v>3</v>
      </c>
      <c r="I53" s="5" t="s">
        <v>3110</v>
      </c>
      <c r="J53" s="13">
        <v>0.77726436311592717</v>
      </c>
      <c r="K53" s="5">
        <v>2009</v>
      </c>
      <c r="L53" s="12">
        <v>100</v>
      </c>
      <c r="M53" s="5">
        <v>2009</v>
      </c>
      <c r="N53" s="12">
        <v>16</v>
      </c>
      <c r="O53" s="5">
        <v>2009</v>
      </c>
      <c r="P53" s="12"/>
      <c r="R53" s="12">
        <v>0</v>
      </c>
      <c r="S53" s="5">
        <v>2009</v>
      </c>
      <c r="T53" s="12">
        <v>0</v>
      </c>
      <c r="U53" s="5">
        <v>2009</v>
      </c>
      <c r="V53" s="12">
        <v>0</v>
      </c>
      <c r="W53" s="5">
        <v>2009</v>
      </c>
      <c r="X53" s="14">
        <v>100</v>
      </c>
      <c r="Y53" s="5">
        <v>2009</v>
      </c>
      <c r="Z53" s="14"/>
    </row>
    <row r="54" spans="1:26" ht="12.75" customHeight="1" x14ac:dyDescent="0.25">
      <c r="A54" s="5" t="s">
        <v>1495</v>
      </c>
      <c r="B54" s="5" t="s">
        <v>11</v>
      </c>
      <c r="C54" s="5" t="s">
        <v>570</v>
      </c>
      <c r="D54" s="5" t="s">
        <v>360</v>
      </c>
      <c r="E54" s="5" t="s">
        <v>1496</v>
      </c>
      <c r="F54" s="5" t="s">
        <v>569</v>
      </c>
      <c r="G54" s="5">
        <v>1</v>
      </c>
      <c r="H54" s="5">
        <v>1</v>
      </c>
      <c r="I54" s="5" t="s">
        <v>3111</v>
      </c>
      <c r="J54" s="13">
        <v>0.95140572973618376</v>
      </c>
      <c r="K54" s="5">
        <v>2013</v>
      </c>
      <c r="L54" s="12">
        <v>40</v>
      </c>
      <c r="M54" s="5">
        <v>2013</v>
      </c>
      <c r="N54" s="12">
        <v>16</v>
      </c>
      <c r="O54" s="5">
        <v>2013</v>
      </c>
      <c r="P54" s="12"/>
      <c r="R54" s="12">
        <v>0</v>
      </c>
      <c r="S54" s="5">
        <v>2013</v>
      </c>
      <c r="T54" s="12">
        <v>0</v>
      </c>
      <c r="U54" s="5">
        <v>2013</v>
      </c>
      <c r="V54" s="12">
        <v>0</v>
      </c>
      <c r="W54" s="5">
        <v>2013</v>
      </c>
      <c r="X54" s="14">
        <v>0</v>
      </c>
      <c r="Y54" s="5">
        <v>2013</v>
      </c>
      <c r="Z54" s="14"/>
    </row>
    <row r="55" spans="1:26" ht="12.75" customHeight="1" x14ac:dyDescent="0.25">
      <c r="A55" s="5" t="s">
        <v>1461</v>
      </c>
      <c r="B55" s="5" t="s">
        <v>23</v>
      </c>
      <c r="C55" s="5" t="s">
        <v>708</v>
      </c>
      <c r="D55" s="5" t="s">
        <v>620</v>
      </c>
      <c r="E55" s="5" t="s">
        <v>711</v>
      </c>
      <c r="F55" s="5" t="s">
        <v>1462</v>
      </c>
      <c r="G55" s="5" t="s">
        <v>2708</v>
      </c>
      <c r="H55" s="5">
        <v>1</v>
      </c>
      <c r="I55" s="5" t="s">
        <v>3112</v>
      </c>
      <c r="J55" s="13">
        <v>0.50007241902409649</v>
      </c>
      <c r="K55" s="5">
        <f>2010-3</f>
        <v>2007</v>
      </c>
      <c r="L55" s="12">
        <v>75</v>
      </c>
      <c r="M55" s="5">
        <f>2010-3</f>
        <v>2007</v>
      </c>
      <c r="N55" s="12">
        <v>1</v>
      </c>
      <c r="O55" s="5">
        <f>2010-3</f>
        <v>2007</v>
      </c>
      <c r="P55" s="12"/>
      <c r="R55" s="12">
        <v>6</v>
      </c>
      <c r="S55" s="5">
        <f>2010-3</f>
        <v>2007</v>
      </c>
      <c r="T55" s="12">
        <v>0</v>
      </c>
      <c r="U55" s="5">
        <f>2010-3</f>
        <v>2007</v>
      </c>
      <c r="V55" s="12">
        <v>0</v>
      </c>
      <c r="W55" s="5">
        <f>2010-3</f>
        <v>2007</v>
      </c>
      <c r="X55" s="14">
        <v>10</v>
      </c>
      <c r="Y55" s="5">
        <f>2010-3</f>
        <v>2007</v>
      </c>
      <c r="Z55" s="14"/>
    </row>
    <row r="56" spans="1:26" ht="12.75" customHeight="1" x14ac:dyDescent="0.25">
      <c r="A56" s="5" t="s">
        <v>1347</v>
      </c>
      <c r="B56" s="5" t="s">
        <v>25</v>
      </c>
      <c r="C56" s="5" t="s">
        <v>624</v>
      </c>
      <c r="D56" s="5" t="s">
        <v>360</v>
      </c>
      <c r="E56" s="5" t="s">
        <v>636</v>
      </c>
      <c r="F56" s="5" t="s">
        <v>635</v>
      </c>
      <c r="G56" s="5">
        <v>2</v>
      </c>
      <c r="H56" s="5">
        <v>2</v>
      </c>
      <c r="I56" s="5" t="s">
        <v>1810</v>
      </c>
      <c r="J56" s="13">
        <v>0.54328235596555519</v>
      </c>
      <c r="K56" s="5">
        <f>2010-3</f>
        <v>2007</v>
      </c>
      <c r="L56" s="12">
        <v>55</v>
      </c>
      <c r="M56" s="5">
        <f>2010-3</f>
        <v>2007</v>
      </c>
      <c r="N56" s="12">
        <v>4</v>
      </c>
      <c r="O56" s="5">
        <f>2010-3</f>
        <v>2007</v>
      </c>
      <c r="P56" s="12"/>
      <c r="R56" s="12">
        <v>1</v>
      </c>
      <c r="S56" s="5">
        <f>2010-3</f>
        <v>2007</v>
      </c>
      <c r="T56" s="12">
        <v>0</v>
      </c>
      <c r="U56" s="5">
        <f>2010-3</f>
        <v>2007</v>
      </c>
      <c r="V56" s="12">
        <v>0</v>
      </c>
      <c r="W56" s="5">
        <f>2010-3</f>
        <v>2007</v>
      </c>
      <c r="X56" s="14">
        <v>55</v>
      </c>
      <c r="Y56" s="5">
        <f>2010-3</f>
        <v>2007</v>
      </c>
      <c r="Z56" s="14"/>
    </row>
    <row r="57" spans="1:26" ht="12.75" customHeight="1" x14ac:dyDescent="0.25">
      <c r="A57" s="5" t="s">
        <v>1484</v>
      </c>
      <c r="B57" s="5" t="s">
        <v>494</v>
      </c>
      <c r="C57" s="5" t="s">
        <v>493</v>
      </c>
      <c r="D57" s="5" t="s">
        <v>360</v>
      </c>
      <c r="E57" s="5" t="s">
        <v>1485</v>
      </c>
      <c r="F57" s="5" t="s">
        <v>3328</v>
      </c>
      <c r="G57" s="5">
        <v>4</v>
      </c>
      <c r="H57" s="5">
        <v>2</v>
      </c>
      <c r="I57" s="5" t="s">
        <v>1811</v>
      </c>
      <c r="J57" s="13">
        <v>0.32490974729241878</v>
      </c>
      <c r="K57" s="5">
        <f>2010-3</f>
        <v>2007</v>
      </c>
      <c r="L57" s="12">
        <v>83</v>
      </c>
      <c r="M57" s="5">
        <f>2010-3</f>
        <v>2007</v>
      </c>
      <c r="N57" s="12">
        <v>5</v>
      </c>
      <c r="O57" s="5">
        <f>2010-3</f>
        <v>2007</v>
      </c>
      <c r="P57" s="12"/>
      <c r="R57" s="12">
        <v>0</v>
      </c>
      <c r="S57" s="5">
        <f>2010-3</f>
        <v>2007</v>
      </c>
      <c r="T57" s="12">
        <v>2.4096385542168677</v>
      </c>
      <c r="U57" s="5">
        <f>2010-3</f>
        <v>2007</v>
      </c>
      <c r="V57" s="12">
        <v>0</v>
      </c>
      <c r="W57" s="5">
        <f>2010-3</f>
        <v>2007</v>
      </c>
      <c r="X57" s="14">
        <v>88</v>
      </c>
      <c r="Y57" s="5">
        <f>2010-3</f>
        <v>2007</v>
      </c>
      <c r="Z57" s="14"/>
    </row>
    <row r="58" spans="1:26" ht="12.75" customHeight="1" x14ac:dyDescent="0.25">
      <c r="A58" s="5" t="s">
        <v>1472</v>
      </c>
      <c r="B58" s="5" t="s">
        <v>1235</v>
      </c>
      <c r="C58" s="5" t="s">
        <v>1234</v>
      </c>
      <c r="D58" s="5" t="s">
        <v>1038</v>
      </c>
      <c r="E58" s="5" t="s">
        <v>1236</v>
      </c>
      <c r="F58" s="5" t="s">
        <v>1233</v>
      </c>
      <c r="G58" s="5">
        <v>2</v>
      </c>
      <c r="H58" s="5">
        <v>2</v>
      </c>
      <c r="I58" s="5" t="s">
        <v>3113</v>
      </c>
      <c r="J58" s="13">
        <v>1.1746069292435461</v>
      </c>
      <c r="K58" s="5">
        <v>2010</v>
      </c>
      <c r="L58" s="12">
        <v>95</v>
      </c>
      <c r="M58" s="5">
        <v>2010</v>
      </c>
      <c r="N58" s="12">
        <v>10</v>
      </c>
      <c r="O58" s="5">
        <v>2010</v>
      </c>
      <c r="P58" s="12"/>
      <c r="R58" s="12">
        <v>0</v>
      </c>
      <c r="S58" s="5">
        <v>2010</v>
      </c>
      <c r="T58" s="12">
        <v>0</v>
      </c>
      <c r="U58" s="5">
        <v>2010</v>
      </c>
      <c r="V58" s="12">
        <v>0</v>
      </c>
      <c r="W58" s="5">
        <v>2010</v>
      </c>
      <c r="X58" s="14">
        <v>100</v>
      </c>
      <c r="Y58" s="5">
        <v>2010</v>
      </c>
      <c r="Z58" s="14"/>
    </row>
    <row r="59" spans="1:26" ht="12.75" customHeight="1" x14ac:dyDescent="0.25">
      <c r="A59" s="5" t="s">
        <v>1457</v>
      </c>
      <c r="B59" s="5" t="s">
        <v>847</v>
      </c>
      <c r="C59" s="5" t="s">
        <v>846</v>
      </c>
      <c r="D59" s="5" t="s">
        <v>620</v>
      </c>
      <c r="E59" s="5" t="s">
        <v>848</v>
      </c>
      <c r="F59" s="5" t="s">
        <v>845</v>
      </c>
      <c r="G59" s="5">
        <v>1</v>
      </c>
      <c r="H59" s="5">
        <v>1</v>
      </c>
      <c r="I59" s="5" t="s">
        <v>3114</v>
      </c>
      <c r="J59" s="13">
        <v>0.69198122772880277</v>
      </c>
      <c r="K59" s="5">
        <v>2010</v>
      </c>
      <c r="L59" s="12">
        <v>95</v>
      </c>
      <c r="M59" s="5">
        <v>2010</v>
      </c>
      <c r="N59" s="12">
        <v>14.27</v>
      </c>
      <c r="O59" s="5">
        <v>2010</v>
      </c>
      <c r="P59" s="12"/>
      <c r="R59" s="12">
        <v>5</v>
      </c>
      <c r="S59" s="5">
        <v>2010</v>
      </c>
      <c r="T59" s="12">
        <v>0</v>
      </c>
      <c r="U59" s="5">
        <v>2010</v>
      </c>
      <c r="V59" s="12">
        <v>0</v>
      </c>
      <c r="W59" s="5">
        <v>2010</v>
      </c>
      <c r="X59" s="14">
        <v>84</v>
      </c>
      <c r="Y59" s="5">
        <v>2010</v>
      </c>
      <c r="Z59" s="14"/>
    </row>
    <row r="60" spans="1:26" ht="12.75" customHeight="1" x14ac:dyDescent="0.25">
      <c r="A60" s="5" t="s">
        <v>1498</v>
      </c>
      <c r="B60" s="5" t="s">
        <v>586</v>
      </c>
      <c r="C60" s="5" t="s">
        <v>585</v>
      </c>
      <c r="D60" s="5" t="s">
        <v>360</v>
      </c>
      <c r="E60" s="5" t="s">
        <v>587</v>
      </c>
      <c r="F60" s="5" t="s">
        <v>3120</v>
      </c>
      <c r="G60" s="5">
        <v>2</v>
      </c>
      <c r="H60" s="5">
        <v>2</v>
      </c>
      <c r="I60" s="5" t="s">
        <v>3115</v>
      </c>
      <c r="J60" s="13">
        <v>0.5</v>
      </c>
      <c r="K60" s="5">
        <v>2010</v>
      </c>
      <c r="L60" s="12">
        <v>50</v>
      </c>
      <c r="M60" s="5">
        <v>2010</v>
      </c>
      <c r="N60" s="12">
        <v>7.8</v>
      </c>
      <c r="O60" s="5">
        <v>2010</v>
      </c>
      <c r="P60" s="12"/>
      <c r="R60" s="12">
        <v>0</v>
      </c>
      <c r="S60" s="5">
        <v>2010</v>
      </c>
      <c r="T60" s="12">
        <v>0</v>
      </c>
      <c r="U60" s="5">
        <v>2010</v>
      </c>
      <c r="V60" s="12">
        <v>0</v>
      </c>
      <c r="W60" s="5">
        <v>2010</v>
      </c>
      <c r="X60" s="14">
        <v>55</v>
      </c>
      <c r="Y60" s="5">
        <v>2010</v>
      </c>
      <c r="Z60" s="14"/>
    </row>
    <row r="61" spans="1:26" ht="12.75" customHeight="1" x14ac:dyDescent="0.25">
      <c r="A61" s="5" t="s">
        <v>1369</v>
      </c>
      <c r="B61" s="5" t="s">
        <v>1124</v>
      </c>
      <c r="C61" s="5" t="s">
        <v>1123</v>
      </c>
      <c r="D61" s="5" t="s">
        <v>620</v>
      </c>
      <c r="E61" s="5" t="s">
        <v>1371</v>
      </c>
      <c r="F61" s="5" t="s">
        <v>1370</v>
      </c>
      <c r="G61" s="5">
        <v>3</v>
      </c>
      <c r="H61" s="5">
        <v>1</v>
      </c>
      <c r="I61" s="5" t="s">
        <v>3116</v>
      </c>
      <c r="J61" s="13">
        <v>0.73392046970910063</v>
      </c>
      <c r="K61" s="5">
        <f>2010-3</f>
        <v>2007</v>
      </c>
      <c r="L61" s="12">
        <v>100</v>
      </c>
      <c r="M61" s="5">
        <f>2010-3</f>
        <v>2007</v>
      </c>
      <c r="N61" s="12">
        <v>7</v>
      </c>
      <c r="O61" s="5">
        <f>2010-3</f>
        <v>2007</v>
      </c>
      <c r="P61" s="12"/>
      <c r="R61" s="12">
        <v>0</v>
      </c>
      <c r="S61" s="5">
        <f>2010-3</f>
        <v>2007</v>
      </c>
      <c r="T61" s="12">
        <v>0</v>
      </c>
      <c r="U61" s="5">
        <f>2010-3</f>
        <v>2007</v>
      </c>
      <c r="V61" s="12">
        <v>0</v>
      </c>
      <c r="W61" s="5">
        <f>2010-3</f>
        <v>2007</v>
      </c>
      <c r="X61" s="14">
        <v>100</v>
      </c>
      <c r="Y61" s="5">
        <f>2010-3</f>
        <v>2007</v>
      </c>
      <c r="Z61" s="14"/>
    </row>
    <row r="62" spans="1:26" ht="12.75" customHeight="1" x14ac:dyDescent="0.25">
      <c r="A62" s="5" t="s">
        <v>1486</v>
      </c>
      <c r="B62" s="5" t="s">
        <v>21</v>
      </c>
      <c r="C62" s="5" t="s">
        <v>939</v>
      </c>
      <c r="D62" s="5" t="s">
        <v>620</v>
      </c>
      <c r="E62" s="5" t="s">
        <v>942</v>
      </c>
      <c r="F62" s="5" t="s">
        <v>941</v>
      </c>
      <c r="G62" s="5">
        <v>3</v>
      </c>
      <c r="H62" s="5">
        <v>1</v>
      </c>
      <c r="I62" s="5" t="s">
        <v>3117</v>
      </c>
      <c r="J62" s="13">
        <v>0.64975247524752477</v>
      </c>
      <c r="K62" s="5">
        <v>2011</v>
      </c>
      <c r="L62" s="12">
        <v>77</v>
      </c>
      <c r="M62" s="5">
        <v>2011</v>
      </c>
      <c r="N62" s="12">
        <v>12.25</v>
      </c>
      <c r="O62" s="5">
        <v>2011</v>
      </c>
      <c r="P62" s="12"/>
      <c r="R62" s="12">
        <v>8</v>
      </c>
      <c r="S62" s="5">
        <v>2011</v>
      </c>
      <c r="T62" s="12">
        <v>0</v>
      </c>
      <c r="U62" s="5">
        <v>2011</v>
      </c>
      <c r="V62" s="12">
        <v>0</v>
      </c>
      <c r="W62" s="5">
        <v>2011</v>
      </c>
      <c r="X62" s="14">
        <v>18</v>
      </c>
      <c r="Y62" s="5">
        <v>2011</v>
      </c>
      <c r="Z62" s="14"/>
    </row>
    <row r="63" spans="1:26" ht="12.75" customHeight="1" x14ac:dyDescent="0.25">
      <c r="A63" s="5" t="s">
        <v>1513</v>
      </c>
      <c r="B63" s="5" t="s">
        <v>1030</v>
      </c>
      <c r="C63" s="5" t="s">
        <v>1029</v>
      </c>
      <c r="D63" s="5" t="s">
        <v>360</v>
      </c>
      <c r="E63" s="5" t="s">
        <v>1031</v>
      </c>
      <c r="F63" s="5" t="s">
        <v>1028</v>
      </c>
      <c r="G63" s="5">
        <v>2</v>
      </c>
      <c r="H63" s="5">
        <v>2</v>
      </c>
      <c r="I63" s="5" t="s">
        <v>3118</v>
      </c>
      <c r="J63" s="13">
        <v>0.37606203199532379</v>
      </c>
      <c r="K63" s="5">
        <f>2010-3</f>
        <v>2007</v>
      </c>
      <c r="L63" s="12">
        <v>63</v>
      </c>
      <c r="M63" s="5">
        <f>2010-3</f>
        <v>2007</v>
      </c>
      <c r="N63" s="12">
        <v>7</v>
      </c>
      <c r="O63" s="5">
        <f>2010-3</f>
        <v>2007</v>
      </c>
      <c r="P63" s="12"/>
      <c r="R63" s="12">
        <v>0</v>
      </c>
      <c r="S63" s="5">
        <f>2010-3</f>
        <v>2007</v>
      </c>
      <c r="T63" s="12">
        <v>6.3492063492063489</v>
      </c>
      <c r="U63" s="5">
        <f>2010-3</f>
        <v>2007</v>
      </c>
      <c r="V63" s="12">
        <v>0</v>
      </c>
      <c r="W63" s="5">
        <f>2010-3</f>
        <v>2007</v>
      </c>
      <c r="X63" s="14">
        <v>45</v>
      </c>
      <c r="Y63" s="5">
        <f>2010-3</f>
        <v>2007</v>
      </c>
      <c r="Z63" s="14"/>
    </row>
    <row r="64" spans="1:26" ht="12.75" customHeight="1" x14ac:dyDescent="0.25">
      <c r="A64" s="5" t="s">
        <v>1480</v>
      </c>
      <c r="B64" s="5" t="s">
        <v>918</v>
      </c>
      <c r="C64" s="5" t="s">
        <v>917</v>
      </c>
      <c r="D64" s="5" t="s">
        <v>620</v>
      </c>
      <c r="E64" s="5" t="s">
        <v>919</v>
      </c>
      <c r="F64" s="5" t="s">
        <v>916</v>
      </c>
      <c r="G64" s="5">
        <v>2</v>
      </c>
      <c r="H64" s="5">
        <v>1</v>
      </c>
      <c r="I64" s="5" t="s">
        <v>3119</v>
      </c>
      <c r="J64" s="13">
        <v>1.3263172796275109</v>
      </c>
      <c r="K64" s="5">
        <f>2010-3</f>
        <v>2007</v>
      </c>
      <c r="L64" s="12">
        <v>68</v>
      </c>
      <c r="M64" s="5">
        <f>2010-3</f>
        <v>2007</v>
      </c>
      <c r="N64" s="12">
        <v>8</v>
      </c>
      <c r="O64" s="5">
        <f>2010-3</f>
        <v>2007</v>
      </c>
      <c r="P64" s="12"/>
      <c r="R64" s="12">
        <v>0</v>
      </c>
      <c r="S64" s="5">
        <f>2010-3</f>
        <v>2007</v>
      </c>
      <c r="T64" s="12">
        <v>0.73529411764705876</v>
      </c>
      <c r="U64" s="5">
        <f>2010-3</f>
        <v>2007</v>
      </c>
      <c r="V64" s="12">
        <v>0</v>
      </c>
      <c r="W64" s="5">
        <f>2010-3</f>
        <v>2007</v>
      </c>
      <c r="X64" s="14">
        <v>100</v>
      </c>
      <c r="Y64" s="5">
        <f>2010-3</f>
        <v>2007</v>
      </c>
      <c r="Z64" s="14"/>
    </row>
    <row r="65" spans="1:26" ht="12.75" customHeight="1" x14ac:dyDescent="0.25">
      <c r="A65" s="5" t="s">
        <v>1474</v>
      </c>
      <c r="B65" s="5" t="s">
        <v>490</v>
      </c>
      <c r="C65" s="5" t="s">
        <v>489</v>
      </c>
      <c r="D65" s="5" t="s">
        <v>360</v>
      </c>
      <c r="E65" s="5" t="s">
        <v>491</v>
      </c>
      <c r="F65" s="5" t="s">
        <v>488</v>
      </c>
      <c r="G65" s="5">
        <v>2</v>
      </c>
      <c r="H65" s="5">
        <v>2</v>
      </c>
      <c r="I65" s="5" t="s">
        <v>1812</v>
      </c>
      <c r="J65" s="13">
        <v>0.86613348674424007</v>
      </c>
      <c r="K65" s="5">
        <v>2009</v>
      </c>
      <c r="L65" s="12">
        <v>82</v>
      </c>
      <c r="M65" s="5">
        <v>2009</v>
      </c>
      <c r="N65" s="12">
        <v>8</v>
      </c>
      <c r="O65" s="5">
        <v>2009</v>
      </c>
      <c r="P65" s="12"/>
      <c r="R65" s="12">
        <v>0</v>
      </c>
      <c r="S65" s="5">
        <v>2009</v>
      </c>
      <c r="T65" s="12">
        <v>0</v>
      </c>
      <c r="U65" s="5">
        <v>2009</v>
      </c>
      <c r="V65" s="12">
        <v>0</v>
      </c>
      <c r="W65" s="5">
        <v>2009</v>
      </c>
      <c r="X65" s="14">
        <v>0</v>
      </c>
      <c r="Y65" s="5">
        <v>2009</v>
      </c>
      <c r="Z65" s="14"/>
    </row>
    <row r="66" spans="1:26" ht="12.75" customHeight="1" x14ac:dyDescent="0.25">
      <c r="A66" s="5" t="s">
        <v>1467</v>
      </c>
      <c r="B66" s="5" t="s">
        <v>465</v>
      </c>
      <c r="C66" s="5" t="s">
        <v>464</v>
      </c>
      <c r="D66" s="5" t="s">
        <v>360</v>
      </c>
      <c r="E66" s="5" t="s">
        <v>466</v>
      </c>
      <c r="F66" s="5" t="s">
        <v>463</v>
      </c>
      <c r="G66" s="5" t="s">
        <v>1790</v>
      </c>
      <c r="H66" s="5">
        <v>1</v>
      </c>
      <c r="I66" s="5" t="s">
        <v>1813</v>
      </c>
      <c r="J66" s="13">
        <v>0.61705541157595956</v>
      </c>
      <c r="K66" s="5">
        <v>2013</v>
      </c>
      <c r="L66" s="12">
        <v>37</v>
      </c>
      <c r="M66" s="5">
        <v>2013</v>
      </c>
      <c r="N66" s="12">
        <v>13</v>
      </c>
      <c r="O66" s="5">
        <v>2013</v>
      </c>
      <c r="P66" s="12"/>
      <c r="R66" s="12">
        <v>0</v>
      </c>
      <c r="S66" s="5">
        <v>2013</v>
      </c>
      <c r="T66" s="12">
        <v>0</v>
      </c>
      <c r="U66" s="5">
        <v>2013</v>
      </c>
      <c r="V66" s="12">
        <v>0</v>
      </c>
      <c r="W66" s="5">
        <v>2013</v>
      </c>
      <c r="X66" s="14">
        <v>70</v>
      </c>
      <c r="Y66" s="5">
        <v>2013</v>
      </c>
      <c r="Z66" s="14"/>
    </row>
    <row r="67" spans="1:26" ht="12.75" customHeight="1" x14ac:dyDescent="0.25">
      <c r="A67" s="5" t="s">
        <v>1497</v>
      </c>
      <c r="B67" s="5" t="s">
        <v>11</v>
      </c>
      <c r="C67" s="5" t="s">
        <v>570</v>
      </c>
      <c r="D67" s="5" t="s">
        <v>360</v>
      </c>
      <c r="E67" s="5" t="s">
        <v>574</v>
      </c>
      <c r="F67" s="5" t="s">
        <v>573</v>
      </c>
      <c r="G67" s="5">
        <v>2</v>
      </c>
      <c r="H67" s="5">
        <v>1</v>
      </c>
      <c r="I67" s="5" t="s">
        <v>3121</v>
      </c>
      <c r="J67" s="13">
        <v>0.77947683348999297</v>
      </c>
      <c r="K67" s="5">
        <f>2010-3</f>
        <v>2007</v>
      </c>
      <c r="L67" s="12">
        <v>60</v>
      </c>
      <c r="M67" s="5">
        <f>2010-3</f>
        <v>2007</v>
      </c>
      <c r="N67" s="12">
        <v>9</v>
      </c>
      <c r="O67" s="5">
        <f>2010-3</f>
        <v>2007</v>
      </c>
      <c r="P67" s="12"/>
      <c r="R67" s="12">
        <v>0</v>
      </c>
      <c r="S67" s="5">
        <f>2010-3</f>
        <v>2007</v>
      </c>
      <c r="T67" s="12">
        <v>0</v>
      </c>
      <c r="U67" s="5">
        <f>2010-3</f>
        <v>2007</v>
      </c>
      <c r="V67" s="12">
        <v>0</v>
      </c>
      <c r="W67" s="5">
        <f>2010-3</f>
        <v>2007</v>
      </c>
      <c r="X67" s="14">
        <v>87</v>
      </c>
      <c r="Y67" s="5">
        <f>2010-3</f>
        <v>2007</v>
      </c>
      <c r="Z67" s="14"/>
    </row>
    <row r="68" spans="1:26" ht="12.75" customHeight="1" x14ac:dyDescent="0.25">
      <c r="A68" s="5" t="s">
        <v>1464</v>
      </c>
      <c r="B68" s="5" t="s">
        <v>13</v>
      </c>
      <c r="C68" s="5" t="s">
        <v>851</v>
      </c>
      <c r="D68" s="5" t="s">
        <v>360</v>
      </c>
      <c r="E68" s="5" t="s">
        <v>16</v>
      </c>
      <c r="F68" s="5" t="s">
        <v>850</v>
      </c>
      <c r="G68" s="5">
        <v>1</v>
      </c>
      <c r="H68" s="5">
        <v>1</v>
      </c>
      <c r="I68" s="5" t="s">
        <v>3121</v>
      </c>
      <c r="J68" s="13">
        <v>0.95890410958904104</v>
      </c>
      <c r="K68" s="5">
        <f>2010-3</f>
        <v>2007</v>
      </c>
      <c r="L68" s="12">
        <v>52</v>
      </c>
      <c r="M68" s="5">
        <f>2010-3</f>
        <v>2007</v>
      </c>
      <c r="N68" s="12">
        <v>16.100000000000001</v>
      </c>
      <c r="O68" s="5">
        <f>2010-3</f>
        <v>2007</v>
      </c>
      <c r="P68" s="12"/>
      <c r="R68" s="12">
        <v>0</v>
      </c>
      <c r="S68" s="5">
        <f>2010-3</f>
        <v>2007</v>
      </c>
      <c r="T68" s="12">
        <v>0</v>
      </c>
      <c r="U68" s="5">
        <f>2010-3</f>
        <v>2007</v>
      </c>
      <c r="V68" s="12">
        <v>0</v>
      </c>
      <c r="W68" s="5">
        <f>2010-3</f>
        <v>2007</v>
      </c>
      <c r="X68" s="14">
        <v>0</v>
      </c>
      <c r="Y68" s="5">
        <f>2010-3</f>
        <v>2007</v>
      </c>
      <c r="Z68" s="14"/>
    </row>
    <row r="69" spans="1:26" ht="12.75" customHeight="1" x14ac:dyDescent="0.25">
      <c r="A69" s="5" t="s">
        <v>1401</v>
      </c>
      <c r="B69" s="5" t="s">
        <v>1377</v>
      </c>
      <c r="C69" s="5" t="s">
        <v>679</v>
      </c>
      <c r="D69" s="5" t="s">
        <v>620</v>
      </c>
      <c r="E69" s="5" t="s">
        <v>1403</v>
      </c>
      <c r="F69" s="5" t="s">
        <v>1402</v>
      </c>
      <c r="G69" s="5">
        <v>2</v>
      </c>
      <c r="H69" s="5">
        <v>2</v>
      </c>
      <c r="I69" s="5" t="s">
        <v>3122</v>
      </c>
      <c r="J69" s="13">
        <v>0.49575994781474231</v>
      </c>
      <c r="K69" s="5">
        <v>2009</v>
      </c>
      <c r="L69" s="12">
        <v>100</v>
      </c>
      <c r="M69" s="5">
        <v>2009</v>
      </c>
      <c r="N69" s="12">
        <v>12.5</v>
      </c>
      <c r="O69" s="5">
        <v>2009</v>
      </c>
      <c r="P69" s="12"/>
      <c r="R69" s="12">
        <v>0</v>
      </c>
      <c r="S69" s="5">
        <v>2009</v>
      </c>
      <c r="T69" s="12">
        <v>0</v>
      </c>
      <c r="U69" s="5">
        <v>2009</v>
      </c>
      <c r="V69" s="12">
        <v>0</v>
      </c>
      <c r="W69" s="5">
        <v>2009</v>
      </c>
      <c r="X69" s="14">
        <v>0</v>
      </c>
      <c r="Y69" s="5">
        <v>2009</v>
      </c>
      <c r="Z69" s="14"/>
    </row>
    <row r="70" spans="1:26" ht="12.75" customHeight="1" x14ac:dyDescent="0.25">
      <c r="A70" s="5" t="s">
        <v>1490</v>
      </c>
      <c r="B70" s="5" t="s">
        <v>954</v>
      </c>
      <c r="C70" s="5" t="s">
        <v>953</v>
      </c>
      <c r="D70" s="5" t="s">
        <v>620</v>
      </c>
      <c r="E70" s="5" t="s">
        <v>955</v>
      </c>
      <c r="F70" s="5" t="s">
        <v>952</v>
      </c>
      <c r="G70" s="5">
        <v>2</v>
      </c>
      <c r="H70" s="5">
        <v>1</v>
      </c>
      <c r="I70" s="5" t="s">
        <v>3121</v>
      </c>
      <c r="J70" s="13">
        <v>0.70485900428356085</v>
      </c>
      <c r="K70" s="5">
        <f>2010-3</f>
        <v>2007</v>
      </c>
      <c r="L70" s="12">
        <v>99</v>
      </c>
      <c r="M70" s="5">
        <f>2010-3</f>
        <v>2007</v>
      </c>
      <c r="N70" s="12">
        <v>16</v>
      </c>
      <c r="O70" s="5">
        <f>2010-3</f>
        <v>2007</v>
      </c>
      <c r="P70" s="12"/>
      <c r="R70" s="12">
        <v>8</v>
      </c>
      <c r="S70" s="5">
        <f>2010-3</f>
        <v>2007</v>
      </c>
      <c r="T70" s="12">
        <v>0</v>
      </c>
      <c r="U70" s="5">
        <f>2010-3</f>
        <v>2007</v>
      </c>
      <c r="V70" s="12">
        <v>0</v>
      </c>
      <c r="W70" s="5">
        <f>2010-3</f>
        <v>2007</v>
      </c>
      <c r="X70" s="14">
        <v>98</v>
      </c>
      <c r="Y70" s="5">
        <f>2010-3</f>
        <v>2007</v>
      </c>
      <c r="Z70" s="14"/>
    </row>
    <row r="71" spans="1:26" ht="12.75" customHeight="1" x14ac:dyDescent="0.25">
      <c r="A71" s="5" t="s">
        <v>1481</v>
      </c>
      <c r="B71" s="5" t="s">
        <v>221</v>
      </c>
      <c r="C71" s="5" t="s">
        <v>220</v>
      </c>
      <c r="D71" s="5" t="s">
        <v>35</v>
      </c>
      <c r="E71" s="5" t="s">
        <v>1483</v>
      </c>
      <c r="F71" s="5" t="s">
        <v>1482</v>
      </c>
      <c r="G71" s="5">
        <v>2</v>
      </c>
      <c r="H71" s="5">
        <v>1</v>
      </c>
      <c r="I71" s="5" t="s">
        <v>1814</v>
      </c>
      <c r="J71" s="13">
        <v>1.5097146602712259</v>
      </c>
      <c r="K71" s="5">
        <f>2010-3</f>
        <v>2007</v>
      </c>
      <c r="L71" s="12">
        <v>100</v>
      </c>
      <c r="M71" s="5">
        <f>2010-3</f>
        <v>2007</v>
      </c>
      <c r="N71" s="12">
        <v>6.8</v>
      </c>
      <c r="O71" s="5">
        <f>2010-3</f>
        <v>2007</v>
      </c>
      <c r="P71" s="12"/>
      <c r="R71" s="12">
        <v>9.7289999999999992</v>
      </c>
      <c r="S71" s="5">
        <f>2010-3</f>
        <v>2007</v>
      </c>
      <c r="T71" s="12">
        <v>13.270999999999999</v>
      </c>
      <c r="U71" s="5">
        <f>2010-3</f>
        <v>2007</v>
      </c>
      <c r="V71" s="12">
        <v>76.23</v>
      </c>
      <c r="W71" s="5">
        <f>2010-3</f>
        <v>2007</v>
      </c>
      <c r="X71" s="14">
        <v>100</v>
      </c>
      <c r="Y71" s="5">
        <f>2010-3</f>
        <v>2007</v>
      </c>
      <c r="Z71" s="14"/>
    </row>
    <row r="72" spans="1:26" ht="12.75" customHeight="1" x14ac:dyDescent="0.25">
      <c r="A72" s="5" t="s">
        <v>1502</v>
      </c>
      <c r="B72" s="5" t="s">
        <v>343</v>
      </c>
      <c r="C72" s="5" t="s">
        <v>342</v>
      </c>
      <c r="D72" s="5" t="s">
        <v>35</v>
      </c>
      <c r="E72" s="5" t="s">
        <v>1504</v>
      </c>
      <c r="F72" s="5" t="s">
        <v>1503</v>
      </c>
      <c r="G72" s="5">
        <v>2</v>
      </c>
      <c r="H72" s="5">
        <v>1</v>
      </c>
      <c r="I72" s="5" t="s">
        <v>3123</v>
      </c>
      <c r="J72" s="13">
        <v>1.6671364260665502</v>
      </c>
      <c r="K72" s="5">
        <f>2010-3</f>
        <v>2007</v>
      </c>
      <c r="L72" s="12">
        <v>100</v>
      </c>
      <c r="M72" s="5">
        <f>2010-3</f>
        <v>2007</v>
      </c>
      <c r="N72" s="12">
        <v>11</v>
      </c>
      <c r="O72" s="5">
        <f>2010-3</f>
        <v>2007</v>
      </c>
      <c r="P72" s="12"/>
      <c r="R72" s="12">
        <v>13.343999999999998</v>
      </c>
      <c r="S72" s="5">
        <f>2010-3</f>
        <v>2007</v>
      </c>
      <c r="T72" s="12">
        <v>34.655999999999999</v>
      </c>
      <c r="U72" s="5">
        <f>2010-3</f>
        <v>2007</v>
      </c>
      <c r="V72" s="12">
        <v>0</v>
      </c>
      <c r="W72" s="5">
        <f>2010-3</f>
        <v>2007</v>
      </c>
      <c r="X72" s="14">
        <v>100</v>
      </c>
      <c r="Y72" s="5">
        <f>2010-3</f>
        <v>2007</v>
      </c>
      <c r="Z72" s="14"/>
    </row>
    <row r="73" spans="1:26" ht="12.75" customHeight="1" x14ac:dyDescent="0.25">
      <c r="A73" s="5" t="s">
        <v>1491</v>
      </c>
      <c r="B73" s="5" t="s">
        <v>1493</v>
      </c>
      <c r="C73" s="5" t="s">
        <v>1492</v>
      </c>
      <c r="D73" s="5" t="s">
        <v>35</v>
      </c>
      <c r="E73" s="5" t="s">
        <v>1493</v>
      </c>
      <c r="F73" s="5" t="s">
        <v>1492</v>
      </c>
      <c r="G73" s="5">
        <v>0</v>
      </c>
      <c r="H73" s="5">
        <v>1</v>
      </c>
      <c r="I73" s="5" t="s">
        <v>3121</v>
      </c>
      <c r="J73" s="13">
        <v>1.3213177978071937</v>
      </c>
      <c r="K73" s="5">
        <v>2013</v>
      </c>
      <c r="L73" s="12">
        <v>100</v>
      </c>
      <c r="M73" s="5">
        <v>2013</v>
      </c>
      <c r="N73" s="12">
        <v>11</v>
      </c>
      <c r="O73" s="5">
        <v>2013</v>
      </c>
      <c r="P73" s="12"/>
      <c r="R73" s="12">
        <v>0.92999999999999972</v>
      </c>
      <c r="S73" s="5">
        <v>2013</v>
      </c>
      <c r="T73" s="12">
        <v>4.07</v>
      </c>
      <c r="U73" s="5">
        <v>2013</v>
      </c>
      <c r="V73" s="12">
        <v>38</v>
      </c>
      <c r="W73" s="5">
        <v>2013</v>
      </c>
      <c r="X73" s="14">
        <v>100</v>
      </c>
      <c r="Y73" s="5">
        <v>2013</v>
      </c>
      <c r="Z73" s="14"/>
    </row>
    <row r="74" spans="1:26" ht="12.75" customHeight="1" x14ac:dyDescent="0.25">
      <c r="A74" s="5" t="s">
        <v>1351</v>
      </c>
      <c r="B74" s="5" t="s">
        <v>1117</v>
      </c>
      <c r="C74" s="5" t="s">
        <v>1116</v>
      </c>
      <c r="D74" s="5" t="s">
        <v>1038</v>
      </c>
      <c r="E74" s="5" t="s">
        <v>1353</v>
      </c>
      <c r="F74" s="5" t="s">
        <v>1352</v>
      </c>
      <c r="G74" s="5" t="s">
        <v>1791</v>
      </c>
      <c r="H74" s="5">
        <v>1</v>
      </c>
      <c r="I74" s="5" t="s">
        <v>3121</v>
      </c>
      <c r="J74" s="13">
        <v>1.01159114857745</v>
      </c>
      <c r="K74" s="5">
        <v>2011</v>
      </c>
      <c r="L74" s="12">
        <v>100</v>
      </c>
      <c r="M74" s="5">
        <v>2011</v>
      </c>
      <c r="N74" s="12">
        <v>15.6</v>
      </c>
      <c r="O74" s="5">
        <v>2011</v>
      </c>
      <c r="P74" s="12"/>
      <c r="R74" s="12">
        <v>0</v>
      </c>
      <c r="S74" s="5">
        <v>2011</v>
      </c>
      <c r="T74" s="12">
        <v>0</v>
      </c>
      <c r="U74" s="5">
        <v>2011</v>
      </c>
      <c r="V74" s="12">
        <v>0</v>
      </c>
      <c r="W74" s="5">
        <v>2011</v>
      </c>
      <c r="X74" s="14">
        <v>100</v>
      </c>
      <c r="Y74" s="5">
        <v>2011</v>
      </c>
      <c r="Z74" s="14"/>
    </row>
    <row r="75" spans="1:26" ht="12.75" customHeight="1" x14ac:dyDescent="0.25">
      <c r="A75" s="5" t="s">
        <v>1494</v>
      </c>
      <c r="B75" s="5" t="s">
        <v>5</v>
      </c>
      <c r="C75" s="5" t="s">
        <v>990</v>
      </c>
      <c r="D75" s="5" t="s">
        <v>620</v>
      </c>
      <c r="E75" s="5" t="s">
        <v>6</v>
      </c>
      <c r="F75" s="5" t="s">
        <v>3125</v>
      </c>
      <c r="G75" s="5">
        <v>2</v>
      </c>
      <c r="H75" s="5">
        <v>2</v>
      </c>
      <c r="I75" s="5" t="s">
        <v>3124</v>
      </c>
      <c r="J75" s="13">
        <v>0.62253881278538814</v>
      </c>
      <c r="K75" s="5">
        <f>2010-3</f>
        <v>2007</v>
      </c>
      <c r="L75" s="12">
        <v>100</v>
      </c>
      <c r="M75" s="5">
        <f>2010-3</f>
        <v>2007</v>
      </c>
      <c r="N75" s="12">
        <v>9</v>
      </c>
      <c r="O75" s="5">
        <f>2010-3</f>
        <v>2007</v>
      </c>
      <c r="P75" s="12"/>
      <c r="R75" s="12">
        <v>0</v>
      </c>
      <c r="S75" s="5">
        <f>2010-3</f>
        <v>2007</v>
      </c>
      <c r="T75" s="12">
        <v>0</v>
      </c>
      <c r="U75" s="5">
        <f>2010-3</f>
        <v>2007</v>
      </c>
      <c r="V75" s="12">
        <v>0</v>
      </c>
      <c r="W75" s="5">
        <f>2010-3</f>
        <v>2007</v>
      </c>
      <c r="X75" s="14">
        <v>100</v>
      </c>
      <c r="Y75" s="5">
        <f>2010-3</f>
        <v>2007</v>
      </c>
      <c r="Z75" s="14"/>
    </row>
    <row r="76" spans="1:26" ht="12.75" customHeight="1" x14ac:dyDescent="0.25">
      <c r="A76" s="5" t="s">
        <v>1458</v>
      </c>
      <c r="B76" s="5" t="s">
        <v>23</v>
      </c>
      <c r="C76" s="5" t="s">
        <v>708</v>
      </c>
      <c r="D76" s="5" t="s">
        <v>620</v>
      </c>
      <c r="E76" s="5" t="s">
        <v>725</v>
      </c>
      <c r="F76" s="5" t="s">
        <v>724</v>
      </c>
      <c r="G76" s="5">
        <v>3</v>
      </c>
      <c r="H76" s="5">
        <v>2</v>
      </c>
      <c r="I76" s="5" t="s">
        <v>1815</v>
      </c>
      <c r="J76" s="13">
        <v>0.33055390113162597</v>
      </c>
      <c r="K76" s="5">
        <v>2010</v>
      </c>
      <c r="L76" s="12">
        <v>93</v>
      </c>
      <c r="M76" s="5">
        <v>2010</v>
      </c>
      <c r="N76" s="12">
        <v>10</v>
      </c>
      <c r="O76" s="5">
        <v>2010</v>
      </c>
      <c r="P76" s="12"/>
      <c r="R76" s="12">
        <v>16</v>
      </c>
      <c r="S76" s="5">
        <v>2010</v>
      </c>
      <c r="T76" s="12">
        <v>0</v>
      </c>
      <c r="U76" s="5">
        <v>2010</v>
      </c>
      <c r="V76" s="12">
        <v>0</v>
      </c>
      <c r="W76" s="5">
        <v>2010</v>
      </c>
      <c r="X76" s="14">
        <v>75</v>
      </c>
      <c r="Y76" s="5">
        <v>2010</v>
      </c>
      <c r="Z76" s="14"/>
    </row>
    <row r="77" spans="1:26" ht="12.75" customHeight="1" x14ac:dyDescent="0.25">
      <c r="A77" s="5" t="s">
        <v>1499</v>
      </c>
      <c r="B77" s="5" t="s">
        <v>343</v>
      </c>
      <c r="C77" s="5" t="s">
        <v>342</v>
      </c>
      <c r="D77" s="5" t="s">
        <v>35</v>
      </c>
      <c r="E77" s="5" t="s">
        <v>1501</v>
      </c>
      <c r="F77" s="5" t="s">
        <v>1500</v>
      </c>
      <c r="G77" s="5">
        <v>2</v>
      </c>
      <c r="H77" s="5">
        <v>1</v>
      </c>
      <c r="I77" s="5" t="s">
        <v>3121</v>
      </c>
      <c r="J77" s="13">
        <v>2.7263167133690049</v>
      </c>
      <c r="K77" s="5">
        <f>2010-3</f>
        <v>2007</v>
      </c>
      <c r="L77" s="12">
        <v>100</v>
      </c>
      <c r="M77" s="5">
        <f>2010-3</f>
        <v>2007</v>
      </c>
      <c r="N77" s="12">
        <v>11</v>
      </c>
      <c r="O77" s="5">
        <f>2010-3</f>
        <v>2007</v>
      </c>
      <c r="P77" s="12"/>
      <c r="R77" s="12">
        <v>0</v>
      </c>
      <c r="S77" s="5">
        <f>2010-3</f>
        <v>2007</v>
      </c>
      <c r="T77" s="12">
        <v>37</v>
      </c>
      <c r="U77" s="5">
        <f>2010-3</f>
        <v>2007</v>
      </c>
      <c r="V77" s="12">
        <v>0</v>
      </c>
      <c r="W77" s="5">
        <f>2010-3</f>
        <v>2007</v>
      </c>
      <c r="X77" s="14">
        <v>100</v>
      </c>
      <c r="Y77" s="5">
        <f>2010-3</f>
        <v>2007</v>
      </c>
      <c r="Z77" s="14"/>
    </row>
    <row r="78" spans="1:26" ht="12.75" customHeight="1" x14ac:dyDescent="0.25">
      <c r="A78" s="5" t="s">
        <v>1348</v>
      </c>
      <c r="B78" s="5" t="s">
        <v>1117</v>
      </c>
      <c r="C78" s="5" t="s">
        <v>1116</v>
      </c>
      <c r="D78" s="5" t="s">
        <v>1038</v>
      </c>
      <c r="E78" s="5" t="s">
        <v>1350</v>
      </c>
      <c r="F78" s="5" t="s">
        <v>1349</v>
      </c>
      <c r="G78" s="5">
        <v>2</v>
      </c>
      <c r="H78" s="5">
        <v>1</v>
      </c>
      <c r="I78" s="5" t="s">
        <v>3121</v>
      </c>
      <c r="J78" s="13">
        <v>1.139468843206944</v>
      </c>
      <c r="K78" s="5">
        <f>2010-3</f>
        <v>2007</v>
      </c>
      <c r="L78" s="12">
        <v>100</v>
      </c>
      <c r="M78" s="5">
        <f>2010-3</f>
        <v>2007</v>
      </c>
      <c r="N78" s="12">
        <v>15</v>
      </c>
      <c r="O78" s="5">
        <f>2010-3</f>
        <v>2007</v>
      </c>
      <c r="P78" s="12"/>
      <c r="R78" s="12">
        <v>0</v>
      </c>
      <c r="S78" s="5">
        <f>2010-3</f>
        <v>2007</v>
      </c>
      <c r="T78" s="12">
        <v>2</v>
      </c>
      <c r="U78" s="5">
        <f>2010-3</f>
        <v>2007</v>
      </c>
      <c r="V78" s="12">
        <v>0</v>
      </c>
      <c r="W78" s="5">
        <f>2010-3</f>
        <v>2007</v>
      </c>
      <c r="X78" s="14">
        <v>99</v>
      </c>
      <c r="Y78" s="5">
        <f>2010-3</f>
        <v>2007</v>
      </c>
      <c r="Z78" s="14"/>
    </row>
    <row r="79" spans="1:26" ht="12.75" customHeight="1" x14ac:dyDescent="0.25">
      <c r="A79" s="5" t="s">
        <v>1416</v>
      </c>
      <c r="B79" s="5" t="s">
        <v>306</v>
      </c>
      <c r="C79" s="5" t="s">
        <v>305</v>
      </c>
      <c r="D79" s="5" t="s">
        <v>35</v>
      </c>
      <c r="E79" s="5" t="s">
        <v>1418</v>
      </c>
      <c r="F79" s="5" t="s">
        <v>1417</v>
      </c>
      <c r="G79" s="5">
        <v>4</v>
      </c>
      <c r="H79" s="5">
        <v>2</v>
      </c>
      <c r="I79" s="5" t="s">
        <v>3126</v>
      </c>
      <c r="J79" s="13">
        <v>1.0614248454947766</v>
      </c>
      <c r="K79" s="5">
        <v>2012</v>
      </c>
      <c r="L79" s="12">
        <v>100</v>
      </c>
      <c r="M79" s="5">
        <v>2012</v>
      </c>
      <c r="N79" s="12">
        <v>0.161</v>
      </c>
      <c r="O79" s="5">
        <v>2012</v>
      </c>
      <c r="P79" s="12"/>
      <c r="R79" s="12">
        <v>0</v>
      </c>
      <c r="S79" s="5">
        <v>2012</v>
      </c>
      <c r="T79" s="12">
        <v>38</v>
      </c>
      <c r="U79" s="5">
        <v>2012</v>
      </c>
      <c r="V79" s="12">
        <v>0</v>
      </c>
      <c r="W79" s="5">
        <v>2012</v>
      </c>
      <c r="X79" s="14">
        <v>100</v>
      </c>
      <c r="Y79" s="5">
        <v>2012</v>
      </c>
      <c r="Z79" s="14"/>
    </row>
    <row r="80" spans="1:26" ht="12.75" customHeight="1" x14ac:dyDescent="0.25">
      <c r="A80" s="5" t="s">
        <v>1463</v>
      </c>
      <c r="B80" s="5" t="s">
        <v>23</v>
      </c>
      <c r="C80" s="5" t="s">
        <v>708</v>
      </c>
      <c r="D80" s="5" t="s">
        <v>620</v>
      </c>
      <c r="E80" s="5" t="s">
        <v>810</v>
      </c>
      <c r="F80" s="5" t="s">
        <v>809</v>
      </c>
      <c r="G80" s="5">
        <v>3</v>
      </c>
      <c r="H80" s="5">
        <v>1</v>
      </c>
      <c r="I80" s="5" t="s">
        <v>1816</v>
      </c>
      <c r="J80" s="13">
        <v>0.36658306000385871</v>
      </c>
      <c r="K80" s="5">
        <v>2012</v>
      </c>
      <c r="L80" s="12">
        <v>95</v>
      </c>
      <c r="M80" s="5">
        <v>2012</v>
      </c>
      <c r="N80" s="12">
        <v>12</v>
      </c>
      <c r="O80" s="5">
        <v>2012</v>
      </c>
      <c r="P80" s="12"/>
      <c r="R80" s="12">
        <v>31</v>
      </c>
      <c r="S80" s="5">
        <v>2012</v>
      </c>
      <c r="T80" s="12">
        <v>0</v>
      </c>
      <c r="U80" s="5">
        <v>2012</v>
      </c>
      <c r="V80" s="12">
        <v>0</v>
      </c>
      <c r="W80" s="5">
        <v>2012</v>
      </c>
      <c r="X80" s="14">
        <v>12</v>
      </c>
      <c r="Y80" s="5">
        <v>2012</v>
      </c>
      <c r="Z80" s="14"/>
    </row>
    <row r="81" spans="1:26" ht="12.75" customHeight="1" x14ac:dyDescent="0.25">
      <c r="A81" s="5" t="s">
        <v>1393</v>
      </c>
      <c r="B81" s="5" t="s">
        <v>1377</v>
      </c>
      <c r="C81" s="5" t="s">
        <v>679</v>
      </c>
      <c r="D81" s="5" t="s">
        <v>620</v>
      </c>
      <c r="E81" s="5" t="s">
        <v>1395</v>
      </c>
      <c r="F81" s="5" t="s">
        <v>1394</v>
      </c>
      <c r="G81" s="5">
        <v>2</v>
      </c>
      <c r="H81" s="5">
        <v>3</v>
      </c>
      <c r="I81" s="5" t="s">
        <v>3127</v>
      </c>
      <c r="J81" s="13">
        <v>0.56739377127726631</v>
      </c>
      <c r="K81" s="5">
        <v>2012</v>
      </c>
      <c r="L81" s="12">
        <v>100</v>
      </c>
      <c r="M81" s="5">
        <v>2012</v>
      </c>
      <c r="N81" s="12">
        <v>3</v>
      </c>
      <c r="O81" s="5">
        <v>2012</v>
      </c>
      <c r="P81" s="12"/>
      <c r="R81" s="12">
        <v>0</v>
      </c>
      <c r="S81" s="5">
        <v>2012</v>
      </c>
      <c r="T81" s="12">
        <v>0</v>
      </c>
      <c r="U81" s="5">
        <v>2012</v>
      </c>
      <c r="V81" s="12">
        <v>0</v>
      </c>
      <c r="W81" s="5">
        <v>2012</v>
      </c>
      <c r="X81" s="14">
        <v>0</v>
      </c>
      <c r="Y81" s="5">
        <v>2012</v>
      </c>
      <c r="Z81" s="14"/>
    </row>
    <row r="82" spans="1:26" ht="12.75" customHeight="1" x14ac:dyDescent="0.25">
      <c r="A82" s="5" t="s">
        <v>1390</v>
      </c>
      <c r="B82" s="5" t="s">
        <v>1377</v>
      </c>
      <c r="C82" s="5" t="s">
        <v>679</v>
      </c>
      <c r="D82" s="5" t="s">
        <v>620</v>
      </c>
      <c r="E82" s="5" t="s">
        <v>1392</v>
      </c>
      <c r="F82" s="5" t="s">
        <v>1391</v>
      </c>
      <c r="G82" s="5">
        <v>2</v>
      </c>
      <c r="H82" s="5">
        <v>1</v>
      </c>
      <c r="I82" s="5" t="s">
        <v>3128</v>
      </c>
      <c r="J82" s="13">
        <v>0.24882533705465446</v>
      </c>
      <c r="K82" s="5">
        <v>2012</v>
      </c>
      <c r="L82" s="12">
        <v>100</v>
      </c>
      <c r="M82" s="5">
        <v>2012</v>
      </c>
      <c r="N82" s="12">
        <v>10.029999999999999</v>
      </c>
      <c r="O82" s="5">
        <v>2012</v>
      </c>
      <c r="P82" s="12"/>
      <c r="R82" s="12">
        <v>0</v>
      </c>
      <c r="S82" s="5">
        <v>2012</v>
      </c>
      <c r="T82" s="12">
        <v>0</v>
      </c>
      <c r="U82" s="5">
        <v>2012</v>
      </c>
      <c r="V82" s="12">
        <v>0</v>
      </c>
      <c r="W82" s="5">
        <v>2012</v>
      </c>
      <c r="X82" s="14">
        <v>0</v>
      </c>
      <c r="Y82" s="5">
        <v>2012</v>
      </c>
      <c r="Z82" s="14"/>
    </row>
    <row r="83" spans="1:26" ht="12.75" customHeight="1" x14ac:dyDescent="0.25">
      <c r="A83" s="5" t="s">
        <v>1434</v>
      </c>
      <c r="B83" s="5" t="s">
        <v>17</v>
      </c>
      <c r="C83" s="5" t="s">
        <v>414</v>
      </c>
      <c r="D83" s="5" t="s">
        <v>360</v>
      </c>
      <c r="E83" s="5" t="s">
        <v>1435</v>
      </c>
      <c r="F83" s="5" t="s">
        <v>3329</v>
      </c>
      <c r="G83" s="5">
        <v>3</v>
      </c>
      <c r="H83" s="5">
        <v>2</v>
      </c>
      <c r="I83" s="5" t="s">
        <v>3129</v>
      </c>
      <c r="J83" s="13">
        <v>0.8499377334993774</v>
      </c>
      <c r="K83" s="5">
        <v>2013</v>
      </c>
      <c r="L83" s="12">
        <v>29</v>
      </c>
      <c r="M83" s="5">
        <v>2013</v>
      </c>
      <c r="N83" s="12">
        <v>3.3</v>
      </c>
      <c r="O83" s="5">
        <v>2013</v>
      </c>
      <c r="P83" s="12"/>
      <c r="R83" s="12">
        <v>0</v>
      </c>
      <c r="S83" s="5">
        <v>2013</v>
      </c>
      <c r="T83" s="12">
        <v>0</v>
      </c>
      <c r="U83" s="5">
        <v>2013</v>
      </c>
      <c r="V83" s="12">
        <v>0</v>
      </c>
      <c r="W83" s="5">
        <v>2013</v>
      </c>
      <c r="X83" s="14">
        <v>0</v>
      </c>
      <c r="Y83" s="5">
        <v>2013</v>
      </c>
      <c r="Z83" s="14"/>
    </row>
    <row r="84" spans="1:26" ht="12.75" customHeight="1" x14ac:dyDescent="0.25">
      <c r="A84" s="5" t="s">
        <v>1439</v>
      </c>
      <c r="B84" s="5" t="s">
        <v>17</v>
      </c>
      <c r="C84" s="5" t="s">
        <v>414</v>
      </c>
      <c r="D84" s="5" t="s">
        <v>360</v>
      </c>
      <c r="E84" s="5" t="s">
        <v>1441</v>
      </c>
      <c r="F84" s="5" t="s">
        <v>1440</v>
      </c>
      <c r="G84" s="5">
        <v>3</v>
      </c>
      <c r="H84" s="5">
        <v>2</v>
      </c>
      <c r="I84" s="5" t="s">
        <v>3130</v>
      </c>
      <c r="J84" s="13">
        <v>0.33134791400665337</v>
      </c>
      <c r="K84" s="5">
        <v>2013</v>
      </c>
      <c r="L84" s="12">
        <v>30</v>
      </c>
      <c r="M84" s="5">
        <v>2013</v>
      </c>
      <c r="N84" s="12">
        <v>4</v>
      </c>
      <c r="O84" s="5">
        <v>2013</v>
      </c>
      <c r="P84" s="12"/>
      <c r="R84" s="12">
        <v>0</v>
      </c>
      <c r="S84" s="5">
        <v>2013</v>
      </c>
      <c r="T84" s="12">
        <v>0</v>
      </c>
      <c r="U84" s="5">
        <v>2013</v>
      </c>
      <c r="V84" s="12">
        <v>0</v>
      </c>
      <c r="W84" s="5">
        <v>2013</v>
      </c>
      <c r="X84" s="14">
        <v>0</v>
      </c>
      <c r="Y84" s="5">
        <v>2013</v>
      </c>
      <c r="Z84" s="14"/>
    </row>
    <row r="85" spans="1:26" ht="12.75" customHeight="1" x14ac:dyDescent="0.25">
      <c r="A85" s="5" t="s">
        <v>1375</v>
      </c>
      <c r="B85" s="5" t="s">
        <v>1377</v>
      </c>
      <c r="C85" s="5" t="s">
        <v>679</v>
      </c>
      <c r="D85" s="5" t="s">
        <v>620</v>
      </c>
      <c r="E85" s="5" t="s">
        <v>1378</v>
      </c>
      <c r="F85" s="5" t="s">
        <v>1376</v>
      </c>
      <c r="G85" s="5">
        <v>2</v>
      </c>
      <c r="H85" s="5">
        <v>2</v>
      </c>
      <c r="I85" s="5" t="s">
        <v>3131</v>
      </c>
      <c r="J85" s="13">
        <v>0.67161332265915896</v>
      </c>
      <c r="K85" s="5">
        <v>2012</v>
      </c>
      <c r="L85" s="12">
        <v>100</v>
      </c>
      <c r="M85" s="5">
        <v>2012</v>
      </c>
      <c r="N85" s="12">
        <v>13.5</v>
      </c>
      <c r="O85" s="5">
        <v>2012</v>
      </c>
      <c r="P85" s="12"/>
      <c r="R85" s="12">
        <v>0</v>
      </c>
      <c r="S85" s="5">
        <v>2012</v>
      </c>
      <c r="T85" s="12">
        <v>0</v>
      </c>
      <c r="U85" s="5">
        <v>2012</v>
      </c>
      <c r="V85" s="12">
        <v>0</v>
      </c>
      <c r="W85" s="5">
        <v>2012</v>
      </c>
      <c r="X85" s="14">
        <v>0</v>
      </c>
      <c r="Y85" s="5">
        <v>2012</v>
      </c>
      <c r="Z85" s="14"/>
    </row>
    <row r="86" spans="1:26" ht="12.75" customHeight="1" x14ac:dyDescent="0.25">
      <c r="A86" s="5" t="s">
        <v>1396</v>
      </c>
      <c r="B86" s="5" t="s">
        <v>1377</v>
      </c>
      <c r="C86" s="5" t="s">
        <v>679</v>
      </c>
      <c r="D86" s="5" t="s">
        <v>620</v>
      </c>
      <c r="E86" s="5" t="s">
        <v>1397</v>
      </c>
      <c r="F86" s="5" t="s">
        <v>1394</v>
      </c>
      <c r="G86" s="5">
        <v>2</v>
      </c>
      <c r="H86" s="5">
        <v>2</v>
      </c>
      <c r="I86" s="5" t="s">
        <v>3132</v>
      </c>
      <c r="J86" s="13">
        <v>0.79666463074594362</v>
      </c>
      <c r="K86" s="5">
        <v>2012</v>
      </c>
      <c r="L86" s="12">
        <v>100</v>
      </c>
      <c r="M86" s="5">
        <v>2012</v>
      </c>
      <c r="N86" s="12">
        <v>5</v>
      </c>
      <c r="O86" s="5">
        <v>2012</v>
      </c>
      <c r="P86" s="12"/>
      <c r="R86" s="12">
        <v>0</v>
      </c>
      <c r="S86" s="5">
        <v>2012</v>
      </c>
      <c r="T86" s="12">
        <v>0</v>
      </c>
      <c r="U86" s="5">
        <v>2012</v>
      </c>
      <c r="V86" s="12">
        <v>0</v>
      </c>
      <c r="W86" s="5">
        <v>2012</v>
      </c>
      <c r="X86" s="14">
        <v>0</v>
      </c>
      <c r="Y86" s="5">
        <v>2012</v>
      </c>
      <c r="Z86" s="14"/>
    </row>
    <row r="87" spans="1:26" ht="12.75" customHeight="1" x14ac:dyDescent="0.25">
      <c r="A87" s="5" t="s">
        <v>1360</v>
      </c>
      <c r="B87" s="5" t="s">
        <v>1124</v>
      </c>
      <c r="C87" s="5" t="s">
        <v>1123</v>
      </c>
      <c r="D87" s="5" t="s">
        <v>1038</v>
      </c>
      <c r="E87" s="5" t="s">
        <v>1362</v>
      </c>
      <c r="F87" s="5" t="s">
        <v>1361</v>
      </c>
      <c r="G87" s="5">
        <v>3</v>
      </c>
      <c r="H87" s="5">
        <v>2</v>
      </c>
      <c r="I87" s="5" t="s">
        <v>3133</v>
      </c>
      <c r="J87" s="13">
        <v>0.72398554721356123</v>
      </c>
      <c r="K87" s="5">
        <v>2018</v>
      </c>
      <c r="L87" s="12">
        <v>100</v>
      </c>
      <c r="M87" s="5">
        <v>2018</v>
      </c>
      <c r="N87" s="12">
        <v>22</v>
      </c>
      <c r="O87" s="5">
        <v>2018</v>
      </c>
      <c r="P87" s="12"/>
      <c r="R87" s="12" t="s">
        <v>1569</v>
      </c>
      <c r="T87" s="12" t="s">
        <v>1569</v>
      </c>
      <c r="V87" s="12">
        <v>73</v>
      </c>
      <c r="W87" s="5">
        <v>2018</v>
      </c>
      <c r="X87" s="14">
        <v>100</v>
      </c>
      <c r="Y87" s="5">
        <v>2018</v>
      </c>
      <c r="Z87" s="14"/>
    </row>
    <row r="88" spans="1:26" ht="12.75" customHeight="1" x14ac:dyDescent="0.25">
      <c r="A88" s="5" t="s">
        <v>1436</v>
      </c>
      <c r="B88" s="5" t="s">
        <v>17</v>
      </c>
      <c r="C88" s="5" t="s">
        <v>414</v>
      </c>
      <c r="D88" s="5" t="s">
        <v>360</v>
      </c>
      <c r="E88" s="5" t="s">
        <v>1438</v>
      </c>
      <c r="F88" s="5" t="s">
        <v>1437</v>
      </c>
      <c r="G88" s="5">
        <v>3</v>
      </c>
      <c r="H88" s="5">
        <v>2</v>
      </c>
      <c r="I88" s="5" t="s">
        <v>1817</v>
      </c>
      <c r="J88" s="13">
        <v>0.34999599455259156</v>
      </c>
      <c r="K88" s="5">
        <v>2013</v>
      </c>
      <c r="L88" s="12">
        <v>80</v>
      </c>
      <c r="M88" s="5">
        <v>2013</v>
      </c>
      <c r="N88" s="12">
        <v>7.8</v>
      </c>
      <c r="O88" s="5">
        <v>2013</v>
      </c>
      <c r="P88" s="12"/>
      <c r="R88" s="12">
        <v>0</v>
      </c>
      <c r="S88" s="5">
        <v>2013</v>
      </c>
      <c r="T88" s="12">
        <v>0</v>
      </c>
      <c r="U88" s="5">
        <v>2013</v>
      </c>
      <c r="V88" s="12">
        <v>0</v>
      </c>
      <c r="W88" s="5">
        <v>2013</v>
      </c>
      <c r="X88" s="14">
        <v>0</v>
      </c>
      <c r="Y88" s="5">
        <v>2013</v>
      </c>
      <c r="Z88" s="14"/>
    </row>
    <row r="89" spans="1:26" ht="12.75" customHeight="1" x14ac:dyDescent="0.25">
      <c r="A89" s="5" t="s">
        <v>1430</v>
      </c>
      <c r="B89" s="5" t="s">
        <v>17</v>
      </c>
      <c r="C89" s="5" t="s">
        <v>414</v>
      </c>
      <c r="D89" s="5" t="s">
        <v>360</v>
      </c>
      <c r="E89" s="5" t="s">
        <v>1432</v>
      </c>
      <c r="F89" s="5" t="s">
        <v>1431</v>
      </c>
      <c r="G89" s="5">
        <v>3</v>
      </c>
      <c r="H89" s="5">
        <v>2</v>
      </c>
      <c r="I89" s="5" t="s">
        <v>1818</v>
      </c>
      <c r="J89" s="13">
        <v>0.24906600249066002</v>
      </c>
      <c r="K89" s="5">
        <v>2013</v>
      </c>
      <c r="L89" s="12">
        <v>10</v>
      </c>
      <c r="M89" s="5">
        <v>2013</v>
      </c>
      <c r="N89" s="12">
        <v>13</v>
      </c>
      <c r="O89" s="5">
        <v>2013</v>
      </c>
      <c r="P89" s="12"/>
      <c r="R89" s="12">
        <v>0</v>
      </c>
      <c r="S89" s="5">
        <v>2013</v>
      </c>
      <c r="T89" s="12">
        <v>0</v>
      </c>
      <c r="U89" s="5">
        <v>2013</v>
      </c>
      <c r="V89" s="12">
        <v>0</v>
      </c>
      <c r="W89" s="5">
        <v>2013</v>
      </c>
      <c r="X89" s="14">
        <v>0</v>
      </c>
      <c r="Y89" s="5">
        <v>2013</v>
      </c>
      <c r="Z89" s="14"/>
    </row>
    <row r="90" spans="1:26" ht="12.75" customHeight="1" x14ac:dyDescent="0.25">
      <c r="A90" s="5" t="s">
        <v>1419</v>
      </c>
      <c r="B90" s="5" t="s">
        <v>17</v>
      </c>
      <c r="C90" s="5" t="s">
        <v>414</v>
      </c>
      <c r="D90" s="5" t="s">
        <v>360</v>
      </c>
      <c r="E90" s="5" t="s">
        <v>1421</v>
      </c>
      <c r="F90" s="5" t="s">
        <v>1420</v>
      </c>
      <c r="G90" s="5">
        <v>3</v>
      </c>
      <c r="H90" s="5">
        <v>3</v>
      </c>
      <c r="I90" s="5" t="s">
        <v>1819</v>
      </c>
      <c r="J90" s="13">
        <v>0.25007964319847087</v>
      </c>
      <c r="K90" s="5">
        <v>2013</v>
      </c>
      <c r="L90" s="12">
        <v>30</v>
      </c>
      <c r="M90" s="5">
        <v>2013</v>
      </c>
      <c r="N90" s="12">
        <v>6</v>
      </c>
      <c r="O90" s="5">
        <v>2013</v>
      </c>
      <c r="P90" s="12"/>
      <c r="R90" s="12">
        <v>0</v>
      </c>
      <c r="S90" s="5">
        <v>2013</v>
      </c>
      <c r="T90" s="12">
        <v>0</v>
      </c>
      <c r="U90" s="5">
        <v>2013</v>
      </c>
      <c r="V90" s="12">
        <v>0</v>
      </c>
      <c r="W90" s="5">
        <v>2013</v>
      </c>
      <c r="X90" s="14">
        <v>0</v>
      </c>
      <c r="Y90" s="5">
        <v>2013</v>
      </c>
      <c r="Z90" s="14"/>
    </row>
    <row r="91" spans="1:26" ht="12.75" customHeight="1" x14ac:dyDescent="0.25">
      <c r="A91" s="5" t="s">
        <v>1433</v>
      </c>
      <c r="B91" s="5" t="s">
        <v>17</v>
      </c>
      <c r="C91" s="5" t="s">
        <v>414</v>
      </c>
      <c r="D91" s="5" t="s">
        <v>360</v>
      </c>
      <c r="E91" s="5" t="s">
        <v>441</v>
      </c>
      <c r="F91" s="5" t="s">
        <v>440</v>
      </c>
      <c r="G91" s="5">
        <v>3</v>
      </c>
      <c r="H91" s="5">
        <v>2</v>
      </c>
      <c r="I91" s="5" t="s">
        <v>1820</v>
      </c>
      <c r="J91" s="13">
        <v>0.5</v>
      </c>
      <c r="K91" s="5">
        <v>2013</v>
      </c>
      <c r="L91" s="12">
        <v>60</v>
      </c>
      <c r="M91" s="5">
        <v>2013</v>
      </c>
      <c r="N91" s="12">
        <v>9</v>
      </c>
      <c r="O91" s="5">
        <v>2013</v>
      </c>
      <c r="P91" s="12"/>
      <c r="R91" s="12">
        <v>0</v>
      </c>
      <c r="S91" s="5">
        <v>2013</v>
      </c>
      <c r="T91" s="12">
        <v>0</v>
      </c>
      <c r="U91" s="5">
        <v>2013</v>
      </c>
      <c r="V91" s="12">
        <v>0</v>
      </c>
      <c r="W91" s="5">
        <v>2013</v>
      </c>
      <c r="X91" s="14">
        <v>65</v>
      </c>
      <c r="Y91" s="5">
        <v>2013</v>
      </c>
      <c r="Z91" s="14"/>
    </row>
    <row r="92" spans="1:26" ht="12.75" customHeight="1" x14ac:dyDescent="0.25">
      <c r="A92" s="5" t="s">
        <v>1388</v>
      </c>
      <c r="B92" s="5" t="s">
        <v>1377</v>
      </c>
      <c r="C92" s="5" t="s">
        <v>679</v>
      </c>
      <c r="D92" s="5" t="s">
        <v>620</v>
      </c>
      <c r="E92" s="5" t="s">
        <v>1389</v>
      </c>
      <c r="F92" s="5" t="s">
        <v>3331</v>
      </c>
      <c r="G92" s="5">
        <v>2</v>
      </c>
      <c r="H92" s="5">
        <v>3</v>
      </c>
      <c r="I92" s="5" t="s">
        <v>1821</v>
      </c>
      <c r="J92" s="13">
        <v>0.83599031180116434</v>
      </c>
      <c r="K92" s="5">
        <v>2012</v>
      </c>
      <c r="L92" s="12">
        <v>100</v>
      </c>
      <c r="M92" s="5">
        <v>2012</v>
      </c>
      <c r="N92" s="12">
        <v>10.029999999999999</v>
      </c>
      <c r="O92" s="5">
        <v>2012</v>
      </c>
      <c r="P92" s="12"/>
      <c r="R92" s="12">
        <v>0</v>
      </c>
      <c r="S92" s="5">
        <v>2012</v>
      </c>
      <c r="T92" s="12">
        <v>0</v>
      </c>
      <c r="U92" s="5">
        <v>2012</v>
      </c>
      <c r="V92" s="12">
        <v>0</v>
      </c>
      <c r="W92" s="5">
        <v>2012</v>
      </c>
      <c r="X92" s="14">
        <v>0</v>
      </c>
      <c r="Y92" s="5">
        <v>2012</v>
      </c>
      <c r="Z92" s="14"/>
    </row>
    <row r="93" spans="1:26" ht="12.75" customHeight="1" x14ac:dyDescent="0.25">
      <c r="A93" s="5" t="s">
        <v>1385</v>
      </c>
      <c r="B93" s="5" t="s">
        <v>1377</v>
      </c>
      <c r="C93" s="5" t="s">
        <v>679</v>
      </c>
      <c r="D93" s="5" t="s">
        <v>620</v>
      </c>
      <c r="E93" s="5" t="s">
        <v>1387</v>
      </c>
      <c r="F93" s="5" t="s">
        <v>1386</v>
      </c>
      <c r="G93" s="5">
        <v>2</v>
      </c>
      <c r="H93" s="5">
        <v>2</v>
      </c>
      <c r="I93" s="5" t="s">
        <v>1822</v>
      </c>
      <c r="J93" s="13">
        <v>0.43404238609718065</v>
      </c>
      <c r="K93" s="5">
        <v>2012</v>
      </c>
      <c r="L93" s="12">
        <v>100</v>
      </c>
      <c r="M93" s="5">
        <v>2012</v>
      </c>
      <c r="N93" s="12">
        <v>10.029999999999999</v>
      </c>
      <c r="O93" s="5">
        <v>2012</v>
      </c>
      <c r="P93" s="12"/>
      <c r="R93" s="12">
        <v>0</v>
      </c>
      <c r="S93" s="5">
        <v>2012</v>
      </c>
      <c r="T93" s="12">
        <v>0</v>
      </c>
      <c r="U93" s="5">
        <v>2012</v>
      </c>
      <c r="V93" s="12">
        <v>0</v>
      </c>
      <c r="W93" s="5">
        <v>2012</v>
      </c>
      <c r="X93" s="14">
        <v>40</v>
      </c>
      <c r="Y93" s="5">
        <v>2012</v>
      </c>
      <c r="Z93" s="14"/>
    </row>
    <row r="94" spans="1:26" ht="12.75" customHeight="1" x14ac:dyDescent="0.25">
      <c r="A94" s="5" t="s">
        <v>1404</v>
      </c>
      <c r="B94" s="5" t="s">
        <v>1377</v>
      </c>
      <c r="C94" s="5" t="s">
        <v>679</v>
      </c>
      <c r="D94" s="5" t="s">
        <v>620</v>
      </c>
      <c r="E94" s="5" t="s">
        <v>1406</v>
      </c>
      <c r="F94" s="5" t="s">
        <v>1405</v>
      </c>
      <c r="G94" s="5">
        <v>2</v>
      </c>
      <c r="H94" s="5">
        <v>3</v>
      </c>
      <c r="I94" s="5" t="s">
        <v>1823</v>
      </c>
      <c r="J94" s="13">
        <v>0.68610258056902607</v>
      </c>
      <c r="K94" s="5">
        <v>2012</v>
      </c>
      <c r="L94" s="12">
        <v>100</v>
      </c>
      <c r="M94" s="5">
        <v>2012</v>
      </c>
      <c r="N94" s="12">
        <v>6</v>
      </c>
      <c r="O94" s="5">
        <v>2012</v>
      </c>
      <c r="P94" s="12"/>
      <c r="R94" s="12">
        <v>0</v>
      </c>
      <c r="S94" s="5">
        <v>2012</v>
      </c>
      <c r="T94" s="12">
        <v>0</v>
      </c>
      <c r="U94" s="5">
        <v>2012</v>
      </c>
      <c r="V94" s="12">
        <v>0</v>
      </c>
      <c r="W94" s="5">
        <v>2012</v>
      </c>
      <c r="X94" s="14">
        <v>0</v>
      </c>
      <c r="Y94" s="5">
        <v>2012</v>
      </c>
      <c r="Z94" s="14"/>
    </row>
    <row r="95" spans="1:26" ht="12.75" customHeight="1" x14ac:dyDescent="0.25">
      <c r="A95" s="5" t="s">
        <v>1448</v>
      </c>
      <c r="B95" s="5" t="s">
        <v>17</v>
      </c>
      <c r="C95" s="5" t="s">
        <v>414</v>
      </c>
      <c r="D95" s="5" t="s">
        <v>360</v>
      </c>
      <c r="E95" s="5" t="s">
        <v>1450</v>
      </c>
      <c r="F95" s="5" t="s">
        <v>1449</v>
      </c>
      <c r="G95" s="5">
        <v>3</v>
      </c>
      <c r="H95" s="5">
        <v>2</v>
      </c>
      <c r="I95" s="5" t="s">
        <v>1824</v>
      </c>
      <c r="J95" s="13">
        <v>0.56978088777350289</v>
      </c>
      <c r="K95" s="5">
        <v>2013</v>
      </c>
      <c r="L95" s="12">
        <v>52</v>
      </c>
      <c r="M95" s="5">
        <v>2013</v>
      </c>
      <c r="N95" s="12">
        <v>20</v>
      </c>
      <c r="O95" s="5">
        <v>2013</v>
      </c>
      <c r="P95" s="12"/>
      <c r="R95" s="12">
        <v>0</v>
      </c>
      <c r="S95" s="5">
        <v>2013</v>
      </c>
      <c r="T95" s="12">
        <v>0</v>
      </c>
      <c r="U95" s="5">
        <v>2013</v>
      </c>
      <c r="V95" s="12">
        <v>0</v>
      </c>
      <c r="W95" s="5">
        <v>2013</v>
      </c>
      <c r="X95" s="14">
        <v>0</v>
      </c>
      <c r="Y95" s="5">
        <v>2013</v>
      </c>
      <c r="Z95" s="14"/>
    </row>
    <row r="96" spans="1:26" ht="12.75" customHeight="1" x14ac:dyDescent="0.25">
      <c r="A96" s="5" t="s">
        <v>1445</v>
      </c>
      <c r="B96" s="5" t="s">
        <v>17</v>
      </c>
      <c r="C96" s="5" t="s">
        <v>414</v>
      </c>
      <c r="D96" s="5" t="s">
        <v>360</v>
      </c>
      <c r="E96" s="5" t="s">
        <v>1447</v>
      </c>
      <c r="F96" s="5" t="s">
        <v>1446</v>
      </c>
      <c r="G96" s="5">
        <v>3</v>
      </c>
      <c r="H96" s="5">
        <v>2</v>
      </c>
      <c r="I96" s="5" t="s">
        <v>1825</v>
      </c>
      <c r="J96" s="13">
        <v>0.24848677922905385</v>
      </c>
      <c r="K96" s="5">
        <v>2013</v>
      </c>
      <c r="L96" s="12">
        <v>40</v>
      </c>
      <c r="M96" s="5">
        <v>2013</v>
      </c>
      <c r="N96" s="12">
        <v>7</v>
      </c>
      <c r="O96" s="5">
        <v>2013</v>
      </c>
      <c r="P96" s="12"/>
      <c r="R96" s="12">
        <v>0</v>
      </c>
      <c r="S96" s="5">
        <v>2013</v>
      </c>
      <c r="T96" s="12">
        <v>0</v>
      </c>
      <c r="U96" s="5">
        <v>2013</v>
      </c>
      <c r="V96" s="12">
        <v>0</v>
      </c>
      <c r="W96" s="5">
        <v>2013</v>
      </c>
      <c r="X96" s="14">
        <v>0</v>
      </c>
      <c r="Y96" s="5">
        <v>2013</v>
      </c>
      <c r="Z96" s="14"/>
    </row>
    <row r="97" spans="1:26" ht="12.75" customHeight="1" x14ac:dyDescent="0.25">
      <c r="A97" s="5" t="s">
        <v>1398</v>
      </c>
      <c r="B97" s="5" t="s">
        <v>1377</v>
      </c>
      <c r="C97" s="5" t="s">
        <v>679</v>
      </c>
      <c r="D97" s="5" t="s">
        <v>620</v>
      </c>
      <c r="E97" s="5" t="s">
        <v>1400</v>
      </c>
      <c r="F97" s="5" t="s">
        <v>1399</v>
      </c>
      <c r="G97" s="5">
        <v>2</v>
      </c>
      <c r="H97" s="5">
        <v>2</v>
      </c>
      <c r="I97" s="5" t="s">
        <v>1826</v>
      </c>
      <c r="J97" s="13">
        <v>0.99739141247313168</v>
      </c>
      <c r="K97" s="5">
        <v>2012</v>
      </c>
      <c r="L97" s="12">
        <v>100</v>
      </c>
      <c r="M97" s="5">
        <v>2012</v>
      </c>
      <c r="N97" s="12">
        <v>5</v>
      </c>
      <c r="O97" s="5">
        <v>2012</v>
      </c>
      <c r="P97" s="12"/>
      <c r="R97" s="12">
        <v>0</v>
      </c>
      <c r="S97" s="5">
        <v>2012</v>
      </c>
      <c r="T97" s="12">
        <v>0</v>
      </c>
      <c r="U97" s="5">
        <v>2012</v>
      </c>
      <c r="V97" s="12">
        <v>0</v>
      </c>
      <c r="W97" s="5">
        <v>2012</v>
      </c>
      <c r="X97" s="14">
        <v>0</v>
      </c>
      <c r="Y97" s="5">
        <v>2012</v>
      </c>
      <c r="Z97" s="14"/>
    </row>
    <row r="98" spans="1:26" ht="12.75" customHeight="1" x14ac:dyDescent="0.25">
      <c r="A98" s="5" t="s">
        <v>1372</v>
      </c>
      <c r="B98" s="5" t="s">
        <v>1124</v>
      </c>
      <c r="C98" s="5" t="s">
        <v>1123</v>
      </c>
      <c r="D98" s="5" t="s">
        <v>1038</v>
      </c>
      <c r="E98" s="5" t="s">
        <v>1374</v>
      </c>
      <c r="F98" s="5" t="s">
        <v>1373</v>
      </c>
      <c r="G98" s="5">
        <v>2</v>
      </c>
      <c r="H98" s="5">
        <v>2</v>
      </c>
      <c r="I98" s="5" t="s">
        <v>1827</v>
      </c>
      <c r="J98" s="13">
        <v>1.0493362794171064</v>
      </c>
      <c r="K98" s="5">
        <v>2018</v>
      </c>
      <c r="L98" s="12">
        <v>100</v>
      </c>
      <c r="M98" s="5">
        <v>2018</v>
      </c>
      <c r="N98" s="12">
        <v>12</v>
      </c>
      <c r="O98" s="5">
        <v>2018</v>
      </c>
      <c r="P98" s="12"/>
      <c r="R98" s="12" t="s">
        <v>1569</v>
      </c>
      <c r="T98" s="12" t="s">
        <v>1569</v>
      </c>
      <c r="V98" s="12">
        <v>100</v>
      </c>
      <c r="W98" s="5">
        <v>2018</v>
      </c>
      <c r="X98" s="14">
        <v>100</v>
      </c>
      <c r="Y98" s="5">
        <v>2018</v>
      </c>
      <c r="Z98" s="14"/>
    </row>
    <row r="99" spans="1:26" ht="12.75" customHeight="1" x14ac:dyDescent="0.25">
      <c r="A99" s="5" t="s">
        <v>1505</v>
      </c>
      <c r="B99" s="5" t="s">
        <v>1300</v>
      </c>
      <c r="C99" s="5" t="s">
        <v>1299</v>
      </c>
      <c r="D99" s="5" t="s">
        <v>1038</v>
      </c>
      <c r="E99" s="5" t="s">
        <v>1506</v>
      </c>
      <c r="F99" s="5" t="s">
        <v>1307</v>
      </c>
      <c r="G99" s="5">
        <v>3</v>
      </c>
      <c r="H99" s="5">
        <v>1</v>
      </c>
      <c r="I99" s="5" t="s">
        <v>1828</v>
      </c>
      <c r="J99" s="13">
        <v>0.80643554909173765</v>
      </c>
      <c r="K99" s="5">
        <v>2015</v>
      </c>
      <c r="L99" s="12">
        <v>90</v>
      </c>
      <c r="M99" s="5">
        <v>2015</v>
      </c>
      <c r="N99" s="12">
        <v>11.5</v>
      </c>
      <c r="O99" s="5">
        <v>2015</v>
      </c>
      <c r="P99" s="12"/>
      <c r="R99" s="12">
        <v>0</v>
      </c>
      <c r="S99" s="5">
        <v>2015</v>
      </c>
      <c r="T99" s="12">
        <v>0</v>
      </c>
      <c r="U99" s="5">
        <v>2015</v>
      </c>
      <c r="V99" s="12">
        <v>0</v>
      </c>
      <c r="W99" s="5">
        <v>2015</v>
      </c>
      <c r="X99" s="14">
        <v>92</v>
      </c>
      <c r="Y99" s="5">
        <v>2015</v>
      </c>
      <c r="Z99" s="14"/>
    </row>
    <row r="100" spans="1:26" ht="12.75" customHeight="1" x14ac:dyDescent="0.25">
      <c r="A100" s="5" t="s">
        <v>1510</v>
      </c>
      <c r="B100" s="5" t="s">
        <v>1300</v>
      </c>
      <c r="C100" s="5" t="s">
        <v>1299</v>
      </c>
      <c r="D100" s="5" t="s">
        <v>1038</v>
      </c>
      <c r="E100" s="5" t="s">
        <v>1512</v>
      </c>
      <c r="F100" s="5" t="s">
        <v>1511</v>
      </c>
      <c r="G100" s="5">
        <v>3</v>
      </c>
      <c r="H100" s="5">
        <v>1</v>
      </c>
      <c r="I100" s="5" t="s">
        <v>1829</v>
      </c>
      <c r="J100" s="13">
        <v>0.59999978076311067</v>
      </c>
      <c r="K100" s="5">
        <v>2015</v>
      </c>
      <c r="L100" s="12">
        <v>30</v>
      </c>
      <c r="M100" s="5">
        <v>2015</v>
      </c>
      <c r="N100" s="12">
        <v>16</v>
      </c>
      <c r="O100" s="5">
        <v>2015</v>
      </c>
      <c r="P100" s="12"/>
      <c r="R100" s="12">
        <v>0</v>
      </c>
      <c r="S100" s="5">
        <v>2015</v>
      </c>
      <c r="T100" s="12">
        <v>0</v>
      </c>
      <c r="U100" s="5">
        <v>2015</v>
      </c>
      <c r="V100" s="12">
        <v>0</v>
      </c>
      <c r="W100" s="5">
        <v>2015</v>
      </c>
      <c r="X100" s="14">
        <v>60</v>
      </c>
      <c r="Y100" s="5">
        <v>2015</v>
      </c>
      <c r="Z100" s="14"/>
    </row>
    <row r="101" spans="1:26" ht="12.75" customHeight="1" x14ac:dyDescent="0.25">
      <c r="A101" s="5" t="s">
        <v>1507</v>
      </c>
      <c r="B101" s="5" t="s">
        <v>1300</v>
      </c>
      <c r="C101" s="5" t="s">
        <v>1299</v>
      </c>
      <c r="D101" s="5" t="s">
        <v>1038</v>
      </c>
      <c r="E101" s="5" t="s">
        <v>1509</v>
      </c>
      <c r="F101" s="5" t="s">
        <v>1508</v>
      </c>
      <c r="G101" s="5">
        <v>3</v>
      </c>
      <c r="H101" s="5">
        <v>1</v>
      </c>
      <c r="I101" s="5" t="s">
        <v>1830</v>
      </c>
      <c r="J101" s="13">
        <v>0.44478104782240357</v>
      </c>
      <c r="K101" s="5">
        <v>2015</v>
      </c>
      <c r="L101" s="12">
        <v>77</v>
      </c>
      <c r="M101" s="5">
        <v>2015</v>
      </c>
      <c r="N101" s="12">
        <v>10</v>
      </c>
      <c r="O101" s="5">
        <v>2015</v>
      </c>
      <c r="P101" s="12"/>
      <c r="R101" s="12">
        <v>0</v>
      </c>
      <c r="S101" s="5">
        <v>2015</v>
      </c>
      <c r="T101" s="12">
        <v>0</v>
      </c>
      <c r="U101" s="5">
        <v>2015</v>
      </c>
      <c r="V101" s="12">
        <v>0</v>
      </c>
      <c r="W101" s="5">
        <v>2015</v>
      </c>
      <c r="X101" s="14">
        <v>76</v>
      </c>
      <c r="Y101" s="5">
        <v>2015</v>
      </c>
      <c r="Z101" s="14"/>
    </row>
    <row r="102" spans="1:26" ht="12.75" customHeight="1" x14ac:dyDescent="0.25">
      <c r="A102" s="5" t="s">
        <v>1410</v>
      </c>
      <c r="B102" s="5" t="s">
        <v>1377</v>
      </c>
      <c r="C102" s="5" t="s">
        <v>679</v>
      </c>
      <c r="D102" s="5" t="s">
        <v>620</v>
      </c>
      <c r="E102" s="5" t="s">
        <v>1412</v>
      </c>
      <c r="F102" s="5" t="s">
        <v>1411</v>
      </c>
      <c r="G102" s="5">
        <v>2</v>
      </c>
      <c r="H102" s="5">
        <v>2</v>
      </c>
      <c r="I102" s="5" t="s">
        <v>1831</v>
      </c>
      <c r="J102" s="13">
        <v>0.85693582432815607</v>
      </c>
      <c r="K102" s="5">
        <v>2012</v>
      </c>
      <c r="L102" s="12">
        <v>100</v>
      </c>
      <c r="M102" s="5">
        <v>2012</v>
      </c>
      <c r="N102" s="12">
        <v>6</v>
      </c>
      <c r="O102" s="5">
        <v>2012</v>
      </c>
      <c r="P102" s="12"/>
      <c r="R102" s="12">
        <v>0</v>
      </c>
      <c r="S102" s="5">
        <v>2012</v>
      </c>
      <c r="T102" s="12">
        <v>0</v>
      </c>
      <c r="U102" s="5">
        <v>2012</v>
      </c>
      <c r="V102" s="12">
        <v>0</v>
      </c>
      <c r="W102" s="5">
        <v>2012</v>
      </c>
      <c r="X102" s="14">
        <v>0</v>
      </c>
      <c r="Y102" s="5">
        <v>2012</v>
      </c>
      <c r="Z102" s="14"/>
    </row>
    <row r="103" spans="1:26" ht="12.75" customHeight="1" x14ac:dyDescent="0.25">
      <c r="A103" s="5" t="s">
        <v>1407</v>
      </c>
      <c r="B103" s="5" t="s">
        <v>1377</v>
      </c>
      <c r="C103" s="5" t="s">
        <v>679</v>
      </c>
      <c r="D103" s="5" t="s">
        <v>620</v>
      </c>
      <c r="E103" s="5" t="s">
        <v>1409</v>
      </c>
      <c r="F103" s="5" t="s">
        <v>1408</v>
      </c>
      <c r="G103" s="5">
        <v>2</v>
      </c>
      <c r="H103" s="5">
        <v>2</v>
      </c>
      <c r="I103" s="5" t="s">
        <v>1832</v>
      </c>
      <c r="J103" s="13">
        <v>0.69147338742643782</v>
      </c>
      <c r="K103" s="5">
        <v>2012</v>
      </c>
      <c r="L103" s="12">
        <v>100</v>
      </c>
      <c r="M103" s="5">
        <v>2012</v>
      </c>
      <c r="N103" s="12">
        <v>5</v>
      </c>
      <c r="O103" s="5">
        <v>2012</v>
      </c>
      <c r="P103" s="12"/>
      <c r="R103" s="12">
        <v>0</v>
      </c>
      <c r="S103" s="5">
        <v>2012</v>
      </c>
      <c r="T103" s="12">
        <v>0</v>
      </c>
      <c r="U103" s="5">
        <v>2012</v>
      </c>
      <c r="V103" s="12">
        <v>0</v>
      </c>
      <c r="W103" s="5">
        <v>2012</v>
      </c>
      <c r="X103" s="14">
        <v>10</v>
      </c>
      <c r="Y103" s="5">
        <v>2012</v>
      </c>
      <c r="Z103" s="14"/>
    </row>
    <row r="104" spans="1:26" ht="12.75" customHeight="1" x14ac:dyDescent="0.25">
      <c r="A104" s="5" t="s">
        <v>1379</v>
      </c>
      <c r="B104" s="5" t="s">
        <v>1377</v>
      </c>
      <c r="C104" s="5" t="s">
        <v>679</v>
      </c>
      <c r="D104" s="5" t="s">
        <v>620</v>
      </c>
      <c r="E104" s="5" t="s">
        <v>1381</v>
      </c>
      <c r="F104" s="5" t="s">
        <v>1380</v>
      </c>
      <c r="G104" s="5">
        <v>2</v>
      </c>
      <c r="H104" s="5">
        <v>2</v>
      </c>
      <c r="I104" s="5" t="s">
        <v>1833</v>
      </c>
      <c r="J104" s="13">
        <v>0.68677949472651467</v>
      </c>
      <c r="K104" s="5">
        <v>2012</v>
      </c>
      <c r="L104" s="12">
        <v>100</v>
      </c>
      <c r="M104" s="5">
        <v>2012</v>
      </c>
      <c r="N104" s="12">
        <v>13.5</v>
      </c>
      <c r="O104" s="5">
        <v>2012</v>
      </c>
      <c r="P104" s="12"/>
      <c r="R104" s="12">
        <v>0</v>
      </c>
      <c r="S104" s="5">
        <v>2012</v>
      </c>
      <c r="T104" s="12">
        <v>0</v>
      </c>
      <c r="U104" s="5">
        <v>2012</v>
      </c>
      <c r="V104" s="12">
        <v>0</v>
      </c>
      <c r="W104" s="5">
        <v>2012</v>
      </c>
      <c r="X104" s="14">
        <v>0</v>
      </c>
      <c r="Y104" s="5">
        <v>2012</v>
      </c>
      <c r="Z104" s="14"/>
    </row>
    <row r="105" spans="1:26" ht="12.75" customHeight="1" x14ac:dyDescent="0.25">
      <c r="A105" s="5" t="s">
        <v>1382</v>
      </c>
      <c r="B105" s="5" t="s">
        <v>1377</v>
      </c>
      <c r="C105" s="5" t="s">
        <v>679</v>
      </c>
      <c r="D105" s="5" t="s">
        <v>620</v>
      </c>
      <c r="E105" s="5" t="s">
        <v>1384</v>
      </c>
      <c r="F105" s="5" t="s">
        <v>1383</v>
      </c>
      <c r="G105" s="5">
        <v>1</v>
      </c>
      <c r="H105" s="5">
        <v>1</v>
      </c>
      <c r="I105" s="5" t="s">
        <v>1834</v>
      </c>
      <c r="J105" s="13">
        <v>0.60734470629677639</v>
      </c>
      <c r="K105" s="5">
        <v>2012</v>
      </c>
      <c r="L105" s="12">
        <v>100</v>
      </c>
      <c r="M105" s="5">
        <v>2012</v>
      </c>
      <c r="N105" s="12">
        <v>0</v>
      </c>
      <c r="O105" s="5">
        <v>2012</v>
      </c>
      <c r="P105" s="12"/>
      <c r="R105" s="12">
        <v>0</v>
      </c>
      <c r="S105" s="5">
        <v>2012</v>
      </c>
      <c r="T105" s="12">
        <v>0</v>
      </c>
      <c r="U105" s="5">
        <v>2012</v>
      </c>
      <c r="V105" s="12">
        <v>0</v>
      </c>
      <c r="W105" s="5">
        <v>2012</v>
      </c>
      <c r="X105" s="14">
        <v>0</v>
      </c>
      <c r="Y105" s="5">
        <v>2012</v>
      </c>
      <c r="Z105" s="14"/>
    </row>
    <row r="106" spans="1:26" ht="12.75" customHeight="1" x14ac:dyDescent="0.25">
      <c r="A106" s="5" t="s">
        <v>1358</v>
      </c>
      <c r="B106" s="5" t="s">
        <v>1124</v>
      </c>
      <c r="C106" s="5" t="s">
        <v>1123</v>
      </c>
      <c r="D106" s="5" t="s">
        <v>1038</v>
      </c>
      <c r="E106" s="5" t="s">
        <v>1359</v>
      </c>
      <c r="F106" s="5" t="s">
        <v>2748</v>
      </c>
      <c r="G106" s="5">
        <v>2</v>
      </c>
      <c r="H106" s="5">
        <v>1</v>
      </c>
      <c r="I106" s="5" t="s">
        <v>1835</v>
      </c>
      <c r="J106" s="13">
        <v>1.5362408109070891</v>
      </c>
      <c r="K106" s="5">
        <v>2018</v>
      </c>
      <c r="L106" s="12">
        <v>100</v>
      </c>
      <c r="M106" s="5">
        <v>2018</v>
      </c>
      <c r="N106" s="12">
        <v>20</v>
      </c>
      <c r="O106" s="5">
        <v>2018</v>
      </c>
      <c r="P106" s="12"/>
      <c r="R106" s="12" t="s">
        <v>1569</v>
      </c>
      <c r="T106" s="12" t="s">
        <v>1569</v>
      </c>
      <c r="V106" s="12">
        <v>73</v>
      </c>
      <c r="W106" s="5">
        <v>2018</v>
      </c>
      <c r="X106" s="14">
        <v>100</v>
      </c>
      <c r="Y106" s="5">
        <v>2018</v>
      </c>
      <c r="Z106" s="14"/>
    </row>
    <row r="107" spans="1:26" ht="12.75" customHeight="1" x14ac:dyDescent="0.25">
      <c r="A107" s="5" t="s">
        <v>1366</v>
      </c>
      <c r="B107" s="5" t="s">
        <v>1124</v>
      </c>
      <c r="C107" s="5" t="s">
        <v>1123</v>
      </c>
      <c r="D107" s="5" t="s">
        <v>1038</v>
      </c>
      <c r="E107" s="5" t="s">
        <v>1368</v>
      </c>
      <c r="F107" s="5" t="s">
        <v>1367</v>
      </c>
      <c r="G107" s="5">
        <v>3</v>
      </c>
      <c r="H107" s="5">
        <v>2</v>
      </c>
      <c r="I107" s="5" t="s">
        <v>1836</v>
      </c>
      <c r="J107" s="13">
        <v>1.1270120710701206</v>
      </c>
      <c r="K107" s="5">
        <v>2018</v>
      </c>
      <c r="L107" s="12">
        <v>100</v>
      </c>
      <c r="M107" s="5">
        <v>2018</v>
      </c>
      <c r="N107" s="12">
        <v>16</v>
      </c>
      <c r="O107" s="5">
        <v>2018</v>
      </c>
      <c r="P107" s="12"/>
      <c r="R107" s="12" t="s">
        <v>1569</v>
      </c>
      <c r="T107" s="12" t="s">
        <v>1569</v>
      </c>
      <c r="V107" s="12">
        <v>64</v>
      </c>
      <c r="W107" s="5">
        <v>2018</v>
      </c>
      <c r="X107" s="14">
        <v>100</v>
      </c>
      <c r="Y107" s="5">
        <v>2018</v>
      </c>
      <c r="Z107" s="14"/>
    </row>
    <row r="108" spans="1:26" ht="12.75" customHeight="1" x14ac:dyDescent="0.25">
      <c r="A108" s="5" t="s">
        <v>1413</v>
      </c>
      <c r="B108" s="5" t="s">
        <v>1377</v>
      </c>
      <c r="C108" s="5" t="s">
        <v>679</v>
      </c>
      <c r="D108" s="5" t="s">
        <v>620</v>
      </c>
      <c r="E108" s="5" t="s">
        <v>1415</v>
      </c>
      <c r="F108" s="5" t="s">
        <v>1414</v>
      </c>
      <c r="G108" s="5">
        <v>2</v>
      </c>
      <c r="H108" s="5">
        <v>2</v>
      </c>
      <c r="I108" s="5" t="s">
        <v>1837</v>
      </c>
      <c r="J108" s="13">
        <v>0.93914751019188492</v>
      </c>
      <c r="K108" s="5">
        <v>2012</v>
      </c>
      <c r="L108" s="12">
        <v>100</v>
      </c>
      <c r="M108" s="5">
        <v>2012</v>
      </c>
      <c r="N108" s="12">
        <v>6</v>
      </c>
      <c r="O108" s="5">
        <v>2012</v>
      </c>
      <c r="P108" s="12"/>
      <c r="R108" s="12">
        <v>0</v>
      </c>
      <c r="S108" s="5">
        <v>2012</v>
      </c>
      <c r="T108" s="12">
        <v>0</v>
      </c>
      <c r="U108" s="5">
        <v>2012</v>
      </c>
      <c r="V108" s="12">
        <v>0</v>
      </c>
      <c r="W108" s="5">
        <v>2012</v>
      </c>
      <c r="X108" s="14">
        <v>50</v>
      </c>
      <c r="Y108" s="5">
        <v>2012</v>
      </c>
      <c r="Z108" s="14"/>
    </row>
    <row r="109" spans="1:26" ht="12.75" customHeight="1" x14ac:dyDescent="0.25">
      <c r="A109" s="5" t="s">
        <v>1428</v>
      </c>
      <c r="B109" s="5" t="s">
        <v>17</v>
      </c>
      <c r="C109" s="5" t="s">
        <v>414</v>
      </c>
      <c r="D109" s="5" t="s">
        <v>360</v>
      </c>
      <c r="E109" s="5" t="s">
        <v>1429</v>
      </c>
      <c r="F109" s="5" t="s">
        <v>431</v>
      </c>
      <c r="G109" s="5">
        <v>3</v>
      </c>
      <c r="H109" s="5">
        <v>2</v>
      </c>
      <c r="I109" s="5" t="s">
        <v>1838</v>
      </c>
      <c r="J109" s="13">
        <v>0.25079030558482612</v>
      </c>
      <c r="K109" s="5">
        <v>2013</v>
      </c>
      <c r="L109" s="12">
        <v>10</v>
      </c>
      <c r="M109" s="5">
        <v>2013</v>
      </c>
      <c r="N109" s="12">
        <v>27</v>
      </c>
      <c r="O109" s="5">
        <v>2013</v>
      </c>
      <c r="P109" s="12"/>
      <c r="R109" s="12">
        <v>0</v>
      </c>
      <c r="S109" s="5">
        <v>2013</v>
      </c>
      <c r="T109" s="12">
        <v>0</v>
      </c>
      <c r="U109" s="5">
        <v>2013</v>
      </c>
      <c r="V109" s="12">
        <v>0</v>
      </c>
      <c r="W109" s="5">
        <v>2013</v>
      </c>
      <c r="X109" s="14">
        <v>0</v>
      </c>
      <c r="Y109" s="5">
        <v>2013</v>
      </c>
      <c r="Z109" s="14"/>
    </row>
    <row r="110" spans="1:26" ht="12.75" customHeight="1" x14ac:dyDescent="0.25">
      <c r="A110" s="5" t="s">
        <v>1442</v>
      </c>
      <c r="B110" s="5" t="s">
        <v>17</v>
      </c>
      <c r="C110" s="5" t="s">
        <v>414</v>
      </c>
      <c r="D110" s="5" t="s">
        <v>360</v>
      </c>
      <c r="E110" s="5" t="s">
        <v>1444</v>
      </c>
      <c r="F110" s="5" t="s">
        <v>1443</v>
      </c>
      <c r="G110" s="5">
        <v>3</v>
      </c>
      <c r="H110" s="5">
        <v>2</v>
      </c>
      <c r="I110" s="5" t="s">
        <v>1839</v>
      </c>
      <c r="J110" s="13">
        <v>0.25022831050228311</v>
      </c>
      <c r="K110" s="5">
        <v>2013</v>
      </c>
      <c r="L110" s="12">
        <v>30</v>
      </c>
      <c r="M110" s="5">
        <v>2013</v>
      </c>
      <c r="N110" s="12">
        <v>5</v>
      </c>
      <c r="O110" s="5">
        <v>2013</v>
      </c>
      <c r="P110" s="12"/>
      <c r="R110" s="12">
        <v>0</v>
      </c>
      <c r="S110" s="5">
        <v>2013</v>
      </c>
      <c r="T110" s="12">
        <v>0</v>
      </c>
      <c r="U110" s="5">
        <v>2013</v>
      </c>
      <c r="V110" s="12">
        <v>0</v>
      </c>
      <c r="W110" s="5">
        <v>2013</v>
      </c>
      <c r="X110" s="14">
        <v>0</v>
      </c>
      <c r="Y110" s="5">
        <v>2013</v>
      </c>
      <c r="Z110" s="14"/>
    </row>
    <row r="111" spans="1:26" ht="12.75" customHeight="1" x14ac:dyDescent="0.25">
      <c r="A111" s="5" t="s">
        <v>1422</v>
      </c>
      <c r="B111" s="5" t="s">
        <v>17</v>
      </c>
      <c r="C111" s="5" t="s">
        <v>414</v>
      </c>
      <c r="D111" s="5" t="s">
        <v>360</v>
      </c>
      <c r="E111" s="5" t="s">
        <v>1424</v>
      </c>
      <c r="F111" s="5" t="s">
        <v>1423</v>
      </c>
      <c r="G111" s="5">
        <v>3</v>
      </c>
      <c r="H111" s="5">
        <v>2</v>
      </c>
      <c r="I111" s="5" t="s">
        <v>1840</v>
      </c>
      <c r="J111" s="13">
        <v>0.24906600249066002</v>
      </c>
      <c r="K111" s="5">
        <v>2013</v>
      </c>
      <c r="L111" s="12">
        <v>40</v>
      </c>
      <c r="M111" s="5">
        <v>2013</v>
      </c>
      <c r="N111" s="12">
        <v>7</v>
      </c>
      <c r="O111" s="5">
        <v>2013</v>
      </c>
      <c r="P111" s="12"/>
      <c r="R111" s="12">
        <v>0</v>
      </c>
      <c r="S111" s="5">
        <v>2013</v>
      </c>
      <c r="T111" s="12">
        <v>0</v>
      </c>
      <c r="U111" s="5">
        <v>2013</v>
      </c>
      <c r="V111" s="12">
        <v>0</v>
      </c>
      <c r="W111" s="5">
        <v>2013</v>
      </c>
      <c r="X111" s="14">
        <v>0</v>
      </c>
      <c r="Y111" s="5">
        <v>2013</v>
      </c>
      <c r="Z111" s="14"/>
    </row>
    <row r="112" spans="1:26" ht="12.75" customHeight="1" x14ac:dyDescent="0.25">
      <c r="A112" s="5" t="s">
        <v>1425</v>
      </c>
      <c r="B112" s="5" t="s">
        <v>17</v>
      </c>
      <c r="C112" s="5" t="s">
        <v>414</v>
      </c>
      <c r="D112" s="5" t="s">
        <v>360</v>
      </c>
      <c r="E112" s="5" t="s">
        <v>1427</v>
      </c>
      <c r="F112" s="5" t="s">
        <v>1426</v>
      </c>
      <c r="G112" s="5">
        <v>3</v>
      </c>
      <c r="H112" s="5">
        <v>2</v>
      </c>
      <c r="I112" s="5" t="s">
        <v>1841</v>
      </c>
      <c r="J112" s="13">
        <v>0.24961948249619481</v>
      </c>
      <c r="K112" s="5">
        <v>2013</v>
      </c>
      <c r="L112" s="12">
        <v>50</v>
      </c>
      <c r="M112" s="5">
        <v>2013</v>
      </c>
      <c r="N112" s="12">
        <v>5</v>
      </c>
      <c r="O112" s="5">
        <v>2013</v>
      </c>
      <c r="P112" s="12"/>
      <c r="R112" s="12">
        <v>0</v>
      </c>
      <c r="S112" s="5">
        <v>2013</v>
      </c>
      <c r="T112" s="12">
        <v>0</v>
      </c>
      <c r="U112" s="5">
        <v>2013</v>
      </c>
      <c r="V112" s="12">
        <v>0</v>
      </c>
      <c r="W112" s="5">
        <v>2013</v>
      </c>
      <c r="X112" s="14">
        <v>0</v>
      </c>
      <c r="Y112" s="5">
        <v>2013</v>
      </c>
      <c r="Z112" s="14"/>
    </row>
    <row r="113" spans="1:26" ht="12.75" customHeight="1" x14ac:dyDescent="0.25">
      <c r="A113" s="5" t="s">
        <v>1363</v>
      </c>
      <c r="B113" s="5" t="s">
        <v>1124</v>
      </c>
      <c r="C113" s="5" t="s">
        <v>1123</v>
      </c>
      <c r="D113" s="5" t="s">
        <v>1038</v>
      </c>
      <c r="E113" s="5" t="s">
        <v>1365</v>
      </c>
      <c r="F113" s="5" t="s">
        <v>1364</v>
      </c>
      <c r="G113" s="5">
        <v>3</v>
      </c>
      <c r="H113" s="5">
        <v>1</v>
      </c>
      <c r="I113" s="5" t="s">
        <v>1842</v>
      </c>
      <c r="J113" s="13">
        <v>1.7078872317546403</v>
      </c>
      <c r="K113" s="5">
        <v>2018</v>
      </c>
      <c r="L113" s="12">
        <v>100</v>
      </c>
      <c r="M113" s="5">
        <v>2018</v>
      </c>
      <c r="N113" s="12">
        <v>13</v>
      </c>
      <c r="O113" s="5">
        <v>2018</v>
      </c>
      <c r="P113" s="12"/>
      <c r="R113" s="12" t="s">
        <v>1569</v>
      </c>
      <c r="T113" s="12" t="s">
        <v>1569</v>
      </c>
      <c r="V113" s="12">
        <v>94</v>
      </c>
      <c r="W113" s="5">
        <v>2018</v>
      </c>
      <c r="X113" s="14">
        <v>100</v>
      </c>
      <c r="Y113" s="5">
        <v>2018</v>
      </c>
      <c r="Z113" s="14"/>
    </row>
    <row r="114" spans="1:26" ht="12.75" customHeight="1" x14ac:dyDescent="0.25">
      <c r="A114" s="4" t="s">
        <v>356</v>
      </c>
      <c r="B114" s="5" t="s">
        <v>359</v>
      </c>
      <c r="C114" s="5" t="s">
        <v>358</v>
      </c>
      <c r="D114" s="5" t="s">
        <v>360</v>
      </c>
      <c r="E114" s="5" t="s">
        <v>361</v>
      </c>
      <c r="F114" s="5" t="s">
        <v>357</v>
      </c>
      <c r="G114" s="5">
        <v>2</v>
      </c>
      <c r="H114" s="15">
        <v>1</v>
      </c>
      <c r="I114" s="4"/>
      <c r="J114" s="13">
        <v>0.52024644846967216</v>
      </c>
      <c r="K114" s="5">
        <v>2017</v>
      </c>
      <c r="L114" s="12">
        <v>95</v>
      </c>
      <c r="M114" s="5">
        <v>2017</v>
      </c>
      <c r="N114" s="12">
        <v>5.6456129122582457</v>
      </c>
      <c r="O114" s="5">
        <v>2017</v>
      </c>
      <c r="P114" s="12"/>
      <c r="R114" s="12">
        <v>0</v>
      </c>
      <c r="S114" s="5">
        <v>2017</v>
      </c>
      <c r="T114" s="12">
        <v>0</v>
      </c>
      <c r="U114" s="5">
        <v>2017</v>
      </c>
      <c r="V114" s="12">
        <v>0</v>
      </c>
      <c r="W114" s="5">
        <v>2017</v>
      </c>
      <c r="X114" s="14">
        <v>0</v>
      </c>
      <c r="Y114" s="5">
        <v>2017</v>
      </c>
      <c r="Z114" s="14"/>
    </row>
    <row r="115" spans="1:26" ht="12.75" customHeight="1" x14ac:dyDescent="0.25">
      <c r="A115" s="4" t="s">
        <v>362</v>
      </c>
      <c r="B115" s="5" t="s">
        <v>359</v>
      </c>
      <c r="C115" s="5" t="s">
        <v>358</v>
      </c>
      <c r="D115" s="5" t="s">
        <v>360</v>
      </c>
      <c r="E115" s="5" t="s">
        <v>364</v>
      </c>
      <c r="F115" s="5" t="s">
        <v>363</v>
      </c>
      <c r="G115" s="5">
        <v>2</v>
      </c>
      <c r="H115" s="15">
        <v>1</v>
      </c>
      <c r="I115" s="4"/>
      <c r="J115" s="13">
        <v>0.81321898481235178</v>
      </c>
      <c r="K115" s="5">
        <v>2017</v>
      </c>
      <c r="L115" s="12">
        <v>95</v>
      </c>
      <c r="M115" s="5">
        <v>2017</v>
      </c>
      <c r="N115" s="12">
        <v>9.6425178741062965</v>
      </c>
      <c r="O115" s="5">
        <v>2017</v>
      </c>
      <c r="P115" s="12"/>
      <c r="R115" s="12">
        <v>0</v>
      </c>
      <c r="S115" s="5">
        <v>2017</v>
      </c>
      <c r="T115" s="12">
        <v>0</v>
      </c>
      <c r="U115" s="5">
        <v>2017</v>
      </c>
      <c r="V115" s="12">
        <v>0</v>
      </c>
      <c r="W115" s="5">
        <v>2017</v>
      </c>
      <c r="X115" s="14">
        <v>0</v>
      </c>
      <c r="Y115" s="5">
        <v>2017</v>
      </c>
      <c r="Z115" s="14"/>
    </row>
    <row r="116" spans="1:26" ht="12.75" customHeight="1" x14ac:dyDescent="0.25">
      <c r="A116" s="4" t="s">
        <v>365</v>
      </c>
      <c r="B116" s="5" t="s">
        <v>359</v>
      </c>
      <c r="C116" s="5" t="s">
        <v>358</v>
      </c>
      <c r="D116" s="5" t="s">
        <v>360</v>
      </c>
      <c r="E116" s="5" t="s">
        <v>367</v>
      </c>
      <c r="F116" s="5" t="s">
        <v>366</v>
      </c>
      <c r="G116" s="5">
        <v>2</v>
      </c>
      <c r="H116" s="15">
        <v>2</v>
      </c>
      <c r="I116" s="4" t="s">
        <v>1843</v>
      </c>
      <c r="J116" s="13">
        <v>0.23774323162145145</v>
      </c>
      <c r="K116" s="5">
        <v>2017</v>
      </c>
      <c r="L116" s="12">
        <v>95</v>
      </c>
      <c r="M116" s="5">
        <v>2017</v>
      </c>
      <c r="N116" s="12">
        <v>10.66132264529058</v>
      </c>
      <c r="O116" s="5">
        <v>2017</v>
      </c>
      <c r="P116" s="12"/>
      <c r="R116" s="12">
        <v>0</v>
      </c>
      <c r="S116" s="5">
        <v>2017</v>
      </c>
      <c r="T116" s="12">
        <v>0</v>
      </c>
      <c r="U116" s="5">
        <v>2017</v>
      </c>
      <c r="V116" s="12">
        <v>0</v>
      </c>
      <c r="W116" s="5">
        <v>2017</v>
      </c>
      <c r="X116" s="14">
        <v>0</v>
      </c>
      <c r="Y116" s="5">
        <v>2017</v>
      </c>
      <c r="Z116" s="14"/>
    </row>
    <row r="117" spans="1:26" ht="12.75" customHeight="1" x14ac:dyDescent="0.25">
      <c r="A117" s="4" t="s">
        <v>368</v>
      </c>
      <c r="B117" s="5" t="s">
        <v>359</v>
      </c>
      <c r="C117" s="5" t="s">
        <v>358</v>
      </c>
      <c r="D117" s="5" t="s">
        <v>360</v>
      </c>
      <c r="E117" s="5" t="s">
        <v>370</v>
      </c>
      <c r="F117" s="5" t="s">
        <v>369</v>
      </c>
      <c r="G117" s="5">
        <v>2</v>
      </c>
      <c r="H117" s="15">
        <v>2</v>
      </c>
      <c r="I117" s="4" t="s">
        <v>1843</v>
      </c>
      <c r="J117" s="13">
        <v>1.4729729729729732</v>
      </c>
      <c r="K117" s="5">
        <v>2016</v>
      </c>
      <c r="L117" s="12">
        <v>75</v>
      </c>
      <c r="M117" s="5">
        <v>2016</v>
      </c>
      <c r="N117" s="12">
        <v>11.111111111111111</v>
      </c>
      <c r="O117" s="5">
        <v>2016</v>
      </c>
      <c r="P117" s="12"/>
      <c r="R117" s="12">
        <v>0</v>
      </c>
      <c r="S117" s="5">
        <v>2016</v>
      </c>
      <c r="T117" s="12">
        <v>0</v>
      </c>
      <c r="U117" s="5">
        <v>2016</v>
      </c>
      <c r="V117" s="12">
        <v>0</v>
      </c>
      <c r="W117" s="5">
        <v>2016</v>
      </c>
      <c r="X117" s="14">
        <v>0</v>
      </c>
      <c r="Y117" s="5">
        <v>2016</v>
      </c>
      <c r="Z117" s="14"/>
    </row>
    <row r="118" spans="1:26" ht="12.75" customHeight="1" x14ac:dyDescent="0.25">
      <c r="A118" s="4" t="s">
        <v>371</v>
      </c>
      <c r="B118" s="5" t="s">
        <v>359</v>
      </c>
      <c r="C118" s="5" t="s">
        <v>358</v>
      </c>
      <c r="D118" s="5" t="s">
        <v>360</v>
      </c>
      <c r="E118" s="5" t="s">
        <v>1571</v>
      </c>
      <c r="F118" s="5" t="s">
        <v>372</v>
      </c>
      <c r="G118" s="5">
        <v>2</v>
      </c>
      <c r="H118" s="15">
        <v>2</v>
      </c>
      <c r="I118" s="4" t="s">
        <v>1844</v>
      </c>
      <c r="J118" s="13">
        <v>0.78426165816965077</v>
      </c>
      <c r="K118" s="5">
        <v>2017</v>
      </c>
      <c r="L118" s="12">
        <v>95</v>
      </c>
      <c r="M118" s="5">
        <v>2017</v>
      </c>
      <c r="N118" s="12">
        <v>12.061206120612059</v>
      </c>
      <c r="O118" s="5">
        <v>2017</v>
      </c>
      <c r="P118" s="12"/>
      <c r="R118" s="12">
        <v>0</v>
      </c>
      <c r="S118" s="5">
        <v>2017</v>
      </c>
      <c r="T118" s="12">
        <v>0</v>
      </c>
      <c r="U118" s="5">
        <v>2017</v>
      </c>
      <c r="V118" s="12">
        <v>0</v>
      </c>
      <c r="W118" s="5">
        <v>2017</v>
      </c>
      <c r="X118" s="14">
        <v>0</v>
      </c>
      <c r="Y118" s="5">
        <v>2017</v>
      </c>
      <c r="Z118" s="14"/>
    </row>
    <row r="119" spans="1:26" ht="12.75" customHeight="1" x14ac:dyDescent="0.25">
      <c r="A119" s="4" t="s">
        <v>1034</v>
      </c>
      <c r="B119" s="5" t="s">
        <v>1037</v>
      </c>
      <c r="C119" s="5" t="s">
        <v>1036</v>
      </c>
      <c r="D119" s="5" t="s">
        <v>1038</v>
      </c>
      <c r="E119" s="5" t="s">
        <v>1039</v>
      </c>
      <c r="F119" s="5" t="s">
        <v>1035</v>
      </c>
      <c r="G119" s="5">
        <v>3</v>
      </c>
      <c r="H119" s="15">
        <v>1</v>
      </c>
      <c r="I119" s="4"/>
      <c r="J119" s="13">
        <v>1.5385763980860401</v>
      </c>
      <c r="K119" s="5">
        <v>2014</v>
      </c>
      <c r="L119" s="12">
        <v>85</v>
      </c>
      <c r="M119" s="5">
        <v>2014</v>
      </c>
      <c r="N119" s="12">
        <v>11.1</v>
      </c>
      <c r="O119" s="5">
        <v>2014</v>
      </c>
      <c r="P119" s="12"/>
      <c r="R119" s="12">
        <v>0</v>
      </c>
      <c r="S119" s="5">
        <v>2014</v>
      </c>
      <c r="T119" s="12">
        <v>0</v>
      </c>
      <c r="U119" s="5">
        <v>2014</v>
      </c>
      <c r="V119" s="12">
        <v>0</v>
      </c>
      <c r="W119" s="5">
        <v>2014</v>
      </c>
      <c r="X119" s="14">
        <v>0</v>
      </c>
      <c r="Y119" s="5">
        <v>2014</v>
      </c>
      <c r="Z119" s="14"/>
    </row>
    <row r="120" spans="1:26" ht="12.75" customHeight="1" x14ac:dyDescent="0.25">
      <c r="A120" s="4" t="s">
        <v>1040</v>
      </c>
      <c r="B120" s="5" t="s">
        <v>1037</v>
      </c>
      <c r="C120" s="5" t="s">
        <v>1036</v>
      </c>
      <c r="D120" s="5" t="s">
        <v>1038</v>
      </c>
      <c r="E120" s="5" t="s">
        <v>1042</v>
      </c>
      <c r="F120" s="5" t="s">
        <v>1041</v>
      </c>
      <c r="G120" s="5">
        <v>3</v>
      </c>
      <c r="H120" s="15">
        <v>1</v>
      </c>
      <c r="I120" s="4"/>
      <c r="J120" s="13">
        <v>1.1247702255110741</v>
      </c>
      <c r="K120" s="5">
        <v>2017</v>
      </c>
      <c r="L120" s="12">
        <v>100</v>
      </c>
      <c r="M120" s="5">
        <v>2017</v>
      </c>
      <c r="N120" s="12">
        <v>11</v>
      </c>
      <c r="O120" s="5">
        <v>2017</v>
      </c>
      <c r="P120" s="12"/>
      <c r="R120" s="12">
        <v>0</v>
      </c>
      <c r="S120" s="5">
        <v>2017</v>
      </c>
      <c r="T120" s="12">
        <v>0</v>
      </c>
      <c r="U120" s="5">
        <v>2017</v>
      </c>
      <c r="V120" s="12">
        <v>0</v>
      </c>
      <c r="W120" s="5">
        <v>2017</v>
      </c>
      <c r="X120" s="14">
        <v>100</v>
      </c>
      <c r="Y120" s="5">
        <v>2017</v>
      </c>
      <c r="Z120" s="14"/>
    </row>
    <row r="121" spans="1:26" ht="12.75" customHeight="1" x14ac:dyDescent="0.25">
      <c r="A121" s="4" t="s">
        <v>1043</v>
      </c>
      <c r="B121" s="5" t="s">
        <v>1046</v>
      </c>
      <c r="C121" s="5" t="s">
        <v>1045</v>
      </c>
      <c r="D121" s="5" t="s">
        <v>1038</v>
      </c>
      <c r="E121" s="5" t="s">
        <v>1047</v>
      </c>
      <c r="F121" s="5" t="s">
        <v>1044</v>
      </c>
      <c r="G121" s="5">
        <v>1</v>
      </c>
      <c r="H121" s="15">
        <v>2</v>
      </c>
      <c r="I121" s="4" t="s">
        <v>3134</v>
      </c>
      <c r="J121" s="13">
        <v>1.3074154265375311</v>
      </c>
      <c r="K121" s="5">
        <v>2016</v>
      </c>
      <c r="L121" s="12">
        <v>100</v>
      </c>
      <c r="M121" s="5">
        <v>2016</v>
      </c>
      <c r="N121" s="12">
        <v>16.88</v>
      </c>
      <c r="O121" s="5">
        <v>2016</v>
      </c>
      <c r="P121" s="12"/>
      <c r="R121" s="12">
        <v>1.1111111111111112</v>
      </c>
      <c r="S121" s="5">
        <v>2016</v>
      </c>
      <c r="T121" s="12" t="s">
        <v>1569</v>
      </c>
      <c r="V121" s="12" t="s">
        <v>1569</v>
      </c>
      <c r="X121" s="14">
        <v>91.336633663366342</v>
      </c>
      <c r="Y121" s="5">
        <v>2016</v>
      </c>
      <c r="Z121" s="14"/>
    </row>
    <row r="122" spans="1:26" ht="12.75" customHeight="1" x14ac:dyDescent="0.25">
      <c r="A122" s="4" t="s">
        <v>1048</v>
      </c>
      <c r="B122" s="5" t="s">
        <v>1046</v>
      </c>
      <c r="C122" s="5" t="s">
        <v>1045</v>
      </c>
      <c r="D122" s="5" t="s">
        <v>1038</v>
      </c>
      <c r="E122" s="5" t="s">
        <v>1050</v>
      </c>
      <c r="F122" s="5" t="s">
        <v>1049</v>
      </c>
      <c r="G122" s="5">
        <v>2</v>
      </c>
      <c r="H122" s="15">
        <v>2</v>
      </c>
      <c r="I122" s="4" t="s">
        <v>1845</v>
      </c>
      <c r="J122" s="13">
        <v>0.60882800608828003</v>
      </c>
      <c r="K122" s="5">
        <v>2006</v>
      </c>
      <c r="L122" s="12" t="s">
        <v>1569</v>
      </c>
      <c r="N122" s="12">
        <v>10.5</v>
      </c>
      <c r="O122" s="5">
        <v>2006</v>
      </c>
      <c r="P122" s="12"/>
      <c r="R122" s="12" t="s">
        <v>1569</v>
      </c>
      <c r="T122" s="12" t="s">
        <v>1569</v>
      </c>
      <c r="V122" s="12" t="s">
        <v>1569</v>
      </c>
      <c r="X122" s="14" t="s">
        <v>1569</v>
      </c>
      <c r="Z122" s="14"/>
    </row>
    <row r="123" spans="1:26" ht="12.75" customHeight="1" x14ac:dyDescent="0.25">
      <c r="A123" s="4" t="s">
        <v>1051</v>
      </c>
      <c r="B123" s="5" t="s">
        <v>1053</v>
      </c>
      <c r="C123" s="5" t="s">
        <v>1052</v>
      </c>
      <c r="D123" s="5" t="s">
        <v>1038</v>
      </c>
      <c r="E123" s="5" t="s">
        <v>1054</v>
      </c>
      <c r="F123" s="5" t="s">
        <v>3135</v>
      </c>
      <c r="G123" s="5">
        <v>1</v>
      </c>
      <c r="H123" s="15">
        <v>3</v>
      </c>
      <c r="I123" s="4" t="s">
        <v>3136</v>
      </c>
      <c r="J123" s="13" t="s">
        <v>1569</v>
      </c>
      <c r="L123" s="12" t="s">
        <v>1569</v>
      </c>
      <c r="N123" s="12">
        <v>12.8</v>
      </c>
      <c r="P123" s="12"/>
      <c r="R123" s="12" t="s">
        <v>1569</v>
      </c>
      <c r="T123" s="12" t="s">
        <v>1569</v>
      </c>
      <c r="V123" s="12" t="s">
        <v>1569</v>
      </c>
      <c r="X123" s="14" t="s">
        <v>1569</v>
      </c>
      <c r="Z123" s="14"/>
    </row>
    <row r="124" spans="1:26" ht="12.75" customHeight="1" x14ac:dyDescent="0.25">
      <c r="A124" s="4" t="s">
        <v>616</v>
      </c>
      <c r="B124" s="5" t="s">
        <v>619</v>
      </c>
      <c r="C124" s="5" t="s">
        <v>618</v>
      </c>
      <c r="D124" s="5" t="s">
        <v>620</v>
      </c>
      <c r="E124" s="5" t="s">
        <v>621</v>
      </c>
      <c r="F124" s="5" t="s">
        <v>617</v>
      </c>
      <c r="G124" s="5">
        <v>1</v>
      </c>
      <c r="H124" s="15">
        <v>1</v>
      </c>
      <c r="I124" s="4" t="s">
        <v>3137</v>
      </c>
      <c r="J124" s="13">
        <v>0.8</v>
      </c>
      <c r="K124" s="5">
        <v>2009</v>
      </c>
      <c r="L124" s="12" t="s">
        <v>1569</v>
      </c>
      <c r="N124" s="12">
        <v>12</v>
      </c>
      <c r="O124" s="5">
        <v>2009</v>
      </c>
      <c r="P124" s="12"/>
      <c r="R124" s="12" t="s">
        <v>1569</v>
      </c>
      <c r="T124" s="12" t="s">
        <v>1569</v>
      </c>
      <c r="V124" s="12" t="s">
        <v>1569</v>
      </c>
      <c r="X124" s="14" t="s">
        <v>1569</v>
      </c>
      <c r="Z124" s="14"/>
    </row>
    <row r="125" spans="1:26" ht="12.75" customHeight="1" x14ac:dyDescent="0.25">
      <c r="A125" s="4" t="s">
        <v>1055</v>
      </c>
      <c r="B125" s="5" t="s">
        <v>1058</v>
      </c>
      <c r="C125" s="5" t="s">
        <v>1057</v>
      </c>
      <c r="D125" s="5" t="s">
        <v>1038</v>
      </c>
      <c r="E125" s="5" t="s">
        <v>1572</v>
      </c>
      <c r="F125" s="5" t="s">
        <v>1056</v>
      </c>
      <c r="G125" s="5">
        <v>2</v>
      </c>
      <c r="H125" s="15">
        <v>1</v>
      </c>
      <c r="I125" s="4"/>
      <c r="J125" s="13">
        <v>1.0770767548061875</v>
      </c>
      <c r="K125" s="5">
        <v>2010</v>
      </c>
      <c r="L125" s="12">
        <v>93.5</v>
      </c>
      <c r="M125" s="5">
        <v>2010</v>
      </c>
      <c r="N125" s="12">
        <v>14.000000000000002</v>
      </c>
      <c r="O125" s="5">
        <v>2010</v>
      </c>
      <c r="P125" s="12"/>
      <c r="R125" s="12">
        <v>0</v>
      </c>
      <c r="S125" s="5">
        <v>2010</v>
      </c>
      <c r="T125" s="12">
        <v>0.68</v>
      </c>
      <c r="U125" s="5">
        <v>2010</v>
      </c>
      <c r="V125" s="12">
        <v>0</v>
      </c>
      <c r="W125" s="5">
        <v>2010</v>
      </c>
      <c r="X125" s="14">
        <v>69.794603302456707</v>
      </c>
      <c r="Y125" s="5">
        <v>2010</v>
      </c>
      <c r="Z125" s="14"/>
    </row>
    <row r="126" spans="1:26" ht="12.75" customHeight="1" x14ac:dyDescent="0.25">
      <c r="A126" s="4" t="s">
        <v>1059</v>
      </c>
      <c r="B126" s="5" t="s">
        <v>1058</v>
      </c>
      <c r="C126" s="5" t="s">
        <v>1057</v>
      </c>
      <c r="D126" s="5" t="s">
        <v>1038</v>
      </c>
      <c r="E126" s="5" t="s">
        <v>1061</v>
      </c>
      <c r="F126" s="5" t="s">
        <v>1060</v>
      </c>
      <c r="G126" s="5" t="s">
        <v>1791</v>
      </c>
      <c r="H126" s="15">
        <v>1</v>
      </c>
      <c r="I126" s="4"/>
      <c r="J126" s="13">
        <v>2.3715208324921093</v>
      </c>
      <c r="K126" s="5">
        <v>2010</v>
      </c>
      <c r="L126" s="12">
        <v>98.1</v>
      </c>
      <c r="M126" s="5">
        <v>2010</v>
      </c>
      <c r="N126" s="12">
        <v>16</v>
      </c>
      <c r="O126" s="5">
        <v>2010</v>
      </c>
      <c r="P126" s="12"/>
      <c r="R126" s="12" t="s">
        <v>1569</v>
      </c>
      <c r="T126" s="12" t="s">
        <v>1569</v>
      </c>
      <c r="V126" s="12" t="s">
        <v>1569</v>
      </c>
      <c r="X126" s="14">
        <v>64.581541664780701</v>
      </c>
      <c r="Y126" s="5">
        <v>2010</v>
      </c>
      <c r="Z126" s="14"/>
    </row>
    <row r="127" spans="1:26" ht="12.75" customHeight="1" x14ac:dyDescent="0.25">
      <c r="A127" s="4" t="s">
        <v>1062</v>
      </c>
      <c r="B127" s="5" t="s">
        <v>1058</v>
      </c>
      <c r="C127" s="5" t="s">
        <v>1057</v>
      </c>
      <c r="D127" s="5" t="s">
        <v>1038</v>
      </c>
      <c r="E127" s="5" t="s">
        <v>1064</v>
      </c>
      <c r="F127" s="5" t="s">
        <v>1063</v>
      </c>
      <c r="G127" s="5">
        <v>2</v>
      </c>
      <c r="H127" s="15">
        <v>1</v>
      </c>
      <c r="I127" s="4"/>
      <c r="J127" s="13">
        <v>1.535111760733854</v>
      </c>
      <c r="K127" s="5">
        <v>2010</v>
      </c>
      <c r="L127" s="12">
        <v>65.599999999999994</v>
      </c>
      <c r="M127" s="5">
        <v>2010</v>
      </c>
      <c r="N127" s="12">
        <v>11.535802469135801</v>
      </c>
      <c r="O127" s="5">
        <v>2010</v>
      </c>
      <c r="P127" s="12"/>
      <c r="R127" s="12">
        <v>14.560781684069354</v>
      </c>
      <c r="S127" s="5">
        <v>2010</v>
      </c>
      <c r="T127" s="12">
        <v>0</v>
      </c>
      <c r="U127" s="5">
        <v>2010</v>
      </c>
      <c r="V127" s="12">
        <v>0</v>
      </c>
      <c r="W127" s="5">
        <v>2010</v>
      </c>
      <c r="X127" s="14">
        <v>100</v>
      </c>
      <c r="Y127" s="5">
        <v>2010</v>
      </c>
      <c r="Z127" s="14"/>
    </row>
    <row r="128" spans="1:26" ht="12.75" customHeight="1" x14ac:dyDescent="0.25">
      <c r="A128" s="5" t="s">
        <v>31</v>
      </c>
      <c r="B128" s="5" t="s">
        <v>34</v>
      </c>
      <c r="C128" s="5" t="s">
        <v>33</v>
      </c>
      <c r="D128" s="5" t="s">
        <v>35</v>
      </c>
      <c r="E128" s="5" t="s">
        <v>36</v>
      </c>
      <c r="F128" s="5" t="s">
        <v>32</v>
      </c>
      <c r="G128" s="5">
        <v>2</v>
      </c>
      <c r="H128" s="15">
        <v>1</v>
      </c>
      <c r="I128" s="4"/>
      <c r="J128" s="13" t="s">
        <v>1569</v>
      </c>
      <c r="L128" s="12" t="s">
        <v>1569</v>
      </c>
      <c r="N128" s="12">
        <v>8.1754735792622117</v>
      </c>
      <c r="P128" s="12"/>
      <c r="R128" s="12" t="s">
        <v>1569</v>
      </c>
      <c r="T128" s="12">
        <v>18</v>
      </c>
      <c r="V128" s="12" t="s">
        <v>1569</v>
      </c>
      <c r="X128" s="14" t="s">
        <v>1569</v>
      </c>
      <c r="Z128" s="14"/>
    </row>
    <row r="129" spans="1:26" ht="12.75" customHeight="1" x14ac:dyDescent="0.25">
      <c r="A129" s="5" t="s">
        <v>37</v>
      </c>
      <c r="B129" s="5" t="s">
        <v>34</v>
      </c>
      <c r="C129" s="5" t="s">
        <v>33</v>
      </c>
      <c r="D129" s="5" t="s">
        <v>35</v>
      </c>
      <c r="E129" s="5" t="s">
        <v>38</v>
      </c>
      <c r="F129" s="5" t="s">
        <v>3138</v>
      </c>
      <c r="G129" s="5">
        <v>2</v>
      </c>
      <c r="H129" s="15">
        <v>2</v>
      </c>
      <c r="I129" s="4" t="s">
        <v>3139</v>
      </c>
      <c r="J129" s="13" t="s">
        <v>1569</v>
      </c>
      <c r="L129" s="12" t="s">
        <v>1569</v>
      </c>
      <c r="N129" s="12">
        <v>15.328467153284672</v>
      </c>
      <c r="P129" s="12"/>
      <c r="R129" s="12">
        <v>0</v>
      </c>
      <c r="T129" s="12">
        <v>25.81</v>
      </c>
      <c r="V129" s="12">
        <v>0</v>
      </c>
      <c r="X129" s="14">
        <v>100</v>
      </c>
      <c r="Z129" s="14"/>
    </row>
    <row r="130" spans="1:26" ht="12.75" customHeight="1" x14ac:dyDescent="0.25">
      <c r="A130" s="5" t="s">
        <v>39</v>
      </c>
      <c r="B130" s="5" t="s">
        <v>34</v>
      </c>
      <c r="C130" s="5" t="s">
        <v>33</v>
      </c>
      <c r="D130" s="5" t="s">
        <v>35</v>
      </c>
      <c r="E130" s="5" t="s">
        <v>41</v>
      </c>
      <c r="F130" s="5" t="s">
        <v>40</v>
      </c>
      <c r="G130" s="5">
        <v>2</v>
      </c>
      <c r="H130" s="15">
        <v>1</v>
      </c>
      <c r="I130" s="4" t="s">
        <v>1848</v>
      </c>
      <c r="J130" s="13">
        <v>2.711633504292787</v>
      </c>
      <c r="K130" s="5">
        <v>2010</v>
      </c>
      <c r="L130" s="12" t="s">
        <v>1569</v>
      </c>
      <c r="N130" s="12">
        <v>4</v>
      </c>
      <c r="O130" s="5">
        <v>2010</v>
      </c>
      <c r="P130" s="12"/>
      <c r="R130" s="12">
        <v>0</v>
      </c>
      <c r="S130" s="5">
        <v>2010</v>
      </c>
      <c r="T130" s="12">
        <v>70</v>
      </c>
      <c r="U130" s="5">
        <v>2010</v>
      </c>
      <c r="V130" s="12">
        <v>0</v>
      </c>
      <c r="W130" s="5">
        <v>2010</v>
      </c>
      <c r="X130" s="14">
        <v>93.333333333333329</v>
      </c>
      <c r="Y130" s="5">
        <v>2010</v>
      </c>
      <c r="Z130" s="14"/>
    </row>
    <row r="131" spans="1:26" ht="12.75" customHeight="1" x14ac:dyDescent="0.25">
      <c r="A131" s="5" t="s">
        <v>42</v>
      </c>
      <c r="B131" s="5" t="s">
        <v>45</v>
      </c>
      <c r="C131" s="5" t="s">
        <v>44</v>
      </c>
      <c r="D131" s="5" t="s">
        <v>35</v>
      </c>
      <c r="E131" s="5" t="s">
        <v>46</v>
      </c>
      <c r="F131" s="5" t="s">
        <v>43</v>
      </c>
      <c r="G131" s="5">
        <v>1</v>
      </c>
      <c r="H131" s="15">
        <v>1</v>
      </c>
      <c r="I131" s="4"/>
      <c r="J131" s="13">
        <v>1.631454937189601</v>
      </c>
      <c r="K131" s="5">
        <v>2013</v>
      </c>
      <c r="L131" s="12">
        <v>100</v>
      </c>
      <c r="M131" s="5">
        <v>2013</v>
      </c>
      <c r="N131" s="12">
        <v>2.8999999999999995</v>
      </c>
      <c r="O131" s="5">
        <v>2013</v>
      </c>
      <c r="P131" s="12"/>
      <c r="R131" s="12" t="s">
        <v>1569</v>
      </c>
      <c r="T131" s="12" t="s">
        <v>1569</v>
      </c>
      <c r="V131" s="12" t="s">
        <v>1569</v>
      </c>
      <c r="X131" s="14" t="s">
        <v>1569</v>
      </c>
      <c r="Z131" s="14"/>
    </row>
    <row r="132" spans="1:26" ht="12.75" customHeight="1" x14ac:dyDescent="0.25">
      <c r="A132" s="5" t="s">
        <v>1071</v>
      </c>
      <c r="B132" s="5" t="s">
        <v>1074</v>
      </c>
      <c r="C132" s="5" t="s">
        <v>1073</v>
      </c>
      <c r="D132" s="5" t="s">
        <v>1038</v>
      </c>
      <c r="E132" s="5" t="s">
        <v>1075</v>
      </c>
      <c r="F132" s="5" t="s">
        <v>1072</v>
      </c>
      <c r="G132" s="5">
        <v>2</v>
      </c>
      <c r="H132" s="15">
        <v>1</v>
      </c>
      <c r="I132" s="4"/>
      <c r="J132" s="13">
        <v>2.2687816643777916</v>
      </c>
      <c r="K132" s="5">
        <v>2013</v>
      </c>
      <c r="L132" s="12">
        <v>50.77</v>
      </c>
      <c r="M132" s="5">
        <v>2013</v>
      </c>
      <c r="N132" s="12">
        <v>10.389610389610388</v>
      </c>
      <c r="O132" s="5">
        <v>2013</v>
      </c>
      <c r="P132" s="12"/>
      <c r="R132" s="12">
        <v>0</v>
      </c>
      <c r="S132" s="5">
        <v>2013</v>
      </c>
      <c r="T132" s="12">
        <v>0</v>
      </c>
      <c r="U132" s="5">
        <v>2013</v>
      </c>
      <c r="V132" s="12">
        <v>39.970282317979198</v>
      </c>
      <c r="W132" s="5">
        <v>2013</v>
      </c>
      <c r="X132" s="14">
        <v>100</v>
      </c>
      <c r="Y132" s="5">
        <v>2013</v>
      </c>
      <c r="Z132" s="14"/>
    </row>
    <row r="133" spans="1:26" ht="12.75" customHeight="1" x14ac:dyDescent="0.25">
      <c r="A133" s="5" t="s">
        <v>622</v>
      </c>
      <c r="B133" s="5" t="s">
        <v>25</v>
      </c>
      <c r="C133" s="5" t="s">
        <v>624</v>
      </c>
      <c r="D133" s="5" t="s">
        <v>620</v>
      </c>
      <c r="E133" s="5" t="s">
        <v>625</v>
      </c>
      <c r="F133" s="5" t="s">
        <v>623</v>
      </c>
      <c r="G133" s="5">
        <v>3</v>
      </c>
      <c r="H133" s="15">
        <v>2</v>
      </c>
      <c r="I133" s="4" t="s">
        <v>1850</v>
      </c>
      <c r="J133" s="13">
        <v>0.36670179135932557</v>
      </c>
      <c r="K133" s="5">
        <v>2012</v>
      </c>
      <c r="L133" s="12">
        <v>60</v>
      </c>
      <c r="M133" s="5">
        <v>2012</v>
      </c>
      <c r="N133" s="12">
        <v>2.8897110288971106</v>
      </c>
      <c r="O133" s="5">
        <v>2012</v>
      </c>
      <c r="P133" s="12"/>
      <c r="R133" s="12">
        <v>0</v>
      </c>
      <c r="S133" s="5">
        <v>2012</v>
      </c>
      <c r="T133" s="12">
        <v>0</v>
      </c>
      <c r="U133" s="5">
        <v>2012</v>
      </c>
      <c r="V133" s="12">
        <v>0</v>
      </c>
      <c r="W133" s="5">
        <v>2012</v>
      </c>
      <c r="X133" s="14">
        <v>0</v>
      </c>
      <c r="Y133" s="5">
        <v>2012</v>
      </c>
      <c r="Z133" s="14"/>
    </row>
    <row r="134" spans="1:26" ht="12.75" customHeight="1" x14ac:dyDescent="0.25">
      <c r="A134" s="5" t="s">
        <v>626</v>
      </c>
      <c r="B134" s="5" t="s">
        <v>25</v>
      </c>
      <c r="C134" s="5" t="s">
        <v>624</v>
      </c>
      <c r="D134" s="5" t="s">
        <v>620</v>
      </c>
      <c r="E134" s="5" t="s">
        <v>628</v>
      </c>
      <c r="F134" s="5" t="s">
        <v>627</v>
      </c>
      <c r="G134" s="5">
        <v>3</v>
      </c>
      <c r="H134" s="15">
        <v>2</v>
      </c>
      <c r="I134" s="4" t="s">
        <v>1851</v>
      </c>
      <c r="J134" s="13">
        <v>0.34027370180840294</v>
      </c>
      <c r="K134" s="5">
        <v>2012</v>
      </c>
      <c r="L134" s="12">
        <v>72</v>
      </c>
      <c r="M134" s="5">
        <v>2012</v>
      </c>
      <c r="N134" s="12">
        <v>4.0508101620324064</v>
      </c>
      <c r="O134" s="5">
        <v>2012</v>
      </c>
      <c r="P134" s="12"/>
      <c r="R134" s="12">
        <v>0</v>
      </c>
      <c r="S134" s="5">
        <v>2012</v>
      </c>
      <c r="T134" s="12">
        <v>0</v>
      </c>
      <c r="U134" s="5">
        <v>2012</v>
      </c>
      <c r="V134" s="12">
        <v>0</v>
      </c>
      <c r="W134" s="5">
        <v>2012</v>
      </c>
      <c r="X134" s="14">
        <v>0</v>
      </c>
      <c r="Y134" s="5">
        <v>2012</v>
      </c>
      <c r="Z134" s="14"/>
    </row>
    <row r="135" spans="1:26" ht="12.75" customHeight="1" x14ac:dyDescent="0.25">
      <c r="A135" s="5" t="s">
        <v>629</v>
      </c>
      <c r="B135" s="5" t="s">
        <v>25</v>
      </c>
      <c r="C135" s="5" t="s">
        <v>624</v>
      </c>
      <c r="D135" s="5" t="s">
        <v>620</v>
      </c>
      <c r="E135" s="5" t="s">
        <v>631</v>
      </c>
      <c r="F135" s="5" t="s">
        <v>630</v>
      </c>
      <c r="G135" s="5">
        <v>3</v>
      </c>
      <c r="H135" s="15">
        <v>2</v>
      </c>
      <c r="I135" s="4" t="s">
        <v>1850</v>
      </c>
      <c r="J135" s="13">
        <v>0.75623756333693248</v>
      </c>
      <c r="K135" s="5">
        <v>2012</v>
      </c>
      <c r="L135" s="12">
        <v>32</v>
      </c>
      <c r="M135" s="5">
        <v>2012</v>
      </c>
      <c r="N135" s="12">
        <v>4.5490901819636074</v>
      </c>
      <c r="O135" s="5">
        <v>2012</v>
      </c>
      <c r="P135" s="12"/>
      <c r="R135" s="12">
        <v>0</v>
      </c>
      <c r="S135" s="5">
        <v>2012</v>
      </c>
      <c r="T135" s="12">
        <v>0</v>
      </c>
      <c r="U135" s="5">
        <v>2012</v>
      </c>
      <c r="V135" s="12">
        <v>0</v>
      </c>
      <c r="W135" s="5">
        <v>2012</v>
      </c>
      <c r="X135" s="14">
        <v>0</v>
      </c>
      <c r="Y135" s="5">
        <v>2012</v>
      </c>
      <c r="Z135" s="14"/>
    </row>
    <row r="136" spans="1:26" ht="12.75" customHeight="1" x14ac:dyDescent="0.25">
      <c r="A136" s="5" t="s">
        <v>632</v>
      </c>
      <c r="B136" s="5" t="s">
        <v>25</v>
      </c>
      <c r="C136" s="5" t="s">
        <v>624</v>
      </c>
      <c r="D136" s="5" t="s">
        <v>620</v>
      </c>
      <c r="E136" s="5" t="s">
        <v>633</v>
      </c>
      <c r="F136" s="5" t="s">
        <v>3140</v>
      </c>
      <c r="G136" s="5">
        <v>3</v>
      </c>
      <c r="H136" s="15">
        <v>2</v>
      </c>
      <c r="I136" s="4" t="s">
        <v>3142</v>
      </c>
      <c r="J136" s="13">
        <v>0.80951901805457327</v>
      </c>
      <c r="K136" s="5">
        <v>2012</v>
      </c>
      <c r="L136" s="12">
        <v>42</v>
      </c>
      <c r="M136" s="5">
        <v>2012</v>
      </c>
      <c r="N136" s="12">
        <v>7.2107210721072112</v>
      </c>
      <c r="O136" s="5">
        <v>2012</v>
      </c>
      <c r="P136" s="12"/>
      <c r="R136" s="12">
        <v>1.4193984454207502</v>
      </c>
      <c r="S136" s="5">
        <v>2012</v>
      </c>
      <c r="T136" s="12">
        <v>0</v>
      </c>
      <c r="U136" s="5">
        <v>2012</v>
      </c>
      <c r="V136" s="12">
        <v>0</v>
      </c>
      <c r="W136" s="5">
        <v>2012</v>
      </c>
      <c r="X136" s="14">
        <v>0</v>
      </c>
      <c r="Y136" s="5">
        <v>2012</v>
      </c>
      <c r="Z136" s="14"/>
    </row>
    <row r="137" spans="1:26" ht="12.75" customHeight="1" x14ac:dyDescent="0.25">
      <c r="A137" s="5" t="s">
        <v>634</v>
      </c>
      <c r="B137" s="5" t="s">
        <v>25</v>
      </c>
      <c r="C137" s="5" t="s">
        <v>624</v>
      </c>
      <c r="D137" s="5" t="s">
        <v>620</v>
      </c>
      <c r="E137" s="5" t="s">
        <v>636</v>
      </c>
      <c r="F137" s="5" t="s">
        <v>3141</v>
      </c>
      <c r="G137" s="5">
        <v>3</v>
      </c>
      <c r="H137" s="15">
        <v>2</v>
      </c>
      <c r="I137" s="4" t="s">
        <v>3142</v>
      </c>
      <c r="J137" s="13">
        <v>0.68478202355203077</v>
      </c>
      <c r="K137" s="5">
        <v>2005</v>
      </c>
      <c r="L137" s="12">
        <v>44</v>
      </c>
      <c r="M137" s="5">
        <v>2005</v>
      </c>
      <c r="N137" s="12">
        <v>4.1000000000000005</v>
      </c>
      <c r="O137" s="5">
        <v>2005</v>
      </c>
      <c r="P137" s="12"/>
      <c r="R137" s="12">
        <v>0</v>
      </c>
      <c r="S137" s="5">
        <v>2005</v>
      </c>
      <c r="T137" s="12">
        <v>0</v>
      </c>
      <c r="U137" s="5">
        <v>2005</v>
      </c>
      <c r="V137" s="12">
        <v>0</v>
      </c>
      <c r="W137" s="5">
        <v>2005</v>
      </c>
      <c r="X137" s="14">
        <v>0</v>
      </c>
      <c r="Y137" s="5">
        <v>2005</v>
      </c>
      <c r="Z137" s="14"/>
    </row>
    <row r="138" spans="1:26" ht="12.75" customHeight="1" x14ac:dyDescent="0.25">
      <c r="A138" s="5" t="s">
        <v>1076</v>
      </c>
      <c r="B138" s="5" t="s">
        <v>1079</v>
      </c>
      <c r="C138" s="5" t="s">
        <v>1078</v>
      </c>
      <c r="D138" s="5" t="s">
        <v>1038</v>
      </c>
      <c r="E138" s="5" t="s">
        <v>1080</v>
      </c>
      <c r="F138" s="5" t="s">
        <v>1077</v>
      </c>
      <c r="G138" s="5">
        <v>2</v>
      </c>
      <c r="H138" s="15">
        <v>1</v>
      </c>
      <c r="I138" s="4" t="s">
        <v>1852</v>
      </c>
      <c r="J138" s="13">
        <v>1.2005632472997503</v>
      </c>
      <c r="K138" s="5">
        <v>2016</v>
      </c>
      <c r="L138" s="12">
        <v>99</v>
      </c>
      <c r="M138" s="5">
        <v>2016</v>
      </c>
      <c r="N138" s="12">
        <v>8.6000000000000014</v>
      </c>
      <c r="O138" s="5">
        <v>2016</v>
      </c>
      <c r="P138" s="12"/>
      <c r="R138" s="12">
        <v>0</v>
      </c>
      <c r="S138" s="5">
        <v>2016</v>
      </c>
      <c r="T138" s="12">
        <v>0.6</v>
      </c>
      <c r="U138" s="5">
        <v>2016</v>
      </c>
      <c r="V138" s="12">
        <v>0</v>
      </c>
      <c r="W138" s="5">
        <v>2016</v>
      </c>
      <c r="X138" s="14">
        <v>100</v>
      </c>
      <c r="Y138" s="5">
        <v>2016</v>
      </c>
      <c r="Z138" s="14"/>
    </row>
    <row r="139" spans="1:26" ht="12.75" customHeight="1" x14ac:dyDescent="0.25">
      <c r="A139" s="5" t="s">
        <v>1081</v>
      </c>
      <c r="B139" s="5" t="s">
        <v>1079</v>
      </c>
      <c r="C139" s="5" t="s">
        <v>1078</v>
      </c>
      <c r="D139" s="5" t="s">
        <v>1038</v>
      </c>
      <c r="E139" s="5" t="s">
        <v>1083</v>
      </c>
      <c r="F139" s="5" t="s">
        <v>1082</v>
      </c>
      <c r="G139" s="5">
        <v>2</v>
      </c>
      <c r="H139" s="15">
        <v>1</v>
      </c>
      <c r="I139" s="4"/>
      <c r="J139" s="13">
        <v>1.6244085983046603</v>
      </c>
      <c r="K139" s="5">
        <v>2016</v>
      </c>
      <c r="L139" s="12">
        <v>100</v>
      </c>
      <c r="M139" s="5">
        <v>2016</v>
      </c>
      <c r="N139" s="12">
        <v>10.095770151636071</v>
      </c>
      <c r="O139" s="5">
        <v>2016</v>
      </c>
      <c r="P139" s="12"/>
      <c r="R139" s="12">
        <v>0</v>
      </c>
      <c r="S139" s="5">
        <v>2016</v>
      </c>
      <c r="T139" s="12">
        <v>0</v>
      </c>
      <c r="U139" s="5">
        <v>2016</v>
      </c>
      <c r="V139" s="12">
        <v>0</v>
      </c>
      <c r="W139" s="5">
        <v>2016</v>
      </c>
      <c r="X139" s="14">
        <v>97</v>
      </c>
      <c r="Y139" s="5">
        <v>2016</v>
      </c>
      <c r="Z139" s="14"/>
    </row>
    <row r="140" spans="1:26" ht="12.75" customHeight="1" x14ac:dyDescent="0.25">
      <c r="A140" s="5" t="s">
        <v>51</v>
      </c>
      <c r="B140" s="5" t="s">
        <v>54</v>
      </c>
      <c r="C140" s="5" t="s">
        <v>53</v>
      </c>
      <c r="D140" s="5" t="s">
        <v>35</v>
      </c>
      <c r="E140" s="5" t="s">
        <v>55</v>
      </c>
      <c r="F140" s="5" t="s">
        <v>52</v>
      </c>
      <c r="G140" s="5">
        <v>3</v>
      </c>
      <c r="H140" s="15">
        <v>2</v>
      </c>
      <c r="I140" s="4" t="s">
        <v>1853</v>
      </c>
      <c r="J140" s="13">
        <v>1.4101584318232894</v>
      </c>
      <c r="K140" s="5">
        <v>2014</v>
      </c>
      <c r="L140" s="12">
        <v>100</v>
      </c>
      <c r="M140" s="5">
        <v>2014</v>
      </c>
      <c r="N140" s="12" t="s">
        <v>1569</v>
      </c>
      <c r="P140" s="12"/>
      <c r="R140" s="12">
        <v>17</v>
      </c>
      <c r="S140" s="5">
        <v>2014</v>
      </c>
      <c r="T140" s="12">
        <v>53</v>
      </c>
      <c r="U140" s="5">
        <v>2014</v>
      </c>
      <c r="V140" s="12">
        <v>26</v>
      </c>
      <c r="W140" s="5">
        <v>2014</v>
      </c>
      <c r="X140" s="14">
        <v>100</v>
      </c>
      <c r="Y140" s="5">
        <v>2014</v>
      </c>
      <c r="Z140" s="14"/>
    </row>
    <row r="141" spans="1:26" ht="12.75" customHeight="1" x14ac:dyDescent="0.25">
      <c r="A141" s="5" t="s">
        <v>56</v>
      </c>
      <c r="B141" s="5" t="s">
        <v>54</v>
      </c>
      <c r="C141" s="5" t="s">
        <v>53</v>
      </c>
      <c r="D141" s="5" t="s">
        <v>35</v>
      </c>
      <c r="E141" s="5" t="s">
        <v>58</v>
      </c>
      <c r="F141" s="5" t="s">
        <v>57</v>
      </c>
      <c r="G141" s="5">
        <v>3</v>
      </c>
      <c r="H141" s="15">
        <v>1</v>
      </c>
      <c r="I141" s="4"/>
      <c r="J141" s="13">
        <v>1.1141728890070284</v>
      </c>
      <c r="K141" s="5">
        <v>2013</v>
      </c>
      <c r="L141" s="12">
        <v>100</v>
      </c>
      <c r="M141" s="5">
        <v>2013</v>
      </c>
      <c r="N141" s="12">
        <v>11</v>
      </c>
      <c r="O141" s="5">
        <v>2013</v>
      </c>
      <c r="P141" s="12"/>
      <c r="R141" s="12" t="s">
        <v>1569</v>
      </c>
      <c r="T141" s="12" t="s">
        <v>1569</v>
      </c>
      <c r="V141" s="12" t="s">
        <v>1569</v>
      </c>
      <c r="X141" s="14" t="s">
        <v>1569</v>
      </c>
      <c r="Z141" s="14"/>
    </row>
    <row r="142" spans="1:26" ht="12.75" customHeight="1" x14ac:dyDescent="0.25">
      <c r="A142" s="5" t="s">
        <v>1084</v>
      </c>
      <c r="B142" s="5" t="s">
        <v>1087</v>
      </c>
      <c r="C142" s="5" t="s">
        <v>1086</v>
      </c>
      <c r="D142" s="5" t="s">
        <v>1038</v>
      </c>
      <c r="E142" s="5" t="s">
        <v>1088</v>
      </c>
      <c r="F142" s="5" t="s">
        <v>1085</v>
      </c>
      <c r="G142" s="5">
        <v>1</v>
      </c>
      <c r="H142" s="15">
        <v>2</v>
      </c>
      <c r="I142" s="4" t="s">
        <v>1854</v>
      </c>
      <c r="J142" s="13">
        <v>1.9593425813943404</v>
      </c>
      <c r="K142" s="5">
        <v>2015</v>
      </c>
      <c r="L142" s="12">
        <v>57.6</v>
      </c>
      <c r="M142" s="5">
        <v>2015</v>
      </c>
      <c r="N142" s="12">
        <v>13</v>
      </c>
      <c r="O142" s="5">
        <v>2015</v>
      </c>
      <c r="P142" s="12"/>
      <c r="R142" s="12">
        <v>0</v>
      </c>
      <c r="S142" s="5">
        <v>2015</v>
      </c>
      <c r="T142" s="12">
        <v>0</v>
      </c>
      <c r="U142" s="5">
        <v>2015</v>
      </c>
      <c r="V142" s="12">
        <v>0</v>
      </c>
      <c r="W142" s="5">
        <v>2015</v>
      </c>
      <c r="X142" s="14">
        <v>100</v>
      </c>
      <c r="Y142" s="5">
        <v>2015</v>
      </c>
      <c r="Z142" s="14"/>
    </row>
    <row r="143" spans="1:26" ht="12.75" customHeight="1" x14ac:dyDescent="0.25">
      <c r="A143" s="5" t="s">
        <v>1089</v>
      </c>
      <c r="B143" s="5" t="s">
        <v>1087</v>
      </c>
      <c r="C143" s="5" t="s">
        <v>1086</v>
      </c>
      <c r="D143" s="5" t="s">
        <v>1038</v>
      </c>
      <c r="E143" s="5" t="s">
        <v>1091</v>
      </c>
      <c r="F143" s="5" t="s">
        <v>1090</v>
      </c>
      <c r="G143" s="5">
        <v>1</v>
      </c>
      <c r="H143" s="15">
        <v>2</v>
      </c>
      <c r="I143" s="4" t="s">
        <v>1854</v>
      </c>
      <c r="J143" s="13">
        <v>1.9857978211060374</v>
      </c>
      <c r="K143" s="5">
        <v>2015</v>
      </c>
      <c r="L143" s="12">
        <v>66</v>
      </c>
      <c r="M143" s="5">
        <v>2015</v>
      </c>
      <c r="N143" s="12">
        <v>21</v>
      </c>
      <c r="O143" s="5">
        <v>2015</v>
      </c>
      <c r="P143" s="12"/>
      <c r="R143" s="12">
        <v>0</v>
      </c>
      <c r="S143" s="5">
        <v>2015</v>
      </c>
      <c r="T143" s="12">
        <v>0</v>
      </c>
      <c r="U143" s="5">
        <v>2015</v>
      </c>
      <c r="V143" s="12">
        <v>0</v>
      </c>
      <c r="W143" s="5">
        <v>2015</v>
      </c>
      <c r="X143" s="14">
        <v>100</v>
      </c>
      <c r="Y143" s="5">
        <v>2015</v>
      </c>
      <c r="Z143" s="14"/>
    </row>
    <row r="144" spans="1:26" ht="12.75" customHeight="1" x14ac:dyDescent="0.25">
      <c r="A144" s="5" t="s">
        <v>373</v>
      </c>
      <c r="B144" s="5" t="s">
        <v>376</v>
      </c>
      <c r="C144" s="5" t="s">
        <v>375</v>
      </c>
      <c r="D144" s="5" t="s">
        <v>360</v>
      </c>
      <c r="E144" s="5" t="s">
        <v>377</v>
      </c>
      <c r="F144" s="5" t="s">
        <v>374</v>
      </c>
      <c r="G144" s="5">
        <v>1</v>
      </c>
      <c r="H144" s="15">
        <v>2</v>
      </c>
      <c r="I144" s="4" t="s">
        <v>3143</v>
      </c>
      <c r="J144" s="13">
        <v>0.5</v>
      </c>
      <c r="K144" s="5">
        <v>2000</v>
      </c>
      <c r="L144" s="12">
        <v>25</v>
      </c>
      <c r="M144" s="5">
        <v>2000</v>
      </c>
      <c r="N144" s="12" t="s">
        <v>1569</v>
      </c>
      <c r="P144" s="12"/>
      <c r="R144" s="12" t="s">
        <v>1569</v>
      </c>
      <c r="T144" s="12" t="s">
        <v>1569</v>
      </c>
      <c r="V144" s="12" t="s">
        <v>1569</v>
      </c>
      <c r="X144" s="14" t="s">
        <v>1569</v>
      </c>
      <c r="Z144" s="14"/>
    </row>
    <row r="145" spans="1:26" ht="12.75" customHeight="1" x14ac:dyDescent="0.25">
      <c r="A145" s="5" t="s">
        <v>378</v>
      </c>
      <c r="B145" s="5" t="s">
        <v>376</v>
      </c>
      <c r="C145" s="5" t="s">
        <v>375</v>
      </c>
      <c r="D145" s="5" t="s">
        <v>360</v>
      </c>
      <c r="E145" s="5" t="s">
        <v>380</v>
      </c>
      <c r="F145" s="5" t="s">
        <v>379</v>
      </c>
      <c r="G145" s="5">
        <v>2</v>
      </c>
      <c r="H145" s="15">
        <v>1</v>
      </c>
      <c r="I145" s="4"/>
      <c r="J145" s="13">
        <v>1.1028037383177569</v>
      </c>
      <c r="K145" s="5">
        <v>2000</v>
      </c>
      <c r="L145" s="12">
        <v>50</v>
      </c>
      <c r="M145" s="5">
        <v>2000</v>
      </c>
      <c r="N145" s="12">
        <v>4.4299999999999988</v>
      </c>
      <c r="O145" s="5">
        <v>2000</v>
      </c>
      <c r="P145" s="12"/>
      <c r="R145" s="12" t="s">
        <v>1569</v>
      </c>
      <c r="T145" s="12" t="s">
        <v>1569</v>
      </c>
      <c r="V145" s="12" t="s">
        <v>1569</v>
      </c>
      <c r="X145" s="14" t="s">
        <v>1569</v>
      </c>
      <c r="Z145" s="14"/>
    </row>
    <row r="146" spans="1:26" ht="12.75" customHeight="1" x14ac:dyDescent="0.25">
      <c r="A146" s="5" t="s">
        <v>637</v>
      </c>
      <c r="B146" s="5" t="s">
        <v>640</v>
      </c>
      <c r="C146" s="5" t="s">
        <v>639</v>
      </c>
      <c r="D146" s="5" t="s">
        <v>620</v>
      </c>
      <c r="E146" s="5" t="s">
        <v>641</v>
      </c>
      <c r="F146" s="5" t="s">
        <v>638</v>
      </c>
      <c r="G146" s="5">
        <v>2</v>
      </c>
      <c r="H146" s="15">
        <v>2</v>
      </c>
      <c r="I146" s="4" t="s">
        <v>1855</v>
      </c>
      <c r="J146" s="13">
        <v>0.51604646482369276</v>
      </c>
      <c r="K146" s="5">
        <v>2016</v>
      </c>
      <c r="L146" s="12">
        <v>95</v>
      </c>
      <c r="M146" s="5">
        <v>2016</v>
      </c>
      <c r="N146" s="12">
        <v>13.486513486513488</v>
      </c>
      <c r="O146" s="5">
        <v>2016</v>
      </c>
      <c r="P146" s="12"/>
      <c r="R146" s="12">
        <v>8.8888888888888893</v>
      </c>
      <c r="S146" s="5">
        <v>2016</v>
      </c>
      <c r="T146" s="12">
        <v>0</v>
      </c>
      <c r="U146" s="5">
        <v>2016</v>
      </c>
      <c r="V146" s="12">
        <v>0</v>
      </c>
      <c r="W146" s="5">
        <v>2016</v>
      </c>
      <c r="X146" s="14">
        <v>0</v>
      </c>
      <c r="Y146" s="5">
        <v>2016</v>
      </c>
      <c r="Z146" s="14"/>
    </row>
    <row r="147" spans="1:26" ht="12.75" customHeight="1" x14ac:dyDescent="0.25">
      <c r="A147" s="5" t="s">
        <v>642</v>
      </c>
      <c r="B147" s="5" t="s">
        <v>640</v>
      </c>
      <c r="C147" s="5" t="s">
        <v>639</v>
      </c>
      <c r="D147" s="5" t="s">
        <v>620</v>
      </c>
      <c r="E147" s="5" t="s">
        <v>1573</v>
      </c>
      <c r="F147" s="5" t="s">
        <v>643</v>
      </c>
      <c r="G147" s="5">
        <v>2</v>
      </c>
      <c r="H147" s="15">
        <v>1</v>
      </c>
      <c r="I147" s="4"/>
      <c r="J147" s="13">
        <v>0.44736842105263158</v>
      </c>
      <c r="K147" s="5">
        <v>2014</v>
      </c>
      <c r="L147" s="12">
        <v>95</v>
      </c>
      <c r="M147" s="5">
        <v>2014</v>
      </c>
      <c r="N147" s="12">
        <v>12.087912087912088</v>
      </c>
      <c r="O147" s="5">
        <v>2014</v>
      </c>
      <c r="P147" s="12"/>
      <c r="R147" s="12">
        <v>0</v>
      </c>
      <c r="S147" s="5">
        <v>2014</v>
      </c>
      <c r="T147" s="12">
        <v>0</v>
      </c>
      <c r="U147" s="5">
        <v>2014</v>
      </c>
      <c r="V147" s="12">
        <v>0</v>
      </c>
      <c r="W147" s="5">
        <v>2014</v>
      </c>
      <c r="X147" s="14">
        <v>100</v>
      </c>
      <c r="Y147" s="5">
        <v>2014</v>
      </c>
      <c r="Z147" s="14"/>
    </row>
    <row r="148" spans="1:26" ht="12.75" customHeight="1" x14ac:dyDescent="0.25">
      <c r="A148" s="5" t="s">
        <v>644</v>
      </c>
      <c r="B148" s="5" t="s">
        <v>647</v>
      </c>
      <c r="C148" s="5" t="s">
        <v>646</v>
      </c>
      <c r="D148" s="5" t="s">
        <v>620</v>
      </c>
      <c r="E148" s="5" t="s">
        <v>648</v>
      </c>
      <c r="F148" s="5" t="s">
        <v>645</v>
      </c>
      <c r="G148" s="5">
        <v>3</v>
      </c>
      <c r="H148" s="15">
        <v>1</v>
      </c>
      <c r="I148" s="4" t="s">
        <v>3144</v>
      </c>
      <c r="J148" s="13">
        <v>0.73351347949479995</v>
      </c>
      <c r="K148" s="5">
        <v>2010</v>
      </c>
      <c r="L148" s="12">
        <v>90</v>
      </c>
      <c r="M148" s="5">
        <v>2010</v>
      </c>
      <c r="N148" s="12">
        <v>15.2</v>
      </c>
      <c r="O148" s="5">
        <v>2010</v>
      </c>
      <c r="P148" s="12"/>
      <c r="R148" s="12">
        <v>1.1111111111111112</v>
      </c>
      <c r="S148" s="5">
        <v>2010</v>
      </c>
      <c r="T148" s="12" t="s">
        <v>1569</v>
      </c>
      <c r="V148" s="12" t="s">
        <v>1569</v>
      </c>
      <c r="X148" s="14">
        <v>100</v>
      </c>
      <c r="Y148" s="5">
        <v>2010</v>
      </c>
      <c r="Z148" s="14"/>
    </row>
    <row r="149" spans="1:26" ht="12.75" customHeight="1" x14ac:dyDescent="0.25">
      <c r="A149" s="5" t="s">
        <v>1092</v>
      </c>
      <c r="B149" s="5" t="s">
        <v>1095</v>
      </c>
      <c r="C149" s="5" t="s">
        <v>1094</v>
      </c>
      <c r="D149" s="5" t="s">
        <v>1038</v>
      </c>
      <c r="E149" s="5" t="s">
        <v>1096</v>
      </c>
      <c r="F149" s="5" t="s">
        <v>1093</v>
      </c>
      <c r="G149" s="5">
        <v>3</v>
      </c>
      <c r="H149" s="15">
        <v>1</v>
      </c>
      <c r="I149" s="4"/>
      <c r="J149" s="13">
        <v>1.2288704852472538</v>
      </c>
      <c r="K149" s="5">
        <v>2015</v>
      </c>
      <c r="L149" s="12">
        <v>81.650000000000006</v>
      </c>
      <c r="M149" s="5">
        <v>2015</v>
      </c>
      <c r="N149" s="12">
        <v>22.27772227772228</v>
      </c>
      <c r="O149" s="5">
        <v>2015</v>
      </c>
      <c r="P149" s="12"/>
      <c r="R149" s="12">
        <v>0</v>
      </c>
      <c r="S149" s="5">
        <v>2015</v>
      </c>
      <c r="T149" s="12">
        <v>0</v>
      </c>
      <c r="U149" s="5">
        <v>2015</v>
      </c>
      <c r="V149" s="12">
        <v>0</v>
      </c>
      <c r="W149" s="5">
        <v>2015</v>
      </c>
      <c r="X149" s="14">
        <v>100</v>
      </c>
      <c r="Y149" s="5">
        <v>2015</v>
      </c>
      <c r="Z149" s="14"/>
    </row>
    <row r="150" spans="1:26" ht="12.75" customHeight="1" x14ac:dyDescent="0.25">
      <c r="A150" s="5" t="s">
        <v>1097</v>
      </c>
      <c r="B150" s="5" t="s">
        <v>1095</v>
      </c>
      <c r="C150" s="5" t="s">
        <v>1094</v>
      </c>
      <c r="D150" s="5" t="s">
        <v>1038</v>
      </c>
      <c r="E150" s="5" t="s">
        <v>1099</v>
      </c>
      <c r="F150" s="5" t="s">
        <v>1098</v>
      </c>
      <c r="G150" s="5">
        <v>2</v>
      </c>
      <c r="H150" s="15">
        <v>2</v>
      </c>
      <c r="I150" s="4" t="s">
        <v>3145</v>
      </c>
      <c r="J150" s="13">
        <v>1.3266041816870946</v>
      </c>
      <c r="K150" s="5">
        <v>2014</v>
      </c>
      <c r="L150" s="12">
        <v>95</v>
      </c>
      <c r="M150" s="5">
        <v>2014</v>
      </c>
      <c r="N150" s="12">
        <v>2.512562814070352</v>
      </c>
      <c r="O150" s="5">
        <v>2014</v>
      </c>
      <c r="P150" s="12"/>
      <c r="R150" s="12" t="s">
        <v>1569</v>
      </c>
      <c r="T150" s="12" t="s">
        <v>1569</v>
      </c>
      <c r="V150" s="12" t="s">
        <v>1569</v>
      </c>
      <c r="X150" s="14" t="s">
        <v>1569</v>
      </c>
      <c r="Z150" s="14"/>
    </row>
    <row r="151" spans="1:26" ht="12.75" customHeight="1" x14ac:dyDescent="0.25">
      <c r="A151" s="5" t="s">
        <v>1100</v>
      </c>
      <c r="B151" s="5" t="s">
        <v>1103</v>
      </c>
      <c r="C151" s="5" t="s">
        <v>1102</v>
      </c>
      <c r="D151" s="5" t="s">
        <v>1038</v>
      </c>
      <c r="E151" s="5" t="s">
        <v>1104</v>
      </c>
      <c r="F151" s="5" t="s">
        <v>1101</v>
      </c>
      <c r="G151" s="5">
        <v>1</v>
      </c>
      <c r="H151" s="15">
        <v>2</v>
      </c>
      <c r="I151" s="4" t="s">
        <v>1856</v>
      </c>
      <c r="J151" s="13">
        <v>0.7</v>
      </c>
      <c r="K151" s="5">
        <v>2011</v>
      </c>
      <c r="L151" s="12" t="s">
        <v>1569</v>
      </c>
      <c r="N151" s="12">
        <v>4.4999999999999991</v>
      </c>
      <c r="O151" s="5">
        <v>2011</v>
      </c>
      <c r="P151" s="12"/>
      <c r="R151" s="12" t="s">
        <v>1569</v>
      </c>
      <c r="T151" s="12" t="s">
        <v>1569</v>
      </c>
      <c r="V151" s="12" t="s">
        <v>1569</v>
      </c>
      <c r="X151" s="14" t="s">
        <v>1569</v>
      </c>
      <c r="Z151" s="14"/>
    </row>
    <row r="152" spans="1:26" ht="12.75" customHeight="1" x14ac:dyDescent="0.25">
      <c r="A152" s="5" t="s">
        <v>1105</v>
      </c>
      <c r="B152" s="5" t="s">
        <v>1108</v>
      </c>
      <c r="C152" s="5" t="s">
        <v>1107</v>
      </c>
      <c r="D152" s="5" t="s">
        <v>1038</v>
      </c>
      <c r="E152" s="5" t="s">
        <v>1109</v>
      </c>
      <c r="F152" s="5" t="s">
        <v>1106</v>
      </c>
      <c r="G152" s="5">
        <v>2</v>
      </c>
      <c r="H152" s="15">
        <v>1</v>
      </c>
      <c r="I152" s="4"/>
      <c r="J152" s="13">
        <v>1.4299998641956086</v>
      </c>
      <c r="K152" s="5">
        <v>2014</v>
      </c>
      <c r="L152" s="12">
        <v>100</v>
      </c>
      <c r="M152" s="5">
        <v>2014</v>
      </c>
      <c r="N152" s="12">
        <v>21.237071995180237</v>
      </c>
      <c r="O152" s="5">
        <v>2014</v>
      </c>
      <c r="P152" s="12"/>
      <c r="R152" s="12">
        <v>0</v>
      </c>
      <c r="S152" s="5">
        <v>2014</v>
      </c>
      <c r="T152" s="12">
        <v>0.5</v>
      </c>
      <c r="U152" s="5">
        <v>2014</v>
      </c>
      <c r="V152" s="12">
        <v>0</v>
      </c>
      <c r="W152" s="5">
        <v>2014</v>
      </c>
      <c r="X152" s="14">
        <v>100</v>
      </c>
      <c r="Y152" s="5">
        <v>2014</v>
      </c>
      <c r="Z152" s="14"/>
    </row>
    <row r="153" spans="1:26" ht="12.75" customHeight="1" x14ac:dyDescent="0.25">
      <c r="A153" s="5" t="s">
        <v>1110</v>
      </c>
      <c r="B153" s="5" t="s">
        <v>1108</v>
      </c>
      <c r="C153" s="5" t="s">
        <v>1107</v>
      </c>
      <c r="D153" s="5" t="s">
        <v>1038</v>
      </c>
      <c r="E153" s="5" t="s">
        <v>1574</v>
      </c>
      <c r="F153" s="5" t="s">
        <v>1111</v>
      </c>
      <c r="G153" s="5">
        <v>2</v>
      </c>
      <c r="H153" s="15">
        <v>1</v>
      </c>
      <c r="I153" s="4"/>
      <c r="J153" s="13">
        <v>0.78452497484907668</v>
      </c>
      <c r="K153" s="5">
        <v>2016</v>
      </c>
      <c r="L153" s="12">
        <v>98</v>
      </c>
      <c r="M153" s="5">
        <v>2016</v>
      </c>
      <c r="N153" s="12">
        <v>14.67065868263473</v>
      </c>
      <c r="O153" s="5">
        <v>2016</v>
      </c>
      <c r="P153" s="12"/>
      <c r="R153" s="12">
        <v>0</v>
      </c>
      <c r="S153" s="5">
        <v>2016</v>
      </c>
      <c r="T153" s="12">
        <v>0</v>
      </c>
      <c r="U153" s="5">
        <v>2016</v>
      </c>
      <c r="V153" s="12">
        <v>0</v>
      </c>
      <c r="W153" s="5">
        <v>2016</v>
      </c>
      <c r="X153" s="14">
        <v>100</v>
      </c>
      <c r="Y153" s="5">
        <v>2016</v>
      </c>
      <c r="Z153" s="14"/>
    </row>
    <row r="154" spans="1:26" ht="12.75" customHeight="1" x14ac:dyDescent="0.25">
      <c r="A154" s="5" t="s">
        <v>1112</v>
      </c>
      <c r="B154" s="5" t="s">
        <v>1108</v>
      </c>
      <c r="C154" s="5" t="s">
        <v>1107</v>
      </c>
      <c r="D154" s="5" t="s">
        <v>1038</v>
      </c>
      <c r="E154" s="5" t="s">
        <v>1114</v>
      </c>
      <c r="F154" s="5" t="s">
        <v>1113</v>
      </c>
      <c r="G154" s="5">
        <v>2</v>
      </c>
      <c r="H154" s="15">
        <v>1</v>
      </c>
      <c r="I154" s="4"/>
      <c r="J154" s="13">
        <v>1.1067998446440095</v>
      </c>
      <c r="K154" s="4">
        <v>2014</v>
      </c>
      <c r="L154" s="12">
        <v>97.8</v>
      </c>
      <c r="M154" s="5">
        <v>2014</v>
      </c>
      <c r="N154" s="12">
        <v>10.1010101010101</v>
      </c>
      <c r="O154" s="5">
        <v>2014</v>
      </c>
      <c r="P154" s="12"/>
      <c r="R154" s="12">
        <v>3</v>
      </c>
      <c r="S154" s="5">
        <v>2014</v>
      </c>
      <c r="T154" s="12">
        <v>0</v>
      </c>
      <c r="U154" s="5">
        <v>2014</v>
      </c>
      <c r="V154" s="12">
        <v>0</v>
      </c>
      <c r="W154" s="5">
        <v>2014</v>
      </c>
      <c r="X154" s="14">
        <v>81.44329896907216</v>
      </c>
      <c r="Y154" s="5">
        <v>2014</v>
      </c>
      <c r="Z154" s="14"/>
    </row>
    <row r="155" spans="1:26" ht="12.75" customHeight="1" x14ac:dyDescent="0.25">
      <c r="A155" s="5" t="s">
        <v>381</v>
      </c>
      <c r="B155" s="5" t="s">
        <v>384</v>
      </c>
      <c r="C155" s="5" t="s">
        <v>383</v>
      </c>
      <c r="D155" s="5" t="s">
        <v>360</v>
      </c>
      <c r="E155" s="5" t="s">
        <v>385</v>
      </c>
      <c r="F155" s="5" t="s">
        <v>382</v>
      </c>
      <c r="G155" s="5">
        <v>3</v>
      </c>
      <c r="H155" s="15">
        <v>2</v>
      </c>
      <c r="I155" s="4" t="s">
        <v>1857</v>
      </c>
      <c r="J155" s="13">
        <v>0.67554888346781761</v>
      </c>
      <c r="K155" s="4">
        <v>1999</v>
      </c>
      <c r="L155" s="12" t="s">
        <v>1569</v>
      </c>
      <c r="N155" s="12" t="s">
        <v>1569</v>
      </c>
      <c r="P155" s="12"/>
      <c r="R155" s="12" t="s">
        <v>1569</v>
      </c>
      <c r="T155" s="12" t="s">
        <v>1569</v>
      </c>
      <c r="V155" s="12" t="s">
        <v>1569</v>
      </c>
      <c r="X155" s="14" t="s">
        <v>1569</v>
      </c>
      <c r="Z155" s="14"/>
    </row>
    <row r="156" spans="1:26" ht="12.75" customHeight="1" x14ac:dyDescent="0.25">
      <c r="A156" s="5" t="s">
        <v>386</v>
      </c>
      <c r="B156" s="5" t="s">
        <v>384</v>
      </c>
      <c r="C156" s="5" t="s">
        <v>383</v>
      </c>
      <c r="D156" s="5" t="s">
        <v>360</v>
      </c>
      <c r="E156" s="5" t="s">
        <v>388</v>
      </c>
      <c r="F156" s="5" t="s">
        <v>387</v>
      </c>
      <c r="G156" s="5">
        <v>3</v>
      </c>
      <c r="H156" s="15">
        <v>2</v>
      </c>
      <c r="I156" s="4" t="s">
        <v>1857</v>
      </c>
      <c r="J156" s="13">
        <v>0.65</v>
      </c>
      <c r="K156" s="4">
        <v>2003</v>
      </c>
      <c r="L156" s="12">
        <v>47.1</v>
      </c>
      <c r="M156" s="4">
        <v>2003</v>
      </c>
      <c r="N156" s="12">
        <v>10</v>
      </c>
      <c r="O156" s="4">
        <v>2003</v>
      </c>
      <c r="P156" s="12"/>
      <c r="R156" s="12" t="s">
        <v>1569</v>
      </c>
      <c r="T156" s="12" t="s">
        <v>1569</v>
      </c>
      <c r="V156" s="12" t="s">
        <v>1569</v>
      </c>
      <c r="X156" s="14" t="s">
        <v>1569</v>
      </c>
      <c r="Z156" s="14"/>
    </row>
    <row r="157" spans="1:26" ht="12.75" customHeight="1" x14ac:dyDescent="0.25">
      <c r="A157" s="5" t="s">
        <v>389</v>
      </c>
      <c r="B157" s="5" t="s">
        <v>392</v>
      </c>
      <c r="C157" s="5" t="s">
        <v>391</v>
      </c>
      <c r="D157" s="5" t="s">
        <v>360</v>
      </c>
      <c r="E157" s="5" t="s">
        <v>393</v>
      </c>
      <c r="F157" s="5" t="s">
        <v>390</v>
      </c>
      <c r="G157" s="5">
        <v>2</v>
      </c>
      <c r="H157" s="15">
        <v>2</v>
      </c>
      <c r="I157" s="4" t="s">
        <v>1858</v>
      </c>
      <c r="J157" s="13">
        <v>0.11213438763772635</v>
      </c>
      <c r="K157" s="4">
        <v>2013</v>
      </c>
      <c r="L157" s="12" t="s">
        <v>1569</v>
      </c>
      <c r="N157" s="12" t="s">
        <v>1569</v>
      </c>
      <c r="P157" s="12"/>
      <c r="R157" s="12">
        <v>0</v>
      </c>
      <c r="S157" s="5">
        <v>2013</v>
      </c>
      <c r="T157" s="12">
        <v>0</v>
      </c>
      <c r="U157" s="5">
        <v>2013</v>
      </c>
      <c r="V157" s="12">
        <v>0</v>
      </c>
      <c r="W157" s="5">
        <v>2013</v>
      </c>
      <c r="X157" s="14">
        <v>0</v>
      </c>
      <c r="Y157" s="5">
        <v>2013</v>
      </c>
      <c r="Z157" s="14"/>
    </row>
    <row r="158" spans="1:26" ht="12.75" customHeight="1" x14ac:dyDescent="0.25">
      <c r="A158" s="5" t="s">
        <v>394</v>
      </c>
      <c r="B158" s="5" t="s">
        <v>392</v>
      </c>
      <c r="C158" s="5" t="s">
        <v>391</v>
      </c>
      <c r="D158" s="5" t="s">
        <v>360</v>
      </c>
      <c r="E158" s="5" t="s">
        <v>396</v>
      </c>
      <c r="F158" s="5" t="s">
        <v>395</v>
      </c>
      <c r="G158" s="5">
        <v>2</v>
      </c>
      <c r="H158" s="15">
        <v>2</v>
      </c>
      <c r="I158" s="4" t="s">
        <v>1858</v>
      </c>
      <c r="J158" s="13">
        <v>0.11310821371282853</v>
      </c>
      <c r="K158" s="4">
        <v>2013</v>
      </c>
      <c r="L158" s="12" t="s">
        <v>1569</v>
      </c>
      <c r="N158" s="12" t="s">
        <v>1569</v>
      </c>
      <c r="P158" s="12"/>
      <c r="R158" s="12" t="s">
        <v>1569</v>
      </c>
      <c r="T158" s="12" t="s">
        <v>1569</v>
      </c>
      <c r="V158" s="12" t="s">
        <v>1569</v>
      </c>
      <c r="X158" s="14" t="s">
        <v>1569</v>
      </c>
      <c r="Z158" s="14"/>
    </row>
    <row r="159" spans="1:26" ht="12.75" customHeight="1" x14ac:dyDescent="0.25">
      <c r="A159" s="5" t="s">
        <v>397</v>
      </c>
      <c r="B159" s="5" t="s">
        <v>392</v>
      </c>
      <c r="C159" s="5" t="s">
        <v>391</v>
      </c>
      <c r="D159" s="5" t="s">
        <v>360</v>
      </c>
      <c r="E159" s="5" t="s">
        <v>399</v>
      </c>
      <c r="F159" s="5" t="s">
        <v>398</v>
      </c>
      <c r="G159" s="5">
        <v>2</v>
      </c>
      <c r="H159" s="15">
        <v>2</v>
      </c>
      <c r="I159" s="4" t="s">
        <v>1859</v>
      </c>
      <c r="J159" s="13">
        <v>0.46384515093771944</v>
      </c>
      <c r="K159" s="4">
        <v>2013</v>
      </c>
      <c r="L159" s="12" t="s">
        <v>1569</v>
      </c>
      <c r="N159" s="12" t="s">
        <v>1569</v>
      </c>
      <c r="P159" s="12"/>
      <c r="R159" s="12">
        <v>0</v>
      </c>
      <c r="S159" s="5">
        <v>2013</v>
      </c>
      <c r="T159" s="12">
        <v>0</v>
      </c>
      <c r="U159" s="5">
        <v>2013</v>
      </c>
      <c r="V159" s="12">
        <v>0</v>
      </c>
      <c r="W159" s="5">
        <v>2013</v>
      </c>
      <c r="X159" s="14">
        <v>0</v>
      </c>
      <c r="Y159" s="5">
        <v>2013</v>
      </c>
      <c r="Z159" s="14"/>
    </row>
    <row r="160" spans="1:26" ht="12.75" customHeight="1" x14ac:dyDescent="0.25">
      <c r="A160" s="5" t="s">
        <v>400</v>
      </c>
      <c r="B160" s="5" t="s">
        <v>392</v>
      </c>
      <c r="C160" s="5" t="s">
        <v>391</v>
      </c>
      <c r="D160" s="5" t="s">
        <v>360</v>
      </c>
      <c r="E160" s="5" t="s">
        <v>402</v>
      </c>
      <c r="F160" s="5" t="s">
        <v>401</v>
      </c>
      <c r="G160" s="5">
        <v>1</v>
      </c>
      <c r="H160" s="15">
        <v>2</v>
      </c>
      <c r="I160" s="4" t="s">
        <v>3147</v>
      </c>
      <c r="J160" s="13">
        <v>1.4</v>
      </c>
      <c r="K160" s="4">
        <v>2013</v>
      </c>
      <c r="L160" s="12">
        <v>14</v>
      </c>
      <c r="M160" s="5">
        <v>2013</v>
      </c>
      <c r="N160" s="12" t="s">
        <v>1569</v>
      </c>
      <c r="P160" s="12"/>
      <c r="R160" s="12">
        <v>0</v>
      </c>
      <c r="S160" s="5">
        <v>2013</v>
      </c>
      <c r="T160" s="12">
        <v>0</v>
      </c>
      <c r="U160" s="5">
        <v>2013</v>
      </c>
      <c r="V160" s="12">
        <v>0</v>
      </c>
      <c r="W160" s="5">
        <v>2013</v>
      </c>
      <c r="X160" s="14">
        <v>0</v>
      </c>
      <c r="Y160" s="5">
        <v>2013</v>
      </c>
      <c r="Z160" s="14"/>
    </row>
    <row r="161" spans="1:26" ht="12.75" customHeight="1" x14ac:dyDescent="0.25">
      <c r="A161" s="5" t="s">
        <v>649</v>
      </c>
      <c r="B161" s="5" t="s">
        <v>1759</v>
      </c>
      <c r="C161" s="5" t="s">
        <v>650</v>
      </c>
      <c r="D161" s="5" t="s">
        <v>620</v>
      </c>
      <c r="E161" s="5" t="s">
        <v>651</v>
      </c>
      <c r="F161" s="5" t="s">
        <v>3146</v>
      </c>
      <c r="G161" s="5">
        <v>3</v>
      </c>
      <c r="H161" s="15">
        <v>1</v>
      </c>
      <c r="I161" s="4" t="s">
        <v>3148</v>
      </c>
      <c r="J161" s="13">
        <v>0.79220993563294273</v>
      </c>
      <c r="K161" s="4">
        <v>2010</v>
      </c>
      <c r="L161" s="12">
        <v>48</v>
      </c>
      <c r="M161" s="5">
        <v>2010</v>
      </c>
      <c r="N161" s="12">
        <v>7.8431372549019605</v>
      </c>
      <c r="O161" s="5">
        <v>2010</v>
      </c>
      <c r="P161" s="12"/>
      <c r="R161" s="12" t="s">
        <v>1569</v>
      </c>
      <c r="T161" s="12" t="s">
        <v>1569</v>
      </c>
      <c r="V161" s="12" t="s">
        <v>1569</v>
      </c>
      <c r="X161" s="14" t="s">
        <v>1569</v>
      </c>
      <c r="Z161" s="14"/>
    </row>
    <row r="162" spans="1:26" ht="12.75" customHeight="1" x14ac:dyDescent="0.25">
      <c r="A162" s="5" t="s">
        <v>652</v>
      </c>
      <c r="B162" s="5" t="s">
        <v>27</v>
      </c>
      <c r="C162" s="5" t="s">
        <v>654</v>
      </c>
      <c r="D162" s="5" t="s">
        <v>620</v>
      </c>
      <c r="E162" s="5" t="s">
        <v>655</v>
      </c>
      <c r="F162" s="5" t="s">
        <v>653</v>
      </c>
      <c r="G162" s="5">
        <v>1</v>
      </c>
      <c r="H162" s="15">
        <v>1</v>
      </c>
      <c r="I162" s="4" t="s">
        <v>3149</v>
      </c>
      <c r="J162" s="13">
        <v>1.1265164644714039</v>
      </c>
      <c r="K162" s="4">
        <v>2015</v>
      </c>
      <c r="L162" s="12">
        <v>84</v>
      </c>
      <c r="M162" s="5">
        <v>2015</v>
      </c>
      <c r="N162" s="12">
        <v>6</v>
      </c>
      <c r="O162" s="5">
        <v>2015</v>
      </c>
      <c r="P162" s="12"/>
      <c r="R162" s="12">
        <v>0.15</v>
      </c>
      <c r="S162" s="5">
        <v>2015</v>
      </c>
      <c r="T162" s="12">
        <v>0</v>
      </c>
      <c r="U162" s="5">
        <v>2015</v>
      </c>
      <c r="V162" s="12">
        <v>0</v>
      </c>
      <c r="W162" s="5">
        <v>2015</v>
      </c>
      <c r="X162" s="14">
        <v>0</v>
      </c>
      <c r="Y162" s="5">
        <v>2015</v>
      </c>
      <c r="Z162" s="14"/>
    </row>
    <row r="163" spans="1:26" ht="12.75" customHeight="1" x14ac:dyDescent="0.25">
      <c r="A163" s="5" t="s">
        <v>656</v>
      </c>
      <c r="B163" s="5" t="s">
        <v>658</v>
      </c>
      <c r="C163" s="5" t="s">
        <v>657</v>
      </c>
      <c r="D163" s="5" t="s">
        <v>620</v>
      </c>
      <c r="E163" s="5" t="s">
        <v>659</v>
      </c>
      <c r="F163" s="5" t="s">
        <v>3151</v>
      </c>
      <c r="G163" s="5">
        <v>2</v>
      </c>
      <c r="H163" s="15">
        <v>2</v>
      </c>
      <c r="I163" s="4" t="s">
        <v>3150</v>
      </c>
      <c r="J163" s="13" t="s">
        <v>1569</v>
      </c>
      <c r="K163" s="4"/>
      <c r="L163" s="12" t="s">
        <v>1569</v>
      </c>
      <c r="N163" s="12">
        <v>12.4</v>
      </c>
      <c r="P163" s="12"/>
      <c r="R163" s="12" t="s">
        <v>1569</v>
      </c>
      <c r="T163" s="12" t="s">
        <v>1569</v>
      </c>
      <c r="V163" s="12" t="s">
        <v>1569</v>
      </c>
      <c r="X163" s="14" t="s">
        <v>1569</v>
      </c>
      <c r="Z163" s="14"/>
    </row>
    <row r="164" spans="1:26" ht="12.75" customHeight="1" x14ac:dyDescent="0.25">
      <c r="A164" s="5" t="s">
        <v>660</v>
      </c>
      <c r="B164" s="5" t="s">
        <v>658</v>
      </c>
      <c r="C164" s="5" t="s">
        <v>657</v>
      </c>
      <c r="D164" s="5" t="s">
        <v>620</v>
      </c>
      <c r="E164" s="5" t="s">
        <v>662</v>
      </c>
      <c r="F164" s="5" t="s">
        <v>661</v>
      </c>
      <c r="G164" s="5">
        <v>2</v>
      </c>
      <c r="H164" s="15">
        <v>1</v>
      </c>
      <c r="I164" s="4" t="s">
        <v>1860</v>
      </c>
      <c r="J164" s="13">
        <v>0.7</v>
      </c>
      <c r="K164" s="4">
        <v>2000</v>
      </c>
      <c r="L164" s="12">
        <v>60</v>
      </c>
      <c r="M164" s="4">
        <v>2000</v>
      </c>
      <c r="N164" s="12" t="s">
        <v>1569</v>
      </c>
      <c r="P164" s="12"/>
      <c r="R164" s="12" t="s">
        <v>1569</v>
      </c>
      <c r="T164" s="12" t="s">
        <v>1569</v>
      </c>
      <c r="V164" s="12" t="s">
        <v>1569</v>
      </c>
      <c r="X164" s="14" t="s">
        <v>1569</v>
      </c>
      <c r="Z164" s="14"/>
    </row>
    <row r="165" spans="1:26" ht="12.75" customHeight="1" x14ac:dyDescent="0.25">
      <c r="A165" s="5" t="s">
        <v>663</v>
      </c>
      <c r="B165" s="5" t="s">
        <v>658</v>
      </c>
      <c r="C165" s="5" t="s">
        <v>657</v>
      </c>
      <c r="D165" s="5" t="s">
        <v>620</v>
      </c>
      <c r="E165" s="5" t="s">
        <v>665</v>
      </c>
      <c r="F165" s="5" t="s">
        <v>664</v>
      </c>
      <c r="G165" s="5">
        <v>2</v>
      </c>
      <c r="H165" s="15">
        <v>2</v>
      </c>
      <c r="I165" s="4" t="s">
        <v>1861</v>
      </c>
      <c r="J165" s="13">
        <v>1.0179789519538252</v>
      </c>
      <c r="K165" s="4">
        <v>2012</v>
      </c>
      <c r="L165" s="12">
        <v>43</v>
      </c>
      <c r="M165" s="5">
        <v>2012</v>
      </c>
      <c r="N165" s="12" t="s">
        <v>1569</v>
      </c>
      <c r="P165" s="12"/>
      <c r="R165" s="12" t="s">
        <v>1569</v>
      </c>
      <c r="T165" s="12" t="s">
        <v>1569</v>
      </c>
      <c r="V165" s="12" t="s">
        <v>1569</v>
      </c>
      <c r="X165" s="14" t="s">
        <v>1569</v>
      </c>
      <c r="Z165" s="14"/>
    </row>
    <row r="166" spans="1:26" ht="12.75" customHeight="1" x14ac:dyDescent="0.25">
      <c r="A166" s="5" t="s">
        <v>666</v>
      </c>
      <c r="B166" s="5" t="s">
        <v>658</v>
      </c>
      <c r="C166" s="5" t="s">
        <v>657</v>
      </c>
      <c r="D166" s="5" t="s">
        <v>620</v>
      </c>
      <c r="E166" s="5" t="s">
        <v>667</v>
      </c>
      <c r="F166" s="5" t="s">
        <v>3152</v>
      </c>
      <c r="G166" s="5">
        <v>2</v>
      </c>
      <c r="H166" s="15">
        <v>1</v>
      </c>
      <c r="I166" s="4" t="s">
        <v>3155</v>
      </c>
      <c r="J166" s="13">
        <v>0.42586414933636163</v>
      </c>
      <c r="K166" s="5">
        <v>2000</v>
      </c>
      <c r="L166" s="12" t="s">
        <v>1569</v>
      </c>
      <c r="N166" s="12" t="s">
        <v>1569</v>
      </c>
      <c r="P166" s="12"/>
      <c r="R166" s="12" t="s">
        <v>1569</v>
      </c>
      <c r="T166" s="12" t="s">
        <v>1569</v>
      </c>
      <c r="V166" s="12" t="s">
        <v>1569</v>
      </c>
      <c r="X166" s="14" t="s">
        <v>1569</v>
      </c>
      <c r="Z166" s="14"/>
    </row>
    <row r="167" spans="1:26" ht="12.75" customHeight="1" x14ac:dyDescent="0.25">
      <c r="A167" s="5" t="s">
        <v>59</v>
      </c>
      <c r="B167" s="5" t="s">
        <v>61</v>
      </c>
      <c r="C167" s="5" t="s">
        <v>60</v>
      </c>
      <c r="D167" s="5" t="s">
        <v>35</v>
      </c>
      <c r="E167" s="5" t="s">
        <v>62</v>
      </c>
      <c r="F167" s="5" t="s">
        <v>3153</v>
      </c>
      <c r="G167" s="5">
        <v>2</v>
      </c>
      <c r="H167" s="15">
        <v>1</v>
      </c>
      <c r="I167" s="4"/>
      <c r="J167" s="13">
        <v>0.95308282631404206</v>
      </c>
      <c r="K167" s="5">
        <v>2013</v>
      </c>
      <c r="L167" s="12" t="s">
        <v>1569</v>
      </c>
      <c r="N167" s="12">
        <v>7.3</v>
      </c>
      <c r="O167" s="5">
        <v>2013</v>
      </c>
      <c r="P167" s="12"/>
      <c r="R167" s="12" t="s">
        <v>1569</v>
      </c>
      <c r="T167" s="12">
        <v>42.5</v>
      </c>
      <c r="U167" s="5">
        <v>2013</v>
      </c>
      <c r="V167" s="12" t="s">
        <v>1569</v>
      </c>
      <c r="X167" s="14" t="s">
        <v>1569</v>
      </c>
      <c r="Z167" s="14"/>
    </row>
    <row r="168" spans="1:26" ht="12.75" customHeight="1" x14ac:dyDescent="0.25">
      <c r="A168" s="5" t="s">
        <v>63</v>
      </c>
      <c r="B168" s="5" t="s">
        <v>61</v>
      </c>
      <c r="C168" s="5" t="s">
        <v>60</v>
      </c>
      <c r="D168" s="5" t="s">
        <v>35</v>
      </c>
      <c r="E168" s="5" t="s">
        <v>64</v>
      </c>
      <c r="F168" s="5" t="s">
        <v>3154</v>
      </c>
      <c r="G168" s="5">
        <v>2</v>
      </c>
      <c r="H168" s="15">
        <v>1</v>
      </c>
      <c r="I168" s="4"/>
      <c r="J168" s="13">
        <v>0.92240704500978477</v>
      </c>
      <c r="K168" s="5">
        <v>2016</v>
      </c>
      <c r="L168" s="12" t="s">
        <v>1569</v>
      </c>
      <c r="N168" s="12">
        <v>10.967098703888336</v>
      </c>
      <c r="O168" s="5">
        <v>2016</v>
      </c>
      <c r="P168" s="12"/>
      <c r="R168" s="12">
        <v>3.4900859906843431</v>
      </c>
      <c r="S168" s="5">
        <v>2016</v>
      </c>
      <c r="T168" s="12">
        <v>47.91</v>
      </c>
      <c r="U168" s="5">
        <v>2016</v>
      </c>
      <c r="V168" s="12">
        <v>0</v>
      </c>
      <c r="W168" s="5">
        <v>2016</v>
      </c>
      <c r="X168" s="14">
        <v>100</v>
      </c>
      <c r="Y168" s="5">
        <v>2016</v>
      </c>
      <c r="Z168" s="14"/>
    </row>
    <row r="169" spans="1:26" ht="12.75" customHeight="1" x14ac:dyDescent="0.25">
      <c r="A169" s="5" t="s">
        <v>65</v>
      </c>
      <c r="B169" s="5" t="s">
        <v>61</v>
      </c>
      <c r="C169" s="5" t="s">
        <v>60</v>
      </c>
      <c r="D169" s="5" t="s">
        <v>35</v>
      </c>
      <c r="E169" s="5" t="s">
        <v>67</v>
      </c>
      <c r="F169" s="5" t="s">
        <v>66</v>
      </c>
      <c r="G169" s="5">
        <v>2</v>
      </c>
      <c r="H169" s="15">
        <v>1</v>
      </c>
      <c r="I169" s="4"/>
      <c r="J169" s="13">
        <v>1.0108728355596051</v>
      </c>
      <c r="K169" s="5">
        <v>2014</v>
      </c>
      <c r="L169" s="12" t="s">
        <v>1569</v>
      </c>
      <c r="N169" s="12">
        <v>17</v>
      </c>
      <c r="O169" s="5">
        <v>2014</v>
      </c>
      <c r="P169" s="12"/>
      <c r="R169" s="12" t="s">
        <v>1569</v>
      </c>
      <c r="T169" s="12" t="s">
        <v>1569</v>
      </c>
      <c r="V169" s="12" t="s">
        <v>1569</v>
      </c>
      <c r="X169" s="14" t="s">
        <v>1569</v>
      </c>
      <c r="Z169" s="14"/>
    </row>
    <row r="170" spans="1:26" ht="12.75" customHeight="1" x14ac:dyDescent="0.25">
      <c r="A170" s="5" t="s">
        <v>68</v>
      </c>
      <c r="B170" s="5" t="s">
        <v>70</v>
      </c>
      <c r="C170" s="5" t="s">
        <v>69</v>
      </c>
      <c r="D170" s="5" t="s">
        <v>35</v>
      </c>
      <c r="E170" s="5" t="s">
        <v>71</v>
      </c>
      <c r="F170" s="5" t="s">
        <v>3156</v>
      </c>
      <c r="G170" s="5">
        <v>2</v>
      </c>
      <c r="H170" s="15">
        <v>3</v>
      </c>
      <c r="I170" s="4" t="s">
        <v>3157</v>
      </c>
      <c r="J170" s="13">
        <v>1.2256110004241503</v>
      </c>
      <c r="K170" s="5">
        <v>2013</v>
      </c>
      <c r="L170" s="12">
        <v>98</v>
      </c>
      <c r="M170" s="5">
        <v>2013</v>
      </c>
      <c r="N170" s="12">
        <v>9.5238095238095237</v>
      </c>
      <c r="O170" s="5">
        <v>2013</v>
      </c>
      <c r="P170" s="12"/>
      <c r="R170" s="12">
        <v>0</v>
      </c>
      <c r="S170" s="5">
        <v>2013</v>
      </c>
      <c r="T170" s="12">
        <v>0</v>
      </c>
      <c r="U170" s="5">
        <v>2013</v>
      </c>
      <c r="V170" s="12">
        <v>0</v>
      </c>
      <c r="W170" s="5">
        <v>2013</v>
      </c>
      <c r="X170" s="14">
        <v>100</v>
      </c>
      <c r="Y170" s="5">
        <v>2013</v>
      </c>
      <c r="Z170" s="14"/>
    </row>
    <row r="171" spans="1:26" ht="12.75" customHeight="1" x14ac:dyDescent="0.25">
      <c r="A171" s="5" t="s">
        <v>1121</v>
      </c>
      <c r="B171" s="5" t="s">
        <v>1124</v>
      </c>
      <c r="C171" s="5" t="s">
        <v>1123</v>
      </c>
      <c r="D171" s="5" t="s">
        <v>1038</v>
      </c>
      <c r="E171" s="5" t="s">
        <v>1125</v>
      </c>
      <c r="F171" s="5" t="s">
        <v>1122</v>
      </c>
      <c r="G171" s="5">
        <v>2</v>
      </c>
      <c r="H171" s="15">
        <v>1</v>
      </c>
      <c r="I171" s="4" t="s">
        <v>3158</v>
      </c>
      <c r="J171" s="13">
        <v>1.0622083396055999</v>
      </c>
      <c r="K171" s="5">
        <v>2015</v>
      </c>
      <c r="L171" s="12" t="s">
        <v>1569</v>
      </c>
      <c r="N171" s="12">
        <v>12.7</v>
      </c>
      <c r="O171" s="5">
        <v>2015</v>
      </c>
      <c r="P171" s="12"/>
      <c r="R171" s="12">
        <v>2</v>
      </c>
      <c r="S171" s="5">
        <v>2015</v>
      </c>
      <c r="T171" s="12">
        <v>0</v>
      </c>
      <c r="U171" s="5">
        <v>2015</v>
      </c>
      <c r="V171" s="12">
        <v>8</v>
      </c>
      <c r="W171" s="5">
        <v>2015</v>
      </c>
      <c r="X171" s="14">
        <v>100</v>
      </c>
      <c r="Y171" s="5">
        <v>2015</v>
      </c>
      <c r="Z171" s="14"/>
    </row>
    <row r="172" spans="1:26" ht="12.75" customHeight="1" x14ac:dyDescent="0.25">
      <c r="A172" s="5" t="s">
        <v>1126</v>
      </c>
      <c r="B172" s="5" t="s">
        <v>1129</v>
      </c>
      <c r="C172" s="5" t="s">
        <v>1128</v>
      </c>
      <c r="D172" s="5" t="s">
        <v>1038</v>
      </c>
      <c r="E172" s="5" t="s">
        <v>1130</v>
      </c>
      <c r="F172" s="5" t="s">
        <v>1127</v>
      </c>
      <c r="G172" s="5">
        <v>2</v>
      </c>
      <c r="H172" s="15">
        <v>1</v>
      </c>
      <c r="I172" s="4"/>
      <c r="J172" s="13">
        <v>0.83291081502539499</v>
      </c>
      <c r="K172" s="5">
        <v>2009</v>
      </c>
      <c r="L172" s="12">
        <v>99</v>
      </c>
      <c r="M172" s="5">
        <v>2015</v>
      </c>
      <c r="N172" s="12">
        <v>3.2099999999999995</v>
      </c>
      <c r="O172" s="5">
        <v>2015</v>
      </c>
      <c r="P172" s="12"/>
      <c r="R172" s="12">
        <v>0</v>
      </c>
      <c r="S172" s="5">
        <v>2015</v>
      </c>
      <c r="T172" s="12">
        <v>15</v>
      </c>
      <c r="U172" s="5">
        <v>2015</v>
      </c>
      <c r="V172" s="12">
        <v>0</v>
      </c>
      <c r="W172" s="5">
        <v>2015</v>
      </c>
      <c r="X172" s="14">
        <v>100</v>
      </c>
      <c r="Y172" s="5">
        <v>2015</v>
      </c>
      <c r="Z172" s="14"/>
    </row>
    <row r="173" spans="1:26" ht="12.75" customHeight="1" x14ac:dyDescent="0.25">
      <c r="A173" s="5" t="s">
        <v>1131</v>
      </c>
      <c r="B173" s="5" t="s">
        <v>1129</v>
      </c>
      <c r="C173" s="5" t="s">
        <v>1128</v>
      </c>
      <c r="D173" s="5" t="s">
        <v>1038</v>
      </c>
      <c r="E173" s="5" t="s">
        <v>1133</v>
      </c>
      <c r="F173" s="5" t="s">
        <v>1132</v>
      </c>
      <c r="G173" s="5">
        <v>2</v>
      </c>
      <c r="H173" s="15">
        <v>1</v>
      </c>
      <c r="I173" s="4"/>
      <c r="J173" s="13">
        <v>0.53559347643733768</v>
      </c>
      <c r="K173" s="5">
        <v>2015</v>
      </c>
      <c r="L173" s="12">
        <v>98.9</v>
      </c>
      <c r="M173" s="5">
        <v>2013</v>
      </c>
      <c r="N173" s="12">
        <v>9.3699999999999974</v>
      </c>
      <c r="O173" s="5">
        <v>2013</v>
      </c>
      <c r="P173" s="12"/>
      <c r="R173" s="12">
        <v>0</v>
      </c>
      <c r="S173" s="5">
        <v>2013</v>
      </c>
      <c r="T173" s="12">
        <v>16</v>
      </c>
      <c r="U173" s="5">
        <v>2013</v>
      </c>
      <c r="V173" s="12">
        <v>0</v>
      </c>
      <c r="W173" s="5">
        <v>2013</v>
      </c>
      <c r="X173" s="14">
        <v>100</v>
      </c>
      <c r="Y173" s="5">
        <v>2013</v>
      </c>
      <c r="Z173" s="14"/>
    </row>
    <row r="174" spans="1:26" ht="12.75" customHeight="1" x14ac:dyDescent="0.25">
      <c r="A174" s="5" t="s">
        <v>1134</v>
      </c>
      <c r="B174" s="5" t="s">
        <v>1129</v>
      </c>
      <c r="C174" s="5" t="s">
        <v>1128</v>
      </c>
      <c r="D174" s="5" t="s">
        <v>1038</v>
      </c>
      <c r="E174" s="5" t="s">
        <v>1575</v>
      </c>
      <c r="F174" s="5" t="s">
        <v>1135</v>
      </c>
      <c r="G174" s="5">
        <v>2</v>
      </c>
      <c r="H174" s="15">
        <v>1</v>
      </c>
      <c r="I174" s="4"/>
      <c r="J174" s="13">
        <v>0.69969573615418224</v>
      </c>
      <c r="K174" s="5">
        <v>2011</v>
      </c>
      <c r="L174" s="12">
        <v>100</v>
      </c>
      <c r="M174" s="5">
        <v>2013</v>
      </c>
      <c r="N174" s="12">
        <v>19.03</v>
      </c>
      <c r="O174" s="5">
        <v>2013</v>
      </c>
      <c r="P174" s="12"/>
      <c r="R174" s="12">
        <v>0</v>
      </c>
      <c r="S174" s="5">
        <v>2013</v>
      </c>
      <c r="T174" s="12">
        <v>17</v>
      </c>
      <c r="U174" s="5">
        <v>2013</v>
      </c>
      <c r="V174" s="12">
        <v>0</v>
      </c>
      <c r="W174" s="5">
        <v>2013</v>
      </c>
      <c r="X174" s="14">
        <v>100</v>
      </c>
      <c r="Y174" s="5">
        <v>2013</v>
      </c>
      <c r="Z174" s="14"/>
    </row>
    <row r="175" spans="1:26" ht="12.75" customHeight="1" x14ac:dyDescent="0.25">
      <c r="A175" s="5" t="s">
        <v>403</v>
      </c>
      <c r="B175" s="5" t="s">
        <v>406</v>
      </c>
      <c r="C175" s="5" t="s">
        <v>405</v>
      </c>
      <c r="D175" s="5" t="s">
        <v>360</v>
      </c>
      <c r="E175" s="5" t="s">
        <v>407</v>
      </c>
      <c r="F175" s="5" t="s">
        <v>404</v>
      </c>
      <c r="G175" s="5">
        <v>1</v>
      </c>
      <c r="H175" s="15">
        <v>3</v>
      </c>
      <c r="I175" s="4" t="s">
        <v>1862</v>
      </c>
      <c r="J175" s="13" t="s">
        <v>1569</v>
      </c>
      <c r="L175" s="12">
        <v>60</v>
      </c>
      <c r="N175" s="12" t="s">
        <v>1569</v>
      </c>
      <c r="P175" s="12"/>
      <c r="R175" s="12">
        <v>0</v>
      </c>
      <c r="T175" s="12">
        <v>0</v>
      </c>
      <c r="V175" s="12">
        <v>0</v>
      </c>
      <c r="X175" s="14">
        <v>40</v>
      </c>
      <c r="Z175" s="14"/>
    </row>
    <row r="176" spans="1:26" ht="12.75" customHeight="1" x14ac:dyDescent="0.25">
      <c r="A176" s="5" t="s">
        <v>408</v>
      </c>
      <c r="B176" s="5" t="s">
        <v>7</v>
      </c>
      <c r="C176" s="5" t="s">
        <v>410</v>
      </c>
      <c r="D176" s="5" t="s">
        <v>360</v>
      </c>
      <c r="E176" s="5" t="s">
        <v>411</v>
      </c>
      <c r="F176" s="5" t="s">
        <v>409</v>
      </c>
      <c r="G176" s="5">
        <v>2</v>
      </c>
      <c r="H176" s="15">
        <v>2</v>
      </c>
      <c r="I176" s="4" t="s">
        <v>1863</v>
      </c>
      <c r="J176" s="13">
        <v>0.60412531285060844</v>
      </c>
      <c r="K176" s="5">
        <v>2016</v>
      </c>
      <c r="L176" s="12" t="s">
        <v>1569</v>
      </c>
      <c r="N176" s="12" t="s">
        <v>1569</v>
      </c>
      <c r="P176" s="12"/>
      <c r="R176" s="12">
        <v>0</v>
      </c>
      <c r="S176" s="5">
        <v>2016</v>
      </c>
      <c r="T176" s="12">
        <v>0</v>
      </c>
      <c r="U176" s="5">
        <v>2016</v>
      </c>
      <c r="V176" s="12">
        <v>0</v>
      </c>
      <c r="W176" s="5">
        <v>2016</v>
      </c>
      <c r="X176" s="14">
        <v>0</v>
      </c>
      <c r="Y176" s="5">
        <v>2016</v>
      </c>
      <c r="Z176" s="14"/>
    </row>
    <row r="177" spans="1:26" ht="12.75" customHeight="1" x14ac:dyDescent="0.25">
      <c r="A177" s="5" t="s">
        <v>668</v>
      </c>
      <c r="B177" s="5" t="s">
        <v>1649</v>
      </c>
      <c r="C177" s="5" t="s">
        <v>670</v>
      </c>
      <c r="D177" s="5" t="s">
        <v>620</v>
      </c>
      <c r="E177" s="5" t="s">
        <v>671</v>
      </c>
      <c r="F177" s="5" t="s">
        <v>669</v>
      </c>
      <c r="G177" s="5">
        <v>2</v>
      </c>
      <c r="H177" s="15">
        <v>2</v>
      </c>
      <c r="I177" s="4" t="s">
        <v>1864</v>
      </c>
      <c r="J177" s="13">
        <v>0.50612833453496764</v>
      </c>
      <c r="K177" s="5">
        <v>2012</v>
      </c>
      <c r="L177" s="12" t="s">
        <v>1569</v>
      </c>
      <c r="N177" s="12">
        <v>6.1999999999999993</v>
      </c>
      <c r="O177" s="5">
        <v>2012</v>
      </c>
      <c r="P177" s="12"/>
      <c r="R177" s="12" t="s">
        <v>1569</v>
      </c>
      <c r="T177" s="12" t="s">
        <v>1569</v>
      </c>
      <c r="V177" s="12" t="s">
        <v>1569</v>
      </c>
      <c r="X177" s="14" t="s">
        <v>1569</v>
      </c>
      <c r="Z177" s="14"/>
    </row>
    <row r="178" spans="1:26" ht="12.75" customHeight="1" x14ac:dyDescent="0.25">
      <c r="A178" s="5" t="s">
        <v>1136</v>
      </c>
      <c r="B178" s="5" t="s">
        <v>1139</v>
      </c>
      <c r="C178" s="5" t="s">
        <v>1138</v>
      </c>
      <c r="D178" s="5" t="s">
        <v>1038</v>
      </c>
      <c r="E178" s="5" t="s">
        <v>1140</v>
      </c>
      <c r="F178" s="5" t="s">
        <v>1137</v>
      </c>
      <c r="G178" s="5">
        <v>2</v>
      </c>
      <c r="H178" s="15">
        <v>2</v>
      </c>
      <c r="I178" s="4" t="s">
        <v>1865</v>
      </c>
      <c r="J178" s="13">
        <v>0.86959574406565221</v>
      </c>
      <c r="K178" s="5">
        <v>2016</v>
      </c>
      <c r="L178" s="12">
        <v>100</v>
      </c>
      <c r="M178" s="5">
        <v>2016</v>
      </c>
      <c r="N178" s="12">
        <v>12.6</v>
      </c>
      <c r="O178" s="5">
        <v>2016</v>
      </c>
      <c r="P178" s="12"/>
      <c r="R178" s="12">
        <v>0</v>
      </c>
      <c r="S178" s="5">
        <v>2016</v>
      </c>
      <c r="T178" s="12">
        <v>0.42</v>
      </c>
      <c r="U178" s="5">
        <v>2016</v>
      </c>
      <c r="V178" s="12">
        <v>0</v>
      </c>
      <c r="W178" s="5">
        <v>2016</v>
      </c>
      <c r="X178" s="14">
        <v>100</v>
      </c>
      <c r="Y178" s="5">
        <v>2016</v>
      </c>
      <c r="Z178" s="14"/>
    </row>
    <row r="179" spans="1:26" ht="12.75" customHeight="1" x14ac:dyDescent="0.25">
      <c r="A179" s="5" t="s">
        <v>1141</v>
      </c>
      <c r="B179" s="5" t="s">
        <v>1139</v>
      </c>
      <c r="C179" s="5" t="s">
        <v>1138</v>
      </c>
      <c r="D179" s="5" t="s">
        <v>1038</v>
      </c>
      <c r="E179" s="5" t="s">
        <v>1576</v>
      </c>
      <c r="F179" s="5" t="s">
        <v>1142</v>
      </c>
      <c r="G179" s="5">
        <v>2</v>
      </c>
      <c r="H179" s="15">
        <v>2</v>
      </c>
      <c r="I179" s="4" t="s">
        <v>1865</v>
      </c>
      <c r="J179" s="13">
        <v>1.171407984091394</v>
      </c>
      <c r="K179" s="5">
        <v>2010</v>
      </c>
      <c r="L179" s="12">
        <v>100</v>
      </c>
      <c r="M179" s="5">
        <v>2016</v>
      </c>
      <c r="N179" s="12">
        <v>10</v>
      </c>
      <c r="O179" s="5">
        <v>2016</v>
      </c>
      <c r="P179" s="12"/>
      <c r="R179" s="12">
        <v>0</v>
      </c>
      <c r="S179" s="5">
        <v>2016</v>
      </c>
      <c r="T179" s="12">
        <v>5.2</v>
      </c>
      <c r="U179" s="5">
        <v>2016</v>
      </c>
      <c r="V179" s="12">
        <v>0</v>
      </c>
      <c r="W179" s="5">
        <v>2016</v>
      </c>
      <c r="X179" s="14">
        <v>99.599156118143455</v>
      </c>
      <c r="Y179" s="5">
        <v>2016</v>
      </c>
      <c r="Z179" s="14"/>
    </row>
    <row r="180" spans="1:26" ht="12.75" customHeight="1" x14ac:dyDescent="0.25">
      <c r="A180" s="5" t="s">
        <v>72</v>
      </c>
      <c r="B180" s="5" t="s">
        <v>75</v>
      </c>
      <c r="C180" s="5" t="s">
        <v>74</v>
      </c>
      <c r="D180" s="5" t="s">
        <v>35</v>
      </c>
      <c r="E180" s="5" t="s">
        <v>76</v>
      </c>
      <c r="F180" s="5" t="s">
        <v>73</v>
      </c>
      <c r="G180" s="5">
        <v>2</v>
      </c>
      <c r="H180" s="15">
        <v>1</v>
      </c>
      <c r="I180" s="4"/>
      <c r="J180" s="13">
        <v>1.0201336762975812</v>
      </c>
      <c r="K180" s="5">
        <v>2015</v>
      </c>
      <c r="L180" s="12">
        <v>100</v>
      </c>
      <c r="M180" s="5">
        <v>2015</v>
      </c>
      <c r="N180" s="12">
        <v>21.900000000000002</v>
      </c>
      <c r="O180" s="5">
        <v>2015</v>
      </c>
      <c r="P180" s="12"/>
      <c r="R180" s="12" t="s">
        <v>1569</v>
      </c>
      <c r="T180" s="12" t="s">
        <v>1569</v>
      </c>
      <c r="V180" s="12" t="s">
        <v>1569</v>
      </c>
      <c r="X180" s="14" t="s">
        <v>1569</v>
      </c>
      <c r="Z180" s="14"/>
    </row>
    <row r="181" spans="1:26" ht="12.75" customHeight="1" x14ac:dyDescent="0.25">
      <c r="A181" s="5" t="s">
        <v>77</v>
      </c>
      <c r="B181" s="5" t="s">
        <v>75</v>
      </c>
      <c r="C181" s="5" t="s">
        <v>74</v>
      </c>
      <c r="D181" s="5" t="s">
        <v>35</v>
      </c>
      <c r="E181" s="5" t="s">
        <v>79</v>
      </c>
      <c r="F181" s="5" t="s">
        <v>78</v>
      </c>
      <c r="G181" s="5">
        <v>2</v>
      </c>
      <c r="H181" s="15">
        <v>1</v>
      </c>
      <c r="I181" s="4"/>
      <c r="J181" s="13">
        <v>1.5096146118721456</v>
      </c>
      <c r="K181" s="5">
        <v>2015</v>
      </c>
      <c r="L181" s="12" t="s">
        <v>1569</v>
      </c>
      <c r="N181" s="12" t="s">
        <v>1569</v>
      </c>
      <c r="P181" s="12"/>
      <c r="R181" s="12" t="s">
        <v>1569</v>
      </c>
      <c r="T181" s="12" t="s">
        <v>1569</v>
      </c>
      <c r="V181" s="12" t="s">
        <v>1569</v>
      </c>
      <c r="X181" s="14" t="s">
        <v>1569</v>
      </c>
      <c r="Z181" s="14"/>
    </row>
    <row r="182" spans="1:26" ht="12.75" customHeight="1" x14ac:dyDescent="0.25">
      <c r="A182" s="5" t="s">
        <v>1143</v>
      </c>
      <c r="B182" s="5" t="s">
        <v>1146</v>
      </c>
      <c r="C182" s="5" t="s">
        <v>1145</v>
      </c>
      <c r="D182" s="5" t="s">
        <v>1038</v>
      </c>
      <c r="E182" s="5" t="s">
        <v>1147</v>
      </c>
      <c r="F182" s="5" t="s">
        <v>1144</v>
      </c>
      <c r="G182" s="5">
        <v>1</v>
      </c>
      <c r="H182" s="15">
        <v>1</v>
      </c>
      <c r="I182" s="4" t="s">
        <v>3159</v>
      </c>
      <c r="J182" s="13">
        <v>0.70000000192419276</v>
      </c>
      <c r="K182" s="5">
        <v>2015</v>
      </c>
      <c r="L182" s="12">
        <v>100</v>
      </c>
      <c r="M182" s="5">
        <v>2015</v>
      </c>
      <c r="N182" s="12">
        <v>8</v>
      </c>
      <c r="O182" s="5">
        <v>2015</v>
      </c>
      <c r="P182" s="12"/>
      <c r="R182" s="12">
        <v>0</v>
      </c>
      <c r="S182" s="5">
        <v>2015</v>
      </c>
      <c r="T182" s="12">
        <v>0</v>
      </c>
      <c r="U182" s="5">
        <v>2015</v>
      </c>
      <c r="V182" s="12">
        <v>0</v>
      </c>
      <c r="W182" s="5">
        <v>2015</v>
      </c>
      <c r="X182" s="14">
        <v>97</v>
      </c>
      <c r="Y182" s="5">
        <v>2015</v>
      </c>
      <c r="Z182" s="14"/>
    </row>
    <row r="183" spans="1:26" ht="12.75" customHeight="1" x14ac:dyDescent="0.25">
      <c r="A183" s="5" t="s">
        <v>84</v>
      </c>
      <c r="B183" s="5" t="s">
        <v>82</v>
      </c>
      <c r="C183" s="5" t="s">
        <v>81</v>
      </c>
      <c r="D183" s="5" t="s">
        <v>35</v>
      </c>
      <c r="E183" s="5" t="s">
        <v>86</v>
      </c>
      <c r="F183" s="5" t="s">
        <v>85</v>
      </c>
      <c r="G183" s="5">
        <v>1</v>
      </c>
      <c r="H183" s="15">
        <v>2</v>
      </c>
      <c r="I183" s="4" t="s">
        <v>1867</v>
      </c>
      <c r="J183" s="13" t="s">
        <v>1569</v>
      </c>
      <c r="L183" s="12" t="s">
        <v>1569</v>
      </c>
      <c r="N183" s="12">
        <v>17</v>
      </c>
      <c r="P183" s="12"/>
      <c r="R183" s="12" t="s">
        <v>1569</v>
      </c>
      <c r="T183" s="12" t="s">
        <v>1569</v>
      </c>
      <c r="V183" s="12" t="s">
        <v>1569</v>
      </c>
      <c r="X183" s="14" t="s">
        <v>1569</v>
      </c>
      <c r="Z183" s="14"/>
    </row>
    <row r="184" spans="1:26" ht="12.75" customHeight="1" x14ac:dyDescent="0.25">
      <c r="A184" s="5" t="s">
        <v>87</v>
      </c>
      <c r="B184" s="5" t="s">
        <v>90</v>
      </c>
      <c r="C184" s="5" t="s">
        <v>89</v>
      </c>
      <c r="D184" s="5" t="s">
        <v>35</v>
      </c>
      <c r="E184" s="5" t="s">
        <v>91</v>
      </c>
      <c r="F184" s="5" t="s">
        <v>88</v>
      </c>
      <c r="G184" s="5">
        <v>2</v>
      </c>
      <c r="H184" s="15">
        <v>2</v>
      </c>
      <c r="I184" s="4" t="s">
        <v>1868</v>
      </c>
      <c r="J184" s="13">
        <v>1.2041095570021112</v>
      </c>
      <c r="K184" s="5">
        <v>2014</v>
      </c>
      <c r="L184" s="12" t="s">
        <v>1569</v>
      </c>
      <c r="N184" s="12" t="s">
        <v>1569</v>
      </c>
      <c r="P184" s="12"/>
      <c r="R184" s="12" t="s">
        <v>1569</v>
      </c>
      <c r="T184" s="12" t="s">
        <v>1569</v>
      </c>
      <c r="V184" s="12" t="s">
        <v>1569</v>
      </c>
      <c r="X184" s="14" t="s">
        <v>1569</v>
      </c>
      <c r="Z184" s="14"/>
    </row>
    <row r="185" spans="1:26" ht="12.75" customHeight="1" x14ac:dyDescent="0.25">
      <c r="A185" s="5" t="s">
        <v>92</v>
      </c>
      <c r="B185" s="5" t="s">
        <v>90</v>
      </c>
      <c r="C185" s="5" t="s">
        <v>89</v>
      </c>
      <c r="D185" s="5" t="s">
        <v>35</v>
      </c>
      <c r="E185" s="5" t="s">
        <v>94</v>
      </c>
      <c r="F185" s="5" t="s">
        <v>93</v>
      </c>
      <c r="G185" s="5">
        <v>1</v>
      </c>
      <c r="H185" s="15">
        <v>1</v>
      </c>
      <c r="I185" s="4" t="s">
        <v>1869</v>
      </c>
      <c r="J185" s="13">
        <v>0.88349041255883931</v>
      </c>
      <c r="K185" s="5">
        <v>2013</v>
      </c>
      <c r="L185" s="12" t="s">
        <v>1569</v>
      </c>
      <c r="N185" s="12" t="s">
        <v>1569</v>
      </c>
      <c r="P185" s="12"/>
      <c r="R185" s="12" t="s">
        <v>1569</v>
      </c>
      <c r="T185" s="12" t="s">
        <v>1569</v>
      </c>
      <c r="V185" s="12" t="s">
        <v>1569</v>
      </c>
      <c r="X185" s="14" t="s">
        <v>1569</v>
      </c>
      <c r="Z185" s="14"/>
    </row>
    <row r="186" spans="1:26" ht="12.75" customHeight="1" x14ac:dyDescent="0.25">
      <c r="A186" s="5" t="s">
        <v>95</v>
      </c>
      <c r="B186" s="5" t="s">
        <v>98</v>
      </c>
      <c r="C186" s="5" t="s">
        <v>97</v>
      </c>
      <c r="D186" s="5" t="s">
        <v>35</v>
      </c>
      <c r="E186" s="5" t="s">
        <v>99</v>
      </c>
      <c r="F186" s="5" t="s">
        <v>96</v>
      </c>
      <c r="G186" s="5">
        <v>2</v>
      </c>
      <c r="H186" s="15">
        <v>1</v>
      </c>
      <c r="I186" s="4"/>
      <c r="J186" s="13">
        <v>1.123455321010042</v>
      </c>
      <c r="K186" s="5">
        <v>2014</v>
      </c>
      <c r="L186" s="12">
        <v>100</v>
      </c>
      <c r="M186" s="5">
        <v>2014</v>
      </c>
      <c r="N186" s="12" t="s">
        <v>1569</v>
      </c>
      <c r="P186" s="12"/>
      <c r="R186" s="12" t="s">
        <v>1569</v>
      </c>
      <c r="T186" s="12" t="s">
        <v>1569</v>
      </c>
      <c r="V186" s="12" t="s">
        <v>1569</v>
      </c>
      <c r="X186" s="14" t="s">
        <v>1569</v>
      </c>
      <c r="Z186" s="14"/>
    </row>
    <row r="187" spans="1:26" ht="12.75" customHeight="1" x14ac:dyDescent="0.25">
      <c r="A187" s="5" t="s">
        <v>672</v>
      </c>
      <c r="B187" s="5" t="s">
        <v>675</v>
      </c>
      <c r="C187" s="5" t="s">
        <v>674</v>
      </c>
      <c r="D187" s="5" t="s">
        <v>620</v>
      </c>
      <c r="E187" s="5" t="s">
        <v>676</v>
      </c>
      <c r="F187" s="5" t="s">
        <v>673</v>
      </c>
      <c r="G187" s="5">
        <v>2</v>
      </c>
      <c r="H187" s="15">
        <v>1</v>
      </c>
      <c r="I187" s="4"/>
      <c r="J187" s="13">
        <v>0.59405940594059403</v>
      </c>
      <c r="K187" s="5">
        <v>2002</v>
      </c>
      <c r="L187" s="12" t="s">
        <v>1569</v>
      </c>
      <c r="N187" s="12" t="s">
        <v>1569</v>
      </c>
      <c r="P187" s="12"/>
      <c r="R187" s="12">
        <v>0</v>
      </c>
      <c r="S187" s="5">
        <v>2002</v>
      </c>
      <c r="T187" s="12">
        <v>0</v>
      </c>
      <c r="U187" s="5">
        <v>2002</v>
      </c>
      <c r="V187" s="12">
        <v>0</v>
      </c>
      <c r="W187" s="5">
        <v>2002</v>
      </c>
      <c r="X187" s="14">
        <v>0</v>
      </c>
      <c r="Y187" s="5">
        <v>2002</v>
      </c>
      <c r="Z187" s="14"/>
    </row>
    <row r="188" spans="1:26" ht="12.75" customHeight="1" x14ac:dyDescent="0.25">
      <c r="A188" s="5" t="s">
        <v>1148</v>
      </c>
      <c r="B188" s="5" t="s">
        <v>1</v>
      </c>
      <c r="C188" s="5" t="s">
        <v>1150</v>
      </c>
      <c r="D188" s="5" t="s">
        <v>1038</v>
      </c>
      <c r="E188" s="5" t="s">
        <v>2</v>
      </c>
      <c r="F188" s="5" t="s">
        <v>1149</v>
      </c>
      <c r="G188" s="5" t="s">
        <v>1791</v>
      </c>
      <c r="H188" s="15">
        <v>2</v>
      </c>
      <c r="I188" s="4" t="s">
        <v>1870</v>
      </c>
      <c r="J188" s="13">
        <v>1.4745065967212947</v>
      </c>
      <c r="K188" s="5">
        <v>2013</v>
      </c>
      <c r="L188" s="12">
        <v>85</v>
      </c>
      <c r="M188" s="5">
        <v>2013</v>
      </c>
      <c r="N188" s="12">
        <v>8.8845014807502469</v>
      </c>
      <c r="O188" s="5">
        <v>2013</v>
      </c>
      <c r="P188" s="12"/>
      <c r="R188" s="12">
        <v>0</v>
      </c>
      <c r="S188" s="5">
        <v>2013</v>
      </c>
      <c r="T188" s="12">
        <v>0</v>
      </c>
      <c r="U188" s="5">
        <v>2013</v>
      </c>
      <c r="V188" s="12">
        <v>0</v>
      </c>
      <c r="W188" s="5">
        <v>2013</v>
      </c>
      <c r="X188" s="14">
        <v>72</v>
      </c>
      <c r="Y188" s="5">
        <v>2013</v>
      </c>
      <c r="Z188" s="14"/>
    </row>
    <row r="189" spans="1:26" ht="12.75" customHeight="1" x14ac:dyDescent="0.25">
      <c r="A189" s="5" t="s">
        <v>1151</v>
      </c>
      <c r="B189" s="5" t="s">
        <v>1154</v>
      </c>
      <c r="C189" s="5" t="s">
        <v>1153</v>
      </c>
      <c r="D189" s="5" t="s">
        <v>1038</v>
      </c>
      <c r="E189" s="5" t="s">
        <v>1155</v>
      </c>
      <c r="F189" s="5" t="s">
        <v>1152</v>
      </c>
      <c r="G189" s="5">
        <v>2</v>
      </c>
      <c r="H189" s="15">
        <v>1</v>
      </c>
      <c r="I189" s="4"/>
      <c r="J189" s="13">
        <v>0.95505616959831241</v>
      </c>
      <c r="K189" s="5">
        <v>2012</v>
      </c>
      <c r="L189" s="12">
        <v>89</v>
      </c>
      <c r="M189" s="5">
        <v>2012</v>
      </c>
      <c r="N189" s="12">
        <v>14.210000000000003</v>
      </c>
      <c r="O189" s="5">
        <v>2012</v>
      </c>
      <c r="P189" s="12"/>
      <c r="R189" s="12" t="s">
        <v>1569</v>
      </c>
      <c r="T189" s="12" t="s">
        <v>1569</v>
      </c>
      <c r="V189" s="12" t="s">
        <v>1569</v>
      </c>
      <c r="X189" s="14">
        <v>100</v>
      </c>
      <c r="Y189" s="5">
        <v>2012</v>
      </c>
      <c r="Z189" s="14"/>
    </row>
    <row r="190" spans="1:26" ht="12.75" customHeight="1" x14ac:dyDescent="0.25">
      <c r="A190" s="5" t="s">
        <v>677</v>
      </c>
      <c r="B190" s="5" t="s">
        <v>1377</v>
      </c>
      <c r="C190" s="5" t="s">
        <v>679</v>
      </c>
      <c r="D190" s="5" t="s">
        <v>620</v>
      </c>
      <c r="E190" s="5" t="s">
        <v>680</v>
      </c>
      <c r="F190" s="5" t="s">
        <v>678</v>
      </c>
      <c r="G190" s="5">
        <v>1</v>
      </c>
      <c r="H190" s="15">
        <v>1</v>
      </c>
      <c r="I190" s="4" t="s">
        <v>3160</v>
      </c>
      <c r="J190" s="13">
        <v>1.6666666666666665</v>
      </c>
      <c r="K190" s="5">
        <v>2012</v>
      </c>
      <c r="L190" s="12">
        <v>65</v>
      </c>
      <c r="M190" s="5">
        <v>2012</v>
      </c>
      <c r="N190" s="12">
        <v>3.8</v>
      </c>
      <c r="O190" s="5">
        <v>2012</v>
      </c>
      <c r="P190" s="12"/>
      <c r="R190" s="12" t="s">
        <v>1569</v>
      </c>
      <c r="T190" s="12" t="s">
        <v>1569</v>
      </c>
      <c r="V190" s="12" t="s">
        <v>1569</v>
      </c>
      <c r="X190" s="14" t="s">
        <v>1569</v>
      </c>
      <c r="Z190" s="14"/>
    </row>
    <row r="191" spans="1:26" ht="12.75" customHeight="1" x14ac:dyDescent="0.25">
      <c r="A191" s="5" t="s">
        <v>681</v>
      </c>
      <c r="B191" s="5" t="s">
        <v>684</v>
      </c>
      <c r="C191" s="5" t="s">
        <v>683</v>
      </c>
      <c r="D191" s="5" t="s">
        <v>620</v>
      </c>
      <c r="E191" s="5" t="s">
        <v>685</v>
      </c>
      <c r="F191" s="5" t="s">
        <v>682</v>
      </c>
      <c r="G191" s="5">
        <v>2</v>
      </c>
      <c r="H191" s="15">
        <v>2</v>
      </c>
      <c r="I191" s="4" t="s">
        <v>1871</v>
      </c>
      <c r="J191" s="13">
        <v>0.73362470498620158</v>
      </c>
      <c r="K191" s="5">
        <v>2013</v>
      </c>
      <c r="L191" s="12">
        <v>65.38</v>
      </c>
      <c r="M191" s="5">
        <v>2013</v>
      </c>
      <c r="N191" s="12">
        <v>11</v>
      </c>
      <c r="O191" s="5">
        <v>2013</v>
      </c>
      <c r="P191" s="12"/>
      <c r="R191" s="12">
        <v>0</v>
      </c>
      <c r="S191" s="5">
        <v>2013</v>
      </c>
      <c r="T191" s="12">
        <v>0</v>
      </c>
      <c r="U191" s="5">
        <v>2013</v>
      </c>
      <c r="V191" s="12">
        <v>0</v>
      </c>
      <c r="W191" s="5">
        <v>2013</v>
      </c>
      <c r="X191" s="14">
        <v>100</v>
      </c>
      <c r="Y191" s="5">
        <v>2013</v>
      </c>
      <c r="Z191" s="14"/>
    </row>
    <row r="192" spans="1:26" ht="12.75" customHeight="1" x14ac:dyDescent="0.25">
      <c r="A192" s="5" t="s">
        <v>100</v>
      </c>
      <c r="B192" s="5" t="s">
        <v>103</v>
      </c>
      <c r="C192" s="5" t="s">
        <v>102</v>
      </c>
      <c r="D192" s="5" t="s">
        <v>35</v>
      </c>
      <c r="E192" s="5" t="s">
        <v>104</v>
      </c>
      <c r="F192" s="5" t="s">
        <v>101</v>
      </c>
      <c r="G192" s="5">
        <v>2</v>
      </c>
      <c r="H192" s="15">
        <v>1</v>
      </c>
      <c r="I192" s="4"/>
      <c r="J192" s="13">
        <v>1.4154854079809411</v>
      </c>
      <c r="K192" s="5">
        <v>2012</v>
      </c>
      <c r="L192" s="12" t="s">
        <v>1569</v>
      </c>
      <c r="N192" s="12">
        <v>14.000000000000002</v>
      </c>
      <c r="O192" s="5">
        <v>2012</v>
      </c>
      <c r="P192" s="12"/>
      <c r="R192" s="12" t="s">
        <v>1569</v>
      </c>
      <c r="T192" s="12" t="s">
        <v>1569</v>
      </c>
      <c r="V192" s="12" t="s">
        <v>1569</v>
      </c>
      <c r="X192" s="14" t="s">
        <v>1569</v>
      </c>
      <c r="Z192" s="14"/>
    </row>
    <row r="193" spans="1:26" ht="12.75" customHeight="1" x14ac:dyDescent="0.25">
      <c r="A193" s="5" t="s">
        <v>105</v>
      </c>
      <c r="B193" s="5" t="s">
        <v>103</v>
      </c>
      <c r="C193" s="5" t="s">
        <v>102</v>
      </c>
      <c r="D193" s="5" t="s">
        <v>35</v>
      </c>
      <c r="E193" s="5" t="s">
        <v>107</v>
      </c>
      <c r="F193" s="5" t="s">
        <v>106</v>
      </c>
      <c r="G193" s="5">
        <v>2</v>
      </c>
      <c r="H193" s="15">
        <v>2</v>
      </c>
      <c r="I193" s="4" t="s">
        <v>1873</v>
      </c>
      <c r="J193" s="13" t="s">
        <v>1569</v>
      </c>
      <c r="L193" s="12" t="s">
        <v>1569</v>
      </c>
      <c r="N193" s="12">
        <v>6.9930069930069935E-2</v>
      </c>
      <c r="P193" s="12"/>
      <c r="R193" s="12" t="s">
        <v>1569</v>
      </c>
      <c r="T193" s="12" t="s">
        <v>1569</v>
      </c>
      <c r="V193" s="12" t="s">
        <v>1569</v>
      </c>
      <c r="X193" s="14" t="s">
        <v>1569</v>
      </c>
      <c r="Z193" s="14"/>
    </row>
    <row r="194" spans="1:26" ht="12.75" customHeight="1" x14ac:dyDescent="0.25">
      <c r="A194" s="5" t="s">
        <v>412</v>
      </c>
      <c r="B194" s="5" t="s">
        <v>17</v>
      </c>
      <c r="C194" s="5" t="s">
        <v>414</v>
      </c>
      <c r="D194" s="5" t="s">
        <v>360</v>
      </c>
      <c r="E194" s="5" t="s">
        <v>415</v>
      </c>
      <c r="F194" s="5" t="s">
        <v>413</v>
      </c>
      <c r="G194" s="5">
        <v>3</v>
      </c>
      <c r="H194" s="15">
        <v>2</v>
      </c>
      <c r="I194" s="4" t="s">
        <v>1874</v>
      </c>
      <c r="J194" s="13">
        <v>0.27001704576881108</v>
      </c>
      <c r="K194" s="5">
        <v>2015</v>
      </c>
      <c r="L194" s="12" t="s">
        <v>1569</v>
      </c>
      <c r="N194" s="12">
        <v>6.3094641962944422</v>
      </c>
      <c r="O194" s="5">
        <v>2015</v>
      </c>
      <c r="P194" s="12"/>
      <c r="R194" s="12" t="s">
        <v>1569</v>
      </c>
      <c r="T194" s="12" t="s">
        <v>1569</v>
      </c>
      <c r="V194" s="12" t="s">
        <v>1569</v>
      </c>
      <c r="X194" s="14" t="s">
        <v>1569</v>
      </c>
      <c r="Z194" s="14"/>
    </row>
    <row r="195" spans="1:26" ht="12.75" customHeight="1" x14ac:dyDescent="0.25">
      <c r="A195" s="5" t="s">
        <v>416</v>
      </c>
      <c r="B195" s="5" t="s">
        <v>17</v>
      </c>
      <c r="C195" s="5" t="s">
        <v>414</v>
      </c>
      <c r="D195" s="5" t="s">
        <v>360</v>
      </c>
      <c r="E195" s="5" t="s">
        <v>418</v>
      </c>
      <c r="F195" s="5" t="s">
        <v>417</v>
      </c>
      <c r="G195" s="5">
        <v>3</v>
      </c>
      <c r="H195" s="15">
        <v>2</v>
      </c>
      <c r="I195" s="4" t="s">
        <v>1875</v>
      </c>
      <c r="J195" s="13">
        <v>0.57002369778934814</v>
      </c>
      <c r="K195" s="5">
        <v>2015</v>
      </c>
      <c r="L195" s="12" t="s">
        <v>1569</v>
      </c>
      <c r="N195" s="12">
        <v>5.3999999999999995</v>
      </c>
      <c r="O195" s="5">
        <v>2015</v>
      </c>
      <c r="P195" s="12"/>
      <c r="R195" s="12" t="s">
        <v>1569</v>
      </c>
      <c r="T195" s="12" t="s">
        <v>1569</v>
      </c>
      <c r="V195" s="12" t="s">
        <v>1569</v>
      </c>
      <c r="X195" s="14" t="s">
        <v>1569</v>
      </c>
      <c r="Z195" s="14"/>
    </row>
    <row r="196" spans="1:26" ht="12.75" customHeight="1" x14ac:dyDescent="0.25">
      <c r="A196" s="5" t="s">
        <v>419</v>
      </c>
      <c r="B196" s="5" t="s">
        <v>17</v>
      </c>
      <c r="C196" s="5" t="s">
        <v>414</v>
      </c>
      <c r="D196" s="5" t="s">
        <v>360</v>
      </c>
      <c r="E196" s="5" t="s">
        <v>18</v>
      </c>
      <c r="F196" s="5" t="s">
        <v>420</v>
      </c>
      <c r="G196" s="5" t="s">
        <v>1791</v>
      </c>
      <c r="H196" s="15">
        <v>1</v>
      </c>
      <c r="I196" s="4" t="s">
        <v>3161</v>
      </c>
      <c r="J196" s="13">
        <v>0.542829330046946</v>
      </c>
      <c r="K196" s="5">
        <v>2010</v>
      </c>
      <c r="L196" s="12">
        <v>70</v>
      </c>
      <c r="M196" s="5">
        <v>2010</v>
      </c>
      <c r="N196" s="12">
        <v>12.60587942202292</v>
      </c>
      <c r="O196" s="5">
        <v>2010</v>
      </c>
      <c r="P196" s="12"/>
      <c r="R196" s="12" t="s">
        <v>1569</v>
      </c>
      <c r="T196" s="12" t="s">
        <v>1569</v>
      </c>
      <c r="V196" s="12" t="s">
        <v>1569</v>
      </c>
      <c r="X196" s="14" t="s">
        <v>1569</v>
      </c>
      <c r="Z196" s="14"/>
    </row>
    <row r="197" spans="1:26" ht="12.75" customHeight="1" x14ac:dyDescent="0.25">
      <c r="A197" s="5" t="s">
        <v>421</v>
      </c>
      <c r="B197" s="5" t="s">
        <v>17</v>
      </c>
      <c r="C197" s="5" t="s">
        <v>414</v>
      </c>
      <c r="D197" s="5" t="s">
        <v>360</v>
      </c>
      <c r="E197" s="5" t="s">
        <v>423</v>
      </c>
      <c r="F197" s="5" t="s">
        <v>422</v>
      </c>
      <c r="G197" s="5">
        <v>3</v>
      </c>
      <c r="H197" s="15">
        <v>2</v>
      </c>
      <c r="I197" s="4" t="s">
        <v>1876</v>
      </c>
      <c r="J197" s="13">
        <v>0.40059104935751955</v>
      </c>
      <c r="K197" s="5">
        <v>2015</v>
      </c>
      <c r="L197" s="12" t="s">
        <v>1569</v>
      </c>
      <c r="N197" s="12">
        <v>5.5583628094997479</v>
      </c>
      <c r="O197" s="5">
        <v>2015</v>
      </c>
      <c r="P197" s="12"/>
      <c r="R197" s="12" t="s">
        <v>1569</v>
      </c>
      <c r="T197" s="12" t="s">
        <v>1569</v>
      </c>
      <c r="V197" s="12" t="s">
        <v>1569</v>
      </c>
      <c r="X197" s="14" t="s">
        <v>1569</v>
      </c>
      <c r="Z197" s="14"/>
    </row>
    <row r="198" spans="1:26" ht="12.75" customHeight="1" x14ac:dyDescent="0.25">
      <c r="A198" s="5" t="s">
        <v>424</v>
      </c>
      <c r="B198" s="5" t="s">
        <v>17</v>
      </c>
      <c r="C198" s="5" t="s">
        <v>414</v>
      </c>
      <c r="D198" s="5" t="s">
        <v>360</v>
      </c>
      <c r="E198" s="5" t="s">
        <v>426</v>
      </c>
      <c r="F198" s="5" t="s">
        <v>425</v>
      </c>
      <c r="G198" s="5">
        <v>3</v>
      </c>
      <c r="H198" s="15">
        <v>2</v>
      </c>
      <c r="I198" s="4" t="s">
        <v>1877</v>
      </c>
      <c r="J198" s="13">
        <v>0.3562599342368678</v>
      </c>
      <c r="K198" s="5">
        <v>2015</v>
      </c>
      <c r="L198" s="12" t="s">
        <v>1569</v>
      </c>
      <c r="N198" s="12">
        <v>1.0050251256281406</v>
      </c>
      <c r="O198" s="5">
        <v>2015</v>
      </c>
      <c r="P198" s="12"/>
      <c r="R198" s="12" t="s">
        <v>1569</v>
      </c>
      <c r="T198" s="12" t="s">
        <v>1569</v>
      </c>
      <c r="V198" s="12" t="s">
        <v>1569</v>
      </c>
      <c r="X198" s="14" t="s">
        <v>1569</v>
      </c>
      <c r="Z198" s="14"/>
    </row>
    <row r="199" spans="1:26" ht="12.75" customHeight="1" x14ac:dyDescent="0.25">
      <c r="A199" s="5" t="s">
        <v>427</v>
      </c>
      <c r="B199" s="5" t="s">
        <v>17</v>
      </c>
      <c r="C199" s="5" t="s">
        <v>414</v>
      </c>
      <c r="D199" s="5" t="s">
        <v>360</v>
      </c>
      <c r="E199" s="5" t="s">
        <v>429</v>
      </c>
      <c r="F199" s="5" t="s">
        <v>428</v>
      </c>
      <c r="G199" s="5">
        <v>3</v>
      </c>
      <c r="H199" s="15">
        <v>2</v>
      </c>
      <c r="I199" s="4" t="s">
        <v>1878</v>
      </c>
      <c r="J199" s="13">
        <v>0.34893655284309882</v>
      </c>
      <c r="K199" s="5">
        <v>2015</v>
      </c>
      <c r="L199" s="12" t="s">
        <v>1569</v>
      </c>
      <c r="N199" s="12">
        <v>4.254413954477771</v>
      </c>
      <c r="O199" s="5">
        <v>2015</v>
      </c>
      <c r="P199" s="12"/>
      <c r="R199" s="12" t="s">
        <v>1569</v>
      </c>
      <c r="T199" s="12" t="s">
        <v>1569</v>
      </c>
      <c r="V199" s="12" t="s">
        <v>1569</v>
      </c>
      <c r="X199" s="14" t="s">
        <v>1569</v>
      </c>
      <c r="Z199" s="14"/>
    </row>
    <row r="200" spans="1:26" ht="12.75" customHeight="1" x14ac:dyDescent="0.25">
      <c r="A200" s="5" t="s">
        <v>430</v>
      </c>
      <c r="B200" s="5" t="s">
        <v>17</v>
      </c>
      <c r="C200" s="5" t="s">
        <v>414</v>
      </c>
      <c r="D200" s="5" t="s">
        <v>360</v>
      </c>
      <c r="E200" s="5" t="s">
        <v>432</v>
      </c>
      <c r="F200" s="5" t="s">
        <v>431</v>
      </c>
      <c r="G200" s="5">
        <v>3</v>
      </c>
      <c r="H200" s="15">
        <v>2</v>
      </c>
      <c r="I200" s="4" t="s">
        <v>1879</v>
      </c>
      <c r="J200" s="13">
        <v>0.15195129813292263</v>
      </c>
      <c r="K200" s="5">
        <v>2015</v>
      </c>
      <c r="L200" s="12" t="s">
        <v>1569</v>
      </c>
      <c r="N200" s="12">
        <v>7.5376884422110546</v>
      </c>
      <c r="O200" s="5">
        <v>2015</v>
      </c>
      <c r="P200" s="12"/>
      <c r="R200" s="12" t="s">
        <v>1569</v>
      </c>
      <c r="T200" s="12" t="s">
        <v>1569</v>
      </c>
      <c r="V200" s="12" t="s">
        <v>1569</v>
      </c>
      <c r="X200" s="14" t="s">
        <v>1569</v>
      </c>
      <c r="Z200" s="14"/>
    </row>
    <row r="201" spans="1:26" ht="12.75" customHeight="1" x14ac:dyDescent="0.25">
      <c r="A201" s="5" t="s">
        <v>433</v>
      </c>
      <c r="B201" s="5" t="s">
        <v>17</v>
      </c>
      <c r="C201" s="5" t="s">
        <v>414</v>
      </c>
      <c r="D201" s="5" t="s">
        <v>360</v>
      </c>
      <c r="E201" s="5" t="s">
        <v>435</v>
      </c>
      <c r="F201" s="5" t="s">
        <v>434</v>
      </c>
      <c r="G201" s="5">
        <v>3</v>
      </c>
      <c r="H201" s="15">
        <v>2</v>
      </c>
      <c r="I201" s="4" t="s">
        <v>1880</v>
      </c>
      <c r="J201" s="13">
        <v>0.22869920971717531</v>
      </c>
      <c r="K201" s="5">
        <v>2015</v>
      </c>
      <c r="L201" s="12" t="s">
        <v>1569</v>
      </c>
      <c r="N201" s="12">
        <v>1.0204081632653061</v>
      </c>
      <c r="O201" s="5">
        <v>2015</v>
      </c>
      <c r="P201" s="12"/>
      <c r="R201" s="12" t="s">
        <v>1569</v>
      </c>
      <c r="T201" s="12" t="s">
        <v>1569</v>
      </c>
      <c r="V201" s="12" t="s">
        <v>1569</v>
      </c>
      <c r="X201" s="14" t="s">
        <v>1569</v>
      </c>
      <c r="Z201" s="14"/>
    </row>
    <row r="202" spans="1:26" ht="12.75" customHeight="1" x14ac:dyDescent="0.25">
      <c r="A202" s="5" t="s">
        <v>436</v>
      </c>
      <c r="B202" s="5" t="s">
        <v>17</v>
      </c>
      <c r="C202" s="5" t="s">
        <v>414</v>
      </c>
      <c r="D202" s="5" t="s">
        <v>360</v>
      </c>
      <c r="E202" s="5" t="s">
        <v>438</v>
      </c>
      <c r="F202" s="5" t="s">
        <v>437</v>
      </c>
      <c r="G202" s="5">
        <v>3</v>
      </c>
      <c r="H202" s="15">
        <v>2</v>
      </c>
      <c r="I202" s="4" t="s">
        <v>1881</v>
      </c>
      <c r="J202" s="13">
        <v>0.19598059672022672</v>
      </c>
      <c r="K202" s="5">
        <v>2015</v>
      </c>
      <c r="L202" s="12" t="s">
        <v>1569</v>
      </c>
      <c r="N202" s="12">
        <v>6.9534767383691838</v>
      </c>
      <c r="O202" s="5">
        <v>2015</v>
      </c>
      <c r="P202" s="12"/>
      <c r="R202" s="12" t="s">
        <v>1569</v>
      </c>
      <c r="T202" s="12" t="s">
        <v>1569</v>
      </c>
      <c r="V202" s="12" t="s">
        <v>1569</v>
      </c>
      <c r="X202" s="14" t="s">
        <v>1569</v>
      </c>
      <c r="Z202" s="14"/>
    </row>
    <row r="203" spans="1:26" ht="12.75" customHeight="1" x14ac:dyDescent="0.25">
      <c r="A203" s="5" t="s">
        <v>439</v>
      </c>
      <c r="B203" s="5" t="s">
        <v>17</v>
      </c>
      <c r="C203" s="5" t="s">
        <v>414</v>
      </c>
      <c r="D203" s="5" t="s">
        <v>360</v>
      </c>
      <c r="E203" s="5" t="s">
        <v>441</v>
      </c>
      <c r="F203" s="5" t="s">
        <v>440</v>
      </c>
      <c r="G203" s="5">
        <v>3</v>
      </c>
      <c r="H203" s="15">
        <v>2</v>
      </c>
      <c r="I203" s="4" t="s">
        <v>1882</v>
      </c>
      <c r="J203" s="13">
        <v>0.7246376811594204</v>
      </c>
      <c r="K203" s="5">
        <v>2015</v>
      </c>
      <c r="L203" s="12">
        <v>69</v>
      </c>
      <c r="M203" s="5">
        <v>2015</v>
      </c>
      <c r="N203" s="12">
        <v>9.9502487562189064</v>
      </c>
      <c r="O203" s="5">
        <v>2015</v>
      </c>
      <c r="P203" s="12"/>
      <c r="R203" s="12">
        <v>0</v>
      </c>
      <c r="S203" s="5">
        <v>2015</v>
      </c>
      <c r="T203" s="12">
        <v>0</v>
      </c>
      <c r="U203" s="5">
        <v>2015</v>
      </c>
      <c r="V203" s="12">
        <v>0</v>
      </c>
      <c r="W203" s="5">
        <v>2015</v>
      </c>
      <c r="X203" s="14">
        <v>0</v>
      </c>
      <c r="Y203" s="5">
        <v>2015</v>
      </c>
      <c r="Z203" s="14"/>
    </row>
    <row r="204" spans="1:26" ht="12.75" customHeight="1" x14ac:dyDescent="0.25">
      <c r="A204" s="5" t="s">
        <v>442</v>
      </c>
      <c r="B204" s="5" t="s">
        <v>17</v>
      </c>
      <c r="C204" s="5" t="s">
        <v>414</v>
      </c>
      <c r="D204" s="5" t="s">
        <v>360</v>
      </c>
      <c r="E204" s="5" t="s">
        <v>444</v>
      </c>
      <c r="F204" s="5" t="s">
        <v>443</v>
      </c>
      <c r="G204" s="5">
        <v>3</v>
      </c>
      <c r="H204" s="15">
        <v>2</v>
      </c>
      <c r="I204" s="4" t="s">
        <v>1883</v>
      </c>
      <c r="J204" s="13" t="s">
        <v>1569</v>
      </c>
      <c r="L204" s="12" t="s">
        <v>1569</v>
      </c>
      <c r="N204" s="12">
        <v>3.6963036963036959</v>
      </c>
      <c r="P204" s="12"/>
      <c r="R204" s="12" t="s">
        <v>1569</v>
      </c>
      <c r="T204" s="12" t="s">
        <v>1569</v>
      </c>
      <c r="V204" s="12" t="s">
        <v>1569</v>
      </c>
      <c r="X204" s="14" t="s">
        <v>1569</v>
      </c>
      <c r="Z204" s="14"/>
    </row>
    <row r="205" spans="1:26" ht="12.75" customHeight="1" x14ac:dyDescent="0.25">
      <c r="A205" s="5" t="s">
        <v>445</v>
      </c>
      <c r="B205" s="5" t="s">
        <v>17</v>
      </c>
      <c r="C205" s="5" t="s">
        <v>414</v>
      </c>
      <c r="D205" s="5" t="s">
        <v>360</v>
      </c>
      <c r="E205" s="5" t="s">
        <v>447</v>
      </c>
      <c r="F205" s="5" t="s">
        <v>446</v>
      </c>
      <c r="G205" s="5">
        <v>3</v>
      </c>
      <c r="H205" s="15">
        <v>2</v>
      </c>
      <c r="I205" s="4" t="s">
        <v>1884</v>
      </c>
      <c r="J205" s="13">
        <v>0.22001406888143044</v>
      </c>
      <c r="K205" s="5">
        <v>2015</v>
      </c>
      <c r="L205" s="12" t="s">
        <v>1569</v>
      </c>
      <c r="N205" s="12">
        <v>2.2896963663514183</v>
      </c>
      <c r="O205" s="5">
        <v>2015</v>
      </c>
      <c r="P205" s="12"/>
      <c r="R205" s="12" t="s">
        <v>1569</v>
      </c>
      <c r="T205" s="12" t="s">
        <v>1569</v>
      </c>
      <c r="V205" s="12" t="s">
        <v>1569</v>
      </c>
      <c r="X205" s="14" t="s">
        <v>1569</v>
      </c>
      <c r="Z205" s="14"/>
    </row>
    <row r="206" spans="1:26" ht="12.75" customHeight="1" x14ac:dyDescent="0.25">
      <c r="A206" s="5" t="s">
        <v>1160</v>
      </c>
      <c r="B206" s="5" t="s">
        <v>1163</v>
      </c>
      <c r="C206" s="5" t="s">
        <v>1162</v>
      </c>
      <c r="D206" s="5" t="s">
        <v>1038</v>
      </c>
      <c r="E206" s="5" t="s">
        <v>1164</v>
      </c>
      <c r="F206" s="5" t="s">
        <v>1161</v>
      </c>
      <c r="G206" s="5">
        <v>2</v>
      </c>
      <c r="H206" s="15">
        <v>2</v>
      </c>
      <c r="I206" s="4" t="s">
        <v>1885</v>
      </c>
      <c r="J206" s="13">
        <v>0.77325581395348841</v>
      </c>
      <c r="K206" s="5">
        <v>2012</v>
      </c>
      <c r="L206" s="12">
        <v>100</v>
      </c>
      <c r="M206" s="5">
        <v>2012</v>
      </c>
      <c r="N206" s="12">
        <v>8.0321285140562253</v>
      </c>
      <c r="O206" s="5">
        <v>2012</v>
      </c>
      <c r="P206" s="12"/>
      <c r="R206" s="12" t="s">
        <v>1569</v>
      </c>
      <c r="T206" s="12" t="s">
        <v>1569</v>
      </c>
      <c r="V206" s="12" t="s">
        <v>1569</v>
      </c>
      <c r="X206" s="14" t="s">
        <v>1569</v>
      </c>
      <c r="Z206" s="14"/>
    </row>
    <row r="207" spans="1:26" ht="12.75" customHeight="1" x14ac:dyDescent="0.25">
      <c r="A207" s="5" t="s">
        <v>108</v>
      </c>
      <c r="B207" s="5" t="s">
        <v>111</v>
      </c>
      <c r="C207" s="5" t="s">
        <v>110</v>
      </c>
      <c r="D207" s="5" t="s">
        <v>35</v>
      </c>
      <c r="E207" s="5" t="s">
        <v>112</v>
      </c>
      <c r="F207" s="5" t="s">
        <v>109</v>
      </c>
      <c r="G207" s="5">
        <v>4</v>
      </c>
      <c r="H207" s="15">
        <v>2</v>
      </c>
      <c r="I207" s="4" t="s">
        <v>1886</v>
      </c>
      <c r="J207" s="13" t="s">
        <v>1569</v>
      </c>
      <c r="L207" s="12" t="s">
        <v>1569</v>
      </c>
      <c r="N207" s="12" t="s">
        <v>1569</v>
      </c>
      <c r="P207" s="12"/>
      <c r="R207" s="12">
        <v>0</v>
      </c>
      <c r="T207" s="12">
        <v>0</v>
      </c>
      <c r="V207" s="12">
        <v>0</v>
      </c>
      <c r="X207" s="14">
        <v>100</v>
      </c>
      <c r="Z207" s="14"/>
    </row>
    <row r="208" spans="1:26" ht="12.75" customHeight="1" x14ac:dyDescent="0.25">
      <c r="A208" s="5" t="s">
        <v>113</v>
      </c>
      <c r="B208" s="5" t="s">
        <v>111</v>
      </c>
      <c r="C208" s="5" t="s">
        <v>110</v>
      </c>
      <c r="D208" s="5" t="s">
        <v>35</v>
      </c>
      <c r="E208" s="5" t="s">
        <v>115</v>
      </c>
      <c r="F208" s="5" t="s">
        <v>114</v>
      </c>
      <c r="G208" s="5">
        <v>4</v>
      </c>
      <c r="H208" s="15">
        <v>1</v>
      </c>
      <c r="I208" s="4"/>
      <c r="J208" s="13" t="s">
        <v>1569</v>
      </c>
      <c r="L208" s="12" t="s">
        <v>1569</v>
      </c>
      <c r="N208" s="12">
        <v>15.784215784215782</v>
      </c>
      <c r="P208" s="12"/>
      <c r="R208" s="12" t="s">
        <v>1569</v>
      </c>
      <c r="T208" s="12" t="s">
        <v>1569</v>
      </c>
      <c r="V208" s="12" t="s">
        <v>1569</v>
      </c>
      <c r="X208" s="14" t="s">
        <v>1569</v>
      </c>
      <c r="Z208" s="14"/>
    </row>
    <row r="209" spans="1:26" ht="12.75" customHeight="1" x14ac:dyDescent="0.25">
      <c r="A209" s="5" t="s">
        <v>116</v>
      </c>
      <c r="B209" s="5" t="s">
        <v>111</v>
      </c>
      <c r="C209" s="5" t="s">
        <v>110</v>
      </c>
      <c r="D209" s="5" t="s">
        <v>35</v>
      </c>
      <c r="E209" s="5" t="s">
        <v>118</v>
      </c>
      <c r="F209" s="5" t="s">
        <v>117</v>
      </c>
      <c r="G209" s="5">
        <v>4</v>
      </c>
      <c r="H209" s="15">
        <v>1</v>
      </c>
      <c r="I209" s="4"/>
      <c r="J209" s="13" t="s">
        <v>1569</v>
      </c>
      <c r="L209" s="12" t="s">
        <v>1569</v>
      </c>
      <c r="N209" s="12">
        <v>17.617617617617618</v>
      </c>
      <c r="P209" s="12"/>
      <c r="R209" s="12" t="s">
        <v>1569</v>
      </c>
      <c r="T209" s="12" t="s">
        <v>1569</v>
      </c>
      <c r="V209" s="12" t="s">
        <v>1569</v>
      </c>
      <c r="X209" s="14" t="s">
        <v>1569</v>
      </c>
      <c r="Z209" s="14"/>
    </row>
    <row r="210" spans="1:26" ht="12.75" customHeight="1" x14ac:dyDescent="0.25">
      <c r="A210" s="5" t="s">
        <v>119</v>
      </c>
      <c r="B210" s="5" t="s">
        <v>122</v>
      </c>
      <c r="C210" s="5" t="s">
        <v>121</v>
      </c>
      <c r="D210" s="5" t="s">
        <v>35</v>
      </c>
      <c r="E210" s="5" t="s">
        <v>123</v>
      </c>
      <c r="F210" s="5" t="s">
        <v>120</v>
      </c>
      <c r="G210" s="5">
        <v>2</v>
      </c>
      <c r="H210" s="15">
        <v>1</v>
      </c>
      <c r="I210" s="4" t="s">
        <v>3162</v>
      </c>
      <c r="J210" s="13">
        <v>1.3277838169386371</v>
      </c>
      <c r="K210" s="5">
        <v>2015</v>
      </c>
      <c r="L210" s="12">
        <v>100</v>
      </c>
      <c r="M210" s="5">
        <v>2015</v>
      </c>
      <c r="N210" s="12">
        <v>16.7</v>
      </c>
      <c r="O210" s="5">
        <v>2015</v>
      </c>
      <c r="P210" s="12"/>
      <c r="R210" s="12">
        <v>0</v>
      </c>
      <c r="S210" s="5">
        <v>2015</v>
      </c>
      <c r="T210" s="12">
        <v>17.100000000000001</v>
      </c>
      <c r="U210" s="5">
        <v>2015</v>
      </c>
      <c r="V210" s="12">
        <v>77.5</v>
      </c>
      <c r="W210" s="5">
        <v>2015</v>
      </c>
      <c r="X210" s="14">
        <v>100</v>
      </c>
      <c r="Y210" s="5">
        <v>2015</v>
      </c>
      <c r="Z210" s="14"/>
    </row>
    <row r="211" spans="1:26" ht="12.75" customHeight="1" x14ac:dyDescent="0.25">
      <c r="A211" s="5" t="s">
        <v>124</v>
      </c>
      <c r="B211" s="5" t="s">
        <v>122</v>
      </c>
      <c r="C211" s="5" t="s">
        <v>121</v>
      </c>
      <c r="D211" s="5" t="s">
        <v>35</v>
      </c>
      <c r="E211" s="5" t="s">
        <v>126</v>
      </c>
      <c r="F211" s="5" t="s">
        <v>125</v>
      </c>
      <c r="G211" s="5">
        <v>3</v>
      </c>
      <c r="H211" s="15">
        <v>2</v>
      </c>
      <c r="I211" s="4" t="s">
        <v>1887</v>
      </c>
      <c r="J211" s="13">
        <v>1.3466819772081444</v>
      </c>
      <c r="K211" s="5">
        <v>2015</v>
      </c>
      <c r="L211" s="12">
        <v>100</v>
      </c>
      <c r="M211" s="5">
        <v>2015</v>
      </c>
      <c r="N211" s="12" t="s">
        <v>1569</v>
      </c>
      <c r="P211" s="12"/>
      <c r="R211" s="12">
        <v>22.936352553943689</v>
      </c>
      <c r="S211" s="5">
        <v>2015</v>
      </c>
      <c r="T211" s="12">
        <v>17.66</v>
      </c>
      <c r="U211" s="5">
        <v>2015</v>
      </c>
      <c r="V211" s="12">
        <v>0.23086919419724494</v>
      </c>
      <c r="W211" s="5">
        <v>2015</v>
      </c>
      <c r="X211" s="14">
        <v>91.518235793044951</v>
      </c>
      <c r="Y211" s="5">
        <v>2015</v>
      </c>
      <c r="Z211" s="14"/>
    </row>
    <row r="212" spans="1:26" ht="12.75" customHeight="1" x14ac:dyDescent="0.25">
      <c r="A212" s="5" t="s">
        <v>1165</v>
      </c>
      <c r="B212" s="5" t="s">
        <v>1168</v>
      </c>
      <c r="C212" s="5" t="s">
        <v>1167</v>
      </c>
      <c r="D212" s="5" t="s">
        <v>1038</v>
      </c>
      <c r="E212" s="5" t="s">
        <v>1169</v>
      </c>
      <c r="F212" s="5" t="s">
        <v>1166</v>
      </c>
      <c r="G212" s="5">
        <v>2</v>
      </c>
      <c r="H212" s="15">
        <v>2</v>
      </c>
      <c r="I212" s="4" t="s">
        <v>1888</v>
      </c>
      <c r="J212" s="13">
        <v>1.61759314874736</v>
      </c>
      <c r="K212" s="5">
        <v>2005</v>
      </c>
      <c r="L212" s="12">
        <v>57</v>
      </c>
      <c r="M212" s="5">
        <v>2005</v>
      </c>
      <c r="N212" s="12" t="s">
        <v>1569</v>
      </c>
      <c r="P212" s="12"/>
      <c r="R212" s="12">
        <v>0</v>
      </c>
      <c r="S212" s="5">
        <v>2005</v>
      </c>
      <c r="T212" s="12">
        <v>0</v>
      </c>
      <c r="U212" s="5">
        <v>2005</v>
      </c>
      <c r="V212" s="12">
        <v>0</v>
      </c>
      <c r="W212" s="5">
        <v>2005</v>
      </c>
      <c r="X212" s="14">
        <v>0</v>
      </c>
      <c r="Y212" s="5">
        <v>2005</v>
      </c>
      <c r="Z212" s="14"/>
    </row>
    <row r="213" spans="1:26" ht="12.75" customHeight="1" x14ac:dyDescent="0.25">
      <c r="A213" s="5" t="s">
        <v>448</v>
      </c>
      <c r="B213" s="5" t="s">
        <v>1524</v>
      </c>
      <c r="C213" s="5" t="s">
        <v>450</v>
      </c>
      <c r="D213" s="5" t="s">
        <v>360</v>
      </c>
      <c r="E213" s="5" t="s">
        <v>451</v>
      </c>
      <c r="F213" s="5" t="s">
        <v>449</v>
      </c>
      <c r="G213" s="5">
        <v>1</v>
      </c>
      <c r="H213" s="15">
        <v>1</v>
      </c>
      <c r="I213" s="4" t="s">
        <v>1889</v>
      </c>
      <c r="J213" s="13">
        <v>0.66163141993957708</v>
      </c>
      <c r="K213" s="5">
        <v>2002</v>
      </c>
      <c r="L213" s="12">
        <v>35</v>
      </c>
      <c r="M213" s="5">
        <v>2002</v>
      </c>
      <c r="N213" s="12">
        <v>0</v>
      </c>
      <c r="O213" s="5">
        <v>2002</v>
      </c>
      <c r="P213" s="12"/>
      <c r="R213" s="12" t="s">
        <v>1569</v>
      </c>
      <c r="T213" s="12" t="s">
        <v>1569</v>
      </c>
      <c r="V213" s="12" t="s">
        <v>1569</v>
      </c>
      <c r="X213" s="14" t="s">
        <v>1569</v>
      </c>
      <c r="Z213" s="14"/>
    </row>
    <row r="214" spans="1:26" ht="12.75" customHeight="1" x14ac:dyDescent="0.25">
      <c r="A214" s="5" t="s">
        <v>686</v>
      </c>
      <c r="B214" s="5" t="s">
        <v>689</v>
      </c>
      <c r="C214" s="5" t="s">
        <v>688</v>
      </c>
      <c r="D214" s="5" t="s">
        <v>620</v>
      </c>
      <c r="E214" s="5" t="s">
        <v>690</v>
      </c>
      <c r="F214" s="5" t="s">
        <v>687</v>
      </c>
      <c r="G214" s="5">
        <v>2</v>
      </c>
      <c r="H214" s="15">
        <v>1</v>
      </c>
      <c r="I214" s="4"/>
      <c r="J214" s="13" t="s">
        <v>1569</v>
      </c>
      <c r="L214" s="12">
        <v>100</v>
      </c>
      <c r="N214" s="12">
        <v>12.961116650049851</v>
      </c>
      <c r="P214" s="12"/>
      <c r="R214" s="12" t="s">
        <v>1569</v>
      </c>
      <c r="T214" s="12" t="s">
        <v>1569</v>
      </c>
      <c r="V214" s="12" t="s">
        <v>1569</v>
      </c>
      <c r="X214" s="14" t="s">
        <v>1569</v>
      </c>
      <c r="Z214" s="14"/>
    </row>
    <row r="215" spans="1:26" ht="12.75" customHeight="1" x14ac:dyDescent="0.25">
      <c r="A215" s="5" t="s">
        <v>127</v>
      </c>
      <c r="B215" s="5" t="s">
        <v>130</v>
      </c>
      <c r="C215" s="5" t="s">
        <v>129</v>
      </c>
      <c r="D215" s="5" t="s">
        <v>35</v>
      </c>
      <c r="E215" s="5" t="s">
        <v>131</v>
      </c>
      <c r="F215" s="5" t="s">
        <v>128</v>
      </c>
      <c r="G215" s="5" t="s">
        <v>2708</v>
      </c>
      <c r="H215" s="15">
        <v>1</v>
      </c>
      <c r="I215" s="4"/>
      <c r="J215" s="13">
        <v>1.0384176794220661</v>
      </c>
      <c r="K215" s="5">
        <v>2015</v>
      </c>
      <c r="L215" s="12" t="s">
        <v>1569</v>
      </c>
      <c r="N215" s="12">
        <v>8</v>
      </c>
      <c r="O215" s="5">
        <v>2015</v>
      </c>
      <c r="P215" s="12"/>
      <c r="R215" s="12">
        <v>0</v>
      </c>
      <c r="S215" s="5">
        <v>2015</v>
      </c>
      <c r="T215" s="12">
        <v>28</v>
      </c>
      <c r="U215" s="5">
        <v>2015</v>
      </c>
      <c r="V215" s="12">
        <v>65</v>
      </c>
      <c r="W215" s="5">
        <v>2015</v>
      </c>
      <c r="X215" s="14">
        <v>100</v>
      </c>
      <c r="Y215" s="5">
        <v>2015</v>
      </c>
      <c r="Z215" s="14"/>
    </row>
    <row r="216" spans="1:26" ht="12.75" customHeight="1" x14ac:dyDescent="0.25">
      <c r="A216" s="5" t="s">
        <v>132</v>
      </c>
      <c r="B216" s="5" t="s">
        <v>130</v>
      </c>
      <c r="C216" s="5" t="s">
        <v>129</v>
      </c>
      <c r="D216" s="5" t="s">
        <v>35</v>
      </c>
      <c r="E216" s="5" t="s">
        <v>134</v>
      </c>
      <c r="F216" s="5" t="s">
        <v>133</v>
      </c>
      <c r="G216" s="5" t="s">
        <v>2708</v>
      </c>
      <c r="H216" s="15">
        <v>1</v>
      </c>
      <c r="I216" s="4"/>
      <c r="J216" s="13" t="s">
        <v>1569</v>
      </c>
      <c r="L216" s="12" t="s">
        <v>1569</v>
      </c>
      <c r="N216" s="12">
        <v>1.600480144043213</v>
      </c>
      <c r="P216" s="12"/>
      <c r="R216" s="12" t="s">
        <v>1569</v>
      </c>
      <c r="T216" s="12" t="s">
        <v>1569</v>
      </c>
      <c r="V216" s="12" t="s">
        <v>1569</v>
      </c>
      <c r="X216" s="14" t="s">
        <v>1569</v>
      </c>
      <c r="Z216" s="14"/>
    </row>
    <row r="217" spans="1:26" ht="12.75" customHeight="1" x14ac:dyDescent="0.25">
      <c r="A217" s="5" t="s">
        <v>691</v>
      </c>
      <c r="B217" s="5" t="s">
        <v>694</v>
      </c>
      <c r="C217" s="5" t="s">
        <v>693</v>
      </c>
      <c r="D217" s="5" t="s">
        <v>620</v>
      </c>
      <c r="E217" s="5" t="s">
        <v>695</v>
      </c>
      <c r="F217" s="5" t="s">
        <v>692</v>
      </c>
      <c r="G217" s="5">
        <v>2</v>
      </c>
      <c r="H217" s="15">
        <v>1</v>
      </c>
      <c r="I217" s="4"/>
      <c r="J217" s="13">
        <v>1.0204081632653061</v>
      </c>
      <c r="K217" s="5">
        <v>2013</v>
      </c>
      <c r="L217" s="12">
        <v>82.5</v>
      </c>
      <c r="M217" s="5">
        <v>2013</v>
      </c>
      <c r="N217" s="12">
        <v>10.31746031746032</v>
      </c>
      <c r="O217" s="5">
        <v>2013</v>
      </c>
      <c r="P217" s="12"/>
      <c r="R217" s="12">
        <v>0</v>
      </c>
      <c r="S217" s="5">
        <v>2013</v>
      </c>
      <c r="T217" s="12">
        <v>0</v>
      </c>
      <c r="U217" s="5">
        <v>2013</v>
      </c>
      <c r="V217" s="12">
        <v>0</v>
      </c>
      <c r="W217" s="5">
        <v>2013</v>
      </c>
      <c r="X217" s="14">
        <v>0</v>
      </c>
      <c r="Y217" s="5">
        <v>2013</v>
      </c>
      <c r="Z217" s="14"/>
    </row>
    <row r="218" spans="1:26" ht="12.75" customHeight="1" x14ac:dyDescent="0.25">
      <c r="A218" s="5" t="s">
        <v>696</v>
      </c>
      <c r="B218" s="5" t="s">
        <v>694</v>
      </c>
      <c r="C218" s="5" t="s">
        <v>693</v>
      </c>
      <c r="D218" s="5" t="s">
        <v>620</v>
      </c>
      <c r="E218" s="5" t="s">
        <v>698</v>
      </c>
      <c r="F218" s="5" t="s">
        <v>697</v>
      </c>
      <c r="G218" s="5">
        <v>2</v>
      </c>
      <c r="H218" s="15">
        <v>1</v>
      </c>
      <c r="I218" s="4"/>
      <c r="J218" s="13">
        <v>0.7400000000000001</v>
      </c>
      <c r="K218" s="5">
        <v>2015</v>
      </c>
      <c r="L218" s="12" t="s">
        <v>1569</v>
      </c>
      <c r="N218" s="12">
        <v>17.582417582417584</v>
      </c>
      <c r="O218" s="5">
        <v>2015</v>
      </c>
      <c r="P218" s="12"/>
      <c r="R218" s="12" t="s">
        <v>1569</v>
      </c>
      <c r="T218" s="12" t="s">
        <v>1569</v>
      </c>
      <c r="V218" s="12" t="s">
        <v>1569</v>
      </c>
      <c r="X218" s="14" t="s">
        <v>1569</v>
      </c>
      <c r="Z218" s="14"/>
    </row>
    <row r="219" spans="1:26" ht="12.75" customHeight="1" x14ac:dyDescent="0.25">
      <c r="A219" s="5" t="s">
        <v>135</v>
      </c>
      <c r="B219" s="5" t="s">
        <v>138</v>
      </c>
      <c r="C219" s="5" t="s">
        <v>137</v>
      </c>
      <c r="D219" s="5" t="s">
        <v>35</v>
      </c>
      <c r="E219" s="5" t="s">
        <v>139</v>
      </c>
      <c r="F219" s="5" t="s">
        <v>136</v>
      </c>
      <c r="G219" s="5">
        <v>3</v>
      </c>
      <c r="H219" s="15">
        <v>1</v>
      </c>
      <c r="I219" s="4"/>
      <c r="J219" s="13">
        <v>1.2808129854347854</v>
      </c>
      <c r="K219" s="5">
        <v>2012</v>
      </c>
      <c r="L219" s="12" t="s">
        <v>1569</v>
      </c>
      <c r="N219" s="12">
        <v>9.9581756622186806E-3</v>
      </c>
      <c r="O219" s="5">
        <v>2012</v>
      </c>
      <c r="P219" s="12"/>
      <c r="R219" s="12" t="s">
        <v>1569</v>
      </c>
      <c r="T219" s="12" t="s">
        <v>1569</v>
      </c>
      <c r="V219" s="12" t="s">
        <v>1569</v>
      </c>
      <c r="X219" s="14" t="s">
        <v>1569</v>
      </c>
      <c r="Z219" s="14"/>
    </row>
    <row r="220" spans="1:26" ht="12.75" customHeight="1" x14ac:dyDescent="0.25">
      <c r="A220" s="5" t="s">
        <v>140</v>
      </c>
      <c r="B220" s="5" t="s">
        <v>138</v>
      </c>
      <c r="C220" s="5" t="s">
        <v>137</v>
      </c>
      <c r="D220" s="5" t="s">
        <v>35</v>
      </c>
      <c r="E220" s="5" t="s">
        <v>142</v>
      </c>
      <c r="F220" s="5" t="s">
        <v>141</v>
      </c>
      <c r="G220" s="5">
        <v>3</v>
      </c>
      <c r="H220" s="15">
        <v>2</v>
      </c>
      <c r="I220" s="4" t="s">
        <v>1890</v>
      </c>
      <c r="J220" s="13">
        <v>1.0101545943517365</v>
      </c>
      <c r="K220" s="5">
        <v>2015</v>
      </c>
      <c r="L220" s="12" t="s">
        <v>1569</v>
      </c>
      <c r="N220" s="12">
        <v>13.900000000000002</v>
      </c>
      <c r="O220" s="5">
        <v>2015</v>
      </c>
      <c r="P220" s="12"/>
      <c r="R220" s="12" t="s">
        <v>1569</v>
      </c>
      <c r="T220" s="12" t="s">
        <v>1569</v>
      </c>
      <c r="V220" s="12" t="s">
        <v>1569</v>
      </c>
      <c r="X220" s="14" t="s">
        <v>1569</v>
      </c>
      <c r="Z220" s="14"/>
    </row>
    <row r="221" spans="1:26" ht="12.75" customHeight="1" x14ac:dyDescent="0.25">
      <c r="A221" s="5" t="s">
        <v>1170</v>
      </c>
      <c r="B221" s="5" t="s">
        <v>1173</v>
      </c>
      <c r="C221" s="5" t="s">
        <v>1172</v>
      </c>
      <c r="D221" s="5" t="s">
        <v>1038</v>
      </c>
      <c r="E221" s="5" t="s">
        <v>1174</v>
      </c>
      <c r="F221" s="5" t="s">
        <v>1171</v>
      </c>
      <c r="G221" s="5">
        <v>1</v>
      </c>
      <c r="H221" s="15">
        <v>1</v>
      </c>
      <c r="I221" s="4" t="s">
        <v>3163</v>
      </c>
      <c r="J221" s="13">
        <v>0.62945784471130228</v>
      </c>
      <c r="K221" s="5">
        <v>2013</v>
      </c>
      <c r="L221" s="12">
        <v>72</v>
      </c>
      <c r="M221" s="5">
        <v>2013</v>
      </c>
      <c r="N221" s="12">
        <v>17</v>
      </c>
      <c r="O221" s="5">
        <v>2013</v>
      </c>
      <c r="P221" s="12"/>
      <c r="R221" s="12">
        <v>0</v>
      </c>
      <c r="S221" s="5">
        <v>2013</v>
      </c>
      <c r="T221" s="12">
        <v>0</v>
      </c>
      <c r="U221" s="5">
        <v>2013</v>
      </c>
      <c r="V221" s="12">
        <v>0</v>
      </c>
      <c r="W221" s="5">
        <v>2013</v>
      </c>
      <c r="X221" s="14">
        <v>0</v>
      </c>
      <c r="Y221" s="5">
        <v>2013</v>
      </c>
      <c r="Z221" s="14"/>
    </row>
    <row r="222" spans="1:26" ht="12.75" customHeight="1" x14ac:dyDescent="0.25">
      <c r="A222" s="5" t="s">
        <v>1175</v>
      </c>
      <c r="B222" s="5" t="s">
        <v>1173</v>
      </c>
      <c r="C222" s="5" t="s">
        <v>1172</v>
      </c>
      <c r="D222" s="5" t="s">
        <v>1038</v>
      </c>
      <c r="E222" s="5" t="s">
        <v>1177</v>
      </c>
      <c r="F222" s="5" t="s">
        <v>1176</v>
      </c>
      <c r="G222" s="5">
        <v>2</v>
      </c>
      <c r="H222" s="15">
        <v>1</v>
      </c>
      <c r="I222" s="4"/>
      <c r="J222" s="13">
        <v>0.56002640699785444</v>
      </c>
      <c r="K222" s="5">
        <v>2011</v>
      </c>
      <c r="L222" s="12" t="s">
        <v>1569</v>
      </c>
      <c r="N222" s="12">
        <v>12.000000000000002</v>
      </c>
      <c r="O222" s="5">
        <v>2011</v>
      </c>
      <c r="P222" s="12"/>
      <c r="R222" s="12" t="s">
        <v>1569</v>
      </c>
      <c r="T222" s="12" t="s">
        <v>1569</v>
      </c>
      <c r="V222" s="12" t="s">
        <v>1569</v>
      </c>
      <c r="X222" s="14" t="s">
        <v>1569</v>
      </c>
      <c r="Z222" s="14"/>
    </row>
    <row r="223" spans="1:26" ht="12.75" customHeight="1" x14ac:dyDescent="0.25">
      <c r="A223" s="5" t="s">
        <v>1178</v>
      </c>
      <c r="B223" s="5" t="s">
        <v>1173</v>
      </c>
      <c r="C223" s="5" t="s">
        <v>1172</v>
      </c>
      <c r="D223" s="5" t="s">
        <v>1038</v>
      </c>
      <c r="E223" s="5" t="s">
        <v>1180</v>
      </c>
      <c r="F223" s="5" t="s">
        <v>1179</v>
      </c>
      <c r="G223" s="5">
        <v>2</v>
      </c>
      <c r="H223" s="15">
        <v>2</v>
      </c>
      <c r="I223" s="4" t="s">
        <v>1891</v>
      </c>
      <c r="J223" s="13">
        <v>0.35714353698461537</v>
      </c>
      <c r="K223" s="5">
        <v>2014</v>
      </c>
      <c r="L223" s="12">
        <v>12.5</v>
      </c>
      <c r="M223" s="5">
        <v>2014</v>
      </c>
      <c r="N223" s="12">
        <v>11.811811811811811</v>
      </c>
      <c r="O223" s="5">
        <v>2014</v>
      </c>
      <c r="P223" s="12"/>
      <c r="R223" s="12">
        <v>0</v>
      </c>
      <c r="S223" s="5">
        <v>2014</v>
      </c>
      <c r="T223" s="12">
        <v>0</v>
      </c>
      <c r="U223" s="5">
        <v>2014</v>
      </c>
      <c r="V223" s="12">
        <v>0</v>
      </c>
      <c r="W223" s="5">
        <v>2014</v>
      </c>
      <c r="X223" s="14">
        <v>0</v>
      </c>
      <c r="Y223" s="5">
        <v>2014</v>
      </c>
      <c r="Z223" s="14"/>
    </row>
    <row r="224" spans="1:26" ht="12.75" customHeight="1" x14ac:dyDescent="0.25">
      <c r="A224" s="5" t="s">
        <v>452</v>
      </c>
      <c r="B224" s="5" t="s">
        <v>455</v>
      </c>
      <c r="C224" s="5" t="s">
        <v>454</v>
      </c>
      <c r="D224" s="5" t="s">
        <v>360</v>
      </c>
      <c r="E224" s="5" t="s">
        <v>456</v>
      </c>
      <c r="F224" s="5" t="s">
        <v>453</v>
      </c>
      <c r="G224" s="5">
        <v>2</v>
      </c>
      <c r="H224" s="15">
        <v>1</v>
      </c>
      <c r="I224" s="4"/>
      <c r="J224" s="13">
        <v>0.75547720977083865</v>
      </c>
      <c r="K224" s="5">
        <v>1996</v>
      </c>
      <c r="L224" s="12">
        <v>76</v>
      </c>
      <c r="M224" s="5">
        <v>1996</v>
      </c>
      <c r="N224" s="12">
        <v>5.3053053053053052</v>
      </c>
      <c r="O224" s="5">
        <v>1996</v>
      </c>
      <c r="P224" s="12"/>
      <c r="R224" s="12" t="s">
        <v>1569</v>
      </c>
      <c r="T224" s="12" t="s">
        <v>1569</v>
      </c>
      <c r="V224" s="12" t="s">
        <v>1569</v>
      </c>
      <c r="X224" s="14" t="s">
        <v>1569</v>
      </c>
      <c r="Z224" s="14"/>
    </row>
    <row r="225" spans="1:26" ht="12.75" customHeight="1" x14ac:dyDescent="0.25">
      <c r="A225" s="5" t="s">
        <v>457</v>
      </c>
      <c r="B225" s="5" t="s">
        <v>460</v>
      </c>
      <c r="C225" s="5" t="s">
        <v>459</v>
      </c>
      <c r="D225" s="5" t="s">
        <v>360</v>
      </c>
      <c r="E225" s="5" t="s">
        <v>461</v>
      </c>
      <c r="F225" s="5" t="s">
        <v>458</v>
      </c>
      <c r="G225" s="5">
        <v>2</v>
      </c>
      <c r="H225" s="15">
        <v>1</v>
      </c>
      <c r="I225" s="4" t="s">
        <v>3164</v>
      </c>
      <c r="J225" s="13">
        <v>0.70000000313841571</v>
      </c>
      <c r="K225" s="5">
        <v>2015</v>
      </c>
      <c r="L225" s="12">
        <v>12.4</v>
      </c>
      <c r="M225" s="5">
        <v>2015</v>
      </c>
      <c r="N225" s="12">
        <v>15.4</v>
      </c>
      <c r="O225" s="5">
        <v>2015</v>
      </c>
      <c r="P225" s="12"/>
      <c r="R225" s="12">
        <v>0</v>
      </c>
      <c r="S225" s="5">
        <v>2015</v>
      </c>
      <c r="T225" s="12">
        <v>0</v>
      </c>
      <c r="U225" s="5">
        <v>2015</v>
      </c>
      <c r="V225" s="12">
        <v>0</v>
      </c>
      <c r="W225" s="5">
        <v>2015</v>
      </c>
      <c r="X225" s="14">
        <v>100</v>
      </c>
      <c r="Y225" s="5">
        <v>2015</v>
      </c>
      <c r="Z225" s="14"/>
    </row>
    <row r="226" spans="1:26" ht="12.75" customHeight="1" x14ac:dyDescent="0.25">
      <c r="A226" s="5" t="s">
        <v>699</v>
      </c>
      <c r="B226" s="5" t="s">
        <v>702</v>
      </c>
      <c r="C226" s="5" t="s">
        <v>701</v>
      </c>
      <c r="D226" s="5" t="s">
        <v>620</v>
      </c>
      <c r="E226" s="5" t="s">
        <v>703</v>
      </c>
      <c r="F226" s="5" t="s">
        <v>700</v>
      </c>
      <c r="G226" s="5">
        <v>2</v>
      </c>
      <c r="H226" s="15">
        <v>1</v>
      </c>
      <c r="I226" s="4"/>
      <c r="J226" s="13">
        <v>0.75429553264604809</v>
      </c>
      <c r="K226" s="5">
        <v>2015</v>
      </c>
      <c r="L226" s="12">
        <v>97</v>
      </c>
      <c r="M226" s="5">
        <v>2015</v>
      </c>
      <c r="N226" s="12">
        <v>8.1632653061224492</v>
      </c>
      <c r="O226" s="5">
        <v>2015</v>
      </c>
      <c r="P226" s="12"/>
      <c r="R226" s="12" t="s">
        <v>1569</v>
      </c>
      <c r="T226" s="12" t="s">
        <v>1569</v>
      </c>
      <c r="V226" s="12" t="s">
        <v>1569</v>
      </c>
      <c r="X226" s="14">
        <v>92.499732133290465</v>
      </c>
      <c r="Y226" s="5">
        <v>2015</v>
      </c>
      <c r="Z226" s="14"/>
    </row>
    <row r="227" spans="1:26" ht="12.75" customHeight="1" x14ac:dyDescent="0.25">
      <c r="A227" s="5" t="s">
        <v>704</v>
      </c>
      <c r="B227" s="5" t="s">
        <v>702</v>
      </c>
      <c r="C227" s="5" t="s">
        <v>701</v>
      </c>
      <c r="D227" s="5" t="s">
        <v>620</v>
      </c>
      <c r="E227" s="5" t="s">
        <v>706</v>
      </c>
      <c r="F227" s="5" t="s">
        <v>705</v>
      </c>
      <c r="G227" s="5">
        <v>2</v>
      </c>
      <c r="H227" s="15">
        <v>1</v>
      </c>
      <c r="I227" s="4"/>
      <c r="J227" s="13">
        <v>0.93152582159624409</v>
      </c>
      <c r="K227" s="5">
        <v>2016</v>
      </c>
      <c r="L227" s="12">
        <v>59</v>
      </c>
      <c r="M227" s="5">
        <v>2016</v>
      </c>
      <c r="N227" s="12">
        <v>11.261126112611262</v>
      </c>
      <c r="O227" s="5">
        <v>2016</v>
      </c>
      <c r="P227" s="12"/>
      <c r="R227" s="12" t="s">
        <v>1569</v>
      </c>
      <c r="T227" s="12" t="s">
        <v>1569</v>
      </c>
      <c r="V227" s="12" t="s">
        <v>1569</v>
      </c>
      <c r="X227" s="14" t="s">
        <v>1569</v>
      </c>
      <c r="Z227" s="14"/>
    </row>
    <row r="228" spans="1:26" ht="12.75" customHeight="1" x14ac:dyDescent="0.25">
      <c r="A228" s="5" t="s">
        <v>143</v>
      </c>
      <c r="B228" s="5" t="s">
        <v>146</v>
      </c>
      <c r="C228" s="5" t="s">
        <v>145</v>
      </c>
      <c r="D228" s="5" t="s">
        <v>35</v>
      </c>
      <c r="E228" s="5" t="s">
        <v>147</v>
      </c>
      <c r="F228" s="5" t="s">
        <v>144</v>
      </c>
      <c r="G228" s="5">
        <v>2</v>
      </c>
      <c r="H228" s="15">
        <v>1</v>
      </c>
      <c r="I228" s="4"/>
      <c r="J228" s="13" t="s">
        <v>1569</v>
      </c>
      <c r="L228" s="12" t="s">
        <v>1569</v>
      </c>
      <c r="N228" s="12">
        <v>15.427713856928463</v>
      </c>
      <c r="P228" s="12"/>
      <c r="R228" s="12" t="s">
        <v>1569</v>
      </c>
      <c r="T228" s="12" t="s">
        <v>1569</v>
      </c>
      <c r="V228" s="12" t="s">
        <v>1569</v>
      </c>
      <c r="X228" s="14" t="s">
        <v>1569</v>
      </c>
      <c r="Z228" s="14"/>
    </row>
    <row r="229" spans="1:26" ht="12.75" customHeight="1" x14ac:dyDescent="0.25">
      <c r="A229" s="5" t="s">
        <v>148</v>
      </c>
      <c r="B229" s="5" t="s">
        <v>146</v>
      </c>
      <c r="C229" s="5" t="s">
        <v>145</v>
      </c>
      <c r="D229" s="5" t="s">
        <v>35</v>
      </c>
      <c r="E229" s="5" t="s">
        <v>150</v>
      </c>
      <c r="F229" s="5" t="s">
        <v>149</v>
      </c>
      <c r="G229" s="5">
        <v>2</v>
      </c>
      <c r="H229" s="15">
        <v>1</v>
      </c>
      <c r="I229" s="4"/>
      <c r="J229" s="13">
        <v>1.5703450389600642</v>
      </c>
      <c r="K229" s="5">
        <v>2014</v>
      </c>
      <c r="L229" s="12" t="s">
        <v>1569</v>
      </c>
      <c r="N229" s="12">
        <v>21.157684630738522</v>
      </c>
      <c r="O229" s="5">
        <v>2014</v>
      </c>
      <c r="P229" s="12"/>
      <c r="R229" s="12">
        <v>0</v>
      </c>
      <c r="S229" s="5">
        <v>2014</v>
      </c>
      <c r="T229" s="12">
        <v>0</v>
      </c>
      <c r="U229" s="5">
        <v>2014</v>
      </c>
      <c r="V229" s="12">
        <v>52</v>
      </c>
      <c r="W229" s="5">
        <v>2014</v>
      </c>
      <c r="X229" s="14">
        <v>0</v>
      </c>
      <c r="Y229" s="5">
        <v>2014</v>
      </c>
      <c r="Z229" s="14"/>
    </row>
    <row r="230" spans="1:26" ht="12.75" customHeight="1" x14ac:dyDescent="0.25">
      <c r="A230" s="5" t="s">
        <v>707</v>
      </c>
      <c r="B230" s="5" t="s">
        <v>23</v>
      </c>
      <c r="C230" s="5" t="s">
        <v>708</v>
      </c>
      <c r="D230" s="5" t="s">
        <v>620</v>
      </c>
      <c r="E230" s="5" t="s">
        <v>709</v>
      </c>
      <c r="F230" s="5" t="s">
        <v>3165</v>
      </c>
      <c r="G230" s="5">
        <v>2</v>
      </c>
      <c r="H230" s="15">
        <v>2</v>
      </c>
      <c r="I230" s="4" t="s">
        <v>3166</v>
      </c>
      <c r="J230" s="13">
        <v>0.54840958975103238</v>
      </c>
      <c r="K230" s="5">
        <v>2016</v>
      </c>
      <c r="L230" s="12">
        <v>100</v>
      </c>
      <c r="M230" s="5">
        <v>2016</v>
      </c>
      <c r="N230" s="12">
        <v>0</v>
      </c>
      <c r="O230" s="5">
        <v>2016</v>
      </c>
      <c r="P230" s="12"/>
      <c r="R230" s="12">
        <v>0</v>
      </c>
      <c r="S230" s="5">
        <v>2016</v>
      </c>
      <c r="T230" s="12">
        <v>0</v>
      </c>
      <c r="U230" s="5">
        <v>2016</v>
      </c>
      <c r="V230" s="12">
        <v>0</v>
      </c>
      <c r="W230" s="5">
        <v>2016</v>
      </c>
      <c r="X230" s="14">
        <v>0</v>
      </c>
      <c r="Y230" s="5">
        <v>2016</v>
      </c>
      <c r="Z230" s="14"/>
    </row>
    <row r="231" spans="1:26" ht="12.75" customHeight="1" x14ac:dyDescent="0.25">
      <c r="A231" s="5" t="s">
        <v>710</v>
      </c>
      <c r="B231" s="5" t="s">
        <v>23</v>
      </c>
      <c r="C231" s="5" t="s">
        <v>708</v>
      </c>
      <c r="D231" s="5" t="s">
        <v>620</v>
      </c>
      <c r="E231" s="5" t="s">
        <v>711</v>
      </c>
      <c r="F231" s="5" t="s">
        <v>1462</v>
      </c>
      <c r="G231" s="5" t="s">
        <v>2708</v>
      </c>
      <c r="H231" s="15">
        <v>1</v>
      </c>
      <c r="I231" s="4"/>
      <c r="J231" s="13">
        <v>0.99390689170862878</v>
      </c>
      <c r="K231" s="5">
        <v>2014</v>
      </c>
      <c r="L231" s="12">
        <v>76.5</v>
      </c>
      <c r="M231" s="5">
        <v>2014</v>
      </c>
      <c r="N231" s="12">
        <v>0</v>
      </c>
      <c r="O231" s="5">
        <v>2014</v>
      </c>
      <c r="P231" s="12"/>
      <c r="R231" s="12">
        <v>12.72430668841762</v>
      </c>
      <c r="S231" s="5">
        <v>2014</v>
      </c>
      <c r="T231" s="12">
        <v>0</v>
      </c>
      <c r="U231" s="5">
        <v>2014</v>
      </c>
      <c r="V231" s="12" t="s">
        <v>1569</v>
      </c>
      <c r="X231" s="14">
        <v>0</v>
      </c>
      <c r="Y231" s="5">
        <v>2014</v>
      </c>
      <c r="Z231" s="14"/>
    </row>
    <row r="232" spans="1:26" ht="12.75" customHeight="1" x14ac:dyDescent="0.25">
      <c r="A232" s="5" t="s">
        <v>712</v>
      </c>
      <c r="B232" s="5" t="s">
        <v>23</v>
      </c>
      <c r="C232" s="5" t="s">
        <v>708</v>
      </c>
      <c r="D232" s="5" t="s">
        <v>620</v>
      </c>
      <c r="E232" s="5" t="s">
        <v>714</v>
      </c>
      <c r="F232" s="5" t="s">
        <v>713</v>
      </c>
      <c r="G232" s="5">
        <v>3</v>
      </c>
      <c r="H232" s="15">
        <v>2</v>
      </c>
      <c r="I232" s="4" t="s">
        <v>1892</v>
      </c>
      <c r="J232" s="13">
        <v>0.48766053392906872</v>
      </c>
      <c r="K232" s="5">
        <v>2016</v>
      </c>
      <c r="L232" s="12">
        <v>85</v>
      </c>
      <c r="M232" s="5">
        <v>2016</v>
      </c>
      <c r="N232" s="12">
        <v>12</v>
      </c>
      <c r="O232" s="5">
        <v>2016</v>
      </c>
      <c r="P232" s="12"/>
      <c r="R232" s="12">
        <v>17.501473187978789</v>
      </c>
      <c r="S232" s="5">
        <v>2016</v>
      </c>
      <c r="T232" s="12">
        <v>0</v>
      </c>
      <c r="U232" s="5">
        <v>2016</v>
      </c>
      <c r="V232" s="12">
        <v>0</v>
      </c>
      <c r="W232" s="5">
        <v>2016</v>
      </c>
      <c r="X232" s="14">
        <v>0</v>
      </c>
      <c r="Y232" s="5">
        <v>2016</v>
      </c>
      <c r="Z232" s="14"/>
    </row>
    <row r="233" spans="1:26" ht="12.75" customHeight="1" x14ac:dyDescent="0.25">
      <c r="A233" s="5" t="s">
        <v>715</v>
      </c>
      <c r="B233" s="5" t="s">
        <v>23</v>
      </c>
      <c r="C233" s="5" t="s">
        <v>708</v>
      </c>
      <c r="D233" s="5" t="s">
        <v>620</v>
      </c>
      <c r="E233" s="5" t="s">
        <v>1577</v>
      </c>
      <c r="F233" s="5" t="s">
        <v>716</v>
      </c>
      <c r="G233" s="5">
        <v>3</v>
      </c>
      <c r="H233" s="15">
        <v>3</v>
      </c>
      <c r="I233" s="4" t="s">
        <v>1893</v>
      </c>
      <c r="J233" s="13">
        <v>0.75108994417248598</v>
      </c>
      <c r="K233" s="5">
        <v>2016</v>
      </c>
      <c r="L233" s="12">
        <v>89</v>
      </c>
      <c r="M233" s="5">
        <v>2016</v>
      </c>
      <c r="N233" s="12">
        <v>8.6048370977413544</v>
      </c>
      <c r="O233" s="5">
        <v>2016</v>
      </c>
      <c r="P233" s="12"/>
      <c r="R233" s="12">
        <v>48.888888888888886</v>
      </c>
      <c r="S233" s="5">
        <v>2016</v>
      </c>
      <c r="T233" s="12">
        <v>0</v>
      </c>
      <c r="U233" s="5">
        <v>2016</v>
      </c>
      <c r="V233" s="12">
        <v>0</v>
      </c>
      <c r="W233" s="5">
        <v>2016</v>
      </c>
      <c r="X233" s="14">
        <v>21.739130434782606</v>
      </c>
      <c r="Y233" s="5">
        <v>2016</v>
      </c>
      <c r="Z233" s="14"/>
    </row>
    <row r="234" spans="1:26" ht="12.75" customHeight="1" x14ac:dyDescent="0.25">
      <c r="A234" s="5" t="s">
        <v>717</v>
      </c>
      <c r="B234" s="5" t="s">
        <v>23</v>
      </c>
      <c r="C234" s="5" t="s">
        <v>708</v>
      </c>
      <c r="D234" s="5" t="s">
        <v>620</v>
      </c>
      <c r="E234" s="5" t="s">
        <v>719</v>
      </c>
      <c r="F234" s="5" t="s">
        <v>718</v>
      </c>
      <c r="G234" s="5">
        <v>2</v>
      </c>
      <c r="H234" s="15">
        <v>2</v>
      </c>
      <c r="I234" s="4" t="s">
        <v>1894</v>
      </c>
      <c r="J234" s="13">
        <v>0.83275344547157915</v>
      </c>
      <c r="K234" s="5">
        <v>2016</v>
      </c>
      <c r="L234" s="12">
        <v>90</v>
      </c>
      <c r="M234" s="5">
        <v>2016</v>
      </c>
      <c r="N234" s="12">
        <v>7.0498698177448427</v>
      </c>
      <c r="O234" s="5">
        <v>2016</v>
      </c>
      <c r="P234" s="12"/>
      <c r="R234" s="12">
        <v>1</v>
      </c>
      <c r="S234" s="5">
        <v>2016</v>
      </c>
      <c r="T234" s="12">
        <v>0</v>
      </c>
      <c r="U234" s="5">
        <v>2016</v>
      </c>
      <c r="V234" s="12">
        <v>0</v>
      </c>
      <c r="W234" s="5">
        <v>2016</v>
      </c>
      <c r="X234" s="14">
        <v>100</v>
      </c>
      <c r="Y234" s="5">
        <v>2016</v>
      </c>
      <c r="Z234" s="14"/>
    </row>
    <row r="235" spans="1:26" ht="12.75" customHeight="1" x14ac:dyDescent="0.25">
      <c r="A235" s="5" t="s">
        <v>720</v>
      </c>
      <c r="B235" s="5" t="s">
        <v>23</v>
      </c>
      <c r="C235" s="5" t="s">
        <v>708</v>
      </c>
      <c r="D235" s="5" t="s">
        <v>620</v>
      </c>
      <c r="E235" s="5" t="s">
        <v>722</v>
      </c>
      <c r="F235" s="5" t="s">
        <v>721</v>
      </c>
      <c r="G235" s="5">
        <v>3</v>
      </c>
      <c r="H235" s="15">
        <v>2</v>
      </c>
      <c r="I235" s="4" t="s">
        <v>1895</v>
      </c>
      <c r="J235" s="13">
        <v>0.51851629058612025</v>
      </c>
      <c r="K235" s="5">
        <v>2016</v>
      </c>
      <c r="L235" s="12">
        <v>98</v>
      </c>
      <c r="M235" s="5">
        <v>2016</v>
      </c>
      <c r="N235" s="12">
        <v>10</v>
      </c>
      <c r="O235" s="5">
        <v>2016</v>
      </c>
      <c r="P235" s="12"/>
      <c r="R235" s="12">
        <v>42.622950819672127</v>
      </c>
      <c r="S235" s="5">
        <v>2016</v>
      </c>
      <c r="T235" s="12" t="s">
        <v>1569</v>
      </c>
      <c r="V235" s="12" t="s">
        <v>1569</v>
      </c>
      <c r="X235" s="14">
        <v>100</v>
      </c>
      <c r="Y235" s="5">
        <v>2016</v>
      </c>
      <c r="Z235" s="14"/>
    </row>
    <row r="236" spans="1:26" ht="12.75" customHeight="1" x14ac:dyDescent="0.25">
      <c r="A236" s="5" t="s">
        <v>723</v>
      </c>
      <c r="B236" s="5" t="s">
        <v>23</v>
      </c>
      <c r="C236" s="5" t="s">
        <v>708</v>
      </c>
      <c r="D236" s="5" t="s">
        <v>620</v>
      </c>
      <c r="E236" s="5" t="s">
        <v>725</v>
      </c>
      <c r="F236" s="5" t="s">
        <v>724</v>
      </c>
      <c r="G236" s="5">
        <v>3</v>
      </c>
      <c r="H236" s="15">
        <v>1</v>
      </c>
      <c r="I236" s="4" t="s">
        <v>1896</v>
      </c>
      <c r="J236" s="13">
        <v>0.31865042174320524</v>
      </c>
      <c r="K236" s="5">
        <v>2016</v>
      </c>
      <c r="L236" s="12">
        <v>97</v>
      </c>
      <c r="M236" s="5">
        <v>2016</v>
      </c>
      <c r="N236" s="12" t="s">
        <v>1569</v>
      </c>
      <c r="P236" s="12"/>
      <c r="R236" s="12">
        <v>23.618090452261306</v>
      </c>
      <c r="S236" s="5">
        <v>2016</v>
      </c>
      <c r="T236" s="12">
        <v>0</v>
      </c>
      <c r="U236" s="5">
        <v>2016</v>
      </c>
      <c r="V236" s="12">
        <v>0</v>
      </c>
      <c r="W236" s="5">
        <v>2016</v>
      </c>
      <c r="X236" s="14">
        <v>0</v>
      </c>
      <c r="Y236" s="5">
        <v>2016</v>
      </c>
      <c r="Z236" s="14"/>
    </row>
    <row r="237" spans="1:26" ht="12.75" customHeight="1" x14ac:dyDescent="0.25">
      <c r="A237" s="5" t="s">
        <v>726</v>
      </c>
      <c r="B237" s="5" t="s">
        <v>23</v>
      </c>
      <c r="C237" s="5" t="s">
        <v>708</v>
      </c>
      <c r="D237" s="5" t="s">
        <v>620</v>
      </c>
      <c r="E237" s="5" t="s">
        <v>728</v>
      </c>
      <c r="F237" s="5" t="s">
        <v>727</v>
      </c>
      <c r="G237" s="5">
        <v>3</v>
      </c>
      <c r="H237" s="15">
        <v>1</v>
      </c>
      <c r="I237" s="4" t="s">
        <v>1897</v>
      </c>
      <c r="J237" s="13">
        <v>0.56092202858467899</v>
      </c>
      <c r="K237" s="5">
        <v>2016</v>
      </c>
      <c r="L237" s="12">
        <v>97</v>
      </c>
      <c r="M237" s="5">
        <v>2016</v>
      </c>
      <c r="N237" s="12">
        <v>5</v>
      </c>
      <c r="O237" s="5">
        <v>2016</v>
      </c>
      <c r="P237" s="12"/>
      <c r="R237" s="12">
        <v>30.971545176283872</v>
      </c>
      <c r="S237" s="5">
        <v>2016</v>
      </c>
      <c r="T237" s="12">
        <v>0</v>
      </c>
      <c r="U237" s="5">
        <v>2016</v>
      </c>
      <c r="V237" s="12">
        <v>0</v>
      </c>
      <c r="W237" s="5">
        <v>2016</v>
      </c>
      <c r="X237" s="14">
        <v>0</v>
      </c>
      <c r="Y237" s="5">
        <v>2016</v>
      </c>
      <c r="Z237" s="14"/>
    </row>
    <row r="238" spans="1:26" ht="12.75" customHeight="1" x14ac:dyDescent="0.25">
      <c r="A238" s="5" t="s">
        <v>729</v>
      </c>
      <c r="B238" s="5" t="s">
        <v>23</v>
      </c>
      <c r="C238" s="5" t="s">
        <v>708</v>
      </c>
      <c r="D238" s="5" t="s">
        <v>620</v>
      </c>
      <c r="E238" s="5" t="s">
        <v>731</v>
      </c>
      <c r="F238" s="5" t="s">
        <v>730</v>
      </c>
      <c r="G238" s="5">
        <v>3</v>
      </c>
      <c r="H238" s="15">
        <v>1</v>
      </c>
      <c r="I238" s="4"/>
      <c r="J238" s="13">
        <v>0.50291424421037145</v>
      </c>
      <c r="K238" s="5">
        <v>2016</v>
      </c>
      <c r="L238" s="12">
        <v>97</v>
      </c>
      <c r="M238" s="5">
        <v>2016</v>
      </c>
      <c r="N238" s="12" t="s">
        <v>1569</v>
      </c>
      <c r="P238" s="12"/>
      <c r="R238" s="12">
        <v>16.733067729083665</v>
      </c>
      <c r="S238" s="5">
        <v>2016</v>
      </c>
      <c r="T238" s="12">
        <v>0</v>
      </c>
      <c r="U238" s="5">
        <v>2016</v>
      </c>
      <c r="V238" s="12">
        <v>0</v>
      </c>
      <c r="W238" s="5">
        <v>2016</v>
      </c>
      <c r="X238" s="14">
        <v>0</v>
      </c>
      <c r="Y238" s="5">
        <v>2016</v>
      </c>
      <c r="Z238" s="14"/>
    </row>
    <row r="239" spans="1:26" ht="12.75" customHeight="1" x14ac:dyDescent="0.25">
      <c r="A239" s="5" t="s">
        <v>732</v>
      </c>
      <c r="B239" s="5" t="s">
        <v>23</v>
      </c>
      <c r="C239" s="5" t="s">
        <v>708</v>
      </c>
      <c r="D239" s="5" t="s">
        <v>620</v>
      </c>
      <c r="E239" s="5" t="s">
        <v>734</v>
      </c>
      <c r="F239" s="5" t="s">
        <v>733</v>
      </c>
      <c r="G239" s="5">
        <v>3</v>
      </c>
      <c r="H239" s="15">
        <v>1</v>
      </c>
      <c r="I239" s="4"/>
      <c r="J239" s="13">
        <v>0.50684463117340695</v>
      </c>
      <c r="K239" s="5">
        <v>2016</v>
      </c>
      <c r="L239" s="12">
        <v>97</v>
      </c>
      <c r="M239" s="5">
        <v>2016</v>
      </c>
      <c r="N239" s="12">
        <v>0</v>
      </c>
      <c r="O239" s="5">
        <v>2016</v>
      </c>
      <c r="P239" s="12"/>
      <c r="R239" s="12">
        <v>23.469387755102041</v>
      </c>
      <c r="S239" s="5">
        <v>2016</v>
      </c>
      <c r="T239" s="12">
        <v>0</v>
      </c>
      <c r="U239" s="5">
        <v>2016</v>
      </c>
      <c r="V239" s="12">
        <v>0</v>
      </c>
      <c r="W239" s="5">
        <v>2016</v>
      </c>
      <c r="X239" s="14">
        <v>0</v>
      </c>
      <c r="Y239" s="5">
        <v>2016</v>
      </c>
      <c r="Z239" s="14"/>
    </row>
    <row r="240" spans="1:26" ht="12.75" customHeight="1" x14ac:dyDescent="0.25">
      <c r="A240" s="5" t="s">
        <v>735</v>
      </c>
      <c r="B240" s="5" t="s">
        <v>23</v>
      </c>
      <c r="C240" s="5" t="s">
        <v>708</v>
      </c>
      <c r="D240" s="5" t="s">
        <v>620</v>
      </c>
      <c r="E240" s="5" t="s">
        <v>737</v>
      </c>
      <c r="F240" s="5" t="s">
        <v>736</v>
      </c>
      <c r="G240" s="5">
        <v>3</v>
      </c>
      <c r="H240" s="15">
        <v>1</v>
      </c>
      <c r="I240" s="4"/>
      <c r="J240" s="13">
        <v>0.59702344457095913</v>
      </c>
      <c r="K240" s="5">
        <v>2016</v>
      </c>
      <c r="L240" s="12">
        <v>90.8</v>
      </c>
      <c r="M240" s="5">
        <v>2016</v>
      </c>
      <c r="N240" s="12">
        <v>2.2533800701051576</v>
      </c>
      <c r="O240" s="5">
        <v>2016</v>
      </c>
      <c r="P240" s="12"/>
      <c r="R240" s="12">
        <v>57.139358314964483</v>
      </c>
      <c r="S240" s="5">
        <v>2016</v>
      </c>
      <c r="T240" s="12">
        <v>0</v>
      </c>
      <c r="U240" s="5">
        <v>2016</v>
      </c>
      <c r="V240" s="12" t="s">
        <v>1569</v>
      </c>
      <c r="X240" s="14" t="s">
        <v>1569</v>
      </c>
      <c r="Z240" s="14"/>
    </row>
    <row r="241" spans="1:26" ht="12.75" customHeight="1" x14ac:dyDescent="0.25">
      <c r="A241" s="5" t="s">
        <v>738</v>
      </c>
      <c r="B241" s="5" t="s">
        <v>23</v>
      </c>
      <c r="C241" s="5" t="s">
        <v>708</v>
      </c>
      <c r="D241" s="5" t="s">
        <v>620</v>
      </c>
      <c r="E241" s="5" t="s">
        <v>740</v>
      </c>
      <c r="F241" s="5" t="s">
        <v>739</v>
      </c>
      <c r="G241" s="5">
        <v>3</v>
      </c>
      <c r="H241" s="15">
        <v>2</v>
      </c>
      <c r="I241" s="4" t="s">
        <v>1898</v>
      </c>
      <c r="J241" s="13">
        <v>0.45465598909241317</v>
      </c>
      <c r="K241" s="5">
        <v>2016</v>
      </c>
      <c r="L241" s="12">
        <v>96</v>
      </c>
      <c r="M241" s="5">
        <v>2016</v>
      </c>
      <c r="N241" s="12">
        <v>12</v>
      </c>
      <c r="O241" s="5">
        <v>2016</v>
      </c>
      <c r="P241" s="12"/>
      <c r="R241" s="12">
        <v>15.625</v>
      </c>
      <c r="S241" s="5">
        <v>2016</v>
      </c>
      <c r="T241" s="12">
        <v>0</v>
      </c>
      <c r="U241" s="5">
        <v>2016</v>
      </c>
      <c r="V241" s="12">
        <v>0</v>
      </c>
      <c r="W241" s="5">
        <v>2016</v>
      </c>
      <c r="X241" s="14">
        <v>0</v>
      </c>
      <c r="Y241" s="5">
        <v>2016</v>
      </c>
      <c r="Z241" s="14"/>
    </row>
    <row r="242" spans="1:26" ht="12.75" customHeight="1" x14ac:dyDescent="0.25">
      <c r="A242" s="5" t="s">
        <v>741</v>
      </c>
      <c r="B242" s="5" t="s">
        <v>23</v>
      </c>
      <c r="C242" s="5" t="s">
        <v>708</v>
      </c>
      <c r="D242" s="5" t="s">
        <v>620</v>
      </c>
      <c r="E242" s="5" t="s">
        <v>743</v>
      </c>
      <c r="F242" s="5" t="s">
        <v>742</v>
      </c>
      <c r="G242" s="5">
        <v>3</v>
      </c>
      <c r="H242" s="15">
        <v>1</v>
      </c>
      <c r="I242" s="4"/>
      <c r="J242" s="13">
        <v>0.45126421670309375</v>
      </c>
      <c r="K242" s="5">
        <v>2016</v>
      </c>
      <c r="L242" s="12">
        <v>100</v>
      </c>
      <c r="M242" s="5">
        <v>2016</v>
      </c>
      <c r="N242" s="12">
        <v>3.5000000000000004</v>
      </c>
      <c r="O242" s="5">
        <v>2016</v>
      </c>
      <c r="P242" s="12"/>
      <c r="R242" s="12">
        <v>50</v>
      </c>
      <c r="S242" s="5">
        <v>2016</v>
      </c>
      <c r="T242" s="12">
        <v>0</v>
      </c>
      <c r="U242" s="5">
        <v>2016</v>
      </c>
      <c r="V242" s="12">
        <v>0</v>
      </c>
      <c r="W242" s="5">
        <v>2016</v>
      </c>
      <c r="X242" s="14">
        <v>0</v>
      </c>
      <c r="Y242" s="5">
        <v>2016</v>
      </c>
      <c r="Z242" s="14"/>
    </row>
    <row r="243" spans="1:26" ht="12.75" customHeight="1" x14ac:dyDescent="0.25">
      <c r="A243" s="5" t="s">
        <v>744</v>
      </c>
      <c r="B243" s="5" t="s">
        <v>23</v>
      </c>
      <c r="C243" s="5" t="s">
        <v>708</v>
      </c>
      <c r="D243" s="5" t="s">
        <v>620</v>
      </c>
      <c r="E243" s="5" t="s">
        <v>746</v>
      </c>
      <c r="F243" s="5" t="s">
        <v>745</v>
      </c>
      <c r="G243" s="5">
        <v>3</v>
      </c>
      <c r="H243" s="15">
        <v>1</v>
      </c>
      <c r="I243" s="4"/>
      <c r="J243" s="13">
        <v>0.59782608695652173</v>
      </c>
      <c r="K243" s="5">
        <v>2016</v>
      </c>
      <c r="L243" s="12">
        <v>29.3</v>
      </c>
      <c r="M243" s="5">
        <v>2016</v>
      </c>
      <c r="N243" s="12">
        <v>16.0481444332999</v>
      </c>
      <c r="O243" s="5">
        <v>2016</v>
      </c>
      <c r="P243" s="12"/>
      <c r="R243" s="12">
        <v>0</v>
      </c>
      <c r="S243" s="5">
        <v>2016</v>
      </c>
      <c r="T243" s="12">
        <v>0</v>
      </c>
      <c r="U243" s="5">
        <v>2016</v>
      </c>
      <c r="V243" s="12">
        <v>0</v>
      </c>
      <c r="W243" s="5">
        <v>2016</v>
      </c>
      <c r="X243" s="14">
        <v>0</v>
      </c>
      <c r="Y243" s="5">
        <v>2016</v>
      </c>
      <c r="Z243" s="14"/>
    </row>
    <row r="244" spans="1:26" ht="12.75" customHeight="1" x14ac:dyDescent="0.25">
      <c r="A244" s="5" t="s">
        <v>747</v>
      </c>
      <c r="B244" s="5" t="s">
        <v>23</v>
      </c>
      <c r="C244" s="5" t="s">
        <v>708</v>
      </c>
      <c r="D244" s="5" t="s">
        <v>620</v>
      </c>
      <c r="E244" s="5" t="s">
        <v>749</v>
      </c>
      <c r="F244" s="5" t="s">
        <v>748</v>
      </c>
      <c r="G244" s="5">
        <v>3</v>
      </c>
      <c r="H244" s="15">
        <v>1</v>
      </c>
      <c r="I244" s="4"/>
      <c r="J244" s="13">
        <v>0.50843986340127523</v>
      </c>
      <c r="K244" s="5">
        <v>2016</v>
      </c>
      <c r="L244" s="12">
        <v>87.5</v>
      </c>
      <c r="M244" s="5">
        <v>2016</v>
      </c>
      <c r="N244" s="12" t="s">
        <v>1569</v>
      </c>
      <c r="P244" s="12"/>
      <c r="R244" s="12">
        <v>21.85</v>
      </c>
      <c r="S244" s="5">
        <v>2016</v>
      </c>
      <c r="T244" s="12">
        <v>0</v>
      </c>
      <c r="U244" s="5">
        <v>2016</v>
      </c>
      <c r="V244" s="12">
        <v>0</v>
      </c>
      <c r="W244" s="5">
        <v>2016</v>
      </c>
      <c r="X244" s="14">
        <v>0</v>
      </c>
      <c r="Y244" s="5">
        <v>2016</v>
      </c>
      <c r="Z244" s="14"/>
    </row>
    <row r="245" spans="1:26" ht="12.75" customHeight="1" x14ac:dyDescent="0.25">
      <c r="A245" s="5" t="s">
        <v>750</v>
      </c>
      <c r="B245" s="5" t="s">
        <v>23</v>
      </c>
      <c r="C245" s="5" t="s">
        <v>708</v>
      </c>
      <c r="D245" s="5" t="s">
        <v>620</v>
      </c>
      <c r="E245" s="5" t="s">
        <v>752</v>
      </c>
      <c r="F245" s="5" t="s">
        <v>751</v>
      </c>
      <c r="G245" s="5">
        <v>3</v>
      </c>
      <c r="H245" s="15">
        <v>1</v>
      </c>
      <c r="I245" s="4"/>
      <c r="J245" s="13">
        <v>0.56130101473964888</v>
      </c>
      <c r="K245" s="5">
        <v>2016</v>
      </c>
      <c r="L245" s="12">
        <v>100</v>
      </c>
      <c r="M245" s="5">
        <v>2016</v>
      </c>
      <c r="N245" s="12">
        <v>0</v>
      </c>
      <c r="O245" s="5">
        <v>2016</v>
      </c>
      <c r="P245" s="12"/>
      <c r="R245" s="12">
        <v>0</v>
      </c>
      <c r="S245" s="5">
        <v>2016</v>
      </c>
      <c r="T245" s="12">
        <v>0</v>
      </c>
      <c r="U245" s="5">
        <v>2016</v>
      </c>
      <c r="V245" s="12">
        <v>0</v>
      </c>
      <c r="W245" s="5">
        <v>2016</v>
      </c>
      <c r="X245" s="14">
        <v>0</v>
      </c>
      <c r="Y245" s="5">
        <v>2016</v>
      </c>
      <c r="Z245" s="14"/>
    </row>
    <row r="246" spans="1:26" ht="12.75" customHeight="1" x14ac:dyDescent="0.25">
      <c r="A246" s="5" t="s">
        <v>753</v>
      </c>
      <c r="B246" s="5" t="s">
        <v>23</v>
      </c>
      <c r="C246" s="5" t="s">
        <v>708</v>
      </c>
      <c r="D246" s="5" t="s">
        <v>620</v>
      </c>
      <c r="E246" s="5" t="s">
        <v>754</v>
      </c>
      <c r="F246" s="5" t="s">
        <v>727</v>
      </c>
      <c r="G246" s="5">
        <v>3</v>
      </c>
      <c r="H246" s="15">
        <v>1</v>
      </c>
      <c r="I246" s="4" t="s">
        <v>1899</v>
      </c>
      <c r="J246" s="13">
        <v>0.43121111864846284</v>
      </c>
      <c r="K246" s="5">
        <v>2016</v>
      </c>
      <c r="L246" s="12">
        <v>100</v>
      </c>
      <c r="M246" s="5">
        <v>2016</v>
      </c>
      <c r="N246" s="12">
        <v>13.718013045659811</v>
      </c>
      <c r="O246" s="5">
        <v>2016</v>
      </c>
      <c r="P246" s="12"/>
      <c r="R246" s="12">
        <v>75.000000000000028</v>
      </c>
      <c r="S246" s="5">
        <v>2016</v>
      </c>
      <c r="T246" s="12" t="s">
        <v>1569</v>
      </c>
      <c r="V246" s="12" t="s">
        <v>1569</v>
      </c>
      <c r="X246" s="14">
        <v>98.186215235792019</v>
      </c>
      <c r="Y246" s="5">
        <v>2016</v>
      </c>
      <c r="Z246" s="14"/>
    </row>
    <row r="247" spans="1:26" ht="12.75" customHeight="1" x14ac:dyDescent="0.25">
      <c r="A247" s="5" t="s">
        <v>755</v>
      </c>
      <c r="B247" s="5" t="s">
        <v>23</v>
      </c>
      <c r="C247" s="5" t="s">
        <v>708</v>
      </c>
      <c r="D247" s="5" t="s">
        <v>620</v>
      </c>
      <c r="E247" s="5" t="s">
        <v>757</v>
      </c>
      <c r="F247" s="5" t="s">
        <v>756</v>
      </c>
      <c r="G247" s="5">
        <v>3</v>
      </c>
      <c r="H247" s="15">
        <v>2</v>
      </c>
      <c r="I247" s="4" t="s">
        <v>1900</v>
      </c>
      <c r="J247" s="13">
        <v>0.84615192789768334</v>
      </c>
      <c r="K247" s="5">
        <v>2016</v>
      </c>
      <c r="L247" s="12">
        <v>65</v>
      </c>
      <c r="M247" s="5">
        <v>2016</v>
      </c>
      <c r="N247" s="12" t="s">
        <v>1569</v>
      </c>
      <c r="P247" s="12"/>
      <c r="R247" s="12">
        <v>0</v>
      </c>
      <c r="S247" s="5">
        <v>2016</v>
      </c>
      <c r="T247" s="12">
        <v>0</v>
      </c>
      <c r="U247" s="5">
        <v>2016</v>
      </c>
      <c r="V247" s="12">
        <v>0</v>
      </c>
      <c r="W247" s="5">
        <v>2016</v>
      </c>
      <c r="X247" s="14">
        <v>0</v>
      </c>
      <c r="Y247" s="5">
        <v>2016</v>
      </c>
      <c r="Z247" s="14"/>
    </row>
    <row r="248" spans="1:26" ht="12.75" customHeight="1" x14ac:dyDescent="0.25">
      <c r="A248" s="5" t="s">
        <v>758</v>
      </c>
      <c r="B248" s="5" t="s">
        <v>23</v>
      </c>
      <c r="C248" s="5" t="s">
        <v>708</v>
      </c>
      <c r="D248" s="5" t="s">
        <v>620</v>
      </c>
      <c r="E248" s="5" t="s">
        <v>760</v>
      </c>
      <c r="F248" s="5" t="s">
        <v>759</v>
      </c>
      <c r="G248" s="5">
        <v>3</v>
      </c>
      <c r="H248" s="15">
        <v>2</v>
      </c>
      <c r="I248" s="4" t="s">
        <v>1901</v>
      </c>
      <c r="J248" s="13">
        <v>0.45188679416950794</v>
      </c>
      <c r="K248" s="5">
        <v>2016</v>
      </c>
      <c r="L248" s="12">
        <v>100</v>
      </c>
      <c r="M248" s="5">
        <v>2016</v>
      </c>
      <c r="N248" s="12">
        <v>9.1199999999999974</v>
      </c>
      <c r="O248" s="5">
        <v>2016</v>
      </c>
      <c r="P248" s="12"/>
      <c r="R248" s="12">
        <v>40</v>
      </c>
      <c r="S248" s="5">
        <v>2016</v>
      </c>
      <c r="T248" s="12">
        <v>0</v>
      </c>
      <c r="U248" s="5">
        <v>2016</v>
      </c>
      <c r="V248" s="12">
        <v>0</v>
      </c>
      <c r="W248" s="5">
        <v>2016</v>
      </c>
      <c r="X248" s="14">
        <v>0</v>
      </c>
      <c r="Y248" s="5">
        <v>2016</v>
      </c>
      <c r="Z248" s="14"/>
    </row>
    <row r="249" spans="1:26" ht="12.75" customHeight="1" x14ac:dyDescent="0.25">
      <c r="A249" s="5" t="s">
        <v>761</v>
      </c>
      <c r="B249" s="5" t="s">
        <v>23</v>
      </c>
      <c r="C249" s="5" t="s">
        <v>708</v>
      </c>
      <c r="D249" s="5" t="s">
        <v>620</v>
      </c>
      <c r="E249" s="5" t="s">
        <v>763</v>
      </c>
      <c r="F249" s="5" t="s">
        <v>762</v>
      </c>
      <c r="G249" s="5">
        <v>3</v>
      </c>
      <c r="H249" s="15">
        <v>1</v>
      </c>
      <c r="I249" s="4"/>
      <c r="J249" s="13">
        <v>0.27390678528962292</v>
      </c>
      <c r="K249" s="5">
        <v>2016</v>
      </c>
      <c r="L249" s="12">
        <v>100</v>
      </c>
      <c r="M249" s="5">
        <v>2016</v>
      </c>
      <c r="N249" s="12" t="s">
        <v>1569</v>
      </c>
      <c r="P249" s="12"/>
      <c r="R249" s="12">
        <v>0</v>
      </c>
      <c r="S249" s="5">
        <v>2016</v>
      </c>
      <c r="T249" s="12">
        <v>0</v>
      </c>
      <c r="U249" s="5">
        <v>2016</v>
      </c>
      <c r="V249" s="12">
        <v>0</v>
      </c>
      <c r="W249" s="5">
        <v>2016</v>
      </c>
      <c r="X249" s="14">
        <v>36.363636363636367</v>
      </c>
      <c r="Y249" s="5">
        <v>2016</v>
      </c>
      <c r="Z249" s="14"/>
    </row>
    <row r="250" spans="1:26" ht="12.75" customHeight="1" x14ac:dyDescent="0.25">
      <c r="A250" s="5" t="s">
        <v>764</v>
      </c>
      <c r="B250" s="5" t="s">
        <v>23</v>
      </c>
      <c r="C250" s="5" t="s">
        <v>708</v>
      </c>
      <c r="D250" s="5" t="s">
        <v>620</v>
      </c>
      <c r="E250" s="5" t="s">
        <v>766</v>
      </c>
      <c r="F250" s="5" t="s">
        <v>765</v>
      </c>
      <c r="G250" s="5">
        <v>3</v>
      </c>
      <c r="H250" s="15">
        <v>1</v>
      </c>
      <c r="I250" s="4"/>
      <c r="J250" s="13">
        <v>0.37365870800409245</v>
      </c>
      <c r="K250" s="5">
        <v>2016</v>
      </c>
      <c r="L250" s="12">
        <v>99</v>
      </c>
      <c r="M250" s="5">
        <v>2016</v>
      </c>
      <c r="N250" s="12">
        <v>2.11</v>
      </c>
      <c r="O250" s="5">
        <v>2016</v>
      </c>
      <c r="P250" s="12"/>
      <c r="R250" s="12">
        <v>0</v>
      </c>
      <c r="S250" s="5">
        <v>2016</v>
      </c>
      <c r="T250" s="12">
        <v>0</v>
      </c>
      <c r="U250" s="5">
        <v>2016</v>
      </c>
      <c r="V250" s="12">
        <v>0</v>
      </c>
      <c r="W250" s="5">
        <v>2016</v>
      </c>
      <c r="X250" s="14">
        <v>0</v>
      </c>
      <c r="Y250" s="5">
        <v>2016</v>
      </c>
      <c r="Z250" s="14"/>
    </row>
    <row r="251" spans="1:26" ht="12.75" customHeight="1" x14ac:dyDescent="0.25">
      <c r="A251" s="5" t="s">
        <v>767</v>
      </c>
      <c r="B251" s="5" t="s">
        <v>23</v>
      </c>
      <c r="C251" s="5" t="s">
        <v>708</v>
      </c>
      <c r="D251" s="5" t="s">
        <v>620</v>
      </c>
      <c r="E251" s="5" t="s">
        <v>769</v>
      </c>
      <c r="F251" s="5" t="s">
        <v>768</v>
      </c>
      <c r="G251" s="5">
        <v>3</v>
      </c>
      <c r="H251" s="15">
        <v>2</v>
      </c>
      <c r="I251" s="4" t="s">
        <v>1900</v>
      </c>
      <c r="J251" s="13">
        <v>0.46957321169689897</v>
      </c>
      <c r="K251" s="5">
        <v>2016</v>
      </c>
      <c r="L251" s="12" t="s">
        <v>1569</v>
      </c>
      <c r="N251" s="12">
        <v>16.079999999999998</v>
      </c>
      <c r="O251" s="5">
        <v>2016</v>
      </c>
      <c r="P251" s="12"/>
      <c r="R251" s="12">
        <v>46.396965865992421</v>
      </c>
      <c r="S251" s="5">
        <v>2016</v>
      </c>
      <c r="T251" s="12">
        <v>0</v>
      </c>
      <c r="U251" s="5">
        <v>2016</v>
      </c>
      <c r="V251" s="12">
        <v>0</v>
      </c>
      <c r="W251" s="5">
        <v>2016</v>
      </c>
      <c r="X251" s="14">
        <v>0</v>
      </c>
      <c r="Y251" s="5">
        <v>2016</v>
      </c>
      <c r="Z251" s="14"/>
    </row>
    <row r="252" spans="1:26" ht="12.75" customHeight="1" x14ac:dyDescent="0.25">
      <c r="A252" s="5" t="s">
        <v>770</v>
      </c>
      <c r="B252" s="5" t="s">
        <v>23</v>
      </c>
      <c r="C252" s="5" t="s">
        <v>708</v>
      </c>
      <c r="D252" s="5" t="s">
        <v>620</v>
      </c>
      <c r="E252" s="5" t="s">
        <v>772</v>
      </c>
      <c r="F252" s="5" t="s">
        <v>771</v>
      </c>
      <c r="G252" s="5">
        <v>3</v>
      </c>
      <c r="H252" s="15">
        <v>2</v>
      </c>
      <c r="I252" s="4" t="s">
        <v>1902</v>
      </c>
      <c r="J252" s="13">
        <v>0.85368168240551334</v>
      </c>
      <c r="K252" s="5">
        <v>2016</v>
      </c>
      <c r="L252" s="12">
        <v>65</v>
      </c>
      <c r="M252" s="5">
        <v>2016</v>
      </c>
      <c r="N252" s="12" t="s">
        <v>1569</v>
      </c>
      <c r="P252" s="12"/>
      <c r="R252" s="12">
        <v>28.000000000000004</v>
      </c>
      <c r="S252" s="5">
        <v>2016</v>
      </c>
      <c r="T252" s="12">
        <v>0</v>
      </c>
      <c r="U252" s="5">
        <v>2016</v>
      </c>
      <c r="V252" s="12">
        <v>0</v>
      </c>
      <c r="W252" s="5">
        <v>2016</v>
      </c>
      <c r="X252" s="14">
        <v>0</v>
      </c>
      <c r="Y252" s="5">
        <v>2016</v>
      </c>
      <c r="Z252" s="14"/>
    </row>
    <row r="253" spans="1:26" ht="12.75" customHeight="1" x14ac:dyDescent="0.25">
      <c r="A253" s="5" t="s">
        <v>773</v>
      </c>
      <c r="B253" s="5" t="s">
        <v>23</v>
      </c>
      <c r="C253" s="5" t="s">
        <v>708</v>
      </c>
      <c r="D253" s="5" t="s">
        <v>620</v>
      </c>
      <c r="E253" s="5" t="s">
        <v>775</v>
      </c>
      <c r="F253" s="5" t="s">
        <v>774</v>
      </c>
      <c r="G253" s="5">
        <v>3</v>
      </c>
      <c r="H253" s="15">
        <v>2</v>
      </c>
      <c r="I253" s="4" t="s">
        <v>1901</v>
      </c>
      <c r="J253" s="13">
        <v>0.54254870174817504</v>
      </c>
      <c r="K253" s="5">
        <v>2016</v>
      </c>
      <c r="L253" s="12">
        <v>86</v>
      </c>
      <c r="M253" s="5">
        <v>2016</v>
      </c>
      <c r="N253" s="12" t="s">
        <v>1569</v>
      </c>
      <c r="P253" s="12"/>
      <c r="R253" s="12" t="s">
        <v>1569</v>
      </c>
      <c r="T253" s="12" t="s">
        <v>1569</v>
      </c>
      <c r="V253" s="12" t="s">
        <v>1569</v>
      </c>
      <c r="X253" s="14" t="s">
        <v>1569</v>
      </c>
      <c r="Z253" s="14"/>
    </row>
    <row r="254" spans="1:26" ht="12.75" customHeight="1" x14ac:dyDescent="0.25">
      <c r="A254" s="5" t="s">
        <v>776</v>
      </c>
      <c r="B254" s="5" t="s">
        <v>23</v>
      </c>
      <c r="C254" s="5" t="s">
        <v>708</v>
      </c>
      <c r="D254" s="5" t="s">
        <v>620</v>
      </c>
      <c r="E254" s="5" t="s">
        <v>778</v>
      </c>
      <c r="F254" s="5" t="s">
        <v>777</v>
      </c>
      <c r="G254" s="5">
        <v>3</v>
      </c>
      <c r="H254" s="15">
        <v>3</v>
      </c>
      <c r="I254" s="4" t="s">
        <v>1903</v>
      </c>
      <c r="J254" s="13">
        <v>0.42331343405834543</v>
      </c>
      <c r="K254" s="5">
        <v>2016</v>
      </c>
      <c r="L254" s="12">
        <v>60</v>
      </c>
      <c r="M254" s="5">
        <v>2016</v>
      </c>
      <c r="N254" s="12" t="s">
        <v>1569</v>
      </c>
      <c r="P254" s="12"/>
      <c r="R254" s="12">
        <v>0</v>
      </c>
      <c r="S254" s="5">
        <v>2016</v>
      </c>
      <c r="T254" s="12">
        <v>0</v>
      </c>
      <c r="U254" s="5">
        <v>2016</v>
      </c>
      <c r="V254" s="12">
        <v>0</v>
      </c>
      <c r="W254" s="5">
        <v>2016</v>
      </c>
      <c r="X254" s="14">
        <v>0</v>
      </c>
      <c r="Y254" s="5">
        <v>2016</v>
      </c>
      <c r="Z254" s="14"/>
    </row>
    <row r="255" spans="1:26" ht="12.75" customHeight="1" x14ac:dyDescent="0.25">
      <c r="A255" s="5" t="s">
        <v>779</v>
      </c>
      <c r="B255" s="5" t="s">
        <v>23</v>
      </c>
      <c r="C255" s="5" t="s">
        <v>708</v>
      </c>
      <c r="D255" s="5" t="s">
        <v>620</v>
      </c>
      <c r="E255" s="5" t="s">
        <v>781</v>
      </c>
      <c r="F255" s="5" t="s">
        <v>780</v>
      </c>
      <c r="G255" s="5">
        <v>3</v>
      </c>
      <c r="H255" s="15">
        <v>2</v>
      </c>
      <c r="I255" s="4" t="s">
        <v>1904</v>
      </c>
      <c r="J255" s="13">
        <v>0.49921207108850202</v>
      </c>
      <c r="K255" s="5">
        <v>2016</v>
      </c>
      <c r="L255" s="12">
        <v>100</v>
      </c>
      <c r="M255" s="5">
        <v>2016</v>
      </c>
      <c r="N255" s="12" t="s">
        <v>1569</v>
      </c>
      <c r="P255" s="12"/>
      <c r="R255" s="12">
        <v>25.5</v>
      </c>
      <c r="S255" s="5">
        <v>2016</v>
      </c>
      <c r="T255" s="12">
        <v>0</v>
      </c>
      <c r="U255" s="5">
        <v>2016</v>
      </c>
      <c r="V255" s="12">
        <v>0</v>
      </c>
      <c r="W255" s="5">
        <v>2016</v>
      </c>
      <c r="X255" s="14">
        <v>0</v>
      </c>
      <c r="Y255" s="5">
        <v>2016</v>
      </c>
      <c r="Z255" s="14"/>
    </row>
    <row r="256" spans="1:26" ht="12.75" customHeight="1" x14ac:dyDescent="0.25">
      <c r="A256" s="5" t="s">
        <v>782</v>
      </c>
      <c r="B256" s="5" t="s">
        <v>23</v>
      </c>
      <c r="C256" s="5" t="s">
        <v>708</v>
      </c>
      <c r="D256" s="5" t="s">
        <v>620</v>
      </c>
      <c r="E256" s="5" t="s">
        <v>784</v>
      </c>
      <c r="F256" s="5" t="s">
        <v>783</v>
      </c>
      <c r="G256" s="5">
        <v>3</v>
      </c>
      <c r="H256" s="15">
        <v>1</v>
      </c>
      <c r="I256" s="4" t="s">
        <v>1905</v>
      </c>
      <c r="J256" s="13">
        <v>0.55016721374305333</v>
      </c>
      <c r="K256" s="5">
        <v>2016</v>
      </c>
      <c r="L256" s="12">
        <v>48.15</v>
      </c>
      <c r="M256" s="5">
        <v>2016</v>
      </c>
      <c r="N256" s="12">
        <v>1</v>
      </c>
      <c r="O256" s="5">
        <v>2016</v>
      </c>
      <c r="P256" s="12"/>
      <c r="R256" s="12">
        <v>0</v>
      </c>
      <c r="S256" s="5">
        <v>2016</v>
      </c>
      <c r="T256" s="12">
        <v>0</v>
      </c>
      <c r="U256" s="5">
        <v>2016</v>
      </c>
      <c r="V256" s="12">
        <v>0</v>
      </c>
      <c r="W256" s="5">
        <v>2016</v>
      </c>
      <c r="X256" s="14">
        <v>0</v>
      </c>
      <c r="Y256" s="5">
        <v>2016</v>
      </c>
      <c r="Z256" s="14"/>
    </row>
    <row r="257" spans="1:26" ht="12.75" customHeight="1" x14ac:dyDescent="0.25">
      <c r="A257" s="5" t="s">
        <v>785</v>
      </c>
      <c r="B257" s="5" t="s">
        <v>23</v>
      </c>
      <c r="C257" s="5" t="s">
        <v>708</v>
      </c>
      <c r="D257" s="5" t="s">
        <v>620</v>
      </c>
      <c r="E257" s="5" t="s">
        <v>787</v>
      </c>
      <c r="F257" s="5" t="s">
        <v>786</v>
      </c>
      <c r="G257" s="5">
        <v>3</v>
      </c>
      <c r="H257" s="15">
        <v>2</v>
      </c>
      <c r="I257" s="4" t="s">
        <v>1906</v>
      </c>
      <c r="J257" s="13">
        <v>0.59189781854875179</v>
      </c>
      <c r="K257" s="5">
        <v>2016</v>
      </c>
      <c r="L257" s="12">
        <v>98</v>
      </c>
      <c r="M257" s="5">
        <v>2016</v>
      </c>
      <c r="N257" s="12">
        <v>0</v>
      </c>
      <c r="O257" s="5">
        <v>2016</v>
      </c>
      <c r="P257" s="12"/>
      <c r="R257" s="12">
        <v>82</v>
      </c>
      <c r="S257" s="5">
        <v>2016</v>
      </c>
      <c r="T257" s="12">
        <v>0</v>
      </c>
      <c r="U257" s="5">
        <v>2016</v>
      </c>
      <c r="V257" s="12">
        <v>0</v>
      </c>
      <c r="W257" s="5">
        <v>2016</v>
      </c>
      <c r="X257" s="14">
        <v>100</v>
      </c>
      <c r="Y257" s="5">
        <v>2016</v>
      </c>
      <c r="Z257" s="14"/>
    </row>
    <row r="258" spans="1:26" ht="12.75" customHeight="1" x14ac:dyDescent="0.25">
      <c r="A258" s="5" t="s">
        <v>788</v>
      </c>
      <c r="B258" s="5" t="s">
        <v>23</v>
      </c>
      <c r="C258" s="5" t="s">
        <v>708</v>
      </c>
      <c r="D258" s="5" t="s">
        <v>620</v>
      </c>
      <c r="E258" s="5" t="s">
        <v>1578</v>
      </c>
      <c r="F258" s="5" t="s">
        <v>789</v>
      </c>
      <c r="G258" s="5">
        <v>3</v>
      </c>
      <c r="H258" s="15">
        <v>2</v>
      </c>
      <c r="I258" s="4" t="s">
        <v>1900</v>
      </c>
      <c r="J258" s="13">
        <v>0.50073370692998587</v>
      </c>
      <c r="K258" s="5">
        <v>2016</v>
      </c>
      <c r="L258" s="12">
        <v>71</v>
      </c>
      <c r="M258" s="5">
        <v>2016</v>
      </c>
      <c r="N258" s="12">
        <v>11.253376012803841</v>
      </c>
      <c r="O258" s="5">
        <v>2016</v>
      </c>
      <c r="P258" s="12"/>
      <c r="R258" s="12">
        <v>39.5</v>
      </c>
      <c r="S258" s="5">
        <v>2016</v>
      </c>
      <c r="T258" s="12">
        <v>0</v>
      </c>
      <c r="U258" s="5">
        <v>2016</v>
      </c>
      <c r="V258" s="12">
        <v>0</v>
      </c>
      <c r="W258" s="5">
        <v>2016</v>
      </c>
      <c r="X258" s="14">
        <v>0</v>
      </c>
      <c r="Y258" s="5">
        <v>2016</v>
      </c>
      <c r="Z258" s="14"/>
    </row>
    <row r="259" spans="1:26" ht="12.75" customHeight="1" x14ac:dyDescent="0.25">
      <c r="A259" s="5" t="s">
        <v>790</v>
      </c>
      <c r="B259" s="5" t="s">
        <v>23</v>
      </c>
      <c r="C259" s="5" t="s">
        <v>708</v>
      </c>
      <c r="D259" s="5" t="s">
        <v>620</v>
      </c>
      <c r="E259" s="5" t="s">
        <v>792</v>
      </c>
      <c r="F259" s="5" t="s">
        <v>791</v>
      </c>
      <c r="G259" s="5">
        <v>3</v>
      </c>
      <c r="H259" s="15">
        <v>1</v>
      </c>
      <c r="I259" s="4"/>
      <c r="J259" s="13">
        <v>0.43139540081379152</v>
      </c>
      <c r="K259" s="5">
        <v>2016</v>
      </c>
      <c r="L259" s="12">
        <v>88.06</v>
      </c>
      <c r="M259" s="5">
        <v>2016</v>
      </c>
      <c r="N259" s="12">
        <v>13</v>
      </c>
      <c r="O259" s="5">
        <v>2016</v>
      </c>
      <c r="P259" s="12"/>
      <c r="R259" s="12">
        <v>61.728395061728392</v>
      </c>
      <c r="S259" s="5">
        <v>2016</v>
      </c>
      <c r="T259" s="12">
        <v>0</v>
      </c>
      <c r="U259" s="5">
        <v>2016</v>
      </c>
      <c r="V259" s="12">
        <v>0</v>
      </c>
      <c r="W259" s="5">
        <v>2016</v>
      </c>
      <c r="X259" s="14">
        <v>100</v>
      </c>
      <c r="Y259" s="5">
        <v>2016</v>
      </c>
      <c r="Z259" s="14"/>
    </row>
    <row r="260" spans="1:26" ht="12.75" customHeight="1" x14ac:dyDescent="0.25">
      <c r="A260" s="5" t="s">
        <v>793</v>
      </c>
      <c r="B260" s="5" t="s">
        <v>23</v>
      </c>
      <c r="C260" s="5" t="s">
        <v>708</v>
      </c>
      <c r="D260" s="5" t="s">
        <v>620</v>
      </c>
      <c r="E260" s="5" t="s">
        <v>795</v>
      </c>
      <c r="F260" s="5" t="s">
        <v>794</v>
      </c>
      <c r="G260" s="5">
        <v>3</v>
      </c>
      <c r="H260" s="15">
        <v>2</v>
      </c>
      <c r="I260" s="4" t="s">
        <v>1901</v>
      </c>
      <c r="J260" s="13">
        <v>0.88695017304771584</v>
      </c>
      <c r="K260" s="5">
        <v>2016</v>
      </c>
      <c r="L260" s="12">
        <v>95.5</v>
      </c>
      <c r="M260" s="5">
        <v>2016</v>
      </c>
      <c r="N260" s="12">
        <v>0</v>
      </c>
      <c r="O260" s="5">
        <v>2016</v>
      </c>
      <c r="P260" s="12"/>
      <c r="R260" s="12">
        <v>69.032258064516114</v>
      </c>
      <c r="S260" s="5">
        <v>2016</v>
      </c>
      <c r="T260" s="12" t="s">
        <v>1569</v>
      </c>
      <c r="V260" s="12" t="s">
        <v>1569</v>
      </c>
      <c r="X260" s="14">
        <v>100</v>
      </c>
      <c r="Y260" s="5">
        <v>2016</v>
      </c>
      <c r="Z260" s="14"/>
    </row>
    <row r="261" spans="1:26" ht="12.75" customHeight="1" x14ac:dyDescent="0.25">
      <c r="A261" s="5" t="s">
        <v>796</v>
      </c>
      <c r="B261" s="5" t="s">
        <v>23</v>
      </c>
      <c r="C261" s="5" t="s">
        <v>708</v>
      </c>
      <c r="D261" s="5" t="s">
        <v>620</v>
      </c>
      <c r="E261" s="5" t="s">
        <v>798</v>
      </c>
      <c r="F261" s="5" t="s">
        <v>797</v>
      </c>
      <c r="G261" s="5">
        <v>3</v>
      </c>
      <c r="H261" s="15">
        <v>2</v>
      </c>
      <c r="I261" s="4" t="s">
        <v>1907</v>
      </c>
      <c r="J261" s="13">
        <v>0.41779562505776519</v>
      </c>
      <c r="K261" s="5">
        <v>2016</v>
      </c>
      <c r="L261" s="12">
        <v>79</v>
      </c>
      <c r="M261" s="5">
        <v>2016</v>
      </c>
      <c r="N261" s="12">
        <v>15.344603381014307</v>
      </c>
      <c r="O261" s="5">
        <v>2016</v>
      </c>
      <c r="P261" s="12"/>
      <c r="R261" s="12">
        <v>31.385006353240151</v>
      </c>
      <c r="S261" s="5">
        <v>2016</v>
      </c>
      <c r="T261" s="12">
        <v>0</v>
      </c>
      <c r="U261" s="5">
        <v>2016</v>
      </c>
      <c r="V261" s="12">
        <v>0</v>
      </c>
      <c r="W261" s="5">
        <v>2016</v>
      </c>
      <c r="X261" s="14">
        <v>0</v>
      </c>
      <c r="Y261" s="5">
        <v>2016</v>
      </c>
      <c r="Z261" s="14"/>
    </row>
    <row r="262" spans="1:26" ht="12.75" customHeight="1" x14ac:dyDescent="0.25">
      <c r="A262" s="5" t="s">
        <v>799</v>
      </c>
      <c r="B262" s="5" t="s">
        <v>23</v>
      </c>
      <c r="C262" s="5" t="s">
        <v>708</v>
      </c>
      <c r="D262" s="5" t="s">
        <v>620</v>
      </c>
      <c r="E262" s="5" t="s">
        <v>801</v>
      </c>
      <c r="F262" s="5" t="s">
        <v>800</v>
      </c>
      <c r="G262" s="5">
        <v>3</v>
      </c>
      <c r="H262" s="15">
        <v>1</v>
      </c>
      <c r="I262" s="4" t="s">
        <v>1908</v>
      </c>
      <c r="J262" s="13">
        <v>0.91101311890828696</v>
      </c>
      <c r="K262" s="5">
        <v>2016</v>
      </c>
      <c r="L262" s="12">
        <v>65</v>
      </c>
      <c r="M262" s="5">
        <v>2016</v>
      </c>
      <c r="N262" s="12">
        <v>15</v>
      </c>
      <c r="O262" s="5">
        <v>2016</v>
      </c>
      <c r="P262" s="12"/>
      <c r="R262" s="12">
        <v>0</v>
      </c>
      <c r="S262" s="5">
        <v>2016</v>
      </c>
      <c r="T262" s="12">
        <v>0</v>
      </c>
      <c r="U262" s="5">
        <v>2016</v>
      </c>
      <c r="V262" s="12">
        <v>0</v>
      </c>
      <c r="W262" s="5">
        <v>2016</v>
      </c>
      <c r="X262" s="14">
        <v>0</v>
      </c>
      <c r="Y262" s="5">
        <v>2016</v>
      </c>
      <c r="Z262" s="14"/>
    </row>
    <row r="263" spans="1:26" ht="12.75" customHeight="1" x14ac:dyDescent="0.25">
      <c r="A263" s="5" t="s">
        <v>802</v>
      </c>
      <c r="B263" s="5" t="s">
        <v>23</v>
      </c>
      <c r="C263" s="5" t="s">
        <v>708</v>
      </c>
      <c r="D263" s="5" t="s">
        <v>620</v>
      </c>
      <c r="E263" s="5" t="s">
        <v>804</v>
      </c>
      <c r="F263" s="5" t="s">
        <v>803</v>
      </c>
      <c r="G263" s="5">
        <v>3</v>
      </c>
      <c r="H263" s="15">
        <v>1</v>
      </c>
      <c r="I263" s="4" t="s">
        <v>1909</v>
      </c>
      <c r="J263" s="13">
        <v>0.75084559222915348</v>
      </c>
      <c r="K263" s="5">
        <v>2016</v>
      </c>
      <c r="L263" s="12">
        <v>85</v>
      </c>
      <c r="M263" s="5">
        <v>2016</v>
      </c>
      <c r="N263" s="12" t="s">
        <v>1569</v>
      </c>
      <c r="P263" s="12"/>
      <c r="R263" s="12">
        <v>9.8557692307692299</v>
      </c>
      <c r="S263" s="5">
        <v>2016</v>
      </c>
      <c r="T263" s="12">
        <v>0</v>
      </c>
      <c r="U263" s="5">
        <v>2016</v>
      </c>
      <c r="V263" s="12">
        <v>0</v>
      </c>
      <c r="W263" s="5">
        <v>2016</v>
      </c>
      <c r="X263" s="14">
        <v>0</v>
      </c>
      <c r="Y263" s="5">
        <v>2016</v>
      </c>
      <c r="Z263" s="14"/>
    </row>
    <row r="264" spans="1:26" ht="12.75" customHeight="1" x14ac:dyDescent="0.25">
      <c r="A264" s="5" t="s">
        <v>805</v>
      </c>
      <c r="B264" s="5" t="s">
        <v>23</v>
      </c>
      <c r="C264" s="5" t="s">
        <v>708</v>
      </c>
      <c r="D264" s="5" t="s">
        <v>620</v>
      </c>
      <c r="E264" s="5" t="s">
        <v>807</v>
      </c>
      <c r="F264" s="5" t="s">
        <v>806</v>
      </c>
      <c r="G264" s="5">
        <v>3</v>
      </c>
      <c r="H264" s="15">
        <v>1</v>
      </c>
      <c r="I264" s="4"/>
      <c r="J264" s="13">
        <v>0.62071986792991118</v>
      </c>
      <c r="K264" s="5">
        <v>2016</v>
      </c>
      <c r="L264" s="12">
        <v>100</v>
      </c>
      <c r="M264" s="5">
        <v>2016</v>
      </c>
      <c r="N264" s="12" t="s">
        <v>1569</v>
      </c>
      <c r="P264" s="12"/>
      <c r="R264" s="12">
        <v>0</v>
      </c>
      <c r="S264" s="5">
        <v>2016</v>
      </c>
      <c r="T264" s="12">
        <v>0</v>
      </c>
      <c r="U264" s="5">
        <v>2016</v>
      </c>
      <c r="V264" s="12">
        <v>0</v>
      </c>
      <c r="W264" s="5">
        <v>2016</v>
      </c>
      <c r="X264" s="14">
        <v>0</v>
      </c>
      <c r="Y264" s="5">
        <v>2016</v>
      </c>
      <c r="Z264" s="14"/>
    </row>
    <row r="265" spans="1:26" ht="12.75" customHeight="1" x14ac:dyDescent="0.25">
      <c r="A265" s="5" t="s">
        <v>808</v>
      </c>
      <c r="B265" s="5" t="s">
        <v>23</v>
      </c>
      <c r="C265" s="5" t="s">
        <v>708</v>
      </c>
      <c r="D265" s="5" t="s">
        <v>620</v>
      </c>
      <c r="E265" s="5" t="s">
        <v>810</v>
      </c>
      <c r="F265" s="5" t="s">
        <v>809</v>
      </c>
      <c r="G265" s="5">
        <v>3</v>
      </c>
      <c r="H265" s="15">
        <v>1</v>
      </c>
      <c r="I265" s="4"/>
      <c r="J265" s="13">
        <v>0.48701456822911765</v>
      </c>
      <c r="K265" s="5">
        <v>2016</v>
      </c>
      <c r="L265" s="12">
        <v>100</v>
      </c>
      <c r="M265" s="5">
        <v>2016</v>
      </c>
      <c r="N265" s="12">
        <v>13.74</v>
      </c>
      <c r="O265" s="5">
        <v>2016</v>
      </c>
      <c r="P265" s="12"/>
      <c r="R265" s="12">
        <v>5.7368741131157517</v>
      </c>
      <c r="S265" s="5">
        <v>2016</v>
      </c>
      <c r="T265" s="12">
        <v>0</v>
      </c>
      <c r="U265" s="5">
        <v>2016</v>
      </c>
      <c r="V265" s="12">
        <v>0</v>
      </c>
      <c r="W265" s="5">
        <v>2016</v>
      </c>
      <c r="X265" s="14">
        <v>0</v>
      </c>
      <c r="Y265" s="5">
        <v>2016</v>
      </c>
      <c r="Z265" s="14"/>
    </row>
    <row r="266" spans="1:26" ht="12.75" customHeight="1" x14ac:dyDescent="0.25">
      <c r="A266" s="5" t="s">
        <v>811</v>
      </c>
      <c r="B266" s="5" t="s">
        <v>23</v>
      </c>
      <c r="C266" s="5" t="s">
        <v>708</v>
      </c>
      <c r="D266" s="5" t="s">
        <v>620</v>
      </c>
      <c r="E266" s="5" t="s">
        <v>813</v>
      </c>
      <c r="F266" s="5" t="s">
        <v>812</v>
      </c>
      <c r="G266" s="5">
        <v>3</v>
      </c>
      <c r="H266" s="15">
        <v>2</v>
      </c>
      <c r="I266" s="4" t="s">
        <v>1901</v>
      </c>
      <c r="J266" s="13">
        <v>0.35714448475444133</v>
      </c>
      <c r="K266" s="5">
        <v>2016</v>
      </c>
      <c r="L266" s="12">
        <v>84</v>
      </c>
      <c r="M266" s="5">
        <v>2016</v>
      </c>
      <c r="N266" s="12" t="s">
        <v>1569</v>
      </c>
      <c r="P266" s="12"/>
      <c r="R266" s="12">
        <v>0</v>
      </c>
      <c r="S266" s="5">
        <v>2016</v>
      </c>
      <c r="T266" s="12">
        <v>0</v>
      </c>
      <c r="U266" s="5">
        <v>2016</v>
      </c>
      <c r="V266" s="12">
        <v>0</v>
      </c>
      <c r="W266" s="5">
        <v>2016</v>
      </c>
      <c r="X266" s="14">
        <v>0</v>
      </c>
      <c r="Y266" s="5">
        <v>2016</v>
      </c>
      <c r="Z266" s="14"/>
    </row>
    <row r="267" spans="1:26" ht="12.75" customHeight="1" x14ac:dyDescent="0.25">
      <c r="A267" s="5" t="s">
        <v>814</v>
      </c>
      <c r="B267" s="5" t="s">
        <v>23</v>
      </c>
      <c r="C267" s="5" t="s">
        <v>708</v>
      </c>
      <c r="D267" s="5" t="s">
        <v>620</v>
      </c>
      <c r="E267" s="5" t="s">
        <v>816</v>
      </c>
      <c r="F267" s="5" t="s">
        <v>815</v>
      </c>
      <c r="G267" s="5">
        <v>3</v>
      </c>
      <c r="H267" s="15">
        <v>2</v>
      </c>
      <c r="I267" s="4" t="s">
        <v>1910</v>
      </c>
      <c r="J267" s="13">
        <v>0.32764983734233388</v>
      </c>
      <c r="K267" s="5">
        <v>2016</v>
      </c>
      <c r="L267" s="12">
        <v>100</v>
      </c>
      <c r="M267" s="5">
        <v>2016</v>
      </c>
      <c r="N267" s="12">
        <v>21.6</v>
      </c>
      <c r="O267" s="5">
        <v>2016</v>
      </c>
      <c r="P267" s="12"/>
      <c r="R267" s="12">
        <v>51.403061224489804</v>
      </c>
      <c r="S267" s="5">
        <v>2016</v>
      </c>
      <c r="T267" s="12">
        <v>0</v>
      </c>
      <c r="U267" s="5">
        <v>2016</v>
      </c>
      <c r="V267" s="12">
        <v>0</v>
      </c>
      <c r="W267" s="5">
        <v>2016</v>
      </c>
      <c r="X267" s="14">
        <v>99.737532808398953</v>
      </c>
      <c r="Y267" s="5">
        <v>2016</v>
      </c>
      <c r="Z267" s="14"/>
    </row>
    <row r="268" spans="1:26" ht="12.75" customHeight="1" x14ac:dyDescent="0.25">
      <c r="A268" s="5" t="s">
        <v>817</v>
      </c>
      <c r="B268" s="5" t="s">
        <v>23</v>
      </c>
      <c r="C268" s="5" t="s">
        <v>708</v>
      </c>
      <c r="D268" s="5" t="s">
        <v>620</v>
      </c>
      <c r="E268" s="5" t="s">
        <v>819</v>
      </c>
      <c r="F268" s="5" t="s">
        <v>818</v>
      </c>
      <c r="G268" s="5">
        <v>3</v>
      </c>
      <c r="H268" s="15">
        <v>1</v>
      </c>
      <c r="I268" s="4"/>
      <c r="J268" s="13">
        <v>0.4443462156668414</v>
      </c>
      <c r="K268" s="5">
        <v>2016</v>
      </c>
      <c r="L268" s="12">
        <v>90</v>
      </c>
      <c r="M268" s="5">
        <v>2016</v>
      </c>
      <c r="N268" s="12" t="s">
        <v>1569</v>
      </c>
      <c r="P268" s="12"/>
      <c r="R268" s="12">
        <v>0</v>
      </c>
      <c r="S268" s="5">
        <v>2016</v>
      </c>
      <c r="T268" s="12">
        <v>0</v>
      </c>
      <c r="U268" s="5">
        <v>2016</v>
      </c>
      <c r="V268" s="12">
        <v>0</v>
      </c>
      <c r="W268" s="5">
        <v>2016</v>
      </c>
      <c r="X268" s="14">
        <v>0</v>
      </c>
      <c r="Y268" s="5">
        <v>2016</v>
      </c>
      <c r="Z268" s="14"/>
    </row>
    <row r="269" spans="1:26" ht="12.75" customHeight="1" x14ac:dyDescent="0.25">
      <c r="A269" s="5" t="s">
        <v>820</v>
      </c>
      <c r="B269" s="5" t="s">
        <v>23</v>
      </c>
      <c r="C269" s="5" t="s">
        <v>708</v>
      </c>
      <c r="D269" s="5" t="s">
        <v>620</v>
      </c>
      <c r="E269" s="5" t="s">
        <v>822</v>
      </c>
      <c r="F269" s="5" t="s">
        <v>821</v>
      </c>
      <c r="G269" s="5">
        <v>3</v>
      </c>
      <c r="H269" s="15">
        <v>2</v>
      </c>
      <c r="I269" s="4" t="s">
        <v>1911</v>
      </c>
      <c r="J269" s="13">
        <v>0.81782643542169853</v>
      </c>
      <c r="K269" s="5">
        <v>2016</v>
      </c>
      <c r="L269" s="12">
        <v>85</v>
      </c>
      <c r="M269" s="5">
        <v>2016</v>
      </c>
      <c r="N269" s="12" t="s">
        <v>1569</v>
      </c>
      <c r="P269" s="12"/>
      <c r="R269" s="12">
        <v>29.411764705882355</v>
      </c>
      <c r="S269" s="5">
        <v>2016</v>
      </c>
      <c r="T269" s="12">
        <v>0</v>
      </c>
      <c r="U269" s="5">
        <v>2016</v>
      </c>
      <c r="V269" s="12">
        <v>0</v>
      </c>
      <c r="W269" s="5">
        <v>2016</v>
      </c>
      <c r="X269" s="14">
        <v>0</v>
      </c>
      <c r="Y269" s="5">
        <v>2016</v>
      </c>
      <c r="Z269" s="14"/>
    </row>
    <row r="270" spans="1:26" ht="12.75" customHeight="1" x14ac:dyDescent="0.25">
      <c r="A270" s="5" t="s">
        <v>823</v>
      </c>
      <c r="B270" s="5" t="s">
        <v>23</v>
      </c>
      <c r="C270" s="5" t="s">
        <v>708</v>
      </c>
      <c r="D270" s="5" t="s">
        <v>620</v>
      </c>
      <c r="E270" s="5" t="s">
        <v>825</v>
      </c>
      <c r="F270" s="5" t="s">
        <v>824</v>
      </c>
      <c r="G270" s="5">
        <v>3</v>
      </c>
      <c r="H270" s="15">
        <v>2</v>
      </c>
      <c r="I270" s="4" t="s">
        <v>1912</v>
      </c>
      <c r="J270" s="13">
        <v>0.29823704626029379</v>
      </c>
      <c r="K270" s="5">
        <v>2016</v>
      </c>
      <c r="L270" s="12">
        <v>100</v>
      </c>
      <c r="M270" s="5">
        <v>2016</v>
      </c>
      <c r="N270" s="12">
        <v>5</v>
      </c>
      <c r="O270" s="5">
        <v>2016</v>
      </c>
      <c r="P270" s="12"/>
      <c r="R270" s="12" t="s">
        <v>1569</v>
      </c>
      <c r="T270" s="12" t="s">
        <v>1569</v>
      </c>
      <c r="V270" s="12" t="s">
        <v>1569</v>
      </c>
      <c r="X270" s="14" t="s">
        <v>1569</v>
      </c>
      <c r="Z270" s="14"/>
    </row>
    <row r="271" spans="1:26" ht="12.75" customHeight="1" x14ac:dyDescent="0.25">
      <c r="A271" s="5" t="s">
        <v>826</v>
      </c>
      <c r="B271" s="5" t="s">
        <v>23</v>
      </c>
      <c r="C271" s="5" t="s">
        <v>708</v>
      </c>
      <c r="D271" s="5" t="s">
        <v>620</v>
      </c>
      <c r="E271" s="5" t="s">
        <v>828</v>
      </c>
      <c r="F271" s="5" t="s">
        <v>827</v>
      </c>
      <c r="G271" s="5">
        <v>3</v>
      </c>
      <c r="H271" s="15">
        <v>2</v>
      </c>
      <c r="I271" s="4" t="s">
        <v>1898</v>
      </c>
      <c r="J271" s="13">
        <v>0.61105934863143929</v>
      </c>
      <c r="K271" s="5">
        <v>2016</v>
      </c>
      <c r="L271" s="12">
        <v>90</v>
      </c>
      <c r="M271" s="5">
        <v>2016</v>
      </c>
      <c r="N271" s="12" t="s">
        <v>1569</v>
      </c>
      <c r="P271" s="12"/>
      <c r="R271" s="12">
        <v>0</v>
      </c>
      <c r="S271" s="5">
        <v>2016</v>
      </c>
      <c r="T271" s="12">
        <v>0</v>
      </c>
      <c r="U271" s="5">
        <v>2016</v>
      </c>
      <c r="V271" s="12">
        <v>0</v>
      </c>
      <c r="W271" s="5">
        <v>2016</v>
      </c>
      <c r="X271" s="14">
        <v>0</v>
      </c>
      <c r="Y271" s="5">
        <v>2016</v>
      </c>
      <c r="Z271" s="14"/>
    </row>
    <row r="272" spans="1:26" ht="12.75" customHeight="1" x14ac:dyDescent="0.25">
      <c r="A272" s="5" t="s">
        <v>829</v>
      </c>
      <c r="B272" s="5" t="s">
        <v>23</v>
      </c>
      <c r="C272" s="5" t="s">
        <v>708</v>
      </c>
      <c r="D272" s="5" t="s">
        <v>620</v>
      </c>
      <c r="E272" s="5" t="s">
        <v>831</v>
      </c>
      <c r="F272" s="5" t="s">
        <v>830</v>
      </c>
      <c r="G272" s="5">
        <v>3</v>
      </c>
      <c r="H272" s="15">
        <v>2</v>
      </c>
      <c r="I272" s="4" t="s">
        <v>1900</v>
      </c>
      <c r="J272" s="13">
        <v>0.59379123137862877</v>
      </c>
      <c r="K272" s="5">
        <v>2016</v>
      </c>
      <c r="L272" s="12">
        <v>97</v>
      </c>
      <c r="M272" s="5">
        <v>2016</v>
      </c>
      <c r="N272" s="12">
        <v>0</v>
      </c>
      <c r="O272" s="5">
        <v>2016</v>
      </c>
      <c r="P272" s="12"/>
      <c r="R272" s="12">
        <v>3.3816425120772946</v>
      </c>
      <c r="S272" s="5">
        <v>2016</v>
      </c>
      <c r="T272" s="12">
        <v>0</v>
      </c>
      <c r="U272" s="5">
        <v>2016</v>
      </c>
      <c r="V272" s="12">
        <v>0</v>
      </c>
      <c r="W272" s="5">
        <v>2016</v>
      </c>
      <c r="X272" s="14">
        <v>0</v>
      </c>
      <c r="Y272" s="5">
        <v>2016</v>
      </c>
      <c r="Z272" s="14"/>
    </row>
    <row r="273" spans="1:26" ht="12.75" customHeight="1" x14ac:dyDescent="0.25">
      <c r="A273" s="5" t="s">
        <v>832</v>
      </c>
      <c r="B273" s="5" t="s">
        <v>23</v>
      </c>
      <c r="C273" s="5" t="s">
        <v>708</v>
      </c>
      <c r="D273" s="5" t="s">
        <v>620</v>
      </c>
      <c r="E273" s="5" t="s">
        <v>834</v>
      </c>
      <c r="F273" s="5" t="s">
        <v>833</v>
      </c>
      <c r="G273" s="5">
        <v>3</v>
      </c>
      <c r="H273" s="15">
        <v>2</v>
      </c>
      <c r="I273" s="4" t="s">
        <v>1913</v>
      </c>
      <c r="J273" s="13">
        <v>0.45713584839631116</v>
      </c>
      <c r="K273" s="5">
        <v>2016</v>
      </c>
      <c r="L273" s="12">
        <v>92</v>
      </c>
      <c r="M273" s="5">
        <v>2016</v>
      </c>
      <c r="N273" s="12" t="s">
        <v>1569</v>
      </c>
      <c r="P273" s="12"/>
      <c r="R273" s="12">
        <v>0</v>
      </c>
      <c r="S273" s="5">
        <v>2016</v>
      </c>
      <c r="T273" s="12">
        <v>0</v>
      </c>
      <c r="U273" s="5">
        <v>2016</v>
      </c>
      <c r="V273" s="12">
        <v>0</v>
      </c>
      <c r="W273" s="5">
        <v>2016</v>
      </c>
      <c r="X273" s="14">
        <v>0</v>
      </c>
      <c r="Y273" s="5">
        <v>2016</v>
      </c>
      <c r="Z273" s="14"/>
    </row>
    <row r="274" spans="1:26" ht="12.75" customHeight="1" x14ac:dyDescent="0.25">
      <c r="A274" s="5" t="s">
        <v>835</v>
      </c>
      <c r="B274" s="5" t="s">
        <v>23</v>
      </c>
      <c r="C274" s="5" t="s">
        <v>708</v>
      </c>
      <c r="D274" s="5" t="s">
        <v>620</v>
      </c>
      <c r="E274" s="5" t="s">
        <v>837</v>
      </c>
      <c r="F274" s="5" t="s">
        <v>836</v>
      </c>
      <c r="G274" s="5">
        <v>3</v>
      </c>
      <c r="H274" s="15">
        <v>2</v>
      </c>
      <c r="I274" s="4" t="s">
        <v>1914</v>
      </c>
      <c r="J274" s="13">
        <v>0.36951842511247218</v>
      </c>
      <c r="K274" s="5">
        <v>2016</v>
      </c>
      <c r="L274" s="12">
        <v>100</v>
      </c>
      <c r="M274" s="5">
        <v>2016</v>
      </c>
      <c r="N274" s="12">
        <v>12.5</v>
      </c>
      <c r="O274" s="5">
        <v>2016</v>
      </c>
      <c r="P274" s="12"/>
      <c r="R274" s="12">
        <v>70</v>
      </c>
      <c r="S274" s="5">
        <v>2016</v>
      </c>
      <c r="T274" s="12">
        <v>0</v>
      </c>
      <c r="U274" s="5">
        <v>2016</v>
      </c>
      <c r="V274" s="12">
        <v>0</v>
      </c>
      <c r="W274" s="5">
        <v>2016</v>
      </c>
      <c r="X274" s="14">
        <v>0</v>
      </c>
      <c r="Y274" s="5">
        <v>2016</v>
      </c>
      <c r="Z274" s="14"/>
    </row>
    <row r="275" spans="1:26" ht="12.75" customHeight="1" x14ac:dyDescent="0.25">
      <c r="A275" s="5" t="s">
        <v>838</v>
      </c>
      <c r="B275" s="5" t="s">
        <v>23</v>
      </c>
      <c r="C275" s="5" t="s">
        <v>708</v>
      </c>
      <c r="D275" s="5" t="s">
        <v>620</v>
      </c>
      <c r="E275" s="5" t="s">
        <v>840</v>
      </c>
      <c r="F275" s="5" t="s">
        <v>839</v>
      </c>
      <c r="G275" s="5">
        <v>3</v>
      </c>
      <c r="H275" s="15">
        <v>2</v>
      </c>
      <c r="I275" s="4" t="s">
        <v>1915</v>
      </c>
      <c r="J275" s="13">
        <v>1.3445378151260503</v>
      </c>
      <c r="K275" s="5">
        <v>2016</v>
      </c>
      <c r="L275" s="12">
        <v>75</v>
      </c>
      <c r="M275" s="5">
        <v>2016</v>
      </c>
      <c r="N275" s="12">
        <v>7.0000000000000009</v>
      </c>
      <c r="O275" s="5">
        <v>2016</v>
      </c>
      <c r="P275" s="12"/>
      <c r="R275" s="12">
        <v>83.892617449664428</v>
      </c>
      <c r="S275" s="5">
        <v>2016</v>
      </c>
      <c r="T275" s="12">
        <v>0</v>
      </c>
      <c r="U275" s="5">
        <v>2016</v>
      </c>
      <c r="V275" s="12">
        <v>0</v>
      </c>
      <c r="W275" s="5">
        <v>2016</v>
      </c>
      <c r="X275" s="14">
        <v>0</v>
      </c>
      <c r="Y275" s="5">
        <v>2016</v>
      </c>
      <c r="Z275" s="14"/>
    </row>
    <row r="276" spans="1:26" ht="12.75" customHeight="1" x14ac:dyDescent="0.25">
      <c r="A276" s="5" t="s">
        <v>841</v>
      </c>
      <c r="B276" s="5" t="s">
        <v>23</v>
      </c>
      <c r="C276" s="5" t="s">
        <v>708</v>
      </c>
      <c r="D276" s="5" t="s">
        <v>620</v>
      </c>
      <c r="E276" s="5" t="s">
        <v>843</v>
      </c>
      <c r="F276" s="5" t="s">
        <v>842</v>
      </c>
      <c r="G276" s="5">
        <v>3</v>
      </c>
      <c r="H276" s="15">
        <v>2</v>
      </c>
      <c r="I276" s="4" t="s">
        <v>1916</v>
      </c>
      <c r="J276" s="13">
        <v>1.9016884688526479</v>
      </c>
      <c r="K276" s="5">
        <v>2016</v>
      </c>
      <c r="L276" s="12">
        <v>100</v>
      </c>
      <c r="M276" s="5">
        <v>2016</v>
      </c>
      <c r="N276" s="12" t="s">
        <v>1569</v>
      </c>
      <c r="P276" s="12"/>
      <c r="R276" s="12">
        <v>0</v>
      </c>
      <c r="S276" s="5">
        <v>2016</v>
      </c>
      <c r="T276" s="12">
        <v>0</v>
      </c>
      <c r="U276" s="5">
        <v>2016</v>
      </c>
      <c r="V276" s="12">
        <v>0</v>
      </c>
      <c r="W276" s="5">
        <v>2016</v>
      </c>
      <c r="X276" s="14">
        <v>0</v>
      </c>
      <c r="Y276" s="5">
        <v>2016</v>
      </c>
      <c r="Z276" s="14"/>
    </row>
    <row r="277" spans="1:26" ht="12.75" customHeight="1" x14ac:dyDescent="0.25">
      <c r="A277" s="5" t="s">
        <v>844</v>
      </c>
      <c r="B277" s="5" t="s">
        <v>847</v>
      </c>
      <c r="C277" s="5" t="s">
        <v>846</v>
      </c>
      <c r="D277" s="5" t="s">
        <v>620</v>
      </c>
      <c r="E277" s="5" t="s">
        <v>848</v>
      </c>
      <c r="F277" s="5" t="s">
        <v>845</v>
      </c>
      <c r="G277" s="5">
        <v>1</v>
      </c>
      <c r="H277" s="15">
        <v>1</v>
      </c>
      <c r="I277" s="4" t="s">
        <v>3163</v>
      </c>
      <c r="J277" s="13">
        <v>0.79870109526782795</v>
      </c>
      <c r="K277" s="5">
        <v>2010</v>
      </c>
      <c r="L277" s="12">
        <v>80</v>
      </c>
      <c r="M277" s="5">
        <v>2010</v>
      </c>
      <c r="N277" s="12">
        <v>13.248675132486753</v>
      </c>
      <c r="O277" s="5">
        <v>2010</v>
      </c>
      <c r="P277" s="12"/>
      <c r="R277" s="12">
        <v>0</v>
      </c>
      <c r="S277" s="5">
        <v>2010</v>
      </c>
      <c r="T277" s="12">
        <v>0</v>
      </c>
      <c r="U277" s="5">
        <v>2010</v>
      </c>
      <c r="V277" s="12">
        <v>0</v>
      </c>
      <c r="W277" s="5">
        <v>2010</v>
      </c>
      <c r="X277" s="14">
        <v>0</v>
      </c>
      <c r="Y277" s="5">
        <v>2010</v>
      </c>
      <c r="Z277" s="14"/>
    </row>
    <row r="278" spans="1:26" ht="12.75" customHeight="1" x14ac:dyDescent="0.25">
      <c r="A278" s="5" t="s">
        <v>1181</v>
      </c>
      <c r="B278" s="5" t="s">
        <v>1629</v>
      </c>
      <c r="C278" s="5" t="s">
        <v>1183</v>
      </c>
      <c r="D278" s="5" t="s">
        <v>1038</v>
      </c>
      <c r="E278" s="5" t="s">
        <v>1184</v>
      </c>
      <c r="F278" s="5" t="s">
        <v>1182</v>
      </c>
      <c r="G278" s="5">
        <v>2</v>
      </c>
      <c r="H278" s="15">
        <v>1</v>
      </c>
      <c r="I278" s="4" t="s">
        <v>1917</v>
      </c>
      <c r="J278" s="13">
        <v>0.93192599620493355</v>
      </c>
      <c r="K278" s="5">
        <v>2014</v>
      </c>
      <c r="L278" s="12">
        <v>100</v>
      </c>
      <c r="M278" s="5">
        <v>2014</v>
      </c>
      <c r="N278" s="12">
        <v>6.9999999999999991</v>
      </c>
      <c r="O278" s="5">
        <v>2014</v>
      </c>
      <c r="P278" s="12"/>
      <c r="R278" s="12">
        <v>51.9</v>
      </c>
      <c r="S278" s="5">
        <v>2014</v>
      </c>
      <c r="T278" s="12">
        <v>4</v>
      </c>
      <c r="U278" s="5">
        <v>2014</v>
      </c>
      <c r="V278" s="12" t="s">
        <v>1569</v>
      </c>
      <c r="X278" s="14">
        <v>0</v>
      </c>
      <c r="Y278" s="5">
        <v>2014</v>
      </c>
      <c r="Z278" s="14"/>
    </row>
    <row r="279" spans="1:26" ht="12.75" customHeight="1" x14ac:dyDescent="0.25">
      <c r="A279" s="5" t="s">
        <v>1185</v>
      </c>
      <c r="B279" s="5" t="s">
        <v>1187</v>
      </c>
      <c r="C279" s="5" t="s">
        <v>1186</v>
      </c>
      <c r="D279" s="5" t="s">
        <v>1038</v>
      </c>
      <c r="E279" s="5" t="s">
        <v>1188</v>
      </c>
      <c r="F279" s="5" t="s">
        <v>2749</v>
      </c>
      <c r="G279" s="5">
        <v>2</v>
      </c>
      <c r="H279" s="15">
        <v>2</v>
      </c>
      <c r="I279" s="4" t="s">
        <v>1918</v>
      </c>
      <c r="J279" s="13">
        <v>1.3721603903033996</v>
      </c>
      <c r="K279" s="5">
        <v>2015</v>
      </c>
      <c r="L279" s="12">
        <v>93.7</v>
      </c>
      <c r="M279" s="5">
        <v>2015</v>
      </c>
      <c r="N279" s="12" t="s">
        <v>1569</v>
      </c>
      <c r="P279" s="12"/>
      <c r="R279" s="12">
        <v>0</v>
      </c>
      <c r="S279" s="5">
        <v>2015</v>
      </c>
      <c r="T279" s="12">
        <v>0</v>
      </c>
      <c r="U279" s="5">
        <v>2015</v>
      </c>
      <c r="V279" s="12">
        <v>0</v>
      </c>
      <c r="W279" s="5">
        <v>2015</v>
      </c>
      <c r="X279" s="14">
        <v>0</v>
      </c>
      <c r="Y279" s="5">
        <v>2015</v>
      </c>
      <c r="Z279" s="14"/>
    </row>
    <row r="280" spans="1:26" ht="12.75" customHeight="1" x14ac:dyDescent="0.25">
      <c r="A280" s="5" t="s">
        <v>151</v>
      </c>
      <c r="B280" s="5" t="s">
        <v>154</v>
      </c>
      <c r="C280" s="5" t="s">
        <v>153</v>
      </c>
      <c r="D280" s="5" t="s">
        <v>35</v>
      </c>
      <c r="E280" s="5" t="s">
        <v>155</v>
      </c>
      <c r="F280" s="5" t="s">
        <v>152</v>
      </c>
      <c r="G280" s="5">
        <v>1</v>
      </c>
      <c r="H280" s="15">
        <v>2</v>
      </c>
      <c r="I280" s="4" t="s">
        <v>1919</v>
      </c>
      <c r="J280" s="13">
        <v>0.74197840899897494</v>
      </c>
      <c r="K280" s="5">
        <v>2012</v>
      </c>
      <c r="L280" s="12">
        <v>100</v>
      </c>
      <c r="M280" s="5">
        <v>2012</v>
      </c>
      <c r="N280" s="12">
        <v>8</v>
      </c>
      <c r="O280" s="5">
        <v>2012</v>
      </c>
      <c r="P280" s="12"/>
      <c r="R280" s="12">
        <v>0</v>
      </c>
      <c r="S280" s="5">
        <v>2012</v>
      </c>
      <c r="T280" s="12">
        <v>49</v>
      </c>
      <c r="U280" s="5">
        <v>2012</v>
      </c>
      <c r="V280" s="12">
        <v>0</v>
      </c>
      <c r="W280" s="5">
        <v>2012</v>
      </c>
      <c r="X280" s="14">
        <v>0</v>
      </c>
      <c r="Y280" s="5">
        <v>2012</v>
      </c>
      <c r="Z280" s="14"/>
    </row>
    <row r="281" spans="1:26" ht="12.75" customHeight="1" x14ac:dyDescent="0.25">
      <c r="A281" s="5" t="s">
        <v>160</v>
      </c>
      <c r="B281" s="5" t="s">
        <v>163</v>
      </c>
      <c r="C281" s="5" t="s">
        <v>162</v>
      </c>
      <c r="D281" s="5" t="s">
        <v>35</v>
      </c>
      <c r="E281" s="5" t="s">
        <v>164</v>
      </c>
      <c r="F281" s="5" t="s">
        <v>161</v>
      </c>
      <c r="G281" s="5">
        <v>1</v>
      </c>
      <c r="H281" s="15">
        <v>1</v>
      </c>
      <c r="I281" s="4"/>
      <c r="J281" s="13" t="s">
        <v>1569</v>
      </c>
      <c r="L281" s="12" t="s">
        <v>1569</v>
      </c>
      <c r="N281" s="12" t="s">
        <v>1569</v>
      </c>
      <c r="P281" s="12"/>
      <c r="R281" s="12" t="s">
        <v>1569</v>
      </c>
      <c r="T281" s="12">
        <v>5</v>
      </c>
      <c r="V281" s="12" t="s">
        <v>1569</v>
      </c>
      <c r="X281" s="14" t="s">
        <v>1569</v>
      </c>
      <c r="Z281" s="14"/>
    </row>
    <row r="282" spans="1:26" ht="12.75" customHeight="1" x14ac:dyDescent="0.25">
      <c r="A282" s="5" t="s">
        <v>165</v>
      </c>
      <c r="B282" s="5" t="s">
        <v>163</v>
      </c>
      <c r="C282" s="5" t="s">
        <v>162</v>
      </c>
      <c r="D282" s="5" t="s">
        <v>35</v>
      </c>
      <c r="E282" s="5" t="s">
        <v>167</v>
      </c>
      <c r="F282" s="5" t="s">
        <v>166</v>
      </c>
      <c r="G282" s="5">
        <v>1</v>
      </c>
      <c r="H282" s="15">
        <v>2</v>
      </c>
      <c r="I282" s="4" t="s">
        <v>1918</v>
      </c>
      <c r="J282" s="13" t="s">
        <v>1569</v>
      </c>
      <c r="L282" s="12" t="s">
        <v>1569</v>
      </c>
      <c r="N282" s="12" t="s">
        <v>1569</v>
      </c>
      <c r="P282" s="12"/>
      <c r="R282" s="12">
        <v>0</v>
      </c>
      <c r="T282" s="12">
        <v>10.6</v>
      </c>
      <c r="V282" s="12">
        <v>0</v>
      </c>
      <c r="X282" s="14">
        <v>0</v>
      </c>
      <c r="Z282" s="14"/>
    </row>
    <row r="283" spans="1:26" ht="12.75" customHeight="1" x14ac:dyDescent="0.25">
      <c r="A283" s="5" t="s">
        <v>168</v>
      </c>
      <c r="B283" s="5" t="s">
        <v>170</v>
      </c>
      <c r="C283" s="5" t="s">
        <v>169</v>
      </c>
      <c r="D283" s="5" t="s">
        <v>35</v>
      </c>
      <c r="E283" s="5" t="s">
        <v>171</v>
      </c>
      <c r="F283" s="5" t="s">
        <v>3167</v>
      </c>
      <c r="G283" s="5">
        <v>2</v>
      </c>
      <c r="H283" s="15">
        <v>1</v>
      </c>
      <c r="I283" s="4" t="s">
        <v>3169</v>
      </c>
      <c r="J283" s="13">
        <v>1.4800413175007689</v>
      </c>
      <c r="K283" s="5">
        <v>2015</v>
      </c>
      <c r="L283" s="12">
        <v>100</v>
      </c>
      <c r="M283" s="5">
        <v>2015</v>
      </c>
      <c r="N283" s="12">
        <v>12.6</v>
      </c>
      <c r="O283" s="5">
        <v>2015</v>
      </c>
      <c r="P283" s="12"/>
      <c r="R283" s="12">
        <v>0</v>
      </c>
      <c r="S283" s="5">
        <v>2015</v>
      </c>
      <c r="T283" s="12">
        <v>49.9</v>
      </c>
      <c r="U283" s="5">
        <v>2015</v>
      </c>
      <c r="V283" s="12">
        <v>43.471984435797665</v>
      </c>
      <c r="W283" s="5">
        <v>2015</v>
      </c>
      <c r="X283" s="14">
        <v>100</v>
      </c>
      <c r="Y283" s="5">
        <v>2015</v>
      </c>
      <c r="Z283" s="14"/>
    </row>
    <row r="284" spans="1:26" ht="12.75" customHeight="1" x14ac:dyDescent="0.25">
      <c r="A284" s="5" t="s">
        <v>172</v>
      </c>
      <c r="B284" s="5" t="s">
        <v>170</v>
      </c>
      <c r="C284" s="5" t="s">
        <v>169</v>
      </c>
      <c r="D284" s="5" t="s">
        <v>35</v>
      </c>
      <c r="E284" s="5" t="s">
        <v>173</v>
      </c>
      <c r="F284" s="5" t="s">
        <v>3168</v>
      </c>
      <c r="G284" s="5">
        <v>2</v>
      </c>
      <c r="H284" s="15">
        <v>1</v>
      </c>
      <c r="I284" s="4" t="s">
        <v>3169</v>
      </c>
      <c r="J284" s="13">
        <v>1.3801555271467814</v>
      </c>
      <c r="K284" s="5">
        <v>2014</v>
      </c>
      <c r="L284" s="12">
        <v>100</v>
      </c>
      <c r="M284" s="5">
        <v>2014</v>
      </c>
      <c r="N284" s="12">
        <v>26.400000000000002</v>
      </c>
      <c r="O284" s="5">
        <v>2014</v>
      </c>
      <c r="P284" s="12"/>
      <c r="R284" s="12">
        <v>0</v>
      </c>
      <c r="S284" s="5">
        <v>2014</v>
      </c>
      <c r="T284" s="12">
        <v>72</v>
      </c>
      <c r="U284" s="5">
        <v>2014</v>
      </c>
      <c r="V284" s="12">
        <v>0</v>
      </c>
      <c r="W284" s="5">
        <v>2014</v>
      </c>
      <c r="X284" s="14">
        <v>0</v>
      </c>
      <c r="Y284" s="5">
        <v>2014</v>
      </c>
      <c r="Z284" s="14"/>
    </row>
    <row r="285" spans="1:26" ht="12.75" customHeight="1" x14ac:dyDescent="0.25">
      <c r="A285" s="5" t="s">
        <v>174</v>
      </c>
      <c r="B285" s="5" t="s">
        <v>177</v>
      </c>
      <c r="C285" s="5" t="s">
        <v>176</v>
      </c>
      <c r="D285" s="5" t="s">
        <v>35</v>
      </c>
      <c r="E285" s="5" t="s">
        <v>178</v>
      </c>
      <c r="F285" s="5" t="s">
        <v>175</v>
      </c>
      <c r="G285" s="5">
        <v>2</v>
      </c>
      <c r="H285" s="15">
        <v>1</v>
      </c>
      <c r="I285" s="4"/>
      <c r="J285" s="13">
        <v>1.0440323867605852</v>
      </c>
      <c r="K285" s="5">
        <v>2015</v>
      </c>
      <c r="L285" s="12">
        <v>100</v>
      </c>
      <c r="M285" s="5">
        <v>2015</v>
      </c>
      <c r="N285" s="12">
        <v>19.900000000000002</v>
      </c>
      <c r="O285" s="5">
        <v>2015</v>
      </c>
      <c r="P285" s="12"/>
      <c r="R285" s="12">
        <v>0</v>
      </c>
      <c r="S285" s="5">
        <v>2015</v>
      </c>
      <c r="T285" s="12">
        <v>9.67</v>
      </c>
      <c r="U285" s="5">
        <v>2015</v>
      </c>
      <c r="V285" s="12">
        <v>78.066483926521244</v>
      </c>
      <c r="W285" s="5">
        <v>2015</v>
      </c>
      <c r="X285" s="14">
        <v>100</v>
      </c>
      <c r="Y285" s="5">
        <v>2015</v>
      </c>
      <c r="Z285" s="14"/>
    </row>
    <row r="286" spans="1:26" ht="12.75" customHeight="1" x14ac:dyDescent="0.25">
      <c r="A286" s="5" t="s">
        <v>179</v>
      </c>
      <c r="B286" s="5" t="s">
        <v>177</v>
      </c>
      <c r="C286" s="5" t="s">
        <v>176</v>
      </c>
      <c r="D286" s="5" t="s">
        <v>35</v>
      </c>
      <c r="E286" s="5" t="s">
        <v>181</v>
      </c>
      <c r="F286" s="5" t="s">
        <v>180</v>
      </c>
      <c r="G286" s="5">
        <v>2</v>
      </c>
      <c r="H286" s="15">
        <v>1</v>
      </c>
      <c r="I286" s="4"/>
      <c r="J286" s="13">
        <v>0.9903789478033872</v>
      </c>
      <c r="K286" s="5">
        <v>2015</v>
      </c>
      <c r="L286" s="12">
        <v>100</v>
      </c>
      <c r="M286" s="5">
        <v>2015</v>
      </c>
      <c r="N286" s="12">
        <v>13.399999999999999</v>
      </c>
      <c r="O286" s="5">
        <v>2015</v>
      </c>
      <c r="P286" s="12"/>
      <c r="R286" s="12">
        <v>0</v>
      </c>
      <c r="S286" s="5">
        <v>2015</v>
      </c>
      <c r="T286" s="12">
        <v>14.89</v>
      </c>
      <c r="U286" s="5">
        <v>2015</v>
      </c>
      <c r="V286" s="12">
        <v>72.602795698924737</v>
      </c>
      <c r="W286" s="5">
        <v>2015</v>
      </c>
      <c r="X286" s="14">
        <v>100</v>
      </c>
      <c r="Y286" s="5">
        <v>2015</v>
      </c>
      <c r="Z286" s="14"/>
    </row>
    <row r="287" spans="1:26" ht="12.75" customHeight="1" x14ac:dyDescent="0.25">
      <c r="A287" s="5" t="s">
        <v>182</v>
      </c>
      <c r="B287" s="5" t="s">
        <v>177</v>
      </c>
      <c r="C287" s="5" t="s">
        <v>176</v>
      </c>
      <c r="D287" s="5" t="s">
        <v>35</v>
      </c>
      <c r="E287" s="5" t="s">
        <v>184</v>
      </c>
      <c r="F287" s="5" t="s">
        <v>183</v>
      </c>
      <c r="G287" s="5">
        <v>2</v>
      </c>
      <c r="H287" s="15">
        <v>1</v>
      </c>
      <c r="I287" s="4"/>
      <c r="J287" s="13">
        <v>0.84992489754541689</v>
      </c>
      <c r="K287" s="5">
        <v>2015</v>
      </c>
      <c r="L287" s="12">
        <v>100</v>
      </c>
      <c r="M287" s="5">
        <v>2015</v>
      </c>
      <c r="N287" s="12">
        <v>31.5</v>
      </c>
      <c r="O287" s="5">
        <v>2015</v>
      </c>
      <c r="P287" s="12"/>
      <c r="R287" s="12">
        <v>0</v>
      </c>
      <c r="S287" s="5">
        <v>2015</v>
      </c>
      <c r="T287" s="12">
        <v>15.01</v>
      </c>
      <c r="U287" s="5">
        <v>2015</v>
      </c>
      <c r="V287" s="12">
        <v>81.495631256054239</v>
      </c>
      <c r="W287" s="5">
        <v>2015</v>
      </c>
      <c r="X287" s="14">
        <v>100</v>
      </c>
      <c r="Y287" s="5">
        <v>2015</v>
      </c>
      <c r="Z287" s="14"/>
    </row>
    <row r="288" spans="1:26" ht="12.75" customHeight="1" x14ac:dyDescent="0.25">
      <c r="A288" s="5" t="s">
        <v>185</v>
      </c>
      <c r="B288" s="5" t="s">
        <v>177</v>
      </c>
      <c r="C288" s="5" t="s">
        <v>176</v>
      </c>
      <c r="D288" s="5" t="s">
        <v>35</v>
      </c>
      <c r="E288" s="5" t="s">
        <v>187</v>
      </c>
      <c r="F288" s="5" t="s">
        <v>186</v>
      </c>
      <c r="G288" s="5">
        <v>2</v>
      </c>
      <c r="H288" s="15">
        <v>1</v>
      </c>
      <c r="I288" s="4"/>
      <c r="J288" s="13">
        <v>1.0698283330008198</v>
      </c>
      <c r="K288" s="5">
        <v>2015</v>
      </c>
      <c r="L288" s="12">
        <v>100</v>
      </c>
      <c r="M288" s="5">
        <v>2015</v>
      </c>
      <c r="N288" s="12">
        <v>15.1</v>
      </c>
      <c r="O288" s="5">
        <v>2015</v>
      </c>
      <c r="P288" s="12"/>
      <c r="R288" s="12">
        <v>0.39409510290986521</v>
      </c>
      <c r="S288" s="5">
        <v>2015</v>
      </c>
      <c r="T288" s="12">
        <v>24.28</v>
      </c>
      <c r="U288" s="5">
        <v>2015</v>
      </c>
      <c r="V288" s="12">
        <v>68.214279630943935</v>
      </c>
      <c r="W288" s="5">
        <v>2015</v>
      </c>
      <c r="X288" s="14">
        <v>100</v>
      </c>
      <c r="Y288" s="5">
        <v>2015</v>
      </c>
      <c r="Z288" s="14"/>
    </row>
    <row r="289" spans="1:26" ht="12.75" customHeight="1" x14ac:dyDescent="0.25">
      <c r="A289" s="5" t="s">
        <v>188</v>
      </c>
      <c r="B289" s="5" t="s">
        <v>177</v>
      </c>
      <c r="C289" s="5" t="s">
        <v>176</v>
      </c>
      <c r="D289" s="5" t="s">
        <v>35</v>
      </c>
      <c r="E289" s="5" t="s">
        <v>190</v>
      </c>
      <c r="F289" s="5" t="s">
        <v>189</v>
      </c>
      <c r="G289" s="5">
        <v>2</v>
      </c>
      <c r="H289" s="15">
        <v>1</v>
      </c>
      <c r="I289" s="4"/>
      <c r="J289" s="13">
        <v>1.1535350365427564</v>
      </c>
      <c r="K289" s="5">
        <v>2015</v>
      </c>
      <c r="L289" s="12">
        <v>100</v>
      </c>
      <c r="M289" s="5">
        <v>2015</v>
      </c>
      <c r="N289" s="12">
        <v>8.7087087087087074</v>
      </c>
      <c r="O289" s="5">
        <v>2015</v>
      </c>
      <c r="P289" s="12"/>
      <c r="R289" s="12">
        <v>0</v>
      </c>
      <c r="S289" s="5">
        <v>2015</v>
      </c>
      <c r="T289" s="12">
        <v>25.38</v>
      </c>
      <c r="U289" s="5">
        <v>2015</v>
      </c>
      <c r="V289" s="12">
        <v>64.916322181484887</v>
      </c>
      <c r="W289" s="5">
        <v>2015</v>
      </c>
      <c r="X289" s="14">
        <v>100</v>
      </c>
      <c r="Y289" s="5">
        <v>2015</v>
      </c>
      <c r="Z289" s="14"/>
    </row>
    <row r="290" spans="1:26" ht="12.75" customHeight="1" x14ac:dyDescent="0.25">
      <c r="A290" s="5" t="s">
        <v>191</v>
      </c>
      <c r="B290" s="5" t="s">
        <v>177</v>
      </c>
      <c r="C290" s="5" t="s">
        <v>176</v>
      </c>
      <c r="D290" s="5" t="s">
        <v>35</v>
      </c>
      <c r="E290" s="5" t="s">
        <v>193</v>
      </c>
      <c r="F290" s="5" t="s">
        <v>192</v>
      </c>
      <c r="G290" s="5">
        <v>2</v>
      </c>
      <c r="H290" s="15">
        <v>1</v>
      </c>
      <c r="I290" s="4"/>
      <c r="J290" s="13">
        <v>0.86876682987766551</v>
      </c>
      <c r="K290" s="5">
        <v>2015</v>
      </c>
      <c r="L290" s="12">
        <v>100</v>
      </c>
      <c r="M290" s="5">
        <v>2015</v>
      </c>
      <c r="N290" s="12">
        <v>11.88</v>
      </c>
      <c r="O290" s="5">
        <v>2015</v>
      </c>
      <c r="P290" s="12"/>
      <c r="R290" s="12">
        <v>0</v>
      </c>
      <c r="S290" s="5">
        <v>2015</v>
      </c>
      <c r="T290" s="12">
        <v>25.542999999999999</v>
      </c>
      <c r="U290" s="5">
        <v>2015</v>
      </c>
      <c r="V290" s="12">
        <v>65.553296722659468</v>
      </c>
      <c r="W290" s="5">
        <v>2015</v>
      </c>
      <c r="X290" s="14">
        <v>100</v>
      </c>
      <c r="Y290" s="5">
        <v>2015</v>
      </c>
      <c r="Z290" s="14"/>
    </row>
    <row r="291" spans="1:26" ht="12.75" customHeight="1" x14ac:dyDescent="0.25">
      <c r="A291" s="5" t="s">
        <v>1189</v>
      </c>
      <c r="B291" s="5" t="s">
        <v>1192</v>
      </c>
      <c r="C291" s="5" t="s">
        <v>1191</v>
      </c>
      <c r="D291" s="5" t="s">
        <v>1038</v>
      </c>
      <c r="E291" s="5" t="s">
        <v>1193</v>
      </c>
      <c r="F291" s="5" t="s">
        <v>1190</v>
      </c>
      <c r="G291" s="5">
        <v>1</v>
      </c>
      <c r="H291" s="15">
        <v>1</v>
      </c>
      <c r="I291" s="4" t="s">
        <v>3170</v>
      </c>
      <c r="J291" s="13">
        <v>1.1379166666666667</v>
      </c>
      <c r="K291" s="5">
        <v>2015</v>
      </c>
      <c r="L291" s="12">
        <v>100</v>
      </c>
      <c r="M291" s="5">
        <v>2015</v>
      </c>
      <c r="N291" s="12">
        <v>16</v>
      </c>
      <c r="O291" s="5">
        <v>2015</v>
      </c>
      <c r="P291" s="12"/>
      <c r="R291" s="12">
        <v>0</v>
      </c>
      <c r="S291" s="5">
        <v>2015</v>
      </c>
      <c r="T291" s="12">
        <v>0</v>
      </c>
      <c r="U291" s="5">
        <v>2015</v>
      </c>
      <c r="V291" s="12">
        <v>0</v>
      </c>
      <c r="W291" s="5">
        <v>2015</v>
      </c>
      <c r="X291" s="14">
        <v>90</v>
      </c>
      <c r="Y291" s="5">
        <v>2015</v>
      </c>
      <c r="Z291" s="14"/>
    </row>
    <row r="292" spans="1:26" ht="12.75" customHeight="1" x14ac:dyDescent="0.25">
      <c r="A292" s="5" t="s">
        <v>1194</v>
      </c>
      <c r="B292" s="5" t="s">
        <v>1197</v>
      </c>
      <c r="C292" s="5" t="s">
        <v>1196</v>
      </c>
      <c r="D292" s="5" t="s">
        <v>1038</v>
      </c>
      <c r="E292" s="5" t="s">
        <v>1198</v>
      </c>
      <c r="F292" s="5" t="s">
        <v>1195</v>
      </c>
      <c r="G292" s="5">
        <v>2</v>
      </c>
      <c r="H292" s="15">
        <v>1</v>
      </c>
      <c r="I292" s="4"/>
      <c r="J292" s="13">
        <v>0.9930285424207892</v>
      </c>
      <c r="K292" s="5">
        <v>2015</v>
      </c>
      <c r="L292" s="12">
        <v>100</v>
      </c>
      <c r="M292" s="5">
        <v>2015</v>
      </c>
      <c r="N292" s="12">
        <v>8.3000000000000007</v>
      </c>
      <c r="O292" s="5">
        <v>2015</v>
      </c>
      <c r="P292" s="12"/>
      <c r="R292" s="12">
        <v>0</v>
      </c>
      <c r="S292" s="5">
        <v>2015</v>
      </c>
      <c r="T292" s="12">
        <v>0</v>
      </c>
      <c r="U292" s="5">
        <v>2015</v>
      </c>
      <c r="V292" s="12">
        <v>0</v>
      </c>
      <c r="W292" s="5">
        <v>2015</v>
      </c>
      <c r="X292" s="14">
        <v>0</v>
      </c>
      <c r="Y292" s="5">
        <v>2015</v>
      </c>
      <c r="Z292" s="14"/>
    </row>
    <row r="293" spans="1:26" ht="12.75" customHeight="1" x14ac:dyDescent="0.25">
      <c r="A293" s="5" t="s">
        <v>1199</v>
      </c>
      <c r="B293" s="5" t="s">
        <v>1197</v>
      </c>
      <c r="C293" s="5" t="s">
        <v>1196</v>
      </c>
      <c r="D293" s="5" t="s">
        <v>1038</v>
      </c>
      <c r="E293" s="5" t="s">
        <v>1201</v>
      </c>
      <c r="F293" s="5" t="s">
        <v>1200</v>
      </c>
      <c r="G293" s="5">
        <v>2</v>
      </c>
      <c r="H293" s="15">
        <v>2</v>
      </c>
      <c r="I293" s="4" t="s">
        <v>1921</v>
      </c>
      <c r="J293" s="13" t="s">
        <v>1569</v>
      </c>
      <c r="L293" s="12">
        <v>77</v>
      </c>
      <c r="N293" s="12" t="s">
        <v>1569</v>
      </c>
      <c r="P293" s="12"/>
      <c r="R293" s="12" t="s">
        <v>1569</v>
      </c>
      <c r="T293" s="12" t="s">
        <v>1569</v>
      </c>
      <c r="V293" s="12" t="s">
        <v>1569</v>
      </c>
      <c r="X293" s="14" t="s">
        <v>1569</v>
      </c>
      <c r="Z293" s="14"/>
    </row>
    <row r="294" spans="1:26" ht="12.75" customHeight="1" x14ac:dyDescent="0.25">
      <c r="A294" s="5" t="s">
        <v>849</v>
      </c>
      <c r="B294" s="5" t="s">
        <v>13</v>
      </c>
      <c r="C294" s="5" t="s">
        <v>851</v>
      </c>
      <c r="D294" s="5" t="s">
        <v>620</v>
      </c>
      <c r="E294" s="5" t="s">
        <v>16</v>
      </c>
      <c r="F294" s="5" t="s">
        <v>850</v>
      </c>
      <c r="G294" s="5">
        <v>1</v>
      </c>
      <c r="H294" s="15">
        <v>1</v>
      </c>
      <c r="I294" s="4"/>
      <c r="J294" s="13">
        <v>0.74524590163934434</v>
      </c>
      <c r="K294" s="5">
        <v>2013</v>
      </c>
      <c r="L294" s="12">
        <v>50</v>
      </c>
      <c r="M294" s="5">
        <v>2013</v>
      </c>
      <c r="N294" s="12">
        <v>16.116116116116117</v>
      </c>
      <c r="O294" s="5">
        <v>2013</v>
      </c>
      <c r="P294" s="12"/>
      <c r="R294" s="12">
        <v>0</v>
      </c>
      <c r="S294" s="5">
        <v>2013</v>
      </c>
      <c r="T294" s="12">
        <v>0</v>
      </c>
      <c r="U294" s="5">
        <v>2013</v>
      </c>
      <c r="V294" s="12">
        <v>0</v>
      </c>
      <c r="W294" s="5">
        <v>2013</v>
      </c>
      <c r="X294" s="14">
        <v>0</v>
      </c>
      <c r="Y294" s="5">
        <v>2013</v>
      </c>
      <c r="Z294" s="14"/>
    </row>
    <row r="295" spans="1:26" ht="12.75" customHeight="1" x14ac:dyDescent="0.25">
      <c r="A295" s="5" t="s">
        <v>852</v>
      </c>
      <c r="B295" s="5" t="s">
        <v>13</v>
      </c>
      <c r="C295" s="5" t="s">
        <v>851</v>
      </c>
      <c r="D295" s="5" t="s">
        <v>620</v>
      </c>
      <c r="E295" s="5" t="s">
        <v>1579</v>
      </c>
      <c r="F295" s="5" t="s">
        <v>853</v>
      </c>
      <c r="G295" s="5">
        <v>1</v>
      </c>
      <c r="H295" s="15">
        <v>3</v>
      </c>
      <c r="I295" s="4" t="s">
        <v>3171</v>
      </c>
      <c r="J295" s="13" t="s">
        <v>1569</v>
      </c>
      <c r="L295" s="12">
        <v>45</v>
      </c>
      <c r="M295" s="5">
        <v>2005</v>
      </c>
      <c r="N295" s="12" t="s">
        <v>1569</v>
      </c>
      <c r="P295" s="12"/>
      <c r="R295" s="12">
        <v>0</v>
      </c>
      <c r="S295" s="5">
        <v>2005</v>
      </c>
      <c r="T295" s="12">
        <v>0</v>
      </c>
      <c r="U295" s="5">
        <v>2005</v>
      </c>
      <c r="V295" s="12">
        <v>0</v>
      </c>
      <c r="W295" s="5">
        <v>2005</v>
      </c>
      <c r="X295" s="14">
        <v>0</v>
      </c>
      <c r="Y295" s="5">
        <v>2005</v>
      </c>
      <c r="Z295" s="14"/>
    </row>
    <row r="296" spans="1:26" ht="12.75" customHeight="1" x14ac:dyDescent="0.25">
      <c r="A296" s="5" t="s">
        <v>854</v>
      </c>
      <c r="B296" s="5" t="s">
        <v>856</v>
      </c>
      <c r="C296" s="5" t="s">
        <v>855</v>
      </c>
      <c r="D296" s="5" t="s">
        <v>620</v>
      </c>
      <c r="E296" s="5" t="s">
        <v>857</v>
      </c>
      <c r="F296" s="5" t="s">
        <v>855</v>
      </c>
      <c r="G296" s="5">
        <v>0</v>
      </c>
      <c r="H296" s="15">
        <v>1</v>
      </c>
      <c r="I296" s="4"/>
      <c r="J296" s="13">
        <v>0.5</v>
      </c>
      <c r="K296" s="5">
        <v>2015</v>
      </c>
      <c r="L296" s="12">
        <v>38</v>
      </c>
      <c r="M296" s="5">
        <v>2015</v>
      </c>
      <c r="N296" s="12">
        <v>6.593406593406594</v>
      </c>
      <c r="O296" s="5">
        <v>2015</v>
      </c>
      <c r="P296" s="12"/>
      <c r="R296" s="12">
        <v>0</v>
      </c>
      <c r="S296" s="5">
        <v>2015</v>
      </c>
      <c r="T296" s="12">
        <v>0</v>
      </c>
      <c r="U296" s="5">
        <v>2015</v>
      </c>
      <c r="V296" s="12">
        <v>0</v>
      </c>
      <c r="W296" s="5">
        <v>2015</v>
      </c>
      <c r="X296" s="14">
        <v>0</v>
      </c>
      <c r="Y296" s="5">
        <v>2015</v>
      </c>
      <c r="Z296" s="14"/>
    </row>
    <row r="297" spans="1:26" ht="12.75" customHeight="1" x14ac:dyDescent="0.25">
      <c r="A297" s="5" t="s">
        <v>194</v>
      </c>
      <c r="B297" s="5" t="s">
        <v>1661</v>
      </c>
      <c r="C297" s="5" t="s">
        <v>196</v>
      </c>
      <c r="D297" s="5" t="s">
        <v>35</v>
      </c>
      <c r="E297" s="5" t="s">
        <v>197</v>
      </c>
      <c r="F297" s="5" t="s">
        <v>195</v>
      </c>
      <c r="G297" s="5">
        <v>1</v>
      </c>
      <c r="H297" s="15">
        <v>1</v>
      </c>
      <c r="I297" s="4" t="s">
        <v>3172</v>
      </c>
      <c r="J297" s="13">
        <v>0.90052920423363381</v>
      </c>
      <c r="K297" s="5">
        <v>2012</v>
      </c>
      <c r="L297" s="12" t="s">
        <v>1569</v>
      </c>
      <c r="N297" s="12">
        <v>5.8999999999999995</v>
      </c>
      <c r="O297" s="5">
        <v>2012</v>
      </c>
      <c r="P297" s="12"/>
      <c r="R297" s="12">
        <v>29</v>
      </c>
      <c r="S297" s="5">
        <v>2012</v>
      </c>
      <c r="T297" s="12">
        <v>36</v>
      </c>
      <c r="U297" s="5">
        <v>2012</v>
      </c>
      <c r="V297" s="12">
        <v>8</v>
      </c>
      <c r="W297" s="5">
        <v>2012</v>
      </c>
      <c r="X297" s="14">
        <v>100</v>
      </c>
      <c r="Y297" s="5">
        <v>2012</v>
      </c>
      <c r="Z297" s="14"/>
    </row>
    <row r="298" spans="1:26" ht="12.75" customHeight="1" x14ac:dyDescent="0.25">
      <c r="A298" s="5" t="s">
        <v>858</v>
      </c>
      <c r="B298" s="5" t="s">
        <v>860</v>
      </c>
      <c r="C298" s="5" t="s">
        <v>1715</v>
      </c>
      <c r="D298" s="5" t="s">
        <v>620</v>
      </c>
      <c r="E298" s="5" t="s">
        <v>861</v>
      </c>
      <c r="F298" s="5" t="s">
        <v>859</v>
      </c>
      <c r="G298" s="5">
        <v>2</v>
      </c>
      <c r="H298" s="15">
        <v>1</v>
      </c>
      <c r="I298" s="4"/>
      <c r="J298" s="13">
        <v>0.82178084474505386</v>
      </c>
      <c r="K298" s="5">
        <v>2011</v>
      </c>
      <c r="L298" s="12" t="s">
        <v>1569</v>
      </c>
      <c r="N298" s="12" t="s">
        <v>1569</v>
      </c>
      <c r="P298" s="12"/>
      <c r="R298" s="12">
        <v>0</v>
      </c>
      <c r="S298" s="5">
        <v>2011</v>
      </c>
      <c r="T298" s="12">
        <v>0</v>
      </c>
      <c r="U298" s="5">
        <v>2011</v>
      </c>
      <c r="V298" s="12">
        <v>0</v>
      </c>
      <c r="W298" s="5">
        <v>2011</v>
      </c>
      <c r="X298" s="14">
        <v>0</v>
      </c>
      <c r="Y298" s="5">
        <v>2011</v>
      </c>
      <c r="Z298" s="14"/>
    </row>
    <row r="299" spans="1:26" ht="12.75" customHeight="1" x14ac:dyDescent="0.25">
      <c r="A299" s="5" t="s">
        <v>862</v>
      </c>
      <c r="B299" s="5" t="s">
        <v>860</v>
      </c>
      <c r="C299" s="5" t="s">
        <v>1715</v>
      </c>
      <c r="D299" s="5" t="s">
        <v>620</v>
      </c>
      <c r="E299" s="5" t="s">
        <v>864</v>
      </c>
      <c r="F299" s="5" t="s">
        <v>863</v>
      </c>
      <c r="G299" s="5">
        <v>2</v>
      </c>
      <c r="H299" s="15">
        <v>1</v>
      </c>
      <c r="I299" s="4"/>
      <c r="J299" s="13">
        <v>1.7081278538812783</v>
      </c>
      <c r="K299" s="5">
        <v>2015</v>
      </c>
      <c r="L299" s="12">
        <v>100</v>
      </c>
      <c r="M299" s="5">
        <v>2015</v>
      </c>
      <c r="N299" s="12">
        <v>14.78</v>
      </c>
      <c r="O299" s="5">
        <v>2015</v>
      </c>
      <c r="P299" s="12"/>
      <c r="R299" s="12">
        <v>0</v>
      </c>
      <c r="S299" s="5">
        <v>2015</v>
      </c>
      <c r="T299" s="12">
        <v>0</v>
      </c>
      <c r="U299" s="5">
        <v>2015</v>
      </c>
      <c r="V299" s="12">
        <v>0</v>
      </c>
      <c r="W299" s="5">
        <v>2015</v>
      </c>
      <c r="X299" s="14">
        <v>88.888888888888886</v>
      </c>
      <c r="Y299" s="5">
        <v>2015</v>
      </c>
      <c r="Z299" s="14"/>
    </row>
    <row r="300" spans="1:26" ht="12.75" customHeight="1" x14ac:dyDescent="0.25">
      <c r="A300" s="5" t="s">
        <v>198</v>
      </c>
      <c r="B300" s="5" t="s">
        <v>200</v>
      </c>
      <c r="C300" s="5" t="s">
        <v>199</v>
      </c>
      <c r="D300" s="5" t="s">
        <v>35</v>
      </c>
      <c r="E300" s="5" t="s">
        <v>201</v>
      </c>
      <c r="F300" s="5" t="s">
        <v>199</v>
      </c>
      <c r="G300" s="5">
        <v>0</v>
      </c>
      <c r="H300" s="15">
        <v>2</v>
      </c>
      <c r="I300" s="4" t="s">
        <v>1922</v>
      </c>
      <c r="J300" s="13" t="s">
        <v>1569</v>
      </c>
      <c r="L300" s="12">
        <v>100</v>
      </c>
      <c r="N300" s="12" t="s">
        <v>1569</v>
      </c>
      <c r="P300" s="12"/>
      <c r="R300" s="12">
        <v>0</v>
      </c>
      <c r="T300" s="12">
        <v>0</v>
      </c>
      <c r="V300" s="12">
        <v>0</v>
      </c>
      <c r="X300" s="14">
        <v>0</v>
      </c>
      <c r="Z300" s="14"/>
    </row>
    <row r="301" spans="1:26" ht="12.75" customHeight="1" x14ac:dyDescent="0.25">
      <c r="A301" s="5" t="s">
        <v>865</v>
      </c>
      <c r="B301" s="5" t="s">
        <v>1466</v>
      </c>
      <c r="C301" s="5" t="s">
        <v>867</v>
      </c>
      <c r="D301" s="5" t="s">
        <v>620</v>
      </c>
      <c r="E301" s="5" t="s">
        <v>868</v>
      </c>
      <c r="F301" s="5" t="s">
        <v>866</v>
      </c>
      <c r="G301" s="5">
        <v>1</v>
      </c>
      <c r="H301" s="15">
        <v>1</v>
      </c>
      <c r="I301" s="4"/>
      <c r="J301" s="13">
        <v>1.7252355689286563</v>
      </c>
      <c r="K301" s="5">
        <v>2015</v>
      </c>
      <c r="L301" s="12">
        <v>100</v>
      </c>
      <c r="M301" s="5">
        <v>2015</v>
      </c>
      <c r="N301" s="12">
        <v>7.0000000000000009</v>
      </c>
      <c r="O301" s="5">
        <v>2015</v>
      </c>
      <c r="P301" s="12"/>
      <c r="R301" s="12" t="s">
        <v>1569</v>
      </c>
      <c r="T301" s="12" t="s">
        <v>1569</v>
      </c>
      <c r="V301" s="12" t="s">
        <v>1569</v>
      </c>
      <c r="X301" s="14" t="s">
        <v>1569</v>
      </c>
      <c r="Z301" s="14"/>
    </row>
    <row r="302" spans="1:26" ht="12.75" customHeight="1" x14ac:dyDescent="0.25">
      <c r="A302" s="5" t="s">
        <v>869</v>
      </c>
      <c r="B302" s="5" t="s">
        <v>1466</v>
      </c>
      <c r="C302" s="5" t="s">
        <v>867</v>
      </c>
      <c r="D302" s="5" t="s">
        <v>620</v>
      </c>
      <c r="E302" s="5" t="s">
        <v>871</v>
      </c>
      <c r="F302" s="5" t="s">
        <v>870</v>
      </c>
      <c r="G302" s="5">
        <v>1</v>
      </c>
      <c r="H302" s="15">
        <v>2</v>
      </c>
      <c r="I302" s="4" t="s">
        <v>1923</v>
      </c>
      <c r="J302" s="13">
        <v>3.0390646639486465</v>
      </c>
      <c r="K302" s="5">
        <v>2015</v>
      </c>
      <c r="L302" s="12">
        <v>80</v>
      </c>
      <c r="M302" s="5">
        <v>2015</v>
      </c>
      <c r="N302" s="12">
        <v>13.111311131113112</v>
      </c>
      <c r="O302" s="5">
        <v>2015</v>
      </c>
      <c r="P302" s="12"/>
      <c r="R302" s="12">
        <v>0</v>
      </c>
      <c r="S302" s="5">
        <v>2015</v>
      </c>
      <c r="T302" s="12">
        <v>0</v>
      </c>
      <c r="U302" s="5">
        <v>2015</v>
      </c>
      <c r="V302" s="12">
        <v>0</v>
      </c>
      <c r="W302" s="5">
        <v>2015</v>
      </c>
      <c r="X302" s="14">
        <v>0</v>
      </c>
      <c r="Y302" s="5">
        <v>2015</v>
      </c>
      <c r="Z302" s="14"/>
    </row>
    <row r="303" spans="1:26" ht="12.75" customHeight="1" x14ac:dyDescent="0.25">
      <c r="A303" s="5" t="s">
        <v>872</v>
      </c>
      <c r="B303" s="5" t="s">
        <v>1631</v>
      </c>
      <c r="C303" s="5" t="s">
        <v>874</v>
      </c>
      <c r="D303" s="5" t="s">
        <v>620</v>
      </c>
      <c r="E303" s="5" t="s">
        <v>875</v>
      </c>
      <c r="F303" s="5" t="s">
        <v>873</v>
      </c>
      <c r="G303" s="5">
        <v>1</v>
      </c>
      <c r="H303" s="15">
        <v>1</v>
      </c>
      <c r="I303" s="4"/>
      <c r="J303" s="13">
        <v>0.63891675025075223</v>
      </c>
      <c r="K303" s="5">
        <v>2011</v>
      </c>
      <c r="L303" s="12">
        <v>48</v>
      </c>
      <c r="M303" s="5">
        <v>2011</v>
      </c>
      <c r="N303" s="12">
        <v>12</v>
      </c>
      <c r="O303" s="5">
        <v>2011</v>
      </c>
      <c r="P303" s="12"/>
      <c r="R303" s="12">
        <v>0</v>
      </c>
      <c r="S303" s="5">
        <v>2011</v>
      </c>
      <c r="T303" s="12">
        <v>0</v>
      </c>
      <c r="U303" s="5">
        <v>2011</v>
      </c>
      <c r="V303" s="12">
        <v>0</v>
      </c>
      <c r="W303" s="5">
        <v>2011</v>
      </c>
      <c r="X303" s="14">
        <v>55.555555555555557</v>
      </c>
      <c r="Y303" s="5">
        <v>2011</v>
      </c>
      <c r="Z303" s="14"/>
    </row>
    <row r="304" spans="1:26" ht="12.75" customHeight="1" x14ac:dyDescent="0.25">
      <c r="A304" s="5" t="s">
        <v>202</v>
      </c>
      <c r="B304" s="5" t="s">
        <v>205</v>
      </c>
      <c r="C304" s="5" t="s">
        <v>204</v>
      </c>
      <c r="D304" s="5" t="s">
        <v>35</v>
      </c>
      <c r="E304" s="5" t="s">
        <v>206</v>
      </c>
      <c r="F304" s="5" t="s">
        <v>203</v>
      </c>
      <c r="G304" s="5">
        <v>2</v>
      </c>
      <c r="H304" s="15">
        <v>2</v>
      </c>
      <c r="I304" s="4" t="s">
        <v>1900</v>
      </c>
      <c r="J304" s="13" t="s">
        <v>1569</v>
      </c>
      <c r="L304" s="12">
        <v>95</v>
      </c>
      <c r="N304" s="12">
        <v>9.0909090909090917</v>
      </c>
      <c r="P304" s="12"/>
      <c r="R304" s="12" t="s">
        <v>1569</v>
      </c>
      <c r="T304" s="12" t="s">
        <v>1569</v>
      </c>
      <c r="V304" s="12" t="s">
        <v>1569</v>
      </c>
      <c r="X304" s="14" t="s">
        <v>1569</v>
      </c>
      <c r="Z304" s="14"/>
    </row>
    <row r="305" spans="1:26" ht="12.75" customHeight="1" x14ac:dyDescent="0.25">
      <c r="A305" s="5" t="s">
        <v>207</v>
      </c>
      <c r="B305" s="5" t="s">
        <v>205</v>
      </c>
      <c r="C305" s="5" t="s">
        <v>204</v>
      </c>
      <c r="D305" s="5" t="s">
        <v>35</v>
      </c>
      <c r="E305" s="5" t="s">
        <v>209</v>
      </c>
      <c r="F305" s="5" t="s">
        <v>208</v>
      </c>
      <c r="G305" s="5">
        <v>2</v>
      </c>
      <c r="H305" s="15">
        <v>2</v>
      </c>
      <c r="I305" s="4" t="s">
        <v>1900</v>
      </c>
      <c r="J305" s="13">
        <v>1.3300979622135771</v>
      </c>
      <c r="K305" s="5">
        <v>2014</v>
      </c>
      <c r="L305" s="12" t="s">
        <v>1569</v>
      </c>
      <c r="N305" s="12" t="s">
        <v>1569</v>
      </c>
      <c r="P305" s="12"/>
      <c r="R305" s="12" t="s">
        <v>1569</v>
      </c>
      <c r="T305" s="12" t="s">
        <v>1569</v>
      </c>
      <c r="V305" s="12" t="s">
        <v>1569</v>
      </c>
      <c r="X305" s="14" t="s">
        <v>1569</v>
      </c>
      <c r="Z305" s="14"/>
    </row>
    <row r="306" spans="1:26" ht="12.75" customHeight="1" x14ac:dyDescent="0.25">
      <c r="A306" s="5" t="s">
        <v>1202</v>
      </c>
      <c r="B306" s="5" t="s">
        <v>1205</v>
      </c>
      <c r="C306" s="5" t="s">
        <v>1204</v>
      </c>
      <c r="D306" s="5" t="s">
        <v>1038</v>
      </c>
      <c r="E306" s="5" t="s">
        <v>1206</v>
      </c>
      <c r="F306" s="5" t="s">
        <v>1203</v>
      </c>
      <c r="G306" s="5">
        <v>2</v>
      </c>
      <c r="H306" s="15">
        <v>1</v>
      </c>
      <c r="I306" s="4" t="s">
        <v>3174</v>
      </c>
      <c r="J306" s="13">
        <v>1.01159114857745</v>
      </c>
      <c r="K306" s="5">
        <v>2015</v>
      </c>
      <c r="L306" s="12">
        <v>100</v>
      </c>
      <c r="M306" s="5">
        <v>2015</v>
      </c>
      <c r="N306" s="12">
        <v>13</v>
      </c>
      <c r="O306" s="5">
        <v>2015</v>
      </c>
      <c r="P306" s="12"/>
      <c r="R306" s="12">
        <v>10.526315789473683</v>
      </c>
      <c r="S306" s="5">
        <v>2015</v>
      </c>
      <c r="T306" s="12" t="s">
        <v>1569</v>
      </c>
      <c r="V306" s="12" t="s">
        <v>1569</v>
      </c>
      <c r="X306" s="14">
        <v>97.526283240568958</v>
      </c>
      <c r="Y306" s="5">
        <v>2015</v>
      </c>
      <c r="Z306" s="14"/>
    </row>
    <row r="307" spans="1:26" ht="12.75" customHeight="1" x14ac:dyDescent="0.25">
      <c r="A307" s="5" t="s">
        <v>1207</v>
      </c>
      <c r="B307" s="5" t="s">
        <v>1205</v>
      </c>
      <c r="C307" s="5" t="s">
        <v>1204</v>
      </c>
      <c r="D307" s="5" t="s">
        <v>1038</v>
      </c>
      <c r="E307" s="5" t="s">
        <v>1208</v>
      </c>
      <c r="F307" s="5" t="s">
        <v>3313</v>
      </c>
      <c r="G307" s="5">
        <v>3</v>
      </c>
      <c r="H307" s="15">
        <v>2</v>
      </c>
      <c r="I307" s="4" t="s">
        <v>3314</v>
      </c>
      <c r="J307" s="13">
        <v>0.66666666666666674</v>
      </c>
      <c r="K307" s="5">
        <v>2016</v>
      </c>
      <c r="L307" s="12">
        <v>100</v>
      </c>
      <c r="M307" s="5">
        <v>2016</v>
      </c>
      <c r="N307" s="12">
        <v>17</v>
      </c>
      <c r="O307" s="5">
        <v>2016</v>
      </c>
      <c r="P307" s="12"/>
      <c r="R307" s="12">
        <v>60</v>
      </c>
      <c r="S307" s="5">
        <v>2016</v>
      </c>
      <c r="T307" s="12">
        <v>20</v>
      </c>
      <c r="U307" s="5">
        <v>2016</v>
      </c>
      <c r="V307" s="12">
        <v>0</v>
      </c>
      <c r="W307" s="5">
        <v>2016</v>
      </c>
      <c r="X307" s="14">
        <v>0</v>
      </c>
      <c r="Y307" s="5">
        <v>2016</v>
      </c>
      <c r="Z307" s="14"/>
    </row>
    <row r="308" spans="1:26" ht="12.75" customHeight="1" x14ac:dyDescent="0.25">
      <c r="A308" s="5" t="s">
        <v>462</v>
      </c>
      <c r="B308" s="5" t="s">
        <v>465</v>
      </c>
      <c r="C308" s="5" t="s">
        <v>464</v>
      </c>
      <c r="D308" s="5" t="s">
        <v>360</v>
      </c>
      <c r="E308" s="5" t="s">
        <v>466</v>
      </c>
      <c r="F308" s="5" t="s">
        <v>3173</v>
      </c>
      <c r="G308" s="5">
        <v>2</v>
      </c>
      <c r="H308" s="15">
        <v>1</v>
      </c>
      <c r="I308" s="4"/>
      <c r="J308" s="13">
        <v>0.73863636363636354</v>
      </c>
      <c r="K308" s="5">
        <v>2007</v>
      </c>
      <c r="L308" s="12">
        <v>20</v>
      </c>
      <c r="M308" s="5">
        <v>2007</v>
      </c>
      <c r="N308" s="12">
        <v>11</v>
      </c>
      <c r="O308" s="5">
        <v>2007</v>
      </c>
      <c r="P308" s="12"/>
      <c r="R308" s="12" t="s">
        <v>1569</v>
      </c>
      <c r="T308" s="12" t="s">
        <v>1569</v>
      </c>
      <c r="V308" s="12" t="s">
        <v>1569</v>
      </c>
      <c r="X308" s="14" t="s">
        <v>1569</v>
      </c>
      <c r="Z308" s="14"/>
    </row>
    <row r="309" spans="1:26" ht="12.75" customHeight="1" x14ac:dyDescent="0.25">
      <c r="A309" s="5" t="s">
        <v>1209</v>
      </c>
      <c r="B309" s="5" t="s">
        <v>1212</v>
      </c>
      <c r="C309" s="5" t="s">
        <v>1211</v>
      </c>
      <c r="D309" s="5" t="s">
        <v>1038</v>
      </c>
      <c r="E309" s="5" t="s">
        <v>1213</v>
      </c>
      <c r="F309" s="5" t="s">
        <v>1210</v>
      </c>
      <c r="G309" s="5">
        <v>1</v>
      </c>
      <c r="H309" s="15">
        <v>1</v>
      </c>
      <c r="I309" s="4"/>
      <c r="J309" s="13">
        <v>0.63999999999999757</v>
      </c>
      <c r="K309" s="5">
        <v>2015</v>
      </c>
      <c r="L309" s="12">
        <v>100</v>
      </c>
      <c r="M309" s="5">
        <v>2015</v>
      </c>
      <c r="N309" s="12">
        <v>18.618618618618619</v>
      </c>
      <c r="O309" s="5">
        <v>2015</v>
      </c>
      <c r="P309" s="12"/>
      <c r="R309" s="12" t="s">
        <v>1569</v>
      </c>
      <c r="T309" s="12" t="s">
        <v>1569</v>
      </c>
      <c r="V309" s="12" t="s">
        <v>1569</v>
      </c>
      <c r="X309" s="14" t="s">
        <v>1569</v>
      </c>
      <c r="Z309" s="14"/>
    </row>
    <row r="310" spans="1:26" ht="12.75" customHeight="1" x14ac:dyDescent="0.25">
      <c r="A310" s="5" t="s">
        <v>210</v>
      </c>
      <c r="B310" s="5" t="s">
        <v>213</v>
      </c>
      <c r="C310" s="5" t="s">
        <v>212</v>
      </c>
      <c r="D310" s="5" t="s">
        <v>35</v>
      </c>
      <c r="E310" s="5" t="s">
        <v>214</v>
      </c>
      <c r="F310" s="5" t="s">
        <v>211</v>
      </c>
      <c r="G310" s="5">
        <v>2</v>
      </c>
      <c r="H310" s="15">
        <v>1</v>
      </c>
      <c r="I310" s="4"/>
      <c r="J310" s="13">
        <v>1.2230674052765826</v>
      </c>
      <c r="K310" s="5">
        <v>2013</v>
      </c>
      <c r="L310" s="12">
        <v>100</v>
      </c>
      <c r="M310" s="5">
        <v>2013</v>
      </c>
      <c r="N310" s="12">
        <v>19.607060935474223</v>
      </c>
      <c r="O310" s="5">
        <v>2013</v>
      </c>
      <c r="P310" s="12"/>
      <c r="R310" s="12">
        <v>0</v>
      </c>
      <c r="S310" s="5">
        <v>2013</v>
      </c>
      <c r="T310" s="12">
        <v>13</v>
      </c>
      <c r="U310" s="5">
        <v>2013</v>
      </c>
      <c r="V310" s="12">
        <v>0</v>
      </c>
      <c r="W310" s="5">
        <v>2013</v>
      </c>
      <c r="X310" s="14">
        <v>100</v>
      </c>
      <c r="Y310" s="5">
        <v>2013</v>
      </c>
      <c r="Z310" s="14"/>
    </row>
    <row r="311" spans="1:26" ht="12.75" customHeight="1" x14ac:dyDescent="0.25">
      <c r="A311" s="5" t="s">
        <v>215</v>
      </c>
      <c r="B311" s="5" t="s">
        <v>213</v>
      </c>
      <c r="C311" s="5" t="s">
        <v>212</v>
      </c>
      <c r="D311" s="5" t="s">
        <v>35</v>
      </c>
      <c r="E311" s="5" t="s">
        <v>217</v>
      </c>
      <c r="F311" s="5" t="s">
        <v>216</v>
      </c>
      <c r="G311" s="5">
        <v>2</v>
      </c>
      <c r="H311" s="15">
        <v>1</v>
      </c>
      <c r="I311" s="4"/>
      <c r="J311" s="13">
        <v>1.5643680964079016</v>
      </c>
      <c r="K311" s="5">
        <v>2013</v>
      </c>
      <c r="L311" s="12">
        <v>98</v>
      </c>
      <c r="M311" s="5">
        <v>2013</v>
      </c>
      <c r="N311" s="12">
        <v>9.9198396793587165</v>
      </c>
      <c r="O311" s="5">
        <v>2013</v>
      </c>
      <c r="P311" s="12"/>
      <c r="R311" s="12">
        <v>0</v>
      </c>
      <c r="S311" s="5">
        <v>2013</v>
      </c>
      <c r="T311" s="12">
        <v>36</v>
      </c>
      <c r="U311" s="5">
        <v>2013</v>
      </c>
      <c r="V311" s="12">
        <v>0</v>
      </c>
      <c r="W311" s="5">
        <v>2013</v>
      </c>
      <c r="X311" s="14">
        <v>100</v>
      </c>
      <c r="Y311" s="5">
        <v>2013</v>
      </c>
      <c r="Z311" s="14"/>
    </row>
    <row r="312" spans="1:26" ht="12.75" customHeight="1" x14ac:dyDescent="0.25">
      <c r="A312" s="5" t="s">
        <v>1214</v>
      </c>
      <c r="B312" s="5" t="s">
        <v>1633</v>
      </c>
      <c r="C312" s="5" t="s">
        <v>1216</v>
      </c>
      <c r="D312" s="5" t="s">
        <v>1038</v>
      </c>
      <c r="E312" s="5" t="s">
        <v>1217</v>
      </c>
      <c r="F312" s="5" t="s">
        <v>1215</v>
      </c>
      <c r="G312" s="5">
        <v>1</v>
      </c>
      <c r="H312" s="15">
        <v>2</v>
      </c>
      <c r="I312" s="4" t="s">
        <v>1924</v>
      </c>
      <c r="J312" s="13">
        <v>1.1317042819111716</v>
      </c>
      <c r="K312" s="5">
        <v>2016</v>
      </c>
      <c r="L312" s="12">
        <v>87.83</v>
      </c>
      <c r="M312" s="5">
        <v>2016</v>
      </c>
      <c r="N312" s="12">
        <v>12.4</v>
      </c>
      <c r="O312" s="5">
        <v>2016</v>
      </c>
      <c r="P312" s="12"/>
      <c r="R312" s="12">
        <v>0</v>
      </c>
      <c r="S312" s="5">
        <v>2016</v>
      </c>
      <c r="T312" s="12">
        <v>0</v>
      </c>
      <c r="U312" s="5">
        <v>2016</v>
      </c>
      <c r="V312" s="12">
        <v>0</v>
      </c>
      <c r="W312" s="5">
        <v>2016</v>
      </c>
      <c r="X312" s="14">
        <v>97.9381443298969</v>
      </c>
      <c r="Y312" s="5">
        <v>2016</v>
      </c>
      <c r="Z312" s="14"/>
    </row>
    <row r="313" spans="1:26" ht="12.75" customHeight="1" x14ac:dyDescent="0.25">
      <c r="A313" s="5" t="s">
        <v>1218</v>
      </c>
      <c r="B313" s="5" t="s">
        <v>1633</v>
      </c>
      <c r="C313" s="5" t="s">
        <v>1216</v>
      </c>
      <c r="D313" s="5" t="s">
        <v>1038</v>
      </c>
      <c r="E313" s="5" t="s">
        <v>1220</v>
      </c>
      <c r="F313" s="5" t="s">
        <v>1219</v>
      </c>
      <c r="G313" s="5">
        <v>1</v>
      </c>
      <c r="H313" s="15">
        <v>1</v>
      </c>
      <c r="I313" s="4"/>
      <c r="J313" s="13">
        <v>0.43612668934448834</v>
      </c>
      <c r="K313" s="5">
        <v>2015</v>
      </c>
      <c r="L313" s="12" t="s">
        <v>1569</v>
      </c>
      <c r="N313" s="12">
        <v>4.5999999999999996</v>
      </c>
      <c r="O313" s="5">
        <v>2015</v>
      </c>
      <c r="P313" s="12"/>
      <c r="R313" s="12" t="s">
        <v>1569</v>
      </c>
      <c r="T313" s="12" t="s">
        <v>1569</v>
      </c>
      <c r="V313" s="12" t="s">
        <v>1569</v>
      </c>
      <c r="X313" s="14" t="s">
        <v>1569</v>
      </c>
      <c r="Z313" s="14"/>
    </row>
    <row r="314" spans="1:26" ht="12.75" customHeight="1" x14ac:dyDescent="0.25">
      <c r="A314" s="5" t="s">
        <v>467</v>
      </c>
      <c r="B314" s="5" t="s">
        <v>470</v>
      </c>
      <c r="C314" s="5" t="s">
        <v>469</v>
      </c>
      <c r="D314" s="5" t="s">
        <v>360</v>
      </c>
      <c r="E314" s="5" t="s">
        <v>471</v>
      </c>
      <c r="F314" s="5" t="s">
        <v>3175</v>
      </c>
      <c r="G314" s="5">
        <v>3</v>
      </c>
      <c r="H314" s="15">
        <v>2</v>
      </c>
      <c r="I314" s="4" t="s">
        <v>3176</v>
      </c>
      <c r="J314" s="13">
        <v>0.47622139965798643</v>
      </c>
      <c r="K314" s="5">
        <v>2016</v>
      </c>
      <c r="L314" s="12">
        <v>88.5</v>
      </c>
      <c r="M314" s="5">
        <v>2016</v>
      </c>
      <c r="N314" s="12">
        <v>11.092235435195363</v>
      </c>
      <c r="O314" s="5">
        <v>2016</v>
      </c>
      <c r="P314" s="12"/>
      <c r="R314" s="12" t="s">
        <v>1569</v>
      </c>
      <c r="T314" s="12" t="s">
        <v>1569</v>
      </c>
      <c r="V314" s="12" t="s">
        <v>1569</v>
      </c>
      <c r="X314" s="14" t="s">
        <v>1569</v>
      </c>
      <c r="Z314" s="14"/>
    </row>
    <row r="315" spans="1:26" ht="12.75" customHeight="1" x14ac:dyDescent="0.25">
      <c r="A315" s="5" t="s">
        <v>472</v>
      </c>
      <c r="B315" s="5" t="s">
        <v>475</v>
      </c>
      <c r="C315" s="5" t="s">
        <v>474</v>
      </c>
      <c r="D315" s="5" t="s">
        <v>360</v>
      </c>
      <c r="E315" s="5" t="s">
        <v>476</v>
      </c>
      <c r="F315" s="5" t="s">
        <v>473</v>
      </c>
      <c r="G315" s="5">
        <v>2</v>
      </c>
      <c r="H315" s="15">
        <v>1</v>
      </c>
      <c r="I315" s="4"/>
      <c r="J315" s="13">
        <v>0.39083110233912416</v>
      </c>
      <c r="K315" s="5">
        <v>2013</v>
      </c>
      <c r="L315" s="12">
        <v>30</v>
      </c>
      <c r="M315" s="5">
        <v>2013</v>
      </c>
      <c r="N315" s="12" t="s">
        <v>1569</v>
      </c>
      <c r="P315" s="12"/>
      <c r="R315" s="12" t="s">
        <v>1569</v>
      </c>
      <c r="T315" s="12" t="s">
        <v>1569</v>
      </c>
      <c r="V315" s="12" t="s">
        <v>1569</v>
      </c>
      <c r="X315" s="14" t="s">
        <v>1569</v>
      </c>
      <c r="Z315" s="14"/>
    </row>
    <row r="316" spans="1:26" ht="12.75" customHeight="1" x14ac:dyDescent="0.25">
      <c r="A316" s="5" t="s">
        <v>477</v>
      </c>
      <c r="B316" s="5" t="s">
        <v>475</v>
      </c>
      <c r="C316" s="5" t="s">
        <v>474</v>
      </c>
      <c r="D316" s="5" t="s">
        <v>360</v>
      </c>
      <c r="E316" s="5" t="s">
        <v>479</v>
      </c>
      <c r="F316" s="5" t="s">
        <v>478</v>
      </c>
      <c r="G316" s="5">
        <v>2</v>
      </c>
      <c r="H316" s="15">
        <v>1</v>
      </c>
      <c r="I316" s="4"/>
      <c r="J316" s="13">
        <v>0.35605194610497909</v>
      </c>
      <c r="K316" s="5">
        <v>2013</v>
      </c>
      <c r="L316" s="12">
        <v>30</v>
      </c>
      <c r="M316" s="5">
        <v>2013</v>
      </c>
      <c r="N316" s="12" t="s">
        <v>1569</v>
      </c>
      <c r="P316" s="12"/>
      <c r="R316" s="12" t="s">
        <v>1569</v>
      </c>
      <c r="T316" s="12" t="s">
        <v>1569</v>
      </c>
      <c r="V316" s="12" t="s">
        <v>1569</v>
      </c>
      <c r="X316" s="14" t="s">
        <v>1569</v>
      </c>
      <c r="Z316" s="14"/>
    </row>
    <row r="317" spans="1:26" ht="12.75" customHeight="1" x14ac:dyDescent="0.25">
      <c r="A317" s="5" t="s">
        <v>1221</v>
      </c>
      <c r="B317" s="5" t="s">
        <v>1224</v>
      </c>
      <c r="C317" s="5" t="s">
        <v>1223</v>
      </c>
      <c r="D317" s="5" t="s">
        <v>1038</v>
      </c>
      <c r="E317" s="5" t="s">
        <v>1225</v>
      </c>
      <c r="F317" s="5" t="s">
        <v>1222</v>
      </c>
      <c r="G317" s="5">
        <v>2</v>
      </c>
      <c r="H317" s="15">
        <v>2</v>
      </c>
      <c r="I317" s="4" t="s">
        <v>1925</v>
      </c>
      <c r="J317" s="13">
        <v>0.80144099090164111</v>
      </c>
      <c r="K317" s="5">
        <v>2016</v>
      </c>
      <c r="L317" s="12">
        <v>80</v>
      </c>
      <c r="M317" s="5">
        <v>2016</v>
      </c>
      <c r="N317" s="12">
        <v>24.74</v>
      </c>
      <c r="O317" s="5">
        <v>2016</v>
      </c>
      <c r="P317" s="12"/>
      <c r="R317" s="12">
        <v>0</v>
      </c>
      <c r="S317" s="5">
        <v>2016</v>
      </c>
      <c r="T317" s="12">
        <v>10.4</v>
      </c>
      <c r="U317" s="5">
        <v>2016</v>
      </c>
      <c r="V317" s="12">
        <v>0</v>
      </c>
      <c r="W317" s="5">
        <v>2016</v>
      </c>
      <c r="X317" s="14">
        <v>0</v>
      </c>
      <c r="Y317" s="5">
        <v>2016</v>
      </c>
      <c r="Z317" s="14"/>
    </row>
    <row r="318" spans="1:26" ht="12.75" customHeight="1" x14ac:dyDescent="0.25">
      <c r="A318" s="5" t="s">
        <v>2972</v>
      </c>
      <c r="B318" s="5" t="s">
        <v>1227</v>
      </c>
      <c r="C318" s="5" t="s">
        <v>1226</v>
      </c>
      <c r="D318" s="5" t="s">
        <v>1038</v>
      </c>
      <c r="E318" s="5" t="s">
        <v>1227</v>
      </c>
      <c r="F318" s="5" t="s">
        <v>1226</v>
      </c>
      <c r="G318" s="5">
        <v>0</v>
      </c>
      <c r="H318" s="15">
        <v>3</v>
      </c>
      <c r="J318" s="13">
        <v>1.4507254183422142</v>
      </c>
      <c r="K318" s="5">
        <v>2017</v>
      </c>
      <c r="L318" s="12">
        <v>100</v>
      </c>
      <c r="M318" s="5">
        <v>2017</v>
      </c>
      <c r="N318" s="12">
        <v>9.2786682926032604</v>
      </c>
      <c r="O318" s="5">
        <v>2017</v>
      </c>
      <c r="P318" s="12"/>
      <c r="R318" s="12">
        <v>0</v>
      </c>
      <c r="S318" s="5">
        <v>2017</v>
      </c>
      <c r="T318" s="12">
        <v>0</v>
      </c>
      <c r="U318" s="5">
        <v>2017</v>
      </c>
      <c r="V318" s="12">
        <v>0</v>
      </c>
      <c r="W318" s="5">
        <v>2017</v>
      </c>
      <c r="X318" s="14">
        <v>0</v>
      </c>
      <c r="Y318" s="5">
        <v>2017</v>
      </c>
      <c r="Z318" s="14"/>
    </row>
    <row r="319" spans="1:26" ht="12.75" customHeight="1" x14ac:dyDescent="0.25">
      <c r="A319" s="5" t="s">
        <v>480</v>
      </c>
      <c r="B319" s="5" t="s">
        <v>483</v>
      </c>
      <c r="C319" s="5" t="s">
        <v>482</v>
      </c>
      <c r="D319" s="5" t="s">
        <v>360</v>
      </c>
      <c r="E319" s="5" t="s">
        <v>484</v>
      </c>
      <c r="F319" s="5" t="s">
        <v>481</v>
      </c>
      <c r="G319" s="5" t="s">
        <v>2708</v>
      </c>
      <c r="H319" s="15">
        <v>1</v>
      </c>
      <c r="I319" s="4"/>
      <c r="J319" s="13">
        <v>0.8205676015293889</v>
      </c>
      <c r="K319" s="5">
        <v>2008</v>
      </c>
      <c r="L319" s="12">
        <v>57</v>
      </c>
      <c r="M319" s="5">
        <v>2008</v>
      </c>
      <c r="N319" s="12">
        <v>14.035087719298245</v>
      </c>
      <c r="O319" s="5">
        <v>2008</v>
      </c>
      <c r="P319" s="12"/>
      <c r="R319" s="12" t="s">
        <v>1569</v>
      </c>
      <c r="T319" s="12" t="s">
        <v>1569</v>
      </c>
      <c r="V319" s="12" t="s">
        <v>1569</v>
      </c>
      <c r="X319" s="14" t="s">
        <v>1569</v>
      </c>
      <c r="Z319" s="14"/>
    </row>
    <row r="320" spans="1:26" ht="12.75" customHeight="1" x14ac:dyDescent="0.25">
      <c r="A320" s="5" t="s">
        <v>485</v>
      </c>
      <c r="B320" s="5" t="s">
        <v>483</v>
      </c>
      <c r="C320" s="5" t="s">
        <v>482</v>
      </c>
      <c r="D320" s="5" t="s">
        <v>360</v>
      </c>
      <c r="E320" s="5" t="s">
        <v>486</v>
      </c>
      <c r="F320" s="5" t="s">
        <v>3178</v>
      </c>
      <c r="G320" s="5">
        <v>2</v>
      </c>
      <c r="H320" s="15">
        <v>1</v>
      </c>
      <c r="I320" s="4" t="s">
        <v>3177</v>
      </c>
      <c r="J320" s="13">
        <v>0.56949771689497719</v>
      </c>
      <c r="K320" s="5">
        <v>2012</v>
      </c>
      <c r="L320" s="12">
        <v>25</v>
      </c>
      <c r="M320" s="5">
        <v>2012</v>
      </c>
      <c r="N320" s="12" t="s">
        <v>1569</v>
      </c>
      <c r="P320" s="12"/>
      <c r="R320" s="12">
        <v>0</v>
      </c>
      <c r="S320" s="5">
        <v>2012</v>
      </c>
      <c r="T320" s="12">
        <v>0</v>
      </c>
      <c r="U320" s="5">
        <v>2012</v>
      </c>
      <c r="V320" s="12">
        <v>0</v>
      </c>
      <c r="W320" s="5">
        <v>2012</v>
      </c>
      <c r="X320" s="14">
        <v>0</v>
      </c>
      <c r="Y320" s="5">
        <v>2012</v>
      </c>
      <c r="Z320" s="14"/>
    </row>
    <row r="321" spans="1:26" ht="12.75" customHeight="1" x14ac:dyDescent="0.25">
      <c r="A321" s="5" t="s">
        <v>1228</v>
      </c>
      <c r="B321" s="5" t="s">
        <v>1230</v>
      </c>
      <c r="C321" s="5" t="s">
        <v>1229</v>
      </c>
      <c r="D321" s="5" t="s">
        <v>1038</v>
      </c>
      <c r="E321" s="5" t="s">
        <v>1231</v>
      </c>
      <c r="F321" s="5" t="s">
        <v>1229</v>
      </c>
      <c r="G321" s="5">
        <v>0</v>
      </c>
      <c r="H321" s="15">
        <v>1</v>
      </c>
      <c r="I321" s="4"/>
      <c r="J321" s="13">
        <v>0.89153225684590998</v>
      </c>
      <c r="K321" s="5">
        <v>2013</v>
      </c>
      <c r="L321" s="12">
        <v>66</v>
      </c>
      <c r="M321" s="5">
        <v>2013</v>
      </c>
      <c r="N321" s="12">
        <v>12.5</v>
      </c>
      <c r="O321" s="5">
        <v>2013</v>
      </c>
      <c r="P321" s="12"/>
      <c r="R321" s="12" t="s">
        <v>1569</v>
      </c>
      <c r="T321" s="12" t="s">
        <v>1569</v>
      </c>
      <c r="V321" s="12" t="s">
        <v>1569</v>
      </c>
      <c r="X321" s="14" t="s">
        <v>1569</v>
      </c>
      <c r="Z321" s="14"/>
    </row>
    <row r="322" spans="1:26" ht="12.75" customHeight="1" x14ac:dyDescent="0.25">
      <c r="A322" s="5" t="s">
        <v>876</v>
      </c>
      <c r="B322" s="5" t="s">
        <v>879</v>
      </c>
      <c r="C322" s="5" t="s">
        <v>878</v>
      </c>
      <c r="D322" s="5" t="s">
        <v>620</v>
      </c>
      <c r="E322" s="5" t="s">
        <v>880</v>
      </c>
      <c r="F322" s="5" t="s">
        <v>877</v>
      </c>
      <c r="G322" s="5">
        <v>2</v>
      </c>
      <c r="H322" s="15">
        <v>1</v>
      </c>
      <c r="I322" s="4"/>
      <c r="J322" s="13" t="s">
        <v>1569</v>
      </c>
      <c r="L322" s="12">
        <v>15</v>
      </c>
      <c r="N322" s="12">
        <v>21</v>
      </c>
      <c r="P322" s="12"/>
      <c r="R322" s="12" t="s">
        <v>1569</v>
      </c>
      <c r="T322" s="12" t="s">
        <v>1569</v>
      </c>
      <c r="V322" s="12" t="s">
        <v>1569</v>
      </c>
      <c r="X322" s="14" t="s">
        <v>1569</v>
      </c>
      <c r="Z322" s="14"/>
    </row>
    <row r="323" spans="1:26" ht="12.75" customHeight="1" x14ac:dyDescent="0.25">
      <c r="A323" s="5" t="s">
        <v>1232</v>
      </c>
      <c r="B323" s="5" t="s">
        <v>1235</v>
      </c>
      <c r="C323" s="5" t="s">
        <v>1234</v>
      </c>
      <c r="D323" s="5" t="s">
        <v>1038</v>
      </c>
      <c r="E323" s="5" t="s">
        <v>1236</v>
      </c>
      <c r="F323" s="5" t="s">
        <v>1233</v>
      </c>
      <c r="G323" s="5">
        <v>2</v>
      </c>
      <c r="H323" s="15">
        <v>1</v>
      </c>
      <c r="I323" s="4"/>
      <c r="J323" s="13">
        <v>1.2173883217918122</v>
      </c>
      <c r="K323" s="5">
        <v>2013</v>
      </c>
      <c r="L323" s="12">
        <v>100</v>
      </c>
      <c r="M323" s="5">
        <v>2013</v>
      </c>
      <c r="N323" s="12">
        <v>18.96</v>
      </c>
      <c r="O323" s="5">
        <v>2013</v>
      </c>
      <c r="P323" s="12"/>
      <c r="R323" s="12" t="s">
        <v>1569</v>
      </c>
      <c r="T323" s="12" t="s">
        <v>1569</v>
      </c>
      <c r="V323" s="12" t="s">
        <v>1569</v>
      </c>
      <c r="X323" s="14">
        <v>100</v>
      </c>
      <c r="Y323" s="5">
        <v>2013</v>
      </c>
      <c r="Z323" s="14"/>
    </row>
    <row r="324" spans="1:26" ht="12.75" customHeight="1" x14ac:dyDescent="0.25">
      <c r="A324" s="5" t="s">
        <v>1237</v>
      </c>
      <c r="B324" s="5" t="s">
        <v>1235</v>
      </c>
      <c r="C324" s="5" t="s">
        <v>1234</v>
      </c>
      <c r="D324" s="5" t="s">
        <v>1038</v>
      </c>
      <c r="E324" s="5" t="s">
        <v>1580</v>
      </c>
      <c r="F324" s="5" t="s">
        <v>1238</v>
      </c>
      <c r="G324" s="5">
        <v>1</v>
      </c>
      <c r="H324" s="15">
        <v>1</v>
      </c>
      <c r="I324" s="16" t="s">
        <v>3179</v>
      </c>
      <c r="J324" s="13">
        <v>1.478240710868143</v>
      </c>
      <c r="K324" s="5">
        <v>2015</v>
      </c>
      <c r="L324" s="12">
        <v>98.54</v>
      </c>
      <c r="M324" s="5">
        <v>2015</v>
      </c>
      <c r="N324" s="12">
        <v>13.16</v>
      </c>
      <c r="O324" s="5">
        <v>2015</v>
      </c>
      <c r="P324" s="12"/>
      <c r="R324" s="12">
        <v>12.76185889718276</v>
      </c>
      <c r="S324" s="5">
        <v>2015</v>
      </c>
      <c r="T324" s="12">
        <v>14.19</v>
      </c>
      <c r="U324" s="5">
        <v>2015</v>
      </c>
      <c r="V324" s="12" t="s">
        <v>1569</v>
      </c>
      <c r="X324" s="14">
        <v>94.185936733356925</v>
      </c>
      <c r="Y324" s="5">
        <v>2015</v>
      </c>
      <c r="Z324" s="14"/>
    </row>
    <row r="325" spans="1:26" ht="12.75" customHeight="1" x14ac:dyDescent="0.25">
      <c r="A325" s="5" t="s">
        <v>1239</v>
      </c>
      <c r="B325" s="5" t="s">
        <v>1235</v>
      </c>
      <c r="C325" s="5" t="s">
        <v>1234</v>
      </c>
      <c r="D325" s="5" t="s">
        <v>1038</v>
      </c>
      <c r="E325" s="5" t="s">
        <v>1241</v>
      </c>
      <c r="F325" s="5" t="s">
        <v>1240</v>
      </c>
      <c r="G325" s="5">
        <v>2</v>
      </c>
      <c r="H325" s="15">
        <v>2</v>
      </c>
      <c r="I325" s="4" t="s">
        <v>1926</v>
      </c>
      <c r="J325" s="13">
        <v>1.145202442083967</v>
      </c>
      <c r="K325" s="5">
        <v>2016</v>
      </c>
      <c r="L325" s="12">
        <v>92.78</v>
      </c>
      <c r="M325" s="5">
        <v>2016</v>
      </c>
      <c r="N325" s="12">
        <v>16.183236647329462</v>
      </c>
      <c r="O325" s="5">
        <v>2016</v>
      </c>
      <c r="P325" s="12"/>
      <c r="R325" s="12">
        <v>0</v>
      </c>
      <c r="S325" s="5">
        <v>2016</v>
      </c>
      <c r="T325" s="12">
        <v>0</v>
      </c>
      <c r="U325" s="5">
        <v>2016</v>
      </c>
      <c r="V325" s="12">
        <v>0</v>
      </c>
      <c r="W325" s="5">
        <v>2016</v>
      </c>
      <c r="X325" s="14">
        <v>100</v>
      </c>
      <c r="Y325" s="5">
        <v>2016</v>
      </c>
      <c r="Z325" s="14"/>
    </row>
    <row r="326" spans="1:26" ht="12.75" customHeight="1" x14ac:dyDescent="0.25">
      <c r="A326" s="5" t="s">
        <v>881</v>
      </c>
      <c r="B326" s="5" t="s">
        <v>1637</v>
      </c>
      <c r="C326" s="5" t="s">
        <v>883</v>
      </c>
      <c r="D326" s="5" t="s">
        <v>620</v>
      </c>
      <c r="E326" s="5" t="s">
        <v>884</v>
      </c>
      <c r="F326" s="5" t="s">
        <v>882</v>
      </c>
      <c r="G326" s="5">
        <v>1</v>
      </c>
      <c r="H326" s="15">
        <v>1</v>
      </c>
      <c r="I326" s="4"/>
      <c r="J326" s="13">
        <v>0.45192919534910631</v>
      </c>
      <c r="K326" s="5">
        <v>2012</v>
      </c>
      <c r="L326" s="12">
        <v>80</v>
      </c>
      <c r="M326" s="5">
        <v>2012</v>
      </c>
      <c r="N326" s="12">
        <v>25</v>
      </c>
      <c r="O326" s="5">
        <v>2012</v>
      </c>
      <c r="P326" s="12"/>
      <c r="R326" s="12" t="s">
        <v>1569</v>
      </c>
      <c r="T326" s="12" t="s">
        <v>1569</v>
      </c>
      <c r="V326" s="12" t="s">
        <v>1569</v>
      </c>
      <c r="X326" s="14" t="s">
        <v>1569</v>
      </c>
      <c r="Z326" s="14"/>
    </row>
    <row r="327" spans="1:26" ht="12.75" customHeight="1" x14ac:dyDescent="0.25">
      <c r="A327" s="5" t="s">
        <v>885</v>
      </c>
      <c r="B327" s="5" t="s">
        <v>888</v>
      </c>
      <c r="C327" s="5" t="s">
        <v>887</v>
      </c>
      <c r="D327" s="5" t="s">
        <v>620</v>
      </c>
      <c r="E327" s="5" t="s">
        <v>889</v>
      </c>
      <c r="F327" s="5" t="s">
        <v>886</v>
      </c>
      <c r="G327" s="5">
        <v>1</v>
      </c>
      <c r="H327" s="15">
        <v>2</v>
      </c>
      <c r="I327" s="4" t="s">
        <v>1901</v>
      </c>
      <c r="J327" s="13">
        <v>0.75948187494175734</v>
      </c>
      <c r="K327" s="5">
        <v>2013</v>
      </c>
      <c r="L327" s="12">
        <v>98</v>
      </c>
      <c r="M327" s="5">
        <v>2013</v>
      </c>
      <c r="N327" s="12">
        <v>9.1091091091091094</v>
      </c>
      <c r="O327" s="5">
        <v>2013</v>
      </c>
      <c r="P327" s="12"/>
      <c r="R327" s="12" t="s">
        <v>1569</v>
      </c>
      <c r="T327" s="12" t="s">
        <v>1569</v>
      </c>
      <c r="V327" s="12" t="s">
        <v>1569</v>
      </c>
      <c r="X327" s="14" t="s">
        <v>1569</v>
      </c>
      <c r="Z327" s="14"/>
    </row>
    <row r="328" spans="1:26" ht="12.75" customHeight="1" x14ac:dyDescent="0.25">
      <c r="A328" s="5" t="s">
        <v>890</v>
      </c>
      <c r="B328" s="5" t="s">
        <v>888</v>
      </c>
      <c r="C328" s="5" t="s">
        <v>887</v>
      </c>
      <c r="D328" s="5" t="s">
        <v>620</v>
      </c>
      <c r="E328" s="5" t="s">
        <v>892</v>
      </c>
      <c r="F328" s="5" t="s">
        <v>891</v>
      </c>
      <c r="G328" s="5">
        <v>1</v>
      </c>
      <c r="H328" s="15">
        <v>1</v>
      </c>
      <c r="I328" s="4"/>
      <c r="J328" s="13">
        <v>0.98167842442590814</v>
      </c>
      <c r="K328" s="5">
        <v>2015</v>
      </c>
      <c r="L328" s="12">
        <v>100</v>
      </c>
      <c r="M328" s="5">
        <v>2015</v>
      </c>
      <c r="N328" s="12">
        <v>5</v>
      </c>
      <c r="O328" s="5">
        <v>2015</v>
      </c>
      <c r="P328" s="12"/>
      <c r="R328" s="12" t="s">
        <v>1569</v>
      </c>
      <c r="T328" s="12" t="s">
        <v>1569</v>
      </c>
      <c r="V328" s="12" t="s">
        <v>1569</v>
      </c>
      <c r="X328" s="14" t="s">
        <v>1569</v>
      </c>
      <c r="Z328" s="14"/>
    </row>
    <row r="329" spans="1:26" ht="12.75" customHeight="1" x14ac:dyDescent="0.25">
      <c r="A329" s="5" t="s">
        <v>893</v>
      </c>
      <c r="B329" s="5" t="s">
        <v>896</v>
      </c>
      <c r="C329" s="5" t="s">
        <v>895</v>
      </c>
      <c r="D329" s="5" t="s">
        <v>620</v>
      </c>
      <c r="E329" s="5" t="s">
        <v>897</v>
      </c>
      <c r="F329" s="5" t="s">
        <v>894</v>
      </c>
      <c r="G329" s="5">
        <v>2</v>
      </c>
      <c r="H329" s="15">
        <v>1</v>
      </c>
      <c r="I329" s="4"/>
      <c r="J329" s="13">
        <v>2.1885974075068892</v>
      </c>
      <c r="K329" s="5">
        <v>2015</v>
      </c>
      <c r="L329" s="12">
        <v>100</v>
      </c>
      <c r="M329" s="5">
        <v>2015</v>
      </c>
      <c r="N329" s="12">
        <v>18</v>
      </c>
      <c r="O329" s="5">
        <v>2015</v>
      </c>
      <c r="P329" s="12"/>
      <c r="R329" s="12">
        <v>0</v>
      </c>
      <c r="S329" s="5">
        <v>2015</v>
      </c>
      <c r="T329" s="12">
        <v>0</v>
      </c>
      <c r="U329" s="5">
        <v>2015</v>
      </c>
      <c r="V329" s="12">
        <v>0</v>
      </c>
      <c r="W329" s="5">
        <v>2015</v>
      </c>
      <c r="X329" s="14">
        <v>0</v>
      </c>
      <c r="Y329" s="5">
        <v>2015</v>
      </c>
      <c r="Z329" s="14"/>
    </row>
    <row r="330" spans="1:26" ht="12.75" customHeight="1" x14ac:dyDescent="0.25">
      <c r="A330" s="5" t="s">
        <v>1242</v>
      </c>
      <c r="B330" s="5" t="s">
        <v>1245</v>
      </c>
      <c r="C330" s="5" t="s">
        <v>1244</v>
      </c>
      <c r="D330" s="5" t="s">
        <v>1038</v>
      </c>
      <c r="E330" s="5" t="s">
        <v>1246</v>
      </c>
      <c r="F330" s="5" t="s">
        <v>1243</v>
      </c>
      <c r="G330" s="5">
        <v>1</v>
      </c>
      <c r="H330" s="15">
        <v>1</v>
      </c>
      <c r="I330" s="4"/>
      <c r="J330" s="13">
        <v>1.8128411334882006</v>
      </c>
      <c r="K330" s="5">
        <v>2013</v>
      </c>
      <c r="L330" s="12">
        <v>69.7</v>
      </c>
      <c r="M330" s="5">
        <v>2013</v>
      </c>
      <c r="N330" s="12">
        <v>15.61</v>
      </c>
      <c r="O330" s="5">
        <v>2013</v>
      </c>
      <c r="P330" s="12"/>
      <c r="R330" s="12">
        <v>0</v>
      </c>
      <c r="S330" s="5">
        <v>2013</v>
      </c>
      <c r="T330" s="12">
        <v>0</v>
      </c>
      <c r="U330" s="5">
        <v>2013</v>
      </c>
      <c r="V330" s="12">
        <v>0</v>
      </c>
      <c r="W330" s="5">
        <v>2013</v>
      </c>
      <c r="X330" s="14">
        <v>100</v>
      </c>
      <c r="Y330" s="5">
        <v>2013</v>
      </c>
      <c r="Z330" s="14"/>
    </row>
    <row r="331" spans="1:26" ht="12.75" customHeight="1" x14ac:dyDescent="0.25">
      <c r="A331" s="5" t="s">
        <v>1247</v>
      </c>
      <c r="B331" s="5" t="s">
        <v>1245</v>
      </c>
      <c r="C331" s="5" t="s">
        <v>1244</v>
      </c>
      <c r="D331" s="5" t="s">
        <v>1038</v>
      </c>
      <c r="E331" s="5" t="s">
        <v>1249</v>
      </c>
      <c r="F331" s="5" t="s">
        <v>1248</v>
      </c>
      <c r="G331" s="5">
        <v>1</v>
      </c>
      <c r="H331" s="15">
        <v>1</v>
      </c>
      <c r="I331" s="4"/>
      <c r="J331" s="13">
        <v>1.2315686041877714</v>
      </c>
      <c r="K331" s="5">
        <v>2013</v>
      </c>
      <c r="L331" s="12" t="s">
        <v>1569</v>
      </c>
      <c r="N331" s="12" t="s">
        <v>1569</v>
      </c>
      <c r="P331" s="12"/>
      <c r="R331" s="12">
        <v>0</v>
      </c>
      <c r="S331" s="5">
        <v>2013</v>
      </c>
      <c r="T331" s="12">
        <v>0</v>
      </c>
      <c r="U331" s="5">
        <v>2013</v>
      </c>
      <c r="V331" s="12">
        <v>0</v>
      </c>
      <c r="W331" s="5">
        <v>2013</v>
      </c>
      <c r="X331" s="14">
        <v>59.98</v>
      </c>
      <c r="Y331" s="5">
        <v>2013</v>
      </c>
      <c r="Z331" s="14"/>
    </row>
    <row r="332" spans="1:26" ht="12.75" customHeight="1" x14ac:dyDescent="0.25">
      <c r="A332" s="5" t="s">
        <v>898</v>
      </c>
      <c r="B332" s="5" t="s">
        <v>901</v>
      </c>
      <c r="C332" s="5" t="s">
        <v>900</v>
      </c>
      <c r="D332" s="5" t="s">
        <v>620</v>
      </c>
      <c r="E332" s="5" t="s">
        <v>902</v>
      </c>
      <c r="F332" s="5" t="s">
        <v>899</v>
      </c>
      <c r="G332" s="5">
        <v>2</v>
      </c>
      <c r="H332" s="15">
        <v>1</v>
      </c>
      <c r="I332" s="4" t="s">
        <v>3182</v>
      </c>
      <c r="J332" s="13">
        <v>1</v>
      </c>
      <c r="K332" s="5">
        <v>2014</v>
      </c>
      <c r="L332" s="12">
        <v>90</v>
      </c>
      <c r="M332" s="5">
        <v>2014</v>
      </c>
      <c r="N332" s="12" t="s">
        <v>1569</v>
      </c>
      <c r="P332" s="12"/>
      <c r="R332" s="12" t="s">
        <v>1569</v>
      </c>
      <c r="T332" s="12" t="s">
        <v>1569</v>
      </c>
      <c r="V332" s="12" t="s">
        <v>1569</v>
      </c>
      <c r="X332" s="14">
        <v>100</v>
      </c>
      <c r="Y332" s="5">
        <v>2014</v>
      </c>
      <c r="Z332" s="14"/>
    </row>
    <row r="333" spans="1:26" ht="12.75" customHeight="1" x14ac:dyDescent="0.25">
      <c r="A333" s="5" t="s">
        <v>903</v>
      </c>
      <c r="B333" s="5" t="s">
        <v>901</v>
      </c>
      <c r="C333" s="5" t="s">
        <v>900</v>
      </c>
      <c r="D333" s="5" t="s">
        <v>620</v>
      </c>
      <c r="E333" s="5" t="s">
        <v>904</v>
      </c>
      <c r="F333" s="5" t="s">
        <v>3180</v>
      </c>
      <c r="G333" s="5">
        <v>2</v>
      </c>
      <c r="H333" s="15">
        <v>3</v>
      </c>
      <c r="I333" s="4" t="s">
        <v>3183</v>
      </c>
      <c r="J333" s="13">
        <v>0.87173100871731013</v>
      </c>
      <c r="K333" s="5">
        <v>2017</v>
      </c>
      <c r="L333" s="12">
        <v>31</v>
      </c>
      <c r="M333" s="5">
        <v>2017</v>
      </c>
      <c r="N333" s="12">
        <v>11</v>
      </c>
      <c r="O333" s="5">
        <v>2017</v>
      </c>
      <c r="P333" s="12"/>
      <c r="R333" s="12">
        <v>0</v>
      </c>
      <c r="S333" s="5">
        <v>2017</v>
      </c>
      <c r="T333" s="12">
        <v>0</v>
      </c>
      <c r="U333" s="5">
        <v>2017</v>
      </c>
      <c r="V333" s="12">
        <v>0</v>
      </c>
      <c r="W333" s="5">
        <v>2017</v>
      </c>
      <c r="X333" s="14">
        <v>0</v>
      </c>
      <c r="Y333" s="5">
        <v>2017</v>
      </c>
      <c r="Z333" s="14"/>
    </row>
    <row r="334" spans="1:26" ht="12.75" customHeight="1" x14ac:dyDescent="0.25">
      <c r="A334" s="5" t="s">
        <v>905</v>
      </c>
      <c r="B334" s="5" t="s">
        <v>901</v>
      </c>
      <c r="C334" s="5" t="s">
        <v>900</v>
      </c>
      <c r="D334" s="5" t="s">
        <v>620</v>
      </c>
      <c r="E334" s="5" t="s">
        <v>906</v>
      </c>
      <c r="F334" s="5" t="s">
        <v>3181</v>
      </c>
      <c r="G334" s="5">
        <v>3</v>
      </c>
      <c r="H334" s="15">
        <v>3</v>
      </c>
      <c r="I334" s="4" t="s">
        <v>3184</v>
      </c>
      <c r="J334" s="13">
        <v>0.75421440711170562</v>
      </c>
      <c r="K334" s="5">
        <v>2016</v>
      </c>
      <c r="L334" s="12" t="s">
        <v>1569</v>
      </c>
      <c r="N334" s="12">
        <v>7.0000000000000009</v>
      </c>
      <c r="O334" s="5">
        <v>2016</v>
      </c>
      <c r="P334" s="12"/>
      <c r="R334" s="12" t="s">
        <v>1569</v>
      </c>
      <c r="T334" s="12" t="s">
        <v>1569</v>
      </c>
      <c r="V334" s="12" t="s">
        <v>1569</v>
      </c>
      <c r="X334" s="14" t="s">
        <v>1569</v>
      </c>
      <c r="Z334" s="14"/>
    </row>
    <row r="335" spans="1:26" ht="12.75" customHeight="1" x14ac:dyDescent="0.25">
      <c r="A335" s="5" t="s">
        <v>487</v>
      </c>
      <c r="B335" s="5" t="s">
        <v>490</v>
      </c>
      <c r="C335" s="5" t="s">
        <v>489</v>
      </c>
      <c r="D335" s="5" t="s">
        <v>360</v>
      </c>
      <c r="E335" s="5" t="s">
        <v>491</v>
      </c>
      <c r="F335" s="5" t="s">
        <v>488</v>
      </c>
      <c r="G335" s="5">
        <v>2</v>
      </c>
      <c r="H335" s="15">
        <v>1</v>
      </c>
      <c r="I335" s="4"/>
      <c r="J335" s="13">
        <v>1</v>
      </c>
      <c r="K335" s="5">
        <v>2016</v>
      </c>
      <c r="L335" s="12">
        <v>75</v>
      </c>
      <c r="M335" s="5">
        <v>2016</v>
      </c>
      <c r="N335" s="12">
        <v>10</v>
      </c>
      <c r="O335" s="5">
        <v>2016</v>
      </c>
      <c r="P335" s="12"/>
      <c r="R335" s="12">
        <v>0</v>
      </c>
      <c r="S335" s="5">
        <v>2016</v>
      </c>
      <c r="T335" s="12">
        <v>0</v>
      </c>
      <c r="U335" s="5">
        <v>2016</v>
      </c>
      <c r="V335" s="12">
        <v>0</v>
      </c>
      <c r="W335" s="5">
        <v>2016</v>
      </c>
      <c r="X335" s="14">
        <v>0</v>
      </c>
      <c r="Y335" s="5">
        <v>2016</v>
      </c>
      <c r="Z335" s="14"/>
    </row>
    <row r="336" spans="1:26" ht="12.75" customHeight="1" x14ac:dyDescent="0.25">
      <c r="A336" s="5" t="s">
        <v>907</v>
      </c>
      <c r="B336" s="5" t="s">
        <v>910</v>
      </c>
      <c r="C336" s="5" t="s">
        <v>909</v>
      </c>
      <c r="D336" s="5" t="s">
        <v>620</v>
      </c>
      <c r="E336" s="5" t="s">
        <v>911</v>
      </c>
      <c r="F336" s="5" t="s">
        <v>3186</v>
      </c>
      <c r="G336" s="5">
        <v>2</v>
      </c>
      <c r="H336" s="15">
        <v>2</v>
      </c>
      <c r="I336" s="4" t="s">
        <v>3185</v>
      </c>
      <c r="J336" s="13">
        <v>0.41253644314868804</v>
      </c>
      <c r="K336" s="5">
        <v>2016</v>
      </c>
      <c r="L336" s="12" t="s">
        <v>1569</v>
      </c>
      <c r="N336" s="12">
        <v>8</v>
      </c>
      <c r="O336" s="5">
        <v>2016</v>
      </c>
      <c r="P336" s="12"/>
      <c r="R336" s="12">
        <v>0</v>
      </c>
      <c r="S336" s="5">
        <v>2016</v>
      </c>
      <c r="T336" s="12">
        <v>0</v>
      </c>
      <c r="U336" s="5">
        <v>2016</v>
      </c>
      <c r="V336" s="12">
        <v>0</v>
      </c>
      <c r="W336" s="5">
        <v>2016</v>
      </c>
      <c r="X336" s="14">
        <v>0</v>
      </c>
      <c r="Y336" s="5">
        <v>2016</v>
      </c>
      <c r="Z336" s="14"/>
    </row>
    <row r="337" spans="1:26" ht="12.75" customHeight="1" x14ac:dyDescent="0.25">
      <c r="A337" s="5" t="s">
        <v>912</v>
      </c>
      <c r="B337" s="5" t="s">
        <v>910</v>
      </c>
      <c r="C337" s="5" t="s">
        <v>909</v>
      </c>
      <c r="D337" s="5" t="s">
        <v>620</v>
      </c>
      <c r="E337" s="5" t="s">
        <v>914</v>
      </c>
      <c r="F337" s="5" t="s">
        <v>913</v>
      </c>
      <c r="G337" s="5">
        <v>2</v>
      </c>
      <c r="H337" s="15">
        <v>2</v>
      </c>
      <c r="I337" s="4" t="s">
        <v>1901</v>
      </c>
      <c r="J337" s="13">
        <v>0.94000000000000006</v>
      </c>
      <c r="K337" s="5">
        <v>2017</v>
      </c>
      <c r="L337" s="12">
        <v>80</v>
      </c>
      <c r="M337" s="5">
        <v>2017</v>
      </c>
      <c r="N337" s="12">
        <v>15</v>
      </c>
      <c r="O337" s="5">
        <v>2017</v>
      </c>
      <c r="P337" s="12"/>
      <c r="R337" s="12" t="s">
        <v>1569</v>
      </c>
      <c r="T337" s="12" t="s">
        <v>1569</v>
      </c>
      <c r="V337" s="12" t="s">
        <v>1569</v>
      </c>
      <c r="X337" s="14" t="s">
        <v>1569</v>
      </c>
      <c r="Z337" s="14"/>
    </row>
    <row r="338" spans="1:26" ht="12.75" customHeight="1" x14ac:dyDescent="0.25">
      <c r="A338" s="5" t="s">
        <v>1250</v>
      </c>
      <c r="B338" s="5" t="s">
        <v>1252</v>
      </c>
      <c r="C338" s="5" t="s">
        <v>1251</v>
      </c>
      <c r="D338" s="5" t="s">
        <v>1038</v>
      </c>
      <c r="E338" s="5" t="s">
        <v>1253</v>
      </c>
      <c r="F338" s="5" t="s">
        <v>3187</v>
      </c>
      <c r="G338" s="5">
        <v>2</v>
      </c>
      <c r="H338" s="15">
        <v>1</v>
      </c>
      <c r="I338" s="4" t="s">
        <v>3189</v>
      </c>
      <c r="J338" s="13">
        <v>0.75268817204301075</v>
      </c>
      <c r="K338" s="5">
        <v>2000</v>
      </c>
      <c r="L338" s="12">
        <v>93</v>
      </c>
      <c r="M338" s="5">
        <v>2000</v>
      </c>
      <c r="N338" s="12">
        <v>16</v>
      </c>
      <c r="O338" s="5">
        <v>2000</v>
      </c>
      <c r="P338" s="12"/>
      <c r="R338" s="12" t="s">
        <v>1569</v>
      </c>
      <c r="T338" s="12" t="s">
        <v>1569</v>
      </c>
      <c r="V338" s="12" t="s">
        <v>1569</v>
      </c>
      <c r="X338" s="14" t="s">
        <v>1569</v>
      </c>
      <c r="Z338" s="14"/>
    </row>
    <row r="339" spans="1:26" ht="12.75" customHeight="1" x14ac:dyDescent="0.25">
      <c r="A339" s="5" t="s">
        <v>492</v>
      </c>
      <c r="B339" s="5" t="s">
        <v>494</v>
      </c>
      <c r="C339" s="5" t="s">
        <v>493</v>
      </c>
      <c r="D339" s="5" t="s">
        <v>360</v>
      </c>
      <c r="E339" s="5" t="s">
        <v>495</v>
      </c>
      <c r="F339" s="5" t="s">
        <v>3188</v>
      </c>
      <c r="G339" s="5">
        <v>3</v>
      </c>
      <c r="H339" s="15">
        <v>1</v>
      </c>
      <c r="I339" s="4"/>
      <c r="J339" s="13">
        <v>0.53465333009372606</v>
      </c>
      <c r="K339" s="5">
        <v>2012</v>
      </c>
      <c r="L339" s="12">
        <v>86.9</v>
      </c>
      <c r="M339" s="5">
        <v>2012</v>
      </c>
      <c r="N339" s="12">
        <v>20.14</v>
      </c>
      <c r="O339" s="5">
        <v>2012</v>
      </c>
      <c r="P339" s="12"/>
      <c r="R339" s="12">
        <v>0</v>
      </c>
      <c r="S339" s="5">
        <v>2012</v>
      </c>
      <c r="T339" s="12">
        <v>0</v>
      </c>
      <c r="U339" s="5">
        <v>2012</v>
      </c>
      <c r="V339" s="12">
        <v>0</v>
      </c>
      <c r="W339" s="5">
        <v>2012</v>
      </c>
      <c r="X339" s="14">
        <v>100</v>
      </c>
      <c r="Y339" s="5">
        <v>2012</v>
      </c>
      <c r="Z339" s="14"/>
    </row>
    <row r="340" spans="1:26" ht="12.75" customHeight="1" x14ac:dyDescent="0.25">
      <c r="A340" s="5" t="s">
        <v>496</v>
      </c>
      <c r="B340" s="5" t="s">
        <v>494</v>
      </c>
      <c r="C340" s="5" t="s">
        <v>493</v>
      </c>
      <c r="D340" s="5" t="s">
        <v>360</v>
      </c>
      <c r="E340" s="5" t="s">
        <v>498</v>
      </c>
      <c r="F340" s="5" t="s">
        <v>497</v>
      </c>
      <c r="G340" s="5">
        <v>4</v>
      </c>
      <c r="H340" s="15">
        <v>1</v>
      </c>
      <c r="I340" s="4" t="s">
        <v>1927</v>
      </c>
      <c r="J340" s="13">
        <v>0.44193953756920046</v>
      </c>
      <c r="K340" s="5">
        <v>2012</v>
      </c>
      <c r="L340" s="12">
        <v>42.7</v>
      </c>
      <c r="M340" s="5">
        <v>2012</v>
      </c>
      <c r="N340" s="12">
        <v>9.9209920992099221</v>
      </c>
      <c r="O340" s="5">
        <v>2012</v>
      </c>
      <c r="P340" s="12"/>
      <c r="R340" s="12">
        <v>0</v>
      </c>
      <c r="S340" s="5">
        <v>2012</v>
      </c>
      <c r="T340" s="12">
        <v>0</v>
      </c>
      <c r="U340" s="5">
        <v>2012</v>
      </c>
      <c r="V340" s="12">
        <v>0</v>
      </c>
      <c r="W340" s="5">
        <v>2012</v>
      </c>
      <c r="X340" s="14">
        <v>100</v>
      </c>
      <c r="Y340" s="5">
        <v>2012</v>
      </c>
      <c r="Z340" s="14"/>
    </row>
    <row r="341" spans="1:26" ht="12.75" customHeight="1" x14ac:dyDescent="0.25">
      <c r="A341" s="5" t="s">
        <v>499</v>
      </c>
      <c r="B341" s="5" t="s">
        <v>494</v>
      </c>
      <c r="C341" s="5" t="s">
        <v>493</v>
      </c>
      <c r="D341" s="5" t="s">
        <v>360</v>
      </c>
      <c r="E341" s="5" t="s">
        <v>501</v>
      </c>
      <c r="F341" s="5" t="s">
        <v>500</v>
      </c>
      <c r="G341" s="5">
        <v>4</v>
      </c>
      <c r="H341" s="15">
        <v>1</v>
      </c>
      <c r="I341" s="4"/>
      <c r="J341" s="13">
        <v>0.52220668115316315</v>
      </c>
      <c r="K341" s="5">
        <v>2012</v>
      </c>
      <c r="L341" s="12">
        <v>71.2</v>
      </c>
      <c r="M341" s="5">
        <v>2012</v>
      </c>
      <c r="N341" s="12">
        <v>15.561556155615563</v>
      </c>
      <c r="O341" s="5">
        <v>2012</v>
      </c>
      <c r="P341" s="12"/>
      <c r="R341" s="12">
        <v>0</v>
      </c>
      <c r="S341" s="5">
        <v>2012</v>
      </c>
      <c r="T341" s="12">
        <v>0</v>
      </c>
      <c r="U341" s="5">
        <v>2012</v>
      </c>
      <c r="V341" s="12">
        <v>0</v>
      </c>
      <c r="W341" s="5">
        <v>2012</v>
      </c>
      <c r="X341" s="14">
        <v>100</v>
      </c>
      <c r="Y341" s="5">
        <v>2012</v>
      </c>
      <c r="Z341" s="14"/>
    </row>
    <row r="342" spans="1:26" ht="12.75" customHeight="1" x14ac:dyDescent="0.25">
      <c r="A342" s="5" t="s">
        <v>502</v>
      </c>
      <c r="B342" s="5" t="s">
        <v>494</v>
      </c>
      <c r="C342" s="5" t="s">
        <v>493</v>
      </c>
      <c r="D342" s="5" t="s">
        <v>360</v>
      </c>
      <c r="E342" s="5" t="s">
        <v>504</v>
      </c>
      <c r="F342" s="5" t="s">
        <v>503</v>
      </c>
      <c r="G342" s="5">
        <v>4</v>
      </c>
      <c r="H342" s="15">
        <v>1</v>
      </c>
      <c r="I342" s="4" t="s">
        <v>1928</v>
      </c>
      <c r="J342" s="13">
        <v>0.3323250415834732</v>
      </c>
      <c r="K342" s="5">
        <v>2012</v>
      </c>
      <c r="L342" s="12">
        <v>85.7</v>
      </c>
      <c r="M342" s="5">
        <v>2012</v>
      </c>
      <c r="N342" s="12">
        <v>11.990000000000004</v>
      </c>
      <c r="O342" s="5">
        <v>2012</v>
      </c>
      <c r="P342" s="12"/>
      <c r="R342" s="12">
        <v>0</v>
      </c>
      <c r="S342" s="5">
        <v>2012</v>
      </c>
      <c r="T342" s="12">
        <v>0</v>
      </c>
      <c r="U342" s="5">
        <v>2012</v>
      </c>
      <c r="V342" s="12">
        <v>0</v>
      </c>
      <c r="W342" s="5">
        <v>2012</v>
      </c>
      <c r="X342" s="14">
        <v>0</v>
      </c>
      <c r="Y342" s="5">
        <v>2012</v>
      </c>
      <c r="Z342" s="14"/>
    </row>
    <row r="343" spans="1:26" ht="12.75" customHeight="1" x14ac:dyDescent="0.25">
      <c r="A343" s="5" t="s">
        <v>505</v>
      </c>
      <c r="B343" s="5" t="s">
        <v>494</v>
      </c>
      <c r="C343" s="5" t="s">
        <v>493</v>
      </c>
      <c r="D343" s="5" t="s">
        <v>360</v>
      </c>
      <c r="E343" s="5" t="s">
        <v>507</v>
      </c>
      <c r="F343" s="5" t="s">
        <v>506</v>
      </c>
      <c r="G343" s="5">
        <v>4</v>
      </c>
      <c r="H343" s="15">
        <v>1</v>
      </c>
      <c r="I343" s="4" t="s">
        <v>1929</v>
      </c>
      <c r="J343" s="13">
        <v>0.40006225596675887</v>
      </c>
      <c r="K343" s="5">
        <v>2012</v>
      </c>
      <c r="L343" s="12">
        <v>25.4</v>
      </c>
      <c r="M343" s="5">
        <v>2012</v>
      </c>
      <c r="N343" s="12">
        <v>5.61</v>
      </c>
      <c r="O343" s="5">
        <v>2012</v>
      </c>
      <c r="P343" s="12"/>
      <c r="R343" s="12">
        <v>0</v>
      </c>
      <c r="S343" s="5">
        <v>2012</v>
      </c>
      <c r="T343" s="12">
        <v>0</v>
      </c>
      <c r="U343" s="5">
        <v>2012</v>
      </c>
      <c r="V343" s="12">
        <v>0</v>
      </c>
      <c r="W343" s="5">
        <v>2012</v>
      </c>
      <c r="X343" s="14">
        <v>0</v>
      </c>
      <c r="Y343" s="5">
        <v>2012</v>
      </c>
      <c r="Z343" s="14"/>
    </row>
    <row r="344" spans="1:26" ht="12.75" customHeight="1" x14ac:dyDescent="0.25">
      <c r="A344" s="5" t="s">
        <v>508</v>
      </c>
      <c r="B344" s="5" t="s">
        <v>494</v>
      </c>
      <c r="C344" s="5" t="s">
        <v>493</v>
      </c>
      <c r="D344" s="5" t="s">
        <v>360</v>
      </c>
      <c r="E344" s="5" t="s">
        <v>510</v>
      </c>
      <c r="F344" s="5" t="s">
        <v>509</v>
      </c>
      <c r="G344" s="5">
        <v>4</v>
      </c>
      <c r="H344" s="15">
        <v>1</v>
      </c>
      <c r="I344" s="4"/>
      <c r="J344" s="13">
        <v>0.69839705707885524</v>
      </c>
      <c r="K344" s="5">
        <v>2012</v>
      </c>
      <c r="L344" s="12">
        <v>39.299999999999997</v>
      </c>
      <c r="M344" s="5">
        <v>2012</v>
      </c>
      <c r="N344" s="12">
        <v>14.462892578515705</v>
      </c>
      <c r="O344" s="5">
        <v>2012</v>
      </c>
      <c r="P344" s="12"/>
      <c r="R344" s="12">
        <v>0</v>
      </c>
      <c r="S344" s="5">
        <v>2012</v>
      </c>
      <c r="T344" s="12">
        <v>0</v>
      </c>
      <c r="U344" s="5">
        <v>2012</v>
      </c>
      <c r="V344" s="12">
        <v>0</v>
      </c>
      <c r="W344" s="5">
        <v>2012</v>
      </c>
      <c r="X344" s="14">
        <v>0</v>
      </c>
      <c r="Y344" s="5">
        <v>2012</v>
      </c>
      <c r="Z344" s="14"/>
    </row>
    <row r="345" spans="1:26" ht="12.75" customHeight="1" x14ac:dyDescent="0.25">
      <c r="A345" s="5" t="s">
        <v>511</v>
      </c>
      <c r="B345" s="5" t="s">
        <v>494</v>
      </c>
      <c r="C345" s="5" t="s">
        <v>493</v>
      </c>
      <c r="D345" s="5" t="s">
        <v>360</v>
      </c>
      <c r="E345" s="5" t="s">
        <v>513</v>
      </c>
      <c r="F345" s="5" t="s">
        <v>512</v>
      </c>
      <c r="G345" s="5">
        <v>4</v>
      </c>
      <c r="H345" s="15">
        <v>2</v>
      </c>
      <c r="I345" s="4" t="s">
        <v>1930</v>
      </c>
      <c r="J345" s="13">
        <v>0.35765268783838755</v>
      </c>
      <c r="K345" s="5">
        <v>2012</v>
      </c>
      <c r="L345" s="12">
        <v>62.7</v>
      </c>
      <c r="M345" s="5">
        <v>2012</v>
      </c>
      <c r="N345" s="12">
        <v>13.459999999999999</v>
      </c>
      <c r="O345" s="5">
        <v>2012</v>
      </c>
      <c r="P345" s="12"/>
      <c r="R345" s="12">
        <v>0</v>
      </c>
      <c r="S345" s="5">
        <v>2012</v>
      </c>
      <c r="T345" s="12">
        <v>0</v>
      </c>
      <c r="U345" s="5">
        <v>2012</v>
      </c>
      <c r="V345" s="12">
        <v>0</v>
      </c>
      <c r="W345" s="5">
        <v>2012</v>
      </c>
      <c r="X345" s="14">
        <v>0</v>
      </c>
      <c r="Y345" s="5">
        <v>2012</v>
      </c>
      <c r="Z345" s="14"/>
    </row>
    <row r="346" spans="1:26" ht="12.75" customHeight="1" x14ac:dyDescent="0.25">
      <c r="A346" s="5" t="s">
        <v>514</v>
      </c>
      <c r="B346" s="5" t="s">
        <v>494</v>
      </c>
      <c r="C346" s="5" t="s">
        <v>493</v>
      </c>
      <c r="D346" s="5" t="s">
        <v>360</v>
      </c>
      <c r="E346" s="5" t="s">
        <v>516</v>
      </c>
      <c r="F346" s="5" t="s">
        <v>515</v>
      </c>
      <c r="G346" s="5">
        <v>4</v>
      </c>
      <c r="H346" s="15">
        <v>2</v>
      </c>
      <c r="I346" s="4" t="s">
        <v>1931</v>
      </c>
      <c r="J346" s="13">
        <v>0.61809914968274782</v>
      </c>
      <c r="K346" s="5">
        <v>2012</v>
      </c>
      <c r="L346" s="12">
        <v>68.7</v>
      </c>
      <c r="M346" s="5">
        <v>2012</v>
      </c>
      <c r="N346" s="12">
        <v>16.189999999999998</v>
      </c>
      <c r="O346" s="5">
        <v>2012</v>
      </c>
      <c r="P346" s="12"/>
      <c r="R346" s="12">
        <v>0</v>
      </c>
      <c r="S346" s="5">
        <v>2012</v>
      </c>
      <c r="T346" s="12">
        <v>0</v>
      </c>
      <c r="U346" s="5">
        <v>2012</v>
      </c>
      <c r="V346" s="12">
        <v>0</v>
      </c>
      <c r="W346" s="5">
        <v>2012</v>
      </c>
      <c r="X346" s="14">
        <v>0</v>
      </c>
      <c r="Y346" s="5">
        <v>2012</v>
      </c>
      <c r="Z346" s="14"/>
    </row>
    <row r="347" spans="1:26" ht="12.75" customHeight="1" x14ac:dyDescent="0.25">
      <c r="A347" s="5" t="s">
        <v>517</v>
      </c>
      <c r="B347" s="5" t="s">
        <v>494</v>
      </c>
      <c r="C347" s="5" t="s">
        <v>493</v>
      </c>
      <c r="D347" s="5" t="s">
        <v>360</v>
      </c>
      <c r="E347" s="5" t="s">
        <v>519</v>
      </c>
      <c r="F347" s="5" t="s">
        <v>518</v>
      </c>
      <c r="G347" s="5">
        <v>4</v>
      </c>
      <c r="H347" s="15">
        <v>1</v>
      </c>
      <c r="I347" s="4"/>
      <c r="J347" s="13">
        <v>0.39936891420160003</v>
      </c>
      <c r="K347" s="5">
        <v>2012</v>
      </c>
      <c r="L347" s="12">
        <v>86.5</v>
      </c>
      <c r="M347" s="5">
        <v>2012</v>
      </c>
      <c r="N347" s="12">
        <v>13.238676132386761</v>
      </c>
      <c r="O347" s="5">
        <v>2012</v>
      </c>
      <c r="P347" s="12"/>
      <c r="R347" s="12">
        <v>0</v>
      </c>
      <c r="S347" s="5">
        <v>2012</v>
      </c>
      <c r="T347" s="12">
        <v>0</v>
      </c>
      <c r="U347" s="5">
        <v>2012</v>
      </c>
      <c r="V347" s="12">
        <v>0</v>
      </c>
      <c r="W347" s="5">
        <v>2012</v>
      </c>
      <c r="X347" s="14">
        <v>0</v>
      </c>
      <c r="Y347" s="5">
        <v>2012</v>
      </c>
      <c r="Z347" s="14"/>
    </row>
    <row r="348" spans="1:26" ht="12.75" customHeight="1" x14ac:dyDescent="0.25">
      <c r="A348" s="5" t="s">
        <v>520</v>
      </c>
      <c r="B348" s="5" t="s">
        <v>494</v>
      </c>
      <c r="C348" s="5" t="s">
        <v>493</v>
      </c>
      <c r="D348" s="5" t="s">
        <v>360</v>
      </c>
      <c r="E348" s="5" t="s">
        <v>522</v>
      </c>
      <c r="F348" s="5" t="s">
        <v>521</v>
      </c>
      <c r="G348" s="5">
        <v>4</v>
      </c>
      <c r="H348" s="15">
        <v>1</v>
      </c>
      <c r="I348" s="4" t="s">
        <v>1932</v>
      </c>
      <c r="J348" s="13">
        <v>0.32169431701775114</v>
      </c>
      <c r="K348" s="5">
        <v>2012</v>
      </c>
      <c r="L348" s="12">
        <v>81.099999999999994</v>
      </c>
      <c r="M348" s="5">
        <v>2012</v>
      </c>
      <c r="N348" s="12">
        <v>17.850000000000001</v>
      </c>
      <c r="O348" s="5">
        <v>2012</v>
      </c>
      <c r="P348" s="12"/>
      <c r="R348" s="12">
        <v>0</v>
      </c>
      <c r="S348" s="5">
        <v>2012</v>
      </c>
      <c r="T348" s="12">
        <v>0</v>
      </c>
      <c r="U348" s="5">
        <v>2012</v>
      </c>
      <c r="V348" s="12">
        <v>0</v>
      </c>
      <c r="W348" s="5">
        <v>2012</v>
      </c>
      <c r="X348" s="14">
        <v>100</v>
      </c>
      <c r="Y348" s="5">
        <v>2012</v>
      </c>
      <c r="Z348" s="14"/>
    </row>
    <row r="349" spans="1:26" ht="12.75" customHeight="1" x14ac:dyDescent="0.25">
      <c r="A349" s="5" t="s">
        <v>523</v>
      </c>
      <c r="B349" s="5" t="s">
        <v>494</v>
      </c>
      <c r="C349" s="5" t="s">
        <v>493</v>
      </c>
      <c r="D349" s="5" t="s">
        <v>360</v>
      </c>
      <c r="E349" s="5" t="s">
        <v>525</v>
      </c>
      <c r="F349" s="5" t="s">
        <v>524</v>
      </c>
      <c r="G349" s="5">
        <v>4</v>
      </c>
      <c r="H349" s="15">
        <v>1</v>
      </c>
      <c r="I349" s="4" t="s">
        <v>1933</v>
      </c>
      <c r="J349" s="13">
        <v>0.12169516218879772</v>
      </c>
      <c r="K349" s="5">
        <v>2012</v>
      </c>
      <c r="L349" s="12" t="s">
        <v>1569</v>
      </c>
      <c r="N349" s="12">
        <v>8.17</v>
      </c>
      <c r="O349" s="5">
        <v>2012</v>
      </c>
      <c r="P349" s="12"/>
      <c r="R349" s="12" t="s">
        <v>1569</v>
      </c>
      <c r="T349" s="12" t="s">
        <v>1569</v>
      </c>
      <c r="V349" s="12" t="s">
        <v>1569</v>
      </c>
      <c r="X349" s="14" t="s">
        <v>1569</v>
      </c>
      <c r="Z349" s="14"/>
    </row>
    <row r="350" spans="1:26" ht="12.75" customHeight="1" x14ac:dyDescent="0.25">
      <c r="A350" s="5" t="s">
        <v>526</v>
      </c>
      <c r="B350" s="5" t="s">
        <v>494</v>
      </c>
      <c r="C350" s="5" t="s">
        <v>493</v>
      </c>
      <c r="D350" s="5" t="s">
        <v>360</v>
      </c>
      <c r="E350" s="5" t="s">
        <v>528</v>
      </c>
      <c r="F350" s="5" t="s">
        <v>527</v>
      </c>
      <c r="G350" s="5">
        <v>4</v>
      </c>
      <c r="H350" s="15">
        <v>1</v>
      </c>
      <c r="I350" s="4" t="s">
        <v>1934</v>
      </c>
      <c r="J350" s="13">
        <v>0.13126819355193059</v>
      </c>
      <c r="K350" s="5">
        <v>2016</v>
      </c>
      <c r="L350" s="12" t="s">
        <v>1569</v>
      </c>
      <c r="N350" s="12">
        <v>6.8706870687068697</v>
      </c>
      <c r="O350" s="5">
        <v>2016</v>
      </c>
      <c r="P350" s="12"/>
      <c r="R350" s="12">
        <v>0</v>
      </c>
      <c r="S350" s="5">
        <v>2016</v>
      </c>
      <c r="T350" s="12">
        <v>0</v>
      </c>
      <c r="U350" s="5">
        <v>2016</v>
      </c>
      <c r="V350" s="12">
        <v>0</v>
      </c>
      <c r="W350" s="5">
        <v>2016</v>
      </c>
      <c r="X350" s="14">
        <v>0</v>
      </c>
      <c r="Y350" s="5">
        <v>2016</v>
      </c>
      <c r="Z350" s="14"/>
    </row>
    <row r="351" spans="1:26" ht="12.75" customHeight="1" x14ac:dyDescent="0.25">
      <c r="A351" s="5" t="s">
        <v>218</v>
      </c>
      <c r="B351" s="5" t="s">
        <v>221</v>
      </c>
      <c r="C351" s="5" t="s">
        <v>220</v>
      </c>
      <c r="D351" s="5" t="s">
        <v>35</v>
      </c>
      <c r="E351" s="5" t="s">
        <v>222</v>
      </c>
      <c r="F351" s="5" t="s">
        <v>219</v>
      </c>
      <c r="G351" s="5">
        <v>2</v>
      </c>
      <c r="H351" s="15">
        <v>1</v>
      </c>
      <c r="I351" s="4"/>
      <c r="J351" s="13">
        <v>1.1115333556061353</v>
      </c>
      <c r="K351" s="5">
        <v>2013</v>
      </c>
      <c r="L351" s="12" t="s">
        <v>1569</v>
      </c>
      <c r="N351" s="12">
        <v>6.4</v>
      </c>
      <c r="O351" s="5">
        <v>2013</v>
      </c>
      <c r="P351" s="12"/>
      <c r="R351" s="12">
        <v>0</v>
      </c>
      <c r="S351" s="5">
        <v>2013</v>
      </c>
      <c r="T351" s="12">
        <v>14</v>
      </c>
      <c r="U351" s="5">
        <v>2013</v>
      </c>
      <c r="V351" s="12">
        <v>0</v>
      </c>
      <c r="W351" s="5">
        <v>2013</v>
      </c>
      <c r="X351" s="14">
        <v>0</v>
      </c>
      <c r="Y351" s="5">
        <v>2013</v>
      </c>
      <c r="Z351" s="14"/>
    </row>
    <row r="352" spans="1:26" ht="12.75" customHeight="1" x14ac:dyDescent="0.25">
      <c r="A352" s="5" t="s">
        <v>223</v>
      </c>
      <c r="B352" s="5" t="s">
        <v>221</v>
      </c>
      <c r="C352" s="5" t="s">
        <v>220</v>
      </c>
      <c r="D352" s="5" t="s">
        <v>35</v>
      </c>
      <c r="E352" s="5" t="s">
        <v>225</v>
      </c>
      <c r="F352" s="5" t="s">
        <v>224</v>
      </c>
      <c r="G352" s="5">
        <v>2</v>
      </c>
      <c r="H352" s="15">
        <v>1</v>
      </c>
      <c r="I352" s="4"/>
      <c r="J352" s="13" t="s">
        <v>1569</v>
      </c>
      <c r="L352" s="12" t="s">
        <v>1569</v>
      </c>
      <c r="N352" s="12">
        <v>13.592233009708737</v>
      </c>
      <c r="P352" s="12"/>
      <c r="R352" s="12" t="s">
        <v>1569</v>
      </c>
      <c r="T352" s="12" t="s">
        <v>1569</v>
      </c>
      <c r="V352" s="12" t="s">
        <v>1569</v>
      </c>
      <c r="X352" s="14" t="s">
        <v>1569</v>
      </c>
      <c r="Z352" s="14"/>
    </row>
    <row r="353" spans="1:26" ht="12.75" customHeight="1" x14ac:dyDescent="0.25">
      <c r="A353" s="5" t="s">
        <v>226</v>
      </c>
      <c r="B353" s="5" t="s">
        <v>229</v>
      </c>
      <c r="C353" s="5" t="s">
        <v>228</v>
      </c>
      <c r="D353" s="5" t="s">
        <v>35</v>
      </c>
      <c r="E353" s="5" t="s">
        <v>230</v>
      </c>
      <c r="F353" s="5" t="s">
        <v>227</v>
      </c>
      <c r="G353" s="5">
        <v>2</v>
      </c>
      <c r="H353" s="15">
        <v>2</v>
      </c>
      <c r="I353" s="4" t="s">
        <v>1935</v>
      </c>
      <c r="J353" s="13">
        <v>2.1638828284273401</v>
      </c>
      <c r="K353" s="5">
        <v>2010</v>
      </c>
      <c r="L353" s="12">
        <v>40</v>
      </c>
      <c r="M353" s="5">
        <v>2010</v>
      </c>
      <c r="N353" s="12">
        <v>38</v>
      </c>
      <c r="O353" s="5">
        <v>2010</v>
      </c>
      <c r="P353" s="12"/>
      <c r="R353" s="12">
        <v>1</v>
      </c>
      <c r="S353" s="5">
        <v>2010</v>
      </c>
      <c r="T353" s="12">
        <v>10</v>
      </c>
      <c r="U353" s="5">
        <v>2010</v>
      </c>
      <c r="V353" s="12">
        <v>0</v>
      </c>
      <c r="W353" s="5">
        <v>2010</v>
      </c>
      <c r="X353" s="14">
        <v>98.876404494382015</v>
      </c>
      <c r="Y353" s="5">
        <v>2010</v>
      </c>
      <c r="Z353" s="14"/>
    </row>
    <row r="354" spans="1:26" ht="12.75" customHeight="1" x14ac:dyDescent="0.25">
      <c r="A354" s="5" t="s">
        <v>231</v>
      </c>
      <c r="B354" s="5" t="s">
        <v>229</v>
      </c>
      <c r="C354" s="5" t="s">
        <v>228</v>
      </c>
      <c r="D354" s="5" t="s">
        <v>35</v>
      </c>
      <c r="E354" s="5" t="s">
        <v>233</v>
      </c>
      <c r="F354" s="5" t="s">
        <v>232</v>
      </c>
      <c r="G354" s="5">
        <v>2</v>
      </c>
      <c r="H354" s="15">
        <v>1</v>
      </c>
      <c r="I354" s="4"/>
      <c r="J354" s="13">
        <v>0.43835616438356162</v>
      </c>
      <c r="K354" s="5">
        <v>2011</v>
      </c>
      <c r="L354" s="12" t="s">
        <v>1569</v>
      </c>
      <c r="N354" s="12">
        <v>11.2</v>
      </c>
      <c r="O354" s="5">
        <v>2011</v>
      </c>
      <c r="P354" s="12"/>
      <c r="R354" s="12">
        <v>0</v>
      </c>
      <c r="S354" s="5">
        <v>2011</v>
      </c>
      <c r="T354" s="12">
        <v>0</v>
      </c>
      <c r="U354" s="5">
        <v>2011</v>
      </c>
      <c r="V354" s="12">
        <v>0</v>
      </c>
      <c r="W354" s="5">
        <v>2011</v>
      </c>
      <c r="X354" s="14">
        <v>0</v>
      </c>
      <c r="Y354" s="5">
        <v>2011</v>
      </c>
      <c r="Z354" s="14"/>
    </row>
    <row r="355" spans="1:26" ht="12.75" customHeight="1" x14ac:dyDescent="0.25">
      <c r="A355" s="5" t="s">
        <v>915</v>
      </c>
      <c r="B355" s="5" t="s">
        <v>918</v>
      </c>
      <c r="C355" s="5" t="s">
        <v>917</v>
      </c>
      <c r="D355" s="5" t="s">
        <v>620</v>
      </c>
      <c r="E355" s="5" t="s">
        <v>919</v>
      </c>
      <c r="F355" s="5" t="s">
        <v>916</v>
      </c>
      <c r="G355" s="5">
        <v>2</v>
      </c>
      <c r="H355" s="15">
        <v>1</v>
      </c>
      <c r="I355" s="4"/>
      <c r="J355" s="13">
        <v>1.2803101461587703</v>
      </c>
      <c r="K355" s="5">
        <v>2012</v>
      </c>
      <c r="L355" s="12">
        <v>82</v>
      </c>
      <c r="M355" s="5">
        <v>2012</v>
      </c>
      <c r="N355" s="12">
        <v>8.3699999999999992</v>
      </c>
      <c r="O355" s="5">
        <v>2012</v>
      </c>
      <c r="P355" s="12"/>
      <c r="R355" s="12">
        <v>0</v>
      </c>
      <c r="S355" s="5">
        <v>2012</v>
      </c>
      <c r="T355" s="12">
        <v>0</v>
      </c>
      <c r="U355" s="5">
        <v>2012</v>
      </c>
      <c r="V355" s="12">
        <v>0</v>
      </c>
      <c r="W355" s="5">
        <v>2012</v>
      </c>
      <c r="X355" s="14">
        <v>0</v>
      </c>
      <c r="Y355" s="5">
        <v>2012</v>
      </c>
      <c r="Z355" s="14"/>
    </row>
    <row r="356" spans="1:26" ht="12.75" customHeight="1" x14ac:dyDescent="0.25">
      <c r="A356" s="5" t="s">
        <v>920</v>
      </c>
      <c r="B356" s="5" t="s">
        <v>918</v>
      </c>
      <c r="C356" s="5" t="s">
        <v>917</v>
      </c>
      <c r="D356" s="5" t="s">
        <v>620</v>
      </c>
      <c r="E356" s="5" t="s">
        <v>922</v>
      </c>
      <c r="F356" s="5" t="s">
        <v>921</v>
      </c>
      <c r="G356" s="5">
        <v>2</v>
      </c>
      <c r="H356" s="15">
        <v>1</v>
      </c>
      <c r="I356" s="4"/>
      <c r="J356" s="13">
        <v>0.58788858831174717</v>
      </c>
      <c r="K356" s="5">
        <v>2012</v>
      </c>
      <c r="L356" s="12">
        <v>23.65</v>
      </c>
      <c r="M356" s="5">
        <v>2012</v>
      </c>
      <c r="N356" s="12">
        <v>6.6666666666666679</v>
      </c>
      <c r="O356" s="5">
        <v>2012</v>
      </c>
      <c r="P356" s="12"/>
      <c r="R356" s="12">
        <v>0</v>
      </c>
      <c r="S356" s="5">
        <v>2012</v>
      </c>
      <c r="T356" s="12">
        <v>0</v>
      </c>
      <c r="U356" s="5">
        <v>2012</v>
      </c>
      <c r="V356" s="12">
        <v>0</v>
      </c>
      <c r="W356" s="5">
        <v>2012</v>
      </c>
      <c r="X356" s="14">
        <v>0</v>
      </c>
      <c r="Y356" s="5">
        <v>2012</v>
      </c>
      <c r="Z356" s="14"/>
    </row>
    <row r="357" spans="1:26" x14ac:dyDescent="0.25">
      <c r="A357" s="5" t="s">
        <v>529</v>
      </c>
      <c r="B357" s="5" t="s">
        <v>531</v>
      </c>
      <c r="C357" s="5" t="s">
        <v>530</v>
      </c>
      <c r="D357" s="5" t="s">
        <v>360</v>
      </c>
      <c r="E357" s="5" t="s">
        <v>532</v>
      </c>
      <c r="F357" s="5" t="s">
        <v>2750</v>
      </c>
      <c r="G357" s="5">
        <v>3</v>
      </c>
      <c r="H357" s="15">
        <v>1</v>
      </c>
      <c r="I357" s="4"/>
      <c r="J357" s="13">
        <v>0.49019607843137258</v>
      </c>
      <c r="K357" s="5">
        <v>2003</v>
      </c>
      <c r="L357" s="12">
        <v>28</v>
      </c>
      <c r="M357" s="5">
        <v>2003</v>
      </c>
      <c r="N357" s="12">
        <v>2</v>
      </c>
      <c r="O357" s="5">
        <v>2003</v>
      </c>
      <c r="P357" s="12"/>
      <c r="R357" s="12">
        <v>0</v>
      </c>
      <c r="S357" s="5">
        <v>2003</v>
      </c>
      <c r="T357" s="12">
        <v>0</v>
      </c>
      <c r="U357" s="5">
        <v>2003</v>
      </c>
      <c r="V357" s="12">
        <v>0</v>
      </c>
      <c r="W357" s="5">
        <v>2003</v>
      </c>
      <c r="X357" s="14">
        <v>0</v>
      </c>
      <c r="Y357" s="5">
        <v>2003</v>
      </c>
      <c r="Z357" s="14"/>
    </row>
    <row r="358" spans="1:26" ht="12.75" customHeight="1" x14ac:dyDescent="0.25">
      <c r="A358" s="5" t="s">
        <v>926</v>
      </c>
      <c r="B358" s="5" t="s">
        <v>3</v>
      </c>
      <c r="C358" s="5" t="s">
        <v>924</v>
      </c>
      <c r="D358" s="5" t="s">
        <v>620</v>
      </c>
      <c r="E358" s="5" t="s">
        <v>4</v>
      </c>
      <c r="F358" s="5" t="s">
        <v>927</v>
      </c>
      <c r="G358" s="5">
        <v>1</v>
      </c>
      <c r="H358" s="15">
        <v>2</v>
      </c>
      <c r="I358" s="4" t="s">
        <v>1936</v>
      </c>
      <c r="J358" s="13">
        <v>0.5</v>
      </c>
      <c r="K358" s="5">
        <v>2014</v>
      </c>
      <c r="L358" s="12">
        <v>10</v>
      </c>
      <c r="M358" s="5">
        <v>2014</v>
      </c>
      <c r="N358" s="12">
        <v>15</v>
      </c>
      <c r="O358" s="5">
        <v>2014</v>
      </c>
      <c r="P358" s="12"/>
      <c r="R358" s="12" t="s">
        <v>1569</v>
      </c>
      <c r="T358" s="12" t="s">
        <v>1569</v>
      </c>
      <c r="V358" s="12" t="s">
        <v>1569</v>
      </c>
      <c r="X358" s="14" t="s">
        <v>1569</v>
      </c>
      <c r="Z358" s="14"/>
    </row>
    <row r="359" spans="1:26" ht="12.75" customHeight="1" x14ac:dyDescent="0.25">
      <c r="A359" s="5" t="s">
        <v>928</v>
      </c>
      <c r="B359" s="5" t="s">
        <v>3</v>
      </c>
      <c r="C359" s="5" t="s">
        <v>924</v>
      </c>
      <c r="D359" s="5" t="s">
        <v>620</v>
      </c>
      <c r="E359" s="5" t="s">
        <v>930</v>
      </c>
      <c r="F359" s="5" t="s">
        <v>929</v>
      </c>
      <c r="G359" s="5">
        <v>2</v>
      </c>
      <c r="H359" s="15">
        <v>3</v>
      </c>
      <c r="I359" s="4" t="s">
        <v>1937</v>
      </c>
      <c r="J359" s="13" t="s">
        <v>1569</v>
      </c>
      <c r="L359" s="12" t="s">
        <v>1569</v>
      </c>
      <c r="N359" s="12">
        <v>4</v>
      </c>
      <c r="P359" s="12"/>
      <c r="R359" s="12" t="s">
        <v>1569</v>
      </c>
      <c r="T359" s="12" t="s">
        <v>1569</v>
      </c>
      <c r="V359" s="12" t="s">
        <v>1569</v>
      </c>
      <c r="X359" s="14" t="s">
        <v>1569</v>
      </c>
      <c r="Z359" s="14"/>
    </row>
    <row r="360" spans="1:26" ht="12.75" customHeight="1" x14ac:dyDescent="0.25">
      <c r="A360" s="5" t="s">
        <v>931</v>
      </c>
      <c r="B360" s="5" t="s">
        <v>3</v>
      </c>
      <c r="C360" s="5" t="s">
        <v>924</v>
      </c>
      <c r="D360" s="5" t="s">
        <v>620</v>
      </c>
      <c r="E360" s="5" t="s">
        <v>933</v>
      </c>
      <c r="F360" s="5" t="s">
        <v>932</v>
      </c>
      <c r="G360" s="5">
        <v>2</v>
      </c>
      <c r="H360" s="15">
        <v>2</v>
      </c>
      <c r="I360" s="4" t="s">
        <v>1938</v>
      </c>
      <c r="J360" s="13">
        <v>0.17016931847187952</v>
      </c>
      <c r="K360" s="5">
        <v>2008</v>
      </c>
      <c r="L360" s="12" t="s">
        <v>1569</v>
      </c>
      <c r="N360" s="12">
        <v>18.8</v>
      </c>
      <c r="O360" s="5">
        <v>2008</v>
      </c>
      <c r="P360" s="12"/>
      <c r="R360" s="12" t="s">
        <v>1569</v>
      </c>
      <c r="T360" s="12" t="s">
        <v>1569</v>
      </c>
      <c r="V360" s="12" t="s">
        <v>1569</v>
      </c>
      <c r="X360" s="14" t="s">
        <v>1569</v>
      </c>
      <c r="Z360" s="14"/>
    </row>
    <row r="361" spans="1:26" ht="12.75" customHeight="1" x14ac:dyDescent="0.25">
      <c r="A361" s="5" t="s">
        <v>934</v>
      </c>
      <c r="B361" s="5" t="s">
        <v>3</v>
      </c>
      <c r="C361" s="5" t="s">
        <v>924</v>
      </c>
      <c r="D361" s="5" t="s">
        <v>620</v>
      </c>
      <c r="E361" s="5" t="s">
        <v>936</v>
      </c>
      <c r="F361" s="5" t="s">
        <v>935</v>
      </c>
      <c r="G361" s="5">
        <v>2</v>
      </c>
      <c r="H361" s="15">
        <v>2</v>
      </c>
      <c r="I361" s="4" t="s">
        <v>1939</v>
      </c>
      <c r="J361" s="13">
        <v>0.55054621120166458</v>
      </c>
      <c r="K361" s="5">
        <v>2012</v>
      </c>
      <c r="L361" s="12">
        <v>40</v>
      </c>
      <c r="M361" s="5">
        <v>2012</v>
      </c>
      <c r="N361" s="12">
        <v>9</v>
      </c>
      <c r="O361" s="5">
        <v>2012</v>
      </c>
      <c r="P361" s="12"/>
      <c r="R361" s="12">
        <v>0</v>
      </c>
      <c r="S361" s="5">
        <v>2012</v>
      </c>
      <c r="T361" s="12">
        <v>0</v>
      </c>
      <c r="U361" s="5">
        <v>2012</v>
      </c>
      <c r="V361" s="12">
        <v>0</v>
      </c>
      <c r="W361" s="5">
        <v>2012</v>
      </c>
      <c r="X361" s="14">
        <v>0</v>
      </c>
      <c r="Y361" s="5">
        <v>2012</v>
      </c>
      <c r="Z361" s="14"/>
    </row>
    <row r="362" spans="1:26" ht="12.75" customHeight="1" x14ac:dyDescent="0.25">
      <c r="A362" s="5" t="s">
        <v>234</v>
      </c>
      <c r="B362" s="5" t="s">
        <v>237</v>
      </c>
      <c r="C362" s="5" t="s">
        <v>236</v>
      </c>
      <c r="D362" s="5" t="s">
        <v>35</v>
      </c>
      <c r="E362" s="5" t="s">
        <v>238</v>
      </c>
      <c r="F362" s="5" t="s">
        <v>235</v>
      </c>
      <c r="G362" s="5">
        <v>1</v>
      </c>
      <c r="H362" s="15">
        <v>1</v>
      </c>
      <c r="I362" s="4"/>
      <c r="J362" s="13">
        <v>1.8099999999999998</v>
      </c>
      <c r="K362" s="5">
        <v>2009</v>
      </c>
      <c r="L362" s="12" t="s">
        <v>1569</v>
      </c>
      <c r="N362" s="12" t="s">
        <v>1569</v>
      </c>
      <c r="P362" s="12"/>
      <c r="R362" s="12" t="s">
        <v>1569</v>
      </c>
      <c r="T362" s="12" t="s">
        <v>1569</v>
      </c>
      <c r="V362" s="12" t="s">
        <v>1569</v>
      </c>
      <c r="X362" s="14" t="s">
        <v>1569</v>
      </c>
      <c r="Z362" s="14"/>
    </row>
    <row r="363" spans="1:26" ht="12.75" customHeight="1" x14ac:dyDescent="0.25">
      <c r="A363" s="5" t="s">
        <v>239</v>
      </c>
      <c r="B363" s="5" t="s">
        <v>242</v>
      </c>
      <c r="C363" s="5" t="s">
        <v>241</v>
      </c>
      <c r="D363" s="5" t="s">
        <v>35</v>
      </c>
      <c r="E363" s="5" t="s">
        <v>243</v>
      </c>
      <c r="F363" s="5" t="s">
        <v>240</v>
      </c>
      <c r="G363" s="5">
        <v>2</v>
      </c>
      <c r="H363" s="15">
        <v>2</v>
      </c>
      <c r="I363" s="4" t="s">
        <v>1940</v>
      </c>
      <c r="J363" s="13">
        <v>1.0027397260273974</v>
      </c>
      <c r="K363" s="5">
        <v>2013</v>
      </c>
      <c r="L363" s="12">
        <v>100</v>
      </c>
      <c r="M363" s="5">
        <v>2013</v>
      </c>
      <c r="N363" s="12">
        <v>5</v>
      </c>
      <c r="O363" s="5">
        <v>2013</v>
      </c>
      <c r="P363" s="12"/>
      <c r="R363" s="12">
        <v>0</v>
      </c>
      <c r="S363" s="5">
        <v>2013</v>
      </c>
      <c r="T363" s="12">
        <v>37.197000000000003</v>
      </c>
      <c r="U363" s="5">
        <v>2013</v>
      </c>
      <c r="V363" s="12">
        <v>57.85</v>
      </c>
      <c r="W363" s="5">
        <v>2013</v>
      </c>
      <c r="X363" s="14">
        <v>99.878861296184127</v>
      </c>
      <c r="Y363" s="5">
        <v>2013</v>
      </c>
      <c r="Z363" s="14"/>
    </row>
    <row r="364" spans="1:26" ht="12.75" customHeight="1" x14ac:dyDescent="0.25">
      <c r="A364" s="5" t="s">
        <v>244</v>
      </c>
      <c r="B364" s="5" t="s">
        <v>242</v>
      </c>
      <c r="C364" s="5" t="s">
        <v>241</v>
      </c>
      <c r="D364" s="5" t="s">
        <v>35</v>
      </c>
      <c r="E364" s="5" t="s">
        <v>246</v>
      </c>
      <c r="F364" s="5" t="s">
        <v>245</v>
      </c>
      <c r="G364" s="5">
        <v>2</v>
      </c>
      <c r="H364" s="15">
        <v>1</v>
      </c>
      <c r="I364" s="4"/>
      <c r="J364" s="13">
        <v>0.71052806688119463</v>
      </c>
      <c r="K364" s="5">
        <v>2014</v>
      </c>
      <c r="L364" s="12" t="s">
        <v>1569</v>
      </c>
      <c r="N364" s="12">
        <v>8</v>
      </c>
      <c r="O364" s="5">
        <v>2014</v>
      </c>
      <c r="P364" s="12"/>
      <c r="R364" s="12">
        <v>0</v>
      </c>
      <c r="S364" s="5">
        <v>2014</v>
      </c>
      <c r="T364" s="12">
        <v>46.4</v>
      </c>
      <c r="U364" s="5">
        <v>2014</v>
      </c>
      <c r="V364" s="12">
        <v>39.1</v>
      </c>
      <c r="W364" s="5">
        <v>2014</v>
      </c>
      <c r="X364" s="14">
        <v>100</v>
      </c>
      <c r="Y364" s="5">
        <v>2014</v>
      </c>
      <c r="Z364" s="14"/>
    </row>
    <row r="365" spans="1:26" ht="12.75" customHeight="1" x14ac:dyDescent="0.25">
      <c r="A365" s="5" t="s">
        <v>247</v>
      </c>
      <c r="B365" s="5" t="s">
        <v>250</v>
      </c>
      <c r="C365" s="5" t="s">
        <v>249</v>
      </c>
      <c r="D365" s="5" t="s">
        <v>35</v>
      </c>
      <c r="E365" s="5" t="s">
        <v>251</v>
      </c>
      <c r="F365" s="5" t="s">
        <v>248</v>
      </c>
      <c r="G365" s="5">
        <v>1</v>
      </c>
      <c r="H365" s="15">
        <v>2</v>
      </c>
      <c r="I365" s="4" t="s">
        <v>1941</v>
      </c>
      <c r="J365" s="13">
        <v>0.71599045346062051</v>
      </c>
      <c r="K365" s="5">
        <v>2017</v>
      </c>
      <c r="L365" s="12" t="s">
        <v>1569</v>
      </c>
      <c r="N365" s="12" t="s">
        <v>1569</v>
      </c>
      <c r="P365" s="12"/>
      <c r="R365" s="12" t="s">
        <v>1569</v>
      </c>
      <c r="T365" s="12" t="s">
        <v>1569</v>
      </c>
      <c r="V365" s="12" t="s">
        <v>1569</v>
      </c>
      <c r="X365" s="14" t="s">
        <v>1569</v>
      </c>
      <c r="Z365" s="14"/>
    </row>
    <row r="366" spans="1:26" ht="12.75" customHeight="1" x14ac:dyDescent="0.25">
      <c r="A366" s="5" t="s">
        <v>937</v>
      </c>
      <c r="B366" s="5" t="s">
        <v>21</v>
      </c>
      <c r="C366" s="5" t="s">
        <v>939</v>
      </c>
      <c r="D366" s="5" t="s">
        <v>620</v>
      </c>
      <c r="E366" s="5" t="s">
        <v>22</v>
      </c>
      <c r="F366" s="5" t="s">
        <v>938</v>
      </c>
      <c r="G366" s="5">
        <v>2</v>
      </c>
      <c r="H366" s="15">
        <v>1</v>
      </c>
      <c r="I366" s="4" t="s">
        <v>1942</v>
      </c>
      <c r="J366" s="13">
        <v>0.83275476438562057</v>
      </c>
      <c r="K366" s="5">
        <v>2016</v>
      </c>
      <c r="L366" s="12">
        <v>60</v>
      </c>
      <c r="M366" s="5">
        <v>2016</v>
      </c>
      <c r="N366" s="12">
        <v>6.3808574277168502</v>
      </c>
      <c r="O366" s="5">
        <v>2016</v>
      </c>
      <c r="P366" s="12"/>
      <c r="R366" s="12">
        <v>0</v>
      </c>
      <c r="S366" s="5">
        <v>2016</v>
      </c>
      <c r="T366" s="12">
        <v>0</v>
      </c>
      <c r="U366" s="5">
        <v>2016</v>
      </c>
      <c r="V366" s="12">
        <v>0</v>
      </c>
      <c r="W366" s="5">
        <v>2016</v>
      </c>
      <c r="X366" s="14">
        <v>60</v>
      </c>
      <c r="Y366" s="5">
        <v>2016</v>
      </c>
      <c r="Z366" s="14"/>
    </row>
    <row r="367" spans="1:26" ht="12.75" customHeight="1" x14ac:dyDescent="0.25">
      <c r="A367" s="5" t="s">
        <v>943</v>
      </c>
      <c r="B367" s="5" t="s">
        <v>21</v>
      </c>
      <c r="C367" s="5" t="s">
        <v>939</v>
      </c>
      <c r="D367" s="5" t="s">
        <v>620</v>
      </c>
      <c r="E367" s="5" t="s">
        <v>945</v>
      </c>
      <c r="F367" s="5" t="s">
        <v>944</v>
      </c>
      <c r="G367" s="5">
        <v>3</v>
      </c>
      <c r="H367" s="15">
        <v>3</v>
      </c>
      <c r="I367" s="4" t="s">
        <v>1944</v>
      </c>
      <c r="J367" s="13">
        <v>0.42331984354098584</v>
      </c>
      <c r="K367" s="5">
        <v>2010</v>
      </c>
      <c r="L367" s="12">
        <v>25</v>
      </c>
      <c r="M367" s="5">
        <v>2010</v>
      </c>
      <c r="N367" s="12">
        <v>12.8</v>
      </c>
      <c r="O367" s="5">
        <v>2010</v>
      </c>
      <c r="P367" s="12"/>
      <c r="R367" s="12">
        <v>0</v>
      </c>
      <c r="S367" s="5">
        <v>2010</v>
      </c>
      <c r="T367" s="12">
        <v>0</v>
      </c>
      <c r="U367" s="5">
        <v>2010</v>
      </c>
      <c r="V367" s="12">
        <v>0</v>
      </c>
      <c r="W367" s="5">
        <v>2010</v>
      </c>
      <c r="X367" s="14">
        <v>0</v>
      </c>
      <c r="Y367" s="5">
        <v>2010</v>
      </c>
      <c r="Z367" s="14"/>
    </row>
    <row r="368" spans="1:26" ht="12.75" customHeight="1" x14ac:dyDescent="0.25">
      <c r="A368" s="5" t="s">
        <v>252</v>
      </c>
      <c r="B368" s="5" t="s">
        <v>255</v>
      </c>
      <c r="C368" s="5" t="s">
        <v>254</v>
      </c>
      <c r="D368" s="5" t="s">
        <v>35</v>
      </c>
      <c r="E368" s="5" t="s">
        <v>256</v>
      </c>
      <c r="F368" s="5" t="s">
        <v>253</v>
      </c>
      <c r="G368" s="5">
        <v>1</v>
      </c>
      <c r="H368" s="15">
        <v>1</v>
      </c>
      <c r="I368" s="4" t="s">
        <v>1945</v>
      </c>
      <c r="J368" s="13">
        <v>0.31909859890308401</v>
      </c>
      <c r="K368" s="5">
        <v>2010</v>
      </c>
      <c r="L368" s="12" t="s">
        <v>1569</v>
      </c>
      <c r="N368" s="12">
        <v>48</v>
      </c>
      <c r="O368" s="5">
        <v>2010</v>
      </c>
      <c r="P368" s="12"/>
      <c r="R368" s="12" t="s">
        <v>1569</v>
      </c>
      <c r="T368" s="12" t="s">
        <v>1569</v>
      </c>
      <c r="V368" s="12" t="s">
        <v>1569</v>
      </c>
      <c r="X368" s="14" t="s">
        <v>1569</v>
      </c>
      <c r="Z368" s="14"/>
    </row>
    <row r="369" spans="1:26" ht="12.75" customHeight="1" x14ac:dyDescent="0.25">
      <c r="A369" s="5" t="s">
        <v>257</v>
      </c>
      <c r="B369" s="5" t="s">
        <v>260</v>
      </c>
      <c r="C369" s="5" t="s">
        <v>259</v>
      </c>
      <c r="D369" s="5" t="s">
        <v>35</v>
      </c>
      <c r="E369" s="5" t="s">
        <v>1581</v>
      </c>
      <c r="F369" s="5" t="s">
        <v>258</v>
      </c>
      <c r="G369" s="5">
        <v>2</v>
      </c>
      <c r="H369" s="15">
        <v>1</v>
      </c>
      <c r="I369" s="4"/>
      <c r="J369" s="13">
        <v>1.1736526806099068</v>
      </c>
      <c r="K369" s="5">
        <v>2010</v>
      </c>
      <c r="L369" s="12">
        <v>83.5</v>
      </c>
      <c r="M369" s="5">
        <v>2010</v>
      </c>
      <c r="N369" s="12">
        <v>12</v>
      </c>
      <c r="O369" s="5">
        <v>2010</v>
      </c>
      <c r="P369" s="12"/>
      <c r="R369" s="12">
        <v>0</v>
      </c>
      <c r="S369" s="5">
        <v>2010</v>
      </c>
      <c r="T369" s="12">
        <v>2</v>
      </c>
      <c r="U369" s="5">
        <v>2010</v>
      </c>
      <c r="V369" s="12">
        <v>0</v>
      </c>
      <c r="W369" s="5">
        <v>2010</v>
      </c>
      <c r="X369" s="14">
        <v>66.326530612244895</v>
      </c>
      <c r="Y369" s="5">
        <v>2010</v>
      </c>
      <c r="Z369" s="14"/>
    </row>
    <row r="370" spans="1:26" ht="12.75" customHeight="1" x14ac:dyDescent="0.25">
      <c r="A370" s="5" t="s">
        <v>261</v>
      </c>
      <c r="B370" s="5" t="s">
        <v>260</v>
      </c>
      <c r="C370" s="5" t="s">
        <v>259</v>
      </c>
      <c r="D370" s="5" t="s">
        <v>35</v>
      </c>
      <c r="E370" s="5" t="s">
        <v>263</v>
      </c>
      <c r="F370" s="5" t="s">
        <v>262</v>
      </c>
      <c r="G370" s="5">
        <v>2</v>
      </c>
      <c r="H370" s="15">
        <v>1</v>
      </c>
      <c r="I370" s="4"/>
      <c r="J370" s="13">
        <v>1.0002235583859223</v>
      </c>
      <c r="K370" s="5">
        <v>2010</v>
      </c>
      <c r="L370" s="12">
        <v>97.5</v>
      </c>
      <c r="M370" s="5">
        <v>2010</v>
      </c>
      <c r="N370" s="12" t="s">
        <v>1569</v>
      </c>
      <c r="P370" s="12"/>
      <c r="R370" s="12">
        <v>0</v>
      </c>
      <c r="S370" s="5">
        <v>2010</v>
      </c>
      <c r="T370" s="12">
        <v>0</v>
      </c>
      <c r="U370" s="5">
        <v>2010</v>
      </c>
      <c r="V370" s="12">
        <v>0</v>
      </c>
      <c r="W370" s="5">
        <v>2010</v>
      </c>
      <c r="X370" s="14">
        <v>100</v>
      </c>
      <c r="Y370" s="5">
        <v>2010</v>
      </c>
      <c r="Z370" s="14"/>
    </row>
    <row r="371" spans="1:26" ht="12.75" customHeight="1" x14ac:dyDescent="0.25">
      <c r="A371" s="5" t="s">
        <v>264</v>
      </c>
      <c r="B371" s="5" t="s">
        <v>260</v>
      </c>
      <c r="C371" s="5" t="s">
        <v>259</v>
      </c>
      <c r="D371" s="5" t="s">
        <v>35</v>
      </c>
      <c r="E371" s="5" t="s">
        <v>1582</v>
      </c>
      <c r="F371" s="5" t="s">
        <v>265</v>
      </c>
      <c r="G371" s="5">
        <v>2</v>
      </c>
      <c r="H371" s="15">
        <v>1</v>
      </c>
      <c r="I371" s="4"/>
      <c r="J371" s="13">
        <v>0.8742009110708675</v>
      </c>
      <c r="K371" s="5">
        <v>2010</v>
      </c>
      <c r="L371" s="12">
        <v>74.8</v>
      </c>
      <c r="M371" s="5">
        <v>2010</v>
      </c>
      <c r="N371" s="12" t="s">
        <v>1569</v>
      </c>
      <c r="P371" s="12"/>
      <c r="R371" s="12">
        <v>0</v>
      </c>
      <c r="S371" s="5">
        <v>2010</v>
      </c>
      <c r="T371" s="12">
        <v>0</v>
      </c>
      <c r="U371" s="5">
        <v>2010</v>
      </c>
      <c r="V371" s="12">
        <v>0</v>
      </c>
      <c r="W371" s="5">
        <v>2010</v>
      </c>
      <c r="X371" s="14">
        <v>0</v>
      </c>
      <c r="Y371" s="5">
        <v>2010</v>
      </c>
      <c r="Z371" s="14"/>
    </row>
    <row r="372" spans="1:26" ht="12.75" customHeight="1" x14ac:dyDescent="0.25">
      <c r="A372" s="5" t="s">
        <v>946</v>
      </c>
      <c r="B372" s="5" t="s">
        <v>949</v>
      </c>
      <c r="C372" s="5" t="s">
        <v>948</v>
      </c>
      <c r="D372" s="5" t="s">
        <v>620</v>
      </c>
      <c r="E372" s="5" t="s">
        <v>950</v>
      </c>
      <c r="F372" s="5" t="s">
        <v>947</v>
      </c>
      <c r="G372" s="5">
        <v>2</v>
      </c>
      <c r="H372" s="15">
        <v>1</v>
      </c>
      <c r="I372" s="4"/>
      <c r="J372" s="13">
        <v>0.85217391304347823</v>
      </c>
      <c r="K372" s="5">
        <v>2016</v>
      </c>
      <c r="L372" s="12">
        <v>63.26</v>
      </c>
      <c r="M372" s="5">
        <v>2016</v>
      </c>
      <c r="N372" s="12">
        <v>18.5</v>
      </c>
      <c r="O372" s="5">
        <v>2016</v>
      </c>
      <c r="P372" s="12"/>
      <c r="R372" s="12">
        <v>0</v>
      </c>
      <c r="S372" s="5">
        <v>2016</v>
      </c>
      <c r="T372" s="12">
        <v>0</v>
      </c>
      <c r="U372" s="5">
        <v>2016</v>
      </c>
      <c r="V372" s="12">
        <v>0</v>
      </c>
      <c r="W372" s="5">
        <v>2016</v>
      </c>
      <c r="X372" s="14">
        <v>62.624618514750765</v>
      </c>
      <c r="Y372" s="5">
        <v>2016</v>
      </c>
      <c r="Z372" s="14"/>
    </row>
    <row r="373" spans="1:26" ht="12.75" customHeight="1" x14ac:dyDescent="0.25">
      <c r="A373" s="5" t="s">
        <v>1254</v>
      </c>
      <c r="B373" s="5" t="s">
        <v>1257</v>
      </c>
      <c r="C373" s="5" t="s">
        <v>1256</v>
      </c>
      <c r="D373" s="5" t="s">
        <v>1038</v>
      </c>
      <c r="E373" s="5" t="s">
        <v>1583</v>
      </c>
      <c r="F373" s="5" t="s">
        <v>1255</v>
      </c>
      <c r="G373" s="5">
        <v>2</v>
      </c>
      <c r="H373" s="15">
        <v>1</v>
      </c>
      <c r="I373" s="4"/>
      <c r="J373" s="13">
        <v>1.5986991211817605</v>
      </c>
      <c r="K373" s="5">
        <v>2010</v>
      </c>
      <c r="L373" s="12">
        <v>92.2</v>
      </c>
      <c r="M373" s="5">
        <v>2010</v>
      </c>
      <c r="N373" s="12">
        <v>4.2</v>
      </c>
      <c r="O373" s="5">
        <v>2010</v>
      </c>
      <c r="P373" s="12"/>
      <c r="R373" s="12">
        <v>0</v>
      </c>
      <c r="S373" s="5">
        <v>2010</v>
      </c>
      <c r="T373" s="12">
        <v>0</v>
      </c>
      <c r="U373" s="5">
        <v>2010</v>
      </c>
      <c r="V373" s="12">
        <v>0</v>
      </c>
      <c r="W373" s="5">
        <v>2010</v>
      </c>
      <c r="X373" s="14">
        <v>0</v>
      </c>
      <c r="Y373" s="5">
        <v>2010</v>
      </c>
      <c r="Z373" s="14"/>
    </row>
    <row r="374" spans="1:26" ht="12.75" customHeight="1" x14ac:dyDescent="0.25">
      <c r="A374" s="5" t="s">
        <v>1258</v>
      </c>
      <c r="B374" s="5" t="s">
        <v>1257</v>
      </c>
      <c r="C374" s="5" t="s">
        <v>1256</v>
      </c>
      <c r="D374" s="5" t="s">
        <v>1038</v>
      </c>
      <c r="E374" s="5" t="s">
        <v>1260</v>
      </c>
      <c r="F374" s="5" t="s">
        <v>1259</v>
      </c>
      <c r="G374" s="5">
        <v>2</v>
      </c>
      <c r="H374" s="15">
        <v>1</v>
      </c>
      <c r="I374" s="4"/>
      <c r="J374" s="13">
        <v>1.4223860575026206</v>
      </c>
      <c r="K374" s="5">
        <v>2010</v>
      </c>
      <c r="L374" s="12">
        <v>89.99</v>
      </c>
      <c r="M374" s="5">
        <v>2010</v>
      </c>
      <c r="N374" s="12">
        <v>10.289710289710291</v>
      </c>
      <c r="O374" s="5">
        <v>2010</v>
      </c>
      <c r="P374" s="12"/>
      <c r="R374" s="12">
        <v>0</v>
      </c>
      <c r="S374" s="5">
        <v>2010</v>
      </c>
      <c r="T374" s="12">
        <v>0</v>
      </c>
      <c r="U374" s="5">
        <v>2010</v>
      </c>
      <c r="V374" s="12">
        <v>0</v>
      </c>
      <c r="W374" s="5">
        <v>2010</v>
      </c>
      <c r="X374" s="14">
        <v>48.8</v>
      </c>
      <c r="Y374" s="5">
        <v>2010</v>
      </c>
      <c r="Z374" s="14"/>
    </row>
    <row r="375" spans="1:26" ht="12.75" customHeight="1" x14ac:dyDescent="0.25">
      <c r="A375" s="5" t="s">
        <v>1261</v>
      </c>
      <c r="B375" s="5" t="s">
        <v>1257</v>
      </c>
      <c r="C375" s="5" t="s">
        <v>1256</v>
      </c>
      <c r="D375" s="5" t="s">
        <v>1038</v>
      </c>
      <c r="E375" s="5" t="s">
        <v>1263</v>
      </c>
      <c r="F375" s="5" t="s">
        <v>1262</v>
      </c>
      <c r="G375" s="5">
        <v>2</v>
      </c>
      <c r="H375" s="15">
        <v>1</v>
      </c>
      <c r="I375" s="4"/>
      <c r="J375" s="13">
        <v>1.7525857798663462</v>
      </c>
      <c r="K375" s="5">
        <v>2010</v>
      </c>
      <c r="L375" s="12">
        <v>58.2</v>
      </c>
      <c r="M375" s="5">
        <v>2010</v>
      </c>
      <c r="N375" s="12">
        <v>12</v>
      </c>
      <c r="O375" s="5">
        <v>2010</v>
      </c>
      <c r="P375" s="12"/>
      <c r="R375" s="12">
        <v>0</v>
      </c>
      <c r="S375" s="5">
        <v>2010</v>
      </c>
      <c r="T375" s="12">
        <v>0</v>
      </c>
      <c r="U375" s="5">
        <v>2010</v>
      </c>
      <c r="V375" s="12">
        <v>0</v>
      </c>
      <c r="W375" s="5">
        <v>2010</v>
      </c>
      <c r="X375" s="14">
        <v>0</v>
      </c>
      <c r="Y375" s="5">
        <v>2010</v>
      </c>
      <c r="Z375" s="14"/>
    </row>
    <row r="376" spans="1:26" ht="12.75" customHeight="1" x14ac:dyDescent="0.25">
      <c r="A376" s="5" t="s">
        <v>1264</v>
      </c>
      <c r="B376" s="5" t="s">
        <v>1266</v>
      </c>
      <c r="C376" s="5" t="s">
        <v>1265</v>
      </c>
      <c r="D376" s="5" t="s">
        <v>1038</v>
      </c>
      <c r="E376" s="5" t="s">
        <v>1267</v>
      </c>
      <c r="F376" s="5" t="s">
        <v>3190</v>
      </c>
      <c r="G376" s="5">
        <v>2</v>
      </c>
      <c r="H376" s="15">
        <v>1</v>
      </c>
      <c r="I376" s="4" t="s">
        <v>3191</v>
      </c>
      <c r="J376" s="13">
        <v>1.1949821723414151</v>
      </c>
      <c r="K376" s="5">
        <v>2011</v>
      </c>
      <c r="L376" s="12" t="s">
        <v>1569</v>
      </c>
      <c r="N376" s="12">
        <v>11.63</v>
      </c>
      <c r="O376" s="5">
        <v>2011</v>
      </c>
      <c r="P376" s="12"/>
      <c r="R376" s="12">
        <v>0</v>
      </c>
      <c r="S376" s="5">
        <v>2011</v>
      </c>
      <c r="T376" s="12">
        <v>0.3</v>
      </c>
      <c r="U376" s="5">
        <v>2011</v>
      </c>
      <c r="V376" s="12">
        <v>0</v>
      </c>
      <c r="W376" s="5">
        <v>2011</v>
      </c>
      <c r="X376" s="14">
        <v>0</v>
      </c>
      <c r="Y376" s="5">
        <v>2011</v>
      </c>
      <c r="Z376" s="14"/>
    </row>
    <row r="377" spans="1:26" ht="12.75" customHeight="1" x14ac:dyDescent="0.25">
      <c r="A377" s="5" t="s">
        <v>951</v>
      </c>
      <c r="B377" s="5" t="s">
        <v>954</v>
      </c>
      <c r="C377" s="5" t="s">
        <v>953</v>
      </c>
      <c r="D377" s="5" t="s">
        <v>620</v>
      </c>
      <c r="E377" s="5" t="s">
        <v>955</v>
      </c>
      <c r="F377" s="5" t="s">
        <v>952</v>
      </c>
      <c r="G377" s="5">
        <v>2</v>
      </c>
      <c r="H377" s="15">
        <v>1</v>
      </c>
      <c r="I377" s="4"/>
      <c r="J377" s="13">
        <v>0.92631578947368409</v>
      </c>
      <c r="K377" s="5">
        <v>2014</v>
      </c>
      <c r="L377" s="12">
        <v>95</v>
      </c>
      <c r="M377" s="5">
        <v>2014</v>
      </c>
      <c r="N377" s="12">
        <v>9.6390360963903596</v>
      </c>
      <c r="O377" s="5">
        <v>2014</v>
      </c>
      <c r="P377" s="12"/>
      <c r="R377" s="12">
        <v>0</v>
      </c>
      <c r="S377" s="5">
        <v>2014</v>
      </c>
      <c r="T377" s="12">
        <v>0</v>
      </c>
      <c r="U377" s="5">
        <v>2014</v>
      </c>
      <c r="V377" s="12">
        <v>0</v>
      </c>
      <c r="W377" s="5">
        <v>2014</v>
      </c>
      <c r="X377" s="14">
        <v>100</v>
      </c>
      <c r="Y377" s="5">
        <v>2014</v>
      </c>
      <c r="Z377" s="14"/>
    </row>
    <row r="378" spans="1:26" ht="12.75" customHeight="1" x14ac:dyDescent="0.25">
      <c r="A378" s="5" t="s">
        <v>956</v>
      </c>
      <c r="B378" s="5" t="s">
        <v>954</v>
      </c>
      <c r="C378" s="5" t="s">
        <v>953</v>
      </c>
      <c r="D378" s="5" t="s">
        <v>620</v>
      </c>
      <c r="E378" s="5" t="s">
        <v>958</v>
      </c>
      <c r="F378" s="5" t="s">
        <v>957</v>
      </c>
      <c r="G378" s="5">
        <v>2</v>
      </c>
      <c r="H378" s="15">
        <v>1</v>
      </c>
      <c r="I378" s="4"/>
      <c r="J378" s="13">
        <v>0.68255687973997836</v>
      </c>
      <c r="K378" s="5">
        <v>2016</v>
      </c>
      <c r="L378" s="12">
        <v>100</v>
      </c>
      <c r="M378" s="5">
        <v>2016</v>
      </c>
      <c r="N378" s="12">
        <v>15</v>
      </c>
      <c r="O378" s="5">
        <v>2016</v>
      </c>
      <c r="P378" s="12"/>
      <c r="R378" s="12">
        <v>0</v>
      </c>
      <c r="S378" s="5">
        <v>2016</v>
      </c>
      <c r="T378" s="12">
        <v>0</v>
      </c>
      <c r="U378" s="5">
        <v>2016</v>
      </c>
      <c r="V378" s="12">
        <v>0</v>
      </c>
      <c r="W378" s="5">
        <v>2016</v>
      </c>
      <c r="X378" s="14">
        <v>40</v>
      </c>
      <c r="Y378" s="5">
        <v>2016</v>
      </c>
      <c r="Z378" s="14"/>
    </row>
    <row r="379" spans="1:26" ht="12.75" customHeight="1" x14ac:dyDescent="0.25">
      <c r="A379" s="5" t="s">
        <v>266</v>
      </c>
      <c r="B379" s="5" t="s">
        <v>268</v>
      </c>
      <c r="C379" s="5" t="s">
        <v>267</v>
      </c>
      <c r="D379" s="5" t="s">
        <v>35</v>
      </c>
      <c r="E379" s="5" t="s">
        <v>1584</v>
      </c>
      <c r="F379" s="5" t="s">
        <v>3192</v>
      </c>
      <c r="G379" s="5">
        <v>2</v>
      </c>
      <c r="H379" s="15">
        <v>1</v>
      </c>
      <c r="I379" s="4"/>
      <c r="J379" s="13">
        <v>1.1846636730591438</v>
      </c>
      <c r="K379" s="5">
        <v>2016</v>
      </c>
      <c r="L379" s="12" t="s">
        <v>1569</v>
      </c>
      <c r="N379" s="12">
        <v>14.589999999999998</v>
      </c>
      <c r="O379" s="5">
        <v>2016</v>
      </c>
      <c r="P379" s="12"/>
      <c r="R379" s="12">
        <v>0</v>
      </c>
      <c r="S379" s="5">
        <v>2016</v>
      </c>
      <c r="T379" s="12">
        <v>33</v>
      </c>
      <c r="U379" s="5">
        <v>2016</v>
      </c>
      <c r="V379" s="12">
        <v>0</v>
      </c>
      <c r="W379" s="5">
        <v>2016</v>
      </c>
      <c r="X379" s="14">
        <v>0</v>
      </c>
      <c r="Y379" s="5">
        <v>2016</v>
      </c>
      <c r="Z379" s="14"/>
    </row>
    <row r="380" spans="1:26" ht="12.75" customHeight="1" x14ac:dyDescent="0.25">
      <c r="A380" s="5" t="s">
        <v>269</v>
      </c>
      <c r="B380" s="5" t="s">
        <v>268</v>
      </c>
      <c r="C380" s="5" t="s">
        <v>267</v>
      </c>
      <c r="D380" s="5" t="s">
        <v>35</v>
      </c>
      <c r="E380" s="5" t="s">
        <v>270</v>
      </c>
      <c r="F380" s="5" t="s">
        <v>3193</v>
      </c>
      <c r="G380" s="5">
        <v>2</v>
      </c>
      <c r="H380" s="15">
        <v>1</v>
      </c>
      <c r="I380" s="4" t="s">
        <v>1946</v>
      </c>
      <c r="J380" s="13">
        <v>0.59038333236233242</v>
      </c>
      <c r="K380" s="5">
        <v>2015</v>
      </c>
      <c r="L380" s="12" t="s">
        <v>1569</v>
      </c>
      <c r="N380" s="12" t="s">
        <v>1569</v>
      </c>
      <c r="P380" s="12"/>
      <c r="R380" s="12" t="s">
        <v>1569</v>
      </c>
      <c r="T380" s="12" t="s">
        <v>1569</v>
      </c>
      <c r="V380" s="12" t="s">
        <v>1569</v>
      </c>
      <c r="X380" s="14" t="s">
        <v>1569</v>
      </c>
      <c r="Z380" s="14"/>
    </row>
    <row r="381" spans="1:26" ht="12.75" customHeight="1" x14ac:dyDescent="0.25">
      <c r="A381" s="5" t="s">
        <v>271</v>
      </c>
      <c r="B381" s="5" t="s">
        <v>274</v>
      </c>
      <c r="C381" s="5" t="s">
        <v>273</v>
      </c>
      <c r="D381" s="5" t="s">
        <v>35</v>
      </c>
      <c r="E381" s="5" t="s">
        <v>275</v>
      </c>
      <c r="F381" s="5" t="s">
        <v>272</v>
      </c>
      <c r="G381" s="5">
        <v>2</v>
      </c>
      <c r="H381" s="15">
        <v>1</v>
      </c>
      <c r="I381" s="4" t="s">
        <v>1947</v>
      </c>
      <c r="J381" s="13">
        <v>1.5619304089873736</v>
      </c>
      <c r="K381" s="5">
        <v>2014</v>
      </c>
      <c r="L381" s="12" t="s">
        <v>1569</v>
      </c>
      <c r="N381" s="12">
        <v>13</v>
      </c>
      <c r="O381" s="5">
        <v>2014</v>
      </c>
      <c r="P381" s="12"/>
      <c r="R381" s="12">
        <v>0</v>
      </c>
      <c r="S381" s="5">
        <v>2014</v>
      </c>
      <c r="T381" s="12">
        <v>21.8</v>
      </c>
      <c r="U381" s="5">
        <v>2014</v>
      </c>
      <c r="V381" s="12">
        <v>0</v>
      </c>
      <c r="W381" s="5">
        <v>2014</v>
      </c>
      <c r="X381" s="14">
        <v>0</v>
      </c>
      <c r="Y381" s="5">
        <v>2014</v>
      </c>
      <c r="Z381" s="14"/>
    </row>
    <row r="382" spans="1:26" ht="12.75" customHeight="1" x14ac:dyDescent="0.25">
      <c r="A382" s="5" t="s">
        <v>276</v>
      </c>
      <c r="B382" s="5" t="s">
        <v>274</v>
      </c>
      <c r="C382" s="5" t="s">
        <v>273</v>
      </c>
      <c r="D382" s="5" t="s">
        <v>35</v>
      </c>
      <c r="E382" s="5" t="s">
        <v>278</v>
      </c>
      <c r="F382" s="5" t="s">
        <v>277</v>
      </c>
      <c r="G382" s="5">
        <v>2</v>
      </c>
      <c r="H382" s="15">
        <v>1</v>
      </c>
      <c r="I382" s="4"/>
      <c r="J382" s="13">
        <v>0.97042794139308397</v>
      </c>
      <c r="K382" s="5">
        <v>2015</v>
      </c>
      <c r="L382" s="12">
        <v>100</v>
      </c>
      <c r="M382" s="5">
        <v>2015</v>
      </c>
      <c r="N382" s="12">
        <v>13.302405869025785</v>
      </c>
      <c r="O382" s="5">
        <v>2015</v>
      </c>
      <c r="P382" s="12"/>
      <c r="R382" s="12" t="s">
        <v>1569</v>
      </c>
      <c r="T382" s="12" t="s">
        <v>1569</v>
      </c>
      <c r="V382" s="12" t="s">
        <v>1569</v>
      </c>
      <c r="X382" s="14" t="s">
        <v>1569</v>
      </c>
      <c r="Z382" s="14"/>
    </row>
    <row r="383" spans="1:26" ht="12.75" customHeight="1" x14ac:dyDescent="0.25">
      <c r="A383" s="5" t="s">
        <v>279</v>
      </c>
      <c r="B383" s="5" t="s">
        <v>282</v>
      </c>
      <c r="C383" s="5" t="s">
        <v>281</v>
      </c>
      <c r="D383" s="5" t="s">
        <v>35</v>
      </c>
      <c r="E383" s="5" t="s">
        <v>283</v>
      </c>
      <c r="F383" s="5" t="s">
        <v>280</v>
      </c>
      <c r="G383" s="5">
        <v>1</v>
      </c>
      <c r="H383" s="15">
        <v>1</v>
      </c>
      <c r="I383" s="4" t="s">
        <v>1948</v>
      </c>
      <c r="J383" s="13">
        <v>1.37</v>
      </c>
      <c r="K383" s="5">
        <v>2015</v>
      </c>
      <c r="L383" s="12">
        <v>100</v>
      </c>
      <c r="M383" s="5">
        <v>2015</v>
      </c>
      <c r="N383" s="12" t="s">
        <v>1569</v>
      </c>
      <c r="P383" s="12"/>
      <c r="R383" s="12" t="s">
        <v>1569</v>
      </c>
      <c r="T383" s="12" t="s">
        <v>1569</v>
      </c>
      <c r="V383" s="12" t="s">
        <v>1569</v>
      </c>
      <c r="X383" s="14" t="s">
        <v>1569</v>
      </c>
      <c r="Z383" s="14"/>
    </row>
    <row r="384" spans="1:26" ht="12.75" customHeight="1" x14ac:dyDescent="0.25">
      <c r="A384" s="5" t="s">
        <v>1268</v>
      </c>
      <c r="B384" s="5" t="s">
        <v>1271</v>
      </c>
      <c r="C384" s="5" t="s">
        <v>1270</v>
      </c>
      <c r="D384" s="5" t="s">
        <v>1038</v>
      </c>
      <c r="E384" s="5" t="s">
        <v>1272</v>
      </c>
      <c r="F384" s="5" t="s">
        <v>1269</v>
      </c>
      <c r="G384" s="5" t="s">
        <v>1791</v>
      </c>
      <c r="H384" s="15">
        <v>1</v>
      </c>
      <c r="I384" s="4" t="s">
        <v>1949</v>
      </c>
      <c r="J384" s="13">
        <v>0.92820190079493126</v>
      </c>
      <c r="K384" s="5">
        <v>2014</v>
      </c>
      <c r="L384" s="12">
        <v>100</v>
      </c>
      <c r="M384" s="5">
        <v>2014</v>
      </c>
      <c r="N384" s="12">
        <v>9.42</v>
      </c>
      <c r="O384" s="5">
        <v>2014</v>
      </c>
      <c r="P384" s="12"/>
      <c r="R384" s="12" t="s">
        <v>1569</v>
      </c>
      <c r="T384" s="12">
        <v>9.44</v>
      </c>
      <c r="U384" s="5">
        <v>2014</v>
      </c>
      <c r="V384" s="12" t="s">
        <v>1569</v>
      </c>
      <c r="X384" s="14" t="s">
        <v>1569</v>
      </c>
      <c r="Z384" s="14"/>
    </row>
    <row r="385" spans="1:26" ht="12.75" customHeight="1" x14ac:dyDescent="0.25">
      <c r="A385" s="5" t="s">
        <v>1273</v>
      </c>
      <c r="B385" s="5" t="s">
        <v>1271</v>
      </c>
      <c r="C385" s="5" t="s">
        <v>1270</v>
      </c>
      <c r="D385" s="5" t="s">
        <v>1038</v>
      </c>
      <c r="E385" s="5" t="s">
        <v>1274</v>
      </c>
      <c r="F385" s="5" t="s">
        <v>3194</v>
      </c>
      <c r="G385" s="5">
        <v>1</v>
      </c>
      <c r="H385" s="15">
        <v>1</v>
      </c>
      <c r="I385" s="4" t="s">
        <v>3195</v>
      </c>
      <c r="J385" s="13">
        <v>0.94000251351011688</v>
      </c>
      <c r="K385" s="5">
        <v>2016</v>
      </c>
      <c r="L385" s="12">
        <v>100</v>
      </c>
      <c r="M385" s="5">
        <v>2016</v>
      </c>
      <c r="N385" s="12">
        <v>9</v>
      </c>
      <c r="O385" s="5">
        <v>2016</v>
      </c>
      <c r="P385" s="12"/>
      <c r="R385" s="12" t="s">
        <v>1569</v>
      </c>
      <c r="T385" s="12" t="s">
        <v>1569</v>
      </c>
      <c r="V385" s="12" t="s">
        <v>1569</v>
      </c>
      <c r="X385" s="14" t="s">
        <v>1569</v>
      </c>
      <c r="Z385" s="14"/>
    </row>
    <row r="386" spans="1:26" ht="12.75" customHeight="1" x14ac:dyDescent="0.25">
      <c r="A386" s="5" t="s">
        <v>1275</v>
      </c>
      <c r="B386" s="5" t="s">
        <v>1651</v>
      </c>
      <c r="C386" s="5" t="s">
        <v>1277</v>
      </c>
      <c r="D386" s="5" t="s">
        <v>1038</v>
      </c>
      <c r="E386" s="5" t="s">
        <v>1278</v>
      </c>
      <c r="F386" s="5" t="s">
        <v>1276</v>
      </c>
      <c r="G386" s="5">
        <v>2</v>
      </c>
      <c r="H386" s="15">
        <v>1</v>
      </c>
      <c r="I386" s="4"/>
      <c r="J386" s="13">
        <v>0.97280320748412963</v>
      </c>
      <c r="K386" s="5">
        <v>2016</v>
      </c>
      <c r="L386" s="12" t="s">
        <v>1569</v>
      </c>
      <c r="N386" s="12">
        <v>13</v>
      </c>
      <c r="O386" s="5">
        <v>2016</v>
      </c>
      <c r="P386" s="12"/>
      <c r="R386" s="12">
        <v>0</v>
      </c>
      <c r="S386" s="5">
        <v>2016</v>
      </c>
      <c r="T386" s="12">
        <v>1.9</v>
      </c>
      <c r="U386" s="5">
        <v>2016</v>
      </c>
      <c r="V386" s="12">
        <v>0</v>
      </c>
      <c r="W386" s="5">
        <v>2016</v>
      </c>
      <c r="X386" s="14">
        <v>0</v>
      </c>
      <c r="Y386" s="5">
        <v>2016</v>
      </c>
      <c r="Z386" s="14"/>
    </row>
    <row r="387" spans="1:26" ht="12.75" customHeight="1" x14ac:dyDescent="0.25">
      <c r="A387" s="5" t="s">
        <v>1279</v>
      </c>
      <c r="B387" s="5" t="s">
        <v>1651</v>
      </c>
      <c r="C387" s="5" t="s">
        <v>1277</v>
      </c>
      <c r="D387" s="5" t="s">
        <v>1038</v>
      </c>
      <c r="E387" s="5" t="s">
        <v>1281</v>
      </c>
      <c r="F387" s="5" t="s">
        <v>1280</v>
      </c>
      <c r="G387" s="5">
        <v>1</v>
      </c>
      <c r="H387" s="15">
        <v>1</v>
      </c>
      <c r="I387" s="4" t="s">
        <v>3196</v>
      </c>
      <c r="J387" s="13">
        <v>1.3147625120569699</v>
      </c>
      <c r="K387" s="5">
        <v>2011</v>
      </c>
      <c r="L387" s="12" t="s">
        <v>1569</v>
      </c>
      <c r="N387" s="12">
        <v>13</v>
      </c>
      <c r="O387" s="5">
        <v>2011</v>
      </c>
      <c r="P387" s="12"/>
      <c r="R387" s="12">
        <v>0</v>
      </c>
      <c r="S387" s="5">
        <v>2011</v>
      </c>
      <c r="T387" s="12">
        <v>0</v>
      </c>
      <c r="U387" s="5">
        <v>2011</v>
      </c>
      <c r="V387" s="12">
        <v>0</v>
      </c>
      <c r="W387" s="5">
        <v>2011</v>
      </c>
      <c r="X387" s="14">
        <v>0</v>
      </c>
      <c r="Y387" s="5">
        <v>2011</v>
      </c>
      <c r="Z387" s="14"/>
    </row>
    <row r="388" spans="1:26" ht="12.75" customHeight="1" x14ac:dyDescent="0.25">
      <c r="A388" s="5" t="s">
        <v>1282</v>
      </c>
      <c r="B388" s="5" t="s">
        <v>1651</v>
      </c>
      <c r="C388" s="5" t="s">
        <v>1277</v>
      </c>
      <c r="D388" s="5" t="s">
        <v>1038</v>
      </c>
      <c r="E388" s="5" t="s">
        <v>1585</v>
      </c>
      <c r="F388" s="5" t="s">
        <v>1283</v>
      </c>
      <c r="G388" s="5">
        <v>2</v>
      </c>
      <c r="H388" s="15">
        <v>1</v>
      </c>
      <c r="I388" s="4"/>
      <c r="J388" s="13">
        <v>1.2620408297644099</v>
      </c>
      <c r="K388" s="5">
        <v>2013</v>
      </c>
      <c r="L388" s="12" t="s">
        <v>1569</v>
      </c>
      <c r="N388" s="12">
        <v>5.8</v>
      </c>
      <c r="O388" s="5">
        <v>2013</v>
      </c>
      <c r="P388" s="12"/>
      <c r="R388" s="12">
        <v>0</v>
      </c>
      <c r="S388" s="5">
        <v>2013</v>
      </c>
      <c r="T388" s="12">
        <v>0</v>
      </c>
      <c r="U388" s="5">
        <v>2013</v>
      </c>
      <c r="V388" s="12">
        <v>0</v>
      </c>
      <c r="W388" s="5">
        <v>2013</v>
      </c>
      <c r="X388" s="14">
        <v>0</v>
      </c>
      <c r="Y388" s="5">
        <v>2013</v>
      </c>
      <c r="Z388" s="14"/>
    </row>
    <row r="389" spans="1:26" ht="12.75" customHeight="1" x14ac:dyDescent="0.25">
      <c r="A389" s="5" t="s">
        <v>533</v>
      </c>
      <c r="B389" s="5" t="s">
        <v>536</v>
      </c>
      <c r="C389" s="5" t="s">
        <v>535</v>
      </c>
      <c r="D389" s="5" t="s">
        <v>360</v>
      </c>
      <c r="E389" s="5" t="s">
        <v>1586</v>
      </c>
      <c r="F389" s="5" t="s">
        <v>534</v>
      </c>
      <c r="G389" s="5">
        <v>1</v>
      </c>
      <c r="H389" s="15">
        <v>1</v>
      </c>
      <c r="I389" s="4" t="s">
        <v>3197</v>
      </c>
      <c r="J389" s="13">
        <v>1.9</v>
      </c>
      <c r="K389" s="5">
        <v>2012</v>
      </c>
      <c r="L389" s="12">
        <v>42</v>
      </c>
      <c r="M389" s="5">
        <v>2012</v>
      </c>
      <c r="N389" s="12">
        <v>1.5004501350405122</v>
      </c>
      <c r="O389" s="5">
        <v>2012</v>
      </c>
      <c r="P389" s="12"/>
      <c r="R389" s="12">
        <v>0</v>
      </c>
      <c r="S389" s="5">
        <v>2012</v>
      </c>
      <c r="T389" s="12">
        <v>0</v>
      </c>
      <c r="U389" s="5">
        <v>2012</v>
      </c>
      <c r="V389" s="12">
        <v>0</v>
      </c>
      <c r="W389" s="5">
        <v>2012</v>
      </c>
      <c r="X389" s="14">
        <v>25</v>
      </c>
      <c r="Y389" s="5">
        <v>2012</v>
      </c>
      <c r="Z389" s="14"/>
    </row>
    <row r="390" spans="1:26" ht="12.75" customHeight="1" x14ac:dyDescent="0.25">
      <c r="A390" s="5" t="s">
        <v>537</v>
      </c>
      <c r="B390" s="5" t="s">
        <v>536</v>
      </c>
      <c r="C390" s="5" t="s">
        <v>535</v>
      </c>
      <c r="D390" s="5" t="s">
        <v>360</v>
      </c>
      <c r="E390" s="5" t="s">
        <v>539</v>
      </c>
      <c r="F390" s="5" t="s">
        <v>538</v>
      </c>
      <c r="G390" s="5">
        <v>2</v>
      </c>
      <c r="H390" s="15">
        <v>1</v>
      </c>
      <c r="I390" s="4"/>
      <c r="J390" s="13" t="s">
        <v>1569</v>
      </c>
      <c r="L390" s="12">
        <v>29</v>
      </c>
      <c r="N390" s="12" t="s">
        <v>1569</v>
      </c>
      <c r="P390" s="12"/>
      <c r="R390" s="12" t="s">
        <v>1569</v>
      </c>
      <c r="T390" s="12" t="s">
        <v>1569</v>
      </c>
      <c r="V390" s="12" t="s">
        <v>1569</v>
      </c>
      <c r="X390" s="14" t="s">
        <v>1569</v>
      </c>
      <c r="Z390" s="14"/>
    </row>
    <row r="391" spans="1:26" ht="12.75" customHeight="1" x14ac:dyDescent="0.25">
      <c r="A391" s="5" t="s">
        <v>1284</v>
      </c>
      <c r="B391" s="5" t="s">
        <v>1287</v>
      </c>
      <c r="C391" s="5" t="s">
        <v>1286</v>
      </c>
      <c r="D391" s="5" t="s">
        <v>1038</v>
      </c>
      <c r="E391" s="5" t="s">
        <v>1288</v>
      </c>
      <c r="F391" s="5" t="s">
        <v>1285</v>
      </c>
      <c r="G391" s="5">
        <v>1</v>
      </c>
      <c r="H391" s="15">
        <v>2</v>
      </c>
      <c r="I391" s="4" t="s">
        <v>1950</v>
      </c>
      <c r="J391" s="13" t="s">
        <v>1569</v>
      </c>
      <c r="L391" s="12">
        <v>90</v>
      </c>
      <c r="N391" s="12">
        <v>13.045218087234892</v>
      </c>
      <c r="P391" s="12"/>
      <c r="R391" s="12" t="s">
        <v>1569</v>
      </c>
      <c r="T391" s="12" t="s">
        <v>1569</v>
      </c>
      <c r="V391" s="12" t="s">
        <v>1569</v>
      </c>
      <c r="X391" s="14" t="s">
        <v>1569</v>
      </c>
      <c r="Z391" s="14"/>
    </row>
    <row r="392" spans="1:26" ht="12.75" customHeight="1" x14ac:dyDescent="0.25">
      <c r="A392" s="5" t="s">
        <v>284</v>
      </c>
      <c r="B392" s="5" t="s">
        <v>287</v>
      </c>
      <c r="C392" s="5" t="s">
        <v>286</v>
      </c>
      <c r="D392" s="5" t="s">
        <v>35</v>
      </c>
      <c r="E392" s="5" t="s">
        <v>288</v>
      </c>
      <c r="F392" s="5" t="s">
        <v>285</v>
      </c>
      <c r="G392" s="5">
        <v>1</v>
      </c>
      <c r="H392" s="15">
        <v>2</v>
      </c>
      <c r="I392" s="4" t="s">
        <v>1951</v>
      </c>
      <c r="J392" s="13">
        <v>1.4787530079180504</v>
      </c>
      <c r="K392" s="5">
        <v>2015</v>
      </c>
      <c r="L392" s="12">
        <v>100</v>
      </c>
      <c r="M392" s="5">
        <v>2015</v>
      </c>
      <c r="N392" s="12">
        <v>16</v>
      </c>
      <c r="O392" s="5">
        <v>2015</v>
      </c>
      <c r="P392" s="12"/>
      <c r="R392" s="12" t="s">
        <v>1569</v>
      </c>
      <c r="T392" s="12" t="s">
        <v>1569</v>
      </c>
      <c r="V392" s="12" t="s">
        <v>1569</v>
      </c>
      <c r="X392" s="14" t="s">
        <v>1569</v>
      </c>
      <c r="Z392" s="14"/>
    </row>
    <row r="393" spans="1:26" ht="12.75" customHeight="1" x14ac:dyDescent="0.25">
      <c r="A393" s="5" t="s">
        <v>289</v>
      </c>
      <c r="B393" s="5" t="s">
        <v>287</v>
      </c>
      <c r="C393" s="5" t="s">
        <v>286</v>
      </c>
      <c r="D393" s="5" t="s">
        <v>35</v>
      </c>
      <c r="E393" s="5" t="s">
        <v>291</v>
      </c>
      <c r="F393" s="5" t="s">
        <v>290</v>
      </c>
      <c r="G393" s="5">
        <v>1</v>
      </c>
      <c r="H393" s="15">
        <v>1</v>
      </c>
      <c r="I393" s="4"/>
      <c r="J393" s="13">
        <v>1.8838304552590266</v>
      </c>
      <c r="K393" s="5">
        <v>2015</v>
      </c>
      <c r="L393" s="12" t="s">
        <v>1569</v>
      </c>
      <c r="N393" s="12">
        <v>13.3</v>
      </c>
      <c r="O393" s="5">
        <v>2015</v>
      </c>
      <c r="P393" s="12"/>
      <c r="R393" s="12">
        <v>0</v>
      </c>
      <c r="S393" s="5">
        <v>2015</v>
      </c>
      <c r="T393" s="12">
        <v>0</v>
      </c>
      <c r="U393" s="5">
        <v>2015</v>
      </c>
      <c r="V393" s="12">
        <v>0</v>
      </c>
      <c r="W393" s="5">
        <v>2015</v>
      </c>
      <c r="X393" s="14">
        <v>85</v>
      </c>
      <c r="Y393" s="5">
        <v>2015</v>
      </c>
      <c r="Z393" s="14"/>
    </row>
    <row r="394" spans="1:26" ht="12.75" customHeight="1" x14ac:dyDescent="0.25">
      <c r="A394" s="5" t="s">
        <v>540</v>
      </c>
      <c r="B394" s="5" t="s">
        <v>542</v>
      </c>
      <c r="C394" s="5" t="s">
        <v>541</v>
      </c>
      <c r="D394" s="5" t="s">
        <v>360</v>
      </c>
      <c r="E394" s="5" t="s">
        <v>543</v>
      </c>
      <c r="F394" s="5" t="s">
        <v>3198</v>
      </c>
      <c r="G394" s="5">
        <v>3</v>
      </c>
      <c r="H394" s="15">
        <v>2</v>
      </c>
      <c r="I394" s="4" t="s">
        <v>1952</v>
      </c>
      <c r="J394" s="13">
        <v>0.7</v>
      </c>
      <c r="K394" s="5">
        <v>2004</v>
      </c>
      <c r="L394" s="12">
        <v>36</v>
      </c>
      <c r="M394" s="5">
        <v>2004</v>
      </c>
      <c r="N394" s="12" t="s">
        <v>1569</v>
      </c>
      <c r="P394" s="12"/>
      <c r="R394" s="12" t="s">
        <v>1569</v>
      </c>
      <c r="T394" s="12" t="s">
        <v>1569</v>
      </c>
      <c r="V394" s="12" t="s">
        <v>1569</v>
      </c>
      <c r="X394" s="14" t="s">
        <v>1569</v>
      </c>
      <c r="Z394" s="14"/>
    </row>
    <row r="395" spans="1:26" ht="12.75" customHeight="1" x14ac:dyDescent="0.25">
      <c r="A395" s="5" t="s">
        <v>1289</v>
      </c>
      <c r="B395" s="5" t="s">
        <v>1292</v>
      </c>
      <c r="C395" s="5" t="s">
        <v>1291</v>
      </c>
      <c r="D395" s="5" t="s">
        <v>1038</v>
      </c>
      <c r="E395" s="5" t="s">
        <v>1293</v>
      </c>
      <c r="F395" s="5" t="s">
        <v>1290</v>
      </c>
      <c r="G395" s="5">
        <v>2</v>
      </c>
      <c r="H395" s="15">
        <v>1</v>
      </c>
      <c r="I395" s="4"/>
      <c r="J395" s="13">
        <v>1.0531297152914438</v>
      </c>
      <c r="K395" s="5">
        <v>2012</v>
      </c>
      <c r="L395" s="12">
        <v>100</v>
      </c>
      <c r="M395" s="5">
        <v>2012</v>
      </c>
      <c r="N395" s="12">
        <v>12.082416483296662</v>
      </c>
      <c r="O395" s="5">
        <v>2012</v>
      </c>
      <c r="P395" s="12"/>
      <c r="R395" s="12">
        <v>0</v>
      </c>
      <c r="S395" s="5">
        <v>2012</v>
      </c>
      <c r="T395" s="12">
        <v>0</v>
      </c>
      <c r="U395" s="5">
        <v>2012</v>
      </c>
      <c r="V395" s="12">
        <v>0</v>
      </c>
      <c r="W395" s="5">
        <v>2012</v>
      </c>
      <c r="X395" s="14">
        <v>0</v>
      </c>
      <c r="Y395" s="5">
        <v>2012</v>
      </c>
      <c r="Z395" s="14"/>
    </row>
    <row r="396" spans="1:26" ht="12.75" customHeight="1" x14ac:dyDescent="0.25">
      <c r="A396" s="5" t="s">
        <v>1294</v>
      </c>
      <c r="B396" s="5" t="s">
        <v>1292</v>
      </c>
      <c r="C396" s="5" t="s">
        <v>1291</v>
      </c>
      <c r="D396" s="5" t="s">
        <v>1038</v>
      </c>
      <c r="E396" s="5" t="s">
        <v>1296</v>
      </c>
      <c r="F396" s="5" t="s">
        <v>1295</v>
      </c>
      <c r="G396" s="5">
        <v>1</v>
      </c>
      <c r="H396" s="15">
        <v>1</v>
      </c>
      <c r="I396" s="4" t="s">
        <v>3199</v>
      </c>
      <c r="J396" s="13">
        <v>1.8091272201956028</v>
      </c>
      <c r="K396" s="5">
        <v>2012</v>
      </c>
      <c r="L396" s="12">
        <v>85</v>
      </c>
      <c r="M396" s="5">
        <v>2012</v>
      </c>
      <c r="N396" s="12">
        <v>14.918508149185083</v>
      </c>
      <c r="O396" s="5">
        <v>2012</v>
      </c>
      <c r="P396" s="12"/>
      <c r="R396" s="12" t="s">
        <v>1569</v>
      </c>
      <c r="T396" s="12" t="s">
        <v>1569</v>
      </c>
      <c r="V396" s="12" t="s">
        <v>1569</v>
      </c>
      <c r="X396" s="14" t="s">
        <v>1569</v>
      </c>
      <c r="Z396" s="14"/>
    </row>
    <row r="397" spans="1:26" ht="12.75" customHeight="1" x14ac:dyDescent="0.25">
      <c r="A397" s="5" t="s">
        <v>544</v>
      </c>
      <c r="B397" s="5" t="s">
        <v>547</v>
      </c>
      <c r="C397" s="5" t="s">
        <v>546</v>
      </c>
      <c r="D397" s="5" t="s">
        <v>360</v>
      </c>
      <c r="E397" s="5" t="s">
        <v>548</v>
      </c>
      <c r="F397" s="5" t="s">
        <v>545</v>
      </c>
      <c r="G397" s="5" t="s">
        <v>1790</v>
      </c>
      <c r="H397" s="15">
        <v>1</v>
      </c>
      <c r="I397" s="4"/>
      <c r="J397" s="13">
        <v>0.56000000000000005</v>
      </c>
      <c r="K397" s="5">
        <v>2012</v>
      </c>
      <c r="L397" s="12">
        <v>45</v>
      </c>
      <c r="M397" s="5">
        <v>2012</v>
      </c>
      <c r="N397" s="12">
        <v>9.2402464065708418</v>
      </c>
      <c r="O397" s="5">
        <v>2012</v>
      </c>
      <c r="P397" s="12"/>
      <c r="R397" s="12" t="s">
        <v>1569</v>
      </c>
      <c r="T397" s="12" t="s">
        <v>1569</v>
      </c>
      <c r="V397" s="12" t="s">
        <v>1569</v>
      </c>
      <c r="X397" s="14" t="s">
        <v>1569</v>
      </c>
      <c r="Z397" s="14"/>
    </row>
    <row r="398" spans="1:26" ht="12.75" customHeight="1" x14ac:dyDescent="0.25">
      <c r="A398" s="5" t="s">
        <v>292</v>
      </c>
      <c r="B398" s="5" t="s">
        <v>1659</v>
      </c>
      <c r="C398" s="5" t="s">
        <v>294</v>
      </c>
      <c r="D398" s="5" t="s">
        <v>35</v>
      </c>
      <c r="E398" s="5" t="s">
        <v>295</v>
      </c>
      <c r="F398" s="5" t="s">
        <v>293</v>
      </c>
      <c r="G398" s="5">
        <v>2</v>
      </c>
      <c r="H398" s="15">
        <v>2</v>
      </c>
      <c r="I398" s="4" t="s">
        <v>1953</v>
      </c>
      <c r="J398" s="13">
        <v>2.5424068921232879</v>
      </c>
      <c r="K398" s="5">
        <v>2010</v>
      </c>
      <c r="L398" s="12" t="s">
        <v>1569</v>
      </c>
      <c r="N398" s="12">
        <v>5.7794220577942212</v>
      </c>
      <c r="O398" s="5">
        <v>2010</v>
      </c>
      <c r="P398" s="12"/>
      <c r="R398" s="12">
        <v>0</v>
      </c>
      <c r="S398" s="5">
        <v>2010</v>
      </c>
      <c r="T398" s="12">
        <v>9.7899999999999991</v>
      </c>
      <c r="U398" s="5">
        <v>2010</v>
      </c>
      <c r="V398" s="12">
        <v>0.33996231434271773</v>
      </c>
      <c r="W398" s="5">
        <v>2010</v>
      </c>
      <c r="X398" s="14">
        <v>99.376947040498436</v>
      </c>
      <c r="Y398" s="5">
        <v>2010</v>
      </c>
      <c r="Z398" s="14"/>
    </row>
    <row r="399" spans="1:26" ht="12.75" customHeight="1" x14ac:dyDescent="0.25">
      <c r="A399" s="5" t="s">
        <v>296</v>
      </c>
      <c r="B399" s="5" t="s">
        <v>1659</v>
      </c>
      <c r="C399" s="5" t="s">
        <v>294</v>
      </c>
      <c r="D399" s="5" t="s">
        <v>35</v>
      </c>
      <c r="E399" s="5" t="s">
        <v>298</v>
      </c>
      <c r="F399" s="5" t="s">
        <v>297</v>
      </c>
      <c r="G399" s="5">
        <v>1</v>
      </c>
      <c r="H399" s="15">
        <v>1</v>
      </c>
      <c r="I399" s="4" t="s">
        <v>3199</v>
      </c>
      <c r="J399" s="13">
        <v>0.92685090581293161</v>
      </c>
      <c r="K399" s="5">
        <v>2013</v>
      </c>
      <c r="L399" s="12" t="s">
        <v>1569</v>
      </c>
      <c r="N399" s="12">
        <v>8.8088479984339827</v>
      </c>
      <c r="O399" s="5">
        <v>2013</v>
      </c>
      <c r="P399" s="12"/>
      <c r="R399" s="12">
        <v>0</v>
      </c>
      <c r="S399" s="5">
        <v>2013</v>
      </c>
      <c r="T399" s="12">
        <v>9.81</v>
      </c>
      <c r="U399" s="5">
        <v>2013</v>
      </c>
      <c r="V399" s="12">
        <v>41.019999999999996</v>
      </c>
      <c r="W399" s="5">
        <v>2013</v>
      </c>
      <c r="X399" s="14">
        <v>99.125483018100468</v>
      </c>
      <c r="Y399" s="5">
        <v>2013</v>
      </c>
      <c r="Z399" s="14"/>
    </row>
    <row r="400" spans="1:26" ht="12.75" customHeight="1" x14ac:dyDescent="0.25">
      <c r="A400" s="5" t="s">
        <v>299</v>
      </c>
      <c r="B400" s="5" t="s">
        <v>302</v>
      </c>
      <c r="C400" s="5" t="s">
        <v>301</v>
      </c>
      <c r="D400" s="5" t="s">
        <v>35</v>
      </c>
      <c r="E400" s="5" t="s">
        <v>303</v>
      </c>
      <c r="F400" s="5" t="s">
        <v>300</v>
      </c>
      <c r="G400" s="5">
        <v>2</v>
      </c>
      <c r="H400" s="15">
        <v>1</v>
      </c>
      <c r="I400" s="4"/>
      <c r="J400" s="13">
        <v>0.88061487456678478</v>
      </c>
      <c r="K400" s="5">
        <v>2014</v>
      </c>
      <c r="L400" s="12">
        <v>99</v>
      </c>
      <c r="M400" s="5">
        <v>2014</v>
      </c>
      <c r="N400" s="12" t="s">
        <v>1569</v>
      </c>
      <c r="P400" s="12"/>
      <c r="R400" s="12">
        <v>0</v>
      </c>
      <c r="S400" s="5">
        <v>2014</v>
      </c>
      <c r="T400" s="12">
        <v>61</v>
      </c>
      <c r="U400" s="5">
        <v>2014</v>
      </c>
      <c r="V400" s="12">
        <v>0</v>
      </c>
      <c r="W400" s="5">
        <v>2014</v>
      </c>
      <c r="X400" s="14">
        <v>100</v>
      </c>
      <c r="Y400" s="5">
        <v>2014</v>
      </c>
      <c r="Z400" s="14"/>
    </row>
    <row r="401" spans="1:26" ht="12.75" customHeight="1" x14ac:dyDescent="0.25">
      <c r="A401" s="5" t="s">
        <v>959</v>
      </c>
      <c r="B401" s="5" t="s">
        <v>962</v>
      </c>
      <c r="C401" s="5" t="s">
        <v>961</v>
      </c>
      <c r="D401" s="5" t="s">
        <v>620</v>
      </c>
      <c r="E401" s="5" t="s">
        <v>963</v>
      </c>
      <c r="F401" s="5" t="s">
        <v>960</v>
      </c>
      <c r="G401" s="5">
        <v>1</v>
      </c>
      <c r="H401" s="15">
        <v>1</v>
      </c>
      <c r="I401" s="4"/>
      <c r="J401" s="13">
        <v>1.0186160871092378</v>
      </c>
      <c r="K401" s="5">
        <v>2014</v>
      </c>
      <c r="L401" s="12">
        <v>60</v>
      </c>
      <c r="M401" s="5">
        <v>2014</v>
      </c>
      <c r="N401" s="12">
        <v>19.5</v>
      </c>
      <c r="O401" s="5">
        <v>2014</v>
      </c>
      <c r="P401" s="12"/>
      <c r="R401" s="12" t="s">
        <v>1569</v>
      </c>
      <c r="T401" s="12" t="s">
        <v>1569</v>
      </c>
      <c r="V401" s="12" t="s">
        <v>1569</v>
      </c>
      <c r="X401" s="14" t="s">
        <v>1569</v>
      </c>
      <c r="Z401" s="14"/>
    </row>
    <row r="402" spans="1:26" ht="12.75" customHeight="1" x14ac:dyDescent="0.25">
      <c r="A402" s="5" t="s">
        <v>549</v>
      </c>
      <c r="B402" s="5" t="s">
        <v>552</v>
      </c>
      <c r="C402" s="5" t="s">
        <v>551</v>
      </c>
      <c r="D402" s="5" t="s">
        <v>360</v>
      </c>
      <c r="E402" s="5" t="s">
        <v>553</v>
      </c>
      <c r="F402" s="5" t="s">
        <v>550</v>
      </c>
      <c r="G402" s="5">
        <v>2</v>
      </c>
      <c r="H402" s="15">
        <v>1</v>
      </c>
      <c r="I402" s="4"/>
      <c r="J402" s="13">
        <v>0.36108415517591569</v>
      </c>
      <c r="K402" s="5">
        <v>2008</v>
      </c>
      <c r="L402" s="12" t="s">
        <v>1569</v>
      </c>
      <c r="N402" s="12">
        <v>16</v>
      </c>
      <c r="O402" s="5">
        <v>2008</v>
      </c>
      <c r="P402" s="12"/>
      <c r="R402" s="12" t="s">
        <v>1569</v>
      </c>
      <c r="T402" s="12" t="s">
        <v>1569</v>
      </c>
      <c r="V402" s="12" t="s">
        <v>1569</v>
      </c>
      <c r="X402" s="14" t="s">
        <v>1569</v>
      </c>
      <c r="Z402" s="14"/>
    </row>
    <row r="403" spans="1:26" ht="12.75" customHeight="1" x14ac:dyDescent="0.25">
      <c r="A403" s="5" t="s">
        <v>1297</v>
      </c>
      <c r="B403" s="5" t="s">
        <v>1300</v>
      </c>
      <c r="C403" s="5" t="s">
        <v>1299</v>
      </c>
      <c r="D403" s="5" t="s">
        <v>1038</v>
      </c>
      <c r="E403" s="5" t="s">
        <v>1587</v>
      </c>
      <c r="F403" s="5" t="s">
        <v>1298</v>
      </c>
      <c r="G403" s="5" t="s">
        <v>1790</v>
      </c>
      <c r="H403" s="15">
        <v>1</v>
      </c>
      <c r="I403" s="4"/>
      <c r="J403" s="13">
        <v>1.681321067499888</v>
      </c>
      <c r="K403" s="5">
        <v>2017</v>
      </c>
      <c r="L403" s="12">
        <v>68.599999999999994</v>
      </c>
      <c r="M403" s="5">
        <v>2017</v>
      </c>
      <c r="N403" s="12" t="s">
        <v>1569</v>
      </c>
      <c r="P403" s="12"/>
      <c r="R403" s="12">
        <v>5</v>
      </c>
      <c r="S403" s="5">
        <v>2017</v>
      </c>
      <c r="T403" s="12">
        <v>0</v>
      </c>
      <c r="U403" s="5">
        <v>2017</v>
      </c>
      <c r="V403" s="12">
        <v>0</v>
      </c>
      <c r="W403" s="5">
        <v>2017</v>
      </c>
      <c r="X403" s="14">
        <v>0</v>
      </c>
      <c r="Y403" s="5">
        <v>2017</v>
      </c>
      <c r="Z403" s="14"/>
    </row>
    <row r="404" spans="1:26" ht="12.75" customHeight="1" x14ac:dyDescent="0.25">
      <c r="A404" s="5" t="s">
        <v>1301</v>
      </c>
      <c r="B404" s="5" t="s">
        <v>1300</v>
      </c>
      <c r="C404" s="5" t="s">
        <v>1299</v>
      </c>
      <c r="D404" s="5" t="s">
        <v>1038</v>
      </c>
      <c r="E404" s="5" t="s">
        <v>1303</v>
      </c>
      <c r="F404" s="5" t="s">
        <v>1302</v>
      </c>
      <c r="G404" s="5" t="s">
        <v>1790</v>
      </c>
      <c r="H404" s="15">
        <v>1</v>
      </c>
      <c r="I404" s="4"/>
      <c r="J404" s="13">
        <v>1</v>
      </c>
      <c r="K404" s="5">
        <v>2012</v>
      </c>
      <c r="L404" s="12" t="s">
        <v>1569</v>
      </c>
      <c r="N404" s="12">
        <v>6</v>
      </c>
      <c r="O404" s="5">
        <v>2012</v>
      </c>
      <c r="P404" s="12"/>
      <c r="R404" s="12" t="s">
        <v>1569</v>
      </c>
      <c r="T404" s="12" t="s">
        <v>1569</v>
      </c>
      <c r="V404" s="12" t="s">
        <v>1569</v>
      </c>
      <c r="X404" s="14" t="s">
        <v>1569</v>
      </c>
      <c r="Z404" s="14"/>
    </row>
    <row r="405" spans="1:26" ht="12.75" customHeight="1" x14ac:dyDescent="0.25">
      <c r="A405" s="5" t="s">
        <v>1306</v>
      </c>
      <c r="B405" s="5" t="s">
        <v>1300</v>
      </c>
      <c r="C405" s="5" t="s">
        <v>1299</v>
      </c>
      <c r="D405" s="5" t="s">
        <v>1038</v>
      </c>
      <c r="E405" s="5" t="s">
        <v>1588</v>
      </c>
      <c r="F405" s="5" t="s">
        <v>1307</v>
      </c>
      <c r="G405" s="5" t="s">
        <v>1790</v>
      </c>
      <c r="H405" s="15">
        <v>2</v>
      </c>
      <c r="I405" s="4" t="s">
        <v>1955</v>
      </c>
      <c r="J405" s="13" t="s">
        <v>1569</v>
      </c>
      <c r="L405" s="12" t="s">
        <v>1569</v>
      </c>
      <c r="N405" s="12">
        <v>17.7</v>
      </c>
      <c r="P405" s="12"/>
      <c r="R405" s="12">
        <v>0</v>
      </c>
      <c r="T405" s="12">
        <v>0</v>
      </c>
      <c r="V405" s="12">
        <v>0</v>
      </c>
      <c r="X405" s="14">
        <v>32.299999999999997</v>
      </c>
      <c r="Z405" s="14"/>
    </row>
    <row r="406" spans="1:26" ht="12.75" customHeight="1" x14ac:dyDescent="0.25">
      <c r="A406" s="5" t="s">
        <v>1308</v>
      </c>
      <c r="B406" s="5" t="s">
        <v>1300</v>
      </c>
      <c r="C406" s="5" t="s">
        <v>1299</v>
      </c>
      <c r="D406" s="5" t="s">
        <v>1038</v>
      </c>
      <c r="E406" s="5" t="s">
        <v>1310</v>
      </c>
      <c r="F406" s="5" t="s">
        <v>1309</v>
      </c>
      <c r="G406" s="5" t="s">
        <v>1790</v>
      </c>
      <c r="H406" s="15">
        <v>1</v>
      </c>
      <c r="I406" s="4" t="s">
        <v>1956</v>
      </c>
      <c r="J406" s="13">
        <v>1.4219178082191781</v>
      </c>
      <c r="K406" s="5">
        <v>2007</v>
      </c>
      <c r="L406" s="12" t="s">
        <v>1569</v>
      </c>
      <c r="N406" s="12">
        <v>17.399999999999999</v>
      </c>
      <c r="O406" s="5">
        <v>2007</v>
      </c>
      <c r="P406" s="12"/>
      <c r="R406" s="12" t="s">
        <v>1569</v>
      </c>
      <c r="T406" s="12" t="s">
        <v>1569</v>
      </c>
      <c r="V406" s="12" t="s">
        <v>1569</v>
      </c>
      <c r="X406" s="14" t="s">
        <v>1569</v>
      </c>
      <c r="Z406" s="14"/>
    </row>
    <row r="407" spans="1:26" ht="12.75" customHeight="1" x14ac:dyDescent="0.25">
      <c r="A407" s="5" t="s">
        <v>554</v>
      </c>
      <c r="B407" s="5" t="s">
        <v>557</v>
      </c>
      <c r="C407" s="5" t="s">
        <v>556</v>
      </c>
      <c r="D407" s="5" t="s">
        <v>360</v>
      </c>
      <c r="E407" s="5" t="s">
        <v>558</v>
      </c>
      <c r="F407" s="5" t="s">
        <v>555</v>
      </c>
      <c r="G407" s="5" t="s">
        <v>2708</v>
      </c>
      <c r="H407" s="15">
        <v>1</v>
      </c>
      <c r="I407" s="4"/>
      <c r="J407" s="13">
        <v>1.1099999999999999</v>
      </c>
      <c r="K407" s="5">
        <v>2013</v>
      </c>
      <c r="L407" s="12" t="s">
        <v>1569</v>
      </c>
      <c r="N407" s="12">
        <v>20</v>
      </c>
      <c r="O407" s="5">
        <v>2013</v>
      </c>
      <c r="P407" s="12"/>
      <c r="R407" s="12" t="s">
        <v>1569</v>
      </c>
      <c r="T407" s="12" t="s">
        <v>1569</v>
      </c>
      <c r="V407" s="12" t="s">
        <v>1569</v>
      </c>
      <c r="X407" s="14" t="s">
        <v>1569</v>
      </c>
      <c r="Z407" s="14"/>
    </row>
    <row r="408" spans="1:26" ht="12.75" customHeight="1" x14ac:dyDescent="0.25">
      <c r="A408" s="5" t="s">
        <v>304</v>
      </c>
      <c r="B408" s="5" t="s">
        <v>306</v>
      </c>
      <c r="C408" s="5" t="s">
        <v>305</v>
      </c>
      <c r="D408" s="5" t="s">
        <v>35</v>
      </c>
      <c r="E408" s="5" t="s">
        <v>307</v>
      </c>
      <c r="F408" s="5" t="s">
        <v>3200</v>
      </c>
      <c r="G408" s="5">
        <v>3</v>
      </c>
      <c r="H408" s="15">
        <v>1</v>
      </c>
      <c r="I408" s="4" t="s">
        <v>3202</v>
      </c>
      <c r="J408" s="13">
        <v>2.2958939338205342</v>
      </c>
      <c r="K408" s="5">
        <v>2014</v>
      </c>
      <c r="L408" s="12" t="s">
        <v>1569</v>
      </c>
      <c r="N408" s="12">
        <v>10.402080416083216</v>
      </c>
      <c r="O408" s="5">
        <v>2014</v>
      </c>
      <c r="P408" s="12"/>
      <c r="R408" s="12">
        <v>15</v>
      </c>
      <c r="S408" s="5">
        <v>2014</v>
      </c>
      <c r="T408" s="12">
        <v>10</v>
      </c>
      <c r="U408" s="5">
        <v>2014</v>
      </c>
      <c r="V408" s="12">
        <v>10</v>
      </c>
      <c r="W408" s="5">
        <v>2014</v>
      </c>
      <c r="X408" s="14">
        <v>100</v>
      </c>
      <c r="Y408" s="5">
        <v>2014</v>
      </c>
      <c r="Z408" s="14"/>
    </row>
    <row r="409" spans="1:26" ht="12.75" customHeight="1" x14ac:dyDescent="0.25">
      <c r="A409" s="5" t="s">
        <v>308</v>
      </c>
      <c r="B409" s="5" t="s">
        <v>306</v>
      </c>
      <c r="C409" s="5" t="s">
        <v>305</v>
      </c>
      <c r="D409" s="5" t="s">
        <v>35</v>
      </c>
      <c r="E409" s="5" t="s">
        <v>309</v>
      </c>
      <c r="F409" s="5" t="s">
        <v>3201</v>
      </c>
      <c r="G409" s="5">
        <v>3</v>
      </c>
      <c r="H409" s="15">
        <v>1</v>
      </c>
      <c r="I409" s="4" t="s">
        <v>3202</v>
      </c>
      <c r="J409" s="13">
        <v>1.9785961092109545</v>
      </c>
      <c r="K409" s="5">
        <v>2014</v>
      </c>
      <c r="L409" s="12" t="s">
        <v>1569</v>
      </c>
      <c r="N409" s="12">
        <v>8.1918081918081906</v>
      </c>
      <c r="O409" s="5">
        <v>2014</v>
      </c>
      <c r="P409" s="12"/>
      <c r="R409" s="12">
        <v>0</v>
      </c>
      <c r="S409" s="5">
        <v>2014</v>
      </c>
      <c r="T409" s="12">
        <v>32</v>
      </c>
      <c r="U409" s="5">
        <v>2014</v>
      </c>
      <c r="V409" s="12">
        <v>0</v>
      </c>
      <c r="W409" s="5">
        <v>2014</v>
      </c>
      <c r="X409" s="14">
        <v>100</v>
      </c>
      <c r="Y409" s="5">
        <v>2014</v>
      </c>
      <c r="Z409" s="14"/>
    </row>
    <row r="410" spans="1:26" ht="12.75" customHeight="1" x14ac:dyDescent="0.25">
      <c r="A410" s="5" t="s">
        <v>964</v>
      </c>
      <c r="B410" s="5" t="s">
        <v>967</v>
      </c>
      <c r="C410" s="5" t="s">
        <v>966</v>
      </c>
      <c r="D410" s="5" t="s">
        <v>620</v>
      </c>
      <c r="E410" s="5" t="s">
        <v>968</v>
      </c>
      <c r="F410" s="5" t="s">
        <v>965</v>
      </c>
      <c r="G410" s="5">
        <v>2</v>
      </c>
      <c r="H410" s="15">
        <v>1</v>
      </c>
      <c r="I410" s="4"/>
      <c r="J410" s="13">
        <v>2.4367391085622296</v>
      </c>
      <c r="K410" s="5">
        <v>2016</v>
      </c>
      <c r="L410" s="12">
        <v>93</v>
      </c>
      <c r="M410" s="5">
        <v>2016</v>
      </c>
      <c r="N410" s="12">
        <v>9.1816367265469054</v>
      </c>
      <c r="O410" s="5">
        <v>2016</v>
      </c>
      <c r="P410" s="12"/>
      <c r="R410" s="12">
        <v>0.97029108732619784</v>
      </c>
      <c r="S410" s="5">
        <v>2016</v>
      </c>
      <c r="T410" s="12">
        <v>0</v>
      </c>
      <c r="U410" s="5">
        <v>2016</v>
      </c>
      <c r="V410" s="12">
        <v>0</v>
      </c>
      <c r="W410" s="5">
        <v>2016</v>
      </c>
      <c r="X410" s="14">
        <v>0</v>
      </c>
      <c r="Y410" s="5">
        <v>2016</v>
      </c>
      <c r="Z410" s="14"/>
    </row>
    <row r="411" spans="1:26" ht="12.75" customHeight="1" x14ac:dyDescent="0.25">
      <c r="A411" s="5" t="s">
        <v>969</v>
      </c>
      <c r="B411" s="5" t="s">
        <v>967</v>
      </c>
      <c r="C411" s="5" t="s">
        <v>966</v>
      </c>
      <c r="D411" s="5" t="s">
        <v>620</v>
      </c>
      <c r="E411" s="5" t="s">
        <v>1589</v>
      </c>
      <c r="F411" s="5" t="s">
        <v>970</v>
      </c>
      <c r="G411" s="5">
        <v>2</v>
      </c>
      <c r="H411" s="15">
        <v>1</v>
      </c>
      <c r="I411" s="4"/>
      <c r="J411" s="13">
        <v>0.97849469716192294</v>
      </c>
      <c r="K411" s="5">
        <v>2016</v>
      </c>
      <c r="L411" s="12">
        <v>95.4</v>
      </c>
      <c r="M411" s="5">
        <v>2016</v>
      </c>
      <c r="N411" s="12">
        <v>10.51051051051051</v>
      </c>
      <c r="O411" s="5">
        <v>2016</v>
      </c>
      <c r="P411" s="12"/>
      <c r="R411" s="12">
        <v>0.53937432578209277</v>
      </c>
      <c r="S411" s="5">
        <v>2016</v>
      </c>
      <c r="T411" s="12">
        <v>0</v>
      </c>
      <c r="U411" s="5">
        <v>2016</v>
      </c>
      <c r="V411" s="12">
        <v>0</v>
      </c>
      <c r="W411" s="5">
        <v>2016</v>
      </c>
      <c r="X411" s="14">
        <v>0</v>
      </c>
      <c r="Y411" s="5">
        <v>2016</v>
      </c>
      <c r="Z411" s="14"/>
    </row>
    <row r="412" spans="1:26" ht="12.75" customHeight="1" x14ac:dyDescent="0.25">
      <c r="A412" s="5" t="s">
        <v>971</v>
      </c>
      <c r="B412" s="5" t="s">
        <v>967</v>
      </c>
      <c r="C412" s="5" t="s">
        <v>966</v>
      </c>
      <c r="D412" s="5" t="s">
        <v>620</v>
      </c>
      <c r="E412" s="5" t="s">
        <v>973</v>
      </c>
      <c r="F412" s="5" t="s">
        <v>972</v>
      </c>
      <c r="G412" s="5">
        <v>2</v>
      </c>
      <c r="H412" s="15">
        <v>1</v>
      </c>
      <c r="I412" s="4"/>
      <c r="J412" s="13">
        <v>0.72716016213627388</v>
      </c>
      <c r="K412" s="5">
        <v>2016</v>
      </c>
      <c r="L412" s="12">
        <v>71</v>
      </c>
      <c r="M412" s="5">
        <v>2016</v>
      </c>
      <c r="N412" s="12">
        <v>10.51051051051051</v>
      </c>
      <c r="O412" s="5">
        <v>2016</v>
      </c>
      <c r="P412" s="12"/>
      <c r="R412" s="12">
        <v>18.758256274768822</v>
      </c>
      <c r="S412" s="5">
        <v>2016</v>
      </c>
      <c r="T412" s="12">
        <v>0</v>
      </c>
      <c r="U412" s="5">
        <v>2016</v>
      </c>
      <c r="V412" s="12">
        <v>0</v>
      </c>
      <c r="W412" s="5">
        <v>2016</v>
      </c>
      <c r="X412" s="14">
        <v>79.024390243902445</v>
      </c>
      <c r="Y412" s="5">
        <v>2016</v>
      </c>
      <c r="Z412" s="14"/>
    </row>
    <row r="413" spans="1:26" ht="12.75" customHeight="1" x14ac:dyDescent="0.25">
      <c r="A413" s="5" t="s">
        <v>974</v>
      </c>
      <c r="B413" s="5" t="s">
        <v>967</v>
      </c>
      <c r="C413" s="5" t="s">
        <v>966</v>
      </c>
      <c r="D413" s="5" t="s">
        <v>620</v>
      </c>
      <c r="E413" s="5" t="s">
        <v>976</v>
      </c>
      <c r="F413" s="5" t="s">
        <v>975</v>
      </c>
      <c r="G413" s="5">
        <v>2</v>
      </c>
      <c r="H413" s="15">
        <v>1</v>
      </c>
      <c r="I413" s="4"/>
      <c r="J413" s="13">
        <v>1.2712743248119516</v>
      </c>
      <c r="K413" s="5">
        <v>2016</v>
      </c>
      <c r="L413" s="12">
        <v>80.7</v>
      </c>
      <c r="M413" s="5">
        <v>2016</v>
      </c>
      <c r="N413" s="12">
        <v>3.9999999999999996</v>
      </c>
      <c r="O413" s="5">
        <v>2016</v>
      </c>
      <c r="P413" s="12"/>
      <c r="R413" s="12">
        <v>6.5701559020044558</v>
      </c>
      <c r="S413" s="5">
        <v>2016</v>
      </c>
      <c r="T413" s="12">
        <v>0</v>
      </c>
      <c r="U413" s="5">
        <v>2016</v>
      </c>
      <c r="V413" s="12">
        <v>0</v>
      </c>
      <c r="W413" s="5">
        <v>2016</v>
      </c>
      <c r="X413" s="14">
        <v>0</v>
      </c>
      <c r="Y413" s="5">
        <v>2016</v>
      </c>
      <c r="Z413" s="14"/>
    </row>
    <row r="414" spans="1:26" ht="12.75" customHeight="1" x14ac:dyDescent="0.25">
      <c r="A414" s="5" t="s">
        <v>977</v>
      </c>
      <c r="B414" s="5" t="s">
        <v>967</v>
      </c>
      <c r="C414" s="5" t="s">
        <v>966</v>
      </c>
      <c r="D414" s="5" t="s">
        <v>620</v>
      </c>
      <c r="E414" s="5" t="s">
        <v>979</v>
      </c>
      <c r="F414" s="5" t="s">
        <v>978</v>
      </c>
      <c r="G414" s="5">
        <v>2</v>
      </c>
      <c r="H414" s="15">
        <v>1</v>
      </c>
      <c r="I414" s="4"/>
      <c r="J414" s="13">
        <v>1.235179438211188</v>
      </c>
      <c r="K414" s="5">
        <v>2016</v>
      </c>
      <c r="L414" s="12">
        <v>65.599999999999994</v>
      </c>
      <c r="M414" s="5">
        <v>2016</v>
      </c>
      <c r="N414" s="12">
        <v>3</v>
      </c>
      <c r="O414" s="5">
        <v>2016</v>
      </c>
      <c r="P414" s="12"/>
      <c r="R414" s="12">
        <v>5.8394160583941614</v>
      </c>
      <c r="S414" s="5">
        <v>2016</v>
      </c>
      <c r="T414" s="12">
        <v>0</v>
      </c>
      <c r="U414" s="5">
        <v>2016</v>
      </c>
      <c r="V414" s="12">
        <v>0</v>
      </c>
      <c r="W414" s="5">
        <v>2016</v>
      </c>
      <c r="X414" s="14">
        <v>0</v>
      </c>
      <c r="Y414" s="5">
        <v>2016</v>
      </c>
      <c r="Z414" s="14"/>
    </row>
    <row r="415" spans="1:26" ht="12.75" customHeight="1" x14ac:dyDescent="0.25">
      <c r="A415" s="5" t="s">
        <v>980</v>
      </c>
      <c r="B415" s="5" t="s">
        <v>967</v>
      </c>
      <c r="C415" s="5" t="s">
        <v>966</v>
      </c>
      <c r="D415" s="5" t="s">
        <v>620</v>
      </c>
      <c r="E415" s="5" t="s">
        <v>982</v>
      </c>
      <c r="F415" s="5" t="s">
        <v>981</v>
      </c>
      <c r="G415" s="5">
        <v>2</v>
      </c>
      <c r="H415" s="15">
        <v>1</v>
      </c>
      <c r="I415" s="4"/>
      <c r="J415" s="13">
        <v>1.8987241774301848</v>
      </c>
      <c r="K415" s="5">
        <v>2016</v>
      </c>
      <c r="L415" s="12">
        <v>93.2</v>
      </c>
      <c r="M415" s="5">
        <v>2016</v>
      </c>
      <c r="N415" s="12">
        <v>6.1938061938061946</v>
      </c>
      <c r="O415" s="5">
        <v>2016</v>
      </c>
      <c r="P415" s="12"/>
      <c r="R415" s="12">
        <v>3.1468531468531467</v>
      </c>
      <c r="S415" s="5">
        <v>2016</v>
      </c>
      <c r="T415" s="12">
        <v>0</v>
      </c>
      <c r="U415" s="5">
        <v>2016</v>
      </c>
      <c r="V415" s="12">
        <v>0</v>
      </c>
      <c r="W415" s="5">
        <v>2016</v>
      </c>
      <c r="X415" s="14">
        <v>0</v>
      </c>
      <c r="Y415" s="5">
        <v>2016</v>
      </c>
      <c r="Z415" s="14"/>
    </row>
    <row r="416" spans="1:26" ht="12.75" customHeight="1" x14ac:dyDescent="0.25">
      <c r="A416" s="5" t="s">
        <v>310</v>
      </c>
      <c r="B416" s="5" t="s">
        <v>313</v>
      </c>
      <c r="C416" s="5" t="s">
        <v>312</v>
      </c>
      <c r="D416" s="5" t="s">
        <v>35</v>
      </c>
      <c r="E416" s="5" t="s">
        <v>314</v>
      </c>
      <c r="F416" s="5" t="s">
        <v>311</v>
      </c>
      <c r="G416" s="5">
        <v>2</v>
      </c>
      <c r="H416" s="15">
        <v>1</v>
      </c>
      <c r="I416" s="4"/>
      <c r="J416" s="13">
        <v>1.2181297409971601</v>
      </c>
      <c r="K416" s="5">
        <v>2013</v>
      </c>
      <c r="L416" s="12">
        <v>100</v>
      </c>
      <c r="M416" s="5">
        <v>2013</v>
      </c>
      <c r="N416" s="12">
        <v>10.189810189810187</v>
      </c>
      <c r="O416" s="5">
        <v>2013</v>
      </c>
      <c r="P416" s="12"/>
      <c r="R416" s="12">
        <v>0</v>
      </c>
      <c r="S416" s="5">
        <v>2013</v>
      </c>
      <c r="T416" s="12">
        <v>21</v>
      </c>
      <c r="U416" s="5">
        <v>2013</v>
      </c>
      <c r="V416" s="12">
        <v>71.010113780025293</v>
      </c>
      <c r="W416" s="5">
        <v>2013</v>
      </c>
      <c r="X416" s="14">
        <v>100</v>
      </c>
      <c r="Y416" s="5">
        <v>2013</v>
      </c>
      <c r="Z416" s="14"/>
    </row>
    <row r="417" spans="1:26" ht="12.75" customHeight="1" x14ac:dyDescent="0.25">
      <c r="A417" s="5" t="s">
        <v>315</v>
      </c>
      <c r="B417" s="5" t="s">
        <v>313</v>
      </c>
      <c r="C417" s="5" t="s">
        <v>312</v>
      </c>
      <c r="D417" s="5" t="s">
        <v>35</v>
      </c>
      <c r="E417" s="5" t="s">
        <v>1590</v>
      </c>
      <c r="F417" s="5" t="s">
        <v>316</v>
      </c>
      <c r="G417" s="5">
        <v>2</v>
      </c>
      <c r="H417" s="15">
        <v>1</v>
      </c>
      <c r="I417" s="4"/>
      <c r="J417" s="13">
        <v>0.65908503489273718</v>
      </c>
      <c r="K417" s="5">
        <v>2012</v>
      </c>
      <c r="L417" s="12">
        <v>100</v>
      </c>
      <c r="M417" s="5">
        <v>2012</v>
      </c>
      <c r="N417" s="12">
        <v>7.0422535211267592</v>
      </c>
      <c r="O417" s="5">
        <v>2012</v>
      </c>
      <c r="P417" s="12"/>
      <c r="R417" s="12">
        <v>0</v>
      </c>
      <c r="S417" s="5">
        <v>2012</v>
      </c>
      <c r="T417" s="12">
        <v>29</v>
      </c>
      <c r="U417" s="5">
        <v>2012</v>
      </c>
      <c r="V417" s="12">
        <v>54.61538461538462</v>
      </c>
      <c r="W417" s="5">
        <v>2012</v>
      </c>
      <c r="X417" s="14">
        <v>100</v>
      </c>
      <c r="Y417" s="5">
        <v>2012</v>
      </c>
      <c r="Z417" s="14"/>
    </row>
    <row r="418" spans="1:26" ht="12.75" customHeight="1" x14ac:dyDescent="0.25">
      <c r="A418" s="5" t="s">
        <v>317</v>
      </c>
      <c r="B418" s="5" t="s">
        <v>320</v>
      </c>
      <c r="C418" s="5" t="s">
        <v>319</v>
      </c>
      <c r="D418" s="5" t="s">
        <v>35</v>
      </c>
      <c r="E418" s="5" t="s">
        <v>321</v>
      </c>
      <c r="F418" s="5" t="s">
        <v>318</v>
      </c>
      <c r="G418" s="5">
        <v>2</v>
      </c>
      <c r="H418" s="15">
        <v>2</v>
      </c>
      <c r="I418" s="4" t="s">
        <v>1856</v>
      </c>
      <c r="J418" s="13">
        <v>0.45151909390066575</v>
      </c>
      <c r="K418" s="5">
        <v>2016</v>
      </c>
      <c r="L418" s="12" t="s">
        <v>1569</v>
      </c>
      <c r="N418" s="12" t="s">
        <v>1569</v>
      </c>
      <c r="P418" s="12"/>
      <c r="R418" s="12" t="s">
        <v>1569</v>
      </c>
      <c r="T418" s="12">
        <v>43.22</v>
      </c>
      <c r="U418" s="5">
        <v>2016</v>
      </c>
      <c r="V418" s="12" t="s">
        <v>1569</v>
      </c>
      <c r="X418" s="14" t="s">
        <v>1569</v>
      </c>
      <c r="Z418" s="14"/>
    </row>
    <row r="419" spans="1:26" ht="12.75" customHeight="1" x14ac:dyDescent="0.25">
      <c r="A419" s="5" t="s">
        <v>559</v>
      </c>
      <c r="B419" s="5" t="s">
        <v>1665</v>
      </c>
      <c r="C419" s="5" t="s">
        <v>560</v>
      </c>
      <c r="D419" s="5" t="s">
        <v>360</v>
      </c>
      <c r="E419" s="5" t="s">
        <v>561</v>
      </c>
      <c r="F419" s="5" t="s">
        <v>3203</v>
      </c>
      <c r="G419" s="5">
        <v>2</v>
      </c>
      <c r="H419" s="15">
        <v>2</v>
      </c>
      <c r="I419" s="4" t="s">
        <v>3204</v>
      </c>
      <c r="J419" s="13">
        <v>1.1691348402182384</v>
      </c>
      <c r="K419" s="5">
        <v>2016</v>
      </c>
      <c r="L419" s="12" t="s">
        <v>1569</v>
      </c>
      <c r="N419" s="12">
        <v>6.9000000000000021</v>
      </c>
      <c r="O419" s="5">
        <v>2016</v>
      </c>
      <c r="P419" s="12"/>
      <c r="R419" s="12" t="s">
        <v>1569</v>
      </c>
      <c r="T419" s="12" t="s">
        <v>1569</v>
      </c>
      <c r="V419" s="12" t="s">
        <v>1569</v>
      </c>
      <c r="X419" s="14" t="s">
        <v>1569</v>
      </c>
      <c r="Z419" s="14"/>
    </row>
    <row r="420" spans="1:26" ht="12.75" customHeight="1" x14ac:dyDescent="0.25">
      <c r="A420" s="5" t="s">
        <v>562</v>
      </c>
      <c r="B420" s="5" t="s">
        <v>565</v>
      </c>
      <c r="C420" s="5" t="s">
        <v>564</v>
      </c>
      <c r="D420" s="5" t="s">
        <v>360</v>
      </c>
      <c r="E420" s="5" t="s">
        <v>1591</v>
      </c>
      <c r="F420" s="5" t="s">
        <v>563</v>
      </c>
      <c r="G420" s="5">
        <v>2</v>
      </c>
      <c r="H420" s="15">
        <v>1</v>
      </c>
      <c r="I420" s="4" t="s">
        <v>3205</v>
      </c>
      <c r="J420" s="13">
        <v>1.0363697218738532</v>
      </c>
      <c r="K420" s="5">
        <v>2014</v>
      </c>
      <c r="L420" s="12">
        <v>94.58</v>
      </c>
      <c r="M420" s="5">
        <v>2014</v>
      </c>
      <c r="N420" s="12" t="s">
        <v>1569</v>
      </c>
      <c r="P420" s="12"/>
      <c r="R420" s="12" t="s">
        <v>1569</v>
      </c>
      <c r="T420" s="12" t="s">
        <v>1569</v>
      </c>
      <c r="V420" s="12" t="s">
        <v>1569</v>
      </c>
      <c r="X420" s="14" t="s">
        <v>1569</v>
      </c>
      <c r="Z420" s="14"/>
    </row>
    <row r="421" spans="1:26" ht="12.75" customHeight="1" x14ac:dyDescent="0.25">
      <c r="A421" s="5" t="s">
        <v>566</v>
      </c>
      <c r="B421" s="5" t="s">
        <v>565</v>
      </c>
      <c r="C421" s="5" t="s">
        <v>564</v>
      </c>
      <c r="D421" s="5" t="s">
        <v>360</v>
      </c>
      <c r="E421" s="5" t="s">
        <v>567</v>
      </c>
      <c r="F421" s="5" t="s">
        <v>3207</v>
      </c>
      <c r="G421" s="5">
        <v>2</v>
      </c>
      <c r="H421" s="15">
        <v>1</v>
      </c>
      <c r="I421" s="4" t="s">
        <v>3206</v>
      </c>
      <c r="J421" s="13">
        <v>0.98294633312356461</v>
      </c>
      <c r="K421" s="5">
        <v>2010</v>
      </c>
      <c r="L421" s="12">
        <v>31.57</v>
      </c>
      <c r="M421" s="5">
        <v>2010</v>
      </c>
      <c r="N421" s="12">
        <v>10</v>
      </c>
      <c r="O421" s="5">
        <v>2010</v>
      </c>
      <c r="P421" s="12"/>
      <c r="R421" s="12" t="s">
        <v>1569</v>
      </c>
      <c r="T421" s="12" t="s">
        <v>1569</v>
      </c>
      <c r="V421" s="12" t="s">
        <v>1569</v>
      </c>
      <c r="X421" s="14" t="s">
        <v>1569</v>
      </c>
      <c r="Z421" s="14"/>
    </row>
    <row r="422" spans="1:26" ht="12.75" customHeight="1" x14ac:dyDescent="0.25">
      <c r="A422" s="5" t="s">
        <v>568</v>
      </c>
      <c r="B422" s="5" t="s">
        <v>11</v>
      </c>
      <c r="C422" s="5" t="s">
        <v>570</v>
      </c>
      <c r="D422" s="5" t="s">
        <v>360</v>
      </c>
      <c r="E422" s="5" t="s">
        <v>571</v>
      </c>
      <c r="F422" s="5" t="s">
        <v>569</v>
      </c>
      <c r="G422" s="5">
        <v>1</v>
      </c>
      <c r="H422" s="15">
        <v>1</v>
      </c>
      <c r="I422" s="4" t="s">
        <v>1957</v>
      </c>
      <c r="J422" s="13">
        <v>0.93938858633702838</v>
      </c>
      <c r="K422" s="5">
        <v>2011</v>
      </c>
      <c r="L422" s="12">
        <v>49</v>
      </c>
      <c r="M422" s="5">
        <v>2011</v>
      </c>
      <c r="N422" s="12">
        <v>1.9940179461615157</v>
      </c>
      <c r="O422" s="5">
        <v>2011</v>
      </c>
      <c r="P422" s="12"/>
      <c r="R422" s="12" t="s">
        <v>1569</v>
      </c>
      <c r="T422" s="12" t="s">
        <v>1569</v>
      </c>
      <c r="V422" s="12" t="s">
        <v>1569</v>
      </c>
      <c r="X422" s="14">
        <v>57.507082152974512</v>
      </c>
      <c r="Y422" s="5">
        <v>2011</v>
      </c>
      <c r="Z422" s="14"/>
    </row>
    <row r="423" spans="1:26" ht="12.75" customHeight="1" x14ac:dyDescent="0.25">
      <c r="A423" s="5" t="s">
        <v>572</v>
      </c>
      <c r="B423" s="5" t="s">
        <v>11</v>
      </c>
      <c r="C423" s="5" t="s">
        <v>570</v>
      </c>
      <c r="D423" s="5" t="s">
        <v>360</v>
      </c>
      <c r="E423" s="5" t="s">
        <v>574</v>
      </c>
      <c r="F423" s="5" t="s">
        <v>573</v>
      </c>
      <c r="G423" s="5">
        <v>2</v>
      </c>
      <c r="H423" s="15">
        <v>1</v>
      </c>
      <c r="I423" s="4"/>
      <c r="J423" s="13">
        <v>0.92632955536181338</v>
      </c>
      <c r="K423" s="5">
        <v>2008</v>
      </c>
      <c r="L423" s="12">
        <v>61</v>
      </c>
      <c r="M423" s="5">
        <v>2008</v>
      </c>
      <c r="N423" s="12">
        <v>9</v>
      </c>
      <c r="O423" s="5">
        <v>2008</v>
      </c>
      <c r="P423" s="12"/>
      <c r="R423" s="12">
        <v>28.985507246376812</v>
      </c>
      <c r="S423" s="5">
        <v>2008</v>
      </c>
      <c r="T423" s="12">
        <v>0</v>
      </c>
      <c r="U423" s="5">
        <v>2008</v>
      </c>
      <c r="V423" s="12">
        <v>0</v>
      </c>
      <c r="W423" s="5">
        <v>2008</v>
      </c>
      <c r="X423" s="14">
        <v>100</v>
      </c>
      <c r="Y423" s="5">
        <v>2008</v>
      </c>
      <c r="Z423" s="14"/>
    </row>
    <row r="424" spans="1:26" ht="12.75" customHeight="1" x14ac:dyDescent="0.25">
      <c r="A424" s="5" t="s">
        <v>575</v>
      </c>
      <c r="B424" s="5" t="s">
        <v>11</v>
      </c>
      <c r="C424" s="5" t="s">
        <v>570</v>
      </c>
      <c r="D424" s="5" t="s">
        <v>360</v>
      </c>
      <c r="E424" s="5" t="s">
        <v>577</v>
      </c>
      <c r="F424" s="5" t="s">
        <v>576</v>
      </c>
      <c r="G424" s="5">
        <v>2</v>
      </c>
      <c r="H424" s="15">
        <v>2</v>
      </c>
      <c r="I424" s="4" t="s">
        <v>1958</v>
      </c>
      <c r="J424" s="13">
        <v>0.65231572080887146</v>
      </c>
      <c r="K424" s="5">
        <v>2006</v>
      </c>
      <c r="L424" s="12" t="s">
        <v>1569</v>
      </c>
      <c r="N424" s="12">
        <v>24</v>
      </c>
      <c r="O424" s="5">
        <v>2006</v>
      </c>
      <c r="P424" s="12"/>
      <c r="R424" s="12" t="s">
        <v>1569</v>
      </c>
      <c r="T424" s="12" t="s">
        <v>1569</v>
      </c>
      <c r="V424" s="12" t="s">
        <v>1569</v>
      </c>
      <c r="X424" s="14" t="s">
        <v>1569</v>
      </c>
      <c r="Z424" s="14"/>
    </row>
    <row r="425" spans="1:26" ht="12.75" customHeight="1" x14ac:dyDescent="0.25">
      <c r="A425" s="5" t="s">
        <v>1311</v>
      </c>
      <c r="B425" s="5" t="s">
        <v>1314</v>
      </c>
      <c r="C425" s="5" t="s">
        <v>1313</v>
      </c>
      <c r="D425" s="5" t="s">
        <v>1038</v>
      </c>
      <c r="E425" s="5" t="s">
        <v>1315</v>
      </c>
      <c r="F425" s="5" t="s">
        <v>1312</v>
      </c>
      <c r="G425" s="5">
        <v>1</v>
      </c>
      <c r="H425" s="15">
        <v>1</v>
      </c>
      <c r="I425" s="4" t="s">
        <v>1959</v>
      </c>
      <c r="J425" s="13">
        <v>1.2383443424805307</v>
      </c>
      <c r="K425" s="5">
        <v>2015</v>
      </c>
      <c r="L425" s="12">
        <v>100</v>
      </c>
      <c r="M425" s="5">
        <v>2015</v>
      </c>
      <c r="N425" s="12">
        <v>25.012501250125013</v>
      </c>
      <c r="O425" s="5">
        <v>2015</v>
      </c>
      <c r="P425" s="12"/>
      <c r="R425" s="12">
        <v>55.246738513896766</v>
      </c>
      <c r="S425" s="5">
        <v>2015</v>
      </c>
      <c r="T425" s="12" t="s">
        <v>1569</v>
      </c>
      <c r="V425" s="12" t="s">
        <v>1569</v>
      </c>
      <c r="X425" s="14">
        <v>100</v>
      </c>
      <c r="Y425" s="5">
        <v>2015</v>
      </c>
      <c r="Z425" s="14"/>
    </row>
    <row r="426" spans="1:26" ht="12.75" customHeight="1" x14ac:dyDescent="0.25">
      <c r="A426" s="5" t="s">
        <v>983</v>
      </c>
      <c r="B426" s="5" t="s">
        <v>986</v>
      </c>
      <c r="C426" s="5" t="s">
        <v>985</v>
      </c>
      <c r="D426" s="5" t="s">
        <v>620</v>
      </c>
      <c r="E426" s="5" t="s">
        <v>987</v>
      </c>
      <c r="F426" s="5" t="s">
        <v>984</v>
      </c>
      <c r="G426" s="5">
        <v>1</v>
      </c>
      <c r="H426" s="15">
        <v>1</v>
      </c>
      <c r="I426" s="4"/>
      <c r="J426" s="13">
        <v>0.64012017189360348</v>
      </c>
      <c r="K426" s="5">
        <v>2016</v>
      </c>
      <c r="L426" s="12" t="s">
        <v>1569</v>
      </c>
      <c r="N426" s="12">
        <v>17.82178217821782</v>
      </c>
      <c r="O426" s="5">
        <v>2016</v>
      </c>
      <c r="P426" s="12"/>
      <c r="R426" s="12" t="s">
        <v>1569</v>
      </c>
      <c r="T426" s="12" t="s">
        <v>1569</v>
      </c>
      <c r="V426" s="12" t="s">
        <v>1569</v>
      </c>
      <c r="X426" s="14" t="s">
        <v>1569</v>
      </c>
      <c r="Z426" s="14"/>
    </row>
    <row r="427" spans="1:26" ht="12.75" customHeight="1" x14ac:dyDescent="0.25">
      <c r="A427" s="5" t="s">
        <v>578</v>
      </c>
      <c r="B427" s="5" t="s">
        <v>581</v>
      </c>
      <c r="C427" s="5" t="s">
        <v>580</v>
      </c>
      <c r="D427" s="5" t="s">
        <v>360</v>
      </c>
      <c r="E427" s="5" t="s">
        <v>582</v>
      </c>
      <c r="F427" s="5" t="s">
        <v>579</v>
      </c>
      <c r="G427" s="5">
        <v>2</v>
      </c>
      <c r="H427" s="15">
        <v>2</v>
      </c>
      <c r="I427" s="4" t="s">
        <v>1960</v>
      </c>
      <c r="J427" s="13">
        <v>0.89127070556542676</v>
      </c>
      <c r="K427" s="5">
        <v>2014</v>
      </c>
      <c r="L427" s="12">
        <v>64</v>
      </c>
      <c r="M427" s="5">
        <v>2014</v>
      </c>
      <c r="N427" s="12">
        <v>0</v>
      </c>
      <c r="O427" s="5">
        <v>2014</v>
      </c>
      <c r="P427" s="12"/>
      <c r="R427" s="12" t="s">
        <v>1569</v>
      </c>
      <c r="T427" s="12" t="s">
        <v>1569</v>
      </c>
      <c r="V427" s="12" t="s">
        <v>1569</v>
      </c>
      <c r="X427" s="14" t="s">
        <v>1569</v>
      </c>
      <c r="Z427" s="14"/>
    </row>
    <row r="428" spans="1:26" ht="12.75" customHeight="1" x14ac:dyDescent="0.25">
      <c r="A428" s="5" t="s">
        <v>1316</v>
      </c>
      <c r="B428" s="5" t="s">
        <v>1319</v>
      </c>
      <c r="C428" s="5" t="s">
        <v>1318</v>
      </c>
      <c r="D428" s="5" t="s">
        <v>1038</v>
      </c>
      <c r="E428" s="5" t="s">
        <v>1592</v>
      </c>
      <c r="F428" s="5" t="s">
        <v>1317</v>
      </c>
      <c r="G428" s="5">
        <v>1</v>
      </c>
      <c r="H428" s="15">
        <v>1</v>
      </c>
      <c r="I428" s="4"/>
      <c r="J428" s="13">
        <v>1.011622190753608</v>
      </c>
      <c r="K428" s="5">
        <v>2012</v>
      </c>
      <c r="L428" s="12" t="s">
        <v>1569</v>
      </c>
      <c r="N428" s="12">
        <v>13.4</v>
      </c>
      <c r="O428" s="5">
        <v>2012</v>
      </c>
      <c r="P428" s="12"/>
      <c r="R428" s="12">
        <v>1.4999999999999996</v>
      </c>
      <c r="S428" s="5">
        <v>2012</v>
      </c>
      <c r="T428" s="12">
        <v>5.0999999999999996</v>
      </c>
      <c r="U428" s="5">
        <v>2012</v>
      </c>
      <c r="V428" s="12">
        <v>0</v>
      </c>
      <c r="W428" s="5">
        <v>2012</v>
      </c>
      <c r="X428" s="14">
        <v>29.336188436830835</v>
      </c>
      <c r="Y428" s="5">
        <v>2012</v>
      </c>
      <c r="Z428" s="14"/>
    </row>
    <row r="429" spans="1:26" ht="12.75" customHeight="1" x14ac:dyDescent="0.25">
      <c r="A429" s="5" t="s">
        <v>1320</v>
      </c>
      <c r="B429" s="5" t="s">
        <v>1319</v>
      </c>
      <c r="C429" s="5" t="s">
        <v>1318</v>
      </c>
      <c r="D429" s="5" t="s">
        <v>1038</v>
      </c>
      <c r="E429" s="5" t="s">
        <v>1322</v>
      </c>
      <c r="F429" s="5" t="s">
        <v>1321</v>
      </c>
      <c r="G429" s="5">
        <v>1</v>
      </c>
      <c r="H429" s="15">
        <v>1</v>
      </c>
      <c r="I429" s="4"/>
      <c r="J429" s="13">
        <v>1.0836427735475573</v>
      </c>
      <c r="K429" s="5">
        <v>2012</v>
      </c>
      <c r="L429" s="12">
        <v>40</v>
      </c>
      <c r="M429" s="5">
        <v>2012</v>
      </c>
      <c r="N429" s="12">
        <v>13.4</v>
      </c>
      <c r="O429" s="5">
        <v>2012</v>
      </c>
      <c r="P429" s="12"/>
      <c r="R429" s="12" t="s">
        <v>1569</v>
      </c>
      <c r="T429" s="12" t="s">
        <v>1569</v>
      </c>
      <c r="V429" s="12" t="s">
        <v>1569</v>
      </c>
      <c r="X429" s="14" t="s">
        <v>1569</v>
      </c>
      <c r="Z429" s="14"/>
    </row>
    <row r="430" spans="1:26" ht="12.75" customHeight="1" x14ac:dyDescent="0.25">
      <c r="A430" s="5" t="s">
        <v>988</v>
      </c>
      <c r="B430" s="5" t="s">
        <v>5</v>
      </c>
      <c r="C430" s="5" t="s">
        <v>990</v>
      </c>
      <c r="D430" s="5" t="s">
        <v>620</v>
      </c>
      <c r="E430" s="5" t="s">
        <v>991</v>
      </c>
      <c r="F430" s="5" t="s">
        <v>989</v>
      </c>
      <c r="G430" s="5">
        <v>1</v>
      </c>
      <c r="H430" s="15">
        <v>2</v>
      </c>
      <c r="I430" s="4" t="s">
        <v>3208</v>
      </c>
      <c r="J430" s="13">
        <v>0.70319634703196332</v>
      </c>
      <c r="K430" s="5">
        <v>2013</v>
      </c>
      <c r="L430" s="12" t="s">
        <v>1569</v>
      </c>
      <c r="N430" s="12">
        <v>11</v>
      </c>
      <c r="O430" s="5">
        <v>2013</v>
      </c>
      <c r="P430" s="12"/>
      <c r="R430" s="12" t="s">
        <v>1569</v>
      </c>
      <c r="T430" s="12" t="s">
        <v>1569</v>
      </c>
      <c r="V430" s="12" t="s">
        <v>1569</v>
      </c>
      <c r="X430" s="14">
        <v>100</v>
      </c>
      <c r="Y430" s="5">
        <v>2013</v>
      </c>
      <c r="Z430" s="14"/>
    </row>
    <row r="431" spans="1:26" ht="12.75" customHeight="1" x14ac:dyDescent="0.25">
      <c r="A431" s="5" t="s">
        <v>992</v>
      </c>
      <c r="B431" s="5" t="s">
        <v>5</v>
      </c>
      <c r="C431" s="5" t="s">
        <v>990</v>
      </c>
      <c r="D431" s="5" t="s">
        <v>620</v>
      </c>
      <c r="E431" s="5" t="s">
        <v>994</v>
      </c>
      <c r="F431" s="5" t="s">
        <v>993</v>
      </c>
      <c r="G431" s="5">
        <v>1</v>
      </c>
      <c r="H431" s="15">
        <v>2</v>
      </c>
      <c r="I431" s="4" t="s">
        <v>3208</v>
      </c>
      <c r="J431" s="13">
        <v>0.86105675146771032</v>
      </c>
      <c r="K431" s="5">
        <v>2012</v>
      </c>
      <c r="L431" s="12">
        <v>61</v>
      </c>
      <c r="M431" s="5">
        <v>2012</v>
      </c>
      <c r="N431" s="12">
        <v>10.105535643170052</v>
      </c>
      <c r="O431" s="5">
        <v>2012</v>
      </c>
      <c r="P431" s="12"/>
      <c r="R431" s="12" t="s">
        <v>1569</v>
      </c>
      <c r="T431" s="12" t="s">
        <v>1569</v>
      </c>
      <c r="V431" s="12" t="s">
        <v>1569</v>
      </c>
      <c r="X431" s="14">
        <v>95.754166224392307</v>
      </c>
      <c r="Y431" s="5">
        <v>2012</v>
      </c>
      <c r="Z431" s="14"/>
    </row>
    <row r="432" spans="1:26" ht="12.75" customHeight="1" x14ac:dyDescent="0.25">
      <c r="A432" s="5" t="s">
        <v>995</v>
      </c>
      <c r="B432" s="5" t="s">
        <v>5</v>
      </c>
      <c r="C432" s="5" t="s">
        <v>990</v>
      </c>
      <c r="D432" s="5" t="s">
        <v>620</v>
      </c>
      <c r="E432" s="5" t="s">
        <v>6</v>
      </c>
      <c r="F432" s="5" t="s">
        <v>996</v>
      </c>
      <c r="G432" s="5">
        <v>1</v>
      </c>
      <c r="H432" s="15">
        <v>2</v>
      </c>
      <c r="I432" s="4" t="s">
        <v>3208</v>
      </c>
      <c r="J432" s="13">
        <v>1.1281224818694602</v>
      </c>
      <c r="K432" s="5">
        <v>2008</v>
      </c>
      <c r="L432" s="12">
        <v>99</v>
      </c>
      <c r="M432" s="5">
        <v>2008</v>
      </c>
      <c r="N432" s="12">
        <v>9</v>
      </c>
      <c r="O432" s="5">
        <v>2008</v>
      </c>
      <c r="P432" s="12"/>
      <c r="R432" s="12">
        <v>0</v>
      </c>
      <c r="S432" s="5">
        <v>2008</v>
      </c>
      <c r="T432" s="12">
        <v>0</v>
      </c>
      <c r="U432" s="5">
        <v>2008</v>
      </c>
      <c r="V432" s="12">
        <v>0</v>
      </c>
      <c r="W432" s="5">
        <v>2008</v>
      </c>
      <c r="X432" s="14">
        <v>100</v>
      </c>
      <c r="Y432" s="5">
        <v>2008</v>
      </c>
      <c r="Z432" s="14"/>
    </row>
    <row r="433" spans="1:26" ht="12.75" customHeight="1" x14ac:dyDescent="0.25">
      <c r="A433" s="5" t="s">
        <v>1323</v>
      </c>
      <c r="B433" s="5" t="s">
        <v>1326</v>
      </c>
      <c r="C433" s="5" t="s">
        <v>1325</v>
      </c>
      <c r="D433" s="5" t="s">
        <v>1038</v>
      </c>
      <c r="E433" s="5" t="s">
        <v>1327</v>
      </c>
      <c r="F433" s="5" t="s">
        <v>1324</v>
      </c>
      <c r="G433" s="5">
        <v>1</v>
      </c>
      <c r="H433" s="15">
        <v>1</v>
      </c>
      <c r="I433" s="4" t="s">
        <v>3209</v>
      </c>
      <c r="J433" s="13">
        <v>1.0600011016181148</v>
      </c>
      <c r="K433" s="5">
        <v>2014</v>
      </c>
      <c r="L433" s="12" t="s">
        <v>1569</v>
      </c>
      <c r="N433" s="12">
        <v>15.884115884115882</v>
      </c>
      <c r="O433" s="5">
        <v>2014</v>
      </c>
      <c r="P433" s="12"/>
      <c r="R433" s="12" t="s">
        <v>1569</v>
      </c>
      <c r="T433" s="12">
        <v>2.4900000000000002</v>
      </c>
      <c r="U433" s="5">
        <v>2014</v>
      </c>
      <c r="V433" s="12" t="s">
        <v>1569</v>
      </c>
      <c r="X433" s="14" t="s">
        <v>1569</v>
      </c>
      <c r="Z433" s="14"/>
    </row>
    <row r="434" spans="1:26" ht="12.75" customHeight="1" x14ac:dyDescent="0.25">
      <c r="A434" s="5" t="s">
        <v>1328</v>
      </c>
      <c r="B434" s="5" t="s">
        <v>1326</v>
      </c>
      <c r="C434" s="5" t="s">
        <v>1325</v>
      </c>
      <c r="D434" s="5" t="s">
        <v>1038</v>
      </c>
      <c r="E434" s="5" t="s">
        <v>1593</v>
      </c>
      <c r="F434" s="5" t="s">
        <v>1329</v>
      </c>
      <c r="G434" s="5">
        <v>1</v>
      </c>
      <c r="H434" s="15">
        <v>1</v>
      </c>
      <c r="I434" s="4" t="s">
        <v>3209</v>
      </c>
      <c r="J434" s="13">
        <v>1.0599998222286506</v>
      </c>
      <c r="K434" s="5">
        <v>2014</v>
      </c>
      <c r="L434" s="12" t="s">
        <v>1569</v>
      </c>
      <c r="N434" s="12">
        <v>15.484515484515486</v>
      </c>
      <c r="O434" s="5">
        <v>2014</v>
      </c>
      <c r="P434" s="12"/>
      <c r="R434" s="12" t="s">
        <v>1569</v>
      </c>
      <c r="T434" s="12" t="s">
        <v>1569</v>
      </c>
      <c r="V434" s="12" t="s">
        <v>1569</v>
      </c>
      <c r="X434" s="14" t="s">
        <v>1569</v>
      </c>
      <c r="Z434" s="14"/>
    </row>
    <row r="435" spans="1:26" ht="12.75" customHeight="1" x14ac:dyDescent="0.25">
      <c r="A435" s="5" t="s">
        <v>1330</v>
      </c>
      <c r="B435" s="5" t="s">
        <v>1333</v>
      </c>
      <c r="C435" s="5" t="s">
        <v>1332</v>
      </c>
      <c r="D435" s="5" t="s">
        <v>1038</v>
      </c>
      <c r="E435" s="5" t="s">
        <v>1334</v>
      </c>
      <c r="F435" s="5" t="s">
        <v>1331</v>
      </c>
      <c r="G435" s="5">
        <v>1</v>
      </c>
      <c r="H435" s="15">
        <v>1</v>
      </c>
      <c r="I435" s="4"/>
      <c r="J435" s="13">
        <v>0.60229901942781594</v>
      </c>
      <c r="K435" s="5">
        <v>2012</v>
      </c>
      <c r="L435" s="12" t="s">
        <v>1569</v>
      </c>
      <c r="N435" s="12">
        <v>3</v>
      </c>
      <c r="O435" s="5">
        <v>2012</v>
      </c>
      <c r="P435" s="12"/>
      <c r="R435" s="12" t="s">
        <v>1569</v>
      </c>
      <c r="T435" s="12" t="s">
        <v>1569</v>
      </c>
      <c r="V435" s="12" t="s">
        <v>1569</v>
      </c>
      <c r="X435" s="14" t="s">
        <v>1569</v>
      </c>
      <c r="Z435" s="14"/>
    </row>
    <row r="436" spans="1:26" ht="12.75" customHeight="1" x14ac:dyDescent="0.25">
      <c r="A436" s="5" t="s">
        <v>1335</v>
      </c>
      <c r="B436" s="5" t="s">
        <v>1338</v>
      </c>
      <c r="C436" s="5" t="s">
        <v>1337</v>
      </c>
      <c r="D436" s="5" t="s">
        <v>1038</v>
      </c>
      <c r="E436" s="5" t="s">
        <v>1339</v>
      </c>
      <c r="F436" s="5" t="s">
        <v>1336</v>
      </c>
      <c r="G436" s="5">
        <v>1</v>
      </c>
      <c r="H436" s="15">
        <v>1</v>
      </c>
      <c r="I436" s="4"/>
      <c r="J436" s="13" t="s">
        <v>1569</v>
      </c>
      <c r="L436" s="12">
        <v>80</v>
      </c>
      <c r="N436" s="12">
        <v>9.3093093093093096</v>
      </c>
      <c r="P436" s="12"/>
      <c r="R436" s="12" t="s">
        <v>1569</v>
      </c>
      <c r="T436" s="12" t="s">
        <v>1569</v>
      </c>
      <c r="V436" s="12" t="s">
        <v>1569</v>
      </c>
      <c r="X436" s="14" t="s">
        <v>1569</v>
      </c>
      <c r="Z436" s="14"/>
    </row>
    <row r="437" spans="1:26" ht="12.75" customHeight="1" x14ac:dyDescent="0.25">
      <c r="A437" s="5" t="s">
        <v>583</v>
      </c>
      <c r="B437" s="5" t="s">
        <v>586</v>
      </c>
      <c r="C437" s="5" t="s">
        <v>585</v>
      </c>
      <c r="D437" s="5" t="s">
        <v>360</v>
      </c>
      <c r="E437" s="5" t="s">
        <v>587</v>
      </c>
      <c r="F437" s="5" t="s">
        <v>584</v>
      </c>
      <c r="G437" s="5">
        <v>2</v>
      </c>
      <c r="H437" s="15">
        <v>1</v>
      </c>
      <c r="I437" s="4"/>
      <c r="J437" s="13">
        <v>1.188724102796332</v>
      </c>
      <c r="K437" s="5">
        <v>2014</v>
      </c>
      <c r="L437" s="12">
        <v>65</v>
      </c>
      <c r="M437" s="5">
        <v>2014</v>
      </c>
      <c r="N437" s="12">
        <v>1.5984015984015987</v>
      </c>
      <c r="O437" s="5">
        <v>2014</v>
      </c>
      <c r="P437" s="12"/>
      <c r="R437" s="12">
        <v>0</v>
      </c>
      <c r="S437" s="5">
        <v>2014</v>
      </c>
      <c r="T437" s="12">
        <v>0</v>
      </c>
      <c r="U437" s="5">
        <v>2014</v>
      </c>
      <c r="V437" s="12">
        <v>0</v>
      </c>
      <c r="W437" s="5">
        <v>2014</v>
      </c>
      <c r="X437" s="14">
        <v>100</v>
      </c>
      <c r="Y437" s="5">
        <v>2014</v>
      </c>
      <c r="Z437" s="14"/>
    </row>
    <row r="438" spans="1:26" ht="12.75" customHeight="1" x14ac:dyDescent="0.25">
      <c r="A438" s="5" t="s">
        <v>997</v>
      </c>
      <c r="B438" s="5" t="s">
        <v>1000</v>
      </c>
      <c r="C438" s="5" t="s">
        <v>999</v>
      </c>
      <c r="D438" s="5" t="s">
        <v>620</v>
      </c>
      <c r="E438" s="5" t="s">
        <v>1001</v>
      </c>
      <c r="F438" s="5" t="s">
        <v>998</v>
      </c>
      <c r="G438" s="5">
        <v>1</v>
      </c>
      <c r="H438" s="15">
        <v>1</v>
      </c>
      <c r="I438" s="4" t="s">
        <v>1961</v>
      </c>
      <c r="J438" s="13">
        <v>1.02437071044765</v>
      </c>
      <c r="K438" s="5">
        <v>2016</v>
      </c>
      <c r="L438" s="12" t="s">
        <v>1569</v>
      </c>
      <c r="N438" s="12">
        <v>7.0000000000000009</v>
      </c>
      <c r="O438" s="5">
        <v>2016</v>
      </c>
      <c r="P438" s="12"/>
      <c r="R438" s="12">
        <v>0</v>
      </c>
      <c r="S438" s="5">
        <v>2016</v>
      </c>
      <c r="T438" s="12">
        <v>0</v>
      </c>
      <c r="U438" s="5">
        <v>2016</v>
      </c>
      <c r="V438" s="12">
        <v>24.572649572649574</v>
      </c>
      <c r="W438" s="5">
        <v>2016</v>
      </c>
      <c r="X438" s="14">
        <v>0</v>
      </c>
      <c r="Y438" s="5">
        <v>2016</v>
      </c>
      <c r="Z438" s="14"/>
    </row>
    <row r="439" spans="1:26" ht="12.75" customHeight="1" x14ac:dyDescent="0.25">
      <c r="A439" s="5" t="s">
        <v>1002</v>
      </c>
      <c r="B439" s="5" t="s">
        <v>1000</v>
      </c>
      <c r="C439" s="5" t="s">
        <v>999</v>
      </c>
      <c r="D439" s="5" t="s">
        <v>620</v>
      </c>
      <c r="E439" s="5" t="s">
        <v>1004</v>
      </c>
      <c r="F439" s="5" t="s">
        <v>1003</v>
      </c>
      <c r="G439" s="5">
        <v>2</v>
      </c>
      <c r="H439" s="15">
        <v>1</v>
      </c>
      <c r="I439" s="4"/>
      <c r="J439" s="13">
        <v>2.1093035620676908</v>
      </c>
      <c r="K439" s="5">
        <v>2012</v>
      </c>
      <c r="L439" s="12">
        <v>100</v>
      </c>
      <c r="M439" s="5">
        <v>2012</v>
      </c>
      <c r="N439" s="12">
        <v>12.587412587412588</v>
      </c>
      <c r="O439" s="5">
        <v>2012</v>
      </c>
      <c r="P439" s="12"/>
      <c r="R439" s="12" t="s">
        <v>1569</v>
      </c>
      <c r="T439" s="12" t="s">
        <v>1569</v>
      </c>
      <c r="V439" s="12" t="s">
        <v>1569</v>
      </c>
      <c r="X439" s="14" t="s">
        <v>1569</v>
      </c>
      <c r="Z439" s="14"/>
    </row>
    <row r="440" spans="1:26" ht="12.75" customHeight="1" x14ac:dyDescent="0.25">
      <c r="A440" s="5" t="s">
        <v>324</v>
      </c>
      <c r="B440" s="5" t="s">
        <v>327</v>
      </c>
      <c r="C440" s="5" t="s">
        <v>326</v>
      </c>
      <c r="D440" s="5" t="s">
        <v>35</v>
      </c>
      <c r="E440" s="5" t="s">
        <v>328</v>
      </c>
      <c r="F440" s="5" t="s">
        <v>325</v>
      </c>
      <c r="G440" s="5">
        <v>1</v>
      </c>
      <c r="H440" s="15">
        <v>2</v>
      </c>
      <c r="I440" s="4" t="s">
        <v>1962</v>
      </c>
      <c r="J440" s="13">
        <v>2.4730346354010888</v>
      </c>
      <c r="K440" s="5">
        <v>2015</v>
      </c>
      <c r="L440" s="12">
        <v>100</v>
      </c>
      <c r="M440" s="5">
        <v>2015</v>
      </c>
      <c r="N440" s="12">
        <v>19</v>
      </c>
      <c r="O440" s="5">
        <v>2015</v>
      </c>
      <c r="P440" s="12"/>
      <c r="R440" s="12">
        <v>9</v>
      </c>
      <c r="S440" s="5">
        <v>2015</v>
      </c>
      <c r="T440" s="12">
        <v>20</v>
      </c>
      <c r="U440" s="5">
        <v>2015</v>
      </c>
      <c r="V440" s="12">
        <v>0</v>
      </c>
      <c r="W440" s="5">
        <v>2015</v>
      </c>
      <c r="X440" s="14">
        <v>12.676056338028168</v>
      </c>
      <c r="Y440" s="5">
        <v>2015</v>
      </c>
      <c r="Z440" s="14"/>
    </row>
    <row r="441" spans="1:26" ht="12.75" customHeight="1" x14ac:dyDescent="0.25">
      <c r="A441" s="5" t="s">
        <v>329</v>
      </c>
      <c r="B441" s="5" t="s">
        <v>327</v>
      </c>
      <c r="C441" s="5" t="s">
        <v>326</v>
      </c>
      <c r="D441" s="5" t="s">
        <v>35</v>
      </c>
      <c r="E441" s="5" t="s">
        <v>331</v>
      </c>
      <c r="F441" s="5" t="s">
        <v>330</v>
      </c>
      <c r="G441" s="5">
        <v>1</v>
      </c>
      <c r="H441" s="15">
        <v>2</v>
      </c>
      <c r="I441" s="4" t="s">
        <v>1962</v>
      </c>
      <c r="J441" s="13">
        <v>3.0514852945347291</v>
      </c>
      <c r="K441" s="5">
        <v>2011</v>
      </c>
      <c r="L441" s="12">
        <v>100</v>
      </c>
      <c r="M441" s="5">
        <v>2011</v>
      </c>
      <c r="N441" s="12">
        <v>24.24697288101671</v>
      </c>
      <c r="O441" s="5">
        <v>2011</v>
      </c>
      <c r="P441" s="12"/>
      <c r="R441" s="12">
        <v>0</v>
      </c>
      <c r="S441" s="5">
        <v>2011</v>
      </c>
      <c r="T441" s="12">
        <v>25</v>
      </c>
      <c r="U441" s="5">
        <v>2011</v>
      </c>
      <c r="V441" s="12">
        <v>0</v>
      </c>
      <c r="W441" s="5">
        <v>2011</v>
      </c>
      <c r="X441" s="14">
        <v>100</v>
      </c>
      <c r="Y441" s="5">
        <v>2011</v>
      </c>
      <c r="Z441" s="14"/>
    </row>
    <row r="442" spans="1:26" ht="12.75" customHeight="1" x14ac:dyDescent="0.25">
      <c r="A442" s="5" t="s">
        <v>332</v>
      </c>
      <c r="B442" s="5" t="s">
        <v>335</v>
      </c>
      <c r="C442" s="5" t="s">
        <v>334</v>
      </c>
      <c r="D442" s="5" t="s">
        <v>35</v>
      </c>
      <c r="E442" s="5" t="s">
        <v>336</v>
      </c>
      <c r="F442" s="5" t="s">
        <v>333</v>
      </c>
      <c r="G442" s="5">
        <v>2</v>
      </c>
      <c r="H442" s="15">
        <v>1</v>
      </c>
      <c r="I442" s="4" t="s">
        <v>3210</v>
      </c>
      <c r="J442" s="13">
        <v>1.2056220890934786</v>
      </c>
      <c r="K442" s="5">
        <v>2012</v>
      </c>
      <c r="L442" s="12">
        <v>99</v>
      </c>
      <c r="M442" s="5">
        <v>2012</v>
      </c>
      <c r="N442" s="12">
        <v>6</v>
      </c>
      <c r="O442" s="5">
        <v>2012</v>
      </c>
      <c r="P442" s="12"/>
      <c r="R442" s="12">
        <v>0</v>
      </c>
      <c r="S442" s="5">
        <v>2012</v>
      </c>
      <c r="T442" s="12">
        <v>30</v>
      </c>
      <c r="U442" s="5">
        <v>2012</v>
      </c>
      <c r="V442" s="12">
        <v>46.338028169014088</v>
      </c>
      <c r="W442" s="5">
        <v>2012</v>
      </c>
      <c r="X442" s="14">
        <v>100</v>
      </c>
      <c r="Y442" s="5">
        <v>2012</v>
      </c>
      <c r="Z442" s="14"/>
    </row>
    <row r="443" spans="1:26" ht="12.75" customHeight="1" x14ac:dyDescent="0.25">
      <c r="A443" s="5" t="s">
        <v>337</v>
      </c>
      <c r="B443" s="5" t="s">
        <v>335</v>
      </c>
      <c r="C443" s="5" t="s">
        <v>334</v>
      </c>
      <c r="D443" s="5" t="s">
        <v>35</v>
      </c>
      <c r="E443" s="5" t="s">
        <v>339</v>
      </c>
      <c r="F443" s="5" t="s">
        <v>338</v>
      </c>
      <c r="G443" s="5">
        <v>3</v>
      </c>
      <c r="H443" s="15">
        <v>1</v>
      </c>
      <c r="I443" s="4"/>
      <c r="J443" s="13">
        <v>1.0122290686577904</v>
      </c>
      <c r="K443" s="5">
        <v>2015</v>
      </c>
      <c r="L443" s="12">
        <v>100</v>
      </c>
      <c r="M443" s="5">
        <v>2015</v>
      </c>
      <c r="N443" s="12">
        <v>11.111111111111111</v>
      </c>
      <c r="O443" s="5">
        <v>2015</v>
      </c>
      <c r="P443" s="12"/>
      <c r="R443" s="12">
        <v>25.3</v>
      </c>
      <c r="S443" s="5">
        <v>2015</v>
      </c>
      <c r="T443" s="12">
        <v>45.03</v>
      </c>
      <c r="U443" s="5">
        <v>2015</v>
      </c>
      <c r="V443" s="12">
        <v>0</v>
      </c>
      <c r="W443" s="5">
        <v>2015</v>
      </c>
      <c r="X443" s="14">
        <v>100</v>
      </c>
      <c r="Y443" s="5">
        <v>2015</v>
      </c>
      <c r="Z443" s="14"/>
    </row>
    <row r="444" spans="1:26" ht="12.75" customHeight="1" x14ac:dyDescent="0.25">
      <c r="A444" s="5" t="s">
        <v>340</v>
      </c>
      <c r="B444" s="5" t="s">
        <v>343</v>
      </c>
      <c r="C444" s="5" t="s">
        <v>342</v>
      </c>
      <c r="D444" s="5" t="s">
        <v>35</v>
      </c>
      <c r="E444" s="5" t="s">
        <v>344</v>
      </c>
      <c r="F444" s="5" t="s">
        <v>341</v>
      </c>
      <c r="G444" s="5">
        <v>2</v>
      </c>
      <c r="H444" s="15">
        <v>1</v>
      </c>
      <c r="I444" s="4" t="s">
        <v>1963</v>
      </c>
      <c r="J444" s="13">
        <v>1.894714515740993</v>
      </c>
      <c r="K444" s="5">
        <v>2016</v>
      </c>
      <c r="L444" s="12" t="s">
        <v>1569</v>
      </c>
      <c r="N444" s="12">
        <v>0</v>
      </c>
      <c r="O444" s="5">
        <v>2016</v>
      </c>
      <c r="P444" s="12"/>
      <c r="R444" s="12">
        <v>33</v>
      </c>
      <c r="S444" s="5">
        <v>2016</v>
      </c>
      <c r="T444" s="12">
        <v>11</v>
      </c>
      <c r="U444" s="5">
        <v>2016</v>
      </c>
      <c r="V444" s="12">
        <v>0</v>
      </c>
      <c r="W444" s="5">
        <v>2016</v>
      </c>
      <c r="X444" s="14">
        <v>100</v>
      </c>
      <c r="Y444" s="5">
        <v>2016</v>
      </c>
      <c r="Z444" s="14"/>
    </row>
    <row r="445" spans="1:26" ht="12.75" customHeight="1" x14ac:dyDescent="0.25">
      <c r="A445" s="5" t="s">
        <v>345</v>
      </c>
      <c r="B445" s="5" t="s">
        <v>343</v>
      </c>
      <c r="C445" s="5" t="s">
        <v>342</v>
      </c>
      <c r="D445" s="5" t="s">
        <v>35</v>
      </c>
      <c r="E445" s="5" t="s">
        <v>347</v>
      </c>
      <c r="F445" s="5" t="s">
        <v>346</v>
      </c>
      <c r="G445" s="5">
        <v>2</v>
      </c>
      <c r="H445" s="15">
        <v>1</v>
      </c>
      <c r="I445" s="4" t="s">
        <v>1964</v>
      </c>
      <c r="J445" s="13">
        <v>1.7916899736736425</v>
      </c>
      <c r="K445" s="5">
        <v>2012</v>
      </c>
      <c r="L445" s="12" t="s">
        <v>1569</v>
      </c>
      <c r="N445" s="12" t="s">
        <v>1569</v>
      </c>
      <c r="P445" s="12"/>
      <c r="R445" s="12" t="s">
        <v>1569</v>
      </c>
      <c r="T445" s="12">
        <v>31</v>
      </c>
      <c r="U445" s="5">
        <v>2012</v>
      </c>
      <c r="V445" s="12" t="s">
        <v>1569</v>
      </c>
      <c r="X445" s="14" t="s">
        <v>1569</v>
      </c>
      <c r="Z445" s="14"/>
    </row>
    <row r="446" spans="1:26" ht="12.75" customHeight="1" x14ac:dyDescent="0.25">
      <c r="A446" s="5" t="s">
        <v>348</v>
      </c>
      <c r="B446" s="5" t="s">
        <v>343</v>
      </c>
      <c r="C446" s="5" t="s">
        <v>342</v>
      </c>
      <c r="D446" s="5" t="s">
        <v>35</v>
      </c>
      <c r="E446" s="5" t="s">
        <v>350</v>
      </c>
      <c r="F446" s="5" t="s">
        <v>349</v>
      </c>
      <c r="G446" s="5">
        <v>2</v>
      </c>
      <c r="H446" s="15">
        <v>2</v>
      </c>
      <c r="I446" s="4" t="s">
        <v>1965</v>
      </c>
      <c r="J446" s="13">
        <v>3.1283431568144362</v>
      </c>
      <c r="K446" s="5">
        <v>2015</v>
      </c>
      <c r="L446" s="12">
        <v>100</v>
      </c>
      <c r="M446" s="5">
        <v>2015</v>
      </c>
      <c r="N446" s="12">
        <v>11.523046092184369</v>
      </c>
      <c r="O446" s="5">
        <v>2015</v>
      </c>
      <c r="P446" s="12"/>
      <c r="R446" s="12">
        <v>0</v>
      </c>
      <c r="S446" s="5">
        <v>2015</v>
      </c>
      <c r="T446" s="12">
        <v>58.04</v>
      </c>
      <c r="U446" s="5">
        <v>2015</v>
      </c>
      <c r="V446" s="12">
        <v>0</v>
      </c>
      <c r="W446" s="5">
        <v>2015</v>
      </c>
      <c r="X446" s="14">
        <v>100</v>
      </c>
      <c r="Y446" s="5">
        <v>2015</v>
      </c>
      <c r="Z446" s="14"/>
    </row>
    <row r="447" spans="1:26" ht="12.75" customHeight="1" x14ac:dyDescent="0.25">
      <c r="A447" s="5" t="s">
        <v>351</v>
      </c>
      <c r="B447" s="5" t="s">
        <v>354</v>
      </c>
      <c r="C447" s="5" t="s">
        <v>353</v>
      </c>
      <c r="D447" s="5" t="s">
        <v>35</v>
      </c>
      <c r="E447" s="5" t="s">
        <v>355</v>
      </c>
      <c r="F447" s="5" t="s">
        <v>352</v>
      </c>
      <c r="G447" s="5">
        <v>1</v>
      </c>
      <c r="H447" s="15">
        <v>1</v>
      </c>
      <c r="I447" s="4"/>
      <c r="J447" s="13">
        <v>1.0006762145328509</v>
      </c>
      <c r="K447" s="5">
        <v>2012</v>
      </c>
      <c r="L447" s="12">
        <v>100</v>
      </c>
      <c r="M447" s="5">
        <v>2012</v>
      </c>
      <c r="N447" s="12">
        <v>15.871587158715869</v>
      </c>
      <c r="O447" s="5">
        <v>2012</v>
      </c>
      <c r="P447" s="12"/>
      <c r="R447" s="12">
        <v>0</v>
      </c>
      <c r="S447" s="5">
        <v>2012</v>
      </c>
      <c r="T447" s="12">
        <v>29</v>
      </c>
      <c r="U447" s="5">
        <v>2012</v>
      </c>
      <c r="V447" s="12">
        <v>0</v>
      </c>
      <c r="W447" s="5">
        <v>2012</v>
      </c>
      <c r="X447" s="14">
        <v>100</v>
      </c>
      <c r="Y447" s="5">
        <v>2012</v>
      </c>
      <c r="Z447" s="14"/>
    </row>
    <row r="448" spans="1:26" ht="12.75" customHeight="1" x14ac:dyDescent="0.25">
      <c r="A448" s="5" t="s">
        <v>1009</v>
      </c>
      <c r="B448" s="5" t="s">
        <v>1007</v>
      </c>
      <c r="C448" s="5" t="s">
        <v>1006</v>
      </c>
      <c r="D448" s="5" t="s">
        <v>620</v>
      </c>
      <c r="E448" s="5" t="s">
        <v>1011</v>
      </c>
      <c r="F448" s="5" t="s">
        <v>1010</v>
      </c>
      <c r="G448" s="5">
        <v>2</v>
      </c>
      <c r="H448" s="15">
        <v>2</v>
      </c>
      <c r="I448" s="4" t="s">
        <v>1966</v>
      </c>
      <c r="J448" s="13">
        <v>0.60855753607224794</v>
      </c>
      <c r="K448" s="5">
        <v>2012</v>
      </c>
      <c r="L448" s="12" t="s">
        <v>1569</v>
      </c>
      <c r="N448" s="12">
        <v>0</v>
      </c>
      <c r="O448" s="5">
        <v>2012</v>
      </c>
      <c r="P448" s="12"/>
      <c r="R448" s="12" t="s">
        <v>1569</v>
      </c>
      <c r="T448" s="12" t="s">
        <v>1569</v>
      </c>
      <c r="V448" s="12" t="s">
        <v>1569</v>
      </c>
      <c r="X448" s="14" t="s">
        <v>1569</v>
      </c>
      <c r="Z448" s="14"/>
    </row>
    <row r="449" spans="1:26" ht="12.75" customHeight="1" x14ac:dyDescent="0.25">
      <c r="A449" s="5" t="s">
        <v>1012</v>
      </c>
      <c r="B449" s="5" t="s">
        <v>1014</v>
      </c>
      <c r="C449" s="5" t="s">
        <v>1013</v>
      </c>
      <c r="D449" s="5" t="s">
        <v>620</v>
      </c>
      <c r="E449" s="5" t="s">
        <v>1015</v>
      </c>
      <c r="F449" s="5" t="s">
        <v>3212</v>
      </c>
      <c r="G449" s="5">
        <v>1</v>
      </c>
      <c r="H449" s="15">
        <v>1</v>
      </c>
      <c r="I449" s="4" t="s">
        <v>3211</v>
      </c>
      <c r="J449" s="13">
        <v>1.6797066858858289</v>
      </c>
      <c r="K449" s="5">
        <v>2012</v>
      </c>
      <c r="L449" s="12">
        <v>60</v>
      </c>
      <c r="M449" s="5">
        <v>2012</v>
      </c>
      <c r="N449" s="12">
        <v>7.9</v>
      </c>
      <c r="O449" s="5">
        <v>2012</v>
      </c>
      <c r="P449" s="12"/>
      <c r="R449" s="12" t="s">
        <v>1569</v>
      </c>
      <c r="T449" s="12" t="s">
        <v>1569</v>
      </c>
      <c r="V449" s="12" t="s">
        <v>1569</v>
      </c>
      <c r="X449" s="14" t="s">
        <v>1569</v>
      </c>
      <c r="Z449" s="14"/>
    </row>
    <row r="450" spans="1:26" ht="12.75" customHeight="1" x14ac:dyDescent="0.25">
      <c r="A450" s="5" t="s">
        <v>1340</v>
      </c>
      <c r="B450" s="5" t="s">
        <v>1535</v>
      </c>
      <c r="C450" s="5" t="s">
        <v>1342</v>
      </c>
      <c r="D450" s="5" t="s">
        <v>1038</v>
      </c>
      <c r="E450" s="5" t="s">
        <v>1343</v>
      </c>
      <c r="F450" s="5" t="s">
        <v>1341</v>
      </c>
      <c r="G450" s="5">
        <v>2</v>
      </c>
      <c r="H450" s="15">
        <v>2</v>
      </c>
      <c r="I450" s="4" t="s">
        <v>1967</v>
      </c>
      <c r="J450" s="13">
        <v>1.5210075805376297</v>
      </c>
      <c r="K450" s="5">
        <v>2010</v>
      </c>
      <c r="L450" s="12">
        <v>100</v>
      </c>
      <c r="M450" s="5">
        <v>2010</v>
      </c>
      <c r="N450" s="12">
        <v>0</v>
      </c>
      <c r="O450" s="5">
        <v>2010</v>
      </c>
      <c r="P450" s="12"/>
      <c r="R450" s="12">
        <v>0</v>
      </c>
      <c r="S450" s="5">
        <v>2010</v>
      </c>
      <c r="T450" s="12">
        <v>0.9</v>
      </c>
      <c r="U450" s="5">
        <v>2010</v>
      </c>
      <c r="V450" s="12">
        <v>0</v>
      </c>
      <c r="W450" s="5">
        <v>2010</v>
      </c>
      <c r="X450" s="14">
        <v>100</v>
      </c>
      <c r="Y450" s="5">
        <v>2010</v>
      </c>
      <c r="Z450" s="14"/>
    </row>
    <row r="451" spans="1:26" ht="12.75" customHeight="1" x14ac:dyDescent="0.25">
      <c r="A451" s="5" t="s">
        <v>1016</v>
      </c>
      <c r="B451" s="5" t="s">
        <v>1019</v>
      </c>
      <c r="C451" s="5" t="s">
        <v>1018</v>
      </c>
      <c r="D451" s="5" t="s">
        <v>620</v>
      </c>
      <c r="E451" s="5" t="s">
        <v>1020</v>
      </c>
      <c r="F451" s="5" t="s">
        <v>1017</v>
      </c>
      <c r="G451" s="5">
        <v>1</v>
      </c>
      <c r="H451" s="15">
        <v>2</v>
      </c>
      <c r="I451" s="4" t="s">
        <v>1968</v>
      </c>
      <c r="J451" s="13">
        <v>1.8049049324882889</v>
      </c>
      <c r="K451" s="5">
        <v>2014</v>
      </c>
      <c r="L451" s="12">
        <v>92</v>
      </c>
      <c r="M451" s="5">
        <v>2014</v>
      </c>
      <c r="N451" s="12">
        <v>8.6172344689378768</v>
      </c>
      <c r="O451" s="5">
        <v>2014</v>
      </c>
      <c r="P451" s="12"/>
      <c r="R451" s="12">
        <v>2.4405125076266012</v>
      </c>
      <c r="S451" s="5">
        <v>2014</v>
      </c>
      <c r="T451" s="12" t="s">
        <v>1569</v>
      </c>
      <c r="V451" s="12" t="s">
        <v>1569</v>
      </c>
      <c r="X451" s="14">
        <v>84.26401152030131</v>
      </c>
      <c r="Y451" s="5">
        <v>2014</v>
      </c>
      <c r="Z451" s="14"/>
    </row>
    <row r="452" spans="1:26" ht="12.75" customHeight="1" x14ac:dyDescent="0.25">
      <c r="A452" s="5" t="s">
        <v>1021</v>
      </c>
      <c r="B452" s="5" t="s">
        <v>1019</v>
      </c>
      <c r="C452" s="5" t="s">
        <v>1018</v>
      </c>
      <c r="D452" s="5" t="s">
        <v>620</v>
      </c>
      <c r="E452" s="5" t="s">
        <v>1023</v>
      </c>
      <c r="F452" s="5" t="s">
        <v>1022</v>
      </c>
      <c r="G452" s="5">
        <v>1</v>
      </c>
      <c r="H452" s="15">
        <v>1</v>
      </c>
      <c r="I452" s="4"/>
      <c r="J452" s="13">
        <v>0.89119157867871923</v>
      </c>
      <c r="K452" s="5">
        <v>2014</v>
      </c>
      <c r="L452" s="12">
        <v>97</v>
      </c>
      <c r="M452" s="5">
        <v>2014</v>
      </c>
      <c r="N452" s="12">
        <v>15.825914935707223</v>
      </c>
      <c r="O452" s="5">
        <v>2014</v>
      </c>
      <c r="P452" s="12"/>
      <c r="R452" s="12">
        <v>15</v>
      </c>
      <c r="S452" s="5">
        <v>2014</v>
      </c>
      <c r="T452" s="12">
        <v>0</v>
      </c>
      <c r="U452" s="5">
        <v>2014</v>
      </c>
      <c r="V452" s="12">
        <v>0</v>
      </c>
      <c r="W452" s="5">
        <v>2014</v>
      </c>
      <c r="X452" s="14">
        <v>100</v>
      </c>
      <c r="Y452" s="5">
        <v>2014</v>
      </c>
      <c r="Z452" s="14"/>
    </row>
    <row r="453" spans="1:26" ht="12.75" customHeight="1" x14ac:dyDescent="0.25">
      <c r="A453" s="5" t="s">
        <v>588</v>
      </c>
      <c r="B453" s="5" t="s">
        <v>1536</v>
      </c>
      <c r="C453" s="5" t="s">
        <v>590</v>
      </c>
      <c r="D453" s="5" t="s">
        <v>360</v>
      </c>
      <c r="E453" s="5" t="s">
        <v>1594</v>
      </c>
      <c r="F453" s="5" t="s">
        <v>589</v>
      </c>
      <c r="G453" s="5">
        <v>1</v>
      </c>
      <c r="H453" s="15">
        <v>1</v>
      </c>
      <c r="I453" s="4" t="s">
        <v>1969</v>
      </c>
      <c r="J453" s="13">
        <v>0.85714285546357072</v>
      </c>
      <c r="K453" s="5">
        <v>2016</v>
      </c>
      <c r="L453" s="12">
        <v>70</v>
      </c>
      <c r="M453" s="5">
        <v>2016</v>
      </c>
      <c r="N453" s="12">
        <v>10</v>
      </c>
      <c r="O453" s="5">
        <v>2016</v>
      </c>
      <c r="P453" s="12"/>
      <c r="R453" s="12">
        <v>0</v>
      </c>
      <c r="S453" s="5">
        <v>2016</v>
      </c>
      <c r="T453" s="12">
        <v>0</v>
      </c>
      <c r="U453" s="5">
        <v>2016</v>
      </c>
      <c r="V453" s="12">
        <v>0</v>
      </c>
      <c r="W453" s="5">
        <v>2016</v>
      </c>
      <c r="X453" s="14">
        <v>100</v>
      </c>
      <c r="Y453" s="5">
        <v>2016</v>
      </c>
      <c r="Z453" s="14"/>
    </row>
    <row r="454" spans="1:26" ht="12.75" customHeight="1" x14ac:dyDescent="0.25">
      <c r="A454" s="5" t="s">
        <v>1027</v>
      </c>
      <c r="B454" s="5" t="s">
        <v>1030</v>
      </c>
      <c r="C454" s="5" t="s">
        <v>1029</v>
      </c>
      <c r="D454" s="5" t="s">
        <v>620</v>
      </c>
      <c r="E454" s="5" t="s">
        <v>1031</v>
      </c>
      <c r="F454" s="5" t="s">
        <v>1028</v>
      </c>
      <c r="G454" s="5">
        <v>2</v>
      </c>
      <c r="H454" s="15">
        <v>1</v>
      </c>
      <c r="I454" s="4"/>
      <c r="J454" s="13">
        <v>0.84470901368269224</v>
      </c>
      <c r="K454" s="5">
        <v>2011</v>
      </c>
      <c r="L454" s="12">
        <v>45</v>
      </c>
      <c r="M454" s="5">
        <v>2011</v>
      </c>
      <c r="N454" s="12">
        <v>7.0000000000000009</v>
      </c>
      <c r="O454" s="5">
        <v>2011</v>
      </c>
      <c r="P454" s="12"/>
      <c r="R454" s="12">
        <v>0</v>
      </c>
      <c r="S454" s="5">
        <v>2011</v>
      </c>
      <c r="T454" s="12">
        <v>0</v>
      </c>
      <c r="U454" s="5">
        <v>2011</v>
      </c>
      <c r="V454" s="12">
        <v>0</v>
      </c>
      <c r="W454" s="5">
        <v>2011</v>
      </c>
      <c r="X454" s="14">
        <v>27.659574468085101</v>
      </c>
      <c r="Y454" s="5">
        <v>2011</v>
      </c>
      <c r="Z454" s="14"/>
    </row>
    <row r="455" spans="1:26" ht="12.75" customHeight="1" x14ac:dyDescent="0.25">
      <c r="A455" s="5" t="s">
        <v>1032</v>
      </c>
      <c r="B455" s="5" t="s">
        <v>1030</v>
      </c>
      <c r="C455" s="5" t="s">
        <v>1029</v>
      </c>
      <c r="D455" s="5" t="s">
        <v>620</v>
      </c>
      <c r="E455" s="5" t="s">
        <v>1595</v>
      </c>
      <c r="F455" s="5" t="s">
        <v>1033</v>
      </c>
      <c r="G455" s="5">
        <v>2</v>
      </c>
      <c r="H455" s="15">
        <v>1</v>
      </c>
      <c r="I455" s="4"/>
      <c r="J455" s="13">
        <v>0.51999999999999991</v>
      </c>
      <c r="K455" s="5">
        <v>2012</v>
      </c>
      <c r="L455" s="12" t="s">
        <v>1569</v>
      </c>
      <c r="N455" s="12">
        <v>8.3308330833083311</v>
      </c>
      <c r="O455" s="5">
        <v>2012</v>
      </c>
      <c r="P455" s="12"/>
      <c r="R455" s="12" t="s">
        <v>1569</v>
      </c>
      <c r="T455" s="12" t="s">
        <v>1569</v>
      </c>
      <c r="V455" s="12" t="s">
        <v>1569</v>
      </c>
      <c r="X455" s="14" t="s">
        <v>1569</v>
      </c>
      <c r="Z455" s="14"/>
    </row>
    <row r="456" spans="1:26" ht="12.75" customHeight="1" x14ac:dyDescent="0.25">
      <c r="A456" s="5" t="s">
        <v>591</v>
      </c>
      <c r="B456" s="5" t="s">
        <v>9</v>
      </c>
      <c r="C456" s="5" t="s">
        <v>593</v>
      </c>
      <c r="D456" s="5" t="s">
        <v>360</v>
      </c>
      <c r="E456" s="5" t="s">
        <v>10</v>
      </c>
      <c r="F456" s="5" t="s">
        <v>592</v>
      </c>
      <c r="G456" s="5">
        <v>2</v>
      </c>
      <c r="H456" s="15">
        <v>2</v>
      </c>
      <c r="I456" s="4" t="s">
        <v>1970</v>
      </c>
      <c r="J456" s="13">
        <v>0.72164948453608257</v>
      </c>
      <c r="K456" s="5">
        <v>2000</v>
      </c>
      <c r="L456" s="12">
        <v>97</v>
      </c>
      <c r="M456" s="5">
        <v>2000</v>
      </c>
      <c r="N456" s="12">
        <v>18.174515513605787</v>
      </c>
      <c r="O456" s="5">
        <v>2000</v>
      </c>
      <c r="P456" s="12"/>
      <c r="R456" s="12" t="s">
        <v>1569</v>
      </c>
      <c r="T456" s="12" t="s">
        <v>1569</v>
      </c>
      <c r="V456" s="12" t="s">
        <v>1569</v>
      </c>
      <c r="X456" s="14" t="s">
        <v>1569</v>
      </c>
      <c r="Z456" s="14"/>
    </row>
    <row r="457" spans="1:26" ht="12.75" customHeight="1" x14ac:dyDescent="0.25">
      <c r="A457" s="5" t="s">
        <v>594</v>
      </c>
      <c r="B457" s="5" t="s">
        <v>9</v>
      </c>
      <c r="C457" s="5" t="s">
        <v>593</v>
      </c>
      <c r="D457" s="5" t="s">
        <v>360</v>
      </c>
      <c r="E457" s="5" t="s">
        <v>596</v>
      </c>
      <c r="F457" s="5" t="s">
        <v>595</v>
      </c>
      <c r="G457" s="5">
        <v>2</v>
      </c>
      <c r="H457" s="15">
        <v>2</v>
      </c>
      <c r="I457" s="4" t="s">
        <v>1971</v>
      </c>
      <c r="J457" s="13">
        <v>0.66417600664175835</v>
      </c>
      <c r="K457" s="5">
        <v>2014</v>
      </c>
      <c r="L457" s="12">
        <v>99</v>
      </c>
      <c r="M457" s="5">
        <v>2014</v>
      </c>
      <c r="N457" s="12">
        <v>10.199999999999998</v>
      </c>
      <c r="O457" s="5">
        <v>2014</v>
      </c>
      <c r="P457" s="12"/>
      <c r="R457" s="12" t="s">
        <v>1569</v>
      </c>
      <c r="T457" s="12" t="s">
        <v>1569</v>
      </c>
      <c r="V457" s="12" t="s">
        <v>1569</v>
      </c>
      <c r="X457" s="14" t="s">
        <v>1569</v>
      </c>
      <c r="Z457" s="14"/>
    </row>
    <row r="458" spans="1:26" ht="12.75" customHeight="1" x14ac:dyDescent="0.25">
      <c r="A458" s="5" t="s">
        <v>597</v>
      </c>
      <c r="B458" s="5" t="s">
        <v>9</v>
      </c>
      <c r="C458" s="5" t="s">
        <v>593</v>
      </c>
      <c r="D458" s="5" t="s">
        <v>360</v>
      </c>
      <c r="E458" s="5" t="s">
        <v>599</v>
      </c>
      <c r="F458" s="5" t="s">
        <v>598</v>
      </c>
      <c r="G458" s="5">
        <v>2</v>
      </c>
      <c r="H458" s="15">
        <v>2</v>
      </c>
      <c r="I458" s="4" t="s">
        <v>1972</v>
      </c>
      <c r="J458" s="13">
        <v>0.71232876712328763</v>
      </c>
      <c r="K458" s="5">
        <v>2012</v>
      </c>
      <c r="L458" s="12">
        <v>50</v>
      </c>
      <c r="M458" s="5">
        <v>2012</v>
      </c>
      <c r="N458" s="12">
        <v>8.6</v>
      </c>
      <c r="O458" s="5">
        <v>2012</v>
      </c>
      <c r="P458" s="12"/>
      <c r="R458" s="12" t="s">
        <v>1569</v>
      </c>
      <c r="T458" s="12" t="s">
        <v>1569</v>
      </c>
      <c r="V458" s="12" t="s">
        <v>1569</v>
      </c>
      <c r="X458" s="14" t="s">
        <v>1569</v>
      </c>
      <c r="Z458" s="14"/>
    </row>
    <row r="459" spans="1:26" ht="12.75" customHeight="1" x14ac:dyDescent="0.25">
      <c r="A459" s="5" t="s">
        <v>600</v>
      </c>
      <c r="B459" s="5" t="s">
        <v>9</v>
      </c>
      <c r="C459" s="5" t="s">
        <v>593</v>
      </c>
      <c r="D459" s="5" t="s">
        <v>360</v>
      </c>
      <c r="E459" s="5" t="s">
        <v>602</v>
      </c>
      <c r="F459" s="5" t="s">
        <v>601</v>
      </c>
      <c r="G459" s="5">
        <v>2</v>
      </c>
      <c r="H459" s="15">
        <v>2</v>
      </c>
      <c r="I459" s="4" t="s">
        <v>1973</v>
      </c>
      <c r="J459" s="13">
        <v>0.65753424657533777</v>
      </c>
      <c r="K459" s="5">
        <v>2012</v>
      </c>
      <c r="L459" s="12" t="s">
        <v>1569</v>
      </c>
      <c r="N459" s="12">
        <v>9.1</v>
      </c>
      <c r="O459" s="5">
        <v>2012</v>
      </c>
      <c r="P459" s="12"/>
      <c r="R459" s="12" t="s">
        <v>1569</v>
      </c>
      <c r="T459" s="12" t="s">
        <v>1569</v>
      </c>
      <c r="V459" s="12" t="s">
        <v>1569</v>
      </c>
      <c r="X459" s="14" t="s">
        <v>1569</v>
      </c>
      <c r="Z459" s="14"/>
    </row>
    <row r="460" spans="1:26" ht="12.75" customHeight="1" x14ac:dyDescent="0.25">
      <c r="A460" s="5" t="s">
        <v>603</v>
      </c>
      <c r="B460" s="5" t="s">
        <v>9</v>
      </c>
      <c r="C460" s="5" t="s">
        <v>593</v>
      </c>
      <c r="D460" s="5" t="s">
        <v>360</v>
      </c>
      <c r="E460" s="5" t="s">
        <v>605</v>
      </c>
      <c r="F460" s="5" t="s">
        <v>604</v>
      </c>
      <c r="G460" s="5">
        <v>2</v>
      </c>
      <c r="H460" s="15">
        <v>2</v>
      </c>
      <c r="I460" s="4" t="s">
        <v>1971</v>
      </c>
      <c r="J460" s="13">
        <v>0.76712328767123272</v>
      </c>
      <c r="K460" s="5">
        <v>2012</v>
      </c>
      <c r="L460" s="12" t="s">
        <v>1569</v>
      </c>
      <c r="N460" s="12">
        <v>11</v>
      </c>
      <c r="O460" s="5">
        <v>2012</v>
      </c>
      <c r="P460" s="12"/>
      <c r="R460" s="12" t="s">
        <v>1569</v>
      </c>
      <c r="T460" s="12" t="s">
        <v>1569</v>
      </c>
      <c r="V460" s="12" t="s">
        <v>1569</v>
      </c>
      <c r="X460" s="14" t="s">
        <v>1569</v>
      </c>
      <c r="Z460" s="14"/>
    </row>
    <row r="461" spans="1:26" ht="12.75" customHeight="1" x14ac:dyDescent="0.25">
      <c r="A461" s="5" t="s">
        <v>606</v>
      </c>
      <c r="B461" s="5" t="s">
        <v>9</v>
      </c>
      <c r="C461" s="5" t="s">
        <v>593</v>
      </c>
      <c r="D461" s="5" t="s">
        <v>360</v>
      </c>
      <c r="E461" s="5" t="s">
        <v>608</v>
      </c>
      <c r="F461" s="5" t="s">
        <v>607</v>
      </c>
      <c r="G461" s="5">
        <v>2</v>
      </c>
      <c r="H461" s="15">
        <v>3</v>
      </c>
      <c r="I461" s="4" t="s">
        <v>1974</v>
      </c>
      <c r="J461" s="13" t="s">
        <v>1569</v>
      </c>
      <c r="L461" s="12" t="s">
        <v>1569</v>
      </c>
      <c r="N461" s="12">
        <v>7.0000000000000009</v>
      </c>
      <c r="P461" s="12"/>
      <c r="R461" s="12" t="s">
        <v>1569</v>
      </c>
      <c r="T461" s="12" t="s">
        <v>1569</v>
      </c>
      <c r="V461" s="12" t="s">
        <v>1569</v>
      </c>
      <c r="X461" s="14" t="s">
        <v>1569</v>
      </c>
      <c r="Z461" s="14"/>
    </row>
    <row r="462" spans="1:26" ht="12.75" customHeight="1" x14ac:dyDescent="0.25">
      <c r="A462" s="5" t="s">
        <v>611</v>
      </c>
      <c r="B462" s="5" t="s">
        <v>9</v>
      </c>
      <c r="C462" s="5" t="s">
        <v>593</v>
      </c>
      <c r="D462" s="5" t="s">
        <v>360</v>
      </c>
      <c r="E462" s="5" t="s">
        <v>613</v>
      </c>
      <c r="F462" s="5" t="s">
        <v>612</v>
      </c>
      <c r="G462" s="5">
        <v>2</v>
      </c>
      <c r="H462" s="15">
        <v>3</v>
      </c>
      <c r="I462" s="4" t="s">
        <v>1974</v>
      </c>
      <c r="J462" s="13" t="s">
        <v>1569</v>
      </c>
      <c r="L462" s="12" t="s">
        <v>1569</v>
      </c>
      <c r="N462" s="12">
        <v>40</v>
      </c>
      <c r="P462" s="12"/>
      <c r="R462" s="12" t="s">
        <v>1569</v>
      </c>
      <c r="T462" s="12" t="s">
        <v>1569</v>
      </c>
      <c r="V462" s="12" t="s">
        <v>1569</v>
      </c>
      <c r="X462" s="14" t="s">
        <v>1569</v>
      </c>
      <c r="Z462" s="14"/>
    </row>
    <row r="463" spans="1:26" ht="12.75" customHeight="1" x14ac:dyDescent="0.25">
      <c r="A463" s="5" t="s">
        <v>614</v>
      </c>
      <c r="B463" s="5" t="s">
        <v>9</v>
      </c>
      <c r="C463" s="5" t="s">
        <v>593</v>
      </c>
      <c r="D463" s="5" t="s">
        <v>360</v>
      </c>
      <c r="E463" s="5" t="s">
        <v>1596</v>
      </c>
      <c r="F463" s="5" t="s">
        <v>615</v>
      </c>
      <c r="G463" s="5">
        <v>2</v>
      </c>
      <c r="H463" s="15">
        <v>3</v>
      </c>
      <c r="I463" s="4" t="s">
        <v>1976</v>
      </c>
      <c r="J463" s="13" t="s">
        <v>1569</v>
      </c>
      <c r="L463" s="12" t="s">
        <v>1569</v>
      </c>
      <c r="N463" s="12">
        <v>23</v>
      </c>
      <c r="P463" s="12"/>
      <c r="R463" s="12" t="s">
        <v>1569</v>
      </c>
      <c r="T463" s="12" t="s">
        <v>1569</v>
      </c>
      <c r="V463" s="12" t="s">
        <v>1569</v>
      </c>
      <c r="X463" s="14" t="s">
        <v>1569</v>
      </c>
      <c r="Z463" s="14"/>
    </row>
    <row r="464" spans="1:26" ht="12.75" customHeight="1" x14ac:dyDescent="0.25">
      <c r="A464" s="5" t="s">
        <v>1977</v>
      </c>
      <c r="B464" s="5" t="s">
        <v>1046</v>
      </c>
      <c r="C464" s="5" t="s">
        <v>1045</v>
      </c>
      <c r="D464" s="5" t="s">
        <v>1038</v>
      </c>
      <c r="E464" s="5" t="s">
        <v>2128</v>
      </c>
      <c r="F464" s="5" t="s">
        <v>2226</v>
      </c>
      <c r="G464" s="5">
        <v>1</v>
      </c>
      <c r="H464" s="5">
        <v>1</v>
      </c>
      <c r="I464" s="5" t="s">
        <v>2307</v>
      </c>
      <c r="J464" s="13">
        <v>0.49959709911361805</v>
      </c>
      <c r="K464" s="5">
        <v>2017</v>
      </c>
      <c r="L464" s="12">
        <v>12</v>
      </c>
      <c r="M464" s="5">
        <v>2015</v>
      </c>
      <c r="N464" s="12"/>
      <c r="P464" s="12"/>
      <c r="R464" s="12">
        <v>1.0909090665253727</v>
      </c>
      <c r="S464" s="5">
        <v>2015</v>
      </c>
      <c r="T464" s="12">
        <v>0</v>
      </c>
      <c r="U464" s="5">
        <v>2015</v>
      </c>
      <c r="V464" s="12">
        <v>0</v>
      </c>
      <c r="W464" s="5">
        <v>2015</v>
      </c>
      <c r="X464" s="14">
        <v>43.90243721926344</v>
      </c>
      <c r="Y464" s="5">
        <v>2015</v>
      </c>
      <c r="Z464" s="14"/>
    </row>
    <row r="465" spans="1:26" ht="12.75" customHeight="1" x14ac:dyDescent="0.25">
      <c r="A465" s="5" t="s">
        <v>1978</v>
      </c>
      <c r="B465" s="5" t="s">
        <v>1046</v>
      </c>
      <c r="C465" s="5" t="s">
        <v>1045</v>
      </c>
      <c r="D465" s="5" t="s">
        <v>1038</v>
      </c>
      <c r="E465" s="5" t="s">
        <v>2129</v>
      </c>
      <c r="F465" s="5" t="s">
        <v>2227</v>
      </c>
      <c r="G465" s="5">
        <v>1</v>
      </c>
      <c r="H465" s="5">
        <v>1</v>
      </c>
      <c r="I465" s="5" t="s">
        <v>2308</v>
      </c>
      <c r="J465" s="13">
        <v>0.75251141552511425</v>
      </c>
      <c r="K465" s="5">
        <v>2017</v>
      </c>
      <c r="L465" s="12">
        <v>100</v>
      </c>
      <c r="M465" s="5">
        <v>2017</v>
      </c>
      <c r="N465" s="12"/>
      <c r="P465" s="12"/>
      <c r="R465" s="12">
        <v>1</v>
      </c>
      <c r="S465" s="5">
        <v>2015</v>
      </c>
      <c r="T465" s="12">
        <v>0</v>
      </c>
      <c r="U465" s="5">
        <v>2015</v>
      </c>
      <c r="V465" s="12">
        <v>0</v>
      </c>
      <c r="W465" s="5">
        <v>2015</v>
      </c>
      <c r="X465" s="14">
        <v>43.902439024390247</v>
      </c>
      <c r="Y465" s="5">
        <v>2015</v>
      </c>
      <c r="Z465" s="14"/>
    </row>
    <row r="466" spans="1:26" ht="12.75" customHeight="1" x14ac:dyDescent="0.25">
      <c r="A466" s="5" t="s">
        <v>1979</v>
      </c>
      <c r="B466" s="5" t="s">
        <v>1046</v>
      </c>
      <c r="C466" s="5" t="s">
        <v>1045</v>
      </c>
      <c r="D466" s="5" t="s">
        <v>1038</v>
      </c>
      <c r="E466" s="5" t="s">
        <v>1047</v>
      </c>
      <c r="F466" s="5" t="s">
        <v>1044</v>
      </c>
      <c r="G466" s="5">
        <v>1</v>
      </c>
      <c r="H466" s="5">
        <v>1</v>
      </c>
      <c r="I466" s="5" t="s">
        <v>2309</v>
      </c>
      <c r="J466" s="13">
        <v>0.9403924472417623</v>
      </c>
      <c r="K466" s="5">
        <v>2017</v>
      </c>
      <c r="L466" s="12">
        <v>100</v>
      </c>
      <c r="M466" s="5">
        <v>2017</v>
      </c>
      <c r="N466" s="12"/>
      <c r="P466" s="12"/>
      <c r="R466" s="12">
        <v>1</v>
      </c>
      <c r="S466" s="5">
        <v>2015</v>
      </c>
      <c r="T466" s="12">
        <v>0</v>
      </c>
      <c r="U466" s="5">
        <v>2015</v>
      </c>
      <c r="V466" s="12">
        <v>0</v>
      </c>
      <c r="W466" s="5">
        <v>2015</v>
      </c>
      <c r="X466" s="14">
        <v>43.902439024390247</v>
      </c>
      <c r="Y466" s="5">
        <v>2015</v>
      </c>
      <c r="Z466" s="14"/>
    </row>
    <row r="467" spans="1:26" ht="12.75" customHeight="1" x14ac:dyDescent="0.25">
      <c r="A467" s="5" t="s">
        <v>1980</v>
      </c>
      <c r="B467" s="5" t="s">
        <v>1046</v>
      </c>
      <c r="C467" s="5" t="s">
        <v>1045</v>
      </c>
      <c r="D467" s="5" t="s">
        <v>1038</v>
      </c>
      <c r="E467" s="5" t="s">
        <v>2130</v>
      </c>
      <c r="F467" s="5" t="s">
        <v>2228</v>
      </c>
      <c r="G467" s="5">
        <v>1</v>
      </c>
      <c r="H467" s="5">
        <v>1</v>
      </c>
      <c r="I467" s="5" t="s">
        <v>2308</v>
      </c>
      <c r="J467" s="13">
        <v>0.85485440526985557</v>
      </c>
      <c r="K467" s="5">
        <v>2017</v>
      </c>
      <c r="L467" s="12">
        <v>70</v>
      </c>
      <c r="M467" s="5">
        <v>2015</v>
      </c>
      <c r="N467" s="12"/>
      <c r="P467" s="12"/>
      <c r="R467" s="12">
        <v>0.99999998745165275</v>
      </c>
      <c r="S467" s="5">
        <v>2015</v>
      </c>
      <c r="T467" s="12">
        <v>0</v>
      </c>
      <c r="U467" s="5">
        <v>2015</v>
      </c>
      <c r="V467" s="12">
        <v>0</v>
      </c>
      <c r="W467" s="5">
        <v>2015</v>
      </c>
      <c r="X467" s="14">
        <v>43.910256410256409</v>
      </c>
      <c r="Y467" s="5">
        <v>2015</v>
      </c>
      <c r="Z467" s="14"/>
    </row>
    <row r="468" spans="1:26" ht="12.75" customHeight="1" x14ac:dyDescent="0.25">
      <c r="A468" s="5" t="s">
        <v>1981</v>
      </c>
      <c r="B468" s="5" t="s">
        <v>1046</v>
      </c>
      <c r="C468" s="5" t="s">
        <v>1045</v>
      </c>
      <c r="D468" s="5" t="s">
        <v>1038</v>
      </c>
      <c r="E468" s="5" t="s">
        <v>2131</v>
      </c>
      <c r="F468" s="5" t="s">
        <v>2229</v>
      </c>
      <c r="G468" s="5">
        <v>1</v>
      </c>
      <c r="H468" s="5">
        <v>1</v>
      </c>
      <c r="I468" s="5" t="s">
        <v>2310</v>
      </c>
      <c r="J468" s="13">
        <v>0.80175532230326751</v>
      </c>
      <c r="K468" s="5">
        <v>2017</v>
      </c>
      <c r="L468" s="12">
        <v>80</v>
      </c>
      <c r="M468" s="5">
        <v>2015</v>
      </c>
      <c r="N468" s="12"/>
      <c r="P468" s="12"/>
      <c r="R468" s="12">
        <v>0.99999997402443574</v>
      </c>
      <c r="S468" s="5">
        <v>2015</v>
      </c>
      <c r="T468" s="12">
        <v>0</v>
      </c>
      <c r="U468" s="5">
        <v>2015</v>
      </c>
      <c r="V468" s="12">
        <v>0</v>
      </c>
      <c r="W468" s="5">
        <v>2015</v>
      </c>
      <c r="X468" s="14">
        <v>44.075829383886258</v>
      </c>
      <c r="Y468" s="5">
        <v>2015</v>
      </c>
      <c r="Z468" s="14"/>
    </row>
    <row r="469" spans="1:26" ht="12.75" customHeight="1" x14ac:dyDescent="0.25">
      <c r="A469" s="5" t="s">
        <v>1982</v>
      </c>
      <c r="B469" s="5" t="s">
        <v>1058</v>
      </c>
      <c r="C469" s="5" t="s">
        <v>1057</v>
      </c>
      <c r="D469" s="5" t="s">
        <v>1038</v>
      </c>
      <c r="E469" s="5" t="s">
        <v>2132</v>
      </c>
      <c r="F469" s="5" t="s">
        <v>2230</v>
      </c>
      <c r="G469" s="5">
        <v>2</v>
      </c>
      <c r="H469" s="5">
        <v>1</v>
      </c>
      <c r="I469" s="5" t="s">
        <v>2311</v>
      </c>
      <c r="J469" s="13" t="s">
        <v>1569</v>
      </c>
      <c r="K469" s="5" t="s">
        <v>1569</v>
      </c>
      <c r="L469" s="12">
        <v>91.900001525878906</v>
      </c>
      <c r="M469" s="5">
        <v>2010</v>
      </c>
      <c r="N469" s="12"/>
      <c r="P469" s="12"/>
      <c r="R469" s="12" t="s">
        <v>1569</v>
      </c>
      <c r="S469" s="5" t="s">
        <v>1569</v>
      </c>
      <c r="T469" s="12" t="s">
        <v>1569</v>
      </c>
      <c r="U469" s="5" t="s">
        <v>1569</v>
      </c>
      <c r="V469" s="12" t="s">
        <v>1569</v>
      </c>
      <c r="W469" s="5" t="s">
        <v>1569</v>
      </c>
      <c r="X469" s="14" t="s">
        <v>1569</v>
      </c>
      <c r="Y469" s="5" t="s">
        <v>1569</v>
      </c>
      <c r="Z469" s="14"/>
    </row>
    <row r="470" spans="1:26" ht="12.75" customHeight="1" x14ac:dyDescent="0.25">
      <c r="A470" s="5" t="s">
        <v>1983</v>
      </c>
      <c r="B470" s="5" t="s">
        <v>1058</v>
      </c>
      <c r="C470" s="5" t="s">
        <v>1057</v>
      </c>
      <c r="D470" s="5" t="s">
        <v>1038</v>
      </c>
      <c r="E470" s="5" t="s">
        <v>2133</v>
      </c>
      <c r="F470" s="5" t="s">
        <v>2231</v>
      </c>
      <c r="G470" s="5">
        <v>1</v>
      </c>
      <c r="H470" s="5">
        <v>1</v>
      </c>
      <c r="I470" s="5" t="s">
        <v>2312</v>
      </c>
      <c r="J470" s="13" t="s">
        <v>1569</v>
      </c>
      <c r="K470" s="5" t="s">
        <v>1569</v>
      </c>
      <c r="L470" s="12">
        <v>93</v>
      </c>
      <c r="M470" s="5">
        <v>2010</v>
      </c>
      <c r="N470" s="12"/>
      <c r="P470" s="12"/>
      <c r="R470" s="12" t="s">
        <v>1569</v>
      </c>
      <c r="S470" s="5" t="s">
        <v>1569</v>
      </c>
      <c r="T470" s="12" t="s">
        <v>1569</v>
      </c>
      <c r="U470" s="5" t="s">
        <v>1569</v>
      </c>
      <c r="V470" s="12" t="s">
        <v>1569</v>
      </c>
      <c r="W470" s="5" t="s">
        <v>1569</v>
      </c>
      <c r="X470" s="14" t="s">
        <v>1569</v>
      </c>
      <c r="Y470" s="5" t="s">
        <v>1569</v>
      </c>
      <c r="Z470" s="14"/>
    </row>
    <row r="471" spans="1:26" ht="12.75" customHeight="1" x14ac:dyDescent="0.25">
      <c r="A471" s="5" t="s">
        <v>1984</v>
      </c>
      <c r="B471" s="5" t="s">
        <v>1058</v>
      </c>
      <c r="C471" s="5" t="s">
        <v>1057</v>
      </c>
      <c r="D471" s="5" t="s">
        <v>1038</v>
      </c>
      <c r="E471" s="5" t="s">
        <v>2134</v>
      </c>
      <c r="F471" s="5" t="s">
        <v>2232</v>
      </c>
      <c r="G471" s="5">
        <v>1</v>
      </c>
      <c r="H471" s="5">
        <v>1</v>
      </c>
      <c r="I471" s="5" t="s">
        <v>2313</v>
      </c>
      <c r="J471" s="13" t="s">
        <v>1569</v>
      </c>
      <c r="K471" s="5" t="s">
        <v>1569</v>
      </c>
      <c r="L471" s="12">
        <v>97.699996948242202</v>
      </c>
      <c r="M471" s="5">
        <v>2010</v>
      </c>
      <c r="N471" s="12"/>
      <c r="P471" s="12"/>
      <c r="R471" s="12" t="s">
        <v>1569</v>
      </c>
      <c r="S471" s="5" t="s">
        <v>1569</v>
      </c>
      <c r="T471" s="12" t="s">
        <v>1569</v>
      </c>
      <c r="U471" s="5" t="s">
        <v>1569</v>
      </c>
      <c r="V471" s="12" t="s">
        <v>1569</v>
      </c>
      <c r="W471" s="5" t="s">
        <v>1569</v>
      </c>
      <c r="X471" s="14" t="s">
        <v>1569</v>
      </c>
      <c r="Y471" s="5" t="s">
        <v>1569</v>
      </c>
      <c r="Z471" s="14"/>
    </row>
    <row r="472" spans="1:26" ht="12.75" customHeight="1" x14ac:dyDescent="0.25">
      <c r="A472" s="5" t="s">
        <v>1985</v>
      </c>
      <c r="B472" s="5" t="s">
        <v>1067</v>
      </c>
      <c r="C472" s="5" t="s">
        <v>1066</v>
      </c>
      <c r="D472" s="5" t="s">
        <v>1038</v>
      </c>
      <c r="E472" s="5" t="s">
        <v>2135</v>
      </c>
      <c r="F472" s="5" t="s">
        <v>2233</v>
      </c>
      <c r="G472" s="5">
        <v>1</v>
      </c>
      <c r="H472" s="5">
        <v>2</v>
      </c>
      <c r="I472" s="5" t="s">
        <v>2314</v>
      </c>
      <c r="J472" s="13">
        <v>0.25760698266456544</v>
      </c>
      <c r="K472" s="5">
        <v>2019</v>
      </c>
      <c r="L472" s="12">
        <v>100</v>
      </c>
      <c r="M472" s="5">
        <v>2019</v>
      </c>
      <c r="N472" s="12"/>
      <c r="P472" s="12"/>
      <c r="R472" s="12">
        <v>0</v>
      </c>
      <c r="S472" s="5">
        <v>2019</v>
      </c>
      <c r="T472" s="12">
        <v>0</v>
      </c>
      <c r="U472" s="5">
        <v>2019</v>
      </c>
      <c r="V472" s="12">
        <v>0</v>
      </c>
      <c r="W472" s="5">
        <v>2019</v>
      </c>
      <c r="X472" s="14">
        <v>100</v>
      </c>
      <c r="Y472" s="5">
        <v>2019</v>
      </c>
      <c r="Z472" s="14"/>
    </row>
    <row r="473" spans="1:26" ht="12.75" customHeight="1" x14ac:dyDescent="0.25">
      <c r="A473" s="5" t="s">
        <v>1986</v>
      </c>
      <c r="B473" s="5" t="s">
        <v>1067</v>
      </c>
      <c r="C473" s="5" t="s">
        <v>1066</v>
      </c>
      <c r="D473" s="5" t="s">
        <v>35</v>
      </c>
      <c r="E473" s="5" t="s">
        <v>1068</v>
      </c>
      <c r="F473" s="5" t="s">
        <v>2234</v>
      </c>
      <c r="G473" s="5">
        <v>1</v>
      </c>
      <c r="H473" s="5">
        <v>2</v>
      </c>
      <c r="I473" s="5" t="s">
        <v>2315</v>
      </c>
      <c r="J473" s="13">
        <v>0.16198893278143675</v>
      </c>
      <c r="K473" s="5">
        <v>2019</v>
      </c>
      <c r="L473" s="12">
        <v>100</v>
      </c>
      <c r="M473" s="5">
        <v>2019</v>
      </c>
      <c r="N473" s="12"/>
      <c r="P473" s="12"/>
      <c r="R473" s="12">
        <v>0</v>
      </c>
      <c r="S473" s="5">
        <v>2019</v>
      </c>
      <c r="T473" s="12">
        <v>0</v>
      </c>
      <c r="U473" s="5">
        <v>2019</v>
      </c>
      <c r="V473" s="12">
        <v>0</v>
      </c>
      <c r="W473" s="5">
        <v>2019</v>
      </c>
      <c r="X473" s="14">
        <v>100</v>
      </c>
      <c r="Y473" s="5">
        <v>2019</v>
      </c>
      <c r="Z473" s="14"/>
    </row>
    <row r="474" spans="1:26" ht="12.75" customHeight="1" x14ac:dyDescent="0.25">
      <c r="A474" s="5" t="s">
        <v>1987</v>
      </c>
      <c r="B474" s="5" t="s">
        <v>1067</v>
      </c>
      <c r="C474" s="5" t="s">
        <v>1066</v>
      </c>
      <c r="D474" s="5" t="s">
        <v>35</v>
      </c>
      <c r="E474" s="5" t="s">
        <v>2136</v>
      </c>
      <c r="F474" s="5" t="s">
        <v>2235</v>
      </c>
      <c r="G474" s="5">
        <v>1</v>
      </c>
      <c r="H474" s="5">
        <v>1</v>
      </c>
      <c r="I474" s="5" t="s">
        <v>2316</v>
      </c>
      <c r="J474" s="13">
        <v>0.81869236899024789</v>
      </c>
      <c r="K474" s="5">
        <v>2019</v>
      </c>
      <c r="L474" s="12">
        <v>100</v>
      </c>
      <c r="M474" s="5">
        <v>2019</v>
      </c>
      <c r="N474" s="12"/>
      <c r="P474" s="12"/>
      <c r="R474" s="12">
        <v>0</v>
      </c>
      <c r="S474" s="5">
        <v>2019</v>
      </c>
      <c r="T474" s="12">
        <v>0</v>
      </c>
      <c r="U474" s="5">
        <v>2019</v>
      </c>
      <c r="V474" s="12">
        <v>0</v>
      </c>
      <c r="W474" s="5">
        <v>2019</v>
      </c>
      <c r="X474" s="14">
        <v>100</v>
      </c>
      <c r="Y474" s="5">
        <v>2019</v>
      </c>
      <c r="Z474" s="14"/>
    </row>
    <row r="475" spans="1:26" ht="12.75" customHeight="1" x14ac:dyDescent="0.25">
      <c r="A475" s="5" t="s">
        <v>1988</v>
      </c>
      <c r="B475" s="5" t="s">
        <v>1074</v>
      </c>
      <c r="C475" s="5" t="s">
        <v>1073</v>
      </c>
      <c r="D475" s="5" t="s">
        <v>1038</v>
      </c>
      <c r="E475" s="5" t="s">
        <v>1075</v>
      </c>
      <c r="F475" s="5" t="s">
        <v>1072</v>
      </c>
      <c r="G475" s="5">
        <v>2</v>
      </c>
      <c r="H475" s="5">
        <v>1</v>
      </c>
      <c r="I475" s="5" t="s">
        <v>2317</v>
      </c>
      <c r="J475" s="13" t="s">
        <v>1569</v>
      </c>
      <c r="K475" s="5" t="s">
        <v>1569</v>
      </c>
      <c r="L475" s="12" t="s">
        <v>1569</v>
      </c>
      <c r="M475" s="5" t="s">
        <v>1569</v>
      </c>
      <c r="N475" s="12"/>
      <c r="P475" s="12"/>
      <c r="R475" s="12">
        <v>6.2758051197357556</v>
      </c>
      <c r="S475" s="5">
        <v>2019</v>
      </c>
      <c r="T475" s="12">
        <v>0</v>
      </c>
      <c r="U475" s="5">
        <v>2019</v>
      </c>
      <c r="V475" s="12">
        <v>44.756399669694467</v>
      </c>
      <c r="W475" s="5">
        <v>2019</v>
      </c>
      <c r="X475" s="14">
        <v>42.158516020236085</v>
      </c>
      <c r="Y475" s="5">
        <v>2019</v>
      </c>
      <c r="Z475" s="14"/>
    </row>
    <row r="476" spans="1:26" ht="12.75" customHeight="1" x14ac:dyDescent="0.25">
      <c r="A476" s="5" t="s">
        <v>1989</v>
      </c>
      <c r="B476" s="5" t="s">
        <v>1074</v>
      </c>
      <c r="C476" s="5" t="s">
        <v>1073</v>
      </c>
      <c r="D476" s="5" t="s">
        <v>1038</v>
      </c>
      <c r="E476" s="5" t="s">
        <v>2137</v>
      </c>
      <c r="F476" s="5" t="s">
        <v>2236</v>
      </c>
      <c r="G476" s="5">
        <v>2</v>
      </c>
      <c r="H476" s="5">
        <v>1</v>
      </c>
      <c r="I476" s="5" t="s">
        <v>2318</v>
      </c>
      <c r="J476" s="13" t="s">
        <v>1569</v>
      </c>
      <c r="K476" s="5" t="s">
        <v>1569</v>
      </c>
      <c r="L476" s="12" t="s">
        <v>1569</v>
      </c>
      <c r="M476" s="5" t="s">
        <v>1569</v>
      </c>
      <c r="N476" s="12"/>
      <c r="P476" s="12"/>
      <c r="R476" s="12">
        <v>0</v>
      </c>
      <c r="S476" s="5">
        <v>2017</v>
      </c>
      <c r="T476" s="12">
        <v>0</v>
      </c>
      <c r="U476" s="5">
        <v>2017</v>
      </c>
      <c r="V476" s="12">
        <v>0</v>
      </c>
      <c r="W476" s="5">
        <v>2017</v>
      </c>
      <c r="X476" s="14">
        <v>0</v>
      </c>
      <c r="Y476" s="5">
        <v>2017</v>
      </c>
      <c r="Z476" s="14"/>
    </row>
    <row r="477" spans="1:26" ht="12.75" customHeight="1" x14ac:dyDescent="0.25">
      <c r="A477" s="5" t="s">
        <v>1990</v>
      </c>
      <c r="B477" s="5" t="s">
        <v>1074</v>
      </c>
      <c r="C477" s="5" t="s">
        <v>1073</v>
      </c>
      <c r="D477" s="5" t="s">
        <v>1038</v>
      </c>
      <c r="E477" s="5" t="s">
        <v>2138</v>
      </c>
      <c r="F477" s="5" t="s">
        <v>2237</v>
      </c>
      <c r="G477" s="5">
        <v>2</v>
      </c>
      <c r="H477" s="5">
        <v>1</v>
      </c>
      <c r="I477" s="5" t="s">
        <v>2319</v>
      </c>
      <c r="J477" s="13" t="s">
        <v>1569</v>
      </c>
      <c r="K477" s="5" t="s">
        <v>1569</v>
      </c>
      <c r="L477" s="12" t="s">
        <v>1569</v>
      </c>
      <c r="M477" s="5" t="s">
        <v>1569</v>
      </c>
      <c r="N477" s="12"/>
      <c r="P477" s="12"/>
      <c r="R477" s="12">
        <v>0</v>
      </c>
      <c r="S477" s="5">
        <v>2017</v>
      </c>
      <c r="T477" s="12">
        <v>0</v>
      </c>
      <c r="U477" s="5">
        <v>2017</v>
      </c>
      <c r="V477" s="12">
        <v>0</v>
      </c>
      <c r="W477" s="5">
        <v>2017</v>
      </c>
      <c r="X477" s="14">
        <v>0</v>
      </c>
      <c r="Y477" s="5">
        <v>2017</v>
      </c>
      <c r="Z477" s="14"/>
    </row>
    <row r="478" spans="1:26" ht="12.75" customHeight="1" x14ac:dyDescent="0.25">
      <c r="A478" s="5" t="s">
        <v>1991</v>
      </c>
      <c r="B478" s="5" t="s">
        <v>1079</v>
      </c>
      <c r="C478" s="5" t="s">
        <v>1078</v>
      </c>
      <c r="D478" s="5" t="s">
        <v>1038</v>
      </c>
      <c r="E478" s="5" t="s">
        <v>1083</v>
      </c>
      <c r="F478" s="5" t="s">
        <v>1082</v>
      </c>
      <c r="G478" s="5">
        <v>2</v>
      </c>
      <c r="H478" s="5">
        <v>1</v>
      </c>
      <c r="I478" s="5" t="s">
        <v>2320</v>
      </c>
      <c r="J478" s="13">
        <v>1.0610261619128669</v>
      </c>
      <c r="K478" s="5">
        <v>2019</v>
      </c>
      <c r="L478" s="12">
        <v>100</v>
      </c>
      <c r="M478" s="5">
        <v>2019</v>
      </c>
      <c r="N478" s="12"/>
      <c r="P478" s="12"/>
      <c r="R478" s="12">
        <v>0</v>
      </c>
      <c r="S478" s="5">
        <v>2019</v>
      </c>
      <c r="T478" s="12">
        <v>26.002587322121606</v>
      </c>
      <c r="U478" s="5">
        <v>2019</v>
      </c>
      <c r="V478" s="12">
        <v>0</v>
      </c>
      <c r="W478" s="5">
        <v>2019</v>
      </c>
      <c r="X478" s="14">
        <v>100</v>
      </c>
      <c r="Y478" s="5">
        <v>2019</v>
      </c>
      <c r="Z478" s="14"/>
    </row>
    <row r="479" spans="1:26" ht="12.75" customHeight="1" x14ac:dyDescent="0.25">
      <c r="A479" s="5" t="s">
        <v>1992</v>
      </c>
      <c r="B479" s="5" t="s">
        <v>640</v>
      </c>
      <c r="C479" s="5" t="s">
        <v>639</v>
      </c>
      <c r="D479" s="5" t="s">
        <v>620</v>
      </c>
      <c r="E479" s="5" t="s">
        <v>641</v>
      </c>
      <c r="F479" s="5" t="s">
        <v>2238</v>
      </c>
      <c r="G479" s="5">
        <v>1</v>
      </c>
      <c r="H479" s="5">
        <v>3</v>
      </c>
      <c r="I479" s="5" t="s">
        <v>2321</v>
      </c>
      <c r="J479" s="13">
        <v>2.3893032947869943</v>
      </c>
      <c r="K479" s="5">
        <v>2017</v>
      </c>
      <c r="L479" s="12">
        <v>80</v>
      </c>
      <c r="M479" s="5">
        <v>2019</v>
      </c>
      <c r="N479" s="12"/>
      <c r="P479" s="12"/>
      <c r="R479" s="12">
        <v>10</v>
      </c>
      <c r="S479" s="5">
        <v>2017</v>
      </c>
      <c r="T479" s="12">
        <v>0</v>
      </c>
      <c r="U479" s="5">
        <v>2017</v>
      </c>
      <c r="V479" s="12">
        <v>0</v>
      </c>
      <c r="W479" s="5">
        <v>2017</v>
      </c>
      <c r="X479" s="14">
        <v>0</v>
      </c>
      <c r="Y479" s="5">
        <v>2017</v>
      </c>
      <c r="Z479" s="14"/>
    </row>
    <row r="480" spans="1:26" ht="12.75" customHeight="1" x14ac:dyDescent="0.25">
      <c r="A480" s="5" t="s">
        <v>1993</v>
      </c>
      <c r="B480" s="5" t="s">
        <v>1095</v>
      </c>
      <c r="C480" s="5" t="s">
        <v>1094</v>
      </c>
      <c r="D480" s="5" t="s">
        <v>1038</v>
      </c>
      <c r="E480" s="5" t="s">
        <v>2139</v>
      </c>
      <c r="F480" s="5" t="s">
        <v>2239</v>
      </c>
      <c r="G480" s="5">
        <v>3</v>
      </c>
      <c r="H480" s="5">
        <v>1</v>
      </c>
      <c r="I480" s="5" t="s">
        <v>2322</v>
      </c>
      <c r="J480" s="13">
        <v>0.69224667693296238</v>
      </c>
      <c r="K480" s="5">
        <v>2009</v>
      </c>
      <c r="L480" s="12">
        <v>85</v>
      </c>
      <c r="M480" s="5">
        <v>2009</v>
      </c>
      <c r="N480" s="12"/>
      <c r="P480" s="12"/>
      <c r="R480" s="12">
        <v>4.0293042292418075</v>
      </c>
      <c r="S480" s="5">
        <v>2009</v>
      </c>
      <c r="T480" s="12">
        <v>0</v>
      </c>
      <c r="U480" s="5">
        <v>2009</v>
      </c>
      <c r="V480" s="12">
        <v>0</v>
      </c>
      <c r="W480" s="5">
        <v>2009</v>
      </c>
      <c r="X480" s="14">
        <v>100</v>
      </c>
      <c r="Y480" s="5">
        <v>2009</v>
      </c>
      <c r="Z480" s="14"/>
    </row>
    <row r="481" spans="1:26" ht="12.75" customHeight="1" x14ac:dyDescent="0.25">
      <c r="A481" s="5" t="s">
        <v>1994</v>
      </c>
      <c r="B481" s="5" t="s">
        <v>1095</v>
      </c>
      <c r="C481" s="5" t="s">
        <v>1094</v>
      </c>
      <c r="D481" s="5" t="s">
        <v>1038</v>
      </c>
      <c r="E481" s="5" t="s">
        <v>1099</v>
      </c>
      <c r="F481" s="5" t="s">
        <v>1098</v>
      </c>
      <c r="G481" s="5">
        <v>2</v>
      </c>
      <c r="H481" s="5">
        <v>1</v>
      </c>
      <c r="I481" s="5" t="s">
        <v>2323</v>
      </c>
      <c r="J481" s="13" t="s">
        <v>1569</v>
      </c>
      <c r="K481" s="5" t="s">
        <v>1569</v>
      </c>
      <c r="L481" s="12" t="s">
        <v>1569</v>
      </c>
      <c r="M481" s="5" t="s">
        <v>1569</v>
      </c>
      <c r="N481" s="12"/>
      <c r="P481" s="12"/>
      <c r="R481" s="12">
        <v>0</v>
      </c>
      <c r="S481" s="5">
        <v>2015</v>
      </c>
      <c r="T481" s="12">
        <v>0</v>
      </c>
      <c r="U481" s="5">
        <v>2015</v>
      </c>
      <c r="V481" s="12">
        <v>0</v>
      </c>
      <c r="W481" s="5">
        <v>2015</v>
      </c>
      <c r="X481" s="14">
        <v>100</v>
      </c>
      <c r="Y481" s="5">
        <v>2015</v>
      </c>
      <c r="Z481" s="14"/>
    </row>
    <row r="482" spans="1:26" ht="12.75" customHeight="1" x14ac:dyDescent="0.25">
      <c r="A482" s="5" t="s">
        <v>1995</v>
      </c>
      <c r="B482" s="5" t="s">
        <v>1103</v>
      </c>
      <c r="C482" s="5" t="s">
        <v>1102</v>
      </c>
      <c r="D482" s="5" t="s">
        <v>1038</v>
      </c>
      <c r="E482" s="5" t="s">
        <v>1104</v>
      </c>
      <c r="F482" s="5" t="s">
        <v>1101</v>
      </c>
      <c r="G482" s="5">
        <v>1</v>
      </c>
      <c r="H482" s="5">
        <v>2</v>
      </c>
      <c r="I482" s="5" t="s">
        <v>2324</v>
      </c>
      <c r="J482" s="13">
        <v>0.80711797084059123</v>
      </c>
      <c r="K482" s="5">
        <v>2017</v>
      </c>
      <c r="L482" s="12">
        <v>100</v>
      </c>
      <c r="M482" s="5">
        <v>2017</v>
      </c>
      <c r="N482" s="12"/>
      <c r="P482" s="12"/>
      <c r="R482" s="12">
        <v>0</v>
      </c>
      <c r="S482" s="5">
        <v>2017</v>
      </c>
      <c r="T482" s="12">
        <v>0</v>
      </c>
      <c r="U482" s="5">
        <v>2017</v>
      </c>
      <c r="V482" s="12">
        <v>0</v>
      </c>
      <c r="W482" s="5">
        <v>2017</v>
      </c>
      <c r="X482" s="14">
        <v>0</v>
      </c>
      <c r="Y482" s="5">
        <v>2017</v>
      </c>
      <c r="Z482" s="14"/>
    </row>
    <row r="483" spans="1:26" ht="12.75" customHeight="1" x14ac:dyDescent="0.25">
      <c r="A483" s="5" t="s">
        <v>1996</v>
      </c>
      <c r="B483" s="5" t="s">
        <v>1103</v>
      </c>
      <c r="C483" s="5" t="s">
        <v>1102</v>
      </c>
      <c r="D483" s="5" t="s">
        <v>1038</v>
      </c>
      <c r="E483" s="5" t="s">
        <v>2140</v>
      </c>
      <c r="F483" s="5" t="s">
        <v>2240</v>
      </c>
      <c r="G483" s="5">
        <v>1</v>
      </c>
      <c r="H483" s="5">
        <v>1</v>
      </c>
      <c r="I483" s="5" t="s">
        <v>2325</v>
      </c>
      <c r="J483" s="13">
        <v>2.1537236918664764</v>
      </c>
      <c r="K483" s="5">
        <v>2017</v>
      </c>
      <c r="L483" s="12">
        <v>100</v>
      </c>
      <c r="M483" s="5">
        <v>2017</v>
      </c>
      <c r="N483" s="12"/>
      <c r="P483" s="12"/>
      <c r="R483" s="12">
        <v>0</v>
      </c>
      <c r="S483" s="5">
        <v>2017</v>
      </c>
      <c r="T483" s="12">
        <v>0</v>
      </c>
      <c r="U483" s="5">
        <v>2017</v>
      </c>
      <c r="V483" s="12">
        <v>0</v>
      </c>
      <c r="W483" s="5">
        <v>2017</v>
      </c>
      <c r="X483" s="14">
        <v>0</v>
      </c>
      <c r="Y483" s="5">
        <v>2017</v>
      </c>
      <c r="Z483" s="14"/>
    </row>
    <row r="484" spans="1:26" ht="12.75" customHeight="1" x14ac:dyDescent="0.25">
      <c r="A484" s="5" t="s">
        <v>1997</v>
      </c>
      <c r="B484" s="5" t="s">
        <v>1108</v>
      </c>
      <c r="C484" s="5" t="s">
        <v>1107</v>
      </c>
      <c r="D484" s="5" t="s">
        <v>1038</v>
      </c>
      <c r="E484" s="5" t="s">
        <v>2141</v>
      </c>
      <c r="F484" s="5" t="s">
        <v>1111</v>
      </c>
      <c r="G484" s="5">
        <v>2</v>
      </c>
      <c r="H484" s="5">
        <v>1</v>
      </c>
      <c r="I484" s="5" t="s">
        <v>2326</v>
      </c>
      <c r="J484" s="13">
        <v>1.6022186506467513</v>
      </c>
      <c r="K484" s="5">
        <v>2014</v>
      </c>
      <c r="L484" s="12">
        <v>99</v>
      </c>
      <c r="M484" s="5">
        <v>2015</v>
      </c>
      <c r="N484" s="12"/>
      <c r="P484" s="12"/>
      <c r="R484" s="12">
        <v>4.2177838318335157</v>
      </c>
      <c r="S484" s="5">
        <v>2015</v>
      </c>
      <c r="T484" s="12">
        <v>0</v>
      </c>
      <c r="U484" s="5">
        <v>2015</v>
      </c>
      <c r="V484" s="12">
        <v>0</v>
      </c>
      <c r="W484" s="5">
        <v>2015</v>
      </c>
      <c r="X484" s="14">
        <v>100</v>
      </c>
      <c r="Y484" s="5">
        <v>2015</v>
      </c>
      <c r="Z484" s="14"/>
    </row>
    <row r="485" spans="1:26" ht="12.75" customHeight="1" x14ac:dyDescent="0.25">
      <c r="A485" s="5" t="s">
        <v>1998</v>
      </c>
      <c r="B485" s="5" t="s">
        <v>1108</v>
      </c>
      <c r="C485" s="5" t="s">
        <v>1107</v>
      </c>
      <c r="D485" s="5" t="s">
        <v>1038</v>
      </c>
      <c r="E485" s="5" t="s">
        <v>2142</v>
      </c>
      <c r="F485" s="5" t="s">
        <v>2241</v>
      </c>
      <c r="G485" s="5">
        <v>2</v>
      </c>
      <c r="H485" s="5">
        <v>1</v>
      </c>
      <c r="I485" s="5" t="s">
        <v>2326</v>
      </c>
      <c r="J485" s="13">
        <v>0.91417698239510647</v>
      </c>
      <c r="K485" s="5">
        <v>2012</v>
      </c>
      <c r="L485" s="12">
        <v>96.699996948242202</v>
      </c>
      <c r="M485" s="5">
        <v>2015</v>
      </c>
      <c r="N485" s="12"/>
      <c r="P485" s="12"/>
      <c r="R485" s="12">
        <v>1.0442565429892739E-2</v>
      </c>
      <c r="S485" s="5">
        <v>2009</v>
      </c>
      <c r="T485" s="12">
        <v>0</v>
      </c>
      <c r="U485" s="5">
        <v>2012</v>
      </c>
      <c r="V485" s="12">
        <v>2.2447828226552055E-3</v>
      </c>
      <c r="W485" s="5">
        <v>2012</v>
      </c>
      <c r="X485" s="14">
        <v>0</v>
      </c>
      <c r="Y485" s="5">
        <v>2012</v>
      </c>
      <c r="Z485" s="14"/>
    </row>
    <row r="486" spans="1:26" ht="12.75" customHeight="1" x14ac:dyDescent="0.25">
      <c r="A486" s="5" t="s">
        <v>1999</v>
      </c>
      <c r="B486" s="5" t="s">
        <v>1108</v>
      </c>
      <c r="C486" s="5" t="s">
        <v>1107</v>
      </c>
      <c r="D486" s="5" t="s">
        <v>1038</v>
      </c>
      <c r="E486" s="5" t="s">
        <v>2143</v>
      </c>
      <c r="F486" s="5" t="s">
        <v>1113</v>
      </c>
      <c r="G486" s="5">
        <v>2</v>
      </c>
      <c r="H486" s="5">
        <v>1</v>
      </c>
      <c r="I486" s="5" t="s">
        <v>2326</v>
      </c>
      <c r="J486" s="13">
        <v>1.2304216541216801</v>
      </c>
      <c r="K486" s="5">
        <v>2014</v>
      </c>
      <c r="L486" s="12">
        <v>100</v>
      </c>
      <c r="M486" s="5">
        <v>2015</v>
      </c>
      <c r="N486" s="12"/>
      <c r="P486" s="12"/>
      <c r="R486" s="12">
        <v>5.4305297240504542E-2</v>
      </c>
      <c r="S486" s="5">
        <v>2014</v>
      </c>
      <c r="T486" s="12" t="s">
        <v>1569</v>
      </c>
      <c r="U486" s="5" t="s">
        <v>1569</v>
      </c>
      <c r="V486" s="12" t="s">
        <v>1569</v>
      </c>
      <c r="W486" s="5" t="s">
        <v>1569</v>
      </c>
      <c r="X486" s="14" t="s">
        <v>1569</v>
      </c>
      <c r="Y486" s="5" t="s">
        <v>1569</v>
      </c>
      <c r="Z486" s="14"/>
    </row>
    <row r="487" spans="1:26" ht="12.75" customHeight="1" x14ac:dyDescent="0.25">
      <c r="A487" s="5" t="s">
        <v>2000</v>
      </c>
      <c r="B487" s="5" t="s">
        <v>1108</v>
      </c>
      <c r="C487" s="5" t="s">
        <v>1107</v>
      </c>
      <c r="D487" s="5" t="s">
        <v>1038</v>
      </c>
      <c r="E487" s="5" t="s">
        <v>2144</v>
      </c>
      <c r="F487" s="5" t="s">
        <v>1106</v>
      </c>
      <c r="G487" s="5">
        <v>2</v>
      </c>
      <c r="H487" s="5">
        <v>1</v>
      </c>
      <c r="I487" s="5" t="s">
        <v>2326</v>
      </c>
      <c r="J487" s="13">
        <v>1.4113302453836598</v>
      </c>
      <c r="K487" s="5">
        <v>2014</v>
      </c>
      <c r="L487" s="12">
        <v>100</v>
      </c>
      <c r="M487" s="5">
        <v>2015</v>
      </c>
      <c r="N487" s="12"/>
      <c r="P487" s="12"/>
      <c r="R487" s="12">
        <v>5.5296721691882378E-2</v>
      </c>
      <c r="S487" s="5">
        <v>2015</v>
      </c>
      <c r="T487" s="12">
        <v>9.1346521333131897E-2</v>
      </c>
      <c r="U487" s="5">
        <v>2015</v>
      </c>
      <c r="V487" s="12">
        <v>0</v>
      </c>
      <c r="W487" s="5">
        <v>2015</v>
      </c>
      <c r="X487" s="14">
        <v>0</v>
      </c>
      <c r="Y487" s="5">
        <v>2015</v>
      </c>
      <c r="Z487" s="14"/>
    </row>
    <row r="488" spans="1:26" ht="12.75" customHeight="1" x14ac:dyDescent="0.25">
      <c r="A488" s="5" t="s">
        <v>2001</v>
      </c>
      <c r="B488" s="5" t="s">
        <v>1108</v>
      </c>
      <c r="C488" s="5" t="s">
        <v>1107</v>
      </c>
      <c r="D488" s="5" t="s">
        <v>1038</v>
      </c>
      <c r="E488" s="5" t="s">
        <v>2145</v>
      </c>
      <c r="F488" s="5" t="s">
        <v>3213</v>
      </c>
      <c r="G488" s="5">
        <v>2</v>
      </c>
      <c r="H488" s="5">
        <v>1</v>
      </c>
      <c r="I488" s="5" t="s">
        <v>2326</v>
      </c>
      <c r="J488" s="13">
        <v>1.1189658986876023</v>
      </c>
      <c r="K488" s="5">
        <v>2014</v>
      </c>
      <c r="L488" s="12">
        <v>100</v>
      </c>
      <c r="M488" s="5">
        <v>2015</v>
      </c>
      <c r="N488" s="12"/>
      <c r="P488" s="12"/>
      <c r="R488" s="12">
        <v>0.26700341841890435</v>
      </c>
      <c r="S488" s="5">
        <v>2015</v>
      </c>
      <c r="T488" s="12">
        <v>0</v>
      </c>
      <c r="U488" s="5">
        <v>2015</v>
      </c>
      <c r="V488" s="12">
        <v>0</v>
      </c>
      <c r="W488" s="5">
        <v>2015</v>
      </c>
      <c r="X488" s="14">
        <v>0</v>
      </c>
      <c r="Y488" s="5">
        <v>2015</v>
      </c>
      <c r="Z488" s="14"/>
    </row>
    <row r="489" spans="1:26" ht="12.75" customHeight="1" x14ac:dyDescent="0.25">
      <c r="A489" s="5" t="s">
        <v>2002</v>
      </c>
      <c r="B489" s="5" t="s">
        <v>384</v>
      </c>
      <c r="C489" s="5" t="s">
        <v>383</v>
      </c>
      <c r="D489" s="5" t="s">
        <v>360</v>
      </c>
      <c r="E489" s="5" t="s">
        <v>388</v>
      </c>
      <c r="F489" s="5" t="s">
        <v>3214</v>
      </c>
      <c r="G489" s="5">
        <v>2</v>
      </c>
      <c r="H489" s="5">
        <v>2</v>
      </c>
      <c r="I489" s="5" t="s">
        <v>3215</v>
      </c>
      <c r="J489" s="13" t="s">
        <v>1569</v>
      </c>
      <c r="K489" s="5" t="s">
        <v>1569</v>
      </c>
      <c r="L489" s="12">
        <v>81</v>
      </c>
      <c r="M489" s="5">
        <v>2014</v>
      </c>
      <c r="N489" s="12"/>
      <c r="P489" s="12"/>
      <c r="R489" s="12" t="s">
        <v>1569</v>
      </c>
      <c r="S489" s="5" t="s">
        <v>1569</v>
      </c>
      <c r="T489" s="12" t="s">
        <v>1569</v>
      </c>
      <c r="U489" s="5" t="s">
        <v>1569</v>
      </c>
      <c r="V489" s="12" t="s">
        <v>1569</v>
      </c>
      <c r="W489" s="5" t="s">
        <v>1569</v>
      </c>
      <c r="X489" s="14" t="s">
        <v>1569</v>
      </c>
      <c r="Y489" s="5" t="s">
        <v>1569</v>
      </c>
      <c r="Z489" s="14"/>
    </row>
    <row r="490" spans="1:26" ht="12.75" customHeight="1" x14ac:dyDescent="0.25">
      <c r="A490" s="5" t="s">
        <v>2003</v>
      </c>
      <c r="B490" s="5" t="s">
        <v>392</v>
      </c>
      <c r="C490" s="5" t="s">
        <v>391</v>
      </c>
      <c r="D490" s="5" t="s">
        <v>360</v>
      </c>
      <c r="E490" s="5" t="s">
        <v>402</v>
      </c>
      <c r="F490" s="5" t="s">
        <v>401</v>
      </c>
      <c r="G490" s="5">
        <v>1</v>
      </c>
      <c r="H490" s="5">
        <v>3</v>
      </c>
      <c r="I490" s="5" t="s">
        <v>2327</v>
      </c>
      <c r="J490" s="13" t="s">
        <v>1569</v>
      </c>
      <c r="K490" s="5" t="s">
        <v>1569</v>
      </c>
      <c r="L490" s="12" t="s">
        <v>1569</v>
      </c>
      <c r="M490" s="5" t="s">
        <v>1569</v>
      </c>
      <c r="N490" s="12"/>
      <c r="P490" s="12"/>
      <c r="R490" s="12">
        <v>0</v>
      </c>
      <c r="S490" s="5">
        <v>2017</v>
      </c>
      <c r="T490" s="12">
        <v>0</v>
      </c>
      <c r="U490" s="5">
        <v>2017</v>
      </c>
      <c r="V490" s="12">
        <v>0</v>
      </c>
      <c r="W490" s="5">
        <v>2017</v>
      </c>
      <c r="X490" s="14">
        <v>0</v>
      </c>
      <c r="Y490" s="5">
        <v>2017</v>
      </c>
      <c r="Z490" s="14"/>
    </row>
    <row r="491" spans="1:26" ht="12.75" customHeight="1" x14ac:dyDescent="0.25">
      <c r="A491" s="5" t="s">
        <v>2004</v>
      </c>
      <c r="B491" s="5" t="s">
        <v>1516</v>
      </c>
      <c r="C491" s="5" t="s">
        <v>1687</v>
      </c>
      <c r="D491" s="5" t="s">
        <v>620</v>
      </c>
      <c r="E491" s="5" t="s">
        <v>2146</v>
      </c>
      <c r="F491" s="5" t="s">
        <v>2242</v>
      </c>
      <c r="G491" s="5">
        <v>1</v>
      </c>
      <c r="H491" s="5">
        <v>1</v>
      </c>
      <c r="I491" s="5" t="s">
        <v>2328</v>
      </c>
      <c r="J491" s="13">
        <v>1.2711424053003417</v>
      </c>
      <c r="K491" s="5">
        <v>2015</v>
      </c>
      <c r="L491" s="12">
        <v>100</v>
      </c>
      <c r="M491" s="5">
        <v>2015</v>
      </c>
      <c r="N491" s="12"/>
      <c r="P491" s="12"/>
      <c r="R491" s="12">
        <v>0</v>
      </c>
      <c r="S491" s="5">
        <v>2015</v>
      </c>
      <c r="T491" s="12">
        <v>0</v>
      </c>
      <c r="U491" s="5">
        <v>2015</v>
      </c>
      <c r="V491" s="12">
        <v>0</v>
      </c>
      <c r="W491" s="5">
        <v>2015</v>
      </c>
      <c r="X491" s="14">
        <v>0</v>
      </c>
      <c r="Y491" s="5">
        <v>2015</v>
      </c>
      <c r="Z491" s="14"/>
    </row>
    <row r="492" spans="1:26" ht="12.75" customHeight="1" x14ac:dyDescent="0.25">
      <c r="A492" s="5" t="s">
        <v>2005</v>
      </c>
      <c r="B492" s="5" t="s">
        <v>1516</v>
      </c>
      <c r="C492" s="5" t="s">
        <v>1687</v>
      </c>
      <c r="D492" s="5" t="s">
        <v>620</v>
      </c>
      <c r="E492" s="5" t="s">
        <v>2147</v>
      </c>
      <c r="F492" s="5" t="s">
        <v>2243</v>
      </c>
      <c r="G492" s="5">
        <v>1</v>
      </c>
      <c r="H492" s="5">
        <v>2</v>
      </c>
      <c r="I492" s="5" t="s">
        <v>2329</v>
      </c>
      <c r="J492" s="13">
        <v>0.98389864699733764</v>
      </c>
      <c r="K492" s="5">
        <v>2015</v>
      </c>
      <c r="L492" s="12">
        <v>99.800003051757798</v>
      </c>
      <c r="M492" s="5">
        <v>2015</v>
      </c>
      <c r="N492" s="12"/>
      <c r="P492" s="12"/>
      <c r="R492" s="12">
        <v>0</v>
      </c>
      <c r="S492" s="5">
        <v>2015</v>
      </c>
      <c r="T492" s="12">
        <v>0</v>
      </c>
      <c r="U492" s="5">
        <v>2015</v>
      </c>
      <c r="V492" s="12">
        <v>0</v>
      </c>
      <c r="W492" s="5">
        <v>2015</v>
      </c>
      <c r="X492" s="14">
        <v>100</v>
      </c>
      <c r="Y492" s="5">
        <v>2015</v>
      </c>
      <c r="Z492" s="14"/>
    </row>
    <row r="493" spans="1:26" ht="12.75" customHeight="1" x14ac:dyDescent="0.25">
      <c r="A493" s="5" t="s">
        <v>2006</v>
      </c>
      <c r="B493" s="5" t="s">
        <v>1516</v>
      </c>
      <c r="C493" s="5" t="s">
        <v>1687</v>
      </c>
      <c r="D493" s="5" t="s">
        <v>620</v>
      </c>
      <c r="E493" s="5" t="s">
        <v>2148</v>
      </c>
      <c r="F493" s="5" t="s">
        <v>2244</v>
      </c>
      <c r="G493" s="5">
        <v>1</v>
      </c>
      <c r="H493" s="5">
        <v>1</v>
      </c>
      <c r="J493" s="13">
        <v>0.73445601788777026</v>
      </c>
      <c r="K493" s="5">
        <v>2019</v>
      </c>
      <c r="L493" s="12">
        <v>100</v>
      </c>
      <c r="M493" s="5">
        <v>2019</v>
      </c>
      <c r="N493" s="12"/>
      <c r="P493" s="12"/>
      <c r="R493" s="12">
        <v>0</v>
      </c>
      <c r="S493" s="5">
        <v>2015</v>
      </c>
      <c r="T493" s="12">
        <v>0</v>
      </c>
      <c r="U493" s="5">
        <v>2015</v>
      </c>
      <c r="V493" s="12">
        <v>0</v>
      </c>
      <c r="W493" s="5">
        <v>2015</v>
      </c>
      <c r="X493" s="14" t="s">
        <v>1569</v>
      </c>
      <c r="Y493" s="5" t="s">
        <v>1569</v>
      </c>
      <c r="Z493" s="14"/>
    </row>
    <row r="494" spans="1:26" ht="12.75" customHeight="1" x14ac:dyDescent="0.25">
      <c r="A494" s="5" t="s">
        <v>2007</v>
      </c>
      <c r="B494" s="5" t="s">
        <v>658</v>
      </c>
      <c r="C494" s="5" t="s">
        <v>657</v>
      </c>
      <c r="D494" s="5" t="s">
        <v>620</v>
      </c>
      <c r="E494" s="5" t="s">
        <v>662</v>
      </c>
      <c r="F494" s="5" t="s">
        <v>661</v>
      </c>
      <c r="G494" s="5">
        <v>2</v>
      </c>
      <c r="H494" s="5">
        <v>1</v>
      </c>
      <c r="I494" s="5" t="s">
        <v>2330</v>
      </c>
      <c r="J494" s="13" t="s">
        <v>1569</v>
      </c>
      <c r="K494" s="5" t="s">
        <v>1569</v>
      </c>
      <c r="L494" s="12">
        <v>58.330001831054702</v>
      </c>
      <c r="M494" s="5">
        <v>2009</v>
      </c>
      <c r="N494" s="12"/>
      <c r="P494" s="12"/>
      <c r="R494" s="12">
        <v>0</v>
      </c>
      <c r="S494" s="5">
        <v>2009</v>
      </c>
      <c r="T494" s="12">
        <v>0</v>
      </c>
      <c r="U494" s="5">
        <v>2009</v>
      </c>
      <c r="V494" s="12">
        <v>0</v>
      </c>
      <c r="W494" s="5">
        <v>2009</v>
      </c>
      <c r="X494" s="14">
        <v>98.363917929497063</v>
      </c>
      <c r="Y494" s="5">
        <v>2009</v>
      </c>
      <c r="Z494" s="14"/>
    </row>
    <row r="495" spans="1:26" ht="12.75" customHeight="1" x14ac:dyDescent="0.25">
      <c r="A495" s="5" t="s">
        <v>2008</v>
      </c>
      <c r="B495" s="5" t="s">
        <v>1517</v>
      </c>
      <c r="C495" s="5" t="s">
        <v>1689</v>
      </c>
      <c r="D495" s="5" t="s">
        <v>360</v>
      </c>
      <c r="E495" s="5" t="s">
        <v>2149</v>
      </c>
      <c r="F495" s="5" t="s">
        <v>3332</v>
      </c>
      <c r="G495" s="5">
        <v>2</v>
      </c>
      <c r="H495" s="5">
        <v>3</v>
      </c>
      <c r="I495" s="5" t="s">
        <v>2331</v>
      </c>
      <c r="J495" s="13">
        <v>0.3277886403750061</v>
      </c>
      <c r="K495" s="5">
        <v>2009</v>
      </c>
      <c r="L495" s="12">
        <v>32</v>
      </c>
      <c r="M495" s="5">
        <v>2009</v>
      </c>
      <c r="N495" s="12"/>
      <c r="P495" s="12"/>
      <c r="R495" s="12" t="s">
        <v>1569</v>
      </c>
      <c r="S495" s="5" t="s">
        <v>1569</v>
      </c>
      <c r="T495" s="12" t="s">
        <v>1569</v>
      </c>
      <c r="U495" s="5" t="s">
        <v>1569</v>
      </c>
      <c r="V495" s="12" t="s">
        <v>1569</v>
      </c>
      <c r="W495" s="5" t="s">
        <v>1569</v>
      </c>
      <c r="X495" s="14" t="s">
        <v>1569</v>
      </c>
      <c r="Y495" s="5" t="s">
        <v>1569</v>
      </c>
      <c r="Z495" s="14"/>
    </row>
    <row r="496" spans="1:26" ht="12.75" customHeight="1" x14ac:dyDescent="0.25">
      <c r="A496" s="5" t="s">
        <v>2009</v>
      </c>
      <c r="B496" s="5" t="s">
        <v>1518</v>
      </c>
      <c r="C496" s="5" t="s">
        <v>1690</v>
      </c>
      <c r="D496" s="5" t="s">
        <v>360</v>
      </c>
      <c r="E496" s="5" t="s">
        <v>2150</v>
      </c>
      <c r="F496" s="5" t="s">
        <v>3216</v>
      </c>
      <c r="G496" s="5">
        <v>1</v>
      </c>
      <c r="H496" s="5">
        <v>2</v>
      </c>
      <c r="I496" s="5" t="s">
        <v>3217</v>
      </c>
      <c r="J496" s="13">
        <v>0.73972602739726023</v>
      </c>
      <c r="K496" s="5">
        <v>2009</v>
      </c>
      <c r="L496" s="12">
        <v>45</v>
      </c>
      <c r="M496" s="5">
        <v>2009</v>
      </c>
      <c r="N496" s="12"/>
      <c r="P496" s="12"/>
      <c r="R496" s="12">
        <v>0</v>
      </c>
      <c r="S496" s="5">
        <v>2009</v>
      </c>
      <c r="T496" s="12">
        <v>0</v>
      </c>
      <c r="U496" s="5">
        <v>2009</v>
      </c>
      <c r="V496" s="12">
        <v>0</v>
      </c>
      <c r="W496" s="5">
        <v>2009</v>
      </c>
      <c r="X496" s="14">
        <v>0</v>
      </c>
      <c r="Y496" s="5">
        <v>2009</v>
      </c>
      <c r="Z496" s="14"/>
    </row>
    <row r="497" spans="1:26" ht="12.75" customHeight="1" x14ac:dyDescent="0.25">
      <c r="A497" s="5" t="s">
        <v>2010</v>
      </c>
      <c r="B497" s="5" t="s">
        <v>1124</v>
      </c>
      <c r="C497" s="5" t="s">
        <v>1123</v>
      </c>
      <c r="D497" s="5" t="s">
        <v>1038</v>
      </c>
      <c r="E497" s="5" t="s">
        <v>2151</v>
      </c>
      <c r="F497" s="5" t="s">
        <v>2245</v>
      </c>
      <c r="G497" s="5">
        <v>2</v>
      </c>
      <c r="H497" s="5">
        <v>2</v>
      </c>
      <c r="I497" s="5" t="s">
        <v>2332</v>
      </c>
      <c r="J497" s="13" t="s">
        <v>1569</v>
      </c>
      <c r="K497" s="5" t="s">
        <v>1569</v>
      </c>
      <c r="L497" s="12" t="s">
        <v>1569</v>
      </c>
      <c r="M497" s="5" t="s">
        <v>1569</v>
      </c>
      <c r="N497" s="12"/>
      <c r="P497" s="12"/>
      <c r="R497" s="12">
        <v>5.7021049826805221</v>
      </c>
      <c r="S497" s="5">
        <v>2019</v>
      </c>
      <c r="T497" s="12">
        <v>0</v>
      </c>
      <c r="U497" s="5">
        <v>2019</v>
      </c>
      <c r="V497" s="12">
        <v>65.62749800159871</v>
      </c>
      <c r="W497" s="5">
        <v>2019</v>
      </c>
      <c r="X497" s="14">
        <v>0</v>
      </c>
      <c r="Y497" s="5">
        <v>2019</v>
      </c>
      <c r="Z497" s="14"/>
    </row>
    <row r="498" spans="1:26" ht="12.75" customHeight="1" x14ac:dyDescent="0.25">
      <c r="A498" s="5" t="s">
        <v>2453</v>
      </c>
      <c r="B498" s="5" t="s">
        <v>1124</v>
      </c>
      <c r="C498" s="5" t="s">
        <v>1123</v>
      </c>
      <c r="D498" s="5" t="s">
        <v>1038</v>
      </c>
      <c r="E498" s="5" t="s">
        <v>2455</v>
      </c>
      <c r="F498" s="5" t="s">
        <v>2456</v>
      </c>
      <c r="G498" s="5">
        <v>2</v>
      </c>
      <c r="H498" s="5">
        <v>2</v>
      </c>
      <c r="I498" s="5" t="s">
        <v>2458</v>
      </c>
      <c r="J498" s="13" t="s">
        <v>1569</v>
      </c>
      <c r="K498" s="5" t="s">
        <v>1569</v>
      </c>
      <c r="L498" s="12" t="s">
        <v>1569</v>
      </c>
      <c r="M498" s="5" t="s">
        <v>1569</v>
      </c>
      <c r="N498" s="12"/>
      <c r="P498" s="12"/>
      <c r="R498" s="12">
        <v>0.714523097374543</v>
      </c>
      <c r="S498" s="5">
        <v>2019</v>
      </c>
      <c r="T498" s="12">
        <v>0</v>
      </c>
      <c r="U498" s="5">
        <v>2019</v>
      </c>
      <c r="V498" s="12">
        <v>50.58158856763044</v>
      </c>
      <c r="W498" s="5">
        <v>2019</v>
      </c>
      <c r="X498" s="14">
        <v>0</v>
      </c>
      <c r="Y498" s="5">
        <v>2019</v>
      </c>
      <c r="Z498" s="14"/>
    </row>
    <row r="499" spans="1:26" ht="12.75" customHeight="1" x14ac:dyDescent="0.25">
      <c r="A499" s="5" t="s">
        <v>2011</v>
      </c>
      <c r="B499" s="5" t="s">
        <v>1124</v>
      </c>
      <c r="C499" s="5" t="s">
        <v>1123</v>
      </c>
      <c r="D499" s="5" t="s">
        <v>1038</v>
      </c>
      <c r="E499" s="5" t="s">
        <v>2152</v>
      </c>
      <c r="F499" s="5" t="s">
        <v>1122</v>
      </c>
      <c r="G499" s="5">
        <v>2</v>
      </c>
      <c r="H499" s="5">
        <v>2</v>
      </c>
      <c r="I499" s="5" t="s">
        <v>2333</v>
      </c>
      <c r="J499" s="13" t="s">
        <v>1569</v>
      </c>
      <c r="K499" s="5" t="s">
        <v>1569</v>
      </c>
      <c r="L499" s="12" t="s">
        <v>1569</v>
      </c>
      <c r="M499" s="5" t="s">
        <v>1569</v>
      </c>
      <c r="N499" s="12"/>
      <c r="P499" s="12"/>
      <c r="R499" s="12">
        <v>16.811708860759495</v>
      </c>
      <c r="S499" s="5">
        <v>2019</v>
      </c>
      <c r="T499" s="12">
        <v>0</v>
      </c>
      <c r="U499" s="5">
        <v>2019</v>
      </c>
      <c r="V499" s="12">
        <v>48.941851265822784</v>
      </c>
      <c r="W499" s="5">
        <v>2019</v>
      </c>
      <c r="X499" s="14">
        <v>0</v>
      </c>
      <c r="Y499" s="5">
        <v>2019</v>
      </c>
      <c r="Z499" s="14"/>
    </row>
    <row r="500" spans="1:26" ht="12.75" customHeight="1" x14ac:dyDescent="0.25">
      <c r="A500" s="5" t="s">
        <v>2012</v>
      </c>
      <c r="B500" s="5" t="s">
        <v>1520</v>
      </c>
      <c r="C500" s="5" t="s">
        <v>1519</v>
      </c>
      <c r="D500" s="5" t="s">
        <v>35</v>
      </c>
      <c r="E500" s="5" t="s">
        <v>1520</v>
      </c>
      <c r="F500" s="5" t="s">
        <v>1519</v>
      </c>
      <c r="G500" s="5">
        <v>0</v>
      </c>
      <c r="H500" s="5">
        <v>1</v>
      </c>
      <c r="I500" s="5" t="s">
        <v>2334</v>
      </c>
      <c r="J500" s="13">
        <v>2.1311506470376473</v>
      </c>
      <c r="K500" s="5">
        <v>2014</v>
      </c>
      <c r="L500" s="12">
        <v>100</v>
      </c>
      <c r="M500" s="5">
        <v>2015</v>
      </c>
      <c r="N500" s="12"/>
      <c r="P500" s="12"/>
      <c r="R500" s="12">
        <v>0</v>
      </c>
      <c r="S500" s="5">
        <v>2015</v>
      </c>
      <c r="T500" s="12">
        <v>35.411949137780873</v>
      </c>
      <c r="U500" s="5">
        <v>2015</v>
      </c>
      <c r="V500" s="12">
        <v>0</v>
      </c>
      <c r="W500" s="5">
        <v>2015</v>
      </c>
      <c r="X500" s="14">
        <v>0</v>
      </c>
      <c r="Y500" s="5">
        <v>2015</v>
      </c>
      <c r="Z500" s="14"/>
    </row>
    <row r="501" spans="1:26" ht="12.75" customHeight="1" x14ac:dyDescent="0.25">
      <c r="A501" s="5" t="s">
        <v>2013</v>
      </c>
      <c r="B501" s="5" t="s">
        <v>1522</v>
      </c>
      <c r="C501" s="5" t="s">
        <v>1521</v>
      </c>
      <c r="D501" s="5" t="s">
        <v>35</v>
      </c>
      <c r="E501" s="5" t="s">
        <v>1522</v>
      </c>
      <c r="F501" s="5" t="s">
        <v>1521</v>
      </c>
      <c r="G501" s="5">
        <v>0</v>
      </c>
      <c r="H501" s="5">
        <v>1</v>
      </c>
      <c r="I501" s="5" t="s">
        <v>2335</v>
      </c>
      <c r="J501" s="13">
        <v>2.0495723709664198</v>
      </c>
      <c r="K501" s="5">
        <v>2014</v>
      </c>
      <c r="L501" s="12">
        <v>100</v>
      </c>
      <c r="M501" s="5">
        <v>2015</v>
      </c>
      <c r="N501" s="12"/>
      <c r="P501" s="12"/>
      <c r="R501" s="12" t="s">
        <v>1569</v>
      </c>
      <c r="S501" s="5" t="s">
        <v>1569</v>
      </c>
      <c r="T501" s="12">
        <v>0.59772500437938136</v>
      </c>
      <c r="U501" s="5">
        <v>2015</v>
      </c>
      <c r="V501" s="12">
        <v>77.168277111537762</v>
      </c>
      <c r="W501" s="5">
        <v>2015</v>
      </c>
      <c r="X501" s="14">
        <v>100</v>
      </c>
      <c r="Y501" s="5">
        <v>2017</v>
      </c>
      <c r="Z501" s="14"/>
    </row>
    <row r="502" spans="1:26" ht="12.75" customHeight="1" x14ac:dyDescent="0.25">
      <c r="A502" s="5" t="s">
        <v>2014</v>
      </c>
      <c r="B502" s="5" t="s">
        <v>1139</v>
      </c>
      <c r="C502" s="5" t="s">
        <v>1138</v>
      </c>
      <c r="D502" s="5" t="s">
        <v>1038</v>
      </c>
      <c r="E502" s="5" t="s">
        <v>2153</v>
      </c>
      <c r="F502" s="5" t="s">
        <v>1142</v>
      </c>
      <c r="G502" s="5">
        <v>2</v>
      </c>
      <c r="H502" s="5">
        <v>3</v>
      </c>
      <c r="I502" s="5" t="s">
        <v>2336</v>
      </c>
      <c r="J502" s="13">
        <v>1.0803466416608809</v>
      </c>
      <c r="K502" s="5">
        <v>2008</v>
      </c>
      <c r="L502" s="12">
        <v>100</v>
      </c>
      <c r="M502" s="5">
        <v>2008</v>
      </c>
      <c r="N502" s="12"/>
      <c r="P502" s="12"/>
      <c r="R502" s="12">
        <v>0</v>
      </c>
      <c r="S502" s="5">
        <v>2007</v>
      </c>
      <c r="T502" s="12">
        <v>0</v>
      </c>
      <c r="U502" s="5">
        <v>2007</v>
      </c>
      <c r="V502" s="12">
        <v>0</v>
      </c>
      <c r="W502" s="5">
        <v>2007</v>
      </c>
      <c r="X502" s="14">
        <v>100</v>
      </c>
      <c r="Y502" s="5">
        <v>2007</v>
      </c>
      <c r="Z502" s="14"/>
    </row>
    <row r="503" spans="1:26" ht="12.75" customHeight="1" x14ac:dyDescent="0.25">
      <c r="A503" s="5" t="s">
        <v>2015</v>
      </c>
      <c r="B503" s="5" t="s">
        <v>75</v>
      </c>
      <c r="C503" s="5" t="s">
        <v>74</v>
      </c>
      <c r="D503" s="5" t="s">
        <v>35</v>
      </c>
      <c r="E503" s="5" t="s">
        <v>2154</v>
      </c>
      <c r="F503" s="5" t="s">
        <v>2246</v>
      </c>
      <c r="G503" s="5">
        <v>2</v>
      </c>
      <c r="H503" s="5">
        <v>1</v>
      </c>
      <c r="I503" s="5" t="s">
        <v>2337</v>
      </c>
      <c r="J503" s="13">
        <v>0.59024552665111008</v>
      </c>
      <c r="K503" s="5">
        <v>2012</v>
      </c>
      <c r="L503" s="12">
        <v>100</v>
      </c>
      <c r="M503" s="5">
        <v>2012</v>
      </c>
      <c r="N503" s="12"/>
      <c r="P503" s="12"/>
      <c r="R503" s="12">
        <v>0</v>
      </c>
      <c r="S503" s="5">
        <v>2012</v>
      </c>
      <c r="T503" s="12">
        <v>23.627028286188782</v>
      </c>
      <c r="U503" s="5">
        <v>2012</v>
      </c>
      <c r="V503" s="12">
        <v>0</v>
      </c>
      <c r="W503" s="5">
        <v>2012</v>
      </c>
      <c r="X503" s="14">
        <v>100</v>
      </c>
      <c r="Y503" s="5">
        <v>2012</v>
      </c>
      <c r="Z503" s="14"/>
    </row>
    <row r="504" spans="1:26" ht="12.75" customHeight="1" x14ac:dyDescent="0.25">
      <c r="A504" s="5" t="s">
        <v>2016</v>
      </c>
      <c r="B504" s="5" t="s">
        <v>75</v>
      </c>
      <c r="C504" s="5" t="s">
        <v>74</v>
      </c>
      <c r="D504" s="5" t="s">
        <v>35</v>
      </c>
      <c r="E504" s="5" t="s">
        <v>2155</v>
      </c>
      <c r="F504" s="5" t="s">
        <v>2247</v>
      </c>
      <c r="G504" s="5">
        <v>2</v>
      </c>
      <c r="H504" s="5">
        <v>1</v>
      </c>
      <c r="I504" s="5" t="s">
        <v>2338</v>
      </c>
      <c r="J504" s="13">
        <v>0.89421783320600279</v>
      </c>
      <c r="K504" s="5">
        <v>2012</v>
      </c>
      <c r="L504" s="12">
        <v>100</v>
      </c>
      <c r="M504" s="5">
        <v>2012</v>
      </c>
      <c r="N504" s="12"/>
      <c r="P504" s="12"/>
      <c r="R504" s="12">
        <v>0</v>
      </c>
      <c r="S504" s="5">
        <v>2012</v>
      </c>
      <c r="T504" s="12">
        <v>1.3084593871822638</v>
      </c>
      <c r="U504" s="5">
        <v>2012</v>
      </c>
      <c r="V504" s="12">
        <v>0</v>
      </c>
      <c r="W504" s="5">
        <v>2012</v>
      </c>
      <c r="X504" s="14">
        <v>100</v>
      </c>
      <c r="Y504" s="5">
        <v>2012</v>
      </c>
      <c r="Z504" s="14"/>
    </row>
    <row r="505" spans="1:26" ht="12.75" customHeight="1" x14ac:dyDescent="0.25">
      <c r="A505" s="5" t="s">
        <v>2017</v>
      </c>
      <c r="B505" s="5" t="s">
        <v>75</v>
      </c>
      <c r="C505" s="5" t="s">
        <v>74</v>
      </c>
      <c r="D505" s="5" t="s">
        <v>35</v>
      </c>
      <c r="E505" s="5" t="s">
        <v>76</v>
      </c>
      <c r="F505" s="5" t="s">
        <v>73</v>
      </c>
      <c r="G505" s="5">
        <v>2</v>
      </c>
      <c r="H505" s="5">
        <v>1</v>
      </c>
      <c r="I505" s="5" t="s">
        <v>2339</v>
      </c>
      <c r="J505" s="13">
        <v>1.0240563004339924</v>
      </c>
      <c r="K505" s="5">
        <v>2012</v>
      </c>
      <c r="L505" s="12">
        <v>100</v>
      </c>
      <c r="M505" s="5">
        <v>2012</v>
      </c>
      <c r="N505" s="12"/>
      <c r="P505" s="12"/>
      <c r="R505" s="12">
        <v>6.0797239215015031</v>
      </c>
      <c r="S505" s="5">
        <v>2012</v>
      </c>
      <c r="T505" s="12">
        <v>2.3315826131871953</v>
      </c>
      <c r="U505" s="5">
        <v>2012</v>
      </c>
      <c r="V505" s="12">
        <v>0</v>
      </c>
      <c r="W505" s="5">
        <v>2012</v>
      </c>
      <c r="X505" s="14">
        <v>100</v>
      </c>
      <c r="Y505" s="5">
        <v>2012</v>
      </c>
      <c r="Z505" s="14"/>
    </row>
    <row r="506" spans="1:26" ht="12.75" customHeight="1" x14ac:dyDescent="0.25">
      <c r="A506" s="5" t="s">
        <v>2018</v>
      </c>
      <c r="B506" s="5" t="s">
        <v>1146</v>
      </c>
      <c r="C506" s="5" t="s">
        <v>1145</v>
      </c>
      <c r="D506" s="5" t="s">
        <v>1038</v>
      </c>
      <c r="E506" s="5" t="s">
        <v>2156</v>
      </c>
      <c r="F506" s="5" t="s">
        <v>2248</v>
      </c>
      <c r="G506" s="5">
        <v>2</v>
      </c>
      <c r="H506" s="5">
        <v>1</v>
      </c>
      <c r="I506" s="5" t="s">
        <v>2340</v>
      </c>
      <c r="J506" s="13">
        <v>1.9243419932870263</v>
      </c>
      <c r="K506" s="5">
        <v>2017</v>
      </c>
      <c r="L506" s="12">
        <v>100</v>
      </c>
      <c r="M506" s="5">
        <v>2017</v>
      </c>
      <c r="N506" s="12"/>
      <c r="P506" s="12"/>
      <c r="R506" s="12">
        <v>0.97674414168956747</v>
      </c>
      <c r="S506" s="5">
        <v>2017</v>
      </c>
      <c r="T506" s="12">
        <v>3.8604652049929578</v>
      </c>
      <c r="U506" s="5">
        <v>2017</v>
      </c>
      <c r="V506" s="12">
        <v>0</v>
      </c>
      <c r="W506" s="5">
        <v>2017</v>
      </c>
      <c r="X506" s="14">
        <v>100</v>
      </c>
      <c r="Y506" s="5">
        <v>2017</v>
      </c>
      <c r="Z506" s="14"/>
    </row>
    <row r="507" spans="1:26" ht="12.75" customHeight="1" x14ac:dyDescent="0.25">
      <c r="A507" s="5" t="s">
        <v>2019</v>
      </c>
      <c r="B507" s="5" t="s">
        <v>1146</v>
      </c>
      <c r="C507" s="5" t="s">
        <v>1145</v>
      </c>
      <c r="D507" s="5" t="s">
        <v>1038</v>
      </c>
      <c r="E507" s="5" t="s">
        <v>2157</v>
      </c>
      <c r="F507" s="5" t="s">
        <v>1144</v>
      </c>
      <c r="G507" s="5">
        <v>1</v>
      </c>
      <c r="H507" s="5">
        <v>1</v>
      </c>
      <c r="I507" s="5" t="s">
        <v>2341</v>
      </c>
      <c r="J507" s="13">
        <v>2.386763627639152</v>
      </c>
      <c r="K507" s="5">
        <v>2017</v>
      </c>
      <c r="L507" s="12">
        <v>100</v>
      </c>
      <c r="M507" s="5">
        <v>2017</v>
      </c>
      <c r="N507" s="12"/>
      <c r="P507" s="12"/>
      <c r="R507" s="12">
        <v>0</v>
      </c>
      <c r="S507" s="5">
        <v>2017</v>
      </c>
      <c r="T507" s="12">
        <v>0</v>
      </c>
      <c r="U507" s="5">
        <v>2017</v>
      </c>
      <c r="V507" s="12">
        <v>0</v>
      </c>
      <c r="W507" s="5">
        <v>2017</v>
      </c>
      <c r="X507" s="14">
        <v>100</v>
      </c>
      <c r="Y507" s="5">
        <v>2017</v>
      </c>
      <c r="Z507" s="14"/>
    </row>
    <row r="508" spans="1:26" ht="12.75" customHeight="1" x14ac:dyDescent="0.25">
      <c r="A508" s="5" t="s">
        <v>2020</v>
      </c>
      <c r="B508" s="5" t="s">
        <v>1</v>
      </c>
      <c r="C508" s="5" t="s">
        <v>1150</v>
      </c>
      <c r="D508" s="5" t="s">
        <v>1038</v>
      </c>
      <c r="E508" s="5" t="s">
        <v>2158</v>
      </c>
      <c r="F508" s="5" t="s">
        <v>2249</v>
      </c>
      <c r="G508" s="5">
        <v>2</v>
      </c>
      <c r="H508" s="5">
        <v>1</v>
      </c>
      <c r="I508" s="5" t="s">
        <v>2342</v>
      </c>
      <c r="J508" s="13">
        <v>0.49202030809525688</v>
      </c>
      <c r="K508" s="5">
        <v>2010</v>
      </c>
      <c r="L508" s="12">
        <v>72.769996643066406</v>
      </c>
      <c r="M508" s="5">
        <v>2010</v>
      </c>
      <c r="N508" s="12"/>
      <c r="P508" s="12"/>
      <c r="R508" s="12">
        <v>0</v>
      </c>
      <c r="S508" s="5">
        <v>2015</v>
      </c>
      <c r="T508" s="12">
        <v>0</v>
      </c>
      <c r="U508" s="5">
        <v>2015</v>
      </c>
      <c r="V508" s="12">
        <v>0</v>
      </c>
      <c r="W508" s="5">
        <v>2015</v>
      </c>
      <c r="X508" s="14">
        <v>100</v>
      </c>
      <c r="Y508" s="5">
        <v>2015</v>
      </c>
      <c r="Z508" s="14"/>
    </row>
    <row r="509" spans="1:26" ht="12.75" customHeight="1" x14ac:dyDescent="0.25">
      <c r="A509" s="5" t="s">
        <v>2021</v>
      </c>
      <c r="B509" s="5" t="s">
        <v>1</v>
      </c>
      <c r="C509" s="5" t="s">
        <v>1150</v>
      </c>
      <c r="D509" s="5" t="s">
        <v>1038</v>
      </c>
      <c r="E509" s="5" t="s">
        <v>2159</v>
      </c>
      <c r="F509" s="5" t="s">
        <v>2250</v>
      </c>
      <c r="G509" s="5">
        <v>2</v>
      </c>
      <c r="H509" s="5">
        <v>1</v>
      </c>
      <c r="I509" s="5" t="s">
        <v>2459</v>
      </c>
      <c r="J509" s="13">
        <v>0.60979798780408268</v>
      </c>
      <c r="K509" s="5">
        <v>2010</v>
      </c>
      <c r="L509" s="12">
        <v>82</v>
      </c>
      <c r="M509" s="5">
        <v>2010</v>
      </c>
      <c r="N509" s="12"/>
      <c r="P509" s="12"/>
      <c r="R509" s="12">
        <v>0</v>
      </c>
      <c r="S509" s="5">
        <v>2015</v>
      </c>
      <c r="T509" s="12">
        <v>0</v>
      </c>
      <c r="U509" s="5">
        <v>2015</v>
      </c>
      <c r="V509" s="12">
        <v>0</v>
      </c>
      <c r="W509" s="5">
        <v>2015</v>
      </c>
      <c r="X509" s="14">
        <v>100</v>
      </c>
      <c r="Y509" s="5">
        <v>2015</v>
      </c>
      <c r="Z509" s="14"/>
    </row>
    <row r="510" spans="1:26" ht="12.75" customHeight="1" x14ac:dyDescent="0.25">
      <c r="A510" s="5" t="s">
        <v>2022</v>
      </c>
      <c r="B510" s="5" t="s">
        <v>1</v>
      </c>
      <c r="C510" s="5" t="s">
        <v>1150</v>
      </c>
      <c r="D510" s="5" t="s">
        <v>1038</v>
      </c>
      <c r="E510" s="5" t="s">
        <v>2160</v>
      </c>
      <c r="F510" s="5" t="s">
        <v>2251</v>
      </c>
      <c r="G510" s="5">
        <v>2</v>
      </c>
      <c r="H510" s="5">
        <v>2</v>
      </c>
      <c r="I510" s="5" t="s">
        <v>2460</v>
      </c>
      <c r="J510" s="13">
        <v>0.98337602122927936</v>
      </c>
      <c r="K510" s="5">
        <v>2010</v>
      </c>
      <c r="L510" s="12">
        <v>91.160003662109403</v>
      </c>
      <c r="M510" s="5">
        <v>2010</v>
      </c>
      <c r="N510" s="12"/>
      <c r="P510" s="12"/>
      <c r="R510" s="12">
        <v>0</v>
      </c>
      <c r="S510" s="5">
        <v>2015</v>
      </c>
      <c r="T510" s="12">
        <v>0</v>
      </c>
      <c r="U510" s="5">
        <v>2015</v>
      </c>
      <c r="V510" s="12">
        <v>0</v>
      </c>
      <c r="W510" s="5">
        <v>2015</v>
      </c>
      <c r="X510" s="14">
        <v>100</v>
      </c>
      <c r="Y510" s="5">
        <v>2015</v>
      </c>
      <c r="Z510" s="14"/>
    </row>
    <row r="511" spans="1:26" ht="12.75" customHeight="1" x14ac:dyDescent="0.25">
      <c r="A511" s="5" t="s">
        <v>2023</v>
      </c>
      <c r="B511" s="5" t="s">
        <v>1</v>
      </c>
      <c r="C511" s="5" t="s">
        <v>1150</v>
      </c>
      <c r="D511" s="5" t="s">
        <v>1038</v>
      </c>
      <c r="E511" s="5" t="s">
        <v>2161</v>
      </c>
      <c r="F511" s="5" t="s">
        <v>2252</v>
      </c>
      <c r="G511" s="5">
        <v>2</v>
      </c>
      <c r="H511" s="5">
        <v>2</v>
      </c>
      <c r="I511" s="5" t="s">
        <v>2343</v>
      </c>
      <c r="J511" s="13">
        <v>0.67774018356842469</v>
      </c>
      <c r="K511" s="5">
        <v>2010</v>
      </c>
      <c r="L511" s="12">
        <v>76.910003662109403</v>
      </c>
      <c r="M511" s="5">
        <v>2010</v>
      </c>
      <c r="N511" s="12"/>
      <c r="P511" s="12"/>
      <c r="R511" s="12">
        <v>0</v>
      </c>
      <c r="S511" s="5">
        <v>2015</v>
      </c>
      <c r="T511" s="12">
        <v>0</v>
      </c>
      <c r="U511" s="5">
        <v>2015</v>
      </c>
      <c r="V511" s="12">
        <v>0</v>
      </c>
      <c r="W511" s="5">
        <v>2015</v>
      </c>
      <c r="X511" s="14">
        <v>100</v>
      </c>
      <c r="Y511" s="5">
        <v>2015</v>
      </c>
      <c r="Z511" s="14"/>
    </row>
    <row r="512" spans="1:26" ht="12.75" customHeight="1" x14ac:dyDescent="0.25">
      <c r="A512" s="5" t="s">
        <v>2024</v>
      </c>
      <c r="B512" s="5" t="s">
        <v>1</v>
      </c>
      <c r="C512" s="5" t="s">
        <v>1150</v>
      </c>
      <c r="D512" s="5" t="s">
        <v>1038</v>
      </c>
      <c r="E512" s="5" t="s">
        <v>2162</v>
      </c>
      <c r="F512" s="5" t="s">
        <v>2253</v>
      </c>
      <c r="G512" s="5">
        <v>2</v>
      </c>
      <c r="H512" s="5">
        <v>2</v>
      </c>
      <c r="I512" s="5" t="s">
        <v>2344</v>
      </c>
      <c r="J512" s="13" t="s">
        <v>1569</v>
      </c>
      <c r="K512" s="5" t="s">
        <v>1569</v>
      </c>
      <c r="L512" s="12">
        <v>87.339996337890597</v>
      </c>
      <c r="M512" s="5">
        <v>2010</v>
      </c>
      <c r="N512" s="12"/>
      <c r="P512" s="12"/>
      <c r="R512" s="12" t="s">
        <v>1569</v>
      </c>
      <c r="S512" s="5" t="s">
        <v>1569</v>
      </c>
      <c r="T512" s="12" t="s">
        <v>1569</v>
      </c>
      <c r="U512" s="5" t="s">
        <v>1569</v>
      </c>
      <c r="V512" s="12" t="s">
        <v>1569</v>
      </c>
      <c r="W512" s="5" t="s">
        <v>1569</v>
      </c>
      <c r="X512" s="14" t="s">
        <v>1569</v>
      </c>
      <c r="Y512" s="5" t="s">
        <v>1569</v>
      </c>
      <c r="Z512" s="14"/>
    </row>
    <row r="513" spans="1:26" ht="12.75" customHeight="1" x14ac:dyDescent="0.25">
      <c r="A513" s="5" t="s">
        <v>2025</v>
      </c>
      <c r="B513" s="5" t="s">
        <v>1</v>
      </c>
      <c r="C513" s="5" t="s">
        <v>1150</v>
      </c>
      <c r="D513" s="5" t="s">
        <v>1038</v>
      </c>
      <c r="E513" s="5" t="s">
        <v>2163</v>
      </c>
      <c r="F513" s="5" t="s">
        <v>2254</v>
      </c>
      <c r="G513" s="5">
        <v>2</v>
      </c>
      <c r="H513" s="5">
        <v>1</v>
      </c>
      <c r="I513" s="5" t="s">
        <v>2345</v>
      </c>
      <c r="J513" s="13" t="s">
        <v>1569</v>
      </c>
      <c r="K513" s="5" t="s">
        <v>1569</v>
      </c>
      <c r="L513" s="12">
        <v>86.959999084472699</v>
      </c>
      <c r="M513" s="5">
        <v>2010</v>
      </c>
      <c r="N513" s="12"/>
      <c r="P513" s="12"/>
      <c r="R513" s="12" t="s">
        <v>1569</v>
      </c>
      <c r="S513" s="5" t="s">
        <v>1569</v>
      </c>
      <c r="T513" s="12" t="s">
        <v>1569</v>
      </c>
      <c r="U513" s="5" t="s">
        <v>1569</v>
      </c>
      <c r="V513" s="12" t="s">
        <v>1569</v>
      </c>
      <c r="W513" s="5" t="s">
        <v>1569</v>
      </c>
      <c r="X513" s="14" t="s">
        <v>1569</v>
      </c>
      <c r="Y513" s="5" t="s">
        <v>1569</v>
      </c>
      <c r="Z513" s="14"/>
    </row>
    <row r="514" spans="1:26" ht="12.75" customHeight="1" x14ac:dyDescent="0.25">
      <c r="A514" s="5" t="s">
        <v>2026</v>
      </c>
      <c r="B514" s="5" t="s">
        <v>1</v>
      </c>
      <c r="C514" s="5" t="s">
        <v>1150</v>
      </c>
      <c r="D514" s="5" t="s">
        <v>1038</v>
      </c>
      <c r="E514" s="5" t="s">
        <v>2164</v>
      </c>
      <c r="F514" s="5" t="s">
        <v>2255</v>
      </c>
      <c r="G514" s="5">
        <v>2</v>
      </c>
      <c r="H514" s="5">
        <v>1</v>
      </c>
      <c r="I514" s="5" t="s">
        <v>2461</v>
      </c>
      <c r="J514" s="13">
        <v>1.0918944065004557</v>
      </c>
      <c r="K514" s="5">
        <v>2010</v>
      </c>
      <c r="L514" s="12">
        <v>82.150001525878906</v>
      </c>
      <c r="M514" s="5">
        <v>2010</v>
      </c>
      <c r="N514" s="12"/>
      <c r="P514" s="12"/>
      <c r="R514" s="12">
        <v>0</v>
      </c>
      <c r="S514" s="5">
        <v>2015</v>
      </c>
      <c r="T514" s="12">
        <v>0</v>
      </c>
      <c r="U514" s="5">
        <v>2015</v>
      </c>
      <c r="V514" s="12">
        <v>0</v>
      </c>
      <c r="W514" s="5">
        <v>2015</v>
      </c>
      <c r="X514" s="14">
        <v>100</v>
      </c>
      <c r="Y514" s="5">
        <v>2015</v>
      </c>
      <c r="Z514" s="14"/>
    </row>
    <row r="515" spans="1:26" ht="12.75" customHeight="1" x14ac:dyDescent="0.25">
      <c r="A515" s="5" t="s">
        <v>2027</v>
      </c>
      <c r="B515" s="5" t="s">
        <v>1</v>
      </c>
      <c r="C515" s="5" t="s">
        <v>1150</v>
      </c>
      <c r="D515" s="5" t="s">
        <v>1038</v>
      </c>
      <c r="E515" s="5" t="s">
        <v>2165</v>
      </c>
      <c r="F515" s="5" t="s">
        <v>2256</v>
      </c>
      <c r="G515" s="5">
        <v>2</v>
      </c>
      <c r="H515" s="5">
        <v>1</v>
      </c>
      <c r="J515" s="13">
        <v>2.2971713714186714</v>
      </c>
      <c r="K515" s="5">
        <v>2010</v>
      </c>
      <c r="L515" s="12">
        <v>92</v>
      </c>
      <c r="M515" s="5">
        <v>2010</v>
      </c>
      <c r="N515" s="12"/>
      <c r="P515" s="12"/>
      <c r="R515" s="12">
        <v>0</v>
      </c>
      <c r="S515" s="5">
        <v>2015</v>
      </c>
      <c r="T515" s="12">
        <v>0</v>
      </c>
      <c r="U515" s="5">
        <v>2015</v>
      </c>
      <c r="V515" s="12">
        <v>0</v>
      </c>
      <c r="W515" s="5">
        <v>2015</v>
      </c>
      <c r="X515" s="14">
        <v>100</v>
      </c>
      <c r="Y515" s="5">
        <v>2015</v>
      </c>
      <c r="Z515" s="14"/>
    </row>
    <row r="516" spans="1:26" ht="12.75" customHeight="1" x14ac:dyDescent="0.25">
      <c r="A516" s="5" t="s">
        <v>2028</v>
      </c>
      <c r="B516" s="5" t="s">
        <v>1154</v>
      </c>
      <c r="C516" s="5" t="s">
        <v>1153</v>
      </c>
      <c r="D516" s="5" t="s">
        <v>1038</v>
      </c>
      <c r="E516" s="5" t="s">
        <v>1155</v>
      </c>
      <c r="F516" s="5" t="s">
        <v>1152</v>
      </c>
      <c r="G516" s="5">
        <v>2</v>
      </c>
      <c r="H516" s="5">
        <v>1</v>
      </c>
      <c r="I516" s="5" t="s">
        <v>3219</v>
      </c>
      <c r="J516" s="13">
        <v>1.2058285540828328</v>
      </c>
      <c r="K516" s="5">
        <v>2017</v>
      </c>
      <c r="L516" s="12">
        <v>95.805648803710895</v>
      </c>
      <c r="M516" s="5">
        <v>2017</v>
      </c>
      <c r="N516" s="12"/>
      <c r="P516" s="12"/>
      <c r="R516" s="12" t="s">
        <v>1569</v>
      </c>
      <c r="S516" s="5" t="s">
        <v>1569</v>
      </c>
      <c r="T516" s="12">
        <v>0.85750663869311716</v>
      </c>
      <c r="U516" s="5">
        <v>2012</v>
      </c>
      <c r="V516" s="12" t="s">
        <v>1569</v>
      </c>
      <c r="W516" s="5" t="s">
        <v>1569</v>
      </c>
      <c r="X516" s="14" t="s">
        <v>1569</v>
      </c>
      <c r="Y516" s="5" t="s">
        <v>1569</v>
      </c>
      <c r="Z516" s="14"/>
    </row>
    <row r="517" spans="1:26" ht="12.75" customHeight="1" x14ac:dyDescent="0.25">
      <c r="A517" s="5" t="s">
        <v>2029</v>
      </c>
      <c r="B517" s="5" t="s">
        <v>1154</v>
      </c>
      <c r="C517" s="5" t="s">
        <v>1153</v>
      </c>
      <c r="D517" s="5" t="s">
        <v>1038</v>
      </c>
      <c r="E517" s="5" t="s">
        <v>2166</v>
      </c>
      <c r="F517" s="5" t="s">
        <v>3334</v>
      </c>
      <c r="G517" s="5">
        <v>2</v>
      </c>
      <c r="H517" s="5">
        <v>1</v>
      </c>
      <c r="I517" s="5" t="s">
        <v>3220</v>
      </c>
      <c r="J517" s="13">
        <v>1.3205967155035903</v>
      </c>
      <c r="K517" s="5">
        <v>2017</v>
      </c>
      <c r="L517" s="12">
        <v>96.340751647949205</v>
      </c>
      <c r="M517" s="5">
        <v>2017</v>
      </c>
      <c r="N517" s="12"/>
      <c r="P517" s="12"/>
      <c r="R517" s="12" t="s">
        <v>1569</v>
      </c>
      <c r="S517" s="5" t="s">
        <v>1569</v>
      </c>
      <c r="T517" s="12" t="s">
        <v>1569</v>
      </c>
      <c r="U517" s="5" t="s">
        <v>1569</v>
      </c>
      <c r="V517" s="12" t="s">
        <v>1569</v>
      </c>
      <c r="W517" s="5" t="s">
        <v>1569</v>
      </c>
      <c r="X517" s="14" t="s">
        <v>1569</v>
      </c>
      <c r="Y517" s="5" t="s">
        <v>1569</v>
      </c>
      <c r="Z517" s="14"/>
    </row>
    <row r="518" spans="1:26" ht="12.75" customHeight="1" x14ac:dyDescent="0.25">
      <c r="A518" s="5" t="s">
        <v>2030</v>
      </c>
      <c r="B518" s="5" t="s">
        <v>1154</v>
      </c>
      <c r="C518" s="5" t="s">
        <v>1153</v>
      </c>
      <c r="D518" s="5" t="s">
        <v>1038</v>
      </c>
      <c r="E518" s="5" t="s">
        <v>2167</v>
      </c>
      <c r="F518" s="5" t="s">
        <v>3218</v>
      </c>
      <c r="G518" s="5">
        <v>2</v>
      </c>
      <c r="H518" s="5">
        <v>1</v>
      </c>
      <c r="I518" s="5" t="s">
        <v>3219</v>
      </c>
      <c r="J518" s="13">
        <v>0.82786173361891513</v>
      </c>
      <c r="K518" s="5">
        <v>2017</v>
      </c>
      <c r="L518" s="12">
        <v>96.774635314941406</v>
      </c>
      <c r="M518" s="5">
        <v>2017</v>
      </c>
      <c r="N518" s="12"/>
      <c r="P518" s="12"/>
      <c r="R518" s="12" t="s">
        <v>1569</v>
      </c>
      <c r="S518" s="5" t="s">
        <v>1569</v>
      </c>
      <c r="T518" s="12">
        <v>0.4969761959604746</v>
      </c>
      <c r="U518" s="5">
        <v>2012</v>
      </c>
      <c r="V518" s="12" t="s">
        <v>1569</v>
      </c>
      <c r="W518" s="5" t="s">
        <v>1569</v>
      </c>
      <c r="X518" s="14" t="s">
        <v>1569</v>
      </c>
      <c r="Y518" s="5" t="s">
        <v>1569</v>
      </c>
      <c r="Z518" s="14"/>
    </row>
    <row r="519" spans="1:26" ht="12.75" customHeight="1" x14ac:dyDescent="0.25">
      <c r="A519" s="5" t="s">
        <v>2031</v>
      </c>
      <c r="B519" s="5" t="s">
        <v>1524</v>
      </c>
      <c r="C519" s="5" t="s">
        <v>450</v>
      </c>
      <c r="D519" s="5" t="s">
        <v>360</v>
      </c>
      <c r="E519" s="5" t="s">
        <v>451</v>
      </c>
      <c r="F519" s="5" t="s">
        <v>3335</v>
      </c>
      <c r="G519" s="5">
        <v>2</v>
      </c>
      <c r="H519" s="5">
        <v>2</v>
      </c>
      <c r="I519" s="5" t="s">
        <v>2346</v>
      </c>
      <c r="J519" s="13" t="s">
        <v>1569</v>
      </c>
      <c r="K519" s="5" t="s">
        <v>1569</v>
      </c>
      <c r="L519" s="12" t="s">
        <v>1569</v>
      </c>
      <c r="M519" s="5" t="s">
        <v>1569</v>
      </c>
      <c r="N519" s="12"/>
      <c r="P519" s="12"/>
      <c r="R519" s="12">
        <v>0</v>
      </c>
      <c r="S519" s="5">
        <v>2009</v>
      </c>
      <c r="T519" s="12">
        <v>0</v>
      </c>
      <c r="U519" s="5">
        <v>2009</v>
      </c>
      <c r="V519" s="12">
        <v>0</v>
      </c>
      <c r="W519" s="5">
        <v>2009</v>
      </c>
      <c r="X519" s="14">
        <v>0</v>
      </c>
      <c r="Y519" s="5">
        <v>2009</v>
      </c>
      <c r="Z519" s="14"/>
    </row>
    <row r="520" spans="1:26" ht="12.75" customHeight="1" x14ac:dyDescent="0.25">
      <c r="A520" s="5" t="s">
        <v>2032</v>
      </c>
      <c r="B520" s="5" t="s">
        <v>689</v>
      </c>
      <c r="C520" s="5" t="s">
        <v>688</v>
      </c>
      <c r="D520" s="5" t="s">
        <v>620</v>
      </c>
      <c r="E520" s="5" t="s">
        <v>2168</v>
      </c>
      <c r="F520" s="5" t="s">
        <v>2258</v>
      </c>
      <c r="G520" s="5">
        <v>2</v>
      </c>
      <c r="H520" s="5">
        <v>3</v>
      </c>
      <c r="I520" s="5" t="s">
        <v>2347</v>
      </c>
      <c r="J520" s="13" t="s">
        <v>1569</v>
      </c>
      <c r="K520" s="5" t="s">
        <v>1569</v>
      </c>
      <c r="L520" s="12">
        <v>95</v>
      </c>
      <c r="M520" s="5">
        <v>2007</v>
      </c>
      <c r="N520" s="12"/>
      <c r="P520" s="12"/>
      <c r="R520" s="12" t="s">
        <v>1569</v>
      </c>
      <c r="S520" s="5" t="s">
        <v>1569</v>
      </c>
      <c r="T520" s="12" t="s">
        <v>1569</v>
      </c>
      <c r="U520" s="5" t="s">
        <v>1569</v>
      </c>
      <c r="V520" s="12" t="s">
        <v>1569</v>
      </c>
      <c r="W520" s="5" t="s">
        <v>1569</v>
      </c>
      <c r="X520" s="14" t="s">
        <v>1569</v>
      </c>
      <c r="Y520" s="5" t="s">
        <v>1569</v>
      </c>
      <c r="Z520" s="14"/>
    </row>
    <row r="521" spans="1:26" ht="12.75" customHeight="1" x14ac:dyDescent="0.25">
      <c r="A521" s="5" t="s">
        <v>2033</v>
      </c>
      <c r="B521" s="5" t="s">
        <v>689</v>
      </c>
      <c r="C521" s="5" t="s">
        <v>688</v>
      </c>
      <c r="D521" s="5" t="s">
        <v>620</v>
      </c>
      <c r="E521" s="5" t="s">
        <v>2169</v>
      </c>
      <c r="F521" s="5" t="s">
        <v>3336</v>
      </c>
      <c r="G521" s="5">
        <v>2</v>
      </c>
      <c r="H521" s="5">
        <v>1</v>
      </c>
      <c r="I521" s="5" t="s">
        <v>2348</v>
      </c>
      <c r="J521" s="13">
        <v>1.2895094457386189</v>
      </c>
      <c r="K521" s="5">
        <v>2017</v>
      </c>
      <c r="L521" s="12">
        <v>98.699996948242202</v>
      </c>
      <c r="M521" s="5">
        <v>2017</v>
      </c>
      <c r="N521" s="12"/>
      <c r="P521" s="12"/>
      <c r="R521" s="12">
        <v>0</v>
      </c>
      <c r="S521" s="5">
        <v>2017</v>
      </c>
      <c r="T521" s="12">
        <v>0</v>
      </c>
      <c r="U521" s="5">
        <v>2017</v>
      </c>
      <c r="V521" s="12">
        <v>0</v>
      </c>
      <c r="W521" s="5">
        <v>2017</v>
      </c>
      <c r="X521" s="14">
        <v>100</v>
      </c>
      <c r="Y521" s="5">
        <v>2017</v>
      </c>
      <c r="Z521" s="14"/>
    </row>
    <row r="522" spans="1:26" ht="12.75" customHeight="1" x14ac:dyDescent="0.25">
      <c r="A522" s="5" t="s">
        <v>2034</v>
      </c>
      <c r="B522" s="5" t="s">
        <v>689</v>
      </c>
      <c r="C522" s="5" t="s">
        <v>688</v>
      </c>
      <c r="D522" s="5" t="s">
        <v>620</v>
      </c>
      <c r="E522" s="5" t="s">
        <v>690</v>
      </c>
      <c r="F522" s="5" t="s">
        <v>687</v>
      </c>
      <c r="G522" s="5">
        <v>2</v>
      </c>
      <c r="H522" s="5">
        <v>1</v>
      </c>
      <c r="I522" s="5" t="s">
        <v>2349</v>
      </c>
      <c r="J522" s="13">
        <v>0.95074597542066286</v>
      </c>
      <c r="K522" s="5">
        <v>2017</v>
      </c>
      <c r="L522" s="12">
        <v>100</v>
      </c>
      <c r="M522" s="5">
        <v>2017</v>
      </c>
      <c r="N522" s="12"/>
      <c r="P522" s="12"/>
      <c r="R522" s="12">
        <v>0</v>
      </c>
      <c r="S522" s="5">
        <v>2017</v>
      </c>
      <c r="T522" s="12">
        <v>0</v>
      </c>
      <c r="U522" s="5">
        <v>2017</v>
      </c>
      <c r="V522" s="12">
        <v>0</v>
      </c>
      <c r="W522" s="5">
        <v>2017</v>
      </c>
      <c r="X522" s="14">
        <v>100</v>
      </c>
      <c r="Y522" s="5">
        <v>2017</v>
      </c>
      <c r="Z522" s="14"/>
    </row>
    <row r="523" spans="1:26" ht="12.75" customHeight="1" x14ac:dyDescent="0.25">
      <c r="A523" s="5" t="s">
        <v>2035</v>
      </c>
      <c r="B523" s="5" t="s">
        <v>694</v>
      </c>
      <c r="C523" s="5" t="s">
        <v>693</v>
      </c>
      <c r="D523" s="5" t="s">
        <v>620</v>
      </c>
      <c r="E523" s="5" t="s">
        <v>2170</v>
      </c>
      <c r="F523" s="5" t="s">
        <v>3337</v>
      </c>
      <c r="G523" s="5">
        <v>2</v>
      </c>
      <c r="H523" s="5">
        <v>2</v>
      </c>
      <c r="I523" s="5" t="s">
        <v>2350</v>
      </c>
      <c r="J523" s="13">
        <v>0.50000001350687873</v>
      </c>
      <c r="K523" s="5">
        <v>2017</v>
      </c>
      <c r="L523" s="12">
        <v>69.999999999999858</v>
      </c>
      <c r="M523" s="5">
        <v>2017</v>
      </c>
      <c r="N523" s="12"/>
      <c r="P523" s="12"/>
      <c r="R523" s="12">
        <v>3.3346803920374986</v>
      </c>
      <c r="S523" s="5">
        <v>2016</v>
      </c>
      <c r="T523" s="12">
        <v>0</v>
      </c>
      <c r="U523" s="5">
        <v>2017</v>
      </c>
      <c r="V523" s="12">
        <v>0</v>
      </c>
      <c r="W523" s="5">
        <v>2017</v>
      </c>
      <c r="X523" s="14">
        <v>100</v>
      </c>
      <c r="Y523" s="5">
        <v>2017</v>
      </c>
      <c r="Z523" s="14"/>
    </row>
    <row r="524" spans="1:26" ht="12.75" customHeight="1" x14ac:dyDescent="0.25">
      <c r="A524" s="5" t="s">
        <v>2036</v>
      </c>
      <c r="B524" s="5" t="s">
        <v>694</v>
      </c>
      <c r="C524" s="5" t="s">
        <v>693</v>
      </c>
      <c r="D524" s="5" t="s">
        <v>620</v>
      </c>
      <c r="E524" s="5" t="s">
        <v>698</v>
      </c>
      <c r="F524" s="5" t="s">
        <v>697</v>
      </c>
      <c r="G524" s="5">
        <v>2</v>
      </c>
      <c r="H524" s="5">
        <v>2</v>
      </c>
      <c r="I524" s="5" t="s">
        <v>2351</v>
      </c>
      <c r="J524" s="13">
        <v>0.74999994632518308</v>
      </c>
      <c r="K524" s="5">
        <v>2017</v>
      </c>
      <c r="L524" s="12">
        <v>85.000004438227919</v>
      </c>
      <c r="M524" s="5">
        <v>2017</v>
      </c>
      <c r="N524" s="12"/>
      <c r="P524" s="12"/>
      <c r="R524" s="12">
        <v>0</v>
      </c>
      <c r="S524" s="5">
        <v>2017</v>
      </c>
      <c r="T524" s="12">
        <v>0</v>
      </c>
      <c r="U524" s="5">
        <v>2017</v>
      </c>
      <c r="V524" s="12">
        <v>0</v>
      </c>
      <c r="W524" s="5">
        <v>2017</v>
      </c>
      <c r="X524" s="14">
        <v>84.999997715618065</v>
      </c>
      <c r="Y524" s="5">
        <v>2017</v>
      </c>
      <c r="Z524" s="14"/>
    </row>
    <row r="525" spans="1:26" ht="12.75" customHeight="1" x14ac:dyDescent="0.25">
      <c r="A525" s="5" t="s">
        <v>2037</v>
      </c>
      <c r="B525" s="5" t="s">
        <v>694</v>
      </c>
      <c r="C525" s="5" t="s">
        <v>693</v>
      </c>
      <c r="D525" s="5" t="s">
        <v>620</v>
      </c>
      <c r="E525" s="5" t="s">
        <v>2171</v>
      </c>
      <c r="F525" s="5" t="s">
        <v>692</v>
      </c>
      <c r="G525" s="5">
        <v>2</v>
      </c>
      <c r="H525" s="5">
        <v>2</v>
      </c>
      <c r="I525" s="5" t="s">
        <v>2352</v>
      </c>
      <c r="J525" s="13">
        <v>0.70000002584160692</v>
      </c>
      <c r="K525" s="5">
        <v>2017</v>
      </c>
      <c r="L525" s="12">
        <v>80</v>
      </c>
      <c r="M525" s="5">
        <v>2017</v>
      </c>
      <c r="N525" s="12"/>
      <c r="P525" s="12"/>
      <c r="R525" s="12">
        <v>8.2704943148968901</v>
      </c>
      <c r="S525" s="5">
        <v>2016</v>
      </c>
      <c r="T525" s="12">
        <v>0</v>
      </c>
      <c r="U525" s="5">
        <v>2017</v>
      </c>
      <c r="V525" s="12">
        <v>0</v>
      </c>
      <c r="W525" s="5">
        <v>2017</v>
      </c>
      <c r="X525" s="14">
        <v>0</v>
      </c>
      <c r="Y525" s="5">
        <v>2017</v>
      </c>
      <c r="Z525" s="14"/>
    </row>
    <row r="526" spans="1:26" ht="12.75" customHeight="1" x14ac:dyDescent="0.25">
      <c r="A526" s="5" t="s">
        <v>2038</v>
      </c>
      <c r="B526" s="5" t="s">
        <v>1173</v>
      </c>
      <c r="C526" s="5" t="s">
        <v>1172</v>
      </c>
      <c r="D526" s="5" t="s">
        <v>620</v>
      </c>
      <c r="E526" s="5" t="s">
        <v>2172</v>
      </c>
      <c r="F526" s="5" t="s">
        <v>2259</v>
      </c>
      <c r="G526" s="5">
        <v>2</v>
      </c>
      <c r="H526" s="5">
        <v>1</v>
      </c>
      <c r="I526" s="5" t="s">
        <v>2353</v>
      </c>
      <c r="J526" s="13"/>
      <c r="L526" s="12">
        <v>50</v>
      </c>
      <c r="M526" s="5">
        <v>2012</v>
      </c>
      <c r="N526" s="12"/>
      <c r="P526" s="12"/>
      <c r="R526" s="12">
        <v>0</v>
      </c>
      <c r="S526" s="5">
        <v>2012</v>
      </c>
      <c r="T526" s="12">
        <v>0</v>
      </c>
      <c r="U526" s="5">
        <v>2012</v>
      </c>
      <c r="V526" s="12">
        <v>0</v>
      </c>
      <c r="W526" s="5">
        <v>2012</v>
      </c>
      <c r="X526" s="14">
        <v>50</v>
      </c>
      <c r="Y526" s="5">
        <v>2012</v>
      </c>
      <c r="Z526" s="14"/>
    </row>
    <row r="527" spans="1:26" ht="12.75" customHeight="1" x14ac:dyDescent="0.25">
      <c r="A527" s="5" t="s">
        <v>2039</v>
      </c>
      <c r="B527" s="5" t="s">
        <v>1173</v>
      </c>
      <c r="C527" s="5" t="s">
        <v>1172</v>
      </c>
      <c r="D527" s="5" t="s">
        <v>620</v>
      </c>
      <c r="E527" s="5" t="s">
        <v>2173</v>
      </c>
      <c r="F527" s="5" t="s">
        <v>2260</v>
      </c>
      <c r="G527" s="5">
        <v>2</v>
      </c>
      <c r="H527" s="5">
        <v>3</v>
      </c>
      <c r="I527" s="5" t="s">
        <v>2354</v>
      </c>
      <c r="J527" s="13"/>
      <c r="L527" s="12">
        <v>19.5100002288818</v>
      </c>
      <c r="M527" s="5">
        <v>2012</v>
      </c>
      <c r="N527" s="12"/>
      <c r="P527" s="12"/>
      <c r="R527" s="12">
        <v>0</v>
      </c>
      <c r="S527" s="5">
        <v>2012</v>
      </c>
      <c r="T527" s="12">
        <v>0</v>
      </c>
      <c r="U527" s="5">
        <v>2012</v>
      </c>
      <c r="V527" s="12">
        <v>0</v>
      </c>
      <c r="W527" s="5">
        <v>2012</v>
      </c>
      <c r="X527" s="14">
        <v>83.333333333333343</v>
      </c>
      <c r="Y527" s="5">
        <v>2012</v>
      </c>
      <c r="Z527" s="14"/>
    </row>
    <row r="528" spans="1:26" ht="12.75" customHeight="1" x14ac:dyDescent="0.25">
      <c r="A528" s="5" t="s">
        <v>2040</v>
      </c>
      <c r="B528" s="5" t="s">
        <v>1173</v>
      </c>
      <c r="C528" s="5" t="s">
        <v>1172</v>
      </c>
      <c r="D528" s="5" t="s">
        <v>620</v>
      </c>
      <c r="E528" s="5" t="s">
        <v>2174</v>
      </c>
      <c r="F528" s="5" t="s">
        <v>2261</v>
      </c>
      <c r="G528" s="5">
        <v>2</v>
      </c>
      <c r="H528" s="5">
        <v>3</v>
      </c>
      <c r="I528" s="5" t="s">
        <v>2355</v>
      </c>
      <c r="J528" s="13" t="s">
        <v>1569</v>
      </c>
      <c r="K528" s="5" t="s">
        <v>1569</v>
      </c>
      <c r="L528" s="12">
        <v>85.400001525878906</v>
      </c>
      <c r="M528" s="5">
        <v>2006</v>
      </c>
      <c r="N528" s="12"/>
      <c r="P528" s="12"/>
      <c r="R528" s="12" t="s">
        <v>1569</v>
      </c>
      <c r="S528" s="5" t="s">
        <v>1569</v>
      </c>
      <c r="T528" s="12" t="s">
        <v>1569</v>
      </c>
      <c r="U528" s="5" t="s">
        <v>1569</v>
      </c>
      <c r="V528" s="12" t="s">
        <v>1569</v>
      </c>
      <c r="W528" s="5" t="s">
        <v>1569</v>
      </c>
      <c r="X528" s="14" t="s">
        <v>1569</v>
      </c>
      <c r="Y528" s="5" t="s">
        <v>1569</v>
      </c>
      <c r="Z528" s="14"/>
    </row>
    <row r="529" spans="1:26" ht="12.75" customHeight="1" x14ac:dyDescent="0.25">
      <c r="A529" s="5" t="s">
        <v>2041</v>
      </c>
      <c r="B529" s="5" t="s">
        <v>1173</v>
      </c>
      <c r="C529" s="5" t="s">
        <v>1172</v>
      </c>
      <c r="D529" s="5" t="s">
        <v>620</v>
      </c>
      <c r="E529" s="5" t="s">
        <v>2175</v>
      </c>
      <c r="F529" s="5" t="s">
        <v>2262</v>
      </c>
      <c r="G529" s="5">
        <v>2</v>
      </c>
      <c r="H529" s="5">
        <v>1</v>
      </c>
      <c r="I529" s="5" t="s">
        <v>2356</v>
      </c>
      <c r="J529" s="13" t="s">
        <v>1569</v>
      </c>
      <c r="K529" s="5" t="s">
        <v>1569</v>
      </c>
      <c r="L529" s="12">
        <v>82.199996948242202</v>
      </c>
      <c r="M529" s="5">
        <v>2006</v>
      </c>
      <c r="N529" s="12"/>
      <c r="P529" s="12"/>
      <c r="R529" s="12" t="s">
        <v>1569</v>
      </c>
      <c r="S529" s="5" t="s">
        <v>1569</v>
      </c>
      <c r="T529" s="12" t="s">
        <v>1569</v>
      </c>
      <c r="U529" s="5" t="s">
        <v>1569</v>
      </c>
      <c r="V529" s="12" t="s">
        <v>1569</v>
      </c>
      <c r="W529" s="5" t="s">
        <v>1569</v>
      </c>
      <c r="X529" s="14" t="s">
        <v>1569</v>
      </c>
      <c r="Y529" s="5" t="s">
        <v>1569</v>
      </c>
      <c r="Z529" s="14"/>
    </row>
    <row r="530" spans="1:26" ht="12.75" customHeight="1" x14ac:dyDescent="0.25">
      <c r="A530" s="5" t="s">
        <v>2042</v>
      </c>
      <c r="B530" s="5" t="s">
        <v>1173</v>
      </c>
      <c r="C530" s="5" t="s">
        <v>1172</v>
      </c>
      <c r="D530" s="5" t="s">
        <v>620</v>
      </c>
      <c r="E530" s="5" t="s">
        <v>2176</v>
      </c>
      <c r="F530" s="5" t="s">
        <v>2457</v>
      </c>
      <c r="G530" s="5">
        <v>2</v>
      </c>
      <c r="H530" s="5">
        <v>2</v>
      </c>
      <c r="I530" s="5" t="s">
        <v>2462</v>
      </c>
      <c r="J530" s="13"/>
      <c r="L530" s="12">
        <v>35</v>
      </c>
      <c r="M530" s="5">
        <v>2009</v>
      </c>
      <c r="N530" s="12"/>
      <c r="P530" s="12"/>
      <c r="R530" s="12">
        <v>0</v>
      </c>
      <c r="S530" s="5">
        <v>2009</v>
      </c>
      <c r="T530" s="12">
        <v>0</v>
      </c>
      <c r="U530" s="5">
        <v>2009</v>
      </c>
      <c r="V530" s="12">
        <v>0</v>
      </c>
      <c r="W530" s="5">
        <v>2009</v>
      </c>
      <c r="X530" s="14">
        <v>100</v>
      </c>
      <c r="Y530" s="5">
        <v>2009</v>
      </c>
      <c r="Z530" s="14"/>
    </row>
    <row r="531" spans="1:26" ht="12.75" customHeight="1" x14ac:dyDescent="0.25">
      <c r="A531" s="5" t="s">
        <v>2043</v>
      </c>
      <c r="B531" s="5" t="s">
        <v>1173</v>
      </c>
      <c r="C531" s="5" t="s">
        <v>1172</v>
      </c>
      <c r="D531" s="5" t="s">
        <v>620</v>
      </c>
      <c r="E531" s="5" t="s">
        <v>2177</v>
      </c>
      <c r="F531" s="5" t="s">
        <v>2263</v>
      </c>
      <c r="G531" s="5">
        <v>2</v>
      </c>
      <c r="H531" s="5">
        <v>1</v>
      </c>
      <c r="J531" s="13">
        <v>1.1950438072179577</v>
      </c>
      <c r="K531" s="5">
        <v>2012</v>
      </c>
      <c r="L531" s="12">
        <v>95</v>
      </c>
      <c r="M531" s="5">
        <v>2012</v>
      </c>
      <c r="N531" s="12"/>
      <c r="P531" s="12"/>
      <c r="R531" s="12">
        <v>0</v>
      </c>
      <c r="S531" s="5">
        <v>2012</v>
      </c>
      <c r="T531" s="12">
        <v>0</v>
      </c>
      <c r="U531" s="5">
        <v>2012</v>
      </c>
      <c r="V531" s="12">
        <v>0</v>
      </c>
      <c r="W531" s="5">
        <v>2012</v>
      </c>
      <c r="X531" s="14">
        <v>0</v>
      </c>
      <c r="Y531" s="5">
        <v>2012</v>
      </c>
      <c r="Z531" s="14"/>
    </row>
    <row r="532" spans="1:26" ht="12.75" customHeight="1" x14ac:dyDescent="0.25">
      <c r="A532" s="5" t="s">
        <v>2044</v>
      </c>
      <c r="B532" s="5" t="s">
        <v>1173</v>
      </c>
      <c r="C532" s="5" t="s">
        <v>1172</v>
      </c>
      <c r="D532" s="5" t="s">
        <v>620</v>
      </c>
      <c r="E532" s="5" t="s">
        <v>1173</v>
      </c>
      <c r="F532" s="5" t="s">
        <v>1171</v>
      </c>
      <c r="G532" s="5">
        <v>1</v>
      </c>
      <c r="H532" s="5">
        <v>3</v>
      </c>
      <c r="I532" s="5" t="s">
        <v>2463</v>
      </c>
      <c r="J532" s="13" t="s">
        <v>1569</v>
      </c>
      <c r="K532" s="5" t="s">
        <v>1569</v>
      </c>
      <c r="L532" s="12">
        <v>85</v>
      </c>
      <c r="M532" s="5">
        <v>2006</v>
      </c>
      <c r="N532" s="12"/>
      <c r="P532" s="12"/>
      <c r="R532" s="12" t="s">
        <v>1569</v>
      </c>
      <c r="S532" s="5" t="s">
        <v>1569</v>
      </c>
      <c r="T532" s="12" t="s">
        <v>1569</v>
      </c>
      <c r="U532" s="5" t="s">
        <v>1569</v>
      </c>
      <c r="V532" s="12" t="s">
        <v>1569</v>
      </c>
      <c r="W532" s="5" t="s">
        <v>1569</v>
      </c>
      <c r="X532" s="14" t="s">
        <v>1569</v>
      </c>
      <c r="Y532" s="5" t="s">
        <v>1569</v>
      </c>
      <c r="Z532" s="14"/>
    </row>
    <row r="533" spans="1:26" ht="12.75" customHeight="1" x14ac:dyDescent="0.25">
      <c r="A533" s="5" t="s">
        <v>2045</v>
      </c>
      <c r="B533" s="5" t="s">
        <v>455</v>
      </c>
      <c r="C533" s="5" t="s">
        <v>454</v>
      </c>
      <c r="D533" s="5" t="s">
        <v>360</v>
      </c>
      <c r="E533" s="5" t="s">
        <v>456</v>
      </c>
      <c r="F533" s="5" t="s">
        <v>453</v>
      </c>
      <c r="G533" s="5">
        <v>2</v>
      </c>
      <c r="H533" s="5">
        <v>3</v>
      </c>
      <c r="I533" s="5" t="s">
        <v>2357</v>
      </c>
      <c r="J533" s="13">
        <v>0.24175798397343784</v>
      </c>
      <c r="K533" s="5">
        <v>2007</v>
      </c>
      <c r="L533" s="12">
        <v>76</v>
      </c>
      <c r="M533" s="5">
        <v>2007</v>
      </c>
      <c r="N533" s="12"/>
      <c r="P533" s="12"/>
      <c r="R533" s="12">
        <v>0</v>
      </c>
      <c r="S533" s="5">
        <v>2007</v>
      </c>
      <c r="T533" s="12">
        <v>0</v>
      </c>
      <c r="U533" s="5">
        <v>2007</v>
      </c>
      <c r="V533" s="12">
        <v>0</v>
      </c>
      <c r="W533" s="5">
        <v>2007</v>
      </c>
      <c r="X533" s="14">
        <v>0</v>
      </c>
      <c r="Y533" s="5">
        <v>2007</v>
      </c>
      <c r="Z533" s="14"/>
    </row>
    <row r="534" spans="1:26" ht="12.75" customHeight="1" x14ac:dyDescent="0.25">
      <c r="A534" s="5" t="s">
        <v>2046</v>
      </c>
      <c r="B534" s="5" t="s">
        <v>1525</v>
      </c>
      <c r="C534" s="5" t="s">
        <v>1710</v>
      </c>
      <c r="D534" s="5" t="s">
        <v>620</v>
      </c>
      <c r="E534" s="5" t="s">
        <v>2178</v>
      </c>
      <c r="F534" s="5" t="s">
        <v>3222</v>
      </c>
      <c r="G534" s="5">
        <v>1</v>
      </c>
      <c r="H534" s="5">
        <v>2</v>
      </c>
      <c r="I534" s="5" t="s">
        <v>3221</v>
      </c>
      <c r="J534" s="13" t="s">
        <v>1569</v>
      </c>
      <c r="K534" s="5" t="s">
        <v>1569</v>
      </c>
      <c r="L534" s="12">
        <v>95</v>
      </c>
      <c r="M534" s="5">
        <v>2009</v>
      </c>
      <c r="N534" s="12"/>
      <c r="P534" s="12"/>
      <c r="R534" s="12">
        <v>0</v>
      </c>
      <c r="S534" s="5">
        <v>2009</v>
      </c>
      <c r="T534" s="12">
        <v>0</v>
      </c>
      <c r="U534" s="5">
        <v>2009</v>
      </c>
      <c r="V534" s="12">
        <v>0</v>
      </c>
      <c r="W534" s="5">
        <v>2009</v>
      </c>
      <c r="X534" s="14">
        <v>100</v>
      </c>
      <c r="Y534" s="5">
        <v>2009</v>
      </c>
      <c r="Z534" s="14"/>
    </row>
    <row r="535" spans="1:26" ht="12.75" customHeight="1" x14ac:dyDescent="0.25">
      <c r="A535" s="5" t="s">
        <v>2047</v>
      </c>
      <c r="B535" s="5" t="s">
        <v>1629</v>
      </c>
      <c r="C535" s="5" t="s">
        <v>1183</v>
      </c>
      <c r="D535" s="5" t="s">
        <v>1038</v>
      </c>
      <c r="E535" s="5" t="s">
        <v>2179</v>
      </c>
      <c r="F535" s="5" t="s">
        <v>2264</v>
      </c>
      <c r="G535" s="5">
        <v>2</v>
      </c>
      <c r="H535" s="5">
        <v>2</v>
      </c>
      <c r="I535" s="5" t="s">
        <v>2358</v>
      </c>
      <c r="J535" s="13">
        <v>0.72071527926984735</v>
      </c>
      <c r="K535" s="5">
        <v>2017</v>
      </c>
      <c r="L535" s="12">
        <v>100</v>
      </c>
      <c r="M535" s="5">
        <v>2017</v>
      </c>
      <c r="N535" s="12"/>
      <c r="P535" s="12"/>
      <c r="R535" s="12">
        <v>0</v>
      </c>
      <c r="S535" s="5">
        <v>2017</v>
      </c>
      <c r="T535" s="12" t="s">
        <v>1569</v>
      </c>
      <c r="U535" s="5" t="s">
        <v>1569</v>
      </c>
      <c r="V535" s="12">
        <v>0</v>
      </c>
      <c r="W535" s="5">
        <v>2017</v>
      </c>
      <c r="X535" s="14" t="s">
        <v>1569</v>
      </c>
      <c r="Y535" s="5" t="s">
        <v>1569</v>
      </c>
      <c r="Z535" s="14"/>
    </row>
    <row r="536" spans="1:26" ht="12.75" customHeight="1" x14ac:dyDescent="0.25">
      <c r="A536" s="5" t="s">
        <v>2048</v>
      </c>
      <c r="B536" s="5" t="s">
        <v>1629</v>
      </c>
      <c r="C536" s="5" t="s">
        <v>1183</v>
      </c>
      <c r="D536" s="5" t="s">
        <v>1038</v>
      </c>
      <c r="E536" s="5" t="s">
        <v>1184</v>
      </c>
      <c r="F536" s="5" t="s">
        <v>1182</v>
      </c>
      <c r="G536" s="5">
        <v>2</v>
      </c>
      <c r="H536" s="5">
        <v>1</v>
      </c>
      <c r="I536" s="5" t="s">
        <v>2359</v>
      </c>
      <c r="J536" s="13">
        <v>3.0421161616570944</v>
      </c>
      <c r="K536" s="5">
        <v>2017</v>
      </c>
      <c r="L536" s="12">
        <v>90</v>
      </c>
      <c r="M536" s="5">
        <v>2017</v>
      </c>
      <c r="N536" s="12"/>
      <c r="P536" s="12"/>
      <c r="R536" s="12">
        <v>4.5506257110352673</v>
      </c>
      <c r="S536" s="5">
        <v>2017</v>
      </c>
      <c r="T536" s="12" t="s">
        <v>1569</v>
      </c>
      <c r="U536" s="5" t="s">
        <v>1569</v>
      </c>
      <c r="V536" s="12" t="s">
        <v>1569</v>
      </c>
      <c r="W536" s="5" t="s">
        <v>1569</v>
      </c>
      <c r="X536" s="14" t="s">
        <v>1569</v>
      </c>
      <c r="Y536" s="5" t="s">
        <v>1569</v>
      </c>
      <c r="Z536" s="14"/>
    </row>
    <row r="537" spans="1:26" ht="12.75" customHeight="1" x14ac:dyDescent="0.25">
      <c r="A537" s="5" t="s">
        <v>2049</v>
      </c>
      <c r="B537" s="5" t="s">
        <v>1629</v>
      </c>
      <c r="C537" s="5" t="s">
        <v>1183</v>
      </c>
      <c r="D537" s="5" t="s">
        <v>1038</v>
      </c>
      <c r="E537" s="5" t="s">
        <v>2180</v>
      </c>
      <c r="F537" s="5" t="s">
        <v>2265</v>
      </c>
      <c r="G537" s="5">
        <v>2</v>
      </c>
      <c r="H537" s="5">
        <v>1</v>
      </c>
      <c r="I537" s="5" t="s">
        <v>2360</v>
      </c>
      <c r="J537" s="13">
        <v>0.78805602585808843</v>
      </c>
      <c r="K537" s="5">
        <v>2017</v>
      </c>
      <c r="L537" s="12">
        <v>100</v>
      </c>
      <c r="M537" s="5">
        <v>2017</v>
      </c>
      <c r="N537" s="12"/>
      <c r="P537" s="12"/>
      <c r="R537" s="12">
        <v>13.444108761329304</v>
      </c>
      <c r="S537" s="5">
        <v>2017</v>
      </c>
      <c r="T537" s="12">
        <v>0</v>
      </c>
      <c r="U537" s="5">
        <v>2017</v>
      </c>
      <c r="V537" s="12">
        <v>0</v>
      </c>
      <c r="W537" s="5">
        <v>2017</v>
      </c>
      <c r="X537" s="14">
        <v>100</v>
      </c>
      <c r="Y537" s="5">
        <v>2017</v>
      </c>
      <c r="Z537" s="14"/>
    </row>
    <row r="538" spans="1:26" ht="12.75" customHeight="1" x14ac:dyDescent="0.25">
      <c r="A538" s="5" t="s">
        <v>2050</v>
      </c>
      <c r="B538" s="5" t="s">
        <v>1629</v>
      </c>
      <c r="C538" s="5" t="s">
        <v>1183</v>
      </c>
      <c r="D538" s="5" t="s">
        <v>1038</v>
      </c>
      <c r="E538" s="5" t="s">
        <v>2181</v>
      </c>
      <c r="F538" s="5" t="s">
        <v>2266</v>
      </c>
      <c r="G538" s="5">
        <v>2</v>
      </c>
      <c r="H538" s="5">
        <v>2</v>
      </c>
      <c r="I538" s="5" t="s">
        <v>2361</v>
      </c>
      <c r="J538" s="13">
        <v>0.63337036864550555</v>
      </c>
      <c r="K538" s="5">
        <v>2017</v>
      </c>
      <c r="L538" s="12">
        <v>100</v>
      </c>
      <c r="M538" s="5">
        <v>2017</v>
      </c>
      <c r="N538" s="12"/>
      <c r="P538" s="12"/>
      <c r="R538" s="12">
        <v>30.882352941176471</v>
      </c>
      <c r="S538" s="5">
        <v>2017</v>
      </c>
      <c r="T538" s="12">
        <v>6.7226890756302522</v>
      </c>
      <c r="U538" s="5">
        <v>2017</v>
      </c>
      <c r="V538" s="12">
        <v>0</v>
      </c>
      <c r="W538" s="5">
        <v>2017</v>
      </c>
      <c r="X538" s="14">
        <v>60.159362549800797</v>
      </c>
      <c r="Y538" s="5">
        <v>2017</v>
      </c>
      <c r="Z538" s="14"/>
    </row>
    <row r="539" spans="1:26" ht="12.75" customHeight="1" x14ac:dyDescent="0.25">
      <c r="A539" s="5" t="s">
        <v>2051</v>
      </c>
      <c r="B539" s="5" t="s">
        <v>1187</v>
      </c>
      <c r="C539" s="5" t="s">
        <v>1186</v>
      </c>
      <c r="D539" s="5" t="s">
        <v>1038</v>
      </c>
      <c r="E539" s="5" t="s">
        <v>2182</v>
      </c>
      <c r="F539" s="5" t="s">
        <v>2267</v>
      </c>
      <c r="G539" s="5">
        <v>2</v>
      </c>
      <c r="H539" s="5">
        <v>2</v>
      </c>
      <c r="I539" s="5" t="s">
        <v>2362</v>
      </c>
      <c r="J539" s="13">
        <v>1.1467424099742216</v>
      </c>
      <c r="K539" s="5">
        <v>2019</v>
      </c>
      <c r="L539" s="12">
        <v>53.299999237060497</v>
      </c>
      <c r="M539" s="5">
        <v>2019</v>
      </c>
      <c r="N539" s="12"/>
      <c r="P539" s="12"/>
      <c r="R539" s="12" t="s">
        <v>1569</v>
      </c>
      <c r="S539" s="5" t="s">
        <v>1569</v>
      </c>
      <c r="T539" s="12" t="s">
        <v>1569</v>
      </c>
      <c r="U539" s="5" t="s">
        <v>1569</v>
      </c>
      <c r="V539" s="12" t="s">
        <v>1569</v>
      </c>
      <c r="W539" s="5" t="s">
        <v>1569</v>
      </c>
      <c r="X539" s="14" t="s">
        <v>1569</v>
      </c>
      <c r="Y539" s="5" t="s">
        <v>1569</v>
      </c>
      <c r="Z539" s="14"/>
    </row>
    <row r="540" spans="1:26" ht="12.75" customHeight="1" x14ac:dyDescent="0.25">
      <c r="A540" s="5" t="s">
        <v>2052</v>
      </c>
      <c r="B540" s="5" t="s">
        <v>1187</v>
      </c>
      <c r="C540" s="5" t="s">
        <v>1186</v>
      </c>
      <c r="D540" s="5" t="s">
        <v>1038</v>
      </c>
      <c r="E540" s="5" t="s">
        <v>1188</v>
      </c>
      <c r="F540" s="5" t="s">
        <v>2986</v>
      </c>
      <c r="G540" s="5">
        <v>2</v>
      </c>
      <c r="H540" s="5">
        <v>2</v>
      </c>
      <c r="I540" s="5" t="s">
        <v>2363</v>
      </c>
      <c r="J540" s="13">
        <v>1.2368820701762515</v>
      </c>
      <c r="K540" s="5">
        <v>2019</v>
      </c>
      <c r="L540" s="12">
        <v>81.5</v>
      </c>
      <c r="M540" s="5">
        <v>2019</v>
      </c>
      <c r="N540" s="12"/>
      <c r="P540" s="12"/>
      <c r="R540" s="12" t="s">
        <v>1569</v>
      </c>
      <c r="S540" s="5" t="s">
        <v>1569</v>
      </c>
      <c r="T540" s="12" t="s">
        <v>1569</v>
      </c>
      <c r="U540" s="5" t="s">
        <v>1569</v>
      </c>
      <c r="V540" s="12" t="s">
        <v>1569</v>
      </c>
      <c r="W540" s="5" t="s">
        <v>1569</v>
      </c>
      <c r="X540" s="14" t="s">
        <v>1569</v>
      </c>
      <c r="Y540" s="5" t="s">
        <v>1569</v>
      </c>
      <c r="Z540" s="14"/>
    </row>
    <row r="541" spans="1:26" ht="12.75" customHeight="1" x14ac:dyDescent="0.25">
      <c r="A541" s="5" t="s">
        <v>2053</v>
      </c>
      <c r="B541" s="5" t="s">
        <v>163</v>
      </c>
      <c r="C541" s="5" t="s">
        <v>162</v>
      </c>
      <c r="D541" s="5" t="s">
        <v>35</v>
      </c>
      <c r="E541" s="5" t="s">
        <v>164</v>
      </c>
      <c r="F541" s="5" t="s">
        <v>161</v>
      </c>
      <c r="G541" s="5">
        <v>1</v>
      </c>
      <c r="H541" s="5">
        <v>2</v>
      </c>
      <c r="I541" s="5" t="s">
        <v>2364</v>
      </c>
      <c r="J541" s="13" t="s">
        <v>1569</v>
      </c>
      <c r="K541" s="5" t="s">
        <v>1569</v>
      </c>
      <c r="L541" s="12" t="s">
        <v>1569</v>
      </c>
      <c r="M541" s="5" t="s">
        <v>1569</v>
      </c>
      <c r="N541" s="12"/>
      <c r="P541" s="12"/>
      <c r="R541" s="12">
        <v>0</v>
      </c>
      <c r="S541" s="5">
        <v>2009</v>
      </c>
      <c r="T541" s="12">
        <v>4.9989443332898267</v>
      </c>
      <c r="U541" s="5">
        <v>2009</v>
      </c>
      <c r="V541" s="12">
        <v>0</v>
      </c>
      <c r="W541" s="5">
        <v>2009</v>
      </c>
      <c r="X541" s="14">
        <v>100</v>
      </c>
      <c r="Y541" s="5">
        <v>2009</v>
      </c>
      <c r="Z541" s="14"/>
    </row>
    <row r="542" spans="1:26" ht="12.75" customHeight="1" x14ac:dyDescent="0.25">
      <c r="A542" s="5" t="s">
        <v>2054</v>
      </c>
      <c r="B542" s="5" t="s">
        <v>163</v>
      </c>
      <c r="C542" s="5" t="s">
        <v>162</v>
      </c>
      <c r="D542" s="5" t="s">
        <v>35</v>
      </c>
      <c r="E542" s="5" t="s">
        <v>2183</v>
      </c>
      <c r="F542" s="5" t="s">
        <v>166</v>
      </c>
      <c r="G542" s="5">
        <v>1</v>
      </c>
      <c r="H542" s="5">
        <v>3</v>
      </c>
      <c r="I542" s="5" t="s">
        <v>2365</v>
      </c>
      <c r="J542" s="13" t="s">
        <v>1569</v>
      </c>
      <c r="K542" s="5" t="s">
        <v>1569</v>
      </c>
      <c r="L542" s="12" t="s">
        <v>1569</v>
      </c>
      <c r="M542" s="5" t="s">
        <v>1569</v>
      </c>
      <c r="N542" s="12"/>
      <c r="P542" s="12"/>
      <c r="R542" s="12">
        <v>0</v>
      </c>
      <c r="S542" s="5">
        <v>2009</v>
      </c>
      <c r="T542" s="12">
        <v>10.620543394405793</v>
      </c>
      <c r="U542" s="5">
        <v>2009</v>
      </c>
      <c r="V542" s="12">
        <v>0</v>
      </c>
      <c r="W542" s="5">
        <v>2009</v>
      </c>
      <c r="X542" s="14">
        <v>100</v>
      </c>
      <c r="Y542" s="5">
        <v>2009</v>
      </c>
      <c r="Z542" s="14"/>
    </row>
    <row r="543" spans="1:26" ht="12.75" customHeight="1" x14ac:dyDescent="0.25">
      <c r="A543" s="5" t="s">
        <v>2055</v>
      </c>
      <c r="B543" s="5" t="s">
        <v>1192</v>
      </c>
      <c r="C543" s="5" t="s">
        <v>1191</v>
      </c>
      <c r="D543" s="5" t="s">
        <v>1038</v>
      </c>
      <c r="E543" s="5" t="s">
        <v>2184</v>
      </c>
      <c r="F543" s="5" t="s">
        <v>2268</v>
      </c>
      <c r="G543" s="5">
        <v>1</v>
      </c>
      <c r="H543" s="5">
        <v>2</v>
      </c>
      <c r="I543" s="5" t="s">
        <v>2366</v>
      </c>
      <c r="J543" s="13" t="s">
        <v>1569</v>
      </c>
      <c r="K543" s="5" t="s">
        <v>1569</v>
      </c>
      <c r="L543" s="12" t="s">
        <v>1569</v>
      </c>
      <c r="M543" s="5" t="s">
        <v>1569</v>
      </c>
      <c r="N543" s="12"/>
      <c r="P543" s="12"/>
      <c r="R543" s="12">
        <v>0</v>
      </c>
      <c r="S543" s="5">
        <v>2017</v>
      </c>
      <c r="T543" s="12">
        <v>0</v>
      </c>
      <c r="U543" s="5">
        <v>2017</v>
      </c>
      <c r="V543" s="12">
        <v>0</v>
      </c>
      <c r="W543" s="5">
        <v>2017</v>
      </c>
      <c r="X543" s="14">
        <v>0</v>
      </c>
      <c r="Y543" s="5">
        <v>2017</v>
      </c>
      <c r="Z543" s="14"/>
    </row>
    <row r="544" spans="1:26" ht="12.75" customHeight="1" x14ac:dyDescent="0.25">
      <c r="A544" s="5" t="s">
        <v>2056</v>
      </c>
      <c r="B544" s="5" t="s">
        <v>1192</v>
      </c>
      <c r="C544" s="5" t="s">
        <v>1191</v>
      </c>
      <c r="D544" s="5" t="s">
        <v>1038</v>
      </c>
      <c r="E544" s="5" t="s">
        <v>2185</v>
      </c>
      <c r="F544" s="5" t="s">
        <v>3338</v>
      </c>
      <c r="G544" s="5">
        <v>1</v>
      </c>
      <c r="H544" s="5">
        <v>2</v>
      </c>
      <c r="I544" s="5" t="s">
        <v>2367</v>
      </c>
      <c r="J544" s="13" t="s">
        <v>1569</v>
      </c>
      <c r="K544" s="5" t="s">
        <v>1569</v>
      </c>
      <c r="L544" s="12" t="s">
        <v>1569</v>
      </c>
      <c r="M544" s="5" t="s">
        <v>1569</v>
      </c>
      <c r="N544" s="12"/>
      <c r="P544" s="12"/>
      <c r="R544" s="12">
        <v>0</v>
      </c>
      <c r="S544" s="5">
        <v>2017</v>
      </c>
      <c r="T544" s="12">
        <v>0</v>
      </c>
      <c r="U544" s="5">
        <v>2017</v>
      </c>
      <c r="V544" s="12">
        <v>0</v>
      </c>
      <c r="W544" s="5">
        <v>2017</v>
      </c>
      <c r="X544" s="14">
        <v>0</v>
      </c>
      <c r="Y544" s="5">
        <v>2017</v>
      </c>
      <c r="Z544" s="14"/>
    </row>
    <row r="545" spans="1:26" ht="12.75" customHeight="1" x14ac:dyDescent="0.25">
      <c r="A545" s="5" t="s">
        <v>2057</v>
      </c>
      <c r="B545" s="5" t="s">
        <v>1192</v>
      </c>
      <c r="C545" s="5" t="s">
        <v>1191</v>
      </c>
      <c r="D545" s="5" t="s">
        <v>1038</v>
      </c>
      <c r="E545" s="5" t="s">
        <v>1193</v>
      </c>
      <c r="F545" s="5" t="s">
        <v>1190</v>
      </c>
      <c r="G545" s="5">
        <v>1</v>
      </c>
      <c r="H545" s="5">
        <v>2</v>
      </c>
      <c r="I545" s="5" t="s">
        <v>2368</v>
      </c>
      <c r="J545" s="13" t="s">
        <v>1569</v>
      </c>
      <c r="K545" s="5" t="s">
        <v>1569</v>
      </c>
      <c r="L545" s="12" t="s">
        <v>1569</v>
      </c>
      <c r="M545" s="5" t="s">
        <v>1569</v>
      </c>
      <c r="N545" s="12"/>
      <c r="P545" s="12"/>
      <c r="R545" s="12">
        <v>0</v>
      </c>
      <c r="S545" s="5">
        <v>2017</v>
      </c>
      <c r="T545" s="12">
        <v>0</v>
      </c>
      <c r="U545" s="5">
        <v>2017</v>
      </c>
      <c r="V545" s="12">
        <v>0</v>
      </c>
      <c r="W545" s="5">
        <v>2017</v>
      </c>
      <c r="X545" s="14">
        <v>0</v>
      </c>
      <c r="Y545" s="5">
        <v>2017</v>
      </c>
      <c r="Z545" s="14"/>
    </row>
    <row r="546" spans="1:26" ht="12.75" customHeight="1" x14ac:dyDescent="0.25">
      <c r="A546" s="5" t="s">
        <v>2058</v>
      </c>
      <c r="B546" s="5" t="s">
        <v>1197</v>
      </c>
      <c r="C546" s="5" t="s">
        <v>1196</v>
      </c>
      <c r="D546" s="5" t="s">
        <v>1038</v>
      </c>
      <c r="E546" s="5" t="s">
        <v>2186</v>
      </c>
      <c r="F546" s="5" t="s">
        <v>2269</v>
      </c>
      <c r="G546" s="5">
        <v>2</v>
      </c>
      <c r="H546" s="5">
        <v>1</v>
      </c>
      <c r="I546" s="5" t="s">
        <v>2369</v>
      </c>
      <c r="J546" s="13">
        <v>0.7644767637648755</v>
      </c>
      <c r="K546" s="5">
        <v>2019</v>
      </c>
      <c r="L546" s="12">
        <v>100</v>
      </c>
      <c r="M546" s="5">
        <v>2019</v>
      </c>
      <c r="N546" s="12"/>
      <c r="P546" s="12"/>
      <c r="R546" s="12">
        <v>70.821168408012952</v>
      </c>
      <c r="S546" s="5">
        <v>2018</v>
      </c>
      <c r="T546" s="12">
        <v>16.409572639729099</v>
      </c>
      <c r="U546" s="5">
        <v>2019</v>
      </c>
      <c r="V546" s="12">
        <v>0</v>
      </c>
      <c r="W546" s="5">
        <v>2019</v>
      </c>
      <c r="X546" s="14">
        <v>11.481465115453075</v>
      </c>
      <c r="Y546" s="5">
        <v>2019</v>
      </c>
      <c r="Z546" s="14"/>
    </row>
    <row r="547" spans="1:26" ht="12.75" customHeight="1" x14ac:dyDescent="0.25">
      <c r="A547" s="5" t="s">
        <v>2059</v>
      </c>
      <c r="B547" s="5" t="s">
        <v>1197</v>
      </c>
      <c r="C547" s="5" t="s">
        <v>1196</v>
      </c>
      <c r="D547" s="5" t="s">
        <v>1038</v>
      </c>
      <c r="E547" s="5" t="s">
        <v>2187</v>
      </c>
      <c r="F547" s="5" t="s">
        <v>2270</v>
      </c>
      <c r="G547" s="5">
        <v>2</v>
      </c>
      <c r="H547" s="5">
        <v>1</v>
      </c>
      <c r="I547" s="5" t="s">
        <v>2370</v>
      </c>
      <c r="J547" s="13">
        <v>0.71175756308025173</v>
      </c>
      <c r="K547" s="5">
        <v>2019</v>
      </c>
      <c r="L547" s="12">
        <v>100</v>
      </c>
      <c r="M547" s="5">
        <v>2019</v>
      </c>
      <c r="N547" s="12"/>
      <c r="P547" s="12"/>
      <c r="R547" s="12">
        <v>3.74946838861133</v>
      </c>
      <c r="S547" s="5">
        <v>2018</v>
      </c>
      <c r="T547" s="12">
        <v>10.206185631230534</v>
      </c>
      <c r="U547" s="5">
        <v>2019</v>
      </c>
      <c r="V547" s="12">
        <v>0</v>
      </c>
      <c r="W547" s="5">
        <v>2019</v>
      </c>
      <c r="X547" s="14">
        <v>0</v>
      </c>
      <c r="Y547" s="5">
        <v>2019</v>
      </c>
      <c r="Z547" s="14"/>
    </row>
    <row r="548" spans="1:26" ht="12.75" customHeight="1" x14ac:dyDescent="0.25">
      <c r="A548" s="5" t="s">
        <v>2060</v>
      </c>
      <c r="B548" s="5" t="s">
        <v>13</v>
      </c>
      <c r="C548" s="5" t="s">
        <v>851</v>
      </c>
      <c r="D548" s="5" t="s">
        <v>620</v>
      </c>
      <c r="E548" s="5" t="s">
        <v>16</v>
      </c>
      <c r="F548" s="5" t="s">
        <v>850</v>
      </c>
      <c r="G548" s="5">
        <v>1</v>
      </c>
      <c r="H548" s="5">
        <v>1</v>
      </c>
      <c r="I548" s="5" t="s">
        <v>2371</v>
      </c>
      <c r="J548" s="13">
        <v>0.49999725175012594</v>
      </c>
      <c r="K548" s="5">
        <v>2017</v>
      </c>
      <c r="L548" s="12">
        <v>44</v>
      </c>
      <c r="M548" s="5">
        <v>2012</v>
      </c>
      <c r="N548" s="12"/>
      <c r="P548" s="12"/>
      <c r="R548" s="12">
        <v>0</v>
      </c>
      <c r="S548" s="5">
        <v>2017</v>
      </c>
      <c r="T548" s="12">
        <v>0</v>
      </c>
      <c r="U548" s="5">
        <v>2017</v>
      </c>
      <c r="V548" s="12">
        <v>0</v>
      </c>
      <c r="W548" s="5">
        <v>2017</v>
      </c>
      <c r="X548" s="14">
        <v>0</v>
      </c>
      <c r="Y548" s="5">
        <v>2017</v>
      </c>
      <c r="Z548" s="14"/>
    </row>
    <row r="549" spans="1:26" ht="12.75" customHeight="1" x14ac:dyDescent="0.25">
      <c r="A549" s="5" t="s">
        <v>2061</v>
      </c>
      <c r="B549" s="5" t="s">
        <v>1466</v>
      </c>
      <c r="C549" s="5" t="s">
        <v>867</v>
      </c>
      <c r="D549" s="5" t="s">
        <v>620</v>
      </c>
      <c r="E549" s="5" t="s">
        <v>868</v>
      </c>
      <c r="F549" s="5" t="s">
        <v>866</v>
      </c>
      <c r="G549" s="5" t="s">
        <v>1791</v>
      </c>
      <c r="H549" s="5">
        <v>1</v>
      </c>
      <c r="I549" s="5" t="s">
        <v>3223</v>
      </c>
      <c r="J549" s="13">
        <v>0.91109106106732829</v>
      </c>
      <c r="K549" s="5">
        <v>2017</v>
      </c>
      <c r="L549" s="12">
        <v>100</v>
      </c>
      <c r="M549" s="5">
        <v>2017</v>
      </c>
      <c r="N549" s="12"/>
      <c r="P549" s="12"/>
      <c r="R549" s="12">
        <v>0</v>
      </c>
      <c r="S549" s="5">
        <v>2017</v>
      </c>
      <c r="T549" s="12">
        <v>0</v>
      </c>
      <c r="U549" s="5">
        <v>2017</v>
      </c>
      <c r="V549" s="12">
        <v>0</v>
      </c>
      <c r="W549" s="5">
        <v>2017</v>
      </c>
      <c r="X549" s="14">
        <v>100</v>
      </c>
      <c r="Y549" s="5">
        <v>2017</v>
      </c>
      <c r="Z549" s="14"/>
    </row>
    <row r="550" spans="1:26" ht="12.75" customHeight="1" x14ac:dyDescent="0.25">
      <c r="A550" s="5" t="s">
        <v>2062</v>
      </c>
      <c r="B550" s="5" t="s">
        <v>1205</v>
      </c>
      <c r="C550" s="5" t="s">
        <v>1204</v>
      </c>
      <c r="D550" s="5" t="s">
        <v>1038</v>
      </c>
      <c r="E550" s="5" t="s">
        <v>1213</v>
      </c>
      <c r="F550" s="5" t="s">
        <v>2272</v>
      </c>
      <c r="G550" s="5">
        <v>2</v>
      </c>
      <c r="H550" s="5">
        <v>1</v>
      </c>
      <c r="I550" s="5" t="s">
        <v>2372</v>
      </c>
      <c r="J550" s="13">
        <v>0.94779711218067375</v>
      </c>
      <c r="K550" s="5">
        <v>2012</v>
      </c>
      <c r="L550" s="12">
        <v>100</v>
      </c>
      <c r="M550" s="5">
        <v>2012</v>
      </c>
      <c r="N550" s="12"/>
      <c r="P550" s="12"/>
      <c r="R550" s="12">
        <v>0</v>
      </c>
      <c r="S550" s="5">
        <v>2012</v>
      </c>
      <c r="T550" s="12">
        <v>0</v>
      </c>
      <c r="U550" s="5">
        <v>2012</v>
      </c>
      <c r="V550" s="12">
        <v>0</v>
      </c>
      <c r="W550" s="5">
        <v>2012</v>
      </c>
      <c r="X550" s="14">
        <v>100</v>
      </c>
      <c r="Y550" s="5">
        <v>2012</v>
      </c>
      <c r="Z550" s="14"/>
    </row>
    <row r="551" spans="1:26" ht="12.75" customHeight="1" x14ac:dyDescent="0.25">
      <c r="A551" s="5" t="s">
        <v>2063</v>
      </c>
      <c r="B551" s="5" t="s">
        <v>1205</v>
      </c>
      <c r="C551" s="5" t="s">
        <v>1204</v>
      </c>
      <c r="D551" s="5" t="s">
        <v>1038</v>
      </c>
      <c r="E551" s="5" t="s">
        <v>1206</v>
      </c>
      <c r="F551" s="5" t="s">
        <v>1203</v>
      </c>
      <c r="G551" s="5">
        <v>2</v>
      </c>
      <c r="H551" s="5">
        <v>1</v>
      </c>
      <c r="I551" s="5" t="s">
        <v>2373</v>
      </c>
      <c r="J551" s="13">
        <v>3.0350258387334921</v>
      </c>
      <c r="K551" s="5">
        <v>2012</v>
      </c>
      <c r="L551" s="12">
        <v>100</v>
      </c>
      <c r="M551" s="5">
        <v>2012</v>
      </c>
      <c r="N551" s="12"/>
      <c r="P551" s="12"/>
      <c r="R551" s="12">
        <v>6.0000002061998519</v>
      </c>
      <c r="S551" s="5">
        <v>2012</v>
      </c>
      <c r="T551" s="12">
        <v>0</v>
      </c>
      <c r="U551" s="5">
        <v>2012</v>
      </c>
      <c r="V551" s="12">
        <v>0</v>
      </c>
      <c r="W551" s="5">
        <v>2012</v>
      </c>
      <c r="X551" s="14">
        <v>100</v>
      </c>
      <c r="Y551" s="5">
        <v>2012</v>
      </c>
      <c r="Z551" s="14"/>
    </row>
    <row r="552" spans="1:26" ht="12.75" customHeight="1" x14ac:dyDescent="0.25">
      <c r="A552" s="5" t="s">
        <v>2064</v>
      </c>
      <c r="B552" s="5" t="s">
        <v>1527</v>
      </c>
      <c r="C552" s="5" t="s">
        <v>1716</v>
      </c>
      <c r="D552" s="5" t="s">
        <v>620</v>
      </c>
      <c r="E552" s="5" t="s">
        <v>2188</v>
      </c>
      <c r="F552" s="5" t="s">
        <v>2273</v>
      </c>
      <c r="G552" s="5">
        <v>1</v>
      </c>
      <c r="H552" s="5">
        <v>2</v>
      </c>
      <c r="I552" s="5" t="s">
        <v>2374</v>
      </c>
      <c r="J552" s="13" t="s">
        <v>1569</v>
      </c>
      <c r="K552" s="5" t="s">
        <v>1569</v>
      </c>
      <c r="L552" s="12">
        <v>30</v>
      </c>
      <c r="M552" s="5">
        <v>2012</v>
      </c>
      <c r="N552" s="12"/>
      <c r="P552" s="12"/>
      <c r="R552" s="12" t="s">
        <v>1569</v>
      </c>
      <c r="S552" s="5" t="s">
        <v>1569</v>
      </c>
      <c r="T552" s="12" t="s">
        <v>1569</v>
      </c>
      <c r="U552" s="5" t="s">
        <v>1569</v>
      </c>
      <c r="V552" s="12" t="s">
        <v>1569</v>
      </c>
      <c r="W552" s="5" t="s">
        <v>1569</v>
      </c>
      <c r="X552" s="14" t="s">
        <v>1569</v>
      </c>
      <c r="Y552" s="5" t="s">
        <v>1569</v>
      </c>
      <c r="Z552" s="14"/>
    </row>
    <row r="553" spans="1:26" ht="12.75" customHeight="1" x14ac:dyDescent="0.25">
      <c r="A553" s="5" t="s">
        <v>2065</v>
      </c>
      <c r="B553" s="5" t="s">
        <v>1528</v>
      </c>
      <c r="C553" s="5" t="s">
        <v>1717</v>
      </c>
      <c r="D553" s="5" t="s">
        <v>35</v>
      </c>
      <c r="E553" s="5" t="s">
        <v>2189</v>
      </c>
      <c r="F553" s="5" t="s">
        <v>2274</v>
      </c>
      <c r="G553" s="5">
        <v>1</v>
      </c>
      <c r="H553" s="5">
        <v>1</v>
      </c>
      <c r="I553" s="5" t="s">
        <v>2375</v>
      </c>
      <c r="J553" s="13">
        <v>1.1962011856177615</v>
      </c>
      <c r="K553" s="5">
        <v>2019</v>
      </c>
      <c r="L553" s="12">
        <v>100</v>
      </c>
      <c r="M553" s="5">
        <v>2019</v>
      </c>
      <c r="N553" s="12"/>
      <c r="P553" s="12"/>
      <c r="R553" s="12">
        <v>33.840591296666176</v>
      </c>
      <c r="S553" s="5">
        <v>2019</v>
      </c>
      <c r="T553" s="12">
        <v>19.030738082606966</v>
      </c>
      <c r="U553" s="5">
        <v>2019</v>
      </c>
      <c r="V553" s="12">
        <v>47.128672881671513</v>
      </c>
      <c r="W553" s="5">
        <v>2019</v>
      </c>
      <c r="X553" s="14" t="s">
        <v>1569</v>
      </c>
      <c r="Y553" s="5" t="s">
        <v>1569</v>
      </c>
      <c r="Z553" s="14"/>
    </row>
    <row r="554" spans="1:26" ht="12.75" customHeight="1" x14ac:dyDescent="0.25">
      <c r="A554" s="5" t="s">
        <v>2066</v>
      </c>
      <c r="B554" s="5" t="s">
        <v>470</v>
      </c>
      <c r="C554" s="5" t="s">
        <v>469</v>
      </c>
      <c r="D554" s="5" t="s">
        <v>360</v>
      </c>
      <c r="E554" s="5" t="s">
        <v>471</v>
      </c>
      <c r="F554" s="5" t="s">
        <v>468</v>
      </c>
      <c r="G554" s="5">
        <v>3</v>
      </c>
      <c r="H554" s="5">
        <v>1</v>
      </c>
      <c r="I554" s="5" t="s">
        <v>2376</v>
      </c>
      <c r="J554" s="13">
        <v>0.57800417805707216</v>
      </c>
      <c r="K554" s="5">
        <v>2007</v>
      </c>
      <c r="L554" s="12">
        <v>88.498100280761705</v>
      </c>
      <c r="M554" s="5">
        <v>2009</v>
      </c>
      <c r="N554" s="12"/>
      <c r="P554" s="12"/>
      <c r="R554" s="12">
        <v>8.2770196624124903</v>
      </c>
      <c r="S554" s="5">
        <v>2007</v>
      </c>
      <c r="T554" s="12">
        <v>0</v>
      </c>
      <c r="U554" s="5">
        <v>2009</v>
      </c>
      <c r="V554" s="12">
        <v>0</v>
      </c>
      <c r="W554" s="5">
        <v>2007</v>
      </c>
      <c r="X554" s="14">
        <v>0</v>
      </c>
      <c r="Y554" s="5">
        <v>2009</v>
      </c>
      <c r="Z554" s="14"/>
    </row>
    <row r="555" spans="1:26" ht="12.75" customHeight="1" x14ac:dyDescent="0.25">
      <c r="A555" s="5" t="s">
        <v>2973</v>
      </c>
      <c r="B555" s="5" t="s">
        <v>1224</v>
      </c>
      <c r="C555" s="5" t="s">
        <v>1223</v>
      </c>
      <c r="D555" s="5" t="s">
        <v>1038</v>
      </c>
      <c r="E555" s="5" t="s">
        <v>1225</v>
      </c>
      <c r="F555" s="5" t="s">
        <v>1222</v>
      </c>
      <c r="G555" s="5">
        <v>2</v>
      </c>
      <c r="H555" s="5">
        <v>3</v>
      </c>
      <c r="I555" s="5" t="s">
        <v>2993</v>
      </c>
      <c r="J555" s="13" t="s">
        <v>1569</v>
      </c>
      <c r="K555" s="5" t="s">
        <v>1569</v>
      </c>
      <c r="L555" s="12" t="s">
        <v>1569</v>
      </c>
      <c r="M555" s="5" t="s">
        <v>1569</v>
      </c>
      <c r="N555" s="12"/>
      <c r="P555" s="12"/>
      <c r="R555" s="12">
        <v>0</v>
      </c>
      <c r="S555" s="5">
        <v>2019</v>
      </c>
      <c r="T555" s="12">
        <v>0</v>
      </c>
      <c r="U555" s="5">
        <v>2019</v>
      </c>
      <c r="V555" s="12">
        <v>0</v>
      </c>
      <c r="W555" s="5">
        <v>2019</v>
      </c>
      <c r="X555" s="14">
        <v>0</v>
      </c>
      <c r="Y555" s="5">
        <v>2019</v>
      </c>
      <c r="Z555" s="14"/>
    </row>
    <row r="556" spans="1:26" ht="12.75" customHeight="1" x14ac:dyDescent="0.25">
      <c r="A556" s="5" t="s">
        <v>2974</v>
      </c>
      <c r="B556" s="5" t="s">
        <v>1224</v>
      </c>
      <c r="C556" s="5" t="s">
        <v>1223</v>
      </c>
      <c r="D556" s="5" t="s">
        <v>1038</v>
      </c>
      <c r="E556" s="5" t="s">
        <v>2980</v>
      </c>
      <c r="F556" s="5" t="s">
        <v>2987</v>
      </c>
      <c r="G556" s="5">
        <v>2</v>
      </c>
      <c r="H556" s="5">
        <v>3</v>
      </c>
      <c r="I556" s="5" t="s">
        <v>2993</v>
      </c>
      <c r="J556" s="13" t="s">
        <v>1569</v>
      </c>
      <c r="K556" s="5" t="s">
        <v>1569</v>
      </c>
      <c r="L556" s="12" t="s">
        <v>1569</v>
      </c>
      <c r="M556" s="5" t="s">
        <v>1569</v>
      </c>
      <c r="N556" s="12"/>
      <c r="P556" s="12"/>
      <c r="R556" s="12">
        <v>0</v>
      </c>
      <c r="S556" s="5">
        <v>2019</v>
      </c>
      <c r="T556" s="12">
        <v>0</v>
      </c>
      <c r="U556" s="5">
        <v>2019</v>
      </c>
      <c r="V556" s="12">
        <v>0</v>
      </c>
      <c r="W556" s="5">
        <v>2019</v>
      </c>
      <c r="X556" s="14">
        <v>0</v>
      </c>
      <c r="Y556" s="5">
        <v>2019</v>
      </c>
      <c r="Z556" s="14"/>
    </row>
    <row r="557" spans="1:26" ht="12.75" customHeight="1" x14ac:dyDescent="0.25">
      <c r="A557" s="5" t="s">
        <v>2067</v>
      </c>
      <c r="B557" s="5" t="s">
        <v>1477</v>
      </c>
      <c r="C557" s="5" t="s">
        <v>1479</v>
      </c>
      <c r="D557" s="5" t="s">
        <v>1038</v>
      </c>
      <c r="E557" s="5" t="s">
        <v>2190</v>
      </c>
      <c r="F557" s="5" t="s">
        <v>2275</v>
      </c>
      <c r="G557" s="5">
        <v>1</v>
      </c>
      <c r="H557" s="5">
        <v>2</v>
      </c>
      <c r="I557" s="5" t="s">
        <v>2377</v>
      </c>
      <c r="J557" s="13" t="s">
        <v>1569</v>
      </c>
      <c r="K557" s="5" t="s">
        <v>1569</v>
      </c>
      <c r="L557" s="12" t="s">
        <v>1569</v>
      </c>
      <c r="M557" s="5" t="s">
        <v>1569</v>
      </c>
      <c r="N557" s="12"/>
      <c r="P557" s="12"/>
      <c r="R557" s="12">
        <v>0</v>
      </c>
      <c r="S557" s="5">
        <v>2012</v>
      </c>
      <c r="T557" s="12">
        <v>0</v>
      </c>
      <c r="U557" s="5">
        <v>2012</v>
      </c>
      <c r="V557" s="12">
        <v>0</v>
      </c>
      <c r="W557" s="5">
        <v>2012</v>
      </c>
      <c r="X557" s="14">
        <v>0</v>
      </c>
      <c r="Y557" s="5">
        <v>2012</v>
      </c>
      <c r="Z557" s="14"/>
    </row>
    <row r="558" spans="1:26" ht="12.75" customHeight="1" x14ac:dyDescent="0.25">
      <c r="A558" s="5" t="s">
        <v>2068</v>
      </c>
      <c r="B558" s="5" t="s">
        <v>1530</v>
      </c>
      <c r="C558" s="5" t="s">
        <v>1529</v>
      </c>
      <c r="D558" s="5" t="s">
        <v>35</v>
      </c>
      <c r="E558" s="5" t="s">
        <v>1530</v>
      </c>
      <c r="F558" s="5" t="s">
        <v>1529</v>
      </c>
      <c r="G558" s="5">
        <v>0</v>
      </c>
      <c r="H558" s="5">
        <v>2</v>
      </c>
      <c r="I558" s="5" t="s">
        <v>2378</v>
      </c>
      <c r="J558" s="13">
        <v>2.2163167794856684</v>
      </c>
      <c r="K558" s="5">
        <v>2017</v>
      </c>
      <c r="L558" s="12">
        <v>100</v>
      </c>
      <c r="M558" s="5">
        <v>2017</v>
      </c>
      <c r="N558" s="12"/>
      <c r="P558" s="12"/>
      <c r="R558" s="12">
        <v>0</v>
      </c>
      <c r="S558" s="5">
        <v>2017</v>
      </c>
      <c r="T558" s="12">
        <v>10.115224745852549</v>
      </c>
      <c r="U558" s="5">
        <v>2017</v>
      </c>
      <c r="V558" s="12">
        <v>89.9</v>
      </c>
      <c r="W558" s="5">
        <v>2017</v>
      </c>
      <c r="X558" s="14" t="s">
        <v>1569</v>
      </c>
      <c r="Y558" s="5" t="s">
        <v>1569</v>
      </c>
      <c r="Z558" s="14"/>
    </row>
    <row r="559" spans="1:26" ht="12.75" customHeight="1" x14ac:dyDescent="0.25">
      <c r="A559" s="5" t="s">
        <v>2069</v>
      </c>
      <c r="B559" s="5" t="s">
        <v>1245</v>
      </c>
      <c r="C559" s="5" t="s">
        <v>1244</v>
      </c>
      <c r="D559" s="5" t="s">
        <v>1038</v>
      </c>
      <c r="E559" s="5" t="s">
        <v>2191</v>
      </c>
      <c r="F559" s="5" t="s">
        <v>2276</v>
      </c>
      <c r="G559" s="5">
        <v>1</v>
      </c>
      <c r="H559" s="5">
        <v>1</v>
      </c>
      <c r="I559" s="5" t="s">
        <v>2379</v>
      </c>
      <c r="J559" s="13">
        <v>2.2309533127525656</v>
      </c>
      <c r="K559" s="5">
        <v>2012</v>
      </c>
      <c r="L559" s="12">
        <v>89</v>
      </c>
      <c r="M559" s="5">
        <v>2012</v>
      </c>
      <c r="N559" s="12"/>
      <c r="P559" s="12"/>
      <c r="R559" s="12" t="s">
        <v>1569</v>
      </c>
      <c r="S559" s="5" t="s">
        <v>1569</v>
      </c>
      <c r="T559" s="12" t="s">
        <v>1569</v>
      </c>
      <c r="U559" s="5" t="s">
        <v>1569</v>
      </c>
      <c r="V559" s="12" t="s">
        <v>1569</v>
      </c>
      <c r="W559" s="5" t="s">
        <v>1569</v>
      </c>
      <c r="X559" s="14" t="s">
        <v>1569</v>
      </c>
      <c r="Y559" s="5" t="s">
        <v>1569</v>
      </c>
      <c r="Z559" s="14"/>
    </row>
    <row r="560" spans="1:26" ht="12.75" customHeight="1" x14ac:dyDescent="0.25">
      <c r="A560" s="5" t="s">
        <v>2070</v>
      </c>
      <c r="B560" s="5" t="s">
        <v>1245</v>
      </c>
      <c r="C560" s="5" t="s">
        <v>1244</v>
      </c>
      <c r="D560" s="5" t="s">
        <v>1038</v>
      </c>
      <c r="E560" s="5" t="s">
        <v>1246</v>
      </c>
      <c r="F560" s="5" t="s">
        <v>1243</v>
      </c>
      <c r="G560" s="5">
        <v>1</v>
      </c>
      <c r="H560" s="5">
        <v>1</v>
      </c>
      <c r="I560" s="5" t="s">
        <v>2380</v>
      </c>
      <c r="J560" s="13">
        <v>1.5093251882733334</v>
      </c>
      <c r="K560" s="5">
        <v>2012</v>
      </c>
      <c r="L560" s="12">
        <v>80</v>
      </c>
      <c r="M560" s="5">
        <v>2012</v>
      </c>
      <c r="N560" s="12"/>
      <c r="P560" s="12"/>
      <c r="R560" s="12">
        <v>0</v>
      </c>
      <c r="S560" s="5">
        <v>2009</v>
      </c>
      <c r="T560" s="12">
        <v>0</v>
      </c>
      <c r="U560" s="5">
        <v>2009</v>
      </c>
      <c r="V560" s="12">
        <v>0</v>
      </c>
      <c r="W560" s="5">
        <v>2009</v>
      </c>
      <c r="X560" s="14">
        <v>100</v>
      </c>
      <c r="Y560" s="5">
        <v>2009</v>
      </c>
      <c r="Z560" s="14"/>
    </row>
    <row r="561" spans="1:26" ht="12.75" customHeight="1" x14ac:dyDescent="0.25">
      <c r="A561" s="5" t="s">
        <v>2071</v>
      </c>
      <c r="B561" s="5" t="s">
        <v>901</v>
      </c>
      <c r="C561" s="5" t="s">
        <v>900</v>
      </c>
      <c r="D561" s="5" t="s">
        <v>620</v>
      </c>
      <c r="E561" s="5" t="s">
        <v>2192</v>
      </c>
      <c r="F561" s="5" t="s">
        <v>2277</v>
      </c>
      <c r="G561" s="5">
        <v>2</v>
      </c>
      <c r="H561" s="5">
        <v>2</v>
      </c>
      <c r="I561" s="5" t="s">
        <v>2381</v>
      </c>
      <c r="J561" s="13">
        <v>0.87838160663378417</v>
      </c>
      <c r="K561" s="5">
        <v>2014</v>
      </c>
      <c r="L561" s="12">
        <v>93</v>
      </c>
      <c r="M561" s="5">
        <v>2014</v>
      </c>
      <c r="N561" s="12"/>
      <c r="P561" s="12"/>
      <c r="R561" s="12">
        <v>0</v>
      </c>
      <c r="S561" s="5">
        <v>2014</v>
      </c>
      <c r="T561" s="12">
        <v>0</v>
      </c>
      <c r="U561" s="5">
        <v>2014</v>
      </c>
      <c r="V561" s="12">
        <v>0</v>
      </c>
      <c r="W561" s="5">
        <v>2014</v>
      </c>
      <c r="X561" s="14">
        <v>0</v>
      </c>
      <c r="Y561" s="5">
        <v>2014</v>
      </c>
      <c r="Z561" s="14"/>
    </row>
    <row r="562" spans="1:26" ht="12.75" customHeight="1" x14ac:dyDescent="0.25">
      <c r="A562" s="5" t="s">
        <v>2072</v>
      </c>
      <c r="B562" s="5" t="s">
        <v>901</v>
      </c>
      <c r="C562" s="5" t="s">
        <v>900</v>
      </c>
      <c r="D562" s="5" t="s">
        <v>620</v>
      </c>
      <c r="E562" s="5" t="s">
        <v>2193</v>
      </c>
      <c r="F562" s="5" t="s">
        <v>2278</v>
      </c>
      <c r="G562" s="5">
        <v>2</v>
      </c>
      <c r="H562" s="5">
        <v>1</v>
      </c>
      <c r="I562" s="5" t="s">
        <v>2382</v>
      </c>
      <c r="J562" s="13">
        <v>1.166583041553749</v>
      </c>
      <c r="K562" s="5">
        <v>2014</v>
      </c>
      <c r="L562" s="12">
        <v>100</v>
      </c>
      <c r="M562" s="5">
        <v>2015</v>
      </c>
      <c r="N562" s="12"/>
      <c r="P562" s="12"/>
      <c r="R562" s="12" t="s">
        <v>1569</v>
      </c>
      <c r="S562" s="5" t="s">
        <v>1569</v>
      </c>
      <c r="T562" s="12">
        <v>0</v>
      </c>
      <c r="U562" s="5">
        <v>2015</v>
      </c>
      <c r="V562" s="12" t="s">
        <v>1569</v>
      </c>
      <c r="W562" s="5" t="s">
        <v>1569</v>
      </c>
      <c r="X562" s="14" t="s">
        <v>1569</v>
      </c>
      <c r="Y562" s="5" t="s">
        <v>1569</v>
      </c>
      <c r="Z562" s="14"/>
    </row>
    <row r="563" spans="1:26" ht="12.75" customHeight="1" x14ac:dyDescent="0.25">
      <c r="A563" s="5" t="s">
        <v>2073</v>
      </c>
      <c r="B563" s="5" t="s">
        <v>901</v>
      </c>
      <c r="C563" s="5" t="s">
        <v>900</v>
      </c>
      <c r="D563" s="5" t="s">
        <v>620</v>
      </c>
      <c r="E563" s="5" t="s">
        <v>902</v>
      </c>
      <c r="F563" s="5" t="s">
        <v>899</v>
      </c>
      <c r="G563" s="5">
        <v>2</v>
      </c>
      <c r="H563" s="5">
        <v>1</v>
      </c>
      <c r="I563" s="5" t="s">
        <v>2464</v>
      </c>
      <c r="J563" s="13" t="s">
        <v>1569</v>
      </c>
      <c r="K563" s="5" t="s">
        <v>1569</v>
      </c>
      <c r="L563" s="12">
        <v>100</v>
      </c>
      <c r="M563" s="5">
        <v>2014</v>
      </c>
      <c r="N563" s="12"/>
      <c r="P563" s="12"/>
      <c r="R563" s="12" t="s">
        <v>1569</v>
      </c>
      <c r="S563" s="5" t="s">
        <v>1569</v>
      </c>
      <c r="T563" s="12" t="s">
        <v>1569</v>
      </c>
      <c r="U563" s="5" t="s">
        <v>1569</v>
      </c>
      <c r="V563" s="12" t="s">
        <v>1569</v>
      </c>
      <c r="W563" s="5" t="s">
        <v>1569</v>
      </c>
      <c r="X563" s="14" t="s">
        <v>1569</v>
      </c>
      <c r="Y563" s="5" t="s">
        <v>1569</v>
      </c>
      <c r="Z563" s="14"/>
    </row>
    <row r="564" spans="1:26" ht="12.75" customHeight="1" x14ac:dyDescent="0.25">
      <c r="A564" s="5" t="s">
        <v>2454</v>
      </c>
      <c r="B564" s="5" t="s">
        <v>910</v>
      </c>
      <c r="C564" s="5" t="s">
        <v>909</v>
      </c>
      <c r="D564" s="5" t="s">
        <v>620</v>
      </c>
      <c r="E564" s="5" t="s">
        <v>911</v>
      </c>
      <c r="F564" s="5" t="s">
        <v>908</v>
      </c>
      <c r="G564" s="5">
        <v>2</v>
      </c>
      <c r="H564" s="5">
        <v>2</v>
      </c>
      <c r="I564" s="5" t="s">
        <v>2465</v>
      </c>
      <c r="J564" s="13" t="s">
        <v>1569</v>
      </c>
      <c r="K564" s="5" t="s">
        <v>1569</v>
      </c>
      <c r="L564" s="12" t="s">
        <v>1569</v>
      </c>
      <c r="M564" s="5" t="s">
        <v>1569</v>
      </c>
      <c r="N564" s="12"/>
      <c r="P564" s="12"/>
      <c r="R564" s="12" t="s">
        <v>1569</v>
      </c>
      <c r="S564" s="5" t="s">
        <v>1569</v>
      </c>
      <c r="T564" s="12" t="s">
        <v>1569</v>
      </c>
      <c r="U564" s="5" t="s">
        <v>1569</v>
      </c>
      <c r="V564" s="12">
        <v>1.8713450292397662</v>
      </c>
      <c r="W564" s="5">
        <v>2017</v>
      </c>
      <c r="X564" s="14" t="s">
        <v>1569</v>
      </c>
      <c r="Y564" s="5" t="s">
        <v>1569</v>
      </c>
      <c r="Z564" s="14"/>
    </row>
    <row r="565" spans="1:26" ht="12.75" customHeight="1" x14ac:dyDescent="0.25">
      <c r="A565" s="5" t="s">
        <v>2074</v>
      </c>
      <c r="B565" s="5" t="s">
        <v>910</v>
      </c>
      <c r="C565" s="5" t="s">
        <v>909</v>
      </c>
      <c r="D565" s="5" t="s">
        <v>360</v>
      </c>
      <c r="E565" s="5" t="s">
        <v>914</v>
      </c>
      <c r="F565" s="5" t="s">
        <v>2279</v>
      </c>
      <c r="G565" s="5">
        <v>3</v>
      </c>
      <c r="H565" s="5">
        <v>1</v>
      </c>
      <c r="J565" s="13" t="s">
        <v>1569</v>
      </c>
      <c r="K565" s="5" t="s">
        <v>1569</v>
      </c>
      <c r="L565" s="12">
        <v>80</v>
      </c>
      <c r="M565" s="5">
        <v>2007</v>
      </c>
      <c r="N565" s="12"/>
      <c r="P565" s="12"/>
      <c r="R565" s="12" t="s">
        <v>1569</v>
      </c>
      <c r="S565" s="5" t="s">
        <v>1569</v>
      </c>
      <c r="T565" s="12" t="s">
        <v>1569</v>
      </c>
      <c r="U565" s="5" t="s">
        <v>1569</v>
      </c>
      <c r="V565" s="12" t="s">
        <v>1569</v>
      </c>
      <c r="W565" s="5" t="s">
        <v>1569</v>
      </c>
      <c r="X565" s="14" t="s">
        <v>1569</v>
      </c>
      <c r="Y565" s="5" t="s">
        <v>1569</v>
      </c>
      <c r="Z565" s="14"/>
    </row>
    <row r="566" spans="1:26" ht="12.75" customHeight="1" x14ac:dyDescent="0.25">
      <c r="A566" s="5" t="s">
        <v>2075</v>
      </c>
      <c r="B566" s="5" t="s">
        <v>494</v>
      </c>
      <c r="C566" s="5" t="s">
        <v>493</v>
      </c>
      <c r="D566" s="5" t="s">
        <v>360</v>
      </c>
      <c r="E566" s="5" t="s">
        <v>501</v>
      </c>
      <c r="F566" s="5" t="s">
        <v>2280</v>
      </c>
      <c r="G566" s="5">
        <v>4</v>
      </c>
      <c r="H566" s="5">
        <v>1</v>
      </c>
      <c r="I566" s="5" t="s">
        <v>2383</v>
      </c>
      <c r="J566" s="13" t="s">
        <v>1569</v>
      </c>
      <c r="K566" s="5" t="s">
        <v>1569</v>
      </c>
      <c r="L566" s="12">
        <v>81.477208895390319</v>
      </c>
      <c r="M566" s="5">
        <v>2012</v>
      </c>
      <c r="N566" s="12"/>
      <c r="P566" s="12"/>
      <c r="R566" s="12">
        <v>0</v>
      </c>
      <c r="S566" s="5">
        <v>2012</v>
      </c>
      <c r="T566" s="12">
        <v>0</v>
      </c>
      <c r="U566" s="5">
        <v>2012</v>
      </c>
      <c r="V566" s="12">
        <v>0</v>
      </c>
      <c r="W566" s="5">
        <v>2012</v>
      </c>
      <c r="X566" s="14">
        <v>100</v>
      </c>
      <c r="Y566" s="5">
        <v>2012</v>
      </c>
      <c r="Z566" s="14"/>
    </row>
    <row r="567" spans="1:26" ht="12.75" customHeight="1" x14ac:dyDescent="0.25">
      <c r="A567" s="5" t="s">
        <v>2076</v>
      </c>
      <c r="B567" s="5" t="s">
        <v>494</v>
      </c>
      <c r="C567" s="5" t="s">
        <v>493</v>
      </c>
      <c r="D567" s="5" t="s">
        <v>360</v>
      </c>
      <c r="E567" s="5" t="s">
        <v>495</v>
      </c>
      <c r="F567" s="5" t="s">
        <v>2281</v>
      </c>
      <c r="G567" s="5">
        <v>4</v>
      </c>
      <c r="H567" s="5">
        <v>2</v>
      </c>
      <c r="I567" s="5" t="s">
        <v>2384</v>
      </c>
      <c r="J567" s="13" t="s">
        <v>1569</v>
      </c>
      <c r="K567" s="5" t="s">
        <v>1569</v>
      </c>
      <c r="L567" s="12">
        <v>92.591954715817991</v>
      </c>
      <c r="M567" s="5">
        <v>2012</v>
      </c>
      <c r="N567" s="12"/>
      <c r="P567" s="12"/>
      <c r="R567" s="12">
        <v>0</v>
      </c>
      <c r="S567" s="5">
        <v>2012</v>
      </c>
      <c r="T567" s="12">
        <v>0</v>
      </c>
      <c r="U567" s="5">
        <v>2012</v>
      </c>
      <c r="V567" s="12">
        <v>0</v>
      </c>
      <c r="W567" s="5">
        <v>2012</v>
      </c>
      <c r="X567" s="14">
        <v>100</v>
      </c>
      <c r="Y567" s="5">
        <v>2012</v>
      </c>
      <c r="Z567" s="14"/>
    </row>
    <row r="568" spans="1:26" ht="12.75" customHeight="1" x14ac:dyDescent="0.25">
      <c r="A568" s="5" t="s">
        <v>2077</v>
      </c>
      <c r="B568" s="5" t="s">
        <v>494</v>
      </c>
      <c r="C568" s="5" t="s">
        <v>493</v>
      </c>
      <c r="D568" s="5" t="s">
        <v>360</v>
      </c>
      <c r="E568" s="5" t="s">
        <v>504</v>
      </c>
      <c r="F568" s="5" t="s">
        <v>2282</v>
      </c>
      <c r="G568" s="5">
        <v>4</v>
      </c>
      <c r="H568" s="5">
        <v>1</v>
      </c>
      <c r="I568" s="5" t="s">
        <v>2385</v>
      </c>
      <c r="J568" s="13" t="s">
        <v>1569</v>
      </c>
      <c r="K568" s="5" t="s">
        <v>1569</v>
      </c>
      <c r="L568" s="12">
        <v>91.82649503994557</v>
      </c>
      <c r="M568" s="5">
        <v>2012</v>
      </c>
      <c r="N568" s="12"/>
      <c r="P568" s="12"/>
      <c r="R568" s="12">
        <v>0</v>
      </c>
      <c r="S568" s="5">
        <v>2012</v>
      </c>
      <c r="T568" s="12">
        <v>0</v>
      </c>
      <c r="U568" s="5">
        <v>2012</v>
      </c>
      <c r="V568" s="12">
        <v>0</v>
      </c>
      <c r="W568" s="5">
        <v>2012</v>
      </c>
      <c r="X568" s="14">
        <v>0</v>
      </c>
      <c r="Y568" s="5">
        <v>2012</v>
      </c>
      <c r="Z568" s="14"/>
    </row>
    <row r="569" spans="1:26" ht="12.75" customHeight="1" x14ac:dyDescent="0.25">
      <c r="A569" s="5" t="s">
        <v>2078</v>
      </c>
      <c r="B569" s="5" t="s">
        <v>531</v>
      </c>
      <c r="C569" s="5" t="s">
        <v>530</v>
      </c>
      <c r="D569" s="5" t="s">
        <v>360</v>
      </c>
      <c r="E569" s="5" t="s">
        <v>2194</v>
      </c>
      <c r="F569" s="5" t="s">
        <v>2283</v>
      </c>
      <c r="G569" s="5">
        <v>3</v>
      </c>
      <c r="H569" s="5">
        <v>2</v>
      </c>
      <c r="I569" s="5" t="s">
        <v>2386</v>
      </c>
      <c r="J569" s="13">
        <v>0.29659129595957606</v>
      </c>
      <c r="K569" s="5">
        <v>2006</v>
      </c>
      <c r="L569" s="12">
        <v>76.599998474121094</v>
      </c>
      <c r="M569" s="5">
        <v>2007</v>
      </c>
      <c r="N569" s="12"/>
      <c r="P569" s="12"/>
      <c r="R569" s="12">
        <v>2.0605811120901166E-2</v>
      </c>
      <c r="S569" s="5">
        <v>2006</v>
      </c>
      <c r="T569" s="12">
        <v>0</v>
      </c>
      <c r="U569" s="5">
        <v>2006</v>
      </c>
      <c r="V569" s="12">
        <v>0</v>
      </c>
      <c r="W569" s="5">
        <v>2006</v>
      </c>
      <c r="X569" s="14">
        <v>100</v>
      </c>
      <c r="Y569" s="5">
        <v>2006</v>
      </c>
      <c r="Z569" s="14"/>
    </row>
    <row r="570" spans="1:26" ht="12.75" customHeight="1" x14ac:dyDescent="0.25">
      <c r="A570" s="5" t="s">
        <v>2079</v>
      </c>
      <c r="B570" s="5" t="s">
        <v>531</v>
      </c>
      <c r="C570" s="5" t="s">
        <v>530</v>
      </c>
      <c r="D570" s="5" t="s">
        <v>360</v>
      </c>
      <c r="E570" s="5" t="s">
        <v>532</v>
      </c>
      <c r="F570" s="5" t="s">
        <v>2750</v>
      </c>
      <c r="G570" s="5">
        <v>3</v>
      </c>
      <c r="H570" s="5">
        <v>1</v>
      </c>
      <c r="I570" s="5" t="s">
        <v>2387</v>
      </c>
      <c r="J570" s="13" t="s">
        <v>1569</v>
      </c>
      <c r="K570" s="5" t="s">
        <v>1569</v>
      </c>
      <c r="L570" s="12">
        <v>60</v>
      </c>
      <c r="M570" s="5">
        <v>2019</v>
      </c>
      <c r="N570" s="12"/>
      <c r="P570" s="12"/>
      <c r="R570" s="12">
        <v>2.0605811120901166E-2</v>
      </c>
      <c r="S570" s="5">
        <v>2006</v>
      </c>
      <c r="T570" s="12">
        <v>0</v>
      </c>
      <c r="U570" s="5">
        <v>2019</v>
      </c>
      <c r="V570" s="12">
        <v>0</v>
      </c>
      <c r="W570" s="5">
        <v>2019</v>
      </c>
      <c r="X570" s="14">
        <v>100</v>
      </c>
      <c r="Y570" s="5">
        <v>2006</v>
      </c>
      <c r="Z570" s="14"/>
    </row>
    <row r="571" spans="1:26" ht="12.75" customHeight="1" x14ac:dyDescent="0.25">
      <c r="A571" s="5" t="s">
        <v>2080</v>
      </c>
      <c r="B571" s="5" t="s">
        <v>260</v>
      </c>
      <c r="C571" s="5" t="s">
        <v>259</v>
      </c>
      <c r="D571" s="5" t="s">
        <v>35</v>
      </c>
      <c r="E571" s="5" t="s">
        <v>2195</v>
      </c>
      <c r="F571" s="5" t="s">
        <v>2284</v>
      </c>
      <c r="G571" s="5">
        <v>1</v>
      </c>
      <c r="H571" s="5">
        <v>1</v>
      </c>
      <c r="I571" s="5" t="s">
        <v>2388</v>
      </c>
      <c r="J571" s="13">
        <v>0.95218587643901886</v>
      </c>
      <c r="K571" s="5">
        <v>2015</v>
      </c>
      <c r="L571" s="12">
        <v>91.099998474121094</v>
      </c>
      <c r="M571" s="5">
        <v>2015</v>
      </c>
      <c r="N571" s="12"/>
      <c r="P571" s="12"/>
      <c r="R571" s="12">
        <v>0</v>
      </c>
      <c r="S571" s="5">
        <v>2019</v>
      </c>
      <c r="T571" s="12">
        <v>0</v>
      </c>
      <c r="U571" s="5">
        <v>2019</v>
      </c>
      <c r="V571" s="12">
        <v>0</v>
      </c>
      <c r="W571" s="5">
        <v>2019</v>
      </c>
      <c r="X571" s="14">
        <v>100</v>
      </c>
      <c r="Y571" s="5">
        <v>2019</v>
      </c>
      <c r="Z571" s="14"/>
    </row>
    <row r="572" spans="1:26" ht="12.75" customHeight="1" x14ac:dyDescent="0.25">
      <c r="A572" s="5" t="s">
        <v>2081</v>
      </c>
      <c r="B572" s="5" t="s">
        <v>260</v>
      </c>
      <c r="C572" s="5" t="s">
        <v>259</v>
      </c>
      <c r="D572" s="5" t="s">
        <v>1038</v>
      </c>
      <c r="E572" s="5" t="s">
        <v>263</v>
      </c>
      <c r="F572" s="5" t="s">
        <v>262</v>
      </c>
      <c r="G572" s="5">
        <v>2</v>
      </c>
      <c r="H572" s="5">
        <v>1</v>
      </c>
      <c r="I572" s="5" t="s">
        <v>2389</v>
      </c>
      <c r="J572" s="13">
        <v>0.89167594586552412</v>
      </c>
      <c r="K572" s="5">
        <v>2010</v>
      </c>
      <c r="L572" s="12">
        <v>98</v>
      </c>
      <c r="M572" s="5">
        <v>2010</v>
      </c>
      <c r="N572" s="12"/>
      <c r="P572" s="12"/>
      <c r="R572" s="12">
        <v>0</v>
      </c>
      <c r="S572" s="5">
        <v>2015</v>
      </c>
      <c r="T572" s="12">
        <v>0</v>
      </c>
      <c r="U572" s="5">
        <v>2015</v>
      </c>
      <c r="V572" s="12">
        <v>0</v>
      </c>
      <c r="W572" s="5">
        <v>2015</v>
      </c>
      <c r="X572" s="14">
        <v>100</v>
      </c>
      <c r="Y572" s="5">
        <v>2015</v>
      </c>
      <c r="Z572" s="14"/>
    </row>
    <row r="573" spans="1:26" ht="12.75" customHeight="1" x14ac:dyDescent="0.25">
      <c r="A573" s="5" t="s">
        <v>2082</v>
      </c>
      <c r="B573" s="5" t="s">
        <v>1257</v>
      </c>
      <c r="C573" s="5" t="s">
        <v>1256</v>
      </c>
      <c r="D573" s="5" t="s">
        <v>620</v>
      </c>
      <c r="E573" s="5" t="s">
        <v>2196</v>
      </c>
      <c r="F573" s="5" t="s">
        <v>2285</v>
      </c>
      <c r="G573" s="5">
        <v>2</v>
      </c>
      <c r="H573" s="5">
        <v>1</v>
      </c>
      <c r="I573" s="5" t="s">
        <v>2390</v>
      </c>
      <c r="J573" s="13" t="s">
        <v>1569</v>
      </c>
      <c r="K573" s="5" t="s">
        <v>1569</v>
      </c>
      <c r="L573" s="12">
        <v>59.191116333007798</v>
      </c>
      <c r="M573" s="5">
        <v>2012</v>
      </c>
      <c r="N573" s="12"/>
      <c r="P573" s="12"/>
      <c r="R573" s="12" t="s">
        <v>1569</v>
      </c>
      <c r="S573" s="5" t="s">
        <v>1569</v>
      </c>
      <c r="T573" s="12" t="s">
        <v>1569</v>
      </c>
      <c r="U573" s="5" t="s">
        <v>1569</v>
      </c>
      <c r="V573" s="12" t="s">
        <v>1569</v>
      </c>
      <c r="W573" s="5" t="s">
        <v>1569</v>
      </c>
      <c r="X573" s="14" t="s">
        <v>1569</v>
      </c>
      <c r="Y573" s="5" t="s">
        <v>1569</v>
      </c>
      <c r="Z573" s="14"/>
    </row>
    <row r="574" spans="1:26" ht="12.75" customHeight="1" x14ac:dyDescent="0.25">
      <c r="A574" s="5" t="s">
        <v>2083</v>
      </c>
      <c r="B574" s="5" t="s">
        <v>1257</v>
      </c>
      <c r="C574" s="5" t="s">
        <v>1256</v>
      </c>
      <c r="D574" s="5" t="s">
        <v>620</v>
      </c>
      <c r="E574" s="5" t="s">
        <v>1263</v>
      </c>
      <c r="F574" s="5" t="s">
        <v>1262</v>
      </c>
      <c r="G574" s="5">
        <v>2</v>
      </c>
      <c r="H574" s="5">
        <v>1</v>
      </c>
      <c r="I574" s="5" t="s">
        <v>2391</v>
      </c>
      <c r="J574" s="13" t="s">
        <v>1569</v>
      </c>
      <c r="K574" s="5" t="s">
        <v>1569</v>
      </c>
      <c r="L574" s="12">
        <v>73.239280700683594</v>
      </c>
      <c r="M574" s="5">
        <v>2012</v>
      </c>
      <c r="N574" s="12"/>
      <c r="P574" s="12"/>
      <c r="R574" s="12" t="s">
        <v>1569</v>
      </c>
      <c r="S574" s="5" t="s">
        <v>1569</v>
      </c>
      <c r="T574" s="12" t="s">
        <v>1569</v>
      </c>
      <c r="U574" s="5" t="s">
        <v>1569</v>
      </c>
      <c r="V574" s="12" t="s">
        <v>1569</v>
      </c>
      <c r="W574" s="5" t="s">
        <v>1569</v>
      </c>
      <c r="X574" s="14" t="s">
        <v>1569</v>
      </c>
      <c r="Y574" s="5" t="s">
        <v>1569</v>
      </c>
      <c r="Z574" s="14"/>
    </row>
    <row r="575" spans="1:26" ht="12.75" customHeight="1" x14ac:dyDescent="0.25">
      <c r="A575" s="5" t="s">
        <v>2084</v>
      </c>
      <c r="B575" s="5" t="s">
        <v>1257</v>
      </c>
      <c r="C575" s="5" t="s">
        <v>1256</v>
      </c>
      <c r="D575" s="5" t="s">
        <v>620</v>
      </c>
      <c r="E575" s="5" t="s">
        <v>2197</v>
      </c>
      <c r="F575" s="5" t="s">
        <v>2286</v>
      </c>
      <c r="G575" s="5">
        <v>2</v>
      </c>
      <c r="H575" s="5">
        <v>1</v>
      </c>
      <c r="I575" s="5" t="s">
        <v>2392</v>
      </c>
      <c r="J575" s="13" t="s">
        <v>1569</v>
      </c>
      <c r="K575" s="5" t="s">
        <v>1569</v>
      </c>
      <c r="L575" s="12">
        <v>40.662208557128899</v>
      </c>
      <c r="M575" s="5">
        <v>2012</v>
      </c>
      <c r="N575" s="12"/>
      <c r="P575" s="12"/>
      <c r="R575" s="12" t="s">
        <v>1569</v>
      </c>
      <c r="S575" s="5" t="s">
        <v>1569</v>
      </c>
      <c r="T575" s="12" t="s">
        <v>1569</v>
      </c>
      <c r="U575" s="5" t="s">
        <v>1569</v>
      </c>
      <c r="V575" s="12" t="s">
        <v>1569</v>
      </c>
      <c r="W575" s="5" t="s">
        <v>1569</v>
      </c>
      <c r="X575" s="14" t="s">
        <v>1569</v>
      </c>
      <c r="Y575" s="5" t="s">
        <v>1569</v>
      </c>
      <c r="Z575" s="14"/>
    </row>
    <row r="576" spans="1:26" ht="12.75" customHeight="1" x14ac:dyDescent="0.25">
      <c r="A576" s="5" t="s">
        <v>2085</v>
      </c>
      <c r="B576" s="5" t="s">
        <v>1257</v>
      </c>
      <c r="C576" s="5" t="s">
        <v>1256</v>
      </c>
      <c r="D576" s="5" t="s">
        <v>620</v>
      </c>
      <c r="E576" s="5" t="s">
        <v>2198</v>
      </c>
      <c r="F576" s="5" t="s">
        <v>1259</v>
      </c>
      <c r="G576" s="5">
        <v>2</v>
      </c>
      <c r="H576" s="5">
        <v>1</v>
      </c>
      <c r="I576" s="5" t="s">
        <v>2393</v>
      </c>
      <c r="J576" s="13" t="s">
        <v>1569</v>
      </c>
      <c r="K576" s="5" t="s">
        <v>1569</v>
      </c>
      <c r="L576" s="12">
        <v>64.3624267578125</v>
      </c>
      <c r="M576" s="5">
        <v>2012</v>
      </c>
      <c r="N576" s="12"/>
      <c r="P576" s="12"/>
      <c r="R576" s="12" t="s">
        <v>1569</v>
      </c>
      <c r="S576" s="5" t="s">
        <v>1569</v>
      </c>
      <c r="T576" s="12" t="s">
        <v>1569</v>
      </c>
      <c r="U576" s="5" t="s">
        <v>1569</v>
      </c>
      <c r="V576" s="12" t="s">
        <v>1569</v>
      </c>
      <c r="W576" s="5" t="s">
        <v>1569</v>
      </c>
      <c r="X576" s="14" t="s">
        <v>1569</v>
      </c>
      <c r="Y576" s="5" t="s">
        <v>1569</v>
      </c>
      <c r="Z576" s="14"/>
    </row>
    <row r="577" spans="1:26" ht="12.75" customHeight="1" x14ac:dyDescent="0.25">
      <c r="A577" s="5" t="s">
        <v>2086</v>
      </c>
      <c r="B577" s="5" t="s">
        <v>1257</v>
      </c>
      <c r="C577" s="5" t="s">
        <v>1256</v>
      </c>
      <c r="D577" s="5" t="s">
        <v>1038</v>
      </c>
      <c r="E577" s="5" t="s">
        <v>2199</v>
      </c>
      <c r="F577" s="5" t="s">
        <v>1255</v>
      </c>
      <c r="G577" s="5">
        <v>2</v>
      </c>
      <c r="H577" s="5">
        <v>1</v>
      </c>
      <c r="I577" s="5" t="s">
        <v>2394</v>
      </c>
      <c r="J577" s="13" t="s">
        <v>1569</v>
      </c>
      <c r="K577" s="5" t="s">
        <v>1569</v>
      </c>
      <c r="L577" s="12">
        <v>82.300003051757798</v>
      </c>
      <c r="M577" s="5">
        <v>2017</v>
      </c>
      <c r="N577" s="12"/>
      <c r="P577" s="12"/>
      <c r="R577" s="12" t="s">
        <v>1569</v>
      </c>
      <c r="S577" s="5" t="s">
        <v>1569</v>
      </c>
      <c r="T577" s="12" t="s">
        <v>1569</v>
      </c>
      <c r="U577" s="5" t="s">
        <v>1569</v>
      </c>
      <c r="V577" s="12" t="s">
        <v>1569</v>
      </c>
      <c r="W577" s="5" t="s">
        <v>1569</v>
      </c>
      <c r="X577" s="14" t="s">
        <v>1569</v>
      </c>
      <c r="Y577" s="5" t="s">
        <v>1569</v>
      </c>
      <c r="Z577" s="14"/>
    </row>
    <row r="578" spans="1:26" ht="12.75" customHeight="1" x14ac:dyDescent="0.25">
      <c r="A578" s="5" t="s">
        <v>2087</v>
      </c>
      <c r="B578" s="5" t="s">
        <v>1266</v>
      </c>
      <c r="C578" s="5" t="s">
        <v>1265</v>
      </c>
      <c r="D578" s="5" t="s">
        <v>1038</v>
      </c>
      <c r="E578" s="5" t="s">
        <v>2200</v>
      </c>
      <c r="F578" s="5" t="s">
        <v>2287</v>
      </c>
      <c r="G578" s="5">
        <v>2</v>
      </c>
      <c r="H578" s="5">
        <v>2</v>
      </c>
      <c r="I578" s="5" t="s">
        <v>2395</v>
      </c>
      <c r="J578" s="13">
        <v>0.81422141222389233</v>
      </c>
      <c r="K578" s="5">
        <v>2019</v>
      </c>
      <c r="L578" s="12">
        <v>99.641525268554702</v>
      </c>
      <c r="M578" s="5">
        <v>2019</v>
      </c>
      <c r="N578" s="12"/>
      <c r="P578" s="12"/>
      <c r="R578" s="12">
        <v>0.12907787956717248</v>
      </c>
      <c r="S578" s="5">
        <v>2019</v>
      </c>
      <c r="T578" s="12" t="s">
        <v>1569</v>
      </c>
      <c r="U578" s="5" t="s">
        <v>1569</v>
      </c>
      <c r="V578" s="12" t="s">
        <v>1569</v>
      </c>
      <c r="W578" s="5" t="s">
        <v>1569</v>
      </c>
      <c r="X578" s="14" t="s">
        <v>1569</v>
      </c>
      <c r="Y578" s="5" t="s">
        <v>1569</v>
      </c>
      <c r="Z578" s="14"/>
    </row>
    <row r="579" spans="1:26" ht="12.75" customHeight="1" x14ac:dyDescent="0.25">
      <c r="A579" s="5" t="s">
        <v>2088</v>
      </c>
      <c r="B579" s="5" t="s">
        <v>1266</v>
      </c>
      <c r="C579" s="5" t="s">
        <v>1265</v>
      </c>
      <c r="D579" s="5" t="s">
        <v>1038</v>
      </c>
      <c r="E579" s="5" t="s">
        <v>2201</v>
      </c>
      <c r="F579" s="5" t="s">
        <v>3224</v>
      </c>
      <c r="G579" s="5">
        <v>2</v>
      </c>
      <c r="H579" s="5">
        <v>2</v>
      </c>
      <c r="I579" s="5" t="s">
        <v>3225</v>
      </c>
      <c r="J579" s="13" t="s">
        <v>1569</v>
      </c>
      <c r="K579" s="5" t="s">
        <v>1569</v>
      </c>
      <c r="L579" s="12">
        <v>88.116287231445298</v>
      </c>
      <c r="M579" s="5">
        <v>2019</v>
      </c>
      <c r="N579" s="12"/>
      <c r="P579" s="12"/>
      <c r="R579" s="12">
        <v>14.889462259165406</v>
      </c>
      <c r="S579" s="5">
        <v>2019</v>
      </c>
      <c r="T579" s="12" t="s">
        <v>1569</v>
      </c>
      <c r="U579" s="5" t="s">
        <v>1569</v>
      </c>
      <c r="V579" s="12" t="s">
        <v>1569</v>
      </c>
      <c r="W579" s="5" t="s">
        <v>1569</v>
      </c>
      <c r="X579" s="14" t="s">
        <v>1569</v>
      </c>
      <c r="Y579" s="5" t="s">
        <v>1569</v>
      </c>
      <c r="Z579" s="14"/>
    </row>
    <row r="580" spans="1:26" ht="12.75" customHeight="1" x14ac:dyDescent="0.25">
      <c r="A580" s="5" t="s">
        <v>2089</v>
      </c>
      <c r="B580" s="5" t="s">
        <v>1266</v>
      </c>
      <c r="C580" s="5" t="s">
        <v>1265</v>
      </c>
      <c r="D580" s="5" t="s">
        <v>1038</v>
      </c>
      <c r="E580" s="5" t="s">
        <v>2202</v>
      </c>
      <c r="F580" s="5" t="s">
        <v>2288</v>
      </c>
      <c r="G580" s="5">
        <v>2</v>
      </c>
      <c r="H580" s="5">
        <v>1</v>
      </c>
      <c r="I580" s="5" t="s">
        <v>2396</v>
      </c>
      <c r="J580" s="13">
        <v>0.91140868776604567</v>
      </c>
      <c r="K580" s="5">
        <v>2019</v>
      </c>
      <c r="L580" s="12">
        <v>89.720664978027301</v>
      </c>
      <c r="M580" s="5">
        <v>2019</v>
      </c>
      <c r="N580" s="12"/>
      <c r="P580" s="12"/>
      <c r="R580" s="12">
        <v>9.1314093956396142E-2</v>
      </c>
      <c r="S580" s="5">
        <v>2019</v>
      </c>
      <c r="T580" s="12">
        <v>0.64318242319186569</v>
      </c>
      <c r="U580" s="5">
        <v>2019</v>
      </c>
      <c r="V580" s="12">
        <v>0</v>
      </c>
      <c r="W580" s="5">
        <v>2019</v>
      </c>
      <c r="X580" s="14">
        <v>100</v>
      </c>
      <c r="Y580" s="5">
        <v>2019</v>
      </c>
      <c r="Z580" s="14"/>
    </row>
    <row r="581" spans="1:26" ht="12.75" customHeight="1" x14ac:dyDescent="0.25">
      <c r="A581" s="5" t="s">
        <v>2090</v>
      </c>
      <c r="B581" s="5" t="s">
        <v>954</v>
      </c>
      <c r="C581" s="5" t="s">
        <v>953</v>
      </c>
      <c r="D581" s="5" t="s">
        <v>620</v>
      </c>
      <c r="E581" s="5" t="s">
        <v>2203</v>
      </c>
      <c r="F581" s="5" t="s">
        <v>2289</v>
      </c>
      <c r="G581" s="5">
        <v>2</v>
      </c>
      <c r="H581" s="5">
        <v>1</v>
      </c>
      <c r="I581" s="5" t="s">
        <v>2397</v>
      </c>
      <c r="J581" s="13">
        <v>2.9955583643574157</v>
      </c>
      <c r="K581" s="5">
        <v>2007</v>
      </c>
      <c r="L581" s="12">
        <v>95</v>
      </c>
      <c r="M581" s="5">
        <v>2007</v>
      </c>
      <c r="N581" s="12"/>
      <c r="P581" s="12"/>
      <c r="R581" s="12" t="s">
        <v>1569</v>
      </c>
      <c r="S581" s="5" t="s">
        <v>1569</v>
      </c>
      <c r="T581" s="12">
        <v>0</v>
      </c>
      <c r="U581" s="5">
        <v>2007</v>
      </c>
      <c r="V581" s="12" t="s">
        <v>1569</v>
      </c>
      <c r="W581" s="5" t="s">
        <v>1569</v>
      </c>
      <c r="X581" s="14" t="s">
        <v>1569</v>
      </c>
      <c r="Y581" s="5" t="s">
        <v>1569</v>
      </c>
      <c r="Z581" s="14"/>
    </row>
    <row r="582" spans="1:26" ht="12.75" customHeight="1" x14ac:dyDescent="0.25">
      <c r="A582" s="5" t="s">
        <v>2975</v>
      </c>
      <c r="B582" s="5" t="s">
        <v>282</v>
      </c>
      <c r="C582" s="5" t="s">
        <v>281</v>
      </c>
      <c r="D582" s="5" t="s">
        <v>35</v>
      </c>
      <c r="E582" s="5" t="s">
        <v>2981</v>
      </c>
      <c r="F582" s="5" t="s">
        <v>2988</v>
      </c>
      <c r="G582" s="5">
        <v>1</v>
      </c>
      <c r="H582" s="5">
        <v>3</v>
      </c>
      <c r="I582" s="5" t="s">
        <v>2993</v>
      </c>
      <c r="J582" s="13" t="s">
        <v>1569</v>
      </c>
      <c r="K582" s="5" t="s">
        <v>1569</v>
      </c>
      <c r="L582" s="12">
        <v>100</v>
      </c>
      <c r="M582" s="5">
        <v>2019</v>
      </c>
      <c r="N582" s="12"/>
      <c r="P582" s="12"/>
      <c r="R582" s="12" t="s">
        <v>1569</v>
      </c>
      <c r="S582" s="5" t="s">
        <v>1569</v>
      </c>
      <c r="T582" s="12" t="s">
        <v>1569</v>
      </c>
      <c r="U582" s="5" t="s">
        <v>1569</v>
      </c>
      <c r="V582" s="12" t="s">
        <v>1569</v>
      </c>
      <c r="W582" s="5" t="s">
        <v>1569</v>
      </c>
      <c r="X582" s="14" t="s">
        <v>1569</v>
      </c>
      <c r="Y582" s="5" t="s">
        <v>1569</v>
      </c>
      <c r="Z582" s="14"/>
    </row>
    <row r="583" spans="1:26" ht="12.75" customHeight="1" x14ac:dyDescent="0.25">
      <c r="A583" s="5" t="s">
        <v>2091</v>
      </c>
      <c r="B583" s="5" t="s">
        <v>888</v>
      </c>
      <c r="C583" s="5" t="s">
        <v>887</v>
      </c>
      <c r="D583" s="5" t="s">
        <v>620</v>
      </c>
      <c r="E583" s="5" t="s">
        <v>2204</v>
      </c>
      <c r="F583" s="5" t="s">
        <v>2290</v>
      </c>
      <c r="G583" s="5">
        <v>1</v>
      </c>
      <c r="H583" s="5">
        <v>2</v>
      </c>
      <c r="I583" s="5" t="s">
        <v>2398</v>
      </c>
      <c r="J583" s="13">
        <v>7.1138027456360584</v>
      </c>
      <c r="K583" s="5">
        <v>2014</v>
      </c>
      <c r="L583" s="12">
        <v>100</v>
      </c>
      <c r="M583" s="5">
        <v>2015</v>
      </c>
      <c r="N583" s="12"/>
      <c r="P583" s="12"/>
      <c r="R583" s="12">
        <v>0</v>
      </c>
      <c r="S583" s="5">
        <v>2019</v>
      </c>
      <c r="T583" s="12">
        <v>0</v>
      </c>
      <c r="U583" s="5">
        <v>2019</v>
      </c>
      <c r="V583" s="12">
        <v>0</v>
      </c>
      <c r="W583" s="5">
        <v>2019</v>
      </c>
      <c r="X583" s="14">
        <v>100</v>
      </c>
      <c r="Y583" s="5">
        <v>2019</v>
      </c>
      <c r="Z583" s="14"/>
    </row>
    <row r="584" spans="1:26" ht="12.75" customHeight="1" x14ac:dyDescent="0.25">
      <c r="A584" s="5" t="s">
        <v>2092</v>
      </c>
      <c r="B584" s="5" t="s">
        <v>1287</v>
      </c>
      <c r="C584" s="5" t="s">
        <v>1286</v>
      </c>
      <c r="D584" s="5" t="s">
        <v>620</v>
      </c>
      <c r="E584" s="5" t="s">
        <v>2205</v>
      </c>
      <c r="F584" s="5" t="s">
        <v>1285</v>
      </c>
      <c r="G584" s="5">
        <v>1</v>
      </c>
      <c r="H584" s="5">
        <v>2</v>
      </c>
      <c r="I584" s="5" t="s">
        <v>3226</v>
      </c>
      <c r="J584" s="13" t="s">
        <v>1569</v>
      </c>
      <c r="K584" s="5" t="s">
        <v>1569</v>
      </c>
      <c r="L584" s="12">
        <v>97.800003051757798</v>
      </c>
      <c r="M584" s="5">
        <v>2015</v>
      </c>
      <c r="N584" s="12"/>
      <c r="P584" s="12"/>
      <c r="R584" s="12" t="s">
        <v>1569</v>
      </c>
      <c r="S584" s="5" t="s">
        <v>1569</v>
      </c>
      <c r="T584" s="12" t="s">
        <v>1569</v>
      </c>
      <c r="U584" s="5" t="s">
        <v>1569</v>
      </c>
      <c r="V584" s="12" t="s">
        <v>1569</v>
      </c>
      <c r="W584" s="5" t="s">
        <v>1569</v>
      </c>
      <c r="X584" s="14" t="s">
        <v>1569</v>
      </c>
      <c r="Y584" s="5" t="s">
        <v>1569</v>
      </c>
      <c r="Z584" s="14"/>
    </row>
    <row r="585" spans="1:26" ht="12.75" customHeight="1" x14ac:dyDescent="0.25">
      <c r="A585" s="5" t="s">
        <v>2976</v>
      </c>
      <c r="B585" s="5" t="s">
        <v>542</v>
      </c>
      <c r="C585" s="5" t="s">
        <v>541</v>
      </c>
      <c r="D585" s="5" t="s">
        <v>360</v>
      </c>
      <c r="E585" s="5" t="s">
        <v>2982</v>
      </c>
      <c r="F585" s="5" t="s">
        <v>2989</v>
      </c>
      <c r="G585" s="5">
        <v>1</v>
      </c>
      <c r="H585" s="5">
        <v>1</v>
      </c>
      <c r="I585" s="5" t="s">
        <v>3041</v>
      </c>
      <c r="J585" s="13" t="s">
        <v>1569</v>
      </c>
      <c r="K585" s="5" t="s">
        <v>1569</v>
      </c>
      <c r="L585" s="12" t="s">
        <v>1569</v>
      </c>
      <c r="M585" s="5" t="s">
        <v>1569</v>
      </c>
      <c r="N585" s="12"/>
      <c r="P585" s="12"/>
      <c r="R585" s="12">
        <v>0</v>
      </c>
      <c r="S585" s="5">
        <v>2015</v>
      </c>
      <c r="T585" s="12">
        <v>0</v>
      </c>
      <c r="U585" s="5">
        <v>2015</v>
      </c>
      <c r="V585" s="12">
        <v>0</v>
      </c>
      <c r="W585" s="5">
        <v>2015</v>
      </c>
      <c r="X585" s="14">
        <v>0</v>
      </c>
      <c r="Y585" s="5">
        <v>2015</v>
      </c>
      <c r="Z585" s="14"/>
    </row>
    <row r="586" spans="1:26" ht="12.75" customHeight="1" x14ac:dyDescent="0.25">
      <c r="A586" s="5" t="s">
        <v>2093</v>
      </c>
      <c r="B586" s="5" t="s">
        <v>1292</v>
      </c>
      <c r="C586" s="5" t="s">
        <v>1291</v>
      </c>
      <c r="D586" s="5" t="s">
        <v>1038</v>
      </c>
      <c r="E586" s="5" t="s">
        <v>2206</v>
      </c>
      <c r="F586" s="5" t="s">
        <v>2291</v>
      </c>
      <c r="G586" s="5">
        <v>2</v>
      </c>
      <c r="H586" s="5">
        <v>1</v>
      </c>
      <c r="I586" s="5" t="s">
        <v>2399</v>
      </c>
      <c r="J586" s="13" t="s">
        <v>1569</v>
      </c>
      <c r="K586" s="5" t="s">
        <v>1569</v>
      </c>
      <c r="L586" s="12" t="s">
        <v>1569</v>
      </c>
      <c r="M586" s="5" t="s">
        <v>1569</v>
      </c>
      <c r="N586" s="12"/>
      <c r="P586" s="12"/>
      <c r="R586" s="12">
        <v>0</v>
      </c>
      <c r="S586" s="5">
        <v>2012</v>
      </c>
      <c r="T586" s="12">
        <v>0</v>
      </c>
      <c r="U586" s="5">
        <v>2012</v>
      </c>
      <c r="V586" s="12">
        <v>0</v>
      </c>
      <c r="W586" s="5">
        <v>2012</v>
      </c>
      <c r="X586" s="14">
        <v>0</v>
      </c>
      <c r="Y586" s="5">
        <v>2012</v>
      </c>
      <c r="Z586" s="14"/>
    </row>
    <row r="587" spans="1:26" ht="12.75" customHeight="1" x14ac:dyDescent="0.25">
      <c r="A587" s="5" t="s">
        <v>2094</v>
      </c>
      <c r="B587" s="5" t="s">
        <v>1292</v>
      </c>
      <c r="C587" s="5" t="s">
        <v>1291</v>
      </c>
      <c r="D587" s="5" t="s">
        <v>1038</v>
      </c>
      <c r="E587" s="5" t="s">
        <v>1293</v>
      </c>
      <c r="F587" s="5" t="s">
        <v>1290</v>
      </c>
      <c r="G587" s="5">
        <v>2</v>
      </c>
      <c r="H587" s="5">
        <v>1</v>
      </c>
      <c r="I587" s="5" t="s">
        <v>2400</v>
      </c>
      <c r="J587" s="13" t="s">
        <v>1569</v>
      </c>
      <c r="K587" s="5" t="s">
        <v>1569</v>
      </c>
      <c r="L587" s="12" t="s">
        <v>1569</v>
      </c>
      <c r="M587" s="5" t="s">
        <v>1569</v>
      </c>
      <c r="N587" s="12"/>
      <c r="P587" s="12"/>
      <c r="R587" s="12">
        <v>0</v>
      </c>
      <c r="S587" s="5">
        <v>2012</v>
      </c>
      <c r="T587" s="12">
        <v>0</v>
      </c>
      <c r="U587" s="5">
        <v>2012</v>
      </c>
      <c r="V587" s="12">
        <v>0</v>
      </c>
      <c r="W587" s="5">
        <v>2012</v>
      </c>
      <c r="X587" s="14">
        <v>0</v>
      </c>
      <c r="Y587" s="5">
        <v>2012</v>
      </c>
      <c r="Z587" s="14"/>
    </row>
    <row r="588" spans="1:26" ht="12.75" customHeight="1" x14ac:dyDescent="0.25">
      <c r="A588" s="5" t="s">
        <v>2095</v>
      </c>
      <c r="B588" s="5" t="s">
        <v>1292</v>
      </c>
      <c r="C588" s="5" t="s">
        <v>1291</v>
      </c>
      <c r="D588" s="5" t="s">
        <v>1038</v>
      </c>
      <c r="E588" s="5" t="s">
        <v>1296</v>
      </c>
      <c r="F588" s="5" t="s">
        <v>1295</v>
      </c>
      <c r="G588" s="5">
        <v>1</v>
      </c>
      <c r="H588" s="5">
        <v>1</v>
      </c>
      <c r="I588" s="5" t="s">
        <v>2401</v>
      </c>
      <c r="J588" s="13" t="s">
        <v>1569</v>
      </c>
      <c r="K588" s="5" t="s">
        <v>1569</v>
      </c>
      <c r="L588" s="12" t="s">
        <v>1569</v>
      </c>
      <c r="M588" s="5" t="s">
        <v>1569</v>
      </c>
      <c r="N588" s="12"/>
      <c r="P588" s="12"/>
      <c r="R588" s="12">
        <v>0</v>
      </c>
      <c r="S588" s="5">
        <v>2012</v>
      </c>
      <c r="T588" s="12">
        <v>0</v>
      </c>
      <c r="U588" s="5">
        <v>2012</v>
      </c>
      <c r="V588" s="12">
        <v>0</v>
      </c>
      <c r="W588" s="5">
        <v>2012</v>
      </c>
      <c r="X588" s="14">
        <v>0</v>
      </c>
      <c r="Y588" s="5">
        <v>2012</v>
      </c>
      <c r="Z588" s="14"/>
    </row>
    <row r="589" spans="1:26" ht="12.75" customHeight="1" x14ac:dyDescent="0.25">
      <c r="A589" s="5" t="s">
        <v>2096</v>
      </c>
      <c r="B589" s="5" t="s">
        <v>1300</v>
      </c>
      <c r="C589" s="5" t="s">
        <v>1299</v>
      </c>
      <c r="D589" s="5" t="s">
        <v>1038</v>
      </c>
      <c r="E589" s="5" t="s">
        <v>1305</v>
      </c>
      <c r="F589" s="5" t="s">
        <v>2292</v>
      </c>
      <c r="G589" s="5" t="s">
        <v>1790</v>
      </c>
      <c r="H589" s="5">
        <v>2</v>
      </c>
      <c r="I589" s="5" t="s">
        <v>2402</v>
      </c>
      <c r="J589" s="13">
        <v>1.1806531755915317</v>
      </c>
      <c r="K589" s="5">
        <v>2017</v>
      </c>
      <c r="L589" s="12">
        <v>100</v>
      </c>
      <c r="M589" s="5">
        <v>2017</v>
      </c>
      <c r="N589" s="12"/>
      <c r="P589" s="12"/>
      <c r="R589" s="12">
        <v>2.5846870123288026</v>
      </c>
      <c r="S589" s="5">
        <v>2017</v>
      </c>
      <c r="T589" s="12">
        <v>7.4818004471214801</v>
      </c>
      <c r="U589" s="5">
        <v>2017</v>
      </c>
      <c r="V589" s="12">
        <v>0</v>
      </c>
      <c r="W589" s="5">
        <v>2017</v>
      </c>
      <c r="X589" s="14" t="s">
        <v>1569</v>
      </c>
      <c r="Y589" s="5" t="s">
        <v>1569</v>
      </c>
      <c r="Z589" s="14"/>
    </row>
    <row r="590" spans="1:26" ht="12.75" customHeight="1" x14ac:dyDescent="0.25">
      <c r="A590" s="5" t="s">
        <v>2097</v>
      </c>
      <c r="B590" s="5" t="s">
        <v>1300</v>
      </c>
      <c r="C590" s="5" t="s">
        <v>1299</v>
      </c>
      <c r="D590" s="5" t="s">
        <v>1038</v>
      </c>
      <c r="E590" s="5" t="s">
        <v>2207</v>
      </c>
      <c r="F590" s="5" t="s">
        <v>2990</v>
      </c>
      <c r="G590" s="5" t="s">
        <v>1790</v>
      </c>
      <c r="H590" s="5">
        <v>3</v>
      </c>
      <c r="I590" s="5" t="s">
        <v>2403</v>
      </c>
      <c r="J590" s="13">
        <v>2.6496528429348847</v>
      </c>
      <c r="K590" s="5">
        <v>2017</v>
      </c>
      <c r="L590" s="12">
        <v>70</v>
      </c>
      <c r="M590" s="5">
        <v>2017</v>
      </c>
      <c r="N590" s="12"/>
      <c r="P590" s="12"/>
      <c r="R590" s="12">
        <v>0</v>
      </c>
      <c r="S590" s="5">
        <v>2017</v>
      </c>
      <c r="T590" s="12">
        <v>0</v>
      </c>
      <c r="U590" s="5">
        <v>2017</v>
      </c>
      <c r="V590" s="12">
        <v>0</v>
      </c>
      <c r="W590" s="5">
        <v>2017</v>
      </c>
      <c r="X590" s="14" t="s">
        <v>1569</v>
      </c>
      <c r="Y590" s="5" t="s">
        <v>1569</v>
      </c>
      <c r="Z590" s="14"/>
    </row>
    <row r="591" spans="1:26" ht="12.75" customHeight="1" x14ac:dyDescent="0.25">
      <c r="A591" s="5" t="s">
        <v>2098</v>
      </c>
      <c r="B591" s="5" t="s">
        <v>1300</v>
      </c>
      <c r="C591" s="5" t="s">
        <v>1299</v>
      </c>
      <c r="D591" s="5" t="s">
        <v>1038</v>
      </c>
      <c r="E591" s="5" t="s">
        <v>1303</v>
      </c>
      <c r="F591" s="5" t="s">
        <v>2293</v>
      </c>
      <c r="G591" s="5" t="s">
        <v>1790</v>
      </c>
      <c r="H591" s="5">
        <v>1</v>
      </c>
      <c r="I591" s="5" t="s">
        <v>2404</v>
      </c>
      <c r="J591" s="13">
        <v>0.85132358829282384</v>
      </c>
      <c r="K591" s="5">
        <v>2017</v>
      </c>
      <c r="L591" s="12">
        <v>100</v>
      </c>
      <c r="M591" s="5">
        <v>2017</v>
      </c>
      <c r="N591" s="12"/>
      <c r="P591" s="12"/>
      <c r="R591" s="12">
        <v>0.6168080185042405</v>
      </c>
      <c r="S591" s="5">
        <v>2017</v>
      </c>
      <c r="T591" s="12">
        <v>8.5776407093292288</v>
      </c>
      <c r="U591" s="5">
        <v>2017</v>
      </c>
      <c r="V591" s="12">
        <v>0</v>
      </c>
      <c r="W591" s="5">
        <v>2017</v>
      </c>
      <c r="X591" s="14">
        <v>100</v>
      </c>
      <c r="Y591" s="5">
        <v>2017</v>
      </c>
      <c r="Z591" s="14"/>
    </row>
    <row r="592" spans="1:26" ht="12.75" customHeight="1" x14ac:dyDescent="0.25">
      <c r="A592" s="5" t="s">
        <v>2099</v>
      </c>
      <c r="B592" s="5" t="s">
        <v>967</v>
      </c>
      <c r="C592" s="5" t="s">
        <v>966</v>
      </c>
      <c r="D592" s="5" t="s">
        <v>1038</v>
      </c>
      <c r="E592" s="5" t="s">
        <v>973</v>
      </c>
      <c r="F592" s="5" t="s">
        <v>972</v>
      </c>
      <c r="G592" s="5">
        <v>2</v>
      </c>
      <c r="H592" s="5">
        <v>1</v>
      </c>
      <c r="I592" s="5" t="s">
        <v>2405</v>
      </c>
      <c r="J592" s="13">
        <v>0.67365975974182424</v>
      </c>
      <c r="K592" s="5">
        <v>2007</v>
      </c>
      <c r="L592" s="12">
        <v>90</v>
      </c>
      <c r="M592" s="5">
        <v>2007</v>
      </c>
      <c r="N592" s="12"/>
      <c r="P592" s="12"/>
      <c r="R592" s="12">
        <v>0</v>
      </c>
      <c r="S592" s="5">
        <v>2017</v>
      </c>
      <c r="T592" s="12">
        <v>0</v>
      </c>
      <c r="U592" s="5">
        <v>2017</v>
      </c>
      <c r="V592" s="12">
        <v>0</v>
      </c>
      <c r="W592" s="5">
        <v>2017</v>
      </c>
      <c r="X592" s="14">
        <v>100</v>
      </c>
      <c r="Y592" s="5">
        <v>2017</v>
      </c>
      <c r="Z592" s="14"/>
    </row>
    <row r="593" spans="1:26" ht="12.75" customHeight="1" x14ac:dyDescent="0.25">
      <c r="A593" s="5" t="s">
        <v>2100</v>
      </c>
      <c r="B593" s="5" t="s">
        <v>967</v>
      </c>
      <c r="C593" s="5" t="s">
        <v>966</v>
      </c>
      <c r="D593" s="5" t="s">
        <v>620</v>
      </c>
      <c r="E593" s="5" t="s">
        <v>2208</v>
      </c>
      <c r="F593" s="5" t="s">
        <v>970</v>
      </c>
      <c r="G593" s="5">
        <v>2</v>
      </c>
      <c r="H593" s="5">
        <v>1</v>
      </c>
      <c r="I593" s="5" t="s">
        <v>2406</v>
      </c>
      <c r="J593" s="13">
        <v>3.5027789586998836</v>
      </c>
      <c r="K593" s="5">
        <v>2016</v>
      </c>
      <c r="L593" s="12">
        <v>96</v>
      </c>
      <c r="M593" s="5">
        <v>2007</v>
      </c>
      <c r="N593" s="12"/>
      <c r="P593" s="12"/>
      <c r="R593" s="12">
        <v>6.2330190824409373</v>
      </c>
      <c r="S593" s="5">
        <v>2016</v>
      </c>
      <c r="T593" s="12">
        <v>0</v>
      </c>
      <c r="U593" s="5">
        <v>2016</v>
      </c>
      <c r="V593" s="12">
        <v>0</v>
      </c>
      <c r="W593" s="5">
        <v>2016</v>
      </c>
      <c r="X593" s="14">
        <v>100</v>
      </c>
      <c r="Y593" s="5">
        <v>2016</v>
      </c>
      <c r="Z593" s="14"/>
    </row>
    <row r="594" spans="1:26" ht="12.75" customHeight="1" x14ac:dyDescent="0.25">
      <c r="A594" s="5" t="s">
        <v>2101</v>
      </c>
      <c r="B594" s="5" t="s">
        <v>967</v>
      </c>
      <c r="C594" s="5" t="s">
        <v>966</v>
      </c>
      <c r="D594" s="5" t="s">
        <v>620</v>
      </c>
      <c r="E594" s="5" t="s">
        <v>968</v>
      </c>
      <c r="F594" s="5" t="s">
        <v>2294</v>
      </c>
      <c r="G594" s="5">
        <v>2</v>
      </c>
      <c r="H594" s="5">
        <v>2</v>
      </c>
      <c r="I594" s="5" t="s">
        <v>2407</v>
      </c>
      <c r="J594" s="13">
        <v>1.2970144330066797</v>
      </c>
      <c r="K594" s="5">
        <v>2017</v>
      </c>
      <c r="L594" s="12">
        <v>83.544303797468359</v>
      </c>
      <c r="M594" s="5">
        <v>2016</v>
      </c>
      <c r="N594" s="12"/>
      <c r="P594" s="12"/>
      <c r="R594" s="12">
        <v>0</v>
      </c>
      <c r="S594" s="5">
        <v>2016</v>
      </c>
      <c r="T594" s="12">
        <v>0</v>
      </c>
      <c r="U594" s="5">
        <v>2016</v>
      </c>
      <c r="V594" s="12">
        <v>0</v>
      </c>
      <c r="W594" s="5">
        <v>2016</v>
      </c>
      <c r="X594" s="14">
        <v>0</v>
      </c>
      <c r="Y594" s="5">
        <v>2016</v>
      </c>
      <c r="Z594" s="14"/>
    </row>
    <row r="595" spans="1:26" ht="12.75" customHeight="1" x14ac:dyDescent="0.25">
      <c r="A595" s="5" t="s">
        <v>2102</v>
      </c>
      <c r="B595" s="5" t="s">
        <v>1533</v>
      </c>
      <c r="C595" s="5" t="s">
        <v>1745</v>
      </c>
      <c r="D595" s="5" t="s">
        <v>1038</v>
      </c>
      <c r="E595" s="5" t="s">
        <v>2209</v>
      </c>
      <c r="F595" s="5" t="s">
        <v>2295</v>
      </c>
      <c r="G595" s="5">
        <v>1</v>
      </c>
      <c r="H595" s="5">
        <v>2</v>
      </c>
      <c r="I595" s="5" t="s">
        <v>2408</v>
      </c>
      <c r="J595" s="13" t="s">
        <v>1569</v>
      </c>
      <c r="K595" s="5" t="s">
        <v>1569</v>
      </c>
      <c r="L595" s="12">
        <v>44.4799995422363</v>
      </c>
      <c r="M595" s="5">
        <v>2012</v>
      </c>
      <c r="N595" s="12"/>
      <c r="P595" s="12"/>
      <c r="R595" s="12" t="s">
        <v>1569</v>
      </c>
      <c r="S595" s="5" t="s">
        <v>1569</v>
      </c>
      <c r="T595" s="12" t="s">
        <v>1569</v>
      </c>
      <c r="U595" s="5" t="s">
        <v>1569</v>
      </c>
      <c r="V595" s="12" t="s">
        <v>1569</v>
      </c>
      <c r="W595" s="5" t="s">
        <v>1569</v>
      </c>
      <c r="X595" s="14" t="s">
        <v>1569</v>
      </c>
      <c r="Y595" s="5" t="s">
        <v>1569</v>
      </c>
      <c r="Z595" s="14"/>
    </row>
    <row r="596" spans="1:26" ht="12.75" customHeight="1" x14ac:dyDescent="0.25">
      <c r="A596" s="5" t="s">
        <v>2977</v>
      </c>
      <c r="B596" s="5" t="s">
        <v>581</v>
      </c>
      <c r="C596" s="5" t="s">
        <v>580</v>
      </c>
      <c r="D596" s="5" t="s">
        <v>360</v>
      </c>
      <c r="E596" s="5" t="s">
        <v>2983</v>
      </c>
      <c r="F596" s="5" t="s">
        <v>579</v>
      </c>
      <c r="G596" s="5">
        <v>2</v>
      </c>
      <c r="H596" s="5">
        <v>3</v>
      </c>
      <c r="I596" s="5" t="s">
        <v>2993</v>
      </c>
      <c r="J596" s="13" t="s">
        <v>1569</v>
      </c>
      <c r="K596" s="5" t="s">
        <v>1569</v>
      </c>
      <c r="L596" s="12">
        <v>70</v>
      </c>
      <c r="M596" s="5">
        <v>2012</v>
      </c>
      <c r="N596" s="12"/>
      <c r="P596" s="12"/>
      <c r="R596" s="12" t="s">
        <v>1569</v>
      </c>
      <c r="S596" s="5" t="s">
        <v>1569</v>
      </c>
      <c r="T596" s="12" t="s">
        <v>1569</v>
      </c>
      <c r="U596" s="5" t="s">
        <v>1569</v>
      </c>
      <c r="V596" s="12" t="s">
        <v>1569</v>
      </c>
      <c r="W596" s="5" t="s">
        <v>1569</v>
      </c>
      <c r="X596" s="14" t="s">
        <v>1569</v>
      </c>
      <c r="Y596" s="5" t="s">
        <v>1569</v>
      </c>
      <c r="Z596" s="14"/>
    </row>
    <row r="597" spans="1:26" ht="12.75" customHeight="1" x14ac:dyDescent="0.25">
      <c r="A597" s="5" t="s">
        <v>2103</v>
      </c>
      <c r="B597" s="5" t="s">
        <v>586</v>
      </c>
      <c r="C597" s="5" t="s">
        <v>585</v>
      </c>
      <c r="D597" s="5" t="s">
        <v>360</v>
      </c>
      <c r="E597" s="5" t="s">
        <v>587</v>
      </c>
      <c r="F597" s="5" t="s">
        <v>584</v>
      </c>
      <c r="G597" s="5">
        <v>2</v>
      </c>
      <c r="H597" s="5">
        <v>1</v>
      </c>
      <c r="I597" s="5" t="s">
        <v>2409</v>
      </c>
      <c r="J597" s="13">
        <v>0.89999999547799203</v>
      </c>
      <c r="K597" s="5">
        <v>2017</v>
      </c>
      <c r="L597" s="12">
        <v>92.099545614255078</v>
      </c>
      <c r="M597" s="5">
        <v>2017</v>
      </c>
      <c r="N597" s="12"/>
      <c r="P597" s="12"/>
      <c r="R597" s="12" t="s">
        <v>1569</v>
      </c>
      <c r="S597" s="5" t="s">
        <v>1569</v>
      </c>
      <c r="T597" s="12" t="s">
        <v>1569</v>
      </c>
      <c r="U597" s="5" t="s">
        <v>1569</v>
      </c>
      <c r="V597" s="12" t="s">
        <v>1569</v>
      </c>
      <c r="W597" s="5" t="s">
        <v>1569</v>
      </c>
      <c r="X597" s="14" t="s">
        <v>1569</v>
      </c>
      <c r="Y597" s="5" t="s">
        <v>1569</v>
      </c>
      <c r="Z597" s="14"/>
    </row>
    <row r="598" spans="1:26" ht="12.75" customHeight="1" x14ac:dyDescent="0.25">
      <c r="A598" s="5" t="s">
        <v>2104</v>
      </c>
      <c r="B598" s="5" t="s">
        <v>1000</v>
      </c>
      <c r="C598" s="5" t="s">
        <v>999</v>
      </c>
      <c r="D598" s="5" t="s">
        <v>620</v>
      </c>
      <c r="E598" s="5" t="s">
        <v>1001</v>
      </c>
      <c r="F598" s="5" t="s">
        <v>998</v>
      </c>
      <c r="G598" s="5">
        <v>1</v>
      </c>
      <c r="H598" s="5">
        <v>1</v>
      </c>
      <c r="I598" s="5" t="s">
        <v>2410</v>
      </c>
      <c r="J598" s="13">
        <v>1.3269014204039129</v>
      </c>
      <c r="K598" s="5">
        <v>2019</v>
      </c>
      <c r="L598" s="12">
        <v>100</v>
      </c>
      <c r="M598" s="5">
        <v>2019</v>
      </c>
      <c r="N598" s="12"/>
      <c r="P598" s="12"/>
      <c r="R598" s="12" t="s">
        <v>1569</v>
      </c>
      <c r="S598" s="5" t="s">
        <v>1569</v>
      </c>
      <c r="T598" s="12">
        <v>0</v>
      </c>
      <c r="U598" s="5">
        <v>2019</v>
      </c>
      <c r="V598" s="12">
        <v>13.844113968068822</v>
      </c>
      <c r="W598" s="5">
        <v>2019</v>
      </c>
      <c r="X598" s="14" t="s">
        <v>1569</v>
      </c>
      <c r="Y598" s="5" t="s">
        <v>1569</v>
      </c>
      <c r="Z598" s="14"/>
    </row>
    <row r="599" spans="1:26" ht="12.75" customHeight="1" x14ac:dyDescent="0.25">
      <c r="A599" s="5" t="s">
        <v>2105</v>
      </c>
      <c r="B599" s="5" t="s">
        <v>327</v>
      </c>
      <c r="C599" s="5" t="s">
        <v>326</v>
      </c>
      <c r="D599" s="5" t="s">
        <v>35</v>
      </c>
      <c r="E599" s="5" t="s">
        <v>331</v>
      </c>
      <c r="F599" s="5" t="s">
        <v>330</v>
      </c>
      <c r="G599" s="5">
        <v>1</v>
      </c>
      <c r="H599" s="5">
        <v>2</v>
      </c>
      <c r="I599" s="5" t="s">
        <v>2411</v>
      </c>
      <c r="J599" s="13" t="s">
        <v>1569</v>
      </c>
      <c r="K599" s="5" t="s">
        <v>1569</v>
      </c>
      <c r="L599" s="12">
        <v>100</v>
      </c>
      <c r="M599" s="5">
        <v>2015</v>
      </c>
      <c r="N599" s="12"/>
      <c r="P599" s="12"/>
      <c r="R599" s="12">
        <v>0</v>
      </c>
      <c r="S599" s="5">
        <v>2017</v>
      </c>
      <c r="T599" s="12">
        <v>24.58056871308683</v>
      </c>
      <c r="U599" s="5">
        <v>2017</v>
      </c>
      <c r="V599" s="12">
        <v>0</v>
      </c>
      <c r="W599" s="5">
        <v>2017</v>
      </c>
      <c r="X599" s="14">
        <v>0</v>
      </c>
      <c r="Y599" s="5">
        <v>2017</v>
      </c>
      <c r="Z599" s="14"/>
    </row>
    <row r="600" spans="1:26" ht="12.75" customHeight="1" x14ac:dyDescent="0.25">
      <c r="A600" s="5" t="s">
        <v>2978</v>
      </c>
      <c r="B600" s="5" t="s">
        <v>327</v>
      </c>
      <c r="C600" s="5" t="s">
        <v>326</v>
      </c>
      <c r="D600" s="5" t="s">
        <v>35</v>
      </c>
      <c r="E600" s="5" t="s">
        <v>2984</v>
      </c>
      <c r="F600" s="5" t="s">
        <v>2991</v>
      </c>
      <c r="G600" s="5">
        <v>1</v>
      </c>
      <c r="H600" s="5">
        <v>2</v>
      </c>
      <c r="I600" s="5" t="s">
        <v>2412</v>
      </c>
      <c r="J600" s="13" t="s">
        <v>1569</v>
      </c>
      <c r="K600" s="5" t="s">
        <v>1569</v>
      </c>
      <c r="L600" s="12" t="s">
        <v>1569</v>
      </c>
      <c r="M600" s="5" t="s">
        <v>1569</v>
      </c>
      <c r="N600" s="12"/>
      <c r="P600" s="12"/>
      <c r="R600" s="12">
        <v>1.9995837280321922</v>
      </c>
      <c r="S600" s="5">
        <v>2017</v>
      </c>
      <c r="T600" s="12">
        <v>61.022528358865912</v>
      </c>
      <c r="U600" s="5">
        <v>2017</v>
      </c>
      <c r="V600" s="12">
        <v>0</v>
      </c>
      <c r="W600" s="5">
        <v>2017</v>
      </c>
      <c r="X600" s="14">
        <v>0</v>
      </c>
      <c r="Y600" s="5">
        <v>2017</v>
      </c>
      <c r="Z600" s="14"/>
    </row>
    <row r="601" spans="1:26" ht="12.75" customHeight="1" x14ac:dyDescent="0.25">
      <c r="A601" s="5" t="s">
        <v>2106</v>
      </c>
      <c r="B601" s="5" t="s">
        <v>327</v>
      </c>
      <c r="C601" s="5" t="s">
        <v>326</v>
      </c>
      <c r="D601" s="5" t="s">
        <v>35</v>
      </c>
      <c r="E601" s="5" t="s">
        <v>328</v>
      </c>
      <c r="F601" s="5" t="s">
        <v>2296</v>
      </c>
      <c r="G601" s="5">
        <v>2</v>
      </c>
      <c r="H601" s="5">
        <v>1</v>
      </c>
      <c r="I601" s="5" t="s">
        <v>2412</v>
      </c>
      <c r="J601" s="13" t="s">
        <v>1569</v>
      </c>
      <c r="K601" s="5" t="s">
        <v>1569</v>
      </c>
      <c r="L601" s="12">
        <v>100</v>
      </c>
      <c r="M601" s="5">
        <v>2015</v>
      </c>
      <c r="N601" s="12"/>
      <c r="P601" s="12"/>
      <c r="R601" s="12">
        <v>10.849176452565271</v>
      </c>
      <c r="S601" s="5">
        <v>2017</v>
      </c>
      <c r="T601" s="12">
        <v>19.393707388204824</v>
      </c>
      <c r="U601" s="5">
        <v>2017</v>
      </c>
      <c r="V601" s="12">
        <v>0</v>
      </c>
      <c r="W601" s="5">
        <v>2017</v>
      </c>
      <c r="X601" s="14">
        <v>0</v>
      </c>
      <c r="Y601" s="5">
        <v>2017</v>
      </c>
      <c r="Z601" s="14"/>
    </row>
    <row r="602" spans="1:26" ht="12.75" customHeight="1" x14ac:dyDescent="0.25">
      <c r="A602" s="5" t="s">
        <v>2107</v>
      </c>
      <c r="B602" s="5" t="s">
        <v>11</v>
      </c>
      <c r="C602" s="5" t="s">
        <v>570</v>
      </c>
      <c r="D602" s="5" t="s">
        <v>360</v>
      </c>
      <c r="E602" s="5" t="s">
        <v>2210</v>
      </c>
      <c r="F602" s="5" t="s">
        <v>2297</v>
      </c>
      <c r="G602" s="5">
        <v>2</v>
      </c>
      <c r="H602" s="5">
        <v>2</v>
      </c>
      <c r="I602" s="5" t="s">
        <v>2413</v>
      </c>
      <c r="J602" s="13">
        <v>1.7510052185986456</v>
      </c>
      <c r="K602" s="5">
        <v>2014</v>
      </c>
      <c r="L602" s="12">
        <v>46.939998626708999</v>
      </c>
      <c r="M602" s="5">
        <v>2015</v>
      </c>
      <c r="N602" s="12"/>
      <c r="P602" s="12"/>
      <c r="R602" s="12">
        <v>14.275970535285973</v>
      </c>
      <c r="S602" s="5">
        <v>2015</v>
      </c>
      <c r="T602" s="12">
        <v>0</v>
      </c>
      <c r="U602" s="5">
        <v>2015</v>
      </c>
      <c r="V602" s="12">
        <v>0</v>
      </c>
      <c r="W602" s="5">
        <v>2015</v>
      </c>
      <c r="X602" s="14">
        <v>1.0841753754914256</v>
      </c>
      <c r="Y602" s="5">
        <v>2015</v>
      </c>
      <c r="Z602" s="14"/>
    </row>
    <row r="603" spans="1:26" ht="12.75" customHeight="1" x14ac:dyDescent="0.25">
      <c r="A603" s="5" t="s">
        <v>2108</v>
      </c>
      <c r="B603" s="5" t="s">
        <v>11</v>
      </c>
      <c r="C603" s="5" t="s">
        <v>570</v>
      </c>
      <c r="D603" s="5" t="s">
        <v>360</v>
      </c>
      <c r="E603" s="5" t="s">
        <v>2211</v>
      </c>
      <c r="F603" s="5" t="s">
        <v>3339</v>
      </c>
      <c r="G603" s="5">
        <v>2</v>
      </c>
      <c r="H603" s="5">
        <v>3</v>
      </c>
      <c r="I603" s="5" t="s">
        <v>2414</v>
      </c>
      <c r="J603" s="13">
        <v>1.6447866019520736</v>
      </c>
      <c r="K603" s="5">
        <v>2014</v>
      </c>
      <c r="L603" s="12">
        <v>59.200000762939503</v>
      </c>
      <c r="M603" s="5">
        <v>2015</v>
      </c>
      <c r="N603" s="12"/>
      <c r="P603" s="12"/>
      <c r="R603" s="12" t="s">
        <v>1569</v>
      </c>
      <c r="S603" s="5" t="s">
        <v>1569</v>
      </c>
      <c r="T603" s="12" t="s">
        <v>1569</v>
      </c>
      <c r="U603" s="5" t="s">
        <v>1569</v>
      </c>
      <c r="V603" s="12" t="s">
        <v>1569</v>
      </c>
      <c r="W603" s="5" t="s">
        <v>1569</v>
      </c>
      <c r="X603" s="14" t="s">
        <v>1569</v>
      </c>
      <c r="Y603" s="5" t="s">
        <v>1569</v>
      </c>
      <c r="Z603" s="14"/>
    </row>
    <row r="604" spans="1:26" ht="12.75" customHeight="1" x14ac:dyDescent="0.25">
      <c r="A604" s="5" t="s">
        <v>2109</v>
      </c>
      <c r="B604" s="5" t="s">
        <v>11</v>
      </c>
      <c r="C604" s="5" t="s">
        <v>570</v>
      </c>
      <c r="D604" s="5" t="s">
        <v>360</v>
      </c>
      <c r="E604" s="5" t="s">
        <v>574</v>
      </c>
      <c r="F604" s="5" t="s">
        <v>573</v>
      </c>
      <c r="G604" s="5">
        <v>2</v>
      </c>
      <c r="H604" s="5">
        <v>1</v>
      </c>
      <c r="I604" s="5" t="s">
        <v>2415</v>
      </c>
      <c r="J604" s="13">
        <v>0.70929821735803233</v>
      </c>
      <c r="K604" s="5">
        <v>2014</v>
      </c>
      <c r="L604" s="12">
        <v>85</v>
      </c>
      <c r="M604" s="5">
        <v>2015</v>
      </c>
      <c r="N604" s="12"/>
      <c r="P604" s="12"/>
      <c r="R604" s="12">
        <v>0</v>
      </c>
      <c r="S604" s="5">
        <v>2015</v>
      </c>
      <c r="T604" s="12">
        <v>0</v>
      </c>
      <c r="U604" s="5">
        <v>2015</v>
      </c>
      <c r="V604" s="12">
        <v>0</v>
      </c>
      <c r="W604" s="5">
        <v>2015</v>
      </c>
      <c r="X604" s="14">
        <v>0</v>
      </c>
      <c r="Y604" s="5">
        <v>2015</v>
      </c>
      <c r="Z604" s="14"/>
    </row>
    <row r="605" spans="1:26" ht="12.75" customHeight="1" x14ac:dyDescent="0.25">
      <c r="A605" s="5" t="s">
        <v>2979</v>
      </c>
      <c r="B605" s="5" t="s">
        <v>11</v>
      </c>
      <c r="C605" s="5" t="s">
        <v>570</v>
      </c>
      <c r="D605" s="5" t="s">
        <v>360</v>
      </c>
      <c r="E605" s="5" t="s">
        <v>2985</v>
      </c>
      <c r="F605" s="5" t="s">
        <v>2992</v>
      </c>
      <c r="G605" s="5">
        <v>2</v>
      </c>
      <c r="H605" s="5">
        <v>3</v>
      </c>
      <c r="I605" s="5" t="s">
        <v>2993</v>
      </c>
      <c r="J605" s="13" t="s">
        <v>1569</v>
      </c>
      <c r="K605" s="5" t="s">
        <v>1569</v>
      </c>
      <c r="L605" s="12" t="s">
        <v>1569</v>
      </c>
      <c r="M605" s="5" t="s">
        <v>1569</v>
      </c>
      <c r="N605" s="12"/>
      <c r="P605" s="12"/>
      <c r="R605" s="12">
        <v>0</v>
      </c>
      <c r="S605" s="5">
        <v>2011</v>
      </c>
      <c r="T605" s="12">
        <v>0</v>
      </c>
      <c r="U605" s="5">
        <v>2011</v>
      </c>
      <c r="V605" s="12">
        <v>0</v>
      </c>
      <c r="W605" s="5">
        <v>2011</v>
      </c>
      <c r="X605" s="14">
        <v>0</v>
      </c>
      <c r="Y605" s="5">
        <v>2011</v>
      </c>
      <c r="Z605" s="14"/>
    </row>
    <row r="606" spans="1:26" ht="12.75" customHeight="1" x14ac:dyDescent="0.25">
      <c r="A606" s="5" t="s">
        <v>2110</v>
      </c>
      <c r="B606" s="5" t="s">
        <v>1536</v>
      </c>
      <c r="C606" s="5" t="s">
        <v>590</v>
      </c>
      <c r="D606" s="5" t="s">
        <v>620</v>
      </c>
      <c r="E606" s="5" t="s">
        <v>2212</v>
      </c>
      <c r="F606" s="5" t="s">
        <v>2298</v>
      </c>
      <c r="G606" s="5">
        <v>1</v>
      </c>
      <c r="H606" s="5">
        <v>2</v>
      </c>
      <c r="I606" s="5" t="s">
        <v>2416</v>
      </c>
      <c r="J606" s="13">
        <v>0.83326110723371005</v>
      </c>
      <c r="K606" s="5">
        <v>2012</v>
      </c>
      <c r="L606" s="12">
        <v>91</v>
      </c>
      <c r="M606" s="5">
        <v>2013</v>
      </c>
      <c r="N606" s="12"/>
      <c r="P606" s="12"/>
      <c r="R606" s="12">
        <v>0</v>
      </c>
      <c r="S606" s="5">
        <v>2013</v>
      </c>
      <c r="T606" s="12">
        <v>0</v>
      </c>
      <c r="U606" s="5">
        <v>2013</v>
      </c>
      <c r="V606" s="12">
        <v>0</v>
      </c>
      <c r="W606" s="5">
        <v>2013</v>
      </c>
      <c r="X606" s="14">
        <v>100</v>
      </c>
      <c r="Y606" s="5">
        <v>2013</v>
      </c>
      <c r="Z606" s="14"/>
    </row>
    <row r="607" spans="1:26" ht="12.75" customHeight="1" x14ac:dyDescent="0.25">
      <c r="A607" s="5" t="s">
        <v>2111</v>
      </c>
      <c r="B607" s="5" t="s">
        <v>1536</v>
      </c>
      <c r="C607" s="5" t="s">
        <v>590</v>
      </c>
      <c r="D607" s="5" t="s">
        <v>620</v>
      </c>
      <c r="E607" s="5" t="s">
        <v>2213</v>
      </c>
      <c r="F607" s="5" t="s">
        <v>2299</v>
      </c>
      <c r="G607" s="5">
        <v>1</v>
      </c>
      <c r="H607" s="5">
        <v>1</v>
      </c>
      <c r="I607" s="5" t="s">
        <v>2417</v>
      </c>
      <c r="J607" s="13">
        <v>0.65263176524724786</v>
      </c>
      <c r="K607" s="5">
        <v>2013</v>
      </c>
      <c r="L607" s="12">
        <v>96</v>
      </c>
      <c r="M607" s="5">
        <v>2013</v>
      </c>
      <c r="N607" s="12"/>
      <c r="P607" s="12"/>
      <c r="R607" s="12">
        <v>0</v>
      </c>
      <c r="S607" s="5">
        <v>2013</v>
      </c>
      <c r="T607" s="12">
        <v>0</v>
      </c>
      <c r="U607" s="5">
        <v>2013</v>
      </c>
      <c r="V607" s="12">
        <v>0</v>
      </c>
      <c r="W607" s="5">
        <v>2013</v>
      </c>
      <c r="X607" s="14">
        <v>100</v>
      </c>
      <c r="Y607" s="5">
        <v>2013</v>
      </c>
      <c r="Z607" s="14"/>
    </row>
    <row r="608" spans="1:26" ht="12.75" customHeight="1" x14ac:dyDescent="0.25">
      <c r="A608" s="5" t="s">
        <v>2112</v>
      </c>
      <c r="B608" s="5" t="s">
        <v>1536</v>
      </c>
      <c r="C608" s="5" t="s">
        <v>590</v>
      </c>
      <c r="D608" s="5" t="s">
        <v>620</v>
      </c>
      <c r="E608" s="5" t="s">
        <v>2214</v>
      </c>
      <c r="F608" s="5" t="s">
        <v>2300</v>
      </c>
      <c r="G608" s="5">
        <v>1</v>
      </c>
      <c r="H608" s="5">
        <v>2</v>
      </c>
      <c r="I608" s="5" t="s">
        <v>2418</v>
      </c>
      <c r="J608" s="13">
        <v>0.6412932113990818</v>
      </c>
      <c r="K608" s="5">
        <v>2013</v>
      </c>
      <c r="L608" s="12">
        <v>95</v>
      </c>
      <c r="M608" s="5">
        <v>2013</v>
      </c>
      <c r="N608" s="12"/>
      <c r="P608" s="12"/>
      <c r="R608" s="12">
        <v>0</v>
      </c>
      <c r="S608" s="5">
        <v>2013</v>
      </c>
      <c r="T608" s="12">
        <v>0</v>
      </c>
      <c r="U608" s="5">
        <v>2013</v>
      </c>
      <c r="V608" s="12">
        <v>0</v>
      </c>
      <c r="W608" s="5">
        <v>2013</v>
      </c>
      <c r="X608" s="14">
        <v>100</v>
      </c>
      <c r="Y608" s="5">
        <v>2013</v>
      </c>
      <c r="Z608" s="14"/>
    </row>
    <row r="609" spans="1:26" ht="12.75" customHeight="1" x14ac:dyDescent="0.25">
      <c r="A609" s="5" t="s">
        <v>2113</v>
      </c>
      <c r="B609" s="5" t="s">
        <v>9</v>
      </c>
      <c r="C609" s="5" t="s">
        <v>593</v>
      </c>
      <c r="D609" s="5" t="s">
        <v>360</v>
      </c>
      <c r="E609" s="5" t="s">
        <v>2215</v>
      </c>
      <c r="F609" s="5" t="s">
        <v>3340</v>
      </c>
      <c r="G609" s="5">
        <v>2</v>
      </c>
      <c r="H609" s="5">
        <v>2</v>
      </c>
      <c r="I609" s="5" t="s">
        <v>2419</v>
      </c>
      <c r="J609" s="13"/>
      <c r="L609" s="12">
        <v>97</v>
      </c>
      <c r="M609" s="5">
        <v>2015</v>
      </c>
      <c r="N609" s="12"/>
      <c r="P609" s="12"/>
      <c r="R609" s="12">
        <v>0</v>
      </c>
      <c r="S609" s="5">
        <v>2015</v>
      </c>
      <c r="T609" s="12">
        <v>0</v>
      </c>
      <c r="U609" s="5">
        <v>2015</v>
      </c>
      <c r="V609" s="12">
        <v>0</v>
      </c>
      <c r="W609" s="5">
        <v>2015</v>
      </c>
      <c r="X609" s="14">
        <v>0</v>
      </c>
      <c r="Y609" s="5">
        <v>2015</v>
      </c>
      <c r="Z609" s="14"/>
    </row>
    <row r="610" spans="1:26" ht="12.75" customHeight="1" x14ac:dyDescent="0.25">
      <c r="A610" s="5" t="s">
        <v>2114</v>
      </c>
      <c r="B610" s="5" t="s">
        <v>9</v>
      </c>
      <c r="C610" s="5" t="s">
        <v>593</v>
      </c>
      <c r="D610" s="5" t="s">
        <v>360</v>
      </c>
      <c r="E610" s="5" t="s">
        <v>2216</v>
      </c>
      <c r="F610" s="5" t="s">
        <v>2301</v>
      </c>
      <c r="G610" s="5">
        <v>2</v>
      </c>
      <c r="H610" s="5">
        <v>2</v>
      </c>
      <c r="I610" s="5" t="s">
        <v>2420</v>
      </c>
      <c r="J610" s="13">
        <v>0.26005993808511341</v>
      </c>
      <c r="K610" s="5">
        <v>2014</v>
      </c>
      <c r="L610" s="12">
        <v>100</v>
      </c>
      <c r="M610" s="5">
        <v>2015</v>
      </c>
      <c r="N610" s="12"/>
      <c r="P610" s="12"/>
      <c r="R610" s="12">
        <v>0</v>
      </c>
      <c r="S610" s="5">
        <v>2015</v>
      </c>
      <c r="T610" s="12">
        <v>0</v>
      </c>
      <c r="U610" s="5">
        <v>2015</v>
      </c>
      <c r="V610" s="12">
        <v>0</v>
      </c>
      <c r="W610" s="5">
        <v>2015</v>
      </c>
      <c r="X610" s="14">
        <v>0</v>
      </c>
      <c r="Y610" s="5">
        <v>2015</v>
      </c>
      <c r="Z610" s="14"/>
    </row>
    <row r="611" spans="1:26" ht="12.75" customHeight="1" x14ac:dyDescent="0.25">
      <c r="A611" s="5" t="s">
        <v>2115</v>
      </c>
      <c r="B611" s="5" t="s">
        <v>9</v>
      </c>
      <c r="C611" s="5" t="s">
        <v>593</v>
      </c>
      <c r="D611" s="5" t="s">
        <v>360</v>
      </c>
      <c r="E611" s="5" t="s">
        <v>2217</v>
      </c>
      <c r="F611" s="5" t="s">
        <v>2302</v>
      </c>
      <c r="G611" s="5">
        <v>2</v>
      </c>
      <c r="H611" s="5">
        <v>2</v>
      </c>
      <c r="I611" s="5" t="s">
        <v>2421</v>
      </c>
      <c r="J611" s="13" t="s">
        <v>1569</v>
      </c>
      <c r="K611" s="5" t="s">
        <v>1569</v>
      </c>
      <c r="L611" s="12" t="s">
        <v>1569</v>
      </c>
      <c r="M611" s="5" t="s">
        <v>1569</v>
      </c>
      <c r="N611" s="12"/>
      <c r="P611" s="12"/>
      <c r="R611" s="12">
        <v>0</v>
      </c>
      <c r="S611" s="5">
        <v>2015</v>
      </c>
      <c r="T611" s="12">
        <v>0</v>
      </c>
      <c r="U611" s="5">
        <v>2015</v>
      </c>
      <c r="V611" s="12">
        <v>0</v>
      </c>
      <c r="W611" s="5">
        <v>2015</v>
      </c>
      <c r="X611" s="14">
        <v>0</v>
      </c>
      <c r="Y611" s="5">
        <v>2015</v>
      </c>
      <c r="Z611" s="14"/>
    </row>
    <row r="612" spans="1:26" ht="12.75" customHeight="1" x14ac:dyDescent="0.25">
      <c r="A612" s="5" t="s">
        <v>2116</v>
      </c>
      <c r="B612" s="5" t="s">
        <v>9</v>
      </c>
      <c r="C612" s="5" t="s">
        <v>593</v>
      </c>
      <c r="D612" s="5" t="s">
        <v>360</v>
      </c>
      <c r="E612" s="5" t="s">
        <v>599</v>
      </c>
      <c r="F612" s="5" t="s">
        <v>598</v>
      </c>
      <c r="G612" s="5">
        <v>2</v>
      </c>
      <c r="H612" s="5">
        <v>2</v>
      </c>
      <c r="I612" s="5" t="s">
        <v>2422</v>
      </c>
      <c r="J612" s="13">
        <v>3.4114983253707216E-2</v>
      </c>
      <c r="K612" s="5">
        <v>2014</v>
      </c>
      <c r="L612" s="12">
        <v>67.5</v>
      </c>
      <c r="M612" s="5">
        <v>2015</v>
      </c>
      <c r="N612" s="12"/>
      <c r="P612" s="12"/>
      <c r="R612" s="12">
        <v>0</v>
      </c>
      <c r="S612" s="5">
        <v>2015</v>
      </c>
      <c r="T612" s="12">
        <v>0</v>
      </c>
      <c r="U612" s="5">
        <v>2015</v>
      </c>
      <c r="V612" s="12">
        <v>0</v>
      </c>
      <c r="W612" s="5">
        <v>2015</v>
      </c>
      <c r="X612" s="14">
        <v>0</v>
      </c>
      <c r="Y612" s="5">
        <v>2015</v>
      </c>
      <c r="Z612" s="14"/>
    </row>
    <row r="613" spans="1:26" ht="12.75" customHeight="1" x14ac:dyDescent="0.25">
      <c r="A613" s="5" t="s">
        <v>2117</v>
      </c>
      <c r="B613" s="5" t="s">
        <v>9</v>
      </c>
      <c r="C613" s="5" t="s">
        <v>593</v>
      </c>
      <c r="D613" s="5" t="s">
        <v>360</v>
      </c>
      <c r="E613" s="5" t="s">
        <v>2218</v>
      </c>
      <c r="F613" s="5" t="s">
        <v>2303</v>
      </c>
      <c r="G613" s="5">
        <v>2</v>
      </c>
      <c r="H613" s="5">
        <v>1</v>
      </c>
      <c r="I613" s="5" t="s">
        <v>2423</v>
      </c>
      <c r="J613" s="13">
        <v>0.24614866034257121</v>
      </c>
      <c r="K613" s="5">
        <v>2014</v>
      </c>
      <c r="L613" s="12">
        <v>97.300003051757798</v>
      </c>
      <c r="M613" s="5">
        <v>2015</v>
      </c>
      <c r="N613" s="12"/>
      <c r="P613" s="12"/>
      <c r="R613" s="12">
        <v>0</v>
      </c>
      <c r="S613" s="5">
        <v>2015</v>
      </c>
      <c r="T613" s="12">
        <v>0</v>
      </c>
      <c r="U613" s="5">
        <v>2015</v>
      </c>
      <c r="V613" s="12">
        <v>0</v>
      </c>
      <c r="W613" s="5">
        <v>2015</v>
      </c>
      <c r="X613" s="14">
        <v>0</v>
      </c>
      <c r="Y613" s="5">
        <v>2015</v>
      </c>
      <c r="Z613" s="14"/>
    </row>
    <row r="614" spans="1:26" ht="12.75" customHeight="1" x14ac:dyDescent="0.25">
      <c r="A614" s="5" t="s">
        <v>2118</v>
      </c>
      <c r="B614" s="5" t="s">
        <v>9</v>
      </c>
      <c r="C614" s="5" t="s">
        <v>593</v>
      </c>
      <c r="D614" s="5" t="s">
        <v>360</v>
      </c>
      <c r="E614" s="5" t="s">
        <v>2219</v>
      </c>
      <c r="F614" s="5" t="s">
        <v>2304</v>
      </c>
      <c r="G614" s="5">
        <v>2</v>
      </c>
      <c r="H614" s="5">
        <v>2</v>
      </c>
      <c r="I614" s="5" t="s">
        <v>2424</v>
      </c>
      <c r="J614" s="13">
        <v>0.27505679203396138</v>
      </c>
      <c r="K614" s="5">
        <v>2014</v>
      </c>
      <c r="L614" s="12">
        <v>87</v>
      </c>
      <c r="M614" s="5">
        <v>2015</v>
      </c>
      <c r="N614" s="12"/>
      <c r="P614" s="12"/>
      <c r="R614" s="12">
        <v>0</v>
      </c>
      <c r="S614" s="5">
        <v>2015</v>
      </c>
      <c r="T614" s="12">
        <v>0</v>
      </c>
      <c r="U614" s="5">
        <v>2015</v>
      </c>
      <c r="V614" s="12">
        <v>0</v>
      </c>
      <c r="W614" s="5">
        <v>2015</v>
      </c>
      <c r="X614" s="14">
        <v>0</v>
      </c>
      <c r="Y614" s="5">
        <v>2015</v>
      </c>
      <c r="Z614" s="14"/>
    </row>
    <row r="615" spans="1:26" ht="12.75" customHeight="1" x14ac:dyDescent="0.25">
      <c r="A615" s="5" t="s">
        <v>2119</v>
      </c>
      <c r="B615" s="5" t="s">
        <v>9</v>
      </c>
      <c r="C615" s="5" t="s">
        <v>593</v>
      </c>
      <c r="D615" s="5" t="s">
        <v>360</v>
      </c>
      <c r="E615" s="5" t="s">
        <v>2220</v>
      </c>
      <c r="F615" s="5" t="s">
        <v>2305</v>
      </c>
      <c r="G615" s="5">
        <v>2</v>
      </c>
      <c r="H615" s="5">
        <v>2</v>
      </c>
      <c r="I615" s="5" t="s">
        <v>2425</v>
      </c>
      <c r="J615" s="13" t="s">
        <v>1569</v>
      </c>
      <c r="K615" s="5" t="s">
        <v>1569</v>
      </c>
      <c r="L615" s="12" t="s">
        <v>1569</v>
      </c>
      <c r="M615" s="5" t="s">
        <v>1569</v>
      </c>
      <c r="N615" s="12"/>
      <c r="P615" s="12"/>
      <c r="R615" s="12">
        <v>0</v>
      </c>
      <c r="S615" s="5">
        <v>2015</v>
      </c>
      <c r="T615" s="12">
        <v>0</v>
      </c>
      <c r="U615" s="5">
        <v>2015</v>
      </c>
      <c r="V615" s="12">
        <v>0</v>
      </c>
      <c r="W615" s="5">
        <v>2015</v>
      </c>
      <c r="X615" s="14">
        <v>0</v>
      </c>
      <c r="Y615" s="5">
        <v>2015</v>
      </c>
      <c r="Z615" s="14"/>
    </row>
    <row r="616" spans="1:26" ht="12.75" customHeight="1" x14ac:dyDescent="0.25">
      <c r="A616" s="5" t="s">
        <v>2120</v>
      </c>
      <c r="B616" s="5" t="s">
        <v>9</v>
      </c>
      <c r="C616" s="5" t="s">
        <v>593</v>
      </c>
      <c r="D616" s="5" t="s">
        <v>360</v>
      </c>
      <c r="E616" s="5" t="s">
        <v>602</v>
      </c>
      <c r="F616" s="5" t="s">
        <v>601</v>
      </c>
      <c r="G616" s="5">
        <v>2</v>
      </c>
      <c r="H616" s="5">
        <v>2</v>
      </c>
      <c r="I616" s="5" t="s">
        <v>2426</v>
      </c>
      <c r="J616" s="13">
        <v>0.26542624624603789</v>
      </c>
      <c r="K616" s="5">
        <v>2014</v>
      </c>
      <c r="L616" s="12">
        <v>95</v>
      </c>
      <c r="M616" s="5">
        <v>2015</v>
      </c>
      <c r="N616" s="12"/>
      <c r="P616" s="12"/>
      <c r="R616" s="12">
        <v>0</v>
      </c>
      <c r="S616" s="5">
        <v>2015</v>
      </c>
      <c r="T616" s="12">
        <v>0</v>
      </c>
      <c r="U616" s="5">
        <v>2015</v>
      </c>
      <c r="V616" s="12">
        <v>0</v>
      </c>
      <c r="W616" s="5">
        <v>2015</v>
      </c>
      <c r="X616" s="14">
        <v>0</v>
      </c>
      <c r="Y616" s="5">
        <v>2015</v>
      </c>
      <c r="Z616" s="14"/>
    </row>
    <row r="617" spans="1:26" ht="12.75" customHeight="1" x14ac:dyDescent="0.25">
      <c r="A617" s="5" t="s">
        <v>2121</v>
      </c>
      <c r="B617" s="5" t="s">
        <v>9</v>
      </c>
      <c r="C617" s="5" t="s">
        <v>593</v>
      </c>
      <c r="D617" s="5" t="s">
        <v>360</v>
      </c>
      <c r="E617" s="5" t="s">
        <v>2221</v>
      </c>
      <c r="F617" s="5" t="s">
        <v>615</v>
      </c>
      <c r="G617" s="5">
        <v>2</v>
      </c>
      <c r="H617" s="5">
        <v>2</v>
      </c>
      <c r="I617" s="5" t="s">
        <v>2427</v>
      </c>
      <c r="J617" s="13" t="s">
        <v>1569</v>
      </c>
      <c r="K617" s="5" t="s">
        <v>1569</v>
      </c>
      <c r="L617" s="12" t="s">
        <v>1569</v>
      </c>
      <c r="M617" s="5" t="s">
        <v>1569</v>
      </c>
      <c r="N617" s="12"/>
      <c r="P617" s="12"/>
      <c r="R617" s="12">
        <v>0</v>
      </c>
      <c r="S617" s="5">
        <v>2015</v>
      </c>
      <c r="T617" s="12">
        <v>0</v>
      </c>
      <c r="U617" s="5">
        <v>2015</v>
      </c>
      <c r="V617" s="12">
        <v>0</v>
      </c>
      <c r="W617" s="5">
        <v>2015</v>
      </c>
      <c r="X617" s="14">
        <v>0</v>
      </c>
      <c r="Y617" s="5">
        <v>2015</v>
      </c>
      <c r="Z617" s="14"/>
    </row>
    <row r="618" spans="1:26" ht="12.75" customHeight="1" x14ac:dyDescent="0.25">
      <c r="A618" s="5" t="s">
        <v>2122</v>
      </c>
      <c r="B618" s="5" t="s">
        <v>9</v>
      </c>
      <c r="C618" s="5" t="s">
        <v>593</v>
      </c>
      <c r="D618" s="5" t="s">
        <v>360</v>
      </c>
      <c r="E618" s="5" t="s">
        <v>2222</v>
      </c>
      <c r="F618" s="5" t="s">
        <v>612</v>
      </c>
      <c r="G618" s="5">
        <v>2</v>
      </c>
      <c r="H618" s="5">
        <v>2</v>
      </c>
      <c r="I618" s="5" t="s">
        <v>2428</v>
      </c>
      <c r="J618" s="13" t="s">
        <v>1569</v>
      </c>
      <c r="K618" s="5" t="s">
        <v>1569</v>
      </c>
      <c r="L618" s="12">
        <v>95</v>
      </c>
      <c r="M618" s="5">
        <v>2015</v>
      </c>
      <c r="N618" s="12"/>
      <c r="P618" s="12"/>
      <c r="R618" s="12">
        <v>0</v>
      </c>
      <c r="S618" s="5">
        <v>2015</v>
      </c>
      <c r="T618" s="12">
        <v>0</v>
      </c>
      <c r="U618" s="5">
        <v>2015</v>
      </c>
      <c r="V618" s="12">
        <v>0</v>
      </c>
      <c r="W618" s="5">
        <v>2015</v>
      </c>
      <c r="X618" s="14">
        <v>0</v>
      </c>
      <c r="Y618" s="5">
        <v>2015</v>
      </c>
      <c r="Z618" s="14"/>
    </row>
    <row r="619" spans="1:26" ht="12.75" customHeight="1" x14ac:dyDescent="0.25">
      <c r="A619" s="5" t="s">
        <v>2123</v>
      </c>
      <c r="B619" s="5" t="s">
        <v>9</v>
      </c>
      <c r="C619" s="5" t="s">
        <v>593</v>
      </c>
      <c r="D619" s="5" t="s">
        <v>360</v>
      </c>
      <c r="E619" s="5" t="s">
        <v>2223</v>
      </c>
      <c r="F619" s="5" t="s">
        <v>2306</v>
      </c>
      <c r="G619" s="5">
        <v>2</v>
      </c>
      <c r="H619" s="5">
        <v>2</v>
      </c>
      <c r="I619" s="5" t="s">
        <v>2429</v>
      </c>
      <c r="J619" s="13">
        <v>1.0001683107897477</v>
      </c>
      <c r="K619" s="5">
        <v>2014</v>
      </c>
      <c r="L619" s="12">
        <v>91</v>
      </c>
      <c r="M619" s="5">
        <v>2015</v>
      </c>
      <c r="N619" s="12"/>
      <c r="P619" s="12"/>
      <c r="R619" s="12">
        <v>0</v>
      </c>
      <c r="S619" s="5">
        <v>2015</v>
      </c>
      <c r="T619" s="12">
        <v>0</v>
      </c>
      <c r="U619" s="5">
        <v>2015</v>
      </c>
      <c r="V619" s="12">
        <v>0</v>
      </c>
      <c r="W619" s="5">
        <v>2015</v>
      </c>
      <c r="X619" s="14">
        <v>10.50583644953519</v>
      </c>
      <c r="Y619" s="5">
        <v>2015</v>
      </c>
      <c r="Z619" s="14"/>
    </row>
    <row r="620" spans="1:26" ht="12.75" customHeight="1" x14ac:dyDescent="0.25">
      <c r="A620" s="5" t="s">
        <v>2124</v>
      </c>
      <c r="B620" s="5" t="s">
        <v>9</v>
      </c>
      <c r="C620" s="5" t="s">
        <v>593</v>
      </c>
      <c r="D620" s="5" t="s">
        <v>360</v>
      </c>
      <c r="E620" s="5" t="s">
        <v>2224</v>
      </c>
      <c r="F620" s="5" t="s">
        <v>604</v>
      </c>
      <c r="G620" s="5">
        <v>2</v>
      </c>
      <c r="H620" s="5">
        <v>3</v>
      </c>
      <c r="I620" s="5" t="s">
        <v>2430</v>
      </c>
      <c r="J620" s="13">
        <v>1.9091254865493918E-2</v>
      </c>
      <c r="K620" s="5">
        <v>2014</v>
      </c>
      <c r="L620" s="12">
        <v>100</v>
      </c>
      <c r="M620" s="5">
        <v>2015</v>
      </c>
      <c r="N620" s="12"/>
      <c r="P620" s="12"/>
      <c r="R620" s="12">
        <v>0</v>
      </c>
      <c r="S620" s="5">
        <v>2015</v>
      </c>
      <c r="T620" s="12">
        <v>0</v>
      </c>
      <c r="U620" s="5">
        <v>2015</v>
      </c>
      <c r="V620" s="12">
        <v>0</v>
      </c>
      <c r="W620" s="5">
        <v>2015</v>
      </c>
      <c r="X620" s="14">
        <v>0</v>
      </c>
      <c r="Y620" s="5">
        <v>2015</v>
      </c>
      <c r="Z620" s="14"/>
    </row>
    <row r="621" spans="1:26" ht="12.75" customHeight="1" x14ac:dyDescent="0.25">
      <c r="A621" s="5" t="s">
        <v>2125</v>
      </c>
      <c r="B621" s="5" t="s">
        <v>9</v>
      </c>
      <c r="C621" s="5" t="s">
        <v>593</v>
      </c>
      <c r="D621" s="5" t="s">
        <v>360</v>
      </c>
      <c r="E621" s="5" t="s">
        <v>2225</v>
      </c>
      <c r="F621" s="5" t="s">
        <v>607</v>
      </c>
      <c r="G621" s="5">
        <v>2</v>
      </c>
      <c r="H621" s="5">
        <v>2</v>
      </c>
      <c r="I621" s="5" t="s">
        <v>2431</v>
      </c>
      <c r="J621" s="13" t="s">
        <v>1569</v>
      </c>
      <c r="K621" s="5" t="s">
        <v>1569</v>
      </c>
      <c r="L621" s="12">
        <v>92</v>
      </c>
      <c r="M621" s="5">
        <v>2015</v>
      </c>
      <c r="N621" s="12"/>
      <c r="P621" s="12"/>
      <c r="R621" s="12">
        <v>7.8362573303254566</v>
      </c>
      <c r="S621" s="5">
        <v>2015</v>
      </c>
      <c r="T621" s="12">
        <v>0</v>
      </c>
      <c r="U621" s="5">
        <v>2015</v>
      </c>
      <c r="V621" s="12">
        <v>0</v>
      </c>
      <c r="W621" s="5">
        <v>2015</v>
      </c>
      <c r="X621" s="14">
        <v>0</v>
      </c>
      <c r="Y621" s="5">
        <v>2015</v>
      </c>
      <c r="Z621" s="14"/>
    </row>
    <row r="622" spans="1:26" ht="12.75" customHeight="1" x14ac:dyDescent="0.25">
      <c r="A622" s="5" t="s">
        <v>2126</v>
      </c>
      <c r="B622" s="5" t="s">
        <v>9</v>
      </c>
      <c r="C622" s="5" t="s">
        <v>593</v>
      </c>
      <c r="D622" s="5" t="s">
        <v>360</v>
      </c>
      <c r="E622" s="5" t="s">
        <v>10</v>
      </c>
      <c r="F622" s="5" t="s">
        <v>592</v>
      </c>
      <c r="G622" s="5">
        <v>2</v>
      </c>
      <c r="H622" s="5">
        <v>2</v>
      </c>
      <c r="I622" s="5" t="s">
        <v>2432</v>
      </c>
      <c r="J622" s="13">
        <v>0.70670305207215145</v>
      </c>
      <c r="K622" s="5">
        <v>2014</v>
      </c>
      <c r="L622" s="12">
        <v>76</v>
      </c>
      <c r="M622" s="5">
        <v>2015</v>
      </c>
      <c r="N622" s="12"/>
      <c r="P622" s="12"/>
      <c r="R622" s="12">
        <v>1.7684280076592562</v>
      </c>
      <c r="S622" s="5">
        <v>2015</v>
      </c>
      <c r="T622" s="12">
        <v>0</v>
      </c>
      <c r="U622" s="5">
        <v>2015</v>
      </c>
      <c r="V622" s="12">
        <v>0</v>
      </c>
      <c r="W622" s="5">
        <v>2015</v>
      </c>
      <c r="X622" s="14">
        <v>0</v>
      </c>
      <c r="Y622" s="5">
        <v>2015</v>
      </c>
      <c r="Z622" s="14"/>
    </row>
    <row r="623" spans="1:26" ht="12.75" customHeight="1" x14ac:dyDescent="0.25">
      <c r="A623" s="5" t="s">
        <v>2127</v>
      </c>
      <c r="B623" s="5" t="s">
        <v>9</v>
      </c>
      <c r="C623" s="5" t="s">
        <v>593</v>
      </c>
      <c r="D623" s="5" t="s">
        <v>360</v>
      </c>
      <c r="E623" s="5" t="s">
        <v>596</v>
      </c>
      <c r="F623" s="5" t="s">
        <v>595</v>
      </c>
      <c r="G623" s="5">
        <v>2</v>
      </c>
      <c r="H623" s="5">
        <v>2</v>
      </c>
      <c r="I623" s="5" t="s">
        <v>2433</v>
      </c>
      <c r="J623" s="13">
        <v>0.14496875760152594</v>
      </c>
      <c r="K623" s="5">
        <v>2014</v>
      </c>
      <c r="L623" s="12">
        <v>98</v>
      </c>
      <c r="M623" s="5">
        <v>2015</v>
      </c>
      <c r="N623" s="12"/>
      <c r="P623" s="12"/>
      <c r="R623" s="12">
        <v>5.7603684610685564</v>
      </c>
      <c r="S623" s="5">
        <v>2015</v>
      </c>
      <c r="T623" s="12">
        <v>0</v>
      </c>
      <c r="U623" s="5">
        <v>2015</v>
      </c>
      <c r="V623" s="12">
        <v>0</v>
      </c>
      <c r="W623" s="5">
        <v>2015</v>
      </c>
      <c r="X623" s="14">
        <v>0</v>
      </c>
      <c r="Y623" s="5">
        <v>2015</v>
      </c>
      <c r="Z623" s="14"/>
    </row>
    <row r="624" spans="1:26" ht="12.75" customHeight="1" x14ac:dyDescent="0.25">
      <c r="A624" s="5" t="s">
        <v>2770</v>
      </c>
      <c r="B624" s="5" t="s">
        <v>847</v>
      </c>
      <c r="C624" s="5" t="s">
        <v>846</v>
      </c>
      <c r="D624" s="5" t="s">
        <v>620</v>
      </c>
      <c r="E624" s="5" t="s">
        <v>2781</v>
      </c>
      <c r="F624" s="5" t="s">
        <v>2780</v>
      </c>
      <c r="G624" s="5">
        <v>2</v>
      </c>
      <c r="H624" s="5">
        <v>1</v>
      </c>
      <c r="I624" s="13"/>
      <c r="J624" s="13">
        <v>0.63742536931561122</v>
      </c>
      <c r="K624" s="5">
        <v>2020</v>
      </c>
      <c r="L624" s="14">
        <v>67.381448351917655</v>
      </c>
      <c r="M624" s="5">
        <v>2020</v>
      </c>
      <c r="R624" s="14">
        <v>1.1193204835341823E-2</v>
      </c>
      <c r="S624" s="5">
        <v>2020</v>
      </c>
      <c r="T624" s="14">
        <v>0.41969918185339233</v>
      </c>
      <c r="U624" s="5">
        <v>2020</v>
      </c>
      <c r="X624" s="14">
        <v>100</v>
      </c>
      <c r="Y624" s="5">
        <v>2020</v>
      </c>
    </row>
    <row r="625" spans="1:25" ht="12.75" customHeight="1" x14ac:dyDescent="0.25">
      <c r="A625" s="5" t="s">
        <v>2771</v>
      </c>
      <c r="B625" s="5" t="s">
        <v>847</v>
      </c>
      <c r="C625" s="5" t="s">
        <v>846</v>
      </c>
      <c r="D625" s="5" t="s">
        <v>620</v>
      </c>
      <c r="E625" s="5" t="s">
        <v>2782</v>
      </c>
      <c r="F625" s="5" t="s">
        <v>2783</v>
      </c>
      <c r="G625" s="5">
        <v>2</v>
      </c>
      <c r="H625" s="5">
        <v>1</v>
      </c>
      <c r="I625" s="13"/>
      <c r="J625" s="13">
        <v>0.9657470994881675</v>
      </c>
      <c r="K625" s="5">
        <v>2020</v>
      </c>
      <c r="L625" s="14">
        <v>69.246072155010964</v>
      </c>
      <c r="M625" s="5">
        <v>2020</v>
      </c>
      <c r="R625" s="14">
        <v>0.35612598097766368</v>
      </c>
      <c r="S625" s="5">
        <v>2020</v>
      </c>
      <c r="T625" s="14">
        <v>3.1253550293651781E-3</v>
      </c>
      <c r="U625" s="5">
        <v>2020</v>
      </c>
      <c r="X625" s="14">
        <v>0</v>
      </c>
      <c r="Y625" s="5">
        <v>2020</v>
      </c>
    </row>
    <row r="626" spans="1:25" ht="12.75" customHeight="1" x14ac:dyDescent="0.25">
      <c r="A626" s="5" t="s">
        <v>2772</v>
      </c>
      <c r="B626" s="5" t="s">
        <v>847</v>
      </c>
      <c r="C626" s="5" t="s">
        <v>846</v>
      </c>
      <c r="D626" s="5" t="s">
        <v>620</v>
      </c>
      <c r="E626" s="5" t="s">
        <v>2784</v>
      </c>
      <c r="F626" s="5" t="s">
        <v>2785</v>
      </c>
      <c r="G626" s="5">
        <v>2</v>
      </c>
      <c r="H626" s="5">
        <v>1</v>
      </c>
      <c r="I626" s="13"/>
      <c r="J626" s="13">
        <v>0.48095774729353241</v>
      </c>
      <c r="K626" s="5">
        <v>2020</v>
      </c>
      <c r="L626" s="14">
        <v>84.43369460620201</v>
      </c>
      <c r="M626" s="5">
        <v>2020</v>
      </c>
      <c r="R626" s="14">
        <v>0.60283715301908192</v>
      </c>
      <c r="S626" s="5">
        <v>2020</v>
      </c>
      <c r="T626" s="14">
        <v>0.23840963703836024</v>
      </c>
      <c r="U626" s="5">
        <v>2020</v>
      </c>
      <c r="X626" s="14">
        <v>0</v>
      </c>
      <c r="Y626" s="5">
        <v>2020</v>
      </c>
    </row>
    <row r="627" spans="1:25" ht="12.75" customHeight="1" x14ac:dyDescent="0.25">
      <c r="A627" s="5" t="s">
        <v>2773</v>
      </c>
      <c r="B627" s="5" t="s">
        <v>847</v>
      </c>
      <c r="C627" s="5" t="s">
        <v>846</v>
      </c>
      <c r="D627" s="5" t="s">
        <v>620</v>
      </c>
      <c r="E627" s="5" t="s">
        <v>2786</v>
      </c>
      <c r="F627" s="5" t="s">
        <v>2787</v>
      </c>
      <c r="G627" s="5">
        <v>2</v>
      </c>
      <c r="H627" s="5">
        <v>1</v>
      </c>
      <c r="I627" s="13"/>
      <c r="J627" s="13">
        <v>0.70000000450011091</v>
      </c>
      <c r="K627" s="5">
        <v>2020</v>
      </c>
      <c r="L627" s="14">
        <v>50.761540104449821</v>
      </c>
      <c r="M627" s="5">
        <v>2020</v>
      </c>
      <c r="R627" s="14">
        <v>28.914158923866317</v>
      </c>
      <c r="S627" s="5">
        <v>2020</v>
      </c>
      <c r="T627" s="14">
        <v>1.3867702121758425E-2</v>
      </c>
      <c r="U627" s="5">
        <v>2020</v>
      </c>
      <c r="X627" s="14">
        <v>0</v>
      </c>
      <c r="Y627" s="5">
        <v>2020</v>
      </c>
    </row>
    <row r="628" spans="1:25" ht="12.75" customHeight="1" x14ac:dyDescent="0.25">
      <c r="A628" s="5" t="s">
        <v>2774</v>
      </c>
      <c r="B628" s="5" t="s">
        <v>847</v>
      </c>
      <c r="C628" s="5" t="s">
        <v>846</v>
      </c>
      <c r="D628" s="5" t="s">
        <v>620</v>
      </c>
      <c r="E628" s="5" t="s">
        <v>2788</v>
      </c>
      <c r="F628" s="5" t="s">
        <v>2789</v>
      </c>
      <c r="G628" s="5">
        <v>2</v>
      </c>
      <c r="H628" s="5">
        <v>1</v>
      </c>
      <c r="I628" s="13"/>
      <c r="J628" s="13">
        <v>0.73221167234680207</v>
      </c>
      <c r="K628" s="5">
        <v>2020</v>
      </c>
      <c r="L628" s="14">
        <v>67.60718795506223</v>
      </c>
      <c r="M628" s="5">
        <v>2020</v>
      </c>
      <c r="R628" s="14">
        <v>0.22222222222222221</v>
      </c>
      <c r="S628" s="5">
        <v>2020</v>
      </c>
      <c r="T628" s="14">
        <v>0</v>
      </c>
      <c r="U628" s="5">
        <v>2020</v>
      </c>
      <c r="X628" s="14">
        <v>0</v>
      </c>
      <c r="Y628" s="5">
        <v>2020</v>
      </c>
    </row>
    <row r="629" spans="1:25" ht="12.75" customHeight="1" x14ac:dyDescent="0.25">
      <c r="A629" s="5" t="s">
        <v>2775</v>
      </c>
      <c r="B629" s="5" t="s">
        <v>847</v>
      </c>
      <c r="C629" s="5" t="s">
        <v>846</v>
      </c>
      <c r="D629" s="5" t="s">
        <v>620</v>
      </c>
      <c r="E629" s="5" t="s">
        <v>2791</v>
      </c>
      <c r="F629" s="5" t="s">
        <v>2790</v>
      </c>
      <c r="G629" s="5">
        <v>2</v>
      </c>
      <c r="H629" s="5">
        <v>1</v>
      </c>
      <c r="I629" s="13"/>
      <c r="J629" s="13">
        <v>0.57594995532095961</v>
      </c>
      <c r="K629" s="5">
        <v>2020</v>
      </c>
      <c r="L629" s="14">
        <v>46.903638886914159</v>
      </c>
      <c r="M629" s="5">
        <v>2020</v>
      </c>
      <c r="R629" s="14">
        <v>1.7638805371818</v>
      </c>
      <c r="S629" s="5">
        <v>2020</v>
      </c>
      <c r="T629" s="14">
        <v>4.4297454399679292</v>
      </c>
      <c r="U629" s="5">
        <v>2020</v>
      </c>
      <c r="X629" s="14">
        <v>100</v>
      </c>
      <c r="Y629" s="5">
        <v>2020</v>
      </c>
    </row>
    <row r="630" spans="1:25" ht="12.75" customHeight="1" x14ac:dyDescent="0.25">
      <c r="A630" s="5" t="s">
        <v>2776</v>
      </c>
      <c r="B630" s="5" t="s">
        <v>847</v>
      </c>
      <c r="C630" s="5" t="s">
        <v>846</v>
      </c>
      <c r="D630" s="5" t="s">
        <v>620</v>
      </c>
      <c r="E630" s="5" t="s">
        <v>2792</v>
      </c>
      <c r="F630" s="5" t="s">
        <v>2793</v>
      </c>
      <c r="G630" s="5">
        <v>2</v>
      </c>
      <c r="H630" s="5">
        <v>1</v>
      </c>
      <c r="I630" s="13"/>
      <c r="J630" s="13">
        <v>0.70551041068773357</v>
      </c>
      <c r="K630" s="5">
        <v>2020</v>
      </c>
      <c r="L630" s="14">
        <v>74.164968272621948</v>
      </c>
      <c r="M630" s="5">
        <v>2020</v>
      </c>
      <c r="R630" s="14">
        <v>1.5303263254271251</v>
      </c>
      <c r="S630" s="5">
        <v>2020</v>
      </c>
      <c r="T630" s="14">
        <v>0.65419696995871246</v>
      </c>
      <c r="U630" s="5">
        <v>2020</v>
      </c>
      <c r="X630" s="14">
        <v>0</v>
      </c>
      <c r="Y630" s="5">
        <v>2020</v>
      </c>
    </row>
    <row r="631" spans="1:25" ht="12.75" customHeight="1" x14ac:dyDescent="0.25">
      <c r="A631" s="5" t="s">
        <v>2777</v>
      </c>
      <c r="B631" s="5" t="s">
        <v>847</v>
      </c>
      <c r="C631" s="5" t="s">
        <v>846</v>
      </c>
      <c r="D631" s="5" t="s">
        <v>620</v>
      </c>
      <c r="E631" s="5" t="s">
        <v>2794</v>
      </c>
      <c r="F631" s="5" t="s">
        <v>2795</v>
      </c>
      <c r="G631" s="5">
        <v>2</v>
      </c>
      <c r="H631" s="5">
        <v>1</v>
      </c>
      <c r="I631" s="13"/>
      <c r="J631" s="13">
        <v>0.5804982210406574</v>
      </c>
      <c r="K631" s="5">
        <v>2020</v>
      </c>
      <c r="L631" s="14">
        <v>78.59908498659955</v>
      </c>
      <c r="M631" s="5">
        <v>2020</v>
      </c>
      <c r="R631" s="14">
        <v>2.0665037888982818</v>
      </c>
      <c r="S631" s="5">
        <v>2020</v>
      </c>
      <c r="T631" s="14">
        <v>0.30042039901894263</v>
      </c>
      <c r="U631" s="5">
        <v>2020</v>
      </c>
      <c r="X631" s="14">
        <v>100</v>
      </c>
      <c r="Y631" s="5">
        <v>2020</v>
      </c>
    </row>
    <row r="632" spans="1:25" ht="12.75" customHeight="1" x14ac:dyDescent="0.25">
      <c r="A632" s="5" t="s">
        <v>2778</v>
      </c>
      <c r="B632" s="5" t="s">
        <v>847</v>
      </c>
      <c r="C632" s="5" t="s">
        <v>846</v>
      </c>
      <c r="D632" s="5" t="s">
        <v>620</v>
      </c>
      <c r="E632" s="5" t="s">
        <v>2797</v>
      </c>
      <c r="F632" s="5" t="s">
        <v>2796</v>
      </c>
      <c r="G632" s="5">
        <v>2</v>
      </c>
      <c r="H632" s="5">
        <v>1</v>
      </c>
      <c r="I632" s="13"/>
      <c r="J632" s="13">
        <v>0.70000003650793774</v>
      </c>
      <c r="K632" s="5">
        <v>2020</v>
      </c>
      <c r="L632" s="14">
        <v>44.635576044813668</v>
      </c>
      <c r="M632" s="5">
        <v>2020</v>
      </c>
      <c r="R632" s="14">
        <v>2.8716471484500969</v>
      </c>
      <c r="S632" s="5">
        <v>2020</v>
      </c>
      <c r="T632" s="14">
        <v>6.099280393968335E-2</v>
      </c>
      <c r="U632" s="5">
        <v>2020</v>
      </c>
      <c r="X632" s="14">
        <v>100</v>
      </c>
      <c r="Y632" s="5">
        <v>2020</v>
      </c>
    </row>
    <row r="633" spans="1:25" ht="12.75" customHeight="1" x14ac:dyDescent="0.25">
      <c r="A633" s="5" t="s">
        <v>2779</v>
      </c>
      <c r="B633" s="5" t="s">
        <v>847</v>
      </c>
      <c r="C633" s="5" t="s">
        <v>846</v>
      </c>
      <c r="D633" s="5" t="s">
        <v>620</v>
      </c>
      <c r="E633" s="5" t="s">
        <v>2799</v>
      </c>
      <c r="F633" s="5" t="s">
        <v>2798</v>
      </c>
      <c r="G633" s="5">
        <v>2</v>
      </c>
      <c r="H633" s="5">
        <v>1</v>
      </c>
      <c r="I633" s="13"/>
      <c r="J633" s="13">
        <v>0.77905858719603616</v>
      </c>
      <c r="K633" s="5">
        <v>2020</v>
      </c>
      <c r="L633" s="14">
        <v>60.241129534975755</v>
      </c>
      <c r="M633" s="5">
        <v>2020</v>
      </c>
      <c r="R633" s="14">
        <v>0.64176892150076326</v>
      </c>
      <c r="S633" s="5">
        <v>2020</v>
      </c>
      <c r="T633" s="14">
        <v>7.4247448237745137E-2</v>
      </c>
      <c r="U633" s="5">
        <v>2020</v>
      </c>
      <c r="X633" s="14">
        <v>100</v>
      </c>
      <c r="Y633" s="5">
        <v>2020</v>
      </c>
    </row>
    <row r="634" spans="1:25" ht="12.75" customHeight="1" x14ac:dyDescent="0.25">
      <c r="A634" s="5" t="s">
        <v>2800</v>
      </c>
      <c r="B634" s="5" t="s">
        <v>1124</v>
      </c>
      <c r="C634" s="5" t="s">
        <v>1123</v>
      </c>
      <c r="D634" s="5" t="s">
        <v>1038</v>
      </c>
      <c r="E634" s="5" t="s">
        <v>2847</v>
      </c>
      <c r="F634" s="5" t="s">
        <v>2848</v>
      </c>
      <c r="G634" s="5">
        <v>3</v>
      </c>
      <c r="H634" s="5">
        <v>1</v>
      </c>
      <c r="I634" s="5" t="s">
        <v>2849</v>
      </c>
      <c r="J634" s="13">
        <v>0.61186535594803981</v>
      </c>
      <c r="K634" s="5">
        <v>2019</v>
      </c>
    </row>
    <row r="635" spans="1:25" ht="12.75" customHeight="1" x14ac:dyDescent="0.25">
      <c r="A635" s="5" t="s">
        <v>2801</v>
      </c>
      <c r="B635" s="5" t="s">
        <v>1124</v>
      </c>
      <c r="C635" s="5" t="s">
        <v>1123</v>
      </c>
      <c r="D635" s="5" t="s">
        <v>1038</v>
      </c>
      <c r="E635" s="5" t="s">
        <v>2850</v>
      </c>
      <c r="F635" s="5" t="s">
        <v>2896</v>
      </c>
      <c r="G635" s="5">
        <v>3</v>
      </c>
      <c r="H635" s="5">
        <v>2</v>
      </c>
      <c r="I635" s="5" t="s">
        <v>2941</v>
      </c>
      <c r="J635" s="13">
        <v>0.47241086014591205</v>
      </c>
      <c r="K635" s="5">
        <v>2019</v>
      </c>
    </row>
    <row r="636" spans="1:25" ht="12.75" customHeight="1" x14ac:dyDescent="0.25">
      <c r="A636" s="5" t="s">
        <v>2802</v>
      </c>
      <c r="B636" s="5" t="s">
        <v>1124</v>
      </c>
      <c r="C636" s="5" t="s">
        <v>1123</v>
      </c>
      <c r="D636" s="5" t="s">
        <v>1038</v>
      </c>
      <c r="E636" s="5" t="s">
        <v>2851</v>
      </c>
      <c r="F636" s="5" t="s">
        <v>2897</v>
      </c>
      <c r="G636" s="5">
        <v>3</v>
      </c>
      <c r="H636" s="5">
        <v>2</v>
      </c>
      <c r="I636" s="5" t="s">
        <v>2942</v>
      </c>
      <c r="J636" s="13">
        <v>0.69501316464862339</v>
      </c>
      <c r="K636" s="5">
        <v>2019</v>
      </c>
    </row>
    <row r="637" spans="1:25" ht="12.75" customHeight="1" x14ac:dyDescent="0.25">
      <c r="A637" s="5" t="s">
        <v>2803</v>
      </c>
      <c r="B637" s="5" t="s">
        <v>1124</v>
      </c>
      <c r="C637" s="5" t="s">
        <v>1123</v>
      </c>
      <c r="D637" s="5" t="s">
        <v>1038</v>
      </c>
      <c r="E637" s="5" t="s">
        <v>2852</v>
      </c>
      <c r="F637" s="5" t="s">
        <v>2898</v>
      </c>
      <c r="G637" s="5">
        <v>3</v>
      </c>
      <c r="H637" s="5">
        <v>1</v>
      </c>
      <c r="I637" s="5" t="s">
        <v>2943</v>
      </c>
      <c r="J637" s="13">
        <v>0.55903797109087372</v>
      </c>
      <c r="K637" s="5">
        <v>2019</v>
      </c>
    </row>
    <row r="638" spans="1:25" ht="12.75" customHeight="1" x14ac:dyDescent="0.25">
      <c r="A638" s="5" t="s">
        <v>2804</v>
      </c>
      <c r="B638" s="5" t="s">
        <v>1124</v>
      </c>
      <c r="C638" s="5" t="s">
        <v>1123</v>
      </c>
      <c r="D638" s="5" t="s">
        <v>1038</v>
      </c>
      <c r="E638" s="5" t="s">
        <v>2853</v>
      </c>
      <c r="F638" s="5" t="s">
        <v>2899</v>
      </c>
      <c r="G638" s="5">
        <v>3</v>
      </c>
      <c r="H638" s="5">
        <v>2</v>
      </c>
      <c r="I638" s="5" t="s">
        <v>2944</v>
      </c>
      <c r="J638" s="13">
        <v>0.47069610360637315</v>
      </c>
      <c r="K638" s="5">
        <v>2019</v>
      </c>
    </row>
    <row r="639" spans="1:25" ht="12.75" customHeight="1" x14ac:dyDescent="0.25">
      <c r="A639" s="5" t="s">
        <v>2805</v>
      </c>
      <c r="B639" s="5" t="s">
        <v>1124</v>
      </c>
      <c r="C639" s="5" t="s">
        <v>1123</v>
      </c>
      <c r="D639" s="5" t="s">
        <v>1038</v>
      </c>
      <c r="E639" s="5" t="s">
        <v>2854</v>
      </c>
      <c r="F639" s="5" t="s">
        <v>2900</v>
      </c>
      <c r="G639" s="5">
        <v>3</v>
      </c>
      <c r="H639" s="5">
        <v>2</v>
      </c>
      <c r="I639" s="5" t="s">
        <v>2945</v>
      </c>
      <c r="J639" s="13">
        <v>0.60063528255041376</v>
      </c>
      <c r="K639" s="5">
        <v>2019</v>
      </c>
    </row>
    <row r="640" spans="1:25" ht="12.75" customHeight="1" x14ac:dyDescent="0.25">
      <c r="A640" s="5" t="s">
        <v>2806</v>
      </c>
      <c r="B640" s="5" t="s">
        <v>1124</v>
      </c>
      <c r="C640" s="5" t="s">
        <v>1123</v>
      </c>
      <c r="D640" s="5" t="s">
        <v>1038</v>
      </c>
      <c r="E640" s="5" t="s">
        <v>2855</v>
      </c>
      <c r="F640" s="5" t="s">
        <v>2901</v>
      </c>
      <c r="G640" s="5">
        <v>3</v>
      </c>
      <c r="H640" s="5">
        <v>2</v>
      </c>
      <c r="I640" s="5" t="s">
        <v>2946</v>
      </c>
      <c r="J640" s="13">
        <v>0.43984901944734467</v>
      </c>
      <c r="K640" s="5">
        <v>2019</v>
      </c>
    </row>
    <row r="641" spans="1:11" ht="12.75" customHeight="1" x14ac:dyDescent="0.25">
      <c r="A641" s="5" t="s">
        <v>2807</v>
      </c>
      <c r="B641" s="5" t="s">
        <v>1124</v>
      </c>
      <c r="C641" s="5" t="s">
        <v>1123</v>
      </c>
      <c r="D641" s="5" t="s">
        <v>1038</v>
      </c>
      <c r="E641" s="5" t="s">
        <v>2856</v>
      </c>
      <c r="F641" s="5" t="s">
        <v>2902</v>
      </c>
      <c r="G641" s="5">
        <v>3</v>
      </c>
      <c r="H641" s="5">
        <v>2</v>
      </c>
      <c r="I641" s="5" t="s">
        <v>2947</v>
      </c>
      <c r="J641" s="13">
        <v>0.37628806817621596</v>
      </c>
      <c r="K641" s="5">
        <v>2019</v>
      </c>
    </row>
    <row r="642" spans="1:11" ht="12.75" customHeight="1" x14ac:dyDescent="0.25">
      <c r="A642" s="5" t="s">
        <v>2808</v>
      </c>
      <c r="B642" s="5" t="s">
        <v>1124</v>
      </c>
      <c r="C642" s="5" t="s">
        <v>1123</v>
      </c>
      <c r="D642" s="5" t="s">
        <v>1038</v>
      </c>
      <c r="E642" s="5" t="s">
        <v>2857</v>
      </c>
      <c r="F642" s="5" t="s">
        <v>2903</v>
      </c>
      <c r="G642" s="5">
        <v>3</v>
      </c>
      <c r="H642" s="5">
        <v>1</v>
      </c>
      <c r="I642" s="5" t="s">
        <v>2948</v>
      </c>
      <c r="J642" s="13">
        <v>0.4556123738412885</v>
      </c>
      <c r="K642" s="5">
        <v>2019</v>
      </c>
    </row>
    <row r="643" spans="1:11" ht="12.75" customHeight="1" x14ac:dyDescent="0.25">
      <c r="A643" s="5" t="s">
        <v>2809</v>
      </c>
      <c r="B643" s="5" t="s">
        <v>1124</v>
      </c>
      <c r="C643" s="5" t="s">
        <v>1123</v>
      </c>
      <c r="D643" s="5" t="s">
        <v>1038</v>
      </c>
      <c r="E643" s="5" t="s">
        <v>2858</v>
      </c>
      <c r="F643" s="5" t="s">
        <v>2904</v>
      </c>
      <c r="G643" s="5">
        <v>3</v>
      </c>
      <c r="H643" s="5">
        <v>2</v>
      </c>
      <c r="I643" s="5" t="s">
        <v>2949</v>
      </c>
      <c r="J643" s="13">
        <v>0.40318107945551634</v>
      </c>
      <c r="K643" s="5">
        <v>2019</v>
      </c>
    </row>
    <row r="644" spans="1:11" ht="12.75" customHeight="1" x14ac:dyDescent="0.25">
      <c r="A644" s="5" t="s">
        <v>2810</v>
      </c>
      <c r="B644" s="5" t="s">
        <v>1124</v>
      </c>
      <c r="C644" s="5" t="s">
        <v>1123</v>
      </c>
      <c r="D644" s="5" t="s">
        <v>1038</v>
      </c>
      <c r="E644" s="5" t="s">
        <v>2859</v>
      </c>
      <c r="F644" s="5" t="s">
        <v>2905</v>
      </c>
      <c r="G644" s="5">
        <v>3</v>
      </c>
      <c r="H644" s="5">
        <v>2</v>
      </c>
      <c r="I644" s="5" t="s">
        <v>2950</v>
      </c>
      <c r="J644" s="13">
        <v>0.5255237220104817</v>
      </c>
      <c r="K644" s="5">
        <v>2019</v>
      </c>
    </row>
    <row r="645" spans="1:11" ht="12.75" customHeight="1" x14ac:dyDescent="0.25">
      <c r="A645" s="5" t="s">
        <v>2811</v>
      </c>
      <c r="B645" s="5" t="s">
        <v>1124</v>
      </c>
      <c r="C645" s="5" t="s">
        <v>1123</v>
      </c>
      <c r="D645" s="5" t="s">
        <v>1038</v>
      </c>
      <c r="E645" s="5" t="s">
        <v>2860</v>
      </c>
      <c r="F645" s="5" t="s">
        <v>2906</v>
      </c>
      <c r="G645" s="5">
        <v>3</v>
      </c>
      <c r="H645" s="5">
        <v>2</v>
      </c>
      <c r="I645" s="5" t="s">
        <v>2951</v>
      </c>
      <c r="J645" s="13">
        <v>0.74788512976730515</v>
      </c>
      <c r="K645" s="5">
        <v>2019</v>
      </c>
    </row>
    <row r="646" spans="1:11" ht="12.75" customHeight="1" x14ac:dyDescent="0.25">
      <c r="A646" s="5" t="s">
        <v>2812</v>
      </c>
      <c r="B646" s="5" t="s">
        <v>1124</v>
      </c>
      <c r="C646" s="5" t="s">
        <v>1123</v>
      </c>
      <c r="D646" s="5" t="s">
        <v>1038</v>
      </c>
      <c r="E646" s="5" t="s">
        <v>2861</v>
      </c>
      <c r="F646" s="5" t="s">
        <v>2907</v>
      </c>
      <c r="G646" s="5">
        <v>3</v>
      </c>
      <c r="H646" s="5">
        <v>2</v>
      </c>
      <c r="I646" s="5" t="s">
        <v>2952</v>
      </c>
      <c r="J646" s="13">
        <v>0.40989643810712334</v>
      </c>
      <c r="K646" s="5">
        <v>2019</v>
      </c>
    </row>
    <row r="647" spans="1:11" ht="12.75" customHeight="1" x14ac:dyDescent="0.25">
      <c r="A647" s="5" t="s">
        <v>2813</v>
      </c>
      <c r="B647" s="5" t="s">
        <v>1124</v>
      </c>
      <c r="C647" s="5" t="s">
        <v>1123</v>
      </c>
      <c r="D647" s="5" t="s">
        <v>1038</v>
      </c>
      <c r="E647" s="5" t="s">
        <v>2862</v>
      </c>
      <c r="F647" s="5" t="s">
        <v>2908</v>
      </c>
      <c r="G647" s="5">
        <v>3</v>
      </c>
      <c r="H647" s="5">
        <v>2</v>
      </c>
      <c r="I647" s="5" t="s">
        <v>2942</v>
      </c>
      <c r="J647" s="13">
        <v>0.93806388690010123</v>
      </c>
      <c r="K647" s="5">
        <v>2019</v>
      </c>
    </row>
    <row r="648" spans="1:11" ht="12.75" customHeight="1" x14ac:dyDescent="0.25">
      <c r="A648" s="5" t="s">
        <v>2814</v>
      </c>
      <c r="B648" s="5" t="s">
        <v>1124</v>
      </c>
      <c r="C648" s="5" t="s">
        <v>1123</v>
      </c>
      <c r="D648" s="5" t="s">
        <v>1038</v>
      </c>
      <c r="E648" s="5" t="s">
        <v>2863</v>
      </c>
      <c r="F648" s="5" t="s">
        <v>2909</v>
      </c>
      <c r="G648" s="5">
        <v>3</v>
      </c>
      <c r="H648" s="5">
        <v>1</v>
      </c>
      <c r="I648" s="5" t="s">
        <v>2953</v>
      </c>
      <c r="J648" s="13">
        <v>0.54963028207046205</v>
      </c>
      <c r="K648" s="5">
        <v>2019</v>
      </c>
    </row>
    <row r="649" spans="1:11" ht="12.75" customHeight="1" x14ac:dyDescent="0.25">
      <c r="A649" s="5" t="s">
        <v>2815</v>
      </c>
      <c r="B649" s="5" t="s">
        <v>1124</v>
      </c>
      <c r="C649" s="5" t="s">
        <v>1123</v>
      </c>
      <c r="D649" s="5" t="s">
        <v>1038</v>
      </c>
      <c r="E649" s="5" t="s">
        <v>2864</v>
      </c>
      <c r="F649" s="5" t="s">
        <v>2910</v>
      </c>
      <c r="G649" s="5">
        <v>3</v>
      </c>
      <c r="H649" s="5">
        <v>2</v>
      </c>
      <c r="I649" s="5" t="s">
        <v>2947</v>
      </c>
      <c r="J649" s="13">
        <v>0.9153197311460991</v>
      </c>
      <c r="K649" s="5">
        <v>2019</v>
      </c>
    </row>
    <row r="650" spans="1:11" ht="12.75" customHeight="1" x14ac:dyDescent="0.25">
      <c r="A650" s="5" t="s">
        <v>2816</v>
      </c>
      <c r="B650" s="5" t="s">
        <v>1124</v>
      </c>
      <c r="C650" s="5" t="s">
        <v>1123</v>
      </c>
      <c r="D650" s="5" t="s">
        <v>1038</v>
      </c>
      <c r="E650" s="5" t="s">
        <v>2865</v>
      </c>
      <c r="F650" s="5" t="s">
        <v>2911</v>
      </c>
      <c r="G650" s="5">
        <v>3</v>
      </c>
      <c r="H650" s="5">
        <v>2</v>
      </c>
      <c r="I650" s="5" t="s">
        <v>2954</v>
      </c>
      <c r="J650" s="13">
        <v>0.68475792943366676</v>
      </c>
      <c r="K650" s="5">
        <v>2019</v>
      </c>
    </row>
    <row r="651" spans="1:11" ht="12.75" customHeight="1" x14ac:dyDescent="0.25">
      <c r="A651" s="5" t="s">
        <v>2817</v>
      </c>
      <c r="B651" s="5" t="s">
        <v>1124</v>
      </c>
      <c r="C651" s="5" t="s">
        <v>1123</v>
      </c>
      <c r="D651" s="5" t="s">
        <v>1038</v>
      </c>
      <c r="E651" s="5" t="s">
        <v>2866</v>
      </c>
      <c r="F651" s="5" t="s">
        <v>2912</v>
      </c>
      <c r="G651" s="5">
        <v>3</v>
      </c>
      <c r="H651" s="5">
        <v>2</v>
      </c>
      <c r="I651" s="5" t="s">
        <v>2955</v>
      </c>
      <c r="J651" s="13">
        <v>0.77816908056319378</v>
      </c>
      <c r="K651" s="5">
        <v>2019</v>
      </c>
    </row>
    <row r="652" spans="1:11" ht="12.75" customHeight="1" x14ac:dyDescent="0.25">
      <c r="A652" s="5" t="s">
        <v>2818</v>
      </c>
      <c r="B652" s="5" t="s">
        <v>1124</v>
      </c>
      <c r="C652" s="5" t="s">
        <v>1123</v>
      </c>
      <c r="D652" s="5" t="s">
        <v>1038</v>
      </c>
      <c r="E652" s="5" t="s">
        <v>2867</v>
      </c>
      <c r="F652" s="5" t="s">
        <v>2913</v>
      </c>
      <c r="G652" s="5">
        <v>3</v>
      </c>
      <c r="H652" s="5">
        <v>2</v>
      </c>
      <c r="I652" s="5" t="s">
        <v>2956</v>
      </c>
      <c r="J652" s="13">
        <v>0.51434665600068397</v>
      </c>
      <c r="K652" s="5">
        <v>2019</v>
      </c>
    </row>
    <row r="653" spans="1:11" ht="12.75" customHeight="1" x14ac:dyDescent="0.25">
      <c r="A653" s="5" t="s">
        <v>2819</v>
      </c>
      <c r="B653" s="5" t="s">
        <v>1124</v>
      </c>
      <c r="C653" s="5" t="s">
        <v>1123</v>
      </c>
      <c r="D653" s="5" t="s">
        <v>1038</v>
      </c>
      <c r="E653" s="5" t="s">
        <v>2868</v>
      </c>
      <c r="F653" s="5" t="s">
        <v>2914</v>
      </c>
      <c r="G653" s="5">
        <v>3</v>
      </c>
      <c r="H653" s="5">
        <v>1</v>
      </c>
      <c r="I653" s="5" t="s">
        <v>2957</v>
      </c>
      <c r="J653" s="13">
        <v>0.56345937331414242</v>
      </c>
      <c r="K653" s="5">
        <v>2019</v>
      </c>
    </row>
    <row r="654" spans="1:11" ht="12.75" customHeight="1" x14ac:dyDescent="0.25">
      <c r="A654" s="5" t="s">
        <v>2820</v>
      </c>
      <c r="B654" s="5" t="s">
        <v>1124</v>
      </c>
      <c r="C654" s="5" t="s">
        <v>1123</v>
      </c>
      <c r="D654" s="5" t="s">
        <v>1038</v>
      </c>
      <c r="E654" s="5" t="s">
        <v>2869</v>
      </c>
      <c r="F654" s="5" t="s">
        <v>2915</v>
      </c>
      <c r="G654" s="5">
        <v>3</v>
      </c>
      <c r="H654" s="5">
        <v>1</v>
      </c>
      <c r="I654" s="5" t="s">
        <v>2958</v>
      </c>
      <c r="J654" s="13">
        <v>0.48090797421962966</v>
      </c>
      <c r="K654" s="5">
        <v>2019</v>
      </c>
    </row>
    <row r="655" spans="1:11" ht="12.75" customHeight="1" x14ac:dyDescent="0.25">
      <c r="A655" s="5" t="s">
        <v>2821</v>
      </c>
      <c r="B655" s="5" t="s">
        <v>1124</v>
      </c>
      <c r="C655" s="5" t="s">
        <v>1123</v>
      </c>
      <c r="D655" s="5" t="s">
        <v>1038</v>
      </c>
      <c r="E655" s="5" t="s">
        <v>2870</v>
      </c>
      <c r="F655" s="5" t="s">
        <v>2916</v>
      </c>
      <c r="G655" s="5">
        <v>3</v>
      </c>
      <c r="H655" s="5">
        <v>2</v>
      </c>
      <c r="I655" s="5" t="s">
        <v>2959</v>
      </c>
      <c r="J655" s="13">
        <v>0.81231152378523674</v>
      </c>
      <c r="K655" s="5">
        <v>2019</v>
      </c>
    </row>
    <row r="656" spans="1:11" ht="12.75" customHeight="1" x14ac:dyDescent="0.25">
      <c r="A656" s="5" t="s">
        <v>2822</v>
      </c>
      <c r="B656" s="5" t="s">
        <v>1124</v>
      </c>
      <c r="C656" s="5" t="s">
        <v>1123</v>
      </c>
      <c r="D656" s="5" t="s">
        <v>1038</v>
      </c>
      <c r="E656" s="5" t="s">
        <v>2871</v>
      </c>
      <c r="F656" s="5" t="s">
        <v>2917</v>
      </c>
      <c r="G656" s="5">
        <v>3</v>
      </c>
      <c r="H656" s="5">
        <v>2</v>
      </c>
      <c r="I656" s="5" t="s">
        <v>2960</v>
      </c>
      <c r="J656" s="13">
        <v>0.64214530649452439</v>
      </c>
      <c r="K656" s="5">
        <v>2019</v>
      </c>
    </row>
    <row r="657" spans="1:11" ht="12.75" customHeight="1" x14ac:dyDescent="0.25">
      <c r="A657" s="5" t="s">
        <v>2823</v>
      </c>
      <c r="B657" s="5" t="s">
        <v>1124</v>
      </c>
      <c r="C657" s="5" t="s">
        <v>1123</v>
      </c>
      <c r="D657" s="5" t="s">
        <v>1038</v>
      </c>
      <c r="E657" s="5" t="s">
        <v>2872</v>
      </c>
      <c r="F657" s="5" t="s">
        <v>2918</v>
      </c>
      <c r="G657" s="5">
        <v>3</v>
      </c>
      <c r="H657" s="5">
        <v>1</v>
      </c>
      <c r="I657" s="5" t="s">
        <v>2961</v>
      </c>
      <c r="J657" s="13">
        <v>0.50611297878924544</v>
      </c>
      <c r="K657" s="5">
        <v>2019</v>
      </c>
    </row>
    <row r="658" spans="1:11" ht="12.75" customHeight="1" x14ac:dyDescent="0.25">
      <c r="A658" s="5" t="s">
        <v>2824</v>
      </c>
      <c r="B658" s="5" t="s">
        <v>1124</v>
      </c>
      <c r="C658" s="5" t="s">
        <v>1123</v>
      </c>
      <c r="D658" s="5" t="s">
        <v>1038</v>
      </c>
      <c r="E658" s="5" t="s">
        <v>2873</v>
      </c>
      <c r="F658" s="5" t="s">
        <v>2919</v>
      </c>
      <c r="G658" s="5">
        <v>3</v>
      </c>
      <c r="H658" s="5">
        <v>2</v>
      </c>
      <c r="I658" s="5" t="s">
        <v>2962</v>
      </c>
      <c r="J658" s="13">
        <v>0.54854402254359635</v>
      </c>
      <c r="K658" s="5">
        <v>2019</v>
      </c>
    </row>
    <row r="659" spans="1:11" ht="12.75" customHeight="1" x14ac:dyDescent="0.25">
      <c r="A659" s="5" t="s">
        <v>2825</v>
      </c>
      <c r="B659" s="5" t="s">
        <v>1124</v>
      </c>
      <c r="C659" s="5" t="s">
        <v>1123</v>
      </c>
      <c r="D659" s="5" t="s">
        <v>1038</v>
      </c>
      <c r="E659" s="5" t="s">
        <v>2874</v>
      </c>
      <c r="F659" s="5" t="s">
        <v>1367</v>
      </c>
      <c r="G659" s="5">
        <v>3</v>
      </c>
      <c r="H659" s="5">
        <v>2</v>
      </c>
      <c r="I659" s="5" t="s">
        <v>2962</v>
      </c>
      <c r="J659" s="13">
        <v>0.4362470072071723</v>
      </c>
      <c r="K659" s="5">
        <v>2019</v>
      </c>
    </row>
    <row r="660" spans="1:11" ht="12.75" customHeight="1" x14ac:dyDescent="0.25">
      <c r="A660" s="5" t="s">
        <v>2826</v>
      </c>
      <c r="B660" s="5" t="s">
        <v>1124</v>
      </c>
      <c r="C660" s="5" t="s">
        <v>1123</v>
      </c>
      <c r="D660" s="5" t="s">
        <v>1038</v>
      </c>
      <c r="E660" s="5" t="s">
        <v>2875</v>
      </c>
      <c r="F660" s="5" t="s">
        <v>2920</v>
      </c>
      <c r="G660" s="5">
        <v>3</v>
      </c>
      <c r="H660" s="5">
        <v>2</v>
      </c>
      <c r="I660" s="5" t="s">
        <v>2951</v>
      </c>
      <c r="J660" s="13">
        <v>0.40315766798770952</v>
      </c>
      <c r="K660" s="5">
        <v>2019</v>
      </c>
    </row>
    <row r="661" spans="1:11" ht="12.75" customHeight="1" x14ac:dyDescent="0.25">
      <c r="A661" s="5" t="s">
        <v>2827</v>
      </c>
      <c r="B661" s="5" t="s">
        <v>1124</v>
      </c>
      <c r="C661" s="5" t="s">
        <v>1123</v>
      </c>
      <c r="D661" s="5" t="s">
        <v>1038</v>
      </c>
      <c r="E661" s="5" t="s">
        <v>2876</v>
      </c>
      <c r="F661" s="5" t="s">
        <v>2921</v>
      </c>
      <c r="G661" s="5">
        <v>3</v>
      </c>
      <c r="H661" s="5">
        <v>2</v>
      </c>
      <c r="I661" s="5" t="s">
        <v>2945</v>
      </c>
      <c r="J661" s="13">
        <v>0.39074081215342354</v>
      </c>
      <c r="K661" s="5">
        <v>2019</v>
      </c>
    </row>
    <row r="662" spans="1:11" ht="12.75" customHeight="1" x14ac:dyDescent="0.25">
      <c r="A662" s="5" t="s">
        <v>2828</v>
      </c>
      <c r="B662" s="5" t="s">
        <v>1124</v>
      </c>
      <c r="C662" s="5" t="s">
        <v>1123</v>
      </c>
      <c r="D662" s="5" t="s">
        <v>1038</v>
      </c>
      <c r="E662" s="5" t="s">
        <v>2877</v>
      </c>
      <c r="F662" s="5" t="s">
        <v>2922</v>
      </c>
      <c r="G662" s="5">
        <v>3</v>
      </c>
      <c r="H662" s="5">
        <v>2</v>
      </c>
      <c r="I662" s="5" t="s">
        <v>2963</v>
      </c>
      <c r="J662" s="13">
        <v>0.60607623750802886</v>
      </c>
      <c r="K662" s="5">
        <v>2019</v>
      </c>
    </row>
    <row r="663" spans="1:11" ht="12.75" customHeight="1" x14ac:dyDescent="0.25">
      <c r="A663" s="5" t="s">
        <v>2829</v>
      </c>
      <c r="B663" s="5" t="s">
        <v>1124</v>
      </c>
      <c r="C663" s="5" t="s">
        <v>1123</v>
      </c>
      <c r="D663" s="5" t="s">
        <v>1038</v>
      </c>
      <c r="E663" s="5" t="s">
        <v>2878</v>
      </c>
      <c r="F663" s="5" t="s">
        <v>2923</v>
      </c>
      <c r="G663" s="5">
        <v>3</v>
      </c>
      <c r="H663" s="5">
        <v>1</v>
      </c>
      <c r="I663" s="5" t="s">
        <v>2964</v>
      </c>
      <c r="J663" s="13">
        <v>0.47593932309095621</v>
      </c>
      <c r="K663" s="5">
        <v>2019</v>
      </c>
    </row>
    <row r="664" spans="1:11" ht="12.75" customHeight="1" x14ac:dyDescent="0.25">
      <c r="A664" s="5" t="s">
        <v>2830</v>
      </c>
      <c r="B664" s="5" t="s">
        <v>1124</v>
      </c>
      <c r="C664" s="5" t="s">
        <v>1123</v>
      </c>
      <c r="D664" s="5" t="s">
        <v>1038</v>
      </c>
      <c r="E664" s="5" t="s">
        <v>2879</v>
      </c>
      <c r="F664" s="5" t="s">
        <v>2924</v>
      </c>
      <c r="G664" s="5">
        <v>3</v>
      </c>
      <c r="H664" s="5">
        <v>2</v>
      </c>
      <c r="I664" s="5" t="s">
        <v>2965</v>
      </c>
      <c r="J664" s="13">
        <v>0.50135524687389466</v>
      </c>
      <c r="K664" s="5">
        <v>2019</v>
      </c>
    </row>
    <row r="665" spans="1:11" ht="12.75" customHeight="1" x14ac:dyDescent="0.25">
      <c r="A665" s="5" t="s">
        <v>2831</v>
      </c>
      <c r="B665" s="5" t="s">
        <v>1124</v>
      </c>
      <c r="C665" s="5" t="s">
        <v>1123</v>
      </c>
      <c r="D665" s="5" t="s">
        <v>1038</v>
      </c>
      <c r="E665" s="5" t="s">
        <v>2880</v>
      </c>
      <c r="F665" s="5" t="s">
        <v>2925</v>
      </c>
      <c r="G665" s="5">
        <v>3</v>
      </c>
      <c r="H665" s="5">
        <v>2</v>
      </c>
      <c r="I665" s="5" t="s">
        <v>2960</v>
      </c>
      <c r="J665" s="13">
        <v>0.62992400851051245</v>
      </c>
      <c r="K665" s="5">
        <v>2019</v>
      </c>
    </row>
    <row r="666" spans="1:11" ht="12.75" customHeight="1" x14ac:dyDescent="0.25">
      <c r="A666" s="5" t="s">
        <v>2832</v>
      </c>
      <c r="B666" s="5" t="s">
        <v>1124</v>
      </c>
      <c r="C666" s="5" t="s">
        <v>1123</v>
      </c>
      <c r="D666" s="5" t="s">
        <v>1038</v>
      </c>
      <c r="E666" s="5" t="s">
        <v>2881</v>
      </c>
      <c r="F666" s="5" t="s">
        <v>2926</v>
      </c>
      <c r="G666" s="5">
        <v>3</v>
      </c>
      <c r="H666" s="5">
        <v>1</v>
      </c>
      <c r="I666" s="5" t="s">
        <v>2961</v>
      </c>
      <c r="J666" s="13">
        <v>0.65517027491220847</v>
      </c>
      <c r="K666" s="5">
        <v>2019</v>
      </c>
    </row>
    <row r="667" spans="1:11" ht="12.75" customHeight="1" x14ac:dyDescent="0.25">
      <c r="A667" s="5" t="s">
        <v>2833</v>
      </c>
      <c r="B667" s="5" t="s">
        <v>1124</v>
      </c>
      <c r="C667" s="5" t="s">
        <v>1123</v>
      </c>
      <c r="D667" s="5" t="s">
        <v>1038</v>
      </c>
      <c r="E667" s="5" t="s">
        <v>2882</v>
      </c>
      <c r="F667" s="5" t="s">
        <v>2927</v>
      </c>
      <c r="G667" s="5">
        <v>3</v>
      </c>
      <c r="H667" s="5">
        <v>2</v>
      </c>
      <c r="I667" s="5" t="s">
        <v>2955</v>
      </c>
      <c r="J667" s="13">
        <v>0.51402932169936733</v>
      </c>
      <c r="K667" s="5">
        <v>2019</v>
      </c>
    </row>
    <row r="668" spans="1:11" ht="12.75" customHeight="1" x14ac:dyDescent="0.25">
      <c r="A668" s="5" t="s">
        <v>2834</v>
      </c>
      <c r="B668" s="5" t="s">
        <v>1124</v>
      </c>
      <c r="C668" s="5" t="s">
        <v>1123</v>
      </c>
      <c r="D668" s="5" t="s">
        <v>1038</v>
      </c>
      <c r="E668" s="5" t="s">
        <v>2883</v>
      </c>
      <c r="F668" s="5" t="s">
        <v>2928</v>
      </c>
      <c r="G668" s="5">
        <v>3</v>
      </c>
      <c r="H668" s="5">
        <v>2</v>
      </c>
      <c r="I668" s="5" t="s">
        <v>2963</v>
      </c>
      <c r="J668" s="13">
        <v>0.40770132189708519</v>
      </c>
      <c r="K668" s="5">
        <v>2019</v>
      </c>
    </row>
    <row r="669" spans="1:11" ht="12.75" customHeight="1" x14ac:dyDescent="0.25">
      <c r="A669" s="5" t="s">
        <v>2835</v>
      </c>
      <c r="B669" s="5" t="s">
        <v>1124</v>
      </c>
      <c r="C669" s="5" t="s">
        <v>1123</v>
      </c>
      <c r="D669" s="5" t="s">
        <v>1038</v>
      </c>
      <c r="E669" s="5" t="s">
        <v>2884</v>
      </c>
      <c r="F669" s="5" t="s">
        <v>2929</v>
      </c>
      <c r="G669" s="5">
        <v>3</v>
      </c>
      <c r="H669" s="5">
        <v>1</v>
      </c>
      <c r="I669" s="5" t="s">
        <v>2966</v>
      </c>
      <c r="J669" s="13">
        <v>0.43240912295547107</v>
      </c>
      <c r="K669" s="5">
        <v>2019</v>
      </c>
    </row>
    <row r="670" spans="1:11" ht="12.75" customHeight="1" x14ac:dyDescent="0.25">
      <c r="A670" s="5" t="s">
        <v>2836</v>
      </c>
      <c r="B670" s="5" t="s">
        <v>1124</v>
      </c>
      <c r="C670" s="5" t="s">
        <v>1123</v>
      </c>
      <c r="D670" s="5" t="s">
        <v>1038</v>
      </c>
      <c r="E670" s="5" t="s">
        <v>2885</v>
      </c>
      <c r="F670" s="5" t="s">
        <v>2930</v>
      </c>
      <c r="G670" s="5">
        <v>3</v>
      </c>
      <c r="H670" s="5">
        <v>2</v>
      </c>
      <c r="I670" s="5" t="s">
        <v>2963</v>
      </c>
      <c r="J670" s="13">
        <v>0.4694798912702095</v>
      </c>
      <c r="K670" s="5">
        <v>2019</v>
      </c>
    </row>
    <row r="671" spans="1:11" ht="12.75" customHeight="1" x14ac:dyDescent="0.25">
      <c r="A671" s="5" t="s">
        <v>2837</v>
      </c>
      <c r="B671" s="5" t="s">
        <v>1124</v>
      </c>
      <c r="C671" s="5" t="s">
        <v>1123</v>
      </c>
      <c r="D671" s="5" t="s">
        <v>1038</v>
      </c>
      <c r="E671" s="5" t="s">
        <v>2886</v>
      </c>
      <c r="F671" s="5" t="s">
        <v>2931</v>
      </c>
      <c r="G671" s="5">
        <v>3</v>
      </c>
      <c r="H671" s="5">
        <v>2</v>
      </c>
      <c r="I671" s="5" t="s">
        <v>2950</v>
      </c>
      <c r="J671" s="13">
        <v>0.49602580036242316</v>
      </c>
      <c r="K671" s="5">
        <v>2019</v>
      </c>
    </row>
    <row r="672" spans="1:11" ht="12.75" customHeight="1" x14ac:dyDescent="0.25">
      <c r="A672" s="5" t="s">
        <v>2838</v>
      </c>
      <c r="B672" s="5" t="s">
        <v>1124</v>
      </c>
      <c r="C672" s="5" t="s">
        <v>1123</v>
      </c>
      <c r="D672" s="5" t="s">
        <v>1038</v>
      </c>
      <c r="E672" s="5" t="s">
        <v>2887</v>
      </c>
      <c r="F672" s="5" t="s">
        <v>2932</v>
      </c>
      <c r="G672" s="5">
        <v>3</v>
      </c>
      <c r="H672" s="5">
        <v>2</v>
      </c>
      <c r="I672" s="5" t="s">
        <v>2967</v>
      </c>
      <c r="J672" s="13">
        <v>0.59195994917824157</v>
      </c>
      <c r="K672" s="5">
        <v>2019</v>
      </c>
    </row>
    <row r="673" spans="1:11" ht="12.75" customHeight="1" x14ac:dyDescent="0.25">
      <c r="A673" s="5" t="s">
        <v>2839</v>
      </c>
      <c r="B673" s="5" t="s">
        <v>1124</v>
      </c>
      <c r="C673" s="5" t="s">
        <v>1123</v>
      </c>
      <c r="D673" s="5" t="s">
        <v>1038</v>
      </c>
      <c r="E673" s="5" t="s">
        <v>2888</v>
      </c>
      <c r="F673" s="5" t="s">
        <v>2933</v>
      </c>
      <c r="G673" s="5">
        <v>3</v>
      </c>
      <c r="H673" s="5">
        <v>1</v>
      </c>
      <c r="I673" s="5" t="s">
        <v>2961</v>
      </c>
      <c r="J673" s="13">
        <v>0.38088809496863801</v>
      </c>
      <c r="K673" s="5">
        <v>2019</v>
      </c>
    </row>
    <row r="674" spans="1:11" ht="12.75" customHeight="1" x14ac:dyDescent="0.25">
      <c r="A674" s="5" t="s">
        <v>2840</v>
      </c>
      <c r="B674" s="5" t="s">
        <v>1124</v>
      </c>
      <c r="C674" s="5" t="s">
        <v>1123</v>
      </c>
      <c r="D674" s="5" t="s">
        <v>1038</v>
      </c>
      <c r="E674" s="5" t="s">
        <v>2889</v>
      </c>
      <c r="F674" s="5" t="s">
        <v>2934</v>
      </c>
      <c r="G674" s="5">
        <v>3</v>
      </c>
      <c r="H674" s="5">
        <v>2</v>
      </c>
      <c r="I674" s="5" t="s">
        <v>2960</v>
      </c>
      <c r="J674" s="13">
        <v>0.54555202344090881</v>
      </c>
      <c r="K674" s="5">
        <v>2019</v>
      </c>
    </row>
    <row r="675" spans="1:11" ht="12.75" customHeight="1" x14ac:dyDescent="0.25">
      <c r="A675" s="5" t="s">
        <v>2841</v>
      </c>
      <c r="B675" s="5" t="s">
        <v>1124</v>
      </c>
      <c r="C675" s="5" t="s">
        <v>1123</v>
      </c>
      <c r="D675" s="5" t="s">
        <v>1038</v>
      </c>
      <c r="E675" s="5" t="s">
        <v>2890</v>
      </c>
      <c r="F675" s="5" t="s">
        <v>2935</v>
      </c>
      <c r="G675" s="5">
        <v>3</v>
      </c>
      <c r="H675" s="5">
        <v>2</v>
      </c>
      <c r="I675" s="5" t="s">
        <v>2968</v>
      </c>
      <c r="J675" s="13">
        <v>0.50248290107130322</v>
      </c>
      <c r="K675" s="5">
        <v>2019</v>
      </c>
    </row>
    <row r="676" spans="1:11" ht="12.75" customHeight="1" x14ac:dyDescent="0.25">
      <c r="A676" s="5" t="s">
        <v>2842</v>
      </c>
      <c r="B676" s="5" t="s">
        <v>1124</v>
      </c>
      <c r="C676" s="5" t="s">
        <v>1123</v>
      </c>
      <c r="D676" s="5" t="s">
        <v>1038</v>
      </c>
      <c r="E676" s="5" t="s">
        <v>2891</v>
      </c>
      <c r="F676" s="5" t="s">
        <v>2936</v>
      </c>
      <c r="G676" s="5">
        <v>3</v>
      </c>
      <c r="H676" s="5">
        <v>2</v>
      </c>
      <c r="I676" s="5" t="s">
        <v>2965</v>
      </c>
      <c r="J676" s="13">
        <v>0.46036623506431584</v>
      </c>
      <c r="K676" s="5">
        <v>2019</v>
      </c>
    </row>
    <row r="677" spans="1:11" ht="12.75" customHeight="1" x14ac:dyDescent="0.25">
      <c r="A677" s="5" t="s">
        <v>2843</v>
      </c>
      <c r="B677" s="5" t="s">
        <v>1124</v>
      </c>
      <c r="C677" s="5" t="s">
        <v>1123</v>
      </c>
      <c r="D677" s="5" t="s">
        <v>1038</v>
      </c>
      <c r="E677" s="5" t="s">
        <v>2892</v>
      </c>
      <c r="F677" s="5" t="s">
        <v>2937</v>
      </c>
      <c r="G677" s="5">
        <v>3</v>
      </c>
      <c r="H677" s="5">
        <v>2</v>
      </c>
      <c r="I677" s="5" t="s">
        <v>2941</v>
      </c>
      <c r="J677" s="13">
        <v>0.39257201194642971</v>
      </c>
      <c r="K677" s="5">
        <v>2019</v>
      </c>
    </row>
    <row r="678" spans="1:11" ht="12.75" customHeight="1" x14ac:dyDescent="0.25">
      <c r="A678" s="5" t="s">
        <v>2844</v>
      </c>
      <c r="B678" s="5" t="s">
        <v>1124</v>
      </c>
      <c r="C678" s="5" t="s">
        <v>1123</v>
      </c>
      <c r="D678" s="5" t="s">
        <v>1038</v>
      </c>
      <c r="E678" s="5" t="s">
        <v>2893</v>
      </c>
      <c r="F678" s="5" t="s">
        <v>2938</v>
      </c>
      <c r="G678" s="5">
        <v>3</v>
      </c>
      <c r="H678" s="5">
        <v>1</v>
      </c>
      <c r="I678" s="5" t="s">
        <v>2969</v>
      </c>
      <c r="J678" s="13">
        <v>0.39235975988580613</v>
      </c>
      <c r="K678" s="5">
        <v>2019</v>
      </c>
    </row>
    <row r="679" spans="1:11" ht="12.75" customHeight="1" x14ac:dyDescent="0.25">
      <c r="A679" s="5" t="s">
        <v>2845</v>
      </c>
      <c r="B679" s="5" t="s">
        <v>1124</v>
      </c>
      <c r="C679" s="5" t="s">
        <v>1123</v>
      </c>
      <c r="D679" s="5" t="s">
        <v>1038</v>
      </c>
      <c r="E679" s="5" t="s">
        <v>2894</v>
      </c>
      <c r="F679" s="5" t="s">
        <v>2939</v>
      </c>
      <c r="G679" s="5">
        <v>3</v>
      </c>
      <c r="H679" s="5">
        <v>2</v>
      </c>
      <c r="I679" s="5" t="s">
        <v>2956</v>
      </c>
      <c r="J679" s="13">
        <v>0.44405973038202978</v>
      </c>
      <c r="K679" s="5">
        <v>2019</v>
      </c>
    </row>
    <row r="680" spans="1:11" ht="12.75" customHeight="1" x14ac:dyDescent="0.25">
      <c r="A680" s="5" t="s">
        <v>2846</v>
      </c>
      <c r="B680" s="5" t="s">
        <v>1124</v>
      </c>
      <c r="C680" s="5" t="s">
        <v>1123</v>
      </c>
      <c r="D680" s="5" t="s">
        <v>1038</v>
      </c>
      <c r="E680" s="5" t="s">
        <v>2895</v>
      </c>
      <c r="F680" s="5" t="s">
        <v>2940</v>
      </c>
      <c r="G680" s="5">
        <v>3</v>
      </c>
      <c r="H680" s="5">
        <v>2</v>
      </c>
      <c r="I680" s="5" t="s">
        <v>2967</v>
      </c>
      <c r="J680" s="13">
        <v>0.45192019496737895</v>
      </c>
      <c r="K680" s="5">
        <v>2019</v>
      </c>
    </row>
  </sheetData>
  <autoFilter ref="A4:AA680"/>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80"/>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26" width="20.7109375" style="5" customWidth="1"/>
    <col min="27" max="28" width="36.42578125" style="5" customWidth="1"/>
    <col min="29" max="29" width="9.140625" style="5" customWidth="1"/>
    <col min="30" max="16384" width="9.140625" style="5"/>
  </cols>
  <sheetData>
    <row r="1" spans="1:28" s="17" customFormat="1" x14ac:dyDescent="0.25">
      <c r="A1" s="9"/>
      <c r="B1" s="9"/>
      <c r="C1" s="9"/>
      <c r="D1" s="9"/>
      <c r="E1" s="9"/>
      <c r="F1" s="9"/>
      <c r="G1" s="9"/>
      <c r="H1" s="9"/>
      <c r="I1" s="10" t="s">
        <v>1803</v>
      </c>
      <c r="J1" s="9"/>
      <c r="K1" s="9" t="s">
        <v>1557</v>
      </c>
      <c r="L1" s="9" t="s">
        <v>2435</v>
      </c>
      <c r="M1" s="9" t="s">
        <v>1560</v>
      </c>
      <c r="N1" s="9" t="s">
        <v>2437</v>
      </c>
      <c r="O1" s="9" t="s">
        <v>1565</v>
      </c>
      <c r="P1" s="9" t="s">
        <v>2439</v>
      </c>
      <c r="Q1" s="9" t="s">
        <v>1802</v>
      </c>
      <c r="R1" s="9" t="s">
        <v>2441</v>
      </c>
      <c r="S1" s="9" t="s">
        <v>1567</v>
      </c>
      <c r="T1" s="9" t="s">
        <v>2443</v>
      </c>
      <c r="U1" s="9" t="s">
        <v>1563</v>
      </c>
      <c r="V1" s="9" t="s">
        <v>2445</v>
      </c>
      <c r="W1" s="9" t="s">
        <v>1566</v>
      </c>
      <c r="X1" s="9" t="s">
        <v>2447</v>
      </c>
      <c r="Y1" s="9" t="s">
        <v>1561</v>
      </c>
      <c r="Z1" s="9" t="s">
        <v>2449</v>
      </c>
      <c r="AA1" s="9" t="s">
        <v>1807</v>
      </c>
      <c r="AB1" s="9" t="s">
        <v>2452</v>
      </c>
    </row>
    <row r="2" spans="1:28" s="17" customFormat="1" ht="18" x14ac:dyDescent="0.35">
      <c r="A2" s="9"/>
      <c r="B2" s="9"/>
      <c r="C2" s="9"/>
      <c r="D2" s="9"/>
      <c r="E2" s="9"/>
      <c r="F2" s="9"/>
      <c r="G2" s="9"/>
      <c r="H2" s="9"/>
      <c r="I2" s="10" t="s">
        <v>1804</v>
      </c>
      <c r="J2" s="9"/>
      <c r="K2" s="9" t="s">
        <v>3387</v>
      </c>
      <c r="L2" s="9"/>
      <c r="M2" s="9" t="s">
        <v>1764</v>
      </c>
      <c r="N2" s="9"/>
      <c r="O2" s="9" t="s">
        <v>3352</v>
      </c>
      <c r="P2" s="9"/>
      <c r="Q2" s="9" t="s">
        <v>3353</v>
      </c>
      <c r="R2" s="9"/>
      <c r="S2" s="9" t="s">
        <v>3354</v>
      </c>
      <c r="T2" s="9"/>
      <c r="U2" s="9" t="s">
        <v>3355</v>
      </c>
      <c r="V2" s="9"/>
      <c r="W2" s="9" t="s">
        <v>3356</v>
      </c>
      <c r="X2" s="9"/>
      <c r="Y2" s="9" t="s">
        <v>1765</v>
      </c>
      <c r="Z2" s="9"/>
      <c r="AA2" s="9"/>
      <c r="AB2" s="9"/>
    </row>
    <row r="3" spans="1:28" s="17" customFormat="1" ht="17.25" x14ac:dyDescent="0.25">
      <c r="A3" s="9"/>
      <c r="B3" s="9"/>
      <c r="C3" s="9"/>
      <c r="D3" s="9"/>
      <c r="E3" s="9"/>
      <c r="F3" s="9"/>
      <c r="G3" s="9"/>
      <c r="H3" s="9"/>
      <c r="I3" s="10" t="s">
        <v>1805</v>
      </c>
      <c r="J3" s="9" t="s">
        <v>3227</v>
      </c>
      <c r="K3" s="9" t="s">
        <v>3400</v>
      </c>
      <c r="L3" s="9" t="s">
        <v>1558</v>
      </c>
      <c r="M3" s="9" t="s">
        <v>3401</v>
      </c>
      <c r="N3" s="9" t="s">
        <v>1558</v>
      </c>
      <c r="O3" s="9" t="s">
        <v>3402</v>
      </c>
      <c r="P3" s="9" t="s">
        <v>1558</v>
      </c>
      <c r="Q3" s="9" t="s">
        <v>3403</v>
      </c>
      <c r="R3" s="9" t="s">
        <v>1558</v>
      </c>
      <c r="S3" s="9" t="s">
        <v>3404</v>
      </c>
      <c r="T3" s="9" t="s">
        <v>1558</v>
      </c>
      <c r="U3" s="9" t="s">
        <v>3404</v>
      </c>
      <c r="V3" s="9" t="s">
        <v>1558</v>
      </c>
      <c r="W3" s="9" t="s">
        <v>3404</v>
      </c>
      <c r="X3" s="9" t="s">
        <v>1558</v>
      </c>
      <c r="Y3" s="9" t="s">
        <v>3405</v>
      </c>
      <c r="Z3" s="9" t="s">
        <v>1558</v>
      </c>
      <c r="AA3" s="9" t="s">
        <v>3402</v>
      </c>
      <c r="AB3" s="9" t="s">
        <v>1558</v>
      </c>
    </row>
    <row r="4" spans="1:28" s="19" customFormat="1" ht="30" x14ac:dyDescent="0.25">
      <c r="A4" s="30" t="s">
        <v>1537</v>
      </c>
      <c r="B4" s="30" t="s">
        <v>0</v>
      </c>
      <c r="C4" s="30" t="s">
        <v>1514</v>
      </c>
      <c r="D4" s="30" t="s">
        <v>1556</v>
      </c>
      <c r="E4" s="30" t="s">
        <v>1555</v>
      </c>
      <c r="F4" s="28" t="s">
        <v>1568</v>
      </c>
      <c r="G4" s="28" t="s">
        <v>1789</v>
      </c>
      <c r="H4" s="28" t="s">
        <v>30</v>
      </c>
      <c r="I4" s="28" t="s">
        <v>1766</v>
      </c>
      <c r="J4" s="33" t="s">
        <v>2994</v>
      </c>
      <c r="K4" s="29" t="s">
        <v>1515</v>
      </c>
      <c r="L4" s="30" t="s">
        <v>2434</v>
      </c>
      <c r="M4" s="29" t="s">
        <v>1559</v>
      </c>
      <c r="N4" s="30" t="s">
        <v>2436</v>
      </c>
      <c r="O4" s="29" t="s">
        <v>1564</v>
      </c>
      <c r="P4" s="30" t="s">
        <v>2438</v>
      </c>
      <c r="Q4" s="29" t="s">
        <v>1801</v>
      </c>
      <c r="R4" s="30" t="s">
        <v>2440</v>
      </c>
      <c r="S4" s="29" t="s">
        <v>29</v>
      </c>
      <c r="T4" s="30" t="s">
        <v>2442</v>
      </c>
      <c r="U4" s="29" t="s">
        <v>1562</v>
      </c>
      <c r="V4" s="30" t="s">
        <v>2444</v>
      </c>
      <c r="W4" s="29" t="s">
        <v>28</v>
      </c>
      <c r="X4" s="30" t="s">
        <v>2446</v>
      </c>
      <c r="Y4" s="29" t="s">
        <v>1344</v>
      </c>
      <c r="Z4" s="30" t="s">
        <v>2448</v>
      </c>
      <c r="AA4" s="31" t="s">
        <v>2450</v>
      </c>
      <c r="AB4" s="32" t="s">
        <v>2451</v>
      </c>
    </row>
    <row r="5" spans="1:28" ht="12.75" customHeight="1" x14ac:dyDescent="0.25">
      <c r="A5" s="5" t="s">
        <v>1538</v>
      </c>
      <c r="B5" s="5" t="s">
        <v>13</v>
      </c>
      <c r="C5" s="5" t="s">
        <v>851</v>
      </c>
      <c r="D5" s="5" t="s">
        <v>620</v>
      </c>
      <c r="E5" s="4" t="s">
        <v>16</v>
      </c>
      <c r="F5" s="4" t="s">
        <v>850</v>
      </c>
      <c r="G5" s="5">
        <v>1</v>
      </c>
      <c r="H5" s="5">
        <v>1</v>
      </c>
      <c r="I5" s="5" t="s">
        <v>3078</v>
      </c>
      <c r="J5" s="5" t="b">
        <f>IF(OR(AND(L5&lt;2006,L5&lt;&gt;""),AND(N5&lt;2006,N5&lt;&gt;""),AND(P5&lt;2006,P5&lt;&gt;""),AND(R5&lt;2006,R5&lt;&gt;""),AND(T5&lt;2006,T5&lt;&gt;""),AND(V5&lt;2006,V5&lt;&gt;""),AND(X5&lt;2006,X5&lt;&gt;""),AND(Z5&lt;2006,Z5&lt;&gt;""),AND(AB5&lt;2006,AB5&lt;&gt;"")),TRUE,FALSE)</f>
        <v>0</v>
      </c>
      <c r="K5" s="13">
        <v>0.7</v>
      </c>
      <c r="L5" s="5">
        <v>2019</v>
      </c>
      <c r="M5" s="12">
        <v>65.25</v>
      </c>
      <c r="N5" s="5">
        <v>2019</v>
      </c>
      <c r="O5" s="12">
        <v>9.6</v>
      </c>
      <c r="P5" s="5">
        <v>2019</v>
      </c>
      <c r="Q5" s="12">
        <v>60.104166666666671</v>
      </c>
      <c r="R5" s="5">
        <v>2019</v>
      </c>
      <c r="S5" s="12"/>
      <c r="U5" s="12"/>
      <c r="W5" s="12">
        <v>0</v>
      </c>
      <c r="X5" s="5">
        <v>2019</v>
      </c>
      <c r="Y5" s="14">
        <v>0</v>
      </c>
      <c r="Z5" s="5">
        <v>2019</v>
      </c>
      <c r="AA5" s="14">
        <v>14.66</v>
      </c>
      <c r="AB5" s="5">
        <v>2019</v>
      </c>
    </row>
    <row r="6" spans="1:28" ht="12.75" customHeight="1" x14ac:dyDescent="0.25">
      <c r="A6" s="5" t="s">
        <v>1539</v>
      </c>
      <c r="B6" s="5" t="s">
        <v>20</v>
      </c>
      <c r="C6" s="5" t="s">
        <v>1570</v>
      </c>
      <c r="D6" s="5" t="s">
        <v>35</v>
      </c>
      <c r="E6" s="4" t="s">
        <v>3344</v>
      </c>
      <c r="F6" s="4" t="s">
        <v>1570</v>
      </c>
      <c r="G6" s="5">
        <v>0</v>
      </c>
      <c r="H6" s="5">
        <v>2</v>
      </c>
      <c r="I6" s="4" t="s">
        <v>1792</v>
      </c>
      <c r="J6" s="5" t="b">
        <f t="shared" ref="J6:J69" si="0">IF(OR(AND(L6&lt;2006,L6&lt;&gt;""),AND(N6&lt;2006,N6&lt;&gt;""),AND(P6&lt;2006,P6&lt;&gt;""),AND(R6&lt;2006,R6&lt;&gt;""),AND(T6&lt;2006,T6&lt;&gt;""),AND(V6&lt;2006,V6&lt;&gt;""),AND(X6&lt;2006,X6&lt;&gt;""),AND(Z6&lt;2006,Z6&lt;&gt;""),AND(AB6&lt;2006,AB6&lt;&gt;"")),TRUE,FALSE)</f>
        <v>0</v>
      </c>
      <c r="K6" s="13">
        <v>2.34</v>
      </c>
      <c r="L6" s="5">
        <v>2019</v>
      </c>
      <c r="M6" s="12">
        <v>97.77</v>
      </c>
      <c r="N6" s="5">
        <v>2019</v>
      </c>
      <c r="O6" s="12">
        <v>11.9</v>
      </c>
      <c r="P6" s="5">
        <v>2019</v>
      </c>
      <c r="Q6" s="12">
        <v>45.462184873949582</v>
      </c>
      <c r="R6" s="5">
        <v>2019</v>
      </c>
      <c r="S6" s="12"/>
      <c r="U6" s="12"/>
      <c r="W6" s="12">
        <v>0</v>
      </c>
      <c r="X6" s="5">
        <v>2019</v>
      </c>
      <c r="Y6" s="14">
        <v>100</v>
      </c>
      <c r="Z6" s="5">
        <v>2019</v>
      </c>
      <c r="AA6" s="14">
        <v>97.77</v>
      </c>
      <c r="AB6" s="5">
        <v>2019</v>
      </c>
    </row>
    <row r="7" spans="1:28" ht="12.75" customHeight="1" x14ac:dyDescent="0.25">
      <c r="A7" s="5" t="s">
        <v>1540</v>
      </c>
      <c r="B7" s="5" t="s">
        <v>13</v>
      </c>
      <c r="C7" s="5" t="s">
        <v>851</v>
      </c>
      <c r="D7" s="5" t="s">
        <v>620</v>
      </c>
      <c r="E7" s="4" t="s">
        <v>14</v>
      </c>
      <c r="F7" s="4" t="s">
        <v>1776</v>
      </c>
      <c r="G7" s="5">
        <v>1</v>
      </c>
      <c r="H7" s="5">
        <v>2</v>
      </c>
      <c r="I7" s="5" t="s">
        <v>1793</v>
      </c>
      <c r="J7" s="5" t="b">
        <f t="shared" si="0"/>
        <v>0</v>
      </c>
      <c r="K7" s="13">
        <v>0.53</v>
      </c>
      <c r="L7" s="5">
        <v>2020</v>
      </c>
      <c r="M7" s="12">
        <v>51.68</v>
      </c>
      <c r="N7" s="5">
        <v>2020</v>
      </c>
      <c r="O7" s="12">
        <v>6.77</v>
      </c>
      <c r="P7" s="5">
        <v>2020</v>
      </c>
      <c r="Q7" s="12">
        <v>39.438700147710485</v>
      </c>
      <c r="R7" s="5">
        <v>2020</v>
      </c>
      <c r="S7" s="12"/>
      <c r="U7" s="12"/>
      <c r="W7" s="12">
        <v>0</v>
      </c>
      <c r="X7" s="5">
        <v>2020</v>
      </c>
      <c r="Y7" s="14">
        <v>0</v>
      </c>
      <c r="Z7" s="5">
        <v>2020</v>
      </c>
      <c r="AA7" s="14">
        <v>3</v>
      </c>
      <c r="AB7" s="5">
        <v>2020</v>
      </c>
    </row>
    <row r="8" spans="1:28" ht="12.75" customHeight="1" x14ac:dyDescent="0.25">
      <c r="A8" s="5" t="s">
        <v>1541</v>
      </c>
      <c r="B8" s="5" t="s">
        <v>13</v>
      </c>
      <c r="C8" s="5" t="s">
        <v>851</v>
      </c>
      <c r="D8" s="5" t="s">
        <v>620</v>
      </c>
      <c r="E8" s="4" t="s">
        <v>15</v>
      </c>
      <c r="F8" s="4" t="s">
        <v>1777</v>
      </c>
      <c r="G8" s="5">
        <v>1</v>
      </c>
      <c r="H8" s="5">
        <v>1</v>
      </c>
      <c r="I8" s="5" t="s">
        <v>3078</v>
      </c>
      <c r="J8" s="5" t="b">
        <f t="shared" si="0"/>
        <v>0</v>
      </c>
      <c r="K8" s="13">
        <v>0.59</v>
      </c>
      <c r="L8" s="5">
        <v>2020</v>
      </c>
      <c r="M8" s="12">
        <v>56.4</v>
      </c>
      <c r="N8" s="5">
        <v>2020</v>
      </c>
      <c r="O8" s="12">
        <v>8.4699999999999989</v>
      </c>
      <c r="P8" s="5">
        <v>2020</v>
      </c>
      <c r="Q8" s="12">
        <v>48.406139315230227</v>
      </c>
      <c r="R8" s="5">
        <v>2020</v>
      </c>
      <c r="S8" s="12"/>
      <c r="U8" s="12"/>
      <c r="W8" s="12">
        <v>0</v>
      </c>
      <c r="X8" s="5">
        <v>2020</v>
      </c>
      <c r="Y8" s="14">
        <v>0</v>
      </c>
      <c r="Z8" s="5">
        <v>2020</v>
      </c>
      <c r="AA8" s="14">
        <v>5.15</v>
      </c>
      <c r="AB8" s="5">
        <v>2020</v>
      </c>
    </row>
    <row r="9" spans="1:28" ht="12.75" customHeight="1" x14ac:dyDescent="0.25">
      <c r="A9" s="5" t="s">
        <v>1542</v>
      </c>
      <c r="B9" s="5" t="s">
        <v>25</v>
      </c>
      <c r="C9" s="5" t="s">
        <v>624</v>
      </c>
      <c r="D9" s="4" t="s">
        <v>620</v>
      </c>
      <c r="E9" s="4" t="s">
        <v>26</v>
      </c>
      <c r="F9" s="4" t="s">
        <v>1778</v>
      </c>
      <c r="G9" s="5">
        <v>3</v>
      </c>
      <c r="H9" s="5">
        <v>3</v>
      </c>
      <c r="I9" s="5" t="s">
        <v>1794</v>
      </c>
      <c r="J9" s="5" t="b">
        <f t="shared" si="0"/>
        <v>0</v>
      </c>
      <c r="K9" s="13">
        <v>0.6</v>
      </c>
      <c r="L9" s="5">
        <v>2021</v>
      </c>
      <c r="M9" s="12">
        <v>62.89</v>
      </c>
      <c r="N9" s="5">
        <v>2021</v>
      </c>
      <c r="O9" s="12">
        <v>4.9800000000000004</v>
      </c>
      <c r="P9" s="5">
        <v>2021</v>
      </c>
      <c r="Q9" s="12">
        <v>29.718875502008029</v>
      </c>
      <c r="R9" s="5">
        <v>2021</v>
      </c>
      <c r="S9" s="12"/>
      <c r="U9" s="12"/>
      <c r="W9" s="12">
        <v>0</v>
      </c>
      <c r="X9" s="5">
        <v>2021</v>
      </c>
      <c r="Y9" s="14">
        <v>0</v>
      </c>
      <c r="Z9" s="5">
        <v>2021</v>
      </c>
      <c r="AA9" s="14">
        <v>0.26</v>
      </c>
      <c r="AB9" s="5">
        <v>2021</v>
      </c>
    </row>
    <row r="10" spans="1:28" ht="12.75" customHeight="1" x14ac:dyDescent="0.25">
      <c r="A10" s="5" t="s">
        <v>1543</v>
      </c>
      <c r="B10" s="5" t="s">
        <v>27</v>
      </c>
      <c r="C10" s="5" t="s">
        <v>654</v>
      </c>
      <c r="D10" s="4" t="s">
        <v>620</v>
      </c>
      <c r="E10" s="4" t="s">
        <v>3345</v>
      </c>
      <c r="F10" s="4" t="s">
        <v>2726</v>
      </c>
      <c r="G10" s="5">
        <v>2</v>
      </c>
      <c r="H10" s="5">
        <v>1</v>
      </c>
      <c r="I10" s="4" t="s">
        <v>2727</v>
      </c>
      <c r="J10" s="5" t="b">
        <f t="shared" si="0"/>
        <v>0</v>
      </c>
      <c r="K10" s="13">
        <v>1.2</v>
      </c>
      <c r="L10" s="5">
        <v>2021</v>
      </c>
      <c r="M10" s="12">
        <v>58.15</v>
      </c>
      <c r="N10" s="5">
        <v>2021</v>
      </c>
      <c r="O10" s="12">
        <v>18.899999999999999</v>
      </c>
      <c r="P10" s="5">
        <v>2021</v>
      </c>
      <c r="Q10" s="12">
        <v>48.201058201058203</v>
      </c>
      <c r="R10" s="5">
        <v>2021</v>
      </c>
      <c r="S10" s="12"/>
      <c r="U10" s="12"/>
      <c r="W10" s="12">
        <v>0</v>
      </c>
      <c r="X10" s="5">
        <v>2021</v>
      </c>
      <c r="Y10" s="14">
        <v>0</v>
      </c>
      <c r="Z10" s="5">
        <v>2021</v>
      </c>
      <c r="AA10" s="14">
        <v>0.05</v>
      </c>
      <c r="AB10" s="5">
        <v>2021</v>
      </c>
    </row>
    <row r="11" spans="1:28" ht="12.75" customHeight="1" x14ac:dyDescent="0.25">
      <c r="A11" s="5" t="s">
        <v>1544</v>
      </c>
      <c r="B11" s="5" t="s">
        <v>27</v>
      </c>
      <c r="C11" s="5" t="s">
        <v>654</v>
      </c>
      <c r="D11" s="4" t="s">
        <v>620</v>
      </c>
      <c r="E11" s="4" t="s">
        <v>3346</v>
      </c>
      <c r="F11" s="4" t="s">
        <v>1779</v>
      </c>
      <c r="G11" s="5">
        <v>1</v>
      </c>
      <c r="H11" s="5">
        <v>2</v>
      </c>
      <c r="I11" s="4" t="s">
        <v>1795</v>
      </c>
      <c r="J11" s="5" t="b">
        <f t="shared" si="0"/>
        <v>0</v>
      </c>
      <c r="K11" s="13">
        <v>1.75</v>
      </c>
      <c r="L11" s="5">
        <v>2021</v>
      </c>
      <c r="M11" s="12">
        <v>89.59</v>
      </c>
      <c r="N11" s="5">
        <v>2021</v>
      </c>
      <c r="O11" s="12">
        <v>22.65</v>
      </c>
      <c r="P11" s="5">
        <v>2021</v>
      </c>
      <c r="Q11" s="12">
        <v>35.894039735099341</v>
      </c>
      <c r="R11" s="5">
        <v>2021</v>
      </c>
      <c r="S11" s="12"/>
      <c r="U11" s="12"/>
      <c r="W11" s="12">
        <v>0</v>
      </c>
      <c r="X11" s="5">
        <v>2021</v>
      </c>
      <c r="Y11" s="14">
        <v>0</v>
      </c>
      <c r="Z11" s="5">
        <v>2021</v>
      </c>
      <c r="AA11" s="14">
        <v>0</v>
      </c>
      <c r="AB11" s="5">
        <v>2021</v>
      </c>
    </row>
    <row r="12" spans="1:28" ht="12.75" customHeight="1" x14ac:dyDescent="0.25">
      <c r="A12" s="5" t="s">
        <v>1545</v>
      </c>
      <c r="B12" s="5" t="s">
        <v>7</v>
      </c>
      <c r="C12" s="5" t="s">
        <v>410</v>
      </c>
      <c r="D12" s="4" t="s">
        <v>360</v>
      </c>
      <c r="E12" s="4" t="s">
        <v>8</v>
      </c>
      <c r="F12" s="4" t="s">
        <v>1780</v>
      </c>
      <c r="G12" s="5">
        <v>2</v>
      </c>
      <c r="H12" s="5">
        <v>1</v>
      </c>
      <c r="I12" s="5" t="s">
        <v>3079</v>
      </c>
      <c r="J12" s="5" t="b">
        <f t="shared" si="0"/>
        <v>0</v>
      </c>
      <c r="K12" s="13">
        <v>0.69</v>
      </c>
      <c r="L12" s="5">
        <v>2021</v>
      </c>
      <c r="M12" s="12">
        <v>7.02</v>
      </c>
      <c r="N12" s="5">
        <v>2021</v>
      </c>
      <c r="O12" s="12">
        <v>6.37</v>
      </c>
      <c r="P12" s="5">
        <v>2021</v>
      </c>
      <c r="Q12" s="12">
        <v>37.833594976452126</v>
      </c>
      <c r="R12" s="5">
        <v>2021</v>
      </c>
      <c r="S12" s="12"/>
      <c r="U12" s="12"/>
      <c r="W12" s="12">
        <v>0</v>
      </c>
      <c r="X12" s="5">
        <v>2021</v>
      </c>
      <c r="Y12" s="14">
        <v>0</v>
      </c>
      <c r="Z12" s="5">
        <v>2021</v>
      </c>
      <c r="AA12" s="14">
        <v>0.1</v>
      </c>
      <c r="AB12" s="5">
        <v>2021</v>
      </c>
    </row>
    <row r="13" spans="1:28" ht="12.75" customHeight="1" x14ac:dyDescent="0.25">
      <c r="A13" s="5" t="s">
        <v>1546</v>
      </c>
      <c r="B13" s="5" t="s">
        <v>1</v>
      </c>
      <c r="C13" s="5" t="s">
        <v>1150</v>
      </c>
      <c r="D13" s="5" t="s">
        <v>1038</v>
      </c>
      <c r="E13" s="4" t="s">
        <v>3056</v>
      </c>
      <c r="F13" s="5" t="s">
        <v>3063</v>
      </c>
      <c r="G13" s="5">
        <v>2</v>
      </c>
      <c r="H13" s="5">
        <v>2</v>
      </c>
      <c r="I13" s="5" t="s">
        <v>3080</v>
      </c>
      <c r="J13" s="5" t="b">
        <f t="shared" si="0"/>
        <v>0</v>
      </c>
      <c r="K13" s="13">
        <v>1.04</v>
      </c>
      <c r="L13" s="5">
        <v>2021</v>
      </c>
      <c r="M13" s="12">
        <v>82.78</v>
      </c>
      <c r="N13" s="5">
        <v>2021</v>
      </c>
      <c r="O13" s="12">
        <v>12.85</v>
      </c>
      <c r="P13" s="5">
        <v>2021</v>
      </c>
      <c r="Q13" s="12">
        <v>45.836575875486382</v>
      </c>
      <c r="R13" s="5">
        <v>2021</v>
      </c>
      <c r="S13" s="12"/>
      <c r="U13" s="12"/>
      <c r="W13" s="12">
        <v>0</v>
      </c>
      <c r="X13" s="5">
        <v>2021</v>
      </c>
      <c r="Y13" s="14">
        <v>6.6677339310013615</v>
      </c>
      <c r="Z13" s="5">
        <v>2021</v>
      </c>
      <c r="AA13" s="14">
        <v>5.63</v>
      </c>
      <c r="AB13" s="5">
        <v>2021</v>
      </c>
    </row>
    <row r="14" spans="1:28" ht="12.75" customHeight="1" x14ac:dyDescent="0.25">
      <c r="A14" s="5" t="s">
        <v>1547</v>
      </c>
      <c r="B14" s="5" t="s">
        <v>17</v>
      </c>
      <c r="C14" s="5" t="s">
        <v>414</v>
      </c>
      <c r="D14" s="5" t="s">
        <v>360</v>
      </c>
      <c r="E14" s="4" t="s">
        <v>18</v>
      </c>
      <c r="F14" s="4" t="s">
        <v>2996</v>
      </c>
      <c r="G14" s="5" t="s">
        <v>1791</v>
      </c>
      <c r="H14" s="5">
        <v>2</v>
      </c>
      <c r="I14" s="5" t="s">
        <v>1796</v>
      </c>
      <c r="J14" s="5" t="b">
        <f t="shared" si="0"/>
        <v>0</v>
      </c>
      <c r="K14" s="13">
        <v>0.44</v>
      </c>
      <c r="L14" s="5">
        <v>2021</v>
      </c>
      <c r="M14" s="12">
        <v>98.19</v>
      </c>
      <c r="N14" s="5">
        <v>2021</v>
      </c>
      <c r="O14" s="12">
        <v>8.1900000000000013</v>
      </c>
      <c r="P14" s="5">
        <v>2021</v>
      </c>
      <c r="Q14" s="12">
        <v>49.206349206349202</v>
      </c>
      <c r="R14" s="5">
        <v>2021</v>
      </c>
      <c r="S14" s="12"/>
      <c r="U14" s="12"/>
      <c r="W14" s="12">
        <v>20.798309419671511</v>
      </c>
      <c r="X14" s="5">
        <v>2021</v>
      </c>
      <c r="Y14" s="14">
        <v>0</v>
      </c>
      <c r="Z14" s="5">
        <v>2021</v>
      </c>
      <c r="AA14" s="14">
        <v>23.14</v>
      </c>
      <c r="AB14" s="5">
        <v>2021</v>
      </c>
    </row>
    <row r="15" spans="1:28" ht="12.75" customHeight="1" x14ac:dyDescent="0.25">
      <c r="A15" s="5" t="s">
        <v>1548</v>
      </c>
      <c r="B15" s="5" t="s">
        <v>17</v>
      </c>
      <c r="C15" s="5" t="s">
        <v>414</v>
      </c>
      <c r="D15" s="5" t="s">
        <v>360</v>
      </c>
      <c r="E15" s="4" t="s">
        <v>19</v>
      </c>
      <c r="F15" s="4" t="s">
        <v>1781</v>
      </c>
      <c r="G15" s="5" t="s">
        <v>1790</v>
      </c>
      <c r="H15" s="5">
        <v>2</v>
      </c>
      <c r="I15" s="5" t="s">
        <v>1797</v>
      </c>
      <c r="J15" s="5" t="b">
        <f t="shared" si="0"/>
        <v>0</v>
      </c>
      <c r="K15" s="13">
        <v>0.56000000000000005</v>
      </c>
      <c r="L15" s="5">
        <v>2021</v>
      </c>
      <c r="M15" s="12">
        <v>85.53</v>
      </c>
      <c r="N15" s="5">
        <v>2021</v>
      </c>
      <c r="O15" s="12">
        <v>11.690000000000001</v>
      </c>
      <c r="P15" s="5">
        <v>2021</v>
      </c>
      <c r="Q15" s="12">
        <v>55.603079555175363</v>
      </c>
      <c r="R15" s="5">
        <v>2021</v>
      </c>
      <c r="S15" s="12"/>
      <c r="U15" s="12"/>
      <c r="W15" s="12">
        <v>0</v>
      </c>
      <c r="X15" s="5">
        <v>2021</v>
      </c>
      <c r="Y15" s="14">
        <v>0</v>
      </c>
      <c r="Z15" s="5">
        <v>2021</v>
      </c>
      <c r="AA15" s="14">
        <v>0.37</v>
      </c>
      <c r="AB15" s="5">
        <v>2021</v>
      </c>
    </row>
    <row r="16" spans="1:28" ht="12.75" customHeight="1" x14ac:dyDescent="0.25">
      <c r="A16" s="5" t="s">
        <v>1549</v>
      </c>
      <c r="B16" s="5" t="s">
        <v>23</v>
      </c>
      <c r="C16" s="5" t="s">
        <v>708</v>
      </c>
      <c r="D16" s="5" t="s">
        <v>620</v>
      </c>
      <c r="E16" s="4" t="s">
        <v>24</v>
      </c>
      <c r="F16" s="4" t="s">
        <v>1782</v>
      </c>
      <c r="G16" s="5">
        <v>3</v>
      </c>
      <c r="H16" s="5">
        <v>2</v>
      </c>
      <c r="I16" s="5" t="s">
        <v>1798</v>
      </c>
      <c r="J16" s="5" t="b">
        <f t="shared" si="0"/>
        <v>0</v>
      </c>
      <c r="K16" s="13">
        <v>0.67</v>
      </c>
      <c r="L16" s="5">
        <v>2021</v>
      </c>
      <c r="M16" s="12">
        <v>89.83</v>
      </c>
      <c r="N16" s="5">
        <v>2021</v>
      </c>
      <c r="O16" s="12">
        <v>9.24</v>
      </c>
      <c r="P16" s="5">
        <v>2021</v>
      </c>
      <c r="Q16" s="12">
        <v>26.948051948051948</v>
      </c>
      <c r="R16" s="5">
        <v>2021</v>
      </c>
      <c r="S16" s="12"/>
      <c r="U16" s="12"/>
      <c r="W16" s="12">
        <v>0</v>
      </c>
      <c r="X16" s="5">
        <v>2021</v>
      </c>
      <c r="Y16" s="14">
        <v>0</v>
      </c>
      <c r="Z16" s="5">
        <v>2021</v>
      </c>
      <c r="AA16" s="14">
        <v>12.87</v>
      </c>
      <c r="AB16" s="5">
        <v>2021</v>
      </c>
    </row>
    <row r="17" spans="1:28" ht="12.75" customHeight="1" x14ac:dyDescent="0.25">
      <c r="A17" s="5" t="s">
        <v>1550</v>
      </c>
      <c r="B17" s="5" t="s">
        <v>3</v>
      </c>
      <c r="C17" s="5" t="s">
        <v>924</v>
      </c>
      <c r="D17" s="5" t="s">
        <v>620</v>
      </c>
      <c r="E17" s="4" t="s">
        <v>4</v>
      </c>
      <c r="F17" s="4" t="s">
        <v>927</v>
      </c>
      <c r="G17" s="5">
        <v>1</v>
      </c>
      <c r="H17" s="5">
        <v>2</v>
      </c>
      <c r="I17" s="5" t="s">
        <v>3081</v>
      </c>
      <c r="J17" s="5" t="b">
        <f t="shared" si="0"/>
        <v>0</v>
      </c>
      <c r="K17" s="13">
        <v>0.79</v>
      </c>
      <c r="L17" s="5">
        <v>2021</v>
      </c>
      <c r="M17" s="12">
        <v>47.98</v>
      </c>
      <c r="N17" s="5">
        <v>2021</v>
      </c>
      <c r="O17" s="12">
        <v>31.830000000000002</v>
      </c>
      <c r="P17" s="5">
        <v>2021</v>
      </c>
      <c r="Q17" s="12">
        <v>32.642161482877789</v>
      </c>
      <c r="R17" s="5">
        <v>2021</v>
      </c>
      <c r="S17" s="12"/>
      <c r="U17" s="12"/>
      <c r="W17" s="12">
        <v>0</v>
      </c>
      <c r="X17" s="5">
        <v>2021</v>
      </c>
      <c r="Y17" s="14">
        <v>0</v>
      </c>
      <c r="Z17" s="5">
        <v>2021</v>
      </c>
      <c r="AA17" s="14">
        <v>7.82</v>
      </c>
      <c r="AB17" s="5">
        <v>2021</v>
      </c>
    </row>
    <row r="18" spans="1:28" ht="12.75" customHeight="1" x14ac:dyDescent="0.25">
      <c r="A18" s="5" t="s">
        <v>1551</v>
      </c>
      <c r="B18" s="5" t="s">
        <v>21</v>
      </c>
      <c r="C18" s="5" t="s">
        <v>939</v>
      </c>
      <c r="D18" s="5" t="s">
        <v>620</v>
      </c>
      <c r="E18" s="4" t="s">
        <v>22</v>
      </c>
      <c r="F18" s="4" t="s">
        <v>938</v>
      </c>
      <c r="G18" s="5">
        <v>2</v>
      </c>
      <c r="H18" s="5">
        <v>2</v>
      </c>
      <c r="I18" s="5" t="s">
        <v>1799</v>
      </c>
      <c r="J18" s="5" t="b">
        <f t="shared" si="0"/>
        <v>0</v>
      </c>
      <c r="K18" s="13">
        <v>0.49</v>
      </c>
      <c r="L18" s="5">
        <v>2021</v>
      </c>
      <c r="M18" s="12">
        <v>81.17</v>
      </c>
      <c r="N18" s="5">
        <v>2021</v>
      </c>
      <c r="O18" s="12">
        <v>13.08</v>
      </c>
      <c r="P18" s="5">
        <v>2021</v>
      </c>
      <c r="Q18" s="12">
        <v>22.706422018348626</v>
      </c>
      <c r="R18" s="5">
        <v>2021</v>
      </c>
      <c r="S18" s="12"/>
      <c r="U18" s="12"/>
      <c r="W18" s="12">
        <v>0</v>
      </c>
      <c r="X18" s="5">
        <v>2021</v>
      </c>
      <c r="Y18" s="14">
        <v>0</v>
      </c>
      <c r="Z18" s="5">
        <v>2021</v>
      </c>
      <c r="AA18" s="14">
        <v>0.06</v>
      </c>
      <c r="AB18" s="5">
        <v>2021</v>
      </c>
    </row>
    <row r="19" spans="1:28" ht="12.75" customHeight="1" x14ac:dyDescent="0.25">
      <c r="A19" s="5" t="s">
        <v>1552</v>
      </c>
      <c r="B19" s="5" t="s">
        <v>11</v>
      </c>
      <c r="C19" s="5" t="s">
        <v>570</v>
      </c>
      <c r="D19" s="5" t="s">
        <v>620</v>
      </c>
      <c r="E19" s="4" t="s">
        <v>12</v>
      </c>
      <c r="F19" s="4" t="s">
        <v>569</v>
      </c>
      <c r="G19" s="5">
        <v>1</v>
      </c>
      <c r="H19" s="5">
        <v>1</v>
      </c>
      <c r="I19" s="5" t="s">
        <v>3082</v>
      </c>
      <c r="J19" s="5" t="b">
        <f t="shared" si="0"/>
        <v>0</v>
      </c>
      <c r="K19" s="13">
        <v>0.84</v>
      </c>
      <c r="L19" s="5">
        <v>2021</v>
      </c>
      <c r="M19" s="12">
        <v>35.61</v>
      </c>
      <c r="N19" s="5">
        <v>2021</v>
      </c>
      <c r="O19" s="12">
        <v>4.71</v>
      </c>
      <c r="P19" s="5">
        <v>2021</v>
      </c>
      <c r="Q19" s="12">
        <v>57.537154989384284</v>
      </c>
      <c r="R19" s="5">
        <v>2021</v>
      </c>
      <c r="S19" s="12"/>
      <c r="U19" s="12"/>
      <c r="W19" s="12">
        <v>0</v>
      </c>
      <c r="X19" s="5">
        <v>2021</v>
      </c>
      <c r="Y19" s="14">
        <v>0</v>
      </c>
      <c r="Z19" s="5">
        <v>2021</v>
      </c>
      <c r="AA19" s="14">
        <v>0.97</v>
      </c>
      <c r="AB19" s="5">
        <v>2021</v>
      </c>
    </row>
    <row r="20" spans="1:28" ht="12.75" customHeight="1" x14ac:dyDescent="0.25">
      <c r="A20" s="5" t="s">
        <v>1553</v>
      </c>
      <c r="B20" s="5" t="s">
        <v>5</v>
      </c>
      <c r="C20" s="5" t="s">
        <v>990</v>
      </c>
      <c r="D20" s="5" t="s">
        <v>620</v>
      </c>
      <c r="E20" s="4" t="s">
        <v>6</v>
      </c>
      <c r="F20" s="4" t="s">
        <v>996</v>
      </c>
      <c r="G20" s="5">
        <v>1</v>
      </c>
      <c r="H20" s="5">
        <v>3</v>
      </c>
      <c r="I20" s="5" t="s">
        <v>3083</v>
      </c>
      <c r="J20" s="5" t="b">
        <f t="shared" si="0"/>
        <v>0</v>
      </c>
      <c r="K20" s="13">
        <v>1.18</v>
      </c>
      <c r="L20" s="5">
        <v>2021</v>
      </c>
      <c r="M20" s="12">
        <v>90.2</v>
      </c>
      <c r="N20" s="5">
        <v>2021</v>
      </c>
      <c r="O20" s="12">
        <v>15.280000000000001</v>
      </c>
      <c r="P20" s="5">
        <v>2021</v>
      </c>
      <c r="Q20" s="12">
        <v>49.869109947643977</v>
      </c>
      <c r="R20" s="5">
        <v>2021</v>
      </c>
      <c r="S20" s="12"/>
      <c r="U20" s="12"/>
      <c r="W20" s="12">
        <v>0</v>
      </c>
      <c r="X20" s="5">
        <v>2021</v>
      </c>
      <c r="Y20" s="14">
        <v>100</v>
      </c>
      <c r="Z20" s="5">
        <v>2021</v>
      </c>
      <c r="AA20" s="14">
        <v>90.2</v>
      </c>
      <c r="AB20" s="5">
        <v>2021</v>
      </c>
    </row>
    <row r="21" spans="1:28" ht="12.75" customHeight="1" x14ac:dyDescent="0.25">
      <c r="A21" s="5" t="s">
        <v>1554</v>
      </c>
      <c r="B21" s="5" t="s">
        <v>9</v>
      </c>
      <c r="C21" s="5" t="s">
        <v>593</v>
      </c>
      <c r="D21" s="5" t="s">
        <v>620</v>
      </c>
      <c r="E21" s="4" t="s">
        <v>10</v>
      </c>
      <c r="F21" s="4" t="s">
        <v>592</v>
      </c>
      <c r="G21" s="5" t="s">
        <v>1791</v>
      </c>
      <c r="H21" s="5">
        <v>2</v>
      </c>
      <c r="I21" s="5" t="s">
        <v>1800</v>
      </c>
      <c r="J21" s="5" t="b">
        <f t="shared" si="0"/>
        <v>0</v>
      </c>
      <c r="K21" s="13">
        <v>0.56000000000000005</v>
      </c>
      <c r="L21" s="5">
        <v>2021</v>
      </c>
      <c r="M21" s="12">
        <v>25.39</v>
      </c>
      <c r="N21" s="5">
        <v>2021</v>
      </c>
      <c r="O21" s="12">
        <v>15.11</v>
      </c>
      <c r="P21" s="5">
        <v>2021</v>
      </c>
      <c r="Q21" s="12">
        <v>48.378557246856388</v>
      </c>
      <c r="R21" s="5">
        <v>2021</v>
      </c>
      <c r="S21" s="12"/>
      <c r="U21" s="12"/>
      <c r="W21" s="12">
        <v>0</v>
      </c>
      <c r="X21" s="5">
        <v>2021</v>
      </c>
      <c r="Y21" s="14">
        <v>0</v>
      </c>
      <c r="Z21" s="5">
        <v>2021</v>
      </c>
      <c r="AA21" s="14">
        <v>1.77</v>
      </c>
      <c r="AB21" s="5">
        <v>2021</v>
      </c>
    </row>
    <row r="22" spans="1:28" ht="12.75" customHeight="1" x14ac:dyDescent="0.25">
      <c r="A22" s="5" t="s">
        <v>1767</v>
      </c>
      <c r="B22" s="5" t="s">
        <v>1224</v>
      </c>
      <c r="C22" s="5" t="s">
        <v>1223</v>
      </c>
      <c r="D22" s="5" t="s">
        <v>1038</v>
      </c>
      <c r="E22" s="4" t="s">
        <v>3347</v>
      </c>
      <c r="F22" s="4" t="s">
        <v>1783</v>
      </c>
      <c r="G22" s="5">
        <v>2</v>
      </c>
      <c r="H22" s="5">
        <v>1</v>
      </c>
      <c r="I22" s="4" t="s">
        <v>3084</v>
      </c>
      <c r="J22" s="5" t="b">
        <f t="shared" si="0"/>
        <v>0</v>
      </c>
      <c r="K22" s="13">
        <v>0.88</v>
      </c>
      <c r="L22" s="5">
        <v>2021</v>
      </c>
      <c r="M22" s="12">
        <v>96.25</v>
      </c>
      <c r="N22" s="5">
        <v>2021</v>
      </c>
      <c r="O22" s="12">
        <v>15.83</v>
      </c>
      <c r="P22" s="5">
        <v>2021</v>
      </c>
      <c r="Q22" s="12">
        <v>42.135186355022107</v>
      </c>
      <c r="R22" s="5">
        <v>2021</v>
      </c>
      <c r="S22" s="12"/>
      <c r="U22" s="12"/>
      <c r="W22" s="12">
        <v>0</v>
      </c>
      <c r="X22" s="5">
        <v>2021</v>
      </c>
      <c r="Y22" s="14">
        <v>100</v>
      </c>
      <c r="Z22" s="5">
        <v>2021</v>
      </c>
      <c r="AA22" s="14">
        <v>96.25</v>
      </c>
      <c r="AB22" s="5">
        <v>2021</v>
      </c>
    </row>
    <row r="23" spans="1:28" ht="12.75" customHeight="1" x14ac:dyDescent="0.25">
      <c r="A23" s="5" t="s">
        <v>1768</v>
      </c>
      <c r="B23" s="5" t="s">
        <v>1314</v>
      </c>
      <c r="C23" s="5" t="s">
        <v>1313</v>
      </c>
      <c r="D23" s="5" t="s">
        <v>1038</v>
      </c>
      <c r="E23" s="4" t="s">
        <v>3348</v>
      </c>
      <c r="F23" s="4" t="s">
        <v>3064</v>
      </c>
      <c r="G23" s="4">
        <v>1</v>
      </c>
      <c r="H23" s="4">
        <v>2</v>
      </c>
      <c r="I23" s="4" t="s">
        <v>3085</v>
      </c>
      <c r="J23" s="5" t="b">
        <f t="shared" si="0"/>
        <v>0</v>
      </c>
      <c r="K23" s="13">
        <v>1.23</v>
      </c>
      <c r="L23" s="5">
        <v>2021</v>
      </c>
      <c r="M23" s="12">
        <v>98.18</v>
      </c>
      <c r="N23" s="5">
        <v>2021</v>
      </c>
      <c r="O23" s="12">
        <v>15.07</v>
      </c>
      <c r="P23" s="5">
        <v>2021</v>
      </c>
      <c r="Q23" s="12">
        <v>49.369608493696084</v>
      </c>
      <c r="R23" s="5">
        <v>2021</v>
      </c>
      <c r="S23" s="12"/>
      <c r="U23" s="12"/>
      <c r="W23" s="12">
        <v>0</v>
      </c>
      <c r="X23" s="5">
        <v>2021</v>
      </c>
      <c r="Y23" s="14">
        <v>22.785389586194416</v>
      </c>
      <c r="Z23" s="5">
        <v>2021</v>
      </c>
      <c r="AA23" s="14">
        <v>36.979999999999997</v>
      </c>
      <c r="AB23" s="5">
        <v>2021</v>
      </c>
    </row>
    <row r="24" spans="1:28" ht="12.75" customHeight="1" x14ac:dyDescent="0.25">
      <c r="A24" s="5" t="s">
        <v>1769</v>
      </c>
      <c r="B24" s="5" t="s">
        <v>1019</v>
      </c>
      <c r="C24" s="5" t="s">
        <v>1018</v>
      </c>
      <c r="D24" s="5" t="s">
        <v>620</v>
      </c>
      <c r="E24" s="4" t="s">
        <v>3349</v>
      </c>
      <c r="F24" s="4" t="s">
        <v>3065</v>
      </c>
      <c r="G24" s="4">
        <v>2</v>
      </c>
      <c r="H24" s="4">
        <v>1</v>
      </c>
      <c r="I24" s="4" t="s">
        <v>3086</v>
      </c>
      <c r="J24" s="5" t="b">
        <f t="shared" si="0"/>
        <v>0</v>
      </c>
      <c r="K24" s="13">
        <v>0.92</v>
      </c>
      <c r="L24" s="5">
        <v>2021</v>
      </c>
      <c r="M24" s="12">
        <v>93.86</v>
      </c>
      <c r="N24" s="5">
        <v>2021</v>
      </c>
      <c r="O24" s="12">
        <v>20.509999999999998</v>
      </c>
      <c r="P24" s="5">
        <v>2021</v>
      </c>
      <c r="Q24" s="12">
        <v>45.246221355436376</v>
      </c>
      <c r="R24" s="5">
        <v>2021</v>
      </c>
      <c r="S24" s="12"/>
      <c r="U24" s="12"/>
      <c r="W24" s="12">
        <v>0</v>
      </c>
      <c r="X24" s="5">
        <v>2021</v>
      </c>
      <c r="Y24" s="14">
        <v>0</v>
      </c>
      <c r="Z24" s="5">
        <v>2021</v>
      </c>
      <c r="AA24" s="14">
        <v>0</v>
      </c>
      <c r="AB24" s="5">
        <v>2021</v>
      </c>
    </row>
    <row r="25" spans="1:28" ht="12.75" customHeight="1" x14ac:dyDescent="0.25">
      <c r="A25" s="5" t="s">
        <v>1770</v>
      </c>
      <c r="B25" s="5" t="s">
        <v>1019</v>
      </c>
      <c r="C25" s="5" t="s">
        <v>1018</v>
      </c>
      <c r="D25" s="5" t="s">
        <v>620</v>
      </c>
      <c r="E25" s="4" t="s">
        <v>3350</v>
      </c>
      <c r="F25" s="4" t="s">
        <v>1784</v>
      </c>
      <c r="G25" s="4">
        <v>2</v>
      </c>
      <c r="H25" s="4">
        <v>1</v>
      </c>
      <c r="I25" s="4" t="s">
        <v>3086</v>
      </c>
      <c r="J25" s="5" t="b">
        <f t="shared" si="0"/>
        <v>0</v>
      </c>
      <c r="K25" s="13">
        <v>0.64</v>
      </c>
      <c r="L25" s="5">
        <v>2021</v>
      </c>
      <c r="M25" s="12">
        <v>99.23</v>
      </c>
      <c r="N25" s="5">
        <v>2021</v>
      </c>
      <c r="O25" s="12">
        <v>16.75</v>
      </c>
      <c r="P25" s="5">
        <v>2021</v>
      </c>
      <c r="Q25" s="12">
        <v>31.343283582089555</v>
      </c>
      <c r="R25" s="5">
        <v>2021</v>
      </c>
      <c r="S25" s="12"/>
      <c r="U25" s="12"/>
      <c r="W25" s="12">
        <v>0</v>
      </c>
      <c r="X25" s="5">
        <v>2021</v>
      </c>
      <c r="Y25" s="14">
        <v>100</v>
      </c>
      <c r="Z25" s="5">
        <v>2021</v>
      </c>
      <c r="AA25" s="14">
        <v>97.64</v>
      </c>
      <c r="AB25" s="5">
        <v>2021</v>
      </c>
    </row>
    <row r="26" spans="1:28" ht="12.75" customHeight="1" x14ac:dyDescent="0.25">
      <c r="A26" s="5" t="s">
        <v>1771</v>
      </c>
      <c r="B26" s="5" t="s">
        <v>1019</v>
      </c>
      <c r="C26" s="5" t="s">
        <v>1018</v>
      </c>
      <c r="D26" s="5" t="s">
        <v>620</v>
      </c>
      <c r="E26" s="6" t="s">
        <v>3062</v>
      </c>
      <c r="F26" s="4" t="s">
        <v>1785</v>
      </c>
      <c r="G26" s="4">
        <v>2</v>
      </c>
      <c r="H26" s="4">
        <v>2</v>
      </c>
      <c r="I26" s="4" t="s">
        <v>3087</v>
      </c>
      <c r="J26" s="5" t="b">
        <f t="shared" si="0"/>
        <v>0</v>
      </c>
      <c r="K26" s="13">
        <v>0.83</v>
      </c>
      <c r="L26" s="5">
        <v>2021</v>
      </c>
      <c r="M26" s="12">
        <v>97.33</v>
      </c>
      <c r="N26" s="5">
        <v>2021</v>
      </c>
      <c r="O26" s="12">
        <v>13.67</v>
      </c>
      <c r="P26" s="5">
        <v>2021</v>
      </c>
      <c r="Q26" s="12">
        <v>41.477688368690565</v>
      </c>
      <c r="R26" s="5">
        <v>2021</v>
      </c>
      <c r="S26" s="12"/>
      <c r="U26" s="12"/>
      <c r="W26" s="12">
        <v>0</v>
      </c>
      <c r="X26" s="5">
        <v>2021</v>
      </c>
      <c r="Y26" s="14">
        <v>100</v>
      </c>
      <c r="Z26" s="5">
        <v>2021</v>
      </c>
      <c r="AA26" s="14">
        <v>76.56</v>
      </c>
      <c r="AB26" s="5">
        <v>2021</v>
      </c>
    </row>
    <row r="27" spans="1:28" ht="12.75" customHeight="1" x14ac:dyDescent="0.25">
      <c r="A27" s="5" t="s">
        <v>1772</v>
      </c>
      <c r="B27" s="5" t="s">
        <v>847</v>
      </c>
      <c r="C27" s="5" t="s">
        <v>846</v>
      </c>
      <c r="D27" s="5" t="s">
        <v>620</v>
      </c>
      <c r="E27" s="6" t="s">
        <v>3062</v>
      </c>
      <c r="F27" s="4" t="s">
        <v>1786</v>
      </c>
      <c r="G27" s="4">
        <v>2</v>
      </c>
      <c r="H27" s="4">
        <v>2</v>
      </c>
      <c r="I27" s="4" t="s">
        <v>3088</v>
      </c>
      <c r="J27" s="5" t="b">
        <f t="shared" si="0"/>
        <v>0</v>
      </c>
      <c r="K27" s="13">
        <v>0.48</v>
      </c>
      <c r="L27" s="5">
        <v>2021</v>
      </c>
      <c r="M27" s="12">
        <v>94.37</v>
      </c>
      <c r="N27" s="5">
        <v>2021</v>
      </c>
      <c r="O27" s="12">
        <v>17.72</v>
      </c>
      <c r="P27" s="5">
        <v>2021</v>
      </c>
      <c r="Q27" s="12">
        <v>27.539503386004515</v>
      </c>
      <c r="R27" s="5">
        <v>2021</v>
      </c>
      <c r="S27" s="12"/>
      <c r="U27" s="12"/>
      <c r="W27" s="12">
        <v>0</v>
      </c>
      <c r="X27" s="5">
        <v>2021</v>
      </c>
      <c r="Y27" s="14">
        <v>0</v>
      </c>
      <c r="Z27" s="5">
        <v>2021</v>
      </c>
      <c r="AA27" s="14">
        <v>2.4900000000000002</v>
      </c>
      <c r="AB27" s="5">
        <v>2021</v>
      </c>
    </row>
    <row r="28" spans="1:28" ht="12.75" customHeight="1" x14ac:dyDescent="0.25">
      <c r="A28" s="5" t="s">
        <v>1773</v>
      </c>
      <c r="B28" s="5" t="s">
        <v>847</v>
      </c>
      <c r="C28" s="5" t="s">
        <v>846</v>
      </c>
      <c r="D28" s="5" t="s">
        <v>620</v>
      </c>
      <c r="E28" s="6" t="s">
        <v>3062</v>
      </c>
      <c r="F28" s="4" t="s">
        <v>1787</v>
      </c>
      <c r="G28" s="4">
        <v>2</v>
      </c>
      <c r="H28" s="4">
        <v>1</v>
      </c>
      <c r="I28" s="4" t="s">
        <v>3078</v>
      </c>
      <c r="J28" s="5" t="b">
        <f t="shared" si="0"/>
        <v>0</v>
      </c>
      <c r="K28" s="13">
        <v>0.51</v>
      </c>
      <c r="L28" s="5">
        <v>2021</v>
      </c>
      <c r="M28" s="12">
        <v>88.04</v>
      </c>
      <c r="N28" s="5">
        <v>2021</v>
      </c>
      <c r="O28" s="12">
        <v>19.14</v>
      </c>
      <c r="P28" s="5">
        <v>2021</v>
      </c>
      <c r="Q28" s="12">
        <v>31.713688610240336</v>
      </c>
      <c r="R28" s="5">
        <v>2021</v>
      </c>
      <c r="S28" s="12"/>
      <c r="U28" s="12"/>
      <c r="W28" s="12">
        <v>0</v>
      </c>
      <c r="X28" s="5">
        <v>2021</v>
      </c>
      <c r="Y28" s="14">
        <v>0</v>
      </c>
      <c r="Z28" s="5">
        <v>2021</v>
      </c>
      <c r="AA28" s="14">
        <v>0.82</v>
      </c>
      <c r="AB28" s="5">
        <v>2021</v>
      </c>
    </row>
    <row r="29" spans="1:28" ht="12.75" customHeight="1" x14ac:dyDescent="0.25">
      <c r="A29" s="5" t="s">
        <v>1774</v>
      </c>
      <c r="B29" s="5" t="s">
        <v>694</v>
      </c>
      <c r="C29" s="5" t="s">
        <v>693</v>
      </c>
      <c r="D29" s="5" t="s">
        <v>620</v>
      </c>
      <c r="E29" s="4" t="s">
        <v>1775</v>
      </c>
      <c r="F29" s="5" t="s">
        <v>1788</v>
      </c>
      <c r="G29" s="5">
        <v>2</v>
      </c>
      <c r="H29" s="5">
        <v>1</v>
      </c>
      <c r="I29" s="5" t="s">
        <v>3086</v>
      </c>
      <c r="J29" s="5" t="b">
        <f t="shared" si="0"/>
        <v>0</v>
      </c>
      <c r="K29" s="13">
        <v>0.73</v>
      </c>
      <c r="L29" s="5">
        <v>2021</v>
      </c>
      <c r="M29" s="12">
        <v>62.59</v>
      </c>
      <c r="N29" s="5">
        <v>2021</v>
      </c>
      <c r="O29" s="12">
        <v>20.260000000000002</v>
      </c>
      <c r="P29" s="5">
        <v>2021</v>
      </c>
      <c r="Q29" s="12">
        <v>20.335636722606122</v>
      </c>
      <c r="R29" s="5">
        <v>2021</v>
      </c>
      <c r="S29" s="12"/>
      <c r="U29" s="12"/>
      <c r="W29" s="12">
        <v>0</v>
      </c>
      <c r="X29" s="5">
        <v>2021</v>
      </c>
      <c r="Y29" s="14">
        <v>0</v>
      </c>
      <c r="Z29" s="5">
        <v>2021</v>
      </c>
      <c r="AA29" s="14">
        <v>0</v>
      </c>
      <c r="AB29" s="5">
        <v>2021</v>
      </c>
    </row>
    <row r="30" spans="1:28" ht="12.75" customHeight="1" x14ac:dyDescent="0.25">
      <c r="A30" s="5" t="s">
        <v>3043</v>
      </c>
      <c r="B30" s="5" t="s">
        <v>1377</v>
      </c>
      <c r="C30" s="5" t="s">
        <v>679</v>
      </c>
      <c r="D30" s="5" t="s">
        <v>620</v>
      </c>
      <c r="E30" s="4" t="s">
        <v>3057</v>
      </c>
      <c r="F30" s="5" t="s">
        <v>3066</v>
      </c>
      <c r="G30" s="5">
        <v>1</v>
      </c>
      <c r="H30" s="5">
        <v>2</v>
      </c>
      <c r="I30" s="5" t="s">
        <v>3089</v>
      </c>
      <c r="J30" s="5" t="b">
        <f t="shared" si="0"/>
        <v>0</v>
      </c>
      <c r="K30" s="13">
        <v>0.93</v>
      </c>
      <c r="L30" s="5">
        <v>2022</v>
      </c>
      <c r="M30" s="12">
        <v>83.76</v>
      </c>
      <c r="N30" s="5">
        <v>2022</v>
      </c>
      <c r="O30" s="12">
        <v>15.98</v>
      </c>
      <c r="P30" s="5">
        <v>2022</v>
      </c>
      <c r="Q30" s="12">
        <v>27.158948685857322</v>
      </c>
      <c r="R30" s="5">
        <v>2022</v>
      </c>
      <c r="S30" s="12"/>
      <c r="U30" s="12"/>
      <c r="W30" s="12">
        <v>0</v>
      </c>
      <c r="X30" s="5">
        <v>2022</v>
      </c>
      <c r="Y30" s="14">
        <v>100</v>
      </c>
      <c r="Z30" s="5">
        <v>2022</v>
      </c>
      <c r="AA30" s="14">
        <v>80.8</v>
      </c>
      <c r="AB30" s="5">
        <v>2022</v>
      </c>
    </row>
    <row r="31" spans="1:28" ht="12.75" customHeight="1" x14ac:dyDescent="0.25">
      <c r="A31" s="5" t="s">
        <v>3044</v>
      </c>
      <c r="B31" s="5" t="s">
        <v>1377</v>
      </c>
      <c r="C31" s="5" t="s">
        <v>679</v>
      </c>
      <c r="D31" s="5" t="s">
        <v>620</v>
      </c>
      <c r="E31" s="6" t="s">
        <v>3062</v>
      </c>
      <c r="F31" s="4" t="s">
        <v>3067</v>
      </c>
      <c r="G31" s="4">
        <v>1</v>
      </c>
      <c r="H31" s="4">
        <v>1</v>
      </c>
      <c r="I31" s="4" t="s">
        <v>3090</v>
      </c>
      <c r="J31" s="5" t="b">
        <f t="shared" si="0"/>
        <v>0</v>
      </c>
      <c r="K31" s="13">
        <v>0.7</v>
      </c>
      <c r="L31" s="5">
        <v>2022</v>
      </c>
      <c r="M31" s="12">
        <v>59.93</v>
      </c>
      <c r="N31" s="5">
        <v>2022</v>
      </c>
      <c r="O31" s="12">
        <v>10.96</v>
      </c>
      <c r="P31" s="5">
        <v>2022</v>
      </c>
      <c r="Q31" s="12">
        <v>36.313868613138681</v>
      </c>
      <c r="R31" s="5">
        <v>2022</v>
      </c>
      <c r="S31" s="12"/>
      <c r="U31" s="12"/>
      <c r="W31" s="12">
        <v>0</v>
      </c>
      <c r="X31" s="5">
        <v>2022</v>
      </c>
      <c r="Y31" s="14">
        <v>55.732484076433117</v>
      </c>
      <c r="Z31" s="5">
        <v>2022</v>
      </c>
      <c r="AA31" s="14">
        <v>48.07</v>
      </c>
      <c r="AB31" s="5">
        <v>2022</v>
      </c>
    </row>
    <row r="32" spans="1:28" ht="12.75" customHeight="1" x14ac:dyDescent="0.25">
      <c r="A32" s="5" t="s">
        <v>3045</v>
      </c>
      <c r="B32" s="5" t="s">
        <v>23</v>
      </c>
      <c r="C32" s="5" t="s">
        <v>708</v>
      </c>
      <c r="D32" s="5" t="s">
        <v>620</v>
      </c>
      <c r="E32" s="4" t="s">
        <v>3058</v>
      </c>
      <c r="F32" s="5" t="s">
        <v>3068</v>
      </c>
      <c r="G32" s="5">
        <v>3</v>
      </c>
      <c r="H32" s="5">
        <v>1</v>
      </c>
      <c r="I32" s="5" t="s">
        <v>3091</v>
      </c>
      <c r="J32" s="5" t="b">
        <f t="shared" si="0"/>
        <v>0</v>
      </c>
      <c r="K32" s="13">
        <v>0.44</v>
      </c>
      <c r="L32" s="5">
        <v>2021</v>
      </c>
      <c r="M32" s="12">
        <v>68.02</v>
      </c>
      <c r="N32" s="5">
        <v>2021</v>
      </c>
      <c r="O32" s="12">
        <v>10.73</v>
      </c>
      <c r="P32" s="5">
        <v>2021</v>
      </c>
      <c r="Q32" s="12">
        <v>54.426840633737186</v>
      </c>
      <c r="R32" s="5">
        <v>2021</v>
      </c>
      <c r="S32" s="12"/>
      <c r="U32" s="12"/>
      <c r="W32" s="12">
        <v>0</v>
      </c>
      <c r="X32" s="5">
        <v>2021</v>
      </c>
      <c r="Y32" s="14">
        <v>0</v>
      </c>
      <c r="Z32" s="5">
        <v>2021</v>
      </c>
      <c r="AA32" s="14">
        <v>49.47</v>
      </c>
      <c r="AB32" s="5">
        <v>2021</v>
      </c>
    </row>
    <row r="33" spans="1:28" ht="12.75" customHeight="1" x14ac:dyDescent="0.25">
      <c r="A33" s="5" t="s">
        <v>3046</v>
      </c>
      <c r="B33" s="5" t="s">
        <v>13</v>
      </c>
      <c r="C33" s="5" t="s">
        <v>851</v>
      </c>
      <c r="D33" s="5" t="s">
        <v>620</v>
      </c>
      <c r="E33" s="4" t="s">
        <v>3059</v>
      </c>
      <c r="F33" s="5" t="s">
        <v>3069</v>
      </c>
      <c r="G33" s="5">
        <v>1</v>
      </c>
      <c r="H33" s="5">
        <v>1</v>
      </c>
      <c r="I33" s="5" t="s">
        <v>3084</v>
      </c>
      <c r="J33" s="5" t="b">
        <f t="shared" si="0"/>
        <v>0</v>
      </c>
      <c r="K33" s="13">
        <v>0.54</v>
      </c>
      <c r="L33" s="5">
        <v>2022</v>
      </c>
      <c r="M33" s="12">
        <v>30.06</v>
      </c>
      <c r="N33" s="5">
        <v>2022</v>
      </c>
      <c r="O33" s="12">
        <v>4.7699999999999996</v>
      </c>
      <c r="P33" s="5">
        <v>2022</v>
      </c>
      <c r="Q33" s="12">
        <v>61.635220125786169</v>
      </c>
      <c r="R33" s="5">
        <v>2022</v>
      </c>
      <c r="S33" s="12"/>
      <c r="U33" s="12"/>
      <c r="W33" s="12">
        <v>0</v>
      </c>
      <c r="X33" s="5">
        <v>2022</v>
      </c>
      <c r="Y33" s="14">
        <v>0</v>
      </c>
      <c r="Z33" s="5">
        <v>2022</v>
      </c>
      <c r="AA33" s="14">
        <v>1.32</v>
      </c>
      <c r="AB33" s="5">
        <v>2022</v>
      </c>
    </row>
    <row r="34" spans="1:28" ht="12.75" customHeight="1" x14ac:dyDescent="0.25">
      <c r="A34" s="5" t="s">
        <v>3047</v>
      </c>
      <c r="B34" s="5" t="s">
        <v>954</v>
      </c>
      <c r="C34" s="5" t="s">
        <v>953</v>
      </c>
      <c r="D34" s="5" t="s">
        <v>620</v>
      </c>
      <c r="E34" s="4" t="s">
        <v>3351</v>
      </c>
      <c r="F34" s="4" t="s">
        <v>3070</v>
      </c>
      <c r="G34" s="5">
        <v>2</v>
      </c>
      <c r="H34" s="5">
        <v>1</v>
      </c>
      <c r="I34" s="4" t="s">
        <v>3091</v>
      </c>
      <c r="J34" s="5" t="b">
        <f t="shared" si="0"/>
        <v>0</v>
      </c>
      <c r="K34" s="13">
        <v>0.38</v>
      </c>
      <c r="L34" s="5">
        <v>2021</v>
      </c>
      <c r="M34" s="12">
        <v>92.3</v>
      </c>
      <c r="N34" s="5">
        <v>2021</v>
      </c>
      <c r="O34" s="12">
        <v>15.52</v>
      </c>
      <c r="P34" s="5">
        <v>2021</v>
      </c>
      <c r="Q34" s="12">
        <v>34.085051546391753</v>
      </c>
      <c r="R34" s="5">
        <v>2021</v>
      </c>
      <c r="S34" s="12"/>
      <c r="U34" s="12"/>
      <c r="W34" s="12">
        <v>0</v>
      </c>
      <c r="X34" s="5">
        <v>2021</v>
      </c>
      <c r="Y34" s="14">
        <v>100</v>
      </c>
      <c r="Z34" s="5">
        <v>2021</v>
      </c>
      <c r="AA34" s="14">
        <v>91.33</v>
      </c>
      <c r="AB34" s="5">
        <v>2021</v>
      </c>
    </row>
    <row r="35" spans="1:28" ht="12.75" customHeight="1" x14ac:dyDescent="0.25">
      <c r="A35" s="5" t="s">
        <v>3048</v>
      </c>
      <c r="B35" s="5" t="s">
        <v>954</v>
      </c>
      <c r="C35" s="5" t="s">
        <v>953</v>
      </c>
      <c r="D35" s="5" t="s">
        <v>620</v>
      </c>
      <c r="E35" s="4" t="s">
        <v>3060</v>
      </c>
      <c r="F35" s="5" t="s">
        <v>3071</v>
      </c>
      <c r="G35" s="5">
        <v>2</v>
      </c>
      <c r="H35" s="5">
        <v>1</v>
      </c>
      <c r="I35" s="5" t="s">
        <v>3092</v>
      </c>
      <c r="J35" s="5" t="b">
        <f t="shared" si="0"/>
        <v>0</v>
      </c>
      <c r="K35" s="13">
        <v>0.37</v>
      </c>
      <c r="L35" s="5">
        <v>2021</v>
      </c>
      <c r="M35" s="12">
        <v>61.7</v>
      </c>
      <c r="N35" s="5">
        <v>2021</v>
      </c>
      <c r="O35" s="12">
        <v>11.77</v>
      </c>
      <c r="P35" s="5">
        <v>2021</v>
      </c>
      <c r="Q35" s="12">
        <v>49.617672047578594</v>
      </c>
      <c r="R35" s="5">
        <v>2021</v>
      </c>
      <c r="S35" s="12"/>
      <c r="U35" s="12"/>
      <c r="W35" s="12">
        <v>0</v>
      </c>
      <c r="X35" s="5">
        <v>2021</v>
      </c>
      <c r="Y35" s="14">
        <v>100</v>
      </c>
      <c r="Z35" s="5">
        <v>2021</v>
      </c>
      <c r="AA35" s="14">
        <v>56.46</v>
      </c>
      <c r="AB35" s="5">
        <v>2021</v>
      </c>
    </row>
    <row r="36" spans="1:28" ht="12.75" customHeight="1" x14ac:dyDescent="0.25">
      <c r="A36" s="5" t="s">
        <v>3049</v>
      </c>
      <c r="B36" s="5" t="s">
        <v>954</v>
      </c>
      <c r="C36" s="5" t="s">
        <v>953</v>
      </c>
      <c r="D36" s="5" t="s">
        <v>620</v>
      </c>
      <c r="E36" s="4" t="s">
        <v>3061</v>
      </c>
      <c r="F36" s="5" t="s">
        <v>3072</v>
      </c>
      <c r="G36" s="5">
        <v>2</v>
      </c>
      <c r="H36" s="5">
        <v>1</v>
      </c>
      <c r="I36" s="5" t="s">
        <v>3092</v>
      </c>
      <c r="J36" s="5" t="b">
        <f t="shared" si="0"/>
        <v>0</v>
      </c>
      <c r="K36" s="13">
        <v>0.31</v>
      </c>
      <c r="L36" s="5">
        <v>2021</v>
      </c>
      <c r="M36" s="12">
        <v>58.36</v>
      </c>
      <c r="N36" s="5">
        <v>2021</v>
      </c>
      <c r="O36" s="12">
        <v>19.189999999999998</v>
      </c>
      <c r="P36" s="5">
        <v>2021</v>
      </c>
      <c r="Q36" s="12">
        <v>63.15789473684211</v>
      </c>
      <c r="R36" s="5">
        <v>2021</v>
      </c>
      <c r="S36" s="12"/>
      <c r="U36" s="12"/>
      <c r="W36" s="12">
        <v>0</v>
      </c>
      <c r="X36" s="5">
        <v>2021</v>
      </c>
      <c r="Y36" s="14">
        <v>0</v>
      </c>
      <c r="Z36" s="5">
        <v>2021</v>
      </c>
      <c r="AA36" s="14">
        <v>12.5</v>
      </c>
      <c r="AB36" s="5">
        <v>2021</v>
      </c>
    </row>
    <row r="37" spans="1:28" ht="12.75" customHeight="1" x14ac:dyDescent="0.25">
      <c r="A37" s="5" t="s">
        <v>3050</v>
      </c>
      <c r="B37" s="5" t="s">
        <v>542</v>
      </c>
      <c r="C37" s="5" t="s">
        <v>541</v>
      </c>
      <c r="D37" s="5" t="s">
        <v>620</v>
      </c>
      <c r="E37" s="4" t="s">
        <v>2982</v>
      </c>
      <c r="F37" s="5" t="s">
        <v>3073</v>
      </c>
      <c r="G37" s="5">
        <v>2</v>
      </c>
      <c r="H37" s="5">
        <v>2</v>
      </c>
      <c r="I37" s="5" t="s">
        <v>3093</v>
      </c>
      <c r="J37" s="5" t="b">
        <f t="shared" si="0"/>
        <v>0</v>
      </c>
      <c r="K37" s="13">
        <v>0.97</v>
      </c>
      <c r="L37" s="5">
        <v>2022</v>
      </c>
      <c r="M37" s="12">
        <v>95.22</v>
      </c>
      <c r="N37" s="5">
        <v>2022</v>
      </c>
      <c r="O37" s="12">
        <v>9.129999999999999</v>
      </c>
      <c r="P37" s="5">
        <v>2022</v>
      </c>
      <c r="Q37" s="12">
        <v>39.649507119386648</v>
      </c>
      <c r="R37" s="5">
        <v>2022</v>
      </c>
      <c r="S37" s="12"/>
      <c r="U37" s="12"/>
      <c r="W37" s="12">
        <v>0</v>
      </c>
      <c r="X37" s="5">
        <v>2022</v>
      </c>
      <c r="Y37" s="14">
        <v>0</v>
      </c>
      <c r="Z37" s="5">
        <v>2022</v>
      </c>
      <c r="AA37" s="14">
        <v>1.33</v>
      </c>
      <c r="AB37" s="5">
        <v>2022</v>
      </c>
    </row>
    <row r="38" spans="1:28" ht="12.75" customHeight="1" x14ac:dyDescent="0.25">
      <c r="A38" s="5" t="s">
        <v>3051</v>
      </c>
      <c r="B38" s="5" t="s">
        <v>1314</v>
      </c>
      <c r="C38" s="5" t="s">
        <v>1313</v>
      </c>
      <c r="D38" s="5" t="s">
        <v>1038</v>
      </c>
      <c r="E38" s="6" t="s">
        <v>3062</v>
      </c>
      <c r="F38" s="4" t="s">
        <v>3074</v>
      </c>
      <c r="G38" s="4">
        <v>2</v>
      </c>
      <c r="H38" s="4">
        <v>3</v>
      </c>
      <c r="I38" s="4" t="s">
        <v>3094</v>
      </c>
      <c r="J38" s="5" t="b">
        <f t="shared" si="0"/>
        <v>0</v>
      </c>
      <c r="K38" s="13">
        <v>1.05</v>
      </c>
      <c r="L38" s="5">
        <v>2021</v>
      </c>
      <c r="M38" s="12">
        <v>97.97</v>
      </c>
      <c r="N38" s="5">
        <v>2021</v>
      </c>
      <c r="O38" s="12">
        <v>17.23</v>
      </c>
      <c r="P38" s="5">
        <v>2021</v>
      </c>
      <c r="Q38" s="12">
        <v>41.091120139291931</v>
      </c>
      <c r="R38" s="5">
        <v>2021</v>
      </c>
      <c r="S38" s="12"/>
      <c r="U38" s="12"/>
      <c r="W38" s="12">
        <v>93.384372716891832</v>
      </c>
      <c r="X38" s="5">
        <v>2021</v>
      </c>
      <c r="Y38" s="14">
        <v>0</v>
      </c>
      <c r="Z38" s="5">
        <v>2021</v>
      </c>
      <c r="AA38" s="14">
        <v>93.04</v>
      </c>
      <c r="AB38" s="5">
        <v>2021</v>
      </c>
    </row>
    <row r="39" spans="1:28" ht="12.75" customHeight="1" x14ac:dyDescent="0.25">
      <c r="A39" s="5" t="s">
        <v>3052</v>
      </c>
      <c r="B39" s="5" t="s">
        <v>1314</v>
      </c>
      <c r="C39" s="5" t="s">
        <v>1313</v>
      </c>
      <c r="D39" s="5" t="s">
        <v>1038</v>
      </c>
      <c r="E39" s="6" t="s">
        <v>3062</v>
      </c>
      <c r="F39" s="4" t="s">
        <v>3075</v>
      </c>
      <c r="G39" s="4">
        <v>2</v>
      </c>
      <c r="H39" s="4">
        <v>2</v>
      </c>
      <c r="I39" s="4" t="s">
        <v>3095</v>
      </c>
      <c r="J39" s="5" t="b">
        <f t="shared" si="0"/>
        <v>0</v>
      </c>
      <c r="K39" s="13">
        <v>1.41</v>
      </c>
      <c r="L39" s="5">
        <v>2021</v>
      </c>
      <c r="M39" s="12">
        <v>94.46</v>
      </c>
      <c r="N39" s="5">
        <v>2021</v>
      </c>
      <c r="O39" s="12">
        <v>17.43</v>
      </c>
      <c r="P39" s="5">
        <v>2021</v>
      </c>
      <c r="Q39" s="12">
        <v>44.922547332185886</v>
      </c>
      <c r="R39" s="5">
        <v>2021</v>
      </c>
      <c r="S39" s="12"/>
      <c r="U39" s="12"/>
      <c r="W39" s="12">
        <v>0</v>
      </c>
      <c r="X39" s="5">
        <v>2021</v>
      </c>
      <c r="Y39" s="14">
        <v>0</v>
      </c>
      <c r="Z39" s="5">
        <v>2021</v>
      </c>
      <c r="AA39" s="14">
        <v>25.84</v>
      </c>
      <c r="AB39" s="5">
        <v>2021</v>
      </c>
    </row>
    <row r="40" spans="1:28" ht="12.75" customHeight="1" x14ac:dyDescent="0.25">
      <c r="A40" s="5" t="s">
        <v>3053</v>
      </c>
      <c r="B40" s="5" t="s">
        <v>1314</v>
      </c>
      <c r="C40" s="5" t="s">
        <v>1313</v>
      </c>
      <c r="D40" s="5" t="s">
        <v>1038</v>
      </c>
      <c r="E40" s="6" t="s">
        <v>3062</v>
      </c>
      <c r="F40" s="4" t="s">
        <v>3076</v>
      </c>
      <c r="G40" s="4">
        <v>2</v>
      </c>
      <c r="H40" s="4">
        <v>3</v>
      </c>
      <c r="I40" s="4" t="s">
        <v>3096</v>
      </c>
      <c r="J40" s="5" t="b">
        <f t="shared" si="0"/>
        <v>0</v>
      </c>
      <c r="K40" s="13">
        <v>1.28</v>
      </c>
      <c r="L40" s="5">
        <v>2021</v>
      </c>
      <c r="M40" s="12">
        <v>95.24</v>
      </c>
      <c r="N40" s="5">
        <v>2021</v>
      </c>
      <c r="O40" s="12">
        <v>16.510000000000002</v>
      </c>
      <c r="P40" s="5">
        <v>2021</v>
      </c>
      <c r="Q40" s="12">
        <v>38.098122350090854</v>
      </c>
      <c r="R40" s="5">
        <v>2021</v>
      </c>
      <c r="S40" s="12"/>
      <c r="U40" s="12"/>
      <c r="W40" s="12">
        <v>0</v>
      </c>
      <c r="X40" s="5">
        <v>2021</v>
      </c>
      <c r="Y40" s="14">
        <v>0</v>
      </c>
      <c r="Z40" s="5">
        <v>2021</v>
      </c>
      <c r="AA40" s="14">
        <v>10.6</v>
      </c>
      <c r="AB40" s="5">
        <v>2021</v>
      </c>
    </row>
    <row r="41" spans="1:28" ht="12.75" customHeight="1" x14ac:dyDescent="0.25">
      <c r="A41" s="5" t="s">
        <v>3054</v>
      </c>
      <c r="B41" s="5" t="s">
        <v>1314</v>
      </c>
      <c r="C41" s="5" t="s">
        <v>1313</v>
      </c>
      <c r="D41" s="5" t="s">
        <v>1038</v>
      </c>
      <c r="E41" s="6" t="s">
        <v>3062</v>
      </c>
      <c r="F41" s="4" t="s">
        <v>3077</v>
      </c>
      <c r="G41" s="4">
        <v>2</v>
      </c>
      <c r="H41" s="4">
        <v>1</v>
      </c>
      <c r="I41" s="4" t="s">
        <v>3091</v>
      </c>
      <c r="J41" s="5" t="b">
        <f t="shared" si="0"/>
        <v>0</v>
      </c>
      <c r="K41" s="13">
        <v>1.22</v>
      </c>
      <c r="L41" s="5">
        <v>2021</v>
      </c>
      <c r="M41" s="12">
        <v>97.82</v>
      </c>
      <c r="N41" s="5">
        <v>2021</v>
      </c>
      <c r="O41" s="12">
        <v>24.5</v>
      </c>
      <c r="P41" s="5">
        <v>2021</v>
      </c>
      <c r="Q41" s="12">
        <v>49.346938775510203</v>
      </c>
      <c r="R41" s="5">
        <v>2021</v>
      </c>
      <c r="S41" s="12"/>
      <c r="U41" s="12"/>
      <c r="W41" s="12">
        <v>0</v>
      </c>
      <c r="X41" s="5">
        <v>2021</v>
      </c>
      <c r="Y41" s="14">
        <v>0</v>
      </c>
      <c r="Z41" s="5">
        <v>2021</v>
      </c>
      <c r="AA41" s="14">
        <v>12.29</v>
      </c>
      <c r="AB41" s="5">
        <v>2021</v>
      </c>
    </row>
    <row r="42" spans="1:28" ht="12.75" customHeight="1" x14ac:dyDescent="0.25">
      <c r="A42" s="5" t="s">
        <v>3055</v>
      </c>
      <c r="B42" s="5" t="s">
        <v>586</v>
      </c>
      <c r="C42" s="5" t="s">
        <v>585</v>
      </c>
      <c r="D42" s="5" t="s">
        <v>360</v>
      </c>
      <c r="E42" s="6" t="s">
        <v>3062</v>
      </c>
      <c r="F42" s="4" t="s">
        <v>3316</v>
      </c>
      <c r="G42" s="4">
        <v>2</v>
      </c>
      <c r="H42" s="4">
        <v>2</v>
      </c>
      <c r="I42" s="25" t="s">
        <v>3319</v>
      </c>
      <c r="J42" s="5" t="b">
        <f t="shared" si="0"/>
        <v>0</v>
      </c>
      <c r="K42" s="13">
        <v>0.97</v>
      </c>
      <c r="L42" s="5">
        <v>2021</v>
      </c>
      <c r="M42" s="12">
        <v>34.82</v>
      </c>
      <c r="N42" s="5">
        <v>2021</v>
      </c>
      <c r="O42" s="12">
        <v>8.07</v>
      </c>
      <c r="P42" s="5">
        <v>2021</v>
      </c>
      <c r="Q42" s="12">
        <v>31.102850061957867</v>
      </c>
      <c r="R42" s="5">
        <v>2021</v>
      </c>
      <c r="S42" s="12"/>
      <c r="U42" s="12"/>
      <c r="W42" s="12">
        <v>0</v>
      </c>
      <c r="X42" s="5">
        <v>2021</v>
      </c>
      <c r="Y42" s="14">
        <v>0</v>
      </c>
      <c r="Z42" s="5">
        <v>2021</v>
      </c>
      <c r="AA42" s="14">
        <v>1.96</v>
      </c>
      <c r="AB42" s="5">
        <v>2021</v>
      </c>
    </row>
    <row r="43" spans="1:28" ht="12.75" customHeight="1" x14ac:dyDescent="0.25">
      <c r="A43" s="5" t="s">
        <v>1345</v>
      </c>
      <c r="B43" s="5" t="s">
        <v>34</v>
      </c>
      <c r="C43" s="5" t="s">
        <v>33</v>
      </c>
      <c r="D43" s="5" t="s">
        <v>35</v>
      </c>
      <c r="E43" s="5" t="s">
        <v>1346</v>
      </c>
      <c r="F43" s="4" t="s">
        <v>3315</v>
      </c>
      <c r="G43" s="5">
        <v>2</v>
      </c>
      <c r="H43" s="5">
        <v>2</v>
      </c>
      <c r="I43" s="5" t="s">
        <v>3101</v>
      </c>
      <c r="J43" s="5" t="b">
        <f t="shared" si="0"/>
        <v>0</v>
      </c>
      <c r="K43" s="13">
        <v>1.1440026729034414</v>
      </c>
      <c r="L43" s="5">
        <f>2010-3</f>
        <v>2007</v>
      </c>
      <c r="M43" s="12">
        <v>100</v>
      </c>
      <c r="N43" s="5">
        <f>2010-3</f>
        <v>2007</v>
      </c>
      <c r="O43" s="12">
        <v>5</v>
      </c>
      <c r="P43" s="5">
        <f>2010-3</f>
        <v>2007</v>
      </c>
      <c r="Q43" s="12"/>
      <c r="S43" s="12">
        <v>12.15</v>
      </c>
      <c r="T43" s="5">
        <f>2010-3</f>
        <v>2007</v>
      </c>
      <c r="U43" s="12">
        <v>41.85</v>
      </c>
      <c r="V43" s="5">
        <f>2010-3</f>
        <v>2007</v>
      </c>
      <c r="W43" s="12">
        <v>0</v>
      </c>
      <c r="X43" s="5">
        <f>2010-3</f>
        <v>2007</v>
      </c>
      <c r="Y43" s="14">
        <v>100</v>
      </c>
      <c r="Z43" s="5">
        <f>2010-3</f>
        <v>2007</v>
      </c>
      <c r="AA43" s="14"/>
    </row>
    <row r="44" spans="1:28" ht="12.75" customHeight="1" x14ac:dyDescent="0.25">
      <c r="A44" s="5" t="s">
        <v>1454</v>
      </c>
      <c r="B44" s="5" t="s">
        <v>138</v>
      </c>
      <c r="C44" s="5" t="s">
        <v>137</v>
      </c>
      <c r="D44" s="5" t="s">
        <v>35</v>
      </c>
      <c r="E44" s="5" t="s">
        <v>1456</v>
      </c>
      <c r="F44" s="4" t="s">
        <v>1455</v>
      </c>
      <c r="G44" s="4" t="s">
        <v>1791</v>
      </c>
      <c r="H44" s="5">
        <v>1</v>
      </c>
      <c r="I44" s="4" t="s">
        <v>3102</v>
      </c>
      <c r="J44" s="4" t="b">
        <f t="shared" si="0"/>
        <v>0</v>
      </c>
      <c r="K44" s="13">
        <v>1.6000000014592852</v>
      </c>
      <c r="L44" s="5">
        <v>2008</v>
      </c>
      <c r="M44" s="12">
        <v>100</v>
      </c>
      <c r="N44" s="5">
        <v>2008</v>
      </c>
      <c r="O44" s="12">
        <v>13</v>
      </c>
      <c r="P44" s="5">
        <v>2008</v>
      </c>
      <c r="Q44" s="12"/>
      <c r="S44" s="12">
        <v>4.0000000000000563E-2</v>
      </c>
      <c r="T44" s="5">
        <v>2008</v>
      </c>
      <c r="U44" s="12">
        <v>9.9600000000000009</v>
      </c>
      <c r="V44" s="5">
        <v>2008</v>
      </c>
      <c r="W44" s="12">
        <v>0</v>
      </c>
      <c r="X44" s="5">
        <v>2008</v>
      </c>
      <c r="Y44" s="14">
        <v>100</v>
      </c>
      <c r="Z44" s="5">
        <v>2008</v>
      </c>
      <c r="AA44" s="14"/>
    </row>
    <row r="45" spans="1:28" ht="12.75" customHeight="1" x14ac:dyDescent="0.25">
      <c r="A45" s="5" t="s">
        <v>1354</v>
      </c>
      <c r="B45" s="5" t="s">
        <v>49</v>
      </c>
      <c r="C45" s="5" t="s">
        <v>48</v>
      </c>
      <c r="D45" s="5" t="s">
        <v>35</v>
      </c>
      <c r="E45" s="5" t="s">
        <v>49</v>
      </c>
      <c r="F45" s="5" t="s">
        <v>48</v>
      </c>
      <c r="G45" s="5">
        <v>0</v>
      </c>
      <c r="H45" s="5">
        <v>1</v>
      </c>
      <c r="I45" s="5" t="s">
        <v>3103</v>
      </c>
      <c r="J45" s="5" t="b">
        <f t="shared" si="0"/>
        <v>0</v>
      </c>
      <c r="K45" s="13">
        <v>1.0999990999707991</v>
      </c>
      <c r="L45" s="5">
        <v>2009</v>
      </c>
      <c r="M45" s="12">
        <v>100</v>
      </c>
      <c r="N45" s="5">
        <v>2009</v>
      </c>
      <c r="O45" s="12">
        <v>13.4</v>
      </c>
      <c r="P45" s="5">
        <v>2009</v>
      </c>
      <c r="Q45" s="12"/>
      <c r="S45" s="12">
        <v>0</v>
      </c>
      <c r="T45" s="5">
        <v>2009</v>
      </c>
      <c r="U45" s="12">
        <v>5</v>
      </c>
      <c r="V45" s="5">
        <v>2009</v>
      </c>
      <c r="W45" s="12">
        <v>0</v>
      </c>
      <c r="X45" s="5">
        <v>2009</v>
      </c>
      <c r="Y45" s="14">
        <v>100</v>
      </c>
      <c r="Z45" s="5">
        <v>2009</v>
      </c>
      <c r="AA45" s="14"/>
    </row>
    <row r="46" spans="1:28" ht="12.75" customHeight="1" x14ac:dyDescent="0.25">
      <c r="A46" s="5" t="s">
        <v>1473</v>
      </c>
      <c r="B46" s="5" t="s">
        <v>483</v>
      </c>
      <c r="C46" s="5" t="s">
        <v>482</v>
      </c>
      <c r="D46" s="5" t="s">
        <v>360</v>
      </c>
      <c r="E46" s="5" t="s">
        <v>484</v>
      </c>
      <c r="F46" s="5" t="s">
        <v>481</v>
      </c>
      <c r="G46" s="5" t="s">
        <v>2708</v>
      </c>
      <c r="H46" s="5">
        <v>1</v>
      </c>
      <c r="I46" s="5" t="s">
        <v>3103</v>
      </c>
      <c r="J46" s="5" t="b">
        <f t="shared" si="0"/>
        <v>0</v>
      </c>
      <c r="K46" s="13">
        <v>0.70000063150846514</v>
      </c>
      <c r="L46" s="5">
        <f>2010-3</f>
        <v>2007</v>
      </c>
      <c r="M46" s="12">
        <v>57</v>
      </c>
      <c r="N46" s="5">
        <f>2010-3</f>
        <v>2007</v>
      </c>
      <c r="O46" s="12">
        <v>2</v>
      </c>
      <c r="P46" s="5">
        <f>2010-3</f>
        <v>2007</v>
      </c>
      <c r="Q46" s="12"/>
      <c r="S46" s="12">
        <v>0</v>
      </c>
      <c r="T46" s="5">
        <f>2010-3</f>
        <v>2007</v>
      </c>
      <c r="U46" s="12">
        <v>0</v>
      </c>
      <c r="V46" s="5">
        <f>2010-3</f>
        <v>2007</v>
      </c>
      <c r="W46" s="12">
        <v>0</v>
      </c>
      <c r="X46" s="5">
        <f>2010-3</f>
        <v>2007</v>
      </c>
      <c r="Y46" s="14">
        <v>0</v>
      </c>
      <c r="Z46" s="5">
        <f>2010-3</f>
        <v>2007</v>
      </c>
      <c r="AA46" s="14"/>
    </row>
    <row r="47" spans="1:28" ht="12.75" customHeight="1" x14ac:dyDescent="0.25">
      <c r="A47" s="5" t="s">
        <v>1459</v>
      </c>
      <c r="B47" s="5" t="s">
        <v>23</v>
      </c>
      <c r="C47" s="5" t="s">
        <v>708</v>
      </c>
      <c r="D47" s="5" t="s">
        <v>620</v>
      </c>
      <c r="E47" s="5" t="s">
        <v>1460</v>
      </c>
      <c r="F47" s="5" t="s">
        <v>713</v>
      </c>
      <c r="G47" s="5">
        <v>3</v>
      </c>
      <c r="H47" s="5">
        <v>1</v>
      </c>
      <c r="I47" s="5" t="s">
        <v>1808</v>
      </c>
      <c r="J47" s="5" t="b">
        <f t="shared" si="0"/>
        <v>0</v>
      </c>
      <c r="K47" s="13">
        <v>0.54794520547945214</v>
      </c>
      <c r="L47" s="5">
        <f>2010-3</f>
        <v>2007</v>
      </c>
      <c r="M47" s="12">
        <v>75</v>
      </c>
      <c r="N47" s="5">
        <f>2010-3</f>
        <v>2007</v>
      </c>
      <c r="O47" s="12">
        <v>11</v>
      </c>
      <c r="P47" s="5">
        <f>2010-3</f>
        <v>2007</v>
      </c>
      <c r="Q47" s="12"/>
      <c r="S47" s="12">
        <v>14</v>
      </c>
      <c r="T47" s="5">
        <f>2010-3</f>
        <v>2007</v>
      </c>
      <c r="U47" s="12">
        <v>0</v>
      </c>
      <c r="V47" s="5">
        <f>2010-3</f>
        <v>2007</v>
      </c>
      <c r="W47" s="12">
        <v>0</v>
      </c>
      <c r="X47" s="5">
        <f>2010-3</f>
        <v>2007</v>
      </c>
      <c r="Y47" s="14">
        <v>73</v>
      </c>
      <c r="Z47" s="5">
        <f>2010-3</f>
        <v>2007</v>
      </c>
      <c r="AA47" s="14"/>
    </row>
    <row r="48" spans="1:28" ht="12.75" customHeight="1" x14ac:dyDescent="0.25">
      <c r="A48" s="5" t="s">
        <v>1451</v>
      </c>
      <c r="B48" s="5" t="s">
        <v>335</v>
      </c>
      <c r="C48" s="5" t="s">
        <v>334</v>
      </c>
      <c r="D48" s="5" t="s">
        <v>35</v>
      </c>
      <c r="E48" s="5" t="s">
        <v>1453</v>
      </c>
      <c r="F48" s="5" t="s">
        <v>1452</v>
      </c>
      <c r="G48" s="5" t="s">
        <v>1790</v>
      </c>
      <c r="H48" s="5">
        <v>1</v>
      </c>
      <c r="I48" s="5" t="s">
        <v>3106</v>
      </c>
      <c r="J48" s="5" t="b">
        <f t="shared" si="0"/>
        <v>0</v>
      </c>
      <c r="K48" s="13">
        <v>1.8708809852959658</v>
      </c>
      <c r="L48" s="5">
        <v>2013</v>
      </c>
      <c r="M48" s="12">
        <v>100</v>
      </c>
      <c r="N48" s="5">
        <v>2013</v>
      </c>
      <c r="O48" s="12">
        <v>6</v>
      </c>
      <c r="P48" s="5">
        <v>2013</v>
      </c>
      <c r="Q48" s="12"/>
      <c r="S48" s="12">
        <v>14.315</v>
      </c>
      <c r="T48" s="5">
        <v>2013</v>
      </c>
      <c r="U48" s="12">
        <v>20.684999999999999</v>
      </c>
      <c r="V48" s="5">
        <v>2013</v>
      </c>
      <c r="W48" s="12">
        <v>0</v>
      </c>
      <c r="X48" s="5">
        <v>2013</v>
      </c>
      <c r="Y48" s="14">
        <v>98</v>
      </c>
      <c r="Z48" s="5">
        <v>2013</v>
      </c>
      <c r="AA48" s="14"/>
    </row>
    <row r="49" spans="1:27" ht="12.75" customHeight="1" x14ac:dyDescent="0.25">
      <c r="A49" s="5" t="s">
        <v>1355</v>
      </c>
      <c r="B49" s="5" t="s">
        <v>1108</v>
      </c>
      <c r="C49" s="5" t="s">
        <v>1107</v>
      </c>
      <c r="D49" s="5" t="s">
        <v>1038</v>
      </c>
      <c r="E49" s="5" t="s">
        <v>1357</v>
      </c>
      <c r="F49" s="5" t="s">
        <v>1356</v>
      </c>
      <c r="G49" s="5">
        <v>2</v>
      </c>
      <c r="H49" s="5">
        <v>1</v>
      </c>
      <c r="I49" s="5" t="s">
        <v>1809</v>
      </c>
      <c r="J49" s="5" t="b">
        <f t="shared" si="0"/>
        <v>0</v>
      </c>
      <c r="K49" s="13">
        <v>1.0877462712204893</v>
      </c>
      <c r="L49" s="5">
        <f>2010-3</f>
        <v>2007</v>
      </c>
      <c r="M49" s="12">
        <v>82</v>
      </c>
      <c r="N49" s="5">
        <f>2010-3</f>
        <v>2007</v>
      </c>
      <c r="O49" s="12">
        <v>11</v>
      </c>
      <c r="P49" s="5">
        <f>2010-3</f>
        <v>2007</v>
      </c>
      <c r="Q49" s="12"/>
      <c r="S49" s="12">
        <v>0</v>
      </c>
      <c r="T49" s="5">
        <f>2010-3</f>
        <v>2007</v>
      </c>
      <c r="U49" s="12">
        <v>0.6097560975609756</v>
      </c>
      <c r="V49" s="5">
        <f>2010-3</f>
        <v>2007</v>
      </c>
      <c r="W49" s="12">
        <v>0</v>
      </c>
      <c r="X49" s="5">
        <f>2010-3</f>
        <v>2007</v>
      </c>
      <c r="Y49" s="14">
        <v>100</v>
      </c>
      <c r="Z49" s="5">
        <f>2010-3</f>
        <v>2007</v>
      </c>
      <c r="AA49" s="14"/>
    </row>
    <row r="50" spans="1:27" ht="12.75" customHeight="1" x14ac:dyDescent="0.25">
      <c r="A50" s="5" t="s">
        <v>1465</v>
      </c>
      <c r="B50" s="5" t="s">
        <v>1466</v>
      </c>
      <c r="C50" s="5" t="s">
        <v>867</v>
      </c>
      <c r="D50" s="5" t="s">
        <v>360</v>
      </c>
      <c r="E50" s="5" t="s">
        <v>868</v>
      </c>
      <c r="F50" s="5" t="s">
        <v>2271</v>
      </c>
      <c r="G50" s="5" t="s">
        <v>1791</v>
      </c>
      <c r="H50" s="5">
        <v>2</v>
      </c>
      <c r="I50" s="5" t="s">
        <v>3108</v>
      </c>
      <c r="J50" s="5" t="b">
        <f t="shared" si="0"/>
        <v>0</v>
      </c>
      <c r="K50" s="13">
        <v>0.54207275068041416</v>
      </c>
      <c r="L50" s="5">
        <v>2010</v>
      </c>
      <c r="M50" s="12">
        <v>83</v>
      </c>
      <c r="N50" s="5">
        <v>2010</v>
      </c>
      <c r="O50" s="12">
        <v>8</v>
      </c>
      <c r="P50" s="5">
        <v>2010</v>
      </c>
      <c r="Q50" s="12"/>
      <c r="S50" s="12">
        <v>0.1875</v>
      </c>
      <c r="T50" s="5">
        <v>2010</v>
      </c>
      <c r="U50" s="12">
        <v>3.3885542168674698</v>
      </c>
      <c r="V50" s="5">
        <v>2010</v>
      </c>
      <c r="W50" s="12">
        <v>0</v>
      </c>
      <c r="X50" s="5">
        <v>2010</v>
      </c>
      <c r="Y50" s="14">
        <v>0</v>
      </c>
      <c r="Z50" s="5">
        <v>2010</v>
      </c>
      <c r="AA50" s="14"/>
    </row>
    <row r="51" spans="1:27" ht="12.75" customHeight="1" x14ac:dyDescent="0.25">
      <c r="A51" s="5" t="s">
        <v>1487</v>
      </c>
      <c r="B51" s="5" t="s">
        <v>1266</v>
      </c>
      <c r="C51" s="5" t="s">
        <v>1265</v>
      </c>
      <c r="D51" s="5" t="s">
        <v>1038</v>
      </c>
      <c r="E51" s="5" t="s">
        <v>1489</v>
      </c>
      <c r="F51" s="5" t="s">
        <v>1488</v>
      </c>
      <c r="G51" s="5">
        <v>3</v>
      </c>
      <c r="H51" s="5">
        <v>1</v>
      </c>
      <c r="I51" s="5" t="s">
        <v>3109</v>
      </c>
      <c r="J51" s="5" t="b">
        <f t="shared" si="0"/>
        <v>0</v>
      </c>
      <c r="K51" s="13">
        <v>0.66302361918304253</v>
      </c>
      <c r="L51" s="5">
        <f>2010-3</f>
        <v>2007</v>
      </c>
      <c r="M51" s="12">
        <v>78</v>
      </c>
      <c r="N51" s="5">
        <f>2010-3</f>
        <v>2007</v>
      </c>
      <c r="O51" s="12">
        <v>9</v>
      </c>
      <c r="P51" s="5">
        <f>2010-3</f>
        <v>2007</v>
      </c>
      <c r="Q51" s="12"/>
      <c r="S51" s="12">
        <v>0</v>
      </c>
      <c r="T51" s="5">
        <f>2010-3</f>
        <v>2007</v>
      </c>
      <c r="U51" s="12">
        <v>1.2820512820512819</v>
      </c>
      <c r="V51" s="5">
        <f>2010-3</f>
        <v>2007</v>
      </c>
      <c r="W51" s="12">
        <v>0</v>
      </c>
      <c r="X51" s="5">
        <f>2010-3</f>
        <v>2007</v>
      </c>
      <c r="Y51" s="14">
        <v>0</v>
      </c>
      <c r="Z51" s="5">
        <f>2010-3</f>
        <v>2007</v>
      </c>
      <c r="AA51" s="14"/>
    </row>
    <row r="52" spans="1:27" ht="12.75" customHeight="1" x14ac:dyDescent="0.25">
      <c r="A52" s="5" t="s">
        <v>1468</v>
      </c>
      <c r="B52" s="5" t="s">
        <v>1654</v>
      </c>
      <c r="C52" s="5" t="s">
        <v>1471</v>
      </c>
      <c r="D52" s="5" t="s">
        <v>1038</v>
      </c>
      <c r="E52" s="5" t="s">
        <v>1470</v>
      </c>
      <c r="F52" s="5" t="s">
        <v>1469</v>
      </c>
      <c r="G52" s="5">
        <v>1</v>
      </c>
      <c r="H52" s="5">
        <v>1</v>
      </c>
      <c r="I52" s="5" t="s">
        <v>3103</v>
      </c>
      <c r="J52" s="5" t="b">
        <f t="shared" si="0"/>
        <v>0</v>
      </c>
      <c r="K52" s="13">
        <v>0.59655324790101638</v>
      </c>
      <c r="L52" s="5">
        <f>2010-3</f>
        <v>2007</v>
      </c>
      <c r="M52" s="12">
        <v>100</v>
      </c>
      <c r="N52" s="5">
        <f>2010-3</f>
        <v>2007</v>
      </c>
      <c r="O52" s="12">
        <v>26</v>
      </c>
      <c r="P52" s="5">
        <f>2010-3</f>
        <v>2007</v>
      </c>
      <c r="Q52" s="12"/>
      <c r="S52" s="12">
        <v>0</v>
      </c>
      <c r="T52" s="5">
        <f>2010-3</f>
        <v>2007</v>
      </c>
      <c r="U52" s="12">
        <v>2.5</v>
      </c>
      <c r="V52" s="5">
        <f>2010-3</f>
        <v>2007</v>
      </c>
      <c r="W52" s="12">
        <v>0</v>
      </c>
      <c r="X52" s="5">
        <f>2010-3</f>
        <v>2007</v>
      </c>
      <c r="Y52" s="14">
        <v>100</v>
      </c>
      <c r="Z52" s="5">
        <f>2010-3</f>
        <v>2007</v>
      </c>
      <c r="AA52" s="14"/>
    </row>
    <row r="53" spans="1:27" ht="12.75" customHeight="1" x14ac:dyDescent="0.25">
      <c r="A53" s="5" t="s">
        <v>1475</v>
      </c>
      <c r="B53" s="5" t="s">
        <v>1477</v>
      </c>
      <c r="C53" s="5" t="s">
        <v>1479</v>
      </c>
      <c r="D53" s="5" t="s">
        <v>1038</v>
      </c>
      <c r="E53" s="5" t="s">
        <v>1478</v>
      </c>
      <c r="F53" s="5" t="s">
        <v>1476</v>
      </c>
      <c r="G53" s="5">
        <v>1</v>
      </c>
      <c r="H53" s="5">
        <v>3</v>
      </c>
      <c r="I53" s="5" t="s">
        <v>3110</v>
      </c>
      <c r="J53" s="5" t="b">
        <f t="shared" si="0"/>
        <v>0</v>
      </c>
      <c r="K53" s="13">
        <v>0.77726436311592717</v>
      </c>
      <c r="L53" s="5">
        <v>2009</v>
      </c>
      <c r="M53" s="12">
        <v>100</v>
      </c>
      <c r="N53" s="5">
        <v>2009</v>
      </c>
      <c r="O53" s="12">
        <v>16</v>
      </c>
      <c r="P53" s="5">
        <v>2009</v>
      </c>
      <c r="Q53" s="12"/>
      <c r="S53" s="12">
        <v>0</v>
      </c>
      <c r="T53" s="5">
        <v>2009</v>
      </c>
      <c r="U53" s="12">
        <v>0</v>
      </c>
      <c r="V53" s="5">
        <v>2009</v>
      </c>
      <c r="W53" s="12">
        <v>0</v>
      </c>
      <c r="X53" s="5">
        <v>2009</v>
      </c>
      <c r="Y53" s="14">
        <v>100</v>
      </c>
      <c r="Z53" s="5">
        <v>2009</v>
      </c>
      <c r="AA53" s="14"/>
    </row>
    <row r="54" spans="1:27" ht="12.75" customHeight="1" x14ac:dyDescent="0.25">
      <c r="A54" s="5" t="s">
        <v>1495</v>
      </c>
      <c r="B54" s="5" t="s">
        <v>11</v>
      </c>
      <c r="C54" s="5" t="s">
        <v>570</v>
      </c>
      <c r="D54" s="5" t="s">
        <v>360</v>
      </c>
      <c r="E54" s="5" t="s">
        <v>1496</v>
      </c>
      <c r="F54" s="5" t="s">
        <v>569</v>
      </c>
      <c r="G54" s="5">
        <v>1</v>
      </c>
      <c r="H54" s="5">
        <v>1</v>
      </c>
      <c r="I54" s="5" t="s">
        <v>3111</v>
      </c>
      <c r="J54" s="5" t="b">
        <f t="shared" si="0"/>
        <v>0</v>
      </c>
      <c r="K54" s="13">
        <v>0.95140572973618376</v>
      </c>
      <c r="L54" s="5">
        <v>2013</v>
      </c>
      <c r="M54" s="12">
        <v>40</v>
      </c>
      <c r="N54" s="5">
        <v>2013</v>
      </c>
      <c r="O54" s="12">
        <v>16</v>
      </c>
      <c r="P54" s="5">
        <v>2013</v>
      </c>
      <c r="Q54" s="12"/>
      <c r="S54" s="12">
        <v>0</v>
      </c>
      <c r="T54" s="5">
        <v>2013</v>
      </c>
      <c r="U54" s="12">
        <v>0</v>
      </c>
      <c r="V54" s="5">
        <v>2013</v>
      </c>
      <c r="W54" s="12">
        <v>0</v>
      </c>
      <c r="X54" s="5">
        <v>2013</v>
      </c>
      <c r="Y54" s="14">
        <v>0</v>
      </c>
      <c r="Z54" s="5">
        <v>2013</v>
      </c>
      <c r="AA54" s="14"/>
    </row>
    <row r="55" spans="1:27" ht="12.75" customHeight="1" x14ac:dyDescent="0.25">
      <c r="A55" s="5" t="s">
        <v>1461</v>
      </c>
      <c r="B55" s="5" t="s">
        <v>23</v>
      </c>
      <c r="C55" s="5" t="s">
        <v>708</v>
      </c>
      <c r="D55" s="5" t="s">
        <v>620</v>
      </c>
      <c r="E55" s="5" t="s">
        <v>711</v>
      </c>
      <c r="F55" s="5" t="s">
        <v>1462</v>
      </c>
      <c r="G55" s="5" t="s">
        <v>2708</v>
      </c>
      <c r="H55" s="5">
        <v>1</v>
      </c>
      <c r="I55" s="5" t="s">
        <v>3112</v>
      </c>
      <c r="J55" s="5" t="b">
        <f t="shared" si="0"/>
        <v>0</v>
      </c>
      <c r="K55" s="13">
        <v>0.50007241902409649</v>
      </c>
      <c r="L55" s="5">
        <f>2010-3</f>
        <v>2007</v>
      </c>
      <c r="M55" s="12">
        <v>75</v>
      </c>
      <c r="N55" s="5">
        <f>2010-3</f>
        <v>2007</v>
      </c>
      <c r="O55" s="12">
        <v>1</v>
      </c>
      <c r="P55" s="5">
        <f>2010-3</f>
        <v>2007</v>
      </c>
      <c r="Q55" s="12"/>
      <c r="S55" s="12">
        <v>6</v>
      </c>
      <c r="T55" s="5">
        <f>2010-3</f>
        <v>2007</v>
      </c>
      <c r="U55" s="12">
        <v>0</v>
      </c>
      <c r="V55" s="5">
        <f>2010-3</f>
        <v>2007</v>
      </c>
      <c r="W55" s="12">
        <v>0</v>
      </c>
      <c r="X55" s="5">
        <f>2010-3</f>
        <v>2007</v>
      </c>
      <c r="Y55" s="14">
        <v>10</v>
      </c>
      <c r="Z55" s="5">
        <f>2010-3</f>
        <v>2007</v>
      </c>
      <c r="AA55" s="14"/>
    </row>
    <row r="56" spans="1:27" ht="12.75" customHeight="1" x14ac:dyDescent="0.25">
      <c r="A56" s="5" t="s">
        <v>1347</v>
      </c>
      <c r="B56" s="5" t="s">
        <v>25</v>
      </c>
      <c r="C56" s="5" t="s">
        <v>624</v>
      </c>
      <c r="D56" s="5" t="s">
        <v>360</v>
      </c>
      <c r="E56" s="5" t="s">
        <v>636</v>
      </c>
      <c r="F56" s="5" t="s">
        <v>635</v>
      </c>
      <c r="G56" s="5">
        <v>2</v>
      </c>
      <c r="H56" s="5">
        <v>2</v>
      </c>
      <c r="I56" s="5" t="s">
        <v>1810</v>
      </c>
      <c r="J56" s="5" t="b">
        <f t="shared" si="0"/>
        <v>0</v>
      </c>
      <c r="K56" s="13">
        <v>0.54328235596555519</v>
      </c>
      <c r="L56" s="5">
        <f>2010-3</f>
        <v>2007</v>
      </c>
      <c r="M56" s="12">
        <v>55</v>
      </c>
      <c r="N56" s="5">
        <f>2010-3</f>
        <v>2007</v>
      </c>
      <c r="O56" s="12">
        <v>4</v>
      </c>
      <c r="P56" s="5">
        <f>2010-3</f>
        <v>2007</v>
      </c>
      <c r="Q56" s="12"/>
      <c r="S56" s="12">
        <v>1</v>
      </c>
      <c r="T56" s="5">
        <f>2010-3</f>
        <v>2007</v>
      </c>
      <c r="U56" s="12">
        <v>0</v>
      </c>
      <c r="V56" s="5">
        <f>2010-3</f>
        <v>2007</v>
      </c>
      <c r="W56" s="12">
        <v>0</v>
      </c>
      <c r="X56" s="5">
        <f>2010-3</f>
        <v>2007</v>
      </c>
      <c r="Y56" s="14">
        <v>55</v>
      </c>
      <c r="Z56" s="5">
        <f>2010-3</f>
        <v>2007</v>
      </c>
      <c r="AA56" s="14"/>
    </row>
    <row r="57" spans="1:27" ht="12.75" customHeight="1" x14ac:dyDescent="0.25">
      <c r="A57" s="5" t="s">
        <v>1484</v>
      </c>
      <c r="B57" s="5" t="s">
        <v>494</v>
      </c>
      <c r="C57" s="5" t="s">
        <v>493</v>
      </c>
      <c r="D57" s="5" t="s">
        <v>360</v>
      </c>
      <c r="E57" s="5" t="s">
        <v>1485</v>
      </c>
      <c r="F57" s="5" t="s">
        <v>3328</v>
      </c>
      <c r="G57" s="5">
        <v>4</v>
      </c>
      <c r="H57" s="5">
        <v>2</v>
      </c>
      <c r="I57" s="5" t="s">
        <v>1811</v>
      </c>
      <c r="J57" s="5" t="b">
        <f t="shared" si="0"/>
        <v>0</v>
      </c>
      <c r="K57" s="13">
        <v>0.32490974729241878</v>
      </c>
      <c r="L57" s="5">
        <f>2010-3</f>
        <v>2007</v>
      </c>
      <c r="M57" s="12">
        <v>83</v>
      </c>
      <c r="N57" s="5">
        <f>2010-3</f>
        <v>2007</v>
      </c>
      <c r="O57" s="12">
        <v>5</v>
      </c>
      <c r="P57" s="5">
        <f>2010-3</f>
        <v>2007</v>
      </c>
      <c r="Q57" s="12"/>
      <c r="S57" s="12">
        <v>0</v>
      </c>
      <c r="T57" s="5">
        <f>2010-3</f>
        <v>2007</v>
      </c>
      <c r="U57" s="12">
        <v>2.4096385542168677</v>
      </c>
      <c r="V57" s="5">
        <f>2010-3</f>
        <v>2007</v>
      </c>
      <c r="W57" s="12">
        <v>0</v>
      </c>
      <c r="X57" s="5">
        <f>2010-3</f>
        <v>2007</v>
      </c>
      <c r="Y57" s="14">
        <v>88</v>
      </c>
      <c r="Z57" s="5">
        <f>2010-3</f>
        <v>2007</v>
      </c>
      <c r="AA57" s="14"/>
    </row>
    <row r="58" spans="1:27" ht="12.75" customHeight="1" x14ac:dyDescent="0.25">
      <c r="A58" s="5" t="s">
        <v>1472</v>
      </c>
      <c r="B58" s="5" t="s">
        <v>1235</v>
      </c>
      <c r="C58" s="5" t="s">
        <v>1234</v>
      </c>
      <c r="D58" s="5" t="s">
        <v>1038</v>
      </c>
      <c r="E58" s="5" t="s">
        <v>1236</v>
      </c>
      <c r="F58" s="5" t="s">
        <v>1233</v>
      </c>
      <c r="G58" s="5">
        <v>2</v>
      </c>
      <c r="H58" s="5">
        <v>2</v>
      </c>
      <c r="I58" s="5" t="s">
        <v>3113</v>
      </c>
      <c r="J58" s="5" t="b">
        <f t="shared" si="0"/>
        <v>0</v>
      </c>
      <c r="K58" s="13">
        <v>1.1746069292435461</v>
      </c>
      <c r="L58" s="5">
        <v>2010</v>
      </c>
      <c r="M58" s="12">
        <v>95</v>
      </c>
      <c r="N58" s="5">
        <v>2010</v>
      </c>
      <c r="O58" s="12">
        <v>10</v>
      </c>
      <c r="P58" s="5">
        <v>2010</v>
      </c>
      <c r="Q58" s="12"/>
      <c r="S58" s="12">
        <v>0</v>
      </c>
      <c r="T58" s="5">
        <v>2010</v>
      </c>
      <c r="U58" s="12">
        <v>0</v>
      </c>
      <c r="V58" s="5">
        <v>2010</v>
      </c>
      <c r="W58" s="12">
        <v>0</v>
      </c>
      <c r="X58" s="5">
        <v>2010</v>
      </c>
      <c r="Y58" s="14">
        <v>100</v>
      </c>
      <c r="Z58" s="5">
        <v>2010</v>
      </c>
      <c r="AA58" s="14"/>
    </row>
    <row r="59" spans="1:27" ht="12.75" customHeight="1" x14ac:dyDescent="0.25">
      <c r="A59" s="5" t="s">
        <v>1457</v>
      </c>
      <c r="B59" s="5" t="s">
        <v>847</v>
      </c>
      <c r="C59" s="5" t="s">
        <v>846</v>
      </c>
      <c r="D59" s="5" t="s">
        <v>620</v>
      </c>
      <c r="E59" s="5" t="s">
        <v>848</v>
      </c>
      <c r="F59" s="5" t="s">
        <v>845</v>
      </c>
      <c r="G59" s="5">
        <v>1</v>
      </c>
      <c r="H59" s="5">
        <v>1</v>
      </c>
      <c r="I59" s="5" t="s">
        <v>3114</v>
      </c>
      <c r="J59" s="5" t="b">
        <f t="shared" si="0"/>
        <v>0</v>
      </c>
      <c r="K59" s="13">
        <v>0.69198122772880277</v>
      </c>
      <c r="L59" s="5">
        <v>2010</v>
      </c>
      <c r="M59" s="12">
        <v>95</v>
      </c>
      <c r="N59" s="5">
        <v>2010</v>
      </c>
      <c r="O59" s="12">
        <v>14.27</v>
      </c>
      <c r="P59" s="5">
        <v>2010</v>
      </c>
      <c r="Q59" s="12"/>
      <c r="S59" s="12">
        <v>5</v>
      </c>
      <c r="T59" s="5">
        <v>2010</v>
      </c>
      <c r="U59" s="12">
        <v>0</v>
      </c>
      <c r="V59" s="5">
        <v>2010</v>
      </c>
      <c r="W59" s="12">
        <v>0</v>
      </c>
      <c r="X59" s="5">
        <v>2010</v>
      </c>
      <c r="Y59" s="14">
        <v>84</v>
      </c>
      <c r="Z59" s="5">
        <v>2010</v>
      </c>
      <c r="AA59" s="14"/>
    </row>
    <row r="60" spans="1:27" ht="12.75" customHeight="1" x14ac:dyDescent="0.25">
      <c r="A60" s="5" t="s">
        <v>1498</v>
      </c>
      <c r="B60" s="5" t="s">
        <v>586</v>
      </c>
      <c r="C60" s="5" t="s">
        <v>585</v>
      </c>
      <c r="D60" s="5" t="s">
        <v>360</v>
      </c>
      <c r="E60" s="5" t="s">
        <v>587</v>
      </c>
      <c r="F60" s="5" t="s">
        <v>3120</v>
      </c>
      <c r="G60" s="5">
        <v>2</v>
      </c>
      <c r="H60" s="5">
        <v>2</v>
      </c>
      <c r="I60" s="5" t="s">
        <v>3115</v>
      </c>
      <c r="J60" s="5" t="b">
        <f t="shared" si="0"/>
        <v>0</v>
      </c>
      <c r="K60" s="13">
        <v>0.5</v>
      </c>
      <c r="L60" s="5">
        <v>2010</v>
      </c>
      <c r="M60" s="12">
        <v>50</v>
      </c>
      <c r="N60" s="5">
        <v>2010</v>
      </c>
      <c r="O60" s="12">
        <v>7.8</v>
      </c>
      <c r="P60" s="5">
        <v>2010</v>
      </c>
      <c r="Q60" s="12"/>
      <c r="S60" s="12">
        <v>0</v>
      </c>
      <c r="T60" s="5">
        <v>2010</v>
      </c>
      <c r="U60" s="12">
        <v>0</v>
      </c>
      <c r="V60" s="5">
        <v>2010</v>
      </c>
      <c r="W60" s="12">
        <v>0</v>
      </c>
      <c r="X60" s="5">
        <v>2010</v>
      </c>
      <c r="Y60" s="14">
        <v>55</v>
      </c>
      <c r="Z60" s="5">
        <v>2010</v>
      </c>
      <c r="AA60" s="14"/>
    </row>
    <row r="61" spans="1:27" ht="12.75" customHeight="1" x14ac:dyDescent="0.25">
      <c r="A61" s="5" t="s">
        <v>1369</v>
      </c>
      <c r="B61" s="5" t="s">
        <v>1124</v>
      </c>
      <c r="C61" s="5" t="s">
        <v>1123</v>
      </c>
      <c r="D61" s="5" t="s">
        <v>620</v>
      </c>
      <c r="E61" s="5" t="s">
        <v>1371</v>
      </c>
      <c r="F61" s="5" t="s">
        <v>1370</v>
      </c>
      <c r="G61" s="5">
        <v>3</v>
      </c>
      <c r="H61" s="5">
        <v>1</v>
      </c>
      <c r="I61" s="5" t="s">
        <v>3116</v>
      </c>
      <c r="J61" s="5" t="b">
        <f t="shared" si="0"/>
        <v>0</v>
      </c>
      <c r="K61" s="13">
        <v>0.73392046970910063</v>
      </c>
      <c r="L61" s="5">
        <f>2010-3</f>
        <v>2007</v>
      </c>
      <c r="M61" s="12">
        <v>100</v>
      </c>
      <c r="N61" s="5">
        <f>2010-3</f>
        <v>2007</v>
      </c>
      <c r="O61" s="12">
        <v>7</v>
      </c>
      <c r="P61" s="5">
        <f>2010-3</f>
        <v>2007</v>
      </c>
      <c r="Q61" s="12"/>
      <c r="S61" s="12">
        <v>0</v>
      </c>
      <c r="T61" s="5">
        <f>2010-3</f>
        <v>2007</v>
      </c>
      <c r="U61" s="12">
        <v>0</v>
      </c>
      <c r="V61" s="5">
        <f>2010-3</f>
        <v>2007</v>
      </c>
      <c r="W61" s="12">
        <v>0</v>
      </c>
      <c r="X61" s="5">
        <f>2010-3</f>
        <v>2007</v>
      </c>
      <c r="Y61" s="14">
        <v>100</v>
      </c>
      <c r="Z61" s="5">
        <f>2010-3</f>
        <v>2007</v>
      </c>
      <c r="AA61" s="14"/>
    </row>
    <row r="62" spans="1:27" ht="12.75" customHeight="1" x14ac:dyDescent="0.25">
      <c r="A62" s="5" t="s">
        <v>1486</v>
      </c>
      <c r="B62" s="5" t="s">
        <v>21</v>
      </c>
      <c r="C62" s="5" t="s">
        <v>939</v>
      </c>
      <c r="D62" s="5" t="s">
        <v>620</v>
      </c>
      <c r="E62" s="5" t="s">
        <v>942</v>
      </c>
      <c r="F62" s="5" t="s">
        <v>941</v>
      </c>
      <c r="G62" s="5">
        <v>3</v>
      </c>
      <c r="H62" s="5">
        <v>1</v>
      </c>
      <c r="I62" s="5" t="s">
        <v>3117</v>
      </c>
      <c r="J62" s="5" t="b">
        <f t="shared" si="0"/>
        <v>0</v>
      </c>
      <c r="K62" s="13">
        <v>0.64975247524752477</v>
      </c>
      <c r="L62" s="5">
        <v>2011</v>
      </c>
      <c r="M62" s="12">
        <v>77</v>
      </c>
      <c r="N62" s="5">
        <v>2011</v>
      </c>
      <c r="O62" s="12">
        <v>12.25</v>
      </c>
      <c r="P62" s="5">
        <v>2011</v>
      </c>
      <c r="Q62" s="12"/>
      <c r="S62" s="12">
        <v>8</v>
      </c>
      <c r="T62" s="5">
        <v>2011</v>
      </c>
      <c r="U62" s="12">
        <v>0</v>
      </c>
      <c r="V62" s="5">
        <v>2011</v>
      </c>
      <c r="W62" s="12">
        <v>0</v>
      </c>
      <c r="X62" s="5">
        <v>2011</v>
      </c>
      <c r="Y62" s="14">
        <v>18</v>
      </c>
      <c r="Z62" s="5">
        <v>2011</v>
      </c>
      <c r="AA62" s="14"/>
    </row>
    <row r="63" spans="1:27" ht="12.75" customHeight="1" x14ac:dyDescent="0.25">
      <c r="A63" s="5" t="s">
        <v>1513</v>
      </c>
      <c r="B63" s="5" t="s">
        <v>1030</v>
      </c>
      <c r="C63" s="5" t="s">
        <v>1029</v>
      </c>
      <c r="D63" s="5" t="s">
        <v>360</v>
      </c>
      <c r="E63" s="5" t="s">
        <v>1031</v>
      </c>
      <c r="F63" s="5" t="s">
        <v>1028</v>
      </c>
      <c r="G63" s="5">
        <v>2</v>
      </c>
      <c r="H63" s="5">
        <v>2</v>
      </c>
      <c r="I63" s="5" t="s">
        <v>3118</v>
      </c>
      <c r="J63" s="5" t="b">
        <f t="shared" si="0"/>
        <v>0</v>
      </c>
      <c r="K63" s="13">
        <v>0.37606203199532379</v>
      </c>
      <c r="L63" s="5">
        <f>2010-3</f>
        <v>2007</v>
      </c>
      <c r="M63" s="12">
        <v>63</v>
      </c>
      <c r="N63" s="5">
        <f>2010-3</f>
        <v>2007</v>
      </c>
      <c r="O63" s="12">
        <v>7</v>
      </c>
      <c r="P63" s="5">
        <f>2010-3</f>
        <v>2007</v>
      </c>
      <c r="Q63" s="12"/>
      <c r="S63" s="12">
        <v>0</v>
      </c>
      <c r="T63" s="5">
        <f>2010-3</f>
        <v>2007</v>
      </c>
      <c r="U63" s="12">
        <v>6.3492063492063489</v>
      </c>
      <c r="V63" s="5">
        <f>2010-3</f>
        <v>2007</v>
      </c>
      <c r="W63" s="12">
        <v>0</v>
      </c>
      <c r="X63" s="5">
        <f>2010-3</f>
        <v>2007</v>
      </c>
      <c r="Y63" s="14">
        <v>45</v>
      </c>
      <c r="Z63" s="5">
        <f>2010-3</f>
        <v>2007</v>
      </c>
      <c r="AA63" s="14"/>
    </row>
    <row r="64" spans="1:27" ht="12.75" customHeight="1" x14ac:dyDescent="0.25">
      <c r="A64" s="5" t="s">
        <v>1480</v>
      </c>
      <c r="B64" s="5" t="s">
        <v>918</v>
      </c>
      <c r="C64" s="5" t="s">
        <v>917</v>
      </c>
      <c r="D64" s="5" t="s">
        <v>620</v>
      </c>
      <c r="E64" s="5" t="s">
        <v>919</v>
      </c>
      <c r="F64" s="5" t="s">
        <v>916</v>
      </c>
      <c r="G64" s="5">
        <v>2</v>
      </c>
      <c r="H64" s="5">
        <v>1</v>
      </c>
      <c r="I64" s="5" t="s">
        <v>3119</v>
      </c>
      <c r="J64" s="5" t="b">
        <f t="shared" si="0"/>
        <v>0</v>
      </c>
      <c r="K64" s="13">
        <v>1.3263172796275109</v>
      </c>
      <c r="L64" s="5">
        <f>2010-3</f>
        <v>2007</v>
      </c>
      <c r="M64" s="12">
        <v>68</v>
      </c>
      <c r="N64" s="5">
        <f>2010-3</f>
        <v>2007</v>
      </c>
      <c r="O64" s="12">
        <v>8</v>
      </c>
      <c r="P64" s="5">
        <f>2010-3</f>
        <v>2007</v>
      </c>
      <c r="Q64" s="12"/>
      <c r="S64" s="12">
        <v>0</v>
      </c>
      <c r="T64" s="5">
        <f>2010-3</f>
        <v>2007</v>
      </c>
      <c r="U64" s="12">
        <v>0.73529411764705876</v>
      </c>
      <c r="V64" s="5">
        <f>2010-3</f>
        <v>2007</v>
      </c>
      <c r="W64" s="12">
        <v>0</v>
      </c>
      <c r="X64" s="5">
        <f>2010-3</f>
        <v>2007</v>
      </c>
      <c r="Y64" s="14">
        <v>100</v>
      </c>
      <c r="Z64" s="5">
        <f>2010-3</f>
        <v>2007</v>
      </c>
      <c r="AA64" s="14"/>
    </row>
    <row r="65" spans="1:27" ht="12.75" customHeight="1" x14ac:dyDescent="0.25">
      <c r="A65" s="5" t="s">
        <v>1474</v>
      </c>
      <c r="B65" s="5" t="s">
        <v>490</v>
      </c>
      <c r="C65" s="5" t="s">
        <v>489</v>
      </c>
      <c r="D65" s="5" t="s">
        <v>360</v>
      </c>
      <c r="E65" s="5" t="s">
        <v>491</v>
      </c>
      <c r="F65" s="5" t="s">
        <v>488</v>
      </c>
      <c r="G65" s="5">
        <v>2</v>
      </c>
      <c r="H65" s="5">
        <v>2</v>
      </c>
      <c r="I65" s="5" t="s">
        <v>1812</v>
      </c>
      <c r="J65" s="5" t="b">
        <f t="shared" si="0"/>
        <v>0</v>
      </c>
      <c r="K65" s="13">
        <v>0.86613348674424007</v>
      </c>
      <c r="L65" s="5">
        <v>2009</v>
      </c>
      <c r="M65" s="12">
        <v>82</v>
      </c>
      <c r="N65" s="5">
        <v>2009</v>
      </c>
      <c r="O65" s="12">
        <v>8</v>
      </c>
      <c r="P65" s="5">
        <v>2009</v>
      </c>
      <c r="Q65" s="12"/>
      <c r="S65" s="12">
        <v>0</v>
      </c>
      <c r="T65" s="5">
        <v>2009</v>
      </c>
      <c r="U65" s="12">
        <v>0</v>
      </c>
      <c r="V65" s="5">
        <v>2009</v>
      </c>
      <c r="W65" s="12">
        <v>0</v>
      </c>
      <c r="X65" s="5">
        <v>2009</v>
      </c>
      <c r="Y65" s="14">
        <v>0</v>
      </c>
      <c r="Z65" s="5">
        <v>2009</v>
      </c>
      <c r="AA65" s="14"/>
    </row>
    <row r="66" spans="1:27" ht="12.75" customHeight="1" x14ac:dyDescent="0.25">
      <c r="A66" s="5" t="s">
        <v>1467</v>
      </c>
      <c r="B66" s="5" t="s">
        <v>465</v>
      </c>
      <c r="C66" s="5" t="s">
        <v>464</v>
      </c>
      <c r="D66" s="5" t="s">
        <v>360</v>
      </c>
      <c r="E66" s="5" t="s">
        <v>466</v>
      </c>
      <c r="F66" s="5" t="s">
        <v>463</v>
      </c>
      <c r="G66" s="5" t="s">
        <v>1790</v>
      </c>
      <c r="H66" s="5">
        <v>1</v>
      </c>
      <c r="I66" s="5" t="s">
        <v>1813</v>
      </c>
      <c r="J66" s="5" t="b">
        <f t="shared" si="0"/>
        <v>0</v>
      </c>
      <c r="K66" s="13">
        <v>0.61705541157595956</v>
      </c>
      <c r="L66" s="5">
        <v>2013</v>
      </c>
      <c r="M66" s="12">
        <v>37</v>
      </c>
      <c r="N66" s="5">
        <v>2013</v>
      </c>
      <c r="O66" s="12">
        <v>13</v>
      </c>
      <c r="P66" s="5">
        <v>2013</v>
      </c>
      <c r="Q66" s="12"/>
      <c r="S66" s="12">
        <v>0</v>
      </c>
      <c r="T66" s="5">
        <v>2013</v>
      </c>
      <c r="U66" s="12">
        <v>0</v>
      </c>
      <c r="V66" s="5">
        <v>2013</v>
      </c>
      <c r="W66" s="12">
        <v>0</v>
      </c>
      <c r="X66" s="5">
        <v>2013</v>
      </c>
      <c r="Y66" s="14">
        <v>70</v>
      </c>
      <c r="Z66" s="5">
        <v>2013</v>
      </c>
      <c r="AA66" s="14"/>
    </row>
    <row r="67" spans="1:27" ht="12.75" customHeight="1" x14ac:dyDescent="0.25">
      <c r="A67" s="5" t="s">
        <v>1497</v>
      </c>
      <c r="B67" s="5" t="s">
        <v>11</v>
      </c>
      <c r="C67" s="5" t="s">
        <v>570</v>
      </c>
      <c r="D67" s="5" t="s">
        <v>360</v>
      </c>
      <c r="E67" s="5" t="s">
        <v>574</v>
      </c>
      <c r="F67" s="5" t="s">
        <v>573</v>
      </c>
      <c r="G67" s="5">
        <v>2</v>
      </c>
      <c r="H67" s="5">
        <v>1</v>
      </c>
      <c r="I67" s="5" t="s">
        <v>3121</v>
      </c>
      <c r="J67" s="5" t="b">
        <f t="shared" si="0"/>
        <v>0</v>
      </c>
      <c r="K67" s="13">
        <v>0.77947683348999297</v>
      </c>
      <c r="L67" s="5">
        <f>2010-3</f>
        <v>2007</v>
      </c>
      <c r="M67" s="12">
        <v>60</v>
      </c>
      <c r="N67" s="5">
        <f>2010-3</f>
        <v>2007</v>
      </c>
      <c r="O67" s="12">
        <v>9</v>
      </c>
      <c r="P67" s="5">
        <f>2010-3</f>
        <v>2007</v>
      </c>
      <c r="Q67" s="12"/>
      <c r="S67" s="12">
        <v>0</v>
      </c>
      <c r="T67" s="5">
        <f>2010-3</f>
        <v>2007</v>
      </c>
      <c r="U67" s="12">
        <v>0</v>
      </c>
      <c r="V67" s="5">
        <f>2010-3</f>
        <v>2007</v>
      </c>
      <c r="W67" s="12">
        <v>0</v>
      </c>
      <c r="X67" s="5">
        <f>2010-3</f>
        <v>2007</v>
      </c>
      <c r="Y67" s="14">
        <v>87</v>
      </c>
      <c r="Z67" s="5">
        <f>2010-3</f>
        <v>2007</v>
      </c>
      <c r="AA67" s="14"/>
    </row>
    <row r="68" spans="1:27" ht="12.75" customHeight="1" x14ac:dyDescent="0.25">
      <c r="A68" s="5" t="s">
        <v>1464</v>
      </c>
      <c r="B68" s="5" t="s">
        <v>13</v>
      </c>
      <c r="C68" s="5" t="s">
        <v>851</v>
      </c>
      <c r="D68" s="5" t="s">
        <v>360</v>
      </c>
      <c r="E68" s="5" t="s">
        <v>16</v>
      </c>
      <c r="F68" s="5" t="s">
        <v>850</v>
      </c>
      <c r="G68" s="5">
        <v>1</v>
      </c>
      <c r="H68" s="5">
        <v>1</v>
      </c>
      <c r="I68" s="5" t="s">
        <v>3121</v>
      </c>
      <c r="J68" s="5" t="b">
        <f t="shared" si="0"/>
        <v>0</v>
      </c>
      <c r="K68" s="13">
        <v>0.95890410958904104</v>
      </c>
      <c r="L68" s="5">
        <f>2010-3</f>
        <v>2007</v>
      </c>
      <c r="M68" s="12">
        <v>52</v>
      </c>
      <c r="N68" s="5">
        <f>2010-3</f>
        <v>2007</v>
      </c>
      <c r="O68" s="12">
        <v>16.100000000000001</v>
      </c>
      <c r="P68" s="5">
        <f>2010-3</f>
        <v>2007</v>
      </c>
      <c r="Q68" s="12"/>
      <c r="S68" s="12">
        <v>0</v>
      </c>
      <c r="T68" s="5">
        <f>2010-3</f>
        <v>2007</v>
      </c>
      <c r="U68" s="12">
        <v>0</v>
      </c>
      <c r="V68" s="5">
        <f>2010-3</f>
        <v>2007</v>
      </c>
      <c r="W68" s="12">
        <v>0</v>
      </c>
      <c r="X68" s="5">
        <f>2010-3</f>
        <v>2007</v>
      </c>
      <c r="Y68" s="14">
        <v>0</v>
      </c>
      <c r="Z68" s="5">
        <f>2010-3</f>
        <v>2007</v>
      </c>
      <c r="AA68" s="14"/>
    </row>
    <row r="69" spans="1:27" ht="12.75" customHeight="1" x14ac:dyDescent="0.25">
      <c r="A69" s="5" t="s">
        <v>1401</v>
      </c>
      <c r="B69" s="5" t="s">
        <v>1377</v>
      </c>
      <c r="C69" s="5" t="s">
        <v>679</v>
      </c>
      <c r="D69" s="5" t="s">
        <v>620</v>
      </c>
      <c r="E69" s="5" t="s">
        <v>1403</v>
      </c>
      <c r="F69" s="5" t="s">
        <v>1402</v>
      </c>
      <c r="G69" s="5">
        <v>2</v>
      </c>
      <c r="H69" s="5">
        <v>2</v>
      </c>
      <c r="I69" s="5" t="s">
        <v>3122</v>
      </c>
      <c r="J69" s="5" t="b">
        <f t="shared" si="0"/>
        <v>0</v>
      </c>
      <c r="K69" s="13">
        <v>0.49575994781474231</v>
      </c>
      <c r="L69" s="5">
        <v>2009</v>
      </c>
      <c r="M69" s="12">
        <v>100</v>
      </c>
      <c r="N69" s="5">
        <v>2009</v>
      </c>
      <c r="O69" s="12">
        <v>12.5</v>
      </c>
      <c r="P69" s="5">
        <v>2009</v>
      </c>
      <c r="Q69" s="12"/>
      <c r="S69" s="12">
        <v>0</v>
      </c>
      <c r="T69" s="5">
        <v>2009</v>
      </c>
      <c r="U69" s="12">
        <v>0</v>
      </c>
      <c r="V69" s="5">
        <v>2009</v>
      </c>
      <c r="W69" s="12">
        <v>0</v>
      </c>
      <c r="X69" s="5">
        <v>2009</v>
      </c>
      <c r="Y69" s="14">
        <v>0</v>
      </c>
      <c r="Z69" s="5">
        <v>2009</v>
      </c>
      <c r="AA69" s="14"/>
    </row>
    <row r="70" spans="1:27" ht="12.75" customHeight="1" x14ac:dyDescent="0.25">
      <c r="A70" s="5" t="s">
        <v>1490</v>
      </c>
      <c r="B70" s="5" t="s">
        <v>954</v>
      </c>
      <c r="C70" s="5" t="s">
        <v>953</v>
      </c>
      <c r="D70" s="5" t="s">
        <v>620</v>
      </c>
      <c r="E70" s="5" t="s">
        <v>955</v>
      </c>
      <c r="F70" s="5" t="s">
        <v>952</v>
      </c>
      <c r="G70" s="5">
        <v>2</v>
      </c>
      <c r="H70" s="5">
        <v>1</v>
      </c>
      <c r="I70" s="5" t="s">
        <v>3121</v>
      </c>
      <c r="J70" s="5" t="b">
        <f t="shared" ref="J70:J133" si="1">IF(OR(AND(L70&lt;2006,L70&lt;&gt;""),AND(N70&lt;2006,N70&lt;&gt;""),AND(P70&lt;2006,P70&lt;&gt;""),AND(R70&lt;2006,R70&lt;&gt;""),AND(T70&lt;2006,T70&lt;&gt;""),AND(V70&lt;2006,V70&lt;&gt;""),AND(X70&lt;2006,X70&lt;&gt;""),AND(Z70&lt;2006,Z70&lt;&gt;""),AND(AB70&lt;2006,AB70&lt;&gt;"")),TRUE,FALSE)</f>
        <v>0</v>
      </c>
      <c r="K70" s="13">
        <v>0.70485900428356085</v>
      </c>
      <c r="L70" s="5">
        <f>2010-3</f>
        <v>2007</v>
      </c>
      <c r="M70" s="12">
        <v>99</v>
      </c>
      <c r="N70" s="5">
        <f>2010-3</f>
        <v>2007</v>
      </c>
      <c r="O70" s="12">
        <v>16</v>
      </c>
      <c r="P70" s="5">
        <f>2010-3</f>
        <v>2007</v>
      </c>
      <c r="Q70" s="12"/>
      <c r="S70" s="12">
        <v>8</v>
      </c>
      <c r="T70" s="5">
        <f>2010-3</f>
        <v>2007</v>
      </c>
      <c r="U70" s="12">
        <v>0</v>
      </c>
      <c r="V70" s="5">
        <f>2010-3</f>
        <v>2007</v>
      </c>
      <c r="W70" s="12">
        <v>0</v>
      </c>
      <c r="X70" s="5">
        <f>2010-3</f>
        <v>2007</v>
      </c>
      <c r="Y70" s="14">
        <v>98</v>
      </c>
      <c r="Z70" s="5">
        <f>2010-3</f>
        <v>2007</v>
      </c>
      <c r="AA70" s="14"/>
    </row>
    <row r="71" spans="1:27" ht="12.75" customHeight="1" x14ac:dyDescent="0.25">
      <c r="A71" s="5" t="s">
        <v>1481</v>
      </c>
      <c r="B71" s="5" t="s">
        <v>221</v>
      </c>
      <c r="C71" s="5" t="s">
        <v>220</v>
      </c>
      <c r="D71" s="5" t="s">
        <v>35</v>
      </c>
      <c r="E71" s="5" t="s">
        <v>1483</v>
      </c>
      <c r="F71" s="5" t="s">
        <v>1482</v>
      </c>
      <c r="G71" s="5">
        <v>2</v>
      </c>
      <c r="H71" s="5">
        <v>1</v>
      </c>
      <c r="I71" s="5" t="s">
        <v>1814</v>
      </c>
      <c r="J71" s="5" t="b">
        <f t="shared" si="1"/>
        <v>0</v>
      </c>
      <c r="K71" s="13">
        <v>1.5097146602712259</v>
      </c>
      <c r="L71" s="5">
        <f>2010-3</f>
        <v>2007</v>
      </c>
      <c r="M71" s="12">
        <v>100</v>
      </c>
      <c r="N71" s="5">
        <f>2010-3</f>
        <v>2007</v>
      </c>
      <c r="O71" s="12">
        <v>6.8</v>
      </c>
      <c r="P71" s="5">
        <f>2010-3</f>
        <v>2007</v>
      </c>
      <c r="Q71" s="12"/>
      <c r="S71" s="12">
        <v>9.7289999999999992</v>
      </c>
      <c r="T71" s="5">
        <f>2010-3</f>
        <v>2007</v>
      </c>
      <c r="U71" s="12">
        <v>13.270999999999999</v>
      </c>
      <c r="V71" s="5">
        <f>2010-3</f>
        <v>2007</v>
      </c>
      <c r="W71" s="12">
        <v>76.23</v>
      </c>
      <c r="X71" s="5">
        <f>2010-3</f>
        <v>2007</v>
      </c>
      <c r="Y71" s="14">
        <v>100</v>
      </c>
      <c r="Z71" s="5">
        <f>2010-3</f>
        <v>2007</v>
      </c>
      <c r="AA71" s="14"/>
    </row>
    <row r="72" spans="1:27" ht="12.75" customHeight="1" x14ac:dyDescent="0.25">
      <c r="A72" s="5" t="s">
        <v>1502</v>
      </c>
      <c r="B72" s="5" t="s">
        <v>343</v>
      </c>
      <c r="C72" s="5" t="s">
        <v>342</v>
      </c>
      <c r="D72" s="5" t="s">
        <v>35</v>
      </c>
      <c r="E72" s="5" t="s">
        <v>1504</v>
      </c>
      <c r="F72" s="5" t="s">
        <v>1503</v>
      </c>
      <c r="G72" s="5">
        <v>2</v>
      </c>
      <c r="H72" s="5">
        <v>1</v>
      </c>
      <c r="I72" s="5" t="s">
        <v>3123</v>
      </c>
      <c r="J72" s="5" t="b">
        <f t="shared" si="1"/>
        <v>0</v>
      </c>
      <c r="K72" s="13">
        <v>1.6671364260665502</v>
      </c>
      <c r="L72" s="5">
        <f>2010-3</f>
        <v>2007</v>
      </c>
      <c r="M72" s="12">
        <v>100</v>
      </c>
      <c r="N72" s="5">
        <f>2010-3</f>
        <v>2007</v>
      </c>
      <c r="O72" s="12">
        <v>11</v>
      </c>
      <c r="P72" s="5">
        <f>2010-3</f>
        <v>2007</v>
      </c>
      <c r="Q72" s="12"/>
      <c r="S72" s="12">
        <v>13.343999999999998</v>
      </c>
      <c r="T72" s="5">
        <f>2010-3</f>
        <v>2007</v>
      </c>
      <c r="U72" s="12">
        <v>34.655999999999999</v>
      </c>
      <c r="V72" s="5">
        <f>2010-3</f>
        <v>2007</v>
      </c>
      <c r="W72" s="12">
        <v>0</v>
      </c>
      <c r="X72" s="5">
        <f>2010-3</f>
        <v>2007</v>
      </c>
      <c r="Y72" s="14">
        <v>100</v>
      </c>
      <c r="Z72" s="5">
        <f>2010-3</f>
        <v>2007</v>
      </c>
      <c r="AA72" s="14"/>
    </row>
    <row r="73" spans="1:27" ht="12.75" customHeight="1" x14ac:dyDescent="0.25">
      <c r="A73" s="5" t="s">
        <v>1491</v>
      </c>
      <c r="B73" s="5" t="s">
        <v>1493</v>
      </c>
      <c r="C73" s="5" t="s">
        <v>1492</v>
      </c>
      <c r="D73" s="5" t="s">
        <v>35</v>
      </c>
      <c r="E73" s="5" t="s">
        <v>1493</v>
      </c>
      <c r="F73" s="5" t="s">
        <v>1492</v>
      </c>
      <c r="G73" s="5">
        <v>0</v>
      </c>
      <c r="H73" s="5">
        <v>1</v>
      </c>
      <c r="I73" s="5" t="s">
        <v>3121</v>
      </c>
      <c r="J73" s="5" t="b">
        <f t="shared" si="1"/>
        <v>0</v>
      </c>
      <c r="K73" s="13">
        <v>1.3213177978071937</v>
      </c>
      <c r="L73" s="5">
        <v>2013</v>
      </c>
      <c r="M73" s="12">
        <v>100</v>
      </c>
      <c r="N73" s="5">
        <v>2013</v>
      </c>
      <c r="O73" s="12">
        <v>11</v>
      </c>
      <c r="P73" s="5">
        <v>2013</v>
      </c>
      <c r="Q73" s="12"/>
      <c r="S73" s="12">
        <v>0.92999999999999972</v>
      </c>
      <c r="T73" s="5">
        <v>2013</v>
      </c>
      <c r="U73" s="12">
        <v>4.07</v>
      </c>
      <c r="V73" s="5">
        <v>2013</v>
      </c>
      <c r="W73" s="12">
        <v>38</v>
      </c>
      <c r="X73" s="5">
        <v>2013</v>
      </c>
      <c r="Y73" s="14">
        <v>100</v>
      </c>
      <c r="Z73" s="5">
        <v>2013</v>
      </c>
      <c r="AA73" s="14"/>
    </row>
    <row r="74" spans="1:27" ht="12.75" customHeight="1" x14ac:dyDescent="0.25">
      <c r="A74" s="5" t="s">
        <v>1351</v>
      </c>
      <c r="B74" s="5" t="s">
        <v>1117</v>
      </c>
      <c r="C74" s="5" t="s">
        <v>1116</v>
      </c>
      <c r="D74" s="5" t="s">
        <v>1038</v>
      </c>
      <c r="E74" s="5" t="s">
        <v>1353</v>
      </c>
      <c r="F74" s="5" t="s">
        <v>1352</v>
      </c>
      <c r="G74" s="5" t="s">
        <v>1791</v>
      </c>
      <c r="H74" s="5">
        <v>1</v>
      </c>
      <c r="I74" s="5" t="s">
        <v>3121</v>
      </c>
      <c r="J74" s="5" t="b">
        <f t="shared" si="1"/>
        <v>0</v>
      </c>
      <c r="K74" s="13">
        <v>1.01159114857745</v>
      </c>
      <c r="L74" s="5">
        <v>2011</v>
      </c>
      <c r="M74" s="12">
        <v>100</v>
      </c>
      <c r="N74" s="5">
        <v>2011</v>
      </c>
      <c r="O74" s="12">
        <v>15.6</v>
      </c>
      <c r="P74" s="5">
        <v>2011</v>
      </c>
      <c r="Q74" s="12"/>
      <c r="S74" s="12">
        <v>0</v>
      </c>
      <c r="T74" s="5">
        <v>2011</v>
      </c>
      <c r="U74" s="12">
        <v>0</v>
      </c>
      <c r="V74" s="5">
        <v>2011</v>
      </c>
      <c r="W74" s="12">
        <v>0</v>
      </c>
      <c r="X74" s="5">
        <v>2011</v>
      </c>
      <c r="Y74" s="14">
        <v>100</v>
      </c>
      <c r="Z74" s="5">
        <v>2011</v>
      </c>
      <c r="AA74" s="14"/>
    </row>
    <row r="75" spans="1:27" ht="12.75" customHeight="1" x14ac:dyDescent="0.25">
      <c r="A75" s="5" t="s">
        <v>1494</v>
      </c>
      <c r="B75" s="5" t="s">
        <v>5</v>
      </c>
      <c r="C75" s="5" t="s">
        <v>990</v>
      </c>
      <c r="D75" s="5" t="s">
        <v>620</v>
      </c>
      <c r="E75" s="5" t="s">
        <v>6</v>
      </c>
      <c r="F75" s="5" t="s">
        <v>3125</v>
      </c>
      <c r="G75" s="5">
        <v>2</v>
      </c>
      <c r="H75" s="5">
        <v>2</v>
      </c>
      <c r="I75" s="5" t="s">
        <v>3124</v>
      </c>
      <c r="J75" s="5" t="b">
        <f t="shared" si="1"/>
        <v>0</v>
      </c>
      <c r="K75" s="13">
        <v>0.62253881278538814</v>
      </c>
      <c r="L75" s="5">
        <f>2010-3</f>
        <v>2007</v>
      </c>
      <c r="M75" s="12">
        <v>100</v>
      </c>
      <c r="N75" s="5">
        <f>2010-3</f>
        <v>2007</v>
      </c>
      <c r="O75" s="12">
        <v>9</v>
      </c>
      <c r="P75" s="5">
        <f>2010-3</f>
        <v>2007</v>
      </c>
      <c r="Q75" s="12"/>
      <c r="S75" s="12">
        <v>0</v>
      </c>
      <c r="T75" s="5">
        <f>2010-3</f>
        <v>2007</v>
      </c>
      <c r="U75" s="12">
        <v>0</v>
      </c>
      <c r="V75" s="5">
        <f>2010-3</f>
        <v>2007</v>
      </c>
      <c r="W75" s="12">
        <v>0</v>
      </c>
      <c r="X75" s="5">
        <f>2010-3</f>
        <v>2007</v>
      </c>
      <c r="Y75" s="14">
        <v>100</v>
      </c>
      <c r="Z75" s="5">
        <f>2010-3</f>
        <v>2007</v>
      </c>
      <c r="AA75" s="14"/>
    </row>
    <row r="76" spans="1:27" ht="12.75" customHeight="1" x14ac:dyDescent="0.25">
      <c r="A76" s="5" t="s">
        <v>1458</v>
      </c>
      <c r="B76" s="5" t="s">
        <v>23</v>
      </c>
      <c r="C76" s="5" t="s">
        <v>708</v>
      </c>
      <c r="D76" s="5" t="s">
        <v>620</v>
      </c>
      <c r="E76" s="5" t="s">
        <v>725</v>
      </c>
      <c r="F76" s="5" t="s">
        <v>724</v>
      </c>
      <c r="G76" s="5">
        <v>3</v>
      </c>
      <c r="H76" s="5">
        <v>2</v>
      </c>
      <c r="I76" s="5" t="s">
        <v>1815</v>
      </c>
      <c r="J76" s="5" t="b">
        <f t="shared" si="1"/>
        <v>0</v>
      </c>
      <c r="K76" s="13">
        <v>0.33055390113162597</v>
      </c>
      <c r="L76" s="5">
        <v>2010</v>
      </c>
      <c r="M76" s="12">
        <v>93</v>
      </c>
      <c r="N76" s="5">
        <v>2010</v>
      </c>
      <c r="O76" s="12">
        <v>10</v>
      </c>
      <c r="P76" s="5">
        <v>2010</v>
      </c>
      <c r="Q76" s="12"/>
      <c r="S76" s="12">
        <v>16</v>
      </c>
      <c r="T76" s="5">
        <v>2010</v>
      </c>
      <c r="U76" s="12">
        <v>0</v>
      </c>
      <c r="V76" s="5">
        <v>2010</v>
      </c>
      <c r="W76" s="12">
        <v>0</v>
      </c>
      <c r="X76" s="5">
        <v>2010</v>
      </c>
      <c r="Y76" s="14">
        <v>75</v>
      </c>
      <c r="Z76" s="5">
        <v>2010</v>
      </c>
      <c r="AA76" s="14"/>
    </row>
    <row r="77" spans="1:27" ht="12.75" customHeight="1" x14ac:dyDescent="0.25">
      <c r="A77" s="5" t="s">
        <v>1499</v>
      </c>
      <c r="B77" s="5" t="s">
        <v>343</v>
      </c>
      <c r="C77" s="5" t="s">
        <v>342</v>
      </c>
      <c r="D77" s="5" t="s">
        <v>35</v>
      </c>
      <c r="E77" s="5" t="s">
        <v>1501</v>
      </c>
      <c r="F77" s="5" t="s">
        <v>1500</v>
      </c>
      <c r="G77" s="5">
        <v>2</v>
      </c>
      <c r="H77" s="5">
        <v>1</v>
      </c>
      <c r="I77" s="5" t="s">
        <v>3121</v>
      </c>
      <c r="J77" s="5" t="b">
        <f t="shared" si="1"/>
        <v>0</v>
      </c>
      <c r="K77" s="13">
        <v>2.7263167133690049</v>
      </c>
      <c r="L77" s="5">
        <f>2010-3</f>
        <v>2007</v>
      </c>
      <c r="M77" s="12">
        <v>100</v>
      </c>
      <c r="N77" s="5">
        <f>2010-3</f>
        <v>2007</v>
      </c>
      <c r="O77" s="12">
        <v>11</v>
      </c>
      <c r="P77" s="5">
        <f>2010-3</f>
        <v>2007</v>
      </c>
      <c r="Q77" s="12"/>
      <c r="S77" s="12">
        <v>0</v>
      </c>
      <c r="T77" s="5">
        <f>2010-3</f>
        <v>2007</v>
      </c>
      <c r="U77" s="12">
        <v>37</v>
      </c>
      <c r="V77" s="5">
        <f>2010-3</f>
        <v>2007</v>
      </c>
      <c r="W77" s="12">
        <v>0</v>
      </c>
      <c r="X77" s="5">
        <f>2010-3</f>
        <v>2007</v>
      </c>
      <c r="Y77" s="14">
        <v>100</v>
      </c>
      <c r="Z77" s="5">
        <f>2010-3</f>
        <v>2007</v>
      </c>
      <c r="AA77" s="14"/>
    </row>
    <row r="78" spans="1:27" ht="12.75" customHeight="1" x14ac:dyDescent="0.25">
      <c r="A78" s="5" t="s">
        <v>1348</v>
      </c>
      <c r="B78" s="5" t="s">
        <v>1117</v>
      </c>
      <c r="C78" s="5" t="s">
        <v>1116</v>
      </c>
      <c r="D78" s="5" t="s">
        <v>1038</v>
      </c>
      <c r="E78" s="5" t="s">
        <v>1350</v>
      </c>
      <c r="F78" s="5" t="s">
        <v>1349</v>
      </c>
      <c r="G78" s="5">
        <v>2</v>
      </c>
      <c r="H78" s="5">
        <v>1</v>
      </c>
      <c r="I78" s="5" t="s">
        <v>3121</v>
      </c>
      <c r="J78" s="5" t="b">
        <f t="shared" si="1"/>
        <v>0</v>
      </c>
      <c r="K78" s="13">
        <v>1.139468843206944</v>
      </c>
      <c r="L78" s="5">
        <f>2010-3</f>
        <v>2007</v>
      </c>
      <c r="M78" s="12">
        <v>100</v>
      </c>
      <c r="N78" s="5">
        <f>2010-3</f>
        <v>2007</v>
      </c>
      <c r="O78" s="12">
        <v>15</v>
      </c>
      <c r="P78" s="5">
        <f>2010-3</f>
        <v>2007</v>
      </c>
      <c r="Q78" s="12"/>
      <c r="S78" s="12">
        <v>0</v>
      </c>
      <c r="T78" s="5">
        <f>2010-3</f>
        <v>2007</v>
      </c>
      <c r="U78" s="12">
        <v>2</v>
      </c>
      <c r="V78" s="5">
        <f>2010-3</f>
        <v>2007</v>
      </c>
      <c r="W78" s="12">
        <v>0</v>
      </c>
      <c r="X78" s="5">
        <f>2010-3</f>
        <v>2007</v>
      </c>
      <c r="Y78" s="14">
        <v>99</v>
      </c>
      <c r="Z78" s="5">
        <f>2010-3</f>
        <v>2007</v>
      </c>
      <c r="AA78" s="14"/>
    </row>
    <row r="79" spans="1:27" ht="12.75" customHeight="1" x14ac:dyDescent="0.25">
      <c r="A79" s="5" t="s">
        <v>1416</v>
      </c>
      <c r="B79" s="5" t="s">
        <v>306</v>
      </c>
      <c r="C79" s="5" t="s">
        <v>305</v>
      </c>
      <c r="D79" s="5" t="s">
        <v>35</v>
      </c>
      <c r="E79" s="5" t="s">
        <v>1418</v>
      </c>
      <c r="F79" s="5" t="s">
        <v>1417</v>
      </c>
      <c r="G79" s="5">
        <v>4</v>
      </c>
      <c r="H79" s="5">
        <v>2</v>
      </c>
      <c r="I79" s="5" t="s">
        <v>3126</v>
      </c>
      <c r="J79" s="5" t="b">
        <f t="shared" si="1"/>
        <v>0</v>
      </c>
      <c r="K79" s="13">
        <v>1.0614248454947766</v>
      </c>
      <c r="L79" s="5">
        <v>2012</v>
      </c>
      <c r="M79" s="12">
        <v>100</v>
      </c>
      <c r="N79" s="5">
        <v>2012</v>
      </c>
      <c r="O79" s="12">
        <v>0.161</v>
      </c>
      <c r="P79" s="5">
        <v>2012</v>
      </c>
      <c r="Q79" s="12"/>
      <c r="S79" s="12">
        <v>0</v>
      </c>
      <c r="T79" s="5">
        <v>2012</v>
      </c>
      <c r="U79" s="12">
        <v>38</v>
      </c>
      <c r="V79" s="5">
        <v>2012</v>
      </c>
      <c r="W79" s="12">
        <v>0</v>
      </c>
      <c r="X79" s="5">
        <v>2012</v>
      </c>
      <c r="Y79" s="14">
        <v>100</v>
      </c>
      <c r="Z79" s="5">
        <v>2012</v>
      </c>
      <c r="AA79" s="14"/>
    </row>
    <row r="80" spans="1:27" ht="12.75" customHeight="1" x14ac:dyDescent="0.25">
      <c r="A80" s="5" t="s">
        <v>1463</v>
      </c>
      <c r="B80" s="5" t="s">
        <v>23</v>
      </c>
      <c r="C80" s="5" t="s">
        <v>708</v>
      </c>
      <c r="D80" s="5" t="s">
        <v>620</v>
      </c>
      <c r="E80" s="5" t="s">
        <v>810</v>
      </c>
      <c r="F80" s="5" t="s">
        <v>809</v>
      </c>
      <c r="G80" s="5">
        <v>3</v>
      </c>
      <c r="H80" s="5">
        <v>1</v>
      </c>
      <c r="I80" s="5" t="s">
        <v>1816</v>
      </c>
      <c r="J80" s="5" t="b">
        <f t="shared" si="1"/>
        <v>0</v>
      </c>
      <c r="K80" s="13">
        <v>0.36658306000385871</v>
      </c>
      <c r="L80" s="5">
        <v>2012</v>
      </c>
      <c r="M80" s="12">
        <v>95</v>
      </c>
      <c r="N80" s="5">
        <v>2012</v>
      </c>
      <c r="O80" s="12">
        <v>12</v>
      </c>
      <c r="P80" s="5">
        <v>2012</v>
      </c>
      <c r="Q80" s="12"/>
      <c r="S80" s="12">
        <v>31</v>
      </c>
      <c r="T80" s="5">
        <v>2012</v>
      </c>
      <c r="U80" s="12">
        <v>0</v>
      </c>
      <c r="V80" s="5">
        <v>2012</v>
      </c>
      <c r="W80" s="12">
        <v>0</v>
      </c>
      <c r="X80" s="5">
        <v>2012</v>
      </c>
      <c r="Y80" s="14">
        <v>12</v>
      </c>
      <c r="Z80" s="5">
        <v>2012</v>
      </c>
      <c r="AA80" s="14"/>
    </row>
    <row r="81" spans="1:27" ht="12.75" customHeight="1" x14ac:dyDescent="0.25">
      <c r="A81" s="5" t="s">
        <v>1393</v>
      </c>
      <c r="B81" s="5" t="s">
        <v>1377</v>
      </c>
      <c r="C81" s="5" t="s">
        <v>679</v>
      </c>
      <c r="D81" s="5" t="s">
        <v>620</v>
      </c>
      <c r="E81" s="5" t="s">
        <v>1395</v>
      </c>
      <c r="F81" s="5" t="s">
        <v>1394</v>
      </c>
      <c r="G81" s="5">
        <v>2</v>
      </c>
      <c r="H81" s="5">
        <v>3</v>
      </c>
      <c r="I81" s="5" t="s">
        <v>3127</v>
      </c>
      <c r="J81" s="5" t="b">
        <f t="shared" si="1"/>
        <v>0</v>
      </c>
      <c r="K81" s="13">
        <v>0.56739377127726631</v>
      </c>
      <c r="L81" s="5">
        <v>2012</v>
      </c>
      <c r="M81" s="12">
        <v>100</v>
      </c>
      <c r="N81" s="5">
        <v>2012</v>
      </c>
      <c r="O81" s="12">
        <v>3</v>
      </c>
      <c r="P81" s="5">
        <v>2012</v>
      </c>
      <c r="Q81" s="12"/>
      <c r="S81" s="12">
        <v>0</v>
      </c>
      <c r="T81" s="5">
        <v>2012</v>
      </c>
      <c r="U81" s="12">
        <v>0</v>
      </c>
      <c r="V81" s="5">
        <v>2012</v>
      </c>
      <c r="W81" s="12">
        <v>0</v>
      </c>
      <c r="X81" s="5">
        <v>2012</v>
      </c>
      <c r="Y81" s="14">
        <v>0</v>
      </c>
      <c r="Z81" s="5">
        <v>2012</v>
      </c>
      <c r="AA81" s="14"/>
    </row>
    <row r="82" spans="1:27" ht="12.75" customHeight="1" x14ac:dyDescent="0.25">
      <c r="A82" s="5" t="s">
        <v>1390</v>
      </c>
      <c r="B82" s="5" t="s">
        <v>1377</v>
      </c>
      <c r="C82" s="5" t="s">
        <v>679</v>
      </c>
      <c r="D82" s="5" t="s">
        <v>620</v>
      </c>
      <c r="E82" s="5" t="s">
        <v>1392</v>
      </c>
      <c r="F82" s="5" t="s">
        <v>1391</v>
      </c>
      <c r="G82" s="5">
        <v>2</v>
      </c>
      <c r="H82" s="5">
        <v>1</v>
      </c>
      <c r="I82" s="5" t="s">
        <v>3128</v>
      </c>
      <c r="J82" s="5" t="b">
        <f t="shared" si="1"/>
        <v>0</v>
      </c>
      <c r="K82" s="13">
        <v>0.24882533705465446</v>
      </c>
      <c r="L82" s="5">
        <v>2012</v>
      </c>
      <c r="M82" s="12">
        <v>100</v>
      </c>
      <c r="N82" s="5">
        <v>2012</v>
      </c>
      <c r="O82" s="12">
        <v>10.029999999999999</v>
      </c>
      <c r="P82" s="5">
        <v>2012</v>
      </c>
      <c r="Q82" s="12"/>
      <c r="S82" s="12">
        <v>0</v>
      </c>
      <c r="T82" s="5">
        <v>2012</v>
      </c>
      <c r="U82" s="12">
        <v>0</v>
      </c>
      <c r="V82" s="5">
        <v>2012</v>
      </c>
      <c r="W82" s="12">
        <v>0</v>
      </c>
      <c r="X82" s="5">
        <v>2012</v>
      </c>
      <c r="Y82" s="14">
        <v>0</v>
      </c>
      <c r="Z82" s="5">
        <v>2012</v>
      </c>
      <c r="AA82" s="14"/>
    </row>
    <row r="83" spans="1:27" ht="12.75" customHeight="1" x14ac:dyDescent="0.25">
      <c r="A83" s="5" t="s">
        <v>1434</v>
      </c>
      <c r="B83" s="5" t="s">
        <v>17</v>
      </c>
      <c r="C83" s="5" t="s">
        <v>414</v>
      </c>
      <c r="D83" s="5" t="s">
        <v>360</v>
      </c>
      <c r="E83" s="5" t="s">
        <v>1435</v>
      </c>
      <c r="F83" s="5" t="s">
        <v>3329</v>
      </c>
      <c r="G83" s="5">
        <v>3</v>
      </c>
      <c r="H83" s="5">
        <v>2</v>
      </c>
      <c r="I83" s="5" t="s">
        <v>3129</v>
      </c>
      <c r="J83" s="5" t="b">
        <f t="shared" si="1"/>
        <v>0</v>
      </c>
      <c r="K83" s="13">
        <v>0.8499377334993774</v>
      </c>
      <c r="L83" s="5">
        <v>2013</v>
      </c>
      <c r="M83" s="12">
        <v>29</v>
      </c>
      <c r="N83" s="5">
        <v>2013</v>
      </c>
      <c r="O83" s="12">
        <v>3.3</v>
      </c>
      <c r="P83" s="5">
        <v>2013</v>
      </c>
      <c r="Q83" s="12"/>
      <c r="S83" s="12">
        <v>0</v>
      </c>
      <c r="T83" s="5">
        <v>2013</v>
      </c>
      <c r="U83" s="12">
        <v>0</v>
      </c>
      <c r="V83" s="5">
        <v>2013</v>
      </c>
      <c r="W83" s="12">
        <v>0</v>
      </c>
      <c r="X83" s="5">
        <v>2013</v>
      </c>
      <c r="Y83" s="14">
        <v>0</v>
      </c>
      <c r="Z83" s="5">
        <v>2013</v>
      </c>
      <c r="AA83" s="14"/>
    </row>
    <row r="84" spans="1:27" ht="12.75" customHeight="1" x14ac:dyDescent="0.25">
      <c r="A84" s="5" t="s">
        <v>1439</v>
      </c>
      <c r="B84" s="5" t="s">
        <v>17</v>
      </c>
      <c r="C84" s="5" t="s">
        <v>414</v>
      </c>
      <c r="D84" s="5" t="s">
        <v>360</v>
      </c>
      <c r="E84" s="5" t="s">
        <v>1441</v>
      </c>
      <c r="F84" s="5" t="s">
        <v>1440</v>
      </c>
      <c r="G84" s="5">
        <v>3</v>
      </c>
      <c r="H84" s="5">
        <v>2</v>
      </c>
      <c r="I84" s="5" t="s">
        <v>3130</v>
      </c>
      <c r="J84" s="5" t="b">
        <f t="shared" si="1"/>
        <v>0</v>
      </c>
      <c r="K84" s="13">
        <v>0.33134791400665337</v>
      </c>
      <c r="L84" s="5">
        <v>2013</v>
      </c>
      <c r="M84" s="12">
        <v>30</v>
      </c>
      <c r="N84" s="5">
        <v>2013</v>
      </c>
      <c r="O84" s="12">
        <v>4</v>
      </c>
      <c r="P84" s="5">
        <v>2013</v>
      </c>
      <c r="Q84" s="12"/>
      <c r="S84" s="12">
        <v>0</v>
      </c>
      <c r="T84" s="5">
        <v>2013</v>
      </c>
      <c r="U84" s="12">
        <v>0</v>
      </c>
      <c r="V84" s="5">
        <v>2013</v>
      </c>
      <c r="W84" s="12">
        <v>0</v>
      </c>
      <c r="X84" s="5">
        <v>2013</v>
      </c>
      <c r="Y84" s="14">
        <v>0</v>
      </c>
      <c r="Z84" s="5">
        <v>2013</v>
      </c>
      <c r="AA84" s="14"/>
    </row>
    <row r="85" spans="1:27" ht="12.75" customHeight="1" x14ac:dyDescent="0.25">
      <c r="A85" s="5" t="s">
        <v>1375</v>
      </c>
      <c r="B85" s="5" t="s">
        <v>1377</v>
      </c>
      <c r="C85" s="5" t="s">
        <v>679</v>
      </c>
      <c r="D85" s="5" t="s">
        <v>620</v>
      </c>
      <c r="E85" s="5" t="s">
        <v>1378</v>
      </c>
      <c r="F85" s="5" t="s">
        <v>1376</v>
      </c>
      <c r="G85" s="5">
        <v>2</v>
      </c>
      <c r="H85" s="5">
        <v>2</v>
      </c>
      <c r="I85" s="5" t="s">
        <v>3131</v>
      </c>
      <c r="J85" s="5" t="b">
        <f t="shared" si="1"/>
        <v>0</v>
      </c>
      <c r="K85" s="13">
        <v>0.67161332265915896</v>
      </c>
      <c r="L85" s="5">
        <v>2012</v>
      </c>
      <c r="M85" s="12">
        <v>100</v>
      </c>
      <c r="N85" s="5">
        <v>2012</v>
      </c>
      <c r="O85" s="12">
        <v>13.5</v>
      </c>
      <c r="P85" s="5">
        <v>2012</v>
      </c>
      <c r="Q85" s="12"/>
      <c r="S85" s="12">
        <v>0</v>
      </c>
      <c r="T85" s="5">
        <v>2012</v>
      </c>
      <c r="U85" s="12">
        <v>0</v>
      </c>
      <c r="V85" s="5">
        <v>2012</v>
      </c>
      <c r="W85" s="12">
        <v>0</v>
      </c>
      <c r="X85" s="5">
        <v>2012</v>
      </c>
      <c r="Y85" s="14">
        <v>0</v>
      </c>
      <c r="Z85" s="5">
        <v>2012</v>
      </c>
      <c r="AA85" s="14"/>
    </row>
    <row r="86" spans="1:27" ht="12.75" customHeight="1" x14ac:dyDescent="0.25">
      <c r="A86" s="5" t="s">
        <v>1396</v>
      </c>
      <c r="B86" s="5" t="s">
        <v>1377</v>
      </c>
      <c r="C86" s="5" t="s">
        <v>679</v>
      </c>
      <c r="D86" s="5" t="s">
        <v>620</v>
      </c>
      <c r="E86" s="5" t="s">
        <v>1397</v>
      </c>
      <c r="F86" s="5" t="s">
        <v>1394</v>
      </c>
      <c r="G86" s="5">
        <v>2</v>
      </c>
      <c r="H86" s="5">
        <v>2</v>
      </c>
      <c r="I86" s="5" t="s">
        <v>3132</v>
      </c>
      <c r="J86" s="5" t="b">
        <f t="shared" si="1"/>
        <v>0</v>
      </c>
      <c r="K86" s="13">
        <v>0.79666463074594362</v>
      </c>
      <c r="L86" s="5">
        <v>2012</v>
      </c>
      <c r="M86" s="12">
        <v>100</v>
      </c>
      <c r="N86" s="5">
        <v>2012</v>
      </c>
      <c r="O86" s="12">
        <v>5</v>
      </c>
      <c r="P86" s="5">
        <v>2012</v>
      </c>
      <c r="Q86" s="12"/>
      <c r="S86" s="12">
        <v>0</v>
      </c>
      <c r="T86" s="5">
        <v>2012</v>
      </c>
      <c r="U86" s="12">
        <v>0</v>
      </c>
      <c r="V86" s="5">
        <v>2012</v>
      </c>
      <c r="W86" s="12">
        <v>0</v>
      </c>
      <c r="X86" s="5">
        <v>2012</v>
      </c>
      <c r="Y86" s="14">
        <v>0</v>
      </c>
      <c r="Z86" s="5">
        <v>2012</v>
      </c>
      <c r="AA86" s="14"/>
    </row>
    <row r="87" spans="1:27" ht="12.75" customHeight="1" x14ac:dyDescent="0.25">
      <c r="A87" s="5" t="s">
        <v>1360</v>
      </c>
      <c r="B87" s="5" t="s">
        <v>1124</v>
      </c>
      <c r="C87" s="5" t="s">
        <v>1123</v>
      </c>
      <c r="D87" s="5" t="s">
        <v>1038</v>
      </c>
      <c r="E87" s="5" t="s">
        <v>1362</v>
      </c>
      <c r="F87" s="5" t="s">
        <v>1361</v>
      </c>
      <c r="G87" s="5">
        <v>3</v>
      </c>
      <c r="H87" s="5">
        <v>2</v>
      </c>
      <c r="I87" s="5" t="s">
        <v>3133</v>
      </c>
      <c r="J87" s="5" t="b">
        <f t="shared" si="1"/>
        <v>0</v>
      </c>
      <c r="K87" s="13">
        <v>0.72398554721356123</v>
      </c>
      <c r="L87" s="5">
        <v>2018</v>
      </c>
      <c r="M87" s="12">
        <v>100</v>
      </c>
      <c r="N87" s="5">
        <v>2018</v>
      </c>
      <c r="O87" s="12">
        <v>22</v>
      </c>
      <c r="P87" s="5">
        <v>2018</v>
      </c>
      <c r="Q87" s="12"/>
      <c r="S87" s="12" t="s">
        <v>1569</v>
      </c>
      <c r="U87" s="12" t="s">
        <v>1569</v>
      </c>
      <c r="W87" s="12">
        <v>73</v>
      </c>
      <c r="X87" s="5">
        <v>2018</v>
      </c>
      <c r="Y87" s="14">
        <v>100</v>
      </c>
      <c r="Z87" s="5">
        <v>2018</v>
      </c>
      <c r="AA87" s="14"/>
    </row>
    <row r="88" spans="1:27" ht="12.75" customHeight="1" x14ac:dyDescent="0.25">
      <c r="A88" s="5" t="s">
        <v>1436</v>
      </c>
      <c r="B88" s="5" t="s">
        <v>17</v>
      </c>
      <c r="C88" s="5" t="s">
        <v>414</v>
      </c>
      <c r="D88" s="5" t="s">
        <v>360</v>
      </c>
      <c r="E88" s="5" t="s">
        <v>1438</v>
      </c>
      <c r="F88" s="5" t="s">
        <v>1437</v>
      </c>
      <c r="G88" s="5">
        <v>3</v>
      </c>
      <c r="H88" s="5">
        <v>2</v>
      </c>
      <c r="I88" s="5" t="s">
        <v>1817</v>
      </c>
      <c r="J88" s="5" t="b">
        <f t="shared" si="1"/>
        <v>0</v>
      </c>
      <c r="K88" s="13">
        <v>0.34999599455259156</v>
      </c>
      <c r="L88" s="5">
        <v>2013</v>
      </c>
      <c r="M88" s="12">
        <v>80</v>
      </c>
      <c r="N88" s="5">
        <v>2013</v>
      </c>
      <c r="O88" s="12">
        <v>7.8</v>
      </c>
      <c r="P88" s="5">
        <v>2013</v>
      </c>
      <c r="Q88" s="12"/>
      <c r="S88" s="12">
        <v>0</v>
      </c>
      <c r="T88" s="5">
        <v>2013</v>
      </c>
      <c r="U88" s="12">
        <v>0</v>
      </c>
      <c r="V88" s="5">
        <v>2013</v>
      </c>
      <c r="W88" s="12">
        <v>0</v>
      </c>
      <c r="X88" s="5">
        <v>2013</v>
      </c>
      <c r="Y88" s="14">
        <v>0</v>
      </c>
      <c r="Z88" s="5">
        <v>2013</v>
      </c>
      <c r="AA88" s="14"/>
    </row>
    <row r="89" spans="1:27" ht="12.75" customHeight="1" x14ac:dyDescent="0.25">
      <c r="A89" s="5" t="s">
        <v>1430</v>
      </c>
      <c r="B89" s="5" t="s">
        <v>17</v>
      </c>
      <c r="C89" s="5" t="s">
        <v>414</v>
      </c>
      <c r="D89" s="5" t="s">
        <v>360</v>
      </c>
      <c r="E89" s="5" t="s">
        <v>1432</v>
      </c>
      <c r="F89" s="5" t="s">
        <v>1431</v>
      </c>
      <c r="G89" s="5">
        <v>3</v>
      </c>
      <c r="H89" s="5">
        <v>2</v>
      </c>
      <c r="I89" s="5" t="s">
        <v>1818</v>
      </c>
      <c r="J89" s="5" t="b">
        <f t="shared" si="1"/>
        <v>0</v>
      </c>
      <c r="K89" s="13">
        <v>0.24906600249066002</v>
      </c>
      <c r="L89" s="5">
        <v>2013</v>
      </c>
      <c r="M89" s="12">
        <v>10</v>
      </c>
      <c r="N89" s="5">
        <v>2013</v>
      </c>
      <c r="O89" s="12">
        <v>13</v>
      </c>
      <c r="P89" s="5">
        <v>2013</v>
      </c>
      <c r="Q89" s="12"/>
      <c r="S89" s="12">
        <v>0</v>
      </c>
      <c r="T89" s="5">
        <v>2013</v>
      </c>
      <c r="U89" s="12">
        <v>0</v>
      </c>
      <c r="V89" s="5">
        <v>2013</v>
      </c>
      <c r="W89" s="12">
        <v>0</v>
      </c>
      <c r="X89" s="5">
        <v>2013</v>
      </c>
      <c r="Y89" s="14">
        <v>0</v>
      </c>
      <c r="Z89" s="5">
        <v>2013</v>
      </c>
      <c r="AA89" s="14"/>
    </row>
    <row r="90" spans="1:27" ht="12.75" customHeight="1" x14ac:dyDescent="0.25">
      <c r="A90" s="5" t="s">
        <v>1419</v>
      </c>
      <c r="B90" s="5" t="s">
        <v>17</v>
      </c>
      <c r="C90" s="5" t="s">
        <v>414</v>
      </c>
      <c r="D90" s="5" t="s">
        <v>360</v>
      </c>
      <c r="E90" s="5" t="s">
        <v>1421</v>
      </c>
      <c r="F90" s="5" t="s">
        <v>1420</v>
      </c>
      <c r="G90" s="5">
        <v>3</v>
      </c>
      <c r="H90" s="5">
        <v>3</v>
      </c>
      <c r="I90" s="5" t="s">
        <v>1819</v>
      </c>
      <c r="J90" s="5" t="b">
        <f t="shared" si="1"/>
        <v>0</v>
      </c>
      <c r="K90" s="13">
        <v>0.25007964319847087</v>
      </c>
      <c r="L90" s="5">
        <v>2013</v>
      </c>
      <c r="M90" s="12">
        <v>30</v>
      </c>
      <c r="N90" s="5">
        <v>2013</v>
      </c>
      <c r="O90" s="12">
        <v>6</v>
      </c>
      <c r="P90" s="5">
        <v>2013</v>
      </c>
      <c r="Q90" s="12"/>
      <c r="S90" s="12">
        <v>0</v>
      </c>
      <c r="T90" s="5">
        <v>2013</v>
      </c>
      <c r="U90" s="12">
        <v>0</v>
      </c>
      <c r="V90" s="5">
        <v>2013</v>
      </c>
      <c r="W90" s="12">
        <v>0</v>
      </c>
      <c r="X90" s="5">
        <v>2013</v>
      </c>
      <c r="Y90" s="14">
        <v>0</v>
      </c>
      <c r="Z90" s="5">
        <v>2013</v>
      </c>
      <c r="AA90" s="14"/>
    </row>
    <row r="91" spans="1:27" ht="12.75" customHeight="1" x14ac:dyDescent="0.25">
      <c r="A91" s="5" t="s">
        <v>1433</v>
      </c>
      <c r="B91" s="5" t="s">
        <v>17</v>
      </c>
      <c r="C91" s="5" t="s">
        <v>414</v>
      </c>
      <c r="D91" s="5" t="s">
        <v>360</v>
      </c>
      <c r="E91" s="5" t="s">
        <v>441</v>
      </c>
      <c r="F91" s="5" t="s">
        <v>440</v>
      </c>
      <c r="G91" s="5">
        <v>3</v>
      </c>
      <c r="H91" s="5">
        <v>2</v>
      </c>
      <c r="I91" s="5" t="s">
        <v>1820</v>
      </c>
      <c r="J91" s="5" t="b">
        <f t="shared" si="1"/>
        <v>0</v>
      </c>
      <c r="K91" s="13">
        <v>0.5</v>
      </c>
      <c r="L91" s="5">
        <v>2013</v>
      </c>
      <c r="M91" s="12">
        <v>60</v>
      </c>
      <c r="N91" s="5">
        <v>2013</v>
      </c>
      <c r="O91" s="12">
        <v>9</v>
      </c>
      <c r="P91" s="5">
        <v>2013</v>
      </c>
      <c r="Q91" s="12"/>
      <c r="S91" s="12">
        <v>0</v>
      </c>
      <c r="T91" s="5">
        <v>2013</v>
      </c>
      <c r="U91" s="12">
        <v>0</v>
      </c>
      <c r="V91" s="5">
        <v>2013</v>
      </c>
      <c r="W91" s="12">
        <v>0</v>
      </c>
      <c r="X91" s="5">
        <v>2013</v>
      </c>
      <c r="Y91" s="14">
        <v>65</v>
      </c>
      <c r="Z91" s="5">
        <v>2013</v>
      </c>
      <c r="AA91" s="14"/>
    </row>
    <row r="92" spans="1:27" ht="12.75" customHeight="1" x14ac:dyDescent="0.25">
      <c r="A92" s="5" t="s">
        <v>1388</v>
      </c>
      <c r="B92" s="5" t="s">
        <v>1377</v>
      </c>
      <c r="C92" s="5" t="s">
        <v>679</v>
      </c>
      <c r="D92" s="5" t="s">
        <v>620</v>
      </c>
      <c r="E92" s="5" t="s">
        <v>1389</v>
      </c>
      <c r="F92" s="5" t="s">
        <v>3331</v>
      </c>
      <c r="G92" s="5">
        <v>2</v>
      </c>
      <c r="H92" s="5">
        <v>3</v>
      </c>
      <c r="I92" s="5" t="s">
        <v>1821</v>
      </c>
      <c r="J92" s="5" t="b">
        <f t="shared" si="1"/>
        <v>0</v>
      </c>
      <c r="K92" s="13">
        <v>0.83599031180116434</v>
      </c>
      <c r="L92" s="5">
        <v>2012</v>
      </c>
      <c r="M92" s="12">
        <v>100</v>
      </c>
      <c r="N92" s="5">
        <v>2012</v>
      </c>
      <c r="O92" s="12">
        <v>10.029999999999999</v>
      </c>
      <c r="P92" s="5">
        <v>2012</v>
      </c>
      <c r="Q92" s="12"/>
      <c r="S92" s="12">
        <v>0</v>
      </c>
      <c r="T92" s="5">
        <v>2012</v>
      </c>
      <c r="U92" s="12">
        <v>0</v>
      </c>
      <c r="V92" s="5">
        <v>2012</v>
      </c>
      <c r="W92" s="12">
        <v>0</v>
      </c>
      <c r="X92" s="5">
        <v>2012</v>
      </c>
      <c r="Y92" s="14">
        <v>0</v>
      </c>
      <c r="Z92" s="5">
        <v>2012</v>
      </c>
      <c r="AA92" s="14"/>
    </row>
    <row r="93" spans="1:27" ht="12.75" customHeight="1" x14ac:dyDescent="0.25">
      <c r="A93" s="5" t="s">
        <v>1385</v>
      </c>
      <c r="B93" s="5" t="s">
        <v>1377</v>
      </c>
      <c r="C93" s="5" t="s">
        <v>679</v>
      </c>
      <c r="D93" s="5" t="s">
        <v>620</v>
      </c>
      <c r="E93" s="5" t="s">
        <v>1387</v>
      </c>
      <c r="F93" s="5" t="s">
        <v>1386</v>
      </c>
      <c r="G93" s="5">
        <v>2</v>
      </c>
      <c r="H93" s="5">
        <v>2</v>
      </c>
      <c r="I93" s="5" t="s">
        <v>1822</v>
      </c>
      <c r="J93" s="5" t="b">
        <f t="shared" si="1"/>
        <v>0</v>
      </c>
      <c r="K93" s="13">
        <v>0.43404238609718065</v>
      </c>
      <c r="L93" s="5">
        <v>2012</v>
      </c>
      <c r="M93" s="12">
        <v>100</v>
      </c>
      <c r="N93" s="5">
        <v>2012</v>
      </c>
      <c r="O93" s="12">
        <v>10.029999999999999</v>
      </c>
      <c r="P93" s="5">
        <v>2012</v>
      </c>
      <c r="Q93" s="12"/>
      <c r="S93" s="12">
        <v>0</v>
      </c>
      <c r="T93" s="5">
        <v>2012</v>
      </c>
      <c r="U93" s="12">
        <v>0</v>
      </c>
      <c r="V93" s="5">
        <v>2012</v>
      </c>
      <c r="W93" s="12">
        <v>0</v>
      </c>
      <c r="X93" s="5">
        <v>2012</v>
      </c>
      <c r="Y93" s="14">
        <v>40</v>
      </c>
      <c r="Z93" s="5">
        <v>2012</v>
      </c>
      <c r="AA93" s="14"/>
    </row>
    <row r="94" spans="1:27" ht="12.75" customHeight="1" x14ac:dyDescent="0.25">
      <c r="A94" s="5" t="s">
        <v>1404</v>
      </c>
      <c r="B94" s="5" t="s">
        <v>1377</v>
      </c>
      <c r="C94" s="5" t="s">
        <v>679</v>
      </c>
      <c r="D94" s="5" t="s">
        <v>620</v>
      </c>
      <c r="E94" s="5" t="s">
        <v>1406</v>
      </c>
      <c r="F94" s="5" t="s">
        <v>1405</v>
      </c>
      <c r="G94" s="5">
        <v>2</v>
      </c>
      <c r="H94" s="5">
        <v>3</v>
      </c>
      <c r="I94" s="5" t="s">
        <v>1823</v>
      </c>
      <c r="J94" s="5" t="b">
        <f t="shared" si="1"/>
        <v>0</v>
      </c>
      <c r="K94" s="13">
        <v>0.68610258056902607</v>
      </c>
      <c r="L94" s="5">
        <v>2012</v>
      </c>
      <c r="M94" s="12">
        <v>100</v>
      </c>
      <c r="N94" s="5">
        <v>2012</v>
      </c>
      <c r="O94" s="12">
        <v>6</v>
      </c>
      <c r="P94" s="5">
        <v>2012</v>
      </c>
      <c r="Q94" s="12"/>
      <c r="S94" s="12">
        <v>0</v>
      </c>
      <c r="T94" s="5">
        <v>2012</v>
      </c>
      <c r="U94" s="12">
        <v>0</v>
      </c>
      <c r="V94" s="5">
        <v>2012</v>
      </c>
      <c r="W94" s="12">
        <v>0</v>
      </c>
      <c r="X94" s="5">
        <v>2012</v>
      </c>
      <c r="Y94" s="14">
        <v>0</v>
      </c>
      <c r="Z94" s="5">
        <v>2012</v>
      </c>
      <c r="AA94" s="14"/>
    </row>
    <row r="95" spans="1:27" ht="12.75" customHeight="1" x14ac:dyDescent="0.25">
      <c r="A95" s="5" t="s">
        <v>1448</v>
      </c>
      <c r="B95" s="5" t="s">
        <v>17</v>
      </c>
      <c r="C95" s="5" t="s">
        <v>414</v>
      </c>
      <c r="D95" s="5" t="s">
        <v>360</v>
      </c>
      <c r="E95" s="5" t="s">
        <v>1450</v>
      </c>
      <c r="F95" s="5" t="s">
        <v>1449</v>
      </c>
      <c r="G95" s="5">
        <v>3</v>
      </c>
      <c r="H95" s="5">
        <v>2</v>
      </c>
      <c r="I95" s="5" t="s">
        <v>1824</v>
      </c>
      <c r="J95" s="5" t="b">
        <f t="shared" si="1"/>
        <v>0</v>
      </c>
      <c r="K95" s="13">
        <v>0.56978088777350289</v>
      </c>
      <c r="L95" s="5">
        <v>2013</v>
      </c>
      <c r="M95" s="12">
        <v>52</v>
      </c>
      <c r="N95" s="5">
        <v>2013</v>
      </c>
      <c r="O95" s="12">
        <v>20</v>
      </c>
      <c r="P95" s="5">
        <v>2013</v>
      </c>
      <c r="Q95" s="12"/>
      <c r="S95" s="12">
        <v>0</v>
      </c>
      <c r="T95" s="5">
        <v>2013</v>
      </c>
      <c r="U95" s="12">
        <v>0</v>
      </c>
      <c r="V95" s="5">
        <v>2013</v>
      </c>
      <c r="W95" s="12">
        <v>0</v>
      </c>
      <c r="X95" s="5">
        <v>2013</v>
      </c>
      <c r="Y95" s="14">
        <v>0</v>
      </c>
      <c r="Z95" s="5">
        <v>2013</v>
      </c>
      <c r="AA95" s="14"/>
    </row>
    <row r="96" spans="1:27" ht="12.75" customHeight="1" x14ac:dyDescent="0.25">
      <c r="A96" s="5" t="s">
        <v>1445</v>
      </c>
      <c r="B96" s="5" t="s">
        <v>17</v>
      </c>
      <c r="C96" s="5" t="s">
        <v>414</v>
      </c>
      <c r="D96" s="5" t="s">
        <v>360</v>
      </c>
      <c r="E96" s="5" t="s">
        <v>1447</v>
      </c>
      <c r="F96" s="5" t="s">
        <v>1446</v>
      </c>
      <c r="G96" s="5">
        <v>3</v>
      </c>
      <c r="H96" s="5">
        <v>2</v>
      </c>
      <c r="I96" s="5" t="s">
        <v>1825</v>
      </c>
      <c r="J96" s="5" t="b">
        <f t="shared" si="1"/>
        <v>0</v>
      </c>
      <c r="K96" s="13">
        <v>0.24848677922905385</v>
      </c>
      <c r="L96" s="5">
        <v>2013</v>
      </c>
      <c r="M96" s="12">
        <v>40</v>
      </c>
      <c r="N96" s="5">
        <v>2013</v>
      </c>
      <c r="O96" s="12">
        <v>7</v>
      </c>
      <c r="P96" s="5">
        <v>2013</v>
      </c>
      <c r="Q96" s="12"/>
      <c r="S96" s="12">
        <v>0</v>
      </c>
      <c r="T96" s="5">
        <v>2013</v>
      </c>
      <c r="U96" s="12">
        <v>0</v>
      </c>
      <c r="V96" s="5">
        <v>2013</v>
      </c>
      <c r="W96" s="12">
        <v>0</v>
      </c>
      <c r="X96" s="5">
        <v>2013</v>
      </c>
      <c r="Y96" s="14">
        <v>0</v>
      </c>
      <c r="Z96" s="5">
        <v>2013</v>
      </c>
      <c r="AA96" s="14"/>
    </row>
    <row r="97" spans="1:27" ht="12.75" customHeight="1" x14ac:dyDescent="0.25">
      <c r="A97" s="5" t="s">
        <v>1398</v>
      </c>
      <c r="B97" s="5" t="s">
        <v>1377</v>
      </c>
      <c r="C97" s="5" t="s">
        <v>679</v>
      </c>
      <c r="D97" s="5" t="s">
        <v>620</v>
      </c>
      <c r="E97" s="5" t="s">
        <v>1400</v>
      </c>
      <c r="F97" s="5" t="s">
        <v>1399</v>
      </c>
      <c r="G97" s="5">
        <v>2</v>
      </c>
      <c r="H97" s="5">
        <v>2</v>
      </c>
      <c r="I97" s="5" t="s">
        <v>1826</v>
      </c>
      <c r="J97" s="5" t="b">
        <f t="shared" si="1"/>
        <v>0</v>
      </c>
      <c r="K97" s="13">
        <v>0.99739141247313168</v>
      </c>
      <c r="L97" s="5">
        <v>2012</v>
      </c>
      <c r="M97" s="12">
        <v>100</v>
      </c>
      <c r="N97" s="5">
        <v>2012</v>
      </c>
      <c r="O97" s="12">
        <v>5</v>
      </c>
      <c r="P97" s="5">
        <v>2012</v>
      </c>
      <c r="Q97" s="12"/>
      <c r="S97" s="12">
        <v>0</v>
      </c>
      <c r="T97" s="5">
        <v>2012</v>
      </c>
      <c r="U97" s="12">
        <v>0</v>
      </c>
      <c r="V97" s="5">
        <v>2012</v>
      </c>
      <c r="W97" s="12">
        <v>0</v>
      </c>
      <c r="X97" s="5">
        <v>2012</v>
      </c>
      <c r="Y97" s="14">
        <v>0</v>
      </c>
      <c r="Z97" s="5">
        <v>2012</v>
      </c>
      <c r="AA97" s="14"/>
    </row>
    <row r="98" spans="1:27" ht="12.75" customHeight="1" x14ac:dyDescent="0.25">
      <c r="A98" s="5" t="s">
        <v>1372</v>
      </c>
      <c r="B98" s="5" t="s">
        <v>1124</v>
      </c>
      <c r="C98" s="5" t="s">
        <v>1123</v>
      </c>
      <c r="D98" s="5" t="s">
        <v>1038</v>
      </c>
      <c r="E98" s="5" t="s">
        <v>1374</v>
      </c>
      <c r="F98" s="5" t="s">
        <v>1373</v>
      </c>
      <c r="G98" s="5">
        <v>2</v>
      </c>
      <c r="H98" s="5">
        <v>2</v>
      </c>
      <c r="I98" s="5" t="s">
        <v>1827</v>
      </c>
      <c r="J98" s="5" t="b">
        <f t="shared" si="1"/>
        <v>0</v>
      </c>
      <c r="K98" s="13">
        <v>1.0493362794171064</v>
      </c>
      <c r="L98" s="5">
        <v>2018</v>
      </c>
      <c r="M98" s="12">
        <v>100</v>
      </c>
      <c r="N98" s="5">
        <v>2018</v>
      </c>
      <c r="O98" s="12">
        <v>12</v>
      </c>
      <c r="P98" s="5">
        <v>2018</v>
      </c>
      <c r="Q98" s="12"/>
      <c r="S98" s="12" t="s">
        <v>1569</v>
      </c>
      <c r="U98" s="12" t="s">
        <v>1569</v>
      </c>
      <c r="W98" s="12">
        <v>100</v>
      </c>
      <c r="X98" s="5">
        <v>2018</v>
      </c>
      <c r="Y98" s="14">
        <v>100</v>
      </c>
      <c r="Z98" s="5">
        <v>2018</v>
      </c>
      <c r="AA98" s="14"/>
    </row>
    <row r="99" spans="1:27" ht="12.75" customHeight="1" x14ac:dyDescent="0.25">
      <c r="A99" s="5" t="s">
        <v>1505</v>
      </c>
      <c r="B99" s="5" t="s">
        <v>1300</v>
      </c>
      <c r="C99" s="5" t="s">
        <v>1299</v>
      </c>
      <c r="D99" s="5" t="s">
        <v>1038</v>
      </c>
      <c r="E99" s="5" t="s">
        <v>1506</v>
      </c>
      <c r="F99" s="5" t="s">
        <v>1307</v>
      </c>
      <c r="G99" s="5">
        <v>3</v>
      </c>
      <c r="H99" s="5">
        <v>1</v>
      </c>
      <c r="I99" s="5" t="s">
        <v>1828</v>
      </c>
      <c r="J99" s="5" t="b">
        <f t="shared" si="1"/>
        <v>0</v>
      </c>
      <c r="K99" s="13">
        <v>0.80643554909173765</v>
      </c>
      <c r="L99" s="5">
        <v>2015</v>
      </c>
      <c r="M99" s="12">
        <v>90</v>
      </c>
      <c r="N99" s="5">
        <v>2015</v>
      </c>
      <c r="O99" s="12">
        <v>11.5</v>
      </c>
      <c r="P99" s="5">
        <v>2015</v>
      </c>
      <c r="Q99" s="12"/>
      <c r="S99" s="12">
        <v>0</v>
      </c>
      <c r="T99" s="5">
        <v>2015</v>
      </c>
      <c r="U99" s="12">
        <v>0</v>
      </c>
      <c r="V99" s="5">
        <v>2015</v>
      </c>
      <c r="W99" s="12">
        <v>0</v>
      </c>
      <c r="X99" s="5">
        <v>2015</v>
      </c>
      <c r="Y99" s="14">
        <v>92</v>
      </c>
      <c r="Z99" s="5">
        <v>2015</v>
      </c>
      <c r="AA99" s="14"/>
    </row>
    <row r="100" spans="1:27" ht="12.75" customHeight="1" x14ac:dyDescent="0.25">
      <c r="A100" s="5" t="s">
        <v>1510</v>
      </c>
      <c r="B100" s="5" t="s">
        <v>1300</v>
      </c>
      <c r="C100" s="5" t="s">
        <v>1299</v>
      </c>
      <c r="D100" s="5" t="s">
        <v>1038</v>
      </c>
      <c r="E100" s="5" t="s">
        <v>1512</v>
      </c>
      <c r="F100" s="5" t="s">
        <v>1511</v>
      </c>
      <c r="G100" s="5">
        <v>3</v>
      </c>
      <c r="H100" s="5">
        <v>1</v>
      </c>
      <c r="I100" s="5" t="s">
        <v>1829</v>
      </c>
      <c r="J100" s="5" t="b">
        <f t="shared" si="1"/>
        <v>0</v>
      </c>
      <c r="K100" s="13">
        <v>0.59999978076311067</v>
      </c>
      <c r="L100" s="5">
        <v>2015</v>
      </c>
      <c r="M100" s="12">
        <v>30</v>
      </c>
      <c r="N100" s="5">
        <v>2015</v>
      </c>
      <c r="O100" s="12">
        <v>16</v>
      </c>
      <c r="P100" s="5">
        <v>2015</v>
      </c>
      <c r="Q100" s="12"/>
      <c r="S100" s="12">
        <v>0</v>
      </c>
      <c r="T100" s="5">
        <v>2015</v>
      </c>
      <c r="U100" s="12">
        <v>0</v>
      </c>
      <c r="V100" s="5">
        <v>2015</v>
      </c>
      <c r="W100" s="12">
        <v>0</v>
      </c>
      <c r="X100" s="5">
        <v>2015</v>
      </c>
      <c r="Y100" s="14">
        <v>60</v>
      </c>
      <c r="Z100" s="5">
        <v>2015</v>
      </c>
      <c r="AA100" s="14"/>
    </row>
    <row r="101" spans="1:27" ht="12.75" customHeight="1" x14ac:dyDescent="0.25">
      <c r="A101" s="5" t="s">
        <v>1507</v>
      </c>
      <c r="B101" s="5" t="s">
        <v>1300</v>
      </c>
      <c r="C101" s="5" t="s">
        <v>1299</v>
      </c>
      <c r="D101" s="5" t="s">
        <v>1038</v>
      </c>
      <c r="E101" s="5" t="s">
        <v>1509</v>
      </c>
      <c r="F101" s="5" t="s">
        <v>1508</v>
      </c>
      <c r="G101" s="5">
        <v>3</v>
      </c>
      <c r="H101" s="5">
        <v>1</v>
      </c>
      <c r="I101" s="5" t="s">
        <v>1830</v>
      </c>
      <c r="J101" s="5" t="b">
        <f t="shared" si="1"/>
        <v>0</v>
      </c>
      <c r="K101" s="13">
        <v>0.44478104782240357</v>
      </c>
      <c r="L101" s="5">
        <v>2015</v>
      </c>
      <c r="M101" s="12">
        <v>77</v>
      </c>
      <c r="N101" s="5">
        <v>2015</v>
      </c>
      <c r="O101" s="12">
        <v>10</v>
      </c>
      <c r="P101" s="5">
        <v>2015</v>
      </c>
      <c r="Q101" s="12"/>
      <c r="S101" s="12">
        <v>0</v>
      </c>
      <c r="T101" s="5">
        <v>2015</v>
      </c>
      <c r="U101" s="12">
        <v>0</v>
      </c>
      <c r="V101" s="5">
        <v>2015</v>
      </c>
      <c r="W101" s="12">
        <v>0</v>
      </c>
      <c r="X101" s="5">
        <v>2015</v>
      </c>
      <c r="Y101" s="14">
        <v>76</v>
      </c>
      <c r="Z101" s="5">
        <v>2015</v>
      </c>
      <c r="AA101" s="14"/>
    </row>
    <row r="102" spans="1:27" ht="12.75" customHeight="1" x14ac:dyDescent="0.25">
      <c r="A102" s="5" t="s">
        <v>1410</v>
      </c>
      <c r="B102" s="5" t="s">
        <v>1377</v>
      </c>
      <c r="C102" s="5" t="s">
        <v>679</v>
      </c>
      <c r="D102" s="5" t="s">
        <v>620</v>
      </c>
      <c r="E102" s="5" t="s">
        <v>1412</v>
      </c>
      <c r="F102" s="5" t="s">
        <v>1411</v>
      </c>
      <c r="G102" s="5">
        <v>2</v>
      </c>
      <c r="H102" s="5">
        <v>2</v>
      </c>
      <c r="I102" s="5" t="s">
        <v>1831</v>
      </c>
      <c r="J102" s="5" t="b">
        <f t="shared" si="1"/>
        <v>0</v>
      </c>
      <c r="K102" s="13">
        <v>0.85693582432815607</v>
      </c>
      <c r="L102" s="5">
        <v>2012</v>
      </c>
      <c r="M102" s="12">
        <v>100</v>
      </c>
      <c r="N102" s="5">
        <v>2012</v>
      </c>
      <c r="O102" s="12">
        <v>6</v>
      </c>
      <c r="P102" s="5">
        <v>2012</v>
      </c>
      <c r="Q102" s="12"/>
      <c r="S102" s="12">
        <v>0</v>
      </c>
      <c r="T102" s="5">
        <v>2012</v>
      </c>
      <c r="U102" s="12">
        <v>0</v>
      </c>
      <c r="V102" s="5">
        <v>2012</v>
      </c>
      <c r="W102" s="12">
        <v>0</v>
      </c>
      <c r="X102" s="5">
        <v>2012</v>
      </c>
      <c r="Y102" s="14">
        <v>0</v>
      </c>
      <c r="Z102" s="5">
        <v>2012</v>
      </c>
      <c r="AA102" s="14"/>
    </row>
    <row r="103" spans="1:27" ht="12.75" customHeight="1" x14ac:dyDescent="0.25">
      <c r="A103" s="5" t="s">
        <v>1407</v>
      </c>
      <c r="B103" s="5" t="s">
        <v>1377</v>
      </c>
      <c r="C103" s="5" t="s">
        <v>679</v>
      </c>
      <c r="D103" s="5" t="s">
        <v>620</v>
      </c>
      <c r="E103" s="5" t="s">
        <v>1409</v>
      </c>
      <c r="F103" s="5" t="s">
        <v>1408</v>
      </c>
      <c r="G103" s="5">
        <v>2</v>
      </c>
      <c r="H103" s="5">
        <v>2</v>
      </c>
      <c r="I103" s="5" t="s">
        <v>1832</v>
      </c>
      <c r="J103" s="5" t="b">
        <f t="shared" si="1"/>
        <v>0</v>
      </c>
      <c r="K103" s="13">
        <v>0.69147338742643782</v>
      </c>
      <c r="L103" s="5">
        <v>2012</v>
      </c>
      <c r="M103" s="12">
        <v>100</v>
      </c>
      <c r="N103" s="5">
        <v>2012</v>
      </c>
      <c r="O103" s="12">
        <v>5</v>
      </c>
      <c r="P103" s="5">
        <v>2012</v>
      </c>
      <c r="Q103" s="12"/>
      <c r="S103" s="12">
        <v>0</v>
      </c>
      <c r="T103" s="5">
        <v>2012</v>
      </c>
      <c r="U103" s="12">
        <v>0</v>
      </c>
      <c r="V103" s="5">
        <v>2012</v>
      </c>
      <c r="W103" s="12">
        <v>0</v>
      </c>
      <c r="X103" s="5">
        <v>2012</v>
      </c>
      <c r="Y103" s="14">
        <v>10</v>
      </c>
      <c r="Z103" s="5">
        <v>2012</v>
      </c>
      <c r="AA103" s="14"/>
    </row>
    <row r="104" spans="1:27" ht="12.75" customHeight="1" x14ac:dyDescent="0.25">
      <c r="A104" s="5" t="s">
        <v>1379</v>
      </c>
      <c r="B104" s="5" t="s">
        <v>1377</v>
      </c>
      <c r="C104" s="5" t="s">
        <v>679</v>
      </c>
      <c r="D104" s="5" t="s">
        <v>620</v>
      </c>
      <c r="E104" s="5" t="s">
        <v>1381</v>
      </c>
      <c r="F104" s="5" t="s">
        <v>1380</v>
      </c>
      <c r="G104" s="5">
        <v>2</v>
      </c>
      <c r="H104" s="5">
        <v>2</v>
      </c>
      <c r="I104" s="5" t="s">
        <v>1833</v>
      </c>
      <c r="J104" s="5" t="b">
        <f t="shared" si="1"/>
        <v>0</v>
      </c>
      <c r="K104" s="13">
        <v>0.68677949472651467</v>
      </c>
      <c r="L104" s="5">
        <v>2012</v>
      </c>
      <c r="M104" s="12">
        <v>100</v>
      </c>
      <c r="N104" s="5">
        <v>2012</v>
      </c>
      <c r="O104" s="12">
        <v>13.5</v>
      </c>
      <c r="P104" s="5">
        <v>2012</v>
      </c>
      <c r="Q104" s="12"/>
      <c r="S104" s="12">
        <v>0</v>
      </c>
      <c r="T104" s="5">
        <v>2012</v>
      </c>
      <c r="U104" s="12">
        <v>0</v>
      </c>
      <c r="V104" s="5">
        <v>2012</v>
      </c>
      <c r="W104" s="12">
        <v>0</v>
      </c>
      <c r="X104" s="5">
        <v>2012</v>
      </c>
      <c r="Y104" s="14">
        <v>0</v>
      </c>
      <c r="Z104" s="5">
        <v>2012</v>
      </c>
      <c r="AA104" s="14"/>
    </row>
    <row r="105" spans="1:27" ht="12.75" customHeight="1" x14ac:dyDescent="0.25">
      <c r="A105" s="5" t="s">
        <v>1382</v>
      </c>
      <c r="B105" s="5" t="s">
        <v>1377</v>
      </c>
      <c r="C105" s="5" t="s">
        <v>679</v>
      </c>
      <c r="D105" s="5" t="s">
        <v>620</v>
      </c>
      <c r="E105" s="5" t="s">
        <v>1384</v>
      </c>
      <c r="F105" s="5" t="s">
        <v>1383</v>
      </c>
      <c r="G105" s="5">
        <v>1</v>
      </c>
      <c r="H105" s="5">
        <v>1</v>
      </c>
      <c r="I105" s="5" t="s">
        <v>1834</v>
      </c>
      <c r="J105" s="5" t="b">
        <f t="shared" si="1"/>
        <v>0</v>
      </c>
      <c r="K105" s="13">
        <v>0.60734470629677639</v>
      </c>
      <c r="L105" s="5">
        <v>2012</v>
      </c>
      <c r="M105" s="12">
        <v>100</v>
      </c>
      <c r="N105" s="5">
        <v>2012</v>
      </c>
      <c r="O105" s="12">
        <v>0</v>
      </c>
      <c r="P105" s="5">
        <v>2012</v>
      </c>
      <c r="Q105" s="12"/>
      <c r="S105" s="12">
        <v>0</v>
      </c>
      <c r="T105" s="5">
        <v>2012</v>
      </c>
      <c r="U105" s="12">
        <v>0</v>
      </c>
      <c r="V105" s="5">
        <v>2012</v>
      </c>
      <c r="W105" s="12">
        <v>0</v>
      </c>
      <c r="X105" s="5">
        <v>2012</v>
      </c>
      <c r="Y105" s="14">
        <v>0</v>
      </c>
      <c r="Z105" s="5">
        <v>2012</v>
      </c>
      <c r="AA105" s="14"/>
    </row>
    <row r="106" spans="1:27" ht="12.75" customHeight="1" x14ac:dyDescent="0.25">
      <c r="A106" s="5" t="s">
        <v>1358</v>
      </c>
      <c r="B106" s="5" t="s">
        <v>1124</v>
      </c>
      <c r="C106" s="5" t="s">
        <v>1123</v>
      </c>
      <c r="D106" s="5" t="s">
        <v>1038</v>
      </c>
      <c r="E106" s="5" t="s">
        <v>1359</v>
      </c>
      <c r="F106" s="5" t="s">
        <v>2748</v>
      </c>
      <c r="G106" s="5">
        <v>2</v>
      </c>
      <c r="H106" s="5">
        <v>1</v>
      </c>
      <c r="I106" s="5" t="s">
        <v>1835</v>
      </c>
      <c r="J106" s="5" t="b">
        <f t="shared" si="1"/>
        <v>0</v>
      </c>
      <c r="K106" s="13">
        <v>1.5362408109070891</v>
      </c>
      <c r="L106" s="5">
        <v>2018</v>
      </c>
      <c r="M106" s="12">
        <v>100</v>
      </c>
      <c r="N106" s="5">
        <v>2018</v>
      </c>
      <c r="O106" s="12">
        <v>20</v>
      </c>
      <c r="P106" s="5">
        <v>2018</v>
      </c>
      <c r="Q106" s="12"/>
      <c r="S106" s="12" t="s">
        <v>1569</v>
      </c>
      <c r="U106" s="12" t="s">
        <v>1569</v>
      </c>
      <c r="W106" s="12">
        <v>73</v>
      </c>
      <c r="X106" s="5">
        <v>2018</v>
      </c>
      <c r="Y106" s="14">
        <v>100</v>
      </c>
      <c r="Z106" s="5">
        <v>2018</v>
      </c>
      <c r="AA106" s="14"/>
    </row>
    <row r="107" spans="1:27" ht="12.75" customHeight="1" x14ac:dyDescent="0.25">
      <c r="A107" s="5" t="s">
        <v>1366</v>
      </c>
      <c r="B107" s="5" t="s">
        <v>1124</v>
      </c>
      <c r="C107" s="5" t="s">
        <v>1123</v>
      </c>
      <c r="D107" s="5" t="s">
        <v>1038</v>
      </c>
      <c r="E107" s="5" t="s">
        <v>1368</v>
      </c>
      <c r="F107" s="5" t="s">
        <v>1367</v>
      </c>
      <c r="G107" s="5">
        <v>3</v>
      </c>
      <c r="H107" s="5">
        <v>2</v>
      </c>
      <c r="I107" s="5" t="s">
        <v>1836</v>
      </c>
      <c r="J107" s="5" t="b">
        <f t="shared" si="1"/>
        <v>0</v>
      </c>
      <c r="K107" s="13">
        <v>1.1270120710701206</v>
      </c>
      <c r="L107" s="5">
        <v>2018</v>
      </c>
      <c r="M107" s="12">
        <v>100</v>
      </c>
      <c r="N107" s="5">
        <v>2018</v>
      </c>
      <c r="O107" s="12">
        <v>16</v>
      </c>
      <c r="P107" s="5">
        <v>2018</v>
      </c>
      <c r="Q107" s="12"/>
      <c r="S107" s="12" t="s">
        <v>1569</v>
      </c>
      <c r="U107" s="12" t="s">
        <v>1569</v>
      </c>
      <c r="W107" s="12">
        <v>64</v>
      </c>
      <c r="X107" s="5">
        <v>2018</v>
      </c>
      <c r="Y107" s="14">
        <v>100</v>
      </c>
      <c r="Z107" s="5">
        <v>2018</v>
      </c>
      <c r="AA107" s="14"/>
    </row>
    <row r="108" spans="1:27" ht="12.75" customHeight="1" x14ac:dyDescent="0.25">
      <c r="A108" s="5" t="s">
        <v>1413</v>
      </c>
      <c r="B108" s="5" t="s">
        <v>1377</v>
      </c>
      <c r="C108" s="5" t="s">
        <v>679</v>
      </c>
      <c r="D108" s="5" t="s">
        <v>620</v>
      </c>
      <c r="E108" s="5" t="s">
        <v>1415</v>
      </c>
      <c r="F108" s="5" t="s">
        <v>1414</v>
      </c>
      <c r="G108" s="5">
        <v>2</v>
      </c>
      <c r="H108" s="5">
        <v>2</v>
      </c>
      <c r="I108" s="5" t="s">
        <v>1837</v>
      </c>
      <c r="J108" s="5" t="b">
        <f t="shared" si="1"/>
        <v>0</v>
      </c>
      <c r="K108" s="13">
        <v>0.93914751019188492</v>
      </c>
      <c r="L108" s="5">
        <v>2012</v>
      </c>
      <c r="M108" s="12">
        <v>100</v>
      </c>
      <c r="N108" s="5">
        <v>2012</v>
      </c>
      <c r="O108" s="12">
        <v>6</v>
      </c>
      <c r="P108" s="5">
        <v>2012</v>
      </c>
      <c r="Q108" s="12"/>
      <c r="S108" s="12">
        <v>0</v>
      </c>
      <c r="T108" s="5">
        <v>2012</v>
      </c>
      <c r="U108" s="12">
        <v>0</v>
      </c>
      <c r="V108" s="5">
        <v>2012</v>
      </c>
      <c r="W108" s="12">
        <v>0</v>
      </c>
      <c r="X108" s="5">
        <v>2012</v>
      </c>
      <c r="Y108" s="14">
        <v>50</v>
      </c>
      <c r="Z108" s="5">
        <v>2012</v>
      </c>
      <c r="AA108" s="14"/>
    </row>
    <row r="109" spans="1:27" ht="12.75" customHeight="1" x14ac:dyDescent="0.25">
      <c r="A109" s="5" t="s">
        <v>1428</v>
      </c>
      <c r="B109" s="5" t="s">
        <v>17</v>
      </c>
      <c r="C109" s="5" t="s">
        <v>414</v>
      </c>
      <c r="D109" s="5" t="s">
        <v>360</v>
      </c>
      <c r="E109" s="5" t="s">
        <v>1429</v>
      </c>
      <c r="F109" s="5" t="s">
        <v>431</v>
      </c>
      <c r="G109" s="5">
        <v>3</v>
      </c>
      <c r="H109" s="5">
        <v>2</v>
      </c>
      <c r="I109" s="5" t="s">
        <v>1838</v>
      </c>
      <c r="J109" s="5" t="b">
        <f t="shared" si="1"/>
        <v>0</v>
      </c>
      <c r="K109" s="13">
        <v>0.25079030558482612</v>
      </c>
      <c r="L109" s="5">
        <v>2013</v>
      </c>
      <c r="M109" s="12">
        <v>10</v>
      </c>
      <c r="N109" s="5">
        <v>2013</v>
      </c>
      <c r="O109" s="12">
        <v>27</v>
      </c>
      <c r="P109" s="5">
        <v>2013</v>
      </c>
      <c r="Q109" s="12"/>
      <c r="S109" s="12">
        <v>0</v>
      </c>
      <c r="T109" s="5">
        <v>2013</v>
      </c>
      <c r="U109" s="12">
        <v>0</v>
      </c>
      <c r="V109" s="5">
        <v>2013</v>
      </c>
      <c r="W109" s="12">
        <v>0</v>
      </c>
      <c r="X109" s="5">
        <v>2013</v>
      </c>
      <c r="Y109" s="14">
        <v>0</v>
      </c>
      <c r="Z109" s="5">
        <v>2013</v>
      </c>
      <c r="AA109" s="14"/>
    </row>
    <row r="110" spans="1:27" ht="12.75" customHeight="1" x14ac:dyDescent="0.25">
      <c r="A110" s="5" t="s">
        <v>1442</v>
      </c>
      <c r="B110" s="5" t="s">
        <v>17</v>
      </c>
      <c r="C110" s="5" t="s">
        <v>414</v>
      </c>
      <c r="D110" s="5" t="s">
        <v>360</v>
      </c>
      <c r="E110" s="5" t="s">
        <v>1444</v>
      </c>
      <c r="F110" s="5" t="s">
        <v>1443</v>
      </c>
      <c r="G110" s="5">
        <v>3</v>
      </c>
      <c r="H110" s="5">
        <v>2</v>
      </c>
      <c r="I110" s="5" t="s">
        <v>1839</v>
      </c>
      <c r="J110" s="5" t="b">
        <f t="shared" si="1"/>
        <v>0</v>
      </c>
      <c r="K110" s="13">
        <v>0.25022831050228311</v>
      </c>
      <c r="L110" s="5">
        <v>2013</v>
      </c>
      <c r="M110" s="12">
        <v>30</v>
      </c>
      <c r="N110" s="5">
        <v>2013</v>
      </c>
      <c r="O110" s="12">
        <v>5</v>
      </c>
      <c r="P110" s="5">
        <v>2013</v>
      </c>
      <c r="Q110" s="12"/>
      <c r="S110" s="12">
        <v>0</v>
      </c>
      <c r="T110" s="5">
        <v>2013</v>
      </c>
      <c r="U110" s="12">
        <v>0</v>
      </c>
      <c r="V110" s="5">
        <v>2013</v>
      </c>
      <c r="W110" s="12">
        <v>0</v>
      </c>
      <c r="X110" s="5">
        <v>2013</v>
      </c>
      <c r="Y110" s="14">
        <v>0</v>
      </c>
      <c r="Z110" s="5">
        <v>2013</v>
      </c>
      <c r="AA110" s="14"/>
    </row>
    <row r="111" spans="1:27" ht="12.75" customHeight="1" x14ac:dyDescent="0.25">
      <c r="A111" s="5" t="s">
        <v>1422</v>
      </c>
      <c r="B111" s="5" t="s">
        <v>17</v>
      </c>
      <c r="C111" s="5" t="s">
        <v>414</v>
      </c>
      <c r="D111" s="5" t="s">
        <v>360</v>
      </c>
      <c r="E111" s="5" t="s">
        <v>1424</v>
      </c>
      <c r="F111" s="5" t="s">
        <v>1423</v>
      </c>
      <c r="G111" s="5">
        <v>3</v>
      </c>
      <c r="H111" s="5">
        <v>2</v>
      </c>
      <c r="I111" s="5" t="s">
        <v>1840</v>
      </c>
      <c r="J111" s="5" t="b">
        <f t="shared" si="1"/>
        <v>0</v>
      </c>
      <c r="K111" s="13">
        <v>0.24906600249066002</v>
      </c>
      <c r="L111" s="5">
        <v>2013</v>
      </c>
      <c r="M111" s="12">
        <v>40</v>
      </c>
      <c r="N111" s="5">
        <v>2013</v>
      </c>
      <c r="O111" s="12">
        <v>7</v>
      </c>
      <c r="P111" s="5">
        <v>2013</v>
      </c>
      <c r="Q111" s="12"/>
      <c r="S111" s="12">
        <v>0</v>
      </c>
      <c r="T111" s="5">
        <v>2013</v>
      </c>
      <c r="U111" s="12">
        <v>0</v>
      </c>
      <c r="V111" s="5">
        <v>2013</v>
      </c>
      <c r="W111" s="12">
        <v>0</v>
      </c>
      <c r="X111" s="5">
        <v>2013</v>
      </c>
      <c r="Y111" s="14">
        <v>0</v>
      </c>
      <c r="Z111" s="5">
        <v>2013</v>
      </c>
      <c r="AA111" s="14"/>
    </row>
    <row r="112" spans="1:27" ht="12.75" customHeight="1" x14ac:dyDescent="0.25">
      <c r="A112" s="5" t="s">
        <v>1425</v>
      </c>
      <c r="B112" s="5" t="s">
        <v>17</v>
      </c>
      <c r="C112" s="5" t="s">
        <v>414</v>
      </c>
      <c r="D112" s="5" t="s">
        <v>360</v>
      </c>
      <c r="E112" s="5" t="s">
        <v>1427</v>
      </c>
      <c r="F112" s="5" t="s">
        <v>1426</v>
      </c>
      <c r="G112" s="5">
        <v>3</v>
      </c>
      <c r="H112" s="5">
        <v>2</v>
      </c>
      <c r="I112" s="5" t="s">
        <v>1841</v>
      </c>
      <c r="J112" s="5" t="b">
        <f t="shared" si="1"/>
        <v>0</v>
      </c>
      <c r="K112" s="13">
        <v>0.24961948249619481</v>
      </c>
      <c r="L112" s="5">
        <v>2013</v>
      </c>
      <c r="M112" s="12">
        <v>50</v>
      </c>
      <c r="N112" s="5">
        <v>2013</v>
      </c>
      <c r="O112" s="12">
        <v>5</v>
      </c>
      <c r="P112" s="5">
        <v>2013</v>
      </c>
      <c r="Q112" s="12"/>
      <c r="S112" s="12">
        <v>0</v>
      </c>
      <c r="T112" s="5">
        <v>2013</v>
      </c>
      <c r="U112" s="12">
        <v>0</v>
      </c>
      <c r="V112" s="5">
        <v>2013</v>
      </c>
      <c r="W112" s="12">
        <v>0</v>
      </c>
      <c r="X112" s="5">
        <v>2013</v>
      </c>
      <c r="Y112" s="14">
        <v>0</v>
      </c>
      <c r="Z112" s="5">
        <v>2013</v>
      </c>
      <c r="AA112" s="14"/>
    </row>
    <row r="113" spans="1:27" ht="12.75" customHeight="1" x14ac:dyDescent="0.25">
      <c r="A113" s="5" t="s">
        <v>1363</v>
      </c>
      <c r="B113" s="5" t="s">
        <v>1124</v>
      </c>
      <c r="C113" s="5" t="s">
        <v>1123</v>
      </c>
      <c r="D113" s="5" t="s">
        <v>1038</v>
      </c>
      <c r="E113" s="5" t="s">
        <v>1365</v>
      </c>
      <c r="F113" s="5" t="s">
        <v>1364</v>
      </c>
      <c r="G113" s="5">
        <v>3</v>
      </c>
      <c r="H113" s="5">
        <v>1</v>
      </c>
      <c r="I113" s="5" t="s">
        <v>1842</v>
      </c>
      <c r="J113" s="5" t="b">
        <f t="shared" si="1"/>
        <v>0</v>
      </c>
      <c r="K113" s="13">
        <v>1.7078872317546403</v>
      </c>
      <c r="L113" s="5">
        <v>2018</v>
      </c>
      <c r="M113" s="12">
        <v>100</v>
      </c>
      <c r="N113" s="5">
        <v>2018</v>
      </c>
      <c r="O113" s="12">
        <v>13</v>
      </c>
      <c r="P113" s="5">
        <v>2018</v>
      </c>
      <c r="Q113" s="12"/>
      <c r="S113" s="12" t="s">
        <v>1569</v>
      </c>
      <c r="U113" s="12" t="s">
        <v>1569</v>
      </c>
      <c r="W113" s="12">
        <v>94</v>
      </c>
      <c r="X113" s="5">
        <v>2018</v>
      </c>
      <c r="Y113" s="14">
        <v>100</v>
      </c>
      <c r="Z113" s="5">
        <v>2018</v>
      </c>
      <c r="AA113" s="14"/>
    </row>
    <row r="114" spans="1:27" ht="12.75" customHeight="1" x14ac:dyDescent="0.25">
      <c r="A114" s="4" t="s">
        <v>356</v>
      </c>
      <c r="B114" s="5" t="s">
        <v>359</v>
      </c>
      <c r="C114" s="5" t="s">
        <v>358</v>
      </c>
      <c r="D114" s="5" t="s">
        <v>360</v>
      </c>
      <c r="E114" s="5" t="s">
        <v>361</v>
      </c>
      <c r="F114" s="5" t="s">
        <v>357</v>
      </c>
      <c r="G114" s="5">
        <v>2</v>
      </c>
      <c r="H114" s="15">
        <v>1</v>
      </c>
      <c r="I114" s="4"/>
      <c r="J114" s="4" t="b">
        <f t="shared" si="1"/>
        <v>0</v>
      </c>
      <c r="K114" s="13">
        <v>0.52024644846967216</v>
      </c>
      <c r="L114" s="5">
        <v>2017</v>
      </c>
      <c r="M114" s="12">
        <v>95</v>
      </c>
      <c r="N114" s="5">
        <v>2017</v>
      </c>
      <c r="O114" s="12">
        <v>5.6456129122582457</v>
      </c>
      <c r="P114" s="5">
        <v>2017</v>
      </c>
      <c r="Q114" s="12"/>
      <c r="S114" s="12">
        <v>0</v>
      </c>
      <c r="T114" s="5">
        <v>2017</v>
      </c>
      <c r="U114" s="12">
        <v>0</v>
      </c>
      <c r="V114" s="5">
        <v>2017</v>
      </c>
      <c r="W114" s="12">
        <v>0</v>
      </c>
      <c r="X114" s="5">
        <v>2017</v>
      </c>
      <c r="Y114" s="14">
        <v>0</v>
      </c>
      <c r="Z114" s="5">
        <v>2017</v>
      </c>
      <c r="AA114" s="14"/>
    </row>
    <row r="115" spans="1:27" ht="12.75" customHeight="1" x14ac:dyDescent="0.25">
      <c r="A115" s="4" t="s">
        <v>362</v>
      </c>
      <c r="B115" s="5" t="s">
        <v>359</v>
      </c>
      <c r="C115" s="5" t="s">
        <v>358</v>
      </c>
      <c r="D115" s="5" t="s">
        <v>360</v>
      </c>
      <c r="E115" s="5" t="s">
        <v>364</v>
      </c>
      <c r="F115" s="5" t="s">
        <v>363</v>
      </c>
      <c r="G115" s="5">
        <v>2</v>
      </c>
      <c r="H115" s="15">
        <v>1</v>
      </c>
      <c r="I115" s="4"/>
      <c r="J115" s="4" t="b">
        <f t="shared" si="1"/>
        <v>0</v>
      </c>
      <c r="K115" s="13">
        <v>0.81321898481235178</v>
      </c>
      <c r="L115" s="5">
        <v>2017</v>
      </c>
      <c r="M115" s="12">
        <v>95</v>
      </c>
      <c r="N115" s="5">
        <v>2017</v>
      </c>
      <c r="O115" s="12">
        <v>9.6425178741062965</v>
      </c>
      <c r="P115" s="5">
        <v>2017</v>
      </c>
      <c r="Q115" s="12"/>
      <c r="S115" s="12">
        <v>0</v>
      </c>
      <c r="T115" s="5">
        <v>2017</v>
      </c>
      <c r="U115" s="12">
        <v>0</v>
      </c>
      <c r="V115" s="5">
        <v>2017</v>
      </c>
      <c r="W115" s="12">
        <v>0</v>
      </c>
      <c r="X115" s="5">
        <v>2017</v>
      </c>
      <c r="Y115" s="14">
        <v>0</v>
      </c>
      <c r="Z115" s="5">
        <v>2017</v>
      </c>
      <c r="AA115" s="14"/>
    </row>
    <row r="116" spans="1:27" ht="12.75" customHeight="1" x14ac:dyDescent="0.25">
      <c r="A116" s="4" t="s">
        <v>365</v>
      </c>
      <c r="B116" s="5" t="s">
        <v>359</v>
      </c>
      <c r="C116" s="5" t="s">
        <v>358</v>
      </c>
      <c r="D116" s="5" t="s">
        <v>360</v>
      </c>
      <c r="E116" s="5" t="s">
        <v>367</v>
      </c>
      <c r="F116" s="5" t="s">
        <v>366</v>
      </c>
      <c r="G116" s="5">
        <v>2</v>
      </c>
      <c r="H116" s="15">
        <v>2</v>
      </c>
      <c r="I116" s="4" t="s">
        <v>1843</v>
      </c>
      <c r="J116" s="4" t="b">
        <f t="shared" si="1"/>
        <v>0</v>
      </c>
      <c r="K116" s="13">
        <v>0.23774323162145145</v>
      </c>
      <c r="L116" s="5">
        <v>2017</v>
      </c>
      <c r="M116" s="12">
        <v>95</v>
      </c>
      <c r="N116" s="5">
        <v>2017</v>
      </c>
      <c r="O116" s="12">
        <v>10.66132264529058</v>
      </c>
      <c r="P116" s="5">
        <v>2017</v>
      </c>
      <c r="Q116" s="12"/>
      <c r="S116" s="12">
        <v>0</v>
      </c>
      <c r="T116" s="5">
        <v>2017</v>
      </c>
      <c r="U116" s="12">
        <v>0</v>
      </c>
      <c r="V116" s="5">
        <v>2017</v>
      </c>
      <c r="W116" s="12">
        <v>0</v>
      </c>
      <c r="X116" s="5">
        <v>2017</v>
      </c>
      <c r="Y116" s="14">
        <v>0</v>
      </c>
      <c r="Z116" s="5">
        <v>2017</v>
      </c>
      <c r="AA116" s="14"/>
    </row>
    <row r="117" spans="1:27" ht="12.75" customHeight="1" x14ac:dyDescent="0.25">
      <c r="A117" s="4" t="s">
        <v>368</v>
      </c>
      <c r="B117" s="5" t="s">
        <v>359</v>
      </c>
      <c r="C117" s="5" t="s">
        <v>358</v>
      </c>
      <c r="D117" s="5" t="s">
        <v>360</v>
      </c>
      <c r="E117" s="5" t="s">
        <v>370</v>
      </c>
      <c r="F117" s="5" t="s">
        <v>369</v>
      </c>
      <c r="G117" s="5">
        <v>2</v>
      </c>
      <c r="H117" s="15">
        <v>2</v>
      </c>
      <c r="I117" s="4" t="s">
        <v>1843</v>
      </c>
      <c r="J117" s="4" t="b">
        <f t="shared" si="1"/>
        <v>0</v>
      </c>
      <c r="K117" s="13">
        <v>1.4729729729729732</v>
      </c>
      <c r="L117" s="5">
        <v>2016</v>
      </c>
      <c r="M117" s="12">
        <v>75</v>
      </c>
      <c r="N117" s="5">
        <v>2016</v>
      </c>
      <c r="O117" s="12">
        <v>11.111111111111111</v>
      </c>
      <c r="P117" s="5">
        <v>2016</v>
      </c>
      <c r="Q117" s="12"/>
      <c r="S117" s="12">
        <v>0</v>
      </c>
      <c r="T117" s="5">
        <v>2016</v>
      </c>
      <c r="U117" s="12">
        <v>0</v>
      </c>
      <c r="V117" s="5">
        <v>2016</v>
      </c>
      <c r="W117" s="12">
        <v>0</v>
      </c>
      <c r="X117" s="5">
        <v>2016</v>
      </c>
      <c r="Y117" s="14">
        <v>0</v>
      </c>
      <c r="Z117" s="5">
        <v>2016</v>
      </c>
      <c r="AA117" s="14"/>
    </row>
    <row r="118" spans="1:27" ht="12.75" customHeight="1" x14ac:dyDescent="0.25">
      <c r="A118" s="4" t="s">
        <v>371</v>
      </c>
      <c r="B118" s="5" t="s">
        <v>359</v>
      </c>
      <c r="C118" s="5" t="s">
        <v>358</v>
      </c>
      <c r="D118" s="5" t="s">
        <v>360</v>
      </c>
      <c r="E118" s="5" t="s">
        <v>1571</v>
      </c>
      <c r="F118" s="5" t="s">
        <v>372</v>
      </c>
      <c r="G118" s="5">
        <v>2</v>
      </c>
      <c r="H118" s="15">
        <v>2</v>
      </c>
      <c r="I118" s="4" t="s">
        <v>1844</v>
      </c>
      <c r="J118" s="4" t="b">
        <f t="shared" si="1"/>
        <v>0</v>
      </c>
      <c r="K118" s="13">
        <v>0.78426165816965077</v>
      </c>
      <c r="L118" s="5">
        <v>2017</v>
      </c>
      <c r="M118" s="12">
        <v>95</v>
      </c>
      <c r="N118" s="5">
        <v>2017</v>
      </c>
      <c r="O118" s="12">
        <v>12.061206120612059</v>
      </c>
      <c r="P118" s="5">
        <v>2017</v>
      </c>
      <c r="Q118" s="12"/>
      <c r="S118" s="12">
        <v>0</v>
      </c>
      <c r="T118" s="5">
        <v>2017</v>
      </c>
      <c r="U118" s="12">
        <v>0</v>
      </c>
      <c r="V118" s="5">
        <v>2017</v>
      </c>
      <c r="W118" s="12">
        <v>0</v>
      </c>
      <c r="X118" s="5">
        <v>2017</v>
      </c>
      <c r="Y118" s="14">
        <v>0</v>
      </c>
      <c r="Z118" s="5">
        <v>2017</v>
      </c>
      <c r="AA118" s="14"/>
    </row>
    <row r="119" spans="1:27" ht="12.75" customHeight="1" x14ac:dyDescent="0.25">
      <c r="A119" s="4" t="s">
        <v>1034</v>
      </c>
      <c r="B119" s="5" t="s">
        <v>1037</v>
      </c>
      <c r="C119" s="5" t="s">
        <v>1036</v>
      </c>
      <c r="D119" s="5" t="s">
        <v>1038</v>
      </c>
      <c r="E119" s="5" t="s">
        <v>1039</v>
      </c>
      <c r="F119" s="5" t="s">
        <v>1035</v>
      </c>
      <c r="G119" s="5">
        <v>3</v>
      </c>
      <c r="H119" s="15">
        <v>1</v>
      </c>
      <c r="I119" s="4"/>
      <c r="J119" s="4" t="b">
        <f t="shared" si="1"/>
        <v>0</v>
      </c>
      <c r="K119" s="13">
        <v>1.5385763980860401</v>
      </c>
      <c r="L119" s="5">
        <v>2014</v>
      </c>
      <c r="M119" s="12">
        <v>85</v>
      </c>
      <c r="N119" s="5">
        <v>2014</v>
      </c>
      <c r="O119" s="12">
        <v>11.1</v>
      </c>
      <c r="P119" s="5">
        <v>2014</v>
      </c>
      <c r="Q119" s="12"/>
      <c r="S119" s="12">
        <v>0</v>
      </c>
      <c r="T119" s="5">
        <v>2014</v>
      </c>
      <c r="U119" s="12">
        <v>0</v>
      </c>
      <c r="V119" s="5">
        <v>2014</v>
      </c>
      <c r="W119" s="12">
        <v>0</v>
      </c>
      <c r="X119" s="5">
        <v>2014</v>
      </c>
      <c r="Y119" s="14">
        <v>0</v>
      </c>
      <c r="Z119" s="5">
        <v>2014</v>
      </c>
      <c r="AA119" s="14"/>
    </row>
    <row r="120" spans="1:27" ht="12.75" customHeight="1" x14ac:dyDescent="0.25">
      <c r="A120" s="4" t="s">
        <v>1040</v>
      </c>
      <c r="B120" s="5" t="s">
        <v>1037</v>
      </c>
      <c r="C120" s="5" t="s">
        <v>1036</v>
      </c>
      <c r="D120" s="5" t="s">
        <v>1038</v>
      </c>
      <c r="E120" s="5" t="s">
        <v>1042</v>
      </c>
      <c r="F120" s="5" t="s">
        <v>1041</v>
      </c>
      <c r="G120" s="5">
        <v>3</v>
      </c>
      <c r="H120" s="15">
        <v>1</v>
      </c>
      <c r="I120" s="4"/>
      <c r="J120" s="4" t="b">
        <f t="shared" si="1"/>
        <v>0</v>
      </c>
      <c r="K120" s="13">
        <v>1.1247702255110741</v>
      </c>
      <c r="L120" s="5">
        <v>2017</v>
      </c>
      <c r="M120" s="12">
        <v>100</v>
      </c>
      <c r="N120" s="5">
        <v>2017</v>
      </c>
      <c r="O120" s="12">
        <v>11</v>
      </c>
      <c r="P120" s="5">
        <v>2017</v>
      </c>
      <c r="Q120" s="12"/>
      <c r="S120" s="12">
        <v>0</v>
      </c>
      <c r="T120" s="5">
        <v>2017</v>
      </c>
      <c r="U120" s="12">
        <v>0</v>
      </c>
      <c r="V120" s="5">
        <v>2017</v>
      </c>
      <c r="W120" s="12">
        <v>0</v>
      </c>
      <c r="X120" s="5">
        <v>2017</v>
      </c>
      <c r="Y120" s="14">
        <v>100</v>
      </c>
      <c r="Z120" s="5">
        <v>2017</v>
      </c>
      <c r="AA120" s="14"/>
    </row>
    <row r="121" spans="1:27" ht="12.75" customHeight="1" x14ac:dyDescent="0.25">
      <c r="A121" s="4" t="s">
        <v>1043</v>
      </c>
      <c r="B121" s="5" t="s">
        <v>1046</v>
      </c>
      <c r="C121" s="5" t="s">
        <v>1045</v>
      </c>
      <c r="D121" s="5" t="s">
        <v>1038</v>
      </c>
      <c r="E121" s="5" t="s">
        <v>1047</v>
      </c>
      <c r="F121" s="5" t="s">
        <v>1044</v>
      </c>
      <c r="G121" s="5">
        <v>1</v>
      </c>
      <c r="H121" s="15">
        <v>2</v>
      </c>
      <c r="I121" s="4" t="s">
        <v>3134</v>
      </c>
      <c r="J121" s="4" t="b">
        <f t="shared" si="1"/>
        <v>0</v>
      </c>
      <c r="K121" s="13">
        <v>1.3074154265375311</v>
      </c>
      <c r="L121" s="5">
        <v>2016</v>
      </c>
      <c r="M121" s="12">
        <v>100</v>
      </c>
      <c r="N121" s="5">
        <v>2016</v>
      </c>
      <c r="O121" s="12">
        <v>16.88</v>
      </c>
      <c r="P121" s="5">
        <v>2016</v>
      </c>
      <c r="Q121" s="12"/>
      <c r="S121" s="12">
        <v>1.1111111111111112</v>
      </c>
      <c r="T121" s="5">
        <v>2016</v>
      </c>
      <c r="U121" s="12" t="s">
        <v>1569</v>
      </c>
      <c r="W121" s="12" t="s">
        <v>1569</v>
      </c>
      <c r="Y121" s="14">
        <v>91.336633663366342</v>
      </c>
      <c r="Z121" s="5">
        <v>2016</v>
      </c>
      <c r="AA121" s="14"/>
    </row>
    <row r="122" spans="1:27" ht="12.75" customHeight="1" x14ac:dyDescent="0.25">
      <c r="A122" s="4" t="s">
        <v>1048</v>
      </c>
      <c r="B122" s="5" t="s">
        <v>1046</v>
      </c>
      <c r="C122" s="5" t="s">
        <v>1045</v>
      </c>
      <c r="D122" s="5" t="s">
        <v>1038</v>
      </c>
      <c r="E122" s="5" t="s">
        <v>1050</v>
      </c>
      <c r="F122" s="5" t="s">
        <v>1049</v>
      </c>
      <c r="G122" s="5">
        <v>2</v>
      </c>
      <c r="H122" s="15">
        <v>2</v>
      </c>
      <c r="I122" s="4" t="s">
        <v>1845</v>
      </c>
      <c r="J122" s="4" t="b">
        <f t="shared" si="1"/>
        <v>0</v>
      </c>
      <c r="K122" s="13">
        <v>0.60882800608828003</v>
      </c>
      <c r="L122" s="5">
        <v>2006</v>
      </c>
      <c r="M122" s="12" t="s">
        <v>1569</v>
      </c>
      <c r="O122" s="12">
        <v>10.5</v>
      </c>
      <c r="P122" s="5">
        <v>2006</v>
      </c>
      <c r="Q122" s="12"/>
      <c r="S122" s="12" t="s">
        <v>1569</v>
      </c>
      <c r="U122" s="12" t="s">
        <v>1569</v>
      </c>
      <c r="W122" s="12" t="s">
        <v>1569</v>
      </c>
      <c r="Y122" s="14" t="s">
        <v>1569</v>
      </c>
      <c r="AA122" s="14"/>
    </row>
    <row r="123" spans="1:27" ht="12.75" customHeight="1" x14ac:dyDescent="0.25">
      <c r="A123" s="4" t="s">
        <v>1051</v>
      </c>
      <c r="B123" s="5" t="s">
        <v>1053</v>
      </c>
      <c r="C123" s="5" t="s">
        <v>1052</v>
      </c>
      <c r="D123" s="5" t="s">
        <v>1038</v>
      </c>
      <c r="E123" s="5" t="s">
        <v>1054</v>
      </c>
      <c r="F123" s="5" t="s">
        <v>3135</v>
      </c>
      <c r="G123" s="5">
        <v>1</v>
      </c>
      <c r="H123" s="15">
        <v>3</v>
      </c>
      <c r="I123" s="4" t="s">
        <v>3136</v>
      </c>
      <c r="J123" s="4" t="b">
        <f t="shared" si="1"/>
        <v>0</v>
      </c>
      <c r="K123" s="13" t="s">
        <v>1569</v>
      </c>
      <c r="M123" s="12" t="s">
        <v>1569</v>
      </c>
      <c r="O123" s="12">
        <v>12.8</v>
      </c>
      <c r="Q123" s="12"/>
      <c r="S123" s="12" t="s">
        <v>1569</v>
      </c>
      <c r="U123" s="12" t="s">
        <v>1569</v>
      </c>
      <c r="W123" s="12" t="s">
        <v>1569</v>
      </c>
      <c r="Y123" s="14" t="s">
        <v>1569</v>
      </c>
      <c r="AA123" s="14"/>
    </row>
    <row r="124" spans="1:27" ht="12.75" customHeight="1" x14ac:dyDescent="0.25">
      <c r="A124" s="4" t="s">
        <v>616</v>
      </c>
      <c r="B124" s="5" t="s">
        <v>619</v>
      </c>
      <c r="C124" s="5" t="s">
        <v>618</v>
      </c>
      <c r="D124" s="5" t="s">
        <v>620</v>
      </c>
      <c r="E124" s="5" t="s">
        <v>621</v>
      </c>
      <c r="F124" s="5" t="s">
        <v>617</v>
      </c>
      <c r="G124" s="5">
        <v>1</v>
      </c>
      <c r="H124" s="15">
        <v>1</v>
      </c>
      <c r="I124" s="4" t="s">
        <v>3137</v>
      </c>
      <c r="J124" s="4" t="b">
        <f t="shared" si="1"/>
        <v>0</v>
      </c>
      <c r="K124" s="13">
        <v>0.8</v>
      </c>
      <c r="L124" s="5">
        <v>2009</v>
      </c>
      <c r="M124" s="12" t="s">
        <v>1569</v>
      </c>
      <c r="O124" s="12">
        <v>12</v>
      </c>
      <c r="P124" s="5">
        <v>2009</v>
      </c>
      <c r="Q124" s="12"/>
      <c r="S124" s="12" t="s">
        <v>1569</v>
      </c>
      <c r="U124" s="12" t="s">
        <v>1569</v>
      </c>
      <c r="W124" s="12" t="s">
        <v>1569</v>
      </c>
      <c r="Y124" s="14" t="s">
        <v>1569</v>
      </c>
      <c r="AA124" s="14"/>
    </row>
    <row r="125" spans="1:27" ht="12.75" customHeight="1" x14ac:dyDescent="0.25">
      <c r="A125" s="4" t="s">
        <v>1055</v>
      </c>
      <c r="B125" s="5" t="s">
        <v>1058</v>
      </c>
      <c r="C125" s="5" t="s">
        <v>1057</v>
      </c>
      <c r="D125" s="5" t="s">
        <v>1038</v>
      </c>
      <c r="E125" s="5" t="s">
        <v>1572</v>
      </c>
      <c r="F125" s="5" t="s">
        <v>1056</v>
      </c>
      <c r="G125" s="5">
        <v>2</v>
      </c>
      <c r="H125" s="15">
        <v>1</v>
      </c>
      <c r="I125" s="4"/>
      <c r="J125" s="4" t="b">
        <f t="shared" si="1"/>
        <v>0</v>
      </c>
      <c r="K125" s="13">
        <v>1.0770767548061875</v>
      </c>
      <c r="L125" s="5">
        <v>2010</v>
      </c>
      <c r="M125" s="12">
        <v>93.5</v>
      </c>
      <c r="N125" s="5">
        <v>2010</v>
      </c>
      <c r="O125" s="12">
        <v>14.000000000000002</v>
      </c>
      <c r="P125" s="5">
        <v>2010</v>
      </c>
      <c r="Q125" s="12"/>
      <c r="S125" s="12">
        <v>0</v>
      </c>
      <c r="T125" s="5">
        <v>2010</v>
      </c>
      <c r="U125" s="12">
        <v>0.68</v>
      </c>
      <c r="V125" s="5">
        <v>2010</v>
      </c>
      <c r="W125" s="12">
        <v>0</v>
      </c>
      <c r="X125" s="5">
        <v>2010</v>
      </c>
      <c r="Y125" s="14">
        <v>69.794603302456707</v>
      </c>
      <c r="Z125" s="5">
        <v>2010</v>
      </c>
      <c r="AA125" s="14"/>
    </row>
    <row r="126" spans="1:27" ht="12.75" customHeight="1" x14ac:dyDescent="0.25">
      <c r="A126" s="4" t="s">
        <v>1059</v>
      </c>
      <c r="B126" s="5" t="s">
        <v>1058</v>
      </c>
      <c r="C126" s="5" t="s">
        <v>1057</v>
      </c>
      <c r="D126" s="5" t="s">
        <v>1038</v>
      </c>
      <c r="E126" s="5" t="s">
        <v>1061</v>
      </c>
      <c r="F126" s="5" t="s">
        <v>1060</v>
      </c>
      <c r="G126" s="5" t="s">
        <v>1791</v>
      </c>
      <c r="H126" s="15">
        <v>1</v>
      </c>
      <c r="I126" s="4"/>
      <c r="J126" s="4" t="b">
        <f t="shared" si="1"/>
        <v>0</v>
      </c>
      <c r="K126" s="13">
        <v>2.3715208324921093</v>
      </c>
      <c r="L126" s="5">
        <v>2010</v>
      </c>
      <c r="M126" s="12">
        <v>98.1</v>
      </c>
      <c r="N126" s="5">
        <v>2010</v>
      </c>
      <c r="O126" s="12">
        <v>16</v>
      </c>
      <c r="P126" s="5">
        <v>2010</v>
      </c>
      <c r="Q126" s="12"/>
      <c r="S126" s="12" t="s">
        <v>1569</v>
      </c>
      <c r="U126" s="12" t="s">
        <v>1569</v>
      </c>
      <c r="W126" s="12" t="s">
        <v>1569</v>
      </c>
      <c r="Y126" s="14">
        <v>64.581541664780701</v>
      </c>
      <c r="Z126" s="5">
        <v>2010</v>
      </c>
      <c r="AA126" s="14"/>
    </row>
    <row r="127" spans="1:27" ht="12.75" customHeight="1" x14ac:dyDescent="0.25">
      <c r="A127" s="4" t="s">
        <v>1062</v>
      </c>
      <c r="B127" s="5" t="s">
        <v>1058</v>
      </c>
      <c r="C127" s="5" t="s">
        <v>1057</v>
      </c>
      <c r="D127" s="5" t="s">
        <v>1038</v>
      </c>
      <c r="E127" s="5" t="s">
        <v>1064</v>
      </c>
      <c r="F127" s="5" t="s">
        <v>1063</v>
      </c>
      <c r="G127" s="5">
        <v>2</v>
      </c>
      <c r="H127" s="15">
        <v>1</v>
      </c>
      <c r="I127" s="4"/>
      <c r="J127" s="4" t="b">
        <f t="shared" si="1"/>
        <v>0</v>
      </c>
      <c r="K127" s="13">
        <v>1.535111760733854</v>
      </c>
      <c r="L127" s="5">
        <v>2010</v>
      </c>
      <c r="M127" s="12">
        <v>65.599999999999994</v>
      </c>
      <c r="N127" s="5">
        <v>2010</v>
      </c>
      <c r="O127" s="12">
        <v>11.535802469135801</v>
      </c>
      <c r="P127" s="5">
        <v>2010</v>
      </c>
      <c r="Q127" s="12"/>
      <c r="S127" s="12">
        <v>14.560781684069354</v>
      </c>
      <c r="T127" s="5">
        <v>2010</v>
      </c>
      <c r="U127" s="12">
        <v>0</v>
      </c>
      <c r="V127" s="5">
        <v>2010</v>
      </c>
      <c r="W127" s="12">
        <v>0</v>
      </c>
      <c r="X127" s="5">
        <v>2010</v>
      </c>
      <c r="Y127" s="14">
        <v>100</v>
      </c>
      <c r="Z127" s="5">
        <v>2010</v>
      </c>
      <c r="AA127" s="14"/>
    </row>
    <row r="128" spans="1:27" ht="12.75" customHeight="1" x14ac:dyDescent="0.25">
      <c r="A128" s="5" t="s">
        <v>31</v>
      </c>
      <c r="B128" s="5" t="s">
        <v>34</v>
      </c>
      <c r="C128" s="5" t="s">
        <v>33</v>
      </c>
      <c r="D128" s="5" t="s">
        <v>35</v>
      </c>
      <c r="E128" s="5" t="s">
        <v>36</v>
      </c>
      <c r="F128" s="5" t="s">
        <v>32</v>
      </c>
      <c r="G128" s="5">
        <v>2</v>
      </c>
      <c r="H128" s="15">
        <v>1</v>
      </c>
      <c r="I128" s="4"/>
      <c r="J128" s="4" t="b">
        <f t="shared" si="1"/>
        <v>0</v>
      </c>
      <c r="K128" s="13" t="s">
        <v>1569</v>
      </c>
      <c r="M128" s="12" t="s">
        <v>1569</v>
      </c>
      <c r="O128" s="12">
        <v>8.1754735792622117</v>
      </c>
      <c r="Q128" s="12"/>
      <c r="S128" s="12" t="s">
        <v>1569</v>
      </c>
      <c r="U128" s="12">
        <v>18</v>
      </c>
      <c r="W128" s="12" t="s">
        <v>1569</v>
      </c>
      <c r="Y128" s="14" t="s">
        <v>1569</v>
      </c>
      <c r="AA128" s="14"/>
    </row>
    <row r="129" spans="1:27" ht="12.75" customHeight="1" x14ac:dyDescent="0.25">
      <c r="A129" s="5" t="s">
        <v>37</v>
      </c>
      <c r="B129" s="5" t="s">
        <v>34</v>
      </c>
      <c r="C129" s="5" t="s">
        <v>33</v>
      </c>
      <c r="D129" s="5" t="s">
        <v>35</v>
      </c>
      <c r="E129" s="5" t="s">
        <v>38</v>
      </c>
      <c r="F129" s="5" t="s">
        <v>3138</v>
      </c>
      <c r="G129" s="5">
        <v>2</v>
      </c>
      <c r="H129" s="15">
        <v>2</v>
      </c>
      <c r="I129" s="4" t="s">
        <v>3139</v>
      </c>
      <c r="J129" s="4" t="b">
        <f t="shared" si="1"/>
        <v>0</v>
      </c>
      <c r="K129" s="13" t="s">
        <v>1569</v>
      </c>
      <c r="M129" s="12" t="s">
        <v>1569</v>
      </c>
      <c r="O129" s="12">
        <v>15.328467153284672</v>
      </c>
      <c r="Q129" s="12"/>
      <c r="S129" s="12">
        <v>0</v>
      </c>
      <c r="U129" s="12">
        <v>25.81</v>
      </c>
      <c r="W129" s="12">
        <v>0</v>
      </c>
      <c r="Y129" s="14">
        <v>100</v>
      </c>
      <c r="AA129" s="14"/>
    </row>
    <row r="130" spans="1:27" ht="12.75" customHeight="1" x14ac:dyDescent="0.25">
      <c r="A130" s="5" t="s">
        <v>39</v>
      </c>
      <c r="B130" s="5" t="s">
        <v>34</v>
      </c>
      <c r="C130" s="5" t="s">
        <v>33</v>
      </c>
      <c r="D130" s="5" t="s">
        <v>35</v>
      </c>
      <c r="E130" s="5" t="s">
        <v>41</v>
      </c>
      <c r="F130" s="5" t="s">
        <v>40</v>
      </c>
      <c r="G130" s="5">
        <v>2</v>
      </c>
      <c r="H130" s="15">
        <v>1</v>
      </c>
      <c r="I130" s="4" t="s">
        <v>1848</v>
      </c>
      <c r="J130" s="4" t="b">
        <f t="shared" si="1"/>
        <v>0</v>
      </c>
      <c r="K130" s="13">
        <v>2.711633504292787</v>
      </c>
      <c r="L130" s="5">
        <v>2010</v>
      </c>
      <c r="M130" s="12" t="s">
        <v>1569</v>
      </c>
      <c r="O130" s="12">
        <v>4</v>
      </c>
      <c r="P130" s="5">
        <v>2010</v>
      </c>
      <c r="Q130" s="12"/>
      <c r="S130" s="12">
        <v>0</v>
      </c>
      <c r="T130" s="5">
        <v>2010</v>
      </c>
      <c r="U130" s="12">
        <v>70</v>
      </c>
      <c r="V130" s="5">
        <v>2010</v>
      </c>
      <c r="W130" s="12">
        <v>0</v>
      </c>
      <c r="X130" s="5">
        <v>2010</v>
      </c>
      <c r="Y130" s="14">
        <v>93.333333333333329</v>
      </c>
      <c r="Z130" s="5">
        <v>2010</v>
      </c>
      <c r="AA130" s="14"/>
    </row>
    <row r="131" spans="1:27" ht="12.75" customHeight="1" x14ac:dyDescent="0.25">
      <c r="A131" s="5" t="s">
        <v>42</v>
      </c>
      <c r="B131" s="5" t="s">
        <v>45</v>
      </c>
      <c r="C131" s="5" t="s">
        <v>44</v>
      </c>
      <c r="D131" s="5" t="s">
        <v>35</v>
      </c>
      <c r="E131" s="5" t="s">
        <v>46</v>
      </c>
      <c r="F131" s="5" t="s">
        <v>43</v>
      </c>
      <c r="G131" s="5">
        <v>1</v>
      </c>
      <c r="H131" s="15">
        <v>1</v>
      </c>
      <c r="I131" s="4"/>
      <c r="J131" s="4" t="b">
        <f t="shared" si="1"/>
        <v>0</v>
      </c>
      <c r="K131" s="13">
        <v>1.631454937189601</v>
      </c>
      <c r="L131" s="5">
        <v>2013</v>
      </c>
      <c r="M131" s="12">
        <v>100</v>
      </c>
      <c r="N131" s="5">
        <v>2013</v>
      </c>
      <c r="O131" s="12">
        <v>2.8999999999999995</v>
      </c>
      <c r="P131" s="5">
        <v>2013</v>
      </c>
      <c r="Q131" s="12"/>
      <c r="S131" s="12" t="s">
        <v>1569</v>
      </c>
      <c r="U131" s="12" t="s">
        <v>1569</v>
      </c>
      <c r="W131" s="12" t="s">
        <v>1569</v>
      </c>
      <c r="Y131" s="14" t="s">
        <v>1569</v>
      </c>
      <c r="AA131" s="14"/>
    </row>
    <row r="132" spans="1:27" ht="12.75" customHeight="1" x14ac:dyDescent="0.25">
      <c r="A132" s="5" t="s">
        <v>1071</v>
      </c>
      <c r="B132" s="5" t="s">
        <v>1074</v>
      </c>
      <c r="C132" s="5" t="s">
        <v>1073</v>
      </c>
      <c r="D132" s="5" t="s">
        <v>1038</v>
      </c>
      <c r="E132" s="5" t="s">
        <v>1075</v>
      </c>
      <c r="F132" s="5" t="s">
        <v>1072</v>
      </c>
      <c r="G132" s="5">
        <v>2</v>
      </c>
      <c r="H132" s="15">
        <v>1</v>
      </c>
      <c r="I132" s="4"/>
      <c r="J132" s="4" t="b">
        <f t="shared" si="1"/>
        <v>0</v>
      </c>
      <c r="K132" s="13">
        <v>2.2687816643777916</v>
      </c>
      <c r="L132" s="5">
        <v>2013</v>
      </c>
      <c r="M132" s="12">
        <v>50.77</v>
      </c>
      <c r="N132" s="5">
        <v>2013</v>
      </c>
      <c r="O132" s="12">
        <v>10.389610389610388</v>
      </c>
      <c r="P132" s="5">
        <v>2013</v>
      </c>
      <c r="Q132" s="12"/>
      <c r="S132" s="12">
        <v>0</v>
      </c>
      <c r="T132" s="5">
        <v>2013</v>
      </c>
      <c r="U132" s="12">
        <v>0</v>
      </c>
      <c r="V132" s="5">
        <v>2013</v>
      </c>
      <c r="W132" s="12">
        <v>39.970282317979198</v>
      </c>
      <c r="X132" s="5">
        <v>2013</v>
      </c>
      <c r="Y132" s="14">
        <v>100</v>
      </c>
      <c r="Z132" s="5">
        <v>2013</v>
      </c>
      <c r="AA132" s="14"/>
    </row>
    <row r="133" spans="1:27" ht="12.75" customHeight="1" x14ac:dyDescent="0.25">
      <c r="A133" s="5" t="s">
        <v>622</v>
      </c>
      <c r="B133" s="5" t="s">
        <v>25</v>
      </c>
      <c r="C133" s="5" t="s">
        <v>624</v>
      </c>
      <c r="D133" s="5" t="s">
        <v>620</v>
      </c>
      <c r="E133" s="5" t="s">
        <v>625</v>
      </c>
      <c r="F133" s="5" t="s">
        <v>623</v>
      </c>
      <c r="G133" s="5">
        <v>3</v>
      </c>
      <c r="H133" s="15">
        <v>2</v>
      </c>
      <c r="I133" s="4" t="s">
        <v>1850</v>
      </c>
      <c r="J133" s="4" t="b">
        <f t="shared" si="1"/>
        <v>0</v>
      </c>
      <c r="K133" s="13">
        <v>0.36670179135932557</v>
      </c>
      <c r="L133" s="5">
        <v>2012</v>
      </c>
      <c r="M133" s="12">
        <v>60</v>
      </c>
      <c r="N133" s="5">
        <v>2012</v>
      </c>
      <c r="O133" s="12">
        <v>2.8897110288971106</v>
      </c>
      <c r="P133" s="5">
        <v>2012</v>
      </c>
      <c r="Q133" s="12"/>
      <c r="S133" s="12">
        <v>0</v>
      </c>
      <c r="T133" s="5">
        <v>2012</v>
      </c>
      <c r="U133" s="12">
        <v>0</v>
      </c>
      <c r="V133" s="5">
        <v>2012</v>
      </c>
      <c r="W133" s="12">
        <v>0</v>
      </c>
      <c r="X133" s="5">
        <v>2012</v>
      </c>
      <c r="Y133" s="14">
        <v>0</v>
      </c>
      <c r="Z133" s="5">
        <v>2012</v>
      </c>
      <c r="AA133" s="14"/>
    </row>
    <row r="134" spans="1:27" ht="12.75" customHeight="1" x14ac:dyDescent="0.25">
      <c r="A134" s="5" t="s">
        <v>626</v>
      </c>
      <c r="B134" s="5" t="s">
        <v>25</v>
      </c>
      <c r="C134" s="5" t="s">
        <v>624</v>
      </c>
      <c r="D134" s="5" t="s">
        <v>620</v>
      </c>
      <c r="E134" s="5" t="s">
        <v>628</v>
      </c>
      <c r="F134" s="5" t="s">
        <v>627</v>
      </c>
      <c r="G134" s="5">
        <v>3</v>
      </c>
      <c r="H134" s="15">
        <v>2</v>
      </c>
      <c r="I134" s="4" t="s">
        <v>1851</v>
      </c>
      <c r="J134" s="4" t="b">
        <f t="shared" ref="J134:J197" si="2">IF(OR(AND(L134&lt;2006,L134&lt;&gt;""),AND(N134&lt;2006,N134&lt;&gt;""),AND(P134&lt;2006,P134&lt;&gt;""),AND(R134&lt;2006,R134&lt;&gt;""),AND(T134&lt;2006,T134&lt;&gt;""),AND(V134&lt;2006,V134&lt;&gt;""),AND(X134&lt;2006,X134&lt;&gt;""),AND(Z134&lt;2006,Z134&lt;&gt;""),AND(AB134&lt;2006,AB134&lt;&gt;"")),TRUE,FALSE)</f>
        <v>0</v>
      </c>
      <c r="K134" s="13">
        <v>0.34027370180840294</v>
      </c>
      <c r="L134" s="5">
        <v>2012</v>
      </c>
      <c r="M134" s="12">
        <v>72</v>
      </c>
      <c r="N134" s="5">
        <v>2012</v>
      </c>
      <c r="O134" s="12">
        <v>4.0508101620324064</v>
      </c>
      <c r="P134" s="5">
        <v>2012</v>
      </c>
      <c r="Q134" s="12"/>
      <c r="S134" s="12">
        <v>0</v>
      </c>
      <c r="T134" s="5">
        <v>2012</v>
      </c>
      <c r="U134" s="12">
        <v>0</v>
      </c>
      <c r="V134" s="5">
        <v>2012</v>
      </c>
      <c r="W134" s="12">
        <v>0</v>
      </c>
      <c r="X134" s="5">
        <v>2012</v>
      </c>
      <c r="Y134" s="14">
        <v>0</v>
      </c>
      <c r="Z134" s="5">
        <v>2012</v>
      </c>
      <c r="AA134" s="14"/>
    </row>
    <row r="135" spans="1:27" ht="12.75" customHeight="1" x14ac:dyDescent="0.25">
      <c r="A135" s="5" t="s">
        <v>629</v>
      </c>
      <c r="B135" s="5" t="s">
        <v>25</v>
      </c>
      <c r="C135" s="5" t="s">
        <v>624</v>
      </c>
      <c r="D135" s="5" t="s">
        <v>620</v>
      </c>
      <c r="E135" s="5" t="s">
        <v>631</v>
      </c>
      <c r="F135" s="5" t="s">
        <v>630</v>
      </c>
      <c r="G135" s="5">
        <v>3</v>
      </c>
      <c r="H135" s="15">
        <v>2</v>
      </c>
      <c r="I135" s="4" t="s">
        <v>1850</v>
      </c>
      <c r="J135" s="4" t="b">
        <f t="shared" si="2"/>
        <v>0</v>
      </c>
      <c r="K135" s="13">
        <v>0.75623756333693248</v>
      </c>
      <c r="L135" s="5">
        <v>2012</v>
      </c>
      <c r="M135" s="12">
        <v>32</v>
      </c>
      <c r="N135" s="5">
        <v>2012</v>
      </c>
      <c r="O135" s="12">
        <v>4.5490901819636074</v>
      </c>
      <c r="P135" s="5">
        <v>2012</v>
      </c>
      <c r="Q135" s="12"/>
      <c r="S135" s="12">
        <v>0</v>
      </c>
      <c r="T135" s="5">
        <v>2012</v>
      </c>
      <c r="U135" s="12">
        <v>0</v>
      </c>
      <c r="V135" s="5">
        <v>2012</v>
      </c>
      <c r="W135" s="12">
        <v>0</v>
      </c>
      <c r="X135" s="5">
        <v>2012</v>
      </c>
      <c r="Y135" s="14">
        <v>0</v>
      </c>
      <c r="Z135" s="5">
        <v>2012</v>
      </c>
      <c r="AA135" s="14"/>
    </row>
    <row r="136" spans="1:27" ht="12.75" customHeight="1" x14ac:dyDescent="0.25">
      <c r="A136" s="5" t="s">
        <v>632</v>
      </c>
      <c r="B136" s="5" t="s">
        <v>25</v>
      </c>
      <c r="C136" s="5" t="s">
        <v>624</v>
      </c>
      <c r="D136" s="5" t="s">
        <v>620</v>
      </c>
      <c r="E136" s="5" t="s">
        <v>633</v>
      </c>
      <c r="F136" s="5" t="s">
        <v>3140</v>
      </c>
      <c r="G136" s="5">
        <v>3</v>
      </c>
      <c r="H136" s="15">
        <v>2</v>
      </c>
      <c r="I136" s="4" t="s">
        <v>3142</v>
      </c>
      <c r="J136" s="4" t="b">
        <f t="shared" si="2"/>
        <v>0</v>
      </c>
      <c r="K136" s="13">
        <v>0.80951901805457327</v>
      </c>
      <c r="L136" s="5">
        <v>2012</v>
      </c>
      <c r="M136" s="12">
        <v>42</v>
      </c>
      <c r="N136" s="5">
        <v>2012</v>
      </c>
      <c r="O136" s="12">
        <v>7.2107210721072112</v>
      </c>
      <c r="P136" s="5">
        <v>2012</v>
      </c>
      <c r="Q136" s="12"/>
      <c r="S136" s="12">
        <v>1.4193984454207502</v>
      </c>
      <c r="T136" s="5">
        <v>2012</v>
      </c>
      <c r="U136" s="12">
        <v>0</v>
      </c>
      <c r="V136" s="5">
        <v>2012</v>
      </c>
      <c r="W136" s="12">
        <v>0</v>
      </c>
      <c r="X136" s="5">
        <v>2012</v>
      </c>
      <c r="Y136" s="14">
        <v>0</v>
      </c>
      <c r="Z136" s="5">
        <v>2012</v>
      </c>
      <c r="AA136" s="14"/>
    </row>
    <row r="137" spans="1:27" ht="12.75" customHeight="1" x14ac:dyDescent="0.25">
      <c r="A137" s="5" t="s">
        <v>634</v>
      </c>
      <c r="B137" s="5" t="s">
        <v>25</v>
      </c>
      <c r="C137" s="5" t="s">
        <v>624</v>
      </c>
      <c r="D137" s="5" t="s">
        <v>620</v>
      </c>
      <c r="E137" s="5" t="s">
        <v>636</v>
      </c>
      <c r="F137" s="5" t="s">
        <v>3141</v>
      </c>
      <c r="G137" s="5">
        <v>3</v>
      </c>
      <c r="H137" s="15">
        <v>2</v>
      </c>
      <c r="I137" s="4" t="s">
        <v>3142</v>
      </c>
      <c r="J137" s="4" t="b">
        <f t="shared" si="2"/>
        <v>1</v>
      </c>
      <c r="K137" s="13">
        <v>0.68478202355203077</v>
      </c>
      <c r="L137" s="5">
        <v>2005</v>
      </c>
      <c r="M137" s="12">
        <v>44</v>
      </c>
      <c r="N137" s="5">
        <v>2005</v>
      </c>
      <c r="O137" s="12">
        <v>4.1000000000000005</v>
      </c>
      <c r="P137" s="5">
        <v>2005</v>
      </c>
      <c r="Q137" s="12"/>
      <c r="S137" s="12">
        <v>0</v>
      </c>
      <c r="T137" s="5">
        <v>2005</v>
      </c>
      <c r="U137" s="12">
        <v>0</v>
      </c>
      <c r="V137" s="5">
        <v>2005</v>
      </c>
      <c r="W137" s="12">
        <v>0</v>
      </c>
      <c r="X137" s="5">
        <v>2005</v>
      </c>
      <c r="Y137" s="14">
        <v>0</v>
      </c>
      <c r="Z137" s="5">
        <v>2005</v>
      </c>
      <c r="AA137" s="14"/>
    </row>
    <row r="138" spans="1:27" ht="12.75" customHeight="1" x14ac:dyDescent="0.25">
      <c r="A138" s="5" t="s">
        <v>1076</v>
      </c>
      <c r="B138" s="5" t="s">
        <v>1079</v>
      </c>
      <c r="C138" s="5" t="s">
        <v>1078</v>
      </c>
      <c r="D138" s="5" t="s">
        <v>1038</v>
      </c>
      <c r="E138" s="5" t="s">
        <v>1080</v>
      </c>
      <c r="F138" s="5" t="s">
        <v>1077</v>
      </c>
      <c r="G138" s="5">
        <v>2</v>
      </c>
      <c r="H138" s="15">
        <v>1</v>
      </c>
      <c r="I138" s="4" t="s">
        <v>1852</v>
      </c>
      <c r="J138" s="4" t="b">
        <f t="shared" si="2"/>
        <v>0</v>
      </c>
      <c r="K138" s="13">
        <v>1.2005632472997503</v>
      </c>
      <c r="L138" s="5">
        <v>2016</v>
      </c>
      <c r="M138" s="12">
        <v>99</v>
      </c>
      <c r="N138" s="5">
        <v>2016</v>
      </c>
      <c r="O138" s="12">
        <v>8.6000000000000014</v>
      </c>
      <c r="P138" s="5">
        <v>2016</v>
      </c>
      <c r="Q138" s="12"/>
      <c r="S138" s="12">
        <v>0</v>
      </c>
      <c r="T138" s="5">
        <v>2016</v>
      </c>
      <c r="U138" s="12">
        <v>0.6</v>
      </c>
      <c r="V138" s="5">
        <v>2016</v>
      </c>
      <c r="W138" s="12">
        <v>0</v>
      </c>
      <c r="X138" s="5">
        <v>2016</v>
      </c>
      <c r="Y138" s="14">
        <v>100</v>
      </c>
      <c r="Z138" s="5">
        <v>2016</v>
      </c>
      <c r="AA138" s="14"/>
    </row>
    <row r="139" spans="1:27" ht="12.75" customHeight="1" x14ac:dyDescent="0.25">
      <c r="A139" s="5" t="s">
        <v>1081</v>
      </c>
      <c r="B139" s="5" t="s">
        <v>1079</v>
      </c>
      <c r="C139" s="5" t="s">
        <v>1078</v>
      </c>
      <c r="D139" s="5" t="s">
        <v>1038</v>
      </c>
      <c r="E139" s="5" t="s">
        <v>1083</v>
      </c>
      <c r="F139" s="5" t="s">
        <v>1082</v>
      </c>
      <c r="G139" s="5">
        <v>2</v>
      </c>
      <c r="H139" s="15">
        <v>1</v>
      </c>
      <c r="I139" s="4"/>
      <c r="J139" s="4" t="b">
        <f t="shared" si="2"/>
        <v>0</v>
      </c>
      <c r="K139" s="13">
        <v>1.6244085983046603</v>
      </c>
      <c r="L139" s="5">
        <v>2016</v>
      </c>
      <c r="M139" s="12">
        <v>100</v>
      </c>
      <c r="N139" s="5">
        <v>2016</v>
      </c>
      <c r="O139" s="12">
        <v>10.095770151636071</v>
      </c>
      <c r="P139" s="5">
        <v>2016</v>
      </c>
      <c r="Q139" s="12"/>
      <c r="S139" s="12">
        <v>0</v>
      </c>
      <c r="T139" s="5">
        <v>2016</v>
      </c>
      <c r="U139" s="12">
        <v>0</v>
      </c>
      <c r="V139" s="5">
        <v>2016</v>
      </c>
      <c r="W139" s="12">
        <v>0</v>
      </c>
      <c r="X139" s="5">
        <v>2016</v>
      </c>
      <c r="Y139" s="14">
        <v>97</v>
      </c>
      <c r="Z139" s="5">
        <v>2016</v>
      </c>
      <c r="AA139" s="14"/>
    </row>
    <row r="140" spans="1:27" ht="12.75" customHeight="1" x14ac:dyDescent="0.25">
      <c r="A140" s="5" t="s">
        <v>51</v>
      </c>
      <c r="B140" s="5" t="s">
        <v>54</v>
      </c>
      <c r="C140" s="5" t="s">
        <v>53</v>
      </c>
      <c r="D140" s="5" t="s">
        <v>35</v>
      </c>
      <c r="E140" s="5" t="s">
        <v>55</v>
      </c>
      <c r="F140" s="5" t="s">
        <v>52</v>
      </c>
      <c r="G140" s="5">
        <v>3</v>
      </c>
      <c r="H140" s="15">
        <v>2</v>
      </c>
      <c r="I140" s="4" t="s">
        <v>1853</v>
      </c>
      <c r="J140" s="4" t="b">
        <f t="shared" si="2"/>
        <v>0</v>
      </c>
      <c r="K140" s="13">
        <v>1.4101584318232894</v>
      </c>
      <c r="L140" s="5">
        <v>2014</v>
      </c>
      <c r="M140" s="12">
        <v>100</v>
      </c>
      <c r="N140" s="5">
        <v>2014</v>
      </c>
      <c r="O140" s="12" t="s">
        <v>1569</v>
      </c>
      <c r="Q140" s="12"/>
      <c r="S140" s="12">
        <v>17</v>
      </c>
      <c r="T140" s="5">
        <v>2014</v>
      </c>
      <c r="U140" s="12">
        <v>53</v>
      </c>
      <c r="V140" s="5">
        <v>2014</v>
      </c>
      <c r="W140" s="12">
        <v>26</v>
      </c>
      <c r="X140" s="5">
        <v>2014</v>
      </c>
      <c r="Y140" s="14">
        <v>100</v>
      </c>
      <c r="Z140" s="5">
        <v>2014</v>
      </c>
      <c r="AA140" s="14"/>
    </row>
    <row r="141" spans="1:27" ht="12.75" customHeight="1" x14ac:dyDescent="0.25">
      <c r="A141" s="5" t="s">
        <v>56</v>
      </c>
      <c r="B141" s="5" t="s">
        <v>54</v>
      </c>
      <c r="C141" s="5" t="s">
        <v>53</v>
      </c>
      <c r="D141" s="5" t="s">
        <v>35</v>
      </c>
      <c r="E141" s="5" t="s">
        <v>58</v>
      </c>
      <c r="F141" s="5" t="s">
        <v>57</v>
      </c>
      <c r="G141" s="5">
        <v>3</v>
      </c>
      <c r="H141" s="15">
        <v>1</v>
      </c>
      <c r="I141" s="4"/>
      <c r="J141" s="4" t="b">
        <f t="shared" si="2"/>
        <v>0</v>
      </c>
      <c r="K141" s="13">
        <v>1.1141728890070284</v>
      </c>
      <c r="L141" s="5">
        <v>2013</v>
      </c>
      <c r="M141" s="12">
        <v>100</v>
      </c>
      <c r="N141" s="5">
        <v>2013</v>
      </c>
      <c r="O141" s="12">
        <v>11</v>
      </c>
      <c r="P141" s="5">
        <v>2013</v>
      </c>
      <c r="Q141" s="12"/>
      <c r="S141" s="12" t="s">
        <v>1569</v>
      </c>
      <c r="U141" s="12" t="s">
        <v>1569</v>
      </c>
      <c r="W141" s="12" t="s">
        <v>1569</v>
      </c>
      <c r="Y141" s="14" t="s">
        <v>1569</v>
      </c>
      <c r="AA141" s="14"/>
    </row>
    <row r="142" spans="1:27" ht="12.75" customHeight="1" x14ac:dyDescent="0.25">
      <c r="A142" s="5" t="s">
        <v>1084</v>
      </c>
      <c r="B142" s="5" t="s">
        <v>1087</v>
      </c>
      <c r="C142" s="5" t="s">
        <v>1086</v>
      </c>
      <c r="D142" s="5" t="s">
        <v>1038</v>
      </c>
      <c r="E142" s="5" t="s">
        <v>1088</v>
      </c>
      <c r="F142" s="5" t="s">
        <v>1085</v>
      </c>
      <c r="G142" s="5">
        <v>1</v>
      </c>
      <c r="H142" s="15">
        <v>2</v>
      </c>
      <c r="I142" s="4" t="s">
        <v>1854</v>
      </c>
      <c r="J142" s="4" t="b">
        <f t="shared" si="2"/>
        <v>0</v>
      </c>
      <c r="K142" s="13">
        <v>1.9593425813943404</v>
      </c>
      <c r="L142" s="5">
        <v>2015</v>
      </c>
      <c r="M142" s="12">
        <v>57.6</v>
      </c>
      <c r="N142" s="5">
        <v>2015</v>
      </c>
      <c r="O142" s="12">
        <v>13</v>
      </c>
      <c r="P142" s="5">
        <v>2015</v>
      </c>
      <c r="Q142" s="12"/>
      <c r="S142" s="12">
        <v>0</v>
      </c>
      <c r="T142" s="5">
        <v>2015</v>
      </c>
      <c r="U142" s="12">
        <v>0</v>
      </c>
      <c r="V142" s="5">
        <v>2015</v>
      </c>
      <c r="W142" s="12">
        <v>0</v>
      </c>
      <c r="X142" s="5">
        <v>2015</v>
      </c>
      <c r="Y142" s="14">
        <v>100</v>
      </c>
      <c r="Z142" s="5">
        <v>2015</v>
      </c>
      <c r="AA142" s="14"/>
    </row>
    <row r="143" spans="1:27" ht="12.75" customHeight="1" x14ac:dyDescent="0.25">
      <c r="A143" s="5" t="s">
        <v>1089</v>
      </c>
      <c r="B143" s="5" t="s">
        <v>1087</v>
      </c>
      <c r="C143" s="5" t="s">
        <v>1086</v>
      </c>
      <c r="D143" s="5" t="s">
        <v>1038</v>
      </c>
      <c r="E143" s="5" t="s">
        <v>1091</v>
      </c>
      <c r="F143" s="5" t="s">
        <v>1090</v>
      </c>
      <c r="G143" s="5">
        <v>1</v>
      </c>
      <c r="H143" s="15">
        <v>2</v>
      </c>
      <c r="I143" s="4" t="s">
        <v>1854</v>
      </c>
      <c r="J143" s="4" t="b">
        <f t="shared" si="2"/>
        <v>0</v>
      </c>
      <c r="K143" s="13">
        <v>1.9857978211060374</v>
      </c>
      <c r="L143" s="5">
        <v>2015</v>
      </c>
      <c r="M143" s="12">
        <v>66</v>
      </c>
      <c r="N143" s="5">
        <v>2015</v>
      </c>
      <c r="O143" s="12">
        <v>21</v>
      </c>
      <c r="P143" s="5">
        <v>2015</v>
      </c>
      <c r="Q143" s="12"/>
      <c r="S143" s="12">
        <v>0</v>
      </c>
      <c r="T143" s="5">
        <v>2015</v>
      </c>
      <c r="U143" s="12">
        <v>0</v>
      </c>
      <c r="V143" s="5">
        <v>2015</v>
      </c>
      <c r="W143" s="12">
        <v>0</v>
      </c>
      <c r="X143" s="5">
        <v>2015</v>
      </c>
      <c r="Y143" s="14">
        <v>100</v>
      </c>
      <c r="Z143" s="5">
        <v>2015</v>
      </c>
      <c r="AA143" s="14"/>
    </row>
    <row r="144" spans="1:27" ht="12.75" customHeight="1" x14ac:dyDescent="0.25">
      <c r="A144" s="5" t="s">
        <v>373</v>
      </c>
      <c r="B144" s="5" t="s">
        <v>376</v>
      </c>
      <c r="C144" s="5" t="s">
        <v>375</v>
      </c>
      <c r="D144" s="5" t="s">
        <v>360</v>
      </c>
      <c r="E144" s="5" t="s">
        <v>377</v>
      </c>
      <c r="F144" s="5" t="s">
        <v>374</v>
      </c>
      <c r="G144" s="5">
        <v>1</v>
      </c>
      <c r="H144" s="15">
        <v>2</v>
      </c>
      <c r="I144" s="4" t="s">
        <v>3143</v>
      </c>
      <c r="J144" s="4" t="b">
        <f t="shared" si="2"/>
        <v>1</v>
      </c>
      <c r="K144" s="13">
        <v>0.5</v>
      </c>
      <c r="L144" s="5">
        <v>2000</v>
      </c>
      <c r="M144" s="12">
        <v>25</v>
      </c>
      <c r="N144" s="5">
        <v>2000</v>
      </c>
      <c r="O144" s="12" t="s">
        <v>1569</v>
      </c>
      <c r="Q144" s="12"/>
      <c r="S144" s="12" t="s">
        <v>1569</v>
      </c>
      <c r="U144" s="12" t="s">
        <v>1569</v>
      </c>
      <c r="W144" s="12" t="s">
        <v>1569</v>
      </c>
      <c r="Y144" s="14" t="s">
        <v>1569</v>
      </c>
      <c r="AA144" s="14"/>
    </row>
    <row r="145" spans="1:27" ht="12.75" customHeight="1" x14ac:dyDescent="0.25">
      <c r="A145" s="5" t="s">
        <v>378</v>
      </c>
      <c r="B145" s="5" t="s">
        <v>376</v>
      </c>
      <c r="C145" s="5" t="s">
        <v>375</v>
      </c>
      <c r="D145" s="5" t="s">
        <v>360</v>
      </c>
      <c r="E145" s="5" t="s">
        <v>380</v>
      </c>
      <c r="F145" s="5" t="s">
        <v>379</v>
      </c>
      <c r="G145" s="5">
        <v>2</v>
      </c>
      <c r="H145" s="15">
        <v>1</v>
      </c>
      <c r="I145" s="4"/>
      <c r="J145" s="4" t="b">
        <f t="shared" si="2"/>
        <v>1</v>
      </c>
      <c r="K145" s="13">
        <v>1.1028037383177569</v>
      </c>
      <c r="L145" s="5">
        <v>2000</v>
      </c>
      <c r="M145" s="12">
        <v>50</v>
      </c>
      <c r="N145" s="5">
        <v>2000</v>
      </c>
      <c r="O145" s="12">
        <v>4.4299999999999988</v>
      </c>
      <c r="P145" s="5">
        <v>2000</v>
      </c>
      <c r="Q145" s="12"/>
      <c r="S145" s="12" t="s">
        <v>1569</v>
      </c>
      <c r="U145" s="12" t="s">
        <v>1569</v>
      </c>
      <c r="W145" s="12" t="s">
        <v>1569</v>
      </c>
      <c r="Y145" s="14" t="s">
        <v>1569</v>
      </c>
      <c r="AA145" s="14"/>
    </row>
    <row r="146" spans="1:27" ht="12.75" customHeight="1" x14ac:dyDescent="0.25">
      <c r="A146" s="5" t="s">
        <v>637</v>
      </c>
      <c r="B146" s="5" t="s">
        <v>640</v>
      </c>
      <c r="C146" s="5" t="s">
        <v>639</v>
      </c>
      <c r="D146" s="5" t="s">
        <v>620</v>
      </c>
      <c r="E146" s="5" t="s">
        <v>641</v>
      </c>
      <c r="F146" s="5" t="s">
        <v>638</v>
      </c>
      <c r="G146" s="5">
        <v>2</v>
      </c>
      <c r="H146" s="15">
        <v>2</v>
      </c>
      <c r="I146" s="4" t="s">
        <v>1855</v>
      </c>
      <c r="J146" s="4" t="b">
        <f t="shared" si="2"/>
        <v>0</v>
      </c>
      <c r="K146" s="13">
        <v>0.51604646482369276</v>
      </c>
      <c r="L146" s="5">
        <v>2016</v>
      </c>
      <c r="M146" s="12">
        <v>95</v>
      </c>
      <c r="N146" s="5">
        <v>2016</v>
      </c>
      <c r="O146" s="12">
        <v>13.486513486513488</v>
      </c>
      <c r="P146" s="5">
        <v>2016</v>
      </c>
      <c r="Q146" s="12"/>
      <c r="S146" s="12">
        <v>8.8888888888888893</v>
      </c>
      <c r="T146" s="5">
        <v>2016</v>
      </c>
      <c r="U146" s="12">
        <v>0</v>
      </c>
      <c r="V146" s="5">
        <v>2016</v>
      </c>
      <c r="W146" s="12">
        <v>0</v>
      </c>
      <c r="X146" s="5">
        <v>2016</v>
      </c>
      <c r="Y146" s="14">
        <v>0</v>
      </c>
      <c r="Z146" s="5">
        <v>2016</v>
      </c>
      <c r="AA146" s="14"/>
    </row>
    <row r="147" spans="1:27" ht="12.75" customHeight="1" x14ac:dyDescent="0.25">
      <c r="A147" s="5" t="s">
        <v>642</v>
      </c>
      <c r="B147" s="5" t="s">
        <v>640</v>
      </c>
      <c r="C147" s="5" t="s">
        <v>639</v>
      </c>
      <c r="D147" s="5" t="s">
        <v>620</v>
      </c>
      <c r="E147" s="5" t="s">
        <v>1573</v>
      </c>
      <c r="F147" s="5" t="s">
        <v>643</v>
      </c>
      <c r="G147" s="5">
        <v>2</v>
      </c>
      <c r="H147" s="15">
        <v>1</v>
      </c>
      <c r="I147" s="4"/>
      <c r="J147" s="4" t="b">
        <f t="shared" si="2"/>
        <v>0</v>
      </c>
      <c r="K147" s="13">
        <v>0.44736842105263158</v>
      </c>
      <c r="L147" s="5">
        <v>2014</v>
      </c>
      <c r="M147" s="12">
        <v>95</v>
      </c>
      <c r="N147" s="5">
        <v>2014</v>
      </c>
      <c r="O147" s="12">
        <v>12.087912087912088</v>
      </c>
      <c r="P147" s="5">
        <v>2014</v>
      </c>
      <c r="Q147" s="12"/>
      <c r="S147" s="12">
        <v>0</v>
      </c>
      <c r="T147" s="5">
        <v>2014</v>
      </c>
      <c r="U147" s="12">
        <v>0</v>
      </c>
      <c r="V147" s="5">
        <v>2014</v>
      </c>
      <c r="W147" s="12">
        <v>0</v>
      </c>
      <c r="X147" s="5">
        <v>2014</v>
      </c>
      <c r="Y147" s="14">
        <v>100</v>
      </c>
      <c r="Z147" s="5">
        <v>2014</v>
      </c>
      <c r="AA147" s="14"/>
    </row>
    <row r="148" spans="1:27" ht="12.75" customHeight="1" x14ac:dyDescent="0.25">
      <c r="A148" s="5" t="s">
        <v>644</v>
      </c>
      <c r="B148" s="5" t="s">
        <v>647</v>
      </c>
      <c r="C148" s="5" t="s">
        <v>646</v>
      </c>
      <c r="D148" s="5" t="s">
        <v>620</v>
      </c>
      <c r="E148" s="5" t="s">
        <v>648</v>
      </c>
      <c r="F148" s="5" t="s">
        <v>645</v>
      </c>
      <c r="G148" s="5">
        <v>3</v>
      </c>
      <c r="H148" s="15">
        <v>1</v>
      </c>
      <c r="I148" s="4" t="s">
        <v>3144</v>
      </c>
      <c r="J148" s="4" t="b">
        <f t="shared" si="2"/>
        <v>0</v>
      </c>
      <c r="K148" s="13">
        <v>0.73351347949479995</v>
      </c>
      <c r="L148" s="5">
        <v>2010</v>
      </c>
      <c r="M148" s="12">
        <v>90</v>
      </c>
      <c r="N148" s="5">
        <v>2010</v>
      </c>
      <c r="O148" s="12">
        <v>15.2</v>
      </c>
      <c r="P148" s="5">
        <v>2010</v>
      </c>
      <c r="Q148" s="12"/>
      <c r="S148" s="12">
        <v>1.1111111111111112</v>
      </c>
      <c r="T148" s="5">
        <v>2010</v>
      </c>
      <c r="U148" s="12" t="s">
        <v>1569</v>
      </c>
      <c r="W148" s="12" t="s">
        <v>1569</v>
      </c>
      <c r="Y148" s="14">
        <v>100</v>
      </c>
      <c r="Z148" s="5">
        <v>2010</v>
      </c>
      <c r="AA148" s="14"/>
    </row>
    <row r="149" spans="1:27" ht="12.75" customHeight="1" x14ac:dyDescent="0.25">
      <c r="A149" s="5" t="s">
        <v>1092</v>
      </c>
      <c r="B149" s="5" t="s">
        <v>1095</v>
      </c>
      <c r="C149" s="5" t="s">
        <v>1094</v>
      </c>
      <c r="D149" s="5" t="s">
        <v>1038</v>
      </c>
      <c r="E149" s="5" t="s">
        <v>1096</v>
      </c>
      <c r="F149" s="5" t="s">
        <v>1093</v>
      </c>
      <c r="G149" s="5">
        <v>3</v>
      </c>
      <c r="H149" s="15">
        <v>1</v>
      </c>
      <c r="I149" s="4"/>
      <c r="J149" s="4" t="b">
        <f t="shared" si="2"/>
        <v>0</v>
      </c>
      <c r="K149" s="13">
        <v>1.2288704852472538</v>
      </c>
      <c r="L149" s="5">
        <v>2015</v>
      </c>
      <c r="M149" s="12">
        <v>81.650000000000006</v>
      </c>
      <c r="N149" s="5">
        <v>2015</v>
      </c>
      <c r="O149" s="12">
        <v>22.27772227772228</v>
      </c>
      <c r="P149" s="5">
        <v>2015</v>
      </c>
      <c r="Q149" s="12"/>
      <c r="S149" s="12">
        <v>0</v>
      </c>
      <c r="T149" s="5">
        <v>2015</v>
      </c>
      <c r="U149" s="12">
        <v>0</v>
      </c>
      <c r="V149" s="5">
        <v>2015</v>
      </c>
      <c r="W149" s="12">
        <v>0</v>
      </c>
      <c r="X149" s="5">
        <v>2015</v>
      </c>
      <c r="Y149" s="14">
        <v>100</v>
      </c>
      <c r="Z149" s="5">
        <v>2015</v>
      </c>
      <c r="AA149" s="14"/>
    </row>
    <row r="150" spans="1:27" ht="12.75" customHeight="1" x14ac:dyDescent="0.25">
      <c r="A150" s="5" t="s">
        <v>1097</v>
      </c>
      <c r="B150" s="5" t="s">
        <v>1095</v>
      </c>
      <c r="C150" s="5" t="s">
        <v>1094</v>
      </c>
      <c r="D150" s="5" t="s">
        <v>1038</v>
      </c>
      <c r="E150" s="5" t="s">
        <v>1099</v>
      </c>
      <c r="F150" s="5" t="s">
        <v>1098</v>
      </c>
      <c r="G150" s="5">
        <v>2</v>
      </c>
      <c r="H150" s="15">
        <v>2</v>
      </c>
      <c r="I150" s="4" t="s">
        <v>3145</v>
      </c>
      <c r="J150" s="4" t="b">
        <f t="shared" si="2"/>
        <v>0</v>
      </c>
      <c r="K150" s="13">
        <v>1.3266041816870946</v>
      </c>
      <c r="L150" s="5">
        <v>2014</v>
      </c>
      <c r="M150" s="12">
        <v>95</v>
      </c>
      <c r="N150" s="5">
        <v>2014</v>
      </c>
      <c r="O150" s="12">
        <v>2.512562814070352</v>
      </c>
      <c r="P150" s="5">
        <v>2014</v>
      </c>
      <c r="Q150" s="12"/>
      <c r="S150" s="12" t="s">
        <v>1569</v>
      </c>
      <c r="U150" s="12" t="s">
        <v>1569</v>
      </c>
      <c r="W150" s="12" t="s">
        <v>1569</v>
      </c>
      <c r="Y150" s="14" t="s">
        <v>1569</v>
      </c>
      <c r="AA150" s="14"/>
    </row>
    <row r="151" spans="1:27" ht="12.75" customHeight="1" x14ac:dyDescent="0.25">
      <c r="A151" s="5" t="s">
        <v>1100</v>
      </c>
      <c r="B151" s="5" t="s">
        <v>1103</v>
      </c>
      <c r="C151" s="5" t="s">
        <v>1102</v>
      </c>
      <c r="D151" s="5" t="s">
        <v>1038</v>
      </c>
      <c r="E151" s="5" t="s">
        <v>1104</v>
      </c>
      <c r="F151" s="5" t="s">
        <v>1101</v>
      </c>
      <c r="G151" s="5">
        <v>1</v>
      </c>
      <c r="H151" s="15">
        <v>2</v>
      </c>
      <c r="I151" s="4" t="s">
        <v>1856</v>
      </c>
      <c r="J151" s="4" t="b">
        <f t="shared" si="2"/>
        <v>0</v>
      </c>
      <c r="K151" s="13">
        <v>0.7</v>
      </c>
      <c r="L151" s="5">
        <v>2011</v>
      </c>
      <c r="M151" s="12" t="s">
        <v>1569</v>
      </c>
      <c r="O151" s="12">
        <v>4.4999999999999991</v>
      </c>
      <c r="P151" s="5">
        <v>2011</v>
      </c>
      <c r="Q151" s="12"/>
      <c r="S151" s="12" t="s">
        <v>1569</v>
      </c>
      <c r="U151" s="12" t="s">
        <v>1569</v>
      </c>
      <c r="W151" s="12" t="s">
        <v>1569</v>
      </c>
      <c r="Y151" s="14" t="s">
        <v>1569</v>
      </c>
      <c r="AA151" s="14"/>
    </row>
    <row r="152" spans="1:27" ht="12.75" customHeight="1" x14ac:dyDescent="0.25">
      <c r="A152" s="5" t="s">
        <v>1105</v>
      </c>
      <c r="B152" s="5" t="s">
        <v>1108</v>
      </c>
      <c r="C152" s="5" t="s">
        <v>1107</v>
      </c>
      <c r="D152" s="5" t="s">
        <v>1038</v>
      </c>
      <c r="E152" s="5" t="s">
        <v>1109</v>
      </c>
      <c r="F152" s="5" t="s">
        <v>1106</v>
      </c>
      <c r="G152" s="5">
        <v>2</v>
      </c>
      <c r="H152" s="15">
        <v>1</v>
      </c>
      <c r="I152" s="4"/>
      <c r="J152" s="4" t="b">
        <f t="shared" si="2"/>
        <v>0</v>
      </c>
      <c r="K152" s="13">
        <v>1.4299998641956086</v>
      </c>
      <c r="L152" s="5">
        <v>2014</v>
      </c>
      <c r="M152" s="12">
        <v>100</v>
      </c>
      <c r="N152" s="5">
        <v>2014</v>
      </c>
      <c r="O152" s="12">
        <v>21.237071995180237</v>
      </c>
      <c r="P152" s="5">
        <v>2014</v>
      </c>
      <c r="Q152" s="12"/>
      <c r="S152" s="12">
        <v>0</v>
      </c>
      <c r="T152" s="5">
        <v>2014</v>
      </c>
      <c r="U152" s="12">
        <v>0.5</v>
      </c>
      <c r="V152" s="5">
        <v>2014</v>
      </c>
      <c r="W152" s="12">
        <v>0</v>
      </c>
      <c r="X152" s="5">
        <v>2014</v>
      </c>
      <c r="Y152" s="14">
        <v>100</v>
      </c>
      <c r="Z152" s="5">
        <v>2014</v>
      </c>
      <c r="AA152" s="14"/>
    </row>
    <row r="153" spans="1:27" ht="12.75" customHeight="1" x14ac:dyDescent="0.25">
      <c r="A153" s="5" t="s">
        <v>1110</v>
      </c>
      <c r="B153" s="5" t="s">
        <v>1108</v>
      </c>
      <c r="C153" s="5" t="s">
        <v>1107</v>
      </c>
      <c r="D153" s="5" t="s">
        <v>1038</v>
      </c>
      <c r="E153" s="5" t="s">
        <v>1574</v>
      </c>
      <c r="F153" s="5" t="s">
        <v>1111</v>
      </c>
      <c r="G153" s="5">
        <v>2</v>
      </c>
      <c r="H153" s="15">
        <v>1</v>
      </c>
      <c r="I153" s="4"/>
      <c r="J153" s="4" t="b">
        <f t="shared" si="2"/>
        <v>0</v>
      </c>
      <c r="K153" s="13">
        <v>0.78452497484907668</v>
      </c>
      <c r="L153" s="5">
        <v>2016</v>
      </c>
      <c r="M153" s="12">
        <v>98</v>
      </c>
      <c r="N153" s="5">
        <v>2016</v>
      </c>
      <c r="O153" s="12">
        <v>14.67065868263473</v>
      </c>
      <c r="P153" s="5">
        <v>2016</v>
      </c>
      <c r="Q153" s="12"/>
      <c r="S153" s="12">
        <v>0</v>
      </c>
      <c r="T153" s="5">
        <v>2016</v>
      </c>
      <c r="U153" s="12">
        <v>0</v>
      </c>
      <c r="V153" s="5">
        <v>2016</v>
      </c>
      <c r="W153" s="12">
        <v>0</v>
      </c>
      <c r="X153" s="5">
        <v>2016</v>
      </c>
      <c r="Y153" s="14">
        <v>100</v>
      </c>
      <c r="Z153" s="5">
        <v>2016</v>
      </c>
      <c r="AA153" s="14"/>
    </row>
    <row r="154" spans="1:27" ht="12.75" customHeight="1" x14ac:dyDescent="0.25">
      <c r="A154" s="5" t="s">
        <v>1112</v>
      </c>
      <c r="B154" s="5" t="s">
        <v>1108</v>
      </c>
      <c r="C154" s="5" t="s">
        <v>1107</v>
      </c>
      <c r="D154" s="5" t="s">
        <v>1038</v>
      </c>
      <c r="E154" s="5" t="s">
        <v>1114</v>
      </c>
      <c r="F154" s="5" t="s">
        <v>1113</v>
      </c>
      <c r="G154" s="5">
        <v>2</v>
      </c>
      <c r="H154" s="15">
        <v>1</v>
      </c>
      <c r="I154" s="4"/>
      <c r="J154" s="4" t="b">
        <f t="shared" si="2"/>
        <v>0</v>
      </c>
      <c r="K154" s="13">
        <v>1.1067998446440095</v>
      </c>
      <c r="L154" s="4">
        <v>2014</v>
      </c>
      <c r="M154" s="12">
        <v>97.8</v>
      </c>
      <c r="N154" s="5">
        <v>2014</v>
      </c>
      <c r="O154" s="12">
        <v>10.1010101010101</v>
      </c>
      <c r="P154" s="5">
        <v>2014</v>
      </c>
      <c r="Q154" s="12"/>
      <c r="S154" s="12">
        <v>3</v>
      </c>
      <c r="T154" s="5">
        <v>2014</v>
      </c>
      <c r="U154" s="12">
        <v>0</v>
      </c>
      <c r="V154" s="5">
        <v>2014</v>
      </c>
      <c r="W154" s="12">
        <v>0</v>
      </c>
      <c r="X154" s="5">
        <v>2014</v>
      </c>
      <c r="Y154" s="14">
        <v>81.44329896907216</v>
      </c>
      <c r="Z154" s="5">
        <v>2014</v>
      </c>
      <c r="AA154" s="14"/>
    </row>
    <row r="155" spans="1:27" ht="12.75" customHeight="1" x14ac:dyDescent="0.25">
      <c r="A155" s="5" t="s">
        <v>381</v>
      </c>
      <c r="B155" s="5" t="s">
        <v>384</v>
      </c>
      <c r="C155" s="5" t="s">
        <v>383</v>
      </c>
      <c r="D155" s="5" t="s">
        <v>360</v>
      </c>
      <c r="E155" s="5" t="s">
        <v>385</v>
      </c>
      <c r="F155" s="5" t="s">
        <v>382</v>
      </c>
      <c r="G155" s="5">
        <v>3</v>
      </c>
      <c r="H155" s="15">
        <v>2</v>
      </c>
      <c r="I155" s="4" t="s">
        <v>1857</v>
      </c>
      <c r="J155" s="4" t="b">
        <f t="shared" si="2"/>
        <v>1</v>
      </c>
      <c r="K155" s="13">
        <v>0.67554888346781761</v>
      </c>
      <c r="L155" s="4">
        <v>1999</v>
      </c>
      <c r="M155" s="12" t="s">
        <v>1569</v>
      </c>
      <c r="O155" s="12" t="s">
        <v>1569</v>
      </c>
      <c r="Q155" s="12"/>
      <c r="S155" s="12" t="s">
        <v>1569</v>
      </c>
      <c r="U155" s="12" t="s">
        <v>1569</v>
      </c>
      <c r="W155" s="12" t="s">
        <v>1569</v>
      </c>
      <c r="Y155" s="14" t="s">
        <v>1569</v>
      </c>
      <c r="AA155" s="14"/>
    </row>
    <row r="156" spans="1:27" ht="12.75" customHeight="1" x14ac:dyDescent="0.25">
      <c r="A156" s="5" t="s">
        <v>386</v>
      </c>
      <c r="B156" s="5" t="s">
        <v>384</v>
      </c>
      <c r="C156" s="5" t="s">
        <v>383</v>
      </c>
      <c r="D156" s="5" t="s">
        <v>360</v>
      </c>
      <c r="E156" s="5" t="s">
        <v>388</v>
      </c>
      <c r="F156" s="5" t="s">
        <v>387</v>
      </c>
      <c r="G156" s="5">
        <v>3</v>
      </c>
      <c r="H156" s="15">
        <v>2</v>
      </c>
      <c r="I156" s="4" t="s">
        <v>1857</v>
      </c>
      <c r="J156" s="4" t="b">
        <f t="shared" si="2"/>
        <v>1</v>
      </c>
      <c r="K156" s="13">
        <v>0.65</v>
      </c>
      <c r="L156" s="4">
        <v>2003</v>
      </c>
      <c r="M156" s="12">
        <v>47.1</v>
      </c>
      <c r="N156" s="4">
        <v>2003</v>
      </c>
      <c r="O156" s="12">
        <v>10</v>
      </c>
      <c r="P156" s="4">
        <v>2003</v>
      </c>
      <c r="Q156" s="12"/>
      <c r="S156" s="12" t="s">
        <v>1569</v>
      </c>
      <c r="U156" s="12" t="s">
        <v>1569</v>
      </c>
      <c r="W156" s="12" t="s">
        <v>1569</v>
      </c>
      <c r="Y156" s="14" t="s">
        <v>1569</v>
      </c>
      <c r="AA156" s="14"/>
    </row>
    <row r="157" spans="1:27" ht="12.75" customHeight="1" x14ac:dyDescent="0.25">
      <c r="A157" s="5" t="s">
        <v>389</v>
      </c>
      <c r="B157" s="5" t="s">
        <v>392</v>
      </c>
      <c r="C157" s="5" t="s">
        <v>391</v>
      </c>
      <c r="D157" s="5" t="s">
        <v>360</v>
      </c>
      <c r="E157" s="5" t="s">
        <v>393</v>
      </c>
      <c r="F157" s="5" t="s">
        <v>390</v>
      </c>
      <c r="G157" s="5">
        <v>2</v>
      </c>
      <c r="H157" s="15">
        <v>2</v>
      </c>
      <c r="I157" s="4" t="s">
        <v>1858</v>
      </c>
      <c r="J157" s="4" t="b">
        <f t="shared" si="2"/>
        <v>0</v>
      </c>
      <c r="K157" s="13">
        <v>0.11213438763772635</v>
      </c>
      <c r="L157" s="4">
        <v>2013</v>
      </c>
      <c r="M157" s="12" t="s">
        <v>1569</v>
      </c>
      <c r="O157" s="12" t="s">
        <v>1569</v>
      </c>
      <c r="Q157" s="12"/>
      <c r="S157" s="12">
        <v>0</v>
      </c>
      <c r="T157" s="5">
        <v>2013</v>
      </c>
      <c r="U157" s="12">
        <v>0</v>
      </c>
      <c r="V157" s="5">
        <v>2013</v>
      </c>
      <c r="W157" s="12">
        <v>0</v>
      </c>
      <c r="X157" s="5">
        <v>2013</v>
      </c>
      <c r="Y157" s="14">
        <v>0</v>
      </c>
      <c r="Z157" s="5">
        <v>2013</v>
      </c>
      <c r="AA157" s="14"/>
    </row>
    <row r="158" spans="1:27" ht="12.75" customHeight="1" x14ac:dyDescent="0.25">
      <c r="A158" s="5" t="s">
        <v>394</v>
      </c>
      <c r="B158" s="5" t="s">
        <v>392</v>
      </c>
      <c r="C158" s="5" t="s">
        <v>391</v>
      </c>
      <c r="D158" s="5" t="s">
        <v>360</v>
      </c>
      <c r="E158" s="5" t="s">
        <v>396</v>
      </c>
      <c r="F158" s="5" t="s">
        <v>395</v>
      </c>
      <c r="G158" s="5">
        <v>2</v>
      </c>
      <c r="H158" s="15">
        <v>2</v>
      </c>
      <c r="I158" s="4" t="s">
        <v>1858</v>
      </c>
      <c r="J158" s="4" t="b">
        <f t="shared" si="2"/>
        <v>0</v>
      </c>
      <c r="K158" s="13">
        <v>0.11310821371282853</v>
      </c>
      <c r="L158" s="4">
        <v>2013</v>
      </c>
      <c r="M158" s="12" t="s">
        <v>1569</v>
      </c>
      <c r="O158" s="12" t="s">
        <v>1569</v>
      </c>
      <c r="Q158" s="12"/>
      <c r="S158" s="12" t="s">
        <v>1569</v>
      </c>
      <c r="U158" s="12" t="s">
        <v>1569</v>
      </c>
      <c r="W158" s="12" t="s">
        <v>1569</v>
      </c>
      <c r="Y158" s="14" t="s">
        <v>1569</v>
      </c>
      <c r="AA158" s="14"/>
    </row>
    <row r="159" spans="1:27" ht="12.75" customHeight="1" x14ac:dyDescent="0.25">
      <c r="A159" s="5" t="s">
        <v>397</v>
      </c>
      <c r="B159" s="5" t="s">
        <v>392</v>
      </c>
      <c r="C159" s="5" t="s">
        <v>391</v>
      </c>
      <c r="D159" s="5" t="s">
        <v>360</v>
      </c>
      <c r="E159" s="5" t="s">
        <v>399</v>
      </c>
      <c r="F159" s="5" t="s">
        <v>398</v>
      </c>
      <c r="G159" s="5">
        <v>2</v>
      </c>
      <c r="H159" s="15">
        <v>2</v>
      </c>
      <c r="I159" s="4" t="s">
        <v>1859</v>
      </c>
      <c r="J159" s="4" t="b">
        <f t="shared" si="2"/>
        <v>0</v>
      </c>
      <c r="K159" s="13">
        <v>0.46384515093771944</v>
      </c>
      <c r="L159" s="4">
        <v>2013</v>
      </c>
      <c r="M159" s="12" t="s">
        <v>1569</v>
      </c>
      <c r="O159" s="12" t="s">
        <v>1569</v>
      </c>
      <c r="Q159" s="12"/>
      <c r="S159" s="12">
        <v>0</v>
      </c>
      <c r="T159" s="5">
        <v>2013</v>
      </c>
      <c r="U159" s="12">
        <v>0</v>
      </c>
      <c r="V159" s="5">
        <v>2013</v>
      </c>
      <c r="W159" s="12">
        <v>0</v>
      </c>
      <c r="X159" s="5">
        <v>2013</v>
      </c>
      <c r="Y159" s="14">
        <v>0</v>
      </c>
      <c r="Z159" s="5">
        <v>2013</v>
      </c>
      <c r="AA159" s="14"/>
    </row>
    <row r="160" spans="1:27" ht="12.75" customHeight="1" x14ac:dyDescent="0.25">
      <c r="A160" s="5" t="s">
        <v>400</v>
      </c>
      <c r="B160" s="5" t="s">
        <v>392</v>
      </c>
      <c r="C160" s="5" t="s">
        <v>391</v>
      </c>
      <c r="D160" s="5" t="s">
        <v>360</v>
      </c>
      <c r="E160" s="5" t="s">
        <v>402</v>
      </c>
      <c r="F160" s="5" t="s">
        <v>401</v>
      </c>
      <c r="G160" s="5">
        <v>1</v>
      </c>
      <c r="H160" s="15">
        <v>2</v>
      </c>
      <c r="I160" s="4" t="s">
        <v>3147</v>
      </c>
      <c r="J160" s="4" t="b">
        <f t="shared" si="2"/>
        <v>0</v>
      </c>
      <c r="K160" s="13">
        <v>1.4</v>
      </c>
      <c r="L160" s="4">
        <v>2013</v>
      </c>
      <c r="M160" s="12">
        <v>14</v>
      </c>
      <c r="N160" s="5">
        <v>2013</v>
      </c>
      <c r="O160" s="12" t="s">
        <v>1569</v>
      </c>
      <c r="Q160" s="12"/>
      <c r="S160" s="12">
        <v>0</v>
      </c>
      <c r="T160" s="5">
        <v>2013</v>
      </c>
      <c r="U160" s="12">
        <v>0</v>
      </c>
      <c r="V160" s="5">
        <v>2013</v>
      </c>
      <c r="W160" s="12">
        <v>0</v>
      </c>
      <c r="X160" s="5">
        <v>2013</v>
      </c>
      <c r="Y160" s="14">
        <v>0</v>
      </c>
      <c r="Z160" s="5">
        <v>2013</v>
      </c>
      <c r="AA160" s="14"/>
    </row>
    <row r="161" spans="1:27" ht="12.75" customHeight="1" x14ac:dyDescent="0.25">
      <c r="A161" s="5" t="s">
        <v>649</v>
      </c>
      <c r="B161" s="5" t="s">
        <v>1759</v>
      </c>
      <c r="C161" s="5" t="s">
        <v>650</v>
      </c>
      <c r="D161" s="5" t="s">
        <v>620</v>
      </c>
      <c r="E161" s="5" t="s">
        <v>651</v>
      </c>
      <c r="F161" s="5" t="s">
        <v>3146</v>
      </c>
      <c r="G161" s="5">
        <v>3</v>
      </c>
      <c r="H161" s="15">
        <v>1</v>
      </c>
      <c r="I161" s="4" t="s">
        <v>3148</v>
      </c>
      <c r="J161" s="4" t="b">
        <f t="shared" si="2"/>
        <v>0</v>
      </c>
      <c r="K161" s="13">
        <v>0.79220993563294273</v>
      </c>
      <c r="L161" s="4">
        <v>2010</v>
      </c>
      <c r="M161" s="12">
        <v>48</v>
      </c>
      <c r="N161" s="5">
        <v>2010</v>
      </c>
      <c r="O161" s="12">
        <v>7.8431372549019605</v>
      </c>
      <c r="P161" s="5">
        <v>2010</v>
      </c>
      <c r="Q161" s="12"/>
      <c r="S161" s="12" t="s">
        <v>1569</v>
      </c>
      <c r="U161" s="12" t="s">
        <v>1569</v>
      </c>
      <c r="W161" s="12" t="s">
        <v>1569</v>
      </c>
      <c r="Y161" s="14" t="s">
        <v>1569</v>
      </c>
      <c r="AA161" s="14"/>
    </row>
    <row r="162" spans="1:27" ht="12.75" customHeight="1" x14ac:dyDescent="0.25">
      <c r="A162" s="5" t="s">
        <v>652</v>
      </c>
      <c r="B162" s="5" t="s">
        <v>27</v>
      </c>
      <c r="C162" s="5" t="s">
        <v>654</v>
      </c>
      <c r="D162" s="5" t="s">
        <v>620</v>
      </c>
      <c r="E162" s="5" t="s">
        <v>655</v>
      </c>
      <c r="F162" s="5" t="s">
        <v>653</v>
      </c>
      <c r="G162" s="5">
        <v>1</v>
      </c>
      <c r="H162" s="15">
        <v>1</v>
      </c>
      <c r="I162" s="4" t="s">
        <v>3149</v>
      </c>
      <c r="J162" s="4" t="b">
        <f t="shared" si="2"/>
        <v>0</v>
      </c>
      <c r="K162" s="13">
        <v>1.1265164644714039</v>
      </c>
      <c r="L162" s="4">
        <v>2015</v>
      </c>
      <c r="M162" s="12">
        <v>84</v>
      </c>
      <c r="N162" s="5">
        <v>2015</v>
      </c>
      <c r="O162" s="12">
        <v>6</v>
      </c>
      <c r="P162" s="5">
        <v>2015</v>
      </c>
      <c r="Q162" s="12"/>
      <c r="S162" s="12">
        <v>0.15</v>
      </c>
      <c r="T162" s="5">
        <v>2015</v>
      </c>
      <c r="U162" s="12">
        <v>0</v>
      </c>
      <c r="V162" s="5">
        <v>2015</v>
      </c>
      <c r="W162" s="12">
        <v>0</v>
      </c>
      <c r="X162" s="5">
        <v>2015</v>
      </c>
      <c r="Y162" s="14">
        <v>0</v>
      </c>
      <c r="Z162" s="5">
        <v>2015</v>
      </c>
      <c r="AA162" s="14"/>
    </row>
    <row r="163" spans="1:27" ht="12.75" customHeight="1" x14ac:dyDescent="0.25">
      <c r="A163" s="5" t="s">
        <v>656</v>
      </c>
      <c r="B163" s="5" t="s">
        <v>658</v>
      </c>
      <c r="C163" s="5" t="s">
        <v>657</v>
      </c>
      <c r="D163" s="5" t="s">
        <v>620</v>
      </c>
      <c r="E163" s="5" t="s">
        <v>659</v>
      </c>
      <c r="F163" s="5" t="s">
        <v>3151</v>
      </c>
      <c r="G163" s="5">
        <v>2</v>
      </c>
      <c r="H163" s="15">
        <v>2</v>
      </c>
      <c r="I163" s="4" t="s">
        <v>3150</v>
      </c>
      <c r="J163" s="4" t="b">
        <f t="shared" si="2"/>
        <v>0</v>
      </c>
      <c r="K163" s="13" t="s">
        <v>1569</v>
      </c>
      <c r="L163" s="4"/>
      <c r="M163" s="12" t="s">
        <v>1569</v>
      </c>
      <c r="O163" s="12">
        <v>12.4</v>
      </c>
      <c r="Q163" s="12"/>
      <c r="S163" s="12" t="s">
        <v>1569</v>
      </c>
      <c r="U163" s="12" t="s">
        <v>1569</v>
      </c>
      <c r="W163" s="12" t="s">
        <v>1569</v>
      </c>
      <c r="Y163" s="14" t="s">
        <v>1569</v>
      </c>
      <c r="AA163" s="14"/>
    </row>
    <row r="164" spans="1:27" ht="12.75" customHeight="1" x14ac:dyDescent="0.25">
      <c r="A164" s="5" t="s">
        <v>660</v>
      </c>
      <c r="B164" s="5" t="s">
        <v>658</v>
      </c>
      <c r="C164" s="5" t="s">
        <v>657</v>
      </c>
      <c r="D164" s="5" t="s">
        <v>620</v>
      </c>
      <c r="E164" s="5" t="s">
        <v>662</v>
      </c>
      <c r="F164" s="5" t="s">
        <v>661</v>
      </c>
      <c r="G164" s="5">
        <v>2</v>
      </c>
      <c r="H164" s="15">
        <v>1</v>
      </c>
      <c r="I164" s="4" t="s">
        <v>1860</v>
      </c>
      <c r="J164" s="4" t="b">
        <f t="shared" si="2"/>
        <v>1</v>
      </c>
      <c r="K164" s="13">
        <v>0.7</v>
      </c>
      <c r="L164" s="4">
        <v>2000</v>
      </c>
      <c r="M164" s="12">
        <v>60</v>
      </c>
      <c r="N164" s="4">
        <v>2000</v>
      </c>
      <c r="O164" s="12" t="s">
        <v>1569</v>
      </c>
      <c r="Q164" s="12"/>
      <c r="S164" s="12" t="s">
        <v>1569</v>
      </c>
      <c r="U164" s="12" t="s">
        <v>1569</v>
      </c>
      <c r="W164" s="12" t="s">
        <v>1569</v>
      </c>
      <c r="Y164" s="14" t="s">
        <v>1569</v>
      </c>
      <c r="AA164" s="14"/>
    </row>
    <row r="165" spans="1:27" ht="12.75" customHeight="1" x14ac:dyDescent="0.25">
      <c r="A165" s="5" t="s">
        <v>663</v>
      </c>
      <c r="B165" s="5" t="s">
        <v>658</v>
      </c>
      <c r="C165" s="5" t="s">
        <v>657</v>
      </c>
      <c r="D165" s="5" t="s">
        <v>620</v>
      </c>
      <c r="E165" s="5" t="s">
        <v>665</v>
      </c>
      <c r="F165" s="5" t="s">
        <v>664</v>
      </c>
      <c r="G165" s="5">
        <v>2</v>
      </c>
      <c r="H165" s="15">
        <v>2</v>
      </c>
      <c r="I165" s="4" t="s">
        <v>1861</v>
      </c>
      <c r="J165" s="4" t="b">
        <f t="shared" si="2"/>
        <v>0</v>
      </c>
      <c r="K165" s="13">
        <v>1.0179789519538252</v>
      </c>
      <c r="L165" s="4">
        <v>2012</v>
      </c>
      <c r="M165" s="12">
        <v>43</v>
      </c>
      <c r="N165" s="5">
        <v>2012</v>
      </c>
      <c r="O165" s="12" t="s">
        <v>1569</v>
      </c>
      <c r="Q165" s="12"/>
      <c r="S165" s="12" t="s">
        <v>1569</v>
      </c>
      <c r="U165" s="12" t="s">
        <v>1569</v>
      </c>
      <c r="W165" s="12" t="s">
        <v>1569</v>
      </c>
      <c r="Y165" s="14" t="s">
        <v>1569</v>
      </c>
      <c r="AA165" s="14"/>
    </row>
    <row r="166" spans="1:27" ht="12.75" customHeight="1" x14ac:dyDescent="0.25">
      <c r="A166" s="5" t="s">
        <v>666</v>
      </c>
      <c r="B166" s="5" t="s">
        <v>658</v>
      </c>
      <c r="C166" s="5" t="s">
        <v>657</v>
      </c>
      <c r="D166" s="5" t="s">
        <v>620</v>
      </c>
      <c r="E166" s="5" t="s">
        <v>667</v>
      </c>
      <c r="F166" s="5" t="s">
        <v>3152</v>
      </c>
      <c r="G166" s="5">
        <v>2</v>
      </c>
      <c r="H166" s="15">
        <v>1</v>
      </c>
      <c r="I166" s="4" t="s">
        <v>3155</v>
      </c>
      <c r="J166" s="4" t="b">
        <f t="shared" si="2"/>
        <v>1</v>
      </c>
      <c r="K166" s="13">
        <v>0.42586414933636163</v>
      </c>
      <c r="L166" s="5">
        <v>2000</v>
      </c>
      <c r="M166" s="12" t="s">
        <v>1569</v>
      </c>
      <c r="O166" s="12" t="s">
        <v>1569</v>
      </c>
      <c r="Q166" s="12"/>
      <c r="S166" s="12" t="s">
        <v>1569</v>
      </c>
      <c r="U166" s="12" t="s">
        <v>1569</v>
      </c>
      <c r="W166" s="12" t="s">
        <v>1569</v>
      </c>
      <c r="Y166" s="14" t="s">
        <v>1569</v>
      </c>
      <c r="AA166" s="14"/>
    </row>
    <row r="167" spans="1:27" ht="12.75" customHeight="1" x14ac:dyDescent="0.25">
      <c r="A167" s="5" t="s">
        <v>59</v>
      </c>
      <c r="B167" s="5" t="s">
        <v>61</v>
      </c>
      <c r="C167" s="5" t="s">
        <v>60</v>
      </c>
      <c r="D167" s="5" t="s">
        <v>35</v>
      </c>
      <c r="E167" s="5" t="s">
        <v>62</v>
      </c>
      <c r="F167" s="5" t="s">
        <v>3153</v>
      </c>
      <c r="G167" s="5">
        <v>2</v>
      </c>
      <c r="H167" s="15">
        <v>1</v>
      </c>
      <c r="I167" s="4"/>
      <c r="J167" s="4" t="b">
        <f t="shared" si="2"/>
        <v>0</v>
      </c>
      <c r="K167" s="13">
        <v>0.95308282631404206</v>
      </c>
      <c r="L167" s="5">
        <v>2013</v>
      </c>
      <c r="M167" s="12" t="s">
        <v>1569</v>
      </c>
      <c r="O167" s="12">
        <v>7.3</v>
      </c>
      <c r="P167" s="5">
        <v>2013</v>
      </c>
      <c r="Q167" s="12"/>
      <c r="S167" s="12" t="s">
        <v>1569</v>
      </c>
      <c r="U167" s="12">
        <v>42.5</v>
      </c>
      <c r="V167" s="5">
        <v>2013</v>
      </c>
      <c r="W167" s="12" t="s">
        <v>1569</v>
      </c>
      <c r="Y167" s="14" t="s">
        <v>1569</v>
      </c>
      <c r="AA167" s="14"/>
    </row>
    <row r="168" spans="1:27" ht="12.75" customHeight="1" x14ac:dyDescent="0.25">
      <c r="A168" s="5" t="s">
        <v>63</v>
      </c>
      <c r="B168" s="5" t="s">
        <v>61</v>
      </c>
      <c r="C168" s="5" t="s">
        <v>60</v>
      </c>
      <c r="D168" s="5" t="s">
        <v>35</v>
      </c>
      <c r="E168" s="5" t="s">
        <v>64</v>
      </c>
      <c r="F168" s="5" t="s">
        <v>3154</v>
      </c>
      <c r="G168" s="5">
        <v>2</v>
      </c>
      <c r="H168" s="15">
        <v>1</v>
      </c>
      <c r="I168" s="4"/>
      <c r="J168" s="4" t="b">
        <f t="shared" si="2"/>
        <v>0</v>
      </c>
      <c r="K168" s="13">
        <v>0.92240704500978477</v>
      </c>
      <c r="L168" s="5">
        <v>2016</v>
      </c>
      <c r="M168" s="12" t="s">
        <v>1569</v>
      </c>
      <c r="O168" s="12">
        <v>10.967098703888336</v>
      </c>
      <c r="P168" s="5">
        <v>2016</v>
      </c>
      <c r="Q168" s="12"/>
      <c r="S168" s="12">
        <v>3.4900859906843431</v>
      </c>
      <c r="T168" s="5">
        <v>2016</v>
      </c>
      <c r="U168" s="12">
        <v>47.91</v>
      </c>
      <c r="V168" s="5">
        <v>2016</v>
      </c>
      <c r="W168" s="12">
        <v>0</v>
      </c>
      <c r="X168" s="5">
        <v>2016</v>
      </c>
      <c r="Y168" s="14">
        <v>100</v>
      </c>
      <c r="Z168" s="5">
        <v>2016</v>
      </c>
      <c r="AA168" s="14"/>
    </row>
    <row r="169" spans="1:27" ht="12.75" customHeight="1" x14ac:dyDescent="0.25">
      <c r="A169" s="5" t="s">
        <v>65</v>
      </c>
      <c r="B169" s="5" t="s">
        <v>61</v>
      </c>
      <c r="C169" s="5" t="s">
        <v>60</v>
      </c>
      <c r="D169" s="5" t="s">
        <v>35</v>
      </c>
      <c r="E169" s="5" t="s">
        <v>67</v>
      </c>
      <c r="F169" s="5" t="s">
        <v>66</v>
      </c>
      <c r="G169" s="5">
        <v>2</v>
      </c>
      <c r="H169" s="15">
        <v>1</v>
      </c>
      <c r="I169" s="4"/>
      <c r="J169" s="4" t="b">
        <f t="shared" si="2"/>
        <v>0</v>
      </c>
      <c r="K169" s="13">
        <v>1.0108728355596051</v>
      </c>
      <c r="L169" s="5">
        <v>2014</v>
      </c>
      <c r="M169" s="12" t="s">
        <v>1569</v>
      </c>
      <c r="O169" s="12">
        <v>17</v>
      </c>
      <c r="P169" s="5">
        <v>2014</v>
      </c>
      <c r="Q169" s="12"/>
      <c r="S169" s="12" t="s">
        <v>1569</v>
      </c>
      <c r="U169" s="12" t="s">
        <v>1569</v>
      </c>
      <c r="W169" s="12" t="s">
        <v>1569</v>
      </c>
      <c r="Y169" s="14" t="s">
        <v>1569</v>
      </c>
      <c r="AA169" s="14"/>
    </row>
    <row r="170" spans="1:27" ht="12.75" customHeight="1" x14ac:dyDescent="0.25">
      <c r="A170" s="5" t="s">
        <v>68</v>
      </c>
      <c r="B170" s="5" t="s">
        <v>70</v>
      </c>
      <c r="C170" s="5" t="s">
        <v>69</v>
      </c>
      <c r="D170" s="5" t="s">
        <v>35</v>
      </c>
      <c r="E170" s="5" t="s">
        <v>71</v>
      </c>
      <c r="F170" s="5" t="s">
        <v>3156</v>
      </c>
      <c r="G170" s="5">
        <v>2</v>
      </c>
      <c r="H170" s="15">
        <v>3</v>
      </c>
      <c r="I170" s="4" t="s">
        <v>3157</v>
      </c>
      <c r="J170" s="4" t="b">
        <f t="shared" si="2"/>
        <v>0</v>
      </c>
      <c r="K170" s="13">
        <v>1.2256110004241503</v>
      </c>
      <c r="L170" s="5">
        <v>2013</v>
      </c>
      <c r="M170" s="12">
        <v>98</v>
      </c>
      <c r="N170" s="5">
        <v>2013</v>
      </c>
      <c r="O170" s="12">
        <v>9.5238095238095237</v>
      </c>
      <c r="P170" s="5">
        <v>2013</v>
      </c>
      <c r="Q170" s="12"/>
      <c r="S170" s="12">
        <v>0</v>
      </c>
      <c r="T170" s="5">
        <v>2013</v>
      </c>
      <c r="U170" s="12">
        <v>0</v>
      </c>
      <c r="V170" s="5">
        <v>2013</v>
      </c>
      <c r="W170" s="12">
        <v>0</v>
      </c>
      <c r="X170" s="5">
        <v>2013</v>
      </c>
      <c r="Y170" s="14">
        <v>100</v>
      </c>
      <c r="Z170" s="5">
        <v>2013</v>
      </c>
      <c r="AA170" s="14"/>
    </row>
    <row r="171" spans="1:27" ht="12.75" customHeight="1" x14ac:dyDescent="0.25">
      <c r="A171" s="5" t="s">
        <v>1121</v>
      </c>
      <c r="B171" s="5" t="s">
        <v>1124</v>
      </c>
      <c r="C171" s="5" t="s">
        <v>1123</v>
      </c>
      <c r="D171" s="5" t="s">
        <v>1038</v>
      </c>
      <c r="E171" s="5" t="s">
        <v>1125</v>
      </c>
      <c r="F171" s="5" t="s">
        <v>1122</v>
      </c>
      <c r="G171" s="5">
        <v>2</v>
      </c>
      <c r="H171" s="15">
        <v>1</v>
      </c>
      <c r="I171" s="4" t="s">
        <v>3158</v>
      </c>
      <c r="J171" s="4" t="b">
        <f t="shared" si="2"/>
        <v>0</v>
      </c>
      <c r="K171" s="13">
        <v>1.0622083396055999</v>
      </c>
      <c r="L171" s="5">
        <v>2015</v>
      </c>
      <c r="M171" s="12" t="s">
        <v>1569</v>
      </c>
      <c r="O171" s="12">
        <v>12.7</v>
      </c>
      <c r="P171" s="5">
        <v>2015</v>
      </c>
      <c r="Q171" s="12"/>
      <c r="S171" s="12">
        <v>2</v>
      </c>
      <c r="T171" s="5">
        <v>2015</v>
      </c>
      <c r="U171" s="12">
        <v>0</v>
      </c>
      <c r="V171" s="5">
        <v>2015</v>
      </c>
      <c r="W171" s="12">
        <v>8</v>
      </c>
      <c r="X171" s="5">
        <v>2015</v>
      </c>
      <c r="Y171" s="14">
        <v>100</v>
      </c>
      <c r="Z171" s="5">
        <v>2015</v>
      </c>
      <c r="AA171" s="14"/>
    </row>
    <row r="172" spans="1:27" ht="12.75" customHeight="1" x14ac:dyDescent="0.25">
      <c r="A172" s="5" t="s">
        <v>1126</v>
      </c>
      <c r="B172" s="5" t="s">
        <v>1129</v>
      </c>
      <c r="C172" s="5" t="s">
        <v>1128</v>
      </c>
      <c r="D172" s="5" t="s">
        <v>1038</v>
      </c>
      <c r="E172" s="5" t="s">
        <v>1130</v>
      </c>
      <c r="F172" s="5" t="s">
        <v>1127</v>
      </c>
      <c r="G172" s="5">
        <v>2</v>
      </c>
      <c r="H172" s="15">
        <v>1</v>
      </c>
      <c r="I172" s="4"/>
      <c r="J172" s="4" t="b">
        <f t="shared" si="2"/>
        <v>0</v>
      </c>
      <c r="K172" s="13">
        <v>0.83291081502539499</v>
      </c>
      <c r="L172" s="5">
        <v>2009</v>
      </c>
      <c r="M172" s="12">
        <v>99</v>
      </c>
      <c r="N172" s="5">
        <v>2015</v>
      </c>
      <c r="O172" s="12">
        <v>3.2099999999999995</v>
      </c>
      <c r="P172" s="5">
        <v>2015</v>
      </c>
      <c r="Q172" s="12"/>
      <c r="S172" s="12">
        <v>0</v>
      </c>
      <c r="T172" s="5">
        <v>2015</v>
      </c>
      <c r="U172" s="12">
        <v>15</v>
      </c>
      <c r="V172" s="5">
        <v>2015</v>
      </c>
      <c r="W172" s="12">
        <v>0</v>
      </c>
      <c r="X172" s="5">
        <v>2015</v>
      </c>
      <c r="Y172" s="14">
        <v>100</v>
      </c>
      <c r="Z172" s="5">
        <v>2015</v>
      </c>
      <c r="AA172" s="14"/>
    </row>
    <row r="173" spans="1:27" ht="12.75" customHeight="1" x14ac:dyDescent="0.25">
      <c r="A173" s="5" t="s">
        <v>1131</v>
      </c>
      <c r="B173" s="5" t="s">
        <v>1129</v>
      </c>
      <c r="C173" s="5" t="s">
        <v>1128</v>
      </c>
      <c r="D173" s="5" t="s">
        <v>1038</v>
      </c>
      <c r="E173" s="5" t="s">
        <v>1133</v>
      </c>
      <c r="F173" s="5" t="s">
        <v>1132</v>
      </c>
      <c r="G173" s="5">
        <v>2</v>
      </c>
      <c r="H173" s="15">
        <v>1</v>
      </c>
      <c r="I173" s="4"/>
      <c r="J173" s="4" t="b">
        <f t="shared" si="2"/>
        <v>0</v>
      </c>
      <c r="K173" s="13">
        <v>0.53559347643733768</v>
      </c>
      <c r="L173" s="5">
        <v>2015</v>
      </c>
      <c r="M173" s="12">
        <v>98.9</v>
      </c>
      <c r="N173" s="5">
        <v>2013</v>
      </c>
      <c r="O173" s="12">
        <v>9.3699999999999974</v>
      </c>
      <c r="P173" s="5">
        <v>2013</v>
      </c>
      <c r="Q173" s="12"/>
      <c r="S173" s="12">
        <v>0</v>
      </c>
      <c r="T173" s="5">
        <v>2013</v>
      </c>
      <c r="U173" s="12">
        <v>16</v>
      </c>
      <c r="V173" s="5">
        <v>2013</v>
      </c>
      <c r="W173" s="12">
        <v>0</v>
      </c>
      <c r="X173" s="5">
        <v>2013</v>
      </c>
      <c r="Y173" s="14">
        <v>100</v>
      </c>
      <c r="Z173" s="5">
        <v>2013</v>
      </c>
      <c r="AA173" s="14"/>
    </row>
    <row r="174" spans="1:27" ht="12.75" customHeight="1" x14ac:dyDescent="0.25">
      <c r="A174" s="5" t="s">
        <v>1134</v>
      </c>
      <c r="B174" s="5" t="s">
        <v>1129</v>
      </c>
      <c r="C174" s="5" t="s">
        <v>1128</v>
      </c>
      <c r="D174" s="5" t="s">
        <v>1038</v>
      </c>
      <c r="E174" s="5" t="s">
        <v>1575</v>
      </c>
      <c r="F174" s="5" t="s">
        <v>1135</v>
      </c>
      <c r="G174" s="5">
        <v>2</v>
      </c>
      <c r="H174" s="15">
        <v>1</v>
      </c>
      <c r="I174" s="4"/>
      <c r="J174" s="4" t="b">
        <f t="shared" si="2"/>
        <v>0</v>
      </c>
      <c r="K174" s="13">
        <v>0.69969573615418224</v>
      </c>
      <c r="L174" s="5">
        <v>2011</v>
      </c>
      <c r="M174" s="12">
        <v>100</v>
      </c>
      <c r="N174" s="5">
        <v>2013</v>
      </c>
      <c r="O174" s="12">
        <v>19.03</v>
      </c>
      <c r="P174" s="5">
        <v>2013</v>
      </c>
      <c r="Q174" s="12"/>
      <c r="S174" s="12">
        <v>0</v>
      </c>
      <c r="T174" s="5">
        <v>2013</v>
      </c>
      <c r="U174" s="12">
        <v>17</v>
      </c>
      <c r="V174" s="5">
        <v>2013</v>
      </c>
      <c r="W174" s="12">
        <v>0</v>
      </c>
      <c r="X174" s="5">
        <v>2013</v>
      </c>
      <c r="Y174" s="14">
        <v>100</v>
      </c>
      <c r="Z174" s="5">
        <v>2013</v>
      </c>
      <c r="AA174" s="14"/>
    </row>
    <row r="175" spans="1:27" ht="12.75" customHeight="1" x14ac:dyDescent="0.25">
      <c r="A175" s="5" t="s">
        <v>403</v>
      </c>
      <c r="B175" s="5" t="s">
        <v>406</v>
      </c>
      <c r="C175" s="5" t="s">
        <v>405</v>
      </c>
      <c r="D175" s="5" t="s">
        <v>360</v>
      </c>
      <c r="E175" s="5" t="s">
        <v>407</v>
      </c>
      <c r="F175" s="5" t="s">
        <v>404</v>
      </c>
      <c r="G175" s="5">
        <v>1</v>
      </c>
      <c r="H175" s="15">
        <v>3</v>
      </c>
      <c r="I175" s="4" t="s">
        <v>1862</v>
      </c>
      <c r="J175" s="4" t="b">
        <f t="shared" si="2"/>
        <v>0</v>
      </c>
      <c r="K175" s="13" t="s">
        <v>1569</v>
      </c>
      <c r="M175" s="12">
        <v>60</v>
      </c>
      <c r="O175" s="12" t="s">
        <v>1569</v>
      </c>
      <c r="Q175" s="12"/>
      <c r="S175" s="12">
        <v>0</v>
      </c>
      <c r="U175" s="12">
        <v>0</v>
      </c>
      <c r="W175" s="12">
        <v>0</v>
      </c>
      <c r="Y175" s="14">
        <v>40</v>
      </c>
      <c r="AA175" s="14"/>
    </row>
    <row r="176" spans="1:27" ht="12.75" customHeight="1" x14ac:dyDescent="0.25">
      <c r="A176" s="5" t="s">
        <v>408</v>
      </c>
      <c r="B176" s="5" t="s">
        <v>7</v>
      </c>
      <c r="C176" s="5" t="s">
        <v>410</v>
      </c>
      <c r="D176" s="5" t="s">
        <v>360</v>
      </c>
      <c r="E176" s="5" t="s">
        <v>411</v>
      </c>
      <c r="F176" s="5" t="s">
        <v>409</v>
      </c>
      <c r="G176" s="5">
        <v>2</v>
      </c>
      <c r="H176" s="15">
        <v>2</v>
      </c>
      <c r="I176" s="4" t="s">
        <v>1863</v>
      </c>
      <c r="J176" s="4" t="b">
        <f t="shared" si="2"/>
        <v>0</v>
      </c>
      <c r="K176" s="13">
        <v>0.60412531285060844</v>
      </c>
      <c r="L176" s="5">
        <v>2016</v>
      </c>
      <c r="M176" s="12" t="s">
        <v>1569</v>
      </c>
      <c r="O176" s="12" t="s">
        <v>1569</v>
      </c>
      <c r="Q176" s="12"/>
      <c r="S176" s="12">
        <v>0</v>
      </c>
      <c r="T176" s="5">
        <v>2016</v>
      </c>
      <c r="U176" s="12">
        <v>0</v>
      </c>
      <c r="V176" s="5">
        <v>2016</v>
      </c>
      <c r="W176" s="12">
        <v>0</v>
      </c>
      <c r="X176" s="5">
        <v>2016</v>
      </c>
      <c r="Y176" s="14">
        <v>0</v>
      </c>
      <c r="Z176" s="5">
        <v>2016</v>
      </c>
      <c r="AA176" s="14"/>
    </row>
    <row r="177" spans="1:27" ht="12.75" customHeight="1" x14ac:dyDescent="0.25">
      <c r="A177" s="5" t="s">
        <v>668</v>
      </c>
      <c r="B177" s="5" t="s">
        <v>1649</v>
      </c>
      <c r="C177" s="5" t="s">
        <v>670</v>
      </c>
      <c r="D177" s="5" t="s">
        <v>620</v>
      </c>
      <c r="E177" s="5" t="s">
        <v>671</v>
      </c>
      <c r="F177" s="5" t="s">
        <v>669</v>
      </c>
      <c r="G177" s="5">
        <v>2</v>
      </c>
      <c r="H177" s="15">
        <v>2</v>
      </c>
      <c r="I177" s="4" t="s">
        <v>1864</v>
      </c>
      <c r="J177" s="4" t="b">
        <f t="shared" si="2"/>
        <v>0</v>
      </c>
      <c r="K177" s="13">
        <v>0.50612833453496764</v>
      </c>
      <c r="L177" s="5">
        <v>2012</v>
      </c>
      <c r="M177" s="12" t="s">
        <v>1569</v>
      </c>
      <c r="O177" s="12">
        <v>6.1999999999999993</v>
      </c>
      <c r="P177" s="5">
        <v>2012</v>
      </c>
      <c r="Q177" s="12"/>
      <c r="S177" s="12" t="s">
        <v>1569</v>
      </c>
      <c r="U177" s="12" t="s">
        <v>1569</v>
      </c>
      <c r="W177" s="12" t="s">
        <v>1569</v>
      </c>
      <c r="Y177" s="14" t="s">
        <v>1569</v>
      </c>
      <c r="AA177" s="14"/>
    </row>
    <row r="178" spans="1:27" ht="12.75" customHeight="1" x14ac:dyDescent="0.25">
      <c r="A178" s="5" t="s">
        <v>1136</v>
      </c>
      <c r="B178" s="5" t="s">
        <v>1139</v>
      </c>
      <c r="C178" s="5" t="s">
        <v>1138</v>
      </c>
      <c r="D178" s="5" t="s">
        <v>1038</v>
      </c>
      <c r="E178" s="5" t="s">
        <v>1140</v>
      </c>
      <c r="F178" s="5" t="s">
        <v>1137</v>
      </c>
      <c r="G178" s="5">
        <v>2</v>
      </c>
      <c r="H178" s="15">
        <v>2</v>
      </c>
      <c r="I178" s="4" t="s">
        <v>1865</v>
      </c>
      <c r="J178" s="4" t="b">
        <f t="shared" si="2"/>
        <v>0</v>
      </c>
      <c r="K178" s="13">
        <v>0.86959574406565221</v>
      </c>
      <c r="L178" s="5">
        <v>2016</v>
      </c>
      <c r="M178" s="12">
        <v>100</v>
      </c>
      <c r="N178" s="5">
        <v>2016</v>
      </c>
      <c r="O178" s="12">
        <v>12.6</v>
      </c>
      <c r="P178" s="5">
        <v>2016</v>
      </c>
      <c r="Q178" s="12"/>
      <c r="S178" s="12">
        <v>0</v>
      </c>
      <c r="T178" s="5">
        <v>2016</v>
      </c>
      <c r="U178" s="12">
        <v>0.42</v>
      </c>
      <c r="V178" s="5">
        <v>2016</v>
      </c>
      <c r="W178" s="12">
        <v>0</v>
      </c>
      <c r="X178" s="5">
        <v>2016</v>
      </c>
      <c r="Y178" s="14">
        <v>100</v>
      </c>
      <c r="Z178" s="5">
        <v>2016</v>
      </c>
      <c r="AA178" s="14"/>
    </row>
    <row r="179" spans="1:27" ht="12.75" customHeight="1" x14ac:dyDescent="0.25">
      <c r="A179" s="5" t="s">
        <v>1141</v>
      </c>
      <c r="B179" s="5" t="s">
        <v>1139</v>
      </c>
      <c r="C179" s="5" t="s">
        <v>1138</v>
      </c>
      <c r="D179" s="5" t="s">
        <v>1038</v>
      </c>
      <c r="E179" s="5" t="s">
        <v>1576</v>
      </c>
      <c r="F179" s="5" t="s">
        <v>1142</v>
      </c>
      <c r="G179" s="5">
        <v>2</v>
      </c>
      <c r="H179" s="15">
        <v>2</v>
      </c>
      <c r="I179" s="4" t="s">
        <v>1865</v>
      </c>
      <c r="J179" s="4" t="b">
        <f t="shared" si="2"/>
        <v>0</v>
      </c>
      <c r="K179" s="13">
        <v>1.171407984091394</v>
      </c>
      <c r="L179" s="5">
        <v>2010</v>
      </c>
      <c r="M179" s="12">
        <v>100</v>
      </c>
      <c r="N179" s="5">
        <v>2016</v>
      </c>
      <c r="O179" s="12">
        <v>10</v>
      </c>
      <c r="P179" s="5">
        <v>2016</v>
      </c>
      <c r="Q179" s="12"/>
      <c r="S179" s="12">
        <v>0</v>
      </c>
      <c r="T179" s="5">
        <v>2016</v>
      </c>
      <c r="U179" s="12">
        <v>5.2</v>
      </c>
      <c r="V179" s="5">
        <v>2016</v>
      </c>
      <c r="W179" s="12">
        <v>0</v>
      </c>
      <c r="X179" s="5">
        <v>2016</v>
      </c>
      <c r="Y179" s="14">
        <v>99.599156118143455</v>
      </c>
      <c r="Z179" s="5">
        <v>2016</v>
      </c>
      <c r="AA179" s="14"/>
    </row>
    <row r="180" spans="1:27" ht="12.75" customHeight="1" x14ac:dyDescent="0.25">
      <c r="A180" s="5" t="s">
        <v>72</v>
      </c>
      <c r="B180" s="5" t="s">
        <v>75</v>
      </c>
      <c r="C180" s="5" t="s">
        <v>74</v>
      </c>
      <c r="D180" s="5" t="s">
        <v>35</v>
      </c>
      <c r="E180" s="5" t="s">
        <v>76</v>
      </c>
      <c r="F180" s="5" t="s">
        <v>73</v>
      </c>
      <c r="G180" s="5">
        <v>2</v>
      </c>
      <c r="H180" s="15">
        <v>1</v>
      </c>
      <c r="I180" s="4"/>
      <c r="J180" s="4" t="b">
        <f t="shared" si="2"/>
        <v>0</v>
      </c>
      <c r="K180" s="13">
        <v>1.0201336762975812</v>
      </c>
      <c r="L180" s="5">
        <v>2015</v>
      </c>
      <c r="M180" s="12">
        <v>100</v>
      </c>
      <c r="N180" s="5">
        <v>2015</v>
      </c>
      <c r="O180" s="12">
        <v>21.900000000000002</v>
      </c>
      <c r="P180" s="5">
        <v>2015</v>
      </c>
      <c r="Q180" s="12"/>
      <c r="S180" s="12" t="s">
        <v>1569</v>
      </c>
      <c r="U180" s="12" t="s">
        <v>1569</v>
      </c>
      <c r="W180" s="12" t="s">
        <v>1569</v>
      </c>
      <c r="Y180" s="14" t="s">
        <v>1569</v>
      </c>
      <c r="AA180" s="14"/>
    </row>
    <row r="181" spans="1:27" ht="12.75" customHeight="1" x14ac:dyDescent="0.25">
      <c r="A181" s="5" t="s">
        <v>77</v>
      </c>
      <c r="B181" s="5" t="s">
        <v>75</v>
      </c>
      <c r="C181" s="5" t="s">
        <v>74</v>
      </c>
      <c r="D181" s="5" t="s">
        <v>35</v>
      </c>
      <c r="E181" s="5" t="s">
        <v>79</v>
      </c>
      <c r="F181" s="5" t="s">
        <v>78</v>
      </c>
      <c r="G181" s="5">
        <v>2</v>
      </c>
      <c r="H181" s="15">
        <v>1</v>
      </c>
      <c r="I181" s="4"/>
      <c r="J181" s="4" t="b">
        <f t="shared" si="2"/>
        <v>0</v>
      </c>
      <c r="K181" s="13">
        <v>1.5096146118721456</v>
      </c>
      <c r="L181" s="5">
        <v>2015</v>
      </c>
      <c r="M181" s="12" t="s">
        <v>1569</v>
      </c>
      <c r="O181" s="12" t="s">
        <v>1569</v>
      </c>
      <c r="Q181" s="12"/>
      <c r="S181" s="12" t="s">
        <v>1569</v>
      </c>
      <c r="U181" s="12" t="s">
        <v>1569</v>
      </c>
      <c r="W181" s="12" t="s">
        <v>1569</v>
      </c>
      <c r="Y181" s="14" t="s">
        <v>1569</v>
      </c>
      <c r="AA181" s="14"/>
    </row>
    <row r="182" spans="1:27" ht="12.75" customHeight="1" x14ac:dyDescent="0.25">
      <c r="A182" s="5" t="s">
        <v>1143</v>
      </c>
      <c r="B182" s="5" t="s">
        <v>1146</v>
      </c>
      <c r="C182" s="5" t="s">
        <v>1145</v>
      </c>
      <c r="D182" s="5" t="s">
        <v>1038</v>
      </c>
      <c r="E182" s="5" t="s">
        <v>1147</v>
      </c>
      <c r="F182" s="5" t="s">
        <v>1144</v>
      </c>
      <c r="G182" s="5">
        <v>1</v>
      </c>
      <c r="H182" s="15">
        <v>1</v>
      </c>
      <c r="I182" s="4" t="s">
        <v>3159</v>
      </c>
      <c r="J182" s="4" t="b">
        <f t="shared" si="2"/>
        <v>0</v>
      </c>
      <c r="K182" s="13">
        <v>0.70000000192419276</v>
      </c>
      <c r="L182" s="5">
        <v>2015</v>
      </c>
      <c r="M182" s="12">
        <v>100</v>
      </c>
      <c r="N182" s="5">
        <v>2015</v>
      </c>
      <c r="O182" s="12">
        <v>8</v>
      </c>
      <c r="P182" s="5">
        <v>2015</v>
      </c>
      <c r="Q182" s="12"/>
      <c r="S182" s="12">
        <v>0</v>
      </c>
      <c r="T182" s="5">
        <v>2015</v>
      </c>
      <c r="U182" s="12">
        <v>0</v>
      </c>
      <c r="V182" s="5">
        <v>2015</v>
      </c>
      <c r="W182" s="12">
        <v>0</v>
      </c>
      <c r="X182" s="5">
        <v>2015</v>
      </c>
      <c r="Y182" s="14">
        <v>97</v>
      </c>
      <c r="Z182" s="5">
        <v>2015</v>
      </c>
      <c r="AA182" s="14"/>
    </row>
    <row r="183" spans="1:27" ht="12.75" customHeight="1" x14ac:dyDescent="0.25">
      <c r="A183" s="5" t="s">
        <v>84</v>
      </c>
      <c r="B183" s="5" t="s">
        <v>82</v>
      </c>
      <c r="C183" s="5" t="s">
        <v>81</v>
      </c>
      <c r="D183" s="5" t="s">
        <v>35</v>
      </c>
      <c r="E183" s="5" t="s">
        <v>86</v>
      </c>
      <c r="F183" s="5" t="s">
        <v>85</v>
      </c>
      <c r="G183" s="5">
        <v>1</v>
      </c>
      <c r="H183" s="15">
        <v>2</v>
      </c>
      <c r="I183" s="4" t="s">
        <v>1867</v>
      </c>
      <c r="J183" s="4" t="b">
        <f t="shared" si="2"/>
        <v>0</v>
      </c>
      <c r="K183" s="13" t="s">
        <v>1569</v>
      </c>
      <c r="M183" s="12" t="s">
        <v>1569</v>
      </c>
      <c r="O183" s="12">
        <v>17</v>
      </c>
      <c r="Q183" s="12"/>
      <c r="S183" s="12" t="s">
        <v>1569</v>
      </c>
      <c r="U183" s="12" t="s">
        <v>1569</v>
      </c>
      <c r="W183" s="12" t="s">
        <v>1569</v>
      </c>
      <c r="Y183" s="14" t="s">
        <v>1569</v>
      </c>
      <c r="AA183" s="14"/>
    </row>
    <row r="184" spans="1:27" ht="12.75" customHeight="1" x14ac:dyDescent="0.25">
      <c r="A184" s="5" t="s">
        <v>87</v>
      </c>
      <c r="B184" s="5" t="s">
        <v>90</v>
      </c>
      <c r="C184" s="5" t="s">
        <v>89</v>
      </c>
      <c r="D184" s="5" t="s">
        <v>35</v>
      </c>
      <c r="E184" s="5" t="s">
        <v>91</v>
      </c>
      <c r="F184" s="5" t="s">
        <v>88</v>
      </c>
      <c r="G184" s="5">
        <v>2</v>
      </c>
      <c r="H184" s="15">
        <v>2</v>
      </c>
      <c r="I184" s="4" t="s">
        <v>1868</v>
      </c>
      <c r="J184" s="4" t="b">
        <f t="shared" si="2"/>
        <v>0</v>
      </c>
      <c r="K184" s="13">
        <v>1.2041095570021112</v>
      </c>
      <c r="L184" s="5">
        <v>2014</v>
      </c>
      <c r="M184" s="12" t="s">
        <v>1569</v>
      </c>
      <c r="O184" s="12" t="s">
        <v>1569</v>
      </c>
      <c r="Q184" s="12"/>
      <c r="S184" s="12" t="s">
        <v>1569</v>
      </c>
      <c r="U184" s="12" t="s">
        <v>1569</v>
      </c>
      <c r="W184" s="12" t="s">
        <v>1569</v>
      </c>
      <c r="Y184" s="14" t="s">
        <v>1569</v>
      </c>
      <c r="AA184" s="14"/>
    </row>
    <row r="185" spans="1:27" ht="12.75" customHeight="1" x14ac:dyDescent="0.25">
      <c r="A185" s="5" t="s">
        <v>92</v>
      </c>
      <c r="B185" s="5" t="s">
        <v>90</v>
      </c>
      <c r="C185" s="5" t="s">
        <v>89</v>
      </c>
      <c r="D185" s="5" t="s">
        <v>35</v>
      </c>
      <c r="E185" s="5" t="s">
        <v>94</v>
      </c>
      <c r="F185" s="5" t="s">
        <v>93</v>
      </c>
      <c r="G185" s="5">
        <v>1</v>
      </c>
      <c r="H185" s="15">
        <v>1</v>
      </c>
      <c r="I185" s="4" t="s">
        <v>1869</v>
      </c>
      <c r="J185" s="4" t="b">
        <f t="shared" si="2"/>
        <v>0</v>
      </c>
      <c r="K185" s="13">
        <v>0.88349041255883931</v>
      </c>
      <c r="L185" s="5">
        <v>2013</v>
      </c>
      <c r="M185" s="12" t="s">
        <v>1569</v>
      </c>
      <c r="O185" s="12" t="s">
        <v>1569</v>
      </c>
      <c r="Q185" s="12"/>
      <c r="S185" s="12" t="s">
        <v>1569</v>
      </c>
      <c r="U185" s="12" t="s">
        <v>1569</v>
      </c>
      <c r="W185" s="12" t="s">
        <v>1569</v>
      </c>
      <c r="Y185" s="14" t="s">
        <v>1569</v>
      </c>
      <c r="AA185" s="14"/>
    </row>
    <row r="186" spans="1:27" ht="12.75" customHeight="1" x14ac:dyDescent="0.25">
      <c r="A186" s="5" t="s">
        <v>95</v>
      </c>
      <c r="B186" s="5" t="s">
        <v>98</v>
      </c>
      <c r="C186" s="5" t="s">
        <v>97</v>
      </c>
      <c r="D186" s="5" t="s">
        <v>35</v>
      </c>
      <c r="E186" s="5" t="s">
        <v>99</v>
      </c>
      <c r="F186" s="5" t="s">
        <v>96</v>
      </c>
      <c r="G186" s="5">
        <v>2</v>
      </c>
      <c r="H186" s="15">
        <v>1</v>
      </c>
      <c r="I186" s="4"/>
      <c r="J186" s="4" t="b">
        <f t="shared" si="2"/>
        <v>0</v>
      </c>
      <c r="K186" s="13">
        <v>1.123455321010042</v>
      </c>
      <c r="L186" s="5">
        <v>2014</v>
      </c>
      <c r="M186" s="12">
        <v>100</v>
      </c>
      <c r="N186" s="5">
        <v>2014</v>
      </c>
      <c r="O186" s="12" t="s">
        <v>1569</v>
      </c>
      <c r="Q186" s="12"/>
      <c r="S186" s="12" t="s">
        <v>1569</v>
      </c>
      <c r="U186" s="12" t="s">
        <v>1569</v>
      </c>
      <c r="W186" s="12" t="s">
        <v>1569</v>
      </c>
      <c r="Y186" s="14" t="s">
        <v>1569</v>
      </c>
      <c r="AA186" s="14"/>
    </row>
    <row r="187" spans="1:27" ht="12.75" customHeight="1" x14ac:dyDescent="0.25">
      <c r="A187" s="5" t="s">
        <v>672</v>
      </c>
      <c r="B187" s="5" t="s">
        <v>675</v>
      </c>
      <c r="C187" s="5" t="s">
        <v>674</v>
      </c>
      <c r="D187" s="5" t="s">
        <v>620</v>
      </c>
      <c r="E187" s="5" t="s">
        <v>676</v>
      </c>
      <c r="F187" s="5" t="s">
        <v>673</v>
      </c>
      <c r="G187" s="5">
        <v>2</v>
      </c>
      <c r="H187" s="15">
        <v>1</v>
      </c>
      <c r="I187" s="4"/>
      <c r="J187" s="4" t="b">
        <f t="shared" si="2"/>
        <v>1</v>
      </c>
      <c r="K187" s="13">
        <v>0.59405940594059403</v>
      </c>
      <c r="L187" s="5">
        <v>2002</v>
      </c>
      <c r="M187" s="12" t="s">
        <v>1569</v>
      </c>
      <c r="O187" s="12" t="s">
        <v>1569</v>
      </c>
      <c r="Q187" s="12"/>
      <c r="S187" s="12">
        <v>0</v>
      </c>
      <c r="T187" s="5">
        <v>2002</v>
      </c>
      <c r="U187" s="12">
        <v>0</v>
      </c>
      <c r="V187" s="5">
        <v>2002</v>
      </c>
      <c r="W187" s="12">
        <v>0</v>
      </c>
      <c r="X187" s="5">
        <v>2002</v>
      </c>
      <c r="Y187" s="14">
        <v>0</v>
      </c>
      <c r="Z187" s="5">
        <v>2002</v>
      </c>
      <c r="AA187" s="14"/>
    </row>
    <row r="188" spans="1:27" ht="12.75" customHeight="1" x14ac:dyDescent="0.25">
      <c r="A188" s="5" t="s">
        <v>1148</v>
      </c>
      <c r="B188" s="5" t="s">
        <v>1</v>
      </c>
      <c r="C188" s="5" t="s">
        <v>1150</v>
      </c>
      <c r="D188" s="5" t="s">
        <v>1038</v>
      </c>
      <c r="E188" s="5" t="s">
        <v>2</v>
      </c>
      <c r="F188" s="5" t="s">
        <v>1149</v>
      </c>
      <c r="G188" s="5" t="s">
        <v>1791</v>
      </c>
      <c r="H188" s="15">
        <v>2</v>
      </c>
      <c r="I188" s="4" t="s">
        <v>1870</v>
      </c>
      <c r="J188" s="4" t="b">
        <f t="shared" si="2"/>
        <v>0</v>
      </c>
      <c r="K188" s="13">
        <v>1.4745065967212947</v>
      </c>
      <c r="L188" s="5">
        <v>2013</v>
      </c>
      <c r="M188" s="12">
        <v>85</v>
      </c>
      <c r="N188" s="5">
        <v>2013</v>
      </c>
      <c r="O188" s="12">
        <v>8.8845014807502469</v>
      </c>
      <c r="P188" s="5">
        <v>2013</v>
      </c>
      <c r="Q188" s="12"/>
      <c r="S188" s="12">
        <v>0</v>
      </c>
      <c r="T188" s="5">
        <v>2013</v>
      </c>
      <c r="U188" s="12">
        <v>0</v>
      </c>
      <c r="V188" s="5">
        <v>2013</v>
      </c>
      <c r="W188" s="12">
        <v>0</v>
      </c>
      <c r="X188" s="5">
        <v>2013</v>
      </c>
      <c r="Y188" s="14">
        <v>72</v>
      </c>
      <c r="Z188" s="5">
        <v>2013</v>
      </c>
      <c r="AA188" s="14"/>
    </row>
    <row r="189" spans="1:27" ht="12.75" customHeight="1" x14ac:dyDescent="0.25">
      <c r="A189" s="5" t="s">
        <v>1151</v>
      </c>
      <c r="B189" s="5" t="s">
        <v>1154</v>
      </c>
      <c r="C189" s="5" t="s">
        <v>1153</v>
      </c>
      <c r="D189" s="5" t="s">
        <v>1038</v>
      </c>
      <c r="E189" s="5" t="s">
        <v>1155</v>
      </c>
      <c r="F189" s="5" t="s">
        <v>1152</v>
      </c>
      <c r="G189" s="5">
        <v>2</v>
      </c>
      <c r="H189" s="15">
        <v>1</v>
      </c>
      <c r="I189" s="4"/>
      <c r="J189" s="4" t="b">
        <f t="shared" si="2"/>
        <v>0</v>
      </c>
      <c r="K189" s="13">
        <v>0.95505616959831241</v>
      </c>
      <c r="L189" s="5">
        <v>2012</v>
      </c>
      <c r="M189" s="12">
        <v>89</v>
      </c>
      <c r="N189" s="5">
        <v>2012</v>
      </c>
      <c r="O189" s="12">
        <v>14.210000000000003</v>
      </c>
      <c r="P189" s="5">
        <v>2012</v>
      </c>
      <c r="Q189" s="12"/>
      <c r="S189" s="12" t="s">
        <v>1569</v>
      </c>
      <c r="U189" s="12" t="s">
        <v>1569</v>
      </c>
      <c r="W189" s="12" t="s">
        <v>1569</v>
      </c>
      <c r="Y189" s="14">
        <v>100</v>
      </c>
      <c r="Z189" s="5">
        <v>2012</v>
      </c>
      <c r="AA189" s="14"/>
    </row>
    <row r="190" spans="1:27" ht="12.75" customHeight="1" x14ac:dyDescent="0.25">
      <c r="A190" s="5" t="s">
        <v>677</v>
      </c>
      <c r="B190" s="5" t="s">
        <v>1377</v>
      </c>
      <c r="C190" s="5" t="s">
        <v>679</v>
      </c>
      <c r="D190" s="5" t="s">
        <v>620</v>
      </c>
      <c r="E190" s="5" t="s">
        <v>680</v>
      </c>
      <c r="F190" s="5" t="s">
        <v>678</v>
      </c>
      <c r="G190" s="5">
        <v>1</v>
      </c>
      <c r="H190" s="15">
        <v>1</v>
      </c>
      <c r="I190" s="4" t="s">
        <v>3160</v>
      </c>
      <c r="J190" s="4" t="b">
        <f t="shared" si="2"/>
        <v>0</v>
      </c>
      <c r="K190" s="13">
        <v>1.6666666666666665</v>
      </c>
      <c r="L190" s="5">
        <v>2012</v>
      </c>
      <c r="M190" s="12">
        <v>65</v>
      </c>
      <c r="N190" s="5">
        <v>2012</v>
      </c>
      <c r="O190" s="12">
        <v>3.8</v>
      </c>
      <c r="P190" s="5">
        <v>2012</v>
      </c>
      <c r="Q190" s="12"/>
      <c r="S190" s="12" t="s">
        <v>1569</v>
      </c>
      <c r="U190" s="12" t="s">
        <v>1569</v>
      </c>
      <c r="W190" s="12" t="s">
        <v>1569</v>
      </c>
      <c r="Y190" s="14" t="s">
        <v>1569</v>
      </c>
      <c r="AA190" s="14"/>
    </row>
    <row r="191" spans="1:27" ht="12.75" customHeight="1" x14ac:dyDescent="0.25">
      <c r="A191" s="5" t="s">
        <v>681</v>
      </c>
      <c r="B191" s="5" t="s">
        <v>684</v>
      </c>
      <c r="C191" s="5" t="s">
        <v>683</v>
      </c>
      <c r="D191" s="5" t="s">
        <v>620</v>
      </c>
      <c r="E191" s="5" t="s">
        <v>685</v>
      </c>
      <c r="F191" s="5" t="s">
        <v>682</v>
      </c>
      <c r="G191" s="5">
        <v>2</v>
      </c>
      <c r="H191" s="15">
        <v>2</v>
      </c>
      <c r="I191" s="4" t="s">
        <v>1871</v>
      </c>
      <c r="J191" s="4" t="b">
        <f t="shared" si="2"/>
        <v>0</v>
      </c>
      <c r="K191" s="13">
        <v>0.73362470498620158</v>
      </c>
      <c r="L191" s="5">
        <v>2013</v>
      </c>
      <c r="M191" s="12">
        <v>65.38</v>
      </c>
      <c r="N191" s="5">
        <v>2013</v>
      </c>
      <c r="O191" s="12">
        <v>11</v>
      </c>
      <c r="P191" s="5">
        <v>2013</v>
      </c>
      <c r="Q191" s="12"/>
      <c r="S191" s="12">
        <v>0</v>
      </c>
      <c r="T191" s="5">
        <v>2013</v>
      </c>
      <c r="U191" s="12">
        <v>0</v>
      </c>
      <c r="V191" s="5">
        <v>2013</v>
      </c>
      <c r="W191" s="12">
        <v>0</v>
      </c>
      <c r="X191" s="5">
        <v>2013</v>
      </c>
      <c r="Y191" s="14">
        <v>100</v>
      </c>
      <c r="Z191" s="5">
        <v>2013</v>
      </c>
      <c r="AA191" s="14"/>
    </row>
    <row r="192" spans="1:27" ht="12.75" customHeight="1" x14ac:dyDescent="0.25">
      <c r="A192" s="5" t="s">
        <v>100</v>
      </c>
      <c r="B192" s="5" t="s">
        <v>103</v>
      </c>
      <c r="C192" s="5" t="s">
        <v>102</v>
      </c>
      <c r="D192" s="5" t="s">
        <v>35</v>
      </c>
      <c r="E192" s="5" t="s">
        <v>104</v>
      </c>
      <c r="F192" s="5" t="s">
        <v>101</v>
      </c>
      <c r="G192" s="5">
        <v>2</v>
      </c>
      <c r="H192" s="15">
        <v>1</v>
      </c>
      <c r="I192" s="4"/>
      <c r="J192" s="4" t="b">
        <f t="shared" si="2"/>
        <v>0</v>
      </c>
      <c r="K192" s="13">
        <v>1.4154854079809411</v>
      </c>
      <c r="L192" s="5">
        <v>2012</v>
      </c>
      <c r="M192" s="12" t="s">
        <v>1569</v>
      </c>
      <c r="O192" s="12">
        <v>14.000000000000002</v>
      </c>
      <c r="P192" s="5">
        <v>2012</v>
      </c>
      <c r="Q192" s="12"/>
      <c r="S192" s="12" t="s">
        <v>1569</v>
      </c>
      <c r="U192" s="12" t="s">
        <v>1569</v>
      </c>
      <c r="W192" s="12" t="s">
        <v>1569</v>
      </c>
      <c r="Y192" s="14" t="s">
        <v>1569</v>
      </c>
      <c r="AA192" s="14"/>
    </row>
    <row r="193" spans="1:27" ht="12.75" customHeight="1" x14ac:dyDescent="0.25">
      <c r="A193" s="5" t="s">
        <v>105</v>
      </c>
      <c r="B193" s="5" t="s">
        <v>103</v>
      </c>
      <c r="C193" s="5" t="s">
        <v>102</v>
      </c>
      <c r="D193" s="5" t="s">
        <v>35</v>
      </c>
      <c r="E193" s="5" t="s">
        <v>107</v>
      </c>
      <c r="F193" s="5" t="s">
        <v>106</v>
      </c>
      <c r="G193" s="5">
        <v>2</v>
      </c>
      <c r="H193" s="15">
        <v>2</v>
      </c>
      <c r="I193" s="4" t="s">
        <v>1873</v>
      </c>
      <c r="J193" s="4" t="b">
        <f t="shared" si="2"/>
        <v>0</v>
      </c>
      <c r="K193" s="13" t="s">
        <v>1569</v>
      </c>
      <c r="M193" s="12" t="s">
        <v>1569</v>
      </c>
      <c r="O193" s="12">
        <v>6.9930069930069935E-2</v>
      </c>
      <c r="Q193" s="12"/>
      <c r="S193" s="12" t="s">
        <v>1569</v>
      </c>
      <c r="U193" s="12" t="s">
        <v>1569</v>
      </c>
      <c r="W193" s="12" t="s">
        <v>1569</v>
      </c>
      <c r="Y193" s="14" t="s">
        <v>1569</v>
      </c>
      <c r="AA193" s="14"/>
    </row>
    <row r="194" spans="1:27" ht="12.75" customHeight="1" x14ac:dyDescent="0.25">
      <c r="A194" s="5" t="s">
        <v>412</v>
      </c>
      <c r="B194" s="5" t="s">
        <v>17</v>
      </c>
      <c r="C194" s="5" t="s">
        <v>414</v>
      </c>
      <c r="D194" s="5" t="s">
        <v>360</v>
      </c>
      <c r="E194" s="5" t="s">
        <v>415</v>
      </c>
      <c r="F194" s="5" t="s">
        <v>413</v>
      </c>
      <c r="G194" s="5">
        <v>3</v>
      </c>
      <c r="H194" s="15">
        <v>2</v>
      </c>
      <c r="I194" s="4" t="s">
        <v>1874</v>
      </c>
      <c r="J194" s="4" t="b">
        <f t="shared" si="2"/>
        <v>0</v>
      </c>
      <c r="K194" s="13">
        <v>0.27001704576881108</v>
      </c>
      <c r="L194" s="5">
        <v>2015</v>
      </c>
      <c r="M194" s="12" t="s">
        <v>1569</v>
      </c>
      <c r="O194" s="12">
        <v>6.3094641962944422</v>
      </c>
      <c r="P194" s="5">
        <v>2015</v>
      </c>
      <c r="Q194" s="12"/>
      <c r="S194" s="12" t="s">
        <v>1569</v>
      </c>
      <c r="U194" s="12" t="s">
        <v>1569</v>
      </c>
      <c r="W194" s="12" t="s">
        <v>1569</v>
      </c>
      <c r="Y194" s="14" t="s">
        <v>1569</v>
      </c>
      <c r="AA194" s="14"/>
    </row>
    <row r="195" spans="1:27" ht="12.75" customHeight="1" x14ac:dyDescent="0.25">
      <c r="A195" s="5" t="s">
        <v>416</v>
      </c>
      <c r="B195" s="5" t="s">
        <v>17</v>
      </c>
      <c r="C195" s="5" t="s">
        <v>414</v>
      </c>
      <c r="D195" s="5" t="s">
        <v>360</v>
      </c>
      <c r="E195" s="5" t="s">
        <v>418</v>
      </c>
      <c r="F195" s="5" t="s">
        <v>417</v>
      </c>
      <c r="G195" s="5">
        <v>3</v>
      </c>
      <c r="H195" s="15">
        <v>2</v>
      </c>
      <c r="I195" s="4" t="s">
        <v>1875</v>
      </c>
      <c r="J195" s="4" t="b">
        <f t="shared" si="2"/>
        <v>0</v>
      </c>
      <c r="K195" s="13">
        <v>0.57002369778934814</v>
      </c>
      <c r="L195" s="5">
        <v>2015</v>
      </c>
      <c r="M195" s="12" t="s">
        <v>1569</v>
      </c>
      <c r="O195" s="12">
        <v>5.3999999999999995</v>
      </c>
      <c r="P195" s="5">
        <v>2015</v>
      </c>
      <c r="Q195" s="12"/>
      <c r="S195" s="12" t="s">
        <v>1569</v>
      </c>
      <c r="U195" s="12" t="s">
        <v>1569</v>
      </c>
      <c r="W195" s="12" t="s">
        <v>1569</v>
      </c>
      <c r="Y195" s="14" t="s">
        <v>1569</v>
      </c>
      <c r="AA195" s="14"/>
    </row>
    <row r="196" spans="1:27" ht="12.75" customHeight="1" x14ac:dyDescent="0.25">
      <c r="A196" s="5" t="s">
        <v>419</v>
      </c>
      <c r="B196" s="5" t="s">
        <v>17</v>
      </c>
      <c r="C196" s="5" t="s">
        <v>414</v>
      </c>
      <c r="D196" s="5" t="s">
        <v>360</v>
      </c>
      <c r="E196" s="5" t="s">
        <v>18</v>
      </c>
      <c r="F196" s="5" t="s">
        <v>420</v>
      </c>
      <c r="G196" s="5" t="s">
        <v>1791</v>
      </c>
      <c r="H196" s="15">
        <v>1</v>
      </c>
      <c r="I196" s="4" t="s">
        <v>3161</v>
      </c>
      <c r="J196" s="4" t="b">
        <f t="shared" si="2"/>
        <v>0</v>
      </c>
      <c r="K196" s="13">
        <v>0.542829330046946</v>
      </c>
      <c r="L196" s="5">
        <v>2010</v>
      </c>
      <c r="M196" s="12">
        <v>70</v>
      </c>
      <c r="N196" s="5">
        <v>2010</v>
      </c>
      <c r="O196" s="12">
        <v>12.60587942202292</v>
      </c>
      <c r="P196" s="5">
        <v>2010</v>
      </c>
      <c r="Q196" s="12"/>
      <c r="S196" s="12" t="s">
        <v>1569</v>
      </c>
      <c r="U196" s="12" t="s">
        <v>1569</v>
      </c>
      <c r="W196" s="12" t="s">
        <v>1569</v>
      </c>
      <c r="Y196" s="14" t="s">
        <v>1569</v>
      </c>
      <c r="AA196" s="14"/>
    </row>
    <row r="197" spans="1:27" ht="12.75" customHeight="1" x14ac:dyDescent="0.25">
      <c r="A197" s="5" t="s">
        <v>421</v>
      </c>
      <c r="B197" s="5" t="s">
        <v>17</v>
      </c>
      <c r="C197" s="5" t="s">
        <v>414</v>
      </c>
      <c r="D197" s="5" t="s">
        <v>360</v>
      </c>
      <c r="E197" s="5" t="s">
        <v>423</v>
      </c>
      <c r="F197" s="5" t="s">
        <v>422</v>
      </c>
      <c r="G197" s="5">
        <v>3</v>
      </c>
      <c r="H197" s="15">
        <v>2</v>
      </c>
      <c r="I197" s="4" t="s">
        <v>1876</v>
      </c>
      <c r="J197" s="4" t="b">
        <f t="shared" si="2"/>
        <v>0</v>
      </c>
      <c r="K197" s="13">
        <v>0.40059104935751955</v>
      </c>
      <c r="L197" s="5">
        <v>2015</v>
      </c>
      <c r="M197" s="12" t="s">
        <v>1569</v>
      </c>
      <c r="O197" s="12">
        <v>5.5583628094997479</v>
      </c>
      <c r="P197" s="5">
        <v>2015</v>
      </c>
      <c r="Q197" s="12"/>
      <c r="S197" s="12" t="s">
        <v>1569</v>
      </c>
      <c r="U197" s="12" t="s">
        <v>1569</v>
      </c>
      <c r="W197" s="12" t="s">
        <v>1569</v>
      </c>
      <c r="Y197" s="14" t="s">
        <v>1569</v>
      </c>
      <c r="AA197" s="14"/>
    </row>
    <row r="198" spans="1:27" ht="12.75" customHeight="1" x14ac:dyDescent="0.25">
      <c r="A198" s="5" t="s">
        <v>424</v>
      </c>
      <c r="B198" s="5" t="s">
        <v>17</v>
      </c>
      <c r="C198" s="5" t="s">
        <v>414</v>
      </c>
      <c r="D198" s="5" t="s">
        <v>360</v>
      </c>
      <c r="E198" s="5" t="s">
        <v>426</v>
      </c>
      <c r="F198" s="5" t="s">
        <v>425</v>
      </c>
      <c r="G198" s="5">
        <v>3</v>
      </c>
      <c r="H198" s="15">
        <v>2</v>
      </c>
      <c r="I198" s="4" t="s">
        <v>1877</v>
      </c>
      <c r="J198" s="4" t="b">
        <f t="shared" ref="J198:J261" si="3">IF(OR(AND(L198&lt;2006,L198&lt;&gt;""),AND(N198&lt;2006,N198&lt;&gt;""),AND(P198&lt;2006,P198&lt;&gt;""),AND(R198&lt;2006,R198&lt;&gt;""),AND(T198&lt;2006,T198&lt;&gt;""),AND(V198&lt;2006,V198&lt;&gt;""),AND(X198&lt;2006,X198&lt;&gt;""),AND(Z198&lt;2006,Z198&lt;&gt;""),AND(AB198&lt;2006,AB198&lt;&gt;"")),TRUE,FALSE)</f>
        <v>0</v>
      </c>
      <c r="K198" s="13">
        <v>0.3562599342368678</v>
      </c>
      <c r="L198" s="5">
        <v>2015</v>
      </c>
      <c r="M198" s="12" t="s">
        <v>1569</v>
      </c>
      <c r="O198" s="12">
        <v>1.0050251256281406</v>
      </c>
      <c r="P198" s="5">
        <v>2015</v>
      </c>
      <c r="Q198" s="12"/>
      <c r="S198" s="12" t="s">
        <v>1569</v>
      </c>
      <c r="U198" s="12" t="s">
        <v>1569</v>
      </c>
      <c r="W198" s="12" t="s">
        <v>1569</v>
      </c>
      <c r="Y198" s="14" t="s">
        <v>1569</v>
      </c>
      <c r="AA198" s="14"/>
    </row>
    <row r="199" spans="1:27" ht="12.75" customHeight="1" x14ac:dyDescent="0.25">
      <c r="A199" s="5" t="s">
        <v>427</v>
      </c>
      <c r="B199" s="5" t="s">
        <v>17</v>
      </c>
      <c r="C199" s="5" t="s">
        <v>414</v>
      </c>
      <c r="D199" s="5" t="s">
        <v>360</v>
      </c>
      <c r="E199" s="5" t="s">
        <v>429</v>
      </c>
      <c r="F199" s="5" t="s">
        <v>428</v>
      </c>
      <c r="G199" s="5">
        <v>3</v>
      </c>
      <c r="H199" s="15">
        <v>2</v>
      </c>
      <c r="I199" s="4" t="s">
        <v>1878</v>
      </c>
      <c r="J199" s="4" t="b">
        <f t="shared" si="3"/>
        <v>0</v>
      </c>
      <c r="K199" s="13">
        <v>0.34893655284309882</v>
      </c>
      <c r="L199" s="5">
        <v>2015</v>
      </c>
      <c r="M199" s="12" t="s">
        <v>1569</v>
      </c>
      <c r="O199" s="12">
        <v>4.254413954477771</v>
      </c>
      <c r="P199" s="5">
        <v>2015</v>
      </c>
      <c r="Q199" s="12"/>
      <c r="S199" s="12" t="s">
        <v>1569</v>
      </c>
      <c r="U199" s="12" t="s">
        <v>1569</v>
      </c>
      <c r="W199" s="12" t="s">
        <v>1569</v>
      </c>
      <c r="Y199" s="14" t="s">
        <v>1569</v>
      </c>
      <c r="AA199" s="14"/>
    </row>
    <row r="200" spans="1:27" ht="12.75" customHeight="1" x14ac:dyDescent="0.25">
      <c r="A200" s="5" t="s">
        <v>430</v>
      </c>
      <c r="B200" s="5" t="s">
        <v>17</v>
      </c>
      <c r="C200" s="5" t="s">
        <v>414</v>
      </c>
      <c r="D200" s="5" t="s">
        <v>360</v>
      </c>
      <c r="E200" s="5" t="s">
        <v>432</v>
      </c>
      <c r="F200" s="5" t="s">
        <v>431</v>
      </c>
      <c r="G200" s="5">
        <v>3</v>
      </c>
      <c r="H200" s="15">
        <v>2</v>
      </c>
      <c r="I200" s="4" t="s">
        <v>1879</v>
      </c>
      <c r="J200" s="4" t="b">
        <f t="shared" si="3"/>
        <v>0</v>
      </c>
      <c r="K200" s="13">
        <v>0.15195129813292263</v>
      </c>
      <c r="L200" s="5">
        <v>2015</v>
      </c>
      <c r="M200" s="12" t="s">
        <v>1569</v>
      </c>
      <c r="O200" s="12">
        <v>7.5376884422110546</v>
      </c>
      <c r="P200" s="5">
        <v>2015</v>
      </c>
      <c r="Q200" s="12"/>
      <c r="S200" s="12" t="s">
        <v>1569</v>
      </c>
      <c r="U200" s="12" t="s">
        <v>1569</v>
      </c>
      <c r="W200" s="12" t="s">
        <v>1569</v>
      </c>
      <c r="Y200" s="14" t="s">
        <v>1569</v>
      </c>
      <c r="AA200" s="14"/>
    </row>
    <row r="201" spans="1:27" ht="12.75" customHeight="1" x14ac:dyDescent="0.25">
      <c r="A201" s="5" t="s">
        <v>433</v>
      </c>
      <c r="B201" s="5" t="s">
        <v>17</v>
      </c>
      <c r="C201" s="5" t="s">
        <v>414</v>
      </c>
      <c r="D201" s="5" t="s">
        <v>360</v>
      </c>
      <c r="E201" s="5" t="s">
        <v>435</v>
      </c>
      <c r="F201" s="5" t="s">
        <v>434</v>
      </c>
      <c r="G201" s="5">
        <v>3</v>
      </c>
      <c r="H201" s="15">
        <v>2</v>
      </c>
      <c r="I201" s="4" t="s">
        <v>1880</v>
      </c>
      <c r="J201" s="4" t="b">
        <f t="shared" si="3"/>
        <v>0</v>
      </c>
      <c r="K201" s="13">
        <v>0.22869920971717531</v>
      </c>
      <c r="L201" s="5">
        <v>2015</v>
      </c>
      <c r="M201" s="12" t="s">
        <v>1569</v>
      </c>
      <c r="O201" s="12">
        <v>1.0204081632653061</v>
      </c>
      <c r="P201" s="5">
        <v>2015</v>
      </c>
      <c r="Q201" s="12"/>
      <c r="S201" s="12" t="s">
        <v>1569</v>
      </c>
      <c r="U201" s="12" t="s">
        <v>1569</v>
      </c>
      <c r="W201" s="12" t="s">
        <v>1569</v>
      </c>
      <c r="Y201" s="14" t="s">
        <v>1569</v>
      </c>
      <c r="AA201" s="14"/>
    </row>
    <row r="202" spans="1:27" ht="12.75" customHeight="1" x14ac:dyDescent="0.25">
      <c r="A202" s="5" t="s">
        <v>436</v>
      </c>
      <c r="B202" s="5" t="s">
        <v>17</v>
      </c>
      <c r="C202" s="5" t="s">
        <v>414</v>
      </c>
      <c r="D202" s="5" t="s">
        <v>360</v>
      </c>
      <c r="E202" s="5" t="s">
        <v>438</v>
      </c>
      <c r="F202" s="5" t="s">
        <v>437</v>
      </c>
      <c r="G202" s="5">
        <v>3</v>
      </c>
      <c r="H202" s="15">
        <v>2</v>
      </c>
      <c r="I202" s="4" t="s">
        <v>1881</v>
      </c>
      <c r="J202" s="4" t="b">
        <f t="shared" si="3"/>
        <v>0</v>
      </c>
      <c r="K202" s="13">
        <v>0.19598059672022672</v>
      </c>
      <c r="L202" s="5">
        <v>2015</v>
      </c>
      <c r="M202" s="12" t="s">
        <v>1569</v>
      </c>
      <c r="O202" s="12">
        <v>6.9534767383691838</v>
      </c>
      <c r="P202" s="5">
        <v>2015</v>
      </c>
      <c r="Q202" s="12"/>
      <c r="S202" s="12" t="s">
        <v>1569</v>
      </c>
      <c r="U202" s="12" t="s">
        <v>1569</v>
      </c>
      <c r="W202" s="12" t="s">
        <v>1569</v>
      </c>
      <c r="Y202" s="14" t="s">
        <v>1569</v>
      </c>
      <c r="AA202" s="14"/>
    </row>
    <row r="203" spans="1:27" ht="12.75" customHeight="1" x14ac:dyDescent="0.25">
      <c r="A203" s="5" t="s">
        <v>439</v>
      </c>
      <c r="B203" s="5" t="s">
        <v>17</v>
      </c>
      <c r="C203" s="5" t="s">
        <v>414</v>
      </c>
      <c r="D203" s="5" t="s">
        <v>360</v>
      </c>
      <c r="E203" s="5" t="s">
        <v>441</v>
      </c>
      <c r="F203" s="5" t="s">
        <v>440</v>
      </c>
      <c r="G203" s="5">
        <v>3</v>
      </c>
      <c r="H203" s="15">
        <v>2</v>
      </c>
      <c r="I203" s="4" t="s">
        <v>1882</v>
      </c>
      <c r="J203" s="4" t="b">
        <f t="shared" si="3"/>
        <v>0</v>
      </c>
      <c r="K203" s="13">
        <v>0.7246376811594204</v>
      </c>
      <c r="L203" s="5">
        <v>2015</v>
      </c>
      <c r="M203" s="12">
        <v>69</v>
      </c>
      <c r="N203" s="5">
        <v>2015</v>
      </c>
      <c r="O203" s="12">
        <v>9.9502487562189064</v>
      </c>
      <c r="P203" s="5">
        <v>2015</v>
      </c>
      <c r="Q203" s="12"/>
      <c r="S203" s="12">
        <v>0</v>
      </c>
      <c r="T203" s="5">
        <v>2015</v>
      </c>
      <c r="U203" s="12">
        <v>0</v>
      </c>
      <c r="V203" s="5">
        <v>2015</v>
      </c>
      <c r="W203" s="12">
        <v>0</v>
      </c>
      <c r="X203" s="5">
        <v>2015</v>
      </c>
      <c r="Y203" s="14">
        <v>0</v>
      </c>
      <c r="Z203" s="5">
        <v>2015</v>
      </c>
      <c r="AA203" s="14"/>
    </row>
    <row r="204" spans="1:27" ht="12.75" customHeight="1" x14ac:dyDescent="0.25">
      <c r="A204" s="5" t="s">
        <v>442</v>
      </c>
      <c r="B204" s="5" t="s">
        <v>17</v>
      </c>
      <c r="C204" s="5" t="s">
        <v>414</v>
      </c>
      <c r="D204" s="5" t="s">
        <v>360</v>
      </c>
      <c r="E204" s="5" t="s">
        <v>444</v>
      </c>
      <c r="F204" s="5" t="s">
        <v>443</v>
      </c>
      <c r="G204" s="5">
        <v>3</v>
      </c>
      <c r="H204" s="15">
        <v>2</v>
      </c>
      <c r="I204" s="4" t="s">
        <v>1883</v>
      </c>
      <c r="J204" s="4" t="b">
        <f t="shared" si="3"/>
        <v>0</v>
      </c>
      <c r="K204" s="13" t="s">
        <v>1569</v>
      </c>
      <c r="M204" s="12" t="s">
        <v>1569</v>
      </c>
      <c r="O204" s="12">
        <v>3.6963036963036959</v>
      </c>
      <c r="Q204" s="12"/>
      <c r="S204" s="12" t="s">
        <v>1569</v>
      </c>
      <c r="U204" s="12" t="s">
        <v>1569</v>
      </c>
      <c r="W204" s="12" t="s">
        <v>1569</v>
      </c>
      <c r="Y204" s="14" t="s">
        <v>1569</v>
      </c>
      <c r="AA204" s="14"/>
    </row>
    <row r="205" spans="1:27" ht="12.75" customHeight="1" x14ac:dyDescent="0.25">
      <c r="A205" s="5" t="s">
        <v>445</v>
      </c>
      <c r="B205" s="5" t="s">
        <v>17</v>
      </c>
      <c r="C205" s="5" t="s">
        <v>414</v>
      </c>
      <c r="D205" s="5" t="s">
        <v>360</v>
      </c>
      <c r="E205" s="5" t="s">
        <v>447</v>
      </c>
      <c r="F205" s="5" t="s">
        <v>446</v>
      </c>
      <c r="G205" s="5">
        <v>3</v>
      </c>
      <c r="H205" s="15">
        <v>2</v>
      </c>
      <c r="I205" s="4" t="s">
        <v>1884</v>
      </c>
      <c r="J205" s="4" t="b">
        <f t="shared" si="3"/>
        <v>0</v>
      </c>
      <c r="K205" s="13">
        <v>0.22001406888143044</v>
      </c>
      <c r="L205" s="5">
        <v>2015</v>
      </c>
      <c r="M205" s="12" t="s">
        <v>1569</v>
      </c>
      <c r="O205" s="12">
        <v>2.2896963663514183</v>
      </c>
      <c r="P205" s="5">
        <v>2015</v>
      </c>
      <c r="Q205" s="12"/>
      <c r="S205" s="12" t="s">
        <v>1569</v>
      </c>
      <c r="U205" s="12" t="s">
        <v>1569</v>
      </c>
      <c r="W205" s="12" t="s">
        <v>1569</v>
      </c>
      <c r="Y205" s="14" t="s">
        <v>1569</v>
      </c>
      <c r="AA205" s="14"/>
    </row>
    <row r="206" spans="1:27" ht="12.75" customHeight="1" x14ac:dyDescent="0.25">
      <c r="A206" s="5" t="s">
        <v>1160</v>
      </c>
      <c r="B206" s="5" t="s">
        <v>1163</v>
      </c>
      <c r="C206" s="5" t="s">
        <v>1162</v>
      </c>
      <c r="D206" s="5" t="s">
        <v>1038</v>
      </c>
      <c r="E206" s="5" t="s">
        <v>1164</v>
      </c>
      <c r="F206" s="5" t="s">
        <v>1161</v>
      </c>
      <c r="G206" s="5">
        <v>2</v>
      </c>
      <c r="H206" s="15">
        <v>2</v>
      </c>
      <c r="I206" s="4" t="s">
        <v>1885</v>
      </c>
      <c r="J206" s="4" t="b">
        <f t="shared" si="3"/>
        <v>0</v>
      </c>
      <c r="K206" s="13">
        <v>0.77325581395348841</v>
      </c>
      <c r="L206" s="5">
        <v>2012</v>
      </c>
      <c r="M206" s="12">
        <v>100</v>
      </c>
      <c r="N206" s="5">
        <v>2012</v>
      </c>
      <c r="O206" s="12">
        <v>8.0321285140562253</v>
      </c>
      <c r="P206" s="5">
        <v>2012</v>
      </c>
      <c r="Q206" s="12"/>
      <c r="S206" s="12" t="s">
        <v>1569</v>
      </c>
      <c r="U206" s="12" t="s">
        <v>1569</v>
      </c>
      <c r="W206" s="12" t="s">
        <v>1569</v>
      </c>
      <c r="Y206" s="14" t="s">
        <v>1569</v>
      </c>
      <c r="AA206" s="14"/>
    </row>
    <row r="207" spans="1:27" ht="12.75" customHeight="1" x14ac:dyDescent="0.25">
      <c r="A207" s="5" t="s">
        <v>108</v>
      </c>
      <c r="B207" s="5" t="s">
        <v>111</v>
      </c>
      <c r="C207" s="5" t="s">
        <v>110</v>
      </c>
      <c r="D207" s="5" t="s">
        <v>35</v>
      </c>
      <c r="E207" s="5" t="s">
        <v>112</v>
      </c>
      <c r="F207" s="5" t="s">
        <v>109</v>
      </c>
      <c r="G207" s="5">
        <v>4</v>
      </c>
      <c r="H207" s="15">
        <v>2</v>
      </c>
      <c r="I207" s="4" t="s">
        <v>1886</v>
      </c>
      <c r="J207" s="4" t="b">
        <f t="shared" si="3"/>
        <v>0</v>
      </c>
      <c r="K207" s="13" t="s">
        <v>1569</v>
      </c>
      <c r="M207" s="12" t="s">
        <v>1569</v>
      </c>
      <c r="O207" s="12" t="s">
        <v>1569</v>
      </c>
      <c r="Q207" s="12"/>
      <c r="S207" s="12">
        <v>0</v>
      </c>
      <c r="U207" s="12">
        <v>0</v>
      </c>
      <c r="W207" s="12">
        <v>0</v>
      </c>
      <c r="Y207" s="14">
        <v>100</v>
      </c>
      <c r="AA207" s="14"/>
    </row>
    <row r="208" spans="1:27" ht="12.75" customHeight="1" x14ac:dyDescent="0.25">
      <c r="A208" s="5" t="s">
        <v>113</v>
      </c>
      <c r="B208" s="5" t="s">
        <v>111</v>
      </c>
      <c r="C208" s="5" t="s">
        <v>110</v>
      </c>
      <c r="D208" s="5" t="s">
        <v>35</v>
      </c>
      <c r="E208" s="5" t="s">
        <v>115</v>
      </c>
      <c r="F208" s="5" t="s">
        <v>114</v>
      </c>
      <c r="G208" s="5">
        <v>4</v>
      </c>
      <c r="H208" s="15">
        <v>1</v>
      </c>
      <c r="I208" s="4"/>
      <c r="J208" s="4" t="b">
        <f t="shared" si="3"/>
        <v>0</v>
      </c>
      <c r="K208" s="13" t="s">
        <v>1569</v>
      </c>
      <c r="M208" s="12" t="s">
        <v>1569</v>
      </c>
      <c r="O208" s="12">
        <v>15.784215784215782</v>
      </c>
      <c r="Q208" s="12"/>
      <c r="S208" s="12" t="s">
        <v>1569</v>
      </c>
      <c r="U208" s="12" t="s">
        <v>1569</v>
      </c>
      <c r="W208" s="12" t="s">
        <v>1569</v>
      </c>
      <c r="Y208" s="14" t="s">
        <v>1569</v>
      </c>
      <c r="AA208" s="14"/>
    </row>
    <row r="209" spans="1:27" ht="12.75" customHeight="1" x14ac:dyDescent="0.25">
      <c r="A209" s="5" t="s">
        <v>116</v>
      </c>
      <c r="B209" s="5" t="s">
        <v>111</v>
      </c>
      <c r="C209" s="5" t="s">
        <v>110</v>
      </c>
      <c r="D209" s="5" t="s">
        <v>35</v>
      </c>
      <c r="E209" s="5" t="s">
        <v>118</v>
      </c>
      <c r="F209" s="5" t="s">
        <v>117</v>
      </c>
      <c r="G209" s="5">
        <v>4</v>
      </c>
      <c r="H209" s="15">
        <v>1</v>
      </c>
      <c r="I209" s="4"/>
      <c r="J209" s="4" t="b">
        <f t="shared" si="3"/>
        <v>0</v>
      </c>
      <c r="K209" s="13" t="s">
        <v>1569</v>
      </c>
      <c r="M209" s="12" t="s">
        <v>1569</v>
      </c>
      <c r="O209" s="12">
        <v>17.617617617617618</v>
      </c>
      <c r="Q209" s="12"/>
      <c r="S209" s="12" t="s">
        <v>1569</v>
      </c>
      <c r="U209" s="12" t="s">
        <v>1569</v>
      </c>
      <c r="W209" s="12" t="s">
        <v>1569</v>
      </c>
      <c r="Y209" s="14" t="s">
        <v>1569</v>
      </c>
      <c r="AA209" s="14"/>
    </row>
    <row r="210" spans="1:27" ht="12.75" customHeight="1" x14ac:dyDescent="0.25">
      <c r="A210" s="5" t="s">
        <v>119</v>
      </c>
      <c r="B210" s="5" t="s">
        <v>122</v>
      </c>
      <c r="C210" s="5" t="s">
        <v>121</v>
      </c>
      <c r="D210" s="5" t="s">
        <v>35</v>
      </c>
      <c r="E210" s="5" t="s">
        <v>123</v>
      </c>
      <c r="F210" s="5" t="s">
        <v>120</v>
      </c>
      <c r="G210" s="5">
        <v>2</v>
      </c>
      <c r="H210" s="15">
        <v>1</v>
      </c>
      <c r="I210" s="4" t="s">
        <v>3162</v>
      </c>
      <c r="J210" s="4" t="b">
        <f t="shared" si="3"/>
        <v>0</v>
      </c>
      <c r="K210" s="13">
        <v>1.3277838169386371</v>
      </c>
      <c r="L210" s="5">
        <v>2015</v>
      </c>
      <c r="M210" s="12">
        <v>100</v>
      </c>
      <c r="N210" s="5">
        <v>2015</v>
      </c>
      <c r="O210" s="12">
        <v>16.7</v>
      </c>
      <c r="P210" s="5">
        <v>2015</v>
      </c>
      <c r="Q210" s="12"/>
      <c r="S210" s="12">
        <v>0</v>
      </c>
      <c r="T210" s="5">
        <v>2015</v>
      </c>
      <c r="U210" s="12">
        <v>17.100000000000001</v>
      </c>
      <c r="V210" s="5">
        <v>2015</v>
      </c>
      <c r="W210" s="12">
        <v>77.5</v>
      </c>
      <c r="X210" s="5">
        <v>2015</v>
      </c>
      <c r="Y210" s="14">
        <v>100</v>
      </c>
      <c r="Z210" s="5">
        <v>2015</v>
      </c>
      <c r="AA210" s="14"/>
    </row>
    <row r="211" spans="1:27" ht="12.75" customHeight="1" x14ac:dyDescent="0.25">
      <c r="A211" s="5" t="s">
        <v>124</v>
      </c>
      <c r="B211" s="5" t="s">
        <v>122</v>
      </c>
      <c r="C211" s="5" t="s">
        <v>121</v>
      </c>
      <c r="D211" s="5" t="s">
        <v>35</v>
      </c>
      <c r="E211" s="5" t="s">
        <v>126</v>
      </c>
      <c r="F211" s="5" t="s">
        <v>125</v>
      </c>
      <c r="G211" s="5">
        <v>3</v>
      </c>
      <c r="H211" s="15">
        <v>2</v>
      </c>
      <c r="I211" s="4" t="s">
        <v>1887</v>
      </c>
      <c r="J211" s="4" t="b">
        <f t="shared" si="3"/>
        <v>0</v>
      </c>
      <c r="K211" s="13">
        <v>1.3466819772081444</v>
      </c>
      <c r="L211" s="5">
        <v>2015</v>
      </c>
      <c r="M211" s="12">
        <v>100</v>
      </c>
      <c r="N211" s="5">
        <v>2015</v>
      </c>
      <c r="O211" s="12" t="s">
        <v>1569</v>
      </c>
      <c r="Q211" s="12"/>
      <c r="S211" s="12">
        <v>22.936352553943689</v>
      </c>
      <c r="T211" s="5">
        <v>2015</v>
      </c>
      <c r="U211" s="12">
        <v>17.66</v>
      </c>
      <c r="V211" s="5">
        <v>2015</v>
      </c>
      <c r="W211" s="12">
        <v>0.23086919419724494</v>
      </c>
      <c r="X211" s="5">
        <v>2015</v>
      </c>
      <c r="Y211" s="14">
        <v>91.518235793044951</v>
      </c>
      <c r="Z211" s="5">
        <v>2015</v>
      </c>
      <c r="AA211" s="14"/>
    </row>
    <row r="212" spans="1:27" ht="12.75" customHeight="1" x14ac:dyDescent="0.25">
      <c r="A212" s="5" t="s">
        <v>1165</v>
      </c>
      <c r="B212" s="5" t="s">
        <v>1168</v>
      </c>
      <c r="C212" s="5" t="s">
        <v>1167</v>
      </c>
      <c r="D212" s="5" t="s">
        <v>1038</v>
      </c>
      <c r="E212" s="5" t="s">
        <v>1169</v>
      </c>
      <c r="F212" s="5" t="s">
        <v>1166</v>
      </c>
      <c r="G212" s="5">
        <v>2</v>
      </c>
      <c r="H212" s="15">
        <v>2</v>
      </c>
      <c r="I212" s="4" t="s">
        <v>1888</v>
      </c>
      <c r="J212" s="4" t="b">
        <f t="shared" si="3"/>
        <v>1</v>
      </c>
      <c r="K212" s="13">
        <v>1.61759314874736</v>
      </c>
      <c r="L212" s="5">
        <v>2005</v>
      </c>
      <c r="M212" s="12">
        <v>57</v>
      </c>
      <c r="N212" s="5">
        <v>2005</v>
      </c>
      <c r="O212" s="12" t="s">
        <v>1569</v>
      </c>
      <c r="Q212" s="12"/>
      <c r="S212" s="12">
        <v>0</v>
      </c>
      <c r="T212" s="5">
        <v>2005</v>
      </c>
      <c r="U212" s="12">
        <v>0</v>
      </c>
      <c r="V212" s="5">
        <v>2005</v>
      </c>
      <c r="W212" s="12">
        <v>0</v>
      </c>
      <c r="X212" s="5">
        <v>2005</v>
      </c>
      <c r="Y212" s="14">
        <v>0</v>
      </c>
      <c r="Z212" s="5">
        <v>2005</v>
      </c>
      <c r="AA212" s="14"/>
    </row>
    <row r="213" spans="1:27" ht="12.75" customHeight="1" x14ac:dyDescent="0.25">
      <c r="A213" s="5" t="s">
        <v>448</v>
      </c>
      <c r="B213" s="5" t="s">
        <v>1524</v>
      </c>
      <c r="C213" s="5" t="s">
        <v>450</v>
      </c>
      <c r="D213" s="5" t="s">
        <v>360</v>
      </c>
      <c r="E213" s="5" t="s">
        <v>451</v>
      </c>
      <c r="F213" s="5" t="s">
        <v>449</v>
      </c>
      <c r="G213" s="5">
        <v>1</v>
      </c>
      <c r="H213" s="15">
        <v>1</v>
      </c>
      <c r="I213" s="4" t="s">
        <v>1889</v>
      </c>
      <c r="J213" s="4" t="b">
        <f t="shared" si="3"/>
        <v>1</v>
      </c>
      <c r="K213" s="13">
        <v>0.66163141993957708</v>
      </c>
      <c r="L213" s="5">
        <v>2002</v>
      </c>
      <c r="M213" s="12">
        <v>35</v>
      </c>
      <c r="N213" s="5">
        <v>2002</v>
      </c>
      <c r="O213" s="12">
        <v>0</v>
      </c>
      <c r="P213" s="5">
        <v>2005</v>
      </c>
      <c r="Q213" s="12"/>
      <c r="S213" s="12" t="s">
        <v>1569</v>
      </c>
      <c r="U213" s="12" t="s">
        <v>1569</v>
      </c>
      <c r="W213" s="12" t="s">
        <v>1569</v>
      </c>
      <c r="Y213" s="14" t="s">
        <v>1569</v>
      </c>
      <c r="AA213" s="14"/>
    </row>
    <row r="214" spans="1:27" ht="12.75" customHeight="1" x14ac:dyDescent="0.25">
      <c r="A214" s="5" t="s">
        <v>686</v>
      </c>
      <c r="B214" s="5" t="s">
        <v>689</v>
      </c>
      <c r="C214" s="5" t="s">
        <v>688</v>
      </c>
      <c r="D214" s="5" t="s">
        <v>620</v>
      </c>
      <c r="E214" s="5" t="s">
        <v>690</v>
      </c>
      <c r="F214" s="5" t="s">
        <v>687</v>
      </c>
      <c r="G214" s="5">
        <v>2</v>
      </c>
      <c r="H214" s="15">
        <v>1</v>
      </c>
      <c r="I214" s="4"/>
      <c r="J214" s="4" t="b">
        <f t="shared" si="3"/>
        <v>0</v>
      </c>
      <c r="K214" s="13" t="s">
        <v>1569</v>
      </c>
      <c r="M214" s="12">
        <v>100</v>
      </c>
      <c r="O214" s="12">
        <v>12.961116650049851</v>
      </c>
      <c r="Q214" s="12"/>
      <c r="S214" s="12" t="s">
        <v>1569</v>
      </c>
      <c r="U214" s="12" t="s">
        <v>1569</v>
      </c>
      <c r="W214" s="12" t="s">
        <v>1569</v>
      </c>
      <c r="Y214" s="14" t="s">
        <v>1569</v>
      </c>
      <c r="AA214" s="14"/>
    </row>
    <row r="215" spans="1:27" ht="12.75" customHeight="1" x14ac:dyDescent="0.25">
      <c r="A215" s="5" t="s">
        <v>127</v>
      </c>
      <c r="B215" s="5" t="s">
        <v>130</v>
      </c>
      <c r="C215" s="5" t="s">
        <v>129</v>
      </c>
      <c r="D215" s="5" t="s">
        <v>35</v>
      </c>
      <c r="E215" s="5" t="s">
        <v>131</v>
      </c>
      <c r="F215" s="5" t="s">
        <v>128</v>
      </c>
      <c r="G215" s="5" t="s">
        <v>2708</v>
      </c>
      <c r="H215" s="15">
        <v>1</v>
      </c>
      <c r="I215" s="4"/>
      <c r="J215" s="4" t="b">
        <f t="shared" si="3"/>
        <v>0</v>
      </c>
      <c r="K215" s="13">
        <v>1.0384176794220661</v>
      </c>
      <c r="L215" s="5">
        <v>2015</v>
      </c>
      <c r="M215" s="12" t="s">
        <v>1569</v>
      </c>
      <c r="O215" s="12">
        <v>8</v>
      </c>
      <c r="P215" s="5">
        <v>2015</v>
      </c>
      <c r="Q215" s="12"/>
      <c r="S215" s="12">
        <v>0</v>
      </c>
      <c r="T215" s="5">
        <v>2015</v>
      </c>
      <c r="U215" s="12">
        <v>28</v>
      </c>
      <c r="V215" s="5">
        <v>2015</v>
      </c>
      <c r="W215" s="12">
        <v>65</v>
      </c>
      <c r="X215" s="5">
        <v>2015</v>
      </c>
      <c r="Y215" s="14">
        <v>100</v>
      </c>
      <c r="Z215" s="5">
        <v>2015</v>
      </c>
      <c r="AA215" s="14"/>
    </row>
    <row r="216" spans="1:27" ht="12.75" customHeight="1" x14ac:dyDescent="0.25">
      <c r="A216" s="5" t="s">
        <v>132</v>
      </c>
      <c r="B216" s="5" t="s">
        <v>130</v>
      </c>
      <c r="C216" s="5" t="s">
        <v>129</v>
      </c>
      <c r="D216" s="5" t="s">
        <v>35</v>
      </c>
      <c r="E216" s="5" t="s">
        <v>134</v>
      </c>
      <c r="F216" s="5" t="s">
        <v>133</v>
      </c>
      <c r="G216" s="5" t="s">
        <v>2708</v>
      </c>
      <c r="H216" s="15">
        <v>1</v>
      </c>
      <c r="I216" s="4"/>
      <c r="J216" s="4" t="b">
        <f t="shared" si="3"/>
        <v>0</v>
      </c>
      <c r="K216" s="13" t="s">
        <v>1569</v>
      </c>
      <c r="M216" s="12" t="s">
        <v>1569</v>
      </c>
      <c r="O216" s="12">
        <v>1.600480144043213</v>
      </c>
      <c r="Q216" s="12"/>
      <c r="S216" s="12" t="s">
        <v>1569</v>
      </c>
      <c r="U216" s="12" t="s">
        <v>1569</v>
      </c>
      <c r="W216" s="12" t="s">
        <v>1569</v>
      </c>
      <c r="Y216" s="14" t="s">
        <v>1569</v>
      </c>
      <c r="AA216" s="14"/>
    </row>
    <row r="217" spans="1:27" ht="12.75" customHeight="1" x14ac:dyDescent="0.25">
      <c r="A217" s="5" t="s">
        <v>691</v>
      </c>
      <c r="B217" s="5" t="s">
        <v>694</v>
      </c>
      <c r="C217" s="5" t="s">
        <v>693</v>
      </c>
      <c r="D217" s="5" t="s">
        <v>620</v>
      </c>
      <c r="E217" s="5" t="s">
        <v>695</v>
      </c>
      <c r="F217" s="5" t="s">
        <v>692</v>
      </c>
      <c r="G217" s="5">
        <v>2</v>
      </c>
      <c r="H217" s="15">
        <v>1</v>
      </c>
      <c r="I217" s="4"/>
      <c r="J217" s="4" t="b">
        <f t="shared" si="3"/>
        <v>0</v>
      </c>
      <c r="K217" s="13">
        <v>1.0204081632653061</v>
      </c>
      <c r="L217" s="5">
        <v>2013</v>
      </c>
      <c r="M217" s="12">
        <v>82.5</v>
      </c>
      <c r="N217" s="5">
        <v>2013</v>
      </c>
      <c r="O217" s="12">
        <v>10.31746031746032</v>
      </c>
      <c r="P217" s="5">
        <v>2013</v>
      </c>
      <c r="Q217" s="12"/>
      <c r="S217" s="12">
        <v>0</v>
      </c>
      <c r="T217" s="5">
        <v>2013</v>
      </c>
      <c r="U217" s="12">
        <v>0</v>
      </c>
      <c r="V217" s="5">
        <v>2013</v>
      </c>
      <c r="W217" s="12">
        <v>0</v>
      </c>
      <c r="X217" s="5">
        <v>2013</v>
      </c>
      <c r="Y217" s="14">
        <v>0</v>
      </c>
      <c r="Z217" s="5">
        <v>2013</v>
      </c>
      <c r="AA217" s="14"/>
    </row>
    <row r="218" spans="1:27" ht="12.75" customHeight="1" x14ac:dyDescent="0.25">
      <c r="A218" s="5" t="s">
        <v>696</v>
      </c>
      <c r="B218" s="5" t="s">
        <v>694</v>
      </c>
      <c r="C218" s="5" t="s">
        <v>693</v>
      </c>
      <c r="D218" s="5" t="s">
        <v>620</v>
      </c>
      <c r="E218" s="5" t="s">
        <v>698</v>
      </c>
      <c r="F218" s="5" t="s">
        <v>697</v>
      </c>
      <c r="G218" s="5">
        <v>2</v>
      </c>
      <c r="H218" s="15">
        <v>1</v>
      </c>
      <c r="I218" s="4"/>
      <c r="J218" s="4" t="b">
        <f t="shared" si="3"/>
        <v>0</v>
      </c>
      <c r="K218" s="13">
        <v>0.7400000000000001</v>
      </c>
      <c r="L218" s="5">
        <v>2015</v>
      </c>
      <c r="M218" s="12" t="s">
        <v>1569</v>
      </c>
      <c r="O218" s="12">
        <v>17.582417582417584</v>
      </c>
      <c r="P218" s="5">
        <v>2015</v>
      </c>
      <c r="Q218" s="12"/>
      <c r="S218" s="12" t="s">
        <v>1569</v>
      </c>
      <c r="U218" s="12" t="s">
        <v>1569</v>
      </c>
      <c r="W218" s="12" t="s">
        <v>1569</v>
      </c>
      <c r="Y218" s="14" t="s">
        <v>1569</v>
      </c>
      <c r="AA218" s="14"/>
    </row>
    <row r="219" spans="1:27" ht="12.75" customHeight="1" x14ac:dyDescent="0.25">
      <c r="A219" s="5" t="s">
        <v>135</v>
      </c>
      <c r="B219" s="5" t="s">
        <v>138</v>
      </c>
      <c r="C219" s="5" t="s">
        <v>137</v>
      </c>
      <c r="D219" s="5" t="s">
        <v>35</v>
      </c>
      <c r="E219" s="5" t="s">
        <v>139</v>
      </c>
      <c r="F219" s="5" t="s">
        <v>136</v>
      </c>
      <c r="G219" s="5">
        <v>3</v>
      </c>
      <c r="H219" s="15">
        <v>1</v>
      </c>
      <c r="I219" s="4"/>
      <c r="J219" s="4" t="b">
        <f t="shared" si="3"/>
        <v>0</v>
      </c>
      <c r="K219" s="13">
        <v>1.2808129854347854</v>
      </c>
      <c r="L219" s="5">
        <v>2012</v>
      </c>
      <c r="M219" s="12" t="s">
        <v>1569</v>
      </c>
      <c r="O219" s="12">
        <v>9.9581756622186806E-3</v>
      </c>
      <c r="P219" s="5">
        <v>2012</v>
      </c>
      <c r="Q219" s="12"/>
      <c r="S219" s="12" t="s">
        <v>1569</v>
      </c>
      <c r="U219" s="12" t="s">
        <v>1569</v>
      </c>
      <c r="W219" s="12" t="s">
        <v>1569</v>
      </c>
      <c r="Y219" s="14" t="s">
        <v>1569</v>
      </c>
      <c r="AA219" s="14"/>
    </row>
    <row r="220" spans="1:27" ht="12.75" customHeight="1" x14ac:dyDescent="0.25">
      <c r="A220" s="5" t="s">
        <v>140</v>
      </c>
      <c r="B220" s="5" t="s">
        <v>138</v>
      </c>
      <c r="C220" s="5" t="s">
        <v>137</v>
      </c>
      <c r="D220" s="5" t="s">
        <v>35</v>
      </c>
      <c r="E220" s="5" t="s">
        <v>142</v>
      </c>
      <c r="F220" s="5" t="s">
        <v>141</v>
      </c>
      <c r="G220" s="5">
        <v>3</v>
      </c>
      <c r="H220" s="15">
        <v>2</v>
      </c>
      <c r="I220" s="4" t="s">
        <v>1890</v>
      </c>
      <c r="J220" s="4" t="b">
        <f t="shared" si="3"/>
        <v>0</v>
      </c>
      <c r="K220" s="13">
        <v>1.0101545943517365</v>
      </c>
      <c r="L220" s="5">
        <v>2015</v>
      </c>
      <c r="M220" s="12" t="s">
        <v>1569</v>
      </c>
      <c r="O220" s="12">
        <v>13.900000000000002</v>
      </c>
      <c r="P220" s="5">
        <v>2015</v>
      </c>
      <c r="Q220" s="12"/>
      <c r="S220" s="12" t="s">
        <v>1569</v>
      </c>
      <c r="U220" s="12" t="s">
        <v>1569</v>
      </c>
      <c r="W220" s="12" t="s">
        <v>1569</v>
      </c>
      <c r="Y220" s="14" t="s">
        <v>1569</v>
      </c>
      <c r="AA220" s="14"/>
    </row>
    <row r="221" spans="1:27" ht="12.75" customHeight="1" x14ac:dyDescent="0.25">
      <c r="A221" s="5" t="s">
        <v>1170</v>
      </c>
      <c r="B221" s="5" t="s">
        <v>1173</v>
      </c>
      <c r="C221" s="5" t="s">
        <v>1172</v>
      </c>
      <c r="D221" s="5" t="s">
        <v>1038</v>
      </c>
      <c r="E221" s="5" t="s">
        <v>1174</v>
      </c>
      <c r="F221" s="5" t="s">
        <v>1171</v>
      </c>
      <c r="G221" s="5">
        <v>1</v>
      </c>
      <c r="H221" s="15">
        <v>1</v>
      </c>
      <c r="I221" s="4" t="s">
        <v>3163</v>
      </c>
      <c r="J221" s="4" t="b">
        <f t="shared" si="3"/>
        <v>0</v>
      </c>
      <c r="K221" s="13">
        <v>0.62945784471130228</v>
      </c>
      <c r="L221" s="5">
        <v>2013</v>
      </c>
      <c r="M221" s="12">
        <v>72</v>
      </c>
      <c r="N221" s="5">
        <v>2013</v>
      </c>
      <c r="O221" s="12">
        <v>17</v>
      </c>
      <c r="P221" s="5">
        <v>2013</v>
      </c>
      <c r="Q221" s="12"/>
      <c r="S221" s="12">
        <v>0</v>
      </c>
      <c r="T221" s="5">
        <v>2013</v>
      </c>
      <c r="U221" s="12">
        <v>0</v>
      </c>
      <c r="V221" s="5">
        <v>2013</v>
      </c>
      <c r="W221" s="12">
        <v>0</v>
      </c>
      <c r="X221" s="5">
        <v>2013</v>
      </c>
      <c r="Y221" s="14">
        <v>0</v>
      </c>
      <c r="Z221" s="5">
        <v>2013</v>
      </c>
      <c r="AA221" s="14"/>
    </row>
    <row r="222" spans="1:27" ht="12.75" customHeight="1" x14ac:dyDescent="0.25">
      <c r="A222" s="5" t="s">
        <v>1175</v>
      </c>
      <c r="B222" s="5" t="s">
        <v>1173</v>
      </c>
      <c r="C222" s="5" t="s">
        <v>1172</v>
      </c>
      <c r="D222" s="5" t="s">
        <v>1038</v>
      </c>
      <c r="E222" s="5" t="s">
        <v>1177</v>
      </c>
      <c r="F222" s="5" t="s">
        <v>1176</v>
      </c>
      <c r="G222" s="5">
        <v>2</v>
      </c>
      <c r="H222" s="15">
        <v>1</v>
      </c>
      <c r="I222" s="4"/>
      <c r="J222" s="4" t="b">
        <f t="shared" si="3"/>
        <v>0</v>
      </c>
      <c r="K222" s="13">
        <v>0.56002640699785444</v>
      </c>
      <c r="L222" s="5">
        <v>2011</v>
      </c>
      <c r="M222" s="12" t="s">
        <v>1569</v>
      </c>
      <c r="O222" s="12">
        <v>12.000000000000002</v>
      </c>
      <c r="P222" s="5">
        <v>2011</v>
      </c>
      <c r="Q222" s="12"/>
      <c r="S222" s="12" t="s">
        <v>1569</v>
      </c>
      <c r="U222" s="12" t="s">
        <v>1569</v>
      </c>
      <c r="W222" s="12" t="s">
        <v>1569</v>
      </c>
      <c r="Y222" s="14" t="s">
        <v>1569</v>
      </c>
      <c r="AA222" s="14"/>
    </row>
    <row r="223" spans="1:27" ht="12.75" customHeight="1" x14ac:dyDescent="0.25">
      <c r="A223" s="5" t="s">
        <v>1178</v>
      </c>
      <c r="B223" s="5" t="s">
        <v>1173</v>
      </c>
      <c r="C223" s="5" t="s">
        <v>1172</v>
      </c>
      <c r="D223" s="5" t="s">
        <v>1038</v>
      </c>
      <c r="E223" s="5" t="s">
        <v>1180</v>
      </c>
      <c r="F223" s="5" t="s">
        <v>1179</v>
      </c>
      <c r="G223" s="5">
        <v>2</v>
      </c>
      <c r="H223" s="15">
        <v>2</v>
      </c>
      <c r="I223" s="4" t="s">
        <v>1891</v>
      </c>
      <c r="J223" s="4" t="b">
        <f t="shared" si="3"/>
        <v>0</v>
      </c>
      <c r="K223" s="13">
        <v>0.35714353698461537</v>
      </c>
      <c r="L223" s="5">
        <v>2014</v>
      </c>
      <c r="M223" s="12">
        <v>12.5</v>
      </c>
      <c r="N223" s="5">
        <v>2014</v>
      </c>
      <c r="O223" s="12">
        <v>11.811811811811811</v>
      </c>
      <c r="P223" s="5">
        <v>2014</v>
      </c>
      <c r="Q223" s="12"/>
      <c r="S223" s="12">
        <v>0</v>
      </c>
      <c r="T223" s="5">
        <v>2014</v>
      </c>
      <c r="U223" s="12">
        <v>0</v>
      </c>
      <c r="V223" s="5">
        <v>2014</v>
      </c>
      <c r="W223" s="12">
        <v>0</v>
      </c>
      <c r="X223" s="5">
        <v>2014</v>
      </c>
      <c r="Y223" s="14">
        <v>0</v>
      </c>
      <c r="Z223" s="5">
        <v>2014</v>
      </c>
      <c r="AA223" s="14"/>
    </row>
    <row r="224" spans="1:27" ht="12.75" customHeight="1" x14ac:dyDescent="0.25">
      <c r="A224" s="5" t="s">
        <v>452</v>
      </c>
      <c r="B224" s="5" t="s">
        <v>455</v>
      </c>
      <c r="C224" s="5" t="s">
        <v>454</v>
      </c>
      <c r="D224" s="5" t="s">
        <v>360</v>
      </c>
      <c r="E224" s="5" t="s">
        <v>456</v>
      </c>
      <c r="F224" s="5" t="s">
        <v>453</v>
      </c>
      <c r="G224" s="5">
        <v>2</v>
      </c>
      <c r="H224" s="15">
        <v>1</v>
      </c>
      <c r="I224" s="4"/>
      <c r="J224" s="4" t="b">
        <f t="shared" si="3"/>
        <v>1</v>
      </c>
      <c r="K224" s="13">
        <v>0.75547720977083865</v>
      </c>
      <c r="L224" s="5">
        <v>1996</v>
      </c>
      <c r="M224" s="12">
        <v>76</v>
      </c>
      <c r="N224" s="5">
        <v>1996</v>
      </c>
      <c r="O224" s="12">
        <v>5.3053053053053052</v>
      </c>
      <c r="P224" s="5">
        <v>1996</v>
      </c>
      <c r="Q224" s="12"/>
      <c r="S224" s="12" t="s">
        <v>1569</v>
      </c>
      <c r="U224" s="12" t="s">
        <v>1569</v>
      </c>
      <c r="W224" s="12" t="s">
        <v>1569</v>
      </c>
      <c r="Y224" s="14" t="s">
        <v>1569</v>
      </c>
      <c r="AA224" s="14"/>
    </row>
    <row r="225" spans="1:27" ht="12.75" customHeight="1" x14ac:dyDescent="0.25">
      <c r="A225" s="5" t="s">
        <v>457</v>
      </c>
      <c r="B225" s="5" t="s">
        <v>460</v>
      </c>
      <c r="C225" s="5" t="s">
        <v>459</v>
      </c>
      <c r="D225" s="5" t="s">
        <v>360</v>
      </c>
      <c r="E225" s="5" t="s">
        <v>461</v>
      </c>
      <c r="F225" s="5" t="s">
        <v>458</v>
      </c>
      <c r="G225" s="5">
        <v>2</v>
      </c>
      <c r="H225" s="15">
        <v>1</v>
      </c>
      <c r="I225" s="4" t="s">
        <v>3164</v>
      </c>
      <c r="J225" s="4" t="b">
        <f t="shared" si="3"/>
        <v>0</v>
      </c>
      <c r="K225" s="13">
        <v>0.70000000313841571</v>
      </c>
      <c r="L225" s="5">
        <v>2015</v>
      </c>
      <c r="M225" s="12">
        <v>12.4</v>
      </c>
      <c r="N225" s="5">
        <v>2015</v>
      </c>
      <c r="O225" s="12">
        <v>15.4</v>
      </c>
      <c r="P225" s="5">
        <v>2015</v>
      </c>
      <c r="Q225" s="12"/>
      <c r="S225" s="12">
        <v>0</v>
      </c>
      <c r="T225" s="5">
        <v>2015</v>
      </c>
      <c r="U225" s="12">
        <v>0</v>
      </c>
      <c r="V225" s="5">
        <v>2015</v>
      </c>
      <c r="W225" s="12">
        <v>0</v>
      </c>
      <c r="X225" s="5">
        <v>2015</v>
      </c>
      <c r="Y225" s="14">
        <v>100</v>
      </c>
      <c r="Z225" s="5">
        <v>2015</v>
      </c>
      <c r="AA225" s="14"/>
    </row>
    <row r="226" spans="1:27" ht="12.75" customHeight="1" x14ac:dyDescent="0.25">
      <c r="A226" s="5" t="s">
        <v>699</v>
      </c>
      <c r="B226" s="5" t="s">
        <v>702</v>
      </c>
      <c r="C226" s="5" t="s">
        <v>701</v>
      </c>
      <c r="D226" s="5" t="s">
        <v>620</v>
      </c>
      <c r="E226" s="5" t="s">
        <v>703</v>
      </c>
      <c r="F226" s="5" t="s">
        <v>700</v>
      </c>
      <c r="G226" s="5">
        <v>2</v>
      </c>
      <c r="H226" s="15">
        <v>1</v>
      </c>
      <c r="I226" s="4"/>
      <c r="J226" s="4" t="b">
        <f t="shared" si="3"/>
        <v>0</v>
      </c>
      <c r="K226" s="13">
        <v>0.75429553264604809</v>
      </c>
      <c r="L226" s="5">
        <v>2015</v>
      </c>
      <c r="M226" s="12">
        <v>97</v>
      </c>
      <c r="N226" s="5">
        <v>2015</v>
      </c>
      <c r="O226" s="12">
        <v>8.1632653061224492</v>
      </c>
      <c r="P226" s="5">
        <v>2015</v>
      </c>
      <c r="Q226" s="12"/>
      <c r="S226" s="12" t="s">
        <v>1569</v>
      </c>
      <c r="U226" s="12" t="s">
        <v>1569</v>
      </c>
      <c r="W226" s="12" t="s">
        <v>1569</v>
      </c>
      <c r="Y226" s="14">
        <v>92.499732133290465</v>
      </c>
      <c r="Z226" s="5">
        <v>2015</v>
      </c>
      <c r="AA226" s="14"/>
    </row>
    <row r="227" spans="1:27" ht="12.75" customHeight="1" x14ac:dyDescent="0.25">
      <c r="A227" s="5" t="s">
        <v>704</v>
      </c>
      <c r="B227" s="5" t="s">
        <v>702</v>
      </c>
      <c r="C227" s="5" t="s">
        <v>701</v>
      </c>
      <c r="D227" s="5" t="s">
        <v>620</v>
      </c>
      <c r="E227" s="5" t="s">
        <v>706</v>
      </c>
      <c r="F227" s="5" t="s">
        <v>705</v>
      </c>
      <c r="G227" s="5">
        <v>2</v>
      </c>
      <c r="H227" s="15">
        <v>1</v>
      </c>
      <c r="I227" s="4"/>
      <c r="J227" s="4" t="b">
        <f t="shared" si="3"/>
        <v>0</v>
      </c>
      <c r="K227" s="13">
        <v>0.93152582159624409</v>
      </c>
      <c r="L227" s="5">
        <v>2016</v>
      </c>
      <c r="M227" s="12">
        <v>59</v>
      </c>
      <c r="N227" s="5">
        <v>2016</v>
      </c>
      <c r="O227" s="12">
        <v>11.261126112611262</v>
      </c>
      <c r="P227" s="5">
        <v>2016</v>
      </c>
      <c r="Q227" s="12"/>
      <c r="S227" s="12" t="s">
        <v>1569</v>
      </c>
      <c r="U227" s="12" t="s">
        <v>1569</v>
      </c>
      <c r="W227" s="12" t="s">
        <v>1569</v>
      </c>
      <c r="Y227" s="14" t="s">
        <v>1569</v>
      </c>
      <c r="AA227" s="14"/>
    </row>
    <row r="228" spans="1:27" ht="12.75" customHeight="1" x14ac:dyDescent="0.25">
      <c r="A228" s="5" t="s">
        <v>143</v>
      </c>
      <c r="B228" s="5" t="s">
        <v>146</v>
      </c>
      <c r="C228" s="5" t="s">
        <v>145</v>
      </c>
      <c r="D228" s="5" t="s">
        <v>35</v>
      </c>
      <c r="E228" s="5" t="s">
        <v>147</v>
      </c>
      <c r="F228" s="5" t="s">
        <v>144</v>
      </c>
      <c r="G228" s="5">
        <v>2</v>
      </c>
      <c r="H228" s="15">
        <v>1</v>
      </c>
      <c r="I228" s="4"/>
      <c r="J228" s="4" t="b">
        <f t="shared" si="3"/>
        <v>0</v>
      </c>
      <c r="K228" s="13" t="s">
        <v>1569</v>
      </c>
      <c r="M228" s="12" t="s">
        <v>1569</v>
      </c>
      <c r="O228" s="12">
        <v>15.427713856928463</v>
      </c>
      <c r="Q228" s="12"/>
      <c r="S228" s="12" t="s">
        <v>1569</v>
      </c>
      <c r="U228" s="12" t="s">
        <v>1569</v>
      </c>
      <c r="W228" s="12" t="s">
        <v>1569</v>
      </c>
      <c r="Y228" s="14" t="s">
        <v>1569</v>
      </c>
      <c r="AA228" s="14"/>
    </row>
    <row r="229" spans="1:27" ht="12.75" customHeight="1" x14ac:dyDescent="0.25">
      <c r="A229" s="5" t="s">
        <v>148</v>
      </c>
      <c r="B229" s="5" t="s">
        <v>146</v>
      </c>
      <c r="C229" s="5" t="s">
        <v>145</v>
      </c>
      <c r="D229" s="5" t="s">
        <v>35</v>
      </c>
      <c r="E229" s="5" t="s">
        <v>150</v>
      </c>
      <c r="F229" s="5" t="s">
        <v>149</v>
      </c>
      <c r="G229" s="5">
        <v>2</v>
      </c>
      <c r="H229" s="15">
        <v>1</v>
      </c>
      <c r="I229" s="4"/>
      <c r="J229" s="4" t="b">
        <f t="shared" si="3"/>
        <v>0</v>
      </c>
      <c r="K229" s="13">
        <v>1.5703450389600642</v>
      </c>
      <c r="L229" s="5">
        <v>2014</v>
      </c>
      <c r="M229" s="12" t="s">
        <v>1569</v>
      </c>
      <c r="O229" s="12">
        <v>21.157684630738522</v>
      </c>
      <c r="P229" s="5">
        <v>2014</v>
      </c>
      <c r="Q229" s="12"/>
      <c r="S229" s="12">
        <v>0</v>
      </c>
      <c r="T229" s="5">
        <v>2014</v>
      </c>
      <c r="U229" s="12">
        <v>0</v>
      </c>
      <c r="V229" s="5">
        <v>2014</v>
      </c>
      <c r="W229" s="12">
        <v>52</v>
      </c>
      <c r="X229" s="5">
        <v>2014</v>
      </c>
      <c r="Y229" s="14">
        <v>0</v>
      </c>
      <c r="Z229" s="5">
        <v>2014</v>
      </c>
      <c r="AA229" s="14"/>
    </row>
    <row r="230" spans="1:27" ht="12.75" customHeight="1" x14ac:dyDescent="0.25">
      <c r="A230" s="5" t="s">
        <v>707</v>
      </c>
      <c r="B230" s="5" t="s">
        <v>23</v>
      </c>
      <c r="C230" s="5" t="s">
        <v>708</v>
      </c>
      <c r="D230" s="5" t="s">
        <v>620</v>
      </c>
      <c r="E230" s="5" t="s">
        <v>709</v>
      </c>
      <c r="F230" s="5" t="s">
        <v>3165</v>
      </c>
      <c r="G230" s="5">
        <v>2</v>
      </c>
      <c r="H230" s="15">
        <v>2</v>
      </c>
      <c r="I230" s="4" t="s">
        <v>3166</v>
      </c>
      <c r="J230" s="4" t="b">
        <f t="shared" si="3"/>
        <v>0</v>
      </c>
      <c r="K230" s="13">
        <v>0.54840958975103238</v>
      </c>
      <c r="L230" s="5">
        <v>2016</v>
      </c>
      <c r="M230" s="12">
        <v>100</v>
      </c>
      <c r="N230" s="5">
        <v>2016</v>
      </c>
      <c r="O230" s="12">
        <v>0</v>
      </c>
      <c r="P230" s="5">
        <v>2016</v>
      </c>
      <c r="Q230" s="12"/>
      <c r="S230" s="12">
        <v>0</v>
      </c>
      <c r="T230" s="5">
        <v>2016</v>
      </c>
      <c r="U230" s="12">
        <v>0</v>
      </c>
      <c r="V230" s="5">
        <v>2016</v>
      </c>
      <c r="W230" s="12">
        <v>0</v>
      </c>
      <c r="X230" s="5">
        <v>2016</v>
      </c>
      <c r="Y230" s="14">
        <v>0</v>
      </c>
      <c r="Z230" s="5">
        <v>2016</v>
      </c>
      <c r="AA230" s="14"/>
    </row>
    <row r="231" spans="1:27" ht="12.75" customHeight="1" x14ac:dyDescent="0.25">
      <c r="A231" s="5" t="s">
        <v>710</v>
      </c>
      <c r="B231" s="5" t="s">
        <v>23</v>
      </c>
      <c r="C231" s="5" t="s">
        <v>708</v>
      </c>
      <c r="D231" s="5" t="s">
        <v>620</v>
      </c>
      <c r="E231" s="5" t="s">
        <v>711</v>
      </c>
      <c r="F231" s="5" t="s">
        <v>1462</v>
      </c>
      <c r="G231" s="5" t="s">
        <v>2708</v>
      </c>
      <c r="H231" s="15">
        <v>1</v>
      </c>
      <c r="I231" s="4"/>
      <c r="J231" s="4" t="b">
        <f t="shared" si="3"/>
        <v>0</v>
      </c>
      <c r="K231" s="13">
        <v>0.99390689170862878</v>
      </c>
      <c r="L231" s="5">
        <v>2014</v>
      </c>
      <c r="M231" s="12">
        <v>76.5</v>
      </c>
      <c r="N231" s="5">
        <v>2014</v>
      </c>
      <c r="O231" s="12">
        <v>0</v>
      </c>
      <c r="P231" s="5">
        <v>2014</v>
      </c>
      <c r="Q231" s="12"/>
      <c r="S231" s="12">
        <v>12.72430668841762</v>
      </c>
      <c r="T231" s="5">
        <v>2014</v>
      </c>
      <c r="U231" s="12">
        <v>0</v>
      </c>
      <c r="V231" s="5">
        <v>2014</v>
      </c>
      <c r="W231" s="12" t="s">
        <v>1569</v>
      </c>
      <c r="Y231" s="14">
        <v>0</v>
      </c>
      <c r="Z231" s="5">
        <v>2014</v>
      </c>
      <c r="AA231" s="14"/>
    </row>
    <row r="232" spans="1:27" ht="12.75" customHeight="1" x14ac:dyDescent="0.25">
      <c r="A232" s="5" t="s">
        <v>712</v>
      </c>
      <c r="B232" s="5" t="s">
        <v>23</v>
      </c>
      <c r="C232" s="5" t="s">
        <v>708</v>
      </c>
      <c r="D232" s="5" t="s">
        <v>620</v>
      </c>
      <c r="E232" s="5" t="s">
        <v>714</v>
      </c>
      <c r="F232" s="5" t="s">
        <v>713</v>
      </c>
      <c r="G232" s="5">
        <v>3</v>
      </c>
      <c r="H232" s="15">
        <v>2</v>
      </c>
      <c r="I232" s="4" t="s">
        <v>1892</v>
      </c>
      <c r="J232" s="4" t="b">
        <f t="shared" si="3"/>
        <v>0</v>
      </c>
      <c r="K232" s="13">
        <v>0.48766053392906872</v>
      </c>
      <c r="L232" s="5">
        <v>2016</v>
      </c>
      <c r="M232" s="12">
        <v>85</v>
      </c>
      <c r="N232" s="5">
        <v>2016</v>
      </c>
      <c r="O232" s="12">
        <v>12</v>
      </c>
      <c r="P232" s="5">
        <v>2016</v>
      </c>
      <c r="Q232" s="12"/>
      <c r="S232" s="12">
        <v>17.501473187978789</v>
      </c>
      <c r="T232" s="5">
        <v>2016</v>
      </c>
      <c r="U232" s="12">
        <v>0</v>
      </c>
      <c r="V232" s="5">
        <v>2016</v>
      </c>
      <c r="W232" s="12">
        <v>0</v>
      </c>
      <c r="X232" s="5">
        <v>2016</v>
      </c>
      <c r="Y232" s="14">
        <v>0</v>
      </c>
      <c r="Z232" s="5">
        <v>2016</v>
      </c>
      <c r="AA232" s="14"/>
    </row>
    <row r="233" spans="1:27" ht="12.75" customHeight="1" x14ac:dyDescent="0.25">
      <c r="A233" s="5" t="s">
        <v>715</v>
      </c>
      <c r="B233" s="5" t="s">
        <v>23</v>
      </c>
      <c r="C233" s="5" t="s">
        <v>708</v>
      </c>
      <c r="D233" s="5" t="s">
        <v>620</v>
      </c>
      <c r="E233" s="5" t="s">
        <v>1577</v>
      </c>
      <c r="F233" s="5" t="s">
        <v>716</v>
      </c>
      <c r="G233" s="5">
        <v>3</v>
      </c>
      <c r="H233" s="15">
        <v>3</v>
      </c>
      <c r="I233" s="4" t="s">
        <v>1893</v>
      </c>
      <c r="J233" s="4" t="b">
        <f t="shared" si="3"/>
        <v>0</v>
      </c>
      <c r="K233" s="13">
        <v>0.75108994417248598</v>
      </c>
      <c r="L233" s="5">
        <v>2016</v>
      </c>
      <c r="M233" s="12">
        <v>89</v>
      </c>
      <c r="N233" s="5">
        <v>2016</v>
      </c>
      <c r="O233" s="12">
        <v>8.6048370977413544</v>
      </c>
      <c r="P233" s="5">
        <v>2016</v>
      </c>
      <c r="Q233" s="12"/>
      <c r="S233" s="12">
        <v>48.888888888888886</v>
      </c>
      <c r="T233" s="5">
        <v>2016</v>
      </c>
      <c r="U233" s="12">
        <v>0</v>
      </c>
      <c r="V233" s="5">
        <v>2016</v>
      </c>
      <c r="W233" s="12">
        <v>0</v>
      </c>
      <c r="X233" s="5">
        <v>2016</v>
      </c>
      <c r="Y233" s="14">
        <v>21.739130434782606</v>
      </c>
      <c r="Z233" s="5">
        <v>2016</v>
      </c>
      <c r="AA233" s="14"/>
    </row>
    <row r="234" spans="1:27" ht="12.75" customHeight="1" x14ac:dyDescent="0.25">
      <c r="A234" s="5" t="s">
        <v>717</v>
      </c>
      <c r="B234" s="5" t="s">
        <v>23</v>
      </c>
      <c r="C234" s="5" t="s">
        <v>708</v>
      </c>
      <c r="D234" s="5" t="s">
        <v>620</v>
      </c>
      <c r="E234" s="5" t="s">
        <v>719</v>
      </c>
      <c r="F234" s="5" t="s">
        <v>718</v>
      </c>
      <c r="G234" s="5">
        <v>2</v>
      </c>
      <c r="H234" s="15">
        <v>2</v>
      </c>
      <c r="I234" s="4" t="s">
        <v>1894</v>
      </c>
      <c r="J234" s="4" t="b">
        <f t="shared" si="3"/>
        <v>0</v>
      </c>
      <c r="K234" s="13">
        <v>0.83275344547157915</v>
      </c>
      <c r="L234" s="5">
        <v>2016</v>
      </c>
      <c r="M234" s="12">
        <v>90</v>
      </c>
      <c r="N234" s="5">
        <v>2016</v>
      </c>
      <c r="O234" s="12">
        <v>7.0498698177448427</v>
      </c>
      <c r="P234" s="5">
        <v>2016</v>
      </c>
      <c r="Q234" s="12"/>
      <c r="S234" s="12">
        <v>1</v>
      </c>
      <c r="T234" s="5">
        <v>2016</v>
      </c>
      <c r="U234" s="12">
        <v>0</v>
      </c>
      <c r="V234" s="5">
        <v>2016</v>
      </c>
      <c r="W234" s="12">
        <v>0</v>
      </c>
      <c r="X234" s="5">
        <v>2016</v>
      </c>
      <c r="Y234" s="14">
        <v>100</v>
      </c>
      <c r="Z234" s="5">
        <v>2016</v>
      </c>
      <c r="AA234" s="14"/>
    </row>
    <row r="235" spans="1:27" ht="12.75" customHeight="1" x14ac:dyDescent="0.25">
      <c r="A235" s="5" t="s">
        <v>720</v>
      </c>
      <c r="B235" s="5" t="s">
        <v>23</v>
      </c>
      <c r="C235" s="5" t="s">
        <v>708</v>
      </c>
      <c r="D235" s="5" t="s">
        <v>620</v>
      </c>
      <c r="E235" s="5" t="s">
        <v>722</v>
      </c>
      <c r="F235" s="5" t="s">
        <v>721</v>
      </c>
      <c r="G235" s="5">
        <v>3</v>
      </c>
      <c r="H235" s="15">
        <v>2</v>
      </c>
      <c r="I235" s="4" t="s">
        <v>1895</v>
      </c>
      <c r="J235" s="4" t="b">
        <f t="shared" si="3"/>
        <v>0</v>
      </c>
      <c r="K235" s="13">
        <v>0.51851629058612025</v>
      </c>
      <c r="L235" s="5">
        <v>2016</v>
      </c>
      <c r="M235" s="12">
        <v>98</v>
      </c>
      <c r="N235" s="5">
        <v>2016</v>
      </c>
      <c r="O235" s="12">
        <v>10</v>
      </c>
      <c r="P235" s="5">
        <v>2016</v>
      </c>
      <c r="Q235" s="12"/>
      <c r="S235" s="12">
        <v>42.622950819672127</v>
      </c>
      <c r="T235" s="5">
        <v>2016</v>
      </c>
      <c r="U235" s="12" t="s">
        <v>1569</v>
      </c>
      <c r="W235" s="12" t="s">
        <v>1569</v>
      </c>
      <c r="Y235" s="14">
        <v>100</v>
      </c>
      <c r="Z235" s="5">
        <v>2016</v>
      </c>
      <c r="AA235" s="14"/>
    </row>
    <row r="236" spans="1:27" ht="12.75" customHeight="1" x14ac:dyDescent="0.25">
      <c r="A236" s="5" t="s">
        <v>723</v>
      </c>
      <c r="B236" s="5" t="s">
        <v>23</v>
      </c>
      <c r="C236" s="5" t="s">
        <v>708</v>
      </c>
      <c r="D236" s="5" t="s">
        <v>620</v>
      </c>
      <c r="E236" s="5" t="s">
        <v>725</v>
      </c>
      <c r="F236" s="5" t="s">
        <v>724</v>
      </c>
      <c r="G236" s="5">
        <v>3</v>
      </c>
      <c r="H236" s="15">
        <v>1</v>
      </c>
      <c r="I236" s="4" t="s">
        <v>1896</v>
      </c>
      <c r="J236" s="4" t="b">
        <f t="shared" si="3"/>
        <v>0</v>
      </c>
      <c r="K236" s="13">
        <v>0.31865042174320524</v>
      </c>
      <c r="L236" s="5">
        <v>2016</v>
      </c>
      <c r="M236" s="12">
        <v>97</v>
      </c>
      <c r="N236" s="5">
        <v>2016</v>
      </c>
      <c r="O236" s="12" t="s">
        <v>1569</v>
      </c>
      <c r="Q236" s="12"/>
      <c r="S236" s="12">
        <v>23.618090452261306</v>
      </c>
      <c r="T236" s="5">
        <v>2016</v>
      </c>
      <c r="U236" s="12">
        <v>0</v>
      </c>
      <c r="V236" s="5">
        <v>2016</v>
      </c>
      <c r="W236" s="12">
        <v>0</v>
      </c>
      <c r="X236" s="5">
        <v>2016</v>
      </c>
      <c r="Y236" s="14">
        <v>0</v>
      </c>
      <c r="Z236" s="5">
        <v>2016</v>
      </c>
      <c r="AA236" s="14"/>
    </row>
    <row r="237" spans="1:27" ht="12.75" customHeight="1" x14ac:dyDescent="0.25">
      <c r="A237" s="5" t="s">
        <v>726</v>
      </c>
      <c r="B237" s="5" t="s">
        <v>23</v>
      </c>
      <c r="C237" s="5" t="s">
        <v>708</v>
      </c>
      <c r="D237" s="5" t="s">
        <v>620</v>
      </c>
      <c r="E237" s="5" t="s">
        <v>728</v>
      </c>
      <c r="F237" s="5" t="s">
        <v>727</v>
      </c>
      <c r="G237" s="5">
        <v>3</v>
      </c>
      <c r="H237" s="15">
        <v>1</v>
      </c>
      <c r="I237" s="4" t="s">
        <v>1897</v>
      </c>
      <c r="J237" s="4" t="b">
        <f t="shared" si="3"/>
        <v>0</v>
      </c>
      <c r="K237" s="13">
        <v>0.56092202858467899</v>
      </c>
      <c r="L237" s="5">
        <v>2016</v>
      </c>
      <c r="M237" s="12">
        <v>97</v>
      </c>
      <c r="N237" s="5">
        <v>2016</v>
      </c>
      <c r="O237" s="12">
        <v>5</v>
      </c>
      <c r="P237" s="5">
        <v>2016</v>
      </c>
      <c r="Q237" s="12"/>
      <c r="S237" s="12">
        <v>30.971545176283872</v>
      </c>
      <c r="T237" s="5">
        <v>2016</v>
      </c>
      <c r="U237" s="12">
        <v>0</v>
      </c>
      <c r="V237" s="5">
        <v>2016</v>
      </c>
      <c r="W237" s="12">
        <v>0</v>
      </c>
      <c r="X237" s="5">
        <v>2016</v>
      </c>
      <c r="Y237" s="14">
        <v>0</v>
      </c>
      <c r="Z237" s="5">
        <v>2016</v>
      </c>
      <c r="AA237" s="14"/>
    </row>
    <row r="238" spans="1:27" ht="12.75" customHeight="1" x14ac:dyDescent="0.25">
      <c r="A238" s="5" t="s">
        <v>729</v>
      </c>
      <c r="B238" s="5" t="s">
        <v>23</v>
      </c>
      <c r="C238" s="5" t="s">
        <v>708</v>
      </c>
      <c r="D238" s="5" t="s">
        <v>620</v>
      </c>
      <c r="E238" s="5" t="s">
        <v>731</v>
      </c>
      <c r="F238" s="5" t="s">
        <v>730</v>
      </c>
      <c r="G238" s="5">
        <v>3</v>
      </c>
      <c r="H238" s="15">
        <v>1</v>
      </c>
      <c r="I238" s="4"/>
      <c r="J238" s="4" t="b">
        <f t="shared" si="3"/>
        <v>0</v>
      </c>
      <c r="K238" s="13">
        <v>0.50291424421037145</v>
      </c>
      <c r="L238" s="5">
        <v>2016</v>
      </c>
      <c r="M238" s="12">
        <v>97</v>
      </c>
      <c r="N238" s="5">
        <v>2016</v>
      </c>
      <c r="O238" s="12" t="s">
        <v>1569</v>
      </c>
      <c r="Q238" s="12"/>
      <c r="S238" s="12">
        <v>16.733067729083665</v>
      </c>
      <c r="T238" s="5">
        <v>2016</v>
      </c>
      <c r="U238" s="12">
        <v>0</v>
      </c>
      <c r="V238" s="5">
        <v>2016</v>
      </c>
      <c r="W238" s="12">
        <v>0</v>
      </c>
      <c r="X238" s="5">
        <v>2016</v>
      </c>
      <c r="Y238" s="14">
        <v>0</v>
      </c>
      <c r="Z238" s="5">
        <v>2016</v>
      </c>
      <c r="AA238" s="14"/>
    </row>
    <row r="239" spans="1:27" ht="12.75" customHeight="1" x14ac:dyDescent="0.25">
      <c r="A239" s="5" t="s">
        <v>732</v>
      </c>
      <c r="B239" s="5" t="s">
        <v>23</v>
      </c>
      <c r="C239" s="5" t="s">
        <v>708</v>
      </c>
      <c r="D239" s="5" t="s">
        <v>620</v>
      </c>
      <c r="E239" s="5" t="s">
        <v>734</v>
      </c>
      <c r="F239" s="5" t="s">
        <v>733</v>
      </c>
      <c r="G239" s="5">
        <v>3</v>
      </c>
      <c r="H239" s="15">
        <v>1</v>
      </c>
      <c r="I239" s="4"/>
      <c r="J239" s="4" t="b">
        <f t="shared" si="3"/>
        <v>0</v>
      </c>
      <c r="K239" s="13">
        <v>0.50684463117340695</v>
      </c>
      <c r="L239" s="5">
        <v>2016</v>
      </c>
      <c r="M239" s="12">
        <v>97</v>
      </c>
      <c r="N239" s="5">
        <v>2016</v>
      </c>
      <c r="O239" s="12">
        <v>0</v>
      </c>
      <c r="P239" s="5">
        <v>2016</v>
      </c>
      <c r="Q239" s="12"/>
      <c r="S239" s="12">
        <v>23.469387755102041</v>
      </c>
      <c r="T239" s="5">
        <v>2016</v>
      </c>
      <c r="U239" s="12">
        <v>0</v>
      </c>
      <c r="V239" s="5">
        <v>2016</v>
      </c>
      <c r="W239" s="12">
        <v>0</v>
      </c>
      <c r="X239" s="5">
        <v>2016</v>
      </c>
      <c r="Y239" s="14">
        <v>0</v>
      </c>
      <c r="Z239" s="5">
        <v>2016</v>
      </c>
      <c r="AA239" s="14"/>
    </row>
    <row r="240" spans="1:27" ht="12.75" customHeight="1" x14ac:dyDescent="0.25">
      <c r="A240" s="5" t="s">
        <v>735</v>
      </c>
      <c r="B240" s="5" t="s">
        <v>23</v>
      </c>
      <c r="C240" s="5" t="s">
        <v>708</v>
      </c>
      <c r="D240" s="5" t="s">
        <v>620</v>
      </c>
      <c r="E240" s="5" t="s">
        <v>737</v>
      </c>
      <c r="F240" s="5" t="s">
        <v>736</v>
      </c>
      <c r="G240" s="5">
        <v>3</v>
      </c>
      <c r="H240" s="15">
        <v>1</v>
      </c>
      <c r="I240" s="4"/>
      <c r="J240" s="4" t="b">
        <f t="shared" si="3"/>
        <v>0</v>
      </c>
      <c r="K240" s="13">
        <v>0.59702344457095913</v>
      </c>
      <c r="L240" s="5">
        <v>2016</v>
      </c>
      <c r="M240" s="12">
        <v>90.8</v>
      </c>
      <c r="N240" s="5">
        <v>2016</v>
      </c>
      <c r="O240" s="12">
        <v>2.2533800701051576</v>
      </c>
      <c r="P240" s="5">
        <v>2016</v>
      </c>
      <c r="Q240" s="12"/>
      <c r="S240" s="12">
        <v>57.139358314964483</v>
      </c>
      <c r="T240" s="5">
        <v>2016</v>
      </c>
      <c r="U240" s="12">
        <v>0</v>
      </c>
      <c r="V240" s="5">
        <v>2016</v>
      </c>
      <c r="W240" s="12" t="s">
        <v>1569</v>
      </c>
      <c r="Y240" s="14" t="s">
        <v>1569</v>
      </c>
      <c r="AA240" s="14"/>
    </row>
    <row r="241" spans="1:27" ht="12.75" customHeight="1" x14ac:dyDescent="0.25">
      <c r="A241" s="5" t="s">
        <v>738</v>
      </c>
      <c r="B241" s="5" t="s">
        <v>23</v>
      </c>
      <c r="C241" s="5" t="s">
        <v>708</v>
      </c>
      <c r="D241" s="5" t="s">
        <v>620</v>
      </c>
      <c r="E241" s="5" t="s">
        <v>740</v>
      </c>
      <c r="F241" s="5" t="s">
        <v>739</v>
      </c>
      <c r="G241" s="5">
        <v>3</v>
      </c>
      <c r="H241" s="15">
        <v>2</v>
      </c>
      <c r="I241" s="4" t="s">
        <v>1898</v>
      </c>
      <c r="J241" s="4" t="b">
        <f t="shared" si="3"/>
        <v>0</v>
      </c>
      <c r="K241" s="13">
        <v>0.45465598909241317</v>
      </c>
      <c r="L241" s="5">
        <v>2016</v>
      </c>
      <c r="M241" s="12">
        <v>96</v>
      </c>
      <c r="N241" s="5">
        <v>2016</v>
      </c>
      <c r="O241" s="12">
        <v>12</v>
      </c>
      <c r="P241" s="5">
        <v>2016</v>
      </c>
      <c r="Q241" s="12"/>
      <c r="S241" s="12">
        <v>15.625</v>
      </c>
      <c r="T241" s="5">
        <v>2016</v>
      </c>
      <c r="U241" s="12">
        <v>0</v>
      </c>
      <c r="V241" s="5">
        <v>2016</v>
      </c>
      <c r="W241" s="12">
        <v>0</v>
      </c>
      <c r="X241" s="5">
        <v>2016</v>
      </c>
      <c r="Y241" s="14">
        <v>0</v>
      </c>
      <c r="Z241" s="5">
        <v>2016</v>
      </c>
      <c r="AA241" s="14"/>
    </row>
    <row r="242" spans="1:27" ht="12.75" customHeight="1" x14ac:dyDescent="0.25">
      <c r="A242" s="5" t="s">
        <v>741</v>
      </c>
      <c r="B242" s="5" t="s">
        <v>23</v>
      </c>
      <c r="C242" s="5" t="s">
        <v>708</v>
      </c>
      <c r="D242" s="5" t="s">
        <v>620</v>
      </c>
      <c r="E242" s="5" t="s">
        <v>743</v>
      </c>
      <c r="F242" s="5" t="s">
        <v>742</v>
      </c>
      <c r="G242" s="5">
        <v>3</v>
      </c>
      <c r="H242" s="15">
        <v>1</v>
      </c>
      <c r="I242" s="4"/>
      <c r="J242" s="4" t="b">
        <f t="shared" si="3"/>
        <v>0</v>
      </c>
      <c r="K242" s="13">
        <v>0.45126421670309375</v>
      </c>
      <c r="L242" s="5">
        <v>2016</v>
      </c>
      <c r="M242" s="12">
        <v>100</v>
      </c>
      <c r="N242" s="5">
        <v>2016</v>
      </c>
      <c r="O242" s="12">
        <v>3.5000000000000004</v>
      </c>
      <c r="P242" s="5">
        <v>2016</v>
      </c>
      <c r="Q242" s="12"/>
      <c r="S242" s="12">
        <v>50</v>
      </c>
      <c r="T242" s="5">
        <v>2016</v>
      </c>
      <c r="U242" s="12">
        <v>0</v>
      </c>
      <c r="V242" s="5">
        <v>2016</v>
      </c>
      <c r="W242" s="12">
        <v>0</v>
      </c>
      <c r="X242" s="5">
        <v>2016</v>
      </c>
      <c r="Y242" s="14">
        <v>0</v>
      </c>
      <c r="Z242" s="5">
        <v>2016</v>
      </c>
      <c r="AA242" s="14"/>
    </row>
    <row r="243" spans="1:27" ht="12.75" customHeight="1" x14ac:dyDescent="0.25">
      <c r="A243" s="5" t="s">
        <v>744</v>
      </c>
      <c r="B243" s="5" t="s">
        <v>23</v>
      </c>
      <c r="C243" s="5" t="s">
        <v>708</v>
      </c>
      <c r="D243" s="5" t="s">
        <v>620</v>
      </c>
      <c r="E243" s="5" t="s">
        <v>746</v>
      </c>
      <c r="F243" s="5" t="s">
        <v>745</v>
      </c>
      <c r="G243" s="5">
        <v>3</v>
      </c>
      <c r="H243" s="15">
        <v>1</v>
      </c>
      <c r="I243" s="4"/>
      <c r="J243" s="4" t="b">
        <f t="shared" si="3"/>
        <v>0</v>
      </c>
      <c r="K243" s="13">
        <v>0.59782608695652173</v>
      </c>
      <c r="L243" s="5">
        <v>2016</v>
      </c>
      <c r="M243" s="12">
        <v>29.3</v>
      </c>
      <c r="N243" s="5">
        <v>2016</v>
      </c>
      <c r="O243" s="12">
        <v>16.0481444332999</v>
      </c>
      <c r="P243" s="5">
        <v>2016</v>
      </c>
      <c r="Q243" s="12"/>
      <c r="S243" s="12">
        <v>0</v>
      </c>
      <c r="T243" s="5">
        <v>2016</v>
      </c>
      <c r="U243" s="12">
        <v>0</v>
      </c>
      <c r="V243" s="5">
        <v>2016</v>
      </c>
      <c r="W243" s="12">
        <v>0</v>
      </c>
      <c r="X243" s="5">
        <v>2016</v>
      </c>
      <c r="Y243" s="14">
        <v>0</v>
      </c>
      <c r="Z243" s="5">
        <v>2016</v>
      </c>
      <c r="AA243" s="14"/>
    </row>
    <row r="244" spans="1:27" ht="12.75" customHeight="1" x14ac:dyDescent="0.25">
      <c r="A244" s="5" t="s">
        <v>747</v>
      </c>
      <c r="B244" s="5" t="s">
        <v>23</v>
      </c>
      <c r="C244" s="5" t="s">
        <v>708</v>
      </c>
      <c r="D244" s="5" t="s">
        <v>620</v>
      </c>
      <c r="E244" s="5" t="s">
        <v>749</v>
      </c>
      <c r="F244" s="5" t="s">
        <v>748</v>
      </c>
      <c r="G244" s="5">
        <v>3</v>
      </c>
      <c r="H244" s="15">
        <v>1</v>
      </c>
      <c r="I244" s="4"/>
      <c r="J244" s="4" t="b">
        <f t="shared" si="3"/>
        <v>0</v>
      </c>
      <c r="K244" s="13">
        <v>0.50843986340127523</v>
      </c>
      <c r="L244" s="5">
        <v>2016</v>
      </c>
      <c r="M244" s="12">
        <v>87.5</v>
      </c>
      <c r="N244" s="5">
        <v>2016</v>
      </c>
      <c r="O244" s="12" t="s">
        <v>1569</v>
      </c>
      <c r="Q244" s="12"/>
      <c r="S244" s="12">
        <v>21.85</v>
      </c>
      <c r="T244" s="5">
        <v>2016</v>
      </c>
      <c r="U244" s="12">
        <v>0</v>
      </c>
      <c r="V244" s="5">
        <v>2016</v>
      </c>
      <c r="W244" s="12">
        <v>0</v>
      </c>
      <c r="X244" s="5">
        <v>2016</v>
      </c>
      <c r="Y244" s="14">
        <v>0</v>
      </c>
      <c r="Z244" s="5">
        <v>2016</v>
      </c>
      <c r="AA244" s="14"/>
    </row>
    <row r="245" spans="1:27" ht="12.75" customHeight="1" x14ac:dyDescent="0.25">
      <c r="A245" s="5" t="s">
        <v>750</v>
      </c>
      <c r="B245" s="5" t="s">
        <v>23</v>
      </c>
      <c r="C245" s="5" t="s">
        <v>708</v>
      </c>
      <c r="D245" s="5" t="s">
        <v>620</v>
      </c>
      <c r="E245" s="5" t="s">
        <v>752</v>
      </c>
      <c r="F245" s="5" t="s">
        <v>751</v>
      </c>
      <c r="G245" s="5">
        <v>3</v>
      </c>
      <c r="H245" s="15">
        <v>1</v>
      </c>
      <c r="I245" s="4"/>
      <c r="J245" s="4" t="b">
        <f t="shared" si="3"/>
        <v>0</v>
      </c>
      <c r="K245" s="13">
        <v>0.56130101473964888</v>
      </c>
      <c r="L245" s="5">
        <v>2016</v>
      </c>
      <c r="M245" s="12">
        <v>100</v>
      </c>
      <c r="N245" s="5">
        <v>2016</v>
      </c>
      <c r="O245" s="12">
        <v>0</v>
      </c>
      <c r="P245" s="5">
        <v>2016</v>
      </c>
      <c r="Q245" s="12"/>
      <c r="S245" s="12">
        <v>0</v>
      </c>
      <c r="T245" s="5">
        <v>2016</v>
      </c>
      <c r="U245" s="12">
        <v>0</v>
      </c>
      <c r="V245" s="5">
        <v>2016</v>
      </c>
      <c r="W245" s="12">
        <v>0</v>
      </c>
      <c r="X245" s="5">
        <v>2016</v>
      </c>
      <c r="Y245" s="14">
        <v>0</v>
      </c>
      <c r="Z245" s="5">
        <v>2016</v>
      </c>
      <c r="AA245" s="14"/>
    </row>
    <row r="246" spans="1:27" ht="12.75" customHeight="1" x14ac:dyDescent="0.25">
      <c r="A246" s="5" t="s">
        <v>753</v>
      </c>
      <c r="B246" s="5" t="s">
        <v>23</v>
      </c>
      <c r="C246" s="5" t="s">
        <v>708</v>
      </c>
      <c r="D246" s="5" t="s">
        <v>620</v>
      </c>
      <c r="E246" s="5" t="s">
        <v>754</v>
      </c>
      <c r="F246" s="5" t="s">
        <v>727</v>
      </c>
      <c r="G246" s="5">
        <v>3</v>
      </c>
      <c r="H246" s="15">
        <v>1</v>
      </c>
      <c r="I246" s="4" t="s">
        <v>1899</v>
      </c>
      <c r="J246" s="4" t="b">
        <f t="shared" si="3"/>
        <v>0</v>
      </c>
      <c r="K246" s="13">
        <v>0.43121111864846284</v>
      </c>
      <c r="L246" s="5">
        <v>2016</v>
      </c>
      <c r="M246" s="12">
        <v>100</v>
      </c>
      <c r="N246" s="5">
        <v>2016</v>
      </c>
      <c r="O246" s="12">
        <v>13.718013045659811</v>
      </c>
      <c r="P246" s="5">
        <v>2016</v>
      </c>
      <c r="Q246" s="12"/>
      <c r="S246" s="12">
        <v>75.000000000000028</v>
      </c>
      <c r="T246" s="5">
        <v>2016</v>
      </c>
      <c r="U246" s="12" t="s">
        <v>1569</v>
      </c>
      <c r="W246" s="12" t="s">
        <v>1569</v>
      </c>
      <c r="Y246" s="14">
        <v>98.186215235792019</v>
      </c>
      <c r="Z246" s="5">
        <v>2016</v>
      </c>
      <c r="AA246" s="14"/>
    </row>
    <row r="247" spans="1:27" ht="12.75" customHeight="1" x14ac:dyDescent="0.25">
      <c r="A247" s="5" t="s">
        <v>755</v>
      </c>
      <c r="B247" s="5" t="s">
        <v>23</v>
      </c>
      <c r="C247" s="5" t="s">
        <v>708</v>
      </c>
      <c r="D247" s="5" t="s">
        <v>620</v>
      </c>
      <c r="E247" s="5" t="s">
        <v>757</v>
      </c>
      <c r="F247" s="5" t="s">
        <v>756</v>
      </c>
      <c r="G247" s="5">
        <v>3</v>
      </c>
      <c r="H247" s="15">
        <v>2</v>
      </c>
      <c r="I247" s="4" t="s">
        <v>1900</v>
      </c>
      <c r="J247" s="4" t="b">
        <f t="shared" si="3"/>
        <v>0</v>
      </c>
      <c r="K247" s="13">
        <v>0.84615192789768334</v>
      </c>
      <c r="L247" s="5">
        <v>2016</v>
      </c>
      <c r="M247" s="12">
        <v>65</v>
      </c>
      <c r="N247" s="5">
        <v>2016</v>
      </c>
      <c r="O247" s="12" t="s">
        <v>1569</v>
      </c>
      <c r="Q247" s="12"/>
      <c r="S247" s="12">
        <v>0</v>
      </c>
      <c r="T247" s="5">
        <v>2016</v>
      </c>
      <c r="U247" s="12">
        <v>0</v>
      </c>
      <c r="V247" s="5">
        <v>2016</v>
      </c>
      <c r="W247" s="12">
        <v>0</v>
      </c>
      <c r="X247" s="5">
        <v>2016</v>
      </c>
      <c r="Y247" s="14">
        <v>0</v>
      </c>
      <c r="Z247" s="5">
        <v>2016</v>
      </c>
      <c r="AA247" s="14"/>
    </row>
    <row r="248" spans="1:27" ht="12.75" customHeight="1" x14ac:dyDescent="0.25">
      <c r="A248" s="5" t="s">
        <v>758</v>
      </c>
      <c r="B248" s="5" t="s">
        <v>23</v>
      </c>
      <c r="C248" s="5" t="s">
        <v>708</v>
      </c>
      <c r="D248" s="5" t="s">
        <v>620</v>
      </c>
      <c r="E248" s="5" t="s">
        <v>760</v>
      </c>
      <c r="F248" s="5" t="s">
        <v>759</v>
      </c>
      <c r="G248" s="5">
        <v>3</v>
      </c>
      <c r="H248" s="15">
        <v>2</v>
      </c>
      <c r="I248" s="4" t="s">
        <v>1901</v>
      </c>
      <c r="J248" s="4" t="b">
        <f t="shared" si="3"/>
        <v>0</v>
      </c>
      <c r="K248" s="13">
        <v>0.45188679416950794</v>
      </c>
      <c r="L248" s="5">
        <v>2016</v>
      </c>
      <c r="M248" s="12">
        <v>100</v>
      </c>
      <c r="N248" s="5">
        <v>2016</v>
      </c>
      <c r="O248" s="12">
        <v>9.1199999999999974</v>
      </c>
      <c r="P248" s="5">
        <v>2016</v>
      </c>
      <c r="Q248" s="12"/>
      <c r="S248" s="12">
        <v>40</v>
      </c>
      <c r="T248" s="5">
        <v>2016</v>
      </c>
      <c r="U248" s="12">
        <v>0</v>
      </c>
      <c r="V248" s="5">
        <v>2016</v>
      </c>
      <c r="W248" s="12">
        <v>0</v>
      </c>
      <c r="X248" s="5">
        <v>2016</v>
      </c>
      <c r="Y248" s="14">
        <v>0</v>
      </c>
      <c r="Z248" s="5">
        <v>2016</v>
      </c>
      <c r="AA248" s="14"/>
    </row>
    <row r="249" spans="1:27" ht="12.75" customHeight="1" x14ac:dyDescent="0.25">
      <c r="A249" s="5" t="s">
        <v>761</v>
      </c>
      <c r="B249" s="5" t="s">
        <v>23</v>
      </c>
      <c r="C249" s="5" t="s">
        <v>708</v>
      </c>
      <c r="D249" s="5" t="s">
        <v>620</v>
      </c>
      <c r="E249" s="5" t="s">
        <v>763</v>
      </c>
      <c r="F249" s="5" t="s">
        <v>762</v>
      </c>
      <c r="G249" s="5">
        <v>3</v>
      </c>
      <c r="H249" s="15">
        <v>1</v>
      </c>
      <c r="I249" s="4"/>
      <c r="J249" s="4" t="b">
        <f t="shared" si="3"/>
        <v>0</v>
      </c>
      <c r="K249" s="13">
        <v>0.27390678528962292</v>
      </c>
      <c r="L249" s="5">
        <v>2016</v>
      </c>
      <c r="M249" s="12">
        <v>100</v>
      </c>
      <c r="N249" s="5">
        <v>2016</v>
      </c>
      <c r="O249" s="12" t="s">
        <v>1569</v>
      </c>
      <c r="Q249" s="12"/>
      <c r="S249" s="12">
        <v>0</v>
      </c>
      <c r="T249" s="5">
        <v>2016</v>
      </c>
      <c r="U249" s="12">
        <v>0</v>
      </c>
      <c r="V249" s="5">
        <v>2016</v>
      </c>
      <c r="W249" s="12">
        <v>0</v>
      </c>
      <c r="X249" s="5">
        <v>2016</v>
      </c>
      <c r="Y249" s="14">
        <v>36.363636363636367</v>
      </c>
      <c r="Z249" s="5">
        <v>2016</v>
      </c>
      <c r="AA249" s="14"/>
    </row>
    <row r="250" spans="1:27" ht="12.75" customHeight="1" x14ac:dyDescent="0.25">
      <c r="A250" s="5" t="s">
        <v>764</v>
      </c>
      <c r="B250" s="5" t="s">
        <v>23</v>
      </c>
      <c r="C250" s="5" t="s">
        <v>708</v>
      </c>
      <c r="D250" s="5" t="s">
        <v>620</v>
      </c>
      <c r="E250" s="5" t="s">
        <v>766</v>
      </c>
      <c r="F250" s="5" t="s">
        <v>765</v>
      </c>
      <c r="G250" s="5">
        <v>3</v>
      </c>
      <c r="H250" s="15">
        <v>1</v>
      </c>
      <c r="I250" s="4"/>
      <c r="J250" s="4" t="b">
        <f t="shared" si="3"/>
        <v>0</v>
      </c>
      <c r="K250" s="13">
        <v>0.37365870800409245</v>
      </c>
      <c r="L250" s="5">
        <v>2016</v>
      </c>
      <c r="M250" s="12">
        <v>99</v>
      </c>
      <c r="N250" s="5">
        <v>2016</v>
      </c>
      <c r="O250" s="12">
        <v>2.11</v>
      </c>
      <c r="P250" s="5">
        <v>2016</v>
      </c>
      <c r="Q250" s="12"/>
      <c r="S250" s="12">
        <v>0</v>
      </c>
      <c r="T250" s="5">
        <v>2016</v>
      </c>
      <c r="U250" s="12">
        <v>0</v>
      </c>
      <c r="V250" s="5">
        <v>2016</v>
      </c>
      <c r="W250" s="12">
        <v>0</v>
      </c>
      <c r="X250" s="5">
        <v>2016</v>
      </c>
      <c r="Y250" s="14">
        <v>0</v>
      </c>
      <c r="Z250" s="5">
        <v>2016</v>
      </c>
      <c r="AA250" s="14"/>
    </row>
    <row r="251" spans="1:27" ht="12.75" customHeight="1" x14ac:dyDescent="0.25">
      <c r="A251" s="5" t="s">
        <v>767</v>
      </c>
      <c r="B251" s="5" t="s">
        <v>23</v>
      </c>
      <c r="C251" s="5" t="s">
        <v>708</v>
      </c>
      <c r="D251" s="5" t="s">
        <v>620</v>
      </c>
      <c r="E251" s="5" t="s">
        <v>769</v>
      </c>
      <c r="F251" s="5" t="s">
        <v>768</v>
      </c>
      <c r="G251" s="5">
        <v>3</v>
      </c>
      <c r="H251" s="15">
        <v>2</v>
      </c>
      <c r="I251" s="4" t="s">
        <v>1900</v>
      </c>
      <c r="J251" s="4" t="b">
        <f t="shared" si="3"/>
        <v>0</v>
      </c>
      <c r="K251" s="13">
        <v>0.46957321169689897</v>
      </c>
      <c r="L251" s="5">
        <v>2016</v>
      </c>
      <c r="M251" s="12" t="s">
        <v>1569</v>
      </c>
      <c r="O251" s="12">
        <v>16.079999999999998</v>
      </c>
      <c r="P251" s="5">
        <v>2016</v>
      </c>
      <c r="Q251" s="12"/>
      <c r="S251" s="12">
        <v>46.396965865992421</v>
      </c>
      <c r="T251" s="5">
        <v>2016</v>
      </c>
      <c r="U251" s="12">
        <v>0</v>
      </c>
      <c r="V251" s="5">
        <v>2016</v>
      </c>
      <c r="W251" s="12">
        <v>0</v>
      </c>
      <c r="X251" s="5">
        <v>2016</v>
      </c>
      <c r="Y251" s="14">
        <v>0</v>
      </c>
      <c r="Z251" s="5">
        <v>2016</v>
      </c>
      <c r="AA251" s="14"/>
    </row>
    <row r="252" spans="1:27" ht="12.75" customHeight="1" x14ac:dyDescent="0.25">
      <c r="A252" s="5" t="s">
        <v>770</v>
      </c>
      <c r="B252" s="5" t="s">
        <v>23</v>
      </c>
      <c r="C252" s="5" t="s">
        <v>708</v>
      </c>
      <c r="D252" s="5" t="s">
        <v>620</v>
      </c>
      <c r="E252" s="5" t="s">
        <v>772</v>
      </c>
      <c r="F252" s="5" t="s">
        <v>771</v>
      </c>
      <c r="G252" s="5">
        <v>3</v>
      </c>
      <c r="H252" s="15">
        <v>2</v>
      </c>
      <c r="I252" s="4" t="s">
        <v>1902</v>
      </c>
      <c r="J252" s="4" t="b">
        <f t="shared" si="3"/>
        <v>0</v>
      </c>
      <c r="K252" s="13">
        <v>0.85368168240551334</v>
      </c>
      <c r="L252" s="5">
        <v>2016</v>
      </c>
      <c r="M252" s="12">
        <v>65</v>
      </c>
      <c r="N252" s="5">
        <v>2016</v>
      </c>
      <c r="O252" s="12" t="s">
        <v>1569</v>
      </c>
      <c r="Q252" s="12"/>
      <c r="S252" s="12">
        <v>28.000000000000004</v>
      </c>
      <c r="T252" s="5">
        <v>2016</v>
      </c>
      <c r="U252" s="12">
        <v>0</v>
      </c>
      <c r="V252" s="5">
        <v>2016</v>
      </c>
      <c r="W252" s="12">
        <v>0</v>
      </c>
      <c r="X252" s="5">
        <v>2016</v>
      </c>
      <c r="Y252" s="14">
        <v>0</v>
      </c>
      <c r="Z252" s="5">
        <v>2016</v>
      </c>
      <c r="AA252" s="14"/>
    </row>
    <row r="253" spans="1:27" ht="12.75" customHeight="1" x14ac:dyDescent="0.25">
      <c r="A253" s="5" t="s">
        <v>773</v>
      </c>
      <c r="B253" s="5" t="s">
        <v>23</v>
      </c>
      <c r="C253" s="5" t="s">
        <v>708</v>
      </c>
      <c r="D253" s="5" t="s">
        <v>620</v>
      </c>
      <c r="E253" s="5" t="s">
        <v>775</v>
      </c>
      <c r="F253" s="5" t="s">
        <v>774</v>
      </c>
      <c r="G253" s="5">
        <v>3</v>
      </c>
      <c r="H253" s="15">
        <v>2</v>
      </c>
      <c r="I253" s="4" t="s">
        <v>1901</v>
      </c>
      <c r="J253" s="4" t="b">
        <f t="shared" si="3"/>
        <v>0</v>
      </c>
      <c r="K253" s="13">
        <v>0.54254870174817504</v>
      </c>
      <c r="L253" s="5">
        <v>2016</v>
      </c>
      <c r="M253" s="12">
        <v>86</v>
      </c>
      <c r="N253" s="5">
        <v>2016</v>
      </c>
      <c r="O253" s="12" t="s">
        <v>1569</v>
      </c>
      <c r="Q253" s="12"/>
      <c r="S253" s="12" t="s">
        <v>1569</v>
      </c>
      <c r="U253" s="12" t="s">
        <v>1569</v>
      </c>
      <c r="W253" s="12" t="s">
        <v>1569</v>
      </c>
      <c r="Y253" s="14" t="s">
        <v>1569</v>
      </c>
      <c r="AA253" s="14"/>
    </row>
    <row r="254" spans="1:27" ht="12.75" customHeight="1" x14ac:dyDescent="0.25">
      <c r="A254" s="5" t="s">
        <v>776</v>
      </c>
      <c r="B254" s="5" t="s">
        <v>23</v>
      </c>
      <c r="C254" s="5" t="s">
        <v>708</v>
      </c>
      <c r="D254" s="5" t="s">
        <v>620</v>
      </c>
      <c r="E254" s="5" t="s">
        <v>778</v>
      </c>
      <c r="F254" s="5" t="s">
        <v>777</v>
      </c>
      <c r="G254" s="5">
        <v>3</v>
      </c>
      <c r="H254" s="15">
        <v>3</v>
      </c>
      <c r="I254" s="4" t="s">
        <v>1903</v>
      </c>
      <c r="J254" s="4" t="b">
        <f t="shared" si="3"/>
        <v>0</v>
      </c>
      <c r="K254" s="13">
        <v>0.42331343405834543</v>
      </c>
      <c r="L254" s="5">
        <v>2016</v>
      </c>
      <c r="M254" s="12">
        <v>60</v>
      </c>
      <c r="N254" s="5">
        <v>2016</v>
      </c>
      <c r="O254" s="12" t="s">
        <v>1569</v>
      </c>
      <c r="Q254" s="12"/>
      <c r="S254" s="12">
        <v>0</v>
      </c>
      <c r="T254" s="5">
        <v>2016</v>
      </c>
      <c r="U254" s="12">
        <v>0</v>
      </c>
      <c r="V254" s="5">
        <v>2016</v>
      </c>
      <c r="W254" s="12">
        <v>0</v>
      </c>
      <c r="X254" s="5">
        <v>2016</v>
      </c>
      <c r="Y254" s="14">
        <v>0</v>
      </c>
      <c r="Z254" s="5">
        <v>2016</v>
      </c>
      <c r="AA254" s="14"/>
    </row>
    <row r="255" spans="1:27" ht="12.75" customHeight="1" x14ac:dyDescent="0.25">
      <c r="A255" s="5" t="s">
        <v>779</v>
      </c>
      <c r="B255" s="5" t="s">
        <v>23</v>
      </c>
      <c r="C255" s="5" t="s">
        <v>708</v>
      </c>
      <c r="D255" s="5" t="s">
        <v>620</v>
      </c>
      <c r="E255" s="5" t="s">
        <v>781</v>
      </c>
      <c r="F255" s="5" t="s">
        <v>780</v>
      </c>
      <c r="G255" s="5">
        <v>3</v>
      </c>
      <c r="H255" s="15">
        <v>2</v>
      </c>
      <c r="I255" s="4" t="s">
        <v>1904</v>
      </c>
      <c r="J255" s="4" t="b">
        <f t="shared" si="3"/>
        <v>0</v>
      </c>
      <c r="K255" s="13">
        <v>0.49921207108850202</v>
      </c>
      <c r="L255" s="5">
        <v>2016</v>
      </c>
      <c r="M255" s="12">
        <v>100</v>
      </c>
      <c r="N255" s="5">
        <v>2016</v>
      </c>
      <c r="O255" s="12" t="s">
        <v>1569</v>
      </c>
      <c r="Q255" s="12"/>
      <c r="S255" s="12">
        <v>25.5</v>
      </c>
      <c r="T255" s="5">
        <v>2016</v>
      </c>
      <c r="U255" s="12">
        <v>0</v>
      </c>
      <c r="V255" s="5">
        <v>2016</v>
      </c>
      <c r="W255" s="12">
        <v>0</v>
      </c>
      <c r="X255" s="5">
        <v>2016</v>
      </c>
      <c r="Y255" s="14">
        <v>0</v>
      </c>
      <c r="Z255" s="5">
        <v>2016</v>
      </c>
      <c r="AA255" s="14"/>
    </row>
    <row r="256" spans="1:27" ht="12.75" customHeight="1" x14ac:dyDescent="0.25">
      <c r="A256" s="5" t="s">
        <v>782</v>
      </c>
      <c r="B256" s="5" t="s">
        <v>23</v>
      </c>
      <c r="C256" s="5" t="s">
        <v>708</v>
      </c>
      <c r="D256" s="5" t="s">
        <v>620</v>
      </c>
      <c r="E256" s="5" t="s">
        <v>784</v>
      </c>
      <c r="F256" s="5" t="s">
        <v>783</v>
      </c>
      <c r="G256" s="5">
        <v>3</v>
      </c>
      <c r="H256" s="15">
        <v>1</v>
      </c>
      <c r="I256" s="4" t="s">
        <v>1905</v>
      </c>
      <c r="J256" s="4" t="b">
        <f t="shared" si="3"/>
        <v>0</v>
      </c>
      <c r="K256" s="13">
        <v>0.55016721374305333</v>
      </c>
      <c r="L256" s="5">
        <v>2016</v>
      </c>
      <c r="M256" s="12">
        <v>48.15</v>
      </c>
      <c r="N256" s="5">
        <v>2016</v>
      </c>
      <c r="O256" s="12">
        <v>1</v>
      </c>
      <c r="P256" s="5">
        <v>2016</v>
      </c>
      <c r="Q256" s="12"/>
      <c r="S256" s="12">
        <v>0</v>
      </c>
      <c r="T256" s="5">
        <v>2016</v>
      </c>
      <c r="U256" s="12">
        <v>0</v>
      </c>
      <c r="V256" s="5">
        <v>2016</v>
      </c>
      <c r="W256" s="12">
        <v>0</v>
      </c>
      <c r="X256" s="5">
        <v>2016</v>
      </c>
      <c r="Y256" s="14">
        <v>0</v>
      </c>
      <c r="Z256" s="5">
        <v>2016</v>
      </c>
      <c r="AA256" s="14"/>
    </row>
    <row r="257" spans="1:27" ht="12.75" customHeight="1" x14ac:dyDescent="0.25">
      <c r="A257" s="5" t="s">
        <v>785</v>
      </c>
      <c r="B257" s="5" t="s">
        <v>23</v>
      </c>
      <c r="C257" s="5" t="s">
        <v>708</v>
      </c>
      <c r="D257" s="5" t="s">
        <v>620</v>
      </c>
      <c r="E257" s="5" t="s">
        <v>787</v>
      </c>
      <c r="F257" s="5" t="s">
        <v>786</v>
      </c>
      <c r="G257" s="5">
        <v>3</v>
      </c>
      <c r="H257" s="15">
        <v>2</v>
      </c>
      <c r="I257" s="4" t="s">
        <v>1906</v>
      </c>
      <c r="J257" s="4" t="b">
        <f t="shared" si="3"/>
        <v>0</v>
      </c>
      <c r="K257" s="13">
        <v>0.59189781854875179</v>
      </c>
      <c r="L257" s="5">
        <v>2016</v>
      </c>
      <c r="M257" s="12">
        <v>98</v>
      </c>
      <c r="N257" s="5">
        <v>2016</v>
      </c>
      <c r="O257" s="12">
        <v>0</v>
      </c>
      <c r="P257" s="5">
        <v>2016</v>
      </c>
      <c r="Q257" s="12"/>
      <c r="S257" s="12">
        <v>82</v>
      </c>
      <c r="T257" s="5">
        <v>2016</v>
      </c>
      <c r="U257" s="12">
        <v>0</v>
      </c>
      <c r="V257" s="5">
        <v>2016</v>
      </c>
      <c r="W257" s="12">
        <v>0</v>
      </c>
      <c r="X257" s="5">
        <v>2016</v>
      </c>
      <c r="Y257" s="14">
        <v>100</v>
      </c>
      <c r="Z257" s="5">
        <v>2016</v>
      </c>
      <c r="AA257" s="14"/>
    </row>
    <row r="258" spans="1:27" ht="12.75" customHeight="1" x14ac:dyDescent="0.25">
      <c r="A258" s="5" t="s">
        <v>788</v>
      </c>
      <c r="B258" s="5" t="s">
        <v>23</v>
      </c>
      <c r="C258" s="5" t="s">
        <v>708</v>
      </c>
      <c r="D258" s="5" t="s">
        <v>620</v>
      </c>
      <c r="E258" s="5" t="s">
        <v>1578</v>
      </c>
      <c r="F258" s="5" t="s">
        <v>789</v>
      </c>
      <c r="G258" s="5">
        <v>3</v>
      </c>
      <c r="H258" s="15">
        <v>2</v>
      </c>
      <c r="I258" s="4" t="s">
        <v>1900</v>
      </c>
      <c r="J258" s="4" t="b">
        <f t="shared" si="3"/>
        <v>0</v>
      </c>
      <c r="K258" s="13">
        <v>0.50073370692998587</v>
      </c>
      <c r="L258" s="5">
        <v>2016</v>
      </c>
      <c r="M258" s="12">
        <v>71</v>
      </c>
      <c r="N258" s="5">
        <v>2016</v>
      </c>
      <c r="O258" s="12">
        <v>11.253376012803841</v>
      </c>
      <c r="P258" s="5">
        <v>2016</v>
      </c>
      <c r="Q258" s="12"/>
      <c r="S258" s="12">
        <v>39.5</v>
      </c>
      <c r="T258" s="5">
        <v>2016</v>
      </c>
      <c r="U258" s="12">
        <v>0</v>
      </c>
      <c r="V258" s="5">
        <v>2016</v>
      </c>
      <c r="W258" s="12">
        <v>0</v>
      </c>
      <c r="X258" s="5">
        <v>2016</v>
      </c>
      <c r="Y258" s="14">
        <v>0</v>
      </c>
      <c r="Z258" s="5">
        <v>2016</v>
      </c>
      <c r="AA258" s="14"/>
    </row>
    <row r="259" spans="1:27" ht="12.75" customHeight="1" x14ac:dyDescent="0.25">
      <c r="A259" s="5" t="s">
        <v>790</v>
      </c>
      <c r="B259" s="5" t="s">
        <v>23</v>
      </c>
      <c r="C259" s="5" t="s">
        <v>708</v>
      </c>
      <c r="D259" s="5" t="s">
        <v>620</v>
      </c>
      <c r="E259" s="5" t="s">
        <v>792</v>
      </c>
      <c r="F259" s="5" t="s">
        <v>791</v>
      </c>
      <c r="G259" s="5">
        <v>3</v>
      </c>
      <c r="H259" s="15">
        <v>1</v>
      </c>
      <c r="I259" s="4"/>
      <c r="J259" s="4" t="b">
        <f t="shared" si="3"/>
        <v>0</v>
      </c>
      <c r="K259" s="13">
        <v>0.43139540081379152</v>
      </c>
      <c r="L259" s="5">
        <v>2016</v>
      </c>
      <c r="M259" s="12">
        <v>88.06</v>
      </c>
      <c r="N259" s="5">
        <v>2016</v>
      </c>
      <c r="O259" s="12">
        <v>13</v>
      </c>
      <c r="P259" s="5">
        <v>2016</v>
      </c>
      <c r="Q259" s="12"/>
      <c r="S259" s="12">
        <v>61.728395061728392</v>
      </c>
      <c r="T259" s="5">
        <v>2016</v>
      </c>
      <c r="U259" s="12">
        <v>0</v>
      </c>
      <c r="V259" s="5">
        <v>2016</v>
      </c>
      <c r="W259" s="12">
        <v>0</v>
      </c>
      <c r="X259" s="5">
        <v>2016</v>
      </c>
      <c r="Y259" s="14">
        <v>100</v>
      </c>
      <c r="Z259" s="5">
        <v>2016</v>
      </c>
      <c r="AA259" s="14"/>
    </row>
    <row r="260" spans="1:27" ht="12.75" customHeight="1" x14ac:dyDescent="0.25">
      <c r="A260" s="5" t="s">
        <v>793</v>
      </c>
      <c r="B260" s="5" t="s">
        <v>23</v>
      </c>
      <c r="C260" s="5" t="s">
        <v>708</v>
      </c>
      <c r="D260" s="5" t="s">
        <v>620</v>
      </c>
      <c r="E260" s="5" t="s">
        <v>795</v>
      </c>
      <c r="F260" s="5" t="s">
        <v>794</v>
      </c>
      <c r="G260" s="5">
        <v>3</v>
      </c>
      <c r="H260" s="15">
        <v>2</v>
      </c>
      <c r="I260" s="4" t="s">
        <v>1901</v>
      </c>
      <c r="J260" s="4" t="b">
        <f t="shared" si="3"/>
        <v>0</v>
      </c>
      <c r="K260" s="13">
        <v>0.88695017304771584</v>
      </c>
      <c r="L260" s="5">
        <v>2016</v>
      </c>
      <c r="M260" s="12">
        <v>95.5</v>
      </c>
      <c r="N260" s="5">
        <v>2016</v>
      </c>
      <c r="O260" s="12">
        <v>0</v>
      </c>
      <c r="P260" s="5">
        <v>2016</v>
      </c>
      <c r="Q260" s="12"/>
      <c r="S260" s="12">
        <v>69.032258064516114</v>
      </c>
      <c r="T260" s="5">
        <v>2016</v>
      </c>
      <c r="U260" s="12" t="s">
        <v>1569</v>
      </c>
      <c r="W260" s="12" t="s">
        <v>1569</v>
      </c>
      <c r="Y260" s="14">
        <v>100</v>
      </c>
      <c r="Z260" s="5">
        <v>2016</v>
      </c>
      <c r="AA260" s="14"/>
    </row>
    <row r="261" spans="1:27" ht="12.75" customHeight="1" x14ac:dyDescent="0.25">
      <c r="A261" s="5" t="s">
        <v>796</v>
      </c>
      <c r="B261" s="5" t="s">
        <v>23</v>
      </c>
      <c r="C261" s="5" t="s">
        <v>708</v>
      </c>
      <c r="D261" s="5" t="s">
        <v>620</v>
      </c>
      <c r="E261" s="5" t="s">
        <v>798</v>
      </c>
      <c r="F261" s="5" t="s">
        <v>797</v>
      </c>
      <c r="G261" s="5">
        <v>3</v>
      </c>
      <c r="H261" s="15">
        <v>2</v>
      </c>
      <c r="I261" s="4" t="s">
        <v>1907</v>
      </c>
      <c r="J261" s="4" t="b">
        <f t="shared" si="3"/>
        <v>0</v>
      </c>
      <c r="K261" s="13">
        <v>0.41779562505776519</v>
      </c>
      <c r="L261" s="5">
        <v>2016</v>
      </c>
      <c r="M261" s="12">
        <v>79</v>
      </c>
      <c r="N261" s="5">
        <v>2016</v>
      </c>
      <c r="O261" s="12">
        <v>15.344603381014307</v>
      </c>
      <c r="P261" s="5">
        <v>2016</v>
      </c>
      <c r="Q261" s="12"/>
      <c r="S261" s="12">
        <v>31.385006353240151</v>
      </c>
      <c r="T261" s="5">
        <v>2016</v>
      </c>
      <c r="U261" s="12">
        <v>0</v>
      </c>
      <c r="V261" s="5">
        <v>2016</v>
      </c>
      <c r="W261" s="12">
        <v>0</v>
      </c>
      <c r="X261" s="5">
        <v>2016</v>
      </c>
      <c r="Y261" s="14">
        <v>0</v>
      </c>
      <c r="Z261" s="5">
        <v>2016</v>
      </c>
      <c r="AA261" s="14"/>
    </row>
    <row r="262" spans="1:27" ht="12.75" customHeight="1" x14ac:dyDescent="0.25">
      <c r="A262" s="5" t="s">
        <v>799</v>
      </c>
      <c r="B262" s="5" t="s">
        <v>23</v>
      </c>
      <c r="C262" s="5" t="s">
        <v>708</v>
      </c>
      <c r="D262" s="5" t="s">
        <v>620</v>
      </c>
      <c r="E262" s="5" t="s">
        <v>801</v>
      </c>
      <c r="F262" s="5" t="s">
        <v>800</v>
      </c>
      <c r="G262" s="5">
        <v>3</v>
      </c>
      <c r="H262" s="15">
        <v>1</v>
      </c>
      <c r="I262" s="4" t="s">
        <v>1908</v>
      </c>
      <c r="J262" s="4" t="b">
        <f t="shared" ref="J262:J325" si="4">IF(OR(AND(L262&lt;2006,L262&lt;&gt;""),AND(N262&lt;2006,N262&lt;&gt;""),AND(P262&lt;2006,P262&lt;&gt;""),AND(R262&lt;2006,R262&lt;&gt;""),AND(T262&lt;2006,T262&lt;&gt;""),AND(V262&lt;2006,V262&lt;&gt;""),AND(X262&lt;2006,X262&lt;&gt;""),AND(Z262&lt;2006,Z262&lt;&gt;""),AND(AB262&lt;2006,AB262&lt;&gt;"")),TRUE,FALSE)</f>
        <v>0</v>
      </c>
      <c r="K262" s="13">
        <v>0.91101311890828696</v>
      </c>
      <c r="L262" s="5">
        <v>2016</v>
      </c>
      <c r="M262" s="12">
        <v>65</v>
      </c>
      <c r="N262" s="5">
        <v>2016</v>
      </c>
      <c r="O262" s="12">
        <v>15</v>
      </c>
      <c r="P262" s="5">
        <v>2016</v>
      </c>
      <c r="Q262" s="12"/>
      <c r="S262" s="12">
        <v>0</v>
      </c>
      <c r="T262" s="5">
        <v>2016</v>
      </c>
      <c r="U262" s="12">
        <v>0</v>
      </c>
      <c r="V262" s="5">
        <v>2016</v>
      </c>
      <c r="W262" s="12">
        <v>0</v>
      </c>
      <c r="X262" s="5">
        <v>2016</v>
      </c>
      <c r="Y262" s="14">
        <v>0</v>
      </c>
      <c r="Z262" s="5">
        <v>2016</v>
      </c>
      <c r="AA262" s="14"/>
    </row>
    <row r="263" spans="1:27" ht="12.75" customHeight="1" x14ac:dyDescent="0.25">
      <c r="A263" s="5" t="s">
        <v>802</v>
      </c>
      <c r="B263" s="5" t="s">
        <v>23</v>
      </c>
      <c r="C263" s="5" t="s">
        <v>708</v>
      </c>
      <c r="D263" s="5" t="s">
        <v>620</v>
      </c>
      <c r="E263" s="5" t="s">
        <v>804</v>
      </c>
      <c r="F263" s="5" t="s">
        <v>803</v>
      </c>
      <c r="G263" s="5">
        <v>3</v>
      </c>
      <c r="H263" s="15">
        <v>1</v>
      </c>
      <c r="I263" s="4" t="s">
        <v>1909</v>
      </c>
      <c r="J263" s="4" t="b">
        <f t="shared" si="4"/>
        <v>0</v>
      </c>
      <c r="K263" s="13">
        <v>0.75084559222915348</v>
      </c>
      <c r="L263" s="5">
        <v>2016</v>
      </c>
      <c r="M263" s="12">
        <v>85</v>
      </c>
      <c r="N263" s="5">
        <v>2016</v>
      </c>
      <c r="O263" s="12" t="s">
        <v>1569</v>
      </c>
      <c r="Q263" s="12"/>
      <c r="S263" s="12">
        <v>9.8557692307692299</v>
      </c>
      <c r="T263" s="5">
        <v>2016</v>
      </c>
      <c r="U263" s="12">
        <v>0</v>
      </c>
      <c r="V263" s="5">
        <v>2016</v>
      </c>
      <c r="W263" s="12">
        <v>0</v>
      </c>
      <c r="X263" s="5">
        <v>2016</v>
      </c>
      <c r="Y263" s="14">
        <v>0</v>
      </c>
      <c r="Z263" s="5">
        <v>2016</v>
      </c>
      <c r="AA263" s="14"/>
    </row>
    <row r="264" spans="1:27" ht="12.75" customHeight="1" x14ac:dyDescent="0.25">
      <c r="A264" s="5" t="s">
        <v>805</v>
      </c>
      <c r="B264" s="5" t="s">
        <v>23</v>
      </c>
      <c r="C264" s="5" t="s">
        <v>708</v>
      </c>
      <c r="D264" s="5" t="s">
        <v>620</v>
      </c>
      <c r="E264" s="5" t="s">
        <v>807</v>
      </c>
      <c r="F264" s="5" t="s">
        <v>806</v>
      </c>
      <c r="G264" s="5">
        <v>3</v>
      </c>
      <c r="H264" s="15">
        <v>1</v>
      </c>
      <c r="I264" s="4"/>
      <c r="J264" s="4" t="b">
        <f t="shared" si="4"/>
        <v>0</v>
      </c>
      <c r="K264" s="13">
        <v>0.62071986792991118</v>
      </c>
      <c r="L264" s="5">
        <v>2016</v>
      </c>
      <c r="M264" s="12">
        <v>100</v>
      </c>
      <c r="N264" s="5">
        <v>2016</v>
      </c>
      <c r="O264" s="12" t="s">
        <v>1569</v>
      </c>
      <c r="Q264" s="12"/>
      <c r="S264" s="12">
        <v>0</v>
      </c>
      <c r="T264" s="5">
        <v>2016</v>
      </c>
      <c r="U264" s="12">
        <v>0</v>
      </c>
      <c r="V264" s="5">
        <v>2016</v>
      </c>
      <c r="W264" s="12">
        <v>0</v>
      </c>
      <c r="X264" s="5">
        <v>2016</v>
      </c>
      <c r="Y264" s="14">
        <v>0</v>
      </c>
      <c r="Z264" s="5">
        <v>2016</v>
      </c>
      <c r="AA264" s="14"/>
    </row>
    <row r="265" spans="1:27" ht="12.75" customHeight="1" x14ac:dyDescent="0.25">
      <c r="A265" s="5" t="s">
        <v>808</v>
      </c>
      <c r="B265" s="5" t="s">
        <v>23</v>
      </c>
      <c r="C265" s="5" t="s">
        <v>708</v>
      </c>
      <c r="D265" s="5" t="s">
        <v>620</v>
      </c>
      <c r="E265" s="5" t="s">
        <v>810</v>
      </c>
      <c r="F265" s="5" t="s">
        <v>809</v>
      </c>
      <c r="G265" s="5">
        <v>3</v>
      </c>
      <c r="H265" s="15">
        <v>1</v>
      </c>
      <c r="I265" s="4"/>
      <c r="J265" s="4" t="b">
        <f t="shared" si="4"/>
        <v>0</v>
      </c>
      <c r="K265" s="13">
        <v>0.48701456822911765</v>
      </c>
      <c r="L265" s="5">
        <v>2016</v>
      </c>
      <c r="M265" s="12">
        <v>100</v>
      </c>
      <c r="N265" s="5">
        <v>2016</v>
      </c>
      <c r="O265" s="12">
        <v>13.74</v>
      </c>
      <c r="P265" s="5">
        <v>2016</v>
      </c>
      <c r="Q265" s="12"/>
      <c r="S265" s="12">
        <v>5.7368741131157517</v>
      </c>
      <c r="T265" s="5">
        <v>2016</v>
      </c>
      <c r="U265" s="12">
        <v>0</v>
      </c>
      <c r="V265" s="5">
        <v>2016</v>
      </c>
      <c r="W265" s="12">
        <v>0</v>
      </c>
      <c r="X265" s="5">
        <v>2016</v>
      </c>
      <c r="Y265" s="14">
        <v>0</v>
      </c>
      <c r="Z265" s="5">
        <v>2016</v>
      </c>
      <c r="AA265" s="14"/>
    </row>
    <row r="266" spans="1:27" ht="12.75" customHeight="1" x14ac:dyDescent="0.25">
      <c r="A266" s="5" t="s">
        <v>811</v>
      </c>
      <c r="B266" s="5" t="s">
        <v>23</v>
      </c>
      <c r="C266" s="5" t="s">
        <v>708</v>
      </c>
      <c r="D266" s="5" t="s">
        <v>620</v>
      </c>
      <c r="E266" s="5" t="s">
        <v>813</v>
      </c>
      <c r="F266" s="5" t="s">
        <v>812</v>
      </c>
      <c r="G266" s="5">
        <v>3</v>
      </c>
      <c r="H266" s="15">
        <v>2</v>
      </c>
      <c r="I266" s="4" t="s">
        <v>1901</v>
      </c>
      <c r="J266" s="4" t="b">
        <f t="shared" si="4"/>
        <v>0</v>
      </c>
      <c r="K266" s="13">
        <v>0.35714448475444133</v>
      </c>
      <c r="L266" s="5">
        <v>2016</v>
      </c>
      <c r="M266" s="12">
        <v>84</v>
      </c>
      <c r="N266" s="5">
        <v>2016</v>
      </c>
      <c r="O266" s="12" t="s">
        <v>1569</v>
      </c>
      <c r="Q266" s="12"/>
      <c r="S266" s="12">
        <v>0</v>
      </c>
      <c r="T266" s="5">
        <v>2016</v>
      </c>
      <c r="U266" s="12">
        <v>0</v>
      </c>
      <c r="V266" s="5">
        <v>2016</v>
      </c>
      <c r="W266" s="12">
        <v>0</v>
      </c>
      <c r="X266" s="5">
        <v>2016</v>
      </c>
      <c r="Y266" s="14">
        <v>0</v>
      </c>
      <c r="Z266" s="5">
        <v>2016</v>
      </c>
      <c r="AA266" s="14"/>
    </row>
    <row r="267" spans="1:27" ht="12.75" customHeight="1" x14ac:dyDescent="0.25">
      <c r="A267" s="5" t="s">
        <v>814</v>
      </c>
      <c r="B267" s="5" t="s">
        <v>23</v>
      </c>
      <c r="C267" s="5" t="s">
        <v>708</v>
      </c>
      <c r="D267" s="5" t="s">
        <v>620</v>
      </c>
      <c r="E267" s="5" t="s">
        <v>816</v>
      </c>
      <c r="F267" s="5" t="s">
        <v>815</v>
      </c>
      <c r="G267" s="5">
        <v>3</v>
      </c>
      <c r="H267" s="15">
        <v>2</v>
      </c>
      <c r="I267" s="4" t="s">
        <v>1910</v>
      </c>
      <c r="J267" s="4" t="b">
        <f t="shared" si="4"/>
        <v>0</v>
      </c>
      <c r="K267" s="13">
        <v>0.32764983734233388</v>
      </c>
      <c r="L267" s="5">
        <v>2016</v>
      </c>
      <c r="M267" s="12">
        <v>100</v>
      </c>
      <c r="N267" s="5">
        <v>2016</v>
      </c>
      <c r="O267" s="12">
        <v>21.6</v>
      </c>
      <c r="P267" s="5">
        <v>2016</v>
      </c>
      <c r="Q267" s="12"/>
      <c r="S267" s="12">
        <v>51.403061224489804</v>
      </c>
      <c r="T267" s="5">
        <v>2016</v>
      </c>
      <c r="U267" s="12">
        <v>0</v>
      </c>
      <c r="V267" s="5">
        <v>2016</v>
      </c>
      <c r="W267" s="12">
        <v>0</v>
      </c>
      <c r="X267" s="5">
        <v>2016</v>
      </c>
      <c r="Y267" s="14">
        <v>99.737532808398953</v>
      </c>
      <c r="Z267" s="5">
        <v>2016</v>
      </c>
      <c r="AA267" s="14"/>
    </row>
    <row r="268" spans="1:27" ht="12.75" customHeight="1" x14ac:dyDescent="0.25">
      <c r="A268" s="5" t="s">
        <v>817</v>
      </c>
      <c r="B268" s="5" t="s">
        <v>23</v>
      </c>
      <c r="C268" s="5" t="s">
        <v>708</v>
      </c>
      <c r="D268" s="5" t="s">
        <v>620</v>
      </c>
      <c r="E268" s="5" t="s">
        <v>819</v>
      </c>
      <c r="F268" s="5" t="s">
        <v>818</v>
      </c>
      <c r="G268" s="5">
        <v>3</v>
      </c>
      <c r="H268" s="15">
        <v>1</v>
      </c>
      <c r="I268" s="4"/>
      <c r="J268" s="4" t="b">
        <f t="shared" si="4"/>
        <v>0</v>
      </c>
      <c r="K268" s="13">
        <v>0.4443462156668414</v>
      </c>
      <c r="L268" s="5">
        <v>2016</v>
      </c>
      <c r="M268" s="12">
        <v>90</v>
      </c>
      <c r="N268" s="5">
        <v>2016</v>
      </c>
      <c r="O268" s="12" t="s">
        <v>1569</v>
      </c>
      <c r="Q268" s="12"/>
      <c r="S268" s="12">
        <v>0</v>
      </c>
      <c r="T268" s="5">
        <v>2016</v>
      </c>
      <c r="U268" s="12">
        <v>0</v>
      </c>
      <c r="V268" s="5">
        <v>2016</v>
      </c>
      <c r="W268" s="12">
        <v>0</v>
      </c>
      <c r="X268" s="5">
        <v>2016</v>
      </c>
      <c r="Y268" s="14">
        <v>0</v>
      </c>
      <c r="Z268" s="5">
        <v>2016</v>
      </c>
      <c r="AA268" s="14"/>
    </row>
    <row r="269" spans="1:27" ht="12.75" customHeight="1" x14ac:dyDescent="0.25">
      <c r="A269" s="5" t="s">
        <v>820</v>
      </c>
      <c r="B269" s="5" t="s">
        <v>23</v>
      </c>
      <c r="C269" s="5" t="s">
        <v>708</v>
      </c>
      <c r="D269" s="5" t="s">
        <v>620</v>
      </c>
      <c r="E269" s="5" t="s">
        <v>822</v>
      </c>
      <c r="F269" s="5" t="s">
        <v>821</v>
      </c>
      <c r="G269" s="5">
        <v>3</v>
      </c>
      <c r="H269" s="15">
        <v>2</v>
      </c>
      <c r="I269" s="4" t="s">
        <v>1911</v>
      </c>
      <c r="J269" s="4" t="b">
        <f t="shared" si="4"/>
        <v>0</v>
      </c>
      <c r="K269" s="13">
        <v>0.81782643542169853</v>
      </c>
      <c r="L269" s="5">
        <v>2016</v>
      </c>
      <c r="M269" s="12">
        <v>85</v>
      </c>
      <c r="N269" s="5">
        <v>2016</v>
      </c>
      <c r="O269" s="12" t="s">
        <v>1569</v>
      </c>
      <c r="Q269" s="12"/>
      <c r="S269" s="12">
        <v>29.411764705882355</v>
      </c>
      <c r="T269" s="5">
        <v>2016</v>
      </c>
      <c r="U269" s="12">
        <v>0</v>
      </c>
      <c r="V269" s="5">
        <v>2016</v>
      </c>
      <c r="W269" s="12">
        <v>0</v>
      </c>
      <c r="X269" s="5">
        <v>2016</v>
      </c>
      <c r="Y269" s="14">
        <v>0</v>
      </c>
      <c r="Z269" s="5">
        <v>2016</v>
      </c>
      <c r="AA269" s="14"/>
    </row>
    <row r="270" spans="1:27" ht="12.75" customHeight="1" x14ac:dyDescent="0.25">
      <c r="A270" s="5" t="s">
        <v>823</v>
      </c>
      <c r="B270" s="5" t="s">
        <v>23</v>
      </c>
      <c r="C270" s="5" t="s">
        <v>708</v>
      </c>
      <c r="D270" s="5" t="s">
        <v>620</v>
      </c>
      <c r="E270" s="5" t="s">
        <v>825</v>
      </c>
      <c r="F270" s="5" t="s">
        <v>824</v>
      </c>
      <c r="G270" s="5">
        <v>3</v>
      </c>
      <c r="H270" s="15">
        <v>2</v>
      </c>
      <c r="I270" s="4" t="s">
        <v>1912</v>
      </c>
      <c r="J270" s="4" t="b">
        <f t="shared" si="4"/>
        <v>0</v>
      </c>
      <c r="K270" s="13">
        <v>0.29823704626029379</v>
      </c>
      <c r="L270" s="5">
        <v>2016</v>
      </c>
      <c r="M270" s="12">
        <v>100</v>
      </c>
      <c r="N270" s="5">
        <v>2016</v>
      </c>
      <c r="O270" s="12">
        <v>5</v>
      </c>
      <c r="P270" s="5">
        <v>2016</v>
      </c>
      <c r="Q270" s="12"/>
      <c r="S270" s="12" t="s">
        <v>1569</v>
      </c>
      <c r="U270" s="12" t="s">
        <v>1569</v>
      </c>
      <c r="W270" s="12" t="s">
        <v>1569</v>
      </c>
      <c r="Y270" s="14" t="s">
        <v>1569</v>
      </c>
      <c r="AA270" s="14"/>
    </row>
    <row r="271" spans="1:27" ht="12.75" customHeight="1" x14ac:dyDescent="0.25">
      <c r="A271" s="5" t="s">
        <v>826</v>
      </c>
      <c r="B271" s="5" t="s">
        <v>23</v>
      </c>
      <c r="C271" s="5" t="s">
        <v>708</v>
      </c>
      <c r="D271" s="5" t="s">
        <v>620</v>
      </c>
      <c r="E271" s="5" t="s">
        <v>828</v>
      </c>
      <c r="F271" s="5" t="s">
        <v>827</v>
      </c>
      <c r="G271" s="5">
        <v>3</v>
      </c>
      <c r="H271" s="15">
        <v>2</v>
      </c>
      <c r="I271" s="4" t="s">
        <v>1898</v>
      </c>
      <c r="J271" s="4" t="b">
        <f t="shared" si="4"/>
        <v>0</v>
      </c>
      <c r="K271" s="13">
        <v>0.61105934863143929</v>
      </c>
      <c r="L271" s="5">
        <v>2016</v>
      </c>
      <c r="M271" s="12">
        <v>90</v>
      </c>
      <c r="N271" s="5">
        <v>2016</v>
      </c>
      <c r="O271" s="12" t="s">
        <v>1569</v>
      </c>
      <c r="Q271" s="12"/>
      <c r="S271" s="12">
        <v>0</v>
      </c>
      <c r="T271" s="5">
        <v>2016</v>
      </c>
      <c r="U271" s="12">
        <v>0</v>
      </c>
      <c r="V271" s="5">
        <v>2016</v>
      </c>
      <c r="W271" s="12">
        <v>0</v>
      </c>
      <c r="X271" s="5">
        <v>2016</v>
      </c>
      <c r="Y271" s="14">
        <v>0</v>
      </c>
      <c r="Z271" s="5">
        <v>2016</v>
      </c>
      <c r="AA271" s="14"/>
    </row>
    <row r="272" spans="1:27" ht="12.75" customHeight="1" x14ac:dyDescent="0.25">
      <c r="A272" s="5" t="s">
        <v>829</v>
      </c>
      <c r="B272" s="5" t="s">
        <v>23</v>
      </c>
      <c r="C272" s="5" t="s">
        <v>708</v>
      </c>
      <c r="D272" s="5" t="s">
        <v>620</v>
      </c>
      <c r="E272" s="5" t="s">
        <v>831</v>
      </c>
      <c r="F272" s="5" t="s">
        <v>830</v>
      </c>
      <c r="G272" s="5">
        <v>3</v>
      </c>
      <c r="H272" s="15">
        <v>2</v>
      </c>
      <c r="I272" s="4" t="s">
        <v>1900</v>
      </c>
      <c r="J272" s="4" t="b">
        <f t="shared" si="4"/>
        <v>0</v>
      </c>
      <c r="K272" s="13">
        <v>0.59379123137862877</v>
      </c>
      <c r="L272" s="5">
        <v>2016</v>
      </c>
      <c r="M272" s="12">
        <v>97</v>
      </c>
      <c r="N272" s="5">
        <v>2016</v>
      </c>
      <c r="O272" s="12">
        <v>0</v>
      </c>
      <c r="P272" s="5">
        <v>2016</v>
      </c>
      <c r="Q272" s="12"/>
      <c r="S272" s="12">
        <v>3.3816425120772946</v>
      </c>
      <c r="T272" s="5">
        <v>2016</v>
      </c>
      <c r="U272" s="12">
        <v>0</v>
      </c>
      <c r="V272" s="5">
        <v>2016</v>
      </c>
      <c r="W272" s="12">
        <v>0</v>
      </c>
      <c r="X272" s="5">
        <v>2016</v>
      </c>
      <c r="Y272" s="14">
        <v>0</v>
      </c>
      <c r="Z272" s="5">
        <v>2016</v>
      </c>
      <c r="AA272" s="14"/>
    </row>
    <row r="273" spans="1:27" ht="12.75" customHeight="1" x14ac:dyDescent="0.25">
      <c r="A273" s="5" t="s">
        <v>832</v>
      </c>
      <c r="B273" s="5" t="s">
        <v>23</v>
      </c>
      <c r="C273" s="5" t="s">
        <v>708</v>
      </c>
      <c r="D273" s="5" t="s">
        <v>620</v>
      </c>
      <c r="E273" s="5" t="s">
        <v>834</v>
      </c>
      <c r="F273" s="5" t="s">
        <v>833</v>
      </c>
      <c r="G273" s="5">
        <v>3</v>
      </c>
      <c r="H273" s="15">
        <v>2</v>
      </c>
      <c r="I273" s="4" t="s">
        <v>1913</v>
      </c>
      <c r="J273" s="4" t="b">
        <f t="shared" si="4"/>
        <v>0</v>
      </c>
      <c r="K273" s="13">
        <v>0.45713584839631116</v>
      </c>
      <c r="L273" s="5">
        <v>2016</v>
      </c>
      <c r="M273" s="12">
        <v>92</v>
      </c>
      <c r="N273" s="5">
        <v>2016</v>
      </c>
      <c r="O273" s="12" t="s">
        <v>1569</v>
      </c>
      <c r="Q273" s="12"/>
      <c r="S273" s="12">
        <v>0</v>
      </c>
      <c r="T273" s="5">
        <v>2016</v>
      </c>
      <c r="U273" s="12">
        <v>0</v>
      </c>
      <c r="V273" s="5">
        <v>2016</v>
      </c>
      <c r="W273" s="12">
        <v>0</v>
      </c>
      <c r="X273" s="5">
        <v>2016</v>
      </c>
      <c r="Y273" s="14">
        <v>0</v>
      </c>
      <c r="Z273" s="5">
        <v>2016</v>
      </c>
      <c r="AA273" s="14"/>
    </row>
    <row r="274" spans="1:27" ht="12.75" customHeight="1" x14ac:dyDescent="0.25">
      <c r="A274" s="5" t="s">
        <v>835</v>
      </c>
      <c r="B274" s="5" t="s">
        <v>23</v>
      </c>
      <c r="C274" s="5" t="s">
        <v>708</v>
      </c>
      <c r="D274" s="5" t="s">
        <v>620</v>
      </c>
      <c r="E274" s="5" t="s">
        <v>837</v>
      </c>
      <c r="F274" s="5" t="s">
        <v>836</v>
      </c>
      <c r="G274" s="5">
        <v>3</v>
      </c>
      <c r="H274" s="15">
        <v>2</v>
      </c>
      <c r="I274" s="4" t="s">
        <v>1914</v>
      </c>
      <c r="J274" s="4" t="b">
        <f t="shared" si="4"/>
        <v>0</v>
      </c>
      <c r="K274" s="13">
        <v>0.36951842511247218</v>
      </c>
      <c r="L274" s="5">
        <v>2016</v>
      </c>
      <c r="M274" s="12">
        <v>100</v>
      </c>
      <c r="N274" s="5">
        <v>2016</v>
      </c>
      <c r="O274" s="12">
        <v>12.5</v>
      </c>
      <c r="P274" s="5">
        <v>2016</v>
      </c>
      <c r="Q274" s="12"/>
      <c r="S274" s="12">
        <v>70</v>
      </c>
      <c r="T274" s="5">
        <v>2016</v>
      </c>
      <c r="U274" s="12">
        <v>0</v>
      </c>
      <c r="V274" s="5">
        <v>2016</v>
      </c>
      <c r="W274" s="12">
        <v>0</v>
      </c>
      <c r="X274" s="5">
        <v>2016</v>
      </c>
      <c r="Y274" s="14">
        <v>0</v>
      </c>
      <c r="Z274" s="5">
        <v>2016</v>
      </c>
      <c r="AA274" s="14"/>
    </row>
    <row r="275" spans="1:27" ht="12.75" customHeight="1" x14ac:dyDescent="0.25">
      <c r="A275" s="5" t="s">
        <v>838</v>
      </c>
      <c r="B275" s="5" t="s">
        <v>23</v>
      </c>
      <c r="C275" s="5" t="s">
        <v>708</v>
      </c>
      <c r="D275" s="5" t="s">
        <v>620</v>
      </c>
      <c r="E275" s="5" t="s">
        <v>840</v>
      </c>
      <c r="F275" s="5" t="s">
        <v>839</v>
      </c>
      <c r="G275" s="5">
        <v>3</v>
      </c>
      <c r="H275" s="15">
        <v>2</v>
      </c>
      <c r="I275" s="4" t="s">
        <v>1915</v>
      </c>
      <c r="J275" s="4" t="b">
        <f t="shared" si="4"/>
        <v>0</v>
      </c>
      <c r="K275" s="13">
        <v>1.3445378151260503</v>
      </c>
      <c r="L275" s="5">
        <v>2016</v>
      </c>
      <c r="M275" s="12">
        <v>75</v>
      </c>
      <c r="N275" s="5">
        <v>2016</v>
      </c>
      <c r="O275" s="12">
        <v>7.0000000000000009</v>
      </c>
      <c r="P275" s="5">
        <v>2016</v>
      </c>
      <c r="Q275" s="12"/>
      <c r="S275" s="12">
        <v>83.892617449664428</v>
      </c>
      <c r="T275" s="5">
        <v>2016</v>
      </c>
      <c r="U275" s="12">
        <v>0</v>
      </c>
      <c r="V275" s="5">
        <v>2016</v>
      </c>
      <c r="W275" s="12">
        <v>0</v>
      </c>
      <c r="X275" s="5">
        <v>2016</v>
      </c>
      <c r="Y275" s="14">
        <v>0</v>
      </c>
      <c r="Z275" s="5">
        <v>2016</v>
      </c>
      <c r="AA275" s="14"/>
    </row>
    <row r="276" spans="1:27" ht="12.75" customHeight="1" x14ac:dyDescent="0.25">
      <c r="A276" s="5" t="s">
        <v>841</v>
      </c>
      <c r="B276" s="5" t="s">
        <v>23</v>
      </c>
      <c r="C276" s="5" t="s">
        <v>708</v>
      </c>
      <c r="D276" s="5" t="s">
        <v>620</v>
      </c>
      <c r="E276" s="5" t="s">
        <v>843</v>
      </c>
      <c r="F276" s="5" t="s">
        <v>842</v>
      </c>
      <c r="G276" s="5">
        <v>3</v>
      </c>
      <c r="H276" s="15">
        <v>2</v>
      </c>
      <c r="I276" s="4" t="s">
        <v>1916</v>
      </c>
      <c r="J276" s="4" t="b">
        <f t="shared" si="4"/>
        <v>0</v>
      </c>
      <c r="K276" s="13">
        <v>1.9016884688526479</v>
      </c>
      <c r="L276" s="5">
        <v>2016</v>
      </c>
      <c r="M276" s="12">
        <v>100</v>
      </c>
      <c r="N276" s="5">
        <v>2016</v>
      </c>
      <c r="O276" s="12" t="s">
        <v>1569</v>
      </c>
      <c r="Q276" s="12"/>
      <c r="S276" s="12">
        <v>0</v>
      </c>
      <c r="T276" s="5">
        <v>2016</v>
      </c>
      <c r="U276" s="12">
        <v>0</v>
      </c>
      <c r="V276" s="5">
        <v>2016</v>
      </c>
      <c r="W276" s="12">
        <v>0</v>
      </c>
      <c r="X276" s="5">
        <v>2016</v>
      </c>
      <c r="Y276" s="14">
        <v>0</v>
      </c>
      <c r="Z276" s="5">
        <v>2016</v>
      </c>
      <c r="AA276" s="14"/>
    </row>
    <row r="277" spans="1:27" ht="12.75" customHeight="1" x14ac:dyDescent="0.25">
      <c r="A277" s="5" t="s">
        <v>844</v>
      </c>
      <c r="B277" s="5" t="s">
        <v>847</v>
      </c>
      <c r="C277" s="5" t="s">
        <v>846</v>
      </c>
      <c r="D277" s="5" t="s">
        <v>620</v>
      </c>
      <c r="E277" s="5" t="s">
        <v>848</v>
      </c>
      <c r="F277" s="5" t="s">
        <v>845</v>
      </c>
      <c r="G277" s="5">
        <v>1</v>
      </c>
      <c r="H277" s="15">
        <v>1</v>
      </c>
      <c r="I277" s="4" t="s">
        <v>3163</v>
      </c>
      <c r="J277" s="4" t="b">
        <f t="shared" si="4"/>
        <v>0</v>
      </c>
      <c r="K277" s="13">
        <v>0.79870109526782795</v>
      </c>
      <c r="L277" s="5">
        <v>2010</v>
      </c>
      <c r="M277" s="12">
        <v>80</v>
      </c>
      <c r="N277" s="5">
        <v>2010</v>
      </c>
      <c r="O277" s="12">
        <v>13.248675132486753</v>
      </c>
      <c r="P277" s="5">
        <v>2010</v>
      </c>
      <c r="Q277" s="12"/>
      <c r="S277" s="12">
        <v>0</v>
      </c>
      <c r="T277" s="5">
        <v>2010</v>
      </c>
      <c r="U277" s="12">
        <v>0</v>
      </c>
      <c r="V277" s="5">
        <v>2010</v>
      </c>
      <c r="W277" s="12">
        <v>0</v>
      </c>
      <c r="X277" s="5">
        <v>2010</v>
      </c>
      <c r="Y277" s="14">
        <v>0</v>
      </c>
      <c r="Z277" s="5">
        <v>2010</v>
      </c>
      <c r="AA277" s="14"/>
    </row>
    <row r="278" spans="1:27" ht="12.75" customHeight="1" x14ac:dyDescent="0.25">
      <c r="A278" s="5" t="s">
        <v>1181</v>
      </c>
      <c r="B278" s="5" t="s">
        <v>1629</v>
      </c>
      <c r="C278" s="5" t="s">
        <v>1183</v>
      </c>
      <c r="D278" s="5" t="s">
        <v>1038</v>
      </c>
      <c r="E278" s="5" t="s">
        <v>1184</v>
      </c>
      <c r="F278" s="5" t="s">
        <v>1182</v>
      </c>
      <c r="G278" s="5">
        <v>2</v>
      </c>
      <c r="H278" s="15">
        <v>1</v>
      </c>
      <c r="I278" s="4" t="s">
        <v>1917</v>
      </c>
      <c r="J278" s="4" t="b">
        <f t="shared" si="4"/>
        <v>0</v>
      </c>
      <c r="K278" s="13">
        <v>0.93192599620493355</v>
      </c>
      <c r="L278" s="5">
        <v>2014</v>
      </c>
      <c r="M278" s="12">
        <v>100</v>
      </c>
      <c r="N278" s="5">
        <v>2014</v>
      </c>
      <c r="O278" s="12">
        <v>6.9999999999999991</v>
      </c>
      <c r="P278" s="5">
        <v>2014</v>
      </c>
      <c r="Q278" s="12"/>
      <c r="S278" s="12">
        <v>51.9</v>
      </c>
      <c r="T278" s="5">
        <v>2014</v>
      </c>
      <c r="U278" s="12">
        <v>4</v>
      </c>
      <c r="V278" s="5">
        <v>2014</v>
      </c>
      <c r="W278" s="12" t="s">
        <v>1569</v>
      </c>
      <c r="Y278" s="14">
        <v>0</v>
      </c>
      <c r="Z278" s="5">
        <v>2014</v>
      </c>
      <c r="AA278" s="14"/>
    </row>
    <row r="279" spans="1:27" ht="12.75" customHeight="1" x14ac:dyDescent="0.25">
      <c r="A279" s="5" t="s">
        <v>1185</v>
      </c>
      <c r="B279" s="5" t="s">
        <v>1187</v>
      </c>
      <c r="C279" s="5" t="s">
        <v>1186</v>
      </c>
      <c r="D279" s="5" t="s">
        <v>1038</v>
      </c>
      <c r="E279" s="5" t="s">
        <v>1188</v>
      </c>
      <c r="F279" s="5" t="s">
        <v>2749</v>
      </c>
      <c r="G279" s="5">
        <v>2</v>
      </c>
      <c r="H279" s="15">
        <v>2</v>
      </c>
      <c r="I279" s="4" t="s">
        <v>1918</v>
      </c>
      <c r="J279" s="4" t="b">
        <f t="shared" si="4"/>
        <v>0</v>
      </c>
      <c r="K279" s="13">
        <v>1.3721603903033996</v>
      </c>
      <c r="L279" s="5">
        <v>2015</v>
      </c>
      <c r="M279" s="12">
        <v>93.7</v>
      </c>
      <c r="N279" s="5">
        <v>2015</v>
      </c>
      <c r="O279" s="12" t="s">
        <v>1569</v>
      </c>
      <c r="Q279" s="12"/>
      <c r="S279" s="12">
        <v>0</v>
      </c>
      <c r="T279" s="5">
        <v>2015</v>
      </c>
      <c r="U279" s="12">
        <v>0</v>
      </c>
      <c r="V279" s="5">
        <v>2015</v>
      </c>
      <c r="W279" s="12">
        <v>0</v>
      </c>
      <c r="X279" s="5">
        <v>2015</v>
      </c>
      <c r="Y279" s="14">
        <v>0</v>
      </c>
      <c r="Z279" s="5">
        <v>2015</v>
      </c>
      <c r="AA279" s="14"/>
    </row>
    <row r="280" spans="1:27" ht="12.75" customHeight="1" x14ac:dyDescent="0.25">
      <c r="A280" s="5" t="s">
        <v>151</v>
      </c>
      <c r="B280" s="5" t="s">
        <v>154</v>
      </c>
      <c r="C280" s="5" t="s">
        <v>153</v>
      </c>
      <c r="D280" s="5" t="s">
        <v>35</v>
      </c>
      <c r="E280" s="5" t="s">
        <v>155</v>
      </c>
      <c r="F280" s="5" t="s">
        <v>152</v>
      </c>
      <c r="G280" s="5">
        <v>1</v>
      </c>
      <c r="H280" s="15">
        <v>2</v>
      </c>
      <c r="I280" s="4" t="s">
        <v>1919</v>
      </c>
      <c r="J280" s="4" t="b">
        <f t="shared" si="4"/>
        <v>0</v>
      </c>
      <c r="K280" s="13">
        <v>0.74197840899897494</v>
      </c>
      <c r="L280" s="5">
        <v>2012</v>
      </c>
      <c r="M280" s="12">
        <v>100</v>
      </c>
      <c r="N280" s="5">
        <v>2012</v>
      </c>
      <c r="O280" s="12">
        <v>8</v>
      </c>
      <c r="P280" s="5">
        <v>2012</v>
      </c>
      <c r="Q280" s="12"/>
      <c r="S280" s="12">
        <v>0</v>
      </c>
      <c r="T280" s="5">
        <v>2012</v>
      </c>
      <c r="U280" s="12">
        <v>49</v>
      </c>
      <c r="V280" s="5">
        <v>2012</v>
      </c>
      <c r="W280" s="12">
        <v>0</v>
      </c>
      <c r="X280" s="5">
        <v>2012</v>
      </c>
      <c r="Y280" s="14">
        <v>0</v>
      </c>
      <c r="Z280" s="5">
        <v>2012</v>
      </c>
      <c r="AA280" s="14"/>
    </row>
    <row r="281" spans="1:27" ht="12.75" customHeight="1" x14ac:dyDescent="0.25">
      <c r="A281" s="5" t="s">
        <v>160</v>
      </c>
      <c r="B281" s="5" t="s">
        <v>163</v>
      </c>
      <c r="C281" s="5" t="s">
        <v>162</v>
      </c>
      <c r="D281" s="5" t="s">
        <v>35</v>
      </c>
      <c r="E281" s="5" t="s">
        <v>164</v>
      </c>
      <c r="F281" s="5" t="s">
        <v>161</v>
      </c>
      <c r="G281" s="5">
        <v>1</v>
      </c>
      <c r="H281" s="15">
        <v>1</v>
      </c>
      <c r="I281" s="4"/>
      <c r="J281" s="4" t="b">
        <f t="shared" si="4"/>
        <v>0</v>
      </c>
      <c r="K281" s="13" t="s">
        <v>1569</v>
      </c>
      <c r="M281" s="12" t="s">
        <v>1569</v>
      </c>
      <c r="O281" s="12" t="s">
        <v>1569</v>
      </c>
      <c r="Q281" s="12"/>
      <c r="S281" s="12" t="s">
        <v>1569</v>
      </c>
      <c r="U281" s="12">
        <v>5</v>
      </c>
      <c r="W281" s="12" t="s">
        <v>1569</v>
      </c>
      <c r="Y281" s="14" t="s">
        <v>1569</v>
      </c>
      <c r="AA281" s="14"/>
    </row>
    <row r="282" spans="1:27" ht="12.75" customHeight="1" x14ac:dyDescent="0.25">
      <c r="A282" s="5" t="s">
        <v>165</v>
      </c>
      <c r="B282" s="5" t="s">
        <v>163</v>
      </c>
      <c r="C282" s="5" t="s">
        <v>162</v>
      </c>
      <c r="D282" s="5" t="s">
        <v>35</v>
      </c>
      <c r="E282" s="5" t="s">
        <v>167</v>
      </c>
      <c r="F282" s="5" t="s">
        <v>166</v>
      </c>
      <c r="G282" s="5">
        <v>1</v>
      </c>
      <c r="H282" s="15">
        <v>2</v>
      </c>
      <c r="I282" s="4" t="s">
        <v>1918</v>
      </c>
      <c r="J282" s="4" t="b">
        <f t="shared" si="4"/>
        <v>0</v>
      </c>
      <c r="K282" s="13" t="s">
        <v>1569</v>
      </c>
      <c r="M282" s="12" t="s">
        <v>1569</v>
      </c>
      <c r="O282" s="12" t="s">
        <v>1569</v>
      </c>
      <c r="Q282" s="12"/>
      <c r="S282" s="12">
        <v>0</v>
      </c>
      <c r="U282" s="12">
        <v>10.6</v>
      </c>
      <c r="W282" s="12">
        <v>0</v>
      </c>
      <c r="Y282" s="14">
        <v>0</v>
      </c>
      <c r="AA282" s="14"/>
    </row>
    <row r="283" spans="1:27" ht="12.75" customHeight="1" x14ac:dyDescent="0.25">
      <c r="A283" s="5" t="s">
        <v>168</v>
      </c>
      <c r="B283" s="5" t="s">
        <v>170</v>
      </c>
      <c r="C283" s="5" t="s">
        <v>169</v>
      </c>
      <c r="D283" s="5" t="s">
        <v>35</v>
      </c>
      <c r="E283" s="5" t="s">
        <v>171</v>
      </c>
      <c r="F283" s="5" t="s">
        <v>3167</v>
      </c>
      <c r="G283" s="5">
        <v>2</v>
      </c>
      <c r="H283" s="15">
        <v>1</v>
      </c>
      <c r="I283" s="4" t="s">
        <v>3169</v>
      </c>
      <c r="J283" s="4" t="b">
        <f t="shared" si="4"/>
        <v>0</v>
      </c>
      <c r="K283" s="13">
        <v>1.4800413175007689</v>
      </c>
      <c r="L283" s="5">
        <v>2015</v>
      </c>
      <c r="M283" s="12">
        <v>100</v>
      </c>
      <c r="N283" s="5">
        <v>2015</v>
      </c>
      <c r="O283" s="12">
        <v>12.6</v>
      </c>
      <c r="P283" s="5">
        <v>2015</v>
      </c>
      <c r="Q283" s="12"/>
      <c r="S283" s="12">
        <v>0</v>
      </c>
      <c r="T283" s="5">
        <v>2015</v>
      </c>
      <c r="U283" s="12">
        <v>49.9</v>
      </c>
      <c r="V283" s="5">
        <v>2015</v>
      </c>
      <c r="W283" s="12">
        <v>43.471984435797665</v>
      </c>
      <c r="X283" s="5">
        <v>2015</v>
      </c>
      <c r="Y283" s="14">
        <v>100</v>
      </c>
      <c r="Z283" s="5">
        <v>2015</v>
      </c>
      <c r="AA283" s="14"/>
    </row>
    <row r="284" spans="1:27" ht="12.75" customHeight="1" x14ac:dyDescent="0.25">
      <c r="A284" s="5" t="s">
        <v>172</v>
      </c>
      <c r="B284" s="5" t="s">
        <v>170</v>
      </c>
      <c r="C284" s="5" t="s">
        <v>169</v>
      </c>
      <c r="D284" s="5" t="s">
        <v>35</v>
      </c>
      <c r="E284" s="5" t="s">
        <v>173</v>
      </c>
      <c r="F284" s="5" t="s">
        <v>3168</v>
      </c>
      <c r="G284" s="5">
        <v>2</v>
      </c>
      <c r="H284" s="15">
        <v>1</v>
      </c>
      <c r="I284" s="4" t="s">
        <v>3169</v>
      </c>
      <c r="J284" s="4" t="b">
        <f t="shared" si="4"/>
        <v>0</v>
      </c>
      <c r="K284" s="13">
        <v>1.3801555271467814</v>
      </c>
      <c r="L284" s="5">
        <v>2014</v>
      </c>
      <c r="M284" s="12">
        <v>100</v>
      </c>
      <c r="N284" s="5">
        <v>2014</v>
      </c>
      <c r="O284" s="12">
        <v>26.400000000000002</v>
      </c>
      <c r="P284" s="5">
        <v>2014</v>
      </c>
      <c r="Q284" s="12"/>
      <c r="S284" s="12">
        <v>0</v>
      </c>
      <c r="T284" s="5">
        <v>2014</v>
      </c>
      <c r="U284" s="12">
        <v>72</v>
      </c>
      <c r="V284" s="5">
        <v>2014</v>
      </c>
      <c r="W284" s="12">
        <v>0</v>
      </c>
      <c r="X284" s="5">
        <v>2014</v>
      </c>
      <c r="Y284" s="14">
        <v>0</v>
      </c>
      <c r="Z284" s="5">
        <v>2014</v>
      </c>
      <c r="AA284" s="14"/>
    </row>
    <row r="285" spans="1:27" ht="12.75" customHeight="1" x14ac:dyDescent="0.25">
      <c r="A285" s="5" t="s">
        <v>174</v>
      </c>
      <c r="B285" s="5" t="s">
        <v>177</v>
      </c>
      <c r="C285" s="5" t="s">
        <v>176</v>
      </c>
      <c r="D285" s="5" t="s">
        <v>35</v>
      </c>
      <c r="E285" s="5" t="s">
        <v>178</v>
      </c>
      <c r="F285" s="5" t="s">
        <v>175</v>
      </c>
      <c r="G285" s="5">
        <v>2</v>
      </c>
      <c r="H285" s="15">
        <v>1</v>
      </c>
      <c r="I285" s="4"/>
      <c r="J285" s="4" t="b">
        <f t="shared" si="4"/>
        <v>0</v>
      </c>
      <c r="K285" s="13">
        <v>1.0440323867605852</v>
      </c>
      <c r="L285" s="5">
        <v>2015</v>
      </c>
      <c r="M285" s="12">
        <v>100</v>
      </c>
      <c r="N285" s="5">
        <v>2015</v>
      </c>
      <c r="O285" s="12">
        <v>19.900000000000002</v>
      </c>
      <c r="P285" s="5">
        <v>2015</v>
      </c>
      <c r="Q285" s="12"/>
      <c r="S285" s="12">
        <v>0</v>
      </c>
      <c r="T285" s="5">
        <v>2015</v>
      </c>
      <c r="U285" s="12">
        <v>9.67</v>
      </c>
      <c r="V285" s="5">
        <v>2015</v>
      </c>
      <c r="W285" s="12">
        <v>78.066483926521244</v>
      </c>
      <c r="X285" s="5">
        <v>2015</v>
      </c>
      <c r="Y285" s="14">
        <v>100</v>
      </c>
      <c r="Z285" s="5">
        <v>2015</v>
      </c>
      <c r="AA285" s="14"/>
    </row>
    <row r="286" spans="1:27" ht="12.75" customHeight="1" x14ac:dyDescent="0.25">
      <c r="A286" s="5" t="s">
        <v>179</v>
      </c>
      <c r="B286" s="5" t="s">
        <v>177</v>
      </c>
      <c r="C286" s="5" t="s">
        <v>176</v>
      </c>
      <c r="D286" s="5" t="s">
        <v>35</v>
      </c>
      <c r="E286" s="5" t="s">
        <v>181</v>
      </c>
      <c r="F286" s="5" t="s">
        <v>180</v>
      </c>
      <c r="G286" s="5">
        <v>2</v>
      </c>
      <c r="H286" s="15">
        <v>1</v>
      </c>
      <c r="I286" s="4"/>
      <c r="J286" s="4" t="b">
        <f t="shared" si="4"/>
        <v>0</v>
      </c>
      <c r="K286" s="13">
        <v>0.9903789478033872</v>
      </c>
      <c r="L286" s="5">
        <v>2015</v>
      </c>
      <c r="M286" s="12">
        <v>100</v>
      </c>
      <c r="N286" s="5">
        <v>2015</v>
      </c>
      <c r="O286" s="12">
        <v>13.399999999999999</v>
      </c>
      <c r="P286" s="5">
        <v>2015</v>
      </c>
      <c r="Q286" s="12"/>
      <c r="S286" s="12">
        <v>0</v>
      </c>
      <c r="T286" s="5">
        <v>2015</v>
      </c>
      <c r="U286" s="12">
        <v>14.89</v>
      </c>
      <c r="V286" s="5">
        <v>2015</v>
      </c>
      <c r="W286" s="12">
        <v>72.602795698924737</v>
      </c>
      <c r="X286" s="5">
        <v>2015</v>
      </c>
      <c r="Y286" s="14">
        <v>100</v>
      </c>
      <c r="Z286" s="5">
        <v>2015</v>
      </c>
      <c r="AA286" s="14"/>
    </row>
    <row r="287" spans="1:27" ht="12.75" customHeight="1" x14ac:dyDescent="0.25">
      <c r="A287" s="5" t="s">
        <v>182</v>
      </c>
      <c r="B287" s="5" t="s">
        <v>177</v>
      </c>
      <c r="C287" s="5" t="s">
        <v>176</v>
      </c>
      <c r="D287" s="5" t="s">
        <v>35</v>
      </c>
      <c r="E287" s="5" t="s">
        <v>184</v>
      </c>
      <c r="F287" s="5" t="s">
        <v>183</v>
      </c>
      <c r="G287" s="5">
        <v>2</v>
      </c>
      <c r="H287" s="15">
        <v>1</v>
      </c>
      <c r="I287" s="4"/>
      <c r="J287" s="4" t="b">
        <f t="shared" si="4"/>
        <v>0</v>
      </c>
      <c r="K287" s="13">
        <v>0.84992489754541689</v>
      </c>
      <c r="L287" s="5">
        <v>2015</v>
      </c>
      <c r="M287" s="12">
        <v>100</v>
      </c>
      <c r="N287" s="5">
        <v>2015</v>
      </c>
      <c r="O287" s="12">
        <v>31.5</v>
      </c>
      <c r="P287" s="5">
        <v>2015</v>
      </c>
      <c r="Q287" s="12"/>
      <c r="S287" s="12">
        <v>0</v>
      </c>
      <c r="T287" s="5">
        <v>2015</v>
      </c>
      <c r="U287" s="12">
        <v>15.01</v>
      </c>
      <c r="V287" s="5">
        <v>2015</v>
      </c>
      <c r="W287" s="12">
        <v>81.495631256054239</v>
      </c>
      <c r="X287" s="5">
        <v>2015</v>
      </c>
      <c r="Y287" s="14">
        <v>100</v>
      </c>
      <c r="Z287" s="5">
        <v>2015</v>
      </c>
      <c r="AA287" s="14"/>
    </row>
    <row r="288" spans="1:27" ht="12.75" customHeight="1" x14ac:dyDescent="0.25">
      <c r="A288" s="5" t="s">
        <v>185</v>
      </c>
      <c r="B288" s="5" t="s">
        <v>177</v>
      </c>
      <c r="C288" s="5" t="s">
        <v>176</v>
      </c>
      <c r="D288" s="5" t="s">
        <v>35</v>
      </c>
      <c r="E288" s="5" t="s">
        <v>187</v>
      </c>
      <c r="F288" s="5" t="s">
        <v>186</v>
      </c>
      <c r="G288" s="5">
        <v>2</v>
      </c>
      <c r="H288" s="15">
        <v>1</v>
      </c>
      <c r="I288" s="4"/>
      <c r="J288" s="4" t="b">
        <f t="shared" si="4"/>
        <v>0</v>
      </c>
      <c r="K288" s="13">
        <v>1.0698283330008198</v>
      </c>
      <c r="L288" s="5">
        <v>2015</v>
      </c>
      <c r="M288" s="12">
        <v>100</v>
      </c>
      <c r="N288" s="5">
        <v>2015</v>
      </c>
      <c r="O288" s="12">
        <v>15.1</v>
      </c>
      <c r="P288" s="5">
        <v>2015</v>
      </c>
      <c r="Q288" s="12"/>
      <c r="S288" s="12">
        <v>0.39409510290986521</v>
      </c>
      <c r="T288" s="5">
        <v>2015</v>
      </c>
      <c r="U288" s="12">
        <v>24.28</v>
      </c>
      <c r="V288" s="5">
        <v>2015</v>
      </c>
      <c r="W288" s="12">
        <v>68.214279630943935</v>
      </c>
      <c r="X288" s="5">
        <v>2015</v>
      </c>
      <c r="Y288" s="14">
        <v>100</v>
      </c>
      <c r="Z288" s="5">
        <v>2015</v>
      </c>
      <c r="AA288" s="14"/>
    </row>
    <row r="289" spans="1:27" ht="12.75" customHeight="1" x14ac:dyDescent="0.25">
      <c r="A289" s="5" t="s">
        <v>188</v>
      </c>
      <c r="B289" s="5" t="s">
        <v>177</v>
      </c>
      <c r="C289" s="5" t="s">
        <v>176</v>
      </c>
      <c r="D289" s="5" t="s">
        <v>35</v>
      </c>
      <c r="E289" s="5" t="s">
        <v>190</v>
      </c>
      <c r="F289" s="5" t="s">
        <v>189</v>
      </c>
      <c r="G289" s="5">
        <v>2</v>
      </c>
      <c r="H289" s="15">
        <v>1</v>
      </c>
      <c r="I289" s="4"/>
      <c r="J289" s="4" t="b">
        <f t="shared" si="4"/>
        <v>0</v>
      </c>
      <c r="K289" s="13">
        <v>1.1535350365427564</v>
      </c>
      <c r="L289" s="5">
        <v>2015</v>
      </c>
      <c r="M289" s="12">
        <v>100</v>
      </c>
      <c r="N289" s="5">
        <v>2015</v>
      </c>
      <c r="O289" s="12">
        <v>8.7087087087087074</v>
      </c>
      <c r="P289" s="5">
        <v>2015</v>
      </c>
      <c r="Q289" s="12"/>
      <c r="S289" s="12">
        <v>0</v>
      </c>
      <c r="T289" s="5">
        <v>2015</v>
      </c>
      <c r="U289" s="12">
        <v>25.38</v>
      </c>
      <c r="V289" s="5">
        <v>2015</v>
      </c>
      <c r="W289" s="12">
        <v>64.916322181484887</v>
      </c>
      <c r="X289" s="5">
        <v>2015</v>
      </c>
      <c r="Y289" s="14">
        <v>100</v>
      </c>
      <c r="Z289" s="5">
        <v>2015</v>
      </c>
      <c r="AA289" s="14"/>
    </row>
    <row r="290" spans="1:27" ht="12.75" customHeight="1" x14ac:dyDescent="0.25">
      <c r="A290" s="5" t="s">
        <v>191</v>
      </c>
      <c r="B290" s="5" t="s">
        <v>177</v>
      </c>
      <c r="C290" s="5" t="s">
        <v>176</v>
      </c>
      <c r="D290" s="5" t="s">
        <v>35</v>
      </c>
      <c r="E290" s="5" t="s">
        <v>193</v>
      </c>
      <c r="F290" s="5" t="s">
        <v>192</v>
      </c>
      <c r="G290" s="5">
        <v>2</v>
      </c>
      <c r="H290" s="15">
        <v>1</v>
      </c>
      <c r="I290" s="4"/>
      <c r="J290" s="4" t="b">
        <f t="shared" si="4"/>
        <v>0</v>
      </c>
      <c r="K290" s="13">
        <v>0.86876682987766551</v>
      </c>
      <c r="L290" s="5">
        <v>2015</v>
      </c>
      <c r="M290" s="12">
        <v>100</v>
      </c>
      <c r="N290" s="5">
        <v>2015</v>
      </c>
      <c r="O290" s="12">
        <v>11.88</v>
      </c>
      <c r="P290" s="5">
        <v>2015</v>
      </c>
      <c r="Q290" s="12"/>
      <c r="S290" s="12">
        <v>0</v>
      </c>
      <c r="T290" s="5">
        <v>2015</v>
      </c>
      <c r="U290" s="12">
        <v>25.542999999999999</v>
      </c>
      <c r="V290" s="5">
        <v>2015</v>
      </c>
      <c r="W290" s="12">
        <v>65.553296722659468</v>
      </c>
      <c r="X290" s="5">
        <v>2015</v>
      </c>
      <c r="Y290" s="14">
        <v>100</v>
      </c>
      <c r="Z290" s="5">
        <v>2015</v>
      </c>
      <c r="AA290" s="14"/>
    </row>
    <row r="291" spans="1:27" ht="12.75" customHeight="1" x14ac:dyDescent="0.25">
      <c r="A291" s="5" t="s">
        <v>1189</v>
      </c>
      <c r="B291" s="5" t="s">
        <v>1192</v>
      </c>
      <c r="C291" s="5" t="s">
        <v>1191</v>
      </c>
      <c r="D291" s="5" t="s">
        <v>1038</v>
      </c>
      <c r="E291" s="5" t="s">
        <v>1193</v>
      </c>
      <c r="F291" s="5" t="s">
        <v>1190</v>
      </c>
      <c r="G291" s="5">
        <v>1</v>
      </c>
      <c r="H291" s="15">
        <v>1</v>
      </c>
      <c r="I291" s="4" t="s">
        <v>3170</v>
      </c>
      <c r="J291" s="4" t="b">
        <f t="shared" si="4"/>
        <v>0</v>
      </c>
      <c r="K291" s="13">
        <v>1.1379166666666667</v>
      </c>
      <c r="L291" s="5">
        <v>2015</v>
      </c>
      <c r="M291" s="12">
        <v>100</v>
      </c>
      <c r="N291" s="5">
        <v>2015</v>
      </c>
      <c r="O291" s="12">
        <v>16</v>
      </c>
      <c r="P291" s="5">
        <v>2015</v>
      </c>
      <c r="Q291" s="12"/>
      <c r="S291" s="12">
        <v>0</v>
      </c>
      <c r="T291" s="5">
        <v>2015</v>
      </c>
      <c r="U291" s="12">
        <v>0</v>
      </c>
      <c r="V291" s="5">
        <v>2015</v>
      </c>
      <c r="W291" s="12">
        <v>0</v>
      </c>
      <c r="X291" s="5">
        <v>2015</v>
      </c>
      <c r="Y291" s="14">
        <v>90</v>
      </c>
      <c r="Z291" s="5">
        <v>2015</v>
      </c>
      <c r="AA291" s="14"/>
    </row>
    <row r="292" spans="1:27" ht="12.75" customHeight="1" x14ac:dyDescent="0.25">
      <c r="A292" s="5" t="s">
        <v>1194</v>
      </c>
      <c r="B292" s="5" t="s">
        <v>1197</v>
      </c>
      <c r="C292" s="5" t="s">
        <v>1196</v>
      </c>
      <c r="D292" s="5" t="s">
        <v>1038</v>
      </c>
      <c r="E292" s="5" t="s">
        <v>1198</v>
      </c>
      <c r="F292" s="5" t="s">
        <v>1195</v>
      </c>
      <c r="G292" s="5">
        <v>2</v>
      </c>
      <c r="H292" s="15">
        <v>1</v>
      </c>
      <c r="I292" s="4"/>
      <c r="J292" s="4" t="b">
        <f t="shared" si="4"/>
        <v>0</v>
      </c>
      <c r="K292" s="13">
        <v>0.9930285424207892</v>
      </c>
      <c r="L292" s="5">
        <v>2015</v>
      </c>
      <c r="M292" s="12">
        <v>100</v>
      </c>
      <c r="N292" s="5">
        <v>2015</v>
      </c>
      <c r="O292" s="12">
        <v>8.3000000000000007</v>
      </c>
      <c r="P292" s="5">
        <v>2015</v>
      </c>
      <c r="Q292" s="12"/>
      <c r="S292" s="12">
        <v>0</v>
      </c>
      <c r="T292" s="5">
        <v>2015</v>
      </c>
      <c r="U292" s="12">
        <v>0</v>
      </c>
      <c r="V292" s="5">
        <v>2015</v>
      </c>
      <c r="W292" s="12">
        <v>0</v>
      </c>
      <c r="X292" s="5">
        <v>2015</v>
      </c>
      <c r="Y292" s="14">
        <v>0</v>
      </c>
      <c r="Z292" s="5">
        <v>2015</v>
      </c>
      <c r="AA292" s="14"/>
    </row>
    <row r="293" spans="1:27" ht="12.75" customHeight="1" x14ac:dyDescent="0.25">
      <c r="A293" s="5" t="s">
        <v>1199</v>
      </c>
      <c r="B293" s="5" t="s">
        <v>1197</v>
      </c>
      <c r="C293" s="5" t="s">
        <v>1196</v>
      </c>
      <c r="D293" s="5" t="s">
        <v>1038</v>
      </c>
      <c r="E293" s="5" t="s">
        <v>1201</v>
      </c>
      <c r="F293" s="5" t="s">
        <v>1200</v>
      </c>
      <c r="G293" s="5">
        <v>2</v>
      </c>
      <c r="H293" s="15">
        <v>2</v>
      </c>
      <c r="I293" s="4" t="s">
        <v>1921</v>
      </c>
      <c r="J293" s="4" t="b">
        <f t="shared" si="4"/>
        <v>0</v>
      </c>
      <c r="K293" s="13" t="s">
        <v>1569</v>
      </c>
      <c r="M293" s="12">
        <v>77</v>
      </c>
      <c r="O293" s="12" t="s">
        <v>1569</v>
      </c>
      <c r="Q293" s="12"/>
      <c r="S293" s="12" t="s">
        <v>1569</v>
      </c>
      <c r="U293" s="12" t="s">
        <v>1569</v>
      </c>
      <c r="W293" s="12" t="s">
        <v>1569</v>
      </c>
      <c r="Y293" s="14" t="s">
        <v>1569</v>
      </c>
      <c r="AA293" s="14"/>
    </row>
    <row r="294" spans="1:27" ht="12.75" customHeight="1" x14ac:dyDescent="0.25">
      <c r="A294" s="5" t="s">
        <v>849</v>
      </c>
      <c r="B294" s="5" t="s">
        <v>13</v>
      </c>
      <c r="C294" s="5" t="s">
        <v>851</v>
      </c>
      <c r="D294" s="5" t="s">
        <v>620</v>
      </c>
      <c r="E294" s="5" t="s">
        <v>16</v>
      </c>
      <c r="F294" s="5" t="s">
        <v>850</v>
      </c>
      <c r="G294" s="5">
        <v>1</v>
      </c>
      <c r="H294" s="15">
        <v>1</v>
      </c>
      <c r="I294" s="4"/>
      <c r="J294" s="4" t="b">
        <f t="shared" si="4"/>
        <v>0</v>
      </c>
      <c r="K294" s="13">
        <v>0.74524590163934434</v>
      </c>
      <c r="L294" s="5">
        <v>2013</v>
      </c>
      <c r="M294" s="12">
        <v>50</v>
      </c>
      <c r="N294" s="5">
        <v>2013</v>
      </c>
      <c r="O294" s="12">
        <v>16.116116116116117</v>
      </c>
      <c r="P294" s="5">
        <v>2013</v>
      </c>
      <c r="Q294" s="12"/>
      <c r="S294" s="12">
        <v>0</v>
      </c>
      <c r="T294" s="5">
        <v>2013</v>
      </c>
      <c r="U294" s="12">
        <v>0</v>
      </c>
      <c r="V294" s="5">
        <v>2013</v>
      </c>
      <c r="W294" s="12">
        <v>0</v>
      </c>
      <c r="X294" s="5">
        <v>2013</v>
      </c>
      <c r="Y294" s="14">
        <v>0</v>
      </c>
      <c r="Z294" s="5">
        <v>2013</v>
      </c>
      <c r="AA294" s="14"/>
    </row>
    <row r="295" spans="1:27" ht="12.75" customHeight="1" x14ac:dyDescent="0.25">
      <c r="A295" s="5" t="s">
        <v>852</v>
      </c>
      <c r="B295" s="5" t="s">
        <v>13</v>
      </c>
      <c r="C295" s="5" t="s">
        <v>851</v>
      </c>
      <c r="D295" s="5" t="s">
        <v>620</v>
      </c>
      <c r="E295" s="5" t="s">
        <v>1579</v>
      </c>
      <c r="F295" s="5" t="s">
        <v>853</v>
      </c>
      <c r="G295" s="5">
        <v>1</v>
      </c>
      <c r="H295" s="15">
        <v>3</v>
      </c>
      <c r="I295" s="4" t="s">
        <v>3171</v>
      </c>
      <c r="J295" s="4" t="b">
        <f t="shared" si="4"/>
        <v>1</v>
      </c>
      <c r="K295" s="13" t="s">
        <v>1569</v>
      </c>
      <c r="M295" s="12">
        <v>45</v>
      </c>
      <c r="N295" s="5">
        <v>2005</v>
      </c>
      <c r="O295" s="12" t="s">
        <v>1569</v>
      </c>
      <c r="Q295" s="12"/>
      <c r="S295" s="12">
        <v>0</v>
      </c>
      <c r="T295" s="5">
        <v>2005</v>
      </c>
      <c r="U295" s="12">
        <v>0</v>
      </c>
      <c r="V295" s="5">
        <v>2005</v>
      </c>
      <c r="W295" s="12">
        <v>0</v>
      </c>
      <c r="X295" s="5">
        <v>2005</v>
      </c>
      <c r="Y295" s="14">
        <v>0</v>
      </c>
      <c r="Z295" s="5">
        <v>2005</v>
      </c>
      <c r="AA295" s="14"/>
    </row>
    <row r="296" spans="1:27" ht="12.75" customHeight="1" x14ac:dyDescent="0.25">
      <c r="A296" s="5" t="s">
        <v>854</v>
      </c>
      <c r="B296" s="5" t="s">
        <v>856</v>
      </c>
      <c r="C296" s="5" t="s">
        <v>855</v>
      </c>
      <c r="D296" s="5" t="s">
        <v>620</v>
      </c>
      <c r="E296" s="5" t="s">
        <v>857</v>
      </c>
      <c r="F296" s="5" t="s">
        <v>855</v>
      </c>
      <c r="G296" s="5">
        <v>0</v>
      </c>
      <c r="H296" s="15">
        <v>1</v>
      </c>
      <c r="I296" s="4"/>
      <c r="J296" s="4" t="b">
        <f t="shared" si="4"/>
        <v>0</v>
      </c>
      <c r="K296" s="13">
        <v>0.5</v>
      </c>
      <c r="L296" s="5">
        <v>2015</v>
      </c>
      <c r="M296" s="12">
        <v>38</v>
      </c>
      <c r="N296" s="5">
        <v>2015</v>
      </c>
      <c r="O296" s="12">
        <v>6.593406593406594</v>
      </c>
      <c r="P296" s="5">
        <v>2015</v>
      </c>
      <c r="Q296" s="12"/>
      <c r="S296" s="12">
        <v>0</v>
      </c>
      <c r="T296" s="5">
        <v>2015</v>
      </c>
      <c r="U296" s="12">
        <v>0</v>
      </c>
      <c r="V296" s="5">
        <v>2015</v>
      </c>
      <c r="W296" s="12">
        <v>0</v>
      </c>
      <c r="X296" s="5">
        <v>2015</v>
      </c>
      <c r="Y296" s="14">
        <v>0</v>
      </c>
      <c r="Z296" s="5">
        <v>2015</v>
      </c>
      <c r="AA296" s="14"/>
    </row>
    <row r="297" spans="1:27" ht="12.75" customHeight="1" x14ac:dyDescent="0.25">
      <c r="A297" s="5" t="s">
        <v>194</v>
      </c>
      <c r="B297" s="5" t="s">
        <v>1661</v>
      </c>
      <c r="C297" s="5" t="s">
        <v>196</v>
      </c>
      <c r="D297" s="5" t="s">
        <v>35</v>
      </c>
      <c r="E297" s="5" t="s">
        <v>197</v>
      </c>
      <c r="F297" s="5" t="s">
        <v>195</v>
      </c>
      <c r="G297" s="5">
        <v>1</v>
      </c>
      <c r="H297" s="15">
        <v>1</v>
      </c>
      <c r="I297" s="4" t="s">
        <v>3172</v>
      </c>
      <c r="J297" s="4" t="b">
        <f t="shared" si="4"/>
        <v>0</v>
      </c>
      <c r="K297" s="13">
        <v>0.90052920423363381</v>
      </c>
      <c r="L297" s="5">
        <v>2012</v>
      </c>
      <c r="M297" s="12" t="s">
        <v>1569</v>
      </c>
      <c r="O297" s="12">
        <v>5.8999999999999995</v>
      </c>
      <c r="P297" s="5">
        <v>2012</v>
      </c>
      <c r="Q297" s="12"/>
      <c r="S297" s="12">
        <v>29</v>
      </c>
      <c r="T297" s="5">
        <v>2012</v>
      </c>
      <c r="U297" s="12">
        <v>36</v>
      </c>
      <c r="V297" s="5">
        <v>2012</v>
      </c>
      <c r="W297" s="12">
        <v>8</v>
      </c>
      <c r="X297" s="5">
        <v>2012</v>
      </c>
      <c r="Y297" s="14">
        <v>100</v>
      </c>
      <c r="Z297" s="5">
        <v>2012</v>
      </c>
      <c r="AA297" s="14"/>
    </row>
    <row r="298" spans="1:27" ht="12.75" customHeight="1" x14ac:dyDescent="0.25">
      <c r="A298" s="5" t="s">
        <v>858</v>
      </c>
      <c r="B298" s="5" t="s">
        <v>860</v>
      </c>
      <c r="C298" s="5" t="s">
        <v>1715</v>
      </c>
      <c r="D298" s="5" t="s">
        <v>620</v>
      </c>
      <c r="E298" s="5" t="s">
        <v>861</v>
      </c>
      <c r="F298" s="5" t="s">
        <v>859</v>
      </c>
      <c r="G298" s="5">
        <v>2</v>
      </c>
      <c r="H298" s="15">
        <v>1</v>
      </c>
      <c r="I298" s="4"/>
      <c r="J298" s="4" t="b">
        <f t="shared" si="4"/>
        <v>0</v>
      </c>
      <c r="K298" s="13">
        <v>0.82178084474505386</v>
      </c>
      <c r="L298" s="5">
        <v>2011</v>
      </c>
      <c r="M298" s="12" t="s">
        <v>1569</v>
      </c>
      <c r="O298" s="12" t="s">
        <v>1569</v>
      </c>
      <c r="Q298" s="12"/>
      <c r="S298" s="12">
        <v>0</v>
      </c>
      <c r="T298" s="5">
        <v>2011</v>
      </c>
      <c r="U298" s="12">
        <v>0</v>
      </c>
      <c r="V298" s="5">
        <v>2011</v>
      </c>
      <c r="W298" s="12">
        <v>0</v>
      </c>
      <c r="X298" s="5">
        <v>2011</v>
      </c>
      <c r="Y298" s="14">
        <v>0</v>
      </c>
      <c r="Z298" s="5">
        <v>2011</v>
      </c>
      <c r="AA298" s="14"/>
    </row>
    <row r="299" spans="1:27" ht="12.75" customHeight="1" x14ac:dyDescent="0.25">
      <c r="A299" s="5" t="s">
        <v>862</v>
      </c>
      <c r="B299" s="5" t="s">
        <v>860</v>
      </c>
      <c r="C299" s="5" t="s">
        <v>1715</v>
      </c>
      <c r="D299" s="5" t="s">
        <v>620</v>
      </c>
      <c r="E299" s="5" t="s">
        <v>864</v>
      </c>
      <c r="F299" s="5" t="s">
        <v>863</v>
      </c>
      <c r="G299" s="5">
        <v>2</v>
      </c>
      <c r="H299" s="15">
        <v>1</v>
      </c>
      <c r="I299" s="4"/>
      <c r="J299" s="4" t="b">
        <f t="shared" si="4"/>
        <v>0</v>
      </c>
      <c r="K299" s="13">
        <v>1.7081278538812783</v>
      </c>
      <c r="L299" s="5">
        <v>2015</v>
      </c>
      <c r="M299" s="12">
        <v>100</v>
      </c>
      <c r="N299" s="5">
        <v>2015</v>
      </c>
      <c r="O299" s="12">
        <v>14.78</v>
      </c>
      <c r="P299" s="5">
        <v>2015</v>
      </c>
      <c r="Q299" s="12"/>
      <c r="S299" s="12">
        <v>0</v>
      </c>
      <c r="T299" s="5">
        <v>2015</v>
      </c>
      <c r="U299" s="12">
        <v>0</v>
      </c>
      <c r="V299" s="5">
        <v>2015</v>
      </c>
      <c r="W299" s="12">
        <v>0</v>
      </c>
      <c r="X299" s="5">
        <v>2015</v>
      </c>
      <c r="Y299" s="14">
        <v>88.888888888888886</v>
      </c>
      <c r="Z299" s="5">
        <v>2015</v>
      </c>
      <c r="AA299" s="14"/>
    </row>
    <row r="300" spans="1:27" ht="12.75" customHeight="1" x14ac:dyDescent="0.25">
      <c r="A300" s="5" t="s">
        <v>198</v>
      </c>
      <c r="B300" s="5" t="s">
        <v>200</v>
      </c>
      <c r="C300" s="5" t="s">
        <v>199</v>
      </c>
      <c r="D300" s="5" t="s">
        <v>35</v>
      </c>
      <c r="E300" s="5" t="s">
        <v>201</v>
      </c>
      <c r="F300" s="5" t="s">
        <v>199</v>
      </c>
      <c r="G300" s="5">
        <v>0</v>
      </c>
      <c r="H300" s="15">
        <v>2</v>
      </c>
      <c r="I300" s="4" t="s">
        <v>1922</v>
      </c>
      <c r="J300" s="4" t="b">
        <f t="shared" si="4"/>
        <v>0</v>
      </c>
      <c r="K300" s="13" t="s">
        <v>1569</v>
      </c>
      <c r="M300" s="12">
        <v>100</v>
      </c>
      <c r="O300" s="12" t="s">
        <v>1569</v>
      </c>
      <c r="Q300" s="12"/>
      <c r="S300" s="12">
        <v>0</v>
      </c>
      <c r="U300" s="12">
        <v>0</v>
      </c>
      <c r="W300" s="12">
        <v>0</v>
      </c>
      <c r="Y300" s="14">
        <v>0</v>
      </c>
      <c r="AA300" s="14"/>
    </row>
    <row r="301" spans="1:27" ht="12.75" customHeight="1" x14ac:dyDescent="0.25">
      <c r="A301" s="5" t="s">
        <v>865</v>
      </c>
      <c r="B301" s="5" t="s">
        <v>1466</v>
      </c>
      <c r="C301" s="5" t="s">
        <v>867</v>
      </c>
      <c r="D301" s="5" t="s">
        <v>620</v>
      </c>
      <c r="E301" s="5" t="s">
        <v>868</v>
      </c>
      <c r="F301" s="5" t="s">
        <v>866</v>
      </c>
      <c r="G301" s="5">
        <v>1</v>
      </c>
      <c r="H301" s="15">
        <v>1</v>
      </c>
      <c r="I301" s="4"/>
      <c r="J301" s="4" t="b">
        <f t="shared" si="4"/>
        <v>0</v>
      </c>
      <c r="K301" s="13">
        <v>1.7252355689286563</v>
      </c>
      <c r="L301" s="5">
        <v>2015</v>
      </c>
      <c r="M301" s="12">
        <v>100</v>
      </c>
      <c r="N301" s="5">
        <v>2015</v>
      </c>
      <c r="O301" s="12">
        <v>7.0000000000000009</v>
      </c>
      <c r="P301" s="5">
        <v>2015</v>
      </c>
      <c r="Q301" s="12"/>
      <c r="S301" s="12" t="s">
        <v>1569</v>
      </c>
      <c r="U301" s="12" t="s">
        <v>1569</v>
      </c>
      <c r="W301" s="12" t="s">
        <v>1569</v>
      </c>
      <c r="Y301" s="14" t="s">
        <v>1569</v>
      </c>
      <c r="AA301" s="14"/>
    </row>
    <row r="302" spans="1:27" ht="12.75" customHeight="1" x14ac:dyDescent="0.25">
      <c r="A302" s="5" t="s">
        <v>869</v>
      </c>
      <c r="B302" s="5" t="s">
        <v>1466</v>
      </c>
      <c r="C302" s="5" t="s">
        <v>867</v>
      </c>
      <c r="D302" s="5" t="s">
        <v>620</v>
      </c>
      <c r="E302" s="5" t="s">
        <v>871</v>
      </c>
      <c r="F302" s="5" t="s">
        <v>870</v>
      </c>
      <c r="G302" s="5">
        <v>1</v>
      </c>
      <c r="H302" s="15">
        <v>2</v>
      </c>
      <c r="I302" s="4" t="s">
        <v>1923</v>
      </c>
      <c r="J302" s="4" t="b">
        <f t="shared" si="4"/>
        <v>0</v>
      </c>
      <c r="K302" s="13">
        <v>3.0390646639486465</v>
      </c>
      <c r="L302" s="5">
        <v>2015</v>
      </c>
      <c r="M302" s="12">
        <v>80</v>
      </c>
      <c r="N302" s="5">
        <v>2015</v>
      </c>
      <c r="O302" s="12">
        <v>13.111311131113112</v>
      </c>
      <c r="P302" s="5">
        <v>2015</v>
      </c>
      <c r="Q302" s="12"/>
      <c r="S302" s="12">
        <v>0</v>
      </c>
      <c r="T302" s="5">
        <v>2015</v>
      </c>
      <c r="U302" s="12">
        <v>0</v>
      </c>
      <c r="V302" s="5">
        <v>2015</v>
      </c>
      <c r="W302" s="12">
        <v>0</v>
      </c>
      <c r="X302" s="5">
        <v>2015</v>
      </c>
      <c r="Y302" s="14">
        <v>0</v>
      </c>
      <c r="Z302" s="5">
        <v>2015</v>
      </c>
      <c r="AA302" s="14"/>
    </row>
    <row r="303" spans="1:27" ht="12.75" customHeight="1" x14ac:dyDescent="0.25">
      <c r="A303" s="5" t="s">
        <v>872</v>
      </c>
      <c r="B303" s="5" t="s">
        <v>1631</v>
      </c>
      <c r="C303" s="5" t="s">
        <v>874</v>
      </c>
      <c r="D303" s="5" t="s">
        <v>620</v>
      </c>
      <c r="E303" s="5" t="s">
        <v>875</v>
      </c>
      <c r="F303" s="5" t="s">
        <v>873</v>
      </c>
      <c r="G303" s="5">
        <v>1</v>
      </c>
      <c r="H303" s="15">
        <v>1</v>
      </c>
      <c r="I303" s="4"/>
      <c r="J303" s="4" t="b">
        <f t="shared" si="4"/>
        <v>0</v>
      </c>
      <c r="K303" s="13">
        <v>0.63891675025075223</v>
      </c>
      <c r="L303" s="5">
        <v>2011</v>
      </c>
      <c r="M303" s="12">
        <v>48</v>
      </c>
      <c r="N303" s="5">
        <v>2011</v>
      </c>
      <c r="O303" s="12">
        <v>12</v>
      </c>
      <c r="P303" s="5">
        <v>2011</v>
      </c>
      <c r="Q303" s="12"/>
      <c r="S303" s="12">
        <v>0</v>
      </c>
      <c r="T303" s="5">
        <v>2011</v>
      </c>
      <c r="U303" s="12">
        <v>0</v>
      </c>
      <c r="V303" s="5">
        <v>2011</v>
      </c>
      <c r="W303" s="12">
        <v>0</v>
      </c>
      <c r="X303" s="5">
        <v>2011</v>
      </c>
      <c r="Y303" s="14">
        <v>55.555555555555557</v>
      </c>
      <c r="Z303" s="5">
        <v>2011</v>
      </c>
      <c r="AA303" s="14"/>
    </row>
    <row r="304" spans="1:27" ht="12.75" customHeight="1" x14ac:dyDescent="0.25">
      <c r="A304" s="5" t="s">
        <v>202</v>
      </c>
      <c r="B304" s="5" t="s">
        <v>205</v>
      </c>
      <c r="C304" s="5" t="s">
        <v>204</v>
      </c>
      <c r="D304" s="5" t="s">
        <v>35</v>
      </c>
      <c r="E304" s="5" t="s">
        <v>206</v>
      </c>
      <c r="F304" s="5" t="s">
        <v>203</v>
      </c>
      <c r="G304" s="5">
        <v>2</v>
      </c>
      <c r="H304" s="15">
        <v>2</v>
      </c>
      <c r="I304" s="4" t="s">
        <v>1900</v>
      </c>
      <c r="J304" s="4" t="b">
        <f t="shared" si="4"/>
        <v>0</v>
      </c>
      <c r="K304" s="13" t="s">
        <v>1569</v>
      </c>
      <c r="M304" s="12">
        <v>95</v>
      </c>
      <c r="O304" s="12">
        <v>9.0909090909090917</v>
      </c>
      <c r="Q304" s="12"/>
      <c r="S304" s="12" t="s">
        <v>1569</v>
      </c>
      <c r="U304" s="12" t="s">
        <v>1569</v>
      </c>
      <c r="W304" s="12" t="s">
        <v>1569</v>
      </c>
      <c r="Y304" s="14" t="s">
        <v>1569</v>
      </c>
      <c r="AA304" s="14"/>
    </row>
    <row r="305" spans="1:27" ht="12.75" customHeight="1" x14ac:dyDescent="0.25">
      <c r="A305" s="5" t="s">
        <v>207</v>
      </c>
      <c r="B305" s="5" t="s">
        <v>205</v>
      </c>
      <c r="C305" s="5" t="s">
        <v>204</v>
      </c>
      <c r="D305" s="5" t="s">
        <v>35</v>
      </c>
      <c r="E305" s="5" t="s">
        <v>209</v>
      </c>
      <c r="F305" s="5" t="s">
        <v>208</v>
      </c>
      <c r="G305" s="5">
        <v>2</v>
      </c>
      <c r="H305" s="15">
        <v>2</v>
      </c>
      <c r="I305" s="4" t="s">
        <v>1900</v>
      </c>
      <c r="J305" s="4" t="b">
        <f t="shared" si="4"/>
        <v>0</v>
      </c>
      <c r="K305" s="13">
        <v>1.3300979622135771</v>
      </c>
      <c r="L305" s="5">
        <v>2014</v>
      </c>
      <c r="M305" s="12" t="s">
        <v>1569</v>
      </c>
      <c r="O305" s="12" t="s">
        <v>1569</v>
      </c>
      <c r="Q305" s="12"/>
      <c r="S305" s="12" t="s">
        <v>1569</v>
      </c>
      <c r="U305" s="12" t="s">
        <v>1569</v>
      </c>
      <c r="W305" s="12" t="s">
        <v>1569</v>
      </c>
      <c r="Y305" s="14" t="s">
        <v>1569</v>
      </c>
      <c r="AA305" s="14"/>
    </row>
    <row r="306" spans="1:27" ht="12.75" customHeight="1" x14ac:dyDescent="0.25">
      <c r="A306" s="5" t="s">
        <v>1202</v>
      </c>
      <c r="B306" s="5" t="s">
        <v>1205</v>
      </c>
      <c r="C306" s="5" t="s">
        <v>1204</v>
      </c>
      <c r="D306" s="5" t="s">
        <v>1038</v>
      </c>
      <c r="E306" s="5" t="s">
        <v>1206</v>
      </c>
      <c r="F306" s="5" t="s">
        <v>1203</v>
      </c>
      <c r="G306" s="5">
        <v>2</v>
      </c>
      <c r="H306" s="15">
        <v>1</v>
      </c>
      <c r="I306" s="4" t="s">
        <v>3174</v>
      </c>
      <c r="J306" s="4" t="b">
        <f t="shared" si="4"/>
        <v>0</v>
      </c>
      <c r="K306" s="13">
        <v>1.01159114857745</v>
      </c>
      <c r="L306" s="5">
        <v>2015</v>
      </c>
      <c r="M306" s="12">
        <v>100</v>
      </c>
      <c r="N306" s="5">
        <v>2015</v>
      </c>
      <c r="O306" s="12">
        <v>13</v>
      </c>
      <c r="P306" s="5">
        <v>2015</v>
      </c>
      <c r="Q306" s="12"/>
      <c r="S306" s="12">
        <v>10.526315789473683</v>
      </c>
      <c r="T306" s="5">
        <v>2015</v>
      </c>
      <c r="U306" s="12" t="s">
        <v>1569</v>
      </c>
      <c r="W306" s="12" t="s">
        <v>1569</v>
      </c>
      <c r="Y306" s="14">
        <v>97.526283240568958</v>
      </c>
      <c r="Z306" s="5">
        <v>2015</v>
      </c>
      <c r="AA306" s="14"/>
    </row>
    <row r="307" spans="1:27" ht="12.75" customHeight="1" x14ac:dyDescent="0.25">
      <c r="A307" s="5" t="s">
        <v>1207</v>
      </c>
      <c r="B307" s="5" t="s">
        <v>1205</v>
      </c>
      <c r="C307" s="5" t="s">
        <v>1204</v>
      </c>
      <c r="D307" s="5" t="s">
        <v>1038</v>
      </c>
      <c r="E307" s="5" t="s">
        <v>1208</v>
      </c>
      <c r="F307" s="5" t="s">
        <v>3313</v>
      </c>
      <c r="G307" s="5">
        <v>2</v>
      </c>
      <c r="H307" s="15">
        <v>2</v>
      </c>
      <c r="I307" s="4" t="s">
        <v>3314</v>
      </c>
      <c r="J307" s="4" t="b">
        <f t="shared" si="4"/>
        <v>0</v>
      </c>
      <c r="K307" s="13">
        <v>0.66666666666666674</v>
      </c>
      <c r="L307" s="5">
        <v>2016</v>
      </c>
      <c r="M307" s="12">
        <v>100</v>
      </c>
      <c r="N307" s="5">
        <v>2016</v>
      </c>
      <c r="O307" s="12">
        <v>17</v>
      </c>
      <c r="P307" s="5">
        <v>2016</v>
      </c>
      <c r="Q307" s="12"/>
      <c r="S307" s="12">
        <v>60</v>
      </c>
      <c r="T307" s="5">
        <v>2016</v>
      </c>
      <c r="U307" s="12">
        <v>20</v>
      </c>
      <c r="V307" s="5">
        <v>2016</v>
      </c>
      <c r="W307" s="12">
        <v>0</v>
      </c>
      <c r="X307" s="5">
        <v>2016</v>
      </c>
      <c r="Y307" s="14">
        <v>0</v>
      </c>
      <c r="Z307" s="5">
        <v>2016</v>
      </c>
      <c r="AA307" s="14"/>
    </row>
    <row r="308" spans="1:27" ht="12.75" customHeight="1" x14ac:dyDescent="0.25">
      <c r="A308" s="5" t="s">
        <v>462</v>
      </c>
      <c r="B308" s="5" t="s">
        <v>465</v>
      </c>
      <c r="C308" s="5" t="s">
        <v>464</v>
      </c>
      <c r="D308" s="5" t="s">
        <v>360</v>
      </c>
      <c r="E308" s="5" t="s">
        <v>466</v>
      </c>
      <c r="F308" s="5" t="s">
        <v>3173</v>
      </c>
      <c r="G308" s="5">
        <v>2</v>
      </c>
      <c r="H308" s="15">
        <v>1</v>
      </c>
      <c r="I308" s="4"/>
      <c r="J308" s="4" t="b">
        <f t="shared" si="4"/>
        <v>0</v>
      </c>
      <c r="K308" s="13">
        <v>0.73863636363636354</v>
      </c>
      <c r="L308" s="5">
        <v>2007</v>
      </c>
      <c r="M308" s="12">
        <v>20</v>
      </c>
      <c r="N308" s="5">
        <v>2007</v>
      </c>
      <c r="O308" s="12">
        <v>11</v>
      </c>
      <c r="P308" s="5">
        <v>2007</v>
      </c>
      <c r="Q308" s="12"/>
      <c r="S308" s="12" t="s">
        <v>1569</v>
      </c>
      <c r="U308" s="12" t="s">
        <v>1569</v>
      </c>
      <c r="W308" s="12" t="s">
        <v>1569</v>
      </c>
      <c r="Y308" s="14" t="s">
        <v>1569</v>
      </c>
      <c r="AA308" s="14"/>
    </row>
    <row r="309" spans="1:27" ht="12.75" customHeight="1" x14ac:dyDescent="0.25">
      <c r="A309" s="5" t="s">
        <v>1209</v>
      </c>
      <c r="B309" s="5" t="s">
        <v>1212</v>
      </c>
      <c r="C309" s="5" t="s">
        <v>1211</v>
      </c>
      <c r="D309" s="5" t="s">
        <v>1038</v>
      </c>
      <c r="E309" s="5" t="s">
        <v>1213</v>
      </c>
      <c r="F309" s="5" t="s">
        <v>1210</v>
      </c>
      <c r="G309" s="5">
        <v>1</v>
      </c>
      <c r="H309" s="15">
        <v>1</v>
      </c>
      <c r="I309" s="4"/>
      <c r="J309" s="4" t="b">
        <f t="shared" si="4"/>
        <v>0</v>
      </c>
      <c r="K309" s="13">
        <v>0.63999999999999757</v>
      </c>
      <c r="L309" s="5">
        <v>2015</v>
      </c>
      <c r="M309" s="12">
        <v>100</v>
      </c>
      <c r="N309" s="5">
        <v>2015</v>
      </c>
      <c r="O309" s="12">
        <v>18.618618618618619</v>
      </c>
      <c r="P309" s="5">
        <v>2015</v>
      </c>
      <c r="Q309" s="12"/>
      <c r="S309" s="12" t="s">
        <v>1569</v>
      </c>
      <c r="U309" s="12" t="s">
        <v>1569</v>
      </c>
      <c r="W309" s="12" t="s">
        <v>1569</v>
      </c>
      <c r="Y309" s="14" t="s">
        <v>1569</v>
      </c>
      <c r="AA309" s="14"/>
    </row>
    <row r="310" spans="1:27" ht="12.75" customHeight="1" x14ac:dyDescent="0.25">
      <c r="A310" s="5" t="s">
        <v>210</v>
      </c>
      <c r="B310" s="5" t="s">
        <v>213</v>
      </c>
      <c r="C310" s="5" t="s">
        <v>212</v>
      </c>
      <c r="D310" s="5" t="s">
        <v>35</v>
      </c>
      <c r="E310" s="5" t="s">
        <v>214</v>
      </c>
      <c r="F310" s="5" t="s">
        <v>211</v>
      </c>
      <c r="G310" s="5">
        <v>2</v>
      </c>
      <c r="H310" s="15">
        <v>1</v>
      </c>
      <c r="I310" s="4"/>
      <c r="J310" s="4" t="b">
        <f t="shared" si="4"/>
        <v>0</v>
      </c>
      <c r="K310" s="13">
        <v>1.2230674052765826</v>
      </c>
      <c r="L310" s="5">
        <v>2013</v>
      </c>
      <c r="M310" s="12">
        <v>100</v>
      </c>
      <c r="N310" s="5">
        <v>2013</v>
      </c>
      <c r="O310" s="12">
        <v>19.607060935474223</v>
      </c>
      <c r="P310" s="5">
        <v>2013</v>
      </c>
      <c r="Q310" s="12"/>
      <c r="S310" s="12">
        <v>0</v>
      </c>
      <c r="T310" s="5">
        <v>2013</v>
      </c>
      <c r="U310" s="12">
        <v>13</v>
      </c>
      <c r="V310" s="5">
        <v>2013</v>
      </c>
      <c r="W310" s="12">
        <v>0</v>
      </c>
      <c r="X310" s="5">
        <v>2013</v>
      </c>
      <c r="Y310" s="14">
        <v>100</v>
      </c>
      <c r="Z310" s="5">
        <v>2013</v>
      </c>
      <c r="AA310" s="14"/>
    </row>
    <row r="311" spans="1:27" ht="12.75" customHeight="1" x14ac:dyDescent="0.25">
      <c r="A311" s="5" t="s">
        <v>215</v>
      </c>
      <c r="B311" s="5" t="s">
        <v>213</v>
      </c>
      <c r="C311" s="5" t="s">
        <v>212</v>
      </c>
      <c r="D311" s="5" t="s">
        <v>35</v>
      </c>
      <c r="E311" s="5" t="s">
        <v>217</v>
      </c>
      <c r="F311" s="5" t="s">
        <v>216</v>
      </c>
      <c r="G311" s="5">
        <v>2</v>
      </c>
      <c r="H311" s="15">
        <v>1</v>
      </c>
      <c r="I311" s="4"/>
      <c r="J311" s="4" t="b">
        <f t="shared" si="4"/>
        <v>0</v>
      </c>
      <c r="K311" s="13">
        <v>1.5643680964079016</v>
      </c>
      <c r="L311" s="5">
        <v>2013</v>
      </c>
      <c r="M311" s="12">
        <v>98</v>
      </c>
      <c r="N311" s="5">
        <v>2013</v>
      </c>
      <c r="O311" s="12">
        <v>9.9198396793587165</v>
      </c>
      <c r="P311" s="5">
        <v>2013</v>
      </c>
      <c r="Q311" s="12"/>
      <c r="S311" s="12">
        <v>0</v>
      </c>
      <c r="T311" s="5">
        <v>2013</v>
      </c>
      <c r="U311" s="12">
        <v>36</v>
      </c>
      <c r="V311" s="5">
        <v>2013</v>
      </c>
      <c r="W311" s="12">
        <v>0</v>
      </c>
      <c r="X311" s="5">
        <v>2013</v>
      </c>
      <c r="Y311" s="14">
        <v>100</v>
      </c>
      <c r="Z311" s="5">
        <v>2013</v>
      </c>
      <c r="AA311" s="14"/>
    </row>
    <row r="312" spans="1:27" ht="12.75" customHeight="1" x14ac:dyDescent="0.25">
      <c r="A312" s="5" t="s">
        <v>1214</v>
      </c>
      <c r="B312" s="5" t="s">
        <v>1633</v>
      </c>
      <c r="C312" s="5" t="s">
        <v>1216</v>
      </c>
      <c r="D312" s="5" t="s">
        <v>1038</v>
      </c>
      <c r="E312" s="5" t="s">
        <v>1217</v>
      </c>
      <c r="F312" s="5" t="s">
        <v>1215</v>
      </c>
      <c r="G312" s="5">
        <v>1</v>
      </c>
      <c r="H312" s="15">
        <v>2</v>
      </c>
      <c r="I312" s="4" t="s">
        <v>1924</v>
      </c>
      <c r="J312" s="4" t="b">
        <f t="shared" si="4"/>
        <v>0</v>
      </c>
      <c r="K312" s="13">
        <v>1.1317042819111716</v>
      </c>
      <c r="L312" s="5">
        <v>2016</v>
      </c>
      <c r="M312" s="12">
        <v>87.83</v>
      </c>
      <c r="N312" s="5">
        <v>2016</v>
      </c>
      <c r="O312" s="12">
        <v>12.4</v>
      </c>
      <c r="P312" s="5">
        <v>2016</v>
      </c>
      <c r="Q312" s="12"/>
      <c r="S312" s="12">
        <v>0</v>
      </c>
      <c r="T312" s="5">
        <v>2016</v>
      </c>
      <c r="U312" s="12">
        <v>0</v>
      </c>
      <c r="V312" s="5">
        <v>2016</v>
      </c>
      <c r="W312" s="12">
        <v>0</v>
      </c>
      <c r="X312" s="5">
        <v>2016</v>
      </c>
      <c r="Y312" s="14">
        <v>97.9381443298969</v>
      </c>
      <c r="Z312" s="5">
        <v>2016</v>
      </c>
      <c r="AA312" s="14"/>
    </row>
    <row r="313" spans="1:27" ht="12.75" customHeight="1" x14ac:dyDescent="0.25">
      <c r="A313" s="5" t="s">
        <v>1218</v>
      </c>
      <c r="B313" s="5" t="s">
        <v>1633</v>
      </c>
      <c r="C313" s="5" t="s">
        <v>1216</v>
      </c>
      <c r="D313" s="5" t="s">
        <v>1038</v>
      </c>
      <c r="E313" s="5" t="s">
        <v>1220</v>
      </c>
      <c r="F313" s="5" t="s">
        <v>1219</v>
      </c>
      <c r="G313" s="5">
        <v>1</v>
      </c>
      <c r="H313" s="15">
        <v>1</v>
      </c>
      <c r="I313" s="4"/>
      <c r="J313" s="4" t="b">
        <f t="shared" si="4"/>
        <v>0</v>
      </c>
      <c r="K313" s="13">
        <v>0.43612668934448834</v>
      </c>
      <c r="L313" s="5">
        <v>2015</v>
      </c>
      <c r="M313" s="12" t="s">
        <v>1569</v>
      </c>
      <c r="O313" s="12">
        <v>4.5999999999999996</v>
      </c>
      <c r="P313" s="5">
        <v>2015</v>
      </c>
      <c r="Q313" s="12"/>
      <c r="S313" s="12" t="s">
        <v>1569</v>
      </c>
      <c r="U313" s="12" t="s">
        <v>1569</v>
      </c>
      <c r="W313" s="12" t="s">
        <v>1569</v>
      </c>
      <c r="Y313" s="14" t="s">
        <v>1569</v>
      </c>
      <c r="AA313" s="14"/>
    </row>
    <row r="314" spans="1:27" ht="12.75" customHeight="1" x14ac:dyDescent="0.25">
      <c r="A314" s="5" t="s">
        <v>467</v>
      </c>
      <c r="B314" s="5" t="s">
        <v>470</v>
      </c>
      <c r="C314" s="5" t="s">
        <v>469</v>
      </c>
      <c r="D314" s="5" t="s">
        <v>360</v>
      </c>
      <c r="E314" s="5" t="s">
        <v>471</v>
      </c>
      <c r="F314" s="5" t="s">
        <v>3175</v>
      </c>
      <c r="G314" s="5">
        <v>3</v>
      </c>
      <c r="H314" s="15">
        <v>2</v>
      </c>
      <c r="I314" s="4" t="s">
        <v>3176</v>
      </c>
      <c r="J314" s="4" t="b">
        <f t="shared" si="4"/>
        <v>0</v>
      </c>
      <c r="K314" s="13">
        <v>0.47622139965798643</v>
      </c>
      <c r="L314" s="5">
        <v>2016</v>
      </c>
      <c r="M314" s="12">
        <v>88.5</v>
      </c>
      <c r="N314" s="5">
        <v>2016</v>
      </c>
      <c r="O314" s="12">
        <v>11.092235435195363</v>
      </c>
      <c r="P314" s="5">
        <v>2016</v>
      </c>
      <c r="Q314" s="12"/>
      <c r="S314" s="12" t="s">
        <v>1569</v>
      </c>
      <c r="U314" s="12" t="s">
        <v>1569</v>
      </c>
      <c r="W314" s="12" t="s">
        <v>1569</v>
      </c>
      <c r="Y314" s="14" t="s">
        <v>1569</v>
      </c>
      <c r="AA314" s="14"/>
    </row>
    <row r="315" spans="1:27" ht="12.75" customHeight="1" x14ac:dyDescent="0.25">
      <c r="A315" s="5" t="s">
        <v>472</v>
      </c>
      <c r="B315" s="5" t="s">
        <v>475</v>
      </c>
      <c r="C315" s="5" t="s">
        <v>474</v>
      </c>
      <c r="D315" s="5" t="s">
        <v>360</v>
      </c>
      <c r="E315" s="5" t="s">
        <v>476</v>
      </c>
      <c r="F315" s="5" t="s">
        <v>473</v>
      </c>
      <c r="G315" s="5">
        <v>2</v>
      </c>
      <c r="H315" s="15">
        <v>1</v>
      </c>
      <c r="I315" s="4"/>
      <c r="J315" s="4" t="b">
        <f t="shared" si="4"/>
        <v>0</v>
      </c>
      <c r="K315" s="13">
        <v>0.39083110233912416</v>
      </c>
      <c r="L315" s="5">
        <v>2013</v>
      </c>
      <c r="M315" s="12">
        <v>30</v>
      </c>
      <c r="N315" s="5">
        <v>2013</v>
      </c>
      <c r="O315" s="12" t="s">
        <v>1569</v>
      </c>
      <c r="Q315" s="12"/>
      <c r="S315" s="12" t="s">
        <v>1569</v>
      </c>
      <c r="U315" s="12" t="s">
        <v>1569</v>
      </c>
      <c r="W315" s="12" t="s">
        <v>1569</v>
      </c>
      <c r="Y315" s="14" t="s">
        <v>1569</v>
      </c>
      <c r="AA315" s="14"/>
    </row>
    <row r="316" spans="1:27" ht="12.75" customHeight="1" x14ac:dyDescent="0.25">
      <c r="A316" s="5" t="s">
        <v>477</v>
      </c>
      <c r="B316" s="5" t="s">
        <v>475</v>
      </c>
      <c r="C316" s="5" t="s">
        <v>474</v>
      </c>
      <c r="D316" s="5" t="s">
        <v>360</v>
      </c>
      <c r="E316" s="5" t="s">
        <v>479</v>
      </c>
      <c r="F316" s="5" t="s">
        <v>478</v>
      </c>
      <c r="G316" s="5">
        <v>2</v>
      </c>
      <c r="H316" s="15">
        <v>1</v>
      </c>
      <c r="I316" s="4"/>
      <c r="J316" s="4" t="b">
        <f t="shared" si="4"/>
        <v>0</v>
      </c>
      <c r="K316" s="13">
        <v>0.35605194610497909</v>
      </c>
      <c r="L316" s="5">
        <v>2013</v>
      </c>
      <c r="M316" s="12">
        <v>30</v>
      </c>
      <c r="N316" s="5">
        <v>2013</v>
      </c>
      <c r="O316" s="12" t="s">
        <v>1569</v>
      </c>
      <c r="Q316" s="12"/>
      <c r="S316" s="12" t="s">
        <v>1569</v>
      </c>
      <c r="U316" s="12" t="s">
        <v>1569</v>
      </c>
      <c r="W316" s="12" t="s">
        <v>1569</v>
      </c>
      <c r="Y316" s="14" t="s">
        <v>1569</v>
      </c>
      <c r="AA316" s="14"/>
    </row>
    <row r="317" spans="1:27" ht="12.75" customHeight="1" x14ac:dyDescent="0.25">
      <c r="A317" s="5" t="s">
        <v>1221</v>
      </c>
      <c r="B317" s="5" t="s">
        <v>1224</v>
      </c>
      <c r="C317" s="5" t="s">
        <v>1223</v>
      </c>
      <c r="D317" s="5" t="s">
        <v>1038</v>
      </c>
      <c r="E317" s="5" t="s">
        <v>1225</v>
      </c>
      <c r="F317" s="5" t="s">
        <v>1222</v>
      </c>
      <c r="G317" s="5">
        <v>2</v>
      </c>
      <c r="H317" s="15">
        <v>2</v>
      </c>
      <c r="I317" s="4" t="s">
        <v>1925</v>
      </c>
      <c r="J317" s="4" t="b">
        <f t="shared" si="4"/>
        <v>0</v>
      </c>
      <c r="K317" s="13">
        <v>0.80144099090164111</v>
      </c>
      <c r="L317" s="5">
        <v>2016</v>
      </c>
      <c r="M317" s="12">
        <v>80</v>
      </c>
      <c r="N317" s="5">
        <v>2016</v>
      </c>
      <c r="O317" s="12">
        <v>24.74</v>
      </c>
      <c r="P317" s="5">
        <v>2016</v>
      </c>
      <c r="Q317" s="12"/>
      <c r="S317" s="12">
        <v>0</v>
      </c>
      <c r="T317" s="5">
        <v>2016</v>
      </c>
      <c r="U317" s="12">
        <v>10.4</v>
      </c>
      <c r="V317" s="5">
        <v>2016</v>
      </c>
      <c r="W317" s="12">
        <v>0</v>
      </c>
      <c r="X317" s="5">
        <v>2016</v>
      </c>
      <c r="Y317" s="14">
        <v>0</v>
      </c>
      <c r="Z317" s="5">
        <v>2016</v>
      </c>
      <c r="AA317" s="14"/>
    </row>
    <row r="318" spans="1:27" ht="12.75" customHeight="1" x14ac:dyDescent="0.25">
      <c r="A318" s="5" t="s">
        <v>2972</v>
      </c>
      <c r="B318" s="5" t="s">
        <v>1227</v>
      </c>
      <c r="C318" s="5" t="s">
        <v>1226</v>
      </c>
      <c r="D318" s="5" t="s">
        <v>1038</v>
      </c>
      <c r="E318" s="5" t="s">
        <v>1227</v>
      </c>
      <c r="F318" s="5" t="s">
        <v>1226</v>
      </c>
      <c r="G318" s="5">
        <v>0</v>
      </c>
      <c r="H318" s="15">
        <v>3</v>
      </c>
      <c r="J318" s="5" t="b">
        <f t="shared" si="4"/>
        <v>0</v>
      </c>
      <c r="K318" s="13">
        <v>1.4507254183422142</v>
      </c>
      <c r="L318" s="5">
        <v>2017</v>
      </c>
      <c r="M318" s="12">
        <v>100</v>
      </c>
      <c r="N318" s="5">
        <v>2017</v>
      </c>
      <c r="O318" s="12">
        <v>9.2786682926032604</v>
      </c>
      <c r="P318" s="5">
        <v>2017</v>
      </c>
      <c r="Q318" s="12"/>
      <c r="S318" s="12">
        <v>0</v>
      </c>
      <c r="T318" s="5">
        <v>2017</v>
      </c>
      <c r="U318" s="12">
        <v>0</v>
      </c>
      <c r="V318" s="5">
        <v>2017</v>
      </c>
      <c r="W318" s="12">
        <v>0</v>
      </c>
      <c r="X318" s="5">
        <v>2017</v>
      </c>
      <c r="Y318" s="14">
        <v>0</v>
      </c>
      <c r="Z318" s="5">
        <v>2017</v>
      </c>
      <c r="AA318" s="14"/>
    </row>
    <row r="319" spans="1:27" ht="12.75" customHeight="1" x14ac:dyDescent="0.25">
      <c r="A319" s="5" t="s">
        <v>480</v>
      </c>
      <c r="B319" s="5" t="s">
        <v>483</v>
      </c>
      <c r="C319" s="5" t="s">
        <v>482</v>
      </c>
      <c r="D319" s="5" t="s">
        <v>360</v>
      </c>
      <c r="E319" s="5" t="s">
        <v>484</v>
      </c>
      <c r="F319" s="5" t="s">
        <v>481</v>
      </c>
      <c r="G319" s="5" t="s">
        <v>2708</v>
      </c>
      <c r="H319" s="15">
        <v>1</v>
      </c>
      <c r="I319" s="4"/>
      <c r="J319" s="4" t="b">
        <f t="shared" si="4"/>
        <v>0</v>
      </c>
      <c r="K319" s="13">
        <v>0.8205676015293889</v>
      </c>
      <c r="L319" s="5">
        <v>2008</v>
      </c>
      <c r="M319" s="12">
        <v>57</v>
      </c>
      <c r="N319" s="5">
        <v>2008</v>
      </c>
      <c r="O319" s="12">
        <v>14.035087719298245</v>
      </c>
      <c r="P319" s="5">
        <v>2008</v>
      </c>
      <c r="Q319" s="12"/>
      <c r="S319" s="12" t="s">
        <v>1569</v>
      </c>
      <c r="U319" s="12" t="s">
        <v>1569</v>
      </c>
      <c r="W319" s="12" t="s">
        <v>1569</v>
      </c>
      <c r="Y319" s="14" t="s">
        <v>1569</v>
      </c>
      <c r="AA319" s="14"/>
    </row>
    <row r="320" spans="1:27" ht="12.75" customHeight="1" x14ac:dyDescent="0.25">
      <c r="A320" s="5" t="s">
        <v>485</v>
      </c>
      <c r="B320" s="5" t="s">
        <v>483</v>
      </c>
      <c r="C320" s="5" t="s">
        <v>482</v>
      </c>
      <c r="D320" s="5" t="s">
        <v>360</v>
      </c>
      <c r="E320" s="5" t="s">
        <v>486</v>
      </c>
      <c r="F320" s="5" t="s">
        <v>3178</v>
      </c>
      <c r="G320" s="5">
        <v>2</v>
      </c>
      <c r="H320" s="15">
        <v>1</v>
      </c>
      <c r="I320" s="4" t="s">
        <v>3177</v>
      </c>
      <c r="J320" s="4" t="b">
        <f t="shared" si="4"/>
        <v>0</v>
      </c>
      <c r="K320" s="13">
        <v>0.56949771689497719</v>
      </c>
      <c r="L320" s="5">
        <v>2012</v>
      </c>
      <c r="M320" s="12">
        <v>25</v>
      </c>
      <c r="N320" s="5">
        <v>2012</v>
      </c>
      <c r="O320" s="12" t="s">
        <v>1569</v>
      </c>
      <c r="Q320" s="12"/>
      <c r="S320" s="12">
        <v>0</v>
      </c>
      <c r="T320" s="5">
        <v>2012</v>
      </c>
      <c r="U320" s="12">
        <v>0</v>
      </c>
      <c r="V320" s="5">
        <v>2012</v>
      </c>
      <c r="W320" s="12">
        <v>0</v>
      </c>
      <c r="X320" s="5">
        <v>2012</v>
      </c>
      <c r="Y320" s="14">
        <v>0</v>
      </c>
      <c r="Z320" s="5">
        <v>2012</v>
      </c>
      <c r="AA320" s="14"/>
    </row>
    <row r="321" spans="1:27" ht="12.75" customHeight="1" x14ac:dyDescent="0.25">
      <c r="A321" s="5" t="s">
        <v>1228</v>
      </c>
      <c r="B321" s="5" t="s">
        <v>1230</v>
      </c>
      <c r="C321" s="5" t="s">
        <v>1229</v>
      </c>
      <c r="D321" s="5" t="s">
        <v>1038</v>
      </c>
      <c r="E321" s="5" t="s">
        <v>1231</v>
      </c>
      <c r="F321" s="5" t="s">
        <v>1229</v>
      </c>
      <c r="G321" s="5">
        <v>0</v>
      </c>
      <c r="H321" s="15">
        <v>1</v>
      </c>
      <c r="I321" s="4"/>
      <c r="J321" s="4" t="b">
        <f t="shared" si="4"/>
        <v>0</v>
      </c>
      <c r="K321" s="13">
        <v>0.89153225684590998</v>
      </c>
      <c r="L321" s="5">
        <v>2013</v>
      </c>
      <c r="M321" s="12">
        <v>66</v>
      </c>
      <c r="N321" s="5">
        <v>2013</v>
      </c>
      <c r="O321" s="12">
        <v>12.5</v>
      </c>
      <c r="P321" s="5">
        <v>2013</v>
      </c>
      <c r="Q321" s="12"/>
      <c r="S321" s="12" t="s">
        <v>1569</v>
      </c>
      <c r="U321" s="12" t="s">
        <v>1569</v>
      </c>
      <c r="W321" s="12" t="s">
        <v>1569</v>
      </c>
      <c r="Y321" s="14" t="s">
        <v>1569</v>
      </c>
      <c r="AA321" s="14"/>
    </row>
    <row r="322" spans="1:27" ht="12.75" customHeight="1" x14ac:dyDescent="0.25">
      <c r="A322" s="5" t="s">
        <v>876</v>
      </c>
      <c r="B322" s="5" t="s">
        <v>879</v>
      </c>
      <c r="C322" s="5" t="s">
        <v>878</v>
      </c>
      <c r="D322" s="5" t="s">
        <v>620</v>
      </c>
      <c r="E322" s="5" t="s">
        <v>880</v>
      </c>
      <c r="F322" s="5" t="s">
        <v>877</v>
      </c>
      <c r="G322" s="5">
        <v>2</v>
      </c>
      <c r="H322" s="15">
        <v>1</v>
      </c>
      <c r="I322" s="4"/>
      <c r="J322" s="4" t="b">
        <f t="shared" si="4"/>
        <v>0</v>
      </c>
      <c r="K322" s="13" t="s">
        <v>1569</v>
      </c>
      <c r="M322" s="12">
        <v>15</v>
      </c>
      <c r="O322" s="12">
        <v>21</v>
      </c>
      <c r="Q322" s="12"/>
      <c r="S322" s="12" t="s">
        <v>1569</v>
      </c>
      <c r="U322" s="12" t="s">
        <v>1569</v>
      </c>
      <c r="W322" s="12" t="s">
        <v>1569</v>
      </c>
      <c r="Y322" s="14" t="s">
        <v>1569</v>
      </c>
      <c r="AA322" s="14"/>
    </row>
    <row r="323" spans="1:27" ht="12.75" customHeight="1" x14ac:dyDescent="0.25">
      <c r="A323" s="5" t="s">
        <v>1232</v>
      </c>
      <c r="B323" s="5" t="s">
        <v>1235</v>
      </c>
      <c r="C323" s="5" t="s">
        <v>1234</v>
      </c>
      <c r="D323" s="5" t="s">
        <v>1038</v>
      </c>
      <c r="E323" s="5" t="s">
        <v>1236</v>
      </c>
      <c r="F323" s="5" t="s">
        <v>1233</v>
      </c>
      <c r="G323" s="5">
        <v>2</v>
      </c>
      <c r="H323" s="15">
        <v>1</v>
      </c>
      <c r="I323" s="4"/>
      <c r="J323" s="4" t="b">
        <f t="shared" si="4"/>
        <v>0</v>
      </c>
      <c r="K323" s="13">
        <v>1.2173883217918122</v>
      </c>
      <c r="L323" s="5">
        <v>2013</v>
      </c>
      <c r="M323" s="12">
        <v>100</v>
      </c>
      <c r="N323" s="5">
        <v>2013</v>
      </c>
      <c r="O323" s="12">
        <v>18.96</v>
      </c>
      <c r="P323" s="5">
        <v>2013</v>
      </c>
      <c r="Q323" s="12"/>
      <c r="S323" s="12" t="s">
        <v>1569</v>
      </c>
      <c r="U323" s="12" t="s">
        <v>1569</v>
      </c>
      <c r="W323" s="12" t="s">
        <v>1569</v>
      </c>
      <c r="Y323" s="14">
        <v>100</v>
      </c>
      <c r="Z323" s="5">
        <v>2013</v>
      </c>
      <c r="AA323" s="14"/>
    </row>
    <row r="324" spans="1:27" ht="12.75" customHeight="1" x14ac:dyDescent="0.25">
      <c r="A324" s="5" t="s">
        <v>1237</v>
      </c>
      <c r="B324" s="5" t="s">
        <v>1235</v>
      </c>
      <c r="C324" s="5" t="s">
        <v>1234</v>
      </c>
      <c r="D324" s="5" t="s">
        <v>1038</v>
      </c>
      <c r="E324" s="5" t="s">
        <v>1580</v>
      </c>
      <c r="F324" s="5" t="s">
        <v>1238</v>
      </c>
      <c r="G324" s="5">
        <v>1</v>
      </c>
      <c r="H324" s="15">
        <v>1</v>
      </c>
      <c r="I324" s="16" t="s">
        <v>3179</v>
      </c>
      <c r="J324" s="16" t="b">
        <f t="shared" si="4"/>
        <v>0</v>
      </c>
      <c r="K324" s="13">
        <v>1.478240710868143</v>
      </c>
      <c r="L324" s="5">
        <v>2015</v>
      </c>
      <c r="M324" s="12">
        <v>98.54</v>
      </c>
      <c r="N324" s="5">
        <v>2015</v>
      </c>
      <c r="O324" s="12">
        <v>13.16</v>
      </c>
      <c r="P324" s="5">
        <v>2015</v>
      </c>
      <c r="Q324" s="12"/>
      <c r="S324" s="12">
        <v>12.76185889718276</v>
      </c>
      <c r="T324" s="5">
        <v>2015</v>
      </c>
      <c r="U324" s="12">
        <v>14.19</v>
      </c>
      <c r="V324" s="5">
        <v>2015</v>
      </c>
      <c r="W324" s="12" t="s">
        <v>1569</v>
      </c>
      <c r="Y324" s="14">
        <v>94.185936733356925</v>
      </c>
      <c r="Z324" s="5">
        <v>2015</v>
      </c>
      <c r="AA324" s="14"/>
    </row>
    <row r="325" spans="1:27" ht="12.75" customHeight="1" x14ac:dyDescent="0.25">
      <c r="A325" s="5" t="s">
        <v>1239</v>
      </c>
      <c r="B325" s="5" t="s">
        <v>1235</v>
      </c>
      <c r="C325" s="5" t="s">
        <v>1234</v>
      </c>
      <c r="D325" s="5" t="s">
        <v>1038</v>
      </c>
      <c r="E325" s="5" t="s">
        <v>1241</v>
      </c>
      <c r="F325" s="5" t="s">
        <v>1240</v>
      </c>
      <c r="G325" s="5">
        <v>2</v>
      </c>
      <c r="H325" s="15">
        <v>2</v>
      </c>
      <c r="I325" s="4" t="s">
        <v>1926</v>
      </c>
      <c r="J325" s="4" t="b">
        <f t="shared" si="4"/>
        <v>0</v>
      </c>
      <c r="K325" s="13">
        <v>1.145202442083967</v>
      </c>
      <c r="L325" s="5">
        <v>2016</v>
      </c>
      <c r="M325" s="12">
        <v>92.78</v>
      </c>
      <c r="N325" s="5">
        <v>2016</v>
      </c>
      <c r="O325" s="12">
        <v>16.183236647329462</v>
      </c>
      <c r="P325" s="5">
        <v>2016</v>
      </c>
      <c r="Q325" s="12"/>
      <c r="S325" s="12">
        <v>0</v>
      </c>
      <c r="T325" s="5">
        <v>2016</v>
      </c>
      <c r="U325" s="12">
        <v>0</v>
      </c>
      <c r="V325" s="5">
        <v>2016</v>
      </c>
      <c r="W325" s="12">
        <v>0</v>
      </c>
      <c r="X325" s="5">
        <v>2016</v>
      </c>
      <c r="Y325" s="14">
        <v>100</v>
      </c>
      <c r="Z325" s="5">
        <v>2016</v>
      </c>
      <c r="AA325" s="14"/>
    </row>
    <row r="326" spans="1:27" ht="12.75" customHeight="1" x14ac:dyDescent="0.25">
      <c r="A326" s="5" t="s">
        <v>881</v>
      </c>
      <c r="B326" s="5" t="s">
        <v>1637</v>
      </c>
      <c r="C326" s="5" t="s">
        <v>883</v>
      </c>
      <c r="D326" s="5" t="s">
        <v>620</v>
      </c>
      <c r="E326" s="5" t="s">
        <v>884</v>
      </c>
      <c r="F326" s="5" t="s">
        <v>882</v>
      </c>
      <c r="G326" s="5">
        <v>1</v>
      </c>
      <c r="H326" s="15">
        <v>1</v>
      </c>
      <c r="I326" s="4"/>
      <c r="J326" s="4" t="b">
        <f t="shared" ref="J326:J389" si="5">IF(OR(AND(L326&lt;2006,L326&lt;&gt;""),AND(N326&lt;2006,N326&lt;&gt;""),AND(P326&lt;2006,P326&lt;&gt;""),AND(R326&lt;2006,R326&lt;&gt;""),AND(T326&lt;2006,T326&lt;&gt;""),AND(V326&lt;2006,V326&lt;&gt;""),AND(X326&lt;2006,X326&lt;&gt;""),AND(Z326&lt;2006,Z326&lt;&gt;""),AND(AB326&lt;2006,AB326&lt;&gt;"")),TRUE,FALSE)</f>
        <v>0</v>
      </c>
      <c r="K326" s="13">
        <v>0.45192919534910631</v>
      </c>
      <c r="L326" s="5">
        <v>2012</v>
      </c>
      <c r="M326" s="12">
        <v>80</v>
      </c>
      <c r="N326" s="5">
        <v>2012</v>
      </c>
      <c r="O326" s="12">
        <v>25</v>
      </c>
      <c r="P326" s="5">
        <v>2012</v>
      </c>
      <c r="Q326" s="12"/>
      <c r="S326" s="12" t="s">
        <v>1569</v>
      </c>
      <c r="U326" s="12" t="s">
        <v>1569</v>
      </c>
      <c r="W326" s="12" t="s">
        <v>1569</v>
      </c>
      <c r="Y326" s="14" t="s">
        <v>1569</v>
      </c>
      <c r="AA326" s="14"/>
    </row>
    <row r="327" spans="1:27" ht="12.75" customHeight="1" x14ac:dyDescent="0.25">
      <c r="A327" s="5" t="s">
        <v>885</v>
      </c>
      <c r="B327" s="5" t="s">
        <v>888</v>
      </c>
      <c r="C327" s="5" t="s">
        <v>887</v>
      </c>
      <c r="D327" s="5" t="s">
        <v>620</v>
      </c>
      <c r="E327" s="5" t="s">
        <v>889</v>
      </c>
      <c r="F327" s="5" t="s">
        <v>886</v>
      </c>
      <c r="G327" s="5">
        <v>1</v>
      </c>
      <c r="H327" s="15">
        <v>2</v>
      </c>
      <c r="I327" s="4" t="s">
        <v>1901</v>
      </c>
      <c r="J327" s="4" t="b">
        <f t="shared" si="5"/>
        <v>0</v>
      </c>
      <c r="K327" s="13">
        <v>0.75948187494175734</v>
      </c>
      <c r="L327" s="5">
        <v>2013</v>
      </c>
      <c r="M327" s="12">
        <v>98</v>
      </c>
      <c r="N327" s="5">
        <v>2013</v>
      </c>
      <c r="O327" s="12">
        <v>9.1091091091091094</v>
      </c>
      <c r="P327" s="5">
        <v>2013</v>
      </c>
      <c r="Q327" s="12"/>
      <c r="S327" s="12" t="s">
        <v>1569</v>
      </c>
      <c r="U327" s="12" t="s">
        <v>1569</v>
      </c>
      <c r="W327" s="12" t="s">
        <v>1569</v>
      </c>
      <c r="Y327" s="14" t="s">
        <v>1569</v>
      </c>
      <c r="AA327" s="14"/>
    </row>
    <row r="328" spans="1:27" ht="12.75" customHeight="1" x14ac:dyDescent="0.25">
      <c r="A328" s="5" t="s">
        <v>890</v>
      </c>
      <c r="B328" s="5" t="s">
        <v>888</v>
      </c>
      <c r="C328" s="5" t="s">
        <v>887</v>
      </c>
      <c r="D328" s="5" t="s">
        <v>620</v>
      </c>
      <c r="E328" s="5" t="s">
        <v>892</v>
      </c>
      <c r="F328" s="5" t="s">
        <v>891</v>
      </c>
      <c r="G328" s="5">
        <v>1</v>
      </c>
      <c r="H328" s="15">
        <v>1</v>
      </c>
      <c r="I328" s="4"/>
      <c r="J328" s="4" t="b">
        <f t="shared" si="5"/>
        <v>0</v>
      </c>
      <c r="K328" s="13">
        <v>0.98167842442590814</v>
      </c>
      <c r="L328" s="5">
        <v>2015</v>
      </c>
      <c r="M328" s="12">
        <v>100</v>
      </c>
      <c r="N328" s="5">
        <v>2015</v>
      </c>
      <c r="O328" s="12">
        <v>5</v>
      </c>
      <c r="P328" s="5">
        <v>2015</v>
      </c>
      <c r="Q328" s="12"/>
      <c r="S328" s="12" t="s">
        <v>1569</v>
      </c>
      <c r="U328" s="12" t="s">
        <v>1569</v>
      </c>
      <c r="W328" s="12" t="s">
        <v>1569</v>
      </c>
      <c r="Y328" s="14" t="s">
        <v>1569</v>
      </c>
      <c r="AA328" s="14"/>
    </row>
    <row r="329" spans="1:27" ht="12.75" customHeight="1" x14ac:dyDescent="0.25">
      <c r="A329" s="5" t="s">
        <v>893</v>
      </c>
      <c r="B329" s="5" t="s">
        <v>896</v>
      </c>
      <c r="C329" s="5" t="s">
        <v>895</v>
      </c>
      <c r="D329" s="5" t="s">
        <v>620</v>
      </c>
      <c r="E329" s="5" t="s">
        <v>897</v>
      </c>
      <c r="F329" s="5" t="s">
        <v>894</v>
      </c>
      <c r="G329" s="5">
        <v>2</v>
      </c>
      <c r="H329" s="15">
        <v>1</v>
      </c>
      <c r="I329" s="4"/>
      <c r="J329" s="4" t="b">
        <f t="shared" si="5"/>
        <v>0</v>
      </c>
      <c r="K329" s="13">
        <v>2.1885974075068892</v>
      </c>
      <c r="L329" s="5">
        <v>2015</v>
      </c>
      <c r="M329" s="12">
        <v>100</v>
      </c>
      <c r="N329" s="5">
        <v>2015</v>
      </c>
      <c r="O329" s="12">
        <v>18</v>
      </c>
      <c r="P329" s="5">
        <v>2015</v>
      </c>
      <c r="Q329" s="12"/>
      <c r="S329" s="12">
        <v>0</v>
      </c>
      <c r="T329" s="5">
        <v>2015</v>
      </c>
      <c r="U329" s="12">
        <v>0</v>
      </c>
      <c r="V329" s="5">
        <v>2015</v>
      </c>
      <c r="W329" s="12">
        <v>0</v>
      </c>
      <c r="X329" s="5">
        <v>2015</v>
      </c>
      <c r="Y329" s="14">
        <v>0</v>
      </c>
      <c r="Z329" s="5">
        <v>2015</v>
      </c>
      <c r="AA329" s="14"/>
    </row>
    <row r="330" spans="1:27" ht="12.75" customHeight="1" x14ac:dyDescent="0.25">
      <c r="A330" s="5" t="s">
        <v>1242</v>
      </c>
      <c r="B330" s="5" t="s">
        <v>1245</v>
      </c>
      <c r="C330" s="5" t="s">
        <v>1244</v>
      </c>
      <c r="D330" s="5" t="s">
        <v>1038</v>
      </c>
      <c r="E330" s="5" t="s">
        <v>1246</v>
      </c>
      <c r="F330" s="5" t="s">
        <v>1243</v>
      </c>
      <c r="G330" s="5">
        <v>1</v>
      </c>
      <c r="H330" s="15">
        <v>1</v>
      </c>
      <c r="I330" s="4"/>
      <c r="J330" s="4" t="b">
        <f t="shared" si="5"/>
        <v>0</v>
      </c>
      <c r="K330" s="13">
        <v>1.8128411334882006</v>
      </c>
      <c r="L330" s="5">
        <v>2013</v>
      </c>
      <c r="M330" s="12">
        <v>69.7</v>
      </c>
      <c r="N330" s="5">
        <v>2013</v>
      </c>
      <c r="O330" s="12">
        <v>15.61</v>
      </c>
      <c r="P330" s="5">
        <v>2013</v>
      </c>
      <c r="Q330" s="12"/>
      <c r="S330" s="12">
        <v>0</v>
      </c>
      <c r="T330" s="5">
        <v>2013</v>
      </c>
      <c r="U330" s="12">
        <v>0</v>
      </c>
      <c r="V330" s="5">
        <v>2013</v>
      </c>
      <c r="W330" s="12">
        <v>0</v>
      </c>
      <c r="X330" s="5">
        <v>2013</v>
      </c>
      <c r="Y330" s="14">
        <v>100</v>
      </c>
      <c r="Z330" s="5">
        <v>2013</v>
      </c>
      <c r="AA330" s="14"/>
    </row>
    <row r="331" spans="1:27" ht="12.75" customHeight="1" x14ac:dyDescent="0.25">
      <c r="A331" s="5" t="s">
        <v>1247</v>
      </c>
      <c r="B331" s="5" t="s">
        <v>1245</v>
      </c>
      <c r="C331" s="5" t="s">
        <v>1244</v>
      </c>
      <c r="D331" s="5" t="s">
        <v>1038</v>
      </c>
      <c r="E331" s="5" t="s">
        <v>1249</v>
      </c>
      <c r="F331" s="5" t="s">
        <v>1248</v>
      </c>
      <c r="G331" s="5">
        <v>1</v>
      </c>
      <c r="H331" s="15">
        <v>1</v>
      </c>
      <c r="I331" s="4"/>
      <c r="J331" s="4" t="b">
        <f t="shared" si="5"/>
        <v>0</v>
      </c>
      <c r="K331" s="13">
        <v>1.2315686041877714</v>
      </c>
      <c r="L331" s="5">
        <v>2013</v>
      </c>
      <c r="M331" s="12" t="s">
        <v>1569</v>
      </c>
      <c r="O331" s="12" t="s">
        <v>1569</v>
      </c>
      <c r="Q331" s="12"/>
      <c r="S331" s="12">
        <v>0</v>
      </c>
      <c r="T331" s="5">
        <v>2013</v>
      </c>
      <c r="U331" s="12">
        <v>0</v>
      </c>
      <c r="V331" s="5">
        <v>2013</v>
      </c>
      <c r="W331" s="12">
        <v>0</v>
      </c>
      <c r="X331" s="5">
        <v>2013</v>
      </c>
      <c r="Y331" s="14">
        <v>59.98</v>
      </c>
      <c r="Z331" s="5">
        <v>2013</v>
      </c>
      <c r="AA331" s="14"/>
    </row>
    <row r="332" spans="1:27" ht="12.75" customHeight="1" x14ac:dyDescent="0.25">
      <c r="A332" s="5" t="s">
        <v>898</v>
      </c>
      <c r="B332" s="5" t="s">
        <v>901</v>
      </c>
      <c r="C332" s="5" t="s">
        <v>900</v>
      </c>
      <c r="D332" s="5" t="s">
        <v>620</v>
      </c>
      <c r="E332" s="5" t="s">
        <v>902</v>
      </c>
      <c r="F332" s="5" t="s">
        <v>899</v>
      </c>
      <c r="G332" s="5">
        <v>2</v>
      </c>
      <c r="H332" s="15">
        <v>1</v>
      </c>
      <c r="I332" s="4" t="s">
        <v>3182</v>
      </c>
      <c r="J332" s="4" t="b">
        <f t="shared" si="5"/>
        <v>0</v>
      </c>
      <c r="K332" s="13">
        <v>1</v>
      </c>
      <c r="L332" s="5">
        <v>2014</v>
      </c>
      <c r="M332" s="12">
        <v>90</v>
      </c>
      <c r="N332" s="5">
        <v>2014</v>
      </c>
      <c r="O332" s="12" t="s">
        <v>1569</v>
      </c>
      <c r="Q332" s="12"/>
      <c r="S332" s="12" t="s">
        <v>1569</v>
      </c>
      <c r="U332" s="12" t="s">
        <v>1569</v>
      </c>
      <c r="W332" s="12" t="s">
        <v>1569</v>
      </c>
      <c r="Y332" s="14">
        <v>100</v>
      </c>
      <c r="Z332" s="5">
        <v>2014</v>
      </c>
      <c r="AA332" s="14"/>
    </row>
    <row r="333" spans="1:27" ht="12.75" customHeight="1" x14ac:dyDescent="0.25">
      <c r="A333" s="5" t="s">
        <v>903</v>
      </c>
      <c r="B333" s="5" t="s">
        <v>901</v>
      </c>
      <c r="C333" s="5" t="s">
        <v>900</v>
      </c>
      <c r="D333" s="5" t="s">
        <v>620</v>
      </c>
      <c r="E333" s="5" t="s">
        <v>904</v>
      </c>
      <c r="F333" s="5" t="s">
        <v>3180</v>
      </c>
      <c r="G333" s="5">
        <v>2</v>
      </c>
      <c r="H333" s="15">
        <v>3</v>
      </c>
      <c r="I333" s="4" t="s">
        <v>3183</v>
      </c>
      <c r="J333" s="4" t="b">
        <f t="shared" si="5"/>
        <v>0</v>
      </c>
      <c r="K333" s="13">
        <v>0.87173100871731013</v>
      </c>
      <c r="L333" s="5">
        <v>2017</v>
      </c>
      <c r="M333" s="12">
        <v>31</v>
      </c>
      <c r="N333" s="5">
        <v>2017</v>
      </c>
      <c r="O333" s="12">
        <v>11</v>
      </c>
      <c r="P333" s="5">
        <v>2017</v>
      </c>
      <c r="Q333" s="12"/>
      <c r="S333" s="12">
        <v>0</v>
      </c>
      <c r="T333" s="5">
        <v>2017</v>
      </c>
      <c r="U333" s="12">
        <v>0</v>
      </c>
      <c r="V333" s="5">
        <v>2017</v>
      </c>
      <c r="W333" s="12">
        <v>0</v>
      </c>
      <c r="X333" s="5">
        <v>2017</v>
      </c>
      <c r="Y333" s="14">
        <v>0</v>
      </c>
      <c r="Z333" s="5">
        <v>2017</v>
      </c>
      <c r="AA333" s="14"/>
    </row>
    <row r="334" spans="1:27" ht="12.75" customHeight="1" x14ac:dyDescent="0.25">
      <c r="A334" s="5" t="s">
        <v>905</v>
      </c>
      <c r="B334" s="5" t="s">
        <v>901</v>
      </c>
      <c r="C334" s="5" t="s">
        <v>900</v>
      </c>
      <c r="D334" s="5" t="s">
        <v>620</v>
      </c>
      <c r="E334" s="5" t="s">
        <v>906</v>
      </c>
      <c r="F334" s="5" t="s">
        <v>3181</v>
      </c>
      <c r="G334" s="5">
        <v>3</v>
      </c>
      <c r="H334" s="15">
        <v>3</v>
      </c>
      <c r="I334" s="4" t="s">
        <v>3184</v>
      </c>
      <c r="J334" s="4" t="b">
        <f t="shared" si="5"/>
        <v>0</v>
      </c>
      <c r="K334" s="13">
        <v>0.75421440711170562</v>
      </c>
      <c r="L334" s="5">
        <v>2016</v>
      </c>
      <c r="M334" s="12" t="s">
        <v>1569</v>
      </c>
      <c r="O334" s="12">
        <v>7.0000000000000009</v>
      </c>
      <c r="P334" s="5">
        <v>2016</v>
      </c>
      <c r="Q334" s="12"/>
      <c r="S334" s="12" t="s">
        <v>1569</v>
      </c>
      <c r="U334" s="12" t="s">
        <v>1569</v>
      </c>
      <c r="W334" s="12" t="s">
        <v>1569</v>
      </c>
      <c r="Y334" s="14" t="s">
        <v>1569</v>
      </c>
      <c r="AA334" s="14"/>
    </row>
    <row r="335" spans="1:27" ht="12.75" customHeight="1" x14ac:dyDescent="0.25">
      <c r="A335" s="5" t="s">
        <v>487</v>
      </c>
      <c r="B335" s="5" t="s">
        <v>490</v>
      </c>
      <c r="C335" s="5" t="s">
        <v>489</v>
      </c>
      <c r="D335" s="5" t="s">
        <v>360</v>
      </c>
      <c r="E335" s="5" t="s">
        <v>491</v>
      </c>
      <c r="F335" s="5" t="s">
        <v>488</v>
      </c>
      <c r="G335" s="5">
        <v>2</v>
      </c>
      <c r="H335" s="15">
        <v>1</v>
      </c>
      <c r="I335" s="4"/>
      <c r="J335" s="4" t="b">
        <f t="shared" si="5"/>
        <v>0</v>
      </c>
      <c r="K335" s="13">
        <v>1</v>
      </c>
      <c r="L335" s="5">
        <v>2016</v>
      </c>
      <c r="M335" s="12">
        <v>75</v>
      </c>
      <c r="N335" s="5">
        <v>2016</v>
      </c>
      <c r="O335" s="12">
        <v>10</v>
      </c>
      <c r="P335" s="5">
        <v>2016</v>
      </c>
      <c r="Q335" s="12"/>
      <c r="S335" s="12">
        <v>0</v>
      </c>
      <c r="T335" s="5">
        <v>2016</v>
      </c>
      <c r="U335" s="12">
        <v>0</v>
      </c>
      <c r="V335" s="5">
        <v>2016</v>
      </c>
      <c r="W335" s="12">
        <v>0</v>
      </c>
      <c r="X335" s="5">
        <v>2016</v>
      </c>
      <c r="Y335" s="14">
        <v>0</v>
      </c>
      <c r="Z335" s="5">
        <v>2016</v>
      </c>
      <c r="AA335" s="14"/>
    </row>
    <row r="336" spans="1:27" ht="12.75" customHeight="1" x14ac:dyDescent="0.25">
      <c r="A336" s="5" t="s">
        <v>907</v>
      </c>
      <c r="B336" s="5" t="s">
        <v>910</v>
      </c>
      <c r="C336" s="5" t="s">
        <v>909</v>
      </c>
      <c r="D336" s="5" t="s">
        <v>620</v>
      </c>
      <c r="E336" s="5" t="s">
        <v>911</v>
      </c>
      <c r="F336" s="5" t="s">
        <v>3186</v>
      </c>
      <c r="G336" s="5">
        <v>2</v>
      </c>
      <c r="H336" s="15">
        <v>2</v>
      </c>
      <c r="I336" s="4" t="s">
        <v>3185</v>
      </c>
      <c r="J336" s="4" t="b">
        <f t="shared" si="5"/>
        <v>0</v>
      </c>
      <c r="K336" s="13">
        <v>0.41253644314868804</v>
      </c>
      <c r="L336" s="5">
        <v>2016</v>
      </c>
      <c r="M336" s="12" t="s">
        <v>1569</v>
      </c>
      <c r="O336" s="12">
        <v>8</v>
      </c>
      <c r="P336" s="5">
        <v>2016</v>
      </c>
      <c r="Q336" s="12"/>
      <c r="S336" s="12">
        <v>0</v>
      </c>
      <c r="T336" s="5">
        <v>2016</v>
      </c>
      <c r="U336" s="12">
        <v>0</v>
      </c>
      <c r="V336" s="5">
        <v>2016</v>
      </c>
      <c r="W336" s="12">
        <v>0</v>
      </c>
      <c r="X336" s="5">
        <v>2016</v>
      </c>
      <c r="Y336" s="14">
        <v>0</v>
      </c>
      <c r="Z336" s="5">
        <v>2016</v>
      </c>
      <c r="AA336" s="14"/>
    </row>
    <row r="337" spans="1:27" ht="12.75" customHeight="1" x14ac:dyDescent="0.25">
      <c r="A337" s="5" t="s">
        <v>912</v>
      </c>
      <c r="B337" s="5" t="s">
        <v>910</v>
      </c>
      <c r="C337" s="5" t="s">
        <v>909</v>
      </c>
      <c r="D337" s="5" t="s">
        <v>620</v>
      </c>
      <c r="E337" s="5" t="s">
        <v>914</v>
      </c>
      <c r="F337" s="5" t="s">
        <v>913</v>
      </c>
      <c r="G337" s="5">
        <v>2</v>
      </c>
      <c r="H337" s="15">
        <v>2</v>
      </c>
      <c r="I337" s="4" t="s">
        <v>1901</v>
      </c>
      <c r="J337" s="4" t="b">
        <f t="shared" si="5"/>
        <v>0</v>
      </c>
      <c r="K337" s="13">
        <v>0.94000000000000006</v>
      </c>
      <c r="L337" s="5">
        <v>2017</v>
      </c>
      <c r="M337" s="12">
        <v>80</v>
      </c>
      <c r="N337" s="5">
        <v>2017</v>
      </c>
      <c r="O337" s="12">
        <v>15</v>
      </c>
      <c r="P337" s="5">
        <v>2017</v>
      </c>
      <c r="Q337" s="12"/>
      <c r="S337" s="12" t="s">
        <v>1569</v>
      </c>
      <c r="U337" s="12" t="s">
        <v>1569</v>
      </c>
      <c r="W337" s="12" t="s">
        <v>1569</v>
      </c>
      <c r="Y337" s="14" t="s">
        <v>1569</v>
      </c>
      <c r="AA337" s="14"/>
    </row>
    <row r="338" spans="1:27" ht="12.75" customHeight="1" x14ac:dyDescent="0.25">
      <c r="A338" s="5" t="s">
        <v>1250</v>
      </c>
      <c r="B338" s="5" t="s">
        <v>1252</v>
      </c>
      <c r="C338" s="5" t="s">
        <v>1251</v>
      </c>
      <c r="D338" s="5" t="s">
        <v>1038</v>
      </c>
      <c r="E338" s="5" t="s">
        <v>1253</v>
      </c>
      <c r="F338" s="5" t="s">
        <v>3187</v>
      </c>
      <c r="G338" s="5">
        <v>2</v>
      </c>
      <c r="H338" s="15">
        <v>1</v>
      </c>
      <c r="I338" s="4" t="s">
        <v>3189</v>
      </c>
      <c r="J338" s="4" t="b">
        <f t="shared" si="5"/>
        <v>1</v>
      </c>
      <c r="K338" s="13">
        <v>0.75268817204301075</v>
      </c>
      <c r="L338" s="5">
        <v>2000</v>
      </c>
      <c r="M338" s="12">
        <v>93</v>
      </c>
      <c r="N338" s="5">
        <v>2000</v>
      </c>
      <c r="O338" s="12">
        <v>16</v>
      </c>
      <c r="P338" s="5">
        <v>2000</v>
      </c>
      <c r="Q338" s="12"/>
      <c r="S338" s="12" t="s">
        <v>1569</v>
      </c>
      <c r="U338" s="12" t="s">
        <v>1569</v>
      </c>
      <c r="W338" s="12" t="s">
        <v>1569</v>
      </c>
      <c r="Y338" s="14" t="s">
        <v>1569</v>
      </c>
      <c r="AA338" s="14"/>
    </row>
    <row r="339" spans="1:27" ht="12.75" customHeight="1" x14ac:dyDescent="0.25">
      <c r="A339" s="5" t="s">
        <v>492</v>
      </c>
      <c r="B339" s="5" t="s">
        <v>494</v>
      </c>
      <c r="C339" s="5" t="s">
        <v>493</v>
      </c>
      <c r="D339" s="5" t="s">
        <v>360</v>
      </c>
      <c r="E339" s="5" t="s">
        <v>495</v>
      </c>
      <c r="F339" s="5" t="s">
        <v>3188</v>
      </c>
      <c r="G339" s="5">
        <v>3</v>
      </c>
      <c r="H339" s="15">
        <v>1</v>
      </c>
      <c r="I339" s="4"/>
      <c r="J339" s="4" t="b">
        <f t="shared" si="5"/>
        <v>0</v>
      </c>
      <c r="K339" s="13">
        <v>0.53465333009372606</v>
      </c>
      <c r="L339" s="5">
        <v>2012</v>
      </c>
      <c r="M339" s="12">
        <v>86.9</v>
      </c>
      <c r="N339" s="5">
        <v>2012</v>
      </c>
      <c r="O339" s="12">
        <v>20.14</v>
      </c>
      <c r="P339" s="5">
        <v>2012</v>
      </c>
      <c r="Q339" s="12"/>
      <c r="S339" s="12">
        <v>0</v>
      </c>
      <c r="T339" s="5">
        <v>2012</v>
      </c>
      <c r="U339" s="12">
        <v>0</v>
      </c>
      <c r="V339" s="5">
        <v>2012</v>
      </c>
      <c r="W339" s="12">
        <v>0</v>
      </c>
      <c r="X339" s="5">
        <v>2012</v>
      </c>
      <c r="Y339" s="14">
        <v>100</v>
      </c>
      <c r="Z339" s="5">
        <v>2012</v>
      </c>
      <c r="AA339" s="14"/>
    </row>
    <row r="340" spans="1:27" ht="12.75" customHeight="1" x14ac:dyDescent="0.25">
      <c r="A340" s="5" t="s">
        <v>496</v>
      </c>
      <c r="B340" s="5" t="s">
        <v>494</v>
      </c>
      <c r="C340" s="5" t="s">
        <v>493</v>
      </c>
      <c r="D340" s="5" t="s">
        <v>360</v>
      </c>
      <c r="E340" s="5" t="s">
        <v>498</v>
      </c>
      <c r="F340" s="5" t="s">
        <v>497</v>
      </c>
      <c r="G340" s="5">
        <v>4</v>
      </c>
      <c r="H340" s="15">
        <v>1</v>
      </c>
      <c r="I340" s="4" t="s">
        <v>1927</v>
      </c>
      <c r="J340" s="4" t="b">
        <f t="shared" si="5"/>
        <v>0</v>
      </c>
      <c r="K340" s="13">
        <v>0.44193953756920046</v>
      </c>
      <c r="L340" s="5">
        <v>2012</v>
      </c>
      <c r="M340" s="12">
        <v>42.7</v>
      </c>
      <c r="N340" s="5">
        <v>2012</v>
      </c>
      <c r="O340" s="12">
        <v>9.9209920992099221</v>
      </c>
      <c r="P340" s="5">
        <v>2012</v>
      </c>
      <c r="Q340" s="12"/>
      <c r="S340" s="12">
        <v>0</v>
      </c>
      <c r="T340" s="5">
        <v>2012</v>
      </c>
      <c r="U340" s="12">
        <v>0</v>
      </c>
      <c r="V340" s="5">
        <v>2012</v>
      </c>
      <c r="W340" s="12">
        <v>0</v>
      </c>
      <c r="X340" s="5">
        <v>2012</v>
      </c>
      <c r="Y340" s="14">
        <v>100</v>
      </c>
      <c r="Z340" s="5">
        <v>2012</v>
      </c>
      <c r="AA340" s="14"/>
    </row>
    <row r="341" spans="1:27" ht="12.75" customHeight="1" x14ac:dyDescent="0.25">
      <c r="A341" s="5" t="s">
        <v>499</v>
      </c>
      <c r="B341" s="5" t="s">
        <v>494</v>
      </c>
      <c r="C341" s="5" t="s">
        <v>493</v>
      </c>
      <c r="D341" s="5" t="s">
        <v>360</v>
      </c>
      <c r="E341" s="5" t="s">
        <v>501</v>
      </c>
      <c r="F341" s="5" t="s">
        <v>500</v>
      </c>
      <c r="G341" s="5">
        <v>4</v>
      </c>
      <c r="H341" s="15">
        <v>1</v>
      </c>
      <c r="I341" s="4"/>
      <c r="J341" s="4" t="b">
        <f t="shared" si="5"/>
        <v>0</v>
      </c>
      <c r="K341" s="13">
        <v>0.52220668115316315</v>
      </c>
      <c r="L341" s="5">
        <v>2012</v>
      </c>
      <c r="M341" s="12">
        <v>71.2</v>
      </c>
      <c r="N341" s="5">
        <v>2012</v>
      </c>
      <c r="O341" s="12">
        <v>15.561556155615563</v>
      </c>
      <c r="P341" s="5">
        <v>2012</v>
      </c>
      <c r="Q341" s="12"/>
      <c r="S341" s="12">
        <v>0</v>
      </c>
      <c r="T341" s="5">
        <v>2012</v>
      </c>
      <c r="U341" s="12">
        <v>0</v>
      </c>
      <c r="V341" s="5">
        <v>2012</v>
      </c>
      <c r="W341" s="12">
        <v>0</v>
      </c>
      <c r="X341" s="5">
        <v>2012</v>
      </c>
      <c r="Y341" s="14">
        <v>100</v>
      </c>
      <c r="Z341" s="5">
        <v>2012</v>
      </c>
      <c r="AA341" s="14"/>
    </row>
    <row r="342" spans="1:27" ht="12.75" customHeight="1" x14ac:dyDescent="0.25">
      <c r="A342" s="5" t="s">
        <v>502</v>
      </c>
      <c r="B342" s="5" t="s">
        <v>494</v>
      </c>
      <c r="C342" s="5" t="s">
        <v>493</v>
      </c>
      <c r="D342" s="5" t="s">
        <v>360</v>
      </c>
      <c r="E342" s="5" t="s">
        <v>504</v>
      </c>
      <c r="F342" s="5" t="s">
        <v>503</v>
      </c>
      <c r="G342" s="5">
        <v>4</v>
      </c>
      <c r="H342" s="15">
        <v>1</v>
      </c>
      <c r="I342" s="4" t="s">
        <v>1928</v>
      </c>
      <c r="J342" s="4" t="b">
        <f t="shared" si="5"/>
        <v>0</v>
      </c>
      <c r="K342" s="13">
        <v>0.3323250415834732</v>
      </c>
      <c r="L342" s="5">
        <v>2012</v>
      </c>
      <c r="M342" s="12">
        <v>85.7</v>
      </c>
      <c r="N342" s="5">
        <v>2012</v>
      </c>
      <c r="O342" s="12">
        <v>11.990000000000004</v>
      </c>
      <c r="P342" s="5">
        <v>2012</v>
      </c>
      <c r="Q342" s="12"/>
      <c r="S342" s="12">
        <v>0</v>
      </c>
      <c r="T342" s="5">
        <v>2012</v>
      </c>
      <c r="U342" s="12">
        <v>0</v>
      </c>
      <c r="V342" s="5">
        <v>2012</v>
      </c>
      <c r="W342" s="12">
        <v>0</v>
      </c>
      <c r="X342" s="5">
        <v>2012</v>
      </c>
      <c r="Y342" s="14">
        <v>0</v>
      </c>
      <c r="Z342" s="5">
        <v>2012</v>
      </c>
      <c r="AA342" s="14"/>
    </row>
    <row r="343" spans="1:27" ht="12.75" customHeight="1" x14ac:dyDescent="0.25">
      <c r="A343" s="5" t="s">
        <v>505</v>
      </c>
      <c r="B343" s="5" t="s">
        <v>494</v>
      </c>
      <c r="C343" s="5" t="s">
        <v>493</v>
      </c>
      <c r="D343" s="5" t="s">
        <v>360</v>
      </c>
      <c r="E343" s="5" t="s">
        <v>507</v>
      </c>
      <c r="F343" s="5" t="s">
        <v>506</v>
      </c>
      <c r="G343" s="5">
        <v>4</v>
      </c>
      <c r="H343" s="15">
        <v>1</v>
      </c>
      <c r="I343" s="4" t="s">
        <v>1929</v>
      </c>
      <c r="J343" s="4" t="b">
        <f t="shared" si="5"/>
        <v>0</v>
      </c>
      <c r="K343" s="13">
        <v>0.40006225596675887</v>
      </c>
      <c r="L343" s="5">
        <v>2012</v>
      </c>
      <c r="M343" s="12">
        <v>25.4</v>
      </c>
      <c r="N343" s="5">
        <v>2012</v>
      </c>
      <c r="O343" s="12">
        <v>5.61</v>
      </c>
      <c r="P343" s="5">
        <v>2012</v>
      </c>
      <c r="Q343" s="12"/>
      <c r="S343" s="12">
        <v>0</v>
      </c>
      <c r="T343" s="5">
        <v>2012</v>
      </c>
      <c r="U343" s="12">
        <v>0</v>
      </c>
      <c r="V343" s="5">
        <v>2012</v>
      </c>
      <c r="W343" s="12">
        <v>0</v>
      </c>
      <c r="X343" s="5">
        <v>2012</v>
      </c>
      <c r="Y343" s="14">
        <v>0</v>
      </c>
      <c r="Z343" s="5">
        <v>2012</v>
      </c>
      <c r="AA343" s="14"/>
    </row>
    <row r="344" spans="1:27" ht="12.75" customHeight="1" x14ac:dyDescent="0.25">
      <c r="A344" s="5" t="s">
        <v>508</v>
      </c>
      <c r="B344" s="5" t="s">
        <v>494</v>
      </c>
      <c r="C344" s="5" t="s">
        <v>493</v>
      </c>
      <c r="D344" s="5" t="s">
        <v>360</v>
      </c>
      <c r="E344" s="5" t="s">
        <v>510</v>
      </c>
      <c r="F344" s="5" t="s">
        <v>509</v>
      </c>
      <c r="G344" s="5">
        <v>4</v>
      </c>
      <c r="H344" s="15">
        <v>1</v>
      </c>
      <c r="I344" s="4"/>
      <c r="J344" s="4" t="b">
        <f t="shared" si="5"/>
        <v>0</v>
      </c>
      <c r="K344" s="13">
        <v>0.69839705707885524</v>
      </c>
      <c r="L344" s="5">
        <v>2012</v>
      </c>
      <c r="M344" s="12">
        <v>39.299999999999997</v>
      </c>
      <c r="N344" s="5">
        <v>2012</v>
      </c>
      <c r="O344" s="12">
        <v>14.462892578515705</v>
      </c>
      <c r="P344" s="5">
        <v>2012</v>
      </c>
      <c r="Q344" s="12"/>
      <c r="S344" s="12">
        <v>0</v>
      </c>
      <c r="T344" s="5">
        <v>2012</v>
      </c>
      <c r="U344" s="12">
        <v>0</v>
      </c>
      <c r="V344" s="5">
        <v>2012</v>
      </c>
      <c r="W344" s="12">
        <v>0</v>
      </c>
      <c r="X344" s="5">
        <v>2012</v>
      </c>
      <c r="Y344" s="14">
        <v>0</v>
      </c>
      <c r="Z344" s="5">
        <v>2012</v>
      </c>
      <c r="AA344" s="14"/>
    </row>
    <row r="345" spans="1:27" ht="12.75" customHeight="1" x14ac:dyDescent="0.25">
      <c r="A345" s="5" t="s">
        <v>511</v>
      </c>
      <c r="B345" s="5" t="s">
        <v>494</v>
      </c>
      <c r="C345" s="5" t="s">
        <v>493</v>
      </c>
      <c r="D345" s="5" t="s">
        <v>360</v>
      </c>
      <c r="E345" s="5" t="s">
        <v>513</v>
      </c>
      <c r="F345" s="5" t="s">
        <v>512</v>
      </c>
      <c r="G345" s="5">
        <v>4</v>
      </c>
      <c r="H345" s="15">
        <v>2</v>
      </c>
      <c r="I345" s="4" t="s">
        <v>1930</v>
      </c>
      <c r="J345" s="4" t="b">
        <f t="shared" si="5"/>
        <v>0</v>
      </c>
      <c r="K345" s="13">
        <v>0.35765268783838755</v>
      </c>
      <c r="L345" s="5">
        <v>2012</v>
      </c>
      <c r="M345" s="12">
        <v>62.7</v>
      </c>
      <c r="N345" s="5">
        <v>2012</v>
      </c>
      <c r="O345" s="12">
        <v>13.459999999999999</v>
      </c>
      <c r="P345" s="5">
        <v>2012</v>
      </c>
      <c r="Q345" s="12"/>
      <c r="S345" s="12">
        <v>0</v>
      </c>
      <c r="T345" s="5">
        <v>2012</v>
      </c>
      <c r="U345" s="12">
        <v>0</v>
      </c>
      <c r="V345" s="5">
        <v>2012</v>
      </c>
      <c r="W345" s="12">
        <v>0</v>
      </c>
      <c r="X345" s="5">
        <v>2012</v>
      </c>
      <c r="Y345" s="14">
        <v>0</v>
      </c>
      <c r="Z345" s="5">
        <v>2012</v>
      </c>
      <c r="AA345" s="14"/>
    </row>
    <row r="346" spans="1:27" ht="12.75" customHeight="1" x14ac:dyDescent="0.25">
      <c r="A346" s="5" t="s">
        <v>514</v>
      </c>
      <c r="B346" s="5" t="s">
        <v>494</v>
      </c>
      <c r="C346" s="5" t="s">
        <v>493</v>
      </c>
      <c r="D346" s="5" t="s">
        <v>360</v>
      </c>
      <c r="E346" s="5" t="s">
        <v>516</v>
      </c>
      <c r="F346" s="5" t="s">
        <v>515</v>
      </c>
      <c r="G346" s="5">
        <v>4</v>
      </c>
      <c r="H346" s="15">
        <v>2</v>
      </c>
      <c r="I346" s="4" t="s">
        <v>1931</v>
      </c>
      <c r="J346" s="4" t="b">
        <f t="shared" si="5"/>
        <v>0</v>
      </c>
      <c r="K346" s="13">
        <v>0.61809914968274782</v>
      </c>
      <c r="L346" s="5">
        <v>2012</v>
      </c>
      <c r="M346" s="12">
        <v>68.7</v>
      </c>
      <c r="N346" s="5">
        <v>2012</v>
      </c>
      <c r="O346" s="12">
        <v>16.189999999999998</v>
      </c>
      <c r="P346" s="5">
        <v>2012</v>
      </c>
      <c r="Q346" s="12"/>
      <c r="S346" s="12">
        <v>0</v>
      </c>
      <c r="T346" s="5">
        <v>2012</v>
      </c>
      <c r="U346" s="12">
        <v>0</v>
      </c>
      <c r="V346" s="5">
        <v>2012</v>
      </c>
      <c r="W346" s="12">
        <v>0</v>
      </c>
      <c r="X346" s="5">
        <v>2012</v>
      </c>
      <c r="Y346" s="14">
        <v>0</v>
      </c>
      <c r="Z346" s="5">
        <v>2012</v>
      </c>
      <c r="AA346" s="14"/>
    </row>
    <row r="347" spans="1:27" ht="12.75" customHeight="1" x14ac:dyDescent="0.25">
      <c r="A347" s="5" t="s">
        <v>517</v>
      </c>
      <c r="B347" s="5" t="s">
        <v>494</v>
      </c>
      <c r="C347" s="5" t="s">
        <v>493</v>
      </c>
      <c r="D347" s="5" t="s">
        <v>360</v>
      </c>
      <c r="E347" s="5" t="s">
        <v>519</v>
      </c>
      <c r="F347" s="5" t="s">
        <v>518</v>
      </c>
      <c r="G347" s="5">
        <v>4</v>
      </c>
      <c r="H347" s="15">
        <v>1</v>
      </c>
      <c r="I347" s="4"/>
      <c r="J347" s="4" t="b">
        <f t="shared" si="5"/>
        <v>0</v>
      </c>
      <c r="K347" s="13">
        <v>0.39936891420160003</v>
      </c>
      <c r="L347" s="5">
        <v>2012</v>
      </c>
      <c r="M347" s="12">
        <v>86.5</v>
      </c>
      <c r="N347" s="5">
        <v>2012</v>
      </c>
      <c r="O347" s="12">
        <v>13.238676132386761</v>
      </c>
      <c r="P347" s="5">
        <v>2012</v>
      </c>
      <c r="Q347" s="12"/>
      <c r="S347" s="12">
        <v>0</v>
      </c>
      <c r="T347" s="5">
        <v>2012</v>
      </c>
      <c r="U347" s="12">
        <v>0</v>
      </c>
      <c r="V347" s="5">
        <v>2012</v>
      </c>
      <c r="W347" s="12">
        <v>0</v>
      </c>
      <c r="X347" s="5">
        <v>2012</v>
      </c>
      <c r="Y347" s="14">
        <v>0</v>
      </c>
      <c r="Z347" s="5">
        <v>2012</v>
      </c>
      <c r="AA347" s="14"/>
    </row>
    <row r="348" spans="1:27" ht="12.75" customHeight="1" x14ac:dyDescent="0.25">
      <c r="A348" s="5" t="s">
        <v>520</v>
      </c>
      <c r="B348" s="5" t="s">
        <v>494</v>
      </c>
      <c r="C348" s="5" t="s">
        <v>493</v>
      </c>
      <c r="D348" s="5" t="s">
        <v>360</v>
      </c>
      <c r="E348" s="5" t="s">
        <v>522</v>
      </c>
      <c r="F348" s="5" t="s">
        <v>521</v>
      </c>
      <c r="G348" s="5">
        <v>4</v>
      </c>
      <c r="H348" s="15">
        <v>1</v>
      </c>
      <c r="I348" s="4" t="s">
        <v>1932</v>
      </c>
      <c r="J348" s="4" t="b">
        <f t="shared" si="5"/>
        <v>0</v>
      </c>
      <c r="K348" s="13">
        <v>0.32169431701775114</v>
      </c>
      <c r="L348" s="5">
        <v>2012</v>
      </c>
      <c r="M348" s="12">
        <v>81.099999999999994</v>
      </c>
      <c r="N348" s="5">
        <v>2012</v>
      </c>
      <c r="O348" s="12">
        <v>17.850000000000001</v>
      </c>
      <c r="P348" s="5">
        <v>2012</v>
      </c>
      <c r="Q348" s="12"/>
      <c r="S348" s="12">
        <v>0</v>
      </c>
      <c r="T348" s="5">
        <v>2012</v>
      </c>
      <c r="U348" s="12">
        <v>0</v>
      </c>
      <c r="V348" s="5">
        <v>2012</v>
      </c>
      <c r="W348" s="12">
        <v>0</v>
      </c>
      <c r="X348" s="5">
        <v>2012</v>
      </c>
      <c r="Y348" s="14">
        <v>100</v>
      </c>
      <c r="Z348" s="5">
        <v>2012</v>
      </c>
      <c r="AA348" s="14"/>
    </row>
    <row r="349" spans="1:27" ht="12.75" customHeight="1" x14ac:dyDescent="0.25">
      <c r="A349" s="5" t="s">
        <v>523</v>
      </c>
      <c r="B349" s="5" t="s">
        <v>494</v>
      </c>
      <c r="C349" s="5" t="s">
        <v>493</v>
      </c>
      <c r="D349" s="5" t="s">
        <v>360</v>
      </c>
      <c r="E349" s="5" t="s">
        <v>525</v>
      </c>
      <c r="F349" s="5" t="s">
        <v>524</v>
      </c>
      <c r="G349" s="5">
        <v>4</v>
      </c>
      <c r="H349" s="15">
        <v>1</v>
      </c>
      <c r="I349" s="4" t="s">
        <v>1933</v>
      </c>
      <c r="J349" s="4" t="b">
        <f t="shared" si="5"/>
        <v>0</v>
      </c>
      <c r="K349" s="13">
        <v>0.12169516218879772</v>
      </c>
      <c r="L349" s="5">
        <v>2012</v>
      </c>
      <c r="M349" s="12" t="s">
        <v>1569</v>
      </c>
      <c r="O349" s="12">
        <v>8.17</v>
      </c>
      <c r="P349" s="5">
        <v>2012</v>
      </c>
      <c r="Q349" s="12"/>
      <c r="S349" s="12" t="s">
        <v>1569</v>
      </c>
      <c r="U349" s="12" t="s">
        <v>1569</v>
      </c>
      <c r="W349" s="12" t="s">
        <v>1569</v>
      </c>
      <c r="Y349" s="14" t="s">
        <v>1569</v>
      </c>
      <c r="AA349" s="14"/>
    </row>
    <row r="350" spans="1:27" ht="12.75" customHeight="1" x14ac:dyDescent="0.25">
      <c r="A350" s="5" t="s">
        <v>526</v>
      </c>
      <c r="B350" s="5" t="s">
        <v>494</v>
      </c>
      <c r="C350" s="5" t="s">
        <v>493</v>
      </c>
      <c r="D350" s="5" t="s">
        <v>360</v>
      </c>
      <c r="E350" s="5" t="s">
        <v>528</v>
      </c>
      <c r="F350" s="5" t="s">
        <v>527</v>
      </c>
      <c r="G350" s="5">
        <v>4</v>
      </c>
      <c r="H350" s="15">
        <v>1</v>
      </c>
      <c r="I350" s="4" t="s">
        <v>1934</v>
      </c>
      <c r="J350" s="4" t="b">
        <f t="shared" si="5"/>
        <v>0</v>
      </c>
      <c r="K350" s="13">
        <v>0.13126819355193059</v>
      </c>
      <c r="L350" s="5">
        <v>2016</v>
      </c>
      <c r="M350" s="12" t="s">
        <v>1569</v>
      </c>
      <c r="O350" s="12">
        <v>6.8706870687068697</v>
      </c>
      <c r="P350" s="5">
        <v>2016</v>
      </c>
      <c r="Q350" s="12"/>
      <c r="S350" s="12">
        <v>0</v>
      </c>
      <c r="T350" s="5">
        <v>2016</v>
      </c>
      <c r="U350" s="12">
        <v>0</v>
      </c>
      <c r="V350" s="5">
        <v>2016</v>
      </c>
      <c r="W350" s="12">
        <v>0</v>
      </c>
      <c r="X350" s="5">
        <v>2016</v>
      </c>
      <c r="Y350" s="14">
        <v>0</v>
      </c>
      <c r="Z350" s="5">
        <v>2016</v>
      </c>
      <c r="AA350" s="14"/>
    </row>
    <row r="351" spans="1:27" ht="12.75" customHeight="1" x14ac:dyDescent="0.25">
      <c r="A351" s="5" t="s">
        <v>218</v>
      </c>
      <c r="B351" s="5" t="s">
        <v>221</v>
      </c>
      <c r="C351" s="5" t="s">
        <v>220</v>
      </c>
      <c r="D351" s="5" t="s">
        <v>35</v>
      </c>
      <c r="E351" s="5" t="s">
        <v>222</v>
      </c>
      <c r="F351" s="5" t="s">
        <v>219</v>
      </c>
      <c r="G351" s="5">
        <v>2</v>
      </c>
      <c r="H351" s="15">
        <v>1</v>
      </c>
      <c r="I351" s="4"/>
      <c r="J351" s="4" t="b">
        <f t="shared" si="5"/>
        <v>0</v>
      </c>
      <c r="K351" s="13">
        <v>1.1115333556061353</v>
      </c>
      <c r="L351" s="5">
        <v>2013</v>
      </c>
      <c r="M351" s="12" t="s">
        <v>1569</v>
      </c>
      <c r="O351" s="12">
        <v>6.4</v>
      </c>
      <c r="P351" s="5">
        <v>2013</v>
      </c>
      <c r="Q351" s="12"/>
      <c r="S351" s="12">
        <v>0</v>
      </c>
      <c r="T351" s="5">
        <v>2013</v>
      </c>
      <c r="U351" s="12">
        <v>14</v>
      </c>
      <c r="V351" s="5">
        <v>2013</v>
      </c>
      <c r="W351" s="12">
        <v>0</v>
      </c>
      <c r="X351" s="5">
        <v>2013</v>
      </c>
      <c r="Y351" s="14">
        <v>0</v>
      </c>
      <c r="Z351" s="5">
        <v>2013</v>
      </c>
      <c r="AA351" s="14"/>
    </row>
    <row r="352" spans="1:27" ht="12.75" customHeight="1" x14ac:dyDescent="0.25">
      <c r="A352" s="5" t="s">
        <v>223</v>
      </c>
      <c r="B352" s="5" t="s">
        <v>221</v>
      </c>
      <c r="C352" s="5" t="s">
        <v>220</v>
      </c>
      <c r="D352" s="5" t="s">
        <v>35</v>
      </c>
      <c r="E352" s="5" t="s">
        <v>225</v>
      </c>
      <c r="F352" s="5" t="s">
        <v>224</v>
      </c>
      <c r="G352" s="5">
        <v>2</v>
      </c>
      <c r="H352" s="15">
        <v>1</v>
      </c>
      <c r="I352" s="4"/>
      <c r="J352" s="4" t="b">
        <f t="shared" si="5"/>
        <v>0</v>
      </c>
      <c r="K352" s="13" t="s">
        <v>1569</v>
      </c>
      <c r="M352" s="12" t="s">
        <v>1569</v>
      </c>
      <c r="O352" s="12">
        <v>13.592233009708737</v>
      </c>
      <c r="Q352" s="12"/>
      <c r="S352" s="12" t="s">
        <v>1569</v>
      </c>
      <c r="U352" s="12" t="s">
        <v>1569</v>
      </c>
      <c r="W352" s="12" t="s">
        <v>1569</v>
      </c>
      <c r="Y352" s="14" t="s">
        <v>1569</v>
      </c>
      <c r="AA352" s="14"/>
    </row>
    <row r="353" spans="1:27" ht="12.75" customHeight="1" x14ac:dyDescent="0.25">
      <c r="A353" s="5" t="s">
        <v>226</v>
      </c>
      <c r="B353" s="5" t="s">
        <v>229</v>
      </c>
      <c r="C353" s="5" t="s">
        <v>228</v>
      </c>
      <c r="D353" s="5" t="s">
        <v>35</v>
      </c>
      <c r="E353" s="5" t="s">
        <v>230</v>
      </c>
      <c r="F353" s="5" t="s">
        <v>227</v>
      </c>
      <c r="G353" s="5">
        <v>2</v>
      </c>
      <c r="H353" s="15">
        <v>2</v>
      </c>
      <c r="I353" s="4" t="s">
        <v>1935</v>
      </c>
      <c r="J353" s="4" t="b">
        <f t="shared" si="5"/>
        <v>0</v>
      </c>
      <c r="K353" s="13">
        <v>2.1638828284273401</v>
      </c>
      <c r="L353" s="5">
        <v>2010</v>
      </c>
      <c r="M353" s="12">
        <v>40</v>
      </c>
      <c r="N353" s="5">
        <v>2010</v>
      </c>
      <c r="O353" s="12">
        <v>38</v>
      </c>
      <c r="P353" s="5">
        <v>2010</v>
      </c>
      <c r="Q353" s="12"/>
      <c r="S353" s="12">
        <v>1</v>
      </c>
      <c r="T353" s="5">
        <v>2010</v>
      </c>
      <c r="U353" s="12">
        <v>10</v>
      </c>
      <c r="V353" s="5">
        <v>2010</v>
      </c>
      <c r="W353" s="12">
        <v>0</v>
      </c>
      <c r="X353" s="5">
        <v>2010</v>
      </c>
      <c r="Y353" s="14">
        <v>98.876404494382015</v>
      </c>
      <c r="Z353" s="5">
        <v>2010</v>
      </c>
      <c r="AA353" s="14"/>
    </row>
    <row r="354" spans="1:27" ht="12.75" customHeight="1" x14ac:dyDescent="0.25">
      <c r="A354" s="5" t="s">
        <v>231</v>
      </c>
      <c r="B354" s="5" t="s">
        <v>229</v>
      </c>
      <c r="C354" s="5" t="s">
        <v>228</v>
      </c>
      <c r="D354" s="5" t="s">
        <v>35</v>
      </c>
      <c r="E354" s="5" t="s">
        <v>233</v>
      </c>
      <c r="F354" s="5" t="s">
        <v>232</v>
      </c>
      <c r="G354" s="5">
        <v>2</v>
      </c>
      <c r="H354" s="15">
        <v>1</v>
      </c>
      <c r="I354" s="4"/>
      <c r="J354" s="4" t="b">
        <f t="shared" si="5"/>
        <v>0</v>
      </c>
      <c r="K354" s="13">
        <v>0.43835616438356162</v>
      </c>
      <c r="L354" s="5">
        <v>2011</v>
      </c>
      <c r="M354" s="12" t="s">
        <v>1569</v>
      </c>
      <c r="O354" s="12">
        <v>11.2</v>
      </c>
      <c r="P354" s="5">
        <v>2011</v>
      </c>
      <c r="Q354" s="12"/>
      <c r="S354" s="12">
        <v>0</v>
      </c>
      <c r="T354" s="5">
        <v>2011</v>
      </c>
      <c r="U354" s="12">
        <v>0</v>
      </c>
      <c r="V354" s="5">
        <v>2011</v>
      </c>
      <c r="W354" s="12">
        <v>0</v>
      </c>
      <c r="X354" s="5">
        <v>2011</v>
      </c>
      <c r="Y354" s="14">
        <v>0</v>
      </c>
      <c r="Z354" s="5">
        <v>2011</v>
      </c>
      <c r="AA354" s="14"/>
    </row>
    <row r="355" spans="1:27" ht="12.75" customHeight="1" x14ac:dyDescent="0.25">
      <c r="A355" s="5" t="s">
        <v>915</v>
      </c>
      <c r="B355" s="5" t="s">
        <v>918</v>
      </c>
      <c r="C355" s="5" t="s">
        <v>917</v>
      </c>
      <c r="D355" s="5" t="s">
        <v>620</v>
      </c>
      <c r="E355" s="5" t="s">
        <v>919</v>
      </c>
      <c r="F355" s="5" t="s">
        <v>916</v>
      </c>
      <c r="G355" s="5">
        <v>2</v>
      </c>
      <c r="H355" s="15">
        <v>1</v>
      </c>
      <c r="I355" s="4"/>
      <c r="J355" s="4" t="b">
        <f t="shared" si="5"/>
        <v>0</v>
      </c>
      <c r="K355" s="13">
        <v>1.2803101461587703</v>
      </c>
      <c r="L355" s="5">
        <v>2012</v>
      </c>
      <c r="M355" s="12">
        <v>82</v>
      </c>
      <c r="N355" s="5">
        <v>2012</v>
      </c>
      <c r="O355" s="12">
        <v>8.3699999999999992</v>
      </c>
      <c r="P355" s="5">
        <v>2012</v>
      </c>
      <c r="Q355" s="12"/>
      <c r="S355" s="12">
        <v>0</v>
      </c>
      <c r="T355" s="5">
        <v>2012</v>
      </c>
      <c r="U355" s="12">
        <v>0</v>
      </c>
      <c r="V355" s="5">
        <v>2012</v>
      </c>
      <c r="W355" s="12">
        <v>0</v>
      </c>
      <c r="X355" s="5">
        <v>2012</v>
      </c>
      <c r="Y355" s="14">
        <v>0</v>
      </c>
      <c r="Z355" s="5">
        <v>2012</v>
      </c>
      <c r="AA355" s="14"/>
    </row>
    <row r="356" spans="1:27" ht="12.75" customHeight="1" x14ac:dyDescent="0.25">
      <c r="A356" s="5" t="s">
        <v>920</v>
      </c>
      <c r="B356" s="5" t="s">
        <v>918</v>
      </c>
      <c r="C356" s="5" t="s">
        <v>917</v>
      </c>
      <c r="D356" s="5" t="s">
        <v>620</v>
      </c>
      <c r="E356" s="5" t="s">
        <v>922</v>
      </c>
      <c r="F356" s="5" t="s">
        <v>921</v>
      </c>
      <c r="G356" s="5">
        <v>2</v>
      </c>
      <c r="H356" s="15">
        <v>1</v>
      </c>
      <c r="I356" s="4"/>
      <c r="J356" s="4" t="b">
        <f t="shared" si="5"/>
        <v>0</v>
      </c>
      <c r="K356" s="13">
        <v>0.58788858831174717</v>
      </c>
      <c r="L356" s="5">
        <v>2012</v>
      </c>
      <c r="M356" s="12">
        <v>23.65</v>
      </c>
      <c r="N356" s="5">
        <v>2012</v>
      </c>
      <c r="O356" s="12">
        <v>6.6666666666666679</v>
      </c>
      <c r="P356" s="5">
        <v>2012</v>
      </c>
      <c r="Q356" s="12"/>
      <c r="S356" s="12">
        <v>0</v>
      </c>
      <c r="T356" s="5">
        <v>2012</v>
      </c>
      <c r="U356" s="12">
        <v>0</v>
      </c>
      <c r="V356" s="5">
        <v>2012</v>
      </c>
      <c r="W356" s="12">
        <v>0</v>
      </c>
      <c r="X356" s="5">
        <v>2012</v>
      </c>
      <c r="Y356" s="14">
        <v>0</v>
      </c>
      <c r="Z356" s="5">
        <v>2012</v>
      </c>
      <c r="AA356" s="14"/>
    </row>
    <row r="357" spans="1:27" x14ac:dyDescent="0.25">
      <c r="A357" s="5" t="s">
        <v>529</v>
      </c>
      <c r="B357" s="5" t="s">
        <v>531</v>
      </c>
      <c r="C357" s="5" t="s">
        <v>530</v>
      </c>
      <c r="D357" s="5" t="s">
        <v>360</v>
      </c>
      <c r="E357" s="5" t="s">
        <v>532</v>
      </c>
      <c r="F357" s="5" t="s">
        <v>2750</v>
      </c>
      <c r="G357" s="5">
        <v>3</v>
      </c>
      <c r="H357" s="15">
        <v>1</v>
      </c>
      <c r="I357" s="4"/>
      <c r="J357" s="4" t="b">
        <f t="shared" si="5"/>
        <v>1</v>
      </c>
      <c r="K357" s="13">
        <v>0.49019607843137258</v>
      </c>
      <c r="L357" s="5">
        <v>2003</v>
      </c>
      <c r="M357" s="12">
        <v>28</v>
      </c>
      <c r="N357" s="5">
        <v>2003</v>
      </c>
      <c r="O357" s="12">
        <v>2</v>
      </c>
      <c r="P357" s="5">
        <v>2003</v>
      </c>
      <c r="Q357" s="12"/>
      <c r="S357" s="12">
        <v>0</v>
      </c>
      <c r="T357" s="5">
        <v>2003</v>
      </c>
      <c r="U357" s="12">
        <v>0</v>
      </c>
      <c r="V357" s="5">
        <v>2003</v>
      </c>
      <c r="W357" s="12">
        <v>0</v>
      </c>
      <c r="X357" s="5">
        <v>2003</v>
      </c>
      <c r="Y357" s="14">
        <v>0</v>
      </c>
      <c r="Z357" s="5">
        <v>2003</v>
      </c>
      <c r="AA357" s="14"/>
    </row>
    <row r="358" spans="1:27" ht="12.75" customHeight="1" x14ac:dyDescent="0.25">
      <c r="A358" s="5" t="s">
        <v>926</v>
      </c>
      <c r="B358" s="5" t="s">
        <v>3</v>
      </c>
      <c r="C358" s="5" t="s">
        <v>924</v>
      </c>
      <c r="D358" s="5" t="s">
        <v>620</v>
      </c>
      <c r="E358" s="5" t="s">
        <v>4</v>
      </c>
      <c r="F358" s="5" t="s">
        <v>927</v>
      </c>
      <c r="G358" s="5">
        <v>1</v>
      </c>
      <c r="H358" s="15">
        <v>2</v>
      </c>
      <c r="I358" s="4" t="s">
        <v>1936</v>
      </c>
      <c r="J358" s="4" t="b">
        <f t="shared" si="5"/>
        <v>0</v>
      </c>
      <c r="K358" s="13">
        <v>0.5</v>
      </c>
      <c r="L358" s="5">
        <v>2014</v>
      </c>
      <c r="M358" s="12">
        <v>10</v>
      </c>
      <c r="N358" s="5">
        <v>2014</v>
      </c>
      <c r="O358" s="12">
        <v>15</v>
      </c>
      <c r="P358" s="5">
        <v>2014</v>
      </c>
      <c r="Q358" s="12"/>
      <c r="S358" s="12" t="s">
        <v>1569</v>
      </c>
      <c r="U358" s="12" t="s">
        <v>1569</v>
      </c>
      <c r="W358" s="12" t="s">
        <v>1569</v>
      </c>
      <c r="Y358" s="14" t="s">
        <v>1569</v>
      </c>
      <c r="AA358" s="14"/>
    </row>
    <row r="359" spans="1:27" ht="12.75" customHeight="1" x14ac:dyDescent="0.25">
      <c r="A359" s="5" t="s">
        <v>928</v>
      </c>
      <c r="B359" s="5" t="s">
        <v>3</v>
      </c>
      <c r="C359" s="5" t="s">
        <v>924</v>
      </c>
      <c r="D359" s="5" t="s">
        <v>620</v>
      </c>
      <c r="E359" s="5" t="s">
        <v>930</v>
      </c>
      <c r="F359" s="5" t="s">
        <v>929</v>
      </c>
      <c r="G359" s="5">
        <v>2</v>
      </c>
      <c r="H359" s="15">
        <v>3</v>
      </c>
      <c r="I359" s="4" t="s">
        <v>1937</v>
      </c>
      <c r="J359" s="4" t="b">
        <f t="shared" si="5"/>
        <v>0</v>
      </c>
      <c r="K359" s="13" t="s">
        <v>1569</v>
      </c>
      <c r="M359" s="12" t="s">
        <v>1569</v>
      </c>
      <c r="O359" s="12">
        <v>4</v>
      </c>
      <c r="Q359" s="12"/>
      <c r="S359" s="12" t="s">
        <v>1569</v>
      </c>
      <c r="U359" s="12" t="s">
        <v>1569</v>
      </c>
      <c r="W359" s="12" t="s">
        <v>1569</v>
      </c>
      <c r="Y359" s="14" t="s">
        <v>1569</v>
      </c>
      <c r="AA359" s="14"/>
    </row>
    <row r="360" spans="1:27" ht="12.75" customHeight="1" x14ac:dyDescent="0.25">
      <c r="A360" s="5" t="s">
        <v>931</v>
      </c>
      <c r="B360" s="5" t="s">
        <v>3</v>
      </c>
      <c r="C360" s="5" t="s">
        <v>924</v>
      </c>
      <c r="D360" s="5" t="s">
        <v>620</v>
      </c>
      <c r="E360" s="5" t="s">
        <v>933</v>
      </c>
      <c r="F360" s="5" t="s">
        <v>932</v>
      </c>
      <c r="G360" s="5">
        <v>2</v>
      </c>
      <c r="H360" s="15">
        <v>2</v>
      </c>
      <c r="I360" s="4" t="s">
        <v>1938</v>
      </c>
      <c r="J360" s="4" t="b">
        <f t="shared" si="5"/>
        <v>0</v>
      </c>
      <c r="K360" s="13">
        <v>0.17016931847187952</v>
      </c>
      <c r="L360" s="5">
        <v>2008</v>
      </c>
      <c r="M360" s="12" t="s">
        <v>1569</v>
      </c>
      <c r="O360" s="12">
        <v>18.8</v>
      </c>
      <c r="P360" s="5">
        <v>2008</v>
      </c>
      <c r="Q360" s="12"/>
      <c r="S360" s="12" t="s">
        <v>1569</v>
      </c>
      <c r="U360" s="12" t="s">
        <v>1569</v>
      </c>
      <c r="W360" s="12" t="s">
        <v>1569</v>
      </c>
      <c r="Y360" s="14" t="s">
        <v>1569</v>
      </c>
      <c r="AA360" s="14"/>
    </row>
    <row r="361" spans="1:27" ht="12.75" customHeight="1" x14ac:dyDescent="0.25">
      <c r="A361" s="5" t="s">
        <v>934</v>
      </c>
      <c r="B361" s="5" t="s">
        <v>3</v>
      </c>
      <c r="C361" s="5" t="s">
        <v>924</v>
      </c>
      <c r="D361" s="5" t="s">
        <v>620</v>
      </c>
      <c r="E361" s="5" t="s">
        <v>936</v>
      </c>
      <c r="F361" s="5" t="s">
        <v>935</v>
      </c>
      <c r="G361" s="5">
        <v>2</v>
      </c>
      <c r="H361" s="15">
        <v>2</v>
      </c>
      <c r="I361" s="4" t="s">
        <v>1939</v>
      </c>
      <c r="J361" s="4" t="b">
        <f t="shared" si="5"/>
        <v>0</v>
      </c>
      <c r="K361" s="13">
        <v>0.55054621120166458</v>
      </c>
      <c r="L361" s="5">
        <v>2012</v>
      </c>
      <c r="M361" s="12">
        <v>40</v>
      </c>
      <c r="N361" s="5">
        <v>2012</v>
      </c>
      <c r="O361" s="12">
        <v>9</v>
      </c>
      <c r="P361" s="5">
        <v>2012</v>
      </c>
      <c r="Q361" s="12"/>
      <c r="S361" s="12">
        <v>0</v>
      </c>
      <c r="T361" s="5">
        <v>2012</v>
      </c>
      <c r="U361" s="12">
        <v>0</v>
      </c>
      <c r="V361" s="5">
        <v>2012</v>
      </c>
      <c r="W361" s="12">
        <v>0</v>
      </c>
      <c r="X361" s="5">
        <v>2012</v>
      </c>
      <c r="Y361" s="14">
        <v>0</v>
      </c>
      <c r="Z361" s="5">
        <v>2012</v>
      </c>
      <c r="AA361" s="14"/>
    </row>
    <row r="362" spans="1:27" ht="12.75" customHeight="1" x14ac:dyDescent="0.25">
      <c r="A362" s="5" t="s">
        <v>234</v>
      </c>
      <c r="B362" s="5" t="s">
        <v>237</v>
      </c>
      <c r="C362" s="5" t="s">
        <v>236</v>
      </c>
      <c r="D362" s="5" t="s">
        <v>35</v>
      </c>
      <c r="E362" s="5" t="s">
        <v>238</v>
      </c>
      <c r="F362" s="5" t="s">
        <v>235</v>
      </c>
      <c r="G362" s="5">
        <v>1</v>
      </c>
      <c r="H362" s="15">
        <v>1</v>
      </c>
      <c r="I362" s="4"/>
      <c r="J362" s="4" t="b">
        <f t="shared" si="5"/>
        <v>0</v>
      </c>
      <c r="K362" s="13">
        <v>1.8099999999999998</v>
      </c>
      <c r="L362" s="5">
        <v>2009</v>
      </c>
      <c r="M362" s="12" t="s">
        <v>1569</v>
      </c>
      <c r="O362" s="12" t="s">
        <v>1569</v>
      </c>
      <c r="Q362" s="12"/>
      <c r="S362" s="12" t="s">
        <v>1569</v>
      </c>
      <c r="U362" s="12" t="s">
        <v>1569</v>
      </c>
      <c r="W362" s="12" t="s">
        <v>1569</v>
      </c>
      <c r="Y362" s="14" t="s">
        <v>1569</v>
      </c>
      <c r="AA362" s="14"/>
    </row>
    <row r="363" spans="1:27" ht="12.75" customHeight="1" x14ac:dyDescent="0.25">
      <c r="A363" s="5" t="s">
        <v>239</v>
      </c>
      <c r="B363" s="5" t="s">
        <v>242</v>
      </c>
      <c r="C363" s="5" t="s">
        <v>241</v>
      </c>
      <c r="D363" s="5" t="s">
        <v>35</v>
      </c>
      <c r="E363" s="5" t="s">
        <v>243</v>
      </c>
      <c r="F363" s="5" t="s">
        <v>240</v>
      </c>
      <c r="G363" s="5">
        <v>2</v>
      </c>
      <c r="H363" s="15">
        <v>2</v>
      </c>
      <c r="I363" s="4" t="s">
        <v>1940</v>
      </c>
      <c r="J363" s="4" t="b">
        <f t="shared" si="5"/>
        <v>0</v>
      </c>
      <c r="K363" s="13">
        <v>1.0027397260273974</v>
      </c>
      <c r="L363" s="5">
        <v>2013</v>
      </c>
      <c r="M363" s="12">
        <v>100</v>
      </c>
      <c r="N363" s="5">
        <v>2013</v>
      </c>
      <c r="O363" s="12">
        <v>5</v>
      </c>
      <c r="P363" s="5">
        <v>2013</v>
      </c>
      <c r="Q363" s="12"/>
      <c r="S363" s="12">
        <v>0</v>
      </c>
      <c r="T363" s="5">
        <v>2013</v>
      </c>
      <c r="U363" s="12">
        <v>37.197000000000003</v>
      </c>
      <c r="V363" s="5">
        <v>2013</v>
      </c>
      <c r="W363" s="12">
        <v>57.85</v>
      </c>
      <c r="X363" s="5">
        <v>2013</v>
      </c>
      <c r="Y363" s="14">
        <v>99.878861296184127</v>
      </c>
      <c r="Z363" s="5">
        <v>2013</v>
      </c>
      <c r="AA363" s="14"/>
    </row>
    <row r="364" spans="1:27" ht="12.75" customHeight="1" x14ac:dyDescent="0.25">
      <c r="A364" s="5" t="s">
        <v>244</v>
      </c>
      <c r="B364" s="5" t="s">
        <v>242</v>
      </c>
      <c r="C364" s="5" t="s">
        <v>241</v>
      </c>
      <c r="D364" s="5" t="s">
        <v>35</v>
      </c>
      <c r="E364" s="5" t="s">
        <v>246</v>
      </c>
      <c r="F364" s="5" t="s">
        <v>245</v>
      </c>
      <c r="G364" s="5">
        <v>2</v>
      </c>
      <c r="H364" s="15">
        <v>1</v>
      </c>
      <c r="I364" s="4"/>
      <c r="J364" s="4" t="b">
        <f t="shared" si="5"/>
        <v>0</v>
      </c>
      <c r="K364" s="13">
        <v>0.71052806688119463</v>
      </c>
      <c r="L364" s="5">
        <v>2014</v>
      </c>
      <c r="M364" s="12" t="s">
        <v>1569</v>
      </c>
      <c r="O364" s="12">
        <v>8</v>
      </c>
      <c r="P364" s="5">
        <v>2014</v>
      </c>
      <c r="Q364" s="12"/>
      <c r="S364" s="12">
        <v>0</v>
      </c>
      <c r="T364" s="5">
        <v>2014</v>
      </c>
      <c r="U364" s="12">
        <v>46.4</v>
      </c>
      <c r="V364" s="5">
        <v>2014</v>
      </c>
      <c r="W364" s="12">
        <v>39.1</v>
      </c>
      <c r="X364" s="5">
        <v>2014</v>
      </c>
      <c r="Y364" s="14">
        <v>100</v>
      </c>
      <c r="Z364" s="5">
        <v>2014</v>
      </c>
      <c r="AA364" s="14"/>
    </row>
    <row r="365" spans="1:27" ht="12.75" customHeight="1" x14ac:dyDescent="0.25">
      <c r="A365" s="5" t="s">
        <v>247</v>
      </c>
      <c r="B365" s="5" t="s">
        <v>250</v>
      </c>
      <c r="C365" s="5" t="s">
        <v>249</v>
      </c>
      <c r="D365" s="5" t="s">
        <v>35</v>
      </c>
      <c r="E365" s="5" t="s">
        <v>251</v>
      </c>
      <c r="F365" s="5" t="s">
        <v>248</v>
      </c>
      <c r="G365" s="5">
        <v>1</v>
      </c>
      <c r="H365" s="15">
        <v>2</v>
      </c>
      <c r="I365" s="4" t="s">
        <v>1941</v>
      </c>
      <c r="J365" s="4" t="b">
        <f t="shared" si="5"/>
        <v>0</v>
      </c>
      <c r="K365" s="13">
        <v>0.71599045346062051</v>
      </c>
      <c r="L365" s="5">
        <v>2017</v>
      </c>
      <c r="M365" s="12" t="s">
        <v>1569</v>
      </c>
      <c r="O365" s="12" t="s">
        <v>1569</v>
      </c>
      <c r="Q365" s="12"/>
      <c r="S365" s="12" t="s">
        <v>1569</v>
      </c>
      <c r="U365" s="12" t="s">
        <v>1569</v>
      </c>
      <c r="W365" s="12" t="s">
        <v>1569</v>
      </c>
      <c r="Y365" s="14" t="s">
        <v>1569</v>
      </c>
      <c r="AA365" s="14"/>
    </row>
    <row r="366" spans="1:27" ht="12.75" customHeight="1" x14ac:dyDescent="0.25">
      <c r="A366" s="5" t="s">
        <v>937</v>
      </c>
      <c r="B366" s="5" t="s">
        <v>21</v>
      </c>
      <c r="C366" s="5" t="s">
        <v>939</v>
      </c>
      <c r="D366" s="5" t="s">
        <v>620</v>
      </c>
      <c r="E366" s="5" t="s">
        <v>22</v>
      </c>
      <c r="F366" s="5" t="s">
        <v>938</v>
      </c>
      <c r="G366" s="5">
        <v>2</v>
      </c>
      <c r="H366" s="15">
        <v>1</v>
      </c>
      <c r="I366" s="4" t="s">
        <v>1942</v>
      </c>
      <c r="J366" s="4" t="b">
        <f t="shared" si="5"/>
        <v>0</v>
      </c>
      <c r="K366" s="13">
        <v>0.83275476438562057</v>
      </c>
      <c r="L366" s="5">
        <v>2016</v>
      </c>
      <c r="M366" s="12">
        <v>60</v>
      </c>
      <c r="N366" s="5">
        <v>2016</v>
      </c>
      <c r="O366" s="12">
        <v>6.3808574277168502</v>
      </c>
      <c r="P366" s="5">
        <v>2016</v>
      </c>
      <c r="Q366" s="12"/>
      <c r="S366" s="12">
        <v>0</v>
      </c>
      <c r="T366" s="5">
        <v>2016</v>
      </c>
      <c r="U366" s="12">
        <v>0</v>
      </c>
      <c r="V366" s="5">
        <v>2016</v>
      </c>
      <c r="W366" s="12">
        <v>0</v>
      </c>
      <c r="X366" s="5">
        <v>2016</v>
      </c>
      <c r="Y366" s="14">
        <v>60</v>
      </c>
      <c r="Z366" s="5">
        <v>2016</v>
      </c>
      <c r="AA366" s="14"/>
    </row>
    <row r="367" spans="1:27" ht="12.75" customHeight="1" x14ac:dyDescent="0.25">
      <c r="A367" s="5" t="s">
        <v>943</v>
      </c>
      <c r="B367" s="5" t="s">
        <v>21</v>
      </c>
      <c r="C367" s="5" t="s">
        <v>939</v>
      </c>
      <c r="D367" s="5" t="s">
        <v>620</v>
      </c>
      <c r="E367" s="5" t="s">
        <v>945</v>
      </c>
      <c r="F367" s="5" t="s">
        <v>944</v>
      </c>
      <c r="G367" s="5">
        <v>3</v>
      </c>
      <c r="H367" s="15">
        <v>3</v>
      </c>
      <c r="I367" s="4" t="s">
        <v>1944</v>
      </c>
      <c r="J367" s="4" t="b">
        <f t="shared" si="5"/>
        <v>0</v>
      </c>
      <c r="K367" s="13">
        <v>0.42331984354098584</v>
      </c>
      <c r="L367" s="5">
        <v>2010</v>
      </c>
      <c r="M367" s="12">
        <v>25</v>
      </c>
      <c r="N367" s="5">
        <v>2010</v>
      </c>
      <c r="O367" s="12">
        <v>12.8</v>
      </c>
      <c r="P367" s="5">
        <v>2010</v>
      </c>
      <c r="Q367" s="12"/>
      <c r="S367" s="12">
        <v>0</v>
      </c>
      <c r="T367" s="5">
        <v>2010</v>
      </c>
      <c r="U367" s="12">
        <v>0</v>
      </c>
      <c r="V367" s="5">
        <v>2010</v>
      </c>
      <c r="W367" s="12">
        <v>0</v>
      </c>
      <c r="X367" s="5">
        <v>2010</v>
      </c>
      <c r="Y367" s="14">
        <v>0</v>
      </c>
      <c r="Z367" s="5">
        <v>2010</v>
      </c>
      <c r="AA367" s="14"/>
    </row>
    <row r="368" spans="1:27" ht="12.75" customHeight="1" x14ac:dyDescent="0.25">
      <c r="A368" s="5" t="s">
        <v>252</v>
      </c>
      <c r="B368" s="5" t="s">
        <v>255</v>
      </c>
      <c r="C368" s="5" t="s">
        <v>254</v>
      </c>
      <c r="D368" s="5" t="s">
        <v>35</v>
      </c>
      <c r="E368" s="5" t="s">
        <v>256</v>
      </c>
      <c r="F368" s="5" t="s">
        <v>253</v>
      </c>
      <c r="G368" s="5">
        <v>1</v>
      </c>
      <c r="H368" s="15">
        <v>1</v>
      </c>
      <c r="I368" s="4" t="s">
        <v>1945</v>
      </c>
      <c r="J368" s="4" t="b">
        <f t="shared" si="5"/>
        <v>0</v>
      </c>
      <c r="K368" s="13">
        <v>0.31909859890308401</v>
      </c>
      <c r="L368" s="5">
        <v>2010</v>
      </c>
      <c r="M368" s="12" t="s">
        <v>1569</v>
      </c>
      <c r="O368" s="12">
        <v>48</v>
      </c>
      <c r="P368" s="5">
        <v>2010</v>
      </c>
      <c r="Q368" s="12"/>
      <c r="S368" s="12" t="s">
        <v>1569</v>
      </c>
      <c r="U368" s="12" t="s">
        <v>1569</v>
      </c>
      <c r="W368" s="12" t="s">
        <v>1569</v>
      </c>
      <c r="Y368" s="14" t="s">
        <v>1569</v>
      </c>
      <c r="AA368" s="14"/>
    </row>
    <row r="369" spans="1:27" ht="12.75" customHeight="1" x14ac:dyDescent="0.25">
      <c r="A369" s="5" t="s">
        <v>257</v>
      </c>
      <c r="B369" s="5" t="s">
        <v>260</v>
      </c>
      <c r="C369" s="5" t="s">
        <v>259</v>
      </c>
      <c r="D369" s="5" t="s">
        <v>35</v>
      </c>
      <c r="E369" s="5" t="s">
        <v>1581</v>
      </c>
      <c r="F369" s="5" t="s">
        <v>258</v>
      </c>
      <c r="G369" s="5">
        <v>2</v>
      </c>
      <c r="H369" s="15">
        <v>1</v>
      </c>
      <c r="I369" s="4"/>
      <c r="J369" s="4" t="b">
        <f t="shared" si="5"/>
        <v>0</v>
      </c>
      <c r="K369" s="13">
        <v>1.1736526806099068</v>
      </c>
      <c r="L369" s="5">
        <v>2010</v>
      </c>
      <c r="M369" s="12">
        <v>83.5</v>
      </c>
      <c r="N369" s="5">
        <v>2010</v>
      </c>
      <c r="O369" s="12">
        <v>12</v>
      </c>
      <c r="P369" s="5">
        <v>2010</v>
      </c>
      <c r="Q369" s="12"/>
      <c r="S369" s="12">
        <v>0</v>
      </c>
      <c r="T369" s="5">
        <v>2010</v>
      </c>
      <c r="U369" s="12">
        <v>2</v>
      </c>
      <c r="V369" s="5">
        <v>2010</v>
      </c>
      <c r="W369" s="12">
        <v>0</v>
      </c>
      <c r="X369" s="5">
        <v>2010</v>
      </c>
      <c r="Y369" s="14">
        <v>66.326530612244895</v>
      </c>
      <c r="Z369" s="5">
        <v>2010</v>
      </c>
      <c r="AA369" s="14"/>
    </row>
    <row r="370" spans="1:27" ht="12.75" customHeight="1" x14ac:dyDescent="0.25">
      <c r="A370" s="5" t="s">
        <v>261</v>
      </c>
      <c r="B370" s="5" t="s">
        <v>260</v>
      </c>
      <c r="C370" s="5" t="s">
        <v>259</v>
      </c>
      <c r="D370" s="5" t="s">
        <v>35</v>
      </c>
      <c r="E370" s="5" t="s">
        <v>263</v>
      </c>
      <c r="F370" s="5" t="s">
        <v>262</v>
      </c>
      <c r="G370" s="5">
        <v>2</v>
      </c>
      <c r="H370" s="15">
        <v>1</v>
      </c>
      <c r="I370" s="4"/>
      <c r="J370" s="4" t="b">
        <f t="shared" si="5"/>
        <v>0</v>
      </c>
      <c r="K370" s="13">
        <v>1.0002235583859223</v>
      </c>
      <c r="L370" s="5">
        <v>2010</v>
      </c>
      <c r="M370" s="12">
        <v>97.5</v>
      </c>
      <c r="N370" s="5">
        <v>2010</v>
      </c>
      <c r="O370" s="12" t="s">
        <v>1569</v>
      </c>
      <c r="Q370" s="12"/>
      <c r="S370" s="12">
        <v>0</v>
      </c>
      <c r="T370" s="5">
        <v>2010</v>
      </c>
      <c r="U370" s="12">
        <v>0</v>
      </c>
      <c r="V370" s="5">
        <v>2010</v>
      </c>
      <c r="W370" s="12">
        <v>0</v>
      </c>
      <c r="X370" s="5">
        <v>2010</v>
      </c>
      <c r="Y370" s="14">
        <v>100</v>
      </c>
      <c r="Z370" s="5">
        <v>2010</v>
      </c>
      <c r="AA370" s="14"/>
    </row>
    <row r="371" spans="1:27" ht="12.75" customHeight="1" x14ac:dyDescent="0.25">
      <c r="A371" s="5" t="s">
        <v>264</v>
      </c>
      <c r="B371" s="5" t="s">
        <v>260</v>
      </c>
      <c r="C371" s="5" t="s">
        <v>259</v>
      </c>
      <c r="D371" s="5" t="s">
        <v>35</v>
      </c>
      <c r="E371" s="5" t="s">
        <v>1582</v>
      </c>
      <c r="F371" s="5" t="s">
        <v>265</v>
      </c>
      <c r="G371" s="5">
        <v>2</v>
      </c>
      <c r="H371" s="15">
        <v>1</v>
      </c>
      <c r="I371" s="4"/>
      <c r="J371" s="4" t="b">
        <f t="shared" si="5"/>
        <v>0</v>
      </c>
      <c r="K371" s="13">
        <v>0.8742009110708675</v>
      </c>
      <c r="L371" s="5">
        <v>2010</v>
      </c>
      <c r="M371" s="12">
        <v>74.8</v>
      </c>
      <c r="N371" s="5">
        <v>2010</v>
      </c>
      <c r="O371" s="12" t="s">
        <v>1569</v>
      </c>
      <c r="Q371" s="12"/>
      <c r="S371" s="12">
        <v>0</v>
      </c>
      <c r="T371" s="5">
        <v>2010</v>
      </c>
      <c r="U371" s="12">
        <v>0</v>
      </c>
      <c r="V371" s="5">
        <v>2010</v>
      </c>
      <c r="W371" s="12">
        <v>0</v>
      </c>
      <c r="X371" s="5">
        <v>2010</v>
      </c>
      <c r="Y371" s="14">
        <v>0</v>
      </c>
      <c r="Z371" s="5">
        <v>2010</v>
      </c>
      <c r="AA371" s="14"/>
    </row>
    <row r="372" spans="1:27" ht="12.75" customHeight="1" x14ac:dyDescent="0.25">
      <c r="A372" s="5" t="s">
        <v>946</v>
      </c>
      <c r="B372" s="5" t="s">
        <v>949</v>
      </c>
      <c r="C372" s="5" t="s">
        <v>948</v>
      </c>
      <c r="D372" s="5" t="s">
        <v>620</v>
      </c>
      <c r="E372" s="5" t="s">
        <v>950</v>
      </c>
      <c r="F372" s="5" t="s">
        <v>947</v>
      </c>
      <c r="G372" s="5">
        <v>2</v>
      </c>
      <c r="H372" s="15">
        <v>1</v>
      </c>
      <c r="I372" s="4"/>
      <c r="J372" s="4" t="b">
        <f t="shared" si="5"/>
        <v>0</v>
      </c>
      <c r="K372" s="13">
        <v>0.85217391304347823</v>
      </c>
      <c r="L372" s="5">
        <v>2016</v>
      </c>
      <c r="M372" s="12">
        <v>63.26</v>
      </c>
      <c r="N372" s="5">
        <v>2016</v>
      </c>
      <c r="O372" s="12">
        <v>18.5</v>
      </c>
      <c r="P372" s="5">
        <v>2016</v>
      </c>
      <c r="Q372" s="12"/>
      <c r="S372" s="12">
        <v>0</v>
      </c>
      <c r="T372" s="5">
        <v>2016</v>
      </c>
      <c r="U372" s="12">
        <v>0</v>
      </c>
      <c r="V372" s="5">
        <v>2016</v>
      </c>
      <c r="W372" s="12">
        <v>0</v>
      </c>
      <c r="X372" s="5">
        <v>2016</v>
      </c>
      <c r="Y372" s="14">
        <v>62.624618514750765</v>
      </c>
      <c r="Z372" s="5">
        <v>2016</v>
      </c>
      <c r="AA372" s="14"/>
    </row>
    <row r="373" spans="1:27" ht="12.75" customHeight="1" x14ac:dyDescent="0.25">
      <c r="A373" s="5" t="s">
        <v>1254</v>
      </c>
      <c r="B373" s="5" t="s">
        <v>1257</v>
      </c>
      <c r="C373" s="5" t="s">
        <v>1256</v>
      </c>
      <c r="D373" s="5" t="s">
        <v>1038</v>
      </c>
      <c r="E373" s="5" t="s">
        <v>1583</v>
      </c>
      <c r="F373" s="5" t="s">
        <v>1255</v>
      </c>
      <c r="G373" s="5">
        <v>2</v>
      </c>
      <c r="H373" s="15">
        <v>1</v>
      </c>
      <c r="I373" s="4"/>
      <c r="J373" s="4" t="b">
        <f t="shared" si="5"/>
        <v>0</v>
      </c>
      <c r="K373" s="13">
        <v>1.5986991211817605</v>
      </c>
      <c r="L373" s="5">
        <v>2010</v>
      </c>
      <c r="M373" s="12">
        <v>92.2</v>
      </c>
      <c r="N373" s="5">
        <v>2010</v>
      </c>
      <c r="O373" s="12">
        <v>4.2</v>
      </c>
      <c r="P373" s="5">
        <v>2010</v>
      </c>
      <c r="Q373" s="12"/>
      <c r="S373" s="12">
        <v>0</v>
      </c>
      <c r="T373" s="5">
        <v>2010</v>
      </c>
      <c r="U373" s="12">
        <v>0</v>
      </c>
      <c r="V373" s="5">
        <v>2010</v>
      </c>
      <c r="W373" s="12">
        <v>0</v>
      </c>
      <c r="X373" s="5">
        <v>2010</v>
      </c>
      <c r="Y373" s="14">
        <v>0</v>
      </c>
      <c r="Z373" s="5">
        <v>2010</v>
      </c>
      <c r="AA373" s="14"/>
    </row>
    <row r="374" spans="1:27" ht="12.75" customHeight="1" x14ac:dyDescent="0.25">
      <c r="A374" s="5" t="s">
        <v>1258</v>
      </c>
      <c r="B374" s="5" t="s">
        <v>1257</v>
      </c>
      <c r="C374" s="5" t="s">
        <v>1256</v>
      </c>
      <c r="D374" s="5" t="s">
        <v>1038</v>
      </c>
      <c r="E374" s="5" t="s">
        <v>1260</v>
      </c>
      <c r="F374" s="5" t="s">
        <v>1259</v>
      </c>
      <c r="G374" s="5">
        <v>2</v>
      </c>
      <c r="H374" s="15">
        <v>1</v>
      </c>
      <c r="I374" s="4"/>
      <c r="J374" s="4" t="b">
        <f t="shared" si="5"/>
        <v>0</v>
      </c>
      <c r="K374" s="13">
        <v>1.4223860575026206</v>
      </c>
      <c r="L374" s="5">
        <v>2010</v>
      </c>
      <c r="M374" s="12">
        <v>89.99</v>
      </c>
      <c r="N374" s="5">
        <v>2010</v>
      </c>
      <c r="O374" s="12">
        <v>10.289710289710291</v>
      </c>
      <c r="P374" s="5">
        <v>2010</v>
      </c>
      <c r="Q374" s="12"/>
      <c r="S374" s="12">
        <v>0</v>
      </c>
      <c r="T374" s="5">
        <v>2010</v>
      </c>
      <c r="U374" s="12">
        <v>0</v>
      </c>
      <c r="V374" s="5">
        <v>2010</v>
      </c>
      <c r="W374" s="12">
        <v>0</v>
      </c>
      <c r="X374" s="5">
        <v>2010</v>
      </c>
      <c r="Y374" s="14">
        <v>48.8</v>
      </c>
      <c r="Z374" s="5">
        <v>2010</v>
      </c>
      <c r="AA374" s="14"/>
    </row>
    <row r="375" spans="1:27" ht="12.75" customHeight="1" x14ac:dyDescent="0.25">
      <c r="A375" s="5" t="s">
        <v>1261</v>
      </c>
      <c r="B375" s="5" t="s">
        <v>1257</v>
      </c>
      <c r="C375" s="5" t="s">
        <v>1256</v>
      </c>
      <c r="D375" s="5" t="s">
        <v>1038</v>
      </c>
      <c r="E375" s="5" t="s">
        <v>1263</v>
      </c>
      <c r="F375" s="5" t="s">
        <v>1262</v>
      </c>
      <c r="G375" s="5">
        <v>2</v>
      </c>
      <c r="H375" s="15">
        <v>1</v>
      </c>
      <c r="I375" s="4"/>
      <c r="J375" s="4" t="b">
        <f t="shared" si="5"/>
        <v>0</v>
      </c>
      <c r="K375" s="13">
        <v>1.7525857798663462</v>
      </c>
      <c r="L375" s="5">
        <v>2010</v>
      </c>
      <c r="M375" s="12">
        <v>58.2</v>
      </c>
      <c r="N375" s="5">
        <v>2010</v>
      </c>
      <c r="O375" s="12">
        <v>12</v>
      </c>
      <c r="P375" s="5">
        <v>2010</v>
      </c>
      <c r="Q375" s="12"/>
      <c r="S375" s="12">
        <v>0</v>
      </c>
      <c r="T375" s="5">
        <v>2010</v>
      </c>
      <c r="U375" s="12">
        <v>0</v>
      </c>
      <c r="V375" s="5">
        <v>2010</v>
      </c>
      <c r="W375" s="12">
        <v>0</v>
      </c>
      <c r="X375" s="5">
        <v>2010</v>
      </c>
      <c r="Y375" s="14">
        <v>0</v>
      </c>
      <c r="Z375" s="5">
        <v>2010</v>
      </c>
      <c r="AA375" s="14"/>
    </row>
    <row r="376" spans="1:27" ht="12.75" customHeight="1" x14ac:dyDescent="0.25">
      <c r="A376" s="5" t="s">
        <v>1264</v>
      </c>
      <c r="B376" s="5" t="s">
        <v>1266</v>
      </c>
      <c r="C376" s="5" t="s">
        <v>1265</v>
      </c>
      <c r="D376" s="5" t="s">
        <v>1038</v>
      </c>
      <c r="E376" s="5" t="s">
        <v>1267</v>
      </c>
      <c r="F376" s="5" t="s">
        <v>3190</v>
      </c>
      <c r="G376" s="5">
        <v>2</v>
      </c>
      <c r="H376" s="15">
        <v>1</v>
      </c>
      <c r="I376" s="4" t="s">
        <v>3191</v>
      </c>
      <c r="J376" s="4" t="b">
        <f t="shared" si="5"/>
        <v>0</v>
      </c>
      <c r="K376" s="13">
        <v>1.1949821723414151</v>
      </c>
      <c r="L376" s="5">
        <v>2011</v>
      </c>
      <c r="M376" s="12" t="s">
        <v>1569</v>
      </c>
      <c r="O376" s="12">
        <v>11.63</v>
      </c>
      <c r="P376" s="5">
        <v>2011</v>
      </c>
      <c r="Q376" s="12"/>
      <c r="S376" s="12">
        <v>0</v>
      </c>
      <c r="T376" s="5">
        <v>2011</v>
      </c>
      <c r="U376" s="12">
        <v>0.3</v>
      </c>
      <c r="V376" s="5">
        <v>2011</v>
      </c>
      <c r="W376" s="12">
        <v>0</v>
      </c>
      <c r="X376" s="5">
        <v>2011</v>
      </c>
      <c r="Y376" s="14">
        <v>0</v>
      </c>
      <c r="Z376" s="5">
        <v>2011</v>
      </c>
      <c r="AA376" s="14"/>
    </row>
    <row r="377" spans="1:27" ht="12.75" customHeight="1" x14ac:dyDescent="0.25">
      <c r="A377" s="5" t="s">
        <v>951</v>
      </c>
      <c r="B377" s="5" t="s">
        <v>954</v>
      </c>
      <c r="C377" s="5" t="s">
        <v>953</v>
      </c>
      <c r="D377" s="5" t="s">
        <v>620</v>
      </c>
      <c r="E377" s="5" t="s">
        <v>955</v>
      </c>
      <c r="F377" s="5" t="s">
        <v>952</v>
      </c>
      <c r="G377" s="5">
        <v>2</v>
      </c>
      <c r="H377" s="15">
        <v>1</v>
      </c>
      <c r="I377" s="4"/>
      <c r="J377" s="4" t="b">
        <f t="shared" si="5"/>
        <v>0</v>
      </c>
      <c r="K377" s="13">
        <v>0.92631578947368409</v>
      </c>
      <c r="L377" s="5">
        <v>2014</v>
      </c>
      <c r="M377" s="12">
        <v>95</v>
      </c>
      <c r="N377" s="5">
        <v>2014</v>
      </c>
      <c r="O377" s="12">
        <v>9.6390360963903596</v>
      </c>
      <c r="P377" s="5">
        <v>2014</v>
      </c>
      <c r="Q377" s="12"/>
      <c r="S377" s="12">
        <v>0</v>
      </c>
      <c r="T377" s="5">
        <v>2014</v>
      </c>
      <c r="U377" s="12">
        <v>0</v>
      </c>
      <c r="V377" s="5">
        <v>2014</v>
      </c>
      <c r="W377" s="12">
        <v>0</v>
      </c>
      <c r="X377" s="5">
        <v>2014</v>
      </c>
      <c r="Y377" s="14">
        <v>100</v>
      </c>
      <c r="Z377" s="5">
        <v>2014</v>
      </c>
      <c r="AA377" s="14"/>
    </row>
    <row r="378" spans="1:27" ht="12.75" customHeight="1" x14ac:dyDescent="0.25">
      <c r="A378" s="5" t="s">
        <v>956</v>
      </c>
      <c r="B378" s="5" t="s">
        <v>954</v>
      </c>
      <c r="C378" s="5" t="s">
        <v>953</v>
      </c>
      <c r="D378" s="5" t="s">
        <v>620</v>
      </c>
      <c r="E378" s="5" t="s">
        <v>958</v>
      </c>
      <c r="F378" s="5" t="s">
        <v>957</v>
      </c>
      <c r="G378" s="5">
        <v>2</v>
      </c>
      <c r="H378" s="15">
        <v>1</v>
      </c>
      <c r="I378" s="4"/>
      <c r="J378" s="4" t="b">
        <f t="shared" si="5"/>
        <v>0</v>
      </c>
      <c r="K378" s="13">
        <v>0.68255687973997836</v>
      </c>
      <c r="L378" s="5">
        <v>2016</v>
      </c>
      <c r="M378" s="12">
        <v>100</v>
      </c>
      <c r="N378" s="5">
        <v>2016</v>
      </c>
      <c r="O378" s="12">
        <v>15</v>
      </c>
      <c r="P378" s="5">
        <v>2016</v>
      </c>
      <c r="Q378" s="12"/>
      <c r="S378" s="12">
        <v>0</v>
      </c>
      <c r="T378" s="5">
        <v>2016</v>
      </c>
      <c r="U378" s="12">
        <v>0</v>
      </c>
      <c r="V378" s="5">
        <v>2016</v>
      </c>
      <c r="W378" s="12">
        <v>0</v>
      </c>
      <c r="X378" s="5">
        <v>2016</v>
      </c>
      <c r="Y378" s="14">
        <v>40</v>
      </c>
      <c r="Z378" s="5">
        <v>2016</v>
      </c>
      <c r="AA378" s="14"/>
    </row>
    <row r="379" spans="1:27" ht="12.75" customHeight="1" x14ac:dyDescent="0.25">
      <c r="A379" s="5" t="s">
        <v>266</v>
      </c>
      <c r="B379" s="5" t="s">
        <v>268</v>
      </c>
      <c r="C379" s="5" t="s">
        <v>267</v>
      </c>
      <c r="D379" s="5" t="s">
        <v>35</v>
      </c>
      <c r="E379" s="5" t="s">
        <v>1584</v>
      </c>
      <c r="F379" s="5" t="s">
        <v>3192</v>
      </c>
      <c r="G379" s="5">
        <v>2</v>
      </c>
      <c r="H379" s="15">
        <v>1</v>
      </c>
      <c r="I379" s="4"/>
      <c r="J379" s="4" t="b">
        <f t="shared" si="5"/>
        <v>0</v>
      </c>
      <c r="K379" s="13">
        <v>1.1846636730591438</v>
      </c>
      <c r="L379" s="5">
        <v>2016</v>
      </c>
      <c r="M379" s="12" t="s">
        <v>1569</v>
      </c>
      <c r="O379" s="12">
        <v>14.589999999999998</v>
      </c>
      <c r="P379" s="5">
        <v>2016</v>
      </c>
      <c r="Q379" s="12"/>
      <c r="S379" s="12">
        <v>0</v>
      </c>
      <c r="T379" s="5">
        <v>2016</v>
      </c>
      <c r="U379" s="12">
        <v>33</v>
      </c>
      <c r="V379" s="5">
        <v>2016</v>
      </c>
      <c r="W379" s="12">
        <v>0</v>
      </c>
      <c r="X379" s="5">
        <v>2016</v>
      </c>
      <c r="Y379" s="14">
        <v>0</v>
      </c>
      <c r="Z379" s="5">
        <v>2016</v>
      </c>
      <c r="AA379" s="14"/>
    </row>
    <row r="380" spans="1:27" ht="12.75" customHeight="1" x14ac:dyDescent="0.25">
      <c r="A380" s="5" t="s">
        <v>269</v>
      </c>
      <c r="B380" s="5" t="s">
        <v>268</v>
      </c>
      <c r="C380" s="5" t="s">
        <v>267</v>
      </c>
      <c r="D380" s="5" t="s">
        <v>35</v>
      </c>
      <c r="E380" s="5" t="s">
        <v>270</v>
      </c>
      <c r="F380" s="5" t="s">
        <v>3193</v>
      </c>
      <c r="G380" s="5">
        <v>2</v>
      </c>
      <c r="H380" s="15">
        <v>1</v>
      </c>
      <c r="I380" s="4" t="s">
        <v>1946</v>
      </c>
      <c r="J380" s="4" t="b">
        <f t="shared" si="5"/>
        <v>0</v>
      </c>
      <c r="K380" s="13">
        <v>0.59038333236233242</v>
      </c>
      <c r="L380" s="5">
        <v>2015</v>
      </c>
      <c r="M380" s="12" t="s">
        <v>1569</v>
      </c>
      <c r="O380" s="12" t="s">
        <v>1569</v>
      </c>
      <c r="Q380" s="12"/>
      <c r="S380" s="12" t="s">
        <v>1569</v>
      </c>
      <c r="U380" s="12" t="s">
        <v>1569</v>
      </c>
      <c r="W380" s="12" t="s">
        <v>1569</v>
      </c>
      <c r="Y380" s="14" t="s">
        <v>1569</v>
      </c>
      <c r="AA380" s="14"/>
    </row>
    <row r="381" spans="1:27" ht="12.75" customHeight="1" x14ac:dyDescent="0.25">
      <c r="A381" s="5" t="s">
        <v>271</v>
      </c>
      <c r="B381" s="5" t="s">
        <v>274</v>
      </c>
      <c r="C381" s="5" t="s">
        <v>273</v>
      </c>
      <c r="D381" s="5" t="s">
        <v>35</v>
      </c>
      <c r="E381" s="5" t="s">
        <v>275</v>
      </c>
      <c r="F381" s="5" t="s">
        <v>272</v>
      </c>
      <c r="G381" s="5">
        <v>2</v>
      </c>
      <c r="H381" s="15">
        <v>1</v>
      </c>
      <c r="I381" s="4" t="s">
        <v>1947</v>
      </c>
      <c r="J381" s="4" t="b">
        <f t="shared" si="5"/>
        <v>0</v>
      </c>
      <c r="K381" s="13">
        <v>1.5619304089873736</v>
      </c>
      <c r="L381" s="5">
        <v>2014</v>
      </c>
      <c r="M381" s="12" t="s">
        <v>1569</v>
      </c>
      <c r="O381" s="12">
        <v>13</v>
      </c>
      <c r="P381" s="5">
        <v>2014</v>
      </c>
      <c r="Q381" s="12"/>
      <c r="S381" s="12">
        <v>0</v>
      </c>
      <c r="T381" s="5">
        <v>2014</v>
      </c>
      <c r="U381" s="12">
        <v>21.8</v>
      </c>
      <c r="V381" s="5">
        <v>2014</v>
      </c>
      <c r="W381" s="12">
        <v>0</v>
      </c>
      <c r="X381" s="5">
        <v>2014</v>
      </c>
      <c r="Y381" s="14">
        <v>0</v>
      </c>
      <c r="Z381" s="5">
        <v>2014</v>
      </c>
      <c r="AA381" s="14"/>
    </row>
    <row r="382" spans="1:27" ht="12.75" customHeight="1" x14ac:dyDescent="0.25">
      <c r="A382" s="5" t="s">
        <v>276</v>
      </c>
      <c r="B382" s="5" t="s">
        <v>274</v>
      </c>
      <c r="C382" s="5" t="s">
        <v>273</v>
      </c>
      <c r="D382" s="5" t="s">
        <v>35</v>
      </c>
      <c r="E382" s="5" t="s">
        <v>278</v>
      </c>
      <c r="F382" s="5" t="s">
        <v>277</v>
      </c>
      <c r="G382" s="5">
        <v>2</v>
      </c>
      <c r="H382" s="15">
        <v>1</v>
      </c>
      <c r="I382" s="4"/>
      <c r="J382" s="4" t="b">
        <f t="shared" si="5"/>
        <v>0</v>
      </c>
      <c r="K382" s="13">
        <v>0.97042794139308397</v>
      </c>
      <c r="L382" s="5">
        <v>2015</v>
      </c>
      <c r="M382" s="12">
        <v>100</v>
      </c>
      <c r="N382" s="5">
        <v>2015</v>
      </c>
      <c r="O382" s="12">
        <v>13.302405869025785</v>
      </c>
      <c r="P382" s="5">
        <v>2015</v>
      </c>
      <c r="Q382" s="12"/>
      <c r="S382" s="12" t="s">
        <v>1569</v>
      </c>
      <c r="U382" s="12" t="s">
        <v>1569</v>
      </c>
      <c r="W382" s="12" t="s">
        <v>1569</v>
      </c>
      <c r="Y382" s="14" t="s">
        <v>1569</v>
      </c>
      <c r="AA382" s="14"/>
    </row>
    <row r="383" spans="1:27" ht="12.75" customHeight="1" x14ac:dyDescent="0.25">
      <c r="A383" s="5" t="s">
        <v>279</v>
      </c>
      <c r="B383" s="5" t="s">
        <v>282</v>
      </c>
      <c r="C383" s="5" t="s">
        <v>281</v>
      </c>
      <c r="D383" s="5" t="s">
        <v>35</v>
      </c>
      <c r="E383" s="5" t="s">
        <v>283</v>
      </c>
      <c r="F383" s="5" t="s">
        <v>280</v>
      </c>
      <c r="G383" s="5">
        <v>1</v>
      </c>
      <c r="H383" s="15">
        <v>1</v>
      </c>
      <c r="I383" s="4" t="s">
        <v>1948</v>
      </c>
      <c r="J383" s="4" t="b">
        <f t="shared" si="5"/>
        <v>0</v>
      </c>
      <c r="K383" s="13">
        <v>1.37</v>
      </c>
      <c r="L383" s="5">
        <v>2015</v>
      </c>
      <c r="M383" s="12">
        <v>100</v>
      </c>
      <c r="N383" s="5">
        <v>2015</v>
      </c>
      <c r="O383" s="12" t="s">
        <v>1569</v>
      </c>
      <c r="Q383" s="12"/>
      <c r="S383" s="12" t="s">
        <v>1569</v>
      </c>
      <c r="U383" s="12" t="s">
        <v>1569</v>
      </c>
      <c r="W383" s="12" t="s">
        <v>1569</v>
      </c>
      <c r="Y383" s="14" t="s">
        <v>1569</v>
      </c>
      <c r="AA383" s="14"/>
    </row>
    <row r="384" spans="1:27" ht="12.75" customHeight="1" x14ac:dyDescent="0.25">
      <c r="A384" s="5" t="s">
        <v>1268</v>
      </c>
      <c r="B384" s="5" t="s">
        <v>1271</v>
      </c>
      <c r="C384" s="5" t="s">
        <v>1270</v>
      </c>
      <c r="D384" s="5" t="s">
        <v>1038</v>
      </c>
      <c r="E384" s="5" t="s">
        <v>1272</v>
      </c>
      <c r="F384" s="5" t="s">
        <v>1269</v>
      </c>
      <c r="G384" s="5" t="s">
        <v>1791</v>
      </c>
      <c r="H384" s="15">
        <v>1</v>
      </c>
      <c r="I384" s="4" t="s">
        <v>1949</v>
      </c>
      <c r="J384" s="4" t="b">
        <f t="shared" si="5"/>
        <v>0</v>
      </c>
      <c r="K384" s="13">
        <v>0.92820190079493126</v>
      </c>
      <c r="L384" s="5">
        <v>2014</v>
      </c>
      <c r="M384" s="12">
        <v>100</v>
      </c>
      <c r="N384" s="5">
        <v>2014</v>
      </c>
      <c r="O384" s="12">
        <v>9.42</v>
      </c>
      <c r="P384" s="5">
        <v>2014</v>
      </c>
      <c r="Q384" s="12"/>
      <c r="S384" s="12" t="s">
        <v>1569</v>
      </c>
      <c r="U384" s="12">
        <v>9.44</v>
      </c>
      <c r="V384" s="5">
        <v>2014</v>
      </c>
      <c r="W384" s="12" t="s">
        <v>1569</v>
      </c>
      <c r="Y384" s="14" t="s">
        <v>1569</v>
      </c>
      <c r="AA384" s="14"/>
    </row>
    <row r="385" spans="1:27" ht="12.75" customHeight="1" x14ac:dyDescent="0.25">
      <c r="A385" s="5" t="s">
        <v>1273</v>
      </c>
      <c r="B385" s="5" t="s">
        <v>1271</v>
      </c>
      <c r="C385" s="5" t="s">
        <v>1270</v>
      </c>
      <c r="D385" s="5" t="s">
        <v>1038</v>
      </c>
      <c r="E385" s="5" t="s">
        <v>1274</v>
      </c>
      <c r="F385" s="5" t="s">
        <v>3194</v>
      </c>
      <c r="G385" s="5">
        <v>1</v>
      </c>
      <c r="H385" s="15">
        <v>1</v>
      </c>
      <c r="I385" s="4" t="s">
        <v>3195</v>
      </c>
      <c r="J385" s="4" t="b">
        <f t="shared" si="5"/>
        <v>0</v>
      </c>
      <c r="K385" s="13">
        <v>0.94000251351011688</v>
      </c>
      <c r="L385" s="5">
        <v>2016</v>
      </c>
      <c r="M385" s="12">
        <v>100</v>
      </c>
      <c r="N385" s="5">
        <v>2016</v>
      </c>
      <c r="O385" s="12">
        <v>9</v>
      </c>
      <c r="P385" s="5">
        <v>2016</v>
      </c>
      <c r="Q385" s="12"/>
      <c r="S385" s="12" t="s">
        <v>1569</v>
      </c>
      <c r="U385" s="12" t="s">
        <v>1569</v>
      </c>
      <c r="W385" s="12" t="s">
        <v>1569</v>
      </c>
      <c r="Y385" s="14" t="s">
        <v>1569</v>
      </c>
      <c r="AA385" s="14"/>
    </row>
    <row r="386" spans="1:27" ht="12.75" customHeight="1" x14ac:dyDescent="0.25">
      <c r="A386" s="5" t="s">
        <v>1275</v>
      </c>
      <c r="B386" s="5" t="s">
        <v>1651</v>
      </c>
      <c r="C386" s="5" t="s">
        <v>1277</v>
      </c>
      <c r="D386" s="5" t="s">
        <v>1038</v>
      </c>
      <c r="E386" s="5" t="s">
        <v>1278</v>
      </c>
      <c r="F386" s="5" t="s">
        <v>1276</v>
      </c>
      <c r="G386" s="5">
        <v>2</v>
      </c>
      <c r="H386" s="15">
        <v>1</v>
      </c>
      <c r="I386" s="4"/>
      <c r="J386" s="4" t="b">
        <f t="shared" si="5"/>
        <v>0</v>
      </c>
      <c r="K386" s="13">
        <v>0.97280320748412963</v>
      </c>
      <c r="L386" s="5">
        <v>2016</v>
      </c>
      <c r="M386" s="12" t="s">
        <v>1569</v>
      </c>
      <c r="O386" s="12">
        <v>13</v>
      </c>
      <c r="P386" s="5">
        <v>2016</v>
      </c>
      <c r="Q386" s="12"/>
      <c r="S386" s="12">
        <v>0</v>
      </c>
      <c r="T386" s="5">
        <v>2016</v>
      </c>
      <c r="U386" s="12">
        <v>1.9</v>
      </c>
      <c r="V386" s="5">
        <v>2016</v>
      </c>
      <c r="W386" s="12">
        <v>0</v>
      </c>
      <c r="X386" s="5">
        <v>2016</v>
      </c>
      <c r="Y386" s="14">
        <v>0</v>
      </c>
      <c r="Z386" s="5">
        <v>2016</v>
      </c>
      <c r="AA386" s="14"/>
    </row>
    <row r="387" spans="1:27" ht="12.75" customHeight="1" x14ac:dyDescent="0.25">
      <c r="A387" s="5" t="s">
        <v>1279</v>
      </c>
      <c r="B387" s="5" t="s">
        <v>1651</v>
      </c>
      <c r="C387" s="5" t="s">
        <v>1277</v>
      </c>
      <c r="D387" s="5" t="s">
        <v>1038</v>
      </c>
      <c r="E387" s="5" t="s">
        <v>1281</v>
      </c>
      <c r="F387" s="5" t="s">
        <v>1280</v>
      </c>
      <c r="G387" s="5">
        <v>1</v>
      </c>
      <c r="H387" s="15">
        <v>1</v>
      </c>
      <c r="I387" s="4" t="s">
        <v>3196</v>
      </c>
      <c r="J387" s="4" t="b">
        <f t="shared" si="5"/>
        <v>0</v>
      </c>
      <c r="K387" s="13">
        <v>1.3147625120569699</v>
      </c>
      <c r="L387" s="5">
        <v>2011</v>
      </c>
      <c r="M387" s="12" t="s">
        <v>1569</v>
      </c>
      <c r="O387" s="12">
        <v>13</v>
      </c>
      <c r="P387" s="5">
        <v>2011</v>
      </c>
      <c r="Q387" s="12"/>
      <c r="S387" s="12">
        <v>0</v>
      </c>
      <c r="T387" s="5">
        <v>2011</v>
      </c>
      <c r="U387" s="12">
        <v>0</v>
      </c>
      <c r="V387" s="5">
        <v>2011</v>
      </c>
      <c r="W387" s="12">
        <v>0</v>
      </c>
      <c r="X387" s="5">
        <v>2011</v>
      </c>
      <c r="Y387" s="14">
        <v>0</v>
      </c>
      <c r="Z387" s="5">
        <v>2011</v>
      </c>
      <c r="AA387" s="14"/>
    </row>
    <row r="388" spans="1:27" ht="12.75" customHeight="1" x14ac:dyDescent="0.25">
      <c r="A388" s="5" t="s">
        <v>1282</v>
      </c>
      <c r="B388" s="5" t="s">
        <v>1651</v>
      </c>
      <c r="C388" s="5" t="s">
        <v>1277</v>
      </c>
      <c r="D388" s="5" t="s">
        <v>1038</v>
      </c>
      <c r="E388" s="5" t="s">
        <v>1585</v>
      </c>
      <c r="F388" s="5" t="s">
        <v>1283</v>
      </c>
      <c r="G388" s="5">
        <v>2</v>
      </c>
      <c r="H388" s="15">
        <v>1</v>
      </c>
      <c r="I388" s="4"/>
      <c r="J388" s="4" t="b">
        <f t="shared" si="5"/>
        <v>0</v>
      </c>
      <c r="K388" s="13">
        <v>1.2620408297644099</v>
      </c>
      <c r="L388" s="5">
        <v>2013</v>
      </c>
      <c r="M388" s="12" t="s">
        <v>1569</v>
      </c>
      <c r="O388" s="12">
        <v>5.8</v>
      </c>
      <c r="P388" s="5">
        <v>2013</v>
      </c>
      <c r="Q388" s="12"/>
      <c r="S388" s="12">
        <v>0</v>
      </c>
      <c r="T388" s="5">
        <v>2013</v>
      </c>
      <c r="U388" s="12">
        <v>0</v>
      </c>
      <c r="V388" s="5">
        <v>2013</v>
      </c>
      <c r="W388" s="12">
        <v>0</v>
      </c>
      <c r="X388" s="5">
        <v>2013</v>
      </c>
      <c r="Y388" s="14">
        <v>0</v>
      </c>
      <c r="Z388" s="5">
        <v>2013</v>
      </c>
      <c r="AA388" s="14"/>
    </row>
    <row r="389" spans="1:27" ht="12.75" customHeight="1" x14ac:dyDescent="0.25">
      <c r="A389" s="5" t="s">
        <v>533</v>
      </c>
      <c r="B389" s="5" t="s">
        <v>536</v>
      </c>
      <c r="C389" s="5" t="s">
        <v>535</v>
      </c>
      <c r="D389" s="5" t="s">
        <v>360</v>
      </c>
      <c r="E389" s="5" t="s">
        <v>1586</v>
      </c>
      <c r="F389" s="5" t="s">
        <v>534</v>
      </c>
      <c r="G389" s="5">
        <v>1</v>
      </c>
      <c r="H389" s="15">
        <v>1</v>
      </c>
      <c r="I389" s="4" t="s">
        <v>3197</v>
      </c>
      <c r="J389" s="4" t="b">
        <f t="shared" si="5"/>
        <v>0</v>
      </c>
      <c r="K389" s="13">
        <v>1.9</v>
      </c>
      <c r="L389" s="5">
        <v>2012</v>
      </c>
      <c r="M389" s="12">
        <v>42</v>
      </c>
      <c r="N389" s="5">
        <v>2012</v>
      </c>
      <c r="O389" s="12">
        <v>1.5004501350405122</v>
      </c>
      <c r="P389" s="5">
        <v>2012</v>
      </c>
      <c r="Q389" s="12"/>
      <c r="S389" s="12">
        <v>0</v>
      </c>
      <c r="T389" s="5">
        <v>2012</v>
      </c>
      <c r="U389" s="12">
        <v>0</v>
      </c>
      <c r="V389" s="5">
        <v>2012</v>
      </c>
      <c r="W389" s="12">
        <v>0</v>
      </c>
      <c r="X389" s="5">
        <v>2012</v>
      </c>
      <c r="Y389" s="14">
        <v>25</v>
      </c>
      <c r="Z389" s="5">
        <v>2012</v>
      </c>
      <c r="AA389" s="14"/>
    </row>
    <row r="390" spans="1:27" ht="12.75" customHeight="1" x14ac:dyDescent="0.25">
      <c r="A390" s="5" t="s">
        <v>537</v>
      </c>
      <c r="B390" s="5" t="s">
        <v>536</v>
      </c>
      <c r="C390" s="5" t="s">
        <v>535</v>
      </c>
      <c r="D390" s="5" t="s">
        <v>360</v>
      </c>
      <c r="E390" s="5" t="s">
        <v>539</v>
      </c>
      <c r="F390" s="5" t="s">
        <v>538</v>
      </c>
      <c r="G390" s="5">
        <v>2</v>
      </c>
      <c r="H390" s="15">
        <v>1</v>
      </c>
      <c r="I390" s="4"/>
      <c r="J390" s="4" t="b">
        <f t="shared" ref="J390:J453" si="6">IF(OR(AND(L390&lt;2006,L390&lt;&gt;""),AND(N390&lt;2006,N390&lt;&gt;""),AND(P390&lt;2006,P390&lt;&gt;""),AND(R390&lt;2006,R390&lt;&gt;""),AND(T390&lt;2006,T390&lt;&gt;""),AND(V390&lt;2006,V390&lt;&gt;""),AND(X390&lt;2006,X390&lt;&gt;""),AND(Z390&lt;2006,Z390&lt;&gt;""),AND(AB390&lt;2006,AB390&lt;&gt;"")),TRUE,FALSE)</f>
        <v>0</v>
      </c>
      <c r="K390" s="13" t="s">
        <v>1569</v>
      </c>
      <c r="M390" s="12">
        <v>29</v>
      </c>
      <c r="O390" s="12" t="s">
        <v>1569</v>
      </c>
      <c r="Q390" s="12"/>
      <c r="S390" s="12" t="s">
        <v>1569</v>
      </c>
      <c r="U390" s="12" t="s">
        <v>1569</v>
      </c>
      <c r="W390" s="12" t="s">
        <v>1569</v>
      </c>
      <c r="Y390" s="14" t="s">
        <v>1569</v>
      </c>
      <c r="AA390" s="14"/>
    </row>
    <row r="391" spans="1:27" ht="12.75" customHeight="1" x14ac:dyDescent="0.25">
      <c r="A391" s="5" t="s">
        <v>1284</v>
      </c>
      <c r="B391" s="5" t="s">
        <v>1287</v>
      </c>
      <c r="C391" s="5" t="s">
        <v>1286</v>
      </c>
      <c r="D391" s="5" t="s">
        <v>1038</v>
      </c>
      <c r="E391" s="5" t="s">
        <v>1288</v>
      </c>
      <c r="F391" s="5" t="s">
        <v>1285</v>
      </c>
      <c r="G391" s="5">
        <v>1</v>
      </c>
      <c r="H391" s="15">
        <v>2</v>
      </c>
      <c r="I391" s="4" t="s">
        <v>1950</v>
      </c>
      <c r="J391" s="4" t="b">
        <f t="shared" si="6"/>
        <v>0</v>
      </c>
      <c r="K391" s="13" t="s">
        <v>1569</v>
      </c>
      <c r="M391" s="12">
        <v>90</v>
      </c>
      <c r="O391" s="12">
        <v>13.045218087234892</v>
      </c>
      <c r="Q391" s="12"/>
      <c r="S391" s="12" t="s">
        <v>1569</v>
      </c>
      <c r="U391" s="12" t="s">
        <v>1569</v>
      </c>
      <c r="W391" s="12" t="s">
        <v>1569</v>
      </c>
      <c r="Y391" s="14" t="s">
        <v>1569</v>
      </c>
      <c r="AA391" s="14"/>
    </row>
    <row r="392" spans="1:27" ht="12.75" customHeight="1" x14ac:dyDescent="0.25">
      <c r="A392" s="5" t="s">
        <v>284</v>
      </c>
      <c r="B392" s="5" t="s">
        <v>287</v>
      </c>
      <c r="C392" s="5" t="s">
        <v>286</v>
      </c>
      <c r="D392" s="5" t="s">
        <v>35</v>
      </c>
      <c r="E392" s="5" t="s">
        <v>288</v>
      </c>
      <c r="F392" s="5" t="s">
        <v>285</v>
      </c>
      <c r="G392" s="5">
        <v>1</v>
      </c>
      <c r="H392" s="15">
        <v>2</v>
      </c>
      <c r="I392" s="4" t="s">
        <v>1951</v>
      </c>
      <c r="J392" s="4" t="b">
        <f t="shared" si="6"/>
        <v>0</v>
      </c>
      <c r="K392" s="13">
        <v>1.4787530079180504</v>
      </c>
      <c r="L392" s="5">
        <v>2015</v>
      </c>
      <c r="M392" s="12">
        <v>100</v>
      </c>
      <c r="N392" s="5">
        <v>2015</v>
      </c>
      <c r="O392" s="12">
        <v>16</v>
      </c>
      <c r="P392" s="5">
        <v>2015</v>
      </c>
      <c r="Q392" s="12"/>
      <c r="S392" s="12" t="s">
        <v>1569</v>
      </c>
      <c r="U392" s="12" t="s">
        <v>1569</v>
      </c>
      <c r="W392" s="12" t="s">
        <v>1569</v>
      </c>
      <c r="Y392" s="14" t="s">
        <v>1569</v>
      </c>
      <c r="AA392" s="14"/>
    </row>
    <row r="393" spans="1:27" ht="12.75" customHeight="1" x14ac:dyDescent="0.25">
      <c r="A393" s="5" t="s">
        <v>289</v>
      </c>
      <c r="B393" s="5" t="s">
        <v>287</v>
      </c>
      <c r="C393" s="5" t="s">
        <v>286</v>
      </c>
      <c r="D393" s="5" t="s">
        <v>35</v>
      </c>
      <c r="E393" s="5" t="s">
        <v>291</v>
      </c>
      <c r="F393" s="5" t="s">
        <v>290</v>
      </c>
      <c r="G393" s="5">
        <v>1</v>
      </c>
      <c r="H393" s="15">
        <v>1</v>
      </c>
      <c r="I393" s="4"/>
      <c r="J393" s="4" t="b">
        <f t="shared" si="6"/>
        <v>0</v>
      </c>
      <c r="K393" s="13">
        <v>1.8838304552590266</v>
      </c>
      <c r="L393" s="5">
        <v>2015</v>
      </c>
      <c r="M393" s="12" t="s">
        <v>1569</v>
      </c>
      <c r="O393" s="12">
        <v>13.3</v>
      </c>
      <c r="P393" s="5">
        <v>2015</v>
      </c>
      <c r="Q393" s="12"/>
      <c r="S393" s="12">
        <v>0</v>
      </c>
      <c r="T393" s="5">
        <v>2015</v>
      </c>
      <c r="U393" s="12">
        <v>0</v>
      </c>
      <c r="V393" s="5">
        <v>2015</v>
      </c>
      <c r="W393" s="12">
        <v>0</v>
      </c>
      <c r="X393" s="5">
        <v>2015</v>
      </c>
      <c r="Y393" s="14">
        <v>85</v>
      </c>
      <c r="Z393" s="5">
        <v>2015</v>
      </c>
      <c r="AA393" s="14"/>
    </row>
    <row r="394" spans="1:27" ht="12.75" customHeight="1" x14ac:dyDescent="0.25">
      <c r="A394" s="5" t="s">
        <v>540</v>
      </c>
      <c r="B394" s="5" t="s">
        <v>542</v>
      </c>
      <c r="C394" s="5" t="s">
        <v>541</v>
      </c>
      <c r="D394" s="5" t="s">
        <v>360</v>
      </c>
      <c r="E394" s="5" t="s">
        <v>543</v>
      </c>
      <c r="F394" s="5" t="s">
        <v>3198</v>
      </c>
      <c r="G394" s="5">
        <v>3</v>
      </c>
      <c r="H394" s="15">
        <v>2</v>
      </c>
      <c r="I394" s="4" t="s">
        <v>1952</v>
      </c>
      <c r="J394" s="4" t="b">
        <f t="shared" si="6"/>
        <v>1</v>
      </c>
      <c r="K394" s="13">
        <v>0.7</v>
      </c>
      <c r="L394" s="5">
        <v>2004</v>
      </c>
      <c r="M394" s="12">
        <v>36</v>
      </c>
      <c r="N394" s="5">
        <v>2004</v>
      </c>
      <c r="O394" s="12" t="s">
        <v>1569</v>
      </c>
      <c r="Q394" s="12"/>
      <c r="S394" s="12" t="s">
        <v>1569</v>
      </c>
      <c r="U394" s="12" t="s">
        <v>1569</v>
      </c>
      <c r="W394" s="12" t="s">
        <v>1569</v>
      </c>
      <c r="Y394" s="14" t="s">
        <v>1569</v>
      </c>
      <c r="AA394" s="14"/>
    </row>
    <row r="395" spans="1:27" ht="12.75" customHeight="1" x14ac:dyDescent="0.25">
      <c r="A395" s="5" t="s">
        <v>1289</v>
      </c>
      <c r="B395" s="5" t="s">
        <v>1292</v>
      </c>
      <c r="C395" s="5" t="s">
        <v>1291</v>
      </c>
      <c r="D395" s="5" t="s">
        <v>1038</v>
      </c>
      <c r="E395" s="5" t="s">
        <v>1293</v>
      </c>
      <c r="F395" s="5" t="s">
        <v>1290</v>
      </c>
      <c r="G395" s="5">
        <v>2</v>
      </c>
      <c r="H395" s="15">
        <v>1</v>
      </c>
      <c r="I395" s="4"/>
      <c r="J395" s="4" t="b">
        <f t="shared" si="6"/>
        <v>0</v>
      </c>
      <c r="K395" s="13">
        <v>1.0531297152914438</v>
      </c>
      <c r="L395" s="5">
        <v>2012</v>
      </c>
      <c r="M395" s="12">
        <v>100</v>
      </c>
      <c r="N395" s="5">
        <v>2012</v>
      </c>
      <c r="O395" s="12">
        <v>12.082416483296662</v>
      </c>
      <c r="P395" s="5">
        <v>2012</v>
      </c>
      <c r="Q395" s="12"/>
      <c r="S395" s="12">
        <v>0</v>
      </c>
      <c r="T395" s="5">
        <v>2012</v>
      </c>
      <c r="U395" s="12">
        <v>0</v>
      </c>
      <c r="V395" s="5">
        <v>2012</v>
      </c>
      <c r="W395" s="12">
        <v>0</v>
      </c>
      <c r="X395" s="5">
        <v>2012</v>
      </c>
      <c r="Y395" s="14">
        <v>0</v>
      </c>
      <c r="Z395" s="5">
        <v>2012</v>
      </c>
      <c r="AA395" s="14"/>
    </row>
    <row r="396" spans="1:27" ht="12.75" customHeight="1" x14ac:dyDescent="0.25">
      <c r="A396" s="5" t="s">
        <v>1294</v>
      </c>
      <c r="B396" s="5" t="s">
        <v>1292</v>
      </c>
      <c r="C396" s="5" t="s">
        <v>1291</v>
      </c>
      <c r="D396" s="5" t="s">
        <v>1038</v>
      </c>
      <c r="E396" s="5" t="s">
        <v>1296</v>
      </c>
      <c r="F396" s="5" t="s">
        <v>1295</v>
      </c>
      <c r="G396" s="5">
        <v>1</v>
      </c>
      <c r="H396" s="15">
        <v>1</v>
      </c>
      <c r="I396" s="4" t="s">
        <v>3199</v>
      </c>
      <c r="J396" s="4" t="b">
        <f t="shared" si="6"/>
        <v>0</v>
      </c>
      <c r="K396" s="13">
        <v>1.8091272201956028</v>
      </c>
      <c r="L396" s="5">
        <v>2012</v>
      </c>
      <c r="M396" s="12">
        <v>85</v>
      </c>
      <c r="N396" s="5">
        <v>2012</v>
      </c>
      <c r="O396" s="12">
        <v>14.918508149185083</v>
      </c>
      <c r="P396" s="5">
        <v>2012</v>
      </c>
      <c r="Q396" s="12"/>
      <c r="S396" s="12" t="s">
        <v>1569</v>
      </c>
      <c r="U396" s="12" t="s">
        <v>1569</v>
      </c>
      <c r="W396" s="12" t="s">
        <v>1569</v>
      </c>
      <c r="Y396" s="14" t="s">
        <v>1569</v>
      </c>
      <c r="AA396" s="14"/>
    </row>
    <row r="397" spans="1:27" ht="12.75" customHeight="1" x14ac:dyDescent="0.25">
      <c r="A397" s="5" t="s">
        <v>544</v>
      </c>
      <c r="B397" s="5" t="s">
        <v>547</v>
      </c>
      <c r="C397" s="5" t="s">
        <v>546</v>
      </c>
      <c r="D397" s="5" t="s">
        <v>360</v>
      </c>
      <c r="E397" s="5" t="s">
        <v>548</v>
      </c>
      <c r="F397" s="5" t="s">
        <v>545</v>
      </c>
      <c r="G397" s="5" t="s">
        <v>1790</v>
      </c>
      <c r="H397" s="15">
        <v>1</v>
      </c>
      <c r="I397" s="4"/>
      <c r="J397" s="4" t="b">
        <f t="shared" si="6"/>
        <v>0</v>
      </c>
      <c r="K397" s="13">
        <v>0.56000000000000005</v>
      </c>
      <c r="L397" s="5">
        <v>2012</v>
      </c>
      <c r="M397" s="12">
        <v>45</v>
      </c>
      <c r="N397" s="5">
        <v>2012</v>
      </c>
      <c r="O397" s="12">
        <v>9.2402464065708418</v>
      </c>
      <c r="P397" s="5">
        <v>2012</v>
      </c>
      <c r="Q397" s="12"/>
      <c r="S397" s="12" t="s">
        <v>1569</v>
      </c>
      <c r="U397" s="12" t="s">
        <v>1569</v>
      </c>
      <c r="W397" s="12" t="s">
        <v>1569</v>
      </c>
      <c r="Y397" s="14" t="s">
        <v>1569</v>
      </c>
      <c r="AA397" s="14"/>
    </row>
    <row r="398" spans="1:27" ht="12.75" customHeight="1" x14ac:dyDescent="0.25">
      <c r="A398" s="5" t="s">
        <v>292</v>
      </c>
      <c r="B398" s="5" t="s">
        <v>1659</v>
      </c>
      <c r="C398" s="5" t="s">
        <v>294</v>
      </c>
      <c r="D398" s="5" t="s">
        <v>35</v>
      </c>
      <c r="E398" s="5" t="s">
        <v>295</v>
      </c>
      <c r="F398" s="5" t="s">
        <v>293</v>
      </c>
      <c r="G398" s="5">
        <v>2</v>
      </c>
      <c r="H398" s="15">
        <v>2</v>
      </c>
      <c r="I398" s="4" t="s">
        <v>1953</v>
      </c>
      <c r="J398" s="4" t="b">
        <f t="shared" si="6"/>
        <v>0</v>
      </c>
      <c r="K398" s="13">
        <v>2.5424068921232879</v>
      </c>
      <c r="L398" s="5">
        <v>2010</v>
      </c>
      <c r="M398" s="12" t="s">
        <v>1569</v>
      </c>
      <c r="O398" s="12">
        <v>5.7794220577942212</v>
      </c>
      <c r="P398" s="5">
        <v>2010</v>
      </c>
      <c r="Q398" s="12"/>
      <c r="S398" s="12">
        <v>0</v>
      </c>
      <c r="T398" s="5">
        <v>2010</v>
      </c>
      <c r="U398" s="12">
        <v>9.7899999999999991</v>
      </c>
      <c r="V398" s="5">
        <v>2010</v>
      </c>
      <c r="W398" s="12">
        <v>0.33996231434271773</v>
      </c>
      <c r="X398" s="5">
        <v>2010</v>
      </c>
      <c r="Y398" s="14">
        <v>99.376947040498436</v>
      </c>
      <c r="Z398" s="5">
        <v>2010</v>
      </c>
      <c r="AA398" s="14"/>
    </row>
    <row r="399" spans="1:27" ht="12.75" customHeight="1" x14ac:dyDescent="0.25">
      <c r="A399" s="5" t="s">
        <v>296</v>
      </c>
      <c r="B399" s="5" t="s">
        <v>1659</v>
      </c>
      <c r="C399" s="5" t="s">
        <v>294</v>
      </c>
      <c r="D399" s="5" t="s">
        <v>35</v>
      </c>
      <c r="E399" s="5" t="s">
        <v>298</v>
      </c>
      <c r="F399" s="5" t="s">
        <v>297</v>
      </c>
      <c r="G399" s="5">
        <v>1</v>
      </c>
      <c r="H399" s="15">
        <v>1</v>
      </c>
      <c r="I399" s="4" t="s">
        <v>3199</v>
      </c>
      <c r="J399" s="4" t="b">
        <f t="shared" si="6"/>
        <v>0</v>
      </c>
      <c r="K399" s="13">
        <v>0.92685090581293161</v>
      </c>
      <c r="L399" s="5">
        <v>2013</v>
      </c>
      <c r="M399" s="12" t="s">
        <v>1569</v>
      </c>
      <c r="O399" s="12">
        <v>8.8088479984339827</v>
      </c>
      <c r="P399" s="5">
        <v>2013</v>
      </c>
      <c r="Q399" s="12"/>
      <c r="S399" s="12">
        <v>0</v>
      </c>
      <c r="T399" s="5">
        <v>2013</v>
      </c>
      <c r="U399" s="12">
        <v>9.81</v>
      </c>
      <c r="V399" s="5">
        <v>2013</v>
      </c>
      <c r="W399" s="12">
        <v>41.019999999999996</v>
      </c>
      <c r="X399" s="5">
        <v>2013</v>
      </c>
      <c r="Y399" s="14">
        <v>99.125483018100468</v>
      </c>
      <c r="Z399" s="5">
        <v>2013</v>
      </c>
      <c r="AA399" s="14"/>
    </row>
    <row r="400" spans="1:27" ht="12.75" customHeight="1" x14ac:dyDescent="0.25">
      <c r="A400" s="5" t="s">
        <v>299</v>
      </c>
      <c r="B400" s="5" t="s">
        <v>302</v>
      </c>
      <c r="C400" s="5" t="s">
        <v>301</v>
      </c>
      <c r="D400" s="5" t="s">
        <v>35</v>
      </c>
      <c r="E400" s="5" t="s">
        <v>303</v>
      </c>
      <c r="F400" s="5" t="s">
        <v>300</v>
      </c>
      <c r="G400" s="5">
        <v>2</v>
      </c>
      <c r="H400" s="15">
        <v>1</v>
      </c>
      <c r="I400" s="4"/>
      <c r="J400" s="4" t="b">
        <f t="shared" si="6"/>
        <v>0</v>
      </c>
      <c r="K400" s="13">
        <v>0.88061487456678478</v>
      </c>
      <c r="L400" s="5">
        <v>2014</v>
      </c>
      <c r="M400" s="12">
        <v>99</v>
      </c>
      <c r="N400" s="5">
        <v>2014</v>
      </c>
      <c r="O400" s="12" t="s">
        <v>1569</v>
      </c>
      <c r="Q400" s="12"/>
      <c r="S400" s="12">
        <v>0</v>
      </c>
      <c r="T400" s="5">
        <v>2014</v>
      </c>
      <c r="U400" s="12">
        <v>61</v>
      </c>
      <c r="V400" s="5">
        <v>2014</v>
      </c>
      <c r="W400" s="12">
        <v>0</v>
      </c>
      <c r="X400" s="5">
        <v>2014</v>
      </c>
      <c r="Y400" s="14">
        <v>100</v>
      </c>
      <c r="Z400" s="5">
        <v>2014</v>
      </c>
      <c r="AA400" s="14"/>
    </row>
    <row r="401" spans="1:27" ht="12.75" customHeight="1" x14ac:dyDescent="0.25">
      <c r="A401" s="5" t="s">
        <v>959</v>
      </c>
      <c r="B401" s="5" t="s">
        <v>962</v>
      </c>
      <c r="C401" s="5" t="s">
        <v>961</v>
      </c>
      <c r="D401" s="5" t="s">
        <v>620</v>
      </c>
      <c r="E401" s="5" t="s">
        <v>963</v>
      </c>
      <c r="F401" s="5" t="s">
        <v>960</v>
      </c>
      <c r="G401" s="5">
        <v>1</v>
      </c>
      <c r="H401" s="15">
        <v>1</v>
      </c>
      <c r="I401" s="4"/>
      <c r="J401" s="4" t="b">
        <f t="shared" si="6"/>
        <v>0</v>
      </c>
      <c r="K401" s="13">
        <v>1.0186160871092378</v>
      </c>
      <c r="L401" s="5">
        <v>2014</v>
      </c>
      <c r="M401" s="12">
        <v>60</v>
      </c>
      <c r="N401" s="5">
        <v>2014</v>
      </c>
      <c r="O401" s="12">
        <v>19.5</v>
      </c>
      <c r="P401" s="5">
        <v>2014</v>
      </c>
      <c r="Q401" s="12"/>
      <c r="S401" s="12" t="s">
        <v>1569</v>
      </c>
      <c r="U401" s="12" t="s">
        <v>1569</v>
      </c>
      <c r="W401" s="12" t="s">
        <v>1569</v>
      </c>
      <c r="Y401" s="14" t="s">
        <v>1569</v>
      </c>
      <c r="AA401" s="14"/>
    </row>
    <row r="402" spans="1:27" ht="12.75" customHeight="1" x14ac:dyDescent="0.25">
      <c r="A402" s="5" t="s">
        <v>549</v>
      </c>
      <c r="B402" s="5" t="s">
        <v>552</v>
      </c>
      <c r="C402" s="5" t="s">
        <v>551</v>
      </c>
      <c r="D402" s="5" t="s">
        <v>360</v>
      </c>
      <c r="E402" s="5" t="s">
        <v>553</v>
      </c>
      <c r="F402" s="5" t="s">
        <v>550</v>
      </c>
      <c r="G402" s="5">
        <v>2</v>
      </c>
      <c r="H402" s="15">
        <v>1</v>
      </c>
      <c r="I402" s="4"/>
      <c r="J402" s="4" t="b">
        <f t="shared" si="6"/>
        <v>0</v>
      </c>
      <c r="K402" s="13">
        <v>0.36108415517591569</v>
      </c>
      <c r="L402" s="5">
        <v>2008</v>
      </c>
      <c r="M402" s="12" t="s">
        <v>1569</v>
      </c>
      <c r="O402" s="12">
        <v>16</v>
      </c>
      <c r="P402" s="5">
        <v>2008</v>
      </c>
      <c r="Q402" s="12"/>
      <c r="S402" s="12" t="s">
        <v>1569</v>
      </c>
      <c r="U402" s="12" t="s">
        <v>1569</v>
      </c>
      <c r="W402" s="12" t="s">
        <v>1569</v>
      </c>
      <c r="Y402" s="14" t="s">
        <v>1569</v>
      </c>
      <c r="AA402" s="14"/>
    </row>
    <row r="403" spans="1:27" ht="12.75" customHeight="1" x14ac:dyDescent="0.25">
      <c r="A403" s="5" t="s">
        <v>1297</v>
      </c>
      <c r="B403" s="5" t="s">
        <v>1300</v>
      </c>
      <c r="C403" s="5" t="s">
        <v>1299</v>
      </c>
      <c r="D403" s="5" t="s">
        <v>1038</v>
      </c>
      <c r="E403" s="5" t="s">
        <v>1587</v>
      </c>
      <c r="F403" s="5" t="s">
        <v>1298</v>
      </c>
      <c r="G403" s="5" t="s">
        <v>1790</v>
      </c>
      <c r="H403" s="15">
        <v>1</v>
      </c>
      <c r="I403" s="4"/>
      <c r="J403" s="4" t="b">
        <f t="shared" si="6"/>
        <v>0</v>
      </c>
      <c r="K403" s="13">
        <v>1.681321067499888</v>
      </c>
      <c r="L403" s="5">
        <v>2017</v>
      </c>
      <c r="M403" s="12">
        <v>68.599999999999994</v>
      </c>
      <c r="N403" s="5">
        <v>2017</v>
      </c>
      <c r="O403" s="12" t="s">
        <v>1569</v>
      </c>
      <c r="Q403" s="12"/>
      <c r="S403" s="12">
        <v>5</v>
      </c>
      <c r="T403" s="5">
        <v>2017</v>
      </c>
      <c r="U403" s="12">
        <v>0</v>
      </c>
      <c r="V403" s="5">
        <v>2017</v>
      </c>
      <c r="W403" s="12">
        <v>0</v>
      </c>
      <c r="X403" s="5">
        <v>2017</v>
      </c>
      <c r="Y403" s="14">
        <v>0</v>
      </c>
      <c r="Z403" s="5">
        <v>2017</v>
      </c>
      <c r="AA403" s="14"/>
    </row>
    <row r="404" spans="1:27" ht="12.75" customHeight="1" x14ac:dyDescent="0.25">
      <c r="A404" s="5" t="s">
        <v>1301</v>
      </c>
      <c r="B404" s="5" t="s">
        <v>1300</v>
      </c>
      <c r="C404" s="5" t="s">
        <v>1299</v>
      </c>
      <c r="D404" s="5" t="s">
        <v>1038</v>
      </c>
      <c r="E404" s="5" t="s">
        <v>1303</v>
      </c>
      <c r="F404" s="5" t="s">
        <v>1302</v>
      </c>
      <c r="G404" s="5" t="s">
        <v>1790</v>
      </c>
      <c r="H404" s="15">
        <v>1</v>
      </c>
      <c r="I404" s="4"/>
      <c r="J404" s="4" t="b">
        <f t="shared" si="6"/>
        <v>0</v>
      </c>
      <c r="K404" s="13">
        <v>1</v>
      </c>
      <c r="L404" s="5">
        <v>2012</v>
      </c>
      <c r="M404" s="12" t="s">
        <v>1569</v>
      </c>
      <c r="O404" s="12">
        <v>6</v>
      </c>
      <c r="P404" s="5">
        <v>2012</v>
      </c>
      <c r="Q404" s="12"/>
      <c r="S404" s="12" t="s">
        <v>1569</v>
      </c>
      <c r="U404" s="12" t="s">
        <v>1569</v>
      </c>
      <c r="W404" s="12" t="s">
        <v>1569</v>
      </c>
      <c r="Y404" s="14" t="s">
        <v>1569</v>
      </c>
      <c r="AA404" s="14"/>
    </row>
    <row r="405" spans="1:27" ht="12.75" customHeight="1" x14ac:dyDescent="0.25">
      <c r="A405" s="5" t="s">
        <v>1306</v>
      </c>
      <c r="B405" s="5" t="s">
        <v>1300</v>
      </c>
      <c r="C405" s="5" t="s">
        <v>1299</v>
      </c>
      <c r="D405" s="5" t="s">
        <v>1038</v>
      </c>
      <c r="E405" s="5" t="s">
        <v>1588</v>
      </c>
      <c r="F405" s="5" t="s">
        <v>1307</v>
      </c>
      <c r="G405" s="5" t="s">
        <v>1790</v>
      </c>
      <c r="H405" s="15">
        <v>2</v>
      </c>
      <c r="I405" s="4" t="s">
        <v>1955</v>
      </c>
      <c r="J405" s="4" t="b">
        <f t="shared" si="6"/>
        <v>0</v>
      </c>
      <c r="K405" s="13" t="s">
        <v>1569</v>
      </c>
      <c r="M405" s="12" t="s">
        <v>1569</v>
      </c>
      <c r="O405" s="12">
        <v>17.7</v>
      </c>
      <c r="Q405" s="12"/>
      <c r="S405" s="12">
        <v>0</v>
      </c>
      <c r="U405" s="12">
        <v>0</v>
      </c>
      <c r="W405" s="12">
        <v>0</v>
      </c>
      <c r="Y405" s="14">
        <v>32.299999999999997</v>
      </c>
      <c r="AA405" s="14"/>
    </row>
    <row r="406" spans="1:27" ht="12.75" customHeight="1" x14ac:dyDescent="0.25">
      <c r="A406" s="5" t="s">
        <v>1308</v>
      </c>
      <c r="B406" s="5" t="s">
        <v>1300</v>
      </c>
      <c r="C406" s="5" t="s">
        <v>1299</v>
      </c>
      <c r="D406" s="5" t="s">
        <v>1038</v>
      </c>
      <c r="E406" s="5" t="s">
        <v>1310</v>
      </c>
      <c r="F406" s="5" t="s">
        <v>1309</v>
      </c>
      <c r="G406" s="5" t="s">
        <v>1790</v>
      </c>
      <c r="H406" s="15">
        <v>1</v>
      </c>
      <c r="I406" s="4" t="s">
        <v>1956</v>
      </c>
      <c r="J406" s="4" t="b">
        <f t="shared" si="6"/>
        <v>0</v>
      </c>
      <c r="K406" s="13">
        <v>1.4219178082191781</v>
      </c>
      <c r="L406" s="5">
        <v>2007</v>
      </c>
      <c r="M406" s="12" t="s">
        <v>1569</v>
      </c>
      <c r="O406" s="12">
        <v>17.399999999999999</v>
      </c>
      <c r="P406" s="5">
        <v>2007</v>
      </c>
      <c r="Q406" s="12"/>
      <c r="S406" s="12" t="s">
        <v>1569</v>
      </c>
      <c r="U406" s="12" t="s">
        <v>1569</v>
      </c>
      <c r="W406" s="12" t="s">
        <v>1569</v>
      </c>
      <c r="Y406" s="14" t="s">
        <v>1569</v>
      </c>
      <c r="AA406" s="14"/>
    </row>
    <row r="407" spans="1:27" ht="12.75" customHeight="1" x14ac:dyDescent="0.25">
      <c r="A407" s="5" t="s">
        <v>554</v>
      </c>
      <c r="B407" s="5" t="s">
        <v>557</v>
      </c>
      <c r="C407" s="5" t="s">
        <v>556</v>
      </c>
      <c r="D407" s="5" t="s">
        <v>360</v>
      </c>
      <c r="E407" s="5" t="s">
        <v>558</v>
      </c>
      <c r="F407" s="5" t="s">
        <v>555</v>
      </c>
      <c r="G407" s="5" t="s">
        <v>2708</v>
      </c>
      <c r="H407" s="15">
        <v>1</v>
      </c>
      <c r="I407" s="4"/>
      <c r="J407" s="4" t="b">
        <f t="shared" si="6"/>
        <v>0</v>
      </c>
      <c r="K407" s="13">
        <v>1.1099999999999999</v>
      </c>
      <c r="L407" s="5">
        <v>2013</v>
      </c>
      <c r="M407" s="12" t="s">
        <v>1569</v>
      </c>
      <c r="O407" s="12">
        <v>20</v>
      </c>
      <c r="P407" s="5">
        <v>2013</v>
      </c>
      <c r="Q407" s="12"/>
      <c r="S407" s="12" t="s">
        <v>1569</v>
      </c>
      <c r="U407" s="12" t="s">
        <v>1569</v>
      </c>
      <c r="W407" s="12" t="s">
        <v>1569</v>
      </c>
      <c r="Y407" s="14" t="s">
        <v>1569</v>
      </c>
      <c r="AA407" s="14"/>
    </row>
    <row r="408" spans="1:27" ht="12.75" customHeight="1" x14ac:dyDescent="0.25">
      <c r="A408" s="5" t="s">
        <v>304</v>
      </c>
      <c r="B408" s="5" t="s">
        <v>306</v>
      </c>
      <c r="C408" s="5" t="s">
        <v>305</v>
      </c>
      <c r="D408" s="5" t="s">
        <v>35</v>
      </c>
      <c r="E408" s="5" t="s">
        <v>307</v>
      </c>
      <c r="F408" s="5" t="s">
        <v>3200</v>
      </c>
      <c r="G408" s="5">
        <v>3</v>
      </c>
      <c r="H408" s="15">
        <v>1</v>
      </c>
      <c r="I408" s="4" t="s">
        <v>3202</v>
      </c>
      <c r="J408" s="4" t="b">
        <f t="shared" si="6"/>
        <v>0</v>
      </c>
      <c r="K408" s="13">
        <v>2.2958939338205342</v>
      </c>
      <c r="L408" s="5">
        <v>2014</v>
      </c>
      <c r="M408" s="12" t="s">
        <v>1569</v>
      </c>
      <c r="O408" s="12">
        <v>10.402080416083216</v>
      </c>
      <c r="P408" s="5">
        <v>2014</v>
      </c>
      <c r="Q408" s="12"/>
      <c r="S408" s="12">
        <v>15</v>
      </c>
      <c r="T408" s="5">
        <v>2014</v>
      </c>
      <c r="U408" s="12">
        <v>10</v>
      </c>
      <c r="V408" s="5">
        <v>2014</v>
      </c>
      <c r="W408" s="12">
        <v>10</v>
      </c>
      <c r="X408" s="5">
        <v>2014</v>
      </c>
      <c r="Y408" s="14">
        <v>100</v>
      </c>
      <c r="Z408" s="5">
        <v>2014</v>
      </c>
      <c r="AA408" s="14"/>
    </row>
    <row r="409" spans="1:27" ht="12.75" customHeight="1" x14ac:dyDescent="0.25">
      <c r="A409" s="5" t="s">
        <v>308</v>
      </c>
      <c r="B409" s="5" t="s">
        <v>306</v>
      </c>
      <c r="C409" s="5" t="s">
        <v>305</v>
      </c>
      <c r="D409" s="5" t="s">
        <v>35</v>
      </c>
      <c r="E409" s="5" t="s">
        <v>309</v>
      </c>
      <c r="F409" s="5" t="s">
        <v>3201</v>
      </c>
      <c r="G409" s="5">
        <v>3</v>
      </c>
      <c r="H409" s="15">
        <v>1</v>
      </c>
      <c r="I409" s="4" t="s">
        <v>3202</v>
      </c>
      <c r="J409" s="4" t="b">
        <f t="shared" si="6"/>
        <v>0</v>
      </c>
      <c r="K409" s="13">
        <v>1.9785961092109545</v>
      </c>
      <c r="L409" s="5">
        <v>2014</v>
      </c>
      <c r="M409" s="12" t="s">
        <v>1569</v>
      </c>
      <c r="O409" s="12">
        <v>8.1918081918081906</v>
      </c>
      <c r="P409" s="5">
        <v>2014</v>
      </c>
      <c r="Q409" s="12"/>
      <c r="S409" s="12">
        <v>0</v>
      </c>
      <c r="T409" s="5">
        <v>2014</v>
      </c>
      <c r="U409" s="12">
        <v>32</v>
      </c>
      <c r="V409" s="5">
        <v>2014</v>
      </c>
      <c r="W409" s="12">
        <v>0</v>
      </c>
      <c r="X409" s="5">
        <v>2014</v>
      </c>
      <c r="Y409" s="14">
        <v>100</v>
      </c>
      <c r="Z409" s="5">
        <v>2014</v>
      </c>
      <c r="AA409" s="14"/>
    </row>
    <row r="410" spans="1:27" ht="12.75" customHeight="1" x14ac:dyDescent="0.25">
      <c r="A410" s="5" t="s">
        <v>964</v>
      </c>
      <c r="B410" s="5" t="s">
        <v>967</v>
      </c>
      <c r="C410" s="5" t="s">
        <v>966</v>
      </c>
      <c r="D410" s="5" t="s">
        <v>620</v>
      </c>
      <c r="E410" s="5" t="s">
        <v>968</v>
      </c>
      <c r="F410" s="5" t="s">
        <v>965</v>
      </c>
      <c r="G410" s="5">
        <v>2</v>
      </c>
      <c r="H410" s="15">
        <v>1</v>
      </c>
      <c r="I410" s="4"/>
      <c r="J410" s="4" t="b">
        <f t="shared" si="6"/>
        <v>0</v>
      </c>
      <c r="K410" s="13">
        <v>2.4367391085622296</v>
      </c>
      <c r="L410" s="5">
        <v>2016</v>
      </c>
      <c r="M410" s="12">
        <v>93</v>
      </c>
      <c r="N410" s="5">
        <v>2016</v>
      </c>
      <c r="O410" s="12">
        <v>9.1816367265469054</v>
      </c>
      <c r="P410" s="5">
        <v>2016</v>
      </c>
      <c r="Q410" s="12"/>
      <c r="S410" s="12">
        <v>0.97029108732619784</v>
      </c>
      <c r="T410" s="5">
        <v>2016</v>
      </c>
      <c r="U410" s="12">
        <v>0</v>
      </c>
      <c r="V410" s="5">
        <v>2016</v>
      </c>
      <c r="W410" s="12">
        <v>0</v>
      </c>
      <c r="X410" s="5">
        <v>2016</v>
      </c>
      <c r="Y410" s="14">
        <v>0</v>
      </c>
      <c r="Z410" s="5">
        <v>2016</v>
      </c>
      <c r="AA410" s="14"/>
    </row>
    <row r="411" spans="1:27" ht="12.75" customHeight="1" x14ac:dyDescent="0.25">
      <c r="A411" s="5" t="s">
        <v>969</v>
      </c>
      <c r="B411" s="5" t="s">
        <v>967</v>
      </c>
      <c r="C411" s="5" t="s">
        <v>966</v>
      </c>
      <c r="D411" s="5" t="s">
        <v>620</v>
      </c>
      <c r="E411" s="5" t="s">
        <v>1589</v>
      </c>
      <c r="F411" s="5" t="s">
        <v>970</v>
      </c>
      <c r="G411" s="5">
        <v>2</v>
      </c>
      <c r="H411" s="15">
        <v>1</v>
      </c>
      <c r="I411" s="4"/>
      <c r="J411" s="4" t="b">
        <f t="shared" si="6"/>
        <v>0</v>
      </c>
      <c r="K411" s="13">
        <v>0.97849469716192294</v>
      </c>
      <c r="L411" s="5">
        <v>2016</v>
      </c>
      <c r="M411" s="12">
        <v>95.4</v>
      </c>
      <c r="N411" s="5">
        <v>2016</v>
      </c>
      <c r="O411" s="12">
        <v>10.51051051051051</v>
      </c>
      <c r="P411" s="5">
        <v>2016</v>
      </c>
      <c r="Q411" s="12"/>
      <c r="S411" s="12">
        <v>0.53937432578209277</v>
      </c>
      <c r="T411" s="5">
        <v>2016</v>
      </c>
      <c r="U411" s="12">
        <v>0</v>
      </c>
      <c r="V411" s="5">
        <v>2016</v>
      </c>
      <c r="W411" s="12">
        <v>0</v>
      </c>
      <c r="X411" s="5">
        <v>2016</v>
      </c>
      <c r="Y411" s="14">
        <v>0</v>
      </c>
      <c r="Z411" s="5">
        <v>2016</v>
      </c>
      <c r="AA411" s="14"/>
    </row>
    <row r="412" spans="1:27" ht="12.75" customHeight="1" x14ac:dyDescent="0.25">
      <c r="A412" s="5" t="s">
        <v>971</v>
      </c>
      <c r="B412" s="5" t="s">
        <v>967</v>
      </c>
      <c r="C412" s="5" t="s">
        <v>966</v>
      </c>
      <c r="D412" s="5" t="s">
        <v>620</v>
      </c>
      <c r="E412" s="5" t="s">
        <v>973</v>
      </c>
      <c r="F412" s="5" t="s">
        <v>972</v>
      </c>
      <c r="G412" s="5">
        <v>2</v>
      </c>
      <c r="H412" s="15">
        <v>1</v>
      </c>
      <c r="I412" s="4"/>
      <c r="J412" s="4" t="b">
        <f t="shared" si="6"/>
        <v>0</v>
      </c>
      <c r="K412" s="13">
        <v>0.72716016213627388</v>
      </c>
      <c r="L412" s="5">
        <v>2016</v>
      </c>
      <c r="M412" s="12">
        <v>71</v>
      </c>
      <c r="N412" s="5">
        <v>2016</v>
      </c>
      <c r="O412" s="12">
        <v>10.51051051051051</v>
      </c>
      <c r="P412" s="5">
        <v>2016</v>
      </c>
      <c r="Q412" s="12"/>
      <c r="S412" s="12">
        <v>18.758256274768822</v>
      </c>
      <c r="T412" s="5">
        <v>2016</v>
      </c>
      <c r="U412" s="12">
        <v>0</v>
      </c>
      <c r="V412" s="5">
        <v>2016</v>
      </c>
      <c r="W412" s="12">
        <v>0</v>
      </c>
      <c r="X412" s="5">
        <v>2016</v>
      </c>
      <c r="Y412" s="14">
        <v>79.024390243902445</v>
      </c>
      <c r="Z412" s="5">
        <v>2016</v>
      </c>
      <c r="AA412" s="14"/>
    </row>
    <row r="413" spans="1:27" ht="12.75" customHeight="1" x14ac:dyDescent="0.25">
      <c r="A413" s="5" t="s">
        <v>974</v>
      </c>
      <c r="B413" s="5" t="s">
        <v>967</v>
      </c>
      <c r="C413" s="5" t="s">
        <v>966</v>
      </c>
      <c r="D413" s="5" t="s">
        <v>620</v>
      </c>
      <c r="E413" s="5" t="s">
        <v>976</v>
      </c>
      <c r="F413" s="5" t="s">
        <v>975</v>
      </c>
      <c r="G413" s="5">
        <v>2</v>
      </c>
      <c r="H413" s="15">
        <v>1</v>
      </c>
      <c r="I413" s="4"/>
      <c r="J413" s="4" t="b">
        <f t="shared" si="6"/>
        <v>0</v>
      </c>
      <c r="K413" s="13">
        <v>1.2712743248119516</v>
      </c>
      <c r="L413" s="5">
        <v>2016</v>
      </c>
      <c r="M413" s="12">
        <v>80.7</v>
      </c>
      <c r="N413" s="5">
        <v>2016</v>
      </c>
      <c r="O413" s="12">
        <v>3.9999999999999996</v>
      </c>
      <c r="P413" s="5">
        <v>2016</v>
      </c>
      <c r="Q413" s="12"/>
      <c r="S413" s="12">
        <v>6.5701559020044558</v>
      </c>
      <c r="T413" s="5">
        <v>2016</v>
      </c>
      <c r="U413" s="12">
        <v>0</v>
      </c>
      <c r="V413" s="5">
        <v>2016</v>
      </c>
      <c r="W413" s="12">
        <v>0</v>
      </c>
      <c r="X413" s="5">
        <v>2016</v>
      </c>
      <c r="Y413" s="14">
        <v>0</v>
      </c>
      <c r="Z413" s="5">
        <v>2016</v>
      </c>
      <c r="AA413" s="14"/>
    </row>
    <row r="414" spans="1:27" ht="12.75" customHeight="1" x14ac:dyDescent="0.25">
      <c r="A414" s="5" t="s">
        <v>977</v>
      </c>
      <c r="B414" s="5" t="s">
        <v>967</v>
      </c>
      <c r="C414" s="5" t="s">
        <v>966</v>
      </c>
      <c r="D414" s="5" t="s">
        <v>620</v>
      </c>
      <c r="E414" s="5" t="s">
        <v>979</v>
      </c>
      <c r="F414" s="5" t="s">
        <v>978</v>
      </c>
      <c r="G414" s="5">
        <v>2</v>
      </c>
      <c r="H414" s="15">
        <v>1</v>
      </c>
      <c r="I414" s="4"/>
      <c r="J414" s="4" t="b">
        <f t="shared" si="6"/>
        <v>0</v>
      </c>
      <c r="K414" s="13">
        <v>1.235179438211188</v>
      </c>
      <c r="L414" s="5">
        <v>2016</v>
      </c>
      <c r="M414" s="12">
        <v>65.599999999999994</v>
      </c>
      <c r="N414" s="5">
        <v>2016</v>
      </c>
      <c r="O414" s="12">
        <v>3</v>
      </c>
      <c r="P414" s="5">
        <v>2016</v>
      </c>
      <c r="Q414" s="12"/>
      <c r="S414" s="12">
        <v>5.8394160583941614</v>
      </c>
      <c r="T414" s="5">
        <v>2016</v>
      </c>
      <c r="U414" s="12">
        <v>0</v>
      </c>
      <c r="V414" s="5">
        <v>2016</v>
      </c>
      <c r="W414" s="12">
        <v>0</v>
      </c>
      <c r="X414" s="5">
        <v>2016</v>
      </c>
      <c r="Y414" s="14">
        <v>0</v>
      </c>
      <c r="Z414" s="5">
        <v>2016</v>
      </c>
      <c r="AA414" s="14"/>
    </row>
    <row r="415" spans="1:27" ht="12.75" customHeight="1" x14ac:dyDescent="0.25">
      <c r="A415" s="5" t="s">
        <v>980</v>
      </c>
      <c r="B415" s="5" t="s">
        <v>967</v>
      </c>
      <c r="C415" s="5" t="s">
        <v>966</v>
      </c>
      <c r="D415" s="5" t="s">
        <v>620</v>
      </c>
      <c r="E415" s="5" t="s">
        <v>982</v>
      </c>
      <c r="F415" s="5" t="s">
        <v>981</v>
      </c>
      <c r="G415" s="5">
        <v>2</v>
      </c>
      <c r="H415" s="15">
        <v>1</v>
      </c>
      <c r="I415" s="4"/>
      <c r="J415" s="4" t="b">
        <f t="shared" si="6"/>
        <v>0</v>
      </c>
      <c r="K415" s="13">
        <v>1.8987241774301848</v>
      </c>
      <c r="L415" s="5">
        <v>2016</v>
      </c>
      <c r="M415" s="12">
        <v>93.2</v>
      </c>
      <c r="N415" s="5">
        <v>2016</v>
      </c>
      <c r="O415" s="12">
        <v>6.1938061938061946</v>
      </c>
      <c r="P415" s="5">
        <v>2016</v>
      </c>
      <c r="Q415" s="12"/>
      <c r="S415" s="12">
        <v>3.1468531468531467</v>
      </c>
      <c r="T415" s="5">
        <v>2016</v>
      </c>
      <c r="U415" s="12">
        <v>0</v>
      </c>
      <c r="V415" s="5">
        <v>2016</v>
      </c>
      <c r="W415" s="12">
        <v>0</v>
      </c>
      <c r="X415" s="5">
        <v>2016</v>
      </c>
      <c r="Y415" s="14">
        <v>0</v>
      </c>
      <c r="Z415" s="5">
        <v>2016</v>
      </c>
      <c r="AA415" s="14"/>
    </row>
    <row r="416" spans="1:27" ht="12.75" customHeight="1" x14ac:dyDescent="0.25">
      <c r="A416" s="5" t="s">
        <v>310</v>
      </c>
      <c r="B416" s="5" t="s">
        <v>313</v>
      </c>
      <c r="C416" s="5" t="s">
        <v>312</v>
      </c>
      <c r="D416" s="5" t="s">
        <v>35</v>
      </c>
      <c r="E416" s="5" t="s">
        <v>314</v>
      </c>
      <c r="F416" s="5" t="s">
        <v>311</v>
      </c>
      <c r="G416" s="5">
        <v>2</v>
      </c>
      <c r="H416" s="15">
        <v>1</v>
      </c>
      <c r="I416" s="4"/>
      <c r="J416" s="4" t="b">
        <f t="shared" si="6"/>
        <v>0</v>
      </c>
      <c r="K416" s="13">
        <v>1.2181297409971601</v>
      </c>
      <c r="L416" s="5">
        <v>2013</v>
      </c>
      <c r="M416" s="12">
        <v>100</v>
      </c>
      <c r="N416" s="5">
        <v>2013</v>
      </c>
      <c r="O416" s="12">
        <v>10.189810189810187</v>
      </c>
      <c r="P416" s="5">
        <v>2013</v>
      </c>
      <c r="Q416" s="12"/>
      <c r="S416" s="12">
        <v>0</v>
      </c>
      <c r="T416" s="5">
        <v>2013</v>
      </c>
      <c r="U416" s="12">
        <v>21</v>
      </c>
      <c r="V416" s="5">
        <v>2013</v>
      </c>
      <c r="W416" s="12">
        <v>71.010113780025293</v>
      </c>
      <c r="X416" s="5">
        <v>2013</v>
      </c>
      <c r="Y416" s="14">
        <v>100</v>
      </c>
      <c r="Z416" s="5">
        <v>2013</v>
      </c>
      <c r="AA416" s="14"/>
    </row>
    <row r="417" spans="1:27" ht="12.75" customHeight="1" x14ac:dyDescent="0.25">
      <c r="A417" s="5" t="s">
        <v>315</v>
      </c>
      <c r="B417" s="5" t="s">
        <v>313</v>
      </c>
      <c r="C417" s="5" t="s">
        <v>312</v>
      </c>
      <c r="D417" s="5" t="s">
        <v>35</v>
      </c>
      <c r="E417" s="5" t="s">
        <v>1590</v>
      </c>
      <c r="F417" s="5" t="s">
        <v>316</v>
      </c>
      <c r="G417" s="5">
        <v>2</v>
      </c>
      <c r="H417" s="15">
        <v>1</v>
      </c>
      <c r="I417" s="4"/>
      <c r="J417" s="4" t="b">
        <f t="shared" si="6"/>
        <v>0</v>
      </c>
      <c r="K417" s="13">
        <v>0.65908503489273718</v>
      </c>
      <c r="L417" s="5">
        <v>2012</v>
      </c>
      <c r="M417" s="12">
        <v>100</v>
      </c>
      <c r="N417" s="5">
        <v>2012</v>
      </c>
      <c r="O417" s="12">
        <v>7.0422535211267592</v>
      </c>
      <c r="P417" s="5">
        <v>2012</v>
      </c>
      <c r="Q417" s="12"/>
      <c r="S417" s="12">
        <v>0</v>
      </c>
      <c r="T417" s="5">
        <v>2012</v>
      </c>
      <c r="U417" s="12">
        <v>29</v>
      </c>
      <c r="V417" s="5">
        <v>2012</v>
      </c>
      <c r="W417" s="12">
        <v>54.61538461538462</v>
      </c>
      <c r="X417" s="5">
        <v>2012</v>
      </c>
      <c r="Y417" s="14">
        <v>100</v>
      </c>
      <c r="Z417" s="5">
        <v>2012</v>
      </c>
      <c r="AA417" s="14"/>
    </row>
    <row r="418" spans="1:27" ht="12.75" customHeight="1" x14ac:dyDescent="0.25">
      <c r="A418" s="5" t="s">
        <v>317</v>
      </c>
      <c r="B418" s="5" t="s">
        <v>320</v>
      </c>
      <c r="C418" s="5" t="s">
        <v>319</v>
      </c>
      <c r="D418" s="5" t="s">
        <v>35</v>
      </c>
      <c r="E418" s="5" t="s">
        <v>321</v>
      </c>
      <c r="F418" s="5" t="s">
        <v>318</v>
      </c>
      <c r="G418" s="5">
        <v>2</v>
      </c>
      <c r="H418" s="15">
        <v>2</v>
      </c>
      <c r="I418" s="4" t="s">
        <v>1856</v>
      </c>
      <c r="J418" s="4" t="b">
        <f t="shared" si="6"/>
        <v>0</v>
      </c>
      <c r="K418" s="13">
        <v>0.45151909390066575</v>
      </c>
      <c r="L418" s="5">
        <v>2016</v>
      </c>
      <c r="M418" s="12" t="s">
        <v>1569</v>
      </c>
      <c r="O418" s="12" t="s">
        <v>1569</v>
      </c>
      <c r="Q418" s="12"/>
      <c r="S418" s="12" t="s">
        <v>1569</v>
      </c>
      <c r="U418" s="12">
        <v>43.22</v>
      </c>
      <c r="V418" s="5">
        <v>2016</v>
      </c>
      <c r="W418" s="12" t="s">
        <v>1569</v>
      </c>
      <c r="Y418" s="14" t="s">
        <v>1569</v>
      </c>
      <c r="AA418" s="14"/>
    </row>
    <row r="419" spans="1:27" ht="12.75" customHeight="1" x14ac:dyDescent="0.25">
      <c r="A419" s="5" t="s">
        <v>559</v>
      </c>
      <c r="B419" s="5" t="s">
        <v>1665</v>
      </c>
      <c r="C419" s="5" t="s">
        <v>560</v>
      </c>
      <c r="D419" s="5" t="s">
        <v>360</v>
      </c>
      <c r="E419" s="5" t="s">
        <v>561</v>
      </c>
      <c r="F419" s="5" t="s">
        <v>3203</v>
      </c>
      <c r="G419" s="5">
        <v>2</v>
      </c>
      <c r="H419" s="15">
        <v>2</v>
      </c>
      <c r="I419" s="4" t="s">
        <v>3204</v>
      </c>
      <c r="J419" s="4" t="b">
        <f t="shared" si="6"/>
        <v>0</v>
      </c>
      <c r="K419" s="13">
        <v>1.1691348402182384</v>
      </c>
      <c r="L419" s="5">
        <v>2016</v>
      </c>
      <c r="M419" s="12" t="s">
        <v>1569</v>
      </c>
      <c r="O419" s="12">
        <v>6.9000000000000021</v>
      </c>
      <c r="P419" s="5">
        <v>2016</v>
      </c>
      <c r="Q419" s="12"/>
      <c r="S419" s="12" t="s">
        <v>1569</v>
      </c>
      <c r="U419" s="12" t="s">
        <v>1569</v>
      </c>
      <c r="W419" s="12" t="s">
        <v>1569</v>
      </c>
      <c r="Y419" s="14" t="s">
        <v>1569</v>
      </c>
      <c r="AA419" s="14"/>
    </row>
    <row r="420" spans="1:27" ht="12.75" customHeight="1" x14ac:dyDescent="0.25">
      <c r="A420" s="5" t="s">
        <v>562</v>
      </c>
      <c r="B420" s="5" t="s">
        <v>565</v>
      </c>
      <c r="C420" s="5" t="s">
        <v>564</v>
      </c>
      <c r="D420" s="5" t="s">
        <v>360</v>
      </c>
      <c r="E420" s="5" t="s">
        <v>1591</v>
      </c>
      <c r="F420" s="5" t="s">
        <v>563</v>
      </c>
      <c r="G420" s="5">
        <v>2</v>
      </c>
      <c r="H420" s="15">
        <v>1</v>
      </c>
      <c r="I420" s="4" t="s">
        <v>3205</v>
      </c>
      <c r="J420" s="4" t="b">
        <f t="shared" si="6"/>
        <v>0</v>
      </c>
      <c r="K420" s="13">
        <v>1.0363697218738532</v>
      </c>
      <c r="L420" s="5">
        <v>2014</v>
      </c>
      <c r="M420" s="12">
        <v>94.58</v>
      </c>
      <c r="N420" s="5">
        <v>2014</v>
      </c>
      <c r="O420" s="12" t="s">
        <v>1569</v>
      </c>
      <c r="Q420" s="12"/>
      <c r="S420" s="12" t="s">
        <v>1569</v>
      </c>
      <c r="U420" s="12" t="s">
        <v>1569</v>
      </c>
      <c r="W420" s="12" t="s">
        <v>1569</v>
      </c>
      <c r="Y420" s="14" t="s">
        <v>1569</v>
      </c>
      <c r="AA420" s="14"/>
    </row>
    <row r="421" spans="1:27" ht="12.75" customHeight="1" x14ac:dyDescent="0.25">
      <c r="A421" s="5" t="s">
        <v>566</v>
      </c>
      <c r="B421" s="5" t="s">
        <v>565</v>
      </c>
      <c r="C421" s="5" t="s">
        <v>564</v>
      </c>
      <c r="D421" s="5" t="s">
        <v>360</v>
      </c>
      <c r="E421" s="5" t="s">
        <v>567</v>
      </c>
      <c r="F421" s="5" t="s">
        <v>3207</v>
      </c>
      <c r="G421" s="5">
        <v>2</v>
      </c>
      <c r="H421" s="15">
        <v>1</v>
      </c>
      <c r="I421" s="4" t="s">
        <v>3206</v>
      </c>
      <c r="J421" s="4" t="b">
        <f t="shared" si="6"/>
        <v>0</v>
      </c>
      <c r="K421" s="13">
        <v>0.98294633312356461</v>
      </c>
      <c r="L421" s="5">
        <v>2010</v>
      </c>
      <c r="M421" s="12">
        <v>31.57</v>
      </c>
      <c r="N421" s="5">
        <v>2010</v>
      </c>
      <c r="O421" s="12">
        <v>10</v>
      </c>
      <c r="P421" s="5">
        <v>2010</v>
      </c>
      <c r="Q421" s="12"/>
      <c r="S421" s="12" t="s">
        <v>1569</v>
      </c>
      <c r="U421" s="12" t="s">
        <v>1569</v>
      </c>
      <c r="W421" s="12" t="s">
        <v>1569</v>
      </c>
      <c r="Y421" s="14" t="s">
        <v>1569</v>
      </c>
      <c r="AA421" s="14"/>
    </row>
    <row r="422" spans="1:27" ht="12.75" customHeight="1" x14ac:dyDescent="0.25">
      <c r="A422" s="5" t="s">
        <v>568</v>
      </c>
      <c r="B422" s="5" t="s">
        <v>11</v>
      </c>
      <c r="C422" s="5" t="s">
        <v>570</v>
      </c>
      <c r="D422" s="5" t="s">
        <v>360</v>
      </c>
      <c r="E422" s="5" t="s">
        <v>571</v>
      </c>
      <c r="F422" s="5" t="s">
        <v>569</v>
      </c>
      <c r="G422" s="5">
        <v>1</v>
      </c>
      <c r="H422" s="15">
        <v>1</v>
      </c>
      <c r="I422" s="4" t="s">
        <v>1957</v>
      </c>
      <c r="J422" s="4" t="b">
        <f t="shared" si="6"/>
        <v>0</v>
      </c>
      <c r="K422" s="13">
        <v>0.93938858633702838</v>
      </c>
      <c r="L422" s="5">
        <v>2011</v>
      </c>
      <c r="M422" s="12">
        <v>49</v>
      </c>
      <c r="N422" s="5">
        <v>2011</v>
      </c>
      <c r="O422" s="12">
        <v>1.9940179461615157</v>
      </c>
      <c r="P422" s="5">
        <v>2011</v>
      </c>
      <c r="Q422" s="12"/>
      <c r="S422" s="12" t="s">
        <v>1569</v>
      </c>
      <c r="U422" s="12" t="s">
        <v>1569</v>
      </c>
      <c r="W422" s="12" t="s">
        <v>1569</v>
      </c>
      <c r="Y422" s="14">
        <v>57.507082152974512</v>
      </c>
      <c r="Z422" s="5">
        <v>2011</v>
      </c>
      <c r="AA422" s="14"/>
    </row>
    <row r="423" spans="1:27" ht="12.75" customHeight="1" x14ac:dyDescent="0.25">
      <c r="A423" s="5" t="s">
        <v>572</v>
      </c>
      <c r="B423" s="5" t="s">
        <v>11</v>
      </c>
      <c r="C423" s="5" t="s">
        <v>570</v>
      </c>
      <c r="D423" s="5" t="s">
        <v>360</v>
      </c>
      <c r="E423" s="5" t="s">
        <v>574</v>
      </c>
      <c r="F423" s="5" t="s">
        <v>573</v>
      </c>
      <c r="G423" s="5">
        <v>2</v>
      </c>
      <c r="H423" s="15">
        <v>1</v>
      </c>
      <c r="I423" s="4"/>
      <c r="J423" s="4" t="b">
        <f t="shared" si="6"/>
        <v>0</v>
      </c>
      <c r="K423" s="13">
        <v>0.92632955536181338</v>
      </c>
      <c r="L423" s="5">
        <v>2008</v>
      </c>
      <c r="M423" s="12">
        <v>61</v>
      </c>
      <c r="N423" s="5">
        <v>2008</v>
      </c>
      <c r="O423" s="12">
        <v>9</v>
      </c>
      <c r="P423" s="5">
        <v>2008</v>
      </c>
      <c r="Q423" s="12"/>
      <c r="S423" s="12">
        <v>28.985507246376812</v>
      </c>
      <c r="T423" s="5">
        <v>2008</v>
      </c>
      <c r="U423" s="12">
        <v>0</v>
      </c>
      <c r="V423" s="5">
        <v>2008</v>
      </c>
      <c r="W423" s="12">
        <v>0</v>
      </c>
      <c r="X423" s="5">
        <v>2008</v>
      </c>
      <c r="Y423" s="14">
        <v>100</v>
      </c>
      <c r="Z423" s="5">
        <v>2008</v>
      </c>
      <c r="AA423" s="14"/>
    </row>
    <row r="424" spans="1:27" ht="12.75" customHeight="1" x14ac:dyDescent="0.25">
      <c r="A424" s="5" t="s">
        <v>575</v>
      </c>
      <c r="B424" s="5" t="s">
        <v>11</v>
      </c>
      <c r="C424" s="5" t="s">
        <v>570</v>
      </c>
      <c r="D424" s="5" t="s">
        <v>360</v>
      </c>
      <c r="E424" s="5" t="s">
        <v>577</v>
      </c>
      <c r="F424" s="5" t="s">
        <v>576</v>
      </c>
      <c r="G424" s="5">
        <v>2</v>
      </c>
      <c r="H424" s="15">
        <v>2</v>
      </c>
      <c r="I424" s="4" t="s">
        <v>1958</v>
      </c>
      <c r="J424" s="4" t="b">
        <f t="shared" si="6"/>
        <v>0</v>
      </c>
      <c r="K424" s="13">
        <v>0.65231572080887146</v>
      </c>
      <c r="L424" s="5">
        <v>2006</v>
      </c>
      <c r="M424" s="12" t="s">
        <v>1569</v>
      </c>
      <c r="O424" s="12">
        <v>24</v>
      </c>
      <c r="P424" s="5">
        <v>2006</v>
      </c>
      <c r="Q424" s="12"/>
      <c r="S424" s="12" t="s">
        <v>1569</v>
      </c>
      <c r="U424" s="12" t="s">
        <v>1569</v>
      </c>
      <c r="W424" s="12" t="s">
        <v>1569</v>
      </c>
      <c r="Y424" s="14" t="s">
        <v>1569</v>
      </c>
      <c r="AA424" s="14"/>
    </row>
    <row r="425" spans="1:27" ht="12.75" customHeight="1" x14ac:dyDescent="0.25">
      <c r="A425" s="5" t="s">
        <v>1311</v>
      </c>
      <c r="B425" s="5" t="s">
        <v>1314</v>
      </c>
      <c r="C425" s="5" t="s">
        <v>1313</v>
      </c>
      <c r="D425" s="5" t="s">
        <v>1038</v>
      </c>
      <c r="E425" s="5" t="s">
        <v>1315</v>
      </c>
      <c r="F425" s="5" t="s">
        <v>1312</v>
      </c>
      <c r="G425" s="5">
        <v>1</v>
      </c>
      <c r="H425" s="15">
        <v>1</v>
      </c>
      <c r="I425" s="4" t="s">
        <v>1959</v>
      </c>
      <c r="J425" s="4" t="b">
        <f t="shared" si="6"/>
        <v>0</v>
      </c>
      <c r="K425" s="13">
        <v>1.2383443424805307</v>
      </c>
      <c r="L425" s="5">
        <v>2015</v>
      </c>
      <c r="M425" s="12">
        <v>100</v>
      </c>
      <c r="N425" s="5">
        <v>2015</v>
      </c>
      <c r="O425" s="12">
        <v>25.012501250125013</v>
      </c>
      <c r="P425" s="5">
        <v>2015</v>
      </c>
      <c r="Q425" s="12"/>
      <c r="S425" s="12">
        <v>55.246738513896766</v>
      </c>
      <c r="T425" s="5">
        <v>2015</v>
      </c>
      <c r="U425" s="12" t="s">
        <v>1569</v>
      </c>
      <c r="W425" s="12" t="s">
        <v>1569</v>
      </c>
      <c r="Y425" s="14">
        <v>100</v>
      </c>
      <c r="Z425" s="5">
        <v>2015</v>
      </c>
      <c r="AA425" s="14"/>
    </row>
    <row r="426" spans="1:27" ht="12.75" customHeight="1" x14ac:dyDescent="0.25">
      <c r="A426" s="5" t="s">
        <v>983</v>
      </c>
      <c r="B426" s="5" t="s">
        <v>986</v>
      </c>
      <c r="C426" s="5" t="s">
        <v>985</v>
      </c>
      <c r="D426" s="5" t="s">
        <v>620</v>
      </c>
      <c r="E426" s="5" t="s">
        <v>987</v>
      </c>
      <c r="F426" s="5" t="s">
        <v>984</v>
      </c>
      <c r="G426" s="5">
        <v>1</v>
      </c>
      <c r="H426" s="15">
        <v>1</v>
      </c>
      <c r="I426" s="4"/>
      <c r="J426" s="4" t="b">
        <f t="shared" si="6"/>
        <v>0</v>
      </c>
      <c r="K426" s="13">
        <v>0.64012017189360348</v>
      </c>
      <c r="L426" s="5">
        <v>2016</v>
      </c>
      <c r="M426" s="12" t="s">
        <v>1569</v>
      </c>
      <c r="O426" s="12">
        <v>17.82178217821782</v>
      </c>
      <c r="P426" s="5">
        <v>2016</v>
      </c>
      <c r="Q426" s="12"/>
      <c r="S426" s="12" t="s">
        <v>1569</v>
      </c>
      <c r="U426" s="12" t="s">
        <v>1569</v>
      </c>
      <c r="W426" s="12" t="s">
        <v>1569</v>
      </c>
      <c r="Y426" s="14" t="s">
        <v>1569</v>
      </c>
      <c r="AA426" s="14"/>
    </row>
    <row r="427" spans="1:27" ht="12.75" customHeight="1" x14ac:dyDescent="0.25">
      <c r="A427" s="5" t="s">
        <v>578</v>
      </c>
      <c r="B427" s="5" t="s">
        <v>581</v>
      </c>
      <c r="C427" s="5" t="s">
        <v>580</v>
      </c>
      <c r="D427" s="5" t="s">
        <v>360</v>
      </c>
      <c r="E427" s="5" t="s">
        <v>582</v>
      </c>
      <c r="F427" s="5" t="s">
        <v>579</v>
      </c>
      <c r="G427" s="5">
        <v>2</v>
      </c>
      <c r="H427" s="15">
        <v>2</v>
      </c>
      <c r="I427" s="4" t="s">
        <v>1960</v>
      </c>
      <c r="J427" s="4" t="b">
        <f t="shared" si="6"/>
        <v>0</v>
      </c>
      <c r="K427" s="13">
        <v>0.89127070556542676</v>
      </c>
      <c r="L427" s="5">
        <v>2014</v>
      </c>
      <c r="M427" s="12">
        <v>64</v>
      </c>
      <c r="N427" s="5">
        <v>2014</v>
      </c>
      <c r="O427" s="12">
        <v>0</v>
      </c>
      <c r="P427" s="5">
        <v>2014</v>
      </c>
      <c r="Q427" s="12"/>
      <c r="S427" s="12" t="s">
        <v>1569</v>
      </c>
      <c r="U427" s="12" t="s">
        <v>1569</v>
      </c>
      <c r="W427" s="12" t="s">
        <v>1569</v>
      </c>
      <c r="Y427" s="14" t="s">
        <v>1569</v>
      </c>
      <c r="AA427" s="14"/>
    </row>
    <row r="428" spans="1:27" ht="12.75" customHeight="1" x14ac:dyDescent="0.25">
      <c r="A428" s="5" t="s">
        <v>1316</v>
      </c>
      <c r="B428" s="5" t="s">
        <v>1319</v>
      </c>
      <c r="C428" s="5" t="s">
        <v>1318</v>
      </c>
      <c r="D428" s="5" t="s">
        <v>1038</v>
      </c>
      <c r="E428" s="5" t="s">
        <v>1592</v>
      </c>
      <c r="F428" s="5" t="s">
        <v>1317</v>
      </c>
      <c r="G428" s="5">
        <v>1</v>
      </c>
      <c r="H428" s="15">
        <v>1</v>
      </c>
      <c r="I428" s="4"/>
      <c r="J428" s="4" t="b">
        <f t="shared" si="6"/>
        <v>0</v>
      </c>
      <c r="K428" s="13">
        <v>1.011622190753608</v>
      </c>
      <c r="L428" s="5">
        <v>2012</v>
      </c>
      <c r="M428" s="12" t="s">
        <v>1569</v>
      </c>
      <c r="O428" s="12">
        <v>13.4</v>
      </c>
      <c r="P428" s="5">
        <v>2012</v>
      </c>
      <c r="Q428" s="12"/>
      <c r="S428" s="12">
        <v>1.4999999999999996</v>
      </c>
      <c r="T428" s="5">
        <v>2012</v>
      </c>
      <c r="U428" s="12">
        <v>5.0999999999999996</v>
      </c>
      <c r="V428" s="5">
        <v>2012</v>
      </c>
      <c r="W428" s="12">
        <v>0</v>
      </c>
      <c r="X428" s="5">
        <v>2012</v>
      </c>
      <c r="Y428" s="14">
        <v>29.336188436830835</v>
      </c>
      <c r="Z428" s="5">
        <v>2012</v>
      </c>
      <c r="AA428" s="14"/>
    </row>
    <row r="429" spans="1:27" ht="12.75" customHeight="1" x14ac:dyDescent="0.25">
      <c r="A429" s="5" t="s">
        <v>1320</v>
      </c>
      <c r="B429" s="5" t="s">
        <v>1319</v>
      </c>
      <c r="C429" s="5" t="s">
        <v>1318</v>
      </c>
      <c r="D429" s="5" t="s">
        <v>1038</v>
      </c>
      <c r="E429" s="5" t="s">
        <v>1322</v>
      </c>
      <c r="F429" s="5" t="s">
        <v>1321</v>
      </c>
      <c r="G429" s="5">
        <v>1</v>
      </c>
      <c r="H429" s="15">
        <v>1</v>
      </c>
      <c r="I429" s="4"/>
      <c r="J429" s="4" t="b">
        <f t="shared" si="6"/>
        <v>0</v>
      </c>
      <c r="K429" s="13">
        <v>1.0836427735475573</v>
      </c>
      <c r="L429" s="5">
        <v>2012</v>
      </c>
      <c r="M429" s="12">
        <v>40</v>
      </c>
      <c r="N429" s="5">
        <v>2012</v>
      </c>
      <c r="O429" s="12">
        <v>13.4</v>
      </c>
      <c r="P429" s="5">
        <v>2012</v>
      </c>
      <c r="Q429" s="12"/>
      <c r="S429" s="12" t="s">
        <v>1569</v>
      </c>
      <c r="U429" s="12" t="s">
        <v>1569</v>
      </c>
      <c r="W429" s="12" t="s">
        <v>1569</v>
      </c>
      <c r="Y429" s="14" t="s">
        <v>1569</v>
      </c>
      <c r="AA429" s="14"/>
    </row>
    <row r="430" spans="1:27" ht="12.75" customHeight="1" x14ac:dyDescent="0.25">
      <c r="A430" s="5" t="s">
        <v>988</v>
      </c>
      <c r="B430" s="5" t="s">
        <v>5</v>
      </c>
      <c r="C430" s="5" t="s">
        <v>990</v>
      </c>
      <c r="D430" s="5" t="s">
        <v>620</v>
      </c>
      <c r="E430" s="5" t="s">
        <v>991</v>
      </c>
      <c r="F430" s="5" t="s">
        <v>989</v>
      </c>
      <c r="G430" s="5">
        <v>1</v>
      </c>
      <c r="H430" s="15">
        <v>2</v>
      </c>
      <c r="I430" s="4" t="s">
        <v>3208</v>
      </c>
      <c r="J430" s="4" t="b">
        <f t="shared" si="6"/>
        <v>0</v>
      </c>
      <c r="K430" s="13">
        <v>0.70319634703196332</v>
      </c>
      <c r="L430" s="5">
        <v>2013</v>
      </c>
      <c r="M430" s="12" t="s">
        <v>1569</v>
      </c>
      <c r="O430" s="12">
        <v>11</v>
      </c>
      <c r="P430" s="5">
        <v>2013</v>
      </c>
      <c r="Q430" s="12"/>
      <c r="S430" s="12" t="s">
        <v>1569</v>
      </c>
      <c r="U430" s="12" t="s">
        <v>1569</v>
      </c>
      <c r="W430" s="12" t="s">
        <v>1569</v>
      </c>
      <c r="Y430" s="14">
        <v>100</v>
      </c>
      <c r="Z430" s="5">
        <v>2013</v>
      </c>
      <c r="AA430" s="14"/>
    </row>
    <row r="431" spans="1:27" ht="12.75" customHeight="1" x14ac:dyDescent="0.25">
      <c r="A431" s="5" t="s">
        <v>992</v>
      </c>
      <c r="B431" s="5" t="s">
        <v>5</v>
      </c>
      <c r="C431" s="5" t="s">
        <v>990</v>
      </c>
      <c r="D431" s="5" t="s">
        <v>620</v>
      </c>
      <c r="E431" s="5" t="s">
        <v>994</v>
      </c>
      <c r="F431" s="5" t="s">
        <v>993</v>
      </c>
      <c r="G431" s="5">
        <v>1</v>
      </c>
      <c r="H431" s="15">
        <v>2</v>
      </c>
      <c r="I431" s="4" t="s">
        <v>3208</v>
      </c>
      <c r="J431" s="4" t="b">
        <f t="shared" si="6"/>
        <v>0</v>
      </c>
      <c r="K431" s="13">
        <v>0.86105675146771032</v>
      </c>
      <c r="L431" s="5">
        <v>2012</v>
      </c>
      <c r="M431" s="12">
        <v>61</v>
      </c>
      <c r="N431" s="5">
        <v>2012</v>
      </c>
      <c r="O431" s="12">
        <v>10.105535643170052</v>
      </c>
      <c r="P431" s="5">
        <v>2012</v>
      </c>
      <c r="Q431" s="12"/>
      <c r="S431" s="12" t="s">
        <v>1569</v>
      </c>
      <c r="U431" s="12" t="s">
        <v>1569</v>
      </c>
      <c r="W431" s="12" t="s">
        <v>1569</v>
      </c>
      <c r="Y431" s="14">
        <v>95.754166224392307</v>
      </c>
      <c r="Z431" s="5">
        <v>2012</v>
      </c>
      <c r="AA431" s="14"/>
    </row>
    <row r="432" spans="1:27" ht="12.75" customHeight="1" x14ac:dyDescent="0.25">
      <c r="A432" s="5" t="s">
        <v>995</v>
      </c>
      <c r="B432" s="5" t="s">
        <v>5</v>
      </c>
      <c r="C432" s="5" t="s">
        <v>990</v>
      </c>
      <c r="D432" s="5" t="s">
        <v>620</v>
      </c>
      <c r="E432" s="5" t="s">
        <v>6</v>
      </c>
      <c r="F432" s="5" t="s">
        <v>996</v>
      </c>
      <c r="G432" s="5">
        <v>1</v>
      </c>
      <c r="H432" s="15">
        <v>2</v>
      </c>
      <c r="I432" s="4" t="s">
        <v>3208</v>
      </c>
      <c r="J432" s="4" t="b">
        <f t="shared" si="6"/>
        <v>0</v>
      </c>
      <c r="K432" s="13">
        <v>1.1281224818694602</v>
      </c>
      <c r="L432" s="5">
        <v>2008</v>
      </c>
      <c r="M432" s="12">
        <v>99</v>
      </c>
      <c r="N432" s="5">
        <v>2008</v>
      </c>
      <c r="O432" s="12">
        <v>9</v>
      </c>
      <c r="P432" s="5">
        <v>2008</v>
      </c>
      <c r="Q432" s="12"/>
      <c r="S432" s="12">
        <v>0</v>
      </c>
      <c r="T432" s="5">
        <v>2008</v>
      </c>
      <c r="U432" s="12">
        <v>0</v>
      </c>
      <c r="V432" s="5">
        <v>2008</v>
      </c>
      <c r="W432" s="12">
        <v>0</v>
      </c>
      <c r="X432" s="5">
        <v>2008</v>
      </c>
      <c r="Y432" s="14">
        <v>100</v>
      </c>
      <c r="Z432" s="5">
        <v>2008</v>
      </c>
      <c r="AA432" s="14"/>
    </row>
    <row r="433" spans="1:27" ht="12.75" customHeight="1" x14ac:dyDescent="0.25">
      <c r="A433" s="5" t="s">
        <v>1323</v>
      </c>
      <c r="B433" s="5" t="s">
        <v>1326</v>
      </c>
      <c r="C433" s="5" t="s">
        <v>1325</v>
      </c>
      <c r="D433" s="5" t="s">
        <v>1038</v>
      </c>
      <c r="E433" s="5" t="s">
        <v>1327</v>
      </c>
      <c r="F433" s="5" t="s">
        <v>1324</v>
      </c>
      <c r="G433" s="5">
        <v>1</v>
      </c>
      <c r="H433" s="15">
        <v>1</v>
      </c>
      <c r="I433" s="4" t="s">
        <v>3209</v>
      </c>
      <c r="J433" s="4" t="b">
        <f t="shared" si="6"/>
        <v>0</v>
      </c>
      <c r="K433" s="13">
        <v>1.0600011016181148</v>
      </c>
      <c r="L433" s="5">
        <v>2014</v>
      </c>
      <c r="M433" s="12" t="s">
        <v>1569</v>
      </c>
      <c r="O433" s="12">
        <v>15.884115884115882</v>
      </c>
      <c r="P433" s="5">
        <v>2014</v>
      </c>
      <c r="Q433" s="12"/>
      <c r="S433" s="12" t="s">
        <v>1569</v>
      </c>
      <c r="U433" s="12">
        <v>2.4900000000000002</v>
      </c>
      <c r="V433" s="5">
        <v>2014</v>
      </c>
      <c r="W433" s="12" t="s">
        <v>1569</v>
      </c>
      <c r="Y433" s="14" t="s">
        <v>1569</v>
      </c>
      <c r="AA433" s="14"/>
    </row>
    <row r="434" spans="1:27" ht="12.75" customHeight="1" x14ac:dyDescent="0.25">
      <c r="A434" s="5" t="s">
        <v>1328</v>
      </c>
      <c r="B434" s="5" t="s">
        <v>1326</v>
      </c>
      <c r="C434" s="5" t="s">
        <v>1325</v>
      </c>
      <c r="D434" s="5" t="s">
        <v>1038</v>
      </c>
      <c r="E434" s="5" t="s">
        <v>1593</v>
      </c>
      <c r="F434" s="5" t="s">
        <v>1329</v>
      </c>
      <c r="G434" s="5">
        <v>1</v>
      </c>
      <c r="H434" s="15">
        <v>1</v>
      </c>
      <c r="I434" s="4" t="s">
        <v>3209</v>
      </c>
      <c r="J434" s="4" t="b">
        <f t="shared" si="6"/>
        <v>0</v>
      </c>
      <c r="K434" s="13">
        <v>1.0599998222286506</v>
      </c>
      <c r="L434" s="5">
        <v>2014</v>
      </c>
      <c r="M434" s="12" t="s">
        <v>1569</v>
      </c>
      <c r="O434" s="12">
        <v>15.484515484515486</v>
      </c>
      <c r="P434" s="5">
        <v>2014</v>
      </c>
      <c r="Q434" s="12"/>
      <c r="S434" s="12" t="s">
        <v>1569</v>
      </c>
      <c r="U434" s="12" t="s">
        <v>1569</v>
      </c>
      <c r="W434" s="12" t="s">
        <v>1569</v>
      </c>
      <c r="Y434" s="14" t="s">
        <v>1569</v>
      </c>
      <c r="AA434" s="14"/>
    </row>
    <row r="435" spans="1:27" ht="12.75" customHeight="1" x14ac:dyDescent="0.25">
      <c r="A435" s="5" t="s">
        <v>1330</v>
      </c>
      <c r="B435" s="5" t="s">
        <v>1333</v>
      </c>
      <c r="C435" s="5" t="s">
        <v>1332</v>
      </c>
      <c r="D435" s="5" t="s">
        <v>1038</v>
      </c>
      <c r="E435" s="5" t="s">
        <v>1334</v>
      </c>
      <c r="F435" s="5" t="s">
        <v>1331</v>
      </c>
      <c r="G435" s="5">
        <v>1</v>
      </c>
      <c r="H435" s="15">
        <v>1</v>
      </c>
      <c r="I435" s="4"/>
      <c r="J435" s="4" t="b">
        <f t="shared" si="6"/>
        <v>0</v>
      </c>
      <c r="K435" s="13">
        <v>0.60229901942781594</v>
      </c>
      <c r="L435" s="5">
        <v>2012</v>
      </c>
      <c r="M435" s="12" t="s">
        <v>1569</v>
      </c>
      <c r="O435" s="12">
        <v>3</v>
      </c>
      <c r="P435" s="5">
        <v>2012</v>
      </c>
      <c r="Q435" s="12"/>
      <c r="S435" s="12" t="s">
        <v>1569</v>
      </c>
      <c r="U435" s="12" t="s">
        <v>1569</v>
      </c>
      <c r="W435" s="12" t="s">
        <v>1569</v>
      </c>
      <c r="Y435" s="14" t="s">
        <v>1569</v>
      </c>
      <c r="AA435" s="14"/>
    </row>
    <row r="436" spans="1:27" ht="12.75" customHeight="1" x14ac:dyDescent="0.25">
      <c r="A436" s="5" t="s">
        <v>1335</v>
      </c>
      <c r="B436" s="5" t="s">
        <v>1338</v>
      </c>
      <c r="C436" s="5" t="s">
        <v>1337</v>
      </c>
      <c r="D436" s="5" t="s">
        <v>1038</v>
      </c>
      <c r="E436" s="5" t="s">
        <v>1339</v>
      </c>
      <c r="F436" s="5" t="s">
        <v>1336</v>
      </c>
      <c r="G436" s="5">
        <v>1</v>
      </c>
      <c r="H436" s="15">
        <v>1</v>
      </c>
      <c r="I436" s="4"/>
      <c r="J436" s="4" t="b">
        <f t="shared" si="6"/>
        <v>0</v>
      </c>
      <c r="K436" s="13" t="s">
        <v>1569</v>
      </c>
      <c r="M436" s="12">
        <v>80</v>
      </c>
      <c r="O436" s="12">
        <v>9.3093093093093096</v>
      </c>
      <c r="Q436" s="12"/>
      <c r="S436" s="12" t="s">
        <v>1569</v>
      </c>
      <c r="U436" s="12" t="s">
        <v>1569</v>
      </c>
      <c r="W436" s="12" t="s">
        <v>1569</v>
      </c>
      <c r="Y436" s="14" t="s">
        <v>1569</v>
      </c>
      <c r="AA436" s="14"/>
    </row>
    <row r="437" spans="1:27" ht="12.75" customHeight="1" x14ac:dyDescent="0.25">
      <c r="A437" s="5" t="s">
        <v>583</v>
      </c>
      <c r="B437" s="5" t="s">
        <v>586</v>
      </c>
      <c r="C437" s="5" t="s">
        <v>585</v>
      </c>
      <c r="D437" s="5" t="s">
        <v>360</v>
      </c>
      <c r="E437" s="5" t="s">
        <v>587</v>
      </c>
      <c r="F437" s="5" t="s">
        <v>584</v>
      </c>
      <c r="G437" s="5">
        <v>2</v>
      </c>
      <c r="H437" s="15">
        <v>1</v>
      </c>
      <c r="I437" s="4"/>
      <c r="J437" s="4" t="b">
        <f t="shared" si="6"/>
        <v>0</v>
      </c>
      <c r="K437" s="13">
        <v>1.188724102796332</v>
      </c>
      <c r="L437" s="5">
        <v>2014</v>
      </c>
      <c r="M437" s="12">
        <v>65</v>
      </c>
      <c r="N437" s="5">
        <v>2014</v>
      </c>
      <c r="O437" s="12">
        <v>1.5984015984015987</v>
      </c>
      <c r="P437" s="5">
        <v>2014</v>
      </c>
      <c r="Q437" s="12"/>
      <c r="S437" s="12">
        <v>0</v>
      </c>
      <c r="T437" s="5">
        <v>2014</v>
      </c>
      <c r="U437" s="12">
        <v>0</v>
      </c>
      <c r="V437" s="5">
        <v>2014</v>
      </c>
      <c r="W437" s="12">
        <v>0</v>
      </c>
      <c r="X437" s="5">
        <v>2014</v>
      </c>
      <c r="Y437" s="14">
        <v>100</v>
      </c>
      <c r="Z437" s="5">
        <v>2014</v>
      </c>
      <c r="AA437" s="14"/>
    </row>
    <row r="438" spans="1:27" ht="12.75" customHeight="1" x14ac:dyDescent="0.25">
      <c r="A438" s="5" t="s">
        <v>997</v>
      </c>
      <c r="B438" s="5" t="s">
        <v>1000</v>
      </c>
      <c r="C438" s="5" t="s">
        <v>999</v>
      </c>
      <c r="D438" s="5" t="s">
        <v>620</v>
      </c>
      <c r="E438" s="5" t="s">
        <v>1001</v>
      </c>
      <c r="F438" s="5" t="s">
        <v>998</v>
      </c>
      <c r="G438" s="5">
        <v>1</v>
      </c>
      <c r="H438" s="15">
        <v>1</v>
      </c>
      <c r="I438" s="4" t="s">
        <v>1961</v>
      </c>
      <c r="J438" s="4" t="b">
        <f t="shared" si="6"/>
        <v>0</v>
      </c>
      <c r="K438" s="13">
        <v>1.02437071044765</v>
      </c>
      <c r="L438" s="5">
        <v>2016</v>
      </c>
      <c r="M438" s="12" t="s">
        <v>1569</v>
      </c>
      <c r="O438" s="12">
        <v>7.0000000000000009</v>
      </c>
      <c r="P438" s="5">
        <v>2016</v>
      </c>
      <c r="Q438" s="12"/>
      <c r="S438" s="12">
        <v>0</v>
      </c>
      <c r="T438" s="5">
        <v>2016</v>
      </c>
      <c r="U438" s="12">
        <v>0</v>
      </c>
      <c r="V438" s="5">
        <v>2016</v>
      </c>
      <c r="W438" s="12">
        <v>24.572649572649574</v>
      </c>
      <c r="X438" s="5">
        <v>2016</v>
      </c>
      <c r="Y438" s="14">
        <v>0</v>
      </c>
      <c r="Z438" s="5">
        <v>2016</v>
      </c>
      <c r="AA438" s="14"/>
    </row>
    <row r="439" spans="1:27" ht="12.75" customHeight="1" x14ac:dyDescent="0.25">
      <c r="A439" s="5" t="s">
        <v>1002</v>
      </c>
      <c r="B439" s="5" t="s">
        <v>1000</v>
      </c>
      <c r="C439" s="5" t="s">
        <v>999</v>
      </c>
      <c r="D439" s="5" t="s">
        <v>620</v>
      </c>
      <c r="E439" s="5" t="s">
        <v>1004</v>
      </c>
      <c r="F439" s="5" t="s">
        <v>1003</v>
      </c>
      <c r="G439" s="5">
        <v>2</v>
      </c>
      <c r="H439" s="15">
        <v>1</v>
      </c>
      <c r="I439" s="4"/>
      <c r="J439" s="4" t="b">
        <f t="shared" si="6"/>
        <v>0</v>
      </c>
      <c r="K439" s="13">
        <v>2.1093035620676908</v>
      </c>
      <c r="L439" s="5">
        <v>2012</v>
      </c>
      <c r="M439" s="12">
        <v>100</v>
      </c>
      <c r="N439" s="5">
        <v>2012</v>
      </c>
      <c r="O439" s="12">
        <v>12.587412587412588</v>
      </c>
      <c r="P439" s="5">
        <v>2012</v>
      </c>
      <c r="Q439" s="12"/>
      <c r="S439" s="12" t="s">
        <v>1569</v>
      </c>
      <c r="U439" s="12" t="s">
        <v>1569</v>
      </c>
      <c r="W439" s="12" t="s">
        <v>1569</v>
      </c>
      <c r="Y439" s="14" t="s">
        <v>1569</v>
      </c>
      <c r="AA439" s="14"/>
    </row>
    <row r="440" spans="1:27" ht="12.75" customHeight="1" x14ac:dyDescent="0.25">
      <c r="A440" s="5" t="s">
        <v>324</v>
      </c>
      <c r="B440" s="5" t="s">
        <v>327</v>
      </c>
      <c r="C440" s="5" t="s">
        <v>326</v>
      </c>
      <c r="D440" s="5" t="s">
        <v>35</v>
      </c>
      <c r="E440" s="5" t="s">
        <v>328</v>
      </c>
      <c r="F440" s="5" t="s">
        <v>325</v>
      </c>
      <c r="G440" s="5">
        <v>1</v>
      </c>
      <c r="H440" s="15">
        <v>2</v>
      </c>
      <c r="I440" s="4" t="s">
        <v>1962</v>
      </c>
      <c r="J440" s="4" t="b">
        <f t="shared" si="6"/>
        <v>0</v>
      </c>
      <c r="K440" s="13">
        <v>2.4730346354010888</v>
      </c>
      <c r="L440" s="5">
        <v>2015</v>
      </c>
      <c r="M440" s="12">
        <v>100</v>
      </c>
      <c r="N440" s="5">
        <v>2015</v>
      </c>
      <c r="O440" s="12">
        <v>19</v>
      </c>
      <c r="P440" s="5">
        <v>2015</v>
      </c>
      <c r="Q440" s="12"/>
      <c r="S440" s="12">
        <v>9</v>
      </c>
      <c r="T440" s="5">
        <v>2015</v>
      </c>
      <c r="U440" s="12">
        <v>20</v>
      </c>
      <c r="V440" s="5">
        <v>2015</v>
      </c>
      <c r="W440" s="12">
        <v>0</v>
      </c>
      <c r="X440" s="5">
        <v>2015</v>
      </c>
      <c r="Y440" s="14">
        <v>12.676056338028168</v>
      </c>
      <c r="Z440" s="5">
        <v>2015</v>
      </c>
      <c r="AA440" s="14"/>
    </row>
    <row r="441" spans="1:27" ht="12.75" customHeight="1" x14ac:dyDescent="0.25">
      <c r="A441" s="5" t="s">
        <v>329</v>
      </c>
      <c r="B441" s="5" t="s">
        <v>327</v>
      </c>
      <c r="C441" s="5" t="s">
        <v>326</v>
      </c>
      <c r="D441" s="5" t="s">
        <v>35</v>
      </c>
      <c r="E441" s="5" t="s">
        <v>331</v>
      </c>
      <c r="F441" s="5" t="s">
        <v>330</v>
      </c>
      <c r="G441" s="5">
        <v>1</v>
      </c>
      <c r="H441" s="15">
        <v>2</v>
      </c>
      <c r="I441" s="4" t="s">
        <v>1962</v>
      </c>
      <c r="J441" s="4" t="b">
        <f t="shared" si="6"/>
        <v>0</v>
      </c>
      <c r="K441" s="13">
        <v>3.0514852945347291</v>
      </c>
      <c r="L441" s="5">
        <v>2011</v>
      </c>
      <c r="M441" s="12">
        <v>100</v>
      </c>
      <c r="N441" s="5">
        <v>2011</v>
      </c>
      <c r="O441" s="12">
        <v>24.24697288101671</v>
      </c>
      <c r="P441" s="5">
        <v>2011</v>
      </c>
      <c r="Q441" s="12"/>
      <c r="S441" s="12">
        <v>0</v>
      </c>
      <c r="T441" s="5">
        <v>2011</v>
      </c>
      <c r="U441" s="12">
        <v>25</v>
      </c>
      <c r="V441" s="5">
        <v>2011</v>
      </c>
      <c r="W441" s="12">
        <v>0</v>
      </c>
      <c r="X441" s="5">
        <v>2011</v>
      </c>
      <c r="Y441" s="14">
        <v>100</v>
      </c>
      <c r="Z441" s="5">
        <v>2011</v>
      </c>
      <c r="AA441" s="14"/>
    </row>
    <row r="442" spans="1:27" ht="12.75" customHeight="1" x14ac:dyDescent="0.25">
      <c r="A442" s="5" t="s">
        <v>332</v>
      </c>
      <c r="B442" s="5" t="s">
        <v>335</v>
      </c>
      <c r="C442" s="5" t="s">
        <v>334</v>
      </c>
      <c r="D442" s="5" t="s">
        <v>35</v>
      </c>
      <c r="E442" s="5" t="s">
        <v>336</v>
      </c>
      <c r="F442" s="5" t="s">
        <v>333</v>
      </c>
      <c r="G442" s="5">
        <v>2</v>
      </c>
      <c r="H442" s="15">
        <v>1</v>
      </c>
      <c r="I442" s="4" t="s">
        <v>3210</v>
      </c>
      <c r="J442" s="4" t="b">
        <f t="shared" si="6"/>
        <v>0</v>
      </c>
      <c r="K442" s="13">
        <v>1.2056220890934786</v>
      </c>
      <c r="L442" s="5">
        <v>2012</v>
      </c>
      <c r="M442" s="12">
        <v>99</v>
      </c>
      <c r="N442" s="5">
        <v>2012</v>
      </c>
      <c r="O442" s="12">
        <v>6</v>
      </c>
      <c r="P442" s="5">
        <v>2012</v>
      </c>
      <c r="Q442" s="12"/>
      <c r="S442" s="12">
        <v>0</v>
      </c>
      <c r="T442" s="5">
        <v>2012</v>
      </c>
      <c r="U442" s="12">
        <v>30</v>
      </c>
      <c r="V442" s="5">
        <v>2012</v>
      </c>
      <c r="W442" s="12">
        <v>46.338028169014088</v>
      </c>
      <c r="X442" s="5">
        <v>2012</v>
      </c>
      <c r="Y442" s="14">
        <v>100</v>
      </c>
      <c r="Z442" s="5">
        <v>2012</v>
      </c>
      <c r="AA442" s="14"/>
    </row>
    <row r="443" spans="1:27" ht="12.75" customHeight="1" x14ac:dyDescent="0.25">
      <c r="A443" s="5" t="s">
        <v>337</v>
      </c>
      <c r="B443" s="5" t="s">
        <v>335</v>
      </c>
      <c r="C443" s="5" t="s">
        <v>334</v>
      </c>
      <c r="D443" s="5" t="s">
        <v>35</v>
      </c>
      <c r="E443" s="5" t="s">
        <v>339</v>
      </c>
      <c r="F443" s="5" t="s">
        <v>338</v>
      </c>
      <c r="G443" s="5">
        <v>3</v>
      </c>
      <c r="H443" s="15">
        <v>1</v>
      </c>
      <c r="I443" s="4"/>
      <c r="J443" s="4" t="b">
        <f t="shared" si="6"/>
        <v>0</v>
      </c>
      <c r="K443" s="13">
        <v>1.0122290686577904</v>
      </c>
      <c r="L443" s="5">
        <v>2015</v>
      </c>
      <c r="M443" s="12">
        <v>100</v>
      </c>
      <c r="N443" s="5">
        <v>2015</v>
      </c>
      <c r="O443" s="12">
        <v>11.111111111111111</v>
      </c>
      <c r="P443" s="5">
        <v>2015</v>
      </c>
      <c r="Q443" s="12"/>
      <c r="S443" s="12">
        <v>25.3</v>
      </c>
      <c r="T443" s="5">
        <v>2015</v>
      </c>
      <c r="U443" s="12">
        <v>45.03</v>
      </c>
      <c r="V443" s="5">
        <v>2015</v>
      </c>
      <c r="W443" s="12">
        <v>0</v>
      </c>
      <c r="X443" s="5">
        <v>2015</v>
      </c>
      <c r="Y443" s="14">
        <v>100</v>
      </c>
      <c r="Z443" s="5">
        <v>2015</v>
      </c>
      <c r="AA443" s="14"/>
    </row>
    <row r="444" spans="1:27" ht="12.75" customHeight="1" x14ac:dyDescent="0.25">
      <c r="A444" s="5" t="s">
        <v>340</v>
      </c>
      <c r="B444" s="5" t="s">
        <v>343</v>
      </c>
      <c r="C444" s="5" t="s">
        <v>342</v>
      </c>
      <c r="D444" s="5" t="s">
        <v>35</v>
      </c>
      <c r="E444" s="5" t="s">
        <v>344</v>
      </c>
      <c r="F444" s="5" t="s">
        <v>341</v>
      </c>
      <c r="G444" s="5">
        <v>2</v>
      </c>
      <c r="H444" s="15">
        <v>1</v>
      </c>
      <c r="I444" s="4" t="s">
        <v>1963</v>
      </c>
      <c r="J444" s="4" t="b">
        <f t="shared" si="6"/>
        <v>0</v>
      </c>
      <c r="K444" s="13">
        <v>1.894714515740993</v>
      </c>
      <c r="L444" s="5">
        <v>2016</v>
      </c>
      <c r="M444" s="12" t="s">
        <v>1569</v>
      </c>
      <c r="O444" s="12">
        <v>0</v>
      </c>
      <c r="P444" s="5">
        <v>2016</v>
      </c>
      <c r="Q444" s="12"/>
      <c r="S444" s="12">
        <v>33</v>
      </c>
      <c r="T444" s="5">
        <v>2016</v>
      </c>
      <c r="U444" s="12">
        <v>11</v>
      </c>
      <c r="V444" s="5">
        <v>2016</v>
      </c>
      <c r="W444" s="12">
        <v>0</v>
      </c>
      <c r="X444" s="5">
        <v>2016</v>
      </c>
      <c r="Y444" s="14">
        <v>100</v>
      </c>
      <c r="Z444" s="5">
        <v>2016</v>
      </c>
      <c r="AA444" s="14"/>
    </row>
    <row r="445" spans="1:27" ht="12.75" customHeight="1" x14ac:dyDescent="0.25">
      <c r="A445" s="5" t="s">
        <v>345</v>
      </c>
      <c r="B445" s="5" t="s">
        <v>343</v>
      </c>
      <c r="C445" s="5" t="s">
        <v>342</v>
      </c>
      <c r="D445" s="5" t="s">
        <v>35</v>
      </c>
      <c r="E445" s="5" t="s">
        <v>347</v>
      </c>
      <c r="F445" s="5" t="s">
        <v>346</v>
      </c>
      <c r="G445" s="5">
        <v>2</v>
      </c>
      <c r="H445" s="15">
        <v>1</v>
      </c>
      <c r="I445" s="4" t="s">
        <v>1964</v>
      </c>
      <c r="J445" s="4" t="b">
        <f t="shared" si="6"/>
        <v>0</v>
      </c>
      <c r="K445" s="13">
        <v>1.7916899736736425</v>
      </c>
      <c r="L445" s="5">
        <v>2012</v>
      </c>
      <c r="M445" s="12" t="s">
        <v>1569</v>
      </c>
      <c r="O445" s="12" t="s">
        <v>1569</v>
      </c>
      <c r="Q445" s="12"/>
      <c r="S445" s="12" t="s">
        <v>1569</v>
      </c>
      <c r="U445" s="12">
        <v>31</v>
      </c>
      <c r="V445" s="5">
        <v>2012</v>
      </c>
      <c r="W445" s="12" t="s">
        <v>1569</v>
      </c>
      <c r="Y445" s="14" t="s">
        <v>1569</v>
      </c>
      <c r="AA445" s="14"/>
    </row>
    <row r="446" spans="1:27" ht="12.75" customHeight="1" x14ac:dyDescent="0.25">
      <c r="A446" s="5" t="s">
        <v>348</v>
      </c>
      <c r="B446" s="5" t="s">
        <v>343</v>
      </c>
      <c r="C446" s="5" t="s">
        <v>342</v>
      </c>
      <c r="D446" s="5" t="s">
        <v>35</v>
      </c>
      <c r="E446" s="5" t="s">
        <v>350</v>
      </c>
      <c r="F446" s="5" t="s">
        <v>349</v>
      </c>
      <c r="G446" s="5">
        <v>2</v>
      </c>
      <c r="H446" s="15">
        <v>2</v>
      </c>
      <c r="I446" s="4" t="s">
        <v>1965</v>
      </c>
      <c r="J446" s="4" t="b">
        <f t="shared" si="6"/>
        <v>0</v>
      </c>
      <c r="K446" s="13">
        <v>3.1283431568144362</v>
      </c>
      <c r="L446" s="5">
        <v>2015</v>
      </c>
      <c r="M446" s="12">
        <v>100</v>
      </c>
      <c r="N446" s="5">
        <v>2015</v>
      </c>
      <c r="O446" s="12">
        <v>11.523046092184369</v>
      </c>
      <c r="P446" s="5">
        <v>2015</v>
      </c>
      <c r="Q446" s="12"/>
      <c r="S446" s="12">
        <v>0</v>
      </c>
      <c r="T446" s="5">
        <v>2015</v>
      </c>
      <c r="U446" s="12">
        <v>58.04</v>
      </c>
      <c r="V446" s="5">
        <v>2015</v>
      </c>
      <c r="W446" s="12">
        <v>0</v>
      </c>
      <c r="X446" s="5">
        <v>2015</v>
      </c>
      <c r="Y446" s="14">
        <v>100</v>
      </c>
      <c r="Z446" s="5">
        <v>2015</v>
      </c>
      <c r="AA446" s="14"/>
    </row>
    <row r="447" spans="1:27" ht="12.75" customHeight="1" x14ac:dyDescent="0.25">
      <c r="A447" s="5" t="s">
        <v>351</v>
      </c>
      <c r="B447" s="5" t="s">
        <v>354</v>
      </c>
      <c r="C447" s="5" t="s">
        <v>353</v>
      </c>
      <c r="D447" s="5" t="s">
        <v>35</v>
      </c>
      <c r="E447" s="5" t="s">
        <v>355</v>
      </c>
      <c r="F447" s="5" t="s">
        <v>352</v>
      </c>
      <c r="G447" s="5">
        <v>1</v>
      </c>
      <c r="H447" s="15">
        <v>1</v>
      </c>
      <c r="I447" s="4"/>
      <c r="J447" s="4" t="b">
        <f t="shared" si="6"/>
        <v>0</v>
      </c>
      <c r="K447" s="13">
        <v>1.0006762145328509</v>
      </c>
      <c r="L447" s="5">
        <v>2012</v>
      </c>
      <c r="M447" s="12">
        <v>100</v>
      </c>
      <c r="N447" s="5">
        <v>2012</v>
      </c>
      <c r="O447" s="12">
        <v>15.871587158715869</v>
      </c>
      <c r="P447" s="5">
        <v>2012</v>
      </c>
      <c r="Q447" s="12"/>
      <c r="S447" s="12">
        <v>0</v>
      </c>
      <c r="T447" s="5">
        <v>2012</v>
      </c>
      <c r="U447" s="12">
        <v>29</v>
      </c>
      <c r="V447" s="5">
        <v>2012</v>
      </c>
      <c r="W447" s="12">
        <v>0</v>
      </c>
      <c r="X447" s="5">
        <v>2012</v>
      </c>
      <c r="Y447" s="14">
        <v>100</v>
      </c>
      <c r="Z447" s="5">
        <v>2012</v>
      </c>
      <c r="AA447" s="14"/>
    </row>
    <row r="448" spans="1:27" ht="12.75" customHeight="1" x14ac:dyDescent="0.25">
      <c r="A448" s="5" t="s">
        <v>1009</v>
      </c>
      <c r="B448" s="5" t="s">
        <v>1007</v>
      </c>
      <c r="C448" s="5" t="s">
        <v>1006</v>
      </c>
      <c r="D448" s="5" t="s">
        <v>620</v>
      </c>
      <c r="E448" s="5" t="s">
        <v>1011</v>
      </c>
      <c r="F448" s="5" t="s">
        <v>1010</v>
      </c>
      <c r="G448" s="5">
        <v>2</v>
      </c>
      <c r="H448" s="15">
        <v>2</v>
      </c>
      <c r="I448" s="4" t="s">
        <v>1966</v>
      </c>
      <c r="J448" s="4" t="b">
        <f t="shared" si="6"/>
        <v>0</v>
      </c>
      <c r="K448" s="13">
        <v>0.60855753607224794</v>
      </c>
      <c r="L448" s="5">
        <v>2012</v>
      </c>
      <c r="M448" s="12" t="s">
        <v>1569</v>
      </c>
      <c r="O448" s="12">
        <v>0</v>
      </c>
      <c r="P448" s="5">
        <v>2012</v>
      </c>
      <c r="Q448" s="12"/>
      <c r="S448" s="12" t="s">
        <v>1569</v>
      </c>
      <c r="U448" s="12" t="s">
        <v>1569</v>
      </c>
      <c r="W448" s="12" t="s">
        <v>1569</v>
      </c>
      <c r="Y448" s="14" t="s">
        <v>1569</v>
      </c>
      <c r="AA448" s="14"/>
    </row>
    <row r="449" spans="1:27" ht="12.75" customHeight="1" x14ac:dyDescent="0.25">
      <c r="A449" s="5" t="s">
        <v>1012</v>
      </c>
      <c r="B449" s="5" t="s">
        <v>1014</v>
      </c>
      <c r="C449" s="5" t="s">
        <v>1013</v>
      </c>
      <c r="D449" s="5" t="s">
        <v>620</v>
      </c>
      <c r="E449" s="5" t="s">
        <v>1015</v>
      </c>
      <c r="F449" s="5" t="s">
        <v>3212</v>
      </c>
      <c r="G449" s="5">
        <v>1</v>
      </c>
      <c r="H449" s="15">
        <v>1</v>
      </c>
      <c r="I449" s="4" t="s">
        <v>3211</v>
      </c>
      <c r="J449" s="4" t="b">
        <f t="shared" si="6"/>
        <v>0</v>
      </c>
      <c r="K449" s="13">
        <v>1.6797066858858289</v>
      </c>
      <c r="L449" s="5">
        <v>2012</v>
      </c>
      <c r="M449" s="12">
        <v>60</v>
      </c>
      <c r="N449" s="5">
        <v>2012</v>
      </c>
      <c r="O449" s="12">
        <v>7.9</v>
      </c>
      <c r="P449" s="5">
        <v>2012</v>
      </c>
      <c r="Q449" s="12"/>
      <c r="S449" s="12" t="s">
        <v>1569</v>
      </c>
      <c r="U449" s="12" t="s">
        <v>1569</v>
      </c>
      <c r="W449" s="12" t="s">
        <v>1569</v>
      </c>
      <c r="Y449" s="14" t="s">
        <v>1569</v>
      </c>
      <c r="AA449" s="14"/>
    </row>
    <row r="450" spans="1:27" ht="12.75" customHeight="1" x14ac:dyDescent="0.25">
      <c r="A450" s="5" t="s">
        <v>1340</v>
      </c>
      <c r="B450" s="5" t="s">
        <v>1535</v>
      </c>
      <c r="C450" s="5" t="s">
        <v>1342</v>
      </c>
      <c r="D450" s="5" t="s">
        <v>1038</v>
      </c>
      <c r="E450" s="5" t="s">
        <v>1343</v>
      </c>
      <c r="F450" s="5" t="s">
        <v>1341</v>
      </c>
      <c r="G450" s="5">
        <v>2</v>
      </c>
      <c r="H450" s="15">
        <v>2</v>
      </c>
      <c r="I450" s="4" t="s">
        <v>1967</v>
      </c>
      <c r="J450" s="4" t="b">
        <f t="shared" si="6"/>
        <v>0</v>
      </c>
      <c r="K450" s="13">
        <v>1.5210075805376297</v>
      </c>
      <c r="L450" s="5">
        <v>2010</v>
      </c>
      <c r="M450" s="12">
        <v>100</v>
      </c>
      <c r="N450" s="5">
        <v>2010</v>
      </c>
      <c r="O450" s="12">
        <v>0</v>
      </c>
      <c r="P450" s="5">
        <v>2010</v>
      </c>
      <c r="Q450" s="12"/>
      <c r="S450" s="12">
        <v>0</v>
      </c>
      <c r="T450" s="5">
        <v>2010</v>
      </c>
      <c r="U450" s="12">
        <v>0.9</v>
      </c>
      <c r="V450" s="5">
        <v>2010</v>
      </c>
      <c r="W450" s="12">
        <v>0</v>
      </c>
      <c r="X450" s="5">
        <v>2010</v>
      </c>
      <c r="Y450" s="14">
        <v>100</v>
      </c>
      <c r="Z450" s="5">
        <v>2010</v>
      </c>
      <c r="AA450" s="14"/>
    </row>
    <row r="451" spans="1:27" ht="12.75" customHeight="1" x14ac:dyDescent="0.25">
      <c r="A451" s="5" t="s">
        <v>1016</v>
      </c>
      <c r="B451" s="5" t="s">
        <v>1019</v>
      </c>
      <c r="C451" s="5" t="s">
        <v>1018</v>
      </c>
      <c r="D451" s="5" t="s">
        <v>620</v>
      </c>
      <c r="E451" s="5" t="s">
        <v>1020</v>
      </c>
      <c r="F451" s="5" t="s">
        <v>1017</v>
      </c>
      <c r="G451" s="5">
        <v>1</v>
      </c>
      <c r="H451" s="15">
        <v>2</v>
      </c>
      <c r="I451" s="4" t="s">
        <v>1968</v>
      </c>
      <c r="J451" s="4" t="b">
        <f t="shared" si="6"/>
        <v>0</v>
      </c>
      <c r="K451" s="13">
        <v>1.8049049324882889</v>
      </c>
      <c r="L451" s="5">
        <v>2014</v>
      </c>
      <c r="M451" s="12">
        <v>92</v>
      </c>
      <c r="N451" s="5">
        <v>2014</v>
      </c>
      <c r="O451" s="12">
        <v>8.6172344689378768</v>
      </c>
      <c r="P451" s="5">
        <v>2014</v>
      </c>
      <c r="Q451" s="12"/>
      <c r="S451" s="12">
        <v>2.4405125076266012</v>
      </c>
      <c r="T451" s="5">
        <v>2014</v>
      </c>
      <c r="U451" s="12" t="s">
        <v>1569</v>
      </c>
      <c r="W451" s="12" t="s">
        <v>1569</v>
      </c>
      <c r="Y451" s="14">
        <v>84.26401152030131</v>
      </c>
      <c r="Z451" s="5">
        <v>2014</v>
      </c>
      <c r="AA451" s="14"/>
    </row>
    <row r="452" spans="1:27" ht="12.75" customHeight="1" x14ac:dyDescent="0.25">
      <c r="A452" s="5" t="s">
        <v>1021</v>
      </c>
      <c r="B452" s="5" t="s">
        <v>1019</v>
      </c>
      <c r="C452" s="5" t="s">
        <v>1018</v>
      </c>
      <c r="D452" s="5" t="s">
        <v>620</v>
      </c>
      <c r="E452" s="5" t="s">
        <v>1023</v>
      </c>
      <c r="F452" s="5" t="s">
        <v>1022</v>
      </c>
      <c r="G452" s="5">
        <v>1</v>
      </c>
      <c r="H452" s="15">
        <v>1</v>
      </c>
      <c r="I452" s="4"/>
      <c r="J452" s="4" t="b">
        <f t="shared" si="6"/>
        <v>0</v>
      </c>
      <c r="K452" s="13">
        <v>0.89119157867871923</v>
      </c>
      <c r="L452" s="5">
        <v>2014</v>
      </c>
      <c r="M452" s="12">
        <v>97</v>
      </c>
      <c r="N452" s="5">
        <v>2014</v>
      </c>
      <c r="O452" s="12">
        <v>15.825914935707223</v>
      </c>
      <c r="P452" s="5">
        <v>2014</v>
      </c>
      <c r="Q452" s="12"/>
      <c r="S452" s="12">
        <v>15</v>
      </c>
      <c r="T452" s="5">
        <v>2014</v>
      </c>
      <c r="U452" s="12">
        <v>0</v>
      </c>
      <c r="V452" s="5">
        <v>2014</v>
      </c>
      <c r="W452" s="12">
        <v>0</v>
      </c>
      <c r="X452" s="5">
        <v>2014</v>
      </c>
      <c r="Y452" s="14">
        <v>100</v>
      </c>
      <c r="Z452" s="5">
        <v>2014</v>
      </c>
      <c r="AA452" s="14"/>
    </row>
    <row r="453" spans="1:27" ht="12.75" customHeight="1" x14ac:dyDescent="0.25">
      <c r="A453" s="5" t="s">
        <v>588</v>
      </c>
      <c r="B453" s="5" t="s">
        <v>1536</v>
      </c>
      <c r="C453" s="5" t="s">
        <v>590</v>
      </c>
      <c r="D453" s="5" t="s">
        <v>360</v>
      </c>
      <c r="E453" s="5" t="s">
        <v>1594</v>
      </c>
      <c r="F453" s="5" t="s">
        <v>589</v>
      </c>
      <c r="G453" s="5">
        <v>1</v>
      </c>
      <c r="H453" s="15">
        <v>1</v>
      </c>
      <c r="I453" s="4" t="s">
        <v>1969</v>
      </c>
      <c r="J453" s="4" t="b">
        <f t="shared" si="6"/>
        <v>0</v>
      </c>
      <c r="K453" s="13">
        <v>0.85714285546357072</v>
      </c>
      <c r="L453" s="5">
        <v>2016</v>
      </c>
      <c r="M453" s="12">
        <v>70</v>
      </c>
      <c r="N453" s="5">
        <v>2016</v>
      </c>
      <c r="O453" s="12">
        <v>10</v>
      </c>
      <c r="P453" s="5">
        <v>2016</v>
      </c>
      <c r="Q453" s="12"/>
      <c r="S453" s="12">
        <v>0</v>
      </c>
      <c r="T453" s="5">
        <v>2016</v>
      </c>
      <c r="U453" s="12">
        <v>0</v>
      </c>
      <c r="V453" s="5">
        <v>2016</v>
      </c>
      <c r="W453" s="12">
        <v>0</v>
      </c>
      <c r="X453" s="5">
        <v>2016</v>
      </c>
      <c r="Y453" s="14">
        <v>100</v>
      </c>
      <c r="Z453" s="5">
        <v>2016</v>
      </c>
      <c r="AA453" s="14"/>
    </row>
    <row r="454" spans="1:27" ht="12.75" customHeight="1" x14ac:dyDescent="0.25">
      <c r="A454" s="5" t="s">
        <v>1027</v>
      </c>
      <c r="B454" s="5" t="s">
        <v>1030</v>
      </c>
      <c r="C454" s="5" t="s">
        <v>1029</v>
      </c>
      <c r="D454" s="5" t="s">
        <v>620</v>
      </c>
      <c r="E454" s="5" t="s">
        <v>1031</v>
      </c>
      <c r="F454" s="5" t="s">
        <v>1028</v>
      </c>
      <c r="G454" s="5">
        <v>2</v>
      </c>
      <c r="H454" s="15">
        <v>1</v>
      </c>
      <c r="I454" s="4"/>
      <c r="J454" s="4" t="b">
        <f t="shared" ref="J454:J517" si="7">IF(OR(AND(L454&lt;2006,L454&lt;&gt;""),AND(N454&lt;2006,N454&lt;&gt;""),AND(P454&lt;2006,P454&lt;&gt;""),AND(R454&lt;2006,R454&lt;&gt;""),AND(T454&lt;2006,T454&lt;&gt;""),AND(V454&lt;2006,V454&lt;&gt;""),AND(X454&lt;2006,X454&lt;&gt;""),AND(Z454&lt;2006,Z454&lt;&gt;""),AND(AB454&lt;2006,AB454&lt;&gt;"")),TRUE,FALSE)</f>
        <v>0</v>
      </c>
      <c r="K454" s="13">
        <v>0.84470901368269224</v>
      </c>
      <c r="L454" s="5">
        <v>2011</v>
      </c>
      <c r="M454" s="12">
        <v>45</v>
      </c>
      <c r="N454" s="5">
        <v>2011</v>
      </c>
      <c r="O454" s="12">
        <v>7.0000000000000009</v>
      </c>
      <c r="P454" s="5">
        <v>2011</v>
      </c>
      <c r="Q454" s="12"/>
      <c r="S454" s="12">
        <v>0</v>
      </c>
      <c r="T454" s="5">
        <v>2011</v>
      </c>
      <c r="U454" s="12">
        <v>0</v>
      </c>
      <c r="V454" s="5">
        <v>2011</v>
      </c>
      <c r="W454" s="12">
        <v>0</v>
      </c>
      <c r="X454" s="5">
        <v>2011</v>
      </c>
      <c r="Y454" s="14">
        <v>27.659574468085101</v>
      </c>
      <c r="Z454" s="5">
        <v>2011</v>
      </c>
      <c r="AA454" s="14"/>
    </row>
    <row r="455" spans="1:27" ht="12.75" customHeight="1" x14ac:dyDescent="0.25">
      <c r="A455" s="5" t="s">
        <v>1032</v>
      </c>
      <c r="B455" s="5" t="s">
        <v>1030</v>
      </c>
      <c r="C455" s="5" t="s">
        <v>1029</v>
      </c>
      <c r="D455" s="5" t="s">
        <v>620</v>
      </c>
      <c r="E455" s="5" t="s">
        <v>1595</v>
      </c>
      <c r="F455" s="5" t="s">
        <v>1033</v>
      </c>
      <c r="G455" s="5">
        <v>2</v>
      </c>
      <c r="H455" s="15">
        <v>1</v>
      </c>
      <c r="I455" s="4"/>
      <c r="J455" s="4" t="b">
        <f t="shared" si="7"/>
        <v>0</v>
      </c>
      <c r="K455" s="13">
        <v>0.51999999999999991</v>
      </c>
      <c r="L455" s="5">
        <v>2012</v>
      </c>
      <c r="M455" s="12" t="s">
        <v>1569</v>
      </c>
      <c r="O455" s="12">
        <v>8.3308330833083311</v>
      </c>
      <c r="P455" s="5">
        <v>2012</v>
      </c>
      <c r="Q455" s="12"/>
      <c r="S455" s="12" t="s">
        <v>1569</v>
      </c>
      <c r="U455" s="12" t="s">
        <v>1569</v>
      </c>
      <c r="W455" s="12" t="s">
        <v>1569</v>
      </c>
      <c r="Y455" s="14" t="s">
        <v>1569</v>
      </c>
      <c r="AA455" s="14"/>
    </row>
    <row r="456" spans="1:27" ht="12.75" customHeight="1" x14ac:dyDescent="0.25">
      <c r="A456" s="5" t="s">
        <v>591</v>
      </c>
      <c r="B456" s="5" t="s">
        <v>9</v>
      </c>
      <c r="C456" s="5" t="s">
        <v>593</v>
      </c>
      <c r="D456" s="5" t="s">
        <v>360</v>
      </c>
      <c r="E456" s="5" t="s">
        <v>10</v>
      </c>
      <c r="F456" s="5" t="s">
        <v>592</v>
      </c>
      <c r="G456" s="5">
        <v>2</v>
      </c>
      <c r="H456" s="15">
        <v>2</v>
      </c>
      <c r="I456" s="4" t="s">
        <v>1970</v>
      </c>
      <c r="J456" s="4" t="b">
        <f t="shared" si="7"/>
        <v>1</v>
      </c>
      <c r="K456" s="13">
        <v>0.72164948453608257</v>
      </c>
      <c r="L456" s="5">
        <v>2000</v>
      </c>
      <c r="M456" s="12">
        <v>97</v>
      </c>
      <c r="N456" s="5">
        <v>2000</v>
      </c>
      <c r="O456" s="12">
        <v>18.174515513605787</v>
      </c>
      <c r="P456" s="5">
        <v>2000</v>
      </c>
      <c r="Q456" s="12"/>
      <c r="S456" s="12" t="s">
        <v>1569</v>
      </c>
      <c r="U456" s="12" t="s">
        <v>1569</v>
      </c>
      <c r="W456" s="12" t="s">
        <v>1569</v>
      </c>
      <c r="Y456" s="14" t="s">
        <v>1569</v>
      </c>
      <c r="AA456" s="14"/>
    </row>
    <row r="457" spans="1:27" ht="12.75" customHeight="1" x14ac:dyDescent="0.25">
      <c r="A457" s="5" t="s">
        <v>594</v>
      </c>
      <c r="B457" s="5" t="s">
        <v>9</v>
      </c>
      <c r="C457" s="5" t="s">
        <v>593</v>
      </c>
      <c r="D457" s="5" t="s">
        <v>360</v>
      </c>
      <c r="E457" s="5" t="s">
        <v>596</v>
      </c>
      <c r="F457" s="5" t="s">
        <v>595</v>
      </c>
      <c r="G457" s="5">
        <v>2</v>
      </c>
      <c r="H457" s="15">
        <v>2</v>
      </c>
      <c r="I457" s="4" t="s">
        <v>1971</v>
      </c>
      <c r="J457" s="4" t="b">
        <f t="shared" si="7"/>
        <v>0</v>
      </c>
      <c r="K457" s="13">
        <v>0.66417600664175835</v>
      </c>
      <c r="L457" s="5">
        <v>2014</v>
      </c>
      <c r="M457" s="12">
        <v>99</v>
      </c>
      <c r="N457" s="5">
        <v>2014</v>
      </c>
      <c r="O457" s="12">
        <v>10.199999999999998</v>
      </c>
      <c r="P457" s="5">
        <v>2014</v>
      </c>
      <c r="Q457" s="12"/>
      <c r="S457" s="12" t="s">
        <v>1569</v>
      </c>
      <c r="U457" s="12" t="s">
        <v>1569</v>
      </c>
      <c r="W457" s="12" t="s">
        <v>1569</v>
      </c>
      <c r="Y457" s="14" t="s">
        <v>1569</v>
      </c>
      <c r="AA457" s="14"/>
    </row>
    <row r="458" spans="1:27" ht="12.75" customHeight="1" x14ac:dyDescent="0.25">
      <c r="A458" s="5" t="s">
        <v>597</v>
      </c>
      <c r="B458" s="5" t="s">
        <v>9</v>
      </c>
      <c r="C458" s="5" t="s">
        <v>593</v>
      </c>
      <c r="D458" s="5" t="s">
        <v>360</v>
      </c>
      <c r="E458" s="5" t="s">
        <v>599</v>
      </c>
      <c r="F458" s="5" t="s">
        <v>598</v>
      </c>
      <c r="G458" s="5">
        <v>2</v>
      </c>
      <c r="H458" s="15">
        <v>2</v>
      </c>
      <c r="I458" s="4" t="s">
        <v>1972</v>
      </c>
      <c r="J458" s="4" t="b">
        <f t="shared" si="7"/>
        <v>0</v>
      </c>
      <c r="K458" s="13">
        <v>0.71232876712328763</v>
      </c>
      <c r="L458" s="5">
        <v>2012</v>
      </c>
      <c r="M458" s="12">
        <v>50</v>
      </c>
      <c r="N458" s="5">
        <v>2012</v>
      </c>
      <c r="O458" s="12">
        <v>8.6</v>
      </c>
      <c r="P458" s="5">
        <v>2012</v>
      </c>
      <c r="Q458" s="12"/>
      <c r="S458" s="12" t="s">
        <v>1569</v>
      </c>
      <c r="U458" s="12" t="s">
        <v>1569</v>
      </c>
      <c r="W458" s="12" t="s">
        <v>1569</v>
      </c>
      <c r="Y458" s="14" t="s">
        <v>1569</v>
      </c>
      <c r="AA458" s="14"/>
    </row>
    <row r="459" spans="1:27" ht="12.75" customHeight="1" x14ac:dyDescent="0.25">
      <c r="A459" s="5" t="s">
        <v>600</v>
      </c>
      <c r="B459" s="5" t="s">
        <v>9</v>
      </c>
      <c r="C459" s="5" t="s">
        <v>593</v>
      </c>
      <c r="D459" s="5" t="s">
        <v>360</v>
      </c>
      <c r="E459" s="5" t="s">
        <v>602</v>
      </c>
      <c r="F459" s="5" t="s">
        <v>601</v>
      </c>
      <c r="G459" s="5">
        <v>2</v>
      </c>
      <c r="H459" s="15">
        <v>2</v>
      </c>
      <c r="I459" s="4" t="s">
        <v>1973</v>
      </c>
      <c r="J459" s="4" t="b">
        <f t="shared" si="7"/>
        <v>0</v>
      </c>
      <c r="K459" s="13">
        <v>0.65753424657533777</v>
      </c>
      <c r="L459" s="5">
        <v>2012</v>
      </c>
      <c r="M459" s="12" t="s">
        <v>1569</v>
      </c>
      <c r="O459" s="12">
        <v>9.1</v>
      </c>
      <c r="P459" s="5">
        <v>2012</v>
      </c>
      <c r="Q459" s="12"/>
      <c r="S459" s="12" t="s">
        <v>1569</v>
      </c>
      <c r="U459" s="12" t="s">
        <v>1569</v>
      </c>
      <c r="W459" s="12" t="s">
        <v>1569</v>
      </c>
      <c r="Y459" s="14" t="s">
        <v>1569</v>
      </c>
      <c r="AA459" s="14"/>
    </row>
    <row r="460" spans="1:27" ht="12.75" customHeight="1" x14ac:dyDescent="0.25">
      <c r="A460" s="5" t="s">
        <v>603</v>
      </c>
      <c r="B460" s="5" t="s">
        <v>9</v>
      </c>
      <c r="C460" s="5" t="s">
        <v>593</v>
      </c>
      <c r="D460" s="5" t="s">
        <v>360</v>
      </c>
      <c r="E460" s="5" t="s">
        <v>605</v>
      </c>
      <c r="F460" s="5" t="s">
        <v>604</v>
      </c>
      <c r="G460" s="5">
        <v>2</v>
      </c>
      <c r="H460" s="15">
        <v>2</v>
      </c>
      <c r="I460" s="4" t="s">
        <v>1971</v>
      </c>
      <c r="J460" s="4" t="b">
        <f t="shared" si="7"/>
        <v>0</v>
      </c>
      <c r="K460" s="13">
        <v>0.76712328767123272</v>
      </c>
      <c r="L460" s="5">
        <v>2012</v>
      </c>
      <c r="M460" s="12" t="s">
        <v>1569</v>
      </c>
      <c r="O460" s="12">
        <v>11</v>
      </c>
      <c r="P460" s="5">
        <v>2012</v>
      </c>
      <c r="Q460" s="12"/>
      <c r="S460" s="12" t="s">
        <v>1569</v>
      </c>
      <c r="U460" s="12" t="s">
        <v>1569</v>
      </c>
      <c r="W460" s="12" t="s">
        <v>1569</v>
      </c>
      <c r="Y460" s="14" t="s">
        <v>1569</v>
      </c>
      <c r="AA460" s="14"/>
    </row>
    <row r="461" spans="1:27" ht="12.75" customHeight="1" x14ac:dyDescent="0.25">
      <c r="A461" s="5" t="s">
        <v>606</v>
      </c>
      <c r="B461" s="5" t="s">
        <v>9</v>
      </c>
      <c r="C461" s="5" t="s">
        <v>593</v>
      </c>
      <c r="D461" s="5" t="s">
        <v>360</v>
      </c>
      <c r="E461" s="5" t="s">
        <v>608</v>
      </c>
      <c r="F461" s="5" t="s">
        <v>607</v>
      </c>
      <c r="G461" s="5">
        <v>2</v>
      </c>
      <c r="H461" s="15">
        <v>3</v>
      </c>
      <c r="I461" s="4" t="s">
        <v>1974</v>
      </c>
      <c r="J461" s="4" t="b">
        <f t="shared" si="7"/>
        <v>0</v>
      </c>
      <c r="K461" s="13" t="s">
        <v>1569</v>
      </c>
      <c r="M461" s="12" t="s">
        <v>1569</v>
      </c>
      <c r="O461" s="12">
        <v>7.0000000000000009</v>
      </c>
      <c r="Q461" s="12"/>
      <c r="S461" s="12" t="s">
        <v>1569</v>
      </c>
      <c r="U461" s="12" t="s">
        <v>1569</v>
      </c>
      <c r="W461" s="12" t="s">
        <v>1569</v>
      </c>
      <c r="Y461" s="14" t="s">
        <v>1569</v>
      </c>
      <c r="AA461" s="14"/>
    </row>
    <row r="462" spans="1:27" ht="12.75" customHeight="1" x14ac:dyDescent="0.25">
      <c r="A462" s="5" t="s">
        <v>611</v>
      </c>
      <c r="B462" s="5" t="s">
        <v>9</v>
      </c>
      <c r="C462" s="5" t="s">
        <v>593</v>
      </c>
      <c r="D462" s="5" t="s">
        <v>360</v>
      </c>
      <c r="E462" s="5" t="s">
        <v>613</v>
      </c>
      <c r="F462" s="5" t="s">
        <v>612</v>
      </c>
      <c r="G462" s="5">
        <v>2</v>
      </c>
      <c r="H462" s="15">
        <v>3</v>
      </c>
      <c r="I462" s="4" t="s">
        <v>1974</v>
      </c>
      <c r="J462" s="4" t="b">
        <f t="shared" si="7"/>
        <v>0</v>
      </c>
      <c r="K462" s="13" t="s">
        <v>1569</v>
      </c>
      <c r="M462" s="12" t="s">
        <v>1569</v>
      </c>
      <c r="O462" s="12">
        <v>40</v>
      </c>
      <c r="Q462" s="12"/>
      <c r="S462" s="12" t="s">
        <v>1569</v>
      </c>
      <c r="U462" s="12" t="s">
        <v>1569</v>
      </c>
      <c r="W462" s="12" t="s">
        <v>1569</v>
      </c>
      <c r="Y462" s="14" t="s">
        <v>1569</v>
      </c>
      <c r="AA462" s="14"/>
    </row>
    <row r="463" spans="1:27" ht="12.75" customHeight="1" x14ac:dyDescent="0.25">
      <c r="A463" s="5" t="s">
        <v>614</v>
      </c>
      <c r="B463" s="5" t="s">
        <v>9</v>
      </c>
      <c r="C463" s="5" t="s">
        <v>593</v>
      </c>
      <c r="D463" s="5" t="s">
        <v>360</v>
      </c>
      <c r="E463" s="5" t="s">
        <v>1596</v>
      </c>
      <c r="F463" s="5" t="s">
        <v>615</v>
      </c>
      <c r="G463" s="5">
        <v>2</v>
      </c>
      <c r="H463" s="15">
        <v>3</v>
      </c>
      <c r="I463" s="4" t="s">
        <v>1976</v>
      </c>
      <c r="J463" s="4" t="b">
        <f t="shared" si="7"/>
        <v>0</v>
      </c>
      <c r="K463" s="13" t="s">
        <v>1569</v>
      </c>
      <c r="M463" s="12" t="s">
        <v>1569</v>
      </c>
      <c r="O463" s="12">
        <v>23</v>
      </c>
      <c r="Q463" s="12"/>
      <c r="S463" s="12" t="s">
        <v>1569</v>
      </c>
      <c r="U463" s="12" t="s">
        <v>1569</v>
      </c>
      <c r="W463" s="12" t="s">
        <v>1569</v>
      </c>
      <c r="Y463" s="14" t="s">
        <v>1569</v>
      </c>
      <c r="AA463" s="14"/>
    </row>
    <row r="464" spans="1:27" ht="12.75" customHeight="1" x14ac:dyDescent="0.25">
      <c r="A464" s="5" t="s">
        <v>1977</v>
      </c>
      <c r="B464" s="5" t="s">
        <v>1046</v>
      </c>
      <c r="C464" s="5" t="s">
        <v>1045</v>
      </c>
      <c r="D464" s="5" t="s">
        <v>1038</v>
      </c>
      <c r="E464" s="5" t="s">
        <v>2128</v>
      </c>
      <c r="F464" s="5" t="s">
        <v>2226</v>
      </c>
      <c r="G464" s="5">
        <v>1</v>
      </c>
      <c r="H464" s="5">
        <v>1</v>
      </c>
      <c r="I464" s="5" t="s">
        <v>2307</v>
      </c>
      <c r="J464" s="5" t="b">
        <f t="shared" si="7"/>
        <v>0</v>
      </c>
      <c r="K464" s="13">
        <v>0.49959709911361805</v>
      </c>
      <c r="L464" s="5">
        <v>2017</v>
      </c>
      <c r="M464" s="12">
        <v>12</v>
      </c>
      <c r="N464" s="5">
        <v>2015</v>
      </c>
      <c r="O464" s="12"/>
      <c r="Q464" s="12"/>
      <c r="S464" s="12">
        <v>1.0909090665253727</v>
      </c>
      <c r="T464" s="5">
        <v>2015</v>
      </c>
      <c r="U464" s="12">
        <v>0</v>
      </c>
      <c r="V464" s="5">
        <v>2015</v>
      </c>
      <c r="W464" s="12">
        <v>0</v>
      </c>
      <c r="X464" s="5">
        <v>2015</v>
      </c>
      <c r="Y464" s="14">
        <v>43.90243721926344</v>
      </c>
      <c r="Z464" s="5">
        <v>2015</v>
      </c>
      <c r="AA464" s="14"/>
    </row>
    <row r="465" spans="1:27" ht="12.75" customHeight="1" x14ac:dyDescent="0.25">
      <c r="A465" s="5" t="s">
        <v>1978</v>
      </c>
      <c r="B465" s="5" t="s">
        <v>1046</v>
      </c>
      <c r="C465" s="5" t="s">
        <v>1045</v>
      </c>
      <c r="D465" s="5" t="s">
        <v>1038</v>
      </c>
      <c r="E465" s="5" t="s">
        <v>2129</v>
      </c>
      <c r="F465" s="5" t="s">
        <v>2227</v>
      </c>
      <c r="G465" s="5">
        <v>1</v>
      </c>
      <c r="H465" s="5">
        <v>1</v>
      </c>
      <c r="I465" s="5" t="s">
        <v>2308</v>
      </c>
      <c r="J465" s="5" t="b">
        <f t="shared" si="7"/>
        <v>0</v>
      </c>
      <c r="K465" s="13">
        <v>0.75251141552511425</v>
      </c>
      <c r="L465" s="5">
        <v>2017</v>
      </c>
      <c r="M465" s="12">
        <v>100</v>
      </c>
      <c r="N465" s="5">
        <v>2017</v>
      </c>
      <c r="O465" s="12"/>
      <c r="Q465" s="12"/>
      <c r="S465" s="12">
        <v>1</v>
      </c>
      <c r="T465" s="5">
        <v>2015</v>
      </c>
      <c r="U465" s="12">
        <v>0</v>
      </c>
      <c r="V465" s="5">
        <v>2015</v>
      </c>
      <c r="W465" s="12">
        <v>0</v>
      </c>
      <c r="X465" s="5">
        <v>2015</v>
      </c>
      <c r="Y465" s="14">
        <v>43.902439024390247</v>
      </c>
      <c r="Z465" s="5">
        <v>2015</v>
      </c>
      <c r="AA465" s="14"/>
    </row>
    <row r="466" spans="1:27" ht="12.75" customHeight="1" x14ac:dyDescent="0.25">
      <c r="A466" s="5" t="s">
        <v>1979</v>
      </c>
      <c r="B466" s="5" t="s">
        <v>1046</v>
      </c>
      <c r="C466" s="5" t="s">
        <v>1045</v>
      </c>
      <c r="D466" s="5" t="s">
        <v>1038</v>
      </c>
      <c r="E466" s="5" t="s">
        <v>1047</v>
      </c>
      <c r="F466" s="5" t="s">
        <v>1044</v>
      </c>
      <c r="G466" s="5">
        <v>1</v>
      </c>
      <c r="H466" s="5">
        <v>1</v>
      </c>
      <c r="I466" s="5" t="s">
        <v>2309</v>
      </c>
      <c r="J466" s="5" t="b">
        <f t="shared" si="7"/>
        <v>0</v>
      </c>
      <c r="K466" s="13">
        <v>0.9403924472417623</v>
      </c>
      <c r="L466" s="5">
        <v>2017</v>
      </c>
      <c r="M466" s="12">
        <v>100</v>
      </c>
      <c r="N466" s="5">
        <v>2017</v>
      </c>
      <c r="O466" s="12"/>
      <c r="Q466" s="12"/>
      <c r="S466" s="12">
        <v>1</v>
      </c>
      <c r="T466" s="5">
        <v>2015</v>
      </c>
      <c r="U466" s="12">
        <v>0</v>
      </c>
      <c r="V466" s="5">
        <v>2015</v>
      </c>
      <c r="W466" s="12">
        <v>0</v>
      </c>
      <c r="X466" s="5">
        <v>2015</v>
      </c>
      <c r="Y466" s="14">
        <v>43.902439024390247</v>
      </c>
      <c r="Z466" s="5">
        <v>2015</v>
      </c>
      <c r="AA466" s="14"/>
    </row>
    <row r="467" spans="1:27" ht="12.75" customHeight="1" x14ac:dyDescent="0.25">
      <c r="A467" s="5" t="s">
        <v>1980</v>
      </c>
      <c r="B467" s="5" t="s">
        <v>1046</v>
      </c>
      <c r="C467" s="5" t="s">
        <v>1045</v>
      </c>
      <c r="D467" s="5" t="s">
        <v>1038</v>
      </c>
      <c r="E467" s="5" t="s">
        <v>2130</v>
      </c>
      <c r="F467" s="5" t="s">
        <v>2228</v>
      </c>
      <c r="G467" s="5">
        <v>1</v>
      </c>
      <c r="H467" s="5">
        <v>1</v>
      </c>
      <c r="I467" s="5" t="s">
        <v>2308</v>
      </c>
      <c r="J467" s="5" t="b">
        <f t="shared" si="7"/>
        <v>0</v>
      </c>
      <c r="K467" s="13">
        <v>0.85485440526985557</v>
      </c>
      <c r="L467" s="5">
        <v>2017</v>
      </c>
      <c r="M467" s="12">
        <v>70</v>
      </c>
      <c r="N467" s="5">
        <v>2015</v>
      </c>
      <c r="O467" s="12"/>
      <c r="Q467" s="12"/>
      <c r="S467" s="12">
        <v>0.99999998745165275</v>
      </c>
      <c r="T467" s="5">
        <v>2015</v>
      </c>
      <c r="U467" s="12">
        <v>0</v>
      </c>
      <c r="V467" s="5">
        <v>2015</v>
      </c>
      <c r="W467" s="12">
        <v>0</v>
      </c>
      <c r="X467" s="5">
        <v>2015</v>
      </c>
      <c r="Y467" s="14">
        <v>43.910256410256409</v>
      </c>
      <c r="Z467" s="5">
        <v>2015</v>
      </c>
      <c r="AA467" s="14"/>
    </row>
    <row r="468" spans="1:27" ht="12.75" customHeight="1" x14ac:dyDescent="0.25">
      <c r="A468" s="5" t="s">
        <v>1981</v>
      </c>
      <c r="B468" s="5" t="s">
        <v>1046</v>
      </c>
      <c r="C468" s="5" t="s">
        <v>1045</v>
      </c>
      <c r="D468" s="5" t="s">
        <v>1038</v>
      </c>
      <c r="E468" s="5" t="s">
        <v>2131</v>
      </c>
      <c r="F468" s="5" t="s">
        <v>2229</v>
      </c>
      <c r="G468" s="5">
        <v>1</v>
      </c>
      <c r="H468" s="5">
        <v>1</v>
      </c>
      <c r="I468" s="5" t="s">
        <v>2310</v>
      </c>
      <c r="J468" s="5" t="b">
        <f t="shared" si="7"/>
        <v>0</v>
      </c>
      <c r="K468" s="13">
        <v>0.80175532230326751</v>
      </c>
      <c r="L468" s="5">
        <v>2017</v>
      </c>
      <c r="M468" s="12">
        <v>80</v>
      </c>
      <c r="N468" s="5">
        <v>2015</v>
      </c>
      <c r="O468" s="12"/>
      <c r="Q468" s="12"/>
      <c r="S468" s="12">
        <v>0.99999997402443574</v>
      </c>
      <c r="T468" s="5">
        <v>2015</v>
      </c>
      <c r="U468" s="12">
        <v>0</v>
      </c>
      <c r="V468" s="5">
        <v>2015</v>
      </c>
      <c r="W468" s="12">
        <v>0</v>
      </c>
      <c r="X468" s="5">
        <v>2015</v>
      </c>
      <c r="Y468" s="14">
        <v>44.075829383886258</v>
      </c>
      <c r="Z468" s="5">
        <v>2015</v>
      </c>
      <c r="AA468" s="14"/>
    </row>
    <row r="469" spans="1:27" ht="12.75" customHeight="1" x14ac:dyDescent="0.25">
      <c r="A469" s="5" t="s">
        <v>1982</v>
      </c>
      <c r="B469" s="5" t="s">
        <v>1058</v>
      </c>
      <c r="C469" s="5" t="s">
        <v>1057</v>
      </c>
      <c r="D469" s="5" t="s">
        <v>1038</v>
      </c>
      <c r="E469" s="5" t="s">
        <v>2132</v>
      </c>
      <c r="F469" s="5" t="s">
        <v>2230</v>
      </c>
      <c r="G469" s="5">
        <v>2</v>
      </c>
      <c r="H469" s="5">
        <v>1</v>
      </c>
      <c r="I469" s="5" t="s">
        <v>2311</v>
      </c>
      <c r="J469" s="5" t="b">
        <f t="shared" si="7"/>
        <v>0</v>
      </c>
      <c r="K469" s="13" t="s">
        <v>1569</v>
      </c>
      <c r="L469" s="5" t="s">
        <v>1569</v>
      </c>
      <c r="M469" s="12">
        <v>91.900001525878906</v>
      </c>
      <c r="N469" s="5">
        <v>2010</v>
      </c>
      <c r="O469" s="12"/>
      <c r="Q469" s="12"/>
      <c r="S469" s="12" t="s">
        <v>1569</v>
      </c>
      <c r="T469" s="5" t="s">
        <v>1569</v>
      </c>
      <c r="U469" s="12" t="s">
        <v>1569</v>
      </c>
      <c r="V469" s="5" t="s">
        <v>1569</v>
      </c>
      <c r="W469" s="12" t="s">
        <v>1569</v>
      </c>
      <c r="X469" s="5" t="s">
        <v>1569</v>
      </c>
      <c r="Y469" s="14" t="s">
        <v>1569</v>
      </c>
      <c r="Z469" s="5" t="s">
        <v>1569</v>
      </c>
      <c r="AA469" s="14"/>
    </row>
    <row r="470" spans="1:27" ht="12.75" customHeight="1" x14ac:dyDescent="0.25">
      <c r="A470" s="5" t="s">
        <v>1983</v>
      </c>
      <c r="B470" s="5" t="s">
        <v>1058</v>
      </c>
      <c r="C470" s="5" t="s">
        <v>1057</v>
      </c>
      <c r="D470" s="5" t="s">
        <v>1038</v>
      </c>
      <c r="E470" s="5" t="s">
        <v>2133</v>
      </c>
      <c r="F470" s="5" t="s">
        <v>2231</v>
      </c>
      <c r="G470" s="5">
        <v>1</v>
      </c>
      <c r="H470" s="5">
        <v>1</v>
      </c>
      <c r="I470" s="5" t="s">
        <v>2312</v>
      </c>
      <c r="J470" s="5" t="b">
        <f t="shared" si="7"/>
        <v>0</v>
      </c>
      <c r="K470" s="13" t="s">
        <v>1569</v>
      </c>
      <c r="L470" s="5" t="s">
        <v>1569</v>
      </c>
      <c r="M470" s="12">
        <v>93</v>
      </c>
      <c r="N470" s="5">
        <v>2010</v>
      </c>
      <c r="O470" s="12"/>
      <c r="Q470" s="12"/>
      <c r="S470" s="12" t="s">
        <v>1569</v>
      </c>
      <c r="T470" s="5" t="s">
        <v>1569</v>
      </c>
      <c r="U470" s="12" t="s">
        <v>1569</v>
      </c>
      <c r="V470" s="5" t="s">
        <v>1569</v>
      </c>
      <c r="W470" s="12" t="s">
        <v>1569</v>
      </c>
      <c r="X470" s="5" t="s">
        <v>1569</v>
      </c>
      <c r="Y470" s="14" t="s">
        <v>1569</v>
      </c>
      <c r="Z470" s="5" t="s">
        <v>1569</v>
      </c>
      <c r="AA470" s="14"/>
    </row>
    <row r="471" spans="1:27" ht="12.75" customHeight="1" x14ac:dyDescent="0.25">
      <c r="A471" s="5" t="s">
        <v>1984</v>
      </c>
      <c r="B471" s="5" t="s">
        <v>1058</v>
      </c>
      <c r="C471" s="5" t="s">
        <v>1057</v>
      </c>
      <c r="D471" s="5" t="s">
        <v>1038</v>
      </c>
      <c r="E471" s="5" t="s">
        <v>2134</v>
      </c>
      <c r="F471" s="5" t="s">
        <v>2232</v>
      </c>
      <c r="G471" s="5">
        <v>1</v>
      </c>
      <c r="H471" s="5">
        <v>1</v>
      </c>
      <c r="I471" s="5" t="s">
        <v>2313</v>
      </c>
      <c r="J471" s="5" t="b">
        <f t="shared" si="7"/>
        <v>0</v>
      </c>
      <c r="K471" s="13" t="s">
        <v>1569</v>
      </c>
      <c r="L471" s="5" t="s">
        <v>1569</v>
      </c>
      <c r="M471" s="12">
        <v>97.699996948242202</v>
      </c>
      <c r="N471" s="5">
        <v>2010</v>
      </c>
      <c r="O471" s="12"/>
      <c r="Q471" s="12"/>
      <c r="S471" s="12" t="s">
        <v>1569</v>
      </c>
      <c r="T471" s="5" t="s">
        <v>1569</v>
      </c>
      <c r="U471" s="12" t="s">
        <v>1569</v>
      </c>
      <c r="V471" s="5" t="s">
        <v>1569</v>
      </c>
      <c r="W471" s="12" t="s">
        <v>1569</v>
      </c>
      <c r="X471" s="5" t="s">
        <v>1569</v>
      </c>
      <c r="Y471" s="14" t="s">
        <v>1569</v>
      </c>
      <c r="Z471" s="5" t="s">
        <v>1569</v>
      </c>
      <c r="AA471" s="14"/>
    </row>
    <row r="472" spans="1:27" ht="12.75" customHeight="1" x14ac:dyDescent="0.25">
      <c r="A472" s="5" t="s">
        <v>1985</v>
      </c>
      <c r="B472" s="5" t="s">
        <v>1067</v>
      </c>
      <c r="C472" s="5" t="s">
        <v>1066</v>
      </c>
      <c r="D472" s="5" t="s">
        <v>1038</v>
      </c>
      <c r="E472" s="5" t="s">
        <v>2135</v>
      </c>
      <c r="F472" s="5" t="s">
        <v>2233</v>
      </c>
      <c r="G472" s="5">
        <v>1</v>
      </c>
      <c r="H472" s="5">
        <v>2</v>
      </c>
      <c r="I472" s="5" t="s">
        <v>2314</v>
      </c>
      <c r="J472" s="5" t="b">
        <f t="shared" si="7"/>
        <v>0</v>
      </c>
      <c r="K472" s="13">
        <v>0.25760698266456544</v>
      </c>
      <c r="L472" s="5">
        <v>2019</v>
      </c>
      <c r="M472" s="12">
        <v>100</v>
      </c>
      <c r="N472" s="5">
        <v>2019</v>
      </c>
      <c r="O472" s="12"/>
      <c r="Q472" s="12"/>
      <c r="S472" s="12">
        <v>0</v>
      </c>
      <c r="T472" s="5">
        <v>2019</v>
      </c>
      <c r="U472" s="12">
        <v>0</v>
      </c>
      <c r="V472" s="5">
        <v>2019</v>
      </c>
      <c r="W472" s="12">
        <v>0</v>
      </c>
      <c r="X472" s="5">
        <v>2019</v>
      </c>
      <c r="Y472" s="14">
        <v>100</v>
      </c>
      <c r="Z472" s="5">
        <v>2019</v>
      </c>
      <c r="AA472" s="14"/>
    </row>
    <row r="473" spans="1:27" ht="12.75" customHeight="1" x14ac:dyDescent="0.25">
      <c r="A473" s="5" t="s">
        <v>1986</v>
      </c>
      <c r="B473" s="5" t="s">
        <v>1067</v>
      </c>
      <c r="C473" s="5" t="s">
        <v>1066</v>
      </c>
      <c r="D473" s="5" t="s">
        <v>35</v>
      </c>
      <c r="E473" s="5" t="s">
        <v>1068</v>
      </c>
      <c r="F473" s="5" t="s">
        <v>2234</v>
      </c>
      <c r="G473" s="5">
        <v>1</v>
      </c>
      <c r="H473" s="5">
        <v>2</v>
      </c>
      <c r="I473" s="5" t="s">
        <v>2315</v>
      </c>
      <c r="J473" s="5" t="b">
        <f t="shared" si="7"/>
        <v>0</v>
      </c>
      <c r="K473" s="13">
        <v>0.16198893278143675</v>
      </c>
      <c r="L473" s="5">
        <v>2019</v>
      </c>
      <c r="M473" s="12">
        <v>100</v>
      </c>
      <c r="N473" s="5">
        <v>2019</v>
      </c>
      <c r="O473" s="12"/>
      <c r="Q473" s="12"/>
      <c r="S473" s="12">
        <v>0</v>
      </c>
      <c r="T473" s="5">
        <v>2019</v>
      </c>
      <c r="U473" s="12">
        <v>0</v>
      </c>
      <c r="V473" s="5">
        <v>2019</v>
      </c>
      <c r="W473" s="12">
        <v>0</v>
      </c>
      <c r="X473" s="5">
        <v>2019</v>
      </c>
      <c r="Y473" s="14">
        <v>100</v>
      </c>
      <c r="Z473" s="5">
        <v>2019</v>
      </c>
      <c r="AA473" s="14"/>
    </row>
    <row r="474" spans="1:27" ht="12.75" customHeight="1" x14ac:dyDescent="0.25">
      <c r="A474" s="5" t="s">
        <v>1987</v>
      </c>
      <c r="B474" s="5" t="s">
        <v>1067</v>
      </c>
      <c r="C474" s="5" t="s">
        <v>1066</v>
      </c>
      <c r="D474" s="5" t="s">
        <v>35</v>
      </c>
      <c r="E474" s="5" t="s">
        <v>2136</v>
      </c>
      <c r="F474" s="5" t="s">
        <v>2235</v>
      </c>
      <c r="G474" s="5">
        <v>1</v>
      </c>
      <c r="H474" s="5">
        <v>1</v>
      </c>
      <c r="I474" s="5" t="s">
        <v>2316</v>
      </c>
      <c r="J474" s="5" t="b">
        <f t="shared" si="7"/>
        <v>0</v>
      </c>
      <c r="K474" s="13">
        <v>0.81869236899024789</v>
      </c>
      <c r="L474" s="5">
        <v>2019</v>
      </c>
      <c r="M474" s="12">
        <v>100</v>
      </c>
      <c r="N474" s="5">
        <v>2019</v>
      </c>
      <c r="O474" s="12"/>
      <c r="Q474" s="12"/>
      <c r="S474" s="12">
        <v>0</v>
      </c>
      <c r="T474" s="5">
        <v>2019</v>
      </c>
      <c r="U474" s="12">
        <v>0</v>
      </c>
      <c r="V474" s="5">
        <v>2019</v>
      </c>
      <c r="W474" s="12">
        <v>0</v>
      </c>
      <c r="X474" s="5">
        <v>2019</v>
      </c>
      <c r="Y474" s="14">
        <v>100</v>
      </c>
      <c r="Z474" s="5">
        <v>2019</v>
      </c>
      <c r="AA474" s="14"/>
    </row>
    <row r="475" spans="1:27" ht="12.75" customHeight="1" x14ac:dyDescent="0.25">
      <c r="A475" s="5" t="s">
        <v>1988</v>
      </c>
      <c r="B475" s="5" t="s">
        <v>1074</v>
      </c>
      <c r="C475" s="5" t="s">
        <v>1073</v>
      </c>
      <c r="D475" s="5" t="s">
        <v>1038</v>
      </c>
      <c r="E475" s="5" t="s">
        <v>1075</v>
      </c>
      <c r="F475" s="5" t="s">
        <v>1072</v>
      </c>
      <c r="G475" s="5">
        <v>2</v>
      </c>
      <c r="H475" s="5">
        <v>1</v>
      </c>
      <c r="I475" s="5" t="s">
        <v>2317</v>
      </c>
      <c r="J475" s="5" t="b">
        <f t="shared" si="7"/>
        <v>0</v>
      </c>
      <c r="K475" s="13" t="s">
        <v>1569</v>
      </c>
      <c r="L475" s="5" t="s">
        <v>1569</v>
      </c>
      <c r="M475" s="12" t="s">
        <v>1569</v>
      </c>
      <c r="N475" s="5" t="s">
        <v>1569</v>
      </c>
      <c r="O475" s="12"/>
      <c r="Q475" s="12"/>
      <c r="S475" s="12">
        <v>6.2758051197357556</v>
      </c>
      <c r="T475" s="5">
        <v>2019</v>
      </c>
      <c r="U475" s="12">
        <v>0</v>
      </c>
      <c r="V475" s="5">
        <v>2019</v>
      </c>
      <c r="W475" s="12">
        <v>44.756399669694467</v>
      </c>
      <c r="X475" s="5">
        <v>2019</v>
      </c>
      <c r="Y475" s="14">
        <v>42.158516020236085</v>
      </c>
      <c r="Z475" s="5">
        <v>2019</v>
      </c>
      <c r="AA475" s="14"/>
    </row>
    <row r="476" spans="1:27" ht="12.75" customHeight="1" x14ac:dyDescent="0.25">
      <c r="A476" s="5" t="s">
        <v>1989</v>
      </c>
      <c r="B476" s="5" t="s">
        <v>1074</v>
      </c>
      <c r="C476" s="5" t="s">
        <v>1073</v>
      </c>
      <c r="D476" s="5" t="s">
        <v>1038</v>
      </c>
      <c r="E476" s="5" t="s">
        <v>2137</v>
      </c>
      <c r="F476" s="5" t="s">
        <v>2236</v>
      </c>
      <c r="G476" s="5">
        <v>2</v>
      </c>
      <c r="H476" s="5">
        <v>1</v>
      </c>
      <c r="I476" s="5" t="s">
        <v>2318</v>
      </c>
      <c r="J476" s="5" t="b">
        <f t="shared" si="7"/>
        <v>0</v>
      </c>
      <c r="K476" s="13" t="s">
        <v>1569</v>
      </c>
      <c r="L476" s="5" t="s">
        <v>1569</v>
      </c>
      <c r="M476" s="12" t="s">
        <v>1569</v>
      </c>
      <c r="N476" s="5" t="s">
        <v>1569</v>
      </c>
      <c r="O476" s="12"/>
      <c r="Q476" s="12"/>
      <c r="S476" s="12">
        <v>0</v>
      </c>
      <c r="T476" s="5">
        <v>2017</v>
      </c>
      <c r="U476" s="12">
        <v>0</v>
      </c>
      <c r="V476" s="5">
        <v>2017</v>
      </c>
      <c r="W476" s="12">
        <v>0</v>
      </c>
      <c r="X476" s="5">
        <v>2017</v>
      </c>
      <c r="Y476" s="14">
        <v>0</v>
      </c>
      <c r="Z476" s="5">
        <v>2017</v>
      </c>
      <c r="AA476" s="14"/>
    </row>
    <row r="477" spans="1:27" ht="12.75" customHeight="1" x14ac:dyDescent="0.25">
      <c r="A477" s="5" t="s">
        <v>1990</v>
      </c>
      <c r="B477" s="5" t="s">
        <v>1074</v>
      </c>
      <c r="C477" s="5" t="s">
        <v>1073</v>
      </c>
      <c r="D477" s="5" t="s">
        <v>1038</v>
      </c>
      <c r="E477" s="5" t="s">
        <v>2138</v>
      </c>
      <c r="F477" s="5" t="s">
        <v>2237</v>
      </c>
      <c r="G477" s="5">
        <v>2</v>
      </c>
      <c r="H477" s="5">
        <v>1</v>
      </c>
      <c r="I477" s="5" t="s">
        <v>2319</v>
      </c>
      <c r="J477" s="5" t="b">
        <f t="shared" si="7"/>
        <v>0</v>
      </c>
      <c r="K477" s="13" t="s">
        <v>1569</v>
      </c>
      <c r="L477" s="5" t="s">
        <v>1569</v>
      </c>
      <c r="M477" s="12" t="s">
        <v>1569</v>
      </c>
      <c r="N477" s="5" t="s">
        <v>1569</v>
      </c>
      <c r="O477" s="12"/>
      <c r="Q477" s="12"/>
      <c r="S477" s="12">
        <v>0</v>
      </c>
      <c r="T477" s="5">
        <v>2017</v>
      </c>
      <c r="U477" s="12">
        <v>0</v>
      </c>
      <c r="V477" s="5">
        <v>2017</v>
      </c>
      <c r="W477" s="12">
        <v>0</v>
      </c>
      <c r="X477" s="5">
        <v>2017</v>
      </c>
      <c r="Y477" s="14">
        <v>0</v>
      </c>
      <c r="Z477" s="5">
        <v>2017</v>
      </c>
      <c r="AA477" s="14"/>
    </row>
    <row r="478" spans="1:27" ht="12.75" customHeight="1" x14ac:dyDescent="0.25">
      <c r="A478" s="5" t="s">
        <v>1991</v>
      </c>
      <c r="B478" s="5" t="s">
        <v>1079</v>
      </c>
      <c r="C478" s="5" t="s">
        <v>1078</v>
      </c>
      <c r="D478" s="5" t="s">
        <v>1038</v>
      </c>
      <c r="E478" s="5" t="s">
        <v>1083</v>
      </c>
      <c r="F478" s="5" t="s">
        <v>1082</v>
      </c>
      <c r="G478" s="5">
        <v>2</v>
      </c>
      <c r="H478" s="5">
        <v>1</v>
      </c>
      <c r="I478" s="5" t="s">
        <v>2320</v>
      </c>
      <c r="J478" s="5" t="b">
        <f t="shared" si="7"/>
        <v>0</v>
      </c>
      <c r="K478" s="13">
        <v>1.0610261619128669</v>
      </c>
      <c r="L478" s="5">
        <v>2019</v>
      </c>
      <c r="M478" s="12">
        <v>100</v>
      </c>
      <c r="N478" s="5">
        <v>2019</v>
      </c>
      <c r="O478" s="12"/>
      <c r="Q478" s="12"/>
      <c r="S478" s="12">
        <v>0</v>
      </c>
      <c r="T478" s="5">
        <v>2019</v>
      </c>
      <c r="U478" s="12">
        <v>26.002587322121606</v>
      </c>
      <c r="V478" s="5">
        <v>2019</v>
      </c>
      <c r="W478" s="12">
        <v>0</v>
      </c>
      <c r="X478" s="5">
        <v>2019</v>
      </c>
      <c r="Y478" s="14">
        <v>100</v>
      </c>
      <c r="Z478" s="5">
        <v>2019</v>
      </c>
      <c r="AA478" s="14"/>
    </row>
    <row r="479" spans="1:27" ht="12.75" customHeight="1" x14ac:dyDescent="0.25">
      <c r="A479" s="5" t="s">
        <v>1992</v>
      </c>
      <c r="B479" s="5" t="s">
        <v>640</v>
      </c>
      <c r="C479" s="5" t="s">
        <v>639</v>
      </c>
      <c r="D479" s="5" t="s">
        <v>620</v>
      </c>
      <c r="E479" s="5" t="s">
        <v>641</v>
      </c>
      <c r="F479" s="5" t="s">
        <v>2238</v>
      </c>
      <c r="G479" s="5">
        <v>1</v>
      </c>
      <c r="H479" s="5">
        <v>3</v>
      </c>
      <c r="I479" s="5" t="s">
        <v>2321</v>
      </c>
      <c r="J479" s="5" t="b">
        <f t="shared" si="7"/>
        <v>0</v>
      </c>
      <c r="K479" s="13">
        <v>2.3893032947869943</v>
      </c>
      <c r="L479" s="5">
        <v>2017</v>
      </c>
      <c r="M479" s="12">
        <v>80</v>
      </c>
      <c r="N479" s="5">
        <v>2019</v>
      </c>
      <c r="O479" s="12"/>
      <c r="Q479" s="12"/>
      <c r="S479" s="12">
        <v>10</v>
      </c>
      <c r="T479" s="5">
        <v>2017</v>
      </c>
      <c r="U479" s="12">
        <v>0</v>
      </c>
      <c r="V479" s="5">
        <v>2017</v>
      </c>
      <c r="W479" s="12">
        <v>0</v>
      </c>
      <c r="X479" s="5">
        <v>2017</v>
      </c>
      <c r="Y479" s="14">
        <v>0</v>
      </c>
      <c r="Z479" s="5">
        <v>2017</v>
      </c>
      <c r="AA479" s="14"/>
    </row>
    <row r="480" spans="1:27" ht="12.75" customHeight="1" x14ac:dyDescent="0.25">
      <c r="A480" s="5" t="s">
        <v>1993</v>
      </c>
      <c r="B480" s="5" t="s">
        <v>1095</v>
      </c>
      <c r="C480" s="5" t="s">
        <v>1094</v>
      </c>
      <c r="D480" s="5" t="s">
        <v>1038</v>
      </c>
      <c r="E480" s="5" t="s">
        <v>2139</v>
      </c>
      <c r="F480" s="5" t="s">
        <v>2239</v>
      </c>
      <c r="G480" s="5">
        <v>3</v>
      </c>
      <c r="H480" s="5">
        <v>1</v>
      </c>
      <c r="I480" s="5" t="s">
        <v>2322</v>
      </c>
      <c r="J480" s="5" t="b">
        <f t="shared" si="7"/>
        <v>0</v>
      </c>
      <c r="K480" s="13">
        <v>0.69224667693296238</v>
      </c>
      <c r="L480" s="5">
        <v>2009</v>
      </c>
      <c r="M480" s="12">
        <v>85</v>
      </c>
      <c r="N480" s="5">
        <v>2009</v>
      </c>
      <c r="O480" s="12"/>
      <c r="Q480" s="12"/>
      <c r="S480" s="12">
        <v>4.0293042292418075</v>
      </c>
      <c r="T480" s="5">
        <v>2009</v>
      </c>
      <c r="U480" s="12">
        <v>0</v>
      </c>
      <c r="V480" s="5">
        <v>2009</v>
      </c>
      <c r="W480" s="12">
        <v>0</v>
      </c>
      <c r="X480" s="5">
        <v>2009</v>
      </c>
      <c r="Y480" s="14">
        <v>100</v>
      </c>
      <c r="Z480" s="5">
        <v>2009</v>
      </c>
      <c r="AA480" s="14"/>
    </row>
    <row r="481" spans="1:27" ht="12.75" customHeight="1" x14ac:dyDescent="0.25">
      <c r="A481" s="5" t="s">
        <v>1994</v>
      </c>
      <c r="B481" s="5" t="s">
        <v>1095</v>
      </c>
      <c r="C481" s="5" t="s">
        <v>1094</v>
      </c>
      <c r="D481" s="5" t="s">
        <v>1038</v>
      </c>
      <c r="E481" s="5" t="s">
        <v>1099</v>
      </c>
      <c r="F481" s="5" t="s">
        <v>1098</v>
      </c>
      <c r="G481" s="5">
        <v>2</v>
      </c>
      <c r="H481" s="5">
        <v>1</v>
      </c>
      <c r="I481" s="5" t="s">
        <v>2323</v>
      </c>
      <c r="J481" s="5" t="b">
        <f t="shared" si="7"/>
        <v>0</v>
      </c>
      <c r="K481" s="13" t="s">
        <v>1569</v>
      </c>
      <c r="L481" s="5" t="s">
        <v>1569</v>
      </c>
      <c r="M481" s="12" t="s">
        <v>1569</v>
      </c>
      <c r="N481" s="5" t="s">
        <v>1569</v>
      </c>
      <c r="O481" s="12"/>
      <c r="Q481" s="12"/>
      <c r="S481" s="12">
        <v>0</v>
      </c>
      <c r="T481" s="5">
        <v>2015</v>
      </c>
      <c r="U481" s="12">
        <v>0</v>
      </c>
      <c r="V481" s="5">
        <v>2015</v>
      </c>
      <c r="W481" s="12">
        <v>0</v>
      </c>
      <c r="X481" s="5">
        <v>2015</v>
      </c>
      <c r="Y481" s="14">
        <v>100</v>
      </c>
      <c r="Z481" s="5">
        <v>2015</v>
      </c>
      <c r="AA481" s="14"/>
    </row>
    <row r="482" spans="1:27" ht="12.75" customHeight="1" x14ac:dyDescent="0.25">
      <c r="A482" s="5" t="s">
        <v>1995</v>
      </c>
      <c r="B482" s="5" t="s">
        <v>1103</v>
      </c>
      <c r="C482" s="5" t="s">
        <v>1102</v>
      </c>
      <c r="D482" s="5" t="s">
        <v>1038</v>
      </c>
      <c r="E482" s="5" t="s">
        <v>1104</v>
      </c>
      <c r="F482" s="5" t="s">
        <v>1101</v>
      </c>
      <c r="G482" s="5">
        <v>1</v>
      </c>
      <c r="H482" s="5">
        <v>2</v>
      </c>
      <c r="I482" s="5" t="s">
        <v>2324</v>
      </c>
      <c r="J482" s="5" t="b">
        <f t="shared" si="7"/>
        <v>0</v>
      </c>
      <c r="K482" s="13">
        <v>0.80711797084059123</v>
      </c>
      <c r="L482" s="5">
        <v>2017</v>
      </c>
      <c r="M482" s="12">
        <v>100</v>
      </c>
      <c r="N482" s="5">
        <v>2017</v>
      </c>
      <c r="O482" s="12"/>
      <c r="Q482" s="12"/>
      <c r="S482" s="12">
        <v>0</v>
      </c>
      <c r="T482" s="5">
        <v>2017</v>
      </c>
      <c r="U482" s="12">
        <v>0</v>
      </c>
      <c r="V482" s="5">
        <v>2017</v>
      </c>
      <c r="W482" s="12">
        <v>0</v>
      </c>
      <c r="X482" s="5">
        <v>2017</v>
      </c>
      <c r="Y482" s="14">
        <v>0</v>
      </c>
      <c r="Z482" s="5">
        <v>2017</v>
      </c>
      <c r="AA482" s="14"/>
    </row>
    <row r="483" spans="1:27" ht="12.75" customHeight="1" x14ac:dyDescent="0.25">
      <c r="A483" s="5" t="s">
        <v>1996</v>
      </c>
      <c r="B483" s="5" t="s">
        <v>1103</v>
      </c>
      <c r="C483" s="5" t="s">
        <v>1102</v>
      </c>
      <c r="D483" s="5" t="s">
        <v>1038</v>
      </c>
      <c r="E483" s="5" t="s">
        <v>2140</v>
      </c>
      <c r="F483" s="5" t="s">
        <v>2240</v>
      </c>
      <c r="G483" s="5">
        <v>1</v>
      </c>
      <c r="H483" s="5">
        <v>1</v>
      </c>
      <c r="I483" s="5" t="s">
        <v>2325</v>
      </c>
      <c r="J483" s="5" t="b">
        <f t="shared" si="7"/>
        <v>0</v>
      </c>
      <c r="K483" s="13">
        <v>2.1537236918664764</v>
      </c>
      <c r="L483" s="5">
        <v>2017</v>
      </c>
      <c r="M483" s="12">
        <v>100</v>
      </c>
      <c r="N483" s="5">
        <v>2017</v>
      </c>
      <c r="O483" s="12"/>
      <c r="Q483" s="12"/>
      <c r="S483" s="12">
        <v>0</v>
      </c>
      <c r="T483" s="5">
        <v>2017</v>
      </c>
      <c r="U483" s="12">
        <v>0</v>
      </c>
      <c r="V483" s="5">
        <v>2017</v>
      </c>
      <c r="W483" s="12">
        <v>0</v>
      </c>
      <c r="X483" s="5">
        <v>2017</v>
      </c>
      <c r="Y483" s="14">
        <v>0</v>
      </c>
      <c r="Z483" s="5">
        <v>2017</v>
      </c>
      <c r="AA483" s="14"/>
    </row>
    <row r="484" spans="1:27" ht="12.75" customHeight="1" x14ac:dyDescent="0.25">
      <c r="A484" s="5" t="s">
        <v>1997</v>
      </c>
      <c r="B484" s="5" t="s">
        <v>1108</v>
      </c>
      <c r="C484" s="5" t="s">
        <v>1107</v>
      </c>
      <c r="D484" s="5" t="s">
        <v>1038</v>
      </c>
      <c r="E484" s="5" t="s">
        <v>2141</v>
      </c>
      <c r="F484" s="5" t="s">
        <v>1111</v>
      </c>
      <c r="G484" s="5">
        <v>2</v>
      </c>
      <c r="H484" s="5">
        <v>1</v>
      </c>
      <c r="I484" s="5" t="s">
        <v>2326</v>
      </c>
      <c r="J484" s="5" t="b">
        <f t="shared" si="7"/>
        <v>0</v>
      </c>
      <c r="K484" s="13">
        <v>1.6022186506467513</v>
      </c>
      <c r="L484" s="5">
        <v>2014</v>
      </c>
      <c r="M484" s="12">
        <v>99</v>
      </c>
      <c r="N484" s="5">
        <v>2015</v>
      </c>
      <c r="O484" s="12"/>
      <c r="Q484" s="12"/>
      <c r="S484" s="12">
        <v>4.2177838318335157</v>
      </c>
      <c r="T484" s="5">
        <v>2015</v>
      </c>
      <c r="U484" s="12">
        <v>0</v>
      </c>
      <c r="V484" s="5">
        <v>2015</v>
      </c>
      <c r="W484" s="12">
        <v>0</v>
      </c>
      <c r="X484" s="5">
        <v>2015</v>
      </c>
      <c r="Y484" s="14">
        <v>100</v>
      </c>
      <c r="Z484" s="5">
        <v>2015</v>
      </c>
      <c r="AA484" s="14"/>
    </row>
    <row r="485" spans="1:27" ht="12.75" customHeight="1" x14ac:dyDescent="0.25">
      <c r="A485" s="5" t="s">
        <v>1998</v>
      </c>
      <c r="B485" s="5" t="s">
        <v>1108</v>
      </c>
      <c r="C485" s="5" t="s">
        <v>1107</v>
      </c>
      <c r="D485" s="5" t="s">
        <v>1038</v>
      </c>
      <c r="E485" s="5" t="s">
        <v>2142</v>
      </c>
      <c r="F485" s="5" t="s">
        <v>2241</v>
      </c>
      <c r="G485" s="5">
        <v>2</v>
      </c>
      <c r="H485" s="5">
        <v>1</v>
      </c>
      <c r="I485" s="5" t="s">
        <v>2326</v>
      </c>
      <c r="J485" s="5" t="b">
        <f t="shared" si="7"/>
        <v>0</v>
      </c>
      <c r="K485" s="13">
        <v>0.91417698239510647</v>
      </c>
      <c r="L485" s="5">
        <v>2012</v>
      </c>
      <c r="M485" s="12">
        <v>96.699996948242202</v>
      </c>
      <c r="N485" s="5">
        <v>2015</v>
      </c>
      <c r="O485" s="12"/>
      <c r="Q485" s="12"/>
      <c r="S485" s="12">
        <v>1.0442565429892739E-2</v>
      </c>
      <c r="T485" s="5">
        <v>2009</v>
      </c>
      <c r="U485" s="12">
        <v>0</v>
      </c>
      <c r="V485" s="5">
        <v>2012</v>
      </c>
      <c r="W485" s="12">
        <v>2.2447828226552055E-3</v>
      </c>
      <c r="X485" s="5">
        <v>2012</v>
      </c>
      <c r="Y485" s="14">
        <v>0</v>
      </c>
      <c r="Z485" s="5">
        <v>2012</v>
      </c>
      <c r="AA485" s="14"/>
    </row>
    <row r="486" spans="1:27" ht="12.75" customHeight="1" x14ac:dyDescent="0.25">
      <c r="A486" s="5" t="s">
        <v>1999</v>
      </c>
      <c r="B486" s="5" t="s">
        <v>1108</v>
      </c>
      <c r="C486" s="5" t="s">
        <v>1107</v>
      </c>
      <c r="D486" s="5" t="s">
        <v>1038</v>
      </c>
      <c r="E486" s="5" t="s">
        <v>2143</v>
      </c>
      <c r="F486" s="5" t="s">
        <v>1113</v>
      </c>
      <c r="G486" s="5">
        <v>2</v>
      </c>
      <c r="H486" s="5">
        <v>1</v>
      </c>
      <c r="I486" s="5" t="s">
        <v>2326</v>
      </c>
      <c r="J486" s="5" t="b">
        <f t="shared" si="7"/>
        <v>0</v>
      </c>
      <c r="K486" s="13">
        <v>1.2304216541216801</v>
      </c>
      <c r="L486" s="5">
        <v>2014</v>
      </c>
      <c r="M486" s="12">
        <v>100</v>
      </c>
      <c r="N486" s="5">
        <v>2015</v>
      </c>
      <c r="O486" s="12"/>
      <c r="Q486" s="12"/>
      <c r="S486" s="12">
        <v>5.4305297240504542E-2</v>
      </c>
      <c r="T486" s="5">
        <v>2014</v>
      </c>
      <c r="U486" s="12" t="s">
        <v>1569</v>
      </c>
      <c r="V486" s="5" t="s">
        <v>1569</v>
      </c>
      <c r="W486" s="12" t="s">
        <v>1569</v>
      </c>
      <c r="X486" s="5" t="s">
        <v>1569</v>
      </c>
      <c r="Y486" s="14" t="s">
        <v>1569</v>
      </c>
      <c r="Z486" s="5" t="s">
        <v>1569</v>
      </c>
      <c r="AA486" s="14"/>
    </row>
    <row r="487" spans="1:27" ht="12.75" customHeight="1" x14ac:dyDescent="0.25">
      <c r="A487" s="5" t="s">
        <v>2000</v>
      </c>
      <c r="B487" s="5" t="s">
        <v>1108</v>
      </c>
      <c r="C487" s="5" t="s">
        <v>1107</v>
      </c>
      <c r="D487" s="5" t="s">
        <v>1038</v>
      </c>
      <c r="E487" s="5" t="s">
        <v>2144</v>
      </c>
      <c r="F487" s="5" t="s">
        <v>1106</v>
      </c>
      <c r="G487" s="5">
        <v>2</v>
      </c>
      <c r="H487" s="5">
        <v>1</v>
      </c>
      <c r="I487" s="5" t="s">
        <v>2326</v>
      </c>
      <c r="J487" s="5" t="b">
        <f t="shared" si="7"/>
        <v>0</v>
      </c>
      <c r="K487" s="13">
        <v>1.4113302453836598</v>
      </c>
      <c r="L487" s="5">
        <v>2014</v>
      </c>
      <c r="M487" s="12">
        <v>100</v>
      </c>
      <c r="N487" s="5">
        <v>2015</v>
      </c>
      <c r="O487" s="12"/>
      <c r="Q487" s="12"/>
      <c r="S487" s="12">
        <v>5.5296721691882378E-2</v>
      </c>
      <c r="T487" s="5">
        <v>2015</v>
      </c>
      <c r="U487" s="12">
        <v>9.1346521333131897E-2</v>
      </c>
      <c r="V487" s="5">
        <v>2015</v>
      </c>
      <c r="W487" s="12">
        <v>0</v>
      </c>
      <c r="X487" s="5">
        <v>2015</v>
      </c>
      <c r="Y487" s="14">
        <v>0</v>
      </c>
      <c r="Z487" s="5">
        <v>2015</v>
      </c>
      <c r="AA487" s="14"/>
    </row>
    <row r="488" spans="1:27" ht="12.75" customHeight="1" x14ac:dyDescent="0.25">
      <c r="A488" s="5" t="s">
        <v>2001</v>
      </c>
      <c r="B488" s="5" t="s">
        <v>1108</v>
      </c>
      <c r="C488" s="5" t="s">
        <v>1107</v>
      </c>
      <c r="D488" s="5" t="s">
        <v>1038</v>
      </c>
      <c r="E488" s="5" t="s">
        <v>2145</v>
      </c>
      <c r="F488" s="5" t="s">
        <v>3213</v>
      </c>
      <c r="G488" s="5">
        <v>2</v>
      </c>
      <c r="H488" s="5">
        <v>1</v>
      </c>
      <c r="I488" s="5" t="s">
        <v>2326</v>
      </c>
      <c r="J488" s="5" t="b">
        <f t="shared" si="7"/>
        <v>0</v>
      </c>
      <c r="K488" s="13">
        <v>1.1189658986876023</v>
      </c>
      <c r="L488" s="5">
        <v>2014</v>
      </c>
      <c r="M488" s="12">
        <v>100</v>
      </c>
      <c r="N488" s="5">
        <v>2015</v>
      </c>
      <c r="O488" s="12"/>
      <c r="Q488" s="12"/>
      <c r="S488" s="12">
        <v>0.26700341841890435</v>
      </c>
      <c r="T488" s="5">
        <v>2015</v>
      </c>
      <c r="U488" s="12">
        <v>0</v>
      </c>
      <c r="V488" s="5">
        <v>2015</v>
      </c>
      <c r="W488" s="12">
        <v>0</v>
      </c>
      <c r="X488" s="5">
        <v>2015</v>
      </c>
      <c r="Y488" s="14">
        <v>0</v>
      </c>
      <c r="Z488" s="5">
        <v>2015</v>
      </c>
      <c r="AA488" s="14"/>
    </row>
    <row r="489" spans="1:27" ht="12.75" customHeight="1" x14ac:dyDescent="0.25">
      <c r="A489" s="5" t="s">
        <v>2002</v>
      </c>
      <c r="B489" s="5" t="s">
        <v>384</v>
      </c>
      <c r="C489" s="5" t="s">
        <v>383</v>
      </c>
      <c r="D489" s="5" t="s">
        <v>360</v>
      </c>
      <c r="E489" s="5" t="s">
        <v>388</v>
      </c>
      <c r="F489" s="5" t="s">
        <v>3214</v>
      </c>
      <c r="G489" s="5">
        <v>2</v>
      </c>
      <c r="H489" s="5">
        <v>2</v>
      </c>
      <c r="I489" s="5" t="s">
        <v>3215</v>
      </c>
      <c r="J489" s="5" t="b">
        <f t="shared" si="7"/>
        <v>0</v>
      </c>
      <c r="K489" s="13" t="s">
        <v>1569</v>
      </c>
      <c r="L489" s="5" t="s">
        <v>1569</v>
      </c>
      <c r="M489" s="12">
        <v>81</v>
      </c>
      <c r="N489" s="5">
        <v>2014</v>
      </c>
      <c r="O489" s="12"/>
      <c r="Q489" s="12"/>
      <c r="S489" s="12" t="s">
        <v>1569</v>
      </c>
      <c r="T489" s="5" t="s">
        <v>1569</v>
      </c>
      <c r="U489" s="12" t="s">
        <v>1569</v>
      </c>
      <c r="V489" s="5" t="s">
        <v>1569</v>
      </c>
      <c r="W489" s="12" t="s">
        <v>1569</v>
      </c>
      <c r="X489" s="5" t="s">
        <v>1569</v>
      </c>
      <c r="Y489" s="14" t="s">
        <v>1569</v>
      </c>
      <c r="Z489" s="5" t="s">
        <v>1569</v>
      </c>
      <c r="AA489" s="14"/>
    </row>
    <row r="490" spans="1:27" ht="12.75" customHeight="1" x14ac:dyDescent="0.25">
      <c r="A490" s="5" t="s">
        <v>2003</v>
      </c>
      <c r="B490" s="5" t="s">
        <v>392</v>
      </c>
      <c r="C490" s="5" t="s">
        <v>391</v>
      </c>
      <c r="D490" s="5" t="s">
        <v>360</v>
      </c>
      <c r="E490" s="5" t="s">
        <v>402</v>
      </c>
      <c r="F490" s="5" t="s">
        <v>401</v>
      </c>
      <c r="G490" s="5">
        <v>1</v>
      </c>
      <c r="H490" s="5">
        <v>3</v>
      </c>
      <c r="I490" s="5" t="s">
        <v>2327</v>
      </c>
      <c r="J490" s="5" t="b">
        <f t="shared" si="7"/>
        <v>0</v>
      </c>
      <c r="K490" s="13" t="s">
        <v>1569</v>
      </c>
      <c r="L490" s="5" t="s">
        <v>1569</v>
      </c>
      <c r="M490" s="12" t="s">
        <v>1569</v>
      </c>
      <c r="N490" s="5" t="s">
        <v>1569</v>
      </c>
      <c r="O490" s="12"/>
      <c r="Q490" s="12"/>
      <c r="S490" s="12">
        <v>0</v>
      </c>
      <c r="T490" s="5">
        <v>2017</v>
      </c>
      <c r="U490" s="12">
        <v>0</v>
      </c>
      <c r="V490" s="5">
        <v>2017</v>
      </c>
      <c r="W490" s="12">
        <v>0</v>
      </c>
      <c r="X490" s="5">
        <v>2017</v>
      </c>
      <c r="Y490" s="14">
        <v>0</v>
      </c>
      <c r="Z490" s="5">
        <v>2017</v>
      </c>
      <c r="AA490" s="14"/>
    </row>
    <row r="491" spans="1:27" ht="12.75" customHeight="1" x14ac:dyDescent="0.25">
      <c r="A491" s="5" t="s">
        <v>2004</v>
      </c>
      <c r="B491" s="5" t="s">
        <v>1516</v>
      </c>
      <c r="C491" s="5" t="s">
        <v>1687</v>
      </c>
      <c r="D491" s="5" t="s">
        <v>620</v>
      </c>
      <c r="E491" s="5" t="s">
        <v>2146</v>
      </c>
      <c r="F491" s="5" t="s">
        <v>2242</v>
      </c>
      <c r="G491" s="5">
        <v>1</v>
      </c>
      <c r="H491" s="5">
        <v>1</v>
      </c>
      <c r="I491" s="5" t="s">
        <v>2328</v>
      </c>
      <c r="J491" s="5" t="b">
        <f t="shared" si="7"/>
        <v>0</v>
      </c>
      <c r="K491" s="13">
        <v>1.2711424053003417</v>
      </c>
      <c r="L491" s="5">
        <v>2015</v>
      </c>
      <c r="M491" s="12">
        <v>100</v>
      </c>
      <c r="N491" s="5">
        <v>2015</v>
      </c>
      <c r="O491" s="12"/>
      <c r="Q491" s="12"/>
      <c r="S491" s="12">
        <v>0</v>
      </c>
      <c r="T491" s="5">
        <v>2015</v>
      </c>
      <c r="U491" s="12">
        <v>0</v>
      </c>
      <c r="V491" s="5">
        <v>2015</v>
      </c>
      <c r="W491" s="12">
        <v>0</v>
      </c>
      <c r="X491" s="5">
        <v>2015</v>
      </c>
      <c r="Y491" s="14">
        <v>0</v>
      </c>
      <c r="Z491" s="5">
        <v>2015</v>
      </c>
      <c r="AA491" s="14"/>
    </row>
    <row r="492" spans="1:27" ht="12.75" customHeight="1" x14ac:dyDescent="0.25">
      <c r="A492" s="5" t="s">
        <v>2005</v>
      </c>
      <c r="B492" s="5" t="s">
        <v>1516</v>
      </c>
      <c r="C492" s="5" t="s">
        <v>1687</v>
      </c>
      <c r="D492" s="5" t="s">
        <v>620</v>
      </c>
      <c r="E492" s="5" t="s">
        <v>2147</v>
      </c>
      <c r="F492" s="5" t="s">
        <v>2243</v>
      </c>
      <c r="G492" s="5">
        <v>1</v>
      </c>
      <c r="H492" s="5">
        <v>2</v>
      </c>
      <c r="I492" s="5" t="s">
        <v>2329</v>
      </c>
      <c r="J492" s="5" t="b">
        <f t="shared" si="7"/>
        <v>0</v>
      </c>
      <c r="K492" s="13">
        <v>0.98389864699733764</v>
      </c>
      <c r="L492" s="5">
        <v>2015</v>
      </c>
      <c r="M492" s="12">
        <v>99.800003051757798</v>
      </c>
      <c r="N492" s="5">
        <v>2015</v>
      </c>
      <c r="O492" s="12"/>
      <c r="Q492" s="12"/>
      <c r="S492" s="12">
        <v>0</v>
      </c>
      <c r="T492" s="5">
        <v>2015</v>
      </c>
      <c r="U492" s="12">
        <v>0</v>
      </c>
      <c r="V492" s="5">
        <v>2015</v>
      </c>
      <c r="W492" s="12">
        <v>0</v>
      </c>
      <c r="X492" s="5">
        <v>2015</v>
      </c>
      <c r="Y492" s="14">
        <v>100</v>
      </c>
      <c r="Z492" s="5">
        <v>2015</v>
      </c>
      <c r="AA492" s="14"/>
    </row>
    <row r="493" spans="1:27" ht="12.75" customHeight="1" x14ac:dyDescent="0.25">
      <c r="A493" s="5" t="s">
        <v>2006</v>
      </c>
      <c r="B493" s="5" t="s">
        <v>1516</v>
      </c>
      <c r="C493" s="5" t="s">
        <v>1687</v>
      </c>
      <c r="D493" s="5" t="s">
        <v>620</v>
      </c>
      <c r="E493" s="5" t="s">
        <v>2148</v>
      </c>
      <c r="F493" s="5" t="s">
        <v>2244</v>
      </c>
      <c r="G493" s="5">
        <v>1</v>
      </c>
      <c r="H493" s="5">
        <v>1</v>
      </c>
      <c r="J493" s="5" t="b">
        <f t="shared" si="7"/>
        <v>0</v>
      </c>
      <c r="K493" s="13">
        <v>0.73445601788777026</v>
      </c>
      <c r="L493" s="5">
        <v>2019</v>
      </c>
      <c r="M493" s="12">
        <v>100</v>
      </c>
      <c r="N493" s="5">
        <v>2019</v>
      </c>
      <c r="O493" s="12"/>
      <c r="Q493" s="12"/>
      <c r="S493" s="12">
        <v>0</v>
      </c>
      <c r="T493" s="5">
        <v>2015</v>
      </c>
      <c r="U493" s="12">
        <v>0</v>
      </c>
      <c r="V493" s="5">
        <v>2015</v>
      </c>
      <c r="W493" s="12">
        <v>0</v>
      </c>
      <c r="X493" s="5">
        <v>2015</v>
      </c>
      <c r="Y493" s="14" t="s">
        <v>1569</v>
      </c>
      <c r="Z493" s="5" t="s">
        <v>1569</v>
      </c>
      <c r="AA493" s="14"/>
    </row>
    <row r="494" spans="1:27" ht="12.75" customHeight="1" x14ac:dyDescent="0.25">
      <c r="A494" s="5" t="s">
        <v>2007</v>
      </c>
      <c r="B494" s="5" t="s">
        <v>658</v>
      </c>
      <c r="C494" s="5" t="s">
        <v>657</v>
      </c>
      <c r="D494" s="5" t="s">
        <v>620</v>
      </c>
      <c r="E494" s="5" t="s">
        <v>662</v>
      </c>
      <c r="F494" s="5" t="s">
        <v>661</v>
      </c>
      <c r="G494" s="5">
        <v>2</v>
      </c>
      <c r="H494" s="5">
        <v>1</v>
      </c>
      <c r="I494" s="5" t="s">
        <v>2330</v>
      </c>
      <c r="J494" s="5" t="b">
        <f t="shared" si="7"/>
        <v>0</v>
      </c>
      <c r="K494" s="13" t="s">
        <v>1569</v>
      </c>
      <c r="L494" s="5" t="s">
        <v>1569</v>
      </c>
      <c r="M494" s="12">
        <v>58.330001831054702</v>
      </c>
      <c r="N494" s="5">
        <v>2009</v>
      </c>
      <c r="O494" s="12"/>
      <c r="Q494" s="12"/>
      <c r="S494" s="12">
        <v>0</v>
      </c>
      <c r="T494" s="5">
        <v>2009</v>
      </c>
      <c r="U494" s="12">
        <v>0</v>
      </c>
      <c r="V494" s="5">
        <v>2009</v>
      </c>
      <c r="W494" s="12">
        <v>0</v>
      </c>
      <c r="X494" s="5">
        <v>2009</v>
      </c>
      <c r="Y494" s="14">
        <v>98.363917929497063</v>
      </c>
      <c r="Z494" s="5">
        <v>2009</v>
      </c>
      <c r="AA494" s="14"/>
    </row>
    <row r="495" spans="1:27" ht="12.75" customHeight="1" x14ac:dyDescent="0.25">
      <c r="A495" s="5" t="s">
        <v>2008</v>
      </c>
      <c r="B495" s="5" t="s">
        <v>1517</v>
      </c>
      <c r="C495" s="5" t="s">
        <v>1689</v>
      </c>
      <c r="D495" s="5" t="s">
        <v>360</v>
      </c>
      <c r="E495" s="5" t="s">
        <v>2149</v>
      </c>
      <c r="F495" s="5" t="s">
        <v>3332</v>
      </c>
      <c r="G495" s="5">
        <v>2</v>
      </c>
      <c r="H495" s="5">
        <v>3</v>
      </c>
      <c r="I495" s="5" t="s">
        <v>2331</v>
      </c>
      <c r="J495" s="5" t="b">
        <f t="shared" si="7"/>
        <v>0</v>
      </c>
      <c r="K495" s="13">
        <v>0.3277886403750061</v>
      </c>
      <c r="L495" s="5">
        <v>2009</v>
      </c>
      <c r="M495" s="12">
        <v>32</v>
      </c>
      <c r="N495" s="5">
        <v>2009</v>
      </c>
      <c r="O495" s="12"/>
      <c r="Q495" s="12"/>
      <c r="S495" s="12" t="s">
        <v>1569</v>
      </c>
      <c r="T495" s="5" t="s">
        <v>1569</v>
      </c>
      <c r="U495" s="12" t="s">
        <v>1569</v>
      </c>
      <c r="V495" s="5" t="s">
        <v>1569</v>
      </c>
      <c r="W495" s="12" t="s">
        <v>1569</v>
      </c>
      <c r="X495" s="5" t="s">
        <v>1569</v>
      </c>
      <c r="Y495" s="14" t="s">
        <v>1569</v>
      </c>
      <c r="Z495" s="5" t="s">
        <v>1569</v>
      </c>
      <c r="AA495" s="14"/>
    </row>
    <row r="496" spans="1:27" ht="12.75" customHeight="1" x14ac:dyDescent="0.25">
      <c r="A496" s="5" t="s">
        <v>2009</v>
      </c>
      <c r="B496" s="5" t="s">
        <v>1518</v>
      </c>
      <c r="C496" s="5" t="s">
        <v>1690</v>
      </c>
      <c r="D496" s="5" t="s">
        <v>360</v>
      </c>
      <c r="E496" s="5" t="s">
        <v>2150</v>
      </c>
      <c r="F496" s="5" t="s">
        <v>3216</v>
      </c>
      <c r="G496" s="5">
        <v>1</v>
      </c>
      <c r="H496" s="5">
        <v>2</v>
      </c>
      <c r="I496" s="5" t="s">
        <v>3217</v>
      </c>
      <c r="J496" s="5" t="b">
        <f t="shared" si="7"/>
        <v>0</v>
      </c>
      <c r="K496" s="13">
        <v>0.73972602739726023</v>
      </c>
      <c r="L496" s="5">
        <v>2009</v>
      </c>
      <c r="M496" s="12">
        <v>45</v>
      </c>
      <c r="N496" s="5">
        <v>2009</v>
      </c>
      <c r="O496" s="12"/>
      <c r="Q496" s="12"/>
      <c r="S496" s="12">
        <v>0</v>
      </c>
      <c r="T496" s="5">
        <v>2009</v>
      </c>
      <c r="U496" s="12">
        <v>0</v>
      </c>
      <c r="V496" s="5">
        <v>2009</v>
      </c>
      <c r="W496" s="12">
        <v>0</v>
      </c>
      <c r="X496" s="5">
        <v>2009</v>
      </c>
      <c r="Y496" s="14">
        <v>0</v>
      </c>
      <c r="Z496" s="5">
        <v>2009</v>
      </c>
      <c r="AA496" s="14"/>
    </row>
    <row r="497" spans="1:27" ht="12.75" customHeight="1" x14ac:dyDescent="0.25">
      <c r="A497" s="5" t="s">
        <v>2010</v>
      </c>
      <c r="B497" s="5" t="s">
        <v>1124</v>
      </c>
      <c r="C497" s="5" t="s">
        <v>1123</v>
      </c>
      <c r="D497" s="5" t="s">
        <v>1038</v>
      </c>
      <c r="E497" s="5" t="s">
        <v>2151</v>
      </c>
      <c r="F497" s="5" t="s">
        <v>2245</v>
      </c>
      <c r="G497" s="5">
        <v>2</v>
      </c>
      <c r="H497" s="5">
        <v>2</v>
      </c>
      <c r="I497" s="5" t="s">
        <v>2332</v>
      </c>
      <c r="J497" s="5" t="b">
        <f t="shared" si="7"/>
        <v>0</v>
      </c>
      <c r="K497" s="13" t="s">
        <v>1569</v>
      </c>
      <c r="L497" s="5" t="s">
        <v>1569</v>
      </c>
      <c r="M497" s="12" t="s">
        <v>1569</v>
      </c>
      <c r="N497" s="5" t="s">
        <v>1569</v>
      </c>
      <c r="O497" s="12"/>
      <c r="Q497" s="12"/>
      <c r="S497" s="12">
        <v>5.7021049826805221</v>
      </c>
      <c r="T497" s="5">
        <v>2019</v>
      </c>
      <c r="U497" s="12">
        <v>0</v>
      </c>
      <c r="V497" s="5">
        <v>2019</v>
      </c>
      <c r="W497" s="12">
        <v>65.62749800159871</v>
      </c>
      <c r="X497" s="5">
        <v>2019</v>
      </c>
      <c r="Y497" s="14">
        <v>0</v>
      </c>
      <c r="Z497" s="5">
        <v>2019</v>
      </c>
      <c r="AA497" s="14"/>
    </row>
    <row r="498" spans="1:27" ht="12.75" customHeight="1" x14ac:dyDescent="0.25">
      <c r="A498" s="5" t="s">
        <v>2453</v>
      </c>
      <c r="B498" s="5" t="s">
        <v>1124</v>
      </c>
      <c r="C498" s="5" t="s">
        <v>1123</v>
      </c>
      <c r="D498" s="5" t="s">
        <v>1038</v>
      </c>
      <c r="E498" s="5" t="s">
        <v>2455</v>
      </c>
      <c r="F498" s="5" t="s">
        <v>2456</v>
      </c>
      <c r="G498" s="5">
        <v>2</v>
      </c>
      <c r="H498" s="5">
        <v>2</v>
      </c>
      <c r="I498" s="5" t="s">
        <v>2458</v>
      </c>
      <c r="J498" s="5" t="b">
        <f t="shared" si="7"/>
        <v>0</v>
      </c>
      <c r="K498" s="13" t="s">
        <v>1569</v>
      </c>
      <c r="L498" s="5" t="s">
        <v>1569</v>
      </c>
      <c r="M498" s="12" t="s">
        <v>1569</v>
      </c>
      <c r="N498" s="5" t="s">
        <v>1569</v>
      </c>
      <c r="O498" s="12"/>
      <c r="Q498" s="12"/>
      <c r="S498" s="12">
        <v>0.714523097374543</v>
      </c>
      <c r="T498" s="5">
        <v>2019</v>
      </c>
      <c r="U498" s="12">
        <v>0</v>
      </c>
      <c r="V498" s="5">
        <v>2019</v>
      </c>
      <c r="W498" s="12">
        <v>50.58158856763044</v>
      </c>
      <c r="X498" s="5">
        <v>2019</v>
      </c>
      <c r="Y498" s="14">
        <v>0</v>
      </c>
      <c r="Z498" s="5">
        <v>2019</v>
      </c>
      <c r="AA498" s="14"/>
    </row>
    <row r="499" spans="1:27" ht="12.75" customHeight="1" x14ac:dyDescent="0.25">
      <c r="A499" s="5" t="s">
        <v>2011</v>
      </c>
      <c r="B499" s="5" t="s">
        <v>1124</v>
      </c>
      <c r="C499" s="5" t="s">
        <v>1123</v>
      </c>
      <c r="D499" s="5" t="s">
        <v>1038</v>
      </c>
      <c r="E499" s="5" t="s">
        <v>2152</v>
      </c>
      <c r="F499" s="5" t="s">
        <v>1122</v>
      </c>
      <c r="G499" s="5">
        <v>2</v>
      </c>
      <c r="H499" s="5">
        <v>2</v>
      </c>
      <c r="I499" s="5" t="s">
        <v>2333</v>
      </c>
      <c r="J499" s="5" t="b">
        <f t="shared" si="7"/>
        <v>0</v>
      </c>
      <c r="K499" s="13" t="s">
        <v>1569</v>
      </c>
      <c r="L499" s="5" t="s">
        <v>1569</v>
      </c>
      <c r="M499" s="12" t="s">
        <v>1569</v>
      </c>
      <c r="N499" s="5" t="s">
        <v>1569</v>
      </c>
      <c r="O499" s="12"/>
      <c r="Q499" s="12"/>
      <c r="S499" s="12">
        <v>16.811708860759495</v>
      </c>
      <c r="T499" s="5">
        <v>2019</v>
      </c>
      <c r="U499" s="12">
        <v>0</v>
      </c>
      <c r="V499" s="5">
        <v>2019</v>
      </c>
      <c r="W499" s="12">
        <v>48.941851265822784</v>
      </c>
      <c r="X499" s="5">
        <v>2019</v>
      </c>
      <c r="Y499" s="14">
        <v>0</v>
      </c>
      <c r="Z499" s="5">
        <v>2019</v>
      </c>
      <c r="AA499" s="14"/>
    </row>
    <row r="500" spans="1:27" ht="12.75" customHeight="1" x14ac:dyDescent="0.25">
      <c r="A500" s="5" t="s">
        <v>2012</v>
      </c>
      <c r="B500" s="5" t="s">
        <v>1520</v>
      </c>
      <c r="C500" s="5" t="s">
        <v>1519</v>
      </c>
      <c r="D500" s="5" t="s">
        <v>35</v>
      </c>
      <c r="E500" s="5" t="s">
        <v>1520</v>
      </c>
      <c r="F500" s="5" t="s">
        <v>1519</v>
      </c>
      <c r="G500" s="5">
        <v>0</v>
      </c>
      <c r="H500" s="5">
        <v>1</v>
      </c>
      <c r="I500" s="5" t="s">
        <v>2334</v>
      </c>
      <c r="J500" s="5" t="b">
        <f t="shared" si="7"/>
        <v>0</v>
      </c>
      <c r="K500" s="13">
        <v>2.1311506470376473</v>
      </c>
      <c r="L500" s="5">
        <v>2014</v>
      </c>
      <c r="M500" s="12">
        <v>100</v>
      </c>
      <c r="N500" s="5">
        <v>2015</v>
      </c>
      <c r="O500" s="12"/>
      <c r="Q500" s="12"/>
      <c r="S500" s="12">
        <v>0</v>
      </c>
      <c r="T500" s="5">
        <v>2015</v>
      </c>
      <c r="U500" s="12">
        <v>35.411949137780873</v>
      </c>
      <c r="V500" s="5">
        <v>2015</v>
      </c>
      <c r="W500" s="12">
        <v>0</v>
      </c>
      <c r="X500" s="5">
        <v>2015</v>
      </c>
      <c r="Y500" s="14">
        <v>0</v>
      </c>
      <c r="Z500" s="5">
        <v>2015</v>
      </c>
      <c r="AA500" s="14"/>
    </row>
    <row r="501" spans="1:27" ht="12.75" customHeight="1" x14ac:dyDescent="0.25">
      <c r="A501" s="5" t="s">
        <v>2013</v>
      </c>
      <c r="B501" s="5" t="s">
        <v>1522</v>
      </c>
      <c r="C501" s="5" t="s">
        <v>1521</v>
      </c>
      <c r="D501" s="5" t="s">
        <v>35</v>
      </c>
      <c r="E501" s="5" t="s">
        <v>1522</v>
      </c>
      <c r="F501" s="5" t="s">
        <v>1521</v>
      </c>
      <c r="G501" s="5">
        <v>0</v>
      </c>
      <c r="H501" s="5">
        <v>1</v>
      </c>
      <c r="I501" s="5" t="s">
        <v>2335</v>
      </c>
      <c r="J501" s="5" t="b">
        <f t="shared" si="7"/>
        <v>0</v>
      </c>
      <c r="K501" s="13">
        <v>2.0495723709664198</v>
      </c>
      <c r="L501" s="5">
        <v>2014</v>
      </c>
      <c r="M501" s="12">
        <v>100</v>
      </c>
      <c r="N501" s="5">
        <v>2015</v>
      </c>
      <c r="O501" s="12"/>
      <c r="Q501" s="12"/>
      <c r="S501" s="12" t="s">
        <v>1569</v>
      </c>
      <c r="T501" s="5" t="s">
        <v>1569</v>
      </c>
      <c r="U501" s="12">
        <v>0.59772500437938136</v>
      </c>
      <c r="V501" s="5">
        <v>2015</v>
      </c>
      <c r="W501" s="12">
        <v>77.168277111537762</v>
      </c>
      <c r="X501" s="5">
        <v>2015</v>
      </c>
      <c r="Y501" s="14">
        <v>100</v>
      </c>
      <c r="Z501" s="5">
        <v>2017</v>
      </c>
      <c r="AA501" s="14"/>
    </row>
    <row r="502" spans="1:27" ht="12.75" customHeight="1" x14ac:dyDescent="0.25">
      <c r="A502" s="5" t="s">
        <v>2014</v>
      </c>
      <c r="B502" s="5" t="s">
        <v>1139</v>
      </c>
      <c r="C502" s="5" t="s">
        <v>1138</v>
      </c>
      <c r="D502" s="5" t="s">
        <v>1038</v>
      </c>
      <c r="E502" s="5" t="s">
        <v>2153</v>
      </c>
      <c r="F502" s="5" t="s">
        <v>1142</v>
      </c>
      <c r="G502" s="5">
        <v>2</v>
      </c>
      <c r="H502" s="5">
        <v>3</v>
      </c>
      <c r="I502" s="5" t="s">
        <v>2336</v>
      </c>
      <c r="J502" s="5" t="b">
        <f t="shared" si="7"/>
        <v>0</v>
      </c>
      <c r="K502" s="13">
        <v>1.0803466416608809</v>
      </c>
      <c r="L502" s="5">
        <v>2008</v>
      </c>
      <c r="M502" s="12">
        <v>100</v>
      </c>
      <c r="N502" s="5">
        <v>2008</v>
      </c>
      <c r="O502" s="12"/>
      <c r="Q502" s="12"/>
      <c r="S502" s="12">
        <v>0</v>
      </c>
      <c r="T502" s="5">
        <v>2007</v>
      </c>
      <c r="U502" s="12">
        <v>0</v>
      </c>
      <c r="V502" s="5">
        <v>2007</v>
      </c>
      <c r="W502" s="12">
        <v>0</v>
      </c>
      <c r="X502" s="5">
        <v>2007</v>
      </c>
      <c r="Y502" s="14">
        <v>100</v>
      </c>
      <c r="Z502" s="5">
        <v>2007</v>
      </c>
      <c r="AA502" s="14"/>
    </row>
    <row r="503" spans="1:27" ht="12.75" customHeight="1" x14ac:dyDescent="0.25">
      <c r="A503" s="5" t="s">
        <v>2015</v>
      </c>
      <c r="B503" s="5" t="s">
        <v>75</v>
      </c>
      <c r="C503" s="5" t="s">
        <v>74</v>
      </c>
      <c r="D503" s="5" t="s">
        <v>35</v>
      </c>
      <c r="E503" s="5" t="s">
        <v>2154</v>
      </c>
      <c r="F503" s="5" t="s">
        <v>2246</v>
      </c>
      <c r="G503" s="5">
        <v>2</v>
      </c>
      <c r="H503" s="5">
        <v>1</v>
      </c>
      <c r="I503" s="5" t="s">
        <v>2337</v>
      </c>
      <c r="J503" s="5" t="b">
        <f t="shared" si="7"/>
        <v>0</v>
      </c>
      <c r="K503" s="13">
        <v>0.59024552665111008</v>
      </c>
      <c r="L503" s="5">
        <v>2012</v>
      </c>
      <c r="M503" s="12">
        <v>100</v>
      </c>
      <c r="N503" s="5">
        <v>2012</v>
      </c>
      <c r="O503" s="12"/>
      <c r="Q503" s="12"/>
      <c r="S503" s="12">
        <v>0</v>
      </c>
      <c r="T503" s="5">
        <v>2012</v>
      </c>
      <c r="U503" s="12">
        <v>23.627028286188782</v>
      </c>
      <c r="V503" s="5">
        <v>2012</v>
      </c>
      <c r="W503" s="12">
        <v>0</v>
      </c>
      <c r="X503" s="5">
        <v>2012</v>
      </c>
      <c r="Y503" s="14">
        <v>100</v>
      </c>
      <c r="Z503" s="5">
        <v>2012</v>
      </c>
      <c r="AA503" s="14"/>
    </row>
    <row r="504" spans="1:27" ht="12.75" customHeight="1" x14ac:dyDescent="0.25">
      <c r="A504" s="5" t="s">
        <v>2016</v>
      </c>
      <c r="B504" s="5" t="s">
        <v>75</v>
      </c>
      <c r="C504" s="5" t="s">
        <v>74</v>
      </c>
      <c r="D504" s="5" t="s">
        <v>35</v>
      </c>
      <c r="E504" s="5" t="s">
        <v>2155</v>
      </c>
      <c r="F504" s="5" t="s">
        <v>2247</v>
      </c>
      <c r="G504" s="5">
        <v>2</v>
      </c>
      <c r="H504" s="5">
        <v>1</v>
      </c>
      <c r="I504" s="5" t="s">
        <v>2338</v>
      </c>
      <c r="J504" s="5" t="b">
        <f t="shared" si="7"/>
        <v>0</v>
      </c>
      <c r="K504" s="13">
        <v>0.89421783320600279</v>
      </c>
      <c r="L504" s="5">
        <v>2012</v>
      </c>
      <c r="M504" s="12">
        <v>100</v>
      </c>
      <c r="N504" s="5">
        <v>2012</v>
      </c>
      <c r="O504" s="12"/>
      <c r="Q504" s="12"/>
      <c r="S504" s="12">
        <v>0</v>
      </c>
      <c r="T504" s="5">
        <v>2012</v>
      </c>
      <c r="U504" s="12">
        <v>1.3084593871822638</v>
      </c>
      <c r="V504" s="5">
        <v>2012</v>
      </c>
      <c r="W504" s="12">
        <v>0</v>
      </c>
      <c r="X504" s="5">
        <v>2012</v>
      </c>
      <c r="Y504" s="14">
        <v>100</v>
      </c>
      <c r="Z504" s="5">
        <v>2012</v>
      </c>
      <c r="AA504" s="14"/>
    </row>
    <row r="505" spans="1:27" ht="12.75" customHeight="1" x14ac:dyDescent="0.25">
      <c r="A505" s="5" t="s">
        <v>2017</v>
      </c>
      <c r="B505" s="5" t="s">
        <v>75</v>
      </c>
      <c r="C505" s="5" t="s">
        <v>74</v>
      </c>
      <c r="D505" s="5" t="s">
        <v>35</v>
      </c>
      <c r="E505" s="5" t="s">
        <v>76</v>
      </c>
      <c r="F505" s="5" t="s">
        <v>73</v>
      </c>
      <c r="G505" s="5">
        <v>2</v>
      </c>
      <c r="H505" s="5">
        <v>1</v>
      </c>
      <c r="I505" s="5" t="s">
        <v>2339</v>
      </c>
      <c r="J505" s="5" t="b">
        <f t="shared" si="7"/>
        <v>0</v>
      </c>
      <c r="K505" s="13">
        <v>1.0240563004339924</v>
      </c>
      <c r="L505" s="5">
        <v>2012</v>
      </c>
      <c r="M505" s="12">
        <v>100</v>
      </c>
      <c r="N505" s="5">
        <v>2012</v>
      </c>
      <c r="O505" s="12"/>
      <c r="Q505" s="12"/>
      <c r="S505" s="12">
        <v>6.0797239215015031</v>
      </c>
      <c r="T505" s="5">
        <v>2012</v>
      </c>
      <c r="U505" s="12">
        <v>2.3315826131871953</v>
      </c>
      <c r="V505" s="5">
        <v>2012</v>
      </c>
      <c r="W505" s="12">
        <v>0</v>
      </c>
      <c r="X505" s="5">
        <v>2012</v>
      </c>
      <c r="Y505" s="14">
        <v>100</v>
      </c>
      <c r="Z505" s="5">
        <v>2012</v>
      </c>
      <c r="AA505" s="14"/>
    </row>
    <row r="506" spans="1:27" ht="12.75" customHeight="1" x14ac:dyDescent="0.25">
      <c r="A506" s="5" t="s">
        <v>2018</v>
      </c>
      <c r="B506" s="5" t="s">
        <v>1146</v>
      </c>
      <c r="C506" s="5" t="s">
        <v>1145</v>
      </c>
      <c r="D506" s="5" t="s">
        <v>1038</v>
      </c>
      <c r="E506" s="5" t="s">
        <v>2156</v>
      </c>
      <c r="F506" s="5" t="s">
        <v>2248</v>
      </c>
      <c r="G506" s="5">
        <v>2</v>
      </c>
      <c r="H506" s="5">
        <v>1</v>
      </c>
      <c r="I506" s="5" t="s">
        <v>2340</v>
      </c>
      <c r="J506" s="5" t="b">
        <f t="shared" si="7"/>
        <v>0</v>
      </c>
      <c r="K506" s="13">
        <v>1.9243419932870263</v>
      </c>
      <c r="L506" s="5">
        <v>2017</v>
      </c>
      <c r="M506" s="12">
        <v>100</v>
      </c>
      <c r="N506" s="5">
        <v>2017</v>
      </c>
      <c r="O506" s="12"/>
      <c r="Q506" s="12"/>
      <c r="S506" s="12">
        <v>0.97674414168956747</v>
      </c>
      <c r="T506" s="5">
        <v>2017</v>
      </c>
      <c r="U506" s="12">
        <v>3.8604652049929578</v>
      </c>
      <c r="V506" s="5">
        <v>2017</v>
      </c>
      <c r="W506" s="12">
        <v>0</v>
      </c>
      <c r="X506" s="5">
        <v>2017</v>
      </c>
      <c r="Y506" s="14">
        <v>100</v>
      </c>
      <c r="Z506" s="5">
        <v>2017</v>
      </c>
      <c r="AA506" s="14"/>
    </row>
    <row r="507" spans="1:27" ht="12.75" customHeight="1" x14ac:dyDescent="0.25">
      <c r="A507" s="5" t="s">
        <v>2019</v>
      </c>
      <c r="B507" s="5" t="s">
        <v>1146</v>
      </c>
      <c r="C507" s="5" t="s">
        <v>1145</v>
      </c>
      <c r="D507" s="5" t="s">
        <v>1038</v>
      </c>
      <c r="E507" s="5" t="s">
        <v>2157</v>
      </c>
      <c r="F507" s="5" t="s">
        <v>1144</v>
      </c>
      <c r="G507" s="5">
        <v>1</v>
      </c>
      <c r="H507" s="5">
        <v>1</v>
      </c>
      <c r="I507" s="5" t="s">
        <v>2341</v>
      </c>
      <c r="J507" s="5" t="b">
        <f t="shared" si="7"/>
        <v>0</v>
      </c>
      <c r="K507" s="13">
        <v>2.386763627639152</v>
      </c>
      <c r="L507" s="5">
        <v>2017</v>
      </c>
      <c r="M507" s="12">
        <v>100</v>
      </c>
      <c r="N507" s="5">
        <v>2017</v>
      </c>
      <c r="O507" s="12"/>
      <c r="Q507" s="12"/>
      <c r="S507" s="12">
        <v>0</v>
      </c>
      <c r="T507" s="5">
        <v>2017</v>
      </c>
      <c r="U507" s="12">
        <v>0</v>
      </c>
      <c r="V507" s="5">
        <v>2017</v>
      </c>
      <c r="W507" s="12">
        <v>0</v>
      </c>
      <c r="X507" s="5">
        <v>2017</v>
      </c>
      <c r="Y507" s="14">
        <v>100</v>
      </c>
      <c r="Z507" s="5">
        <v>2017</v>
      </c>
      <c r="AA507" s="14"/>
    </row>
    <row r="508" spans="1:27" ht="12.75" customHeight="1" x14ac:dyDescent="0.25">
      <c r="A508" s="5" t="s">
        <v>2020</v>
      </c>
      <c r="B508" s="5" t="s">
        <v>1</v>
      </c>
      <c r="C508" s="5" t="s">
        <v>1150</v>
      </c>
      <c r="D508" s="5" t="s">
        <v>1038</v>
      </c>
      <c r="E508" s="5" t="s">
        <v>2158</v>
      </c>
      <c r="F508" s="5" t="s">
        <v>2249</v>
      </c>
      <c r="G508" s="5">
        <v>2</v>
      </c>
      <c r="H508" s="5">
        <v>1</v>
      </c>
      <c r="I508" s="5" t="s">
        <v>2342</v>
      </c>
      <c r="J508" s="5" t="b">
        <f t="shared" si="7"/>
        <v>0</v>
      </c>
      <c r="K508" s="13">
        <v>0.49202030809525688</v>
      </c>
      <c r="L508" s="5">
        <v>2010</v>
      </c>
      <c r="M508" s="12">
        <v>72.769996643066406</v>
      </c>
      <c r="N508" s="5">
        <v>2010</v>
      </c>
      <c r="O508" s="12"/>
      <c r="Q508" s="12"/>
      <c r="S508" s="12">
        <v>0</v>
      </c>
      <c r="T508" s="5">
        <v>2015</v>
      </c>
      <c r="U508" s="12">
        <v>0</v>
      </c>
      <c r="V508" s="5">
        <v>2015</v>
      </c>
      <c r="W508" s="12">
        <v>0</v>
      </c>
      <c r="X508" s="5">
        <v>2015</v>
      </c>
      <c r="Y508" s="14">
        <v>100</v>
      </c>
      <c r="Z508" s="5">
        <v>2015</v>
      </c>
      <c r="AA508" s="14"/>
    </row>
    <row r="509" spans="1:27" ht="12.75" customHeight="1" x14ac:dyDescent="0.25">
      <c r="A509" s="5" t="s">
        <v>2021</v>
      </c>
      <c r="B509" s="5" t="s">
        <v>1</v>
      </c>
      <c r="C509" s="5" t="s">
        <v>1150</v>
      </c>
      <c r="D509" s="5" t="s">
        <v>1038</v>
      </c>
      <c r="E509" s="5" t="s">
        <v>2159</v>
      </c>
      <c r="F509" s="5" t="s">
        <v>2250</v>
      </c>
      <c r="G509" s="5">
        <v>2</v>
      </c>
      <c r="H509" s="5">
        <v>1</v>
      </c>
      <c r="I509" s="5" t="s">
        <v>2459</v>
      </c>
      <c r="J509" s="5" t="b">
        <f t="shared" si="7"/>
        <v>0</v>
      </c>
      <c r="K509" s="13">
        <v>0.60979798780408268</v>
      </c>
      <c r="L509" s="5">
        <v>2010</v>
      </c>
      <c r="M509" s="12">
        <v>82</v>
      </c>
      <c r="N509" s="5">
        <v>2010</v>
      </c>
      <c r="O509" s="12"/>
      <c r="Q509" s="12"/>
      <c r="S509" s="12">
        <v>0</v>
      </c>
      <c r="T509" s="5">
        <v>2015</v>
      </c>
      <c r="U509" s="12">
        <v>0</v>
      </c>
      <c r="V509" s="5">
        <v>2015</v>
      </c>
      <c r="W509" s="12">
        <v>0</v>
      </c>
      <c r="X509" s="5">
        <v>2015</v>
      </c>
      <c r="Y509" s="14">
        <v>100</v>
      </c>
      <c r="Z509" s="5">
        <v>2015</v>
      </c>
      <c r="AA509" s="14"/>
    </row>
    <row r="510" spans="1:27" ht="12.75" customHeight="1" x14ac:dyDescent="0.25">
      <c r="A510" s="5" t="s">
        <v>2022</v>
      </c>
      <c r="B510" s="5" t="s">
        <v>1</v>
      </c>
      <c r="C510" s="5" t="s">
        <v>1150</v>
      </c>
      <c r="D510" s="5" t="s">
        <v>1038</v>
      </c>
      <c r="E510" s="5" t="s">
        <v>2160</v>
      </c>
      <c r="F510" s="5" t="s">
        <v>2251</v>
      </c>
      <c r="G510" s="5">
        <v>2</v>
      </c>
      <c r="H510" s="5">
        <v>2</v>
      </c>
      <c r="I510" s="5" t="s">
        <v>2460</v>
      </c>
      <c r="J510" s="5" t="b">
        <f t="shared" si="7"/>
        <v>0</v>
      </c>
      <c r="K510" s="13">
        <v>0.98337602122927936</v>
      </c>
      <c r="L510" s="5">
        <v>2010</v>
      </c>
      <c r="M510" s="12">
        <v>91.160003662109403</v>
      </c>
      <c r="N510" s="5">
        <v>2010</v>
      </c>
      <c r="O510" s="12"/>
      <c r="Q510" s="12"/>
      <c r="S510" s="12">
        <v>0</v>
      </c>
      <c r="T510" s="5">
        <v>2015</v>
      </c>
      <c r="U510" s="12">
        <v>0</v>
      </c>
      <c r="V510" s="5">
        <v>2015</v>
      </c>
      <c r="W510" s="12">
        <v>0</v>
      </c>
      <c r="X510" s="5">
        <v>2015</v>
      </c>
      <c r="Y510" s="14">
        <v>100</v>
      </c>
      <c r="Z510" s="5">
        <v>2015</v>
      </c>
      <c r="AA510" s="14"/>
    </row>
    <row r="511" spans="1:27" ht="12.75" customHeight="1" x14ac:dyDescent="0.25">
      <c r="A511" s="5" t="s">
        <v>2023</v>
      </c>
      <c r="B511" s="5" t="s">
        <v>1</v>
      </c>
      <c r="C511" s="5" t="s">
        <v>1150</v>
      </c>
      <c r="D511" s="5" t="s">
        <v>1038</v>
      </c>
      <c r="E511" s="5" t="s">
        <v>2161</v>
      </c>
      <c r="F511" s="5" t="s">
        <v>2252</v>
      </c>
      <c r="G511" s="5">
        <v>2</v>
      </c>
      <c r="H511" s="5">
        <v>2</v>
      </c>
      <c r="I511" s="5" t="s">
        <v>2343</v>
      </c>
      <c r="J511" s="5" t="b">
        <f t="shared" si="7"/>
        <v>0</v>
      </c>
      <c r="K511" s="13">
        <v>0.67774018356842469</v>
      </c>
      <c r="L511" s="5">
        <v>2010</v>
      </c>
      <c r="M511" s="12">
        <v>76.910003662109403</v>
      </c>
      <c r="N511" s="5">
        <v>2010</v>
      </c>
      <c r="O511" s="12"/>
      <c r="Q511" s="12"/>
      <c r="S511" s="12">
        <v>0</v>
      </c>
      <c r="T511" s="5">
        <v>2015</v>
      </c>
      <c r="U511" s="12">
        <v>0</v>
      </c>
      <c r="V511" s="5">
        <v>2015</v>
      </c>
      <c r="W511" s="12">
        <v>0</v>
      </c>
      <c r="X511" s="5">
        <v>2015</v>
      </c>
      <c r="Y511" s="14">
        <v>100</v>
      </c>
      <c r="Z511" s="5">
        <v>2015</v>
      </c>
      <c r="AA511" s="14"/>
    </row>
    <row r="512" spans="1:27" ht="12.75" customHeight="1" x14ac:dyDescent="0.25">
      <c r="A512" s="5" t="s">
        <v>2024</v>
      </c>
      <c r="B512" s="5" t="s">
        <v>1</v>
      </c>
      <c r="C512" s="5" t="s">
        <v>1150</v>
      </c>
      <c r="D512" s="5" t="s">
        <v>1038</v>
      </c>
      <c r="E512" s="5" t="s">
        <v>2162</v>
      </c>
      <c r="F512" s="5" t="s">
        <v>2253</v>
      </c>
      <c r="G512" s="5">
        <v>2</v>
      </c>
      <c r="H512" s="5">
        <v>2</v>
      </c>
      <c r="I512" s="5" t="s">
        <v>2344</v>
      </c>
      <c r="J512" s="5" t="b">
        <f t="shared" si="7"/>
        <v>0</v>
      </c>
      <c r="K512" s="13" t="s">
        <v>1569</v>
      </c>
      <c r="L512" s="5" t="s">
        <v>1569</v>
      </c>
      <c r="M512" s="12">
        <v>87.339996337890597</v>
      </c>
      <c r="N512" s="5">
        <v>2010</v>
      </c>
      <c r="O512" s="12"/>
      <c r="Q512" s="12"/>
      <c r="S512" s="12" t="s">
        <v>1569</v>
      </c>
      <c r="T512" s="5" t="s">
        <v>1569</v>
      </c>
      <c r="U512" s="12" t="s">
        <v>1569</v>
      </c>
      <c r="V512" s="5" t="s">
        <v>1569</v>
      </c>
      <c r="W512" s="12" t="s">
        <v>1569</v>
      </c>
      <c r="X512" s="5" t="s">
        <v>1569</v>
      </c>
      <c r="Y512" s="14" t="s">
        <v>1569</v>
      </c>
      <c r="Z512" s="5" t="s">
        <v>1569</v>
      </c>
      <c r="AA512" s="14"/>
    </row>
    <row r="513" spans="1:27" ht="12.75" customHeight="1" x14ac:dyDescent="0.25">
      <c r="A513" s="5" t="s">
        <v>2025</v>
      </c>
      <c r="B513" s="5" t="s">
        <v>1</v>
      </c>
      <c r="C513" s="5" t="s">
        <v>1150</v>
      </c>
      <c r="D513" s="5" t="s">
        <v>1038</v>
      </c>
      <c r="E513" s="5" t="s">
        <v>2163</v>
      </c>
      <c r="F513" s="5" t="s">
        <v>2254</v>
      </c>
      <c r="G513" s="5">
        <v>2</v>
      </c>
      <c r="H513" s="5">
        <v>1</v>
      </c>
      <c r="I513" s="5" t="s">
        <v>2345</v>
      </c>
      <c r="J513" s="5" t="b">
        <f t="shared" si="7"/>
        <v>0</v>
      </c>
      <c r="K513" s="13" t="s">
        <v>1569</v>
      </c>
      <c r="L513" s="5" t="s">
        <v>1569</v>
      </c>
      <c r="M513" s="12">
        <v>86.959999084472699</v>
      </c>
      <c r="N513" s="5">
        <v>2010</v>
      </c>
      <c r="O513" s="12"/>
      <c r="Q513" s="12"/>
      <c r="S513" s="12" t="s">
        <v>1569</v>
      </c>
      <c r="T513" s="5" t="s">
        <v>1569</v>
      </c>
      <c r="U513" s="12" t="s">
        <v>1569</v>
      </c>
      <c r="V513" s="5" t="s">
        <v>1569</v>
      </c>
      <c r="W513" s="12" t="s">
        <v>1569</v>
      </c>
      <c r="X513" s="5" t="s">
        <v>1569</v>
      </c>
      <c r="Y513" s="14" t="s">
        <v>1569</v>
      </c>
      <c r="Z513" s="5" t="s">
        <v>1569</v>
      </c>
      <c r="AA513" s="14"/>
    </row>
    <row r="514" spans="1:27" ht="12.75" customHeight="1" x14ac:dyDescent="0.25">
      <c r="A514" s="5" t="s">
        <v>2026</v>
      </c>
      <c r="B514" s="5" t="s">
        <v>1</v>
      </c>
      <c r="C514" s="5" t="s">
        <v>1150</v>
      </c>
      <c r="D514" s="5" t="s">
        <v>1038</v>
      </c>
      <c r="E514" s="5" t="s">
        <v>2164</v>
      </c>
      <c r="F514" s="5" t="s">
        <v>2255</v>
      </c>
      <c r="G514" s="5">
        <v>2</v>
      </c>
      <c r="H514" s="5">
        <v>1</v>
      </c>
      <c r="I514" s="5" t="s">
        <v>2461</v>
      </c>
      <c r="J514" s="5" t="b">
        <f t="shared" si="7"/>
        <v>0</v>
      </c>
      <c r="K514" s="13">
        <v>1.0918944065004557</v>
      </c>
      <c r="L514" s="5">
        <v>2010</v>
      </c>
      <c r="M514" s="12">
        <v>82.150001525878906</v>
      </c>
      <c r="N514" s="5">
        <v>2010</v>
      </c>
      <c r="O514" s="12"/>
      <c r="Q514" s="12"/>
      <c r="S514" s="12">
        <v>0</v>
      </c>
      <c r="T514" s="5">
        <v>2015</v>
      </c>
      <c r="U514" s="12">
        <v>0</v>
      </c>
      <c r="V514" s="5">
        <v>2015</v>
      </c>
      <c r="W514" s="12">
        <v>0</v>
      </c>
      <c r="X514" s="5">
        <v>2015</v>
      </c>
      <c r="Y514" s="14">
        <v>100</v>
      </c>
      <c r="Z514" s="5">
        <v>2015</v>
      </c>
      <c r="AA514" s="14"/>
    </row>
    <row r="515" spans="1:27" ht="12.75" customHeight="1" x14ac:dyDescent="0.25">
      <c r="A515" s="5" t="s">
        <v>2027</v>
      </c>
      <c r="B515" s="5" t="s">
        <v>1</v>
      </c>
      <c r="C515" s="5" t="s">
        <v>1150</v>
      </c>
      <c r="D515" s="5" t="s">
        <v>1038</v>
      </c>
      <c r="E515" s="5" t="s">
        <v>2165</v>
      </c>
      <c r="F515" s="5" t="s">
        <v>2256</v>
      </c>
      <c r="G515" s="5">
        <v>2</v>
      </c>
      <c r="H515" s="5">
        <v>1</v>
      </c>
      <c r="J515" s="5" t="b">
        <f t="shared" si="7"/>
        <v>0</v>
      </c>
      <c r="K515" s="13">
        <v>2.2971713714186714</v>
      </c>
      <c r="L515" s="5">
        <v>2010</v>
      </c>
      <c r="M515" s="12">
        <v>92</v>
      </c>
      <c r="N515" s="5">
        <v>2010</v>
      </c>
      <c r="O515" s="12"/>
      <c r="Q515" s="12"/>
      <c r="S515" s="12">
        <v>0</v>
      </c>
      <c r="T515" s="5">
        <v>2015</v>
      </c>
      <c r="U515" s="12">
        <v>0</v>
      </c>
      <c r="V515" s="5">
        <v>2015</v>
      </c>
      <c r="W515" s="12">
        <v>0</v>
      </c>
      <c r="X515" s="5">
        <v>2015</v>
      </c>
      <c r="Y515" s="14">
        <v>100</v>
      </c>
      <c r="Z515" s="5">
        <v>2015</v>
      </c>
      <c r="AA515" s="14"/>
    </row>
    <row r="516" spans="1:27" ht="12.75" customHeight="1" x14ac:dyDescent="0.25">
      <c r="A516" s="5" t="s">
        <v>2028</v>
      </c>
      <c r="B516" s="5" t="s">
        <v>1154</v>
      </c>
      <c r="C516" s="5" t="s">
        <v>1153</v>
      </c>
      <c r="D516" s="5" t="s">
        <v>1038</v>
      </c>
      <c r="E516" s="5" t="s">
        <v>1155</v>
      </c>
      <c r="F516" s="5" t="s">
        <v>1152</v>
      </c>
      <c r="G516" s="5">
        <v>2</v>
      </c>
      <c r="H516" s="5">
        <v>1</v>
      </c>
      <c r="I516" s="5" t="s">
        <v>3219</v>
      </c>
      <c r="J516" s="5" t="b">
        <f t="shared" si="7"/>
        <v>0</v>
      </c>
      <c r="K516" s="13">
        <v>1.2058285540828328</v>
      </c>
      <c r="L516" s="5">
        <v>2017</v>
      </c>
      <c r="M516" s="12">
        <v>95.805648803710895</v>
      </c>
      <c r="N516" s="5">
        <v>2017</v>
      </c>
      <c r="O516" s="12"/>
      <c r="Q516" s="12"/>
      <c r="S516" s="12" t="s">
        <v>1569</v>
      </c>
      <c r="T516" s="5" t="s">
        <v>1569</v>
      </c>
      <c r="U516" s="12">
        <v>0.85750663869311716</v>
      </c>
      <c r="V516" s="5">
        <v>2012</v>
      </c>
      <c r="W516" s="12" t="s">
        <v>1569</v>
      </c>
      <c r="X516" s="5" t="s">
        <v>1569</v>
      </c>
      <c r="Y516" s="14" t="s">
        <v>1569</v>
      </c>
      <c r="Z516" s="5" t="s">
        <v>1569</v>
      </c>
      <c r="AA516" s="14"/>
    </row>
    <row r="517" spans="1:27" ht="12.75" customHeight="1" x14ac:dyDescent="0.25">
      <c r="A517" s="5" t="s">
        <v>2029</v>
      </c>
      <c r="B517" s="5" t="s">
        <v>1154</v>
      </c>
      <c r="C517" s="5" t="s">
        <v>1153</v>
      </c>
      <c r="D517" s="5" t="s">
        <v>1038</v>
      </c>
      <c r="E517" s="5" t="s">
        <v>2166</v>
      </c>
      <c r="F517" s="5" t="s">
        <v>3334</v>
      </c>
      <c r="G517" s="5">
        <v>2</v>
      </c>
      <c r="H517" s="5">
        <v>1</v>
      </c>
      <c r="I517" s="5" t="s">
        <v>3220</v>
      </c>
      <c r="J517" s="5" t="b">
        <f t="shared" si="7"/>
        <v>0</v>
      </c>
      <c r="K517" s="13">
        <v>1.3205967155035903</v>
      </c>
      <c r="L517" s="5">
        <v>2017</v>
      </c>
      <c r="M517" s="12">
        <v>96.340751647949205</v>
      </c>
      <c r="N517" s="5">
        <v>2017</v>
      </c>
      <c r="O517" s="12"/>
      <c r="Q517" s="12"/>
      <c r="S517" s="12" t="s">
        <v>1569</v>
      </c>
      <c r="T517" s="5" t="s">
        <v>1569</v>
      </c>
      <c r="U517" s="12" t="s">
        <v>1569</v>
      </c>
      <c r="V517" s="5" t="s">
        <v>1569</v>
      </c>
      <c r="W517" s="12" t="s">
        <v>1569</v>
      </c>
      <c r="X517" s="5" t="s">
        <v>1569</v>
      </c>
      <c r="Y517" s="14" t="s">
        <v>1569</v>
      </c>
      <c r="Z517" s="5" t="s">
        <v>1569</v>
      </c>
      <c r="AA517" s="14"/>
    </row>
    <row r="518" spans="1:27" ht="12.75" customHeight="1" x14ac:dyDescent="0.25">
      <c r="A518" s="5" t="s">
        <v>2030</v>
      </c>
      <c r="B518" s="5" t="s">
        <v>1154</v>
      </c>
      <c r="C518" s="5" t="s">
        <v>1153</v>
      </c>
      <c r="D518" s="5" t="s">
        <v>1038</v>
      </c>
      <c r="E518" s="5" t="s">
        <v>2167</v>
      </c>
      <c r="F518" s="5" t="s">
        <v>3218</v>
      </c>
      <c r="G518" s="5">
        <v>2</v>
      </c>
      <c r="H518" s="5">
        <v>1</v>
      </c>
      <c r="I518" s="5" t="s">
        <v>3219</v>
      </c>
      <c r="J518" s="5" t="b">
        <f t="shared" ref="J518:J581" si="8">IF(OR(AND(L518&lt;2006,L518&lt;&gt;""),AND(N518&lt;2006,N518&lt;&gt;""),AND(P518&lt;2006,P518&lt;&gt;""),AND(R518&lt;2006,R518&lt;&gt;""),AND(T518&lt;2006,T518&lt;&gt;""),AND(V518&lt;2006,V518&lt;&gt;""),AND(X518&lt;2006,X518&lt;&gt;""),AND(Z518&lt;2006,Z518&lt;&gt;""),AND(AB518&lt;2006,AB518&lt;&gt;"")),TRUE,FALSE)</f>
        <v>0</v>
      </c>
      <c r="K518" s="13">
        <v>0.82786173361891513</v>
      </c>
      <c r="L518" s="5">
        <v>2017</v>
      </c>
      <c r="M518" s="12">
        <v>96.774635314941406</v>
      </c>
      <c r="N518" s="5">
        <v>2017</v>
      </c>
      <c r="O518" s="12"/>
      <c r="Q518" s="12"/>
      <c r="S518" s="12" t="s">
        <v>1569</v>
      </c>
      <c r="T518" s="5" t="s">
        <v>1569</v>
      </c>
      <c r="U518" s="12">
        <v>0.4969761959604746</v>
      </c>
      <c r="V518" s="5">
        <v>2012</v>
      </c>
      <c r="W518" s="12" t="s">
        <v>1569</v>
      </c>
      <c r="X518" s="5" t="s">
        <v>1569</v>
      </c>
      <c r="Y518" s="14" t="s">
        <v>1569</v>
      </c>
      <c r="Z518" s="5" t="s">
        <v>1569</v>
      </c>
      <c r="AA518" s="14"/>
    </row>
    <row r="519" spans="1:27" ht="12.75" customHeight="1" x14ac:dyDescent="0.25">
      <c r="A519" s="5" t="s">
        <v>2031</v>
      </c>
      <c r="B519" s="5" t="s">
        <v>1524</v>
      </c>
      <c r="C519" s="5" t="s">
        <v>450</v>
      </c>
      <c r="D519" s="5" t="s">
        <v>360</v>
      </c>
      <c r="E519" s="5" t="s">
        <v>451</v>
      </c>
      <c r="F519" s="5" t="s">
        <v>3335</v>
      </c>
      <c r="G519" s="5">
        <v>2</v>
      </c>
      <c r="H519" s="5">
        <v>2</v>
      </c>
      <c r="I519" s="5" t="s">
        <v>2346</v>
      </c>
      <c r="J519" s="5" t="b">
        <f t="shared" si="8"/>
        <v>0</v>
      </c>
      <c r="K519" s="13" t="s">
        <v>1569</v>
      </c>
      <c r="L519" s="5" t="s">
        <v>1569</v>
      </c>
      <c r="M519" s="12" t="s">
        <v>1569</v>
      </c>
      <c r="N519" s="5" t="s">
        <v>1569</v>
      </c>
      <c r="O519" s="12"/>
      <c r="Q519" s="12"/>
      <c r="S519" s="12">
        <v>0</v>
      </c>
      <c r="T519" s="5">
        <v>2009</v>
      </c>
      <c r="U519" s="12">
        <v>0</v>
      </c>
      <c r="V519" s="5">
        <v>2009</v>
      </c>
      <c r="W519" s="12">
        <v>0</v>
      </c>
      <c r="X519" s="5">
        <v>2009</v>
      </c>
      <c r="Y519" s="14">
        <v>0</v>
      </c>
      <c r="Z519" s="5">
        <v>2009</v>
      </c>
      <c r="AA519" s="14"/>
    </row>
    <row r="520" spans="1:27" ht="12.75" customHeight="1" x14ac:dyDescent="0.25">
      <c r="A520" s="5" t="s">
        <v>2032</v>
      </c>
      <c r="B520" s="5" t="s">
        <v>689</v>
      </c>
      <c r="C520" s="5" t="s">
        <v>688</v>
      </c>
      <c r="D520" s="5" t="s">
        <v>620</v>
      </c>
      <c r="E520" s="5" t="s">
        <v>2168</v>
      </c>
      <c r="F520" s="5" t="s">
        <v>2258</v>
      </c>
      <c r="G520" s="5">
        <v>2</v>
      </c>
      <c r="H520" s="5">
        <v>3</v>
      </c>
      <c r="I520" s="5" t="s">
        <v>2347</v>
      </c>
      <c r="J520" s="5" t="b">
        <f t="shared" si="8"/>
        <v>0</v>
      </c>
      <c r="K520" s="13" t="s">
        <v>1569</v>
      </c>
      <c r="L520" s="5" t="s">
        <v>1569</v>
      </c>
      <c r="M520" s="12">
        <v>95</v>
      </c>
      <c r="N520" s="5">
        <v>2007</v>
      </c>
      <c r="O520" s="12"/>
      <c r="Q520" s="12"/>
      <c r="S520" s="12" t="s">
        <v>1569</v>
      </c>
      <c r="T520" s="5" t="s">
        <v>1569</v>
      </c>
      <c r="U520" s="12" t="s">
        <v>1569</v>
      </c>
      <c r="V520" s="5" t="s">
        <v>1569</v>
      </c>
      <c r="W520" s="12" t="s">
        <v>1569</v>
      </c>
      <c r="X520" s="5" t="s">
        <v>1569</v>
      </c>
      <c r="Y520" s="14" t="s">
        <v>1569</v>
      </c>
      <c r="Z520" s="5" t="s">
        <v>1569</v>
      </c>
      <c r="AA520" s="14"/>
    </row>
    <row r="521" spans="1:27" ht="12.75" customHeight="1" x14ac:dyDescent="0.25">
      <c r="A521" s="5" t="s">
        <v>2033</v>
      </c>
      <c r="B521" s="5" t="s">
        <v>689</v>
      </c>
      <c r="C521" s="5" t="s">
        <v>688</v>
      </c>
      <c r="D521" s="5" t="s">
        <v>620</v>
      </c>
      <c r="E521" s="5" t="s">
        <v>2169</v>
      </c>
      <c r="F521" s="5" t="s">
        <v>3336</v>
      </c>
      <c r="G521" s="5">
        <v>2</v>
      </c>
      <c r="H521" s="5">
        <v>1</v>
      </c>
      <c r="I521" s="5" t="s">
        <v>2348</v>
      </c>
      <c r="J521" s="5" t="b">
        <f t="shared" si="8"/>
        <v>0</v>
      </c>
      <c r="K521" s="13">
        <v>1.2895094457386189</v>
      </c>
      <c r="L521" s="5">
        <v>2017</v>
      </c>
      <c r="M521" s="12">
        <v>98.699996948242202</v>
      </c>
      <c r="N521" s="5">
        <v>2017</v>
      </c>
      <c r="O521" s="12"/>
      <c r="Q521" s="12"/>
      <c r="S521" s="12">
        <v>0</v>
      </c>
      <c r="T521" s="5">
        <v>2017</v>
      </c>
      <c r="U521" s="12">
        <v>0</v>
      </c>
      <c r="V521" s="5">
        <v>2017</v>
      </c>
      <c r="W521" s="12">
        <v>0</v>
      </c>
      <c r="X521" s="5">
        <v>2017</v>
      </c>
      <c r="Y521" s="14">
        <v>100</v>
      </c>
      <c r="Z521" s="5">
        <v>2017</v>
      </c>
      <c r="AA521" s="14"/>
    </row>
    <row r="522" spans="1:27" ht="12.75" customHeight="1" x14ac:dyDescent="0.25">
      <c r="A522" s="5" t="s">
        <v>2034</v>
      </c>
      <c r="B522" s="5" t="s">
        <v>689</v>
      </c>
      <c r="C522" s="5" t="s">
        <v>688</v>
      </c>
      <c r="D522" s="5" t="s">
        <v>620</v>
      </c>
      <c r="E522" s="5" t="s">
        <v>690</v>
      </c>
      <c r="F522" s="5" t="s">
        <v>687</v>
      </c>
      <c r="G522" s="5">
        <v>2</v>
      </c>
      <c r="H522" s="5">
        <v>1</v>
      </c>
      <c r="I522" s="5" t="s">
        <v>2349</v>
      </c>
      <c r="J522" s="5" t="b">
        <f t="shared" si="8"/>
        <v>0</v>
      </c>
      <c r="K522" s="13">
        <v>0.95074597542066286</v>
      </c>
      <c r="L522" s="5">
        <v>2017</v>
      </c>
      <c r="M522" s="12">
        <v>100</v>
      </c>
      <c r="N522" s="5">
        <v>2017</v>
      </c>
      <c r="O522" s="12"/>
      <c r="Q522" s="12"/>
      <c r="S522" s="12">
        <v>0</v>
      </c>
      <c r="T522" s="5">
        <v>2017</v>
      </c>
      <c r="U522" s="12">
        <v>0</v>
      </c>
      <c r="V522" s="5">
        <v>2017</v>
      </c>
      <c r="W522" s="12">
        <v>0</v>
      </c>
      <c r="X522" s="5">
        <v>2017</v>
      </c>
      <c r="Y522" s="14">
        <v>100</v>
      </c>
      <c r="Z522" s="5">
        <v>2017</v>
      </c>
      <c r="AA522" s="14"/>
    </row>
    <row r="523" spans="1:27" ht="12.75" customHeight="1" x14ac:dyDescent="0.25">
      <c r="A523" s="5" t="s">
        <v>2035</v>
      </c>
      <c r="B523" s="5" t="s">
        <v>694</v>
      </c>
      <c r="C523" s="5" t="s">
        <v>693</v>
      </c>
      <c r="D523" s="5" t="s">
        <v>620</v>
      </c>
      <c r="E523" s="5" t="s">
        <v>2170</v>
      </c>
      <c r="F523" s="5" t="s">
        <v>3337</v>
      </c>
      <c r="G523" s="5">
        <v>2</v>
      </c>
      <c r="H523" s="5">
        <v>2</v>
      </c>
      <c r="I523" s="5" t="s">
        <v>2350</v>
      </c>
      <c r="J523" s="5" t="b">
        <f t="shared" si="8"/>
        <v>0</v>
      </c>
      <c r="K523" s="13">
        <v>0.50000001350687873</v>
      </c>
      <c r="L523" s="5">
        <v>2017</v>
      </c>
      <c r="M523" s="12">
        <v>69.999999999999858</v>
      </c>
      <c r="N523" s="5">
        <v>2017</v>
      </c>
      <c r="O523" s="12"/>
      <c r="Q523" s="12"/>
      <c r="S523" s="12">
        <v>3.3346803920374986</v>
      </c>
      <c r="T523" s="5">
        <v>2016</v>
      </c>
      <c r="U523" s="12">
        <v>0</v>
      </c>
      <c r="V523" s="5">
        <v>2017</v>
      </c>
      <c r="W523" s="12">
        <v>0</v>
      </c>
      <c r="X523" s="5">
        <v>2017</v>
      </c>
      <c r="Y523" s="14">
        <v>100</v>
      </c>
      <c r="Z523" s="5">
        <v>2017</v>
      </c>
      <c r="AA523" s="14"/>
    </row>
    <row r="524" spans="1:27" ht="12.75" customHeight="1" x14ac:dyDescent="0.25">
      <c r="A524" s="5" t="s">
        <v>2036</v>
      </c>
      <c r="B524" s="5" t="s">
        <v>694</v>
      </c>
      <c r="C524" s="5" t="s">
        <v>693</v>
      </c>
      <c r="D524" s="5" t="s">
        <v>620</v>
      </c>
      <c r="E524" s="5" t="s">
        <v>698</v>
      </c>
      <c r="F524" s="5" t="s">
        <v>697</v>
      </c>
      <c r="G524" s="5">
        <v>2</v>
      </c>
      <c r="H524" s="5">
        <v>2</v>
      </c>
      <c r="I524" s="5" t="s">
        <v>2351</v>
      </c>
      <c r="J524" s="5" t="b">
        <f t="shared" si="8"/>
        <v>0</v>
      </c>
      <c r="K524" s="13">
        <v>0.74999994632518308</v>
      </c>
      <c r="L524" s="5">
        <v>2017</v>
      </c>
      <c r="M524" s="12">
        <v>85.000004438227919</v>
      </c>
      <c r="N524" s="5">
        <v>2017</v>
      </c>
      <c r="O524" s="12"/>
      <c r="Q524" s="12"/>
      <c r="S524" s="12">
        <v>0</v>
      </c>
      <c r="T524" s="5">
        <v>2017</v>
      </c>
      <c r="U524" s="12">
        <v>0</v>
      </c>
      <c r="V524" s="5">
        <v>2017</v>
      </c>
      <c r="W524" s="12">
        <v>0</v>
      </c>
      <c r="X524" s="5">
        <v>2017</v>
      </c>
      <c r="Y524" s="14">
        <v>84.999997715618065</v>
      </c>
      <c r="Z524" s="5">
        <v>2017</v>
      </c>
      <c r="AA524" s="14"/>
    </row>
    <row r="525" spans="1:27" ht="12.75" customHeight="1" x14ac:dyDescent="0.25">
      <c r="A525" s="5" t="s">
        <v>2037</v>
      </c>
      <c r="B525" s="5" t="s">
        <v>694</v>
      </c>
      <c r="C525" s="5" t="s">
        <v>693</v>
      </c>
      <c r="D525" s="5" t="s">
        <v>620</v>
      </c>
      <c r="E525" s="5" t="s">
        <v>2171</v>
      </c>
      <c r="F525" s="5" t="s">
        <v>692</v>
      </c>
      <c r="G525" s="5">
        <v>2</v>
      </c>
      <c r="H525" s="5">
        <v>2</v>
      </c>
      <c r="I525" s="5" t="s">
        <v>2352</v>
      </c>
      <c r="J525" s="5" t="b">
        <f t="shared" si="8"/>
        <v>0</v>
      </c>
      <c r="K525" s="13">
        <v>0.70000002584160692</v>
      </c>
      <c r="L525" s="5">
        <v>2017</v>
      </c>
      <c r="M525" s="12">
        <v>80</v>
      </c>
      <c r="N525" s="5">
        <v>2017</v>
      </c>
      <c r="O525" s="12"/>
      <c r="Q525" s="12"/>
      <c r="S525" s="12">
        <v>8.2704943148968901</v>
      </c>
      <c r="T525" s="5">
        <v>2016</v>
      </c>
      <c r="U525" s="12">
        <v>0</v>
      </c>
      <c r="V525" s="5">
        <v>2017</v>
      </c>
      <c r="W525" s="12">
        <v>0</v>
      </c>
      <c r="X525" s="5">
        <v>2017</v>
      </c>
      <c r="Y525" s="14">
        <v>0</v>
      </c>
      <c r="Z525" s="5">
        <v>2017</v>
      </c>
      <c r="AA525" s="14"/>
    </row>
    <row r="526" spans="1:27" ht="12.75" customHeight="1" x14ac:dyDescent="0.25">
      <c r="A526" s="5" t="s">
        <v>2038</v>
      </c>
      <c r="B526" s="5" t="s">
        <v>1173</v>
      </c>
      <c r="C526" s="5" t="s">
        <v>1172</v>
      </c>
      <c r="D526" s="5" t="s">
        <v>620</v>
      </c>
      <c r="E526" s="5" t="s">
        <v>2172</v>
      </c>
      <c r="F526" s="5" t="s">
        <v>2259</v>
      </c>
      <c r="G526" s="5">
        <v>2</v>
      </c>
      <c r="H526" s="5">
        <v>1</v>
      </c>
      <c r="I526" s="5" t="s">
        <v>2353</v>
      </c>
      <c r="J526" s="5" t="b">
        <f t="shared" si="8"/>
        <v>0</v>
      </c>
      <c r="K526" s="13"/>
      <c r="M526" s="12">
        <v>50</v>
      </c>
      <c r="N526" s="5">
        <v>2012</v>
      </c>
      <c r="O526" s="12"/>
      <c r="Q526" s="12"/>
      <c r="S526" s="12">
        <v>0</v>
      </c>
      <c r="T526" s="5">
        <v>2012</v>
      </c>
      <c r="U526" s="12">
        <v>0</v>
      </c>
      <c r="V526" s="5">
        <v>2012</v>
      </c>
      <c r="W526" s="12">
        <v>0</v>
      </c>
      <c r="X526" s="5">
        <v>2012</v>
      </c>
      <c r="Y526" s="14">
        <v>50</v>
      </c>
      <c r="Z526" s="5">
        <v>2012</v>
      </c>
      <c r="AA526" s="14"/>
    </row>
    <row r="527" spans="1:27" ht="12.75" customHeight="1" x14ac:dyDescent="0.25">
      <c r="A527" s="5" t="s">
        <v>2039</v>
      </c>
      <c r="B527" s="5" t="s">
        <v>1173</v>
      </c>
      <c r="C527" s="5" t="s">
        <v>1172</v>
      </c>
      <c r="D527" s="5" t="s">
        <v>620</v>
      </c>
      <c r="E527" s="5" t="s">
        <v>2173</v>
      </c>
      <c r="F527" s="5" t="s">
        <v>2260</v>
      </c>
      <c r="G527" s="5">
        <v>2</v>
      </c>
      <c r="H527" s="5">
        <v>3</v>
      </c>
      <c r="I527" s="5" t="s">
        <v>2354</v>
      </c>
      <c r="J527" s="5" t="b">
        <f t="shared" si="8"/>
        <v>0</v>
      </c>
      <c r="K527" s="13"/>
      <c r="M527" s="12">
        <v>19.5100002288818</v>
      </c>
      <c r="N527" s="5">
        <v>2012</v>
      </c>
      <c r="O527" s="12"/>
      <c r="Q527" s="12"/>
      <c r="S527" s="12">
        <v>0</v>
      </c>
      <c r="T527" s="5">
        <v>2012</v>
      </c>
      <c r="U527" s="12">
        <v>0</v>
      </c>
      <c r="V527" s="5">
        <v>2012</v>
      </c>
      <c r="W527" s="12">
        <v>0</v>
      </c>
      <c r="X527" s="5">
        <v>2012</v>
      </c>
      <c r="Y527" s="14">
        <v>83.333333333333343</v>
      </c>
      <c r="Z527" s="5">
        <v>2012</v>
      </c>
      <c r="AA527" s="14"/>
    </row>
    <row r="528" spans="1:27" ht="12.75" customHeight="1" x14ac:dyDescent="0.25">
      <c r="A528" s="5" t="s">
        <v>2040</v>
      </c>
      <c r="B528" s="5" t="s">
        <v>1173</v>
      </c>
      <c r="C528" s="5" t="s">
        <v>1172</v>
      </c>
      <c r="D528" s="5" t="s">
        <v>620</v>
      </c>
      <c r="E528" s="5" t="s">
        <v>2174</v>
      </c>
      <c r="F528" s="5" t="s">
        <v>2261</v>
      </c>
      <c r="G528" s="5">
        <v>2</v>
      </c>
      <c r="H528" s="5">
        <v>3</v>
      </c>
      <c r="I528" s="5" t="s">
        <v>2355</v>
      </c>
      <c r="J528" s="5" t="b">
        <f t="shared" si="8"/>
        <v>0</v>
      </c>
      <c r="K528" s="13" t="s">
        <v>1569</v>
      </c>
      <c r="L528" s="5" t="s">
        <v>1569</v>
      </c>
      <c r="M528" s="12">
        <v>85.400001525878906</v>
      </c>
      <c r="N528" s="5">
        <v>2006</v>
      </c>
      <c r="O528" s="12"/>
      <c r="Q528" s="12"/>
      <c r="S528" s="12" t="s">
        <v>1569</v>
      </c>
      <c r="T528" s="5" t="s">
        <v>1569</v>
      </c>
      <c r="U528" s="12" t="s">
        <v>1569</v>
      </c>
      <c r="V528" s="5" t="s">
        <v>1569</v>
      </c>
      <c r="W528" s="12" t="s">
        <v>1569</v>
      </c>
      <c r="X528" s="5" t="s">
        <v>1569</v>
      </c>
      <c r="Y528" s="14" t="s">
        <v>1569</v>
      </c>
      <c r="Z528" s="5" t="s">
        <v>1569</v>
      </c>
      <c r="AA528" s="14"/>
    </row>
    <row r="529" spans="1:27" ht="12.75" customHeight="1" x14ac:dyDescent="0.25">
      <c r="A529" s="5" t="s">
        <v>2041</v>
      </c>
      <c r="B529" s="5" t="s">
        <v>1173</v>
      </c>
      <c r="C529" s="5" t="s">
        <v>1172</v>
      </c>
      <c r="D529" s="5" t="s">
        <v>620</v>
      </c>
      <c r="E529" s="5" t="s">
        <v>2175</v>
      </c>
      <c r="F529" s="5" t="s">
        <v>2262</v>
      </c>
      <c r="G529" s="5">
        <v>2</v>
      </c>
      <c r="H529" s="5">
        <v>1</v>
      </c>
      <c r="I529" s="5" t="s">
        <v>2356</v>
      </c>
      <c r="J529" s="5" t="b">
        <f t="shared" si="8"/>
        <v>0</v>
      </c>
      <c r="K529" s="13" t="s">
        <v>1569</v>
      </c>
      <c r="L529" s="5" t="s">
        <v>1569</v>
      </c>
      <c r="M529" s="12">
        <v>82.199996948242202</v>
      </c>
      <c r="N529" s="5">
        <v>2006</v>
      </c>
      <c r="O529" s="12"/>
      <c r="Q529" s="12"/>
      <c r="S529" s="12" t="s">
        <v>1569</v>
      </c>
      <c r="T529" s="5" t="s">
        <v>1569</v>
      </c>
      <c r="U529" s="12" t="s">
        <v>1569</v>
      </c>
      <c r="V529" s="5" t="s">
        <v>1569</v>
      </c>
      <c r="W529" s="12" t="s">
        <v>1569</v>
      </c>
      <c r="X529" s="5" t="s">
        <v>1569</v>
      </c>
      <c r="Y529" s="14" t="s">
        <v>1569</v>
      </c>
      <c r="Z529" s="5" t="s">
        <v>1569</v>
      </c>
      <c r="AA529" s="14"/>
    </row>
    <row r="530" spans="1:27" ht="12.75" customHeight="1" x14ac:dyDescent="0.25">
      <c r="A530" s="5" t="s">
        <v>2042</v>
      </c>
      <c r="B530" s="5" t="s">
        <v>1173</v>
      </c>
      <c r="C530" s="5" t="s">
        <v>1172</v>
      </c>
      <c r="D530" s="5" t="s">
        <v>620</v>
      </c>
      <c r="E530" s="5" t="s">
        <v>2176</v>
      </c>
      <c r="F530" s="5" t="s">
        <v>2457</v>
      </c>
      <c r="G530" s="5">
        <v>2</v>
      </c>
      <c r="H530" s="5">
        <v>2</v>
      </c>
      <c r="I530" s="5" t="s">
        <v>2462</v>
      </c>
      <c r="J530" s="5" t="b">
        <f t="shared" si="8"/>
        <v>0</v>
      </c>
      <c r="K530" s="13"/>
      <c r="M530" s="12">
        <v>35</v>
      </c>
      <c r="N530" s="5">
        <v>2009</v>
      </c>
      <c r="O530" s="12"/>
      <c r="Q530" s="12"/>
      <c r="S530" s="12">
        <v>0</v>
      </c>
      <c r="T530" s="5">
        <v>2009</v>
      </c>
      <c r="U530" s="12">
        <v>0</v>
      </c>
      <c r="V530" s="5">
        <v>2009</v>
      </c>
      <c r="W530" s="12">
        <v>0</v>
      </c>
      <c r="X530" s="5">
        <v>2009</v>
      </c>
      <c r="Y530" s="14">
        <v>100</v>
      </c>
      <c r="Z530" s="5">
        <v>2009</v>
      </c>
      <c r="AA530" s="14"/>
    </row>
    <row r="531" spans="1:27" ht="12.75" customHeight="1" x14ac:dyDescent="0.25">
      <c r="A531" s="5" t="s">
        <v>2043</v>
      </c>
      <c r="B531" s="5" t="s">
        <v>1173</v>
      </c>
      <c r="C531" s="5" t="s">
        <v>1172</v>
      </c>
      <c r="D531" s="5" t="s">
        <v>620</v>
      </c>
      <c r="E531" s="5" t="s">
        <v>2177</v>
      </c>
      <c r="F531" s="5" t="s">
        <v>2263</v>
      </c>
      <c r="G531" s="5">
        <v>2</v>
      </c>
      <c r="H531" s="5">
        <v>1</v>
      </c>
      <c r="J531" s="5" t="b">
        <f t="shared" si="8"/>
        <v>0</v>
      </c>
      <c r="K531" s="13">
        <v>1.1950438072179577</v>
      </c>
      <c r="L531" s="5">
        <v>2012</v>
      </c>
      <c r="M531" s="12">
        <v>95</v>
      </c>
      <c r="N531" s="5">
        <v>2012</v>
      </c>
      <c r="O531" s="12"/>
      <c r="Q531" s="12"/>
      <c r="S531" s="12">
        <v>0</v>
      </c>
      <c r="T531" s="5">
        <v>2012</v>
      </c>
      <c r="U531" s="12">
        <v>0</v>
      </c>
      <c r="V531" s="5">
        <v>2012</v>
      </c>
      <c r="W531" s="12">
        <v>0</v>
      </c>
      <c r="X531" s="5">
        <v>2012</v>
      </c>
      <c r="Y531" s="14">
        <v>0</v>
      </c>
      <c r="Z531" s="5">
        <v>2012</v>
      </c>
      <c r="AA531" s="14"/>
    </row>
    <row r="532" spans="1:27" ht="12.75" customHeight="1" x14ac:dyDescent="0.25">
      <c r="A532" s="5" t="s">
        <v>2044</v>
      </c>
      <c r="B532" s="5" t="s">
        <v>1173</v>
      </c>
      <c r="C532" s="5" t="s">
        <v>1172</v>
      </c>
      <c r="D532" s="5" t="s">
        <v>620</v>
      </c>
      <c r="E532" s="5" t="s">
        <v>1173</v>
      </c>
      <c r="F532" s="5" t="s">
        <v>1171</v>
      </c>
      <c r="G532" s="5">
        <v>1</v>
      </c>
      <c r="H532" s="5">
        <v>3</v>
      </c>
      <c r="I532" s="5" t="s">
        <v>2463</v>
      </c>
      <c r="J532" s="5" t="b">
        <f t="shared" si="8"/>
        <v>0</v>
      </c>
      <c r="K532" s="13" t="s">
        <v>1569</v>
      </c>
      <c r="L532" s="5" t="s">
        <v>1569</v>
      </c>
      <c r="M532" s="12">
        <v>85</v>
      </c>
      <c r="N532" s="5">
        <v>2006</v>
      </c>
      <c r="O532" s="12"/>
      <c r="Q532" s="12"/>
      <c r="S532" s="12" t="s">
        <v>1569</v>
      </c>
      <c r="T532" s="5" t="s">
        <v>1569</v>
      </c>
      <c r="U532" s="12" t="s">
        <v>1569</v>
      </c>
      <c r="V532" s="5" t="s">
        <v>1569</v>
      </c>
      <c r="W532" s="12" t="s">
        <v>1569</v>
      </c>
      <c r="X532" s="5" t="s">
        <v>1569</v>
      </c>
      <c r="Y532" s="14" t="s">
        <v>1569</v>
      </c>
      <c r="Z532" s="5" t="s">
        <v>1569</v>
      </c>
      <c r="AA532" s="14"/>
    </row>
    <row r="533" spans="1:27" ht="12.75" customHeight="1" x14ac:dyDescent="0.25">
      <c r="A533" s="5" t="s">
        <v>2045</v>
      </c>
      <c r="B533" s="5" t="s">
        <v>455</v>
      </c>
      <c r="C533" s="5" t="s">
        <v>454</v>
      </c>
      <c r="D533" s="5" t="s">
        <v>360</v>
      </c>
      <c r="E533" s="5" t="s">
        <v>456</v>
      </c>
      <c r="F533" s="5" t="s">
        <v>453</v>
      </c>
      <c r="G533" s="5">
        <v>2</v>
      </c>
      <c r="H533" s="5">
        <v>3</v>
      </c>
      <c r="I533" s="5" t="s">
        <v>2357</v>
      </c>
      <c r="J533" s="5" t="b">
        <f t="shared" si="8"/>
        <v>0</v>
      </c>
      <c r="K533" s="13">
        <v>0.24175798397343784</v>
      </c>
      <c r="L533" s="5">
        <v>2007</v>
      </c>
      <c r="M533" s="12">
        <v>76</v>
      </c>
      <c r="N533" s="5">
        <v>2007</v>
      </c>
      <c r="O533" s="12"/>
      <c r="Q533" s="12"/>
      <c r="S533" s="12">
        <v>0</v>
      </c>
      <c r="T533" s="5">
        <v>2007</v>
      </c>
      <c r="U533" s="12">
        <v>0</v>
      </c>
      <c r="V533" s="5">
        <v>2007</v>
      </c>
      <c r="W533" s="12">
        <v>0</v>
      </c>
      <c r="X533" s="5">
        <v>2007</v>
      </c>
      <c r="Y533" s="14">
        <v>0</v>
      </c>
      <c r="Z533" s="5">
        <v>2007</v>
      </c>
      <c r="AA533" s="14"/>
    </row>
    <row r="534" spans="1:27" ht="12.75" customHeight="1" x14ac:dyDescent="0.25">
      <c r="A534" s="5" t="s">
        <v>2046</v>
      </c>
      <c r="B534" s="5" t="s">
        <v>1525</v>
      </c>
      <c r="C534" s="5" t="s">
        <v>1710</v>
      </c>
      <c r="D534" s="5" t="s">
        <v>620</v>
      </c>
      <c r="E534" s="5" t="s">
        <v>2178</v>
      </c>
      <c r="F534" s="5" t="s">
        <v>3222</v>
      </c>
      <c r="G534" s="5">
        <v>1</v>
      </c>
      <c r="H534" s="5">
        <v>2</v>
      </c>
      <c r="I534" s="5" t="s">
        <v>3221</v>
      </c>
      <c r="J534" s="5" t="b">
        <f t="shared" si="8"/>
        <v>0</v>
      </c>
      <c r="K534" s="13" t="s">
        <v>1569</v>
      </c>
      <c r="L534" s="5" t="s">
        <v>1569</v>
      </c>
      <c r="M534" s="12">
        <v>95</v>
      </c>
      <c r="N534" s="5">
        <v>2009</v>
      </c>
      <c r="O534" s="12"/>
      <c r="Q534" s="12"/>
      <c r="S534" s="12">
        <v>0</v>
      </c>
      <c r="T534" s="5">
        <v>2009</v>
      </c>
      <c r="U534" s="12">
        <v>0</v>
      </c>
      <c r="V534" s="5">
        <v>2009</v>
      </c>
      <c r="W534" s="12">
        <v>0</v>
      </c>
      <c r="X534" s="5">
        <v>2009</v>
      </c>
      <c r="Y534" s="14">
        <v>100</v>
      </c>
      <c r="Z534" s="5">
        <v>2009</v>
      </c>
      <c r="AA534" s="14"/>
    </row>
    <row r="535" spans="1:27" ht="12.75" customHeight="1" x14ac:dyDescent="0.25">
      <c r="A535" s="5" t="s">
        <v>2047</v>
      </c>
      <c r="B535" s="5" t="s">
        <v>1629</v>
      </c>
      <c r="C535" s="5" t="s">
        <v>1183</v>
      </c>
      <c r="D535" s="5" t="s">
        <v>1038</v>
      </c>
      <c r="E535" s="5" t="s">
        <v>2179</v>
      </c>
      <c r="F535" s="5" t="s">
        <v>2264</v>
      </c>
      <c r="G535" s="5">
        <v>2</v>
      </c>
      <c r="H535" s="5">
        <v>2</v>
      </c>
      <c r="I535" s="5" t="s">
        <v>2358</v>
      </c>
      <c r="J535" s="5" t="b">
        <f t="shared" si="8"/>
        <v>0</v>
      </c>
      <c r="K535" s="13">
        <v>0.72071527926984735</v>
      </c>
      <c r="L535" s="5">
        <v>2017</v>
      </c>
      <c r="M535" s="12">
        <v>100</v>
      </c>
      <c r="N535" s="5">
        <v>2017</v>
      </c>
      <c r="O535" s="12"/>
      <c r="Q535" s="12"/>
      <c r="S535" s="12">
        <v>0</v>
      </c>
      <c r="T535" s="5">
        <v>2017</v>
      </c>
      <c r="U535" s="12" t="s">
        <v>1569</v>
      </c>
      <c r="V535" s="5" t="s">
        <v>1569</v>
      </c>
      <c r="W535" s="12">
        <v>0</v>
      </c>
      <c r="X535" s="5">
        <v>2017</v>
      </c>
      <c r="Y535" s="14" t="s">
        <v>1569</v>
      </c>
      <c r="Z535" s="5" t="s">
        <v>1569</v>
      </c>
      <c r="AA535" s="14"/>
    </row>
    <row r="536" spans="1:27" ht="12.75" customHeight="1" x14ac:dyDescent="0.25">
      <c r="A536" s="5" t="s">
        <v>2048</v>
      </c>
      <c r="B536" s="5" t="s">
        <v>1629</v>
      </c>
      <c r="C536" s="5" t="s">
        <v>1183</v>
      </c>
      <c r="D536" s="5" t="s">
        <v>1038</v>
      </c>
      <c r="E536" s="5" t="s">
        <v>1184</v>
      </c>
      <c r="F536" s="5" t="s">
        <v>1182</v>
      </c>
      <c r="G536" s="5">
        <v>2</v>
      </c>
      <c r="H536" s="5">
        <v>1</v>
      </c>
      <c r="I536" s="5" t="s">
        <v>2359</v>
      </c>
      <c r="J536" s="5" t="b">
        <f t="shared" si="8"/>
        <v>0</v>
      </c>
      <c r="K536" s="13">
        <v>3.0421161616570944</v>
      </c>
      <c r="L536" s="5">
        <v>2017</v>
      </c>
      <c r="M536" s="12">
        <v>90</v>
      </c>
      <c r="N536" s="5">
        <v>2017</v>
      </c>
      <c r="O536" s="12"/>
      <c r="Q536" s="12"/>
      <c r="S536" s="12">
        <v>4.5506257110352673</v>
      </c>
      <c r="T536" s="5">
        <v>2017</v>
      </c>
      <c r="U536" s="12" t="s">
        <v>1569</v>
      </c>
      <c r="V536" s="5" t="s">
        <v>1569</v>
      </c>
      <c r="W536" s="12" t="s">
        <v>1569</v>
      </c>
      <c r="X536" s="5" t="s">
        <v>1569</v>
      </c>
      <c r="Y536" s="14" t="s">
        <v>1569</v>
      </c>
      <c r="Z536" s="5" t="s">
        <v>1569</v>
      </c>
      <c r="AA536" s="14"/>
    </row>
    <row r="537" spans="1:27" ht="12.75" customHeight="1" x14ac:dyDescent="0.25">
      <c r="A537" s="5" t="s">
        <v>2049</v>
      </c>
      <c r="B537" s="5" t="s">
        <v>1629</v>
      </c>
      <c r="C537" s="5" t="s">
        <v>1183</v>
      </c>
      <c r="D537" s="5" t="s">
        <v>1038</v>
      </c>
      <c r="E537" s="5" t="s">
        <v>2180</v>
      </c>
      <c r="F537" s="5" t="s">
        <v>2265</v>
      </c>
      <c r="G537" s="5">
        <v>2</v>
      </c>
      <c r="H537" s="5">
        <v>1</v>
      </c>
      <c r="I537" s="5" t="s">
        <v>2360</v>
      </c>
      <c r="J537" s="5" t="b">
        <f t="shared" si="8"/>
        <v>0</v>
      </c>
      <c r="K537" s="13">
        <v>0.78805602585808843</v>
      </c>
      <c r="L537" s="5">
        <v>2017</v>
      </c>
      <c r="M537" s="12">
        <v>100</v>
      </c>
      <c r="N537" s="5">
        <v>2017</v>
      </c>
      <c r="O537" s="12"/>
      <c r="Q537" s="12"/>
      <c r="S537" s="12">
        <v>13.444108761329304</v>
      </c>
      <c r="T537" s="5">
        <v>2017</v>
      </c>
      <c r="U537" s="12">
        <v>0</v>
      </c>
      <c r="V537" s="5">
        <v>2017</v>
      </c>
      <c r="W537" s="12">
        <v>0</v>
      </c>
      <c r="X537" s="5">
        <v>2017</v>
      </c>
      <c r="Y537" s="14">
        <v>100</v>
      </c>
      <c r="Z537" s="5">
        <v>2017</v>
      </c>
      <c r="AA537" s="14"/>
    </row>
    <row r="538" spans="1:27" ht="12.75" customHeight="1" x14ac:dyDescent="0.25">
      <c r="A538" s="5" t="s">
        <v>2050</v>
      </c>
      <c r="B538" s="5" t="s">
        <v>1629</v>
      </c>
      <c r="C538" s="5" t="s">
        <v>1183</v>
      </c>
      <c r="D538" s="5" t="s">
        <v>1038</v>
      </c>
      <c r="E538" s="5" t="s">
        <v>2181</v>
      </c>
      <c r="F538" s="5" t="s">
        <v>2266</v>
      </c>
      <c r="G538" s="5">
        <v>2</v>
      </c>
      <c r="H538" s="5">
        <v>2</v>
      </c>
      <c r="I538" s="5" t="s">
        <v>2361</v>
      </c>
      <c r="J538" s="5" t="b">
        <f t="shared" si="8"/>
        <v>0</v>
      </c>
      <c r="K538" s="13">
        <v>0.63337036864550555</v>
      </c>
      <c r="L538" s="5">
        <v>2017</v>
      </c>
      <c r="M538" s="12">
        <v>100</v>
      </c>
      <c r="N538" s="5">
        <v>2017</v>
      </c>
      <c r="O538" s="12"/>
      <c r="Q538" s="12"/>
      <c r="S538" s="12">
        <v>30.882352941176471</v>
      </c>
      <c r="T538" s="5">
        <v>2017</v>
      </c>
      <c r="U538" s="12">
        <v>6.7226890756302522</v>
      </c>
      <c r="V538" s="5">
        <v>2017</v>
      </c>
      <c r="W538" s="12">
        <v>0</v>
      </c>
      <c r="X538" s="5">
        <v>2017</v>
      </c>
      <c r="Y538" s="14">
        <v>60.159362549800797</v>
      </c>
      <c r="Z538" s="5">
        <v>2017</v>
      </c>
      <c r="AA538" s="14"/>
    </row>
    <row r="539" spans="1:27" ht="12.75" customHeight="1" x14ac:dyDescent="0.25">
      <c r="A539" s="5" t="s">
        <v>2051</v>
      </c>
      <c r="B539" s="5" t="s">
        <v>1187</v>
      </c>
      <c r="C539" s="5" t="s">
        <v>1186</v>
      </c>
      <c r="D539" s="5" t="s">
        <v>1038</v>
      </c>
      <c r="E539" s="5" t="s">
        <v>2182</v>
      </c>
      <c r="F539" s="5" t="s">
        <v>2267</v>
      </c>
      <c r="G539" s="5">
        <v>2</v>
      </c>
      <c r="H539" s="5">
        <v>2</v>
      </c>
      <c r="I539" s="5" t="s">
        <v>2362</v>
      </c>
      <c r="J539" s="5" t="b">
        <f t="shared" si="8"/>
        <v>0</v>
      </c>
      <c r="K539" s="13">
        <v>1.1467424099742216</v>
      </c>
      <c r="L539" s="5">
        <v>2019</v>
      </c>
      <c r="M539" s="12">
        <v>53.299999237060497</v>
      </c>
      <c r="N539" s="5">
        <v>2019</v>
      </c>
      <c r="O539" s="12"/>
      <c r="Q539" s="12"/>
      <c r="S539" s="12" t="s">
        <v>1569</v>
      </c>
      <c r="T539" s="5" t="s">
        <v>1569</v>
      </c>
      <c r="U539" s="12" t="s">
        <v>1569</v>
      </c>
      <c r="V539" s="5" t="s">
        <v>1569</v>
      </c>
      <c r="W539" s="12" t="s">
        <v>1569</v>
      </c>
      <c r="X539" s="5" t="s">
        <v>1569</v>
      </c>
      <c r="Y539" s="14" t="s">
        <v>1569</v>
      </c>
      <c r="Z539" s="5" t="s">
        <v>1569</v>
      </c>
      <c r="AA539" s="14"/>
    </row>
    <row r="540" spans="1:27" ht="12.75" customHeight="1" x14ac:dyDescent="0.25">
      <c r="A540" s="5" t="s">
        <v>2052</v>
      </c>
      <c r="B540" s="5" t="s">
        <v>1187</v>
      </c>
      <c r="C540" s="5" t="s">
        <v>1186</v>
      </c>
      <c r="D540" s="5" t="s">
        <v>1038</v>
      </c>
      <c r="E540" s="5" t="s">
        <v>1188</v>
      </c>
      <c r="F540" s="5" t="s">
        <v>2986</v>
      </c>
      <c r="G540" s="5">
        <v>2</v>
      </c>
      <c r="H540" s="5">
        <v>2</v>
      </c>
      <c r="I540" s="5" t="s">
        <v>2363</v>
      </c>
      <c r="J540" s="5" t="b">
        <f t="shared" si="8"/>
        <v>0</v>
      </c>
      <c r="K540" s="13">
        <v>1.2368820701762515</v>
      </c>
      <c r="L540" s="5">
        <v>2019</v>
      </c>
      <c r="M540" s="12">
        <v>81.5</v>
      </c>
      <c r="N540" s="5">
        <v>2019</v>
      </c>
      <c r="O540" s="12"/>
      <c r="Q540" s="12"/>
      <c r="S540" s="12" t="s">
        <v>1569</v>
      </c>
      <c r="T540" s="5" t="s">
        <v>1569</v>
      </c>
      <c r="U540" s="12" t="s">
        <v>1569</v>
      </c>
      <c r="V540" s="5" t="s">
        <v>1569</v>
      </c>
      <c r="W540" s="12" t="s">
        <v>1569</v>
      </c>
      <c r="X540" s="5" t="s">
        <v>1569</v>
      </c>
      <c r="Y540" s="14" t="s">
        <v>1569</v>
      </c>
      <c r="Z540" s="5" t="s">
        <v>1569</v>
      </c>
      <c r="AA540" s="14"/>
    </row>
    <row r="541" spans="1:27" ht="12.75" customHeight="1" x14ac:dyDescent="0.25">
      <c r="A541" s="5" t="s">
        <v>2053</v>
      </c>
      <c r="B541" s="5" t="s">
        <v>163</v>
      </c>
      <c r="C541" s="5" t="s">
        <v>162</v>
      </c>
      <c r="D541" s="5" t="s">
        <v>35</v>
      </c>
      <c r="E541" s="5" t="s">
        <v>164</v>
      </c>
      <c r="F541" s="5" t="s">
        <v>161</v>
      </c>
      <c r="G541" s="5">
        <v>1</v>
      </c>
      <c r="H541" s="5">
        <v>2</v>
      </c>
      <c r="I541" s="5" t="s">
        <v>2364</v>
      </c>
      <c r="J541" s="5" t="b">
        <f t="shared" si="8"/>
        <v>0</v>
      </c>
      <c r="K541" s="13" t="s">
        <v>1569</v>
      </c>
      <c r="L541" s="5" t="s">
        <v>1569</v>
      </c>
      <c r="M541" s="12" t="s">
        <v>1569</v>
      </c>
      <c r="N541" s="5" t="s">
        <v>1569</v>
      </c>
      <c r="O541" s="12"/>
      <c r="Q541" s="12"/>
      <c r="S541" s="12">
        <v>0</v>
      </c>
      <c r="T541" s="5">
        <v>2009</v>
      </c>
      <c r="U541" s="12">
        <v>4.9989443332898267</v>
      </c>
      <c r="V541" s="5">
        <v>2009</v>
      </c>
      <c r="W541" s="12">
        <v>0</v>
      </c>
      <c r="X541" s="5">
        <v>2009</v>
      </c>
      <c r="Y541" s="14">
        <v>100</v>
      </c>
      <c r="Z541" s="5">
        <v>2009</v>
      </c>
      <c r="AA541" s="14"/>
    </row>
    <row r="542" spans="1:27" ht="12.75" customHeight="1" x14ac:dyDescent="0.25">
      <c r="A542" s="5" t="s">
        <v>2054</v>
      </c>
      <c r="B542" s="5" t="s">
        <v>163</v>
      </c>
      <c r="C542" s="5" t="s">
        <v>162</v>
      </c>
      <c r="D542" s="5" t="s">
        <v>35</v>
      </c>
      <c r="E542" s="5" t="s">
        <v>2183</v>
      </c>
      <c r="F542" s="5" t="s">
        <v>166</v>
      </c>
      <c r="G542" s="5">
        <v>1</v>
      </c>
      <c r="H542" s="5">
        <v>3</v>
      </c>
      <c r="I542" s="5" t="s">
        <v>2365</v>
      </c>
      <c r="J542" s="5" t="b">
        <f t="shared" si="8"/>
        <v>0</v>
      </c>
      <c r="K542" s="13" t="s">
        <v>1569</v>
      </c>
      <c r="L542" s="5" t="s">
        <v>1569</v>
      </c>
      <c r="M542" s="12" t="s">
        <v>1569</v>
      </c>
      <c r="N542" s="5" t="s">
        <v>1569</v>
      </c>
      <c r="O542" s="12"/>
      <c r="Q542" s="12"/>
      <c r="S542" s="12">
        <v>0</v>
      </c>
      <c r="T542" s="5">
        <v>2009</v>
      </c>
      <c r="U542" s="12">
        <v>10.620543394405793</v>
      </c>
      <c r="V542" s="5">
        <v>2009</v>
      </c>
      <c r="W542" s="12">
        <v>0</v>
      </c>
      <c r="X542" s="5">
        <v>2009</v>
      </c>
      <c r="Y542" s="14">
        <v>100</v>
      </c>
      <c r="Z542" s="5">
        <v>2009</v>
      </c>
      <c r="AA542" s="14"/>
    </row>
    <row r="543" spans="1:27" ht="12.75" customHeight="1" x14ac:dyDescent="0.25">
      <c r="A543" s="5" t="s">
        <v>2055</v>
      </c>
      <c r="B543" s="5" t="s">
        <v>1192</v>
      </c>
      <c r="C543" s="5" t="s">
        <v>1191</v>
      </c>
      <c r="D543" s="5" t="s">
        <v>1038</v>
      </c>
      <c r="E543" s="5" t="s">
        <v>2184</v>
      </c>
      <c r="F543" s="5" t="s">
        <v>2268</v>
      </c>
      <c r="G543" s="5">
        <v>1</v>
      </c>
      <c r="H543" s="5">
        <v>2</v>
      </c>
      <c r="I543" s="5" t="s">
        <v>2366</v>
      </c>
      <c r="J543" s="5" t="b">
        <f t="shared" si="8"/>
        <v>0</v>
      </c>
      <c r="K543" s="13" t="s">
        <v>1569</v>
      </c>
      <c r="L543" s="5" t="s">
        <v>1569</v>
      </c>
      <c r="M543" s="12" t="s">
        <v>1569</v>
      </c>
      <c r="N543" s="5" t="s">
        <v>1569</v>
      </c>
      <c r="O543" s="12"/>
      <c r="Q543" s="12"/>
      <c r="S543" s="12">
        <v>0</v>
      </c>
      <c r="T543" s="5">
        <v>2017</v>
      </c>
      <c r="U543" s="12">
        <v>0</v>
      </c>
      <c r="V543" s="5">
        <v>2017</v>
      </c>
      <c r="W543" s="12">
        <v>0</v>
      </c>
      <c r="X543" s="5">
        <v>2017</v>
      </c>
      <c r="Y543" s="14">
        <v>0</v>
      </c>
      <c r="Z543" s="5">
        <v>2017</v>
      </c>
      <c r="AA543" s="14"/>
    </row>
    <row r="544" spans="1:27" ht="12.75" customHeight="1" x14ac:dyDescent="0.25">
      <c r="A544" s="5" t="s">
        <v>2056</v>
      </c>
      <c r="B544" s="5" t="s">
        <v>1192</v>
      </c>
      <c r="C544" s="5" t="s">
        <v>1191</v>
      </c>
      <c r="D544" s="5" t="s">
        <v>1038</v>
      </c>
      <c r="E544" s="5" t="s">
        <v>2185</v>
      </c>
      <c r="F544" s="5" t="s">
        <v>3338</v>
      </c>
      <c r="G544" s="5">
        <v>1</v>
      </c>
      <c r="H544" s="5">
        <v>2</v>
      </c>
      <c r="I544" s="5" t="s">
        <v>2367</v>
      </c>
      <c r="J544" s="5" t="b">
        <f t="shared" si="8"/>
        <v>0</v>
      </c>
      <c r="K544" s="13" t="s">
        <v>1569</v>
      </c>
      <c r="L544" s="5" t="s">
        <v>1569</v>
      </c>
      <c r="M544" s="12" t="s">
        <v>1569</v>
      </c>
      <c r="N544" s="5" t="s">
        <v>1569</v>
      </c>
      <c r="O544" s="12"/>
      <c r="Q544" s="12"/>
      <c r="S544" s="12">
        <v>0</v>
      </c>
      <c r="T544" s="5">
        <v>2017</v>
      </c>
      <c r="U544" s="12">
        <v>0</v>
      </c>
      <c r="V544" s="5">
        <v>2017</v>
      </c>
      <c r="W544" s="12">
        <v>0</v>
      </c>
      <c r="X544" s="5">
        <v>2017</v>
      </c>
      <c r="Y544" s="14">
        <v>0</v>
      </c>
      <c r="Z544" s="5">
        <v>2017</v>
      </c>
      <c r="AA544" s="14"/>
    </row>
    <row r="545" spans="1:27" ht="12.75" customHeight="1" x14ac:dyDescent="0.25">
      <c r="A545" s="5" t="s">
        <v>2057</v>
      </c>
      <c r="B545" s="5" t="s">
        <v>1192</v>
      </c>
      <c r="C545" s="5" t="s">
        <v>1191</v>
      </c>
      <c r="D545" s="5" t="s">
        <v>1038</v>
      </c>
      <c r="E545" s="5" t="s">
        <v>1193</v>
      </c>
      <c r="F545" s="5" t="s">
        <v>1190</v>
      </c>
      <c r="G545" s="5">
        <v>1</v>
      </c>
      <c r="H545" s="5">
        <v>2</v>
      </c>
      <c r="I545" s="5" t="s">
        <v>2368</v>
      </c>
      <c r="J545" s="5" t="b">
        <f t="shared" si="8"/>
        <v>0</v>
      </c>
      <c r="K545" s="13" t="s">
        <v>1569</v>
      </c>
      <c r="L545" s="5" t="s">
        <v>1569</v>
      </c>
      <c r="M545" s="12" t="s">
        <v>1569</v>
      </c>
      <c r="N545" s="5" t="s">
        <v>1569</v>
      </c>
      <c r="O545" s="12"/>
      <c r="Q545" s="12"/>
      <c r="S545" s="12">
        <v>0</v>
      </c>
      <c r="T545" s="5">
        <v>2017</v>
      </c>
      <c r="U545" s="12">
        <v>0</v>
      </c>
      <c r="V545" s="5">
        <v>2017</v>
      </c>
      <c r="W545" s="12">
        <v>0</v>
      </c>
      <c r="X545" s="5">
        <v>2017</v>
      </c>
      <c r="Y545" s="14">
        <v>0</v>
      </c>
      <c r="Z545" s="5">
        <v>2017</v>
      </c>
      <c r="AA545" s="14"/>
    </row>
    <row r="546" spans="1:27" ht="12.75" customHeight="1" x14ac:dyDescent="0.25">
      <c r="A546" s="5" t="s">
        <v>2058</v>
      </c>
      <c r="B546" s="5" t="s">
        <v>1197</v>
      </c>
      <c r="C546" s="5" t="s">
        <v>1196</v>
      </c>
      <c r="D546" s="5" t="s">
        <v>1038</v>
      </c>
      <c r="E546" s="5" t="s">
        <v>2186</v>
      </c>
      <c r="F546" s="5" t="s">
        <v>2269</v>
      </c>
      <c r="G546" s="5">
        <v>2</v>
      </c>
      <c r="H546" s="5">
        <v>1</v>
      </c>
      <c r="I546" s="5" t="s">
        <v>2369</v>
      </c>
      <c r="J546" s="5" t="b">
        <f t="shared" si="8"/>
        <v>0</v>
      </c>
      <c r="K546" s="13">
        <v>0.7644767637648755</v>
      </c>
      <c r="L546" s="5">
        <v>2019</v>
      </c>
      <c r="M546" s="12">
        <v>100</v>
      </c>
      <c r="N546" s="5">
        <v>2019</v>
      </c>
      <c r="O546" s="12"/>
      <c r="Q546" s="12"/>
      <c r="S546" s="12">
        <v>70.821168408012952</v>
      </c>
      <c r="T546" s="5">
        <v>2018</v>
      </c>
      <c r="U546" s="12">
        <v>16.409572639729099</v>
      </c>
      <c r="V546" s="5">
        <v>2019</v>
      </c>
      <c r="W546" s="12">
        <v>0</v>
      </c>
      <c r="X546" s="5">
        <v>2019</v>
      </c>
      <c r="Y546" s="14">
        <v>11.481465115453075</v>
      </c>
      <c r="Z546" s="5">
        <v>2019</v>
      </c>
      <c r="AA546" s="14"/>
    </row>
    <row r="547" spans="1:27" ht="12.75" customHeight="1" x14ac:dyDescent="0.25">
      <c r="A547" s="5" t="s">
        <v>2059</v>
      </c>
      <c r="B547" s="5" t="s">
        <v>1197</v>
      </c>
      <c r="C547" s="5" t="s">
        <v>1196</v>
      </c>
      <c r="D547" s="5" t="s">
        <v>1038</v>
      </c>
      <c r="E547" s="5" t="s">
        <v>2187</v>
      </c>
      <c r="F547" s="5" t="s">
        <v>2270</v>
      </c>
      <c r="G547" s="5">
        <v>2</v>
      </c>
      <c r="H547" s="5">
        <v>1</v>
      </c>
      <c r="I547" s="5" t="s">
        <v>2370</v>
      </c>
      <c r="J547" s="5" t="b">
        <f t="shared" si="8"/>
        <v>0</v>
      </c>
      <c r="K547" s="13">
        <v>0.71175756308025173</v>
      </c>
      <c r="L547" s="5">
        <v>2019</v>
      </c>
      <c r="M547" s="12">
        <v>100</v>
      </c>
      <c r="N547" s="5">
        <v>2019</v>
      </c>
      <c r="O547" s="12"/>
      <c r="Q547" s="12"/>
      <c r="S547" s="12">
        <v>3.74946838861133</v>
      </c>
      <c r="T547" s="5">
        <v>2018</v>
      </c>
      <c r="U547" s="12">
        <v>10.206185631230534</v>
      </c>
      <c r="V547" s="5">
        <v>2019</v>
      </c>
      <c r="W547" s="12">
        <v>0</v>
      </c>
      <c r="X547" s="5">
        <v>2019</v>
      </c>
      <c r="Y547" s="14">
        <v>0</v>
      </c>
      <c r="Z547" s="5">
        <v>2019</v>
      </c>
      <c r="AA547" s="14"/>
    </row>
    <row r="548" spans="1:27" ht="12.75" customHeight="1" x14ac:dyDescent="0.25">
      <c r="A548" s="5" t="s">
        <v>2060</v>
      </c>
      <c r="B548" s="5" t="s">
        <v>13</v>
      </c>
      <c r="C548" s="5" t="s">
        <v>851</v>
      </c>
      <c r="D548" s="5" t="s">
        <v>620</v>
      </c>
      <c r="E548" s="5" t="s">
        <v>16</v>
      </c>
      <c r="F548" s="5" t="s">
        <v>850</v>
      </c>
      <c r="G548" s="5">
        <v>1</v>
      </c>
      <c r="H548" s="5">
        <v>1</v>
      </c>
      <c r="I548" s="5" t="s">
        <v>2371</v>
      </c>
      <c r="J548" s="5" t="b">
        <f t="shared" si="8"/>
        <v>0</v>
      </c>
      <c r="K548" s="13">
        <v>0.49999725175012594</v>
      </c>
      <c r="L548" s="5">
        <v>2017</v>
      </c>
      <c r="M548" s="12">
        <v>44</v>
      </c>
      <c r="N548" s="5">
        <v>2012</v>
      </c>
      <c r="O548" s="12"/>
      <c r="Q548" s="12"/>
      <c r="S548" s="12">
        <v>0</v>
      </c>
      <c r="T548" s="5">
        <v>2017</v>
      </c>
      <c r="U548" s="12">
        <v>0</v>
      </c>
      <c r="V548" s="5">
        <v>2017</v>
      </c>
      <c r="W548" s="12">
        <v>0</v>
      </c>
      <c r="X548" s="5">
        <v>2017</v>
      </c>
      <c r="Y548" s="14">
        <v>0</v>
      </c>
      <c r="Z548" s="5">
        <v>2017</v>
      </c>
      <c r="AA548" s="14"/>
    </row>
    <row r="549" spans="1:27" ht="12.75" customHeight="1" x14ac:dyDescent="0.25">
      <c r="A549" s="5" t="s">
        <v>2061</v>
      </c>
      <c r="B549" s="5" t="s">
        <v>1466</v>
      </c>
      <c r="C549" s="5" t="s">
        <v>867</v>
      </c>
      <c r="D549" s="5" t="s">
        <v>620</v>
      </c>
      <c r="E549" s="5" t="s">
        <v>868</v>
      </c>
      <c r="F549" s="5" t="s">
        <v>866</v>
      </c>
      <c r="G549" s="5" t="s">
        <v>1791</v>
      </c>
      <c r="H549" s="5">
        <v>1</v>
      </c>
      <c r="I549" s="5" t="s">
        <v>3223</v>
      </c>
      <c r="J549" s="5" t="b">
        <f t="shared" si="8"/>
        <v>0</v>
      </c>
      <c r="K549" s="13">
        <v>0.91109106106732829</v>
      </c>
      <c r="L549" s="5">
        <v>2017</v>
      </c>
      <c r="M549" s="12">
        <v>100</v>
      </c>
      <c r="N549" s="5">
        <v>2017</v>
      </c>
      <c r="O549" s="12"/>
      <c r="Q549" s="12"/>
      <c r="S549" s="12">
        <v>0</v>
      </c>
      <c r="T549" s="5">
        <v>2017</v>
      </c>
      <c r="U549" s="12">
        <v>0</v>
      </c>
      <c r="V549" s="5">
        <v>2017</v>
      </c>
      <c r="W549" s="12">
        <v>0</v>
      </c>
      <c r="X549" s="5">
        <v>2017</v>
      </c>
      <c r="Y549" s="14">
        <v>100</v>
      </c>
      <c r="Z549" s="5">
        <v>2017</v>
      </c>
      <c r="AA549" s="14"/>
    </row>
    <row r="550" spans="1:27" ht="12.75" customHeight="1" x14ac:dyDescent="0.25">
      <c r="A550" s="5" t="s">
        <v>2062</v>
      </c>
      <c r="B550" s="5" t="s">
        <v>1205</v>
      </c>
      <c r="C550" s="5" t="s">
        <v>1204</v>
      </c>
      <c r="D550" s="5" t="s">
        <v>1038</v>
      </c>
      <c r="E550" s="5" t="s">
        <v>1213</v>
      </c>
      <c r="F550" s="5" t="s">
        <v>2272</v>
      </c>
      <c r="G550" s="5">
        <v>2</v>
      </c>
      <c r="H550" s="5">
        <v>1</v>
      </c>
      <c r="I550" s="5" t="s">
        <v>2372</v>
      </c>
      <c r="J550" s="5" t="b">
        <f t="shared" si="8"/>
        <v>0</v>
      </c>
      <c r="K550" s="13">
        <v>0.94779711218067375</v>
      </c>
      <c r="L550" s="5">
        <v>2012</v>
      </c>
      <c r="M550" s="12">
        <v>100</v>
      </c>
      <c r="N550" s="5">
        <v>2012</v>
      </c>
      <c r="O550" s="12"/>
      <c r="Q550" s="12"/>
      <c r="S550" s="12">
        <v>0</v>
      </c>
      <c r="T550" s="5">
        <v>2012</v>
      </c>
      <c r="U550" s="12">
        <v>0</v>
      </c>
      <c r="V550" s="5">
        <v>2012</v>
      </c>
      <c r="W550" s="12">
        <v>0</v>
      </c>
      <c r="X550" s="5">
        <v>2012</v>
      </c>
      <c r="Y550" s="14">
        <v>100</v>
      </c>
      <c r="Z550" s="5">
        <v>2012</v>
      </c>
      <c r="AA550" s="14"/>
    </row>
    <row r="551" spans="1:27" ht="12.75" customHeight="1" x14ac:dyDescent="0.25">
      <c r="A551" s="5" t="s">
        <v>2063</v>
      </c>
      <c r="B551" s="5" t="s">
        <v>1205</v>
      </c>
      <c r="C551" s="5" t="s">
        <v>1204</v>
      </c>
      <c r="D551" s="5" t="s">
        <v>1038</v>
      </c>
      <c r="E551" s="5" t="s">
        <v>1206</v>
      </c>
      <c r="F551" s="5" t="s">
        <v>1203</v>
      </c>
      <c r="G551" s="5">
        <v>2</v>
      </c>
      <c r="H551" s="5">
        <v>1</v>
      </c>
      <c r="I551" s="5" t="s">
        <v>2373</v>
      </c>
      <c r="J551" s="5" t="b">
        <f t="shared" si="8"/>
        <v>0</v>
      </c>
      <c r="K551" s="13">
        <v>3.0350258387334921</v>
      </c>
      <c r="L551" s="5">
        <v>2012</v>
      </c>
      <c r="M551" s="12">
        <v>100</v>
      </c>
      <c r="N551" s="5">
        <v>2012</v>
      </c>
      <c r="O551" s="12"/>
      <c r="Q551" s="12"/>
      <c r="S551" s="12">
        <v>6.0000002061998519</v>
      </c>
      <c r="T551" s="5">
        <v>2012</v>
      </c>
      <c r="U551" s="12">
        <v>0</v>
      </c>
      <c r="V551" s="5">
        <v>2012</v>
      </c>
      <c r="W551" s="12">
        <v>0</v>
      </c>
      <c r="X551" s="5">
        <v>2012</v>
      </c>
      <c r="Y551" s="14">
        <v>100</v>
      </c>
      <c r="Z551" s="5">
        <v>2012</v>
      </c>
      <c r="AA551" s="14"/>
    </row>
    <row r="552" spans="1:27" ht="12.75" customHeight="1" x14ac:dyDescent="0.25">
      <c r="A552" s="5" t="s">
        <v>2064</v>
      </c>
      <c r="B552" s="5" t="s">
        <v>1527</v>
      </c>
      <c r="C552" s="5" t="s">
        <v>1716</v>
      </c>
      <c r="D552" s="5" t="s">
        <v>620</v>
      </c>
      <c r="E552" s="5" t="s">
        <v>2188</v>
      </c>
      <c r="F552" s="5" t="s">
        <v>2273</v>
      </c>
      <c r="G552" s="5">
        <v>1</v>
      </c>
      <c r="H552" s="5">
        <v>2</v>
      </c>
      <c r="I552" s="5" t="s">
        <v>2374</v>
      </c>
      <c r="J552" s="5" t="b">
        <f t="shared" si="8"/>
        <v>0</v>
      </c>
      <c r="K552" s="13" t="s">
        <v>1569</v>
      </c>
      <c r="L552" s="5" t="s">
        <v>1569</v>
      </c>
      <c r="M552" s="12">
        <v>30</v>
      </c>
      <c r="N552" s="5">
        <v>2012</v>
      </c>
      <c r="O552" s="12"/>
      <c r="Q552" s="12"/>
      <c r="S552" s="12" t="s">
        <v>1569</v>
      </c>
      <c r="T552" s="5" t="s">
        <v>1569</v>
      </c>
      <c r="U552" s="12" t="s">
        <v>1569</v>
      </c>
      <c r="V552" s="5" t="s">
        <v>1569</v>
      </c>
      <c r="W552" s="12" t="s">
        <v>1569</v>
      </c>
      <c r="X552" s="5" t="s">
        <v>1569</v>
      </c>
      <c r="Y552" s="14" t="s">
        <v>1569</v>
      </c>
      <c r="Z552" s="5" t="s">
        <v>1569</v>
      </c>
      <c r="AA552" s="14"/>
    </row>
    <row r="553" spans="1:27" ht="12.75" customHeight="1" x14ac:dyDescent="0.25">
      <c r="A553" s="5" t="s">
        <v>2065</v>
      </c>
      <c r="B553" s="5" t="s">
        <v>1528</v>
      </c>
      <c r="C553" s="5" t="s">
        <v>1717</v>
      </c>
      <c r="D553" s="5" t="s">
        <v>35</v>
      </c>
      <c r="E553" s="5" t="s">
        <v>2189</v>
      </c>
      <c r="F553" s="5" t="s">
        <v>2274</v>
      </c>
      <c r="G553" s="5">
        <v>1</v>
      </c>
      <c r="H553" s="5">
        <v>1</v>
      </c>
      <c r="I553" s="5" t="s">
        <v>2375</v>
      </c>
      <c r="J553" s="5" t="b">
        <f t="shared" si="8"/>
        <v>0</v>
      </c>
      <c r="K553" s="13">
        <v>1.1962011856177615</v>
      </c>
      <c r="L553" s="5">
        <v>2019</v>
      </c>
      <c r="M553" s="12">
        <v>100</v>
      </c>
      <c r="N553" s="5">
        <v>2019</v>
      </c>
      <c r="O553" s="12"/>
      <c r="Q553" s="12"/>
      <c r="S553" s="12">
        <v>33.840591296666176</v>
      </c>
      <c r="T553" s="5">
        <v>2019</v>
      </c>
      <c r="U553" s="12">
        <v>19.030738082606966</v>
      </c>
      <c r="V553" s="5">
        <v>2019</v>
      </c>
      <c r="W553" s="12">
        <v>47.128672881671513</v>
      </c>
      <c r="X553" s="5">
        <v>2019</v>
      </c>
      <c r="Y553" s="14" t="s">
        <v>1569</v>
      </c>
      <c r="Z553" s="5" t="s">
        <v>1569</v>
      </c>
      <c r="AA553" s="14"/>
    </row>
    <row r="554" spans="1:27" ht="12.75" customHeight="1" x14ac:dyDescent="0.25">
      <c r="A554" s="5" t="s">
        <v>2066</v>
      </c>
      <c r="B554" s="5" t="s">
        <v>470</v>
      </c>
      <c r="C554" s="5" t="s">
        <v>469</v>
      </c>
      <c r="D554" s="5" t="s">
        <v>360</v>
      </c>
      <c r="E554" s="5" t="s">
        <v>471</v>
      </c>
      <c r="F554" s="5" t="s">
        <v>468</v>
      </c>
      <c r="G554" s="5">
        <v>3</v>
      </c>
      <c r="H554" s="5">
        <v>1</v>
      </c>
      <c r="I554" s="5" t="s">
        <v>2376</v>
      </c>
      <c r="J554" s="5" t="b">
        <f t="shared" si="8"/>
        <v>0</v>
      </c>
      <c r="K554" s="13">
        <v>0.57800417805707216</v>
      </c>
      <c r="L554" s="5">
        <v>2007</v>
      </c>
      <c r="M554" s="12">
        <v>88.498100280761705</v>
      </c>
      <c r="N554" s="5">
        <v>2009</v>
      </c>
      <c r="O554" s="12"/>
      <c r="Q554" s="12"/>
      <c r="S554" s="12">
        <v>8.2770196624124903</v>
      </c>
      <c r="T554" s="5">
        <v>2007</v>
      </c>
      <c r="U554" s="12">
        <v>0</v>
      </c>
      <c r="V554" s="5">
        <v>2009</v>
      </c>
      <c r="W554" s="12">
        <v>0</v>
      </c>
      <c r="X554" s="5">
        <v>2007</v>
      </c>
      <c r="Y554" s="14">
        <v>0</v>
      </c>
      <c r="Z554" s="5">
        <v>2009</v>
      </c>
      <c r="AA554" s="14"/>
    </row>
    <row r="555" spans="1:27" ht="12.75" customHeight="1" x14ac:dyDescent="0.25">
      <c r="A555" s="5" t="s">
        <v>2973</v>
      </c>
      <c r="B555" s="5" t="s">
        <v>1224</v>
      </c>
      <c r="C555" s="5" t="s">
        <v>1223</v>
      </c>
      <c r="D555" s="5" t="s">
        <v>1038</v>
      </c>
      <c r="E555" s="5" t="s">
        <v>1225</v>
      </c>
      <c r="F555" s="5" t="s">
        <v>1222</v>
      </c>
      <c r="G555" s="5">
        <v>2</v>
      </c>
      <c r="H555" s="5">
        <v>3</v>
      </c>
      <c r="I555" s="5" t="s">
        <v>2993</v>
      </c>
      <c r="J555" s="5" t="b">
        <f t="shared" si="8"/>
        <v>0</v>
      </c>
      <c r="K555" s="13" t="s">
        <v>1569</v>
      </c>
      <c r="L555" s="5" t="s">
        <v>1569</v>
      </c>
      <c r="M555" s="12" t="s">
        <v>1569</v>
      </c>
      <c r="N555" s="5" t="s">
        <v>1569</v>
      </c>
      <c r="O555" s="12"/>
      <c r="Q555" s="12"/>
      <c r="S555" s="12">
        <v>0</v>
      </c>
      <c r="T555" s="5">
        <v>2019</v>
      </c>
      <c r="U555" s="12">
        <v>0</v>
      </c>
      <c r="V555" s="5">
        <v>2019</v>
      </c>
      <c r="W555" s="12">
        <v>0</v>
      </c>
      <c r="X555" s="5">
        <v>2019</v>
      </c>
      <c r="Y555" s="14">
        <v>0</v>
      </c>
      <c r="Z555" s="5">
        <v>2019</v>
      </c>
      <c r="AA555" s="14"/>
    </row>
    <row r="556" spans="1:27" ht="12.75" customHeight="1" x14ac:dyDescent="0.25">
      <c r="A556" s="5" t="s">
        <v>2974</v>
      </c>
      <c r="B556" s="5" t="s">
        <v>1224</v>
      </c>
      <c r="C556" s="5" t="s">
        <v>1223</v>
      </c>
      <c r="D556" s="5" t="s">
        <v>1038</v>
      </c>
      <c r="E556" s="5" t="s">
        <v>2980</v>
      </c>
      <c r="F556" s="5" t="s">
        <v>2987</v>
      </c>
      <c r="G556" s="5">
        <v>2</v>
      </c>
      <c r="H556" s="5">
        <v>3</v>
      </c>
      <c r="I556" s="5" t="s">
        <v>2993</v>
      </c>
      <c r="J556" s="5" t="b">
        <f t="shared" si="8"/>
        <v>0</v>
      </c>
      <c r="K556" s="13" t="s">
        <v>1569</v>
      </c>
      <c r="L556" s="5" t="s">
        <v>1569</v>
      </c>
      <c r="M556" s="12" t="s">
        <v>1569</v>
      </c>
      <c r="N556" s="5" t="s">
        <v>1569</v>
      </c>
      <c r="O556" s="12"/>
      <c r="Q556" s="12"/>
      <c r="S556" s="12">
        <v>0</v>
      </c>
      <c r="T556" s="5">
        <v>2019</v>
      </c>
      <c r="U556" s="12">
        <v>0</v>
      </c>
      <c r="V556" s="5">
        <v>2019</v>
      </c>
      <c r="W556" s="12">
        <v>0</v>
      </c>
      <c r="X556" s="5">
        <v>2019</v>
      </c>
      <c r="Y556" s="14">
        <v>0</v>
      </c>
      <c r="Z556" s="5">
        <v>2019</v>
      </c>
      <c r="AA556" s="14"/>
    </row>
    <row r="557" spans="1:27" ht="12.75" customHeight="1" x14ac:dyDescent="0.25">
      <c r="A557" s="5" t="s">
        <v>2067</v>
      </c>
      <c r="B557" s="5" t="s">
        <v>1477</v>
      </c>
      <c r="C557" s="5" t="s">
        <v>1479</v>
      </c>
      <c r="D557" s="5" t="s">
        <v>1038</v>
      </c>
      <c r="E557" s="5" t="s">
        <v>2190</v>
      </c>
      <c r="F557" s="5" t="s">
        <v>2275</v>
      </c>
      <c r="G557" s="5">
        <v>1</v>
      </c>
      <c r="H557" s="5">
        <v>2</v>
      </c>
      <c r="I557" s="5" t="s">
        <v>2377</v>
      </c>
      <c r="J557" s="5" t="b">
        <f t="shared" si="8"/>
        <v>0</v>
      </c>
      <c r="K557" s="13" t="s">
        <v>1569</v>
      </c>
      <c r="L557" s="5" t="s">
        <v>1569</v>
      </c>
      <c r="M557" s="12" t="s">
        <v>1569</v>
      </c>
      <c r="N557" s="5" t="s">
        <v>1569</v>
      </c>
      <c r="O557" s="12"/>
      <c r="Q557" s="12"/>
      <c r="S557" s="12">
        <v>0</v>
      </c>
      <c r="T557" s="5">
        <v>2012</v>
      </c>
      <c r="U557" s="12">
        <v>0</v>
      </c>
      <c r="V557" s="5">
        <v>2012</v>
      </c>
      <c r="W557" s="12">
        <v>0</v>
      </c>
      <c r="X557" s="5">
        <v>2012</v>
      </c>
      <c r="Y557" s="14">
        <v>0</v>
      </c>
      <c r="Z557" s="5">
        <v>2012</v>
      </c>
      <c r="AA557" s="14"/>
    </row>
    <row r="558" spans="1:27" ht="12.75" customHeight="1" x14ac:dyDescent="0.25">
      <c r="A558" s="5" t="s">
        <v>2068</v>
      </c>
      <c r="B558" s="5" t="s">
        <v>1530</v>
      </c>
      <c r="C558" s="5" t="s">
        <v>1529</v>
      </c>
      <c r="D558" s="5" t="s">
        <v>35</v>
      </c>
      <c r="E558" s="5" t="s">
        <v>1530</v>
      </c>
      <c r="F558" s="5" t="s">
        <v>1529</v>
      </c>
      <c r="G558" s="5">
        <v>0</v>
      </c>
      <c r="H558" s="5">
        <v>2</v>
      </c>
      <c r="I558" s="5" t="s">
        <v>2378</v>
      </c>
      <c r="J558" s="5" t="b">
        <f t="shared" si="8"/>
        <v>0</v>
      </c>
      <c r="K558" s="13">
        <v>2.2163167794856684</v>
      </c>
      <c r="L558" s="5">
        <v>2017</v>
      </c>
      <c r="M558" s="12">
        <v>100</v>
      </c>
      <c r="N558" s="5">
        <v>2017</v>
      </c>
      <c r="O558" s="12"/>
      <c r="Q558" s="12"/>
      <c r="S558" s="12">
        <v>0</v>
      </c>
      <c r="T558" s="5">
        <v>2017</v>
      </c>
      <c r="U558" s="12">
        <v>10.115224745852549</v>
      </c>
      <c r="V558" s="5">
        <v>2017</v>
      </c>
      <c r="W558" s="12">
        <v>89.9</v>
      </c>
      <c r="X558" s="5">
        <v>2017</v>
      </c>
      <c r="Y558" s="14" t="s">
        <v>1569</v>
      </c>
      <c r="Z558" s="5" t="s">
        <v>1569</v>
      </c>
      <c r="AA558" s="14"/>
    </row>
    <row r="559" spans="1:27" ht="12.75" customHeight="1" x14ac:dyDescent="0.25">
      <c r="A559" s="5" t="s">
        <v>2069</v>
      </c>
      <c r="B559" s="5" t="s">
        <v>1245</v>
      </c>
      <c r="C559" s="5" t="s">
        <v>1244</v>
      </c>
      <c r="D559" s="5" t="s">
        <v>1038</v>
      </c>
      <c r="E559" s="5" t="s">
        <v>2191</v>
      </c>
      <c r="F559" s="5" t="s">
        <v>2276</v>
      </c>
      <c r="G559" s="5">
        <v>1</v>
      </c>
      <c r="H559" s="5">
        <v>1</v>
      </c>
      <c r="I559" s="5" t="s">
        <v>2379</v>
      </c>
      <c r="J559" s="5" t="b">
        <f t="shared" si="8"/>
        <v>0</v>
      </c>
      <c r="K559" s="13">
        <v>2.2309533127525656</v>
      </c>
      <c r="L559" s="5">
        <v>2012</v>
      </c>
      <c r="M559" s="12">
        <v>89</v>
      </c>
      <c r="N559" s="5">
        <v>2012</v>
      </c>
      <c r="O559" s="12"/>
      <c r="Q559" s="12"/>
      <c r="S559" s="12" t="s">
        <v>1569</v>
      </c>
      <c r="T559" s="5" t="s">
        <v>1569</v>
      </c>
      <c r="U559" s="12" t="s">
        <v>1569</v>
      </c>
      <c r="V559" s="5" t="s">
        <v>1569</v>
      </c>
      <c r="W559" s="12" t="s">
        <v>1569</v>
      </c>
      <c r="X559" s="5" t="s">
        <v>1569</v>
      </c>
      <c r="Y559" s="14" t="s">
        <v>1569</v>
      </c>
      <c r="Z559" s="5" t="s">
        <v>1569</v>
      </c>
      <c r="AA559" s="14"/>
    </row>
    <row r="560" spans="1:27" ht="12.75" customHeight="1" x14ac:dyDescent="0.25">
      <c r="A560" s="5" t="s">
        <v>2070</v>
      </c>
      <c r="B560" s="5" t="s">
        <v>1245</v>
      </c>
      <c r="C560" s="5" t="s">
        <v>1244</v>
      </c>
      <c r="D560" s="5" t="s">
        <v>1038</v>
      </c>
      <c r="E560" s="5" t="s">
        <v>1246</v>
      </c>
      <c r="F560" s="5" t="s">
        <v>1243</v>
      </c>
      <c r="G560" s="5">
        <v>1</v>
      </c>
      <c r="H560" s="5">
        <v>1</v>
      </c>
      <c r="I560" s="5" t="s">
        <v>2380</v>
      </c>
      <c r="J560" s="5" t="b">
        <f t="shared" si="8"/>
        <v>0</v>
      </c>
      <c r="K560" s="13">
        <v>1.5093251882733334</v>
      </c>
      <c r="L560" s="5">
        <v>2012</v>
      </c>
      <c r="M560" s="12">
        <v>80</v>
      </c>
      <c r="N560" s="5">
        <v>2012</v>
      </c>
      <c r="O560" s="12"/>
      <c r="Q560" s="12"/>
      <c r="S560" s="12">
        <v>0</v>
      </c>
      <c r="T560" s="5">
        <v>2009</v>
      </c>
      <c r="U560" s="12">
        <v>0</v>
      </c>
      <c r="V560" s="5">
        <v>2009</v>
      </c>
      <c r="W560" s="12">
        <v>0</v>
      </c>
      <c r="X560" s="5">
        <v>2009</v>
      </c>
      <c r="Y560" s="14">
        <v>100</v>
      </c>
      <c r="Z560" s="5">
        <v>2009</v>
      </c>
      <c r="AA560" s="14"/>
    </row>
    <row r="561" spans="1:27" ht="12.75" customHeight="1" x14ac:dyDescent="0.25">
      <c r="A561" s="5" t="s">
        <v>2071</v>
      </c>
      <c r="B561" s="5" t="s">
        <v>901</v>
      </c>
      <c r="C561" s="5" t="s">
        <v>900</v>
      </c>
      <c r="D561" s="5" t="s">
        <v>620</v>
      </c>
      <c r="E561" s="5" t="s">
        <v>2192</v>
      </c>
      <c r="F561" s="5" t="s">
        <v>2277</v>
      </c>
      <c r="G561" s="5">
        <v>2</v>
      </c>
      <c r="H561" s="5">
        <v>2</v>
      </c>
      <c r="I561" s="5" t="s">
        <v>2381</v>
      </c>
      <c r="J561" s="5" t="b">
        <f t="shared" si="8"/>
        <v>0</v>
      </c>
      <c r="K561" s="13">
        <v>0.87838160663378417</v>
      </c>
      <c r="L561" s="5">
        <v>2014</v>
      </c>
      <c r="M561" s="12">
        <v>93</v>
      </c>
      <c r="N561" s="5">
        <v>2014</v>
      </c>
      <c r="O561" s="12"/>
      <c r="Q561" s="12"/>
      <c r="S561" s="12">
        <v>0</v>
      </c>
      <c r="T561" s="5">
        <v>2014</v>
      </c>
      <c r="U561" s="12">
        <v>0</v>
      </c>
      <c r="V561" s="5">
        <v>2014</v>
      </c>
      <c r="W561" s="12">
        <v>0</v>
      </c>
      <c r="X561" s="5">
        <v>2014</v>
      </c>
      <c r="Y561" s="14">
        <v>0</v>
      </c>
      <c r="Z561" s="5">
        <v>2014</v>
      </c>
      <c r="AA561" s="14"/>
    </row>
    <row r="562" spans="1:27" ht="12.75" customHeight="1" x14ac:dyDescent="0.25">
      <c r="A562" s="5" t="s">
        <v>2072</v>
      </c>
      <c r="B562" s="5" t="s">
        <v>901</v>
      </c>
      <c r="C562" s="5" t="s">
        <v>900</v>
      </c>
      <c r="D562" s="5" t="s">
        <v>620</v>
      </c>
      <c r="E562" s="5" t="s">
        <v>2193</v>
      </c>
      <c r="F562" s="5" t="s">
        <v>2278</v>
      </c>
      <c r="G562" s="5">
        <v>2</v>
      </c>
      <c r="H562" s="5">
        <v>1</v>
      </c>
      <c r="I562" s="5" t="s">
        <v>2382</v>
      </c>
      <c r="J562" s="5" t="b">
        <f t="shared" si="8"/>
        <v>0</v>
      </c>
      <c r="K562" s="13">
        <v>1.166583041553749</v>
      </c>
      <c r="L562" s="5">
        <v>2014</v>
      </c>
      <c r="M562" s="12">
        <v>100</v>
      </c>
      <c r="N562" s="5">
        <v>2015</v>
      </c>
      <c r="O562" s="12"/>
      <c r="Q562" s="12"/>
      <c r="S562" s="12" t="s">
        <v>1569</v>
      </c>
      <c r="T562" s="5" t="s">
        <v>1569</v>
      </c>
      <c r="U562" s="12">
        <v>0</v>
      </c>
      <c r="V562" s="5">
        <v>2015</v>
      </c>
      <c r="W562" s="12" t="s">
        <v>1569</v>
      </c>
      <c r="X562" s="5" t="s">
        <v>1569</v>
      </c>
      <c r="Y562" s="14" t="s">
        <v>1569</v>
      </c>
      <c r="Z562" s="5" t="s">
        <v>1569</v>
      </c>
      <c r="AA562" s="14"/>
    </row>
    <row r="563" spans="1:27" ht="12.75" customHeight="1" x14ac:dyDescent="0.25">
      <c r="A563" s="5" t="s">
        <v>2073</v>
      </c>
      <c r="B563" s="5" t="s">
        <v>901</v>
      </c>
      <c r="C563" s="5" t="s">
        <v>900</v>
      </c>
      <c r="D563" s="5" t="s">
        <v>620</v>
      </c>
      <c r="E563" s="5" t="s">
        <v>902</v>
      </c>
      <c r="F563" s="5" t="s">
        <v>899</v>
      </c>
      <c r="G563" s="5">
        <v>2</v>
      </c>
      <c r="H563" s="5">
        <v>1</v>
      </c>
      <c r="I563" s="5" t="s">
        <v>2464</v>
      </c>
      <c r="J563" s="5" t="b">
        <f t="shared" si="8"/>
        <v>0</v>
      </c>
      <c r="K563" s="13" t="s">
        <v>1569</v>
      </c>
      <c r="L563" s="5" t="s">
        <v>1569</v>
      </c>
      <c r="M563" s="12">
        <v>100</v>
      </c>
      <c r="N563" s="5">
        <v>2014</v>
      </c>
      <c r="O563" s="12"/>
      <c r="Q563" s="12"/>
      <c r="S563" s="12" t="s">
        <v>1569</v>
      </c>
      <c r="T563" s="5" t="s">
        <v>1569</v>
      </c>
      <c r="U563" s="12" t="s">
        <v>1569</v>
      </c>
      <c r="V563" s="5" t="s">
        <v>1569</v>
      </c>
      <c r="W563" s="12" t="s">
        <v>1569</v>
      </c>
      <c r="X563" s="5" t="s">
        <v>1569</v>
      </c>
      <c r="Y563" s="14" t="s">
        <v>1569</v>
      </c>
      <c r="Z563" s="5" t="s">
        <v>1569</v>
      </c>
      <c r="AA563" s="14"/>
    </row>
    <row r="564" spans="1:27" ht="12.75" customHeight="1" x14ac:dyDescent="0.25">
      <c r="A564" s="5" t="s">
        <v>2454</v>
      </c>
      <c r="B564" s="5" t="s">
        <v>910</v>
      </c>
      <c r="C564" s="5" t="s">
        <v>909</v>
      </c>
      <c r="D564" s="5" t="s">
        <v>620</v>
      </c>
      <c r="E564" s="5" t="s">
        <v>911</v>
      </c>
      <c r="F564" s="5" t="s">
        <v>908</v>
      </c>
      <c r="G564" s="5">
        <v>2</v>
      </c>
      <c r="H564" s="5">
        <v>2</v>
      </c>
      <c r="I564" s="5" t="s">
        <v>2465</v>
      </c>
      <c r="J564" s="5" t="b">
        <f t="shared" si="8"/>
        <v>0</v>
      </c>
      <c r="K564" s="13" t="s">
        <v>1569</v>
      </c>
      <c r="L564" s="5" t="s">
        <v>1569</v>
      </c>
      <c r="M564" s="12" t="s">
        <v>1569</v>
      </c>
      <c r="N564" s="5" t="s">
        <v>1569</v>
      </c>
      <c r="O564" s="12"/>
      <c r="Q564" s="12"/>
      <c r="S564" s="12" t="s">
        <v>1569</v>
      </c>
      <c r="T564" s="5" t="s">
        <v>1569</v>
      </c>
      <c r="U564" s="12" t="s">
        <v>1569</v>
      </c>
      <c r="V564" s="5" t="s">
        <v>1569</v>
      </c>
      <c r="W564" s="12">
        <v>1.8713450292397662</v>
      </c>
      <c r="X564" s="5">
        <v>2017</v>
      </c>
      <c r="Y564" s="14" t="s">
        <v>1569</v>
      </c>
      <c r="Z564" s="5" t="s">
        <v>1569</v>
      </c>
      <c r="AA564" s="14"/>
    </row>
    <row r="565" spans="1:27" ht="12.75" customHeight="1" x14ac:dyDescent="0.25">
      <c r="A565" s="5" t="s">
        <v>2074</v>
      </c>
      <c r="B565" s="5" t="s">
        <v>910</v>
      </c>
      <c r="C565" s="5" t="s">
        <v>909</v>
      </c>
      <c r="D565" s="5" t="s">
        <v>360</v>
      </c>
      <c r="E565" s="5" t="s">
        <v>914</v>
      </c>
      <c r="F565" s="5" t="s">
        <v>2279</v>
      </c>
      <c r="G565" s="5">
        <v>3</v>
      </c>
      <c r="H565" s="5">
        <v>1</v>
      </c>
      <c r="J565" s="5" t="b">
        <f t="shared" si="8"/>
        <v>0</v>
      </c>
      <c r="K565" s="13" t="s">
        <v>1569</v>
      </c>
      <c r="L565" s="5" t="s">
        <v>1569</v>
      </c>
      <c r="M565" s="12">
        <v>80</v>
      </c>
      <c r="N565" s="5">
        <v>2007</v>
      </c>
      <c r="O565" s="12"/>
      <c r="Q565" s="12"/>
      <c r="S565" s="12" t="s">
        <v>1569</v>
      </c>
      <c r="T565" s="5" t="s">
        <v>1569</v>
      </c>
      <c r="U565" s="12" t="s">
        <v>1569</v>
      </c>
      <c r="V565" s="5" t="s">
        <v>1569</v>
      </c>
      <c r="W565" s="12" t="s">
        <v>1569</v>
      </c>
      <c r="X565" s="5" t="s">
        <v>1569</v>
      </c>
      <c r="Y565" s="14" t="s">
        <v>1569</v>
      </c>
      <c r="Z565" s="5" t="s">
        <v>1569</v>
      </c>
      <c r="AA565" s="14"/>
    </row>
    <row r="566" spans="1:27" ht="12.75" customHeight="1" x14ac:dyDescent="0.25">
      <c r="A566" s="5" t="s">
        <v>2075</v>
      </c>
      <c r="B566" s="5" t="s">
        <v>494</v>
      </c>
      <c r="C566" s="5" t="s">
        <v>493</v>
      </c>
      <c r="D566" s="5" t="s">
        <v>360</v>
      </c>
      <c r="E566" s="5" t="s">
        <v>501</v>
      </c>
      <c r="F566" s="5" t="s">
        <v>2280</v>
      </c>
      <c r="G566" s="5">
        <v>4</v>
      </c>
      <c r="H566" s="5">
        <v>1</v>
      </c>
      <c r="I566" s="5" t="s">
        <v>2383</v>
      </c>
      <c r="J566" s="5" t="b">
        <f t="shared" si="8"/>
        <v>0</v>
      </c>
      <c r="K566" s="13" t="s">
        <v>1569</v>
      </c>
      <c r="L566" s="5" t="s">
        <v>1569</v>
      </c>
      <c r="M566" s="12">
        <v>81.477208895390319</v>
      </c>
      <c r="N566" s="5">
        <v>2012</v>
      </c>
      <c r="O566" s="12"/>
      <c r="Q566" s="12"/>
      <c r="S566" s="12">
        <v>0</v>
      </c>
      <c r="T566" s="5">
        <v>2012</v>
      </c>
      <c r="U566" s="12">
        <v>0</v>
      </c>
      <c r="V566" s="5">
        <v>2012</v>
      </c>
      <c r="W566" s="12">
        <v>0</v>
      </c>
      <c r="X566" s="5">
        <v>2012</v>
      </c>
      <c r="Y566" s="14">
        <v>100</v>
      </c>
      <c r="Z566" s="5">
        <v>2012</v>
      </c>
      <c r="AA566" s="14"/>
    </row>
    <row r="567" spans="1:27" ht="12.75" customHeight="1" x14ac:dyDescent="0.25">
      <c r="A567" s="5" t="s">
        <v>2076</v>
      </c>
      <c r="B567" s="5" t="s">
        <v>494</v>
      </c>
      <c r="C567" s="5" t="s">
        <v>493</v>
      </c>
      <c r="D567" s="5" t="s">
        <v>360</v>
      </c>
      <c r="E567" s="5" t="s">
        <v>495</v>
      </c>
      <c r="F567" s="5" t="s">
        <v>2281</v>
      </c>
      <c r="G567" s="5">
        <v>4</v>
      </c>
      <c r="H567" s="5">
        <v>2</v>
      </c>
      <c r="I567" s="5" t="s">
        <v>2384</v>
      </c>
      <c r="J567" s="5" t="b">
        <f t="shared" si="8"/>
        <v>0</v>
      </c>
      <c r="K567" s="13" t="s">
        <v>1569</v>
      </c>
      <c r="L567" s="5" t="s">
        <v>1569</v>
      </c>
      <c r="M567" s="12">
        <v>92.591954715817991</v>
      </c>
      <c r="N567" s="5">
        <v>2012</v>
      </c>
      <c r="O567" s="12"/>
      <c r="Q567" s="12"/>
      <c r="S567" s="12">
        <v>0</v>
      </c>
      <c r="T567" s="5">
        <v>2012</v>
      </c>
      <c r="U567" s="12">
        <v>0</v>
      </c>
      <c r="V567" s="5">
        <v>2012</v>
      </c>
      <c r="W567" s="12">
        <v>0</v>
      </c>
      <c r="X567" s="5">
        <v>2012</v>
      </c>
      <c r="Y567" s="14">
        <v>100</v>
      </c>
      <c r="Z567" s="5">
        <v>2012</v>
      </c>
      <c r="AA567" s="14"/>
    </row>
    <row r="568" spans="1:27" ht="12.75" customHeight="1" x14ac:dyDescent="0.25">
      <c r="A568" s="5" t="s">
        <v>2077</v>
      </c>
      <c r="B568" s="5" t="s">
        <v>494</v>
      </c>
      <c r="C568" s="5" t="s">
        <v>493</v>
      </c>
      <c r="D568" s="5" t="s">
        <v>360</v>
      </c>
      <c r="E568" s="5" t="s">
        <v>504</v>
      </c>
      <c r="F568" s="5" t="s">
        <v>2282</v>
      </c>
      <c r="G568" s="5">
        <v>4</v>
      </c>
      <c r="H568" s="5">
        <v>1</v>
      </c>
      <c r="I568" s="5" t="s">
        <v>2385</v>
      </c>
      <c r="J568" s="5" t="b">
        <f t="shared" si="8"/>
        <v>0</v>
      </c>
      <c r="K568" s="13" t="s">
        <v>1569</v>
      </c>
      <c r="L568" s="5" t="s">
        <v>1569</v>
      </c>
      <c r="M568" s="12">
        <v>91.82649503994557</v>
      </c>
      <c r="N568" s="5">
        <v>2012</v>
      </c>
      <c r="O568" s="12"/>
      <c r="Q568" s="12"/>
      <c r="S568" s="12">
        <v>0</v>
      </c>
      <c r="T568" s="5">
        <v>2012</v>
      </c>
      <c r="U568" s="12">
        <v>0</v>
      </c>
      <c r="V568" s="5">
        <v>2012</v>
      </c>
      <c r="W568" s="12">
        <v>0</v>
      </c>
      <c r="X568" s="5">
        <v>2012</v>
      </c>
      <c r="Y568" s="14">
        <v>0</v>
      </c>
      <c r="Z568" s="5">
        <v>2012</v>
      </c>
      <c r="AA568" s="14"/>
    </row>
    <row r="569" spans="1:27" ht="12.75" customHeight="1" x14ac:dyDescent="0.25">
      <c r="A569" s="5" t="s">
        <v>2078</v>
      </c>
      <c r="B569" s="5" t="s">
        <v>531</v>
      </c>
      <c r="C569" s="5" t="s">
        <v>530</v>
      </c>
      <c r="D569" s="5" t="s">
        <v>360</v>
      </c>
      <c r="E569" s="5" t="s">
        <v>2194</v>
      </c>
      <c r="F569" s="5" t="s">
        <v>2283</v>
      </c>
      <c r="G569" s="5">
        <v>3</v>
      </c>
      <c r="H569" s="5">
        <v>2</v>
      </c>
      <c r="I569" s="5" t="s">
        <v>2386</v>
      </c>
      <c r="J569" s="5" t="b">
        <f t="shared" si="8"/>
        <v>0</v>
      </c>
      <c r="K569" s="13">
        <v>0.29659129595957606</v>
      </c>
      <c r="L569" s="5">
        <v>2006</v>
      </c>
      <c r="M569" s="12">
        <v>76.599998474121094</v>
      </c>
      <c r="N569" s="5">
        <v>2007</v>
      </c>
      <c r="O569" s="12"/>
      <c r="Q569" s="12"/>
      <c r="S569" s="12">
        <v>2.0605811120901166E-2</v>
      </c>
      <c r="T569" s="5">
        <v>2006</v>
      </c>
      <c r="U569" s="12">
        <v>0</v>
      </c>
      <c r="V569" s="5">
        <v>2006</v>
      </c>
      <c r="W569" s="12">
        <v>0</v>
      </c>
      <c r="X569" s="5">
        <v>2006</v>
      </c>
      <c r="Y569" s="14">
        <v>100</v>
      </c>
      <c r="Z569" s="5">
        <v>2006</v>
      </c>
      <c r="AA569" s="14"/>
    </row>
    <row r="570" spans="1:27" ht="12.75" customHeight="1" x14ac:dyDescent="0.25">
      <c r="A570" s="5" t="s">
        <v>2079</v>
      </c>
      <c r="B570" s="5" t="s">
        <v>531</v>
      </c>
      <c r="C570" s="5" t="s">
        <v>530</v>
      </c>
      <c r="D570" s="5" t="s">
        <v>360</v>
      </c>
      <c r="E570" s="5" t="s">
        <v>532</v>
      </c>
      <c r="F570" s="5" t="s">
        <v>2750</v>
      </c>
      <c r="G570" s="5">
        <v>3</v>
      </c>
      <c r="H570" s="5">
        <v>1</v>
      </c>
      <c r="I570" s="5" t="s">
        <v>2387</v>
      </c>
      <c r="J570" s="5" t="b">
        <f t="shared" si="8"/>
        <v>0</v>
      </c>
      <c r="K570" s="13" t="s">
        <v>1569</v>
      </c>
      <c r="L570" s="5" t="s">
        <v>1569</v>
      </c>
      <c r="M570" s="12">
        <v>60</v>
      </c>
      <c r="N570" s="5">
        <v>2019</v>
      </c>
      <c r="O570" s="12"/>
      <c r="Q570" s="12"/>
      <c r="S570" s="12">
        <v>2.0605811120901166E-2</v>
      </c>
      <c r="T570" s="5">
        <v>2006</v>
      </c>
      <c r="U570" s="12">
        <v>0</v>
      </c>
      <c r="V570" s="5">
        <v>2019</v>
      </c>
      <c r="W570" s="12">
        <v>0</v>
      </c>
      <c r="X570" s="5">
        <v>2019</v>
      </c>
      <c r="Y570" s="14">
        <v>100</v>
      </c>
      <c r="Z570" s="5">
        <v>2006</v>
      </c>
      <c r="AA570" s="14"/>
    </row>
    <row r="571" spans="1:27" ht="12.75" customHeight="1" x14ac:dyDescent="0.25">
      <c r="A571" s="5" t="s">
        <v>2080</v>
      </c>
      <c r="B571" s="5" t="s">
        <v>260</v>
      </c>
      <c r="C571" s="5" t="s">
        <v>259</v>
      </c>
      <c r="D571" s="5" t="s">
        <v>35</v>
      </c>
      <c r="E571" s="5" t="s">
        <v>2195</v>
      </c>
      <c r="F571" s="5" t="s">
        <v>2284</v>
      </c>
      <c r="G571" s="5">
        <v>1</v>
      </c>
      <c r="H571" s="5">
        <v>1</v>
      </c>
      <c r="I571" s="5" t="s">
        <v>2388</v>
      </c>
      <c r="J571" s="5" t="b">
        <f t="shared" si="8"/>
        <v>0</v>
      </c>
      <c r="K571" s="13">
        <v>0.95218587643901886</v>
      </c>
      <c r="L571" s="5">
        <v>2015</v>
      </c>
      <c r="M571" s="12">
        <v>91.099998474121094</v>
      </c>
      <c r="N571" s="5">
        <v>2015</v>
      </c>
      <c r="O571" s="12"/>
      <c r="Q571" s="12"/>
      <c r="S571" s="12">
        <v>0</v>
      </c>
      <c r="T571" s="5">
        <v>2019</v>
      </c>
      <c r="U571" s="12">
        <v>0</v>
      </c>
      <c r="V571" s="5">
        <v>2019</v>
      </c>
      <c r="W571" s="12">
        <v>0</v>
      </c>
      <c r="X571" s="5">
        <v>2019</v>
      </c>
      <c r="Y571" s="14">
        <v>100</v>
      </c>
      <c r="Z571" s="5">
        <v>2019</v>
      </c>
      <c r="AA571" s="14"/>
    </row>
    <row r="572" spans="1:27" ht="12.75" customHeight="1" x14ac:dyDescent="0.25">
      <c r="A572" s="5" t="s">
        <v>2081</v>
      </c>
      <c r="B572" s="5" t="s">
        <v>260</v>
      </c>
      <c r="C572" s="5" t="s">
        <v>259</v>
      </c>
      <c r="D572" s="5" t="s">
        <v>1038</v>
      </c>
      <c r="E572" s="5" t="s">
        <v>263</v>
      </c>
      <c r="F572" s="5" t="s">
        <v>262</v>
      </c>
      <c r="G572" s="5">
        <v>2</v>
      </c>
      <c r="H572" s="5">
        <v>1</v>
      </c>
      <c r="I572" s="5" t="s">
        <v>2389</v>
      </c>
      <c r="J572" s="5" t="b">
        <f t="shared" si="8"/>
        <v>0</v>
      </c>
      <c r="K572" s="13">
        <v>0.89167594586552412</v>
      </c>
      <c r="L572" s="5">
        <v>2010</v>
      </c>
      <c r="M572" s="12">
        <v>98</v>
      </c>
      <c r="N572" s="5">
        <v>2010</v>
      </c>
      <c r="O572" s="12"/>
      <c r="Q572" s="12"/>
      <c r="S572" s="12">
        <v>0</v>
      </c>
      <c r="T572" s="5">
        <v>2015</v>
      </c>
      <c r="U572" s="12">
        <v>0</v>
      </c>
      <c r="V572" s="5">
        <v>2015</v>
      </c>
      <c r="W572" s="12">
        <v>0</v>
      </c>
      <c r="X572" s="5">
        <v>2015</v>
      </c>
      <c r="Y572" s="14">
        <v>100</v>
      </c>
      <c r="Z572" s="5">
        <v>2015</v>
      </c>
      <c r="AA572" s="14"/>
    </row>
    <row r="573" spans="1:27" ht="12.75" customHeight="1" x14ac:dyDescent="0.25">
      <c r="A573" s="5" t="s">
        <v>2082</v>
      </c>
      <c r="B573" s="5" t="s">
        <v>1257</v>
      </c>
      <c r="C573" s="5" t="s">
        <v>1256</v>
      </c>
      <c r="D573" s="5" t="s">
        <v>620</v>
      </c>
      <c r="E573" s="5" t="s">
        <v>2196</v>
      </c>
      <c r="F573" s="5" t="s">
        <v>2285</v>
      </c>
      <c r="G573" s="5">
        <v>2</v>
      </c>
      <c r="H573" s="5">
        <v>1</v>
      </c>
      <c r="I573" s="5" t="s">
        <v>2390</v>
      </c>
      <c r="J573" s="5" t="b">
        <f t="shared" si="8"/>
        <v>0</v>
      </c>
      <c r="K573" s="13" t="s">
        <v>1569</v>
      </c>
      <c r="L573" s="5" t="s">
        <v>1569</v>
      </c>
      <c r="M573" s="12">
        <v>59.191116333007798</v>
      </c>
      <c r="N573" s="5">
        <v>2012</v>
      </c>
      <c r="O573" s="12"/>
      <c r="Q573" s="12"/>
      <c r="S573" s="12" t="s">
        <v>1569</v>
      </c>
      <c r="T573" s="5" t="s">
        <v>1569</v>
      </c>
      <c r="U573" s="12" t="s">
        <v>1569</v>
      </c>
      <c r="V573" s="5" t="s">
        <v>1569</v>
      </c>
      <c r="W573" s="12" t="s">
        <v>1569</v>
      </c>
      <c r="X573" s="5" t="s">
        <v>1569</v>
      </c>
      <c r="Y573" s="14" t="s">
        <v>1569</v>
      </c>
      <c r="Z573" s="5" t="s">
        <v>1569</v>
      </c>
      <c r="AA573" s="14"/>
    </row>
    <row r="574" spans="1:27" ht="12.75" customHeight="1" x14ac:dyDescent="0.25">
      <c r="A574" s="5" t="s">
        <v>2083</v>
      </c>
      <c r="B574" s="5" t="s">
        <v>1257</v>
      </c>
      <c r="C574" s="5" t="s">
        <v>1256</v>
      </c>
      <c r="D574" s="5" t="s">
        <v>620</v>
      </c>
      <c r="E574" s="5" t="s">
        <v>1263</v>
      </c>
      <c r="F574" s="5" t="s">
        <v>1262</v>
      </c>
      <c r="G574" s="5">
        <v>2</v>
      </c>
      <c r="H574" s="5">
        <v>1</v>
      </c>
      <c r="I574" s="5" t="s">
        <v>2391</v>
      </c>
      <c r="J574" s="5" t="b">
        <f t="shared" si="8"/>
        <v>0</v>
      </c>
      <c r="K574" s="13" t="s">
        <v>1569</v>
      </c>
      <c r="L574" s="5" t="s">
        <v>1569</v>
      </c>
      <c r="M574" s="12">
        <v>73.239280700683594</v>
      </c>
      <c r="N574" s="5">
        <v>2012</v>
      </c>
      <c r="O574" s="12"/>
      <c r="Q574" s="12"/>
      <c r="S574" s="12" t="s">
        <v>1569</v>
      </c>
      <c r="T574" s="5" t="s">
        <v>1569</v>
      </c>
      <c r="U574" s="12" t="s">
        <v>1569</v>
      </c>
      <c r="V574" s="5" t="s">
        <v>1569</v>
      </c>
      <c r="W574" s="12" t="s">
        <v>1569</v>
      </c>
      <c r="X574" s="5" t="s">
        <v>1569</v>
      </c>
      <c r="Y574" s="14" t="s">
        <v>1569</v>
      </c>
      <c r="Z574" s="5" t="s">
        <v>1569</v>
      </c>
      <c r="AA574" s="14"/>
    </row>
    <row r="575" spans="1:27" ht="12.75" customHeight="1" x14ac:dyDescent="0.25">
      <c r="A575" s="5" t="s">
        <v>2084</v>
      </c>
      <c r="B575" s="5" t="s">
        <v>1257</v>
      </c>
      <c r="C575" s="5" t="s">
        <v>1256</v>
      </c>
      <c r="D575" s="5" t="s">
        <v>620</v>
      </c>
      <c r="E575" s="5" t="s">
        <v>2197</v>
      </c>
      <c r="F575" s="5" t="s">
        <v>2286</v>
      </c>
      <c r="G575" s="5">
        <v>2</v>
      </c>
      <c r="H575" s="5">
        <v>1</v>
      </c>
      <c r="I575" s="5" t="s">
        <v>2392</v>
      </c>
      <c r="J575" s="5" t="b">
        <f t="shared" si="8"/>
        <v>0</v>
      </c>
      <c r="K575" s="13" t="s">
        <v>1569</v>
      </c>
      <c r="L575" s="5" t="s">
        <v>1569</v>
      </c>
      <c r="M575" s="12">
        <v>40.662208557128899</v>
      </c>
      <c r="N575" s="5">
        <v>2012</v>
      </c>
      <c r="O575" s="12"/>
      <c r="Q575" s="12"/>
      <c r="S575" s="12" t="s">
        <v>1569</v>
      </c>
      <c r="T575" s="5" t="s">
        <v>1569</v>
      </c>
      <c r="U575" s="12" t="s">
        <v>1569</v>
      </c>
      <c r="V575" s="5" t="s">
        <v>1569</v>
      </c>
      <c r="W575" s="12" t="s">
        <v>1569</v>
      </c>
      <c r="X575" s="5" t="s">
        <v>1569</v>
      </c>
      <c r="Y575" s="14" t="s">
        <v>1569</v>
      </c>
      <c r="Z575" s="5" t="s">
        <v>1569</v>
      </c>
      <c r="AA575" s="14"/>
    </row>
    <row r="576" spans="1:27" ht="12.75" customHeight="1" x14ac:dyDescent="0.25">
      <c r="A576" s="5" t="s">
        <v>2085</v>
      </c>
      <c r="B576" s="5" t="s">
        <v>1257</v>
      </c>
      <c r="C576" s="5" t="s">
        <v>1256</v>
      </c>
      <c r="D576" s="5" t="s">
        <v>620</v>
      </c>
      <c r="E576" s="5" t="s">
        <v>2198</v>
      </c>
      <c r="F576" s="5" t="s">
        <v>1259</v>
      </c>
      <c r="G576" s="5">
        <v>2</v>
      </c>
      <c r="H576" s="5">
        <v>1</v>
      </c>
      <c r="I576" s="5" t="s">
        <v>2393</v>
      </c>
      <c r="J576" s="5" t="b">
        <f t="shared" si="8"/>
        <v>0</v>
      </c>
      <c r="K576" s="13" t="s">
        <v>1569</v>
      </c>
      <c r="L576" s="5" t="s">
        <v>1569</v>
      </c>
      <c r="M576" s="12">
        <v>64.3624267578125</v>
      </c>
      <c r="N576" s="5">
        <v>2012</v>
      </c>
      <c r="O576" s="12"/>
      <c r="Q576" s="12"/>
      <c r="S576" s="12" t="s">
        <v>1569</v>
      </c>
      <c r="T576" s="5" t="s">
        <v>1569</v>
      </c>
      <c r="U576" s="12" t="s">
        <v>1569</v>
      </c>
      <c r="V576" s="5" t="s">
        <v>1569</v>
      </c>
      <c r="W576" s="12" t="s">
        <v>1569</v>
      </c>
      <c r="X576" s="5" t="s">
        <v>1569</v>
      </c>
      <c r="Y576" s="14" t="s">
        <v>1569</v>
      </c>
      <c r="Z576" s="5" t="s">
        <v>1569</v>
      </c>
      <c r="AA576" s="14"/>
    </row>
    <row r="577" spans="1:27" ht="12.75" customHeight="1" x14ac:dyDescent="0.25">
      <c r="A577" s="5" t="s">
        <v>2086</v>
      </c>
      <c r="B577" s="5" t="s">
        <v>1257</v>
      </c>
      <c r="C577" s="5" t="s">
        <v>1256</v>
      </c>
      <c r="D577" s="5" t="s">
        <v>1038</v>
      </c>
      <c r="E577" s="5" t="s">
        <v>2199</v>
      </c>
      <c r="F577" s="5" t="s">
        <v>1255</v>
      </c>
      <c r="G577" s="5">
        <v>2</v>
      </c>
      <c r="H577" s="5">
        <v>1</v>
      </c>
      <c r="I577" s="5" t="s">
        <v>2394</v>
      </c>
      <c r="J577" s="5" t="b">
        <f t="shared" si="8"/>
        <v>0</v>
      </c>
      <c r="K577" s="13" t="s">
        <v>1569</v>
      </c>
      <c r="L577" s="5" t="s">
        <v>1569</v>
      </c>
      <c r="M577" s="12">
        <v>82.300003051757798</v>
      </c>
      <c r="N577" s="5">
        <v>2017</v>
      </c>
      <c r="O577" s="12"/>
      <c r="Q577" s="12"/>
      <c r="S577" s="12" t="s">
        <v>1569</v>
      </c>
      <c r="T577" s="5" t="s">
        <v>1569</v>
      </c>
      <c r="U577" s="12" t="s">
        <v>1569</v>
      </c>
      <c r="V577" s="5" t="s">
        <v>1569</v>
      </c>
      <c r="W577" s="12" t="s">
        <v>1569</v>
      </c>
      <c r="X577" s="5" t="s">
        <v>1569</v>
      </c>
      <c r="Y577" s="14" t="s">
        <v>1569</v>
      </c>
      <c r="Z577" s="5" t="s">
        <v>1569</v>
      </c>
      <c r="AA577" s="14"/>
    </row>
    <row r="578" spans="1:27" ht="12.75" customHeight="1" x14ac:dyDescent="0.25">
      <c r="A578" s="5" t="s">
        <v>2087</v>
      </c>
      <c r="B578" s="5" t="s">
        <v>1266</v>
      </c>
      <c r="C578" s="5" t="s">
        <v>1265</v>
      </c>
      <c r="D578" s="5" t="s">
        <v>1038</v>
      </c>
      <c r="E578" s="5" t="s">
        <v>2200</v>
      </c>
      <c r="F578" s="5" t="s">
        <v>2287</v>
      </c>
      <c r="G578" s="5">
        <v>2</v>
      </c>
      <c r="H578" s="5">
        <v>2</v>
      </c>
      <c r="I578" s="5" t="s">
        <v>2395</v>
      </c>
      <c r="J578" s="5" t="b">
        <f t="shared" si="8"/>
        <v>0</v>
      </c>
      <c r="K578" s="13">
        <v>0.81422141222389233</v>
      </c>
      <c r="L578" s="5">
        <v>2019</v>
      </c>
      <c r="M578" s="12">
        <v>99.641525268554702</v>
      </c>
      <c r="N578" s="5">
        <v>2019</v>
      </c>
      <c r="O578" s="12"/>
      <c r="Q578" s="12"/>
      <c r="S578" s="12">
        <v>0.12907787956717248</v>
      </c>
      <c r="T578" s="5">
        <v>2019</v>
      </c>
      <c r="U578" s="12" t="s">
        <v>1569</v>
      </c>
      <c r="V578" s="5" t="s">
        <v>1569</v>
      </c>
      <c r="W578" s="12" t="s">
        <v>1569</v>
      </c>
      <c r="X578" s="5" t="s">
        <v>1569</v>
      </c>
      <c r="Y578" s="14" t="s">
        <v>1569</v>
      </c>
      <c r="Z578" s="5" t="s">
        <v>1569</v>
      </c>
      <c r="AA578" s="14"/>
    </row>
    <row r="579" spans="1:27" ht="12.75" customHeight="1" x14ac:dyDescent="0.25">
      <c r="A579" s="5" t="s">
        <v>2088</v>
      </c>
      <c r="B579" s="5" t="s">
        <v>1266</v>
      </c>
      <c r="C579" s="5" t="s">
        <v>1265</v>
      </c>
      <c r="D579" s="5" t="s">
        <v>1038</v>
      </c>
      <c r="E579" s="5" t="s">
        <v>2201</v>
      </c>
      <c r="F579" s="5" t="s">
        <v>3224</v>
      </c>
      <c r="G579" s="5">
        <v>2</v>
      </c>
      <c r="H579" s="5">
        <v>2</v>
      </c>
      <c r="I579" s="5" t="s">
        <v>3225</v>
      </c>
      <c r="J579" s="5" t="b">
        <f t="shared" si="8"/>
        <v>0</v>
      </c>
      <c r="K579" s="13" t="s">
        <v>1569</v>
      </c>
      <c r="L579" s="5" t="s">
        <v>1569</v>
      </c>
      <c r="M579" s="12">
        <v>88.116287231445298</v>
      </c>
      <c r="N579" s="5">
        <v>2019</v>
      </c>
      <c r="O579" s="12"/>
      <c r="Q579" s="12"/>
      <c r="S579" s="12">
        <v>14.889462259165406</v>
      </c>
      <c r="T579" s="5">
        <v>2019</v>
      </c>
      <c r="U579" s="12" t="s">
        <v>1569</v>
      </c>
      <c r="V579" s="5" t="s">
        <v>1569</v>
      </c>
      <c r="W579" s="12" t="s">
        <v>1569</v>
      </c>
      <c r="X579" s="5" t="s">
        <v>1569</v>
      </c>
      <c r="Y579" s="14" t="s">
        <v>1569</v>
      </c>
      <c r="Z579" s="5" t="s">
        <v>1569</v>
      </c>
      <c r="AA579" s="14"/>
    </row>
    <row r="580" spans="1:27" ht="12.75" customHeight="1" x14ac:dyDescent="0.25">
      <c r="A580" s="5" t="s">
        <v>2089</v>
      </c>
      <c r="B580" s="5" t="s">
        <v>1266</v>
      </c>
      <c r="C580" s="5" t="s">
        <v>1265</v>
      </c>
      <c r="D580" s="5" t="s">
        <v>1038</v>
      </c>
      <c r="E580" s="5" t="s">
        <v>2202</v>
      </c>
      <c r="F580" s="5" t="s">
        <v>2288</v>
      </c>
      <c r="G580" s="5">
        <v>2</v>
      </c>
      <c r="H580" s="5">
        <v>1</v>
      </c>
      <c r="I580" s="5" t="s">
        <v>2396</v>
      </c>
      <c r="J580" s="5" t="b">
        <f t="shared" si="8"/>
        <v>0</v>
      </c>
      <c r="K580" s="13">
        <v>0.91140868776604567</v>
      </c>
      <c r="L580" s="5">
        <v>2019</v>
      </c>
      <c r="M580" s="12">
        <v>89.720664978027301</v>
      </c>
      <c r="N580" s="5">
        <v>2019</v>
      </c>
      <c r="O580" s="12"/>
      <c r="Q580" s="12"/>
      <c r="S580" s="12">
        <v>9.1314093956396142E-2</v>
      </c>
      <c r="T580" s="5">
        <v>2019</v>
      </c>
      <c r="U580" s="12">
        <v>0.64318242319186569</v>
      </c>
      <c r="V580" s="5">
        <v>2019</v>
      </c>
      <c r="W580" s="12">
        <v>0</v>
      </c>
      <c r="X580" s="5">
        <v>2019</v>
      </c>
      <c r="Y580" s="14">
        <v>100</v>
      </c>
      <c r="Z580" s="5">
        <v>2019</v>
      </c>
      <c r="AA580" s="14"/>
    </row>
    <row r="581" spans="1:27" ht="12.75" customHeight="1" x14ac:dyDescent="0.25">
      <c r="A581" s="5" t="s">
        <v>2090</v>
      </c>
      <c r="B581" s="5" t="s">
        <v>954</v>
      </c>
      <c r="C581" s="5" t="s">
        <v>953</v>
      </c>
      <c r="D581" s="5" t="s">
        <v>620</v>
      </c>
      <c r="E581" s="5" t="s">
        <v>2203</v>
      </c>
      <c r="F581" s="5" t="s">
        <v>2289</v>
      </c>
      <c r="G581" s="5">
        <v>2</v>
      </c>
      <c r="H581" s="5">
        <v>1</v>
      </c>
      <c r="I581" s="5" t="s">
        <v>2397</v>
      </c>
      <c r="J581" s="5" t="b">
        <f t="shared" si="8"/>
        <v>0</v>
      </c>
      <c r="K581" s="13">
        <v>2.9955583643574157</v>
      </c>
      <c r="L581" s="5">
        <v>2007</v>
      </c>
      <c r="M581" s="12">
        <v>95</v>
      </c>
      <c r="N581" s="5">
        <v>2007</v>
      </c>
      <c r="O581" s="12"/>
      <c r="Q581" s="12"/>
      <c r="S581" s="12" t="s">
        <v>1569</v>
      </c>
      <c r="T581" s="5" t="s">
        <v>1569</v>
      </c>
      <c r="U581" s="12">
        <v>0</v>
      </c>
      <c r="V581" s="5">
        <v>2007</v>
      </c>
      <c r="W581" s="12" t="s">
        <v>1569</v>
      </c>
      <c r="X581" s="5" t="s">
        <v>1569</v>
      </c>
      <c r="Y581" s="14" t="s">
        <v>1569</v>
      </c>
      <c r="Z581" s="5" t="s">
        <v>1569</v>
      </c>
      <c r="AA581" s="14"/>
    </row>
    <row r="582" spans="1:27" ht="12.75" customHeight="1" x14ac:dyDescent="0.25">
      <c r="A582" s="5" t="s">
        <v>2975</v>
      </c>
      <c r="B582" s="5" t="s">
        <v>282</v>
      </c>
      <c r="C582" s="5" t="s">
        <v>281</v>
      </c>
      <c r="D582" s="5" t="s">
        <v>35</v>
      </c>
      <c r="E582" s="5" t="s">
        <v>2981</v>
      </c>
      <c r="F582" s="5" t="s">
        <v>2988</v>
      </c>
      <c r="G582" s="5">
        <v>1</v>
      </c>
      <c r="H582" s="5">
        <v>3</v>
      </c>
      <c r="I582" s="5" t="s">
        <v>2993</v>
      </c>
      <c r="J582" s="5" t="b">
        <f t="shared" ref="J582:J645" si="9">IF(OR(AND(L582&lt;2006,L582&lt;&gt;""),AND(N582&lt;2006,N582&lt;&gt;""),AND(P582&lt;2006,P582&lt;&gt;""),AND(R582&lt;2006,R582&lt;&gt;""),AND(T582&lt;2006,T582&lt;&gt;""),AND(V582&lt;2006,V582&lt;&gt;""),AND(X582&lt;2006,X582&lt;&gt;""),AND(Z582&lt;2006,Z582&lt;&gt;""),AND(AB582&lt;2006,AB582&lt;&gt;"")),TRUE,FALSE)</f>
        <v>0</v>
      </c>
      <c r="K582" s="13" t="s">
        <v>1569</v>
      </c>
      <c r="L582" s="5" t="s">
        <v>1569</v>
      </c>
      <c r="M582" s="12">
        <v>100</v>
      </c>
      <c r="N582" s="5">
        <v>2019</v>
      </c>
      <c r="O582" s="12"/>
      <c r="Q582" s="12"/>
      <c r="S582" s="12" t="s">
        <v>1569</v>
      </c>
      <c r="T582" s="5" t="s">
        <v>1569</v>
      </c>
      <c r="U582" s="12" t="s">
        <v>1569</v>
      </c>
      <c r="V582" s="5" t="s">
        <v>1569</v>
      </c>
      <c r="W582" s="12" t="s">
        <v>1569</v>
      </c>
      <c r="X582" s="5" t="s">
        <v>1569</v>
      </c>
      <c r="Y582" s="14" t="s">
        <v>1569</v>
      </c>
      <c r="Z582" s="5" t="s">
        <v>1569</v>
      </c>
      <c r="AA582" s="14"/>
    </row>
    <row r="583" spans="1:27" ht="12.75" customHeight="1" x14ac:dyDescent="0.25">
      <c r="A583" s="5" t="s">
        <v>2091</v>
      </c>
      <c r="B583" s="5" t="s">
        <v>888</v>
      </c>
      <c r="C583" s="5" t="s">
        <v>887</v>
      </c>
      <c r="D583" s="5" t="s">
        <v>620</v>
      </c>
      <c r="E583" s="5" t="s">
        <v>2204</v>
      </c>
      <c r="F583" s="5" t="s">
        <v>2290</v>
      </c>
      <c r="G583" s="5">
        <v>1</v>
      </c>
      <c r="H583" s="5">
        <v>2</v>
      </c>
      <c r="I583" s="5" t="s">
        <v>2398</v>
      </c>
      <c r="J583" s="5" t="b">
        <f t="shared" si="9"/>
        <v>0</v>
      </c>
      <c r="K583" s="13">
        <v>7.1138027456360584</v>
      </c>
      <c r="L583" s="5">
        <v>2014</v>
      </c>
      <c r="M583" s="12">
        <v>100</v>
      </c>
      <c r="N583" s="5">
        <v>2015</v>
      </c>
      <c r="O583" s="12"/>
      <c r="Q583" s="12"/>
      <c r="S583" s="12">
        <v>0</v>
      </c>
      <c r="T583" s="5">
        <v>2019</v>
      </c>
      <c r="U583" s="12">
        <v>0</v>
      </c>
      <c r="V583" s="5">
        <v>2019</v>
      </c>
      <c r="W583" s="12">
        <v>0</v>
      </c>
      <c r="X583" s="5">
        <v>2019</v>
      </c>
      <c r="Y583" s="14">
        <v>100</v>
      </c>
      <c r="Z583" s="5">
        <v>2019</v>
      </c>
      <c r="AA583" s="14"/>
    </row>
    <row r="584" spans="1:27" ht="12.75" customHeight="1" x14ac:dyDescent="0.25">
      <c r="A584" s="5" t="s">
        <v>2092</v>
      </c>
      <c r="B584" s="5" t="s">
        <v>1287</v>
      </c>
      <c r="C584" s="5" t="s">
        <v>1286</v>
      </c>
      <c r="D584" s="5" t="s">
        <v>620</v>
      </c>
      <c r="E584" s="5" t="s">
        <v>2205</v>
      </c>
      <c r="F584" s="5" t="s">
        <v>1285</v>
      </c>
      <c r="G584" s="5">
        <v>1</v>
      </c>
      <c r="H584" s="5">
        <v>2</v>
      </c>
      <c r="I584" s="5" t="s">
        <v>3226</v>
      </c>
      <c r="J584" s="5" t="b">
        <f t="shared" si="9"/>
        <v>0</v>
      </c>
      <c r="K584" s="13" t="s">
        <v>1569</v>
      </c>
      <c r="L584" s="5" t="s">
        <v>1569</v>
      </c>
      <c r="M584" s="12">
        <v>97.800003051757798</v>
      </c>
      <c r="N584" s="5">
        <v>2015</v>
      </c>
      <c r="O584" s="12"/>
      <c r="Q584" s="12"/>
      <c r="S584" s="12" t="s">
        <v>1569</v>
      </c>
      <c r="T584" s="5" t="s">
        <v>1569</v>
      </c>
      <c r="U584" s="12" t="s">
        <v>1569</v>
      </c>
      <c r="V584" s="5" t="s">
        <v>1569</v>
      </c>
      <c r="W584" s="12" t="s">
        <v>1569</v>
      </c>
      <c r="X584" s="5" t="s">
        <v>1569</v>
      </c>
      <c r="Y584" s="14" t="s">
        <v>1569</v>
      </c>
      <c r="Z584" s="5" t="s">
        <v>1569</v>
      </c>
      <c r="AA584" s="14"/>
    </row>
    <row r="585" spans="1:27" ht="12.75" customHeight="1" x14ac:dyDescent="0.25">
      <c r="A585" s="5" t="s">
        <v>2976</v>
      </c>
      <c r="B585" s="5" t="s">
        <v>542</v>
      </c>
      <c r="C585" s="5" t="s">
        <v>541</v>
      </c>
      <c r="D585" s="5" t="s">
        <v>360</v>
      </c>
      <c r="E585" s="5" t="s">
        <v>2982</v>
      </c>
      <c r="F585" s="5" t="s">
        <v>2989</v>
      </c>
      <c r="G585" s="5">
        <v>1</v>
      </c>
      <c r="H585" s="5">
        <v>1</v>
      </c>
      <c r="I585" s="5" t="s">
        <v>3041</v>
      </c>
      <c r="J585" s="5" t="b">
        <f t="shared" si="9"/>
        <v>0</v>
      </c>
      <c r="K585" s="13" t="s">
        <v>1569</v>
      </c>
      <c r="L585" s="5" t="s">
        <v>1569</v>
      </c>
      <c r="M585" s="12" t="s">
        <v>1569</v>
      </c>
      <c r="N585" s="5" t="s">
        <v>1569</v>
      </c>
      <c r="O585" s="12"/>
      <c r="Q585" s="12"/>
      <c r="S585" s="12">
        <v>0</v>
      </c>
      <c r="T585" s="5">
        <v>2015</v>
      </c>
      <c r="U585" s="12">
        <v>0</v>
      </c>
      <c r="V585" s="5">
        <v>2015</v>
      </c>
      <c r="W585" s="12">
        <v>0</v>
      </c>
      <c r="X585" s="5">
        <v>2015</v>
      </c>
      <c r="Y585" s="14">
        <v>0</v>
      </c>
      <c r="Z585" s="5">
        <v>2015</v>
      </c>
      <c r="AA585" s="14"/>
    </row>
    <row r="586" spans="1:27" ht="12.75" customHeight="1" x14ac:dyDescent="0.25">
      <c r="A586" s="5" t="s">
        <v>2093</v>
      </c>
      <c r="B586" s="5" t="s">
        <v>1292</v>
      </c>
      <c r="C586" s="5" t="s">
        <v>1291</v>
      </c>
      <c r="D586" s="5" t="s">
        <v>1038</v>
      </c>
      <c r="E586" s="5" t="s">
        <v>2206</v>
      </c>
      <c r="F586" s="5" t="s">
        <v>2291</v>
      </c>
      <c r="G586" s="5">
        <v>2</v>
      </c>
      <c r="H586" s="5">
        <v>1</v>
      </c>
      <c r="I586" s="5" t="s">
        <v>2399</v>
      </c>
      <c r="J586" s="5" t="b">
        <f t="shared" si="9"/>
        <v>0</v>
      </c>
      <c r="K586" s="13" t="s">
        <v>1569</v>
      </c>
      <c r="L586" s="5" t="s">
        <v>1569</v>
      </c>
      <c r="M586" s="12" t="s">
        <v>1569</v>
      </c>
      <c r="N586" s="5" t="s">
        <v>1569</v>
      </c>
      <c r="O586" s="12"/>
      <c r="Q586" s="12"/>
      <c r="S586" s="12">
        <v>0</v>
      </c>
      <c r="T586" s="5">
        <v>2012</v>
      </c>
      <c r="U586" s="12">
        <v>0</v>
      </c>
      <c r="V586" s="5">
        <v>2012</v>
      </c>
      <c r="W586" s="12">
        <v>0</v>
      </c>
      <c r="X586" s="5">
        <v>2012</v>
      </c>
      <c r="Y586" s="14">
        <v>0</v>
      </c>
      <c r="Z586" s="5">
        <v>2012</v>
      </c>
      <c r="AA586" s="14"/>
    </row>
    <row r="587" spans="1:27" ht="12.75" customHeight="1" x14ac:dyDescent="0.25">
      <c r="A587" s="5" t="s">
        <v>2094</v>
      </c>
      <c r="B587" s="5" t="s">
        <v>1292</v>
      </c>
      <c r="C587" s="5" t="s">
        <v>1291</v>
      </c>
      <c r="D587" s="5" t="s">
        <v>1038</v>
      </c>
      <c r="E587" s="5" t="s">
        <v>1293</v>
      </c>
      <c r="F587" s="5" t="s">
        <v>1290</v>
      </c>
      <c r="G587" s="5">
        <v>2</v>
      </c>
      <c r="H587" s="5">
        <v>1</v>
      </c>
      <c r="I587" s="5" t="s">
        <v>2400</v>
      </c>
      <c r="J587" s="5" t="b">
        <f t="shared" si="9"/>
        <v>0</v>
      </c>
      <c r="K587" s="13" t="s">
        <v>1569</v>
      </c>
      <c r="L587" s="5" t="s">
        <v>1569</v>
      </c>
      <c r="M587" s="12" t="s">
        <v>1569</v>
      </c>
      <c r="N587" s="5" t="s">
        <v>1569</v>
      </c>
      <c r="O587" s="12"/>
      <c r="Q587" s="12"/>
      <c r="S587" s="12">
        <v>0</v>
      </c>
      <c r="T587" s="5">
        <v>2012</v>
      </c>
      <c r="U587" s="12">
        <v>0</v>
      </c>
      <c r="V587" s="5">
        <v>2012</v>
      </c>
      <c r="W587" s="12">
        <v>0</v>
      </c>
      <c r="X587" s="5">
        <v>2012</v>
      </c>
      <c r="Y587" s="14">
        <v>0</v>
      </c>
      <c r="Z587" s="5">
        <v>2012</v>
      </c>
      <c r="AA587" s="14"/>
    </row>
    <row r="588" spans="1:27" ht="12.75" customHeight="1" x14ac:dyDescent="0.25">
      <c r="A588" s="5" t="s">
        <v>2095</v>
      </c>
      <c r="B588" s="5" t="s">
        <v>1292</v>
      </c>
      <c r="C588" s="5" t="s">
        <v>1291</v>
      </c>
      <c r="D588" s="5" t="s">
        <v>1038</v>
      </c>
      <c r="E588" s="5" t="s">
        <v>1296</v>
      </c>
      <c r="F588" s="5" t="s">
        <v>1295</v>
      </c>
      <c r="G588" s="5">
        <v>1</v>
      </c>
      <c r="H588" s="5">
        <v>1</v>
      </c>
      <c r="I588" s="5" t="s">
        <v>2401</v>
      </c>
      <c r="J588" s="5" t="b">
        <f t="shared" si="9"/>
        <v>0</v>
      </c>
      <c r="K588" s="13" t="s">
        <v>1569</v>
      </c>
      <c r="L588" s="5" t="s">
        <v>1569</v>
      </c>
      <c r="M588" s="12" t="s">
        <v>1569</v>
      </c>
      <c r="N588" s="5" t="s">
        <v>1569</v>
      </c>
      <c r="O588" s="12"/>
      <c r="Q588" s="12"/>
      <c r="S588" s="12">
        <v>0</v>
      </c>
      <c r="T588" s="5">
        <v>2012</v>
      </c>
      <c r="U588" s="12">
        <v>0</v>
      </c>
      <c r="V588" s="5">
        <v>2012</v>
      </c>
      <c r="W588" s="12">
        <v>0</v>
      </c>
      <c r="X588" s="5">
        <v>2012</v>
      </c>
      <c r="Y588" s="14">
        <v>0</v>
      </c>
      <c r="Z588" s="5">
        <v>2012</v>
      </c>
      <c r="AA588" s="14"/>
    </row>
    <row r="589" spans="1:27" ht="12.75" customHeight="1" x14ac:dyDescent="0.25">
      <c r="A589" s="5" t="s">
        <v>2096</v>
      </c>
      <c r="B589" s="5" t="s">
        <v>1300</v>
      </c>
      <c r="C589" s="5" t="s">
        <v>1299</v>
      </c>
      <c r="D589" s="5" t="s">
        <v>1038</v>
      </c>
      <c r="E589" s="5" t="s">
        <v>1305</v>
      </c>
      <c r="F589" s="5" t="s">
        <v>2292</v>
      </c>
      <c r="G589" s="5" t="s">
        <v>1790</v>
      </c>
      <c r="H589" s="5">
        <v>2</v>
      </c>
      <c r="I589" s="5" t="s">
        <v>2402</v>
      </c>
      <c r="J589" s="5" t="b">
        <f t="shared" si="9"/>
        <v>0</v>
      </c>
      <c r="K589" s="13">
        <v>1.1806531755915317</v>
      </c>
      <c r="L589" s="5">
        <v>2017</v>
      </c>
      <c r="M589" s="12">
        <v>100</v>
      </c>
      <c r="N589" s="5">
        <v>2017</v>
      </c>
      <c r="O589" s="12"/>
      <c r="Q589" s="12"/>
      <c r="S589" s="12">
        <v>2.5846870123288026</v>
      </c>
      <c r="T589" s="5">
        <v>2017</v>
      </c>
      <c r="U589" s="12">
        <v>7.4818004471214801</v>
      </c>
      <c r="V589" s="5">
        <v>2017</v>
      </c>
      <c r="W589" s="12">
        <v>0</v>
      </c>
      <c r="X589" s="5">
        <v>2017</v>
      </c>
      <c r="Y589" s="14" t="s">
        <v>1569</v>
      </c>
      <c r="Z589" s="5" t="s">
        <v>1569</v>
      </c>
      <c r="AA589" s="14"/>
    </row>
    <row r="590" spans="1:27" ht="12.75" customHeight="1" x14ac:dyDescent="0.25">
      <c r="A590" s="5" t="s">
        <v>2097</v>
      </c>
      <c r="B590" s="5" t="s">
        <v>1300</v>
      </c>
      <c r="C590" s="5" t="s">
        <v>1299</v>
      </c>
      <c r="D590" s="5" t="s">
        <v>1038</v>
      </c>
      <c r="E590" s="5" t="s">
        <v>2207</v>
      </c>
      <c r="F590" s="5" t="s">
        <v>2990</v>
      </c>
      <c r="G590" s="5" t="s">
        <v>1790</v>
      </c>
      <c r="H590" s="5">
        <v>3</v>
      </c>
      <c r="I590" s="5" t="s">
        <v>2403</v>
      </c>
      <c r="J590" s="5" t="b">
        <f t="shared" si="9"/>
        <v>0</v>
      </c>
      <c r="K590" s="13">
        <v>2.6496528429348847</v>
      </c>
      <c r="L590" s="5">
        <v>2017</v>
      </c>
      <c r="M590" s="12">
        <v>70</v>
      </c>
      <c r="N590" s="5">
        <v>2017</v>
      </c>
      <c r="O590" s="12"/>
      <c r="Q590" s="12"/>
      <c r="S590" s="12">
        <v>0</v>
      </c>
      <c r="T590" s="5">
        <v>2017</v>
      </c>
      <c r="U590" s="12">
        <v>0</v>
      </c>
      <c r="V590" s="5">
        <v>2017</v>
      </c>
      <c r="W590" s="12">
        <v>0</v>
      </c>
      <c r="X590" s="5">
        <v>2017</v>
      </c>
      <c r="Y590" s="14" t="s">
        <v>1569</v>
      </c>
      <c r="Z590" s="5" t="s">
        <v>1569</v>
      </c>
      <c r="AA590" s="14"/>
    </row>
    <row r="591" spans="1:27" ht="12.75" customHeight="1" x14ac:dyDescent="0.25">
      <c r="A591" s="5" t="s">
        <v>2098</v>
      </c>
      <c r="B591" s="5" t="s">
        <v>1300</v>
      </c>
      <c r="C591" s="5" t="s">
        <v>1299</v>
      </c>
      <c r="D591" s="5" t="s">
        <v>1038</v>
      </c>
      <c r="E591" s="5" t="s">
        <v>1303</v>
      </c>
      <c r="F591" s="5" t="s">
        <v>2293</v>
      </c>
      <c r="G591" s="5" t="s">
        <v>1790</v>
      </c>
      <c r="H591" s="5">
        <v>1</v>
      </c>
      <c r="I591" s="5" t="s">
        <v>2404</v>
      </c>
      <c r="J591" s="5" t="b">
        <f t="shared" si="9"/>
        <v>0</v>
      </c>
      <c r="K591" s="13">
        <v>0.85132358829282384</v>
      </c>
      <c r="L591" s="5">
        <v>2017</v>
      </c>
      <c r="M591" s="12">
        <v>100</v>
      </c>
      <c r="N591" s="5">
        <v>2017</v>
      </c>
      <c r="O591" s="12"/>
      <c r="Q591" s="12"/>
      <c r="S591" s="12">
        <v>0.6168080185042405</v>
      </c>
      <c r="T591" s="5">
        <v>2017</v>
      </c>
      <c r="U591" s="12">
        <v>8.5776407093292288</v>
      </c>
      <c r="V591" s="5">
        <v>2017</v>
      </c>
      <c r="W591" s="12">
        <v>0</v>
      </c>
      <c r="X591" s="5">
        <v>2017</v>
      </c>
      <c r="Y591" s="14">
        <v>100</v>
      </c>
      <c r="Z591" s="5">
        <v>2017</v>
      </c>
      <c r="AA591" s="14"/>
    </row>
    <row r="592" spans="1:27" ht="12.75" customHeight="1" x14ac:dyDescent="0.25">
      <c r="A592" s="5" t="s">
        <v>2099</v>
      </c>
      <c r="B592" s="5" t="s">
        <v>967</v>
      </c>
      <c r="C592" s="5" t="s">
        <v>966</v>
      </c>
      <c r="D592" s="5" t="s">
        <v>1038</v>
      </c>
      <c r="E592" s="5" t="s">
        <v>973</v>
      </c>
      <c r="F592" s="5" t="s">
        <v>972</v>
      </c>
      <c r="G592" s="5">
        <v>2</v>
      </c>
      <c r="H592" s="5">
        <v>1</v>
      </c>
      <c r="I592" s="5" t="s">
        <v>2405</v>
      </c>
      <c r="J592" s="5" t="b">
        <f t="shared" si="9"/>
        <v>0</v>
      </c>
      <c r="K592" s="13">
        <v>0.67365975974182424</v>
      </c>
      <c r="L592" s="5">
        <v>2007</v>
      </c>
      <c r="M592" s="12">
        <v>90</v>
      </c>
      <c r="N592" s="5">
        <v>2007</v>
      </c>
      <c r="O592" s="12"/>
      <c r="Q592" s="12"/>
      <c r="S592" s="12">
        <v>0</v>
      </c>
      <c r="T592" s="5">
        <v>2017</v>
      </c>
      <c r="U592" s="12">
        <v>0</v>
      </c>
      <c r="V592" s="5">
        <v>2017</v>
      </c>
      <c r="W592" s="12">
        <v>0</v>
      </c>
      <c r="X592" s="5">
        <v>2017</v>
      </c>
      <c r="Y592" s="14">
        <v>100</v>
      </c>
      <c r="Z592" s="5">
        <v>2017</v>
      </c>
      <c r="AA592" s="14"/>
    </row>
    <row r="593" spans="1:27" ht="12.75" customHeight="1" x14ac:dyDescent="0.25">
      <c r="A593" s="5" t="s">
        <v>2100</v>
      </c>
      <c r="B593" s="5" t="s">
        <v>967</v>
      </c>
      <c r="C593" s="5" t="s">
        <v>966</v>
      </c>
      <c r="D593" s="5" t="s">
        <v>620</v>
      </c>
      <c r="E593" s="5" t="s">
        <v>2208</v>
      </c>
      <c r="F593" s="5" t="s">
        <v>970</v>
      </c>
      <c r="G593" s="5">
        <v>2</v>
      </c>
      <c r="H593" s="5">
        <v>1</v>
      </c>
      <c r="I593" s="5" t="s">
        <v>2406</v>
      </c>
      <c r="J593" s="5" t="b">
        <f t="shared" si="9"/>
        <v>0</v>
      </c>
      <c r="K593" s="13">
        <v>3.5027789586998836</v>
      </c>
      <c r="L593" s="5">
        <v>2016</v>
      </c>
      <c r="M593" s="12">
        <v>96</v>
      </c>
      <c r="N593" s="5">
        <v>2007</v>
      </c>
      <c r="O593" s="12"/>
      <c r="Q593" s="12"/>
      <c r="S593" s="12">
        <v>6.2330190824409373</v>
      </c>
      <c r="T593" s="5">
        <v>2016</v>
      </c>
      <c r="U593" s="12">
        <v>0</v>
      </c>
      <c r="V593" s="5">
        <v>2016</v>
      </c>
      <c r="W593" s="12">
        <v>0</v>
      </c>
      <c r="X593" s="5">
        <v>2016</v>
      </c>
      <c r="Y593" s="14">
        <v>100</v>
      </c>
      <c r="Z593" s="5">
        <v>2016</v>
      </c>
      <c r="AA593" s="14"/>
    </row>
    <row r="594" spans="1:27" ht="12.75" customHeight="1" x14ac:dyDescent="0.25">
      <c r="A594" s="5" t="s">
        <v>2101</v>
      </c>
      <c r="B594" s="5" t="s">
        <v>967</v>
      </c>
      <c r="C594" s="5" t="s">
        <v>966</v>
      </c>
      <c r="D594" s="5" t="s">
        <v>620</v>
      </c>
      <c r="E594" s="5" t="s">
        <v>968</v>
      </c>
      <c r="F594" s="5" t="s">
        <v>2294</v>
      </c>
      <c r="G594" s="5">
        <v>2</v>
      </c>
      <c r="H594" s="5">
        <v>2</v>
      </c>
      <c r="I594" s="5" t="s">
        <v>2407</v>
      </c>
      <c r="J594" s="5" t="b">
        <f t="shared" si="9"/>
        <v>0</v>
      </c>
      <c r="K594" s="13">
        <v>1.2970144330066797</v>
      </c>
      <c r="L594" s="5">
        <v>2017</v>
      </c>
      <c r="M594" s="12">
        <v>83.544303797468359</v>
      </c>
      <c r="N594" s="5">
        <v>2016</v>
      </c>
      <c r="O594" s="12"/>
      <c r="Q594" s="12"/>
      <c r="S594" s="12">
        <v>0</v>
      </c>
      <c r="T594" s="5">
        <v>2016</v>
      </c>
      <c r="U594" s="12">
        <v>0</v>
      </c>
      <c r="V594" s="5">
        <v>2016</v>
      </c>
      <c r="W594" s="12">
        <v>0</v>
      </c>
      <c r="X594" s="5">
        <v>2016</v>
      </c>
      <c r="Y594" s="14">
        <v>0</v>
      </c>
      <c r="Z594" s="5">
        <v>2016</v>
      </c>
      <c r="AA594" s="14"/>
    </row>
    <row r="595" spans="1:27" ht="12.75" customHeight="1" x14ac:dyDescent="0.25">
      <c r="A595" s="5" t="s">
        <v>2102</v>
      </c>
      <c r="B595" s="5" t="s">
        <v>1533</v>
      </c>
      <c r="C595" s="5" t="s">
        <v>1745</v>
      </c>
      <c r="D595" s="5" t="s">
        <v>1038</v>
      </c>
      <c r="E595" s="5" t="s">
        <v>2209</v>
      </c>
      <c r="F595" s="5" t="s">
        <v>2295</v>
      </c>
      <c r="G595" s="5">
        <v>1</v>
      </c>
      <c r="H595" s="5">
        <v>2</v>
      </c>
      <c r="I595" s="5" t="s">
        <v>2408</v>
      </c>
      <c r="J595" s="5" t="b">
        <f t="shared" si="9"/>
        <v>0</v>
      </c>
      <c r="K595" s="13" t="s">
        <v>1569</v>
      </c>
      <c r="L595" s="5" t="s">
        <v>1569</v>
      </c>
      <c r="M595" s="12">
        <v>44.4799995422363</v>
      </c>
      <c r="N595" s="5">
        <v>2012</v>
      </c>
      <c r="O595" s="12"/>
      <c r="Q595" s="12"/>
      <c r="S595" s="12" t="s">
        <v>1569</v>
      </c>
      <c r="T595" s="5" t="s">
        <v>1569</v>
      </c>
      <c r="U595" s="12" t="s">
        <v>1569</v>
      </c>
      <c r="V595" s="5" t="s">
        <v>1569</v>
      </c>
      <c r="W595" s="12" t="s">
        <v>1569</v>
      </c>
      <c r="X595" s="5" t="s">
        <v>1569</v>
      </c>
      <c r="Y595" s="14" t="s">
        <v>1569</v>
      </c>
      <c r="Z595" s="5" t="s">
        <v>1569</v>
      </c>
      <c r="AA595" s="14"/>
    </row>
    <row r="596" spans="1:27" ht="12.75" customHeight="1" x14ac:dyDescent="0.25">
      <c r="A596" s="5" t="s">
        <v>2977</v>
      </c>
      <c r="B596" s="5" t="s">
        <v>581</v>
      </c>
      <c r="C596" s="5" t="s">
        <v>580</v>
      </c>
      <c r="D596" s="5" t="s">
        <v>360</v>
      </c>
      <c r="E596" s="5" t="s">
        <v>2983</v>
      </c>
      <c r="F596" s="5" t="s">
        <v>579</v>
      </c>
      <c r="G596" s="5">
        <v>2</v>
      </c>
      <c r="H596" s="5">
        <v>3</v>
      </c>
      <c r="I596" s="5" t="s">
        <v>2993</v>
      </c>
      <c r="J596" s="5" t="b">
        <f t="shared" si="9"/>
        <v>0</v>
      </c>
      <c r="K596" s="13" t="s">
        <v>1569</v>
      </c>
      <c r="L596" s="5" t="s">
        <v>1569</v>
      </c>
      <c r="M596" s="12">
        <v>70</v>
      </c>
      <c r="N596" s="5">
        <v>2012</v>
      </c>
      <c r="O596" s="12"/>
      <c r="Q596" s="12"/>
      <c r="S596" s="12" t="s">
        <v>1569</v>
      </c>
      <c r="T596" s="5" t="s">
        <v>1569</v>
      </c>
      <c r="U596" s="12" t="s">
        <v>1569</v>
      </c>
      <c r="V596" s="5" t="s">
        <v>1569</v>
      </c>
      <c r="W596" s="12" t="s">
        <v>1569</v>
      </c>
      <c r="X596" s="5" t="s">
        <v>1569</v>
      </c>
      <c r="Y596" s="14" t="s">
        <v>1569</v>
      </c>
      <c r="Z596" s="5" t="s">
        <v>1569</v>
      </c>
      <c r="AA596" s="14"/>
    </row>
    <row r="597" spans="1:27" ht="12.75" customHeight="1" x14ac:dyDescent="0.25">
      <c r="A597" s="5" t="s">
        <v>2103</v>
      </c>
      <c r="B597" s="5" t="s">
        <v>586</v>
      </c>
      <c r="C597" s="5" t="s">
        <v>585</v>
      </c>
      <c r="D597" s="5" t="s">
        <v>360</v>
      </c>
      <c r="E597" s="5" t="s">
        <v>587</v>
      </c>
      <c r="F597" s="5" t="s">
        <v>584</v>
      </c>
      <c r="G597" s="5">
        <v>2</v>
      </c>
      <c r="H597" s="5">
        <v>1</v>
      </c>
      <c r="I597" s="5" t="s">
        <v>2409</v>
      </c>
      <c r="J597" s="5" t="b">
        <f t="shared" si="9"/>
        <v>0</v>
      </c>
      <c r="K597" s="13">
        <v>0.89999999547799203</v>
      </c>
      <c r="L597" s="5">
        <v>2017</v>
      </c>
      <c r="M597" s="12">
        <v>92.099545614255078</v>
      </c>
      <c r="N597" s="5">
        <v>2017</v>
      </c>
      <c r="O597" s="12"/>
      <c r="Q597" s="12"/>
      <c r="S597" s="12" t="s">
        <v>1569</v>
      </c>
      <c r="T597" s="5" t="s">
        <v>1569</v>
      </c>
      <c r="U597" s="12" t="s">
        <v>1569</v>
      </c>
      <c r="V597" s="5" t="s">
        <v>1569</v>
      </c>
      <c r="W597" s="12" t="s">
        <v>1569</v>
      </c>
      <c r="X597" s="5" t="s">
        <v>1569</v>
      </c>
      <c r="Y597" s="14" t="s">
        <v>1569</v>
      </c>
      <c r="Z597" s="5" t="s">
        <v>1569</v>
      </c>
      <c r="AA597" s="14"/>
    </row>
    <row r="598" spans="1:27" ht="12.75" customHeight="1" x14ac:dyDescent="0.25">
      <c r="A598" s="5" t="s">
        <v>2104</v>
      </c>
      <c r="B598" s="5" t="s">
        <v>1000</v>
      </c>
      <c r="C598" s="5" t="s">
        <v>999</v>
      </c>
      <c r="D598" s="5" t="s">
        <v>620</v>
      </c>
      <c r="E598" s="5" t="s">
        <v>1001</v>
      </c>
      <c r="F598" s="5" t="s">
        <v>998</v>
      </c>
      <c r="G598" s="5">
        <v>1</v>
      </c>
      <c r="H598" s="5">
        <v>1</v>
      </c>
      <c r="I598" s="5" t="s">
        <v>2410</v>
      </c>
      <c r="J598" s="5" t="b">
        <f t="shared" si="9"/>
        <v>0</v>
      </c>
      <c r="K598" s="13">
        <v>1.3269014204039129</v>
      </c>
      <c r="L598" s="5">
        <v>2019</v>
      </c>
      <c r="M598" s="12">
        <v>100</v>
      </c>
      <c r="N598" s="5">
        <v>2019</v>
      </c>
      <c r="O598" s="12"/>
      <c r="Q598" s="12"/>
      <c r="S598" s="12" t="s">
        <v>1569</v>
      </c>
      <c r="T598" s="5" t="s">
        <v>1569</v>
      </c>
      <c r="U598" s="12">
        <v>0</v>
      </c>
      <c r="V598" s="5">
        <v>2019</v>
      </c>
      <c r="W598" s="12">
        <v>13.844113968068822</v>
      </c>
      <c r="X598" s="5">
        <v>2019</v>
      </c>
      <c r="Y598" s="14" t="s">
        <v>1569</v>
      </c>
      <c r="Z598" s="5" t="s">
        <v>1569</v>
      </c>
      <c r="AA598" s="14"/>
    </row>
    <row r="599" spans="1:27" ht="12.75" customHeight="1" x14ac:dyDescent="0.25">
      <c r="A599" s="5" t="s">
        <v>2105</v>
      </c>
      <c r="B599" s="5" t="s">
        <v>327</v>
      </c>
      <c r="C599" s="5" t="s">
        <v>326</v>
      </c>
      <c r="D599" s="5" t="s">
        <v>35</v>
      </c>
      <c r="E599" s="5" t="s">
        <v>331</v>
      </c>
      <c r="F599" s="5" t="s">
        <v>330</v>
      </c>
      <c r="G599" s="5">
        <v>1</v>
      </c>
      <c r="H599" s="5">
        <v>2</v>
      </c>
      <c r="I599" s="5" t="s">
        <v>2411</v>
      </c>
      <c r="J599" s="5" t="b">
        <f t="shared" si="9"/>
        <v>0</v>
      </c>
      <c r="K599" s="13" t="s">
        <v>1569</v>
      </c>
      <c r="L599" s="5" t="s">
        <v>1569</v>
      </c>
      <c r="M599" s="12">
        <v>100</v>
      </c>
      <c r="N599" s="5">
        <v>2015</v>
      </c>
      <c r="O599" s="12"/>
      <c r="Q599" s="12"/>
      <c r="S599" s="12">
        <v>0</v>
      </c>
      <c r="T599" s="5">
        <v>2017</v>
      </c>
      <c r="U599" s="12">
        <v>24.58056871308683</v>
      </c>
      <c r="V599" s="5">
        <v>2017</v>
      </c>
      <c r="W599" s="12">
        <v>0</v>
      </c>
      <c r="X599" s="5">
        <v>2017</v>
      </c>
      <c r="Y599" s="14">
        <v>0</v>
      </c>
      <c r="Z599" s="5">
        <v>2017</v>
      </c>
      <c r="AA599" s="14"/>
    </row>
    <row r="600" spans="1:27" ht="12.75" customHeight="1" x14ac:dyDescent="0.25">
      <c r="A600" s="5" t="s">
        <v>2978</v>
      </c>
      <c r="B600" s="5" t="s">
        <v>327</v>
      </c>
      <c r="C600" s="5" t="s">
        <v>326</v>
      </c>
      <c r="D600" s="5" t="s">
        <v>35</v>
      </c>
      <c r="E600" s="5" t="s">
        <v>2984</v>
      </c>
      <c r="F600" s="5" t="s">
        <v>2991</v>
      </c>
      <c r="G600" s="5">
        <v>1</v>
      </c>
      <c r="H600" s="5">
        <v>2</v>
      </c>
      <c r="I600" s="5" t="s">
        <v>2412</v>
      </c>
      <c r="J600" s="5" t="b">
        <f t="shared" si="9"/>
        <v>0</v>
      </c>
      <c r="K600" s="13" t="s">
        <v>1569</v>
      </c>
      <c r="L600" s="5" t="s">
        <v>1569</v>
      </c>
      <c r="M600" s="12" t="s">
        <v>1569</v>
      </c>
      <c r="N600" s="5" t="s">
        <v>1569</v>
      </c>
      <c r="O600" s="12"/>
      <c r="Q600" s="12"/>
      <c r="S600" s="12">
        <v>1.9995837280321922</v>
      </c>
      <c r="T600" s="5">
        <v>2017</v>
      </c>
      <c r="U600" s="12">
        <v>61.022528358865912</v>
      </c>
      <c r="V600" s="5">
        <v>2017</v>
      </c>
      <c r="W600" s="12">
        <v>0</v>
      </c>
      <c r="X600" s="5">
        <v>2017</v>
      </c>
      <c r="Y600" s="14">
        <v>0</v>
      </c>
      <c r="Z600" s="5">
        <v>2017</v>
      </c>
      <c r="AA600" s="14"/>
    </row>
    <row r="601" spans="1:27" ht="12.75" customHeight="1" x14ac:dyDescent="0.25">
      <c r="A601" s="5" t="s">
        <v>2106</v>
      </c>
      <c r="B601" s="5" t="s">
        <v>327</v>
      </c>
      <c r="C601" s="5" t="s">
        <v>326</v>
      </c>
      <c r="D601" s="5" t="s">
        <v>35</v>
      </c>
      <c r="E601" s="5" t="s">
        <v>328</v>
      </c>
      <c r="F601" s="5" t="s">
        <v>2296</v>
      </c>
      <c r="G601" s="5">
        <v>2</v>
      </c>
      <c r="H601" s="5">
        <v>1</v>
      </c>
      <c r="I601" s="5" t="s">
        <v>2412</v>
      </c>
      <c r="J601" s="5" t="b">
        <f t="shared" si="9"/>
        <v>0</v>
      </c>
      <c r="K601" s="13" t="s">
        <v>1569</v>
      </c>
      <c r="L601" s="5" t="s">
        <v>1569</v>
      </c>
      <c r="M601" s="12">
        <v>100</v>
      </c>
      <c r="N601" s="5">
        <v>2015</v>
      </c>
      <c r="O601" s="12"/>
      <c r="Q601" s="12"/>
      <c r="S601" s="12">
        <v>10.849176452565271</v>
      </c>
      <c r="T601" s="5">
        <v>2017</v>
      </c>
      <c r="U601" s="12">
        <v>19.393707388204824</v>
      </c>
      <c r="V601" s="5">
        <v>2017</v>
      </c>
      <c r="W601" s="12">
        <v>0</v>
      </c>
      <c r="X601" s="5">
        <v>2017</v>
      </c>
      <c r="Y601" s="14">
        <v>0</v>
      </c>
      <c r="Z601" s="5">
        <v>2017</v>
      </c>
      <c r="AA601" s="14"/>
    </row>
    <row r="602" spans="1:27" ht="12.75" customHeight="1" x14ac:dyDescent="0.25">
      <c r="A602" s="5" t="s">
        <v>2107</v>
      </c>
      <c r="B602" s="5" t="s">
        <v>11</v>
      </c>
      <c r="C602" s="5" t="s">
        <v>570</v>
      </c>
      <c r="D602" s="5" t="s">
        <v>360</v>
      </c>
      <c r="E602" s="5" t="s">
        <v>2210</v>
      </c>
      <c r="F602" s="5" t="s">
        <v>2297</v>
      </c>
      <c r="G602" s="5">
        <v>2</v>
      </c>
      <c r="H602" s="5">
        <v>2</v>
      </c>
      <c r="I602" s="5" t="s">
        <v>2413</v>
      </c>
      <c r="J602" s="5" t="b">
        <f t="shared" si="9"/>
        <v>0</v>
      </c>
      <c r="K602" s="13">
        <v>1.7510052185986456</v>
      </c>
      <c r="L602" s="5">
        <v>2014</v>
      </c>
      <c r="M602" s="12">
        <v>46.939998626708999</v>
      </c>
      <c r="N602" s="5">
        <v>2015</v>
      </c>
      <c r="O602" s="12"/>
      <c r="Q602" s="12"/>
      <c r="S602" s="12">
        <v>14.275970535285973</v>
      </c>
      <c r="T602" s="5">
        <v>2015</v>
      </c>
      <c r="U602" s="12">
        <v>0</v>
      </c>
      <c r="V602" s="5">
        <v>2015</v>
      </c>
      <c r="W602" s="12">
        <v>0</v>
      </c>
      <c r="X602" s="5">
        <v>2015</v>
      </c>
      <c r="Y602" s="14">
        <v>1.0841753754914256</v>
      </c>
      <c r="Z602" s="5">
        <v>2015</v>
      </c>
      <c r="AA602" s="14"/>
    </row>
    <row r="603" spans="1:27" ht="12.75" customHeight="1" x14ac:dyDescent="0.25">
      <c r="A603" s="5" t="s">
        <v>2108</v>
      </c>
      <c r="B603" s="5" t="s">
        <v>11</v>
      </c>
      <c r="C603" s="5" t="s">
        <v>570</v>
      </c>
      <c r="D603" s="5" t="s">
        <v>360</v>
      </c>
      <c r="E603" s="5" t="s">
        <v>2211</v>
      </c>
      <c r="F603" s="5" t="s">
        <v>3339</v>
      </c>
      <c r="G603" s="5">
        <v>2</v>
      </c>
      <c r="H603" s="5">
        <v>3</v>
      </c>
      <c r="I603" s="5" t="s">
        <v>2414</v>
      </c>
      <c r="J603" s="5" t="b">
        <f t="shared" si="9"/>
        <v>0</v>
      </c>
      <c r="K603" s="13">
        <v>1.6447866019520736</v>
      </c>
      <c r="L603" s="5">
        <v>2014</v>
      </c>
      <c r="M603" s="12">
        <v>59.200000762939503</v>
      </c>
      <c r="N603" s="5">
        <v>2015</v>
      </c>
      <c r="O603" s="12"/>
      <c r="Q603" s="12"/>
      <c r="S603" s="12" t="s">
        <v>1569</v>
      </c>
      <c r="T603" s="5" t="s">
        <v>1569</v>
      </c>
      <c r="U603" s="12" t="s">
        <v>1569</v>
      </c>
      <c r="V603" s="5" t="s">
        <v>1569</v>
      </c>
      <c r="W603" s="12" t="s">
        <v>1569</v>
      </c>
      <c r="X603" s="5" t="s">
        <v>1569</v>
      </c>
      <c r="Y603" s="14" t="s">
        <v>1569</v>
      </c>
      <c r="Z603" s="5" t="s">
        <v>1569</v>
      </c>
      <c r="AA603" s="14"/>
    </row>
    <row r="604" spans="1:27" ht="12.75" customHeight="1" x14ac:dyDescent="0.25">
      <c r="A604" s="5" t="s">
        <v>2109</v>
      </c>
      <c r="B604" s="5" t="s">
        <v>11</v>
      </c>
      <c r="C604" s="5" t="s">
        <v>570</v>
      </c>
      <c r="D604" s="5" t="s">
        <v>360</v>
      </c>
      <c r="E604" s="5" t="s">
        <v>574</v>
      </c>
      <c r="F604" s="5" t="s">
        <v>573</v>
      </c>
      <c r="G604" s="5">
        <v>2</v>
      </c>
      <c r="H604" s="5">
        <v>1</v>
      </c>
      <c r="I604" s="5" t="s">
        <v>2415</v>
      </c>
      <c r="J604" s="5" t="b">
        <f t="shared" si="9"/>
        <v>0</v>
      </c>
      <c r="K604" s="13">
        <v>0.70929821735803233</v>
      </c>
      <c r="L604" s="5">
        <v>2014</v>
      </c>
      <c r="M604" s="12">
        <v>85</v>
      </c>
      <c r="N604" s="5">
        <v>2015</v>
      </c>
      <c r="O604" s="12"/>
      <c r="Q604" s="12"/>
      <c r="S604" s="12">
        <v>0</v>
      </c>
      <c r="T604" s="5">
        <v>2015</v>
      </c>
      <c r="U604" s="12">
        <v>0</v>
      </c>
      <c r="V604" s="5">
        <v>2015</v>
      </c>
      <c r="W604" s="12">
        <v>0</v>
      </c>
      <c r="X604" s="5">
        <v>2015</v>
      </c>
      <c r="Y604" s="14">
        <v>0</v>
      </c>
      <c r="Z604" s="5">
        <v>2015</v>
      </c>
      <c r="AA604" s="14"/>
    </row>
    <row r="605" spans="1:27" ht="12.75" customHeight="1" x14ac:dyDescent="0.25">
      <c r="A605" s="5" t="s">
        <v>2979</v>
      </c>
      <c r="B605" s="5" t="s">
        <v>11</v>
      </c>
      <c r="C605" s="5" t="s">
        <v>570</v>
      </c>
      <c r="D605" s="5" t="s">
        <v>360</v>
      </c>
      <c r="E605" s="5" t="s">
        <v>2985</v>
      </c>
      <c r="F605" s="5" t="s">
        <v>2992</v>
      </c>
      <c r="G605" s="5">
        <v>2</v>
      </c>
      <c r="H605" s="5">
        <v>3</v>
      </c>
      <c r="I605" s="5" t="s">
        <v>2993</v>
      </c>
      <c r="J605" s="5" t="b">
        <f t="shared" si="9"/>
        <v>0</v>
      </c>
      <c r="K605" s="13" t="s">
        <v>1569</v>
      </c>
      <c r="L605" s="5" t="s">
        <v>1569</v>
      </c>
      <c r="M605" s="12" t="s">
        <v>1569</v>
      </c>
      <c r="N605" s="5" t="s">
        <v>1569</v>
      </c>
      <c r="O605" s="12"/>
      <c r="Q605" s="12"/>
      <c r="S605" s="12">
        <v>0</v>
      </c>
      <c r="T605" s="5">
        <v>2011</v>
      </c>
      <c r="U605" s="12">
        <v>0</v>
      </c>
      <c r="V605" s="5">
        <v>2011</v>
      </c>
      <c r="W605" s="12">
        <v>0</v>
      </c>
      <c r="X605" s="5">
        <v>2011</v>
      </c>
      <c r="Y605" s="14">
        <v>0</v>
      </c>
      <c r="Z605" s="5">
        <v>2011</v>
      </c>
      <c r="AA605" s="14"/>
    </row>
    <row r="606" spans="1:27" ht="12.75" customHeight="1" x14ac:dyDescent="0.25">
      <c r="A606" s="5" t="s">
        <v>2110</v>
      </c>
      <c r="B606" s="5" t="s">
        <v>1536</v>
      </c>
      <c r="C606" s="5" t="s">
        <v>590</v>
      </c>
      <c r="D606" s="5" t="s">
        <v>620</v>
      </c>
      <c r="E606" s="5" t="s">
        <v>2212</v>
      </c>
      <c r="F606" s="5" t="s">
        <v>2298</v>
      </c>
      <c r="G606" s="5">
        <v>1</v>
      </c>
      <c r="H606" s="5">
        <v>2</v>
      </c>
      <c r="I606" s="5" t="s">
        <v>2416</v>
      </c>
      <c r="J606" s="5" t="b">
        <f t="shared" si="9"/>
        <v>0</v>
      </c>
      <c r="K606" s="13">
        <v>0.83326110723371005</v>
      </c>
      <c r="L606" s="5">
        <v>2012</v>
      </c>
      <c r="M606" s="12">
        <v>91</v>
      </c>
      <c r="N606" s="5">
        <v>2013</v>
      </c>
      <c r="O606" s="12"/>
      <c r="Q606" s="12"/>
      <c r="S606" s="12">
        <v>0</v>
      </c>
      <c r="T606" s="5">
        <v>2013</v>
      </c>
      <c r="U606" s="12">
        <v>0</v>
      </c>
      <c r="V606" s="5">
        <v>2013</v>
      </c>
      <c r="W606" s="12">
        <v>0</v>
      </c>
      <c r="X606" s="5">
        <v>2013</v>
      </c>
      <c r="Y606" s="14">
        <v>100</v>
      </c>
      <c r="Z606" s="5">
        <v>2013</v>
      </c>
      <c r="AA606" s="14"/>
    </row>
    <row r="607" spans="1:27" ht="12.75" customHeight="1" x14ac:dyDescent="0.25">
      <c r="A607" s="5" t="s">
        <v>2111</v>
      </c>
      <c r="B607" s="5" t="s">
        <v>1536</v>
      </c>
      <c r="C607" s="5" t="s">
        <v>590</v>
      </c>
      <c r="D607" s="5" t="s">
        <v>620</v>
      </c>
      <c r="E607" s="5" t="s">
        <v>2213</v>
      </c>
      <c r="F607" s="5" t="s">
        <v>2299</v>
      </c>
      <c r="G607" s="5">
        <v>1</v>
      </c>
      <c r="H607" s="5">
        <v>1</v>
      </c>
      <c r="I607" s="5" t="s">
        <v>2417</v>
      </c>
      <c r="J607" s="5" t="b">
        <f t="shared" si="9"/>
        <v>0</v>
      </c>
      <c r="K607" s="13">
        <v>0.65263176524724786</v>
      </c>
      <c r="L607" s="5">
        <v>2013</v>
      </c>
      <c r="M607" s="12">
        <v>96</v>
      </c>
      <c r="N607" s="5">
        <v>2013</v>
      </c>
      <c r="O607" s="12"/>
      <c r="Q607" s="12"/>
      <c r="S607" s="12">
        <v>0</v>
      </c>
      <c r="T607" s="5">
        <v>2013</v>
      </c>
      <c r="U607" s="12">
        <v>0</v>
      </c>
      <c r="V607" s="5">
        <v>2013</v>
      </c>
      <c r="W607" s="12">
        <v>0</v>
      </c>
      <c r="X607" s="5">
        <v>2013</v>
      </c>
      <c r="Y607" s="14">
        <v>100</v>
      </c>
      <c r="Z607" s="5">
        <v>2013</v>
      </c>
      <c r="AA607" s="14"/>
    </row>
    <row r="608" spans="1:27" ht="12.75" customHeight="1" x14ac:dyDescent="0.25">
      <c r="A608" s="5" t="s">
        <v>2112</v>
      </c>
      <c r="B608" s="5" t="s">
        <v>1536</v>
      </c>
      <c r="C608" s="5" t="s">
        <v>590</v>
      </c>
      <c r="D608" s="5" t="s">
        <v>620</v>
      </c>
      <c r="E608" s="5" t="s">
        <v>2214</v>
      </c>
      <c r="F608" s="5" t="s">
        <v>2300</v>
      </c>
      <c r="G608" s="5">
        <v>1</v>
      </c>
      <c r="H608" s="5">
        <v>2</v>
      </c>
      <c r="I608" s="5" t="s">
        <v>2418</v>
      </c>
      <c r="J608" s="5" t="b">
        <f t="shared" si="9"/>
        <v>0</v>
      </c>
      <c r="K608" s="13">
        <v>0.6412932113990818</v>
      </c>
      <c r="L608" s="5">
        <v>2013</v>
      </c>
      <c r="M608" s="12">
        <v>95</v>
      </c>
      <c r="N608" s="5">
        <v>2013</v>
      </c>
      <c r="O608" s="12"/>
      <c r="Q608" s="12"/>
      <c r="S608" s="12">
        <v>0</v>
      </c>
      <c r="T608" s="5">
        <v>2013</v>
      </c>
      <c r="U608" s="12">
        <v>0</v>
      </c>
      <c r="V608" s="5">
        <v>2013</v>
      </c>
      <c r="W608" s="12">
        <v>0</v>
      </c>
      <c r="X608" s="5">
        <v>2013</v>
      </c>
      <c r="Y608" s="14">
        <v>100</v>
      </c>
      <c r="Z608" s="5">
        <v>2013</v>
      </c>
      <c r="AA608" s="14"/>
    </row>
    <row r="609" spans="1:27" ht="12.75" customHeight="1" x14ac:dyDescent="0.25">
      <c r="A609" s="5" t="s">
        <v>2113</v>
      </c>
      <c r="B609" s="5" t="s">
        <v>9</v>
      </c>
      <c r="C609" s="5" t="s">
        <v>593</v>
      </c>
      <c r="D609" s="5" t="s">
        <v>360</v>
      </c>
      <c r="E609" s="5" t="s">
        <v>2215</v>
      </c>
      <c r="F609" s="5" t="s">
        <v>3340</v>
      </c>
      <c r="G609" s="5">
        <v>2</v>
      </c>
      <c r="H609" s="5">
        <v>2</v>
      </c>
      <c r="I609" s="5" t="s">
        <v>2419</v>
      </c>
      <c r="J609" s="5" t="b">
        <f t="shared" si="9"/>
        <v>0</v>
      </c>
      <c r="K609" s="13"/>
      <c r="M609" s="12">
        <v>97</v>
      </c>
      <c r="N609" s="5">
        <v>2015</v>
      </c>
      <c r="O609" s="12"/>
      <c r="Q609" s="12"/>
      <c r="S609" s="12">
        <v>0</v>
      </c>
      <c r="T609" s="5">
        <v>2015</v>
      </c>
      <c r="U609" s="12">
        <v>0</v>
      </c>
      <c r="V609" s="5">
        <v>2015</v>
      </c>
      <c r="W609" s="12">
        <v>0</v>
      </c>
      <c r="X609" s="5">
        <v>2015</v>
      </c>
      <c r="Y609" s="14">
        <v>0</v>
      </c>
      <c r="Z609" s="5">
        <v>2015</v>
      </c>
      <c r="AA609" s="14"/>
    </row>
    <row r="610" spans="1:27" ht="12.75" customHeight="1" x14ac:dyDescent="0.25">
      <c r="A610" s="5" t="s">
        <v>2114</v>
      </c>
      <c r="B610" s="5" t="s">
        <v>9</v>
      </c>
      <c r="C610" s="5" t="s">
        <v>593</v>
      </c>
      <c r="D610" s="5" t="s">
        <v>360</v>
      </c>
      <c r="E610" s="5" t="s">
        <v>2216</v>
      </c>
      <c r="F610" s="5" t="s">
        <v>2301</v>
      </c>
      <c r="G610" s="5">
        <v>2</v>
      </c>
      <c r="H610" s="5">
        <v>2</v>
      </c>
      <c r="I610" s="5" t="s">
        <v>2420</v>
      </c>
      <c r="J610" s="5" t="b">
        <f t="shared" si="9"/>
        <v>0</v>
      </c>
      <c r="K610" s="13">
        <v>0.26005993808511341</v>
      </c>
      <c r="L610" s="5">
        <v>2014</v>
      </c>
      <c r="M610" s="12">
        <v>100</v>
      </c>
      <c r="N610" s="5">
        <v>2015</v>
      </c>
      <c r="O610" s="12"/>
      <c r="Q610" s="12"/>
      <c r="S610" s="12">
        <v>0</v>
      </c>
      <c r="T610" s="5">
        <v>2015</v>
      </c>
      <c r="U610" s="12">
        <v>0</v>
      </c>
      <c r="V610" s="5">
        <v>2015</v>
      </c>
      <c r="W610" s="12">
        <v>0</v>
      </c>
      <c r="X610" s="5">
        <v>2015</v>
      </c>
      <c r="Y610" s="14">
        <v>0</v>
      </c>
      <c r="Z610" s="5">
        <v>2015</v>
      </c>
      <c r="AA610" s="14"/>
    </row>
    <row r="611" spans="1:27" ht="12.75" customHeight="1" x14ac:dyDescent="0.25">
      <c r="A611" s="5" t="s">
        <v>2115</v>
      </c>
      <c r="B611" s="5" t="s">
        <v>9</v>
      </c>
      <c r="C611" s="5" t="s">
        <v>593</v>
      </c>
      <c r="D611" s="5" t="s">
        <v>360</v>
      </c>
      <c r="E611" s="5" t="s">
        <v>2217</v>
      </c>
      <c r="F611" s="5" t="s">
        <v>2302</v>
      </c>
      <c r="G611" s="5">
        <v>2</v>
      </c>
      <c r="H611" s="5">
        <v>2</v>
      </c>
      <c r="I611" s="5" t="s">
        <v>2421</v>
      </c>
      <c r="J611" s="5" t="b">
        <f t="shared" si="9"/>
        <v>0</v>
      </c>
      <c r="K611" s="13" t="s">
        <v>1569</v>
      </c>
      <c r="L611" s="5" t="s">
        <v>1569</v>
      </c>
      <c r="M611" s="12" t="s">
        <v>1569</v>
      </c>
      <c r="N611" s="5" t="s">
        <v>1569</v>
      </c>
      <c r="O611" s="12"/>
      <c r="Q611" s="12"/>
      <c r="S611" s="12">
        <v>0</v>
      </c>
      <c r="T611" s="5">
        <v>2015</v>
      </c>
      <c r="U611" s="12">
        <v>0</v>
      </c>
      <c r="V611" s="5">
        <v>2015</v>
      </c>
      <c r="W611" s="12">
        <v>0</v>
      </c>
      <c r="X611" s="5">
        <v>2015</v>
      </c>
      <c r="Y611" s="14">
        <v>0</v>
      </c>
      <c r="Z611" s="5">
        <v>2015</v>
      </c>
      <c r="AA611" s="14"/>
    </row>
    <row r="612" spans="1:27" ht="12.75" customHeight="1" x14ac:dyDescent="0.25">
      <c r="A612" s="5" t="s">
        <v>2116</v>
      </c>
      <c r="B612" s="5" t="s">
        <v>9</v>
      </c>
      <c r="C612" s="5" t="s">
        <v>593</v>
      </c>
      <c r="D612" s="5" t="s">
        <v>360</v>
      </c>
      <c r="E612" s="5" t="s">
        <v>599</v>
      </c>
      <c r="F612" s="5" t="s">
        <v>598</v>
      </c>
      <c r="G612" s="5">
        <v>2</v>
      </c>
      <c r="H612" s="5">
        <v>2</v>
      </c>
      <c r="I612" s="5" t="s">
        <v>2422</v>
      </c>
      <c r="J612" s="5" t="b">
        <f t="shared" si="9"/>
        <v>0</v>
      </c>
      <c r="K612" s="13">
        <v>3.4114983253707216E-2</v>
      </c>
      <c r="L612" s="5">
        <v>2014</v>
      </c>
      <c r="M612" s="12">
        <v>67.5</v>
      </c>
      <c r="N612" s="5">
        <v>2015</v>
      </c>
      <c r="O612" s="12"/>
      <c r="Q612" s="12"/>
      <c r="S612" s="12">
        <v>0</v>
      </c>
      <c r="T612" s="5">
        <v>2015</v>
      </c>
      <c r="U612" s="12">
        <v>0</v>
      </c>
      <c r="V612" s="5">
        <v>2015</v>
      </c>
      <c r="W612" s="12">
        <v>0</v>
      </c>
      <c r="X612" s="5">
        <v>2015</v>
      </c>
      <c r="Y612" s="14">
        <v>0</v>
      </c>
      <c r="Z612" s="5">
        <v>2015</v>
      </c>
      <c r="AA612" s="14"/>
    </row>
    <row r="613" spans="1:27" ht="12.75" customHeight="1" x14ac:dyDescent="0.25">
      <c r="A613" s="5" t="s">
        <v>2117</v>
      </c>
      <c r="B613" s="5" t="s">
        <v>9</v>
      </c>
      <c r="C613" s="5" t="s">
        <v>593</v>
      </c>
      <c r="D613" s="5" t="s">
        <v>360</v>
      </c>
      <c r="E613" s="5" t="s">
        <v>2218</v>
      </c>
      <c r="F613" s="5" t="s">
        <v>2303</v>
      </c>
      <c r="G613" s="5">
        <v>2</v>
      </c>
      <c r="H613" s="5">
        <v>1</v>
      </c>
      <c r="I613" s="5" t="s">
        <v>2423</v>
      </c>
      <c r="J613" s="5" t="b">
        <f t="shared" si="9"/>
        <v>0</v>
      </c>
      <c r="K613" s="13">
        <v>0.24614866034257121</v>
      </c>
      <c r="L613" s="5">
        <v>2014</v>
      </c>
      <c r="M613" s="12">
        <v>97.300003051757798</v>
      </c>
      <c r="N613" s="5">
        <v>2015</v>
      </c>
      <c r="O613" s="12"/>
      <c r="Q613" s="12"/>
      <c r="S613" s="12">
        <v>0</v>
      </c>
      <c r="T613" s="5">
        <v>2015</v>
      </c>
      <c r="U613" s="12">
        <v>0</v>
      </c>
      <c r="V613" s="5">
        <v>2015</v>
      </c>
      <c r="W613" s="12">
        <v>0</v>
      </c>
      <c r="X613" s="5">
        <v>2015</v>
      </c>
      <c r="Y613" s="14">
        <v>0</v>
      </c>
      <c r="Z613" s="5">
        <v>2015</v>
      </c>
      <c r="AA613" s="14"/>
    </row>
    <row r="614" spans="1:27" ht="12.75" customHeight="1" x14ac:dyDescent="0.25">
      <c r="A614" s="5" t="s">
        <v>2118</v>
      </c>
      <c r="B614" s="5" t="s">
        <v>9</v>
      </c>
      <c r="C614" s="5" t="s">
        <v>593</v>
      </c>
      <c r="D614" s="5" t="s">
        <v>360</v>
      </c>
      <c r="E614" s="5" t="s">
        <v>2219</v>
      </c>
      <c r="F614" s="5" t="s">
        <v>2304</v>
      </c>
      <c r="G614" s="5">
        <v>2</v>
      </c>
      <c r="H614" s="5">
        <v>2</v>
      </c>
      <c r="I614" s="5" t="s">
        <v>2424</v>
      </c>
      <c r="J614" s="5" t="b">
        <f t="shared" si="9"/>
        <v>0</v>
      </c>
      <c r="K614" s="13">
        <v>0.27505679203396138</v>
      </c>
      <c r="L614" s="5">
        <v>2014</v>
      </c>
      <c r="M614" s="12">
        <v>87</v>
      </c>
      <c r="N614" s="5">
        <v>2015</v>
      </c>
      <c r="O614" s="12"/>
      <c r="Q614" s="12"/>
      <c r="S614" s="12">
        <v>0</v>
      </c>
      <c r="T614" s="5">
        <v>2015</v>
      </c>
      <c r="U614" s="12">
        <v>0</v>
      </c>
      <c r="V614" s="5">
        <v>2015</v>
      </c>
      <c r="W614" s="12">
        <v>0</v>
      </c>
      <c r="X614" s="5">
        <v>2015</v>
      </c>
      <c r="Y614" s="14">
        <v>0</v>
      </c>
      <c r="Z614" s="5">
        <v>2015</v>
      </c>
      <c r="AA614" s="14"/>
    </row>
    <row r="615" spans="1:27" ht="12.75" customHeight="1" x14ac:dyDescent="0.25">
      <c r="A615" s="5" t="s">
        <v>2119</v>
      </c>
      <c r="B615" s="5" t="s">
        <v>9</v>
      </c>
      <c r="C615" s="5" t="s">
        <v>593</v>
      </c>
      <c r="D615" s="5" t="s">
        <v>360</v>
      </c>
      <c r="E615" s="5" t="s">
        <v>2220</v>
      </c>
      <c r="F615" s="5" t="s">
        <v>2305</v>
      </c>
      <c r="G615" s="5">
        <v>2</v>
      </c>
      <c r="H615" s="5">
        <v>2</v>
      </c>
      <c r="I615" s="5" t="s">
        <v>2425</v>
      </c>
      <c r="J615" s="5" t="b">
        <f t="shared" si="9"/>
        <v>0</v>
      </c>
      <c r="K615" s="13" t="s">
        <v>1569</v>
      </c>
      <c r="L615" s="5" t="s">
        <v>1569</v>
      </c>
      <c r="M615" s="12" t="s">
        <v>1569</v>
      </c>
      <c r="N615" s="5" t="s">
        <v>1569</v>
      </c>
      <c r="O615" s="12"/>
      <c r="Q615" s="12"/>
      <c r="S615" s="12">
        <v>0</v>
      </c>
      <c r="T615" s="5">
        <v>2015</v>
      </c>
      <c r="U615" s="12">
        <v>0</v>
      </c>
      <c r="V615" s="5">
        <v>2015</v>
      </c>
      <c r="W615" s="12">
        <v>0</v>
      </c>
      <c r="X615" s="5">
        <v>2015</v>
      </c>
      <c r="Y615" s="14">
        <v>0</v>
      </c>
      <c r="Z615" s="5">
        <v>2015</v>
      </c>
      <c r="AA615" s="14"/>
    </row>
    <row r="616" spans="1:27" ht="12.75" customHeight="1" x14ac:dyDescent="0.25">
      <c r="A616" s="5" t="s">
        <v>2120</v>
      </c>
      <c r="B616" s="5" t="s">
        <v>9</v>
      </c>
      <c r="C616" s="5" t="s">
        <v>593</v>
      </c>
      <c r="D616" s="5" t="s">
        <v>360</v>
      </c>
      <c r="E616" s="5" t="s">
        <v>602</v>
      </c>
      <c r="F616" s="5" t="s">
        <v>601</v>
      </c>
      <c r="G616" s="5">
        <v>2</v>
      </c>
      <c r="H616" s="5">
        <v>2</v>
      </c>
      <c r="I616" s="5" t="s">
        <v>2426</v>
      </c>
      <c r="J616" s="5" t="b">
        <f t="shared" si="9"/>
        <v>0</v>
      </c>
      <c r="K616" s="13">
        <v>0.26542624624603789</v>
      </c>
      <c r="L616" s="5">
        <v>2014</v>
      </c>
      <c r="M616" s="12">
        <v>95</v>
      </c>
      <c r="N616" s="5">
        <v>2015</v>
      </c>
      <c r="O616" s="12"/>
      <c r="Q616" s="12"/>
      <c r="S616" s="12">
        <v>0</v>
      </c>
      <c r="T616" s="5">
        <v>2015</v>
      </c>
      <c r="U616" s="12">
        <v>0</v>
      </c>
      <c r="V616" s="5">
        <v>2015</v>
      </c>
      <c r="W616" s="12">
        <v>0</v>
      </c>
      <c r="X616" s="5">
        <v>2015</v>
      </c>
      <c r="Y616" s="14">
        <v>0</v>
      </c>
      <c r="Z616" s="5">
        <v>2015</v>
      </c>
      <c r="AA616" s="14"/>
    </row>
    <row r="617" spans="1:27" ht="12.75" customHeight="1" x14ac:dyDescent="0.25">
      <c r="A617" s="5" t="s">
        <v>2121</v>
      </c>
      <c r="B617" s="5" t="s">
        <v>9</v>
      </c>
      <c r="C617" s="5" t="s">
        <v>593</v>
      </c>
      <c r="D617" s="5" t="s">
        <v>360</v>
      </c>
      <c r="E617" s="5" t="s">
        <v>2221</v>
      </c>
      <c r="F617" s="5" t="s">
        <v>615</v>
      </c>
      <c r="G617" s="5">
        <v>2</v>
      </c>
      <c r="H617" s="5">
        <v>2</v>
      </c>
      <c r="I617" s="5" t="s">
        <v>2427</v>
      </c>
      <c r="J617" s="5" t="b">
        <f t="shared" si="9"/>
        <v>0</v>
      </c>
      <c r="K617" s="13" t="s">
        <v>1569</v>
      </c>
      <c r="L617" s="5" t="s">
        <v>1569</v>
      </c>
      <c r="M617" s="12" t="s">
        <v>1569</v>
      </c>
      <c r="N617" s="5" t="s">
        <v>1569</v>
      </c>
      <c r="O617" s="12"/>
      <c r="Q617" s="12"/>
      <c r="S617" s="12">
        <v>0</v>
      </c>
      <c r="T617" s="5">
        <v>2015</v>
      </c>
      <c r="U617" s="12">
        <v>0</v>
      </c>
      <c r="V617" s="5">
        <v>2015</v>
      </c>
      <c r="W617" s="12">
        <v>0</v>
      </c>
      <c r="X617" s="5">
        <v>2015</v>
      </c>
      <c r="Y617" s="14">
        <v>0</v>
      </c>
      <c r="Z617" s="5">
        <v>2015</v>
      </c>
      <c r="AA617" s="14"/>
    </row>
    <row r="618" spans="1:27" ht="12.75" customHeight="1" x14ac:dyDescent="0.25">
      <c r="A618" s="5" t="s">
        <v>2122</v>
      </c>
      <c r="B618" s="5" t="s">
        <v>9</v>
      </c>
      <c r="C618" s="5" t="s">
        <v>593</v>
      </c>
      <c r="D618" s="5" t="s">
        <v>360</v>
      </c>
      <c r="E618" s="5" t="s">
        <v>2222</v>
      </c>
      <c r="F618" s="5" t="s">
        <v>612</v>
      </c>
      <c r="G618" s="5">
        <v>2</v>
      </c>
      <c r="H618" s="5">
        <v>2</v>
      </c>
      <c r="I618" s="5" t="s">
        <v>2428</v>
      </c>
      <c r="J618" s="5" t="b">
        <f t="shared" si="9"/>
        <v>0</v>
      </c>
      <c r="K618" s="13" t="s">
        <v>1569</v>
      </c>
      <c r="L618" s="5" t="s">
        <v>1569</v>
      </c>
      <c r="M618" s="12">
        <v>95</v>
      </c>
      <c r="N618" s="5">
        <v>2015</v>
      </c>
      <c r="O618" s="12"/>
      <c r="Q618" s="12"/>
      <c r="S618" s="12">
        <v>0</v>
      </c>
      <c r="T618" s="5">
        <v>2015</v>
      </c>
      <c r="U618" s="12">
        <v>0</v>
      </c>
      <c r="V618" s="5">
        <v>2015</v>
      </c>
      <c r="W618" s="12">
        <v>0</v>
      </c>
      <c r="X618" s="5">
        <v>2015</v>
      </c>
      <c r="Y618" s="14">
        <v>0</v>
      </c>
      <c r="Z618" s="5">
        <v>2015</v>
      </c>
      <c r="AA618" s="14"/>
    </row>
    <row r="619" spans="1:27" ht="12.75" customHeight="1" x14ac:dyDescent="0.25">
      <c r="A619" s="5" t="s">
        <v>2123</v>
      </c>
      <c r="B619" s="5" t="s">
        <v>9</v>
      </c>
      <c r="C619" s="5" t="s">
        <v>593</v>
      </c>
      <c r="D619" s="5" t="s">
        <v>360</v>
      </c>
      <c r="E619" s="5" t="s">
        <v>2223</v>
      </c>
      <c r="F619" s="5" t="s">
        <v>2306</v>
      </c>
      <c r="G619" s="5">
        <v>2</v>
      </c>
      <c r="H619" s="5">
        <v>2</v>
      </c>
      <c r="I619" s="5" t="s">
        <v>2429</v>
      </c>
      <c r="J619" s="5" t="b">
        <f t="shared" si="9"/>
        <v>0</v>
      </c>
      <c r="K619" s="13">
        <v>1.0001683107897477</v>
      </c>
      <c r="L619" s="5">
        <v>2014</v>
      </c>
      <c r="M619" s="12">
        <v>91</v>
      </c>
      <c r="N619" s="5">
        <v>2015</v>
      </c>
      <c r="O619" s="12"/>
      <c r="Q619" s="12"/>
      <c r="S619" s="12">
        <v>0</v>
      </c>
      <c r="T619" s="5">
        <v>2015</v>
      </c>
      <c r="U619" s="12">
        <v>0</v>
      </c>
      <c r="V619" s="5">
        <v>2015</v>
      </c>
      <c r="W619" s="12">
        <v>0</v>
      </c>
      <c r="X619" s="5">
        <v>2015</v>
      </c>
      <c r="Y619" s="14">
        <v>10.50583644953519</v>
      </c>
      <c r="Z619" s="5">
        <v>2015</v>
      </c>
      <c r="AA619" s="14"/>
    </row>
    <row r="620" spans="1:27" ht="12.75" customHeight="1" x14ac:dyDescent="0.25">
      <c r="A620" s="5" t="s">
        <v>2124</v>
      </c>
      <c r="B620" s="5" t="s">
        <v>9</v>
      </c>
      <c r="C620" s="5" t="s">
        <v>593</v>
      </c>
      <c r="D620" s="5" t="s">
        <v>360</v>
      </c>
      <c r="E620" s="5" t="s">
        <v>2224</v>
      </c>
      <c r="F620" s="5" t="s">
        <v>604</v>
      </c>
      <c r="G620" s="5">
        <v>2</v>
      </c>
      <c r="H620" s="5">
        <v>3</v>
      </c>
      <c r="I620" s="5" t="s">
        <v>2430</v>
      </c>
      <c r="J620" s="5" t="b">
        <f t="shared" si="9"/>
        <v>0</v>
      </c>
      <c r="K620" s="13">
        <v>1.9091254865493918E-2</v>
      </c>
      <c r="L620" s="5">
        <v>2014</v>
      </c>
      <c r="M620" s="12">
        <v>100</v>
      </c>
      <c r="N620" s="5">
        <v>2015</v>
      </c>
      <c r="O620" s="12"/>
      <c r="Q620" s="12"/>
      <c r="S620" s="12">
        <v>0</v>
      </c>
      <c r="T620" s="5">
        <v>2015</v>
      </c>
      <c r="U620" s="12">
        <v>0</v>
      </c>
      <c r="V620" s="5">
        <v>2015</v>
      </c>
      <c r="W620" s="12">
        <v>0</v>
      </c>
      <c r="X620" s="5">
        <v>2015</v>
      </c>
      <c r="Y620" s="14">
        <v>0</v>
      </c>
      <c r="Z620" s="5">
        <v>2015</v>
      </c>
      <c r="AA620" s="14"/>
    </row>
    <row r="621" spans="1:27" ht="12.75" customHeight="1" x14ac:dyDescent="0.25">
      <c r="A621" s="5" t="s">
        <v>2125</v>
      </c>
      <c r="B621" s="5" t="s">
        <v>9</v>
      </c>
      <c r="C621" s="5" t="s">
        <v>593</v>
      </c>
      <c r="D621" s="5" t="s">
        <v>360</v>
      </c>
      <c r="E621" s="5" t="s">
        <v>2225</v>
      </c>
      <c r="F621" s="5" t="s">
        <v>607</v>
      </c>
      <c r="G621" s="5">
        <v>2</v>
      </c>
      <c r="H621" s="5">
        <v>2</v>
      </c>
      <c r="I621" s="5" t="s">
        <v>2431</v>
      </c>
      <c r="J621" s="5" t="b">
        <f t="shared" si="9"/>
        <v>0</v>
      </c>
      <c r="K621" s="13" t="s">
        <v>1569</v>
      </c>
      <c r="L621" s="5" t="s">
        <v>1569</v>
      </c>
      <c r="M621" s="12">
        <v>92</v>
      </c>
      <c r="N621" s="5">
        <v>2015</v>
      </c>
      <c r="O621" s="12"/>
      <c r="Q621" s="12"/>
      <c r="S621" s="12">
        <v>7.8362573303254566</v>
      </c>
      <c r="T621" s="5">
        <v>2015</v>
      </c>
      <c r="U621" s="12">
        <v>0</v>
      </c>
      <c r="V621" s="5">
        <v>2015</v>
      </c>
      <c r="W621" s="12">
        <v>0</v>
      </c>
      <c r="X621" s="5">
        <v>2015</v>
      </c>
      <c r="Y621" s="14">
        <v>0</v>
      </c>
      <c r="Z621" s="5">
        <v>2015</v>
      </c>
      <c r="AA621" s="14"/>
    </row>
    <row r="622" spans="1:27" ht="12.75" customHeight="1" x14ac:dyDescent="0.25">
      <c r="A622" s="5" t="s">
        <v>2126</v>
      </c>
      <c r="B622" s="5" t="s">
        <v>9</v>
      </c>
      <c r="C622" s="5" t="s">
        <v>593</v>
      </c>
      <c r="D622" s="5" t="s">
        <v>360</v>
      </c>
      <c r="E622" s="5" t="s">
        <v>10</v>
      </c>
      <c r="F622" s="5" t="s">
        <v>592</v>
      </c>
      <c r="G622" s="5">
        <v>2</v>
      </c>
      <c r="H622" s="5">
        <v>2</v>
      </c>
      <c r="I622" s="5" t="s">
        <v>2432</v>
      </c>
      <c r="J622" s="5" t="b">
        <f t="shared" si="9"/>
        <v>0</v>
      </c>
      <c r="K622" s="13">
        <v>0.70670305207215145</v>
      </c>
      <c r="L622" s="5">
        <v>2014</v>
      </c>
      <c r="M622" s="12">
        <v>76</v>
      </c>
      <c r="N622" s="5">
        <v>2015</v>
      </c>
      <c r="O622" s="12"/>
      <c r="Q622" s="12"/>
      <c r="S622" s="12">
        <v>1.7684280076592562</v>
      </c>
      <c r="T622" s="5">
        <v>2015</v>
      </c>
      <c r="U622" s="12">
        <v>0</v>
      </c>
      <c r="V622" s="5">
        <v>2015</v>
      </c>
      <c r="W622" s="12">
        <v>0</v>
      </c>
      <c r="X622" s="5">
        <v>2015</v>
      </c>
      <c r="Y622" s="14">
        <v>0</v>
      </c>
      <c r="Z622" s="5">
        <v>2015</v>
      </c>
      <c r="AA622" s="14"/>
    </row>
    <row r="623" spans="1:27" ht="12.75" customHeight="1" x14ac:dyDescent="0.25">
      <c r="A623" s="5" t="s">
        <v>2127</v>
      </c>
      <c r="B623" s="5" t="s">
        <v>9</v>
      </c>
      <c r="C623" s="5" t="s">
        <v>593</v>
      </c>
      <c r="D623" s="5" t="s">
        <v>360</v>
      </c>
      <c r="E623" s="5" t="s">
        <v>596</v>
      </c>
      <c r="F623" s="5" t="s">
        <v>595</v>
      </c>
      <c r="G623" s="5">
        <v>2</v>
      </c>
      <c r="H623" s="5">
        <v>2</v>
      </c>
      <c r="I623" s="5" t="s">
        <v>2433</v>
      </c>
      <c r="J623" s="5" t="b">
        <f t="shared" si="9"/>
        <v>0</v>
      </c>
      <c r="K623" s="13">
        <v>0.14496875760152594</v>
      </c>
      <c r="L623" s="5">
        <v>2014</v>
      </c>
      <c r="M623" s="12">
        <v>98</v>
      </c>
      <c r="N623" s="5">
        <v>2015</v>
      </c>
      <c r="O623" s="12"/>
      <c r="Q623" s="12"/>
      <c r="S623" s="12">
        <v>5.7603684610685564</v>
      </c>
      <c r="T623" s="5">
        <v>2015</v>
      </c>
      <c r="U623" s="12">
        <v>0</v>
      </c>
      <c r="V623" s="5">
        <v>2015</v>
      </c>
      <c r="W623" s="12">
        <v>0</v>
      </c>
      <c r="X623" s="5">
        <v>2015</v>
      </c>
      <c r="Y623" s="14">
        <v>0</v>
      </c>
      <c r="Z623" s="5">
        <v>2015</v>
      </c>
      <c r="AA623" s="14"/>
    </row>
    <row r="624" spans="1:27" ht="12.75" customHeight="1" x14ac:dyDescent="0.25">
      <c r="A624" s="5" t="s">
        <v>2770</v>
      </c>
      <c r="B624" s="5" t="s">
        <v>847</v>
      </c>
      <c r="C624" s="5" t="s">
        <v>846</v>
      </c>
      <c r="D624" s="5" t="s">
        <v>620</v>
      </c>
      <c r="E624" s="5" t="s">
        <v>2781</v>
      </c>
      <c r="F624" s="5" t="s">
        <v>2780</v>
      </c>
      <c r="G624" s="5">
        <v>2</v>
      </c>
      <c r="H624" s="5">
        <v>1</v>
      </c>
      <c r="I624" s="13"/>
      <c r="J624" s="13" t="b">
        <f t="shared" si="9"/>
        <v>0</v>
      </c>
      <c r="K624" s="13">
        <v>0.63742536931561122</v>
      </c>
      <c r="L624" s="5">
        <v>2020</v>
      </c>
      <c r="M624" s="14">
        <v>67.381448351917655</v>
      </c>
      <c r="N624" s="5">
        <v>2020</v>
      </c>
      <c r="S624" s="14">
        <v>1.1193204835341823E-2</v>
      </c>
      <c r="T624" s="5">
        <v>2020</v>
      </c>
      <c r="U624" s="14">
        <v>0.41969918185339233</v>
      </c>
      <c r="V624" s="5">
        <v>2020</v>
      </c>
      <c r="Y624" s="14">
        <v>100</v>
      </c>
      <c r="Z624" s="5">
        <v>2020</v>
      </c>
    </row>
    <row r="625" spans="1:26" ht="12.75" customHeight="1" x14ac:dyDescent="0.25">
      <c r="A625" s="5" t="s">
        <v>2771</v>
      </c>
      <c r="B625" s="5" t="s">
        <v>847</v>
      </c>
      <c r="C625" s="5" t="s">
        <v>846</v>
      </c>
      <c r="D625" s="5" t="s">
        <v>620</v>
      </c>
      <c r="E625" s="5" t="s">
        <v>2782</v>
      </c>
      <c r="F625" s="5" t="s">
        <v>2783</v>
      </c>
      <c r="G625" s="5">
        <v>2</v>
      </c>
      <c r="H625" s="5">
        <v>1</v>
      </c>
      <c r="I625" s="13"/>
      <c r="J625" s="13" t="b">
        <f t="shared" si="9"/>
        <v>0</v>
      </c>
      <c r="K625" s="13">
        <v>0.9657470994881675</v>
      </c>
      <c r="L625" s="5">
        <v>2020</v>
      </c>
      <c r="M625" s="14">
        <v>69.246072155010964</v>
      </c>
      <c r="N625" s="5">
        <v>2020</v>
      </c>
      <c r="S625" s="14">
        <v>0.35612598097766368</v>
      </c>
      <c r="T625" s="5">
        <v>2020</v>
      </c>
      <c r="U625" s="14">
        <v>3.1253550293651781E-3</v>
      </c>
      <c r="V625" s="5">
        <v>2020</v>
      </c>
      <c r="Y625" s="14">
        <v>0</v>
      </c>
      <c r="Z625" s="5">
        <v>2020</v>
      </c>
    </row>
    <row r="626" spans="1:26" ht="12.75" customHeight="1" x14ac:dyDescent="0.25">
      <c r="A626" s="5" t="s">
        <v>2772</v>
      </c>
      <c r="B626" s="5" t="s">
        <v>847</v>
      </c>
      <c r="C626" s="5" t="s">
        <v>846</v>
      </c>
      <c r="D626" s="5" t="s">
        <v>620</v>
      </c>
      <c r="E626" s="5" t="s">
        <v>2784</v>
      </c>
      <c r="F626" s="5" t="s">
        <v>2785</v>
      </c>
      <c r="G626" s="5">
        <v>2</v>
      </c>
      <c r="H626" s="5">
        <v>1</v>
      </c>
      <c r="I626" s="13"/>
      <c r="J626" s="13" t="b">
        <f t="shared" si="9"/>
        <v>0</v>
      </c>
      <c r="K626" s="13">
        <v>0.48095774729353241</v>
      </c>
      <c r="L626" s="5">
        <v>2020</v>
      </c>
      <c r="M626" s="14">
        <v>84.43369460620201</v>
      </c>
      <c r="N626" s="5">
        <v>2020</v>
      </c>
      <c r="S626" s="14">
        <v>0.60283715301908192</v>
      </c>
      <c r="T626" s="5">
        <v>2020</v>
      </c>
      <c r="U626" s="14">
        <v>0.23840963703836024</v>
      </c>
      <c r="V626" s="5">
        <v>2020</v>
      </c>
      <c r="Y626" s="14">
        <v>0</v>
      </c>
      <c r="Z626" s="5">
        <v>2020</v>
      </c>
    </row>
    <row r="627" spans="1:26" ht="12.75" customHeight="1" x14ac:dyDescent="0.25">
      <c r="A627" s="5" t="s">
        <v>2773</v>
      </c>
      <c r="B627" s="5" t="s">
        <v>847</v>
      </c>
      <c r="C627" s="5" t="s">
        <v>846</v>
      </c>
      <c r="D627" s="5" t="s">
        <v>620</v>
      </c>
      <c r="E627" s="5" t="s">
        <v>2786</v>
      </c>
      <c r="F627" s="5" t="s">
        <v>2787</v>
      </c>
      <c r="G627" s="5">
        <v>2</v>
      </c>
      <c r="H627" s="5">
        <v>1</v>
      </c>
      <c r="I627" s="13"/>
      <c r="J627" s="13" t="b">
        <f t="shared" si="9"/>
        <v>0</v>
      </c>
      <c r="K627" s="13">
        <v>0.70000000450011091</v>
      </c>
      <c r="L627" s="5">
        <v>2020</v>
      </c>
      <c r="M627" s="14">
        <v>50.761540104449821</v>
      </c>
      <c r="N627" s="5">
        <v>2020</v>
      </c>
      <c r="S627" s="14">
        <v>28.914158923866317</v>
      </c>
      <c r="T627" s="5">
        <v>2020</v>
      </c>
      <c r="U627" s="14">
        <v>1.3867702121758425E-2</v>
      </c>
      <c r="V627" s="5">
        <v>2020</v>
      </c>
      <c r="Y627" s="14">
        <v>0</v>
      </c>
      <c r="Z627" s="5">
        <v>2020</v>
      </c>
    </row>
    <row r="628" spans="1:26" ht="12.75" customHeight="1" x14ac:dyDescent="0.25">
      <c r="A628" s="5" t="s">
        <v>2774</v>
      </c>
      <c r="B628" s="5" t="s">
        <v>847</v>
      </c>
      <c r="C628" s="5" t="s">
        <v>846</v>
      </c>
      <c r="D628" s="5" t="s">
        <v>620</v>
      </c>
      <c r="E628" s="5" t="s">
        <v>2788</v>
      </c>
      <c r="F628" s="5" t="s">
        <v>2789</v>
      </c>
      <c r="G628" s="5">
        <v>2</v>
      </c>
      <c r="H628" s="5">
        <v>1</v>
      </c>
      <c r="I628" s="13"/>
      <c r="J628" s="13" t="b">
        <f t="shared" si="9"/>
        <v>0</v>
      </c>
      <c r="K628" s="13">
        <v>0.73221167234680207</v>
      </c>
      <c r="L628" s="5">
        <v>2020</v>
      </c>
      <c r="M628" s="14">
        <v>67.60718795506223</v>
      </c>
      <c r="N628" s="5">
        <v>2020</v>
      </c>
      <c r="S628" s="14">
        <v>0.22222222222222221</v>
      </c>
      <c r="T628" s="5">
        <v>2020</v>
      </c>
      <c r="U628" s="14">
        <v>0</v>
      </c>
      <c r="V628" s="5">
        <v>2020</v>
      </c>
      <c r="Y628" s="14">
        <v>0</v>
      </c>
      <c r="Z628" s="5">
        <v>2020</v>
      </c>
    </row>
    <row r="629" spans="1:26" ht="12.75" customHeight="1" x14ac:dyDescent="0.25">
      <c r="A629" s="5" t="s">
        <v>2775</v>
      </c>
      <c r="B629" s="5" t="s">
        <v>847</v>
      </c>
      <c r="C629" s="5" t="s">
        <v>846</v>
      </c>
      <c r="D629" s="5" t="s">
        <v>620</v>
      </c>
      <c r="E629" s="5" t="s">
        <v>2791</v>
      </c>
      <c r="F629" s="5" t="s">
        <v>2790</v>
      </c>
      <c r="G629" s="5">
        <v>2</v>
      </c>
      <c r="H629" s="5">
        <v>1</v>
      </c>
      <c r="I629" s="13"/>
      <c r="J629" s="13" t="b">
        <f t="shared" si="9"/>
        <v>0</v>
      </c>
      <c r="K629" s="13">
        <v>0.57594995532095961</v>
      </c>
      <c r="L629" s="5">
        <v>2020</v>
      </c>
      <c r="M629" s="14">
        <v>46.903638886914159</v>
      </c>
      <c r="N629" s="5">
        <v>2020</v>
      </c>
      <c r="S629" s="14">
        <v>1.7638805371818</v>
      </c>
      <c r="T629" s="5">
        <v>2020</v>
      </c>
      <c r="U629" s="14">
        <v>4.4297454399679292</v>
      </c>
      <c r="V629" s="5">
        <v>2020</v>
      </c>
      <c r="Y629" s="14">
        <v>100</v>
      </c>
      <c r="Z629" s="5">
        <v>2020</v>
      </c>
    </row>
    <row r="630" spans="1:26" ht="12.75" customHeight="1" x14ac:dyDescent="0.25">
      <c r="A630" s="5" t="s">
        <v>2776</v>
      </c>
      <c r="B630" s="5" t="s">
        <v>847</v>
      </c>
      <c r="C630" s="5" t="s">
        <v>846</v>
      </c>
      <c r="D630" s="5" t="s">
        <v>620</v>
      </c>
      <c r="E630" s="5" t="s">
        <v>2792</v>
      </c>
      <c r="F630" s="5" t="s">
        <v>2793</v>
      </c>
      <c r="G630" s="5">
        <v>2</v>
      </c>
      <c r="H630" s="5">
        <v>1</v>
      </c>
      <c r="I630" s="13"/>
      <c r="J630" s="13" t="b">
        <f t="shared" si="9"/>
        <v>0</v>
      </c>
      <c r="K630" s="13">
        <v>0.70551041068773357</v>
      </c>
      <c r="L630" s="5">
        <v>2020</v>
      </c>
      <c r="M630" s="14">
        <v>74.164968272621948</v>
      </c>
      <c r="N630" s="5">
        <v>2020</v>
      </c>
      <c r="S630" s="14">
        <v>1.5303263254271251</v>
      </c>
      <c r="T630" s="5">
        <v>2020</v>
      </c>
      <c r="U630" s="14">
        <v>0.65419696995871246</v>
      </c>
      <c r="V630" s="5">
        <v>2020</v>
      </c>
      <c r="Y630" s="14">
        <v>0</v>
      </c>
      <c r="Z630" s="5">
        <v>2020</v>
      </c>
    </row>
    <row r="631" spans="1:26" ht="12.75" customHeight="1" x14ac:dyDescent="0.25">
      <c r="A631" s="5" t="s">
        <v>2777</v>
      </c>
      <c r="B631" s="5" t="s">
        <v>847</v>
      </c>
      <c r="C631" s="5" t="s">
        <v>846</v>
      </c>
      <c r="D631" s="5" t="s">
        <v>620</v>
      </c>
      <c r="E631" s="5" t="s">
        <v>2794</v>
      </c>
      <c r="F631" s="5" t="s">
        <v>2795</v>
      </c>
      <c r="G631" s="5">
        <v>2</v>
      </c>
      <c r="H631" s="5">
        <v>1</v>
      </c>
      <c r="I631" s="13"/>
      <c r="J631" s="13" t="b">
        <f t="shared" si="9"/>
        <v>0</v>
      </c>
      <c r="K631" s="13">
        <v>0.5804982210406574</v>
      </c>
      <c r="L631" s="5">
        <v>2020</v>
      </c>
      <c r="M631" s="14">
        <v>78.59908498659955</v>
      </c>
      <c r="N631" s="5">
        <v>2020</v>
      </c>
      <c r="S631" s="14">
        <v>2.0665037888982818</v>
      </c>
      <c r="T631" s="5">
        <v>2020</v>
      </c>
      <c r="U631" s="14">
        <v>0.30042039901894263</v>
      </c>
      <c r="V631" s="5">
        <v>2020</v>
      </c>
      <c r="Y631" s="14">
        <v>100</v>
      </c>
      <c r="Z631" s="5">
        <v>2020</v>
      </c>
    </row>
    <row r="632" spans="1:26" ht="12.75" customHeight="1" x14ac:dyDescent="0.25">
      <c r="A632" s="5" t="s">
        <v>2778</v>
      </c>
      <c r="B632" s="5" t="s">
        <v>847</v>
      </c>
      <c r="C632" s="5" t="s">
        <v>846</v>
      </c>
      <c r="D632" s="5" t="s">
        <v>620</v>
      </c>
      <c r="E632" s="5" t="s">
        <v>2797</v>
      </c>
      <c r="F632" s="5" t="s">
        <v>2796</v>
      </c>
      <c r="G632" s="5">
        <v>2</v>
      </c>
      <c r="H632" s="5">
        <v>1</v>
      </c>
      <c r="I632" s="13"/>
      <c r="J632" s="13" t="b">
        <f t="shared" si="9"/>
        <v>0</v>
      </c>
      <c r="K632" s="13">
        <v>0.70000003650793774</v>
      </c>
      <c r="L632" s="5">
        <v>2020</v>
      </c>
      <c r="M632" s="14">
        <v>44.635576044813668</v>
      </c>
      <c r="N632" s="5">
        <v>2020</v>
      </c>
      <c r="S632" s="14">
        <v>2.8716471484500969</v>
      </c>
      <c r="T632" s="5">
        <v>2020</v>
      </c>
      <c r="U632" s="14">
        <v>6.099280393968335E-2</v>
      </c>
      <c r="V632" s="5">
        <v>2020</v>
      </c>
      <c r="Y632" s="14">
        <v>100</v>
      </c>
      <c r="Z632" s="5">
        <v>2020</v>
      </c>
    </row>
    <row r="633" spans="1:26" ht="12.75" customHeight="1" x14ac:dyDescent="0.25">
      <c r="A633" s="5" t="s">
        <v>2779</v>
      </c>
      <c r="B633" s="5" t="s">
        <v>847</v>
      </c>
      <c r="C633" s="5" t="s">
        <v>846</v>
      </c>
      <c r="D633" s="5" t="s">
        <v>620</v>
      </c>
      <c r="E633" s="5" t="s">
        <v>2799</v>
      </c>
      <c r="F633" s="5" t="s">
        <v>2798</v>
      </c>
      <c r="G633" s="5">
        <v>2</v>
      </c>
      <c r="H633" s="5">
        <v>1</v>
      </c>
      <c r="I633" s="13"/>
      <c r="J633" s="13" t="b">
        <f t="shared" si="9"/>
        <v>0</v>
      </c>
      <c r="K633" s="13">
        <v>0.77905858719603616</v>
      </c>
      <c r="L633" s="5">
        <v>2020</v>
      </c>
      <c r="M633" s="14">
        <v>60.241129534975755</v>
      </c>
      <c r="N633" s="5">
        <v>2020</v>
      </c>
      <c r="S633" s="14">
        <v>0.64176892150076326</v>
      </c>
      <c r="T633" s="5">
        <v>2020</v>
      </c>
      <c r="U633" s="14">
        <v>7.4247448237745137E-2</v>
      </c>
      <c r="V633" s="5">
        <v>2020</v>
      </c>
      <c r="Y633" s="14">
        <v>100</v>
      </c>
      <c r="Z633" s="5">
        <v>2020</v>
      </c>
    </row>
    <row r="634" spans="1:26" ht="12.75" customHeight="1" x14ac:dyDescent="0.25">
      <c r="A634" s="5" t="s">
        <v>2800</v>
      </c>
      <c r="B634" s="5" t="s">
        <v>1124</v>
      </c>
      <c r="C634" s="5" t="s">
        <v>1123</v>
      </c>
      <c r="D634" s="5" t="s">
        <v>1038</v>
      </c>
      <c r="E634" s="5" t="s">
        <v>2847</v>
      </c>
      <c r="F634" s="5" t="s">
        <v>2848</v>
      </c>
      <c r="G634" s="5">
        <v>3</v>
      </c>
      <c r="H634" s="5">
        <v>1</v>
      </c>
      <c r="I634" s="5" t="s">
        <v>2849</v>
      </c>
      <c r="J634" s="5" t="b">
        <f t="shared" si="9"/>
        <v>0</v>
      </c>
      <c r="K634" s="13">
        <v>0.61186535594803981</v>
      </c>
      <c r="L634" s="5">
        <v>2019</v>
      </c>
    </row>
    <row r="635" spans="1:26" ht="12.75" customHeight="1" x14ac:dyDescent="0.25">
      <c r="A635" s="5" t="s">
        <v>2801</v>
      </c>
      <c r="B635" s="5" t="s">
        <v>1124</v>
      </c>
      <c r="C635" s="5" t="s">
        <v>1123</v>
      </c>
      <c r="D635" s="5" t="s">
        <v>1038</v>
      </c>
      <c r="E635" s="5" t="s">
        <v>2850</v>
      </c>
      <c r="F635" s="5" t="s">
        <v>2896</v>
      </c>
      <c r="G635" s="5">
        <v>3</v>
      </c>
      <c r="H635" s="5">
        <v>2</v>
      </c>
      <c r="I635" s="5" t="s">
        <v>2941</v>
      </c>
      <c r="J635" s="5" t="b">
        <f t="shared" si="9"/>
        <v>0</v>
      </c>
      <c r="K635" s="13">
        <v>0.47241086014591205</v>
      </c>
      <c r="L635" s="5">
        <v>2019</v>
      </c>
    </row>
    <row r="636" spans="1:26" ht="12.75" customHeight="1" x14ac:dyDescent="0.25">
      <c r="A636" s="5" t="s">
        <v>2802</v>
      </c>
      <c r="B636" s="5" t="s">
        <v>1124</v>
      </c>
      <c r="C636" s="5" t="s">
        <v>1123</v>
      </c>
      <c r="D636" s="5" t="s">
        <v>1038</v>
      </c>
      <c r="E636" s="5" t="s">
        <v>2851</v>
      </c>
      <c r="F636" s="5" t="s">
        <v>2897</v>
      </c>
      <c r="G636" s="5">
        <v>3</v>
      </c>
      <c r="H636" s="5">
        <v>2</v>
      </c>
      <c r="I636" s="5" t="s">
        <v>2942</v>
      </c>
      <c r="J636" s="5" t="b">
        <f t="shared" si="9"/>
        <v>0</v>
      </c>
      <c r="K636" s="13">
        <v>0.69501316464862339</v>
      </c>
      <c r="L636" s="5">
        <v>2019</v>
      </c>
    </row>
    <row r="637" spans="1:26" ht="12.75" customHeight="1" x14ac:dyDescent="0.25">
      <c r="A637" s="5" t="s">
        <v>2803</v>
      </c>
      <c r="B637" s="5" t="s">
        <v>1124</v>
      </c>
      <c r="C637" s="5" t="s">
        <v>1123</v>
      </c>
      <c r="D637" s="5" t="s">
        <v>1038</v>
      </c>
      <c r="E637" s="5" t="s">
        <v>2852</v>
      </c>
      <c r="F637" s="5" t="s">
        <v>2898</v>
      </c>
      <c r="G637" s="5">
        <v>3</v>
      </c>
      <c r="H637" s="5">
        <v>1</v>
      </c>
      <c r="I637" s="5" t="s">
        <v>2943</v>
      </c>
      <c r="J637" s="5" t="b">
        <f t="shared" si="9"/>
        <v>0</v>
      </c>
      <c r="K637" s="13">
        <v>0.55903797109087372</v>
      </c>
      <c r="L637" s="5">
        <v>2019</v>
      </c>
    </row>
    <row r="638" spans="1:26" ht="12.75" customHeight="1" x14ac:dyDescent="0.25">
      <c r="A638" s="5" t="s">
        <v>2804</v>
      </c>
      <c r="B638" s="5" t="s">
        <v>1124</v>
      </c>
      <c r="C638" s="5" t="s">
        <v>1123</v>
      </c>
      <c r="D638" s="5" t="s">
        <v>1038</v>
      </c>
      <c r="E638" s="5" t="s">
        <v>2853</v>
      </c>
      <c r="F638" s="5" t="s">
        <v>2899</v>
      </c>
      <c r="G638" s="5">
        <v>3</v>
      </c>
      <c r="H638" s="5">
        <v>2</v>
      </c>
      <c r="I638" s="5" t="s">
        <v>2944</v>
      </c>
      <c r="J638" s="5" t="b">
        <f t="shared" si="9"/>
        <v>0</v>
      </c>
      <c r="K638" s="13">
        <v>0.47069610360637315</v>
      </c>
      <c r="L638" s="5">
        <v>2019</v>
      </c>
    </row>
    <row r="639" spans="1:26" ht="12.75" customHeight="1" x14ac:dyDescent="0.25">
      <c r="A639" s="5" t="s">
        <v>2805</v>
      </c>
      <c r="B639" s="5" t="s">
        <v>1124</v>
      </c>
      <c r="C639" s="5" t="s">
        <v>1123</v>
      </c>
      <c r="D639" s="5" t="s">
        <v>1038</v>
      </c>
      <c r="E639" s="5" t="s">
        <v>2854</v>
      </c>
      <c r="F639" s="5" t="s">
        <v>2900</v>
      </c>
      <c r="G639" s="5">
        <v>3</v>
      </c>
      <c r="H639" s="5">
        <v>2</v>
      </c>
      <c r="I639" s="5" t="s">
        <v>2945</v>
      </c>
      <c r="J639" s="5" t="b">
        <f t="shared" si="9"/>
        <v>0</v>
      </c>
      <c r="K639" s="13">
        <v>0.60063528255041376</v>
      </c>
      <c r="L639" s="5">
        <v>2019</v>
      </c>
    </row>
    <row r="640" spans="1:26" ht="12.75" customHeight="1" x14ac:dyDescent="0.25">
      <c r="A640" s="5" t="s">
        <v>2806</v>
      </c>
      <c r="B640" s="5" t="s">
        <v>1124</v>
      </c>
      <c r="C640" s="5" t="s">
        <v>1123</v>
      </c>
      <c r="D640" s="5" t="s">
        <v>1038</v>
      </c>
      <c r="E640" s="5" t="s">
        <v>2855</v>
      </c>
      <c r="F640" s="5" t="s">
        <v>2901</v>
      </c>
      <c r="G640" s="5">
        <v>3</v>
      </c>
      <c r="H640" s="5">
        <v>2</v>
      </c>
      <c r="I640" s="5" t="s">
        <v>2946</v>
      </c>
      <c r="J640" s="5" t="b">
        <f t="shared" si="9"/>
        <v>0</v>
      </c>
      <c r="K640" s="13">
        <v>0.43984901944734467</v>
      </c>
      <c r="L640" s="5">
        <v>2019</v>
      </c>
    </row>
    <row r="641" spans="1:12" ht="12.75" customHeight="1" x14ac:dyDescent="0.25">
      <c r="A641" s="5" t="s">
        <v>2807</v>
      </c>
      <c r="B641" s="5" t="s">
        <v>1124</v>
      </c>
      <c r="C641" s="5" t="s">
        <v>1123</v>
      </c>
      <c r="D641" s="5" t="s">
        <v>1038</v>
      </c>
      <c r="E641" s="5" t="s">
        <v>2856</v>
      </c>
      <c r="F641" s="5" t="s">
        <v>2902</v>
      </c>
      <c r="G641" s="5">
        <v>3</v>
      </c>
      <c r="H641" s="5">
        <v>2</v>
      </c>
      <c r="I641" s="5" t="s">
        <v>2947</v>
      </c>
      <c r="J641" s="5" t="b">
        <f t="shared" si="9"/>
        <v>0</v>
      </c>
      <c r="K641" s="13">
        <v>0.37628806817621596</v>
      </c>
      <c r="L641" s="5">
        <v>2019</v>
      </c>
    </row>
    <row r="642" spans="1:12" ht="12.75" customHeight="1" x14ac:dyDescent="0.25">
      <c r="A642" s="5" t="s">
        <v>2808</v>
      </c>
      <c r="B642" s="5" t="s">
        <v>1124</v>
      </c>
      <c r="C642" s="5" t="s">
        <v>1123</v>
      </c>
      <c r="D642" s="5" t="s">
        <v>1038</v>
      </c>
      <c r="E642" s="5" t="s">
        <v>2857</v>
      </c>
      <c r="F642" s="5" t="s">
        <v>2903</v>
      </c>
      <c r="G642" s="5">
        <v>3</v>
      </c>
      <c r="H642" s="5">
        <v>1</v>
      </c>
      <c r="I642" s="5" t="s">
        <v>2948</v>
      </c>
      <c r="J642" s="5" t="b">
        <f t="shared" si="9"/>
        <v>0</v>
      </c>
      <c r="K642" s="13">
        <v>0.4556123738412885</v>
      </c>
      <c r="L642" s="5">
        <v>2019</v>
      </c>
    </row>
    <row r="643" spans="1:12" ht="12.75" customHeight="1" x14ac:dyDescent="0.25">
      <c r="A643" s="5" t="s">
        <v>2809</v>
      </c>
      <c r="B643" s="5" t="s">
        <v>1124</v>
      </c>
      <c r="C643" s="5" t="s">
        <v>1123</v>
      </c>
      <c r="D643" s="5" t="s">
        <v>1038</v>
      </c>
      <c r="E643" s="5" t="s">
        <v>2858</v>
      </c>
      <c r="F643" s="5" t="s">
        <v>2904</v>
      </c>
      <c r="G643" s="5">
        <v>3</v>
      </c>
      <c r="H643" s="5">
        <v>2</v>
      </c>
      <c r="I643" s="5" t="s">
        <v>2949</v>
      </c>
      <c r="J643" s="5" t="b">
        <f t="shared" si="9"/>
        <v>0</v>
      </c>
      <c r="K643" s="13">
        <v>0.40318107945551634</v>
      </c>
      <c r="L643" s="5">
        <v>2019</v>
      </c>
    </row>
    <row r="644" spans="1:12" ht="12.75" customHeight="1" x14ac:dyDescent="0.25">
      <c r="A644" s="5" t="s">
        <v>2810</v>
      </c>
      <c r="B644" s="5" t="s">
        <v>1124</v>
      </c>
      <c r="C644" s="5" t="s">
        <v>1123</v>
      </c>
      <c r="D644" s="5" t="s">
        <v>1038</v>
      </c>
      <c r="E644" s="5" t="s">
        <v>2859</v>
      </c>
      <c r="F644" s="5" t="s">
        <v>2905</v>
      </c>
      <c r="G644" s="5">
        <v>3</v>
      </c>
      <c r="H644" s="5">
        <v>2</v>
      </c>
      <c r="I644" s="5" t="s">
        <v>2950</v>
      </c>
      <c r="J644" s="5" t="b">
        <f t="shared" si="9"/>
        <v>0</v>
      </c>
      <c r="K644" s="13">
        <v>0.5255237220104817</v>
      </c>
      <c r="L644" s="5">
        <v>2019</v>
      </c>
    </row>
    <row r="645" spans="1:12" ht="12.75" customHeight="1" x14ac:dyDescent="0.25">
      <c r="A645" s="5" t="s">
        <v>2811</v>
      </c>
      <c r="B645" s="5" t="s">
        <v>1124</v>
      </c>
      <c r="C645" s="5" t="s">
        <v>1123</v>
      </c>
      <c r="D645" s="5" t="s">
        <v>1038</v>
      </c>
      <c r="E645" s="5" t="s">
        <v>2860</v>
      </c>
      <c r="F645" s="5" t="s">
        <v>2906</v>
      </c>
      <c r="G645" s="5">
        <v>3</v>
      </c>
      <c r="H645" s="5">
        <v>2</v>
      </c>
      <c r="I645" s="5" t="s">
        <v>2951</v>
      </c>
      <c r="J645" s="5" t="b">
        <f t="shared" si="9"/>
        <v>0</v>
      </c>
      <c r="K645" s="13">
        <v>0.74788512976730515</v>
      </c>
      <c r="L645" s="5">
        <v>2019</v>
      </c>
    </row>
    <row r="646" spans="1:12" ht="12.75" customHeight="1" x14ac:dyDescent="0.25">
      <c r="A646" s="5" t="s">
        <v>2812</v>
      </c>
      <c r="B646" s="5" t="s">
        <v>1124</v>
      </c>
      <c r="C646" s="5" t="s">
        <v>1123</v>
      </c>
      <c r="D646" s="5" t="s">
        <v>1038</v>
      </c>
      <c r="E646" s="5" t="s">
        <v>2861</v>
      </c>
      <c r="F646" s="5" t="s">
        <v>2907</v>
      </c>
      <c r="G646" s="5">
        <v>3</v>
      </c>
      <c r="H646" s="5">
        <v>2</v>
      </c>
      <c r="I646" s="5" t="s">
        <v>2952</v>
      </c>
      <c r="J646" s="5" t="b">
        <f t="shared" ref="J646:J680" si="10">IF(OR(AND(L646&lt;2006,L646&lt;&gt;""),AND(N646&lt;2006,N646&lt;&gt;""),AND(P646&lt;2006,P646&lt;&gt;""),AND(R646&lt;2006,R646&lt;&gt;""),AND(T646&lt;2006,T646&lt;&gt;""),AND(V646&lt;2006,V646&lt;&gt;""),AND(X646&lt;2006,X646&lt;&gt;""),AND(Z646&lt;2006,Z646&lt;&gt;""),AND(AB646&lt;2006,AB646&lt;&gt;"")),TRUE,FALSE)</f>
        <v>0</v>
      </c>
      <c r="K646" s="13">
        <v>0.40989643810712334</v>
      </c>
      <c r="L646" s="5">
        <v>2019</v>
      </c>
    </row>
    <row r="647" spans="1:12" ht="12.75" customHeight="1" x14ac:dyDescent="0.25">
      <c r="A647" s="5" t="s">
        <v>2813</v>
      </c>
      <c r="B647" s="5" t="s">
        <v>1124</v>
      </c>
      <c r="C647" s="5" t="s">
        <v>1123</v>
      </c>
      <c r="D647" s="5" t="s">
        <v>1038</v>
      </c>
      <c r="E647" s="5" t="s">
        <v>2862</v>
      </c>
      <c r="F647" s="5" t="s">
        <v>2908</v>
      </c>
      <c r="G647" s="5">
        <v>3</v>
      </c>
      <c r="H647" s="5">
        <v>2</v>
      </c>
      <c r="I647" s="5" t="s">
        <v>2942</v>
      </c>
      <c r="J647" s="5" t="b">
        <f t="shared" si="10"/>
        <v>0</v>
      </c>
      <c r="K647" s="13">
        <v>0.93806388690010123</v>
      </c>
      <c r="L647" s="5">
        <v>2019</v>
      </c>
    </row>
    <row r="648" spans="1:12" ht="12.75" customHeight="1" x14ac:dyDescent="0.25">
      <c r="A648" s="5" t="s">
        <v>2814</v>
      </c>
      <c r="B648" s="5" t="s">
        <v>1124</v>
      </c>
      <c r="C648" s="5" t="s">
        <v>1123</v>
      </c>
      <c r="D648" s="5" t="s">
        <v>1038</v>
      </c>
      <c r="E648" s="5" t="s">
        <v>2863</v>
      </c>
      <c r="F648" s="5" t="s">
        <v>2909</v>
      </c>
      <c r="G648" s="5">
        <v>3</v>
      </c>
      <c r="H648" s="5">
        <v>1</v>
      </c>
      <c r="I648" s="5" t="s">
        <v>2953</v>
      </c>
      <c r="J648" s="5" t="b">
        <f t="shared" si="10"/>
        <v>0</v>
      </c>
      <c r="K648" s="13">
        <v>0.54963028207046205</v>
      </c>
      <c r="L648" s="5">
        <v>2019</v>
      </c>
    </row>
    <row r="649" spans="1:12" ht="12.75" customHeight="1" x14ac:dyDescent="0.25">
      <c r="A649" s="5" t="s">
        <v>2815</v>
      </c>
      <c r="B649" s="5" t="s">
        <v>1124</v>
      </c>
      <c r="C649" s="5" t="s">
        <v>1123</v>
      </c>
      <c r="D649" s="5" t="s">
        <v>1038</v>
      </c>
      <c r="E649" s="5" t="s">
        <v>2864</v>
      </c>
      <c r="F649" s="5" t="s">
        <v>2910</v>
      </c>
      <c r="G649" s="5">
        <v>3</v>
      </c>
      <c r="H649" s="5">
        <v>2</v>
      </c>
      <c r="I649" s="5" t="s">
        <v>2947</v>
      </c>
      <c r="J649" s="5" t="b">
        <f t="shared" si="10"/>
        <v>0</v>
      </c>
      <c r="K649" s="13">
        <v>0.9153197311460991</v>
      </c>
      <c r="L649" s="5">
        <v>2019</v>
      </c>
    </row>
    <row r="650" spans="1:12" ht="12.75" customHeight="1" x14ac:dyDescent="0.25">
      <c r="A650" s="5" t="s">
        <v>2816</v>
      </c>
      <c r="B650" s="5" t="s">
        <v>1124</v>
      </c>
      <c r="C650" s="5" t="s">
        <v>1123</v>
      </c>
      <c r="D650" s="5" t="s">
        <v>1038</v>
      </c>
      <c r="E650" s="5" t="s">
        <v>2865</v>
      </c>
      <c r="F650" s="5" t="s">
        <v>2911</v>
      </c>
      <c r="G650" s="5">
        <v>3</v>
      </c>
      <c r="H650" s="5">
        <v>2</v>
      </c>
      <c r="I650" s="5" t="s">
        <v>2954</v>
      </c>
      <c r="J650" s="5" t="b">
        <f t="shared" si="10"/>
        <v>0</v>
      </c>
      <c r="K650" s="13">
        <v>0.68475792943366676</v>
      </c>
      <c r="L650" s="5">
        <v>2019</v>
      </c>
    </row>
    <row r="651" spans="1:12" ht="12.75" customHeight="1" x14ac:dyDescent="0.25">
      <c r="A651" s="5" t="s">
        <v>2817</v>
      </c>
      <c r="B651" s="5" t="s">
        <v>1124</v>
      </c>
      <c r="C651" s="5" t="s">
        <v>1123</v>
      </c>
      <c r="D651" s="5" t="s">
        <v>1038</v>
      </c>
      <c r="E651" s="5" t="s">
        <v>2866</v>
      </c>
      <c r="F651" s="5" t="s">
        <v>2912</v>
      </c>
      <c r="G651" s="5">
        <v>3</v>
      </c>
      <c r="H651" s="5">
        <v>2</v>
      </c>
      <c r="I651" s="5" t="s">
        <v>2955</v>
      </c>
      <c r="J651" s="5" t="b">
        <f t="shared" si="10"/>
        <v>0</v>
      </c>
      <c r="K651" s="13">
        <v>0.77816908056319378</v>
      </c>
      <c r="L651" s="5">
        <v>2019</v>
      </c>
    </row>
    <row r="652" spans="1:12" ht="12.75" customHeight="1" x14ac:dyDescent="0.25">
      <c r="A652" s="5" t="s">
        <v>2818</v>
      </c>
      <c r="B652" s="5" t="s">
        <v>1124</v>
      </c>
      <c r="C652" s="5" t="s">
        <v>1123</v>
      </c>
      <c r="D652" s="5" t="s">
        <v>1038</v>
      </c>
      <c r="E652" s="5" t="s">
        <v>2867</v>
      </c>
      <c r="F652" s="5" t="s">
        <v>2913</v>
      </c>
      <c r="G652" s="5">
        <v>3</v>
      </c>
      <c r="H652" s="5">
        <v>2</v>
      </c>
      <c r="I652" s="5" t="s">
        <v>2956</v>
      </c>
      <c r="J652" s="5" t="b">
        <f t="shared" si="10"/>
        <v>0</v>
      </c>
      <c r="K652" s="13">
        <v>0.51434665600068397</v>
      </c>
      <c r="L652" s="5">
        <v>2019</v>
      </c>
    </row>
    <row r="653" spans="1:12" ht="12.75" customHeight="1" x14ac:dyDescent="0.25">
      <c r="A653" s="5" t="s">
        <v>2819</v>
      </c>
      <c r="B653" s="5" t="s">
        <v>1124</v>
      </c>
      <c r="C653" s="5" t="s">
        <v>1123</v>
      </c>
      <c r="D653" s="5" t="s">
        <v>1038</v>
      </c>
      <c r="E653" s="5" t="s">
        <v>2868</v>
      </c>
      <c r="F653" s="5" t="s">
        <v>2914</v>
      </c>
      <c r="G653" s="5">
        <v>3</v>
      </c>
      <c r="H653" s="5">
        <v>1</v>
      </c>
      <c r="I653" s="5" t="s">
        <v>2957</v>
      </c>
      <c r="J653" s="5" t="b">
        <f t="shared" si="10"/>
        <v>0</v>
      </c>
      <c r="K653" s="13">
        <v>0.56345937331414242</v>
      </c>
      <c r="L653" s="5">
        <v>2019</v>
      </c>
    </row>
    <row r="654" spans="1:12" ht="12.75" customHeight="1" x14ac:dyDescent="0.25">
      <c r="A654" s="5" t="s">
        <v>2820</v>
      </c>
      <c r="B654" s="5" t="s">
        <v>1124</v>
      </c>
      <c r="C654" s="5" t="s">
        <v>1123</v>
      </c>
      <c r="D654" s="5" t="s">
        <v>1038</v>
      </c>
      <c r="E654" s="5" t="s">
        <v>2869</v>
      </c>
      <c r="F654" s="5" t="s">
        <v>2915</v>
      </c>
      <c r="G654" s="5">
        <v>3</v>
      </c>
      <c r="H654" s="5">
        <v>1</v>
      </c>
      <c r="I654" s="5" t="s">
        <v>2958</v>
      </c>
      <c r="J654" s="5" t="b">
        <f t="shared" si="10"/>
        <v>0</v>
      </c>
      <c r="K654" s="13">
        <v>0.48090797421962966</v>
      </c>
      <c r="L654" s="5">
        <v>2019</v>
      </c>
    </row>
    <row r="655" spans="1:12" ht="12.75" customHeight="1" x14ac:dyDescent="0.25">
      <c r="A655" s="5" t="s">
        <v>2821</v>
      </c>
      <c r="B655" s="5" t="s">
        <v>1124</v>
      </c>
      <c r="C655" s="5" t="s">
        <v>1123</v>
      </c>
      <c r="D655" s="5" t="s">
        <v>1038</v>
      </c>
      <c r="E655" s="5" t="s">
        <v>2870</v>
      </c>
      <c r="F655" s="5" t="s">
        <v>2916</v>
      </c>
      <c r="G655" s="5">
        <v>3</v>
      </c>
      <c r="H655" s="5">
        <v>2</v>
      </c>
      <c r="I655" s="5" t="s">
        <v>2959</v>
      </c>
      <c r="J655" s="5" t="b">
        <f t="shared" si="10"/>
        <v>0</v>
      </c>
      <c r="K655" s="13">
        <v>0.81231152378523674</v>
      </c>
      <c r="L655" s="5">
        <v>2019</v>
      </c>
    </row>
    <row r="656" spans="1:12" ht="12.75" customHeight="1" x14ac:dyDescent="0.25">
      <c r="A656" s="5" t="s">
        <v>2822</v>
      </c>
      <c r="B656" s="5" t="s">
        <v>1124</v>
      </c>
      <c r="C656" s="5" t="s">
        <v>1123</v>
      </c>
      <c r="D656" s="5" t="s">
        <v>1038</v>
      </c>
      <c r="E656" s="5" t="s">
        <v>2871</v>
      </c>
      <c r="F656" s="5" t="s">
        <v>2917</v>
      </c>
      <c r="G656" s="5">
        <v>3</v>
      </c>
      <c r="H656" s="5">
        <v>2</v>
      </c>
      <c r="I656" s="5" t="s">
        <v>2960</v>
      </c>
      <c r="J656" s="5" t="b">
        <f t="shared" si="10"/>
        <v>0</v>
      </c>
      <c r="K656" s="13">
        <v>0.64214530649452439</v>
      </c>
      <c r="L656" s="5">
        <v>2019</v>
      </c>
    </row>
    <row r="657" spans="1:12" ht="12.75" customHeight="1" x14ac:dyDescent="0.25">
      <c r="A657" s="5" t="s">
        <v>2823</v>
      </c>
      <c r="B657" s="5" t="s">
        <v>1124</v>
      </c>
      <c r="C657" s="5" t="s">
        <v>1123</v>
      </c>
      <c r="D657" s="5" t="s">
        <v>1038</v>
      </c>
      <c r="E657" s="5" t="s">
        <v>2872</v>
      </c>
      <c r="F657" s="5" t="s">
        <v>2918</v>
      </c>
      <c r="G657" s="5">
        <v>3</v>
      </c>
      <c r="H657" s="5">
        <v>1</v>
      </c>
      <c r="I657" s="5" t="s">
        <v>2961</v>
      </c>
      <c r="J657" s="5" t="b">
        <f t="shared" si="10"/>
        <v>0</v>
      </c>
      <c r="K657" s="13">
        <v>0.50611297878924544</v>
      </c>
      <c r="L657" s="5">
        <v>2019</v>
      </c>
    </row>
    <row r="658" spans="1:12" ht="12.75" customHeight="1" x14ac:dyDescent="0.25">
      <c r="A658" s="5" t="s">
        <v>2824</v>
      </c>
      <c r="B658" s="5" t="s">
        <v>1124</v>
      </c>
      <c r="C658" s="5" t="s">
        <v>1123</v>
      </c>
      <c r="D658" s="5" t="s">
        <v>1038</v>
      </c>
      <c r="E658" s="5" t="s">
        <v>2873</v>
      </c>
      <c r="F658" s="5" t="s">
        <v>2919</v>
      </c>
      <c r="G658" s="5">
        <v>3</v>
      </c>
      <c r="H658" s="5">
        <v>2</v>
      </c>
      <c r="I658" s="5" t="s">
        <v>2962</v>
      </c>
      <c r="J658" s="5" t="b">
        <f t="shared" si="10"/>
        <v>0</v>
      </c>
      <c r="K658" s="13">
        <v>0.54854402254359635</v>
      </c>
      <c r="L658" s="5">
        <v>2019</v>
      </c>
    </row>
    <row r="659" spans="1:12" ht="12.75" customHeight="1" x14ac:dyDescent="0.25">
      <c r="A659" s="5" t="s">
        <v>2825</v>
      </c>
      <c r="B659" s="5" t="s">
        <v>1124</v>
      </c>
      <c r="C659" s="5" t="s">
        <v>1123</v>
      </c>
      <c r="D659" s="5" t="s">
        <v>1038</v>
      </c>
      <c r="E659" s="5" t="s">
        <v>2874</v>
      </c>
      <c r="F659" s="5" t="s">
        <v>1367</v>
      </c>
      <c r="G659" s="5">
        <v>3</v>
      </c>
      <c r="H659" s="5">
        <v>2</v>
      </c>
      <c r="I659" s="5" t="s">
        <v>2962</v>
      </c>
      <c r="J659" s="5" t="b">
        <f t="shared" si="10"/>
        <v>0</v>
      </c>
      <c r="K659" s="13">
        <v>0.4362470072071723</v>
      </c>
      <c r="L659" s="5">
        <v>2019</v>
      </c>
    </row>
    <row r="660" spans="1:12" ht="12.75" customHeight="1" x14ac:dyDescent="0.25">
      <c r="A660" s="5" t="s">
        <v>2826</v>
      </c>
      <c r="B660" s="5" t="s">
        <v>1124</v>
      </c>
      <c r="C660" s="5" t="s">
        <v>1123</v>
      </c>
      <c r="D660" s="5" t="s">
        <v>1038</v>
      </c>
      <c r="E660" s="5" t="s">
        <v>2875</v>
      </c>
      <c r="F660" s="5" t="s">
        <v>2920</v>
      </c>
      <c r="G660" s="5">
        <v>3</v>
      </c>
      <c r="H660" s="5">
        <v>2</v>
      </c>
      <c r="I660" s="5" t="s">
        <v>2951</v>
      </c>
      <c r="J660" s="5" t="b">
        <f t="shared" si="10"/>
        <v>0</v>
      </c>
      <c r="K660" s="13">
        <v>0.40315766798770952</v>
      </c>
      <c r="L660" s="5">
        <v>2019</v>
      </c>
    </row>
    <row r="661" spans="1:12" ht="12.75" customHeight="1" x14ac:dyDescent="0.25">
      <c r="A661" s="5" t="s">
        <v>2827</v>
      </c>
      <c r="B661" s="5" t="s">
        <v>1124</v>
      </c>
      <c r="C661" s="5" t="s">
        <v>1123</v>
      </c>
      <c r="D661" s="5" t="s">
        <v>1038</v>
      </c>
      <c r="E661" s="5" t="s">
        <v>2876</v>
      </c>
      <c r="F661" s="5" t="s">
        <v>2921</v>
      </c>
      <c r="G661" s="5">
        <v>3</v>
      </c>
      <c r="H661" s="5">
        <v>2</v>
      </c>
      <c r="I661" s="5" t="s">
        <v>2945</v>
      </c>
      <c r="J661" s="5" t="b">
        <f t="shared" si="10"/>
        <v>0</v>
      </c>
      <c r="K661" s="13">
        <v>0.39074081215342354</v>
      </c>
      <c r="L661" s="5">
        <v>2019</v>
      </c>
    </row>
    <row r="662" spans="1:12" ht="12.75" customHeight="1" x14ac:dyDescent="0.25">
      <c r="A662" s="5" t="s">
        <v>2828</v>
      </c>
      <c r="B662" s="5" t="s">
        <v>1124</v>
      </c>
      <c r="C662" s="5" t="s">
        <v>1123</v>
      </c>
      <c r="D662" s="5" t="s">
        <v>1038</v>
      </c>
      <c r="E662" s="5" t="s">
        <v>2877</v>
      </c>
      <c r="F662" s="5" t="s">
        <v>2922</v>
      </c>
      <c r="G662" s="5">
        <v>3</v>
      </c>
      <c r="H662" s="5">
        <v>2</v>
      </c>
      <c r="I662" s="5" t="s">
        <v>2963</v>
      </c>
      <c r="J662" s="5" t="b">
        <f t="shared" si="10"/>
        <v>0</v>
      </c>
      <c r="K662" s="13">
        <v>0.60607623750802886</v>
      </c>
      <c r="L662" s="5">
        <v>2019</v>
      </c>
    </row>
    <row r="663" spans="1:12" ht="12.75" customHeight="1" x14ac:dyDescent="0.25">
      <c r="A663" s="5" t="s">
        <v>2829</v>
      </c>
      <c r="B663" s="5" t="s">
        <v>1124</v>
      </c>
      <c r="C663" s="5" t="s">
        <v>1123</v>
      </c>
      <c r="D663" s="5" t="s">
        <v>1038</v>
      </c>
      <c r="E663" s="5" t="s">
        <v>2878</v>
      </c>
      <c r="F663" s="5" t="s">
        <v>2923</v>
      </c>
      <c r="G663" s="5">
        <v>3</v>
      </c>
      <c r="H663" s="5">
        <v>1</v>
      </c>
      <c r="I663" s="5" t="s">
        <v>2964</v>
      </c>
      <c r="J663" s="5" t="b">
        <f t="shared" si="10"/>
        <v>0</v>
      </c>
      <c r="K663" s="13">
        <v>0.47593932309095621</v>
      </c>
      <c r="L663" s="5">
        <v>2019</v>
      </c>
    </row>
    <row r="664" spans="1:12" ht="12.75" customHeight="1" x14ac:dyDescent="0.25">
      <c r="A664" s="5" t="s">
        <v>2830</v>
      </c>
      <c r="B664" s="5" t="s">
        <v>1124</v>
      </c>
      <c r="C664" s="5" t="s">
        <v>1123</v>
      </c>
      <c r="D664" s="5" t="s">
        <v>1038</v>
      </c>
      <c r="E664" s="5" t="s">
        <v>2879</v>
      </c>
      <c r="F664" s="5" t="s">
        <v>2924</v>
      </c>
      <c r="G664" s="5">
        <v>3</v>
      </c>
      <c r="H664" s="5">
        <v>2</v>
      </c>
      <c r="I664" s="5" t="s">
        <v>2965</v>
      </c>
      <c r="J664" s="5" t="b">
        <f t="shared" si="10"/>
        <v>0</v>
      </c>
      <c r="K664" s="13">
        <v>0.50135524687389466</v>
      </c>
      <c r="L664" s="5">
        <v>2019</v>
      </c>
    </row>
    <row r="665" spans="1:12" ht="12.75" customHeight="1" x14ac:dyDescent="0.25">
      <c r="A665" s="5" t="s">
        <v>2831</v>
      </c>
      <c r="B665" s="5" t="s">
        <v>1124</v>
      </c>
      <c r="C665" s="5" t="s">
        <v>1123</v>
      </c>
      <c r="D665" s="5" t="s">
        <v>1038</v>
      </c>
      <c r="E665" s="5" t="s">
        <v>2880</v>
      </c>
      <c r="F665" s="5" t="s">
        <v>2925</v>
      </c>
      <c r="G665" s="5">
        <v>3</v>
      </c>
      <c r="H665" s="5">
        <v>2</v>
      </c>
      <c r="I665" s="5" t="s">
        <v>2960</v>
      </c>
      <c r="J665" s="5" t="b">
        <f t="shared" si="10"/>
        <v>0</v>
      </c>
      <c r="K665" s="13">
        <v>0.62992400851051245</v>
      </c>
      <c r="L665" s="5">
        <v>2019</v>
      </c>
    </row>
    <row r="666" spans="1:12" ht="12.75" customHeight="1" x14ac:dyDescent="0.25">
      <c r="A666" s="5" t="s">
        <v>2832</v>
      </c>
      <c r="B666" s="5" t="s">
        <v>1124</v>
      </c>
      <c r="C666" s="5" t="s">
        <v>1123</v>
      </c>
      <c r="D666" s="5" t="s">
        <v>1038</v>
      </c>
      <c r="E666" s="5" t="s">
        <v>2881</v>
      </c>
      <c r="F666" s="5" t="s">
        <v>2926</v>
      </c>
      <c r="G666" s="5">
        <v>3</v>
      </c>
      <c r="H666" s="5">
        <v>1</v>
      </c>
      <c r="I666" s="5" t="s">
        <v>2961</v>
      </c>
      <c r="J666" s="5" t="b">
        <f t="shared" si="10"/>
        <v>0</v>
      </c>
      <c r="K666" s="13">
        <v>0.65517027491220847</v>
      </c>
      <c r="L666" s="5">
        <v>2019</v>
      </c>
    </row>
    <row r="667" spans="1:12" ht="12.75" customHeight="1" x14ac:dyDescent="0.25">
      <c r="A667" s="5" t="s">
        <v>2833</v>
      </c>
      <c r="B667" s="5" t="s">
        <v>1124</v>
      </c>
      <c r="C667" s="5" t="s">
        <v>1123</v>
      </c>
      <c r="D667" s="5" t="s">
        <v>1038</v>
      </c>
      <c r="E667" s="5" t="s">
        <v>2882</v>
      </c>
      <c r="F667" s="5" t="s">
        <v>2927</v>
      </c>
      <c r="G667" s="5">
        <v>3</v>
      </c>
      <c r="H667" s="5">
        <v>2</v>
      </c>
      <c r="I667" s="5" t="s">
        <v>2955</v>
      </c>
      <c r="J667" s="5" t="b">
        <f t="shared" si="10"/>
        <v>0</v>
      </c>
      <c r="K667" s="13">
        <v>0.51402932169936733</v>
      </c>
      <c r="L667" s="5">
        <v>2019</v>
      </c>
    </row>
    <row r="668" spans="1:12" ht="12.75" customHeight="1" x14ac:dyDescent="0.25">
      <c r="A668" s="5" t="s">
        <v>2834</v>
      </c>
      <c r="B668" s="5" t="s">
        <v>1124</v>
      </c>
      <c r="C668" s="5" t="s">
        <v>1123</v>
      </c>
      <c r="D668" s="5" t="s">
        <v>1038</v>
      </c>
      <c r="E668" s="5" t="s">
        <v>2883</v>
      </c>
      <c r="F668" s="5" t="s">
        <v>2928</v>
      </c>
      <c r="G668" s="5">
        <v>3</v>
      </c>
      <c r="H668" s="5">
        <v>2</v>
      </c>
      <c r="I668" s="5" t="s">
        <v>2963</v>
      </c>
      <c r="J668" s="5" t="b">
        <f t="shared" si="10"/>
        <v>0</v>
      </c>
      <c r="K668" s="13">
        <v>0.40770132189708519</v>
      </c>
      <c r="L668" s="5">
        <v>2019</v>
      </c>
    </row>
    <row r="669" spans="1:12" ht="12.75" customHeight="1" x14ac:dyDescent="0.25">
      <c r="A669" s="5" t="s">
        <v>2835</v>
      </c>
      <c r="B669" s="5" t="s">
        <v>1124</v>
      </c>
      <c r="C669" s="5" t="s">
        <v>1123</v>
      </c>
      <c r="D669" s="5" t="s">
        <v>1038</v>
      </c>
      <c r="E669" s="5" t="s">
        <v>2884</v>
      </c>
      <c r="F669" s="5" t="s">
        <v>2929</v>
      </c>
      <c r="G669" s="5">
        <v>3</v>
      </c>
      <c r="H669" s="5">
        <v>1</v>
      </c>
      <c r="I669" s="5" t="s">
        <v>2966</v>
      </c>
      <c r="J669" s="5" t="b">
        <f t="shared" si="10"/>
        <v>0</v>
      </c>
      <c r="K669" s="13">
        <v>0.43240912295547107</v>
      </c>
      <c r="L669" s="5">
        <v>2019</v>
      </c>
    </row>
    <row r="670" spans="1:12" ht="12.75" customHeight="1" x14ac:dyDescent="0.25">
      <c r="A670" s="5" t="s">
        <v>2836</v>
      </c>
      <c r="B670" s="5" t="s">
        <v>1124</v>
      </c>
      <c r="C670" s="5" t="s">
        <v>1123</v>
      </c>
      <c r="D670" s="5" t="s">
        <v>1038</v>
      </c>
      <c r="E670" s="5" t="s">
        <v>2885</v>
      </c>
      <c r="F670" s="5" t="s">
        <v>2930</v>
      </c>
      <c r="G670" s="5">
        <v>3</v>
      </c>
      <c r="H670" s="5">
        <v>2</v>
      </c>
      <c r="I670" s="5" t="s">
        <v>2963</v>
      </c>
      <c r="J670" s="5" t="b">
        <f t="shared" si="10"/>
        <v>0</v>
      </c>
      <c r="K670" s="13">
        <v>0.4694798912702095</v>
      </c>
      <c r="L670" s="5">
        <v>2019</v>
      </c>
    </row>
    <row r="671" spans="1:12" ht="12.75" customHeight="1" x14ac:dyDescent="0.25">
      <c r="A671" s="5" t="s">
        <v>2837</v>
      </c>
      <c r="B671" s="5" t="s">
        <v>1124</v>
      </c>
      <c r="C671" s="5" t="s">
        <v>1123</v>
      </c>
      <c r="D671" s="5" t="s">
        <v>1038</v>
      </c>
      <c r="E671" s="5" t="s">
        <v>2886</v>
      </c>
      <c r="F671" s="5" t="s">
        <v>2931</v>
      </c>
      <c r="G671" s="5">
        <v>3</v>
      </c>
      <c r="H671" s="5">
        <v>2</v>
      </c>
      <c r="I671" s="5" t="s">
        <v>2950</v>
      </c>
      <c r="J671" s="5" t="b">
        <f t="shared" si="10"/>
        <v>0</v>
      </c>
      <c r="K671" s="13">
        <v>0.49602580036242316</v>
      </c>
      <c r="L671" s="5">
        <v>2019</v>
      </c>
    </row>
    <row r="672" spans="1:12" ht="12.75" customHeight="1" x14ac:dyDescent="0.25">
      <c r="A672" s="5" t="s">
        <v>2838</v>
      </c>
      <c r="B672" s="5" t="s">
        <v>1124</v>
      </c>
      <c r="C672" s="5" t="s">
        <v>1123</v>
      </c>
      <c r="D672" s="5" t="s">
        <v>1038</v>
      </c>
      <c r="E672" s="5" t="s">
        <v>2887</v>
      </c>
      <c r="F672" s="5" t="s">
        <v>2932</v>
      </c>
      <c r="G672" s="5">
        <v>3</v>
      </c>
      <c r="H672" s="5">
        <v>2</v>
      </c>
      <c r="I672" s="5" t="s">
        <v>2967</v>
      </c>
      <c r="J672" s="5" t="b">
        <f t="shared" si="10"/>
        <v>0</v>
      </c>
      <c r="K672" s="13">
        <v>0.59195994917824157</v>
      </c>
      <c r="L672" s="5">
        <v>2019</v>
      </c>
    </row>
    <row r="673" spans="1:12" ht="12.75" customHeight="1" x14ac:dyDescent="0.25">
      <c r="A673" s="5" t="s">
        <v>2839</v>
      </c>
      <c r="B673" s="5" t="s">
        <v>1124</v>
      </c>
      <c r="C673" s="5" t="s">
        <v>1123</v>
      </c>
      <c r="D673" s="5" t="s">
        <v>1038</v>
      </c>
      <c r="E673" s="5" t="s">
        <v>2888</v>
      </c>
      <c r="F673" s="5" t="s">
        <v>2933</v>
      </c>
      <c r="G673" s="5">
        <v>3</v>
      </c>
      <c r="H673" s="5">
        <v>1</v>
      </c>
      <c r="I673" s="5" t="s">
        <v>2961</v>
      </c>
      <c r="J673" s="5" t="b">
        <f t="shared" si="10"/>
        <v>0</v>
      </c>
      <c r="K673" s="13">
        <v>0.38088809496863801</v>
      </c>
      <c r="L673" s="5">
        <v>2019</v>
      </c>
    </row>
    <row r="674" spans="1:12" ht="12.75" customHeight="1" x14ac:dyDescent="0.25">
      <c r="A674" s="5" t="s">
        <v>2840</v>
      </c>
      <c r="B674" s="5" t="s">
        <v>1124</v>
      </c>
      <c r="C674" s="5" t="s">
        <v>1123</v>
      </c>
      <c r="D674" s="5" t="s">
        <v>1038</v>
      </c>
      <c r="E674" s="5" t="s">
        <v>2889</v>
      </c>
      <c r="F674" s="5" t="s">
        <v>2934</v>
      </c>
      <c r="G674" s="5">
        <v>3</v>
      </c>
      <c r="H674" s="5">
        <v>2</v>
      </c>
      <c r="I674" s="5" t="s">
        <v>2960</v>
      </c>
      <c r="J674" s="5" t="b">
        <f t="shared" si="10"/>
        <v>0</v>
      </c>
      <c r="K674" s="13">
        <v>0.54555202344090881</v>
      </c>
      <c r="L674" s="5">
        <v>2019</v>
      </c>
    </row>
    <row r="675" spans="1:12" ht="12.75" customHeight="1" x14ac:dyDescent="0.25">
      <c r="A675" s="5" t="s">
        <v>2841</v>
      </c>
      <c r="B675" s="5" t="s">
        <v>1124</v>
      </c>
      <c r="C675" s="5" t="s">
        <v>1123</v>
      </c>
      <c r="D675" s="5" t="s">
        <v>1038</v>
      </c>
      <c r="E675" s="5" t="s">
        <v>2890</v>
      </c>
      <c r="F675" s="5" t="s">
        <v>2935</v>
      </c>
      <c r="G675" s="5">
        <v>3</v>
      </c>
      <c r="H675" s="5">
        <v>2</v>
      </c>
      <c r="I675" s="5" t="s">
        <v>2968</v>
      </c>
      <c r="J675" s="5" t="b">
        <f t="shared" si="10"/>
        <v>0</v>
      </c>
      <c r="K675" s="13">
        <v>0.50248290107130322</v>
      </c>
      <c r="L675" s="5">
        <v>2019</v>
      </c>
    </row>
    <row r="676" spans="1:12" ht="12.75" customHeight="1" x14ac:dyDescent="0.25">
      <c r="A676" s="5" t="s">
        <v>2842</v>
      </c>
      <c r="B676" s="5" t="s">
        <v>1124</v>
      </c>
      <c r="C676" s="5" t="s">
        <v>1123</v>
      </c>
      <c r="D676" s="5" t="s">
        <v>1038</v>
      </c>
      <c r="E676" s="5" t="s">
        <v>2891</v>
      </c>
      <c r="F676" s="5" t="s">
        <v>2936</v>
      </c>
      <c r="G676" s="5">
        <v>3</v>
      </c>
      <c r="H676" s="5">
        <v>2</v>
      </c>
      <c r="I676" s="5" t="s">
        <v>2965</v>
      </c>
      <c r="J676" s="5" t="b">
        <f t="shared" si="10"/>
        <v>0</v>
      </c>
      <c r="K676" s="13">
        <v>0.46036623506431584</v>
      </c>
      <c r="L676" s="5">
        <v>2019</v>
      </c>
    </row>
    <row r="677" spans="1:12" ht="12.75" customHeight="1" x14ac:dyDescent="0.25">
      <c r="A677" s="5" t="s">
        <v>2843</v>
      </c>
      <c r="B677" s="5" t="s">
        <v>1124</v>
      </c>
      <c r="C677" s="5" t="s">
        <v>1123</v>
      </c>
      <c r="D677" s="5" t="s">
        <v>1038</v>
      </c>
      <c r="E677" s="5" t="s">
        <v>2892</v>
      </c>
      <c r="F677" s="5" t="s">
        <v>2937</v>
      </c>
      <c r="G677" s="5">
        <v>3</v>
      </c>
      <c r="H677" s="5">
        <v>2</v>
      </c>
      <c r="I677" s="5" t="s">
        <v>2941</v>
      </c>
      <c r="J677" s="5" t="b">
        <f t="shared" si="10"/>
        <v>0</v>
      </c>
      <c r="K677" s="13">
        <v>0.39257201194642971</v>
      </c>
      <c r="L677" s="5">
        <v>2019</v>
      </c>
    </row>
    <row r="678" spans="1:12" ht="12.75" customHeight="1" x14ac:dyDescent="0.25">
      <c r="A678" s="5" t="s">
        <v>2844</v>
      </c>
      <c r="B678" s="5" t="s">
        <v>1124</v>
      </c>
      <c r="C678" s="5" t="s">
        <v>1123</v>
      </c>
      <c r="D678" s="5" t="s">
        <v>1038</v>
      </c>
      <c r="E678" s="5" t="s">
        <v>2893</v>
      </c>
      <c r="F678" s="5" t="s">
        <v>2938</v>
      </c>
      <c r="G678" s="5">
        <v>3</v>
      </c>
      <c r="H678" s="5">
        <v>1</v>
      </c>
      <c r="I678" s="5" t="s">
        <v>2969</v>
      </c>
      <c r="J678" s="5" t="b">
        <f t="shared" si="10"/>
        <v>0</v>
      </c>
      <c r="K678" s="13">
        <v>0.39235975988580613</v>
      </c>
      <c r="L678" s="5">
        <v>2019</v>
      </c>
    </row>
    <row r="679" spans="1:12" ht="12.75" customHeight="1" x14ac:dyDescent="0.25">
      <c r="A679" s="5" t="s">
        <v>2845</v>
      </c>
      <c r="B679" s="5" t="s">
        <v>1124</v>
      </c>
      <c r="C679" s="5" t="s">
        <v>1123</v>
      </c>
      <c r="D679" s="5" t="s">
        <v>1038</v>
      </c>
      <c r="E679" s="5" t="s">
        <v>2894</v>
      </c>
      <c r="F679" s="5" t="s">
        <v>2939</v>
      </c>
      <c r="G679" s="5">
        <v>3</v>
      </c>
      <c r="H679" s="5">
        <v>2</v>
      </c>
      <c r="I679" s="5" t="s">
        <v>2956</v>
      </c>
      <c r="J679" s="5" t="b">
        <f t="shared" si="10"/>
        <v>0</v>
      </c>
      <c r="K679" s="13">
        <v>0.44405973038202978</v>
      </c>
      <c r="L679" s="5">
        <v>2019</v>
      </c>
    </row>
    <row r="680" spans="1:12" ht="12.75" customHeight="1" x14ac:dyDescent="0.25">
      <c r="A680" s="5" t="s">
        <v>2846</v>
      </c>
      <c r="B680" s="5" t="s">
        <v>1124</v>
      </c>
      <c r="C680" s="5" t="s">
        <v>1123</v>
      </c>
      <c r="D680" s="5" t="s">
        <v>1038</v>
      </c>
      <c r="E680" s="5" t="s">
        <v>2895</v>
      </c>
      <c r="F680" s="5" t="s">
        <v>2940</v>
      </c>
      <c r="G680" s="5">
        <v>3</v>
      </c>
      <c r="H680" s="5">
        <v>2</v>
      </c>
      <c r="I680" s="5" t="s">
        <v>2967</v>
      </c>
      <c r="J680" s="5" t="b">
        <f t="shared" si="10"/>
        <v>0</v>
      </c>
      <c r="K680" s="13">
        <v>0.45192019496737895</v>
      </c>
      <c r="L680" s="5">
        <v>2019</v>
      </c>
    </row>
  </sheetData>
  <autoFilter ref="A4:AB680"/>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80"/>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25" width="20.7109375" style="5" customWidth="1"/>
    <col min="26" max="27" width="36.42578125" style="5" customWidth="1"/>
    <col min="28" max="28" width="9.140625" style="5" customWidth="1"/>
    <col min="29" max="16384" width="9.140625" style="5"/>
  </cols>
  <sheetData>
    <row r="1" spans="1:27" s="17" customFormat="1" x14ac:dyDescent="0.25">
      <c r="A1" s="9"/>
      <c r="B1" s="9"/>
      <c r="C1" s="9"/>
      <c r="D1" s="9"/>
      <c r="E1" s="9"/>
      <c r="F1" s="9"/>
      <c r="G1" s="9"/>
      <c r="H1" s="9"/>
      <c r="I1" s="10" t="s">
        <v>1803</v>
      </c>
      <c r="J1" s="9" t="s">
        <v>1557</v>
      </c>
      <c r="K1" s="9" t="s">
        <v>2435</v>
      </c>
      <c r="L1" s="9" t="s">
        <v>1560</v>
      </c>
      <c r="M1" s="9" t="s">
        <v>2437</v>
      </c>
      <c r="N1" s="9" t="s">
        <v>1565</v>
      </c>
      <c r="O1" s="9" t="s">
        <v>2439</v>
      </c>
      <c r="P1" s="9" t="s">
        <v>1802</v>
      </c>
      <c r="Q1" s="9" t="s">
        <v>2441</v>
      </c>
      <c r="R1" s="9" t="s">
        <v>1567</v>
      </c>
      <c r="S1" s="9" t="s">
        <v>2443</v>
      </c>
      <c r="T1" s="9" t="s">
        <v>1563</v>
      </c>
      <c r="U1" s="9" t="s">
        <v>2445</v>
      </c>
      <c r="V1" s="9" t="s">
        <v>1566</v>
      </c>
      <c r="W1" s="9" t="s">
        <v>2447</v>
      </c>
      <c r="X1" s="9" t="s">
        <v>1561</v>
      </c>
      <c r="Y1" s="9" t="s">
        <v>2449</v>
      </c>
      <c r="Z1" s="9" t="s">
        <v>1807</v>
      </c>
      <c r="AA1" s="9" t="s">
        <v>2452</v>
      </c>
    </row>
    <row r="2" spans="1:27" s="17" customFormat="1" ht="18" x14ac:dyDescent="0.35">
      <c r="A2" s="9"/>
      <c r="B2" s="9"/>
      <c r="C2" s="9"/>
      <c r="D2" s="9"/>
      <c r="E2" s="9"/>
      <c r="F2" s="9"/>
      <c r="G2" s="9"/>
      <c r="H2" s="9"/>
      <c r="I2" s="10" t="s">
        <v>1804</v>
      </c>
      <c r="J2" s="9" t="s">
        <v>3387</v>
      </c>
      <c r="K2" s="9"/>
      <c r="L2" s="9" t="s">
        <v>1764</v>
      </c>
      <c r="M2" s="9"/>
      <c r="N2" s="9" t="s">
        <v>3352</v>
      </c>
      <c r="O2" s="9"/>
      <c r="P2" s="9" t="s">
        <v>3353</v>
      </c>
      <c r="Q2" s="9"/>
      <c r="R2" s="9" t="s">
        <v>3354</v>
      </c>
      <c r="S2" s="9"/>
      <c r="T2" s="9" t="s">
        <v>3355</v>
      </c>
      <c r="U2" s="9"/>
      <c r="V2" s="9" t="s">
        <v>3356</v>
      </c>
      <c r="W2" s="9"/>
      <c r="X2" s="9" t="s">
        <v>1765</v>
      </c>
      <c r="Y2" s="9"/>
      <c r="Z2" s="9"/>
      <c r="AA2" s="9"/>
    </row>
    <row r="3" spans="1:27" s="17" customFormat="1" ht="17.25" x14ac:dyDescent="0.25">
      <c r="A3" s="9"/>
      <c r="B3" s="9"/>
      <c r="C3" s="9"/>
      <c r="D3" s="9"/>
      <c r="E3" s="9"/>
      <c r="F3" s="9"/>
      <c r="G3" s="9"/>
      <c r="H3" s="9"/>
      <c r="I3" s="10" t="s">
        <v>1805</v>
      </c>
      <c r="J3" s="9" t="s">
        <v>3400</v>
      </c>
      <c r="K3" s="9" t="s">
        <v>1558</v>
      </c>
      <c r="L3" s="9" t="s">
        <v>3401</v>
      </c>
      <c r="M3" s="9" t="s">
        <v>1558</v>
      </c>
      <c r="N3" s="9" t="s">
        <v>3402</v>
      </c>
      <c r="O3" s="9" t="s">
        <v>1558</v>
      </c>
      <c r="P3" s="9" t="s">
        <v>3403</v>
      </c>
      <c r="Q3" s="9" t="s">
        <v>1558</v>
      </c>
      <c r="R3" s="9" t="s">
        <v>3404</v>
      </c>
      <c r="S3" s="9" t="s">
        <v>1558</v>
      </c>
      <c r="T3" s="9" t="s">
        <v>3404</v>
      </c>
      <c r="U3" s="9" t="s">
        <v>1558</v>
      </c>
      <c r="V3" s="9" t="s">
        <v>3404</v>
      </c>
      <c r="W3" s="9" t="s">
        <v>1558</v>
      </c>
      <c r="X3" s="9" t="s">
        <v>3405</v>
      </c>
      <c r="Y3" s="9" t="s">
        <v>1558</v>
      </c>
      <c r="Z3" s="9" t="s">
        <v>3402</v>
      </c>
      <c r="AA3" s="9" t="s">
        <v>1558</v>
      </c>
    </row>
    <row r="4" spans="1:27" s="19" customFormat="1" ht="30" x14ac:dyDescent="0.25">
      <c r="A4" s="30" t="s">
        <v>1537</v>
      </c>
      <c r="B4" s="30" t="s">
        <v>0</v>
      </c>
      <c r="C4" s="30" t="s">
        <v>1514</v>
      </c>
      <c r="D4" s="28" t="s">
        <v>1556</v>
      </c>
      <c r="E4" s="28" t="s">
        <v>1555</v>
      </c>
      <c r="F4" s="28" t="s">
        <v>1568</v>
      </c>
      <c r="G4" s="28" t="s">
        <v>1789</v>
      </c>
      <c r="H4" s="28" t="s">
        <v>30</v>
      </c>
      <c r="I4" s="28" t="s">
        <v>1766</v>
      </c>
      <c r="J4" s="29" t="s">
        <v>1515</v>
      </c>
      <c r="K4" s="30" t="s">
        <v>2434</v>
      </c>
      <c r="L4" s="29" t="s">
        <v>1559</v>
      </c>
      <c r="M4" s="30" t="s">
        <v>2436</v>
      </c>
      <c r="N4" s="29" t="s">
        <v>1564</v>
      </c>
      <c r="O4" s="30" t="s">
        <v>2438</v>
      </c>
      <c r="P4" s="29" t="s">
        <v>1801</v>
      </c>
      <c r="Q4" s="30" t="s">
        <v>2440</v>
      </c>
      <c r="R4" s="29" t="s">
        <v>29</v>
      </c>
      <c r="S4" s="30" t="s">
        <v>2442</v>
      </c>
      <c r="T4" s="29" t="s">
        <v>1562</v>
      </c>
      <c r="U4" s="30" t="s">
        <v>2444</v>
      </c>
      <c r="V4" s="29" t="s">
        <v>28</v>
      </c>
      <c r="W4" s="30" t="s">
        <v>2446</v>
      </c>
      <c r="X4" s="29" t="s">
        <v>1344</v>
      </c>
      <c r="Y4" s="30" t="s">
        <v>2448</v>
      </c>
      <c r="Z4" s="31" t="s">
        <v>2450</v>
      </c>
      <c r="AA4" s="32" t="s">
        <v>2451</v>
      </c>
    </row>
    <row r="5" spans="1:27" ht="12.75" customHeight="1" x14ac:dyDescent="0.25">
      <c r="A5" s="5" t="s">
        <v>1538</v>
      </c>
      <c r="B5" s="5" t="s">
        <v>13</v>
      </c>
      <c r="C5" s="5" t="s">
        <v>851</v>
      </c>
      <c r="D5" s="5" t="s">
        <v>620</v>
      </c>
      <c r="E5" s="4" t="s">
        <v>16</v>
      </c>
      <c r="F5" s="4" t="s">
        <v>850</v>
      </c>
      <c r="G5" s="5">
        <v>1</v>
      </c>
      <c r="H5" s="5">
        <v>1</v>
      </c>
      <c r="I5" s="5" t="s">
        <v>3078</v>
      </c>
      <c r="J5" s="13">
        <v>0.7</v>
      </c>
      <c r="K5" s="5">
        <v>2019</v>
      </c>
      <c r="L5" s="12">
        <v>65.25</v>
      </c>
      <c r="M5" s="5">
        <v>2019</v>
      </c>
      <c r="N5" s="12">
        <v>9.6</v>
      </c>
      <c r="O5" s="5">
        <v>2019</v>
      </c>
      <c r="P5" s="12">
        <v>60.104166666666671</v>
      </c>
      <c r="Q5" s="5">
        <v>2019</v>
      </c>
      <c r="R5" s="12"/>
      <c r="T5" s="12"/>
      <c r="V5" s="12">
        <v>0</v>
      </c>
      <c r="W5" s="5">
        <v>2019</v>
      </c>
      <c r="X5" s="14">
        <v>0</v>
      </c>
      <c r="Y5" s="5">
        <v>2019</v>
      </c>
      <c r="Z5" s="14">
        <v>14.66</v>
      </c>
      <c r="AA5" s="5">
        <v>2019</v>
      </c>
    </row>
    <row r="6" spans="1:27" ht="12.75" customHeight="1" x14ac:dyDescent="0.25">
      <c r="A6" s="5" t="s">
        <v>1539</v>
      </c>
      <c r="B6" s="5" t="s">
        <v>20</v>
      </c>
      <c r="C6" s="5" t="s">
        <v>1570</v>
      </c>
      <c r="D6" s="5" t="s">
        <v>35</v>
      </c>
      <c r="E6" s="4" t="s">
        <v>3344</v>
      </c>
      <c r="F6" s="4" t="s">
        <v>1570</v>
      </c>
      <c r="G6" s="5">
        <v>0</v>
      </c>
      <c r="H6" s="5">
        <v>2</v>
      </c>
      <c r="I6" s="4" t="s">
        <v>1792</v>
      </c>
      <c r="J6" s="13">
        <v>2.34</v>
      </c>
      <c r="K6" s="5">
        <v>2019</v>
      </c>
      <c r="L6" s="12">
        <v>97.77</v>
      </c>
      <c r="M6" s="5">
        <v>2019</v>
      </c>
      <c r="N6" s="12">
        <v>11.9</v>
      </c>
      <c r="O6" s="5">
        <v>2019</v>
      </c>
      <c r="P6" s="12">
        <v>45.462184873949582</v>
      </c>
      <c r="Q6" s="5">
        <v>2019</v>
      </c>
      <c r="R6" s="12"/>
      <c r="T6" s="12"/>
      <c r="V6" s="12">
        <v>0</v>
      </c>
      <c r="W6" s="5">
        <v>2019</v>
      </c>
      <c r="X6" s="14">
        <v>100</v>
      </c>
      <c r="Y6" s="5">
        <v>2019</v>
      </c>
      <c r="Z6" s="14">
        <v>97.77</v>
      </c>
      <c r="AA6" s="5">
        <v>2019</v>
      </c>
    </row>
    <row r="7" spans="1:27" ht="12.75" customHeight="1" x14ac:dyDescent="0.25">
      <c r="A7" s="5" t="s">
        <v>1540</v>
      </c>
      <c r="B7" s="5" t="s">
        <v>13</v>
      </c>
      <c r="C7" s="5" t="s">
        <v>851</v>
      </c>
      <c r="D7" s="5" t="s">
        <v>620</v>
      </c>
      <c r="E7" s="4" t="s">
        <v>14</v>
      </c>
      <c r="F7" s="4" t="s">
        <v>1776</v>
      </c>
      <c r="G7" s="5">
        <v>1</v>
      </c>
      <c r="H7" s="5">
        <v>2</v>
      </c>
      <c r="I7" s="5" t="s">
        <v>1793</v>
      </c>
      <c r="J7" s="13">
        <v>0.53</v>
      </c>
      <c r="K7" s="5">
        <v>2020</v>
      </c>
      <c r="L7" s="12">
        <v>51.68</v>
      </c>
      <c r="M7" s="5">
        <v>2020</v>
      </c>
      <c r="N7" s="12">
        <v>6.77</v>
      </c>
      <c r="O7" s="5">
        <v>2020</v>
      </c>
      <c r="P7" s="12">
        <v>39.438700147710485</v>
      </c>
      <c r="Q7" s="5">
        <v>2020</v>
      </c>
      <c r="R7" s="12"/>
      <c r="T7" s="12"/>
      <c r="V7" s="12">
        <v>0</v>
      </c>
      <c r="W7" s="5">
        <v>2020</v>
      </c>
      <c r="X7" s="14">
        <v>0</v>
      </c>
      <c r="Y7" s="5">
        <v>2020</v>
      </c>
      <c r="Z7" s="14">
        <v>3</v>
      </c>
      <c r="AA7" s="5">
        <v>2020</v>
      </c>
    </row>
    <row r="8" spans="1:27" ht="12.75" customHeight="1" x14ac:dyDescent="0.25">
      <c r="A8" s="5" t="s">
        <v>1541</v>
      </c>
      <c r="B8" s="5" t="s">
        <v>13</v>
      </c>
      <c r="C8" s="5" t="s">
        <v>851</v>
      </c>
      <c r="D8" s="5" t="s">
        <v>620</v>
      </c>
      <c r="E8" s="4" t="s">
        <v>15</v>
      </c>
      <c r="F8" s="4" t="s">
        <v>1777</v>
      </c>
      <c r="G8" s="5">
        <v>1</v>
      </c>
      <c r="H8" s="5">
        <v>1</v>
      </c>
      <c r="I8" s="5" t="s">
        <v>3078</v>
      </c>
      <c r="J8" s="13">
        <v>0.59</v>
      </c>
      <c r="K8" s="5">
        <v>2020</v>
      </c>
      <c r="L8" s="12">
        <v>56.4</v>
      </c>
      <c r="M8" s="5">
        <v>2020</v>
      </c>
      <c r="N8" s="12">
        <v>8.4699999999999989</v>
      </c>
      <c r="O8" s="5">
        <v>2020</v>
      </c>
      <c r="P8" s="12">
        <v>48.406139315230227</v>
      </c>
      <c r="Q8" s="5">
        <v>2020</v>
      </c>
      <c r="R8" s="12"/>
      <c r="T8" s="12"/>
      <c r="V8" s="12">
        <v>0</v>
      </c>
      <c r="W8" s="5">
        <v>2020</v>
      </c>
      <c r="X8" s="14">
        <v>0</v>
      </c>
      <c r="Y8" s="5">
        <v>2020</v>
      </c>
      <c r="Z8" s="14">
        <v>5.15</v>
      </c>
      <c r="AA8" s="5">
        <v>2020</v>
      </c>
    </row>
    <row r="9" spans="1:27" ht="12.75" customHeight="1" x14ac:dyDescent="0.25">
      <c r="A9" s="5" t="s">
        <v>1542</v>
      </c>
      <c r="B9" s="5" t="s">
        <v>25</v>
      </c>
      <c r="C9" s="5" t="s">
        <v>624</v>
      </c>
      <c r="D9" s="4" t="s">
        <v>620</v>
      </c>
      <c r="E9" s="4" t="s">
        <v>26</v>
      </c>
      <c r="F9" s="4" t="s">
        <v>1778</v>
      </c>
      <c r="G9" s="5">
        <v>3</v>
      </c>
      <c r="H9" s="5">
        <v>3</v>
      </c>
      <c r="I9" s="5" t="s">
        <v>1794</v>
      </c>
      <c r="J9" s="13">
        <v>0.6</v>
      </c>
      <c r="K9" s="5">
        <v>2021</v>
      </c>
      <c r="L9" s="12">
        <v>62.89</v>
      </c>
      <c r="M9" s="5">
        <v>2021</v>
      </c>
      <c r="N9" s="12">
        <v>4.9800000000000004</v>
      </c>
      <c r="O9" s="5">
        <v>2021</v>
      </c>
      <c r="P9" s="12">
        <v>29.718875502008029</v>
      </c>
      <c r="Q9" s="5">
        <v>2021</v>
      </c>
      <c r="R9" s="12"/>
      <c r="T9" s="12"/>
      <c r="V9" s="12">
        <v>0</v>
      </c>
      <c r="W9" s="5">
        <v>2021</v>
      </c>
      <c r="X9" s="14">
        <v>0</v>
      </c>
      <c r="Y9" s="5">
        <v>2021</v>
      </c>
      <c r="Z9" s="14">
        <v>0.26</v>
      </c>
      <c r="AA9" s="5">
        <v>2021</v>
      </c>
    </row>
    <row r="10" spans="1:27" ht="12.75" customHeight="1" x14ac:dyDescent="0.25">
      <c r="A10" s="5" t="s">
        <v>1543</v>
      </c>
      <c r="B10" s="5" t="s">
        <v>27</v>
      </c>
      <c r="C10" s="5" t="s">
        <v>654</v>
      </c>
      <c r="D10" s="4" t="s">
        <v>620</v>
      </c>
      <c r="E10" s="4" t="s">
        <v>3345</v>
      </c>
      <c r="F10" s="4" t="s">
        <v>2726</v>
      </c>
      <c r="G10" s="5">
        <v>2</v>
      </c>
      <c r="H10" s="5">
        <v>1</v>
      </c>
      <c r="I10" s="4" t="s">
        <v>2727</v>
      </c>
      <c r="J10" s="13">
        <v>1.2</v>
      </c>
      <c r="K10" s="5">
        <v>2021</v>
      </c>
      <c r="L10" s="12">
        <v>58.15</v>
      </c>
      <c r="M10" s="5">
        <v>2021</v>
      </c>
      <c r="N10" s="12">
        <v>18.899999999999999</v>
      </c>
      <c r="O10" s="5">
        <v>2021</v>
      </c>
      <c r="P10" s="12">
        <v>48.201058201058203</v>
      </c>
      <c r="Q10" s="5">
        <v>2021</v>
      </c>
      <c r="R10" s="12"/>
      <c r="T10" s="12"/>
      <c r="V10" s="12">
        <v>0</v>
      </c>
      <c r="W10" s="5">
        <v>2021</v>
      </c>
      <c r="X10" s="14">
        <v>0</v>
      </c>
      <c r="Y10" s="5">
        <v>2021</v>
      </c>
      <c r="Z10" s="14">
        <v>0.05</v>
      </c>
      <c r="AA10" s="5">
        <v>2021</v>
      </c>
    </row>
    <row r="11" spans="1:27" ht="12.75" customHeight="1" x14ac:dyDescent="0.25">
      <c r="A11" s="5" t="s">
        <v>1544</v>
      </c>
      <c r="B11" s="5" t="s">
        <v>27</v>
      </c>
      <c r="C11" s="5" t="s">
        <v>654</v>
      </c>
      <c r="D11" s="4" t="s">
        <v>620</v>
      </c>
      <c r="E11" s="4" t="s">
        <v>3346</v>
      </c>
      <c r="F11" s="4" t="s">
        <v>1779</v>
      </c>
      <c r="G11" s="5">
        <v>1</v>
      </c>
      <c r="H11" s="5">
        <v>2</v>
      </c>
      <c r="I11" s="4" t="s">
        <v>1795</v>
      </c>
      <c r="J11" s="13">
        <v>1.75</v>
      </c>
      <c r="K11" s="5">
        <v>2021</v>
      </c>
      <c r="L11" s="12">
        <v>89.59</v>
      </c>
      <c r="M11" s="5">
        <v>2021</v>
      </c>
      <c r="N11" s="12">
        <v>22.65</v>
      </c>
      <c r="O11" s="5">
        <v>2021</v>
      </c>
      <c r="P11" s="12">
        <v>35.894039735099341</v>
      </c>
      <c r="Q11" s="5">
        <v>2021</v>
      </c>
      <c r="R11" s="12"/>
      <c r="T11" s="12"/>
      <c r="V11" s="12">
        <v>0</v>
      </c>
      <c r="W11" s="5">
        <v>2021</v>
      </c>
      <c r="X11" s="14">
        <v>0</v>
      </c>
      <c r="Y11" s="5">
        <v>2021</v>
      </c>
      <c r="Z11" s="14">
        <v>0</v>
      </c>
      <c r="AA11" s="5">
        <v>2021</v>
      </c>
    </row>
    <row r="12" spans="1:27" ht="12.75" customHeight="1" x14ac:dyDescent="0.25">
      <c r="A12" s="5" t="s">
        <v>1545</v>
      </c>
      <c r="B12" s="5" t="s">
        <v>7</v>
      </c>
      <c r="C12" s="5" t="s">
        <v>410</v>
      </c>
      <c r="D12" s="4" t="s">
        <v>360</v>
      </c>
      <c r="E12" s="4" t="s">
        <v>8</v>
      </c>
      <c r="F12" s="4" t="s">
        <v>1780</v>
      </c>
      <c r="G12" s="5">
        <v>2</v>
      </c>
      <c r="H12" s="5">
        <v>1</v>
      </c>
      <c r="I12" s="5" t="s">
        <v>3079</v>
      </c>
      <c r="J12" s="13">
        <v>0.69</v>
      </c>
      <c r="K12" s="5">
        <v>2021</v>
      </c>
      <c r="L12" s="12">
        <v>7.02</v>
      </c>
      <c r="M12" s="5">
        <v>2021</v>
      </c>
      <c r="N12" s="12">
        <v>6.37</v>
      </c>
      <c r="O12" s="5">
        <v>2021</v>
      </c>
      <c r="P12" s="12">
        <v>37.833594976452126</v>
      </c>
      <c r="Q12" s="5">
        <v>2021</v>
      </c>
      <c r="R12" s="12"/>
      <c r="T12" s="12"/>
      <c r="V12" s="12">
        <v>0</v>
      </c>
      <c r="W12" s="5">
        <v>2021</v>
      </c>
      <c r="X12" s="14">
        <v>0</v>
      </c>
      <c r="Y12" s="5">
        <v>2021</v>
      </c>
      <c r="Z12" s="14">
        <v>0.1</v>
      </c>
      <c r="AA12" s="5">
        <v>2021</v>
      </c>
    </row>
    <row r="13" spans="1:27" ht="12.75" customHeight="1" x14ac:dyDescent="0.25">
      <c r="A13" s="5" t="s">
        <v>1546</v>
      </c>
      <c r="B13" s="5" t="s">
        <v>1</v>
      </c>
      <c r="C13" s="5" t="s">
        <v>1150</v>
      </c>
      <c r="D13" s="5" t="s">
        <v>1038</v>
      </c>
      <c r="E13" s="4" t="s">
        <v>3056</v>
      </c>
      <c r="F13" s="5" t="s">
        <v>3063</v>
      </c>
      <c r="G13" s="5">
        <v>2</v>
      </c>
      <c r="H13" s="5">
        <v>2</v>
      </c>
      <c r="I13" s="5" t="s">
        <v>3080</v>
      </c>
      <c r="J13" s="13">
        <v>1.04</v>
      </c>
      <c r="K13" s="5">
        <v>2021</v>
      </c>
      <c r="L13" s="12">
        <v>82.78</v>
      </c>
      <c r="M13" s="5">
        <v>2021</v>
      </c>
      <c r="N13" s="12">
        <v>12.85</v>
      </c>
      <c r="O13" s="5">
        <v>2021</v>
      </c>
      <c r="P13" s="12">
        <v>45.836575875486382</v>
      </c>
      <c r="Q13" s="5">
        <v>2021</v>
      </c>
      <c r="R13" s="12"/>
      <c r="T13" s="12"/>
      <c r="V13" s="12">
        <v>0</v>
      </c>
      <c r="W13" s="5">
        <v>2021</v>
      </c>
      <c r="X13" s="14">
        <v>6.6677339310013615</v>
      </c>
      <c r="Y13" s="5">
        <v>2021</v>
      </c>
      <c r="Z13" s="14">
        <v>5.63</v>
      </c>
      <c r="AA13" s="5">
        <v>2021</v>
      </c>
    </row>
    <row r="14" spans="1:27" ht="12.75" customHeight="1" x14ac:dyDescent="0.25">
      <c r="A14" s="5" t="s">
        <v>1547</v>
      </c>
      <c r="B14" s="5" t="s">
        <v>17</v>
      </c>
      <c r="C14" s="5" t="s">
        <v>414</v>
      </c>
      <c r="D14" s="5" t="s">
        <v>360</v>
      </c>
      <c r="E14" s="4" t="s">
        <v>18</v>
      </c>
      <c r="F14" s="4" t="s">
        <v>2996</v>
      </c>
      <c r="G14" s="5" t="s">
        <v>1791</v>
      </c>
      <c r="H14" s="5">
        <v>2</v>
      </c>
      <c r="I14" s="5" t="s">
        <v>1796</v>
      </c>
      <c r="J14" s="13">
        <v>0.44</v>
      </c>
      <c r="K14" s="5">
        <v>2021</v>
      </c>
      <c r="L14" s="12">
        <v>98.19</v>
      </c>
      <c r="M14" s="5">
        <v>2021</v>
      </c>
      <c r="N14" s="12">
        <v>8.1900000000000013</v>
      </c>
      <c r="O14" s="5">
        <v>2021</v>
      </c>
      <c r="P14" s="12">
        <v>49.206349206349202</v>
      </c>
      <c r="Q14" s="5">
        <v>2021</v>
      </c>
      <c r="R14" s="12"/>
      <c r="T14" s="12"/>
      <c r="V14" s="12">
        <v>20.798309419671511</v>
      </c>
      <c r="W14" s="5">
        <v>2021</v>
      </c>
      <c r="X14" s="14">
        <v>0</v>
      </c>
      <c r="Y14" s="5">
        <v>2021</v>
      </c>
      <c r="Z14" s="14">
        <v>23.14</v>
      </c>
      <c r="AA14" s="5">
        <v>2021</v>
      </c>
    </row>
    <row r="15" spans="1:27" ht="12.75" customHeight="1" x14ac:dyDescent="0.25">
      <c r="A15" s="5" t="s">
        <v>1548</v>
      </c>
      <c r="B15" s="5" t="s">
        <v>17</v>
      </c>
      <c r="C15" s="5" t="s">
        <v>414</v>
      </c>
      <c r="D15" s="5" t="s">
        <v>360</v>
      </c>
      <c r="E15" s="4" t="s">
        <v>19</v>
      </c>
      <c r="F15" s="4" t="s">
        <v>1781</v>
      </c>
      <c r="G15" s="5" t="s">
        <v>1790</v>
      </c>
      <c r="H15" s="5">
        <v>2</v>
      </c>
      <c r="I15" s="5" t="s">
        <v>1797</v>
      </c>
      <c r="J15" s="13">
        <v>0.56000000000000005</v>
      </c>
      <c r="K15" s="5">
        <v>2021</v>
      </c>
      <c r="L15" s="12">
        <v>85.53</v>
      </c>
      <c r="M15" s="5">
        <v>2021</v>
      </c>
      <c r="N15" s="12">
        <v>11.690000000000001</v>
      </c>
      <c r="O15" s="5">
        <v>2021</v>
      </c>
      <c r="P15" s="12">
        <v>55.603079555175363</v>
      </c>
      <c r="Q15" s="5">
        <v>2021</v>
      </c>
      <c r="R15" s="12"/>
      <c r="T15" s="12"/>
      <c r="V15" s="12">
        <v>0</v>
      </c>
      <c r="W15" s="5">
        <v>2021</v>
      </c>
      <c r="X15" s="14">
        <v>0</v>
      </c>
      <c r="Y15" s="5">
        <v>2021</v>
      </c>
      <c r="Z15" s="14">
        <v>0.37</v>
      </c>
      <c r="AA15" s="5">
        <v>2021</v>
      </c>
    </row>
    <row r="16" spans="1:27" ht="12.75" customHeight="1" x14ac:dyDescent="0.25">
      <c r="A16" s="5" t="s">
        <v>1549</v>
      </c>
      <c r="B16" s="5" t="s">
        <v>23</v>
      </c>
      <c r="C16" s="5" t="s">
        <v>708</v>
      </c>
      <c r="D16" s="5" t="s">
        <v>620</v>
      </c>
      <c r="E16" s="4" t="s">
        <v>24</v>
      </c>
      <c r="F16" s="4" t="s">
        <v>1782</v>
      </c>
      <c r="G16" s="5">
        <v>3</v>
      </c>
      <c r="H16" s="5">
        <v>2</v>
      </c>
      <c r="I16" s="5" t="s">
        <v>1798</v>
      </c>
      <c r="J16" s="13">
        <v>0.67</v>
      </c>
      <c r="K16" s="5">
        <v>2021</v>
      </c>
      <c r="L16" s="12">
        <v>89.83</v>
      </c>
      <c r="M16" s="5">
        <v>2021</v>
      </c>
      <c r="N16" s="12">
        <v>9.24</v>
      </c>
      <c r="O16" s="5">
        <v>2021</v>
      </c>
      <c r="P16" s="12">
        <v>26.948051948051948</v>
      </c>
      <c r="Q16" s="5">
        <v>2021</v>
      </c>
      <c r="R16" s="12"/>
      <c r="T16" s="12"/>
      <c r="V16" s="12">
        <v>0</v>
      </c>
      <c r="W16" s="5">
        <v>2021</v>
      </c>
      <c r="X16" s="14">
        <v>0</v>
      </c>
      <c r="Y16" s="5">
        <v>2021</v>
      </c>
      <c r="Z16" s="14">
        <v>12.87</v>
      </c>
      <c r="AA16" s="5">
        <v>2021</v>
      </c>
    </row>
    <row r="17" spans="1:27" ht="12.75" customHeight="1" x14ac:dyDescent="0.25">
      <c r="A17" s="5" t="s">
        <v>1550</v>
      </c>
      <c r="B17" s="5" t="s">
        <v>3</v>
      </c>
      <c r="C17" s="5" t="s">
        <v>924</v>
      </c>
      <c r="D17" s="5" t="s">
        <v>620</v>
      </c>
      <c r="E17" s="4" t="s">
        <v>4</v>
      </c>
      <c r="F17" s="4" t="s">
        <v>927</v>
      </c>
      <c r="G17" s="5">
        <v>1</v>
      </c>
      <c r="H17" s="5">
        <v>2</v>
      </c>
      <c r="I17" s="5" t="s">
        <v>3081</v>
      </c>
      <c r="J17" s="13">
        <v>0.79</v>
      </c>
      <c r="K17" s="5">
        <v>2021</v>
      </c>
      <c r="L17" s="12">
        <v>47.98</v>
      </c>
      <c r="M17" s="5">
        <v>2021</v>
      </c>
      <c r="N17" s="12">
        <v>31.830000000000002</v>
      </c>
      <c r="O17" s="5">
        <v>2021</v>
      </c>
      <c r="P17" s="12">
        <v>32.642161482877789</v>
      </c>
      <c r="Q17" s="5">
        <v>2021</v>
      </c>
      <c r="R17" s="12"/>
      <c r="T17" s="12"/>
      <c r="V17" s="12">
        <v>0</v>
      </c>
      <c r="W17" s="5">
        <v>2021</v>
      </c>
      <c r="X17" s="14">
        <v>0</v>
      </c>
      <c r="Y17" s="5">
        <v>2021</v>
      </c>
      <c r="Z17" s="14">
        <v>7.82</v>
      </c>
      <c r="AA17" s="5">
        <v>2021</v>
      </c>
    </row>
    <row r="18" spans="1:27" ht="12.75" customHeight="1" x14ac:dyDescent="0.25">
      <c r="A18" s="5" t="s">
        <v>1551</v>
      </c>
      <c r="B18" s="5" t="s">
        <v>21</v>
      </c>
      <c r="C18" s="5" t="s">
        <v>939</v>
      </c>
      <c r="D18" s="5" t="s">
        <v>620</v>
      </c>
      <c r="E18" s="4" t="s">
        <v>22</v>
      </c>
      <c r="F18" s="4" t="s">
        <v>938</v>
      </c>
      <c r="G18" s="5">
        <v>2</v>
      </c>
      <c r="H18" s="5">
        <v>2</v>
      </c>
      <c r="I18" s="5" t="s">
        <v>1799</v>
      </c>
      <c r="J18" s="13">
        <v>0.49</v>
      </c>
      <c r="K18" s="5">
        <v>2021</v>
      </c>
      <c r="L18" s="12">
        <v>81.17</v>
      </c>
      <c r="M18" s="5">
        <v>2021</v>
      </c>
      <c r="N18" s="12">
        <v>13.08</v>
      </c>
      <c r="O18" s="5">
        <v>2021</v>
      </c>
      <c r="P18" s="12">
        <v>22.706422018348626</v>
      </c>
      <c r="Q18" s="5">
        <v>2021</v>
      </c>
      <c r="R18" s="12"/>
      <c r="T18" s="12"/>
      <c r="V18" s="12">
        <v>0</v>
      </c>
      <c r="W18" s="5">
        <v>2021</v>
      </c>
      <c r="X18" s="14">
        <v>0</v>
      </c>
      <c r="Y18" s="5">
        <v>2021</v>
      </c>
      <c r="Z18" s="14">
        <v>0.06</v>
      </c>
      <c r="AA18" s="5">
        <v>2021</v>
      </c>
    </row>
    <row r="19" spans="1:27" ht="12.75" customHeight="1" x14ac:dyDescent="0.25">
      <c r="A19" s="5" t="s">
        <v>1552</v>
      </c>
      <c r="B19" s="5" t="s">
        <v>11</v>
      </c>
      <c r="C19" s="5" t="s">
        <v>570</v>
      </c>
      <c r="D19" s="5" t="s">
        <v>620</v>
      </c>
      <c r="E19" s="4" t="s">
        <v>12</v>
      </c>
      <c r="F19" s="4" t="s">
        <v>569</v>
      </c>
      <c r="G19" s="5">
        <v>1</v>
      </c>
      <c r="H19" s="5">
        <v>1</v>
      </c>
      <c r="I19" s="5" t="s">
        <v>3082</v>
      </c>
      <c r="J19" s="13">
        <v>0.84</v>
      </c>
      <c r="K19" s="5">
        <v>2021</v>
      </c>
      <c r="L19" s="12">
        <v>35.61</v>
      </c>
      <c r="M19" s="5">
        <v>2021</v>
      </c>
      <c r="N19" s="12">
        <v>4.71</v>
      </c>
      <c r="O19" s="5">
        <v>2021</v>
      </c>
      <c r="P19" s="12">
        <v>57.537154989384284</v>
      </c>
      <c r="Q19" s="5">
        <v>2021</v>
      </c>
      <c r="R19" s="12"/>
      <c r="T19" s="12"/>
      <c r="V19" s="12">
        <v>0</v>
      </c>
      <c r="W19" s="5">
        <v>2021</v>
      </c>
      <c r="X19" s="14">
        <v>0</v>
      </c>
      <c r="Y19" s="5">
        <v>2021</v>
      </c>
      <c r="Z19" s="14">
        <v>0.97</v>
      </c>
      <c r="AA19" s="5">
        <v>2021</v>
      </c>
    </row>
    <row r="20" spans="1:27" ht="12.75" customHeight="1" x14ac:dyDescent="0.25">
      <c r="A20" s="5" t="s">
        <v>1553</v>
      </c>
      <c r="B20" s="5" t="s">
        <v>5</v>
      </c>
      <c r="C20" s="5" t="s">
        <v>990</v>
      </c>
      <c r="D20" s="5" t="s">
        <v>620</v>
      </c>
      <c r="E20" s="4" t="s">
        <v>6</v>
      </c>
      <c r="F20" s="4" t="s">
        <v>996</v>
      </c>
      <c r="G20" s="5">
        <v>1</v>
      </c>
      <c r="H20" s="5">
        <v>3</v>
      </c>
      <c r="I20" s="5" t="s">
        <v>3083</v>
      </c>
      <c r="J20" s="13">
        <v>1.18</v>
      </c>
      <c r="K20" s="5">
        <v>2021</v>
      </c>
      <c r="L20" s="12">
        <v>90.2</v>
      </c>
      <c r="M20" s="5">
        <v>2021</v>
      </c>
      <c r="N20" s="12">
        <v>15.280000000000001</v>
      </c>
      <c r="O20" s="5">
        <v>2021</v>
      </c>
      <c r="P20" s="12">
        <v>49.869109947643977</v>
      </c>
      <c r="Q20" s="5">
        <v>2021</v>
      </c>
      <c r="R20" s="12"/>
      <c r="T20" s="12"/>
      <c r="V20" s="12">
        <v>0</v>
      </c>
      <c r="W20" s="5">
        <v>2021</v>
      </c>
      <c r="X20" s="14">
        <v>100</v>
      </c>
      <c r="Y20" s="5">
        <v>2021</v>
      </c>
      <c r="Z20" s="14">
        <v>90.2</v>
      </c>
      <c r="AA20" s="5">
        <v>2021</v>
      </c>
    </row>
    <row r="21" spans="1:27" ht="12.75" customHeight="1" x14ac:dyDescent="0.25">
      <c r="A21" s="5" t="s">
        <v>1554</v>
      </c>
      <c r="B21" s="5" t="s">
        <v>9</v>
      </c>
      <c r="C21" s="5" t="s">
        <v>593</v>
      </c>
      <c r="D21" s="5" t="s">
        <v>620</v>
      </c>
      <c r="E21" s="4" t="s">
        <v>10</v>
      </c>
      <c r="F21" s="4" t="s">
        <v>592</v>
      </c>
      <c r="G21" s="5" t="s">
        <v>1791</v>
      </c>
      <c r="H21" s="5">
        <v>2</v>
      </c>
      <c r="I21" s="5" t="s">
        <v>1800</v>
      </c>
      <c r="J21" s="13">
        <v>0.56000000000000005</v>
      </c>
      <c r="K21" s="5">
        <v>2021</v>
      </c>
      <c r="L21" s="12">
        <v>25.39</v>
      </c>
      <c r="M21" s="5">
        <v>2021</v>
      </c>
      <c r="N21" s="12">
        <v>15.11</v>
      </c>
      <c r="O21" s="5">
        <v>2021</v>
      </c>
      <c r="P21" s="12">
        <v>48.378557246856388</v>
      </c>
      <c r="Q21" s="5">
        <v>2021</v>
      </c>
      <c r="R21" s="12"/>
      <c r="T21" s="12"/>
      <c r="V21" s="12">
        <v>0</v>
      </c>
      <c r="W21" s="5">
        <v>2021</v>
      </c>
      <c r="X21" s="14">
        <v>0</v>
      </c>
      <c r="Y21" s="5">
        <v>2021</v>
      </c>
      <c r="Z21" s="14">
        <v>1.77</v>
      </c>
      <c r="AA21" s="5">
        <v>2021</v>
      </c>
    </row>
    <row r="22" spans="1:27" ht="12.75" customHeight="1" x14ac:dyDescent="0.25">
      <c r="A22" s="5" t="s">
        <v>1767</v>
      </c>
      <c r="B22" s="5" t="s">
        <v>1224</v>
      </c>
      <c r="C22" s="5" t="s">
        <v>1223</v>
      </c>
      <c r="D22" s="5" t="s">
        <v>1038</v>
      </c>
      <c r="E22" s="4" t="s">
        <v>3347</v>
      </c>
      <c r="F22" s="4" t="s">
        <v>1783</v>
      </c>
      <c r="G22" s="5">
        <v>2</v>
      </c>
      <c r="H22" s="5">
        <v>1</v>
      </c>
      <c r="I22" s="4" t="s">
        <v>3084</v>
      </c>
      <c r="J22" s="13">
        <v>0.88</v>
      </c>
      <c r="K22" s="5">
        <v>2021</v>
      </c>
      <c r="L22" s="12">
        <v>96.25</v>
      </c>
      <c r="M22" s="5">
        <v>2021</v>
      </c>
      <c r="N22" s="12">
        <v>15.83</v>
      </c>
      <c r="O22" s="5">
        <v>2021</v>
      </c>
      <c r="P22" s="12">
        <v>42.135186355022107</v>
      </c>
      <c r="Q22" s="5">
        <v>2021</v>
      </c>
      <c r="R22" s="12"/>
      <c r="T22" s="12"/>
      <c r="V22" s="12">
        <v>0</v>
      </c>
      <c r="W22" s="5">
        <v>2021</v>
      </c>
      <c r="X22" s="14">
        <v>100</v>
      </c>
      <c r="Y22" s="5">
        <v>2021</v>
      </c>
      <c r="Z22" s="14">
        <v>96.25</v>
      </c>
      <c r="AA22" s="5">
        <v>2021</v>
      </c>
    </row>
    <row r="23" spans="1:27" ht="12.75" customHeight="1" x14ac:dyDescent="0.25">
      <c r="A23" s="5" t="s">
        <v>1768</v>
      </c>
      <c r="B23" s="5" t="s">
        <v>1314</v>
      </c>
      <c r="C23" s="5" t="s">
        <v>1313</v>
      </c>
      <c r="D23" s="5" t="s">
        <v>1038</v>
      </c>
      <c r="E23" s="4" t="s">
        <v>3348</v>
      </c>
      <c r="F23" s="4" t="s">
        <v>3064</v>
      </c>
      <c r="G23" s="4">
        <v>1</v>
      </c>
      <c r="H23" s="4">
        <v>2</v>
      </c>
      <c r="I23" s="4" t="s">
        <v>3085</v>
      </c>
      <c r="J23" s="13">
        <v>1.23</v>
      </c>
      <c r="K23" s="5">
        <v>2021</v>
      </c>
      <c r="L23" s="12">
        <v>98.18</v>
      </c>
      <c r="M23" s="5">
        <v>2021</v>
      </c>
      <c r="N23" s="12">
        <v>15.07</v>
      </c>
      <c r="O23" s="5">
        <v>2021</v>
      </c>
      <c r="P23" s="12">
        <v>49.369608493696084</v>
      </c>
      <c r="Q23" s="5">
        <v>2021</v>
      </c>
      <c r="R23" s="12"/>
      <c r="T23" s="12"/>
      <c r="V23" s="12">
        <v>0</v>
      </c>
      <c r="W23" s="5">
        <v>2021</v>
      </c>
      <c r="X23" s="14">
        <v>22.785389586194416</v>
      </c>
      <c r="Y23" s="5">
        <v>2021</v>
      </c>
      <c r="Z23" s="14">
        <v>36.979999999999997</v>
      </c>
      <c r="AA23" s="5">
        <v>2021</v>
      </c>
    </row>
    <row r="24" spans="1:27" ht="12.75" customHeight="1" x14ac:dyDescent="0.25">
      <c r="A24" s="5" t="s">
        <v>1769</v>
      </c>
      <c r="B24" s="5" t="s">
        <v>1019</v>
      </c>
      <c r="C24" s="5" t="s">
        <v>1018</v>
      </c>
      <c r="D24" s="5" t="s">
        <v>620</v>
      </c>
      <c r="E24" s="4" t="s">
        <v>3349</v>
      </c>
      <c r="F24" s="4" t="s">
        <v>3065</v>
      </c>
      <c r="G24" s="4">
        <v>2</v>
      </c>
      <c r="H24" s="4">
        <v>1</v>
      </c>
      <c r="I24" s="4" t="s">
        <v>3086</v>
      </c>
      <c r="J24" s="13">
        <v>0.92</v>
      </c>
      <c r="K24" s="5">
        <v>2021</v>
      </c>
      <c r="L24" s="12">
        <v>93.86</v>
      </c>
      <c r="M24" s="5">
        <v>2021</v>
      </c>
      <c r="N24" s="12">
        <v>20.509999999999998</v>
      </c>
      <c r="O24" s="5">
        <v>2021</v>
      </c>
      <c r="P24" s="12">
        <v>45.246221355436376</v>
      </c>
      <c r="Q24" s="5">
        <v>2021</v>
      </c>
      <c r="R24" s="12"/>
      <c r="T24" s="12"/>
      <c r="V24" s="12">
        <v>0</v>
      </c>
      <c r="W24" s="5">
        <v>2021</v>
      </c>
      <c r="X24" s="14">
        <v>0</v>
      </c>
      <c r="Y24" s="5">
        <v>2021</v>
      </c>
      <c r="Z24" s="14">
        <v>0</v>
      </c>
      <c r="AA24" s="5">
        <v>2021</v>
      </c>
    </row>
    <row r="25" spans="1:27" ht="12.75" customHeight="1" x14ac:dyDescent="0.25">
      <c r="A25" s="5" t="s">
        <v>1770</v>
      </c>
      <c r="B25" s="5" t="s">
        <v>1019</v>
      </c>
      <c r="C25" s="5" t="s">
        <v>1018</v>
      </c>
      <c r="D25" s="5" t="s">
        <v>620</v>
      </c>
      <c r="E25" s="4" t="s">
        <v>3350</v>
      </c>
      <c r="F25" s="4" t="s">
        <v>1784</v>
      </c>
      <c r="G25" s="4">
        <v>2</v>
      </c>
      <c r="H25" s="4">
        <v>1</v>
      </c>
      <c r="I25" s="4" t="s">
        <v>3086</v>
      </c>
      <c r="J25" s="13">
        <v>0.64</v>
      </c>
      <c r="K25" s="5">
        <v>2021</v>
      </c>
      <c r="L25" s="12">
        <v>99.23</v>
      </c>
      <c r="M25" s="5">
        <v>2021</v>
      </c>
      <c r="N25" s="12">
        <v>16.75</v>
      </c>
      <c r="O25" s="5">
        <v>2021</v>
      </c>
      <c r="P25" s="12">
        <v>31.343283582089555</v>
      </c>
      <c r="Q25" s="5">
        <v>2021</v>
      </c>
      <c r="R25" s="12"/>
      <c r="T25" s="12"/>
      <c r="V25" s="12">
        <v>0</v>
      </c>
      <c r="W25" s="5">
        <v>2021</v>
      </c>
      <c r="X25" s="14">
        <v>100</v>
      </c>
      <c r="Y25" s="5">
        <v>2021</v>
      </c>
      <c r="Z25" s="14">
        <v>97.64</v>
      </c>
      <c r="AA25" s="5">
        <v>2021</v>
      </c>
    </row>
    <row r="26" spans="1:27" ht="12.75" customHeight="1" x14ac:dyDescent="0.25">
      <c r="A26" s="5" t="s">
        <v>1771</v>
      </c>
      <c r="B26" s="5" t="s">
        <v>1019</v>
      </c>
      <c r="C26" s="5" t="s">
        <v>1018</v>
      </c>
      <c r="D26" s="5" t="s">
        <v>620</v>
      </c>
      <c r="E26" s="6" t="s">
        <v>3062</v>
      </c>
      <c r="F26" s="4" t="s">
        <v>1785</v>
      </c>
      <c r="G26" s="4">
        <v>2</v>
      </c>
      <c r="H26" s="4">
        <v>2</v>
      </c>
      <c r="I26" s="4" t="s">
        <v>3087</v>
      </c>
      <c r="J26" s="13">
        <v>0.83</v>
      </c>
      <c r="K26" s="5">
        <v>2021</v>
      </c>
      <c r="L26" s="12">
        <v>97.33</v>
      </c>
      <c r="M26" s="5">
        <v>2021</v>
      </c>
      <c r="N26" s="12">
        <v>13.67</v>
      </c>
      <c r="O26" s="5">
        <v>2021</v>
      </c>
      <c r="P26" s="12">
        <v>41.477688368690565</v>
      </c>
      <c r="Q26" s="5">
        <v>2021</v>
      </c>
      <c r="R26" s="12"/>
      <c r="T26" s="12"/>
      <c r="V26" s="12">
        <v>0</v>
      </c>
      <c r="W26" s="5">
        <v>2021</v>
      </c>
      <c r="X26" s="14">
        <v>100</v>
      </c>
      <c r="Y26" s="5">
        <v>2021</v>
      </c>
      <c r="Z26" s="14">
        <v>76.56</v>
      </c>
      <c r="AA26" s="5">
        <v>2021</v>
      </c>
    </row>
    <row r="27" spans="1:27" ht="12.75" customHeight="1" x14ac:dyDescent="0.25">
      <c r="A27" s="5" t="s">
        <v>1772</v>
      </c>
      <c r="B27" s="5" t="s">
        <v>847</v>
      </c>
      <c r="C27" s="5" t="s">
        <v>846</v>
      </c>
      <c r="D27" s="5" t="s">
        <v>620</v>
      </c>
      <c r="E27" s="6" t="s">
        <v>3062</v>
      </c>
      <c r="F27" s="4" t="s">
        <v>1786</v>
      </c>
      <c r="G27" s="4">
        <v>2</v>
      </c>
      <c r="H27" s="4">
        <v>2</v>
      </c>
      <c r="I27" s="4" t="s">
        <v>3088</v>
      </c>
      <c r="J27" s="13">
        <v>0.48</v>
      </c>
      <c r="K27" s="5">
        <v>2021</v>
      </c>
      <c r="L27" s="12">
        <v>94.37</v>
      </c>
      <c r="M27" s="5">
        <v>2021</v>
      </c>
      <c r="N27" s="12">
        <v>17.72</v>
      </c>
      <c r="O27" s="5">
        <v>2021</v>
      </c>
      <c r="P27" s="12">
        <v>27.539503386004515</v>
      </c>
      <c r="Q27" s="5">
        <v>2021</v>
      </c>
      <c r="R27" s="12"/>
      <c r="T27" s="12"/>
      <c r="V27" s="12">
        <v>0</v>
      </c>
      <c r="W27" s="5">
        <v>2021</v>
      </c>
      <c r="X27" s="14">
        <v>0</v>
      </c>
      <c r="Y27" s="5">
        <v>2021</v>
      </c>
      <c r="Z27" s="14">
        <v>2.4900000000000002</v>
      </c>
      <c r="AA27" s="5">
        <v>2021</v>
      </c>
    </row>
    <row r="28" spans="1:27" ht="12.75" customHeight="1" x14ac:dyDescent="0.25">
      <c r="A28" s="5" t="s">
        <v>1773</v>
      </c>
      <c r="B28" s="5" t="s">
        <v>847</v>
      </c>
      <c r="C28" s="5" t="s">
        <v>846</v>
      </c>
      <c r="D28" s="5" t="s">
        <v>620</v>
      </c>
      <c r="E28" s="6" t="s">
        <v>3062</v>
      </c>
      <c r="F28" s="4" t="s">
        <v>1787</v>
      </c>
      <c r="G28" s="4">
        <v>2</v>
      </c>
      <c r="H28" s="4">
        <v>1</v>
      </c>
      <c r="I28" s="4" t="s">
        <v>3078</v>
      </c>
      <c r="J28" s="13">
        <v>0.51</v>
      </c>
      <c r="K28" s="5">
        <v>2021</v>
      </c>
      <c r="L28" s="12">
        <v>88.04</v>
      </c>
      <c r="M28" s="5">
        <v>2021</v>
      </c>
      <c r="N28" s="12">
        <v>19.14</v>
      </c>
      <c r="O28" s="5">
        <v>2021</v>
      </c>
      <c r="P28" s="12">
        <v>31.713688610240336</v>
      </c>
      <c r="Q28" s="5">
        <v>2021</v>
      </c>
      <c r="R28" s="12"/>
      <c r="T28" s="12"/>
      <c r="V28" s="12">
        <v>0</v>
      </c>
      <c r="W28" s="5">
        <v>2021</v>
      </c>
      <c r="X28" s="14">
        <v>0</v>
      </c>
      <c r="Y28" s="5">
        <v>2021</v>
      </c>
      <c r="Z28" s="14">
        <v>0.82</v>
      </c>
      <c r="AA28" s="5">
        <v>2021</v>
      </c>
    </row>
    <row r="29" spans="1:27" ht="12.75" customHeight="1" x14ac:dyDescent="0.25">
      <c r="A29" s="5" t="s">
        <v>1774</v>
      </c>
      <c r="B29" s="5" t="s">
        <v>694</v>
      </c>
      <c r="C29" s="5" t="s">
        <v>693</v>
      </c>
      <c r="D29" s="5" t="s">
        <v>620</v>
      </c>
      <c r="E29" s="4" t="s">
        <v>1775</v>
      </c>
      <c r="F29" s="5" t="s">
        <v>1788</v>
      </c>
      <c r="G29" s="5">
        <v>2</v>
      </c>
      <c r="H29" s="5">
        <v>1</v>
      </c>
      <c r="I29" s="5" t="s">
        <v>3086</v>
      </c>
      <c r="J29" s="13">
        <v>0.73</v>
      </c>
      <c r="K29" s="5">
        <v>2021</v>
      </c>
      <c r="L29" s="12">
        <v>62.59</v>
      </c>
      <c r="M29" s="5">
        <v>2021</v>
      </c>
      <c r="N29" s="12">
        <v>20.260000000000002</v>
      </c>
      <c r="O29" s="5">
        <v>2021</v>
      </c>
      <c r="P29" s="12">
        <v>20.335636722606122</v>
      </c>
      <c r="Q29" s="5">
        <v>2021</v>
      </c>
      <c r="R29" s="12"/>
      <c r="T29" s="12"/>
      <c r="V29" s="12">
        <v>0</v>
      </c>
      <c r="W29" s="5">
        <v>2021</v>
      </c>
      <c r="X29" s="14">
        <v>0</v>
      </c>
      <c r="Y29" s="5">
        <v>2021</v>
      </c>
      <c r="Z29" s="14">
        <v>0</v>
      </c>
      <c r="AA29" s="5">
        <v>2021</v>
      </c>
    </row>
    <row r="30" spans="1:27" ht="12.75" customHeight="1" x14ac:dyDescent="0.25">
      <c r="A30" s="5" t="s">
        <v>3043</v>
      </c>
      <c r="B30" s="5" t="s">
        <v>1377</v>
      </c>
      <c r="C30" s="5" t="s">
        <v>679</v>
      </c>
      <c r="D30" s="5" t="s">
        <v>620</v>
      </c>
      <c r="E30" s="4" t="s">
        <v>3057</v>
      </c>
      <c r="F30" s="5" t="s">
        <v>3066</v>
      </c>
      <c r="G30" s="5">
        <v>1</v>
      </c>
      <c r="H30" s="5">
        <v>2</v>
      </c>
      <c r="I30" s="5" t="s">
        <v>3089</v>
      </c>
      <c r="J30" s="13">
        <v>0.93</v>
      </c>
      <c r="K30" s="5">
        <v>2022</v>
      </c>
      <c r="L30" s="12">
        <v>83.76</v>
      </c>
      <c r="M30" s="5">
        <v>2022</v>
      </c>
      <c r="N30" s="12">
        <v>15.98</v>
      </c>
      <c r="O30" s="5">
        <v>2022</v>
      </c>
      <c r="P30" s="12">
        <v>27.158948685857322</v>
      </c>
      <c r="Q30" s="5">
        <v>2022</v>
      </c>
      <c r="R30" s="12"/>
      <c r="T30" s="12"/>
      <c r="V30" s="12">
        <v>0</v>
      </c>
      <c r="W30" s="5">
        <v>2022</v>
      </c>
      <c r="X30" s="14">
        <v>100</v>
      </c>
      <c r="Y30" s="5">
        <v>2022</v>
      </c>
      <c r="Z30" s="14">
        <v>80.8</v>
      </c>
      <c r="AA30" s="5">
        <v>2022</v>
      </c>
    </row>
    <row r="31" spans="1:27" ht="12.75" customHeight="1" x14ac:dyDescent="0.25">
      <c r="A31" s="5" t="s">
        <v>3044</v>
      </c>
      <c r="B31" s="5" t="s">
        <v>1377</v>
      </c>
      <c r="C31" s="5" t="s">
        <v>679</v>
      </c>
      <c r="D31" s="5" t="s">
        <v>620</v>
      </c>
      <c r="E31" s="6" t="s">
        <v>3062</v>
      </c>
      <c r="F31" s="4" t="s">
        <v>3067</v>
      </c>
      <c r="G31" s="4">
        <v>1</v>
      </c>
      <c r="H31" s="4">
        <v>1</v>
      </c>
      <c r="I31" s="4" t="s">
        <v>3090</v>
      </c>
      <c r="J31" s="13">
        <v>0.7</v>
      </c>
      <c r="K31" s="5">
        <v>2022</v>
      </c>
      <c r="L31" s="12">
        <v>59.93</v>
      </c>
      <c r="M31" s="5">
        <v>2022</v>
      </c>
      <c r="N31" s="12">
        <v>10.96</v>
      </c>
      <c r="O31" s="5">
        <v>2022</v>
      </c>
      <c r="P31" s="12">
        <v>36.313868613138681</v>
      </c>
      <c r="Q31" s="5">
        <v>2022</v>
      </c>
      <c r="R31" s="12"/>
      <c r="T31" s="12"/>
      <c r="V31" s="12">
        <v>0</v>
      </c>
      <c r="W31" s="5">
        <v>2022</v>
      </c>
      <c r="X31" s="14">
        <v>55.732484076433117</v>
      </c>
      <c r="Y31" s="5">
        <v>2022</v>
      </c>
      <c r="Z31" s="14">
        <v>48.07</v>
      </c>
      <c r="AA31" s="5">
        <v>2022</v>
      </c>
    </row>
    <row r="32" spans="1:27" ht="12.75" customHeight="1" x14ac:dyDescent="0.25">
      <c r="A32" s="5" t="s">
        <v>3045</v>
      </c>
      <c r="B32" s="5" t="s">
        <v>23</v>
      </c>
      <c r="C32" s="5" t="s">
        <v>708</v>
      </c>
      <c r="D32" s="5" t="s">
        <v>620</v>
      </c>
      <c r="E32" s="4" t="s">
        <v>3058</v>
      </c>
      <c r="F32" s="5" t="s">
        <v>3068</v>
      </c>
      <c r="G32" s="5">
        <v>3</v>
      </c>
      <c r="H32" s="5">
        <v>1</v>
      </c>
      <c r="I32" s="5" t="s">
        <v>3091</v>
      </c>
      <c r="J32" s="13">
        <v>0.44</v>
      </c>
      <c r="K32" s="5">
        <v>2021</v>
      </c>
      <c r="L32" s="12">
        <v>68.02</v>
      </c>
      <c r="M32" s="5">
        <v>2021</v>
      </c>
      <c r="N32" s="12">
        <v>10.73</v>
      </c>
      <c r="O32" s="5">
        <v>2021</v>
      </c>
      <c r="P32" s="12">
        <v>54.426840633737186</v>
      </c>
      <c r="Q32" s="5">
        <v>2021</v>
      </c>
      <c r="R32" s="12"/>
      <c r="T32" s="12"/>
      <c r="V32" s="12">
        <v>0</v>
      </c>
      <c r="W32" s="5">
        <v>2021</v>
      </c>
      <c r="X32" s="14">
        <v>0</v>
      </c>
      <c r="Y32" s="5">
        <v>2021</v>
      </c>
      <c r="Z32" s="14">
        <v>49.47</v>
      </c>
      <c r="AA32" s="5">
        <v>2021</v>
      </c>
    </row>
    <row r="33" spans="1:27" ht="12.75" customHeight="1" x14ac:dyDescent="0.25">
      <c r="A33" s="5" t="s">
        <v>3046</v>
      </c>
      <c r="B33" s="5" t="s">
        <v>13</v>
      </c>
      <c r="C33" s="5" t="s">
        <v>851</v>
      </c>
      <c r="D33" s="5" t="s">
        <v>620</v>
      </c>
      <c r="E33" s="4" t="s">
        <v>3059</v>
      </c>
      <c r="F33" s="5" t="s">
        <v>3069</v>
      </c>
      <c r="G33" s="5">
        <v>1</v>
      </c>
      <c r="H33" s="5">
        <v>1</v>
      </c>
      <c r="I33" s="5" t="s">
        <v>3084</v>
      </c>
      <c r="J33" s="13">
        <v>0.54</v>
      </c>
      <c r="K33" s="5">
        <v>2022</v>
      </c>
      <c r="L33" s="12">
        <v>30.06</v>
      </c>
      <c r="M33" s="5">
        <v>2022</v>
      </c>
      <c r="N33" s="12">
        <v>4.7699999999999996</v>
      </c>
      <c r="O33" s="5">
        <v>2022</v>
      </c>
      <c r="P33" s="12">
        <v>61.635220125786169</v>
      </c>
      <c r="Q33" s="5">
        <v>2022</v>
      </c>
      <c r="R33" s="12"/>
      <c r="T33" s="12"/>
      <c r="V33" s="12">
        <v>0</v>
      </c>
      <c r="W33" s="5">
        <v>2022</v>
      </c>
      <c r="X33" s="14">
        <v>0</v>
      </c>
      <c r="Y33" s="5">
        <v>2022</v>
      </c>
      <c r="Z33" s="14">
        <v>1.32</v>
      </c>
      <c r="AA33" s="5">
        <v>2022</v>
      </c>
    </row>
    <row r="34" spans="1:27" ht="12.75" customHeight="1" x14ac:dyDescent="0.25">
      <c r="A34" s="5" t="s">
        <v>3047</v>
      </c>
      <c r="B34" s="5" t="s">
        <v>954</v>
      </c>
      <c r="C34" s="5" t="s">
        <v>953</v>
      </c>
      <c r="D34" s="5" t="s">
        <v>620</v>
      </c>
      <c r="E34" s="4" t="s">
        <v>3351</v>
      </c>
      <c r="F34" s="4" t="s">
        <v>3070</v>
      </c>
      <c r="G34" s="5">
        <v>2</v>
      </c>
      <c r="H34" s="5">
        <v>1</v>
      </c>
      <c r="I34" s="4" t="s">
        <v>3091</v>
      </c>
      <c r="J34" s="13">
        <v>0.38</v>
      </c>
      <c r="K34" s="5">
        <v>2021</v>
      </c>
      <c r="L34" s="12">
        <v>92.3</v>
      </c>
      <c r="M34" s="5">
        <v>2021</v>
      </c>
      <c r="N34" s="12">
        <v>15.52</v>
      </c>
      <c r="O34" s="5">
        <v>2021</v>
      </c>
      <c r="P34" s="12">
        <v>34.085051546391753</v>
      </c>
      <c r="Q34" s="5">
        <v>2021</v>
      </c>
      <c r="R34" s="12"/>
      <c r="T34" s="12"/>
      <c r="V34" s="12">
        <v>0</v>
      </c>
      <c r="W34" s="5">
        <v>2021</v>
      </c>
      <c r="X34" s="14">
        <v>100</v>
      </c>
      <c r="Y34" s="5">
        <v>2021</v>
      </c>
      <c r="Z34" s="14">
        <v>91.33</v>
      </c>
      <c r="AA34" s="5">
        <v>2021</v>
      </c>
    </row>
    <row r="35" spans="1:27" ht="12.75" customHeight="1" x14ac:dyDescent="0.25">
      <c r="A35" s="5" t="s">
        <v>3048</v>
      </c>
      <c r="B35" s="5" t="s">
        <v>954</v>
      </c>
      <c r="C35" s="5" t="s">
        <v>953</v>
      </c>
      <c r="D35" s="5" t="s">
        <v>620</v>
      </c>
      <c r="E35" s="4" t="s">
        <v>3060</v>
      </c>
      <c r="F35" s="5" t="s">
        <v>3071</v>
      </c>
      <c r="G35" s="5">
        <v>2</v>
      </c>
      <c r="H35" s="5">
        <v>1</v>
      </c>
      <c r="I35" s="5" t="s">
        <v>3092</v>
      </c>
      <c r="J35" s="13">
        <v>0.37</v>
      </c>
      <c r="K35" s="5">
        <v>2021</v>
      </c>
      <c r="L35" s="12">
        <v>61.7</v>
      </c>
      <c r="M35" s="5">
        <v>2021</v>
      </c>
      <c r="N35" s="12">
        <v>11.77</v>
      </c>
      <c r="O35" s="5">
        <v>2021</v>
      </c>
      <c r="P35" s="12">
        <v>49.617672047578594</v>
      </c>
      <c r="Q35" s="5">
        <v>2021</v>
      </c>
      <c r="R35" s="12"/>
      <c r="T35" s="12"/>
      <c r="V35" s="12">
        <v>0</v>
      </c>
      <c r="W35" s="5">
        <v>2021</v>
      </c>
      <c r="X35" s="14">
        <v>100</v>
      </c>
      <c r="Y35" s="5">
        <v>2021</v>
      </c>
      <c r="Z35" s="14">
        <v>56.46</v>
      </c>
      <c r="AA35" s="5">
        <v>2021</v>
      </c>
    </row>
    <row r="36" spans="1:27" ht="12.75" customHeight="1" x14ac:dyDescent="0.25">
      <c r="A36" s="5" t="s">
        <v>3049</v>
      </c>
      <c r="B36" s="5" t="s">
        <v>954</v>
      </c>
      <c r="C36" s="5" t="s">
        <v>953</v>
      </c>
      <c r="D36" s="5" t="s">
        <v>620</v>
      </c>
      <c r="E36" s="4" t="s">
        <v>3061</v>
      </c>
      <c r="F36" s="5" t="s">
        <v>3072</v>
      </c>
      <c r="G36" s="5">
        <v>2</v>
      </c>
      <c r="H36" s="5">
        <v>1</v>
      </c>
      <c r="I36" s="5" t="s">
        <v>3092</v>
      </c>
      <c r="J36" s="13">
        <v>0.31</v>
      </c>
      <c r="K36" s="5">
        <v>2021</v>
      </c>
      <c r="L36" s="12">
        <v>58.36</v>
      </c>
      <c r="M36" s="5">
        <v>2021</v>
      </c>
      <c r="N36" s="12">
        <v>19.189999999999998</v>
      </c>
      <c r="O36" s="5">
        <v>2021</v>
      </c>
      <c r="P36" s="12">
        <v>63.15789473684211</v>
      </c>
      <c r="Q36" s="5">
        <v>2021</v>
      </c>
      <c r="R36" s="12"/>
      <c r="T36" s="12"/>
      <c r="V36" s="12">
        <v>0</v>
      </c>
      <c r="W36" s="5">
        <v>2021</v>
      </c>
      <c r="X36" s="14">
        <v>0</v>
      </c>
      <c r="Y36" s="5">
        <v>2021</v>
      </c>
      <c r="Z36" s="14">
        <v>12.5</v>
      </c>
      <c r="AA36" s="5">
        <v>2021</v>
      </c>
    </row>
    <row r="37" spans="1:27" ht="12.75" customHeight="1" x14ac:dyDescent="0.25">
      <c r="A37" s="5" t="s">
        <v>3050</v>
      </c>
      <c r="B37" s="5" t="s">
        <v>542</v>
      </c>
      <c r="C37" s="5" t="s">
        <v>541</v>
      </c>
      <c r="D37" s="5" t="s">
        <v>620</v>
      </c>
      <c r="E37" s="4" t="s">
        <v>2982</v>
      </c>
      <c r="F37" s="5" t="s">
        <v>3073</v>
      </c>
      <c r="G37" s="5">
        <v>2</v>
      </c>
      <c r="H37" s="5">
        <v>2</v>
      </c>
      <c r="I37" s="5" t="s">
        <v>3093</v>
      </c>
      <c r="J37" s="13">
        <v>0.97</v>
      </c>
      <c r="K37" s="5">
        <v>2022</v>
      </c>
      <c r="L37" s="12">
        <v>95.22</v>
      </c>
      <c r="M37" s="5">
        <v>2022</v>
      </c>
      <c r="N37" s="12">
        <v>9.129999999999999</v>
      </c>
      <c r="O37" s="5">
        <v>2022</v>
      </c>
      <c r="P37" s="12">
        <v>39.649507119386648</v>
      </c>
      <c r="Q37" s="5">
        <v>2022</v>
      </c>
      <c r="R37" s="12"/>
      <c r="T37" s="12"/>
      <c r="V37" s="12">
        <v>0</v>
      </c>
      <c r="W37" s="5">
        <v>2022</v>
      </c>
      <c r="X37" s="14">
        <v>0</v>
      </c>
      <c r="Y37" s="5">
        <v>2022</v>
      </c>
      <c r="Z37" s="14">
        <v>1.33</v>
      </c>
      <c r="AA37" s="5">
        <v>2022</v>
      </c>
    </row>
    <row r="38" spans="1:27" ht="12.75" customHeight="1" x14ac:dyDescent="0.25">
      <c r="A38" s="5" t="s">
        <v>3051</v>
      </c>
      <c r="B38" s="5" t="s">
        <v>1314</v>
      </c>
      <c r="C38" s="5" t="s">
        <v>1313</v>
      </c>
      <c r="D38" s="5" t="s">
        <v>1038</v>
      </c>
      <c r="E38" s="6" t="s">
        <v>3062</v>
      </c>
      <c r="F38" s="4" t="s">
        <v>3074</v>
      </c>
      <c r="G38" s="4">
        <v>2</v>
      </c>
      <c r="H38" s="4">
        <v>3</v>
      </c>
      <c r="I38" s="4" t="s">
        <v>3094</v>
      </c>
      <c r="J38" s="13">
        <v>1.05</v>
      </c>
      <c r="K38" s="5">
        <v>2021</v>
      </c>
      <c r="L38" s="12">
        <v>97.97</v>
      </c>
      <c r="M38" s="5">
        <v>2021</v>
      </c>
      <c r="N38" s="12">
        <v>17.23</v>
      </c>
      <c r="O38" s="5">
        <v>2021</v>
      </c>
      <c r="P38" s="12">
        <v>41.091120139291931</v>
      </c>
      <c r="Q38" s="5">
        <v>2021</v>
      </c>
      <c r="R38" s="12"/>
      <c r="T38" s="12"/>
      <c r="V38" s="12">
        <v>93.384372716891832</v>
      </c>
      <c r="W38" s="5">
        <v>2021</v>
      </c>
      <c r="X38" s="14">
        <v>0</v>
      </c>
      <c r="Y38" s="5">
        <v>2021</v>
      </c>
      <c r="Z38" s="14">
        <v>93.04</v>
      </c>
      <c r="AA38" s="5">
        <v>2021</v>
      </c>
    </row>
    <row r="39" spans="1:27" ht="12.75" customHeight="1" x14ac:dyDescent="0.25">
      <c r="A39" s="5" t="s">
        <v>3052</v>
      </c>
      <c r="B39" s="5" t="s">
        <v>1314</v>
      </c>
      <c r="C39" s="5" t="s">
        <v>1313</v>
      </c>
      <c r="D39" s="5" t="s">
        <v>1038</v>
      </c>
      <c r="E39" s="6" t="s">
        <v>3062</v>
      </c>
      <c r="F39" s="4" t="s">
        <v>3075</v>
      </c>
      <c r="G39" s="4">
        <v>2</v>
      </c>
      <c r="H39" s="4">
        <v>2</v>
      </c>
      <c r="I39" s="4" t="s">
        <v>3095</v>
      </c>
      <c r="J39" s="13">
        <v>1.41</v>
      </c>
      <c r="K39" s="5">
        <v>2021</v>
      </c>
      <c r="L39" s="12">
        <v>94.46</v>
      </c>
      <c r="M39" s="5">
        <v>2021</v>
      </c>
      <c r="N39" s="12">
        <v>17.43</v>
      </c>
      <c r="O39" s="5">
        <v>2021</v>
      </c>
      <c r="P39" s="12">
        <v>44.922547332185886</v>
      </c>
      <c r="Q39" s="5">
        <v>2021</v>
      </c>
      <c r="R39" s="12"/>
      <c r="T39" s="12"/>
      <c r="V39" s="12">
        <v>0</v>
      </c>
      <c r="W39" s="5">
        <v>2021</v>
      </c>
      <c r="X39" s="14">
        <v>0</v>
      </c>
      <c r="Y39" s="5">
        <v>2021</v>
      </c>
      <c r="Z39" s="14">
        <v>25.84</v>
      </c>
      <c r="AA39" s="5">
        <v>2021</v>
      </c>
    </row>
    <row r="40" spans="1:27" ht="12.75" customHeight="1" x14ac:dyDescent="0.25">
      <c r="A40" s="5" t="s">
        <v>3053</v>
      </c>
      <c r="B40" s="5" t="s">
        <v>1314</v>
      </c>
      <c r="C40" s="5" t="s">
        <v>1313</v>
      </c>
      <c r="D40" s="5" t="s">
        <v>1038</v>
      </c>
      <c r="E40" s="6" t="s">
        <v>3062</v>
      </c>
      <c r="F40" s="4" t="s">
        <v>3076</v>
      </c>
      <c r="G40" s="4">
        <v>2</v>
      </c>
      <c r="H40" s="4">
        <v>3</v>
      </c>
      <c r="I40" s="4" t="s">
        <v>3096</v>
      </c>
      <c r="J40" s="13">
        <v>1.28</v>
      </c>
      <c r="K40" s="5">
        <v>2021</v>
      </c>
      <c r="L40" s="12">
        <v>95.24</v>
      </c>
      <c r="M40" s="5">
        <v>2021</v>
      </c>
      <c r="N40" s="12">
        <v>16.510000000000002</v>
      </c>
      <c r="O40" s="5">
        <v>2021</v>
      </c>
      <c r="P40" s="12">
        <v>38.098122350090854</v>
      </c>
      <c r="Q40" s="5">
        <v>2021</v>
      </c>
      <c r="R40" s="12"/>
      <c r="T40" s="12"/>
      <c r="V40" s="12">
        <v>0</v>
      </c>
      <c r="W40" s="5">
        <v>2021</v>
      </c>
      <c r="X40" s="14">
        <v>0</v>
      </c>
      <c r="Y40" s="5">
        <v>2021</v>
      </c>
      <c r="Z40" s="14">
        <v>10.6</v>
      </c>
      <c r="AA40" s="5">
        <v>2021</v>
      </c>
    </row>
    <row r="41" spans="1:27" ht="12.75" customHeight="1" x14ac:dyDescent="0.25">
      <c r="A41" s="5" t="s">
        <v>3054</v>
      </c>
      <c r="B41" s="5" t="s">
        <v>1314</v>
      </c>
      <c r="C41" s="5" t="s">
        <v>1313</v>
      </c>
      <c r="D41" s="5" t="s">
        <v>1038</v>
      </c>
      <c r="E41" s="6" t="s">
        <v>3062</v>
      </c>
      <c r="F41" s="4" t="s">
        <v>3077</v>
      </c>
      <c r="G41" s="4">
        <v>2</v>
      </c>
      <c r="H41" s="4">
        <v>1</v>
      </c>
      <c r="I41" s="4" t="s">
        <v>3091</v>
      </c>
      <c r="J41" s="13">
        <v>1.22</v>
      </c>
      <c r="K41" s="5">
        <v>2021</v>
      </c>
      <c r="L41" s="12">
        <v>97.82</v>
      </c>
      <c r="M41" s="5">
        <v>2021</v>
      </c>
      <c r="N41" s="12">
        <v>24.5</v>
      </c>
      <c r="O41" s="5">
        <v>2021</v>
      </c>
      <c r="P41" s="12">
        <v>49.346938775510203</v>
      </c>
      <c r="Q41" s="5">
        <v>2021</v>
      </c>
      <c r="R41" s="12"/>
      <c r="T41" s="12"/>
      <c r="V41" s="12">
        <v>0</v>
      </c>
      <c r="W41" s="5">
        <v>2021</v>
      </c>
      <c r="X41" s="14">
        <v>0</v>
      </c>
      <c r="Y41" s="5">
        <v>2021</v>
      </c>
      <c r="Z41" s="14">
        <v>12.29</v>
      </c>
      <c r="AA41" s="5">
        <v>2021</v>
      </c>
    </row>
    <row r="42" spans="1:27" ht="12.75" customHeight="1" x14ac:dyDescent="0.25">
      <c r="A42" s="5" t="s">
        <v>3055</v>
      </c>
      <c r="B42" s="5" t="s">
        <v>586</v>
      </c>
      <c r="C42" s="5" t="s">
        <v>585</v>
      </c>
      <c r="D42" s="5" t="s">
        <v>360</v>
      </c>
      <c r="E42" s="6" t="s">
        <v>3062</v>
      </c>
      <c r="F42" s="4" t="s">
        <v>3316</v>
      </c>
      <c r="G42" s="4">
        <v>2</v>
      </c>
      <c r="H42" s="4">
        <v>2</v>
      </c>
      <c r="I42" s="25" t="s">
        <v>3319</v>
      </c>
      <c r="J42" s="13">
        <v>0.97</v>
      </c>
      <c r="K42" s="5">
        <v>2021</v>
      </c>
      <c r="L42" s="12">
        <v>34.82</v>
      </c>
      <c r="M42" s="5">
        <v>2021</v>
      </c>
      <c r="N42" s="12">
        <v>8.07</v>
      </c>
      <c r="O42" s="5">
        <v>2021</v>
      </c>
      <c r="P42" s="12">
        <v>31.102850061957867</v>
      </c>
      <c r="Q42" s="5">
        <v>2021</v>
      </c>
      <c r="R42" s="12"/>
      <c r="T42" s="12"/>
      <c r="V42" s="12">
        <v>0</v>
      </c>
      <c r="W42" s="5">
        <v>2021</v>
      </c>
      <c r="X42" s="14">
        <v>0</v>
      </c>
      <c r="Y42" s="5">
        <v>2021</v>
      </c>
      <c r="Z42" s="14">
        <v>1.96</v>
      </c>
      <c r="AA42" s="5">
        <v>2021</v>
      </c>
    </row>
    <row r="43" spans="1:27" ht="12.75" customHeight="1" x14ac:dyDescent="0.25">
      <c r="A43" s="5" t="s">
        <v>1345</v>
      </c>
      <c r="B43" s="5" t="s">
        <v>34</v>
      </c>
      <c r="C43" s="5" t="s">
        <v>33</v>
      </c>
      <c r="D43" s="5" t="s">
        <v>35</v>
      </c>
      <c r="E43" s="5" t="s">
        <v>1346</v>
      </c>
      <c r="F43" s="4" t="s">
        <v>3315</v>
      </c>
      <c r="G43" s="5">
        <v>2</v>
      </c>
      <c r="H43" s="5">
        <v>2</v>
      </c>
      <c r="I43" s="5" t="s">
        <v>3101</v>
      </c>
      <c r="J43" s="13">
        <v>1.1440026729034414</v>
      </c>
      <c r="K43" s="5">
        <f>2010-3</f>
        <v>2007</v>
      </c>
      <c r="L43" s="12">
        <v>100</v>
      </c>
      <c r="M43" s="5">
        <f>2010-3</f>
        <v>2007</v>
      </c>
      <c r="N43" s="12">
        <v>5</v>
      </c>
      <c r="O43" s="5">
        <f>2010-3</f>
        <v>2007</v>
      </c>
      <c r="P43" s="12"/>
      <c r="R43" s="12">
        <v>12.15</v>
      </c>
      <c r="S43" s="5">
        <f>2010-3</f>
        <v>2007</v>
      </c>
      <c r="T43" s="12">
        <v>41.85</v>
      </c>
      <c r="U43" s="5">
        <f>2010-3</f>
        <v>2007</v>
      </c>
      <c r="V43" s="12">
        <v>0</v>
      </c>
      <c r="W43" s="5">
        <f>2010-3</f>
        <v>2007</v>
      </c>
      <c r="X43" s="14">
        <v>100</v>
      </c>
      <c r="Y43" s="5">
        <f>2010-3</f>
        <v>2007</v>
      </c>
      <c r="Z43" s="14"/>
    </row>
    <row r="44" spans="1:27" ht="12.75" customHeight="1" x14ac:dyDescent="0.25">
      <c r="A44" s="5" t="s">
        <v>1454</v>
      </c>
      <c r="B44" s="5" t="s">
        <v>138</v>
      </c>
      <c r="C44" s="5" t="s">
        <v>137</v>
      </c>
      <c r="D44" s="5" t="s">
        <v>35</v>
      </c>
      <c r="E44" s="5" t="s">
        <v>1456</v>
      </c>
      <c r="F44" s="4" t="s">
        <v>1455</v>
      </c>
      <c r="G44" s="4" t="s">
        <v>1791</v>
      </c>
      <c r="H44" s="5">
        <v>1</v>
      </c>
      <c r="I44" s="4" t="s">
        <v>3102</v>
      </c>
      <c r="J44" s="13">
        <v>1.6000000014592852</v>
      </c>
      <c r="K44" s="5">
        <v>2008</v>
      </c>
      <c r="L44" s="12">
        <v>100</v>
      </c>
      <c r="M44" s="5">
        <v>2008</v>
      </c>
      <c r="N44" s="12">
        <v>13</v>
      </c>
      <c r="O44" s="5">
        <v>2008</v>
      </c>
      <c r="P44" s="12"/>
      <c r="R44" s="12">
        <v>4.0000000000000563E-2</v>
      </c>
      <c r="S44" s="5">
        <v>2008</v>
      </c>
      <c r="T44" s="12">
        <v>9.9600000000000009</v>
      </c>
      <c r="U44" s="5">
        <v>2008</v>
      </c>
      <c r="V44" s="12">
        <v>0</v>
      </c>
      <c r="W44" s="5">
        <v>2008</v>
      </c>
      <c r="X44" s="14">
        <v>100</v>
      </c>
      <c r="Y44" s="5">
        <v>2008</v>
      </c>
      <c r="Z44" s="14"/>
    </row>
    <row r="45" spans="1:27" ht="12.75" customHeight="1" x14ac:dyDescent="0.25">
      <c r="A45" s="5" t="s">
        <v>1354</v>
      </c>
      <c r="B45" s="5" t="s">
        <v>49</v>
      </c>
      <c r="C45" s="5" t="s">
        <v>48</v>
      </c>
      <c r="D45" s="5" t="s">
        <v>35</v>
      </c>
      <c r="E45" s="5" t="s">
        <v>49</v>
      </c>
      <c r="F45" s="5" t="s">
        <v>48</v>
      </c>
      <c r="G45" s="5">
        <v>0</v>
      </c>
      <c r="H45" s="5">
        <v>1</v>
      </c>
      <c r="I45" s="5" t="s">
        <v>3103</v>
      </c>
      <c r="J45" s="13">
        <v>1.0999990999707991</v>
      </c>
      <c r="K45" s="5">
        <v>2009</v>
      </c>
      <c r="L45" s="12">
        <v>100</v>
      </c>
      <c r="M45" s="5">
        <v>2009</v>
      </c>
      <c r="N45" s="12">
        <v>13.4</v>
      </c>
      <c r="O45" s="5">
        <v>2009</v>
      </c>
      <c r="P45" s="12"/>
      <c r="R45" s="12">
        <v>0</v>
      </c>
      <c r="S45" s="5">
        <v>2009</v>
      </c>
      <c r="T45" s="12">
        <v>5</v>
      </c>
      <c r="U45" s="5">
        <v>2009</v>
      </c>
      <c r="V45" s="12">
        <v>0</v>
      </c>
      <c r="W45" s="5">
        <v>2009</v>
      </c>
      <c r="X45" s="14">
        <v>100</v>
      </c>
      <c r="Y45" s="5">
        <v>2009</v>
      </c>
      <c r="Z45" s="14"/>
    </row>
    <row r="46" spans="1:27" ht="12.75" customHeight="1" x14ac:dyDescent="0.25">
      <c r="A46" s="5" t="s">
        <v>1473</v>
      </c>
      <c r="B46" s="5" t="s">
        <v>483</v>
      </c>
      <c r="C46" s="5" t="s">
        <v>482</v>
      </c>
      <c r="D46" s="5" t="s">
        <v>360</v>
      </c>
      <c r="E46" s="5" t="s">
        <v>484</v>
      </c>
      <c r="F46" s="5" t="s">
        <v>481</v>
      </c>
      <c r="G46" s="5" t="s">
        <v>2708</v>
      </c>
      <c r="H46" s="5">
        <v>1</v>
      </c>
      <c r="I46" s="5" t="s">
        <v>3103</v>
      </c>
      <c r="J46" s="13">
        <v>0.70000063150846514</v>
      </c>
      <c r="K46" s="5">
        <f>2010-3</f>
        <v>2007</v>
      </c>
      <c r="L46" s="12">
        <v>57</v>
      </c>
      <c r="M46" s="5">
        <f>2010-3</f>
        <v>2007</v>
      </c>
      <c r="N46" s="12">
        <v>2</v>
      </c>
      <c r="O46" s="5">
        <f>2010-3</f>
        <v>2007</v>
      </c>
      <c r="P46" s="12"/>
      <c r="R46" s="12">
        <v>0</v>
      </c>
      <c r="S46" s="5">
        <f>2010-3</f>
        <v>2007</v>
      </c>
      <c r="T46" s="12">
        <v>0</v>
      </c>
      <c r="U46" s="5">
        <f>2010-3</f>
        <v>2007</v>
      </c>
      <c r="V46" s="12">
        <v>0</v>
      </c>
      <c r="W46" s="5">
        <f>2010-3</f>
        <v>2007</v>
      </c>
      <c r="X46" s="14">
        <v>0</v>
      </c>
      <c r="Y46" s="5">
        <f>2010-3</f>
        <v>2007</v>
      </c>
      <c r="Z46" s="14"/>
    </row>
    <row r="47" spans="1:27" ht="12.75" customHeight="1" x14ac:dyDescent="0.25">
      <c r="A47" s="5" t="s">
        <v>1459</v>
      </c>
      <c r="B47" s="5" t="s">
        <v>23</v>
      </c>
      <c r="C47" s="5" t="s">
        <v>708</v>
      </c>
      <c r="D47" s="5" t="s">
        <v>620</v>
      </c>
      <c r="E47" s="5" t="s">
        <v>1460</v>
      </c>
      <c r="F47" s="5" t="s">
        <v>713</v>
      </c>
      <c r="G47" s="5">
        <v>3</v>
      </c>
      <c r="H47" s="5">
        <v>1</v>
      </c>
      <c r="I47" s="5" t="s">
        <v>1808</v>
      </c>
      <c r="J47" s="13">
        <v>0.54794520547945214</v>
      </c>
      <c r="K47" s="5">
        <f>2010-3</f>
        <v>2007</v>
      </c>
      <c r="L47" s="12">
        <v>75</v>
      </c>
      <c r="M47" s="5">
        <f>2010-3</f>
        <v>2007</v>
      </c>
      <c r="N47" s="12">
        <v>11</v>
      </c>
      <c r="O47" s="5">
        <f>2010-3</f>
        <v>2007</v>
      </c>
      <c r="P47" s="12"/>
      <c r="R47" s="12">
        <v>14</v>
      </c>
      <c r="S47" s="5">
        <f>2010-3</f>
        <v>2007</v>
      </c>
      <c r="T47" s="12">
        <v>0</v>
      </c>
      <c r="U47" s="5">
        <f>2010-3</f>
        <v>2007</v>
      </c>
      <c r="V47" s="12">
        <v>0</v>
      </c>
      <c r="W47" s="5">
        <f>2010-3</f>
        <v>2007</v>
      </c>
      <c r="X47" s="14">
        <v>73</v>
      </c>
      <c r="Y47" s="5">
        <f>2010-3</f>
        <v>2007</v>
      </c>
      <c r="Z47" s="14"/>
    </row>
    <row r="48" spans="1:27" ht="12.75" customHeight="1" x14ac:dyDescent="0.25">
      <c r="A48" s="5" t="s">
        <v>1451</v>
      </c>
      <c r="B48" s="5" t="s">
        <v>335</v>
      </c>
      <c r="C48" s="5" t="s">
        <v>334</v>
      </c>
      <c r="D48" s="5" t="s">
        <v>35</v>
      </c>
      <c r="E48" s="5" t="s">
        <v>1453</v>
      </c>
      <c r="F48" s="5" t="s">
        <v>1452</v>
      </c>
      <c r="G48" s="5" t="s">
        <v>1790</v>
      </c>
      <c r="H48" s="5">
        <v>1</v>
      </c>
      <c r="I48" s="5" t="s">
        <v>3106</v>
      </c>
      <c r="J48" s="13">
        <v>1.8708809852959658</v>
      </c>
      <c r="K48" s="5">
        <v>2013</v>
      </c>
      <c r="L48" s="12">
        <v>100</v>
      </c>
      <c r="M48" s="5">
        <v>2013</v>
      </c>
      <c r="N48" s="12">
        <v>6</v>
      </c>
      <c r="O48" s="5">
        <v>2013</v>
      </c>
      <c r="P48" s="12"/>
      <c r="R48" s="12">
        <v>14.315</v>
      </c>
      <c r="S48" s="5">
        <v>2013</v>
      </c>
      <c r="T48" s="12">
        <v>20.684999999999999</v>
      </c>
      <c r="U48" s="5">
        <v>2013</v>
      </c>
      <c r="V48" s="12">
        <v>0</v>
      </c>
      <c r="W48" s="5">
        <v>2013</v>
      </c>
      <c r="X48" s="14">
        <v>98</v>
      </c>
      <c r="Y48" s="5">
        <v>2013</v>
      </c>
      <c r="Z48" s="14"/>
    </row>
    <row r="49" spans="1:26" ht="12.75" customHeight="1" x14ac:dyDescent="0.25">
      <c r="A49" s="5" t="s">
        <v>1355</v>
      </c>
      <c r="B49" s="5" t="s">
        <v>1108</v>
      </c>
      <c r="C49" s="5" t="s">
        <v>1107</v>
      </c>
      <c r="D49" s="5" t="s">
        <v>1038</v>
      </c>
      <c r="E49" s="5" t="s">
        <v>1357</v>
      </c>
      <c r="F49" s="5" t="s">
        <v>1356</v>
      </c>
      <c r="G49" s="5">
        <v>2</v>
      </c>
      <c r="H49" s="5">
        <v>1</v>
      </c>
      <c r="I49" s="5" t="s">
        <v>1809</v>
      </c>
      <c r="J49" s="13">
        <v>1.0877462712204893</v>
      </c>
      <c r="K49" s="5">
        <f>2010-3</f>
        <v>2007</v>
      </c>
      <c r="L49" s="12">
        <v>82</v>
      </c>
      <c r="M49" s="5">
        <f>2010-3</f>
        <v>2007</v>
      </c>
      <c r="N49" s="12">
        <v>11</v>
      </c>
      <c r="O49" s="5">
        <f>2010-3</f>
        <v>2007</v>
      </c>
      <c r="P49" s="12"/>
      <c r="R49" s="12">
        <v>0</v>
      </c>
      <c r="S49" s="5">
        <f>2010-3</f>
        <v>2007</v>
      </c>
      <c r="T49" s="12">
        <v>0.6097560975609756</v>
      </c>
      <c r="U49" s="5">
        <f>2010-3</f>
        <v>2007</v>
      </c>
      <c r="V49" s="12">
        <v>0</v>
      </c>
      <c r="W49" s="5">
        <f>2010-3</f>
        <v>2007</v>
      </c>
      <c r="X49" s="14">
        <v>100</v>
      </c>
      <c r="Y49" s="5">
        <f>2010-3</f>
        <v>2007</v>
      </c>
      <c r="Z49" s="14"/>
    </row>
    <row r="50" spans="1:26" ht="12.75" customHeight="1" x14ac:dyDescent="0.25">
      <c r="A50" s="5" t="s">
        <v>1465</v>
      </c>
      <c r="B50" s="5" t="s">
        <v>1466</v>
      </c>
      <c r="C50" s="5" t="s">
        <v>867</v>
      </c>
      <c r="D50" s="5" t="s">
        <v>360</v>
      </c>
      <c r="E50" s="5" t="s">
        <v>868</v>
      </c>
      <c r="F50" s="5" t="s">
        <v>2271</v>
      </c>
      <c r="G50" s="5" t="s">
        <v>1791</v>
      </c>
      <c r="H50" s="5">
        <v>2</v>
      </c>
      <c r="I50" s="5" t="s">
        <v>3108</v>
      </c>
      <c r="J50" s="13">
        <v>0.54207275068041416</v>
      </c>
      <c r="K50" s="5">
        <v>2010</v>
      </c>
      <c r="L50" s="12">
        <v>83</v>
      </c>
      <c r="M50" s="5">
        <v>2010</v>
      </c>
      <c r="N50" s="12">
        <v>8</v>
      </c>
      <c r="O50" s="5">
        <v>2010</v>
      </c>
      <c r="P50" s="12"/>
      <c r="R50" s="12">
        <v>0.1875</v>
      </c>
      <c r="S50" s="5">
        <v>2010</v>
      </c>
      <c r="T50" s="12">
        <v>3.3885542168674698</v>
      </c>
      <c r="U50" s="5">
        <v>2010</v>
      </c>
      <c r="V50" s="12">
        <v>0</v>
      </c>
      <c r="W50" s="5">
        <v>2010</v>
      </c>
      <c r="X50" s="14">
        <v>0</v>
      </c>
      <c r="Y50" s="5">
        <v>2010</v>
      </c>
      <c r="Z50" s="14"/>
    </row>
    <row r="51" spans="1:26" ht="12.75" customHeight="1" x14ac:dyDescent="0.25">
      <c r="A51" s="5" t="s">
        <v>1487</v>
      </c>
      <c r="B51" s="5" t="s">
        <v>1266</v>
      </c>
      <c r="C51" s="5" t="s">
        <v>1265</v>
      </c>
      <c r="D51" s="5" t="s">
        <v>1038</v>
      </c>
      <c r="E51" s="5" t="s">
        <v>1489</v>
      </c>
      <c r="F51" s="5" t="s">
        <v>1488</v>
      </c>
      <c r="G51" s="5">
        <v>3</v>
      </c>
      <c r="H51" s="5">
        <v>1</v>
      </c>
      <c r="I51" s="5" t="s">
        <v>3109</v>
      </c>
      <c r="J51" s="13">
        <v>0.66302361918304253</v>
      </c>
      <c r="K51" s="5">
        <f>2010-3</f>
        <v>2007</v>
      </c>
      <c r="L51" s="12">
        <v>78</v>
      </c>
      <c r="M51" s="5">
        <f>2010-3</f>
        <v>2007</v>
      </c>
      <c r="N51" s="12">
        <v>9</v>
      </c>
      <c r="O51" s="5">
        <f>2010-3</f>
        <v>2007</v>
      </c>
      <c r="P51" s="12"/>
      <c r="R51" s="12">
        <v>0</v>
      </c>
      <c r="S51" s="5">
        <f>2010-3</f>
        <v>2007</v>
      </c>
      <c r="T51" s="12">
        <v>1.2820512820512819</v>
      </c>
      <c r="U51" s="5">
        <f>2010-3</f>
        <v>2007</v>
      </c>
      <c r="V51" s="12">
        <v>0</v>
      </c>
      <c r="W51" s="5">
        <f>2010-3</f>
        <v>2007</v>
      </c>
      <c r="X51" s="14">
        <v>0</v>
      </c>
      <c r="Y51" s="5">
        <f>2010-3</f>
        <v>2007</v>
      </c>
      <c r="Z51" s="14"/>
    </row>
    <row r="52" spans="1:26" ht="12.75" customHeight="1" x14ac:dyDescent="0.25">
      <c r="A52" s="5" t="s">
        <v>1468</v>
      </c>
      <c r="B52" s="5" t="s">
        <v>1654</v>
      </c>
      <c r="C52" s="5" t="s">
        <v>1471</v>
      </c>
      <c r="D52" s="5" t="s">
        <v>1038</v>
      </c>
      <c r="E52" s="5" t="s">
        <v>1470</v>
      </c>
      <c r="F52" s="5" t="s">
        <v>1469</v>
      </c>
      <c r="G52" s="5">
        <v>1</v>
      </c>
      <c r="H52" s="5">
        <v>1</v>
      </c>
      <c r="I52" s="5" t="s">
        <v>3103</v>
      </c>
      <c r="J52" s="13">
        <v>0.59655324790101638</v>
      </c>
      <c r="K52" s="5">
        <f>2010-3</f>
        <v>2007</v>
      </c>
      <c r="L52" s="12">
        <v>100</v>
      </c>
      <c r="M52" s="5">
        <f>2010-3</f>
        <v>2007</v>
      </c>
      <c r="N52" s="12">
        <v>26</v>
      </c>
      <c r="O52" s="5">
        <f>2010-3</f>
        <v>2007</v>
      </c>
      <c r="P52" s="12"/>
      <c r="R52" s="12">
        <v>0</v>
      </c>
      <c r="S52" s="5">
        <f>2010-3</f>
        <v>2007</v>
      </c>
      <c r="T52" s="12">
        <v>2.5</v>
      </c>
      <c r="U52" s="5">
        <f>2010-3</f>
        <v>2007</v>
      </c>
      <c r="V52" s="12">
        <v>0</v>
      </c>
      <c r="W52" s="5">
        <f>2010-3</f>
        <v>2007</v>
      </c>
      <c r="X52" s="14">
        <v>100</v>
      </c>
      <c r="Y52" s="5">
        <f>2010-3</f>
        <v>2007</v>
      </c>
      <c r="Z52" s="14"/>
    </row>
    <row r="53" spans="1:26" ht="12.75" customHeight="1" x14ac:dyDescent="0.25">
      <c r="A53" s="5" t="s">
        <v>1475</v>
      </c>
      <c r="B53" s="5" t="s">
        <v>1477</v>
      </c>
      <c r="C53" s="5" t="s">
        <v>1479</v>
      </c>
      <c r="D53" s="5" t="s">
        <v>1038</v>
      </c>
      <c r="E53" s="5" t="s">
        <v>1478</v>
      </c>
      <c r="F53" s="5" t="s">
        <v>1476</v>
      </c>
      <c r="G53" s="5">
        <v>1</v>
      </c>
      <c r="H53" s="5">
        <v>3</v>
      </c>
      <c r="I53" s="5" t="s">
        <v>3110</v>
      </c>
      <c r="J53" s="13">
        <v>0.77726436311592717</v>
      </c>
      <c r="K53" s="5">
        <v>2009</v>
      </c>
      <c r="L53" s="12">
        <v>100</v>
      </c>
      <c r="M53" s="5">
        <v>2009</v>
      </c>
      <c r="N53" s="12">
        <v>16</v>
      </c>
      <c r="O53" s="5">
        <v>2009</v>
      </c>
      <c r="P53" s="12"/>
      <c r="R53" s="12">
        <v>0</v>
      </c>
      <c r="S53" s="5">
        <v>2009</v>
      </c>
      <c r="T53" s="12">
        <v>0</v>
      </c>
      <c r="U53" s="5">
        <v>2009</v>
      </c>
      <c r="V53" s="12">
        <v>0</v>
      </c>
      <c r="W53" s="5">
        <v>2009</v>
      </c>
      <c r="X53" s="14">
        <v>100</v>
      </c>
      <c r="Y53" s="5">
        <v>2009</v>
      </c>
      <c r="Z53" s="14"/>
    </row>
    <row r="54" spans="1:26" ht="12.75" customHeight="1" x14ac:dyDescent="0.25">
      <c r="A54" s="5" t="s">
        <v>1495</v>
      </c>
      <c r="B54" s="5" t="s">
        <v>11</v>
      </c>
      <c r="C54" s="5" t="s">
        <v>570</v>
      </c>
      <c r="D54" s="5" t="s">
        <v>360</v>
      </c>
      <c r="E54" s="5" t="s">
        <v>1496</v>
      </c>
      <c r="F54" s="5" t="s">
        <v>569</v>
      </c>
      <c r="G54" s="5">
        <v>1</v>
      </c>
      <c r="H54" s="5">
        <v>1</v>
      </c>
      <c r="I54" s="5" t="s">
        <v>3111</v>
      </c>
      <c r="J54" s="13">
        <v>0.95140572973618376</v>
      </c>
      <c r="K54" s="5">
        <v>2013</v>
      </c>
      <c r="L54" s="12">
        <v>40</v>
      </c>
      <c r="M54" s="5">
        <v>2013</v>
      </c>
      <c r="N54" s="12">
        <v>16</v>
      </c>
      <c r="O54" s="5">
        <v>2013</v>
      </c>
      <c r="P54" s="12"/>
      <c r="R54" s="12">
        <v>0</v>
      </c>
      <c r="S54" s="5">
        <v>2013</v>
      </c>
      <c r="T54" s="12">
        <v>0</v>
      </c>
      <c r="U54" s="5">
        <v>2013</v>
      </c>
      <c r="V54" s="12">
        <v>0</v>
      </c>
      <c r="W54" s="5">
        <v>2013</v>
      </c>
      <c r="X54" s="14">
        <v>0</v>
      </c>
      <c r="Y54" s="5">
        <v>2013</v>
      </c>
      <c r="Z54" s="14"/>
    </row>
    <row r="55" spans="1:26" ht="12.75" customHeight="1" x14ac:dyDescent="0.25">
      <c r="A55" s="5" t="s">
        <v>1461</v>
      </c>
      <c r="B55" s="5" t="s">
        <v>23</v>
      </c>
      <c r="C55" s="5" t="s">
        <v>708</v>
      </c>
      <c r="D55" s="5" t="s">
        <v>620</v>
      </c>
      <c r="E55" s="5" t="s">
        <v>711</v>
      </c>
      <c r="F55" s="5" t="s">
        <v>1462</v>
      </c>
      <c r="G55" s="5" t="s">
        <v>2708</v>
      </c>
      <c r="H55" s="5">
        <v>1</v>
      </c>
      <c r="I55" s="5" t="s">
        <v>3112</v>
      </c>
      <c r="J55" s="13">
        <v>0.50007241902409649</v>
      </c>
      <c r="K55" s="5">
        <f>2010-3</f>
        <v>2007</v>
      </c>
      <c r="L55" s="12">
        <v>75</v>
      </c>
      <c r="M55" s="5">
        <f>2010-3</f>
        <v>2007</v>
      </c>
      <c r="N55" s="12">
        <v>1</v>
      </c>
      <c r="O55" s="5">
        <f>2010-3</f>
        <v>2007</v>
      </c>
      <c r="P55" s="12"/>
      <c r="R55" s="12">
        <v>6</v>
      </c>
      <c r="S55" s="5">
        <f>2010-3</f>
        <v>2007</v>
      </c>
      <c r="T55" s="12">
        <v>0</v>
      </c>
      <c r="U55" s="5">
        <f>2010-3</f>
        <v>2007</v>
      </c>
      <c r="V55" s="12">
        <v>0</v>
      </c>
      <c r="W55" s="5">
        <f>2010-3</f>
        <v>2007</v>
      </c>
      <c r="X55" s="14">
        <v>10</v>
      </c>
      <c r="Y55" s="5">
        <f>2010-3</f>
        <v>2007</v>
      </c>
      <c r="Z55" s="14"/>
    </row>
    <row r="56" spans="1:26" ht="12.75" customHeight="1" x14ac:dyDescent="0.25">
      <c r="A56" s="5" t="s">
        <v>1347</v>
      </c>
      <c r="B56" s="5" t="s">
        <v>25</v>
      </c>
      <c r="C56" s="5" t="s">
        <v>624</v>
      </c>
      <c r="D56" s="5" t="s">
        <v>360</v>
      </c>
      <c r="E56" s="5" t="s">
        <v>636</v>
      </c>
      <c r="F56" s="5" t="s">
        <v>635</v>
      </c>
      <c r="G56" s="5">
        <v>2</v>
      </c>
      <c r="H56" s="5">
        <v>2</v>
      </c>
      <c r="I56" s="5" t="s">
        <v>1810</v>
      </c>
      <c r="J56" s="13">
        <v>0.54328235596555519</v>
      </c>
      <c r="K56" s="5">
        <f>2010-3</f>
        <v>2007</v>
      </c>
      <c r="L56" s="12">
        <v>55</v>
      </c>
      <c r="M56" s="5">
        <f>2010-3</f>
        <v>2007</v>
      </c>
      <c r="N56" s="12">
        <v>4</v>
      </c>
      <c r="O56" s="5">
        <f>2010-3</f>
        <v>2007</v>
      </c>
      <c r="P56" s="12"/>
      <c r="R56" s="12">
        <v>1</v>
      </c>
      <c r="S56" s="5">
        <f>2010-3</f>
        <v>2007</v>
      </c>
      <c r="T56" s="12">
        <v>0</v>
      </c>
      <c r="U56" s="5">
        <f>2010-3</f>
        <v>2007</v>
      </c>
      <c r="V56" s="12">
        <v>0</v>
      </c>
      <c r="W56" s="5">
        <f>2010-3</f>
        <v>2007</v>
      </c>
      <c r="X56" s="14">
        <v>55</v>
      </c>
      <c r="Y56" s="5">
        <f>2010-3</f>
        <v>2007</v>
      </c>
      <c r="Z56" s="14"/>
    </row>
    <row r="57" spans="1:26" ht="12.75" customHeight="1" x14ac:dyDescent="0.25">
      <c r="A57" s="5" t="s">
        <v>1484</v>
      </c>
      <c r="B57" s="5" t="s">
        <v>494</v>
      </c>
      <c r="C57" s="5" t="s">
        <v>493</v>
      </c>
      <c r="D57" s="5" t="s">
        <v>360</v>
      </c>
      <c r="E57" s="5" t="s">
        <v>1485</v>
      </c>
      <c r="F57" s="5" t="s">
        <v>3328</v>
      </c>
      <c r="G57" s="5">
        <v>4</v>
      </c>
      <c r="H57" s="5">
        <v>2</v>
      </c>
      <c r="I57" s="5" t="s">
        <v>1811</v>
      </c>
      <c r="J57" s="13">
        <v>0.32490974729241878</v>
      </c>
      <c r="K57" s="5">
        <f>2010-3</f>
        <v>2007</v>
      </c>
      <c r="L57" s="12">
        <v>83</v>
      </c>
      <c r="M57" s="5">
        <f>2010-3</f>
        <v>2007</v>
      </c>
      <c r="N57" s="12">
        <v>5</v>
      </c>
      <c r="O57" s="5">
        <f>2010-3</f>
        <v>2007</v>
      </c>
      <c r="P57" s="12"/>
      <c r="R57" s="12">
        <v>0</v>
      </c>
      <c r="S57" s="5">
        <f>2010-3</f>
        <v>2007</v>
      </c>
      <c r="T57" s="12">
        <v>2.4096385542168677</v>
      </c>
      <c r="U57" s="5">
        <f>2010-3</f>
        <v>2007</v>
      </c>
      <c r="V57" s="12">
        <v>0</v>
      </c>
      <c r="W57" s="5">
        <f>2010-3</f>
        <v>2007</v>
      </c>
      <c r="X57" s="14">
        <v>88</v>
      </c>
      <c r="Y57" s="5">
        <f>2010-3</f>
        <v>2007</v>
      </c>
      <c r="Z57" s="14"/>
    </row>
    <row r="58" spans="1:26" ht="12.75" customHeight="1" x14ac:dyDescent="0.25">
      <c r="A58" s="5" t="s">
        <v>1472</v>
      </c>
      <c r="B58" s="5" t="s">
        <v>1235</v>
      </c>
      <c r="C58" s="5" t="s">
        <v>1234</v>
      </c>
      <c r="D58" s="5" t="s">
        <v>1038</v>
      </c>
      <c r="E58" s="5" t="s">
        <v>1236</v>
      </c>
      <c r="F58" s="5" t="s">
        <v>1233</v>
      </c>
      <c r="G58" s="5">
        <v>2</v>
      </c>
      <c r="H58" s="5">
        <v>2</v>
      </c>
      <c r="I58" s="5" t="s">
        <v>3113</v>
      </c>
      <c r="J58" s="13">
        <v>1.1746069292435461</v>
      </c>
      <c r="K58" s="5">
        <v>2010</v>
      </c>
      <c r="L58" s="12">
        <v>95</v>
      </c>
      <c r="M58" s="5">
        <v>2010</v>
      </c>
      <c r="N58" s="12">
        <v>10</v>
      </c>
      <c r="O58" s="5">
        <v>2010</v>
      </c>
      <c r="P58" s="12"/>
      <c r="R58" s="12">
        <v>0</v>
      </c>
      <c r="S58" s="5">
        <v>2010</v>
      </c>
      <c r="T58" s="12">
        <v>0</v>
      </c>
      <c r="U58" s="5">
        <v>2010</v>
      </c>
      <c r="V58" s="12">
        <v>0</v>
      </c>
      <c r="W58" s="5">
        <v>2010</v>
      </c>
      <c r="X58" s="14">
        <v>100</v>
      </c>
      <c r="Y58" s="5">
        <v>2010</v>
      </c>
      <c r="Z58" s="14"/>
    </row>
    <row r="59" spans="1:26" ht="12.75" customHeight="1" x14ac:dyDescent="0.25">
      <c r="A59" s="5" t="s">
        <v>1457</v>
      </c>
      <c r="B59" s="5" t="s">
        <v>847</v>
      </c>
      <c r="C59" s="5" t="s">
        <v>846</v>
      </c>
      <c r="D59" s="5" t="s">
        <v>620</v>
      </c>
      <c r="E59" s="5" t="s">
        <v>848</v>
      </c>
      <c r="F59" s="5" t="s">
        <v>845</v>
      </c>
      <c r="G59" s="5">
        <v>1</v>
      </c>
      <c r="H59" s="5">
        <v>1</v>
      </c>
      <c r="I59" s="5" t="s">
        <v>3114</v>
      </c>
      <c r="J59" s="13">
        <v>0.69198122772880277</v>
      </c>
      <c r="K59" s="5">
        <v>2010</v>
      </c>
      <c r="L59" s="12">
        <v>95</v>
      </c>
      <c r="M59" s="5">
        <v>2010</v>
      </c>
      <c r="N59" s="12">
        <v>14.27</v>
      </c>
      <c r="O59" s="5">
        <v>2010</v>
      </c>
      <c r="P59" s="12"/>
      <c r="R59" s="12">
        <v>5</v>
      </c>
      <c r="S59" s="5">
        <v>2010</v>
      </c>
      <c r="T59" s="12">
        <v>0</v>
      </c>
      <c r="U59" s="5">
        <v>2010</v>
      </c>
      <c r="V59" s="12">
        <v>0</v>
      </c>
      <c r="W59" s="5">
        <v>2010</v>
      </c>
      <c r="X59" s="14">
        <v>84</v>
      </c>
      <c r="Y59" s="5">
        <v>2010</v>
      </c>
      <c r="Z59" s="14"/>
    </row>
    <row r="60" spans="1:26" ht="12.75" customHeight="1" x14ac:dyDescent="0.25">
      <c r="A60" s="5" t="s">
        <v>1498</v>
      </c>
      <c r="B60" s="5" t="s">
        <v>586</v>
      </c>
      <c r="C60" s="5" t="s">
        <v>585</v>
      </c>
      <c r="D60" s="5" t="s">
        <v>360</v>
      </c>
      <c r="E60" s="5" t="s">
        <v>587</v>
      </c>
      <c r="F60" s="5" t="s">
        <v>3120</v>
      </c>
      <c r="G60" s="5">
        <v>2</v>
      </c>
      <c r="H60" s="5">
        <v>2</v>
      </c>
      <c r="I60" s="5" t="s">
        <v>3115</v>
      </c>
      <c r="J60" s="13">
        <v>0.5</v>
      </c>
      <c r="K60" s="5">
        <v>2010</v>
      </c>
      <c r="L60" s="12">
        <v>50</v>
      </c>
      <c r="M60" s="5">
        <v>2010</v>
      </c>
      <c r="N60" s="12">
        <v>7.8</v>
      </c>
      <c r="O60" s="5">
        <v>2010</v>
      </c>
      <c r="P60" s="12"/>
      <c r="R60" s="12">
        <v>0</v>
      </c>
      <c r="S60" s="5">
        <v>2010</v>
      </c>
      <c r="T60" s="12">
        <v>0</v>
      </c>
      <c r="U60" s="5">
        <v>2010</v>
      </c>
      <c r="V60" s="12">
        <v>0</v>
      </c>
      <c r="W60" s="5">
        <v>2010</v>
      </c>
      <c r="X60" s="14">
        <v>55</v>
      </c>
      <c r="Y60" s="5">
        <v>2010</v>
      </c>
      <c r="Z60" s="14"/>
    </row>
    <row r="61" spans="1:26" ht="12.75" customHeight="1" x14ac:dyDescent="0.25">
      <c r="A61" s="5" t="s">
        <v>1369</v>
      </c>
      <c r="B61" s="5" t="s">
        <v>1124</v>
      </c>
      <c r="C61" s="5" t="s">
        <v>1123</v>
      </c>
      <c r="D61" s="5" t="s">
        <v>620</v>
      </c>
      <c r="E61" s="5" t="s">
        <v>1371</v>
      </c>
      <c r="F61" s="5" t="s">
        <v>1370</v>
      </c>
      <c r="G61" s="5">
        <v>3</v>
      </c>
      <c r="H61" s="5">
        <v>1</v>
      </c>
      <c r="I61" s="5" t="s">
        <v>3116</v>
      </c>
      <c r="J61" s="13">
        <v>0.73392046970910063</v>
      </c>
      <c r="K61" s="5">
        <f>2010-3</f>
        <v>2007</v>
      </c>
      <c r="L61" s="12">
        <v>100</v>
      </c>
      <c r="M61" s="5">
        <f>2010-3</f>
        <v>2007</v>
      </c>
      <c r="N61" s="12">
        <v>7</v>
      </c>
      <c r="O61" s="5">
        <f>2010-3</f>
        <v>2007</v>
      </c>
      <c r="P61" s="12"/>
      <c r="R61" s="12">
        <v>0</v>
      </c>
      <c r="S61" s="5">
        <f>2010-3</f>
        <v>2007</v>
      </c>
      <c r="T61" s="12">
        <v>0</v>
      </c>
      <c r="U61" s="5">
        <f>2010-3</f>
        <v>2007</v>
      </c>
      <c r="V61" s="12">
        <v>0</v>
      </c>
      <c r="W61" s="5">
        <f>2010-3</f>
        <v>2007</v>
      </c>
      <c r="X61" s="14">
        <v>100</v>
      </c>
      <c r="Y61" s="5">
        <f>2010-3</f>
        <v>2007</v>
      </c>
      <c r="Z61" s="14"/>
    </row>
    <row r="62" spans="1:26" ht="12.75" customHeight="1" x14ac:dyDescent="0.25">
      <c r="A62" s="5" t="s">
        <v>1486</v>
      </c>
      <c r="B62" s="5" t="s">
        <v>21</v>
      </c>
      <c r="C62" s="5" t="s">
        <v>939</v>
      </c>
      <c r="D62" s="5" t="s">
        <v>620</v>
      </c>
      <c r="E62" s="5" t="s">
        <v>942</v>
      </c>
      <c r="F62" s="5" t="s">
        <v>941</v>
      </c>
      <c r="G62" s="5">
        <v>3</v>
      </c>
      <c r="H62" s="5">
        <v>1</v>
      </c>
      <c r="I62" s="5" t="s">
        <v>3117</v>
      </c>
      <c r="J62" s="13">
        <v>0.64975247524752477</v>
      </c>
      <c r="K62" s="5">
        <v>2011</v>
      </c>
      <c r="L62" s="12">
        <v>77</v>
      </c>
      <c r="M62" s="5">
        <v>2011</v>
      </c>
      <c r="N62" s="12">
        <v>12.25</v>
      </c>
      <c r="O62" s="5">
        <v>2011</v>
      </c>
      <c r="P62" s="12"/>
      <c r="R62" s="12">
        <v>8</v>
      </c>
      <c r="S62" s="5">
        <v>2011</v>
      </c>
      <c r="T62" s="12">
        <v>0</v>
      </c>
      <c r="U62" s="5">
        <v>2011</v>
      </c>
      <c r="V62" s="12">
        <v>0</v>
      </c>
      <c r="W62" s="5">
        <v>2011</v>
      </c>
      <c r="X62" s="14">
        <v>18</v>
      </c>
      <c r="Y62" s="5">
        <v>2011</v>
      </c>
      <c r="Z62" s="14"/>
    </row>
    <row r="63" spans="1:26" ht="12.75" customHeight="1" x14ac:dyDescent="0.25">
      <c r="A63" s="5" t="s">
        <v>1513</v>
      </c>
      <c r="B63" s="5" t="s">
        <v>1030</v>
      </c>
      <c r="C63" s="5" t="s">
        <v>1029</v>
      </c>
      <c r="D63" s="5" t="s">
        <v>360</v>
      </c>
      <c r="E63" s="5" t="s">
        <v>1031</v>
      </c>
      <c r="F63" s="5" t="s">
        <v>1028</v>
      </c>
      <c r="G63" s="5">
        <v>2</v>
      </c>
      <c r="H63" s="5">
        <v>2</v>
      </c>
      <c r="I63" s="5" t="s">
        <v>3118</v>
      </c>
      <c r="J63" s="13">
        <v>0.37606203199532379</v>
      </c>
      <c r="K63" s="5">
        <f>2010-3</f>
        <v>2007</v>
      </c>
      <c r="L63" s="12">
        <v>63</v>
      </c>
      <c r="M63" s="5">
        <f>2010-3</f>
        <v>2007</v>
      </c>
      <c r="N63" s="12">
        <v>7</v>
      </c>
      <c r="O63" s="5">
        <f>2010-3</f>
        <v>2007</v>
      </c>
      <c r="P63" s="12"/>
      <c r="R63" s="12">
        <v>0</v>
      </c>
      <c r="S63" s="5">
        <f>2010-3</f>
        <v>2007</v>
      </c>
      <c r="T63" s="12">
        <v>6.3492063492063489</v>
      </c>
      <c r="U63" s="5">
        <f>2010-3</f>
        <v>2007</v>
      </c>
      <c r="V63" s="12">
        <v>0</v>
      </c>
      <c r="W63" s="5">
        <f>2010-3</f>
        <v>2007</v>
      </c>
      <c r="X63" s="14">
        <v>45</v>
      </c>
      <c r="Y63" s="5">
        <f>2010-3</f>
        <v>2007</v>
      </c>
      <c r="Z63" s="14"/>
    </row>
    <row r="64" spans="1:26" ht="12.75" customHeight="1" x14ac:dyDescent="0.25">
      <c r="A64" s="5" t="s">
        <v>1480</v>
      </c>
      <c r="B64" s="5" t="s">
        <v>918</v>
      </c>
      <c r="C64" s="5" t="s">
        <v>917</v>
      </c>
      <c r="D64" s="5" t="s">
        <v>620</v>
      </c>
      <c r="E64" s="5" t="s">
        <v>919</v>
      </c>
      <c r="F64" s="5" t="s">
        <v>916</v>
      </c>
      <c r="G64" s="5">
        <v>2</v>
      </c>
      <c r="H64" s="5">
        <v>1</v>
      </c>
      <c r="I64" s="5" t="s">
        <v>3119</v>
      </c>
      <c r="J64" s="13">
        <v>1.3263172796275109</v>
      </c>
      <c r="K64" s="5">
        <f>2010-3</f>
        <v>2007</v>
      </c>
      <c r="L64" s="12">
        <v>68</v>
      </c>
      <c r="M64" s="5">
        <f>2010-3</f>
        <v>2007</v>
      </c>
      <c r="N64" s="12">
        <v>8</v>
      </c>
      <c r="O64" s="5">
        <f>2010-3</f>
        <v>2007</v>
      </c>
      <c r="P64" s="12"/>
      <c r="R64" s="12">
        <v>0</v>
      </c>
      <c r="S64" s="5">
        <f>2010-3</f>
        <v>2007</v>
      </c>
      <c r="T64" s="12">
        <v>0.73529411764705876</v>
      </c>
      <c r="U64" s="5">
        <f>2010-3</f>
        <v>2007</v>
      </c>
      <c r="V64" s="12">
        <v>0</v>
      </c>
      <c r="W64" s="5">
        <f>2010-3</f>
        <v>2007</v>
      </c>
      <c r="X64" s="14">
        <v>100</v>
      </c>
      <c r="Y64" s="5">
        <f>2010-3</f>
        <v>2007</v>
      </c>
      <c r="Z64" s="14"/>
    </row>
    <row r="65" spans="1:26" ht="12.75" customHeight="1" x14ac:dyDescent="0.25">
      <c r="A65" s="5" t="s">
        <v>1474</v>
      </c>
      <c r="B65" s="5" t="s">
        <v>490</v>
      </c>
      <c r="C65" s="5" t="s">
        <v>489</v>
      </c>
      <c r="D65" s="5" t="s">
        <v>360</v>
      </c>
      <c r="E65" s="5" t="s">
        <v>491</v>
      </c>
      <c r="F65" s="5" t="s">
        <v>488</v>
      </c>
      <c r="G65" s="5">
        <v>2</v>
      </c>
      <c r="H65" s="5">
        <v>2</v>
      </c>
      <c r="I65" s="5" t="s">
        <v>1812</v>
      </c>
      <c r="J65" s="13">
        <v>0.86613348674424007</v>
      </c>
      <c r="K65" s="5">
        <v>2009</v>
      </c>
      <c r="L65" s="12">
        <v>82</v>
      </c>
      <c r="M65" s="5">
        <v>2009</v>
      </c>
      <c r="N65" s="12">
        <v>8</v>
      </c>
      <c r="O65" s="5">
        <v>2009</v>
      </c>
      <c r="P65" s="12"/>
      <c r="R65" s="12">
        <v>0</v>
      </c>
      <c r="S65" s="5">
        <v>2009</v>
      </c>
      <c r="T65" s="12">
        <v>0</v>
      </c>
      <c r="U65" s="5">
        <v>2009</v>
      </c>
      <c r="V65" s="12">
        <v>0</v>
      </c>
      <c r="W65" s="5">
        <v>2009</v>
      </c>
      <c r="X65" s="14">
        <v>0</v>
      </c>
      <c r="Y65" s="5">
        <v>2009</v>
      </c>
      <c r="Z65" s="14"/>
    </row>
    <row r="66" spans="1:26" ht="12.75" customHeight="1" x14ac:dyDescent="0.25">
      <c r="A66" s="5" t="s">
        <v>1467</v>
      </c>
      <c r="B66" s="5" t="s">
        <v>465</v>
      </c>
      <c r="C66" s="5" t="s">
        <v>464</v>
      </c>
      <c r="D66" s="5" t="s">
        <v>360</v>
      </c>
      <c r="E66" s="5" t="s">
        <v>466</v>
      </c>
      <c r="F66" s="5" t="s">
        <v>463</v>
      </c>
      <c r="G66" s="5" t="s">
        <v>1790</v>
      </c>
      <c r="H66" s="5">
        <v>1</v>
      </c>
      <c r="I66" s="5" t="s">
        <v>1813</v>
      </c>
      <c r="J66" s="13">
        <v>0.61705541157595956</v>
      </c>
      <c r="K66" s="5">
        <v>2013</v>
      </c>
      <c r="L66" s="12">
        <v>37</v>
      </c>
      <c r="M66" s="5">
        <v>2013</v>
      </c>
      <c r="N66" s="12">
        <v>13</v>
      </c>
      <c r="O66" s="5">
        <v>2013</v>
      </c>
      <c r="P66" s="12"/>
      <c r="R66" s="12">
        <v>0</v>
      </c>
      <c r="S66" s="5">
        <v>2013</v>
      </c>
      <c r="T66" s="12">
        <v>0</v>
      </c>
      <c r="U66" s="5">
        <v>2013</v>
      </c>
      <c r="V66" s="12">
        <v>0</v>
      </c>
      <c r="W66" s="5">
        <v>2013</v>
      </c>
      <c r="X66" s="14">
        <v>70</v>
      </c>
      <c r="Y66" s="5">
        <v>2013</v>
      </c>
      <c r="Z66" s="14"/>
    </row>
    <row r="67" spans="1:26" ht="12.75" customHeight="1" x14ac:dyDescent="0.25">
      <c r="A67" s="5" t="s">
        <v>1497</v>
      </c>
      <c r="B67" s="5" t="s">
        <v>11</v>
      </c>
      <c r="C67" s="5" t="s">
        <v>570</v>
      </c>
      <c r="D67" s="5" t="s">
        <v>360</v>
      </c>
      <c r="E67" s="5" t="s">
        <v>574</v>
      </c>
      <c r="F67" s="5" t="s">
        <v>573</v>
      </c>
      <c r="G67" s="5">
        <v>2</v>
      </c>
      <c r="H67" s="5">
        <v>1</v>
      </c>
      <c r="I67" s="5" t="s">
        <v>3121</v>
      </c>
      <c r="J67" s="13">
        <v>0.77947683348999297</v>
      </c>
      <c r="K67" s="5">
        <f>2010-3</f>
        <v>2007</v>
      </c>
      <c r="L67" s="12">
        <v>60</v>
      </c>
      <c r="M67" s="5">
        <f>2010-3</f>
        <v>2007</v>
      </c>
      <c r="N67" s="12">
        <v>9</v>
      </c>
      <c r="O67" s="5">
        <f>2010-3</f>
        <v>2007</v>
      </c>
      <c r="P67" s="12"/>
      <c r="R67" s="12">
        <v>0</v>
      </c>
      <c r="S67" s="5">
        <f>2010-3</f>
        <v>2007</v>
      </c>
      <c r="T67" s="12">
        <v>0</v>
      </c>
      <c r="U67" s="5">
        <f>2010-3</f>
        <v>2007</v>
      </c>
      <c r="V67" s="12">
        <v>0</v>
      </c>
      <c r="W67" s="5">
        <f>2010-3</f>
        <v>2007</v>
      </c>
      <c r="X67" s="14">
        <v>87</v>
      </c>
      <c r="Y67" s="5">
        <f>2010-3</f>
        <v>2007</v>
      </c>
      <c r="Z67" s="14"/>
    </row>
    <row r="68" spans="1:26" ht="12.75" customHeight="1" x14ac:dyDescent="0.25">
      <c r="A68" s="5" t="s">
        <v>1464</v>
      </c>
      <c r="B68" s="5" t="s">
        <v>13</v>
      </c>
      <c r="C68" s="5" t="s">
        <v>851</v>
      </c>
      <c r="D68" s="5" t="s">
        <v>360</v>
      </c>
      <c r="E68" s="5" t="s">
        <v>16</v>
      </c>
      <c r="F68" s="5" t="s">
        <v>850</v>
      </c>
      <c r="G68" s="5">
        <v>1</v>
      </c>
      <c r="H68" s="5">
        <v>1</v>
      </c>
      <c r="I68" s="5" t="s">
        <v>3121</v>
      </c>
      <c r="J68" s="13">
        <v>0.95890410958904104</v>
      </c>
      <c r="K68" s="5">
        <f>2010-3</f>
        <v>2007</v>
      </c>
      <c r="L68" s="12">
        <v>52</v>
      </c>
      <c r="M68" s="5">
        <f>2010-3</f>
        <v>2007</v>
      </c>
      <c r="N68" s="12">
        <v>16.100000000000001</v>
      </c>
      <c r="O68" s="5">
        <f>2010-3</f>
        <v>2007</v>
      </c>
      <c r="P68" s="12"/>
      <c r="R68" s="12">
        <v>0</v>
      </c>
      <c r="S68" s="5">
        <f>2010-3</f>
        <v>2007</v>
      </c>
      <c r="T68" s="12">
        <v>0</v>
      </c>
      <c r="U68" s="5">
        <f>2010-3</f>
        <v>2007</v>
      </c>
      <c r="V68" s="12">
        <v>0</v>
      </c>
      <c r="W68" s="5">
        <f>2010-3</f>
        <v>2007</v>
      </c>
      <c r="X68" s="14">
        <v>0</v>
      </c>
      <c r="Y68" s="5">
        <f>2010-3</f>
        <v>2007</v>
      </c>
      <c r="Z68" s="14"/>
    </row>
    <row r="69" spans="1:26" ht="12.75" customHeight="1" x14ac:dyDescent="0.25">
      <c r="A69" s="5" t="s">
        <v>1401</v>
      </c>
      <c r="B69" s="5" t="s">
        <v>1377</v>
      </c>
      <c r="C69" s="5" t="s">
        <v>679</v>
      </c>
      <c r="D69" s="5" t="s">
        <v>620</v>
      </c>
      <c r="E69" s="5" t="s">
        <v>1403</v>
      </c>
      <c r="F69" s="5" t="s">
        <v>1402</v>
      </c>
      <c r="G69" s="5">
        <v>2</v>
      </c>
      <c r="H69" s="5">
        <v>2</v>
      </c>
      <c r="I69" s="5" t="s">
        <v>3122</v>
      </c>
      <c r="J69" s="13">
        <v>0.49575994781474231</v>
      </c>
      <c r="K69" s="5">
        <v>2009</v>
      </c>
      <c r="L69" s="12">
        <v>100</v>
      </c>
      <c r="M69" s="5">
        <v>2009</v>
      </c>
      <c r="N69" s="12">
        <v>12.5</v>
      </c>
      <c r="O69" s="5">
        <v>2009</v>
      </c>
      <c r="P69" s="12"/>
      <c r="R69" s="12">
        <v>0</v>
      </c>
      <c r="S69" s="5">
        <v>2009</v>
      </c>
      <c r="T69" s="12">
        <v>0</v>
      </c>
      <c r="U69" s="5">
        <v>2009</v>
      </c>
      <c r="V69" s="12">
        <v>0</v>
      </c>
      <c r="W69" s="5">
        <v>2009</v>
      </c>
      <c r="X69" s="14">
        <v>0</v>
      </c>
      <c r="Y69" s="5">
        <v>2009</v>
      </c>
      <c r="Z69" s="14"/>
    </row>
    <row r="70" spans="1:26" ht="12.75" customHeight="1" x14ac:dyDescent="0.25">
      <c r="A70" s="5" t="s">
        <v>1490</v>
      </c>
      <c r="B70" s="5" t="s">
        <v>954</v>
      </c>
      <c r="C70" s="5" t="s">
        <v>953</v>
      </c>
      <c r="D70" s="5" t="s">
        <v>620</v>
      </c>
      <c r="E70" s="5" t="s">
        <v>955</v>
      </c>
      <c r="F70" s="5" t="s">
        <v>952</v>
      </c>
      <c r="G70" s="5">
        <v>2</v>
      </c>
      <c r="H70" s="5">
        <v>1</v>
      </c>
      <c r="I70" s="5" t="s">
        <v>3121</v>
      </c>
      <c r="J70" s="13">
        <v>0.70485900428356085</v>
      </c>
      <c r="K70" s="5">
        <f>2010-3</f>
        <v>2007</v>
      </c>
      <c r="L70" s="12">
        <v>99</v>
      </c>
      <c r="M70" s="5">
        <f>2010-3</f>
        <v>2007</v>
      </c>
      <c r="N70" s="12">
        <v>16</v>
      </c>
      <c r="O70" s="5">
        <f>2010-3</f>
        <v>2007</v>
      </c>
      <c r="P70" s="12"/>
      <c r="R70" s="12">
        <v>8</v>
      </c>
      <c r="S70" s="5">
        <f>2010-3</f>
        <v>2007</v>
      </c>
      <c r="T70" s="12">
        <v>0</v>
      </c>
      <c r="U70" s="5">
        <f>2010-3</f>
        <v>2007</v>
      </c>
      <c r="V70" s="12">
        <v>0</v>
      </c>
      <c r="W70" s="5">
        <f>2010-3</f>
        <v>2007</v>
      </c>
      <c r="X70" s="14">
        <v>98</v>
      </c>
      <c r="Y70" s="5">
        <f>2010-3</f>
        <v>2007</v>
      </c>
      <c r="Z70" s="14"/>
    </row>
    <row r="71" spans="1:26" ht="12.75" customHeight="1" x14ac:dyDescent="0.25">
      <c r="A71" s="5" t="s">
        <v>1481</v>
      </c>
      <c r="B71" s="5" t="s">
        <v>221</v>
      </c>
      <c r="C71" s="5" t="s">
        <v>220</v>
      </c>
      <c r="D71" s="5" t="s">
        <v>35</v>
      </c>
      <c r="E71" s="5" t="s">
        <v>1483</v>
      </c>
      <c r="F71" s="5" t="s">
        <v>1482</v>
      </c>
      <c r="G71" s="5">
        <v>2</v>
      </c>
      <c r="H71" s="5">
        <v>1</v>
      </c>
      <c r="I71" s="5" t="s">
        <v>1814</v>
      </c>
      <c r="J71" s="13">
        <v>1.5097146602712259</v>
      </c>
      <c r="K71" s="5">
        <f>2010-3</f>
        <v>2007</v>
      </c>
      <c r="L71" s="12">
        <v>100</v>
      </c>
      <c r="M71" s="5">
        <f>2010-3</f>
        <v>2007</v>
      </c>
      <c r="N71" s="12">
        <v>6.8</v>
      </c>
      <c r="O71" s="5">
        <f>2010-3</f>
        <v>2007</v>
      </c>
      <c r="P71" s="12"/>
      <c r="R71" s="12">
        <v>9.7289999999999992</v>
      </c>
      <c r="S71" s="5">
        <f>2010-3</f>
        <v>2007</v>
      </c>
      <c r="T71" s="12">
        <v>13.270999999999999</v>
      </c>
      <c r="U71" s="5">
        <f>2010-3</f>
        <v>2007</v>
      </c>
      <c r="V71" s="12">
        <v>76.23</v>
      </c>
      <c r="W71" s="5">
        <f>2010-3</f>
        <v>2007</v>
      </c>
      <c r="X71" s="14">
        <v>100</v>
      </c>
      <c r="Y71" s="5">
        <f>2010-3</f>
        <v>2007</v>
      </c>
      <c r="Z71" s="14"/>
    </row>
    <row r="72" spans="1:26" ht="12.75" customHeight="1" x14ac:dyDescent="0.25">
      <c r="A72" s="5" t="s">
        <v>1502</v>
      </c>
      <c r="B72" s="5" t="s">
        <v>343</v>
      </c>
      <c r="C72" s="5" t="s">
        <v>342</v>
      </c>
      <c r="D72" s="5" t="s">
        <v>35</v>
      </c>
      <c r="E72" s="5" t="s">
        <v>1504</v>
      </c>
      <c r="F72" s="5" t="s">
        <v>1503</v>
      </c>
      <c r="G72" s="5">
        <v>2</v>
      </c>
      <c r="H72" s="5">
        <v>1</v>
      </c>
      <c r="I72" s="5" t="s">
        <v>3123</v>
      </c>
      <c r="J72" s="13">
        <v>1.6671364260665502</v>
      </c>
      <c r="K72" s="5">
        <f>2010-3</f>
        <v>2007</v>
      </c>
      <c r="L72" s="12">
        <v>100</v>
      </c>
      <c r="M72" s="5">
        <f>2010-3</f>
        <v>2007</v>
      </c>
      <c r="N72" s="12">
        <v>11</v>
      </c>
      <c r="O72" s="5">
        <f>2010-3</f>
        <v>2007</v>
      </c>
      <c r="P72" s="12"/>
      <c r="R72" s="12">
        <v>13.343999999999998</v>
      </c>
      <c r="S72" s="5">
        <f>2010-3</f>
        <v>2007</v>
      </c>
      <c r="T72" s="12">
        <v>34.655999999999999</v>
      </c>
      <c r="U72" s="5">
        <f>2010-3</f>
        <v>2007</v>
      </c>
      <c r="V72" s="12">
        <v>0</v>
      </c>
      <c r="W72" s="5">
        <f>2010-3</f>
        <v>2007</v>
      </c>
      <c r="X72" s="14">
        <v>100</v>
      </c>
      <c r="Y72" s="5">
        <f>2010-3</f>
        <v>2007</v>
      </c>
      <c r="Z72" s="14"/>
    </row>
    <row r="73" spans="1:26" ht="12.75" customHeight="1" x14ac:dyDescent="0.25">
      <c r="A73" s="5" t="s">
        <v>1491</v>
      </c>
      <c r="B73" s="5" t="s">
        <v>1493</v>
      </c>
      <c r="C73" s="5" t="s">
        <v>1492</v>
      </c>
      <c r="D73" s="5" t="s">
        <v>35</v>
      </c>
      <c r="E73" s="5" t="s">
        <v>1493</v>
      </c>
      <c r="F73" s="5" t="s">
        <v>1492</v>
      </c>
      <c r="G73" s="5">
        <v>0</v>
      </c>
      <c r="H73" s="5">
        <v>1</v>
      </c>
      <c r="I73" s="5" t="s">
        <v>3121</v>
      </c>
      <c r="J73" s="13">
        <v>1.3213177978071937</v>
      </c>
      <c r="K73" s="5">
        <v>2013</v>
      </c>
      <c r="L73" s="12">
        <v>100</v>
      </c>
      <c r="M73" s="5">
        <v>2013</v>
      </c>
      <c r="N73" s="12">
        <v>11</v>
      </c>
      <c r="O73" s="5">
        <v>2013</v>
      </c>
      <c r="P73" s="12"/>
      <c r="R73" s="12">
        <v>0.92999999999999972</v>
      </c>
      <c r="S73" s="5">
        <v>2013</v>
      </c>
      <c r="T73" s="12">
        <v>4.07</v>
      </c>
      <c r="U73" s="5">
        <v>2013</v>
      </c>
      <c r="V73" s="12">
        <v>38</v>
      </c>
      <c r="W73" s="5">
        <v>2013</v>
      </c>
      <c r="X73" s="14">
        <v>100</v>
      </c>
      <c r="Y73" s="5">
        <v>2013</v>
      </c>
      <c r="Z73" s="14"/>
    </row>
    <row r="74" spans="1:26" ht="12.75" customHeight="1" x14ac:dyDescent="0.25">
      <c r="A74" s="5" t="s">
        <v>1351</v>
      </c>
      <c r="B74" s="5" t="s">
        <v>1117</v>
      </c>
      <c r="C74" s="5" t="s">
        <v>1116</v>
      </c>
      <c r="D74" s="5" t="s">
        <v>1038</v>
      </c>
      <c r="E74" s="5" t="s">
        <v>1353</v>
      </c>
      <c r="F74" s="5" t="s">
        <v>1352</v>
      </c>
      <c r="G74" s="5" t="s">
        <v>1791</v>
      </c>
      <c r="H74" s="5">
        <v>1</v>
      </c>
      <c r="I74" s="5" t="s">
        <v>3121</v>
      </c>
      <c r="J74" s="13">
        <v>1.01159114857745</v>
      </c>
      <c r="K74" s="5">
        <v>2011</v>
      </c>
      <c r="L74" s="12">
        <v>100</v>
      </c>
      <c r="M74" s="5">
        <v>2011</v>
      </c>
      <c r="N74" s="12">
        <v>15.6</v>
      </c>
      <c r="O74" s="5">
        <v>2011</v>
      </c>
      <c r="P74" s="12"/>
      <c r="R74" s="12">
        <v>0</v>
      </c>
      <c r="S74" s="5">
        <v>2011</v>
      </c>
      <c r="T74" s="12">
        <v>0</v>
      </c>
      <c r="U74" s="5">
        <v>2011</v>
      </c>
      <c r="V74" s="12">
        <v>0</v>
      </c>
      <c r="W74" s="5">
        <v>2011</v>
      </c>
      <c r="X74" s="14">
        <v>100</v>
      </c>
      <c r="Y74" s="5">
        <v>2011</v>
      </c>
      <c r="Z74" s="14"/>
    </row>
    <row r="75" spans="1:26" ht="12.75" customHeight="1" x14ac:dyDescent="0.25">
      <c r="A75" s="5" t="s">
        <v>1494</v>
      </c>
      <c r="B75" s="5" t="s">
        <v>5</v>
      </c>
      <c r="C75" s="5" t="s">
        <v>990</v>
      </c>
      <c r="D75" s="5" t="s">
        <v>620</v>
      </c>
      <c r="E75" s="5" t="s">
        <v>6</v>
      </c>
      <c r="F75" s="5" t="s">
        <v>3125</v>
      </c>
      <c r="G75" s="5">
        <v>2</v>
      </c>
      <c r="H75" s="5">
        <v>2</v>
      </c>
      <c r="I75" s="5" t="s">
        <v>3124</v>
      </c>
      <c r="J75" s="13">
        <v>0.62253881278538814</v>
      </c>
      <c r="K75" s="5">
        <f>2010-3</f>
        <v>2007</v>
      </c>
      <c r="L75" s="12">
        <v>100</v>
      </c>
      <c r="M75" s="5">
        <f>2010-3</f>
        <v>2007</v>
      </c>
      <c r="N75" s="12">
        <v>9</v>
      </c>
      <c r="O75" s="5">
        <f>2010-3</f>
        <v>2007</v>
      </c>
      <c r="P75" s="12"/>
      <c r="R75" s="12">
        <v>0</v>
      </c>
      <c r="S75" s="5">
        <f>2010-3</f>
        <v>2007</v>
      </c>
      <c r="T75" s="12">
        <v>0</v>
      </c>
      <c r="U75" s="5">
        <f>2010-3</f>
        <v>2007</v>
      </c>
      <c r="V75" s="12">
        <v>0</v>
      </c>
      <c r="W75" s="5">
        <f>2010-3</f>
        <v>2007</v>
      </c>
      <c r="X75" s="14">
        <v>100</v>
      </c>
      <c r="Y75" s="5">
        <f>2010-3</f>
        <v>2007</v>
      </c>
      <c r="Z75" s="14"/>
    </row>
    <row r="76" spans="1:26" ht="12.75" customHeight="1" x14ac:dyDescent="0.25">
      <c r="A76" s="5" t="s">
        <v>1458</v>
      </c>
      <c r="B76" s="5" t="s">
        <v>23</v>
      </c>
      <c r="C76" s="5" t="s">
        <v>708</v>
      </c>
      <c r="D76" s="5" t="s">
        <v>620</v>
      </c>
      <c r="E76" s="5" t="s">
        <v>725</v>
      </c>
      <c r="F76" s="5" t="s">
        <v>724</v>
      </c>
      <c r="G76" s="5">
        <v>3</v>
      </c>
      <c r="H76" s="5">
        <v>2</v>
      </c>
      <c r="I76" s="5" t="s">
        <v>1815</v>
      </c>
      <c r="J76" s="13">
        <v>0.33055390113162597</v>
      </c>
      <c r="K76" s="5">
        <v>2010</v>
      </c>
      <c r="L76" s="12">
        <v>93</v>
      </c>
      <c r="M76" s="5">
        <v>2010</v>
      </c>
      <c r="N76" s="12">
        <v>10</v>
      </c>
      <c r="O76" s="5">
        <v>2010</v>
      </c>
      <c r="P76" s="12"/>
      <c r="R76" s="12">
        <v>16</v>
      </c>
      <c r="S76" s="5">
        <v>2010</v>
      </c>
      <c r="T76" s="12">
        <v>0</v>
      </c>
      <c r="U76" s="5">
        <v>2010</v>
      </c>
      <c r="V76" s="12">
        <v>0</v>
      </c>
      <c r="W76" s="5">
        <v>2010</v>
      </c>
      <c r="X76" s="14">
        <v>75</v>
      </c>
      <c r="Y76" s="5">
        <v>2010</v>
      </c>
      <c r="Z76" s="14"/>
    </row>
    <row r="77" spans="1:26" ht="12.75" customHeight="1" x14ac:dyDescent="0.25">
      <c r="A77" s="5" t="s">
        <v>1499</v>
      </c>
      <c r="B77" s="5" t="s">
        <v>343</v>
      </c>
      <c r="C77" s="5" t="s">
        <v>342</v>
      </c>
      <c r="D77" s="5" t="s">
        <v>35</v>
      </c>
      <c r="E77" s="5" t="s">
        <v>1501</v>
      </c>
      <c r="F77" s="5" t="s">
        <v>1500</v>
      </c>
      <c r="G77" s="5">
        <v>2</v>
      </c>
      <c r="H77" s="5">
        <v>1</v>
      </c>
      <c r="I77" s="5" t="s">
        <v>3121</v>
      </c>
      <c r="J77" s="13">
        <v>2.7263167133690049</v>
      </c>
      <c r="K77" s="5">
        <f>2010-3</f>
        <v>2007</v>
      </c>
      <c r="L77" s="12">
        <v>100</v>
      </c>
      <c r="M77" s="5">
        <f>2010-3</f>
        <v>2007</v>
      </c>
      <c r="N77" s="12">
        <v>11</v>
      </c>
      <c r="O77" s="5">
        <f>2010-3</f>
        <v>2007</v>
      </c>
      <c r="P77" s="12"/>
      <c r="R77" s="12">
        <v>0</v>
      </c>
      <c r="S77" s="5">
        <f>2010-3</f>
        <v>2007</v>
      </c>
      <c r="T77" s="12">
        <v>37</v>
      </c>
      <c r="U77" s="5">
        <f>2010-3</f>
        <v>2007</v>
      </c>
      <c r="V77" s="12">
        <v>0</v>
      </c>
      <c r="W77" s="5">
        <f>2010-3</f>
        <v>2007</v>
      </c>
      <c r="X77" s="14">
        <v>100</v>
      </c>
      <c r="Y77" s="5">
        <f>2010-3</f>
        <v>2007</v>
      </c>
      <c r="Z77" s="14"/>
    </row>
    <row r="78" spans="1:26" ht="12.75" customHeight="1" x14ac:dyDescent="0.25">
      <c r="A78" s="5" t="s">
        <v>1348</v>
      </c>
      <c r="B78" s="5" t="s">
        <v>1117</v>
      </c>
      <c r="C78" s="5" t="s">
        <v>1116</v>
      </c>
      <c r="D78" s="5" t="s">
        <v>1038</v>
      </c>
      <c r="E78" s="5" t="s">
        <v>1350</v>
      </c>
      <c r="F78" s="5" t="s">
        <v>1349</v>
      </c>
      <c r="G78" s="5">
        <v>2</v>
      </c>
      <c r="H78" s="5">
        <v>1</v>
      </c>
      <c r="I78" s="5" t="s">
        <v>3121</v>
      </c>
      <c r="J78" s="13">
        <v>1.139468843206944</v>
      </c>
      <c r="K78" s="5">
        <f>2010-3</f>
        <v>2007</v>
      </c>
      <c r="L78" s="12">
        <v>100</v>
      </c>
      <c r="M78" s="5">
        <f>2010-3</f>
        <v>2007</v>
      </c>
      <c r="N78" s="12">
        <v>15</v>
      </c>
      <c r="O78" s="5">
        <f>2010-3</f>
        <v>2007</v>
      </c>
      <c r="P78" s="12"/>
      <c r="R78" s="12">
        <v>0</v>
      </c>
      <c r="S78" s="5">
        <f>2010-3</f>
        <v>2007</v>
      </c>
      <c r="T78" s="12">
        <v>2</v>
      </c>
      <c r="U78" s="5">
        <f>2010-3</f>
        <v>2007</v>
      </c>
      <c r="V78" s="12">
        <v>0</v>
      </c>
      <c r="W78" s="5">
        <f>2010-3</f>
        <v>2007</v>
      </c>
      <c r="X78" s="14">
        <v>99</v>
      </c>
      <c r="Y78" s="5">
        <f>2010-3</f>
        <v>2007</v>
      </c>
      <c r="Z78" s="14"/>
    </row>
    <row r="79" spans="1:26" ht="12.75" customHeight="1" x14ac:dyDescent="0.25">
      <c r="A79" s="5" t="s">
        <v>1416</v>
      </c>
      <c r="B79" s="5" t="s">
        <v>306</v>
      </c>
      <c r="C79" s="5" t="s">
        <v>305</v>
      </c>
      <c r="D79" s="5" t="s">
        <v>35</v>
      </c>
      <c r="E79" s="5" t="s">
        <v>1418</v>
      </c>
      <c r="F79" s="5" t="s">
        <v>1417</v>
      </c>
      <c r="G79" s="5">
        <v>4</v>
      </c>
      <c r="H79" s="5">
        <v>2</v>
      </c>
      <c r="I79" s="5" t="s">
        <v>3126</v>
      </c>
      <c r="J79" s="13">
        <v>1.0614248454947766</v>
      </c>
      <c r="K79" s="5">
        <v>2012</v>
      </c>
      <c r="L79" s="12">
        <v>100</v>
      </c>
      <c r="M79" s="5">
        <v>2012</v>
      </c>
      <c r="N79" s="12">
        <v>0.161</v>
      </c>
      <c r="O79" s="5">
        <v>2012</v>
      </c>
      <c r="P79" s="12"/>
      <c r="R79" s="12">
        <v>0</v>
      </c>
      <c r="S79" s="5">
        <v>2012</v>
      </c>
      <c r="T79" s="12">
        <v>38</v>
      </c>
      <c r="U79" s="5">
        <v>2012</v>
      </c>
      <c r="V79" s="12">
        <v>0</v>
      </c>
      <c r="W79" s="5">
        <v>2012</v>
      </c>
      <c r="X79" s="14">
        <v>100</v>
      </c>
      <c r="Y79" s="5">
        <v>2012</v>
      </c>
      <c r="Z79" s="14"/>
    </row>
    <row r="80" spans="1:26" ht="12.75" customHeight="1" x14ac:dyDescent="0.25">
      <c r="A80" s="5" t="s">
        <v>1463</v>
      </c>
      <c r="B80" s="5" t="s">
        <v>23</v>
      </c>
      <c r="C80" s="5" t="s">
        <v>708</v>
      </c>
      <c r="D80" s="5" t="s">
        <v>620</v>
      </c>
      <c r="E80" s="5" t="s">
        <v>810</v>
      </c>
      <c r="F80" s="5" t="s">
        <v>809</v>
      </c>
      <c r="G80" s="5">
        <v>3</v>
      </c>
      <c r="H80" s="5">
        <v>1</v>
      </c>
      <c r="I80" s="5" t="s">
        <v>1816</v>
      </c>
      <c r="J80" s="13">
        <v>0.36658306000385871</v>
      </c>
      <c r="K80" s="5">
        <v>2012</v>
      </c>
      <c r="L80" s="12">
        <v>95</v>
      </c>
      <c r="M80" s="5">
        <v>2012</v>
      </c>
      <c r="N80" s="12">
        <v>12</v>
      </c>
      <c r="O80" s="5">
        <v>2012</v>
      </c>
      <c r="P80" s="12"/>
      <c r="R80" s="12">
        <v>31</v>
      </c>
      <c r="S80" s="5">
        <v>2012</v>
      </c>
      <c r="T80" s="12">
        <v>0</v>
      </c>
      <c r="U80" s="5">
        <v>2012</v>
      </c>
      <c r="V80" s="12">
        <v>0</v>
      </c>
      <c r="W80" s="5">
        <v>2012</v>
      </c>
      <c r="X80" s="14">
        <v>12</v>
      </c>
      <c r="Y80" s="5">
        <v>2012</v>
      </c>
      <c r="Z80" s="14"/>
    </row>
    <row r="81" spans="1:26" ht="12.75" customHeight="1" x14ac:dyDescent="0.25">
      <c r="A81" s="5" t="s">
        <v>1393</v>
      </c>
      <c r="B81" s="5" t="s">
        <v>1377</v>
      </c>
      <c r="C81" s="5" t="s">
        <v>679</v>
      </c>
      <c r="D81" s="5" t="s">
        <v>620</v>
      </c>
      <c r="E81" s="5" t="s">
        <v>1395</v>
      </c>
      <c r="F81" s="5" t="s">
        <v>1394</v>
      </c>
      <c r="G81" s="5">
        <v>2</v>
      </c>
      <c r="H81" s="5">
        <v>3</v>
      </c>
      <c r="I81" s="5" t="s">
        <v>3127</v>
      </c>
      <c r="J81" s="13">
        <v>0.56739377127726631</v>
      </c>
      <c r="K81" s="5">
        <v>2012</v>
      </c>
      <c r="L81" s="12">
        <v>100</v>
      </c>
      <c r="M81" s="5">
        <v>2012</v>
      </c>
      <c r="N81" s="12">
        <v>3</v>
      </c>
      <c r="O81" s="5">
        <v>2012</v>
      </c>
      <c r="P81" s="12"/>
      <c r="R81" s="12">
        <v>0</v>
      </c>
      <c r="S81" s="5">
        <v>2012</v>
      </c>
      <c r="T81" s="12">
        <v>0</v>
      </c>
      <c r="U81" s="5">
        <v>2012</v>
      </c>
      <c r="V81" s="12">
        <v>0</v>
      </c>
      <c r="W81" s="5">
        <v>2012</v>
      </c>
      <c r="X81" s="14">
        <v>0</v>
      </c>
      <c r="Y81" s="5">
        <v>2012</v>
      </c>
      <c r="Z81" s="14"/>
    </row>
    <row r="82" spans="1:26" ht="12.75" customHeight="1" x14ac:dyDescent="0.25">
      <c r="A82" s="5" t="s">
        <v>1390</v>
      </c>
      <c r="B82" s="5" t="s">
        <v>1377</v>
      </c>
      <c r="C82" s="5" t="s">
        <v>679</v>
      </c>
      <c r="D82" s="5" t="s">
        <v>620</v>
      </c>
      <c r="E82" s="5" t="s">
        <v>1392</v>
      </c>
      <c r="F82" s="5" t="s">
        <v>1391</v>
      </c>
      <c r="G82" s="5">
        <v>2</v>
      </c>
      <c r="H82" s="5">
        <v>1</v>
      </c>
      <c r="I82" s="5" t="s">
        <v>3128</v>
      </c>
      <c r="J82" s="13">
        <v>0.24882533705465446</v>
      </c>
      <c r="K82" s="5">
        <v>2012</v>
      </c>
      <c r="L82" s="12">
        <v>100</v>
      </c>
      <c r="M82" s="5">
        <v>2012</v>
      </c>
      <c r="N82" s="12">
        <v>10.029999999999999</v>
      </c>
      <c r="O82" s="5">
        <v>2012</v>
      </c>
      <c r="P82" s="12"/>
      <c r="R82" s="12">
        <v>0</v>
      </c>
      <c r="S82" s="5">
        <v>2012</v>
      </c>
      <c r="T82" s="12">
        <v>0</v>
      </c>
      <c r="U82" s="5">
        <v>2012</v>
      </c>
      <c r="V82" s="12">
        <v>0</v>
      </c>
      <c r="W82" s="5">
        <v>2012</v>
      </c>
      <c r="X82" s="14">
        <v>0</v>
      </c>
      <c r="Y82" s="5">
        <v>2012</v>
      </c>
      <c r="Z82" s="14"/>
    </row>
    <row r="83" spans="1:26" ht="12.75" customHeight="1" x14ac:dyDescent="0.25">
      <c r="A83" s="5" t="s">
        <v>1434</v>
      </c>
      <c r="B83" s="5" t="s">
        <v>17</v>
      </c>
      <c r="C83" s="5" t="s">
        <v>414</v>
      </c>
      <c r="D83" s="5" t="s">
        <v>360</v>
      </c>
      <c r="E83" s="5" t="s">
        <v>1435</v>
      </c>
      <c r="F83" s="5" t="s">
        <v>3329</v>
      </c>
      <c r="G83" s="5">
        <v>3</v>
      </c>
      <c r="H83" s="5">
        <v>2</v>
      </c>
      <c r="I83" s="5" t="s">
        <v>3129</v>
      </c>
      <c r="J83" s="13">
        <v>0.8499377334993774</v>
      </c>
      <c r="K83" s="5">
        <v>2013</v>
      </c>
      <c r="L83" s="12">
        <v>29</v>
      </c>
      <c r="M83" s="5">
        <v>2013</v>
      </c>
      <c r="N83" s="12">
        <v>3.3</v>
      </c>
      <c r="O83" s="5">
        <v>2013</v>
      </c>
      <c r="P83" s="12"/>
      <c r="R83" s="12">
        <v>0</v>
      </c>
      <c r="S83" s="5">
        <v>2013</v>
      </c>
      <c r="T83" s="12">
        <v>0</v>
      </c>
      <c r="U83" s="5">
        <v>2013</v>
      </c>
      <c r="V83" s="12">
        <v>0</v>
      </c>
      <c r="W83" s="5">
        <v>2013</v>
      </c>
      <c r="X83" s="14">
        <v>0</v>
      </c>
      <c r="Y83" s="5">
        <v>2013</v>
      </c>
      <c r="Z83" s="14"/>
    </row>
    <row r="84" spans="1:26" ht="12.75" customHeight="1" x14ac:dyDescent="0.25">
      <c r="A84" s="5" t="s">
        <v>1439</v>
      </c>
      <c r="B84" s="5" t="s">
        <v>17</v>
      </c>
      <c r="C84" s="5" t="s">
        <v>414</v>
      </c>
      <c r="D84" s="5" t="s">
        <v>360</v>
      </c>
      <c r="E84" s="5" t="s">
        <v>1441</v>
      </c>
      <c r="F84" s="5" t="s">
        <v>1440</v>
      </c>
      <c r="G84" s="5">
        <v>3</v>
      </c>
      <c r="H84" s="5">
        <v>2</v>
      </c>
      <c r="I84" s="5" t="s">
        <v>3130</v>
      </c>
      <c r="J84" s="13">
        <v>0.33134791400665337</v>
      </c>
      <c r="K84" s="5">
        <v>2013</v>
      </c>
      <c r="L84" s="12">
        <v>30</v>
      </c>
      <c r="M84" s="5">
        <v>2013</v>
      </c>
      <c r="N84" s="12">
        <v>4</v>
      </c>
      <c r="O84" s="5">
        <v>2013</v>
      </c>
      <c r="P84" s="12"/>
      <c r="R84" s="12">
        <v>0</v>
      </c>
      <c r="S84" s="5">
        <v>2013</v>
      </c>
      <c r="T84" s="12">
        <v>0</v>
      </c>
      <c r="U84" s="5">
        <v>2013</v>
      </c>
      <c r="V84" s="12">
        <v>0</v>
      </c>
      <c r="W84" s="5">
        <v>2013</v>
      </c>
      <c r="X84" s="14">
        <v>0</v>
      </c>
      <c r="Y84" s="5">
        <v>2013</v>
      </c>
      <c r="Z84" s="14"/>
    </row>
    <row r="85" spans="1:26" ht="12.75" customHeight="1" x14ac:dyDescent="0.25">
      <c r="A85" s="5" t="s">
        <v>1375</v>
      </c>
      <c r="B85" s="5" t="s">
        <v>1377</v>
      </c>
      <c r="C85" s="5" t="s">
        <v>679</v>
      </c>
      <c r="D85" s="5" t="s">
        <v>620</v>
      </c>
      <c r="E85" s="5" t="s">
        <v>1378</v>
      </c>
      <c r="F85" s="5" t="s">
        <v>1376</v>
      </c>
      <c r="G85" s="5">
        <v>2</v>
      </c>
      <c r="H85" s="5">
        <v>2</v>
      </c>
      <c r="I85" s="5" t="s">
        <v>3131</v>
      </c>
      <c r="J85" s="13">
        <v>0.67161332265915896</v>
      </c>
      <c r="K85" s="5">
        <v>2012</v>
      </c>
      <c r="L85" s="12">
        <v>100</v>
      </c>
      <c r="M85" s="5">
        <v>2012</v>
      </c>
      <c r="N85" s="12">
        <v>13.5</v>
      </c>
      <c r="O85" s="5">
        <v>2012</v>
      </c>
      <c r="P85" s="12"/>
      <c r="R85" s="12">
        <v>0</v>
      </c>
      <c r="S85" s="5">
        <v>2012</v>
      </c>
      <c r="T85" s="12">
        <v>0</v>
      </c>
      <c r="U85" s="5">
        <v>2012</v>
      </c>
      <c r="V85" s="12">
        <v>0</v>
      </c>
      <c r="W85" s="5">
        <v>2012</v>
      </c>
      <c r="X85" s="14">
        <v>0</v>
      </c>
      <c r="Y85" s="5">
        <v>2012</v>
      </c>
      <c r="Z85" s="14"/>
    </row>
    <row r="86" spans="1:26" ht="12.75" customHeight="1" x14ac:dyDescent="0.25">
      <c r="A86" s="5" t="s">
        <v>1396</v>
      </c>
      <c r="B86" s="5" t="s">
        <v>1377</v>
      </c>
      <c r="C86" s="5" t="s">
        <v>679</v>
      </c>
      <c r="D86" s="5" t="s">
        <v>620</v>
      </c>
      <c r="E86" s="5" t="s">
        <v>1397</v>
      </c>
      <c r="F86" s="5" t="s">
        <v>1394</v>
      </c>
      <c r="G86" s="5">
        <v>2</v>
      </c>
      <c r="H86" s="5">
        <v>2</v>
      </c>
      <c r="I86" s="5" t="s">
        <v>3132</v>
      </c>
      <c r="J86" s="13">
        <v>0.79666463074594362</v>
      </c>
      <c r="K86" s="5">
        <v>2012</v>
      </c>
      <c r="L86" s="12">
        <v>100</v>
      </c>
      <c r="M86" s="5">
        <v>2012</v>
      </c>
      <c r="N86" s="12">
        <v>5</v>
      </c>
      <c r="O86" s="5">
        <v>2012</v>
      </c>
      <c r="P86" s="12"/>
      <c r="R86" s="12">
        <v>0</v>
      </c>
      <c r="S86" s="5">
        <v>2012</v>
      </c>
      <c r="T86" s="12">
        <v>0</v>
      </c>
      <c r="U86" s="5">
        <v>2012</v>
      </c>
      <c r="V86" s="12">
        <v>0</v>
      </c>
      <c r="W86" s="5">
        <v>2012</v>
      </c>
      <c r="X86" s="14">
        <v>0</v>
      </c>
      <c r="Y86" s="5">
        <v>2012</v>
      </c>
      <c r="Z86" s="14"/>
    </row>
    <row r="87" spans="1:26" ht="12.75" customHeight="1" x14ac:dyDescent="0.25">
      <c r="A87" s="5" t="s">
        <v>1360</v>
      </c>
      <c r="B87" s="5" t="s">
        <v>1124</v>
      </c>
      <c r="C87" s="5" t="s">
        <v>1123</v>
      </c>
      <c r="D87" s="5" t="s">
        <v>1038</v>
      </c>
      <c r="E87" s="5" t="s">
        <v>1362</v>
      </c>
      <c r="F87" s="5" t="s">
        <v>1361</v>
      </c>
      <c r="G87" s="5">
        <v>3</v>
      </c>
      <c r="H87" s="5">
        <v>2</v>
      </c>
      <c r="I87" s="5" t="s">
        <v>3133</v>
      </c>
      <c r="J87" s="13">
        <v>0.72398554721356123</v>
      </c>
      <c r="K87" s="5">
        <v>2018</v>
      </c>
      <c r="L87" s="12">
        <v>100</v>
      </c>
      <c r="M87" s="5">
        <v>2018</v>
      </c>
      <c r="N87" s="12">
        <v>22</v>
      </c>
      <c r="O87" s="5">
        <v>2018</v>
      </c>
      <c r="P87" s="12"/>
      <c r="R87" s="12" t="s">
        <v>1569</v>
      </c>
      <c r="T87" s="12" t="s">
        <v>1569</v>
      </c>
      <c r="V87" s="12">
        <v>73</v>
      </c>
      <c r="W87" s="5">
        <v>2018</v>
      </c>
      <c r="X87" s="14">
        <v>100</v>
      </c>
      <c r="Y87" s="5">
        <v>2018</v>
      </c>
      <c r="Z87" s="14"/>
    </row>
    <row r="88" spans="1:26" ht="12.75" customHeight="1" x14ac:dyDescent="0.25">
      <c r="A88" s="5" t="s">
        <v>1436</v>
      </c>
      <c r="B88" s="5" t="s">
        <v>17</v>
      </c>
      <c r="C88" s="5" t="s">
        <v>414</v>
      </c>
      <c r="D88" s="5" t="s">
        <v>360</v>
      </c>
      <c r="E88" s="5" t="s">
        <v>1438</v>
      </c>
      <c r="F88" s="5" t="s">
        <v>1437</v>
      </c>
      <c r="G88" s="5">
        <v>3</v>
      </c>
      <c r="H88" s="5">
        <v>2</v>
      </c>
      <c r="I88" s="5" t="s">
        <v>1817</v>
      </c>
      <c r="J88" s="13">
        <v>0.34999599455259156</v>
      </c>
      <c r="K88" s="5">
        <v>2013</v>
      </c>
      <c r="L88" s="12">
        <v>80</v>
      </c>
      <c r="M88" s="5">
        <v>2013</v>
      </c>
      <c r="N88" s="12">
        <v>7.8</v>
      </c>
      <c r="O88" s="5">
        <v>2013</v>
      </c>
      <c r="P88" s="12"/>
      <c r="R88" s="12">
        <v>0</v>
      </c>
      <c r="S88" s="5">
        <v>2013</v>
      </c>
      <c r="T88" s="12">
        <v>0</v>
      </c>
      <c r="U88" s="5">
        <v>2013</v>
      </c>
      <c r="V88" s="12">
        <v>0</v>
      </c>
      <c r="W88" s="5">
        <v>2013</v>
      </c>
      <c r="X88" s="14">
        <v>0</v>
      </c>
      <c r="Y88" s="5">
        <v>2013</v>
      </c>
      <c r="Z88" s="14"/>
    </row>
    <row r="89" spans="1:26" ht="12.75" customHeight="1" x14ac:dyDescent="0.25">
      <c r="A89" s="5" t="s">
        <v>1430</v>
      </c>
      <c r="B89" s="5" t="s">
        <v>17</v>
      </c>
      <c r="C89" s="5" t="s">
        <v>414</v>
      </c>
      <c r="D89" s="5" t="s">
        <v>360</v>
      </c>
      <c r="E89" s="5" t="s">
        <v>1432</v>
      </c>
      <c r="F89" s="5" t="s">
        <v>1431</v>
      </c>
      <c r="G89" s="5">
        <v>3</v>
      </c>
      <c r="H89" s="5">
        <v>2</v>
      </c>
      <c r="I89" s="5" t="s">
        <v>1818</v>
      </c>
      <c r="J89" s="13">
        <v>0.24906600249066002</v>
      </c>
      <c r="K89" s="5">
        <v>2013</v>
      </c>
      <c r="L89" s="12">
        <v>10</v>
      </c>
      <c r="M89" s="5">
        <v>2013</v>
      </c>
      <c r="N89" s="12">
        <v>13</v>
      </c>
      <c r="O89" s="5">
        <v>2013</v>
      </c>
      <c r="P89" s="12"/>
      <c r="R89" s="12">
        <v>0</v>
      </c>
      <c r="S89" s="5">
        <v>2013</v>
      </c>
      <c r="T89" s="12">
        <v>0</v>
      </c>
      <c r="U89" s="5">
        <v>2013</v>
      </c>
      <c r="V89" s="12">
        <v>0</v>
      </c>
      <c r="W89" s="5">
        <v>2013</v>
      </c>
      <c r="X89" s="14">
        <v>0</v>
      </c>
      <c r="Y89" s="5">
        <v>2013</v>
      </c>
      <c r="Z89" s="14"/>
    </row>
    <row r="90" spans="1:26" ht="12.75" customHeight="1" x14ac:dyDescent="0.25">
      <c r="A90" s="5" t="s">
        <v>1419</v>
      </c>
      <c r="B90" s="5" t="s">
        <v>17</v>
      </c>
      <c r="C90" s="5" t="s">
        <v>414</v>
      </c>
      <c r="D90" s="5" t="s">
        <v>360</v>
      </c>
      <c r="E90" s="5" t="s">
        <v>1421</v>
      </c>
      <c r="F90" s="5" t="s">
        <v>1420</v>
      </c>
      <c r="G90" s="5">
        <v>3</v>
      </c>
      <c r="H90" s="5">
        <v>3</v>
      </c>
      <c r="I90" s="5" t="s">
        <v>1819</v>
      </c>
      <c r="J90" s="13">
        <v>0.25007964319847087</v>
      </c>
      <c r="K90" s="5">
        <v>2013</v>
      </c>
      <c r="L90" s="12">
        <v>30</v>
      </c>
      <c r="M90" s="5">
        <v>2013</v>
      </c>
      <c r="N90" s="12">
        <v>6</v>
      </c>
      <c r="O90" s="5">
        <v>2013</v>
      </c>
      <c r="P90" s="12"/>
      <c r="R90" s="12">
        <v>0</v>
      </c>
      <c r="S90" s="5">
        <v>2013</v>
      </c>
      <c r="T90" s="12">
        <v>0</v>
      </c>
      <c r="U90" s="5">
        <v>2013</v>
      </c>
      <c r="V90" s="12">
        <v>0</v>
      </c>
      <c r="W90" s="5">
        <v>2013</v>
      </c>
      <c r="X90" s="14">
        <v>0</v>
      </c>
      <c r="Y90" s="5">
        <v>2013</v>
      </c>
      <c r="Z90" s="14"/>
    </row>
    <row r="91" spans="1:26" ht="12.75" customHeight="1" x14ac:dyDescent="0.25">
      <c r="A91" s="5" t="s">
        <v>1433</v>
      </c>
      <c r="B91" s="5" t="s">
        <v>17</v>
      </c>
      <c r="C91" s="5" t="s">
        <v>414</v>
      </c>
      <c r="D91" s="5" t="s">
        <v>360</v>
      </c>
      <c r="E91" s="5" t="s">
        <v>441</v>
      </c>
      <c r="F91" s="5" t="s">
        <v>440</v>
      </c>
      <c r="G91" s="5">
        <v>3</v>
      </c>
      <c r="H91" s="5">
        <v>2</v>
      </c>
      <c r="I91" s="5" t="s">
        <v>1820</v>
      </c>
      <c r="J91" s="13">
        <v>0.5</v>
      </c>
      <c r="K91" s="5">
        <v>2013</v>
      </c>
      <c r="L91" s="12">
        <v>60</v>
      </c>
      <c r="M91" s="5">
        <v>2013</v>
      </c>
      <c r="N91" s="12">
        <v>9</v>
      </c>
      <c r="O91" s="5">
        <v>2013</v>
      </c>
      <c r="P91" s="12"/>
      <c r="R91" s="12">
        <v>0</v>
      </c>
      <c r="S91" s="5">
        <v>2013</v>
      </c>
      <c r="T91" s="12">
        <v>0</v>
      </c>
      <c r="U91" s="5">
        <v>2013</v>
      </c>
      <c r="V91" s="12">
        <v>0</v>
      </c>
      <c r="W91" s="5">
        <v>2013</v>
      </c>
      <c r="X91" s="14">
        <v>65</v>
      </c>
      <c r="Y91" s="5">
        <v>2013</v>
      </c>
      <c r="Z91" s="14"/>
    </row>
    <row r="92" spans="1:26" ht="12.75" customHeight="1" x14ac:dyDescent="0.25">
      <c r="A92" s="5" t="s">
        <v>1388</v>
      </c>
      <c r="B92" s="5" t="s">
        <v>1377</v>
      </c>
      <c r="C92" s="5" t="s">
        <v>679</v>
      </c>
      <c r="D92" s="5" t="s">
        <v>620</v>
      </c>
      <c r="E92" s="5" t="s">
        <v>1389</v>
      </c>
      <c r="F92" s="5" t="s">
        <v>3331</v>
      </c>
      <c r="G92" s="5">
        <v>2</v>
      </c>
      <c r="H92" s="5">
        <v>3</v>
      </c>
      <c r="I92" s="5" t="s">
        <v>1821</v>
      </c>
      <c r="J92" s="13">
        <v>0.83599031180116434</v>
      </c>
      <c r="K92" s="5">
        <v>2012</v>
      </c>
      <c r="L92" s="12">
        <v>100</v>
      </c>
      <c r="M92" s="5">
        <v>2012</v>
      </c>
      <c r="N92" s="12">
        <v>10.029999999999999</v>
      </c>
      <c r="O92" s="5">
        <v>2012</v>
      </c>
      <c r="P92" s="12"/>
      <c r="R92" s="12">
        <v>0</v>
      </c>
      <c r="S92" s="5">
        <v>2012</v>
      </c>
      <c r="T92" s="12">
        <v>0</v>
      </c>
      <c r="U92" s="5">
        <v>2012</v>
      </c>
      <c r="V92" s="12">
        <v>0</v>
      </c>
      <c r="W92" s="5">
        <v>2012</v>
      </c>
      <c r="X92" s="14">
        <v>0</v>
      </c>
      <c r="Y92" s="5">
        <v>2012</v>
      </c>
      <c r="Z92" s="14"/>
    </row>
    <row r="93" spans="1:26" ht="12.75" customHeight="1" x14ac:dyDescent="0.25">
      <c r="A93" s="5" t="s">
        <v>1385</v>
      </c>
      <c r="B93" s="5" t="s">
        <v>1377</v>
      </c>
      <c r="C93" s="5" t="s">
        <v>679</v>
      </c>
      <c r="D93" s="5" t="s">
        <v>620</v>
      </c>
      <c r="E93" s="5" t="s">
        <v>1387</v>
      </c>
      <c r="F93" s="5" t="s">
        <v>1386</v>
      </c>
      <c r="G93" s="5">
        <v>2</v>
      </c>
      <c r="H93" s="5">
        <v>2</v>
      </c>
      <c r="I93" s="5" t="s">
        <v>1822</v>
      </c>
      <c r="J93" s="13">
        <v>0.43404238609718065</v>
      </c>
      <c r="K93" s="5">
        <v>2012</v>
      </c>
      <c r="L93" s="12">
        <v>100</v>
      </c>
      <c r="M93" s="5">
        <v>2012</v>
      </c>
      <c r="N93" s="12">
        <v>10.029999999999999</v>
      </c>
      <c r="O93" s="5">
        <v>2012</v>
      </c>
      <c r="P93" s="12"/>
      <c r="R93" s="12">
        <v>0</v>
      </c>
      <c r="S93" s="5">
        <v>2012</v>
      </c>
      <c r="T93" s="12">
        <v>0</v>
      </c>
      <c r="U93" s="5">
        <v>2012</v>
      </c>
      <c r="V93" s="12">
        <v>0</v>
      </c>
      <c r="W93" s="5">
        <v>2012</v>
      </c>
      <c r="X93" s="14">
        <v>40</v>
      </c>
      <c r="Y93" s="5">
        <v>2012</v>
      </c>
      <c r="Z93" s="14"/>
    </row>
    <row r="94" spans="1:26" ht="12.75" customHeight="1" x14ac:dyDescent="0.25">
      <c r="A94" s="5" t="s">
        <v>1404</v>
      </c>
      <c r="B94" s="5" t="s">
        <v>1377</v>
      </c>
      <c r="C94" s="5" t="s">
        <v>679</v>
      </c>
      <c r="D94" s="5" t="s">
        <v>620</v>
      </c>
      <c r="E94" s="5" t="s">
        <v>1406</v>
      </c>
      <c r="F94" s="5" t="s">
        <v>1405</v>
      </c>
      <c r="G94" s="5">
        <v>2</v>
      </c>
      <c r="H94" s="5">
        <v>3</v>
      </c>
      <c r="I94" s="5" t="s">
        <v>1823</v>
      </c>
      <c r="J94" s="13">
        <v>0.68610258056902607</v>
      </c>
      <c r="K94" s="5">
        <v>2012</v>
      </c>
      <c r="L94" s="12">
        <v>100</v>
      </c>
      <c r="M94" s="5">
        <v>2012</v>
      </c>
      <c r="N94" s="12">
        <v>6</v>
      </c>
      <c r="O94" s="5">
        <v>2012</v>
      </c>
      <c r="P94" s="12"/>
      <c r="R94" s="12">
        <v>0</v>
      </c>
      <c r="S94" s="5">
        <v>2012</v>
      </c>
      <c r="T94" s="12">
        <v>0</v>
      </c>
      <c r="U94" s="5">
        <v>2012</v>
      </c>
      <c r="V94" s="12">
        <v>0</v>
      </c>
      <c r="W94" s="5">
        <v>2012</v>
      </c>
      <c r="X94" s="14">
        <v>0</v>
      </c>
      <c r="Y94" s="5">
        <v>2012</v>
      </c>
      <c r="Z94" s="14"/>
    </row>
    <row r="95" spans="1:26" ht="12.75" customHeight="1" x14ac:dyDescent="0.25">
      <c r="A95" s="5" t="s">
        <v>1448</v>
      </c>
      <c r="B95" s="5" t="s">
        <v>17</v>
      </c>
      <c r="C95" s="5" t="s">
        <v>414</v>
      </c>
      <c r="D95" s="5" t="s">
        <v>360</v>
      </c>
      <c r="E95" s="5" t="s">
        <v>1450</v>
      </c>
      <c r="F95" s="5" t="s">
        <v>1449</v>
      </c>
      <c r="G95" s="5">
        <v>3</v>
      </c>
      <c r="H95" s="5">
        <v>2</v>
      </c>
      <c r="I95" s="5" t="s">
        <v>1824</v>
      </c>
      <c r="J95" s="13">
        <v>0.56978088777350289</v>
      </c>
      <c r="K95" s="5">
        <v>2013</v>
      </c>
      <c r="L95" s="12">
        <v>52</v>
      </c>
      <c r="M95" s="5">
        <v>2013</v>
      </c>
      <c r="N95" s="12">
        <v>20</v>
      </c>
      <c r="O95" s="5">
        <v>2013</v>
      </c>
      <c r="P95" s="12"/>
      <c r="R95" s="12">
        <v>0</v>
      </c>
      <c r="S95" s="5">
        <v>2013</v>
      </c>
      <c r="T95" s="12">
        <v>0</v>
      </c>
      <c r="U95" s="5">
        <v>2013</v>
      </c>
      <c r="V95" s="12">
        <v>0</v>
      </c>
      <c r="W95" s="5">
        <v>2013</v>
      </c>
      <c r="X95" s="14">
        <v>0</v>
      </c>
      <c r="Y95" s="5">
        <v>2013</v>
      </c>
      <c r="Z95" s="14"/>
    </row>
    <row r="96" spans="1:26" ht="12.75" customHeight="1" x14ac:dyDescent="0.25">
      <c r="A96" s="5" t="s">
        <v>1445</v>
      </c>
      <c r="B96" s="5" t="s">
        <v>17</v>
      </c>
      <c r="C96" s="5" t="s">
        <v>414</v>
      </c>
      <c r="D96" s="5" t="s">
        <v>360</v>
      </c>
      <c r="E96" s="5" t="s">
        <v>1447</v>
      </c>
      <c r="F96" s="5" t="s">
        <v>1446</v>
      </c>
      <c r="G96" s="5">
        <v>3</v>
      </c>
      <c r="H96" s="5">
        <v>2</v>
      </c>
      <c r="I96" s="5" t="s">
        <v>1825</v>
      </c>
      <c r="J96" s="13">
        <v>0.24848677922905385</v>
      </c>
      <c r="K96" s="5">
        <v>2013</v>
      </c>
      <c r="L96" s="12">
        <v>40</v>
      </c>
      <c r="M96" s="5">
        <v>2013</v>
      </c>
      <c r="N96" s="12">
        <v>7</v>
      </c>
      <c r="O96" s="5">
        <v>2013</v>
      </c>
      <c r="P96" s="12"/>
      <c r="R96" s="12">
        <v>0</v>
      </c>
      <c r="S96" s="5">
        <v>2013</v>
      </c>
      <c r="T96" s="12">
        <v>0</v>
      </c>
      <c r="U96" s="5">
        <v>2013</v>
      </c>
      <c r="V96" s="12">
        <v>0</v>
      </c>
      <c r="W96" s="5">
        <v>2013</v>
      </c>
      <c r="X96" s="14">
        <v>0</v>
      </c>
      <c r="Y96" s="5">
        <v>2013</v>
      </c>
      <c r="Z96" s="14"/>
    </row>
    <row r="97" spans="1:26" ht="12.75" customHeight="1" x14ac:dyDescent="0.25">
      <c r="A97" s="5" t="s">
        <v>1398</v>
      </c>
      <c r="B97" s="5" t="s">
        <v>1377</v>
      </c>
      <c r="C97" s="5" t="s">
        <v>679</v>
      </c>
      <c r="D97" s="5" t="s">
        <v>620</v>
      </c>
      <c r="E97" s="5" t="s">
        <v>1400</v>
      </c>
      <c r="F97" s="5" t="s">
        <v>1399</v>
      </c>
      <c r="G97" s="5">
        <v>2</v>
      </c>
      <c r="H97" s="5">
        <v>2</v>
      </c>
      <c r="I97" s="5" t="s">
        <v>1826</v>
      </c>
      <c r="J97" s="13">
        <v>0.99739141247313168</v>
      </c>
      <c r="K97" s="5">
        <v>2012</v>
      </c>
      <c r="L97" s="12">
        <v>100</v>
      </c>
      <c r="M97" s="5">
        <v>2012</v>
      </c>
      <c r="N97" s="12">
        <v>5</v>
      </c>
      <c r="O97" s="5">
        <v>2012</v>
      </c>
      <c r="P97" s="12"/>
      <c r="R97" s="12">
        <v>0</v>
      </c>
      <c r="S97" s="5">
        <v>2012</v>
      </c>
      <c r="T97" s="12">
        <v>0</v>
      </c>
      <c r="U97" s="5">
        <v>2012</v>
      </c>
      <c r="V97" s="12">
        <v>0</v>
      </c>
      <c r="W97" s="5">
        <v>2012</v>
      </c>
      <c r="X97" s="14">
        <v>0</v>
      </c>
      <c r="Y97" s="5">
        <v>2012</v>
      </c>
      <c r="Z97" s="14"/>
    </row>
    <row r="98" spans="1:26" ht="12.75" customHeight="1" x14ac:dyDescent="0.25">
      <c r="A98" s="5" t="s">
        <v>1372</v>
      </c>
      <c r="B98" s="5" t="s">
        <v>1124</v>
      </c>
      <c r="C98" s="5" t="s">
        <v>1123</v>
      </c>
      <c r="D98" s="5" t="s">
        <v>1038</v>
      </c>
      <c r="E98" s="5" t="s">
        <v>1374</v>
      </c>
      <c r="F98" s="5" t="s">
        <v>1373</v>
      </c>
      <c r="G98" s="5">
        <v>2</v>
      </c>
      <c r="H98" s="5">
        <v>2</v>
      </c>
      <c r="I98" s="5" t="s">
        <v>1827</v>
      </c>
      <c r="J98" s="13">
        <v>1.0493362794171064</v>
      </c>
      <c r="K98" s="5">
        <v>2018</v>
      </c>
      <c r="L98" s="12">
        <v>100</v>
      </c>
      <c r="M98" s="5">
        <v>2018</v>
      </c>
      <c r="N98" s="12">
        <v>12</v>
      </c>
      <c r="O98" s="5">
        <v>2018</v>
      </c>
      <c r="P98" s="12"/>
      <c r="R98" s="12" t="s">
        <v>1569</v>
      </c>
      <c r="T98" s="12" t="s">
        <v>1569</v>
      </c>
      <c r="V98" s="12">
        <v>100</v>
      </c>
      <c r="W98" s="5">
        <v>2018</v>
      </c>
      <c r="X98" s="14">
        <v>100</v>
      </c>
      <c r="Y98" s="5">
        <v>2018</v>
      </c>
      <c r="Z98" s="14"/>
    </row>
    <row r="99" spans="1:26" ht="12.75" customHeight="1" x14ac:dyDescent="0.25">
      <c r="A99" s="5" t="s">
        <v>1505</v>
      </c>
      <c r="B99" s="5" t="s">
        <v>1300</v>
      </c>
      <c r="C99" s="5" t="s">
        <v>1299</v>
      </c>
      <c r="D99" s="5" t="s">
        <v>1038</v>
      </c>
      <c r="E99" s="5" t="s">
        <v>1506</v>
      </c>
      <c r="F99" s="5" t="s">
        <v>1307</v>
      </c>
      <c r="G99" s="5">
        <v>3</v>
      </c>
      <c r="H99" s="5">
        <v>1</v>
      </c>
      <c r="I99" s="5" t="s">
        <v>1828</v>
      </c>
      <c r="J99" s="13">
        <v>0.80643554909173765</v>
      </c>
      <c r="K99" s="5">
        <v>2015</v>
      </c>
      <c r="L99" s="12">
        <v>90</v>
      </c>
      <c r="M99" s="5">
        <v>2015</v>
      </c>
      <c r="N99" s="12">
        <v>11.5</v>
      </c>
      <c r="O99" s="5">
        <v>2015</v>
      </c>
      <c r="P99" s="12"/>
      <c r="R99" s="12">
        <v>0</v>
      </c>
      <c r="S99" s="5">
        <v>2015</v>
      </c>
      <c r="T99" s="12">
        <v>0</v>
      </c>
      <c r="U99" s="5">
        <v>2015</v>
      </c>
      <c r="V99" s="12">
        <v>0</v>
      </c>
      <c r="W99" s="5">
        <v>2015</v>
      </c>
      <c r="X99" s="14">
        <v>92</v>
      </c>
      <c r="Y99" s="5">
        <v>2015</v>
      </c>
      <c r="Z99" s="14"/>
    </row>
    <row r="100" spans="1:26" ht="12.75" customHeight="1" x14ac:dyDescent="0.25">
      <c r="A100" s="5" t="s">
        <v>1510</v>
      </c>
      <c r="B100" s="5" t="s">
        <v>1300</v>
      </c>
      <c r="C100" s="5" t="s">
        <v>1299</v>
      </c>
      <c r="D100" s="5" t="s">
        <v>1038</v>
      </c>
      <c r="E100" s="5" t="s">
        <v>1512</v>
      </c>
      <c r="F100" s="5" t="s">
        <v>1511</v>
      </c>
      <c r="G100" s="5">
        <v>3</v>
      </c>
      <c r="H100" s="5">
        <v>1</v>
      </c>
      <c r="I100" s="5" t="s">
        <v>1829</v>
      </c>
      <c r="J100" s="13">
        <v>0.59999978076311067</v>
      </c>
      <c r="K100" s="5">
        <v>2015</v>
      </c>
      <c r="L100" s="12">
        <v>30</v>
      </c>
      <c r="M100" s="5">
        <v>2015</v>
      </c>
      <c r="N100" s="12">
        <v>16</v>
      </c>
      <c r="O100" s="5">
        <v>2015</v>
      </c>
      <c r="P100" s="12"/>
      <c r="R100" s="12">
        <v>0</v>
      </c>
      <c r="S100" s="5">
        <v>2015</v>
      </c>
      <c r="T100" s="12">
        <v>0</v>
      </c>
      <c r="U100" s="5">
        <v>2015</v>
      </c>
      <c r="V100" s="12">
        <v>0</v>
      </c>
      <c r="W100" s="5">
        <v>2015</v>
      </c>
      <c r="X100" s="14">
        <v>60</v>
      </c>
      <c r="Y100" s="5">
        <v>2015</v>
      </c>
      <c r="Z100" s="14"/>
    </row>
    <row r="101" spans="1:26" ht="12.75" customHeight="1" x14ac:dyDescent="0.25">
      <c r="A101" s="5" t="s">
        <v>1507</v>
      </c>
      <c r="B101" s="5" t="s">
        <v>1300</v>
      </c>
      <c r="C101" s="5" t="s">
        <v>1299</v>
      </c>
      <c r="D101" s="5" t="s">
        <v>1038</v>
      </c>
      <c r="E101" s="5" t="s">
        <v>1509</v>
      </c>
      <c r="F101" s="5" t="s">
        <v>1508</v>
      </c>
      <c r="G101" s="5">
        <v>3</v>
      </c>
      <c r="H101" s="5">
        <v>1</v>
      </c>
      <c r="I101" s="5" t="s">
        <v>1830</v>
      </c>
      <c r="J101" s="13">
        <v>0.44478104782240357</v>
      </c>
      <c r="K101" s="5">
        <v>2015</v>
      </c>
      <c r="L101" s="12">
        <v>77</v>
      </c>
      <c r="M101" s="5">
        <v>2015</v>
      </c>
      <c r="N101" s="12">
        <v>10</v>
      </c>
      <c r="O101" s="5">
        <v>2015</v>
      </c>
      <c r="P101" s="12"/>
      <c r="R101" s="12">
        <v>0</v>
      </c>
      <c r="S101" s="5">
        <v>2015</v>
      </c>
      <c r="T101" s="12">
        <v>0</v>
      </c>
      <c r="U101" s="5">
        <v>2015</v>
      </c>
      <c r="V101" s="12">
        <v>0</v>
      </c>
      <c r="W101" s="5">
        <v>2015</v>
      </c>
      <c r="X101" s="14">
        <v>76</v>
      </c>
      <c r="Y101" s="5">
        <v>2015</v>
      </c>
      <c r="Z101" s="14"/>
    </row>
    <row r="102" spans="1:26" ht="12.75" customHeight="1" x14ac:dyDescent="0.25">
      <c r="A102" s="5" t="s">
        <v>1410</v>
      </c>
      <c r="B102" s="5" t="s">
        <v>1377</v>
      </c>
      <c r="C102" s="5" t="s">
        <v>679</v>
      </c>
      <c r="D102" s="5" t="s">
        <v>620</v>
      </c>
      <c r="E102" s="5" t="s">
        <v>1412</v>
      </c>
      <c r="F102" s="5" t="s">
        <v>1411</v>
      </c>
      <c r="G102" s="5">
        <v>2</v>
      </c>
      <c r="H102" s="5">
        <v>2</v>
      </c>
      <c r="I102" s="5" t="s">
        <v>1831</v>
      </c>
      <c r="J102" s="13">
        <v>0.85693582432815607</v>
      </c>
      <c r="K102" s="5">
        <v>2012</v>
      </c>
      <c r="L102" s="12">
        <v>100</v>
      </c>
      <c r="M102" s="5">
        <v>2012</v>
      </c>
      <c r="N102" s="12">
        <v>6</v>
      </c>
      <c r="O102" s="5">
        <v>2012</v>
      </c>
      <c r="P102" s="12"/>
      <c r="R102" s="12">
        <v>0</v>
      </c>
      <c r="S102" s="5">
        <v>2012</v>
      </c>
      <c r="T102" s="12">
        <v>0</v>
      </c>
      <c r="U102" s="5">
        <v>2012</v>
      </c>
      <c r="V102" s="12">
        <v>0</v>
      </c>
      <c r="W102" s="5">
        <v>2012</v>
      </c>
      <c r="X102" s="14">
        <v>0</v>
      </c>
      <c r="Y102" s="5">
        <v>2012</v>
      </c>
      <c r="Z102" s="14"/>
    </row>
    <row r="103" spans="1:26" ht="12.75" customHeight="1" x14ac:dyDescent="0.25">
      <c r="A103" s="5" t="s">
        <v>1407</v>
      </c>
      <c r="B103" s="5" t="s">
        <v>1377</v>
      </c>
      <c r="C103" s="5" t="s">
        <v>679</v>
      </c>
      <c r="D103" s="5" t="s">
        <v>620</v>
      </c>
      <c r="E103" s="5" t="s">
        <v>1409</v>
      </c>
      <c r="F103" s="5" t="s">
        <v>1408</v>
      </c>
      <c r="G103" s="5">
        <v>2</v>
      </c>
      <c r="H103" s="5">
        <v>2</v>
      </c>
      <c r="I103" s="5" t="s">
        <v>1832</v>
      </c>
      <c r="J103" s="13">
        <v>0.69147338742643782</v>
      </c>
      <c r="K103" s="5">
        <v>2012</v>
      </c>
      <c r="L103" s="12">
        <v>100</v>
      </c>
      <c r="M103" s="5">
        <v>2012</v>
      </c>
      <c r="N103" s="12">
        <v>5</v>
      </c>
      <c r="O103" s="5">
        <v>2012</v>
      </c>
      <c r="P103" s="12"/>
      <c r="R103" s="12">
        <v>0</v>
      </c>
      <c r="S103" s="5">
        <v>2012</v>
      </c>
      <c r="T103" s="12">
        <v>0</v>
      </c>
      <c r="U103" s="5">
        <v>2012</v>
      </c>
      <c r="V103" s="12">
        <v>0</v>
      </c>
      <c r="W103" s="5">
        <v>2012</v>
      </c>
      <c r="X103" s="14">
        <v>10</v>
      </c>
      <c r="Y103" s="5">
        <v>2012</v>
      </c>
      <c r="Z103" s="14"/>
    </row>
    <row r="104" spans="1:26" ht="12.75" customHeight="1" x14ac:dyDescent="0.25">
      <c r="A104" s="5" t="s">
        <v>1379</v>
      </c>
      <c r="B104" s="5" t="s">
        <v>1377</v>
      </c>
      <c r="C104" s="5" t="s">
        <v>679</v>
      </c>
      <c r="D104" s="5" t="s">
        <v>620</v>
      </c>
      <c r="E104" s="5" t="s">
        <v>1381</v>
      </c>
      <c r="F104" s="5" t="s">
        <v>1380</v>
      </c>
      <c r="G104" s="5">
        <v>2</v>
      </c>
      <c r="H104" s="5">
        <v>2</v>
      </c>
      <c r="I104" s="5" t="s">
        <v>1833</v>
      </c>
      <c r="J104" s="13">
        <v>0.68677949472651467</v>
      </c>
      <c r="K104" s="5">
        <v>2012</v>
      </c>
      <c r="L104" s="12">
        <v>100</v>
      </c>
      <c r="M104" s="5">
        <v>2012</v>
      </c>
      <c r="N104" s="12">
        <v>13.5</v>
      </c>
      <c r="O104" s="5">
        <v>2012</v>
      </c>
      <c r="P104" s="12"/>
      <c r="R104" s="12">
        <v>0</v>
      </c>
      <c r="S104" s="5">
        <v>2012</v>
      </c>
      <c r="T104" s="12">
        <v>0</v>
      </c>
      <c r="U104" s="5">
        <v>2012</v>
      </c>
      <c r="V104" s="12">
        <v>0</v>
      </c>
      <c r="W104" s="5">
        <v>2012</v>
      </c>
      <c r="X104" s="14">
        <v>0</v>
      </c>
      <c r="Y104" s="5">
        <v>2012</v>
      </c>
      <c r="Z104" s="14"/>
    </row>
    <row r="105" spans="1:26" ht="12.75" customHeight="1" x14ac:dyDescent="0.25">
      <c r="A105" s="5" t="s">
        <v>1382</v>
      </c>
      <c r="B105" s="5" t="s">
        <v>1377</v>
      </c>
      <c r="C105" s="5" t="s">
        <v>679</v>
      </c>
      <c r="D105" s="5" t="s">
        <v>620</v>
      </c>
      <c r="E105" s="5" t="s">
        <v>1384</v>
      </c>
      <c r="F105" s="5" t="s">
        <v>1383</v>
      </c>
      <c r="G105" s="5">
        <v>1</v>
      </c>
      <c r="H105" s="5">
        <v>1</v>
      </c>
      <c r="I105" s="5" t="s">
        <v>1834</v>
      </c>
      <c r="J105" s="13">
        <v>0.60734470629677639</v>
      </c>
      <c r="K105" s="5">
        <v>2012</v>
      </c>
      <c r="L105" s="12">
        <v>100</v>
      </c>
      <c r="M105" s="5">
        <v>2012</v>
      </c>
      <c r="N105" s="12">
        <v>0</v>
      </c>
      <c r="O105" s="5">
        <v>2012</v>
      </c>
      <c r="P105" s="12"/>
      <c r="R105" s="12">
        <v>0</v>
      </c>
      <c r="S105" s="5">
        <v>2012</v>
      </c>
      <c r="T105" s="12">
        <v>0</v>
      </c>
      <c r="U105" s="5">
        <v>2012</v>
      </c>
      <c r="V105" s="12">
        <v>0</v>
      </c>
      <c r="W105" s="5">
        <v>2012</v>
      </c>
      <c r="X105" s="14">
        <v>0</v>
      </c>
      <c r="Y105" s="5">
        <v>2012</v>
      </c>
      <c r="Z105" s="14"/>
    </row>
    <row r="106" spans="1:26" ht="12.75" customHeight="1" x14ac:dyDescent="0.25">
      <c r="A106" s="5" t="s">
        <v>1358</v>
      </c>
      <c r="B106" s="5" t="s">
        <v>1124</v>
      </c>
      <c r="C106" s="5" t="s">
        <v>1123</v>
      </c>
      <c r="D106" s="5" t="s">
        <v>1038</v>
      </c>
      <c r="E106" s="5" t="s">
        <v>1359</v>
      </c>
      <c r="F106" s="5" t="s">
        <v>2748</v>
      </c>
      <c r="G106" s="5">
        <v>2</v>
      </c>
      <c r="H106" s="5">
        <v>1</v>
      </c>
      <c r="I106" s="5" t="s">
        <v>1835</v>
      </c>
      <c r="J106" s="13">
        <v>1.5362408109070891</v>
      </c>
      <c r="K106" s="5">
        <v>2018</v>
      </c>
      <c r="L106" s="12">
        <v>100</v>
      </c>
      <c r="M106" s="5">
        <v>2018</v>
      </c>
      <c r="N106" s="12">
        <v>20</v>
      </c>
      <c r="O106" s="5">
        <v>2018</v>
      </c>
      <c r="P106" s="12"/>
      <c r="R106" s="12" t="s">
        <v>1569</v>
      </c>
      <c r="T106" s="12" t="s">
        <v>1569</v>
      </c>
      <c r="V106" s="12">
        <v>73</v>
      </c>
      <c r="W106" s="5">
        <v>2018</v>
      </c>
      <c r="X106" s="14">
        <v>100</v>
      </c>
      <c r="Y106" s="5">
        <v>2018</v>
      </c>
      <c r="Z106" s="14"/>
    </row>
    <row r="107" spans="1:26" ht="12.75" customHeight="1" x14ac:dyDescent="0.25">
      <c r="A107" s="5" t="s">
        <v>1366</v>
      </c>
      <c r="B107" s="5" t="s">
        <v>1124</v>
      </c>
      <c r="C107" s="5" t="s">
        <v>1123</v>
      </c>
      <c r="D107" s="5" t="s">
        <v>1038</v>
      </c>
      <c r="E107" s="5" t="s">
        <v>1368</v>
      </c>
      <c r="F107" s="5" t="s">
        <v>1367</v>
      </c>
      <c r="G107" s="5">
        <v>3</v>
      </c>
      <c r="H107" s="5">
        <v>2</v>
      </c>
      <c r="I107" s="5" t="s">
        <v>1836</v>
      </c>
      <c r="J107" s="13">
        <v>1.1270120710701206</v>
      </c>
      <c r="K107" s="5">
        <v>2018</v>
      </c>
      <c r="L107" s="12">
        <v>100</v>
      </c>
      <c r="M107" s="5">
        <v>2018</v>
      </c>
      <c r="N107" s="12">
        <v>16</v>
      </c>
      <c r="O107" s="5">
        <v>2018</v>
      </c>
      <c r="P107" s="12"/>
      <c r="R107" s="12" t="s">
        <v>1569</v>
      </c>
      <c r="T107" s="12" t="s">
        <v>1569</v>
      </c>
      <c r="V107" s="12">
        <v>64</v>
      </c>
      <c r="W107" s="5">
        <v>2018</v>
      </c>
      <c r="X107" s="14">
        <v>100</v>
      </c>
      <c r="Y107" s="5">
        <v>2018</v>
      </c>
      <c r="Z107" s="14"/>
    </row>
    <row r="108" spans="1:26" ht="12.75" customHeight="1" x14ac:dyDescent="0.25">
      <c r="A108" s="5" t="s">
        <v>1413</v>
      </c>
      <c r="B108" s="5" t="s">
        <v>1377</v>
      </c>
      <c r="C108" s="5" t="s">
        <v>679</v>
      </c>
      <c r="D108" s="5" t="s">
        <v>620</v>
      </c>
      <c r="E108" s="5" t="s">
        <v>1415</v>
      </c>
      <c r="F108" s="5" t="s">
        <v>1414</v>
      </c>
      <c r="G108" s="5">
        <v>2</v>
      </c>
      <c r="H108" s="5">
        <v>2</v>
      </c>
      <c r="I108" s="5" t="s">
        <v>1837</v>
      </c>
      <c r="J108" s="13">
        <v>0.93914751019188492</v>
      </c>
      <c r="K108" s="5">
        <v>2012</v>
      </c>
      <c r="L108" s="12">
        <v>100</v>
      </c>
      <c r="M108" s="5">
        <v>2012</v>
      </c>
      <c r="N108" s="12">
        <v>6</v>
      </c>
      <c r="O108" s="5">
        <v>2012</v>
      </c>
      <c r="P108" s="12"/>
      <c r="R108" s="12">
        <v>0</v>
      </c>
      <c r="S108" s="5">
        <v>2012</v>
      </c>
      <c r="T108" s="12">
        <v>0</v>
      </c>
      <c r="U108" s="5">
        <v>2012</v>
      </c>
      <c r="V108" s="12">
        <v>0</v>
      </c>
      <c r="W108" s="5">
        <v>2012</v>
      </c>
      <c r="X108" s="14">
        <v>50</v>
      </c>
      <c r="Y108" s="5">
        <v>2012</v>
      </c>
      <c r="Z108" s="14"/>
    </row>
    <row r="109" spans="1:26" ht="12.75" customHeight="1" x14ac:dyDescent="0.25">
      <c r="A109" s="5" t="s">
        <v>1428</v>
      </c>
      <c r="B109" s="5" t="s">
        <v>17</v>
      </c>
      <c r="C109" s="5" t="s">
        <v>414</v>
      </c>
      <c r="D109" s="5" t="s">
        <v>360</v>
      </c>
      <c r="E109" s="5" t="s">
        <v>1429</v>
      </c>
      <c r="F109" s="5" t="s">
        <v>431</v>
      </c>
      <c r="G109" s="5">
        <v>3</v>
      </c>
      <c r="H109" s="5">
        <v>2</v>
      </c>
      <c r="I109" s="5" t="s">
        <v>1838</v>
      </c>
      <c r="J109" s="13">
        <v>0.25079030558482612</v>
      </c>
      <c r="K109" s="5">
        <v>2013</v>
      </c>
      <c r="L109" s="12">
        <v>10</v>
      </c>
      <c r="M109" s="5">
        <v>2013</v>
      </c>
      <c r="N109" s="12">
        <v>27</v>
      </c>
      <c r="O109" s="5">
        <v>2013</v>
      </c>
      <c r="P109" s="12"/>
      <c r="R109" s="12">
        <v>0</v>
      </c>
      <c r="S109" s="5">
        <v>2013</v>
      </c>
      <c r="T109" s="12">
        <v>0</v>
      </c>
      <c r="U109" s="5">
        <v>2013</v>
      </c>
      <c r="V109" s="12">
        <v>0</v>
      </c>
      <c r="W109" s="5">
        <v>2013</v>
      </c>
      <c r="X109" s="14">
        <v>0</v>
      </c>
      <c r="Y109" s="5">
        <v>2013</v>
      </c>
      <c r="Z109" s="14"/>
    </row>
    <row r="110" spans="1:26" ht="12.75" customHeight="1" x14ac:dyDescent="0.25">
      <c r="A110" s="5" t="s">
        <v>1442</v>
      </c>
      <c r="B110" s="5" t="s">
        <v>17</v>
      </c>
      <c r="C110" s="5" t="s">
        <v>414</v>
      </c>
      <c r="D110" s="5" t="s">
        <v>360</v>
      </c>
      <c r="E110" s="5" t="s">
        <v>1444</v>
      </c>
      <c r="F110" s="5" t="s">
        <v>1443</v>
      </c>
      <c r="G110" s="5">
        <v>3</v>
      </c>
      <c r="H110" s="5">
        <v>2</v>
      </c>
      <c r="I110" s="5" t="s">
        <v>1839</v>
      </c>
      <c r="J110" s="13">
        <v>0.25022831050228311</v>
      </c>
      <c r="K110" s="5">
        <v>2013</v>
      </c>
      <c r="L110" s="12">
        <v>30</v>
      </c>
      <c r="M110" s="5">
        <v>2013</v>
      </c>
      <c r="N110" s="12">
        <v>5</v>
      </c>
      <c r="O110" s="5">
        <v>2013</v>
      </c>
      <c r="P110" s="12"/>
      <c r="R110" s="12">
        <v>0</v>
      </c>
      <c r="S110" s="5">
        <v>2013</v>
      </c>
      <c r="T110" s="12">
        <v>0</v>
      </c>
      <c r="U110" s="5">
        <v>2013</v>
      </c>
      <c r="V110" s="12">
        <v>0</v>
      </c>
      <c r="W110" s="5">
        <v>2013</v>
      </c>
      <c r="X110" s="14">
        <v>0</v>
      </c>
      <c r="Y110" s="5">
        <v>2013</v>
      </c>
      <c r="Z110" s="14"/>
    </row>
    <row r="111" spans="1:26" ht="12.75" customHeight="1" x14ac:dyDescent="0.25">
      <c r="A111" s="5" t="s">
        <v>1422</v>
      </c>
      <c r="B111" s="5" t="s">
        <v>17</v>
      </c>
      <c r="C111" s="5" t="s">
        <v>414</v>
      </c>
      <c r="D111" s="5" t="s">
        <v>360</v>
      </c>
      <c r="E111" s="5" t="s">
        <v>1424</v>
      </c>
      <c r="F111" s="5" t="s">
        <v>1423</v>
      </c>
      <c r="G111" s="5">
        <v>3</v>
      </c>
      <c r="H111" s="5">
        <v>2</v>
      </c>
      <c r="I111" s="5" t="s">
        <v>1840</v>
      </c>
      <c r="J111" s="13">
        <v>0.24906600249066002</v>
      </c>
      <c r="K111" s="5">
        <v>2013</v>
      </c>
      <c r="L111" s="12">
        <v>40</v>
      </c>
      <c r="M111" s="5">
        <v>2013</v>
      </c>
      <c r="N111" s="12">
        <v>7</v>
      </c>
      <c r="O111" s="5">
        <v>2013</v>
      </c>
      <c r="P111" s="12"/>
      <c r="R111" s="12">
        <v>0</v>
      </c>
      <c r="S111" s="5">
        <v>2013</v>
      </c>
      <c r="T111" s="12">
        <v>0</v>
      </c>
      <c r="U111" s="5">
        <v>2013</v>
      </c>
      <c r="V111" s="12">
        <v>0</v>
      </c>
      <c r="W111" s="5">
        <v>2013</v>
      </c>
      <c r="X111" s="14">
        <v>0</v>
      </c>
      <c r="Y111" s="5">
        <v>2013</v>
      </c>
      <c r="Z111" s="14"/>
    </row>
    <row r="112" spans="1:26" ht="12.75" customHeight="1" x14ac:dyDescent="0.25">
      <c r="A112" s="5" t="s">
        <v>1425</v>
      </c>
      <c r="B112" s="5" t="s">
        <v>17</v>
      </c>
      <c r="C112" s="5" t="s">
        <v>414</v>
      </c>
      <c r="D112" s="5" t="s">
        <v>360</v>
      </c>
      <c r="E112" s="5" t="s">
        <v>1427</v>
      </c>
      <c r="F112" s="5" t="s">
        <v>1426</v>
      </c>
      <c r="G112" s="5">
        <v>3</v>
      </c>
      <c r="H112" s="5">
        <v>2</v>
      </c>
      <c r="I112" s="5" t="s">
        <v>1841</v>
      </c>
      <c r="J112" s="13">
        <v>0.24961948249619481</v>
      </c>
      <c r="K112" s="5">
        <v>2013</v>
      </c>
      <c r="L112" s="12">
        <v>50</v>
      </c>
      <c r="M112" s="5">
        <v>2013</v>
      </c>
      <c r="N112" s="12">
        <v>5</v>
      </c>
      <c r="O112" s="5">
        <v>2013</v>
      </c>
      <c r="P112" s="12"/>
      <c r="R112" s="12">
        <v>0</v>
      </c>
      <c r="S112" s="5">
        <v>2013</v>
      </c>
      <c r="T112" s="12">
        <v>0</v>
      </c>
      <c r="U112" s="5">
        <v>2013</v>
      </c>
      <c r="V112" s="12">
        <v>0</v>
      </c>
      <c r="W112" s="5">
        <v>2013</v>
      </c>
      <c r="X112" s="14">
        <v>0</v>
      </c>
      <c r="Y112" s="5">
        <v>2013</v>
      </c>
      <c r="Z112" s="14"/>
    </row>
    <row r="113" spans="1:26" ht="12.75" customHeight="1" x14ac:dyDescent="0.25">
      <c r="A113" s="5" t="s">
        <v>1363</v>
      </c>
      <c r="B113" s="5" t="s">
        <v>1124</v>
      </c>
      <c r="C113" s="5" t="s">
        <v>1123</v>
      </c>
      <c r="D113" s="5" t="s">
        <v>1038</v>
      </c>
      <c r="E113" s="5" t="s">
        <v>1365</v>
      </c>
      <c r="F113" s="5" t="s">
        <v>1364</v>
      </c>
      <c r="G113" s="5">
        <v>3</v>
      </c>
      <c r="H113" s="5">
        <v>1</v>
      </c>
      <c r="I113" s="5" t="s">
        <v>1842</v>
      </c>
      <c r="J113" s="13">
        <v>1.7078872317546403</v>
      </c>
      <c r="K113" s="5">
        <v>2018</v>
      </c>
      <c r="L113" s="12">
        <v>100</v>
      </c>
      <c r="M113" s="5">
        <v>2018</v>
      </c>
      <c r="N113" s="12">
        <v>13</v>
      </c>
      <c r="O113" s="5">
        <v>2018</v>
      </c>
      <c r="P113" s="12"/>
      <c r="R113" s="12" t="s">
        <v>1569</v>
      </c>
      <c r="T113" s="12" t="s">
        <v>1569</v>
      </c>
      <c r="V113" s="12">
        <v>94</v>
      </c>
      <c r="W113" s="5">
        <v>2018</v>
      </c>
      <c r="X113" s="14">
        <v>100</v>
      </c>
      <c r="Y113" s="5">
        <v>2018</v>
      </c>
      <c r="Z113" s="14"/>
    </row>
    <row r="114" spans="1:26" ht="12.75" customHeight="1" x14ac:dyDescent="0.25">
      <c r="A114" s="4" t="s">
        <v>356</v>
      </c>
      <c r="B114" s="5" t="s">
        <v>359</v>
      </c>
      <c r="C114" s="5" t="s">
        <v>358</v>
      </c>
      <c r="D114" s="5" t="s">
        <v>360</v>
      </c>
      <c r="E114" s="5" t="s">
        <v>361</v>
      </c>
      <c r="F114" s="5" t="s">
        <v>357</v>
      </c>
      <c r="G114" s="5">
        <v>2</v>
      </c>
      <c r="H114" s="15">
        <v>1</v>
      </c>
      <c r="I114" s="4"/>
      <c r="J114" s="13">
        <v>0.52024644846967216</v>
      </c>
      <c r="K114" s="5">
        <v>2017</v>
      </c>
      <c r="L114" s="12">
        <v>95</v>
      </c>
      <c r="M114" s="5">
        <v>2017</v>
      </c>
      <c r="N114" s="12">
        <v>5.6456129122582457</v>
      </c>
      <c r="O114" s="5">
        <v>2017</v>
      </c>
      <c r="P114" s="12"/>
      <c r="R114" s="12">
        <v>0</v>
      </c>
      <c r="S114" s="5">
        <v>2017</v>
      </c>
      <c r="T114" s="12">
        <v>0</v>
      </c>
      <c r="U114" s="5">
        <v>2017</v>
      </c>
      <c r="V114" s="12">
        <v>0</v>
      </c>
      <c r="W114" s="5">
        <v>2017</v>
      </c>
      <c r="X114" s="14">
        <v>0</v>
      </c>
      <c r="Y114" s="5">
        <v>2017</v>
      </c>
      <c r="Z114" s="14"/>
    </row>
    <row r="115" spans="1:26" ht="12.75" customHeight="1" x14ac:dyDescent="0.25">
      <c r="A115" s="4" t="s">
        <v>362</v>
      </c>
      <c r="B115" s="5" t="s">
        <v>359</v>
      </c>
      <c r="C115" s="5" t="s">
        <v>358</v>
      </c>
      <c r="D115" s="5" t="s">
        <v>360</v>
      </c>
      <c r="E115" s="5" t="s">
        <v>364</v>
      </c>
      <c r="F115" s="5" t="s">
        <v>363</v>
      </c>
      <c r="G115" s="5">
        <v>2</v>
      </c>
      <c r="H115" s="15">
        <v>1</v>
      </c>
      <c r="I115" s="4"/>
      <c r="J115" s="13">
        <v>0.81321898481235178</v>
      </c>
      <c r="K115" s="5">
        <v>2017</v>
      </c>
      <c r="L115" s="12">
        <v>95</v>
      </c>
      <c r="M115" s="5">
        <v>2017</v>
      </c>
      <c r="N115" s="12">
        <v>9.6425178741062965</v>
      </c>
      <c r="O115" s="5">
        <v>2017</v>
      </c>
      <c r="P115" s="12"/>
      <c r="R115" s="12">
        <v>0</v>
      </c>
      <c r="S115" s="5">
        <v>2017</v>
      </c>
      <c r="T115" s="12">
        <v>0</v>
      </c>
      <c r="U115" s="5">
        <v>2017</v>
      </c>
      <c r="V115" s="12">
        <v>0</v>
      </c>
      <c r="W115" s="5">
        <v>2017</v>
      </c>
      <c r="X115" s="14">
        <v>0</v>
      </c>
      <c r="Y115" s="5">
        <v>2017</v>
      </c>
      <c r="Z115" s="14"/>
    </row>
    <row r="116" spans="1:26" ht="12.75" customHeight="1" x14ac:dyDescent="0.25">
      <c r="A116" s="4" t="s">
        <v>365</v>
      </c>
      <c r="B116" s="5" t="s">
        <v>359</v>
      </c>
      <c r="C116" s="5" t="s">
        <v>358</v>
      </c>
      <c r="D116" s="5" t="s">
        <v>360</v>
      </c>
      <c r="E116" s="5" t="s">
        <v>367</v>
      </c>
      <c r="F116" s="5" t="s">
        <v>366</v>
      </c>
      <c r="G116" s="5">
        <v>2</v>
      </c>
      <c r="H116" s="15">
        <v>2</v>
      </c>
      <c r="I116" s="4" t="s">
        <v>1843</v>
      </c>
      <c r="J116" s="13">
        <v>0.23774323162145145</v>
      </c>
      <c r="K116" s="5">
        <v>2017</v>
      </c>
      <c r="L116" s="12">
        <v>95</v>
      </c>
      <c r="M116" s="5">
        <v>2017</v>
      </c>
      <c r="N116" s="12">
        <v>10.66132264529058</v>
      </c>
      <c r="O116" s="5">
        <v>2017</v>
      </c>
      <c r="P116" s="12"/>
      <c r="R116" s="12">
        <v>0</v>
      </c>
      <c r="S116" s="5">
        <v>2017</v>
      </c>
      <c r="T116" s="12">
        <v>0</v>
      </c>
      <c r="U116" s="5">
        <v>2017</v>
      </c>
      <c r="V116" s="12">
        <v>0</v>
      </c>
      <c r="W116" s="5">
        <v>2017</v>
      </c>
      <c r="X116" s="14">
        <v>0</v>
      </c>
      <c r="Y116" s="5">
        <v>2017</v>
      </c>
      <c r="Z116" s="14"/>
    </row>
    <row r="117" spans="1:26" ht="12.75" customHeight="1" x14ac:dyDescent="0.25">
      <c r="A117" s="4" t="s">
        <v>368</v>
      </c>
      <c r="B117" s="5" t="s">
        <v>359</v>
      </c>
      <c r="C117" s="5" t="s">
        <v>358</v>
      </c>
      <c r="D117" s="5" t="s">
        <v>360</v>
      </c>
      <c r="E117" s="5" t="s">
        <v>370</v>
      </c>
      <c r="F117" s="5" t="s">
        <v>369</v>
      </c>
      <c r="G117" s="5">
        <v>2</v>
      </c>
      <c r="H117" s="15">
        <v>2</v>
      </c>
      <c r="I117" s="4" t="s">
        <v>1843</v>
      </c>
      <c r="J117" s="13">
        <v>1.4729729729729732</v>
      </c>
      <c r="K117" s="5">
        <v>2016</v>
      </c>
      <c r="L117" s="12">
        <v>75</v>
      </c>
      <c r="M117" s="5">
        <v>2016</v>
      </c>
      <c r="N117" s="12">
        <v>11.111111111111111</v>
      </c>
      <c r="O117" s="5">
        <v>2016</v>
      </c>
      <c r="P117" s="12"/>
      <c r="R117" s="12">
        <v>0</v>
      </c>
      <c r="S117" s="5">
        <v>2016</v>
      </c>
      <c r="T117" s="12">
        <v>0</v>
      </c>
      <c r="U117" s="5">
        <v>2016</v>
      </c>
      <c r="V117" s="12">
        <v>0</v>
      </c>
      <c r="W117" s="5">
        <v>2016</v>
      </c>
      <c r="X117" s="14">
        <v>0</v>
      </c>
      <c r="Y117" s="5">
        <v>2016</v>
      </c>
      <c r="Z117" s="14"/>
    </row>
    <row r="118" spans="1:26" ht="12.75" customHeight="1" x14ac:dyDescent="0.25">
      <c r="A118" s="4" t="s">
        <v>371</v>
      </c>
      <c r="B118" s="5" t="s">
        <v>359</v>
      </c>
      <c r="C118" s="5" t="s">
        <v>358</v>
      </c>
      <c r="D118" s="5" t="s">
        <v>360</v>
      </c>
      <c r="E118" s="5" t="s">
        <v>1571</v>
      </c>
      <c r="F118" s="5" t="s">
        <v>372</v>
      </c>
      <c r="G118" s="5">
        <v>2</v>
      </c>
      <c r="H118" s="15">
        <v>2</v>
      </c>
      <c r="I118" s="4" t="s">
        <v>1844</v>
      </c>
      <c r="J118" s="13">
        <v>0.78426165816965077</v>
      </c>
      <c r="K118" s="5">
        <v>2017</v>
      </c>
      <c r="L118" s="12">
        <v>95</v>
      </c>
      <c r="M118" s="5">
        <v>2017</v>
      </c>
      <c r="N118" s="12">
        <v>12.061206120612059</v>
      </c>
      <c r="O118" s="5">
        <v>2017</v>
      </c>
      <c r="P118" s="12"/>
      <c r="R118" s="12">
        <v>0</v>
      </c>
      <c r="S118" s="5">
        <v>2017</v>
      </c>
      <c r="T118" s="12">
        <v>0</v>
      </c>
      <c r="U118" s="5">
        <v>2017</v>
      </c>
      <c r="V118" s="12">
        <v>0</v>
      </c>
      <c r="W118" s="5">
        <v>2017</v>
      </c>
      <c r="X118" s="14">
        <v>0</v>
      </c>
      <c r="Y118" s="5">
        <v>2017</v>
      </c>
      <c r="Z118" s="14"/>
    </row>
    <row r="119" spans="1:26" ht="12.75" customHeight="1" x14ac:dyDescent="0.25">
      <c r="A119" s="4" t="s">
        <v>1034</v>
      </c>
      <c r="B119" s="5" t="s">
        <v>1037</v>
      </c>
      <c r="C119" s="5" t="s">
        <v>1036</v>
      </c>
      <c r="D119" s="5" t="s">
        <v>1038</v>
      </c>
      <c r="E119" s="5" t="s">
        <v>1039</v>
      </c>
      <c r="F119" s="5" t="s">
        <v>1035</v>
      </c>
      <c r="G119" s="5">
        <v>3</v>
      </c>
      <c r="H119" s="15">
        <v>1</v>
      </c>
      <c r="I119" s="4"/>
      <c r="J119" s="13">
        <v>1.5385763980860401</v>
      </c>
      <c r="K119" s="5">
        <v>2014</v>
      </c>
      <c r="L119" s="12">
        <v>85</v>
      </c>
      <c r="M119" s="5">
        <v>2014</v>
      </c>
      <c r="N119" s="12">
        <v>11.1</v>
      </c>
      <c r="O119" s="5">
        <v>2014</v>
      </c>
      <c r="P119" s="12"/>
      <c r="R119" s="12">
        <v>0</v>
      </c>
      <c r="S119" s="5">
        <v>2014</v>
      </c>
      <c r="T119" s="12">
        <v>0</v>
      </c>
      <c r="U119" s="5">
        <v>2014</v>
      </c>
      <c r="V119" s="12">
        <v>0</v>
      </c>
      <c r="W119" s="5">
        <v>2014</v>
      </c>
      <c r="X119" s="14">
        <v>0</v>
      </c>
      <c r="Y119" s="5">
        <v>2014</v>
      </c>
      <c r="Z119" s="14"/>
    </row>
    <row r="120" spans="1:26" ht="12.75" customHeight="1" x14ac:dyDescent="0.25">
      <c r="A120" s="4" t="s">
        <v>1040</v>
      </c>
      <c r="B120" s="5" t="s">
        <v>1037</v>
      </c>
      <c r="C120" s="5" t="s">
        <v>1036</v>
      </c>
      <c r="D120" s="5" t="s">
        <v>1038</v>
      </c>
      <c r="E120" s="5" t="s">
        <v>1042</v>
      </c>
      <c r="F120" s="5" t="s">
        <v>1041</v>
      </c>
      <c r="G120" s="5">
        <v>3</v>
      </c>
      <c r="H120" s="15">
        <v>1</v>
      </c>
      <c r="I120" s="4"/>
      <c r="J120" s="13">
        <v>1.1247702255110741</v>
      </c>
      <c r="K120" s="5">
        <v>2017</v>
      </c>
      <c r="L120" s="12">
        <v>100</v>
      </c>
      <c r="M120" s="5">
        <v>2017</v>
      </c>
      <c r="N120" s="12">
        <v>11</v>
      </c>
      <c r="O120" s="5">
        <v>2017</v>
      </c>
      <c r="P120" s="12"/>
      <c r="R120" s="12">
        <v>0</v>
      </c>
      <c r="S120" s="5">
        <v>2017</v>
      </c>
      <c r="T120" s="12">
        <v>0</v>
      </c>
      <c r="U120" s="5">
        <v>2017</v>
      </c>
      <c r="V120" s="12">
        <v>0</v>
      </c>
      <c r="W120" s="5">
        <v>2017</v>
      </c>
      <c r="X120" s="14">
        <v>100</v>
      </c>
      <c r="Y120" s="5">
        <v>2017</v>
      </c>
      <c r="Z120" s="14"/>
    </row>
    <row r="121" spans="1:26" ht="12.75" customHeight="1" x14ac:dyDescent="0.25">
      <c r="A121" s="4" t="s">
        <v>1043</v>
      </c>
      <c r="B121" s="5" t="s">
        <v>1046</v>
      </c>
      <c r="C121" s="5" t="s">
        <v>1045</v>
      </c>
      <c r="D121" s="5" t="s">
        <v>1038</v>
      </c>
      <c r="E121" s="5" t="s">
        <v>1047</v>
      </c>
      <c r="F121" s="5" t="s">
        <v>1044</v>
      </c>
      <c r="G121" s="5">
        <v>1</v>
      </c>
      <c r="H121" s="15">
        <v>2</v>
      </c>
      <c r="I121" s="4" t="s">
        <v>3134</v>
      </c>
      <c r="J121" s="13">
        <v>1.3074154265375311</v>
      </c>
      <c r="K121" s="5">
        <v>2016</v>
      </c>
      <c r="L121" s="12">
        <v>100</v>
      </c>
      <c r="M121" s="5">
        <v>2016</v>
      </c>
      <c r="N121" s="12">
        <v>16.88</v>
      </c>
      <c r="O121" s="5">
        <v>2016</v>
      </c>
      <c r="P121" s="12"/>
      <c r="R121" s="12">
        <v>1.1111111111111112</v>
      </c>
      <c r="S121" s="5">
        <v>2016</v>
      </c>
      <c r="T121" s="12" t="s">
        <v>1569</v>
      </c>
      <c r="V121" s="12" t="s">
        <v>1569</v>
      </c>
      <c r="X121" s="14">
        <v>91.336633663366342</v>
      </c>
      <c r="Y121" s="5">
        <v>2016</v>
      </c>
      <c r="Z121" s="14"/>
    </row>
    <row r="122" spans="1:26" ht="12.75" customHeight="1" x14ac:dyDescent="0.25">
      <c r="A122" s="4" t="s">
        <v>1048</v>
      </c>
      <c r="B122" s="5" t="s">
        <v>1046</v>
      </c>
      <c r="C122" s="5" t="s">
        <v>1045</v>
      </c>
      <c r="D122" s="5" t="s">
        <v>1038</v>
      </c>
      <c r="E122" s="5" t="s">
        <v>1050</v>
      </c>
      <c r="F122" s="5" t="s">
        <v>1049</v>
      </c>
      <c r="G122" s="5">
        <v>2</v>
      </c>
      <c r="H122" s="15">
        <v>2</v>
      </c>
      <c r="I122" s="4" t="s">
        <v>1845</v>
      </c>
      <c r="J122" s="13">
        <v>0.60882800608828003</v>
      </c>
      <c r="K122" s="5">
        <v>2006</v>
      </c>
      <c r="L122" s="12" t="s">
        <v>1569</v>
      </c>
      <c r="N122" s="12">
        <v>10.5</v>
      </c>
      <c r="O122" s="5">
        <v>2006</v>
      </c>
      <c r="P122" s="12"/>
      <c r="R122" s="12" t="s">
        <v>1569</v>
      </c>
      <c r="T122" s="12" t="s">
        <v>1569</v>
      </c>
      <c r="V122" s="12" t="s">
        <v>1569</v>
      </c>
      <c r="X122" s="14" t="s">
        <v>1569</v>
      </c>
      <c r="Z122" s="14"/>
    </row>
    <row r="123" spans="1:26" ht="12.75" customHeight="1" x14ac:dyDescent="0.25">
      <c r="A123" s="4" t="s">
        <v>1051</v>
      </c>
      <c r="B123" s="5" t="s">
        <v>1053</v>
      </c>
      <c r="C123" s="5" t="s">
        <v>1052</v>
      </c>
      <c r="D123" s="5" t="s">
        <v>1038</v>
      </c>
      <c r="E123" s="5" t="s">
        <v>1054</v>
      </c>
      <c r="F123" s="5" t="s">
        <v>3135</v>
      </c>
      <c r="G123" s="5">
        <v>1</v>
      </c>
      <c r="H123" s="15">
        <v>3</v>
      </c>
      <c r="I123" s="4" t="s">
        <v>3136</v>
      </c>
      <c r="J123" s="13" t="s">
        <v>1569</v>
      </c>
      <c r="L123" s="12" t="s">
        <v>1569</v>
      </c>
      <c r="N123" s="12">
        <v>12.8</v>
      </c>
      <c r="P123" s="12"/>
      <c r="R123" s="12" t="s">
        <v>1569</v>
      </c>
      <c r="T123" s="12" t="s">
        <v>1569</v>
      </c>
      <c r="V123" s="12" t="s">
        <v>1569</v>
      </c>
      <c r="X123" s="14" t="s">
        <v>1569</v>
      </c>
      <c r="Z123" s="14"/>
    </row>
    <row r="124" spans="1:26" ht="12.75" customHeight="1" x14ac:dyDescent="0.25">
      <c r="A124" s="4" t="s">
        <v>616</v>
      </c>
      <c r="B124" s="5" t="s">
        <v>619</v>
      </c>
      <c r="C124" s="5" t="s">
        <v>618</v>
      </c>
      <c r="D124" s="5" t="s">
        <v>620</v>
      </c>
      <c r="E124" s="5" t="s">
        <v>621</v>
      </c>
      <c r="F124" s="5" t="s">
        <v>617</v>
      </c>
      <c r="G124" s="5">
        <v>1</v>
      </c>
      <c r="H124" s="15">
        <v>1</v>
      </c>
      <c r="I124" s="4" t="s">
        <v>3137</v>
      </c>
      <c r="J124" s="13">
        <v>0.8</v>
      </c>
      <c r="K124" s="5">
        <v>2009</v>
      </c>
      <c r="L124" s="12" t="s">
        <v>1569</v>
      </c>
      <c r="N124" s="12">
        <v>12</v>
      </c>
      <c r="O124" s="5">
        <v>2009</v>
      </c>
      <c r="P124" s="12"/>
      <c r="R124" s="12" t="s">
        <v>1569</v>
      </c>
      <c r="T124" s="12" t="s">
        <v>1569</v>
      </c>
      <c r="V124" s="12" t="s">
        <v>1569</v>
      </c>
      <c r="X124" s="14" t="s">
        <v>1569</v>
      </c>
      <c r="Z124" s="14"/>
    </row>
    <row r="125" spans="1:26" ht="12.75" customHeight="1" x14ac:dyDescent="0.25">
      <c r="A125" s="4" t="s">
        <v>1055</v>
      </c>
      <c r="B125" s="5" t="s">
        <v>1058</v>
      </c>
      <c r="C125" s="5" t="s">
        <v>1057</v>
      </c>
      <c r="D125" s="5" t="s">
        <v>1038</v>
      </c>
      <c r="E125" s="5" t="s">
        <v>1572</v>
      </c>
      <c r="F125" s="5" t="s">
        <v>1056</v>
      </c>
      <c r="G125" s="5">
        <v>2</v>
      </c>
      <c r="H125" s="15">
        <v>1</v>
      </c>
      <c r="I125" s="4"/>
      <c r="J125" s="13">
        <v>1.0770767548061875</v>
      </c>
      <c r="K125" s="5">
        <v>2010</v>
      </c>
      <c r="L125" s="12">
        <v>93.5</v>
      </c>
      <c r="M125" s="5">
        <v>2010</v>
      </c>
      <c r="N125" s="12">
        <v>14.000000000000002</v>
      </c>
      <c r="O125" s="5">
        <v>2010</v>
      </c>
      <c r="P125" s="12"/>
      <c r="R125" s="12">
        <v>0</v>
      </c>
      <c r="S125" s="5">
        <v>2010</v>
      </c>
      <c r="T125" s="12">
        <v>0.68</v>
      </c>
      <c r="U125" s="5">
        <v>2010</v>
      </c>
      <c r="V125" s="12">
        <v>0</v>
      </c>
      <c r="W125" s="5">
        <v>2010</v>
      </c>
      <c r="X125" s="14">
        <v>69.794603302456707</v>
      </c>
      <c r="Y125" s="5">
        <v>2010</v>
      </c>
      <c r="Z125" s="14"/>
    </row>
    <row r="126" spans="1:26" ht="12.75" customHeight="1" x14ac:dyDescent="0.25">
      <c r="A126" s="4" t="s">
        <v>1059</v>
      </c>
      <c r="B126" s="5" t="s">
        <v>1058</v>
      </c>
      <c r="C126" s="5" t="s">
        <v>1057</v>
      </c>
      <c r="D126" s="5" t="s">
        <v>1038</v>
      </c>
      <c r="E126" s="5" t="s">
        <v>1061</v>
      </c>
      <c r="F126" s="5" t="s">
        <v>1060</v>
      </c>
      <c r="G126" s="5" t="s">
        <v>1791</v>
      </c>
      <c r="H126" s="15">
        <v>1</v>
      </c>
      <c r="I126" s="4"/>
      <c r="J126" s="13">
        <v>2.3715208324921093</v>
      </c>
      <c r="K126" s="5">
        <v>2010</v>
      </c>
      <c r="L126" s="12">
        <v>98.1</v>
      </c>
      <c r="M126" s="5">
        <v>2010</v>
      </c>
      <c r="N126" s="12">
        <v>16</v>
      </c>
      <c r="O126" s="5">
        <v>2010</v>
      </c>
      <c r="P126" s="12"/>
      <c r="R126" s="12" t="s">
        <v>1569</v>
      </c>
      <c r="T126" s="12" t="s">
        <v>1569</v>
      </c>
      <c r="V126" s="12" t="s">
        <v>1569</v>
      </c>
      <c r="X126" s="14">
        <v>64.581541664780701</v>
      </c>
      <c r="Y126" s="5">
        <v>2010</v>
      </c>
      <c r="Z126" s="14"/>
    </row>
    <row r="127" spans="1:26" ht="12.75" customHeight="1" x14ac:dyDescent="0.25">
      <c r="A127" s="4" t="s">
        <v>1062</v>
      </c>
      <c r="B127" s="5" t="s">
        <v>1058</v>
      </c>
      <c r="C127" s="5" t="s">
        <v>1057</v>
      </c>
      <c r="D127" s="5" t="s">
        <v>1038</v>
      </c>
      <c r="E127" s="5" t="s">
        <v>1064</v>
      </c>
      <c r="F127" s="5" t="s">
        <v>1063</v>
      </c>
      <c r="G127" s="5">
        <v>2</v>
      </c>
      <c r="H127" s="15">
        <v>1</v>
      </c>
      <c r="I127" s="4"/>
      <c r="J127" s="13">
        <v>1.535111760733854</v>
      </c>
      <c r="K127" s="5">
        <v>2010</v>
      </c>
      <c r="L127" s="12">
        <v>65.599999999999994</v>
      </c>
      <c r="M127" s="5">
        <v>2010</v>
      </c>
      <c r="N127" s="12">
        <v>11.535802469135801</v>
      </c>
      <c r="O127" s="5">
        <v>2010</v>
      </c>
      <c r="P127" s="12"/>
      <c r="R127" s="12">
        <v>14.560781684069354</v>
      </c>
      <c r="S127" s="5">
        <v>2010</v>
      </c>
      <c r="T127" s="12">
        <v>0</v>
      </c>
      <c r="U127" s="5">
        <v>2010</v>
      </c>
      <c r="V127" s="12">
        <v>0</v>
      </c>
      <c r="W127" s="5">
        <v>2010</v>
      </c>
      <c r="X127" s="14">
        <v>100</v>
      </c>
      <c r="Y127" s="5">
        <v>2010</v>
      </c>
      <c r="Z127" s="14"/>
    </row>
    <row r="128" spans="1:26" ht="12.75" customHeight="1" x14ac:dyDescent="0.25">
      <c r="A128" s="5" t="s">
        <v>31</v>
      </c>
      <c r="B128" s="5" t="s">
        <v>34</v>
      </c>
      <c r="C128" s="5" t="s">
        <v>33</v>
      </c>
      <c r="D128" s="5" t="s">
        <v>35</v>
      </c>
      <c r="E128" s="5" t="s">
        <v>36</v>
      </c>
      <c r="F128" s="5" t="s">
        <v>32</v>
      </c>
      <c r="G128" s="5">
        <v>2</v>
      </c>
      <c r="H128" s="15">
        <v>1</v>
      </c>
      <c r="I128" s="4"/>
      <c r="J128" s="13" t="s">
        <v>1569</v>
      </c>
      <c r="L128" s="12" t="s">
        <v>1569</v>
      </c>
      <c r="N128" s="12">
        <v>8.1754735792622117</v>
      </c>
      <c r="P128" s="12"/>
      <c r="R128" s="12" t="s">
        <v>1569</v>
      </c>
      <c r="T128" s="12">
        <v>18</v>
      </c>
      <c r="V128" s="12" t="s">
        <v>1569</v>
      </c>
      <c r="X128" s="14" t="s">
        <v>1569</v>
      </c>
      <c r="Z128" s="14"/>
    </row>
    <row r="129" spans="1:26" ht="12.75" customHeight="1" x14ac:dyDescent="0.25">
      <c r="A129" s="5" t="s">
        <v>37</v>
      </c>
      <c r="B129" s="5" t="s">
        <v>34</v>
      </c>
      <c r="C129" s="5" t="s">
        <v>33</v>
      </c>
      <c r="D129" s="5" t="s">
        <v>35</v>
      </c>
      <c r="E129" s="5" t="s">
        <v>38</v>
      </c>
      <c r="F129" s="5" t="s">
        <v>3138</v>
      </c>
      <c r="G129" s="5">
        <v>2</v>
      </c>
      <c r="H129" s="15">
        <v>2</v>
      </c>
      <c r="I129" s="4" t="s">
        <v>3139</v>
      </c>
      <c r="J129" s="13" t="s">
        <v>1569</v>
      </c>
      <c r="L129" s="12" t="s">
        <v>1569</v>
      </c>
      <c r="N129" s="12">
        <v>15.328467153284672</v>
      </c>
      <c r="P129" s="12"/>
      <c r="R129" s="12">
        <v>0</v>
      </c>
      <c r="T129" s="12">
        <v>25.81</v>
      </c>
      <c r="V129" s="12">
        <v>0</v>
      </c>
      <c r="X129" s="14">
        <v>100</v>
      </c>
      <c r="Z129" s="14"/>
    </row>
    <row r="130" spans="1:26" ht="12.75" customHeight="1" x14ac:dyDescent="0.25">
      <c r="A130" s="5" t="s">
        <v>39</v>
      </c>
      <c r="B130" s="5" t="s">
        <v>34</v>
      </c>
      <c r="C130" s="5" t="s">
        <v>33</v>
      </c>
      <c r="D130" s="5" t="s">
        <v>35</v>
      </c>
      <c r="E130" s="5" t="s">
        <v>41</v>
      </c>
      <c r="F130" s="5" t="s">
        <v>40</v>
      </c>
      <c r="G130" s="5">
        <v>2</v>
      </c>
      <c r="H130" s="15">
        <v>1</v>
      </c>
      <c r="I130" s="4" t="s">
        <v>1848</v>
      </c>
      <c r="J130" s="13">
        <v>2.711633504292787</v>
      </c>
      <c r="K130" s="5">
        <v>2010</v>
      </c>
      <c r="L130" s="12" t="s">
        <v>1569</v>
      </c>
      <c r="N130" s="12">
        <v>4</v>
      </c>
      <c r="O130" s="5">
        <v>2010</v>
      </c>
      <c r="P130" s="12"/>
      <c r="R130" s="12">
        <v>0</v>
      </c>
      <c r="S130" s="5">
        <v>2010</v>
      </c>
      <c r="T130" s="12">
        <v>70</v>
      </c>
      <c r="U130" s="5">
        <v>2010</v>
      </c>
      <c r="V130" s="12">
        <v>0</v>
      </c>
      <c r="W130" s="5">
        <v>2010</v>
      </c>
      <c r="X130" s="14">
        <v>93.333333333333329</v>
      </c>
      <c r="Y130" s="5">
        <v>2010</v>
      </c>
      <c r="Z130" s="14"/>
    </row>
    <row r="131" spans="1:26" ht="12.75" customHeight="1" x14ac:dyDescent="0.25">
      <c r="A131" s="5" t="s">
        <v>42</v>
      </c>
      <c r="B131" s="5" t="s">
        <v>45</v>
      </c>
      <c r="C131" s="5" t="s">
        <v>44</v>
      </c>
      <c r="D131" s="5" t="s">
        <v>35</v>
      </c>
      <c r="E131" s="5" t="s">
        <v>46</v>
      </c>
      <c r="F131" s="5" t="s">
        <v>43</v>
      </c>
      <c r="G131" s="5">
        <v>1</v>
      </c>
      <c r="H131" s="15">
        <v>1</v>
      </c>
      <c r="I131" s="4"/>
      <c r="J131" s="13">
        <v>1.631454937189601</v>
      </c>
      <c r="K131" s="5">
        <v>2013</v>
      </c>
      <c r="L131" s="12">
        <v>100</v>
      </c>
      <c r="M131" s="5">
        <v>2013</v>
      </c>
      <c r="N131" s="12">
        <v>2.8999999999999995</v>
      </c>
      <c r="O131" s="5">
        <v>2013</v>
      </c>
      <c r="P131" s="12"/>
      <c r="R131" s="12" t="s">
        <v>1569</v>
      </c>
      <c r="T131" s="12" t="s">
        <v>1569</v>
      </c>
      <c r="V131" s="12" t="s">
        <v>1569</v>
      </c>
      <c r="X131" s="14" t="s">
        <v>1569</v>
      </c>
      <c r="Z131" s="14"/>
    </row>
    <row r="132" spans="1:26" ht="12.75" customHeight="1" x14ac:dyDescent="0.25">
      <c r="A132" s="5" t="s">
        <v>1071</v>
      </c>
      <c r="B132" s="5" t="s">
        <v>1074</v>
      </c>
      <c r="C132" s="5" t="s">
        <v>1073</v>
      </c>
      <c r="D132" s="5" t="s">
        <v>1038</v>
      </c>
      <c r="E132" s="5" t="s">
        <v>1075</v>
      </c>
      <c r="F132" s="5" t="s">
        <v>1072</v>
      </c>
      <c r="G132" s="5">
        <v>2</v>
      </c>
      <c r="H132" s="15">
        <v>1</v>
      </c>
      <c r="I132" s="4"/>
      <c r="J132" s="13">
        <v>2.2687816643777916</v>
      </c>
      <c r="K132" s="5">
        <v>2013</v>
      </c>
      <c r="L132" s="12">
        <v>50.77</v>
      </c>
      <c r="M132" s="5">
        <v>2013</v>
      </c>
      <c r="N132" s="12">
        <v>10.389610389610388</v>
      </c>
      <c r="O132" s="5">
        <v>2013</v>
      </c>
      <c r="P132" s="12"/>
      <c r="R132" s="12">
        <v>0</v>
      </c>
      <c r="S132" s="5">
        <v>2013</v>
      </c>
      <c r="T132" s="12">
        <v>0</v>
      </c>
      <c r="U132" s="5">
        <v>2013</v>
      </c>
      <c r="V132" s="12">
        <v>39.970282317979198</v>
      </c>
      <c r="W132" s="5">
        <v>2013</v>
      </c>
      <c r="X132" s="14">
        <v>100</v>
      </c>
      <c r="Y132" s="5">
        <v>2013</v>
      </c>
      <c r="Z132" s="14"/>
    </row>
    <row r="133" spans="1:26" ht="12.75" customHeight="1" x14ac:dyDescent="0.25">
      <c r="A133" s="5" t="s">
        <v>622</v>
      </c>
      <c r="B133" s="5" t="s">
        <v>25</v>
      </c>
      <c r="C133" s="5" t="s">
        <v>624</v>
      </c>
      <c r="D133" s="5" t="s">
        <v>620</v>
      </c>
      <c r="E133" s="5" t="s">
        <v>625</v>
      </c>
      <c r="F133" s="5" t="s">
        <v>623</v>
      </c>
      <c r="G133" s="5">
        <v>3</v>
      </c>
      <c r="H133" s="15">
        <v>2</v>
      </c>
      <c r="I133" s="4" t="s">
        <v>1850</v>
      </c>
      <c r="J133" s="13">
        <v>0.36670179135932557</v>
      </c>
      <c r="K133" s="5">
        <v>2012</v>
      </c>
      <c r="L133" s="12">
        <v>60</v>
      </c>
      <c r="M133" s="5">
        <v>2012</v>
      </c>
      <c r="N133" s="12">
        <v>2.8897110288971106</v>
      </c>
      <c r="O133" s="5">
        <v>2012</v>
      </c>
      <c r="P133" s="12"/>
      <c r="R133" s="12">
        <v>0</v>
      </c>
      <c r="S133" s="5">
        <v>2012</v>
      </c>
      <c r="T133" s="12">
        <v>0</v>
      </c>
      <c r="U133" s="5">
        <v>2012</v>
      </c>
      <c r="V133" s="12">
        <v>0</v>
      </c>
      <c r="W133" s="5">
        <v>2012</v>
      </c>
      <c r="X133" s="14">
        <v>0</v>
      </c>
      <c r="Y133" s="5">
        <v>2012</v>
      </c>
      <c r="Z133" s="14"/>
    </row>
    <row r="134" spans="1:26" ht="12.75" customHeight="1" x14ac:dyDescent="0.25">
      <c r="A134" s="5" t="s">
        <v>626</v>
      </c>
      <c r="B134" s="5" t="s">
        <v>25</v>
      </c>
      <c r="C134" s="5" t="s">
        <v>624</v>
      </c>
      <c r="D134" s="5" t="s">
        <v>620</v>
      </c>
      <c r="E134" s="5" t="s">
        <v>628</v>
      </c>
      <c r="F134" s="5" t="s">
        <v>627</v>
      </c>
      <c r="G134" s="5">
        <v>3</v>
      </c>
      <c r="H134" s="15">
        <v>2</v>
      </c>
      <c r="I134" s="4" t="s">
        <v>1851</v>
      </c>
      <c r="J134" s="13">
        <v>0.34027370180840294</v>
      </c>
      <c r="K134" s="5">
        <v>2012</v>
      </c>
      <c r="L134" s="12">
        <v>72</v>
      </c>
      <c r="M134" s="5">
        <v>2012</v>
      </c>
      <c r="N134" s="12">
        <v>4.0508101620324064</v>
      </c>
      <c r="O134" s="5">
        <v>2012</v>
      </c>
      <c r="P134" s="12"/>
      <c r="R134" s="12">
        <v>0</v>
      </c>
      <c r="S134" s="5">
        <v>2012</v>
      </c>
      <c r="T134" s="12">
        <v>0</v>
      </c>
      <c r="U134" s="5">
        <v>2012</v>
      </c>
      <c r="V134" s="12">
        <v>0</v>
      </c>
      <c r="W134" s="5">
        <v>2012</v>
      </c>
      <c r="X134" s="14">
        <v>0</v>
      </c>
      <c r="Y134" s="5">
        <v>2012</v>
      </c>
      <c r="Z134" s="14"/>
    </row>
    <row r="135" spans="1:26" ht="12.75" customHeight="1" x14ac:dyDescent="0.25">
      <c r="A135" s="5" t="s">
        <v>629</v>
      </c>
      <c r="B135" s="5" t="s">
        <v>25</v>
      </c>
      <c r="C135" s="5" t="s">
        <v>624</v>
      </c>
      <c r="D135" s="5" t="s">
        <v>620</v>
      </c>
      <c r="E135" s="5" t="s">
        <v>631</v>
      </c>
      <c r="F135" s="5" t="s">
        <v>630</v>
      </c>
      <c r="G135" s="5">
        <v>3</v>
      </c>
      <c r="H135" s="15">
        <v>2</v>
      </c>
      <c r="I135" s="4" t="s">
        <v>1850</v>
      </c>
      <c r="J135" s="13">
        <v>0.75623756333693248</v>
      </c>
      <c r="K135" s="5">
        <v>2012</v>
      </c>
      <c r="L135" s="12">
        <v>32</v>
      </c>
      <c r="M135" s="5">
        <v>2012</v>
      </c>
      <c r="N135" s="12">
        <v>4.5490901819636074</v>
      </c>
      <c r="O135" s="5">
        <v>2012</v>
      </c>
      <c r="P135" s="12"/>
      <c r="R135" s="12">
        <v>0</v>
      </c>
      <c r="S135" s="5">
        <v>2012</v>
      </c>
      <c r="T135" s="12">
        <v>0</v>
      </c>
      <c r="U135" s="5">
        <v>2012</v>
      </c>
      <c r="V135" s="12">
        <v>0</v>
      </c>
      <c r="W135" s="5">
        <v>2012</v>
      </c>
      <c r="X135" s="14">
        <v>0</v>
      </c>
      <c r="Y135" s="5">
        <v>2012</v>
      </c>
      <c r="Z135" s="14"/>
    </row>
    <row r="136" spans="1:26" ht="12.75" customHeight="1" x14ac:dyDescent="0.25">
      <c r="A136" s="5" t="s">
        <v>632</v>
      </c>
      <c r="B136" s="5" t="s">
        <v>25</v>
      </c>
      <c r="C136" s="5" t="s">
        <v>624</v>
      </c>
      <c r="D136" s="5" t="s">
        <v>620</v>
      </c>
      <c r="E136" s="5" t="s">
        <v>633</v>
      </c>
      <c r="F136" s="5" t="s">
        <v>3140</v>
      </c>
      <c r="G136" s="5">
        <v>3</v>
      </c>
      <c r="H136" s="15">
        <v>2</v>
      </c>
      <c r="I136" s="4" t="s">
        <v>3142</v>
      </c>
      <c r="J136" s="13">
        <v>0.80951901805457327</v>
      </c>
      <c r="K136" s="5">
        <v>2012</v>
      </c>
      <c r="L136" s="12">
        <v>42</v>
      </c>
      <c r="M136" s="5">
        <v>2012</v>
      </c>
      <c r="N136" s="12">
        <v>7.2107210721072112</v>
      </c>
      <c r="O136" s="5">
        <v>2012</v>
      </c>
      <c r="P136" s="12"/>
      <c r="R136" s="12">
        <v>1.4193984454207502</v>
      </c>
      <c r="S136" s="5">
        <v>2012</v>
      </c>
      <c r="T136" s="12">
        <v>0</v>
      </c>
      <c r="U136" s="5">
        <v>2012</v>
      </c>
      <c r="V136" s="12">
        <v>0</v>
      </c>
      <c r="W136" s="5">
        <v>2012</v>
      </c>
      <c r="X136" s="14">
        <v>0</v>
      </c>
      <c r="Y136" s="5">
        <v>2012</v>
      </c>
      <c r="Z136" s="14"/>
    </row>
    <row r="137" spans="1:26" ht="12.75" customHeight="1" x14ac:dyDescent="0.25">
      <c r="A137" s="5" t="s">
        <v>634</v>
      </c>
      <c r="B137" s="5" t="s">
        <v>25</v>
      </c>
      <c r="C137" s="5" t="s">
        <v>624</v>
      </c>
      <c r="D137" s="5" t="s">
        <v>620</v>
      </c>
      <c r="E137" s="5" t="s">
        <v>636</v>
      </c>
      <c r="F137" s="5" t="s">
        <v>3141</v>
      </c>
      <c r="G137" s="5">
        <v>3</v>
      </c>
      <c r="H137" s="15">
        <v>2</v>
      </c>
      <c r="I137" s="4" t="s">
        <v>3142</v>
      </c>
      <c r="J137" s="13"/>
      <c r="L137" s="12">
        <v>44</v>
      </c>
      <c r="M137" s="5">
        <v>2005</v>
      </c>
      <c r="N137" s="12">
        <v>4.1000000000000005</v>
      </c>
      <c r="O137" s="5">
        <v>2005</v>
      </c>
      <c r="P137" s="12"/>
      <c r="R137" s="12">
        <v>0</v>
      </c>
      <c r="S137" s="5">
        <v>2005</v>
      </c>
      <c r="T137" s="12">
        <v>0</v>
      </c>
      <c r="U137" s="5">
        <v>2005</v>
      </c>
      <c r="V137" s="12">
        <v>0</v>
      </c>
      <c r="W137" s="5">
        <v>2005</v>
      </c>
      <c r="X137" s="14">
        <v>0</v>
      </c>
      <c r="Y137" s="5">
        <v>2005</v>
      </c>
      <c r="Z137" s="14"/>
    </row>
    <row r="138" spans="1:26" ht="12.75" customHeight="1" x14ac:dyDescent="0.25">
      <c r="A138" s="5" t="s">
        <v>1076</v>
      </c>
      <c r="B138" s="5" t="s">
        <v>1079</v>
      </c>
      <c r="C138" s="5" t="s">
        <v>1078</v>
      </c>
      <c r="D138" s="5" t="s">
        <v>1038</v>
      </c>
      <c r="E138" s="5" t="s">
        <v>1080</v>
      </c>
      <c r="F138" s="5" t="s">
        <v>1077</v>
      </c>
      <c r="G138" s="5">
        <v>2</v>
      </c>
      <c r="H138" s="15">
        <v>1</v>
      </c>
      <c r="I138" s="4" t="s">
        <v>1852</v>
      </c>
      <c r="J138" s="13">
        <v>1.2005632472997503</v>
      </c>
      <c r="K138" s="5">
        <v>2016</v>
      </c>
      <c r="L138" s="12">
        <v>99</v>
      </c>
      <c r="M138" s="5">
        <v>2016</v>
      </c>
      <c r="N138" s="12">
        <v>8.6000000000000014</v>
      </c>
      <c r="O138" s="5">
        <v>2016</v>
      </c>
      <c r="P138" s="12"/>
      <c r="R138" s="12">
        <v>0</v>
      </c>
      <c r="S138" s="5">
        <v>2016</v>
      </c>
      <c r="T138" s="12">
        <v>0.6</v>
      </c>
      <c r="U138" s="5">
        <v>2016</v>
      </c>
      <c r="V138" s="12">
        <v>0</v>
      </c>
      <c r="W138" s="5">
        <v>2016</v>
      </c>
      <c r="X138" s="14">
        <v>100</v>
      </c>
      <c r="Y138" s="5">
        <v>2016</v>
      </c>
      <c r="Z138" s="14"/>
    </row>
    <row r="139" spans="1:26" ht="12.75" customHeight="1" x14ac:dyDescent="0.25">
      <c r="A139" s="5" t="s">
        <v>1081</v>
      </c>
      <c r="B139" s="5" t="s">
        <v>1079</v>
      </c>
      <c r="C139" s="5" t="s">
        <v>1078</v>
      </c>
      <c r="D139" s="5" t="s">
        <v>1038</v>
      </c>
      <c r="E139" s="5" t="s">
        <v>1083</v>
      </c>
      <c r="F139" s="5" t="s">
        <v>1082</v>
      </c>
      <c r="G139" s="5">
        <v>2</v>
      </c>
      <c r="H139" s="15">
        <v>1</v>
      </c>
      <c r="I139" s="4"/>
      <c r="J139" s="13">
        <v>1.6244085983046603</v>
      </c>
      <c r="K139" s="5">
        <v>2016</v>
      </c>
      <c r="L139" s="12">
        <v>100</v>
      </c>
      <c r="M139" s="5">
        <v>2016</v>
      </c>
      <c r="N139" s="12">
        <v>10.095770151636071</v>
      </c>
      <c r="O139" s="5">
        <v>2016</v>
      </c>
      <c r="P139" s="12"/>
      <c r="R139" s="12">
        <v>0</v>
      </c>
      <c r="S139" s="5">
        <v>2016</v>
      </c>
      <c r="T139" s="12">
        <v>0</v>
      </c>
      <c r="U139" s="5">
        <v>2016</v>
      </c>
      <c r="V139" s="12">
        <v>0</v>
      </c>
      <c r="W139" s="5">
        <v>2016</v>
      </c>
      <c r="X139" s="14">
        <v>97</v>
      </c>
      <c r="Y139" s="5">
        <v>2016</v>
      </c>
      <c r="Z139" s="14"/>
    </row>
    <row r="140" spans="1:26" ht="12.75" customHeight="1" x14ac:dyDescent="0.25">
      <c r="A140" s="5" t="s">
        <v>51</v>
      </c>
      <c r="B140" s="5" t="s">
        <v>54</v>
      </c>
      <c r="C140" s="5" t="s">
        <v>53</v>
      </c>
      <c r="D140" s="5" t="s">
        <v>35</v>
      </c>
      <c r="E140" s="5" t="s">
        <v>55</v>
      </c>
      <c r="F140" s="5" t="s">
        <v>52</v>
      </c>
      <c r="G140" s="5">
        <v>3</v>
      </c>
      <c r="H140" s="15">
        <v>2</v>
      </c>
      <c r="I140" s="4" t="s">
        <v>1853</v>
      </c>
      <c r="J140" s="13">
        <v>1.4101584318232894</v>
      </c>
      <c r="K140" s="5">
        <v>2014</v>
      </c>
      <c r="L140" s="12">
        <v>100</v>
      </c>
      <c r="M140" s="5">
        <v>2014</v>
      </c>
      <c r="N140" s="12" t="s">
        <v>1569</v>
      </c>
      <c r="P140" s="12"/>
      <c r="R140" s="12">
        <v>17</v>
      </c>
      <c r="S140" s="5">
        <v>2014</v>
      </c>
      <c r="T140" s="12">
        <v>53</v>
      </c>
      <c r="U140" s="5">
        <v>2014</v>
      </c>
      <c r="V140" s="12">
        <v>26</v>
      </c>
      <c r="W140" s="5">
        <v>2014</v>
      </c>
      <c r="X140" s="14">
        <v>100</v>
      </c>
      <c r="Y140" s="5">
        <v>2014</v>
      </c>
      <c r="Z140" s="14"/>
    </row>
    <row r="141" spans="1:26" ht="12.75" customHeight="1" x14ac:dyDescent="0.25">
      <c r="A141" s="5" t="s">
        <v>56</v>
      </c>
      <c r="B141" s="5" t="s">
        <v>54</v>
      </c>
      <c r="C141" s="5" t="s">
        <v>53</v>
      </c>
      <c r="D141" s="5" t="s">
        <v>35</v>
      </c>
      <c r="E141" s="5" t="s">
        <v>58</v>
      </c>
      <c r="F141" s="5" t="s">
        <v>57</v>
      </c>
      <c r="G141" s="5">
        <v>3</v>
      </c>
      <c r="H141" s="15">
        <v>1</v>
      </c>
      <c r="I141" s="4"/>
      <c r="J141" s="13">
        <v>1.1141728890070284</v>
      </c>
      <c r="K141" s="5">
        <v>2013</v>
      </c>
      <c r="L141" s="12">
        <v>100</v>
      </c>
      <c r="M141" s="5">
        <v>2013</v>
      </c>
      <c r="N141" s="12">
        <v>11</v>
      </c>
      <c r="O141" s="5">
        <v>2013</v>
      </c>
      <c r="P141" s="12"/>
      <c r="R141" s="12" t="s">
        <v>1569</v>
      </c>
      <c r="T141" s="12" t="s">
        <v>1569</v>
      </c>
      <c r="V141" s="12" t="s">
        <v>1569</v>
      </c>
      <c r="X141" s="14" t="s">
        <v>1569</v>
      </c>
      <c r="Z141" s="14"/>
    </row>
    <row r="142" spans="1:26" ht="12.75" customHeight="1" x14ac:dyDescent="0.25">
      <c r="A142" s="5" t="s">
        <v>1084</v>
      </c>
      <c r="B142" s="5" t="s">
        <v>1087</v>
      </c>
      <c r="C142" s="5" t="s">
        <v>1086</v>
      </c>
      <c r="D142" s="5" t="s">
        <v>1038</v>
      </c>
      <c r="E142" s="5" t="s">
        <v>1088</v>
      </c>
      <c r="F142" s="5" t="s">
        <v>1085</v>
      </c>
      <c r="G142" s="5">
        <v>1</v>
      </c>
      <c r="H142" s="15">
        <v>2</v>
      </c>
      <c r="I142" s="4" t="s">
        <v>1854</v>
      </c>
      <c r="J142" s="13">
        <v>1.9593425813943404</v>
      </c>
      <c r="K142" s="5">
        <v>2015</v>
      </c>
      <c r="L142" s="12">
        <v>57.6</v>
      </c>
      <c r="M142" s="5">
        <v>2015</v>
      </c>
      <c r="N142" s="12">
        <v>13</v>
      </c>
      <c r="O142" s="5">
        <v>2015</v>
      </c>
      <c r="P142" s="12"/>
      <c r="R142" s="12">
        <v>0</v>
      </c>
      <c r="S142" s="5">
        <v>2015</v>
      </c>
      <c r="T142" s="12">
        <v>0</v>
      </c>
      <c r="U142" s="5">
        <v>2015</v>
      </c>
      <c r="V142" s="12">
        <v>0</v>
      </c>
      <c r="W142" s="5">
        <v>2015</v>
      </c>
      <c r="X142" s="14">
        <v>100</v>
      </c>
      <c r="Y142" s="5">
        <v>2015</v>
      </c>
      <c r="Z142" s="14"/>
    </row>
    <row r="143" spans="1:26" ht="12.75" customHeight="1" x14ac:dyDescent="0.25">
      <c r="A143" s="5" t="s">
        <v>1089</v>
      </c>
      <c r="B143" s="5" t="s">
        <v>1087</v>
      </c>
      <c r="C143" s="5" t="s">
        <v>1086</v>
      </c>
      <c r="D143" s="5" t="s">
        <v>1038</v>
      </c>
      <c r="E143" s="5" t="s">
        <v>1091</v>
      </c>
      <c r="F143" s="5" t="s">
        <v>1090</v>
      </c>
      <c r="G143" s="5">
        <v>1</v>
      </c>
      <c r="H143" s="15">
        <v>2</v>
      </c>
      <c r="I143" s="4" t="s">
        <v>1854</v>
      </c>
      <c r="J143" s="13">
        <v>1.9857978211060374</v>
      </c>
      <c r="K143" s="5">
        <v>2015</v>
      </c>
      <c r="L143" s="12">
        <v>66</v>
      </c>
      <c r="M143" s="5">
        <v>2015</v>
      </c>
      <c r="N143" s="12">
        <v>21</v>
      </c>
      <c r="O143" s="5">
        <v>2015</v>
      </c>
      <c r="P143" s="12"/>
      <c r="R143" s="12">
        <v>0</v>
      </c>
      <c r="S143" s="5">
        <v>2015</v>
      </c>
      <c r="T143" s="12">
        <v>0</v>
      </c>
      <c r="U143" s="5">
        <v>2015</v>
      </c>
      <c r="V143" s="12">
        <v>0</v>
      </c>
      <c r="W143" s="5">
        <v>2015</v>
      </c>
      <c r="X143" s="14">
        <v>100</v>
      </c>
      <c r="Y143" s="5">
        <v>2015</v>
      </c>
      <c r="Z143" s="14"/>
    </row>
    <row r="144" spans="1:26" ht="12.75" customHeight="1" x14ac:dyDescent="0.25">
      <c r="A144" s="5" t="s">
        <v>373</v>
      </c>
      <c r="B144" s="5" t="s">
        <v>376</v>
      </c>
      <c r="C144" s="5" t="s">
        <v>375</v>
      </c>
      <c r="D144" s="5" t="s">
        <v>360</v>
      </c>
      <c r="E144" s="5" t="s">
        <v>377</v>
      </c>
      <c r="F144" s="5" t="s">
        <v>374</v>
      </c>
      <c r="G144" s="5">
        <v>1</v>
      </c>
      <c r="H144" s="15">
        <v>2</v>
      </c>
      <c r="I144" s="4" t="s">
        <v>3143</v>
      </c>
      <c r="J144" s="13"/>
      <c r="L144" s="12">
        <v>25</v>
      </c>
      <c r="M144" s="5">
        <v>2000</v>
      </c>
      <c r="N144" s="12" t="s">
        <v>1569</v>
      </c>
      <c r="P144" s="12"/>
      <c r="R144" s="12" t="s">
        <v>1569</v>
      </c>
      <c r="T144" s="12" t="s">
        <v>1569</v>
      </c>
      <c r="V144" s="12" t="s">
        <v>1569</v>
      </c>
      <c r="X144" s="14" t="s">
        <v>1569</v>
      </c>
      <c r="Z144" s="14"/>
    </row>
    <row r="145" spans="1:26" ht="12.75" customHeight="1" x14ac:dyDescent="0.25">
      <c r="A145" s="5" t="s">
        <v>378</v>
      </c>
      <c r="B145" s="5" t="s">
        <v>376</v>
      </c>
      <c r="C145" s="5" t="s">
        <v>375</v>
      </c>
      <c r="D145" s="5" t="s">
        <v>360</v>
      </c>
      <c r="E145" s="5" t="s">
        <v>380</v>
      </c>
      <c r="F145" s="5" t="s">
        <v>379</v>
      </c>
      <c r="G145" s="5">
        <v>2</v>
      </c>
      <c r="H145" s="15">
        <v>1</v>
      </c>
      <c r="I145" s="4"/>
      <c r="J145" s="13"/>
      <c r="L145" s="12">
        <v>50</v>
      </c>
      <c r="M145" s="5">
        <v>2000</v>
      </c>
      <c r="N145" s="12">
        <v>4.4299999999999988</v>
      </c>
      <c r="O145" s="5">
        <v>2000</v>
      </c>
      <c r="P145" s="12"/>
      <c r="R145" s="12" t="s">
        <v>1569</v>
      </c>
      <c r="T145" s="12" t="s">
        <v>1569</v>
      </c>
      <c r="V145" s="12" t="s">
        <v>1569</v>
      </c>
      <c r="X145" s="14" t="s">
        <v>1569</v>
      </c>
      <c r="Z145" s="14"/>
    </row>
    <row r="146" spans="1:26" ht="12.75" customHeight="1" x14ac:dyDescent="0.25">
      <c r="A146" s="5" t="s">
        <v>637</v>
      </c>
      <c r="B146" s="5" t="s">
        <v>640</v>
      </c>
      <c r="C146" s="5" t="s">
        <v>639</v>
      </c>
      <c r="D146" s="5" t="s">
        <v>620</v>
      </c>
      <c r="E146" s="5" t="s">
        <v>641</v>
      </c>
      <c r="F146" s="5" t="s">
        <v>638</v>
      </c>
      <c r="G146" s="5">
        <v>2</v>
      </c>
      <c r="H146" s="15">
        <v>2</v>
      </c>
      <c r="I146" s="4" t="s">
        <v>1855</v>
      </c>
      <c r="J146" s="13">
        <v>0.51604646482369276</v>
      </c>
      <c r="K146" s="5">
        <v>2016</v>
      </c>
      <c r="L146" s="12">
        <v>95</v>
      </c>
      <c r="M146" s="5">
        <v>2016</v>
      </c>
      <c r="N146" s="12">
        <v>13.486513486513488</v>
      </c>
      <c r="O146" s="5">
        <v>2016</v>
      </c>
      <c r="P146" s="12"/>
      <c r="R146" s="12">
        <v>8.8888888888888893</v>
      </c>
      <c r="S146" s="5">
        <v>2016</v>
      </c>
      <c r="T146" s="12">
        <v>0</v>
      </c>
      <c r="U146" s="5">
        <v>2016</v>
      </c>
      <c r="V146" s="12">
        <v>0</v>
      </c>
      <c r="W146" s="5">
        <v>2016</v>
      </c>
      <c r="X146" s="14">
        <v>0</v>
      </c>
      <c r="Y146" s="5">
        <v>2016</v>
      </c>
      <c r="Z146" s="14"/>
    </row>
    <row r="147" spans="1:26" ht="12.75" customHeight="1" x14ac:dyDescent="0.25">
      <c r="A147" s="5" t="s">
        <v>642</v>
      </c>
      <c r="B147" s="5" t="s">
        <v>640</v>
      </c>
      <c r="C147" s="5" t="s">
        <v>639</v>
      </c>
      <c r="D147" s="5" t="s">
        <v>620</v>
      </c>
      <c r="E147" s="5" t="s">
        <v>1573</v>
      </c>
      <c r="F147" s="5" t="s">
        <v>643</v>
      </c>
      <c r="G147" s="5">
        <v>2</v>
      </c>
      <c r="H147" s="15">
        <v>1</v>
      </c>
      <c r="I147" s="4"/>
      <c r="J147" s="13">
        <v>0.44736842105263158</v>
      </c>
      <c r="K147" s="5">
        <v>2014</v>
      </c>
      <c r="L147" s="12">
        <v>95</v>
      </c>
      <c r="M147" s="5">
        <v>2014</v>
      </c>
      <c r="N147" s="12">
        <v>12.087912087912088</v>
      </c>
      <c r="O147" s="5">
        <v>2014</v>
      </c>
      <c r="P147" s="12"/>
      <c r="R147" s="12">
        <v>0</v>
      </c>
      <c r="S147" s="5">
        <v>2014</v>
      </c>
      <c r="T147" s="12">
        <v>0</v>
      </c>
      <c r="U147" s="5">
        <v>2014</v>
      </c>
      <c r="V147" s="12">
        <v>0</v>
      </c>
      <c r="W147" s="5">
        <v>2014</v>
      </c>
      <c r="X147" s="14">
        <v>100</v>
      </c>
      <c r="Y147" s="5">
        <v>2014</v>
      </c>
      <c r="Z147" s="14"/>
    </row>
    <row r="148" spans="1:26" ht="12.75" customHeight="1" x14ac:dyDescent="0.25">
      <c r="A148" s="5" t="s">
        <v>644</v>
      </c>
      <c r="B148" s="5" t="s">
        <v>647</v>
      </c>
      <c r="C148" s="5" t="s">
        <v>646</v>
      </c>
      <c r="D148" s="5" t="s">
        <v>620</v>
      </c>
      <c r="E148" s="5" t="s">
        <v>648</v>
      </c>
      <c r="F148" s="5" t="s">
        <v>645</v>
      </c>
      <c r="G148" s="5">
        <v>3</v>
      </c>
      <c r="H148" s="15">
        <v>1</v>
      </c>
      <c r="I148" s="4" t="s">
        <v>3144</v>
      </c>
      <c r="J148" s="13">
        <v>0.73351347949479995</v>
      </c>
      <c r="K148" s="5">
        <v>2010</v>
      </c>
      <c r="L148" s="12">
        <v>90</v>
      </c>
      <c r="M148" s="5">
        <v>2010</v>
      </c>
      <c r="N148" s="12">
        <v>15.2</v>
      </c>
      <c r="O148" s="5">
        <v>2010</v>
      </c>
      <c r="P148" s="12"/>
      <c r="R148" s="12">
        <v>1.1111111111111112</v>
      </c>
      <c r="S148" s="5">
        <v>2010</v>
      </c>
      <c r="T148" s="12" t="s">
        <v>1569</v>
      </c>
      <c r="V148" s="12" t="s">
        <v>1569</v>
      </c>
      <c r="X148" s="14">
        <v>100</v>
      </c>
      <c r="Y148" s="5">
        <v>2010</v>
      </c>
      <c r="Z148" s="14"/>
    </row>
    <row r="149" spans="1:26" ht="12.75" customHeight="1" x14ac:dyDescent="0.25">
      <c r="A149" s="5" t="s">
        <v>1092</v>
      </c>
      <c r="B149" s="5" t="s">
        <v>1095</v>
      </c>
      <c r="C149" s="5" t="s">
        <v>1094</v>
      </c>
      <c r="D149" s="5" t="s">
        <v>1038</v>
      </c>
      <c r="E149" s="5" t="s">
        <v>1096</v>
      </c>
      <c r="F149" s="5" t="s">
        <v>1093</v>
      </c>
      <c r="G149" s="5">
        <v>3</v>
      </c>
      <c r="H149" s="15">
        <v>1</v>
      </c>
      <c r="I149" s="4"/>
      <c r="J149" s="13">
        <v>1.2288704852472538</v>
      </c>
      <c r="K149" s="5">
        <v>2015</v>
      </c>
      <c r="L149" s="12">
        <v>81.650000000000006</v>
      </c>
      <c r="M149" s="5">
        <v>2015</v>
      </c>
      <c r="N149" s="12">
        <v>22.27772227772228</v>
      </c>
      <c r="O149" s="5">
        <v>2015</v>
      </c>
      <c r="P149" s="12"/>
      <c r="R149" s="12">
        <v>0</v>
      </c>
      <c r="S149" s="5">
        <v>2015</v>
      </c>
      <c r="T149" s="12">
        <v>0</v>
      </c>
      <c r="U149" s="5">
        <v>2015</v>
      </c>
      <c r="V149" s="12">
        <v>0</v>
      </c>
      <c r="W149" s="5">
        <v>2015</v>
      </c>
      <c r="X149" s="14">
        <v>100</v>
      </c>
      <c r="Y149" s="5">
        <v>2015</v>
      </c>
      <c r="Z149" s="14"/>
    </row>
    <row r="150" spans="1:26" ht="12.75" customHeight="1" x14ac:dyDescent="0.25">
      <c r="A150" s="5" t="s">
        <v>1097</v>
      </c>
      <c r="B150" s="5" t="s">
        <v>1095</v>
      </c>
      <c r="C150" s="5" t="s">
        <v>1094</v>
      </c>
      <c r="D150" s="5" t="s">
        <v>1038</v>
      </c>
      <c r="E150" s="5" t="s">
        <v>1099</v>
      </c>
      <c r="F150" s="5" t="s">
        <v>1098</v>
      </c>
      <c r="G150" s="5">
        <v>2</v>
      </c>
      <c r="H150" s="15">
        <v>2</v>
      </c>
      <c r="I150" s="4" t="s">
        <v>3145</v>
      </c>
      <c r="J150" s="13">
        <v>1.3266041816870946</v>
      </c>
      <c r="K150" s="5">
        <v>2014</v>
      </c>
      <c r="L150" s="12">
        <v>95</v>
      </c>
      <c r="M150" s="5">
        <v>2014</v>
      </c>
      <c r="N150" s="12">
        <v>2.512562814070352</v>
      </c>
      <c r="O150" s="5">
        <v>2014</v>
      </c>
      <c r="P150" s="12"/>
      <c r="R150" s="12" t="s">
        <v>1569</v>
      </c>
      <c r="T150" s="12" t="s">
        <v>1569</v>
      </c>
      <c r="V150" s="12" t="s">
        <v>1569</v>
      </c>
      <c r="X150" s="14" t="s">
        <v>1569</v>
      </c>
      <c r="Z150" s="14"/>
    </row>
    <row r="151" spans="1:26" ht="12.75" customHeight="1" x14ac:dyDescent="0.25">
      <c r="A151" s="5" t="s">
        <v>1100</v>
      </c>
      <c r="B151" s="5" t="s">
        <v>1103</v>
      </c>
      <c r="C151" s="5" t="s">
        <v>1102</v>
      </c>
      <c r="D151" s="5" t="s">
        <v>1038</v>
      </c>
      <c r="E151" s="5" t="s">
        <v>1104</v>
      </c>
      <c r="F151" s="5" t="s">
        <v>1101</v>
      </c>
      <c r="G151" s="5">
        <v>1</v>
      </c>
      <c r="H151" s="15">
        <v>2</v>
      </c>
      <c r="I151" s="4" t="s">
        <v>1856</v>
      </c>
      <c r="J151" s="13">
        <v>0.7</v>
      </c>
      <c r="K151" s="5">
        <v>2011</v>
      </c>
      <c r="L151" s="12" t="s">
        <v>1569</v>
      </c>
      <c r="N151" s="12">
        <v>4.4999999999999991</v>
      </c>
      <c r="O151" s="5">
        <v>2011</v>
      </c>
      <c r="P151" s="12"/>
      <c r="R151" s="12" t="s">
        <v>1569</v>
      </c>
      <c r="T151" s="12" t="s">
        <v>1569</v>
      </c>
      <c r="V151" s="12" t="s">
        <v>1569</v>
      </c>
      <c r="X151" s="14" t="s">
        <v>1569</v>
      </c>
      <c r="Z151" s="14"/>
    </row>
    <row r="152" spans="1:26" ht="12.75" customHeight="1" x14ac:dyDescent="0.25">
      <c r="A152" s="5" t="s">
        <v>1105</v>
      </c>
      <c r="B152" s="5" t="s">
        <v>1108</v>
      </c>
      <c r="C152" s="5" t="s">
        <v>1107</v>
      </c>
      <c r="D152" s="5" t="s">
        <v>1038</v>
      </c>
      <c r="E152" s="5" t="s">
        <v>1109</v>
      </c>
      <c r="F152" s="5" t="s">
        <v>1106</v>
      </c>
      <c r="G152" s="5">
        <v>2</v>
      </c>
      <c r="H152" s="15">
        <v>1</v>
      </c>
      <c r="I152" s="4"/>
      <c r="J152" s="13">
        <v>1.4299998641956086</v>
      </c>
      <c r="K152" s="5">
        <v>2014</v>
      </c>
      <c r="L152" s="12">
        <v>100</v>
      </c>
      <c r="M152" s="5">
        <v>2014</v>
      </c>
      <c r="N152" s="12">
        <v>21.237071995180237</v>
      </c>
      <c r="O152" s="5">
        <v>2014</v>
      </c>
      <c r="P152" s="12"/>
      <c r="R152" s="12">
        <v>0</v>
      </c>
      <c r="S152" s="5">
        <v>2014</v>
      </c>
      <c r="T152" s="12">
        <v>0.5</v>
      </c>
      <c r="U152" s="5">
        <v>2014</v>
      </c>
      <c r="V152" s="12">
        <v>0</v>
      </c>
      <c r="W152" s="5">
        <v>2014</v>
      </c>
      <c r="X152" s="14">
        <v>100</v>
      </c>
      <c r="Y152" s="5">
        <v>2014</v>
      </c>
      <c r="Z152" s="14"/>
    </row>
    <row r="153" spans="1:26" ht="12.75" customHeight="1" x14ac:dyDescent="0.25">
      <c r="A153" s="5" t="s">
        <v>1110</v>
      </c>
      <c r="B153" s="5" t="s">
        <v>1108</v>
      </c>
      <c r="C153" s="5" t="s">
        <v>1107</v>
      </c>
      <c r="D153" s="5" t="s">
        <v>1038</v>
      </c>
      <c r="E153" s="5" t="s">
        <v>1574</v>
      </c>
      <c r="F153" s="5" t="s">
        <v>1111</v>
      </c>
      <c r="G153" s="5">
        <v>2</v>
      </c>
      <c r="H153" s="15">
        <v>1</v>
      </c>
      <c r="I153" s="4"/>
      <c r="J153" s="13">
        <v>0.78452497484907668</v>
      </c>
      <c r="K153" s="5">
        <v>2016</v>
      </c>
      <c r="L153" s="12">
        <v>98</v>
      </c>
      <c r="M153" s="5">
        <v>2016</v>
      </c>
      <c r="N153" s="12">
        <v>14.67065868263473</v>
      </c>
      <c r="O153" s="5">
        <v>2016</v>
      </c>
      <c r="P153" s="12"/>
      <c r="R153" s="12">
        <v>0</v>
      </c>
      <c r="S153" s="5">
        <v>2016</v>
      </c>
      <c r="T153" s="12">
        <v>0</v>
      </c>
      <c r="U153" s="5">
        <v>2016</v>
      </c>
      <c r="V153" s="12">
        <v>0</v>
      </c>
      <c r="W153" s="5">
        <v>2016</v>
      </c>
      <c r="X153" s="14">
        <v>100</v>
      </c>
      <c r="Y153" s="5">
        <v>2016</v>
      </c>
      <c r="Z153" s="14"/>
    </row>
    <row r="154" spans="1:26" ht="12.75" customHeight="1" x14ac:dyDescent="0.25">
      <c r="A154" s="5" t="s">
        <v>1112</v>
      </c>
      <c r="B154" s="5" t="s">
        <v>1108</v>
      </c>
      <c r="C154" s="5" t="s">
        <v>1107</v>
      </c>
      <c r="D154" s="5" t="s">
        <v>1038</v>
      </c>
      <c r="E154" s="5" t="s">
        <v>1114</v>
      </c>
      <c r="F154" s="5" t="s">
        <v>1113</v>
      </c>
      <c r="G154" s="5">
        <v>2</v>
      </c>
      <c r="H154" s="15">
        <v>1</v>
      </c>
      <c r="I154" s="4"/>
      <c r="J154" s="13">
        <v>1.1067998446440095</v>
      </c>
      <c r="K154" s="4">
        <v>2014</v>
      </c>
      <c r="L154" s="12">
        <v>97.8</v>
      </c>
      <c r="M154" s="5">
        <v>2014</v>
      </c>
      <c r="N154" s="12">
        <v>10.1010101010101</v>
      </c>
      <c r="O154" s="5">
        <v>2014</v>
      </c>
      <c r="P154" s="12"/>
      <c r="R154" s="12">
        <v>3</v>
      </c>
      <c r="S154" s="5">
        <v>2014</v>
      </c>
      <c r="T154" s="12">
        <v>0</v>
      </c>
      <c r="U154" s="5">
        <v>2014</v>
      </c>
      <c r="V154" s="12">
        <v>0</v>
      </c>
      <c r="W154" s="5">
        <v>2014</v>
      </c>
      <c r="X154" s="14">
        <v>81.44329896907216</v>
      </c>
      <c r="Y154" s="5">
        <v>2014</v>
      </c>
      <c r="Z154" s="14"/>
    </row>
    <row r="155" spans="1:26" ht="12.75" customHeight="1" x14ac:dyDescent="0.25">
      <c r="A155" s="5" t="s">
        <v>381</v>
      </c>
      <c r="B155" s="5" t="s">
        <v>384</v>
      </c>
      <c r="C155" s="5" t="s">
        <v>383</v>
      </c>
      <c r="D155" s="5" t="s">
        <v>360</v>
      </c>
      <c r="E155" s="5" t="s">
        <v>385</v>
      </c>
      <c r="F155" s="5" t="s">
        <v>382</v>
      </c>
      <c r="G155" s="5">
        <v>3</v>
      </c>
      <c r="H155" s="15">
        <v>2</v>
      </c>
      <c r="I155" s="4" t="s">
        <v>1857</v>
      </c>
      <c r="J155" s="13"/>
      <c r="K155" s="4"/>
      <c r="L155" s="12" t="s">
        <v>1569</v>
      </c>
      <c r="N155" s="12" t="s">
        <v>1569</v>
      </c>
      <c r="P155" s="12"/>
      <c r="R155" s="12" t="s">
        <v>1569</v>
      </c>
      <c r="T155" s="12" t="s">
        <v>1569</v>
      </c>
      <c r="V155" s="12" t="s">
        <v>1569</v>
      </c>
      <c r="X155" s="14" t="s">
        <v>1569</v>
      </c>
      <c r="Z155" s="14"/>
    </row>
    <row r="156" spans="1:26" ht="12.75" customHeight="1" x14ac:dyDescent="0.25">
      <c r="A156" s="5" t="s">
        <v>386</v>
      </c>
      <c r="B156" s="5" t="s">
        <v>384</v>
      </c>
      <c r="C156" s="5" t="s">
        <v>383</v>
      </c>
      <c r="D156" s="5" t="s">
        <v>360</v>
      </c>
      <c r="E156" s="5" t="s">
        <v>388</v>
      </c>
      <c r="F156" s="5" t="s">
        <v>387</v>
      </c>
      <c r="G156" s="5">
        <v>3</v>
      </c>
      <c r="H156" s="15">
        <v>2</v>
      </c>
      <c r="I156" s="4" t="s">
        <v>1857</v>
      </c>
      <c r="J156" s="13"/>
      <c r="K156" s="4"/>
      <c r="L156" s="12">
        <v>47.1</v>
      </c>
      <c r="M156" s="4">
        <v>2003</v>
      </c>
      <c r="N156" s="12">
        <v>10</v>
      </c>
      <c r="O156" s="4">
        <v>2003</v>
      </c>
      <c r="P156" s="12"/>
      <c r="R156" s="12" t="s">
        <v>1569</v>
      </c>
      <c r="T156" s="12" t="s">
        <v>1569</v>
      </c>
      <c r="V156" s="12" t="s">
        <v>1569</v>
      </c>
      <c r="X156" s="14" t="s">
        <v>1569</v>
      </c>
      <c r="Z156" s="14"/>
    </row>
    <row r="157" spans="1:26" ht="12.75" customHeight="1" x14ac:dyDescent="0.25">
      <c r="A157" s="5" t="s">
        <v>389</v>
      </c>
      <c r="B157" s="5" t="s">
        <v>392</v>
      </c>
      <c r="C157" s="5" t="s">
        <v>391</v>
      </c>
      <c r="D157" s="5" t="s">
        <v>360</v>
      </c>
      <c r="E157" s="5" t="s">
        <v>393</v>
      </c>
      <c r="F157" s="5" t="s">
        <v>390</v>
      </c>
      <c r="G157" s="5">
        <v>2</v>
      </c>
      <c r="H157" s="15">
        <v>2</v>
      </c>
      <c r="I157" s="4" t="s">
        <v>1858</v>
      </c>
      <c r="J157" s="13">
        <v>0.11213438763772635</v>
      </c>
      <c r="K157" s="4">
        <v>2013</v>
      </c>
      <c r="L157" s="12" t="s">
        <v>1569</v>
      </c>
      <c r="N157" s="12" t="s">
        <v>1569</v>
      </c>
      <c r="P157" s="12"/>
      <c r="R157" s="12">
        <v>0</v>
      </c>
      <c r="S157" s="5">
        <v>2013</v>
      </c>
      <c r="T157" s="12">
        <v>0</v>
      </c>
      <c r="U157" s="5">
        <v>2013</v>
      </c>
      <c r="V157" s="12">
        <v>0</v>
      </c>
      <c r="W157" s="5">
        <v>2013</v>
      </c>
      <c r="X157" s="14">
        <v>0</v>
      </c>
      <c r="Y157" s="5">
        <v>2013</v>
      </c>
      <c r="Z157" s="14"/>
    </row>
    <row r="158" spans="1:26" ht="12.75" customHeight="1" x14ac:dyDescent="0.25">
      <c r="A158" s="5" t="s">
        <v>394</v>
      </c>
      <c r="B158" s="5" t="s">
        <v>392</v>
      </c>
      <c r="C158" s="5" t="s">
        <v>391</v>
      </c>
      <c r="D158" s="5" t="s">
        <v>360</v>
      </c>
      <c r="E158" s="5" t="s">
        <v>396</v>
      </c>
      <c r="F158" s="5" t="s">
        <v>395</v>
      </c>
      <c r="G158" s="5">
        <v>2</v>
      </c>
      <c r="H158" s="15">
        <v>2</v>
      </c>
      <c r="I158" s="4" t="s">
        <v>1858</v>
      </c>
      <c r="J158" s="13">
        <v>0.11310821371282853</v>
      </c>
      <c r="K158" s="4">
        <v>2013</v>
      </c>
      <c r="L158" s="12" t="s">
        <v>1569</v>
      </c>
      <c r="N158" s="12" t="s">
        <v>1569</v>
      </c>
      <c r="P158" s="12"/>
      <c r="R158" s="12" t="s">
        <v>1569</v>
      </c>
      <c r="T158" s="12" t="s">
        <v>1569</v>
      </c>
      <c r="V158" s="12" t="s">
        <v>1569</v>
      </c>
      <c r="X158" s="14" t="s">
        <v>1569</v>
      </c>
      <c r="Z158" s="14"/>
    </row>
    <row r="159" spans="1:26" ht="12.75" customHeight="1" x14ac:dyDescent="0.25">
      <c r="A159" s="5" t="s">
        <v>397</v>
      </c>
      <c r="B159" s="5" t="s">
        <v>392</v>
      </c>
      <c r="C159" s="5" t="s">
        <v>391</v>
      </c>
      <c r="D159" s="5" t="s">
        <v>360</v>
      </c>
      <c r="E159" s="5" t="s">
        <v>399</v>
      </c>
      <c r="F159" s="5" t="s">
        <v>398</v>
      </c>
      <c r="G159" s="5">
        <v>2</v>
      </c>
      <c r="H159" s="15">
        <v>2</v>
      </c>
      <c r="I159" s="4" t="s">
        <v>1859</v>
      </c>
      <c r="J159" s="13">
        <v>0.46384515093771944</v>
      </c>
      <c r="K159" s="4">
        <v>2013</v>
      </c>
      <c r="L159" s="12" t="s">
        <v>1569</v>
      </c>
      <c r="N159" s="12" t="s">
        <v>1569</v>
      </c>
      <c r="P159" s="12"/>
      <c r="R159" s="12">
        <v>0</v>
      </c>
      <c r="S159" s="5">
        <v>2013</v>
      </c>
      <c r="T159" s="12">
        <v>0</v>
      </c>
      <c r="U159" s="5">
        <v>2013</v>
      </c>
      <c r="V159" s="12">
        <v>0</v>
      </c>
      <c r="W159" s="5">
        <v>2013</v>
      </c>
      <c r="X159" s="14">
        <v>0</v>
      </c>
      <c r="Y159" s="5">
        <v>2013</v>
      </c>
      <c r="Z159" s="14"/>
    </row>
    <row r="160" spans="1:26" ht="12.75" customHeight="1" x14ac:dyDescent="0.25">
      <c r="A160" s="5" t="s">
        <v>400</v>
      </c>
      <c r="B160" s="5" t="s">
        <v>392</v>
      </c>
      <c r="C160" s="5" t="s">
        <v>391</v>
      </c>
      <c r="D160" s="5" t="s">
        <v>360</v>
      </c>
      <c r="E160" s="5" t="s">
        <v>402</v>
      </c>
      <c r="F160" s="5" t="s">
        <v>401</v>
      </c>
      <c r="G160" s="5">
        <v>1</v>
      </c>
      <c r="H160" s="15">
        <v>2</v>
      </c>
      <c r="I160" s="4" t="s">
        <v>3147</v>
      </c>
      <c r="J160" s="13">
        <v>1.4</v>
      </c>
      <c r="K160" s="4">
        <v>2013</v>
      </c>
      <c r="L160" s="12">
        <v>14</v>
      </c>
      <c r="M160" s="5">
        <v>2013</v>
      </c>
      <c r="N160" s="12" t="s">
        <v>1569</v>
      </c>
      <c r="P160" s="12"/>
      <c r="R160" s="12">
        <v>0</v>
      </c>
      <c r="S160" s="5">
        <v>2013</v>
      </c>
      <c r="T160" s="12">
        <v>0</v>
      </c>
      <c r="U160" s="5">
        <v>2013</v>
      </c>
      <c r="V160" s="12">
        <v>0</v>
      </c>
      <c r="W160" s="5">
        <v>2013</v>
      </c>
      <c r="X160" s="14">
        <v>0</v>
      </c>
      <c r="Y160" s="5">
        <v>2013</v>
      </c>
      <c r="Z160" s="14"/>
    </row>
    <row r="161" spans="1:26" ht="12.75" customHeight="1" x14ac:dyDescent="0.25">
      <c r="A161" s="5" t="s">
        <v>649</v>
      </c>
      <c r="B161" s="5" t="s">
        <v>1759</v>
      </c>
      <c r="C161" s="5" t="s">
        <v>650</v>
      </c>
      <c r="D161" s="5" t="s">
        <v>620</v>
      </c>
      <c r="E161" s="5" t="s">
        <v>651</v>
      </c>
      <c r="F161" s="5" t="s">
        <v>3146</v>
      </c>
      <c r="G161" s="5">
        <v>3</v>
      </c>
      <c r="H161" s="15">
        <v>1</v>
      </c>
      <c r="I161" s="4" t="s">
        <v>3148</v>
      </c>
      <c r="J161" s="13">
        <v>0.79220993563294273</v>
      </c>
      <c r="K161" s="4">
        <v>2010</v>
      </c>
      <c r="L161" s="12">
        <v>48</v>
      </c>
      <c r="M161" s="5">
        <v>2010</v>
      </c>
      <c r="N161" s="12">
        <v>7.8431372549019605</v>
      </c>
      <c r="O161" s="5">
        <v>2010</v>
      </c>
      <c r="P161" s="12"/>
      <c r="R161" s="12" t="s">
        <v>1569</v>
      </c>
      <c r="T161" s="12" t="s">
        <v>1569</v>
      </c>
      <c r="V161" s="12" t="s">
        <v>1569</v>
      </c>
      <c r="X161" s="14" t="s">
        <v>1569</v>
      </c>
      <c r="Z161" s="14"/>
    </row>
    <row r="162" spans="1:26" ht="12.75" customHeight="1" x14ac:dyDescent="0.25">
      <c r="A162" s="5" t="s">
        <v>652</v>
      </c>
      <c r="B162" s="5" t="s">
        <v>27</v>
      </c>
      <c r="C162" s="5" t="s">
        <v>654</v>
      </c>
      <c r="D162" s="5" t="s">
        <v>620</v>
      </c>
      <c r="E162" s="5" t="s">
        <v>655</v>
      </c>
      <c r="F162" s="5" t="s">
        <v>653</v>
      </c>
      <c r="G162" s="5">
        <v>1</v>
      </c>
      <c r="H162" s="15">
        <v>1</v>
      </c>
      <c r="I162" s="4" t="s">
        <v>3149</v>
      </c>
      <c r="J162" s="13">
        <v>1.1265164644714039</v>
      </c>
      <c r="K162" s="4">
        <v>2015</v>
      </c>
      <c r="L162" s="12">
        <v>84</v>
      </c>
      <c r="M162" s="5">
        <v>2015</v>
      </c>
      <c r="N162" s="12">
        <v>6</v>
      </c>
      <c r="O162" s="5">
        <v>2015</v>
      </c>
      <c r="P162" s="12"/>
      <c r="R162" s="12">
        <v>0.15</v>
      </c>
      <c r="S162" s="5">
        <v>2015</v>
      </c>
      <c r="T162" s="12">
        <v>0</v>
      </c>
      <c r="U162" s="5">
        <v>2015</v>
      </c>
      <c r="V162" s="12">
        <v>0</v>
      </c>
      <c r="W162" s="5">
        <v>2015</v>
      </c>
      <c r="X162" s="14">
        <v>0</v>
      </c>
      <c r="Y162" s="5">
        <v>2015</v>
      </c>
      <c r="Z162" s="14"/>
    </row>
    <row r="163" spans="1:26" ht="12.75" customHeight="1" x14ac:dyDescent="0.25">
      <c r="A163" s="5" t="s">
        <v>656</v>
      </c>
      <c r="B163" s="5" t="s">
        <v>658</v>
      </c>
      <c r="C163" s="5" t="s">
        <v>657</v>
      </c>
      <c r="D163" s="5" t="s">
        <v>620</v>
      </c>
      <c r="E163" s="5" t="s">
        <v>659</v>
      </c>
      <c r="F163" s="5" t="s">
        <v>3151</v>
      </c>
      <c r="G163" s="5">
        <v>2</v>
      </c>
      <c r="H163" s="15">
        <v>2</v>
      </c>
      <c r="I163" s="4" t="s">
        <v>3150</v>
      </c>
      <c r="J163" s="13" t="s">
        <v>1569</v>
      </c>
      <c r="K163" s="4"/>
      <c r="L163" s="12" t="s">
        <v>1569</v>
      </c>
      <c r="N163" s="12">
        <v>12.4</v>
      </c>
      <c r="P163" s="12"/>
      <c r="R163" s="12" t="s">
        <v>1569</v>
      </c>
      <c r="T163" s="12" t="s">
        <v>1569</v>
      </c>
      <c r="V163" s="12" t="s">
        <v>1569</v>
      </c>
      <c r="X163" s="14" t="s">
        <v>1569</v>
      </c>
      <c r="Z163" s="14"/>
    </row>
    <row r="164" spans="1:26" ht="12.75" customHeight="1" x14ac:dyDescent="0.25">
      <c r="A164" s="5" t="s">
        <v>660</v>
      </c>
      <c r="B164" s="5" t="s">
        <v>658</v>
      </c>
      <c r="C164" s="5" t="s">
        <v>657</v>
      </c>
      <c r="D164" s="5" t="s">
        <v>620</v>
      </c>
      <c r="E164" s="5" t="s">
        <v>662</v>
      </c>
      <c r="F164" s="5" t="s">
        <v>661</v>
      </c>
      <c r="G164" s="5">
        <v>2</v>
      </c>
      <c r="H164" s="15">
        <v>1</v>
      </c>
      <c r="I164" s="4" t="s">
        <v>1860</v>
      </c>
      <c r="J164" s="13"/>
      <c r="K164" s="4"/>
      <c r="L164" s="12">
        <v>60</v>
      </c>
      <c r="M164" s="4">
        <v>2000</v>
      </c>
      <c r="N164" s="12" t="s">
        <v>1569</v>
      </c>
      <c r="P164" s="12"/>
      <c r="R164" s="12" t="s">
        <v>1569</v>
      </c>
      <c r="T164" s="12" t="s">
        <v>1569</v>
      </c>
      <c r="V164" s="12" t="s">
        <v>1569</v>
      </c>
      <c r="X164" s="14" t="s">
        <v>1569</v>
      </c>
      <c r="Z164" s="14"/>
    </row>
    <row r="165" spans="1:26" ht="12.75" customHeight="1" x14ac:dyDescent="0.25">
      <c r="A165" s="5" t="s">
        <v>663</v>
      </c>
      <c r="B165" s="5" t="s">
        <v>658</v>
      </c>
      <c r="C165" s="5" t="s">
        <v>657</v>
      </c>
      <c r="D165" s="5" t="s">
        <v>620</v>
      </c>
      <c r="E165" s="5" t="s">
        <v>665</v>
      </c>
      <c r="F165" s="5" t="s">
        <v>664</v>
      </c>
      <c r="G165" s="5">
        <v>2</v>
      </c>
      <c r="H165" s="15">
        <v>2</v>
      </c>
      <c r="I165" s="4" t="s">
        <v>1861</v>
      </c>
      <c r="J165" s="13">
        <v>1.0179789519538252</v>
      </c>
      <c r="K165" s="4">
        <v>2012</v>
      </c>
      <c r="L165" s="12">
        <v>43</v>
      </c>
      <c r="M165" s="5">
        <v>2012</v>
      </c>
      <c r="N165" s="12" t="s">
        <v>1569</v>
      </c>
      <c r="P165" s="12"/>
      <c r="R165" s="12" t="s">
        <v>1569</v>
      </c>
      <c r="T165" s="12" t="s">
        <v>1569</v>
      </c>
      <c r="V165" s="12" t="s">
        <v>1569</v>
      </c>
      <c r="X165" s="14" t="s">
        <v>1569</v>
      </c>
      <c r="Z165" s="14"/>
    </row>
    <row r="166" spans="1:26" ht="12.75" customHeight="1" x14ac:dyDescent="0.25">
      <c r="A166" s="5" t="s">
        <v>666</v>
      </c>
      <c r="B166" s="5" t="s">
        <v>658</v>
      </c>
      <c r="C166" s="5" t="s">
        <v>657</v>
      </c>
      <c r="D166" s="5" t="s">
        <v>620</v>
      </c>
      <c r="E166" s="5" t="s">
        <v>667</v>
      </c>
      <c r="F166" s="5" t="s">
        <v>3152</v>
      </c>
      <c r="G166" s="5">
        <v>2</v>
      </c>
      <c r="H166" s="15">
        <v>1</v>
      </c>
      <c r="I166" s="4" t="s">
        <v>3155</v>
      </c>
      <c r="J166" s="13"/>
      <c r="L166" s="12" t="s">
        <v>1569</v>
      </c>
      <c r="N166" s="12" t="s">
        <v>1569</v>
      </c>
      <c r="P166" s="12"/>
      <c r="R166" s="12" t="s">
        <v>1569</v>
      </c>
      <c r="T166" s="12" t="s">
        <v>1569</v>
      </c>
      <c r="V166" s="12" t="s">
        <v>1569</v>
      </c>
      <c r="X166" s="14" t="s">
        <v>1569</v>
      </c>
      <c r="Z166" s="14"/>
    </row>
    <row r="167" spans="1:26" ht="12.75" customHeight="1" x14ac:dyDescent="0.25">
      <c r="A167" s="5" t="s">
        <v>59</v>
      </c>
      <c r="B167" s="5" t="s">
        <v>61</v>
      </c>
      <c r="C167" s="5" t="s">
        <v>60</v>
      </c>
      <c r="D167" s="5" t="s">
        <v>35</v>
      </c>
      <c r="E167" s="5" t="s">
        <v>62</v>
      </c>
      <c r="F167" s="5" t="s">
        <v>3153</v>
      </c>
      <c r="G167" s="5">
        <v>2</v>
      </c>
      <c r="H167" s="15">
        <v>1</v>
      </c>
      <c r="I167" s="4"/>
      <c r="J167" s="13">
        <v>0.95308282631404206</v>
      </c>
      <c r="K167" s="5">
        <v>2013</v>
      </c>
      <c r="L167" s="12" t="s">
        <v>1569</v>
      </c>
      <c r="N167" s="12">
        <v>7.3</v>
      </c>
      <c r="O167" s="5">
        <v>2013</v>
      </c>
      <c r="P167" s="12"/>
      <c r="R167" s="12" t="s">
        <v>1569</v>
      </c>
      <c r="T167" s="12">
        <v>42.5</v>
      </c>
      <c r="U167" s="5">
        <v>2013</v>
      </c>
      <c r="V167" s="12" t="s">
        <v>1569</v>
      </c>
      <c r="X167" s="14" t="s">
        <v>1569</v>
      </c>
      <c r="Z167" s="14"/>
    </row>
    <row r="168" spans="1:26" ht="12.75" customHeight="1" x14ac:dyDescent="0.25">
      <c r="A168" s="5" t="s">
        <v>63</v>
      </c>
      <c r="B168" s="5" t="s">
        <v>61</v>
      </c>
      <c r="C168" s="5" t="s">
        <v>60</v>
      </c>
      <c r="D168" s="5" t="s">
        <v>35</v>
      </c>
      <c r="E168" s="5" t="s">
        <v>64</v>
      </c>
      <c r="F168" s="5" t="s">
        <v>3154</v>
      </c>
      <c r="G168" s="5">
        <v>2</v>
      </c>
      <c r="H168" s="15">
        <v>1</v>
      </c>
      <c r="I168" s="4"/>
      <c r="J168" s="13">
        <v>0.92240704500978477</v>
      </c>
      <c r="K168" s="5">
        <v>2016</v>
      </c>
      <c r="L168" s="12" t="s">
        <v>1569</v>
      </c>
      <c r="N168" s="12">
        <v>10.967098703888336</v>
      </c>
      <c r="O168" s="5">
        <v>2016</v>
      </c>
      <c r="P168" s="12"/>
      <c r="R168" s="12">
        <v>3.4900859906843431</v>
      </c>
      <c r="S168" s="5">
        <v>2016</v>
      </c>
      <c r="T168" s="12">
        <v>47.91</v>
      </c>
      <c r="U168" s="5">
        <v>2016</v>
      </c>
      <c r="V168" s="12">
        <v>0</v>
      </c>
      <c r="W168" s="5">
        <v>2016</v>
      </c>
      <c r="X168" s="14">
        <v>100</v>
      </c>
      <c r="Y168" s="5">
        <v>2016</v>
      </c>
      <c r="Z168" s="14"/>
    </row>
    <row r="169" spans="1:26" ht="12.75" customHeight="1" x14ac:dyDescent="0.25">
      <c r="A169" s="5" t="s">
        <v>65</v>
      </c>
      <c r="B169" s="5" t="s">
        <v>61</v>
      </c>
      <c r="C169" s="5" t="s">
        <v>60</v>
      </c>
      <c r="D169" s="5" t="s">
        <v>35</v>
      </c>
      <c r="E169" s="5" t="s">
        <v>67</v>
      </c>
      <c r="F169" s="5" t="s">
        <v>66</v>
      </c>
      <c r="G169" s="5">
        <v>2</v>
      </c>
      <c r="H169" s="15">
        <v>1</v>
      </c>
      <c r="I169" s="4"/>
      <c r="J169" s="13">
        <v>1.0108728355596051</v>
      </c>
      <c r="K169" s="5">
        <v>2014</v>
      </c>
      <c r="L169" s="12" t="s">
        <v>1569</v>
      </c>
      <c r="N169" s="12">
        <v>17</v>
      </c>
      <c r="O169" s="5">
        <v>2014</v>
      </c>
      <c r="P169" s="12"/>
      <c r="R169" s="12" t="s">
        <v>1569</v>
      </c>
      <c r="T169" s="12" t="s">
        <v>1569</v>
      </c>
      <c r="V169" s="12" t="s">
        <v>1569</v>
      </c>
      <c r="X169" s="14" t="s">
        <v>1569</v>
      </c>
      <c r="Z169" s="14"/>
    </row>
    <row r="170" spans="1:26" ht="12.75" customHeight="1" x14ac:dyDescent="0.25">
      <c r="A170" s="5" t="s">
        <v>68</v>
      </c>
      <c r="B170" s="5" t="s">
        <v>70</v>
      </c>
      <c r="C170" s="5" t="s">
        <v>69</v>
      </c>
      <c r="D170" s="5" t="s">
        <v>35</v>
      </c>
      <c r="E170" s="5" t="s">
        <v>71</v>
      </c>
      <c r="F170" s="5" t="s">
        <v>3156</v>
      </c>
      <c r="G170" s="5">
        <v>2</v>
      </c>
      <c r="H170" s="15">
        <v>3</v>
      </c>
      <c r="I170" s="4" t="s">
        <v>3157</v>
      </c>
      <c r="J170" s="13">
        <v>1.2256110004241503</v>
      </c>
      <c r="K170" s="5">
        <v>2013</v>
      </c>
      <c r="L170" s="12">
        <v>98</v>
      </c>
      <c r="M170" s="5">
        <v>2013</v>
      </c>
      <c r="N170" s="12">
        <v>9.5238095238095237</v>
      </c>
      <c r="O170" s="5">
        <v>2013</v>
      </c>
      <c r="P170" s="12"/>
      <c r="R170" s="12">
        <v>0</v>
      </c>
      <c r="S170" s="5">
        <v>2013</v>
      </c>
      <c r="T170" s="12">
        <v>0</v>
      </c>
      <c r="U170" s="5">
        <v>2013</v>
      </c>
      <c r="V170" s="12">
        <v>0</v>
      </c>
      <c r="W170" s="5">
        <v>2013</v>
      </c>
      <c r="X170" s="14">
        <v>100</v>
      </c>
      <c r="Y170" s="5">
        <v>2013</v>
      </c>
      <c r="Z170" s="14"/>
    </row>
    <row r="171" spans="1:26" ht="12.75" customHeight="1" x14ac:dyDescent="0.25">
      <c r="A171" s="5" t="s">
        <v>1121</v>
      </c>
      <c r="B171" s="5" t="s">
        <v>1124</v>
      </c>
      <c r="C171" s="5" t="s">
        <v>1123</v>
      </c>
      <c r="D171" s="5" t="s">
        <v>1038</v>
      </c>
      <c r="E171" s="5" t="s">
        <v>1125</v>
      </c>
      <c r="F171" s="5" t="s">
        <v>1122</v>
      </c>
      <c r="G171" s="5">
        <v>2</v>
      </c>
      <c r="H171" s="15">
        <v>1</v>
      </c>
      <c r="I171" s="4" t="s">
        <v>3158</v>
      </c>
      <c r="J171" s="13">
        <v>1.0622083396055999</v>
      </c>
      <c r="K171" s="5">
        <v>2015</v>
      </c>
      <c r="L171" s="12" t="s">
        <v>1569</v>
      </c>
      <c r="N171" s="12">
        <v>12.7</v>
      </c>
      <c r="O171" s="5">
        <v>2015</v>
      </c>
      <c r="P171" s="12"/>
      <c r="R171" s="12">
        <v>2</v>
      </c>
      <c r="S171" s="5">
        <v>2015</v>
      </c>
      <c r="T171" s="12">
        <v>0</v>
      </c>
      <c r="U171" s="5">
        <v>2015</v>
      </c>
      <c r="V171" s="12">
        <v>8</v>
      </c>
      <c r="W171" s="5">
        <v>2015</v>
      </c>
      <c r="X171" s="14">
        <v>100</v>
      </c>
      <c r="Y171" s="5">
        <v>2015</v>
      </c>
      <c r="Z171" s="14"/>
    </row>
    <row r="172" spans="1:26" ht="12.75" customHeight="1" x14ac:dyDescent="0.25">
      <c r="A172" s="5" t="s">
        <v>1126</v>
      </c>
      <c r="B172" s="5" t="s">
        <v>1129</v>
      </c>
      <c r="C172" s="5" t="s">
        <v>1128</v>
      </c>
      <c r="D172" s="5" t="s">
        <v>1038</v>
      </c>
      <c r="E172" s="5" t="s">
        <v>1130</v>
      </c>
      <c r="F172" s="5" t="s">
        <v>1127</v>
      </c>
      <c r="G172" s="5">
        <v>2</v>
      </c>
      <c r="H172" s="15">
        <v>1</v>
      </c>
      <c r="I172" s="4"/>
      <c r="J172" s="13">
        <v>0.83291081502539499</v>
      </c>
      <c r="K172" s="5">
        <v>2009</v>
      </c>
      <c r="L172" s="12">
        <v>99</v>
      </c>
      <c r="M172" s="5">
        <v>2015</v>
      </c>
      <c r="N172" s="12">
        <v>3.2099999999999995</v>
      </c>
      <c r="O172" s="5">
        <v>2015</v>
      </c>
      <c r="P172" s="12"/>
      <c r="R172" s="12">
        <v>0</v>
      </c>
      <c r="S172" s="5">
        <v>2015</v>
      </c>
      <c r="T172" s="12">
        <v>15</v>
      </c>
      <c r="U172" s="5">
        <v>2015</v>
      </c>
      <c r="V172" s="12">
        <v>0</v>
      </c>
      <c r="W172" s="5">
        <v>2015</v>
      </c>
      <c r="X172" s="14">
        <v>100</v>
      </c>
      <c r="Y172" s="5">
        <v>2015</v>
      </c>
      <c r="Z172" s="14"/>
    </row>
    <row r="173" spans="1:26" ht="12.75" customHeight="1" x14ac:dyDescent="0.25">
      <c r="A173" s="5" t="s">
        <v>1131</v>
      </c>
      <c r="B173" s="5" t="s">
        <v>1129</v>
      </c>
      <c r="C173" s="5" t="s">
        <v>1128</v>
      </c>
      <c r="D173" s="5" t="s">
        <v>1038</v>
      </c>
      <c r="E173" s="5" t="s">
        <v>1133</v>
      </c>
      <c r="F173" s="5" t="s">
        <v>1132</v>
      </c>
      <c r="G173" s="5">
        <v>2</v>
      </c>
      <c r="H173" s="15">
        <v>1</v>
      </c>
      <c r="I173" s="4"/>
      <c r="J173" s="13">
        <v>0.53559347643733768</v>
      </c>
      <c r="K173" s="5">
        <v>2015</v>
      </c>
      <c r="L173" s="12">
        <v>98.9</v>
      </c>
      <c r="M173" s="5">
        <v>2013</v>
      </c>
      <c r="N173" s="12">
        <v>9.3699999999999974</v>
      </c>
      <c r="O173" s="5">
        <v>2013</v>
      </c>
      <c r="P173" s="12"/>
      <c r="R173" s="12">
        <v>0</v>
      </c>
      <c r="S173" s="5">
        <v>2013</v>
      </c>
      <c r="T173" s="12">
        <v>16</v>
      </c>
      <c r="U173" s="5">
        <v>2013</v>
      </c>
      <c r="V173" s="12">
        <v>0</v>
      </c>
      <c r="W173" s="5">
        <v>2013</v>
      </c>
      <c r="X173" s="14">
        <v>100</v>
      </c>
      <c r="Y173" s="5">
        <v>2013</v>
      </c>
      <c r="Z173" s="14"/>
    </row>
    <row r="174" spans="1:26" ht="12.75" customHeight="1" x14ac:dyDescent="0.25">
      <c r="A174" s="5" t="s">
        <v>1134</v>
      </c>
      <c r="B174" s="5" t="s">
        <v>1129</v>
      </c>
      <c r="C174" s="5" t="s">
        <v>1128</v>
      </c>
      <c r="D174" s="5" t="s">
        <v>1038</v>
      </c>
      <c r="E174" s="5" t="s">
        <v>1575</v>
      </c>
      <c r="F174" s="5" t="s">
        <v>1135</v>
      </c>
      <c r="G174" s="5">
        <v>2</v>
      </c>
      <c r="H174" s="15">
        <v>1</v>
      </c>
      <c r="I174" s="4"/>
      <c r="J174" s="13">
        <v>0.69969573615418224</v>
      </c>
      <c r="K174" s="5">
        <v>2011</v>
      </c>
      <c r="L174" s="12">
        <v>100</v>
      </c>
      <c r="M174" s="5">
        <v>2013</v>
      </c>
      <c r="N174" s="12">
        <v>19.03</v>
      </c>
      <c r="O174" s="5">
        <v>2013</v>
      </c>
      <c r="P174" s="12"/>
      <c r="R174" s="12">
        <v>0</v>
      </c>
      <c r="S174" s="5">
        <v>2013</v>
      </c>
      <c r="T174" s="12">
        <v>17</v>
      </c>
      <c r="U174" s="5">
        <v>2013</v>
      </c>
      <c r="V174" s="12">
        <v>0</v>
      </c>
      <c r="W174" s="5">
        <v>2013</v>
      </c>
      <c r="X174" s="14">
        <v>100</v>
      </c>
      <c r="Y174" s="5">
        <v>2013</v>
      </c>
      <c r="Z174" s="14"/>
    </row>
    <row r="175" spans="1:26" ht="12.75" customHeight="1" x14ac:dyDescent="0.25">
      <c r="A175" s="5" t="s">
        <v>403</v>
      </c>
      <c r="B175" s="5" t="s">
        <v>406</v>
      </c>
      <c r="C175" s="5" t="s">
        <v>405</v>
      </c>
      <c r="D175" s="5" t="s">
        <v>360</v>
      </c>
      <c r="E175" s="5" t="s">
        <v>407</v>
      </c>
      <c r="F175" s="5" t="s">
        <v>404</v>
      </c>
      <c r="G175" s="5">
        <v>1</v>
      </c>
      <c r="H175" s="15">
        <v>3</v>
      </c>
      <c r="I175" s="4" t="s">
        <v>1862</v>
      </c>
      <c r="J175" s="13" t="s">
        <v>1569</v>
      </c>
      <c r="L175" s="12">
        <v>60</v>
      </c>
      <c r="N175" s="12" t="s">
        <v>1569</v>
      </c>
      <c r="P175" s="12"/>
      <c r="R175" s="12">
        <v>0</v>
      </c>
      <c r="T175" s="12">
        <v>0</v>
      </c>
      <c r="V175" s="12">
        <v>0</v>
      </c>
      <c r="X175" s="14">
        <v>40</v>
      </c>
      <c r="Z175" s="14"/>
    </row>
    <row r="176" spans="1:26" ht="12.75" customHeight="1" x14ac:dyDescent="0.25">
      <c r="A176" s="5" t="s">
        <v>408</v>
      </c>
      <c r="B176" s="5" t="s">
        <v>7</v>
      </c>
      <c r="C176" s="5" t="s">
        <v>410</v>
      </c>
      <c r="D176" s="5" t="s">
        <v>360</v>
      </c>
      <c r="E176" s="5" t="s">
        <v>411</v>
      </c>
      <c r="F176" s="5" t="s">
        <v>409</v>
      </c>
      <c r="G176" s="5">
        <v>2</v>
      </c>
      <c r="H176" s="15">
        <v>2</v>
      </c>
      <c r="I176" s="4" t="s">
        <v>1863</v>
      </c>
      <c r="J176" s="13">
        <v>0.60412531285060844</v>
      </c>
      <c r="K176" s="5">
        <v>2016</v>
      </c>
      <c r="L176" s="12" t="s">
        <v>1569</v>
      </c>
      <c r="N176" s="12" t="s">
        <v>1569</v>
      </c>
      <c r="P176" s="12"/>
      <c r="R176" s="12">
        <v>0</v>
      </c>
      <c r="S176" s="5">
        <v>2016</v>
      </c>
      <c r="T176" s="12">
        <v>0</v>
      </c>
      <c r="U176" s="5">
        <v>2016</v>
      </c>
      <c r="V176" s="12">
        <v>0</v>
      </c>
      <c r="W176" s="5">
        <v>2016</v>
      </c>
      <c r="X176" s="14">
        <v>0</v>
      </c>
      <c r="Y176" s="5">
        <v>2016</v>
      </c>
      <c r="Z176" s="14"/>
    </row>
    <row r="177" spans="1:26" ht="12.75" customHeight="1" x14ac:dyDescent="0.25">
      <c r="A177" s="5" t="s">
        <v>668</v>
      </c>
      <c r="B177" s="5" t="s">
        <v>1649</v>
      </c>
      <c r="C177" s="5" t="s">
        <v>670</v>
      </c>
      <c r="D177" s="5" t="s">
        <v>620</v>
      </c>
      <c r="E177" s="5" t="s">
        <v>671</v>
      </c>
      <c r="F177" s="5" t="s">
        <v>669</v>
      </c>
      <c r="G177" s="5">
        <v>2</v>
      </c>
      <c r="H177" s="15">
        <v>2</v>
      </c>
      <c r="I177" s="4" t="s">
        <v>1864</v>
      </c>
      <c r="J177" s="13">
        <v>0.50612833453496764</v>
      </c>
      <c r="K177" s="5">
        <v>2012</v>
      </c>
      <c r="L177" s="12" t="s">
        <v>1569</v>
      </c>
      <c r="N177" s="12">
        <v>6.1999999999999993</v>
      </c>
      <c r="O177" s="5">
        <v>2012</v>
      </c>
      <c r="P177" s="12"/>
      <c r="R177" s="12" t="s">
        <v>1569</v>
      </c>
      <c r="T177" s="12" t="s">
        <v>1569</v>
      </c>
      <c r="V177" s="12" t="s">
        <v>1569</v>
      </c>
      <c r="X177" s="14" t="s">
        <v>1569</v>
      </c>
      <c r="Z177" s="14"/>
    </row>
    <row r="178" spans="1:26" ht="12.75" customHeight="1" x14ac:dyDescent="0.25">
      <c r="A178" s="5" t="s">
        <v>1136</v>
      </c>
      <c r="B178" s="5" t="s">
        <v>1139</v>
      </c>
      <c r="C178" s="5" t="s">
        <v>1138</v>
      </c>
      <c r="D178" s="5" t="s">
        <v>1038</v>
      </c>
      <c r="E178" s="5" t="s">
        <v>1140</v>
      </c>
      <c r="F178" s="5" t="s">
        <v>1137</v>
      </c>
      <c r="G178" s="5">
        <v>2</v>
      </c>
      <c r="H178" s="15">
        <v>2</v>
      </c>
      <c r="I178" s="4" t="s">
        <v>1865</v>
      </c>
      <c r="J178" s="13">
        <v>0.86959574406565221</v>
      </c>
      <c r="K178" s="5">
        <v>2016</v>
      </c>
      <c r="L178" s="12">
        <v>100</v>
      </c>
      <c r="M178" s="5">
        <v>2016</v>
      </c>
      <c r="N178" s="12">
        <v>12.6</v>
      </c>
      <c r="O178" s="5">
        <v>2016</v>
      </c>
      <c r="P178" s="12"/>
      <c r="R178" s="12">
        <v>0</v>
      </c>
      <c r="S178" s="5">
        <v>2016</v>
      </c>
      <c r="T178" s="12">
        <v>0.42</v>
      </c>
      <c r="U178" s="5">
        <v>2016</v>
      </c>
      <c r="V178" s="12">
        <v>0</v>
      </c>
      <c r="W178" s="5">
        <v>2016</v>
      </c>
      <c r="X178" s="14">
        <v>100</v>
      </c>
      <c r="Y178" s="5">
        <v>2016</v>
      </c>
      <c r="Z178" s="14"/>
    </row>
    <row r="179" spans="1:26" ht="12.75" customHeight="1" x14ac:dyDescent="0.25">
      <c r="A179" s="5" t="s">
        <v>1141</v>
      </c>
      <c r="B179" s="5" t="s">
        <v>1139</v>
      </c>
      <c r="C179" s="5" t="s">
        <v>1138</v>
      </c>
      <c r="D179" s="5" t="s">
        <v>1038</v>
      </c>
      <c r="E179" s="5" t="s">
        <v>1576</v>
      </c>
      <c r="F179" s="5" t="s">
        <v>1142</v>
      </c>
      <c r="G179" s="5">
        <v>2</v>
      </c>
      <c r="H179" s="15">
        <v>2</v>
      </c>
      <c r="I179" s="4" t="s">
        <v>1865</v>
      </c>
      <c r="J179" s="13">
        <v>1.171407984091394</v>
      </c>
      <c r="K179" s="5">
        <v>2010</v>
      </c>
      <c r="L179" s="12">
        <v>100</v>
      </c>
      <c r="M179" s="5">
        <v>2016</v>
      </c>
      <c r="N179" s="12">
        <v>10</v>
      </c>
      <c r="O179" s="5">
        <v>2016</v>
      </c>
      <c r="P179" s="12"/>
      <c r="R179" s="12">
        <v>0</v>
      </c>
      <c r="S179" s="5">
        <v>2016</v>
      </c>
      <c r="T179" s="12">
        <v>5.2</v>
      </c>
      <c r="U179" s="5">
        <v>2016</v>
      </c>
      <c r="V179" s="12">
        <v>0</v>
      </c>
      <c r="W179" s="5">
        <v>2016</v>
      </c>
      <c r="X179" s="14">
        <v>99.599156118143455</v>
      </c>
      <c r="Y179" s="5">
        <v>2016</v>
      </c>
      <c r="Z179" s="14"/>
    </row>
    <row r="180" spans="1:26" ht="12.75" customHeight="1" x14ac:dyDescent="0.25">
      <c r="A180" s="5" t="s">
        <v>72</v>
      </c>
      <c r="B180" s="5" t="s">
        <v>75</v>
      </c>
      <c r="C180" s="5" t="s">
        <v>74</v>
      </c>
      <c r="D180" s="5" t="s">
        <v>35</v>
      </c>
      <c r="E180" s="5" t="s">
        <v>76</v>
      </c>
      <c r="F180" s="5" t="s">
        <v>73</v>
      </c>
      <c r="G180" s="5">
        <v>2</v>
      </c>
      <c r="H180" s="15">
        <v>1</v>
      </c>
      <c r="I180" s="4"/>
      <c r="J180" s="13">
        <v>1.0201336762975812</v>
      </c>
      <c r="K180" s="5">
        <v>2015</v>
      </c>
      <c r="L180" s="12">
        <v>100</v>
      </c>
      <c r="M180" s="5">
        <v>2015</v>
      </c>
      <c r="N180" s="12">
        <v>21.900000000000002</v>
      </c>
      <c r="O180" s="5">
        <v>2015</v>
      </c>
      <c r="P180" s="12"/>
      <c r="R180" s="12" t="s">
        <v>1569</v>
      </c>
      <c r="T180" s="12" t="s">
        <v>1569</v>
      </c>
      <c r="V180" s="12" t="s">
        <v>1569</v>
      </c>
      <c r="X180" s="14" t="s">
        <v>1569</v>
      </c>
      <c r="Z180" s="14"/>
    </row>
    <row r="181" spans="1:26" ht="12.75" customHeight="1" x14ac:dyDescent="0.25">
      <c r="A181" s="5" t="s">
        <v>77</v>
      </c>
      <c r="B181" s="5" t="s">
        <v>75</v>
      </c>
      <c r="C181" s="5" t="s">
        <v>74</v>
      </c>
      <c r="D181" s="5" t="s">
        <v>35</v>
      </c>
      <c r="E181" s="5" t="s">
        <v>79</v>
      </c>
      <c r="F181" s="5" t="s">
        <v>78</v>
      </c>
      <c r="G181" s="5">
        <v>2</v>
      </c>
      <c r="H181" s="15">
        <v>1</v>
      </c>
      <c r="I181" s="4"/>
      <c r="J181" s="13">
        <v>1.5096146118721456</v>
      </c>
      <c r="K181" s="5">
        <v>2015</v>
      </c>
      <c r="L181" s="12" t="s">
        <v>1569</v>
      </c>
      <c r="N181" s="12" t="s">
        <v>1569</v>
      </c>
      <c r="P181" s="12"/>
      <c r="R181" s="12" t="s">
        <v>1569</v>
      </c>
      <c r="T181" s="12" t="s">
        <v>1569</v>
      </c>
      <c r="V181" s="12" t="s">
        <v>1569</v>
      </c>
      <c r="X181" s="14" t="s">
        <v>1569</v>
      </c>
      <c r="Z181" s="14"/>
    </row>
    <row r="182" spans="1:26" ht="12.75" customHeight="1" x14ac:dyDescent="0.25">
      <c r="A182" s="5" t="s">
        <v>1143</v>
      </c>
      <c r="B182" s="5" t="s">
        <v>1146</v>
      </c>
      <c r="C182" s="5" t="s">
        <v>1145</v>
      </c>
      <c r="D182" s="5" t="s">
        <v>1038</v>
      </c>
      <c r="E182" s="5" t="s">
        <v>1147</v>
      </c>
      <c r="F182" s="5" t="s">
        <v>1144</v>
      </c>
      <c r="G182" s="5">
        <v>1</v>
      </c>
      <c r="H182" s="15">
        <v>1</v>
      </c>
      <c r="I182" s="4" t="s">
        <v>3159</v>
      </c>
      <c r="J182" s="13">
        <v>0.70000000192419276</v>
      </c>
      <c r="K182" s="5">
        <v>2015</v>
      </c>
      <c r="L182" s="12">
        <v>100</v>
      </c>
      <c r="M182" s="5">
        <v>2015</v>
      </c>
      <c r="N182" s="12">
        <v>8</v>
      </c>
      <c r="O182" s="5">
        <v>2015</v>
      </c>
      <c r="P182" s="12"/>
      <c r="R182" s="12">
        <v>0</v>
      </c>
      <c r="S182" s="5">
        <v>2015</v>
      </c>
      <c r="T182" s="12">
        <v>0</v>
      </c>
      <c r="U182" s="5">
        <v>2015</v>
      </c>
      <c r="V182" s="12">
        <v>0</v>
      </c>
      <c r="W182" s="5">
        <v>2015</v>
      </c>
      <c r="X182" s="14">
        <v>97</v>
      </c>
      <c r="Y182" s="5">
        <v>2015</v>
      </c>
      <c r="Z182" s="14"/>
    </row>
    <row r="183" spans="1:26" ht="12.75" customHeight="1" x14ac:dyDescent="0.25">
      <c r="A183" s="5" t="s">
        <v>84</v>
      </c>
      <c r="B183" s="5" t="s">
        <v>82</v>
      </c>
      <c r="C183" s="5" t="s">
        <v>81</v>
      </c>
      <c r="D183" s="5" t="s">
        <v>35</v>
      </c>
      <c r="E183" s="5" t="s">
        <v>86</v>
      </c>
      <c r="F183" s="5" t="s">
        <v>85</v>
      </c>
      <c r="G183" s="5">
        <v>1</v>
      </c>
      <c r="H183" s="15">
        <v>2</v>
      </c>
      <c r="I183" s="4" t="s">
        <v>1867</v>
      </c>
      <c r="J183" s="13" t="s">
        <v>1569</v>
      </c>
      <c r="L183" s="12" t="s">
        <v>1569</v>
      </c>
      <c r="N183" s="12">
        <v>17</v>
      </c>
      <c r="P183" s="12"/>
      <c r="R183" s="12" t="s">
        <v>1569</v>
      </c>
      <c r="T183" s="12" t="s">
        <v>1569</v>
      </c>
      <c r="V183" s="12" t="s">
        <v>1569</v>
      </c>
      <c r="X183" s="14" t="s">
        <v>1569</v>
      </c>
      <c r="Z183" s="14"/>
    </row>
    <row r="184" spans="1:26" ht="12.75" customHeight="1" x14ac:dyDescent="0.25">
      <c r="A184" s="5" t="s">
        <v>87</v>
      </c>
      <c r="B184" s="5" t="s">
        <v>90</v>
      </c>
      <c r="C184" s="5" t="s">
        <v>89</v>
      </c>
      <c r="D184" s="5" t="s">
        <v>35</v>
      </c>
      <c r="E184" s="5" t="s">
        <v>91</v>
      </c>
      <c r="F184" s="5" t="s">
        <v>88</v>
      </c>
      <c r="G184" s="5">
        <v>2</v>
      </c>
      <c r="H184" s="15">
        <v>2</v>
      </c>
      <c r="I184" s="4" t="s">
        <v>1868</v>
      </c>
      <c r="J184" s="13">
        <v>1.2041095570021112</v>
      </c>
      <c r="K184" s="5">
        <v>2014</v>
      </c>
      <c r="L184" s="12" t="s">
        <v>1569</v>
      </c>
      <c r="N184" s="12" t="s">
        <v>1569</v>
      </c>
      <c r="P184" s="12"/>
      <c r="R184" s="12" t="s">
        <v>1569</v>
      </c>
      <c r="T184" s="12" t="s">
        <v>1569</v>
      </c>
      <c r="V184" s="12" t="s">
        <v>1569</v>
      </c>
      <c r="X184" s="14" t="s">
        <v>1569</v>
      </c>
      <c r="Z184" s="14"/>
    </row>
    <row r="185" spans="1:26" ht="12.75" customHeight="1" x14ac:dyDescent="0.25">
      <c r="A185" s="5" t="s">
        <v>92</v>
      </c>
      <c r="B185" s="5" t="s">
        <v>90</v>
      </c>
      <c r="C185" s="5" t="s">
        <v>89</v>
      </c>
      <c r="D185" s="5" t="s">
        <v>35</v>
      </c>
      <c r="E185" s="5" t="s">
        <v>94</v>
      </c>
      <c r="F185" s="5" t="s">
        <v>93</v>
      </c>
      <c r="G185" s="5">
        <v>1</v>
      </c>
      <c r="H185" s="15">
        <v>1</v>
      </c>
      <c r="I185" s="4" t="s">
        <v>1869</v>
      </c>
      <c r="J185" s="13">
        <v>0.88349041255883931</v>
      </c>
      <c r="K185" s="5">
        <v>2013</v>
      </c>
      <c r="L185" s="12" t="s">
        <v>1569</v>
      </c>
      <c r="N185" s="12" t="s">
        <v>1569</v>
      </c>
      <c r="P185" s="12"/>
      <c r="R185" s="12" t="s">
        <v>1569</v>
      </c>
      <c r="T185" s="12" t="s">
        <v>1569</v>
      </c>
      <c r="V185" s="12" t="s">
        <v>1569</v>
      </c>
      <c r="X185" s="14" t="s">
        <v>1569</v>
      </c>
      <c r="Z185" s="14"/>
    </row>
    <row r="186" spans="1:26" ht="12.75" customHeight="1" x14ac:dyDescent="0.25">
      <c r="A186" s="5" t="s">
        <v>95</v>
      </c>
      <c r="B186" s="5" t="s">
        <v>98</v>
      </c>
      <c r="C186" s="5" t="s">
        <v>97</v>
      </c>
      <c r="D186" s="5" t="s">
        <v>35</v>
      </c>
      <c r="E186" s="5" t="s">
        <v>99</v>
      </c>
      <c r="F186" s="5" t="s">
        <v>96</v>
      </c>
      <c r="G186" s="5">
        <v>2</v>
      </c>
      <c r="H186" s="15">
        <v>1</v>
      </c>
      <c r="I186" s="4"/>
      <c r="J186" s="13">
        <v>1.123455321010042</v>
      </c>
      <c r="K186" s="5">
        <v>2014</v>
      </c>
      <c r="L186" s="12">
        <v>100</v>
      </c>
      <c r="M186" s="5">
        <v>2014</v>
      </c>
      <c r="N186" s="12" t="s">
        <v>1569</v>
      </c>
      <c r="P186" s="12"/>
      <c r="R186" s="12" t="s">
        <v>1569</v>
      </c>
      <c r="T186" s="12" t="s">
        <v>1569</v>
      </c>
      <c r="V186" s="12" t="s">
        <v>1569</v>
      </c>
      <c r="X186" s="14" t="s">
        <v>1569</v>
      </c>
      <c r="Z186" s="14"/>
    </row>
    <row r="187" spans="1:26" ht="12.75" customHeight="1" x14ac:dyDescent="0.25">
      <c r="A187" s="5" t="s">
        <v>672</v>
      </c>
      <c r="B187" s="5" t="s">
        <v>675</v>
      </c>
      <c r="C187" s="5" t="s">
        <v>674</v>
      </c>
      <c r="D187" s="5" t="s">
        <v>620</v>
      </c>
      <c r="E187" s="5" t="s">
        <v>676</v>
      </c>
      <c r="F187" s="5" t="s">
        <v>673</v>
      </c>
      <c r="G187" s="5">
        <v>2</v>
      </c>
      <c r="H187" s="15">
        <v>1</v>
      </c>
      <c r="I187" s="4"/>
      <c r="J187" s="13"/>
      <c r="L187" s="12" t="s">
        <v>1569</v>
      </c>
      <c r="N187" s="12" t="s">
        <v>1569</v>
      </c>
      <c r="P187" s="12"/>
      <c r="R187" s="12">
        <v>0</v>
      </c>
      <c r="S187" s="5">
        <v>2002</v>
      </c>
      <c r="T187" s="12">
        <v>0</v>
      </c>
      <c r="U187" s="5">
        <v>2002</v>
      </c>
      <c r="V187" s="12">
        <v>0</v>
      </c>
      <c r="W187" s="5">
        <v>2002</v>
      </c>
      <c r="X187" s="14">
        <v>0</v>
      </c>
      <c r="Y187" s="5">
        <v>2002</v>
      </c>
      <c r="Z187" s="14"/>
    </row>
    <row r="188" spans="1:26" ht="12.75" customHeight="1" x14ac:dyDescent="0.25">
      <c r="A188" s="5" t="s">
        <v>1148</v>
      </c>
      <c r="B188" s="5" t="s">
        <v>1</v>
      </c>
      <c r="C188" s="5" t="s">
        <v>1150</v>
      </c>
      <c r="D188" s="5" t="s">
        <v>1038</v>
      </c>
      <c r="E188" s="5" t="s">
        <v>2</v>
      </c>
      <c r="F188" s="5" t="s">
        <v>1149</v>
      </c>
      <c r="G188" s="5" t="s">
        <v>1791</v>
      </c>
      <c r="H188" s="15">
        <v>2</v>
      </c>
      <c r="I188" s="4" t="s">
        <v>1870</v>
      </c>
      <c r="J188" s="13">
        <v>1.4745065967212947</v>
      </c>
      <c r="K188" s="5">
        <v>2013</v>
      </c>
      <c r="L188" s="12">
        <v>85</v>
      </c>
      <c r="M188" s="5">
        <v>2013</v>
      </c>
      <c r="N188" s="12">
        <v>8.8845014807502469</v>
      </c>
      <c r="O188" s="5">
        <v>2013</v>
      </c>
      <c r="P188" s="12"/>
      <c r="R188" s="12">
        <v>0</v>
      </c>
      <c r="S188" s="5">
        <v>2013</v>
      </c>
      <c r="T188" s="12">
        <v>0</v>
      </c>
      <c r="U188" s="5">
        <v>2013</v>
      </c>
      <c r="V188" s="12">
        <v>0</v>
      </c>
      <c r="W188" s="5">
        <v>2013</v>
      </c>
      <c r="X188" s="14">
        <v>72</v>
      </c>
      <c r="Y188" s="5">
        <v>2013</v>
      </c>
      <c r="Z188" s="14"/>
    </row>
    <row r="189" spans="1:26" ht="12.75" customHeight="1" x14ac:dyDescent="0.25">
      <c r="A189" s="5" t="s">
        <v>1151</v>
      </c>
      <c r="B189" s="5" t="s">
        <v>1154</v>
      </c>
      <c r="C189" s="5" t="s">
        <v>1153</v>
      </c>
      <c r="D189" s="5" t="s">
        <v>1038</v>
      </c>
      <c r="E189" s="5" t="s">
        <v>1155</v>
      </c>
      <c r="F189" s="5" t="s">
        <v>1152</v>
      </c>
      <c r="G189" s="5">
        <v>2</v>
      </c>
      <c r="H189" s="15">
        <v>1</v>
      </c>
      <c r="I189" s="4"/>
      <c r="J189" s="13">
        <v>0.95505616959831241</v>
      </c>
      <c r="K189" s="5">
        <v>2012</v>
      </c>
      <c r="L189" s="12">
        <v>89</v>
      </c>
      <c r="M189" s="5">
        <v>2012</v>
      </c>
      <c r="N189" s="12">
        <v>14.210000000000003</v>
      </c>
      <c r="O189" s="5">
        <v>2012</v>
      </c>
      <c r="P189" s="12"/>
      <c r="R189" s="12" t="s">
        <v>1569</v>
      </c>
      <c r="T189" s="12" t="s">
        <v>1569</v>
      </c>
      <c r="V189" s="12" t="s">
        <v>1569</v>
      </c>
      <c r="X189" s="14">
        <v>100</v>
      </c>
      <c r="Y189" s="5">
        <v>2012</v>
      </c>
      <c r="Z189" s="14"/>
    </row>
    <row r="190" spans="1:26" ht="12.75" customHeight="1" x14ac:dyDescent="0.25">
      <c r="A190" s="5" t="s">
        <v>677</v>
      </c>
      <c r="B190" s="5" t="s">
        <v>1377</v>
      </c>
      <c r="C190" s="5" t="s">
        <v>679</v>
      </c>
      <c r="D190" s="5" t="s">
        <v>620</v>
      </c>
      <c r="E190" s="5" t="s">
        <v>680</v>
      </c>
      <c r="F190" s="5" t="s">
        <v>678</v>
      </c>
      <c r="G190" s="5">
        <v>1</v>
      </c>
      <c r="H190" s="15">
        <v>1</v>
      </c>
      <c r="I190" s="4" t="s">
        <v>3160</v>
      </c>
      <c r="J190" s="13">
        <v>1.6666666666666665</v>
      </c>
      <c r="K190" s="5">
        <v>2012</v>
      </c>
      <c r="L190" s="12">
        <v>65</v>
      </c>
      <c r="M190" s="5">
        <v>2012</v>
      </c>
      <c r="N190" s="12">
        <v>3.8</v>
      </c>
      <c r="O190" s="5">
        <v>2012</v>
      </c>
      <c r="P190" s="12"/>
      <c r="R190" s="12" t="s">
        <v>1569</v>
      </c>
      <c r="T190" s="12" t="s">
        <v>1569</v>
      </c>
      <c r="V190" s="12" t="s">
        <v>1569</v>
      </c>
      <c r="X190" s="14" t="s">
        <v>1569</v>
      </c>
      <c r="Z190" s="14"/>
    </row>
    <row r="191" spans="1:26" ht="12.75" customHeight="1" x14ac:dyDescent="0.25">
      <c r="A191" s="5" t="s">
        <v>681</v>
      </c>
      <c r="B191" s="5" t="s">
        <v>684</v>
      </c>
      <c r="C191" s="5" t="s">
        <v>683</v>
      </c>
      <c r="D191" s="5" t="s">
        <v>620</v>
      </c>
      <c r="E191" s="5" t="s">
        <v>685</v>
      </c>
      <c r="F191" s="5" t="s">
        <v>682</v>
      </c>
      <c r="G191" s="5">
        <v>2</v>
      </c>
      <c r="H191" s="15">
        <v>2</v>
      </c>
      <c r="I191" s="4" t="s">
        <v>1871</v>
      </c>
      <c r="J191" s="13">
        <v>0.73362470498620158</v>
      </c>
      <c r="K191" s="5">
        <v>2013</v>
      </c>
      <c r="L191" s="12">
        <v>65.38</v>
      </c>
      <c r="M191" s="5">
        <v>2013</v>
      </c>
      <c r="N191" s="12">
        <v>11</v>
      </c>
      <c r="O191" s="5">
        <v>2013</v>
      </c>
      <c r="P191" s="12"/>
      <c r="R191" s="12">
        <v>0</v>
      </c>
      <c r="S191" s="5">
        <v>2013</v>
      </c>
      <c r="T191" s="12">
        <v>0</v>
      </c>
      <c r="U191" s="5">
        <v>2013</v>
      </c>
      <c r="V191" s="12">
        <v>0</v>
      </c>
      <c r="W191" s="5">
        <v>2013</v>
      </c>
      <c r="X191" s="14">
        <v>100</v>
      </c>
      <c r="Y191" s="5">
        <v>2013</v>
      </c>
      <c r="Z191" s="14"/>
    </row>
    <row r="192" spans="1:26" ht="12.75" customHeight="1" x14ac:dyDescent="0.25">
      <c r="A192" s="5" t="s">
        <v>100</v>
      </c>
      <c r="B192" s="5" t="s">
        <v>103</v>
      </c>
      <c r="C192" s="5" t="s">
        <v>102</v>
      </c>
      <c r="D192" s="5" t="s">
        <v>35</v>
      </c>
      <c r="E192" s="5" t="s">
        <v>104</v>
      </c>
      <c r="F192" s="5" t="s">
        <v>101</v>
      </c>
      <c r="G192" s="5">
        <v>2</v>
      </c>
      <c r="H192" s="15">
        <v>1</v>
      </c>
      <c r="I192" s="4"/>
      <c r="J192" s="13">
        <v>1.4154854079809411</v>
      </c>
      <c r="K192" s="5">
        <v>2012</v>
      </c>
      <c r="L192" s="12" t="s">
        <v>1569</v>
      </c>
      <c r="N192" s="12">
        <v>14.000000000000002</v>
      </c>
      <c r="O192" s="5">
        <v>2012</v>
      </c>
      <c r="P192" s="12"/>
      <c r="R192" s="12" t="s">
        <v>1569</v>
      </c>
      <c r="T192" s="12" t="s">
        <v>1569</v>
      </c>
      <c r="V192" s="12" t="s">
        <v>1569</v>
      </c>
      <c r="X192" s="14" t="s">
        <v>1569</v>
      </c>
      <c r="Z192" s="14"/>
    </row>
    <row r="193" spans="1:26" ht="12.75" customHeight="1" x14ac:dyDescent="0.25">
      <c r="A193" s="5" t="s">
        <v>105</v>
      </c>
      <c r="B193" s="5" t="s">
        <v>103</v>
      </c>
      <c r="C193" s="5" t="s">
        <v>102</v>
      </c>
      <c r="D193" s="5" t="s">
        <v>35</v>
      </c>
      <c r="E193" s="5" t="s">
        <v>107</v>
      </c>
      <c r="F193" s="5" t="s">
        <v>106</v>
      </c>
      <c r="G193" s="5">
        <v>2</v>
      </c>
      <c r="H193" s="15">
        <v>2</v>
      </c>
      <c r="I193" s="4" t="s">
        <v>1873</v>
      </c>
      <c r="J193" s="13" t="s">
        <v>1569</v>
      </c>
      <c r="L193" s="12" t="s">
        <v>1569</v>
      </c>
      <c r="N193" s="12">
        <v>6.9930069930069935E-2</v>
      </c>
      <c r="P193" s="12"/>
      <c r="R193" s="12" t="s">
        <v>1569</v>
      </c>
      <c r="T193" s="12" t="s">
        <v>1569</v>
      </c>
      <c r="V193" s="12" t="s">
        <v>1569</v>
      </c>
      <c r="X193" s="14" t="s">
        <v>1569</v>
      </c>
      <c r="Z193" s="14"/>
    </row>
    <row r="194" spans="1:26" ht="12.75" customHeight="1" x14ac:dyDescent="0.25">
      <c r="A194" s="5" t="s">
        <v>412</v>
      </c>
      <c r="B194" s="5" t="s">
        <v>17</v>
      </c>
      <c r="C194" s="5" t="s">
        <v>414</v>
      </c>
      <c r="D194" s="5" t="s">
        <v>360</v>
      </c>
      <c r="E194" s="5" t="s">
        <v>415</v>
      </c>
      <c r="F194" s="5" t="s">
        <v>413</v>
      </c>
      <c r="G194" s="5">
        <v>3</v>
      </c>
      <c r="H194" s="15">
        <v>2</v>
      </c>
      <c r="I194" s="4" t="s">
        <v>1874</v>
      </c>
      <c r="J194" s="13">
        <v>0.27001704576881108</v>
      </c>
      <c r="K194" s="5">
        <v>2015</v>
      </c>
      <c r="L194" s="12" t="s">
        <v>1569</v>
      </c>
      <c r="N194" s="12">
        <v>6.3094641962944422</v>
      </c>
      <c r="O194" s="5">
        <v>2015</v>
      </c>
      <c r="P194" s="12"/>
      <c r="R194" s="12" t="s">
        <v>1569</v>
      </c>
      <c r="T194" s="12" t="s">
        <v>1569</v>
      </c>
      <c r="V194" s="12" t="s">
        <v>1569</v>
      </c>
      <c r="X194" s="14" t="s">
        <v>1569</v>
      </c>
      <c r="Z194" s="14"/>
    </row>
    <row r="195" spans="1:26" ht="12.75" customHeight="1" x14ac:dyDescent="0.25">
      <c r="A195" s="5" t="s">
        <v>416</v>
      </c>
      <c r="B195" s="5" t="s">
        <v>17</v>
      </c>
      <c r="C195" s="5" t="s">
        <v>414</v>
      </c>
      <c r="D195" s="5" t="s">
        <v>360</v>
      </c>
      <c r="E195" s="5" t="s">
        <v>418</v>
      </c>
      <c r="F195" s="5" t="s">
        <v>417</v>
      </c>
      <c r="G195" s="5">
        <v>3</v>
      </c>
      <c r="H195" s="15">
        <v>2</v>
      </c>
      <c r="I195" s="4" t="s">
        <v>1875</v>
      </c>
      <c r="J195" s="13">
        <v>0.57002369778934814</v>
      </c>
      <c r="K195" s="5">
        <v>2015</v>
      </c>
      <c r="L195" s="12" t="s">
        <v>1569</v>
      </c>
      <c r="N195" s="12">
        <v>5.3999999999999995</v>
      </c>
      <c r="O195" s="5">
        <v>2015</v>
      </c>
      <c r="P195" s="12"/>
      <c r="R195" s="12" t="s">
        <v>1569</v>
      </c>
      <c r="T195" s="12" t="s">
        <v>1569</v>
      </c>
      <c r="V195" s="12" t="s">
        <v>1569</v>
      </c>
      <c r="X195" s="14" t="s">
        <v>1569</v>
      </c>
      <c r="Z195" s="14"/>
    </row>
    <row r="196" spans="1:26" ht="12.75" customHeight="1" x14ac:dyDescent="0.25">
      <c r="A196" s="5" t="s">
        <v>419</v>
      </c>
      <c r="B196" s="5" t="s">
        <v>17</v>
      </c>
      <c r="C196" s="5" t="s">
        <v>414</v>
      </c>
      <c r="D196" s="5" t="s">
        <v>360</v>
      </c>
      <c r="E196" s="5" t="s">
        <v>18</v>
      </c>
      <c r="F196" s="5" t="s">
        <v>420</v>
      </c>
      <c r="G196" s="5" t="s">
        <v>1791</v>
      </c>
      <c r="H196" s="15">
        <v>1</v>
      </c>
      <c r="I196" s="4" t="s">
        <v>3161</v>
      </c>
      <c r="J196" s="13">
        <v>0.542829330046946</v>
      </c>
      <c r="K196" s="5">
        <v>2010</v>
      </c>
      <c r="L196" s="12">
        <v>70</v>
      </c>
      <c r="M196" s="5">
        <v>2010</v>
      </c>
      <c r="N196" s="12">
        <v>12.60587942202292</v>
      </c>
      <c r="O196" s="5">
        <v>2010</v>
      </c>
      <c r="P196" s="12"/>
      <c r="R196" s="12" t="s">
        <v>1569</v>
      </c>
      <c r="T196" s="12" t="s">
        <v>1569</v>
      </c>
      <c r="V196" s="12" t="s">
        <v>1569</v>
      </c>
      <c r="X196" s="14" t="s">
        <v>1569</v>
      </c>
      <c r="Z196" s="14"/>
    </row>
    <row r="197" spans="1:26" ht="12.75" customHeight="1" x14ac:dyDescent="0.25">
      <c r="A197" s="5" t="s">
        <v>421</v>
      </c>
      <c r="B197" s="5" t="s">
        <v>17</v>
      </c>
      <c r="C197" s="5" t="s">
        <v>414</v>
      </c>
      <c r="D197" s="5" t="s">
        <v>360</v>
      </c>
      <c r="E197" s="5" t="s">
        <v>423</v>
      </c>
      <c r="F197" s="5" t="s">
        <v>422</v>
      </c>
      <c r="G197" s="5">
        <v>3</v>
      </c>
      <c r="H197" s="15">
        <v>2</v>
      </c>
      <c r="I197" s="4" t="s">
        <v>1876</v>
      </c>
      <c r="J197" s="13">
        <v>0.40059104935751955</v>
      </c>
      <c r="K197" s="5">
        <v>2015</v>
      </c>
      <c r="L197" s="12" t="s">
        <v>1569</v>
      </c>
      <c r="N197" s="12">
        <v>5.5583628094997479</v>
      </c>
      <c r="O197" s="5">
        <v>2015</v>
      </c>
      <c r="P197" s="12"/>
      <c r="R197" s="12" t="s">
        <v>1569</v>
      </c>
      <c r="T197" s="12" t="s">
        <v>1569</v>
      </c>
      <c r="V197" s="12" t="s">
        <v>1569</v>
      </c>
      <c r="X197" s="14" t="s">
        <v>1569</v>
      </c>
      <c r="Z197" s="14"/>
    </row>
    <row r="198" spans="1:26" ht="12.75" customHeight="1" x14ac:dyDescent="0.25">
      <c r="A198" s="5" t="s">
        <v>424</v>
      </c>
      <c r="B198" s="5" t="s">
        <v>17</v>
      </c>
      <c r="C198" s="5" t="s">
        <v>414</v>
      </c>
      <c r="D198" s="5" t="s">
        <v>360</v>
      </c>
      <c r="E198" s="5" t="s">
        <v>426</v>
      </c>
      <c r="F198" s="5" t="s">
        <v>425</v>
      </c>
      <c r="G198" s="5">
        <v>3</v>
      </c>
      <c r="H198" s="15">
        <v>2</v>
      </c>
      <c r="I198" s="4" t="s">
        <v>1877</v>
      </c>
      <c r="J198" s="13">
        <v>0.3562599342368678</v>
      </c>
      <c r="K198" s="5">
        <v>2015</v>
      </c>
      <c r="L198" s="12" t="s">
        <v>1569</v>
      </c>
      <c r="N198" s="12">
        <v>1.0050251256281406</v>
      </c>
      <c r="O198" s="5">
        <v>2015</v>
      </c>
      <c r="P198" s="12"/>
      <c r="R198" s="12" t="s">
        <v>1569</v>
      </c>
      <c r="T198" s="12" t="s">
        <v>1569</v>
      </c>
      <c r="V198" s="12" t="s">
        <v>1569</v>
      </c>
      <c r="X198" s="14" t="s">
        <v>1569</v>
      </c>
      <c r="Z198" s="14"/>
    </row>
    <row r="199" spans="1:26" ht="12.75" customHeight="1" x14ac:dyDescent="0.25">
      <c r="A199" s="5" t="s">
        <v>427</v>
      </c>
      <c r="B199" s="5" t="s">
        <v>17</v>
      </c>
      <c r="C199" s="5" t="s">
        <v>414</v>
      </c>
      <c r="D199" s="5" t="s">
        <v>360</v>
      </c>
      <c r="E199" s="5" t="s">
        <v>429</v>
      </c>
      <c r="F199" s="5" t="s">
        <v>428</v>
      </c>
      <c r="G199" s="5">
        <v>3</v>
      </c>
      <c r="H199" s="15">
        <v>2</v>
      </c>
      <c r="I199" s="4" t="s">
        <v>1878</v>
      </c>
      <c r="J199" s="13">
        <v>0.34893655284309882</v>
      </c>
      <c r="K199" s="5">
        <v>2015</v>
      </c>
      <c r="L199" s="12" t="s">
        <v>1569</v>
      </c>
      <c r="N199" s="12">
        <v>4.254413954477771</v>
      </c>
      <c r="O199" s="5">
        <v>2015</v>
      </c>
      <c r="P199" s="12"/>
      <c r="R199" s="12" t="s">
        <v>1569</v>
      </c>
      <c r="T199" s="12" t="s">
        <v>1569</v>
      </c>
      <c r="V199" s="12" t="s">
        <v>1569</v>
      </c>
      <c r="X199" s="14" t="s">
        <v>1569</v>
      </c>
      <c r="Z199" s="14"/>
    </row>
    <row r="200" spans="1:26" ht="12.75" customHeight="1" x14ac:dyDescent="0.25">
      <c r="A200" s="5" t="s">
        <v>430</v>
      </c>
      <c r="B200" s="5" t="s">
        <v>17</v>
      </c>
      <c r="C200" s="5" t="s">
        <v>414</v>
      </c>
      <c r="D200" s="5" t="s">
        <v>360</v>
      </c>
      <c r="E200" s="5" t="s">
        <v>432</v>
      </c>
      <c r="F200" s="5" t="s">
        <v>431</v>
      </c>
      <c r="G200" s="5">
        <v>3</v>
      </c>
      <c r="H200" s="15">
        <v>2</v>
      </c>
      <c r="I200" s="4" t="s">
        <v>1879</v>
      </c>
      <c r="J200" s="13">
        <v>0.15195129813292263</v>
      </c>
      <c r="K200" s="5">
        <v>2015</v>
      </c>
      <c r="L200" s="12" t="s">
        <v>1569</v>
      </c>
      <c r="N200" s="12">
        <v>7.5376884422110546</v>
      </c>
      <c r="O200" s="5">
        <v>2015</v>
      </c>
      <c r="P200" s="12"/>
      <c r="R200" s="12" t="s">
        <v>1569</v>
      </c>
      <c r="T200" s="12" t="s">
        <v>1569</v>
      </c>
      <c r="V200" s="12" t="s">
        <v>1569</v>
      </c>
      <c r="X200" s="14" t="s">
        <v>1569</v>
      </c>
      <c r="Z200" s="14"/>
    </row>
    <row r="201" spans="1:26" ht="12.75" customHeight="1" x14ac:dyDescent="0.25">
      <c r="A201" s="5" t="s">
        <v>433</v>
      </c>
      <c r="B201" s="5" t="s">
        <v>17</v>
      </c>
      <c r="C201" s="5" t="s">
        <v>414</v>
      </c>
      <c r="D201" s="5" t="s">
        <v>360</v>
      </c>
      <c r="E201" s="5" t="s">
        <v>435</v>
      </c>
      <c r="F201" s="5" t="s">
        <v>434</v>
      </c>
      <c r="G201" s="5">
        <v>3</v>
      </c>
      <c r="H201" s="15">
        <v>2</v>
      </c>
      <c r="I201" s="4" t="s">
        <v>1880</v>
      </c>
      <c r="J201" s="13">
        <v>0.22869920971717531</v>
      </c>
      <c r="K201" s="5">
        <v>2015</v>
      </c>
      <c r="L201" s="12" t="s">
        <v>1569</v>
      </c>
      <c r="N201" s="12">
        <v>1.0204081632653061</v>
      </c>
      <c r="O201" s="5">
        <v>2015</v>
      </c>
      <c r="P201" s="12"/>
      <c r="R201" s="12" t="s">
        <v>1569</v>
      </c>
      <c r="T201" s="12" t="s">
        <v>1569</v>
      </c>
      <c r="V201" s="12" t="s">
        <v>1569</v>
      </c>
      <c r="X201" s="14" t="s">
        <v>1569</v>
      </c>
      <c r="Z201" s="14"/>
    </row>
    <row r="202" spans="1:26" ht="12.75" customHeight="1" x14ac:dyDescent="0.25">
      <c r="A202" s="5" t="s">
        <v>436</v>
      </c>
      <c r="B202" s="5" t="s">
        <v>17</v>
      </c>
      <c r="C202" s="5" t="s">
        <v>414</v>
      </c>
      <c r="D202" s="5" t="s">
        <v>360</v>
      </c>
      <c r="E202" s="5" t="s">
        <v>438</v>
      </c>
      <c r="F202" s="5" t="s">
        <v>437</v>
      </c>
      <c r="G202" s="5">
        <v>3</v>
      </c>
      <c r="H202" s="15">
        <v>2</v>
      </c>
      <c r="I202" s="4" t="s">
        <v>1881</v>
      </c>
      <c r="J202" s="13">
        <v>0.19598059672022672</v>
      </c>
      <c r="K202" s="5">
        <v>2015</v>
      </c>
      <c r="L202" s="12" t="s">
        <v>1569</v>
      </c>
      <c r="N202" s="12">
        <v>6.9534767383691838</v>
      </c>
      <c r="O202" s="5">
        <v>2015</v>
      </c>
      <c r="P202" s="12"/>
      <c r="R202" s="12" t="s">
        <v>1569</v>
      </c>
      <c r="T202" s="12" t="s">
        <v>1569</v>
      </c>
      <c r="V202" s="12" t="s">
        <v>1569</v>
      </c>
      <c r="X202" s="14" t="s">
        <v>1569</v>
      </c>
      <c r="Z202" s="14"/>
    </row>
    <row r="203" spans="1:26" ht="12.75" customHeight="1" x14ac:dyDescent="0.25">
      <c r="A203" s="5" t="s">
        <v>439</v>
      </c>
      <c r="B203" s="5" t="s">
        <v>17</v>
      </c>
      <c r="C203" s="5" t="s">
        <v>414</v>
      </c>
      <c r="D203" s="5" t="s">
        <v>360</v>
      </c>
      <c r="E203" s="5" t="s">
        <v>441</v>
      </c>
      <c r="F203" s="5" t="s">
        <v>440</v>
      </c>
      <c r="G203" s="5">
        <v>3</v>
      </c>
      <c r="H203" s="15">
        <v>2</v>
      </c>
      <c r="I203" s="4" t="s">
        <v>1882</v>
      </c>
      <c r="J203" s="13">
        <v>0.7246376811594204</v>
      </c>
      <c r="K203" s="5">
        <v>2015</v>
      </c>
      <c r="L203" s="12">
        <v>69</v>
      </c>
      <c r="M203" s="5">
        <v>2015</v>
      </c>
      <c r="N203" s="12">
        <v>9.9502487562189064</v>
      </c>
      <c r="O203" s="5">
        <v>2015</v>
      </c>
      <c r="P203" s="12"/>
      <c r="R203" s="12">
        <v>0</v>
      </c>
      <c r="S203" s="5">
        <v>2015</v>
      </c>
      <c r="T203" s="12">
        <v>0</v>
      </c>
      <c r="U203" s="5">
        <v>2015</v>
      </c>
      <c r="V203" s="12">
        <v>0</v>
      </c>
      <c r="W203" s="5">
        <v>2015</v>
      </c>
      <c r="X203" s="14">
        <v>0</v>
      </c>
      <c r="Y203" s="5">
        <v>2015</v>
      </c>
      <c r="Z203" s="14"/>
    </row>
    <row r="204" spans="1:26" ht="12.75" customHeight="1" x14ac:dyDescent="0.25">
      <c r="A204" s="5" t="s">
        <v>442</v>
      </c>
      <c r="B204" s="5" t="s">
        <v>17</v>
      </c>
      <c r="C204" s="5" t="s">
        <v>414</v>
      </c>
      <c r="D204" s="5" t="s">
        <v>360</v>
      </c>
      <c r="E204" s="5" t="s">
        <v>444</v>
      </c>
      <c r="F204" s="5" t="s">
        <v>443</v>
      </c>
      <c r="G204" s="5">
        <v>3</v>
      </c>
      <c r="H204" s="15">
        <v>2</v>
      </c>
      <c r="I204" s="4" t="s">
        <v>1883</v>
      </c>
      <c r="J204" s="13" t="s">
        <v>1569</v>
      </c>
      <c r="L204" s="12" t="s">
        <v>1569</v>
      </c>
      <c r="N204" s="12">
        <v>3.6963036963036959</v>
      </c>
      <c r="P204" s="12"/>
      <c r="R204" s="12" t="s">
        <v>1569</v>
      </c>
      <c r="T204" s="12" t="s">
        <v>1569</v>
      </c>
      <c r="V204" s="12" t="s">
        <v>1569</v>
      </c>
      <c r="X204" s="14" t="s">
        <v>1569</v>
      </c>
      <c r="Z204" s="14"/>
    </row>
    <row r="205" spans="1:26" ht="12.75" customHeight="1" x14ac:dyDescent="0.25">
      <c r="A205" s="5" t="s">
        <v>445</v>
      </c>
      <c r="B205" s="5" t="s">
        <v>17</v>
      </c>
      <c r="C205" s="5" t="s">
        <v>414</v>
      </c>
      <c r="D205" s="5" t="s">
        <v>360</v>
      </c>
      <c r="E205" s="5" t="s">
        <v>447</v>
      </c>
      <c r="F205" s="5" t="s">
        <v>446</v>
      </c>
      <c r="G205" s="5">
        <v>3</v>
      </c>
      <c r="H205" s="15">
        <v>2</v>
      </c>
      <c r="I205" s="4" t="s">
        <v>1884</v>
      </c>
      <c r="J205" s="13">
        <v>0.22001406888143044</v>
      </c>
      <c r="K205" s="5">
        <v>2015</v>
      </c>
      <c r="L205" s="12" t="s">
        <v>1569</v>
      </c>
      <c r="N205" s="12">
        <v>2.2896963663514183</v>
      </c>
      <c r="O205" s="5">
        <v>2015</v>
      </c>
      <c r="P205" s="12"/>
      <c r="R205" s="12" t="s">
        <v>1569</v>
      </c>
      <c r="T205" s="12" t="s">
        <v>1569</v>
      </c>
      <c r="V205" s="12" t="s">
        <v>1569</v>
      </c>
      <c r="X205" s="14" t="s">
        <v>1569</v>
      </c>
      <c r="Z205" s="14"/>
    </row>
    <row r="206" spans="1:26" ht="12.75" customHeight="1" x14ac:dyDescent="0.25">
      <c r="A206" s="5" t="s">
        <v>1160</v>
      </c>
      <c r="B206" s="5" t="s">
        <v>1163</v>
      </c>
      <c r="C206" s="5" t="s">
        <v>1162</v>
      </c>
      <c r="D206" s="5" t="s">
        <v>1038</v>
      </c>
      <c r="E206" s="5" t="s">
        <v>1164</v>
      </c>
      <c r="F206" s="5" t="s">
        <v>1161</v>
      </c>
      <c r="G206" s="5">
        <v>2</v>
      </c>
      <c r="H206" s="15">
        <v>2</v>
      </c>
      <c r="I206" s="4" t="s">
        <v>1885</v>
      </c>
      <c r="J206" s="13">
        <v>0.77325581395348841</v>
      </c>
      <c r="K206" s="5">
        <v>2012</v>
      </c>
      <c r="L206" s="12">
        <v>100</v>
      </c>
      <c r="M206" s="5">
        <v>2012</v>
      </c>
      <c r="N206" s="12">
        <v>8.0321285140562253</v>
      </c>
      <c r="O206" s="5">
        <v>2012</v>
      </c>
      <c r="P206" s="12"/>
      <c r="R206" s="12" t="s">
        <v>1569</v>
      </c>
      <c r="T206" s="12" t="s">
        <v>1569</v>
      </c>
      <c r="V206" s="12" t="s">
        <v>1569</v>
      </c>
      <c r="X206" s="14" t="s">
        <v>1569</v>
      </c>
      <c r="Z206" s="14"/>
    </row>
    <row r="207" spans="1:26" ht="12.75" customHeight="1" x14ac:dyDescent="0.25">
      <c r="A207" s="5" t="s">
        <v>108</v>
      </c>
      <c r="B207" s="5" t="s">
        <v>111</v>
      </c>
      <c r="C207" s="5" t="s">
        <v>110</v>
      </c>
      <c r="D207" s="5" t="s">
        <v>35</v>
      </c>
      <c r="E207" s="5" t="s">
        <v>112</v>
      </c>
      <c r="F207" s="5" t="s">
        <v>109</v>
      </c>
      <c r="G207" s="5">
        <v>4</v>
      </c>
      <c r="H207" s="15">
        <v>2</v>
      </c>
      <c r="I207" s="4" t="s">
        <v>1886</v>
      </c>
      <c r="J207" s="13" t="s">
        <v>1569</v>
      </c>
      <c r="L207" s="12" t="s">
        <v>1569</v>
      </c>
      <c r="N207" s="12" t="s">
        <v>1569</v>
      </c>
      <c r="P207" s="12"/>
      <c r="R207" s="12">
        <v>0</v>
      </c>
      <c r="T207" s="12">
        <v>0</v>
      </c>
      <c r="V207" s="12">
        <v>0</v>
      </c>
      <c r="X207" s="14">
        <v>100</v>
      </c>
      <c r="Z207" s="14"/>
    </row>
    <row r="208" spans="1:26" ht="12.75" customHeight="1" x14ac:dyDescent="0.25">
      <c r="A208" s="5" t="s">
        <v>113</v>
      </c>
      <c r="B208" s="5" t="s">
        <v>111</v>
      </c>
      <c r="C208" s="5" t="s">
        <v>110</v>
      </c>
      <c r="D208" s="5" t="s">
        <v>35</v>
      </c>
      <c r="E208" s="5" t="s">
        <v>115</v>
      </c>
      <c r="F208" s="5" t="s">
        <v>114</v>
      </c>
      <c r="G208" s="5">
        <v>4</v>
      </c>
      <c r="H208" s="15">
        <v>1</v>
      </c>
      <c r="I208" s="4"/>
      <c r="J208" s="13" t="s">
        <v>1569</v>
      </c>
      <c r="L208" s="12" t="s">
        <v>1569</v>
      </c>
      <c r="N208" s="12">
        <v>15.784215784215782</v>
      </c>
      <c r="P208" s="12"/>
      <c r="R208" s="12" t="s">
        <v>1569</v>
      </c>
      <c r="T208" s="12" t="s">
        <v>1569</v>
      </c>
      <c r="V208" s="12" t="s">
        <v>1569</v>
      </c>
      <c r="X208" s="14" t="s">
        <v>1569</v>
      </c>
      <c r="Z208" s="14"/>
    </row>
    <row r="209" spans="1:26" ht="12.75" customHeight="1" x14ac:dyDescent="0.25">
      <c r="A209" s="5" t="s">
        <v>116</v>
      </c>
      <c r="B209" s="5" t="s">
        <v>111</v>
      </c>
      <c r="C209" s="5" t="s">
        <v>110</v>
      </c>
      <c r="D209" s="5" t="s">
        <v>35</v>
      </c>
      <c r="E209" s="5" t="s">
        <v>118</v>
      </c>
      <c r="F209" s="5" t="s">
        <v>117</v>
      </c>
      <c r="G209" s="5">
        <v>4</v>
      </c>
      <c r="H209" s="15">
        <v>1</v>
      </c>
      <c r="I209" s="4"/>
      <c r="J209" s="13" t="s">
        <v>1569</v>
      </c>
      <c r="L209" s="12" t="s">
        <v>1569</v>
      </c>
      <c r="N209" s="12">
        <v>17.617617617617618</v>
      </c>
      <c r="P209" s="12"/>
      <c r="R209" s="12" t="s">
        <v>1569</v>
      </c>
      <c r="T209" s="12" t="s">
        <v>1569</v>
      </c>
      <c r="V209" s="12" t="s">
        <v>1569</v>
      </c>
      <c r="X209" s="14" t="s">
        <v>1569</v>
      </c>
      <c r="Z209" s="14"/>
    </row>
    <row r="210" spans="1:26" ht="12.75" customHeight="1" x14ac:dyDescent="0.25">
      <c r="A210" s="5" t="s">
        <v>119</v>
      </c>
      <c r="B210" s="5" t="s">
        <v>122</v>
      </c>
      <c r="C210" s="5" t="s">
        <v>121</v>
      </c>
      <c r="D210" s="5" t="s">
        <v>35</v>
      </c>
      <c r="E210" s="5" t="s">
        <v>123</v>
      </c>
      <c r="F210" s="5" t="s">
        <v>120</v>
      </c>
      <c r="G210" s="5">
        <v>2</v>
      </c>
      <c r="H210" s="15">
        <v>1</v>
      </c>
      <c r="I210" s="4" t="s">
        <v>3162</v>
      </c>
      <c r="J210" s="13">
        <v>1.3277838169386371</v>
      </c>
      <c r="K210" s="5">
        <v>2015</v>
      </c>
      <c r="L210" s="12">
        <v>100</v>
      </c>
      <c r="M210" s="5">
        <v>2015</v>
      </c>
      <c r="N210" s="12">
        <v>16.7</v>
      </c>
      <c r="O210" s="5">
        <v>2015</v>
      </c>
      <c r="P210" s="12"/>
      <c r="R210" s="12">
        <v>0</v>
      </c>
      <c r="S210" s="5">
        <v>2015</v>
      </c>
      <c r="T210" s="12">
        <v>17.100000000000001</v>
      </c>
      <c r="U210" s="5">
        <v>2015</v>
      </c>
      <c r="V210" s="12">
        <v>77.5</v>
      </c>
      <c r="W210" s="5">
        <v>2015</v>
      </c>
      <c r="X210" s="14">
        <v>100</v>
      </c>
      <c r="Y210" s="5">
        <v>2015</v>
      </c>
      <c r="Z210" s="14"/>
    </row>
    <row r="211" spans="1:26" ht="12.75" customHeight="1" x14ac:dyDescent="0.25">
      <c r="A211" s="5" t="s">
        <v>124</v>
      </c>
      <c r="B211" s="5" t="s">
        <v>122</v>
      </c>
      <c r="C211" s="5" t="s">
        <v>121</v>
      </c>
      <c r="D211" s="5" t="s">
        <v>35</v>
      </c>
      <c r="E211" s="5" t="s">
        <v>126</v>
      </c>
      <c r="F211" s="5" t="s">
        <v>125</v>
      </c>
      <c r="G211" s="5">
        <v>3</v>
      </c>
      <c r="H211" s="15">
        <v>2</v>
      </c>
      <c r="I211" s="4" t="s">
        <v>1887</v>
      </c>
      <c r="J211" s="13">
        <v>1.3466819772081444</v>
      </c>
      <c r="K211" s="5">
        <v>2015</v>
      </c>
      <c r="L211" s="12">
        <v>100</v>
      </c>
      <c r="M211" s="5">
        <v>2015</v>
      </c>
      <c r="N211" s="12" t="s">
        <v>1569</v>
      </c>
      <c r="P211" s="12"/>
      <c r="R211" s="12">
        <v>22.936352553943689</v>
      </c>
      <c r="S211" s="5">
        <v>2015</v>
      </c>
      <c r="T211" s="12">
        <v>17.66</v>
      </c>
      <c r="U211" s="5">
        <v>2015</v>
      </c>
      <c r="V211" s="12">
        <v>0.23086919419724494</v>
      </c>
      <c r="W211" s="5">
        <v>2015</v>
      </c>
      <c r="X211" s="14">
        <v>91.518235793044951</v>
      </c>
      <c r="Y211" s="5">
        <v>2015</v>
      </c>
      <c r="Z211" s="14"/>
    </row>
    <row r="212" spans="1:26" ht="12.75" customHeight="1" x14ac:dyDescent="0.25">
      <c r="A212" s="5" t="s">
        <v>1165</v>
      </c>
      <c r="B212" s="5" t="s">
        <v>1168</v>
      </c>
      <c r="C212" s="5" t="s">
        <v>1167</v>
      </c>
      <c r="D212" s="5" t="s">
        <v>1038</v>
      </c>
      <c r="E212" s="5" t="s">
        <v>1169</v>
      </c>
      <c r="F212" s="5" t="s">
        <v>1166</v>
      </c>
      <c r="G212" s="5">
        <v>2</v>
      </c>
      <c r="H212" s="15">
        <v>2</v>
      </c>
      <c r="I212" s="4" t="s">
        <v>1888</v>
      </c>
      <c r="J212" s="13"/>
      <c r="L212" s="12">
        <v>57</v>
      </c>
      <c r="M212" s="5">
        <v>2005</v>
      </c>
      <c r="N212" s="12" t="s">
        <v>1569</v>
      </c>
      <c r="P212" s="12"/>
      <c r="R212" s="12"/>
      <c r="T212" s="12"/>
      <c r="V212" s="12"/>
      <c r="X212" s="14"/>
      <c r="Z212" s="14"/>
    </row>
    <row r="213" spans="1:26" ht="12.75" customHeight="1" x14ac:dyDescent="0.25">
      <c r="A213" s="5" t="s">
        <v>448</v>
      </c>
      <c r="B213" s="5" t="s">
        <v>1524</v>
      </c>
      <c r="C213" s="5" t="s">
        <v>450</v>
      </c>
      <c r="D213" s="5" t="s">
        <v>360</v>
      </c>
      <c r="E213" s="5" t="s">
        <v>451</v>
      </c>
      <c r="F213" s="5" t="s">
        <v>449</v>
      </c>
      <c r="G213" s="5">
        <v>1</v>
      </c>
      <c r="H213" s="15">
        <v>1</v>
      </c>
      <c r="I213" s="4" t="s">
        <v>1889</v>
      </c>
      <c r="J213" s="13"/>
      <c r="L213" s="12">
        <v>35</v>
      </c>
      <c r="M213" s="5">
        <v>2002</v>
      </c>
      <c r="N213" s="12"/>
      <c r="P213" s="12"/>
      <c r="R213" s="12" t="s">
        <v>1569</v>
      </c>
      <c r="T213" s="12" t="s">
        <v>1569</v>
      </c>
      <c r="V213" s="12" t="s">
        <v>1569</v>
      </c>
      <c r="X213" s="14" t="s">
        <v>1569</v>
      </c>
      <c r="Z213" s="14"/>
    </row>
    <row r="214" spans="1:26" ht="12.75" customHeight="1" x14ac:dyDescent="0.25">
      <c r="A214" s="5" t="s">
        <v>686</v>
      </c>
      <c r="B214" s="5" t="s">
        <v>689</v>
      </c>
      <c r="C214" s="5" t="s">
        <v>688</v>
      </c>
      <c r="D214" s="5" t="s">
        <v>620</v>
      </c>
      <c r="E214" s="5" t="s">
        <v>690</v>
      </c>
      <c r="F214" s="5" t="s">
        <v>687</v>
      </c>
      <c r="G214" s="5">
        <v>2</v>
      </c>
      <c r="H214" s="15">
        <v>1</v>
      </c>
      <c r="I214" s="4"/>
      <c r="J214" s="13" t="s">
        <v>1569</v>
      </c>
      <c r="L214" s="12">
        <v>100</v>
      </c>
      <c r="N214" s="12">
        <v>12.961116650049851</v>
      </c>
      <c r="P214" s="12"/>
      <c r="R214" s="12" t="s">
        <v>1569</v>
      </c>
      <c r="T214" s="12" t="s">
        <v>1569</v>
      </c>
      <c r="V214" s="12" t="s">
        <v>1569</v>
      </c>
      <c r="X214" s="14" t="s">
        <v>1569</v>
      </c>
      <c r="Z214" s="14"/>
    </row>
    <row r="215" spans="1:26" ht="12.75" customHeight="1" x14ac:dyDescent="0.25">
      <c r="A215" s="5" t="s">
        <v>127</v>
      </c>
      <c r="B215" s="5" t="s">
        <v>130</v>
      </c>
      <c r="C215" s="5" t="s">
        <v>129</v>
      </c>
      <c r="D215" s="5" t="s">
        <v>35</v>
      </c>
      <c r="E215" s="5" t="s">
        <v>131</v>
      </c>
      <c r="F215" s="5" t="s">
        <v>128</v>
      </c>
      <c r="G215" s="5" t="s">
        <v>2708</v>
      </c>
      <c r="H215" s="15">
        <v>1</v>
      </c>
      <c r="I215" s="4"/>
      <c r="J215" s="13">
        <v>1.0384176794220661</v>
      </c>
      <c r="K215" s="5">
        <v>2015</v>
      </c>
      <c r="L215" s="12" t="s">
        <v>1569</v>
      </c>
      <c r="N215" s="12">
        <v>8</v>
      </c>
      <c r="O215" s="5">
        <v>2015</v>
      </c>
      <c r="P215" s="12"/>
      <c r="R215" s="12">
        <v>0</v>
      </c>
      <c r="S215" s="5">
        <v>2015</v>
      </c>
      <c r="T215" s="12">
        <v>28</v>
      </c>
      <c r="U215" s="5">
        <v>2015</v>
      </c>
      <c r="V215" s="12">
        <v>65</v>
      </c>
      <c r="W215" s="5">
        <v>2015</v>
      </c>
      <c r="X215" s="14">
        <v>100</v>
      </c>
      <c r="Y215" s="5">
        <v>2015</v>
      </c>
      <c r="Z215" s="14"/>
    </row>
    <row r="216" spans="1:26" ht="12.75" customHeight="1" x14ac:dyDescent="0.25">
      <c r="A216" s="5" t="s">
        <v>132</v>
      </c>
      <c r="B216" s="5" t="s">
        <v>130</v>
      </c>
      <c r="C216" s="5" t="s">
        <v>129</v>
      </c>
      <c r="D216" s="5" t="s">
        <v>35</v>
      </c>
      <c r="E216" s="5" t="s">
        <v>134</v>
      </c>
      <c r="F216" s="5" t="s">
        <v>133</v>
      </c>
      <c r="G216" s="5" t="s">
        <v>2708</v>
      </c>
      <c r="H216" s="15">
        <v>1</v>
      </c>
      <c r="I216" s="4"/>
      <c r="J216" s="13" t="s">
        <v>1569</v>
      </c>
      <c r="L216" s="12" t="s">
        <v>1569</v>
      </c>
      <c r="N216" s="12">
        <v>1.600480144043213</v>
      </c>
      <c r="P216" s="12"/>
      <c r="R216" s="12" t="s">
        <v>1569</v>
      </c>
      <c r="T216" s="12" t="s">
        <v>1569</v>
      </c>
      <c r="V216" s="12" t="s">
        <v>1569</v>
      </c>
      <c r="X216" s="14" t="s">
        <v>1569</v>
      </c>
      <c r="Z216" s="14"/>
    </row>
    <row r="217" spans="1:26" ht="12.75" customHeight="1" x14ac:dyDescent="0.25">
      <c r="A217" s="5" t="s">
        <v>691</v>
      </c>
      <c r="B217" s="5" t="s">
        <v>694</v>
      </c>
      <c r="C217" s="5" t="s">
        <v>693</v>
      </c>
      <c r="D217" s="5" t="s">
        <v>620</v>
      </c>
      <c r="E217" s="5" t="s">
        <v>695</v>
      </c>
      <c r="F217" s="5" t="s">
        <v>692</v>
      </c>
      <c r="G217" s="5">
        <v>2</v>
      </c>
      <c r="H217" s="15">
        <v>1</v>
      </c>
      <c r="I217" s="4"/>
      <c r="J217" s="13">
        <v>1.0204081632653061</v>
      </c>
      <c r="K217" s="5">
        <v>2013</v>
      </c>
      <c r="L217" s="12">
        <v>82.5</v>
      </c>
      <c r="M217" s="5">
        <v>2013</v>
      </c>
      <c r="N217" s="12">
        <v>10.31746031746032</v>
      </c>
      <c r="O217" s="5">
        <v>2013</v>
      </c>
      <c r="P217" s="12"/>
      <c r="R217" s="12">
        <v>0</v>
      </c>
      <c r="S217" s="5">
        <v>2013</v>
      </c>
      <c r="T217" s="12">
        <v>0</v>
      </c>
      <c r="U217" s="5">
        <v>2013</v>
      </c>
      <c r="V217" s="12">
        <v>0</v>
      </c>
      <c r="W217" s="5">
        <v>2013</v>
      </c>
      <c r="X217" s="14">
        <v>0</v>
      </c>
      <c r="Y217" s="5">
        <v>2013</v>
      </c>
      <c r="Z217" s="14"/>
    </row>
    <row r="218" spans="1:26" ht="12.75" customHeight="1" x14ac:dyDescent="0.25">
      <c r="A218" s="5" t="s">
        <v>696</v>
      </c>
      <c r="B218" s="5" t="s">
        <v>694</v>
      </c>
      <c r="C218" s="5" t="s">
        <v>693</v>
      </c>
      <c r="D218" s="5" t="s">
        <v>620</v>
      </c>
      <c r="E218" s="5" t="s">
        <v>698</v>
      </c>
      <c r="F218" s="5" t="s">
        <v>697</v>
      </c>
      <c r="G218" s="5">
        <v>2</v>
      </c>
      <c r="H218" s="15">
        <v>1</v>
      </c>
      <c r="I218" s="4"/>
      <c r="J218" s="13">
        <v>0.7400000000000001</v>
      </c>
      <c r="K218" s="5">
        <v>2015</v>
      </c>
      <c r="L218" s="12" t="s">
        <v>1569</v>
      </c>
      <c r="N218" s="12">
        <v>17.582417582417584</v>
      </c>
      <c r="O218" s="5">
        <v>2015</v>
      </c>
      <c r="P218" s="12"/>
      <c r="R218" s="12" t="s">
        <v>1569</v>
      </c>
      <c r="T218" s="12" t="s">
        <v>1569</v>
      </c>
      <c r="V218" s="12" t="s">
        <v>1569</v>
      </c>
      <c r="X218" s="14" t="s">
        <v>1569</v>
      </c>
      <c r="Z218" s="14"/>
    </row>
    <row r="219" spans="1:26" ht="12.75" customHeight="1" x14ac:dyDescent="0.25">
      <c r="A219" s="5" t="s">
        <v>135</v>
      </c>
      <c r="B219" s="5" t="s">
        <v>138</v>
      </c>
      <c r="C219" s="5" t="s">
        <v>137</v>
      </c>
      <c r="D219" s="5" t="s">
        <v>35</v>
      </c>
      <c r="E219" s="5" t="s">
        <v>139</v>
      </c>
      <c r="F219" s="5" t="s">
        <v>136</v>
      </c>
      <c r="G219" s="5">
        <v>3</v>
      </c>
      <c r="H219" s="15">
        <v>1</v>
      </c>
      <c r="I219" s="4"/>
      <c r="J219" s="13">
        <v>1.2808129854347854</v>
      </c>
      <c r="K219" s="5">
        <v>2012</v>
      </c>
      <c r="L219" s="12" t="s">
        <v>1569</v>
      </c>
      <c r="N219" s="12">
        <v>9.9581756622186806E-3</v>
      </c>
      <c r="O219" s="5">
        <v>2012</v>
      </c>
      <c r="P219" s="12"/>
      <c r="R219" s="12" t="s">
        <v>1569</v>
      </c>
      <c r="T219" s="12" t="s">
        <v>1569</v>
      </c>
      <c r="V219" s="12" t="s">
        <v>1569</v>
      </c>
      <c r="X219" s="14" t="s">
        <v>1569</v>
      </c>
      <c r="Z219" s="14"/>
    </row>
    <row r="220" spans="1:26" ht="12.75" customHeight="1" x14ac:dyDescent="0.25">
      <c r="A220" s="5" t="s">
        <v>140</v>
      </c>
      <c r="B220" s="5" t="s">
        <v>138</v>
      </c>
      <c r="C220" s="5" t="s">
        <v>137</v>
      </c>
      <c r="D220" s="5" t="s">
        <v>35</v>
      </c>
      <c r="E220" s="5" t="s">
        <v>142</v>
      </c>
      <c r="F220" s="5" t="s">
        <v>141</v>
      </c>
      <c r="G220" s="5">
        <v>3</v>
      </c>
      <c r="H220" s="15">
        <v>2</v>
      </c>
      <c r="I220" s="4" t="s">
        <v>1890</v>
      </c>
      <c r="J220" s="13">
        <v>1.0101545943517365</v>
      </c>
      <c r="K220" s="5">
        <v>2015</v>
      </c>
      <c r="L220" s="12" t="s">
        <v>1569</v>
      </c>
      <c r="N220" s="12">
        <v>13.900000000000002</v>
      </c>
      <c r="O220" s="5">
        <v>2015</v>
      </c>
      <c r="P220" s="12"/>
      <c r="R220" s="12" t="s">
        <v>1569</v>
      </c>
      <c r="T220" s="12" t="s">
        <v>1569</v>
      </c>
      <c r="V220" s="12" t="s">
        <v>1569</v>
      </c>
      <c r="X220" s="14" t="s">
        <v>1569</v>
      </c>
      <c r="Z220" s="14"/>
    </row>
    <row r="221" spans="1:26" ht="12.75" customHeight="1" x14ac:dyDescent="0.25">
      <c r="A221" s="5" t="s">
        <v>1170</v>
      </c>
      <c r="B221" s="5" t="s">
        <v>1173</v>
      </c>
      <c r="C221" s="5" t="s">
        <v>1172</v>
      </c>
      <c r="D221" s="5" t="s">
        <v>1038</v>
      </c>
      <c r="E221" s="5" t="s">
        <v>1174</v>
      </c>
      <c r="F221" s="5" t="s">
        <v>1171</v>
      </c>
      <c r="G221" s="5">
        <v>1</v>
      </c>
      <c r="H221" s="15">
        <v>1</v>
      </c>
      <c r="I221" s="4" t="s">
        <v>3163</v>
      </c>
      <c r="J221" s="13">
        <v>0.62945784471130228</v>
      </c>
      <c r="K221" s="5">
        <v>2013</v>
      </c>
      <c r="L221" s="12">
        <v>72</v>
      </c>
      <c r="M221" s="5">
        <v>2013</v>
      </c>
      <c r="N221" s="12">
        <v>17</v>
      </c>
      <c r="O221" s="5">
        <v>2013</v>
      </c>
      <c r="P221" s="12"/>
      <c r="R221" s="12">
        <v>0</v>
      </c>
      <c r="S221" s="5">
        <v>2013</v>
      </c>
      <c r="T221" s="12">
        <v>0</v>
      </c>
      <c r="U221" s="5">
        <v>2013</v>
      </c>
      <c r="V221" s="12">
        <v>0</v>
      </c>
      <c r="W221" s="5">
        <v>2013</v>
      </c>
      <c r="X221" s="14">
        <v>0</v>
      </c>
      <c r="Y221" s="5">
        <v>2013</v>
      </c>
      <c r="Z221" s="14"/>
    </row>
    <row r="222" spans="1:26" ht="12.75" customHeight="1" x14ac:dyDescent="0.25">
      <c r="A222" s="5" t="s">
        <v>1175</v>
      </c>
      <c r="B222" s="5" t="s">
        <v>1173</v>
      </c>
      <c r="C222" s="5" t="s">
        <v>1172</v>
      </c>
      <c r="D222" s="5" t="s">
        <v>1038</v>
      </c>
      <c r="E222" s="5" t="s">
        <v>1177</v>
      </c>
      <c r="F222" s="5" t="s">
        <v>1176</v>
      </c>
      <c r="G222" s="5">
        <v>2</v>
      </c>
      <c r="H222" s="15">
        <v>1</v>
      </c>
      <c r="I222" s="4"/>
      <c r="J222" s="13">
        <v>0.56002640699785444</v>
      </c>
      <c r="K222" s="5">
        <v>2011</v>
      </c>
      <c r="L222" s="12" t="s">
        <v>1569</v>
      </c>
      <c r="N222" s="12">
        <v>12.000000000000002</v>
      </c>
      <c r="O222" s="5">
        <v>2011</v>
      </c>
      <c r="P222" s="12"/>
      <c r="R222" s="12" t="s">
        <v>1569</v>
      </c>
      <c r="T222" s="12" t="s">
        <v>1569</v>
      </c>
      <c r="V222" s="12" t="s">
        <v>1569</v>
      </c>
      <c r="X222" s="14" t="s">
        <v>1569</v>
      </c>
      <c r="Z222" s="14"/>
    </row>
    <row r="223" spans="1:26" ht="12.75" customHeight="1" x14ac:dyDescent="0.25">
      <c r="A223" s="5" t="s">
        <v>1178</v>
      </c>
      <c r="B223" s="5" t="s">
        <v>1173</v>
      </c>
      <c r="C223" s="5" t="s">
        <v>1172</v>
      </c>
      <c r="D223" s="5" t="s">
        <v>1038</v>
      </c>
      <c r="E223" s="5" t="s">
        <v>1180</v>
      </c>
      <c r="F223" s="5" t="s">
        <v>1179</v>
      </c>
      <c r="G223" s="5">
        <v>2</v>
      </c>
      <c r="H223" s="15">
        <v>2</v>
      </c>
      <c r="I223" s="4" t="s">
        <v>1891</v>
      </c>
      <c r="J223" s="13">
        <v>0.35714353698461537</v>
      </c>
      <c r="K223" s="5">
        <v>2014</v>
      </c>
      <c r="L223" s="12">
        <v>12.5</v>
      </c>
      <c r="M223" s="5">
        <v>2014</v>
      </c>
      <c r="N223" s="12">
        <v>11.811811811811811</v>
      </c>
      <c r="O223" s="5">
        <v>2014</v>
      </c>
      <c r="P223" s="12"/>
      <c r="R223" s="12">
        <v>0</v>
      </c>
      <c r="S223" s="5">
        <v>2014</v>
      </c>
      <c r="T223" s="12">
        <v>0</v>
      </c>
      <c r="U223" s="5">
        <v>2014</v>
      </c>
      <c r="V223" s="12">
        <v>0</v>
      </c>
      <c r="W223" s="5">
        <v>2014</v>
      </c>
      <c r="X223" s="14">
        <v>0</v>
      </c>
      <c r="Y223" s="5">
        <v>2014</v>
      </c>
      <c r="Z223" s="14"/>
    </row>
    <row r="224" spans="1:26" ht="12.75" customHeight="1" x14ac:dyDescent="0.25">
      <c r="A224" s="5" t="s">
        <v>452</v>
      </c>
      <c r="B224" s="5" t="s">
        <v>455</v>
      </c>
      <c r="C224" s="5" t="s">
        <v>454</v>
      </c>
      <c r="D224" s="5" t="s">
        <v>360</v>
      </c>
      <c r="E224" s="5" t="s">
        <v>456</v>
      </c>
      <c r="F224" s="5" t="s">
        <v>453</v>
      </c>
      <c r="G224" s="5">
        <v>2</v>
      </c>
      <c r="H224" s="15">
        <v>1</v>
      </c>
      <c r="I224" s="4"/>
      <c r="J224" s="13"/>
      <c r="L224" s="12">
        <v>76</v>
      </c>
      <c r="M224" s="5">
        <v>1996</v>
      </c>
      <c r="N224" s="12">
        <v>5.3053053053053052</v>
      </c>
      <c r="O224" s="5">
        <v>1996</v>
      </c>
      <c r="P224" s="12"/>
      <c r="R224" s="12" t="s">
        <v>1569</v>
      </c>
      <c r="T224" s="12" t="s">
        <v>1569</v>
      </c>
      <c r="V224" s="12" t="s">
        <v>1569</v>
      </c>
      <c r="X224" s="14" t="s">
        <v>1569</v>
      </c>
      <c r="Z224" s="14"/>
    </row>
    <row r="225" spans="1:26" ht="12.75" customHeight="1" x14ac:dyDescent="0.25">
      <c r="A225" s="5" t="s">
        <v>457</v>
      </c>
      <c r="B225" s="5" t="s">
        <v>460</v>
      </c>
      <c r="C225" s="5" t="s">
        <v>459</v>
      </c>
      <c r="D225" s="5" t="s">
        <v>360</v>
      </c>
      <c r="E225" s="5" t="s">
        <v>461</v>
      </c>
      <c r="F225" s="5" t="s">
        <v>458</v>
      </c>
      <c r="G225" s="5">
        <v>2</v>
      </c>
      <c r="H225" s="15">
        <v>1</v>
      </c>
      <c r="I225" s="4" t="s">
        <v>3164</v>
      </c>
      <c r="J225" s="13">
        <v>0.70000000313841571</v>
      </c>
      <c r="K225" s="5">
        <v>2015</v>
      </c>
      <c r="L225" s="12">
        <v>12.4</v>
      </c>
      <c r="M225" s="5">
        <v>2015</v>
      </c>
      <c r="N225" s="12">
        <v>15.4</v>
      </c>
      <c r="O225" s="5">
        <v>2015</v>
      </c>
      <c r="P225" s="12"/>
      <c r="R225" s="12">
        <v>0</v>
      </c>
      <c r="S225" s="5">
        <v>2015</v>
      </c>
      <c r="T225" s="12">
        <v>0</v>
      </c>
      <c r="U225" s="5">
        <v>2015</v>
      </c>
      <c r="V225" s="12">
        <v>0</v>
      </c>
      <c r="W225" s="5">
        <v>2015</v>
      </c>
      <c r="X225" s="14">
        <v>100</v>
      </c>
      <c r="Y225" s="5">
        <v>2015</v>
      </c>
      <c r="Z225" s="14"/>
    </row>
    <row r="226" spans="1:26" ht="12.75" customHeight="1" x14ac:dyDescent="0.25">
      <c r="A226" s="5" t="s">
        <v>699</v>
      </c>
      <c r="B226" s="5" t="s">
        <v>702</v>
      </c>
      <c r="C226" s="5" t="s">
        <v>701</v>
      </c>
      <c r="D226" s="5" t="s">
        <v>620</v>
      </c>
      <c r="E226" s="5" t="s">
        <v>703</v>
      </c>
      <c r="F226" s="5" t="s">
        <v>700</v>
      </c>
      <c r="G226" s="5">
        <v>2</v>
      </c>
      <c r="H226" s="15">
        <v>1</v>
      </c>
      <c r="I226" s="4"/>
      <c r="J226" s="13">
        <v>0.75429553264604809</v>
      </c>
      <c r="K226" s="5">
        <v>2015</v>
      </c>
      <c r="L226" s="12">
        <v>97</v>
      </c>
      <c r="M226" s="5">
        <v>2015</v>
      </c>
      <c r="N226" s="12">
        <v>8.1632653061224492</v>
      </c>
      <c r="O226" s="5">
        <v>2015</v>
      </c>
      <c r="P226" s="12"/>
      <c r="R226" s="12" t="s">
        <v>1569</v>
      </c>
      <c r="T226" s="12" t="s">
        <v>1569</v>
      </c>
      <c r="V226" s="12" t="s">
        <v>1569</v>
      </c>
      <c r="X226" s="14">
        <v>92.499732133290465</v>
      </c>
      <c r="Y226" s="5">
        <v>2015</v>
      </c>
      <c r="Z226" s="14"/>
    </row>
    <row r="227" spans="1:26" ht="12.75" customHeight="1" x14ac:dyDescent="0.25">
      <c r="A227" s="5" t="s">
        <v>704</v>
      </c>
      <c r="B227" s="5" t="s">
        <v>702</v>
      </c>
      <c r="C227" s="5" t="s">
        <v>701</v>
      </c>
      <c r="D227" s="5" t="s">
        <v>620</v>
      </c>
      <c r="E227" s="5" t="s">
        <v>706</v>
      </c>
      <c r="F227" s="5" t="s">
        <v>705</v>
      </c>
      <c r="G227" s="5">
        <v>2</v>
      </c>
      <c r="H227" s="15">
        <v>1</v>
      </c>
      <c r="I227" s="4"/>
      <c r="J227" s="13">
        <v>0.93152582159624409</v>
      </c>
      <c r="K227" s="5">
        <v>2016</v>
      </c>
      <c r="L227" s="12">
        <v>59</v>
      </c>
      <c r="M227" s="5">
        <v>2016</v>
      </c>
      <c r="N227" s="12">
        <v>11.261126112611262</v>
      </c>
      <c r="O227" s="5">
        <v>2016</v>
      </c>
      <c r="P227" s="12"/>
      <c r="R227" s="12" t="s">
        <v>1569</v>
      </c>
      <c r="T227" s="12" t="s">
        <v>1569</v>
      </c>
      <c r="V227" s="12" t="s">
        <v>1569</v>
      </c>
      <c r="X227" s="14" t="s">
        <v>1569</v>
      </c>
      <c r="Z227" s="14"/>
    </row>
    <row r="228" spans="1:26" ht="12.75" customHeight="1" x14ac:dyDescent="0.25">
      <c r="A228" s="5" t="s">
        <v>143</v>
      </c>
      <c r="B228" s="5" t="s">
        <v>146</v>
      </c>
      <c r="C228" s="5" t="s">
        <v>145</v>
      </c>
      <c r="D228" s="5" t="s">
        <v>35</v>
      </c>
      <c r="E228" s="5" t="s">
        <v>147</v>
      </c>
      <c r="F228" s="5" t="s">
        <v>144</v>
      </c>
      <c r="G228" s="5">
        <v>2</v>
      </c>
      <c r="H228" s="15">
        <v>1</v>
      </c>
      <c r="I228" s="4"/>
      <c r="J228" s="13" t="s">
        <v>1569</v>
      </c>
      <c r="L228" s="12" t="s">
        <v>1569</v>
      </c>
      <c r="N228" s="12">
        <v>15.427713856928463</v>
      </c>
      <c r="P228" s="12"/>
      <c r="R228" s="12" t="s">
        <v>1569</v>
      </c>
      <c r="T228" s="12" t="s">
        <v>1569</v>
      </c>
      <c r="V228" s="12" t="s">
        <v>1569</v>
      </c>
      <c r="X228" s="14" t="s">
        <v>1569</v>
      </c>
      <c r="Z228" s="14"/>
    </row>
    <row r="229" spans="1:26" ht="12.75" customHeight="1" x14ac:dyDescent="0.25">
      <c r="A229" s="5" t="s">
        <v>148</v>
      </c>
      <c r="B229" s="5" t="s">
        <v>146</v>
      </c>
      <c r="C229" s="5" t="s">
        <v>145</v>
      </c>
      <c r="D229" s="5" t="s">
        <v>35</v>
      </c>
      <c r="E229" s="5" t="s">
        <v>150</v>
      </c>
      <c r="F229" s="5" t="s">
        <v>149</v>
      </c>
      <c r="G229" s="5">
        <v>2</v>
      </c>
      <c r="H229" s="15">
        <v>1</v>
      </c>
      <c r="I229" s="4"/>
      <c r="J229" s="13">
        <v>1.5703450389600642</v>
      </c>
      <c r="K229" s="5">
        <v>2014</v>
      </c>
      <c r="L229" s="12" t="s">
        <v>1569</v>
      </c>
      <c r="N229" s="12">
        <v>21.157684630738522</v>
      </c>
      <c r="O229" s="5">
        <v>2014</v>
      </c>
      <c r="P229" s="12"/>
      <c r="R229" s="12">
        <v>0</v>
      </c>
      <c r="S229" s="5">
        <v>2014</v>
      </c>
      <c r="T229" s="12">
        <v>0</v>
      </c>
      <c r="U229" s="5">
        <v>2014</v>
      </c>
      <c r="V229" s="12">
        <v>52</v>
      </c>
      <c r="W229" s="5">
        <v>2014</v>
      </c>
      <c r="X229" s="14">
        <v>0</v>
      </c>
      <c r="Y229" s="5">
        <v>2014</v>
      </c>
      <c r="Z229" s="14"/>
    </row>
    <row r="230" spans="1:26" ht="12.75" customHeight="1" x14ac:dyDescent="0.25">
      <c r="A230" s="5" t="s">
        <v>707</v>
      </c>
      <c r="B230" s="5" t="s">
        <v>23</v>
      </c>
      <c r="C230" s="5" t="s">
        <v>708</v>
      </c>
      <c r="D230" s="5" t="s">
        <v>620</v>
      </c>
      <c r="E230" s="5" t="s">
        <v>709</v>
      </c>
      <c r="F230" s="5" t="s">
        <v>3165</v>
      </c>
      <c r="G230" s="5">
        <v>2</v>
      </c>
      <c r="H230" s="15">
        <v>2</v>
      </c>
      <c r="I230" s="4" t="s">
        <v>3166</v>
      </c>
      <c r="J230" s="13">
        <v>0.54840958975103238</v>
      </c>
      <c r="K230" s="5">
        <v>2016</v>
      </c>
      <c r="L230" s="12">
        <v>100</v>
      </c>
      <c r="M230" s="5">
        <v>2016</v>
      </c>
      <c r="N230" s="12">
        <v>0</v>
      </c>
      <c r="O230" s="5">
        <v>2016</v>
      </c>
      <c r="P230" s="12"/>
      <c r="R230" s="12">
        <v>0</v>
      </c>
      <c r="S230" s="5">
        <v>2016</v>
      </c>
      <c r="T230" s="12">
        <v>0</v>
      </c>
      <c r="U230" s="5">
        <v>2016</v>
      </c>
      <c r="V230" s="12">
        <v>0</v>
      </c>
      <c r="W230" s="5">
        <v>2016</v>
      </c>
      <c r="X230" s="14">
        <v>0</v>
      </c>
      <c r="Y230" s="5">
        <v>2016</v>
      </c>
      <c r="Z230" s="14"/>
    </row>
    <row r="231" spans="1:26" ht="12.75" customHeight="1" x14ac:dyDescent="0.25">
      <c r="A231" s="5" t="s">
        <v>710</v>
      </c>
      <c r="B231" s="5" t="s">
        <v>23</v>
      </c>
      <c r="C231" s="5" t="s">
        <v>708</v>
      </c>
      <c r="D231" s="5" t="s">
        <v>620</v>
      </c>
      <c r="E231" s="5" t="s">
        <v>711</v>
      </c>
      <c r="F231" s="5" t="s">
        <v>1462</v>
      </c>
      <c r="G231" s="5" t="s">
        <v>2708</v>
      </c>
      <c r="H231" s="15">
        <v>1</v>
      </c>
      <c r="I231" s="4"/>
      <c r="J231" s="13">
        <v>0.99390689170862878</v>
      </c>
      <c r="K231" s="5">
        <v>2014</v>
      </c>
      <c r="L231" s="12">
        <v>76.5</v>
      </c>
      <c r="M231" s="5">
        <v>2014</v>
      </c>
      <c r="N231" s="12">
        <v>0</v>
      </c>
      <c r="O231" s="5">
        <v>2014</v>
      </c>
      <c r="P231" s="12"/>
      <c r="R231" s="12">
        <v>12.72430668841762</v>
      </c>
      <c r="S231" s="5">
        <v>2014</v>
      </c>
      <c r="T231" s="12">
        <v>0</v>
      </c>
      <c r="U231" s="5">
        <v>2014</v>
      </c>
      <c r="V231" s="12" t="s">
        <v>1569</v>
      </c>
      <c r="X231" s="14">
        <v>0</v>
      </c>
      <c r="Y231" s="5">
        <v>2014</v>
      </c>
      <c r="Z231" s="14"/>
    </row>
    <row r="232" spans="1:26" ht="12.75" customHeight="1" x14ac:dyDescent="0.25">
      <c r="A232" s="5" t="s">
        <v>712</v>
      </c>
      <c r="B232" s="5" t="s">
        <v>23</v>
      </c>
      <c r="C232" s="5" t="s">
        <v>708</v>
      </c>
      <c r="D232" s="5" t="s">
        <v>620</v>
      </c>
      <c r="E232" s="5" t="s">
        <v>714</v>
      </c>
      <c r="F232" s="5" t="s">
        <v>713</v>
      </c>
      <c r="G232" s="5">
        <v>3</v>
      </c>
      <c r="H232" s="15">
        <v>2</v>
      </c>
      <c r="I232" s="4" t="s">
        <v>1892</v>
      </c>
      <c r="J232" s="13">
        <v>0.48766053392906872</v>
      </c>
      <c r="K232" s="5">
        <v>2016</v>
      </c>
      <c r="L232" s="12">
        <v>85</v>
      </c>
      <c r="M232" s="5">
        <v>2016</v>
      </c>
      <c r="N232" s="12">
        <v>12</v>
      </c>
      <c r="O232" s="5">
        <v>2016</v>
      </c>
      <c r="P232" s="12"/>
      <c r="R232" s="12">
        <v>17.501473187978789</v>
      </c>
      <c r="S232" s="5">
        <v>2016</v>
      </c>
      <c r="T232" s="12">
        <v>0</v>
      </c>
      <c r="U232" s="5">
        <v>2016</v>
      </c>
      <c r="V232" s="12">
        <v>0</v>
      </c>
      <c r="W232" s="5">
        <v>2016</v>
      </c>
      <c r="X232" s="14">
        <v>0</v>
      </c>
      <c r="Y232" s="5">
        <v>2016</v>
      </c>
      <c r="Z232" s="14"/>
    </row>
    <row r="233" spans="1:26" ht="12.75" customHeight="1" x14ac:dyDescent="0.25">
      <c r="A233" s="5" t="s">
        <v>715</v>
      </c>
      <c r="B233" s="5" t="s">
        <v>23</v>
      </c>
      <c r="C233" s="5" t="s">
        <v>708</v>
      </c>
      <c r="D233" s="5" t="s">
        <v>620</v>
      </c>
      <c r="E233" s="5" t="s">
        <v>1577</v>
      </c>
      <c r="F233" s="5" t="s">
        <v>716</v>
      </c>
      <c r="G233" s="5">
        <v>3</v>
      </c>
      <c r="H233" s="15">
        <v>3</v>
      </c>
      <c r="I233" s="4" t="s">
        <v>1893</v>
      </c>
      <c r="J233" s="13">
        <v>0.75108994417248598</v>
      </c>
      <c r="K233" s="5">
        <v>2016</v>
      </c>
      <c r="L233" s="12">
        <v>89</v>
      </c>
      <c r="M233" s="5">
        <v>2016</v>
      </c>
      <c r="N233" s="12">
        <v>8.6048370977413544</v>
      </c>
      <c r="O233" s="5">
        <v>2016</v>
      </c>
      <c r="P233" s="12"/>
      <c r="R233" s="12">
        <v>48.888888888888886</v>
      </c>
      <c r="S233" s="5">
        <v>2016</v>
      </c>
      <c r="T233" s="12">
        <v>0</v>
      </c>
      <c r="U233" s="5">
        <v>2016</v>
      </c>
      <c r="V233" s="12">
        <v>0</v>
      </c>
      <c r="W233" s="5">
        <v>2016</v>
      </c>
      <c r="X233" s="14">
        <v>21.739130434782606</v>
      </c>
      <c r="Y233" s="5">
        <v>2016</v>
      </c>
      <c r="Z233" s="14"/>
    </row>
    <row r="234" spans="1:26" ht="12.75" customHeight="1" x14ac:dyDescent="0.25">
      <c r="A234" s="5" t="s">
        <v>717</v>
      </c>
      <c r="B234" s="5" t="s">
        <v>23</v>
      </c>
      <c r="C234" s="5" t="s">
        <v>708</v>
      </c>
      <c r="D234" s="5" t="s">
        <v>620</v>
      </c>
      <c r="E234" s="5" t="s">
        <v>719</v>
      </c>
      <c r="F234" s="5" t="s">
        <v>718</v>
      </c>
      <c r="G234" s="5">
        <v>2</v>
      </c>
      <c r="H234" s="15">
        <v>2</v>
      </c>
      <c r="I234" s="4" t="s">
        <v>1894</v>
      </c>
      <c r="J234" s="13">
        <v>0.83275344547157915</v>
      </c>
      <c r="K234" s="5">
        <v>2016</v>
      </c>
      <c r="L234" s="12">
        <v>90</v>
      </c>
      <c r="M234" s="5">
        <v>2016</v>
      </c>
      <c r="N234" s="12">
        <v>7.0498698177448427</v>
      </c>
      <c r="O234" s="5">
        <v>2016</v>
      </c>
      <c r="P234" s="12"/>
      <c r="R234" s="12">
        <v>1</v>
      </c>
      <c r="S234" s="5">
        <v>2016</v>
      </c>
      <c r="T234" s="12">
        <v>0</v>
      </c>
      <c r="U234" s="5">
        <v>2016</v>
      </c>
      <c r="V234" s="12">
        <v>0</v>
      </c>
      <c r="W234" s="5">
        <v>2016</v>
      </c>
      <c r="X234" s="14">
        <v>100</v>
      </c>
      <c r="Y234" s="5">
        <v>2016</v>
      </c>
      <c r="Z234" s="14"/>
    </row>
    <row r="235" spans="1:26" ht="12.75" customHeight="1" x14ac:dyDescent="0.25">
      <c r="A235" s="5" t="s">
        <v>720</v>
      </c>
      <c r="B235" s="5" t="s">
        <v>23</v>
      </c>
      <c r="C235" s="5" t="s">
        <v>708</v>
      </c>
      <c r="D235" s="5" t="s">
        <v>620</v>
      </c>
      <c r="E235" s="5" t="s">
        <v>722</v>
      </c>
      <c r="F235" s="5" t="s">
        <v>721</v>
      </c>
      <c r="G235" s="5">
        <v>3</v>
      </c>
      <c r="H235" s="15">
        <v>2</v>
      </c>
      <c r="I235" s="4" t="s">
        <v>1895</v>
      </c>
      <c r="J235" s="13">
        <v>0.51851629058612025</v>
      </c>
      <c r="K235" s="5">
        <v>2016</v>
      </c>
      <c r="L235" s="12">
        <v>98</v>
      </c>
      <c r="M235" s="5">
        <v>2016</v>
      </c>
      <c r="N235" s="12">
        <v>10</v>
      </c>
      <c r="O235" s="5">
        <v>2016</v>
      </c>
      <c r="P235" s="12"/>
      <c r="R235" s="12">
        <v>42.622950819672127</v>
      </c>
      <c r="S235" s="5">
        <v>2016</v>
      </c>
      <c r="T235" s="12" t="s">
        <v>1569</v>
      </c>
      <c r="V235" s="12" t="s">
        <v>1569</v>
      </c>
      <c r="X235" s="14">
        <v>100</v>
      </c>
      <c r="Y235" s="5">
        <v>2016</v>
      </c>
      <c r="Z235" s="14"/>
    </row>
    <row r="236" spans="1:26" ht="12.75" customHeight="1" x14ac:dyDescent="0.25">
      <c r="A236" s="5" t="s">
        <v>723</v>
      </c>
      <c r="B236" s="5" t="s">
        <v>23</v>
      </c>
      <c r="C236" s="5" t="s">
        <v>708</v>
      </c>
      <c r="D236" s="5" t="s">
        <v>620</v>
      </c>
      <c r="E236" s="5" t="s">
        <v>725</v>
      </c>
      <c r="F236" s="5" t="s">
        <v>724</v>
      </c>
      <c r="G236" s="5">
        <v>3</v>
      </c>
      <c r="H236" s="15">
        <v>1</v>
      </c>
      <c r="I236" s="4" t="s">
        <v>1896</v>
      </c>
      <c r="J236" s="13">
        <v>0.31865042174320524</v>
      </c>
      <c r="K236" s="5">
        <v>2016</v>
      </c>
      <c r="L236" s="12">
        <v>97</v>
      </c>
      <c r="M236" s="5">
        <v>2016</v>
      </c>
      <c r="N236" s="12" t="s">
        <v>1569</v>
      </c>
      <c r="P236" s="12"/>
      <c r="R236" s="12">
        <v>23.618090452261306</v>
      </c>
      <c r="S236" s="5">
        <v>2016</v>
      </c>
      <c r="T236" s="12">
        <v>0</v>
      </c>
      <c r="U236" s="5">
        <v>2016</v>
      </c>
      <c r="V236" s="12">
        <v>0</v>
      </c>
      <c r="W236" s="5">
        <v>2016</v>
      </c>
      <c r="X236" s="14">
        <v>0</v>
      </c>
      <c r="Y236" s="5">
        <v>2016</v>
      </c>
      <c r="Z236" s="14"/>
    </row>
    <row r="237" spans="1:26" ht="12.75" customHeight="1" x14ac:dyDescent="0.25">
      <c r="A237" s="5" t="s">
        <v>726</v>
      </c>
      <c r="B237" s="5" t="s">
        <v>23</v>
      </c>
      <c r="C237" s="5" t="s">
        <v>708</v>
      </c>
      <c r="D237" s="5" t="s">
        <v>620</v>
      </c>
      <c r="E237" s="5" t="s">
        <v>728</v>
      </c>
      <c r="F237" s="5" t="s">
        <v>727</v>
      </c>
      <c r="G237" s="5">
        <v>3</v>
      </c>
      <c r="H237" s="15">
        <v>1</v>
      </c>
      <c r="I237" s="4" t="s">
        <v>1897</v>
      </c>
      <c r="J237" s="13">
        <v>0.56092202858467899</v>
      </c>
      <c r="K237" s="5">
        <v>2016</v>
      </c>
      <c r="L237" s="12">
        <v>97</v>
      </c>
      <c r="M237" s="5">
        <v>2016</v>
      </c>
      <c r="N237" s="12">
        <v>5</v>
      </c>
      <c r="O237" s="5">
        <v>2016</v>
      </c>
      <c r="P237" s="12"/>
      <c r="R237" s="12">
        <v>30.971545176283872</v>
      </c>
      <c r="S237" s="5">
        <v>2016</v>
      </c>
      <c r="T237" s="12">
        <v>0</v>
      </c>
      <c r="U237" s="5">
        <v>2016</v>
      </c>
      <c r="V237" s="12">
        <v>0</v>
      </c>
      <c r="W237" s="5">
        <v>2016</v>
      </c>
      <c r="X237" s="14">
        <v>0</v>
      </c>
      <c r="Y237" s="5">
        <v>2016</v>
      </c>
      <c r="Z237" s="14"/>
    </row>
    <row r="238" spans="1:26" ht="12.75" customHeight="1" x14ac:dyDescent="0.25">
      <c r="A238" s="5" t="s">
        <v>729</v>
      </c>
      <c r="B238" s="5" t="s">
        <v>23</v>
      </c>
      <c r="C238" s="5" t="s">
        <v>708</v>
      </c>
      <c r="D238" s="5" t="s">
        <v>620</v>
      </c>
      <c r="E238" s="5" t="s">
        <v>731</v>
      </c>
      <c r="F238" s="5" t="s">
        <v>730</v>
      </c>
      <c r="G238" s="5">
        <v>3</v>
      </c>
      <c r="H238" s="15">
        <v>1</v>
      </c>
      <c r="I238" s="4"/>
      <c r="J238" s="13">
        <v>0.50291424421037145</v>
      </c>
      <c r="K238" s="5">
        <v>2016</v>
      </c>
      <c r="L238" s="12">
        <v>97</v>
      </c>
      <c r="M238" s="5">
        <v>2016</v>
      </c>
      <c r="N238" s="12" t="s">
        <v>1569</v>
      </c>
      <c r="P238" s="12"/>
      <c r="R238" s="12">
        <v>16.733067729083665</v>
      </c>
      <c r="S238" s="5">
        <v>2016</v>
      </c>
      <c r="T238" s="12">
        <v>0</v>
      </c>
      <c r="U238" s="5">
        <v>2016</v>
      </c>
      <c r="V238" s="12">
        <v>0</v>
      </c>
      <c r="W238" s="5">
        <v>2016</v>
      </c>
      <c r="X238" s="14">
        <v>0</v>
      </c>
      <c r="Y238" s="5">
        <v>2016</v>
      </c>
      <c r="Z238" s="14"/>
    </row>
    <row r="239" spans="1:26" ht="12.75" customHeight="1" x14ac:dyDescent="0.25">
      <c r="A239" s="5" t="s">
        <v>732</v>
      </c>
      <c r="B239" s="5" t="s">
        <v>23</v>
      </c>
      <c r="C239" s="5" t="s">
        <v>708</v>
      </c>
      <c r="D239" s="5" t="s">
        <v>620</v>
      </c>
      <c r="E239" s="5" t="s">
        <v>734</v>
      </c>
      <c r="F239" s="5" t="s">
        <v>733</v>
      </c>
      <c r="G239" s="5">
        <v>3</v>
      </c>
      <c r="H239" s="15">
        <v>1</v>
      </c>
      <c r="I239" s="4"/>
      <c r="J239" s="13">
        <v>0.50684463117340695</v>
      </c>
      <c r="K239" s="5">
        <v>2016</v>
      </c>
      <c r="L239" s="12">
        <v>97</v>
      </c>
      <c r="M239" s="5">
        <v>2016</v>
      </c>
      <c r="N239" s="12">
        <v>0</v>
      </c>
      <c r="O239" s="5">
        <v>2016</v>
      </c>
      <c r="P239" s="12"/>
      <c r="R239" s="12">
        <v>23.469387755102041</v>
      </c>
      <c r="S239" s="5">
        <v>2016</v>
      </c>
      <c r="T239" s="12">
        <v>0</v>
      </c>
      <c r="U239" s="5">
        <v>2016</v>
      </c>
      <c r="V239" s="12">
        <v>0</v>
      </c>
      <c r="W239" s="5">
        <v>2016</v>
      </c>
      <c r="X239" s="14">
        <v>0</v>
      </c>
      <c r="Y239" s="5">
        <v>2016</v>
      </c>
      <c r="Z239" s="14"/>
    </row>
    <row r="240" spans="1:26" ht="12.75" customHeight="1" x14ac:dyDescent="0.25">
      <c r="A240" s="5" t="s">
        <v>735</v>
      </c>
      <c r="B240" s="5" t="s">
        <v>23</v>
      </c>
      <c r="C240" s="5" t="s">
        <v>708</v>
      </c>
      <c r="D240" s="5" t="s">
        <v>620</v>
      </c>
      <c r="E240" s="5" t="s">
        <v>737</v>
      </c>
      <c r="F240" s="5" t="s">
        <v>736</v>
      </c>
      <c r="G240" s="5">
        <v>3</v>
      </c>
      <c r="H240" s="15">
        <v>1</v>
      </c>
      <c r="I240" s="4"/>
      <c r="J240" s="13">
        <v>0.59702344457095913</v>
      </c>
      <c r="K240" s="5">
        <v>2016</v>
      </c>
      <c r="L240" s="12">
        <v>90.8</v>
      </c>
      <c r="M240" s="5">
        <v>2016</v>
      </c>
      <c r="N240" s="12">
        <v>2.2533800701051576</v>
      </c>
      <c r="O240" s="5">
        <v>2016</v>
      </c>
      <c r="P240" s="12"/>
      <c r="R240" s="12">
        <v>57.139358314964483</v>
      </c>
      <c r="S240" s="5">
        <v>2016</v>
      </c>
      <c r="T240" s="12">
        <v>0</v>
      </c>
      <c r="U240" s="5">
        <v>2016</v>
      </c>
      <c r="V240" s="12" t="s">
        <v>1569</v>
      </c>
      <c r="X240" s="14" t="s">
        <v>1569</v>
      </c>
      <c r="Z240" s="14"/>
    </row>
    <row r="241" spans="1:26" ht="12.75" customHeight="1" x14ac:dyDescent="0.25">
      <c r="A241" s="5" t="s">
        <v>738</v>
      </c>
      <c r="B241" s="5" t="s">
        <v>23</v>
      </c>
      <c r="C241" s="5" t="s">
        <v>708</v>
      </c>
      <c r="D241" s="5" t="s">
        <v>620</v>
      </c>
      <c r="E241" s="5" t="s">
        <v>740</v>
      </c>
      <c r="F241" s="5" t="s">
        <v>739</v>
      </c>
      <c r="G241" s="5">
        <v>3</v>
      </c>
      <c r="H241" s="15">
        <v>2</v>
      </c>
      <c r="I241" s="4" t="s">
        <v>1898</v>
      </c>
      <c r="J241" s="13">
        <v>0.45465598909241317</v>
      </c>
      <c r="K241" s="5">
        <v>2016</v>
      </c>
      <c r="L241" s="12">
        <v>96</v>
      </c>
      <c r="M241" s="5">
        <v>2016</v>
      </c>
      <c r="N241" s="12">
        <v>12</v>
      </c>
      <c r="O241" s="5">
        <v>2016</v>
      </c>
      <c r="P241" s="12"/>
      <c r="R241" s="12">
        <v>15.625</v>
      </c>
      <c r="S241" s="5">
        <v>2016</v>
      </c>
      <c r="T241" s="12">
        <v>0</v>
      </c>
      <c r="U241" s="5">
        <v>2016</v>
      </c>
      <c r="V241" s="12">
        <v>0</v>
      </c>
      <c r="W241" s="5">
        <v>2016</v>
      </c>
      <c r="X241" s="14">
        <v>0</v>
      </c>
      <c r="Y241" s="5">
        <v>2016</v>
      </c>
      <c r="Z241" s="14"/>
    </row>
    <row r="242" spans="1:26" ht="12.75" customHeight="1" x14ac:dyDescent="0.25">
      <c r="A242" s="5" t="s">
        <v>741</v>
      </c>
      <c r="B242" s="5" t="s">
        <v>23</v>
      </c>
      <c r="C242" s="5" t="s">
        <v>708</v>
      </c>
      <c r="D242" s="5" t="s">
        <v>620</v>
      </c>
      <c r="E242" s="5" t="s">
        <v>743</v>
      </c>
      <c r="F242" s="5" t="s">
        <v>742</v>
      </c>
      <c r="G242" s="5">
        <v>3</v>
      </c>
      <c r="H242" s="15">
        <v>1</v>
      </c>
      <c r="I242" s="4"/>
      <c r="J242" s="13">
        <v>0.45126421670309375</v>
      </c>
      <c r="K242" s="5">
        <v>2016</v>
      </c>
      <c r="L242" s="12">
        <v>100</v>
      </c>
      <c r="M242" s="5">
        <v>2016</v>
      </c>
      <c r="N242" s="12">
        <v>3.5000000000000004</v>
      </c>
      <c r="O242" s="5">
        <v>2016</v>
      </c>
      <c r="P242" s="12"/>
      <c r="R242" s="12">
        <v>50</v>
      </c>
      <c r="S242" s="5">
        <v>2016</v>
      </c>
      <c r="T242" s="12">
        <v>0</v>
      </c>
      <c r="U242" s="5">
        <v>2016</v>
      </c>
      <c r="V242" s="12">
        <v>0</v>
      </c>
      <c r="W242" s="5">
        <v>2016</v>
      </c>
      <c r="X242" s="14">
        <v>0</v>
      </c>
      <c r="Y242" s="5">
        <v>2016</v>
      </c>
      <c r="Z242" s="14"/>
    </row>
    <row r="243" spans="1:26" ht="12.75" customHeight="1" x14ac:dyDescent="0.25">
      <c r="A243" s="5" t="s">
        <v>744</v>
      </c>
      <c r="B243" s="5" t="s">
        <v>23</v>
      </c>
      <c r="C243" s="5" t="s">
        <v>708</v>
      </c>
      <c r="D243" s="5" t="s">
        <v>620</v>
      </c>
      <c r="E243" s="5" t="s">
        <v>746</v>
      </c>
      <c r="F243" s="5" t="s">
        <v>745</v>
      </c>
      <c r="G243" s="5">
        <v>3</v>
      </c>
      <c r="H243" s="15">
        <v>1</v>
      </c>
      <c r="I243" s="4"/>
      <c r="J243" s="13">
        <v>0.59782608695652173</v>
      </c>
      <c r="K243" s="5">
        <v>2016</v>
      </c>
      <c r="L243" s="12">
        <v>29.3</v>
      </c>
      <c r="M243" s="5">
        <v>2016</v>
      </c>
      <c r="N243" s="12">
        <v>16.0481444332999</v>
      </c>
      <c r="O243" s="5">
        <v>2016</v>
      </c>
      <c r="P243" s="12"/>
      <c r="R243" s="12">
        <v>0</v>
      </c>
      <c r="S243" s="5">
        <v>2016</v>
      </c>
      <c r="T243" s="12">
        <v>0</v>
      </c>
      <c r="U243" s="5">
        <v>2016</v>
      </c>
      <c r="V243" s="12">
        <v>0</v>
      </c>
      <c r="W243" s="5">
        <v>2016</v>
      </c>
      <c r="X243" s="14">
        <v>0</v>
      </c>
      <c r="Y243" s="5">
        <v>2016</v>
      </c>
      <c r="Z243" s="14"/>
    </row>
    <row r="244" spans="1:26" ht="12.75" customHeight="1" x14ac:dyDescent="0.25">
      <c r="A244" s="5" t="s">
        <v>747</v>
      </c>
      <c r="B244" s="5" t="s">
        <v>23</v>
      </c>
      <c r="C244" s="5" t="s">
        <v>708</v>
      </c>
      <c r="D244" s="5" t="s">
        <v>620</v>
      </c>
      <c r="E244" s="5" t="s">
        <v>749</v>
      </c>
      <c r="F244" s="5" t="s">
        <v>748</v>
      </c>
      <c r="G244" s="5">
        <v>3</v>
      </c>
      <c r="H244" s="15">
        <v>1</v>
      </c>
      <c r="I244" s="4"/>
      <c r="J244" s="13">
        <v>0.50843986340127523</v>
      </c>
      <c r="K244" s="5">
        <v>2016</v>
      </c>
      <c r="L244" s="12">
        <v>87.5</v>
      </c>
      <c r="M244" s="5">
        <v>2016</v>
      </c>
      <c r="N244" s="12" t="s">
        <v>1569</v>
      </c>
      <c r="P244" s="12"/>
      <c r="R244" s="12">
        <v>21.85</v>
      </c>
      <c r="S244" s="5">
        <v>2016</v>
      </c>
      <c r="T244" s="12">
        <v>0</v>
      </c>
      <c r="U244" s="5">
        <v>2016</v>
      </c>
      <c r="V244" s="12">
        <v>0</v>
      </c>
      <c r="W244" s="5">
        <v>2016</v>
      </c>
      <c r="X244" s="14">
        <v>0</v>
      </c>
      <c r="Y244" s="5">
        <v>2016</v>
      </c>
      <c r="Z244" s="14"/>
    </row>
    <row r="245" spans="1:26" ht="12.75" customHeight="1" x14ac:dyDescent="0.25">
      <c r="A245" s="5" t="s">
        <v>750</v>
      </c>
      <c r="B245" s="5" t="s">
        <v>23</v>
      </c>
      <c r="C245" s="5" t="s">
        <v>708</v>
      </c>
      <c r="D245" s="5" t="s">
        <v>620</v>
      </c>
      <c r="E245" s="5" t="s">
        <v>752</v>
      </c>
      <c r="F245" s="5" t="s">
        <v>751</v>
      </c>
      <c r="G245" s="5">
        <v>3</v>
      </c>
      <c r="H245" s="15">
        <v>1</v>
      </c>
      <c r="I245" s="4"/>
      <c r="J245" s="13">
        <v>0.56130101473964888</v>
      </c>
      <c r="K245" s="5">
        <v>2016</v>
      </c>
      <c r="L245" s="12">
        <v>100</v>
      </c>
      <c r="M245" s="5">
        <v>2016</v>
      </c>
      <c r="N245" s="12">
        <v>0</v>
      </c>
      <c r="O245" s="5">
        <v>2016</v>
      </c>
      <c r="P245" s="12"/>
      <c r="R245" s="12">
        <v>0</v>
      </c>
      <c r="S245" s="5">
        <v>2016</v>
      </c>
      <c r="T245" s="12">
        <v>0</v>
      </c>
      <c r="U245" s="5">
        <v>2016</v>
      </c>
      <c r="V245" s="12">
        <v>0</v>
      </c>
      <c r="W245" s="5">
        <v>2016</v>
      </c>
      <c r="X245" s="14">
        <v>0</v>
      </c>
      <c r="Y245" s="5">
        <v>2016</v>
      </c>
      <c r="Z245" s="14"/>
    </row>
    <row r="246" spans="1:26" ht="12.75" customHeight="1" x14ac:dyDescent="0.25">
      <c r="A246" s="5" t="s">
        <v>753</v>
      </c>
      <c r="B246" s="5" t="s">
        <v>23</v>
      </c>
      <c r="C246" s="5" t="s">
        <v>708</v>
      </c>
      <c r="D246" s="5" t="s">
        <v>620</v>
      </c>
      <c r="E246" s="5" t="s">
        <v>754</v>
      </c>
      <c r="F246" s="5" t="s">
        <v>727</v>
      </c>
      <c r="G246" s="5">
        <v>3</v>
      </c>
      <c r="H246" s="15">
        <v>1</v>
      </c>
      <c r="I246" s="4" t="s">
        <v>1899</v>
      </c>
      <c r="J246" s="13">
        <v>0.43121111864846284</v>
      </c>
      <c r="K246" s="5">
        <v>2016</v>
      </c>
      <c r="L246" s="12">
        <v>100</v>
      </c>
      <c r="M246" s="5">
        <v>2016</v>
      </c>
      <c r="N246" s="12">
        <v>13.718013045659811</v>
      </c>
      <c r="O246" s="5">
        <v>2016</v>
      </c>
      <c r="P246" s="12"/>
      <c r="R246" s="12">
        <v>75.000000000000028</v>
      </c>
      <c r="S246" s="5">
        <v>2016</v>
      </c>
      <c r="T246" s="12" t="s">
        <v>1569</v>
      </c>
      <c r="V246" s="12" t="s">
        <v>1569</v>
      </c>
      <c r="X246" s="14">
        <v>98.186215235792019</v>
      </c>
      <c r="Y246" s="5">
        <v>2016</v>
      </c>
      <c r="Z246" s="14"/>
    </row>
    <row r="247" spans="1:26" ht="12.75" customHeight="1" x14ac:dyDescent="0.25">
      <c r="A247" s="5" t="s">
        <v>755</v>
      </c>
      <c r="B247" s="5" t="s">
        <v>23</v>
      </c>
      <c r="C247" s="5" t="s">
        <v>708</v>
      </c>
      <c r="D247" s="5" t="s">
        <v>620</v>
      </c>
      <c r="E247" s="5" t="s">
        <v>757</v>
      </c>
      <c r="F247" s="5" t="s">
        <v>756</v>
      </c>
      <c r="G247" s="5">
        <v>3</v>
      </c>
      <c r="H247" s="15">
        <v>2</v>
      </c>
      <c r="I247" s="4" t="s">
        <v>1900</v>
      </c>
      <c r="J247" s="13">
        <v>0.84615192789768334</v>
      </c>
      <c r="K247" s="5">
        <v>2016</v>
      </c>
      <c r="L247" s="12">
        <v>65</v>
      </c>
      <c r="M247" s="5">
        <v>2016</v>
      </c>
      <c r="N247" s="12" t="s">
        <v>1569</v>
      </c>
      <c r="P247" s="12"/>
      <c r="R247" s="12">
        <v>0</v>
      </c>
      <c r="S247" s="5">
        <v>2016</v>
      </c>
      <c r="T247" s="12">
        <v>0</v>
      </c>
      <c r="U247" s="5">
        <v>2016</v>
      </c>
      <c r="V247" s="12">
        <v>0</v>
      </c>
      <c r="W247" s="5">
        <v>2016</v>
      </c>
      <c r="X247" s="14">
        <v>0</v>
      </c>
      <c r="Y247" s="5">
        <v>2016</v>
      </c>
      <c r="Z247" s="14"/>
    </row>
    <row r="248" spans="1:26" ht="12.75" customHeight="1" x14ac:dyDescent="0.25">
      <c r="A248" s="5" t="s">
        <v>758</v>
      </c>
      <c r="B248" s="5" t="s">
        <v>23</v>
      </c>
      <c r="C248" s="5" t="s">
        <v>708</v>
      </c>
      <c r="D248" s="5" t="s">
        <v>620</v>
      </c>
      <c r="E248" s="5" t="s">
        <v>760</v>
      </c>
      <c r="F248" s="5" t="s">
        <v>759</v>
      </c>
      <c r="G248" s="5">
        <v>3</v>
      </c>
      <c r="H248" s="15">
        <v>2</v>
      </c>
      <c r="I248" s="4" t="s">
        <v>1901</v>
      </c>
      <c r="J248" s="13">
        <v>0.45188679416950794</v>
      </c>
      <c r="K248" s="5">
        <v>2016</v>
      </c>
      <c r="L248" s="12">
        <v>100</v>
      </c>
      <c r="M248" s="5">
        <v>2016</v>
      </c>
      <c r="N248" s="12">
        <v>9.1199999999999974</v>
      </c>
      <c r="O248" s="5">
        <v>2016</v>
      </c>
      <c r="P248" s="12"/>
      <c r="R248" s="12">
        <v>40</v>
      </c>
      <c r="S248" s="5">
        <v>2016</v>
      </c>
      <c r="T248" s="12">
        <v>0</v>
      </c>
      <c r="U248" s="5">
        <v>2016</v>
      </c>
      <c r="V248" s="12">
        <v>0</v>
      </c>
      <c r="W248" s="5">
        <v>2016</v>
      </c>
      <c r="X248" s="14">
        <v>0</v>
      </c>
      <c r="Y248" s="5">
        <v>2016</v>
      </c>
      <c r="Z248" s="14"/>
    </row>
    <row r="249" spans="1:26" ht="12.75" customHeight="1" x14ac:dyDescent="0.25">
      <c r="A249" s="5" t="s">
        <v>761</v>
      </c>
      <c r="B249" s="5" t="s">
        <v>23</v>
      </c>
      <c r="C249" s="5" t="s">
        <v>708</v>
      </c>
      <c r="D249" s="5" t="s">
        <v>620</v>
      </c>
      <c r="E249" s="5" t="s">
        <v>763</v>
      </c>
      <c r="F249" s="5" t="s">
        <v>762</v>
      </c>
      <c r="G249" s="5">
        <v>3</v>
      </c>
      <c r="H249" s="15">
        <v>1</v>
      </c>
      <c r="I249" s="4"/>
      <c r="J249" s="13">
        <v>0.27390678528962292</v>
      </c>
      <c r="K249" s="5">
        <v>2016</v>
      </c>
      <c r="L249" s="12">
        <v>100</v>
      </c>
      <c r="M249" s="5">
        <v>2016</v>
      </c>
      <c r="N249" s="12" t="s">
        <v>1569</v>
      </c>
      <c r="P249" s="12"/>
      <c r="R249" s="12">
        <v>0</v>
      </c>
      <c r="S249" s="5">
        <v>2016</v>
      </c>
      <c r="T249" s="12">
        <v>0</v>
      </c>
      <c r="U249" s="5">
        <v>2016</v>
      </c>
      <c r="V249" s="12">
        <v>0</v>
      </c>
      <c r="W249" s="5">
        <v>2016</v>
      </c>
      <c r="X249" s="14">
        <v>36.363636363636367</v>
      </c>
      <c r="Y249" s="5">
        <v>2016</v>
      </c>
      <c r="Z249" s="14"/>
    </row>
    <row r="250" spans="1:26" ht="12.75" customHeight="1" x14ac:dyDescent="0.25">
      <c r="A250" s="5" t="s">
        <v>764</v>
      </c>
      <c r="B250" s="5" t="s">
        <v>23</v>
      </c>
      <c r="C250" s="5" t="s">
        <v>708</v>
      </c>
      <c r="D250" s="5" t="s">
        <v>620</v>
      </c>
      <c r="E250" s="5" t="s">
        <v>766</v>
      </c>
      <c r="F250" s="5" t="s">
        <v>765</v>
      </c>
      <c r="G250" s="5">
        <v>3</v>
      </c>
      <c r="H250" s="15">
        <v>1</v>
      </c>
      <c r="I250" s="4"/>
      <c r="J250" s="13">
        <v>0.37365870800409245</v>
      </c>
      <c r="K250" s="5">
        <v>2016</v>
      </c>
      <c r="L250" s="12">
        <v>99</v>
      </c>
      <c r="M250" s="5">
        <v>2016</v>
      </c>
      <c r="N250" s="12">
        <v>2.11</v>
      </c>
      <c r="O250" s="5">
        <v>2016</v>
      </c>
      <c r="P250" s="12"/>
      <c r="R250" s="12">
        <v>0</v>
      </c>
      <c r="S250" s="5">
        <v>2016</v>
      </c>
      <c r="T250" s="12">
        <v>0</v>
      </c>
      <c r="U250" s="5">
        <v>2016</v>
      </c>
      <c r="V250" s="12">
        <v>0</v>
      </c>
      <c r="W250" s="5">
        <v>2016</v>
      </c>
      <c r="X250" s="14">
        <v>0</v>
      </c>
      <c r="Y250" s="5">
        <v>2016</v>
      </c>
      <c r="Z250" s="14"/>
    </row>
    <row r="251" spans="1:26" ht="12.75" customHeight="1" x14ac:dyDescent="0.25">
      <c r="A251" s="5" t="s">
        <v>767</v>
      </c>
      <c r="B251" s="5" t="s">
        <v>23</v>
      </c>
      <c r="C251" s="5" t="s">
        <v>708</v>
      </c>
      <c r="D251" s="5" t="s">
        <v>620</v>
      </c>
      <c r="E251" s="5" t="s">
        <v>769</v>
      </c>
      <c r="F251" s="5" t="s">
        <v>768</v>
      </c>
      <c r="G251" s="5">
        <v>3</v>
      </c>
      <c r="H251" s="15">
        <v>2</v>
      </c>
      <c r="I251" s="4" t="s">
        <v>1900</v>
      </c>
      <c r="J251" s="13">
        <v>0.46957321169689897</v>
      </c>
      <c r="K251" s="5">
        <v>2016</v>
      </c>
      <c r="L251" s="12" t="s">
        <v>1569</v>
      </c>
      <c r="N251" s="12">
        <v>16.079999999999998</v>
      </c>
      <c r="O251" s="5">
        <v>2016</v>
      </c>
      <c r="P251" s="12"/>
      <c r="R251" s="12">
        <v>46.396965865992421</v>
      </c>
      <c r="S251" s="5">
        <v>2016</v>
      </c>
      <c r="T251" s="12">
        <v>0</v>
      </c>
      <c r="U251" s="5">
        <v>2016</v>
      </c>
      <c r="V251" s="12">
        <v>0</v>
      </c>
      <c r="W251" s="5">
        <v>2016</v>
      </c>
      <c r="X251" s="14">
        <v>0</v>
      </c>
      <c r="Y251" s="5">
        <v>2016</v>
      </c>
      <c r="Z251" s="14"/>
    </row>
    <row r="252" spans="1:26" ht="12.75" customHeight="1" x14ac:dyDescent="0.25">
      <c r="A252" s="5" t="s">
        <v>770</v>
      </c>
      <c r="B252" s="5" t="s">
        <v>23</v>
      </c>
      <c r="C252" s="5" t="s">
        <v>708</v>
      </c>
      <c r="D252" s="5" t="s">
        <v>620</v>
      </c>
      <c r="E252" s="5" t="s">
        <v>772</v>
      </c>
      <c r="F252" s="5" t="s">
        <v>771</v>
      </c>
      <c r="G252" s="5">
        <v>3</v>
      </c>
      <c r="H252" s="15">
        <v>2</v>
      </c>
      <c r="I252" s="4" t="s">
        <v>1902</v>
      </c>
      <c r="J252" s="13">
        <v>0.85368168240551334</v>
      </c>
      <c r="K252" s="5">
        <v>2016</v>
      </c>
      <c r="L252" s="12">
        <v>65</v>
      </c>
      <c r="M252" s="5">
        <v>2016</v>
      </c>
      <c r="N252" s="12" t="s">
        <v>1569</v>
      </c>
      <c r="P252" s="12"/>
      <c r="R252" s="12">
        <v>28.000000000000004</v>
      </c>
      <c r="S252" s="5">
        <v>2016</v>
      </c>
      <c r="T252" s="12">
        <v>0</v>
      </c>
      <c r="U252" s="5">
        <v>2016</v>
      </c>
      <c r="V252" s="12">
        <v>0</v>
      </c>
      <c r="W252" s="5">
        <v>2016</v>
      </c>
      <c r="X252" s="14">
        <v>0</v>
      </c>
      <c r="Y252" s="5">
        <v>2016</v>
      </c>
      <c r="Z252" s="14"/>
    </row>
    <row r="253" spans="1:26" ht="12.75" customHeight="1" x14ac:dyDescent="0.25">
      <c r="A253" s="5" t="s">
        <v>773</v>
      </c>
      <c r="B253" s="5" t="s">
        <v>23</v>
      </c>
      <c r="C253" s="5" t="s">
        <v>708</v>
      </c>
      <c r="D253" s="5" t="s">
        <v>620</v>
      </c>
      <c r="E253" s="5" t="s">
        <v>775</v>
      </c>
      <c r="F253" s="5" t="s">
        <v>774</v>
      </c>
      <c r="G253" s="5">
        <v>3</v>
      </c>
      <c r="H253" s="15">
        <v>2</v>
      </c>
      <c r="I253" s="4" t="s">
        <v>1901</v>
      </c>
      <c r="J253" s="13">
        <v>0.54254870174817504</v>
      </c>
      <c r="K253" s="5">
        <v>2016</v>
      </c>
      <c r="L253" s="12">
        <v>86</v>
      </c>
      <c r="M253" s="5">
        <v>2016</v>
      </c>
      <c r="N253" s="12" t="s">
        <v>1569</v>
      </c>
      <c r="P253" s="12"/>
      <c r="R253" s="12" t="s">
        <v>1569</v>
      </c>
      <c r="T253" s="12" t="s">
        <v>1569</v>
      </c>
      <c r="V253" s="12" t="s">
        <v>1569</v>
      </c>
      <c r="X253" s="14" t="s">
        <v>1569</v>
      </c>
      <c r="Z253" s="14"/>
    </row>
    <row r="254" spans="1:26" ht="12.75" customHeight="1" x14ac:dyDescent="0.25">
      <c r="A254" s="5" t="s">
        <v>776</v>
      </c>
      <c r="B254" s="5" t="s">
        <v>23</v>
      </c>
      <c r="C254" s="5" t="s">
        <v>708</v>
      </c>
      <c r="D254" s="5" t="s">
        <v>620</v>
      </c>
      <c r="E254" s="5" t="s">
        <v>778</v>
      </c>
      <c r="F254" s="5" t="s">
        <v>777</v>
      </c>
      <c r="G254" s="5">
        <v>3</v>
      </c>
      <c r="H254" s="15">
        <v>3</v>
      </c>
      <c r="I254" s="4" t="s">
        <v>1903</v>
      </c>
      <c r="J254" s="13">
        <v>0.42331343405834543</v>
      </c>
      <c r="K254" s="5">
        <v>2016</v>
      </c>
      <c r="L254" s="12">
        <v>60</v>
      </c>
      <c r="M254" s="5">
        <v>2016</v>
      </c>
      <c r="N254" s="12" t="s">
        <v>1569</v>
      </c>
      <c r="P254" s="12"/>
      <c r="R254" s="12">
        <v>0</v>
      </c>
      <c r="S254" s="5">
        <v>2016</v>
      </c>
      <c r="T254" s="12">
        <v>0</v>
      </c>
      <c r="U254" s="5">
        <v>2016</v>
      </c>
      <c r="V254" s="12">
        <v>0</v>
      </c>
      <c r="W254" s="5">
        <v>2016</v>
      </c>
      <c r="X254" s="14">
        <v>0</v>
      </c>
      <c r="Y254" s="5">
        <v>2016</v>
      </c>
      <c r="Z254" s="14"/>
    </row>
    <row r="255" spans="1:26" ht="12.75" customHeight="1" x14ac:dyDescent="0.25">
      <c r="A255" s="5" t="s">
        <v>779</v>
      </c>
      <c r="B255" s="5" t="s">
        <v>23</v>
      </c>
      <c r="C255" s="5" t="s">
        <v>708</v>
      </c>
      <c r="D255" s="5" t="s">
        <v>620</v>
      </c>
      <c r="E255" s="5" t="s">
        <v>781</v>
      </c>
      <c r="F255" s="5" t="s">
        <v>780</v>
      </c>
      <c r="G255" s="5">
        <v>3</v>
      </c>
      <c r="H255" s="15">
        <v>2</v>
      </c>
      <c r="I255" s="4" t="s">
        <v>1904</v>
      </c>
      <c r="J255" s="13">
        <v>0.49921207108850202</v>
      </c>
      <c r="K255" s="5">
        <v>2016</v>
      </c>
      <c r="L255" s="12">
        <v>100</v>
      </c>
      <c r="M255" s="5">
        <v>2016</v>
      </c>
      <c r="N255" s="12" t="s">
        <v>1569</v>
      </c>
      <c r="P255" s="12"/>
      <c r="R255" s="12">
        <v>25.5</v>
      </c>
      <c r="S255" s="5">
        <v>2016</v>
      </c>
      <c r="T255" s="12">
        <v>0</v>
      </c>
      <c r="U255" s="5">
        <v>2016</v>
      </c>
      <c r="V255" s="12">
        <v>0</v>
      </c>
      <c r="W255" s="5">
        <v>2016</v>
      </c>
      <c r="X255" s="14">
        <v>0</v>
      </c>
      <c r="Y255" s="5">
        <v>2016</v>
      </c>
      <c r="Z255" s="14"/>
    </row>
    <row r="256" spans="1:26" ht="12.75" customHeight="1" x14ac:dyDescent="0.25">
      <c r="A256" s="5" t="s">
        <v>782</v>
      </c>
      <c r="B256" s="5" t="s">
        <v>23</v>
      </c>
      <c r="C256" s="5" t="s">
        <v>708</v>
      </c>
      <c r="D256" s="5" t="s">
        <v>620</v>
      </c>
      <c r="E256" s="5" t="s">
        <v>784</v>
      </c>
      <c r="F256" s="5" t="s">
        <v>783</v>
      </c>
      <c r="G256" s="5">
        <v>3</v>
      </c>
      <c r="H256" s="15">
        <v>1</v>
      </c>
      <c r="I256" s="4" t="s">
        <v>1905</v>
      </c>
      <c r="J256" s="13">
        <v>0.55016721374305333</v>
      </c>
      <c r="K256" s="5">
        <v>2016</v>
      </c>
      <c r="L256" s="12">
        <v>48.15</v>
      </c>
      <c r="M256" s="5">
        <v>2016</v>
      </c>
      <c r="N256" s="12">
        <v>1</v>
      </c>
      <c r="O256" s="5">
        <v>2016</v>
      </c>
      <c r="P256" s="12"/>
      <c r="R256" s="12">
        <v>0</v>
      </c>
      <c r="S256" s="5">
        <v>2016</v>
      </c>
      <c r="T256" s="12">
        <v>0</v>
      </c>
      <c r="U256" s="5">
        <v>2016</v>
      </c>
      <c r="V256" s="12">
        <v>0</v>
      </c>
      <c r="W256" s="5">
        <v>2016</v>
      </c>
      <c r="X256" s="14">
        <v>0</v>
      </c>
      <c r="Y256" s="5">
        <v>2016</v>
      </c>
      <c r="Z256" s="14"/>
    </row>
    <row r="257" spans="1:26" ht="12.75" customHeight="1" x14ac:dyDescent="0.25">
      <c r="A257" s="5" t="s">
        <v>785</v>
      </c>
      <c r="B257" s="5" t="s">
        <v>23</v>
      </c>
      <c r="C257" s="5" t="s">
        <v>708</v>
      </c>
      <c r="D257" s="5" t="s">
        <v>620</v>
      </c>
      <c r="E257" s="5" t="s">
        <v>787</v>
      </c>
      <c r="F257" s="5" t="s">
        <v>786</v>
      </c>
      <c r="G257" s="5">
        <v>3</v>
      </c>
      <c r="H257" s="15">
        <v>2</v>
      </c>
      <c r="I257" s="4" t="s">
        <v>1906</v>
      </c>
      <c r="J257" s="13">
        <v>0.59189781854875179</v>
      </c>
      <c r="K257" s="5">
        <v>2016</v>
      </c>
      <c r="L257" s="12">
        <v>98</v>
      </c>
      <c r="M257" s="5">
        <v>2016</v>
      </c>
      <c r="N257" s="12">
        <v>0</v>
      </c>
      <c r="O257" s="5">
        <v>2016</v>
      </c>
      <c r="P257" s="12"/>
      <c r="R257" s="12">
        <v>82</v>
      </c>
      <c r="S257" s="5">
        <v>2016</v>
      </c>
      <c r="T257" s="12">
        <v>0</v>
      </c>
      <c r="U257" s="5">
        <v>2016</v>
      </c>
      <c r="V257" s="12">
        <v>0</v>
      </c>
      <c r="W257" s="5">
        <v>2016</v>
      </c>
      <c r="X257" s="14">
        <v>100</v>
      </c>
      <c r="Y257" s="5">
        <v>2016</v>
      </c>
      <c r="Z257" s="14"/>
    </row>
    <row r="258" spans="1:26" ht="12.75" customHeight="1" x14ac:dyDescent="0.25">
      <c r="A258" s="5" t="s">
        <v>788</v>
      </c>
      <c r="B258" s="5" t="s">
        <v>23</v>
      </c>
      <c r="C258" s="5" t="s">
        <v>708</v>
      </c>
      <c r="D258" s="5" t="s">
        <v>620</v>
      </c>
      <c r="E258" s="5" t="s">
        <v>1578</v>
      </c>
      <c r="F258" s="5" t="s">
        <v>789</v>
      </c>
      <c r="G258" s="5">
        <v>3</v>
      </c>
      <c r="H258" s="15">
        <v>2</v>
      </c>
      <c r="I258" s="4" t="s">
        <v>1900</v>
      </c>
      <c r="J258" s="13">
        <v>0.50073370692998587</v>
      </c>
      <c r="K258" s="5">
        <v>2016</v>
      </c>
      <c r="L258" s="12">
        <v>71</v>
      </c>
      <c r="M258" s="5">
        <v>2016</v>
      </c>
      <c r="N258" s="12">
        <v>11.253376012803841</v>
      </c>
      <c r="O258" s="5">
        <v>2016</v>
      </c>
      <c r="P258" s="12"/>
      <c r="R258" s="12">
        <v>39.5</v>
      </c>
      <c r="S258" s="5">
        <v>2016</v>
      </c>
      <c r="T258" s="12">
        <v>0</v>
      </c>
      <c r="U258" s="5">
        <v>2016</v>
      </c>
      <c r="V258" s="12">
        <v>0</v>
      </c>
      <c r="W258" s="5">
        <v>2016</v>
      </c>
      <c r="X258" s="14">
        <v>0</v>
      </c>
      <c r="Y258" s="5">
        <v>2016</v>
      </c>
      <c r="Z258" s="14"/>
    </row>
    <row r="259" spans="1:26" ht="12.75" customHeight="1" x14ac:dyDescent="0.25">
      <c r="A259" s="5" t="s">
        <v>790</v>
      </c>
      <c r="B259" s="5" t="s">
        <v>23</v>
      </c>
      <c r="C259" s="5" t="s">
        <v>708</v>
      </c>
      <c r="D259" s="5" t="s">
        <v>620</v>
      </c>
      <c r="E259" s="5" t="s">
        <v>792</v>
      </c>
      <c r="F259" s="5" t="s">
        <v>791</v>
      </c>
      <c r="G259" s="5">
        <v>3</v>
      </c>
      <c r="H259" s="15">
        <v>1</v>
      </c>
      <c r="I259" s="4"/>
      <c r="J259" s="13">
        <v>0.43139540081379152</v>
      </c>
      <c r="K259" s="5">
        <v>2016</v>
      </c>
      <c r="L259" s="12">
        <v>88.06</v>
      </c>
      <c r="M259" s="5">
        <v>2016</v>
      </c>
      <c r="N259" s="12">
        <v>13</v>
      </c>
      <c r="O259" s="5">
        <v>2016</v>
      </c>
      <c r="P259" s="12"/>
      <c r="R259" s="12">
        <v>61.728395061728392</v>
      </c>
      <c r="S259" s="5">
        <v>2016</v>
      </c>
      <c r="T259" s="12">
        <v>0</v>
      </c>
      <c r="U259" s="5">
        <v>2016</v>
      </c>
      <c r="V259" s="12">
        <v>0</v>
      </c>
      <c r="W259" s="5">
        <v>2016</v>
      </c>
      <c r="X259" s="14">
        <v>100</v>
      </c>
      <c r="Y259" s="5">
        <v>2016</v>
      </c>
      <c r="Z259" s="14"/>
    </row>
    <row r="260" spans="1:26" ht="12.75" customHeight="1" x14ac:dyDescent="0.25">
      <c r="A260" s="5" t="s">
        <v>793</v>
      </c>
      <c r="B260" s="5" t="s">
        <v>23</v>
      </c>
      <c r="C260" s="5" t="s">
        <v>708</v>
      </c>
      <c r="D260" s="5" t="s">
        <v>620</v>
      </c>
      <c r="E260" s="5" t="s">
        <v>795</v>
      </c>
      <c r="F260" s="5" t="s">
        <v>794</v>
      </c>
      <c r="G260" s="5">
        <v>3</v>
      </c>
      <c r="H260" s="15">
        <v>2</v>
      </c>
      <c r="I260" s="4" t="s">
        <v>1901</v>
      </c>
      <c r="J260" s="13">
        <v>0.88695017304771584</v>
      </c>
      <c r="K260" s="5">
        <v>2016</v>
      </c>
      <c r="L260" s="12">
        <v>95.5</v>
      </c>
      <c r="M260" s="5">
        <v>2016</v>
      </c>
      <c r="N260" s="12">
        <v>0</v>
      </c>
      <c r="O260" s="5">
        <v>2016</v>
      </c>
      <c r="P260" s="12"/>
      <c r="R260" s="12">
        <v>69.032258064516114</v>
      </c>
      <c r="S260" s="5">
        <v>2016</v>
      </c>
      <c r="T260" s="12" t="s">
        <v>1569</v>
      </c>
      <c r="V260" s="12" t="s">
        <v>1569</v>
      </c>
      <c r="X260" s="14">
        <v>100</v>
      </c>
      <c r="Y260" s="5">
        <v>2016</v>
      </c>
      <c r="Z260" s="14"/>
    </row>
    <row r="261" spans="1:26" ht="12.75" customHeight="1" x14ac:dyDescent="0.25">
      <c r="A261" s="5" t="s">
        <v>796</v>
      </c>
      <c r="B261" s="5" t="s">
        <v>23</v>
      </c>
      <c r="C261" s="5" t="s">
        <v>708</v>
      </c>
      <c r="D261" s="5" t="s">
        <v>620</v>
      </c>
      <c r="E261" s="5" t="s">
        <v>798</v>
      </c>
      <c r="F261" s="5" t="s">
        <v>797</v>
      </c>
      <c r="G261" s="5">
        <v>3</v>
      </c>
      <c r="H261" s="15">
        <v>2</v>
      </c>
      <c r="I261" s="4" t="s">
        <v>1907</v>
      </c>
      <c r="J261" s="13">
        <v>0.41779562505776519</v>
      </c>
      <c r="K261" s="5">
        <v>2016</v>
      </c>
      <c r="L261" s="12">
        <v>79</v>
      </c>
      <c r="M261" s="5">
        <v>2016</v>
      </c>
      <c r="N261" s="12">
        <v>15.344603381014307</v>
      </c>
      <c r="O261" s="5">
        <v>2016</v>
      </c>
      <c r="P261" s="12"/>
      <c r="R261" s="12">
        <v>31.385006353240151</v>
      </c>
      <c r="S261" s="5">
        <v>2016</v>
      </c>
      <c r="T261" s="12">
        <v>0</v>
      </c>
      <c r="U261" s="5">
        <v>2016</v>
      </c>
      <c r="V261" s="12">
        <v>0</v>
      </c>
      <c r="W261" s="5">
        <v>2016</v>
      </c>
      <c r="X261" s="14">
        <v>0</v>
      </c>
      <c r="Y261" s="5">
        <v>2016</v>
      </c>
      <c r="Z261" s="14"/>
    </row>
    <row r="262" spans="1:26" ht="12.75" customHeight="1" x14ac:dyDescent="0.25">
      <c r="A262" s="5" t="s">
        <v>799</v>
      </c>
      <c r="B262" s="5" t="s">
        <v>23</v>
      </c>
      <c r="C262" s="5" t="s">
        <v>708</v>
      </c>
      <c r="D262" s="5" t="s">
        <v>620</v>
      </c>
      <c r="E262" s="5" t="s">
        <v>801</v>
      </c>
      <c r="F262" s="5" t="s">
        <v>800</v>
      </c>
      <c r="G262" s="5">
        <v>3</v>
      </c>
      <c r="H262" s="15">
        <v>1</v>
      </c>
      <c r="I262" s="4" t="s">
        <v>1908</v>
      </c>
      <c r="J262" s="13">
        <v>0.91101311890828696</v>
      </c>
      <c r="K262" s="5">
        <v>2016</v>
      </c>
      <c r="L262" s="12">
        <v>65</v>
      </c>
      <c r="M262" s="5">
        <v>2016</v>
      </c>
      <c r="N262" s="12">
        <v>15</v>
      </c>
      <c r="O262" s="5">
        <v>2016</v>
      </c>
      <c r="P262" s="12"/>
      <c r="R262" s="12">
        <v>0</v>
      </c>
      <c r="S262" s="5">
        <v>2016</v>
      </c>
      <c r="T262" s="12">
        <v>0</v>
      </c>
      <c r="U262" s="5">
        <v>2016</v>
      </c>
      <c r="V262" s="12">
        <v>0</v>
      </c>
      <c r="W262" s="5">
        <v>2016</v>
      </c>
      <c r="X262" s="14">
        <v>0</v>
      </c>
      <c r="Y262" s="5">
        <v>2016</v>
      </c>
      <c r="Z262" s="14"/>
    </row>
    <row r="263" spans="1:26" ht="12.75" customHeight="1" x14ac:dyDescent="0.25">
      <c r="A263" s="5" t="s">
        <v>802</v>
      </c>
      <c r="B263" s="5" t="s">
        <v>23</v>
      </c>
      <c r="C263" s="5" t="s">
        <v>708</v>
      </c>
      <c r="D263" s="5" t="s">
        <v>620</v>
      </c>
      <c r="E263" s="5" t="s">
        <v>804</v>
      </c>
      <c r="F263" s="5" t="s">
        <v>803</v>
      </c>
      <c r="G263" s="5">
        <v>3</v>
      </c>
      <c r="H263" s="15">
        <v>1</v>
      </c>
      <c r="I263" s="4" t="s">
        <v>1909</v>
      </c>
      <c r="J263" s="13">
        <v>0.75084559222915348</v>
      </c>
      <c r="K263" s="5">
        <v>2016</v>
      </c>
      <c r="L263" s="12">
        <v>85</v>
      </c>
      <c r="M263" s="5">
        <v>2016</v>
      </c>
      <c r="N263" s="12" t="s">
        <v>1569</v>
      </c>
      <c r="P263" s="12"/>
      <c r="R263" s="12">
        <v>9.8557692307692299</v>
      </c>
      <c r="S263" s="5">
        <v>2016</v>
      </c>
      <c r="T263" s="12">
        <v>0</v>
      </c>
      <c r="U263" s="5">
        <v>2016</v>
      </c>
      <c r="V263" s="12">
        <v>0</v>
      </c>
      <c r="W263" s="5">
        <v>2016</v>
      </c>
      <c r="X263" s="14">
        <v>0</v>
      </c>
      <c r="Y263" s="5">
        <v>2016</v>
      </c>
      <c r="Z263" s="14"/>
    </row>
    <row r="264" spans="1:26" ht="12.75" customHeight="1" x14ac:dyDescent="0.25">
      <c r="A264" s="5" t="s">
        <v>805</v>
      </c>
      <c r="B264" s="5" t="s">
        <v>23</v>
      </c>
      <c r="C264" s="5" t="s">
        <v>708</v>
      </c>
      <c r="D264" s="5" t="s">
        <v>620</v>
      </c>
      <c r="E264" s="5" t="s">
        <v>807</v>
      </c>
      <c r="F264" s="5" t="s">
        <v>806</v>
      </c>
      <c r="G264" s="5">
        <v>3</v>
      </c>
      <c r="H264" s="15">
        <v>1</v>
      </c>
      <c r="I264" s="4"/>
      <c r="J264" s="13">
        <v>0.62071986792991118</v>
      </c>
      <c r="K264" s="5">
        <v>2016</v>
      </c>
      <c r="L264" s="12">
        <v>100</v>
      </c>
      <c r="M264" s="5">
        <v>2016</v>
      </c>
      <c r="N264" s="12" t="s">
        <v>1569</v>
      </c>
      <c r="P264" s="12"/>
      <c r="R264" s="12">
        <v>0</v>
      </c>
      <c r="S264" s="5">
        <v>2016</v>
      </c>
      <c r="T264" s="12">
        <v>0</v>
      </c>
      <c r="U264" s="5">
        <v>2016</v>
      </c>
      <c r="V264" s="12">
        <v>0</v>
      </c>
      <c r="W264" s="5">
        <v>2016</v>
      </c>
      <c r="X264" s="14">
        <v>0</v>
      </c>
      <c r="Y264" s="5">
        <v>2016</v>
      </c>
      <c r="Z264" s="14"/>
    </row>
    <row r="265" spans="1:26" ht="12.75" customHeight="1" x14ac:dyDescent="0.25">
      <c r="A265" s="5" t="s">
        <v>808</v>
      </c>
      <c r="B265" s="5" t="s">
        <v>23</v>
      </c>
      <c r="C265" s="5" t="s">
        <v>708</v>
      </c>
      <c r="D265" s="5" t="s">
        <v>620</v>
      </c>
      <c r="E265" s="5" t="s">
        <v>810</v>
      </c>
      <c r="F265" s="5" t="s">
        <v>809</v>
      </c>
      <c r="G265" s="5">
        <v>3</v>
      </c>
      <c r="H265" s="15">
        <v>1</v>
      </c>
      <c r="I265" s="4"/>
      <c r="J265" s="13">
        <v>0.48701456822911765</v>
      </c>
      <c r="K265" s="5">
        <v>2016</v>
      </c>
      <c r="L265" s="12">
        <v>100</v>
      </c>
      <c r="M265" s="5">
        <v>2016</v>
      </c>
      <c r="N265" s="12">
        <v>13.74</v>
      </c>
      <c r="O265" s="5">
        <v>2016</v>
      </c>
      <c r="P265" s="12"/>
      <c r="R265" s="12">
        <v>5.7368741131157517</v>
      </c>
      <c r="S265" s="5">
        <v>2016</v>
      </c>
      <c r="T265" s="12">
        <v>0</v>
      </c>
      <c r="U265" s="5">
        <v>2016</v>
      </c>
      <c r="V265" s="12">
        <v>0</v>
      </c>
      <c r="W265" s="5">
        <v>2016</v>
      </c>
      <c r="X265" s="14">
        <v>0</v>
      </c>
      <c r="Y265" s="5">
        <v>2016</v>
      </c>
      <c r="Z265" s="14"/>
    </row>
    <row r="266" spans="1:26" ht="12.75" customHeight="1" x14ac:dyDescent="0.25">
      <c r="A266" s="5" t="s">
        <v>811</v>
      </c>
      <c r="B266" s="5" t="s">
        <v>23</v>
      </c>
      <c r="C266" s="5" t="s">
        <v>708</v>
      </c>
      <c r="D266" s="5" t="s">
        <v>620</v>
      </c>
      <c r="E266" s="5" t="s">
        <v>813</v>
      </c>
      <c r="F266" s="5" t="s">
        <v>812</v>
      </c>
      <c r="G266" s="5">
        <v>3</v>
      </c>
      <c r="H266" s="15">
        <v>2</v>
      </c>
      <c r="I266" s="4" t="s">
        <v>1901</v>
      </c>
      <c r="J266" s="13">
        <v>0.35714448475444133</v>
      </c>
      <c r="K266" s="5">
        <v>2016</v>
      </c>
      <c r="L266" s="12">
        <v>84</v>
      </c>
      <c r="M266" s="5">
        <v>2016</v>
      </c>
      <c r="N266" s="12" t="s">
        <v>1569</v>
      </c>
      <c r="P266" s="12"/>
      <c r="R266" s="12">
        <v>0</v>
      </c>
      <c r="S266" s="5">
        <v>2016</v>
      </c>
      <c r="T266" s="12">
        <v>0</v>
      </c>
      <c r="U266" s="5">
        <v>2016</v>
      </c>
      <c r="V266" s="12">
        <v>0</v>
      </c>
      <c r="W266" s="5">
        <v>2016</v>
      </c>
      <c r="X266" s="14">
        <v>0</v>
      </c>
      <c r="Y266" s="5">
        <v>2016</v>
      </c>
      <c r="Z266" s="14"/>
    </row>
    <row r="267" spans="1:26" ht="12.75" customHeight="1" x14ac:dyDescent="0.25">
      <c r="A267" s="5" t="s">
        <v>814</v>
      </c>
      <c r="B267" s="5" t="s">
        <v>23</v>
      </c>
      <c r="C267" s="5" t="s">
        <v>708</v>
      </c>
      <c r="D267" s="5" t="s">
        <v>620</v>
      </c>
      <c r="E267" s="5" t="s">
        <v>816</v>
      </c>
      <c r="F267" s="5" t="s">
        <v>815</v>
      </c>
      <c r="G267" s="5">
        <v>3</v>
      </c>
      <c r="H267" s="15">
        <v>2</v>
      </c>
      <c r="I267" s="4" t="s">
        <v>1910</v>
      </c>
      <c r="J267" s="13">
        <v>0.32764983734233388</v>
      </c>
      <c r="K267" s="5">
        <v>2016</v>
      </c>
      <c r="L267" s="12">
        <v>100</v>
      </c>
      <c r="M267" s="5">
        <v>2016</v>
      </c>
      <c r="N267" s="12">
        <v>21.6</v>
      </c>
      <c r="O267" s="5">
        <v>2016</v>
      </c>
      <c r="P267" s="12"/>
      <c r="R267" s="12">
        <v>51.403061224489804</v>
      </c>
      <c r="S267" s="5">
        <v>2016</v>
      </c>
      <c r="T267" s="12">
        <v>0</v>
      </c>
      <c r="U267" s="5">
        <v>2016</v>
      </c>
      <c r="V267" s="12">
        <v>0</v>
      </c>
      <c r="W267" s="5">
        <v>2016</v>
      </c>
      <c r="X267" s="14">
        <v>99.737532808398953</v>
      </c>
      <c r="Y267" s="5">
        <v>2016</v>
      </c>
      <c r="Z267" s="14"/>
    </row>
    <row r="268" spans="1:26" ht="12.75" customHeight="1" x14ac:dyDescent="0.25">
      <c r="A268" s="5" t="s">
        <v>817</v>
      </c>
      <c r="B268" s="5" t="s">
        <v>23</v>
      </c>
      <c r="C268" s="5" t="s">
        <v>708</v>
      </c>
      <c r="D268" s="5" t="s">
        <v>620</v>
      </c>
      <c r="E268" s="5" t="s">
        <v>819</v>
      </c>
      <c r="F268" s="5" t="s">
        <v>818</v>
      </c>
      <c r="G268" s="5">
        <v>3</v>
      </c>
      <c r="H268" s="15">
        <v>1</v>
      </c>
      <c r="I268" s="4"/>
      <c r="J268" s="13">
        <v>0.4443462156668414</v>
      </c>
      <c r="K268" s="5">
        <v>2016</v>
      </c>
      <c r="L268" s="12">
        <v>90</v>
      </c>
      <c r="M268" s="5">
        <v>2016</v>
      </c>
      <c r="N268" s="12" t="s">
        <v>1569</v>
      </c>
      <c r="P268" s="12"/>
      <c r="R268" s="12">
        <v>0</v>
      </c>
      <c r="S268" s="5">
        <v>2016</v>
      </c>
      <c r="T268" s="12">
        <v>0</v>
      </c>
      <c r="U268" s="5">
        <v>2016</v>
      </c>
      <c r="V268" s="12">
        <v>0</v>
      </c>
      <c r="W268" s="5">
        <v>2016</v>
      </c>
      <c r="X268" s="14">
        <v>0</v>
      </c>
      <c r="Y268" s="5">
        <v>2016</v>
      </c>
      <c r="Z268" s="14"/>
    </row>
    <row r="269" spans="1:26" ht="12.75" customHeight="1" x14ac:dyDescent="0.25">
      <c r="A269" s="5" t="s">
        <v>820</v>
      </c>
      <c r="B269" s="5" t="s">
        <v>23</v>
      </c>
      <c r="C269" s="5" t="s">
        <v>708</v>
      </c>
      <c r="D269" s="5" t="s">
        <v>620</v>
      </c>
      <c r="E269" s="5" t="s">
        <v>822</v>
      </c>
      <c r="F269" s="5" t="s">
        <v>821</v>
      </c>
      <c r="G269" s="5">
        <v>3</v>
      </c>
      <c r="H269" s="15">
        <v>2</v>
      </c>
      <c r="I269" s="4" t="s">
        <v>1911</v>
      </c>
      <c r="J269" s="13">
        <v>0.81782643542169853</v>
      </c>
      <c r="K269" s="5">
        <v>2016</v>
      </c>
      <c r="L269" s="12">
        <v>85</v>
      </c>
      <c r="M269" s="5">
        <v>2016</v>
      </c>
      <c r="N269" s="12" t="s">
        <v>1569</v>
      </c>
      <c r="P269" s="12"/>
      <c r="R269" s="12">
        <v>29.411764705882355</v>
      </c>
      <c r="S269" s="5">
        <v>2016</v>
      </c>
      <c r="T269" s="12">
        <v>0</v>
      </c>
      <c r="U269" s="5">
        <v>2016</v>
      </c>
      <c r="V269" s="12">
        <v>0</v>
      </c>
      <c r="W269" s="5">
        <v>2016</v>
      </c>
      <c r="X269" s="14">
        <v>0</v>
      </c>
      <c r="Y269" s="5">
        <v>2016</v>
      </c>
      <c r="Z269" s="14"/>
    </row>
    <row r="270" spans="1:26" ht="12.75" customHeight="1" x14ac:dyDescent="0.25">
      <c r="A270" s="5" t="s">
        <v>823</v>
      </c>
      <c r="B270" s="5" t="s">
        <v>23</v>
      </c>
      <c r="C270" s="5" t="s">
        <v>708</v>
      </c>
      <c r="D270" s="5" t="s">
        <v>620</v>
      </c>
      <c r="E270" s="5" t="s">
        <v>825</v>
      </c>
      <c r="F270" s="5" t="s">
        <v>824</v>
      </c>
      <c r="G270" s="5">
        <v>3</v>
      </c>
      <c r="H270" s="15">
        <v>2</v>
      </c>
      <c r="I270" s="4" t="s">
        <v>1912</v>
      </c>
      <c r="J270" s="13">
        <v>0.29823704626029379</v>
      </c>
      <c r="K270" s="5">
        <v>2016</v>
      </c>
      <c r="L270" s="12">
        <v>100</v>
      </c>
      <c r="M270" s="5">
        <v>2016</v>
      </c>
      <c r="N270" s="12">
        <v>5</v>
      </c>
      <c r="O270" s="5">
        <v>2016</v>
      </c>
      <c r="P270" s="12"/>
      <c r="R270" s="12" t="s">
        <v>1569</v>
      </c>
      <c r="T270" s="12" t="s">
        <v>1569</v>
      </c>
      <c r="V270" s="12" t="s">
        <v>1569</v>
      </c>
      <c r="X270" s="14" t="s">
        <v>1569</v>
      </c>
      <c r="Z270" s="14"/>
    </row>
    <row r="271" spans="1:26" ht="12.75" customHeight="1" x14ac:dyDescent="0.25">
      <c r="A271" s="5" t="s">
        <v>826</v>
      </c>
      <c r="B271" s="5" t="s">
        <v>23</v>
      </c>
      <c r="C271" s="5" t="s">
        <v>708</v>
      </c>
      <c r="D271" s="5" t="s">
        <v>620</v>
      </c>
      <c r="E271" s="5" t="s">
        <v>828</v>
      </c>
      <c r="F271" s="5" t="s">
        <v>827</v>
      </c>
      <c r="G271" s="5">
        <v>3</v>
      </c>
      <c r="H271" s="15">
        <v>2</v>
      </c>
      <c r="I271" s="4" t="s">
        <v>1898</v>
      </c>
      <c r="J271" s="13">
        <v>0.61105934863143929</v>
      </c>
      <c r="K271" s="5">
        <v>2016</v>
      </c>
      <c r="L271" s="12">
        <v>90</v>
      </c>
      <c r="M271" s="5">
        <v>2016</v>
      </c>
      <c r="N271" s="12" t="s">
        <v>1569</v>
      </c>
      <c r="P271" s="12"/>
      <c r="R271" s="12">
        <v>0</v>
      </c>
      <c r="S271" s="5">
        <v>2016</v>
      </c>
      <c r="T271" s="12">
        <v>0</v>
      </c>
      <c r="U271" s="5">
        <v>2016</v>
      </c>
      <c r="V271" s="12">
        <v>0</v>
      </c>
      <c r="W271" s="5">
        <v>2016</v>
      </c>
      <c r="X271" s="14">
        <v>0</v>
      </c>
      <c r="Y271" s="5">
        <v>2016</v>
      </c>
      <c r="Z271" s="14"/>
    </row>
    <row r="272" spans="1:26" ht="12.75" customHeight="1" x14ac:dyDescent="0.25">
      <c r="A272" s="5" t="s">
        <v>829</v>
      </c>
      <c r="B272" s="5" t="s">
        <v>23</v>
      </c>
      <c r="C272" s="5" t="s">
        <v>708</v>
      </c>
      <c r="D272" s="5" t="s">
        <v>620</v>
      </c>
      <c r="E272" s="5" t="s">
        <v>831</v>
      </c>
      <c r="F272" s="5" t="s">
        <v>830</v>
      </c>
      <c r="G272" s="5">
        <v>3</v>
      </c>
      <c r="H272" s="15">
        <v>2</v>
      </c>
      <c r="I272" s="4" t="s">
        <v>1900</v>
      </c>
      <c r="J272" s="13">
        <v>0.59379123137862877</v>
      </c>
      <c r="K272" s="5">
        <v>2016</v>
      </c>
      <c r="L272" s="12">
        <v>97</v>
      </c>
      <c r="M272" s="5">
        <v>2016</v>
      </c>
      <c r="N272" s="12">
        <v>0</v>
      </c>
      <c r="O272" s="5">
        <v>2016</v>
      </c>
      <c r="P272" s="12"/>
      <c r="R272" s="12">
        <v>3.3816425120772946</v>
      </c>
      <c r="S272" s="5">
        <v>2016</v>
      </c>
      <c r="T272" s="12">
        <v>0</v>
      </c>
      <c r="U272" s="5">
        <v>2016</v>
      </c>
      <c r="V272" s="12">
        <v>0</v>
      </c>
      <c r="W272" s="5">
        <v>2016</v>
      </c>
      <c r="X272" s="14">
        <v>0</v>
      </c>
      <c r="Y272" s="5">
        <v>2016</v>
      </c>
      <c r="Z272" s="14"/>
    </row>
    <row r="273" spans="1:26" ht="12.75" customHeight="1" x14ac:dyDescent="0.25">
      <c r="A273" s="5" t="s">
        <v>832</v>
      </c>
      <c r="B273" s="5" t="s">
        <v>23</v>
      </c>
      <c r="C273" s="5" t="s">
        <v>708</v>
      </c>
      <c r="D273" s="5" t="s">
        <v>620</v>
      </c>
      <c r="E273" s="5" t="s">
        <v>834</v>
      </c>
      <c r="F273" s="5" t="s">
        <v>833</v>
      </c>
      <c r="G273" s="5">
        <v>3</v>
      </c>
      <c r="H273" s="15">
        <v>2</v>
      </c>
      <c r="I273" s="4" t="s">
        <v>1913</v>
      </c>
      <c r="J273" s="13">
        <v>0.45713584839631116</v>
      </c>
      <c r="K273" s="5">
        <v>2016</v>
      </c>
      <c r="L273" s="12">
        <v>92</v>
      </c>
      <c r="M273" s="5">
        <v>2016</v>
      </c>
      <c r="N273" s="12" t="s">
        <v>1569</v>
      </c>
      <c r="P273" s="12"/>
      <c r="R273" s="12">
        <v>0</v>
      </c>
      <c r="S273" s="5">
        <v>2016</v>
      </c>
      <c r="T273" s="12">
        <v>0</v>
      </c>
      <c r="U273" s="5">
        <v>2016</v>
      </c>
      <c r="V273" s="12">
        <v>0</v>
      </c>
      <c r="W273" s="5">
        <v>2016</v>
      </c>
      <c r="X273" s="14">
        <v>0</v>
      </c>
      <c r="Y273" s="5">
        <v>2016</v>
      </c>
      <c r="Z273" s="14"/>
    </row>
    <row r="274" spans="1:26" ht="12.75" customHeight="1" x14ac:dyDescent="0.25">
      <c r="A274" s="5" t="s">
        <v>835</v>
      </c>
      <c r="B274" s="5" t="s">
        <v>23</v>
      </c>
      <c r="C274" s="5" t="s">
        <v>708</v>
      </c>
      <c r="D274" s="5" t="s">
        <v>620</v>
      </c>
      <c r="E274" s="5" t="s">
        <v>837</v>
      </c>
      <c r="F274" s="5" t="s">
        <v>836</v>
      </c>
      <c r="G274" s="5">
        <v>3</v>
      </c>
      <c r="H274" s="15">
        <v>2</v>
      </c>
      <c r="I274" s="4" t="s">
        <v>1914</v>
      </c>
      <c r="J274" s="13">
        <v>0.36951842511247218</v>
      </c>
      <c r="K274" s="5">
        <v>2016</v>
      </c>
      <c r="L274" s="12">
        <v>100</v>
      </c>
      <c r="M274" s="5">
        <v>2016</v>
      </c>
      <c r="N274" s="12">
        <v>12.5</v>
      </c>
      <c r="O274" s="5">
        <v>2016</v>
      </c>
      <c r="P274" s="12"/>
      <c r="R274" s="12">
        <v>70</v>
      </c>
      <c r="S274" s="5">
        <v>2016</v>
      </c>
      <c r="T274" s="12">
        <v>0</v>
      </c>
      <c r="U274" s="5">
        <v>2016</v>
      </c>
      <c r="V274" s="12">
        <v>0</v>
      </c>
      <c r="W274" s="5">
        <v>2016</v>
      </c>
      <c r="X274" s="14">
        <v>0</v>
      </c>
      <c r="Y274" s="5">
        <v>2016</v>
      </c>
      <c r="Z274" s="14"/>
    </row>
    <row r="275" spans="1:26" ht="12.75" customHeight="1" x14ac:dyDescent="0.25">
      <c r="A275" s="5" t="s">
        <v>838</v>
      </c>
      <c r="B275" s="5" t="s">
        <v>23</v>
      </c>
      <c r="C275" s="5" t="s">
        <v>708</v>
      </c>
      <c r="D275" s="5" t="s">
        <v>620</v>
      </c>
      <c r="E275" s="5" t="s">
        <v>840</v>
      </c>
      <c r="F275" s="5" t="s">
        <v>839</v>
      </c>
      <c r="G275" s="5">
        <v>3</v>
      </c>
      <c r="H275" s="15">
        <v>2</v>
      </c>
      <c r="I275" s="4" t="s">
        <v>1915</v>
      </c>
      <c r="J275" s="13">
        <v>1.3445378151260503</v>
      </c>
      <c r="K275" s="5">
        <v>2016</v>
      </c>
      <c r="L275" s="12">
        <v>75</v>
      </c>
      <c r="M275" s="5">
        <v>2016</v>
      </c>
      <c r="N275" s="12">
        <v>7.0000000000000009</v>
      </c>
      <c r="O275" s="5">
        <v>2016</v>
      </c>
      <c r="P275" s="12"/>
      <c r="R275" s="12">
        <v>83.892617449664428</v>
      </c>
      <c r="S275" s="5">
        <v>2016</v>
      </c>
      <c r="T275" s="12">
        <v>0</v>
      </c>
      <c r="U275" s="5">
        <v>2016</v>
      </c>
      <c r="V275" s="12">
        <v>0</v>
      </c>
      <c r="W275" s="5">
        <v>2016</v>
      </c>
      <c r="X275" s="14">
        <v>0</v>
      </c>
      <c r="Y275" s="5">
        <v>2016</v>
      </c>
      <c r="Z275" s="14"/>
    </row>
    <row r="276" spans="1:26" ht="12.75" customHeight="1" x14ac:dyDescent="0.25">
      <c r="A276" s="5" t="s">
        <v>841</v>
      </c>
      <c r="B276" s="5" t="s">
        <v>23</v>
      </c>
      <c r="C276" s="5" t="s">
        <v>708</v>
      </c>
      <c r="D276" s="5" t="s">
        <v>620</v>
      </c>
      <c r="E276" s="5" t="s">
        <v>843</v>
      </c>
      <c r="F276" s="5" t="s">
        <v>842</v>
      </c>
      <c r="G276" s="5">
        <v>3</v>
      </c>
      <c r="H276" s="15">
        <v>2</v>
      </c>
      <c r="I276" s="4" t="s">
        <v>1916</v>
      </c>
      <c r="J276" s="13">
        <v>1.9016884688526479</v>
      </c>
      <c r="K276" s="5">
        <v>2016</v>
      </c>
      <c r="L276" s="12">
        <v>100</v>
      </c>
      <c r="M276" s="5">
        <v>2016</v>
      </c>
      <c r="N276" s="12" t="s">
        <v>1569</v>
      </c>
      <c r="P276" s="12"/>
      <c r="R276" s="12">
        <v>0</v>
      </c>
      <c r="S276" s="5">
        <v>2016</v>
      </c>
      <c r="T276" s="12">
        <v>0</v>
      </c>
      <c r="U276" s="5">
        <v>2016</v>
      </c>
      <c r="V276" s="12">
        <v>0</v>
      </c>
      <c r="W276" s="5">
        <v>2016</v>
      </c>
      <c r="X276" s="14">
        <v>0</v>
      </c>
      <c r="Y276" s="5">
        <v>2016</v>
      </c>
      <c r="Z276" s="14"/>
    </row>
    <row r="277" spans="1:26" ht="12.75" customHeight="1" x14ac:dyDescent="0.25">
      <c r="A277" s="5" t="s">
        <v>844</v>
      </c>
      <c r="B277" s="5" t="s">
        <v>847</v>
      </c>
      <c r="C277" s="5" t="s">
        <v>846</v>
      </c>
      <c r="D277" s="5" t="s">
        <v>620</v>
      </c>
      <c r="E277" s="5" t="s">
        <v>848</v>
      </c>
      <c r="F277" s="5" t="s">
        <v>845</v>
      </c>
      <c r="G277" s="5">
        <v>1</v>
      </c>
      <c r="H277" s="15">
        <v>1</v>
      </c>
      <c r="I277" s="4" t="s">
        <v>3163</v>
      </c>
      <c r="J277" s="13">
        <v>0.79870109526782795</v>
      </c>
      <c r="K277" s="5">
        <v>2010</v>
      </c>
      <c r="L277" s="12">
        <v>80</v>
      </c>
      <c r="M277" s="5">
        <v>2010</v>
      </c>
      <c r="N277" s="12">
        <v>13.248675132486753</v>
      </c>
      <c r="O277" s="5">
        <v>2010</v>
      </c>
      <c r="P277" s="12"/>
      <c r="R277" s="12">
        <v>0</v>
      </c>
      <c r="S277" s="5">
        <v>2010</v>
      </c>
      <c r="T277" s="12">
        <v>0</v>
      </c>
      <c r="U277" s="5">
        <v>2010</v>
      </c>
      <c r="V277" s="12">
        <v>0</v>
      </c>
      <c r="W277" s="5">
        <v>2010</v>
      </c>
      <c r="X277" s="14">
        <v>0</v>
      </c>
      <c r="Y277" s="5">
        <v>2010</v>
      </c>
      <c r="Z277" s="14"/>
    </row>
    <row r="278" spans="1:26" ht="12.75" customHeight="1" x14ac:dyDescent="0.25">
      <c r="A278" s="5" t="s">
        <v>1181</v>
      </c>
      <c r="B278" s="5" t="s">
        <v>1629</v>
      </c>
      <c r="C278" s="5" t="s">
        <v>1183</v>
      </c>
      <c r="D278" s="5" t="s">
        <v>1038</v>
      </c>
      <c r="E278" s="5" t="s">
        <v>1184</v>
      </c>
      <c r="F278" s="5" t="s">
        <v>1182</v>
      </c>
      <c r="G278" s="5">
        <v>2</v>
      </c>
      <c r="H278" s="15">
        <v>1</v>
      </c>
      <c r="I278" s="4" t="s">
        <v>1917</v>
      </c>
      <c r="J278" s="13">
        <v>0.93192599620493355</v>
      </c>
      <c r="K278" s="5">
        <v>2014</v>
      </c>
      <c r="L278" s="12">
        <v>100</v>
      </c>
      <c r="M278" s="5">
        <v>2014</v>
      </c>
      <c r="N278" s="12">
        <v>6.9999999999999991</v>
      </c>
      <c r="O278" s="5">
        <v>2014</v>
      </c>
      <c r="P278" s="12"/>
      <c r="R278" s="12">
        <v>51.9</v>
      </c>
      <c r="S278" s="5">
        <v>2014</v>
      </c>
      <c r="T278" s="12">
        <v>4</v>
      </c>
      <c r="U278" s="5">
        <v>2014</v>
      </c>
      <c r="V278" s="12" t="s">
        <v>1569</v>
      </c>
      <c r="X278" s="14">
        <v>0</v>
      </c>
      <c r="Y278" s="5">
        <v>2014</v>
      </c>
      <c r="Z278" s="14"/>
    </row>
    <row r="279" spans="1:26" ht="12.75" customHeight="1" x14ac:dyDescent="0.25">
      <c r="A279" s="5" t="s">
        <v>1185</v>
      </c>
      <c r="B279" s="5" t="s">
        <v>1187</v>
      </c>
      <c r="C279" s="5" t="s">
        <v>1186</v>
      </c>
      <c r="D279" s="5" t="s">
        <v>1038</v>
      </c>
      <c r="E279" s="5" t="s">
        <v>1188</v>
      </c>
      <c r="F279" s="5" t="s">
        <v>2749</v>
      </c>
      <c r="G279" s="5">
        <v>2</v>
      </c>
      <c r="H279" s="15">
        <v>2</v>
      </c>
      <c r="I279" s="4" t="s">
        <v>1918</v>
      </c>
      <c r="J279" s="13">
        <v>1.3721603903033996</v>
      </c>
      <c r="K279" s="5">
        <v>2015</v>
      </c>
      <c r="L279" s="12">
        <v>93.7</v>
      </c>
      <c r="M279" s="5">
        <v>2015</v>
      </c>
      <c r="N279" s="12" t="s">
        <v>1569</v>
      </c>
      <c r="P279" s="12"/>
      <c r="R279" s="12">
        <v>0</v>
      </c>
      <c r="S279" s="5">
        <v>2015</v>
      </c>
      <c r="T279" s="12">
        <v>0</v>
      </c>
      <c r="U279" s="5">
        <v>2015</v>
      </c>
      <c r="V279" s="12">
        <v>0</v>
      </c>
      <c r="W279" s="5">
        <v>2015</v>
      </c>
      <c r="X279" s="14">
        <v>0</v>
      </c>
      <c r="Y279" s="5">
        <v>2015</v>
      </c>
      <c r="Z279" s="14"/>
    </row>
    <row r="280" spans="1:26" ht="12.75" customHeight="1" x14ac:dyDescent="0.25">
      <c r="A280" s="5" t="s">
        <v>151</v>
      </c>
      <c r="B280" s="5" t="s">
        <v>154</v>
      </c>
      <c r="C280" s="5" t="s">
        <v>153</v>
      </c>
      <c r="D280" s="5" t="s">
        <v>35</v>
      </c>
      <c r="E280" s="5" t="s">
        <v>155</v>
      </c>
      <c r="F280" s="5" t="s">
        <v>152</v>
      </c>
      <c r="G280" s="5">
        <v>1</v>
      </c>
      <c r="H280" s="15">
        <v>2</v>
      </c>
      <c r="I280" s="4" t="s">
        <v>1919</v>
      </c>
      <c r="J280" s="13">
        <v>0.74197840899897494</v>
      </c>
      <c r="K280" s="5">
        <v>2012</v>
      </c>
      <c r="L280" s="12">
        <v>100</v>
      </c>
      <c r="M280" s="5">
        <v>2012</v>
      </c>
      <c r="N280" s="12">
        <v>8</v>
      </c>
      <c r="O280" s="5">
        <v>2012</v>
      </c>
      <c r="P280" s="12"/>
      <c r="R280" s="12">
        <v>0</v>
      </c>
      <c r="S280" s="5">
        <v>2012</v>
      </c>
      <c r="T280" s="12">
        <v>49</v>
      </c>
      <c r="U280" s="5">
        <v>2012</v>
      </c>
      <c r="V280" s="12">
        <v>0</v>
      </c>
      <c r="W280" s="5">
        <v>2012</v>
      </c>
      <c r="X280" s="14">
        <v>0</v>
      </c>
      <c r="Y280" s="5">
        <v>2012</v>
      </c>
      <c r="Z280" s="14"/>
    </row>
    <row r="281" spans="1:26" ht="12.75" customHeight="1" x14ac:dyDescent="0.25">
      <c r="A281" s="5" t="s">
        <v>160</v>
      </c>
      <c r="B281" s="5" t="s">
        <v>163</v>
      </c>
      <c r="C281" s="5" t="s">
        <v>162</v>
      </c>
      <c r="D281" s="5" t="s">
        <v>35</v>
      </c>
      <c r="E281" s="5" t="s">
        <v>164</v>
      </c>
      <c r="F281" s="5" t="s">
        <v>161</v>
      </c>
      <c r="G281" s="5">
        <v>1</v>
      </c>
      <c r="H281" s="15">
        <v>1</v>
      </c>
      <c r="I281" s="4"/>
      <c r="J281" s="13" t="s">
        <v>1569</v>
      </c>
      <c r="L281" s="12" t="s">
        <v>1569</v>
      </c>
      <c r="N281" s="12" t="s">
        <v>1569</v>
      </c>
      <c r="P281" s="12"/>
      <c r="R281" s="12" t="s">
        <v>1569</v>
      </c>
      <c r="T281" s="12">
        <v>5</v>
      </c>
      <c r="V281" s="12" t="s">
        <v>1569</v>
      </c>
      <c r="X281" s="14" t="s">
        <v>1569</v>
      </c>
      <c r="Z281" s="14"/>
    </row>
    <row r="282" spans="1:26" ht="12.75" customHeight="1" x14ac:dyDescent="0.25">
      <c r="A282" s="5" t="s">
        <v>165</v>
      </c>
      <c r="B282" s="5" t="s">
        <v>163</v>
      </c>
      <c r="C282" s="5" t="s">
        <v>162</v>
      </c>
      <c r="D282" s="5" t="s">
        <v>35</v>
      </c>
      <c r="E282" s="5" t="s">
        <v>167</v>
      </c>
      <c r="F282" s="5" t="s">
        <v>166</v>
      </c>
      <c r="G282" s="5">
        <v>1</v>
      </c>
      <c r="H282" s="15">
        <v>2</v>
      </c>
      <c r="I282" s="4" t="s">
        <v>1918</v>
      </c>
      <c r="J282" s="13" t="s">
        <v>1569</v>
      </c>
      <c r="L282" s="12" t="s">
        <v>1569</v>
      </c>
      <c r="N282" s="12" t="s">
        <v>1569</v>
      </c>
      <c r="P282" s="12"/>
      <c r="R282" s="12">
        <v>0</v>
      </c>
      <c r="T282" s="12">
        <v>10.6</v>
      </c>
      <c r="V282" s="12">
        <v>0</v>
      </c>
      <c r="X282" s="14">
        <v>0</v>
      </c>
      <c r="Z282" s="14"/>
    </row>
    <row r="283" spans="1:26" ht="12.75" customHeight="1" x14ac:dyDescent="0.25">
      <c r="A283" s="5" t="s">
        <v>168</v>
      </c>
      <c r="B283" s="5" t="s">
        <v>170</v>
      </c>
      <c r="C283" s="5" t="s">
        <v>169</v>
      </c>
      <c r="D283" s="5" t="s">
        <v>35</v>
      </c>
      <c r="E283" s="5" t="s">
        <v>171</v>
      </c>
      <c r="F283" s="5" t="s">
        <v>3167</v>
      </c>
      <c r="G283" s="5">
        <v>2</v>
      </c>
      <c r="H283" s="15">
        <v>1</v>
      </c>
      <c r="I283" s="4" t="s">
        <v>3169</v>
      </c>
      <c r="J283" s="13">
        <v>1.4800413175007689</v>
      </c>
      <c r="K283" s="5">
        <v>2015</v>
      </c>
      <c r="L283" s="12">
        <v>100</v>
      </c>
      <c r="M283" s="5">
        <v>2015</v>
      </c>
      <c r="N283" s="12">
        <v>12.6</v>
      </c>
      <c r="O283" s="5">
        <v>2015</v>
      </c>
      <c r="P283" s="12"/>
      <c r="R283" s="12">
        <v>0</v>
      </c>
      <c r="S283" s="5">
        <v>2015</v>
      </c>
      <c r="T283" s="12">
        <v>49.9</v>
      </c>
      <c r="U283" s="5">
        <v>2015</v>
      </c>
      <c r="V283" s="12">
        <v>43.471984435797665</v>
      </c>
      <c r="W283" s="5">
        <v>2015</v>
      </c>
      <c r="X283" s="14">
        <v>100</v>
      </c>
      <c r="Y283" s="5">
        <v>2015</v>
      </c>
      <c r="Z283" s="14"/>
    </row>
    <row r="284" spans="1:26" ht="12.75" customHeight="1" x14ac:dyDescent="0.25">
      <c r="A284" s="5" t="s">
        <v>172</v>
      </c>
      <c r="B284" s="5" t="s">
        <v>170</v>
      </c>
      <c r="C284" s="5" t="s">
        <v>169</v>
      </c>
      <c r="D284" s="5" t="s">
        <v>35</v>
      </c>
      <c r="E284" s="5" t="s">
        <v>173</v>
      </c>
      <c r="F284" s="5" t="s">
        <v>3168</v>
      </c>
      <c r="G284" s="5">
        <v>2</v>
      </c>
      <c r="H284" s="15">
        <v>1</v>
      </c>
      <c r="I284" s="4" t="s">
        <v>3169</v>
      </c>
      <c r="J284" s="13">
        <v>1.3801555271467814</v>
      </c>
      <c r="K284" s="5">
        <v>2014</v>
      </c>
      <c r="L284" s="12">
        <v>100</v>
      </c>
      <c r="M284" s="5">
        <v>2014</v>
      </c>
      <c r="N284" s="12">
        <v>26.400000000000002</v>
      </c>
      <c r="O284" s="5">
        <v>2014</v>
      </c>
      <c r="P284" s="12"/>
      <c r="R284" s="12">
        <v>0</v>
      </c>
      <c r="S284" s="5">
        <v>2014</v>
      </c>
      <c r="T284" s="12">
        <v>72</v>
      </c>
      <c r="U284" s="5">
        <v>2014</v>
      </c>
      <c r="V284" s="12">
        <v>0</v>
      </c>
      <c r="W284" s="5">
        <v>2014</v>
      </c>
      <c r="X284" s="14">
        <v>0</v>
      </c>
      <c r="Y284" s="5">
        <v>2014</v>
      </c>
      <c r="Z284" s="14"/>
    </row>
    <row r="285" spans="1:26" ht="12.75" customHeight="1" x14ac:dyDescent="0.25">
      <c r="A285" s="5" t="s">
        <v>174</v>
      </c>
      <c r="B285" s="5" t="s">
        <v>177</v>
      </c>
      <c r="C285" s="5" t="s">
        <v>176</v>
      </c>
      <c r="D285" s="5" t="s">
        <v>35</v>
      </c>
      <c r="E285" s="5" t="s">
        <v>178</v>
      </c>
      <c r="F285" s="5" t="s">
        <v>175</v>
      </c>
      <c r="G285" s="5">
        <v>2</v>
      </c>
      <c r="H285" s="15">
        <v>1</v>
      </c>
      <c r="I285" s="4"/>
      <c r="J285" s="13">
        <v>1.0440323867605852</v>
      </c>
      <c r="K285" s="5">
        <v>2015</v>
      </c>
      <c r="L285" s="12">
        <v>100</v>
      </c>
      <c r="M285" s="5">
        <v>2015</v>
      </c>
      <c r="N285" s="12">
        <v>19.900000000000002</v>
      </c>
      <c r="O285" s="5">
        <v>2015</v>
      </c>
      <c r="P285" s="12"/>
      <c r="R285" s="12">
        <v>0</v>
      </c>
      <c r="S285" s="5">
        <v>2015</v>
      </c>
      <c r="T285" s="12">
        <v>9.67</v>
      </c>
      <c r="U285" s="5">
        <v>2015</v>
      </c>
      <c r="V285" s="12">
        <v>78.066483926521244</v>
      </c>
      <c r="W285" s="5">
        <v>2015</v>
      </c>
      <c r="X285" s="14">
        <v>100</v>
      </c>
      <c r="Y285" s="5">
        <v>2015</v>
      </c>
      <c r="Z285" s="14"/>
    </row>
    <row r="286" spans="1:26" ht="12.75" customHeight="1" x14ac:dyDescent="0.25">
      <c r="A286" s="5" t="s">
        <v>179</v>
      </c>
      <c r="B286" s="5" t="s">
        <v>177</v>
      </c>
      <c r="C286" s="5" t="s">
        <v>176</v>
      </c>
      <c r="D286" s="5" t="s">
        <v>35</v>
      </c>
      <c r="E286" s="5" t="s">
        <v>181</v>
      </c>
      <c r="F286" s="5" t="s">
        <v>180</v>
      </c>
      <c r="G286" s="5">
        <v>2</v>
      </c>
      <c r="H286" s="15">
        <v>1</v>
      </c>
      <c r="I286" s="4"/>
      <c r="J286" s="13">
        <v>0.9903789478033872</v>
      </c>
      <c r="K286" s="5">
        <v>2015</v>
      </c>
      <c r="L286" s="12">
        <v>100</v>
      </c>
      <c r="M286" s="5">
        <v>2015</v>
      </c>
      <c r="N286" s="12">
        <v>13.399999999999999</v>
      </c>
      <c r="O286" s="5">
        <v>2015</v>
      </c>
      <c r="P286" s="12"/>
      <c r="R286" s="12">
        <v>0</v>
      </c>
      <c r="S286" s="5">
        <v>2015</v>
      </c>
      <c r="T286" s="12">
        <v>14.89</v>
      </c>
      <c r="U286" s="5">
        <v>2015</v>
      </c>
      <c r="V286" s="12">
        <v>72.602795698924737</v>
      </c>
      <c r="W286" s="5">
        <v>2015</v>
      </c>
      <c r="X286" s="14">
        <v>100</v>
      </c>
      <c r="Y286" s="5">
        <v>2015</v>
      </c>
      <c r="Z286" s="14"/>
    </row>
    <row r="287" spans="1:26" ht="12.75" customHeight="1" x14ac:dyDescent="0.25">
      <c r="A287" s="5" t="s">
        <v>182</v>
      </c>
      <c r="B287" s="5" t="s">
        <v>177</v>
      </c>
      <c r="C287" s="5" t="s">
        <v>176</v>
      </c>
      <c r="D287" s="5" t="s">
        <v>35</v>
      </c>
      <c r="E287" s="5" t="s">
        <v>184</v>
      </c>
      <c r="F287" s="5" t="s">
        <v>183</v>
      </c>
      <c r="G287" s="5">
        <v>2</v>
      </c>
      <c r="H287" s="15">
        <v>1</v>
      </c>
      <c r="I287" s="4"/>
      <c r="J287" s="13">
        <v>0.84992489754541689</v>
      </c>
      <c r="K287" s="5">
        <v>2015</v>
      </c>
      <c r="L287" s="12">
        <v>100</v>
      </c>
      <c r="M287" s="5">
        <v>2015</v>
      </c>
      <c r="N287" s="12">
        <v>31.5</v>
      </c>
      <c r="O287" s="5">
        <v>2015</v>
      </c>
      <c r="P287" s="12"/>
      <c r="R287" s="12">
        <v>0</v>
      </c>
      <c r="S287" s="5">
        <v>2015</v>
      </c>
      <c r="T287" s="12">
        <v>15.01</v>
      </c>
      <c r="U287" s="5">
        <v>2015</v>
      </c>
      <c r="V287" s="12">
        <v>81.495631256054239</v>
      </c>
      <c r="W287" s="5">
        <v>2015</v>
      </c>
      <c r="X287" s="14">
        <v>100</v>
      </c>
      <c r="Y287" s="5">
        <v>2015</v>
      </c>
      <c r="Z287" s="14"/>
    </row>
    <row r="288" spans="1:26" ht="12.75" customHeight="1" x14ac:dyDescent="0.25">
      <c r="A288" s="5" t="s">
        <v>185</v>
      </c>
      <c r="B288" s="5" t="s">
        <v>177</v>
      </c>
      <c r="C288" s="5" t="s">
        <v>176</v>
      </c>
      <c r="D288" s="5" t="s">
        <v>35</v>
      </c>
      <c r="E288" s="5" t="s">
        <v>187</v>
      </c>
      <c r="F288" s="5" t="s">
        <v>186</v>
      </c>
      <c r="G288" s="5">
        <v>2</v>
      </c>
      <c r="H288" s="15">
        <v>1</v>
      </c>
      <c r="I288" s="4"/>
      <c r="J288" s="13">
        <v>1.0698283330008198</v>
      </c>
      <c r="K288" s="5">
        <v>2015</v>
      </c>
      <c r="L288" s="12">
        <v>100</v>
      </c>
      <c r="M288" s="5">
        <v>2015</v>
      </c>
      <c r="N288" s="12">
        <v>15.1</v>
      </c>
      <c r="O288" s="5">
        <v>2015</v>
      </c>
      <c r="P288" s="12"/>
      <c r="R288" s="12">
        <v>0.39409510290986521</v>
      </c>
      <c r="S288" s="5">
        <v>2015</v>
      </c>
      <c r="T288" s="12">
        <v>24.28</v>
      </c>
      <c r="U288" s="5">
        <v>2015</v>
      </c>
      <c r="V288" s="12">
        <v>68.214279630943935</v>
      </c>
      <c r="W288" s="5">
        <v>2015</v>
      </c>
      <c r="X288" s="14">
        <v>100</v>
      </c>
      <c r="Y288" s="5">
        <v>2015</v>
      </c>
      <c r="Z288" s="14"/>
    </row>
    <row r="289" spans="1:26" ht="12.75" customHeight="1" x14ac:dyDescent="0.25">
      <c r="A289" s="5" t="s">
        <v>188</v>
      </c>
      <c r="B289" s="5" t="s">
        <v>177</v>
      </c>
      <c r="C289" s="5" t="s">
        <v>176</v>
      </c>
      <c r="D289" s="5" t="s">
        <v>35</v>
      </c>
      <c r="E289" s="5" t="s">
        <v>190</v>
      </c>
      <c r="F289" s="5" t="s">
        <v>189</v>
      </c>
      <c r="G289" s="5">
        <v>2</v>
      </c>
      <c r="H289" s="15">
        <v>1</v>
      </c>
      <c r="I289" s="4"/>
      <c r="J289" s="13">
        <v>1.1535350365427564</v>
      </c>
      <c r="K289" s="5">
        <v>2015</v>
      </c>
      <c r="L289" s="12">
        <v>100</v>
      </c>
      <c r="M289" s="5">
        <v>2015</v>
      </c>
      <c r="N289" s="12">
        <v>8.7087087087087074</v>
      </c>
      <c r="O289" s="5">
        <v>2015</v>
      </c>
      <c r="P289" s="12"/>
      <c r="R289" s="12">
        <v>0</v>
      </c>
      <c r="S289" s="5">
        <v>2015</v>
      </c>
      <c r="T289" s="12">
        <v>25.38</v>
      </c>
      <c r="U289" s="5">
        <v>2015</v>
      </c>
      <c r="V289" s="12">
        <v>64.916322181484887</v>
      </c>
      <c r="W289" s="5">
        <v>2015</v>
      </c>
      <c r="X289" s="14">
        <v>100</v>
      </c>
      <c r="Y289" s="5">
        <v>2015</v>
      </c>
      <c r="Z289" s="14"/>
    </row>
    <row r="290" spans="1:26" ht="12.75" customHeight="1" x14ac:dyDescent="0.25">
      <c r="A290" s="5" t="s">
        <v>191</v>
      </c>
      <c r="B290" s="5" t="s">
        <v>177</v>
      </c>
      <c r="C290" s="5" t="s">
        <v>176</v>
      </c>
      <c r="D290" s="5" t="s">
        <v>35</v>
      </c>
      <c r="E290" s="5" t="s">
        <v>193</v>
      </c>
      <c r="F290" s="5" t="s">
        <v>192</v>
      </c>
      <c r="G290" s="5">
        <v>2</v>
      </c>
      <c r="H290" s="15">
        <v>1</v>
      </c>
      <c r="I290" s="4"/>
      <c r="J290" s="13">
        <v>0.86876682987766551</v>
      </c>
      <c r="K290" s="5">
        <v>2015</v>
      </c>
      <c r="L290" s="12">
        <v>100</v>
      </c>
      <c r="M290" s="5">
        <v>2015</v>
      </c>
      <c r="N290" s="12">
        <v>11.88</v>
      </c>
      <c r="O290" s="5">
        <v>2015</v>
      </c>
      <c r="P290" s="12"/>
      <c r="R290" s="12">
        <v>0</v>
      </c>
      <c r="S290" s="5">
        <v>2015</v>
      </c>
      <c r="T290" s="12">
        <v>25.542999999999999</v>
      </c>
      <c r="U290" s="5">
        <v>2015</v>
      </c>
      <c r="V290" s="12">
        <v>65.553296722659468</v>
      </c>
      <c r="W290" s="5">
        <v>2015</v>
      </c>
      <c r="X290" s="14">
        <v>100</v>
      </c>
      <c r="Y290" s="5">
        <v>2015</v>
      </c>
      <c r="Z290" s="14"/>
    </row>
    <row r="291" spans="1:26" ht="12.75" customHeight="1" x14ac:dyDescent="0.25">
      <c r="A291" s="5" t="s">
        <v>1189</v>
      </c>
      <c r="B291" s="5" t="s">
        <v>1192</v>
      </c>
      <c r="C291" s="5" t="s">
        <v>1191</v>
      </c>
      <c r="D291" s="5" t="s">
        <v>1038</v>
      </c>
      <c r="E291" s="5" t="s">
        <v>1193</v>
      </c>
      <c r="F291" s="5" t="s">
        <v>1190</v>
      </c>
      <c r="G291" s="5">
        <v>1</v>
      </c>
      <c r="H291" s="15">
        <v>1</v>
      </c>
      <c r="I291" s="4" t="s">
        <v>3170</v>
      </c>
      <c r="J291" s="13">
        <v>1.1379166666666667</v>
      </c>
      <c r="K291" s="5">
        <v>2015</v>
      </c>
      <c r="L291" s="12">
        <v>100</v>
      </c>
      <c r="M291" s="5">
        <v>2015</v>
      </c>
      <c r="N291" s="12">
        <v>16</v>
      </c>
      <c r="O291" s="5">
        <v>2015</v>
      </c>
      <c r="P291" s="12"/>
      <c r="R291" s="12">
        <v>0</v>
      </c>
      <c r="S291" s="5">
        <v>2015</v>
      </c>
      <c r="T291" s="12">
        <v>0</v>
      </c>
      <c r="U291" s="5">
        <v>2015</v>
      </c>
      <c r="V291" s="12">
        <v>0</v>
      </c>
      <c r="W291" s="5">
        <v>2015</v>
      </c>
      <c r="X291" s="14">
        <v>90</v>
      </c>
      <c r="Y291" s="5">
        <v>2015</v>
      </c>
      <c r="Z291" s="14"/>
    </row>
    <row r="292" spans="1:26" ht="12.75" customHeight="1" x14ac:dyDescent="0.25">
      <c r="A292" s="5" t="s">
        <v>1194</v>
      </c>
      <c r="B292" s="5" t="s">
        <v>1197</v>
      </c>
      <c r="C292" s="5" t="s">
        <v>1196</v>
      </c>
      <c r="D292" s="5" t="s">
        <v>1038</v>
      </c>
      <c r="E292" s="5" t="s">
        <v>1198</v>
      </c>
      <c r="F292" s="5" t="s">
        <v>1195</v>
      </c>
      <c r="G292" s="5">
        <v>2</v>
      </c>
      <c r="H292" s="15">
        <v>1</v>
      </c>
      <c r="I292" s="4"/>
      <c r="J292" s="13">
        <v>0.9930285424207892</v>
      </c>
      <c r="K292" s="5">
        <v>2015</v>
      </c>
      <c r="L292" s="12">
        <v>100</v>
      </c>
      <c r="M292" s="5">
        <v>2015</v>
      </c>
      <c r="N292" s="12">
        <v>8.3000000000000007</v>
      </c>
      <c r="O292" s="5">
        <v>2015</v>
      </c>
      <c r="P292" s="12"/>
      <c r="R292" s="12">
        <v>0</v>
      </c>
      <c r="S292" s="5">
        <v>2015</v>
      </c>
      <c r="T292" s="12">
        <v>0</v>
      </c>
      <c r="U292" s="5">
        <v>2015</v>
      </c>
      <c r="V292" s="12">
        <v>0</v>
      </c>
      <c r="W292" s="5">
        <v>2015</v>
      </c>
      <c r="X292" s="14">
        <v>0</v>
      </c>
      <c r="Y292" s="5">
        <v>2015</v>
      </c>
      <c r="Z292" s="14"/>
    </row>
    <row r="293" spans="1:26" ht="12.75" customHeight="1" x14ac:dyDescent="0.25">
      <c r="A293" s="5" t="s">
        <v>1199</v>
      </c>
      <c r="B293" s="5" t="s">
        <v>1197</v>
      </c>
      <c r="C293" s="5" t="s">
        <v>1196</v>
      </c>
      <c r="D293" s="5" t="s">
        <v>1038</v>
      </c>
      <c r="E293" s="5" t="s">
        <v>1201</v>
      </c>
      <c r="F293" s="5" t="s">
        <v>1200</v>
      </c>
      <c r="G293" s="5">
        <v>2</v>
      </c>
      <c r="H293" s="15">
        <v>2</v>
      </c>
      <c r="I293" s="4" t="s">
        <v>1921</v>
      </c>
      <c r="J293" s="13" t="s">
        <v>1569</v>
      </c>
      <c r="L293" s="12">
        <v>77</v>
      </c>
      <c r="N293" s="12" t="s">
        <v>1569</v>
      </c>
      <c r="P293" s="12"/>
      <c r="R293" s="12" t="s">
        <v>1569</v>
      </c>
      <c r="T293" s="12" t="s">
        <v>1569</v>
      </c>
      <c r="V293" s="12" t="s">
        <v>1569</v>
      </c>
      <c r="X293" s="14" t="s">
        <v>1569</v>
      </c>
      <c r="Z293" s="14"/>
    </row>
    <row r="294" spans="1:26" ht="12.75" customHeight="1" x14ac:dyDescent="0.25">
      <c r="A294" s="5" t="s">
        <v>849</v>
      </c>
      <c r="B294" s="5" t="s">
        <v>13</v>
      </c>
      <c r="C294" s="5" t="s">
        <v>851</v>
      </c>
      <c r="D294" s="5" t="s">
        <v>620</v>
      </c>
      <c r="E294" s="5" t="s">
        <v>16</v>
      </c>
      <c r="F294" s="5" t="s">
        <v>850</v>
      </c>
      <c r="G294" s="5">
        <v>1</v>
      </c>
      <c r="H294" s="15">
        <v>1</v>
      </c>
      <c r="I294" s="4"/>
      <c r="J294" s="13">
        <v>0.74524590163934434</v>
      </c>
      <c r="K294" s="5">
        <v>2013</v>
      </c>
      <c r="L294" s="12">
        <v>50</v>
      </c>
      <c r="M294" s="5">
        <v>2013</v>
      </c>
      <c r="N294" s="12">
        <v>16.116116116116117</v>
      </c>
      <c r="O294" s="5">
        <v>2013</v>
      </c>
      <c r="P294" s="12"/>
      <c r="R294" s="12">
        <v>0</v>
      </c>
      <c r="S294" s="5">
        <v>2013</v>
      </c>
      <c r="T294" s="12">
        <v>0</v>
      </c>
      <c r="U294" s="5">
        <v>2013</v>
      </c>
      <c r="V294" s="12">
        <v>0</v>
      </c>
      <c r="W294" s="5">
        <v>2013</v>
      </c>
      <c r="X294" s="14">
        <v>0</v>
      </c>
      <c r="Y294" s="5">
        <v>2013</v>
      </c>
      <c r="Z294" s="14"/>
    </row>
    <row r="295" spans="1:26" ht="12.75" customHeight="1" x14ac:dyDescent="0.25">
      <c r="A295" s="5" t="s">
        <v>852</v>
      </c>
      <c r="B295" s="5" t="s">
        <v>13</v>
      </c>
      <c r="C295" s="5" t="s">
        <v>851</v>
      </c>
      <c r="D295" s="5" t="s">
        <v>620</v>
      </c>
      <c r="E295" s="5" t="s">
        <v>1579</v>
      </c>
      <c r="F295" s="5" t="s">
        <v>853</v>
      </c>
      <c r="G295" s="5">
        <v>1</v>
      </c>
      <c r="H295" s="15">
        <v>3</v>
      </c>
      <c r="I295" s="4" t="s">
        <v>3171</v>
      </c>
      <c r="J295" s="13" t="s">
        <v>1569</v>
      </c>
      <c r="L295" s="12">
        <v>45</v>
      </c>
      <c r="M295" s="5">
        <v>2005</v>
      </c>
      <c r="N295" s="12" t="s">
        <v>1569</v>
      </c>
      <c r="P295" s="12"/>
      <c r="R295" s="12">
        <v>0</v>
      </c>
      <c r="S295" s="5">
        <v>2005</v>
      </c>
      <c r="T295" s="12">
        <v>0</v>
      </c>
      <c r="U295" s="5">
        <v>2005</v>
      </c>
      <c r="V295" s="12">
        <v>0</v>
      </c>
      <c r="W295" s="5">
        <v>2005</v>
      </c>
      <c r="X295" s="14">
        <v>0</v>
      </c>
      <c r="Y295" s="5">
        <v>2005</v>
      </c>
      <c r="Z295" s="14"/>
    </row>
    <row r="296" spans="1:26" ht="12.75" customHeight="1" x14ac:dyDescent="0.25">
      <c r="A296" s="5" t="s">
        <v>854</v>
      </c>
      <c r="B296" s="5" t="s">
        <v>856</v>
      </c>
      <c r="C296" s="5" t="s">
        <v>855</v>
      </c>
      <c r="D296" s="5" t="s">
        <v>620</v>
      </c>
      <c r="E296" s="5" t="s">
        <v>857</v>
      </c>
      <c r="F296" s="5" t="s">
        <v>855</v>
      </c>
      <c r="G296" s="5">
        <v>0</v>
      </c>
      <c r="H296" s="15">
        <v>1</v>
      </c>
      <c r="I296" s="4"/>
      <c r="J296" s="13">
        <v>0.5</v>
      </c>
      <c r="K296" s="5">
        <v>2015</v>
      </c>
      <c r="L296" s="12">
        <v>38</v>
      </c>
      <c r="M296" s="5">
        <v>2015</v>
      </c>
      <c r="N296" s="12">
        <v>6.593406593406594</v>
      </c>
      <c r="O296" s="5">
        <v>2015</v>
      </c>
      <c r="P296" s="12"/>
      <c r="R296" s="12">
        <v>0</v>
      </c>
      <c r="S296" s="5">
        <v>2015</v>
      </c>
      <c r="T296" s="12">
        <v>0</v>
      </c>
      <c r="U296" s="5">
        <v>2015</v>
      </c>
      <c r="V296" s="12">
        <v>0</v>
      </c>
      <c r="W296" s="5">
        <v>2015</v>
      </c>
      <c r="X296" s="14">
        <v>0</v>
      </c>
      <c r="Y296" s="5">
        <v>2015</v>
      </c>
      <c r="Z296" s="14"/>
    </row>
    <row r="297" spans="1:26" ht="12.75" customHeight="1" x14ac:dyDescent="0.25">
      <c r="A297" s="5" t="s">
        <v>194</v>
      </c>
      <c r="B297" s="5" t="s">
        <v>1661</v>
      </c>
      <c r="C297" s="5" t="s">
        <v>196</v>
      </c>
      <c r="D297" s="5" t="s">
        <v>35</v>
      </c>
      <c r="E297" s="5" t="s">
        <v>197</v>
      </c>
      <c r="F297" s="5" t="s">
        <v>195</v>
      </c>
      <c r="G297" s="5">
        <v>1</v>
      </c>
      <c r="H297" s="15">
        <v>1</v>
      </c>
      <c r="I297" s="4" t="s">
        <v>3172</v>
      </c>
      <c r="J297" s="13">
        <v>0.90052920423363381</v>
      </c>
      <c r="K297" s="5">
        <v>2012</v>
      </c>
      <c r="L297" s="12" t="s">
        <v>1569</v>
      </c>
      <c r="N297" s="12">
        <v>5.8999999999999995</v>
      </c>
      <c r="O297" s="5">
        <v>2012</v>
      </c>
      <c r="P297" s="12"/>
      <c r="R297" s="12">
        <v>29</v>
      </c>
      <c r="S297" s="5">
        <v>2012</v>
      </c>
      <c r="T297" s="12">
        <v>36</v>
      </c>
      <c r="U297" s="5">
        <v>2012</v>
      </c>
      <c r="V297" s="12">
        <v>8</v>
      </c>
      <c r="W297" s="5">
        <v>2012</v>
      </c>
      <c r="X297" s="14">
        <v>100</v>
      </c>
      <c r="Y297" s="5">
        <v>2012</v>
      </c>
      <c r="Z297" s="14"/>
    </row>
    <row r="298" spans="1:26" ht="12.75" customHeight="1" x14ac:dyDescent="0.25">
      <c r="A298" s="5" t="s">
        <v>858</v>
      </c>
      <c r="B298" s="5" t="s">
        <v>860</v>
      </c>
      <c r="C298" s="5" t="s">
        <v>1715</v>
      </c>
      <c r="D298" s="5" t="s">
        <v>620</v>
      </c>
      <c r="E298" s="5" t="s">
        <v>861</v>
      </c>
      <c r="F298" s="5" t="s">
        <v>859</v>
      </c>
      <c r="G298" s="5">
        <v>2</v>
      </c>
      <c r="H298" s="15">
        <v>1</v>
      </c>
      <c r="I298" s="4"/>
      <c r="J298" s="13">
        <v>0.82178084474505386</v>
      </c>
      <c r="K298" s="5">
        <v>2011</v>
      </c>
      <c r="L298" s="12" t="s">
        <v>1569</v>
      </c>
      <c r="N298" s="12" t="s">
        <v>1569</v>
      </c>
      <c r="P298" s="12"/>
      <c r="R298" s="12">
        <v>0</v>
      </c>
      <c r="S298" s="5">
        <v>2011</v>
      </c>
      <c r="T298" s="12">
        <v>0</v>
      </c>
      <c r="U298" s="5">
        <v>2011</v>
      </c>
      <c r="V298" s="12">
        <v>0</v>
      </c>
      <c r="W298" s="5">
        <v>2011</v>
      </c>
      <c r="X298" s="14">
        <v>0</v>
      </c>
      <c r="Y298" s="5">
        <v>2011</v>
      </c>
      <c r="Z298" s="14"/>
    </row>
    <row r="299" spans="1:26" ht="12.75" customHeight="1" x14ac:dyDescent="0.25">
      <c r="A299" s="5" t="s">
        <v>862</v>
      </c>
      <c r="B299" s="5" t="s">
        <v>860</v>
      </c>
      <c r="C299" s="5" t="s">
        <v>1715</v>
      </c>
      <c r="D299" s="5" t="s">
        <v>620</v>
      </c>
      <c r="E299" s="5" t="s">
        <v>864</v>
      </c>
      <c r="F299" s="5" t="s">
        <v>863</v>
      </c>
      <c r="G299" s="5">
        <v>2</v>
      </c>
      <c r="H299" s="15">
        <v>1</v>
      </c>
      <c r="I299" s="4"/>
      <c r="J299" s="13">
        <v>1.7081278538812783</v>
      </c>
      <c r="K299" s="5">
        <v>2015</v>
      </c>
      <c r="L299" s="12">
        <v>100</v>
      </c>
      <c r="M299" s="5">
        <v>2015</v>
      </c>
      <c r="N299" s="12">
        <v>14.78</v>
      </c>
      <c r="O299" s="5">
        <v>2015</v>
      </c>
      <c r="P299" s="12"/>
      <c r="R299" s="12">
        <v>0</v>
      </c>
      <c r="S299" s="5">
        <v>2015</v>
      </c>
      <c r="T299" s="12">
        <v>0</v>
      </c>
      <c r="U299" s="5">
        <v>2015</v>
      </c>
      <c r="V299" s="12">
        <v>0</v>
      </c>
      <c r="W299" s="5">
        <v>2015</v>
      </c>
      <c r="X299" s="14">
        <v>88.888888888888886</v>
      </c>
      <c r="Y299" s="5">
        <v>2015</v>
      </c>
      <c r="Z299" s="14"/>
    </row>
    <row r="300" spans="1:26" ht="12.75" customHeight="1" x14ac:dyDescent="0.25">
      <c r="A300" s="5" t="s">
        <v>198</v>
      </c>
      <c r="B300" s="5" t="s">
        <v>200</v>
      </c>
      <c r="C300" s="5" t="s">
        <v>199</v>
      </c>
      <c r="D300" s="5" t="s">
        <v>35</v>
      </c>
      <c r="E300" s="5" t="s">
        <v>201</v>
      </c>
      <c r="F300" s="5" t="s">
        <v>199</v>
      </c>
      <c r="G300" s="5">
        <v>0</v>
      </c>
      <c r="H300" s="15">
        <v>2</v>
      </c>
      <c r="I300" s="4" t="s">
        <v>1922</v>
      </c>
      <c r="J300" s="13" t="s">
        <v>1569</v>
      </c>
      <c r="L300" s="12">
        <v>100</v>
      </c>
      <c r="N300" s="12" t="s">
        <v>1569</v>
      </c>
      <c r="P300" s="12"/>
      <c r="R300" s="12">
        <v>0</v>
      </c>
      <c r="T300" s="12">
        <v>0</v>
      </c>
      <c r="V300" s="12">
        <v>0</v>
      </c>
      <c r="X300" s="14">
        <v>0</v>
      </c>
      <c r="Z300" s="14"/>
    </row>
    <row r="301" spans="1:26" ht="12.75" customHeight="1" x14ac:dyDescent="0.25">
      <c r="A301" s="5" t="s">
        <v>865</v>
      </c>
      <c r="B301" s="5" t="s">
        <v>1466</v>
      </c>
      <c r="C301" s="5" t="s">
        <v>867</v>
      </c>
      <c r="D301" s="5" t="s">
        <v>620</v>
      </c>
      <c r="E301" s="5" t="s">
        <v>868</v>
      </c>
      <c r="F301" s="5" t="s">
        <v>866</v>
      </c>
      <c r="G301" s="5">
        <v>1</v>
      </c>
      <c r="H301" s="15">
        <v>1</v>
      </c>
      <c r="I301" s="4"/>
      <c r="J301" s="13">
        <v>1.7252355689286563</v>
      </c>
      <c r="K301" s="5">
        <v>2015</v>
      </c>
      <c r="L301" s="12">
        <v>100</v>
      </c>
      <c r="M301" s="5">
        <v>2015</v>
      </c>
      <c r="N301" s="12">
        <v>7.0000000000000009</v>
      </c>
      <c r="O301" s="5">
        <v>2015</v>
      </c>
      <c r="P301" s="12"/>
      <c r="R301" s="12" t="s">
        <v>1569</v>
      </c>
      <c r="T301" s="12" t="s">
        <v>1569</v>
      </c>
      <c r="V301" s="12" t="s">
        <v>1569</v>
      </c>
      <c r="X301" s="14" t="s">
        <v>1569</v>
      </c>
      <c r="Z301" s="14"/>
    </row>
    <row r="302" spans="1:26" ht="12.75" customHeight="1" x14ac:dyDescent="0.25">
      <c r="A302" s="5" t="s">
        <v>869</v>
      </c>
      <c r="B302" s="5" t="s">
        <v>1466</v>
      </c>
      <c r="C302" s="5" t="s">
        <v>867</v>
      </c>
      <c r="D302" s="5" t="s">
        <v>620</v>
      </c>
      <c r="E302" s="5" t="s">
        <v>871</v>
      </c>
      <c r="F302" s="5" t="s">
        <v>870</v>
      </c>
      <c r="G302" s="5">
        <v>1</v>
      </c>
      <c r="H302" s="15">
        <v>2</v>
      </c>
      <c r="I302" s="4" t="s">
        <v>1923</v>
      </c>
      <c r="J302" s="13">
        <v>3.0390646639486465</v>
      </c>
      <c r="K302" s="5">
        <v>2015</v>
      </c>
      <c r="L302" s="12">
        <v>80</v>
      </c>
      <c r="M302" s="5">
        <v>2015</v>
      </c>
      <c r="N302" s="12">
        <v>13.111311131113112</v>
      </c>
      <c r="O302" s="5">
        <v>2015</v>
      </c>
      <c r="P302" s="12"/>
      <c r="R302" s="12">
        <v>0</v>
      </c>
      <c r="S302" s="5">
        <v>2015</v>
      </c>
      <c r="T302" s="12">
        <v>0</v>
      </c>
      <c r="U302" s="5">
        <v>2015</v>
      </c>
      <c r="V302" s="12">
        <v>0</v>
      </c>
      <c r="W302" s="5">
        <v>2015</v>
      </c>
      <c r="X302" s="14">
        <v>0</v>
      </c>
      <c r="Y302" s="5">
        <v>2015</v>
      </c>
      <c r="Z302" s="14"/>
    </row>
    <row r="303" spans="1:26" ht="12.75" customHeight="1" x14ac:dyDescent="0.25">
      <c r="A303" s="5" t="s">
        <v>872</v>
      </c>
      <c r="B303" s="5" t="s">
        <v>1631</v>
      </c>
      <c r="C303" s="5" t="s">
        <v>874</v>
      </c>
      <c r="D303" s="5" t="s">
        <v>620</v>
      </c>
      <c r="E303" s="5" t="s">
        <v>875</v>
      </c>
      <c r="F303" s="5" t="s">
        <v>873</v>
      </c>
      <c r="G303" s="5">
        <v>1</v>
      </c>
      <c r="H303" s="15">
        <v>1</v>
      </c>
      <c r="I303" s="4"/>
      <c r="J303" s="13">
        <v>0.63891675025075223</v>
      </c>
      <c r="K303" s="5">
        <v>2011</v>
      </c>
      <c r="L303" s="12">
        <v>48</v>
      </c>
      <c r="M303" s="5">
        <v>2011</v>
      </c>
      <c r="N303" s="12">
        <v>12</v>
      </c>
      <c r="O303" s="5">
        <v>2011</v>
      </c>
      <c r="P303" s="12"/>
      <c r="R303" s="12">
        <v>0</v>
      </c>
      <c r="S303" s="5">
        <v>2011</v>
      </c>
      <c r="T303" s="12">
        <v>0</v>
      </c>
      <c r="U303" s="5">
        <v>2011</v>
      </c>
      <c r="V303" s="12">
        <v>0</v>
      </c>
      <c r="W303" s="5">
        <v>2011</v>
      </c>
      <c r="X303" s="14">
        <v>55.555555555555557</v>
      </c>
      <c r="Y303" s="5">
        <v>2011</v>
      </c>
      <c r="Z303" s="14"/>
    </row>
    <row r="304" spans="1:26" ht="12.75" customHeight="1" x14ac:dyDescent="0.25">
      <c r="A304" s="5" t="s">
        <v>202</v>
      </c>
      <c r="B304" s="5" t="s">
        <v>205</v>
      </c>
      <c r="C304" s="5" t="s">
        <v>204</v>
      </c>
      <c r="D304" s="5" t="s">
        <v>35</v>
      </c>
      <c r="E304" s="5" t="s">
        <v>206</v>
      </c>
      <c r="F304" s="5" t="s">
        <v>203</v>
      </c>
      <c r="G304" s="5">
        <v>2</v>
      </c>
      <c r="H304" s="15">
        <v>2</v>
      </c>
      <c r="I304" s="4" t="s">
        <v>1900</v>
      </c>
      <c r="J304" s="13" t="s">
        <v>1569</v>
      </c>
      <c r="L304" s="12">
        <v>95</v>
      </c>
      <c r="N304" s="12">
        <v>9.0909090909090917</v>
      </c>
      <c r="P304" s="12"/>
      <c r="R304" s="12" t="s">
        <v>1569</v>
      </c>
      <c r="T304" s="12" t="s">
        <v>1569</v>
      </c>
      <c r="V304" s="12" t="s">
        <v>1569</v>
      </c>
      <c r="X304" s="14" t="s">
        <v>1569</v>
      </c>
      <c r="Z304" s="14"/>
    </row>
    <row r="305" spans="1:26" ht="12.75" customHeight="1" x14ac:dyDescent="0.25">
      <c r="A305" s="5" t="s">
        <v>207</v>
      </c>
      <c r="B305" s="5" t="s">
        <v>205</v>
      </c>
      <c r="C305" s="5" t="s">
        <v>204</v>
      </c>
      <c r="D305" s="5" t="s">
        <v>35</v>
      </c>
      <c r="E305" s="5" t="s">
        <v>209</v>
      </c>
      <c r="F305" s="5" t="s">
        <v>208</v>
      </c>
      <c r="G305" s="5">
        <v>2</v>
      </c>
      <c r="H305" s="15">
        <v>2</v>
      </c>
      <c r="I305" s="4" t="s">
        <v>1900</v>
      </c>
      <c r="J305" s="13">
        <v>1.3300979622135771</v>
      </c>
      <c r="K305" s="5">
        <v>2014</v>
      </c>
      <c r="L305" s="12" t="s">
        <v>1569</v>
      </c>
      <c r="N305" s="12" t="s">
        <v>1569</v>
      </c>
      <c r="P305" s="12"/>
      <c r="R305" s="12" t="s">
        <v>1569</v>
      </c>
      <c r="T305" s="12" t="s">
        <v>1569</v>
      </c>
      <c r="V305" s="12" t="s">
        <v>1569</v>
      </c>
      <c r="X305" s="14" t="s">
        <v>1569</v>
      </c>
      <c r="Z305" s="14"/>
    </row>
    <row r="306" spans="1:26" ht="12.75" customHeight="1" x14ac:dyDescent="0.25">
      <c r="A306" s="5" t="s">
        <v>1202</v>
      </c>
      <c r="B306" s="5" t="s">
        <v>1205</v>
      </c>
      <c r="C306" s="5" t="s">
        <v>1204</v>
      </c>
      <c r="D306" s="5" t="s">
        <v>1038</v>
      </c>
      <c r="E306" s="5" t="s">
        <v>1206</v>
      </c>
      <c r="F306" s="5" t="s">
        <v>1203</v>
      </c>
      <c r="G306" s="5">
        <v>2</v>
      </c>
      <c r="H306" s="15">
        <v>1</v>
      </c>
      <c r="I306" s="4" t="s">
        <v>3174</v>
      </c>
      <c r="J306" s="13">
        <v>1.01159114857745</v>
      </c>
      <c r="K306" s="5">
        <v>2015</v>
      </c>
      <c r="L306" s="12">
        <v>100</v>
      </c>
      <c r="M306" s="5">
        <v>2015</v>
      </c>
      <c r="N306" s="12">
        <v>13</v>
      </c>
      <c r="O306" s="5">
        <v>2015</v>
      </c>
      <c r="P306" s="12"/>
      <c r="R306" s="12">
        <v>10.526315789473683</v>
      </c>
      <c r="S306" s="5">
        <v>2015</v>
      </c>
      <c r="T306" s="12" t="s">
        <v>1569</v>
      </c>
      <c r="V306" s="12" t="s">
        <v>1569</v>
      </c>
      <c r="X306" s="14">
        <v>97.526283240568958</v>
      </c>
      <c r="Y306" s="5">
        <v>2015</v>
      </c>
      <c r="Z306" s="14"/>
    </row>
    <row r="307" spans="1:26" ht="12.75" customHeight="1" x14ac:dyDescent="0.25">
      <c r="A307" s="5" t="s">
        <v>1207</v>
      </c>
      <c r="B307" s="5" t="s">
        <v>1205</v>
      </c>
      <c r="C307" s="5" t="s">
        <v>1204</v>
      </c>
      <c r="D307" s="5" t="s">
        <v>1038</v>
      </c>
      <c r="E307" s="5" t="s">
        <v>1208</v>
      </c>
      <c r="F307" s="5" t="s">
        <v>3313</v>
      </c>
      <c r="G307" s="5">
        <v>2</v>
      </c>
      <c r="H307" s="15">
        <v>2</v>
      </c>
      <c r="I307" s="4" t="s">
        <v>3314</v>
      </c>
      <c r="J307" s="13">
        <v>0.66666666666666674</v>
      </c>
      <c r="K307" s="5">
        <v>2016</v>
      </c>
      <c r="L307" s="12">
        <v>100</v>
      </c>
      <c r="M307" s="5">
        <v>2016</v>
      </c>
      <c r="N307" s="12">
        <v>17</v>
      </c>
      <c r="O307" s="5">
        <v>2016</v>
      </c>
      <c r="P307" s="12"/>
      <c r="R307" s="12">
        <v>60</v>
      </c>
      <c r="S307" s="5">
        <v>2016</v>
      </c>
      <c r="T307" s="12">
        <v>20</v>
      </c>
      <c r="U307" s="5">
        <v>2016</v>
      </c>
      <c r="V307" s="12">
        <v>0</v>
      </c>
      <c r="W307" s="5">
        <v>2016</v>
      </c>
      <c r="X307" s="14">
        <v>0</v>
      </c>
      <c r="Y307" s="5">
        <v>2016</v>
      </c>
      <c r="Z307" s="14"/>
    </row>
    <row r="308" spans="1:26" ht="12.75" customHeight="1" x14ac:dyDescent="0.25">
      <c r="A308" s="5" t="s">
        <v>462</v>
      </c>
      <c r="B308" s="5" t="s">
        <v>465</v>
      </c>
      <c r="C308" s="5" t="s">
        <v>464</v>
      </c>
      <c r="D308" s="5" t="s">
        <v>360</v>
      </c>
      <c r="E308" s="5" t="s">
        <v>466</v>
      </c>
      <c r="F308" s="5" t="s">
        <v>3173</v>
      </c>
      <c r="G308" s="5">
        <v>2</v>
      </c>
      <c r="H308" s="15">
        <v>1</v>
      </c>
      <c r="I308" s="4"/>
      <c r="J308" s="13">
        <v>0.73863636363636354</v>
      </c>
      <c r="K308" s="5">
        <v>2007</v>
      </c>
      <c r="L308" s="12">
        <v>20</v>
      </c>
      <c r="M308" s="5">
        <v>2007</v>
      </c>
      <c r="N308" s="12">
        <v>11</v>
      </c>
      <c r="O308" s="5">
        <v>2007</v>
      </c>
      <c r="P308" s="12"/>
      <c r="R308" s="12" t="s">
        <v>1569</v>
      </c>
      <c r="T308" s="12" t="s">
        <v>1569</v>
      </c>
      <c r="V308" s="12" t="s">
        <v>1569</v>
      </c>
      <c r="X308" s="14" t="s">
        <v>1569</v>
      </c>
      <c r="Z308" s="14"/>
    </row>
    <row r="309" spans="1:26" ht="12.75" customHeight="1" x14ac:dyDescent="0.25">
      <c r="A309" s="5" t="s">
        <v>1209</v>
      </c>
      <c r="B309" s="5" t="s">
        <v>1212</v>
      </c>
      <c r="C309" s="5" t="s">
        <v>1211</v>
      </c>
      <c r="D309" s="5" t="s">
        <v>1038</v>
      </c>
      <c r="E309" s="5" t="s">
        <v>1213</v>
      </c>
      <c r="F309" s="5" t="s">
        <v>1210</v>
      </c>
      <c r="G309" s="5">
        <v>1</v>
      </c>
      <c r="H309" s="15">
        <v>1</v>
      </c>
      <c r="I309" s="4"/>
      <c r="J309" s="13">
        <v>0.63999999999999757</v>
      </c>
      <c r="K309" s="5">
        <v>2015</v>
      </c>
      <c r="L309" s="12">
        <v>100</v>
      </c>
      <c r="M309" s="5">
        <v>2015</v>
      </c>
      <c r="N309" s="12">
        <v>18.618618618618619</v>
      </c>
      <c r="O309" s="5">
        <v>2015</v>
      </c>
      <c r="P309" s="12"/>
      <c r="R309" s="12" t="s">
        <v>1569</v>
      </c>
      <c r="T309" s="12" t="s">
        <v>1569</v>
      </c>
      <c r="V309" s="12" t="s">
        <v>1569</v>
      </c>
      <c r="X309" s="14" t="s">
        <v>1569</v>
      </c>
      <c r="Z309" s="14"/>
    </row>
    <row r="310" spans="1:26" ht="12.75" customHeight="1" x14ac:dyDescent="0.25">
      <c r="A310" s="5" t="s">
        <v>210</v>
      </c>
      <c r="B310" s="5" t="s">
        <v>213</v>
      </c>
      <c r="C310" s="5" t="s">
        <v>212</v>
      </c>
      <c r="D310" s="5" t="s">
        <v>35</v>
      </c>
      <c r="E310" s="5" t="s">
        <v>214</v>
      </c>
      <c r="F310" s="5" t="s">
        <v>211</v>
      </c>
      <c r="G310" s="5">
        <v>2</v>
      </c>
      <c r="H310" s="15">
        <v>1</v>
      </c>
      <c r="I310" s="4"/>
      <c r="J310" s="13">
        <v>1.2230674052765826</v>
      </c>
      <c r="K310" s="5">
        <v>2013</v>
      </c>
      <c r="L310" s="12">
        <v>100</v>
      </c>
      <c r="M310" s="5">
        <v>2013</v>
      </c>
      <c r="N310" s="12">
        <v>19.607060935474223</v>
      </c>
      <c r="O310" s="5">
        <v>2013</v>
      </c>
      <c r="P310" s="12"/>
      <c r="R310" s="12">
        <v>0</v>
      </c>
      <c r="S310" s="5">
        <v>2013</v>
      </c>
      <c r="T310" s="12">
        <v>13</v>
      </c>
      <c r="U310" s="5">
        <v>2013</v>
      </c>
      <c r="V310" s="12">
        <v>0</v>
      </c>
      <c r="W310" s="5">
        <v>2013</v>
      </c>
      <c r="X310" s="14">
        <v>100</v>
      </c>
      <c r="Y310" s="5">
        <v>2013</v>
      </c>
      <c r="Z310" s="14"/>
    </row>
    <row r="311" spans="1:26" ht="12.75" customHeight="1" x14ac:dyDescent="0.25">
      <c r="A311" s="5" t="s">
        <v>215</v>
      </c>
      <c r="B311" s="5" t="s">
        <v>213</v>
      </c>
      <c r="C311" s="5" t="s">
        <v>212</v>
      </c>
      <c r="D311" s="5" t="s">
        <v>35</v>
      </c>
      <c r="E311" s="5" t="s">
        <v>217</v>
      </c>
      <c r="F311" s="5" t="s">
        <v>216</v>
      </c>
      <c r="G311" s="5">
        <v>2</v>
      </c>
      <c r="H311" s="15">
        <v>1</v>
      </c>
      <c r="I311" s="4"/>
      <c r="J311" s="13">
        <v>1.5643680964079016</v>
      </c>
      <c r="K311" s="5">
        <v>2013</v>
      </c>
      <c r="L311" s="12">
        <v>98</v>
      </c>
      <c r="M311" s="5">
        <v>2013</v>
      </c>
      <c r="N311" s="12">
        <v>9.9198396793587165</v>
      </c>
      <c r="O311" s="5">
        <v>2013</v>
      </c>
      <c r="P311" s="12"/>
      <c r="R311" s="12">
        <v>0</v>
      </c>
      <c r="S311" s="5">
        <v>2013</v>
      </c>
      <c r="T311" s="12">
        <v>36</v>
      </c>
      <c r="U311" s="5">
        <v>2013</v>
      </c>
      <c r="V311" s="12">
        <v>0</v>
      </c>
      <c r="W311" s="5">
        <v>2013</v>
      </c>
      <c r="X311" s="14">
        <v>100</v>
      </c>
      <c r="Y311" s="5">
        <v>2013</v>
      </c>
      <c r="Z311" s="14"/>
    </row>
    <row r="312" spans="1:26" ht="12.75" customHeight="1" x14ac:dyDescent="0.25">
      <c r="A312" s="5" t="s">
        <v>1214</v>
      </c>
      <c r="B312" s="5" t="s">
        <v>1633</v>
      </c>
      <c r="C312" s="5" t="s">
        <v>1216</v>
      </c>
      <c r="D312" s="5" t="s">
        <v>1038</v>
      </c>
      <c r="E312" s="5" t="s">
        <v>1217</v>
      </c>
      <c r="F312" s="5" t="s">
        <v>1215</v>
      </c>
      <c r="G312" s="5">
        <v>1</v>
      </c>
      <c r="H312" s="15">
        <v>2</v>
      </c>
      <c r="I312" s="4" t="s">
        <v>1924</v>
      </c>
      <c r="J312" s="13">
        <v>1.1317042819111716</v>
      </c>
      <c r="K312" s="5">
        <v>2016</v>
      </c>
      <c r="L312" s="12">
        <v>87.83</v>
      </c>
      <c r="M312" s="5">
        <v>2016</v>
      </c>
      <c r="N312" s="12">
        <v>12.4</v>
      </c>
      <c r="O312" s="5">
        <v>2016</v>
      </c>
      <c r="P312" s="12"/>
      <c r="R312" s="12">
        <v>0</v>
      </c>
      <c r="S312" s="5">
        <v>2016</v>
      </c>
      <c r="T312" s="12">
        <v>0</v>
      </c>
      <c r="U312" s="5">
        <v>2016</v>
      </c>
      <c r="V312" s="12">
        <v>0</v>
      </c>
      <c r="W312" s="5">
        <v>2016</v>
      </c>
      <c r="X312" s="14">
        <v>97.9381443298969</v>
      </c>
      <c r="Y312" s="5">
        <v>2016</v>
      </c>
      <c r="Z312" s="14"/>
    </row>
    <row r="313" spans="1:26" ht="12.75" customHeight="1" x14ac:dyDescent="0.25">
      <c r="A313" s="5" t="s">
        <v>1218</v>
      </c>
      <c r="B313" s="5" t="s">
        <v>1633</v>
      </c>
      <c r="C313" s="5" t="s">
        <v>1216</v>
      </c>
      <c r="D313" s="5" t="s">
        <v>1038</v>
      </c>
      <c r="E313" s="5" t="s">
        <v>1220</v>
      </c>
      <c r="F313" s="5" t="s">
        <v>1219</v>
      </c>
      <c r="G313" s="5">
        <v>1</v>
      </c>
      <c r="H313" s="15">
        <v>1</v>
      </c>
      <c r="I313" s="4"/>
      <c r="J313" s="13">
        <v>0.43612668934448834</v>
      </c>
      <c r="K313" s="5">
        <v>2015</v>
      </c>
      <c r="L313" s="12" t="s">
        <v>1569</v>
      </c>
      <c r="N313" s="12">
        <v>4.5999999999999996</v>
      </c>
      <c r="O313" s="5">
        <v>2015</v>
      </c>
      <c r="P313" s="12"/>
      <c r="R313" s="12" t="s">
        <v>1569</v>
      </c>
      <c r="T313" s="12" t="s">
        <v>1569</v>
      </c>
      <c r="V313" s="12" t="s">
        <v>1569</v>
      </c>
      <c r="X313" s="14" t="s">
        <v>1569</v>
      </c>
      <c r="Z313" s="14"/>
    </row>
    <row r="314" spans="1:26" ht="12.75" customHeight="1" x14ac:dyDescent="0.25">
      <c r="A314" s="5" t="s">
        <v>467</v>
      </c>
      <c r="B314" s="5" t="s">
        <v>470</v>
      </c>
      <c r="C314" s="5" t="s">
        <v>469</v>
      </c>
      <c r="D314" s="5" t="s">
        <v>360</v>
      </c>
      <c r="E314" s="5" t="s">
        <v>471</v>
      </c>
      <c r="F314" s="5" t="s">
        <v>3175</v>
      </c>
      <c r="G314" s="5">
        <v>3</v>
      </c>
      <c r="H314" s="15">
        <v>2</v>
      </c>
      <c r="I314" s="4" t="s">
        <v>3176</v>
      </c>
      <c r="J314" s="13">
        <v>0.47622139965798643</v>
      </c>
      <c r="K314" s="5">
        <v>2016</v>
      </c>
      <c r="L314" s="12">
        <v>88.5</v>
      </c>
      <c r="M314" s="5">
        <v>2016</v>
      </c>
      <c r="N314" s="12">
        <v>11.092235435195363</v>
      </c>
      <c r="O314" s="5">
        <v>2016</v>
      </c>
      <c r="P314" s="12"/>
      <c r="R314" s="12" t="s">
        <v>1569</v>
      </c>
      <c r="T314" s="12" t="s">
        <v>1569</v>
      </c>
      <c r="V314" s="12" t="s">
        <v>1569</v>
      </c>
      <c r="X314" s="14" t="s">
        <v>1569</v>
      </c>
      <c r="Z314" s="14"/>
    </row>
    <row r="315" spans="1:26" ht="12.75" customHeight="1" x14ac:dyDescent="0.25">
      <c r="A315" s="5" t="s">
        <v>472</v>
      </c>
      <c r="B315" s="5" t="s">
        <v>475</v>
      </c>
      <c r="C315" s="5" t="s">
        <v>474</v>
      </c>
      <c r="D315" s="5" t="s">
        <v>360</v>
      </c>
      <c r="E315" s="5" t="s">
        <v>476</v>
      </c>
      <c r="F315" s="5" t="s">
        <v>473</v>
      </c>
      <c r="G315" s="5">
        <v>2</v>
      </c>
      <c r="H315" s="15">
        <v>1</v>
      </c>
      <c r="I315" s="4"/>
      <c r="J315" s="13">
        <v>0.39083110233912416</v>
      </c>
      <c r="K315" s="5">
        <v>2013</v>
      </c>
      <c r="L315" s="12">
        <v>30</v>
      </c>
      <c r="M315" s="5">
        <v>2013</v>
      </c>
      <c r="N315" s="12" t="s">
        <v>1569</v>
      </c>
      <c r="P315" s="12"/>
      <c r="R315" s="12" t="s">
        <v>1569</v>
      </c>
      <c r="T315" s="12" t="s">
        <v>1569</v>
      </c>
      <c r="V315" s="12" t="s">
        <v>1569</v>
      </c>
      <c r="X315" s="14" t="s">
        <v>1569</v>
      </c>
      <c r="Z315" s="14"/>
    </row>
    <row r="316" spans="1:26" ht="12.75" customHeight="1" x14ac:dyDescent="0.25">
      <c r="A316" s="5" t="s">
        <v>477</v>
      </c>
      <c r="B316" s="5" t="s">
        <v>475</v>
      </c>
      <c r="C316" s="5" t="s">
        <v>474</v>
      </c>
      <c r="D316" s="5" t="s">
        <v>360</v>
      </c>
      <c r="E316" s="5" t="s">
        <v>479</v>
      </c>
      <c r="F316" s="5" t="s">
        <v>478</v>
      </c>
      <c r="G316" s="5">
        <v>2</v>
      </c>
      <c r="H316" s="15">
        <v>1</v>
      </c>
      <c r="I316" s="4"/>
      <c r="J316" s="13">
        <v>0.35605194610497909</v>
      </c>
      <c r="K316" s="5">
        <v>2013</v>
      </c>
      <c r="L316" s="12">
        <v>30</v>
      </c>
      <c r="M316" s="5">
        <v>2013</v>
      </c>
      <c r="N316" s="12" t="s">
        <v>1569</v>
      </c>
      <c r="P316" s="12"/>
      <c r="R316" s="12" t="s">
        <v>1569</v>
      </c>
      <c r="T316" s="12" t="s">
        <v>1569</v>
      </c>
      <c r="V316" s="12" t="s">
        <v>1569</v>
      </c>
      <c r="X316" s="14" t="s">
        <v>1569</v>
      </c>
      <c r="Z316" s="14"/>
    </row>
    <row r="317" spans="1:26" ht="12.75" customHeight="1" x14ac:dyDescent="0.25">
      <c r="A317" s="5" t="s">
        <v>1221</v>
      </c>
      <c r="B317" s="5" t="s">
        <v>1224</v>
      </c>
      <c r="C317" s="5" t="s">
        <v>1223</v>
      </c>
      <c r="D317" s="5" t="s">
        <v>1038</v>
      </c>
      <c r="E317" s="5" t="s">
        <v>1225</v>
      </c>
      <c r="F317" s="5" t="s">
        <v>1222</v>
      </c>
      <c r="G317" s="5">
        <v>2</v>
      </c>
      <c r="H317" s="15">
        <v>2</v>
      </c>
      <c r="I317" s="4" t="s">
        <v>1925</v>
      </c>
      <c r="J317" s="13">
        <v>0.80144099090164111</v>
      </c>
      <c r="K317" s="5">
        <v>2016</v>
      </c>
      <c r="L317" s="12">
        <v>80</v>
      </c>
      <c r="M317" s="5">
        <v>2016</v>
      </c>
      <c r="N317" s="12">
        <v>24.74</v>
      </c>
      <c r="O317" s="5">
        <v>2016</v>
      </c>
      <c r="P317" s="12"/>
      <c r="R317" s="12">
        <v>0</v>
      </c>
      <c r="S317" s="5">
        <v>2016</v>
      </c>
      <c r="T317" s="12">
        <v>10.4</v>
      </c>
      <c r="U317" s="5">
        <v>2016</v>
      </c>
      <c r="V317" s="12">
        <v>0</v>
      </c>
      <c r="W317" s="5">
        <v>2016</v>
      </c>
      <c r="X317" s="14">
        <v>0</v>
      </c>
      <c r="Y317" s="5">
        <v>2016</v>
      </c>
      <c r="Z317" s="14"/>
    </row>
    <row r="318" spans="1:26" ht="12.75" customHeight="1" x14ac:dyDescent="0.25">
      <c r="A318" s="5" t="s">
        <v>2972</v>
      </c>
      <c r="B318" s="5" t="s">
        <v>1227</v>
      </c>
      <c r="C318" s="5" t="s">
        <v>1226</v>
      </c>
      <c r="D318" s="5" t="s">
        <v>1038</v>
      </c>
      <c r="E318" s="5" t="s">
        <v>1227</v>
      </c>
      <c r="F318" s="5" t="s">
        <v>1226</v>
      </c>
      <c r="G318" s="5">
        <v>0</v>
      </c>
      <c r="H318" s="15">
        <v>3</v>
      </c>
      <c r="J318" s="13">
        <v>1.4507254183422142</v>
      </c>
      <c r="K318" s="5">
        <v>2017</v>
      </c>
      <c r="L318" s="12">
        <v>100</v>
      </c>
      <c r="M318" s="5">
        <v>2017</v>
      </c>
      <c r="N318" s="12">
        <v>9.2786682926032604</v>
      </c>
      <c r="O318" s="5">
        <v>2017</v>
      </c>
      <c r="P318" s="12"/>
      <c r="R318" s="12">
        <v>0</v>
      </c>
      <c r="S318" s="5">
        <v>2017</v>
      </c>
      <c r="T318" s="12">
        <v>0</v>
      </c>
      <c r="U318" s="5">
        <v>2017</v>
      </c>
      <c r="V318" s="12">
        <v>0</v>
      </c>
      <c r="W318" s="5">
        <v>2017</v>
      </c>
      <c r="X318" s="14">
        <v>0</v>
      </c>
      <c r="Y318" s="5">
        <v>2017</v>
      </c>
      <c r="Z318" s="14"/>
    </row>
    <row r="319" spans="1:26" ht="12.75" customHeight="1" x14ac:dyDescent="0.25">
      <c r="A319" s="5" t="s">
        <v>480</v>
      </c>
      <c r="B319" s="5" t="s">
        <v>483</v>
      </c>
      <c r="C319" s="5" t="s">
        <v>482</v>
      </c>
      <c r="D319" s="5" t="s">
        <v>360</v>
      </c>
      <c r="E319" s="5" t="s">
        <v>484</v>
      </c>
      <c r="F319" s="5" t="s">
        <v>481</v>
      </c>
      <c r="G319" s="5" t="s">
        <v>2708</v>
      </c>
      <c r="H319" s="15">
        <v>1</v>
      </c>
      <c r="I319" s="4"/>
      <c r="J319" s="13">
        <v>0.8205676015293889</v>
      </c>
      <c r="K319" s="5">
        <v>2008</v>
      </c>
      <c r="L319" s="12">
        <v>57</v>
      </c>
      <c r="M319" s="5">
        <v>2008</v>
      </c>
      <c r="N319" s="12">
        <v>14.035087719298245</v>
      </c>
      <c r="O319" s="5">
        <v>2008</v>
      </c>
      <c r="P319" s="12"/>
      <c r="R319" s="12" t="s">
        <v>1569</v>
      </c>
      <c r="T319" s="12" t="s">
        <v>1569</v>
      </c>
      <c r="V319" s="12" t="s">
        <v>1569</v>
      </c>
      <c r="X319" s="14" t="s">
        <v>1569</v>
      </c>
      <c r="Z319" s="14"/>
    </row>
    <row r="320" spans="1:26" ht="12.75" customHeight="1" x14ac:dyDescent="0.25">
      <c r="A320" s="5" t="s">
        <v>485</v>
      </c>
      <c r="B320" s="5" t="s">
        <v>483</v>
      </c>
      <c r="C320" s="5" t="s">
        <v>482</v>
      </c>
      <c r="D320" s="5" t="s">
        <v>360</v>
      </c>
      <c r="E320" s="5" t="s">
        <v>486</v>
      </c>
      <c r="F320" s="5" t="s">
        <v>3178</v>
      </c>
      <c r="G320" s="5">
        <v>2</v>
      </c>
      <c r="H320" s="15">
        <v>1</v>
      </c>
      <c r="I320" s="4" t="s">
        <v>3177</v>
      </c>
      <c r="J320" s="13">
        <v>0.56949771689497719</v>
      </c>
      <c r="K320" s="5">
        <v>2012</v>
      </c>
      <c r="L320" s="12">
        <v>25</v>
      </c>
      <c r="M320" s="5">
        <v>2012</v>
      </c>
      <c r="N320" s="12" t="s">
        <v>1569</v>
      </c>
      <c r="P320" s="12"/>
      <c r="R320" s="12">
        <v>0</v>
      </c>
      <c r="S320" s="5">
        <v>2012</v>
      </c>
      <c r="T320" s="12">
        <v>0</v>
      </c>
      <c r="U320" s="5">
        <v>2012</v>
      </c>
      <c r="V320" s="12">
        <v>0</v>
      </c>
      <c r="W320" s="5">
        <v>2012</v>
      </c>
      <c r="X320" s="14">
        <v>0</v>
      </c>
      <c r="Y320" s="5">
        <v>2012</v>
      </c>
      <c r="Z320" s="14"/>
    </row>
    <row r="321" spans="1:26" ht="12.75" customHeight="1" x14ac:dyDescent="0.25">
      <c r="A321" s="5" t="s">
        <v>1228</v>
      </c>
      <c r="B321" s="5" t="s">
        <v>1230</v>
      </c>
      <c r="C321" s="5" t="s">
        <v>1229</v>
      </c>
      <c r="D321" s="5" t="s">
        <v>1038</v>
      </c>
      <c r="E321" s="5" t="s">
        <v>1231</v>
      </c>
      <c r="F321" s="5" t="s">
        <v>1229</v>
      </c>
      <c r="G321" s="5">
        <v>0</v>
      </c>
      <c r="H321" s="15">
        <v>1</v>
      </c>
      <c r="I321" s="4"/>
      <c r="J321" s="13">
        <v>0.89153225684590998</v>
      </c>
      <c r="K321" s="5">
        <v>2013</v>
      </c>
      <c r="L321" s="12">
        <v>66</v>
      </c>
      <c r="M321" s="5">
        <v>2013</v>
      </c>
      <c r="N321" s="12">
        <v>12.5</v>
      </c>
      <c r="O321" s="5">
        <v>2013</v>
      </c>
      <c r="P321" s="12"/>
      <c r="R321" s="12" t="s">
        <v>1569</v>
      </c>
      <c r="T321" s="12" t="s">
        <v>1569</v>
      </c>
      <c r="V321" s="12" t="s">
        <v>1569</v>
      </c>
      <c r="X321" s="14" t="s">
        <v>1569</v>
      </c>
      <c r="Z321" s="14"/>
    </row>
    <row r="322" spans="1:26" ht="12.75" customHeight="1" x14ac:dyDescent="0.25">
      <c r="A322" s="5" t="s">
        <v>876</v>
      </c>
      <c r="B322" s="5" t="s">
        <v>879</v>
      </c>
      <c r="C322" s="5" t="s">
        <v>878</v>
      </c>
      <c r="D322" s="5" t="s">
        <v>620</v>
      </c>
      <c r="E322" s="5" t="s">
        <v>880</v>
      </c>
      <c r="F322" s="5" t="s">
        <v>877</v>
      </c>
      <c r="G322" s="5">
        <v>2</v>
      </c>
      <c r="H322" s="15">
        <v>1</v>
      </c>
      <c r="I322" s="4"/>
      <c r="J322" s="13" t="s">
        <v>1569</v>
      </c>
      <c r="L322" s="12">
        <v>15</v>
      </c>
      <c r="N322" s="12">
        <v>21</v>
      </c>
      <c r="P322" s="12"/>
      <c r="R322" s="12" t="s">
        <v>1569</v>
      </c>
      <c r="T322" s="12" t="s">
        <v>1569</v>
      </c>
      <c r="V322" s="12" t="s">
        <v>1569</v>
      </c>
      <c r="X322" s="14" t="s">
        <v>1569</v>
      </c>
      <c r="Z322" s="14"/>
    </row>
    <row r="323" spans="1:26" ht="12.75" customHeight="1" x14ac:dyDescent="0.25">
      <c r="A323" s="5" t="s">
        <v>1232</v>
      </c>
      <c r="B323" s="5" t="s">
        <v>1235</v>
      </c>
      <c r="C323" s="5" t="s">
        <v>1234</v>
      </c>
      <c r="D323" s="5" t="s">
        <v>1038</v>
      </c>
      <c r="E323" s="5" t="s">
        <v>1236</v>
      </c>
      <c r="F323" s="5" t="s">
        <v>1233</v>
      </c>
      <c r="G323" s="5">
        <v>2</v>
      </c>
      <c r="H323" s="15">
        <v>1</v>
      </c>
      <c r="I323" s="4"/>
      <c r="J323" s="13">
        <v>1.2173883217918122</v>
      </c>
      <c r="K323" s="5">
        <v>2013</v>
      </c>
      <c r="L323" s="12">
        <v>100</v>
      </c>
      <c r="M323" s="5">
        <v>2013</v>
      </c>
      <c r="N323" s="12">
        <v>18.96</v>
      </c>
      <c r="O323" s="5">
        <v>2013</v>
      </c>
      <c r="P323" s="12"/>
      <c r="R323" s="12" t="s">
        <v>1569</v>
      </c>
      <c r="T323" s="12" t="s">
        <v>1569</v>
      </c>
      <c r="V323" s="12" t="s">
        <v>1569</v>
      </c>
      <c r="X323" s="14">
        <v>100</v>
      </c>
      <c r="Y323" s="5">
        <v>2013</v>
      </c>
      <c r="Z323" s="14"/>
    </row>
    <row r="324" spans="1:26" ht="12.75" customHeight="1" x14ac:dyDescent="0.25">
      <c r="A324" s="5" t="s">
        <v>1237</v>
      </c>
      <c r="B324" s="5" t="s">
        <v>1235</v>
      </c>
      <c r="C324" s="5" t="s">
        <v>1234</v>
      </c>
      <c r="D324" s="5" t="s">
        <v>1038</v>
      </c>
      <c r="E324" s="5" t="s">
        <v>1580</v>
      </c>
      <c r="F324" s="5" t="s">
        <v>1238</v>
      </c>
      <c r="G324" s="5">
        <v>1</v>
      </c>
      <c r="H324" s="15">
        <v>1</v>
      </c>
      <c r="I324" s="16" t="s">
        <v>3179</v>
      </c>
      <c r="J324" s="13">
        <v>1.478240710868143</v>
      </c>
      <c r="K324" s="5">
        <v>2015</v>
      </c>
      <c r="L324" s="12">
        <v>98.54</v>
      </c>
      <c r="M324" s="5">
        <v>2015</v>
      </c>
      <c r="N324" s="12">
        <v>13.16</v>
      </c>
      <c r="O324" s="5">
        <v>2015</v>
      </c>
      <c r="P324" s="12"/>
      <c r="R324" s="12">
        <v>12.76185889718276</v>
      </c>
      <c r="S324" s="5">
        <v>2015</v>
      </c>
      <c r="T324" s="12">
        <v>14.19</v>
      </c>
      <c r="U324" s="5">
        <v>2015</v>
      </c>
      <c r="V324" s="12" t="s">
        <v>1569</v>
      </c>
      <c r="X324" s="14">
        <v>94.185936733356925</v>
      </c>
      <c r="Y324" s="5">
        <v>2015</v>
      </c>
      <c r="Z324" s="14"/>
    </row>
    <row r="325" spans="1:26" ht="12.75" customHeight="1" x14ac:dyDescent="0.25">
      <c r="A325" s="5" t="s">
        <v>1239</v>
      </c>
      <c r="B325" s="5" t="s">
        <v>1235</v>
      </c>
      <c r="C325" s="5" t="s">
        <v>1234</v>
      </c>
      <c r="D325" s="5" t="s">
        <v>1038</v>
      </c>
      <c r="E325" s="5" t="s">
        <v>1241</v>
      </c>
      <c r="F325" s="5" t="s">
        <v>1240</v>
      </c>
      <c r="G325" s="5">
        <v>2</v>
      </c>
      <c r="H325" s="15">
        <v>2</v>
      </c>
      <c r="I325" s="4" t="s">
        <v>1926</v>
      </c>
      <c r="J325" s="13">
        <v>1.145202442083967</v>
      </c>
      <c r="K325" s="5">
        <v>2016</v>
      </c>
      <c r="L325" s="12">
        <v>92.78</v>
      </c>
      <c r="M325" s="5">
        <v>2016</v>
      </c>
      <c r="N325" s="12">
        <v>16.183236647329462</v>
      </c>
      <c r="O325" s="5">
        <v>2016</v>
      </c>
      <c r="P325" s="12"/>
      <c r="R325" s="12">
        <v>0</v>
      </c>
      <c r="S325" s="5">
        <v>2016</v>
      </c>
      <c r="T325" s="12">
        <v>0</v>
      </c>
      <c r="U325" s="5">
        <v>2016</v>
      </c>
      <c r="V325" s="12">
        <v>0</v>
      </c>
      <c r="W325" s="5">
        <v>2016</v>
      </c>
      <c r="X325" s="14">
        <v>100</v>
      </c>
      <c r="Y325" s="5">
        <v>2016</v>
      </c>
      <c r="Z325" s="14"/>
    </row>
    <row r="326" spans="1:26" ht="12.75" customHeight="1" x14ac:dyDescent="0.25">
      <c r="A326" s="5" t="s">
        <v>881</v>
      </c>
      <c r="B326" s="5" t="s">
        <v>1637</v>
      </c>
      <c r="C326" s="5" t="s">
        <v>883</v>
      </c>
      <c r="D326" s="5" t="s">
        <v>620</v>
      </c>
      <c r="E326" s="5" t="s">
        <v>884</v>
      </c>
      <c r="F326" s="5" t="s">
        <v>882</v>
      </c>
      <c r="G326" s="5">
        <v>1</v>
      </c>
      <c r="H326" s="15">
        <v>1</v>
      </c>
      <c r="I326" s="4"/>
      <c r="J326" s="13">
        <v>0.45192919534910631</v>
      </c>
      <c r="K326" s="5">
        <v>2012</v>
      </c>
      <c r="L326" s="12">
        <v>80</v>
      </c>
      <c r="M326" s="5">
        <v>2012</v>
      </c>
      <c r="N326" s="12">
        <v>25</v>
      </c>
      <c r="O326" s="5">
        <v>2012</v>
      </c>
      <c r="P326" s="12"/>
      <c r="R326" s="12" t="s">
        <v>1569</v>
      </c>
      <c r="T326" s="12" t="s">
        <v>1569</v>
      </c>
      <c r="V326" s="12" t="s">
        <v>1569</v>
      </c>
      <c r="X326" s="14" t="s">
        <v>1569</v>
      </c>
      <c r="Z326" s="14"/>
    </row>
    <row r="327" spans="1:26" ht="12.75" customHeight="1" x14ac:dyDescent="0.25">
      <c r="A327" s="5" t="s">
        <v>885</v>
      </c>
      <c r="B327" s="5" t="s">
        <v>888</v>
      </c>
      <c r="C327" s="5" t="s">
        <v>887</v>
      </c>
      <c r="D327" s="5" t="s">
        <v>620</v>
      </c>
      <c r="E327" s="5" t="s">
        <v>889</v>
      </c>
      <c r="F327" s="5" t="s">
        <v>886</v>
      </c>
      <c r="G327" s="5">
        <v>1</v>
      </c>
      <c r="H327" s="15">
        <v>2</v>
      </c>
      <c r="I327" s="4" t="s">
        <v>1901</v>
      </c>
      <c r="J327" s="13">
        <v>0.75948187494175734</v>
      </c>
      <c r="K327" s="5">
        <v>2013</v>
      </c>
      <c r="L327" s="12">
        <v>98</v>
      </c>
      <c r="M327" s="5">
        <v>2013</v>
      </c>
      <c r="N327" s="12">
        <v>9.1091091091091094</v>
      </c>
      <c r="O327" s="5">
        <v>2013</v>
      </c>
      <c r="P327" s="12"/>
      <c r="R327" s="12" t="s">
        <v>1569</v>
      </c>
      <c r="T327" s="12" t="s">
        <v>1569</v>
      </c>
      <c r="V327" s="12" t="s">
        <v>1569</v>
      </c>
      <c r="X327" s="14" t="s">
        <v>1569</v>
      </c>
      <c r="Z327" s="14"/>
    </row>
    <row r="328" spans="1:26" ht="12.75" customHeight="1" x14ac:dyDescent="0.25">
      <c r="A328" s="5" t="s">
        <v>890</v>
      </c>
      <c r="B328" s="5" t="s">
        <v>888</v>
      </c>
      <c r="C328" s="5" t="s">
        <v>887</v>
      </c>
      <c r="D328" s="5" t="s">
        <v>620</v>
      </c>
      <c r="E328" s="5" t="s">
        <v>892</v>
      </c>
      <c r="F328" s="5" t="s">
        <v>891</v>
      </c>
      <c r="G328" s="5">
        <v>1</v>
      </c>
      <c r="H328" s="15">
        <v>1</v>
      </c>
      <c r="I328" s="4"/>
      <c r="J328" s="13">
        <v>0.98167842442590814</v>
      </c>
      <c r="K328" s="5">
        <v>2015</v>
      </c>
      <c r="L328" s="12">
        <v>100</v>
      </c>
      <c r="M328" s="5">
        <v>2015</v>
      </c>
      <c r="N328" s="12">
        <v>5</v>
      </c>
      <c r="O328" s="5">
        <v>2015</v>
      </c>
      <c r="P328" s="12"/>
      <c r="R328" s="12" t="s">
        <v>1569</v>
      </c>
      <c r="T328" s="12" t="s">
        <v>1569</v>
      </c>
      <c r="V328" s="12" t="s">
        <v>1569</v>
      </c>
      <c r="X328" s="14" t="s">
        <v>1569</v>
      </c>
      <c r="Z328" s="14"/>
    </row>
    <row r="329" spans="1:26" ht="12.75" customHeight="1" x14ac:dyDescent="0.25">
      <c r="A329" s="5" t="s">
        <v>893</v>
      </c>
      <c r="B329" s="5" t="s">
        <v>896</v>
      </c>
      <c r="C329" s="5" t="s">
        <v>895</v>
      </c>
      <c r="D329" s="5" t="s">
        <v>620</v>
      </c>
      <c r="E329" s="5" t="s">
        <v>897</v>
      </c>
      <c r="F329" s="5" t="s">
        <v>894</v>
      </c>
      <c r="G329" s="5">
        <v>2</v>
      </c>
      <c r="H329" s="15">
        <v>1</v>
      </c>
      <c r="I329" s="4"/>
      <c r="J329" s="13">
        <v>2.1885974075068892</v>
      </c>
      <c r="K329" s="5">
        <v>2015</v>
      </c>
      <c r="L329" s="12">
        <v>100</v>
      </c>
      <c r="M329" s="5">
        <v>2015</v>
      </c>
      <c r="N329" s="12">
        <v>18</v>
      </c>
      <c r="O329" s="5">
        <v>2015</v>
      </c>
      <c r="P329" s="12"/>
      <c r="R329" s="12">
        <v>0</v>
      </c>
      <c r="S329" s="5">
        <v>2015</v>
      </c>
      <c r="T329" s="12">
        <v>0</v>
      </c>
      <c r="U329" s="5">
        <v>2015</v>
      </c>
      <c r="V329" s="12">
        <v>0</v>
      </c>
      <c r="W329" s="5">
        <v>2015</v>
      </c>
      <c r="X329" s="14">
        <v>0</v>
      </c>
      <c r="Y329" s="5">
        <v>2015</v>
      </c>
      <c r="Z329" s="14"/>
    </row>
    <row r="330" spans="1:26" ht="12.75" customHeight="1" x14ac:dyDescent="0.25">
      <c r="A330" s="5" t="s">
        <v>1242</v>
      </c>
      <c r="B330" s="5" t="s">
        <v>1245</v>
      </c>
      <c r="C330" s="5" t="s">
        <v>1244</v>
      </c>
      <c r="D330" s="5" t="s">
        <v>1038</v>
      </c>
      <c r="E330" s="5" t="s">
        <v>1246</v>
      </c>
      <c r="F330" s="5" t="s">
        <v>1243</v>
      </c>
      <c r="G330" s="5">
        <v>1</v>
      </c>
      <c r="H330" s="15">
        <v>1</v>
      </c>
      <c r="I330" s="4"/>
      <c r="J330" s="13">
        <v>1.8128411334882006</v>
      </c>
      <c r="K330" s="5">
        <v>2013</v>
      </c>
      <c r="L330" s="12">
        <v>69.7</v>
      </c>
      <c r="M330" s="5">
        <v>2013</v>
      </c>
      <c r="N330" s="12">
        <v>15.61</v>
      </c>
      <c r="O330" s="5">
        <v>2013</v>
      </c>
      <c r="P330" s="12"/>
      <c r="R330" s="12">
        <v>0</v>
      </c>
      <c r="S330" s="5">
        <v>2013</v>
      </c>
      <c r="T330" s="12">
        <v>0</v>
      </c>
      <c r="U330" s="5">
        <v>2013</v>
      </c>
      <c r="V330" s="12">
        <v>0</v>
      </c>
      <c r="W330" s="5">
        <v>2013</v>
      </c>
      <c r="X330" s="14">
        <v>100</v>
      </c>
      <c r="Y330" s="5">
        <v>2013</v>
      </c>
      <c r="Z330" s="14"/>
    </row>
    <row r="331" spans="1:26" ht="12.75" customHeight="1" x14ac:dyDescent="0.25">
      <c r="A331" s="5" t="s">
        <v>1247</v>
      </c>
      <c r="B331" s="5" t="s">
        <v>1245</v>
      </c>
      <c r="C331" s="5" t="s">
        <v>1244</v>
      </c>
      <c r="D331" s="5" t="s">
        <v>1038</v>
      </c>
      <c r="E331" s="5" t="s">
        <v>1249</v>
      </c>
      <c r="F331" s="5" t="s">
        <v>1248</v>
      </c>
      <c r="G331" s="5">
        <v>1</v>
      </c>
      <c r="H331" s="15">
        <v>1</v>
      </c>
      <c r="I331" s="4"/>
      <c r="J331" s="13">
        <v>1.2315686041877714</v>
      </c>
      <c r="K331" s="5">
        <v>2013</v>
      </c>
      <c r="L331" s="12" t="s">
        <v>1569</v>
      </c>
      <c r="N331" s="12" t="s">
        <v>1569</v>
      </c>
      <c r="P331" s="12"/>
      <c r="R331" s="12">
        <v>0</v>
      </c>
      <c r="S331" s="5">
        <v>2013</v>
      </c>
      <c r="T331" s="12">
        <v>0</v>
      </c>
      <c r="U331" s="5">
        <v>2013</v>
      </c>
      <c r="V331" s="12">
        <v>0</v>
      </c>
      <c r="W331" s="5">
        <v>2013</v>
      </c>
      <c r="X331" s="14">
        <v>59.98</v>
      </c>
      <c r="Y331" s="5">
        <v>2013</v>
      </c>
      <c r="Z331" s="14"/>
    </row>
    <row r="332" spans="1:26" ht="12.75" customHeight="1" x14ac:dyDescent="0.25">
      <c r="A332" s="5" t="s">
        <v>898</v>
      </c>
      <c r="B332" s="5" t="s">
        <v>901</v>
      </c>
      <c r="C332" s="5" t="s">
        <v>900</v>
      </c>
      <c r="D332" s="5" t="s">
        <v>620</v>
      </c>
      <c r="E332" s="5" t="s">
        <v>902</v>
      </c>
      <c r="F332" s="5" t="s">
        <v>899</v>
      </c>
      <c r="G332" s="5">
        <v>2</v>
      </c>
      <c r="H332" s="15">
        <v>1</v>
      </c>
      <c r="I332" s="4" t="s">
        <v>3182</v>
      </c>
      <c r="J332" s="13">
        <v>1</v>
      </c>
      <c r="K332" s="5">
        <v>2014</v>
      </c>
      <c r="L332" s="12">
        <v>90</v>
      </c>
      <c r="M332" s="5">
        <v>2014</v>
      </c>
      <c r="N332" s="12" t="s">
        <v>1569</v>
      </c>
      <c r="P332" s="12"/>
      <c r="R332" s="12" t="s">
        <v>1569</v>
      </c>
      <c r="T332" s="12" t="s">
        <v>1569</v>
      </c>
      <c r="V332" s="12" t="s">
        <v>1569</v>
      </c>
      <c r="X332" s="14">
        <v>100</v>
      </c>
      <c r="Y332" s="5">
        <v>2014</v>
      </c>
      <c r="Z332" s="14"/>
    </row>
    <row r="333" spans="1:26" ht="12.75" customHeight="1" x14ac:dyDescent="0.25">
      <c r="A333" s="5" t="s">
        <v>903</v>
      </c>
      <c r="B333" s="5" t="s">
        <v>901</v>
      </c>
      <c r="C333" s="5" t="s">
        <v>900</v>
      </c>
      <c r="D333" s="5" t="s">
        <v>620</v>
      </c>
      <c r="E333" s="5" t="s">
        <v>904</v>
      </c>
      <c r="F333" s="5" t="s">
        <v>3180</v>
      </c>
      <c r="G333" s="5">
        <v>2</v>
      </c>
      <c r="H333" s="15">
        <v>3</v>
      </c>
      <c r="I333" s="4" t="s">
        <v>3183</v>
      </c>
      <c r="J333" s="13">
        <v>0.87173100871731013</v>
      </c>
      <c r="K333" s="5">
        <v>2017</v>
      </c>
      <c r="L333" s="12">
        <v>31</v>
      </c>
      <c r="M333" s="5">
        <v>2017</v>
      </c>
      <c r="N333" s="12">
        <v>11</v>
      </c>
      <c r="O333" s="5">
        <v>2017</v>
      </c>
      <c r="P333" s="12"/>
      <c r="R333" s="12">
        <v>0</v>
      </c>
      <c r="S333" s="5">
        <v>2017</v>
      </c>
      <c r="T333" s="12">
        <v>0</v>
      </c>
      <c r="U333" s="5">
        <v>2017</v>
      </c>
      <c r="V333" s="12">
        <v>0</v>
      </c>
      <c r="W333" s="5">
        <v>2017</v>
      </c>
      <c r="X333" s="14">
        <v>0</v>
      </c>
      <c r="Y333" s="5">
        <v>2017</v>
      </c>
      <c r="Z333" s="14"/>
    </row>
    <row r="334" spans="1:26" ht="12.75" customHeight="1" x14ac:dyDescent="0.25">
      <c r="A334" s="5" t="s">
        <v>905</v>
      </c>
      <c r="B334" s="5" t="s">
        <v>901</v>
      </c>
      <c r="C334" s="5" t="s">
        <v>900</v>
      </c>
      <c r="D334" s="5" t="s">
        <v>620</v>
      </c>
      <c r="E334" s="5" t="s">
        <v>906</v>
      </c>
      <c r="F334" s="5" t="s">
        <v>3181</v>
      </c>
      <c r="G334" s="5">
        <v>3</v>
      </c>
      <c r="H334" s="15">
        <v>3</v>
      </c>
      <c r="I334" s="4" t="s">
        <v>3184</v>
      </c>
      <c r="J334" s="13">
        <v>0.75421440711170562</v>
      </c>
      <c r="K334" s="5">
        <v>2016</v>
      </c>
      <c r="L334" s="12" t="s">
        <v>1569</v>
      </c>
      <c r="N334" s="12">
        <v>7.0000000000000009</v>
      </c>
      <c r="O334" s="5">
        <v>2016</v>
      </c>
      <c r="P334" s="12"/>
      <c r="R334" s="12" t="s">
        <v>1569</v>
      </c>
      <c r="T334" s="12" t="s">
        <v>1569</v>
      </c>
      <c r="V334" s="12" t="s">
        <v>1569</v>
      </c>
      <c r="X334" s="14" t="s">
        <v>1569</v>
      </c>
      <c r="Z334" s="14"/>
    </row>
    <row r="335" spans="1:26" ht="12.75" customHeight="1" x14ac:dyDescent="0.25">
      <c r="A335" s="5" t="s">
        <v>487</v>
      </c>
      <c r="B335" s="5" t="s">
        <v>490</v>
      </c>
      <c r="C335" s="5" t="s">
        <v>489</v>
      </c>
      <c r="D335" s="5" t="s">
        <v>360</v>
      </c>
      <c r="E335" s="5" t="s">
        <v>491</v>
      </c>
      <c r="F335" s="5" t="s">
        <v>488</v>
      </c>
      <c r="G335" s="5">
        <v>2</v>
      </c>
      <c r="H335" s="15">
        <v>1</v>
      </c>
      <c r="I335" s="4"/>
      <c r="J335" s="13">
        <v>1</v>
      </c>
      <c r="K335" s="5">
        <v>2016</v>
      </c>
      <c r="L335" s="12">
        <v>75</v>
      </c>
      <c r="M335" s="5">
        <v>2016</v>
      </c>
      <c r="N335" s="12">
        <v>10</v>
      </c>
      <c r="O335" s="5">
        <v>2016</v>
      </c>
      <c r="P335" s="12"/>
      <c r="R335" s="12">
        <v>0</v>
      </c>
      <c r="S335" s="5">
        <v>2016</v>
      </c>
      <c r="T335" s="12">
        <v>0</v>
      </c>
      <c r="U335" s="5">
        <v>2016</v>
      </c>
      <c r="V335" s="12">
        <v>0</v>
      </c>
      <c r="W335" s="5">
        <v>2016</v>
      </c>
      <c r="X335" s="14">
        <v>0</v>
      </c>
      <c r="Y335" s="5">
        <v>2016</v>
      </c>
      <c r="Z335" s="14"/>
    </row>
    <row r="336" spans="1:26" ht="12.75" customHeight="1" x14ac:dyDescent="0.25">
      <c r="A336" s="5" t="s">
        <v>907</v>
      </c>
      <c r="B336" s="5" t="s">
        <v>910</v>
      </c>
      <c r="C336" s="5" t="s">
        <v>909</v>
      </c>
      <c r="D336" s="5" t="s">
        <v>620</v>
      </c>
      <c r="E336" s="5" t="s">
        <v>911</v>
      </c>
      <c r="F336" s="5" t="s">
        <v>3186</v>
      </c>
      <c r="G336" s="5">
        <v>2</v>
      </c>
      <c r="H336" s="15">
        <v>2</v>
      </c>
      <c r="I336" s="4" t="s">
        <v>3185</v>
      </c>
      <c r="J336" s="13">
        <v>0.41253644314868804</v>
      </c>
      <c r="K336" s="5">
        <v>2016</v>
      </c>
      <c r="L336" s="12" t="s">
        <v>1569</v>
      </c>
      <c r="N336" s="12">
        <v>8</v>
      </c>
      <c r="O336" s="5">
        <v>2016</v>
      </c>
      <c r="P336" s="12"/>
      <c r="R336" s="12">
        <v>0</v>
      </c>
      <c r="S336" s="5">
        <v>2016</v>
      </c>
      <c r="T336" s="12">
        <v>0</v>
      </c>
      <c r="U336" s="5">
        <v>2016</v>
      </c>
      <c r="V336" s="12">
        <v>0</v>
      </c>
      <c r="W336" s="5">
        <v>2016</v>
      </c>
      <c r="X336" s="14">
        <v>0</v>
      </c>
      <c r="Y336" s="5">
        <v>2016</v>
      </c>
      <c r="Z336" s="14"/>
    </row>
    <row r="337" spans="1:26" ht="12.75" customHeight="1" x14ac:dyDescent="0.25">
      <c r="A337" s="5" t="s">
        <v>912</v>
      </c>
      <c r="B337" s="5" t="s">
        <v>910</v>
      </c>
      <c r="C337" s="5" t="s">
        <v>909</v>
      </c>
      <c r="D337" s="5" t="s">
        <v>620</v>
      </c>
      <c r="E337" s="5" t="s">
        <v>914</v>
      </c>
      <c r="F337" s="5" t="s">
        <v>913</v>
      </c>
      <c r="G337" s="5">
        <v>2</v>
      </c>
      <c r="H337" s="15">
        <v>2</v>
      </c>
      <c r="I337" s="4" t="s">
        <v>1901</v>
      </c>
      <c r="J337" s="13">
        <v>0.94000000000000006</v>
      </c>
      <c r="K337" s="5">
        <v>2017</v>
      </c>
      <c r="L337" s="12">
        <v>80</v>
      </c>
      <c r="M337" s="5">
        <v>2017</v>
      </c>
      <c r="N337" s="12">
        <v>15</v>
      </c>
      <c r="O337" s="5">
        <v>2017</v>
      </c>
      <c r="P337" s="12"/>
      <c r="R337" s="12" t="s">
        <v>1569</v>
      </c>
      <c r="T337" s="12" t="s">
        <v>1569</v>
      </c>
      <c r="V337" s="12" t="s">
        <v>1569</v>
      </c>
      <c r="X337" s="14" t="s">
        <v>1569</v>
      </c>
      <c r="Z337" s="14"/>
    </row>
    <row r="338" spans="1:26" ht="12.75" customHeight="1" x14ac:dyDescent="0.25">
      <c r="A338" s="5" t="s">
        <v>1250</v>
      </c>
      <c r="B338" s="5" t="s">
        <v>1252</v>
      </c>
      <c r="C338" s="5" t="s">
        <v>1251</v>
      </c>
      <c r="D338" s="5" t="s">
        <v>1038</v>
      </c>
      <c r="E338" s="5" t="s">
        <v>1253</v>
      </c>
      <c r="F338" s="5" t="s">
        <v>3187</v>
      </c>
      <c r="G338" s="5">
        <v>2</v>
      </c>
      <c r="H338" s="15">
        <v>1</v>
      </c>
      <c r="I338" s="4" t="s">
        <v>3189</v>
      </c>
      <c r="J338" s="13"/>
      <c r="L338" s="12">
        <v>93</v>
      </c>
      <c r="M338" s="5">
        <v>2000</v>
      </c>
      <c r="N338" s="12">
        <v>16</v>
      </c>
      <c r="O338" s="5">
        <v>2000</v>
      </c>
      <c r="P338" s="12"/>
      <c r="R338" s="12" t="s">
        <v>1569</v>
      </c>
      <c r="T338" s="12" t="s">
        <v>1569</v>
      </c>
      <c r="V338" s="12" t="s">
        <v>1569</v>
      </c>
      <c r="X338" s="14" t="s">
        <v>1569</v>
      </c>
      <c r="Z338" s="14"/>
    </row>
    <row r="339" spans="1:26" ht="12.75" customHeight="1" x14ac:dyDescent="0.25">
      <c r="A339" s="5" t="s">
        <v>492</v>
      </c>
      <c r="B339" s="5" t="s">
        <v>494</v>
      </c>
      <c r="C339" s="5" t="s">
        <v>493</v>
      </c>
      <c r="D339" s="5" t="s">
        <v>360</v>
      </c>
      <c r="E339" s="5" t="s">
        <v>495</v>
      </c>
      <c r="F339" s="5" t="s">
        <v>3188</v>
      </c>
      <c r="G339" s="5">
        <v>3</v>
      </c>
      <c r="H339" s="15">
        <v>1</v>
      </c>
      <c r="I339" s="4"/>
      <c r="J339" s="13">
        <v>0.53465333009372606</v>
      </c>
      <c r="K339" s="5">
        <v>2012</v>
      </c>
      <c r="L339" s="12">
        <v>86.9</v>
      </c>
      <c r="M339" s="5">
        <v>2012</v>
      </c>
      <c r="N339" s="12">
        <v>20.14</v>
      </c>
      <c r="O339" s="5">
        <v>2012</v>
      </c>
      <c r="P339" s="12"/>
      <c r="R339" s="12">
        <v>0</v>
      </c>
      <c r="S339" s="5">
        <v>2012</v>
      </c>
      <c r="T339" s="12">
        <v>0</v>
      </c>
      <c r="U339" s="5">
        <v>2012</v>
      </c>
      <c r="V339" s="12">
        <v>0</v>
      </c>
      <c r="W339" s="5">
        <v>2012</v>
      </c>
      <c r="X339" s="14">
        <v>100</v>
      </c>
      <c r="Y339" s="5">
        <v>2012</v>
      </c>
      <c r="Z339" s="14"/>
    </row>
    <row r="340" spans="1:26" ht="12.75" customHeight="1" x14ac:dyDescent="0.25">
      <c r="A340" s="5" t="s">
        <v>496</v>
      </c>
      <c r="B340" s="5" t="s">
        <v>494</v>
      </c>
      <c r="C340" s="5" t="s">
        <v>493</v>
      </c>
      <c r="D340" s="5" t="s">
        <v>360</v>
      </c>
      <c r="E340" s="5" t="s">
        <v>498</v>
      </c>
      <c r="F340" s="5" t="s">
        <v>497</v>
      </c>
      <c r="G340" s="5">
        <v>4</v>
      </c>
      <c r="H340" s="15">
        <v>1</v>
      </c>
      <c r="I340" s="4" t="s">
        <v>1927</v>
      </c>
      <c r="J340" s="13">
        <v>0.44193953756920046</v>
      </c>
      <c r="K340" s="5">
        <v>2012</v>
      </c>
      <c r="L340" s="12">
        <v>42.7</v>
      </c>
      <c r="M340" s="5">
        <v>2012</v>
      </c>
      <c r="N340" s="12">
        <v>9.9209920992099221</v>
      </c>
      <c r="O340" s="5">
        <v>2012</v>
      </c>
      <c r="P340" s="12"/>
      <c r="R340" s="12">
        <v>0</v>
      </c>
      <c r="S340" s="5">
        <v>2012</v>
      </c>
      <c r="T340" s="12">
        <v>0</v>
      </c>
      <c r="U340" s="5">
        <v>2012</v>
      </c>
      <c r="V340" s="12">
        <v>0</v>
      </c>
      <c r="W340" s="5">
        <v>2012</v>
      </c>
      <c r="X340" s="14">
        <v>100</v>
      </c>
      <c r="Y340" s="5">
        <v>2012</v>
      </c>
      <c r="Z340" s="14"/>
    </row>
    <row r="341" spans="1:26" ht="12.75" customHeight="1" x14ac:dyDescent="0.25">
      <c r="A341" s="5" t="s">
        <v>499</v>
      </c>
      <c r="B341" s="5" t="s">
        <v>494</v>
      </c>
      <c r="C341" s="5" t="s">
        <v>493</v>
      </c>
      <c r="D341" s="5" t="s">
        <v>360</v>
      </c>
      <c r="E341" s="5" t="s">
        <v>501</v>
      </c>
      <c r="F341" s="5" t="s">
        <v>500</v>
      </c>
      <c r="G341" s="5">
        <v>4</v>
      </c>
      <c r="H341" s="15">
        <v>1</v>
      </c>
      <c r="I341" s="4"/>
      <c r="J341" s="13">
        <v>0.52220668115316315</v>
      </c>
      <c r="K341" s="5">
        <v>2012</v>
      </c>
      <c r="L341" s="12">
        <v>71.2</v>
      </c>
      <c r="M341" s="5">
        <v>2012</v>
      </c>
      <c r="N341" s="12">
        <v>15.561556155615563</v>
      </c>
      <c r="O341" s="5">
        <v>2012</v>
      </c>
      <c r="P341" s="12"/>
      <c r="R341" s="12">
        <v>0</v>
      </c>
      <c r="S341" s="5">
        <v>2012</v>
      </c>
      <c r="T341" s="12">
        <v>0</v>
      </c>
      <c r="U341" s="5">
        <v>2012</v>
      </c>
      <c r="V341" s="12">
        <v>0</v>
      </c>
      <c r="W341" s="5">
        <v>2012</v>
      </c>
      <c r="X341" s="14">
        <v>100</v>
      </c>
      <c r="Y341" s="5">
        <v>2012</v>
      </c>
      <c r="Z341" s="14"/>
    </row>
    <row r="342" spans="1:26" ht="12.75" customHeight="1" x14ac:dyDescent="0.25">
      <c r="A342" s="5" t="s">
        <v>502</v>
      </c>
      <c r="B342" s="5" t="s">
        <v>494</v>
      </c>
      <c r="C342" s="5" t="s">
        <v>493</v>
      </c>
      <c r="D342" s="5" t="s">
        <v>360</v>
      </c>
      <c r="E342" s="5" t="s">
        <v>504</v>
      </c>
      <c r="F342" s="5" t="s">
        <v>503</v>
      </c>
      <c r="G342" s="5">
        <v>4</v>
      </c>
      <c r="H342" s="15">
        <v>1</v>
      </c>
      <c r="I342" s="4" t="s">
        <v>1928</v>
      </c>
      <c r="J342" s="13">
        <v>0.3323250415834732</v>
      </c>
      <c r="K342" s="5">
        <v>2012</v>
      </c>
      <c r="L342" s="12">
        <v>85.7</v>
      </c>
      <c r="M342" s="5">
        <v>2012</v>
      </c>
      <c r="N342" s="12">
        <v>11.990000000000004</v>
      </c>
      <c r="O342" s="5">
        <v>2012</v>
      </c>
      <c r="P342" s="12"/>
      <c r="R342" s="12">
        <v>0</v>
      </c>
      <c r="S342" s="5">
        <v>2012</v>
      </c>
      <c r="T342" s="12">
        <v>0</v>
      </c>
      <c r="U342" s="5">
        <v>2012</v>
      </c>
      <c r="V342" s="12">
        <v>0</v>
      </c>
      <c r="W342" s="5">
        <v>2012</v>
      </c>
      <c r="X342" s="14">
        <v>0</v>
      </c>
      <c r="Y342" s="5">
        <v>2012</v>
      </c>
      <c r="Z342" s="14"/>
    </row>
    <row r="343" spans="1:26" ht="12.75" customHeight="1" x14ac:dyDescent="0.25">
      <c r="A343" s="5" t="s">
        <v>505</v>
      </c>
      <c r="B343" s="5" t="s">
        <v>494</v>
      </c>
      <c r="C343" s="5" t="s">
        <v>493</v>
      </c>
      <c r="D343" s="5" t="s">
        <v>360</v>
      </c>
      <c r="E343" s="5" t="s">
        <v>507</v>
      </c>
      <c r="F343" s="5" t="s">
        <v>506</v>
      </c>
      <c r="G343" s="5">
        <v>4</v>
      </c>
      <c r="H343" s="15">
        <v>1</v>
      </c>
      <c r="I343" s="4" t="s">
        <v>1929</v>
      </c>
      <c r="J343" s="13">
        <v>0.40006225596675887</v>
      </c>
      <c r="K343" s="5">
        <v>2012</v>
      </c>
      <c r="L343" s="12">
        <v>25.4</v>
      </c>
      <c r="M343" s="5">
        <v>2012</v>
      </c>
      <c r="N343" s="12">
        <v>5.61</v>
      </c>
      <c r="O343" s="5">
        <v>2012</v>
      </c>
      <c r="P343" s="12"/>
      <c r="R343" s="12">
        <v>0</v>
      </c>
      <c r="S343" s="5">
        <v>2012</v>
      </c>
      <c r="T343" s="12">
        <v>0</v>
      </c>
      <c r="U343" s="5">
        <v>2012</v>
      </c>
      <c r="V343" s="12">
        <v>0</v>
      </c>
      <c r="W343" s="5">
        <v>2012</v>
      </c>
      <c r="X343" s="14">
        <v>0</v>
      </c>
      <c r="Y343" s="5">
        <v>2012</v>
      </c>
      <c r="Z343" s="14"/>
    </row>
    <row r="344" spans="1:26" ht="12.75" customHeight="1" x14ac:dyDescent="0.25">
      <c r="A344" s="5" t="s">
        <v>508</v>
      </c>
      <c r="B344" s="5" t="s">
        <v>494</v>
      </c>
      <c r="C344" s="5" t="s">
        <v>493</v>
      </c>
      <c r="D344" s="5" t="s">
        <v>360</v>
      </c>
      <c r="E344" s="5" t="s">
        <v>510</v>
      </c>
      <c r="F344" s="5" t="s">
        <v>509</v>
      </c>
      <c r="G344" s="5">
        <v>4</v>
      </c>
      <c r="H344" s="15">
        <v>1</v>
      </c>
      <c r="I344" s="4"/>
      <c r="J344" s="13">
        <v>0.69839705707885524</v>
      </c>
      <c r="K344" s="5">
        <v>2012</v>
      </c>
      <c r="L344" s="12">
        <v>39.299999999999997</v>
      </c>
      <c r="M344" s="5">
        <v>2012</v>
      </c>
      <c r="N344" s="12">
        <v>14.462892578515705</v>
      </c>
      <c r="O344" s="5">
        <v>2012</v>
      </c>
      <c r="P344" s="12"/>
      <c r="R344" s="12">
        <v>0</v>
      </c>
      <c r="S344" s="5">
        <v>2012</v>
      </c>
      <c r="T344" s="12">
        <v>0</v>
      </c>
      <c r="U344" s="5">
        <v>2012</v>
      </c>
      <c r="V344" s="12">
        <v>0</v>
      </c>
      <c r="W344" s="5">
        <v>2012</v>
      </c>
      <c r="X344" s="14">
        <v>0</v>
      </c>
      <c r="Y344" s="5">
        <v>2012</v>
      </c>
      <c r="Z344" s="14"/>
    </row>
    <row r="345" spans="1:26" ht="12.75" customHeight="1" x14ac:dyDescent="0.25">
      <c r="A345" s="5" t="s">
        <v>511</v>
      </c>
      <c r="B345" s="5" t="s">
        <v>494</v>
      </c>
      <c r="C345" s="5" t="s">
        <v>493</v>
      </c>
      <c r="D345" s="5" t="s">
        <v>360</v>
      </c>
      <c r="E345" s="5" t="s">
        <v>513</v>
      </c>
      <c r="F345" s="5" t="s">
        <v>512</v>
      </c>
      <c r="G345" s="5">
        <v>4</v>
      </c>
      <c r="H345" s="15">
        <v>2</v>
      </c>
      <c r="I345" s="4" t="s">
        <v>1930</v>
      </c>
      <c r="J345" s="13">
        <v>0.35765268783838755</v>
      </c>
      <c r="K345" s="5">
        <v>2012</v>
      </c>
      <c r="L345" s="12">
        <v>62.7</v>
      </c>
      <c r="M345" s="5">
        <v>2012</v>
      </c>
      <c r="N345" s="12">
        <v>13.459999999999999</v>
      </c>
      <c r="O345" s="5">
        <v>2012</v>
      </c>
      <c r="P345" s="12"/>
      <c r="R345" s="12">
        <v>0</v>
      </c>
      <c r="S345" s="5">
        <v>2012</v>
      </c>
      <c r="T345" s="12">
        <v>0</v>
      </c>
      <c r="U345" s="5">
        <v>2012</v>
      </c>
      <c r="V345" s="12">
        <v>0</v>
      </c>
      <c r="W345" s="5">
        <v>2012</v>
      </c>
      <c r="X345" s="14">
        <v>0</v>
      </c>
      <c r="Y345" s="5">
        <v>2012</v>
      </c>
      <c r="Z345" s="14"/>
    </row>
    <row r="346" spans="1:26" ht="12.75" customHeight="1" x14ac:dyDescent="0.25">
      <c r="A346" s="5" t="s">
        <v>514</v>
      </c>
      <c r="B346" s="5" t="s">
        <v>494</v>
      </c>
      <c r="C346" s="5" t="s">
        <v>493</v>
      </c>
      <c r="D346" s="5" t="s">
        <v>360</v>
      </c>
      <c r="E346" s="5" t="s">
        <v>516</v>
      </c>
      <c r="F346" s="5" t="s">
        <v>515</v>
      </c>
      <c r="G346" s="5">
        <v>4</v>
      </c>
      <c r="H346" s="15">
        <v>2</v>
      </c>
      <c r="I346" s="4" t="s">
        <v>1931</v>
      </c>
      <c r="J346" s="13">
        <v>0.61809914968274782</v>
      </c>
      <c r="K346" s="5">
        <v>2012</v>
      </c>
      <c r="L346" s="12">
        <v>68.7</v>
      </c>
      <c r="M346" s="5">
        <v>2012</v>
      </c>
      <c r="N346" s="12">
        <v>16.189999999999998</v>
      </c>
      <c r="O346" s="5">
        <v>2012</v>
      </c>
      <c r="P346" s="12"/>
      <c r="R346" s="12">
        <v>0</v>
      </c>
      <c r="S346" s="5">
        <v>2012</v>
      </c>
      <c r="T346" s="12">
        <v>0</v>
      </c>
      <c r="U346" s="5">
        <v>2012</v>
      </c>
      <c r="V346" s="12">
        <v>0</v>
      </c>
      <c r="W346" s="5">
        <v>2012</v>
      </c>
      <c r="X346" s="14">
        <v>0</v>
      </c>
      <c r="Y346" s="5">
        <v>2012</v>
      </c>
      <c r="Z346" s="14"/>
    </row>
    <row r="347" spans="1:26" ht="12.75" customHeight="1" x14ac:dyDescent="0.25">
      <c r="A347" s="5" t="s">
        <v>517</v>
      </c>
      <c r="B347" s="5" t="s">
        <v>494</v>
      </c>
      <c r="C347" s="5" t="s">
        <v>493</v>
      </c>
      <c r="D347" s="5" t="s">
        <v>360</v>
      </c>
      <c r="E347" s="5" t="s">
        <v>519</v>
      </c>
      <c r="F347" s="5" t="s">
        <v>518</v>
      </c>
      <c r="G347" s="5">
        <v>4</v>
      </c>
      <c r="H347" s="15">
        <v>1</v>
      </c>
      <c r="I347" s="4"/>
      <c r="J347" s="13">
        <v>0.39936891420160003</v>
      </c>
      <c r="K347" s="5">
        <v>2012</v>
      </c>
      <c r="L347" s="12">
        <v>86.5</v>
      </c>
      <c r="M347" s="5">
        <v>2012</v>
      </c>
      <c r="N347" s="12">
        <v>13.238676132386761</v>
      </c>
      <c r="O347" s="5">
        <v>2012</v>
      </c>
      <c r="P347" s="12"/>
      <c r="R347" s="12">
        <v>0</v>
      </c>
      <c r="S347" s="5">
        <v>2012</v>
      </c>
      <c r="T347" s="12">
        <v>0</v>
      </c>
      <c r="U347" s="5">
        <v>2012</v>
      </c>
      <c r="V347" s="12">
        <v>0</v>
      </c>
      <c r="W347" s="5">
        <v>2012</v>
      </c>
      <c r="X347" s="14">
        <v>0</v>
      </c>
      <c r="Y347" s="5">
        <v>2012</v>
      </c>
      <c r="Z347" s="14"/>
    </row>
    <row r="348" spans="1:26" ht="12.75" customHeight="1" x14ac:dyDescent="0.25">
      <c r="A348" s="5" t="s">
        <v>520</v>
      </c>
      <c r="B348" s="5" t="s">
        <v>494</v>
      </c>
      <c r="C348" s="5" t="s">
        <v>493</v>
      </c>
      <c r="D348" s="5" t="s">
        <v>360</v>
      </c>
      <c r="E348" s="5" t="s">
        <v>522</v>
      </c>
      <c r="F348" s="5" t="s">
        <v>521</v>
      </c>
      <c r="G348" s="5">
        <v>4</v>
      </c>
      <c r="H348" s="15">
        <v>1</v>
      </c>
      <c r="I348" s="4" t="s">
        <v>1932</v>
      </c>
      <c r="J348" s="13">
        <v>0.32169431701775114</v>
      </c>
      <c r="K348" s="5">
        <v>2012</v>
      </c>
      <c r="L348" s="12">
        <v>81.099999999999994</v>
      </c>
      <c r="M348" s="5">
        <v>2012</v>
      </c>
      <c r="N348" s="12">
        <v>17.850000000000001</v>
      </c>
      <c r="O348" s="5">
        <v>2012</v>
      </c>
      <c r="P348" s="12"/>
      <c r="R348" s="12">
        <v>0</v>
      </c>
      <c r="S348" s="5">
        <v>2012</v>
      </c>
      <c r="T348" s="12">
        <v>0</v>
      </c>
      <c r="U348" s="5">
        <v>2012</v>
      </c>
      <c r="V348" s="12">
        <v>0</v>
      </c>
      <c r="W348" s="5">
        <v>2012</v>
      </c>
      <c r="X348" s="14">
        <v>100</v>
      </c>
      <c r="Y348" s="5">
        <v>2012</v>
      </c>
      <c r="Z348" s="14"/>
    </row>
    <row r="349" spans="1:26" ht="12.75" customHeight="1" x14ac:dyDescent="0.25">
      <c r="A349" s="5" t="s">
        <v>523</v>
      </c>
      <c r="B349" s="5" t="s">
        <v>494</v>
      </c>
      <c r="C349" s="5" t="s">
        <v>493</v>
      </c>
      <c r="D349" s="5" t="s">
        <v>360</v>
      </c>
      <c r="E349" s="5" t="s">
        <v>525</v>
      </c>
      <c r="F349" s="5" t="s">
        <v>524</v>
      </c>
      <c r="G349" s="5">
        <v>4</v>
      </c>
      <c r="H349" s="15">
        <v>1</v>
      </c>
      <c r="I349" s="4" t="s">
        <v>1933</v>
      </c>
      <c r="J349" s="13">
        <v>0.12169516218879772</v>
      </c>
      <c r="K349" s="5">
        <v>2012</v>
      </c>
      <c r="L349" s="12" t="s">
        <v>1569</v>
      </c>
      <c r="N349" s="12">
        <v>8.17</v>
      </c>
      <c r="O349" s="5">
        <v>2012</v>
      </c>
      <c r="P349" s="12"/>
      <c r="R349" s="12" t="s">
        <v>1569</v>
      </c>
      <c r="T349" s="12" t="s">
        <v>1569</v>
      </c>
      <c r="V349" s="12" t="s">
        <v>1569</v>
      </c>
      <c r="X349" s="14" t="s">
        <v>1569</v>
      </c>
      <c r="Z349" s="14"/>
    </row>
    <row r="350" spans="1:26" ht="12.75" customHeight="1" x14ac:dyDescent="0.25">
      <c r="A350" s="5" t="s">
        <v>526</v>
      </c>
      <c r="B350" s="5" t="s">
        <v>494</v>
      </c>
      <c r="C350" s="5" t="s">
        <v>493</v>
      </c>
      <c r="D350" s="5" t="s">
        <v>360</v>
      </c>
      <c r="E350" s="5" t="s">
        <v>528</v>
      </c>
      <c r="F350" s="5" t="s">
        <v>527</v>
      </c>
      <c r="G350" s="5">
        <v>4</v>
      </c>
      <c r="H350" s="15">
        <v>1</v>
      </c>
      <c r="I350" s="4" t="s">
        <v>1934</v>
      </c>
      <c r="J350" s="13">
        <v>0.13126819355193059</v>
      </c>
      <c r="K350" s="5">
        <v>2016</v>
      </c>
      <c r="L350" s="12" t="s">
        <v>1569</v>
      </c>
      <c r="N350" s="12">
        <v>6.8706870687068697</v>
      </c>
      <c r="O350" s="5">
        <v>2016</v>
      </c>
      <c r="P350" s="12"/>
      <c r="R350" s="12">
        <v>0</v>
      </c>
      <c r="S350" s="5">
        <v>2016</v>
      </c>
      <c r="T350" s="12">
        <v>0</v>
      </c>
      <c r="U350" s="5">
        <v>2016</v>
      </c>
      <c r="V350" s="12">
        <v>0</v>
      </c>
      <c r="W350" s="5">
        <v>2016</v>
      </c>
      <c r="X350" s="14">
        <v>0</v>
      </c>
      <c r="Y350" s="5">
        <v>2016</v>
      </c>
      <c r="Z350" s="14"/>
    </row>
    <row r="351" spans="1:26" ht="12.75" customHeight="1" x14ac:dyDescent="0.25">
      <c r="A351" s="5" t="s">
        <v>218</v>
      </c>
      <c r="B351" s="5" t="s">
        <v>221</v>
      </c>
      <c r="C351" s="5" t="s">
        <v>220</v>
      </c>
      <c r="D351" s="5" t="s">
        <v>35</v>
      </c>
      <c r="E351" s="5" t="s">
        <v>222</v>
      </c>
      <c r="F351" s="5" t="s">
        <v>219</v>
      </c>
      <c r="G351" s="5">
        <v>2</v>
      </c>
      <c r="H351" s="15">
        <v>1</v>
      </c>
      <c r="I351" s="4"/>
      <c r="J351" s="13">
        <v>1.1115333556061353</v>
      </c>
      <c r="K351" s="5">
        <v>2013</v>
      </c>
      <c r="L351" s="12" t="s">
        <v>1569</v>
      </c>
      <c r="N351" s="12">
        <v>6.4</v>
      </c>
      <c r="O351" s="5">
        <v>2013</v>
      </c>
      <c r="P351" s="12"/>
      <c r="R351" s="12">
        <v>0</v>
      </c>
      <c r="S351" s="5">
        <v>2013</v>
      </c>
      <c r="T351" s="12">
        <v>14</v>
      </c>
      <c r="U351" s="5">
        <v>2013</v>
      </c>
      <c r="V351" s="12">
        <v>0</v>
      </c>
      <c r="W351" s="5">
        <v>2013</v>
      </c>
      <c r="X351" s="14">
        <v>0</v>
      </c>
      <c r="Y351" s="5">
        <v>2013</v>
      </c>
      <c r="Z351" s="14"/>
    </row>
    <row r="352" spans="1:26" ht="12.75" customHeight="1" x14ac:dyDescent="0.25">
      <c r="A352" s="5" t="s">
        <v>223</v>
      </c>
      <c r="B352" s="5" t="s">
        <v>221</v>
      </c>
      <c r="C352" s="5" t="s">
        <v>220</v>
      </c>
      <c r="D352" s="5" t="s">
        <v>35</v>
      </c>
      <c r="E352" s="5" t="s">
        <v>225</v>
      </c>
      <c r="F352" s="5" t="s">
        <v>224</v>
      </c>
      <c r="G352" s="5">
        <v>2</v>
      </c>
      <c r="H352" s="15">
        <v>1</v>
      </c>
      <c r="I352" s="4"/>
      <c r="J352" s="13" t="s">
        <v>1569</v>
      </c>
      <c r="L352" s="12" t="s">
        <v>1569</v>
      </c>
      <c r="N352" s="12">
        <v>13.592233009708737</v>
      </c>
      <c r="P352" s="12"/>
      <c r="R352" s="12" t="s">
        <v>1569</v>
      </c>
      <c r="T352" s="12" t="s">
        <v>1569</v>
      </c>
      <c r="V352" s="12" t="s">
        <v>1569</v>
      </c>
      <c r="X352" s="14" t="s">
        <v>1569</v>
      </c>
      <c r="Z352" s="14"/>
    </row>
    <row r="353" spans="1:26" ht="12.75" customHeight="1" x14ac:dyDescent="0.25">
      <c r="A353" s="5" t="s">
        <v>226</v>
      </c>
      <c r="B353" s="5" t="s">
        <v>229</v>
      </c>
      <c r="C353" s="5" t="s">
        <v>228</v>
      </c>
      <c r="D353" s="5" t="s">
        <v>35</v>
      </c>
      <c r="E353" s="5" t="s">
        <v>230</v>
      </c>
      <c r="F353" s="5" t="s">
        <v>227</v>
      </c>
      <c r="G353" s="5">
        <v>2</v>
      </c>
      <c r="H353" s="15">
        <v>2</v>
      </c>
      <c r="I353" s="4" t="s">
        <v>1935</v>
      </c>
      <c r="J353" s="13">
        <v>2.1638828284273401</v>
      </c>
      <c r="K353" s="5">
        <v>2010</v>
      </c>
      <c r="L353" s="12">
        <v>40</v>
      </c>
      <c r="M353" s="5">
        <v>2010</v>
      </c>
      <c r="N353" s="12">
        <v>38</v>
      </c>
      <c r="O353" s="5">
        <v>2010</v>
      </c>
      <c r="P353" s="12"/>
      <c r="R353" s="12">
        <v>1</v>
      </c>
      <c r="S353" s="5">
        <v>2010</v>
      </c>
      <c r="T353" s="12">
        <v>10</v>
      </c>
      <c r="U353" s="5">
        <v>2010</v>
      </c>
      <c r="V353" s="12">
        <v>0</v>
      </c>
      <c r="W353" s="5">
        <v>2010</v>
      </c>
      <c r="X353" s="14">
        <v>98.876404494382015</v>
      </c>
      <c r="Y353" s="5">
        <v>2010</v>
      </c>
      <c r="Z353" s="14"/>
    </row>
    <row r="354" spans="1:26" ht="12.75" customHeight="1" x14ac:dyDescent="0.25">
      <c r="A354" s="5" t="s">
        <v>231</v>
      </c>
      <c r="B354" s="5" t="s">
        <v>229</v>
      </c>
      <c r="C354" s="5" t="s">
        <v>228</v>
      </c>
      <c r="D354" s="5" t="s">
        <v>35</v>
      </c>
      <c r="E354" s="5" t="s">
        <v>233</v>
      </c>
      <c r="F354" s="5" t="s">
        <v>232</v>
      </c>
      <c r="G354" s="5">
        <v>2</v>
      </c>
      <c r="H354" s="15">
        <v>1</v>
      </c>
      <c r="I354" s="4"/>
      <c r="J354" s="13">
        <v>0.43835616438356162</v>
      </c>
      <c r="K354" s="5">
        <v>2011</v>
      </c>
      <c r="L354" s="12" t="s">
        <v>1569</v>
      </c>
      <c r="N354" s="12">
        <v>11.2</v>
      </c>
      <c r="O354" s="5">
        <v>2011</v>
      </c>
      <c r="P354" s="12"/>
      <c r="R354" s="12">
        <v>0</v>
      </c>
      <c r="S354" s="5">
        <v>2011</v>
      </c>
      <c r="T354" s="12">
        <v>0</v>
      </c>
      <c r="U354" s="5">
        <v>2011</v>
      </c>
      <c r="V354" s="12">
        <v>0</v>
      </c>
      <c r="W354" s="5">
        <v>2011</v>
      </c>
      <c r="X354" s="14">
        <v>0</v>
      </c>
      <c r="Y354" s="5">
        <v>2011</v>
      </c>
      <c r="Z354" s="14"/>
    </row>
    <row r="355" spans="1:26" ht="12.75" customHeight="1" x14ac:dyDescent="0.25">
      <c r="A355" s="5" t="s">
        <v>915</v>
      </c>
      <c r="B355" s="5" t="s">
        <v>918</v>
      </c>
      <c r="C355" s="5" t="s">
        <v>917</v>
      </c>
      <c r="D355" s="5" t="s">
        <v>620</v>
      </c>
      <c r="E355" s="5" t="s">
        <v>919</v>
      </c>
      <c r="F355" s="5" t="s">
        <v>916</v>
      </c>
      <c r="G355" s="5">
        <v>2</v>
      </c>
      <c r="H355" s="15">
        <v>1</v>
      </c>
      <c r="I355" s="4"/>
      <c r="J355" s="13">
        <v>1.2803101461587703</v>
      </c>
      <c r="K355" s="5">
        <v>2012</v>
      </c>
      <c r="L355" s="12">
        <v>82</v>
      </c>
      <c r="M355" s="5">
        <v>2012</v>
      </c>
      <c r="N355" s="12">
        <v>8.3699999999999992</v>
      </c>
      <c r="O355" s="5">
        <v>2012</v>
      </c>
      <c r="P355" s="12"/>
      <c r="R355" s="12">
        <v>0</v>
      </c>
      <c r="S355" s="5">
        <v>2012</v>
      </c>
      <c r="T355" s="12">
        <v>0</v>
      </c>
      <c r="U355" s="5">
        <v>2012</v>
      </c>
      <c r="V355" s="12">
        <v>0</v>
      </c>
      <c r="W355" s="5">
        <v>2012</v>
      </c>
      <c r="X355" s="14">
        <v>0</v>
      </c>
      <c r="Y355" s="5">
        <v>2012</v>
      </c>
      <c r="Z355" s="14"/>
    </row>
    <row r="356" spans="1:26" ht="12.75" customHeight="1" x14ac:dyDescent="0.25">
      <c r="A356" s="5" t="s">
        <v>920</v>
      </c>
      <c r="B356" s="5" t="s">
        <v>918</v>
      </c>
      <c r="C356" s="5" t="s">
        <v>917</v>
      </c>
      <c r="D356" s="5" t="s">
        <v>620</v>
      </c>
      <c r="E356" s="5" t="s">
        <v>922</v>
      </c>
      <c r="F356" s="5" t="s">
        <v>921</v>
      </c>
      <c r="G356" s="5">
        <v>2</v>
      </c>
      <c r="H356" s="15">
        <v>1</v>
      </c>
      <c r="I356" s="4"/>
      <c r="J356" s="13">
        <v>0.58788858831174717</v>
      </c>
      <c r="K356" s="5">
        <v>2012</v>
      </c>
      <c r="L356" s="12">
        <v>23.65</v>
      </c>
      <c r="M356" s="5">
        <v>2012</v>
      </c>
      <c r="N356" s="12">
        <v>6.6666666666666679</v>
      </c>
      <c r="O356" s="5">
        <v>2012</v>
      </c>
      <c r="P356" s="12"/>
      <c r="R356" s="12">
        <v>0</v>
      </c>
      <c r="S356" s="5">
        <v>2012</v>
      </c>
      <c r="T356" s="12">
        <v>0</v>
      </c>
      <c r="U356" s="5">
        <v>2012</v>
      </c>
      <c r="V356" s="12">
        <v>0</v>
      </c>
      <c r="W356" s="5">
        <v>2012</v>
      </c>
      <c r="X356" s="14">
        <v>0</v>
      </c>
      <c r="Y356" s="5">
        <v>2012</v>
      </c>
      <c r="Z356" s="14"/>
    </row>
    <row r="357" spans="1:26" x14ac:dyDescent="0.25">
      <c r="A357" s="5" t="s">
        <v>529</v>
      </c>
      <c r="B357" s="5" t="s">
        <v>531</v>
      </c>
      <c r="C357" s="5" t="s">
        <v>530</v>
      </c>
      <c r="D357" s="5" t="s">
        <v>360</v>
      </c>
      <c r="E357" s="5" t="s">
        <v>532</v>
      </c>
      <c r="F357" s="5" t="s">
        <v>2750</v>
      </c>
      <c r="G357" s="5">
        <v>3</v>
      </c>
      <c r="H357" s="15">
        <v>1</v>
      </c>
      <c r="I357" s="4"/>
      <c r="J357" s="13"/>
      <c r="L357" s="12">
        <v>28</v>
      </c>
      <c r="M357" s="5">
        <v>2003</v>
      </c>
      <c r="N357" s="12">
        <v>2</v>
      </c>
      <c r="O357" s="5">
        <v>2003</v>
      </c>
      <c r="P357" s="12"/>
      <c r="R357" s="12">
        <v>0</v>
      </c>
      <c r="S357" s="5">
        <v>2003</v>
      </c>
      <c r="T357" s="12">
        <v>0</v>
      </c>
      <c r="U357" s="5">
        <v>2003</v>
      </c>
      <c r="V357" s="12">
        <v>0</v>
      </c>
      <c r="W357" s="5">
        <v>2003</v>
      </c>
      <c r="X357" s="14">
        <v>0</v>
      </c>
      <c r="Y357" s="5">
        <v>2003</v>
      </c>
      <c r="Z357" s="14"/>
    </row>
    <row r="358" spans="1:26" ht="12.75" customHeight="1" x14ac:dyDescent="0.25">
      <c r="A358" s="5" t="s">
        <v>926</v>
      </c>
      <c r="B358" s="5" t="s">
        <v>3</v>
      </c>
      <c r="C358" s="5" t="s">
        <v>924</v>
      </c>
      <c r="D358" s="5" t="s">
        <v>620</v>
      </c>
      <c r="E358" s="5" t="s">
        <v>4</v>
      </c>
      <c r="F358" s="5" t="s">
        <v>927</v>
      </c>
      <c r="G358" s="5">
        <v>1</v>
      </c>
      <c r="H358" s="15">
        <v>2</v>
      </c>
      <c r="I358" s="4" t="s">
        <v>1936</v>
      </c>
      <c r="J358" s="13">
        <v>0.5</v>
      </c>
      <c r="K358" s="5">
        <v>2014</v>
      </c>
      <c r="L358" s="12">
        <v>10</v>
      </c>
      <c r="M358" s="5">
        <v>2014</v>
      </c>
      <c r="N358" s="12">
        <v>15</v>
      </c>
      <c r="O358" s="5">
        <v>2014</v>
      </c>
      <c r="P358" s="12"/>
      <c r="R358" s="12" t="s">
        <v>1569</v>
      </c>
      <c r="T358" s="12" t="s">
        <v>1569</v>
      </c>
      <c r="V358" s="12" t="s">
        <v>1569</v>
      </c>
      <c r="X358" s="14" t="s">
        <v>1569</v>
      </c>
      <c r="Z358" s="14"/>
    </row>
    <row r="359" spans="1:26" ht="12.75" customHeight="1" x14ac:dyDescent="0.25">
      <c r="A359" s="5" t="s">
        <v>928</v>
      </c>
      <c r="B359" s="5" t="s">
        <v>3</v>
      </c>
      <c r="C359" s="5" t="s">
        <v>924</v>
      </c>
      <c r="D359" s="5" t="s">
        <v>620</v>
      </c>
      <c r="E359" s="5" t="s">
        <v>930</v>
      </c>
      <c r="F359" s="5" t="s">
        <v>929</v>
      </c>
      <c r="G359" s="5">
        <v>2</v>
      </c>
      <c r="H359" s="15">
        <v>3</v>
      </c>
      <c r="I359" s="4" t="s">
        <v>1937</v>
      </c>
      <c r="J359" s="13" t="s">
        <v>1569</v>
      </c>
      <c r="L359" s="12" t="s">
        <v>1569</v>
      </c>
      <c r="N359" s="12">
        <v>4</v>
      </c>
      <c r="P359" s="12"/>
      <c r="R359" s="12" t="s">
        <v>1569</v>
      </c>
      <c r="T359" s="12" t="s">
        <v>1569</v>
      </c>
      <c r="V359" s="12" t="s">
        <v>1569</v>
      </c>
      <c r="X359" s="14" t="s">
        <v>1569</v>
      </c>
      <c r="Z359" s="14"/>
    </row>
    <row r="360" spans="1:26" ht="12.75" customHeight="1" x14ac:dyDescent="0.25">
      <c r="A360" s="5" t="s">
        <v>931</v>
      </c>
      <c r="B360" s="5" t="s">
        <v>3</v>
      </c>
      <c r="C360" s="5" t="s">
        <v>924</v>
      </c>
      <c r="D360" s="5" t="s">
        <v>620</v>
      </c>
      <c r="E360" s="5" t="s">
        <v>933</v>
      </c>
      <c r="F360" s="5" t="s">
        <v>932</v>
      </c>
      <c r="G360" s="5">
        <v>2</v>
      </c>
      <c r="H360" s="15">
        <v>2</v>
      </c>
      <c r="I360" s="4" t="s">
        <v>1938</v>
      </c>
      <c r="J360" s="13">
        <v>0.17016931847187952</v>
      </c>
      <c r="K360" s="5">
        <v>2008</v>
      </c>
      <c r="L360" s="12" t="s">
        <v>1569</v>
      </c>
      <c r="N360" s="12">
        <v>18.8</v>
      </c>
      <c r="O360" s="5">
        <v>2008</v>
      </c>
      <c r="P360" s="12"/>
      <c r="R360" s="12" t="s">
        <v>1569</v>
      </c>
      <c r="T360" s="12" t="s">
        <v>1569</v>
      </c>
      <c r="V360" s="12" t="s">
        <v>1569</v>
      </c>
      <c r="X360" s="14" t="s">
        <v>1569</v>
      </c>
      <c r="Z360" s="14"/>
    </row>
    <row r="361" spans="1:26" ht="12.75" customHeight="1" x14ac:dyDescent="0.25">
      <c r="A361" s="5" t="s">
        <v>934</v>
      </c>
      <c r="B361" s="5" t="s">
        <v>3</v>
      </c>
      <c r="C361" s="5" t="s">
        <v>924</v>
      </c>
      <c r="D361" s="5" t="s">
        <v>620</v>
      </c>
      <c r="E361" s="5" t="s">
        <v>936</v>
      </c>
      <c r="F361" s="5" t="s">
        <v>935</v>
      </c>
      <c r="G361" s="5">
        <v>2</v>
      </c>
      <c r="H361" s="15">
        <v>2</v>
      </c>
      <c r="I361" s="4" t="s">
        <v>1939</v>
      </c>
      <c r="J361" s="13">
        <v>0.55054621120166458</v>
      </c>
      <c r="K361" s="5">
        <v>2012</v>
      </c>
      <c r="L361" s="12">
        <v>40</v>
      </c>
      <c r="M361" s="5">
        <v>2012</v>
      </c>
      <c r="N361" s="12">
        <v>9</v>
      </c>
      <c r="O361" s="5">
        <v>2012</v>
      </c>
      <c r="P361" s="12"/>
      <c r="R361" s="12">
        <v>0</v>
      </c>
      <c r="S361" s="5">
        <v>2012</v>
      </c>
      <c r="T361" s="12">
        <v>0</v>
      </c>
      <c r="U361" s="5">
        <v>2012</v>
      </c>
      <c r="V361" s="12">
        <v>0</v>
      </c>
      <c r="W361" s="5">
        <v>2012</v>
      </c>
      <c r="X361" s="14">
        <v>0</v>
      </c>
      <c r="Y361" s="5">
        <v>2012</v>
      </c>
      <c r="Z361" s="14"/>
    </row>
    <row r="362" spans="1:26" ht="12.75" customHeight="1" x14ac:dyDescent="0.25">
      <c r="A362" s="5" t="s">
        <v>234</v>
      </c>
      <c r="B362" s="5" t="s">
        <v>237</v>
      </c>
      <c r="C362" s="5" t="s">
        <v>236</v>
      </c>
      <c r="D362" s="5" t="s">
        <v>35</v>
      </c>
      <c r="E362" s="5" t="s">
        <v>238</v>
      </c>
      <c r="F362" s="5" t="s">
        <v>235</v>
      </c>
      <c r="G362" s="5">
        <v>1</v>
      </c>
      <c r="H362" s="15">
        <v>1</v>
      </c>
      <c r="I362" s="4"/>
      <c r="J362" s="13">
        <v>1.8099999999999998</v>
      </c>
      <c r="K362" s="5">
        <v>2009</v>
      </c>
      <c r="L362" s="12" t="s">
        <v>1569</v>
      </c>
      <c r="N362" s="12" t="s">
        <v>1569</v>
      </c>
      <c r="P362" s="12"/>
      <c r="R362" s="12" t="s">
        <v>1569</v>
      </c>
      <c r="T362" s="12" t="s">
        <v>1569</v>
      </c>
      <c r="V362" s="12" t="s">
        <v>1569</v>
      </c>
      <c r="X362" s="14" t="s">
        <v>1569</v>
      </c>
      <c r="Z362" s="14"/>
    </row>
    <row r="363" spans="1:26" ht="12.75" customHeight="1" x14ac:dyDescent="0.25">
      <c r="A363" s="5" t="s">
        <v>239</v>
      </c>
      <c r="B363" s="5" t="s">
        <v>242</v>
      </c>
      <c r="C363" s="5" t="s">
        <v>241</v>
      </c>
      <c r="D363" s="5" t="s">
        <v>35</v>
      </c>
      <c r="E363" s="5" t="s">
        <v>243</v>
      </c>
      <c r="F363" s="5" t="s">
        <v>240</v>
      </c>
      <c r="G363" s="5">
        <v>2</v>
      </c>
      <c r="H363" s="15">
        <v>2</v>
      </c>
      <c r="I363" s="4" t="s">
        <v>1940</v>
      </c>
      <c r="J363" s="13">
        <v>1.0027397260273974</v>
      </c>
      <c r="K363" s="5">
        <v>2013</v>
      </c>
      <c r="L363" s="12">
        <v>100</v>
      </c>
      <c r="M363" s="5">
        <v>2013</v>
      </c>
      <c r="N363" s="12">
        <v>5</v>
      </c>
      <c r="O363" s="5">
        <v>2013</v>
      </c>
      <c r="P363" s="12"/>
      <c r="R363" s="12">
        <v>0</v>
      </c>
      <c r="S363" s="5">
        <v>2013</v>
      </c>
      <c r="T363" s="12">
        <v>37.197000000000003</v>
      </c>
      <c r="U363" s="5">
        <v>2013</v>
      </c>
      <c r="V363" s="12">
        <v>57.85</v>
      </c>
      <c r="W363" s="5">
        <v>2013</v>
      </c>
      <c r="X363" s="14">
        <v>99.878861296184127</v>
      </c>
      <c r="Y363" s="5">
        <v>2013</v>
      </c>
      <c r="Z363" s="14"/>
    </row>
    <row r="364" spans="1:26" ht="12.75" customHeight="1" x14ac:dyDescent="0.25">
      <c r="A364" s="5" t="s">
        <v>244</v>
      </c>
      <c r="B364" s="5" t="s">
        <v>242</v>
      </c>
      <c r="C364" s="5" t="s">
        <v>241</v>
      </c>
      <c r="D364" s="5" t="s">
        <v>35</v>
      </c>
      <c r="E364" s="5" t="s">
        <v>246</v>
      </c>
      <c r="F364" s="5" t="s">
        <v>245</v>
      </c>
      <c r="G364" s="5">
        <v>2</v>
      </c>
      <c r="H364" s="15">
        <v>1</v>
      </c>
      <c r="I364" s="4"/>
      <c r="J364" s="13">
        <v>0.71052806688119463</v>
      </c>
      <c r="K364" s="5">
        <v>2014</v>
      </c>
      <c r="L364" s="12" t="s">
        <v>1569</v>
      </c>
      <c r="N364" s="12">
        <v>8</v>
      </c>
      <c r="O364" s="5">
        <v>2014</v>
      </c>
      <c r="P364" s="12"/>
      <c r="R364" s="12">
        <v>0</v>
      </c>
      <c r="S364" s="5">
        <v>2014</v>
      </c>
      <c r="T364" s="12">
        <v>46.4</v>
      </c>
      <c r="U364" s="5">
        <v>2014</v>
      </c>
      <c r="V364" s="12">
        <v>39.1</v>
      </c>
      <c r="W364" s="5">
        <v>2014</v>
      </c>
      <c r="X364" s="14">
        <v>100</v>
      </c>
      <c r="Y364" s="5">
        <v>2014</v>
      </c>
      <c r="Z364" s="14"/>
    </row>
    <row r="365" spans="1:26" ht="12.75" customHeight="1" x14ac:dyDescent="0.25">
      <c r="A365" s="5" t="s">
        <v>247</v>
      </c>
      <c r="B365" s="5" t="s">
        <v>250</v>
      </c>
      <c r="C365" s="5" t="s">
        <v>249</v>
      </c>
      <c r="D365" s="5" t="s">
        <v>35</v>
      </c>
      <c r="E365" s="5" t="s">
        <v>251</v>
      </c>
      <c r="F365" s="5" t="s">
        <v>248</v>
      </c>
      <c r="G365" s="5">
        <v>1</v>
      </c>
      <c r="H365" s="15">
        <v>2</v>
      </c>
      <c r="I365" s="4" t="s">
        <v>1941</v>
      </c>
      <c r="J365" s="13">
        <v>0.71599045346062051</v>
      </c>
      <c r="K365" s="5">
        <v>2017</v>
      </c>
      <c r="L365" s="12" t="s">
        <v>1569</v>
      </c>
      <c r="N365" s="12" t="s">
        <v>1569</v>
      </c>
      <c r="P365" s="12"/>
      <c r="R365" s="12" t="s">
        <v>1569</v>
      </c>
      <c r="T365" s="12" t="s">
        <v>1569</v>
      </c>
      <c r="V365" s="12" t="s">
        <v>1569</v>
      </c>
      <c r="X365" s="14" t="s">
        <v>1569</v>
      </c>
      <c r="Z365" s="14"/>
    </row>
    <row r="366" spans="1:26" ht="12.75" customHeight="1" x14ac:dyDescent="0.25">
      <c r="A366" s="5" t="s">
        <v>937</v>
      </c>
      <c r="B366" s="5" t="s">
        <v>21</v>
      </c>
      <c r="C366" s="5" t="s">
        <v>939</v>
      </c>
      <c r="D366" s="5" t="s">
        <v>620</v>
      </c>
      <c r="E366" s="5" t="s">
        <v>22</v>
      </c>
      <c r="F366" s="5" t="s">
        <v>938</v>
      </c>
      <c r="G366" s="5">
        <v>2</v>
      </c>
      <c r="H366" s="15">
        <v>1</v>
      </c>
      <c r="I366" s="4" t="s">
        <v>1942</v>
      </c>
      <c r="J366" s="13">
        <v>0.83275476438562057</v>
      </c>
      <c r="K366" s="5">
        <v>2016</v>
      </c>
      <c r="L366" s="12">
        <v>60</v>
      </c>
      <c r="M366" s="5">
        <v>2016</v>
      </c>
      <c r="N366" s="12">
        <v>6.3808574277168502</v>
      </c>
      <c r="O366" s="5">
        <v>2016</v>
      </c>
      <c r="P366" s="12"/>
      <c r="R366" s="12">
        <v>0</v>
      </c>
      <c r="S366" s="5">
        <v>2016</v>
      </c>
      <c r="T366" s="12">
        <v>0</v>
      </c>
      <c r="U366" s="5">
        <v>2016</v>
      </c>
      <c r="V366" s="12">
        <v>0</v>
      </c>
      <c r="W366" s="5">
        <v>2016</v>
      </c>
      <c r="X366" s="14">
        <v>60</v>
      </c>
      <c r="Y366" s="5">
        <v>2016</v>
      </c>
      <c r="Z366" s="14"/>
    </row>
    <row r="367" spans="1:26" ht="12.75" customHeight="1" x14ac:dyDescent="0.25">
      <c r="A367" s="5" t="s">
        <v>943</v>
      </c>
      <c r="B367" s="5" t="s">
        <v>21</v>
      </c>
      <c r="C367" s="5" t="s">
        <v>939</v>
      </c>
      <c r="D367" s="5" t="s">
        <v>620</v>
      </c>
      <c r="E367" s="5" t="s">
        <v>945</v>
      </c>
      <c r="F367" s="5" t="s">
        <v>944</v>
      </c>
      <c r="G367" s="5">
        <v>3</v>
      </c>
      <c r="H367" s="15">
        <v>3</v>
      </c>
      <c r="I367" s="4" t="s">
        <v>1944</v>
      </c>
      <c r="J367" s="13">
        <v>0.42331984354098584</v>
      </c>
      <c r="K367" s="5">
        <v>2010</v>
      </c>
      <c r="L367" s="12">
        <v>25</v>
      </c>
      <c r="M367" s="5">
        <v>2010</v>
      </c>
      <c r="N367" s="12">
        <v>12.8</v>
      </c>
      <c r="O367" s="5">
        <v>2010</v>
      </c>
      <c r="P367" s="12"/>
      <c r="R367" s="12">
        <v>0</v>
      </c>
      <c r="S367" s="5">
        <v>2010</v>
      </c>
      <c r="T367" s="12">
        <v>0</v>
      </c>
      <c r="U367" s="5">
        <v>2010</v>
      </c>
      <c r="V367" s="12">
        <v>0</v>
      </c>
      <c r="W367" s="5">
        <v>2010</v>
      </c>
      <c r="X367" s="14">
        <v>0</v>
      </c>
      <c r="Y367" s="5">
        <v>2010</v>
      </c>
      <c r="Z367" s="14"/>
    </row>
    <row r="368" spans="1:26" ht="12.75" customHeight="1" x14ac:dyDescent="0.25">
      <c r="A368" s="5" t="s">
        <v>252</v>
      </c>
      <c r="B368" s="5" t="s">
        <v>255</v>
      </c>
      <c r="C368" s="5" t="s">
        <v>254</v>
      </c>
      <c r="D368" s="5" t="s">
        <v>35</v>
      </c>
      <c r="E368" s="5" t="s">
        <v>256</v>
      </c>
      <c r="F368" s="5" t="s">
        <v>253</v>
      </c>
      <c r="G368" s="5">
        <v>1</v>
      </c>
      <c r="H368" s="15">
        <v>1</v>
      </c>
      <c r="I368" s="4" t="s">
        <v>1945</v>
      </c>
      <c r="J368" s="13">
        <v>0.31909859890308401</v>
      </c>
      <c r="K368" s="5">
        <v>2010</v>
      </c>
      <c r="L368" s="12" t="s">
        <v>1569</v>
      </c>
      <c r="N368" s="12">
        <v>48</v>
      </c>
      <c r="O368" s="5">
        <v>2010</v>
      </c>
      <c r="P368" s="12"/>
      <c r="R368" s="12" t="s">
        <v>1569</v>
      </c>
      <c r="T368" s="12" t="s">
        <v>1569</v>
      </c>
      <c r="V368" s="12" t="s">
        <v>1569</v>
      </c>
      <c r="X368" s="14" t="s">
        <v>1569</v>
      </c>
      <c r="Z368" s="14"/>
    </row>
    <row r="369" spans="1:26" ht="12.75" customHeight="1" x14ac:dyDescent="0.25">
      <c r="A369" s="5" t="s">
        <v>257</v>
      </c>
      <c r="B369" s="5" t="s">
        <v>260</v>
      </c>
      <c r="C369" s="5" t="s">
        <v>259</v>
      </c>
      <c r="D369" s="5" t="s">
        <v>35</v>
      </c>
      <c r="E369" s="5" t="s">
        <v>1581</v>
      </c>
      <c r="F369" s="5" t="s">
        <v>258</v>
      </c>
      <c r="G369" s="5">
        <v>2</v>
      </c>
      <c r="H369" s="15">
        <v>1</v>
      </c>
      <c r="I369" s="4"/>
      <c r="J369" s="13">
        <v>1.1736526806099068</v>
      </c>
      <c r="K369" s="5">
        <v>2010</v>
      </c>
      <c r="L369" s="12">
        <v>83.5</v>
      </c>
      <c r="M369" s="5">
        <v>2010</v>
      </c>
      <c r="N369" s="12">
        <v>12</v>
      </c>
      <c r="O369" s="5">
        <v>2010</v>
      </c>
      <c r="P369" s="12"/>
      <c r="R369" s="12">
        <v>0</v>
      </c>
      <c r="S369" s="5">
        <v>2010</v>
      </c>
      <c r="T369" s="12">
        <v>2</v>
      </c>
      <c r="U369" s="5">
        <v>2010</v>
      </c>
      <c r="V369" s="12">
        <v>0</v>
      </c>
      <c r="W369" s="5">
        <v>2010</v>
      </c>
      <c r="X369" s="14">
        <v>66.326530612244895</v>
      </c>
      <c r="Y369" s="5">
        <v>2010</v>
      </c>
      <c r="Z369" s="14"/>
    </row>
    <row r="370" spans="1:26" ht="12.75" customHeight="1" x14ac:dyDescent="0.25">
      <c r="A370" s="5" t="s">
        <v>261</v>
      </c>
      <c r="B370" s="5" t="s">
        <v>260</v>
      </c>
      <c r="C370" s="5" t="s">
        <v>259</v>
      </c>
      <c r="D370" s="5" t="s">
        <v>35</v>
      </c>
      <c r="E370" s="5" t="s">
        <v>263</v>
      </c>
      <c r="F370" s="5" t="s">
        <v>262</v>
      </c>
      <c r="G370" s="5">
        <v>2</v>
      </c>
      <c r="H370" s="15">
        <v>1</v>
      </c>
      <c r="I370" s="4"/>
      <c r="J370" s="13">
        <v>1.0002235583859223</v>
      </c>
      <c r="K370" s="5">
        <v>2010</v>
      </c>
      <c r="L370" s="12">
        <v>97.5</v>
      </c>
      <c r="M370" s="5">
        <v>2010</v>
      </c>
      <c r="N370" s="12" t="s">
        <v>1569</v>
      </c>
      <c r="P370" s="12"/>
      <c r="R370" s="12">
        <v>0</v>
      </c>
      <c r="S370" s="5">
        <v>2010</v>
      </c>
      <c r="T370" s="12">
        <v>0</v>
      </c>
      <c r="U370" s="5">
        <v>2010</v>
      </c>
      <c r="V370" s="12">
        <v>0</v>
      </c>
      <c r="W370" s="5">
        <v>2010</v>
      </c>
      <c r="X370" s="14">
        <v>100</v>
      </c>
      <c r="Y370" s="5">
        <v>2010</v>
      </c>
      <c r="Z370" s="14"/>
    </row>
    <row r="371" spans="1:26" ht="12.75" customHeight="1" x14ac:dyDescent="0.25">
      <c r="A371" s="5" t="s">
        <v>264</v>
      </c>
      <c r="B371" s="5" t="s">
        <v>260</v>
      </c>
      <c r="C371" s="5" t="s">
        <v>259</v>
      </c>
      <c r="D371" s="5" t="s">
        <v>35</v>
      </c>
      <c r="E371" s="5" t="s">
        <v>1582</v>
      </c>
      <c r="F371" s="5" t="s">
        <v>265</v>
      </c>
      <c r="G371" s="5">
        <v>2</v>
      </c>
      <c r="H371" s="15">
        <v>1</v>
      </c>
      <c r="I371" s="4"/>
      <c r="J371" s="13">
        <v>0.8742009110708675</v>
      </c>
      <c r="K371" s="5">
        <v>2010</v>
      </c>
      <c r="L371" s="12">
        <v>74.8</v>
      </c>
      <c r="M371" s="5">
        <v>2010</v>
      </c>
      <c r="N371" s="12" t="s">
        <v>1569</v>
      </c>
      <c r="P371" s="12"/>
      <c r="R371" s="12">
        <v>0</v>
      </c>
      <c r="S371" s="5">
        <v>2010</v>
      </c>
      <c r="T371" s="12">
        <v>0</v>
      </c>
      <c r="U371" s="5">
        <v>2010</v>
      </c>
      <c r="V371" s="12">
        <v>0</v>
      </c>
      <c r="W371" s="5">
        <v>2010</v>
      </c>
      <c r="X371" s="14">
        <v>0</v>
      </c>
      <c r="Y371" s="5">
        <v>2010</v>
      </c>
      <c r="Z371" s="14"/>
    </row>
    <row r="372" spans="1:26" ht="12.75" customHeight="1" x14ac:dyDescent="0.25">
      <c r="A372" s="5" t="s">
        <v>946</v>
      </c>
      <c r="B372" s="5" t="s">
        <v>949</v>
      </c>
      <c r="C372" s="5" t="s">
        <v>948</v>
      </c>
      <c r="D372" s="5" t="s">
        <v>620</v>
      </c>
      <c r="E372" s="5" t="s">
        <v>950</v>
      </c>
      <c r="F372" s="5" t="s">
        <v>947</v>
      </c>
      <c r="G372" s="5">
        <v>2</v>
      </c>
      <c r="H372" s="15">
        <v>1</v>
      </c>
      <c r="I372" s="4"/>
      <c r="J372" s="13">
        <v>0.85217391304347823</v>
      </c>
      <c r="K372" s="5">
        <v>2016</v>
      </c>
      <c r="L372" s="12">
        <v>63.26</v>
      </c>
      <c r="M372" s="5">
        <v>2016</v>
      </c>
      <c r="N372" s="12">
        <v>18.5</v>
      </c>
      <c r="O372" s="5">
        <v>2016</v>
      </c>
      <c r="P372" s="12"/>
      <c r="R372" s="12">
        <v>0</v>
      </c>
      <c r="S372" s="5">
        <v>2016</v>
      </c>
      <c r="T372" s="12">
        <v>0</v>
      </c>
      <c r="U372" s="5">
        <v>2016</v>
      </c>
      <c r="V372" s="12">
        <v>0</v>
      </c>
      <c r="W372" s="5">
        <v>2016</v>
      </c>
      <c r="X372" s="14">
        <v>62.624618514750765</v>
      </c>
      <c r="Y372" s="5">
        <v>2016</v>
      </c>
      <c r="Z372" s="14"/>
    </row>
    <row r="373" spans="1:26" ht="12.75" customHeight="1" x14ac:dyDescent="0.25">
      <c r="A373" s="5" t="s">
        <v>1254</v>
      </c>
      <c r="B373" s="5" t="s">
        <v>1257</v>
      </c>
      <c r="C373" s="5" t="s">
        <v>1256</v>
      </c>
      <c r="D373" s="5" t="s">
        <v>1038</v>
      </c>
      <c r="E373" s="5" t="s">
        <v>1583</v>
      </c>
      <c r="F373" s="5" t="s">
        <v>1255</v>
      </c>
      <c r="G373" s="5">
        <v>2</v>
      </c>
      <c r="H373" s="15">
        <v>1</v>
      </c>
      <c r="I373" s="4"/>
      <c r="J373" s="13">
        <v>1.5986991211817605</v>
      </c>
      <c r="K373" s="5">
        <v>2010</v>
      </c>
      <c r="L373" s="12">
        <v>92.2</v>
      </c>
      <c r="M373" s="5">
        <v>2010</v>
      </c>
      <c r="N373" s="12">
        <v>4.2</v>
      </c>
      <c r="O373" s="5">
        <v>2010</v>
      </c>
      <c r="P373" s="12"/>
      <c r="R373" s="12">
        <v>0</v>
      </c>
      <c r="S373" s="5">
        <v>2010</v>
      </c>
      <c r="T373" s="12">
        <v>0</v>
      </c>
      <c r="U373" s="5">
        <v>2010</v>
      </c>
      <c r="V373" s="12">
        <v>0</v>
      </c>
      <c r="W373" s="5">
        <v>2010</v>
      </c>
      <c r="X373" s="14">
        <v>0</v>
      </c>
      <c r="Y373" s="5">
        <v>2010</v>
      </c>
      <c r="Z373" s="14"/>
    </row>
    <row r="374" spans="1:26" ht="12.75" customHeight="1" x14ac:dyDescent="0.25">
      <c r="A374" s="5" t="s">
        <v>1258</v>
      </c>
      <c r="B374" s="5" t="s">
        <v>1257</v>
      </c>
      <c r="C374" s="5" t="s">
        <v>1256</v>
      </c>
      <c r="D374" s="5" t="s">
        <v>1038</v>
      </c>
      <c r="E374" s="5" t="s">
        <v>1260</v>
      </c>
      <c r="F374" s="5" t="s">
        <v>1259</v>
      </c>
      <c r="G374" s="5">
        <v>2</v>
      </c>
      <c r="H374" s="15">
        <v>1</v>
      </c>
      <c r="I374" s="4"/>
      <c r="J374" s="13">
        <v>1.4223860575026206</v>
      </c>
      <c r="K374" s="5">
        <v>2010</v>
      </c>
      <c r="L374" s="12">
        <v>89.99</v>
      </c>
      <c r="M374" s="5">
        <v>2010</v>
      </c>
      <c r="N374" s="12">
        <v>10.289710289710291</v>
      </c>
      <c r="O374" s="5">
        <v>2010</v>
      </c>
      <c r="P374" s="12"/>
      <c r="R374" s="12">
        <v>0</v>
      </c>
      <c r="S374" s="5">
        <v>2010</v>
      </c>
      <c r="T374" s="12">
        <v>0</v>
      </c>
      <c r="U374" s="5">
        <v>2010</v>
      </c>
      <c r="V374" s="12">
        <v>0</v>
      </c>
      <c r="W374" s="5">
        <v>2010</v>
      </c>
      <c r="X374" s="14">
        <v>48.8</v>
      </c>
      <c r="Y374" s="5">
        <v>2010</v>
      </c>
      <c r="Z374" s="14"/>
    </row>
    <row r="375" spans="1:26" ht="12.75" customHeight="1" x14ac:dyDescent="0.25">
      <c r="A375" s="5" t="s">
        <v>1261</v>
      </c>
      <c r="B375" s="5" t="s">
        <v>1257</v>
      </c>
      <c r="C375" s="5" t="s">
        <v>1256</v>
      </c>
      <c r="D375" s="5" t="s">
        <v>1038</v>
      </c>
      <c r="E375" s="5" t="s">
        <v>1263</v>
      </c>
      <c r="F375" s="5" t="s">
        <v>1262</v>
      </c>
      <c r="G375" s="5">
        <v>2</v>
      </c>
      <c r="H375" s="15">
        <v>1</v>
      </c>
      <c r="I375" s="4"/>
      <c r="J375" s="13">
        <v>1.7525857798663462</v>
      </c>
      <c r="K375" s="5">
        <v>2010</v>
      </c>
      <c r="L375" s="12">
        <v>58.2</v>
      </c>
      <c r="M375" s="5">
        <v>2010</v>
      </c>
      <c r="N375" s="12">
        <v>12</v>
      </c>
      <c r="O375" s="5">
        <v>2010</v>
      </c>
      <c r="P375" s="12"/>
      <c r="R375" s="12">
        <v>0</v>
      </c>
      <c r="S375" s="5">
        <v>2010</v>
      </c>
      <c r="T375" s="12">
        <v>0</v>
      </c>
      <c r="U375" s="5">
        <v>2010</v>
      </c>
      <c r="V375" s="12">
        <v>0</v>
      </c>
      <c r="W375" s="5">
        <v>2010</v>
      </c>
      <c r="X375" s="14">
        <v>0</v>
      </c>
      <c r="Y375" s="5">
        <v>2010</v>
      </c>
      <c r="Z375" s="14"/>
    </row>
    <row r="376" spans="1:26" ht="12.75" customHeight="1" x14ac:dyDescent="0.25">
      <c r="A376" s="5" t="s">
        <v>1264</v>
      </c>
      <c r="B376" s="5" t="s">
        <v>1266</v>
      </c>
      <c r="C376" s="5" t="s">
        <v>1265</v>
      </c>
      <c r="D376" s="5" t="s">
        <v>1038</v>
      </c>
      <c r="E376" s="5" t="s">
        <v>1267</v>
      </c>
      <c r="F376" s="5" t="s">
        <v>3190</v>
      </c>
      <c r="G376" s="5">
        <v>2</v>
      </c>
      <c r="H376" s="15">
        <v>1</v>
      </c>
      <c r="I376" s="4" t="s">
        <v>3191</v>
      </c>
      <c r="J376" s="13">
        <v>1.1949821723414151</v>
      </c>
      <c r="K376" s="5">
        <v>2011</v>
      </c>
      <c r="L376" s="12" t="s">
        <v>1569</v>
      </c>
      <c r="N376" s="12">
        <v>11.63</v>
      </c>
      <c r="O376" s="5">
        <v>2011</v>
      </c>
      <c r="P376" s="12"/>
      <c r="R376" s="12">
        <v>0</v>
      </c>
      <c r="S376" s="5">
        <v>2011</v>
      </c>
      <c r="T376" s="12">
        <v>0.3</v>
      </c>
      <c r="U376" s="5">
        <v>2011</v>
      </c>
      <c r="V376" s="12">
        <v>0</v>
      </c>
      <c r="W376" s="5">
        <v>2011</v>
      </c>
      <c r="X376" s="14">
        <v>0</v>
      </c>
      <c r="Y376" s="5">
        <v>2011</v>
      </c>
      <c r="Z376" s="14"/>
    </row>
    <row r="377" spans="1:26" ht="12.75" customHeight="1" x14ac:dyDescent="0.25">
      <c r="A377" s="5" t="s">
        <v>951</v>
      </c>
      <c r="B377" s="5" t="s">
        <v>954</v>
      </c>
      <c r="C377" s="5" t="s">
        <v>953</v>
      </c>
      <c r="D377" s="5" t="s">
        <v>620</v>
      </c>
      <c r="E377" s="5" t="s">
        <v>955</v>
      </c>
      <c r="F377" s="5" t="s">
        <v>952</v>
      </c>
      <c r="G377" s="5">
        <v>2</v>
      </c>
      <c r="H377" s="15">
        <v>1</v>
      </c>
      <c r="I377" s="4"/>
      <c r="J377" s="13">
        <v>0.92631578947368409</v>
      </c>
      <c r="K377" s="5">
        <v>2014</v>
      </c>
      <c r="L377" s="12">
        <v>95</v>
      </c>
      <c r="M377" s="5">
        <v>2014</v>
      </c>
      <c r="N377" s="12">
        <v>9.6390360963903596</v>
      </c>
      <c r="O377" s="5">
        <v>2014</v>
      </c>
      <c r="P377" s="12"/>
      <c r="R377" s="12">
        <v>0</v>
      </c>
      <c r="S377" s="5">
        <v>2014</v>
      </c>
      <c r="T377" s="12">
        <v>0</v>
      </c>
      <c r="U377" s="5">
        <v>2014</v>
      </c>
      <c r="V377" s="12">
        <v>0</v>
      </c>
      <c r="W377" s="5">
        <v>2014</v>
      </c>
      <c r="X377" s="14">
        <v>100</v>
      </c>
      <c r="Y377" s="5">
        <v>2014</v>
      </c>
      <c r="Z377" s="14"/>
    </row>
    <row r="378" spans="1:26" ht="12.75" customHeight="1" x14ac:dyDescent="0.25">
      <c r="A378" s="5" t="s">
        <v>956</v>
      </c>
      <c r="B378" s="5" t="s">
        <v>954</v>
      </c>
      <c r="C378" s="5" t="s">
        <v>953</v>
      </c>
      <c r="D378" s="5" t="s">
        <v>620</v>
      </c>
      <c r="E378" s="5" t="s">
        <v>958</v>
      </c>
      <c r="F378" s="5" t="s">
        <v>957</v>
      </c>
      <c r="G378" s="5">
        <v>2</v>
      </c>
      <c r="H378" s="15">
        <v>1</v>
      </c>
      <c r="I378" s="4"/>
      <c r="J378" s="13">
        <v>0.68255687973997836</v>
      </c>
      <c r="K378" s="5">
        <v>2016</v>
      </c>
      <c r="L378" s="12">
        <v>100</v>
      </c>
      <c r="M378" s="5">
        <v>2016</v>
      </c>
      <c r="N378" s="12">
        <v>15</v>
      </c>
      <c r="O378" s="5">
        <v>2016</v>
      </c>
      <c r="P378" s="12"/>
      <c r="R378" s="12">
        <v>0</v>
      </c>
      <c r="S378" s="5">
        <v>2016</v>
      </c>
      <c r="T378" s="12">
        <v>0</v>
      </c>
      <c r="U378" s="5">
        <v>2016</v>
      </c>
      <c r="V378" s="12">
        <v>0</v>
      </c>
      <c r="W378" s="5">
        <v>2016</v>
      </c>
      <c r="X378" s="14">
        <v>40</v>
      </c>
      <c r="Y378" s="5">
        <v>2016</v>
      </c>
      <c r="Z378" s="14"/>
    </row>
    <row r="379" spans="1:26" ht="12.75" customHeight="1" x14ac:dyDescent="0.25">
      <c r="A379" s="5" t="s">
        <v>266</v>
      </c>
      <c r="B379" s="5" t="s">
        <v>268</v>
      </c>
      <c r="C379" s="5" t="s">
        <v>267</v>
      </c>
      <c r="D379" s="5" t="s">
        <v>35</v>
      </c>
      <c r="E379" s="5" t="s">
        <v>1584</v>
      </c>
      <c r="F379" s="5" t="s">
        <v>3192</v>
      </c>
      <c r="G379" s="5">
        <v>2</v>
      </c>
      <c r="H379" s="15">
        <v>1</v>
      </c>
      <c r="I379" s="4"/>
      <c r="J379" s="13">
        <v>1.1846636730591438</v>
      </c>
      <c r="K379" s="5">
        <v>2016</v>
      </c>
      <c r="L379" s="12" t="s">
        <v>1569</v>
      </c>
      <c r="N379" s="12">
        <v>14.589999999999998</v>
      </c>
      <c r="O379" s="5">
        <v>2016</v>
      </c>
      <c r="P379" s="12"/>
      <c r="R379" s="12">
        <v>0</v>
      </c>
      <c r="S379" s="5">
        <v>2016</v>
      </c>
      <c r="T379" s="12">
        <v>33</v>
      </c>
      <c r="U379" s="5">
        <v>2016</v>
      </c>
      <c r="V379" s="12">
        <v>0</v>
      </c>
      <c r="W379" s="5">
        <v>2016</v>
      </c>
      <c r="X379" s="14">
        <v>0</v>
      </c>
      <c r="Y379" s="5">
        <v>2016</v>
      </c>
      <c r="Z379" s="14"/>
    </row>
    <row r="380" spans="1:26" ht="12.75" customHeight="1" x14ac:dyDescent="0.25">
      <c r="A380" s="5" t="s">
        <v>269</v>
      </c>
      <c r="B380" s="5" t="s">
        <v>268</v>
      </c>
      <c r="C380" s="5" t="s">
        <v>267</v>
      </c>
      <c r="D380" s="5" t="s">
        <v>35</v>
      </c>
      <c r="E380" s="5" t="s">
        <v>270</v>
      </c>
      <c r="F380" s="5" t="s">
        <v>3193</v>
      </c>
      <c r="G380" s="5">
        <v>2</v>
      </c>
      <c r="H380" s="15">
        <v>1</v>
      </c>
      <c r="I380" s="4" t="s">
        <v>1946</v>
      </c>
      <c r="J380" s="13">
        <v>0.59038333236233242</v>
      </c>
      <c r="K380" s="5">
        <v>2015</v>
      </c>
      <c r="L380" s="12" t="s">
        <v>1569</v>
      </c>
      <c r="N380" s="12" t="s">
        <v>1569</v>
      </c>
      <c r="P380" s="12"/>
      <c r="R380" s="12" t="s">
        <v>1569</v>
      </c>
      <c r="T380" s="12" t="s">
        <v>1569</v>
      </c>
      <c r="V380" s="12" t="s">
        <v>1569</v>
      </c>
      <c r="X380" s="14" t="s">
        <v>1569</v>
      </c>
      <c r="Z380" s="14"/>
    </row>
    <row r="381" spans="1:26" ht="12.75" customHeight="1" x14ac:dyDescent="0.25">
      <c r="A381" s="5" t="s">
        <v>271</v>
      </c>
      <c r="B381" s="5" t="s">
        <v>274</v>
      </c>
      <c r="C381" s="5" t="s">
        <v>273</v>
      </c>
      <c r="D381" s="5" t="s">
        <v>35</v>
      </c>
      <c r="E381" s="5" t="s">
        <v>275</v>
      </c>
      <c r="F381" s="5" t="s">
        <v>272</v>
      </c>
      <c r="G381" s="5">
        <v>2</v>
      </c>
      <c r="H381" s="15">
        <v>1</v>
      </c>
      <c r="I381" s="4" t="s">
        <v>1947</v>
      </c>
      <c r="J381" s="13">
        <v>1.5619304089873736</v>
      </c>
      <c r="K381" s="5">
        <v>2014</v>
      </c>
      <c r="L381" s="12" t="s">
        <v>1569</v>
      </c>
      <c r="N381" s="12">
        <v>13</v>
      </c>
      <c r="O381" s="5">
        <v>2014</v>
      </c>
      <c r="P381" s="12"/>
      <c r="R381" s="12">
        <v>0</v>
      </c>
      <c r="S381" s="5">
        <v>2014</v>
      </c>
      <c r="T381" s="12">
        <v>21.8</v>
      </c>
      <c r="U381" s="5">
        <v>2014</v>
      </c>
      <c r="V381" s="12">
        <v>0</v>
      </c>
      <c r="W381" s="5">
        <v>2014</v>
      </c>
      <c r="X381" s="14">
        <v>0</v>
      </c>
      <c r="Y381" s="5">
        <v>2014</v>
      </c>
      <c r="Z381" s="14"/>
    </row>
    <row r="382" spans="1:26" ht="12.75" customHeight="1" x14ac:dyDescent="0.25">
      <c r="A382" s="5" t="s">
        <v>276</v>
      </c>
      <c r="B382" s="5" t="s">
        <v>274</v>
      </c>
      <c r="C382" s="5" t="s">
        <v>273</v>
      </c>
      <c r="D382" s="5" t="s">
        <v>35</v>
      </c>
      <c r="E382" s="5" t="s">
        <v>278</v>
      </c>
      <c r="F382" s="5" t="s">
        <v>277</v>
      </c>
      <c r="G382" s="5">
        <v>2</v>
      </c>
      <c r="H382" s="15">
        <v>1</v>
      </c>
      <c r="I382" s="4"/>
      <c r="J382" s="13">
        <v>0.97042794139308397</v>
      </c>
      <c r="K382" s="5">
        <v>2015</v>
      </c>
      <c r="L382" s="12">
        <v>100</v>
      </c>
      <c r="M382" s="5">
        <v>2015</v>
      </c>
      <c r="N382" s="12">
        <v>13.302405869025785</v>
      </c>
      <c r="O382" s="5">
        <v>2015</v>
      </c>
      <c r="P382" s="12"/>
      <c r="R382" s="12" t="s">
        <v>1569</v>
      </c>
      <c r="T382" s="12" t="s">
        <v>1569</v>
      </c>
      <c r="V382" s="12" t="s">
        <v>1569</v>
      </c>
      <c r="X382" s="14" t="s">
        <v>1569</v>
      </c>
      <c r="Z382" s="14"/>
    </row>
    <row r="383" spans="1:26" ht="12.75" customHeight="1" x14ac:dyDescent="0.25">
      <c r="A383" s="5" t="s">
        <v>279</v>
      </c>
      <c r="B383" s="5" t="s">
        <v>282</v>
      </c>
      <c r="C383" s="5" t="s">
        <v>281</v>
      </c>
      <c r="D383" s="5" t="s">
        <v>35</v>
      </c>
      <c r="E383" s="5" t="s">
        <v>283</v>
      </c>
      <c r="F383" s="5" t="s">
        <v>280</v>
      </c>
      <c r="G383" s="5">
        <v>1</v>
      </c>
      <c r="H383" s="15">
        <v>1</v>
      </c>
      <c r="I383" s="4" t="s">
        <v>1948</v>
      </c>
      <c r="J383" s="13">
        <v>1.37</v>
      </c>
      <c r="K383" s="5">
        <v>2015</v>
      </c>
      <c r="L383" s="12">
        <v>100</v>
      </c>
      <c r="M383" s="5">
        <v>2015</v>
      </c>
      <c r="N383" s="12" t="s">
        <v>1569</v>
      </c>
      <c r="P383" s="12"/>
      <c r="R383" s="12" t="s">
        <v>1569</v>
      </c>
      <c r="T383" s="12" t="s">
        <v>1569</v>
      </c>
      <c r="V383" s="12" t="s">
        <v>1569</v>
      </c>
      <c r="X383" s="14" t="s">
        <v>1569</v>
      </c>
      <c r="Z383" s="14"/>
    </row>
    <row r="384" spans="1:26" ht="12.75" customHeight="1" x14ac:dyDescent="0.25">
      <c r="A384" s="5" t="s">
        <v>1268</v>
      </c>
      <c r="B384" s="5" t="s">
        <v>1271</v>
      </c>
      <c r="C384" s="5" t="s">
        <v>1270</v>
      </c>
      <c r="D384" s="5" t="s">
        <v>1038</v>
      </c>
      <c r="E384" s="5" t="s">
        <v>1272</v>
      </c>
      <c r="F384" s="5" t="s">
        <v>1269</v>
      </c>
      <c r="G384" s="5" t="s">
        <v>1791</v>
      </c>
      <c r="H384" s="15">
        <v>1</v>
      </c>
      <c r="I384" s="4" t="s">
        <v>1949</v>
      </c>
      <c r="J384" s="13">
        <v>0.92820190079493126</v>
      </c>
      <c r="K384" s="5">
        <v>2014</v>
      </c>
      <c r="L384" s="12">
        <v>100</v>
      </c>
      <c r="M384" s="5">
        <v>2014</v>
      </c>
      <c r="N384" s="12">
        <v>9.42</v>
      </c>
      <c r="O384" s="5">
        <v>2014</v>
      </c>
      <c r="P384" s="12"/>
      <c r="R384" s="12" t="s">
        <v>1569</v>
      </c>
      <c r="T384" s="12">
        <v>9.44</v>
      </c>
      <c r="U384" s="5">
        <v>2014</v>
      </c>
      <c r="V384" s="12" t="s">
        <v>1569</v>
      </c>
      <c r="X384" s="14" t="s">
        <v>1569</v>
      </c>
      <c r="Z384" s="14"/>
    </row>
    <row r="385" spans="1:26" ht="12.75" customHeight="1" x14ac:dyDescent="0.25">
      <c r="A385" s="5" t="s">
        <v>1273</v>
      </c>
      <c r="B385" s="5" t="s">
        <v>1271</v>
      </c>
      <c r="C385" s="5" t="s">
        <v>1270</v>
      </c>
      <c r="D385" s="5" t="s">
        <v>1038</v>
      </c>
      <c r="E385" s="5" t="s">
        <v>1274</v>
      </c>
      <c r="F385" s="5" t="s">
        <v>3194</v>
      </c>
      <c r="G385" s="5">
        <v>1</v>
      </c>
      <c r="H385" s="15">
        <v>1</v>
      </c>
      <c r="I385" s="4" t="s">
        <v>3195</v>
      </c>
      <c r="J385" s="13">
        <v>0.94000251351011688</v>
      </c>
      <c r="K385" s="5">
        <v>2016</v>
      </c>
      <c r="L385" s="12">
        <v>100</v>
      </c>
      <c r="M385" s="5">
        <v>2016</v>
      </c>
      <c r="N385" s="12">
        <v>9</v>
      </c>
      <c r="O385" s="5">
        <v>2016</v>
      </c>
      <c r="P385" s="12"/>
      <c r="R385" s="12" t="s">
        <v>1569</v>
      </c>
      <c r="T385" s="12" t="s">
        <v>1569</v>
      </c>
      <c r="V385" s="12" t="s">
        <v>1569</v>
      </c>
      <c r="X385" s="14" t="s">
        <v>1569</v>
      </c>
      <c r="Z385" s="14"/>
    </row>
    <row r="386" spans="1:26" ht="12.75" customHeight="1" x14ac:dyDescent="0.25">
      <c r="A386" s="5" t="s">
        <v>1275</v>
      </c>
      <c r="B386" s="5" t="s">
        <v>1651</v>
      </c>
      <c r="C386" s="5" t="s">
        <v>1277</v>
      </c>
      <c r="D386" s="5" t="s">
        <v>1038</v>
      </c>
      <c r="E386" s="5" t="s">
        <v>1278</v>
      </c>
      <c r="F386" s="5" t="s">
        <v>1276</v>
      </c>
      <c r="G386" s="5">
        <v>2</v>
      </c>
      <c r="H386" s="15">
        <v>1</v>
      </c>
      <c r="I386" s="4"/>
      <c r="J386" s="13">
        <v>0.97280320748412963</v>
      </c>
      <c r="K386" s="5">
        <v>2016</v>
      </c>
      <c r="L386" s="12" t="s">
        <v>1569</v>
      </c>
      <c r="N386" s="12">
        <v>13</v>
      </c>
      <c r="O386" s="5">
        <v>2016</v>
      </c>
      <c r="P386" s="12"/>
      <c r="R386" s="12">
        <v>0</v>
      </c>
      <c r="S386" s="5">
        <v>2016</v>
      </c>
      <c r="T386" s="12">
        <v>1.9</v>
      </c>
      <c r="U386" s="5">
        <v>2016</v>
      </c>
      <c r="V386" s="12">
        <v>0</v>
      </c>
      <c r="W386" s="5">
        <v>2016</v>
      </c>
      <c r="X386" s="14">
        <v>0</v>
      </c>
      <c r="Y386" s="5">
        <v>2016</v>
      </c>
      <c r="Z386" s="14"/>
    </row>
    <row r="387" spans="1:26" ht="12.75" customHeight="1" x14ac:dyDescent="0.25">
      <c r="A387" s="5" t="s">
        <v>1279</v>
      </c>
      <c r="B387" s="5" t="s">
        <v>1651</v>
      </c>
      <c r="C387" s="5" t="s">
        <v>1277</v>
      </c>
      <c r="D387" s="5" t="s">
        <v>1038</v>
      </c>
      <c r="E387" s="5" t="s">
        <v>1281</v>
      </c>
      <c r="F387" s="5" t="s">
        <v>1280</v>
      </c>
      <c r="G387" s="5">
        <v>1</v>
      </c>
      <c r="H387" s="15">
        <v>1</v>
      </c>
      <c r="I387" s="4" t="s">
        <v>3196</v>
      </c>
      <c r="J387" s="13">
        <v>1.3147625120569699</v>
      </c>
      <c r="K387" s="5">
        <v>2011</v>
      </c>
      <c r="L387" s="12" t="s">
        <v>1569</v>
      </c>
      <c r="N387" s="12">
        <v>13</v>
      </c>
      <c r="O387" s="5">
        <v>2011</v>
      </c>
      <c r="P387" s="12"/>
      <c r="R387" s="12">
        <v>0</v>
      </c>
      <c r="S387" s="5">
        <v>2011</v>
      </c>
      <c r="T387" s="12">
        <v>0</v>
      </c>
      <c r="U387" s="5">
        <v>2011</v>
      </c>
      <c r="V387" s="12">
        <v>0</v>
      </c>
      <c r="W387" s="5">
        <v>2011</v>
      </c>
      <c r="X387" s="14">
        <v>0</v>
      </c>
      <c r="Y387" s="5">
        <v>2011</v>
      </c>
      <c r="Z387" s="14"/>
    </row>
    <row r="388" spans="1:26" ht="12.75" customHeight="1" x14ac:dyDescent="0.25">
      <c r="A388" s="5" t="s">
        <v>1282</v>
      </c>
      <c r="B388" s="5" t="s">
        <v>1651</v>
      </c>
      <c r="C388" s="5" t="s">
        <v>1277</v>
      </c>
      <c r="D388" s="5" t="s">
        <v>1038</v>
      </c>
      <c r="E388" s="5" t="s">
        <v>1585</v>
      </c>
      <c r="F388" s="5" t="s">
        <v>1283</v>
      </c>
      <c r="G388" s="5">
        <v>2</v>
      </c>
      <c r="H388" s="15">
        <v>1</v>
      </c>
      <c r="I388" s="4"/>
      <c r="J388" s="13">
        <v>1.2620408297644099</v>
      </c>
      <c r="K388" s="5">
        <v>2013</v>
      </c>
      <c r="L388" s="12" t="s">
        <v>1569</v>
      </c>
      <c r="N388" s="12">
        <v>5.8</v>
      </c>
      <c r="O388" s="5">
        <v>2013</v>
      </c>
      <c r="P388" s="12"/>
      <c r="R388" s="12">
        <v>0</v>
      </c>
      <c r="S388" s="5">
        <v>2013</v>
      </c>
      <c r="T388" s="12">
        <v>0</v>
      </c>
      <c r="U388" s="5">
        <v>2013</v>
      </c>
      <c r="V388" s="12">
        <v>0</v>
      </c>
      <c r="W388" s="5">
        <v>2013</v>
      </c>
      <c r="X388" s="14">
        <v>0</v>
      </c>
      <c r="Y388" s="5">
        <v>2013</v>
      </c>
      <c r="Z388" s="14"/>
    </row>
    <row r="389" spans="1:26" ht="12.75" customHeight="1" x14ac:dyDescent="0.25">
      <c r="A389" s="5" t="s">
        <v>533</v>
      </c>
      <c r="B389" s="5" t="s">
        <v>536</v>
      </c>
      <c r="C389" s="5" t="s">
        <v>535</v>
      </c>
      <c r="D389" s="5" t="s">
        <v>360</v>
      </c>
      <c r="E389" s="5" t="s">
        <v>1586</v>
      </c>
      <c r="F389" s="5" t="s">
        <v>534</v>
      </c>
      <c r="G389" s="5">
        <v>1</v>
      </c>
      <c r="H389" s="15">
        <v>1</v>
      </c>
      <c r="I389" s="4" t="s">
        <v>3197</v>
      </c>
      <c r="J389" s="13">
        <v>1.9</v>
      </c>
      <c r="K389" s="5">
        <v>2012</v>
      </c>
      <c r="L389" s="12">
        <v>42</v>
      </c>
      <c r="M389" s="5">
        <v>2012</v>
      </c>
      <c r="N389" s="12">
        <v>1.5004501350405122</v>
      </c>
      <c r="O389" s="5">
        <v>2012</v>
      </c>
      <c r="P389" s="12"/>
      <c r="R389" s="12">
        <v>0</v>
      </c>
      <c r="S389" s="5">
        <v>2012</v>
      </c>
      <c r="T389" s="12">
        <v>0</v>
      </c>
      <c r="U389" s="5">
        <v>2012</v>
      </c>
      <c r="V389" s="12">
        <v>0</v>
      </c>
      <c r="W389" s="5">
        <v>2012</v>
      </c>
      <c r="X389" s="14">
        <v>25</v>
      </c>
      <c r="Y389" s="5">
        <v>2012</v>
      </c>
      <c r="Z389" s="14"/>
    </row>
    <row r="390" spans="1:26" ht="12.75" customHeight="1" x14ac:dyDescent="0.25">
      <c r="A390" s="5" t="s">
        <v>537</v>
      </c>
      <c r="B390" s="5" t="s">
        <v>536</v>
      </c>
      <c r="C390" s="5" t="s">
        <v>535</v>
      </c>
      <c r="D390" s="5" t="s">
        <v>360</v>
      </c>
      <c r="E390" s="5" t="s">
        <v>539</v>
      </c>
      <c r="F390" s="5" t="s">
        <v>538</v>
      </c>
      <c r="G390" s="5">
        <v>2</v>
      </c>
      <c r="H390" s="15">
        <v>1</v>
      </c>
      <c r="I390" s="4"/>
      <c r="J390" s="13" t="s">
        <v>1569</v>
      </c>
      <c r="L390" s="12">
        <v>29</v>
      </c>
      <c r="N390" s="12" t="s">
        <v>1569</v>
      </c>
      <c r="P390" s="12"/>
      <c r="R390" s="12" t="s">
        <v>1569</v>
      </c>
      <c r="T390" s="12" t="s">
        <v>1569</v>
      </c>
      <c r="V390" s="12" t="s">
        <v>1569</v>
      </c>
      <c r="X390" s="14" t="s">
        <v>1569</v>
      </c>
      <c r="Z390" s="14"/>
    </row>
    <row r="391" spans="1:26" ht="12.75" customHeight="1" x14ac:dyDescent="0.25">
      <c r="A391" s="5" t="s">
        <v>1284</v>
      </c>
      <c r="B391" s="5" t="s">
        <v>1287</v>
      </c>
      <c r="C391" s="5" t="s">
        <v>1286</v>
      </c>
      <c r="D391" s="5" t="s">
        <v>1038</v>
      </c>
      <c r="E391" s="5" t="s">
        <v>1288</v>
      </c>
      <c r="F391" s="5" t="s">
        <v>1285</v>
      </c>
      <c r="G391" s="5">
        <v>1</v>
      </c>
      <c r="H391" s="15">
        <v>2</v>
      </c>
      <c r="I391" s="4" t="s">
        <v>1950</v>
      </c>
      <c r="J391" s="13" t="s">
        <v>1569</v>
      </c>
      <c r="L391" s="12">
        <v>90</v>
      </c>
      <c r="N391" s="12">
        <v>13.045218087234892</v>
      </c>
      <c r="P391" s="12"/>
      <c r="R391" s="12" t="s">
        <v>1569</v>
      </c>
      <c r="T391" s="12" t="s">
        <v>1569</v>
      </c>
      <c r="V391" s="12" t="s">
        <v>1569</v>
      </c>
      <c r="X391" s="14" t="s">
        <v>1569</v>
      </c>
      <c r="Z391" s="14"/>
    </row>
    <row r="392" spans="1:26" ht="12.75" customHeight="1" x14ac:dyDescent="0.25">
      <c r="A392" s="5" t="s">
        <v>284</v>
      </c>
      <c r="B392" s="5" t="s">
        <v>287</v>
      </c>
      <c r="C392" s="5" t="s">
        <v>286</v>
      </c>
      <c r="D392" s="5" t="s">
        <v>35</v>
      </c>
      <c r="E392" s="5" t="s">
        <v>288</v>
      </c>
      <c r="F392" s="5" t="s">
        <v>285</v>
      </c>
      <c r="G392" s="5">
        <v>1</v>
      </c>
      <c r="H392" s="15">
        <v>2</v>
      </c>
      <c r="I392" s="4" t="s">
        <v>1951</v>
      </c>
      <c r="J392" s="13">
        <v>1.4787530079180504</v>
      </c>
      <c r="K392" s="5">
        <v>2015</v>
      </c>
      <c r="L392" s="12">
        <v>100</v>
      </c>
      <c r="M392" s="5">
        <v>2015</v>
      </c>
      <c r="N392" s="12">
        <v>16</v>
      </c>
      <c r="O392" s="5">
        <v>2015</v>
      </c>
      <c r="P392" s="12"/>
      <c r="R392" s="12" t="s">
        <v>1569</v>
      </c>
      <c r="T392" s="12" t="s">
        <v>1569</v>
      </c>
      <c r="V392" s="12" t="s">
        <v>1569</v>
      </c>
      <c r="X392" s="14" t="s">
        <v>1569</v>
      </c>
      <c r="Z392" s="14"/>
    </row>
    <row r="393" spans="1:26" ht="12.75" customHeight="1" x14ac:dyDescent="0.25">
      <c r="A393" s="5" t="s">
        <v>289</v>
      </c>
      <c r="B393" s="5" t="s">
        <v>287</v>
      </c>
      <c r="C393" s="5" t="s">
        <v>286</v>
      </c>
      <c r="D393" s="5" t="s">
        <v>35</v>
      </c>
      <c r="E393" s="5" t="s">
        <v>291</v>
      </c>
      <c r="F393" s="5" t="s">
        <v>290</v>
      </c>
      <c r="G393" s="5">
        <v>1</v>
      </c>
      <c r="H393" s="15">
        <v>1</v>
      </c>
      <c r="I393" s="4"/>
      <c r="J393" s="13">
        <v>1.8838304552590266</v>
      </c>
      <c r="K393" s="5">
        <v>2015</v>
      </c>
      <c r="L393" s="12" t="s">
        <v>1569</v>
      </c>
      <c r="N393" s="12">
        <v>13.3</v>
      </c>
      <c r="O393" s="5">
        <v>2015</v>
      </c>
      <c r="P393" s="12"/>
      <c r="R393" s="12">
        <v>0</v>
      </c>
      <c r="S393" s="5">
        <v>2015</v>
      </c>
      <c r="T393" s="12">
        <v>0</v>
      </c>
      <c r="U393" s="5">
        <v>2015</v>
      </c>
      <c r="V393" s="12">
        <v>0</v>
      </c>
      <c r="W393" s="5">
        <v>2015</v>
      </c>
      <c r="X393" s="14">
        <v>85</v>
      </c>
      <c r="Y393" s="5">
        <v>2015</v>
      </c>
      <c r="Z393" s="14"/>
    </row>
    <row r="394" spans="1:26" ht="12.75" customHeight="1" x14ac:dyDescent="0.25">
      <c r="A394" s="5" t="s">
        <v>540</v>
      </c>
      <c r="B394" s="5" t="s">
        <v>542</v>
      </c>
      <c r="C394" s="5" t="s">
        <v>541</v>
      </c>
      <c r="D394" s="5" t="s">
        <v>360</v>
      </c>
      <c r="E394" s="5" t="s">
        <v>543</v>
      </c>
      <c r="F394" s="5" t="s">
        <v>3198</v>
      </c>
      <c r="G394" s="5">
        <v>3</v>
      </c>
      <c r="H394" s="15">
        <v>2</v>
      </c>
      <c r="I394" s="4" t="s">
        <v>1952</v>
      </c>
      <c r="J394" s="13"/>
      <c r="L394" s="12">
        <v>36</v>
      </c>
      <c r="M394" s="5">
        <v>2004</v>
      </c>
      <c r="N394" s="12" t="s">
        <v>1569</v>
      </c>
      <c r="P394" s="12"/>
      <c r="R394" s="12" t="s">
        <v>1569</v>
      </c>
      <c r="T394" s="12" t="s">
        <v>1569</v>
      </c>
      <c r="V394" s="12" t="s">
        <v>1569</v>
      </c>
      <c r="X394" s="14" t="s">
        <v>1569</v>
      </c>
      <c r="Z394" s="14"/>
    </row>
    <row r="395" spans="1:26" ht="12.75" customHeight="1" x14ac:dyDescent="0.25">
      <c r="A395" s="5" t="s">
        <v>1289</v>
      </c>
      <c r="B395" s="5" t="s">
        <v>1292</v>
      </c>
      <c r="C395" s="5" t="s">
        <v>1291</v>
      </c>
      <c r="D395" s="5" t="s">
        <v>1038</v>
      </c>
      <c r="E395" s="5" t="s">
        <v>1293</v>
      </c>
      <c r="F395" s="5" t="s">
        <v>1290</v>
      </c>
      <c r="G395" s="5">
        <v>2</v>
      </c>
      <c r="H395" s="15">
        <v>1</v>
      </c>
      <c r="I395" s="4"/>
      <c r="J395" s="13">
        <v>1.0531297152914438</v>
      </c>
      <c r="K395" s="5">
        <v>2012</v>
      </c>
      <c r="L395" s="12">
        <v>100</v>
      </c>
      <c r="M395" s="5">
        <v>2012</v>
      </c>
      <c r="N395" s="12">
        <v>12.082416483296662</v>
      </c>
      <c r="O395" s="5">
        <v>2012</v>
      </c>
      <c r="P395" s="12"/>
      <c r="R395" s="12">
        <v>0</v>
      </c>
      <c r="S395" s="5">
        <v>2012</v>
      </c>
      <c r="T395" s="12">
        <v>0</v>
      </c>
      <c r="U395" s="5">
        <v>2012</v>
      </c>
      <c r="V395" s="12">
        <v>0</v>
      </c>
      <c r="W395" s="5">
        <v>2012</v>
      </c>
      <c r="X395" s="14">
        <v>0</v>
      </c>
      <c r="Y395" s="5">
        <v>2012</v>
      </c>
      <c r="Z395" s="14"/>
    </row>
    <row r="396" spans="1:26" ht="12.75" customHeight="1" x14ac:dyDescent="0.25">
      <c r="A396" s="5" t="s">
        <v>1294</v>
      </c>
      <c r="B396" s="5" t="s">
        <v>1292</v>
      </c>
      <c r="C396" s="5" t="s">
        <v>1291</v>
      </c>
      <c r="D396" s="5" t="s">
        <v>1038</v>
      </c>
      <c r="E396" s="5" t="s">
        <v>1296</v>
      </c>
      <c r="F396" s="5" t="s">
        <v>1295</v>
      </c>
      <c r="G396" s="5">
        <v>1</v>
      </c>
      <c r="H396" s="15">
        <v>1</v>
      </c>
      <c r="I396" s="4" t="s">
        <v>3199</v>
      </c>
      <c r="J396" s="13">
        <v>1.8091272201956028</v>
      </c>
      <c r="K396" s="5">
        <v>2012</v>
      </c>
      <c r="L396" s="12">
        <v>85</v>
      </c>
      <c r="M396" s="5">
        <v>2012</v>
      </c>
      <c r="N396" s="12">
        <v>14.918508149185083</v>
      </c>
      <c r="O396" s="5">
        <v>2012</v>
      </c>
      <c r="P396" s="12"/>
      <c r="R396" s="12" t="s">
        <v>1569</v>
      </c>
      <c r="T396" s="12" t="s">
        <v>1569</v>
      </c>
      <c r="V396" s="12" t="s">
        <v>1569</v>
      </c>
      <c r="X396" s="14" t="s">
        <v>1569</v>
      </c>
      <c r="Z396" s="14"/>
    </row>
    <row r="397" spans="1:26" ht="12.75" customHeight="1" x14ac:dyDescent="0.25">
      <c r="A397" s="5" t="s">
        <v>544</v>
      </c>
      <c r="B397" s="5" t="s">
        <v>547</v>
      </c>
      <c r="C397" s="5" t="s">
        <v>546</v>
      </c>
      <c r="D397" s="5" t="s">
        <v>360</v>
      </c>
      <c r="E397" s="5" t="s">
        <v>548</v>
      </c>
      <c r="F397" s="5" t="s">
        <v>545</v>
      </c>
      <c r="G397" s="5" t="s">
        <v>1790</v>
      </c>
      <c r="H397" s="15">
        <v>1</v>
      </c>
      <c r="I397" s="4"/>
      <c r="J397" s="13">
        <v>0.56000000000000005</v>
      </c>
      <c r="K397" s="5">
        <v>2012</v>
      </c>
      <c r="L397" s="12">
        <v>45</v>
      </c>
      <c r="M397" s="5">
        <v>2012</v>
      </c>
      <c r="N397" s="12">
        <v>9.2402464065708418</v>
      </c>
      <c r="O397" s="5">
        <v>2012</v>
      </c>
      <c r="P397" s="12"/>
      <c r="R397" s="12" t="s">
        <v>1569</v>
      </c>
      <c r="T397" s="12" t="s">
        <v>1569</v>
      </c>
      <c r="V397" s="12" t="s">
        <v>1569</v>
      </c>
      <c r="X397" s="14" t="s">
        <v>1569</v>
      </c>
      <c r="Z397" s="14"/>
    </row>
    <row r="398" spans="1:26" ht="12.75" customHeight="1" x14ac:dyDescent="0.25">
      <c r="A398" s="5" t="s">
        <v>292</v>
      </c>
      <c r="B398" s="5" t="s">
        <v>1659</v>
      </c>
      <c r="C398" s="5" t="s">
        <v>294</v>
      </c>
      <c r="D398" s="5" t="s">
        <v>35</v>
      </c>
      <c r="E398" s="5" t="s">
        <v>295</v>
      </c>
      <c r="F398" s="5" t="s">
        <v>293</v>
      </c>
      <c r="G398" s="5">
        <v>2</v>
      </c>
      <c r="H398" s="15">
        <v>2</v>
      </c>
      <c r="I398" s="4" t="s">
        <v>1953</v>
      </c>
      <c r="J398" s="13">
        <v>2.5424068921232879</v>
      </c>
      <c r="K398" s="5">
        <v>2010</v>
      </c>
      <c r="L398" s="12" t="s">
        <v>1569</v>
      </c>
      <c r="N398" s="12">
        <v>5.7794220577942212</v>
      </c>
      <c r="O398" s="5">
        <v>2010</v>
      </c>
      <c r="P398" s="12"/>
      <c r="R398" s="12">
        <v>0</v>
      </c>
      <c r="S398" s="5">
        <v>2010</v>
      </c>
      <c r="T398" s="12">
        <v>9.7899999999999991</v>
      </c>
      <c r="U398" s="5">
        <v>2010</v>
      </c>
      <c r="V398" s="12">
        <v>0.33996231434271773</v>
      </c>
      <c r="W398" s="5">
        <v>2010</v>
      </c>
      <c r="X398" s="14">
        <v>99.376947040498436</v>
      </c>
      <c r="Y398" s="5">
        <v>2010</v>
      </c>
      <c r="Z398" s="14"/>
    </row>
    <row r="399" spans="1:26" ht="12.75" customHeight="1" x14ac:dyDescent="0.25">
      <c r="A399" s="5" t="s">
        <v>296</v>
      </c>
      <c r="B399" s="5" t="s">
        <v>1659</v>
      </c>
      <c r="C399" s="5" t="s">
        <v>294</v>
      </c>
      <c r="D399" s="5" t="s">
        <v>35</v>
      </c>
      <c r="E399" s="5" t="s">
        <v>298</v>
      </c>
      <c r="F399" s="5" t="s">
        <v>297</v>
      </c>
      <c r="G399" s="5">
        <v>1</v>
      </c>
      <c r="H399" s="15">
        <v>1</v>
      </c>
      <c r="I399" s="4" t="s">
        <v>3199</v>
      </c>
      <c r="J399" s="13">
        <v>0.92685090581293161</v>
      </c>
      <c r="K399" s="5">
        <v>2013</v>
      </c>
      <c r="L399" s="12" t="s">
        <v>1569</v>
      </c>
      <c r="N399" s="12">
        <v>8.8088479984339827</v>
      </c>
      <c r="O399" s="5">
        <v>2013</v>
      </c>
      <c r="P399" s="12"/>
      <c r="R399" s="12">
        <v>0</v>
      </c>
      <c r="S399" s="5">
        <v>2013</v>
      </c>
      <c r="T399" s="12">
        <v>9.81</v>
      </c>
      <c r="U399" s="5">
        <v>2013</v>
      </c>
      <c r="V399" s="12">
        <v>41.019999999999996</v>
      </c>
      <c r="W399" s="5">
        <v>2013</v>
      </c>
      <c r="X399" s="14">
        <v>99.125483018100468</v>
      </c>
      <c r="Y399" s="5">
        <v>2013</v>
      </c>
      <c r="Z399" s="14"/>
    </row>
    <row r="400" spans="1:26" ht="12.75" customHeight="1" x14ac:dyDescent="0.25">
      <c r="A400" s="5" t="s">
        <v>299</v>
      </c>
      <c r="B400" s="5" t="s">
        <v>302</v>
      </c>
      <c r="C400" s="5" t="s">
        <v>301</v>
      </c>
      <c r="D400" s="5" t="s">
        <v>35</v>
      </c>
      <c r="E400" s="5" t="s">
        <v>303</v>
      </c>
      <c r="F400" s="5" t="s">
        <v>300</v>
      </c>
      <c r="G400" s="5">
        <v>2</v>
      </c>
      <c r="H400" s="15">
        <v>1</v>
      </c>
      <c r="I400" s="4"/>
      <c r="J400" s="13">
        <v>0.88061487456678478</v>
      </c>
      <c r="K400" s="5">
        <v>2014</v>
      </c>
      <c r="L400" s="12">
        <v>99</v>
      </c>
      <c r="M400" s="5">
        <v>2014</v>
      </c>
      <c r="N400" s="12" t="s">
        <v>1569</v>
      </c>
      <c r="P400" s="12"/>
      <c r="R400" s="12">
        <v>0</v>
      </c>
      <c r="S400" s="5">
        <v>2014</v>
      </c>
      <c r="T400" s="12">
        <v>61</v>
      </c>
      <c r="U400" s="5">
        <v>2014</v>
      </c>
      <c r="V400" s="12">
        <v>0</v>
      </c>
      <c r="W400" s="5">
        <v>2014</v>
      </c>
      <c r="X400" s="14">
        <v>100</v>
      </c>
      <c r="Y400" s="5">
        <v>2014</v>
      </c>
      <c r="Z400" s="14"/>
    </row>
    <row r="401" spans="1:26" ht="12.75" customHeight="1" x14ac:dyDescent="0.25">
      <c r="A401" s="5" t="s">
        <v>959</v>
      </c>
      <c r="B401" s="5" t="s">
        <v>962</v>
      </c>
      <c r="C401" s="5" t="s">
        <v>961</v>
      </c>
      <c r="D401" s="5" t="s">
        <v>620</v>
      </c>
      <c r="E401" s="5" t="s">
        <v>963</v>
      </c>
      <c r="F401" s="5" t="s">
        <v>960</v>
      </c>
      <c r="G401" s="5">
        <v>1</v>
      </c>
      <c r="H401" s="15">
        <v>1</v>
      </c>
      <c r="I401" s="4"/>
      <c r="J401" s="13">
        <v>1.0186160871092378</v>
      </c>
      <c r="K401" s="5">
        <v>2014</v>
      </c>
      <c r="L401" s="12">
        <v>60</v>
      </c>
      <c r="M401" s="5">
        <v>2014</v>
      </c>
      <c r="N401" s="12">
        <v>19.5</v>
      </c>
      <c r="O401" s="5">
        <v>2014</v>
      </c>
      <c r="P401" s="12"/>
      <c r="R401" s="12" t="s">
        <v>1569</v>
      </c>
      <c r="T401" s="12" t="s">
        <v>1569</v>
      </c>
      <c r="V401" s="12" t="s">
        <v>1569</v>
      </c>
      <c r="X401" s="14" t="s">
        <v>1569</v>
      </c>
      <c r="Z401" s="14"/>
    </row>
    <row r="402" spans="1:26" ht="12.75" customHeight="1" x14ac:dyDescent="0.25">
      <c r="A402" s="5" t="s">
        <v>549</v>
      </c>
      <c r="B402" s="5" t="s">
        <v>552</v>
      </c>
      <c r="C402" s="5" t="s">
        <v>551</v>
      </c>
      <c r="D402" s="5" t="s">
        <v>360</v>
      </c>
      <c r="E402" s="5" t="s">
        <v>553</v>
      </c>
      <c r="F402" s="5" t="s">
        <v>550</v>
      </c>
      <c r="G402" s="5">
        <v>2</v>
      </c>
      <c r="H402" s="15">
        <v>1</v>
      </c>
      <c r="I402" s="4"/>
      <c r="J402" s="13">
        <v>0.36108415517591569</v>
      </c>
      <c r="K402" s="5">
        <v>2008</v>
      </c>
      <c r="L402" s="12" t="s">
        <v>1569</v>
      </c>
      <c r="N402" s="12">
        <v>16</v>
      </c>
      <c r="O402" s="5">
        <v>2008</v>
      </c>
      <c r="P402" s="12"/>
      <c r="R402" s="12" t="s">
        <v>1569</v>
      </c>
      <c r="T402" s="12" t="s">
        <v>1569</v>
      </c>
      <c r="V402" s="12" t="s">
        <v>1569</v>
      </c>
      <c r="X402" s="14" t="s">
        <v>1569</v>
      </c>
      <c r="Z402" s="14"/>
    </row>
    <row r="403" spans="1:26" ht="12.75" customHeight="1" x14ac:dyDescent="0.25">
      <c r="A403" s="5" t="s">
        <v>1297</v>
      </c>
      <c r="B403" s="5" t="s">
        <v>1300</v>
      </c>
      <c r="C403" s="5" t="s">
        <v>1299</v>
      </c>
      <c r="D403" s="5" t="s">
        <v>1038</v>
      </c>
      <c r="E403" s="5" t="s">
        <v>1587</v>
      </c>
      <c r="F403" s="5" t="s">
        <v>1298</v>
      </c>
      <c r="G403" s="5" t="s">
        <v>1790</v>
      </c>
      <c r="H403" s="15">
        <v>1</v>
      </c>
      <c r="I403" s="4"/>
      <c r="J403" s="13">
        <v>1.681321067499888</v>
      </c>
      <c r="K403" s="5">
        <v>2017</v>
      </c>
      <c r="L403" s="12">
        <v>68.599999999999994</v>
      </c>
      <c r="M403" s="5">
        <v>2017</v>
      </c>
      <c r="N403" s="12" t="s">
        <v>1569</v>
      </c>
      <c r="P403" s="12"/>
      <c r="R403" s="12">
        <v>5</v>
      </c>
      <c r="S403" s="5">
        <v>2017</v>
      </c>
      <c r="T403" s="12">
        <v>0</v>
      </c>
      <c r="U403" s="5">
        <v>2017</v>
      </c>
      <c r="V403" s="12">
        <v>0</v>
      </c>
      <c r="W403" s="5">
        <v>2017</v>
      </c>
      <c r="X403" s="14">
        <v>0</v>
      </c>
      <c r="Y403" s="5">
        <v>2017</v>
      </c>
      <c r="Z403" s="14"/>
    </row>
    <row r="404" spans="1:26" ht="12.75" customHeight="1" x14ac:dyDescent="0.25">
      <c r="A404" s="5" t="s">
        <v>1301</v>
      </c>
      <c r="B404" s="5" t="s">
        <v>1300</v>
      </c>
      <c r="C404" s="5" t="s">
        <v>1299</v>
      </c>
      <c r="D404" s="5" t="s">
        <v>1038</v>
      </c>
      <c r="E404" s="5" t="s">
        <v>1303</v>
      </c>
      <c r="F404" s="5" t="s">
        <v>1302</v>
      </c>
      <c r="G404" s="5" t="s">
        <v>1790</v>
      </c>
      <c r="H404" s="15">
        <v>1</v>
      </c>
      <c r="I404" s="4"/>
      <c r="J404" s="13">
        <v>1</v>
      </c>
      <c r="K404" s="5">
        <v>2012</v>
      </c>
      <c r="L404" s="12" t="s">
        <v>1569</v>
      </c>
      <c r="N404" s="12">
        <v>6</v>
      </c>
      <c r="O404" s="5">
        <v>2012</v>
      </c>
      <c r="P404" s="12"/>
      <c r="R404" s="12" t="s">
        <v>1569</v>
      </c>
      <c r="T404" s="12" t="s">
        <v>1569</v>
      </c>
      <c r="V404" s="12" t="s">
        <v>1569</v>
      </c>
      <c r="X404" s="14" t="s">
        <v>1569</v>
      </c>
      <c r="Z404" s="14"/>
    </row>
    <row r="405" spans="1:26" ht="12.75" customHeight="1" x14ac:dyDescent="0.25">
      <c r="A405" s="5" t="s">
        <v>1306</v>
      </c>
      <c r="B405" s="5" t="s">
        <v>1300</v>
      </c>
      <c r="C405" s="5" t="s">
        <v>1299</v>
      </c>
      <c r="D405" s="5" t="s">
        <v>1038</v>
      </c>
      <c r="E405" s="5" t="s">
        <v>1588</v>
      </c>
      <c r="F405" s="5" t="s">
        <v>1307</v>
      </c>
      <c r="G405" s="5" t="s">
        <v>1790</v>
      </c>
      <c r="H405" s="15">
        <v>2</v>
      </c>
      <c r="I405" s="4" t="s">
        <v>1955</v>
      </c>
      <c r="J405" s="13" t="s">
        <v>1569</v>
      </c>
      <c r="L405" s="12" t="s">
        <v>1569</v>
      </c>
      <c r="N405" s="12">
        <v>17.7</v>
      </c>
      <c r="P405" s="12"/>
      <c r="R405" s="12">
        <v>0</v>
      </c>
      <c r="T405" s="12">
        <v>0</v>
      </c>
      <c r="V405" s="12">
        <v>0</v>
      </c>
      <c r="X405" s="14">
        <v>32.299999999999997</v>
      </c>
      <c r="Z405" s="14"/>
    </row>
    <row r="406" spans="1:26" ht="12.75" customHeight="1" x14ac:dyDescent="0.25">
      <c r="A406" s="5" t="s">
        <v>1308</v>
      </c>
      <c r="B406" s="5" t="s">
        <v>1300</v>
      </c>
      <c r="C406" s="5" t="s">
        <v>1299</v>
      </c>
      <c r="D406" s="5" t="s">
        <v>1038</v>
      </c>
      <c r="E406" s="5" t="s">
        <v>1310</v>
      </c>
      <c r="F406" s="5" t="s">
        <v>1309</v>
      </c>
      <c r="G406" s="5" t="s">
        <v>1790</v>
      </c>
      <c r="H406" s="15">
        <v>1</v>
      </c>
      <c r="I406" s="4" t="s">
        <v>1956</v>
      </c>
      <c r="J406" s="13">
        <v>1.4219178082191781</v>
      </c>
      <c r="K406" s="5">
        <v>2007</v>
      </c>
      <c r="L406" s="12" t="s">
        <v>1569</v>
      </c>
      <c r="N406" s="12">
        <v>17.399999999999999</v>
      </c>
      <c r="O406" s="5">
        <v>2007</v>
      </c>
      <c r="P406" s="12"/>
      <c r="R406" s="12" t="s">
        <v>1569</v>
      </c>
      <c r="T406" s="12" t="s">
        <v>1569</v>
      </c>
      <c r="V406" s="12" t="s">
        <v>1569</v>
      </c>
      <c r="X406" s="14" t="s">
        <v>1569</v>
      </c>
      <c r="Z406" s="14"/>
    </row>
    <row r="407" spans="1:26" ht="12.75" customHeight="1" x14ac:dyDescent="0.25">
      <c r="A407" s="5" t="s">
        <v>554</v>
      </c>
      <c r="B407" s="5" t="s">
        <v>557</v>
      </c>
      <c r="C407" s="5" t="s">
        <v>556</v>
      </c>
      <c r="D407" s="5" t="s">
        <v>360</v>
      </c>
      <c r="E407" s="5" t="s">
        <v>558</v>
      </c>
      <c r="F407" s="5" t="s">
        <v>555</v>
      </c>
      <c r="G407" s="5" t="s">
        <v>2708</v>
      </c>
      <c r="H407" s="15">
        <v>1</v>
      </c>
      <c r="I407" s="4"/>
      <c r="J407" s="13">
        <v>1.1099999999999999</v>
      </c>
      <c r="K407" s="5">
        <v>2013</v>
      </c>
      <c r="L407" s="12" t="s">
        <v>1569</v>
      </c>
      <c r="N407" s="12">
        <v>20</v>
      </c>
      <c r="O407" s="5">
        <v>2013</v>
      </c>
      <c r="P407" s="12"/>
      <c r="R407" s="12" t="s">
        <v>1569</v>
      </c>
      <c r="T407" s="12" t="s">
        <v>1569</v>
      </c>
      <c r="V407" s="12" t="s">
        <v>1569</v>
      </c>
      <c r="X407" s="14" t="s">
        <v>1569</v>
      </c>
      <c r="Z407" s="14"/>
    </row>
    <row r="408" spans="1:26" ht="12.75" customHeight="1" x14ac:dyDescent="0.25">
      <c r="A408" s="5" t="s">
        <v>304</v>
      </c>
      <c r="B408" s="5" t="s">
        <v>306</v>
      </c>
      <c r="C408" s="5" t="s">
        <v>305</v>
      </c>
      <c r="D408" s="5" t="s">
        <v>35</v>
      </c>
      <c r="E408" s="5" t="s">
        <v>307</v>
      </c>
      <c r="F408" s="5" t="s">
        <v>3200</v>
      </c>
      <c r="G408" s="5">
        <v>3</v>
      </c>
      <c r="H408" s="15">
        <v>1</v>
      </c>
      <c r="I408" s="4" t="s">
        <v>3202</v>
      </c>
      <c r="J408" s="13">
        <v>2.2958939338205342</v>
      </c>
      <c r="K408" s="5">
        <v>2014</v>
      </c>
      <c r="L408" s="12" t="s">
        <v>1569</v>
      </c>
      <c r="N408" s="12">
        <v>10.402080416083216</v>
      </c>
      <c r="O408" s="5">
        <v>2014</v>
      </c>
      <c r="P408" s="12"/>
      <c r="R408" s="12">
        <v>15</v>
      </c>
      <c r="S408" s="5">
        <v>2014</v>
      </c>
      <c r="T408" s="12">
        <v>10</v>
      </c>
      <c r="U408" s="5">
        <v>2014</v>
      </c>
      <c r="V408" s="12">
        <v>10</v>
      </c>
      <c r="W408" s="5">
        <v>2014</v>
      </c>
      <c r="X408" s="14">
        <v>100</v>
      </c>
      <c r="Y408" s="5">
        <v>2014</v>
      </c>
      <c r="Z408" s="14"/>
    </row>
    <row r="409" spans="1:26" ht="12.75" customHeight="1" x14ac:dyDescent="0.25">
      <c r="A409" s="5" t="s">
        <v>308</v>
      </c>
      <c r="B409" s="5" t="s">
        <v>306</v>
      </c>
      <c r="C409" s="5" t="s">
        <v>305</v>
      </c>
      <c r="D409" s="5" t="s">
        <v>35</v>
      </c>
      <c r="E409" s="5" t="s">
        <v>309</v>
      </c>
      <c r="F409" s="5" t="s">
        <v>3201</v>
      </c>
      <c r="G409" s="5">
        <v>3</v>
      </c>
      <c r="H409" s="15">
        <v>1</v>
      </c>
      <c r="I409" s="4" t="s">
        <v>3202</v>
      </c>
      <c r="J409" s="13">
        <v>1.9785961092109545</v>
      </c>
      <c r="K409" s="5">
        <v>2014</v>
      </c>
      <c r="L409" s="12" t="s">
        <v>1569</v>
      </c>
      <c r="N409" s="12">
        <v>8.1918081918081906</v>
      </c>
      <c r="O409" s="5">
        <v>2014</v>
      </c>
      <c r="P409" s="12"/>
      <c r="R409" s="12">
        <v>0</v>
      </c>
      <c r="S409" s="5">
        <v>2014</v>
      </c>
      <c r="T409" s="12">
        <v>32</v>
      </c>
      <c r="U409" s="5">
        <v>2014</v>
      </c>
      <c r="V409" s="12">
        <v>0</v>
      </c>
      <c r="W409" s="5">
        <v>2014</v>
      </c>
      <c r="X409" s="14">
        <v>100</v>
      </c>
      <c r="Y409" s="5">
        <v>2014</v>
      </c>
      <c r="Z409" s="14"/>
    </row>
    <row r="410" spans="1:26" ht="12.75" customHeight="1" x14ac:dyDescent="0.25">
      <c r="A410" s="5" t="s">
        <v>964</v>
      </c>
      <c r="B410" s="5" t="s">
        <v>967</v>
      </c>
      <c r="C410" s="5" t="s">
        <v>966</v>
      </c>
      <c r="D410" s="5" t="s">
        <v>620</v>
      </c>
      <c r="E410" s="5" t="s">
        <v>968</v>
      </c>
      <c r="F410" s="5" t="s">
        <v>965</v>
      </c>
      <c r="G410" s="5">
        <v>2</v>
      </c>
      <c r="H410" s="15">
        <v>1</v>
      </c>
      <c r="I410" s="4"/>
      <c r="J410" s="13">
        <v>2.4367391085622296</v>
      </c>
      <c r="K410" s="5">
        <v>2016</v>
      </c>
      <c r="L410" s="12">
        <v>93</v>
      </c>
      <c r="M410" s="5">
        <v>2016</v>
      </c>
      <c r="N410" s="12">
        <v>9.1816367265469054</v>
      </c>
      <c r="O410" s="5">
        <v>2016</v>
      </c>
      <c r="P410" s="12"/>
      <c r="R410" s="12">
        <v>0.97029108732619784</v>
      </c>
      <c r="S410" s="5">
        <v>2016</v>
      </c>
      <c r="T410" s="12">
        <v>0</v>
      </c>
      <c r="U410" s="5">
        <v>2016</v>
      </c>
      <c r="V410" s="12">
        <v>0</v>
      </c>
      <c r="W410" s="5">
        <v>2016</v>
      </c>
      <c r="X410" s="14">
        <v>0</v>
      </c>
      <c r="Y410" s="5">
        <v>2016</v>
      </c>
      <c r="Z410" s="14"/>
    </row>
    <row r="411" spans="1:26" ht="12.75" customHeight="1" x14ac:dyDescent="0.25">
      <c r="A411" s="5" t="s">
        <v>969</v>
      </c>
      <c r="B411" s="5" t="s">
        <v>967</v>
      </c>
      <c r="C411" s="5" t="s">
        <v>966</v>
      </c>
      <c r="D411" s="5" t="s">
        <v>620</v>
      </c>
      <c r="E411" s="5" t="s">
        <v>1589</v>
      </c>
      <c r="F411" s="5" t="s">
        <v>970</v>
      </c>
      <c r="G411" s="5">
        <v>2</v>
      </c>
      <c r="H411" s="15">
        <v>1</v>
      </c>
      <c r="I411" s="4"/>
      <c r="J411" s="13">
        <v>0.97849469716192294</v>
      </c>
      <c r="K411" s="5">
        <v>2016</v>
      </c>
      <c r="L411" s="12">
        <v>95.4</v>
      </c>
      <c r="M411" s="5">
        <v>2016</v>
      </c>
      <c r="N411" s="12">
        <v>10.51051051051051</v>
      </c>
      <c r="O411" s="5">
        <v>2016</v>
      </c>
      <c r="P411" s="12"/>
      <c r="R411" s="12">
        <v>0.53937432578209277</v>
      </c>
      <c r="S411" s="5">
        <v>2016</v>
      </c>
      <c r="T411" s="12">
        <v>0</v>
      </c>
      <c r="U411" s="5">
        <v>2016</v>
      </c>
      <c r="V411" s="12">
        <v>0</v>
      </c>
      <c r="W411" s="5">
        <v>2016</v>
      </c>
      <c r="X411" s="14">
        <v>0</v>
      </c>
      <c r="Y411" s="5">
        <v>2016</v>
      </c>
      <c r="Z411" s="14"/>
    </row>
    <row r="412" spans="1:26" ht="12.75" customHeight="1" x14ac:dyDescent="0.25">
      <c r="A412" s="5" t="s">
        <v>971</v>
      </c>
      <c r="B412" s="5" t="s">
        <v>967</v>
      </c>
      <c r="C412" s="5" t="s">
        <v>966</v>
      </c>
      <c r="D412" s="5" t="s">
        <v>620</v>
      </c>
      <c r="E412" s="5" t="s">
        <v>973</v>
      </c>
      <c r="F412" s="5" t="s">
        <v>972</v>
      </c>
      <c r="G412" s="5">
        <v>2</v>
      </c>
      <c r="H412" s="15">
        <v>1</v>
      </c>
      <c r="I412" s="4"/>
      <c r="J412" s="13">
        <v>0.72716016213627388</v>
      </c>
      <c r="K412" s="5">
        <v>2016</v>
      </c>
      <c r="L412" s="12">
        <v>71</v>
      </c>
      <c r="M412" s="5">
        <v>2016</v>
      </c>
      <c r="N412" s="12">
        <v>10.51051051051051</v>
      </c>
      <c r="O412" s="5">
        <v>2016</v>
      </c>
      <c r="P412" s="12"/>
      <c r="R412" s="12">
        <v>18.758256274768822</v>
      </c>
      <c r="S412" s="5">
        <v>2016</v>
      </c>
      <c r="T412" s="12">
        <v>0</v>
      </c>
      <c r="U412" s="5">
        <v>2016</v>
      </c>
      <c r="V412" s="12">
        <v>0</v>
      </c>
      <c r="W412" s="5">
        <v>2016</v>
      </c>
      <c r="X412" s="14">
        <v>79.024390243902445</v>
      </c>
      <c r="Y412" s="5">
        <v>2016</v>
      </c>
      <c r="Z412" s="14"/>
    </row>
    <row r="413" spans="1:26" ht="12.75" customHeight="1" x14ac:dyDescent="0.25">
      <c r="A413" s="5" t="s">
        <v>974</v>
      </c>
      <c r="B413" s="5" t="s">
        <v>967</v>
      </c>
      <c r="C413" s="5" t="s">
        <v>966</v>
      </c>
      <c r="D413" s="5" t="s">
        <v>620</v>
      </c>
      <c r="E413" s="5" t="s">
        <v>976</v>
      </c>
      <c r="F413" s="5" t="s">
        <v>975</v>
      </c>
      <c r="G413" s="5">
        <v>2</v>
      </c>
      <c r="H413" s="15">
        <v>1</v>
      </c>
      <c r="I413" s="4"/>
      <c r="J413" s="13">
        <v>1.2712743248119516</v>
      </c>
      <c r="K413" s="5">
        <v>2016</v>
      </c>
      <c r="L413" s="12">
        <v>80.7</v>
      </c>
      <c r="M413" s="5">
        <v>2016</v>
      </c>
      <c r="N413" s="12">
        <v>3.9999999999999996</v>
      </c>
      <c r="O413" s="5">
        <v>2016</v>
      </c>
      <c r="P413" s="12"/>
      <c r="R413" s="12">
        <v>6.5701559020044558</v>
      </c>
      <c r="S413" s="5">
        <v>2016</v>
      </c>
      <c r="T413" s="12">
        <v>0</v>
      </c>
      <c r="U413" s="5">
        <v>2016</v>
      </c>
      <c r="V413" s="12">
        <v>0</v>
      </c>
      <c r="W413" s="5">
        <v>2016</v>
      </c>
      <c r="X413" s="14">
        <v>0</v>
      </c>
      <c r="Y413" s="5">
        <v>2016</v>
      </c>
      <c r="Z413" s="14"/>
    </row>
    <row r="414" spans="1:26" ht="12.75" customHeight="1" x14ac:dyDescent="0.25">
      <c r="A414" s="5" t="s">
        <v>977</v>
      </c>
      <c r="B414" s="5" t="s">
        <v>967</v>
      </c>
      <c r="C414" s="5" t="s">
        <v>966</v>
      </c>
      <c r="D414" s="5" t="s">
        <v>620</v>
      </c>
      <c r="E414" s="5" t="s">
        <v>979</v>
      </c>
      <c r="F414" s="5" t="s">
        <v>978</v>
      </c>
      <c r="G414" s="5">
        <v>2</v>
      </c>
      <c r="H414" s="15">
        <v>1</v>
      </c>
      <c r="I414" s="4"/>
      <c r="J414" s="13">
        <v>1.235179438211188</v>
      </c>
      <c r="K414" s="5">
        <v>2016</v>
      </c>
      <c r="L414" s="12">
        <v>65.599999999999994</v>
      </c>
      <c r="M414" s="5">
        <v>2016</v>
      </c>
      <c r="N414" s="12">
        <v>3</v>
      </c>
      <c r="O414" s="5">
        <v>2016</v>
      </c>
      <c r="P414" s="12"/>
      <c r="R414" s="12">
        <v>5.8394160583941614</v>
      </c>
      <c r="S414" s="5">
        <v>2016</v>
      </c>
      <c r="T414" s="12">
        <v>0</v>
      </c>
      <c r="U414" s="5">
        <v>2016</v>
      </c>
      <c r="V414" s="12">
        <v>0</v>
      </c>
      <c r="W414" s="5">
        <v>2016</v>
      </c>
      <c r="X414" s="14">
        <v>0</v>
      </c>
      <c r="Y414" s="5">
        <v>2016</v>
      </c>
      <c r="Z414" s="14"/>
    </row>
    <row r="415" spans="1:26" ht="12.75" customHeight="1" x14ac:dyDescent="0.25">
      <c r="A415" s="5" t="s">
        <v>980</v>
      </c>
      <c r="B415" s="5" t="s">
        <v>967</v>
      </c>
      <c r="C415" s="5" t="s">
        <v>966</v>
      </c>
      <c r="D415" s="5" t="s">
        <v>620</v>
      </c>
      <c r="E415" s="5" t="s">
        <v>982</v>
      </c>
      <c r="F415" s="5" t="s">
        <v>981</v>
      </c>
      <c r="G415" s="5">
        <v>2</v>
      </c>
      <c r="H415" s="15">
        <v>1</v>
      </c>
      <c r="I415" s="4"/>
      <c r="J415" s="13">
        <v>1.8987241774301848</v>
      </c>
      <c r="K415" s="5">
        <v>2016</v>
      </c>
      <c r="L415" s="12">
        <v>93.2</v>
      </c>
      <c r="M415" s="5">
        <v>2016</v>
      </c>
      <c r="N415" s="12">
        <v>6.1938061938061946</v>
      </c>
      <c r="O415" s="5">
        <v>2016</v>
      </c>
      <c r="P415" s="12"/>
      <c r="R415" s="12">
        <v>3.1468531468531467</v>
      </c>
      <c r="S415" s="5">
        <v>2016</v>
      </c>
      <c r="T415" s="12">
        <v>0</v>
      </c>
      <c r="U415" s="5">
        <v>2016</v>
      </c>
      <c r="V415" s="12">
        <v>0</v>
      </c>
      <c r="W415" s="5">
        <v>2016</v>
      </c>
      <c r="X415" s="14">
        <v>0</v>
      </c>
      <c r="Y415" s="5">
        <v>2016</v>
      </c>
      <c r="Z415" s="14"/>
    </row>
    <row r="416" spans="1:26" ht="12.75" customHeight="1" x14ac:dyDescent="0.25">
      <c r="A416" s="5" t="s">
        <v>310</v>
      </c>
      <c r="B416" s="5" t="s">
        <v>313</v>
      </c>
      <c r="C416" s="5" t="s">
        <v>312</v>
      </c>
      <c r="D416" s="5" t="s">
        <v>35</v>
      </c>
      <c r="E416" s="5" t="s">
        <v>314</v>
      </c>
      <c r="F416" s="5" t="s">
        <v>311</v>
      </c>
      <c r="G416" s="5">
        <v>2</v>
      </c>
      <c r="H416" s="15">
        <v>1</v>
      </c>
      <c r="I416" s="4"/>
      <c r="J416" s="13">
        <v>1.2181297409971601</v>
      </c>
      <c r="K416" s="5">
        <v>2013</v>
      </c>
      <c r="L416" s="12">
        <v>100</v>
      </c>
      <c r="M416" s="5">
        <v>2013</v>
      </c>
      <c r="N416" s="12">
        <v>10.189810189810187</v>
      </c>
      <c r="O416" s="5">
        <v>2013</v>
      </c>
      <c r="P416" s="12"/>
      <c r="R416" s="12">
        <v>0</v>
      </c>
      <c r="S416" s="5">
        <v>2013</v>
      </c>
      <c r="T416" s="12">
        <v>21</v>
      </c>
      <c r="U416" s="5">
        <v>2013</v>
      </c>
      <c r="V416" s="12">
        <v>71.010113780025293</v>
      </c>
      <c r="W416" s="5">
        <v>2013</v>
      </c>
      <c r="X416" s="14">
        <v>100</v>
      </c>
      <c r="Y416" s="5">
        <v>2013</v>
      </c>
      <c r="Z416" s="14"/>
    </row>
    <row r="417" spans="1:26" ht="12.75" customHeight="1" x14ac:dyDescent="0.25">
      <c r="A417" s="5" t="s">
        <v>315</v>
      </c>
      <c r="B417" s="5" t="s">
        <v>313</v>
      </c>
      <c r="C417" s="5" t="s">
        <v>312</v>
      </c>
      <c r="D417" s="5" t="s">
        <v>35</v>
      </c>
      <c r="E417" s="5" t="s">
        <v>1590</v>
      </c>
      <c r="F417" s="5" t="s">
        <v>316</v>
      </c>
      <c r="G417" s="5">
        <v>2</v>
      </c>
      <c r="H417" s="15">
        <v>1</v>
      </c>
      <c r="I417" s="4"/>
      <c r="J417" s="13">
        <v>0.65908503489273718</v>
      </c>
      <c r="K417" s="5">
        <v>2012</v>
      </c>
      <c r="L417" s="12">
        <v>100</v>
      </c>
      <c r="M417" s="5">
        <v>2012</v>
      </c>
      <c r="N417" s="12">
        <v>7.0422535211267592</v>
      </c>
      <c r="O417" s="5">
        <v>2012</v>
      </c>
      <c r="P417" s="12"/>
      <c r="R417" s="12">
        <v>0</v>
      </c>
      <c r="S417" s="5">
        <v>2012</v>
      </c>
      <c r="T417" s="12">
        <v>29</v>
      </c>
      <c r="U417" s="5">
        <v>2012</v>
      </c>
      <c r="V417" s="12">
        <v>54.61538461538462</v>
      </c>
      <c r="W417" s="5">
        <v>2012</v>
      </c>
      <c r="X417" s="14">
        <v>100</v>
      </c>
      <c r="Y417" s="5">
        <v>2012</v>
      </c>
      <c r="Z417" s="14"/>
    </row>
    <row r="418" spans="1:26" ht="12.75" customHeight="1" x14ac:dyDescent="0.25">
      <c r="A418" s="5" t="s">
        <v>317</v>
      </c>
      <c r="B418" s="5" t="s">
        <v>320</v>
      </c>
      <c r="C418" s="5" t="s">
        <v>319</v>
      </c>
      <c r="D418" s="5" t="s">
        <v>35</v>
      </c>
      <c r="E418" s="5" t="s">
        <v>321</v>
      </c>
      <c r="F418" s="5" t="s">
        <v>318</v>
      </c>
      <c r="G418" s="5">
        <v>2</v>
      </c>
      <c r="H418" s="15">
        <v>2</v>
      </c>
      <c r="I418" s="4" t="s">
        <v>1856</v>
      </c>
      <c r="J418" s="13">
        <v>0.45151909390066575</v>
      </c>
      <c r="K418" s="5">
        <v>2016</v>
      </c>
      <c r="L418" s="12" t="s">
        <v>1569</v>
      </c>
      <c r="N418" s="12" t="s">
        <v>1569</v>
      </c>
      <c r="P418" s="12"/>
      <c r="R418" s="12" t="s">
        <v>1569</v>
      </c>
      <c r="T418" s="12">
        <v>43.22</v>
      </c>
      <c r="U418" s="5">
        <v>2016</v>
      </c>
      <c r="V418" s="12" t="s">
        <v>1569</v>
      </c>
      <c r="X418" s="14" t="s">
        <v>1569</v>
      </c>
      <c r="Z418" s="14"/>
    </row>
    <row r="419" spans="1:26" ht="12.75" customHeight="1" x14ac:dyDescent="0.25">
      <c r="A419" s="5" t="s">
        <v>559</v>
      </c>
      <c r="B419" s="5" t="s">
        <v>1665</v>
      </c>
      <c r="C419" s="5" t="s">
        <v>560</v>
      </c>
      <c r="D419" s="5" t="s">
        <v>360</v>
      </c>
      <c r="E419" s="5" t="s">
        <v>561</v>
      </c>
      <c r="F419" s="5" t="s">
        <v>3203</v>
      </c>
      <c r="G419" s="5">
        <v>2</v>
      </c>
      <c r="H419" s="15">
        <v>2</v>
      </c>
      <c r="I419" s="4" t="s">
        <v>3204</v>
      </c>
      <c r="J419" s="13">
        <v>1.1691348402182384</v>
      </c>
      <c r="K419" s="5">
        <v>2016</v>
      </c>
      <c r="L419" s="12" t="s">
        <v>1569</v>
      </c>
      <c r="N419" s="12">
        <v>6.9000000000000021</v>
      </c>
      <c r="O419" s="5">
        <v>2016</v>
      </c>
      <c r="P419" s="12"/>
      <c r="R419" s="12" t="s">
        <v>1569</v>
      </c>
      <c r="T419" s="12" t="s">
        <v>1569</v>
      </c>
      <c r="V419" s="12" t="s">
        <v>1569</v>
      </c>
      <c r="X419" s="14" t="s">
        <v>1569</v>
      </c>
      <c r="Z419" s="14"/>
    </row>
    <row r="420" spans="1:26" ht="12.75" customHeight="1" x14ac:dyDescent="0.25">
      <c r="A420" s="5" t="s">
        <v>562</v>
      </c>
      <c r="B420" s="5" t="s">
        <v>565</v>
      </c>
      <c r="C420" s="5" t="s">
        <v>564</v>
      </c>
      <c r="D420" s="5" t="s">
        <v>360</v>
      </c>
      <c r="E420" s="5" t="s">
        <v>1591</v>
      </c>
      <c r="F420" s="5" t="s">
        <v>563</v>
      </c>
      <c r="G420" s="5">
        <v>2</v>
      </c>
      <c r="H420" s="15">
        <v>1</v>
      </c>
      <c r="I420" s="4" t="s">
        <v>3205</v>
      </c>
      <c r="J420" s="13">
        <v>1.0363697218738532</v>
      </c>
      <c r="K420" s="5">
        <v>2014</v>
      </c>
      <c r="L420" s="12">
        <v>94.58</v>
      </c>
      <c r="M420" s="5">
        <v>2014</v>
      </c>
      <c r="N420" s="12" t="s">
        <v>1569</v>
      </c>
      <c r="P420" s="12"/>
      <c r="R420" s="12" t="s">
        <v>1569</v>
      </c>
      <c r="T420" s="12" t="s">
        <v>1569</v>
      </c>
      <c r="V420" s="12" t="s">
        <v>1569</v>
      </c>
      <c r="X420" s="14" t="s">
        <v>1569</v>
      </c>
      <c r="Z420" s="14"/>
    </row>
    <row r="421" spans="1:26" ht="12.75" customHeight="1" x14ac:dyDescent="0.25">
      <c r="A421" s="5" t="s">
        <v>566</v>
      </c>
      <c r="B421" s="5" t="s">
        <v>565</v>
      </c>
      <c r="C421" s="5" t="s">
        <v>564</v>
      </c>
      <c r="D421" s="5" t="s">
        <v>360</v>
      </c>
      <c r="E421" s="5" t="s">
        <v>567</v>
      </c>
      <c r="F421" s="5" t="s">
        <v>3207</v>
      </c>
      <c r="G421" s="5">
        <v>2</v>
      </c>
      <c r="H421" s="15">
        <v>1</v>
      </c>
      <c r="I421" s="4" t="s">
        <v>3206</v>
      </c>
      <c r="J421" s="13">
        <v>0.98294633312356461</v>
      </c>
      <c r="K421" s="5">
        <v>2010</v>
      </c>
      <c r="L421" s="12">
        <v>31.57</v>
      </c>
      <c r="M421" s="5">
        <v>2010</v>
      </c>
      <c r="N421" s="12">
        <v>10</v>
      </c>
      <c r="O421" s="5">
        <v>2010</v>
      </c>
      <c r="P421" s="12"/>
      <c r="R421" s="12" t="s">
        <v>1569</v>
      </c>
      <c r="T421" s="12" t="s">
        <v>1569</v>
      </c>
      <c r="V421" s="12" t="s">
        <v>1569</v>
      </c>
      <c r="X421" s="14" t="s">
        <v>1569</v>
      </c>
      <c r="Z421" s="14"/>
    </row>
    <row r="422" spans="1:26" ht="12.75" customHeight="1" x14ac:dyDescent="0.25">
      <c r="A422" s="5" t="s">
        <v>568</v>
      </c>
      <c r="B422" s="5" t="s">
        <v>11</v>
      </c>
      <c r="C422" s="5" t="s">
        <v>570</v>
      </c>
      <c r="D422" s="5" t="s">
        <v>360</v>
      </c>
      <c r="E422" s="5" t="s">
        <v>571</v>
      </c>
      <c r="F422" s="5" t="s">
        <v>569</v>
      </c>
      <c r="G422" s="5">
        <v>1</v>
      </c>
      <c r="H422" s="15">
        <v>1</v>
      </c>
      <c r="I422" s="4" t="s">
        <v>1957</v>
      </c>
      <c r="J422" s="13">
        <v>0.93938858633702838</v>
      </c>
      <c r="K422" s="5">
        <v>2011</v>
      </c>
      <c r="L422" s="12">
        <v>49</v>
      </c>
      <c r="M422" s="5">
        <v>2011</v>
      </c>
      <c r="N422" s="12">
        <v>1.9940179461615157</v>
      </c>
      <c r="O422" s="5">
        <v>2011</v>
      </c>
      <c r="P422" s="12"/>
      <c r="R422" s="12" t="s">
        <v>1569</v>
      </c>
      <c r="T422" s="12" t="s">
        <v>1569</v>
      </c>
      <c r="V422" s="12" t="s">
        <v>1569</v>
      </c>
      <c r="X422" s="14">
        <v>57.507082152974512</v>
      </c>
      <c r="Y422" s="5">
        <v>2011</v>
      </c>
      <c r="Z422" s="14"/>
    </row>
    <row r="423" spans="1:26" ht="12.75" customHeight="1" x14ac:dyDescent="0.25">
      <c r="A423" s="5" t="s">
        <v>572</v>
      </c>
      <c r="B423" s="5" t="s">
        <v>11</v>
      </c>
      <c r="C423" s="5" t="s">
        <v>570</v>
      </c>
      <c r="D423" s="5" t="s">
        <v>360</v>
      </c>
      <c r="E423" s="5" t="s">
        <v>574</v>
      </c>
      <c r="F423" s="5" t="s">
        <v>573</v>
      </c>
      <c r="G423" s="5">
        <v>2</v>
      </c>
      <c r="H423" s="15">
        <v>1</v>
      </c>
      <c r="I423" s="4"/>
      <c r="J423" s="13">
        <v>0.92632955536181338</v>
      </c>
      <c r="K423" s="5">
        <v>2008</v>
      </c>
      <c r="L423" s="12">
        <v>61</v>
      </c>
      <c r="M423" s="5">
        <v>2008</v>
      </c>
      <c r="N423" s="12">
        <v>9</v>
      </c>
      <c r="O423" s="5">
        <v>2008</v>
      </c>
      <c r="P423" s="12"/>
      <c r="R423" s="12">
        <v>28.985507246376812</v>
      </c>
      <c r="S423" s="5">
        <v>2008</v>
      </c>
      <c r="T423" s="12">
        <v>0</v>
      </c>
      <c r="U423" s="5">
        <v>2008</v>
      </c>
      <c r="V423" s="12">
        <v>0</v>
      </c>
      <c r="W423" s="5">
        <v>2008</v>
      </c>
      <c r="X423" s="14">
        <v>100</v>
      </c>
      <c r="Y423" s="5">
        <v>2008</v>
      </c>
      <c r="Z423" s="14"/>
    </row>
    <row r="424" spans="1:26" ht="12.75" customHeight="1" x14ac:dyDescent="0.25">
      <c r="A424" s="5" t="s">
        <v>575</v>
      </c>
      <c r="B424" s="5" t="s">
        <v>11</v>
      </c>
      <c r="C424" s="5" t="s">
        <v>570</v>
      </c>
      <c r="D424" s="5" t="s">
        <v>360</v>
      </c>
      <c r="E424" s="5" t="s">
        <v>577</v>
      </c>
      <c r="F424" s="5" t="s">
        <v>576</v>
      </c>
      <c r="G424" s="5">
        <v>2</v>
      </c>
      <c r="H424" s="15">
        <v>2</v>
      </c>
      <c r="I424" s="4" t="s">
        <v>1958</v>
      </c>
      <c r="J424" s="13">
        <v>0.65231572080887146</v>
      </c>
      <c r="K424" s="5">
        <v>2006</v>
      </c>
      <c r="L424" s="12" t="s">
        <v>1569</v>
      </c>
      <c r="N424" s="12">
        <v>24</v>
      </c>
      <c r="O424" s="5">
        <v>2006</v>
      </c>
      <c r="P424" s="12"/>
      <c r="R424" s="12" t="s">
        <v>1569</v>
      </c>
      <c r="T424" s="12" t="s">
        <v>1569</v>
      </c>
      <c r="V424" s="12" t="s">
        <v>1569</v>
      </c>
      <c r="X424" s="14" t="s">
        <v>1569</v>
      </c>
      <c r="Z424" s="14"/>
    </row>
    <row r="425" spans="1:26" ht="12.75" customHeight="1" x14ac:dyDescent="0.25">
      <c r="A425" s="5" t="s">
        <v>1311</v>
      </c>
      <c r="B425" s="5" t="s">
        <v>1314</v>
      </c>
      <c r="C425" s="5" t="s">
        <v>1313</v>
      </c>
      <c r="D425" s="5" t="s">
        <v>1038</v>
      </c>
      <c r="E425" s="5" t="s">
        <v>1315</v>
      </c>
      <c r="F425" s="5" t="s">
        <v>1312</v>
      </c>
      <c r="G425" s="5">
        <v>1</v>
      </c>
      <c r="H425" s="15">
        <v>1</v>
      </c>
      <c r="I425" s="4" t="s">
        <v>1959</v>
      </c>
      <c r="J425" s="13">
        <v>1.2383443424805307</v>
      </c>
      <c r="K425" s="5">
        <v>2015</v>
      </c>
      <c r="L425" s="12">
        <v>100</v>
      </c>
      <c r="M425" s="5">
        <v>2015</v>
      </c>
      <c r="N425" s="12">
        <v>25.012501250125013</v>
      </c>
      <c r="O425" s="5">
        <v>2015</v>
      </c>
      <c r="P425" s="12"/>
      <c r="R425" s="12">
        <v>55.246738513896766</v>
      </c>
      <c r="S425" s="5">
        <v>2015</v>
      </c>
      <c r="T425" s="12" t="s">
        <v>1569</v>
      </c>
      <c r="V425" s="12" t="s">
        <v>1569</v>
      </c>
      <c r="X425" s="14">
        <v>100</v>
      </c>
      <c r="Y425" s="5">
        <v>2015</v>
      </c>
      <c r="Z425" s="14"/>
    </row>
    <row r="426" spans="1:26" ht="12.75" customHeight="1" x14ac:dyDescent="0.25">
      <c r="A426" s="5" t="s">
        <v>983</v>
      </c>
      <c r="B426" s="5" t="s">
        <v>986</v>
      </c>
      <c r="C426" s="5" t="s">
        <v>985</v>
      </c>
      <c r="D426" s="5" t="s">
        <v>620</v>
      </c>
      <c r="E426" s="5" t="s">
        <v>987</v>
      </c>
      <c r="F426" s="5" t="s">
        <v>984</v>
      </c>
      <c r="G426" s="5">
        <v>1</v>
      </c>
      <c r="H426" s="15">
        <v>1</v>
      </c>
      <c r="I426" s="4"/>
      <c r="J426" s="13">
        <v>0.64012017189360348</v>
      </c>
      <c r="K426" s="5">
        <v>2016</v>
      </c>
      <c r="L426" s="12" t="s">
        <v>1569</v>
      </c>
      <c r="N426" s="12">
        <v>17.82178217821782</v>
      </c>
      <c r="O426" s="5">
        <v>2016</v>
      </c>
      <c r="P426" s="12"/>
      <c r="R426" s="12" t="s">
        <v>1569</v>
      </c>
      <c r="T426" s="12" t="s">
        <v>1569</v>
      </c>
      <c r="V426" s="12" t="s">
        <v>1569</v>
      </c>
      <c r="X426" s="14" t="s">
        <v>1569</v>
      </c>
      <c r="Z426" s="14"/>
    </row>
    <row r="427" spans="1:26" ht="12.75" customHeight="1" x14ac:dyDescent="0.25">
      <c r="A427" s="5" t="s">
        <v>578</v>
      </c>
      <c r="B427" s="5" t="s">
        <v>581</v>
      </c>
      <c r="C427" s="5" t="s">
        <v>580</v>
      </c>
      <c r="D427" s="5" t="s">
        <v>360</v>
      </c>
      <c r="E427" s="5" t="s">
        <v>582</v>
      </c>
      <c r="F427" s="5" t="s">
        <v>579</v>
      </c>
      <c r="G427" s="5">
        <v>2</v>
      </c>
      <c r="H427" s="15">
        <v>2</v>
      </c>
      <c r="I427" s="4" t="s">
        <v>1960</v>
      </c>
      <c r="J427" s="13">
        <v>0.89127070556542676</v>
      </c>
      <c r="K427" s="5">
        <v>2014</v>
      </c>
      <c r="L427" s="12">
        <v>64</v>
      </c>
      <c r="M427" s="5">
        <v>2014</v>
      </c>
      <c r="N427" s="12">
        <v>0</v>
      </c>
      <c r="O427" s="5">
        <v>2014</v>
      </c>
      <c r="P427" s="12"/>
      <c r="R427" s="12" t="s">
        <v>1569</v>
      </c>
      <c r="T427" s="12" t="s">
        <v>1569</v>
      </c>
      <c r="V427" s="12" t="s">
        <v>1569</v>
      </c>
      <c r="X427" s="14" t="s">
        <v>1569</v>
      </c>
      <c r="Z427" s="14"/>
    </row>
    <row r="428" spans="1:26" ht="12.75" customHeight="1" x14ac:dyDescent="0.25">
      <c r="A428" s="5" t="s">
        <v>1316</v>
      </c>
      <c r="B428" s="5" t="s">
        <v>1319</v>
      </c>
      <c r="C428" s="5" t="s">
        <v>1318</v>
      </c>
      <c r="D428" s="5" t="s">
        <v>1038</v>
      </c>
      <c r="E428" s="5" t="s">
        <v>1592</v>
      </c>
      <c r="F428" s="5" t="s">
        <v>1317</v>
      </c>
      <c r="G428" s="5">
        <v>1</v>
      </c>
      <c r="H428" s="15">
        <v>1</v>
      </c>
      <c r="I428" s="4"/>
      <c r="J428" s="13">
        <v>1.011622190753608</v>
      </c>
      <c r="K428" s="5">
        <v>2012</v>
      </c>
      <c r="L428" s="12" t="s">
        <v>1569</v>
      </c>
      <c r="N428" s="12">
        <v>13.4</v>
      </c>
      <c r="O428" s="5">
        <v>2012</v>
      </c>
      <c r="P428" s="12"/>
      <c r="R428" s="12">
        <v>1.4999999999999996</v>
      </c>
      <c r="S428" s="5">
        <v>2012</v>
      </c>
      <c r="T428" s="12">
        <v>5.0999999999999996</v>
      </c>
      <c r="U428" s="5">
        <v>2012</v>
      </c>
      <c r="V428" s="12">
        <v>0</v>
      </c>
      <c r="W428" s="5">
        <v>2012</v>
      </c>
      <c r="X428" s="14">
        <v>29.336188436830835</v>
      </c>
      <c r="Y428" s="5">
        <v>2012</v>
      </c>
      <c r="Z428" s="14"/>
    </row>
    <row r="429" spans="1:26" ht="12.75" customHeight="1" x14ac:dyDescent="0.25">
      <c r="A429" s="5" t="s">
        <v>1320</v>
      </c>
      <c r="B429" s="5" t="s">
        <v>1319</v>
      </c>
      <c r="C429" s="5" t="s">
        <v>1318</v>
      </c>
      <c r="D429" s="5" t="s">
        <v>1038</v>
      </c>
      <c r="E429" s="5" t="s">
        <v>1322</v>
      </c>
      <c r="F429" s="5" t="s">
        <v>1321</v>
      </c>
      <c r="G429" s="5">
        <v>1</v>
      </c>
      <c r="H429" s="15">
        <v>1</v>
      </c>
      <c r="I429" s="4"/>
      <c r="J429" s="13">
        <v>1.0836427735475573</v>
      </c>
      <c r="K429" s="5">
        <v>2012</v>
      </c>
      <c r="L429" s="12">
        <v>40</v>
      </c>
      <c r="M429" s="5">
        <v>2012</v>
      </c>
      <c r="N429" s="12">
        <v>13.4</v>
      </c>
      <c r="O429" s="5">
        <v>2012</v>
      </c>
      <c r="P429" s="12"/>
      <c r="R429" s="12" t="s">
        <v>1569</v>
      </c>
      <c r="T429" s="12" t="s">
        <v>1569</v>
      </c>
      <c r="V429" s="12" t="s">
        <v>1569</v>
      </c>
      <c r="X429" s="14" t="s">
        <v>1569</v>
      </c>
      <c r="Z429" s="14"/>
    </row>
    <row r="430" spans="1:26" ht="12.75" customHeight="1" x14ac:dyDescent="0.25">
      <c r="A430" s="5" t="s">
        <v>988</v>
      </c>
      <c r="B430" s="5" t="s">
        <v>5</v>
      </c>
      <c r="C430" s="5" t="s">
        <v>990</v>
      </c>
      <c r="D430" s="5" t="s">
        <v>620</v>
      </c>
      <c r="E430" s="5" t="s">
        <v>991</v>
      </c>
      <c r="F430" s="5" t="s">
        <v>989</v>
      </c>
      <c r="G430" s="5">
        <v>1</v>
      </c>
      <c r="H430" s="15">
        <v>2</v>
      </c>
      <c r="I430" s="4" t="s">
        <v>3208</v>
      </c>
      <c r="J430" s="13">
        <v>0.70319634703196332</v>
      </c>
      <c r="K430" s="5">
        <v>2013</v>
      </c>
      <c r="L430" s="12" t="s">
        <v>1569</v>
      </c>
      <c r="N430" s="12">
        <v>11</v>
      </c>
      <c r="O430" s="5">
        <v>2013</v>
      </c>
      <c r="P430" s="12"/>
      <c r="R430" s="12" t="s">
        <v>1569</v>
      </c>
      <c r="T430" s="12" t="s">
        <v>1569</v>
      </c>
      <c r="V430" s="12" t="s">
        <v>1569</v>
      </c>
      <c r="X430" s="14">
        <v>100</v>
      </c>
      <c r="Y430" s="5">
        <v>2013</v>
      </c>
      <c r="Z430" s="14"/>
    </row>
    <row r="431" spans="1:26" ht="12.75" customHeight="1" x14ac:dyDescent="0.25">
      <c r="A431" s="5" t="s">
        <v>992</v>
      </c>
      <c r="B431" s="5" t="s">
        <v>5</v>
      </c>
      <c r="C431" s="5" t="s">
        <v>990</v>
      </c>
      <c r="D431" s="5" t="s">
        <v>620</v>
      </c>
      <c r="E431" s="5" t="s">
        <v>994</v>
      </c>
      <c r="F431" s="5" t="s">
        <v>993</v>
      </c>
      <c r="G431" s="5">
        <v>1</v>
      </c>
      <c r="H431" s="15">
        <v>2</v>
      </c>
      <c r="I431" s="4" t="s">
        <v>3208</v>
      </c>
      <c r="J431" s="13">
        <v>0.86105675146771032</v>
      </c>
      <c r="K431" s="5">
        <v>2012</v>
      </c>
      <c r="L431" s="12">
        <v>61</v>
      </c>
      <c r="M431" s="5">
        <v>2012</v>
      </c>
      <c r="N431" s="12">
        <v>10.105535643170052</v>
      </c>
      <c r="O431" s="5">
        <v>2012</v>
      </c>
      <c r="P431" s="12"/>
      <c r="R431" s="12" t="s">
        <v>1569</v>
      </c>
      <c r="T431" s="12" t="s">
        <v>1569</v>
      </c>
      <c r="V431" s="12" t="s">
        <v>1569</v>
      </c>
      <c r="X431" s="14">
        <v>95.754166224392307</v>
      </c>
      <c r="Y431" s="5">
        <v>2012</v>
      </c>
      <c r="Z431" s="14"/>
    </row>
    <row r="432" spans="1:26" ht="12.75" customHeight="1" x14ac:dyDescent="0.25">
      <c r="A432" s="5" t="s">
        <v>995</v>
      </c>
      <c r="B432" s="5" t="s">
        <v>5</v>
      </c>
      <c r="C432" s="5" t="s">
        <v>990</v>
      </c>
      <c r="D432" s="5" t="s">
        <v>620</v>
      </c>
      <c r="E432" s="5" t="s">
        <v>6</v>
      </c>
      <c r="F432" s="5" t="s">
        <v>996</v>
      </c>
      <c r="G432" s="5">
        <v>1</v>
      </c>
      <c r="H432" s="15">
        <v>2</v>
      </c>
      <c r="I432" s="4" t="s">
        <v>3208</v>
      </c>
      <c r="J432" s="13">
        <v>1.1281224818694602</v>
      </c>
      <c r="K432" s="5">
        <v>2008</v>
      </c>
      <c r="L432" s="12">
        <v>99</v>
      </c>
      <c r="M432" s="5">
        <v>2008</v>
      </c>
      <c r="N432" s="12">
        <v>9</v>
      </c>
      <c r="O432" s="5">
        <v>2008</v>
      </c>
      <c r="P432" s="12"/>
      <c r="R432" s="12">
        <v>0</v>
      </c>
      <c r="S432" s="5">
        <v>2008</v>
      </c>
      <c r="T432" s="12">
        <v>0</v>
      </c>
      <c r="U432" s="5">
        <v>2008</v>
      </c>
      <c r="V432" s="12">
        <v>0</v>
      </c>
      <c r="W432" s="5">
        <v>2008</v>
      </c>
      <c r="X432" s="14">
        <v>100</v>
      </c>
      <c r="Y432" s="5">
        <v>2008</v>
      </c>
      <c r="Z432" s="14"/>
    </row>
    <row r="433" spans="1:26" ht="12.75" customHeight="1" x14ac:dyDescent="0.25">
      <c r="A433" s="5" t="s">
        <v>1323</v>
      </c>
      <c r="B433" s="5" t="s">
        <v>1326</v>
      </c>
      <c r="C433" s="5" t="s">
        <v>1325</v>
      </c>
      <c r="D433" s="5" t="s">
        <v>1038</v>
      </c>
      <c r="E433" s="5" t="s">
        <v>1327</v>
      </c>
      <c r="F433" s="5" t="s">
        <v>1324</v>
      </c>
      <c r="G433" s="5">
        <v>1</v>
      </c>
      <c r="H433" s="15">
        <v>1</v>
      </c>
      <c r="I433" s="4" t="s">
        <v>3209</v>
      </c>
      <c r="J433" s="13">
        <v>1.0600011016181148</v>
      </c>
      <c r="K433" s="5">
        <v>2014</v>
      </c>
      <c r="L433" s="12" t="s">
        <v>1569</v>
      </c>
      <c r="N433" s="12">
        <v>15.884115884115882</v>
      </c>
      <c r="O433" s="5">
        <v>2014</v>
      </c>
      <c r="P433" s="12"/>
      <c r="R433" s="12" t="s">
        <v>1569</v>
      </c>
      <c r="T433" s="12">
        <v>2.4900000000000002</v>
      </c>
      <c r="U433" s="5">
        <v>2014</v>
      </c>
      <c r="V433" s="12" t="s">
        <v>1569</v>
      </c>
      <c r="X433" s="14" t="s">
        <v>1569</v>
      </c>
      <c r="Z433" s="14"/>
    </row>
    <row r="434" spans="1:26" ht="12.75" customHeight="1" x14ac:dyDescent="0.25">
      <c r="A434" s="5" t="s">
        <v>1328</v>
      </c>
      <c r="B434" s="5" t="s">
        <v>1326</v>
      </c>
      <c r="C434" s="5" t="s">
        <v>1325</v>
      </c>
      <c r="D434" s="5" t="s">
        <v>1038</v>
      </c>
      <c r="E434" s="5" t="s">
        <v>1593</v>
      </c>
      <c r="F434" s="5" t="s">
        <v>1329</v>
      </c>
      <c r="G434" s="5">
        <v>1</v>
      </c>
      <c r="H434" s="15">
        <v>1</v>
      </c>
      <c r="I434" s="4" t="s">
        <v>3209</v>
      </c>
      <c r="J434" s="13">
        <v>1.0599998222286506</v>
      </c>
      <c r="K434" s="5">
        <v>2014</v>
      </c>
      <c r="L434" s="12" t="s">
        <v>1569</v>
      </c>
      <c r="N434" s="12">
        <v>15.484515484515486</v>
      </c>
      <c r="O434" s="5">
        <v>2014</v>
      </c>
      <c r="P434" s="12"/>
      <c r="R434" s="12" t="s">
        <v>1569</v>
      </c>
      <c r="T434" s="12" t="s">
        <v>1569</v>
      </c>
      <c r="V434" s="12" t="s">
        <v>1569</v>
      </c>
      <c r="X434" s="14" t="s">
        <v>1569</v>
      </c>
      <c r="Z434" s="14"/>
    </row>
    <row r="435" spans="1:26" ht="12.75" customHeight="1" x14ac:dyDescent="0.25">
      <c r="A435" s="5" t="s">
        <v>1330</v>
      </c>
      <c r="B435" s="5" t="s">
        <v>1333</v>
      </c>
      <c r="C435" s="5" t="s">
        <v>1332</v>
      </c>
      <c r="D435" s="5" t="s">
        <v>1038</v>
      </c>
      <c r="E435" s="5" t="s">
        <v>1334</v>
      </c>
      <c r="F435" s="5" t="s">
        <v>1331</v>
      </c>
      <c r="G435" s="5">
        <v>1</v>
      </c>
      <c r="H435" s="15">
        <v>1</v>
      </c>
      <c r="I435" s="4"/>
      <c r="J435" s="13">
        <v>0.60229901942781594</v>
      </c>
      <c r="K435" s="5">
        <v>2012</v>
      </c>
      <c r="L435" s="12" t="s">
        <v>1569</v>
      </c>
      <c r="N435" s="12">
        <v>3</v>
      </c>
      <c r="O435" s="5">
        <v>2012</v>
      </c>
      <c r="P435" s="12"/>
      <c r="R435" s="12" t="s">
        <v>1569</v>
      </c>
      <c r="T435" s="12" t="s">
        <v>1569</v>
      </c>
      <c r="V435" s="12" t="s">
        <v>1569</v>
      </c>
      <c r="X435" s="14" t="s">
        <v>1569</v>
      </c>
      <c r="Z435" s="14"/>
    </row>
    <row r="436" spans="1:26" ht="12.75" customHeight="1" x14ac:dyDescent="0.25">
      <c r="A436" s="5" t="s">
        <v>1335</v>
      </c>
      <c r="B436" s="5" t="s">
        <v>1338</v>
      </c>
      <c r="C436" s="5" t="s">
        <v>1337</v>
      </c>
      <c r="D436" s="5" t="s">
        <v>1038</v>
      </c>
      <c r="E436" s="5" t="s">
        <v>1339</v>
      </c>
      <c r="F436" s="5" t="s">
        <v>1336</v>
      </c>
      <c r="G436" s="5">
        <v>1</v>
      </c>
      <c r="H436" s="15">
        <v>1</v>
      </c>
      <c r="I436" s="4"/>
      <c r="J436" s="13" t="s">
        <v>1569</v>
      </c>
      <c r="L436" s="12">
        <v>80</v>
      </c>
      <c r="N436" s="12">
        <v>9.3093093093093096</v>
      </c>
      <c r="P436" s="12"/>
      <c r="R436" s="12" t="s">
        <v>1569</v>
      </c>
      <c r="T436" s="12" t="s">
        <v>1569</v>
      </c>
      <c r="V436" s="12" t="s">
        <v>1569</v>
      </c>
      <c r="X436" s="14" t="s">
        <v>1569</v>
      </c>
      <c r="Z436" s="14"/>
    </row>
    <row r="437" spans="1:26" ht="12.75" customHeight="1" x14ac:dyDescent="0.25">
      <c r="A437" s="5" t="s">
        <v>583</v>
      </c>
      <c r="B437" s="5" t="s">
        <v>586</v>
      </c>
      <c r="C437" s="5" t="s">
        <v>585</v>
      </c>
      <c r="D437" s="5" t="s">
        <v>360</v>
      </c>
      <c r="E437" s="5" t="s">
        <v>587</v>
      </c>
      <c r="F437" s="5" t="s">
        <v>584</v>
      </c>
      <c r="G437" s="5">
        <v>2</v>
      </c>
      <c r="H437" s="15">
        <v>1</v>
      </c>
      <c r="I437" s="4"/>
      <c r="J437" s="13">
        <v>1.188724102796332</v>
      </c>
      <c r="K437" s="5">
        <v>2014</v>
      </c>
      <c r="L437" s="12">
        <v>65</v>
      </c>
      <c r="M437" s="5">
        <v>2014</v>
      </c>
      <c r="N437" s="12">
        <v>1.5984015984015987</v>
      </c>
      <c r="O437" s="5">
        <v>2014</v>
      </c>
      <c r="P437" s="12"/>
      <c r="R437" s="12">
        <v>0</v>
      </c>
      <c r="S437" s="5">
        <v>2014</v>
      </c>
      <c r="T437" s="12">
        <v>0</v>
      </c>
      <c r="U437" s="5">
        <v>2014</v>
      </c>
      <c r="V437" s="12">
        <v>0</v>
      </c>
      <c r="W437" s="5">
        <v>2014</v>
      </c>
      <c r="X437" s="14">
        <v>100</v>
      </c>
      <c r="Y437" s="5">
        <v>2014</v>
      </c>
      <c r="Z437" s="14"/>
    </row>
    <row r="438" spans="1:26" ht="12.75" customHeight="1" x14ac:dyDescent="0.25">
      <c r="A438" s="5" t="s">
        <v>997</v>
      </c>
      <c r="B438" s="5" t="s">
        <v>1000</v>
      </c>
      <c r="C438" s="5" t="s">
        <v>999</v>
      </c>
      <c r="D438" s="5" t="s">
        <v>620</v>
      </c>
      <c r="E438" s="5" t="s">
        <v>1001</v>
      </c>
      <c r="F438" s="5" t="s">
        <v>998</v>
      </c>
      <c r="G438" s="5">
        <v>1</v>
      </c>
      <c r="H438" s="15">
        <v>1</v>
      </c>
      <c r="I438" s="4" t="s">
        <v>1961</v>
      </c>
      <c r="J438" s="13">
        <v>1.02437071044765</v>
      </c>
      <c r="K438" s="5">
        <v>2016</v>
      </c>
      <c r="L438" s="12" t="s">
        <v>1569</v>
      </c>
      <c r="N438" s="12">
        <v>7.0000000000000009</v>
      </c>
      <c r="O438" s="5">
        <v>2016</v>
      </c>
      <c r="P438" s="12"/>
      <c r="R438" s="12">
        <v>0</v>
      </c>
      <c r="S438" s="5">
        <v>2016</v>
      </c>
      <c r="T438" s="12">
        <v>0</v>
      </c>
      <c r="U438" s="5">
        <v>2016</v>
      </c>
      <c r="V438" s="12">
        <v>24.572649572649574</v>
      </c>
      <c r="W438" s="5">
        <v>2016</v>
      </c>
      <c r="X438" s="14">
        <v>0</v>
      </c>
      <c r="Y438" s="5">
        <v>2016</v>
      </c>
      <c r="Z438" s="14"/>
    </row>
    <row r="439" spans="1:26" ht="12.75" customHeight="1" x14ac:dyDescent="0.25">
      <c r="A439" s="5" t="s">
        <v>1002</v>
      </c>
      <c r="B439" s="5" t="s">
        <v>1000</v>
      </c>
      <c r="C439" s="5" t="s">
        <v>999</v>
      </c>
      <c r="D439" s="5" t="s">
        <v>620</v>
      </c>
      <c r="E439" s="5" t="s">
        <v>1004</v>
      </c>
      <c r="F439" s="5" t="s">
        <v>1003</v>
      </c>
      <c r="G439" s="5">
        <v>2</v>
      </c>
      <c r="H439" s="15">
        <v>1</v>
      </c>
      <c r="I439" s="4"/>
      <c r="J439" s="13">
        <v>2.1093035620676908</v>
      </c>
      <c r="K439" s="5">
        <v>2012</v>
      </c>
      <c r="L439" s="12">
        <v>100</v>
      </c>
      <c r="M439" s="5">
        <v>2012</v>
      </c>
      <c r="N439" s="12">
        <v>12.587412587412588</v>
      </c>
      <c r="O439" s="5">
        <v>2012</v>
      </c>
      <c r="P439" s="12"/>
      <c r="R439" s="12" t="s">
        <v>1569</v>
      </c>
      <c r="T439" s="12" t="s">
        <v>1569</v>
      </c>
      <c r="V439" s="12" t="s">
        <v>1569</v>
      </c>
      <c r="X439" s="14" t="s">
        <v>1569</v>
      </c>
      <c r="Z439" s="14"/>
    </row>
    <row r="440" spans="1:26" ht="12.75" customHeight="1" x14ac:dyDescent="0.25">
      <c r="A440" s="5" t="s">
        <v>324</v>
      </c>
      <c r="B440" s="5" t="s">
        <v>327</v>
      </c>
      <c r="C440" s="5" t="s">
        <v>326</v>
      </c>
      <c r="D440" s="5" t="s">
        <v>35</v>
      </c>
      <c r="E440" s="5" t="s">
        <v>328</v>
      </c>
      <c r="F440" s="5" t="s">
        <v>325</v>
      </c>
      <c r="G440" s="5">
        <v>1</v>
      </c>
      <c r="H440" s="15">
        <v>2</v>
      </c>
      <c r="I440" s="4" t="s">
        <v>1962</v>
      </c>
      <c r="J440" s="13">
        <v>2.4730346354010888</v>
      </c>
      <c r="K440" s="5">
        <v>2015</v>
      </c>
      <c r="L440" s="12">
        <v>100</v>
      </c>
      <c r="M440" s="5">
        <v>2015</v>
      </c>
      <c r="N440" s="12">
        <v>19</v>
      </c>
      <c r="O440" s="5">
        <v>2015</v>
      </c>
      <c r="P440" s="12"/>
      <c r="R440" s="12">
        <v>9</v>
      </c>
      <c r="S440" s="5">
        <v>2015</v>
      </c>
      <c r="T440" s="12">
        <v>20</v>
      </c>
      <c r="U440" s="5">
        <v>2015</v>
      </c>
      <c r="V440" s="12">
        <v>0</v>
      </c>
      <c r="W440" s="5">
        <v>2015</v>
      </c>
      <c r="X440" s="14">
        <v>12.676056338028168</v>
      </c>
      <c r="Y440" s="5">
        <v>2015</v>
      </c>
      <c r="Z440" s="14"/>
    </row>
    <row r="441" spans="1:26" ht="12.75" customHeight="1" x14ac:dyDescent="0.25">
      <c r="A441" s="5" t="s">
        <v>329</v>
      </c>
      <c r="B441" s="5" t="s">
        <v>327</v>
      </c>
      <c r="C441" s="5" t="s">
        <v>326</v>
      </c>
      <c r="D441" s="5" t="s">
        <v>35</v>
      </c>
      <c r="E441" s="5" t="s">
        <v>331</v>
      </c>
      <c r="F441" s="5" t="s">
        <v>330</v>
      </c>
      <c r="G441" s="5">
        <v>1</v>
      </c>
      <c r="H441" s="15">
        <v>2</v>
      </c>
      <c r="I441" s="4" t="s">
        <v>1962</v>
      </c>
      <c r="J441" s="13">
        <v>3.0514852945347291</v>
      </c>
      <c r="K441" s="5">
        <v>2011</v>
      </c>
      <c r="L441" s="12">
        <v>100</v>
      </c>
      <c r="M441" s="5">
        <v>2011</v>
      </c>
      <c r="N441" s="12">
        <v>24.24697288101671</v>
      </c>
      <c r="O441" s="5">
        <v>2011</v>
      </c>
      <c r="P441" s="12"/>
      <c r="R441" s="12">
        <v>0</v>
      </c>
      <c r="S441" s="5">
        <v>2011</v>
      </c>
      <c r="T441" s="12">
        <v>25</v>
      </c>
      <c r="U441" s="5">
        <v>2011</v>
      </c>
      <c r="V441" s="12">
        <v>0</v>
      </c>
      <c r="W441" s="5">
        <v>2011</v>
      </c>
      <c r="X441" s="14">
        <v>100</v>
      </c>
      <c r="Y441" s="5">
        <v>2011</v>
      </c>
      <c r="Z441" s="14"/>
    </row>
    <row r="442" spans="1:26" ht="12.75" customHeight="1" x14ac:dyDescent="0.25">
      <c r="A442" s="5" t="s">
        <v>332</v>
      </c>
      <c r="B442" s="5" t="s">
        <v>335</v>
      </c>
      <c r="C442" s="5" t="s">
        <v>334</v>
      </c>
      <c r="D442" s="5" t="s">
        <v>35</v>
      </c>
      <c r="E442" s="5" t="s">
        <v>336</v>
      </c>
      <c r="F442" s="5" t="s">
        <v>333</v>
      </c>
      <c r="G442" s="5">
        <v>2</v>
      </c>
      <c r="H442" s="15">
        <v>1</v>
      </c>
      <c r="I442" s="4" t="s">
        <v>3210</v>
      </c>
      <c r="J442" s="13">
        <v>1.2056220890934786</v>
      </c>
      <c r="K442" s="5">
        <v>2012</v>
      </c>
      <c r="L442" s="12">
        <v>99</v>
      </c>
      <c r="M442" s="5">
        <v>2012</v>
      </c>
      <c r="N442" s="12">
        <v>6</v>
      </c>
      <c r="O442" s="5">
        <v>2012</v>
      </c>
      <c r="P442" s="12"/>
      <c r="R442" s="12">
        <v>0</v>
      </c>
      <c r="S442" s="5">
        <v>2012</v>
      </c>
      <c r="T442" s="12">
        <v>30</v>
      </c>
      <c r="U442" s="5">
        <v>2012</v>
      </c>
      <c r="V442" s="12">
        <v>46.338028169014088</v>
      </c>
      <c r="W442" s="5">
        <v>2012</v>
      </c>
      <c r="X442" s="14">
        <v>100</v>
      </c>
      <c r="Y442" s="5">
        <v>2012</v>
      </c>
      <c r="Z442" s="14"/>
    </row>
    <row r="443" spans="1:26" ht="12.75" customHeight="1" x14ac:dyDescent="0.25">
      <c r="A443" s="5" t="s">
        <v>337</v>
      </c>
      <c r="B443" s="5" t="s">
        <v>335</v>
      </c>
      <c r="C443" s="5" t="s">
        <v>334</v>
      </c>
      <c r="D443" s="5" t="s">
        <v>35</v>
      </c>
      <c r="E443" s="5" t="s">
        <v>339</v>
      </c>
      <c r="F443" s="5" t="s">
        <v>338</v>
      </c>
      <c r="G443" s="5">
        <v>3</v>
      </c>
      <c r="H443" s="15">
        <v>1</v>
      </c>
      <c r="I443" s="4"/>
      <c r="J443" s="13">
        <v>1.0122290686577904</v>
      </c>
      <c r="K443" s="5">
        <v>2015</v>
      </c>
      <c r="L443" s="12">
        <v>100</v>
      </c>
      <c r="M443" s="5">
        <v>2015</v>
      </c>
      <c r="N443" s="12">
        <v>11.111111111111111</v>
      </c>
      <c r="O443" s="5">
        <v>2015</v>
      </c>
      <c r="P443" s="12"/>
      <c r="R443" s="12">
        <v>25.3</v>
      </c>
      <c r="S443" s="5">
        <v>2015</v>
      </c>
      <c r="T443" s="12">
        <v>45.03</v>
      </c>
      <c r="U443" s="5">
        <v>2015</v>
      </c>
      <c r="V443" s="12">
        <v>0</v>
      </c>
      <c r="W443" s="5">
        <v>2015</v>
      </c>
      <c r="X443" s="14">
        <v>100</v>
      </c>
      <c r="Y443" s="5">
        <v>2015</v>
      </c>
      <c r="Z443" s="14"/>
    </row>
    <row r="444" spans="1:26" ht="12.75" customHeight="1" x14ac:dyDescent="0.25">
      <c r="A444" s="5" t="s">
        <v>340</v>
      </c>
      <c r="B444" s="5" t="s">
        <v>343</v>
      </c>
      <c r="C444" s="5" t="s">
        <v>342</v>
      </c>
      <c r="D444" s="5" t="s">
        <v>35</v>
      </c>
      <c r="E444" s="5" t="s">
        <v>344</v>
      </c>
      <c r="F444" s="5" t="s">
        <v>341</v>
      </c>
      <c r="G444" s="5">
        <v>2</v>
      </c>
      <c r="H444" s="15">
        <v>1</v>
      </c>
      <c r="I444" s="4" t="s">
        <v>1963</v>
      </c>
      <c r="J444" s="13">
        <v>1.894714515740993</v>
      </c>
      <c r="K444" s="5">
        <v>2016</v>
      </c>
      <c r="L444" s="12" t="s">
        <v>1569</v>
      </c>
      <c r="N444" s="12">
        <v>0</v>
      </c>
      <c r="O444" s="5">
        <v>2016</v>
      </c>
      <c r="P444" s="12"/>
      <c r="R444" s="12">
        <v>33</v>
      </c>
      <c r="S444" s="5">
        <v>2016</v>
      </c>
      <c r="T444" s="12">
        <v>11</v>
      </c>
      <c r="U444" s="5">
        <v>2016</v>
      </c>
      <c r="V444" s="12">
        <v>0</v>
      </c>
      <c r="W444" s="5">
        <v>2016</v>
      </c>
      <c r="X444" s="14">
        <v>100</v>
      </c>
      <c r="Y444" s="5">
        <v>2016</v>
      </c>
      <c r="Z444" s="14"/>
    </row>
    <row r="445" spans="1:26" ht="12.75" customHeight="1" x14ac:dyDescent="0.25">
      <c r="A445" s="5" t="s">
        <v>345</v>
      </c>
      <c r="B445" s="5" t="s">
        <v>343</v>
      </c>
      <c r="C445" s="5" t="s">
        <v>342</v>
      </c>
      <c r="D445" s="5" t="s">
        <v>35</v>
      </c>
      <c r="E445" s="5" t="s">
        <v>347</v>
      </c>
      <c r="F445" s="5" t="s">
        <v>346</v>
      </c>
      <c r="G445" s="5">
        <v>2</v>
      </c>
      <c r="H445" s="15">
        <v>1</v>
      </c>
      <c r="I445" s="4" t="s">
        <v>1964</v>
      </c>
      <c r="J445" s="13">
        <v>1.7916899736736425</v>
      </c>
      <c r="K445" s="5">
        <v>2012</v>
      </c>
      <c r="L445" s="12" t="s">
        <v>1569</v>
      </c>
      <c r="N445" s="12" t="s">
        <v>1569</v>
      </c>
      <c r="P445" s="12"/>
      <c r="R445" s="12" t="s">
        <v>1569</v>
      </c>
      <c r="T445" s="12">
        <v>31</v>
      </c>
      <c r="U445" s="5">
        <v>2012</v>
      </c>
      <c r="V445" s="12" t="s">
        <v>1569</v>
      </c>
      <c r="X445" s="14" t="s">
        <v>1569</v>
      </c>
      <c r="Z445" s="14"/>
    </row>
    <row r="446" spans="1:26" ht="12.75" customHeight="1" x14ac:dyDescent="0.25">
      <c r="A446" s="5" t="s">
        <v>348</v>
      </c>
      <c r="B446" s="5" t="s">
        <v>343</v>
      </c>
      <c r="C446" s="5" t="s">
        <v>342</v>
      </c>
      <c r="D446" s="5" t="s">
        <v>35</v>
      </c>
      <c r="E446" s="5" t="s">
        <v>350</v>
      </c>
      <c r="F446" s="5" t="s">
        <v>349</v>
      </c>
      <c r="G446" s="5">
        <v>2</v>
      </c>
      <c r="H446" s="15">
        <v>2</v>
      </c>
      <c r="I446" s="4" t="s">
        <v>1965</v>
      </c>
      <c r="J446" s="13">
        <v>3.1283431568144362</v>
      </c>
      <c r="K446" s="5">
        <v>2015</v>
      </c>
      <c r="L446" s="12">
        <v>100</v>
      </c>
      <c r="M446" s="5">
        <v>2015</v>
      </c>
      <c r="N446" s="12">
        <v>11.523046092184369</v>
      </c>
      <c r="O446" s="5">
        <v>2015</v>
      </c>
      <c r="P446" s="12"/>
      <c r="R446" s="12">
        <v>0</v>
      </c>
      <c r="S446" s="5">
        <v>2015</v>
      </c>
      <c r="T446" s="12">
        <v>58.04</v>
      </c>
      <c r="U446" s="5">
        <v>2015</v>
      </c>
      <c r="V446" s="12">
        <v>0</v>
      </c>
      <c r="W446" s="5">
        <v>2015</v>
      </c>
      <c r="X446" s="14">
        <v>100</v>
      </c>
      <c r="Y446" s="5">
        <v>2015</v>
      </c>
      <c r="Z446" s="14"/>
    </row>
    <row r="447" spans="1:26" ht="12.75" customHeight="1" x14ac:dyDescent="0.25">
      <c r="A447" s="5" t="s">
        <v>351</v>
      </c>
      <c r="B447" s="5" t="s">
        <v>354</v>
      </c>
      <c r="C447" s="5" t="s">
        <v>353</v>
      </c>
      <c r="D447" s="5" t="s">
        <v>35</v>
      </c>
      <c r="E447" s="5" t="s">
        <v>355</v>
      </c>
      <c r="F447" s="5" t="s">
        <v>352</v>
      </c>
      <c r="G447" s="5">
        <v>1</v>
      </c>
      <c r="H447" s="15">
        <v>1</v>
      </c>
      <c r="I447" s="4"/>
      <c r="J447" s="13">
        <v>1.0006762145328509</v>
      </c>
      <c r="K447" s="5">
        <v>2012</v>
      </c>
      <c r="L447" s="12">
        <v>100</v>
      </c>
      <c r="M447" s="5">
        <v>2012</v>
      </c>
      <c r="N447" s="12">
        <v>15.871587158715869</v>
      </c>
      <c r="O447" s="5">
        <v>2012</v>
      </c>
      <c r="P447" s="12"/>
      <c r="R447" s="12">
        <v>0</v>
      </c>
      <c r="S447" s="5">
        <v>2012</v>
      </c>
      <c r="T447" s="12">
        <v>29</v>
      </c>
      <c r="U447" s="5">
        <v>2012</v>
      </c>
      <c r="V447" s="12">
        <v>0</v>
      </c>
      <c r="W447" s="5">
        <v>2012</v>
      </c>
      <c r="X447" s="14">
        <v>100</v>
      </c>
      <c r="Y447" s="5">
        <v>2012</v>
      </c>
      <c r="Z447" s="14"/>
    </row>
    <row r="448" spans="1:26" ht="12.75" customHeight="1" x14ac:dyDescent="0.25">
      <c r="A448" s="5" t="s">
        <v>1009</v>
      </c>
      <c r="B448" s="5" t="s">
        <v>1007</v>
      </c>
      <c r="C448" s="5" t="s">
        <v>1006</v>
      </c>
      <c r="D448" s="5" t="s">
        <v>620</v>
      </c>
      <c r="E448" s="5" t="s">
        <v>1011</v>
      </c>
      <c r="F448" s="5" t="s">
        <v>1010</v>
      </c>
      <c r="G448" s="5">
        <v>2</v>
      </c>
      <c r="H448" s="15">
        <v>2</v>
      </c>
      <c r="I448" s="4" t="s">
        <v>1966</v>
      </c>
      <c r="J448" s="13">
        <v>0.60855753607224794</v>
      </c>
      <c r="K448" s="5">
        <v>2012</v>
      </c>
      <c r="L448" s="12" t="s">
        <v>1569</v>
      </c>
      <c r="N448" s="12">
        <v>0</v>
      </c>
      <c r="O448" s="5">
        <v>2012</v>
      </c>
      <c r="P448" s="12"/>
      <c r="R448" s="12" t="s">
        <v>1569</v>
      </c>
      <c r="T448" s="12" t="s">
        <v>1569</v>
      </c>
      <c r="V448" s="12" t="s">
        <v>1569</v>
      </c>
      <c r="X448" s="14" t="s">
        <v>1569</v>
      </c>
      <c r="Z448" s="14"/>
    </row>
    <row r="449" spans="1:26" ht="12.75" customHeight="1" x14ac:dyDescent="0.25">
      <c r="A449" s="5" t="s">
        <v>1012</v>
      </c>
      <c r="B449" s="5" t="s">
        <v>1014</v>
      </c>
      <c r="C449" s="5" t="s">
        <v>1013</v>
      </c>
      <c r="D449" s="5" t="s">
        <v>620</v>
      </c>
      <c r="E449" s="5" t="s">
        <v>1015</v>
      </c>
      <c r="F449" s="5" t="s">
        <v>3212</v>
      </c>
      <c r="G449" s="5">
        <v>1</v>
      </c>
      <c r="H449" s="15">
        <v>1</v>
      </c>
      <c r="I449" s="4" t="s">
        <v>3211</v>
      </c>
      <c r="J449" s="13">
        <v>1.6797066858858289</v>
      </c>
      <c r="K449" s="5">
        <v>2012</v>
      </c>
      <c r="L449" s="12">
        <v>60</v>
      </c>
      <c r="M449" s="5">
        <v>2012</v>
      </c>
      <c r="N449" s="12">
        <v>7.9</v>
      </c>
      <c r="O449" s="5">
        <v>2012</v>
      </c>
      <c r="P449" s="12"/>
      <c r="R449" s="12" t="s">
        <v>1569</v>
      </c>
      <c r="T449" s="12" t="s">
        <v>1569</v>
      </c>
      <c r="V449" s="12" t="s">
        <v>1569</v>
      </c>
      <c r="X449" s="14" t="s">
        <v>1569</v>
      </c>
      <c r="Z449" s="14"/>
    </row>
    <row r="450" spans="1:26" ht="12.75" customHeight="1" x14ac:dyDescent="0.25">
      <c r="A450" s="5" t="s">
        <v>1340</v>
      </c>
      <c r="B450" s="5" t="s">
        <v>1535</v>
      </c>
      <c r="C450" s="5" t="s">
        <v>1342</v>
      </c>
      <c r="D450" s="5" t="s">
        <v>1038</v>
      </c>
      <c r="E450" s="5" t="s">
        <v>1343</v>
      </c>
      <c r="F450" s="5" t="s">
        <v>1341</v>
      </c>
      <c r="G450" s="5">
        <v>2</v>
      </c>
      <c r="H450" s="15">
        <v>2</v>
      </c>
      <c r="I450" s="4" t="s">
        <v>1967</v>
      </c>
      <c r="J450" s="13">
        <v>1.5210075805376297</v>
      </c>
      <c r="K450" s="5">
        <v>2010</v>
      </c>
      <c r="L450" s="12">
        <v>100</v>
      </c>
      <c r="M450" s="5">
        <v>2010</v>
      </c>
      <c r="N450" s="12">
        <v>0</v>
      </c>
      <c r="O450" s="5">
        <v>2010</v>
      </c>
      <c r="P450" s="12"/>
      <c r="R450" s="12">
        <v>0</v>
      </c>
      <c r="S450" s="5">
        <v>2010</v>
      </c>
      <c r="T450" s="12">
        <v>0.9</v>
      </c>
      <c r="U450" s="5">
        <v>2010</v>
      </c>
      <c r="V450" s="12">
        <v>0</v>
      </c>
      <c r="W450" s="5">
        <v>2010</v>
      </c>
      <c r="X450" s="14">
        <v>100</v>
      </c>
      <c r="Y450" s="5">
        <v>2010</v>
      </c>
      <c r="Z450" s="14"/>
    </row>
    <row r="451" spans="1:26" ht="12.75" customHeight="1" x14ac:dyDescent="0.25">
      <c r="A451" s="5" t="s">
        <v>1016</v>
      </c>
      <c r="B451" s="5" t="s">
        <v>1019</v>
      </c>
      <c r="C451" s="5" t="s">
        <v>1018</v>
      </c>
      <c r="D451" s="5" t="s">
        <v>620</v>
      </c>
      <c r="E451" s="5" t="s">
        <v>1020</v>
      </c>
      <c r="F451" s="5" t="s">
        <v>1017</v>
      </c>
      <c r="G451" s="5">
        <v>1</v>
      </c>
      <c r="H451" s="15">
        <v>2</v>
      </c>
      <c r="I451" s="4" t="s">
        <v>1968</v>
      </c>
      <c r="J451" s="13">
        <v>1.8049049324882889</v>
      </c>
      <c r="K451" s="5">
        <v>2014</v>
      </c>
      <c r="L451" s="12">
        <v>92</v>
      </c>
      <c r="M451" s="5">
        <v>2014</v>
      </c>
      <c r="N451" s="12">
        <v>8.6172344689378768</v>
      </c>
      <c r="O451" s="5">
        <v>2014</v>
      </c>
      <c r="P451" s="12"/>
      <c r="R451" s="12">
        <v>2.4405125076266012</v>
      </c>
      <c r="S451" s="5">
        <v>2014</v>
      </c>
      <c r="T451" s="12" t="s">
        <v>1569</v>
      </c>
      <c r="V451" s="12" t="s">
        <v>1569</v>
      </c>
      <c r="X451" s="14">
        <v>84.26401152030131</v>
      </c>
      <c r="Y451" s="5">
        <v>2014</v>
      </c>
      <c r="Z451" s="14"/>
    </row>
    <row r="452" spans="1:26" ht="12.75" customHeight="1" x14ac:dyDescent="0.25">
      <c r="A452" s="5" t="s">
        <v>1021</v>
      </c>
      <c r="B452" s="5" t="s">
        <v>1019</v>
      </c>
      <c r="C452" s="5" t="s">
        <v>1018</v>
      </c>
      <c r="D452" s="5" t="s">
        <v>620</v>
      </c>
      <c r="E452" s="5" t="s">
        <v>1023</v>
      </c>
      <c r="F452" s="5" t="s">
        <v>1022</v>
      </c>
      <c r="G452" s="5">
        <v>1</v>
      </c>
      <c r="H452" s="15">
        <v>1</v>
      </c>
      <c r="I452" s="4"/>
      <c r="J452" s="13">
        <v>0.89119157867871923</v>
      </c>
      <c r="K452" s="5">
        <v>2014</v>
      </c>
      <c r="L452" s="12">
        <v>97</v>
      </c>
      <c r="M452" s="5">
        <v>2014</v>
      </c>
      <c r="N452" s="12">
        <v>15.825914935707223</v>
      </c>
      <c r="O452" s="5">
        <v>2014</v>
      </c>
      <c r="P452" s="12"/>
      <c r="R452" s="12">
        <v>15</v>
      </c>
      <c r="S452" s="5">
        <v>2014</v>
      </c>
      <c r="T452" s="12">
        <v>0</v>
      </c>
      <c r="U452" s="5">
        <v>2014</v>
      </c>
      <c r="V452" s="12">
        <v>0</v>
      </c>
      <c r="W452" s="5">
        <v>2014</v>
      </c>
      <c r="X452" s="14">
        <v>100</v>
      </c>
      <c r="Y452" s="5">
        <v>2014</v>
      </c>
      <c r="Z452" s="14"/>
    </row>
    <row r="453" spans="1:26" ht="12.75" customHeight="1" x14ac:dyDescent="0.25">
      <c r="A453" s="5" t="s">
        <v>588</v>
      </c>
      <c r="B453" s="5" t="s">
        <v>1536</v>
      </c>
      <c r="C453" s="5" t="s">
        <v>590</v>
      </c>
      <c r="D453" s="5" t="s">
        <v>360</v>
      </c>
      <c r="E453" s="5" t="s">
        <v>1594</v>
      </c>
      <c r="F453" s="5" t="s">
        <v>589</v>
      </c>
      <c r="G453" s="5">
        <v>1</v>
      </c>
      <c r="H453" s="15">
        <v>1</v>
      </c>
      <c r="I453" s="4" t="s">
        <v>1969</v>
      </c>
      <c r="J453" s="13">
        <v>0.85714285546357072</v>
      </c>
      <c r="K453" s="5">
        <v>2016</v>
      </c>
      <c r="L453" s="12">
        <v>70</v>
      </c>
      <c r="M453" s="5">
        <v>2016</v>
      </c>
      <c r="N453" s="12">
        <v>10</v>
      </c>
      <c r="O453" s="5">
        <v>2016</v>
      </c>
      <c r="P453" s="12"/>
      <c r="R453" s="12">
        <v>0</v>
      </c>
      <c r="S453" s="5">
        <v>2016</v>
      </c>
      <c r="T453" s="12">
        <v>0</v>
      </c>
      <c r="U453" s="5">
        <v>2016</v>
      </c>
      <c r="V453" s="12">
        <v>0</v>
      </c>
      <c r="W453" s="5">
        <v>2016</v>
      </c>
      <c r="X453" s="14">
        <v>100</v>
      </c>
      <c r="Y453" s="5">
        <v>2016</v>
      </c>
      <c r="Z453" s="14"/>
    </row>
    <row r="454" spans="1:26" ht="12.75" customHeight="1" x14ac:dyDescent="0.25">
      <c r="A454" s="5" t="s">
        <v>1027</v>
      </c>
      <c r="B454" s="5" t="s">
        <v>1030</v>
      </c>
      <c r="C454" s="5" t="s">
        <v>1029</v>
      </c>
      <c r="D454" s="5" t="s">
        <v>620</v>
      </c>
      <c r="E454" s="5" t="s">
        <v>1031</v>
      </c>
      <c r="F454" s="5" t="s">
        <v>1028</v>
      </c>
      <c r="G454" s="5">
        <v>2</v>
      </c>
      <c r="H454" s="15">
        <v>1</v>
      </c>
      <c r="I454" s="4"/>
      <c r="J454" s="13">
        <v>0.84470901368269224</v>
      </c>
      <c r="K454" s="5">
        <v>2011</v>
      </c>
      <c r="L454" s="12">
        <v>45</v>
      </c>
      <c r="M454" s="5">
        <v>2011</v>
      </c>
      <c r="N454" s="12">
        <v>7.0000000000000009</v>
      </c>
      <c r="O454" s="5">
        <v>2011</v>
      </c>
      <c r="P454" s="12"/>
      <c r="R454" s="12">
        <v>0</v>
      </c>
      <c r="S454" s="5">
        <v>2011</v>
      </c>
      <c r="T454" s="12">
        <v>0</v>
      </c>
      <c r="U454" s="5">
        <v>2011</v>
      </c>
      <c r="V454" s="12">
        <v>0</v>
      </c>
      <c r="W454" s="5">
        <v>2011</v>
      </c>
      <c r="X454" s="14">
        <v>27.659574468085101</v>
      </c>
      <c r="Y454" s="5">
        <v>2011</v>
      </c>
      <c r="Z454" s="14"/>
    </row>
    <row r="455" spans="1:26" ht="12.75" customHeight="1" x14ac:dyDescent="0.25">
      <c r="A455" s="5" t="s">
        <v>1032</v>
      </c>
      <c r="B455" s="5" t="s">
        <v>1030</v>
      </c>
      <c r="C455" s="5" t="s">
        <v>1029</v>
      </c>
      <c r="D455" s="5" t="s">
        <v>620</v>
      </c>
      <c r="E455" s="5" t="s">
        <v>1595</v>
      </c>
      <c r="F455" s="5" t="s">
        <v>1033</v>
      </c>
      <c r="G455" s="5">
        <v>2</v>
      </c>
      <c r="H455" s="15">
        <v>1</v>
      </c>
      <c r="I455" s="4"/>
      <c r="J455" s="13">
        <v>0.51999999999999991</v>
      </c>
      <c r="K455" s="5">
        <v>2012</v>
      </c>
      <c r="L455" s="12" t="s">
        <v>1569</v>
      </c>
      <c r="N455" s="12">
        <v>8.3308330833083311</v>
      </c>
      <c r="O455" s="5">
        <v>2012</v>
      </c>
      <c r="P455" s="12"/>
      <c r="R455" s="12" t="s">
        <v>1569</v>
      </c>
      <c r="T455" s="12" t="s">
        <v>1569</v>
      </c>
      <c r="V455" s="12" t="s">
        <v>1569</v>
      </c>
      <c r="X455" s="14" t="s">
        <v>1569</v>
      </c>
      <c r="Z455" s="14"/>
    </row>
    <row r="456" spans="1:26" ht="12.75" customHeight="1" x14ac:dyDescent="0.25">
      <c r="A456" s="5" t="s">
        <v>591</v>
      </c>
      <c r="B456" s="5" t="s">
        <v>9</v>
      </c>
      <c r="C456" s="5" t="s">
        <v>593</v>
      </c>
      <c r="D456" s="5" t="s">
        <v>360</v>
      </c>
      <c r="E456" s="5" t="s">
        <v>10</v>
      </c>
      <c r="F456" s="5" t="s">
        <v>592</v>
      </c>
      <c r="G456" s="5">
        <v>2</v>
      </c>
      <c r="H456" s="15">
        <v>2</v>
      </c>
      <c r="I456" s="4" t="s">
        <v>1970</v>
      </c>
      <c r="J456" s="13"/>
      <c r="L456" s="12">
        <v>97</v>
      </c>
      <c r="M456" s="5">
        <v>2000</v>
      </c>
      <c r="N456" s="12">
        <v>18.174515513605787</v>
      </c>
      <c r="O456" s="5">
        <v>2000</v>
      </c>
      <c r="P456" s="12"/>
      <c r="R456" s="12" t="s">
        <v>1569</v>
      </c>
      <c r="T456" s="12" t="s">
        <v>1569</v>
      </c>
      <c r="V456" s="12" t="s">
        <v>1569</v>
      </c>
      <c r="X456" s="14" t="s">
        <v>1569</v>
      </c>
      <c r="Z456" s="14"/>
    </row>
    <row r="457" spans="1:26" ht="12.75" customHeight="1" x14ac:dyDescent="0.25">
      <c r="A457" s="5" t="s">
        <v>594</v>
      </c>
      <c r="B457" s="5" t="s">
        <v>9</v>
      </c>
      <c r="C457" s="5" t="s">
        <v>593</v>
      </c>
      <c r="D457" s="5" t="s">
        <v>360</v>
      </c>
      <c r="E457" s="5" t="s">
        <v>596</v>
      </c>
      <c r="F457" s="5" t="s">
        <v>595</v>
      </c>
      <c r="G457" s="5">
        <v>2</v>
      </c>
      <c r="H457" s="15">
        <v>2</v>
      </c>
      <c r="I457" s="4" t="s">
        <v>1971</v>
      </c>
      <c r="J457" s="13">
        <v>0.66417600664175835</v>
      </c>
      <c r="K457" s="5">
        <v>2014</v>
      </c>
      <c r="L457" s="12">
        <v>99</v>
      </c>
      <c r="M457" s="5">
        <v>2014</v>
      </c>
      <c r="N457" s="12">
        <v>10.199999999999998</v>
      </c>
      <c r="O457" s="5">
        <v>2014</v>
      </c>
      <c r="P457" s="12"/>
      <c r="R457" s="12" t="s">
        <v>1569</v>
      </c>
      <c r="T457" s="12" t="s">
        <v>1569</v>
      </c>
      <c r="V457" s="12" t="s">
        <v>1569</v>
      </c>
      <c r="X457" s="14" t="s">
        <v>1569</v>
      </c>
      <c r="Z457" s="14"/>
    </row>
    <row r="458" spans="1:26" ht="12.75" customHeight="1" x14ac:dyDescent="0.25">
      <c r="A458" s="5" t="s">
        <v>597</v>
      </c>
      <c r="B458" s="5" t="s">
        <v>9</v>
      </c>
      <c r="C458" s="5" t="s">
        <v>593</v>
      </c>
      <c r="D458" s="5" t="s">
        <v>360</v>
      </c>
      <c r="E458" s="5" t="s">
        <v>599</v>
      </c>
      <c r="F458" s="5" t="s">
        <v>598</v>
      </c>
      <c r="G458" s="5">
        <v>2</v>
      </c>
      <c r="H458" s="15">
        <v>2</v>
      </c>
      <c r="I458" s="4" t="s">
        <v>1972</v>
      </c>
      <c r="J458" s="13">
        <v>0.71232876712328763</v>
      </c>
      <c r="K458" s="5">
        <v>2012</v>
      </c>
      <c r="L458" s="12">
        <v>50</v>
      </c>
      <c r="M458" s="5">
        <v>2012</v>
      </c>
      <c r="N458" s="12">
        <v>8.6</v>
      </c>
      <c r="O458" s="5">
        <v>2012</v>
      </c>
      <c r="P458" s="12"/>
      <c r="R458" s="12" t="s">
        <v>1569</v>
      </c>
      <c r="T458" s="12" t="s">
        <v>1569</v>
      </c>
      <c r="V458" s="12" t="s">
        <v>1569</v>
      </c>
      <c r="X458" s="14" t="s">
        <v>1569</v>
      </c>
      <c r="Z458" s="14"/>
    </row>
    <row r="459" spans="1:26" ht="12.75" customHeight="1" x14ac:dyDescent="0.25">
      <c r="A459" s="5" t="s">
        <v>600</v>
      </c>
      <c r="B459" s="5" t="s">
        <v>9</v>
      </c>
      <c r="C459" s="5" t="s">
        <v>593</v>
      </c>
      <c r="D459" s="5" t="s">
        <v>360</v>
      </c>
      <c r="E459" s="5" t="s">
        <v>602</v>
      </c>
      <c r="F459" s="5" t="s">
        <v>601</v>
      </c>
      <c r="G459" s="5">
        <v>2</v>
      </c>
      <c r="H459" s="15">
        <v>2</v>
      </c>
      <c r="I459" s="4" t="s">
        <v>1973</v>
      </c>
      <c r="J459" s="13">
        <v>0.65753424657533777</v>
      </c>
      <c r="K459" s="5">
        <v>2012</v>
      </c>
      <c r="L459" s="12" t="s">
        <v>1569</v>
      </c>
      <c r="N459" s="12">
        <v>9.1</v>
      </c>
      <c r="O459" s="5">
        <v>2012</v>
      </c>
      <c r="P459" s="12"/>
      <c r="R459" s="12" t="s">
        <v>1569</v>
      </c>
      <c r="T459" s="12" t="s">
        <v>1569</v>
      </c>
      <c r="V459" s="12" t="s">
        <v>1569</v>
      </c>
      <c r="X459" s="14" t="s">
        <v>1569</v>
      </c>
      <c r="Z459" s="14"/>
    </row>
    <row r="460" spans="1:26" ht="12.75" customHeight="1" x14ac:dyDescent="0.25">
      <c r="A460" s="5" t="s">
        <v>603</v>
      </c>
      <c r="B460" s="5" t="s">
        <v>9</v>
      </c>
      <c r="C460" s="5" t="s">
        <v>593</v>
      </c>
      <c r="D460" s="5" t="s">
        <v>360</v>
      </c>
      <c r="E460" s="5" t="s">
        <v>605</v>
      </c>
      <c r="F460" s="5" t="s">
        <v>604</v>
      </c>
      <c r="G460" s="5">
        <v>2</v>
      </c>
      <c r="H460" s="15">
        <v>2</v>
      </c>
      <c r="I460" s="4" t="s">
        <v>1971</v>
      </c>
      <c r="J460" s="13">
        <v>0.76712328767123272</v>
      </c>
      <c r="K460" s="5">
        <v>2012</v>
      </c>
      <c r="L460" s="12" t="s">
        <v>1569</v>
      </c>
      <c r="N460" s="12">
        <v>11</v>
      </c>
      <c r="O460" s="5">
        <v>2012</v>
      </c>
      <c r="P460" s="12"/>
      <c r="R460" s="12" t="s">
        <v>1569</v>
      </c>
      <c r="T460" s="12" t="s">
        <v>1569</v>
      </c>
      <c r="V460" s="12" t="s">
        <v>1569</v>
      </c>
      <c r="X460" s="14" t="s">
        <v>1569</v>
      </c>
      <c r="Z460" s="14"/>
    </row>
    <row r="461" spans="1:26" ht="12.75" customHeight="1" x14ac:dyDescent="0.25">
      <c r="A461" s="5" t="s">
        <v>606</v>
      </c>
      <c r="B461" s="5" t="s">
        <v>9</v>
      </c>
      <c r="C461" s="5" t="s">
        <v>593</v>
      </c>
      <c r="D461" s="5" t="s">
        <v>360</v>
      </c>
      <c r="E461" s="5" t="s">
        <v>608</v>
      </c>
      <c r="F461" s="5" t="s">
        <v>607</v>
      </c>
      <c r="G461" s="5">
        <v>2</v>
      </c>
      <c r="H461" s="15">
        <v>3</v>
      </c>
      <c r="I461" s="4" t="s">
        <v>1974</v>
      </c>
      <c r="J461" s="13" t="s">
        <v>1569</v>
      </c>
      <c r="L461" s="12" t="s">
        <v>1569</v>
      </c>
      <c r="N461" s="12">
        <v>7.0000000000000009</v>
      </c>
      <c r="P461" s="12"/>
      <c r="R461" s="12" t="s">
        <v>1569</v>
      </c>
      <c r="T461" s="12" t="s">
        <v>1569</v>
      </c>
      <c r="V461" s="12" t="s">
        <v>1569</v>
      </c>
      <c r="X461" s="14" t="s">
        <v>1569</v>
      </c>
      <c r="Z461" s="14"/>
    </row>
    <row r="462" spans="1:26" ht="12.75" customHeight="1" x14ac:dyDescent="0.25">
      <c r="A462" s="5" t="s">
        <v>611</v>
      </c>
      <c r="B462" s="5" t="s">
        <v>9</v>
      </c>
      <c r="C462" s="5" t="s">
        <v>593</v>
      </c>
      <c r="D462" s="5" t="s">
        <v>360</v>
      </c>
      <c r="E462" s="5" t="s">
        <v>613</v>
      </c>
      <c r="F462" s="5" t="s">
        <v>612</v>
      </c>
      <c r="G462" s="5">
        <v>2</v>
      </c>
      <c r="H462" s="15">
        <v>3</v>
      </c>
      <c r="I462" s="4" t="s">
        <v>1974</v>
      </c>
      <c r="J462" s="13" t="s">
        <v>1569</v>
      </c>
      <c r="L462" s="12" t="s">
        <v>1569</v>
      </c>
      <c r="N462" s="12">
        <v>40</v>
      </c>
      <c r="P462" s="12"/>
      <c r="R462" s="12" t="s">
        <v>1569</v>
      </c>
      <c r="T462" s="12" t="s">
        <v>1569</v>
      </c>
      <c r="V462" s="12" t="s">
        <v>1569</v>
      </c>
      <c r="X462" s="14" t="s">
        <v>1569</v>
      </c>
      <c r="Z462" s="14"/>
    </row>
    <row r="463" spans="1:26" ht="12.75" customHeight="1" x14ac:dyDescent="0.25">
      <c r="A463" s="5" t="s">
        <v>614</v>
      </c>
      <c r="B463" s="5" t="s">
        <v>9</v>
      </c>
      <c r="C463" s="5" t="s">
        <v>593</v>
      </c>
      <c r="D463" s="5" t="s">
        <v>360</v>
      </c>
      <c r="E463" s="5" t="s">
        <v>1596</v>
      </c>
      <c r="F463" s="5" t="s">
        <v>615</v>
      </c>
      <c r="G463" s="5">
        <v>2</v>
      </c>
      <c r="H463" s="15">
        <v>3</v>
      </c>
      <c r="I463" s="4" t="s">
        <v>1976</v>
      </c>
      <c r="J463" s="13" t="s">
        <v>1569</v>
      </c>
      <c r="L463" s="12" t="s">
        <v>1569</v>
      </c>
      <c r="N463" s="12">
        <v>23</v>
      </c>
      <c r="P463" s="12"/>
      <c r="R463" s="12" t="s">
        <v>1569</v>
      </c>
      <c r="T463" s="12" t="s">
        <v>1569</v>
      </c>
      <c r="V463" s="12" t="s">
        <v>1569</v>
      </c>
      <c r="X463" s="14" t="s">
        <v>1569</v>
      </c>
      <c r="Z463" s="14"/>
    </row>
    <row r="464" spans="1:26" ht="12.75" customHeight="1" x14ac:dyDescent="0.25">
      <c r="A464" s="5" t="s">
        <v>1977</v>
      </c>
      <c r="B464" s="5" t="s">
        <v>1046</v>
      </c>
      <c r="C464" s="5" t="s">
        <v>1045</v>
      </c>
      <c r="D464" s="5" t="s">
        <v>1038</v>
      </c>
      <c r="E464" s="5" t="s">
        <v>2128</v>
      </c>
      <c r="F464" s="5" t="s">
        <v>2226</v>
      </c>
      <c r="G464" s="5">
        <v>1</v>
      </c>
      <c r="H464" s="5">
        <v>1</v>
      </c>
      <c r="I464" s="5" t="s">
        <v>2307</v>
      </c>
      <c r="J464" s="13">
        <v>0.49959709911361805</v>
      </c>
      <c r="K464" s="5">
        <v>2017</v>
      </c>
      <c r="L464" s="12">
        <v>12</v>
      </c>
      <c r="M464" s="5">
        <v>2015</v>
      </c>
      <c r="N464" s="12"/>
      <c r="P464" s="12"/>
      <c r="R464" s="12">
        <v>1.0909090665253727</v>
      </c>
      <c r="S464" s="5">
        <v>2015</v>
      </c>
      <c r="T464" s="12">
        <v>0</v>
      </c>
      <c r="U464" s="5">
        <v>2015</v>
      </c>
      <c r="V464" s="12">
        <v>0</v>
      </c>
      <c r="W464" s="5">
        <v>2015</v>
      </c>
      <c r="X464" s="14">
        <v>43.90243721926344</v>
      </c>
      <c r="Y464" s="5">
        <v>2015</v>
      </c>
      <c r="Z464" s="14"/>
    </row>
    <row r="465" spans="1:26" ht="12.75" customHeight="1" x14ac:dyDescent="0.25">
      <c r="A465" s="5" t="s">
        <v>1978</v>
      </c>
      <c r="B465" s="5" t="s">
        <v>1046</v>
      </c>
      <c r="C465" s="5" t="s">
        <v>1045</v>
      </c>
      <c r="D465" s="5" t="s">
        <v>1038</v>
      </c>
      <c r="E465" s="5" t="s">
        <v>2129</v>
      </c>
      <c r="F465" s="5" t="s">
        <v>2227</v>
      </c>
      <c r="G465" s="5">
        <v>1</v>
      </c>
      <c r="H465" s="5">
        <v>1</v>
      </c>
      <c r="I465" s="5" t="s">
        <v>2308</v>
      </c>
      <c r="J465" s="13">
        <v>0.75251141552511425</v>
      </c>
      <c r="K465" s="5">
        <v>2017</v>
      </c>
      <c r="L465" s="12">
        <v>100</v>
      </c>
      <c r="M465" s="5">
        <v>2017</v>
      </c>
      <c r="N465" s="12"/>
      <c r="P465" s="12"/>
      <c r="R465" s="12">
        <v>1</v>
      </c>
      <c r="S465" s="5">
        <v>2015</v>
      </c>
      <c r="T465" s="12">
        <v>0</v>
      </c>
      <c r="U465" s="5">
        <v>2015</v>
      </c>
      <c r="V465" s="12">
        <v>0</v>
      </c>
      <c r="W465" s="5">
        <v>2015</v>
      </c>
      <c r="X465" s="14">
        <v>43.902439024390247</v>
      </c>
      <c r="Y465" s="5">
        <v>2015</v>
      </c>
      <c r="Z465" s="14"/>
    </row>
    <row r="466" spans="1:26" ht="12.75" customHeight="1" x14ac:dyDescent="0.25">
      <c r="A466" s="5" t="s">
        <v>1979</v>
      </c>
      <c r="B466" s="5" t="s">
        <v>1046</v>
      </c>
      <c r="C466" s="5" t="s">
        <v>1045</v>
      </c>
      <c r="D466" s="5" t="s">
        <v>1038</v>
      </c>
      <c r="E466" s="5" t="s">
        <v>1047</v>
      </c>
      <c r="F466" s="5" t="s">
        <v>1044</v>
      </c>
      <c r="G466" s="5">
        <v>1</v>
      </c>
      <c r="H466" s="5">
        <v>1</v>
      </c>
      <c r="I466" s="5" t="s">
        <v>2309</v>
      </c>
      <c r="J466" s="13">
        <v>0.9403924472417623</v>
      </c>
      <c r="K466" s="5">
        <v>2017</v>
      </c>
      <c r="L466" s="12">
        <v>100</v>
      </c>
      <c r="M466" s="5">
        <v>2017</v>
      </c>
      <c r="N466" s="12"/>
      <c r="P466" s="12"/>
      <c r="R466" s="12">
        <v>1</v>
      </c>
      <c r="S466" s="5">
        <v>2015</v>
      </c>
      <c r="T466" s="12">
        <v>0</v>
      </c>
      <c r="U466" s="5">
        <v>2015</v>
      </c>
      <c r="V466" s="12">
        <v>0</v>
      </c>
      <c r="W466" s="5">
        <v>2015</v>
      </c>
      <c r="X466" s="14">
        <v>43.902439024390247</v>
      </c>
      <c r="Y466" s="5">
        <v>2015</v>
      </c>
      <c r="Z466" s="14"/>
    </row>
    <row r="467" spans="1:26" ht="12.75" customHeight="1" x14ac:dyDescent="0.25">
      <c r="A467" s="5" t="s">
        <v>1980</v>
      </c>
      <c r="B467" s="5" t="s">
        <v>1046</v>
      </c>
      <c r="C467" s="5" t="s">
        <v>1045</v>
      </c>
      <c r="D467" s="5" t="s">
        <v>1038</v>
      </c>
      <c r="E467" s="5" t="s">
        <v>2130</v>
      </c>
      <c r="F467" s="5" t="s">
        <v>2228</v>
      </c>
      <c r="G467" s="5">
        <v>1</v>
      </c>
      <c r="H467" s="5">
        <v>1</v>
      </c>
      <c r="I467" s="5" t="s">
        <v>2308</v>
      </c>
      <c r="J467" s="13">
        <v>0.85485440526985557</v>
      </c>
      <c r="K467" s="5">
        <v>2017</v>
      </c>
      <c r="L467" s="12">
        <v>70</v>
      </c>
      <c r="M467" s="5">
        <v>2015</v>
      </c>
      <c r="N467" s="12"/>
      <c r="P467" s="12"/>
      <c r="R467" s="12">
        <v>0.99999998745165275</v>
      </c>
      <c r="S467" s="5">
        <v>2015</v>
      </c>
      <c r="T467" s="12">
        <v>0</v>
      </c>
      <c r="U467" s="5">
        <v>2015</v>
      </c>
      <c r="V467" s="12">
        <v>0</v>
      </c>
      <c r="W467" s="5">
        <v>2015</v>
      </c>
      <c r="X467" s="14">
        <v>43.910256410256409</v>
      </c>
      <c r="Y467" s="5">
        <v>2015</v>
      </c>
      <c r="Z467" s="14"/>
    </row>
    <row r="468" spans="1:26" ht="12.75" customHeight="1" x14ac:dyDescent="0.25">
      <c r="A468" s="5" t="s">
        <v>1981</v>
      </c>
      <c r="B468" s="5" t="s">
        <v>1046</v>
      </c>
      <c r="C468" s="5" t="s">
        <v>1045</v>
      </c>
      <c r="D468" s="5" t="s">
        <v>1038</v>
      </c>
      <c r="E468" s="5" t="s">
        <v>2131</v>
      </c>
      <c r="F468" s="5" t="s">
        <v>2229</v>
      </c>
      <c r="G468" s="5">
        <v>1</v>
      </c>
      <c r="H468" s="5">
        <v>1</v>
      </c>
      <c r="I468" s="5" t="s">
        <v>2310</v>
      </c>
      <c r="J468" s="13">
        <v>0.80175532230326751</v>
      </c>
      <c r="K468" s="5">
        <v>2017</v>
      </c>
      <c r="L468" s="12">
        <v>80</v>
      </c>
      <c r="M468" s="5">
        <v>2015</v>
      </c>
      <c r="N468" s="12"/>
      <c r="P468" s="12"/>
      <c r="R468" s="12">
        <v>0.99999997402443574</v>
      </c>
      <c r="S468" s="5">
        <v>2015</v>
      </c>
      <c r="T468" s="12">
        <v>0</v>
      </c>
      <c r="U468" s="5">
        <v>2015</v>
      </c>
      <c r="V468" s="12">
        <v>0</v>
      </c>
      <c r="W468" s="5">
        <v>2015</v>
      </c>
      <c r="X468" s="14">
        <v>44.075829383886258</v>
      </c>
      <c r="Y468" s="5">
        <v>2015</v>
      </c>
      <c r="Z468" s="14"/>
    </row>
    <row r="469" spans="1:26" ht="12.75" customHeight="1" x14ac:dyDescent="0.25">
      <c r="A469" s="5" t="s">
        <v>1982</v>
      </c>
      <c r="B469" s="5" t="s">
        <v>1058</v>
      </c>
      <c r="C469" s="5" t="s">
        <v>1057</v>
      </c>
      <c r="D469" s="5" t="s">
        <v>1038</v>
      </c>
      <c r="E469" s="5" t="s">
        <v>2132</v>
      </c>
      <c r="F469" s="5" t="s">
        <v>2230</v>
      </c>
      <c r="G469" s="5">
        <v>2</v>
      </c>
      <c r="H469" s="5">
        <v>1</v>
      </c>
      <c r="I469" s="5" t="s">
        <v>2311</v>
      </c>
      <c r="J469" s="13" t="s">
        <v>1569</v>
      </c>
      <c r="K469" s="5" t="s">
        <v>1569</v>
      </c>
      <c r="L469" s="12">
        <v>91.900001525878906</v>
      </c>
      <c r="M469" s="5">
        <v>2010</v>
      </c>
      <c r="N469" s="12"/>
      <c r="P469" s="12"/>
      <c r="R469" s="12" t="s">
        <v>1569</v>
      </c>
      <c r="S469" s="5" t="s">
        <v>1569</v>
      </c>
      <c r="T469" s="12" t="s">
        <v>1569</v>
      </c>
      <c r="U469" s="5" t="s">
        <v>1569</v>
      </c>
      <c r="V469" s="12" t="s">
        <v>1569</v>
      </c>
      <c r="W469" s="5" t="s">
        <v>1569</v>
      </c>
      <c r="X469" s="14" t="s">
        <v>1569</v>
      </c>
      <c r="Y469" s="5" t="s">
        <v>1569</v>
      </c>
      <c r="Z469" s="14"/>
    </row>
    <row r="470" spans="1:26" ht="12.75" customHeight="1" x14ac:dyDescent="0.25">
      <c r="A470" s="5" t="s">
        <v>1983</v>
      </c>
      <c r="B470" s="5" t="s">
        <v>1058</v>
      </c>
      <c r="C470" s="5" t="s">
        <v>1057</v>
      </c>
      <c r="D470" s="5" t="s">
        <v>1038</v>
      </c>
      <c r="E470" s="5" t="s">
        <v>2133</v>
      </c>
      <c r="F470" s="5" t="s">
        <v>2231</v>
      </c>
      <c r="G470" s="5">
        <v>1</v>
      </c>
      <c r="H470" s="5">
        <v>1</v>
      </c>
      <c r="I470" s="5" t="s">
        <v>2312</v>
      </c>
      <c r="J470" s="13" t="s">
        <v>1569</v>
      </c>
      <c r="K470" s="5" t="s">
        <v>1569</v>
      </c>
      <c r="L470" s="12">
        <v>93</v>
      </c>
      <c r="M470" s="5">
        <v>2010</v>
      </c>
      <c r="N470" s="12"/>
      <c r="P470" s="12"/>
      <c r="R470" s="12" t="s">
        <v>1569</v>
      </c>
      <c r="S470" s="5" t="s">
        <v>1569</v>
      </c>
      <c r="T470" s="12" t="s">
        <v>1569</v>
      </c>
      <c r="U470" s="5" t="s">
        <v>1569</v>
      </c>
      <c r="V470" s="12" t="s">
        <v>1569</v>
      </c>
      <c r="W470" s="5" t="s">
        <v>1569</v>
      </c>
      <c r="X470" s="14" t="s">
        <v>1569</v>
      </c>
      <c r="Y470" s="5" t="s">
        <v>1569</v>
      </c>
      <c r="Z470" s="14"/>
    </row>
    <row r="471" spans="1:26" ht="12.75" customHeight="1" x14ac:dyDescent="0.25">
      <c r="A471" s="5" t="s">
        <v>1984</v>
      </c>
      <c r="B471" s="5" t="s">
        <v>1058</v>
      </c>
      <c r="C471" s="5" t="s">
        <v>1057</v>
      </c>
      <c r="D471" s="5" t="s">
        <v>1038</v>
      </c>
      <c r="E471" s="5" t="s">
        <v>2134</v>
      </c>
      <c r="F471" s="5" t="s">
        <v>2232</v>
      </c>
      <c r="G471" s="5">
        <v>1</v>
      </c>
      <c r="H471" s="5">
        <v>1</v>
      </c>
      <c r="I471" s="5" t="s">
        <v>2313</v>
      </c>
      <c r="J471" s="13" t="s">
        <v>1569</v>
      </c>
      <c r="K471" s="5" t="s">
        <v>1569</v>
      </c>
      <c r="L471" s="12">
        <v>97.699996948242202</v>
      </c>
      <c r="M471" s="5">
        <v>2010</v>
      </c>
      <c r="N471" s="12"/>
      <c r="P471" s="12"/>
      <c r="R471" s="12" t="s">
        <v>1569</v>
      </c>
      <c r="S471" s="5" t="s">
        <v>1569</v>
      </c>
      <c r="T471" s="12" t="s">
        <v>1569</v>
      </c>
      <c r="U471" s="5" t="s">
        <v>1569</v>
      </c>
      <c r="V471" s="12" t="s">
        <v>1569</v>
      </c>
      <c r="W471" s="5" t="s">
        <v>1569</v>
      </c>
      <c r="X471" s="14" t="s">
        <v>1569</v>
      </c>
      <c r="Y471" s="5" t="s">
        <v>1569</v>
      </c>
      <c r="Z471" s="14"/>
    </row>
    <row r="472" spans="1:26" ht="12.75" customHeight="1" x14ac:dyDescent="0.25">
      <c r="A472" s="5" t="s">
        <v>1985</v>
      </c>
      <c r="B472" s="5" t="s">
        <v>1067</v>
      </c>
      <c r="C472" s="5" t="s">
        <v>1066</v>
      </c>
      <c r="D472" s="5" t="s">
        <v>1038</v>
      </c>
      <c r="E472" s="5" t="s">
        <v>2135</v>
      </c>
      <c r="F472" s="5" t="s">
        <v>2233</v>
      </c>
      <c r="G472" s="5">
        <v>1</v>
      </c>
      <c r="H472" s="5">
        <v>2</v>
      </c>
      <c r="I472" s="5" t="s">
        <v>2314</v>
      </c>
      <c r="J472" s="13">
        <v>0.25760698266456544</v>
      </c>
      <c r="K472" s="5">
        <v>2019</v>
      </c>
      <c r="L472" s="12">
        <v>100</v>
      </c>
      <c r="M472" s="5">
        <v>2019</v>
      </c>
      <c r="N472" s="12"/>
      <c r="P472" s="12"/>
      <c r="R472" s="12">
        <v>0</v>
      </c>
      <c r="S472" s="5">
        <v>2019</v>
      </c>
      <c r="T472" s="12">
        <v>0</v>
      </c>
      <c r="U472" s="5">
        <v>2019</v>
      </c>
      <c r="V472" s="12">
        <v>0</v>
      </c>
      <c r="W472" s="5">
        <v>2019</v>
      </c>
      <c r="X472" s="14">
        <v>100</v>
      </c>
      <c r="Y472" s="5">
        <v>2019</v>
      </c>
      <c r="Z472" s="14"/>
    </row>
    <row r="473" spans="1:26" ht="12.75" customHeight="1" x14ac:dyDescent="0.25">
      <c r="A473" s="5" t="s">
        <v>1986</v>
      </c>
      <c r="B473" s="5" t="s">
        <v>1067</v>
      </c>
      <c r="C473" s="5" t="s">
        <v>1066</v>
      </c>
      <c r="D473" s="5" t="s">
        <v>35</v>
      </c>
      <c r="E473" s="5" t="s">
        <v>1068</v>
      </c>
      <c r="F473" s="5" t="s">
        <v>2234</v>
      </c>
      <c r="G473" s="5">
        <v>1</v>
      </c>
      <c r="H473" s="5">
        <v>2</v>
      </c>
      <c r="I473" s="5" t="s">
        <v>2315</v>
      </c>
      <c r="J473" s="13">
        <v>0.16198893278143675</v>
      </c>
      <c r="K473" s="5">
        <v>2019</v>
      </c>
      <c r="L473" s="12">
        <v>100</v>
      </c>
      <c r="M473" s="5">
        <v>2019</v>
      </c>
      <c r="N473" s="12"/>
      <c r="P473" s="12"/>
      <c r="R473" s="12">
        <v>0</v>
      </c>
      <c r="S473" s="5">
        <v>2019</v>
      </c>
      <c r="T473" s="12">
        <v>0</v>
      </c>
      <c r="U473" s="5">
        <v>2019</v>
      </c>
      <c r="V473" s="12">
        <v>0</v>
      </c>
      <c r="W473" s="5">
        <v>2019</v>
      </c>
      <c r="X473" s="14">
        <v>100</v>
      </c>
      <c r="Y473" s="5">
        <v>2019</v>
      </c>
      <c r="Z473" s="14"/>
    </row>
    <row r="474" spans="1:26" ht="12.75" customHeight="1" x14ac:dyDescent="0.25">
      <c r="A474" s="5" t="s">
        <v>1987</v>
      </c>
      <c r="B474" s="5" t="s">
        <v>1067</v>
      </c>
      <c r="C474" s="5" t="s">
        <v>1066</v>
      </c>
      <c r="D474" s="5" t="s">
        <v>35</v>
      </c>
      <c r="E474" s="5" t="s">
        <v>2136</v>
      </c>
      <c r="F474" s="5" t="s">
        <v>2235</v>
      </c>
      <c r="G474" s="5">
        <v>1</v>
      </c>
      <c r="H474" s="5">
        <v>1</v>
      </c>
      <c r="I474" s="5" t="s">
        <v>2316</v>
      </c>
      <c r="J474" s="13">
        <v>0.81869236899024789</v>
      </c>
      <c r="K474" s="5">
        <v>2019</v>
      </c>
      <c r="L474" s="12">
        <v>100</v>
      </c>
      <c r="M474" s="5">
        <v>2019</v>
      </c>
      <c r="N474" s="12"/>
      <c r="P474" s="12"/>
      <c r="R474" s="12">
        <v>0</v>
      </c>
      <c r="S474" s="5">
        <v>2019</v>
      </c>
      <c r="T474" s="12">
        <v>0</v>
      </c>
      <c r="U474" s="5">
        <v>2019</v>
      </c>
      <c r="V474" s="12">
        <v>0</v>
      </c>
      <c r="W474" s="5">
        <v>2019</v>
      </c>
      <c r="X474" s="14">
        <v>100</v>
      </c>
      <c r="Y474" s="5">
        <v>2019</v>
      </c>
      <c r="Z474" s="14"/>
    </row>
    <row r="475" spans="1:26" ht="12.75" customHeight="1" x14ac:dyDescent="0.25">
      <c r="A475" s="5" t="s">
        <v>1988</v>
      </c>
      <c r="B475" s="5" t="s">
        <v>1074</v>
      </c>
      <c r="C475" s="5" t="s">
        <v>1073</v>
      </c>
      <c r="D475" s="5" t="s">
        <v>1038</v>
      </c>
      <c r="E475" s="5" t="s">
        <v>1075</v>
      </c>
      <c r="F475" s="5" t="s">
        <v>1072</v>
      </c>
      <c r="G475" s="5">
        <v>2</v>
      </c>
      <c r="H475" s="5">
        <v>1</v>
      </c>
      <c r="I475" s="5" t="s">
        <v>2317</v>
      </c>
      <c r="J475" s="13" t="s">
        <v>1569</v>
      </c>
      <c r="K475" s="5" t="s">
        <v>1569</v>
      </c>
      <c r="L475" s="12" t="s">
        <v>1569</v>
      </c>
      <c r="M475" s="5" t="s">
        <v>1569</v>
      </c>
      <c r="N475" s="12"/>
      <c r="P475" s="12"/>
      <c r="R475" s="12">
        <v>6.2758051197357556</v>
      </c>
      <c r="S475" s="5">
        <v>2019</v>
      </c>
      <c r="T475" s="12">
        <v>0</v>
      </c>
      <c r="U475" s="5">
        <v>2019</v>
      </c>
      <c r="V475" s="12">
        <v>44.756399669694467</v>
      </c>
      <c r="W475" s="5">
        <v>2019</v>
      </c>
      <c r="X475" s="14">
        <v>42.158516020236085</v>
      </c>
      <c r="Y475" s="5">
        <v>2019</v>
      </c>
      <c r="Z475" s="14"/>
    </row>
    <row r="476" spans="1:26" ht="12.75" customHeight="1" x14ac:dyDescent="0.25">
      <c r="A476" s="5" t="s">
        <v>1989</v>
      </c>
      <c r="B476" s="5" t="s">
        <v>1074</v>
      </c>
      <c r="C476" s="5" t="s">
        <v>1073</v>
      </c>
      <c r="D476" s="5" t="s">
        <v>1038</v>
      </c>
      <c r="E476" s="5" t="s">
        <v>2137</v>
      </c>
      <c r="F476" s="5" t="s">
        <v>2236</v>
      </c>
      <c r="G476" s="5">
        <v>2</v>
      </c>
      <c r="H476" s="5">
        <v>1</v>
      </c>
      <c r="I476" s="5" t="s">
        <v>2318</v>
      </c>
      <c r="J476" s="13" t="s">
        <v>1569</v>
      </c>
      <c r="K476" s="5" t="s">
        <v>1569</v>
      </c>
      <c r="L476" s="12" t="s">
        <v>1569</v>
      </c>
      <c r="M476" s="5" t="s">
        <v>1569</v>
      </c>
      <c r="N476" s="12"/>
      <c r="P476" s="12"/>
      <c r="R476" s="12">
        <v>0</v>
      </c>
      <c r="S476" s="5">
        <v>2017</v>
      </c>
      <c r="T476" s="12">
        <v>0</v>
      </c>
      <c r="U476" s="5">
        <v>2017</v>
      </c>
      <c r="V476" s="12">
        <v>0</v>
      </c>
      <c r="W476" s="5">
        <v>2017</v>
      </c>
      <c r="X476" s="14">
        <v>0</v>
      </c>
      <c r="Y476" s="5">
        <v>2017</v>
      </c>
      <c r="Z476" s="14"/>
    </row>
    <row r="477" spans="1:26" ht="12.75" customHeight="1" x14ac:dyDescent="0.25">
      <c r="A477" s="5" t="s">
        <v>1990</v>
      </c>
      <c r="B477" s="5" t="s">
        <v>1074</v>
      </c>
      <c r="C477" s="5" t="s">
        <v>1073</v>
      </c>
      <c r="D477" s="5" t="s">
        <v>1038</v>
      </c>
      <c r="E477" s="5" t="s">
        <v>2138</v>
      </c>
      <c r="F477" s="5" t="s">
        <v>2237</v>
      </c>
      <c r="G477" s="5">
        <v>2</v>
      </c>
      <c r="H477" s="5">
        <v>1</v>
      </c>
      <c r="I477" s="5" t="s">
        <v>2319</v>
      </c>
      <c r="J477" s="13" t="s">
        <v>1569</v>
      </c>
      <c r="K477" s="5" t="s">
        <v>1569</v>
      </c>
      <c r="L477" s="12" t="s">
        <v>1569</v>
      </c>
      <c r="M477" s="5" t="s">
        <v>1569</v>
      </c>
      <c r="N477" s="12"/>
      <c r="P477" s="12"/>
      <c r="R477" s="12">
        <v>0</v>
      </c>
      <c r="S477" s="5">
        <v>2017</v>
      </c>
      <c r="T477" s="12">
        <v>0</v>
      </c>
      <c r="U477" s="5">
        <v>2017</v>
      </c>
      <c r="V477" s="12">
        <v>0</v>
      </c>
      <c r="W477" s="5">
        <v>2017</v>
      </c>
      <c r="X477" s="14">
        <v>0</v>
      </c>
      <c r="Y477" s="5">
        <v>2017</v>
      </c>
      <c r="Z477" s="14"/>
    </row>
    <row r="478" spans="1:26" ht="12.75" customHeight="1" x14ac:dyDescent="0.25">
      <c r="A478" s="5" t="s">
        <v>1991</v>
      </c>
      <c r="B478" s="5" t="s">
        <v>1079</v>
      </c>
      <c r="C478" s="5" t="s">
        <v>1078</v>
      </c>
      <c r="D478" s="5" t="s">
        <v>1038</v>
      </c>
      <c r="E478" s="5" t="s">
        <v>1083</v>
      </c>
      <c r="F478" s="5" t="s">
        <v>1082</v>
      </c>
      <c r="G478" s="5">
        <v>2</v>
      </c>
      <c r="H478" s="5">
        <v>1</v>
      </c>
      <c r="I478" s="5" t="s">
        <v>2320</v>
      </c>
      <c r="J478" s="13">
        <v>1.0610261619128669</v>
      </c>
      <c r="K478" s="5">
        <v>2019</v>
      </c>
      <c r="L478" s="12">
        <v>100</v>
      </c>
      <c r="M478" s="5">
        <v>2019</v>
      </c>
      <c r="N478" s="12"/>
      <c r="P478" s="12"/>
      <c r="R478" s="12">
        <v>0</v>
      </c>
      <c r="S478" s="5">
        <v>2019</v>
      </c>
      <c r="T478" s="12">
        <v>26.002587322121606</v>
      </c>
      <c r="U478" s="5">
        <v>2019</v>
      </c>
      <c r="V478" s="12">
        <v>0</v>
      </c>
      <c r="W478" s="5">
        <v>2019</v>
      </c>
      <c r="X478" s="14">
        <v>100</v>
      </c>
      <c r="Y478" s="5">
        <v>2019</v>
      </c>
      <c r="Z478" s="14"/>
    </row>
    <row r="479" spans="1:26" ht="12.75" customHeight="1" x14ac:dyDescent="0.25">
      <c r="A479" s="5" t="s">
        <v>1992</v>
      </c>
      <c r="B479" s="5" t="s">
        <v>640</v>
      </c>
      <c r="C479" s="5" t="s">
        <v>639</v>
      </c>
      <c r="D479" s="5" t="s">
        <v>620</v>
      </c>
      <c r="E479" s="5" t="s">
        <v>641</v>
      </c>
      <c r="F479" s="5" t="s">
        <v>2238</v>
      </c>
      <c r="G479" s="5">
        <v>1</v>
      </c>
      <c r="H479" s="5">
        <v>3</v>
      </c>
      <c r="I479" s="5" t="s">
        <v>2321</v>
      </c>
      <c r="J479" s="13">
        <v>2.3893032947869943</v>
      </c>
      <c r="K479" s="5">
        <v>2017</v>
      </c>
      <c r="L479" s="12">
        <v>80</v>
      </c>
      <c r="M479" s="5">
        <v>2019</v>
      </c>
      <c r="N479" s="12"/>
      <c r="P479" s="12"/>
      <c r="R479" s="12">
        <v>10</v>
      </c>
      <c r="S479" s="5">
        <v>2017</v>
      </c>
      <c r="T479" s="12">
        <v>0</v>
      </c>
      <c r="U479" s="5">
        <v>2017</v>
      </c>
      <c r="V479" s="12">
        <v>0</v>
      </c>
      <c r="W479" s="5">
        <v>2017</v>
      </c>
      <c r="X479" s="14">
        <v>0</v>
      </c>
      <c r="Y479" s="5">
        <v>2017</v>
      </c>
      <c r="Z479" s="14"/>
    </row>
    <row r="480" spans="1:26" ht="12.75" customHeight="1" x14ac:dyDescent="0.25">
      <c r="A480" s="5" t="s">
        <v>1993</v>
      </c>
      <c r="B480" s="5" t="s">
        <v>1095</v>
      </c>
      <c r="C480" s="5" t="s">
        <v>1094</v>
      </c>
      <c r="D480" s="5" t="s">
        <v>1038</v>
      </c>
      <c r="E480" s="5" t="s">
        <v>2139</v>
      </c>
      <c r="F480" s="5" t="s">
        <v>2239</v>
      </c>
      <c r="G480" s="5">
        <v>3</v>
      </c>
      <c r="H480" s="5">
        <v>1</v>
      </c>
      <c r="I480" s="5" t="s">
        <v>2322</v>
      </c>
      <c r="J480" s="13">
        <v>0.69224667693296238</v>
      </c>
      <c r="K480" s="5">
        <v>2009</v>
      </c>
      <c r="L480" s="12">
        <v>85</v>
      </c>
      <c r="M480" s="5">
        <v>2009</v>
      </c>
      <c r="N480" s="12"/>
      <c r="P480" s="12"/>
      <c r="R480" s="12">
        <v>4.0293042292418075</v>
      </c>
      <c r="S480" s="5">
        <v>2009</v>
      </c>
      <c r="T480" s="12">
        <v>0</v>
      </c>
      <c r="U480" s="5">
        <v>2009</v>
      </c>
      <c r="V480" s="12">
        <v>0</v>
      </c>
      <c r="W480" s="5">
        <v>2009</v>
      </c>
      <c r="X480" s="14">
        <v>100</v>
      </c>
      <c r="Y480" s="5">
        <v>2009</v>
      </c>
      <c r="Z480" s="14"/>
    </row>
    <row r="481" spans="1:26" ht="12.75" customHeight="1" x14ac:dyDescent="0.25">
      <c r="A481" s="5" t="s">
        <v>1994</v>
      </c>
      <c r="B481" s="5" t="s">
        <v>1095</v>
      </c>
      <c r="C481" s="5" t="s">
        <v>1094</v>
      </c>
      <c r="D481" s="5" t="s">
        <v>1038</v>
      </c>
      <c r="E481" s="5" t="s">
        <v>1099</v>
      </c>
      <c r="F481" s="5" t="s">
        <v>1098</v>
      </c>
      <c r="G481" s="5">
        <v>2</v>
      </c>
      <c r="H481" s="5">
        <v>1</v>
      </c>
      <c r="I481" s="5" t="s">
        <v>2323</v>
      </c>
      <c r="J481" s="13" t="s">
        <v>1569</v>
      </c>
      <c r="K481" s="5" t="s">
        <v>1569</v>
      </c>
      <c r="L481" s="12" t="s">
        <v>1569</v>
      </c>
      <c r="M481" s="5" t="s">
        <v>1569</v>
      </c>
      <c r="N481" s="12"/>
      <c r="P481" s="12"/>
      <c r="R481" s="12">
        <v>0</v>
      </c>
      <c r="S481" s="5">
        <v>2015</v>
      </c>
      <c r="T481" s="12">
        <v>0</v>
      </c>
      <c r="U481" s="5">
        <v>2015</v>
      </c>
      <c r="V481" s="12">
        <v>0</v>
      </c>
      <c r="W481" s="5">
        <v>2015</v>
      </c>
      <c r="X481" s="14">
        <v>100</v>
      </c>
      <c r="Y481" s="5">
        <v>2015</v>
      </c>
      <c r="Z481" s="14"/>
    </row>
    <row r="482" spans="1:26" ht="12.75" customHeight="1" x14ac:dyDescent="0.25">
      <c r="A482" s="5" t="s">
        <v>1995</v>
      </c>
      <c r="B482" s="5" t="s">
        <v>1103</v>
      </c>
      <c r="C482" s="5" t="s">
        <v>1102</v>
      </c>
      <c r="D482" s="5" t="s">
        <v>1038</v>
      </c>
      <c r="E482" s="5" t="s">
        <v>1104</v>
      </c>
      <c r="F482" s="5" t="s">
        <v>1101</v>
      </c>
      <c r="G482" s="5">
        <v>1</v>
      </c>
      <c r="H482" s="5">
        <v>2</v>
      </c>
      <c r="I482" s="5" t="s">
        <v>2324</v>
      </c>
      <c r="J482" s="13">
        <v>0.80711797084059123</v>
      </c>
      <c r="K482" s="5">
        <v>2017</v>
      </c>
      <c r="L482" s="12">
        <v>100</v>
      </c>
      <c r="M482" s="5">
        <v>2017</v>
      </c>
      <c r="N482" s="12"/>
      <c r="P482" s="12"/>
      <c r="R482" s="12">
        <v>0</v>
      </c>
      <c r="S482" s="5">
        <v>2017</v>
      </c>
      <c r="T482" s="12">
        <v>0</v>
      </c>
      <c r="U482" s="5">
        <v>2017</v>
      </c>
      <c r="V482" s="12">
        <v>0</v>
      </c>
      <c r="W482" s="5">
        <v>2017</v>
      </c>
      <c r="X482" s="14">
        <v>0</v>
      </c>
      <c r="Y482" s="5">
        <v>2017</v>
      </c>
      <c r="Z482" s="14"/>
    </row>
    <row r="483" spans="1:26" ht="12.75" customHeight="1" x14ac:dyDescent="0.25">
      <c r="A483" s="5" t="s">
        <v>1996</v>
      </c>
      <c r="B483" s="5" t="s">
        <v>1103</v>
      </c>
      <c r="C483" s="5" t="s">
        <v>1102</v>
      </c>
      <c r="D483" s="5" t="s">
        <v>1038</v>
      </c>
      <c r="E483" s="5" t="s">
        <v>2140</v>
      </c>
      <c r="F483" s="5" t="s">
        <v>2240</v>
      </c>
      <c r="G483" s="5">
        <v>1</v>
      </c>
      <c r="H483" s="5">
        <v>1</v>
      </c>
      <c r="I483" s="5" t="s">
        <v>2325</v>
      </c>
      <c r="J483" s="13">
        <v>2.1537236918664764</v>
      </c>
      <c r="K483" s="5">
        <v>2017</v>
      </c>
      <c r="L483" s="12">
        <v>100</v>
      </c>
      <c r="M483" s="5">
        <v>2017</v>
      </c>
      <c r="N483" s="12"/>
      <c r="P483" s="12"/>
      <c r="R483" s="12">
        <v>0</v>
      </c>
      <c r="S483" s="5">
        <v>2017</v>
      </c>
      <c r="T483" s="12">
        <v>0</v>
      </c>
      <c r="U483" s="5">
        <v>2017</v>
      </c>
      <c r="V483" s="12">
        <v>0</v>
      </c>
      <c r="W483" s="5">
        <v>2017</v>
      </c>
      <c r="X483" s="14">
        <v>0</v>
      </c>
      <c r="Y483" s="5">
        <v>2017</v>
      </c>
      <c r="Z483" s="14"/>
    </row>
    <row r="484" spans="1:26" ht="12.75" customHeight="1" x14ac:dyDescent="0.25">
      <c r="A484" s="5" t="s">
        <v>1997</v>
      </c>
      <c r="B484" s="5" t="s">
        <v>1108</v>
      </c>
      <c r="C484" s="5" t="s">
        <v>1107</v>
      </c>
      <c r="D484" s="5" t="s">
        <v>1038</v>
      </c>
      <c r="E484" s="5" t="s">
        <v>2141</v>
      </c>
      <c r="F484" s="5" t="s">
        <v>1111</v>
      </c>
      <c r="G484" s="5">
        <v>2</v>
      </c>
      <c r="H484" s="5">
        <v>1</v>
      </c>
      <c r="I484" s="5" t="s">
        <v>2326</v>
      </c>
      <c r="J484" s="13">
        <v>1.6022186506467513</v>
      </c>
      <c r="K484" s="5">
        <v>2014</v>
      </c>
      <c r="L484" s="12">
        <v>99</v>
      </c>
      <c r="M484" s="5">
        <v>2015</v>
      </c>
      <c r="N484" s="12"/>
      <c r="P484" s="12"/>
      <c r="R484" s="12">
        <v>4.2177838318335157</v>
      </c>
      <c r="S484" s="5">
        <v>2015</v>
      </c>
      <c r="T484" s="12">
        <v>0</v>
      </c>
      <c r="U484" s="5">
        <v>2015</v>
      </c>
      <c r="V484" s="12">
        <v>0</v>
      </c>
      <c r="W484" s="5">
        <v>2015</v>
      </c>
      <c r="X484" s="14">
        <v>100</v>
      </c>
      <c r="Y484" s="5">
        <v>2015</v>
      </c>
      <c r="Z484" s="14"/>
    </row>
    <row r="485" spans="1:26" ht="12.75" customHeight="1" x14ac:dyDescent="0.25">
      <c r="A485" s="5" t="s">
        <v>1998</v>
      </c>
      <c r="B485" s="5" t="s">
        <v>1108</v>
      </c>
      <c r="C485" s="5" t="s">
        <v>1107</v>
      </c>
      <c r="D485" s="5" t="s">
        <v>1038</v>
      </c>
      <c r="E485" s="5" t="s">
        <v>2142</v>
      </c>
      <c r="F485" s="5" t="s">
        <v>2241</v>
      </c>
      <c r="G485" s="5">
        <v>2</v>
      </c>
      <c r="H485" s="5">
        <v>1</v>
      </c>
      <c r="I485" s="5" t="s">
        <v>2326</v>
      </c>
      <c r="J485" s="13">
        <v>0.91417698239510647</v>
      </c>
      <c r="K485" s="5">
        <v>2012</v>
      </c>
      <c r="L485" s="12">
        <v>96.699996948242202</v>
      </c>
      <c r="M485" s="5">
        <v>2015</v>
      </c>
      <c r="N485" s="12"/>
      <c r="P485" s="12"/>
      <c r="R485" s="12">
        <v>1.0442565429892739E-2</v>
      </c>
      <c r="S485" s="5">
        <v>2009</v>
      </c>
      <c r="T485" s="12">
        <v>0</v>
      </c>
      <c r="U485" s="5">
        <v>2012</v>
      </c>
      <c r="V485" s="12">
        <v>2.2447828226552055E-3</v>
      </c>
      <c r="W485" s="5">
        <v>2012</v>
      </c>
      <c r="X485" s="14">
        <v>0</v>
      </c>
      <c r="Y485" s="5">
        <v>2012</v>
      </c>
      <c r="Z485" s="14"/>
    </row>
    <row r="486" spans="1:26" ht="12.75" customHeight="1" x14ac:dyDescent="0.25">
      <c r="A486" s="5" t="s">
        <v>1999</v>
      </c>
      <c r="B486" s="5" t="s">
        <v>1108</v>
      </c>
      <c r="C486" s="5" t="s">
        <v>1107</v>
      </c>
      <c r="D486" s="5" t="s">
        <v>1038</v>
      </c>
      <c r="E486" s="5" t="s">
        <v>2143</v>
      </c>
      <c r="F486" s="5" t="s">
        <v>1113</v>
      </c>
      <c r="G486" s="5">
        <v>2</v>
      </c>
      <c r="H486" s="5">
        <v>1</v>
      </c>
      <c r="I486" s="5" t="s">
        <v>2326</v>
      </c>
      <c r="J486" s="13">
        <v>1.2304216541216801</v>
      </c>
      <c r="K486" s="5">
        <v>2014</v>
      </c>
      <c r="L486" s="12">
        <v>100</v>
      </c>
      <c r="M486" s="5">
        <v>2015</v>
      </c>
      <c r="N486" s="12"/>
      <c r="P486" s="12"/>
      <c r="R486" s="12">
        <v>5.4305297240504542E-2</v>
      </c>
      <c r="S486" s="5">
        <v>2014</v>
      </c>
      <c r="T486" s="12" t="s">
        <v>1569</v>
      </c>
      <c r="U486" s="5" t="s">
        <v>1569</v>
      </c>
      <c r="V486" s="12" t="s">
        <v>1569</v>
      </c>
      <c r="W486" s="5" t="s">
        <v>1569</v>
      </c>
      <c r="X486" s="14" t="s">
        <v>1569</v>
      </c>
      <c r="Y486" s="5" t="s">
        <v>1569</v>
      </c>
      <c r="Z486" s="14"/>
    </row>
    <row r="487" spans="1:26" ht="12.75" customHeight="1" x14ac:dyDescent="0.25">
      <c r="A487" s="5" t="s">
        <v>2000</v>
      </c>
      <c r="B487" s="5" t="s">
        <v>1108</v>
      </c>
      <c r="C487" s="5" t="s">
        <v>1107</v>
      </c>
      <c r="D487" s="5" t="s">
        <v>1038</v>
      </c>
      <c r="E487" s="5" t="s">
        <v>2144</v>
      </c>
      <c r="F487" s="5" t="s">
        <v>1106</v>
      </c>
      <c r="G487" s="5">
        <v>2</v>
      </c>
      <c r="H487" s="5">
        <v>1</v>
      </c>
      <c r="I487" s="5" t="s">
        <v>2326</v>
      </c>
      <c r="J487" s="13">
        <v>1.4113302453836598</v>
      </c>
      <c r="K487" s="5">
        <v>2014</v>
      </c>
      <c r="L487" s="12">
        <v>100</v>
      </c>
      <c r="M487" s="5">
        <v>2015</v>
      </c>
      <c r="N487" s="12"/>
      <c r="P487" s="12"/>
      <c r="R487" s="12">
        <v>5.5296721691882378E-2</v>
      </c>
      <c r="S487" s="5">
        <v>2015</v>
      </c>
      <c r="T487" s="12">
        <v>9.1346521333131897E-2</v>
      </c>
      <c r="U487" s="5">
        <v>2015</v>
      </c>
      <c r="V487" s="12">
        <v>0</v>
      </c>
      <c r="W487" s="5">
        <v>2015</v>
      </c>
      <c r="X487" s="14">
        <v>0</v>
      </c>
      <c r="Y487" s="5">
        <v>2015</v>
      </c>
      <c r="Z487" s="14"/>
    </row>
    <row r="488" spans="1:26" ht="12.75" customHeight="1" x14ac:dyDescent="0.25">
      <c r="A488" s="5" t="s">
        <v>2001</v>
      </c>
      <c r="B488" s="5" t="s">
        <v>1108</v>
      </c>
      <c r="C488" s="5" t="s">
        <v>1107</v>
      </c>
      <c r="D488" s="5" t="s">
        <v>1038</v>
      </c>
      <c r="E488" s="5" t="s">
        <v>2145</v>
      </c>
      <c r="F488" s="5" t="s">
        <v>3213</v>
      </c>
      <c r="G488" s="5">
        <v>2</v>
      </c>
      <c r="H488" s="5">
        <v>1</v>
      </c>
      <c r="I488" s="5" t="s">
        <v>2326</v>
      </c>
      <c r="J488" s="13">
        <v>1.1189658986876023</v>
      </c>
      <c r="K488" s="5">
        <v>2014</v>
      </c>
      <c r="L488" s="12">
        <v>100</v>
      </c>
      <c r="M488" s="5">
        <v>2015</v>
      </c>
      <c r="N488" s="12"/>
      <c r="P488" s="12"/>
      <c r="R488" s="12">
        <v>0.26700341841890435</v>
      </c>
      <c r="S488" s="5">
        <v>2015</v>
      </c>
      <c r="T488" s="12">
        <v>0</v>
      </c>
      <c r="U488" s="5">
        <v>2015</v>
      </c>
      <c r="V488" s="12">
        <v>0</v>
      </c>
      <c r="W488" s="5">
        <v>2015</v>
      </c>
      <c r="X488" s="14">
        <v>0</v>
      </c>
      <c r="Y488" s="5">
        <v>2015</v>
      </c>
      <c r="Z488" s="14"/>
    </row>
    <row r="489" spans="1:26" ht="12.75" customHeight="1" x14ac:dyDescent="0.25">
      <c r="A489" s="5" t="s">
        <v>2002</v>
      </c>
      <c r="B489" s="5" t="s">
        <v>384</v>
      </c>
      <c r="C489" s="5" t="s">
        <v>383</v>
      </c>
      <c r="D489" s="5" t="s">
        <v>360</v>
      </c>
      <c r="E489" s="5" t="s">
        <v>388</v>
      </c>
      <c r="F489" s="5" t="s">
        <v>3214</v>
      </c>
      <c r="G489" s="5">
        <v>2</v>
      </c>
      <c r="H489" s="5">
        <v>2</v>
      </c>
      <c r="I489" s="5" t="s">
        <v>3215</v>
      </c>
      <c r="J489" s="13" t="s">
        <v>1569</v>
      </c>
      <c r="K489" s="5" t="s">
        <v>1569</v>
      </c>
      <c r="L489" s="12">
        <v>81</v>
      </c>
      <c r="M489" s="5">
        <v>2014</v>
      </c>
      <c r="N489" s="12"/>
      <c r="P489" s="12"/>
      <c r="R489" s="12" t="s">
        <v>1569</v>
      </c>
      <c r="S489" s="5" t="s">
        <v>1569</v>
      </c>
      <c r="T489" s="12" t="s">
        <v>1569</v>
      </c>
      <c r="U489" s="5" t="s">
        <v>1569</v>
      </c>
      <c r="V489" s="12" t="s">
        <v>1569</v>
      </c>
      <c r="W489" s="5" t="s">
        <v>1569</v>
      </c>
      <c r="X489" s="14" t="s">
        <v>1569</v>
      </c>
      <c r="Y489" s="5" t="s">
        <v>1569</v>
      </c>
      <c r="Z489" s="14"/>
    </row>
    <row r="490" spans="1:26" ht="12.75" customHeight="1" x14ac:dyDescent="0.25">
      <c r="A490" s="5" t="s">
        <v>2003</v>
      </c>
      <c r="B490" s="5" t="s">
        <v>392</v>
      </c>
      <c r="C490" s="5" t="s">
        <v>391</v>
      </c>
      <c r="D490" s="5" t="s">
        <v>360</v>
      </c>
      <c r="E490" s="5" t="s">
        <v>402</v>
      </c>
      <c r="F490" s="5" t="s">
        <v>401</v>
      </c>
      <c r="G490" s="5">
        <v>1</v>
      </c>
      <c r="H490" s="5">
        <v>3</v>
      </c>
      <c r="I490" s="5" t="s">
        <v>2327</v>
      </c>
      <c r="J490" s="13" t="s">
        <v>1569</v>
      </c>
      <c r="K490" s="5" t="s">
        <v>1569</v>
      </c>
      <c r="L490" s="12" t="s">
        <v>1569</v>
      </c>
      <c r="M490" s="5" t="s">
        <v>1569</v>
      </c>
      <c r="N490" s="12"/>
      <c r="P490" s="12"/>
      <c r="R490" s="12">
        <v>0</v>
      </c>
      <c r="S490" s="5">
        <v>2017</v>
      </c>
      <c r="T490" s="12">
        <v>0</v>
      </c>
      <c r="U490" s="5">
        <v>2017</v>
      </c>
      <c r="V490" s="12">
        <v>0</v>
      </c>
      <c r="W490" s="5">
        <v>2017</v>
      </c>
      <c r="X490" s="14">
        <v>0</v>
      </c>
      <c r="Y490" s="5">
        <v>2017</v>
      </c>
      <c r="Z490" s="14"/>
    </row>
    <row r="491" spans="1:26" ht="12.75" customHeight="1" x14ac:dyDescent="0.25">
      <c r="A491" s="5" t="s">
        <v>2004</v>
      </c>
      <c r="B491" s="5" t="s">
        <v>1516</v>
      </c>
      <c r="C491" s="5" t="s">
        <v>1687</v>
      </c>
      <c r="D491" s="5" t="s">
        <v>620</v>
      </c>
      <c r="E491" s="5" t="s">
        <v>2146</v>
      </c>
      <c r="F491" s="5" t="s">
        <v>2242</v>
      </c>
      <c r="G491" s="5">
        <v>1</v>
      </c>
      <c r="H491" s="5">
        <v>1</v>
      </c>
      <c r="I491" s="5" t="s">
        <v>2328</v>
      </c>
      <c r="J491" s="13">
        <v>1.2711424053003417</v>
      </c>
      <c r="K491" s="5">
        <v>2015</v>
      </c>
      <c r="L491" s="12">
        <v>100</v>
      </c>
      <c r="M491" s="5">
        <v>2015</v>
      </c>
      <c r="N491" s="12"/>
      <c r="P491" s="12"/>
      <c r="R491" s="12">
        <v>0</v>
      </c>
      <c r="S491" s="5">
        <v>2015</v>
      </c>
      <c r="T491" s="12">
        <v>0</v>
      </c>
      <c r="U491" s="5">
        <v>2015</v>
      </c>
      <c r="V491" s="12">
        <v>0</v>
      </c>
      <c r="W491" s="5">
        <v>2015</v>
      </c>
      <c r="X491" s="14">
        <v>0</v>
      </c>
      <c r="Y491" s="5">
        <v>2015</v>
      </c>
      <c r="Z491" s="14"/>
    </row>
    <row r="492" spans="1:26" ht="12.75" customHeight="1" x14ac:dyDescent="0.25">
      <c r="A492" s="5" t="s">
        <v>2005</v>
      </c>
      <c r="B492" s="5" t="s">
        <v>1516</v>
      </c>
      <c r="C492" s="5" t="s">
        <v>1687</v>
      </c>
      <c r="D492" s="5" t="s">
        <v>620</v>
      </c>
      <c r="E492" s="5" t="s">
        <v>2147</v>
      </c>
      <c r="F492" s="5" t="s">
        <v>2243</v>
      </c>
      <c r="G492" s="5">
        <v>1</v>
      </c>
      <c r="H492" s="5">
        <v>2</v>
      </c>
      <c r="I492" s="5" t="s">
        <v>2329</v>
      </c>
      <c r="J492" s="13">
        <v>0.98389864699733764</v>
      </c>
      <c r="K492" s="5">
        <v>2015</v>
      </c>
      <c r="L492" s="12">
        <v>99.800003051757798</v>
      </c>
      <c r="M492" s="5">
        <v>2015</v>
      </c>
      <c r="N492" s="12"/>
      <c r="P492" s="12"/>
      <c r="R492" s="12">
        <v>0</v>
      </c>
      <c r="S492" s="5">
        <v>2015</v>
      </c>
      <c r="T492" s="12">
        <v>0</v>
      </c>
      <c r="U492" s="5">
        <v>2015</v>
      </c>
      <c r="V492" s="12">
        <v>0</v>
      </c>
      <c r="W492" s="5">
        <v>2015</v>
      </c>
      <c r="X492" s="14">
        <v>100</v>
      </c>
      <c r="Y492" s="5">
        <v>2015</v>
      </c>
      <c r="Z492" s="14"/>
    </row>
    <row r="493" spans="1:26" ht="12.75" customHeight="1" x14ac:dyDescent="0.25">
      <c r="A493" s="5" t="s">
        <v>2006</v>
      </c>
      <c r="B493" s="5" t="s">
        <v>1516</v>
      </c>
      <c r="C493" s="5" t="s">
        <v>1687</v>
      </c>
      <c r="D493" s="5" t="s">
        <v>620</v>
      </c>
      <c r="E493" s="5" t="s">
        <v>2148</v>
      </c>
      <c r="F493" s="5" t="s">
        <v>2244</v>
      </c>
      <c r="G493" s="5">
        <v>1</v>
      </c>
      <c r="H493" s="5">
        <v>1</v>
      </c>
      <c r="J493" s="13">
        <v>0.73445601788777026</v>
      </c>
      <c r="K493" s="5">
        <v>2019</v>
      </c>
      <c r="L493" s="12">
        <v>100</v>
      </c>
      <c r="M493" s="5">
        <v>2019</v>
      </c>
      <c r="N493" s="12"/>
      <c r="P493" s="12"/>
      <c r="R493" s="12">
        <v>0</v>
      </c>
      <c r="S493" s="5">
        <v>2015</v>
      </c>
      <c r="T493" s="12">
        <v>0</v>
      </c>
      <c r="U493" s="5">
        <v>2015</v>
      </c>
      <c r="V493" s="12">
        <v>0</v>
      </c>
      <c r="W493" s="5">
        <v>2015</v>
      </c>
      <c r="X493" s="14" t="s">
        <v>1569</v>
      </c>
      <c r="Y493" s="5" t="s">
        <v>1569</v>
      </c>
      <c r="Z493" s="14"/>
    </row>
    <row r="494" spans="1:26" ht="12.75" customHeight="1" x14ac:dyDescent="0.25">
      <c r="A494" s="5" t="s">
        <v>2007</v>
      </c>
      <c r="B494" s="5" t="s">
        <v>658</v>
      </c>
      <c r="C494" s="5" t="s">
        <v>657</v>
      </c>
      <c r="D494" s="5" t="s">
        <v>620</v>
      </c>
      <c r="E494" s="5" t="s">
        <v>662</v>
      </c>
      <c r="F494" s="5" t="s">
        <v>661</v>
      </c>
      <c r="G494" s="5">
        <v>2</v>
      </c>
      <c r="H494" s="5">
        <v>1</v>
      </c>
      <c r="I494" s="5" t="s">
        <v>2330</v>
      </c>
      <c r="J494" s="13" t="s">
        <v>1569</v>
      </c>
      <c r="K494" s="5" t="s">
        <v>1569</v>
      </c>
      <c r="L494" s="12">
        <v>58.330001831054702</v>
      </c>
      <c r="M494" s="5">
        <v>2009</v>
      </c>
      <c r="N494" s="12"/>
      <c r="P494" s="12"/>
      <c r="R494" s="12">
        <v>0</v>
      </c>
      <c r="S494" s="5">
        <v>2009</v>
      </c>
      <c r="T494" s="12">
        <v>0</v>
      </c>
      <c r="U494" s="5">
        <v>2009</v>
      </c>
      <c r="V494" s="12">
        <v>0</v>
      </c>
      <c r="W494" s="5">
        <v>2009</v>
      </c>
      <c r="X494" s="14">
        <v>98.363917929497063</v>
      </c>
      <c r="Y494" s="5">
        <v>2009</v>
      </c>
      <c r="Z494" s="14"/>
    </row>
    <row r="495" spans="1:26" ht="12.75" customHeight="1" x14ac:dyDescent="0.25">
      <c r="A495" s="5" t="s">
        <v>2008</v>
      </c>
      <c r="B495" s="5" t="s">
        <v>1517</v>
      </c>
      <c r="C495" s="5" t="s">
        <v>1689</v>
      </c>
      <c r="D495" s="5" t="s">
        <v>360</v>
      </c>
      <c r="E495" s="5" t="s">
        <v>2149</v>
      </c>
      <c r="F495" s="5" t="s">
        <v>3332</v>
      </c>
      <c r="G495" s="5">
        <v>2</v>
      </c>
      <c r="H495" s="5">
        <v>3</v>
      </c>
      <c r="I495" s="5" t="s">
        <v>2331</v>
      </c>
      <c r="J495" s="13">
        <v>0.3277886403750061</v>
      </c>
      <c r="K495" s="5">
        <v>2009</v>
      </c>
      <c r="L495" s="12">
        <v>32</v>
      </c>
      <c r="M495" s="5">
        <v>2009</v>
      </c>
      <c r="N495" s="12"/>
      <c r="P495" s="12"/>
      <c r="R495" s="12" t="s">
        <v>1569</v>
      </c>
      <c r="S495" s="5" t="s">
        <v>1569</v>
      </c>
      <c r="T495" s="12" t="s">
        <v>1569</v>
      </c>
      <c r="U495" s="5" t="s">
        <v>1569</v>
      </c>
      <c r="V495" s="12" t="s">
        <v>1569</v>
      </c>
      <c r="W495" s="5" t="s">
        <v>1569</v>
      </c>
      <c r="X495" s="14" t="s">
        <v>1569</v>
      </c>
      <c r="Y495" s="5" t="s">
        <v>1569</v>
      </c>
      <c r="Z495" s="14"/>
    </row>
    <row r="496" spans="1:26" ht="12.75" customHeight="1" x14ac:dyDescent="0.25">
      <c r="A496" s="5" t="s">
        <v>2009</v>
      </c>
      <c r="B496" s="5" t="s">
        <v>1518</v>
      </c>
      <c r="C496" s="5" t="s">
        <v>1690</v>
      </c>
      <c r="D496" s="5" t="s">
        <v>360</v>
      </c>
      <c r="E496" s="5" t="s">
        <v>2150</v>
      </c>
      <c r="F496" s="5" t="s">
        <v>3216</v>
      </c>
      <c r="G496" s="5">
        <v>1</v>
      </c>
      <c r="H496" s="5">
        <v>2</v>
      </c>
      <c r="I496" s="5" t="s">
        <v>3217</v>
      </c>
      <c r="J496" s="13">
        <v>0.73972602739726023</v>
      </c>
      <c r="K496" s="5">
        <v>2009</v>
      </c>
      <c r="L496" s="12">
        <v>45</v>
      </c>
      <c r="M496" s="5">
        <v>2009</v>
      </c>
      <c r="N496" s="12"/>
      <c r="P496" s="12"/>
      <c r="R496" s="12">
        <v>0</v>
      </c>
      <c r="S496" s="5">
        <v>2009</v>
      </c>
      <c r="T496" s="12">
        <v>0</v>
      </c>
      <c r="U496" s="5">
        <v>2009</v>
      </c>
      <c r="V496" s="12">
        <v>0</v>
      </c>
      <c r="W496" s="5">
        <v>2009</v>
      </c>
      <c r="X496" s="14">
        <v>0</v>
      </c>
      <c r="Y496" s="5">
        <v>2009</v>
      </c>
      <c r="Z496" s="14"/>
    </row>
    <row r="497" spans="1:26" ht="12.75" customHeight="1" x14ac:dyDescent="0.25">
      <c r="A497" s="5" t="s">
        <v>2010</v>
      </c>
      <c r="B497" s="5" t="s">
        <v>1124</v>
      </c>
      <c r="C497" s="5" t="s">
        <v>1123</v>
      </c>
      <c r="D497" s="5" t="s">
        <v>1038</v>
      </c>
      <c r="E497" s="5" t="s">
        <v>2151</v>
      </c>
      <c r="F497" s="5" t="s">
        <v>2245</v>
      </c>
      <c r="G497" s="5">
        <v>2</v>
      </c>
      <c r="H497" s="5">
        <v>2</v>
      </c>
      <c r="I497" s="5" t="s">
        <v>2332</v>
      </c>
      <c r="J497" s="13" t="s">
        <v>1569</v>
      </c>
      <c r="K497" s="5" t="s">
        <v>1569</v>
      </c>
      <c r="L497" s="12" t="s">
        <v>1569</v>
      </c>
      <c r="M497" s="5" t="s">
        <v>1569</v>
      </c>
      <c r="N497" s="12"/>
      <c r="P497" s="12"/>
      <c r="R497" s="12">
        <v>5.7021049826805221</v>
      </c>
      <c r="S497" s="5">
        <v>2019</v>
      </c>
      <c r="T497" s="12">
        <v>0</v>
      </c>
      <c r="U497" s="5">
        <v>2019</v>
      </c>
      <c r="V497" s="12">
        <v>65.62749800159871</v>
      </c>
      <c r="W497" s="5">
        <v>2019</v>
      </c>
      <c r="X497" s="14">
        <v>0</v>
      </c>
      <c r="Y497" s="5">
        <v>2019</v>
      </c>
      <c r="Z497" s="14"/>
    </row>
    <row r="498" spans="1:26" ht="12.75" customHeight="1" x14ac:dyDescent="0.25">
      <c r="A498" s="5" t="s">
        <v>2453</v>
      </c>
      <c r="B498" s="5" t="s">
        <v>1124</v>
      </c>
      <c r="C498" s="5" t="s">
        <v>1123</v>
      </c>
      <c r="D498" s="5" t="s">
        <v>1038</v>
      </c>
      <c r="E498" s="5" t="s">
        <v>2455</v>
      </c>
      <c r="F498" s="5" t="s">
        <v>2456</v>
      </c>
      <c r="G498" s="5">
        <v>2</v>
      </c>
      <c r="H498" s="5">
        <v>2</v>
      </c>
      <c r="I498" s="5" t="s">
        <v>2458</v>
      </c>
      <c r="J498" s="13" t="s">
        <v>1569</v>
      </c>
      <c r="K498" s="5" t="s">
        <v>1569</v>
      </c>
      <c r="L498" s="12" t="s">
        <v>1569</v>
      </c>
      <c r="M498" s="5" t="s">
        <v>1569</v>
      </c>
      <c r="N498" s="12"/>
      <c r="P498" s="12"/>
      <c r="R498" s="12">
        <v>0.714523097374543</v>
      </c>
      <c r="S498" s="5">
        <v>2019</v>
      </c>
      <c r="T498" s="12">
        <v>0</v>
      </c>
      <c r="U498" s="5">
        <v>2019</v>
      </c>
      <c r="V498" s="12">
        <v>50.58158856763044</v>
      </c>
      <c r="W498" s="5">
        <v>2019</v>
      </c>
      <c r="X498" s="14">
        <v>0</v>
      </c>
      <c r="Y498" s="5">
        <v>2019</v>
      </c>
      <c r="Z498" s="14"/>
    </row>
    <row r="499" spans="1:26" ht="12.75" customHeight="1" x14ac:dyDescent="0.25">
      <c r="A499" s="5" t="s">
        <v>2011</v>
      </c>
      <c r="B499" s="5" t="s">
        <v>1124</v>
      </c>
      <c r="C499" s="5" t="s">
        <v>1123</v>
      </c>
      <c r="D499" s="5" t="s">
        <v>1038</v>
      </c>
      <c r="E499" s="5" t="s">
        <v>2152</v>
      </c>
      <c r="F499" s="5" t="s">
        <v>1122</v>
      </c>
      <c r="G499" s="5">
        <v>2</v>
      </c>
      <c r="H499" s="5">
        <v>2</v>
      </c>
      <c r="I499" s="5" t="s">
        <v>2333</v>
      </c>
      <c r="J499" s="13" t="s">
        <v>1569</v>
      </c>
      <c r="K499" s="5" t="s">
        <v>1569</v>
      </c>
      <c r="L499" s="12" t="s">
        <v>1569</v>
      </c>
      <c r="M499" s="5" t="s">
        <v>1569</v>
      </c>
      <c r="N499" s="12"/>
      <c r="P499" s="12"/>
      <c r="R499" s="12">
        <v>16.811708860759495</v>
      </c>
      <c r="S499" s="5">
        <v>2019</v>
      </c>
      <c r="T499" s="12">
        <v>0</v>
      </c>
      <c r="U499" s="5">
        <v>2019</v>
      </c>
      <c r="V499" s="12">
        <v>48.941851265822784</v>
      </c>
      <c r="W499" s="5">
        <v>2019</v>
      </c>
      <c r="X499" s="14">
        <v>0</v>
      </c>
      <c r="Y499" s="5">
        <v>2019</v>
      </c>
      <c r="Z499" s="14"/>
    </row>
    <row r="500" spans="1:26" ht="12.75" customHeight="1" x14ac:dyDescent="0.25">
      <c r="A500" s="5" t="s">
        <v>2012</v>
      </c>
      <c r="B500" s="5" t="s">
        <v>1520</v>
      </c>
      <c r="C500" s="5" t="s">
        <v>1519</v>
      </c>
      <c r="D500" s="5" t="s">
        <v>35</v>
      </c>
      <c r="E500" s="5" t="s">
        <v>1520</v>
      </c>
      <c r="F500" s="5" t="s">
        <v>1519</v>
      </c>
      <c r="G500" s="5">
        <v>0</v>
      </c>
      <c r="H500" s="5">
        <v>1</v>
      </c>
      <c r="I500" s="5" t="s">
        <v>2334</v>
      </c>
      <c r="J500" s="13">
        <v>2.1311506470376473</v>
      </c>
      <c r="K500" s="5">
        <v>2014</v>
      </c>
      <c r="L500" s="12">
        <v>100</v>
      </c>
      <c r="M500" s="5">
        <v>2015</v>
      </c>
      <c r="N500" s="12"/>
      <c r="P500" s="12"/>
      <c r="R500" s="12">
        <v>0</v>
      </c>
      <c r="S500" s="5">
        <v>2015</v>
      </c>
      <c r="T500" s="12">
        <v>35.411949137780873</v>
      </c>
      <c r="U500" s="5">
        <v>2015</v>
      </c>
      <c r="V500" s="12">
        <v>0</v>
      </c>
      <c r="W500" s="5">
        <v>2015</v>
      </c>
      <c r="X500" s="14">
        <v>0</v>
      </c>
      <c r="Y500" s="5">
        <v>2015</v>
      </c>
      <c r="Z500" s="14"/>
    </row>
    <row r="501" spans="1:26" ht="12.75" customHeight="1" x14ac:dyDescent="0.25">
      <c r="A501" s="5" t="s">
        <v>2013</v>
      </c>
      <c r="B501" s="5" t="s">
        <v>1522</v>
      </c>
      <c r="C501" s="5" t="s">
        <v>1521</v>
      </c>
      <c r="D501" s="5" t="s">
        <v>35</v>
      </c>
      <c r="E501" s="5" t="s">
        <v>1522</v>
      </c>
      <c r="F501" s="5" t="s">
        <v>1521</v>
      </c>
      <c r="G501" s="5">
        <v>0</v>
      </c>
      <c r="H501" s="5">
        <v>1</v>
      </c>
      <c r="I501" s="5" t="s">
        <v>2335</v>
      </c>
      <c r="J501" s="13">
        <v>2.0495723709664198</v>
      </c>
      <c r="K501" s="5">
        <v>2014</v>
      </c>
      <c r="L501" s="12">
        <v>100</v>
      </c>
      <c r="M501" s="5">
        <v>2015</v>
      </c>
      <c r="N501" s="12"/>
      <c r="P501" s="12"/>
      <c r="R501" s="12" t="s">
        <v>1569</v>
      </c>
      <c r="S501" s="5" t="s">
        <v>1569</v>
      </c>
      <c r="T501" s="12">
        <v>0.59772500437938136</v>
      </c>
      <c r="U501" s="5">
        <v>2015</v>
      </c>
      <c r="V501" s="12">
        <v>77.168277111537762</v>
      </c>
      <c r="W501" s="5">
        <v>2015</v>
      </c>
      <c r="X501" s="14">
        <v>100</v>
      </c>
      <c r="Y501" s="5">
        <v>2017</v>
      </c>
      <c r="Z501" s="14"/>
    </row>
    <row r="502" spans="1:26" ht="12.75" customHeight="1" x14ac:dyDescent="0.25">
      <c r="A502" s="5" t="s">
        <v>2014</v>
      </c>
      <c r="B502" s="5" t="s">
        <v>1139</v>
      </c>
      <c r="C502" s="5" t="s">
        <v>1138</v>
      </c>
      <c r="D502" s="5" t="s">
        <v>1038</v>
      </c>
      <c r="E502" s="5" t="s">
        <v>2153</v>
      </c>
      <c r="F502" s="5" t="s">
        <v>1142</v>
      </c>
      <c r="G502" s="5">
        <v>2</v>
      </c>
      <c r="H502" s="5">
        <v>3</v>
      </c>
      <c r="I502" s="5" t="s">
        <v>2336</v>
      </c>
      <c r="J502" s="13">
        <v>1.0803466416608809</v>
      </c>
      <c r="K502" s="5">
        <v>2008</v>
      </c>
      <c r="L502" s="12">
        <v>100</v>
      </c>
      <c r="M502" s="5">
        <v>2008</v>
      </c>
      <c r="N502" s="12"/>
      <c r="P502" s="12"/>
      <c r="R502" s="12">
        <v>0</v>
      </c>
      <c r="S502" s="5">
        <v>2007</v>
      </c>
      <c r="T502" s="12">
        <v>0</v>
      </c>
      <c r="U502" s="5">
        <v>2007</v>
      </c>
      <c r="V502" s="12">
        <v>0</v>
      </c>
      <c r="W502" s="5">
        <v>2007</v>
      </c>
      <c r="X502" s="14">
        <v>100</v>
      </c>
      <c r="Y502" s="5">
        <v>2007</v>
      </c>
      <c r="Z502" s="14"/>
    </row>
    <row r="503" spans="1:26" ht="12.75" customHeight="1" x14ac:dyDescent="0.25">
      <c r="A503" s="5" t="s">
        <v>2015</v>
      </c>
      <c r="B503" s="5" t="s">
        <v>75</v>
      </c>
      <c r="C503" s="5" t="s">
        <v>74</v>
      </c>
      <c r="D503" s="5" t="s">
        <v>35</v>
      </c>
      <c r="E503" s="5" t="s">
        <v>2154</v>
      </c>
      <c r="F503" s="5" t="s">
        <v>2246</v>
      </c>
      <c r="G503" s="5">
        <v>2</v>
      </c>
      <c r="H503" s="5">
        <v>1</v>
      </c>
      <c r="I503" s="5" t="s">
        <v>2337</v>
      </c>
      <c r="J503" s="13">
        <v>0.59024552665111008</v>
      </c>
      <c r="K503" s="5">
        <v>2012</v>
      </c>
      <c r="L503" s="12">
        <v>100</v>
      </c>
      <c r="M503" s="5">
        <v>2012</v>
      </c>
      <c r="N503" s="12"/>
      <c r="P503" s="12"/>
      <c r="R503" s="12">
        <v>0</v>
      </c>
      <c r="S503" s="5">
        <v>2012</v>
      </c>
      <c r="T503" s="12">
        <v>23.627028286188782</v>
      </c>
      <c r="U503" s="5">
        <v>2012</v>
      </c>
      <c r="V503" s="12">
        <v>0</v>
      </c>
      <c r="W503" s="5">
        <v>2012</v>
      </c>
      <c r="X503" s="14">
        <v>100</v>
      </c>
      <c r="Y503" s="5">
        <v>2012</v>
      </c>
      <c r="Z503" s="14"/>
    </row>
    <row r="504" spans="1:26" ht="12.75" customHeight="1" x14ac:dyDescent="0.25">
      <c r="A504" s="5" t="s">
        <v>2016</v>
      </c>
      <c r="B504" s="5" t="s">
        <v>75</v>
      </c>
      <c r="C504" s="5" t="s">
        <v>74</v>
      </c>
      <c r="D504" s="5" t="s">
        <v>35</v>
      </c>
      <c r="E504" s="5" t="s">
        <v>2155</v>
      </c>
      <c r="F504" s="5" t="s">
        <v>2247</v>
      </c>
      <c r="G504" s="5">
        <v>2</v>
      </c>
      <c r="H504" s="5">
        <v>1</v>
      </c>
      <c r="I504" s="5" t="s">
        <v>2338</v>
      </c>
      <c r="J504" s="13">
        <v>0.89421783320600279</v>
      </c>
      <c r="K504" s="5">
        <v>2012</v>
      </c>
      <c r="L504" s="12">
        <v>100</v>
      </c>
      <c r="M504" s="5">
        <v>2012</v>
      </c>
      <c r="N504" s="12"/>
      <c r="P504" s="12"/>
      <c r="R504" s="12">
        <v>0</v>
      </c>
      <c r="S504" s="5">
        <v>2012</v>
      </c>
      <c r="T504" s="12">
        <v>1.3084593871822638</v>
      </c>
      <c r="U504" s="5">
        <v>2012</v>
      </c>
      <c r="V504" s="12">
        <v>0</v>
      </c>
      <c r="W504" s="5">
        <v>2012</v>
      </c>
      <c r="X504" s="14">
        <v>100</v>
      </c>
      <c r="Y504" s="5">
        <v>2012</v>
      </c>
      <c r="Z504" s="14"/>
    </row>
    <row r="505" spans="1:26" ht="12.75" customHeight="1" x14ac:dyDescent="0.25">
      <c r="A505" s="5" t="s">
        <v>2017</v>
      </c>
      <c r="B505" s="5" t="s">
        <v>75</v>
      </c>
      <c r="C505" s="5" t="s">
        <v>74</v>
      </c>
      <c r="D505" s="5" t="s">
        <v>35</v>
      </c>
      <c r="E505" s="5" t="s">
        <v>76</v>
      </c>
      <c r="F505" s="5" t="s">
        <v>73</v>
      </c>
      <c r="G505" s="5">
        <v>2</v>
      </c>
      <c r="H505" s="5">
        <v>1</v>
      </c>
      <c r="I505" s="5" t="s">
        <v>2339</v>
      </c>
      <c r="J505" s="13">
        <v>1.0240563004339924</v>
      </c>
      <c r="K505" s="5">
        <v>2012</v>
      </c>
      <c r="L505" s="12">
        <v>100</v>
      </c>
      <c r="M505" s="5">
        <v>2012</v>
      </c>
      <c r="N505" s="12"/>
      <c r="P505" s="12"/>
      <c r="R505" s="12">
        <v>6.0797239215015031</v>
      </c>
      <c r="S505" s="5">
        <v>2012</v>
      </c>
      <c r="T505" s="12">
        <v>2.3315826131871953</v>
      </c>
      <c r="U505" s="5">
        <v>2012</v>
      </c>
      <c r="V505" s="12">
        <v>0</v>
      </c>
      <c r="W505" s="5">
        <v>2012</v>
      </c>
      <c r="X505" s="14">
        <v>100</v>
      </c>
      <c r="Y505" s="5">
        <v>2012</v>
      </c>
      <c r="Z505" s="14"/>
    </row>
    <row r="506" spans="1:26" ht="12.75" customHeight="1" x14ac:dyDescent="0.25">
      <c r="A506" s="5" t="s">
        <v>2018</v>
      </c>
      <c r="B506" s="5" t="s">
        <v>1146</v>
      </c>
      <c r="C506" s="5" t="s">
        <v>1145</v>
      </c>
      <c r="D506" s="5" t="s">
        <v>1038</v>
      </c>
      <c r="E506" s="5" t="s">
        <v>2156</v>
      </c>
      <c r="F506" s="5" t="s">
        <v>2248</v>
      </c>
      <c r="G506" s="5">
        <v>2</v>
      </c>
      <c r="H506" s="5">
        <v>1</v>
      </c>
      <c r="I506" s="5" t="s">
        <v>2340</v>
      </c>
      <c r="J506" s="13">
        <v>1.9243419932870263</v>
      </c>
      <c r="K506" s="5">
        <v>2017</v>
      </c>
      <c r="L506" s="12">
        <v>100</v>
      </c>
      <c r="M506" s="5">
        <v>2017</v>
      </c>
      <c r="N506" s="12"/>
      <c r="P506" s="12"/>
      <c r="R506" s="12">
        <v>0.97674414168956747</v>
      </c>
      <c r="S506" s="5">
        <v>2017</v>
      </c>
      <c r="T506" s="12">
        <v>3.8604652049929578</v>
      </c>
      <c r="U506" s="5">
        <v>2017</v>
      </c>
      <c r="V506" s="12">
        <v>0</v>
      </c>
      <c r="W506" s="5">
        <v>2017</v>
      </c>
      <c r="X506" s="14">
        <v>100</v>
      </c>
      <c r="Y506" s="5">
        <v>2017</v>
      </c>
      <c r="Z506" s="14"/>
    </row>
    <row r="507" spans="1:26" ht="12.75" customHeight="1" x14ac:dyDescent="0.25">
      <c r="A507" s="5" t="s">
        <v>2019</v>
      </c>
      <c r="B507" s="5" t="s">
        <v>1146</v>
      </c>
      <c r="C507" s="5" t="s">
        <v>1145</v>
      </c>
      <c r="D507" s="5" t="s">
        <v>1038</v>
      </c>
      <c r="E507" s="5" t="s">
        <v>2157</v>
      </c>
      <c r="F507" s="5" t="s">
        <v>1144</v>
      </c>
      <c r="G507" s="5">
        <v>1</v>
      </c>
      <c r="H507" s="5">
        <v>1</v>
      </c>
      <c r="I507" s="5" t="s">
        <v>2341</v>
      </c>
      <c r="J507" s="13">
        <v>2.386763627639152</v>
      </c>
      <c r="K507" s="5">
        <v>2017</v>
      </c>
      <c r="L507" s="12">
        <v>100</v>
      </c>
      <c r="M507" s="5">
        <v>2017</v>
      </c>
      <c r="N507" s="12"/>
      <c r="P507" s="12"/>
      <c r="R507" s="12">
        <v>0</v>
      </c>
      <c r="S507" s="5">
        <v>2017</v>
      </c>
      <c r="T507" s="12">
        <v>0</v>
      </c>
      <c r="U507" s="5">
        <v>2017</v>
      </c>
      <c r="V507" s="12">
        <v>0</v>
      </c>
      <c r="W507" s="5">
        <v>2017</v>
      </c>
      <c r="X507" s="14">
        <v>100</v>
      </c>
      <c r="Y507" s="5">
        <v>2017</v>
      </c>
      <c r="Z507" s="14"/>
    </row>
    <row r="508" spans="1:26" ht="12.75" customHeight="1" x14ac:dyDescent="0.25">
      <c r="A508" s="5" t="s">
        <v>2020</v>
      </c>
      <c r="B508" s="5" t="s">
        <v>1</v>
      </c>
      <c r="C508" s="5" t="s">
        <v>1150</v>
      </c>
      <c r="D508" s="5" t="s">
        <v>1038</v>
      </c>
      <c r="E508" s="5" t="s">
        <v>2158</v>
      </c>
      <c r="F508" s="5" t="s">
        <v>2249</v>
      </c>
      <c r="G508" s="5">
        <v>2</v>
      </c>
      <c r="H508" s="5">
        <v>1</v>
      </c>
      <c r="I508" s="5" t="s">
        <v>2342</v>
      </c>
      <c r="J508" s="13">
        <v>0.49202030809525688</v>
      </c>
      <c r="K508" s="5">
        <v>2010</v>
      </c>
      <c r="L508" s="12">
        <v>72.769996643066406</v>
      </c>
      <c r="M508" s="5">
        <v>2010</v>
      </c>
      <c r="N508" s="12"/>
      <c r="P508" s="12"/>
      <c r="R508" s="12">
        <v>0</v>
      </c>
      <c r="S508" s="5">
        <v>2015</v>
      </c>
      <c r="T508" s="12">
        <v>0</v>
      </c>
      <c r="U508" s="5">
        <v>2015</v>
      </c>
      <c r="V508" s="12">
        <v>0</v>
      </c>
      <c r="W508" s="5">
        <v>2015</v>
      </c>
      <c r="X508" s="14">
        <v>100</v>
      </c>
      <c r="Y508" s="5">
        <v>2015</v>
      </c>
      <c r="Z508" s="14"/>
    </row>
    <row r="509" spans="1:26" ht="12.75" customHeight="1" x14ac:dyDescent="0.25">
      <c r="A509" s="5" t="s">
        <v>2021</v>
      </c>
      <c r="B509" s="5" t="s">
        <v>1</v>
      </c>
      <c r="C509" s="5" t="s">
        <v>1150</v>
      </c>
      <c r="D509" s="5" t="s">
        <v>1038</v>
      </c>
      <c r="E509" s="5" t="s">
        <v>2159</v>
      </c>
      <c r="F509" s="5" t="s">
        <v>2250</v>
      </c>
      <c r="G509" s="5">
        <v>2</v>
      </c>
      <c r="H509" s="5">
        <v>1</v>
      </c>
      <c r="I509" s="5" t="s">
        <v>2459</v>
      </c>
      <c r="J509" s="13">
        <v>0.60979798780408268</v>
      </c>
      <c r="K509" s="5">
        <v>2010</v>
      </c>
      <c r="L509" s="12">
        <v>82</v>
      </c>
      <c r="M509" s="5">
        <v>2010</v>
      </c>
      <c r="N509" s="12"/>
      <c r="P509" s="12"/>
      <c r="R509" s="12">
        <v>0</v>
      </c>
      <c r="S509" s="5">
        <v>2015</v>
      </c>
      <c r="T509" s="12">
        <v>0</v>
      </c>
      <c r="U509" s="5">
        <v>2015</v>
      </c>
      <c r="V509" s="12">
        <v>0</v>
      </c>
      <c r="W509" s="5">
        <v>2015</v>
      </c>
      <c r="X509" s="14">
        <v>100</v>
      </c>
      <c r="Y509" s="5">
        <v>2015</v>
      </c>
      <c r="Z509" s="14"/>
    </row>
    <row r="510" spans="1:26" ht="12.75" customHeight="1" x14ac:dyDescent="0.25">
      <c r="A510" s="5" t="s">
        <v>2022</v>
      </c>
      <c r="B510" s="5" t="s">
        <v>1</v>
      </c>
      <c r="C510" s="5" t="s">
        <v>1150</v>
      </c>
      <c r="D510" s="5" t="s">
        <v>1038</v>
      </c>
      <c r="E510" s="5" t="s">
        <v>2160</v>
      </c>
      <c r="F510" s="5" t="s">
        <v>2251</v>
      </c>
      <c r="G510" s="5">
        <v>2</v>
      </c>
      <c r="H510" s="5">
        <v>2</v>
      </c>
      <c r="I510" s="5" t="s">
        <v>2460</v>
      </c>
      <c r="J510" s="13">
        <v>0.98337602122927936</v>
      </c>
      <c r="K510" s="5">
        <v>2010</v>
      </c>
      <c r="L510" s="12">
        <v>91.160003662109403</v>
      </c>
      <c r="M510" s="5">
        <v>2010</v>
      </c>
      <c r="N510" s="12"/>
      <c r="P510" s="12"/>
      <c r="R510" s="12">
        <v>0</v>
      </c>
      <c r="S510" s="5">
        <v>2015</v>
      </c>
      <c r="T510" s="12">
        <v>0</v>
      </c>
      <c r="U510" s="5">
        <v>2015</v>
      </c>
      <c r="V510" s="12">
        <v>0</v>
      </c>
      <c r="W510" s="5">
        <v>2015</v>
      </c>
      <c r="X510" s="14">
        <v>100</v>
      </c>
      <c r="Y510" s="5">
        <v>2015</v>
      </c>
      <c r="Z510" s="14"/>
    </row>
    <row r="511" spans="1:26" ht="12.75" customHeight="1" x14ac:dyDescent="0.25">
      <c r="A511" s="5" t="s">
        <v>2023</v>
      </c>
      <c r="B511" s="5" t="s">
        <v>1</v>
      </c>
      <c r="C511" s="5" t="s">
        <v>1150</v>
      </c>
      <c r="D511" s="5" t="s">
        <v>1038</v>
      </c>
      <c r="E511" s="5" t="s">
        <v>2161</v>
      </c>
      <c r="F511" s="5" t="s">
        <v>2252</v>
      </c>
      <c r="G511" s="5">
        <v>2</v>
      </c>
      <c r="H511" s="5">
        <v>2</v>
      </c>
      <c r="I511" s="5" t="s">
        <v>2343</v>
      </c>
      <c r="J511" s="13">
        <v>0.67774018356842469</v>
      </c>
      <c r="K511" s="5">
        <v>2010</v>
      </c>
      <c r="L511" s="12">
        <v>76.910003662109403</v>
      </c>
      <c r="M511" s="5">
        <v>2010</v>
      </c>
      <c r="N511" s="12"/>
      <c r="P511" s="12"/>
      <c r="R511" s="12">
        <v>0</v>
      </c>
      <c r="S511" s="5">
        <v>2015</v>
      </c>
      <c r="T511" s="12">
        <v>0</v>
      </c>
      <c r="U511" s="5">
        <v>2015</v>
      </c>
      <c r="V511" s="12">
        <v>0</v>
      </c>
      <c r="W511" s="5">
        <v>2015</v>
      </c>
      <c r="X511" s="14">
        <v>100</v>
      </c>
      <c r="Y511" s="5">
        <v>2015</v>
      </c>
      <c r="Z511" s="14"/>
    </row>
    <row r="512" spans="1:26" ht="12.75" customHeight="1" x14ac:dyDescent="0.25">
      <c r="A512" s="5" t="s">
        <v>2024</v>
      </c>
      <c r="B512" s="5" t="s">
        <v>1</v>
      </c>
      <c r="C512" s="5" t="s">
        <v>1150</v>
      </c>
      <c r="D512" s="5" t="s">
        <v>1038</v>
      </c>
      <c r="E512" s="5" t="s">
        <v>2162</v>
      </c>
      <c r="F512" s="5" t="s">
        <v>2253</v>
      </c>
      <c r="G512" s="5">
        <v>2</v>
      </c>
      <c r="H512" s="5">
        <v>2</v>
      </c>
      <c r="I512" s="5" t="s">
        <v>2344</v>
      </c>
      <c r="J512" s="13" t="s">
        <v>1569</v>
      </c>
      <c r="K512" s="5" t="s">
        <v>1569</v>
      </c>
      <c r="L512" s="12">
        <v>87.339996337890597</v>
      </c>
      <c r="M512" s="5">
        <v>2010</v>
      </c>
      <c r="N512" s="12"/>
      <c r="P512" s="12"/>
      <c r="R512" s="12" t="s">
        <v>1569</v>
      </c>
      <c r="S512" s="5" t="s">
        <v>1569</v>
      </c>
      <c r="T512" s="12" t="s">
        <v>1569</v>
      </c>
      <c r="U512" s="5" t="s">
        <v>1569</v>
      </c>
      <c r="V512" s="12" t="s">
        <v>1569</v>
      </c>
      <c r="W512" s="5" t="s">
        <v>1569</v>
      </c>
      <c r="X512" s="14" t="s">
        <v>1569</v>
      </c>
      <c r="Y512" s="5" t="s">
        <v>1569</v>
      </c>
      <c r="Z512" s="14"/>
    </row>
    <row r="513" spans="1:26" ht="12.75" customHeight="1" x14ac:dyDescent="0.25">
      <c r="A513" s="5" t="s">
        <v>2025</v>
      </c>
      <c r="B513" s="5" t="s">
        <v>1</v>
      </c>
      <c r="C513" s="5" t="s">
        <v>1150</v>
      </c>
      <c r="D513" s="5" t="s">
        <v>1038</v>
      </c>
      <c r="E513" s="5" t="s">
        <v>2163</v>
      </c>
      <c r="F513" s="5" t="s">
        <v>2254</v>
      </c>
      <c r="G513" s="5">
        <v>2</v>
      </c>
      <c r="H513" s="5">
        <v>1</v>
      </c>
      <c r="I513" s="5" t="s">
        <v>2345</v>
      </c>
      <c r="J513" s="13" t="s">
        <v>1569</v>
      </c>
      <c r="K513" s="5" t="s">
        <v>1569</v>
      </c>
      <c r="L513" s="12">
        <v>86.959999084472699</v>
      </c>
      <c r="M513" s="5">
        <v>2010</v>
      </c>
      <c r="N513" s="12"/>
      <c r="P513" s="12"/>
      <c r="R513" s="12" t="s">
        <v>1569</v>
      </c>
      <c r="S513" s="5" t="s">
        <v>1569</v>
      </c>
      <c r="T513" s="12" t="s">
        <v>1569</v>
      </c>
      <c r="U513" s="5" t="s">
        <v>1569</v>
      </c>
      <c r="V513" s="12" t="s">
        <v>1569</v>
      </c>
      <c r="W513" s="5" t="s">
        <v>1569</v>
      </c>
      <c r="X513" s="14" t="s">
        <v>1569</v>
      </c>
      <c r="Y513" s="5" t="s">
        <v>1569</v>
      </c>
      <c r="Z513" s="14"/>
    </row>
    <row r="514" spans="1:26" ht="12.75" customHeight="1" x14ac:dyDescent="0.25">
      <c r="A514" s="5" t="s">
        <v>2026</v>
      </c>
      <c r="B514" s="5" t="s">
        <v>1</v>
      </c>
      <c r="C514" s="5" t="s">
        <v>1150</v>
      </c>
      <c r="D514" s="5" t="s">
        <v>1038</v>
      </c>
      <c r="E514" s="5" t="s">
        <v>2164</v>
      </c>
      <c r="F514" s="5" t="s">
        <v>2255</v>
      </c>
      <c r="G514" s="5">
        <v>2</v>
      </c>
      <c r="H514" s="5">
        <v>1</v>
      </c>
      <c r="I514" s="5" t="s">
        <v>2461</v>
      </c>
      <c r="J514" s="13">
        <v>1.0918944065004557</v>
      </c>
      <c r="K514" s="5">
        <v>2010</v>
      </c>
      <c r="L514" s="12">
        <v>82.150001525878906</v>
      </c>
      <c r="M514" s="5">
        <v>2010</v>
      </c>
      <c r="N514" s="12"/>
      <c r="P514" s="12"/>
      <c r="R514" s="12">
        <v>0</v>
      </c>
      <c r="S514" s="5">
        <v>2015</v>
      </c>
      <c r="T514" s="12">
        <v>0</v>
      </c>
      <c r="U514" s="5">
        <v>2015</v>
      </c>
      <c r="V514" s="12">
        <v>0</v>
      </c>
      <c r="W514" s="5">
        <v>2015</v>
      </c>
      <c r="X514" s="14">
        <v>100</v>
      </c>
      <c r="Y514" s="5">
        <v>2015</v>
      </c>
      <c r="Z514" s="14"/>
    </row>
    <row r="515" spans="1:26" ht="12.75" customHeight="1" x14ac:dyDescent="0.25">
      <c r="A515" s="5" t="s">
        <v>2027</v>
      </c>
      <c r="B515" s="5" t="s">
        <v>1</v>
      </c>
      <c r="C515" s="5" t="s">
        <v>1150</v>
      </c>
      <c r="D515" s="5" t="s">
        <v>1038</v>
      </c>
      <c r="E515" s="5" t="s">
        <v>2165</v>
      </c>
      <c r="F515" s="5" t="s">
        <v>2256</v>
      </c>
      <c r="G515" s="5">
        <v>2</v>
      </c>
      <c r="H515" s="5">
        <v>1</v>
      </c>
      <c r="J515" s="13">
        <v>2.2971713714186714</v>
      </c>
      <c r="K515" s="5">
        <v>2010</v>
      </c>
      <c r="L515" s="12">
        <v>92</v>
      </c>
      <c r="M515" s="5">
        <v>2010</v>
      </c>
      <c r="N515" s="12"/>
      <c r="P515" s="12"/>
      <c r="R515" s="12">
        <v>0</v>
      </c>
      <c r="S515" s="5">
        <v>2015</v>
      </c>
      <c r="T515" s="12">
        <v>0</v>
      </c>
      <c r="U515" s="5">
        <v>2015</v>
      </c>
      <c r="V515" s="12">
        <v>0</v>
      </c>
      <c r="W515" s="5">
        <v>2015</v>
      </c>
      <c r="X515" s="14">
        <v>100</v>
      </c>
      <c r="Y515" s="5">
        <v>2015</v>
      </c>
      <c r="Z515" s="14"/>
    </row>
    <row r="516" spans="1:26" ht="12.75" customHeight="1" x14ac:dyDescent="0.25">
      <c r="A516" s="5" t="s">
        <v>2028</v>
      </c>
      <c r="B516" s="5" t="s">
        <v>1154</v>
      </c>
      <c r="C516" s="5" t="s">
        <v>1153</v>
      </c>
      <c r="D516" s="5" t="s">
        <v>1038</v>
      </c>
      <c r="E516" s="5" t="s">
        <v>1155</v>
      </c>
      <c r="F516" s="5" t="s">
        <v>1152</v>
      </c>
      <c r="G516" s="5">
        <v>2</v>
      </c>
      <c r="H516" s="5">
        <v>1</v>
      </c>
      <c r="I516" s="5" t="s">
        <v>3219</v>
      </c>
      <c r="J516" s="13">
        <v>1.2058285540828328</v>
      </c>
      <c r="K516" s="5">
        <v>2017</v>
      </c>
      <c r="L516" s="12">
        <v>95.805648803710895</v>
      </c>
      <c r="M516" s="5">
        <v>2017</v>
      </c>
      <c r="N516" s="12"/>
      <c r="P516" s="12"/>
      <c r="R516" s="12" t="s">
        <v>1569</v>
      </c>
      <c r="S516" s="5" t="s">
        <v>1569</v>
      </c>
      <c r="T516" s="12">
        <v>0.85750663869311716</v>
      </c>
      <c r="U516" s="5">
        <v>2012</v>
      </c>
      <c r="V516" s="12" t="s">
        <v>1569</v>
      </c>
      <c r="W516" s="5" t="s">
        <v>1569</v>
      </c>
      <c r="X516" s="14" t="s">
        <v>1569</v>
      </c>
      <c r="Y516" s="5" t="s">
        <v>1569</v>
      </c>
      <c r="Z516" s="14"/>
    </row>
    <row r="517" spans="1:26" ht="12.75" customHeight="1" x14ac:dyDescent="0.25">
      <c r="A517" s="5" t="s">
        <v>2029</v>
      </c>
      <c r="B517" s="5" t="s">
        <v>1154</v>
      </c>
      <c r="C517" s="5" t="s">
        <v>1153</v>
      </c>
      <c r="D517" s="5" t="s">
        <v>1038</v>
      </c>
      <c r="E517" s="5" t="s">
        <v>2166</v>
      </c>
      <c r="F517" s="5" t="s">
        <v>3334</v>
      </c>
      <c r="G517" s="5">
        <v>2</v>
      </c>
      <c r="H517" s="5">
        <v>1</v>
      </c>
      <c r="I517" s="5" t="s">
        <v>3220</v>
      </c>
      <c r="J517" s="13">
        <v>1.3205967155035903</v>
      </c>
      <c r="K517" s="5">
        <v>2017</v>
      </c>
      <c r="L517" s="12">
        <v>96.340751647949205</v>
      </c>
      <c r="M517" s="5">
        <v>2017</v>
      </c>
      <c r="N517" s="12"/>
      <c r="P517" s="12"/>
      <c r="R517" s="12" t="s">
        <v>1569</v>
      </c>
      <c r="S517" s="5" t="s">
        <v>1569</v>
      </c>
      <c r="T517" s="12" t="s">
        <v>1569</v>
      </c>
      <c r="U517" s="5" t="s">
        <v>1569</v>
      </c>
      <c r="V517" s="12" t="s">
        <v>1569</v>
      </c>
      <c r="W517" s="5" t="s">
        <v>1569</v>
      </c>
      <c r="X517" s="14" t="s">
        <v>1569</v>
      </c>
      <c r="Y517" s="5" t="s">
        <v>1569</v>
      </c>
      <c r="Z517" s="14"/>
    </row>
    <row r="518" spans="1:26" ht="12.75" customHeight="1" x14ac:dyDescent="0.25">
      <c r="A518" s="5" t="s">
        <v>2030</v>
      </c>
      <c r="B518" s="5" t="s">
        <v>1154</v>
      </c>
      <c r="C518" s="5" t="s">
        <v>1153</v>
      </c>
      <c r="D518" s="5" t="s">
        <v>1038</v>
      </c>
      <c r="E518" s="5" t="s">
        <v>2167</v>
      </c>
      <c r="F518" s="5" t="s">
        <v>3218</v>
      </c>
      <c r="G518" s="5">
        <v>2</v>
      </c>
      <c r="H518" s="5">
        <v>1</v>
      </c>
      <c r="I518" s="5" t="s">
        <v>3219</v>
      </c>
      <c r="J518" s="13">
        <v>0.82786173361891513</v>
      </c>
      <c r="K518" s="5">
        <v>2017</v>
      </c>
      <c r="L518" s="12">
        <v>96.774635314941406</v>
      </c>
      <c r="M518" s="5">
        <v>2017</v>
      </c>
      <c r="N518" s="12"/>
      <c r="P518" s="12"/>
      <c r="R518" s="12" t="s">
        <v>1569</v>
      </c>
      <c r="S518" s="5" t="s">
        <v>1569</v>
      </c>
      <c r="T518" s="12">
        <v>0.4969761959604746</v>
      </c>
      <c r="U518" s="5">
        <v>2012</v>
      </c>
      <c r="V518" s="12" t="s">
        <v>1569</v>
      </c>
      <c r="W518" s="5" t="s">
        <v>1569</v>
      </c>
      <c r="X518" s="14" t="s">
        <v>1569</v>
      </c>
      <c r="Y518" s="5" t="s">
        <v>1569</v>
      </c>
      <c r="Z518" s="14"/>
    </row>
    <row r="519" spans="1:26" ht="12.75" customHeight="1" x14ac:dyDescent="0.25">
      <c r="A519" s="5" t="s">
        <v>2031</v>
      </c>
      <c r="B519" s="5" t="s">
        <v>1524</v>
      </c>
      <c r="C519" s="5" t="s">
        <v>450</v>
      </c>
      <c r="D519" s="5" t="s">
        <v>360</v>
      </c>
      <c r="E519" s="5" t="s">
        <v>451</v>
      </c>
      <c r="F519" s="5" t="s">
        <v>3335</v>
      </c>
      <c r="G519" s="5">
        <v>2</v>
      </c>
      <c r="H519" s="5">
        <v>2</v>
      </c>
      <c r="I519" s="5" t="s">
        <v>2346</v>
      </c>
      <c r="J519" s="13" t="s">
        <v>1569</v>
      </c>
      <c r="K519" s="5" t="s">
        <v>1569</v>
      </c>
      <c r="L519" s="12" t="s">
        <v>1569</v>
      </c>
      <c r="M519" s="5" t="s">
        <v>1569</v>
      </c>
      <c r="N519" s="12"/>
      <c r="P519" s="12"/>
      <c r="R519" s="12">
        <v>0</v>
      </c>
      <c r="S519" s="5">
        <v>2009</v>
      </c>
      <c r="T519" s="12">
        <v>0</v>
      </c>
      <c r="U519" s="5">
        <v>2009</v>
      </c>
      <c r="V519" s="12">
        <v>0</v>
      </c>
      <c r="W519" s="5">
        <v>2009</v>
      </c>
      <c r="X519" s="14">
        <v>0</v>
      </c>
      <c r="Y519" s="5">
        <v>2009</v>
      </c>
      <c r="Z519" s="14"/>
    </row>
    <row r="520" spans="1:26" ht="12.75" customHeight="1" x14ac:dyDescent="0.25">
      <c r="A520" s="5" t="s">
        <v>2032</v>
      </c>
      <c r="B520" s="5" t="s">
        <v>689</v>
      </c>
      <c r="C520" s="5" t="s">
        <v>688</v>
      </c>
      <c r="D520" s="5" t="s">
        <v>620</v>
      </c>
      <c r="E520" s="5" t="s">
        <v>2168</v>
      </c>
      <c r="F520" s="5" t="s">
        <v>2258</v>
      </c>
      <c r="G520" s="5">
        <v>2</v>
      </c>
      <c r="H520" s="5">
        <v>3</v>
      </c>
      <c r="I520" s="5" t="s">
        <v>2347</v>
      </c>
      <c r="J520" s="13" t="s">
        <v>1569</v>
      </c>
      <c r="K520" s="5" t="s">
        <v>1569</v>
      </c>
      <c r="L520" s="12">
        <v>95</v>
      </c>
      <c r="M520" s="5">
        <v>2007</v>
      </c>
      <c r="N520" s="12"/>
      <c r="P520" s="12"/>
      <c r="R520" s="12" t="s">
        <v>1569</v>
      </c>
      <c r="S520" s="5" t="s">
        <v>1569</v>
      </c>
      <c r="T520" s="12" t="s">
        <v>1569</v>
      </c>
      <c r="U520" s="5" t="s">
        <v>1569</v>
      </c>
      <c r="V520" s="12" t="s">
        <v>1569</v>
      </c>
      <c r="W520" s="5" t="s">
        <v>1569</v>
      </c>
      <c r="X520" s="14" t="s">
        <v>1569</v>
      </c>
      <c r="Y520" s="5" t="s">
        <v>1569</v>
      </c>
      <c r="Z520" s="14"/>
    </row>
    <row r="521" spans="1:26" ht="12.75" customHeight="1" x14ac:dyDescent="0.25">
      <c r="A521" s="5" t="s">
        <v>2033</v>
      </c>
      <c r="B521" s="5" t="s">
        <v>689</v>
      </c>
      <c r="C521" s="5" t="s">
        <v>688</v>
      </c>
      <c r="D521" s="5" t="s">
        <v>620</v>
      </c>
      <c r="E521" s="5" t="s">
        <v>2169</v>
      </c>
      <c r="F521" s="5" t="s">
        <v>3336</v>
      </c>
      <c r="G521" s="5">
        <v>2</v>
      </c>
      <c r="H521" s="5">
        <v>1</v>
      </c>
      <c r="I521" s="5" t="s">
        <v>2348</v>
      </c>
      <c r="J521" s="13">
        <v>1.2895094457386189</v>
      </c>
      <c r="K521" s="5">
        <v>2017</v>
      </c>
      <c r="L521" s="12">
        <v>98.699996948242202</v>
      </c>
      <c r="M521" s="5">
        <v>2017</v>
      </c>
      <c r="N521" s="12"/>
      <c r="P521" s="12"/>
      <c r="R521" s="12">
        <v>0</v>
      </c>
      <c r="S521" s="5">
        <v>2017</v>
      </c>
      <c r="T521" s="12">
        <v>0</v>
      </c>
      <c r="U521" s="5">
        <v>2017</v>
      </c>
      <c r="V521" s="12">
        <v>0</v>
      </c>
      <c r="W521" s="5">
        <v>2017</v>
      </c>
      <c r="X521" s="14">
        <v>100</v>
      </c>
      <c r="Y521" s="5">
        <v>2017</v>
      </c>
      <c r="Z521" s="14"/>
    </row>
    <row r="522" spans="1:26" ht="12.75" customHeight="1" x14ac:dyDescent="0.25">
      <c r="A522" s="5" t="s">
        <v>2034</v>
      </c>
      <c r="B522" s="5" t="s">
        <v>689</v>
      </c>
      <c r="C522" s="5" t="s">
        <v>688</v>
      </c>
      <c r="D522" s="5" t="s">
        <v>620</v>
      </c>
      <c r="E522" s="5" t="s">
        <v>690</v>
      </c>
      <c r="F522" s="5" t="s">
        <v>687</v>
      </c>
      <c r="G522" s="5">
        <v>2</v>
      </c>
      <c r="H522" s="5">
        <v>1</v>
      </c>
      <c r="I522" s="5" t="s">
        <v>2349</v>
      </c>
      <c r="J522" s="13">
        <v>0.95074597542066286</v>
      </c>
      <c r="K522" s="5">
        <v>2017</v>
      </c>
      <c r="L522" s="12">
        <v>100</v>
      </c>
      <c r="M522" s="5">
        <v>2017</v>
      </c>
      <c r="N522" s="12"/>
      <c r="P522" s="12"/>
      <c r="R522" s="12">
        <v>0</v>
      </c>
      <c r="S522" s="5">
        <v>2017</v>
      </c>
      <c r="T522" s="12">
        <v>0</v>
      </c>
      <c r="U522" s="5">
        <v>2017</v>
      </c>
      <c r="V522" s="12">
        <v>0</v>
      </c>
      <c r="W522" s="5">
        <v>2017</v>
      </c>
      <c r="X522" s="14">
        <v>100</v>
      </c>
      <c r="Y522" s="5">
        <v>2017</v>
      </c>
      <c r="Z522" s="14"/>
    </row>
    <row r="523" spans="1:26" ht="12.75" customHeight="1" x14ac:dyDescent="0.25">
      <c r="A523" s="5" t="s">
        <v>2035</v>
      </c>
      <c r="B523" s="5" t="s">
        <v>694</v>
      </c>
      <c r="C523" s="5" t="s">
        <v>693</v>
      </c>
      <c r="D523" s="5" t="s">
        <v>620</v>
      </c>
      <c r="E523" s="5" t="s">
        <v>2170</v>
      </c>
      <c r="F523" s="5" t="s">
        <v>3337</v>
      </c>
      <c r="G523" s="5">
        <v>2</v>
      </c>
      <c r="H523" s="5">
        <v>2</v>
      </c>
      <c r="I523" s="5" t="s">
        <v>2350</v>
      </c>
      <c r="J523" s="13">
        <v>0.50000001350687873</v>
      </c>
      <c r="K523" s="5">
        <v>2017</v>
      </c>
      <c r="L523" s="12">
        <v>69.999999999999858</v>
      </c>
      <c r="M523" s="5">
        <v>2017</v>
      </c>
      <c r="N523" s="12"/>
      <c r="P523" s="12"/>
      <c r="R523" s="12">
        <v>3.3346803920374986</v>
      </c>
      <c r="S523" s="5">
        <v>2016</v>
      </c>
      <c r="T523" s="12">
        <v>0</v>
      </c>
      <c r="U523" s="5">
        <v>2017</v>
      </c>
      <c r="V523" s="12">
        <v>0</v>
      </c>
      <c r="W523" s="5">
        <v>2017</v>
      </c>
      <c r="X523" s="14">
        <v>100</v>
      </c>
      <c r="Y523" s="5">
        <v>2017</v>
      </c>
      <c r="Z523" s="14"/>
    </row>
    <row r="524" spans="1:26" ht="12.75" customHeight="1" x14ac:dyDescent="0.25">
      <c r="A524" s="5" t="s">
        <v>2036</v>
      </c>
      <c r="B524" s="5" t="s">
        <v>694</v>
      </c>
      <c r="C524" s="5" t="s">
        <v>693</v>
      </c>
      <c r="D524" s="5" t="s">
        <v>620</v>
      </c>
      <c r="E524" s="5" t="s">
        <v>698</v>
      </c>
      <c r="F524" s="5" t="s">
        <v>697</v>
      </c>
      <c r="G524" s="5">
        <v>2</v>
      </c>
      <c r="H524" s="5">
        <v>2</v>
      </c>
      <c r="I524" s="5" t="s">
        <v>2351</v>
      </c>
      <c r="J524" s="13">
        <v>0.74999994632518308</v>
      </c>
      <c r="K524" s="5">
        <v>2017</v>
      </c>
      <c r="L524" s="12">
        <v>85.000004438227919</v>
      </c>
      <c r="M524" s="5">
        <v>2017</v>
      </c>
      <c r="N524" s="12"/>
      <c r="P524" s="12"/>
      <c r="R524" s="12">
        <v>0</v>
      </c>
      <c r="S524" s="5">
        <v>2017</v>
      </c>
      <c r="T524" s="12">
        <v>0</v>
      </c>
      <c r="U524" s="5">
        <v>2017</v>
      </c>
      <c r="V524" s="12">
        <v>0</v>
      </c>
      <c r="W524" s="5">
        <v>2017</v>
      </c>
      <c r="X524" s="14">
        <v>84.999997715618065</v>
      </c>
      <c r="Y524" s="5">
        <v>2017</v>
      </c>
      <c r="Z524" s="14"/>
    </row>
    <row r="525" spans="1:26" ht="12.75" customHeight="1" x14ac:dyDescent="0.25">
      <c r="A525" s="5" t="s">
        <v>2037</v>
      </c>
      <c r="B525" s="5" t="s">
        <v>694</v>
      </c>
      <c r="C525" s="5" t="s">
        <v>693</v>
      </c>
      <c r="D525" s="5" t="s">
        <v>620</v>
      </c>
      <c r="E525" s="5" t="s">
        <v>2171</v>
      </c>
      <c r="F525" s="5" t="s">
        <v>692</v>
      </c>
      <c r="G525" s="5">
        <v>2</v>
      </c>
      <c r="H525" s="5">
        <v>2</v>
      </c>
      <c r="I525" s="5" t="s">
        <v>2352</v>
      </c>
      <c r="J525" s="13">
        <v>0.70000002584160692</v>
      </c>
      <c r="K525" s="5">
        <v>2017</v>
      </c>
      <c r="L525" s="12">
        <v>80</v>
      </c>
      <c r="M525" s="5">
        <v>2017</v>
      </c>
      <c r="N525" s="12"/>
      <c r="P525" s="12"/>
      <c r="R525" s="12">
        <v>8.2704943148968901</v>
      </c>
      <c r="S525" s="5">
        <v>2016</v>
      </c>
      <c r="T525" s="12">
        <v>0</v>
      </c>
      <c r="U525" s="5">
        <v>2017</v>
      </c>
      <c r="V525" s="12">
        <v>0</v>
      </c>
      <c r="W525" s="5">
        <v>2017</v>
      </c>
      <c r="X525" s="14">
        <v>0</v>
      </c>
      <c r="Y525" s="5">
        <v>2017</v>
      </c>
      <c r="Z525" s="14"/>
    </row>
    <row r="526" spans="1:26" ht="12.75" customHeight="1" x14ac:dyDescent="0.25">
      <c r="A526" s="5" t="s">
        <v>2038</v>
      </c>
      <c r="B526" s="5" t="s">
        <v>1173</v>
      </c>
      <c r="C526" s="5" t="s">
        <v>1172</v>
      </c>
      <c r="D526" s="5" t="s">
        <v>620</v>
      </c>
      <c r="E526" s="5" t="s">
        <v>2172</v>
      </c>
      <c r="F526" s="5" t="s">
        <v>2259</v>
      </c>
      <c r="G526" s="5">
        <v>2</v>
      </c>
      <c r="H526" s="5">
        <v>1</v>
      </c>
      <c r="I526" s="5" t="s">
        <v>2353</v>
      </c>
      <c r="J526" s="13"/>
      <c r="L526" s="12">
        <v>50</v>
      </c>
      <c r="M526" s="5">
        <v>2012</v>
      </c>
      <c r="N526" s="12"/>
      <c r="P526" s="12"/>
      <c r="R526" s="12">
        <v>0</v>
      </c>
      <c r="S526" s="5">
        <v>2012</v>
      </c>
      <c r="T526" s="12">
        <v>0</v>
      </c>
      <c r="U526" s="5">
        <v>2012</v>
      </c>
      <c r="V526" s="12">
        <v>0</v>
      </c>
      <c r="W526" s="5">
        <v>2012</v>
      </c>
      <c r="X526" s="14">
        <v>50</v>
      </c>
      <c r="Y526" s="5">
        <v>2012</v>
      </c>
      <c r="Z526" s="14"/>
    </row>
    <row r="527" spans="1:26" ht="12.75" customHeight="1" x14ac:dyDescent="0.25">
      <c r="A527" s="5" t="s">
        <v>2039</v>
      </c>
      <c r="B527" s="5" t="s">
        <v>1173</v>
      </c>
      <c r="C527" s="5" t="s">
        <v>1172</v>
      </c>
      <c r="D527" s="5" t="s">
        <v>620</v>
      </c>
      <c r="E527" s="5" t="s">
        <v>2173</v>
      </c>
      <c r="F527" s="5" t="s">
        <v>2260</v>
      </c>
      <c r="G527" s="5">
        <v>2</v>
      </c>
      <c r="H527" s="5">
        <v>3</v>
      </c>
      <c r="I527" s="5" t="s">
        <v>2354</v>
      </c>
      <c r="J527" s="13"/>
      <c r="L527" s="12">
        <v>19.5100002288818</v>
      </c>
      <c r="M527" s="5">
        <v>2012</v>
      </c>
      <c r="N527" s="12"/>
      <c r="P527" s="12"/>
      <c r="R527" s="12">
        <v>0</v>
      </c>
      <c r="S527" s="5">
        <v>2012</v>
      </c>
      <c r="T527" s="12">
        <v>0</v>
      </c>
      <c r="U527" s="5">
        <v>2012</v>
      </c>
      <c r="V527" s="12">
        <v>0</v>
      </c>
      <c r="W527" s="5">
        <v>2012</v>
      </c>
      <c r="X527" s="14">
        <v>83.333333333333343</v>
      </c>
      <c r="Y527" s="5">
        <v>2012</v>
      </c>
      <c r="Z527" s="14"/>
    </row>
    <row r="528" spans="1:26" ht="12.75" customHeight="1" x14ac:dyDescent="0.25">
      <c r="A528" s="5" t="s">
        <v>2040</v>
      </c>
      <c r="B528" s="5" t="s">
        <v>1173</v>
      </c>
      <c r="C528" s="5" t="s">
        <v>1172</v>
      </c>
      <c r="D528" s="5" t="s">
        <v>620</v>
      </c>
      <c r="E528" s="5" t="s">
        <v>2174</v>
      </c>
      <c r="F528" s="5" t="s">
        <v>2261</v>
      </c>
      <c r="G528" s="5">
        <v>2</v>
      </c>
      <c r="H528" s="5">
        <v>3</v>
      </c>
      <c r="I528" s="5" t="s">
        <v>2355</v>
      </c>
      <c r="J528" s="13" t="s">
        <v>1569</v>
      </c>
      <c r="K528" s="5" t="s">
        <v>1569</v>
      </c>
      <c r="L528" s="12">
        <v>85.400001525878906</v>
      </c>
      <c r="M528" s="5">
        <v>2006</v>
      </c>
      <c r="N528" s="12"/>
      <c r="P528" s="12"/>
      <c r="R528" s="12" t="s">
        <v>1569</v>
      </c>
      <c r="S528" s="5" t="s">
        <v>1569</v>
      </c>
      <c r="T528" s="12" t="s">
        <v>1569</v>
      </c>
      <c r="U528" s="5" t="s">
        <v>1569</v>
      </c>
      <c r="V528" s="12" t="s">
        <v>1569</v>
      </c>
      <c r="W528" s="5" t="s">
        <v>1569</v>
      </c>
      <c r="X528" s="14" t="s">
        <v>1569</v>
      </c>
      <c r="Y528" s="5" t="s">
        <v>1569</v>
      </c>
      <c r="Z528" s="14"/>
    </row>
    <row r="529" spans="1:26" ht="12.75" customHeight="1" x14ac:dyDescent="0.25">
      <c r="A529" s="5" t="s">
        <v>2041</v>
      </c>
      <c r="B529" s="5" t="s">
        <v>1173</v>
      </c>
      <c r="C529" s="5" t="s">
        <v>1172</v>
      </c>
      <c r="D529" s="5" t="s">
        <v>620</v>
      </c>
      <c r="E529" s="5" t="s">
        <v>2175</v>
      </c>
      <c r="F529" s="5" t="s">
        <v>2262</v>
      </c>
      <c r="G529" s="5">
        <v>2</v>
      </c>
      <c r="H529" s="5">
        <v>1</v>
      </c>
      <c r="I529" s="5" t="s">
        <v>2356</v>
      </c>
      <c r="J529" s="13" t="s">
        <v>1569</v>
      </c>
      <c r="K529" s="5" t="s">
        <v>1569</v>
      </c>
      <c r="L529" s="12">
        <v>82.199996948242202</v>
      </c>
      <c r="M529" s="5">
        <v>2006</v>
      </c>
      <c r="N529" s="12"/>
      <c r="P529" s="12"/>
      <c r="R529" s="12" t="s">
        <v>1569</v>
      </c>
      <c r="S529" s="5" t="s">
        <v>1569</v>
      </c>
      <c r="T529" s="12" t="s">
        <v>1569</v>
      </c>
      <c r="U529" s="5" t="s">
        <v>1569</v>
      </c>
      <c r="V529" s="12" t="s">
        <v>1569</v>
      </c>
      <c r="W529" s="5" t="s">
        <v>1569</v>
      </c>
      <c r="X529" s="14" t="s">
        <v>1569</v>
      </c>
      <c r="Y529" s="5" t="s">
        <v>1569</v>
      </c>
      <c r="Z529" s="14"/>
    </row>
    <row r="530" spans="1:26" ht="12.75" customHeight="1" x14ac:dyDescent="0.25">
      <c r="A530" s="5" t="s">
        <v>2042</v>
      </c>
      <c r="B530" s="5" t="s">
        <v>1173</v>
      </c>
      <c r="C530" s="5" t="s">
        <v>1172</v>
      </c>
      <c r="D530" s="5" t="s">
        <v>620</v>
      </c>
      <c r="E530" s="5" t="s">
        <v>2176</v>
      </c>
      <c r="F530" s="5" t="s">
        <v>2457</v>
      </c>
      <c r="G530" s="5">
        <v>2</v>
      </c>
      <c r="H530" s="5">
        <v>2</v>
      </c>
      <c r="I530" s="5" t="s">
        <v>2462</v>
      </c>
      <c r="J530" s="13"/>
      <c r="L530" s="12">
        <v>35</v>
      </c>
      <c r="M530" s="5">
        <v>2009</v>
      </c>
      <c r="N530" s="12"/>
      <c r="P530" s="12"/>
      <c r="R530" s="12">
        <v>0</v>
      </c>
      <c r="S530" s="5">
        <v>2009</v>
      </c>
      <c r="T530" s="12">
        <v>0</v>
      </c>
      <c r="U530" s="5">
        <v>2009</v>
      </c>
      <c r="V530" s="12">
        <v>0</v>
      </c>
      <c r="W530" s="5">
        <v>2009</v>
      </c>
      <c r="X530" s="14">
        <v>100</v>
      </c>
      <c r="Y530" s="5">
        <v>2009</v>
      </c>
      <c r="Z530" s="14"/>
    </row>
    <row r="531" spans="1:26" ht="12.75" customHeight="1" x14ac:dyDescent="0.25">
      <c r="A531" s="5" t="s">
        <v>2043</v>
      </c>
      <c r="B531" s="5" t="s">
        <v>1173</v>
      </c>
      <c r="C531" s="5" t="s">
        <v>1172</v>
      </c>
      <c r="D531" s="5" t="s">
        <v>620</v>
      </c>
      <c r="E531" s="5" t="s">
        <v>2177</v>
      </c>
      <c r="F531" s="5" t="s">
        <v>2263</v>
      </c>
      <c r="G531" s="5">
        <v>2</v>
      </c>
      <c r="H531" s="5">
        <v>1</v>
      </c>
      <c r="J531" s="13">
        <v>1.1950438072179577</v>
      </c>
      <c r="K531" s="5">
        <v>2012</v>
      </c>
      <c r="L531" s="12">
        <v>95</v>
      </c>
      <c r="M531" s="5">
        <v>2012</v>
      </c>
      <c r="N531" s="12"/>
      <c r="P531" s="12"/>
      <c r="R531" s="12">
        <v>0</v>
      </c>
      <c r="S531" s="5">
        <v>2012</v>
      </c>
      <c r="T531" s="12">
        <v>0</v>
      </c>
      <c r="U531" s="5">
        <v>2012</v>
      </c>
      <c r="V531" s="12">
        <v>0</v>
      </c>
      <c r="W531" s="5">
        <v>2012</v>
      </c>
      <c r="X531" s="14">
        <v>0</v>
      </c>
      <c r="Y531" s="5">
        <v>2012</v>
      </c>
      <c r="Z531" s="14"/>
    </row>
    <row r="532" spans="1:26" ht="12.75" customHeight="1" x14ac:dyDescent="0.25">
      <c r="A532" s="5" t="s">
        <v>2044</v>
      </c>
      <c r="B532" s="5" t="s">
        <v>1173</v>
      </c>
      <c r="C532" s="5" t="s">
        <v>1172</v>
      </c>
      <c r="D532" s="5" t="s">
        <v>620</v>
      </c>
      <c r="E532" s="5" t="s">
        <v>1173</v>
      </c>
      <c r="F532" s="5" t="s">
        <v>1171</v>
      </c>
      <c r="G532" s="5">
        <v>1</v>
      </c>
      <c r="H532" s="5">
        <v>3</v>
      </c>
      <c r="I532" s="5" t="s">
        <v>2463</v>
      </c>
      <c r="J532" s="13" t="s">
        <v>1569</v>
      </c>
      <c r="K532" s="5" t="s">
        <v>1569</v>
      </c>
      <c r="L532" s="12">
        <v>85</v>
      </c>
      <c r="M532" s="5">
        <v>2006</v>
      </c>
      <c r="N532" s="12"/>
      <c r="P532" s="12"/>
      <c r="R532" s="12" t="s">
        <v>1569</v>
      </c>
      <c r="S532" s="5" t="s">
        <v>1569</v>
      </c>
      <c r="T532" s="12" t="s">
        <v>1569</v>
      </c>
      <c r="U532" s="5" t="s">
        <v>1569</v>
      </c>
      <c r="V532" s="12" t="s">
        <v>1569</v>
      </c>
      <c r="W532" s="5" t="s">
        <v>1569</v>
      </c>
      <c r="X532" s="14" t="s">
        <v>1569</v>
      </c>
      <c r="Y532" s="5" t="s">
        <v>1569</v>
      </c>
      <c r="Z532" s="14"/>
    </row>
    <row r="533" spans="1:26" ht="12.75" customHeight="1" x14ac:dyDescent="0.25">
      <c r="A533" s="5" t="s">
        <v>2045</v>
      </c>
      <c r="B533" s="5" t="s">
        <v>455</v>
      </c>
      <c r="C533" s="5" t="s">
        <v>454</v>
      </c>
      <c r="D533" s="5" t="s">
        <v>360</v>
      </c>
      <c r="E533" s="5" t="s">
        <v>456</v>
      </c>
      <c r="F533" s="5" t="s">
        <v>453</v>
      </c>
      <c r="G533" s="5">
        <v>2</v>
      </c>
      <c r="H533" s="5">
        <v>3</v>
      </c>
      <c r="I533" s="5" t="s">
        <v>2357</v>
      </c>
      <c r="J533" s="13">
        <v>0.24175798397343784</v>
      </c>
      <c r="K533" s="5">
        <v>2007</v>
      </c>
      <c r="L533" s="12">
        <v>76</v>
      </c>
      <c r="M533" s="5">
        <v>2007</v>
      </c>
      <c r="N533" s="12"/>
      <c r="P533" s="12"/>
      <c r="R533" s="12">
        <v>0</v>
      </c>
      <c r="S533" s="5">
        <v>2007</v>
      </c>
      <c r="T533" s="12">
        <v>0</v>
      </c>
      <c r="U533" s="5">
        <v>2007</v>
      </c>
      <c r="V533" s="12">
        <v>0</v>
      </c>
      <c r="W533" s="5">
        <v>2007</v>
      </c>
      <c r="X533" s="14">
        <v>0</v>
      </c>
      <c r="Y533" s="5">
        <v>2007</v>
      </c>
      <c r="Z533" s="14"/>
    </row>
    <row r="534" spans="1:26" ht="12.75" customHeight="1" x14ac:dyDescent="0.25">
      <c r="A534" s="5" t="s">
        <v>2046</v>
      </c>
      <c r="B534" s="5" t="s">
        <v>1525</v>
      </c>
      <c r="C534" s="5" t="s">
        <v>1710</v>
      </c>
      <c r="D534" s="5" t="s">
        <v>620</v>
      </c>
      <c r="E534" s="5" t="s">
        <v>2178</v>
      </c>
      <c r="F534" s="5" t="s">
        <v>3222</v>
      </c>
      <c r="G534" s="5">
        <v>1</v>
      </c>
      <c r="H534" s="5">
        <v>2</v>
      </c>
      <c r="I534" s="5" t="s">
        <v>3221</v>
      </c>
      <c r="J534" s="13" t="s">
        <v>1569</v>
      </c>
      <c r="K534" s="5" t="s">
        <v>1569</v>
      </c>
      <c r="L534" s="12">
        <v>95</v>
      </c>
      <c r="M534" s="5">
        <v>2009</v>
      </c>
      <c r="N534" s="12"/>
      <c r="P534" s="12"/>
      <c r="R534" s="12">
        <v>0</v>
      </c>
      <c r="S534" s="5">
        <v>2009</v>
      </c>
      <c r="T534" s="12">
        <v>0</v>
      </c>
      <c r="U534" s="5">
        <v>2009</v>
      </c>
      <c r="V534" s="12">
        <v>0</v>
      </c>
      <c r="W534" s="5">
        <v>2009</v>
      </c>
      <c r="X534" s="14">
        <v>100</v>
      </c>
      <c r="Y534" s="5">
        <v>2009</v>
      </c>
      <c r="Z534" s="14"/>
    </row>
    <row r="535" spans="1:26" ht="12.75" customHeight="1" x14ac:dyDescent="0.25">
      <c r="A535" s="5" t="s">
        <v>2047</v>
      </c>
      <c r="B535" s="5" t="s">
        <v>1629</v>
      </c>
      <c r="C535" s="5" t="s">
        <v>1183</v>
      </c>
      <c r="D535" s="5" t="s">
        <v>1038</v>
      </c>
      <c r="E535" s="5" t="s">
        <v>2179</v>
      </c>
      <c r="F535" s="5" t="s">
        <v>2264</v>
      </c>
      <c r="G535" s="5">
        <v>2</v>
      </c>
      <c r="H535" s="5">
        <v>2</v>
      </c>
      <c r="I535" s="5" t="s">
        <v>2358</v>
      </c>
      <c r="J535" s="13">
        <v>0.72071527926984735</v>
      </c>
      <c r="K535" s="5">
        <v>2017</v>
      </c>
      <c r="L535" s="12">
        <v>100</v>
      </c>
      <c r="M535" s="5">
        <v>2017</v>
      </c>
      <c r="N535" s="12"/>
      <c r="P535" s="12"/>
      <c r="R535" s="12">
        <v>0</v>
      </c>
      <c r="S535" s="5">
        <v>2017</v>
      </c>
      <c r="T535" s="12" t="s">
        <v>1569</v>
      </c>
      <c r="U535" s="5" t="s">
        <v>1569</v>
      </c>
      <c r="V535" s="12">
        <v>0</v>
      </c>
      <c r="W535" s="5">
        <v>2017</v>
      </c>
      <c r="X535" s="14" t="s">
        <v>1569</v>
      </c>
      <c r="Y535" s="5" t="s">
        <v>1569</v>
      </c>
      <c r="Z535" s="14"/>
    </row>
    <row r="536" spans="1:26" ht="12.75" customHeight="1" x14ac:dyDescent="0.25">
      <c r="A536" s="5" t="s">
        <v>2048</v>
      </c>
      <c r="B536" s="5" t="s">
        <v>1629</v>
      </c>
      <c r="C536" s="5" t="s">
        <v>1183</v>
      </c>
      <c r="D536" s="5" t="s">
        <v>1038</v>
      </c>
      <c r="E536" s="5" t="s">
        <v>1184</v>
      </c>
      <c r="F536" s="5" t="s">
        <v>1182</v>
      </c>
      <c r="G536" s="5">
        <v>2</v>
      </c>
      <c r="H536" s="5">
        <v>1</v>
      </c>
      <c r="I536" s="5" t="s">
        <v>2359</v>
      </c>
      <c r="J536" s="13">
        <v>3.0421161616570944</v>
      </c>
      <c r="K536" s="5">
        <v>2017</v>
      </c>
      <c r="L536" s="12">
        <v>90</v>
      </c>
      <c r="M536" s="5">
        <v>2017</v>
      </c>
      <c r="N536" s="12"/>
      <c r="P536" s="12"/>
      <c r="R536" s="12">
        <v>4.5506257110352673</v>
      </c>
      <c r="S536" s="5">
        <v>2017</v>
      </c>
      <c r="T536" s="12" t="s">
        <v>1569</v>
      </c>
      <c r="U536" s="5" t="s">
        <v>1569</v>
      </c>
      <c r="V536" s="12" t="s">
        <v>1569</v>
      </c>
      <c r="W536" s="5" t="s">
        <v>1569</v>
      </c>
      <c r="X536" s="14" t="s">
        <v>1569</v>
      </c>
      <c r="Y536" s="5" t="s">
        <v>1569</v>
      </c>
      <c r="Z536" s="14"/>
    </row>
    <row r="537" spans="1:26" ht="12.75" customHeight="1" x14ac:dyDescent="0.25">
      <c r="A537" s="5" t="s">
        <v>2049</v>
      </c>
      <c r="B537" s="5" t="s">
        <v>1629</v>
      </c>
      <c r="C537" s="5" t="s">
        <v>1183</v>
      </c>
      <c r="D537" s="5" t="s">
        <v>1038</v>
      </c>
      <c r="E537" s="5" t="s">
        <v>2180</v>
      </c>
      <c r="F537" s="5" t="s">
        <v>2265</v>
      </c>
      <c r="G537" s="5">
        <v>2</v>
      </c>
      <c r="H537" s="5">
        <v>1</v>
      </c>
      <c r="I537" s="5" t="s">
        <v>2360</v>
      </c>
      <c r="J537" s="13">
        <v>0.78805602585808843</v>
      </c>
      <c r="K537" s="5">
        <v>2017</v>
      </c>
      <c r="L537" s="12">
        <v>100</v>
      </c>
      <c r="M537" s="5">
        <v>2017</v>
      </c>
      <c r="N537" s="12"/>
      <c r="P537" s="12"/>
      <c r="R537" s="12">
        <v>13.444108761329304</v>
      </c>
      <c r="S537" s="5">
        <v>2017</v>
      </c>
      <c r="T537" s="12">
        <v>0</v>
      </c>
      <c r="U537" s="5">
        <v>2017</v>
      </c>
      <c r="V537" s="12">
        <v>0</v>
      </c>
      <c r="W537" s="5">
        <v>2017</v>
      </c>
      <c r="X537" s="14">
        <v>100</v>
      </c>
      <c r="Y537" s="5">
        <v>2017</v>
      </c>
      <c r="Z537" s="14"/>
    </row>
    <row r="538" spans="1:26" ht="12.75" customHeight="1" x14ac:dyDescent="0.25">
      <c r="A538" s="5" t="s">
        <v>2050</v>
      </c>
      <c r="B538" s="5" t="s">
        <v>1629</v>
      </c>
      <c r="C538" s="5" t="s">
        <v>1183</v>
      </c>
      <c r="D538" s="5" t="s">
        <v>1038</v>
      </c>
      <c r="E538" s="5" t="s">
        <v>2181</v>
      </c>
      <c r="F538" s="5" t="s">
        <v>2266</v>
      </c>
      <c r="G538" s="5">
        <v>2</v>
      </c>
      <c r="H538" s="5">
        <v>2</v>
      </c>
      <c r="I538" s="5" t="s">
        <v>2361</v>
      </c>
      <c r="J538" s="13">
        <v>0.63337036864550555</v>
      </c>
      <c r="K538" s="5">
        <v>2017</v>
      </c>
      <c r="L538" s="12">
        <v>100</v>
      </c>
      <c r="M538" s="5">
        <v>2017</v>
      </c>
      <c r="N538" s="12"/>
      <c r="P538" s="12"/>
      <c r="R538" s="12">
        <v>30.882352941176471</v>
      </c>
      <c r="S538" s="5">
        <v>2017</v>
      </c>
      <c r="T538" s="12">
        <v>6.7226890756302522</v>
      </c>
      <c r="U538" s="5">
        <v>2017</v>
      </c>
      <c r="V538" s="12">
        <v>0</v>
      </c>
      <c r="W538" s="5">
        <v>2017</v>
      </c>
      <c r="X538" s="14">
        <v>60.159362549800797</v>
      </c>
      <c r="Y538" s="5">
        <v>2017</v>
      </c>
      <c r="Z538" s="14"/>
    </row>
    <row r="539" spans="1:26" ht="12.75" customHeight="1" x14ac:dyDescent="0.25">
      <c r="A539" s="5" t="s">
        <v>2051</v>
      </c>
      <c r="B539" s="5" t="s">
        <v>1187</v>
      </c>
      <c r="C539" s="5" t="s">
        <v>1186</v>
      </c>
      <c r="D539" s="5" t="s">
        <v>1038</v>
      </c>
      <c r="E539" s="5" t="s">
        <v>2182</v>
      </c>
      <c r="F539" s="5" t="s">
        <v>2267</v>
      </c>
      <c r="G539" s="5">
        <v>2</v>
      </c>
      <c r="H539" s="5">
        <v>2</v>
      </c>
      <c r="I539" s="5" t="s">
        <v>2362</v>
      </c>
      <c r="J539" s="13">
        <v>1.1467424099742216</v>
      </c>
      <c r="K539" s="5">
        <v>2019</v>
      </c>
      <c r="L539" s="12">
        <v>53.299999237060497</v>
      </c>
      <c r="M539" s="5">
        <v>2019</v>
      </c>
      <c r="N539" s="12"/>
      <c r="P539" s="12"/>
      <c r="R539" s="12" t="s">
        <v>1569</v>
      </c>
      <c r="S539" s="5" t="s">
        <v>1569</v>
      </c>
      <c r="T539" s="12" t="s">
        <v>1569</v>
      </c>
      <c r="U539" s="5" t="s">
        <v>1569</v>
      </c>
      <c r="V539" s="12" t="s">
        <v>1569</v>
      </c>
      <c r="W539" s="5" t="s">
        <v>1569</v>
      </c>
      <c r="X539" s="14" t="s">
        <v>1569</v>
      </c>
      <c r="Y539" s="5" t="s">
        <v>1569</v>
      </c>
      <c r="Z539" s="14"/>
    </row>
    <row r="540" spans="1:26" ht="12.75" customHeight="1" x14ac:dyDescent="0.25">
      <c r="A540" s="5" t="s">
        <v>2052</v>
      </c>
      <c r="B540" s="5" t="s">
        <v>1187</v>
      </c>
      <c r="C540" s="5" t="s">
        <v>1186</v>
      </c>
      <c r="D540" s="5" t="s">
        <v>1038</v>
      </c>
      <c r="E540" s="5" t="s">
        <v>1188</v>
      </c>
      <c r="F540" s="5" t="s">
        <v>2986</v>
      </c>
      <c r="G540" s="5">
        <v>2</v>
      </c>
      <c r="H540" s="5">
        <v>2</v>
      </c>
      <c r="I540" s="5" t="s">
        <v>2363</v>
      </c>
      <c r="J540" s="13">
        <v>1.2368820701762515</v>
      </c>
      <c r="K540" s="5">
        <v>2019</v>
      </c>
      <c r="L540" s="12">
        <v>81.5</v>
      </c>
      <c r="M540" s="5">
        <v>2019</v>
      </c>
      <c r="N540" s="12"/>
      <c r="P540" s="12"/>
      <c r="R540" s="12" t="s">
        <v>1569</v>
      </c>
      <c r="S540" s="5" t="s">
        <v>1569</v>
      </c>
      <c r="T540" s="12" t="s">
        <v>1569</v>
      </c>
      <c r="U540" s="5" t="s">
        <v>1569</v>
      </c>
      <c r="V540" s="12" t="s">
        <v>1569</v>
      </c>
      <c r="W540" s="5" t="s">
        <v>1569</v>
      </c>
      <c r="X540" s="14" t="s">
        <v>1569</v>
      </c>
      <c r="Y540" s="5" t="s">
        <v>1569</v>
      </c>
      <c r="Z540" s="14"/>
    </row>
    <row r="541" spans="1:26" ht="12.75" customHeight="1" x14ac:dyDescent="0.25">
      <c r="A541" s="5" t="s">
        <v>2053</v>
      </c>
      <c r="B541" s="5" t="s">
        <v>163</v>
      </c>
      <c r="C541" s="5" t="s">
        <v>162</v>
      </c>
      <c r="D541" s="5" t="s">
        <v>35</v>
      </c>
      <c r="E541" s="5" t="s">
        <v>164</v>
      </c>
      <c r="F541" s="5" t="s">
        <v>161</v>
      </c>
      <c r="G541" s="5">
        <v>1</v>
      </c>
      <c r="H541" s="5">
        <v>2</v>
      </c>
      <c r="I541" s="5" t="s">
        <v>2364</v>
      </c>
      <c r="J541" s="13" t="s">
        <v>1569</v>
      </c>
      <c r="K541" s="5" t="s">
        <v>1569</v>
      </c>
      <c r="L541" s="12" t="s">
        <v>1569</v>
      </c>
      <c r="M541" s="5" t="s">
        <v>1569</v>
      </c>
      <c r="N541" s="12"/>
      <c r="P541" s="12"/>
      <c r="R541" s="12">
        <v>0</v>
      </c>
      <c r="S541" s="5">
        <v>2009</v>
      </c>
      <c r="T541" s="12">
        <v>4.9989443332898267</v>
      </c>
      <c r="U541" s="5">
        <v>2009</v>
      </c>
      <c r="V541" s="12">
        <v>0</v>
      </c>
      <c r="W541" s="5">
        <v>2009</v>
      </c>
      <c r="X541" s="14">
        <v>100</v>
      </c>
      <c r="Y541" s="5">
        <v>2009</v>
      </c>
      <c r="Z541" s="14"/>
    </row>
    <row r="542" spans="1:26" ht="12.75" customHeight="1" x14ac:dyDescent="0.25">
      <c r="A542" s="5" t="s">
        <v>2054</v>
      </c>
      <c r="B542" s="5" t="s">
        <v>163</v>
      </c>
      <c r="C542" s="5" t="s">
        <v>162</v>
      </c>
      <c r="D542" s="5" t="s">
        <v>35</v>
      </c>
      <c r="E542" s="5" t="s">
        <v>2183</v>
      </c>
      <c r="F542" s="5" t="s">
        <v>166</v>
      </c>
      <c r="G542" s="5">
        <v>1</v>
      </c>
      <c r="H542" s="5">
        <v>3</v>
      </c>
      <c r="I542" s="5" t="s">
        <v>2365</v>
      </c>
      <c r="J542" s="13" t="s">
        <v>1569</v>
      </c>
      <c r="K542" s="5" t="s">
        <v>1569</v>
      </c>
      <c r="L542" s="12" t="s">
        <v>1569</v>
      </c>
      <c r="M542" s="5" t="s">
        <v>1569</v>
      </c>
      <c r="N542" s="12"/>
      <c r="P542" s="12"/>
      <c r="R542" s="12">
        <v>0</v>
      </c>
      <c r="S542" s="5">
        <v>2009</v>
      </c>
      <c r="T542" s="12">
        <v>10.620543394405793</v>
      </c>
      <c r="U542" s="5">
        <v>2009</v>
      </c>
      <c r="V542" s="12">
        <v>0</v>
      </c>
      <c r="W542" s="5">
        <v>2009</v>
      </c>
      <c r="X542" s="14">
        <v>100</v>
      </c>
      <c r="Y542" s="5">
        <v>2009</v>
      </c>
      <c r="Z542" s="14"/>
    </row>
    <row r="543" spans="1:26" ht="12.75" customHeight="1" x14ac:dyDescent="0.25">
      <c r="A543" s="5" t="s">
        <v>2055</v>
      </c>
      <c r="B543" s="5" t="s">
        <v>1192</v>
      </c>
      <c r="C543" s="5" t="s">
        <v>1191</v>
      </c>
      <c r="D543" s="5" t="s">
        <v>1038</v>
      </c>
      <c r="E543" s="5" t="s">
        <v>2184</v>
      </c>
      <c r="F543" s="5" t="s">
        <v>2268</v>
      </c>
      <c r="G543" s="5">
        <v>1</v>
      </c>
      <c r="H543" s="5">
        <v>2</v>
      </c>
      <c r="I543" s="5" t="s">
        <v>2366</v>
      </c>
      <c r="J543" s="13" t="s">
        <v>1569</v>
      </c>
      <c r="K543" s="5" t="s">
        <v>1569</v>
      </c>
      <c r="L543" s="12" t="s">
        <v>1569</v>
      </c>
      <c r="M543" s="5" t="s">
        <v>1569</v>
      </c>
      <c r="N543" s="12"/>
      <c r="P543" s="12"/>
      <c r="R543" s="12">
        <v>0</v>
      </c>
      <c r="S543" s="5">
        <v>2017</v>
      </c>
      <c r="T543" s="12">
        <v>0</v>
      </c>
      <c r="U543" s="5">
        <v>2017</v>
      </c>
      <c r="V543" s="12">
        <v>0</v>
      </c>
      <c r="W543" s="5">
        <v>2017</v>
      </c>
      <c r="X543" s="14">
        <v>0</v>
      </c>
      <c r="Y543" s="5">
        <v>2017</v>
      </c>
      <c r="Z543" s="14"/>
    </row>
    <row r="544" spans="1:26" ht="12.75" customHeight="1" x14ac:dyDescent="0.25">
      <c r="A544" s="5" t="s">
        <v>2056</v>
      </c>
      <c r="B544" s="5" t="s">
        <v>1192</v>
      </c>
      <c r="C544" s="5" t="s">
        <v>1191</v>
      </c>
      <c r="D544" s="5" t="s">
        <v>1038</v>
      </c>
      <c r="E544" s="5" t="s">
        <v>2185</v>
      </c>
      <c r="F544" s="5" t="s">
        <v>3338</v>
      </c>
      <c r="G544" s="5">
        <v>1</v>
      </c>
      <c r="H544" s="5">
        <v>2</v>
      </c>
      <c r="I544" s="5" t="s">
        <v>2367</v>
      </c>
      <c r="J544" s="13" t="s">
        <v>1569</v>
      </c>
      <c r="K544" s="5" t="s">
        <v>1569</v>
      </c>
      <c r="L544" s="12" t="s">
        <v>1569</v>
      </c>
      <c r="M544" s="5" t="s">
        <v>1569</v>
      </c>
      <c r="N544" s="12"/>
      <c r="P544" s="12"/>
      <c r="R544" s="12">
        <v>0</v>
      </c>
      <c r="S544" s="5">
        <v>2017</v>
      </c>
      <c r="T544" s="12">
        <v>0</v>
      </c>
      <c r="U544" s="5">
        <v>2017</v>
      </c>
      <c r="V544" s="12">
        <v>0</v>
      </c>
      <c r="W544" s="5">
        <v>2017</v>
      </c>
      <c r="X544" s="14">
        <v>0</v>
      </c>
      <c r="Y544" s="5">
        <v>2017</v>
      </c>
      <c r="Z544" s="14"/>
    </row>
    <row r="545" spans="1:26" ht="12.75" customHeight="1" x14ac:dyDescent="0.25">
      <c r="A545" s="5" t="s">
        <v>2057</v>
      </c>
      <c r="B545" s="5" t="s">
        <v>1192</v>
      </c>
      <c r="C545" s="5" t="s">
        <v>1191</v>
      </c>
      <c r="D545" s="5" t="s">
        <v>1038</v>
      </c>
      <c r="E545" s="5" t="s">
        <v>1193</v>
      </c>
      <c r="F545" s="5" t="s">
        <v>1190</v>
      </c>
      <c r="G545" s="5">
        <v>1</v>
      </c>
      <c r="H545" s="5">
        <v>2</v>
      </c>
      <c r="I545" s="5" t="s">
        <v>2368</v>
      </c>
      <c r="J545" s="13" t="s">
        <v>1569</v>
      </c>
      <c r="K545" s="5" t="s">
        <v>1569</v>
      </c>
      <c r="L545" s="12" t="s">
        <v>1569</v>
      </c>
      <c r="M545" s="5" t="s">
        <v>1569</v>
      </c>
      <c r="N545" s="12"/>
      <c r="P545" s="12"/>
      <c r="R545" s="12">
        <v>0</v>
      </c>
      <c r="S545" s="5">
        <v>2017</v>
      </c>
      <c r="T545" s="12">
        <v>0</v>
      </c>
      <c r="U545" s="5">
        <v>2017</v>
      </c>
      <c r="V545" s="12">
        <v>0</v>
      </c>
      <c r="W545" s="5">
        <v>2017</v>
      </c>
      <c r="X545" s="14">
        <v>0</v>
      </c>
      <c r="Y545" s="5">
        <v>2017</v>
      </c>
      <c r="Z545" s="14"/>
    </row>
    <row r="546" spans="1:26" ht="12.75" customHeight="1" x14ac:dyDescent="0.25">
      <c r="A546" s="5" t="s">
        <v>2058</v>
      </c>
      <c r="B546" s="5" t="s">
        <v>1197</v>
      </c>
      <c r="C546" s="5" t="s">
        <v>1196</v>
      </c>
      <c r="D546" s="5" t="s">
        <v>1038</v>
      </c>
      <c r="E546" s="5" t="s">
        <v>2186</v>
      </c>
      <c r="F546" s="5" t="s">
        <v>2269</v>
      </c>
      <c r="G546" s="5">
        <v>2</v>
      </c>
      <c r="H546" s="5">
        <v>1</v>
      </c>
      <c r="I546" s="5" t="s">
        <v>2369</v>
      </c>
      <c r="J546" s="13">
        <v>0.7644767637648755</v>
      </c>
      <c r="K546" s="5">
        <v>2019</v>
      </c>
      <c r="L546" s="12">
        <v>100</v>
      </c>
      <c r="M546" s="5">
        <v>2019</v>
      </c>
      <c r="N546" s="12"/>
      <c r="P546" s="12"/>
      <c r="R546" s="12">
        <v>70.821168408012952</v>
      </c>
      <c r="S546" s="5">
        <v>2018</v>
      </c>
      <c r="T546" s="12">
        <v>16.409572639729099</v>
      </c>
      <c r="U546" s="5">
        <v>2019</v>
      </c>
      <c r="V546" s="12">
        <v>0</v>
      </c>
      <c r="W546" s="5">
        <v>2019</v>
      </c>
      <c r="X546" s="14">
        <v>11.481465115453075</v>
      </c>
      <c r="Y546" s="5">
        <v>2019</v>
      </c>
      <c r="Z546" s="14"/>
    </row>
    <row r="547" spans="1:26" ht="12.75" customHeight="1" x14ac:dyDescent="0.25">
      <c r="A547" s="5" t="s">
        <v>2059</v>
      </c>
      <c r="B547" s="5" t="s">
        <v>1197</v>
      </c>
      <c r="C547" s="5" t="s">
        <v>1196</v>
      </c>
      <c r="D547" s="5" t="s">
        <v>1038</v>
      </c>
      <c r="E547" s="5" t="s">
        <v>2187</v>
      </c>
      <c r="F547" s="5" t="s">
        <v>2270</v>
      </c>
      <c r="G547" s="5">
        <v>2</v>
      </c>
      <c r="H547" s="5">
        <v>1</v>
      </c>
      <c r="I547" s="5" t="s">
        <v>2370</v>
      </c>
      <c r="J547" s="13">
        <v>0.71175756308025173</v>
      </c>
      <c r="K547" s="5">
        <v>2019</v>
      </c>
      <c r="L547" s="12">
        <v>100</v>
      </c>
      <c r="M547" s="5">
        <v>2019</v>
      </c>
      <c r="N547" s="12"/>
      <c r="P547" s="12"/>
      <c r="R547" s="12">
        <v>3.74946838861133</v>
      </c>
      <c r="S547" s="5">
        <v>2018</v>
      </c>
      <c r="T547" s="12">
        <v>10.206185631230534</v>
      </c>
      <c r="U547" s="5">
        <v>2019</v>
      </c>
      <c r="V547" s="12">
        <v>0</v>
      </c>
      <c r="W547" s="5">
        <v>2019</v>
      </c>
      <c r="X547" s="14">
        <v>0</v>
      </c>
      <c r="Y547" s="5">
        <v>2019</v>
      </c>
      <c r="Z547" s="14"/>
    </row>
    <row r="548" spans="1:26" ht="12.75" customHeight="1" x14ac:dyDescent="0.25">
      <c r="A548" s="5" t="s">
        <v>2060</v>
      </c>
      <c r="B548" s="5" t="s">
        <v>13</v>
      </c>
      <c r="C548" s="5" t="s">
        <v>851</v>
      </c>
      <c r="D548" s="5" t="s">
        <v>620</v>
      </c>
      <c r="E548" s="5" t="s">
        <v>16</v>
      </c>
      <c r="F548" s="5" t="s">
        <v>850</v>
      </c>
      <c r="G548" s="5">
        <v>1</v>
      </c>
      <c r="H548" s="5">
        <v>1</v>
      </c>
      <c r="I548" s="5" t="s">
        <v>2371</v>
      </c>
      <c r="J548" s="13">
        <v>0.49999725175012594</v>
      </c>
      <c r="K548" s="5">
        <v>2017</v>
      </c>
      <c r="L548" s="12">
        <v>44</v>
      </c>
      <c r="M548" s="5">
        <v>2012</v>
      </c>
      <c r="N548" s="12"/>
      <c r="P548" s="12"/>
      <c r="R548" s="12">
        <v>0</v>
      </c>
      <c r="S548" s="5">
        <v>2017</v>
      </c>
      <c r="T548" s="12">
        <v>0</v>
      </c>
      <c r="U548" s="5">
        <v>2017</v>
      </c>
      <c r="V548" s="12">
        <v>0</v>
      </c>
      <c r="W548" s="5">
        <v>2017</v>
      </c>
      <c r="X548" s="14">
        <v>0</v>
      </c>
      <c r="Y548" s="5">
        <v>2017</v>
      </c>
      <c r="Z548" s="14"/>
    </row>
    <row r="549" spans="1:26" ht="12.75" customHeight="1" x14ac:dyDescent="0.25">
      <c r="A549" s="5" t="s">
        <v>2061</v>
      </c>
      <c r="B549" s="5" t="s">
        <v>1466</v>
      </c>
      <c r="C549" s="5" t="s">
        <v>867</v>
      </c>
      <c r="D549" s="5" t="s">
        <v>620</v>
      </c>
      <c r="E549" s="5" t="s">
        <v>868</v>
      </c>
      <c r="F549" s="5" t="s">
        <v>866</v>
      </c>
      <c r="G549" s="5" t="s">
        <v>1791</v>
      </c>
      <c r="H549" s="5">
        <v>1</v>
      </c>
      <c r="I549" s="5" t="s">
        <v>3223</v>
      </c>
      <c r="J549" s="13">
        <v>0.91109106106732829</v>
      </c>
      <c r="K549" s="5">
        <v>2017</v>
      </c>
      <c r="L549" s="12">
        <v>100</v>
      </c>
      <c r="M549" s="5">
        <v>2017</v>
      </c>
      <c r="N549" s="12"/>
      <c r="P549" s="12"/>
      <c r="R549" s="12">
        <v>0</v>
      </c>
      <c r="S549" s="5">
        <v>2017</v>
      </c>
      <c r="T549" s="12">
        <v>0</v>
      </c>
      <c r="U549" s="5">
        <v>2017</v>
      </c>
      <c r="V549" s="12">
        <v>0</v>
      </c>
      <c r="W549" s="5">
        <v>2017</v>
      </c>
      <c r="X549" s="14">
        <v>100</v>
      </c>
      <c r="Y549" s="5">
        <v>2017</v>
      </c>
      <c r="Z549" s="14"/>
    </row>
    <row r="550" spans="1:26" ht="12.75" customHeight="1" x14ac:dyDescent="0.25">
      <c r="A550" s="5" t="s">
        <v>2062</v>
      </c>
      <c r="B550" s="5" t="s">
        <v>1205</v>
      </c>
      <c r="C550" s="5" t="s">
        <v>1204</v>
      </c>
      <c r="D550" s="5" t="s">
        <v>1038</v>
      </c>
      <c r="E550" s="5" t="s">
        <v>1213</v>
      </c>
      <c r="F550" s="5" t="s">
        <v>2272</v>
      </c>
      <c r="G550" s="5">
        <v>2</v>
      </c>
      <c r="H550" s="5">
        <v>1</v>
      </c>
      <c r="I550" s="5" t="s">
        <v>2372</v>
      </c>
      <c r="J550" s="13">
        <v>0.94779711218067375</v>
      </c>
      <c r="K550" s="5">
        <v>2012</v>
      </c>
      <c r="L550" s="12">
        <v>100</v>
      </c>
      <c r="M550" s="5">
        <v>2012</v>
      </c>
      <c r="N550" s="12"/>
      <c r="P550" s="12"/>
      <c r="R550" s="12">
        <v>0</v>
      </c>
      <c r="S550" s="5">
        <v>2012</v>
      </c>
      <c r="T550" s="12">
        <v>0</v>
      </c>
      <c r="U550" s="5">
        <v>2012</v>
      </c>
      <c r="V550" s="12">
        <v>0</v>
      </c>
      <c r="W550" s="5">
        <v>2012</v>
      </c>
      <c r="X550" s="14">
        <v>100</v>
      </c>
      <c r="Y550" s="5">
        <v>2012</v>
      </c>
      <c r="Z550" s="14"/>
    </row>
    <row r="551" spans="1:26" ht="12.75" customHeight="1" x14ac:dyDescent="0.25">
      <c r="A551" s="5" t="s">
        <v>2063</v>
      </c>
      <c r="B551" s="5" t="s">
        <v>1205</v>
      </c>
      <c r="C551" s="5" t="s">
        <v>1204</v>
      </c>
      <c r="D551" s="5" t="s">
        <v>1038</v>
      </c>
      <c r="E551" s="5" t="s">
        <v>1206</v>
      </c>
      <c r="F551" s="5" t="s">
        <v>1203</v>
      </c>
      <c r="G551" s="5">
        <v>2</v>
      </c>
      <c r="H551" s="5">
        <v>1</v>
      </c>
      <c r="I551" s="5" t="s">
        <v>2373</v>
      </c>
      <c r="J551" s="13">
        <v>3.0350258387334921</v>
      </c>
      <c r="K551" s="5">
        <v>2012</v>
      </c>
      <c r="L551" s="12">
        <v>100</v>
      </c>
      <c r="M551" s="5">
        <v>2012</v>
      </c>
      <c r="N551" s="12"/>
      <c r="P551" s="12"/>
      <c r="R551" s="12">
        <v>6.0000002061998519</v>
      </c>
      <c r="S551" s="5">
        <v>2012</v>
      </c>
      <c r="T551" s="12">
        <v>0</v>
      </c>
      <c r="U551" s="5">
        <v>2012</v>
      </c>
      <c r="V551" s="12">
        <v>0</v>
      </c>
      <c r="W551" s="5">
        <v>2012</v>
      </c>
      <c r="X551" s="14">
        <v>100</v>
      </c>
      <c r="Y551" s="5">
        <v>2012</v>
      </c>
      <c r="Z551" s="14"/>
    </row>
    <row r="552" spans="1:26" ht="12.75" customHeight="1" x14ac:dyDescent="0.25">
      <c r="A552" s="5" t="s">
        <v>2064</v>
      </c>
      <c r="B552" s="5" t="s">
        <v>1527</v>
      </c>
      <c r="C552" s="5" t="s">
        <v>1716</v>
      </c>
      <c r="D552" s="5" t="s">
        <v>620</v>
      </c>
      <c r="E552" s="5" t="s">
        <v>2188</v>
      </c>
      <c r="F552" s="5" t="s">
        <v>2273</v>
      </c>
      <c r="G552" s="5">
        <v>1</v>
      </c>
      <c r="H552" s="5">
        <v>2</v>
      </c>
      <c r="I552" s="5" t="s">
        <v>2374</v>
      </c>
      <c r="J552" s="13" t="s">
        <v>1569</v>
      </c>
      <c r="K552" s="5" t="s">
        <v>1569</v>
      </c>
      <c r="L552" s="12">
        <v>30</v>
      </c>
      <c r="M552" s="5">
        <v>2012</v>
      </c>
      <c r="N552" s="12"/>
      <c r="P552" s="12"/>
      <c r="R552" s="12" t="s">
        <v>1569</v>
      </c>
      <c r="S552" s="5" t="s">
        <v>1569</v>
      </c>
      <c r="T552" s="12" t="s">
        <v>1569</v>
      </c>
      <c r="U552" s="5" t="s">
        <v>1569</v>
      </c>
      <c r="V552" s="12" t="s">
        <v>1569</v>
      </c>
      <c r="W552" s="5" t="s">
        <v>1569</v>
      </c>
      <c r="X552" s="14" t="s">
        <v>1569</v>
      </c>
      <c r="Y552" s="5" t="s">
        <v>1569</v>
      </c>
      <c r="Z552" s="14"/>
    </row>
    <row r="553" spans="1:26" ht="12.75" customHeight="1" x14ac:dyDescent="0.25">
      <c r="A553" s="5" t="s">
        <v>2065</v>
      </c>
      <c r="B553" s="5" t="s">
        <v>1528</v>
      </c>
      <c r="C553" s="5" t="s">
        <v>1717</v>
      </c>
      <c r="D553" s="5" t="s">
        <v>35</v>
      </c>
      <c r="E553" s="5" t="s">
        <v>2189</v>
      </c>
      <c r="F553" s="5" t="s">
        <v>2274</v>
      </c>
      <c r="G553" s="5">
        <v>1</v>
      </c>
      <c r="H553" s="5">
        <v>1</v>
      </c>
      <c r="I553" s="5" t="s">
        <v>2375</v>
      </c>
      <c r="J553" s="13">
        <v>1.1962011856177615</v>
      </c>
      <c r="K553" s="5">
        <v>2019</v>
      </c>
      <c r="L553" s="12">
        <v>100</v>
      </c>
      <c r="M553" s="5">
        <v>2019</v>
      </c>
      <c r="N553" s="12"/>
      <c r="P553" s="12"/>
      <c r="R553" s="12">
        <v>33.840591296666176</v>
      </c>
      <c r="S553" s="5">
        <v>2019</v>
      </c>
      <c r="T553" s="12">
        <v>19.030738082606966</v>
      </c>
      <c r="U553" s="5">
        <v>2019</v>
      </c>
      <c r="V553" s="12">
        <v>47.128672881671513</v>
      </c>
      <c r="W553" s="5">
        <v>2019</v>
      </c>
      <c r="X553" s="14" t="s">
        <v>1569</v>
      </c>
      <c r="Y553" s="5" t="s">
        <v>1569</v>
      </c>
      <c r="Z553" s="14"/>
    </row>
    <row r="554" spans="1:26" ht="12.75" customHeight="1" x14ac:dyDescent="0.25">
      <c r="A554" s="5" t="s">
        <v>2066</v>
      </c>
      <c r="B554" s="5" t="s">
        <v>470</v>
      </c>
      <c r="C554" s="5" t="s">
        <v>469</v>
      </c>
      <c r="D554" s="5" t="s">
        <v>360</v>
      </c>
      <c r="E554" s="5" t="s">
        <v>471</v>
      </c>
      <c r="F554" s="5" t="s">
        <v>468</v>
      </c>
      <c r="G554" s="5">
        <v>3</v>
      </c>
      <c r="H554" s="5">
        <v>1</v>
      </c>
      <c r="I554" s="5" t="s">
        <v>2376</v>
      </c>
      <c r="J554" s="13">
        <v>0.57800417805707216</v>
      </c>
      <c r="K554" s="5">
        <v>2007</v>
      </c>
      <c r="L554" s="12">
        <v>88.498100280761705</v>
      </c>
      <c r="M554" s="5">
        <v>2009</v>
      </c>
      <c r="N554" s="12"/>
      <c r="P554" s="12"/>
      <c r="R554" s="12">
        <v>8.2770196624124903</v>
      </c>
      <c r="S554" s="5">
        <v>2007</v>
      </c>
      <c r="T554" s="12">
        <v>0</v>
      </c>
      <c r="U554" s="5">
        <v>2009</v>
      </c>
      <c r="V554" s="12">
        <v>0</v>
      </c>
      <c r="W554" s="5">
        <v>2007</v>
      </c>
      <c r="X554" s="14">
        <v>0</v>
      </c>
      <c r="Y554" s="5">
        <v>2009</v>
      </c>
      <c r="Z554" s="14"/>
    </row>
    <row r="555" spans="1:26" ht="12.75" customHeight="1" x14ac:dyDescent="0.25">
      <c r="A555" s="5" t="s">
        <v>2973</v>
      </c>
      <c r="B555" s="5" t="s">
        <v>1224</v>
      </c>
      <c r="C555" s="5" t="s">
        <v>1223</v>
      </c>
      <c r="D555" s="5" t="s">
        <v>1038</v>
      </c>
      <c r="E555" s="5" t="s">
        <v>1225</v>
      </c>
      <c r="F555" s="5" t="s">
        <v>1222</v>
      </c>
      <c r="G555" s="5">
        <v>2</v>
      </c>
      <c r="H555" s="5">
        <v>3</v>
      </c>
      <c r="I555" s="5" t="s">
        <v>2993</v>
      </c>
      <c r="J555" s="13" t="s">
        <v>1569</v>
      </c>
      <c r="K555" s="5" t="s">
        <v>1569</v>
      </c>
      <c r="L555" s="12" t="s">
        <v>1569</v>
      </c>
      <c r="M555" s="5" t="s">
        <v>1569</v>
      </c>
      <c r="N555" s="12"/>
      <c r="P555" s="12"/>
      <c r="R555" s="12">
        <v>0</v>
      </c>
      <c r="S555" s="5">
        <v>2019</v>
      </c>
      <c r="T555" s="12">
        <v>0</v>
      </c>
      <c r="U555" s="5">
        <v>2019</v>
      </c>
      <c r="V555" s="12">
        <v>0</v>
      </c>
      <c r="W555" s="5">
        <v>2019</v>
      </c>
      <c r="X555" s="14">
        <v>0</v>
      </c>
      <c r="Y555" s="5">
        <v>2019</v>
      </c>
      <c r="Z555" s="14"/>
    </row>
    <row r="556" spans="1:26" ht="12.75" customHeight="1" x14ac:dyDescent="0.25">
      <c r="A556" s="5" t="s">
        <v>2974</v>
      </c>
      <c r="B556" s="5" t="s">
        <v>1224</v>
      </c>
      <c r="C556" s="5" t="s">
        <v>1223</v>
      </c>
      <c r="D556" s="5" t="s">
        <v>1038</v>
      </c>
      <c r="E556" s="5" t="s">
        <v>2980</v>
      </c>
      <c r="F556" s="5" t="s">
        <v>2987</v>
      </c>
      <c r="G556" s="5">
        <v>2</v>
      </c>
      <c r="H556" s="5">
        <v>3</v>
      </c>
      <c r="I556" s="5" t="s">
        <v>2993</v>
      </c>
      <c r="J556" s="13" t="s">
        <v>1569</v>
      </c>
      <c r="K556" s="5" t="s">
        <v>1569</v>
      </c>
      <c r="L556" s="12" t="s">
        <v>1569</v>
      </c>
      <c r="M556" s="5" t="s">
        <v>1569</v>
      </c>
      <c r="N556" s="12"/>
      <c r="P556" s="12"/>
      <c r="R556" s="12">
        <v>0</v>
      </c>
      <c r="S556" s="5">
        <v>2019</v>
      </c>
      <c r="T556" s="12">
        <v>0</v>
      </c>
      <c r="U556" s="5">
        <v>2019</v>
      </c>
      <c r="V556" s="12">
        <v>0</v>
      </c>
      <c r="W556" s="5">
        <v>2019</v>
      </c>
      <c r="X556" s="14">
        <v>0</v>
      </c>
      <c r="Y556" s="5">
        <v>2019</v>
      </c>
      <c r="Z556" s="14"/>
    </row>
    <row r="557" spans="1:26" ht="12.75" customHeight="1" x14ac:dyDescent="0.25">
      <c r="A557" s="5" t="s">
        <v>2067</v>
      </c>
      <c r="B557" s="5" t="s">
        <v>1477</v>
      </c>
      <c r="C557" s="5" t="s">
        <v>1479</v>
      </c>
      <c r="D557" s="5" t="s">
        <v>1038</v>
      </c>
      <c r="E557" s="5" t="s">
        <v>2190</v>
      </c>
      <c r="F557" s="5" t="s">
        <v>2275</v>
      </c>
      <c r="G557" s="5">
        <v>1</v>
      </c>
      <c r="H557" s="5">
        <v>2</v>
      </c>
      <c r="I557" s="5" t="s">
        <v>2377</v>
      </c>
      <c r="J557" s="13" t="s">
        <v>1569</v>
      </c>
      <c r="K557" s="5" t="s">
        <v>1569</v>
      </c>
      <c r="L557" s="12" t="s">
        <v>1569</v>
      </c>
      <c r="M557" s="5" t="s">
        <v>1569</v>
      </c>
      <c r="N557" s="12"/>
      <c r="P557" s="12"/>
      <c r="R557" s="12">
        <v>0</v>
      </c>
      <c r="S557" s="5">
        <v>2012</v>
      </c>
      <c r="T557" s="12">
        <v>0</v>
      </c>
      <c r="U557" s="5">
        <v>2012</v>
      </c>
      <c r="V557" s="12">
        <v>0</v>
      </c>
      <c r="W557" s="5">
        <v>2012</v>
      </c>
      <c r="X557" s="14">
        <v>0</v>
      </c>
      <c r="Y557" s="5">
        <v>2012</v>
      </c>
      <c r="Z557" s="14"/>
    </row>
    <row r="558" spans="1:26" ht="12.75" customHeight="1" x14ac:dyDescent="0.25">
      <c r="A558" s="5" t="s">
        <v>2068</v>
      </c>
      <c r="B558" s="5" t="s">
        <v>1530</v>
      </c>
      <c r="C558" s="5" t="s">
        <v>1529</v>
      </c>
      <c r="D558" s="5" t="s">
        <v>35</v>
      </c>
      <c r="E558" s="5" t="s">
        <v>1530</v>
      </c>
      <c r="F558" s="5" t="s">
        <v>1529</v>
      </c>
      <c r="G558" s="5">
        <v>0</v>
      </c>
      <c r="H558" s="5">
        <v>2</v>
      </c>
      <c r="I558" s="5" t="s">
        <v>2378</v>
      </c>
      <c r="J558" s="13">
        <v>2.2163167794856684</v>
      </c>
      <c r="K558" s="5">
        <v>2017</v>
      </c>
      <c r="L558" s="12">
        <v>100</v>
      </c>
      <c r="M558" s="5">
        <v>2017</v>
      </c>
      <c r="N558" s="12"/>
      <c r="P558" s="12"/>
      <c r="R558" s="12">
        <v>0</v>
      </c>
      <c r="S558" s="5">
        <v>2017</v>
      </c>
      <c r="T558" s="12">
        <v>10.115224745852549</v>
      </c>
      <c r="U558" s="5">
        <v>2017</v>
      </c>
      <c r="V558" s="12">
        <v>89.9</v>
      </c>
      <c r="W558" s="5">
        <v>2017</v>
      </c>
      <c r="X558" s="14" t="s">
        <v>1569</v>
      </c>
      <c r="Y558" s="5" t="s">
        <v>1569</v>
      </c>
      <c r="Z558" s="14"/>
    </row>
    <row r="559" spans="1:26" ht="12.75" customHeight="1" x14ac:dyDescent="0.25">
      <c r="A559" s="5" t="s">
        <v>2069</v>
      </c>
      <c r="B559" s="5" t="s">
        <v>1245</v>
      </c>
      <c r="C559" s="5" t="s">
        <v>1244</v>
      </c>
      <c r="D559" s="5" t="s">
        <v>1038</v>
      </c>
      <c r="E559" s="5" t="s">
        <v>2191</v>
      </c>
      <c r="F559" s="5" t="s">
        <v>2276</v>
      </c>
      <c r="G559" s="5">
        <v>1</v>
      </c>
      <c r="H559" s="5">
        <v>1</v>
      </c>
      <c r="I559" s="5" t="s">
        <v>2379</v>
      </c>
      <c r="J559" s="13">
        <v>2.2309533127525656</v>
      </c>
      <c r="K559" s="5">
        <v>2012</v>
      </c>
      <c r="L559" s="12">
        <v>89</v>
      </c>
      <c r="M559" s="5">
        <v>2012</v>
      </c>
      <c r="N559" s="12"/>
      <c r="P559" s="12"/>
      <c r="R559" s="12" t="s">
        <v>1569</v>
      </c>
      <c r="S559" s="5" t="s">
        <v>1569</v>
      </c>
      <c r="T559" s="12" t="s">
        <v>1569</v>
      </c>
      <c r="U559" s="5" t="s">
        <v>1569</v>
      </c>
      <c r="V559" s="12" t="s">
        <v>1569</v>
      </c>
      <c r="W559" s="5" t="s">
        <v>1569</v>
      </c>
      <c r="X559" s="14" t="s">
        <v>1569</v>
      </c>
      <c r="Y559" s="5" t="s">
        <v>1569</v>
      </c>
      <c r="Z559" s="14"/>
    </row>
    <row r="560" spans="1:26" ht="12.75" customHeight="1" x14ac:dyDescent="0.25">
      <c r="A560" s="5" t="s">
        <v>2070</v>
      </c>
      <c r="B560" s="5" t="s">
        <v>1245</v>
      </c>
      <c r="C560" s="5" t="s">
        <v>1244</v>
      </c>
      <c r="D560" s="5" t="s">
        <v>1038</v>
      </c>
      <c r="E560" s="5" t="s">
        <v>1246</v>
      </c>
      <c r="F560" s="5" t="s">
        <v>1243</v>
      </c>
      <c r="G560" s="5">
        <v>1</v>
      </c>
      <c r="H560" s="5">
        <v>1</v>
      </c>
      <c r="I560" s="5" t="s">
        <v>2380</v>
      </c>
      <c r="J560" s="13">
        <v>1.5093251882733334</v>
      </c>
      <c r="K560" s="5">
        <v>2012</v>
      </c>
      <c r="L560" s="12">
        <v>80</v>
      </c>
      <c r="M560" s="5">
        <v>2012</v>
      </c>
      <c r="N560" s="12"/>
      <c r="P560" s="12"/>
      <c r="R560" s="12">
        <v>0</v>
      </c>
      <c r="S560" s="5">
        <v>2009</v>
      </c>
      <c r="T560" s="12">
        <v>0</v>
      </c>
      <c r="U560" s="5">
        <v>2009</v>
      </c>
      <c r="V560" s="12">
        <v>0</v>
      </c>
      <c r="W560" s="5">
        <v>2009</v>
      </c>
      <c r="X560" s="14">
        <v>100</v>
      </c>
      <c r="Y560" s="5">
        <v>2009</v>
      </c>
      <c r="Z560" s="14"/>
    </row>
    <row r="561" spans="1:26" ht="12.75" customHeight="1" x14ac:dyDescent="0.25">
      <c r="A561" s="5" t="s">
        <v>2071</v>
      </c>
      <c r="B561" s="5" t="s">
        <v>901</v>
      </c>
      <c r="C561" s="5" t="s">
        <v>900</v>
      </c>
      <c r="D561" s="5" t="s">
        <v>620</v>
      </c>
      <c r="E561" s="5" t="s">
        <v>2192</v>
      </c>
      <c r="F561" s="5" t="s">
        <v>2277</v>
      </c>
      <c r="G561" s="5">
        <v>2</v>
      </c>
      <c r="H561" s="5">
        <v>2</v>
      </c>
      <c r="I561" s="5" t="s">
        <v>2381</v>
      </c>
      <c r="J561" s="13">
        <v>0.87838160663378417</v>
      </c>
      <c r="K561" s="5">
        <v>2014</v>
      </c>
      <c r="L561" s="12">
        <v>93</v>
      </c>
      <c r="M561" s="5">
        <v>2014</v>
      </c>
      <c r="N561" s="12"/>
      <c r="P561" s="12"/>
      <c r="R561" s="12">
        <v>0</v>
      </c>
      <c r="S561" s="5">
        <v>2014</v>
      </c>
      <c r="T561" s="12">
        <v>0</v>
      </c>
      <c r="U561" s="5">
        <v>2014</v>
      </c>
      <c r="V561" s="12">
        <v>0</v>
      </c>
      <c r="W561" s="5">
        <v>2014</v>
      </c>
      <c r="X561" s="14">
        <v>0</v>
      </c>
      <c r="Y561" s="5">
        <v>2014</v>
      </c>
      <c r="Z561" s="14"/>
    </row>
    <row r="562" spans="1:26" ht="12.75" customHeight="1" x14ac:dyDescent="0.25">
      <c r="A562" s="5" t="s">
        <v>2072</v>
      </c>
      <c r="B562" s="5" t="s">
        <v>901</v>
      </c>
      <c r="C562" s="5" t="s">
        <v>900</v>
      </c>
      <c r="D562" s="5" t="s">
        <v>620</v>
      </c>
      <c r="E562" s="5" t="s">
        <v>2193</v>
      </c>
      <c r="F562" s="5" t="s">
        <v>2278</v>
      </c>
      <c r="G562" s="5">
        <v>2</v>
      </c>
      <c r="H562" s="5">
        <v>1</v>
      </c>
      <c r="I562" s="5" t="s">
        <v>2382</v>
      </c>
      <c r="J562" s="13">
        <v>1.166583041553749</v>
      </c>
      <c r="K562" s="5">
        <v>2014</v>
      </c>
      <c r="L562" s="12">
        <v>100</v>
      </c>
      <c r="M562" s="5">
        <v>2015</v>
      </c>
      <c r="N562" s="12"/>
      <c r="P562" s="12"/>
      <c r="R562" s="12" t="s">
        <v>1569</v>
      </c>
      <c r="S562" s="5" t="s">
        <v>1569</v>
      </c>
      <c r="T562" s="12">
        <v>0</v>
      </c>
      <c r="U562" s="5">
        <v>2015</v>
      </c>
      <c r="V562" s="12" t="s">
        <v>1569</v>
      </c>
      <c r="W562" s="5" t="s">
        <v>1569</v>
      </c>
      <c r="X562" s="14" t="s">
        <v>1569</v>
      </c>
      <c r="Y562" s="5" t="s">
        <v>1569</v>
      </c>
      <c r="Z562" s="14"/>
    </row>
    <row r="563" spans="1:26" ht="12.75" customHeight="1" x14ac:dyDescent="0.25">
      <c r="A563" s="5" t="s">
        <v>2073</v>
      </c>
      <c r="B563" s="5" t="s">
        <v>901</v>
      </c>
      <c r="C563" s="5" t="s">
        <v>900</v>
      </c>
      <c r="D563" s="5" t="s">
        <v>620</v>
      </c>
      <c r="E563" s="5" t="s">
        <v>902</v>
      </c>
      <c r="F563" s="5" t="s">
        <v>899</v>
      </c>
      <c r="G563" s="5">
        <v>2</v>
      </c>
      <c r="H563" s="5">
        <v>1</v>
      </c>
      <c r="I563" s="5" t="s">
        <v>2464</v>
      </c>
      <c r="J563" s="13" t="s">
        <v>1569</v>
      </c>
      <c r="K563" s="5" t="s">
        <v>1569</v>
      </c>
      <c r="L563" s="12">
        <v>100</v>
      </c>
      <c r="M563" s="5">
        <v>2014</v>
      </c>
      <c r="N563" s="12"/>
      <c r="P563" s="12"/>
      <c r="R563" s="12" t="s">
        <v>1569</v>
      </c>
      <c r="S563" s="5" t="s">
        <v>1569</v>
      </c>
      <c r="T563" s="12" t="s">
        <v>1569</v>
      </c>
      <c r="U563" s="5" t="s">
        <v>1569</v>
      </c>
      <c r="V563" s="12" t="s">
        <v>1569</v>
      </c>
      <c r="W563" s="5" t="s">
        <v>1569</v>
      </c>
      <c r="X563" s="14" t="s">
        <v>1569</v>
      </c>
      <c r="Y563" s="5" t="s">
        <v>1569</v>
      </c>
      <c r="Z563" s="14"/>
    </row>
    <row r="564" spans="1:26" ht="12.75" customHeight="1" x14ac:dyDescent="0.25">
      <c r="A564" s="5" t="s">
        <v>2454</v>
      </c>
      <c r="B564" s="5" t="s">
        <v>910</v>
      </c>
      <c r="C564" s="5" t="s">
        <v>909</v>
      </c>
      <c r="D564" s="5" t="s">
        <v>620</v>
      </c>
      <c r="E564" s="5" t="s">
        <v>911</v>
      </c>
      <c r="F564" s="5" t="s">
        <v>908</v>
      </c>
      <c r="G564" s="5">
        <v>2</v>
      </c>
      <c r="H564" s="5">
        <v>2</v>
      </c>
      <c r="I564" s="5" t="s">
        <v>2465</v>
      </c>
      <c r="J564" s="13" t="s">
        <v>1569</v>
      </c>
      <c r="K564" s="5" t="s">
        <v>1569</v>
      </c>
      <c r="L564" s="12" t="s">
        <v>1569</v>
      </c>
      <c r="M564" s="5" t="s">
        <v>1569</v>
      </c>
      <c r="N564" s="12"/>
      <c r="P564" s="12"/>
      <c r="R564" s="12" t="s">
        <v>1569</v>
      </c>
      <c r="S564" s="5" t="s">
        <v>1569</v>
      </c>
      <c r="T564" s="12" t="s">
        <v>1569</v>
      </c>
      <c r="U564" s="5" t="s">
        <v>1569</v>
      </c>
      <c r="V564" s="12">
        <v>1.8713450292397662</v>
      </c>
      <c r="W564" s="5">
        <v>2017</v>
      </c>
      <c r="X564" s="14" t="s">
        <v>1569</v>
      </c>
      <c r="Y564" s="5" t="s">
        <v>1569</v>
      </c>
      <c r="Z564" s="14"/>
    </row>
    <row r="565" spans="1:26" ht="12.75" customHeight="1" x14ac:dyDescent="0.25">
      <c r="A565" s="5" t="s">
        <v>2074</v>
      </c>
      <c r="B565" s="5" t="s">
        <v>910</v>
      </c>
      <c r="C565" s="5" t="s">
        <v>909</v>
      </c>
      <c r="D565" s="5" t="s">
        <v>360</v>
      </c>
      <c r="E565" s="5" t="s">
        <v>914</v>
      </c>
      <c r="F565" s="5" t="s">
        <v>2279</v>
      </c>
      <c r="G565" s="5">
        <v>3</v>
      </c>
      <c r="H565" s="5">
        <v>1</v>
      </c>
      <c r="J565" s="13" t="s">
        <v>1569</v>
      </c>
      <c r="K565" s="5" t="s">
        <v>1569</v>
      </c>
      <c r="L565" s="12">
        <v>80</v>
      </c>
      <c r="M565" s="5">
        <v>2007</v>
      </c>
      <c r="N565" s="12"/>
      <c r="P565" s="12"/>
      <c r="R565" s="12" t="s">
        <v>1569</v>
      </c>
      <c r="S565" s="5" t="s">
        <v>1569</v>
      </c>
      <c r="T565" s="12" t="s">
        <v>1569</v>
      </c>
      <c r="U565" s="5" t="s">
        <v>1569</v>
      </c>
      <c r="V565" s="12" t="s">
        <v>1569</v>
      </c>
      <c r="W565" s="5" t="s">
        <v>1569</v>
      </c>
      <c r="X565" s="14" t="s">
        <v>1569</v>
      </c>
      <c r="Y565" s="5" t="s">
        <v>1569</v>
      </c>
      <c r="Z565" s="14"/>
    </row>
    <row r="566" spans="1:26" ht="12.75" customHeight="1" x14ac:dyDescent="0.25">
      <c r="A566" s="5" t="s">
        <v>2075</v>
      </c>
      <c r="B566" s="5" t="s">
        <v>494</v>
      </c>
      <c r="C566" s="5" t="s">
        <v>493</v>
      </c>
      <c r="D566" s="5" t="s">
        <v>360</v>
      </c>
      <c r="E566" s="5" t="s">
        <v>501</v>
      </c>
      <c r="F566" s="5" t="s">
        <v>2280</v>
      </c>
      <c r="G566" s="5">
        <v>4</v>
      </c>
      <c r="H566" s="5">
        <v>1</v>
      </c>
      <c r="I566" s="5" t="s">
        <v>2383</v>
      </c>
      <c r="J566" s="13" t="s">
        <v>1569</v>
      </c>
      <c r="K566" s="5" t="s">
        <v>1569</v>
      </c>
      <c r="L566" s="12">
        <v>81.477208895390319</v>
      </c>
      <c r="M566" s="5">
        <v>2012</v>
      </c>
      <c r="N566" s="12"/>
      <c r="P566" s="12"/>
      <c r="R566" s="12">
        <v>0</v>
      </c>
      <c r="S566" s="5">
        <v>2012</v>
      </c>
      <c r="T566" s="12">
        <v>0</v>
      </c>
      <c r="U566" s="5">
        <v>2012</v>
      </c>
      <c r="V566" s="12">
        <v>0</v>
      </c>
      <c r="W566" s="5">
        <v>2012</v>
      </c>
      <c r="X566" s="14">
        <v>100</v>
      </c>
      <c r="Y566" s="5">
        <v>2012</v>
      </c>
      <c r="Z566" s="14"/>
    </row>
    <row r="567" spans="1:26" ht="12.75" customHeight="1" x14ac:dyDescent="0.25">
      <c r="A567" s="5" t="s">
        <v>2076</v>
      </c>
      <c r="B567" s="5" t="s">
        <v>494</v>
      </c>
      <c r="C567" s="5" t="s">
        <v>493</v>
      </c>
      <c r="D567" s="5" t="s">
        <v>360</v>
      </c>
      <c r="E567" s="5" t="s">
        <v>495</v>
      </c>
      <c r="F567" s="5" t="s">
        <v>2281</v>
      </c>
      <c r="G567" s="5">
        <v>4</v>
      </c>
      <c r="H567" s="5">
        <v>2</v>
      </c>
      <c r="I567" s="5" t="s">
        <v>2384</v>
      </c>
      <c r="J567" s="13" t="s">
        <v>1569</v>
      </c>
      <c r="K567" s="5" t="s">
        <v>1569</v>
      </c>
      <c r="L567" s="12">
        <v>92.591954715817991</v>
      </c>
      <c r="M567" s="5">
        <v>2012</v>
      </c>
      <c r="N567" s="12"/>
      <c r="P567" s="12"/>
      <c r="R567" s="12">
        <v>0</v>
      </c>
      <c r="S567" s="5">
        <v>2012</v>
      </c>
      <c r="T567" s="12">
        <v>0</v>
      </c>
      <c r="U567" s="5">
        <v>2012</v>
      </c>
      <c r="V567" s="12">
        <v>0</v>
      </c>
      <c r="W567" s="5">
        <v>2012</v>
      </c>
      <c r="X567" s="14">
        <v>100</v>
      </c>
      <c r="Y567" s="5">
        <v>2012</v>
      </c>
      <c r="Z567" s="14"/>
    </row>
    <row r="568" spans="1:26" ht="12.75" customHeight="1" x14ac:dyDescent="0.25">
      <c r="A568" s="5" t="s">
        <v>2077</v>
      </c>
      <c r="B568" s="5" t="s">
        <v>494</v>
      </c>
      <c r="C568" s="5" t="s">
        <v>493</v>
      </c>
      <c r="D568" s="5" t="s">
        <v>360</v>
      </c>
      <c r="E568" s="5" t="s">
        <v>504</v>
      </c>
      <c r="F568" s="5" t="s">
        <v>2282</v>
      </c>
      <c r="G568" s="5">
        <v>4</v>
      </c>
      <c r="H568" s="5">
        <v>1</v>
      </c>
      <c r="I568" s="5" t="s">
        <v>2385</v>
      </c>
      <c r="J568" s="13" t="s">
        <v>1569</v>
      </c>
      <c r="K568" s="5" t="s">
        <v>1569</v>
      </c>
      <c r="L568" s="12">
        <v>91.82649503994557</v>
      </c>
      <c r="M568" s="5">
        <v>2012</v>
      </c>
      <c r="N568" s="12"/>
      <c r="P568" s="12"/>
      <c r="R568" s="12">
        <v>0</v>
      </c>
      <c r="S568" s="5">
        <v>2012</v>
      </c>
      <c r="T568" s="12">
        <v>0</v>
      </c>
      <c r="U568" s="5">
        <v>2012</v>
      </c>
      <c r="V568" s="12">
        <v>0</v>
      </c>
      <c r="W568" s="5">
        <v>2012</v>
      </c>
      <c r="X568" s="14">
        <v>0</v>
      </c>
      <c r="Y568" s="5">
        <v>2012</v>
      </c>
      <c r="Z568" s="14"/>
    </row>
    <row r="569" spans="1:26" ht="12.75" customHeight="1" x14ac:dyDescent="0.25">
      <c r="A569" s="5" t="s">
        <v>2078</v>
      </c>
      <c r="B569" s="5" t="s">
        <v>531</v>
      </c>
      <c r="C569" s="5" t="s">
        <v>530</v>
      </c>
      <c r="D569" s="5" t="s">
        <v>360</v>
      </c>
      <c r="E569" s="5" t="s">
        <v>2194</v>
      </c>
      <c r="F569" s="5" t="s">
        <v>2283</v>
      </c>
      <c r="G569" s="5">
        <v>3</v>
      </c>
      <c r="H569" s="5">
        <v>2</v>
      </c>
      <c r="I569" s="5" t="s">
        <v>2386</v>
      </c>
      <c r="J569" s="13">
        <v>0.29659129595957606</v>
      </c>
      <c r="K569" s="5">
        <v>2006</v>
      </c>
      <c r="L569" s="12">
        <v>76.599998474121094</v>
      </c>
      <c r="M569" s="5">
        <v>2007</v>
      </c>
      <c r="N569" s="12"/>
      <c r="P569" s="12"/>
      <c r="R569" s="12">
        <v>2.0605811120901166E-2</v>
      </c>
      <c r="S569" s="5">
        <v>2006</v>
      </c>
      <c r="T569" s="12">
        <v>0</v>
      </c>
      <c r="U569" s="5">
        <v>2006</v>
      </c>
      <c r="V569" s="12">
        <v>0</v>
      </c>
      <c r="W569" s="5">
        <v>2006</v>
      </c>
      <c r="X569" s="14">
        <v>100</v>
      </c>
      <c r="Y569" s="5">
        <v>2006</v>
      </c>
      <c r="Z569" s="14"/>
    </row>
    <row r="570" spans="1:26" ht="12.75" customHeight="1" x14ac:dyDescent="0.25">
      <c r="A570" s="5" t="s">
        <v>2079</v>
      </c>
      <c r="B570" s="5" t="s">
        <v>531</v>
      </c>
      <c r="C570" s="5" t="s">
        <v>530</v>
      </c>
      <c r="D570" s="5" t="s">
        <v>360</v>
      </c>
      <c r="E570" s="5" t="s">
        <v>532</v>
      </c>
      <c r="F570" s="5" t="s">
        <v>2750</v>
      </c>
      <c r="G570" s="5">
        <v>3</v>
      </c>
      <c r="H570" s="5">
        <v>1</v>
      </c>
      <c r="I570" s="5" t="s">
        <v>2387</v>
      </c>
      <c r="J570" s="13" t="s">
        <v>1569</v>
      </c>
      <c r="K570" s="5" t="s">
        <v>1569</v>
      </c>
      <c r="L570" s="12">
        <v>60</v>
      </c>
      <c r="M570" s="5">
        <v>2019</v>
      </c>
      <c r="N570" s="12"/>
      <c r="P570" s="12"/>
      <c r="R570" s="12">
        <v>2.0605811120901166E-2</v>
      </c>
      <c r="S570" s="5">
        <v>2006</v>
      </c>
      <c r="T570" s="12">
        <v>0</v>
      </c>
      <c r="U570" s="5">
        <v>2019</v>
      </c>
      <c r="V570" s="12">
        <v>0</v>
      </c>
      <c r="W570" s="5">
        <v>2019</v>
      </c>
      <c r="X570" s="14">
        <v>100</v>
      </c>
      <c r="Y570" s="5">
        <v>2006</v>
      </c>
      <c r="Z570" s="14"/>
    </row>
    <row r="571" spans="1:26" ht="12.75" customHeight="1" x14ac:dyDescent="0.25">
      <c r="A571" s="5" t="s">
        <v>2080</v>
      </c>
      <c r="B571" s="5" t="s">
        <v>260</v>
      </c>
      <c r="C571" s="5" t="s">
        <v>259</v>
      </c>
      <c r="D571" s="5" t="s">
        <v>35</v>
      </c>
      <c r="E571" s="5" t="s">
        <v>2195</v>
      </c>
      <c r="F571" s="5" t="s">
        <v>2284</v>
      </c>
      <c r="G571" s="5">
        <v>1</v>
      </c>
      <c r="H571" s="5">
        <v>1</v>
      </c>
      <c r="I571" s="5" t="s">
        <v>2388</v>
      </c>
      <c r="J571" s="13">
        <v>0.95218587643901886</v>
      </c>
      <c r="K571" s="5">
        <v>2015</v>
      </c>
      <c r="L571" s="12">
        <v>91.099998474121094</v>
      </c>
      <c r="M571" s="5">
        <v>2015</v>
      </c>
      <c r="N571" s="12"/>
      <c r="P571" s="12"/>
      <c r="R571" s="12">
        <v>0</v>
      </c>
      <c r="S571" s="5">
        <v>2019</v>
      </c>
      <c r="T571" s="12">
        <v>0</v>
      </c>
      <c r="U571" s="5">
        <v>2019</v>
      </c>
      <c r="V571" s="12">
        <v>0</v>
      </c>
      <c r="W571" s="5">
        <v>2019</v>
      </c>
      <c r="X571" s="14">
        <v>100</v>
      </c>
      <c r="Y571" s="5">
        <v>2019</v>
      </c>
      <c r="Z571" s="14"/>
    </row>
    <row r="572" spans="1:26" ht="12.75" customHeight="1" x14ac:dyDescent="0.25">
      <c r="A572" s="5" t="s">
        <v>2081</v>
      </c>
      <c r="B572" s="5" t="s">
        <v>260</v>
      </c>
      <c r="C572" s="5" t="s">
        <v>259</v>
      </c>
      <c r="D572" s="5" t="s">
        <v>1038</v>
      </c>
      <c r="E572" s="5" t="s">
        <v>263</v>
      </c>
      <c r="F572" s="5" t="s">
        <v>262</v>
      </c>
      <c r="G572" s="5">
        <v>2</v>
      </c>
      <c r="H572" s="5">
        <v>1</v>
      </c>
      <c r="I572" s="5" t="s">
        <v>2389</v>
      </c>
      <c r="J572" s="13">
        <v>0.89167594586552412</v>
      </c>
      <c r="K572" s="5">
        <v>2010</v>
      </c>
      <c r="L572" s="12">
        <v>98</v>
      </c>
      <c r="M572" s="5">
        <v>2010</v>
      </c>
      <c r="N572" s="12"/>
      <c r="P572" s="12"/>
      <c r="R572" s="12">
        <v>0</v>
      </c>
      <c r="S572" s="5">
        <v>2015</v>
      </c>
      <c r="T572" s="12">
        <v>0</v>
      </c>
      <c r="U572" s="5">
        <v>2015</v>
      </c>
      <c r="V572" s="12">
        <v>0</v>
      </c>
      <c r="W572" s="5">
        <v>2015</v>
      </c>
      <c r="X572" s="14">
        <v>100</v>
      </c>
      <c r="Y572" s="5">
        <v>2015</v>
      </c>
      <c r="Z572" s="14"/>
    </row>
    <row r="573" spans="1:26" ht="12.75" customHeight="1" x14ac:dyDescent="0.25">
      <c r="A573" s="5" t="s">
        <v>2082</v>
      </c>
      <c r="B573" s="5" t="s">
        <v>1257</v>
      </c>
      <c r="C573" s="5" t="s">
        <v>1256</v>
      </c>
      <c r="D573" s="5" t="s">
        <v>620</v>
      </c>
      <c r="E573" s="5" t="s">
        <v>2196</v>
      </c>
      <c r="F573" s="5" t="s">
        <v>2285</v>
      </c>
      <c r="G573" s="5">
        <v>2</v>
      </c>
      <c r="H573" s="5">
        <v>1</v>
      </c>
      <c r="I573" s="5" t="s">
        <v>2390</v>
      </c>
      <c r="J573" s="13" t="s">
        <v>1569</v>
      </c>
      <c r="K573" s="5" t="s">
        <v>1569</v>
      </c>
      <c r="L573" s="12">
        <v>59.191116333007798</v>
      </c>
      <c r="M573" s="5">
        <v>2012</v>
      </c>
      <c r="N573" s="12"/>
      <c r="P573" s="12"/>
      <c r="R573" s="12" t="s">
        <v>1569</v>
      </c>
      <c r="S573" s="5" t="s">
        <v>1569</v>
      </c>
      <c r="T573" s="12" t="s">
        <v>1569</v>
      </c>
      <c r="U573" s="5" t="s">
        <v>1569</v>
      </c>
      <c r="V573" s="12" t="s">
        <v>1569</v>
      </c>
      <c r="W573" s="5" t="s">
        <v>1569</v>
      </c>
      <c r="X573" s="14" t="s">
        <v>1569</v>
      </c>
      <c r="Y573" s="5" t="s">
        <v>1569</v>
      </c>
      <c r="Z573" s="14"/>
    </row>
    <row r="574" spans="1:26" ht="12.75" customHeight="1" x14ac:dyDescent="0.25">
      <c r="A574" s="5" t="s">
        <v>2083</v>
      </c>
      <c r="B574" s="5" t="s">
        <v>1257</v>
      </c>
      <c r="C574" s="5" t="s">
        <v>1256</v>
      </c>
      <c r="D574" s="5" t="s">
        <v>620</v>
      </c>
      <c r="E574" s="5" t="s">
        <v>1263</v>
      </c>
      <c r="F574" s="5" t="s">
        <v>1262</v>
      </c>
      <c r="G574" s="5">
        <v>2</v>
      </c>
      <c r="H574" s="5">
        <v>1</v>
      </c>
      <c r="I574" s="5" t="s">
        <v>2391</v>
      </c>
      <c r="J574" s="13" t="s">
        <v>1569</v>
      </c>
      <c r="K574" s="5" t="s">
        <v>1569</v>
      </c>
      <c r="L574" s="12">
        <v>73.239280700683594</v>
      </c>
      <c r="M574" s="5">
        <v>2012</v>
      </c>
      <c r="N574" s="12"/>
      <c r="P574" s="12"/>
      <c r="R574" s="12" t="s">
        <v>1569</v>
      </c>
      <c r="S574" s="5" t="s">
        <v>1569</v>
      </c>
      <c r="T574" s="12" t="s">
        <v>1569</v>
      </c>
      <c r="U574" s="5" t="s">
        <v>1569</v>
      </c>
      <c r="V574" s="12" t="s">
        <v>1569</v>
      </c>
      <c r="W574" s="5" t="s">
        <v>1569</v>
      </c>
      <c r="X574" s="14" t="s">
        <v>1569</v>
      </c>
      <c r="Y574" s="5" t="s">
        <v>1569</v>
      </c>
      <c r="Z574" s="14"/>
    </row>
    <row r="575" spans="1:26" ht="12.75" customHeight="1" x14ac:dyDescent="0.25">
      <c r="A575" s="5" t="s">
        <v>2084</v>
      </c>
      <c r="B575" s="5" t="s">
        <v>1257</v>
      </c>
      <c r="C575" s="5" t="s">
        <v>1256</v>
      </c>
      <c r="D575" s="5" t="s">
        <v>620</v>
      </c>
      <c r="E575" s="5" t="s">
        <v>2197</v>
      </c>
      <c r="F575" s="5" t="s">
        <v>2286</v>
      </c>
      <c r="G575" s="5">
        <v>2</v>
      </c>
      <c r="H575" s="5">
        <v>1</v>
      </c>
      <c r="I575" s="5" t="s">
        <v>2392</v>
      </c>
      <c r="J575" s="13" t="s">
        <v>1569</v>
      </c>
      <c r="K575" s="5" t="s">
        <v>1569</v>
      </c>
      <c r="L575" s="12">
        <v>40.662208557128899</v>
      </c>
      <c r="M575" s="5">
        <v>2012</v>
      </c>
      <c r="N575" s="12"/>
      <c r="P575" s="12"/>
      <c r="R575" s="12" t="s">
        <v>1569</v>
      </c>
      <c r="S575" s="5" t="s">
        <v>1569</v>
      </c>
      <c r="T575" s="12" t="s">
        <v>1569</v>
      </c>
      <c r="U575" s="5" t="s">
        <v>1569</v>
      </c>
      <c r="V575" s="12" t="s">
        <v>1569</v>
      </c>
      <c r="W575" s="5" t="s">
        <v>1569</v>
      </c>
      <c r="X575" s="14" t="s">
        <v>1569</v>
      </c>
      <c r="Y575" s="5" t="s">
        <v>1569</v>
      </c>
      <c r="Z575" s="14"/>
    </row>
    <row r="576" spans="1:26" ht="12.75" customHeight="1" x14ac:dyDescent="0.25">
      <c r="A576" s="5" t="s">
        <v>2085</v>
      </c>
      <c r="B576" s="5" t="s">
        <v>1257</v>
      </c>
      <c r="C576" s="5" t="s">
        <v>1256</v>
      </c>
      <c r="D576" s="5" t="s">
        <v>620</v>
      </c>
      <c r="E576" s="5" t="s">
        <v>2198</v>
      </c>
      <c r="F576" s="5" t="s">
        <v>1259</v>
      </c>
      <c r="G576" s="5">
        <v>2</v>
      </c>
      <c r="H576" s="5">
        <v>1</v>
      </c>
      <c r="I576" s="5" t="s">
        <v>2393</v>
      </c>
      <c r="J576" s="13" t="s">
        <v>1569</v>
      </c>
      <c r="K576" s="5" t="s">
        <v>1569</v>
      </c>
      <c r="L576" s="12">
        <v>64.3624267578125</v>
      </c>
      <c r="M576" s="5">
        <v>2012</v>
      </c>
      <c r="N576" s="12"/>
      <c r="P576" s="12"/>
      <c r="R576" s="12" t="s">
        <v>1569</v>
      </c>
      <c r="S576" s="5" t="s">
        <v>1569</v>
      </c>
      <c r="T576" s="12" t="s">
        <v>1569</v>
      </c>
      <c r="U576" s="5" t="s">
        <v>1569</v>
      </c>
      <c r="V576" s="12" t="s">
        <v>1569</v>
      </c>
      <c r="W576" s="5" t="s">
        <v>1569</v>
      </c>
      <c r="X576" s="14" t="s">
        <v>1569</v>
      </c>
      <c r="Y576" s="5" t="s">
        <v>1569</v>
      </c>
      <c r="Z576" s="14"/>
    </row>
    <row r="577" spans="1:26" ht="12.75" customHeight="1" x14ac:dyDescent="0.25">
      <c r="A577" s="5" t="s">
        <v>2086</v>
      </c>
      <c r="B577" s="5" t="s">
        <v>1257</v>
      </c>
      <c r="C577" s="5" t="s">
        <v>1256</v>
      </c>
      <c r="D577" s="5" t="s">
        <v>1038</v>
      </c>
      <c r="E577" s="5" t="s">
        <v>2199</v>
      </c>
      <c r="F577" s="5" t="s">
        <v>1255</v>
      </c>
      <c r="G577" s="5">
        <v>2</v>
      </c>
      <c r="H577" s="5">
        <v>1</v>
      </c>
      <c r="I577" s="5" t="s">
        <v>2394</v>
      </c>
      <c r="J577" s="13" t="s">
        <v>1569</v>
      </c>
      <c r="K577" s="5" t="s">
        <v>1569</v>
      </c>
      <c r="L577" s="12">
        <v>82.300003051757798</v>
      </c>
      <c r="M577" s="5">
        <v>2017</v>
      </c>
      <c r="N577" s="12"/>
      <c r="P577" s="12"/>
      <c r="R577" s="12" t="s">
        <v>1569</v>
      </c>
      <c r="S577" s="5" t="s">
        <v>1569</v>
      </c>
      <c r="T577" s="12" t="s">
        <v>1569</v>
      </c>
      <c r="U577" s="5" t="s">
        <v>1569</v>
      </c>
      <c r="V577" s="12" t="s">
        <v>1569</v>
      </c>
      <c r="W577" s="5" t="s">
        <v>1569</v>
      </c>
      <c r="X577" s="14" t="s">
        <v>1569</v>
      </c>
      <c r="Y577" s="5" t="s">
        <v>1569</v>
      </c>
      <c r="Z577" s="14"/>
    </row>
    <row r="578" spans="1:26" ht="12.75" customHeight="1" x14ac:dyDescent="0.25">
      <c r="A578" s="5" t="s">
        <v>2087</v>
      </c>
      <c r="B578" s="5" t="s">
        <v>1266</v>
      </c>
      <c r="C578" s="5" t="s">
        <v>1265</v>
      </c>
      <c r="D578" s="5" t="s">
        <v>1038</v>
      </c>
      <c r="E578" s="5" t="s">
        <v>2200</v>
      </c>
      <c r="F578" s="5" t="s">
        <v>2287</v>
      </c>
      <c r="G578" s="5">
        <v>2</v>
      </c>
      <c r="H578" s="5">
        <v>2</v>
      </c>
      <c r="I578" s="5" t="s">
        <v>2395</v>
      </c>
      <c r="J578" s="13">
        <v>0.81422141222389233</v>
      </c>
      <c r="K578" s="5">
        <v>2019</v>
      </c>
      <c r="L578" s="12">
        <v>99.641525268554702</v>
      </c>
      <c r="M578" s="5">
        <v>2019</v>
      </c>
      <c r="N578" s="12"/>
      <c r="P578" s="12"/>
      <c r="R578" s="12">
        <v>0.12907787956717248</v>
      </c>
      <c r="S578" s="5">
        <v>2019</v>
      </c>
      <c r="T578" s="12" t="s">
        <v>1569</v>
      </c>
      <c r="U578" s="5" t="s">
        <v>1569</v>
      </c>
      <c r="V578" s="12" t="s">
        <v>1569</v>
      </c>
      <c r="W578" s="5" t="s">
        <v>1569</v>
      </c>
      <c r="X578" s="14" t="s">
        <v>1569</v>
      </c>
      <c r="Y578" s="5" t="s">
        <v>1569</v>
      </c>
      <c r="Z578" s="14"/>
    </row>
    <row r="579" spans="1:26" ht="12.75" customHeight="1" x14ac:dyDescent="0.25">
      <c r="A579" s="5" t="s">
        <v>2088</v>
      </c>
      <c r="B579" s="5" t="s">
        <v>1266</v>
      </c>
      <c r="C579" s="5" t="s">
        <v>1265</v>
      </c>
      <c r="D579" s="5" t="s">
        <v>1038</v>
      </c>
      <c r="E579" s="5" t="s">
        <v>2201</v>
      </c>
      <c r="F579" s="5" t="s">
        <v>3224</v>
      </c>
      <c r="G579" s="5">
        <v>2</v>
      </c>
      <c r="H579" s="5">
        <v>2</v>
      </c>
      <c r="I579" s="5" t="s">
        <v>3225</v>
      </c>
      <c r="J579" s="13" t="s">
        <v>1569</v>
      </c>
      <c r="K579" s="5" t="s">
        <v>1569</v>
      </c>
      <c r="L579" s="12">
        <v>88.116287231445298</v>
      </c>
      <c r="M579" s="5">
        <v>2019</v>
      </c>
      <c r="N579" s="12"/>
      <c r="P579" s="12"/>
      <c r="R579" s="12">
        <v>14.889462259165406</v>
      </c>
      <c r="S579" s="5">
        <v>2019</v>
      </c>
      <c r="T579" s="12" t="s">
        <v>1569</v>
      </c>
      <c r="U579" s="5" t="s">
        <v>1569</v>
      </c>
      <c r="V579" s="12" t="s">
        <v>1569</v>
      </c>
      <c r="W579" s="5" t="s">
        <v>1569</v>
      </c>
      <c r="X579" s="14" t="s">
        <v>1569</v>
      </c>
      <c r="Y579" s="5" t="s">
        <v>1569</v>
      </c>
      <c r="Z579" s="14"/>
    </row>
    <row r="580" spans="1:26" ht="12.75" customHeight="1" x14ac:dyDescent="0.25">
      <c r="A580" s="5" t="s">
        <v>2089</v>
      </c>
      <c r="B580" s="5" t="s">
        <v>1266</v>
      </c>
      <c r="C580" s="5" t="s">
        <v>1265</v>
      </c>
      <c r="D580" s="5" t="s">
        <v>1038</v>
      </c>
      <c r="E580" s="5" t="s">
        <v>2202</v>
      </c>
      <c r="F580" s="5" t="s">
        <v>2288</v>
      </c>
      <c r="G580" s="5">
        <v>2</v>
      </c>
      <c r="H580" s="5">
        <v>1</v>
      </c>
      <c r="I580" s="5" t="s">
        <v>2396</v>
      </c>
      <c r="J580" s="13">
        <v>0.91140868776604567</v>
      </c>
      <c r="K580" s="5">
        <v>2019</v>
      </c>
      <c r="L580" s="12">
        <v>89.720664978027301</v>
      </c>
      <c r="M580" s="5">
        <v>2019</v>
      </c>
      <c r="N580" s="12"/>
      <c r="P580" s="12"/>
      <c r="R580" s="12">
        <v>9.1314093956396142E-2</v>
      </c>
      <c r="S580" s="5">
        <v>2019</v>
      </c>
      <c r="T580" s="12">
        <v>0.64318242319186569</v>
      </c>
      <c r="U580" s="5">
        <v>2019</v>
      </c>
      <c r="V580" s="12">
        <v>0</v>
      </c>
      <c r="W580" s="5">
        <v>2019</v>
      </c>
      <c r="X580" s="14">
        <v>100</v>
      </c>
      <c r="Y580" s="5">
        <v>2019</v>
      </c>
      <c r="Z580" s="14"/>
    </row>
    <row r="581" spans="1:26" ht="12.75" customHeight="1" x14ac:dyDescent="0.25">
      <c r="A581" s="5" t="s">
        <v>2090</v>
      </c>
      <c r="B581" s="5" t="s">
        <v>954</v>
      </c>
      <c r="C581" s="5" t="s">
        <v>953</v>
      </c>
      <c r="D581" s="5" t="s">
        <v>620</v>
      </c>
      <c r="E581" s="5" t="s">
        <v>2203</v>
      </c>
      <c r="F581" s="5" t="s">
        <v>2289</v>
      </c>
      <c r="G581" s="5">
        <v>2</v>
      </c>
      <c r="H581" s="5">
        <v>1</v>
      </c>
      <c r="I581" s="5" t="s">
        <v>2397</v>
      </c>
      <c r="J581" s="13">
        <v>2.9955583643574157</v>
      </c>
      <c r="K581" s="5">
        <v>2007</v>
      </c>
      <c r="L581" s="12">
        <v>95</v>
      </c>
      <c r="M581" s="5">
        <v>2007</v>
      </c>
      <c r="N581" s="12"/>
      <c r="P581" s="12"/>
      <c r="R581" s="12" t="s">
        <v>1569</v>
      </c>
      <c r="S581" s="5" t="s">
        <v>1569</v>
      </c>
      <c r="T581" s="12">
        <v>0</v>
      </c>
      <c r="U581" s="5">
        <v>2007</v>
      </c>
      <c r="V581" s="12" t="s">
        <v>1569</v>
      </c>
      <c r="W581" s="5" t="s">
        <v>1569</v>
      </c>
      <c r="X581" s="14" t="s">
        <v>1569</v>
      </c>
      <c r="Y581" s="5" t="s">
        <v>1569</v>
      </c>
      <c r="Z581" s="14"/>
    </row>
    <row r="582" spans="1:26" ht="12.75" customHeight="1" x14ac:dyDescent="0.25">
      <c r="A582" s="5" t="s">
        <v>2975</v>
      </c>
      <c r="B582" s="5" t="s">
        <v>282</v>
      </c>
      <c r="C582" s="5" t="s">
        <v>281</v>
      </c>
      <c r="D582" s="5" t="s">
        <v>35</v>
      </c>
      <c r="E582" s="5" t="s">
        <v>2981</v>
      </c>
      <c r="F582" s="5" t="s">
        <v>2988</v>
      </c>
      <c r="G582" s="5">
        <v>1</v>
      </c>
      <c r="H582" s="5">
        <v>3</v>
      </c>
      <c r="I582" s="5" t="s">
        <v>2993</v>
      </c>
      <c r="J582" s="13" t="s">
        <v>1569</v>
      </c>
      <c r="K582" s="5" t="s">
        <v>1569</v>
      </c>
      <c r="L582" s="12">
        <v>100</v>
      </c>
      <c r="M582" s="5">
        <v>2019</v>
      </c>
      <c r="N582" s="12"/>
      <c r="P582" s="12"/>
      <c r="R582" s="12" t="s">
        <v>1569</v>
      </c>
      <c r="S582" s="5" t="s">
        <v>1569</v>
      </c>
      <c r="T582" s="12" t="s">
        <v>1569</v>
      </c>
      <c r="U582" s="5" t="s">
        <v>1569</v>
      </c>
      <c r="V582" s="12" t="s">
        <v>1569</v>
      </c>
      <c r="W582" s="5" t="s">
        <v>1569</v>
      </c>
      <c r="X582" s="14" t="s">
        <v>1569</v>
      </c>
      <c r="Y582" s="5" t="s">
        <v>1569</v>
      </c>
      <c r="Z582" s="14"/>
    </row>
    <row r="583" spans="1:26" ht="12.75" customHeight="1" x14ac:dyDescent="0.25">
      <c r="A583" s="5" t="s">
        <v>2091</v>
      </c>
      <c r="B583" s="5" t="s">
        <v>888</v>
      </c>
      <c r="C583" s="5" t="s">
        <v>887</v>
      </c>
      <c r="D583" s="5" t="s">
        <v>620</v>
      </c>
      <c r="E583" s="5" t="s">
        <v>2204</v>
      </c>
      <c r="F583" s="5" t="s">
        <v>2290</v>
      </c>
      <c r="G583" s="5">
        <v>1</v>
      </c>
      <c r="H583" s="5">
        <v>2</v>
      </c>
      <c r="I583" s="5" t="s">
        <v>2398</v>
      </c>
      <c r="J583" s="13">
        <v>7.1138027456360584</v>
      </c>
      <c r="K583" s="5">
        <v>2014</v>
      </c>
      <c r="L583" s="12">
        <v>100</v>
      </c>
      <c r="M583" s="5">
        <v>2015</v>
      </c>
      <c r="N583" s="12"/>
      <c r="P583" s="12"/>
      <c r="R583" s="12">
        <v>0</v>
      </c>
      <c r="S583" s="5">
        <v>2019</v>
      </c>
      <c r="T583" s="12">
        <v>0</v>
      </c>
      <c r="U583" s="5">
        <v>2019</v>
      </c>
      <c r="V583" s="12">
        <v>0</v>
      </c>
      <c r="W583" s="5">
        <v>2019</v>
      </c>
      <c r="X583" s="14">
        <v>100</v>
      </c>
      <c r="Y583" s="5">
        <v>2019</v>
      </c>
      <c r="Z583" s="14"/>
    </row>
    <row r="584" spans="1:26" ht="12.75" customHeight="1" x14ac:dyDescent="0.25">
      <c r="A584" s="5" t="s">
        <v>2092</v>
      </c>
      <c r="B584" s="5" t="s">
        <v>1287</v>
      </c>
      <c r="C584" s="5" t="s">
        <v>1286</v>
      </c>
      <c r="D584" s="5" t="s">
        <v>620</v>
      </c>
      <c r="E584" s="5" t="s">
        <v>2205</v>
      </c>
      <c r="F584" s="5" t="s">
        <v>1285</v>
      </c>
      <c r="G584" s="5">
        <v>1</v>
      </c>
      <c r="H584" s="5">
        <v>2</v>
      </c>
      <c r="I584" s="5" t="s">
        <v>3226</v>
      </c>
      <c r="J584" s="13" t="s">
        <v>1569</v>
      </c>
      <c r="K584" s="5" t="s">
        <v>1569</v>
      </c>
      <c r="L584" s="12">
        <v>97.800003051757798</v>
      </c>
      <c r="M584" s="5">
        <v>2015</v>
      </c>
      <c r="N584" s="12"/>
      <c r="P584" s="12"/>
      <c r="R584" s="12" t="s">
        <v>1569</v>
      </c>
      <c r="S584" s="5" t="s">
        <v>1569</v>
      </c>
      <c r="T584" s="12" t="s">
        <v>1569</v>
      </c>
      <c r="U584" s="5" t="s">
        <v>1569</v>
      </c>
      <c r="V584" s="12" t="s">
        <v>1569</v>
      </c>
      <c r="W584" s="5" t="s">
        <v>1569</v>
      </c>
      <c r="X584" s="14" t="s">
        <v>1569</v>
      </c>
      <c r="Y584" s="5" t="s">
        <v>1569</v>
      </c>
      <c r="Z584" s="14"/>
    </row>
    <row r="585" spans="1:26" ht="12.75" customHeight="1" x14ac:dyDescent="0.25">
      <c r="A585" s="5" t="s">
        <v>2976</v>
      </c>
      <c r="B585" s="5" t="s">
        <v>542</v>
      </c>
      <c r="C585" s="5" t="s">
        <v>541</v>
      </c>
      <c r="D585" s="5" t="s">
        <v>360</v>
      </c>
      <c r="E585" s="5" t="s">
        <v>2982</v>
      </c>
      <c r="F585" s="5" t="s">
        <v>2989</v>
      </c>
      <c r="G585" s="5">
        <v>1</v>
      </c>
      <c r="H585" s="5">
        <v>1</v>
      </c>
      <c r="I585" s="5" t="s">
        <v>3041</v>
      </c>
      <c r="J585" s="13" t="s">
        <v>1569</v>
      </c>
      <c r="K585" s="5" t="s">
        <v>1569</v>
      </c>
      <c r="L585" s="12" t="s">
        <v>1569</v>
      </c>
      <c r="M585" s="5" t="s">
        <v>1569</v>
      </c>
      <c r="N585" s="12"/>
      <c r="P585" s="12"/>
      <c r="R585" s="12">
        <v>0</v>
      </c>
      <c r="S585" s="5">
        <v>2015</v>
      </c>
      <c r="T585" s="12">
        <v>0</v>
      </c>
      <c r="U585" s="5">
        <v>2015</v>
      </c>
      <c r="V585" s="12">
        <v>0</v>
      </c>
      <c r="W585" s="5">
        <v>2015</v>
      </c>
      <c r="X585" s="14">
        <v>0</v>
      </c>
      <c r="Y585" s="5">
        <v>2015</v>
      </c>
      <c r="Z585" s="14"/>
    </row>
    <row r="586" spans="1:26" ht="12.75" customHeight="1" x14ac:dyDescent="0.25">
      <c r="A586" s="5" t="s">
        <v>2093</v>
      </c>
      <c r="B586" s="5" t="s">
        <v>1292</v>
      </c>
      <c r="C586" s="5" t="s">
        <v>1291</v>
      </c>
      <c r="D586" s="5" t="s">
        <v>1038</v>
      </c>
      <c r="E586" s="5" t="s">
        <v>2206</v>
      </c>
      <c r="F586" s="5" t="s">
        <v>2291</v>
      </c>
      <c r="G586" s="5">
        <v>2</v>
      </c>
      <c r="H586" s="5">
        <v>1</v>
      </c>
      <c r="I586" s="5" t="s">
        <v>2399</v>
      </c>
      <c r="J586" s="13" t="s">
        <v>1569</v>
      </c>
      <c r="K586" s="5" t="s">
        <v>1569</v>
      </c>
      <c r="L586" s="12" t="s">
        <v>1569</v>
      </c>
      <c r="M586" s="5" t="s">
        <v>1569</v>
      </c>
      <c r="N586" s="12"/>
      <c r="P586" s="12"/>
      <c r="R586" s="12">
        <v>0</v>
      </c>
      <c r="S586" s="5">
        <v>2012</v>
      </c>
      <c r="T586" s="12">
        <v>0</v>
      </c>
      <c r="U586" s="5">
        <v>2012</v>
      </c>
      <c r="V586" s="12">
        <v>0</v>
      </c>
      <c r="W586" s="5">
        <v>2012</v>
      </c>
      <c r="X586" s="14">
        <v>0</v>
      </c>
      <c r="Y586" s="5">
        <v>2012</v>
      </c>
      <c r="Z586" s="14"/>
    </row>
    <row r="587" spans="1:26" ht="12.75" customHeight="1" x14ac:dyDescent="0.25">
      <c r="A587" s="5" t="s">
        <v>2094</v>
      </c>
      <c r="B587" s="5" t="s">
        <v>1292</v>
      </c>
      <c r="C587" s="5" t="s">
        <v>1291</v>
      </c>
      <c r="D587" s="5" t="s">
        <v>1038</v>
      </c>
      <c r="E587" s="5" t="s">
        <v>1293</v>
      </c>
      <c r="F587" s="5" t="s">
        <v>1290</v>
      </c>
      <c r="G587" s="5">
        <v>2</v>
      </c>
      <c r="H587" s="5">
        <v>1</v>
      </c>
      <c r="I587" s="5" t="s">
        <v>2400</v>
      </c>
      <c r="J587" s="13" t="s">
        <v>1569</v>
      </c>
      <c r="K587" s="5" t="s">
        <v>1569</v>
      </c>
      <c r="L587" s="12" t="s">
        <v>1569</v>
      </c>
      <c r="M587" s="5" t="s">
        <v>1569</v>
      </c>
      <c r="N587" s="12"/>
      <c r="P587" s="12"/>
      <c r="R587" s="12">
        <v>0</v>
      </c>
      <c r="S587" s="5">
        <v>2012</v>
      </c>
      <c r="T587" s="12">
        <v>0</v>
      </c>
      <c r="U587" s="5">
        <v>2012</v>
      </c>
      <c r="V587" s="12">
        <v>0</v>
      </c>
      <c r="W587" s="5">
        <v>2012</v>
      </c>
      <c r="X587" s="14">
        <v>0</v>
      </c>
      <c r="Y587" s="5">
        <v>2012</v>
      </c>
      <c r="Z587" s="14"/>
    </row>
    <row r="588" spans="1:26" ht="12.75" customHeight="1" x14ac:dyDescent="0.25">
      <c r="A588" s="5" t="s">
        <v>2095</v>
      </c>
      <c r="B588" s="5" t="s">
        <v>1292</v>
      </c>
      <c r="C588" s="5" t="s">
        <v>1291</v>
      </c>
      <c r="D588" s="5" t="s">
        <v>1038</v>
      </c>
      <c r="E588" s="5" t="s">
        <v>1296</v>
      </c>
      <c r="F588" s="5" t="s">
        <v>1295</v>
      </c>
      <c r="G588" s="5">
        <v>1</v>
      </c>
      <c r="H588" s="5">
        <v>1</v>
      </c>
      <c r="I588" s="5" t="s">
        <v>2401</v>
      </c>
      <c r="J588" s="13" t="s">
        <v>1569</v>
      </c>
      <c r="K588" s="5" t="s">
        <v>1569</v>
      </c>
      <c r="L588" s="12" t="s">
        <v>1569</v>
      </c>
      <c r="M588" s="5" t="s">
        <v>1569</v>
      </c>
      <c r="N588" s="12"/>
      <c r="P588" s="12"/>
      <c r="R588" s="12">
        <v>0</v>
      </c>
      <c r="S588" s="5">
        <v>2012</v>
      </c>
      <c r="T588" s="12">
        <v>0</v>
      </c>
      <c r="U588" s="5">
        <v>2012</v>
      </c>
      <c r="V588" s="12">
        <v>0</v>
      </c>
      <c r="W588" s="5">
        <v>2012</v>
      </c>
      <c r="X588" s="14">
        <v>0</v>
      </c>
      <c r="Y588" s="5">
        <v>2012</v>
      </c>
      <c r="Z588" s="14"/>
    </row>
    <row r="589" spans="1:26" ht="12.75" customHeight="1" x14ac:dyDescent="0.25">
      <c r="A589" s="5" t="s">
        <v>2096</v>
      </c>
      <c r="B589" s="5" t="s">
        <v>1300</v>
      </c>
      <c r="C589" s="5" t="s">
        <v>1299</v>
      </c>
      <c r="D589" s="5" t="s">
        <v>1038</v>
      </c>
      <c r="E589" s="5" t="s">
        <v>1305</v>
      </c>
      <c r="F589" s="5" t="s">
        <v>2292</v>
      </c>
      <c r="G589" s="5" t="s">
        <v>1790</v>
      </c>
      <c r="H589" s="5">
        <v>2</v>
      </c>
      <c r="I589" s="5" t="s">
        <v>2402</v>
      </c>
      <c r="J589" s="13">
        <v>1.1806531755915317</v>
      </c>
      <c r="K589" s="5">
        <v>2017</v>
      </c>
      <c r="L589" s="12">
        <v>100</v>
      </c>
      <c r="M589" s="5">
        <v>2017</v>
      </c>
      <c r="N589" s="12"/>
      <c r="P589" s="12"/>
      <c r="R589" s="12">
        <v>2.5846870123288026</v>
      </c>
      <c r="S589" s="5">
        <v>2017</v>
      </c>
      <c r="T589" s="12">
        <v>7.4818004471214801</v>
      </c>
      <c r="U589" s="5">
        <v>2017</v>
      </c>
      <c r="V589" s="12">
        <v>0</v>
      </c>
      <c r="W589" s="5">
        <v>2017</v>
      </c>
      <c r="X589" s="14" t="s">
        <v>1569</v>
      </c>
      <c r="Y589" s="5" t="s">
        <v>1569</v>
      </c>
      <c r="Z589" s="14"/>
    </row>
    <row r="590" spans="1:26" ht="12.75" customHeight="1" x14ac:dyDescent="0.25">
      <c r="A590" s="5" t="s">
        <v>2097</v>
      </c>
      <c r="B590" s="5" t="s">
        <v>1300</v>
      </c>
      <c r="C590" s="5" t="s">
        <v>1299</v>
      </c>
      <c r="D590" s="5" t="s">
        <v>1038</v>
      </c>
      <c r="E590" s="5" t="s">
        <v>2207</v>
      </c>
      <c r="F590" s="5" t="s">
        <v>2990</v>
      </c>
      <c r="G590" s="5" t="s">
        <v>1790</v>
      </c>
      <c r="H590" s="5">
        <v>3</v>
      </c>
      <c r="I590" s="5" t="s">
        <v>2403</v>
      </c>
      <c r="J590" s="13">
        <v>2.6496528429348847</v>
      </c>
      <c r="K590" s="5">
        <v>2017</v>
      </c>
      <c r="L590" s="12">
        <v>70</v>
      </c>
      <c r="M590" s="5">
        <v>2017</v>
      </c>
      <c r="N590" s="12"/>
      <c r="P590" s="12"/>
      <c r="R590" s="12">
        <v>0</v>
      </c>
      <c r="S590" s="5">
        <v>2017</v>
      </c>
      <c r="T590" s="12">
        <v>0</v>
      </c>
      <c r="U590" s="5">
        <v>2017</v>
      </c>
      <c r="V590" s="12">
        <v>0</v>
      </c>
      <c r="W590" s="5">
        <v>2017</v>
      </c>
      <c r="X590" s="14" t="s">
        <v>1569</v>
      </c>
      <c r="Y590" s="5" t="s">
        <v>1569</v>
      </c>
      <c r="Z590" s="14"/>
    </row>
    <row r="591" spans="1:26" ht="12.75" customHeight="1" x14ac:dyDescent="0.25">
      <c r="A591" s="5" t="s">
        <v>2098</v>
      </c>
      <c r="B591" s="5" t="s">
        <v>1300</v>
      </c>
      <c r="C591" s="5" t="s">
        <v>1299</v>
      </c>
      <c r="D591" s="5" t="s">
        <v>1038</v>
      </c>
      <c r="E591" s="5" t="s">
        <v>1303</v>
      </c>
      <c r="F591" s="5" t="s">
        <v>2293</v>
      </c>
      <c r="G591" s="5" t="s">
        <v>1790</v>
      </c>
      <c r="H591" s="5">
        <v>1</v>
      </c>
      <c r="I591" s="5" t="s">
        <v>2404</v>
      </c>
      <c r="J591" s="13">
        <v>0.85132358829282384</v>
      </c>
      <c r="K591" s="5">
        <v>2017</v>
      </c>
      <c r="L591" s="12">
        <v>100</v>
      </c>
      <c r="M591" s="5">
        <v>2017</v>
      </c>
      <c r="N591" s="12"/>
      <c r="P591" s="12"/>
      <c r="R591" s="12">
        <v>0.6168080185042405</v>
      </c>
      <c r="S591" s="5">
        <v>2017</v>
      </c>
      <c r="T591" s="12">
        <v>8.5776407093292288</v>
      </c>
      <c r="U591" s="5">
        <v>2017</v>
      </c>
      <c r="V591" s="12">
        <v>0</v>
      </c>
      <c r="W591" s="5">
        <v>2017</v>
      </c>
      <c r="X591" s="14">
        <v>100</v>
      </c>
      <c r="Y591" s="5">
        <v>2017</v>
      </c>
      <c r="Z591" s="14"/>
    </row>
    <row r="592" spans="1:26" ht="12.75" customHeight="1" x14ac:dyDescent="0.25">
      <c r="A592" s="5" t="s">
        <v>2099</v>
      </c>
      <c r="B592" s="5" t="s">
        <v>967</v>
      </c>
      <c r="C592" s="5" t="s">
        <v>966</v>
      </c>
      <c r="D592" s="5" t="s">
        <v>1038</v>
      </c>
      <c r="E592" s="5" t="s">
        <v>973</v>
      </c>
      <c r="F592" s="5" t="s">
        <v>972</v>
      </c>
      <c r="G592" s="5">
        <v>2</v>
      </c>
      <c r="H592" s="5">
        <v>1</v>
      </c>
      <c r="I592" s="5" t="s">
        <v>2405</v>
      </c>
      <c r="J592" s="13">
        <v>0.67365975974182424</v>
      </c>
      <c r="K592" s="5">
        <v>2007</v>
      </c>
      <c r="L592" s="12">
        <v>90</v>
      </c>
      <c r="M592" s="5">
        <v>2007</v>
      </c>
      <c r="N592" s="12"/>
      <c r="P592" s="12"/>
      <c r="R592" s="12">
        <v>0</v>
      </c>
      <c r="S592" s="5">
        <v>2017</v>
      </c>
      <c r="T592" s="12">
        <v>0</v>
      </c>
      <c r="U592" s="5">
        <v>2017</v>
      </c>
      <c r="V592" s="12">
        <v>0</v>
      </c>
      <c r="W592" s="5">
        <v>2017</v>
      </c>
      <c r="X592" s="14">
        <v>100</v>
      </c>
      <c r="Y592" s="5">
        <v>2017</v>
      </c>
      <c r="Z592" s="14"/>
    </row>
    <row r="593" spans="1:26" ht="12.75" customHeight="1" x14ac:dyDescent="0.25">
      <c r="A593" s="5" t="s">
        <v>2100</v>
      </c>
      <c r="B593" s="5" t="s">
        <v>967</v>
      </c>
      <c r="C593" s="5" t="s">
        <v>966</v>
      </c>
      <c r="D593" s="5" t="s">
        <v>620</v>
      </c>
      <c r="E593" s="5" t="s">
        <v>2208</v>
      </c>
      <c r="F593" s="5" t="s">
        <v>970</v>
      </c>
      <c r="G593" s="5">
        <v>2</v>
      </c>
      <c r="H593" s="5">
        <v>1</v>
      </c>
      <c r="I593" s="5" t="s">
        <v>2406</v>
      </c>
      <c r="J593" s="13">
        <v>3.5027789586998836</v>
      </c>
      <c r="K593" s="5">
        <v>2016</v>
      </c>
      <c r="L593" s="12">
        <v>96</v>
      </c>
      <c r="M593" s="5">
        <v>2007</v>
      </c>
      <c r="N593" s="12"/>
      <c r="P593" s="12"/>
      <c r="R593" s="12">
        <v>6.2330190824409373</v>
      </c>
      <c r="S593" s="5">
        <v>2016</v>
      </c>
      <c r="T593" s="12">
        <v>0</v>
      </c>
      <c r="U593" s="5">
        <v>2016</v>
      </c>
      <c r="V593" s="12">
        <v>0</v>
      </c>
      <c r="W593" s="5">
        <v>2016</v>
      </c>
      <c r="X593" s="14">
        <v>100</v>
      </c>
      <c r="Y593" s="5">
        <v>2016</v>
      </c>
      <c r="Z593" s="14"/>
    </row>
    <row r="594" spans="1:26" ht="12.75" customHeight="1" x14ac:dyDescent="0.25">
      <c r="A594" s="5" t="s">
        <v>2101</v>
      </c>
      <c r="B594" s="5" t="s">
        <v>967</v>
      </c>
      <c r="C594" s="5" t="s">
        <v>966</v>
      </c>
      <c r="D594" s="5" t="s">
        <v>620</v>
      </c>
      <c r="E594" s="5" t="s">
        <v>968</v>
      </c>
      <c r="F594" s="5" t="s">
        <v>2294</v>
      </c>
      <c r="G594" s="5">
        <v>2</v>
      </c>
      <c r="H594" s="5">
        <v>2</v>
      </c>
      <c r="I594" s="5" t="s">
        <v>2407</v>
      </c>
      <c r="J594" s="13">
        <v>1.2970144330066797</v>
      </c>
      <c r="K594" s="5">
        <v>2017</v>
      </c>
      <c r="L594" s="12">
        <v>83.544303797468359</v>
      </c>
      <c r="M594" s="5">
        <v>2016</v>
      </c>
      <c r="N594" s="12"/>
      <c r="P594" s="12"/>
      <c r="R594" s="12">
        <v>0</v>
      </c>
      <c r="S594" s="5">
        <v>2016</v>
      </c>
      <c r="T594" s="12">
        <v>0</v>
      </c>
      <c r="U594" s="5">
        <v>2016</v>
      </c>
      <c r="V594" s="12">
        <v>0</v>
      </c>
      <c r="W594" s="5">
        <v>2016</v>
      </c>
      <c r="X594" s="14">
        <v>0</v>
      </c>
      <c r="Y594" s="5">
        <v>2016</v>
      </c>
      <c r="Z594" s="14"/>
    </row>
    <row r="595" spans="1:26" ht="12.75" customHeight="1" x14ac:dyDescent="0.25">
      <c r="A595" s="5" t="s">
        <v>2102</v>
      </c>
      <c r="B595" s="5" t="s">
        <v>1533</v>
      </c>
      <c r="C595" s="5" t="s">
        <v>1745</v>
      </c>
      <c r="D595" s="5" t="s">
        <v>1038</v>
      </c>
      <c r="E595" s="5" t="s">
        <v>2209</v>
      </c>
      <c r="F595" s="5" t="s">
        <v>2295</v>
      </c>
      <c r="G595" s="5">
        <v>1</v>
      </c>
      <c r="H595" s="5">
        <v>2</v>
      </c>
      <c r="I595" s="5" t="s">
        <v>2408</v>
      </c>
      <c r="J595" s="13" t="s">
        <v>1569</v>
      </c>
      <c r="K595" s="5" t="s">
        <v>1569</v>
      </c>
      <c r="L595" s="12">
        <v>44.4799995422363</v>
      </c>
      <c r="M595" s="5">
        <v>2012</v>
      </c>
      <c r="N595" s="12"/>
      <c r="P595" s="12"/>
      <c r="R595" s="12" t="s">
        <v>1569</v>
      </c>
      <c r="S595" s="5" t="s">
        <v>1569</v>
      </c>
      <c r="T595" s="12" t="s">
        <v>1569</v>
      </c>
      <c r="U595" s="5" t="s">
        <v>1569</v>
      </c>
      <c r="V595" s="12" t="s">
        <v>1569</v>
      </c>
      <c r="W595" s="5" t="s">
        <v>1569</v>
      </c>
      <c r="X595" s="14" t="s">
        <v>1569</v>
      </c>
      <c r="Y595" s="5" t="s">
        <v>1569</v>
      </c>
      <c r="Z595" s="14"/>
    </row>
    <row r="596" spans="1:26" ht="12.75" customHeight="1" x14ac:dyDescent="0.25">
      <c r="A596" s="5" t="s">
        <v>2977</v>
      </c>
      <c r="B596" s="5" t="s">
        <v>581</v>
      </c>
      <c r="C596" s="5" t="s">
        <v>580</v>
      </c>
      <c r="D596" s="5" t="s">
        <v>360</v>
      </c>
      <c r="E596" s="5" t="s">
        <v>2983</v>
      </c>
      <c r="F596" s="5" t="s">
        <v>579</v>
      </c>
      <c r="G596" s="5">
        <v>2</v>
      </c>
      <c r="H596" s="5">
        <v>3</v>
      </c>
      <c r="I596" s="5" t="s">
        <v>2993</v>
      </c>
      <c r="J596" s="13" t="s">
        <v>1569</v>
      </c>
      <c r="K596" s="5" t="s">
        <v>1569</v>
      </c>
      <c r="L596" s="12">
        <v>70</v>
      </c>
      <c r="M596" s="5">
        <v>2012</v>
      </c>
      <c r="N596" s="12"/>
      <c r="P596" s="12"/>
      <c r="R596" s="12" t="s">
        <v>1569</v>
      </c>
      <c r="S596" s="5" t="s">
        <v>1569</v>
      </c>
      <c r="T596" s="12" t="s">
        <v>1569</v>
      </c>
      <c r="U596" s="5" t="s">
        <v>1569</v>
      </c>
      <c r="V596" s="12" t="s">
        <v>1569</v>
      </c>
      <c r="W596" s="5" t="s">
        <v>1569</v>
      </c>
      <c r="X596" s="14" t="s">
        <v>1569</v>
      </c>
      <c r="Y596" s="5" t="s">
        <v>1569</v>
      </c>
      <c r="Z596" s="14"/>
    </row>
    <row r="597" spans="1:26" ht="12.75" customHeight="1" x14ac:dyDescent="0.25">
      <c r="A597" s="5" t="s">
        <v>2103</v>
      </c>
      <c r="B597" s="5" t="s">
        <v>586</v>
      </c>
      <c r="C597" s="5" t="s">
        <v>585</v>
      </c>
      <c r="D597" s="5" t="s">
        <v>360</v>
      </c>
      <c r="E597" s="5" t="s">
        <v>587</v>
      </c>
      <c r="F597" s="5" t="s">
        <v>584</v>
      </c>
      <c r="G597" s="5">
        <v>2</v>
      </c>
      <c r="H597" s="5">
        <v>1</v>
      </c>
      <c r="I597" s="5" t="s">
        <v>2409</v>
      </c>
      <c r="J597" s="13">
        <v>0.89999999547799203</v>
      </c>
      <c r="K597" s="5">
        <v>2017</v>
      </c>
      <c r="L597" s="12">
        <v>92.099545614255078</v>
      </c>
      <c r="M597" s="5">
        <v>2017</v>
      </c>
      <c r="N597" s="12"/>
      <c r="P597" s="12"/>
      <c r="R597" s="12" t="s">
        <v>1569</v>
      </c>
      <c r="S597" s="5" t="s">
        <v>1569</v>
      </c>
      <c r="T597" s="12" t="s">
        <v>1569</v>
      </c>
      <c r="U597" s="5" t="s">
        <v>1569</v>
      </c>
      <c r="V597" s="12" t="s">
        <v>1569</v>
      </c>
      <c r="W597" s="5" t="s">
        <v>1569</v>
      </c>
      <c r="X597" s="14" t="s">
        <v>1569</v>
      </c>
      <c r="Y597" s="5" t="s">
        <v>1569</v>
      </c>
      <c r="Z597" s="14"/>
    </row>
    <row r="598" spans="1:26" ht="12.75" customHeight="1" x14ac:dyDescent="0.25">
      <c r="A598" s="5" t="s">
        <v>2104</v>
      </c>
      <c r="B598" s="5" t="s">
        <v>1000</v>
      </c>
      <c r="C598" s="5" t="s">
        <v>999</v>
      </c>
      <c r="D598" s="5" t="s">
        <v>620</v>
      </c>
      <c r="E598" s="5" t="s">
        <v>1001</v>
      </c>
      <c r="F598" s="5" t="s">
        <v>998</v>
      </c>
      <c r="G598" s="5">
        <v>1</v>
      </c>
      <c r="H598" s="5">
        <v>1</v>
      </c>
      <c r="I598" s="5" t="s">
        <v>2410</v>
      </c>
      <c r="J598" s="13">
        <v>1.3269014204039129</v>
      </c>
      <c r="K598" s="5">
        <v>2019</v>
      </c>
      <c r="L598" s="12">
        <v>100</v>
      </c>
      <c r="M598" s="5">
        <v>2019</v>
      </c>
      <c r="N598" s="12"/>
      <c r="P598" s="12"/>
      <c r="R598" s="12" t="s">
        <v>1569</v>
      </c>
      <c r="S598" s="5" t="s">
        <v>1569</v>
      </c>
      <c r="T598" s="12">
        <v>0</v>
      </c>
      <c r="U598" s="5">
        <v>2019</v>
      </c>
      <c r="V598" s="12">
        <v>13.844113968068822</v>
      </c>
      <c r="W598" s="5">
        <v>2019</v>
      </c>
      <c r="X598" s="14" t="s">
        <v>1569</v>
      </c>
      <c r="Y598" s="5" t="s">
        <v>1569</v>
      </c>
      <c r="Z598" s="14"/>
    </row>
    <row r="599" spans="1:26" ht="12.75" customHeight="1" x14ac:dyDescent="0.25">
      <c r="A599" s="5" t="s">
        <v>2105</v>
      </c>
      <c r="B599" s="5" t="s">
        <v>327</v>
      </c>
      <c r="C599" s="5" t="s">
        <v>326</v>
      </c>
      <c r="D599" s="5" t="s">
        <v>35</v>
      </c>
      <c r="E599" s="5" t="s">
        <v>331</v>
      </c>
      <c r="F599" s="5" t="s">
        <v>330</v>
      </c>
      <c r="G599" s="5">
        <v>1</v>
      </c>
      <c r="H599" s="5">
        <v>2</v>
      </c>
      <c r="I599" s="5" t="s">
        <v>2411</v>
      </c>
      <c r="J599" s="13" t="s">
        <v>1569</v>
      </c>
      <c r="K599" s="5" t="s">
        <v>1569</v>
      </c>
      <c r="L599" s="12">
        <v>100</v>
      </c>
      <c r="M599" s="5">
        <v>2015</v>
      </c>
      <c r="N599" s="12"/>
      <c r="P599" s="12"/>
      <c r="R599" s="12">
        <v>0</v>
      </c>
      <c r="S599" s="5">
        <v>2017</v>
      </c>
      <c r="T599" s="12">
        <v>24.58056871308683</v>
      </c>
      <c r="U599" s="5">
        <v>2017</v>
      </c>
      <c r="V599" s="12">
        <v>0</v>
      </c>
      <c r="W599" s="5">
        <v>2017</v>
      </c>
      <c r="X599" s="14">
        <v>0</v>
      </c>
      <c r="Y599" s="5">
        <v>2017</v>
      </c>
      <c r="Z599" s="14"/>
    </row>
    <row r="600" spans="1:26" ht="12.75" customHeight="1" x14ac:dyDescent="0.25">
      <c r="A600" s="5" t="s">
        <v>2978</v>
      </c>
      <c r="B600" s="5" t="s">
        <v>327</v>
      </c>
      <c r="C600" s="5" t="s">
        <v>326</v>
      </c>
      <c r="D600" s="5" t="s">
        <v>35</v>
      </c>
      <c r="E600" s="5" t="s">
        <v>2984</v>
      </c>
      <c r="F600" s="5" t="s">
        <v>2991</v>
      </c>
      <c r="G600" s="5">
        <v>1</v>
      </c>
      <c r="H600" s="5">
        <v>2</v>
      </c>
      <c r="I600" s="5" t="s">
        <v>2412</v>
      </c>
      <c r="J600" s="13" t="s">
        <v>1569</v>
      </c>
      <c r="K600" s="5" t="s">
        <v>1569</v>
      </c>
      <c r="L600" s="12" t="s">
        <v>1569</v>
      </c>
      <c r="M600" s="5" t="s">
        <v>1569</v>
      </c>
      <c r="N600" s="12"/>
      <c r="P600" s="12"/>
      <c r="R600" s="12">
        <v>1.9995837280321922</v>
      </c>
      <c r="S600" s="5">
        <v>2017</v>
      </c>
      <c r="T600" s="12">
        <v>61.022528358865912</v>
      </c>
      <c r="U600" s="5">
        <v>2017</v>
      </c>
      <c r="V600" s="12">
        <v>0</v>
      </c>
      <c r="W600" s="5">
        <v>2017</v>
      </c>
      <c r="X600" s="14">
        <v>0</v>
      </c>
      <c r="Y600" s="5">
        <v>2017</v>
      </c>
      <c r="Z600" s="14"/>
    </row>
    <row r="601" spans="1:26" ht="12.75" customHeight="1" x14ac:dyDescent="0.25">
      <c r="A601" s="5" t="s">
        <v>2106</v>
      </c>
      <c r="B601" s="5" t="s">
        <v>327</v>
      </c>
      <c r="C601" s="5" t="s">
        <v>326</v>
      </c>
      <c r="D601" s="5" t="s">
        <v>35</v>
      </c>
      <c r="E601" s="5" t="s">
        <v>328</v>
      </c>
      <c r="F601" s="5" t="s">
        <v>2296</v>
      </c>
      <c r="G601" s="5">
        <v>2</v>
      </c>
      <c r="H601" s="5">
        <v>1</v>
      </c>
      <c r="I601" s="5" t="s">
        <v>2412</v>
      </c>
      <c r="J601" s="13" t="s">
        <v>1569</v>
      </c>
      <c r="K601" s="5" t="s">
        <v>1569</v>
      </c>
      <c r="L601" s="12">
        <v>100</v>
      </c>
      <c r="M601" s="5">
        <v>2015</v>
      </c>
      <c r="N601" s="12"/>
      <c r="P601" s="12"/>
      <c r="R601" s="12">
        <v>10.849176452565271</v>
      </c>
      <c r="S601" s="5">
        <v>2017</v>
      </c>
      <c r="T601" s="12">
        <v>19.393707388204824</v>
      </c>
      <c r="U601" s="5">
        <v>2017</v>
      </c>
      <c r="V601" s="12">
        <v>0</v>
      </c>
      <c r="W601" s="5">
        <v>2017</v>
      </c>
      <c r="X601" s="14">
        <v>0</v>
      </c>
      <c r="Y601" s="5">
        <v>2017</v>
      </c>
      <c r="Z601" s="14"/>
    </row>
    <row r="602" spans="1:26" ht="12.75" customHeight="1" x14ac:dyDescent="0.25">
      <c r="A602" s="5" t="s">
        <v>2107</v>
      </c>
      <c r="B602" s="5" t="s">
        <v>11</v>
      </c>
      <c r="C602" s="5" t="s">
        <v>570</v>
      </c>
      <c r="D602" s="5" t="s">
        <v>360</v>
      </c>
      <c r="E602" s="5" t="s">
        <v>2210</v>
      </c>
      <c r="F602" s="5" t="s">
        <v>2297</v>
      </c>
      <c r="G602" s="5">
        <v>2</v>
      </c>
      <c r="H602" s="5">
        <v>2</v>
      </c>
      <c r="I602" s="5" t="s">
        <v>2413</v>
      </c>
      <c r="J602" s="13">
        <v>1.7510052185986456</v>
      </c>
      <c r="K602" s="5">
        <v>2014</v>
      </c>
      <c r="L602" s="12">
        <v>46.939998626708999</v>
      </c>
      <c r="M602" s="5">
        <v>2015</v>
      </c>
      <c r="N602" s="12"/>
      <c r="P602" s="12"/>
      <c r="R602" s="12">
        <v>14.275970535285973</v>
      </c>
      <c r="S602" s="5">
        <v>2015</v>
      </c>
      <c r="T602" s="12">
        <v>0</v>
      </c>
      <c r="U602" s="5">
        <v>2015</v>
      </c>
      <c r="V602" s="12">
        <v>0</v>
      </c>
      <c r="W602" s="5">
        <v>2015</v>
      </c>
      <c r="X602" s="14">
        <v>1.0841753754914256</v>
      </c>
      <c r="Y602" s="5">
        <v>2015</v>
      </c>
      <c r="Z602" s="14"/>
    </row>
    <row r="603" spans="1:26" ht="12.75" customHeight="1" x14ac:dyDescent="0.25">
      <c r="A603" s="5" t="s">
        <v>2108</v>
      </c>
      <c r="B603" s="5" t="s">
        <v>11</v>
      </c>
      <c r="C603" s="5" t="s">
        <v>570</v>
      </c>
      <c r="D603" s="5" t="s">
        <v>360</v>
      </c>
      <c r="E603" s="5" t="s">
        <v>2211</v>
      </c>
      <c r="F603" s="5" t="s">
        <v>3339</v>
      </c>
      <c r="G603" s="5">
        <v>2</v>
      </c>
      <c r="H603" s="5">
        <v>3</v>
      </c>
      <c r="I603" s="5" t="s">
        <v>2414</v>
      </c>
      <c r="J603" s="13">
        <v>1.6447866019520736</v>
      </c>
      <c r="K603" s="5">
        <v>2014</v>
      </c>
      <c r="L603" s="12">
        <v>59.200000762939503</v>
      </c>
      <c r="M603" s="5">
        <v>2015</v>
      </c>
      <c r="N603" s="12"/>
      <c r="P603" s="12"/>
      <c r="R603" s="12" t="s">
        <v>1569</v>
      </c>
      <c r="S603" s="5" t="s">
        <v>1569</v>
      </c>
      <c r="T603" s="12" t="s">
        <v>1569</v>
      </c>
      <c r="U603" s="5" t="s">
        <v>1569</v>
      </c>
      <c r="V603" s="12" t="s">
        <v>1569</v>
      </c>
      <c r="W603" s="5" t="s">
        <v>1569</v>
      </c>
      <c r="X603" s="14" t="s">
        <v>1569</v>
      </c>
      <c r="Y603" s="5" t="s">
        <v>1569</v>
      </c>
      <c r="Z603" s="14"/>
    </row>
    <row r="604" spans="1:26" ht="12.75" customHeight="1" x14ac:dyDescent="0.25">
      <c r="A604" s="5" t="s">
        <v>2109</v>
      </c>
      <c r="B604" s="5" t="s">
        <v>11</v>
      </c>
      <c r="C604" s="5" t="s">
        <v>570</v>
      </c>
      <c r="D604" s="5" t="s">
        <v>360</v>
      </c>
      <c r="E604" s="5" t="s">
        <v>574</v>
      </c>
      <c r="F604" s="5" t="s">
        <v>573</v>
      </c>
      <c r="G604" s="5">
        <v>2</v>
      </c>
      <c r="H604" s="5">
        <v>1</v>
      </c>
      <c r="I604" s="5" t="s">
        <v>2415</v>
      </c>
      <c r="J604" s="13">
        <v>0.70929821735803233</v>
      </c>
      <c r="K604" s="5">
        <v>2014</v>
      </c>
      <c r="L604" s="12">
        <v>85</v>
      </c>
      <c r="M604" s="5">
        <v>2015</v>
      </c>
      <c r="N604" s="12"/>
      <c r="P604" s="12"/>
      <c r="R604" s="12">
        <v>0</v>
      </c>
      <c r="S604" s="5">
        <v>2015</v>
      </c>
      <c r="T604" s="12">
        <v>0</v>
      </c>
      <c r="U604" s="5">
        <v>2015</v>
      </c>
      <c r="V604" s="12">
        <v>0</v>
      </c>
      <c r="W604" s="5">
        <v>2015</v>
      </c>
      <c r="X604" s="14">
        <v>0</v>
      </c>
      <c r="Y604" s="5">
        <v>2015</v>
      </c>
      <c r="Z604" s="14"/>
    </row>
    <row r="605" spans="1:26" ht="12.75" customHeight="1" x14ac:dyDescent="0.25">
      <c r="A605" s="5" t="s">
        <v>2979</v>
      </c>
      <c r="B605" s="5" t="s">
        <v>11</v>
      </c>
      <c r="C605" s="5" t="s">
        <v>570</v>
      </c>
      <c r="D605" s="5" t="s">
        <v>360</v>
      </c>
      <c r="E605" s="5" t="s">
        <v>2985</v>
      </c>
      <c r="F605" s="5" t="s">
        <v>2992</v>
      </c>
      <c r="G605" s="5">
        <v>2</v>
      </c>
      <c r="H605" s="5">
        <v>3</v>
      </c>
      <c r="I605" s="5" t="s">
        <v>2993</v>
      </c>
      <c r="J605" s="13" t="s">
        <v>1569</v>
      </c>
      <c r="K605" s="5" t="s">
        <v>1569</v>
      </c>
      <c r="L605" s="12" t="s">
        <v>1569</v>
      </c>
      <c r="M605" s="5" t="s">
        <v>1569</v>
      </c>
      <c r="N605" s="12"/>
      <c r="P605" s="12"/>
      <c r="R605" s="12">
        <v>0</v>
      </c>
      <c r="S605" s="5">
        <v>2011</v>
      </c>
      <c r="T605" s="12">
        <v>0</v>
      </c>
      <c r="U605" s="5">
        <v>2011</v>
      </c>
      <c r="V605" s="12">
        <v>0</v>
      </c>
      <c r="W605" s="5">
        <v>2011</v>
      </c>
      <c r="X605" s="14">
        <v>0</v>
      </c>
      <c r="Y605" s="5">
        <v>2011</v>
      </c>
      <c r="Z605" s="14"/>
    </row>
    <row r="606" spans="1:26" ht="12.75" customHeight="1" x14ac:dyDescent="0.25">
      <c r="A606" s="5" t="s">
        <v>2110</v>
      </c>
      <c r="B606" s="5" t="s">
        <v>1536</v>
      </c>
      <c r="C606" s="5" t="s">
        <v>590</v>
      </c>
      <c r="D606" s="5" t="s">
        <v>620</v>
      </c>
      <c r="E606" s="5" t="s">
        <v>2212</v>
      </c>
      <c r="F606" s="5" t="s">
        <v>2298</v>
      </c>
      <c r="G606" s="5">
        <v>1</v>
      </c>
      <c r="H606" s="5">
        <v>2</v>
      </c>
      <c r="I606" s="5" t="s">
        <v>2416</v>
      </c>
      <c r="J606" s="13">
        <v>0.83326110723371005</v>
      </c>
      <c r="K606" s="5">
        <v>2012</v>
      </c>
      <c r="L606" s="12">
        <v>91</v>
      </c>
      <c r="M606" s="5">
        <v>2013</v>
      </c>
      <c r="N606" s="12"/>
      <c r="P606" s="12"/>
      <c r="R606" s="12">
        <v>0</v>
      </c>
      <c r="S606" s="5">
        <v>2013</v>
      </c>
      <c r="T606" s="12">
        <v>0</v>
      </c>
      <c r="U606" s="5">
        <v>2013</v>
      </c>
      <c r="V606" s="12">
        <v>0</v>
      </c>
      <c r="W606" s="5">
        <v>2013</v>
      </c>
      <c r="X606" s="14">
        <v>100</v>
      </c>
      <c r="Y606" s="5">
        <v>2013</v>
      </c>
      <c r="Z606" s="14"/>
    </row>
    <row r="607" spans="1:26" ht="12.75" customHeight="1" x14ac:dyDescent="0.25">
      <c r="A607" s="5" t="s">
        <v>2111</v>
      </c>
      <c r="B607" s="5" t="s">
        <v>1536</v>
      </c>
      <c r="C607" s="5" t="s">
        <v>590</v>
      </c>
      <c r="D607" s="5" t="s">
        <v>620</v>
      </c>
      <c r="E607" s="5" t="s">
        <v>2213</v>
      </c>
      <c r="F607" s="5" t="s">
        <v>2299</v>
      </c>
      <c r="G607" s="5">
        <v>1</v>
      </c>
      <c r="H607" s="5">
        <v>1</v>
      </c>
      <c r="I607" s="5" t="s">
        <v>2417</v>
      </c>
      <c r="J607" s="13">
        <v>0.65263176524724786</v>
      </c>
      <c r="K607" s="5">
        <v>2013</v>
      </c>
      <c r="L607" s="12">
        <v>96</v>
      </c>
      <c r="M607" s="5">
        <v>2013</v>
      </c>
      <c r="N607" s="12"/>
      <c r="P607" s="12"/>
      <c r="R607" s="12">
        <v>0</v>
      </c>
      <c r="S607" s="5">
        <v>2013</v>
      </c>
      <c r="T607" s="12">
        <v>0</v>
      </c>
      <c r="U607" s="5">
        <v>2013</v>
      </c>
      <c r="V607" s="12">
        <v>0</v>
      </c>
      <c r="W607" s="5">
        <v>2013</v>
      </c>
      <c r="X607" s="14">
        <v>100</v>
      </c>
      <c r="Y607" s="5">
        <v>2013</v>
      </c>
      <c r="Z607" s="14"/>
    </row>
    <row r="608" spans="1:26" ht="12.75" customHeight="1" x14ac:dyDescent="0.25">
      <c r="A608" s="5" t="s">
        <v>2112</v>
      </c>
      <c r="B608" s="5" t="s">
        <v>1536</v>
      </c>
      <c r="C608" s="5" t="s">
        <v>590</v>
      </c>
      <c r="D608" s="5" t="s">
        <v>620</v>
      </c>
      <c r="E608" s="5" t="s">
        <v>2214</v>
      </c>
      <c r="F608" s="5" t="s">
        <v>2300</v>
      </c>
      <c r="G608" s="5">
        <v>1</v>
      </c>
      <c r="H608" s="5">
        <v>2</v>
      </c>
      <c r="I608" s="5" t="s">
        <v>2418</v>
      </c>
      <c r="J608" s="13">
        <v>0.6412932113990818</v>
      </c>
      <c r="K608" s="5">
        <v>2013</v>
      </c>
      <c r="L608" s="12">
        <v>95</v>
      </c>
      <c r="M608" s="5">
        <v>2013</v>
      </c>
      <c r="N608" s="12"/>
      <c r="P608" s="12"/>
      <c r="R608" s="12">
        <v>0</v>
      </c>
      <c r="S608" s="5">
        <v>2013</v>
      </c>
      <c r="T608" s="12">
        <v>0</v>
      </c>
      <c r="U608" s="5">
        <v>2013</v>
      </c>
      <c r="V608" s="12">
        <v>0</v>
      </c>
      <c r="W608" s="5">
        <v>2013</v>
      </c>
      <c r="X608" s="14">
        <v>100</v>
      </c>
      <c r="Y608" s="5">
        <v>2013</v>
      </c>
      <c r="Z608" s="14"/>
    </row>
    <row r="609" spans="1:26" ht="12.75" customHeight="1" x14ac:dyDescent="0.25">
      <c r="A609" s="5" t="s">
        <v>2113</v>
      </c>
      <c r="B609" s="5" t="s">
        <v>9</v>
      </c>
      <c r="C609" s="5" t="s">
        <v>593</v>
      </c>
      <c r="D609" s="5" t="s">
        <v>360</v>
      </c>
      <c r="E609" s="5" t="s">
        <v>2215</v>
      </c>
      <c r="F609" s="5" t="s">
        <v>3340</v>
      </c>
      <c r="G609" s="5">
        <v>2</v>
      </c>
      <c r="H609" s="5">
        <v>2</v>
      </c>
      <c r="I609" s="5" t="s">
        <v>2419</v>
      </c>
      <c r="J609" s="13"/>
      <c r="L609" s="12">
        <v>97</v>
      </c>
      <c r="M609" s="5">
        <v>2015</v>
      </c>
      <c r="N609" s="12"/>
      <c r="P609" s="12"/>
      <c r="R609" s="12">
        <v>0</v>
      </c>
      <c r="S609" s="5">
        <v>2015</v>
      </c>
      <c r="T609" s="12">
        <v>0</v>
      </c>
      <c r="U609" s="5">
        <v>2015</v>
      </c>
      <c r="V609" s="12">
        <v>0</v>
      </c>
      <c r="W609" s="5">
        <v>2015</v>
      </c>
      <c r="X609" s="14">
        <v>0</v>
      </c>
      <c r="Y609" s="5">
        <v>2015</v>
      </c>
      <c r="Z609" s="14"/>
    </row>
    <row r="610" spans="1:26" ht="12.75" customHeight="1" x14ac:dyDescent="0.25">
      <c r="A610" s="5" t="s">
        <v>2114</v>
      </c>
      <c r="B610" s="5" t="s">
        <v>9</v>
      </c>
      <c r="C610" s="5" t="s">
        <v>593</v>
      </c>
      <c r="D610" s="5" t="s">
        <v>360</v>
      </c>
      <c r="E610" s="5" t="s">
        <v>2216</v>
      </c>
      <c r="F610" s="5" t="s">
        <v>2301</v>
      </c>
      <c r="G610" s="5">
        <v>2</v>
      </c>
      <c r="H610" s="5">
        <v>2</v>
      </c>
      <c r="I610" s="5" t="s">
        <v>2420</v>
      </c>
      <c r="J610" s="13">
        <v>0.26005993808511341</v>
      </c>
      <c r="K610" s="5">
        <v>2014</v>
      </c>
      <c r="L610" s="12">
        <v>100</v>
      </c>
      <c r="M610" s="5">
        <v>2015</v>
      </c>
      <c r="N610" s="12"/>
      <c r="P610" s="12"/>
      <c r="R610" s="12">
        <v>0</v>
      </c>
      <c r="S610" s="5">
        <v>2015</v>
      </c>
      <c r="T610" s="12">
        <v>0</v>
      </c>
      <c r="U610" s="5">
        <v>2015</v>
      </c>
      <c r="V610" s="12">
        <v>0</v>
      </c>
      <c r="W610" s="5">
        <v>2015</v>
      </c>
      <c r="X610" s="14">
        <v>0</v>
      </c>
      <c r="Y610" s="5">
        <v>2015</v>
      </c>
      <c r="Z610" s="14"/>
    </row>
    <row r="611" spans="1:26" ht="12.75" customHeight="1" x14ac:dyDescent="0.25">
      <c r="A611" s="5" t="s">
        <v>2115</v>
      </c>
      <c r="B611" s="5" t="s">
        <v>9</v>
      </c>
      <c r="C611" s="5" t="s">
        <v>593</v>
      </c>
      <c r="D611" s="5" t="s">
        <v>360</v>
      </c>
      <c r="E611" s="5" t="s">
        <v>2217</v>
      </c>
      <c r="F611" s="5" t="s">
        <v>2302</v>
      </c>
      <c r="G611" s="5">
        <v>2</v>
      </c>
      <c r="H611" s="5">
        <v>2</v>
      </c>
      <c r="I611" s="5" t="s">
        <v>2421</v>
      </c>
      <c r="J611" s="13" t="s">
        <v>1569</v>
      </c>
      <c r="K611" s="5" t="s">
        <v>1569</v>
      </c>
      <c r="L611" s="12" t="s">
        <v>1569</v>
      </c>
      <c r="M611" s="5" t="s">
        <v>1569</v>
      </c>
      <c r="N611" s="12"/>
      <c r="P611" s="12"/>
      <c r="R611" s="12">
        <v>0</v>
      </c>
      <c r="S611" s="5">
        <v>2015</v>
      </c>
      <c r="T611" s="12">
        <v>0</v>
      </c>
      <c r="U611" s="5">
        <v>2015</v>
      </c>
      <c r="V611" s="12">
        <v>0</v>
      </c>
      <c r="W611" s="5">
        <v>2015</v>
      </c>
      <c r="X611" s="14">
        <v>0</v>
      </c>
      <c r="Y611" s="5">
        <v>2015</v>
      </c>
      <c r="Z611" s="14"/>
    </row>
    <row r="612" spans="1:26" ht="12.75" customHeight="1" x14ac:dyDescent="0.25">
      <c r="A612" s="5" t="s">
        <v>2116</v>
      </c>
      <c r="B612" s="5" t="s">
        <v>9</v>
      </c>
      <c r="C612" s="5" t="s">
        <v>593</v>
      </c>
      <c r="D612" s="5" t="s">
        <v>360</v>
      </c>
      <c r="E612" s="5" t="s">
        <v>599</v>
      </c>
      <c r="F612" s="5" t="s">
        <v>598</v>
      </c>
      <c r="G612" s="5">
        <v>2</v>
      </c>
      <c r="H612" s="5">
        <v>2</v>
      </c>
      <c r="I612" s="5" t="s">
        <v>2422</v>
      </c>
      <c r="J612" s="13">
        <v>3.4114983253707216E-2</v>
      </c>
      <c r="K612" s="5">
        <v>2014</v>
      </c>
      <c r="L612" s="12">
        <v>67.5</v>
      </c>
      <c r="M612" s="5">
        <v>2015</v>
      </c>
      <c r="N612" s="12"/>
      <c r="P612" s="12"/>
      <c r="R612" s="12">
        <v>0</v>
      </c>
      <c r="S612" s="5">
        <v>2015</v>
      </c>
      <c r="T612" s="12">
        <v>0</v>
      </c>
      <c r="U612" s="5">
        <v>2015</v>
      </c>
      <c r="V612" s="12">
        <v>0</v>
      </c>
      <c r="W612" s="5">
        <v>2015</v>
      </c>
      <c r="X612" s="14">
        <v>0</v>
      </c>
      <c r="Y612" s="5">
        <v>2015</v>
      </c>
      <c r="Z612" s="14"/>
    </row>
    <row r="613" spans="1:26" ht="12.75" customHeight="1" x14ac:dyDescent="0.25">
      <c r="A613" s="5" t="s">
        <v>2117</v>
      </c>
      <c r="B613" s="5" t="s">
        <v>9</v>
      </c>
      <c r="C613" s="5" t="s">
        <v>593</v>
      </c>
      <c r="D613" s="5" t="s">
        <v>360</v>
      </c>
      <c r="E613" s="5" t="s">
        <v>2218</v>
      </c>
      <c r="F613" s="5" t="s">
        <v>2303</v>
      </c>
      <c r="G613" s="5">
        <v>2</v>
      </c>
      <c r="H613" s="5">
        <v>1</v>
      </c>
      <c r="I613" s="5" t="s">
        <v>2423</v>
      </c>
      <c r="J613" s="13">
        <v>0.24614866034257121</v>
      </c>
      <c r="K613" s="5">
        <v>2014</v>
      </c>
      <c r="L613" s="12">
        <v>97.300003051757798</v>
      </c>
      <c r="M613" s="5">
        <v>2015</v>
      </c>
      <c r="N613" s="12"/>
      <c r="P613" s="12"/>
      <c r="R613" s="12">
        <v>0</v>
      </c>
      <c r="S613" s="5">
        <v>2015</v>
      </c>
      <c r="T613" s="12">
        <v>0</v>
      </c>
      <c r="U613" s="5">
        <v>2015</v>
      </c>
      <c r="V613" s="12">
        <v>0</v>
      </c>
      <c r="W613" s="5">
        <v>2015</v>
      </c>
      <c r="X613" s="14">
        <v>0</v>
      </c>
      <c r="Y613" s="5">
        <v>2015</v>
      </c>
      <c r="Z613" s="14"/>
    </row>
    <row r="614" spans="1:26" ht="12.75" customHeight="1" x14ac:dyDescent="0.25">
      <c r="A614" s="5" t="s">
        <v>2118</v>
      </c>
      <c r="B614" s="5" t="s">
        <v>9</v>
      </c>
      <c r="C614" s="5" t="s">
        <v>593</v>
      </c>
      <c r="D614" s="5" t="s">
        <v>360</v>
      </c>
      <c r="E614" s="5" t="s">
        <v>2219</v>
      </c>
      <c r="F614" s="5" t="s">
        <v>2304</v>
      </c>
      <c r="G614" s="5">
        <v>2</v>
      </c>
      <c r="H614" s="5">
        <v>2</v>
      </c>
      <c r="I614" s="5" t="s">
        <v>2424</v>
      </c>
      <c r="J614" s="13">
        <v>0.27505679203396138</v>
      </c>
      <c r="K614" s="5">
        <v>2014</v>
      </c>
      <c r="L614" s="12">
        <v>87</v>
      </c>
      <c r="M614" s="5">
        <v>2015</v>
      </c>
      <c r="N614" s="12"/>
      <c r="P614" s="12"/>
      <c r="R614" s="12">
        <v>0</v>
      </c>
      <c r="S614" s="5">
        <v>2015</v>
      </c>
      <c r="T614" s="12">
        <v>0</v>
      </c>
      <c r="U614" s="5">
        <v>2015</v>
      </c>
      <c r="V614" s="12">
        <v>0</v>
      </c>
      <c r="W614" s="5">
        <v>2015</v>
      </c>
      <c r="X614" s="14">
        <v>0</v>
      </c>
      <c r="Y614" s="5">
        <v>2015</v>
      </c>
      <c r="Z614" s="14"/>
    </row>
    <row r="615" spans="1:26" ht="12.75" customHeight="1" x14ac:dyDescent="0.25">
      <c r="A615" s="5" t="s">
        <v>2119</v>
      </c>
      <c r="B615" s="5" t="s">
        <v>9</v>
      </c>
      <c r="C615" s="5" t="s">
        <v>593</v>
      </c>
      <c r="D615" s="5" t="s">
        <v>360</v>
      </c>
      <c r="E615" s="5" t="s">
        <v>2220</v>
      </c>
      <c r="F615" s="5" t="s">
        <v>2305</v>
      </c>
      <c r="G615" s="5">
        <v>2</v>
      </c>
      <c r="H615" s="5">
        <v>2</v>
      </c>
      <c r="I615" s="5" t="s">
        <v>2425</v>
      </c>
      <c r="J615" s="13" t="s">
        <v>1569</v>
      </c>
      <c r="K615" s="5" t="s">
        <v>1569</v>
      </c>
      <c r="L615" s="12" t="s">
        <v>1569</v>
      </c>
      <c r="M615" s="5" t="s">
        <v>1569</v>
      </c>
      <c r="N615" s="12"/>
      <c r="P615" s="12"/>
      <c r="R615" s="12">
        <v>0</v>
      </c>
      <c r="S615" s="5">
        <v>2015</v>
      </c>
      <c r="T615" s="12">
        <v>0</v>
      </c>
      <c r="U615" s="5">
        <v>2015</v>
      </c>
      <c r="V615" s="12">
        <v>0</v>
      </c>
      <c r="W615" s="5">
        <v>2015</v>
      </c>
      <c r="X615" s="14">
        <v>0</v>
      </c>
      <c r="Y615" s="5">
        <v>2015</v>
      </c>
      <c r="Z615" s="14"/>
    </row>
    <row r="616" spans="1:26" ht="12.75" customHeight="1" x14ac:dyDescent="0.25">
      <c r="A616" s="5" t="s">
        <v>2120</v>
      </c>
      <c r="B616" s="5" t="s">
        <v>9</v>
      </c>
      <c r="C616" s="5" t="s">
        <v>593</v>
      </c>
      <c r="D616" s="5" t="s">
        <v>360</v>
      </c>
      <c r="E616" s="5" t="s">
        <v>602</v>
      </c>
      <c r="F616" s="5" t="s">
        <v>601</v>
      </c>
      <c r="G616" s="5">
        <v>2</v>
      </c>
      <c r="H616" s="5">
        <v>2</v>
      </c>
      <c r="I616" s="5" t="s">
        <v>2426</v>
      </c>
      <c r="J616" s="13">
        <v>0.26542624624603789</v>
      </c>
      <c r="K616" s="5">
        <v>2014</v>
      </c>
      <c r="L616" s="12">
        <v>95</v>
      </c>
      <c r="M616" s="5">
        <v>2015</v>
      </c>
      <c r="N616" s="12"/>
      <c r="P616" s="12"/>
      <c r="R616" s="12">
        <v>0</v>
      </c>
      <c r="S616" s="5">
        <v>2015</v>
      </c>
      <c r="T616" s="12">
        <v>0</v>
      </c>
      <c r="U616" s="5">
        <v>2015</v>
      </c>
      <c r="V616" s="12">
        <v>0</v>
      </c>
      <c r="W616" s="5">
        <v>2015</v>
      </c>
      <c r="X616" s="14">
        <v>0</v>
      </c>
      <c r="Y616" s="5">
        <v>2015</v>
      </c>
      <c r="Z616" s="14"/>
    </row>
    <row r="617" spans="1:26" ht="12.75" customHeight="1" x14ac:dyDescent="0.25">
      <c r="A617" s="5" t="s">
        <v>2121</v>
      </c>
      <c r="B617" s="5" t="s">
        <v>9</v>
      </c>
      <c r="C617" s="5" t="s">
        <v>593</v>
      </c>
      <c r="D617" s="5" t="s">
        <v>360</v>
      </c>
      <c r="E617" s="5" t="s">
        <v>2221</v>
      </c>
      <c r="F617" s="5" t="s">
        <v>615</v>
      </c>
      <c r="G617" s="5">
        <v>2</v>
      </c>
      <c r="H617" s="5">
        <v>2</v>
      </c>
      <c r="I617" s="5" t="s">
        <v>2427</v>
      </c>
      <c r="J617" s="13" t="s">
        <v>1569</v>
      </c>
      <c r="K617" s="5" t="s">
        <v>1569</v>
      </c>
      <c r="L617" s="12" t="s">
        <v>1569</v>
      </c>
      <c r="M617" s="5" t="s">
        <v>1569</v>
      </c>
      <c r="N617" s="12"/>
      <c r="P617" s="12"/>
      <c r="R617" s="12">
        <v>0</v>
      </c>
      <c r="S617" s="5">
        <v>2015</v>
      </c>
      <c r="T617" s="12">
        <v>0</v>
      </c>
      <c r="U617" s="5">
        <v>2015</v>
      </c>
      <c r="V617" s="12">
        <v>0</v>
      </c>
      <c r="W617" s="5">
        <v>2015</v>
      </c>
      <c r="X617" s="14">
        <v>0</v>
      </c>
      <c r="Y617" s="5">
        <v>2015</v>
      </c>
      <c r="Z617" s="14"/>
    </row>
    <row r="618" spans="1:26" ht="12.75" customHeight="1" x14ac:dyDescent="0.25">
      <c r="A618" s="5" t="s">
        <v>2122</v>
      </c>
      <c r="B618" s="5" t="s">
        <v>9</v>
      </c>
      <c r="C618" s="5" t="s">
        <v>593</v>
      </c>
      <c r="D618" s="5" t="s">
        <v>360</v>
      </c>
      <c r="E618" s="5" t="s">
        <v>2222</v>
      </c>
      <c r="F618" s="5" t="s">
        <v>612</v>
      </c>
      <c r="G618" s="5">
        <v>2</v>
      </c>
      <c r="H618" s="5">
        <v>2</v>
      </c>
      <c r="I618" s="5" t="s">
        <v>2428</v>
      </c>
      <c r="J618" s="13" t="s">
        <v>1569</v>
      </c>
      <c r="K618" s="5" t="s">
        <v>1569</v>
      </c>
      <c r="L618" s="12">
        <v>95</v>
      </c>
      <c r="M618" s="5">
        <v>2015</v>
      </c>
      <c r="N618" s="12"/>
      <c r="P618" s="12"/>
      <c r="R618" s="12">
        <v>0</v>
      </c>
      <c r="S618" s="5">
        <v>2015</v>
      </c>
      <c r="T618" s="12">
        <v>0</v>
      </c>
      <c r="U618" s="5">
        <v>2015</v>
      </c>
      <c r="V618" s="12">
        <v>0</v>
      </c>
      <c r="W618" s="5">
        <v>2015</v>
      </c>
      <c r="X618" s="14">
        <v>0</v>
      </c>
      <c r="Y618" s="5">
        <v>2015</v>
      </c>
      <c r="Z618" s="14"/>
    </row>
    <row r="619" spans="1:26" ht="12.75" customHeight="1" x14ac:dyDescent="0.25">
      <c r="A619" s="5" t="s">
        <v>2123</v>
      </c>
      <c r="B619" s="5" t="s">
        <v>9</v>
      </c>
      <c r="C619" s="5" t="s">
        <v>593</v>
      </c>
      <c r="D619" s="5" t="s">
        <v>360</v>
      </c>
      <c r="E619" s="5" t="s">
        <v>2223</v>
      </c>
      <c r="F619" s="5" t="s">
        <v>2306</v>
      </c>
      <c r="G619" s="5">
        <v>2</v>
      </c>
      <c r="H619" s="5">
        <v>2</v>
      </c>
      <c r="I619" s="5" t="s">
        <v>2429</v>
      </c>
      <c r="J619" s="13">
        <v>1.0001683107897477</v>
      </c>
      <c r="K619" s="5">
        <v>2014</v>
      </c>
      <c r="L619" s="12">
        <v>91</v>
      </c>
      <c r="M619" s="5">
        <v>2015</v>
      </c>
      <c r="N619" s="12"/>
      <c r="P619" s="12"/>
      <c r="R619" s="12">
        <v>0</v>
      </c>
      <c r="S619" s="5">
        <v>2015</v>
      </c>
      <c r="T619" s="12">
        <v>0</v>
      </c>
      <c r="U619" s="5">
        <v>2015</v>
      </c>
      <c r="V619" s="12">
        <v>0</v>
      </c>
      <c r="W619" s="5">
        <v>2015</v>
      </c>
      <c r="X619" s="14">
        <v>10.50583644953519</v>
      </c>
      <c r="Y619" s="5">
        <v>2015</v>
      </c>
      <c r="Z619" s="14"/>
    </row>
    <row r="620" spans="1:26" ht="12.75" customHeight="1" x14ac:dyDescent="0.25">
      <c r="A620" s="5" t="s">
        <v>2124</v>
      </c>
      <c r="B620" s="5" t="s">
        <v>9</v>
      </c>
      <c r="C620" s="5" t="s">
        <v>593</v>
      </c>
      <c r="D620" s="5" t="s">
        <v>360</v>
      </c>
      <c r="E620" s="5" t="s">
        <v>2224</v>
      </c>
      <c r="F620" s="5" t="s">
        <v>604</v>
      </c>
      <c r="G620" s="5">
        <v>2</v>
      </c>
      <c r="H620" s="5">
        <v>3</v>
      </c>
      <c r="I620" s="5" t="s">
        <v>2430</v>
      </c>
      <c r="J620" s="13">
        <v>1.9091254865493918E-2</v>
      </c>
      <c r="K620" s="5">
        <v>2014</v>
      </c>
      <c r="L620" s="12">
        <v>100</v>
      </c>
      <c r="M620" s="5">
        <v>2015</v>
      </c>
      <c r="N620" s="12"/>
      <c r="P620" s="12"/>
      <c r="R620" s="12">
        <v>0</v>
      </c>
      <c r="S620" s="5">
        <v>2015</v>
      </c>
      <c r="T620" s="12">
        <v>0</v>
      </c>
      <c r="U620" s="5">
        <v>2015</v>
      </c>
      <c r="V620" s="12">
        <v>0</v>
      </c>
      <c r="W620" s="5">
        <v>2015</v>
      </c>
      <c r="X620" s="14">
        <v>0</v>
      </c>
      <c r="Y620" s="5">
        <v>2015</v>
      </c>
      <c r="Z620" s="14"/>
    </row>
    <row r="621" spans="1:26" ht="12.75" customHeight="1" x14ac:dyDescent="0.25">
      <c r="A621" s="5" t="s">
        <v>2125</v>
      </c>
      <c r="B621" s="5" t="s">
        <v>9</v>
      </c>
      <c r="C621" s="5" t="s">
        <v>593</v>
      </c>
      <c r="D621" s="5" t="s">
        <v>360</v>
      </c>
      <c r="E621" s="5" t="s">
        <v>2225</v>
      </c>
      <c r="F621" s="5" t="s">
        <v>607</v>
      </c>
      <c r="G621" s="5">
        <v>2</v>
      </c>
      <c r="H621" s="5">
        <v>2</v>
      </c>
      <c r="I621" s="5" t="s">
        <v>2431</v>
      </c>
      <c r="J621" s="13" t="s">
        <v>1569</v>
      </c>
      <c r="K621" s="5" t="s">
        <v>1569</v>
      </c>
      <c r="L621" s="12">
        <v>92</v>
      </c>
      <c r="M621" s="5">
        <v>2015</v>
      </c>
      <c r="N621" s="12"/>
      <c r="P621" s="12"/>
      <c r="R621" s="12">
        <v>7.8362573303254566</v>
      </c>
      <c r="S621" s="5">
        <v>2015</v>
      </c>
      <c r="T621" s="12">
        <v>0</v>
      </c>
      <c r="U621" s="5">
        <v>2015</v>
      </c>
      <c r="V621" s="12">
        <v>0</v>
      </c>
      <c r="W621" s="5">
        <v>2015</v>
      </c>
      <c r="X621" s="14">
        <v>0</v>
      </c>
      <c r="Y621" s="5">
        <v>2015</v>
      </c>
      <c r="Z621" s="14"/>
    </row>
    <row r="622" spans="1:26" ht="12.75" customHeight="1" x14ac:dyDescent="0.25">
      <c r="A622" s="5" t="s">
        <v>2126</v>
      </c>
      <c r="B622" s="5" t="s">
        <v>9</v>
      </c>
      <c r="C622" s="5" t="s">
        <v>593</v>
      </c>
      <c r="D622" s="5" t="s">
        <v>360</v>
      </c>
      <c r="E622" s="5" t="s">
        <v>10</v>
      </c>
      <c r="F622" s="5" t="s">
        <v>592</v>
      </c>
      <c r="G622" s="5">
        <v>2</v>
      </c>
      <c r="H622" s="5">
        <v>2</v>
      </c>
      <c r="I622" s="5" t="s">
        <v>2432</v>
      </c>
      <c r="J622" s="13">
        <v>0.70670305207215145</v>
      </c>
      <c r="K622" s="5">
        <v>2014</v>
      </c>
      <c r="L622" s="12">
        <v>76</v>
      </c>
      <c r="M622" s="5">
        <v>2015</v>
      </c>
      <c r="N622" s="12"/>
      <c r="P622" s="12"/>
      <c r="R622" s="12">
        <v>1.7684280076592562</v>
      </c>
      <c r="S622" s="5">
        <v>2015</v>
      </c>
      <c r="T622" s="12">
        <v>0</v>
      </c>
      <c r="U622" s="5">
        <v>2015</v>
      </c>
      <c r="V622" s="12">
        <v>0</v>
      </c>
      <c r="W622" s="5">
        <v>2015</v>
      </c>
      <c r="X622" s="14">
        <v>0</v>
      </c>
      <c r="Y622" s="5">
        <v>2015</v>
      </c>
      <c r="Z622" s="14"/>
    </row>
    <row r="623" spans="1:26" ht="12.75" customHeight="1" x14ac:dyDescent="0.25">
      <c r="A623" s="5" t="s">
        <v>2127</v>
      </c>
      <c r="B623" s="5" t="s">
        <v>9</v>
      </c>
      <c r="C623" s="5" t="s">
        <v>593</v>
      </c>
      <c r="D623" s="5" t="s">
        <v>360</v>
      </c>
      <c r="E623" s="5" t="s">
        <v>596</v>
      </c>
      <c r="F623" s="5" t="s">
        <v>595</v>
      </c>
      <c r="G623" s="5">
        <v>2</v>
      </c>
      <c r="H623" s="5">
        <v>2</v>
      </c>
      <c r="I623" s="5" t="s">
        <v>2433</v>
      </c>
      <c r="J623" s="13">
        <v>0.14496875760152594</v>
      </c>
      <c r="K623" s="5">
        <v>2014</v>
      </c>
      <c r="L623" s="12">
        <v>98</v>
      </c>
      <c r="M623" s="5">
        <v>2015</v>
      </c>
      <c r="N623" s="12"/>
      <c r="P623" s="12"/>
      <c r="R623" s="12">
        <v>5.7603684610685564</v>
      </c>
      <c r="S623" s="5">
        <v>2015</v>
      </c>
      <c r="T623" s="12">
        <v>0</v>
      </c>
      <c r="U623" s="5">
        <v>2015</v>
      </c>
      <c r="V623" s="12">
        <v>0</v>
      </c>
      <c r="W623" s="5">
        <v>2015</v>
      </c>
      <c r="X623" s="14">
        <v>0</v>
      </c>
      <c r="Y623" s="5">
        <v>2015</v>
      </c>
      <c r="Z623" s="14"/>
    </row>
    <row r="624" spans="1:26" ht="12.75" customHeight="1" x14ac:dyDescent="0.25">
      <c r="A624" s="5" t="s">
        <v>2770</v>
      </c>
      <c r="B624" s="5" t="s">
        <v>847</v>
      </c>
      <c r="C624" s="5" t="s">
        <v>846</v>
      </c>
      <c r="D624" s="5" t="s">
        <v>620</v>
      </c>
      <c r="E624" s="5" t="s">
        <v>2781</v>
      </c>
      <c r="F624" s="5" t="s">
        <v>2780</v>
      </c>
      <c r="G624" s="5">
        <v>2</v>
      </c>
      <c r="H624" s="5">
        <v>1</v>
      </c>
      <c r="I624" s="13"/>
      <c r="J624" s="13">
        <v>0.63742536931561122</v>
      </c>
      <c r="K624" s="5">
        <v>2020</v>
      </c>
      <c r="L624" s="14">
        <v>67.381448351917655</v>
      </c>
      <c r="M624" s="5">
        <v>2020</v>
      </c>
      <c r="R624" s="14">
        <v>1.1193204835341823E-2</v>
      </c>
      <c r="S624" s="5">
        <v>2020</v>
      </c>
      <c r="T624" s="14">
        <v>0.41969918185339233</v>
      </c>
      <c r="U624" s="5">
        <v>2020</v>
      </c>
      <c r="X624" s="14">
        <v>100</v>
      </c>
      <c r="Y624" s="5">
        <v>2020</v>
      </c>
    </row>
    <row r="625" spans="1:25" ht="12.75" customHeight="1" x14ac:dyDescent="0.25">
      <c r="A625" s="5" t="s">
        <v>2771</v>
      </c>
      <c r="B625" s="5" t="s">
        <v>847</v>
      </c>
      <c r="C625" s="5" t="s">
        <v>846</v>
      </c>
      <c r="D625" s="5" t="s">
        <v>620</v>
      </c>
      <c r="E625" s="5" t="s">
        <v>2782</v>
      </c>
      <c r="F625" s="5" t="s">
        <v>2783</v>
      </c>
      <c r="G625" s="5">
        <v>2</v>
      </c>
      <c r="H625" s="5">
        <v>1</v>
      </c>
      <c r="I625" s="13"/>
      <c r="J625" s="13">
        <v>0.9657470994881675</v>
      </c>
      <c r="K625" s="5">
        <v>2020</v>
      </c>
      <c r="L625" s="14">
        <v>69.246072155010964</v>
      </c>
      <c r="M625" s="5">
        <v>2020</v>
      </c>
      <c r="R625" s="14">
        <v>0.35612598097766368</v>
      </c>
      <c r="S625" s="5">
        <v>2020</v>
      </c>
      <c r="T625" s="14">
        <v>3.1253550293651781E-3</v>
      </c>
      <c r="U625" s="5">
        <v>2020</v>
      </c>
      <c r="X625" s="14">
        <v>0</v>
      </c>
      <c r="Y625" s="5">
        <v>2020</v>
      </c>
    </row>
    <row r="626" spans="1:25" ht="12.75" customHeight="1" x14ac:dyDescent="0.25">
      <c r="A626" s="5" t="s">
        <v>2772</v>
      </c>
      <c r="B626" s="5" t="s">
        <v>847</v>
      </c>
      <c r="C626" s="5" t="s">
        <v>846</v>
      </c>
      <c r="D626" s="5" t="s">
        <v>620</v>
      </c>
      <c r="E626" s="5" t="s">
        <v>2784</v>
      </c>
      <c r="F626" s="5" t="s">
        <v>2785</v>
      </c>
      <c r="G626" s="5">
        <v>2</v>
      </c>
      <c r="H626" s="5">
        <v>1</v>
      </c>
      <c r="I626" s="13"/>
      <c r="J626" s="13">
        <v>0.48095774729353241</v>
      </c>
      <c r="K626" s="5">
        <v>2020</v>
      </c>
      <c r="L626" s="14">
        <v>84.43369460620201</v>
      </c>
      <c r="M626" s="5">
        <v>2020</v>
      </c>
      <c r="R626" s="14">
        <v>0.60283715301908192</v>
      </c>
      <c r="S626" s="5">
        <v>2020</v>
      </c>
      <c r="T626" s="14">
        <v>0.23840963703836024</v>
      </c>
      <c r="U626" s="5">
        <v>2020</v>
      </c>
      <c r="X626" s="14">
        <v>0</v>
      </c>
      <c r="Y626" s="5">
        <v>2020</v>
      </c>
    </row>
    <row r="627" spans="1:25" ht="12.75" customHeight="1" x14ac:dyDescent="0.25">
      <c r="A627" s="5" t="s">
        <v>2773</v>
      </c>
      <c r="B627" s="5" t="s">
        <v>847</v>
      </c>
      <c r="C627" s="5" t="s">
        <v>846</v>
      </c>
      <c r="D627" s="5" t="s">
        <v>620</v>
      </c>
      <c r="E627" s="5" t="s">
        <v>2786</v>
      </c>
      <c r="F627" s="5" t="s">
        <v>2787</v>
      </c>
      <c r="G627" s="5">
        <v>2</v>
      </c>
      <c r="H627" s="5">
        <v>1</v>
      </c>
      <c r="I627" s="13"/>
      <c r="J627" s="13">
        <v>0.70000000450011091</v>
      </c>
      <c r="K627" s="5">
        <v>2020</v>
      </c>
      <c r="L627" s="14">
        <v>50.761540104449821</v>
      </c>
      <c r="M627" s="5">
        <v>2020</v>
      </c>
      <c r="R627" s="14">
        <v>28.914158923866317</v>
      </c>
      <c r="S627" s="5">
        <v>2020</v>
      </c>
      <c r="T627" s="14">
        <v>1.3867702121758425E-2</v>
      </c>
      <c r="U627" s="5">
        <v>2020</v>
      </c>
      <c r="X627" s="14">
        <v>0</v>
      </c>
      <c r="Y627" s="5">
        <v>2020</v>
      </c>
    </row>
    <row r="628" spans="1:25" ht="12.75" customHeight="1" x14ac:dyDescent="0.25">
      <c r="A628" s="5" t="s">
        <v>2774</v>
      </c>
      <c r="B628" s="5" t="s">
        <v>847</v>
      </c>
      <c r="C628" s="5" t="s">
        <v>846</v>
      </c>
      <c r="D628" s="5" t="s">
        <v>620</v>
      </c>
      <c r="E628" s="5" t="s">
        <v>2788</v>
      </c>
      <c r="F628" s="5" t="s">
        <v>2789</v>
      </c>
      <c r="G628" s="5">
        <v>2</v>
      </c>
      <c r="H628" s="5">
        <v>1</v>
      </c>
      <c r="I628" s="13"/>
      <c r="J628" s="13">
        <v>0.73221167234680207</v>
      </c>
      <c r="K628" s="5">
        <v>2020</v>
      </c>
      <c r="L628" s="14">
        <v>67.60718795506223</v>
      </c>
      <c r="M628" s="5">
        <v>2020</v>
      </c>
      <c r="R628" s="14">
        <v>0.22222222222222221</v>
      </c>
      <c r="S628" s="5">
        <v>2020</v>
      </c>
      <c r="T628" s="14">
        <v>0</v>
      </c>
      <c r="U628" s="5">
        <v>2020</v>
      </c>
      <c r="X628" s="14">
        <v>0</v>
      </c>
      <c r="Y628" s="5">
        <v>2020</v>
      </c>
    </row>
    <row r="629" spans="1:25" ht="12.75" customHeight="1" x14ac:dyDescent="0.25">
      <c r="A629" s="5" t="s">
        <v>2775</v>
      </c>
      <c r="B629" s="5" t="s">
        <v>847</v>
      </c>
      <c r="C629" s="5" t="s">
        <v>846</v>
      </c>
      <c r="D629" s="5" t="s">
        <v>620</v>
      </c>
      <c r="E629" s="5" t="s">
        <v>2791</v>
      </c>
      <c r="F629" s="5" t="s">
        <v>2790</v>
      </c>
      <c r="G629" s="5">
        <v>2</v>
      </c>
      <c r="H629" s="5">
        <v>1</v>
      </c>
      <c r="I629" s="13"/>
      <c r="J629" s="13">
        <v>0.57594995532095961</v>
      </c>
      <c r="K629" s="5">
        <v>2020</v>
      </c>
      <c r="L629" s="14">
        <v>46.903638886914159</v>
      </c>
      <c r="M629" s="5">
        <v>2020</v>
      </c>
      <c r="R629" s="14">
        <v>1.7638805371818</v>
      </c>
      <c r="S629" s="5">
        <v>2020</v>
      </c>
      <c r="T629" s="14">
        <v>4.4297454399679292</v>
      </c>
      <c r="U629" s="5">
        <v>2020</v>
      </c>
      <c r="X629" s="14">
        <v>100</v>
      </c>
      <c r="Y629" s="5">
        <v>2020</v>
      </c>
    </row>
    <row r="630" spans="1:25" ht="12.75" customHeight="1" x14ac:dyDescent="0.25">
      <c r="A630" s="5" t="s">
        <v>2776</v>
      </c>
      <c r="B630" s="5" t="s">
        <v>847</v>
      </c>
      <c r="C630" s="5" t="s">
        <v>846</v>
      </c>
      <c r="D630" s="5" t="s">
        <v>620</v>
      </c>
      <c r="E630" s="5" t="s">
        <v>2792</v>
      </c>
      <c r="F630" s="5" t="s">
        <v>2793</v>
      </c>
      <c r="G630" s="5">
        <v>2</v>
      </c>
      <c r="H630" s="5">
        <v>1</v>
      </c>
      <c r="I630" s="13"/>
      <c r="J630" s="13">
        <v>0.70551041068773357</v>
      </c>
      <c r="K630" s="5">
        <v>2020</v>
      </c>
      <c r="L630" s="14">
        <v>74.164968272621948</v>
      </c>
      <c r="M630" s="5">
        <v>2020</v>
      </c>
      <c r="R630" s="14">
        <v>1.5303263254271251</v>
      </c>
      <c r="S630" s="5">
        <v>2020</v>
      </c>
      <c r="T630" s="14">
        <v>0.65419696995871246</v>
      </c>
      <c r="U630" s="5">
        <v>2020</v>
      </c>
      <c r="X630" s="14">
        <v>0</v>
      </c>
      <c r="Y630" s="5">
        <v>2020</v>
      </c>
    </row>
    <row r="631" spans="1:25" ht="12.75" customHeight="1" x14ac:dyDescent="0.25">
      <c r="A631" s="5" t="s">
        <v>2777</v>
      </c>
      <c r="B631" s="5" t="s">
        <v>847</v>
      </c>
      <c r="C631" s="5" t="s">
        <v>846</v>
      </c>
      <c r="D631" s="5" t="s">
        <v>620</v>
      </c>
      <c r="E631" s="5" t="s">
        <v>2794</v>
      </c>
      <c r="F631" s="5" t="s">
        <v>2795</v>
      </c>
      <c r="G631" s="5">
        <v>2</v>
      </c>
      <c r="H631" s="5">
        <v>1</v>
      </c>
      <c r="I631" s="13"/>
      <c r="J631" s="13">
        <v>0.5804982210406574</v>
      </c>
      <c r="K631" s="5">
        <v>2020</v>
      </c>
      <c r="L631" s="14">
        <v>78.59908498659955</v>
      </c>
      <c r="M631" s="5">
        <v>2020</v>
      </c>
      <c r="R631" s="14">
        <v>2.0665037888982818</v>
      </c>
      <c r="S631" s="5">
        <v>2020</v>
      </c>
      <c r="T631" s="14">
        <v>0.30042039901894263</v>
      </c>
      <c r="U631" s="5">
        <v>2020</v>
      </c>
      <c r="X631" s="14">
        <v>100</v>
      </c>
      <c r="Y631" s="5">
        <v>2020</v>
      </c>
    </row>
    <row r="632" spans="1:25" ht="12.75" customHeight="1" x14ac:dyDescent="0.25">
      <c r="A632" s="5" t="s">
        <v>2778</v>
      </c>
      <c r="B632" s="5" t="s">
        <v>847</v>
      </c>
      <c r="C632" s="5" t="s">
        <v>846</v>
      </c>
      <c r="D632" s="5" t="s">
        <v>620</v>
      </c>
      <c r="E632" s="5" t="s">
        <v>2797</v>
      </c>
      <c r="F632" s="5" t="s">
        <v>2796</v>
      </c>
      <c r="G632" s="5">
        <v>2</v>
      </c>
      <c r="H632" s="5">
        <v>1</v>
      </c>
      <c r="I632" s="13"/>
      <c r="J632" s="13">
        <v>0.70000003650793774</v>
      </c>
      <c r="K632" s="5">
        <v>2020</v>
      </c>
      <c r="L632" s="14">
        <v>44.635576044813668</v>
      </c>
      <c r="M632" s="5">
        <v>2020</v>
      </c>
      <c r="R632" s="14">
        <v>2.8716471484500969</v>
      </c>
      <c r="S632" s="5">
        <v>2020</v>
      </c>
      <c r="T632" s="14">
        <v>6.099280393968335E-2</v>
      </c>
      <c r="U632" s="5">
        <v>2020</v>
      </c>
      <c r="X632" s="14">
        <v>100</v>
      </c>
      <c r="Y632" s="5">
        <v>2020</v>
      </c>
    </row>
    <row r="633" spans="1:25" ht="12.75" customHeight="1" x14ac:dyDescent="0.25">
      <c r="A633" s="5" t="s">
        <v>2779</v>
      </c>
      <c r="B633" s="5" t="s">
        <v>847</v>
      </c>
      <c r="C633" s="5" t="s">
        <v>846</v>
      </c>
      <c r="D633" s="5" t="s">
        <v>620</v>
      </c>
      <c r="E633" s="5" t="s">
        <v>2799</v>
      </c>
      <c r="F633" s="5" t="s">
        <v>2798</v>
      </c>
      <c r="G633" s="5">
        <v>2</v>
      </c>
      <c r="H633" s="5">
        <v>1</v>
      </c>
      <c r="I633" s="13"/>
      <c r="J633" s="13">
        <v>0.77905858719603616</v>
      </c>
      <c r="K633" s="5">
        <v>2020</v>
      </c>
      <c r="L633" s="14">
        <v>60.241129534975755</v>
      </c>
      <c r="M633" s="5">
        <v>2020</v>
      </c>
      <c r="R633" s="14">
        <v>0.64176892150076326</v>
      </c>
      <c r="S633" s="5">
        <v>2020</v>
      </c>
      <c r="T633" s="14">
        <v>7.4247448237745137E-2</v>
      </c>
      <c r="U633" s="5">
        <v>2020</v>
      </c>
      <c r="X633" s="14">
        <v>100</v>
      </c>
      <c r="Y633" s="5">
        <v>2020</v>
      </c>
    </row>
    <row r="634" spans="1:25" ht="12.75" customHeight="1" x14ac:dyDescent="0.25">
      <c r="A634" s="5" t="s">
        <v>2800</v>
      </c>
      <c r="B634" s="5" t="s">
        <v>1124</v>
      </c>
      <c r="C634" s="5" t="s">
        <v>1123</v>
      </c>
      <c r="D634" s="5" t="s">
        <v>1038</v>
      </c>
      <c r="E634" s="5" t="s">
        <v>2847</v>
      </c>
      <c r="F634" s="5" t="s">
        <v>2848</v>
      </c>
      <c r="G634" s="5">
        <v>3</v>
      </c>
      <c r="H634" s="5">
        <v>1</v>
      </c>
      <c r="I634" s="5" t="s">
        <v>2849</v>
      </c>
      <c r="J634" s="13">
        <v>0.61186535594803981</v>
      </c>
      <c r="K634" s="5">
        <v>2019</v>
      </c>
    </row>
    <row r="635" spans="1:25" ht="12.75" customHeight="1" x14ac:dyDescent="0.25">
      <c r="A635" s="5" t="s">
        <v>2801</v>
      </c>
      <c r="B635" s="5" t="s">
        <v>1124</v>
      </c>
      <c r="C635" s="5" t="s">
        <v>1123</v>
      </c>
      <c r="D635" s="5" t="s">
        <v>1038</v>
      </c>
      <c r="E635" s="5" t="s">
        <v>2850</v>
      </c>
      <c r="F635" s="5" t="s">
        <v>2896</v>
      </c>
      <c r="G635" s="5">
        <v>3</v>
      </c>
      <c r="H635" s="5">
        <v>2</v>
      </c>
      <c r="I635" s="5" t="s">
        <v>2941</v>
      </c>
      <c r="J635" s="13">
        <v>0.47241086014591205</v>
      </c>
      <c r="K635" s="5">
        <v>2019</v>
      </c>
    </row>
    <row r="636" spans="1:25" ht="12.75" customHeight="1" x14ac:dyDescent="0.25">
      <c r="A636" s="5" t="s">
        <v>2802</v>
      </c>
      <c r="B636" s="5" t="s">
        <v>1124</v>
      </c>
      <c r="C636" s="5" t="s">
        <v>1123</v>
      </c>
      <c r="D636" s="5" t="s">
        <v>1038</v>
      </c>
      <c r="E636" s="5" t="s">
        <v>2851</v>
      </c>
      <c r="F636" s="5" t="s">
        <v>2897</v>
      </c>
      <c r="G636" s="5">
        <v>3</v>
      </c>
      <c r="H636" s="5">
        <v>2</v>
      </c>
      <c r="I636" s="5" t="s">
        <v>2942</v>
      </c>
      <c r="J636" s="13">
        <v>0.69501316464862339</v>
      </c>
      <c r="K636" s="5">
        <v>2019</v>
      </c>
    </row>
    <row r="637" spans="1:25" ht="12.75" customHeight="1" x14ac:dyDescent="0.25">
      <c r="A637" s="5" t="s">
        <v>2803</v>
      </c>
      <c r="B637" s="5" t="s">
        <v>1124</v>
      </c>
      <c r="C637" s="5" t="s">
        <v>1123</v>
      </c>
      <c r="D637" s="5" t="s">
        <v>1038</v>
      </c>
      <c r="E637" s="5" t="s">
        <v>2852</v>
      </c>
      <c r="F637" s="5" t="s">
        <v>2898</v>
      </c>
      <c r="G637" s="5">
        <v>3</v>
      </c>
      <c r="H637" s="5">
        <v>1</v>
      </c>
      <c r="I637" s="5" t="s">
        <v>2943</v>
      </c>
      <c r="J637" s="13">
        <v>0.55903797109087372</v>
      </c>
      <c r="K637" s="5">
        <v>2019</v>
      </c>
    </row>
    <row r="638" spans="1:25" ht="12.75" customHeight="1" x14ac:dyDescent="0.25">
      <c r="A638" s="5" t="s">
        <v>2804</v>
      </c>
      <c r="B638" s="5" t="s">
        <v>1124</v>
      </c>
      <c r="C638" s="5" t="s">
        <v>1123</v>
      </c>
      <c r="D638" s="5" t="s">
        <v>1038</v>
      </c>
      <c r="E638" s="5" t="s">
        <v>2853</v>
      </c>
      <c r="F638" s="5" t="s">
        <v>2899</v>
      </c>
      <c r="G638" s="5">
        <v>3</v>
      </c>
      <c r="H638" s="5">
        <v>2</v>
      </c>
      <c r="I638" s="5" t="s">
        <v>2944</v>
      </c>
      <c r="J638" s="13">
        <v>0.47069610360637315</v>
      </c>
      <c r="K638" s="5">
        <v>2019</v>
      </c>
    </row>
    <row r="639" spans="1:25" ht="12.75" customHeight="1" x14ac:dyDescent="0.25">
      <c r="A639" s="5" t="s">
        <v>2805</v>
      </c>
      <c r="B639" s="5" t="s">
        <v>1124</v>
      </c>
      <c r="C639" s="5" t="s">
        <v>1123</v>
      </c>
      <c r="D639" s="5" t="s">
        <v>1038</v>
      </c>
      <c r="E639" s="5" t="s">
        <v>2854</v>
      </c>
      <c r="F639" s="5" t="s">
        <v>2900</v>
      </c>
      <c r="G639" s="5">
        <v>3</v>
      </c>
      <c r="H639" s="5">
        <v>2</v>
      </c>
      <c r="I639" s="5" t="s">
        <v>2945</v>
      </c>
      <c r="J639" s="13">
        <v>0.60063528255041376</v>
      </c>
      <c r="K639" s="5">
        <v>2019</v>
      </c>
    </row>
    <row r="640" spans="1:25" ht="12.75" customHeight="1" x14ac:dyDescent="0.25">
      <c r="A640" s="5" t="s">
        <v>2806</v>
      </c>
      <c r="B640" s="5" t="s">
        <v>1124</v>
      </c>
      <c r="C640" s="5" t="s">
        <v>1123</v>
      </c>
      <c r="D640" s="5" t="s">
        <v>1038</v>
      </c>
      <c r="E640" s="5" t="s">
        <v>2855</v>
      </c>
      <c r="F640" s="5" t="s">
        <v>2901</v>
      </c>
      <c r="G640" s="5">
        <v>3</v>
      </c>
      <c r="H640" s="5">
        <v>2</v>
      </c>
      <c r="I640" s="5" t="s">
        <v>2946</v>
      </c>
      <c r="J640" s="13">
        <v>0.43984901944734467</v>
      </c>
      <c r="K640" s="5">
        <v>2019</v>
      </c>
    </row>
    <row r="641" spans="1:11" ht="12.75" customHeight="1" x14ac:dyDescent="0.25">
      <c r="A641" s="5" t="s">
        <v>2807</v>
      </c>
      <c r="B641" s="5" t="s">
        <v>1124</v>
      </c>
      <c r="C641" s="5" t="s">
        <v>1123</v>
      </c>
      <c r="D641" s="5" t="s">
        <v>1038</v>
      </c>
      <c r="E641" s="5" t="s">
        <v>2856</v>
      </c>
      <c r="F641" s="5" t="s">
        <v>2902</v>
      </c>
      <c r="G641" s="5">
        <v>3</v>
      </c>
      <c r="H641" s="5">
        <v>2</v>
      </c>
      <c r="I641" s="5" t="s">
        <v>2947</v>
      </c>
      <c r="J641" s="13">
        <v>0.37628806817621596</v>
      </c>
      <c r="K641" s="5">
        <v>2019</v>
      </c>
    </row>
    <row r="642" spans="1:11" ht="12.75" customHeight="1" x14ac:dyDescent="0.25">
      <c r="A642" s="5" t="s">
        <v>2808</v>
      </c>
      <c r="B642" s="5" t="s">
        <v>1124</v>
      </c>
      <c r="C642" s="5" t="s">
        <v>1123</v>
      </c>
      <c r="D642" s="5" t="s">
        <v>1038</v>
      </c>
      <c r="E642" s="5" t="s">
        <v>2857</v>
      </c>
      <c r="F642" s="5" t="s">
        <v>2903</v>
      </c>
      <c r="G642" s="5">
        <v>3</v>
      </c>
      <c r="H642" s="5">
        <v>1</v>
      </c>
      <c r="I642" s="5" t="s">
        <v>2948</v>
      </c>
      <c r="J642" s="13">
        <v>0.4556123738412885</v>
      </c>
      <c r="K642" s="5">
        <v>2019</v>
      </c>
    </row>
    <row r="643" spans="1:11" ht="12.75" customHeight="1" x14ac:dyDescent="0.25">
      <c r="A643" s="5" t="s">
        <v>2809</v>
      </c>
      <c r="B643" s="5" t="s">
        <v>1124</v>
      </c>
      <c r="C643" s="5" t="s">
        <v>1123</v>
      </c>
      <c r="D643" s="5" t="s">
        <v>1038</v>
      </c>
      <c r="E643" s="5" t="s">
        <v>2858</v>
      </c>
      <c r="F643" s="5" t="s">
        <v>2904</v>
      </c>
      <c r="G643" s="5">
        <v>3</v>
      </c>
      <c r="H643" s="5">
        <v>2</v>
      </c>
      <c r="I643" s="5" t="s">
        <v>2949</v>
      </c>
      <c r="J643" s="13">
        <v>0.40318107945551634</v>
      </c>
      <c r="K643" s="5">
        <v>2019</v>
      </c>
    </row>
    <row r="644" spans="1:11" ht="12.75" customHeight="1" x14ac:dyDescent="0.25">
      <c r="A644" s="5" t="s">
        <v>2810</v>
      </c>
      <c r="B644" s="5" t="s">
        <v>1124</v>
      </c>
      <c r="C644" s="5" t="s">
        <v>1123</v>
      </c>
      <c r="D644" s="5" t="s">
        <v>1038</v>
      </c>
      <c r="E644" s="5" t="s">
        <v>2859</v>
      </c>
      <c r="F644" s="5" t="s">
        <v>2905</v>
      </c>
      <c r="G644" s="5">
        <v>3</v>
      </c>
      <c r="H644" s="5">
        <v>2</v>
      </c>
      <c r="I644" s="5" t="s">
        <v>2950</v>
      </c>
      <c r="J644" s="13">
        <v>0.5255237220104817</v>
      </c>
      <c r="K644" s="5">
        <v>2019</v>
      </c>
    </row>
    <row r="645" spans="1:11" ht="12.75" customHeight="1" x14ac:dyDescent="0.25">
      <c r="A645" s="5" t="s">
        <v>2811</v>
      </c>
      <c r="B645" s="5" t="s">
        <v>1124</v>
      </c>
      <c r="C645" s="5" t="s">
        <v>1123</v>
      </c>
      <c r="D645" s="5" t="s">
        <v>1038</v>
      </c>
      <c r="E645" s="5" t="s">
        <v>2860</v>
      </c>
      <c r="F645" s="5" t="s">
        <v>2906</v>
      </c>
      <c r="G645" s="5">
        <v>3</v>
      </c>
      <c r="H645" s="5">
        <v>2</v>
      </c>
      <c r="I645" s="5" t="s">
        <v>2951</v>
      </c>
      <c r="J645" s="13">
        <v>0.74788512976730515</v>
      </c>
      <c r="K645" s="5">
        <v>2019</v>
      </c>
    </row>
    <row r="646" spans="1:11" ht="12.75" customHeight="1" x14ac:dyDescent="0.25">
      <c r="A646" s="5" t="s">
        <v>2812</v>
      </c>
      <c r="B646" s="5" t="s">
        <v>1124</v>
      </c>
      <c r="C646" s="5" t="s">
        <v>1123</v>
      </c>
      <c r="D646" s="5" t="s">
        <v>1038</v>
      </c>
      <c r="E646" s="5" t="s">
        <v>2861</v>
      </c>
      <c r="F646" s="5" t="s">
        <v>2907</v>
      </c>
      <c r="G646" s="5">
        <v>3</v>
      </c>
      <c r="H646" s="5">
        <v>2</v>
      </c>
      <c r="I646" s="5" t="s">
        <v>2952</v>
      </c>
      <c r="J646" s="13">
        <v>0.40989643810712334</v>
      </c>
      <c r="K646" s="5">
        <v>2019</v>
      </c>
    </row>
    <row r="647" spans="1:11" ht="12.75" customHeight="1" x14ac:dyDescent="0.25">
      <c r="A647" s="5" t="s">
        <v>2813</v>
      </c>
      <c r="B647" s="5" t="s">
        <v>1124</v>
      </c>
      <c r="C647" s="5" t="s">
        <v>1123</v>
      </c>
      <c r="D647" s="5" t="s">
        <v>1038</v>
      </c>
      <c r="E647" s="5" t="s">
        <v>2862</v>
      </c>
      <c r="F647" s="5" t="s">
        <v>2908</v>
      </c>
      <c r="G647" s="5">
        <v>3</v>
      </c>
      <c r="H647" s="5">
        <v>2</v>
      </c>
      <c r="I647" s="5" t="s">
        <v>2942</v>
      </c>
      <c r="J647" s="13">
        <v>0.93806388690010123</v>
      </c>
      <c r="K647" s="5">
        <v>2019</v>
      </c>
    </row>
    <row r="648" spans="1:11" ht="12.75" customHeight="1" x14ac:dyDescent="0.25">
      <c r="A648" s="5" t="s">
        <v>2814</v>
      </c>
      <c r="B648" s="5" t="s">
        <v>1124</v>
      </c>
      <c r="C648" s="5" t="s">
        <v>1123</v>
      </c>
      <c r="D648" s="5" t="s">
        <v>1038</v>
      </c>
      <c r="E648" s="5" t="s">
        <v>2863</v>
      </c>
      <c r="F648" s="5" t="s">
        <v>2909</v>
      </c>
      <c r="G648" s="5">
        <v>3</v>
      </c>
      <c r="H648" s="5">
        <v>1</v>
      </c>
      <c r="I648" s="5" t="s">
        <v>2953</v>
      </c>
      <c r="J648" s="13">
        <v>0.54963028207046205</v>
      </c>
      <c r="K648" s="5">
        <v>2019</v>
      </c>
    </row>
    <row r="649" spans="1:11" ht="12.75" customHeight="1" x14ac:dyDescent="0.25">
      <c r="A649" s="5" t="s">
        <v>2815</v>
      </c>
      <c r="B649" s="5" t="s">
        <v>1124</v>
      </c>
      <c r="C649" s="5" t="s">
        <v>1123</v>
      </c>
      <c r="D649" s="5" t="s">
        <v>1038</v>
      </c>
      <c r="E649" s="5" t="s">
        <v>2864</v>
      </c>
      <c r="F649" s="5" t="s">
        <v>2910</v>
      </c>
      <c r="G649" s="5">
        <v>3</v>
      </c>
      <c r="H649" s="5">
        <v>2</v>
      </c>
      <c r="I649" s="5" t="s">
        <v>2947</v>
      </c>
      <c r="J649" s="13">
        <v>0.9153197311460991</v>
      </c>
      <c r="K649" s="5">
        <v>2019</v>
      </c>
    </row>
    <row r="650" spans="1:11" ht="12.75" customHeight="1" x14ac:dyDescent="0.25">
      <c r="A650" s="5" t="s">
        <v>2816</v>
      </c>
      <c r="B650" s="5" t="s">
        <v>1124</v>
      </c>
      <c r="C650" s="5" t="s">
        <v>1123</v>
      </c>
      <c r="D650" s="5" t="s">
        <v>1038</v>
      </c>
      <c r="E650" s="5" t="s">
        <v>2865</v>
      </c>
      <c r="F650" s="5" t="s">
        <v>2911</v>
      </c>
      <c r="G650" s="5">
        <v>3</v>
      </c>
      <c r="H650" s="5">
        <v>2</v>
      </c>
      <c r="I650" s="5" t="s">
        <v>2954</v>
      </c>
      <c r="J650" s="13">
        <v>0.68475792943366676</v>
      </c>
      <c r="K650" s="5">
        <v>2019</v>
      </c>
    </row>
    <row r="651" spans="1:11" ht="12.75" customHeight="1" x14ac:dyDescent="0.25">
      <c r="A651" s="5" t="s">
        <v>2817</v>
      </c>
      <c r="B651" s="5" t="s">
        <v>1124</v>
      </c>
      <c r="C651" s="5" t="s">
        <v>1123</v>
      </c>
      <c r="D651" s="5" t="s">
        <v>1038</v>
      </c>
      <c r="E651" s="5" t="s">
        <v>2866</v>
      </c>
      <c r="F651" s="5" t="s">
        <v>2912</v>
      </c>
      <c r="G651" s="5">
        <v>3</v>
      </c>
      <c r="H651" s="5">
        <v>2</v>
      </c>
      <c r="I651" s="5" t="s">
        <v>2955</v>
      </c>
      <c r="J651" s="13">
        <v>0.77816908056319378</v>
      </c>
      <c r="K651" s="5">
        <v>2019</v>
      </c>
    </row>
    <row r="652" spans="1:11" ht="12.75" customHeight="1" x14ac:dyDescent="0.25">
      <c r="A652" s="5" t="s">
        <v>2818</v>
      </c>
      <c r="B652" s="5" t="s">
        <v>1124</v>
      </c>
      <c r="C652" s="5" t="s">
        <v>1123</v>
      </c>
      <c r="D652" s="5" t="s">
        <v>1038</v>
      </c>
      <c r="E652" s="5" t="s">
        <v>2867</v>
      </c>
      <c r="F652" s="5" t="s">
        <v>2913</v>
      </c>
      <c r="G652" s="5">
        <v>3</v>
      </c>
      <c r="H652" s="5">
        <v>2</v>
      </c>
      <c r="I652" s="5" t="s">
        <v>2956</v>
      </c>
      <c r="J652" s="13">
        <v>0.51434665600068397</v>
      </c>
      <c r="K652" s="5">
        <v>2019</v>
      </c>
    </row>
    <row r="653" spans="1:11" ht="12.75" customHeight="1" x14ac:dyDescent="0.25">
      <c r="A653" s="5" t="s">
        <v>2819</v>
      </c>
      <c r="B653" s="5" t="s">
        <v>1124</v>
      </c>
      <c r="C653" s="5" t="s">
        <v>1123</v>
      </c>
      <c r="D653" s="5" t="s">
        <v>1038</v>
      </c>
      <c r="E653" s="5" t="s">
        <v>2868</v>
      </c>
      <c r="F653" s="5" t="s">
        <v>2914</v>
      </c>
      <c r="G653" s="5">
        <v>3</v>
      </c>
      <c r="H653" s="5">
        <v>1</v>
      </c>
      <c r="I653" s="5" t="s">
        <v>2957</v>
      </c>
      <c r="J653" s="13">
        <v>0.56345937331414242</v>
      </c>
      <c r="K653" s="5">
        <v>2019</v>
      </c>
    </row>
    <row r="654" spans="1:11" ht="12.75" customHeight="1" x14ac:dyDescent="0.25">
      <c r="A654" s="5" t="s">
        <v>2820</v>
      </c>
      <c r="B654" s="5" t="s">
        <v>1124</v>
      </c>
      <c r="C654" s="5" t="s">
        <v>1123</v>
      </c>
      <c r="D654" s="5" t="s">
        <v>1038</v>
      </c>
      <c r="E654" s="5" t="s">
        <v>2869</v>
      </c>
      <c r="F654" s="5" t="s">
        <v>2915</v>
      </c>
      <c r="G654" s="5">
        <v>3</v>
      </c>
      <c r="H654" s="5">
        <v>1</v>
      </c>
      <c r="I654" s="5" t="s">
        <v>2958</v>
      </c>
      <c r="J654" s="13">
        <v>0.48090797421962966</v>
      </c>
      <c r="K654" s="5">
        <v>2019</v>
      </c>
    </row>
    <row r="655" spans="1:11" ht="12.75" customHeight="1" x14ac:dyDescent="0.25">
      <c r="A655" s="5" t="s">
        <v>2821</v>
      </c>
      <c r="B655" s="5" t="s">
        <v>1124</v>
      </c>
      <c r="C655" s="5" t="s">
        <v>1123</v>
      </c>
      <c r="D655" s="5" t="s">
        <v>1038</v>
      </c>
      <c r="E655" s="5" t="s">
        <v>2870</v>
      </c>
      <c r="F655" s="5" t="s">
        <v>2916</v>
      </c>
      <c r="G655" s="5">
        <v>3</v>
      </c>
      <c r="H655" s="5">
        <v>2</v>
      </c>
      <c r="I655" s="5" t="s">
        <v>2959</v>
      </c>
      <c r="J655" s="13">
        <v>0.81231152378523674</v>
      </c>
      <c r="K655" s="5">
        <v>2019</v>
      </c>
    </row>
    <row r="656" spans="1:11" ht="12.75" customHeight="1" x14ac:dyDescent="0.25">
      <c r="A656" s="5" t="s">
        <v>2822</v>
      </c>
      <c r="B656" s="5" t="s">
        <v>1124</v>
      </c>
      <c r="C656" s="5" t="s">
        <v>1123</v>
      </c>
      <c r="D656" s="5" t="s">
        <v>1038</v>
      </c>
      <c r="E656" s="5" t="s">
        <v>2871</v>
      </c>
      <c r="F656" s="5" t="s">
        <v>2917</v>
      </c>
      <c r="G656" s="5">
        <v>3</v>
      </c>
      <c r="H656" s="5">
        <v>2</v>
      </c>
      <c r="I656" s="5" t="s">
        <v>2960</v>
      </c>
      <c r="J656" s="13">
        <v>0.64214530649452439</v>
      </c>
      <c r="K656" s="5">
        <v>2019</v>
      </c>
    </row>
    <row r="657" spans="1:11" ht="12.75" customHeight="1" x14ac:dyDescent="0.25">
      <c r="A657" s="5" t="s">
        <v>2823</v>
      </c>
      <c r="B657" s="5" t="s">
        <v>1124</v>
      </c>
      <c r="C657" s="5" t="s">
        <v>1123</v>
      </c>
      <c r="D657" s="5" t="s">
        <v>1038</v>
      </c>
      <c r="E657" s="5" t="s">
        <v>2872</v>
      </c>
      <c r="F657" s="5" t="s">
        <v>2918</v>
      </c>
      <c r="G657" s="5">
        <v>3</v>
      </c>
      <c r="H657" s="5">
        <v>1</v>
      </c>
      <c r="I657" s="5" t="s">
        <v>2961</v>
      </c>
      <c r="J657" s="13">
        <v>0.50611297878924544</v>
      </c>
      <c r="K657" s="5">
        <v>2019</v>
      </c>
    </row>
    <row r="658" spans="1:11" ht="12.75" customHeight="1" x14ac:dyDescent="0.25">
      <c r="A658" s="5" t="s">
        <v>2824</v>
      </c>
      <c r="B658" s="5" t="s">
        <v>1124</v>
      </c>
      <c r="C658" s="5" t="s">
        <v>1123</v>
      </c>
      <c r="D658" s="5" t="s">
        <v>1038</v>
      </c>
      <c r="E658" s="5" t="s">
        <v>2873</v>
      </c>
      <c r="F658" s="5" t="s">
        <v>2919</v>
      </c>
      <c r="G658" s="5">
        <v>3</v>
      </c>
      <c r="H658" s="5">
        <v>2</v>
      </c>
      <c r="I658" s="5" t="s">
        <v>2962</v>
      </c>
      <c r="J658" s="13">
        <v>0.54854402254359635</v>
      </c>
      <c r="K658" s="5">
        <v>2019</v>
      </c>
    </row>
    <row r="659" spans="1:11" ht="12.75" customHeight="1" x14ac:dyDescent="0.25">
      <c r="A659" s="5" t="s">
        <v>2825</v>
      </c>
      <c r="B659" s="5" t="s">
        <v>1124</v>
      </c>
      <c r="C659" s="5" t="s">
        <v>1123</v>
      </c>
      <c r="D659" s="5" t="s">
        <v>1038</v>
      </c>
      <c r="E659" s="5" t="s">
        <v>2874</v>
      </c>
      <c r="F659" s="5" t="s">
        <v>1367</v>
      </c>
      <c r="G659" s="5">
        <v>3</v>
      </c>
      <c r="H659" s="5">
        <v>2</v>
      </c>
      <c r="I659" s="5" t="s">
        <v>2962</v>
      </c>
      <c r="J659" s="13">
        <v>0.4362470072071723</v>
      </c>
      <c r="K659" s="5">
        <v>2019</v>
      </c>
    </row>
    <row r="660" spans="1:11" ht="12.75" customHeight="1" x14ac:dyDescent="0.25">
      <c r="A660" s="5" t="s">
        <v>2826</v>
      </c>
      <c r="B660" s="5" t="s">
        <v>1124</v>
      </c>
      <c r="C660" s="5" t="s">
        <v>1123</v>
      </c>
      <c r="D660" s="5" t="s">
        <v>1038</v>
      </c>
      <c r="E660" s="5" t="s">
        <v>2875</v>
      </c>
      <c r="F660" s="5" t="s">
        <v>2920</v>
      </c>
      <c r="G660" s="5">
        <v>3</v>
      </c>
      <c r="H660" s="5">
        <v>2</v>
      </c>
      <c r="I660" s="5" t="s">
        <v>2951</v>
      </c>
      <c r="J660" s="13">
        <v>0.40315766798770952</v>
      </c>
      <c r="K660" s="5">
        <v>2019</v>
      </c>
    </row>
    <row r="661" spans="1:11" ht="12.75" customHeight="1" x14ac:dyDescent="0.25">
      <c r="A661" s="5" t="s">
        <v>2827</v>
      </c>
      <c r="B661" s="5" t="s">
        <v>1124</v>
      </c>
      <c r="C661" s="5" t="s">
        <v>1123</v>
      </c>
      <c r="D661" s="5" t="s">
        <v>1038</v>
      </c>
      <c r="E661" s="5" t="s">
        <v>2876</v>
      </c>
      <c r="F661" s="5" t="s">
        <v>2921</v>
      </c>
      <c r="G661" s="5">
        <v>3</v>
      </c>
      <c r="H661" s="5">
        <v>2</v>
      </c>
      <c r="I661" s="5" t="s">
        <v>2945</v>
      </c>
      <c r="J661" s="13">
        <v>0.39074081215342354</v>
      </c>
      <c r="K661" s="5">
        <v>2019</v>
      </c>
    </row>
    <row r="662" spans="1:11" ht="12.75" customHeight="1" x14ac:dyDescent="0.25">
      <c r="A662" s="5" t="s">
        <v>2828</v>
      </c>
      <c r="B662" s="5" t="s">
        <v>1124</v>
      </c>
      <c r="C662" s="5" t="s">
        <v>1123</v>
      </c>
      <c r="D662" s="5" t="s">
        <v>1038</v>
      </c>
      <c r="E662" s="5" t="s">
        <v>2877</v>
      </c>
      <c r="F662" s="5" t="s">
        <v>2922</v>
      </c>
      <c r="G662" s="5">
        <v>3</v>
      </c>
      <c r="H662" s="5">
        <v>2</v>
      </c>
      <c r="I662" s="5" t="s">
        <v>2963</v>
      </c>
      <c r="J662" s="13">
        <v>0.60607623750802886</v>
      </c>
      <c r="K662" s="5">
        <v>2019</v>
      </c>
    </row>
    <row r="663" spans="1:11" ht="12.75" customHeight="1" x14ac:dyDescent="0.25">
      <c r="A663" s="5" t="s">
        <v>2829</v>
      </c>
      <c r="B663" s="5" t="s">
        <v>1124</v>
      </c>
      <c r="C663" s="5" t="s">
        <v>1123</v>
      </c>
      <c r="D663" s="5" t="s">
        <v>1038</v>
      </c>
      <c r="E663" s="5" t="s">
        <v>2878</v>
      </c>
      <c r="F663" s="5" t="s">
        <v>2923</v>
      </c>
      <c r="G663" s="5">
        <v>3</v>
      </c>
      <c r="H663" s="5">
        <v>1</v>
      </c>
      <c r="I663" s="5" t="s">
        <v>2964</v>
      </c>
      <c r="J663" s="13">
        <v>0.47593932309095621</v>
      </c>
      <c r="K663" s="5">
        <v>2019</v>
      </c>
    </row>
    <row r="664" spans="1:11" ht="12.75" customHeight="1" x14ac:dyDescent="0.25">
      <c r="A664" s="5" t="s">
        <v>2830</v>
      </c>
      <c r="B664" s="5" t="s">
        <v>1124</v>
      </c>
      <c r="C664" s="5" t="s">
        <v>1123</v>
      </c>
      <c r="D664" s="5" t="s">
        <v>1038</v>
      </c>
      <c r="E664" s="5" t="s">
        <v>2879</v>
      </c>
      <c r="F664" s="5" t="s">
        <v>2924</v>
      </c>
      <c r="G664" s="5">
        <v>3</v>
      </c>
      <c r="H664" s="5">
        <v>2</v>
      </c>
      <c r="I664" s="5" t="s">
        <v>2965</v>
      </c>
      <c r="J664" s="13">
        <v>0.50135524687389466</v>
      </c>
      <c r="K664" s="5">
        <v>2019</v>
      </c>
    </row>
    <row r="665" spans="1:11" ht="12.75" customHeight="1" x14ac:dyDescent="0.25">
      <c r="A665" s="5" t="s">
        <v>2831</v>
      </c>
      <c r="B665" s="5" t="s">
        <v>1124</v>
      </c>
      <c r="C665" s="5" t="s">
        <v>1123</v>
      </c>
      <c r="D665" s="5" t="s">
        <v>1038</v>
      </c>
      <c r="E665" s="5" t="s">
        <v>2880</v>
      </c>
      <c r="F665" s="5" t="s">
        <v>2925</v>
      </c>
      <c r="G665" s="5">
        <v>3</v>
      </c>
      <c r="H665" s="5">
        <v>2</v>
      </c>
      <c r="I665" s="5" t="s">
        <v>2960</v>
      </c>
      <c r="J665" s="13">
        <v>0.62992400851051245</v>
      </c>
      <c r="K665" s="5">
        <v>2019</v>
      </c>
    </row>
    <row r="666" spans="1:11" ht="12.75" customHeight="1" x14ac:dyDescent="0.25">
      <c r="A666" s="5" t="s">
        <v>2832</v>
      </c>
      <c r="B666" s="5" t="s">
        <v>1124</v>
      </c>
      <c r="C666" s="5" t="s">
        <v>1123</v>
      </c>
      <c r="D666" s="5" t="s">
        <v>1038</v>
      </c>
      <c r="E666" s="5" t="s">
        <v>2881</v>
      </c>
      <c r="F666" s="5" t="s">
        <v>2926</v>
      </c>
      <c r="G666" s="5">
        <v>3</v>
      </c>
      <c r="H666" s="5">
        <v>1</v>
      </c>
      <c r="I666" s="5" t="s">
        <v>2961</v>
      </c>
      <c r="J666" s="13">
        <v>0.65517027491220847</v>
      </c>
      <c r="K666" s="5">
        <v>2019</v>
      </c>
    </row>
    <row r="667" spans="1:11" ht="12.75" customHeight="1" x14ac:dyDescent="0.25">
      <c r="A667" s="5" t="s">
        <v>2833</v>
      </c>
      <c r="B667" s="5" t="s">
        <v>1124</v>
      </c>
      <c r="C667" s="5" t="s">
        <v>1123</v>
      </c>
      <c r="D667" s="5" t="s">
        <v>1038</v>
      </c>
      <c r="E667" s="5" t="s">
        <v>2882</v>
      </c>
      <c r="F667" s="5" t="s">
        <v>2927</v>
      </c>
      <c r="G667" s="5">
        <v>3</v>
      </c>
      <c r="H667" s="5">
        <v>2</v>
      </c>
      <c r="I667" s="5" t="s">
        <v>2955</v>
      </c>
      <c r="J667" s="13">
        <v>0.51402932169936733</v>
      </c>
      <c r="K667" s="5">
        <v>2019</v>
      </c>
    </row>
    <row r="668" spans="1:11" ht="12.75" customHeight="1" x14ac:dyDescent="0.25">
      <c r="A668" s="5" t="s">
        <v>2834</v>
      </c>
      <c r="B668" s="5" t="s">
        <v>1124</v>
      </c>
      <c r="C668" s="5" t="s">
        <v>1123</v>
      </c>
      <c r="D668" s="5" t="s">
        <v>1038</v>
      </c>
      <c r="E668" s="5" t="s">
        <v>2883</v>
      </c>
      <c r="F668" s="5" t="s">
        <v>2928</v>
      </c>
      <c r="G668" s="5">
        <v>3</v>
      </c>
      <c r="H668" s="5">
        <v>2</v>
      </c>
      <c r="I668" s="5" t="s">
        <v>2963</v>
      </c>
      <c r="J668" s="13">
        <v>0.40770132189708519</v>
      </c>
      <c r="K668" s="5">
        <v>2019</v>
      </c>
    </row>
    <row r="669" spans="1:11" ht="12.75" customHeight="1" x14ac:dyDescent="0.25">
      <c r="A669" s="5" t="s">
        <v>2835</v>
      </c>
      <c r="B669" s="5" t="s">
        <v>1124</v>
      </c>
      <c r="C669" s="5" t="s">
        <v>1123</v>
      </c>
      <c r="D669" s="5" t="s">
        <v>1038</v>
      </c>
      <c r="E669" s="5" t="s">
        <v>2884</v>
      </c>
      <c r="F669" s="5" t="s">
        <v>2929</v>
      </c>
      <c r="G669" s="5">
        <v>3</v>
      </c>
      <c r="H669" s="5">
        <v>1</v>
      </c>
      <c r="I669" s="5" t="s">
        <v>2966</v>
      </c>
      <c r="J669" s="13">
        <v>0.43240912295547107</v>
      </c>
      <c r="K669" s="5">
        <v>2019</v>
      </c>
    </row>
    <row r="670" spans="1:11" ht="12.75" customHeight="1" x14ac:dyDescent="0.25">
      <c r="A670" s="5" t="s">
        <v>2836</v>
      </c>
      <c r="B670" s="5" t="s">
        <v>1124</v>
      </c>
      <c r="C670" s="5" t="s">
        <v>1123</v>
      </c>
      <c r="D670" s="5" t="s">
        <v>1038</v>
      </c>
      <c r="E670" s="5" t="s">
        <v>2885</v>
      </c>
      <c r="F670" s="5" t="s">
        <v>2930</v>
      </c>
      <c r="G670" s="5">
        <v>3</v>
      </c>
      <c r="H670" s="5">
        <v>2</v>
      </c>
      <c r="I670" s="5" t="s">
        <v>2963</v>
      </c>
      <c r="J670" s="13">
        <v>0.4694798912702095</v>
      </c>
      <c r="K670" s="5">
        <v>2019</v>
      </c>
    </row>
    <row r="671" spans="1:11" ht="12.75" customHeight="1" x14ac:dyDescent="0.25">
      <c r="A671" s="5" t="s">
        <v>2837</v>
      </c>
      <c r="B671" s="5" t="s">
        <v>1124</v>
      </c>
      <c r="C671" s="5" t="s">
        <v>1123</v>
      </c>
      <c r="D671" s="5" t="s">
        <v>1038</v>
      </c>
      <c r="E671" s="5" t="s">
        <v>2886</v>
      </c>
      <c r="F671" s="5" t="s">
        <v>2931</v>
      </c>
      <c r="G671" s="5">
        <v>3</v>
      </c>
      <c r="H671" s="5">
        <v>2</v>
      </c>
      <c r="I671" s="5" t="s">
        <v>2950</v>
      </c>
      <c r="J671" s="13">
        <v>0.49602580036242316</v>
      </c>
      <c r="K671" s="5">
        <v>2019</v>
      </c>
    </row>
    <row r="672" spans="1:11" ht="12.75" customHeight="1" x14ac:dyDescent="0.25">
      <c r="A672" s="5" t="s">
        <v>2838</v>
      </c>
      <c r="B672" s="5" t="s">
        <v>1124</v>
      </c>
      <c r="C672" s="5" t="s">
        <v>1123</v>
      </c>
      <c r="D672" s="5" t="s">
        <v>1038</v>
      </c>
      <c r="E672" s="5" t="s">
        <v>2887</v>
      </c>
      <c r="F672" s="5" t="s">
        <v>2932</v>
      </c>
      <c r="G672" s="5">
        <v>3</v>
      </c>
      <c r="H672" s="5">
        <v>2</v>
      </c>
      <c r="I672" s="5" t="s">
        <v>2967</v>
      </c>
      <c r="J672" s="13">
        <v>0.59195994917824157</v>
      </c>
      <c r="K672" s="5">
        <v>2019</v>
      </c>
    </row>
    <row r="673" spans="1:11" ht="12.75" customHeight="1" x14ac:dyDescent="0.25">
      <c r="A673" s="5" t="s">
        <v>2839</v>
      </c>
      <c r="B673" s="5" t="s">
        <v>1124</v>
      </c>
      <c r="C673" s="5" t="s">
        <v>1123</v>
      </c>
      <c r="D673" s="5" t="s">
        <v>1038</v>
      </c>
      <c r="E673" s="5" t="s">
        <v>2888</v>
      </c>
      <c r="F673" s="5" t="s">
        <v>2933</v>
      </c>
      <c r="G673" s="5">
        <v>3</v>
      </c>
      <c r="H673" s="5">
        <v>1</v>
      </c>
      <c r="I673" s="5" t="s">
        <v>2961</v>
      </c>
      <c r="J673" s="13">
        <v>0.38088809496863801</v>
      </c>
      <c r="K673" s="5">
        <v>2019</v>
      </c>
    </row>
    <row r="674" spans="1:11" ht="12.75" customHeight="1" x14ac:dyDescent="0.25">
      <c r="A674" s="5" t="s">
        <v>2840</v>
      </c>
      <c r="B674" s="5" t="s">
        <v>1124</v>
      </c>
      <c r="C674" s="5" t="s">
        <v>1123</v>
      </c>
      <c r="D674" s="5" t="s">
        <v>1038</v>
      </c>
      <c r="E674" s="5" t="s">
        <v>2889</v>
      </c>
      <c r="F674" s="5" t="s">
        <v>2934</v>
      </c>
      <c r="G674" s="5">
        <v>3</v>
      </c>
      <c r="H674" s="5">
        <v>2</v>
      </c>
      <c r="I674" s="5" t="s">
        <v>2960</v>
      </c>
      <c r="J674" s="13">
        <v>0.54555202344090881</v>
      </c>
      <c r="K674" s="5">
        <v>2019</v>
      </c>
    </row>
    <row r="675" spans="1:11" ht="12.75" customHeight="1" x14ac:dyDescent="0.25">
      <c r="A675" s="5" t="s">
        <v>2841</v>
      </c>
      <c r="B675" s="5" t="s">
        <v>1124</v>
      </c>
      <c r="C675" s="5" t="s">
        <v>1123</v>
      </c>
      <c r="D675" s="5" t="s">
        <v>1038</v>
      </c>
      <c r="E675" s="5" t="s">
        <v>2890</v>
      </c>
      <c r="F675" s="5" t="s">
        <v>2935</v>
      </c>
      <c r="G675" s="5">
        <v>3</v>
      </c>
      <c r="H675" s="5">
        <v>2</v>
      </c>
      <c r="I675" s="5" t="s">
        <v>2968</v>
      </c>
      <c r="J675" s="13">
        <v>0.50248290107130322</v>
      </c>
      <c r="K675" s="5">
        <v>2019</v>
      </c>
    </row>
    <row r="676" spans="1:11" ht="12.75" customHeight="1" x14ac:dyDescent="0.25">
      <c r="A676" s="5" t="s">
        <v>2842</v>
      </c>
      <c r="B676" s="5" t="s">
        <v>1124</v>
      </c>
      <c r="C676" s="5" t="s">
        <v>1123</v>
      </c>
      <c r="D676" s="5" t="s">
        <v>1038</v>
      </c>
      <c r="E676" s="5" t="s">
        <v>2891</v>
      </c>
      <c r="F676" s="5" t="s">
        <v>2936</v>
      </c>
      <c r="G676" s="5">
        <v>3</v>
      </c>
      <c r="H676" s="5">
        <v>2</v>
      </c>
      <c r="I676" s="5" t="s">
        <v>2965</v>
      </c>
      <c r="J676" s="13">
        <v>0.46036623506431584</v>
      </c>
      <c r="K676" s="5">
        <v>2019</v>
      </c>
    </row>
    <row r="677" spans="1:11" ht="12.75" customHeight="1" x14ac:dyDescent="0.25">
      <c r="A677" s="5" t="s">
        <v>2843</v>
      </c>
      <c r="B677" s="5" t="s">
        <v>1124</v>
      </c>
      <c r="C677" s="5" t="s">
        <v>1123</v>
      </c>
      <c r="D677" s="5" t="s">
        <v>1038</v>
      </c>
      <c r="E677" s="5" t="s">
        <v>2892</v>
      </c>
      <c r="F677" s="5" t="s">
        <v>2937</v>
      </c>
      <c r="G677" s="5">
        <v>3</v>
      </c>
      <c r="H677" s="5">
        <v>2</v>
      </c>
      <c r="I677" s="5" t="s">
        <v>2941</v>
      </c>
      <c r="J677" s="13">
        <v>0.39257201194642971</v>
      </c>
      <c r="K677" s="5">
        <v>2019</v>
      </c>
    </row>
    <row r="678" spans="1:11" ht="12.75" customHeight="1" x14ac:dyDescent="0.25">
      <c r="A678" s="5" t="s">
        <v>2844</v>
      </c>
      <c r="B678" s="5" t="s">
        <v>1124</v>
      </c>
      <c r="C678" s="5" t="s">
        <v>1123</v>
      </c>
      <c r="D678" s="5" t="s">
        <v>1038</v>
      </c>
      <c r="E678" s="5" t="s">
        <v>2893</v>
      </c>
      <c r="F678" s="5" t="s">
        <v>2938</v>
      </c>
      <c r="G678" s="5">
        <v>3</v>
      </c>
      <c r="H678" s="5">
        <v>1</v>
      </c>
      <c r="I678" s="5" t="s">
        <v>2969</v>
      </c>
      <c r="J678" s="13">
        <v>0.39235975988580613</v>
      </c>
      <c r="K678" s="5">
        <v>2019</v>
      </c>
    </row>
    <row r="679" spans="1:11" ht="12.75" customHeight="1" x14ac:dyDescent="0.25">
      <c r="A679" s="5" t="s">
        <v>2845</v>
      </c>
      <c r="B679" s="5" t="s">
        <v>1124</v>
      </c>
      <c r="C679" s="5" t="s">
        <v>1123</v>
      </c>
      <c r="D679" s="5" t="s">
        <v>1038</v>
      </c>
      <c r="E679" s="5" t="s">
        <v>2894</v>
      </c>
      <c r="F679" s="5" t="s">
        <v>2939</v>
      </c>
      <c r="G679" s="5">
        <v>3</v>
      </c>
      <c r="H679" s="5">
        <v>2</v>
      </c>
      <c r="I679" s="5" t="s">
        <v>2956</v>
      </c>
      <c r="J679" s="13">
        <v>0.44405973038202978</v>
      </c>
      <c r="K679" s="5">
        <v>2019</v>
      </c>
    </row>
    <row r="680" spans="1:11" ht="12.75" customHeight="1" x14ac:dyDescent="0.25">
      <c r="A680" s="5" t="s">
        <v>2846</v>
      </c>
      <c r="B680" s="5" t="s">
        <v>1124</v>
      </c>
      <c r="C680" s="5" t="s">
        <v>1123</v>
      </c>
      <c r="D680" s="5" t="s">
        <v>1038</v>
      </c>
      <c r="E680" s="5" t="s">
        <v>2895</v>
      </c>
      <c r="F680" s="5" t="s">
        <v>2940</v>
      </c>
      <c r="G680" s="5">
        <v>3</v>
      </c>
      <c r="H680" s="5">
        <v>2</v>
      </c>
      <c r="I680" s="5" t="s">
        <v>2967</v>
      </c>
      <c r="J680" s="13">
        <v>0.45192019496737895</v>
      </c>
      <c r="K680" s="5">
        <v>2019</v>
      </c>
    </row>
  </sheetData>
  <autoFilter ref="A4:AA68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80"/>
  <sheetViews>
    <sheetView showGridLines="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7" style="5" customWidth="1"/>
    <col min="9" max="28" width="20.7109375" style="5" customWidth="1"/>
    <col min="29" max="30" width="36.42578125" style="5" customWidth="1"/>
    <col min="31" max="31" width="9.140625" style="5" customWidth="1"/>
    <col min="32" max="16384" width="9.140625" style="5"/>
  </cols>
  <sheetData>
    <row r="1" spans="1:30" s="17" customFormat="1" x14ac:dyDescent="0.25">
      <c r="A1" s="9"/>
      <c r="B1" s="9"/>
      <c r="C1" s="9"/>
      <c r="D1" s="9"/>
      <c r="E1" s="9"/>
      <c r="F1" s="9"/>
      <c r="G1" s="9"/>
      <c r="H1" s="9"/>
      <c r="I1" s="10"/>
      <c r="J1" s="9"/>
      <c r="K1" s="9"/>
      <c r="L1" s="10" t="s">
        <v>1803</v>
      </c>
      <c r="M1" s="9" t="s">
        <v>1557</v>
      </c>
      <c r="N1" s="9" t="s">
        <v>2435</v>
      </c>
      <c r="O1" s="9" t="s">
        <v>1560</v>
      </c>
      <c r="P1" s="9" t="s">
        <v>2437</v>
      </c>
      <c r="Q1" s="9" t="s">
        <v>1565</v>
      </c>
      <c r="R1" s="9" t="s">
        <v>2439</v>
      </c>
      <c r="S1" s="9" t="s">
        <v>1802</v>
      </c>
      <c r="T1" s="9" t="s">
        <v>2441</v>
      </c>
      <c r="U1" s="9" t="s">
        <v>1567</v>
      </c>
      <c r="V1" s="9" t="s">
        <v>2443</v>
      </c>
      <c r="W1" s="9" t="s">
        <v>1563</v>
      </c>
      <c r="X1" s="9" t="s">
        <v>2445</v>
      </c>
      <c r="Y1" s="9" t="s">
        <v>1566</v>
      </c>
      <c r="Z1" s="9" t="s">
        <v>2447</v>
      </c>
      <c r="AA1" s="9" t="s">
        <v>1561</v>
      </c>
      <c r="AB1" s="9" t="s">
        <v>2449</v>
      </c>
      <c r="AC1" s="9" t="s">
        <v>1807</v>
      </c>
      <c r="AD1" s="9" t="s">
        <v>2452</v>
      </c>
    </row>
    <row r="2" spans="1:30" s="17" customFormat="1" ht="18" x14ac:dyDescent="0.35">
      <c r="A2" s="9"/>
      <c r="B2" s="9"/>
      <c r="C2" s="9"/>
      <c r="D2" s="9"/>
      <c r="E2" s="9"/>
      <c r="F2" s="9"/>
      <c r="G2" s="9"/>
      <c r="H2" s="9"/>
      <c r="I2" s="10"/>
      <c r="J2" s="9"/>
      <c r="K2" s="9"/>
      <c r="L2" s="10" t="s">
        <v>1804</v>
      </c>
      <c r="M2" s="9" t="s">
        <v>3387</v>
      </c>
      <c r="N2" s="9"/>
      <c r="O2" s="9" t="s">
        <v>1764</v>
      </c>
      <c r="P2" s="9"/>
      <c r="Q2" s="9" t="s">
        <v>3352</v>
      </c>
      <c r="R2" s="9"/>
      <c r="S2" s="9" t="s">
        <v>3353</v>
      </c>
      <c r="T2" s="9"/>
      <c r="U2" s="9" t="s">
        <v>3354</v>
      </c>
      <c r="V2" s="9"/>
      <c r="W2" s="9" t="s">
        <v>3355</v>
      </c>
      <c r="X2" s="9"/>
      <c r="Y2" s="9" t="s">
        <v>3356</v>
      </c>
      <c r="Z2" s="9"/>
      <c r="AA2" s="9" t="s">
        <v>1765</v>
      </c>
      <c r="AB2" s="9"/>
      <c r="AC2" s="9"/>
      <c r="AD2" s="9"/>
    </row>
    <row r="3" spans="1:30" s="17" customFormat="1" ht="17.25" x14ac:dyDescent="0.25">
      <c r="A3" s="9"/>
      <c r="B3" s="9"/>
      <c r="C3" s="9"/>
      <c r="D3" s="9"/>
      <c r="E3" s="9"/>
      <c r="F3" s="9"/>
      <c r="G3" s="9"/>
      <c r="H3" s="9"/>
      <c r="I3" s="10"/>
      <c r="J3" s="9"/>
      <c r="K3" s="9"/>
      <c r="L3" s="10" t="s">
        <v>1805</v>
      </c>
      <c r="M3" s="9" t="s">
        <v>3400</v>
      </c>
      <c r="N3" s="9" t="s">
        <v>1558</v>
      </c>
      <c r="O3" s="9" t="s">
        <v>3401</v>
      </c>
      <c r="P3" s="9" t="s">
        <v>1558</v>
      </c>
      <c r="Q3" s="9" t="s">
        <v>3402</v>
      </c>
      <c r="R3" s="9" t="s">
        <v>1558</v>
      </c>
      <c r="S3" s="9" t="s">
        <v>3403</v>
      </c>
      <c r="T3" s="9" t="s">
        <v>1558</v>
      </c>
      <c r="U3" s="9" t="s">
        <v>3404</v>
      </c>
      <c r="V3" s="9" t="s">
        <v>1558</v>
      </c>
      <c r="W3" s="9" t="s">
        <v>3404</v>
      </c>
      <c r="X3" s="9" t="s">
        <v>1558</v>
      </c>
      <c r="Y3" s="9" t="s">
        <v>3404</v>
      </c>
      <c r="Z3" s="9" t="s">
        <v>1558</v>
      </c>
      <c r="AA3" s="9" t="s">
        <v>3405</v>
      </c>
      <c r="AB3" s="9" t="s">
        <v>1558</v>
      </c>
      <c r="AC3" s="9" t="s">
        <v>3402</v>
      </c>
      <c r="AD3" s="9" t="s">
        <v>1558</v>
      </c>
    </row>
    <row r="4" spans="1:30" s="19" customFormat="1" ht="30" x14ac:dyDescent="0.25">
      <c r="A4" s="28" t="s">
        <v>1537</v>
      </c>
      <c r="B4" s="28" t="s">
        <v>0</v>
      </c>
      <c r="C4" s="28" t="s">
        <v>1514</v>
      </c>
      <c r="D4" s="28" t="s">
        <v>1556</v>
      </c>
      <c r="E4" s="28" t="s">
        <v>1555</v>
      </c>
      <c r="F4" s="28" t="s">
        <v>1568</v>
      </c>
      <c r="G4" s="28" t="s">
        <v>1789</v>
      </c>
      <c r="H4" s="28" t="s">
        <v>30</v>
      </c>
      <c r="I4" s="28" t="s">
        <v>1766</v>
      </c>
      <c r="J4" s="33" t="s">
        <v>3228</v>
      </c>
      <c r="K4" s="33" t="s">
        <v>2970</v>
      </c>
      <c r="L4" s="33" t="s">
        <v>2677</v>
      </c>
      <c r="M4" s="29" t="s">
        <v>1515</v>
      </c>
      <c r="N4" s="30" t="s">
        <v>2434</v>
      </c>
      <c r="O4" s="29" t="s">
        <v>1559</v>
      </c>
      <c r="P4" s="30" t="s">
        <v>2436</v>
      </c>
      <c r="Q4" s="29" t="s">
        <v>1564</v>
      </c>
      <c r="R4" s="30" t="s">
        <v>2438</v>
      </c>
      <c r="S4" s="29" t="s">
        <v>1801</v>
      </c>
      <c r="T4" s="30" t="s">
        <v>2440</v>
      </c>
      <c r="U4" s="29" t="s">
        <v>29</v>
      </c>
      <c r="V4" s="30" t="s">
        <v>2442</v>
      </c>
      <c r="W4" s="29" t="s">
        <v>1562</v>
      </c>
      <c r="X4" s="30" t="s">
        <v>2444</v>
      </c>
      <c r="Y4" s="29" t="s">
        <v>28</v>
      </c>
      <c r="Z4" s="30" t="s">
        <v>2446</v>
      </c>
      <c r="AA4" s="29" t="s">
        <v>1344</v>
      </c>
      <c r="AB4" s="30" t="s">
        <v>2448</v>
      </c>
      <c r="AC4" s="31" t="s">
        <v>2450</v>
      </c>
      <c r="AD4" s="32" t="s">
        <v>2451</v>
      </c>
    </row>
    <row r="5" spans="1:30" ht="12.75" customHeight="1" x14ac:dyDescent="0.25">
      <c r="A5" s="5" t="s">
        <v>1538</v>
      </c>
      <c r="B5" s="5" t="s">
        <v>13</v>
      </c>
      <c r="C5" s="5" t="s">
        <v>851</v>
      </c>
      <c r="D5" s="5" t="s">
        <v>620</v>
      </c>
      <c r="E5" s="4" t="s">
        <v>16</v>
      </c>
      <c r="F5" s="4" t="s">
        <v>850</v>
      </c>
      <c r="G5" s="5">
        <v>1</v>
      </c>
      <c r="H5" s="5">
        <v>1</v>
      </c>
      <c r="I5" s="5" t="s">
        <v>3078</v>
      </c>
      <c r="J5" s="8">
        <f>COUNTIF(E:E,E5)</f>
        <v>4</v>
      </c>
      <c r="K5" s="8">
        <f>COUNTIF(F:F,F5)</f>
        <v>4</v>
      </c>
      <c r="L5" s="4" t="str">
        <f>IF(OR(J5&gt;1,K5&gt;1),"Y","")</f>
        <v>Y</v>
      </c>
      <c r="M5" s="13">
        <v>0.7</v>
      </c>
      <c r="N5" s="5">
        <v>2019</v>
      </c>
      <c r="O5" s="12">
        <v>65.25</v>
      </c>
      <c r="P5" s="5">
        <v>2019</v>
      </c>
      <c r="Q5" s="12">
        <v>9.6</v>
      </c>
      <c r="R5" s="5">
        <v>2019</v>
      </c>
      <c r="S5" s="12">
        <v>60.104166666666671</v>
      </c>
      <c r="T5" s="5">
        <v>2019</v>
      </c>
      <c r="U5" s="12"/>
      <c r="W5" s="12"/>
      <c r="Y5" s="12">
        <v>0</v>
      </c>
      <c r="Z5" s="5">
        <v>2019</v>
      </c>
      <c r="AA5" s="14">
        <v>0</v>
      </c>
      <c r="AB5" s="5">
        <v>2019</v>
      </c>
      <c r="AC5" s="14">
        <v>14.66</v>
      </c>
      <c r="AD5" s="5">
        <v>2019</v>
      </c>
    </row>
    <row r="6" spans="1:30" ht="12.75" customHeight="1" x14ac:dyDescent="0.25">
      <c r="A6" s="5" t="s">
        <v>1539</v>
      </c>
      <c r="B6" s="5" t="s">
        <v>20</v>
      </c>
      <c r="C6" s="5" t="s">
        <v>1570</v>
      </c>
      <c r="D6" s="5" t="s">
        <v>35</v>
      </c>
      <c r="E6" s="4" t="s">
        <v>3344</v>
      </c>
      <c r="F6" s="4" t="s">
        <v>1570</v>
      </c>
      <c r="G6" s="5">
        <v>0</v>
      </c>
      <c r="H6" s="5">
        <v>2</v>
      </c>
      <c r="I6" s="4" t="s">
        <v>1792</v>
      </c>
      <c r="J6" s="8">
        <f t="shared" ref="J6:J69" si="0">COUNTIF(E:E,E6)</f>
        <v>1</v>
      </c>
      <c r="K6" s="8">
        <f t="shared" ref="K6:K69" si="1">COUNTIF(F:F,F6)</f>
        <v>1</v>
      </c>
      <c r="L6" s="4"/>
      <c r="M6" s="13">
        <v>2.34</v>
      </c>
      <c r="N6" s="5">
        <v>2019</v>
      </c>
      <c r="O6" s="12">
        <v>97.77</v>
      </c>
      <c r="P6" s="5">
        <v>2019</v>
      </c>
      <c r="Q6" s="12">
        <v>11.9</v>
      </c>
      <c r="R6" s="5">
        <v>2019</v>
      </c>
      <c r="S6" s="12">
        <v>45.462184873949582</v>
      </c>
      <c r="T6" s="5">
        <v>2019</v>
      </c>
      <c r="U6" s="12"/>
      <c r="W6" s="12"/>
      <c r="Y6" s="12">
        <v>0</v>
      </c>
      <c r="Z6" s="5">
        <v>2019</v>
      </c>
      <c r="AA6" s="14">
        <v>100</v>
      </c>
      <c r="AB6" s="5">
        <v>2019</v>
      </c>
      <c r="AC6" s="14">
        <v>97.77</v>
      </c>
      <c r="AD6" s="5">
        <v>2019</v>
      </c>
    </row>
    <row r="7" spans="1:30" ht="12.75" customHeight="1" x14ac:dyDescent="0.25">
      <c r="A7" s="5" t="s">
        <v>1540</v>
      </c>
      <c r="B7" s="5" t="s">
        <v>13</v>
      </c>
      <c r="C7" s="5" t="s">
        <v>851</v>
      </c>
      <c r="D7" s="5" t="s">
        <v>620</v>
      </c>
      <c r="E7" s="4" t="s">
        <v>14</v>
      </c>
      <c r="F7" s="4" t="s">
        <v>1776</v>
      </c>
      <c r="G7" s="5">
        <v>1</v>
      </c>
      <c r="H7" s="5">
        <v>2</v>
      </c>
      <c r="I7" s="5" t="s">
        <v>1793</v>
      </c>
      <c r="J7" s="8">
        <f t="shared" si="0"/>
        <v>1</v>
      </c>
      <c r="K7" s="8">
        <f t="shared" si="1"/>
        <v>1</v>
      </c>
      <c r="L7" s="4" t="str">
        <f t="shared" ref="L7:L69" si="2">IF(OR(J7&gt;1,K7&gt;1),"Y","")</f>
        <v/>
      </c>
      <c r="M7" s="13">
        <v>0.53</v>
      </c>
      <c r="N7" s="5">
        <v>2020</v>
      </c>
      <c r="O7" s="12">
        <v>51.68</v>
      </c>
      <c r="P7" s="5">
        <v>2020</v>
      </c>
      <c r="Q7" s="12">
        <v>6.77</v>
      </c>
      <c r="R7" s="5">
        <v>2020</v>
      </c>
      <c r="S7" s="12">
        <v>39.438700147710485</v>
      </c>
      <c r="T7" s="5">
        <v>2020</v>
      </c>
      <c r="U7" s="12"/>
      <c r="W7" s="12"/>
      <c r="Y7" s="12">
        <v>0</v>
      </c>
      <c r="Z7" s="5">
        <v>2020</v>
      </c>
      <c r="AA7" s="14">
        <v>0</v>
      </c>
      <c r="AB7" s="5">
        <v>2020</v>
      </c>
      <c r="AC7" s="14">
        <v>3</v>
      </c>
      <c r="AD7" s="5">
        <v>2020</v>
      </c>
    </row>
    <row r="8" spans="1:30" ht="12.75" customHeight="1" x14ac:dyDescent="0.25">
      <c r="A8" s="5" t="s">
        <v>1541</v>
      </c>
      <c r="B8" s="5" t="s">
        <v>13</v>
      </c>
      <c r="C8" s="5" t="s">
        <v>851</v>
      </c>
      <c r="D8" s="5" t="s">
        <v>620</v>
      </c>
      <c r="E8" s="4" t="s">
        <v>15</v>
      </c>
      <c r="F8" s="4" t="s">
        <v>1777</v>
      </c>
      <c r="G8" s="5">
        <v>1</v>
      </c>
      <c r="H8" s="5">
        <v>1</v>
      </c>
      <c r="I8" s="5" t="s">
        <v>3078</v>
      </c>
      <c r="J8" s="8">
        <f t="shared" si="0"/>
        <v>1</v>
      </c>
      <c r="K8" s="8">
        <f t="shared" si="1"/>
        <v>1</v>
      </c>
      <c r="L8" s="4" t="str">
        <f t="shared" si="2"/>
        <v/>
      </c>
      <c r="M8" s="13">
        <v>0.59</v>
      </c>
      <c r="N8" s="5">
        <v>2020</v>
      </c>
      <c r="O8" s="12">
        <v>56.4</v>
      </c>
      <c r="P8" s="5">
        <v>2020</v>
      </c>
      <c r="Q8" s="12">
        <v>8.4699999999999989</v>
      </c>
      <c r="R8" s="5">
        <v>2020</v>
      </c>
      <c r="S8" s="12">
        <v>48.406139315230227</v>
      </c>
      <c r="T8" s="5">
        <v>2020</v>
      </c>
      <c r="U8" s="12"/>
      <c r="W8" s="12"/>
      <c r="Y8" s="12">
        <v>0</v>
      </c>
      <c r="Z8" s="5">
        <v>2020</v>
      </c>
      <c r="AA8" s="14">
        <v>0</v>
      </c>
      <c r="AB8" s="5">
        <v>2020</v>
      </c>
      <c r="AC8" s="14">
        <v>5.15</v>
      </c>
      <c r="AD8" s="5">
        <v>2020</v>
      </c>
    </row>
    <row r="9" spans="1:30" ht="12.75" customHeight="1" x14ac:dyDescent="0.25">
      <c r="A9" s="5" t="s">
        <v>1542</v>
      </c>
      <c r="B9" s="5" t="s">
        <v>25</v>
      </c>
      <c r="C9" s="5" t="s">
        <v>624</v>
      </c>
      <c r="D9" s="4" t="s">
        <v>620</v>
      </c>
      <c r="E9" s="4" t="s">
        <v>26</v>
      </c>
      <c r="F9" s="4" t="s">
        <v>1778</v>
      </c>
      <c r="G9" s="5">
        <v>3</v>
      </c>
      <c r="H9" s="5">
        <v>3</v>
      </c>
      <c r="I9" s="5" t="s">
        <v>1794</v>
      </c>
      <c r="J9" s="8">
        <f t="shared" si="0"/>
        <v>1</v>
      </c>
      <c r="K9" s="8">
        <f t="shared" si="1"/>
        <v>1</v>
      </c>
      <c r="L9" s="4" t="str">
        <f t="shared" si="2"/>
        <v/>
      </c>
      <c r="M9" s="13">
        <v>0.6</v>
      </c>
      <c r="N9" s="5">
        <v>2021</v>
      </c>
      <c r="O9" s="12">
        <v>62.89</v>
      </c>
      <c r="P9" s="5">
        <v>2021</v>
      </c>
      <c r="Q9" s="12">
        <v>4.9800000000000004</v>
      </c>
      <c r="R9" s="5">
        <v>2021</v>
      </c>
      <c r="S9" s="12">
        <v>29.718875502008029</v>
      </c>
      <c r="T9" s="5">
        <v>2021</v>
      </c>
      <c r="U9" s="12"/>
      <c r="W9" s="12"/>
      <c r="Y9" s="12">
        <v>0</v>
      </c>
      <c r="Z9" s="5">
        <v>2021</v>
      </c>
      <c r="AA9" s="14">
        <v>0</v>
      </c>
      <c r="AB9" s="5">
        <v>2021</v>
      </c>
      <c r="AC9" s="14">
        <v>0.26</v>
      </c>
      <c r="AD9" s="5">
        <v>2021</v>
      </c>
    </row>
    <row r="10" spans="1:30" ht="12.75" customHeight="1" x14ac:dyDescent="0.25">
      <c r="A10" s="5" t="s">
        <v>1543</v>
      </c>
      <c r="B10" s="5" t="s">
        <v>27</v>
      </c>
      <c r="C10" s="5" t="s">
        <v>654</v>
      </c>
      <c r="D10" s="4" t="s">
        <v>620</v>
      </c>
      <c r="E10" s="4" t="s">
        <v>3345</v>
      </c>
      <c r="F10" s="4" t="s">
        <v>2726</v>
      </c>
      <c r="G10" s="5">
        <v>2</v>
      </c>
      <c r="H10" s="5">
        <v>1</v>
      </c>
      <c r="I10" s="4" t="s">
        <v>2727</v>
      </c>
      <c r="J10" s="8">
        <f t="shared" si="0"/>
        <v>1</v>
      </c>
      <c r="K10" s="8">
        <f t="shared" si="1"/>
        <v>1</v>
      </c>
      <c r="L10" s="4"/>
      <c r="M10" s="13">
        <v>1.2</v>
      </c>
      <c r="N10" s="5">
        <v>2021</v>
      </c>
      <c r="O10" s="12">
        <v>58.15</v>
      </c>
      <c r="P10" s="5">
        <v>2021</v>
      </c>
      <c r="Q10" s="12">
        <v>18.899999999999999</v>
      </c>
      <c r="R10" s="5">
        <v>2021</v>
      </c>
      <c r="S10" s="12">
        <v>48.201058201058203</v>
      </c>
      <c r="T10" s="5">
        <v>2021</v>
      </c>
      <c r="U10" s="12"/>
      <c r="W10" s="12"/>
      <c r="Y10" s="12">
        <v>0</v>
      </c>
      <c r="Z10" s="5">
        <v>2021</v>
      </c>
      <c r="AA10" s="14">
        <v>0</v>
      </c>
      <c r="AB10" s="5">
        <v>2021</v>
      </c>
      <c r="AC10" s="14">
        <v>0.05</v>
      </c>
      <c r="AD10" s="5">
        <v>2021</v>
      </c>
    </row>
    <row r="11" spans="1:30" ht="12.75" customHeight="1" x14ac:dyDescent="0.25">
      <c r="A11" s="5" t="s">
        <v>1544</v>
      </c>
      <c r="B11" s="5" t="s">
        <v>27</v>
      </c>
      <c r="C11" s="5" t="s">
        <v>654</v>
      </c>
      <c r="D11" s="4" t="s">
        <v>620</v>
      </c>
      <c r="E11" s="4" t="s">
        <v>3346</v>
      </c>
      <c r="F11" s="4" t="s">
        <v>1779</v>
      </c>
      <c r="G11" s="5">
        <v>1</v>
      </c>
      <c r="H11" s="5">
        <v>2</v>
      </c>
      <c r="I11" s="4" t="s">
        <v>1795</v>
      </c>
      <c r="J11" s="8">
        <f t="shared" si="0"/>
        <v>1</v>
      </c>
      <c r="K11" s="8">
        <f t="shared" si="1"/>
        <v>1</v>
      </c>
      <c r="L11" s="4"/>
      <c r="M11" s="13">
        <v>1.75</v>
      </c>
      <c r="N11" s="5">
        <v>2021</v>
      </c>
      <c r="O11" s="12">
        <v>89.59</v>
      </c>
      <c r="P11" s="5">
        <v>2021</v>
      </c>
      <c r="Q11" s="12">
        <v>22.65</v>
      </c>
      <c r="R11" s="5">
        <v>2021</v>
      </c>
      <c r="S11" s="12">
        <v>35.894039735099341</v>
      </c>
      <c r="T11" s="5">
        <v>2021</v>
      </c>
      <c r="U11" s="12"/>
      <c r="W11" s="12"/>
      <c r="Y11" s="12">
        <v>0</v>
      </c>
      <c r="Z11" s="5">
        <v>2021</v>
      </c>
      <c r="AA11" s="14">
        <v>0</v>
      </c>
      <c r="AB11" s="5">
        <v>2021</v>
      </c>
      <c r="AC11" s="14">
        <v>0</v>
      </c>
      <c r="AD11" s="5">
        <v>2021</v>
      </c>
    </row>
    <row r="12" spans="1:30" ht="12.75" customHeight="1" x14ac:dyDescent="0.25">
      <c r="A12" s="5" t="s">
        <v>1545</v>
      </c>
      <c r="B12" s="5" t="s">
        <v>7</v>
      </c>
      <c r="C12" s="5" t="s">
        <v>410</v>
      </c>
      <c r="D12" s="4" t="s">
        <v>360</v>
      </c>
      <c r="E12" s="4" t="s">
        <v>8</v>
      </c>
      <c r="F12" s="4" t="s">
        <v>1780</v>
      </c>
      <c r="G12" s="5">
        <v>2</v>
      </c>
      <c r="H12" s="5">
        <v>1</v>
      </c>
      <c r="I12" s="5" t="s">
        <v>3079</v>
      </c>
      <c r="J12" s="8">
        <f t="shared" si="0"/>
        <v>1</v>
      </c>
      <c r="K12" s="8">
        <f t="shared" si="1"/>
        <v>1</v>
      </c>
      <c r="L12" s="4" t="str">
        <f t="shared" si="2"/>
        <v/>
      </c>
      <c r="M12" s="13">
        <v>0.69</v>
      </c>
      <c r="N12" s="5">
        <v>2021</v>
      </c>
      <c r="O12" s="12">
        <v>7.02</v>
      </c>
      <c r="P12" s="5">
        <v>2021</v>
      </c>
      <c r="Q12" s="12">
        <v>6.37</v>
      </c>
      <c r="R12" s="5">
        <v>2021</v>
      </c>
      <c r="S12" s="12">
        <v>37.833594976452126</v>
      </c>
      <c r="T12" s="5">
        <v>2021</v>
      </c>
      <c r="U12" s="12"/>
      <c r="W12" s="12"/>
      <c r="Y12" s="12">
        <v>0</v>
      </c>
      <c r="Z12" s="5">
        <v>2021</v>
      </c>
      <c r="AA12" s="14">
        <v>0</v>
      </c>
      <c r="AB12" s="5">
        <v>2021</v>
      </c>
      <c r="AC12" s="14">
        <v>0.1</v>
      </c>
      <c r="AD12" s="5">
        <v>2021</v>
      </c>
    </row>
    <row r="13" spans="1:30" ht="12.75" customHeight="1" x14ac:dyDescent="0.25">
      <c r="A13" s="5" t="s">
        <v>1546</v>
      </c>
      <c r="B13" s="5" t="s">
        <v>1</v>
      </c>
      <c r="C13" s="5" t="s">
        <v>1150</v>
      </c>
      <c r="D13" s="5" t="s">
        <v>1038</v>
      </c>
      <c r="E13" s="4" t="s">
        <v>3056</v>
      </c>
      <c r="F13" s="5" t="s">
        <v>3063</v>
      </c>
      <c r="G13" s="5">
        <v>2</v>
      </c>
      <c r="H13" s="5">
        <v>2</v>
      </c>
      <c r="I13" s="5" t="s">
        <v>3080</v>
      </c>
      <c r="J13" s="8">
        <f>COUNTIF(E:E,E13)</f>
        <v>1</v>
      </c>
      <c r="K13" s="8">
        <f>COUNTIF(F:F,F13)</f>
        <v>1</v>
      </c>
      <c r="L13" s="4" t="s">
        <v>2678</v>
      </c>
      <c r="M13" s="13">
        <v>1.04</v>
      </c>
      <c r="N13" s="5">
        <v>2021</v>
      </c>
      <c r="O13" s="12">
        <v>82.78</v>
      </c>
      <c r="P13" s="5">
        <v>2021</v>
      </c>
      <c r="Q13" s="12">
        <v>12.85</v>
      </c>
      <c r="R13" s="5">
        <v>2021</v>
      </c>
      <c r="S13" s="12">
        <v>45.836575875486382</v>
      </c>
      <c r="T13" s="5">
        <v>2021</v>
      </c>
      <c r="U13" s="12"/>
      <c r="W13" s="12"/>
      <c r="Y13" s="12">
        <v>0</v>
      </c>
      <c r="Z13" s="5">
        <v>2021</v>
      </c>
      <c r="AA13" s="14">
        <v>6.6677339310013615</v>
      </c>
      <c r="AB13" s="5">
        <v>2021</v>
      </c>
      <c r="AC13" s="14">
        <v>5.63</v>
      </c>
      <c r="AD13" s="5">
        <v>2021</v>
      </c>
    </row>
    <row r="14" spans="1:30" ht="12.75" customHeight="1" x14ac:dyDescent="0.25">
      <c r="A14" s="5" t="s">
        <v>1547</v>
      </c>
      <c r="B14" s="5" t="s">
        <v>17</v>
      </c>
      <c r="C14" s="5" t="s">
        <v>414</v>
      </c>
      <c r="D14" s="5" t="s">
        <v>360</v>
      </c>
      <c r="E14" s="4" t="s">
        <v>18</v>
      </c>
      <c r="F14" s="4" t="s">
        <v>2996</v>
      </c>
      <c r="G14" s="5" t="s">
        <v>1791</v>
      </c>
      <c r="H14" s="5">
        <v>2</v>
      </c>
      <c r="I14" s="5" t="s">
        <v>1796</v>
      </c>
      <c r="J14" s="8">
        <f t="shared" si="0"/>
        <v>2</v>
      </c>
      <c r="K14" s="8">
        <f t="shared" si="1"/>
        <v>1</v>
      </c>
      <c r="L14" s="4" t="str">
        <f t="shared" si="2"/>
        <v>Y</v>
      </c>
      <c r="M14" s="13">
        <v>0.44</v>
      </c>
      <c r="N14" s="5">
        <v>2021</v>
      </c>
      <c r="O14" s="12">
        <v>98.19</v>
      </c>
      <c r="P14" s="5">
        <v>2021</v>
      </c>
      <c r="Q14" s="12">
        <v>8.1900000000000013</v>
      </c>
      <c r="R14" s="5">
        <v>2021</v>
      </c>
      <c r="S14" s="12">
        <v>49.206349206349202</v>
      </c>
      <c r="T14" s="5">
        <v>2021</v>
      </c>
      <c r="U14" s="12"/>
      <c r="W14" s="12"/>
      <c r="Y14" s="12">
        <v>20.798309419671511</v>
      </c>
      <c r="Z14" s="5">
        <v>2021</v>
      </c>
      <c r="AA14" s="14">
        <v>0</v>
      </c>
      <c r="AB14" s="5">
        <v>2021</v>
      </c>
      <c r="AC14" s="14">
        <v>23.14</v>
      </c>
      <c r="AD14" s="5">
        <v>2021</v>
      </c>
    </row>
    <row r="15" spans="1:30" ht="12.75" customHeight="1" x14ac:dyDescent="0.25">
      <c r="A15" s="5" t="s">
        <v>1548</v>
      </c>
      <c r="B15" s="5" t="s">
        <v>17</v>
      </c>
      <c r="C15" s="5" t="s">
        <v>414</v>
      </c>
      <c r="D15" s="5" t="s">
        <v>360</v>
      </c>
      <c r="E15" s="4" t="s">
        <v>19</v>
      </c>
      <c r="F15" s="4" t="s">
        <v>1781</v>
      </c>
      <c r="G15" s="5" t="s">
        <v>1790</v>
      </c>
      <c r="H15" s="5">
        <v>2</v>
      </c>
      <c r="I15" s="5" t="s">
        <v>1797</v>
      </c>
      <c r="J15" s="8">
        <f t="shared" si="0"/>
        <v>1</v>
      </c>
      <c r="K15" s="8">
        <f t="shared" si="1"/>
        <v>1</v>
      </c>
      <c r="L15" s="4" t="str">
        <f t="shared" si="2"/>
        <v/>
      </c>
      <c r="M15" s="13">
        <v>0.56000000000000005</v>
      </c>
      <c r="N15" s="5">
        <v>2021</v>
      </c>
      <c r="O15" s="12">
        <v>85.53</v>
      </c>
      <c r="P15" s="5">
        <v>2021</v>
      </c>
      <c r="Q15" s="12">
        <v>11.690000000000001</v>
      </c>
      <c r="R15" s="5">
        <v>2021</v>
      </c>
      <c r="S15" s="12">
        <v>55.603079555175363</v>
      </c>
      <c r="T15" s="5">
        <v>2021</v>
      </c>
      <c r="U15" s="12"/>
      <c r="W15" s="12"/>
      <c r="Y15" s="12">
        <v>0</v>
      </c>
      <c r="Z15" s="5">
        <v>2021</v>
      </c>
      <c r="AA15" s="14">
        <v>0</v>
      </c>
      <c r="AB15" s="5">
        <v>2021</v>
      </c>
      <c r="AC15" s="14">
        <v>0.37</v>
      </c>
      <c r="AD15" s="5">
        <v>2021</v>
      </c>
    </row>
    <row r="16" spans="1:30" ht="12.75" customHeight="1" x14ac:dyDescent="0.25">
      <c r="A16" s="5" t="s">
        <v>1549</v>
      </c>
      <c r="B16" s="5" t="s">
        <v>23</v>
      </c>
      <c r="C16" s="5" t="s">
        <v>708</v>
      </c>
      <c r="D16" s="5" t="s">
        <v>620</v>
      </c>
      <c r="E16" s="4" t="s">
        <v>24</v>
      </c>
      <c r="F16" s="4" t="s">
        <v>1782</v>
      </c>
      <c r="G16" s="5">
        <v>3</v>
      </c>
      <c r="H16" s="5">
        <v>2</v>
      </c>
      <c r="I16" s="5" t="s">
        <v>1798</v>
      </c>
      <c r="J16" s="8">
        <f t="shared" si="0"/>
        <v>1</v>
      </c>
      <c r="K16" s="8">
        <f t="shared" si="1"/>
        <v>1</v>
      </c>
      <c r="L16" s="4" t="str">
        <f t="shared" si="2"/>
        <v/>
      </c>
      <c r="M16" s="13">
        <v>0.67</v>
      </c>
      <c r="N16" s="5">
        <v>2021</v>
      </c>
      <c r="O16" s="12">
        <v>89.83</v>
      </c>
      <c r="P16" s="5">
        <v>2021</v>
      </c>
      <c r="Q16" s="12">
        <v>9.24</v>
      </c>
      <c r="R16" s="5">
        <v>2021</v>
      </c>
      <c r="S16" s="12">
        <v>26.948051948051948</v>
      </c>
      <c r="T16" s="5">
        <v>2021</v>
      </c>
      <c r="U16" s="12"/>
      <c r="W16" s="12"/>
      <c r="Y16" s="12">
        <v>0</v>
      </c>
      <c r="Z16" s="5">
        <v>2021</v>
      </c>
      <c r="AA16" s="14">
        <v>0</v>
      </c>
      <c r="AB16" s="5">
        <v>2021</v>
      </c>
      <c r="AC16" s="14">
        <v>12.87</v>
      </c>
      <c r="AD16" s="5">
        <v>2021</v>
      </c>
    </row>
    <row r="17" spans="1:30" ht="12.75" customHeight="1" x14ac:dyDescent="0.25">
      <c r="A17" s="5" t="s">
        <v>1550</v>
      </c>
      <c r="B17" s="5" t="s">
        <v>3</v>
      </c>
      <c r="C17" s="5" t="s">
        <v>924</v>
      </c>
      <c r="D17" s="5" t="s">
        <v>620</v>
      </c>
      <c r="E17" s="4" t="s">
        <v>4</v>
      </c>
      <c r="F17" s="4" t="s">
        <v>927</v>
      </c>
      <c r="G17" s="5">
        <v>1</v>
      </c>
      <c r="H17" s="5">
        <v>2</v>
      </c>
      <c r="I17" s="5" t="s">
        <v>3081</v>
      </c>
      <c r="J17" s="8">
        <f t="shared" si="0"/>
        <v>2</v>
      </c>
      <c r="K17" s="8">
        <f t="shared" si="1"/>
        <v>2</v>
      </c>
      <c r="L17" s="4" t="str">
        <f t="shared" si="2"/>
        <v>Y</v>
      </c>
      <c r="M17" s="13">
        <v>0.79</v>
      </c>
      <c r="N17" s="5">
        <v>2021</v>
      </c>
      <c r="O17" s="12">
        <v>47.98</v>
      </c>
      <c r="P17" s="5">
        <v>2021</v>
      </c>
      <c r="Q17" s="12">
        <v>31.830000000000002</v>
      </c>
      <c r="R17" s="5">
        <v>2021</v>
      </c>
      <c r="S17" s="12">
        <v>32.642161482877789</v>
      </c>
      <c r="T17" s="5">
        <v>2021</v>
      </c>
      <c r="U17" s="12"/>
      <c r="W17" s="12"/>
      <c r="Y17" s="12">
        <v>0</v>
      </c>
      <c r="Z17" s="5">
        <v>2021</v>
      </c>
      <c r="AA17" s="14">
        <v>0</v>
      </c>
      <c r="AB17" s="5">
        <v>2021</v>
      </c>
      <c r="AC17" s="14">
        <v>7.82</v>
      </c>
      <c r="AD17" s="5">
        <v>2021</v>
      </c>
    </row>
    <row r="18" spans="1:30" ht="12.75" customHeight="1" x14ac:dyDescent="0.25">
      <c r="A18" s="5" t="s">
        <v>1551</v>
      </c>
      <c r="B18" s="5" t="s">
        <v>21</v>
      </c>
      <c r="C18" s="5" t="s">
        <v>939</v>
      </c>
      <c r="D18" s="5" t="s">
        <v>620</v>
      </c>
      <c r="E18" s="4" t="s">
        <v>22</v>
      </c>
      <c r="F18" s="4" t="s">
        <v>938</v>
      </c>
      <c r="G18" s="5">
        <v>2</v>
      </c>
      <c r="H18" s="5">
        <v>2</v>
      </c>
      <c r="I18" s="5" t="s">
        <v>1799</v>
      </c>
      <c r="J18" s="8">
        <f t="shared" si="0"/>
        <v>2</v>
      </c>
      <c r="K18" s="8">
        <f t="shared" si="1"/>
        <v>2</v>
      </c>
      <c r="L18" s="4" t="str">
        <f t="shared" si="2"/>
        <v>Y</v>
      </c>
      <c r="M18" s="13">
        <v>0.49</v>
      </c>
      <c r="N18" s="5">
        <v>2021</v>
      </c>
      <c r="O18" s="12">
        <v>81.17</v>
      </c>
      <c r="P18" s="5">
        <v>2021</v>
      </c>
      <c r="Q18" s="12">
        <v>13.08</v>
      </c>
      <c r="R18" s="5">
        <v>2021</v>
      </c>
      <c r="S18" s="12">
        <v>22.706422018348626</v>
      </c>
      <c r="T18" s="5">
        <v>2021</v>
      </c>
      <c r="U18" s="12"/>
      <c r="W18" s="12"/>
      <c r="Y18" s="12">
        <v>0</v>
      </c>
      <c r="Z18" s="5">
        <v>2021</v>
      </c>
      <c r="AA18" s="14">
        <v>0</v>
      </c>
      <c r="AB18" s="5">
        <v>2021</v>
      </c>
      <c r="AC18" s="14">
        <v>0.06</v>
      </c>
      <c r="AD18" s="5">
        <v>2021</v>
      </c>
    </row>
    <row r="19" spans="1:30" ht="12.75" customHeight="1" x14ac:dyDescent="0.25">
      <c r="A19" s="5" t="s">
        <v>1552</v>
      </c>
      <c r="B19" s="5" t="s">
        <v>11</v>
      </c>
      <c r="C19" s="5" t="s">
        <v>570</v>
      </c>
      <c r="D19" s="5" t="s">
        <v>620</v>
      </c>
      <c r="E19" s="4" t="s">
        <v>12</v>
      </c>
      <c r="F19" s="4" t="s">
        <v>569</v>
      </c>
      <c r="G19" s="5">
        <v>1</v>
      </c>
      <c r="H19" s="5">
        <v>1</v>
      </c>
      <c r="I19" s="5" t="s">
        <v>3082</v>
      </c>
      <c r="J19" s="8">
        <f t="shared" si="0"/>
        <v>1</v>
      </c>
      <c r="K19" s="8">
        <f t="shared" si="1"/>
        <v>3</v>
      </c>
      <c r="L19" s="4" t="str">
        <f t="shared" si="2"/>
        <v>Y</v>
      </c>
      <c r="M19" s="13">
        <v>0.84</v>
      </c>
      <c r="N19" s="5">
        <v>2021</v>
      </c>
      <c r="O19" s="12">
        <v>35.61</v>
      </c>
      <c r="P19" s="5">
        <v>2021</v>
      </c>
      <c r="Q19" s="12">
        <v>4.71</v>
      </c>
      <c r="R19" s="5">
        <v>2021</v>
      </c>
      <c r="S19" s="12">
        <v>57.537154989384284</v>
      </c>
      <c r="T19" s="5">
        <v>2021</v>
      </c>
      <c r="U19" s="12"/>
      <c r="W19" s="12"/>
      <c r="Y19" s="12">
        <v>0</v>
      </c>
      <c r="Z19" s="5">
        <v>2021</v>
      </c>
      <c r="AA19" s="14">
        <v>0</v>
      </c>
      <c r="AB19" s="5">
        <v>2021</v>
      </c>
      <c r="AC19" s="14">
        <v>0.97</v>
      </c>
      <c r="AD19" s="5">
        <v>2021</v>
      </c>
    </row>
    <row r="20" spans="1:30" ht="12.75" customHeight="1" x14ac:dyDescent="0.25">
      <c r="A20" s="5" t="s">
        <v>1553</v>
      </c>
      <c r="B20" s="5" t="s">
        <v>5</v>
      </c>
      <c r="C20" s="5" t="s">
        <v>990</v>
      </c>
      <c r="D20" s="5" t="s">
        <v>620</v>
      </c>
      <c r="E20" s="4" t="s">
        <v>6</v>
      </c>
      <c r="F20" s="4" t="s">
        <v>996</v>
      </c>
      <c r="G20" s="5">
        <v>1</v>
      </c>
      <c r="H20" s="5">
        <v>3</v>
      </c>
      <c r="I20" s="5" t="s">
        <v>3083</v>
      </c>
      <c r="J20" s="8">
        <f t="shared" si="0"/>
        <v>3</v>
      </c>
      <c r="K20" s="8">
        <f t="shared" si="1"/>
        <v>2</v>
      </c>
      <c r="L20" s="4" t="str">
        <f t="shared" si="2"/>
        <v>Y</v>
      </c>
      <c r="M20" s="13">
        <v>1.18</v>
      </c>
      <c r="N20" s="5">
        <v>2021</v>
      </c>
      <c r="O20" s="12">
        <v>90.2</v>
      </c>
      <c r="P20" s="5">
        <v>2021</v>
      </c>
      <c r="Q20" s="12">
        <v>15.280000000000001</v>
      </c>
      <c r="R20" s="5">
        <v>2021</v>
      </c>
      <c r="S20" s="12">
        <v>49.869109947643977</v>
      </c>
      <c r="T20" s="5">
        <v>2021</v>
      </c>
      <c r="U20" s="12"/>
      <c r="W20" s="12"/>
      <c r="Y20" s="12">
        <v>0</v>
      </c>
      <c r="Z20" s="5">
        <v>2021</v>
      </c>
      <c r="AA20" s="14">
        <v>100</v>
      </c>
      <c r="AB20" s="5">
        <v>2021</v>
      </c>
      <c r="AC20" s="14">
        <v>90.2</v>
      </c>
      <c r="AD20" s="5">
        <v>2021</v>
      </c>
    </row>
    <row r="21" spans="1:30" ht="12.75" customHeight="1" x14ac:dyDescent="0.25">
      <c r="A21" s="5" t="s">
        <v>1554</v>
      </c>
      <c r="B21" s="5" t="s">
        <v>9</v>
      </c>
      <c r="C21" s="5" t="s">
        <v>593</v>
      </c>
      <c r="D21" s="5" t="s">
        <v>620</v>
      </c>
      <c r="E21" s="4" t="s">
        <v>10</v>
      </c>
      <c r="F21" s="4" t="s">
        <v>592</v>
      </c>
      <c r="G21" s="5" t="s">
        <v>1791</v>
      </c>
      <c r="H21" s="5">
        <v>2</v>
      </c>
      <c r="I21" s="5" t="s">
        <v>1800</v>
      </c>
      <c r="J21" s="8">
        <f t="shared" si="0"/>
        <v>3</v>
      </c>
      <c r="K21" s="8">
        <f t="shared" si="1"/>
        <v>3</v>
      </c>
      <c r="L21" s="4" t="str">
        <f t="shared" si="2"/>
        <v>Y</v>
      </c>
      <c r="M21" s="13">
        <v>0.56000000000000005</v>
      </c>
      <c r="N21" s="5">
        <v>2021</v>
      </c>
      <c r="O21" s="12">
        <v>25.39</v>
      </c>
      <c r="P21" s="5">
        <v>2021</v>
      </c>
      <c r="Q21" s="12">
        <v>15.11</v>
      </c>
      <c r="R21" s="5">
        <v>2021</v>
      </c>
      <c r="S21" s="12">
        <v>48.378557246856388</v>
      </c>
      <c r="T21" s="5">
        <v>2021</v>
      </c>
      <c r="U21" s="12"/>
      <c r="W21" s="12"/>
      <c r="Y21" s="12">
        <v>0</v>
      </c>
      <c r="Z21" s="5">
        <v>2021</v>
      </c>
      <c r="AA21" s="14">
        <v>0</v>
      </c>
      <c r="AB21" s="5">
        <v>2021</v>
      </c>
      <c r="AC21" s="14">
        <v>1.77</v>
      </c>
      <c r="AD21" s="5">
        <v>2021</v>
      </c>
    </row>
    <row r="22" spans="1:30" ht="12.75" customHeight="1" x14ac:dyDescent="0.25">
      <c r="A22" s="5" t="s">
        <v>1767</v>
      </c>
      <c r="B22" s="5" t="s">
        <v>1224</v>
      </c>
      <c r="C22" s="5" t="s">
        <v>1223</v>
      </c>
      <c r="D22" s="5" t="s">
        <v>1038</v>
      </c>
      <c r="E22" s="4" t="s">
        <v>3347</v>
      </c>
      <c r="F22" s="4" t="s">
        <v>1783</v>
      </c>
      <c r="G22" s="5">
        <v>2</v>
      </c>
      <c r="H22" s="5">
        <v>1</v>
      </c>
      <c r="I22" s="4" t="s">
        <v>3084</v>
      </c>
      <c r="J22" s="8">
        <f t="shared" si="0"/>
        <v>1</v>
      </c>
      <c r="K22" s="8">
        <f t="shared" si="1"/>
        <v>1</v>
      </c>
      <c r="L22" s="4"/>
      <c r="M22" s="13">
        <v>0.88</v>
      </c>
      <c r="N22" s="5">
        <v>2021</v>
      </c>
      <c r="O22" s="12">
        <v>96.25</v>
      </c>
      <c r="P22" s="5">
        <v>2021</v>
      </c>
      <c r="Q22" s="12">
        <v>15.83</v>
      </c>
      <c r="R22" s="5">
        <v>2021</v>
      </c>
      <c r="S22" s="12">
        <v>42.135186355022107</v>
      </c>
      <c r="T22" s="5">
        <v>2021</v>
      </c>
      <c r="U22" s="12"/>
      <c r="W22" s="12"/>
      <c r="Y22" s="12">
        <v>0</v>
      </c>
      <c r="Z22" s="5">
        <v>2021</v>
      </c>
      <c r="AA22" s="14">
        <v>100</v>
      </c>
      <c r="AB22" s="5">
        <v>2021</v>
      </c>
      <c r="AC22" s="14">
        <v>96.25</v>
      </c>
      <c r="AD22" s="5">
        <v>2021</v>
      </c>
    </row>
    <row r="23" spans="1:30" ht="12.75" customHeight="1" x14ac:dyDescent="0.25">
      <c r="A23" s="5" t="s">
        <v>1768</v>
      </c>
      <c r="B23" s="5" t="s">
        <v>1314</v>
      </c>
      <c r="C23" s="5" t="s">
        <v>1313</v>
      </c>
      <c r="D23" s="5" t="s">
        <v>1038</v>
      </c>
      <c r="E23" s="4" t="s">
        <v>3348</v>
      </c>
      <c r="F23" s="4" t="s">
        <v>3064</v>
      </c>
      <c r="G23" s="4">
        <v>1</v>
      </c>
      <c r="H23" s="4">
        <v>2</v>
      </c>
      <c r="I23" s="4" t="s">
        <v>3085</v>
      </c>
      <c r="J23" s="8">
        <f t="shared" si="0"/>
        <v>1</v>
      </c>
      <c r="K23" s="8">
        <f t="shared" si="1"/>
        <v>1</v>
      </c>
      <c r="L23" s="4"/>
      <c r="M23" s="13">
        <v>1.23</v>
      </c>
      <c r="N23" s="5">
        <v>2021</v>
      </c>
      <c r="O23" s="12">
        <v>98.18</v>
      </c>
      <c r="P23" s="5">
        <v>2021</v>
      </c>
      <c r="Q23" s="12">
        <v>15.07</v>
      </c>
      <c r="R23" s="5">
        <v>2021</v>
      </c>
      <c r="S23" s="12">
        <v>49.369608493696084</v>
      </c>
      <c r="T23" s="5">
        <v>2021</v>
      </c>
      <c r="U23" s="12"/>
      <c r="W23" s="12"/>
      <c r="Y23" s="12">
        <v>0</v>
      </c>
      <c r="Z23" s="5">
        <v>2021</v>
      </c>
      <c r="AA23" s="14">
        <v>22.785389586194416</v>
      </c>
      <c r="AB23" s="5">
        <v>2021</v>
      </c>
      <c r="AC23" s="14">
        <v>36.979999999999997</v>
      </c>
      <c r="AD23" s="5">
        <v>2021</v>
      </c>
    </row>
    <row r="24" spans="1:30" ht="12.75" customHeight="1" x14ac:dyDescent="0.25">
      <c r="A24" s="5" t="s">
        <v>1769</v>
      </c>
      <c r="B24" s="5" t="s">
        <v>1019</v>
      </c>
      <c r="C24" s="5" t="s">
        <v>1018</v>
      </c>
      <c r="D24" s="5" t="s">
        <v>620</v>
      </c>
      <c r="E24" s="4" t="s">
        <v>3349</v>
      </c>
      <c r="F24" s="4" t="s">
        <v>3065</v>
      </c>
      <c r="G24" s="4">
        <v>2</v>
      </c>
      <c r="H24" s="4">
        <v>1</v>
      </c>
      <c r="I24" s="4" t="s">
        <v>3086</v>
      </c>
      <c r="J24" s="8">
        <f t="shared" si="0"/>
        <v>1</v>
      </c>
      <c r="K24" s="8">
        <f t="shared" si="1"/>
        <v>1</v>
      </c>
      <c r="L24" s="4"/>
      <c r="M24" s="13">
        <v>0.92</v>
      </c>
      <c r="N24" s="5">
        <v>2021</v>
      </c>
      <c r="O24" s="12">
        <v>93.86</v>
      </c>
      <c r="P24" s="5">
        <v>2021</v>
      </c>
      <c r="Q24" s="12">
        <v>20.509999999999998</v>
      </c>
      <c r="R24" s="5">
        <v>2021</v>
      </c>
      <c r="S24" s="12">
        <v>45.246221355436376</v>
      </c>
      <c r="T24" s="5">
        <v>2021</v>
      </c>
      <c r="U24" s="12"/>
      <c r="W24" s="12"/>
      <c r="Y24" s="12">
        <v>0</v>
      </c>
      <c r="Z24" s="5">
        <v>2021</v>
      </c>
      <c r="AA24" s="14">
        <v>0</v>
      </c>
      <c r="AB24" s="5">
        <v>2021</v>
      </c>
      <c r="AC24" s="14">
        <v>0</v>
      </c>
      <c r="AD24" s="5">
        <v>2021</v>
      </c>
    </row>
    <row r="25" spans="1:30" ht="12.75" customHeight="1" x14ac:dyDescent="0.25">
      <c r="A25" s="5" t="s">
        <v>1770</v>
      </c>
      <c r="B25" s="5" t="s">
        <v>1019</v>
      </c>
      <c r="C25" s="5" t="s">
        <v>1018</v>
      </c>
      <c r="D25" s="5" t="s">
        <v>620</v>
      </c>
      <c r="E25" s="4" t="s">
        <v>3350</v>
      </c>
      <c r="F25" s="4" t="s">
        <v>1784</v>
      </c>
      <c r="G25" s="4">
        <v>2</v>
      </c>
      <c r="H25" s="4">
        <v>1</v>
      </c>
      <c r="I25" s="4" t="s">
        <v>3086</v>
      </c>
      <c r="J25" s="8">
        <f t="shared" si="0"/>
        <v>1</v>
      </c>
      <c r="K25" s="8">
        <f t="shared" si="1"/>
        <v>1</v>
      </c>
      <c r="L25" s="4"/>
      <c r="M25" s="13">
        <v>0.64</v>
      </c>
      <c r="N25" s="5">
        <v>2021</v>
      </c>
      <c r="O25" s="12">
        <v>99.23</v>
      </c>
      <c r="P25" s="5">
        <v>2021</v>
      </c>
      <c r="Q25" s="12">
        <v>16.75</v>
      </c>
      <c r="R25" s="5">
        <v>2021</v>
      </c>
      <c r="S25" s="12">
        <v>31.343283582089555</v>
      </c>
      <c r="T25" s="5">
        <v>2021</v>
      </c>
      <c r="U25" s="12"/>
      <c r="W25" s="12"/>
      <c r="Y25" s="12">
        <v>0</v>
      </c>
      <c r="Z25" s="5">
        <v>2021</v>
      </c>
      <c r="AA25" s="14">
        <v>100</v>
      </c>
      <c r="AB25" s="5">
        <v>2021</v>
      </c>
      <c r="AC25" s="14">
        <v>97.64</v>
      </c>
      <c r="AD25" s="5">
        <v>2021</v>
      </c>
    </row>
    <row r="26" spans="1:30" ht="12.75" customHeight="1" x14ac:dyDescent="0.25">
      <c r="A26" s="5" t="s">
        <v>1771</v>
      </c>
      <c r="B26" s="5" t="s">
        <v>1019</v>
      </c>
      <c r="C26" s="5" t="s">
        <v>1018</v>
      </c>
      <c r="D26" s="5" t="s">
        <v>620</v>
      </c>
      <c r="E26" s="6" t="s">
        <v>3062</v>
      </c>
      <c r="F26" s="4" t="s">
        <v>1785</v>
      </c>
      <c r="G26" s="4">
        <v>2</v>
      </c>
      <c r="H26" s="4">
        <v>2</v>
      </c>
      <c r="I26" s="4" t="s">
        <v>3087</v>
      </c>
      <c r="J26" s="8">
        <f t="shared" si="0"/>
        <v>9</v>
      </c>
      <c r="K26" s="8">
        <f t="shared" si="1"/>
        <v>1</v>
      </c>
      <c r="L26" s="4"/>
      <c r="M26" s="13">
        <v>0.83</v>
      </c>
      <c r="N26" s="5">
        <v>2021</v>
      </c>
      <c r="O26" s="12">
        <v>97.33</v>
      </c>
      <c r="P26" s="5">
        <v>2021</v>
      </c>
      <c r="Q26" s="12">
        <v>13.67</v>
      </c>
      <c r="R26" s="5">
        <v>2021</v>
      </c>
      <c r="S26" s="12">
        <v>41.477688368690565</v>
      </c>
      <c r="T26" s="5">
        <v>2021</v>
      </c>
      <c r="U26" s="12"/>
      <c r="W26" s="12"/>
      <c r="Y26" s="12">
        <v>0</v>
      </c>
      <c r="Z26" s="5">
        <v>2021</v>
      </c>
      <c r="AA26" s="14">
        <v>100</v>
      </c>
      <c r="AB26" s="5">
        <v>2021</v>
      </c>
      <c r="AC26" s="14">
        <v>76.56</v>
      </c>
      <c r="AD26" s="5">
        <v>2021</v>
      </c>
    </row>
    <row r="27" spans="1:30" ht="12.75" customHeight="1" x14ac:dyDescent="0.25">
      <c r="A27" s="5" t="s">
        <v>1772</v>
      </c>
      <c r="B27" s="5" t="s">
        <v>847</v>
      </c>
      <c r="C27" s="5" t="s">
        <v>846</v>
      </c>
      <c r="D27" s="5" t="s">
        <v>620</v>
      </c>
      <c r="E27" s="6" t="s">
        <v>3062</v>
      </c>
      <c r="F27" s="4" t="s">
        <v>1786</v>
      </c>
      <c r="G27" s="4">
        <v>2</v>
      </c>
      <c r="H27" s="4">
        <v>2</v>
      </c>
      <c r="I27" s="4" t="s">
        <v>3088</v>
      </c>
      <c r="J27" s="8">
        <f t="shared" si="0"/>
        <v>9</v>
      </c>
      <c r="K27" s="8">
        <f t="shared" si="1"/>
        <v>1</v>
      </c>
      <c r="L27" s="4"/>
      <c r="M27" s="13">
        <v>0.48</v>
      </c>
      <c r="N27" s="5">
        <v>2021</v>
      </c>
      <c r="O27" s="12">
        <v>94.37</v>
      </c>
      <c r="P27" s="5">
        <v>2021</v>
      </c>
      <c r="Q27" s="12">
        <v>17.72</v>
      </c>
      <c r="R27" s="5">
        <v>2021</v>
      </c>
      <c r="S27" s="12">
        <v>27.539503386004515</v>
      </c>
      <c r="T27" s="5">
        <v>2021</v>
      </c>
      <c r="U27" s="12"/>
      <c r="W27" s="12"/>
      <c r="Y27" s="12">
        <v>0</v>
      </c>
      <c r="Z27" s="5">
        <v>2021</v>
      </c>
      <c r="AA27" s="14">
        <v>0</v>
      </c>
      <c r="AB27" s="5">
        <v>2021</v>
      </c>
      <c r="AC27" s="14">
        <v>2.4900000000000002</v>
      </c>
      <c r="AD27" s="5">
        <v>2021</v>
      </c>
    </row>
    <row r="28" spans="1:30" ht="12.75" customHeight="1" x14ac:dyDescent="0.25">
      <c r="A28" s="5" t="s">
        <v>1773</v>
      </c>
      <c r="B28" s="5" t="s">
        <v>847</v>
      </c>
      <c r="C28" s="5" t="s">
        <v>846</v>
      </c>
      <c r="D28" s="5" t="s">
        <v>620</v>
      </c>
      <c r="E28" s="6" t="s">
        <v>3062</v>
      </c>
      <c r="F28" s="4" t="s">
        <v>1787</v>
      </c>
      <c r="G28" s="4">
        <v>2</v>
      </c>
      <c r="H28" s="4">
        <v>1</v>
      </c>
      <c r="I28" s="4" t="s">
        <v>3078</v>
      </c>
      <c r="J28" s="8">
        <f t="shared" si="0"/>
        <v>9</v>
      </c>
      <c r="K28" s="8">
        <f t="shared" si="1"/>
        <v>1</v>
      </c>
      <c r="L28" s="4"/>
      <c r="M28" s="13">
        <v>0.51</v>
      </c>
      <c r="N28" s="5">
        <v>2021</v>
      </c>
      <c r="O28" s="12">
        <v>88.04</v>
      </c>
      <c r="P28" s="5">
        <v>2021</v>
      </c>
      <c r="Q28" s="12">
        <v>19.14</v>
      </c>
      <c r="R28" s="5">
        <v>2021</v>
      </c>
      <c r="S28" s="12">
        <v>31.713688610240336</v>
      </c>
      <c r="T28" s="5">
        <v>2021</v>
      </c>
      <c r="U28" s="12"/>
      <c r="W28" s="12"/>
      <c r="Y28" s="12">
        <v>0</v>
      </c>
      <c r="Z28" s="5">
        <v>2021</v>
      </c>
      <c r="AA28" s="14">
        <v>0</v>
      </c>
      <c r="AB28" s="5">
        <v>2021</v>
      </c>
      <c r="AC28" s="14">
        <v>0.82</v>
      </c>
      <c r="AD28" s="5">
        <v>2021</v>
      </c>
    </row>
    <row r="29" spans="1:30" ht="12.75" customHeight="1" x14ac:dyDescent="0.25">
      <c r="A29" s="5" t="s">
        <v>1774</v>
      </c>
      <c r="B29" s="5" t="s">
        <v>694</v>
      </c>
      <c r="C29" s="5" t="s">
        <v>693</v>
      </c>
      <c r="D29" s="5" t="s">
        <v>620</v>
      </c>
      <c r="E29" s="4" t="s">
        <v>1775</v>
      </c>
      <c r="F29" s="5" t="s">
        <v>1788</v>
      </c>
      <c r="G29" s="5">
        <v>2</v>
      </c>
      <c r="H29" s="5">
        <v>1</v>
      </c>
      <c r="I29" s="5" t="s">
        <v>3086</v>
      </c>
      <c r="J29" s="8">
        <f t="shared" si="0"/>
        <v>1</v>
      </c>
      <c r="K29" s="8">
        <f t="shared" si="1"/>
        <v>1</v>
      </c>
      <c r="L29" s="4" t="str">
        <f t="shared" si="2"/>
        <v/>
      </c>
      <c r="M29" s="13">
        <v>0.73</v>
      </c>
      <c r="N29" s="5">
        <v>2021</v>
      </c>
      <c r="O29" s="12">
        <v>62.59</v>
      </c>
      <c r="P29" s="5">
        <v>2021</v>
      </c>
      <c r="Q29" s="12">
        <v>20.260000000000002</v>
      </c>
      <c r="R29" s="5">
        <v>2021</v>
      </c>
      <c r="S29" s="12">
        <v>20.335636722606122</v>
      </c>
      <c r="T29" s="5">
        <v>2021</v>
      </c>
      <c r="U29" s="12"/>
      <c r="W29" s="12"/>
      <c r="Y29" s="12">
        <v>0</v>
      </c>
      <c r="Z29" s="5">
        <v>2021</v>
      </c>
      <c r="AA29" s="14">
        <v>0</v>
      </c>
      <c r="AB29" s="5">
        <v>2021</v>
      </c>
      <c r="AC29" s="14">
        <v>0</v>
      </c>
      <c r="AD29" s="5">
        <v>2021</v>
      </c>
    </row>
    <row r="30" spans="1:30" ht="12.75" customHeight="1" x14ac:dyDescent="0.25">
      <c r="A30" s="5" t="s">
        <v>3043</v>
      </c>
      <c r="B30" s="5" t="s">
        <v>1377</v>
      </c>
      <c r="C30" s="5" t="s">
        <v>679</v>
      </c>
      <c r="D30" s="5" t="s">
        <v>620</v>
      </c>
      <c r="E30" s="4" t="s">
        <v>3057</v>
      </c>
      <c r="F30" s="5" t="s">
        <v>3066</v>
      </c>
      <c r="G30" s="5">
        <v>1</v>
      </c>
      <c r="H30" s="5">
        <v>2</v>
      </c>
      <c r="I30" s="5" t="s">
        <v>3089</v>
      </c>
      <c r="J30" s="8">
        <f t="shared" si="0"/>
        <v>1</v>
      </c>
      <c r="K30" s="8">
        <f t="shared" si="1"/>
        <v>1</v>
      </c>
      <c r="L30" s="4" t="str">
        <f t="shared" si="2"/>
        <v/>
      </c>
      <c r="M30" s="13">
        <v>0.93</v>
      </c>
      <c r="N30" s="5">
        <v>2022</v>
      </c>
      <c r="O30" s="12">
        <v>83.76</v>
      </c>
      <c r="P30" s="5">
        <v>2022</v>
      </c>
      <c r="Q30" s="12">
        <v>15.98</v>
      </c>
      <c r="R30" s="5">
        <v>2022</v>
      </c>
      <c r="S30" s="12">
        <v>27.158948685857322</v>
      </c>
      <c r="T30" s="5">
        <v>2022</v>
      </c>
      <c r="U30" s="12"/>
      <c r="W30" s="12"/>
      <c r="Y30" s="12">
        <v>0</v>
      </c>
      <c r="Z30" s="5">
        <v>2022</v>
      </c>
      <c r="AA30" s="14">
        <v>100</v>
      </c>
      <c r="AB30" s="5">
        <v>2022</v>
      </c>
      <c r="AC30" s="14">
        <v>80.8</v>
      </c>
      <c r="AD30" s="5">
        <v>2022</v>
      </c>
    </row>
    <row r="31" spans="1:30" ht="12.75" customHeight="1" x14ac:dyDescent="0.25">
      <c r="A31" s="5" t="s">
        <v>3044</v>
      </c>
      <c r="B31" s="5" t="s">
        <v>1377</v>
      </c>
      <c r="C31" s="5" t="s">
        <v>679</v>
      </c>
      <c r="D31" s="5" t="s">
        <v>620</v>
      </c>
      <c r="E31" s="6" t="s">
        <v>3062</v>
      </c>
      <c r="F31" s="4" t="s">
        <v>3067</v>
      </c>
      <c r="G31" s="4">
        <v>1</v>
      </c>
      <c r="H31" s="4">
        <v>1</v>
      </c>
      <c r="I31" s="4" t="s">
        <v>3090</v>
      </c>
      <c r="J31" s="8">
        <f t="shared" si="0"/>
        <v>9</v>
      </c>
      <c r="K31" s="8">
        <f t="shared" si="1"/>
        <v>1</v>
      </c>
      <c r="L31" s="4"/>
      <c r="M31" s="13">
        <v>0.7</v>
      </c>
      <c r="N31" s="5">
        <v>2022</v>
      </c>
      <c r="O31" s="12">
        <v>59.93</v>
      </c>
      <c r="P31" s="5">
        <v>2022</v>
      </c>
      <c r="Q31" s="12">
        <v>10.96</v>
      </c>
      <c r="R31" s="5">
        <v>2022</v>
      </c>
      <c r="S31" s="12">
        <v>36.313868613138681</v>
      </c>
      <c r="T31" s="5">
        <v>2022</v>
      </c>
      <c r="U31" s="12"/>
      <c r="W31" s="12"/>
      <c r="Y31" s="12">
        <v>0</v>
      </c>
      <c r="Z31" s="5">
        <v>2022</v>
      </c>
      <c r="AA31" s="14">
        <v>55.732484076433117</v>
      </c>
      <c r="AB31" s="5">
        <v>2022</v>
      </c>
      <c r="AC31" s="14">
        <v>48.07</v>
      </c>
      <c r="AD31" s="5">
        <v>2022</v>
      </c>
    </row>
    <row r="32" spans="1:30" ht="12.75" customHeight="1" x14ac:dyDescent="0.25">
      <c r="A32" s="5" t="s">
        <v>3045</v>
      </c>
      <c r="B32" s="5" t="s">
        <v>23</v>
      </c>
      <c r="C32" s="5" t="s">
        <v>708</v>
      </c>
      <c r="D32" s="5" t="s">
        <v>620</v>
      </c>
      <c r="E32" s="4" t="s">
        <v>3058</v>
      </c>
      <c r="F32" s="5" t="s">
        <v>3068</v>
      </c>
      <c r="G32" s="5">
        <v>3</v>
      </c>
      <c r="H32" s="5">
        <v>1</v>
      </c>
      <c r="I32" s="5" t="s">
        <v>3091</v>
      </c>
      <c r="J32" s="8">
        <f t="shared" si="0"/>
        <v>1</v>
      </c>
      <c r="K32" s="8">
        <f t="shared" si="1"/>
        <v>1</v>
      </c>
      <c r="L32" s="4" t="str">
        <f t="shared" si="2"/>
        <v/>
      </c>
      <c r="M32" s="13">
        <v>0.44</v>
      </c>
      <c r="N32" s="5">
        <v>2021</v>
      </c>
      <c r="O32" s="12">
        <v>68.02</v>
      </c>
      <c r="P32" s="5">
        <v>2021</v>
      </c>
      <c r="Q32" s="12">
        <v>10.73</v>
      </c>
      <c r="R32" s="5">
        <v>2021</v>
      </c>
      <c r="S32" s="12">
        <v>54.426840633737186</v>
      </c>
      <c r="T32" s="5">
        <v>2021</v>
      </c>
      <c r="U32" s="12"/>
      <c r="W32" s="12"/>
      <c r="Y32" s="12">
        <v>0</v>
      </c>
      <c r="Z32" s="5">
        <v>2021</v>
      </c>
      <c r="AA32" s="14">
        <v>0</v>
      </c>
      <c r="AB32" s="5">
        <v>2021</v>
      </c>
      <c r="AC32" s="14">
        <v>49.47</v>
      </c>
      <c r="AD32" s="5">
        <v>2021</v>
      </c>
    </row>
    <row r="33" spans="1:30" ht="12.75" customHeight="1" x14ac:dyDescent="0.25">
      <c r="A33" s="5" t="s">
        <v>3046</v>
      </c>
      <c r="B33" s="5" t="s">
        <v>13</v>
      </c>
      <c r="C33" s="5" t="s">
        <v>851</v>
      </c>
      <c r="D33" s="5" t="s">
        <v>620</v>
      </c>
      <c r="E33" s="4" t="s">
        <v>3059</v>
      </c>
      <c r="F33" s="5" t="s">
        <v>3069</v>
      </c>
      <c r="G33" s="5">
        <v>1</v>
      </c>
      <c r="H33" s="5">
        <v>1</v>
      </c>
      <c r="I33" s="5" t="s">
        <v>3084</v>
      </c>
      <c r="J33" s="8">
        <f t="shared" si="0"/>
        <v>1</v>
      </c>
      <c r="K33" s="8">
        <f t="shared" si="1"/>
        <v>1</v>
      </c>
      <c r="L33" s="4" t="str">
        <f t="shared" si="2"/>
        <v/>
      </c>
      <c r="M33" s="13">
        <v>0.54</v>
      </c>
      <c r="N33" s="5">
        <v>2022</v>
      </c>
      <c r="O33" s="12">
        <v>30.06</v>
      </c>
      <c r="P33" s="5">
        <v>2022</v>
      </c>
      <c r="Q33" s="12">
        <v>4.7699999999999996</v>
      </c>
      <c r="R33" s="5">
        <v>2022</v>
      </c>
      <c r="S33" s="12">
        <v>61.635220125786169</v>
      </c>
      <c r="T33" s="5">
        <v>2022</v>
      </c>
      <c r="U33" s="12"/>
      <c r="W33" s="12"/>
      <c r="Y33" s="12">
        <v>0</v>
      </c>
      <c r="Z33" s="5">
        <v>2022</v>
      </c>
      <c r="AA33" s="14">
        <v>0</v>
      </c>
      <c r="AB33" s="5">
        <v>2022</v>
      </c>
      <c r="AC33" s="14">
        <v>1.32</v>
      </c>
      <c r="AD33" s="5">
        <v>2022</v>
      </c>
    </row>
    <row r="34" spans="1:30" ht="12.75" customHeight="1" x14ac:dyDescent="0.25">
      <c r="A34" s="5" t="s">
        <v>3047</v>
      </c>
      <c r="B34" s="5" t="s">
        <v>954</v>
      </c>
      <c r="C34" s="5" t="s">
        <v>953</v>
      </c>
      <c r="D34" s="5" t="s">
        <v>620</v>
      </c>
      <c r="E34" s="4" t="s">
        <v>3351</v>
      </c>
      <c r="F34" s="4" t="s">
        <v>3070</v>
      </c>
      <c r="G34" s="5">
        <v>2</v>
      </c>
      <c r="H34" s="5">
        <v>1</v>
      </c>
      <c r="I34" s="4" t="s">
        <v>3091</v>
      </c>
      <c r="J34" s="8">
        <f t="shared" si="0"/>
        <v>1</v>
      </c>
      <c r="K34" s="8">
        <f t="shared" si="1"/>
        <v>1</v>
      </c>
      <c r="L34" s="4"/>
      <c r="M34" s="13">
        <v>0.38</v>
      </c>
      <c r="N34" s="5">
        <v>2021</v>
      </c>
      <c r="O34" s="12">
        <v>92.3</v>
      </c>
      <c r="P34" s="5">
        <v>2021</v>
      </c>
      <c r="Q34" s="12">
        <v>15.52</v>
      </c>
      <c r="R34" s="5">
        <v>2021</v>
      </c>
      <c r="S34" s="12">
        <v>34.085051546391753</v>
      </c>
      <c r="T34" s="5">
        <v>2021</v>
      </c>
      <c r="U34" s="12"/>
      <c r="W34" s="12"/>
      <c r="Y34" s="12">
        <v>0</v>
      </c>
      <c r="Z34" s="5">
        <v>2021</v>
      </c>
      <c r="AA34" s="14">
        <v>100</v>
      </c>
      <c r="AB34" s="5">
        <v>2021</v>
      </c>
      <c r="AC34" s="14">
        <v>91.33</v>
      </c>
      <c r="AD34" s="5">
        <v>2021</v>
      </c>
    </row>
    <row r="35" spans="1:30" ht="12.75" customHeight="1" x14ac:dyDescent="0.25">
      <c r="A35" s="5" t="s">
        <v>3048</v>
      </c>
      <c r="B35" s="5" t="s">
        <v>954</v>
      </c>
      <c r="C35" s="5" t="s">
        <v>953</v>
      </c>
      <c r="D35" s="5" t="s">
        <v>620</v>
      </c>
      <c r="E35" s="4" t="s">
        <v>3060</v>
      </c>
      <c r="F35" s="5" t="s">
        <v>3071</v>
      </c>
      <c r="G35" s="5">
        <v>2</v>
      </c>
      <c r="H35" s="5">
        <v>1</v>
      </c>
      <c r="I35" s="5" t="s">
        <v>3092</v>
      </c>
      <c r="J35" s="8">
        <f t="shared" si="0"/>
        <v>1</v>
      </c>
      <c r="K35" s="8">
        <f t="shared" si="1"/>
        <v>1</v>
      </c>
      <c r="L35" s="4" t="str">
        <f t="shared" si="2"/>
        <v/>
      </c>
      <c r="M35" s="13">
        <v>0.37</v>
      </c>
      <c r="N35" s="5">
        <v>2021</v>
      </c>
      <c r="O35" s="12">
        <v>61.7</v>
      </c>
      <c r="P35" s="5">
        <v>2021</v>
      </c>
      <c r="Q35" s="12">
        <v>11.77</v>
      </c>
      <c r="R35" s="5">
        <v>2021</v>
      </c>
      <c r="S35" s="12">
        <v>49.617672047578594</v>
      </c>
      <c r="T35" s="5">
        <v>2021</v>
      </c>
      <c r="U35" s="12"/>
      <c r="W35" s="12"/>
      <c r="Y35" s="12">
        <v>0</v>
      </c>
      <c r="Z35" s="5">
        <v>2021</v>
      </c>
      <c r="AA35" s="14">
        <v>100</v>
      </c>
      <c r="AB35" s="5">
        <v>2021</v>
      </c>
      <c r="AC35" s="14">
        <v>56.46</v>
      </c>
      <c r="AD35" s="5">
        <v>2021</v>
      </c>
    </row>
    <row r="36" spans="1:30" ht="12.75" customHeight="1" x14ac:dyDescent="0.25">
      <c r="A36" s="5" t="s">
        <v>3049</v>
      </c>
      <c r="B36" s="5" t="s">
        <v>954</v>
      </c>
      <c r="C36" s="5" t="s">
        <v>953</v>
      </c>
      <c r="D36" s="5" t="s">
        <v>620</v>
      </c>
      <c r="E36" s="4" t="s">
        <v>3061</v>
      </c>
      <c r="F36" s="5" t="s">
        <v>3072</v>
      </c>
      <c r="G36" s="5">
        <v>2</v>
      </c>
      <c r="H36" s="5">
        <v>1</v>
      </c>
      <c r="I36" s="5" t="s">
        <v>3092</v>
      </c>
      <c r="J36" s="8">
        <f t="shared" si="0"/>
        <v>1</v>
      </c>
      <c r="K36" s="8">
        <f t="shared" si="1"/>
        <v>1</v>
      </c>
      <c r="L36" s="4" t="str">
        <f t="shared" si="2"/>
        <v/>
      </c>
      <c r="M36" s="13">
        <v>0.31</v>
      </c>
      <c r="N36" s="5">
        <v>2021</v>
      </c>
      <c r="O36" s="12">
        <v>58.36</v>
      </c>
      <c r="P36" s="5">
        <v>2021</v>
      </c>
      <c r="Q36" s="12">
        <v>19.189999999999998</v>
      </c>
      <c r="R36" s="5">
        <v>2021</v>
      </c>
      <c r="S36" s="12">
        <v>63.15789473684211</v>
      </c>
      <c r="T36" s="5">
        <v>2021</v>
      </c>
      <c r="U36" s="12"/>
      <c r="W36" s="12"/>
      <c r="Y36" s="12">
        <v>0</v>
      </c>
      <c r="Z36" s="5">
        <v>2021</v>
      </c>
      <c r="AA36" s="14">
        <v>0</v>
      </c>
      <c r="AB36" s="5">
        <v>2021</v>
      </c>
      <c r="AC36" s="14">
        <v>12.5</v>
      </c>
      <c r="AD36" s="5">
        <v>2021</v>
      </c>
    </row>
    <row r="37" spans="1:30" ht="12.75" customHeight="1" x14ac:dyDescent="0.25">
      <c r="A37" s="5" t="s">
        <v>3050</v>
      </c>
      <c r="B37" s="5" t="s">
        <v>542</v>
      </c>
      <c r="C37" s="5" t="s">
        <v>541</v>
      </c>
      <c r="D37" s="5" t="s">
        <v>620</v>
      </c>
      <c r="E37" s="4" t="s">
        <v>2982</v>
      </c>
      <c r="F37" s="5" t="s">
        <v>3073</v>
      </c>
      <c r="G37" s="5">
        <v>2</v>
      </c>
      <c r="H37" s="5">
        <v>2</v>
      </c>
      <c r="I37" s="5" t="s">
        <v>3093</v>
      </c>
      <c r="J37" s="8">
        <f t="shared" si="0"/>
        <v>2</v>
      </c>
      <c r="K37" s="8">
        <f t="shared" si="1"/>
        <v>1</v>
      </c>
      <c r="L37" s="4" t="str">
        <f t="shared" si="2"/>
        <v>Y</v>
      </c>
      <c r="M37" s="13">
        <v>0.97</v>
      </c>
      <c r="N37" s="5">
        <v>2022</v>
      </c>
      <c r="O37" s="12">
        <v>95.22</v>
      </c>
      <c r="P37" s="5">
        <v>2022</v>
      </c>
      <c r="Q37" s="12">
        <v>9.129999999999999</v>
      </c>
      <c r="R37" s="5">
        <v>2022</v>
      </c>
      <c r="S37" s="12">
        <v>39.649507119386648</v>
      </c>
      <c r="T37" s="5">
        <v>2022</v>
      </c>
      <c r="U37" s="12"/>
      <c r="W37" s="12"/>
      <c r="Y37" s="12">
        <v>0</v>
      </c>
      <c r="Z37" s="5">
        <v>2022</v>
      </c>
      <c r="AA37" s="14">
        <v>0</v>
      </c>
      <c r="AB37" s="5">
        <v>2022</v>
      </c>
      <c r="AC37" s="14">
        <v>1.33</v>
      </c>
      <c r="AD37" s="5">
        <v>2022</v>
      </c>
    </row>
    <row r="38" spans="1:30" ht="12.75" customHeight="1" x14ac:dyDescent="0.25">
      <c r="A38" s="5" t="s">
        <v>3051</v>
      </c>
      <c r="B38" s="5" t="s">
        <v>1314</v>
      </c>
      <c r="C38" s="5" t="s">
        <v>1313</v>
      </c>
      <c r="D38" s="5" t="s">
        <v>1038</v>
      </c>
      <c r="E38" s="6" t="s">
        <v>3062</v>
      </c>
      <c r="F38" s="4" t="s">
        <v>3074</v>
      </c>
      <c r="G38" s="4">
        <v>2</v>
      </c>
      <c r="H38" s="4">
        <v>3</v>
      </c>
      <c r="I38" s="4" t="s">
        <v>3094</v>
      </c>
      <c r="J38" s="8">
        <f t="shared" si="0"/>
        <v>9</v>
      </c>
      <c r="K38" s="8">
        <f t="shared" si="1"/>
        <v>1</v>
      </c>
      <c r="L38" s="4"/>
      <c r="M38" s="13">
        <v>1.05</v>
      </c>
      <c r="N38" s="5">
        <v>2021</v>
      </c>
      <c r="O38" s="12">
        <v>97.97</v>
      </c>
      <c r="P38" s="5">
        <v>2021</v>
      </c>
      <c r="Q38" s="12">
        <v>17.23</v>
      </c>
      <c r="R38" s="5">
        <v>2021</v>
      </c>
      <c r="S38" s="12">
        <v>41.091120139291931</v>
      </c>
      <c r="T38" s="5">
        <v>2021</v>
      </c>
      <c r="U38" s="12"/>
      <c r="W38" s="12"/>
      <c r="Y38" s="12">
        <v>93.384372716891832</v>
      </c>
      <c r="Z38" s="5">
        <v>2021</v>
      </c>
      <c r="AA38" s="14">
        <v>0</v>
      </c>
      <c r="AB38" s="5">
        <v>2021</v>
      </c>
      <c r="AC38" s="14">
        <v>93.04</v>
      </c>
      <c r="AD38" s="5">
        <v>2021</v>
      </c>
    </row>
    <row r="39" spans="1:30" ht="12.75" customHeight="1" x14ac:dyDescent="0.25">
      <c r="A39" s="5" t="s">
        <v>3052</v>
      </c>
      <c r="B39" s="5" t="s">
        <v>1314</v>
      </c>
      <c r="C39" s="5" t="s">
        <v>1313</v>
      </c>
      <c r="D39" s="5" t="s">
        <v>1038</v>
      </c>
      <c r="E39" s="6" t="s">
        <v>3062</v>
      </c>
      <c r="F39" s="4" t="s">
        <v>3075</v>
      </c>
      <c r="G39" s="4">
        <v>2</v>
      </c>
      <c r="H39" s="4">
        <v>2</v>
      </c>
      <c r="I39" s="4" t="s">
        <v>3095</v>
      </c>
      <c r="J39" s="8">
        <f t="shared" si="0"/>
        <v>9</v>
      </c>
      <c r="K39" s="8">
        <f t="shared" si="1"/>
        <v>1</v>
      </c>
      <c r="L39" s="4"/>
      <c r="M39" s="13">
        <v>1.41</v>
      </c>
      <c r="N39" s="5">
        <v>2021</v>
      </c>
      <c r="O39" s="12">
        <v>94.46</v>
      </c>
      <c r="P39" s="5">
        <v>2021</v>
      </c>
      <c r="Q39" s="12">
        <v>17.43</v>
      </c>
      <c r="R39" s="5">
        <v>2021</v>
      </c>
      <c r="S39" s="12">
        <v>44.922547332185886</v>
      </c>
      <c r="T39" s="5">
        <v>2021</v>
      </c>
      <c r="U39" s="12"/>
      <c r="W39" s="12"/>
      <c r="Y39" s="12">
        <v>0</v>
      </c>
      <c r="Z39" s="5">
        <v>2021</v>
      </c>
      <c r="AA39" s="14">
        <v>0</v>
      </c>
      <c r="AB39" s="5">
        <v>2021</v>
      </c>
      <c r="AC39" s="14">
        <v>25.84</v>
      </c>
      <c r="AD39" s="5">
        <v>2021</v>
      </c>
    </row>
    <row r="40" spans="1:30" ht="12.75" customHeight="1" x14ac:dyDescent="0.25">
      <c r="A40" s="5" t="s">
        <v>3053</v>
      </c>
      <c r="B40" s="5" t="s">
        <v>1314</v>
      </c>
      <c r="C40" s="5" t="s">
        <v>1313</v>
      </c>
      <c r="D40" s="5" t="s">
        <v>1038</v>
      </c>
      <c r="E40" s="6" t="s">
        <v>3062</v>
      </c>
      <c r="F40" s="4" t="s">
        <v>3076</v>
      </c>
      <c r="G40" s="4">
        <v>2</v>
      </c>
      <c r="H40" s="4">
        <v>3</v>
      </c>
      <c r="I40" s="4" t="s">
        <v>3096</v>
      </c>
      <c r="J40" s="8">
        <f t="shared" si="0"/>
        <v>9</v>
      </c>
      <c r="K40" s="8">
        <f t="shared" si="1"/>
        <v>1</v>
      </c>
      <c r="L40" s="4"/>
      <c r="M40" s="13">
        <v>1.28</v>
      </c>
      <c r="N40" s="5">
        <v>2021</v>
      </c>
      <c r="O40" s="12">
        <v>95.24</v>
      </c>
      <c r="P40" s="5">
        <v>2021</v>
      </c>
      <c r="Q40" s="12">
        <v>16.510000000000002</v>
      </c>
      <c r="R40" s="5">
        <v>2021</v>
      </c>
      <c r="S40" s="12">
        <v>38.098122350090854</v>
      </c>
      <c r="T40" s="5">
        <v>2021</v>
      </c>
      <c r="U40" s="12"/>
      <c r="W40" s="12"/>
      <c r="Y40" s="12">
        <v>0</v>
      </c>
      <c r="Z40" s="5">
        <v>2021</v>
      </c>
      <c r="AA40" s="14">
        <v>0</v>
      </c>
      <c r="AB40" s="5">
        <v>2021</v>
      </c>
      <c r="AC40" s="14">
        <v>10.6</v>
      </c>
      <c r="AD40" s="5">
        <v>2021</v>
      </c>
    </row>
    <row r="41" spans="1:30" ht="12.75" customHeight="1" x14ac:dyDescent="0.25">
      <c r="A41" s="5" t="s">
        <v>3054</v>
      </c>
      <c r="B41" s="5" t="s">
        <v>1314</v>
      </c>
      <c r="C41" s="5" t="s">
        <v>1313</v>
      </c>
      <c r="D41" s="5" t="s">
        <v>1038</v>
      </c>
      <c r="E41" s="6" t="s">
        <v>3062</v>
      </c>
      <c r="F41" s="4" t="s">
        <v>3077</v>
      </c>
      <c r="G41" s="4">
        <v>2</v>
      </c>
      <c r="H41" s="4">
        <v>1</v>
      </c>
      <c r="I41" s="4" t="s">
        <v>3091</v>
      </c>
      <c r="J41" s="8">
        <f t="shared" si="0"/>
        <v>9</v>
      </c>
      <c r="K41" s="8">
        <f t="shared" si="1"/>
        <v>1</v>
      </c>
      <c r="L41" s="4"/>
      <c r="M41" s="13">
        <v>1.22</v>
      </c>
      <c r="N41" s="5">
        <v>2021</v>
      </c>
      <c r="O41" s="12">
        <v>97.82</v>
      </c>
      <c r="P41" s="5">
        <v>2021</v>
      </c>
      <c r="Q41" s="12">
        <v>24.5</v>
      </c>
      <c r="R41" s="5">
        <v>2021</v>
      </c>
      <c r="S41" s="12">
        <v>49.346938775510203</v>
      </c>
      <c r="T41" s="5">
        <v>2021</v>
      </c>
      <c r="U41" s="12"/>
      <c r="W41" s="12"/>
      <c r="Y41" s="12">
        <v>0</v>
      </c>
      <c r="Z41" s="5">
        <v>2021</v>
      </c>
      <c r="AA41" s="14">
        <v>0</v>
      </c>
      <c r="AB41" s="5">
        <v>2021</v>
      </c>
      <c r="AC41" s="14">
        <v>12.29</v>
      </c>
      <c r="AD41" s="5">
        <v>2021</v>
      </c>
    </row>
    <row r="42" spans="1:30" ht="12.75" customHeight="1" x14ac:dyDescent="0.25">
      <c r="A42" s="5" t="s">
        <v>3055</v>
      </c>
      <c r="B42" s="5" t="s">
        <v>586</v>
      </c>
      <c r="C42" s="5" t="s">
        <v>585</v>
      </c>
      <c r="D42" s="5" t="s">
        <v>360</v>
      </c>
      <c r="E42" s="6" t="s">
        <v>3062</v>
      </c>
      <c r="F42" s="4" t="s">
        <v>3316</v>
      </c>
      <c r="G42" s="4">
        <v>2</v>
      </c>
      <c r="H42" s="4">
        <v>2</v>
      </c>
      <c r="I42" s="25" t="s">
        <v>3319</v>
      </c>
      <c r="J42" s="8">
        <f t="shared" si="0"/>
        <v>9</v>
      </c>
      <c r="K42" s="8">
        <f>COUNTIF(F:F,F42)</f>
        <v>1</v>
      </c>
      <c r="L42" s="4" t="s">
        <v>2678</v>
      </c>
      <c r="M42" s="13">
        <v>0.97</v>
      </c>
      <c r="N42" s="5">
        <v>2021</v>
      </c>
      <c r="O42" s="12">
        <v>34.82</v>
      </c>
      <c r="P42" s="5">
        <v>2021</v>
      </c>
      <c r="Q42" s="12">
        <v>8.07</v>
      </c>
      <c r="R42" s="5">
        <v>2021</v>
      </c>
      <c r="S42" s="12">
        <v>31.102850061957867</v>
      </c>
      <c r="T42" s="5">
        <v>2021</v>
      </c>
      <c r="U42" s="12"/>
      <c r="W42" s="12"/>
      <c r="Y42" s="12">
        <v>0</v>
      </c>
      <c r="Z42" s="5">
        <v>2021</v>
      </c>
      <c r="AA42" s="14">
        <v>0</v>
      </c>
      <c r="AB42" s="5">
        <v>2021</v>
      </c>
      <c r="AC42" s="14">
        <v>1.96</v>
      </c>
      <c r="AD42" s="5">
        <v>2021</v>
      </c>
    </row>
    <row r="43" spans="1:30" ht="12.75" customHeight="1" x14ac:dyDescent="0.25">
      <c r="A43" s="5" t="s">
        <v>1345</v>
      </c>
      <c r="B43" s="5" t="s">
        <v>34</v>
      </c>
      <c r="C43" s="5" t="s">
        <v>33</v>
      </c>
      <c r="D43" s="5" t="s">
        <v>35</v>
      </c>
      <c r="E43" s="5" t="s">
        <v>1346</v>
      </c>
      <c r="F43" s="4" t="s">
        <v>3315</v>
      </c>
      <c r="G43" s="5">
        <v>2</v>
      </c>
      <c r="H43" s="5">
        <v>2</v>
      </c>
      <c r="I43" s="5" t="s">
        <v>3101</v>
      </c>
      <c r="J43" s="8">
        <f t="shared" si="0"/>
        <v>1</v>
      </c>
      <c r="K43" s="8">
        <f t="shared" si="1"/>
        <v>1</v>
      </c>
      <c r="L43" s="4" t="str">
        <f t="shared" si="2"/>
        <v/>
      </c>
      <c r="M43" s="13">
        <v>1.1440026729034414</v>
      </c>
      <c r="N43" s="5">
        <f>2010-3</f>
        <v>2007</v>
      </c>
      <c r="O43" s="12">
        <v>100</v>
      </c>
      <c r="P43" s="5">
        <f>2010-3</f>
        <v>2007</v>
      </c>
      <c r="Q43" s="12">
        <v>5</v>
      </c>
      <c r="R43" s="5">
        <f>2010-3</f>
        <v>2007</v>
      </c>
      <c r="S43" s="12"/>
      <c r="U43" s="12">
        <v>12.15</v>
      </c>
      <c r="V43" s="5">
        <f>2010-3</f>
        <v>2007</v>
      </c>
      <c r="W43" s="12">
        <v>41.85</v>
      </c>
      <c r="X43" s="5">
        <f>2010-3</f>
        <v>2007</v>
      </c>
      <c r="Y43" s="12">
        <v>0</v>
      </c>
      <c r="Z43" s="5">
        <f>2010-3</f>
        <v>2007</v>
      </c>
      <c r="AA43" s="14">
        <v>100</v>
      </c>
      <c r="AB43" s="5">
        <f>2010-3</f>
        <v>2007</v>
      </c>
      <c r="AC43" s="14"/>
    </row>
    <row r="44" spans="1:30" ht="12.75" customHeight="1" x14ac:dyDescent="0.25">
      <c r="A44" s="5" t="s">
        <v>1454</v>
      </c>
      <c r="B44" s="5" t="s">
        <v>138</v>
      </c>
      <c r="C44" s="5" t="s">
        <v>137</v>
      </c>
      <c r="D44" s="5" t="s">
        <v>35</v>
      </c>
      <c r="E44" s="5" t="s">
        <v>1456</v>
      </c>
      <c r="F44" s="4" t="s">
        <v>1455</v>
      </c>
      <c r="G44" s="4" t="s">
        <v>1791</v>
      </c>
      <c r="H44" s="5">
        <v>1</v>
      </c>
      <c r="I44" s="4" t="s">
        <v>3102</v>
      </c>
      <c r="J44" s="15">
        <f t="shared" si="0"/>
        <v>1</v>
      </c>
      <c r="K44" s="15">
        <f t="shared" si="1"/>
        <v>1</v>
      </c>
      <c r="L44" s="4" t="s">
        <v>2678</v>
      </c>
      <c r="M44" s="13">
        <v>1.6000000014592852</v>
      </c>
      <c r="N44" s="5">
        <v>2008</v>
      </c>
      <c r="O44" s="12">
        <v>100</v>
      </c>
      <c r="P44" s="5">
        <v>2008</v>
      </c>
      <c r="Q44" s="12">
        <v>13</v>
      </c>
      <c r="R44" s="5">
        <v>2008</v>
      </c>
      <c r="S44" s="12"/>
      <c r="U44" s="12">
        <v>4.0000000000000563E-2</v>
      </c>
      <c r="V44" s="5">
        <v>2008</v>
      </c>
      <c r="W44" s="12">
        <v>9.9600000000000009</v>
      </c>
      <c r="X44" s="5">
        <v>2008</v>
      </c>
      <c r="Y44" s="12">
        <v>0</v>
      </c>
      <c r="Z44" s="5">
        <v>2008</v>
      </c>
      <c r="AA44" s="14">
        <v>100</v>
      </c>
      <c r="AB44" s="5">
        <v>2008</v>
      </c>
      <c r="AC44" s="14"/>
    </row>
    <row r="45" spans="1:30" ht="12.75" customHeight="1" x14ac:dyDescent="0.25">
      <c r="A45" s="5" t="s">
        <v>1354</v>
      </c>
      <c r="B45" s="5" t="s">
        <v>49</v>
      </c>
      <c r="C45" s="5" t="s">
        <v>48</v>
      </c>
      <c r="D45" s="5" t="s">
        <v>35</v>
      </c>
      <c r="E45" s="5" t="s">
        <v>49</v>
      </c>
      <c r="F45" s="5" t="s">
        <v>48</v>
      </c>
      <c r="G45" s="5">
        <v>0</v>
      </c>
      <c r="H45" s="5">
        <v>1</v>
      </c>
      <c r="I45" s="5" t="s">
        <v>3103</v>
      </c>
      <c r="J45" s="8">
        <f t="shared" si="0"/>
        <v>1</v>
      </c>
      <c r="K45" s="8">
        <f t="shared" si="1"/>
        <v>1</v>
      </c>
      <c r="L45" s="4" t="str">
        <f t="shared" si="2"/>
        <v/>
      </c>
      <c r="M45" s="13">
        <v>1.0999990999707991</v>
      </c>
      <c r="N45" s="5">
        <v>2009</v>
      </c>
      <c r="O45" s="12">
        <v>100</v>
      </c>
      <c r="P45" s="5">
        <v>2009</v>
      </c>
      <c r="Q45" s="12">
        <v>13.4</v>
      </c>
      <c r="R45" s="5">
        <v>2009</v>
      </c>
      <c r="S45" s="12"/>
      <c r="U45" s="12">
        <v>0</v>
      </c>
      <c r="V45" s="5">
        <v>2009</v>
      </c>
      <c r="W45" s="12">
        <v>5</v>
      </c>
      <c r="X45" s="5">
        <v>2009</v>
      </c>
      <c r="Y45" s="12">
        <v>0</v>
      </c>
      <c r="Z45" s="5">
        <v>2009</v>
      </c>
      <c r="AA45" s="14">
        <v>100</v>
      </c>
      <c r="AB45" s="5">
        <v>2009</v>
      </c>
      <c r="AC45" s="14"/>
    </row>
    <row r="46" spans="1:30" ht="12.75" customHeight="1" x14ac:dyDescent="0.25">
      <c r="A46" s="5" t="s">
        <v>1473</v>
      </c>
      <c r="B46" s="5" t="s">
        <v>483</v>
      </c>
      <c r="C46" s="5" t="s">
        <v>482</v>
      </c>
      <c r="D46" s="5" t="s">
        <v>360</v>
      </c>
      <c r="E46" s="5" t="s">
        <v>484</v>
      </c>
      <c r="F46" s="5" t="s">
        <v>481</v>
      </c>
      <c r="G46" s="5" t="s">
        <v>2708</v>
      </c>
      <c r="H46" s="5">
        <v>1</v>
      </c>
      <c r="I46" s="5" t="s">
        <v>3103</v>
      </c>
      <c r="J46" s="8">
        <f t="shared" si="0"/>
        <v>2</v>
      </c>
      <c r="K46" s="8">
        <f t="shared" si="1"/>
        <v>2</v>
      </c>
      <c r="L46" s="4" t="str">
        <f t="shared" si="2"/>
        <v>Y</v>
      </c>
      <c r="M46" s="13">
        <v>0.70000063150846514</v>
      </c>
      <c r="N46" s="5">
        <f>2010-3</f>
        <v>2007</v>
      </c>
      <c r="O46" s="12">
        <v>57</v>
      </c>
      <c r="P46" s="5">
        <f>2010-3</f>
        <v>2007</v>
      </c>
      <c r="Q46" s="12">
        <v>2</v>
      </c>
      <c r="R46" s="5">
        <f>2010-3</f>
        <v>2007</v>
      </c>
      <c r="S46" s="12"/>
      <c r="U46" s="12">
        <v>0</v>
      </c>
      <c r="V46" s="5">
        <f>2010-3</f>
        <v>2007</v>
      </c>
      <c r="W46" s="12">
        <v>0</v>
      </c>
      <c r="X46" s="5">
        <f>2010-3</f>
        <v>2007</v>
      </c>
      <c r="Y46" s="12">
        <v>0</v>
      </c>
      <c r="Z46" s="5">
        <f>2010-3</f>
        <v>2007</v>
      </c>
      <c r="AA46" s="14">
        <v>0</v>
      </c>
      <c r="AB46" s="5">
        <f>2010-3</f>
        <v>2007</v>
      </c>
      <c r="AC46" s="14"/>
    </row>
    <row r="47" spans="1:30" ht="12.75" customHeight="1" x14ac:dyDescent="0.25">
      <c r="A47" s="5" t="s">
        <v>1459</v>
      </c>
      <c r="B47" s="5" t="s">
        <v>23</v>
      </c>
      <c r="C47" s="5" t="s">
        <v>708</v>
      </c>
      <c r="D47" s="5" t="s">
        <v>620</v>
      </c>
      <c r="E47" s="5" t="s">
        <v>1460</v>
      </c>
      <c r="F47" s="5" t="s">
        <v>713</v>
      </c>
      <c r="G47" s="5">
        <v>3</v>
      </c>
      <c r="H47" s="5">
        <v>1</v>
      </c>
      <c r="I47" s="5" t="s">
        <v>1808</v>
      </c>
      <c r="J47" s="8">
        <f t="shared" si="0"/>
        <v>1</v>
      </c>
      <c r="K47" s="8">
        <f t="shared" si="1"/>
        <v>2</v>
      </c>
      <c r="L47" s="4" t="str">
        <f t="shared" si="2"/>
        <v>Y</v>
      </c>
      <c r="M47" s="13">
        <v>0.54794520547945214</v>
      </c>
      <c r="N47" s="5">
        <f>2010-3</f>
        <v>2007</v>
      </c>
      <c r="O47" s="12">
        <v>75</v>
      </c>
      <c r="P47" s="5">
        <f>2010-3</f>
        <v>2007</v>
      </c>
      <c r="Q47" s="12">
        <v>11</v>
      </c>
      <c r="R47" s="5">
        <f>2010-3</f>
        <v>2007</v>
      </c>
      <c r="S47" s="12"/>
      <c r="U47" s="12">
        <v>14</v>
      </c>
      <c r="V47" s="5">
        <f>2010-3</f>
        <v>2007</v>
      </c>
      <c r="W47" s="12">
        <v>0</v>
      </c>
      <c r="X47" s="5">
        <f>2010-3</f>
        <v>2007</v>
      </c>
      <c r="Y47" s="12">
        <v>0</v>
      </c>
      <c r="Z47" s="5">
        <f>2010-3</f>
        <v>2007</v>
      </c>
      <c r="AA47" s="14">
        <v>73</v>
      </c>
      <c r="AB47" s="5">
        <f>2010-3</f>
        <v>2007</v>
      </c>
      <c r="AC47" s="14"/>
    </row>
    <row r="48" spans="1:30" ht="12.75" customHeight="1" x14ac:dyDescent="0.25">
      <c r="A48" s="5" t="s">
        <v>1451</v>
      </c>
      <c r="B48" s="5" t="s">
        <v>335</v>
      </c>
      <c r="C48" s="5" t="s">
        <v>334</v>
      </c>
      <c r="D48" s="5" t="s">
        <v>35</v>
      </c>
      <c r="E48" s="5" t="s">
        <v>1453</v>
      </c>
      <c r="F48" s="5" t="s">
        <v>1452</v>
      </c>
      <c r="G48" s="5" t="s">
        <v>1790</v>
      </c>
      <c r="H48" s="5">
        <v>1</v>
      </c>
      <c r="I48" s="5" t="s">
        <v>3106</v>
      </c>
      <c r="J48" s="8">
        <f t="shared" si="0"/>
        <v>1</v>
      </c>
      <c r="K48" s="8">
        <f t="shared" si="1"/>
        <v>1</v>
      </c>
      <c r="L48" s="4" t="str">
        <f t="shared" si="2"/>
        <v/>
      </c>
      <c r="M48" s="13">
        <v>1.8708809852959658</v>
      </c>
      <c r="N48" s="5">
        <v>2013</v>
      </c>
      <c r="O48" s="12">
        <v>100</v>
      </c>
      <c r="P48" s="5">
        <v>2013</v>
      </c>
      <c r="Q48" s="12">
        <v>6</v>
      </c>
      <c r="R48" s="5">
        <v>2013</v>
      </c>
      <c r="S48" s="12"/>
      <c r="U48" s="12">
        <v>14.315</v>
      </c>
      <c r="V48" s="5">
        <v>2013</v>
      </c>
      <c r="W48" s="12">
        <v>20.684999999999999</v>
      </c>
      <c r="X48" s="5">
        <v>2013</v>
      </c>
      <c r="Y48" s="12">
        <v>0</v>
      </c>
      <c r="Z48" s="5">
        <v>2013</v>
      </c>
      <c r="AA48" s="14">
        <v>98</v>
      </c>
      <c r="AB48" s="5">
        <v>2013</v>
      </c>
      <c r="AC48" s="14"/>
    </row>
    <row r="49" spans="1:29" ht="12.75" customHeight="1" x14ac:dyDescent="0.25">
      <c r="A49" s="5" t="s">
        <v>1355</v>
      </c>
      <c r="B49" s="5" t="s">
        <v>1108</v>
      </c>
      <c r="C49" s="5" t="s">
        <v>1107</v>
      </c>
      <c r="D49" s="5" t="s">
        <v>1038</v>
      </c>
      <c r="E49" s="5" t="s">
        <v>1357</v>
      </c>
      <c r="F49" s="5" t="s">
        <v>1356</v>
      </c>
      <c r="G49" s="5">
        <v>2</v>
      </c>
      <c r="H49" s="5">
        <v>1</v>
      </c>
      <c r="I49" s="5" t="s">
        <v>1809</v>
      </c>
      <c r="J49" s="8">
        <f t="shared" si="0"/>
        <v>1</v>
      </c>
      <c r="K49" s="8">
        <f t="shared" si="1"/>
        <v>1</v>
      </c>
      <c r="L49" s="4" t="str">
        <f t="shared" si="2"/>
        <v/>
      </c>
      <c r="M49" s="13">
        <v>1.0877462712204893</v>
      </c>
      <c r="N49" s="5">
        <f>2010-3</f>
        <v>2007</v>
      </c>
      <c r="O49" s="12">
        <v>82</v>
      </c>
      <c r="P49" s="5">
        <f>2010-3</f>
        <v>2007</v>
      </c>
      <c r="Q49" s="12">
        <v>11</v>
      </c>
      <c r="R49" s="5">
        <f>2010-3</f>
        <v>2007</v>
      </c>
      <c r="S49" s="12"/>
      <c r="U49" s="12">
        <v>0</v>
      </c>
      <c r="V49" s="5">
        <f>2010-3</f>
        <v>2007</v>
      </c>
      <c r="W49" s="12">
        <v>0.6097560975609756</v>
      </c>
      <c r="X49" s="5">
        <f>2010-3</f>
        <v>2007</v>
      </c>
      <c r="Y49" s="12">
        <v>0</v>
      </c>
      <c r="Z49" s="5">
        <f>2010-3</f>
        <v>2007</v>
      </c>
      <c r="AA49" s="14">
        <v>100</v>
      </c>
      <c r="AB49" s="5">
        <f>2010-3</f>
        <v>2007</v>
      </c>
      <c r="AC49" s="14"/>
    </row>
    <row r="50" spans="1:29" ht="12.75" customHeight="1" x14ac:dyDescent="0.25">
      <c r="A50" s="5" t="s">
        <v>1465</v>
      </c>
      <c r="B50" s="5" t="s">
        <v>1466</v>
      </c>
      <c r="C50" s="5" t="s">
        <v>867</v>
      </c>
      <c r="D50" s="5" t="s">
        <v>360</v>
      </c>
      <c r="E50" s="5" t="s">
        <v>868</v>
      </c>
      <c r="F50" s="5" t="s">
        <v>2271</v>
      </c>
      <c r="G50" s="5" t="s">
        <v>1791</v>
      </c>
      <c r="H50" s="5">
        <v>2</v>
      </c>
      <c r="I50" s="5" t="s">
        <v>3108</v>
      </c>
      <c r="J50" s="8">
        <f t="shared" si="0"/>
        <v>3</v>
      </c>
      <c r="K50" s="8">
        <f t="shared" si="1"/>
        <v>1</v>
      </c>
      <c r="L50" s="4" t="str">
        <f t="shared" si="2"/>
        <v>Y</v>
      </c>
      <c r="M50" s="13">
        <v>0.54207275068041416</v>
      </c>
      <c r="N50" s="5">
        <v>2010</v>
      </c>
      <c r="O50" s="12">
        <v>83</v>
      </c>
      <c r="P50" s="5">
        <v>2010</v>
      </c>
      <c r="Q50" s="12">
        <v>8</v>
      </c>
      <c r="R50" s="5">
        <v>2010</v>
      </c>
      <c r="S50" s="12"/>
      <c r="U50" s="12">
        <v>0.1875</v>
      </c>
      <c r="V50" s="5">
        <v>2010</v>
      </c>
      <c r="W50" s="12">
        <v>3.3885542168674698</v>
      </c>
      <c r="X50" s="5">
        <v>2010</v>
      </c>
      <c r="Y50" s="12">
        <v>0</v>
      </c>
      <c r="Z50" s="5">
        <v>2010</v>
      </c>
      <c r="AA50" s="14">
        <v>0</v>
      </c>
      <c r="AB50" s="5">
        <v>2010</v>
      </c>
      <c r="AC50" s="14"/>
    </row>
    <row r="51" spans="1:29" ht="12.75" customHeight="1" x14ac:dyDescent="0.25">
      <c r="A51" s="5" t="s">
        <v>1487</v>
      </c>
      <c r="B51" s="5" t="s">
        <v>1266</v>
      </c>
      <c r="C51" s="5" t="s">
        <v>1265</v>
      </c>
      <c r="D51" s="5" t="s">
        <v>1038</v>
      </c>
      <c r="E51" s="5" t="s">
        <v>1489</v>
      </c>
      <c r="F51" s="5" t="s">
        <v>1488</v>
      </c>
      <c r="G51" s="5">
        <v>3</v>
      </c>
      <c r="H51" s="5">
        <v>1</v>
      </c>
      <c r="I51" s="5" t="s">
        <v>3109</v>
      </c>
      <c r="J51" s="8">
        <f t="shared" si="0"/>
        <v>1</v>
      </c>
      <c r="K51" s="8">
        <f t="shared" si="1"/>
        <v>1</v>
      </c>
      <c r="L51" s="4" t="str">
        <f t="shared" si="2"/>
        <v/>
      </c>
      <c r="M51" s="13">
        <v>0.66302361918304253</v>
      </c>
      <c r="N51" s="5">
        <f>2010-3</f>
        <v>2007</v>
      </c>
      <c r="O51" s="12">
        <v>78</v>
      </c>
      <c r="P51" s="5">
        <f>2010-3</f>
        <v>2007</v>
      </c>
      <c r="Q51" s="12">
        <v>9</v>
      </c>
      <c r="R51" s="5">
        <f>2010-3</f>
        <v>2007</v>
      </c>
      <c r="S51" s="12"/>
      <c r="U51" s="12">
        <v>0</v>
      </c>
      <c r="V51" s="5">
        <f>2010-3</f>
        <v>2007</v>
      </c>
      <c r="W51" s="12">
        <v>1.2820512820512819</v>
      </c>
      <c r="X51" s="5">
        <f>2010-3</f>
        <v>2007</v>
      </c>
      <c r="Y51" s="12">
        <v>0</v>
      </c>
      <c r="Z51" s="5">
        <f>2010-3</f>
        <v>2007</v>
      </c>
      <c r="AA51" s="14">
        <v>0</v>
      </c>
      <c r="AB51" s="5">
        <f>2010-3</f>
        <v>2007</v>
      </c>
      <c r="AC51" s="14"/>
    </row>
    <row r="52" spans="1:29" ht="12.75" customHeight="1" x14ac:dyDescent="0.25">
      <c r="A52" s="5" t="s">
        <v>1468</v>
      </c>
      <c r="B52" s="5" t="s">
        <v>1654</v>
      </c>
      <c r="C52" s="5" t="s">
        <v>1471</v>
      </c>
      <c r="D52" s="5" t="s">
        <v>1038</v>
      </c>
      <c r="E52" s="5" t="s">
        <v>1470</v>
      </c>
      <c r="F52" s="5" t="s">
        <v>1469</v>
      </c>
      <c r="G52" s="5">
        <v>1</v>
      </c>
      <c r="H52" s="5">
        <v>1</v>
      </c>
      <c r="I52" s="5" t="s">
        <v>3103</v>
      </c>
      <c r="J52" s="8">
        <f t="shared" si="0"/>
        <v>1</v>
      </c>
      <c r="K52" s="8">
        <f t="shared" si="1"/>
        <v>1</v>
      </c>
      <c r="L52" s="4" t="str">
        <f t="shared" si="2"/>
        <v/>
      </c>
      <c r="M52" s="13">
        <v>0.59655324790101638</v>
      </c>
      <c r="N52" s="5">
        <f>2010-3</f>
        <v>2007</v>
      </c>
      <c r="O52" s="12">
        <v>100</v>
      </c>
      <c r="P52" s="5">
        <f>2010-3</f>
        <v>2007</v>
      </c>
      <c r="Q52" s="12">
        <v>26</v>
      </c>
      <c r="R52" s="5">
        <f>2010-3</f>
        <v>2007</v>
      </c>
      <c r="S52" s="12"/>
      <c r="U52" s="12">
        <v>0</v>
      </c>
      <c r="V52" s="5">
        <f>2010-3</f>
        <v>2007</v>
      </c>
      <c r="W52" s="12">
        <v>2.5</v>
      </c>
      <c r="X52" s="5">
        <f>2010-3</f>
        <v>2007</v>
      </c>
      <c r="Y52" s="12">
        <v>0</v>
      </c>
      <c r="Z52" s="5">
        <f>2010-3</f>
        <v>2007</v>
      </c>
      <c r="AA52" s="14">
        <v>100</v>
      </c>
      <c r="AB52" s="5">
        <f>2010-3</f>
        <v>2007</v>
      </c>
      <c r="AC52" s="14"/>
    </row>
    <row r="53" spans="1:29" ht="12.75" customHeight="1" x14ac:dyDescent="0.25">
      <c r="A53" s="5" t="s">
        <v>1475</v>
      </c>
      <c r="B53" s="5" t="s">
        <v>1477</v>
      </c>
      <c r="C53" s="5" t="s">
        <v>1479</v>
      </c>
      <c r="D53" s="5" t="s">
        <v>1038</v>
      </c>
      <c r="E53" s="5" t="s">
        <v>1478</v>
      </c>
      <c r="F53" s="5" t="s">
        <v>1476</v>
      </c>
      <c r="G53" s="5">
        <v>1</v>
      </c>
      <c r="H53" s="5">
        <v>3</v>
      </c>
      <c r="I53" s="5" t="s">
        <v>3110</v>
      </c>
      <c r="J53" s="8">
        <f t="shared" si="0"/>
        <v>1</v>
      </c>
      <c r="K53" s="8">
        <f t="shared" si="1"/>
        <v>1</v>
      </c>
      <c r="L53" s="4" t="str">
        <f t="shared" si="2"/>
        <v/>
      </c>
      <c r="M53" s="13">
        <v>0.77726436311592717</v>
      </c>
      <c r="N53" s="5">
        <v>2009</v>
      </c>
      <c r="O53" s="12">
        <v>100</v>
      </c>
      <c r="P53" s="5">
        <v>2009</v>
      </c>
      <c r="Q53" s="12">
        <v>16</v>
      </c>
      <c r="R53" s="5">
        <v>2009</v>
      </c>
      <c r="S53" s="12"/>
      <c r="U53" s="12">
        <v>0</v>
      </c>
      <c r="V53" s="5">
        <v>2009</v>
      </c>
      <c r="W53" s="12">
        <v>0</v>
      </c>
      <c r="X53" s="5">
        <v>2009</v>
      </c>
      <c r="Y53" s="12">
        <v>0</v>
      </c>
      <c r="Z53" s="5">
        <v>2009</v>
      </c>
      <c r="AA53" s="14">
        <v>100</v>
      </c>
      <c r="AB53" s="5">
        <v>2009</v>
      </c>
      <c r="AC53" s="14"/>
    </row>
    <row r="54" spans="1:29" ht="12.75" customHeight="1" x14ac:dyDescent="0.25">
      <c r="A54" s="5" t="s">
        <v>1495</v>
      </c>
      <c r="B54" s="5" t="s">
        <v>11</v>
      </c>
      <c r="C54" s="5" t="s">
        <v>570</v>
      </c>
      <c r="D54" s="5" t="s">
        <v>360</v>
      </c>
      <c r="E54" s="5" t="s">
        <v>1496</v>
      </c>
      <c r="F54" s="5" t="s">
        <v>569</v>
      </c>
      <c r="G54" s="5">
        <v>1</v>
      </c>
      <c r="H54" s="5">
        <v>1</v>
      </c>
      <c r="I54" s="5" t="s">
        <v>3111</v>
      </c>
      <c r="J54" s="8">
        <f t="shared" si="0"/>
        <v>1</v>
      </c>
      <c r="K54" s="8">
        <f t="shared" si="1"/>
        <v>3</v>
      </c>
      <c r="L54" s="4" t="str">
        <f t="shared" si="2"/>
        <v>Y</v>
      </c>
      <c r="M54" s="13">
        <v>0.95140572973618376</v>
      </c>
      <c r="N54" s="5">
        <v>2013</v>
      </c>
      <c r="O54" s="12">
        <v>40</v>
      </c>
      <c r="P54" s="5">
        <v>2013</v>
      </c>
      <c r="Q54" s="12">
        <v>16</v>
      </c>
      <c r="R54" s="5">
        <v>2013</v>
      </c>
      <c r="S54" s="12"/>
      <c r="U54" s="12">
        <v>0</v>
      </c>
      <c r="V54" s="5">
        <v>2013</v>
      </c>
      <c r="W54" s="12">
        <v>0</v>
      </c>
      <c r="X54" s="5">
        <v>2013</v>
      </c>
      <c r="Y54" s="12">
        <v>0</v>
      </c>
      <c r="Z54" s="5">
        <v>2013</v>
      </c>
      <c r="AA54" s="14">
        <v>0</v>
      </c>
      <c r="AB54" s="5">
        <v>2013</v>
      </c>
      <c r="AC54" s="14"/>
    </row>
    <row r="55" spans="1:29" ht="12.75" customHeight="1" x14ac:dyDescent="0.25">
      <c r="A55" s="5" t="s">
        <v>1461</v>
      </c>
      <c r="B55" s="5" t="s">
        <v>23</v>
      </c>
      <c r="C55" s="5" t="s">
        <v>708</v>
      </c>
      <c r="D55" s="5" t="s">
        <v>620</v>
      </c>
      <c r="E55" s="5" t="s">
        <v>711</v>
      </c>
      <c r="F55" s="5" t="s">
        <v>1462</v>
      </c>
      <c r="G55" s="5" t="s">
        <v>2708</v>
      </c>
      <c r="H55" s="5">
        <v>1</v>
      </c>
      <c r="I55" s="5" t="s">
        <v>3112</v>
      </c>
      <c r="J55" s="8">
        <f t="shared" si="0"/>
        <v>2</v>
      </c>
      <c r="K55" s="8">
        <f t="shared" si="1"/>
        <v>2</v>
      </c>
      <c r="L55" s="4" t="str">
        <f t="shared" si="2"/>
        <v>Y</v>
      </c>
      <c r="M55" s="13">
        <v>0.50007241902409649</v>
      </c>
      <c r="N55" s="5">
        <f>2010-3</f>
        <v>2007</v>
      </c>
      <c r="O55" s="12">
        <v>75</v>
      </c>
      <c r="P55" s="5">
        <f>2010-3</f>
        <v>2007</v>
      </c>
      <c r="Q55" s="12">
        <v>1</v>
      </c>
      <c r="R55" s="5">
        <f>2010-3</f>
        <v>2007</v>
      </c>
      <c r="S55" s="12"/>
      <c r="U55" s="12">
        <v>6</v>
      </c>
      <c r="V55" s="5">
        <f>2010-3</f>
        <v>2007</v>
      </c>
      <c r="W55" s="12">
        <v>0</v>
      </c>
      <c r="X55" s="5">
        <f>2010-3</f>
        <v>2007</v>
      </c>
      <c r="Y55" s="12">
        <v>0</v>
      </c>
      <c r="Z55" s="5">
        <f>2010-3</f>
        <v>2007</v>
      </c>
      <c r="AA55" s="14">
        <v>10</v>
      </c>
      <c r="AB55" s="5">
        <f>2010-3</f>
        <v>2007</v>
      </c>
      <c r="AC55" s="14"/>
    </row>
    <row r="56" spans="1:29" ht="12.75" customHeight="1" x14ac:dyDescent="0.25">
      <c r="A56" s="5" t="s">
        <v>1347</v>
      </c>
      <c r="B56" s="5" t="s">
        <v>25</v>
      </c>
      <c r="C56" s="5" t="s">
        <v>624</v>
      </c>
      <c r="D56" s="5" t="s">
        <v>360</v>
      </c>
      <c r="E56" s="5" t="s">
        <v>636</v>
      </c>
      <c r="F56" s="5" t="s">
        <v>635</v>
      </c>
      <c r="G56" s="5">
        <v>2</v>
      </c>
      <c r="H56" s="5">
        <v>2</v>
      </c>
      <c r="I56" s="5" t="s">
        <v>1810</v>
      </c>
      <c r="J56" s="8">
        <f t="shared" si="0"/>
        <v>2</v>
      </c>
      <c r="K56" s="8">
        <f t="shared" si="1"/>
        <v>1</v>
      </c>
      <c r="L56" s="4" t="str">
        <f t="shared" si="2"/>
        <v>Y</v>
      </c>
      <c r="M56" s="13">
        <v>0.54328235596555519</v>
      </c>
      <c r="N56" s="5">
        <f>2010-3</f>
        <v>2007</v>
      </c>
      <c r="O56" s="12">
        <v>55</v>
      </c>
      <c r="P56" s="5">
        <f>2010-3</f>
        <v>2007</v>
      </c>
      <c r="Q56" s="12">
        <v>4</v>
      </c>
      <c r="R56" s="5">
        <f>2010-3</f>
        <v>2007</v>
      </c>
      <c r="S56" s="12"/>
      <c r="U56" s="12">
        <v>1</v>
      </c>
      <c r="V56" s="5">
        <f>2010-3</f>
        <v>2007</v>
      </c>
      <c r="W56" s="12">
        <v>0</v>
      </c>
      <c r="X56" s="5">
        <f>2010-3</f>
        <v>2007</v>
      </c>
      <c r="Y56" s="12">
        <v>0</v>
      </c>
      <c r="Z56" s="5">
        <f>2010-3</f>
        <v>2007</v>
      </c>
      <c r="AA56" s="14">
        <v>55</v>
      </c>
      <c r="AB56" s="5">
        <f>2010-3</f>
        <v>2007</v>
      </c>
      <c r="AC56" s="14"/>
    </row>
    <row r="57" spans="1:29" ht="12.75" customHeight="1" x14ac:dyDescent="0.25">
      <c r="A57" s="5" t="s">
        <v>1484</v>
      </c>
      <c r="B57" s="5" t="s">
        <v>494</v>
      </c>
      <c r="C57" s="5" t="s">
        <v>493</v>
      </c>
      <c r="D57" s="5" t="s">
        <v>360</v>
      </c>
      <c r="E57" s="5" t="s">
        <v>1485</v>
      </c>
      <c r="F57" s="5" t="s">
        <v>3328</v>
      </c>
      <c r="G57" s="5">
        <v>4</v>
      </c>
      <c r="H57" s="5">
        <v>2</v>
      </c>
      <c r="I57" s="5" t="s">
        <v>1811</v>
      </c>
      <c r="J57" s="8">
        <f t="shared" si="0"/>
        <v>1</v>
      </c>
      <c r="K57" s="8">
        <f t="shared" si="1"/>
        <v>1</v>
      </c>
      <c r="L57" s="4" t="str">
        <f t="shared" si="2"/>
        <v/>
      </c>
      <c r="M57" s="13">
        <v>0.32490974729241878</v>
      </c>
      <c r="N57" s="5">
        <f>2010-3</f>
        <v>2007</v>
      </c>
      <c r="O57" s="12">
        <v>83</v>
      </c>
      <c r="P57" s="5">
        <f>2010-3</f>
        <v>2007</v>
      </c>
      <c r="Q57" s="12">
        <v>5</v>
      </c>
      <c r="R57" s="5">
        <f>2010-3</f>
        <v>2007</v>
      </c>
      <c r="S57" s="12"/>
      <c r="U57" s="12">
        <v>0</v>
      </c>
      <c r="V57" s="5">
        <f>2010-3</f>
        <v>2007</v>
      </c>
      <c r="W57" s="12">
        <v>2.4096385542168677</v>
      </c>
      <c r="X57" s="5">
        <f>2010-3</f>
        <v>2007</v>
      </c>
      <c r="Y57" s="12">
        <v>0</v>
      </c>
      <c r="Z57" s="5">
        <f>2010-3</f>
        <v>2007</v>
      </c>
      <c r="AA57" s="14">
        <v>88</v>
      </c>
      <c r="AB57" s="5">
        <f>2010-3</f>
        <v>2007</v>
      </c>
      <c r="AC57" s="14"/>
    </row>
    <row r="58" spans="1:29" ht="12.75" customHeight="1" x14ac:dyDescent="0.25">
      <c r="A58" s="5" t="s">
        <v>1472</v>
      </c>
      <c r="B58" s="5" t="s">
        <v>1235</v>
      </c>
      <c r="C58" s="5" t="s">
        <v>1234</v>
      </c>
      <c r="D58" s="5" t="s">
        <v>1038</v>
      </c>
      <c r="E58" s="5" t="s">
        <v>1236</v>
      </c>
      <c r="F58" s="5" t="s">
        <v>1233</v>
      </c>
      <c r="G58" s="5">
        <v>2</v>
      </c>
      <c r="H58" s="5">
        <v>2</v>
      </c>
      <c r="I58" s="5" t="s">
        <v>3113</v>
      </c>
      <c r="J58" s="8">
        <f t="shared" si="0"/>
        <v>2</v>
      </c>
      <c r="K58" s="8">
        <f t="shared" si="1"/>
        <v>2</v>
      </c>
      <c r="L58" s="4" t="str">
        <f t="shared" si="2"/>
        <v>Y</v>
      </c>
      <c r="M58" s="13">
        <v>1.1746069292435461</v>
      </c>
      <c r="N58" s="5">
        <v>2010</v>
      </c>
      <c r="O58" s="12">
        <v>95</v>
      </c>
      <c r="P58" s="5">
        <v>2010</v>
      </c>
      <c r="Q58" s="12">
        <v>10</v>
      </c>
      <c r="R58" s="5">
        <v>2010</v>
      </c>
      <c r="S58" s="12"/>
      <c r="U58" s="12">
        <v>0</v>
      </c>
      <c r="V58" s="5">
        <v>2010</v>
      </c>
      <c r="W58" s="12">
        <v>0</v>
      </c>
      <c r="X58" s="5">
        <v>2010</v>
      </c>
      <c r="Y58" s="12">
        <v>0</v>
      </c>
      <c r="Z58" s="5">
        <v>2010</v>
      </c>
      <c r="AA58" s="14">
        <v>100</v>
      </c>
      <c r="AB58" s="5">
        <v>2010</v>
      </c>
      <c r="AC58" s="14"/>
    </row>
    <row r="59" spans="1:29" ht="12.75" customHeight="1" x14ac:dyDescent="0.25">
      <c r="A59" s="5" t="s">
        <v>1457</v>
      </c>
      <c r="B59" s="5" t="s">
        <v>847</v>
      </c>
      <c r="C59" s="5" t="s">
        <v>846</v>
      </c>
      <c r="D59" s="5" t="s">
        <v>620</v>
      </c>
      <c r="E59" s="5" t="s">
        <v>848</v>
      </c>
      <c r="F59" s="5" t="s">
        <v>845</v>
      </c>
      <c r="G59" s="5">
        <v>1</v>
      </c>
      <c r="H59" s="5">
        <v>1</v>
      </c>
      <c r="I59" s="5" t="s">
        <v>3114</v>
      </c>
      <c r="J59" s="8">
        <f t="shared" si="0"/>
        <v>2</v>
      </c>
      <c r="K59" s="8">
        <f t="shared" si="1"/>
        <v>2</v>
      </c>
      <c r="L59" s="4" t="str">
        <f t="shared" si="2"/>
        <v>Y</v>
      </c>
      <c r="M59" s="13">
        <v>0.69198122772880277</v>
      </c>
      <c r="N59" s="5">
        <v>2010</v>
      </c>
      <c r="O59" s="12">
        <v>95</v>
      </c>
      <c r="P59" s="5">
        <v>2010</v>
      </c>
      <c r="Q59" s="12">
        <v>14.27</v>
      </c>
      <c r="R59" s="5">
        <v>2010</v>
      </c>
      <c r="S59" s="12"/>
      <c r="U59" s="12">
        <v>5</v>
      </c>
      <c r="V59" s="5">
        <v>2010</v>
      </c>
      <c r="W59" s="12">
        <v>0</v>
      </c>
      <c r="X59" s="5">
        <v>2010</v>
      </c>
      <c r="Y59" s="12">
        <v>0</v>
      </c>
      <c r="Z59" s="5">
        <v>2010</v>
      </c>
      <c r="AA59" s="14">
        <v>84</v>
      </c>
      <c r="AB59" s="5">
        <v>2010</v>
      </c>
      <c r="AC59" s="14"/>
    </row>
    <row r="60" spans="1:29" ht="12.75" customHeight="1" x14ac:dyDescent="0.25">
      <c r="A60" s="5" t="s">
        <v>1498</v>
      </c>
      <c r="B60" s="5" t="s">
        <v>586</v>
      </c>
      <c r="C60" s="5" t="s">
        <v>585</v>
      </c>
      <c r="D60" s="5" t="s">
        <v>360</v>
      </c>
      <c r="E60" s="5" t="s">
        <v>587</v>
      </c>
      <c r="F60" s="5" t="s">
        <v>3120</v>
      </c>
      <c r="G60" s="5">
        <v>2</v>
      </c>
      <c r="H60" s="5">
        <v>2</v>
      </c>
      <c r="I60" s="5" t="s">
        <v>3115</v>
      </c>
      <c r="J60" s="8">
        <f t="shared" si="0"/>
        <v>3</v>
      </c>
      <c r="K60" s="8">
        <f t="shared" si="1"/>
        <v>1</v>
      </c>
      <c r="L60" s="4" t="str">
        <f t="shared" si="2"/>
        <v>Y</v>
      </c>
      <c r="M60" s="13">
        <v>0.5</v>
      </c>
      <c r="N60" s="5">
        <v>2010</v>
      </c>
      <c r="O60" s="12">
        <v>50</v>
      </c>
      <c r="P60" s="5">
        <v>2010</v>
      </c>
      <c r="Q60" s="12">
        <v>7.8</v>
      </c>
      <c r="R60" s="5">
        <v>2010</v>
      </c>
      <c r="S60" s="12"/>
      <c r="U60" s="12">
        <v>0</v>
      </c>
      <c r="V60" s="5">
        <v>2010</v>
      </c>
      <c r="W60" s="12">
        <v>0</v>
      </c>
      <c r="X60" s="5">
        <v>2010</v>
      </c>
      <c r="Y60" s="12">
        <v>0</v>
      </c>
      <c r="Z60" s="5">
        <v>2010</v>
      </c>
      <c r="AA60" s="14">
        <v>55</v>
      </c>
      <c r="AB60" s="5">
        <v>2010</v>
      </c>
      <c r="AC60" s="14"/>
    </row>
    <row r="61" spans="1:29" ht="12.75" customHeight="1" x14ac:dyDescent="0.25">
      <c r="A61" s="5" t="s">
        <v>1369</v>
      </c>
      <c r="B61" s="5" t="s">
        <v>1124</v>
      </c>
      <c r="C61" s="5" t="s">
        <v>1123</v>
      </c>
      <c r="D61" s="5" t="s">
        <v>620</v>
      </c>
      <c r="E61" s="5" t="s">
        <v>1371</v>
      </c>
      <c r="F61" s="5" t="s">
        <v>1370</v>
      </c>
      <c r="G61" s="5">
        <v>3</v>
      </c>
      <c r="H61" s="5">
        <v>1</v>
      </c>
      <c r="I61" s="5" t="s">
        <v>3116</v>
      </c>
      <c r="J61" s="8">
        <f t="shared" si="0"/>
        <v>1</v>
      </c>
      <c r="K61" s="8">
        <f t="shared" si="1"/>
        <v>1</v>
      </c>
      <c r="L61" s="4" t="str">
        <f t="shared" si="2"/>
        <v/>
      </c>
      <c r="M61" s="13">
        <v>0.73392046970910063</v>
      </c>
      <c r="N61" s="5">
        <f>2010-3</f>
        <v>2007</v>
      </c>
      <c r="O61" s="12">
        <v>100</v>
      </c>
      <c r="P61" s="5">
        <f>2010-3</f>
        <v>2007</v>
      </c>
      <c r="Q61" s="12">
        <v>7</v>
      </c>
      <c r="R61" s="5">
        <f>2010-3</f>
        <v>2007</v>
      </c>
      <c r="S61" s="12"/>
      <c r="U61" s="12">
        <v>0</v>
      </c>
      <c r="V61" s="5">
        <f>2010-3</f>
        <v>2007</v>
      </c>
      <c r="W61" s="12">
        <v>0</v>
      </c>
      <c r="X61" s="5">
        <f>2010-3</f>
        <v>2007</v>
      </c>
      <c r="Y61" s="12">
        <v>0</v>
      </c>
      <c r="Z61" s="5">
        <f>2010-3</f>
        <v>2007</v>
      </c>
      <c r="AA61" s="14">
        <v>100</v>
      </c>
      <c r="AB61" s="5">
        <f>2010-3</f>
        <v>2007</v>
      </c>
      <c r="AC61" s="14"/>
    </row>
    <row r="62" spans="1:29" ht="12.75" customHeight="1" x14ac:dyDescent="0.25">
      <c r="A62" s="5" t="s">
        <v>1486</v>
      </c>
      <c r="B62" s="5" t="s">
        <v>21</v>
      </c>
      <c r="C62" s="5" t="s">
        <v>939</v>
      </c>
      <c r="D62" s="5" t="s">
        <v>620</v>
      </c>
      <c r="E62" s="5" t="s">
        <v>942</v>
      </c>
      <c r="F62" s="5" t="s">
        <v>941</v>
      </c>
      <c r="G62" s="5">
        <v>3</v>
      </c>
      <c r="H62" s="5">
        <v>1</v>
      </c>
      <c r="I62" s="5" t="s">
        <v>3117</v>
      </c>
      <c r="J62" s="8">
        <f t="shared" si="0"/>
        <v>1</v>
      </c>
      <c r="K62" s="8">
        <f t="shared" si="1"/>
        <v>1</v>
      </c>
      <c r="L62" s="4" t="str">
        <f t="shared" si="2"/>
        <v/>
      </c>
      <c r="M62" s="13">
        <v>0.64975247524752477</v>
      </c>
      <c r="N62" s="5">
        <v>2011</v>
      </c>
      <c r="O62" s="12">
        <v>77</v>
      </c>
      <c r="P62" s="5">
        <v>2011</v>
      </c>
      <c r="Q62" s="12">
        <v>12.25</v>
      </c>
      <c r="R62" s="5">
        <v>2011</v>
      </c>
      <c r="S62" s="12"/>
      <c r="U62" s="12">
        <v>8</v>
      </c>
      <c r="V62" s="5">
        <v>2011</v>
      </c>
      <c r="W62" s="12">
        <v>0</v>
      </c>
      <c r="X62" s="5">
        <v>2011</v>
      </c>
      <c r="Y62" s="12">
        <v>0</v>
      </c>
      <c r="Z62" s="5">
        <v>2011</v>
      </c>
      <c r="AA62" s="14">
        <v>18</v>
      </c>
      <c r="AB62" s="5">
        <v>2011</v>
      </c>
      <c r="AC62" s="14"/>
    </row>
    <row r="63" spans="1:29" ht="12.75" customHeight="1" x14ac:dyDescent="0.25">
      <c r="A63" s="5" t="s">
        <v>1513</v>
      </c>
      <c r="B63" s="5" t="s">
        <v>1030</v>
      </c>
      <c r="C63" s="5" t="s">
        <v>1029</v>
      </c>
      <c r="D63" s="5" t="s">
        <v>360</v>
      </c>
      <c r="E63" s="5" t="s">
        <v>1031</v>
      </c>
      <c r="F63" s="5" t="s">
        <v>1028</v>
      </c>
      <c r="G63" s="5">
        <v>2</v>
      </c>
      <c r="H63" s="5">
        <v>2</v>
      </c>
      <c r="I63" s="5" t="s">
        <v>3118</v>
      </c>
      <c r="J63" s="8">
        <f t="shared" si="0"/>
        <v>2</v>
      </c>
      <c r="K63" s="8">
        <f t="shared" si="1"/>
        <v>2</v>
      </c>
      <c r="L63" s="4" t="str">
        <f t="shared" si="2"/>
        <v>Y</v>
      </c>
      <c r="M63" s="13">
        <v>0.37606203199532379</v>
      </c>
      <c r="N63" s="5">
        <f>2010-3</f>
        <v>2007</v>
      </c>
      <c r="O63" s="12">
        <v>63</v>
      </c>
      <c r="P63" s="5">
        <f>2010-3</f>
        <v>2007</v>
      </c>
      <c r="Q63" s="12">
        <v>7</v>
      </c>
      <c r="R63" s="5">
        <f>2010-3</f>
        <v>2007</v>
      </c>
      <c r="S63" s="12"/>
      <c r="U63" s="12">
        <v>0</v>
      </c>
      <c r="V63" s="5">
        <f>2010-3</f>
        <v>2007</v>
      </c>
      <c r="W63" s="12">
        <v>6.3492063492063489</v>
      </c>
      <c r="X63" s="5">
        <f>2010-3</f>
        <v>2007</v>
      </c>
      <c r="Y63" s="12">
        <v>0</v>
      </c>
      <c r="Z63" s="5">
        <f>2010-3</f>
        <v>2007</v>
      </c>
      <c r="AA63" s="14">
        <v>45</v>
      </c>
      <c r="AB63" s="5">
        <f>2010-3</f>
        <v>2007</v>
      </c>
      <c r="AC63" s="14"/>
    </row>
    <row r="64" spans="1:29" ht="12.75" customHeight="1" x14ac:dyDescent="0.25">
      <c r="A64" s="5" t="s">
        <v>1480</v>
      </c>
      <c r="B64" s="5" t="s">
        <v>918</v>
      </c>
      <c r="C64" s="5" t="s">
        <v>917</v>
      </c>
      <c r="D64" s="5" t="s">
        <v>620</v>
      </c>
      <c r="E64" s="5" t="s">
        <v>919</v>
      </c>
      <c r="F64" s="5" t="s">
        <v>916</v>
      </c>
      <c r="G64" s="5">
        <v>2</v>
      </c>
      <c r="H64" s="5">
        <v>1</v>
      </c>
      <c r="I64" s="5" t="s">
        <v>3119</v>
      </c>
      <c r="J64" s="8">
        <f t="shared" si="0"/>
        <v>2</v>
      </c>
      <c r="K64" s="8">
        <f t="shared" si="1"/>
        <v>2</v>
      </c>
      <c r="L64" s="4" t="str">
        <f t="shared" si="2"/>
        <v>Y</v>
      </c>
      <c r="M64" s="13">
        <v>1.3263172796275109</v>
      </c>
      <c r="N64" s="5">
        <f>2010-3</f>
        <v>2007</v>
      </c>
      <c r="O64" s="12">
        <v>68</v>
      </c>
      <c r="P64" s="5">
        <f>2010-3</f>
        <v>2007</v>
      </c>
      <c r="Q64" s="12">
        <v>8</v>
      </c>
      <c r="R64" s="5">
        <f>2010-3</f>
        <v>2007</v>
      </c>
      <c r="S64" s="12"/>
      <c r="U64" s="12">
        <v>0</v>
      </c>
      <c r="V64" s="5">
        <f>2010-3</f>
        <v>2007</v>
      </c>
      <c r="W64" s="12">
        <v>0.73529411764705876</v>
      </c>
      <c r="X64" s="5">
        <f>2010-3</f>
        <v>2007</v>
      </c>
      <c r="Y64" s="12">
        <v>0</v>
      </c>
      <c r="Z64" s="5">
        <f>2010-3</f>
        <v>2007</v>
      </c>
      <c r="AA64" s="14">
        <v>100</v>
      </c>
      <c r="AB64" s="5">
        <f>2010-3</f>
        <v>2007</v>
      </c>
      <c r="AC64" s="14"/>
    </row>
    <row r="65" spans="1:29" ht="12.75" customHeight="1" x14ac:dyDescent="0.25">
      <c r="A65" s="5" t="s">
        <v>1474</v>
      </c>
      <c r="B65" s="5" t="s">
        <v>490</v>
      </c>
      <c r="C65" s="5" t="s">
        <v>489</v>
      </c>
      <c r="D65" s="5" t="s">
        <v>360</v>
      </c>
      <c r="E65" s="5" t="s">
        <v>491</v>
      </c>
      <c r="F65" s="5" t="s">
        <v>488</v>
      </c>
      <c r="G65" s="5">
        <v>2</v>
      </c>
      <c r="H65" s="5">
        <v>2</v>
      </c>
      <c r="I65" s="5" t="s">
        <v>1812</v>
      </c>
      <c r="J65" s="8">
        <f t="shared" si="0"/>
        <v>2</v>
      </c>
      <c r="K65" s="8">
        <f t="shared" si="1"/>
        <v>2</v>
      </c>
      <c r="L65" s="4" t="str">
        <f t="shared" si="2"/>
        <v>Y</v>
      </c>
      <c r="M65" s="13">
        <v>0.86613348674424007</v>
      </c>
      <c r="N65" s="5">
        <v>2009</v>
      </c>
      <c r="O65" s="12">
        <v>82</v>
      </c>
      <c r="P65" s="5">
        <v>2009</v>
      </c>
      <c r="Q65" s="12">
        <v>8</v>
      </c>
      <c r="R65" s="5">
        <v>2009</v>
      </c>
      <c r="S65" s="12"/>
      <c r="U65" s="12">
        <v>0</v>
      </c>
      <c r="V65" s="5">
        <v>2009</v>
      </c>
      <c r="W65" s="12">
        <v>0</v>
      </c>
      <c r="X65" s="5">
        <v>2009</v>
      </c>
      <c r="Y65" s="12">
        <v>0</v>
      </c>
      <c r="Z65" s="5">
        <v>2009</v>
      </c>
      <c r="AA65" s="14">
        <v>0</v>
      </c>
      <c r="AB65" s="5">
        <v>2009</v>
      </c>
      <c r="AC65" s="14"/>
    </row>
    <row r="66" spans="1:29" ht="12.75" customHeight="1" x14ac:dyDescent="0.25">
      <c r="A66" s="5" t="s">
        <v>1467</v>
      </c>
      <c r="B66" s="5" t="s">
        <v>465</v>
      </c>
      <c r="C66" s="5" t="s">
        <v>464</v>
      </c>
      <c r="D66" s="5" t="s">
        <v>360</v>
      </c>
      <c r="E66" s="5" t="s">
        <v>466</v>
      </c>
      <c r="F66" s="5" t="s">
        <v>463</v>
      </c>
      <c r="G66" s="5" t="s">
        <v>1790</v>
      </c>
      <c r="H66" s="5">
        <v>1</v>
      </c>
      <c r="I66" s="5" t="s">
        <v>1813</v>
      </c>
      <c r="J66" s="8">
        <f t="shared" si="0"/>
        <v>2</v>
      </c>
      <c r="K66" s="8">
        <f t="shared" si="1"/>
        <v>1</v>
      </c>
      <c r="L66" s="4" t="str">
        <f t="shared" si="2"/>
        <v>Y</v>
      </c>
      <c r="M66" s="13">
        <v>0.61705541157595956</v>
      </c>
      <c r="N66" s="5">
        <v>2013</v>
      </c>
      <c r="O66" s="12">
        <v>37</v>
      </c>
      <c r="P66" s="5">
        <v>2013</v>
      </c>
      <c r="Q66" s="12">
        <v>13</v>
      </c>
      <c r="R66" s="5">
        <v>2013</v>
      </c>
      <c r="S66" s="12"/>
      <c r="U66" s="12">
        <v>0</v>
      </c>
      <c r="V66" s="5">
        <v>2013</v>
      </c>
      <c r="W66" s="12">
        <v>0</v>
      </c>
      <c r="X66" s="5">
        <v>2013</v>
      </c>
      <c r="Y66" s="12">
        <v>0</v>
      </c>
      <c r="Z66" s="5">
        <v>2013</v>
      </c>
      <c r="AA66" s="14">
        <v>70</v>
      </c>
      <c r="AB66" s="5">
        <v>2013</v>
      </c>
      <c r="AC66" s="14"/>
    </row>
    <row r="67" spans="1:29" ht="12.75" customHeight="1" x14ac:dyDescent="0.25">
      <c r="A67" s="5" t="s">
        <v>1497</v>
      </c>
      <c r="B67" s="5" t="s">
        <v>11</v>
      </c>
      <c r="C67" s="5" t="s">
        <v>570</v>
      </c>
      <c r="D67" s="5" t="s">
        <v>360</v>
      </c>
      <c r="E67" s="5" t="s">
        <v>574</v>
      </c>
      <c r="F67" s="5" t="s">
        <v>573</v>
      </c>
      <c r="G67" s="5">
        <v>2</v>
      </c>
      <c r="H67" s="5">
        <v>1</v>
      </c>
      <c r="I67" s="5" t="s">
        <v>3121</v>
      </c>
      <c r="J67" s="8">
        <f t="shared" si="0"/>
        <v>3</v>
      </c>
      <c r="K67" s="8">
        <f t="shared" si="1"/>
        <v>3</v>
      </c>
      <c r="L67" s="4" t="str">
        <f t="shared" si="2"/>
        <v>Y</v>
      </c>
      <c r="M67" s="13">
        <v>0.77947683348999297</v>
      </c>
      <c r="N67" s="5">
        <f>2010-3</f>
        <v>2007</v>
      </c>
      <c r="O67" s="12">
        <v>60</v>
      </c>
      <c r="P67" s="5">
        <f>2010-3</f>
        <v>2007</v>
      </c>
      <c r="Q67" s="12">
        <v>9</v>
      </c>
      <c r="R67" s="5">
        <f>2010-3</f>
        <v>2007</v>
      </c>
      <c r="S67" s="12"/>
      <c r="U67" s="12">
        <v>0</v>
      </c>
      <c r="V67" s="5">
        <f>2010-3</f>
        <v>2007</v>
      </c>
      <c r="W67" s="12">
        <v>0</v>
      </c>
      <c r="X67" s="5">
        <f>2010-3</f>
        <v>2007</v>
      </c>
      <c r="Y67" s="12">
        <v>0</v>
      </c>
      <c r="Z67" s="5">
        <f>2010-3</f>
        <v>2007</v>
      </c>
      <c r="AA67" s="14">
        <v>87</v>
      </c>
      <c r="AB67" s="5">
        <f>2010-3</f>
        <v>2007</v>
      </c>
      <c r="AC67" s="14"/>
    </row>
    <row r="68" spans="1:29" ht="12.75" customHeight="1" x14ac:dyDescent="0.25">
      <c r="A68" s="5" t="s">
        <v>1464</v>
      </c>
      <c r="B68" s="5" t="s">
        <v>13</v>
      </c>
      <c r="C68" s="5" t="s">
        <v>851</v>
      </c>
      <c r="D68" s="5" t="s">
        <v>360</v>
      </c>
      <c r="E68" s="5" t="s">
        <v>16</v>
      </c>
      <c r="F68" s="5" t="s">
        <v>850</v>
      </c>
      <c r="G68" s="5">
        <v>1</v>
      </c>
      <c r="H68" s="5">
        <v>1</v>
      </c>
      <c r="I68" s="5" t="s">
        <v>3121</v>
      </c>
      <c r="J68" s="8">
        <f t="shared" si="0"/>
        <v>4</v>
      </c>
      <c r="K68" s="8">
        <f t="shared" si="1"/>
        <v>4</v>
      </c>
      <c r="L68" s="4" t="str">
        <f t="shared" si="2"/>
        <v>Y</v>
      </c>
      <c r="M68" s="13">
        <v>0.95890410958904104</v>
      </c>
      <c r="N68" s="5">
        <f>2010-3</f>
        <v>2007</v>
      </c>
      <c r="O68" s="12">
        <v>52</v>
      </c>
      <c r="P68" s="5">
        <f>2010-3</f>
        <v>2007</v>
      </c>
      <c r="Q68" s="12">
        <v>16.100000000000001</v>
      </c>
      <c r="R68" s="5">
        <f>2010-3</f>
        <v>2007</v>
      </c>
      <c r="S68" s="12"/>
      <c r="U68" s="12">
        <v>0</v>
      </c>
      <c r="V68" s="5">
        <f>2010-3</f>
        <v>2007</v>
      </c>
      <c r="W68" s="12">
        <v>0</v>
      </c>
      <c r="X68" s="5">
        <f>2010-3</f>
        <v>2007</v>
      </c>
      <c r="Y68" s="12">
        <v>0</v>
      </c>
      <c r="Z68" s="5">
        <f>2010-3</f>
        <v>2007</v>
      </c>
      <c r="AA68" s="14">
        <v>0</v>
      </c>
      <c r="AB68" s="5">
        <f>2010-3</f>
        <v>2007</v>
      </c>
      <c r="AC68" s="14"/>
    </row>
    <row r="69" spans="1:29" ht="12.75" customHeight="1" x14ac:dyDescent="0.25">
      <c r="A69" s="5" t="s">
        <v>1401</v>
      </c>
      <c r="B69" s="5" t="s">
        <v>1377</v>
      </c>
      <c r="C69" s="5" t="s">
        <v>679</v>
      </c>
      <c r="D69" s="5" t="s">
        <v>620</v>
      </c>
      <c r="E69" s="5" t="s">
        <v>1403</v>
      </c>
      <c r="F69" s="5" t="s">
        <v>1402</v>
      </c>
      <c r="G69" s="5">
        <v>2</v>
      </c>
      <c r="H69" s="5">
        <v>2</v>
      </c>
      <c r="I69" s="5" t="s">
        <v>3122</v>
      </c>
      <c r="J69" s="8">
        <f t="shared" si="0"/>
        <v>1</v>
      </c>
      <c r="K69" s="8">
        <f t="shared" si="1"/>
        <v>1</v>
      </c>
      <c r="L69" s="4" t="str">
        <f t="shared" si="2"/>
        <v/>
      </c>
      <c r="M69" s="13">
        <v>0.49575994781474231</v>
      </c>
      <c r="N69" s="5">
        <v>2009</v>
      </c>
      <c r="O69" s="12">
        <v>100</v>
      </c>
      <c r="P69" s="5">
        <v>2009</v>
      </c>
      <c r="Q69" s="12">
        <v>12.5</v>
      </c>
      <c r="R69" s="5">
        <v>2009</v>
      </c>
      <c r="S69" s="12"/>
      <c r="U69" s="12">
        <v>0</v>
      </c>
      <c r="V69" s="5">
        <v>2009</v>
      </c>
      <c r="W69" s="12">
        <v>0</v>
      </c>
      <c r="X69" s="5">
        <v>2009</v>
      </c>
      <c r="Y69" s="12">
        <v>0</v>
      </c>
      <c r="Z69" s="5">
        <v>2009</v>
      </c>
      <c r="AA69" s="14">
        <v>0</v>
      </c>
      <c r="AB69" s="5">
        <v>2009</v>
      </c>
      <c r="AC69" s="14"/>
    </row>
    <row r="70" spans="1:29" ht="12.75" customHeight="1" x14ac:dyDescent="0.25">
      <c r="A70" s="5" t="s">
        <v>1490</v>
      </c>
      <c r="B70" s="5" t="s">
        <v>954</v>
      </c>
      <c r="C70" s="5" t="s">
        <v>953</v>
      </c>
      <c r="D70" s="5" t="s">
        <v>620</v>
      </c>
      <c r="E70" s="5" t="s">
        <v>955</v>
      </c>
      <c r="F70" s="5" t="s">
        <v>952</v>
      </c>
      <c r="G70" s="5">
        <v>2</v>
      </c>
      <c r="H70" s="5">
        <v>1</v>
      </c>
      <c r="I70" s="5" t="s">
        <v>3121</v>
      </c>
      <c r="J70" s="8">
        <f t="shared" ref="J70:J133" si="3">COUNTIF(E:E,E70)</f>
        <v>2</v>
      </c>
      <c r="K70" s="8">
        <f t="shared" ref="K70:K133" si="4">COUNTIF(F:F,F70)</f>
        <v>2</v>
      </c>
      <c r="L70" s="4" t="str">
        <f t="shared" ref="L70:L133" si="5">IF(OR(J70&gt;1,K70&gt;1),"Y","")</f>
        <v>Y</v>
      </c>
      <c r="M70" s="13">
        <v>0.70485900428356085</v>
      </c>
      <c r="N70" s="5">
        <f>2010-3</f>
        <v>2007</v>
      </c>
      <c r="O70" s="12">
        <v>99</v>
      </c>
      <c r="P70" s="5">
        <f>2010-3</f>
        <v>2007</v>
      </c>
      <c r="Q70" s="12">
        <v>16</v>
      </c>
      <c r="R70" s="5">
        <f>2010-3</f>
        <v>2007</v>
      </c>
      <c r="S70" s="12"/>
      <c r="U70" s="12">
        <v>8</v>
      </c>
      <c r="V70" s="5">
        <f>2010-3</f>
        <v>2007</v>
      </c>
      <c r="W70" s="12">
        <v>0</v>
      </c>
      <c r="X70" s="5">
        <f>2010-3</f>
        <v>2007</v>
      </c>
      <c r="Y70" s="12">
        <v>0</v>
      </c>
      <c r="Z70" s="5">
        <f>2010-3</f>
        <v>2007</v>
      </c>
      <c r="AA70" s="14">
        <v>98</v>
      </c>
      <c r="AB70" s="5">
        <f>2010-3</f>
        <v>2007</v>
      </c>
      <c r="AC70" s="14"/>
    </row>
    <row r="71" spans="1:29" ht="12.75" customHeight="1" x14ac:dyDescent="0.25">
      <c r="A71" s="5" t="s">
        <v>1481</v>
      </c>
      <c r="B71" s="5" t="s">
        <v>221</v>
      </c>
      <c r="C71" s="5" t="s">
        <v>220</v>
      </c>
      <c r="D71" s="5" t="s">
        <v>35</v>
      </c>
      <c r="E71" s="5" t="s">
        <v>1483</v>
      </c>
      <c r="F71" s="5" t="s">
        <v>1482</v>
      </c>
      <c r="G71" s="5">
        <v>2</v>
      </c>
      <c r="H71" s="5">
        <v>1</v>
      </c>
      <c r="I71" s="5" t="s">
        <v>1814</v>
      </c>
      <c r="J71" s="8">
        <f t="shared" si="3"/>
        <v>1</v>
      </c>
      <c r="K71" s="8">
        <f t="shared" si="4"/>
        <v>1</v>
      </c>
      <c r="L71" s="4" t="str">
        <f t="shared" si="5"/>
        <v/>
      </c>
      <c r="M71" s="13">
        <v>1.5097146602712259</v>
      </c>
      <c r="N71" s="5">
        <f>2010-3</f>
        <v>2007</v>
      </c>
      <c r="O71" s="12">
        <v>100</v>
      </c>
      <c r="P71" s="5">
        <f>2010-3</f>
        <v>2007</v>
      </c>
      <c r="Q71" s="12">
        <v>6.8</v>
      </c>
      <c r="R71" s="5">
        <f>2010-3</f>
        <v>2007</v>
      </c>
      <c r="S71" s="12"/>
      <c r="U71" s="12">
        <v>9.7289999999999992</v>
      </c>
      <c r="V71" s="5">
        <f>2010-3</f>
        <v>2007</v>
      </c>
      <c r="W71" s="12">
        <v>13.270999999999999</v>
      </c>
      <c r="X71" s="5">
        <f>2010-3</f>
        <v>2007</v>
      </c>
      <c r="Y71" s="12">
        <v>76.23</v>
      </c>
      <c r="Z71" s="5">
        <f>2010-3</f>
        <v>2007</v>
      </c>
      <c r="AA71" s="14">
        <v>100</v>
      </c>
      <c r="AB71" s="5">
        <f>2010-3</f>
        <v>2007</v>
      </c>
      <c r="AC71" s="14"/>
    </row>
    <row r="72" spans="1:29" ht="12.75" customHeight="1" x14ac:dyDescent="0.25">
      <c r="A72" s="5" t="s">
        <v>1502</v>
      </c>
      <c r="B72" s="5" t="s">
        <v>343</v>
      </c>
      <c r="C72" s="5" t="s">
        <v>342</v>
      </c>
      <c r="D72" s="5" t="s">
        <v>35</v>
      </c>
      <c r="E72" s="5" t="s">
        <v>1504</v>
      </c>
      <c r="F72" s="5" t="s">
        <v>1503</v>
      </c>
      <c r="G72" s="5">
        <v>2</v>
      </c>
      <c r="H72" s="5">
        <v>1</v>
      </c>
      <c r="I72" s="5" t="s">
        <v>3123</v>
      </c>
      <c r="J72" s="8">
        <f t="shared" si="3"/>
        <v>1</v>
      </c>
      <c r="K72" s="8">
        <f t="shared" si="4"/>
        <v>1</v>
      </c>
      <c r="L72" s="4" t="str">
        <f t="shared" si="5"/>
        <v/>
      </c>
      <c r="M72" s="13">
        <v>1.6671364260665502</v>
      </c>
      <c r="N72" s="5">
        <f>2010-3</f>
        <v>2007</v>
      </c>
      <c r="O72" s="12">
        <v>100</v>
      </c>
      <c r="P72" s="5">
        <f>2010-3</f>
        <v>2007</v>
      </c>
      <c r="Q72" s="12">
        <v>11</v>
      </c>
      <c r="R72" s="5">
        <f>2010-3</f>
        <v>2007</v>
      </c>
      <c r="S72" s="12"/>
      <c r="U72" s="12">
        <v>13.343999999999998</v>
      </c>
      <c r="V72" s="5">
        <f>2010-3</f>
        <v>2007</v>
      </c>
      <c r="W72" s="12">
        <v>34.655999999999999</v>
      </c>
      <c r="X72" s="5">
        <f>2010-3</f>
        <v>2007</v>
      </c>
      <c r="Y72" s="12">
        <v>0</v>
      </c>
      <c r="Z72" s="5">
        <f>2010-3</f>
        <v>2007</v>
      </c>
      <c r="AA72" s="14">
        <v>100</v>
      </c>
      <c r="AB72" s="5">
        <f>2010-3</f>
        <v>2007</v>
      </c>
      <c r="AC72" s="14"/>
    </row>
    <row r="73" spans="1:29" ht="12.75" customHeight="1" x14ac:dyDescent="0.25">
      <c r="A73" s="5" t="s">
        <v>1491</v>
      </c>
      <c r="B73" s="5" t="s">
        <v>1493</v>
      </c>
      <c r="C73" s="5" t="s">
        <v>1492</v>
      </c>
      <c r="D73" s="5" t="s">
        <v>35</v>
      </c>
      <c r="E73" s="5" t="s">
        <v>1493</v>
      </c>
      <c r="F73" s="5" t="s">
        <v>1492</v>
      </c>
      <c r="G73" s="5">
        <v>0</v>
      </c>
      <c r="H73" s="5">
        <v>1</v>
      </c>
      <c r="I73" s="5" t="s">
        <v>3121</v>
      </c>
      <c r="J73" s="8">
        <f t="shared" si="3"/>
        <v>1</v>
      </c>
      <c r="K73" s="8">
        <f t="shared" si="4"/>
        <v>1</v>
      </c>
      <c r="L73" s="4" t="str">
        <f t="shared" si="5"/>
        <v/>
      </c>
      <c r="M73" s="13">
        <v>1.3213177978071937</v>
      </c>
      <c r="N73" s="5">
        <v>2013</v>
      </c>
      <c r="O73" s="12">
        <v>100</v>
      </c>
      <c r="P73" s="5">
        <v>2013</v>
      </c>
      <c r="Q73" s="12">
        <v>11</v>
      </c>
      <c r="R73" s="5">
        <v>2013</v>
      </c>
      <c r="S73" s="12"/>
      <c r="U73" s="12">
        <v>0.92999999999999972</v>
      </c>
      <c r="V73" s="5">
        <v>2013</v>
      </c>
      <c r="W73" s="12">
        <v>4.07</v>
      </c>
      <c r="X73" s="5">
        <v>2013</v>
      </c>
      <c r="Y73" s="12">
        <v>38</v>
      </c>
      <c r="Z73" s="5">
        <v>2013</v>
      </c>
      <c r="AA73" s="14">
        <v>100</v>
      </c>
      <c r="AB73" s="5">
        <v>2013</v>
      </c>
      <c r="AC73" s="14"/>
    </row>
    <row r="74" spans="1:29" ht="12.75" customHeight="1" x14ac:dyDescent="0.25">
      <c r="A74" s="5" t="s">
        <v>1351</v>
      </c>
      <c r="B74" s="5" t="s">
        <v>1117</v>
      </c>
      <c r="C74" s="5" t="s">
        <v>1116</v>
      </c>
      <c r="D74" s="5" t="s">
        <v>1038</v>
      </c>
      <c r="E74" s="5" t="s">
        <v>1353</v>
      </c>
      <c r="F74" s="5" t="s">
        <v>1352</v>
      </c>
      <c r="G74" s="5" t="s">
        <v>1791</v>
      </c>
      <c r="H74" s="5">
        <v>1</v>
      </c>
      <c r="I74" s="5" t="s">
        <v>3121</v>
      </c>
      <c r="J74" s="8">
        <f t="shared" si="3"/>
        <v>1</v>
      </c>
      <c r="K74" s="8">
        <f t="shared" si="4"/>
        <v>1</v>
      </c>
      <c r="L74" s="4" t="str">
        <f t="shared" si="5"/>
        <v/>
      </c>
      <c r="M74" s="13">
        <v>1.01159114857745</v>
      </c>
      <c r="N74" s="5">
        <v>2011</v>
      </c>
      <c r="O74" s="12">
        <v>100</v>
      </c>
      <c r="P74" s="5">
        <v>2011</v>
      </c>
      <c r="Q74" s="12">
        <v>15.6</v>
      </c>
      <c r="R74" s="5">
        <v>2011</v>
      </c>
      <c r="S74" s="12"/>
      <c r="U74" s="12">
        <v>0</v>
      </c>
      <c r="V74" s="5">
        <v>2011</v>
      </c>
      <c r="W74" s="12">
        <v>0</v>
      </c>
      <c r="X74" s="5">
        <v>2011</v>
      </c>
      <c r="Y74" s="12">
        <v>0</v>
      </c>
      <c r="Z74" s="5">
        <v>2011</v>
      </c>
      <c r="AA74" s="14">
        <v>100</v>
      </c>
      <c r="AB74" s="5">
        <v>2011</v>
      </c>
      <c r="AC74" s="14"/>
    </row>
    <row r="75" spans="1:29" ht="12.75" customHeight="1" x14ac:dyDescent="0.25">
      <c r="A75" s="5" t="s">
        <v>1494</v>
      </c>
      <c r="B75" s="5" t="s">
        <v>5</v>
      </c>
      <c r="C75" s="5" t="s">
        <v>990</v>
      </c>
      <c r="D75" s="5" t="s">
        <v>620</v>
      </c>
      <c r="E75" s="5" t="s">
        <v>6</v>
      </c>
      <c r="F75" s="5" t="s">
        <v>3125</v>
      </c>
      <c r="G75" s="5">
        <v>2</v>
      </c>
      <c r="H75" s="5">
        <v>2</v>
      </c>
      <c r="I75" s="5" t="s">
        <v>3124</v>
      </c>
      <c r="J75" s="8">
        <f t="shared" si="3"/>
        <v>3</v>
      </c>
      <c r="K75" s="8">
        <f t="shared" si="4"/>
        <v>1</v>
      </c>
      <c r="L75" s="4" t="str">
        <f t="shared" si="5"/>
        <v>Y</v>
      </c>
      <c r="M75" s="13">
        <v>0.62253881278538814</v>
      </c>
      <c r="N75" s="5">
        <f>2010-3</f>
        <v>2007</v>
      </c>
      <c r="O75" s="12">
        <v>100</v>
      </c>
      <c r="P75" s="5">
        <f>2010-3</f>
        <v>2007</v>
      </c>
      <c r="Q75" s="12">
        <v>9</v>
      </c>
      <c r="R75" s="5">
        <f>2010-3</f>
        <v>2007</v>
      </c>
      <c r="S75" s="12"/>
      <c r="U75" s="12">
        <v>0</v>
      </c>
      <c r="V75" s="5">
        <f>2010-3</f>
        <v>2007</v>
      </c>
      <c r="W75" s="12">
        <v>0</v>
      </c>
      <c r="X75" s="5">
        <f>2010-3</f>
        <v>2007</v>
      </c>
      <c r="Y75" s="12">
        <v>0</v>
      </c>
      <c r="Z75" s="5">
        <f>2010-3</f>
        <v>2007</v>
      </c>
      <c r="AA75" s="14">
        <v>100</v>
      </c>
      <c r="AB75" s="5">
        <f>2010-3</f>
        <v>2007</v>
      </c>
      <c r="AC75" s="14"/>
    </row>
    <row r="76" spans="1:29" ht="12.75" customHeight="1" x14ac:dyDescent="0.25">
      <c r="A76" s="5" t="s">
        <v>1458</v>
      </c>
      <c r="B76" s="5" t="s">
        <v>23</v>
      </c>
      <c r="C76" s="5" t="s">
        <v>708</v>
      </c>
      <c r="D76" s="5" t="s">
        <v>620</v>
      </c>
      <c r="E76" s="5" t="s">
        <v>725</v>
      </c>
      <c r="F76" s="5" t="s">
        <v>724</v>
      </c>
      <c r="G76" s="5">
        <v>3</v>
      </c>
      <c r="H76" s="5">
        <v>2</v>
      </c>
      <c r="I76" s="5" t="s">
        <v>1815</v>
      </c>
      <c r="J76" s="8">
        <f t="shared" si="3"/>
        <v>2</v>
      </c>
      <c r="K76" s="8">
        <f t="shared" si="4"/>
        <v>2</v>
      </c>
      <c r="L76" s="4" t="str">
        <f t="shared" si="5"/>
        <v>Y</v>
      </c>
      <c r="M76" s="13">
        <v>0.33055390113162597</v>
      </c>
      <c r="N76" s="5">
        <v>2010</v>
      </c>
      <c r="O76" s="12">
        <v>93</v>
      </c>
      <c r="P76" s="5">
        <v>2010</v>
      </c>
      <c r="Q76" s="12">
        <v>10</v>
      </c>
      <c r="R76" s="5">
        <v>2010</v>
      </c>
      <c r="S76" s="12"/>
      <c r="U76" s="12">
        <v>16</v>
      </c>
      <c r="V76" s="5">
        <v>2010</v>
      </c>
      <c r="W76" s="12">
        <v>0</v>
      </c>
      <c r="X76" s="5">
        <v>2010</v>
      </c>
      <c r="Y76" s="12">
        <v>0</v>
      </c>
      <c r="Z76" s="5">
        <v>2010</v>
      </c>
      <c r="AA76" s="14">
        <v>75</v>
      </c>
      <c r="AB76" s="5">
        <v>2010</v>
      </c>
      <c r="AC76" s="14"/>
    </row>
    <row r="77" spans="1:29" ht="12.75" customHeight="1" x14ac:dyDescent="0.25">
      <c r="A77" s="5" t="s">
        <v>1499</v>
      </c>
      <c r="B77" s="5" t="s">
        <v>343</v>
      </c>
      <c r="C77" s="5" t="s">
        <v>342</v>
      </c>
      <c r="D77" s="5" t="s">
        <v>35</v>
      </c>
      <c r="E77" s="5" t="s">
        <v>1501</v>
      </c>
      <c r="F77" s="5" t="s">
        <v>1500</v>
      </c>
      <c r="G77" s="5">
        <v>2</v>
      </c>
      <c r="H77" s="5">
        <v>1</v>
      </c>
      <c r="I77" s="5" t="s">
        <v>3121</v>
      </c>
      <c r="J77" s="8">
        <f t="shared" si="3"/>
        <v>1</v>
      </c>
      <c r="K77" s="8">
        <f t="shared" si="4"/>
        <v>1</v>
      </c>
      <c r="L77" s="4" t="str">
        <f t="shared" si="5"/>
        <v/>
      </c>
      <c r="M77" s="13">
        <v>2.7263167133690049</v>
      </c>
      <c r="N77" s="5">
        <f>2010-3</f>
        <v>2007</v>
      </c>
      <c r="O77" s="12">
        <v>100</v>
      </c>
      <c r="P77" s="5">
        <f>2010-3</f>
        <v>2007</v>
      </c>
      <c r="Q77" s="12">
        <v>11</v>
      </c>
      <c r="R77" s="5">
        <f>2010-3</f>
        <v>2007</v>
      </c>
      <c r="S77" s="12"/>
      <c r="U77" s="12">
        <v>0</v>
      </c>
      <c r="V77" s="5">
        <f>2010-3</f>
        <v>2007</v>
      </c>
      <c r="W77" s="12">
        <v>37</v>
      </c>
      <c r="X77" s="5">
        <f>2010-3</f>
        <v>2007</v>
      </c>
      <c r="Y77" s="12">
        <v>0</v>
      </c>
      <c r="Z77" s="5">
        <f>2010-3</f>
        <v>2007</v>
      </c>
      <c r="AA77" s="14">
        <v>100</v>
      </c>
      <c r="AB77" s="5">
        <f>2010-3</f>
        <v>2007</v>
      </c>
      <c r="AC77" s="14"/>
    </row>
    <row r="78" spans="1:29" ht="12.75" customHeight="1" x14ac:dyDescent="0.25">
      <c r="A78" s="5" t="s">
        <v>1348</v>
      </c>
      <c r="B78" s="5" t="s">
        <v>1117</v>
      </c>
      <c r="C78" s="5" t="s">
        <v>1116</v>
      </c>
      <c r="D78" s="5" t="s">
        <v>1038</v>
      </c>
      <c r="E78" s="5" t="s">
        <v>1350</v>
      </c>
      <c r="F78" s="5" t="s">
        <v>1349</v>
      </c>
      <c r="G78" s="5">
        <v>2</v>
      </c>
      <c r="H78" s="5">
        <v>1</v>
      </c>
      <c r="I78" s="5" t="s">
        <v>3121</v>
      </c>
      <c r="J78" s="8">
        <f t="shared" si="3"/>
        <v>1</v>
      </c>
      <c r="K78" s="8">
        <f t="shared" si="4"/>
        <v>1</v>
      </c>
      <c r="L78" s="4" t="str">
        <f t="shared" si="5"/>
        <v/>
      </c>
      <c r="M78" s="13">
        <v>1.139468843206944</v>
      </c>
      <c r="N78" s="5">
        <f>2010-3</f>
        <v>2007</v>
      </c>
      <c r="O78" s="12">
        <v>100</v>
      </c>
      <c r="P78" s="5">
        <f>2010-3</f>
        <v>2007</v>
      </c>
      <c r="Q78" s="12">
        <v>15</v>
      </c>
      <c r="R78" s="5">
        <f>2010-3</f>
        <v>2007</v>
      </c>
      <c r="S78" s="12"/>
      <c r="U78" s="12">
        <v>0</v>
      </c>
      <c r="V78" s="5">
        <f>2010-3</f>
        <v>2007</v>
      </c>
      <c r="W78" s="12">
        <v>2</v>
      </c>
      <c r="X78" s="5">
        <f>2010-3</f>
        <v>2007</v>
      </c>
      <c r="Y78" s="12">
        <v>0</v>
      </c>
      <c r="Z78" s="5">
        <f>2010-3</f>
        <v>2007</v>
      </c>
      <c r="AA78" s="14">
        <v>99</v>
      </c>
      <c r="AB78" s="5">
        <f>2010-3</f>
        <v>2007</v>
      </c>
      <c r="AC78" s="14"/>
    </row>
    <row r="79" spans="1:29" ht="12.75" customHeight="1" x14ac:dyDescent="0.25">
      <c r="A79" s="5" t="s">
        <v>1416</v>
      </c>
      <c r="B79" s="5" t="s">
        <v>306</v>
      </c>
      <c r="C79" s="5" t="s">
        <v>305</v>
      </c>
      <c r="D79" s="5" t="s">
        <v>35</v>
      </c>
      <c r="E79" s="5" t="s">
        <v>1418</v>
      </c>
      <c r="F79" s="5" t="s">
        <v>1417</v>
      </c>
      <c r="G79" s="5">
        <v>4</v>
      </c>
      <c r="H79" s="5">
        <v>2</v>
      </c>
      <c r="I79" s="5" t="s">
        <v>3126</v>
      </c>
      <c r="J79" s="8">
        <f t="shared" si="3"/>
        <v>1</v>
      </c>
      <c r="K79" s="8">
        <f t="shared" si="4"/>
        <v>1</v>
      </c>
      <c r="L79" s="4" t="str">
        <f t="shared" si="5"/>
        <v/>
      </c>
      <c r="M79" s="13">
        <v>1.0614248454947766</v>
      </c>
      <c r="N79" s="5">
        <v>2012</v>
      </c>
      <c r="O79" s="12">
        <v>100</v>
      </c>
      <c r="P79" s="5">
        <v>2012</v>
      </c>
      <c r="Q79" s="12">
        <v>0.161</v>
      </c>
      <c r="R79" s="5">
        <v>2012</v>
      </c>
      <c r="S79" s="12"/>
      <c r="U79" s="12">
        <v>0</v>
      </c>
      <c r="V79" s="5">
        <v>2012</v>
      </c>
      <c r="W79" s="12">
        <v>38</v>
      </c>
      <c r="X79" s="5">
        <v>2012</v>
      </c>
      <c r="Y79" s="12">
        <v>0</v>
      </c>
      <c r="Z79" s="5">
        <v>2012</v>
      </c>
      <c r="AA79" s="14">
        <v>100</v>
      </c>
      <c r="AB79" s="5">
        <v>2012</v>
      </c>
      <c r="AC79" s="14"/>
    </row>
    <row r="80" spans="1:29" ht="12.75" customHeight="1" x14ac:dyDescent="0.25">
      <c r="A80" s="5" t="s">
        <v>1463</v>
      </c>
      <c r="B80" s="5" t="s">
        <v>23</v>
      </c>
      <c r="C80" s="5" t="s">
        <v>708</v>
      </c>
      <c r="D80" s="5" t="s">
        <v>620</v>
      </c>
      <c r="E80" s="5" t="s">
        <v>810</v>
      </c>
      <c r="F80" s="5" t="s">
        <v>809</v>
      </c>
      <c r="G80" s="5">
        <v>3</v>
      </c>
      <c r="H80" s="5">
        <v>1</v>
      </c>
      <c r="I80" s="5" t="s">
        <v>1816</v>
      </c>
      <c r="J80" s="8">
        <f t="shared" si="3"/>
        <v>2</v>
      </c>
      <c r="K80" s="8">
        <f t="shared" si="4"/>
        <v>2</v>
      </c>
      <c r="L80" s="4" t="str">
        <f t="shared" si="5"/>
        <v>Y</v>
      </c>
      <c r="M80" s="13">
        <v>0.36658306000385871</v>
      </c>
      <c r="N80" s="5">
        <v>2012</v>
      </c>
      <c r="O80" s="12">
        <v>95</v>
      </c>
      <c r="P80" s="5">
        <v>2012</v>
      </c>
      <c r="Q80" s="12">
        <v>12</v>
      </c>
      <c r="R80" s="5">
        <v>2012</v>
      </c>
      <c r="S80" s="12"/>
      <c r="U80" s="12">
        <v>31</v>
      </c>
      <c r="V80" s="5">
        <v>2012</v>
      </c>
      <c r="W80" s="12">
        <v>0</v>
      </c>
      <c r="X80" s="5">
        <v>2012</v>
      </c>
      <c r="Y80" s="12">
        <v>0</v>
      </c>
      <c r="Z80" s="5">
        <v>2012</v>
      </c>
      <c r="AA80" s="14">
        <v>12</v>
      </c>
      <c r="AB80" s="5">
        <v>2012</v>
      </c>
      <c r="AC80" s="14"/>
    </row>
    <row r="81" spans="1:29" ht="12.75" customHeight="1" x14ac:dyDescent="0.25">
      <c r="A81" s="5" t="s">
        <v>1393</v>
      </c>
      <c r="B81" s="5" t="s">
        <v>1377</v>
      </c>
      <c r="C81" s="5" t="s">
        <v>679</v>
      </c>
      <c r="D81" s="5" t="s">
        <v>620</v>
      </c>
      <c r="E81" s="5" t="s">
        <v>1395</v>
      </c>
      <c r="F81" s="5" t="s">
        <v>1394</v>
      </c>
      <c r="G81" s="5">
        <v>2</v>
      </c>
      <c r="H81" s="5">
        <v>3</v>
      </c>
      <c r="I81" s="5" t="s">
        <v>3127</v>
      </c>
      <c r="J81" s="8">
        <f t="shared" si="3"/>
        <v>1</v>
      </c>
      <c r="K81" s="8">
        <f t="shared" si="4"/>
        <v>2</v>
      </c>
      <c r="L81" s="4" t="str">
        <f t="shared" si="5"/>
        <v>Y</v>
      </c>
      <c r="M81" s="13">
        <v>0.56739377127726631</v>
      </c>
      <c r="N81" s="5">
        <v>2012</v>
      </c>
      <c r="O81" s="12">
        <v>100</v>
      </c>
      <c r="P81" s="5">
        <v>2012</v>
      </c>
      <c r="Q81" s="12">
        <v>3</v>
      </c>
      <c r="R81" s="5">
        <v>2012</v>
      </c>
      <c r="S81" s="12"/>
      <c r="U81" s="12">
        <v>0</v>
      </c>
      <c r="V81" s="5">
        <v>2012</v>
      </c>
      <c r="W81" s="12">
        <v>0</v>
      </c>
      <c r="X81" s="5">
        <v>2012</v>
      </c>
      <c r="Y81" s="12">
        <v>0</v>
      </c>
      <c r="Z81" s="5">
        <v>2012</v>
      </c>
      <c r="AA81" s="14">
        <v>0</v>
      </c>
      <c r="AB81" s="5">
        <v>2012</v>
      </c>
      <c r="AC81" s="14"/>
    </row>
    <row r="82" spans="1:29" ht="12.75" customHeight="1" x14ac:dyDescent="0.25">
      <c r="A82" s="5" t="s">
        <v>1390</v>
      </c>
      <c r="B82" s="5" t="s">
        <v>1377</v>
      </c>
      <c r="C82" s="5" t="s">
        <v>679</v>
      </c>
      <c r="D82" s="5" t="s">
        <v>620</v>
      </c>
      <c r="E82" s="5" t="s">
        <v>1392</v>
      </c>
      <c r="F82" s="5" t="s">
        <v>1391</v>
      </c>
      <c r="G82" s="5">
        <v>2</v>
      </c>
      <c r="H82" s="5">
        <v>1</v>
      </c>
      <c r="I82" s="5" t="s">
        <v>3128</v>
      </c>
      <c r="J82" s="8">
        <f t="shared" si="3"/>
        <v>1</v>
      </c>
      <c r="K82" s="8">
        <f t="shared" si="4"/>
        <v>1</v>
      </c>
      <c r="L82" s="4" t="str">
        <f t="shared" si="5"/>
        <v/>
      </c>
      <c r="M82" s="13">
        <v>0.24882533705465446</v>
      </c>
      <c r="N82" s="5">
        <v>2012</v>
      </c>
      <c r="O82" s="12">
        <v>100</v>
      </c>
      <c r="P82" s="5">
        <v>2012</v>
      </c>
      <c r="Q82" s="12">
        <v>10.029999999999999</v>
      </c>
      <c r="R82" s="5">
        <v>2012</v>
      </c>
      <c r="S82" s="12"/>
      <c r="U82" s="12">
        <v>0</v>
      </c>
      <c r="V82" s="5">
        <v>2012</v>
      </c>
      <c r="W82" s="12">
        <v>0</v>
      </c>
      <c r="X82" s="5">
        <v>2012</v>
      </c>
      <c r="Y82" s="12">
        <v>0</v>
      </c>
      <c r="Z82" s="5">
        <v>2012</v>
      </c>
      <c r="AA82" s="14">
        <v>0</v>
      </c>
      <c r="AB82" s="5">
        <v>2012</v>
      </c>
      <c r="AC82" s="14"/>
    </row>
    <row r="83" spans="1:29" ht="12.75" customHeight="1" x14ac:dyDescent="0.25">
      <c r="A83" s="5" t="s">
        <v>1434</v>
      </c>
      <c r="B83" s="5" t="s">
        <v>17</v>
      </c>
      <c r="C83" s="5" t="s">
        <v>414</v>
      </c>
      <c r="D83" s="5" t="s">
        <v>360</v>
      </c>
      <c r="E83" s="5" t="s">
        <v>1435</v>
      </c>
      <c r="F83" s="5" t="s">
        <v>3329</v>
      </c>
      <c r="G83" s="5">
        <v>3</v>
      </c>
      <c r="H83" s="5">
        <v>2</v>
      </c>
      <c r="I83" s="5" t="s">
        <v>3129</v>
      </c>
      <c r="J83" s="8">
        <f t="shared" si="3"/>
        <v>1</v>
      </c>
      <c r="K83" s="8">
        <f t="shared" si="4"/>
        <v>1</v>
      </c>
      <c r="L83" s="4" t="str">
        <f t="shared" si="5"/>
        <v/>
      </c>
      <c r="M83" s="13">
        <v>0.8499377334993774</v>
      </c>
      <c r="N83" s="5">
        <v>2013</v>
      </c>
      <c r="O83" s="12">
        <v>29</v>
      </c>
      <c r="P83" s="5">
        <v>2013</v>
      </c>
      <c r="Q83" s="12">
        <v>3.3</v>
      </c>
      <c r="R83" s="5">
        <v>2013</v>
      </c>
      <c r="S83" s="12"/>
      <c r="U83" s="12">
        <v>0</v>
      </c>
      <c r="V83" s="5">
        <v>2013</v>
      </c>
      <c r="W83" s="12">
        <v>0</v>
      </c>
      <c r="X83" s="5">
        <v>2013</v>
      </c>
      <c r="Y83" s="12">
        <v>0</v>
      </c>
      <c r="Z83" s="5">
        <v>2013</v>
      </c>
      <c r="AA83" s="14">
        <v>0</v>
      </c>
      <c r="AB83" s="5">
        <v>2013</v>
      </c>
      <c r="AC83" s="14"/>
    </row>
    <row r="84" spans="1:29" ht="12.75" customHeight="1" x14ac:dyDescent="0.25">
      <c r="A84" s="5" t="s">
        <v>1439</v>
      </c>
      <c r="B84" s="5" t="s">
        <v>17</v>
      </c>
      <c r="C84" s="5" t="s">
        <v>414</v>
      </c>
      <c r="D84" s="5" t="s">
        <v>360</v>
      </c>
      <c r="E84" s="5" t="s">
        <v>1441</v>
      </c>
      <c r="F84" s="5" t="s">
        <v>1440</v>
      </c>
      <c r="G84" s="5">
        <v>3</v>
      </c>
      <c r="H84" s="5">
        <v>2</v>
      </c>
      <c r="I84" s="5" t="s">
        <v>3130</v>
      </c>
      <c r="J84" s="8">
        <f t="shared" si="3"/>
        <v>1</v>
      </c>
      <c r="K84" s="8">
        <f t="shared" si="4"/>
        <v>1</v>
      </c>
      <c r="L84" s="4" t="str">
        <f t="shared" si="5"/>
        <v/>
      </c>
      <c r="M84" s="13">
        <v>0.33134791400665337</v>
      </c>
      <c r="N84" s="5">
        <v>2013</v>
      </c>
      <c r="O84" s="12">
        <v>30</v>
      </c>
      <c r="P84" s="5">
        <v>2013</v>
      </c>
      <c r="Q84" s="12">
        <v>4</v>
      </c>
      <c r="R84" s="5">
        <v>2013</v>
      </c>
      <c r="S84" s="12"/>
      <c r="U84" s="12">
        <v>0</v>
      </c>
      <c r="V84" s="5">
        <v>2013</v>
      </c>
      <c r="W84" s="12">
        <v>0</v>
      </c>
      <c r="X84" s="5">
        <v>2013</v>
      </c>
      <c r="Y84" s="12">
        <v>0</v>
      </c>
      <c r="Z84" s="5">
        <v>2013</v>
      </c>
      <c r="AA84" s="14">
        <v>0</v>
      </c>
      <c r="AB84" s="5">
        <v>2013</v>
      </c>
      <c r="AC84" s="14"/>
    </row>
    <row r="85" spans="1:29" ht="12.75" customHeight="1" x14ac:dyDescent="0.25">
      <c r="A85" s="5" t="s">
        <v>1375</v>
      </c>
      <c r="B85" s="5" t="s">
        <v>1377</v>
      </c>
      <c r="C85" s="5" t="s">
        <v>679</v>
      </c>
      <c r="D85" s="5" t="s">
        <v>620</v>
      </c>
      <c r="E85" s="5" t="s">
        <v>1378</v>
      </c>
      <c r="F85" s="5" t="s">
        <v>1376</v>
      </c>
      <c r="G85" s="5">
        <v>2</v>
      </c>
      <c r="H85" s="5">
        <v>2</v>
      </c>
      <c r="I85" s="5" t="s">
        <v>3131</v>
      </c>
      <c r="J85" s="8">
        <f t="shared" si="3"/>
        <v>1</v>
      </c>
      <c r="K85" s="8">
        <f t="shared" si="4"/>
        <v>1</v>
      </c>
      <c r="L85" s="4" t="str">
        <f t="shared" si="5"/>
        <v/>
      </c>
      <c r="M85" s="13">
        <v>0.67161332265915896</v>
      </c>
      <c r="N85" s="5">
        <v>2012</v>
      </c>
      <c r="O85" s="12">
        <v>100</v>
      </c>
      <c r="P85" s="5">
        <v>2012</v>
      </c>
      <c r="Q85" s="12">
        <v>13.5</v>
      </c>
      <c r="R85" s="5">
        <v>2012</v>
      </c>
      <c r="S85" s="12"/>
      <c r="U85" s="12">
        <v>0</v>
      </c>
      <c r="V85" s="5">
        <v>2012</v>
      </c>
      <c r="W85" s="12">
        <v>0</v>
      </c>
      <c r="X85" s="5">
        <v>2012</v>
      </c>
      <c r="Y85" s="12">
        <v>0</v>
      </c>
      <c r="Z85" s="5">
        <v>2012</v>
      </c>
      <c r="AA85" s="14">
        <v>0</v>
      </c>
      <c r="AB85" s="5">
        <v>2012</v>
      </c>
      <c r="AC85" s="14"/>
    </row>
    <row r="86" spans="1:29" ht="12.75" customHeight="1" x14ac:dyDescent="0.25">
      <c r="A86" s="5" t="s">
        <v>1396</v>
      </c>
      <c r="B86" s="5" t="s">
        <v>1377</v>
      </c>
      <c r="C86" s="5" t="s">
        <v>679</v>
      </c>
      <c r="D86" s="5" t="s">
        <v>620</v>
      </c>
      <c r="E86" s="5" t="s">
        <v>1397</v>
      </c>
      <c r="F86" s="5" t="s">
        <v>1394</v>
      </c>
      <c r="G86" s="5">
        <v>2</v>
      </c>
      <c r="H86" s="5">
        <v>2</v>
      </c>
      <c r="I86" s="5" t="s">
        <v>3132</v>
      </c>
      <c r="J86" s="8">
        <f t="shared" si="3"/>
        <v>1</v>
      </c>
      <c r="K86" s="8">
        <f t="shared" si="4"/>
        <v>2</v>
      </c>
      <c r="L86" s="4" t="str">
        <f t="shared" si="5"/>
        <v>Y</v>
      </c>
      <c r="M86" s="13">
        <v>0.79666463074594362</v>
      </c>
      <c r="N86" s="5">
        <v>2012</v>
      </c>
      <c r="O86" s="12">
        <v>100</v>
      </c>
      <c r="P86" s="5">
        <v>2012</v>
      </c>
      <c r="Q86" s="12">
        <v>5</v>
      </c>
      <c r="R86" s="5">
        <v>2012</v>
      </c>
      <c r="S86" s="12"/>
      <c r="U86" s="12">
        <v>0</v>
      </c>
      <c r="V86" s="5">
        <v>2012</v>
      </c>
      <c r="W86" s="12">
        <v>0</v>
      </c>
      <c r="X86" s="5">
        <v>2012</v>
      </c>
      <c r="Y86" s="12">
        <v>0</v>
      </c>
      <c r="Z86" s="5">
        <v>2012</v>
      </c>
      <c r="AA86" s="14">
        <v>0</v>
      </c>
      <c r="AB86" s="5">
        <v>2012</v>
      </c>
      <c r="AC86" s="14"/>
    </row>
    <row r="87" spans="1:29" ht="12.75" customHeight="1" x14ac:dyDescent="0.25">
      <c r="A87" s="5" t="s">
        <v>1360</v>
      </c>
      <c r="B87" s="5" t="s">
        <v>1124</v>
      </c>
      <c r="C87" s="5" t="s">
        <v>1123</v>
      </c>
      <c r="D87" s="5" t="s">
        <v>1038</v>
      </c>
      <c r="E87" s="5" t="s">
        <v>1362</v>
      </c>
      <c r="F87" s="5" t="s">
        <v>1361</v>
      </c>
      <c r="G87" s="5">
        <v>3</v>
      </c>
      <c r="H87" s="5">
        <v>2</v>
      </c>
      <c r="I87" s="5" t="s">
        <v>3133</v>
      </c>
      <c r="J87" s="8">
        <f t="shared" si="3"/>
        <v>1</v>
      </c>
      <c r="K87" s="8">
        <f t="shared" si="4"/>
        <v>1</v>
      </c>
      <c r="L87" s="4" t="str">
        <f t="shared" si="5"/>
        <v/>
      </c>
      <c r="M87" s="13">
        <v>0.72398554721356123</v>
      </c>
      <c r="N87" s="5">
        <v>2018</v>
      </c>
      <c r="O87" s="12">
        <v>100</v>
      </c>
      <c r="P87" s="5">
        <v>2018</v>
      </c>
      <c r="Q87" s="12">
        <v>22</v>
      </c>
      <c r="R87" s="5">
        <v>2018</v>
      </c>
      <c r="S87" s="12"/>
      <c r="U87" s="12" t="s">
        <v>1569</v>
      </c>
      <c r="W87" s="12" t="s">
        <v>1569</v>
      </c>
      <c r="Y87" s="12">
        <v>73</v>
      </c>
      <c r="Z87" s="5">
        <v>2018</v>
      </c>
      <c r="AA87" s="14">
        <v>100</v>
      </c>
      <c r="AB87" s="5">
        <v>2018</v>
      </c>
      <c r="AC87" s="14"/>
    </row>
    <row r="88" spans="1:29" ht="12.75" customHeight="1" x14ac:dyDescent="0.25">
      <c r="A88" s="5" t="s">
        <v>1436</v>
      </c>
      <c r="B88" s="5" t="s">
        <v>17</v>
      </c>
      <c r="C88" s="5" t="s">
        <v>414</v>
      </c>
      <c r="D88" s="5" t="s">
        <v>360</v>
      </c>
      <c r="E88" s="5" t="s">
        <v>1438</v>
      </c>
      <c r="F88" s="5" t="s">
        <v>1437</v>
      </c>
      <c r="G88" s="5">
        <v>3</v>
      </c>
      <c r="H88" s="5">
        <v>2</v>
      </c>
      <c r="I88" s="5" t="s">
        <v>1817</v>
      </c>
      <c r="J88" s="8">
        <f t="shared" si="3"/>
        <v>1</v>
      </c>
      <c r="K88" s="8">
        <f t="shared" si="4"/>
        <v>1</v>
      </c>
      <c r="L88" s="4" t="str">
        <f t="shared" si="5"/>
        <v/>
      </c>
      <c r="M88" s="13">
        <v>0.34999599455259156</v>
      </c>
      <c r="N88" s="5">
        <v>2013</v>
      </c>
      <c r="O88" s="12">
        <v>80</v>
      </c>
      <c r="P88" s="5">
        <v>2013</v>
      </c>
      <c r="Q88" s="12">
        <v>7.8</v>
      </c>
      <c r="R88" s="5">
        <v>2013</v>
      </c>
      <c r="S88" s="12"/>
      <c r="U88" s="12">
        <v>0</v>
      </c>
      <c r="V88" s="5">
        <v>2013</v>
      </c>
      <c r="W88" s="12">
        <v>0</v>
      </c>
      <c r="X88" s="5">
        <v>2013</v>
      </c>
      <c r="Y88" s="12">
        <v>0</v>
      </c>
      <c r="Z88" s="5">
        <v>2013</v>
      </c>
      <c r="AA88" s="14">
        <v>0</v>
      </c>
      <c r="AB88" s="5">
        <v>2013</v>
      </c>
      <c r="AC88" s="14"/>
    </row>
    <row r="89" spans="1:29" ht="12.75" customHeight="1" x14ac:dyDescent="0.25">
      <c r="A89" s="5" t="s">
        <v>1430</v>
      </c>
      <c r="B89" s="5" t="s">
        <v>17</v>
      </c>
      <c r="C89" s="5" t="s">
        <v>414</v>
      </c>
      <c r="D89" s="5" t="s">
        <v>360</v>
      </c>
      <c r="E89" s="5" t="s">
        <v>1432</v>
      </c>
      <c r="F89" s="5" t="s">
        <v>1431</v>
      </c>
      <c r="G89" s="5">
        <v>3</v>
      </c>
      <c r="H89" s="5">
        <v>2</v>
      </c>
      <c r="I89" s="5" t="s">
        <v>1818</v>
      </c>
      <c r="J89" s="8">
        <f t="shared" si="3"/>
        <v>1</v>
      </c>
      <c r="K89" s="8">
        <f t="shared" si="4"/>
        <v>1</v>
      </c>
      <c r="L89" s="4" t="str">
        <f t="shared" si="5"/>
        <v/>
      </c>
      <c r="M89" s="13">
        <v>0.24906600249066002</v>
      </c>
      <c r="N89" s="5">
        <v>2013</v>
      </c>
      <c r="O89" s="12">
        <v>10</v>
      </c>
      <c r="P89" s="5">
        <v>2013</v>
      </c>
      <c r="Q89" s="12">
        <v>13</v>
      </c>
      <c r="R89" s="5">
        <v>2013</v>
      </c>
      <c r="S89" s="12"/>
      <c r="U89" s="12">
        <v>0</v>
      </c>
      <c r="V89" s="5">
        <v>2013</v>
      </c>
      <c r="W89" s="12">
        <v>0</v>
      </c>
      <c r="X89" s="5">
        <v>2013</v>
      </c>
      <c r="Y89" s="12">
        <v>0</v>
      </c>
      <c r="Z89" s="5">
        <v>2013</v>
      </c>
      <c r="AA89" s="14">
        <v>0</v>
      </c>
      <c r="AB89" s="5">
        <v>2013</v>
      </c>
      <c r="AC89" s="14"/>
    </row>
    <row r="90" spans="1:29" ht="12.75" customHeight="1" x14ac:dyDescent="0.25">
      <c r="A90" s="5" t="s">
        <v>1419</v>
      </c>
      <c r="B90" s="5" t="s">
        <v>17</v>
      </c>
      <c r="C90" s="5" t="s">
        <v>414</v>
      </c>
      <c r="D90" s="5" t="s">
        <v>360</v>
      </c>
      <c r="E90" s="5" t="s">
        <v>1421</v>
      </c>
      <c r="F90" s="5" t="s">
        <v>1420</v>
      </c>
      <c r="G90" s="5">
        <v>3</v>
      </c>
      <c r="H90" s="5">
        <v>3</v>
      </c>
      <c r="I90" s="5" t="s">
        <v>1819</v>
      </c>
      <c r="J90" s="8">
        <f t="shared" si="3"/>
        <v>1</v>
      </c>
      <c r="K90" s="8">
        <f t="shared" si="4"/>
        <v>1</v>
      </c>
      <c r="L90" s="4" t="str">
        <f t="shared" si="5"/>
        <v/>
      </c>
      <c r="M90" s="13">
        <v>0.25007964319847087</v>
      </c>
      <c r="N90" s="5">
        <v>2013</v>
      </c>
      <c r="O90" s="12">
        <v>30</v>
      </c>
      <c r="P90" s="5">
        <v>2013</v>
      </c>
      <c r="Q90" s="12">
        <v>6</v>
      </c>
      <c r="R90" s="5">
        <v>2013</v>
      </c>
      <c r="S90" s="12"/>
      <c r="U90" s="12">
        <v>0</v>
      </c>
      <c r="V90" s="5">
        <v>2013</v>
      </c>
      <c r="W90" s="12">
        <v>0</v>
      </c>
      <c r="X90" s="5">
        <v>2013</v>
      </c>
      <c r="Y90" s="12">
        <v>0</v>
      </c>
      <c r="Z90" s="5">
        <v>2013</v>
      </c>
      <c r="AA90" s="14">
        <v>0</v>
      </c>
      <c r="AB90" s="5">
        <v>2013</v>
      </c>
      <c r="AC90" s="14"/>
    </row>
    <row r="91" spans="1:29" ht="12.75" customHeight="1" x14ac:dyDescent="0.25">
      <c r="A91" s="5" t="s">
        <v>1433</v>
      </c>
      <c r="B91" s="5" t="s">
        <v>17</v>
      </c>
      <c r="C91" s="5" t="s">
        <v>414</v>
      </c>
      <c r="D91" s="5" t="s">
        <v>360</v>
      </c>
      <c r="E91" s="5" t="s">
        <v>441</v>
      </c>
      <c r="F91" s="5" t="s">
        <v>440</v>
      </c>
      <c r="G91" s="5">
        <v>3</v>
      </c>
      <c r="H91" s="5">
        <v>2</v>
      </c>
      <c r="I91" s="5" t="s">
        <v>1820</v>
      </c>
      <c r="J91" s="8">
        <f t="shared" si="3"/>
        <v>2</v>
      </c>
      <c r="K91" s="8">
        <f t="shared" si="4"/>
        <v>2</v>
      </c>
      <c r="L91" s="4" t="str">
        <f t="shared" si="5"/>
        <v>Y</v>
      </c>
      <c r="M91" s="13">
        <v>0.5</v>
      </c>
      <c r="N91" s="5">
        <v>2013</v>
      </c>
      <c r="O91" s="12">
        <v>60</v>
      </c>
      <c r="P91" s="5">
        <v>2013</v>
      </c>
      <c r="Q91" s="12">
        <v>9</v>
      </c>
      <c r="R91" s="5">
        <v>2013</v>
      </c>
      <c r="S91" s="12"/>
      <c r="U91" s="12">
        <v>0</v>
      </c>
      <c r="V91" s="5">
        <v>2013</v>
      </c>
      <c r="W91" s="12">
        <v>0</v>
      </c>
      <c r="X91" s="5">
        <v>2013</v>
      </c>
      <c r="Y91" s="12">
        <v>0</v>
      </c>
      <c r="Z91" s="5">
        <v>2013</v>
      </c>
      <c r="AA91" s="14">
        <v>65</v>
      </c>
      <c r="AB91" s="5">
        <v>2013</v>
      </c>
      <c r="AC91" s="14"/>
    </row>
    <row r="92" spans="1:29" ht="12.75" customHeight="1" x14ac:dyDescent="0.25">
      <c r="A92" s="5" t="s">
        <v>1388</v>
      </c>
      <c r="B92" s="5" t="s">
        <v>1377</v>
      </c>
      <c r="C92" s="5" t="s">
        <v>679</v>
      </c>
      <c r="D92" s="5" t="s">
        <v>620</v>
      </c>
      <c r="E92" s="5" t="s">
        <v>1389</v>
      </c>
      <c r="F92" s="5" t="s">
        <v>3331</v>
      </c>
      <c r="G92" s="5">
        <v>2</v>
      </c>
      <c r="H92" s="5">
        <v>3</v>
      </c>
      <c r="I92" s="5" t="s">
        <v>1821</v>
      </c>
      <c r="J92" s="8">
        <f t="shared" si="3"/>
        <v>1</v>
      </c>
      <c r="K92" s="8">
        <f t="shared" si="4"/>
        <v>1</v>
      </c>
      <c r="L92" s="4" t="str">
        <f t="shared" si="5"/>
        <v/>
      </c>
      <c r="M92" s="13">
        <v>0.83599031180116434</v>
      </c>
      <c r="N92" s="5">
        <v>2012</v>
      </c>
      <c r="O92" s="12">
        <v>100</v>
      </c>
      <c r="P92" s="5">
        <v>2012</v>
      </c>
      <c r="Q92" s="12">
        <v>10.029999999999999</v>
      </c>
      <c r="R92" s="5">
        <v>2012</v>
      </c>
      <c r="S92" s="12"/>
      <c r="U92" s="12">
        <v>0</v>
      </c>
      <c r="V92" s="5">
        <v>2012</v>
      </c>
      <c r="W92" s="12">
        <v>0</v>
      </c>
      <c r="X92" s="5">
        <v>2012</v>
      </c>
      <c r="Y92" s="12">
        <v>0</v>
      </c>
      <c r="Z92" s="5">
        <v>2012</v>
      </c>
      <c r="AA92" s="14">
        <v>0</v>
      </c>
      <c r="AB92" s="5">
        <v>2012</v>
      </c>
      <c r="AC92" s="14"/>
    </row>
    <row r="93" spans="1:29" ht="12.75" customHeight="1" x14ac:dyDescent="0.25">
      <c r="A93" s="5" t="s">
        <v>1385</v>
      </c>
      <c r="B93" s="5" t="s">
        <v>1377</v>
      </c>
      <c r="C93" s="5" t="s">
        <v>679</v>
      </c>
      <c r="D93" s="5" t="s">
        <v>620</v>
      </c>
      <c r="E93" s="5" t="s">
        <v>1387</v>
      </c>
      <c r="F93" s="5" t="s">
        <v>1386</v>
      </c>
      <c r="G93" s="5">
        <v>2</v>
      </c>
      <c r="H93" s="5">
        <v>2</v>
      </c>
      <c r="I93" s="5" t="s">
        <v>1822</v>
      </c>
      <c r="J93" s="8">
        <f t="shared" si="3"/>
        <v>1</v>
      </c>
      <c r="K93" s="8">
        <f t="shared" si="4"/>
        <v>1</v>
      </c>
      <c r="L93" s="4" t="str">
        <f t="shared" si="5"/>
        <v/>
      </c>
      <c r="M93" s="13">
        <v>0.43404238609718065</v>
      </c>
      <c r="N93" s="5">
        <v>2012</v>
      </c>
      <c r="O93" s="12">
        <v>100</v>
      </c>
      <c r="P93" s="5">
        <v>2012</v>
      </c>
      <c r="Q93" s="12">
        <v>10.029999999999999</v>
      </c>
      <c r="R93" s="5">
        <v>2012</v>
      </c>
      <c r="S93" s="12"/>
      <c r="U93" s="12">
        <v>0</v>
      </c>
      <c r="V93" s="5">
        <v>2012</v>
      </c>
      <c r="W93" s="12">
        <v>0</v>
      </c>
      <c r="X93" s="5">
        <v>2012</v>
      </c>
      <c r="Y93" s="12">
        <v>0</v>
      </c>
      <c r="Z93" s="5">
        <v>2012</v>
      </c>
      <c r="AA93" s="14">
        <v>40</v>
      </c>
      <c r="AB93" s="5">
        <v>2012</v>
      </c>
      <c r="AC93" s="14"/>
    </row>
    <row r="94" spans="1:29" ht="12.75" customHeight="1" x14ac:dyDescent="0.25">
      <c r="A94" s="5" t="s">
        <v>1404</v>
      </c>
      <c r="B94" s="5" t="s">
        <v>1377</v>
      </c>
      <c r="C94" s="5" t="s">
        <v>679</v>
      </c>
      <c r="D94" s="5" t="s">
        <v>620</v>
      </c>
      <c r="E94" s="5" t="s">
        <v>1406</v>
      </c>
      <c r="F94" s="5" t="s">
        <v>1405</v>
      </c>
      <c r="G94" s="5">
        <v>2</v>
      </c>
      <c r="H94" s="5">
        <v>3</v>
      </c>
      <c r="I94" s="5" t="s">
        <v>1823</v>
      </c>
      <c r="J94" s="8">
        <f t="shared" si="3"/>
        <v>1</v>
      </c>
      <c r="K94" s="8">
        <f t="shared" si="4"/>
        <v>1</v>
      </c>
      <c r="L94" s="4" t="str">
        <f t="shared" si="5"/>
        <v/>
      </c>
      <c r="M94" s="13">
        <v>0.68610258056902607</v>
      </c>
      <c r="N94" s="5">
        <v>2012</v>
      </c>
      <c r="O94" s="12">
        <v>100</v>
      </c>
      <c r="P94" s="5">
        <v>2012</v>
      </c>
      <c r="Q94" s="12">
        <v>6</v>
      </c>
      <c r="R94" s="5">
        <v>2012</v>
      </c>
      <c r="S94" s="12"/>
      <c r="U94" s="12">
        <v>0</v>
      </c>
      <c r="V94" s="5">
        <v>2012</v>
      </c>
      <c r="W94" s="12">
        <v>0</v>
      </c>
      <c r="X94" s="5">
        <v>2012</v>
      </c>
      <c r="Y94" s="12">
        <v>0</v>
      </c>
      <c r="Z94" s="5">
        <v>2012</v>
      </c>
      <c r="AA94" s="14">
        <v>0</v>
      </c>
      <c r="AB94" s="5">
        <v>2012</v>
      </c>
      <c r="AC94" s="14"/>
    </row>
    <row r="95" spans="1:29" ht="12.75" customHeight="1" x14ac:dyDescent="0.25">
      <c r="A95" s="5" t="s">
        <v>1448</v>
      </c>
      <c r="B95" s="5" t="s">
        <v>17</v>
      </c>
      <c r="C95" s="5" t="s">
        <v>414</v>
      </c>
      <c r="D95" s="5" t="s">
        <v>360</v>
      </c>
      <c r="E95" s="5" t="s">
        <v>1450</v>
      </c>
      <c r="F95" s="5" t="s">
        <v>1449</v>
      </c>
      <c r="G95" s="5">
        <v>3</v>
      </c>
      <c r="H95" s="5">
        <v>2</v>
      </c>
      <c r="I95" s="5" t="s">
        <v>1824</v>
      </c>
      <c r="J95" s="8">
        <f t="shared" si="3"/>
        <v>1</v>
      </c>
      <c r="K95" s="8">
        <f t="shared" si="4"/>
        <v>1</v>
      </c>
      <c r="L95" s="4" t="str">
        <f t="shared" si="5"/>
        <v/>
      </c>
      <c r="M95" s="13">
        <v>0.56978088777350289</v>
      </c>
      <c r="N95" s="5">
        <v>2013</v>
      </c>
      <c r="O95" s="12">
        <v>52</v>
      </c>
      <c r="P95" s="5">
        <v>2013</v>
      </c>
      <c r="Q95" s="12">
        <v>20</v>
      </c>
      <c r="R95" s="5">
        <v>2013</v>
      </c>
      <c r="S95" s="12"/>
      <c r="U95" s="12">
        <v>0</v>
      </c>
      <c r="V95" s="5">
        <v>2013</v>
      </c>
      <c r="W95" s="12">
        <v>0</v>
      </c>
      <c r="X95" s="5">
        <v>2013</v>
      </c>
      <c r="Y95" s="12">
        <v>0</v>
      </c>
      <c r="Z95" s="5">
        <v>2013</v>
      </c>
      <c r="AA95" s="14">
        <v>0</v>
      </c>
      <c r="AB95" s="5">
        <v>2013</v>
      </c>
      <c r="AC95" s="14"/>
    </row>
    <row r="96" spans="1:29" ht="12.75" customHeight="1" x14ac:dyDescent="0.25">
      <c r="A96" s="5" t="s">
        <v>1445</v>
      </c>
      <c r="B96" s="5" t="s">
        <v>17</v>
      </c>
      <c r="C96" s="5" t="s">
        <v>414</v>
      </c>
      <c r="D96" s="5" t="s">
        <v>360</v>
      </c>
      <c r="E96" s="5" t="s">
        <v>1447</v>
      </c>
      <c r="F96" s="5" t="s">
        <v>1446</v>
      </c>
      <c r="G96" s="5">
        <v>3</v>
      </c>
      <c r="H96" s="5">
        <v>2</v>
      </c>
      <c r="I96" s="5" t="s">
        <v>1825</v>
      </c>
      <c r="J96" s="8">
        <f t="shared" si="3"/>
        <v>1</v>
      </c>
      <c r="K96" s="8">
        <f t="shared" si="4"/>
        <v>1</v>
      </c>
      <c r="L96" s="4" t="str">
        <f t="shared" si="5"/>
        <v/>
      </c>
      <c r="M96" s="13">
        <v>0.24848677922905385</v>
      </c>
      <c r="N96" s="5">
        <v>2013</v>
      </c>
      <c r="O96" s="12">
        <v>40</v>
      </c>
      <c r="P96" s="5">
        <v>2013</v>
      </c>
      <c r="Q96" s="12">
        <v>7</v>
      </c>
      <c r="R96" s="5">
        <v>2013</v>
      </c>
      <c r="S96" s="12"/>
      <c r="U96" s="12">
        <v>0</v>
      </c>
      <c r="V96" s="5">
        <v>2013</v>
      </c>
      <c r="W96" s="12">
        <v>0</v>
      </c>
      <c r="X96" s="5">
        <v>2013</v>
      </c>
      <c r="Y96" s="12">
        <v>0</v>
      </c>
      <c r="Z96" s="5">
        <v>2013</v>
      </c>
      <c r="AA96" s="14">
        <v>0</v>
      </c>
      <c r="AB96" s="5">
        <v>2013</v>
      </c>
      <c r="AC96" s="14"/>
    </row>
    <row r="97" spans="1:29" ht="12.75" customHeight="1" x14ac:dyDescent="0.25">
      <c r="A97" s="5" t="s">
        <v>1398</v>
      </c>
      <c r="B97" s="5" t="s">
        <v>1377</v>
      </c>
      <c r="C97" s="5" t="s">
        <v>679</v>
      </c>
      <c r="D97" s="5" t="s">
        <v>620</v>
      </c>
      <c r="E97" s="5" t="s">
        <v>1400</v>
      </c>
      <c r="F97" s="5" t="s">
        <v>1399</v>
      </c>
      <c r="G97" s="5">
        <v>2</v>
      </c>
      <c r="H97" s="5">
        <v>2</v>
      </c>
      <c r="I97" s="5" t="s">
        <v>1826</v>
      </c>
      <c r="J97" s="8">
        <f t="shared" si="3"/>
        <v>1</v>
      </c>
      <c r="K97" s="8">
        <f t="shared" si="4"/>
        <v>1</v>
      </c>
      <c r="L97" s="4" t="str">
        <f t="shared" si="5"/>
        <v/>
      </c>
      <c r="M97" s="13">
        <v>0.99739141247313168</v>
      </c>
      <c r="N97" s="5">
        <v>2012</v>
      </c>
      <c r="O97" s="12">
        <v>100</v>
      </c>
      <c r="P97" s="5">
        <v>2012</v>
      </c>
      <c r="Q97" s="12">
        <v>5</v>
      </c>
      <c r="R97" s="5">
        <v>2012</v>
      </c>
      <c r="S97" s="12"/>
      <c r="U97" s="12">
        <v>0</v>
      </c>
      <c r="V97" s="5">
        <v>2012</v>
      </c>
      <c r="W97" s="12">
        <v>0</v>
      </c>
      <c r="X97" s="5">
        <v>2012</v>
      </c>
      <c r="Y97" s="12">
        <v>0</v>
      </c>
      <c r="Z97" s="5">
        <v>2012</v>
      </c>
      <c r="AA97" s="14">
        <v>0</v>
      </c>
      <c r="AB97" s="5">
        <v>2012</v>
      </c>
      <c r="AC97" s="14"/>
    </row>
    <row r="98" spans="1:29" ht="12.75" customHeight="1" x14ac:dyDescent="0.25">
      <c r="A98" s="5" t="s">
        <v>1372</v>
      </c>
      <c r="B98" s="5" t="s">
        <v>1124</v>
      </c>
      <c r="C98" s="5" t="s">
        <v>1123</v>
      </c>
      <c r="D98" s="5" t="s">
        <v>1038</v>
      </c>
      <c r="E98" s="5" t="s">
        <v>1374</v>
      </c>
      <c r="F98" s="5" t="s">
        <v>1373</v>
      </c>
      <c r="G98" s="5">
        <v>2</v>
      </c>
      <c r="H98" s="5">
        <v>2</v>
      </c>
      <c r="I98" s="5" t="s">
        <v>1827</v>
      </c>
      <c r="J98" s="8">
        <f t="shared" si="3"/>
        <v>1</v>
      </c>
      <c r="K98" s="8">
        <f t="shared" si="4"/>
        <v>1</v>
      </c>
      <c r="L98" s="4" t="str">
        <f t="shared" si="5"/>
        <v/>
      </c>
      <c r="M98" s="13">
        <v>1.0493362794171064</v>
      </c>
      <c r="N98" s="5">
        <v>2018</v>
      </c>
      <c r="O98" s="12">
        <v>100</v>
      </c>
      <c r="P98" s="5">
        <v>2018</v>
      </c>
      <c r="Q98" s="12">
        <v>12</v>
      </c>
      <c r="R98" s="5">
        <v>2018</v>
      </c>
      <c r="S98" s="12"/>
      <c r="U98" s="12" t="s">
        <v>1569</v>
      </c>
      <c r="W98" s="12" t="s">
        <v>1569</v>
      </c>
      <c r="Y98" s="12">
        <v>100</v>
      </c>
      <c r="Z98" s="5">
        <v>2018</v>
      </c>
      <c r="AA98" s="14">
        <v>100</v>
      </c>
      <c r="AB98" s="5">
        <v>2018</v>
      </c>
      <c r="AC98" s="14"/>
    </row>
    <row r="99" spans="1:29" ht="12.75" customHeight="1" x14ac:dyDescent="0.25">
      <c r="A99" s="5" t="s">
        <v>1505</v>
      </c>
      <c r="B99" s="5" t="s">
        <v>1300</v>
      </c>
      <c r="C99" s="5" t="s">
        <v>1299</v>
      </c>
      <c r="D99" s="5" t="s">
        <v>1038</v>
      </c>
      <c r="E99" s="5" t="s">
        <v>1506</v>
      </c>
      <c r="F99" s="5" t="s">
        <v>1307</v>
      </c>
      <c r="G99" s="5">
        <v>3</v>
      </c>
      <c r="H99" s="5">
        <v>1</v>
      </c>
      <c r="I99" s="5" t="s">
        <v>1828</v>
      </c>
      <c r="J99" s="8">
        <f t="shared" si="3"/>
        <v>1</v>
      </c>
      <c r="K99" s="8">
        <f t="shared" si="4"/>
        <v>2</v>
      </c>
      <c r="L99" s="4" t="str">
        <f t="shared" si="5"/>
        <v>Y</v>
      </c>
      <c r="M99" s="13">
        <v>0.80643554909173765</v>
      </c>
      <c r="N99" s="5">
        <v>2015</v>
      </c>
      <c r="O99" s="12">
        <v>90</v>
      </c>
      <c r="P99" s="5">
        <v>2015</v>
      </c>
      <c r="Q99" s="12">
        <v>11.5</v>
      </c>
      <c r="R99" s="5">
        <v>2015</v>
      </c>
      <c r="S99" s="12"/>
      <c r="U99" s="12">
        <v>0</v>
      </c>
      <c r="V99" s="5">
        <v>2015</v>
      </c>
      <c r="W99" s="12">
        <v>0</v>
      </c>
      <c r="X99" s="5">
        <v>2015</v>
      </c>
      <c r="Y99" s="12">
        <v>0</v>
      </c>
      <c r="Z99" s="5">
        <v>2015</v>
      </c>
      <c r="AA99" s="14">
        <v>92</v>
      </c>
      <c r="AB99" s="5">
        <v>2015</v>
      </c>
      <c r="AC99" s="14"/>
    </row>
    <row r="100" spans="1:29" ht="12.75" customHeight="1" x14ac:dyDescent="0.25">
      <c r="A100" s="5" t="s">
        <v>1510</v>
      </c>
      <c r="B100" s="5" t="s">
        <v>1300</v>
      </c>
      <c r="C100" s="5" t="s">
        <v>1299</v>
      </c>
      <c r="D100" s="5" t="s">
        <v>1038</v>
      </c>
      <c r="E100" s="5" t="s">
        <v>1512</v>
      </c>
      <c r="F100" s="5" t="s">
        <v>1511</v>
      </c>
      <c r="G100" s="5">
        <v>3</v>
      </c>
      <c r="H100" s="5">
        <v>1</v>
      </c>
      <c r="I100" s="5" t="s">
        <v>1829</v>
      </c>
      <c r="J100" s="8">
        <f t="shared" si="3"/>
        <v>1</v>
      </c>
      <c r="K100" s="8">
        <f t="shared" si="4"/>
        <v>1</v>
      </c>
      <c r="L100" s="4" t="str">
        <f t="shared" si="5"/>
        <v/>
      </c>
      <c r="M100" s="13">
        <v>0.59999978076311067</v>
      </c>
      <c r="N100" s="5">
        <v>2015</v>
      </c>
      <c r="O100" s="12">
        <v>30</v>
      </c>
      <c r="P100" s="5">
        <v>2015</v>
      </c>
      <c r="Q100" s="12">
        <v>16</v>
      </c>
      <c r="R100" s="5">
        <v>2015</v>
      </c>
      <c r="S100" s="12"/>
      <c r="U100" s="12">
        <v>0</v>
      </c>
      <c r="V100" s="5">
        <v>2015</v>
      </c>
      <c r="W100" s="12">
        <v>0</v>
      </c>
      <c r="X100" s="5">
        <v>2015</v>
      </c>
      <c r="Y100" s="12">
        <v>0</v>
      </c>
      <c r="Z100" s="5">
        <v>2015</v>
      </c>
      <c r="AA100" s="14">
        <v>60</v>
      </c>
      <c r="AB100" s="5">
        <v>2015</v>
      </c>
      <c r="AC100" s="14"/>
    </row>
    <row r="101" spans="1:29" ht="12.75" customHeight="1" x14ac:dyDescent="0.25">
      <c r="A101" s="5" t="s">
        <v>1507</v>
      </c>
      <c r="B101" s="5" t="s">
        <v>1300</v>
      </c>
      <c r="C101" s="5" t="s">
        <v>1299</v>
      </c>
      <c r="D101" s="5" t="s">
        <v>1038</v>
      </c>
      <c r="E101" s="5" t="s">
        <v>1509</v>
      </c>
      <c r="F101" s="5" t="s">
        <v>1508</v>
      </c>
      <c r="G101" s="5">
        <v>3</v>
      </c>
      <c r="H101" s="5">
        <v>1</v>
      </c>
      <c r="I101" s="5" t="s">
        <v>1830</v>
      </c>
      <c r="J101" s="8">
        <f t="shared" si="3"/>
        <v>1</v>
      </c>
      <c r="K101" s="8">
        <f t="shared" si="4"/>
        <v>1</v>
      </c>
      <c r="L101" s="4" t="str">
        <f t="shared" si="5"/>
        <v/>
      </c>
      <c r="M101" s="13">
        <v>0.44478104782240357</v>
      </c>
      <c r="N101" s="5">
        <v>2015</v>
      </c>
      <c r="O101" s="12">
        <v>77</v>
      </c>
      <c r="P101" s="5">
        <v>2015</v>
      </c>
      <c r="Q101" s="12">
        <v>10</v>
      </c>
      <c r="R101" s="5">
        <v>2015</v>
      </c>
      <c r="S101" s="12"/>
      <c r="U101" s="12">
        <v>0</v>
      </c>
      <c r="V101" s="5">
        <v>2015</v>
      </c>
      <c r="W101" s="12">
        <v>0</v>
      </c>
      <c r="X101" s="5">
        <v>2015</v>
      </c>
      <c r="Y101" s="12">
        <v>0</v>
      </c>
      <c r="Z101" s="5">
        <v>2015</v>
      </c>
      <c r="AA101" s="14">
        <v>76</v>
      </c>
      <c r="AB101" s="5">
        <v>2015</v>
      </c>
      <c r="AC101" s="14"/>
    </row>
    <row r="102" spans="1:29" ht="12.75" customHeight="1" x14ac:dyDescent="0.25">
      <c r="A102" s="5" t="s">
        <v>1410</v>
      </c>
      <c r="B102" s="5" t="s">
        <v>1377</v>
      </c>
      <c r="C102" s="5" t="s">
        <v>679</v>
      </c>
      <c r="D102" s="5" t="s">
        <v>620</v>
      </c>
      <c r="E102" s="5" t="s">
        <v>1412</v>
      </c>
      <c r="F102" s="5" t="s">
        <v>1411</v>
      </c>
      <c r="G102" s="5">
        <v>2</v>
      </c>
      <c r="H102" s="5">
        <v>2</v>
      </c>
      <c r="I102" s="5" t="s">
        <v>1831</v>
      </c>
      <c r="J102" s="8">
        <f t="shared" si="3"/>
        <v>1</v>
      </c>
      <c r="K102" s="8">
        <f t="shared" si="4"/>
        <v>1</v>
      </c>
      <c r="L102" s="4" t="str">
        <f t="shared" si="5"/>
        <v/>
      </c>
      <c r="M102" s="13">
        <v>0.85693582432815607</v>
      </c>
      <c r="N102" s="5">
        <v>2012</v>
      </c>
      <c r="O102" s="12">
        <v>100</v>
      </c>
      <c r="P102" s="5">
        <v>2012</v>
      </c>
      <c r="Q102" s="12">
        <v>6</v>
      </c>
      <c r="R102" s="5">
        <v>2012</v>
      </c>
      <c r="S102" s="12"/>
      <c r="U102" s="12">
        <v>0</v>
      </c>
      <c r="V102" s="5">
        <v>2012</v>
      </c>
      <c r="W102" s="12">
        <v>0</v>
      </c>
      <c r="X102" s="5">
        <v>2012</v>
      </c>
      <c r="Y102" s="12">
        <v>0</v>
      </c>
      <c r="Z102" s="5">
        <v>2012</v>
      </c>
      <c r="AA102" s="14">
        <v>0</v>
      </c>
      <c r="AB102" s="5">
        <v>2012</v>
      </c>
      <c r="AC102" s="14"/>
    </row>
    <row r="103" spans="1:29" ht="12.75" customHeight="1" x14ac:dyDescent="0.25">
      <c r="A103" s="5" t="s">
        <v>1407</v>
      </c>
      <c r="B103" s="5" t="s">
        <v>1377</v>
      </c>
      <c r="C103" s="5" t="s">
        <v>679</v>
      </c>
      <c r="D103" s="5" t="s">
        <v>620</v>
      </c>
      <c r="E103" s="5" t="s">
        <v>1409</v>
      </c>
      <c r="F103" s="5" t="s">
        <v>1408</v>
      </c>
      <c r="G103" s="5">
        <v>2</v>
      </c>
      <c r="H103" s="5">
        <v>2</v>
      </c>
      <c r="I103" s="5" t="s">
        <v>1832</v>
      </c>
      <c r="J103" s="8">
        <f t="shared" si="3"/>
        <v>1</v>
      </c>
      <c r="K103" s="8">
        <f t="shared" si="4"/>
        <v>1</v>
      </c>
      <c r="L103" s="4" t="str">
        <f t="shared" si="5"/>
        <v/>
      </c>
      <c r="M103" s="13">
        <v>0.69147338742643782</v>
      </c>
      <c r="N103" s="5">
        <v>2012</v>
      </c>
      <c r="O103" s="12">
        <v>100</v>
      </c>
      <c r="P103" s="5">
        <v>2012</v>
      </c>
      <c r="Q103" s="12">
        <v>5</v>
      </c>
      <c r="R103" s="5">
        <v>2012</v>
      </c>
      <c r="S103" s="12"/>
      <c r="U103" s="12">
        <v>0</v>
      </c>
      <c r="V103" s="5">
        <v>2012</v>
      </c>
      <c r="W103" s="12">
        <v>0</v>
      </c>
      <c r="X103" s="5">
        <v>2012</v>
      </c>
      <c r="Y103" s="12">
        <v>0</v>
      </c>
      <c r="Z103" s="5">
        <v>2012</v>
      </c>
      <c r="AA103" s="14">
        <v>10</v>
      </c>
      <c r="AB103" s="5">
        <v>2012</v>
      </c>
      <c r="AC103" s="14"/>
    </row>
    <row r="104" spans="1:29" ht="12.75" customHeight="1" x14ac:dyDescent="0.25">
      <c r="A104" s="5" t="s">
        <v>1379</v>
      </c>
      <c r="B104" s="5" t="s">
        <v>1377</v>
      </c>
      <c r="C104" s="5" t="s">
        <v>679</v>
      </c>
      <c r="D104" s="5" t="s">
        <v>620</v>
      </c>
      <c r="E104" s="5" t="s">
        <v>1381</v>
      </c>
      <c r="F104" s="5" t="s">
        <v>1380</v>
      </c>
      <c r="G104" s="5">
        <v>2</v>
      </c>
      <c r="H104" s="5">
        <v>2</v>
      </c>
      <c r="I104" s="5" t="s">
        <v>1833</v>
      </c>
      <c r="J104" s="8">
        <f t="shared" si="3"/>
        <v>1</v>
      </c>
      <c r="K104" s="8">
        <f t="shared" si="4"/>
        <v>1</v>
      </c>
      <c r="L104" s="4" t="str">
        <f t="shared" si="5"/>
        <v/>
      </c>
      <c r="M104" s="13">
        <v>0.68677949472651467</v>
      </c>
      <c r="N104" s="5">
        <v>2012</v>
      </c>
      <c r="O104" s="12">
        <v>100</v>
      </c>
      <c r="P104" s="5">
        <v>2012</v>
      </c>
      <c r="Q104" s="12">
        <v>13.5</v>
      </c>
      <c r="R104" s="5">
        <v>2012</v>
      </c>
      <c r="S104" s="12"/>
      <c r="U104" s="12">
        <v>0</v>
      </c>
      <c r="V104" s="5">
        <v>2012</v>
      </c>
      <c r="W104" s="12">
        <v>0</v>
      </c>
      <c r="X104" s="5">
        <v>2012</v>
      </c>
      <c r="Y104" s="12">
        <v>0</v>
      </c>
      <c r="Z104" s="5">
        <v>2012</v>
      </c>
      <c r="AA104" s="14">
        <v>0</v>
      </c>
      <c r="AB104" s="5">
        <v>2012</v>
      </c>
      <c r="AC104" s="14"/>
    </row>
    <row r="105" spans="1:29" ht="12.75" customHeight="1" x14ac:dyDescent="0.25">
      <c r="A105" s="5" t="s">
        <v>1382</v>
      </c>
      <c r="B105" s="5" t="s">
        <v>1377</v>
      </c>
      <c r="C105" s="5" t="s">
        <v>679</v>
      </c>
      <c r="D105" s="5" t="s">
        <v>620</v>
      </c>
      <c r="E105" s="5" t="s">
        <v>1384</v>
      </c>
      <c r="F105" s="5" t="s">
        <v>1383</v>
      </c>
      <c r="G105" s="5">
        <v>1</v>
      </c>
      <c r="H105" s="5">
        <v>1</v>
      </c>
      <c r="I105" s="5" t="s">
        <v>1834</v>
      </c>
      <c r="J105" s="8">
        <f t="shared" si="3"/>
        <v>1</v>
      </c>
      <c r="K105" s="8">
        <f t="shared" si="4"/>
        <v>1</v>
      </c>
      <c r="L105" s="4" t="str">
        <f t="shared" si="5"/>
        <v/>
      </c>
      <c r="M105" s="13">
        <v>0.60734470629677639</v>
      </c>
      <c r="N105" s="5">
        <v>2012</v>
      </c>
      <c r="O105" s="12">
        <v>100</v>
      </c>
      <c r="P105" s="5">
        <v>2012</v>
      </c>
      <c r="Q105" s="12">
        <v>0</v>
      </c>
      <c r="R105" s="5">
        <v>2012</v>
      </c>
      <c r="S105" s="12"/>
      <c r="U105" s="12">
        <v>0</v>
      </c>
      <c r="V105" s="5">
        <v>2012</v>
      </c>
      <c r="W105" s="12">
        <v>0</v>
      </c>
      <c r="X105" s="5">
        <v>2012</v>
      </c>
      <c r="Y105" s="12">
        <v>0</v>
      </c>
      <c r="Z105" s="5">
        <v>2012</v>
      </c>
      <c r="AA105" s="14">
        <v>0</v>
      </c>
      <c r="AB105" s="5">
        <v>2012</v>
      </c>
      <c r="AC105" s="14"/>
    </row>
    <row r="106" spans="1:29" ht="12.75" customHeight="1" x14ac:dyDescent="0.25">
      <c r="A106" s="5" t="s">
        <v>1358</v>
      </c>
      <c r="B106" s="5" t="s">
        <v>1124</v>
      </c>
      <c r="C106" s="5" t="s">
        <v>1123</v>
      </c>
      <c r="D106" s="5" t="s">
        <v>1038</v>
      </c>
      <c r="E106" s="5" t="s">
        <v>1359</v>
      </c>
      <c r="F106" s="5" t="s">
        <v>2748</v>
      </c>
      <c r="G106" s="5">
        <v>2</v>
      </c>
      <c r="H106" s="5">
        <v>1</v>
      </c>
      <c r="I106" s="5" t="s">
        <v>1835</v>
      </c>
      <c r="J106" s="8">
        <f t="shared" si="3"/>
        <v>1</v>
      </c>
      <c r="K106" s="8">
        <f t="shared" si="4"/>
        <v>1</v>
      </c>
      <c r="L106" s="4" t="str">
        <f t="shared" si="5"/>
        <v/>
      </c>
      <c r="M106" s="13">
        <v>1.5362408109070891</v>
      </c>
      <c r="N106" s="5">
        <v>2018</v>
      </c>
      <c r="O106" s="12">
        <v>100</v>
      </c>
      <c r="P106" s="5">
        <v>2018</v>
      </c>
      <c r="Q106" s="12">
        <v>20</v>
      </c>
      <c r="R106" s="5">
        <v>2018</v>
      </c>
      <c r="S106" s="12"/>
      <c r="U106" s="12" t="s">
        <v>1569</v>
      </c>
      <c r="W106" s="12" t="s">
        <v>1569</v>
      </c>
      <c r="Y106" s="12">
        <v>73</v>
      </c>
      <c r="Z106" s="5">
        <v>2018</v>
      </c>
      <c r="AA106" s="14">
        <v>100</v>
      </c>
      <c r="AB106" s="5">
        <v>2018</v>
      </c>
      <c r="AC106" s="14"/>
    </row>
    <row r="107" spans="1:29" ht="12.75" customHeight="1" x14ac:dyDescent="0.25">
      <c r="A107" s="5" t="s">
        <v>1366</v>
      </c>
      <c r="B107" s="5" t="s">
        <v>1124</v>
      </c>
      <c r="C107" s="5" t="s">
        <v>1123</v>
      </c>
      <c r="D107" s="5" t="s">
        <v>1038</v>
      </c>
      <c r="E107" s="5" t="s">
        <v>1368</v>
      </c>
      <c r="F107" s="5" t="s">
        <v>1367</v>
      </c>
      <c r="G107" s="5">
        <v>3</v>
      </c>
      <c r="H107" s="5">
        <v>2</v>
      </c>
      <c r="I107" s="5" t="s">
        <v>1836</v>
      </c>
      <c r="J107" s="8">
        <f t="shared" si="3"/>
        <v>1</v>
      </c>
      <c r="K107" s="8">
        <f t="shared" si="4"/>
        <v>2</v>
      </c>
      <c r="L107" s="4" t="str">
        <f t="shared" si="5"/>
        <v>Y</v>
      </c>
      <c r="M107" s="13">
        <v>1.1270120710701206</v>
      </c>
      <c r="N107" s="5">
        <v>2018</v>
      </c>
      <c r="O107" s="12">
        <v>100</v>
      </c>
      <c r="P107" s="5">
        <v>2018</v>
      </c>
      <c r="Q107" s="12">
        <v>16</v>
      </c>
      <c r="R107" s="5">
        <v>2018</v>
      </c>
      <c r="S107" s="12"/>
      <c r="U107" s="12" t="s">
        <v>1569</v>
      </c>
      <c r="W107" s="12" t="s">
        <v>1569</v>
      </c>
      <c r="Y107" s="12">
        <v>64</v>
      </c>
      <c r="Z107" s="5">
        <v>2018</v>
      </c>
      <c r="AA107" s="14">
        <v>100</v>
      </c>
      <c r="AB107" s="5">
        <v>2018</v>
      </c>
      <c r="AC107" s="14"/>
    </row>
    <row r="108" spans="1:29" ht="12.75" customHeight="1" x14ac:dyDescent="0.25">
      <c r="A108" s="5" t="s">
        <v>1413</v>
      </c>
      <c r="B108" s="5" t="s">
        <v>1377</v>
      </c>
      <c r="C108" s="5" t="s">
        <v>679</v>
      </c>
      <c r="D108" s="5" t="s">
        <v>620</v>
      </c>
      <c r="E108" s="5" t="s">
        <v>1415</v>
      </c>
      <c r="F108" s="5" t="s">
        <v>1414</v>
      </c>
      <c r="G108" s="5">
        <v>2</v>
      </c>
      <c r="H108" s="5">
        <v>2</v>
      </c>
      <c r="I108" s="5" t="s">
        <v>1837</v>
      </c>
      <c r="J108" s="8">
        <f t="shared" si="3"/>
        <v>1</v>
      </c>
      <c r="K108" s="8">
        <f t="shared" si="4"/>
        <v>1</v>
      </c>
      <c r="L108" s="4" t="str">
        <f t="shared" si="5"/>
        <v/>
      </c>
      <c r="M108" s="13">
        <v>0.93914751019188492</v>
      </c>
      <c r="N108" s="5">
        <v>2012</v>
      </c>
      <c r="O108" s="12">
        <v>100</v>
      </c>
      <c r="P108" s="5">
        <v>2012</v>
      </c>
      <c r="Q108" s="12">
        <v>6</v>
      </c>
      <c r="R108" s="5">
        <v>2012</v>
      </c>
      <c r="S108" s="12"/>
      <c r="U108" s="12">
        <v>0</v>
      </c>
      <c r="V108" s="5">
        <v>2012</v>
      </c>
      <c r="W108" s="12">
        <v>0</v>
      </c>
      <c r="X108" s="5">
        <v>2012</v>
      </c>
      <c r="Y108" s="12">
        <v>0</v>
      </c>
      <c r="Z108" s="5">
        <v>2012</v>
      </c>
      <c r="AA108" s="14">
        <v>50</v>
      </c>
      <c r="AB108" s="5">
        <v>2012</v>
      </c>
      <c r="AC108" s="14"/>
    </row>
    <row r="109" spans="1:29" ht="12.75" customHeight="1" x14ac:dyDescent="0.25">
      <c r="A109" s="5" t="s">
        <v>1428</v>
      </c>
      <c r="B109" s="5" t="s">
        <v>17</v>
      </c>
      <c r="C109" s="5" t="s">
        <v>414</v>
      </c>
      <c r="D109" s="5" t="s">
        <v>360</v>
      </c>
      <c r="E109" s="5" t="s">
        <v>1429</v>
      </c>
      <c r="F109" s="5" t="s">
        <v>431</v>
      </c>
      <c r="G109" s="5">
        <v>3</v>
      </c>
      <c r="H109" s="5">
        <v>2</v>
      </c>
      <c r="I109" s="5" t="s">
        <v>1838</v>
      </c>
      <c r="J109" s="8">
        <f t="shared" si="3"/>
        <v>1</v>
      </c>
      <c r="K109" s="8">
        <f t="shared" si="4"/>
        <v>2</v>
      </c>
      <c r="L109" s="4" t="str">
        <f t="shared" si="5"/>
        <v>Y</v>
      </c>
      <c r="M109" s="13">
        <v>0.25079030558482612</v>
      </c>
      <c r="N109" s="5">
        <v>2013</v>
      </c>
      <c r="O109" s="12">
        <v>10</v>
      </c>
      <c r="P109" s="5">
        <v>2013</v>
      </c>
      <c r="Q109" s="12">
        <v>27</v>
      </c>
      <c r="R109" s="5">
        <v>2013</v>
      </c>
      <c r="S109" s="12"/>
      <c r="U109" s="12">
        <v>0</v>
      </c>
      <c r="V109" s="5">
        <v>2013</v>
      </c>
      <c r="W109" s="12">
        <v>0</v>
      </c>
      <c r="X109" s="5">
        <v>2013</v>
      </c>
      <c r="Y109" s="12">
        <v>0</v>
      </c>
      <c r="Z109" s="5">
        <v>2013</v>
      </c>
      <c r="AA109" s="14">
        <v>0</v>
      </c>
      <c r="AB109" s="5">
        <v>2013</v>
      </c>
      <c r="AC109" s="14"/>
    </row>
    <row r="110" spans="1:29" ht="12.75" customHeight="1" x14ac:dyDescent="0.25">
      <c r="A110" s="5" t="s">
        <v>1442</v>
      </c>
      <c r="B110" s="5" t="s">
        <v>17</v>
      </c>
      <c r="C110" s="5" t="s">
        <v>414</v>
      </c>
      <c r="D110" s="5" t="s">
        <v>360</v>
      </c>
      <c r="E110" s="5" t="s">
        <v>1444</v>
      </c>
      <c r="F110" s="5" t="s">
        <v>1443</v>
      </c>
      <c r="G110" s="5">
        <v>3</v>
      </c>
      <c r="H110" s="5">
        <v>2</v>
      </c>
      <c r="I110" s="5" t="s">
        <v>1839</v>
      </c>
      <c r="J110" s="8">
        <f t="shared" si="3"/>
        <v>1</v>
      </c>
      <c r="K110" s="8">
        <f t="shared" si="4"/>
        <v>1</v>
      </c>
      <c r="L110" s="4" t="str">
        <f t="shared" si="5"/>
        <v/>
      </c>
      <c r="M110" s="13">
        <v>0.25022831050228311</v>
      </c>
      <c r="N110" s="5">
        <v>2013</v>
      </c>
      <c r="O110" s="12">
        <v>30</v>
      </c>
      <c r="P110" s="5">
        <v>2013</v>
      </c>
      <c r="Q110" s="12">
        <v>5</v>
      </c>
      <c r="R110" s="5">
        <v>2013</v>
      </c>
      <c r="S110" s="12"/>
      <c r="U110" s="12">
        <v>0</v>
      </c>
      <c r="V110" s="5">
        <v>2013</v>
      </c>
      <c r="W110" s="12">
        <v>0</v>
      </c>
      <c r="X110" s="5">
        <v>2013</v>
      </c>
      <c r="Y110" s="12">
        <v>0</v>
      </c>
      <c r="Z110" s="5">
        <v>2013</v>
      </c>
      <c r="AA110" s="14">
        <v>0</v>
      </c>
      <c r="AB110" s="5">
        <v>2013</v>
      </c>
      <c r="AC110" s="14"/>
    </row>
    <row r="111" spans="1:29" ht="12.75" customHeight="1" x14ac:dyDescent="0.25">
      <c r="A111" s="5" t="s">
        <v>1422</v>
      </c>
      <c r="B111" s="5" t="s">
        <v>17</v>
      </c>
      <c r="C111" s="5" t="s">
        <v>414</v>
      </c>
      <c r="D111" s="5" t="s">
        <v>360</v>
      </c>
      <c r="E111" s="5" t="s">
        <v>1424</v>
      </c>
      <c r="F111" s="5" t="s">
        <v>1423</v>
      </c>
      <c r="G111" s="5">
        <v>3</v>
      </c>
      <c r="H111" s="5">
        <v>2</v>
      </c>
      <c r="I111" s="5" t="s">
        <v>1840</v>
      </c>
      <c r="J111" s="8">
        <f t="shared" si="3"/>
        <v>1</v>
      </c>
      <c r="K111" s="8">
        <f t="shared" si="4"/>
        <v>1</v>
      </c>
      <c r="L111" s="4" t="str">
        <f t="shared" si="5"/>
        <v/>
      </c>
      <c r="M111" s="13">
        <v>0.24906600249066002</v>
      </c>
      <c r="N111" s="5">
        <v>2013</v>
      </c>
      <c r="O111" s="12">
        <v>40</v>
      </c>
      <c r="P111" s="5">
        <v>2013</v>
      </c>
      <c r="Q111" s="12">
        <v>7</v>
      </c>
      <c r="R111" s="5">
        <v>2013</v>
      </c>
      <c r="S111" s="12"/>
      <c r="U111" s="12">
        <v>0</v>
      </c>
      <c r="V111" s="5">
        <v>2013</v>
      </c>
      <c r="W111" s="12">
        <v>0</v>
      </c>
      <c r="X111" s="5">
        <v>2013</v>
      </c>
      <c r="Y111" s="12">
        <v>0</v>
      </c>
      <c r="Z111" s="5">
        <v>2013</v>
      </c>
      <c r="AA111" s="14">
        <v>0</v>
      </c>
      <c r="AB111" s="5">
        <v>2013</v>
      </c>
      <c r="AC111" s="14"/>
    </row>
    <row r="112" spans="1:29" ht="12.75" customHeight="1" x14ac:dyDescent="0.25">
      <c r="A112" s="5" t="s">
        <v>1425</v>
      </c>
      <c r="B112" s="5" t="s">
        <v>17</v>
      </c>
      <c r="C112" s="5" t="s">
        <v>414</v>
      </c>
      <c r="D112" s="5" t="s">
        <v>360</v>
      </c>
      <c r="E112" s="5" t="s">
        <v>1427</v>
      </c>
      <c r="F112" s="5" t="s">
        <v>1426</v>
      </c>
      <c r="G112" s="5">
        <v>3</v>
      </c>
      <c r="H112" s="5">
        <v>2</v>
      </c>
      <c r="I112" s="5" t="s">
        <v>1841</v>
      </c>
      <c r="J112" s="8">
        <f t="shared" si="3"/>
        <v>1</v>
      </c>
      <c r="K112" s="8">
        <f t="shared" si="4"/>
        <v>1</v>
      </c>
      <c r="L112" s="4" t="str">
        <f t="shared" si="5"/>
        <v/>
      </c>
      <c r="M112" s="13">
        <v>0.24961948249619481</v>
      </c>
      <c r="N112" s="5">
        <v>2013</v>
      </c>
      <c r="O112" s="12">
        <v>50</v>
      </c>
      <c r="P112" s="5">
        <v>2013</v>
      </c>
      <c r="Q112" s="12">
        <v>5</v>
      </c>
      <c r="R112" s="5">
        <v>2013</v>
      </c>
      <c r="S112" s="12"/>
      <c r="U112" s="12">
        <v>0</v>
      </c>
      <c r="V112" s="5">
        <v>2013</v>
      </c>
      <c r="W112" s="12">
        <v>0</v>
      </c>
      <c r="X112" s="5">
        <v>2013</v>
      </c>
      <c r="Y112" s="12">
        <v>0</v>
      </c>
      <c r="Z112" s="5">
        <v>2013</v>
      </c>
      <c r="AA112" s="14">
        <v>0</v>
      </c>
      <c r="AB112" s="5">
        <v>2013</v>
      </c>
      <c r="AC112" s="14"/>
    </row>
    <row r="113" spans="1:29" ht="12.75" customHeight="1" x14ac:dyDescent="0.25">
      <c r="A113" s="5" t="s">
        <v>1363</v>
      </c>
      <c r="B113" s="5" t="s">
        <v>1124</v>
      </c>
      <c r="C113" s="5" t="s">
        <v>1123</v>
      </c>
      <c r="D113" s="5" t="s">
        <v>1038</v>
      </c>
      <c r="E113" s="5" t="s">
        <v>1365</v>
      </c>
      <c r="F113" s="5" t="s">
        <v>1364</v>
      </c>
      <c r="G113" s="5">
        <v>3</v>
      </c>
      <c r="H113" s="5">
        <v>1</v>
      </c>
      <c r="I113" s="5" t="s">
        <v>1842</v>
      </c>
      <c r="J113" s="8">
        <f t="shared" si="3"/>
        <v>1</v>
      </c>
      <c r="K113" s="8">
        <f t="shared" si="4"/>
        <v>1</v>
      </c>
      <c r="L113" s="4" t="str">
        <f t="shared" si="5"/>
        <v/>
      </c>
      <c r="M113" s="13">
        <v>1.7078872317546403</v>
      </c>
      <c r="N113" s="5">
        <v>2018</v>
      </c>
      <c r="O113" s="12">
        <v>100</v>
      </c>
      <c r="P113" s="5">
        <v>2018</v>
      </c>
      <c r="Q113" s="12">
        <v>13</v>
      </c>
      <c r="R113" s="5">
        <v>2018</v>
      </c>
      <c r="S113" s="12"/>
      <c r="U113" s="12" t="s">
        <v>1569</v>
      </c>
      <c r="W113" s="12" t="s">
        <v>1569</v>
      </c>
      <c r="Y113" s="12">
        <v>94</v>
      </c>
      <c r="Z113" s="5">
        <v>2018</v>
      </c>
      <c r="AA113" s="14">
        <v>100</v>
      </c>
      <c r="AB113" s="5">
        <v>2018</v>
      </c>
      <c r="AC113" s="14"/>
    </row>
    <row r="114" spans="1:29" ht="12.75" customHeight="1" x14ac:dyDescent="0.25">
      <c r="A114" s="4" t="s">
        <v>356</v>
      </c>
      <c r="B114" s="5" t="s">
        <v>359</v>
      </c>
      <c r="C114" s="5" t="s">
        <v>358</v>
      </c>
      <c r="D114" s="5" t="s">
        <v>360</v>
      </c>
      <c r="E114" s="5" t="s">
        <v>361</v>
      </c>
      <c r="F114" s="5" t="s">
        <v>357</v>
      </c>
      <c r="G114" s="5">
        <v>2</v>
      </c>
      <c r="H114" s="15">
        <v>1</v>
      </c>
      <c r="I114" s="4"/>
      <c r="J114" s="15">
        <f t="shared" si="3"/>
        <v>1</v>
      </c>
      <c r="K114" s="15">
        <f t="shared" si="4"/>
        <v>1</v>
      </c>
      <c r="L114" s="4" t="str">
        <f t="shared" si="5"/>
        <v/>
      </c>
      <c r="M114" s="13">
        <v>0.52024644846967216</v>
      </c>
      <c r="N114" s="5">
        <v>2017</v>
      </c>
      <c r="O114" s="12">
        <v>95</v>
      </c>
      <c r="P114" s="5">
        <v>2017</v>
      </c>
      <c r="Q114" s="12">
        <v>5.6456129122582457</v>
      </c>
      <c r="R114" s="5">
        <v>2017</v>
      </c>
      <c r="S114" s="12"/>
      <c r="U114" s="12">
        <v>0</v>
      </c>
      <c r="V114" s="5">
        <v>2017</v>
      </c>
      <c r="W114" s="12">
        <v>0</v>
      </c>
      <c r="X114" s="5">
        <v>2017</v>
      </c>
      <c r="Y114" s="12">
        <v>0</v>
      </c>
      <c r="Z114" s="5">
        <v>2017</v>
      </c>
      <c r="AA114" s="14">
        <v>0</v>
      </c>
      <c r="AB114" s="5">
        <v>2017</v>
      </c>
      <c r="AC114" s="14"/>
    </row>
    <row r="115" spans="1:29" ht="12.75" customHeight="1" x14ac:dyDescent="0.25">
      <c r="A115" s="4" t="s">
        <v>362</v>
      </c>
      <c r="B115" s="5" t="s">
        <v>359</v>
      </c>
      <c r="C115" s="5" t="s">
        <v>358</v>
      </c>
      <c r="D115" s="5" t="s">
        <v>360</v>
      </c>
      <c r="E115" s="5" t="s">
        <v>364</v>
      </c>
      <c r="F115" s="5" t="s">
        <v>363</v>
      </c>
      <c r="G115" s="5">
        <v>2</v>
      </c>
      <c r="H115" s="15">
        <v>1</v>
      </c>
      <c r="I115" s="4"/>
      <c r="J115" s="15">
        <f t="shared" si="3"/>
        <v>1</v>
      </c>
      <c r="K115" s="15">
        <f t="shared" si="4"/>
        <v>1</v>
      </c>
      <c r="L115" s="4" t="str">
        <f t="shared" si="5"/>
        <v/>
      </c>
      <c r="M115" s="13">
        <v>0.81321898481235178</v>
      </c>
      <c r="N115" s="5">
        <v>2017</v>
      </c>
      <c r="O115" s="12">
        <v>95</v>
      </c>
      <c r="P115" s="5">
        <v>2017</v>
      </c>
      <c r="Q115" s="12">
        <v>9.6425178741062965</v>
      </c>
      <c r="R115" s="5">
        <v>2017</v>
      </c>
      <c r="S115" s="12"/>
      <c r="U115" s="12">
        <v>0</v>
      </c>
      <c r="V115" s="5">
        <v>2017</v>
      </c>
      <c r="W115" s="12">
        <v>0</v>
      </c>
      <c r="X115" s="5">
        <v>2017</v>
      </c>
      <c r="Y115" s="12">
        <v>0</v>
      </c>
      <c r="Z115" s="5">
        <v>2017</v>
      </c>
      <c r="AA115" s="14">
        <v>0</v>
      </c>
      <c r="AB115" s="5">
        <v>2017</v>
      </c>
      <c r="AC115" s="14"/>
    </row>
    <row r="116" spans="1:29" ht="12.75" customHeight="1" x14ac:dyDescent="0.25">
      <c r="A116" s="4" t="s">
        <v>365</v>
      </c>
      <c r="B116" s="5" t="s">
        <v>359</v>
      </c>
      <c r="C116" s="5" t="s">
        <v>358</v>
      </c>
      <c r="D116" s="5" t="s">
        <v>360</v>
      </c>
      <c r="E116" s="5" t="s">
        <v>367</v>
      </c>
      <c r="F116" s="5" t="s">
        <v>366</v>
      </c>
      <c r="G116" s="5">
        <v>2</v>
      </c>
      <c r="H116" s="15">
        <v>2</v>
      </c>
      <c r="I116" s="4" t="s">
        <v>1843</v>
      </c>
      <c r="J116" s="15">
        <f t="shared" si="3"/>
        <v>1</v>
      </c>
      <c r="K116" s="15">
        <f t="shared" si="4"/>
        <v>1</v>
      </c>
      <c r="L116" s="4" t="str">
        <f t="shared" si="5"/>
        <v/>
      </c>
      <c r="M116" s="13">
        <v>0.23774323162145145</v>
      </c>
      <c r="N116" s="5">
        <v>2017</v>
      </c>
      <c r="O116" s="12">
        <v>95</v>
      </c>
      <c r="P116" s="5">
        <v>2017</v>
      </c>
      <c r="Q116" s="12">
        <v>10.66132264529058</v>
      </c>
      <c r="R116" s="5">
        <v>2017</v>
      </c>
      <c r="S116" s="12"/>
      <c r="U116" s="12">
        <v>0</v>
      </c>
      <c r="V116" s="5">
        <v>2017</v>
      </c>
      <c r="W116" s="12">
        <v>0</v>
      </c>
      <c r="X116" s="5">
        <v>2017</v>
      </c>
      <c r="Y116" s="12">
        <v>0</v>
      </c>
      <c r="Z116" s="5">
        <v>2017</v>
      </c>
      <c r="AA116" s="14">
        <v>0</v>
      </c>
      <c r="AB116" s="5">
        <v>2017</v>
      </c>
      <c r="AC116" s="14"/>
    </row>
    <row r="117" spans="1:29" ht="12.75" customHeight="1" x14ac:dyDescent="0.25">
      <c r="A117" s="4" t="s">
        <v>368</v>
      </c>
      <c r="B117" s="5" t="s">
        <v>359</v>
      </c>
      <c r="C117" s="5" t="s">
        <v>358</v>
      </c>
      <c r="D117" s="5" t="s">
        <v>360</v>
      </c>
      <c r="E117" s="5" t="s">
        <v>370</v>
      </c>
      <c r="F117" s="5" t="s">
        <v>369</v>
      </c>
      <c r="G117" s="5">
        <v>2</v>
      </c>
      <c r="H117" s="15">
        <v>2</v>
      </c>
      <c r="I117" s="4" t="s">
        <v>1843</v>
      </c>
      <c r="J117" s="15">
        <f t="shared" si="3"/>
        <v>1</v>
      </c>
      <c r="K117" s="15">
        <f t="shared" si="4"/>
        <v>1</v>
      </c>
      <c r="L117" s="4" t="str">
        <f t="shared" si="5"/>
        <v/>
      </c>
      <c r="M117" s="13">
        <v>1.4729729729729732</v>
      </c>
      <c r="N117" s="5">
        <v>2016</v>
      </c>
      <c r="O117" s="12">
        <v>75</v>
      </c>
      <c r="P117" s="5">
        <v>2016</v>
      </c>
      <c r="Q117" s="12">
        <v>11.111111111111111</v>
      </c>
      <c r="R117" s="5">
        <v>2016</v>
      </c>
      <c r="S117" s="12"/>
      <c r="U117" s="12">
        <v>0</v>
      </c>
      <c r="V117" s="5">
        <v>2016</v>
      </c>
      <c r="W117" s="12">
        <v>0</v>
      </c>
      <c r="X117" s="5">
        <v>2016</v>
      </c>
      <c r="Y117" s="12">
        <v>0</v>
      </c>
      <c r="Z117" s="5">
        <v>2016</v>
      </c>
      <c r="AA117" s="14">
        <v>0</v>
      </c>
      <c r="AB117" s="5">
        <v>2016</v>
      </c>
      <c r="AC117" s="14"/>
    </row>
    <row r="118" spans="1:29" ht="12.75" customHeight="1" x14ac:dyDescent="0.25">
      <c r="A118" s="4" t="s">
        <v>371</v>
      </c>
      <c r="B118" s="5" t="s">
        <v>359</v>
      </c>
      <c r="C118" s="5" t="s">
        <v>358</v>
      </c>
      <c r="D118" s="5" t="s">
        <v>360</v>
      </c>
      <c r="E118" s="5" t="s">
        <v>1571</v>
      </c>
      <c r="F118" s="5" t="s">
        <v>372</v>
      </c>
      <c r="G118" s="5">
        <v>2</v>
      </c>
      <c r="H118" s="15">
        <v>2</v>
      </c>
      <c r="I118" s="4" t="s">
        <v>1844</v>
      </c>
      <c r="J118" s="15">
        <f t="shared" si="3"/>
        <v>1</v>
      </c>
      <c r="K118" s="15">
        <f t="shared" si="4"/>
        <v>1</v>
      </c>
      <c r="L118" s="4" t="str">
        <f t="shared" si="5"/>
        <v/>
      </c>
      <c r="M118" s="13">
        <v>0.78426165816965077</v>
      </c>
      <c r="N118" s="5">
        <v>2017</v>
      </c>
      <c r="O118" s="12">
        <v>95</v>
      </c>
      <c r="P118" s="5">
        <v>2017</v>
      </c>
      <c r="Q118" s="12">
        <v>12.061206120612059</v>
      </c>
      <c r="R118" s="5">
        <v>2017</v>
      </c>
      <c r="S118" s="12"/>
      <c r="U118" s="12">
        <v>0</v>
      </c>
      <c r="V118" s="5">
        <v>2017</v>
      </c>
      <c r="W118" s="12">
        <v>0</v>
      </c>
      <c r="X118" s="5">
        <v>2017</v>
      </c>
      <c r="Y118" s="12">
        <v>0</v>
      </c>
      <c r="Z118" s="5">
        <v>2017</v>
      </c>
      <c r="AA118" s="14">
        <v>0</v>
      </c>
      <c r="AB118" s="5">
        <v>2017</v>
      </c>
      <c r="AC118" s="14"/>
    </row>
    <row r="119" spans="1:29" ht="12.75" customHeight="1" x14ac:dyDescent="0.25">
      <c r="A119" s="4" t="s">
        <v>1034</v>
      </c>
      <c r="B119" s="5" t="s">
        <v>1037</v>
      </c>
      <c r="C119" s="5" t="s">
        <v>1036</v>
      </c>
      <c r="D119" s="5" t="s">
        <v>1038</v>
      </c>
      <c r="E119" s="5" t="s">
        <v>1039</v>
      </c>
      <c r="F119" s="5" t="s">
        <v>1035</v>
      </c>
      <c r="G119" s="5">
        <v>3</v>
      </c>
      <c r="H119" s="15">
        <v>1</v>
      </c>
      <c r="I119" s="4"/>
      <c r="J119" s="15">
        <f t="shared" si="3"/>
        <v>1</v>
      </c>
      <c r="K119" s="15">
        <f t="shared" si="4"/>
        <v>1</v>
      </c>
      <c r="L119" s="4" t="str">
        <f t="shared" si="5"/>
        <v/>
      </c>
      <c r="M119" s="13">
        <v>1.5385763980860401</v>
      </c>
      <c r="N119" s="5">
        <v>2014</v>
      </c>
      <c r="O119" s="12">
        <v>85</v>
      </c>
      <c r="P119" s="5">
        <v>2014</v>
      </c>
      <c r="Q119" s="12">
        <v>11.1</v>
      </c>
      <c r="R119" s="5">
        <v>2014</v>
      </c>
      <c r="S119" s="12"/>
      <c r="U119" s="12">
        <v>0</v>
      </c>
      <c r="V119" s="5">
        <v>2014</v>
      </c>
      <c r="W119" s="12">
        <v>0</v>
      </c>
      <c r="X119" s="5">
        <v>2014</v>
      </c>
      <c r="Y119" s="12">
        <v>0</v>
      </c>
      <c r="Z119" s="5">
        <v>2014</v>
      </c>
      <c r="AA119" s="14">
        <v>0</v>
      </c>
      <c r="AB119" s="5">
        <v>2014</v>
      </c>
      <c r="AC119" s="14"/>
    </row>
    <row r="120" spans="1:29" ht="12.75" customHeight="1" x14ac:dyDescent="0.25">
      <c r="A120" s="4" t="s">
        <v>1040</v>
      </c>
      <c r="B120" s="5" t="s">
        <v>1037</v>
      </c>
      <c r="C120" s="5" t="s">
        <v>1036</v>
      </c>
      <c r="D120" s="5" t="s">
        <v>1038</v>
      </c>
      <c r="E120" s="5" t="s">
        <v>1042</v>
      </c>
      <c r="F120" s="5" t="s">
        <v>1041</v>
      </c>
      <c r="G120" s="5">
        <v>3</v>
      </c>
      <c r="H120" s="15">
        <v>1</v>
      </c>
      <c r="I120" s="4"/>
      <c r="J120" s="15">
        <f t="shared" si="3"/>
        <v>1</v>
      </c>
      <c r="K120" s="15">
        <f t="shared" si="4"/>
        <v>1</v>
      </c>
      <c r="L120" s="4" t="str">
        <f t="shared" si="5"/>
        <v/>
      </c>
      <c r="M120" s="13">
        <v>1.1247702255110741</v>
      </c>
      <c r="N120" s="5">
        <v>2017</v>
      </c>
      <c r="O120" s="12">
        <v>100</v>
      </c>
      <c r="P120" s="5">
        <v>2017</v>
      </c>
      <c r="Q120" s="12">
        <v>11</v>
      </c>
      <c r="R120" s="5">
        <v>2017</v>
      </c>
      <c r="S120" s="12"/>
      <c r="U120" s="12">
        <v>0</v>
      </c>
      <c r="V120" s="5">
        <v>2017</v>
      </c>
      <c r="W120" s="12">
        <v>0</v>
      </c>
      <c r="X120" s="5">
        <v>2017</v>
      </c>
      <c r="Y120" s="12">
        <v>0</v>
      </c>
      <c r="Z120" s="5">
        <v>2017</v>
      </c>
      <c r="AA120" s="14">
        <v>100</v>
      </c>
      <c r="AB120" s="5">
        <v>2017</v>
      </c>
      <c r="AC120" s="14"/>
    </row>
    <row r="121" spans="1:29" ht="12.75" customHeight="1" x14ac:dyDescent="0.25">
      <c r="A121" s="4" t="s">
        <v>1043</v>
      </c>
      <c r="B121" s="5" t="s">
        <v>1046</v>
      </c>
      <c r="C121" s="5" t="s">
        <v>1045</v>
      </c>
      <c r="D121" s="5" t="s">
        <v>1038</v>
      </c>
      <c r="E121" s="5" t="s">
        <v>1047</v>
      </c>
      <c r="F121" s="5" t="s">
        <v>1044</v>
      </c>
      <c r="G121" s="5">
        <v>1</v>
      </c>
      <c r="H121" s="15">
        <v>2</v>
      </c>
      <c r="I121" s="4" t="s">
        <v>3134</v>
      </c>
      <c r="J121" s="15">
        <f t="shared" si="3"/>
        <v>2</v>
      </c>
      <c r="K121" s="15">
        <f t="shared" si="4"/>
        <v>2</v>
      </c>
      <c r="L121" s="4" t="str">
        <f t="shared" si="5"/>
        <v>Y</v>
      </c>
      <c r="M121" s="13">
        <v>1.3074154265375311</v>
      </c>
      <c r="N121" s="5">
        <v>2016</v>
      </c>
      <c r="O121" s="12">
        <v>100</v>
      </c>
      <c r="P121" s="5">
        <v>2016</v>
      </c>
      <c r="Q121" s="12">
        <v>16.88</v>
      </c>
      <c r="R121" s="5">
        <v>2016</v>
      </c>
      <c r="S121" s="12"/>
      <c r="U121" s="12">
        <v>1.1111111111111112</v>
      </c>
      <c r="V121" s="5">
        <v>2016</v>
      </c>
      <c r="W121" s="12" t="s">
        <v>1569</v>
      </c>
      <c r="Y121" s="12" t="s">
        <v>1569</v>
      </c>
      <c r="AA121" s="14">
        <v>91.336633663366342</v>
      </c>
      <c r="AB121" s="5">
        <v>2016</v>
      </c>
      <c r="AC121" s="14"/>
    </row>
    <row r="122" spans="1:29" ht="12.75" customHeight="1" x14ac:dyDescent="0.25">
      <c r="A122" s="4" t="s">
        <v>1048</v>
      </c>
      <c r="B122" s="5" t="s">
        <v>1046</v>
      </c>
      <c r="C122" s="5" t="s">
        <v>1045</v>
      </c>
      <c r="D122" s="5" t="s">
        <v>1038</v>
      </c>
      <c r="E122" s="5" t="s">
        <v>1050</v>
      </c>
      <c r="F122" s="5" t="s">
        <v>1049</v>
      </c>
      <c r="G122" s="5">
        <v>2</v>
      </c>
      <c r="H122" s="15">
        <v>2</v>
      </c>
      <c r="I122" s="4" t="s">
        <v>1845</v>
      </c>
      <c r="J122" s="15">
        <f t="shared" si="3"/>
        <v>1</v>
      </c>
      <c r="K122" s="15">
        <f t="shared" si="4"/>
        <v>1</v>
      </c>
      <c r="L122" s="4" t="str">
        <f t="shared" si="5"/>
        <v/>
      </c>
      <c r="M122" s="13">
        <v>0.60882800608828003</v>
      </c>
      <c r="N122" s="5">
        <v>2006</v>
      </c>
      <c r="O122" s="12" t="s">
        <v>1569</v>
      </c>
      <c r="Q122" s="12">
        <v>10.5</v>
      </c>
      <c r="R122" s="5">
        <v>2006</v>
      </c>
      <c r="S122" s="12"/>
      <c r="U122" s="12" t="s">
        <v>1569</v>
      </c>
      <c r="W122" s="12" t="s">
        <v>1569</v>
      </c>
      <c r="Y122" s="12" t="s">
        <v>1569</v>
      </c>
      <c r="AA122" s="14" t="s">
        <v>1569</v>
      </c>
      <c r="AC122" s="14"/>
    </row>
    <row r="123" spans="1:29" ht="12.75" customHeight="1" x14ac:dyDescent="0.25">
      <c r="A123" s="4" t="s">
        <v>1051</v>
      </c>
      <c r="B123" s="5" t="s">
        <v>1053</v>
      </c>
      <c r="C123" s="5" t="s">
        <v>1052</v>
      </c>
      <c r="D123" s="5" t="s">
        <v>1038</v>
      </c>
      <c r="E123" s="5" t="s">
        <v>1054</v>
      </c>
      <c r="F123" s="5" t="s">
        <v>3135</v>
      </c>
      <c r="G123" s="5">
        <v>1</v>
      </c>
      <c r="H123" s="15">
        <v>3</v>
      </c>
      <c r="I123" s="4" t="s">
        <v>3136</v>
      </c>
      <c r="J123" s="15">
        <f t="shared" si="3"/>
        <v>1</v>
      </c>
      <c r="K123" s="15">
        <f t="shared" si="4"/>
        <v>1</v>
      </c>
      <c r="L123" s="4" t="str">
        <f t="shared" si="5"/>
        <v/>
      </c>
      <c r="M123" s="13" t="s">
        <v>1569</v>
      </c>
      <c r="O123" s="12" t="s">
        <v>1569</v>
      </c>
      <c r="Q123" s="12">
        <v>12.8</v>
      </c>
      <c r="S123" s="12"/>
      <c r="U123" s="12" t="s">
        <v>1569</v>
      </c>
      <c r="W123" s="12" t="s">
        <v>1569</v>
      </c>
      <c r="Y123" s="12" t="s">
        <v>1569</v>
      </c>
      <c r="AA123" s="14" t="s">
        <v>1569</v>
      </c>
      <c r="AC123" s="14"/>
    </row>
    <row r="124" spans="1:29" ht="12.75" customHeight="1" x14ac:dyDescent="0.25">
      <c r="A124" s="4" t="s">
        <v>616</v>
      </c>
      <c r="B124" s="5" t="s">
        <v>619</v>
      </c>
      <c r="C124" s="5" t="s">
        <v>618</v>
      </c>
      <c r="D124" s="5" t="s">
        <v>620</v>
      </c>
      <c r="E124" s="5" t="s">
        <v>621</v>
      </c>
      <c r="F124" s="5" t="s">
        <v>617</v>
      </c>
      <c r="G124" s="5">
        <v>1</v>
      </c>
      <c r="H124" s="15">
        <v>1</v>
      </c>
      <c r="I124" s="4" t="s">
        <v>3137</v>
      </c>
      <c r="J124" s="15">
        <f t="shared" si="3"/>
        <v>1</v>
      </c>
      <c r="K124" s="15">
        <f t="shared" si="4"/>
        <v>1</v>
      </c>
      <c r="L124" s="4" t="str">
        <f t="shared" si="5"/>
        <v/>
      </c>
      <c r="M124" s="13">
        <v>0.8</v>
      </c>
      <c r="N124" s="5">
        <v>2009</v>
      </c>
      <c r="O124" s="12" t="s">
        <v>1569</v>
      </c>
      <c r="Q124" s="12">
        <v>12</v>
      </c>
      <c r="R124" s="5">
        <v>2009</v>
      </c>
      <c r="S124" s="12"/>
      <c r="U124" s="12" t="s">
        <v>1569</v>
      </c>
      <c r="W124" s="12" t="s">
        <v>1569</v>
      </c>
      <c r="Y124" s="12" t="s">
        <v>1569</v>
      </c>
      <c r="AA124" s="14" t="s">
        <v>1569</v>
      </c>
      <c r="AC124" s="14"/>
    </row>
    <row r="125" spans="1:29" ht="12.75" customHeight="1" x14ac:dyDescent="0.25">
      <c r="A125" s="4" t="s">
        <v>1055</v>
      </c>
      <c r="B125" s="5" t="s">
        <v>1058</v>
      </c>
      <c r="C125" s="5" t="s">
        <v>1057</v>
      </c>
      <c r="D125" s="5" t="s">
        <v>1038</v>
      </c>
      <c r="E125" s="5" t="s">
        <v>1572</v>
      </c>
      <c r="F125" s="5" t="s">
        <v>1056</v>
      </c>
      <c r="G125" s="5">
        <v>2</v>
      </c>
      <c r="H125" s="15">
        <v>1</v>
      </c>
      <c r="I125" s="4"/>
      <c r="J125" s="15">
        <f t="shared" si="3"/>
        <v>1</v>
      </c>
      <c r="K125" s="15">
        <f t="shared" si="4"/>
        <v>1</v>
      </c>
      <c r="L125" s="4" t="str">
        <f t="shared" si="5"/>
        <v/>
      </c>
      <c r="M125" s="13">
        <v>1.0770767548061875</v>
      </c>
      <c r="N125" s="5">
        <v>2010</v>
      </c>
      <c r="O125" s="12">
        <v>93.5</v>
      </c>
      <c r="P125" s="5">
        <v>2010</v>
      </c>
      <c r="Q125" s="12">
        <v>14.000000000000002</v>
      </c>
      <c r="R125" s="5">
        <v>2010</v>
      </c>
      <c r="S125" s="12"/>
      <c r="U125" s="12">
        <v>0</v>
      </c>
      <c r="V125" s="5">
        <v>2010</v>
      </c>
      <c r="W125" s="12">
        <v>0.68</v>
      </c>
      <c r="X125" s="5">
        <v>2010</v>
      </c>
      <c r="Y125" s="12">
        <v>0</v>
      </c>
      <c r="Z125" s="5">
        <v>2010</v>
      </c>
      <c r="AA125" s="14">
        <v>69.794603302456707</v>
      </c>
      <c r="AB125" s="5">
        <v>2010</v>
      </c>
      <c r="AC125" s="14"/>
    </row>
    <row r="126" spans="1:29" ht="12.75" customHeight="1" x14ac:dyDescent="0.25">
      <c r="A126" s="4" t="s">
        <v>1059</v>
      </c>
      <c r="B126" s="5" t="s">
        <v>1058</v>
      </c>
      <c r="C126" s="5" t="s">
        <v>1057</v>
      </c>
      <c r="D126" s="5" t="s">
        <v>1038</v>
      </c>
      <c r="E126" s="5" t="s">
        <v>1061</v>
      </c>
      <c r="F126" s="5" t="s">
        <v>1060</v>
      </c>
      <c r="G126" s="5" t="s">
        <v>1791</v>
      </c>
      <c r="H126" s="15">
        <v>1</v>
      </c>
      <c r="I126" s="4"/>
      <c r="J126" s="15">
        <f t="shared" si="3"/>
        <v>1</v>
      </c>
      <c r="K126" s="15">
        <f t="shared" si="4"/>
        <v>1</v>
      </c>
      <c r="L126" s="4" t="s">
        <v>2678</v>
      </c>
      <c r="M126" s="13">
        <v>2.3715208324921093</v>
      </c>
      <c r="N126" s="5">
        <v>2010</v>
      </c>
      <c r="O126" s="12">
        <v>98.1</v>
      </c>
      <c r="P126" s="5">
        <v>2010</v>
      </c>
      <c r="Q126" s="12">
        <v>16</v>
      </c>
      <c r="R126" s="5">
        <v>2010</v>
      </c>
      <c r="S126" s="12"/>
      <c r="U126" s="12" t="s">
        <v>1569</v>
      </c>
      <c r="W126" s="12" t="s">
        <v>1569</v>
      </c>
      <c r="Y126" s="12" t="s">
        <v>1569</v>
      </c>
      <c r="AA126" s="14">
        <v>64.581541664780701</v>
      </c>
      <c r="AB126" s="5">
        <v>2010</v>
      </c>
      <c r="AC126" s="14"/>
    </row>
    <row r="127" spans="1:29" ht="12.75" customHeight="1" x14ac:dyDescent="0.25">
      <c r="A127" s="4" t="s">
        <v>1062</v>
      </c>
      <c r="B127" s="5" t="s">
        <v>1058</v>
      </c>
      <c r="C127" s="5" t="s">
        <v>1057</v>
      </c>
      <c r="D127" s="5" t="s">
        <v>1038</v>
      </c>
      <c r="E127" s="5" t="s">
        <v>1064</v>
      </c>
      <c r="F127" s="5" t="s">
        <v>1063</v>
      </c>
      <c r="G127" s="5">
        <v>2</v>
      </c>
      <c r="H127" s="15">
        <v>1</v>
      </c>
      <c r="I127" s="4"/>
      <c r="J127" s="15">
        <f t="shared" si="3"/>
        <v>1</v>
      </c>
      <c r="K127" s="15">
        <f t="shared" si="4"/>
        <v>1</v>
      </c>
      <c r="L127" s="4" t="str">
        <f t="shared" si="5"/>
        <v/>
      </c>
      <c r="M127" s="13">
        <v>1.535111760733854</v>
      </c>
      <c r="N127" s="5">
        <v>2010</v>
      </c>
      <c r="O127" s="12">
        <v>65.599999999999994</v>
      </c>
      <c r="P127" s="5">
        <v>2010</v>
      </c>
      <c r="Q127" s="12">
        <v>11.535802469135801</v>
      </c>
      <c r="R127" s="5">
        <v>2010</v>
      </c>
      <c r="S127" s="12"/>
      <c r="U127" s="12">
        <v>14.560781684069354</v>
      </c>
      <c r="V127" s="5">
        <v>2010</v>
      </c>
      <c r="W127" s="12">
        <v>0</v>
      </c>
      <c r="X127" s="5">
        <v>2010</v>
      </c>
      <c r="Y127" s="12">
        <v>0</v>
      </c>
      <c r="Z127" s="5">
        <v>2010</v>
      </c>
      <c r="AA127" s="14">
        <v>100</v>
      </c>
      <c r="AB127" s="5">
        <v>2010</v>
      </c>
      <c r="AC127" s="14"/>
    </row>
    <row r="128" spans="1:29" ht="12.75" customHeight="1" x14ac:dyDescent="0.25">
      <c r="A128" s="5" t="s">
        <v>31</v>
      </c>
      <c r="B128" s="5" t="s">
        <v>34</v>
      </c>
      <c r="C128" s="5" t="s">
        <v>33</v>
      </c>
      <c r="D128" s="5" t="s">
        <v>35</v>
      </c>
      <c r="E128" s="5" t="s">
        <v>36</v>
      </c>
      <c r="F128" s="5" t="s">
        <v>32</v>
      </c>
      <c r="G128" s="5">
        <v>2</v>
      </c>
      <c r="H128" s="15">
        <v>1</v>
      </c>
      <c r="I128" s="4"/>
      <c r="J128" s="15">
        <f t="shared" si="3"/>
        <v>1</v>
      </c>
      <c r="K128" s="15">
        <f t="shared" si="4"/>
        <v>1</v>
      </c>
      <c r="L128" s="4" t="str">
        <f t="shared" si="5"/>
        <v/>
      </c>
      <c r="M128" s="13" t="s">
        <v>1569</v>
      </c>
      <c r="O128" s="12" t="s">
        <v>1569</v>
      </c>
      <c r="Q128" s="12">
        <v>8.1754735792622117</v>
      </c>
      <c r="S128" s="12"/>
      <c r="U128" s="12" t="s">
        <v>1569</v>
      </c>
      <c r="W128" s="12">
        <v>18</v>
      </c>
      <c r="Y128" s="12" t="s">
        <v>1569</v>
      </c>
      <c r="AA128" s="14" t="s">
        <v>1569</v>
      </c>
      <c r="AC128" s="14"/>
    </row>
    <row r="129" spans="1:29" ht="12.75" customHeight="1" x14ac:dyDescent="0.25">
      <c r="A129" s="5" t="s">
        <v>37</v>
      </c>
      <c r="B129" s="5" t="s">
        <v>34</v>
      </c>
      <c r="C129" s="5" t="s">
        <v>33</v>
      </c>
      <c r="D129" s="5" t="s">
        <v>35</v>
      </c>
      <c r="E129" s="5" t="s">
        <v>38</v>
      </c>
      <c r="F129" s="5" t="s">
        <v>3138</v>
      </c>
      <c r="G129" s="5">
        <v>2</v>
      </c>
      <c r="H129" s="15">
        <v>2</v>
      </c>
      <c r="I129" s="4" t="s">
        <v>3139</v>
      </c>
      <c r="J129" s="15">
        <f t="shared" si="3"/>
        <v>1</v>
      </c>
      <c r="K129" s="15">
        <v>1</v>
      </c>
      <c r="L129" s="4" t="str">
        <f t="shared" si="5"/>
        <v/>
      </c>
      <c r="M129" s="13" t="s">
        <v>1569</v>
      </c>
      <c r="O129" s="12" t="s">
        <v>1569</v>
      </c>
      <c r="Q129" s="12">
        <v>15.328467153284672</v>
      </c>
      <c r="S129" s="12"/>
      <c r="U129" s="12">
        <v>0</v>
      </c>
      <c r="W129" s="12">
        <v>25.81</v>
      </c>
      <c r="Y129" s="12">
        <v>0</v>
      </c>
      <c r="AA129" s="14">
        <v>100</v>
      </c>
      <c r="AC129" s="14"/>
    </row>
    <row r="130" spans="1:29" ht="12.75" customHeight="1" x14ac:dyDescent="0.25">
      <c r="A130" s="5" t="s">
        <v>39</v>
      </c>
      <c r="B130" s="5" t="s">
        <v>34</v>
      </c>
      <c r="C130" s="5" t="s">
        <v>33</v>
      </c>
      <c r="D130" s="5" t="s">
        <v>35</v>
      </c>
      <c r="E130" s="5" t="s">
        <v>41</v>
      </c>
      <c r="F130" s="5" t="s">
        <v>40</v>
      </c>
      <c r="G130" s="5">
        <v>2</v>
      </c>
      <c r="H130" s="15">
        <v>1</v>
      </c>
      <c r="I130" s="4" t="s">
        <v>1848</v>
      </c>
      <c r="J130" s="15">
        <f t="shared" si="3"/>
        <v>1</v>
      </c>
      <c r="K130" s="15">
        <f t="shared" si="4"/>
        <v>1</v>
      </c>
      <c r="L130" s="4" t="str">
        <f t="shared" si="5"/>
        <v/>
      </c>
      <c r="M130" s="13">
        <v>2.711633504292787</v>
      </c>
      <c r="N130" s="5">
        <v>2010</v>
      </c>
      <c r="O130" s="12" t="s">
        <v>1569</v>
      </c>
      <c r="Q130" s="12">
        <v>4</v>
      </c>
      <c r="R130" s="5">
        <v>2010</v>
      </c>
      <c r="S130" s="12"/>
      <c r="U130" s="12">
        <v>0</v>
      </c>
      <c r="V130" s="5">
        <v>2010</v>
      </c>
      <c r="W130" s="12">
        <v>70</v>
      </c>
      <c r="X130" s="5">
        <v>2010</v>
      </c>
      <c r="Y130" s="12">
        <v>0</v>
      </c>
      <c r="Z130" s="5">
        <v>2010</v>
      </c>
      <c r="AA130" s="14">
        <v>93.333333333333329</v>
      </c>
      <c r="AB130" s="5">
        <v>2010</v>
      </c>
      <c r="AC130" s="14"/>
    </row>
    <row r="131" spans="1:29" ht="12.75" customHeight="1" x14ac:dyDescent="0.25">
      <c r="A131" s="5" t="s">
        <v>42</v>
      </c>
      <c r="B131" s="5" t="s">
        <v>45</v>
      </c>
      <c r="C131" s="5" t="s">
        <v>44</v>
      </c>
      <c r="D131" s="5" t="s">
        <v>35</v>
      </c>
      <c r="E131" s="5" t="s">
        <v>46</v>
      </c>
      <c r="F131" s="5" t="s">
        <v>43</v>
      </c>
      <c r="G131" s="5">
        <v>1</v>
      </c>
      <c r="H131" s="15">
        <v>1</v>
      </c>
      <c r="I131" s="4"/>
      <c r="J131" s="15">
        <f t="shared" si="3"/>
        <v>1</v>
      </c>
      <c r="K131" s="15">
        <f t="shared" si="4"/>
        <v>1</v>
      </c>
      <c r="L131" s="4" t="str">
        <f t="shared" si="5"/>
        <v/>
      </c>
      <c r="M131" s="13">
        <v>1.631454937189601</v>
      </c>
      <c r="N131" s="5">
        <v>2013</v>
      </c>
      <c r="O131" s="12">
        <v>100</v>
      </c>
      <c r="P131" s="5">
        <v>2013</v>
      </c>
      <c r="Q131" s="12">
        <v>2.8999999999999995</v>
      </c>
      <c r="R131" s="5">
        <v>2013</v>
      </c>
      <c r="S131" s="12"/>
      <c r="U131" s="12" t="s">
        <v>1569</v>
      </c>
      <c r="W131" s="12" t="s">
        <v>1569</v>
      </c>
      <c r="Y131" s="12" t="s">
        <v>1569</v>
      </c>
      <c r="AA131" s="14" t="s">
        <v>1569</v>
      </c>
      <c r="AC131" s="14"/>
    </row>
    <row r="132" spans="1:29" ht="12.75" customHeight="1" x14ac:dyDescent="0.25">
      <c r="A132" s="5" t="s">
        <v>1071</v>
      </c>
      <c r="B132" s="5" t="s">
        <v>1074</v>
      </c>
      <c r="C132" s="5" t="s">
        <v>1073</v>
      </c>
      <c r="D132" s="5" t="s">
        <v>1038</v>
      </c>
      <c r="E132" s="5" t="s">
        <v>1075</v>
      </c>
      <c r="F132" s="5" t="s">
        <v>1072</v>
      </c>
      <c r="G132" s="5">
        <v>2</v>
      </c>
      <c r="H132" s="15">
        <v>1</v>
      </c>
      <c r="I132" s="4"/>
      <c r="J132" s="15">
        <f t="shared" si="3"/>
        <v>2</v>
      </c>
      <c r="K132" s="15">
        <f t="shared" si="4"/>
        <v>2</v>
      </c>
      <c r="L132" s="4" t="str">
        <f t="shared" si="5"/>
        <v>Y</v>
      </c>
      <c r="M132" s="13">
        <v>2.2687816643777916</v>
      </c>
      <c r="N132" s="5">
        <v>2013</v>
      </c>
      <c r="O132" s="12">
        <v>50.77</v>
      </c>
      <c r="P132" s="5">
        <v>2013</v>
      </c>
      <c r="Q132" s="12">
        <v>10.389610389610388</v>
      </c>
      <c r="R132" s="5">
        <v>2013</v>
      </c>
      <c r="S132" s="12"/>
      <c r="U132" s="12">
        <v>0</v>
      </c>
      <c r="V132" s="5">
        <v>2013</v>
      </c>
      <c r="W132" s="12">
        <v>0</v>
      </c>
      <c r="X132" s="5">
        <v>2013</v>
      </c>
      <c r="Y132" s="12">
        <v>39.970282317979198</v>
      </c>
      <c r="Z132" s="5">
        <v>2013</v>
      </c>
      <c r="AA132" s="14">
        <v>100</v>
      </c>
      <c r="AB132" s="5">
        <v>2013</v>
      </c>
      <c r="AC132" s="14"/>
    </row>
    <row r="133" spans="1:29" ht="12.75" customHeight="1" x14ac:dyDescent="0.25">
      <c r="A133" s="5" t="s">
        <v>622</v>
      </c>
      <c r="B133" s="5" t="s">
        <v>25</v>
      </c>
      <c r="C133" s="5" t="s">
        <v>624</v>
      </c>
      <c r="D133" s="5" t="s">
        <v>620</v>
      </c>
      <c r="E133" s="5" t="s">
        <v>625</v>
      </c>
      <c r="F133" s="5" t="s">
        <v>623</v>
      </c>
      <c r="G133" s="5">
        <v>3</v>
      </c>
      <c r="H133" s="15">
        <v>2</v>
      </c>
      <c r="I133" s="4" t="s">
        <v>1850</v>
      </c>
      <c r="J133" s="15">
        <f t="shared" si="3"/>
        <v>1</v>
      </c>
      <c r="K133" s="15">
        <f t="shared" si="4"/>
        <v>1</v>
      </c>
      <c r="L133" s="4" t="str">
        <f t="shared" si="5"/>
        <v/>
      </c>
      <c r="M133" s="13">
        <v>0.36670179135932557</v>
      </c>
      <c r="N133" s="5">
        <v>2012</v>
      </c>
      <c r="O133" s="12">
        <v>60</v>
      </c>
      <c r="P133" s="5">
        <v>2012</v>
      </c>
      <c r="Q133" s="12">
        <v>2.8897110288971106</v>
      </c>
      <c r="R133" s="5">
        <v>2012</v>
      </c>
      <c r="S133" s="12"/>
      <c r="U133" s="12">
        <v>0</v>
      </c>
      <c r="V133" s="5">
        <v>2012</v>
      </c>
      <c r="W133" s="12">
        <v>0</v>
      </c>
      <c r="X133" s="5">
        <v>2012</v>
      </c>
      <c r="Y133" s="12">
        <v>0</v>
      </c>
      <c r="Z133" s="5">
        <v>2012</v>
      </c>
      <c r="AA133" s="14">
        <v>0</v>
      </c>
      <c r="AB133" s="5">
        <v>2012</v>
      </c>
      <c r="AC133" s="14"/>
    </row>
    <row r="134" spans="1:29" ht="12.75" customHeight="1" x14ac:dyDescent="0.25">
      <c r="A134" s="5" t="s">
        <v>626</v>
      </c>
      <c r="B134" s="5" t="s">
        <v>25</v>
      </c>
      <c r="C134" s="5" t="s">
        <v>624</v>
      </c>
      <c r="D134" s="5" t="s">
        <v>620</v>
      </c>
      <c r="E134" s="5" t="s">
        <v>628</v>
      </c>
      <c r="F134" s="5" t="s">
        <v>627</v>
      </c>
      <c r="G134" s="5">
        <v>3</v>
      </c>
      <c r="H134" s="15">
        <v>2</v>
      </c>
      <c r="I134" s="4" t="s">
        <v>1851</v>
      </c>
      <c r="J134" s="15">
        <f t="shared" ref="J134:K197" si="6">COUNTIF(E:E,E134)</f>
        <v>1</v>
      </c>
      <c r="K134" s="15">
        <f t="shared" si="6"/>
        <v>1</v>
      </c>
      <c r="L134" s="4" t="str">
        <f t="shared" ref="L134:L197" si="7">IF(OR(J134&gt;1,K134&gt;1),"Y","")</f>
        <v/>
      </c>
      <c r="M134" s="13">
        <v>0.34027370180840294</v>
      </c>
      <c r="N134" s="5">
        <v>2012</v>
      </c>
      <c r="O134" s="12">
        <v>72</v>
      </c>
      <c r="P134" s="5">
        <v>2012</v>
      </c>
      <c r="Q134" s="12">
        <v>4.0508101620324064</v>
      </c>
      <c r="R134" s="5">
        <v>2012</v>
      </c>
      <c r="S134" s="12"/>
      <c r="U134" s="12">
        <v>0</v>
      </c>
      <c r="V134" s="5">
        <v>2012</v>
      </c>
      <c r="W134" s="12">
        <v>0</v>
      </c>
      <c r="X134" s="5">
        <v>2012</v>
      </c>
      <c r="Y134" s="12">
        <v>0</v>
      </c>
      <c r="Z134" s="5">
        <v>2012</v>
      </c>
      <c r="AA134" s="14">
        <v>0</v>
      </c>
      <c r="AB134" s="5">
        <v>2012</v>
      </c>
      <c r="AC134" s="14"/>
    </row>
    <row r="135" spans="1:29" ht="12.75" customHeight="1" x14ac:dyDescent="0.25">
      <c r="A135" s="5" t="s">
        <v>629</v>
      </c>
      <c r="B135" s="5" t="s">
        <v>25</v>
      </c>
      <c r="C135" s="5" t="s">
        <v>624</v>
      </c>
      <c r="D135" s="5" t="s">
        <v>620</v>
      </c>
      <c r="E135" s="5" t="s">
        <v>631</v>
      </c>
      <c r="F135" s="5" t="s">
        <v>630</v>
      </c>
      <c r="G135" s="5">
        <v>3</v>
      </c>
      <c r="H135" s="15">
        <v>2</v>
      </c>
      <c r="I135" s="4" t="s">
        <v>1850</v>
      </c>
      <c r="J135" s="15">
        <f t="shared" si="6"/>
        <v>1</v>
      </c>
      <c r="K135" s="15">
        <f t="shared" si="6"/>
        <v>1</v>
      </c>
      <c r="L135" s="4" t="str">
        <f t="shared" si="7"/>
        <v/>
      </c>
      <c r="M135" s="13">
        <v>0.75623756333693248</v>
      </c>
      <c r="N135" s="5">
        <v>2012</v>
      </c>
      <c r="O135" s="12">
        <v>32</v>
      </c>
      <c r="P135" s="5">
        <v>2012</v>
      </c>
      <c r="Q135" s="12">
        <v>4.5490901819636074</v>
      </c>
      <c r="R135" s="5">
        <v>2012</v>
      </c>
      <c r="S135" s="12"/>
      <c r="U135" s="12">
        <v>0</v>
      </c>
      <c r="V135" s="5">
        <v>2012</v>
      </c>
      <c r="W135" s="12">
        <v>0</v>
      </c>
      <c r="X135" s="5">
        <v>2012</v>
      </c>
      <c r="Y135" s="12">
        <v>0</v>
      </c>
      <c r="Z135" s="5">
        <v>2012</v>
      </c>
      <c r="AA135" s="14">
        <v>0</v>
      </c>
      <c r="AB135" s="5">
        <v>2012</v>
      </c>
      <c r="AC135" s="14"/>
    </row>
    <row r="136" spans="1:29" ht="12.75" customHeight="1" x14ac:dyDescent="0.25">
      <c r="A136" s="5" t="s">
        <v>632</v>
      </c>
      <c r="B136" s="5" t="s">
        <v>25</v>
      </c>
      <c r="C136" s="5" t="s">
        <v>624</v>
      </c>
      <c r="D136" s="5" t="s">
        <v>620</v>
      </c>
      <c r="E136" s="5" t="s">
        <v>633</v>
      </c>
      <c r="F136" s="5" t="s">
        <v>3140</v>
      </c>
      <c r="G136" s="5">
        <v>3</v>
      </c>
      <c r="H136" s="15">
        <v>2</v>
      </c>
      <c r="I136" s="4" t="s">
        <v>3142</v>
      </c>
      <c r="J136" s="15">
        <f t="shared" si="6"/>
        <v>1</v>
      </c>
      <c r="K136" s="15">
        <f t="shared" si="6"/>
        <v>1</v>
      </c>
      <c r="L136" s="4" t="str">
        <f t="shared" si="7"/>
        <v/>
      </c>
      <c r="M136" s="13">
        <v>0.80951901805457327</v>
      </c>
      <c r="N136" s="5">
        <v>2012</v>
      </c>
      <c r="O136" s="12">
        <v>42</v>
      </c>
      <c r="P136" s="5">
        <v>2012</v>
      </c>
      <c r="Q136" s="12">
        <v>7.2107210721072112</v>
      </c>
      <c r="R136" s="5">
        <v>2012</v>
      </c>
      <c r="S136" s="12"/>
      <c r="U136" s="12">
        <v>1.4193984454207502</v>
      </c>
      <c r="V136" s="5">
        <v>2012</v>
      </c>
      <c r="W136" s="12">
        <v>0</v>
      </c>
      <c r="X136" s="5">
        <v>2012</v>
      </c>
      <c r="Y136" s="12">
        <v>0</v>
      </c>
      <c r="Z136" s="5">
        <v>2012</v>
      </c>
      <c r="AA136" s="14">
        <v>0</v>
      </c>
      <c r="AB136" s="5">
        <v>2012</v>
      </c>
      <c r="AC136" s="14"/>
    </row>
    <row r="137" spans="1:29" ht="12.75" customHeight="1" x14ac:dyDescent="0.25">
      <c r="A137" s="5" t="s">
        <v>634</v>
      </c>
      <c r="B137" s="5" t="s">
        <v>25</v>
      </c>
      <c r="C137" s="5" t="s">
        <v>624</v>
      </c>
      <c r="D137" s="5" t="s">
        <v>620</v>
      </c>
      <c r="E137" s="5" t="s">
        <v>636</v>
      </c>
      <c r="F137" s="5" t="s">
        <v>3141</v>
      </c>
      <c r="G137" s="5">
        <v>3</v>
      </c>
      <c r="H137" s="15">
        <v>2</v>
      </c>
      <c r="I137" s="4" t="s">
        <v>3142</v>
      </c>
      <c r="J137" s="15">
        <f t="shared" si="6"/>
        <v>2</v>
      </c>
      <c r="K137" s="15">
        <v>1</v>
      </c>
      <c r="L137" s="4" t="str">
        <f t="shared" si="7"/>
        <v>Y</v>
      </c>
      <c r="M137" s="13"/>
      <c r="O137" s="12">
        <v>44</v>
      </c>
      <c r="P137" s="5">
        <v>2005</v>
      </c>
      <c r="Q137" s="12">
        <v>4.1000000000000005</v>
      </c>
      <c r="R137" s="5">
        <v>2005</v>
      </c>
      <c r="S137" s="12"/>
      <c r="U137" s="12">
        <v>0</v>
      </c>
      <c r="V137" s="5">
        <v>2005</v>
      </c>
      <c r="W137" s="12">
        <v>0</v>
      </c>
      <c r="X137" s="5">
        <v>2005</v>
      </c>
      <c r="Y137" s="12">
        <v>0</v>
      </c>
      <c r="Z137" s="5">
        <v>2005</v>
      </c>
      <c r="AA137" s="14">
        <v>0</v>
      </c>
      <c r="AB137" s="5">
        <v>2005</v>
      </c>
      <c r="AC137" s="14"/>
    </row>
    <row r="138" spans="1:29" ht="12.75" customHeight="1" x14ac:dyDescent="0.25">
      <c r="A138" s="5" t="s">
        <v>1076</v>
      </c>
      <c r="B138" s="5" t="s">
        <v>1079</v>
      </c>
      <c r="C138" s="5" t="s">
        <v>1078</v>
      </c>
      <c r="D138" s="5" t="s">
        <v>1038</v>
      </c>
      <c r="E138" s="5" t="s">
        <v>1080</v>
      </c>
      <c r="F138" s="5" t="s">
        <v>1077</v>
      </c>
      <c r="G138" s="5">
        <v>2</v>
      </c>
      <c r="H138" s="15">
        <v>1</v>
      </c>
      <c r="I138" s="4" t="s">
        <v>1852</v>
      </c>
      <c r="J138" s="15">
        <f t="shared" si="6"/>
        <v>1</v>
      </c>
      <c r="K138" s="15">
        <f t="shared" si="6"/>
        <v>1</v>
      </c>
      <c r="L138" s="4" t="str">
        <f t="shared" si="7"/>
        <v/>
      </c>
      <c r="M138" s="13">
        <v>1.2005632472997503</v>
      </c>
      <c r="N138" s="5">
        <v>2016</v>
      </c>
      <c r="O138" s="12">
        <v>99</v>
      </c>
      <c r="P138" s="5">
        <v>2016</v>
      </c>
      <c r="Q138" s="12">
        <v>8.6000000000000014</v>
      </c>
      <c r="R138" s="5">
        <v>2016</v>
      </c>
      <c r="S138" s="12"/>
      <c r="U138" s="12">
        <v>0</v>
      </c>
      <c r="V138" s="5">
        <v>2016</v>
      </c>
      <c r="W138" s="12">
        <v>0.6</v>
      </c>
      <c r="X138" s="5">
        <v>2016</v>
      </c>
      <c r="Y138" s="12">
        <v>0</v>
      </c>
      <c r="Z138" s="5">
        <v>2016</v>
      </c>
      <c r="AA138" s="14">
        <v>100</v>
      </c>
      <c r="AB138" s="5">
        <v>2016</v>
      </c>
      <c r="AC138" s="14"/>
    </row>
    <row r="139" spans="1:29" ht="12.75" customHeight="1" x14ac:dyDescent="0.25">
      <c r="A139" s="5" t="s">
        <v>1081</v>
      </c>
      <c r="B139" s="5" t="s">
        <v>1079</v>
      </c>
      <c r="C139" s="5" t="s">
        <v>1078</v>
      </c>
      <c r="D139" s="5" t="s">
        <v>1038</v>
      </c>
      <c r="E139" s="5" t="s">
        <v>1083</v>
      </c>
      <c r="F139" s="5" t="s">
        <v>1082</v>
      </c>
      <c r="G139" s="5">
        <v>2</v>
      </c>
      <c r="H139" s="15">
        <v>1</v>
      </c>
      <c r="I139" s="4"/>
      <c r="J139" s="15">
        <f t="shared" si="6"/>
        <v>2</v>
      </c>
      <c r="K139" s="15">
        <f t="shared" si="6"/>
        <v>2</v>
      </c>
      <c r="L139" s="4" t="str">
        <f t="shared" si="7"/>
        <v>Y</v>
      </c>
      <c r="M139" s="13">
        <v>1.6244085983046603</v>
      </c>
      <c r="N139" s="5">
        <v>2016</v>
      </c>
      <c r="O139" s="12">
        <v>100</v>
      </c>
      <c r="P139" s="5">
        <v>2016</v>
      </c>
      <c r="Q139" s="12">
        <v>10.095770151636071</v>
      </c>
      <c r="R139" s="5">
        <v>2016</v>
      </c>
      <c r="S139" s="12"/>
      <c r="U139" s="12">
        <v>0</v>
      </c>
      <c r="V139" s="5">
        <v>2016</v>
      </c>
      <c r="W139" s="12">
        <v>0</v>
      </c>
      <c r="X139" s="5">
        <v>2016</v>
      </c>
      <c r="Y139" s="12">
        <v>0</v>
      </c>
      <c r="Z139" s="5">
        <v>2016</v>
      </c>
      <c r="AA139" s="14">
        <v>97</v>
      </c>
      <c r="AB139" s="5">
        <v>2016</v>
      </c>
      <c r="AC139" s="14"/>
    </row>
    <row r="140" spans="1:29" ht="12.75" customHeight="1" x14ac:dyDescent="0.25">
      <c r="A140" s="5" t="s">
        <v>51</v>
      </c>
      <c r="B140" s="5" t="s">
        <v>54</v>
      </c>
      <c r="C140" s="5" t="s">
        <v>53</v>
      </c>
      <c r="D140" s="5" t="s">
        <v>35</v>
      </c>
      <c r="E140" s="5" t="s">
        <v>55</v>
      </c>
      <c r="F140" s="5" t="s">
        <v>52</v>
      </c>
      <c r="G140" s="5">
        <v>3</v>
      </c>
      <c r="H140" s="15">
        <v>2</v>
      </c>
      <c r="I140" s="4" t="s">
        <v>1853</v>
      </c>
      <c r="J140" s="15">
        <f t="shared" si="6"/>
        <v>1</v>
      </c>
      <c r="K140" s="15">
        <f t="shared" si="6"/>
        <v>1</v>
      </c>
      <c r="L140" s="4" t="str">
        <f t="shared" si="7"/>
        <v/>
      </c>
      <c r="M140" s="13">
        <v>1.4101584318232894</v>
      </c>
      <c r="N140" s="5">
        <v>2014</v>
      </c>
      <c r="O140" s="12">
        <v>100</v>
      </c>
      <c r="P140" s="5">
        <v>2014</v>
      </c>
      <c r="Q140" s="12" t="s">
        <v>1569</v>
      </c>
      <c r="S140" s="12"/>
      <c r="U140" s="12">
        <v>17</v>
      </c>
      <c r="V140" s="5">
        <v>2014</v>
      </c>
      <c r="W140" s="12">
        <v>53</v>
      </c>
      <c r="X140" s="5">
        <v>2014</v>
      </c>
      <c r="Y140" s="12">
        <v>26</v>
      </c>
      <c r="Z140" s="5">
        <v>2014</v>
      </c>
      <c r="AA140" s="14">
        <v>100</v>
      </c>
      <c r="AB140" s="5">
        <v>2014</v>
      </c>
      <c r="AC140" s="14"/>
    </row>
    <row r="141" spans="1:29" ht="12.75" customHeight="1" x14ac:dyDescent="0.25">
      <c r="A141" s="5" t="s">
        <v>56</v>
      </c>
      <c r="B141" s="5" t="s">
        <v>54</v>
      </c>
      <c r="C141" s="5" t="s">
        <v>53</v>
      </c>
      <c r="D141" s="5" t="s">
        <v>35</v>
      </c>
      <c r="E141" s="5" t="s">
        <v>58</v>
      </c>
      <c r="F141" s="5" t="s">
        <v>57</v>
      </c>
      <c r="G141" s="5">
        <v>3</v>
      </c>
      <c r="H141" s="15">
        <v>1</v>
      </c>
      <c r="I141" s="4"/>
      <c r="J141" s="15">
        <f t="shared" si="6"/>
        <v>1</v>
      </c>
      <c r="K141" s="15">
        <f t="shared" si="6"/>
        <v>1</v>
      </c>
      <c r="L141" s="4" t="str">
        <f t="shared" si="7"/>
        <v/>
      </c>
      <c r="M141" s="13">
        <v>1.1141728890070284</v>
      </c>
      <c r="N141" s="5">
        <v>2013</v>
      </c>
      <c r="O141" s="12">
        <v>100</v>
      </c>
      <c r="P141" s="5">
        <v>2013</v>
      </c>
      <c r="Q141" s="12">
        <v>11</v>
      </c>
      <c r="R141" s="5">
        <v>2013</v>
      </c>
      <c r="S141" s="12"/>
      <c r="U141" s="12" t="s">
        <v>1569</v>
      </c>
      <c r="W141" s="12" t="s">
        <v>1569</v>
      </c>
      <c r="Y141" s="12" t="s">
        <v>1569</v>
      </c>
      <c r="AA141" s="14" t="s">
        <v>1569</v>
      </c>
      <c r="AC141" s="14"/>
    </row>
    <row r="142" spans="1:29" ht="12.75" customHeight="1" x14ac:dyDescent="0.25">
      <c r="A142" s="5" t="s">
        <v>1084</v>
      </c>
      <c r="B142" s="5" t="s">
        <v>1087</v>
      </c>
      <c r="C142" s="5" t="s">
        <v>1086</v>
      </c>
      <c r="D142" s="5" t="s">
        <v>1038</v>
      </c>
      <c r="E142" s="5" t="s">
        <v>1088</v>
      </c>
      <c r="F142" s="5" t="s">
        <v>1085</v>
      </c>
      <c r="G142" s="5">
        <v>1</v>
      </c>
      <c r="H142" s="15">
        <v>2</v>
      </c>
      <c r="I142" s="4" t="s">
        <v>1854</v>
      </c>
      <c r="J142" s="15">
        <f t="shared" si="6"/>
        <v>1</v>
      </c>
      <c r="K142" s="15">
        <f t="shared" si="6"/>
        <v>1</v>
      </c>
      <c r="L142" s="4" t="str">
        <f t="shared" si="7"/>
        <v/>
      </c>
      <c r="M142" s="13">
        <v>1.9593425813943404</v>
      </c>
      <c r="N142" s="5">
        <v>2015</v>
      </c>
      <c r="O142" s="12">
        <v>57.6</v>
      </c>
      <c r="P142" s="5">
        <v>2015</v>
      </c>
      <c r="Q142" s="12">
        <v>13</v>
      </c>
      <c r="R142" s="5">
        <v>2015</v>
      </c>
      <c r="S142" s="12"/>
      <c r="U142" s="12">
        <v>0</v>
      </c>
      <c r="V142" s="5">
        <v>2015</v>
      </c>
      <c r="W142" s="12">
        <v>0</v>
      </c>
      <c r="X142" s="5">
        <v>2015</v>
      </c>
      <c r="Y142" s="12">
        <v>0</v>
      </c>
      <c r="Z142" s="5">
        <v>2015</v>
      </c>
      <c r="AA142" s="14">
        <v>100</v>
      </c>
      <c r="AB142" s="5">
        <v>2015</v>
      </c>
      <c r="AC142" s="14"/>
    </row>
    <row r="143" spans="1:29" ht="12.75" customHeight="1" x14ac:dyDescent="0.25">
      <c r="A143" s="5" t="s">
        <v>1089</v>
      </c>
      <c r="B143" s="5" t="s">
        <v>1087</v>
      </c>
      <c r="C143" s="5" t="s">
        <v>1086</v>
      </c>
      <c r="D143" s="5" t="s">
        <v>1038</v>
      </c>
      <c r="E143" s="5" t="s">
        <v>1091</v>
      </c>
      <c r="F143" s="5" t="s">
        <v>1090</v>
      </c>
      <c r="G143" s="5">
        <v>1</v>
      </c>
      <c r="H143" s="15">
        <v>2</v>
      </c>
      <c r="I143" s="4" t="s">
        <v>1854</v>
      </c>
      <c r="J143" s="15">
        <f t="shared" si="6"/>
        <v>1</v>
      </c>
      <c r="K143" s="15">
        <f t="shared" si="6"/>
        <v>1</v>
      </c>
      <c r="L143" s="4" t="str">
        <f t="shared" si="7"/>
        <v/>
      </c>
      <c r="M143" s="13">
        <v>1.9857978211060374</v>
      </c>
      <c r="N143" s="5">
        <v>2015</v>
      </c>
      <c r="O143" s="12">
        <v>66</v>
      </c>
      <c r="P143" s="5">
        <v>2015</v>
      </c>
      <c r="Q143" s="12">
        <v>21</v>
      </c>
      <c r="R143" s="5">
        <v>2015</v>
      </c>
      <c r="S143" s="12"/>
      <c r="U143" s="12">
        <v>0</v>
      </c>
      <c r="V143" s="5">
        <v>2015</v>
      </c>
      <c r="W143" s="12">
        <v>0</v>
      </c>
      <c r="X143" s="5">
        <v>2015</v>
      </c>
      <c r="Y143" s="12">
        <v>0</v>
      </c>
      <c r="Z143" s="5">
        <v>2015</v>
      </c>
      <c r="AA143" s="14">
        <v>100</v>
      </c>
      <c r="AB143" s="5">
        <v>2015</v>
      </c>
      <c r="AC143" s="14"/>
    </row>
    <row r="144" spans="1:29" ht="12.75" customHeight="1" x14ac:dyDescent="0.25">
      <c r="A144" s="5" t="s">
        <v>373</v>
      </c>
      <c r="B144" s="5" t="s">
        <v>376</v>
      </c>
      <c r="C144" s="5" t="s">
        <v>375</v>
      </c>
      <c r="D144" s="5" t="s">
        <v>360</v>
      </c>
      <c r="E144" s="5" t="s">
        <v>377</v>
      </c>
      <c r="F144" s="5" t="s">
        <v>374</v>
      </c>
      <c r="G144" s="5">
        <v>1</v>
      </c>
      <c r="H144" s="15">
        <v>2</v>
      </c>
      <c r="I144" s="4" t="s">
        <v>3143</v>
      </c>
      <c r="J144" s="15">
        <f t="shared" si="6"/>
        <v>1</v>
      </c>
      <c r="K144" s="15">
        <f t="shared" si="6"/>
        <v>1</v>
      </c>
      <c r="L144" s="4" t="str">
        <f t="shared" si="7"/>
        <v/>
      </c>
      <c r="M144" s="13"/>
      <c r="O144" s="12">
        <v>25</v>
      </c>
      <c r="P144" s="5">
        <v>2000</v>
      </c>
      <c r="Q144" s="12" t="s">
        <v>1569</v>
      </c>
      <c r="S144" s="12"/>
      <c r="U144" s="12" t="s">
        <v>1569</v>
      </c>
      <c r="W144" s="12" t="s">
        <v>1569</v>
      </c>
      <c r="Y144" s="12" t="s">
        <v>1569</v>
      </c>
      <c r="AA144" s="14" t="s">
        <v>1569</v>
      </c>
      <c r="AC144" s="14"/>
    </row>
    <row r="145" spans="1:29" ht="12.75" customHeight="1" x14ac:dyDescent="0.25">
      <c r="A145" s="5" t="s">
        <v>378</v>
      </c>
      <c r="B145" s="5" t="s">
        <v>376</v>
      </c>
      <c r="C145" s="5" t="s">
        <v>375</v>
      </c>
      <c r="D145" s="5" t="s">
        <v>360</v>
      </c>
      <c r="E145" s="5" t="s">
        <v>380</v>
      </c>
      <c r="F145" s="5" t="s">
        <v>379</v>
      </c>
      <c r="G145" s="5">
        <v>2</v>
      </c>
      <c r="H145" s="15">
        <v>1</v>
      </c>
      <c r="I145" s="4"/>
      <c r="J145" s="15">
        <f t="shared" si="6"/>
        <v>1</v>
      </c>
      <c r="K145" s="15">
        <f t="shared" si="6"/>
        <v>1</v>
      </c>
      <c r="L145" s="4" t="str">
        <f t="shared" si="7"/>
        <v/>
      </c>
      <c r="M145" s="13"/>
      <c r="O145" s="12">
        <v>50</v>
      </c>
      <c r="P145" s="5">
        <v>2000</v>
      </c>
      <c r="Q145" s="12">
        <v>4.4299999999999988</v>
      </c>
      <c r="R145" s="5">
        <v>2015</v>
      </c>
      <c r="S145" s="12"/>
      <c r="U145" s="12" t="s">
        <v>1569</v>
      </c>
      <c r="W145" s="12" t="s">
        <v>1569</v>
      </c>
      <c r="Y145" s="12" t="s">
        <v>1569</v>
      </c>
      <c r="AA145" s="14" t="s">
        <v>1569</v>
      </c>
      <c r="AC145" s="14"/>
    </row>
    <row r="146" spans="1:29" ht="12.75" customHeight="1" x14ac:dyDescent="0.25">
      <c r="A146" s="5" t="s">
        <v>637</v>
      </c>
      <c r="B146" s="5" t="s">
        <v>640</v>
      </c>
      <c r="C146" s="5" t="s">
        <v>639</v>
      </c>
      <c r="D146" s="5" t="s">
        <v>620</v>
      </c>
      <c r="E146" s="5" t="s">
        <v>641</v>
      </c>
      <c r="F146" s="5" t="s">
        <v>638</v>
      </c>
      <c r="G146" s="5">
        <v>2</v>
      </c>
      <c r="H146" s="15">
        <v>2</v>
      </c>
      <c r="I146" s="4" t="s">
        <v>1855</v>
      </c>
      <c r="J146" s="15">
        <f t="shared" si="6"/>
        <v>2</v>
      </c>
      <c r="K146" s="15">
        <f t="shared" si="6"/>
        <v>1</v>
      </c>
      <c r="L146" s="4" t="str">
        <f t="shared" si="7"/>
        <v>Y</v>
      </c>
      <c r="M146" s="13">
        <v>0.51604646482369276</v>
      </c>
      <c r="N146" s="5">
        <v>2016</v>
      </c>
      <c r="O146" s="12">
        <v>95</v>
      </c>
      <c r="P146" s="5">
        <v>2016</v>
      </c>
      <c r="Q146" s="12">
        <v>13.486513486513488</v>
      </c>
      <c r="R146" s="5">
        <v>2016</v>
      </c>
      <c r="S146" s="12"/>
      <c r="U146" s="12">
        <v>8.8888888888888893</v>
      </c>
      <c r="V146" s="5">
        <v>2016</v>
      </c>
      <c r="W146" s="12">
        <v>0</v>
      </c>
      <c r="X146" s="5">
        <v>2016</v>
      </c>
      <c r="Y146" s="12">
        <v>0</v>
      </c>
      <c r="Z146" s="5">
        <v>2016</v>
      </c>
      <c r="AA146" s="14">
        <v>0</v>
      </c>
      <c r="AB146" s="5">
        <v>2016</v>
      </c>
      <c r="AC146" s="14"/>
    </row>
    <row r="147" spans="1:29" ht="12.75" customHeight="1" x14ac:dyDescent="0.25">
      <c r="A147" s="5" t="s">
        <v>642</v>
      </c>
      <c r="B147" s="5" t="s">
        <v>640</v>
      </c>
      <c r="C147" s="5" t="s">
        <v>639</v>
      </c>
      <c r="D147" s="5" t="s">
        <v>620</v>
      </c>
      <c r="E147" s="5" t="s">
        <v>1573</v>
      </c>
      <c r="F147" s="5" t="s">
        <v>643</v>
      </c>
      <c r="G147" s="5">
        <v>2</v>
      </c>
      <c r="H147" s="15">
        <v>1</v>
      </c>
      <c r="I147" s="4"/>
      <c r="J147" s="15">
        <f t="shared" si="6"/>
        <v>1</v>
      </c>
      <c r="K147" s="15">
        <f t="shared" si="6"/>
        <v>1</v>
      </c>
      <c r="L147" s="4" t="str">
        <f t="shared" si="7"/>
        <v/>
      </c>
      <c r="M147" s="13">
        <v>0.44736842105263158</v>
      </c>
      <c r="N147" s="5">
        <v>2014</v>
      </c>
      <c r="O147" s="12">
        <v>95</v>
      </c>
      <c r="P147" s="5">
        <v>2014</v>
      </c>
      <c r="Q147" s="12">
        <v>12.087912087912088</v>
      </c>
      <c r="R147" s="5">
        <v>2014</v>
      </c>
      <c r="S147" s="12"/>
      <c r="U147" s="12">
        <v>0</v>
      </c>
      <c r="V147" s="5">
        <v>2014</v>
      </c>
      <c r="W147" s="12">
        <v>0</v>
      </c>
      <c r="X147" s="5">
        <v>2014</v>
      </c>
      <c r="Y147" s="12">
        <v>0</v>
      </c>
      <c r="Z147" s="5">
        <v>2014</v>
      </c>
      <c r="AA147" s="14">
        <v>100</v>
      </c>
      <c r="AB147" s="5">
        <v>2014</v>
      </c>
      <c r="AC147" s="14"/>
    </row>
    <row r="148" spans="1:29" ht="12.75" customHeight="1" x14ac:dyDescent="0.25">
      <c r="A148" s="5" t="s">
        <v>644</v>
      </c>
      <c r="B148" s="5" t="s">
        <v>647</v>
      </c>
      <c r="C148" s="5" t="s">
        <v>646</v>
      </c>
      <c r="D148" s="5" t="s">
        <v>620</v>
      </c>
      <c r="E148" s="5" t="s">
        <v>648</v>
      </c>
      <c r="F148" s="5" t="s">
        <v>645</v>
      </c>
      <c r="G148" s="5">
        <v>3</v>
      </c>
      <c r="H148" s="15">
        <v>1</v>
      </c>
      <c r="I148" s="4" t="s">
        <v>3144</v>
      </c>
      <c r="J148" s="15">
        <f t="shared" si="6"/>
        <v>1</v>
      </c>
      <c r="K148" s="15">
        <f t="shared" si="6"/>
        <v>1</v>
      </c>
      <c r="L148" s="4" t="str">
        <f t="shared" si="7"/>
        <v/>
      </c>
      <c r="M148" s="13">
        <v>0.73351347949479995</v>
      </c>
      <c r="N148" s="5">
        <v>2010</v>
      </c>
      <c r="O148" s="12">
        <v>90</v>
      </c>
      <c r="P148" s="5">
        <v>2010</v>
      </c>
      <c r="Q148" s="12">
        <v>15.2</v>
      </c>
      <c r="R148" s="5">
        <v>2010</v>
      </c>
      <c r="S148" s="12"/>
      <c r="U148" s="12">
        <v>1.1111111111111112</v>
      </c>
      <c r="V148" s="5">
        <v>2010</v>
      </c>
      <c r="W148" s="12" t="s">
        <v>1569</v>
      </c>
      <c r="Y148" s="12" t="s">
        <v>1569</v>
      </c>
      <c r="AA148" s="14">
        <v>100</v>
      </c>
      <c r="AB148" s="5">
        <v>2010</v>
      </c>
      <c r="AC148" s="14"/>
    </row>
    <row r="149" spans="1:29" ht="12.75" customHeight="1" x14ac:dyDescent="0.25">
      <c r="A149" s="5" t="s">
        <v>1092</v>
      </c>
      <c r="B149" s="5" t="s">
        <v>1095</v>
      </c>
      <c r="C149" s="5" t="s">
        <v>1094</v>
      </c>
      <c r="D149" s="5" t="s">
        <v>1038</v>
      </c>
      <c r="E149" s="5" t="s">
        <v>1096</v>
      </c>
      <c r="F149" s="5" t="s">
        <v>1093</v>
      </c>
      <c r="G149" s="5">
        <v>3</v>
      </c>
      <c r="H149" s="15">
        <v>1</v>
      </c>
      <c r="I149" s="4"/>
      <c r="J149" s="15">
        <f t="shared" si="6"/>
        <v>1</v>
      </c>
      <c r="K149" s="15">
        <f t="shared" si="6"/>
        <v>1</v>
      </c>
      <c r="L149" s="4" t="str">
        <f t="shared" si="7"/>
        <v/>
      </c>
      <c r="M149" s="13">
        <v>1.2288704852472538</v>
      </c>
      <c r="N149" s="5">
        <v>2015</v>
      </c>
      <c r="O149" s="12">
        <v>81.650000000000006</v>
      </c>
      <c r="P149" s="5">
        <v>2015</v>
      </c>
      <c r="Q149" s="12">
        <v>22.27772227772228</v>
      </c>
      <c r="R149" s="5">
        <v>2015</v>
      </c>
      <c r="S149" s="12"/>
      <c r="U149" s="12">
        <v>0</v>
      </c>
      <c r="V149" s="5">
        <v>2015</v>
      </c>
      <c r="W149" s="12">
        <v>0</v>
      </c>
      <c r="X149" s="5">
        <v>2015</v>
      </c>
      <c r="Y149" s="12">
        <v>0</v>
      </c>
      <c r="Z149" s="5">
        <v>2015</v>
      </c>
      <c r="AA149" s="14">
        <v>100</v>
      </c>
      <c r="AB149" s="5">
        <v>2015</v>
      </c>
      <c r="AC149" s="14"/>
    </row>
    <row r="150" spans="1:29" ht="12.75" customHeight="1" x14ac:dyDescent="0.25">
      <c r="A150" s="5" t="s">
        <v>1097</v>
      </c>
      <c r="B150" s="5" t="s">
        <v>1095</v>
      </c>
      <c r="C150" s="5" t="s">
        <v>1094</v>
      </c>
      <c r="D150" s="5" t="s">
        <v>1038</v>
      </c>
      <c r="E150" s="5" t="s">
        <v>1099</v>
      </c>
      <c r="F150" s="5" t="s">
        <v>1098</v>
      </c>
      <c r="G150" s="5">
        <v>2</v>
      </c>
      <c r="H150" s="15">
        <v>2</v>
      </c>
      <c r="I150" s="4" t="s">
        <v>3145</v>
      </c>
      <c r="J150" s="15">
        <f t="shared" si="6"/>
        <v>2</v>
      </c>
      <c r="K150" s="15">
        <f t="shared" si="6"/>
        <v>2</v>
      </c>
      <c r="L150" s="4" t="str">
        <f t="shared" si="7"/>
        <v>Y</v>
      </c>
      <c r="M150" s="13">
        <v>1.3266041816870946</v>
      </c>
      <c r="N150" s="5">
        <v>2014</v>
      </c>
      <c r="O150" s="12">
        <v>95</v>
      </c>
      <c r="P150" s="5">
        <v>2014</v>
      </c>
      <c r="Q150" s="12">
        <v>2.512562814070352</v>
      </c>
      <c r="R150" s="5">
        <v>2014</v>
      </c>
      <c r="S150" s="12"/>
      <c r="U150" s="12" t="s">
        <v>1569</v>
      </c>
      <c r="W150" s="12" t="s">
        <v>1569</v>
      </c>
      <c r="Y150" s="12" t="s">
        <v>1569</v>
      </c>
      <c r="AA150" s="14" t="s">
        <v>1569</v>
      </c>
      <c r="AC150" s="14"/>
    </row>
    <row r="151" spans="1:29" ht="12.75" customHeight="1" x14ac:dyDescent="0.25">
      <c r="A151" s="5" t="s">
        <v>1100</v>
      </c>
      <c r="B151" s="5" t="s">
        <v>1103</v>
      </c>
      <c r="C151" s="5" t="s">
        <v>1102</v>
      </c>
      <c r="D151" s="5" t="s">
        <v>1038</v>
      </c>
      <c r="E151" s="5" t="s">
        <v>1104</v>
      </c>
      <c r="F151" s="5" t="s">
        <v>1101</v>
      </c>
      <c r="G151" s="5">
        <v>1</v>
      </c>
      <c r="H151" s="15">
        <v>2</v>
      </c>
      <c r="I151" s="4" t="s">
        <v>1856</v>
      </c>
      <c r="J151" s="15">
        <f t="shared" si="6"/>
        <v>2</v>
      </c>
      <c r="K151" s="15">
        <f t="shared" si="6"/>
        <v>2</v>
      </c>
      <c r="L151" s="4" t="str">
        <f t="shared" si="7"/>
        <v>Y</v>
      </c>
      <c r="M151" s="13">
        <v>0.7</v>
      </c>
      <c r="N151" s="5">
        <v>2011</v>
      </c>
      <c r="O151" s="12" t="s">
        <v>1569</v>
      </c>
      <c r="Q151" s="12">
        <v>4.4999999999999991</v>
      </c>
      <c r="R151" s="5">
        <v>2011</v>
      </c>
      <c r="S151" s="12"/>
      <c r="U151" s="12" t="s">
        <v>1569</v>
      </c>
      <c r="W151" s="12" t="s">
        <v>1569</v>
      </c>
      <c r="Y151" s="12" t="s">
        <v>1569</v>
      </c>
      <c r="AA151" s="14" t="s">
        <v>1569</v>
      </c>
      <c r="AC151" s="14"/>
    </row>
    <row r="152" spans="1:29" ht="12.75" customHeight="1" x14ac:dyDescent="0.25">
      <c r="A152" s="5" t="s">
        <v>1105</v>
      </c>
      <c r="B152" s="5" t="s">
        <v>1108</v>
      </c>
      <c r="C152" s="5" t="s">
        <v>1107</v>
      </c>
      <c r="D152" s="5" t="s">
        <v>1038</v>
      </c>
      <c r="E152" s="5" t="s">
        <v>1109</v>
      </c>
      <c r="F152" s="5" t="s">
        <v>1106</v>
      </c>
      <c r="G152" s="5">
        <v>2</v>
      </c>
      <c r="H152" s="15">
        <v>1</v>
      </c>
      <c r="I152" s="4"/>
      <c r="J152" s="15">
        <f t="shared" si="6"/>
        <v>2</v>
      </c>
      <c r="K152" s="15">
        <f t="shared" si="6"/>
        <v>2</v>
      </c>
      <c r="L152" s="4" t="str">
        <f t="shared" si="7"/>
        <v>Y</v>
      </c>
      <c r="M152" s="13">
        <v>1.4299998641956086</v>
      </c>
      <c r="N152" s="5">
        <v>2014</v>
      </c>
      <c r="O152" s="12">
        <v>100</v>
      </c>
      <c r="P152" s="5">
        <v>2014</v>
      </c>
      <c r="Q152" s="12">
        <v>21.237071995180237</v>
      </c>
      <c r="R152" s="5">
        <v>2014</v>
      </c>
      <c r="S152" s="12"/>
      <c r="U152" s="12">
        <v>0</v>
      </c>
      <c r="V152" s="5">
        <v>2014</v>
      </c>
      <c r="W152" s="12">
        <v>0.5</v>
      </c>
      <c r="X152" s="5">
        <v>2014</v>
      </c>
      <c r="Y152" s="12">
        <v>0</v>
      </c>
      <c r="Z152" s="5">
        <v>2014</v>
      </c>
      <c r="AA152" s="14">
        <v>100</v>
      </c>
      <c r="AB152" s="5">
        <v>2014</v>
      </c>
      <c r="AC152" s="14"/>
    </row>
    <row r="153" spans="1:29" ht="12.75" customHeight="1" x14ac:dyDescent="0.25">
      <c r="A153" s="5" t="s">
        <v>1110</v>
      </c>
      <c r="B153" s="5" t="s">
        <v>1108</v>
      </c>
      <c r="C153" s="5" t="s">
        <v>1107</v>
      </c>
      <c r="D153" s="5" t="s">
        <v>1038</v>
      </c>
      <c r="E153" s="5" t="s">
        <v>1574</v>
      </c>
      <c r="F153" s="5" t="s">
        <v>1111</v>
      </c>
      <c r="G153" s="5">
        <v>2</v>
      </c>
      <c r="H153" s="15">
        <v>1</v>
      </c>
      <c r="I153" s="4"/>
      <c r="J153" s="15">
        <f t="shared" si="6"/>
        <v>1</v>
      </c>
      <c r="K153" s="15">
        <f t="shared" si="6"/>
        <v>2</v>
      </c>
      <c r="L153" s="4" t="str">
        <f t="shared" si="7"/>
        <v>Y</v>
      </c>
      <c r="M153" s="13">
        <v>0.78452497484907668</v>
      </c>
      <c r="N153" s="5">
        <v>2016</v>
      </c>
      <c r="O153" s="12">
        <v>98</v>
      </c>
      <c r="P153" s="5">
        <v>2016</v>
      </c>
      <c r="Q153" s="12">
        <v>14.67065868263473</v>
      </c>
      <c r="R153" s="5">
        <v>2016</v>
      </c>
      <c r="S153" s="12"/>
      <c r="U153" s="12">
        <v>0</v>
      </c>
      <c r="V153" s="5">
        <v>2016</v>
      </c>
      <c r="W153" s="12">
        <v>0</v>
      </c>
      <c r="X153" s="5">
        <v>2016</v>
      </c>
      <c r="Y153" s="12">
        <v>0</v>
      </c>
      <c r="Z153" s="5">
        <v>2016</v>
      </c>
      <c r="AA153" s="14">
        <v>100</v>
      </c>
      <c r="AB153" s="5">
        <v>2016</v>
      </c>
      <c r="AC153" s="14"/>
    </row>
    <row r="154" spans="1:29" ht="12.75" customHeight="1" x14ac:dyDescent="0.25">
      <c r="A154" s="5" t="s">
        <v>1112</v>
      </c>
      <c r="B154" s="5" t="s">
        <v>1108</v>
      </c>
      <c r="C154" s="5" t="s">
        <v>1107</v>
      </c>
      <c r="D154" s="5" t="s">
        <v>1038</v>
      </c>
      <c r="E154" s="5" t="s">
        <v>1114</v>
      </c>
      <c r="F154" s="5" t="s">
        <v>1113</v>
      </c>
      <c r="G154" s="5">
        <v>2</v>
      </c>
      <c r="H154" s="15">
        <v>1</v>
      </c>
      <c r="I154" s="4"/>
      <c r="J154" s="15">
        <f t="shared" si="6"/>
        <v>1</v>
      </c>
      <c r="K154" s="15">
        <f t="shared" si="6"/>
        <v>2</v>
      </c>
      <c r="L154" s="4" t="str">
        <f t="shared" si="7"/>
        <v>Y</v>
      </c>
      <c r="M154" s="13">
        <v>1.1067998446440095</v>
      </c>
      <c r="N154" s="4">
        <v>2014</v>
      </c>
      <c r="O154" s="12">
        <v>97.8</v>
      </c>
      <c r="P154" s="5">
        <v>2014</v>
      </c>
      <c r="Q154" s="12">
        <v>10.1010101010101</v>
      </c>
      <c r="R154" s="5">
        <v>2014</v>
      </c>
      <c r="S154" s="12"/>
      <c r="U154" s="12">
        <v>3</v>
      </c>
      <c r="V154" s="5">
        <v>2014</v>
      </c>
      <c r="W154" s="12">
        <v>0</v>
      </c>
      <c r="X154" s="5">
        <v>2014</v>
      </c>
      <c r="Y154" s="12">
        <v>0</v>
      </c>
      <c r="Z154" s="5">
        <v>2014</v>
      </c>
      <c r="AA154" s="14">
        <v>81.44329896907216</v>
      </c>
      <c r="AB154" s="5">
        <v>2014</v>
      </c>
      <c r="AC154" s="14"/>
    </row>
    <row r="155" spans="1:29" ht="12.75" customHeight="1" x14ac:dyDescent="0.25">
      <c r="A155" s="5" t="s">
        <v>381</v>
      </c>
      <c r="B155" s="5" t="s">
        <v>384</v>
      </c>
      <c r="C155" s="5" t="s">
        <v>383</v>
      </c>
      <c r="D155" s="5" t="s">
        <v>360</v>
      </c>
      <c r="E155" s="5" t="s">
        <v>385</v>
      </c>
      <c r="F155" s="5" t="s">
        <v>382</v>
      </c>
      <c r="G155" s="5">
        <v>3</v>
      </c>
      <c r="H155" s="15">
        <v>2</v>
      </c>
      <c r="I155" s="4" t="s">
        <v>1857</v>
      </c>
      <c r="J155" s="15">
        <f t="shared" si="6"/>
        <v>1</v>
      </c>
      <c r="K155" s="15">
        <f t="shared" si="6"/>
        <v>1</v>
      </c>
      <c r="L155" s="4" t="str">
        <f t="shared" si="7"/>
        <v/>
      </c>
      <c r="M155" s="13"/>
      <c r="N155" s="4"/>
      <c r="O155" s="12" t="s">
        <v>1569</v>
      </c>
      <c r="Q155" s="12" t="s">
        <v>1569</v>
      </c>
      <c r="S155" s="12"/>
      <c r="U155" s="12" t="s">
        <v>1569</v>
      </c>
      <c r="W155" s="12" t="s">
        <v>1569</v>
      </c>
      <c r="Y155" s="12" t="s">
        <v>1569</v>
      </c>
      <c r="AA155" s="14" t="s">
        <v>1569</v>
      </c>
      <c r="AC155" s="14"/>
    </row>
    <row r="156" spans="1:29" ht="12.75" customHeight="1" x14ac:dyDescent="0.25">
      <c r="A156" s="5" t="s">
        <v>386</v>
      </c>
      <c r="B156" s="5" t="s">
        <v>384</v>
      </c>
      <c r="C156" s="5" t="s">
        <v>383</v>
      </c>
      <c r="D156" s="5" t="s">
        <v>360</v>
      </c>
      <c r="E156" s="5" t="s">
        <v>388</v>
      </c>
      <c r="F156" s="5" t="s">
        <v>387</v>
      </c>
      <c r="G156" s="5">
        <v>3</v>
      </c>
      <c r="H156" s="15">
        <v>2</v>
      </c>
      <c r="I156" s="4" t="s">
        <v>1857</v>
      </c>
      <c r="J156" s="15">
        <f t="shared" si="6"/>
        <v>2</v>
      </c>
      <c r="K156" s="15">
        <f t="shared" si="6"/>
        <v>1</v>
      </c>
      <c r="L156" s="4" t="str">
        <f t="shared" si="7"/>
        <v>Y</v>
      </c>
      <c r="M156" s="13"/>
      <c r="N156" s="4"/>
      <c r="O156" s="12">
        <v>47.1</v>
      </c>
      <c r="P156" s="5">
        <v>2003</v>
      </c>
      <c r="Q156" s="12">
        <v>10</v>
      </c>
      <c r="S156" s="12"/>
      <c r="U156" s="12" t="s">
        <v>1569</v>
      </c>
      <c r="W156" s="12" t="s">
        <v>1569</v>
      </c>
      <c r="Y156" s="12" t="s">
        <v>1569</v>
      </c>
      <c r="AA156" s="14" t="s">
        <v>1569</v>
      </c>
      <c r="AC156" s="14"/>
    </row>
    <row r="157" spans="1:29" ht="12.75" customHeight="1" x14ac:dyDescent="0.25">
      <c r="A157" s="5" t="s">
        <v>389</v>
      </c>
      <c r="B157" s="5" t="s">
        <v>392</v>
      </c>
      <c r="C157" s="5" t="s">
        <v>391</v>
      </c>
      <c r="D157" s="5" t="s">
        <v>360</v>
      </c>
      <c r="E157" s="5" t="s">
        <v>393</v>
      </c>
      <c r="F157" s="5" t="s">
        <v>390</v>
      </c>
      <c r="G157" s="5">
        <v>2</v>
      </c>
      <c r="H157" s="15">
        <v>2</v>
      </c>
      <c r="I157" s="4" t="s">
        <v>1858</v>
      </c>
      <c r="J157" s="15">
        <f t="shared" si="6"/>
        <v>1</v>
      </c>
      <c r="K157" s="15">
        <f t="shared" si="6"/>
        <v>1</v>
      </c>
      <c r="L157" s="4" t="str">
        <f t="shared" si="7"/>
        <v/>
      </c>
      <c r="M157" s="13">
        <v>0.11213438763772635</v>
      </c>
      <c r="N157" s="4">
        <v>2013</v>
      </c>
      <c r="O157" s="12" t="s">
        <v>1569</v>
      </c>
      <c r="Q157" s="12" t="s">
        <v>1569</v>
      </c>
      <c r="S157" s="12"/>
      <c r="U157" s="12">
        <v>0</v>
      </c>
      <c r="V157" s="5">
        <v>2013</v>
      </c>
      <c r="W157" s="12">
        <v>0</v>
      </c>
      <c r="X157" s="5">
        <v>2013</v>
      </c>
      <c r="Y157" s="12">
        <v>0</v>
      </c>
      <c r="Z157" s="5">
        <v>2013</v>
      </c>
      <c r="AA157" s="14">
        <v>0</v>
      </c>
      <c r="AB157" s="5">
        <v>2013</v>
      </c>
      <c r="AC157" s="14"/>
    </row>
    <row r="158" spans="1:29" ht="12.75" customHeight="1" x14ac:dyDescent="0.25">
      <c r="A158" s="5" t="s">
        <v>394</v>
      </c>
      <c r="B158" s="5" t="s">
        <v>392</v>
      </c>
      <c r="C158" s="5" t="s">
        <v>391</v>
      </c>
      <c r="D158" s="5" t="s">
        <v>360</v>
      </c>
      <c r="E158" s="5" t="s">
        <v>396</v>
      </c>
      <c r="F158" s="5" t="s">
        <v>395</v>
      </c>
      <c r="G158" s="5">
        <v>2</v>
      </c>
      <c r="H158" s="15">
        <v>2</v>
      </c>
      <c r="I158" s="4" t="s">
        <v>1858</v>
      </c>
      <c r="J158" s="15">
        <f t="shared" si="6"/>
        <v>1</v>
      </c>
      <c r="K158" s="15">
        <f t="shared" si="6"/>
        <v>1</v>
      </c>
      <c r="L158" s="4" t="str">
        <f t="shared" si="7"/>
        <v/>
      </c>
      <c r="M158" s="13">
        <v>0.11310821371282853</v>
      </c>
      <c r="N158" s="4">
        <v>2013</v>
      </c>
      <c r="O158" s="12" t="s">
        <v>1569</v>
      </c>
      <c r="Q158" s="12" t="s">
        <v>1569</v>
      </c>
      <c r="S158" s="12"/>
      <c r="U158" s="12" t="s">
        <v>1569</v>
      </c>
      <c r="W158" s="12" t="s">
        <v>1569</v>
      </c>
      <c r="Y158" s="12" t="s">
        <v>1569</v>
      </c>
      <c r="AA158" s="14" t="s">
        <v>1569</v>
      </c>
      <c r="AC158" s="14"/>
    </row>
    <row r="159" spans="1:29" ht="12.75" customHeight="1" x14ac:dyDescent="0.25">
      <c r="A159" s="5" t="s">
        <v>397</v>
      </c>
      <c r="B159" s="5" t="s">
        <v>392</v>
      </c>
      <c r="C159" s="5" t="s">
        <v>391</v>
      </c>
      <c r="D159" s="5" t="s">
        <v>360</v>
      </c>
      <c r="E159" s="5" t="s">
        <v>399</v>
      </c>
      <c r="F159" s="5" t="s">
        <v>398</v>
      </c>
      <c r="G159" s="5">
        <v>2</v>
      </c>
      <c r="H159" s="15">
        <v>2</v>
      </c>
      <c r="I159" s="4" t="s">
        <v>1859</v>
      </c>
      <c r="J159" s="15">
        <f t="shared" si="6"/>
        <v>1</v>
      </c>
      <c r="K159" s="15">
        <f t="shared" si="6"/>
        <v>1</v>
      </c>
      <c r="L159" s="4" t="str">
        <f t="shared" si="7"/>
        <v/>
      </c>
      <c r="M159" s="13">
        <v>0.46384515093771944</v>
      </c>
      <c r="N159" s="4">
        <v>2013</v>
      </c>
      <c r="O159" s="12" t="s">
        <v>1569</v>
      </c>
      <c r="Q159" s="12" t="s">
        <v>1569</v>
      </c>
      <c r="S159" s="12"/>
      <c r="U159" s="12">
        <v>0</v>
      </c>
      <c r="V159" s="5">
        <v>2013</v>
      </c>
      <c r="W159" s="12">
        <v>0</v>
      </c>
      <c r="X159" s="5">
        <v>2013</v>
      </c>
      <c r="Y159" s="12">
        <v>0</v>
      </c>
      <c r="Z159" s="5">
        <v>2013</v>
      </c>
      <c r="AA159" s="14">
        <v>0</v>
      </c>
      <c r="AB159" s="5">
        <v>2013</v>
      </c>
      <c r="AC159" s="14"/>
    </row>
    <row r="160" spans="1:29" ht="12.75" customHeight="1" x14ac:dyDescent="0.25">
      <c r="A160" s="5" t="s">
        <v>400</v>
      </c>
      <c r="B160" s="5" t="s">
        <v>392</v>
      </c>
      <c r="C160" s="5" t="s">
        <v>391</v>
      </c>
      <c r="D160" s="5" t="s">
        <v>360</v>
      </c>
      <c r="E160" s="5" t="s">
        <v>402</v>
      </c>
      <c r="F160" s="5" t="s">
        <v>401</v>
      </c>
      <c r="G160" s="5">
        <v>1</v>
      </c>
      <c r="H160" s="15">
        <v>2</v>
      </c>
      <c r="I160" s="4" t="s">
        <v>3147</v>
      </c>
      <c r="J160" s="15">
        <f t="shared" si="6"/>
        <v>2</v>
      </c>
      <c r="K160" s="15">
        <f t="shared" si="6"/>
        <v>2</v>
      </c>
      <c r="L160" s="4" t="str">
        <f t="shared" si="7"/>
        <v>Y</v>
      </c>
      <c r="M160" s="13">
        <v>1.4</v>
      </c>
      <c r="N160" s="4">
        <v>2013</v>
      </c>
      <c r="O160" s="12">
        <v>14</v>
      </c>
      <c r="P160" s="5">
        <v>2013</v>
      </c>
      <c r="Q160" s="12" t="s">
        <v>1569</v>
      </c>
      <c r="S160" s="12"/>
      <c r="U160" s="12">
        <v>0</v>
      </c>
      <c r="V160" s="5">
        <v>2013</v>
      </c>
      <c r="W160" s="12">
        <v>0</v>
      </c>
      <c r="X160" s="5">
        <v>2013</v>
      </c>
      <c r="Y160" s="12">
        <v>0</v>
      </c>
      <c r="Z160" s="5">
        <v>2013</v>
      </c>
      <c r="AA160" s="14">
        <v>0</v>
      </c>
      <c r="AB160" s="5">
        <v>2013</v>
      </c>
      <c r="AC160" s="14"/>
    </row>
    <row r="161" spans="1:29" ht="12.75" customHeight="1" x14ac:dyDescent="0.25">
      <c r="A161" s="5" t="s">
        <v>649</v>
      </c>
      <c r="B161" s="5" t="s">
        <v>1759</v>
      </c>
      <c r="C161" s="5" t="s">
        <v>650</v>
      </c>
      <c r="D161" s="5" t="s">
        <v>620</v>
      </c>
      <c r="E161" s="5" t="s">
        <v>651</v>
      </c>
      <c r="F161" s="5" t="s">
        <v>3146</v>
      </c>
      <c r="G161" s="5">
        <v>3</v>
      </c>
      <c r="H161" s="15">
        <v>1</v>
      </c>
      <c r="I161" s="4" t="s">
        <v>3148</v>
      </c>
      <c r="J161" s="15">
        <f t="shared" si="6"/>
        <v>1</v>
      </c>
      <c r="K161" s="15">
        <f t="shared" si="6"/>
        <v>1</v>
      </c>
      <c r="L161" s="4" t="str">
        <f t="shared" si="7"/>
        <v/>
      </c>
      <c r="M161" s="13">
        <v>0.79220993563294273</v>
      </c>
      <c r="N161" s="4">
        <v>2010</v>
      </c>
      <c r="O161" s="12">
        <v>48</v>
      </c>
      <c r="P161" s="5">
        <v>2010</v>
      </c>
      <c r="Q161" s="12">
        <v>7.8431372549019605</v>
      </c>
      <c r="R161" s="5">
        <v>2010</v>
      </c>
      <c r="S161" s="12"/>
      <c r="U161" s="12" t="s">
        <v>1569</v>
      </c>
      <c r="W161" s="12" t="s">
        <v>1569</v>
      </c>
      <c r="Y161" s="12" t="s">
        <v>1569</v>
      </c>
      <c r="AA161" s="14" t="s">
        <v>1569</v>
      </c>
      <c r="AC161" s="14"/>
    </row>
    <row r="162" spans="1:29" ht="12.75" customHeight="1" x14ac:dyDescent="0.25">
      <c r="A162" s="5" t="s">
        <v>652</v>
      </c>
      <c r="B162" s="5" t="s">
        <v>27</v>
      </c>
      <c r="C162" s="5" t="s">
        <v>654</v>
      </c>
      <c r="D162" s="5" t="s">
        <v>620</v>
      </c>
      <c r="E162" s="5" t="s">
        <v>655</v>
      </c>
      <c r="F162" s="5" t="s">
        <v>653</v>
      </c>
      <c r="G162" s="5">
        <v>1</v>
      </c>
      <c r="H162" s="15">
        <v>1</v>
      </c>
      <c r="I162" s="4" t="s">
        <v>3149</v>
      </c>
      <c r="J162" s="15">
        <f t="shared" si="6"/>
        <v>1</v>
      </c>
      <c r="K162" s="15">
        <f t="shared" si="6"/>
        <v>1</v>
      </c>
      <c r="L162" s="4" t="str">
        <f t="shared" si="7"/>
        <v/>
      </c>
      <c r="M162" s="13">
        <v>1.1265164644714039</v>
      </c>
      <c r="N162" s="4">
        <v>2015</v>
      </c>
      <c r="O162" s="12">
        <v>84</v>
      </c>
      <c r="P162" s="5">
        <v>2015</v>
      </c>
      <c r="Q162" s="12">
        <v>6</v>
      </c>
      <c r="R162" s="5">
        <v>2015</v>
      </c>
      <c r="S162" s="12"/>
      <c r="U162" s="12">
        <v>0.15</v>
      </c>
      <c r="V162" s="5">
        <v>2015</v>
      </c>
      <c r="W162" s="12">
        <v>0</v>
      </c>
      <c r="X162" s="5">
        <v>2015</v>
      </c>
      <c r="Y162" s="12">
        <v>0</v>
      </c>
      <c r="Z162" s="5">
        <v>2015</v>
      </c>
      <c r="AA162" s="14">
        <v>0</v>
      </c>
      <c r="AB162" s="5">
        <v>2015</v>
      </c>
      <c r="AC162" s="14"/>
    </row>
    <row r="163" spans="1:29" ht="12.75" customHeight="1" x14ac:dyDescent="0.25">
      <c r="A163" s="5" t="s">
        <v>656</v>
      </c>
      <c r="B163" s="5" t="s">
        <v>658</v>
      </c>
      <c r="C163" s="5" t="s">
        <v>657</v>
      </c>
      <c r="D163" s="5" t="s">
        <v>620</v>
      </c>
      <c r="E163" s="5" t="s">
        <v>659</v>
      </c>
      <c r="F163" s="5" t="s">
        <v>3151</v>
      </c>
      <c r="G163" s="5">
        <v>2</v>
      </c>
      <c r="H163" s="15">
        <v>2</v>
      </c>
      <c r="I163" s="4" t="s">
        <v>3150</v>
      </c>
      <c r="J163" s="15">
        <f t="shared" si="6"/>
        <v>1</v>
      </c>
      <c r="K163" s="15">
        <f t="shared" si="6"/>
        <v>1</v>
      </c>
      <c r="L163" s="4" t="str">
        <f t="shared" si="7"/>
        <v/>
      </c>
      <c r="M163" s="13" t="s">
        <v>1569</v>
      </c>
      <c r="N163" s="4"/>
      <c r="O163" s="12" t="s">
        <v>1569</v>
      </c>
      <c r="Q163" s="12">
        <v>12.4</v>
      </c>
      <c r="S163" s="12"/>
      <c r="U163" s="12" t="s">
        <v>1569</v>
      </c>
      <c r="W163" s="12" t="s">
        <v>1569</v>
      </c>
      <c r="Y163" s="12" t="s">
        <v>1569</v>
      </c>
      <c r="AA163" s="14" t="s">
        <v>1569</v>
      </c>
      <c r="AC163" s="14"/>
    </row>
    <row r="164" spans="1:29" ht="12.75" customHeight="1" x14ac:dyDescent="0.25">
      <c r="A164" s="5" t="s">
        <v>660</v>
      </c>
      <c r="B164" s="5" t="s">
        <v>658</v>
      </c>
      <c r="C164" s="5" t="s">
        <v>657</v>
      </c>
      <c r="D164" s="5" t="s">
        <v>620</v>
      </c>
      <c r="E164" s="5" t="s">
        <v>662</v>
      </c>
      <c r="F164" s="5" t="s">
        <v>661</v>
      </c>
      <c r="G164" s="5">
        <v>2</v>
      </c>
      <c r="H164" s="15">
        <v>1</v>
      </c>
      <c r="I164" s="4" t="s">
        <v>1860</v>
      </c>
      <c r="J164" s="15">
        <f t="shared" si="6"/>
        <v>2</v>
      </c>
      <c r="K164" s="15">
        <f t="shared" si="6"/>
        <v>2</v>
      </c>
      <c r="L164" s="4" t="str">
        <f t="shared" si="7"/>
        <v>Y</v>
      </c>
      <c r="M164" s="13"/>
      <c r="N164" s="4"/>
      <c r="O164" s="12">
        <v>60</v>
      </c>
      <c r="P164" s="5">
        <v>2000</v>
      </c>
      <c r="Q164" s="12" t="s">
        <v>1569</v>
      </c>
      <c r="S164" s="12"/>
      <c r="U164" s="12" t="s">
        <v>1569</v>
      </c>
      <c r="W164" s="12" t="s">
        <v>1569</v>
      </c>
      <c r="Y164" s="12" t="s">
        <v>1569</v>
      </c>
      <c r="AA164" s="14" t="s">
        <v>1569</v>
      </c>
      <c r="AC164" s="14"/>
    </row>
    <row r="165" spans="1:29" ht="12.75" customHeight="1" x14ac:dyDescent="0.25">
      <c r="A165" s="5" t="s">
        <v>663</v>
      </c>
      <c r="B165" s="5" t="s">
        <v>658</v>
      </c>
      <c r="C165" s="5" t="s">
        <v>657</v>
      </c>
      <c r="D165" s="5" t="s">
        <v>620</v>
      </c>
      <c r="E165" s="5" t="s">
        <v>665</v>
      </c>
      <c r="F165" s="5" t="s">
        <v>664</v>
      </c>
      <c r="G165" s="5">
        <v>2</v>
      </c>
      <c r="H165" s="15">
        <v>2</v>
      </c>
      <c r="I165" s="4" t="s">
        <v>1861</v>
      </c>
      <c r="J165" s="15">
        <f t="shared" si="6"/>
        <v>1</v>
      </c>
      <c r="K165" s="15">
        <f t="shared" si="6"/>
        <v>1</v>
      </c>
      <c r="L165" s="4" t="str">
        <f t="shared" si="7"/>
        <v/>
      </c>
      <c r="M165" s="13">
        <v>1.0179789519538252</v>
      </c>
      <c r="N165" s="4">
        <v>2012</v>
      </c>
      <c r="O165" s="12">
        <v>43</v>
      </c>
      <c r="P165" s="5">
        <v>2012</v>
      </c>
      <c r="Q165" s="12" t="s">
        <v>1569</v>
      </c>
      <c r="S165" s="12"/>
      <c r="U165" s="12" t="s">
        <v>1569</v>
      </c>
      <c r="W165" s="12" t="s">
        <v>1569</v>
      </c>
      <c r="Y165" s="12" t="s">
        <v>1569</v>
      </c>
      <c r="AA165" s="14" t="s">
        <v>1569</v>
      </c>
      <c r="AC165" s="14"/>
    </row>
    <row r="166" spans="1:29" ht="12.75" customHeight="1" x14ac:dyDescent="0.25">
      <c r="A166" s="5" t="s">
        <v>666</v>
      </c>
      <c r="B166" s="5" t="s">
        <v>658</v>
      </c>
      <c r="C166" s="5" t="s">
        <v>657</v>
      </c>
      <c r="D166" s="5" t="s">
        <v>620</v>
      </c>
      <c r="E166" s="5" t="s">
        <v>667</v>
      </c>
      <c r="F166" s="5" t="s">
        <v>3152</v>
      </c>
      <c r="G166" s="5">
        <v>2</v>
      </c>
      <c r="H166" s="15">
        <v>1</v>
      </c>
      <c r="I166" s="4" t="s">
        <v>3155</v>
      </c>
      <c r="J166" s="15">
        <f t="shared" si="6"/>
        <v>1</v>
      </c>
      <c r="K166" s="15">
        <f t="shared" si="6"/>
        <v>1</v>
      </c>
      <c r="L166" s="4" t="str">
        <f t="shared" si="7"/>
        <v/>
      </c>
      <c r="M166" s="13"/>
      <c r="O166" s="12" t="s">
        <v>1569</v>
      </c>
      <c r="Q166" s="12" t="s">
        <v>1569</v>
      </c>
      <c r="S166" s="12"/>
      <c r="U166" s="12" t="s">
        <v>1569</v>
      </c>
      <c r="W166" s="12" t="s">
        <v>1569</v>
      </c>
      <c r="Y166" s="12" t="s">
        <v>1569</v>
      </c>
      <c r="AA166" s="14" t="s">
        <v>1569</v>
      </c>
      <c r="AC166" s="14"/>
    </row>
    <row r="167" spans="1:29" ht="12.75" customHeight="1" x14ac:dyDescent="0.25">
      <c r="A167" s="5" t="s">
        <v>59</v>
      </c>
      <c r="B167" s="5" t="s">
        <v>61</v>
      </c>
      <c r="C167" s="5" t="s">
        <v>60</v>
      </c>
      <c r="D167" s="5" t="s">
        <v>35</v>
      </c>
      <c r="E167" s="5" t="s">
        <v>62</v>
      </c>
      <c r="F167" s="5" t="s">
        <v>3153</v>
      </c>
      <c r="G167" s="5">
        <v>2</v>
      </c>
      <c r="H167" s="15">
        <v>1</v>
      </c>
      <c r="I167" s="4"/>
      <c r="J167" s="15">
        <f t="shared" si="6"/>
        <v>1</v>
      </c>
      <c r="K167" s="15">
        <f t="shared" si="6"/>
        <v>1</v>
      </c>
      <c r="L167" s="4" t="str">
        <f t="shared" si="7"/>
        <v/>
      </c>
      <c r="M167" s="13">
        <v>0.95308282631404206</v>
      </c>
      <c r="N167" s="5">
        <v>2013</v>
      </c>
      <c r="O167" s="12" t="s">
        <v>1569</v>
      </c>
      <c r="Q167" s="12">
        <v>7.3</v>
      </c>
      <c r="R167" s="5">
        <v>2013</v>
      </c>
      <c r="S167" s="12"/>
      <c r="U167" s="12" t="s">
        <v>1569</v>
      </c>
      <c r="W167" s="12">
        <v>42.5</v>
      </c>
      <c r="X167" s="5">
        <v>2013</v>
      </c>
      <c r="Y167" s="12" t="s">
        <v>1569</v>
      </c>
      <c r="AA167" s="14" t="s">
        <v>1569</v>
      </c>
      <c r="AC167" s="14"/>
    </row>
    <row r="168" spans="1:29" ht="12.75" customHeight="1" x14ac:dyDescent="0.25">
      <c r="A168" s="5" t="s">
        <v>63</v>
      </c>
      <c r="B168" s="5" t="s">
        <v>61</v>
      </c>
      <c r="C168" s="5" t="s">
        <v>60</v>
      </c>
      <c r="D168" s="5" t="s">
        <v>35</v>
      </c>
      <c r="E168" s="5" t="s">
        <v>64</v>
      </c>
      <c r="F168" s="5" t="s">
        <v>3154</v>
      </c>
      <c r="G168" s="5">
        <v>2</v>
      </c>
      <c r="H168" s="15">
        <v>1</v>
      </c>
      <c r="I168" s="4"/>
      <c r="J168" s="15">
        <f t="shared" si="6"/>
        <v>1</v>
      </c>
      <c r="K168" s="15">
        <f t="shared" si="6"/>
        <v>1</v>
      </c>
      <c r="L168" s="4" t="str">
        <f t="shared" si="7"/>
        <v/>
      </c>
      <c r="M168" s="13">
        <v>0.92240704500978477</v>
      </c>
      <c r="N168" s="5">
        <v>2016</v>
      </c>
      <c r="O168" s="12" t="s">
        <v>1569</v>
      </c>
      <c r="Q168" s="12">
        <v>10.967098703888336</v>
      </c>
      <c r="R168" s="5">
        <v>2016</v>
      </c>
      <c r="S168" s="12"/>
      <c r="U168" s="12">
        <v>3.4900859906843431</v>
      </c>
      <c r="V168" s="5">
        <v>2016</v>
      </c>
      <c r="W168" s="12">
        <v>47.91</v>
      </c>
      <c r="X168" s="5">
        <v>2016</v>
      </c>
      <c r="Y168" s="12">
        <v>0</v>
      </c>
      <c r="Z168" s="5">
        <v>2016</v>
      </c>
      <c r="AA168" s="14">
        <v>100</v>
      </c>
      <c r="AB168" s="5">
        <v>2016</v>
      </c>
      <c r="AC168" s="14"/>
    </row>
    <row r="169" spans="1:29" ht="12.75" customHeight="1" x14ac:dyDescent="0.25">
      <c r="A169" s="5" t="s">
        <v>65</v>
      </c>
      <c r="B169" s="5" t="s">
        <v>61</v>
      </c>
      <c r="C169" s="5" t="s">
        <v>60</v>
      </c>
      <c r="D169" s="5" t="s">
        <v>35</v>
      </c>
      <c r="E169" s="5" t="s">
        <v>67</v>
      </c>
      <c r="F169" s="5" t="s">
        <v>66</v>
      </c>
      <c r="G169" s="5">
        <v>2</v>
      </c>
      <c r="H169" s="15">
        <v>1</v>
      </c>
      <c r="I169" s="4"/>
      <c r="J169" s="15">
        <f t="shared" si="6"/>
        <v>1</v>
      </c>
      <c r="K169" s="15">
        <f t="shared" si="6"/>
        <v>1</v>
      </c>
      <c r="L169" s="4" t="str">
        <f t="shared" si="7"/>
        <v/>
      </c>
      <c r="M169" s="13">
        <v>1.0108728355596051</v>
      </c>
      <c r="N169" s="5">
        <v>2014</v>
      </c>
      <c r="O169" s="12" t="s">
        <v>1569</v>
      </c>
      <c r="Q169" s="12">
        <v>17</v>
      </c>
      <c r="R169" s="5">
        <v>2014</v>
      </c>
      <c r="S169" s="12"/>
      <c r="U169" s="12" t="s">
        <v>1569</v>
      </c>
      <c r="W169" s="12" t="s">
        <v>1569</v>
      </c>
      <c r="Y169" s="12" t="s">
        <v>1569</v>
      </c>
      <c r="AA169" s="14" t="s">
        <v>1569</v>
      </c>
      <c r="AC169" s="14"/>
    </row>
    <row r="170" spans="1:29" ht="12.75" customHeight="1" x14ac:dyDescent="0.25">
      <c r="A170" s="5" t="s">
        <v>68</v>
      </c>
      <c r="B170" s="5" t="s">
        <v>70</v>
      </c>
      <c r="C170" s="5" t="s">
        <v>69</v>
      </c>
      <c r="D170" s="5" t="s">
        <v>35</v>
      </c>
      <c r="E170" s="5" t="s">
        <v>71</v>
      </c>
      <c r="F170" s="5" t="s">
        <v>3156</v>
      </c>
      <c r="G170" s="5">
        <v>2</v>
      </c>
      <c r="H170" s="15">
        <v>3</v>
      </c>
      <c r="I170" s="4" t="s">
        <v>3157</v>
      </c>
      <c r="J170" s="15">
        <f t="shared" si="6"/>
        <v>1</v>
      </c>
      <c r="K170" s="15">
        <f t="shared" si="6"/>
        <v>1</v>
      </c>
      <c r="L170" s="4" t="str">
        <f t="shared" si="7"/>
        <v/>
      </c>
      <c r="M170" s="13">
        <v>1.2256110004241503</v>
      </c>
      <c r="N170" s="5">
        <v>2013</v>
      </c>
      <c r="O170" s="12">
        <v>98</v>
      </c>
      <c r="P170" s="5">
        <v>2013</v>
      </c>
      <c r="Q170" s="12">
        <v>9.5238095238095237</v>
      </c>
      <c r="R170" s="5">
        <v>2013</v>
      </c>
      <c r="S170" s="12"/>
      <c r="U170" s="12">
        <v>0</v>
      </c>
      <c r="V170" s="5">
        <v>2013</v>
      </c>
      <c r="W170" s="12">
        <v>0</v>
      </c>
      <c r="X170" s="5">
        <v>2013</v>
      </c>
      <c r="Y170" s="12">
        <v>0</v>
      </c>
      <c r="Z170" s="5">
        <v>2013</v>
      </c>
      <c r="AA170" s="14">
        <v>100</v>
      </c>
      <c r="AB170" s="5">
        <v>2013</v>
      </c>
      <c r="AC170" s="14"/>
    </row>
    <row r="171" spans="1:29" ht="12.75" customHeight="1" x14ac:dyDescent="0.25">
      <c r="A171" s="5" t="s">
        <v>1121</v>
      </c>
      <c r="B171" s="5" t="s">
        <v>1124</v>
      </c>
      <c r="C171" s="5" t="s">
        <v>1123</v>
      </c>
      <c r="D171" s="5" t="s">
        <v>1038</v>
      </c>
      <c r="E171" s="5" t="s">
        <v>1125</v>
      </c>
      <c r="F171" s="5" t="s">
        <v>1122</v>
      </c>
      <c r="G171" s="5">
        <v>2</v>
      </c>
      <c r="H171" s="15">
        <v>1</v>
      </c>
      <c r="I171" s="4" t="s">
        <v>3158</v>
      </c>
      <c r="J171" s="15">
        <f t="shared" si="6"/>
        <v>1</v>
      </c>
      <c r="K171" s="15">
        <f t="shared" si="6"/>
        <v>2</v>
      </c>
      <c r="L171" s="4" t="str">
        <f t="shared" si="7"/>
        <v>Y</v>
      </c>
      <c r="M171" s="13">
        <v>1.0622083396055999</v>
      </c>
      <c r="N171" s="5">
        <v>2015</v>
      </c>
      <c r="O171" s="12" t="s">
        <v>1569</v>
      </c>
      <c r="Q171" s="12">
        <v>12.7</v>
      </c>
      <c r="R171" s="5">
        <v>2015</v>
      </c>
      <c r="S171" s="12"/>
      <c r="U171" s="12">
        <v>2</v>
      </c>
      <c r="V171" s="5">
        <v>2015</v>
      </c>
      <c r="W171" s="12">
        <v>0</v>
      </c>
      <c r="X171" s="5">
        <v>2015</v>
      </c>
      <c r="Y171" s="12">
        <v>8</v>
      </c>
      <c r="Z171" s="5">
        <v>2015</v>
      </c>
      <c r="AA171" s="14">
        <v>100</v>
      </c>
      <c r="AB171" s="5">
        <v>2015</v>
      </c>
      <c r="AC171" s="14"/>
    </row>
    <row r="172" spans="1:29" ht="12.75" customHeight="1" x14ac:dyDescent="0.25">
      <c r="A172" s="5" t="s">
        <v>1126</v>
      </c>
      <c r="B172" s="5" t="s">
        <v>1129</v>
      </c>
      <c r="C172" s="5" t="s">
        <v>1128</v>
      </c>
      <c r="D172" s="5" t="s">
        <v>1038</v>
      </c>
      <c r="E172" s="5" t="s">
        <v>1130</v>
      </c>
      <c r="F172" s="5" t="s">
        <v>1127</v>
      </c>
      <c r="G172" s="5">
        <v>2</v>
      </c>
      <c r="H172" s="15">
        <v>1</v>
      </c>
      <c r="I172" s="4"/>
      <c r="J172" s="15">
        <f t="shared" si="6"/>
        <v>1</v>
      </c>
      <c r="K172" s="15">
        <f t="shared" si="6"/>
        <v>1</v>
      </c>
      <c r="L172" s="4" t="str">
        <f t="shared" si="7"/>
        <v/>
      </c>
      <c r="M172" s="13">
        <v>0.83291081502539499</v>
      </c>
      <c r="N172" s="5">
        <v>2009</v>
      </c>
      <c r="O172" s="12">
        <v>99</v>
      </c>
      <c r="P172" s="5">
        <v>2015</v>
      </c>
      <c r="Q172" s="12">
        <v>3.2099999999999995</v>
      </c>
      <c r="R172" s="5">
        <v>2015</v>
      </c>
      <c r="S172" s="12"/>
      <c r="U172" s="12">
        <v>0</v>
      </c>
      <c r="V172" s="5">
        <v>2015</v>
      </c>
      <c r="W172" s="12">
        <v>15</v>
      </c>
      <c r="X172" s="5">
        <v>2015</v>
      </c>
      <c r="Y172" s="12">
        <v>0</v>
      </c>
      <c r="Z172" s="5">
        <v>2015</v>
      </c>
      <c r="AA172" s="14">
        <v>100</v>
      </c>
      <c r="AB172" s="5">
        <v>2015</v>
      </c>
      <c r="AC172" s="14"/>
    </row>
    <row r="173" spans="1:29" ht="12.75" customHeight="1" x14ac:dyDescent="0.25">
      <c r="A173" s="5" t="s">
        <v>1131</v>
      </c>
      <c r="B173" s="5" t="s">
        <v>1129</v>
      </c>
      <c r="C173" s="5" t="s">
        <v>1128</v>
      </c>
      <c r="D173" s="5" t="s">
        <v>1038</v>
      </c>
      <c r="E173" s="5" t="s">
        <v>1133</v>
      </c>
      <c r="F173" s="5" t="s">
        <v>1132</v>
      </c>
      <c r="G173" s="5">
        <v>2</v>
      </c>
      <c r="H173" s="15">
        <v>1</v>
      </c>
      <c r="I173" s="4"/>
      <c r="J173" s="15">
        <f t="shared" si="6"/>
        <v>1</v>
      </c>
      <c r="K173" s="15">
        <f t="shared" si="6"/>
        <v>1</v>
      </c>
      <c r="L173" s="4" t="str">
        <f t="shared" si="7"/>
        <v/>
      </c>
      <c r="M173" s="13">
        <v>0.53559347643733768</v>
      </c>
      <c r="N173" s="5">
        <v>2015</v>
      </c>
      <c r="O173" s="12">
        <v>98.9</v>
      </c>
      <c r="P173" s="5">
        <v>2013</v>
      </c>
      <c r="Q173" s="12">
        <v>9.3699999999999974</v>
      </c>
      <c r="R173" s="5">
        <v>2013</v>
      </c>
      <c r="S173" s="12"/>
      <c r="U173" s="12">
        <v>0</v>
      </c>
      <c r="V173" s="5">
        <v>2013</v>
      </c>
      <c r="W173" s="12">
        <v>16</v>
      </c>
      <c r="X173" s="5">
        <v>2013</v>
      </c>
      <c r="Y173" s="12">
        <v>0</v>
      </c>
      <c r="Z173" s="5">
        <v>2013</v>
      </c>
      <c r="AA173" s="14">
        <v>100</v>
      </c>
      <c r="AB173" s="5">
        <v>2013</v>
      </c>
      <c r="AC173" s="14"/>
    </row>
    <row r="174" spans="1:29" ht="12.75" customHeight="1" x14ac:dyDescent="0.25">
      <c r="A174" s="5" t="s">
        <v>1134</v>
      </c>
      <c r="B174" s="5" t="s">
        <v>1129</v>
      </c>
      <c r="C174" s="5" t="s">
        <v>1128</v>
      </c>
      <c r="D174" s="5" t="s">
        <v>1038</v>
      </c>
      <c r="E174" s="5" t="s">
        <v>1575</v>
      </c>
      <c r="F174" s="5" t="s">
        <v>1135</v>
      </c>
      <c r="G174" s="5">
        <v>2</v>
      </c>
      <c r="H174" s="15">
        <v>1</v>
      </c>
      <c r="I174" s="4"/>
      <c r="J174" s="15">
        <f t="shared" si="6"/>
        <v>1</v>
      </c>
      <c r="K174" s="15">
        <f t="shared" si="6"/>
        <v>1</v>
      </c>
      <c r="L174" s="4" t="str">
        <f t="shared" si="7"/>
        <v/>
      </c>
      <c r="M174" s="13">
        <v>0.69969573615418224</v>
      </c>
      <c r="N174" s="5">
        <v>2011</v>
      </c>
      <c r="O174" s="12">
        <v>100</v>
      </c>
      <c r="P174" s="5">
        <v>2013</v>
      </c>
      <c r="Q174" s="12">
        <v>19.03</v>
      </c>
      <c r="R174" s="5">
        <v>2013</v>
      </c>
      <c r="S174" s="12"/>
      <c r="U174" s="12">
        <v>0</v>
      </c>
      <c r="V174" s="5">
        <v>2013</v>
      </c>
      <c r="W174" s="12">
        <v>17</v>
      </c>
      <c r="X174" s="5">
        <v>2013</v>
      </c>
      <c r="Y174" s="12">
        <v>0</v>
      </c>
      <c r="Z174" s="5">
        <v>2013</v>
      </c>
      <c r="AA174" s="14">
        <v>100</v>
      </c>
      <c r="AB174" s="5">
        <v>2013</v>
      </c>
      <c r="AC174" s="14"/>
    </row>
    <row r="175" spans="1:29" ht="12.75" customHeight="1" x14ac:dyDescent="0.25">
      <c r="A175" s="5" t="s">
        <v>403</v>
      </c>
      <c r="B175" s="5" t="s">
        <v>406</v>
      </c>
      <c r="C175" s="5" t="s">
        <v>405</v>
      </c>
      <c r="D175" s="5" t="s">
        <v>360</v>
      </c>
      <c r="E175" s="5" t="s">
        <v>407</v>
      </c>
      <c r="F175" s="5" t="s">
        <v>404</v>
      </c>
      <c r="G175" s="5">
        <v>1</v>
      </c>
      <c r="H175" s="15">
        <v>3</v>
      </c>
      <c r="I175" s="4" t="s">
        <v>1862</v>
      </c>
      <c r="J175" s="15">
        <f t="shared" si="6"/>
        <v>1</v>
      </c>
      <c r="K175" s="15">
        <f t="shared" si="6"/>
        <v>1</v>
      </c>
      <c r="L175" s="4" t="str">
        <f t="shared" si="7"/>
        <v/>
      </c>
      <c r="M175" s="13" t="s">
        <v>1569</v>
      </c>
      <c r="O175" s="12">
        <v>60</v>
      </c>
      <c r="Q175" s="12" t="s">
        <v>1569</v>
      </c>
      <c r="S175" s="12"/>
      <c r="U175" s="12">
        <v>0</v>
      </c>
      <c r="W175" s="12">
        <v>0</v>
      </c>
      <c r="Y175" s="12">
        <v>0</v>
      </c>
      <c r="AA175" s="14">
        <v>40</v>
      </c>
      <c r="AC175" s="14"/>
    </row>
    <row r="176" spans="1:29" ht="12.75" customHeight="1" x14ac:dyDescent="0.25">
      <c r="A176" s="5" t="s">
        <v>408</v>
      </c>
      <c r="B176" s="5" t="s">
        <v>7</v>
      </c>
      <c r="C176" s="5" t="s">
        <v>410</v>
      </c>
      <c r="D176" s="5" t="s">
        <v>360</v>
      </c>
      <c r="E176" s="5" t="s">
        <v>411</v>
      </c>
      <c r="F176" s="5" t="s">
        <v>409</v>
      </c>
      <c r="G176" s="5">
        <v>2</v>
      </c>
      <c r="H176" s="15">
        <v>2</v>
      </c>
      <c r="I176" s="4" t="s">
        <v>1863</v>
      </c>
      <c r="J176" s="15">
        <f t="shared" si="6"/>
        <v>1</v>
      </c>
      <c r="K176" s="15">
        <f t="shared" si="6"/>
        <v>1</v>
      </c>
      <c r="L176" s="4" t="str">
        <f t="shared" si="7"/>
        <v/>
      </c>
      <c r="M176" s="13">
        <v>0.60412531285060844</v>
      </c>
      <c r="N176" s="5">
        <v>2016</v>
      </c>
      <c r="O176" s="12" t="s">
        <v>1569</v>
      </c>
      <c r="Q176" s="12" t="s">
        <v>1569</v>
      </c>
      <c r="S176" s="12"/>
      <c r="U176" s="12">
        <v>0</v>
      </c>
      <c r="V176" s="5">
        <v>2016</v>
      </c>
      <c r="W176" s="12">
        <v>0</v>
      </c>
      <c r="X176" s="5">
        <v>2016</v>
      </c>
      <c r="Y176" s="12">
        <v>0</v>
      </c>
      <c r="Z176" s="5">
        <v>2016</v>
      </c>
      <c r="AA176" s="14">
        <v>0</v>
      </c>
      <c r="AB176" s="5">
        <v>2016</v>
      </c>
      <c r="AC176" s="14"/>
    </row>
    <row r="177" spans="1:29" ht="12.75" customHeight="1" x14ac:dyDescent="0.25">
      <c r="A177" s="5" t="s">
        <v>668</v>
      </c>
      <c r="B177" s="5" t="s">
        <v>1649</v>
      </c>
      <c r="C177" s="5" t="s">
        <v>670</v>
      </c>
      <c r="D177" s="5" t="s">
        <v>620</v>
      </c>
      <c r="E177" s="5" t="s">
        <v>671</v>
      </c>
      <c r="F177" s="5" t="s">
        <v>669</v>
      </c>
      <c r="G177" s="5">
        <v>2</v>
      </c>
      <c r="H177" s="15">
        <v>2</v>
      </c>
      <c r="I177" s="4" t="s">
        <v>1864</v>
      </c>
      <c r="J177" s="15">
        <f t="shared" si="6"/>
        <v>1</v>
      </c>
      <c r="K177" s="15">
        <f t="shared" si="6"/>
        <v>1</v>
      </c>
      <c r="L177" s="4" t="str">
        <f t="shared" si="7"/>
        <v/>
      </c>
      <c r="M177" s="13">
        <v>0.50612833453496764</v>
      </c>
      <c r="N177" s="5">
        <v>2012</v>
      </c>
      <c r="O177" s="12" t="s">
        <v>1569</v>
      </c>
      <c r="Q177" s="12">
        <v>6.1999999999999993</v>
      </c>
      <c r="R177" s="5">
        <v>2012</v>
      </c>
      <c r="S177" s="12"/>
      <c r="U177" s="12" t="s">
        <v>1569</v>
      </c>
      <c r="W177" s="12" t="s">
        <v>1569</v>
      </c>
      <c r="Y177" s="12" t="s">
        <v>1569</v>
      </c>
      <c r="AA177" s="14" t="s">
        <v>1569</v>
      </c>
      <c r="AC177" s="14"/>
    </row>
    <row r="178" spans="1:29" ht="12.75" customHeight="1" x14ac:dyDescent="0.25">
      <c r="A178" s="5" t="s">
        <v>1136</v>
      </c>
      <c r="B178" s="5" t="s">
        <v>1139</v>
      </c>
      <c r="C178" s="5" t="s">
        <v>1138</v>
      </c>
      <c r="D178" s="5" t="s">
        <v>1038</v>
      </c>
      <c r="E178" s="5" t="s">
        <v>1140</v>
      </c>
      <c r="F178" s="5" t="s">
        <v>1137</v>
      </c>
      <c r="G178" s="5">
        <v>2</v>
      </c>
      <c r="H178" s="15">
        <v>2</v>
      </c>
      <c r="I178" s="4" t="s">
        <v>1865</v>
      </c>
      <c r="J178" s="15">
        <f t="shared" si="6"/>
        <v>1</v>
      </c>
      <c r="K178" s="15">
        <f t="shared" si="6"/>
        <v>1</v>
      </c>
      <c r="L178" s="4" t="str">
        <f t="shared" si="7"/>
        <v/>
      </c>
      <c r="M178" s="13">
        <v>0.86959574406565221</v>
      </c>
      <c r="N178" s="5">
        <v>2016</v>
      </c>
      <c r="O178" s="12">
        <v>100</v>
      </c>
      <c r="P178" s="5">
        <v>2016</v>
      </c>
      <c r="Q178" s="12">
        <v>12.6</v>
      </c>
      <c r="R178" s="5">
        <v>2016</v>
      </c>
      <c r="S178" s="12"/>
      <c r="U178" s="12">
        <v>0</v>
      </c>
      <c r="V178" s="5">
        <v>2016</v>
      </c>
      <c r="W178" s="12">
        <v>0.42</v>
      </c>
      <c r="X178" s="5">
        <v>2016</v>
      </c>
      <c r="Y178" s="12">
        <v>0</v>
      </c>
      <c r="Z178" s="5">
        <v>2016</v>
      </c>
      <c r="AA178" s="14">
        <v>100</v>
      </c>
      <c r="AB178" s="5">
        <v>2016</v>
      </c>
      <c r="AC178" s="14"/>
    </row>
    <row r="179" spans="1:29" ht="12.75" customHeight="1" x14ac:dyDescent="0.25">
      <c r="A179" s="5" t="s">
        <v>1141</v>
      </c>
      <c r="B179" s="5" t="s">
        <v>1139</v>
      </c>
      <c r="C179" s="5" t="s">
        <v>1138</v>
      </c>
      <c r="D179" s="5" t="s">
        <v>1038</v>
      </c>
      <c r="E179" s="5" t="s">
        <v>1576</v>
      </c>
      <c r="F179" s="5" t="s">
        <v>1142</v>
      </c>
      <c r="G179" s="5">
        <v>2</v>
      </c>
      <c r="H179" s="15">
        <v>2</v>
      </c>
      <c r="I179" s="4" t="s">
        <v>1865</v>
      </c>
      <c r="J179" s="15">
        <f t="shared" si="6"/>
        <v>1</v>
      </c>
      <c r="K179" s="15">
        <f t="shared" si="6"/>
        <v>2</v>
      </c>
      <c r="L179" s="4" t="str">
        <f t="shared" si="7"/>
        <v>Y</v>
      </c>
      <c r="M179" s="13">
        <v>1.171407984091394</v>
      </c>
      <c r="N179" s="5">
        <v>2010</v>
      </c>
      <c r="O179" s="12">
        <v>100</v>
      </c>
      <c r="P179" s="5">
        <v>2016</v>
      </c>
      <c r="Q179" s="12">
        <v>10</v>
      </c>
      <c r="R179" s="5">
        <v>2016</v>
      </c>
      <c r="S179" s="12"/>
      <c r="U179" s="12">
        <v>0</v>
      </c>
      <c r="V179" s="5">
        <v>2016</v>
      </c>
      <c r="W179" s="12">
        <v>5.2</v>
      </c>
      <c r="X179" s="5">
        <v>2016</v>
      </c>
      <c r="Y179" s="12">
        <v>0</v>
      </c>
      <c r="Z179" s="5">
        <v>2016</v>
      </c>
      <c r="AA179" s="14">
        <v>99.599156118143455</v>
      </c>
      <c r="AB179" s="5">
        <v>2016</v>
      </c>
      <c r="AC179" s="14"/>
    </row>
    <row r="180" spans="1:29" ht="12.75" customHeight="1" x14ac:dyDescent="0.25">
      <c r="A180" s="5" t="s">
        <v>72</v>
      </c>
      <c r="B180" s="5" t="s">
        <v>75</v>
      </c>
      <c r="C180" s="5" t="s">
        <v>74</v>
      </c>
      <c r="D180" s="5" t="s">
        <v>35</v>
      </c>
      <c r="E180" s="5" t="s">
        <v>76</v>
      </c>
      <c r="F180" s="5" t="s">
        <v>73</v>
      </c>
      <c r="G180" s="5">
        <v>2</v>
      </c>
      <c r="H180" s="15">
        <v>1</v>
      </c>
      <c r="I180" s="4"/>
      <c r="J180" s="15">
        <f t="shared" si="6"/>
        <v>2</v>
      </c>
      <c r="K180" s="15">
        <f t="shared" si="6"/>
        <v>2</v>
      </c>
      <c r="L180" s="4" t="str">
        <f t="shared" si="7"/>
        <v>Y</v>
      </c>
      <c r="M180" s="13">
        <v>1.0201336762975812</v>
      </c>
      <c r="N180" s="5">
        <v>2015</v>
      </c>
      <c r="O180" s="12">
        <v>100</v>
      </c>
      <c r="P180" s="5">
        <v>2015</v>
      </c>
      <c r="Q180" s="12">
        <v>21.900000000000002</v>
      </c>
      <c r="R180" s="5">
        <v>2015</v>
      </c>
      <c r="S180" s="12"/>
      <c r="U180" s="12" t="s">
        <v>1569</v>
      </c>
      <c r="W180" s="12" t="s">
        <v>1569</v>
      </c>
      <c r="Y180" s="12" t="s">
        <v>1569</v>
      </c>
      <c r="AA180" s="14" t="s">
        <v>1569</v>
      </c>
      <c r="AC180" s="14"/>
    </row>
    <row r="181" spans="1:29" ht="12.75" customHeight="1" x14ac:dyDescent="0.25">
      <c r="A181" s="5" t="s">
        <v>77</v>
      </c>
      <c r="B181" s="5" t="s">
        <v>75</v>
      </c>
      <c r="C181" s="5" t="s">
        <v>74</v>
      </c>
      <c r="D181" s="5" t="s">
        <v>35</v>
      </c>
      <c r="E181" s="5" t="s">
        <v>79</v>
      </c>
      <c r="F181" s="5" t="s">
        <v>78</v>
      </c>
      <c r="G181" s="5">
        <v>2</v>
      </c>
      <c r="H181" s="15">
        <v>1</v>
      </c>
      <c r="I181" s="4"/>
      <c r="J181" s="15">
        <f t="shared" si="6"/>
        <v>1</v>
      </c>
      <c r="K181" s="15">
        <f t="shared" si="6"/>
        <v>1</v>
      </c>
      <c r="L181" s="4" t="str">
        <f t="shared" si="7"/>
        <v/>
      </c>
      <c r="M181" s="13">
        <v>1.5096146118721456</v>
      </c>
      <c r="N181" s="5">
        <v>2015</v>
      </c>
      <c r="O181" s="12" t="s">
        <v>1569</v>
      </c>
      <c r="Q181" s="12" t="s">
        <v>1569</v>
      </c>
      <c r="S181" s="12"/>
      <c r="U181" s="12" t="s">
        <v>1569</v>
      </c>
      <c r="W181" s="12" t="s">
        <v>1569</v>
      </c>
      <c r="Y181" s="12" t="s">
        <v>1569</v>
      </c>
      <c r="AA181" s="14" t="s">
        <v>1569</v>
      </c>
      <c r="AC181" s="14"/>
    </row>
    <row r="182" spans="1:29" ht="12.75" customHeight="1" x14ac:dyDescent="0.25">
      <c r="A182" s="5" t="s">
        <v>1143</v>
      </c>
      <c r="B182" s="5" t="s">
        <v>1146</v>
      </c>
      <c r="C182" s="5" t="s">
        <v>1145</v>
      </c>
      <c r="D182" s="5" t="s">
        <v>1038</v>
      </c>
      <c r="E182" s="5" t="s">
        <v>1147</v>
      </c>
      <c r="F182" s="5" t="s">
        <v>1144</v>
      </c>
      <c r="G182" s="5">
        <v>1</v>
      </c>
      <c r="H182" s="15">
        <v>1</v>
      </c>
      <c r="I182" s="4" t="s">
        <v>3159</v>
      </c>
      <c r="J182" s="15">
        <f t="shared" si="6"/>
        <v>1</v>
      </c>
      <c r="K182" s="15">
        <f t="shared" si="6"/>
        <v>2</v>
      </c>
      <c r="L182" s="4" t="str">
        <f t="shared" si="7"/>
        <v>Y</v>
      </c>
      <c r="M182" s="13">
        <v>0.70000000192419276</v>
      </c>
      <c r="N182" s="5">
        <v>2015</v>
      </c>
      <c r="O182" s="12">
        <v>100</v>
      </c>
      <c r="P182" s="5">
        <v>2015</v>
      </c>
      <c r="Q182" s="12">
        <v>8</v>
      </c>
      <c r="R182" s="5">
        <v>2015</v>
      </c>
      <c r="S182" s="12"/>
      <c r="U182" s="12">
        <v>0</v>
      </c>
      <c r="V182" s="5">
        <v>2015</v>
      </c>
      <c r="W182" s="12">
        <v>0</v>
      </c>
      <c r="X182" s="5">
        <v>2015</v>
      </c>
      <c r="Y182" s="12">
        <v>0</v>
      </c>
      <c r="Z182" s="5">
        <v>2015</v>
      </c>
      <c r="AA182" s="14">
        <v>97</v>
      </c>
      <c r="AB182" s="5">
        <v>2015</v>
      </c>
      <c r="AC182" s="14"/>
    </row>
    <row r="183" spans="1:29" ht="12.75" customHeight="1" x14ac:dyDescent="0.25">
      <c r="A183" s="5" t="s">
        <v>84</v>
      </c>
      <c r="B183" s="5" t="s">
        <v>82</v>
      </c>
      <c r="C183" s="5" t="s">
        <v>81</v>
      </c>
      <c r="D183" s="5" t="s">
        <v>35</v>
      </c>
      <c r="E183" s="5" t="s">
        <v>86</v>
      </c>
      <c r="F183" s="5" t="s">
        <v>85</v>
      </c>
      <c r="G183" s="5">
        <v>1</v>
      </c>
      <c r="H183" s="15">
        <v>2</v>
      </c>
      <c r="I183" s="4" t="s">
        <v>1867</v>
      </c>
      <c r="J183" s="15">
        <f t="shared" si="6"/>
        <v>1</v>
      </c>
      <c r="K183" s="15">
        <f t="shared" si="6"/>
        <v>1</v>
      </c>
      <c r="L183" s="4" t="str">
        <f t="shared" si="7"/>
        <v/>
      </c>
      <c r="M183" s="13" t="s">
        <v>1569</v>
      </c>
      <c r="O183" s="12" t="s">
        <v>1569</v>
      </c>
      <c r="Q183" s="12">
        <v>17</v>
      </c>
      <c r="S183" s="12"/>
      <c r="U183" s="12" t="s">
        <v>1569</v>
      </c>
      <c r="W183" s="12" t="s">
        <v>1569</v>
      </c>
      <c r="Y183" s="12" t="s">
        <v>1569</v>
      </c>
      <c r="AA183" s="14" t="s">
        <v>1569</v>
      </c>
      <c r="AC183" s="14"/>
    </row>
    <row r="184" spans="1:29" ht="12.75" customHeight="1" x14ac:dyDescent="0.25">
      <c r="A184" s="5" t="s">
        <v>87</v>
      </c>
      <c r="B184" s="5" t="s">
        <v>90</v>
      </c>
      <c r="C184" s="5" t="s">
        <v>89</v>
      </c>
      <c r="D184" s="5" t="s">
        <v>35</v>
      </c>
      <c r="E184" s="5" t="s">
        <v>91</v>
      </c>
      <c r="F184" s="5" t="s">
        <v>88</v>
      </c>
      <c r="G184" s="5">
        <v>2</v>
      </c>
      <c r="H184" s="15">
        <v>2</v>
      </c>
      <c r="I184" s="4" t="s">
        <v>1868</v>
      </c>
      <c r="J184" s="15">
        <f t="shared" si="6"/>
        <v>1</v>
      </c>
      <c r="K184" s="15">
        <f t="shared" si="6"/>
        <v>1</v>
      </c>
      <c r="L184" s="4" t="str">
        <f t="shared" si="7"/>
        <v/>
      </c>
      <c r="M184" s="13">
        <v>1.2041095570021112</v>
      </c>
      <c r="N184" s="5">
        <v>2014</v>
      </c>
      <c r="O184" s="12" t="s">
        <v>1569</v>
      </c>
      <c r="Q184" s="12" t="s">
        <v>1569</v>
      </c>
      <c r="S184" s="12"/>
      <c r="U184" s="12" t="s">
        <v>1569</v>
      </c>
      <c r="W184" s="12" t="s">
        <v>1569</v>
      </c>
      <c r="Y184" s="12" t="s">
        <v>1569</v>
      </c>
      <c r="AA184" s="14" t="s">
        <v>1569</v>
      </c>
      <c r="AC184" s="14"/>
    </row>
    <row r="185" spans="1:29" ht="12.75" customHeight="1" x14ac:dyDescent="0.25">
      <c r="A185" s="5" t="s">
        <v>92</v>
      </c>
      <c r="B185" s="5" t="s">
        <v>90</v>
      </c>
      <c r="C185" s="5" t="s">
        <v>89</v>
      </c>
      <c r="D185" s="5" t="s">
        <v>35</v>
      </c>
      <c r="E185" s="5" t="s">
        <v>94</v>
      </c>
      <c r="F185" s="5" t="s">
        <v>93</v>
      </c>
      <c r="G185" s="5">
        <v>1</v>
      </c>
      <c r="H185" s="15">
        <v>1</v>
      </c>
      <c r="I185" s="4" t="s">
        <v>1869</v>
      </c>
      <c r="J185" s="15">
        <f t="shared" si="6"/>
        <v>1</v>
      </c>
      <c r="K185" s="15">
        <f t="shared" si="6"/>
        <v>1</v>
      </c>
      <c r="L185" s="4" t="str">
        <f t="shared" si="7"/>
        <v/>
      </c>
      <c r="M185" s="13">
        <v>0.88349041255883931</v>
      </c>
      <c r="N185" s="5">
        <v>2013</v>
      </c>
      <c r="O185" s="12" t="s">
        <v>1569</v>
      </c>
      <c r="Q185" s="12" t="s">
        <v>1569</v>
      </c>
      <c r="S185" s="12"/>
      <c r="U185" s="12" t="s">
        <v>1569</v>
      </c>
      <c r="W185" s="12" t="s">
        <v>1569</v>
      </c>
      <c r="Y185" s="12" t="s">
        <v>1569</v>
      </c>
      <c r="AA185" s="14" t="s">
        <v>1569</v>
      </c>
      <c r="AC185" s="14"/>
    </row>
    <row r="186" spans="1:29" ht="12.75" customHeight="1" x14ac:dyDescent="0.25">
      <c r="A186" s="5" t="s">
        <v>95</v>
      </c>
      <c r="B186" s="5" t="s">
        <v>98</v>
      </c>
      <c r="C186" s="5" t="s">
        <v>97</v>
      </c>
      <c r="D186" s="5" t="s">
        <v>35</v>
      </c>
      <c r="E186" s="5" t="s">
        <v>99</v>
      </c>
      <c r="F186" s="5" t="s">
        <v>96</v>
      </c>
      <c r="G186" s="5">
        <v>2</v>
      </c>
      <c r="H186" s="15">
        <v>1</v>
      </c>
      <c r="I186" s="4"/>
      <c r="J186" s="15">
        <f t="shared" si="6"/>
        <v>1</v>
      </c>
      <c r="K186" s="15">
        <f t="shared" si="6"/>
        <v>1</v>
      </c>
      <c r="L186" s="4" t="str">
        <f t="shared" si="7"/>
        <v/>
      </c>
      <c r="M186" s="13">
        <v>1.123455321010042</v>
      </c>
      <c r="N186" s="5">
        <v>2014</v>
      </c>
      <c r="O186" s="12">
        <v>100</v>
      </c>
      <c r="P186" s="5">
        <v>2014</v>
      </c>
      <c r="Q186" s="12" t="s">
        <v>1569</v>
      </c>
      <c r="S186" s="12"/>
      <c r="U186" s="12" t="s">
        <v>1569</v>
      </c>
      <c r="W186" s="12" t="s">
        <v>1569</v>
      </c>
      <c r="Y186" s="12" t="s">
        <v>1569</v>
      </c>
      <c r="AA186" s="14" t="s">
        <v>1569</v>
      </c>
      <c r="AC186" s="14"/>
    </row>
    <row r="187" spans="1:29" ht="12.75" customHeight="1" x14ac:dyDescent="0.25">
      <c r="A187" s="5" t="s">
        <v>672</v>
      </c>
      <c r="B187" s="5" t="s">
        <v>675</v>
      </c>
      <c r="C187" s="5" t="s">
        <v>674</v>
      </c>
      <c r="D187" s="5" t="s">
        <v>620</v>
      </c>
      <c r="E187" s="5" t="s">
        <v>676</v>
      </c>
      <c r="F187" s="5" t="s">
        <v>673</v>
      </c>
      <c r="G187" s="5">
        <v>2</v>
      </c>
      <c r="H187" s="15">
        <v>1</v>
      </c>
      <c r="I187" s="4"/>
      <c r="J187" s="15">
        <f t="shared" si="6"/>
        <v>1</v>
      </c>
      <c r="K187" s="15">
        <f t="shared" si="6"/>
        <v>1</v>
      </c>
      <c r="L187" s="4" t="str">
        <f t="shared" si="7"/>
        <v/>
      </c>
      <c r="M187" s="13"/>
      <c r="O187" s="12" t="s">
        <v>1569</v>
      </c>
      <c r="Q187" s="12" t="s">
        <v>1569</v>
      </c>
      <c r="S187" s="12"/>
      <c r="U187" s="12">
        <v>0</v>
      </c>
      <c r="V187" s="5">
        <v>2002</v>
      </c>
      <c r="W187" s="12">
        <v>0</v>
      </c>
      <c r="X187" s="5">
        <v>2002</v>
      </c>
      <c r="Y187" s="12">
        <v>0</v>
      </c>
      <c r="Z187" s="5">
        <v>2002</v>
      </c>
      <c r="AA187" s="14">
        <v>0</v>
      </c>
      <c r="AB187" s="5">
        <v>2002</v>
      </c>
      <c r="AC187" s="14"/>
    </row>
    <row r="188" spans="1:29" ht="12.75" customHeight="1" x14ac:dyDescent="0.25">
      <c r="A188" s="5" t="s">
        <v>1148</v>
      </c>
      <c r="B188" s="5" t="s">
        <v>1</v>
      </c>
      <c r="C188" s="5" t="s">
        <v>1150</v>
      </c>
      <c r="D188" s="5" t="s">
        <v>1038</v>
      </c>
      <c r="E188" s="5" t="s">
        <v>2</v>
      </c>
      <c r="F188" s="5" t="s">
        <v>1149</v>
      </c>
      <c r="G188" s="5" t="s">
        <v>1791</v>
      </c>
      <c r="H188" s="15">
        <v>2</v>
      </c>
      <c r="I188" s="4" t="s">
        <v>1870</v>
      </c>
      <c r="J188" s="15">
        <f t="shared" si="6"/>
        <v>1</v>
      </c>
      <c r="K188" s="15">
        <f t="shared" si="6"/>
        <v>1</v>
      </c>
      <c r="L188" s="4" t="s">
        <v>2678</v>
      </c>
      <c r="M188" s="13">
        <v>1.4745065967212947</v>
      </c>
      <c r="N188" s="5">
        <v>2013</v>
      </c>
      <c r="O188" s="12">
        <v>85</v>
      </c>
      <c r="P188" s="5">
        <v>2013</v>
      </c>
      <c r="Q188" s="12">
        <v>8.8845014807502469</v>
      </c>
      <c r="R188" s="5">
        <v>2013</v>
      </c>
      <c r="S188" s="12"/>
      <c r="U188" s="12">
        <v>0</v>
      </c>
      <c r="V188" s="5">
        <v>2013</v>
      </c>
      <c r="W188" s="12">
        <v>0</v>
      </c>
      <c r="X188" s="5">
        <v>2013</v>
      </c>
      <c r="Y188" s="12">
        <v>0</v>
      </c>
      <c r="Z188" s="5">
        <v>2013</v>
      </c>
      <c r="AA188" s="14">
        <v>72</v>
      </c>
      <c r="AB188" s="5">
        <v>2013</v>
      </c>
      <c r="AC188" s="14"/>
    </row>
    <row r="189" spans="1:29" ht="12.75" customHeight="1" x14ac:dyDescent="0.25">
      <c r="A189" s="5" t="s">
        <v>1151</v>
      </c>
      <c r="B189" s="5" t="s">
        <v>1154</v>
      </c>
      <c r="C189" s="5" t="s">
        <v>1153</v>
      </c>
      <c r="D189" s="5" t="s">
        <v>1038</v>
      </c>
      <c r="E189" s="5" t="s">
        <v>1155</v>
      </c>
      <c r="F189" s="5" t="s">
        <v>1152</v>
      </c>
      <c r="G189" s="5">
        <v>2</v>
      </c>
      <c r="H189" s="15">
        <v>1</v>
      </c>
      <c r="I189" s="4"/>
      <c r="J189" s="15">
        <f t="shared" si="6"/>
        <v>2</v>
      </c>
      <c r="K189" s="15">
        <f t="shared" si="6"/>
        <v>2</v>
      </c>
      <c r="L189" s="4" t="str">
        <f t="shared" si="7"/>
        <v>Y</v>
      </c>
      <c r="M189" s="13">
        <v>0.95505616959831241</v>
      </c>
      <c r="N189" s="5">
        <v>2012</v>
      </c>
      <c r="O189" s="12">
        <v>89</v>
      </c>
      <c r="P189" s="5">
        <v>2012</v>
      </c>
      <c r="Q189" s="12">
        <v>14.210000000000003</v>
      </c>
      <c r="R189" s="5">
        <v>2012</v>
      </c>
      <c r="S189" s="12"/>
      <c r="U189" s="12" t="s">
        <v>1569</v>
      </c>
      <c r="W189" s="12" t="s">
        <v>1569</v>
      </c>
      <c r="Y189" s="12" t="s">
        <v>1569</v>
      </c>
      <c r="AA189" s="14">
        <v>100</v>
      </c>
      <c r="AB189" s="5">
        <v>2012</v>
      </c>
      <c r="AC189" s="14"/>
    </row>
    <row r="190" spans="1:29" ht="12.75" customHeight="1" x14ac:dyDescent="0.25">
      <c r="A190" s="5" t="s">
        <v>677</v>
      </c>
      <c r="B190" s="5" t="s">
        <v>1377</v>
      </c>
      <c r="C190" s="5" t="s">
        <v>679</v>
      </c>
      <c r="D190" s="5" t="s">
        <v>620</v>
      </c>
      <c r="E190" s="5" t="s">
        <v>680</v>
      </c>
      <c r="F190" s="5" t="s">
        <v>678</v>
      </c>
      <c r="G190" s="5">
        <v>1</v>
      </c>
      <c r="H190" s="15">
        <v>1</v>
      </c>
      <c r="I190" s="4" t="s">
        <v>3160</v>
      </c>
      <c r="J190" s="15">
        <f t="shared" si="6"/>
        <v>1</v>
      </c>
      <c r="K190" s="15">
        <f t="shared" si="6"/>
        <v>1</v>
      </c>
      <c r="L190" s="4" t="str">
        <f t="shared" si="7"/>
        <v/>
      </c>
      <c r="M190" s="13">
        <v>1.6666666666666665</v>
      </c>
      <c r="N190" s="5">
        <v>2012</v>
      </c>
      <c r="O190" s="12">
        <v>65</v>
      </c>
      <c r="P190" s="5">
        <v>2012</v>
      </c>
      <c r="Q190" s="12">
        <v>3.8</v>
      </c>
      <c r="R190" s="5">
        <v>2012</v>
      </c>
      <c r="S190" s="12"/>
      <c r="U190" s="12" t="s">
        <v>1569</v>
      </c>
      <c r="W190" s="12" t="s">
        <v>1569</v>
      </c>
      <c r="Y190" s="12" t="s">
        <v>1569</v>
      </c>
      <c r="AA190" s="14" t="s">
        <v>1569</v>
      </c>
      <c r="AC190" s="14"/>
    </row>
    <row r="191" spans="1:29" ht="12.75" customHeight="1" x14ac:dyDescent="0.25">
      <c r="A191" s="5" t="s">
        <v>681</v>
      </c>
      <c r="B191" s="5" t="s">
        <v>684</v>
      </c>
      <c r="C191" s="5" t="s">
        <v>683</v>
      </c>
      <c r="D191" s="5" t="s">
        <v>620</v>
      </c>
      <c r="E191" s="5" t="s">
        <v>685</v>
      </c>
      <c r="F191" s="5" t="s">
        <v>682</v>
      </c>
      <c r="G191" s="5">
        <v>2</v>
      </c>
      <c r="H191" s="15">
        <v>2</v>
      </c>
      <c r="I191" s="4" t="s">
        <v>1871</v>
      </c>
      <c r="J191" s="15">
        <f t="shared" si="6"/>
        <v>1</v>
      </c>
      <c r="K191" s="15">
        <f t="shared" si="6"/>
        <v>1</v>
      </c>
      <c r="L191" s="4" t="str">
        <f t="shared" si="7"/>
        <v/>
      </c>
      <c r="M191" s="13">
        <v>0.73362470498620158</v>
      </c>
      <c r="N191" s="5">
        <v>2013</v>
      </c>
      <c r="O191" s="12">
        <v>65.38</v>
      </c>
      <c r="P191" s="5">
        <v>2013</v>
      </c>
      <c r="Q191" s="12">
        <v>11</v>
      </c>
      <c r="R191" s="5">
        <v>2013</v>
      </c>
      <c r="S191" s="12"/>
      <c r="U191" s="12">
        <v>0</v>
      </c>
      <c r="V191" s="5">
        <v>2013</v>
      </c>
      <c r="W191" s="12">
        <v>0</v>
      </c>
      <c r="X191" s="5">
        <v>2013</v>
      </c>
      <c r="Y191" s="12">
        <v>0</v>
      </c>
      <c r="Z191" s="5">
        <v>2013</v>
      </c>
      <c r="AA191" s="14">
        <v>100</v>
      </c>
      <c r="AB191" s="5">
        <v>2013</v>
      </c>
      <c r="AC191" s="14"/>
    </row>
    <row r="192" spans="1:29" ht="12.75" customHeight="1" x14ac:dyDescent="0.25">
      <c r="A192" s="5" t="s">
        <v>100</v>
      </c>
      <c r="B192" s="5" t="s">
        <v>103</v>
      </c>
      <c r="C192" s="5" t="s">
        <v>102</v>
      </c>
      <c r="D192" s="5" t="s">
        <v>35</v>
      </c>
      <c r="E192" s="5" t="s">
        <v>104</v>
      </c>
      <c r="F192" s="5" t="s">
        <v>101</v>
      </c>
      <c r="G192" s="5">
        <v>2</v>
      </c>
      <c r="H192" s="15">
        <v>1</v>
      </c>
      <c r="I192" s="4"/>
      <c r="J192" s="15">
        <f t="shared" si="6"/>
        <v>1</v>
      </c>
      <c r="K192" s="15">
        <f t="shared" si="6"/>
        <v>1</v>
      </c>
      <c r="L192" s="4" t="str">
        <f t="shared" si="7"/>
        <v/>
      </c>
      <c r="M192" s="13">
        <v>1.4154854079809411</v>
      </c>
      <c r="N192" s="5">
        <v>2012</v>
      </c>
      <c r="O192" s="12" t="s">
        <v>1569</v>
      </c>
      <c r="Q192" s="12">
        <v>14.000000000000002</v>
      </c>
      <c r="R192" s="5">
        <v>2012</v>
      </c>
      <c r="S192" s="12"/>
      <c r="U192" s="12" t="s">
        <v>1569</v>
      </c>
      <c r="W192" s="12" t="s">
        <v>1569</v>
      </c>
      <c r="Y192" s="12" t="s">
        <v>1569</v>
      </c>
      <c r="AA192" s="14" t="s">
        <v>1569</v>
      </c>
      <c r="AC192" s="14"/>
    </row>
    <row r="193" spans="1:29" ht="12.75" customHeight="1" x14ac:dyDescent="0.25">
      <c r="A193" s="5" t="s">
        <v>105</v>
      </c>
      <c r="B193" s="5" t="s">
        <v>103</v>
      </c>
      <c r="C193" s="5" t="s">
        <v>102</v>
      </c>
      <c r="D193" s="5" t="s">
        <v>35</v>
      </c>
      <c r="E193" s="5" t="s">
        <v>107</v>
      </c>
      <c r="F193" s="5" t="s">
        <v>106</v>
      </c>
      <c r="G193" s="5">
        <v>2</v>
      </c>
      <c r="H193" s="15">
        <v>2</v>
      </c>
      <c r="I193" s="4" t="s">
        <v>1873</v>
      </c>
      <c r="J193" s="15">
        <f t="shared" si="6"/>
        <v>1</v>
      </c>
      <c r="K193" s="15">
        <f t="shared" si="6"/>
        <v>1</v>
      </c>
      <c r="L193" s="4" t="str">
        <f t="shared" si="7"/>
        <v/>
      </c>
      <c r="M193" s="13" t="s">
        <v>1569</v>
      </c>
      <c r="O193" s="12" t="s">
        <v>1569</v>
      </c>
      <c r="Q193" s="12">
        <v>6.9930069930069935E-2</v>
      </c>
      <c r="S193" s="12"/>
      <c r="U193" s="12" t="s">
        <v>1569</v>
      </c>
      <c r="W193" s="12" t="s">
        <v>1569</v>
      </c>
      <c r="Y193" s="12" t="s">
        <v>1569</v>
      </c>
      <c r="AA193" s="14" t="s">
        <v>1569</v>
      </c>
      <c r="AC193" s="14"/>
    </row>
    <row r="194" spans="1:29" ht="12.75" customHeight="1" x14ac:dyDescent="0.25">
      <c r="A194" s="5" t="s">
        <v>412</v>
      </c>
      <c r="B194" s="5" t="s">
        <v>17</v>
      </c>
      <c r="C194" s="5" t="s">
        <v>414</v>
      </c>
      <c r="D194" s="5" t="s">
        <v>360</v>
      </c>
      <c r="E194" s="5" t="s">
        <v>415</v>
      </c>
      <c r="F194" s="5" t="s">
        <v>413</v>
      </c>
      <c r="G194" s="5">
        <v>3</v>
      </c>
      <c r="H194" s="15">
        <v>2</v>
      </c>
      <c r="I194" s="4" t="s">
        <v>1874</v>
      </c>
      <c r="J194" s="15">
        <f t="shared" si="6"/>
        <v>1</v>
      </c>
      <c r="K194" s="15">
        <f t="shared" si="6"/>
        <v>1</v>
      </c>
      <c r="L194" s="4" t="str">
        <f t="shared" si="7"/>
        <v/>
      </c>
      <c r="M194" s="13">
        <v>0.27001704576881108</v>
      </c>
      <c r="N194" s="5">
        <v>2015</v>
      </c>
      <c r="O194" s="12" t="s">
        <v>1569</v>
      </c>
      <c r="Q194" s="12">
        <v>6.3094641962944422</v>
      </c>
      <c r="R194" s="5">
        <v>2015</v>
      </c>
      <c r="S194" s="12"/>
      <c r="U194" s="12" t="s">
        <v>1569</v>
      </c>
      <c r="W194" s="12" t="s">
        <v>1569</v>
      </c>
      <c r="Y194" s="12" t="s">
        <v>1569</v>
      </c>
      <c r="AA194" s="14" t="s">
        <v>1569</v>
      </c>
      <c r="AC194" s="14"/>
    </row>
    <row r="195" spans="1:29" ht="12.75" customHeight="1" x14ac:dyDescent="0.25">
      <c r="A195" s="5" t="s">
        <v>416</v>
      </c>
      <c r="B195" s="5" t="s">
        <v>17</v>
      </c>
      <c r="C195" s="5" t="s">
        <v>414</v>
      </c>
      <c r="D195" s="5" t="s">
        <v>360</v>
      </c>
      <c r="E195" s="5" t="s">
        <v>418</v>
      </c>
      <c r="F195" s="5" t="s">
        <v>417</v>
      </c>
      <c r="G195" s="5">
        <v>3</v>
      </c>
      <c r="H195" s="15">
        <v>2</v>
      </c>
      <c r="I195" s="4" t="s">
        <v>1875</v>
      </c>
      <c r="J195" s="15">
        <f t="shared" si="6"/>
        <v>1</v>
      </c>
      <c r="K195" s="15">
        <f t="shared" si="6"/>
        <v>1</v>
      </c>
      <c r="L195" s="4" t="str">
        <f t="shared" si="7"/>
        <v/>
      </c>
      <c r="M195" s="13">
        <v>0.57002369778934814</v>
      </c>
      <c r="N195" s="5">
        <v>2015</v>
      </c>
      <c r="O195" s="12" t="s">
        <v>1569</v>
      </c>
      <c r="Q195" s="12">
        <v>5.3999999999999995</v>
      </c>
      <c r="R195" s="5">
        <v>2015</v>
      </c>
      <c r="S195" s="12"/>
      <c r="U195" s="12" t="s">
        <v>1569</v>
      </c>
      <c r="W195" s="12" t="s">
        <v>1569</v>
      </c>
      <c r="Y195" s="12" t="s">
        <v>1569</v>
      </c>
      <c r="AA195" s="14" t="s">
        <v>1569</v>
      </c>
      <c r="AC195" s="14"/>
    </row>
    <row r="196" spans="1:29" ht="12.75" customHeight="1" x14ac:dyDescent="0.25">
      <c r="A196" s="5" t="s">
        <v>419</v>
      </c>
      <c r="B196" s="5" t="s">
        <v>17</v>
      </c>
      <c r="C196" s="5" t="s">
        <v>414</v>
      </c>
      <c r="D196" s="5" t="s">
        <v>360</v>
      </c>
      <c r="E196" s="5" t="s">
        <v>18</v>
      </c>
      <c r="F196" s="5" t="s">
        <v>420</v>
      </c>
      <c r="G196" s="5" t="s">
        <v>1791</v>
      </c>
      <c r="H196" s="15">
        <v>1</v>
      </c>
      <c r="I196" s="4" t="s">
        <v>3161</v>
      </c>
      <c r="J196" s="15">
        <f t="shared" si="6"/>
        <v>2</v>
      </c>
      <c r="K196" s="15">
        <f t="shared" si="6"/>
        <v>1</v>
      </c>
      <c r="L196" s="4" t="str">
        <f t="shared" si="7"/>
        <v>Y</v>
      </c>
      <c r="M196" s="13">
        <v>0.542829330046946</v>
      </c>
      <c r="N196" s="5">
        <v>2010</v>
      </c>
      <c r="O196" s="12">
        <v>70</v>
      </c>
      <c r="P196" s="5">
        <v>2010</v>
      </c>
      <c r="Q196" s="12">
        <v>12.60587942202292</v>
      </c>
      <c r="R196" s="5">
        <v>2010</v>
      </c>
      <c r="S196" s="12"/>
      <c r="U196" s="12" t="s">
        <v>1569</v>
      </c>
      <c r="W196" s="12" t="s">
        <v>1569</v>
      </c>
      <c r="Y196" s="12" t="s">
        <v>1569</v>
      </c>
      <c r="AA196" s="14" t="s">
        <v>1569</v>
      </c>
      <c r="AC196" s="14"/>
    </row>
    <row r="197" spans="1:29" ht="12.75" customHeight="1" x14ac:dyDescent="0.25">
      <c r="A197" s="5" t="s">
        <v>421</v>
      </c>
      <c r="B197" s="5" t="s">
        <v>17</v>
      </c>
      <c r="C197" s="5" t="s">
        <v>414</v>
      </c>
      <c r="D197" s="5" t="s">
        <v>360</v>
      </c>
      <c r="E197" s="5" t="s">
        <v>423</v>
      </c>
      <c r="F197" s="5" t="s">
        <v>422</v>
      </c>
      <c r="G197" s="5">
        <v>3</v>
      </c>
      <c r="H197" s="15">
        <v>2</v>
      </c>
      <c r="I197" s="4" t="s">
        <v>1876</v>
      </c>
      <c r="J197" s="15">
        <f t="shared" si="6"/>
        <v>1</v>
      </c>
      <c r="K197" s="15">
        <f t="shared" si="6"/>
        <v>1</v>
      </c>
      <c r="L197" s="4" t="str">
        <f t="shared" si="7"/>
        <v/>
      </c>
      <c r="M197" s="13">
        <v>0.40059104935751955</v>
      </c>
      <c r="N197" s="5">
        <v>2015</v>
      </c>
      <c r="O197" s="12" t="s">
        <v>1569</v>
      </c>
      <c r="Q197" s="12">
        <v>5.5583628094997479</v>
      </c>
      <c r="R197" s="5">
        <v>2015</v>
      </c>
      <c r="S197" s="12"/>
      <c r="U197" s="12" t="s">
        <v>1569</v>
      </c>
      <c r="W197" s="12" t="s">
        <v>1569</v>
      </c>
      <c r="Y197" s="12" t="s">
        <v>1569</v>
      </c>
      <c r="AA197" s="14" t="s">
        <v>1569</v>
      </c>
      <c r="AC197" s="14"/>
    </row>
    <row r="198" spans="1:29" ht="12.75" customHeight="1" x14ac:dyDescent="0.25">
      <c r="A198" s="5" t="s">
        <v>424</v>
      </c>
      <c r="B198" s="5" t="s">
        <v>17</v>
      </c>
      <c r="C198" s="5" t="s">
        <v>414</v>
      </c>
      <c r="D198" s="5" t="s">
        <v>360</v>
      </c>
      <c r="E198" s="5" t="s">
        <v>426</v>
      </c>
      <c r="F198" s="5" t="s">
        <v>425</v>
      </c>
      <c r="G198" s="5">
        <v>3</v>
      </c>
      <c r="H198" s="15">
        <v>2</v>
      </c>
      <c r="I198" s="4" t="s">
        <v>1877</v>
      </c>
      <c r="J198" s="15">
        <f t="shared" ref="J198:K261" si="8">COUNTIF(E:E,E198)</f>
        <v>1</v>
      </c>
      <c r="K198" s="15">
        <f t="shared" si="8"/>
        <v>1</v>
      </c>
      <c r="L198" s="4" t="str">
        <f t="shared" ref="L198:L261" si="9">IF(OR(J198&gt;1,K198&gt;1),"Y","")</f>
        <v/>
      </c>
      <c r="M198" s="13">
        <v>0.3562599342368678</v>
      </c>
      <c r="N198" s="5">
        <v>2015</v>
      </c>
      <c r="O198" s="12" t="s">
        <v>1569</v>
      </c>
      <c r="Q198" s="12">
        <v>1.0050251256281406</v>
      </c>
      <c r="R198" s="5">
        <v>2015</v>
      </c>
      <c r="S198" s="12"/>
      <c r="U198" s="12" t="s">
        <v>1569</v>
      </c>
      <c r="W198" s="12" t="s">
        <v>1569</v>
      </c>
      <c r="Y198" s="12" t="s">
        <v>1569</v>
      </c>
      <c r="AA198" s="14" t="s">
        <v>1569</v>
      </c>
      <c r="AC198" s="14"/>
    </row>
    <row r="199" spans="1:29" ht="12.75" customHeight="1" x14ac:dyDescent="0.25">
      <c r="A199" s="5" t="s">
        <v>427</v>
      </c>
      <c r="B199" s="5" t="s">
        <v>17</v>
      </c>
      <c r="C199" s="5" t="s">
        <v>414</v>
      </c>
      <c r="D199" s="5" t="s">
        <v>360</v>
      </c>
      <c r="E199" s="5" t="s">
        <v>429</v>
      </c>
      <c r="F199" s="5" t="s">
        <v>428</v>
      </c>
      <c r="G199" s="5">
        <v>3</v>
      </c>
      <c r="H199" s="15">
        <v>2</v>
      </c>
      <c r="I199" s="4" t="s">
        <v>1878</v>
      </c>
      <c r="J199" s="15">
        <f t="shared" si="8"/>
        <v>1</v>
      </c>
      <c r="K199" s="15">
        <f t="shared" si="8"/>
        <v>1</v>
      </c>
      <c r="L199" s="4" t="str">
        <f t="shared" si="9"/>
        <v/>
      </c>
      <c r="M199" s="13">
        <v>0.34893655284309882</v>
      </c>
      <c r="N199" s="5">
        <v>2015</v>
      </c>
      <c r="O199" s="12" t="s">
        <v>1569</v>
      </c>
      <c r="Q199" s="12">
        <v>4.254413954477771</v>
      </c>
      <c r="R199" s="5">
        <v>2015</v>
      </c>
      <c r="S199" s="12"/>
      <c r="U199" s="12" t="s">
        <v>1569</v>
      </c>
      <c r="W199" s="12" t="s">
        <v>1569</v>
      </c>
      <c r="Y199" s="12" t="s">
        <v>1569</v>
      </c>
      <c r="AA199" s="14" t="s">
        <v>1569</v>
      </c>
      <c r="AC199" s="14"/>
    </row>
    <row r="200" spans="1:29" ht="12.75" customHeight="1" x14ac:dyDescent="0.25">
      <c r="A200" s="5" t="s">
        <v>430</v>
      </c>
      <c r="B200" s="5" t="s">
        <v>17</v>
      </c>
      <c r="C200" s="5" t="s">
        <v>414</v>
      </c>
      <c r="D200" s="5" t="s">
        <v>360</v>
      </c>
      <c r="E200" s="5" t="s">
        <v>432</v>
      </c>
      <c r="F200" s="5" t="s">
        <v>431</v>
      </c>
      <c r="G200" s="5">
        <v>3</v>
      </c>
      <c r="H200" s="15">
        <v>2</v>
      </c>
      <c r="I200" s="4" t="s">
        <v>1879</v>
      </c>
      <c r="J200" s="15">
        <f t="shared" si="8"/>
        <v>1</v>
      </c>
      <c r="K200" s="15">
        <f t="shared" si="8"/>
        <v>2</v>
      </c>
      <c r="L200" s="4" t="str">
        <f t="shared" si="9"/>
        <v>Y</v>
      </c>
      <c r="M200" s="13">
        <v>0.15195129813292263</v>
      </c>
      <c r="N200" s="5">
        <v>2015</v>
      </c>
      <c r="O200" s="12" t="s">
        <v>1569</v>
      </c>
      <c r="Q200" s="12">
        <v>7.5376884422110546</v>
      </c>
      <c r="R200" s="5">
        <v>2015</v>
      </c>
      <c r="S200" s="12"/>
      <c r="U200" s="12" t="s">
        <v>1569</v>
      </c>
      <c r="W200" s="12" t="s">
        <v>1569</v>
      </c>
      <c r="Y200" s="12" t="s">
        <v>1569</v>
      </c>
      <c r="AA200" s="14" t="s">
        <v>1569</v>
      </c>
      <c r="AC200" s="14"/>
    </row>
    <row r="201" spans="1:29" ht="12.75" customHeight="1" x14ac:dyDescent="0.25">
      <c r="A201" s="5" t="s">
        <v>433</v>
      </c>
      <c r="B201" s="5" t="s">
        <v>17</v>
      </c>
      <c r="C201" s="5" t="s">
        <v>414</v>
      </c>
      <c r="D201" s="5" t="s">
        <v>360</v>
      </c>
      <c r="E201" s="5" t="s">
        <v>435</v>
      </c>
      <c r="F201" s="5" t="s">
        <v>434</v>
      </c>
      <c r="G201" s="5">
        <v>3</v>
      </c>
      <c r="H201" s="15">
        <v>2</v>
      </c>
      <c r="I201" s="4" t="s">
        <v>1880</v>
      </c>
      <c r="J201" s="15">
        <f t="shared" si="8"/>
        <v>1</v>
      </c>
      <c r="K201" s="15">
        <f t="shared" si="8"/>
        <v>1</v>
      </c>
      <c r="L201" s="4" t="str">
        <f t="shared" si="9"/>
        <v/>
      </c>
      <c r="M201" s="13">
        <v>0.22869920971717531</v>
      </c>
      <c r="N201" s="5">
        <v>2015</v>
      </c>
      <c r="O201" s="12" t="s">
        <v>1569</v>
      </c>
      <c r="Q201" s="12">
        <v>1.0204081632653061</v>
      </c>
      <c r="R201" s="5">
        <v>2015</v>
      </c>
      <c r="S201" s="12"/>
      <c r="U201" s="12" t="s">
        <v>1569</v>
      </c>
      <c r="W201" s="12" t="s">
        <v>1569</v>
      </c>
      <c r="Y201" s="12" t="s">
        <v>1569</v>
      </c>
      <c r="AA201" s="14" t="s">
        <v>1569</v>
      </c>
      <c r="AC201" s="14"/>
    </row>
    <row r="202" spans="1:29" ht="12.75" customHeight="1" x14ac:dyDescent="0.25">
      <c r="A202" s="5" t="s">
        <v>436</v>
      </c>
      <c r="B202" s="5" t="s">
        <v>17</v>
      </c>
      <c r="C202" s="5" t="s">
        <v>414</v>
      </c>
      <c r="D202" s="5" t="s">
        <v>360</v>
      </c>
      <c r="E202" s="5" t="s">
        <v>438</v>
      </c>
      <c r="F202" s="5" t="s">
        <v>437</v>
      </c>
      <c r="G202" s="5">
        <v>3</v>
      </c>
      <c r="H202" s="15">
        <v>2</v>
      </c>
      <c r="I202" s="4" t="s">
        <v>1881</v>
      </c>
      <c r="J202" s="15">
        <f t="shared" si="8"/>
        <v>1</v>
      </c>
      <c r="K202" s="15">
        <f t="shared" si="8"/>
        <v>1</v>
      </c>
      <c r="L202" s="4" t="str">
        <f t="shared" si="9"/>
        <v/>
      </c>
      <c r="M202" s="13">
        <v>0.19598059672022672</v>
      </c>
      <c r="N202" s="5">
        <v>2015</v>
      </c>
      <c r="O202" s="12" t="s">
        <v>1569</v>
      </c>
      <c r="Q202" s="12">
        <v>6.9534767383691838</v>
      </c>
      <c r="R202" s="5">
        <v>2015</v>
      </c>
      <c r="S202" s="12"/>
      <c r="U202" s="12" t="s">
        <v>1569</v>
      </c>
      <c r="W202" s="12" t="s">
        <v>1569</v>
      </c>
      <c r="Y202" s="12" t="s">
        <v>1569</v>
      </c>
      <c r="AA202" s="14" t="s">
        <v>1569</v>
      </c>
      <c r="AC202" s="14"/>
    </row>
    <row r="203" spans="1:29" ht="12.75" customHeight="1" x14ac:dyDescent="0.25">
      <c r="A203" s="5" t="s">
        <v>439</v>
      </c>
      <c r="B203" s="5" t="s">
        <v>17</v>
      </c>
      <c r="C203" s="5" t="s">
        <v>414</v>
      </c>
      <c r="D203" s="5" t="s">
        <v>360</v>
      </c>
      <c r="E203" s="5" t="s">
        <v>441</v>
      </c>
      <c r="F203" s="5" t="s">
        <v>440</v>
      </c>
      <c r="G203" s="5">
        <v>3</v>
      </c>
      <c r="H203" s="15">
        <v>2</v>
      </c>
      <c r="I203" s="4" t="s">
        <v>1882</v>
      </c>
      <c r="J203" s="15">
        <f t="shared" si="8"/>
        <v>2</v>
      </c>
      <c r="K203" s="15">
        <f t="shared" si="8"/>
        <v>2</v>
      </c>
      <c r="L203" s="4" t="str">
        <f t="shared" si="9"/>
        <v>Y</v>
      </c>
      <c r="M203" s="13">
        <v>0.7246376811594204</v>
      </c>
      <c r="N203" s="5">
        <v>2015</v>
      </c>
      <c r="O203" s="12">
        <v>69</v>
      </c>
      <c r="P203" s="5">
        <v>2015</v>
      </c>
      <c r="Q203" s="12">
        <v>9.9502487562189064</v>
      </c>
      <c r="R203" s="5">
        <v>2015</v>
      </c>
      <c r="S203" s="12"/>
      <c r="U203" s="12">
        <v>0</v>
      </c>
      <c r="V203" s="5">
        <v>2015</v>
      </c>
      <c r="W203" s="12">
        <v>0</v>
      </c>
      <c r="X203" s="5">
        <v>2015</v>
      </c>
      <c r="Y203" s="12">
        <v>0</v>
      </c>
      <c r="Z203" s="5">
        <v>2015</v>
      </c>
      <c r="AA203" s="14">
        <v>0</v>
      </c>
      <c r="AB203" s="5">
        <v>2015</v>
      </c>
      <c r="AC203" s="14"/>
    </row>
    <row r="204" spans="1:29" ht="12.75" customHeight="1" x14ac:dyDescent="0.25">
      <c r="A204" s="5" t="s">
        <v>442</v>
      </c>
      <c r="B204" s="5" t="s">
        <v>17</v>
      </c>
      <c r="C204" s="5" t="s">
        <v>414</v>
      </c>
      <c r="D204" s="5" t="s">
        <v>360</v>
      </c>
      <c r="E204" s="5" t="s">
        <v>444</v>
      </c>
      <c r="F204" s="5" t="s">
        <v>443</v>
      </c>
      <c r="G204" s="5">
        <v>3</v>
      </c>
      <c r="H204" s="15">
        <v>2</v>
      </c>
      <c r="I204" s="4" t="s">
        <v>1883</v>
      </c>
      <c r="J204" s="15">
        <f t="shared" si="8"/>
        <v>1</v>
      </c>
      <c r="K204" s="15">
        <f t="shared" si="8"/>
        <v>1</v>
      </c>
      <c r="L204" s="4" t="str">
        <f t="shared" si="9"/>
        <v/>
      </c>
      <c r="M204" s="13" t="s">
        <v>1569</v>
      </c>
      <c r="O204" s="12" t="s">
        <v>1569</v>
      </c>
      <c r="Q204" s="12">
        <v>3.6963036963036959</v>
      </c>
      <c r="S204" s="12"/>
      <c r="U204" s="12" t="s">
        <v>1569</v>
      </c>
      <c r="W204" s="12" t="s">
        <v>1569</v>
      </c>
      <c r="Y204" s="12" t="s">
        <v>1569</v>
      </c>
      <c r="AA204" s="14" t="s">
        <v>1569</v>
      </c>
      <c r="AC204" s="14"/>
    </row>
    <row r="205" spans="1:29" ht="12.75" customHeight="1" x14ac:dyDescent="0.25">
      <c r="A205" s="5" t="s">
        <v>445</v>
      </c>
      <c r="B205" s="5" t="s">
        <v>17</v>
      </c>
      <c r="C205" s="5" t="s">
        <v>414</v>
      </c>
      <c r="D205" s="5" t="s">
        <v>360</v>
      </c>
      <c r="E205" s="5" t="s">
        <v>447</v>
      </c>
      <c r="F205" s="5" t="s">
        <v>446</v>
      </c>
      <c r="G205" s="5">
        <v>3</v>
      </c>
      <c r="H205" s="15">
        <v>2</v>
      </c>
      <c r="I205" s="4" t="s">
        <v>1884</v>
      </c>
      <c r="J205" s="15">
        <f t="shared" si="8"/>
        <v>1</v>
      </c>
      <c r="K205" s="15">
        <f t="shared" si="8"/>
        <v>1</v>
      </c>
      <c r="L205" s="4" t="str">
        <f t="shared" si="9"/>
        <v/>
      </c>
      <c r="M205" s="13">
        <v>0.22001406888143044</v>
      </c>
      <c r="N205" s="5">
        <v>2015</v>
      </c>
      <c r="O205" s="12" t="s">
        <v>1569</v>
      </c>
      <c r="Q205" s="12">
        <v>2.2896963663514183</v>
      </c>
      <c r="R205" s="5">
        <v>2015</v>
      </c>
      <c r="S205" s="12"/>
      <c r="U205" s="12" t="s">
        <v>1569</v>
      </c>
      <c r="W205" s="12" t="s">
        <v>1569</v>
      </c>
      <c r="Y205" s="12" t="s">
        <v>1569</v>
      </c>
      <c r="AA205" s="14" t="s">
        <v>1569</v>
      </c>
      <c r="AC205" s="14"/>
    </row>
    <row r="206" spans="1:29" ht="12.75" customHeight="1" x14ac:dyDescent="0.25">
      <c r="A206" s="5" t="s">
        <v>1160</v>
      </c>
      <c r="B206" s="5" t="s">
        <v>1163</v>
      </c>
      <c r="C206" s="5" t="s">
        <v>1162</v>
      </c>
      <c r="D206" s="5" t="s">
        <v>1038</v>
      </c>
      <c r="E206" s="5" t="s">
        <v>1164</v>
      </c>
      <c r="F206" s="5" t="s">
        <v>1161</v>
      </c>
      <c r="G206" s="5">
        <v>2</v>
      </c>
      <c r="H206" s="15">
        <v>2</v>
      </c>
      <c r="I206" s="4" t="s">
        <v>1885</v>
      </c>
      <c r="J206" s="15">
        <f t="shared" si="8"/>
        <v>1</v>
      </c>
      <c r="K206" s="15">
        <f t="shared" si="8"/>
        <v>1</v>
      </c>
      <c r="L206" s="4" t="str">
        <f t="shared" si="9"/>
        <v/>
      </c>
      <c r="M206" s="13">
        <v>0.77325581395348841</v>
      </c>
      <c r="N206" s="5">
        <v>2012</v>
      </c>
      <c r="O206" s="12">
        <v>100</v>
      </c>
      <c r="P206" s="5">
        <v>2012</v>
      </c>
      <c r="Q206" s="12">
        <v>8.0321285140562253</v>
      </c>
      <c r="R206" s="5">
        <v>2012</v>
      </c>
      <c r="S206" s="12"/>
      <c r="U206" s="12" t="s">
        <v>1569</v>
      </c>
      <c r="W206" s="12" t="s">
        <v>1569</v>
      </c>
      <c r="Y206" s="12" t="s">
        <v>1569</v>
      </c>
      <c r="AA206" s="14" t="s">
        <v>1569</v>
      </c>
      <c r="AC206" s="14"/>
    </row>
    <row r="207" spans="1:29" ht="12.75" customHeight="1" x14ac:dyDescent="0.25">
      <c r="A207" s="5" t="s">
        <v>108</v>
      </c>
      <c r="B207" s="5" t="s">
        <v>111</v>
      </c>
      <c r="C207" s="5" t="s">
        <v>110</v>
      </c>
      <c r="D207" s="5" t="s">
        <v>35</v>
      </c>
      <c r="E207" s="5" t="s">
        <v>112</v>
      </c>
      <c r="F207" s="5" t="s">
        <v>109</v>
      </c>
      <c r="G207" s="5">
        <v>4</v>
      </c>
      <c r="H207" s="15">
        <v>2</v>
      </c>
      <c r="I207" s="4" t="s">
        <v>1886</v>
      </c>
      <c r="J207" s="15">
        <f t="shared" si="8"/>
        <v>1</v>
      </c>
      <c r="K207" s="15">
        <f t="shared" si="8"/>
        <v>1</v>
      </c>
      <c r="L207" s="4" t="str">
        <f t="shared" si="9"/>
        <v/>
      </c>
      <c r="M207" s="13" t="s">
        <v>1569</v>
      </c>
      <c r="O207" s="12" t="s">
        <v>1569</v>
      </c>
      <c r="Q207" s="12" t="s">
        <v>1569</v>
      </c>
      <c r="S207" s="12"/>
      <c r="U207" s="12">
        <v>0</v>
      </c>
      <c r="W207" s="12">
        <v>0</v>
      </c>
      <c r="Y207" s="12">
        <v>0</v>
      </c>
      <c r="AA207" s="14">
        <v>100</v>
      </c>
      <c r="AC207" s="14"/>
    </row>
    <row r="208" spans="1:29" ht="12.75" customHeight="1" x14ac:dyDescent="0.25">
      <c r="A208" s="5" t="s">
        <v>113</v>
      </c>
      <c r="B208" s="5" t="s">
        <v>111</v>
      </c>
      <c r="C208" s="5" t="s">
        <v>110</v>
      </c>
      <c r="D208" s="5" t="s">
        <v>35</v>
      </c>
      <c r="E208" s="5" t="s">
        <v>115</v>
      </c>
      <c r="F208" s="5" t="s">
        <v>114</v>
      </c>
      <c r="G208" s="5">
        <v>4</v>
      </c>
      <c r="H208" s="15">
        <v>1</v>
      </c>
      <c r="I208" s="4"/>
      <c r="J208" s="15">
        <f t="shared" si="8"/>
        <v>1</v>
      </c>
      <c r="K208" s="15">
        <f t="shared" si="8"/>
        <v>1</v>
      </c>
      <c r="L208" s="4" t="str">
        <f t="shared" si="9"/>
        <v/>
      </c>
      <c r="M208" s="13" t="s">
        <v>1569</v>
      </c>
      <c r="O208" s="12" t="s">
        <v>1569</v>
      </c>
      <c r="Q208" s="12">
        <v>15.784215784215782</v>
      </c>
      <c r="S208" s="12"/>
      <c r="U208" s="12" t="s">
        <v>1569</v>
      </c>
      <c r="W208" s="12" t="s">
        <v>1569</v>
      </c>
      <c r="Y208" s="12" t="s">
        <v>1569</v>
      </c>
      <c r="AA208" s="14" t="s">
        <v>1569</v>
      </c>
      <c r="AC208" s="14"/>
    </row>
    <row r="209" spans="1:29" ht="12.75" customHeight="1" x14ac:dyDescent="0.25">
      <c r="A209" s="5" t="s">
        <v>116</v>
      </c>
      <c r="B209" s="5" t="s">
        <v>111</v>
      </c>
      <c r="C209" s="5" t="s">
        <v>110</v>
      </c>
      <c r="D209" s="5" t="s">
        <v>35</v>
      </c>
      <c r="E209" s="5" t="s">
        <v>118</v>
      </c>
      <c r="F209" s="5" t="s">
        <v>117</v>
      </c>
      <c r="G209" s="5">
        <v>4</v>
      </c>
      <c r="H209" s="15">
        <v>1</v>
      </c>
      <c r="I209" s="4"/>
      <c r="J209" s="15">
        <f t="shared" si="8"/>
        <v>1</v>
      </c>
      <c r="K209" s="15">
        <f t="shared" si="8"/>
        <v>1</v>
      </c>
      <c r="L209" s="4" t="str">
        <f t="shared" si="9"/>
        <v/>
      </c>
      <c r="M209" s="13" t="s">
        <v>1569</v>
      </c>
      <c r="O209" s="12" t="s">
        <v>1569</v>
      </c>
      <c r="Q209" s="12">
        <v>17.617617617617618</v>
      </c>
      <c r="S209" s="12"/>
      <c r="U209" s="12" t="s">
        <v>1569</v>
      </c>
      <c r="W209" s="12" t="s">
        <v>1569</v>
      </c>
      <c r="Y209" s="12" t="s">
        <v>1569</v>
      </c>
      <c r="AA209" s="14" t="s">
        <v>1569</v>
      </c>
      <c r="AC209" s="14"/>
    </row>
    <row r="210" spans="1:29" ht="12.75" customHeight="1" x14ac:dyDescent="0.25">
      <c r="A210" s="5" t="s">
        <v>119</v>
      </c>
      <c r="B210" s="5" t="s">
        <v>122</v>
      </c>
      <c r="C210" s="5" t="s">
        <v>121</v>
      </c>
      <c r="D210" s="5" t="s">
        <v>35</v>
      </c>
      <c r="E210" s="5" t="s">
        <v>123</v>
      </c>
      <c r="F210" s="5" t="s">
        <v>120</v>
      </c>
      <c r="G210" s="5">
        <v>2</v>
      </c>
      <c r="H210" s="15">
        <v>1</v>
      </c>
      <c r="I210" s="4" t="s">
        <v>3162</v>
      </c>
      <c r="J210" s="15">
        <f t="shared" si="8"/>
        <v>1</v>
      </c>
      <c r="K210" s="15">
        <f t="shared" si="8"/>
        <v>1</v>
      </c>
      <c r="L210" s="4" t="str">
        <f t="shared" si="9"/>
        <v/>
      </c>
      <c r="M210" s="13">
        <v>1.3277838169386371</v>
      </c>
      <c r="N210" s="5">
        <v>2015</v>
      </c>
      <c r="O210" s="12">
        <v>100</v>
      </c>
      <c r="P210" s="5">
        <v>2015</v>
      </c>
      <c r="Q210" s="12">
        <v>16.7</v>
      </c>
      <c r="R210" s="5">
        <v>2015</v>
      </c>
      <c r="S210" s="12"/>
      <c r="U210" s="12">
        <v>0</v>
      </c>
      <c r="V210" s="5">
        <v>2015</v>
      </c>
      <c r="W210" s="12">
        <v>17.100000000000001</v>
      </c>
      <c r="X210" s="5">
        <v>2015</v>
      </c>
      <c r="Y210" s="12">
        <v>77.5</v>
      </c>
      <c r="Z210" s="5">
        <v>2015</v>
      </c>
      <c r="AA210" s="14">
        <v>100</v>
      </c>
      <c r="AB210" s="5">
        <v>2015</v>
      </c>
      <c r="AC210" s="14"/>
    </row>
    <row r="211" spans="1:29" ht="12.75" customHeight="1" x14ac:dyDescent="0.25">
      <c r="A211" s="5" t="s">
        <v>124</v>
      </c>
      <c r="B211" s="5" t="s">
        <v>122</v>
      </c>
      <c r="C211" s="5" t="s">
        <v>121</v>
      </c>
      <c r="D211" s="5" t="s">
        <v>35</v>
      </c>
      <c r="E211" s="5" t="s">
        <v>126</v>
      </c>
      <c r="F211" s="5" t="s">
        <v>125</v>
      </c>
      <c r="G211" s="5">
        <v>3</v>
      </c>
      <c r="H211" s="15">
        <v>2</v>
      </c>
      <c r="I211" s="4" t="s">
        <v>1887</v>
      </c>
      <c r="J211" s="15">
        <f t="shared" si="8"/>
        <v>1</v>
      </c>
      <c r="K211" s="15">
        <f t="shared" si="8"/>
        <v>1</v>
      </c>
      <c r="L211" s="4" t="str">
        <f t="shared" si="9"/>
        <v/>
      </c>
      <c r="M211" s="13">
        <v>1.3466819772081444</v>
      </c>
      <c r="N211" s="5">
        <v>2015</v>
      </c>
      <c r="O211" s="12">
        <v>100</v>
      </c>
      <c r="P211" s="5">
        <v>2015</v>
      </c>
      <c r="Q211" s="12" t="s">
        <v>1569</v>
      </c>
      <c r="S211" s="12"/>
      <c r="U211" s="12">
        <v>22.936352553943689</v>
      </c>
      <c r="V211" s="5">
        <v>2015</v>
      </c>
      <c r="W211" s="12">
        <v>17.66</v>
      </c>
      <c r="X211" s="5">
        <v>2015</v>
      </c>
      <c r="Y211" s="12">
        <v>0.23086919419724494</v>
      </c>
      <c r="Z211" s="5">
        <v>2015</v>
      </c>
      <c r="AA211" s="14">
        <v>91.518235793044951</v>
      </c>
      <c r="AB211" s="5">
        <v>2015</v>
      </c>
      <c r="AC211" s="14"/>
    </row>
    <row r="212" spans="1:29" ht="12.75" customHeight="1" x14ac:dyDescent="0.25">
      <c r="A212" s="5" t="s">
        <v>1165</v>
      </c>
      <c r="B212" s="5" t="s">
        <v>1168</v>
      </c>
      <c r="C212" s="5" t="s">
        <v>1167</v>
      </c>
      <c r="D212" s="5" t="s">
        <v>1038</v>
      </c>
      <c r="E212" s="5" t="s">
        <v>1169</v>
      </c>
      <c r="F212" s="5" t="s">
        <v>1166</v>
      </c>
      <c r="G212" s="5">
        <v>2</v>
      </c>
      <c r="H212" s="15">
        <v>2</v>
      </c>
      <c r="I212" s="4" t="s">
        <v>1888</v>
      </c>
      <c r="J212" s="15">
        <f t="shared" si="8"/>
        <v>1</v>
      </c>
      <c r="K212" s="15">
        <f t="shared" si="8"/>
        <v>1</v>
      </c>
      <c r="L212" s="4" t="str">
        <f t="shared" si="9"/>
        <v/>
      </c>
      <c r="M212" s="13"/>
      <c r="O212" s="12"/>
      <c r="Q212" s="12" t="s">
        <v>1569</v>
      </c>
      <c r="S212" s="12"/>
      <c r="U212" s="12"/>
      <c r="W212" s="12"/>
      <c r="Y212" s="12"/>
      <c r="AA212" s="14"/>
      <c r="AC212" s="14"/>
    </row>
    <row r="213" spans="1:29" ht="12.75" customHeight="1" x14ac:dyDescent="0.25">
      <c r="A213" s="5" t="s">
        <v>448</v>
      </c>
      <c r="B213" s="5" t="s">
        <v>1524</v>
      </c>
      <c r="C213" s="5" t="s">
        <v>450</v>
      </c>
      <c r="D213" s="5" t="s">
        <v>360</v>
      </c>
      <c r="E213" s="5" t="s">
        <v>451</v>
      </c>
      <c r="F213" s="5" t="s">
        <v>449</v>
      </c>
      <c r="G213" s="5">
        <v>1</v>
      </c>
      <c r="H213" s="15">
        <v>1</v>
      </c>
      <c r="I213" s="4" t="s">
        <v>1889</v>
      </c>
      <c r="J213" s="15">
        <f t="shared" si="8"/>
        <v>2</v>
      </c>
      <c r="K213" s="15">
        <f t="shared" si="8"/>
        <v>1</v>
      </c>
      <c r="L213" s="4" t="str">
        <f t="shared" si="9"/>
        <v>Y</v>
      </c>
      <c r="M213" s="13"/>
      <c r="O213" s="12"/>
      <c r="Q213" s="12"/>
      <c r="S213" s="12"/>
      <c r="U213" s="12" t="s">
        <v>1569</v>
      </c>
      <c r="W213" s="12" t="s">
        <v>1569</v>
      </c>
      <c r="Y213" s="12" t="s">
        <v>1569</v>
      </c>
      <c r="AA213" s="14" t="s">
        <v>1569</v>
      </c>
      <c r="AC213" s="14"/>
    </row>
    <row r="214" spans="1:29" ht="12.75" customHeight="1" x14ac:dyDescent="0.25">
      <c r="A214" s="5" t="s">
        <v>686</v>
      </c>
      <c r="B214" s="5" t="s">
        <v>689</v>
      </c>
      <c r="C214" s="5" t="s">
        <v>688</v>
      </c>
      <c r="D214" s="5" t="s">
        <v>620</v>
      </c>
      <c r="E214" s="5" t="s">
        <v>690</v>
      </c>
      <c r="F214" s="5" t="s">
        <v>687</v>
      </c>
      <c r="G214" s="5">
        <v>2</v>
      </c>
      <c r="H214" s="15">
        <v>1</v>
      </c>
      <c r="I214" s="4"/>
      <c r="J214" s="15">
        <f t="shared" si="8"/>
        <v>2</v>
      </c>
      <c r="K214" s="15">
        <f t="shared" si="8"/>
        <v>2</v>
      </c>
      <c r="L214" s="4" t="str">
        <f t="shared" si="9"/>
        <v>Y</v>
      </c>
      <c r="M214" s="13" t="s">
        <v>1569</v>
      </c>
      <c r="O214" s="12">
        <v>100</v>
      </c>
      <c r="Q214" s="12">
        <v>12.961116650049851</v>
      </c>
      <c r="S214" s="12"/>
      <c r="U214" s="12" t="s">
        <v>1569</v>
      </c>
      <c r="W214" s="12" t="s">
        <v>1569</v>
      </c>
      <c r="Y214" s="12" t="s">
        <v>1569</v>
      </c>
      <c r="AA214" s="14" t="s">
        <v>1569</v>
      </c>
      <c r="AC214" s="14"/>
    </row>
    <row r="215" spans="1:29" ht="12.75" customHeight="1" x14ac:dyDescent="0.25">
      <c r="A215" s="5" t="s">
        <v>127</v>
      </c>
      <c r="B215" s="5" t="s">
        <v>130</v>
      </c>
      <c r="C215" s="5" t="s">
        <v>129</v>
      </c>
      <c r="D215" s="5" t="s">
        <v>35</v>
      </c>
      <c r="E215" s="5" t="s">
        <v>131</v>
      </c>
      <c r="F215" s="5" t="s">
        <v>128</v>
      </c>
      <c r="G215" s="5" t="s">
        <v>2708</v>
      </c>
      <c r="H215" s="15">
        <v>1</v>
      </c>
      <c r="I215" s="4"/>
      <c r="J215" s="15">
        <f t="shared" si="8"/>
        <v>1</v>
      </c>
      <c r="K215" s="15">
        <f t="shared" si="8"/>
        <v>1</v>
      </c>
      <c r="L215" s="4" t="str">
        <f t="shared" si="9"/>
        <v/>
      </c>
      <c r="M215" s="13">
        <v>1.0384176794220661</v>
      </c>
      <c r="N215" s="5">
        <v>2015</v>
      </c>
      <c r="O215" s="12" t="s">
        <v>1569</v>
      </c>
      <c r="Q215" s="12">
        <v>8</v>
      </c>
      <c r="R215" s="5">
        <v>2015</v>
      </c>
      <c r="S215" s="12"/>
      <c r="U215" s="12">
        <v>0</v>
      </c>
      <c r="V215" s="5">
        <v>2015</v>
      </c>
      <c r="W215" s="12">
        <v>28</v>
      </c>
      <c r="X215" s="5">
        <v>2015</v>
      </c>
      <c r="Y215" s="12">
        <v>65</v>
      </c>
      <c r="Z215" s="5">
        <v>2015</v>
      </c>
      <c r="AA215" s="14">
        <v>100</v>
      </c>
      <c r="AB215" s="5">
        <v>2015</v>
      </c>
      <c r="AC215" s="14"/>
    </row>
    <row r="216" spans="1:29" ht="12.75" customHeight="1" x14ac:dyDescent="0.25">
      <c r="A216" s="5" t="s">
        <v>132</v>
      </c>
      <c r="B216" s="5" t="s">
        <v>130</v>
      </c>
      <c r="C216" s="5" t="s">
        <v>129</v>
      </c>
      <c r="D216" s="5" t="s">
        <v>35</v>
      </c>
      <c r="E216" s="5" t="s">
        <v>134</v>
      </c>
      <c r="F216" s="5" t="s">
        <v>133</v>
      </c>
      <c r="G216" s="5" t="s">
        <v>2708</v>
      </c>
      <c r="H216" s="15">
        <v>1</v>
      </c>
      <c r="I216" s="4"/>
      <c r="J216" s="15">
        <f t="shared" si="8"/>
        <v>1</v>
      </c>
      <c r="K216" s="15">
        <f t="shared" si="8"/>
        <v>1</v>
      </c>
      <c r="L216" s="4" t="str">
        <f t="shared" si="9"/>
        <v/>
      </c>
      <c r="M216" s="13" t="s">
        <v>1569</v>
      </c>
      <c r="O216" s="12" t="s">
        <v>1569</v>
      </c>
      <c r="Q216" s="12">
        <v>1.600480144043213</v>
      </c>
      <c r="S216" s="12"/>
      <c r="U216" s="12" t="s">
        <v>1569</v>
      </c>
      <c r="W216" s="12" t="s">
        <v>1569</v>
      </c>
      <c r="Y216" s="12" t="s">
        <v>1569</v>
      </c>
      <c r="AA216" s="14" t="s">
        <v>1569</v>
      </c>
      <c r="AC216" s="14"/>
    </row>
    <row r="217" spans="1:29" ht="12.75" customHeight="1" x14ac:dyDescent="0.25">
      <c r="A217" s="5" t="s">
        <v>691</v>
      </c>
      <c r="B217" s="5" t="s">
        <v>694</v>
      </c>
      <c r="C217" s="5" t="s">
        <v>693</v>
      </c>
      <c r="D217" s="5" t="s">
        <v>620</v>
      </c>
      <c r="E217" s="5" t="s">
        <v>695</v>
      </c>
      <c r="F217" s="5" t="s">
        <v>692</v>
      </c>
      <c r="G217" s="5">
        <v>2</v>
      </c>
      <c r="H217" s="15">
        <v>1</v>
      </c>
      <c r="I217" s="4"/>
      <c r="J217" s="15">
        <f t="shared" si="8"/>
        <v>1</v>
      </c>
      <c r="K217" s="15">
        <f t="shared" si="8"/>
        <v>2</v>
      </c>
      <c r="L217" s="4" t="str">
        <f t="shared" si="9"/>
        <v>Y</v>
      </c>
      <c r="M217" s="13">
        <v>1.0204081632653061</v>
      </c>
      <c r="N217" s="5">
        <v>2013</v>
      </c>
      <c r="O217" s="12">
        <v>82.5</v>
      </c>
      <c r="P217" s="5">
        <v>2013</v>
      </c>
      <c r="Q217" s="12">
        <v>10.31746031746032</v>
      </c>
      <c r="R217" s="5">
        <v>2013</v>
      </c>
      <c r="S217" s="12"/>
      <c r="U217" s="12">
        <v>0</v>
      </c>
      <c r="V217" s="5">
        <v>2013</v>
      </c>
      <c r="W217" s="12">
        <v>0</v>
      </c>
      <c r="X217" s="5">
        <v>2013</v>
      </c>
      <c r="Y217" s="12">
        <v>0</v>
      </c>
      <c r="Z217" s="5">
        <v>2013</v>
      </c>
      <c r="AA217" s="14">
        <v>0</v>
      </c>
      <c r="AB217" s="5">
        <v>2013</v>
      </c>
      <c r="AC217" s="14"/>
    </row>
    <row r="218" spans="1:29" ht="12.75" customHeight="1" x14ac:dyDescent="0.25">
      <c r="A218" s="5" t="s">
        <v>696</v>
      </c>
      <c r="B218" s="5" t="s">
        <v>694</v>
      </c>
      <c r="C218" s="5" t="s">
        <v>693</v>
      </c>
      <c r="D218" s="5" t="s">
        <v>620</v>
      </c>
      <c r="E218" s="5" t="s">
        <v>698</v>
      </c>
      <c r="F218" s="5" t="s">
        <v>697</v>
      </c>
      <c r="G218" s="5">
        <v>2</v>
      </c>
      <c r="H218" s="15">
        <v>1</v>
      </c>
      <c r="I218" s="4"/>
      <c r="J218" s="15">
        <f t="shared" si="8"/>
        <v>2</v>
      </c>
      <c r="K218" s="15">
        <f t="shared" si="8"/>
        <v>2</v>
      </c>
      <c r="L218" s="4" t="str">
        <f t="shared" si="9"/>
        <v>Y</v>
      </c>
      <c r="M218" s="13">
        <v>0.7400000000000001</v>
      </c>
      <c r="N218" s="5">
        <v>2015</v>
      </c>
      <c r="O218" s="12" t="s">
        <v>1569</v>
      </c>
      <c r="Q218" s="12">
        <v>17.582417582417584</v>
      </c>
      <c r="R218" s="5">
        <v>2015</v>
      </c>
      <c r="S218" s="12"/>
      <c r="U218" s="12" t="s">
        <v>1569</v>
      </c>
      <c r="W218" s="12" t="s">
        <v>1569</v>
      </c>
      <c r="Y218" s="12" t="s">
        <v>1569</v>
      </c>
      <c r="AA218" s="14" t="s">
        <v>1569</v>
      </c>
      <c r="AC218" s="14"/>
    </row>
    <row r="219" spans="1:29" ht="12.75" customHeight="1" x14ac:dyDescent="0.25">
      <c r="A219" s="5" t="s">
        <v>135</v>
      </c>
      <c r="B219" s="5" t="s">
        <v>138</v>
      </c>
      <c r="C219" s="5" t="s">
        <v>137</v>
      </c>
      <c r="D219" s="5" t="s">
        <v>35</v>
      </c>
      <c r="E219" s="5" t="s">
        <v>139</v>
      </c>
      <c r="F219" s="5" t="s">
        <v>136</v>
      </c>
      <c r="G219" s="5">
        <v>3</v>
      </c>
      <c r="H219" s="15">
        <v>1</v>
      </c>
      <c r="I219" s="4"/>
      <c r="J219" s="15">
        <f t="shared" si="8"/>
        <v>1</v>
      </c>
      <c r="K219" s="15">
        <f t="shared" si="8"/>
        <v>1</v>
      </c>
      <c r="L219" s="4" t="s">
        <v>2678</v>
      </c>
      <c r="M219" s="13">
        <v>1.2808129854347854</v>
      </c>
      <c r="N219" s="5">
        <v>2012</v>
      </c>
      <c r="O219" s="12" t="s">
        <v>1569</v>
      </c>
      <c r="Q219" s="12">
        <v>9.9581756622186806E-3</v>
      </c>
      <c r="R219" s="5">
        <v>2012</v>
      </c>
      <c r="S219" s="12"/>
      <c r="U219" s="12" t="s">
        <v>1569</v>
      </c>
      <c r="W219" s="12" t="s">
        <v>1569</v>
      </c>
      <c r="Y219" s="12" t="s">
        <v>1569</v>
      </c>
      <c r="AA219" s="14" t="s">
        <v>1569</v>
      </c>
      <c r="AC219" s="14"/>
    </row>
    <row r="220" spans="1:29" ht="12.75" customHeight="1" x14ac:dyDescent="0.25">
      <c r="A220" s="5" t="s">
        <v>140</v>
      </c>
      <c r="B220" s="5" t="s">
        <v>138</v>
      </c>
      <c r="C220" s="5" t="s">
        <v>137</v>
      </c>
      <c r="D220" s="5" t="s">
        <v>35</v>
      </c>
      <c r="E220" s="5" t="s">
        <v>142</v>
      </c>
      <c r="F220" s="5" t="s">
        <v>141</v>
      </c>
      <c r="G220" s="5">
        <v>3</v>
      </c>
      <c r="H220" s="15">
        <v>2</v>
      </c>
      <c r="I220" s="4" t="s">
        <v>1890</v>
      </c>
      <c r="J220" s="15">
        <f t="shared" si="8"/>
        <v>1</v>
      </c>
      <c r="K220" s="15">
        <f t="shared" si="8"/>
        <v>1</v>
      </c>
      <c r="L220" s="4" t="str">
        <f t="shared" si="9"/>
        <v/>
      </c>
      <c r="M220" s="13">
        <v>1.0101545943517365</v>
      </c>
      <c r="N220" s="5">
        <v>2015</v>
      </c>
      <c r="O220" s="12" t="s">
        <v>1569</v>
      </c>
      <c r="Q220" s="12">
        <v>13.900000000000002</v>
      </c>
      <c r="R220" s="5">
        <v>2015</v>
      </c>
      <c r="S220" s="12"/>
      <c r="U220" s="12" t="s">
        <v>1569</v>
      </c>
      <c r="W220" s="12" t="s">
        <v>1569</v>
      </c>
      <c r="Y220" s="12" t="s">
        <v>1569</v>
      </c>
      <c r="AA220" s="14" t="s">
        <v>1569</v>
      </c>
      <c r="AC220" s="14"/>
    </row>
    <row r="221" spans="1:29" ht="12.75" customHeight="1" x14ac:dyDescent="0.25">
      <c r="A221" s="5" t="s">
        <v>1170</v>
      </c>
      <c r="B221" s="5" t="s">
        <v>1173</v>
      </c>
      <c r="C221" s="5" t="s">
        <v>1172</v>
      </c>
      <c r="D221" s="5" t="s">
        <v>1038</v>
      </c>
      <c r="E221" s="5" t="s">
        <v>1174</v>
      </c>
      <c r="F221" s="5" t="s">
        <v>1171</v>
      </c>
      <c r="G221" s="5">
        <v>1</v>
      </c>
      <c r="H221" s="15">
        <v>1</v>
      </c>
      <c r="I221" s="4" t="s">
        <v>3163</v>
      </c>
      <c r="J221" s="15">
        <f t="shared" si="8"/>
        <v>1</v>
      </c>
      <c r="K221" s="15">
        <f t="shared" si="8"/>
        <v>2</v>
      </c>
      <c r="L221" s="4" t="str">
        <f t="shared" si="9"/>
        <v>Y</v>
      </c>
      <c r="M221" s="13">
        <v>0.62945784471130228</v>
      </c>
      <c r="N221" s="5">
        <v>2013</v>
      </c>
      <c r="O221" s="12">
        <v>72</v>
      </c>
      <c r="P221" s="5">
        <v>2013</v>
      </c>
      <c r="Q221" s="12">
        <v>17</v>
      </c>
      <c r="R221" s="5">
        <v>2013</v>
      </c>
      <c r="S221" s="12"/>
      <c r="U221" s="12">
        <v>0</v>
      </c>
      <c r="V221" s="5">
        <v>2013</v>
      </c>
      <c r="W221" s="12">
        <v>0</v>
      </c>
      <c r="X221" s="5">
        <v>2013</v>
      </c>
      <c r="Y221" s="12">
        <v>0</v>
      </c>
      <c r="Z221" s="5">
        <v>2013</v>
      </c>
      <c r="AA221" s="14">
        <v>0</v>
      </c>
      <c r="AB221" s="5">
        <v>2013</v>
      </c>
      <c r="AC221" s="14"/>
    </row>
    <row r="222" spans="1:29" ht="12.75" customHeight="1" x14ac:dyDescent="0.25">
      <c r="A222" s="5" t="s">
        <v>1175</v>
      </c>
      <c r="B222" s="5" t="s">
        <v>1173</v>
      </c>
      <c r="C222" s="5" t="s">
        <v>1172</v>
      </c>
      <c r="D222" s="5" t="s">
        <v>1038</v>
      </c>
      <c r="E222" s="5" t="s">
        <v>1177</v>
      </c>
      <c r="F222" s="5" t="s">
        <v>1176</v>
      </c>
      <c r="G222" s="5">
        <v>2</v>
      </c>
      <c r="H222" s="15">
        <v>1</v>
      </c>
      <c r="I222" s="4"/>
      <c r="J222" s="15">
        <f t="shared" si="8"/>
        <v>1</v>
      </c>
      <c r="K222" s="15">
        <f t="shared" si="8"/>
        <v>1</v>
      </c>
      <c r="L222" s="4" t="str">
        <f t="shared" si="9"/>
        <v/>
      </c>
      <c r="M222" s="13">
        <v>0.56002640699785444</v>
      </c>
      <c r="N222" s="5">
        <v>2011</v>
      </c>
      <c r="O222" s="12" t="s">
        <v>1569</v>
      </c>
      <c r="Q222" s="12">
        <v>12.000000000000002</v>
      </c>
      <c r="R222" s="5">
        <v>2011</v>
      </c>
      <c r="S222" s="12"/>
      <c r="U222" s="12" t="s">
        <v>1569</v>
      </c>
      <c r="W222" s="12" t="s">
        <v>1569</v>
      </c>
      <c r="Y222" s="12" t="s">
        <v>1569</v>
      </c>
      <c r="AA222" s="14" t="s">
        <v>1569</v>
      </c>
      <c r="AC222" s="14"/>
    </row>
    <row r="223" spans="1:29" ht="12.75" customHeight="1" x14ac:dyDescent="0.25">
      <c r="A223" s="5" t="s">
        <v>1178</v>
      </c>
      <c r="B223" s="5" t="s">
        <v>1173</v>
      </c>
      <c r="C223" s="5" t="s">
        <v>1172</v>
      </c>
      <c r="D223" s="5" t="s">
        <v>1038</v>
      </c>
      <c r="E223" s="5" t="s">
        <v>1180</v>
      </c>
      <c r="F223" s="5" t="s">
        <v>1179</v>
      </c>
      <c r="G223" s="5">
        <v>2</v>
      </c>
      <c r="H223" s="15">
        <v>2</v>
      </c>
      <c r="I223" s="4" t="s">
        <v>1891</v>
      </c>
      <c r="J223" s="15">
        <f t="shared" si="8"/>
        <v>1</v>
      </c>
      <c r="K223" s="15">
        <f t="shared" si="8"/>
        <v>1</v>
      </c>
      <c r="L223" s="4" t="str">
        <f t="shared" si="9"/>
        <v/>
      </c>
      <c r="M223" s="13">
        <v>0.35714353698461537</v>
      </c>
      <c r="N223" s="5">
        <v>2014</v>
      </c>
      <c r="O223" s="12">
        <v>12.5</v>
      </c>
      <c r="P223" s="5">
        <v>2014</v>
      </c>
      <c r="Q223" s="12">
        <v>11.811811811811811</v>
      </c>
      <c r="R223" s="5">
        <v>2014</v>
      </c>
      <c r="S223" s="12"/>
      <c r="U223" s="12">
        <v>0</v>
      </c>
      <c r="V223" s="5">
        <v>2014</v>
      </c>
      <c r="W223" s="12">
        <v>0</v>
      </c>
      <c r="X223" s="5">
        <v>2014</v>
      </c>
      <c r="Y223" s="12">
        <v>0</v>
      </c>
      <c r="Z223" s="5">
        <v>2014</v>
      </c>
      <c r="AA223" s="14">
        <v>0</v>
      </c>
      <c r="AB223" s="5">
        <v>2014</v>
      </c>
      <c r="AC223" s="14"/>
    </row>
    <row r="224" spans="1:29" ht="12.75" customHeight="1" x14ac:dyDescent="0.25">
      <c r="A224" s="5" t="s">
        <v>452</v>
      </c>
      <c r="B224" s="5" t="s">
        <v>455</v>
      </c>
      <c r="C224" s="5" t="s">
        <v>454</v>
      </c>
      <c r="D224" s="5" t="s">
        <v>360</v>
      </c>
      <c r="E224" s="5" t="s">
        <v>456</v>
      </c>
      <c r="F224" s="5" t="s">
        <v>453</v>
      </c>
      <c r="G224" s="5">
        <v>2</v>
      </c>
      <c r="H224" s="15">
        <v>1</v>
      </c>
      <c r="I224" s="4"/>
      <c r="J224" s="15">
        <f t="shared" si="8"/>
        <v>2</v>
      </c>
      <c r="K224" s="15">
        <f t="shared" si="8"/>
        <v>2</v>
      </c>
      <c r="L224" s="4" t="str">
        <f t="shared" si="9"/>
        <v>Y</v>
      </c>
      <c r="M224" s="13"/>
      <c r="O224" s="12">
        <v>76</v>
      </c>
      <c r="P224" s="5">
        <v>1996</v>
      </c>
      <c r="Q224" s="12">
        <v>5.3053053053053052</v>
      </c>
      <c r="R224" s="5">
        <v>1996</v>
      </c>
      <c r="S224" s="12"/>
      <c r="U224" s="12" t="s">
        <v>1569</v>
      </c>
      <c r="W224" s="12" t="s">
        <v>1569</v>
      </c>
      <c r="Y224" s="12" t="s">
        <v>1569</v>
      </c>
      <c r="AA224" s="14" t="s">
        <v>1569</v>
      </c>
      <c r="AC224" s="14"/>
    </row>
    <row r="225" spans="1:29" ht="12.75" customHeight="1" x14ac:dyDescent="0.25">
      <c r="A225" s="5" t="s">
        <v>457</v>
      </c>
      <c r="B225" s="5" t="s">
        <v>460</v>
      </c>
      <c r="C225" s="5" t="s">
        <v>459</v>
      </c>
      <c r="D225" s="5" t="s">
        <v>360</v>
      </c>
      <c r="E225" s="5" t="s">
        <v>461</v>
      </c>
      <c r="F225" s="5" t="s">
        <v>458</v>
      </c>
      <c r="G225" s="5">
        <v>2</v>
      </c>
      <c r="H225" s="15">
        <v>1</v>
      </c>
      <c r="I225" s="4" t="s">
        <v>3164</v>
      </c>
      <c r="J225" s="15">
        <f t="shared" si="8"/>
        <v>1</v>
      </c>
      <c r="K225" s="15">
        <f t="shared" si="8"/>
        <v>1</v>
      </c>
      <c r="L225" s="4" t="str">
        <f t="shared" si="9"/>
        <v/>
      </c>
      <c r="M225" s="13">
        <v>0.70000000313841571</v>
      </c>
      <c r="N225" s="5">
        <v>2015</v>
      </c>
      <c r="O225" s="12">
        <v>12.4</v>
      </c>
      <c r="P225" s="5">
        <v>2015</v>
      </c>
      <c r="Q225" s="12">
        <v>15.4</v>
      </c>
      <c r="R225" s="5">
        <v>2015</v>
      </c>
      <c r="S225" s="12"/>
      <c r="U225" s="12">
        <v>0</v>
      </c>
      <c r="V225" s="5">
        <v>2015</v>
      </c>
      <c r="W225" s="12">
        <v>0</v>
      </c>
      <c r="X225" s="5">
        <v>2015</v>
      </c>
      <c r="Y225" s="12">
        <v>0</v>
      </c>
      <c r="Z225" s="5">
        <v>2015</v>
      </c>
      <c r="AA225" s="14">
        <v>100</v>
      </c>
      <c r="AB225" s="5">
        <v>2015</v>
      </c>
      <c r="AC225" s="14"/>
    </row>
    <row r="226" spans="1:29" ht="12.75" customHeight="1" x14ac:dyDescent="0.25">
      <c r="A226" s="5" t="s">
        <v>699</v>
      </c>
      <c r="B226" s="5" t="s">
        <v>702</v>
      </c>
      <c r="C226" s="5" t="s">
        <v>701</v>
      </c>
      <c r="D226" s="5" t="s">
        <v>620</v>
      </c>
      <c r="E226" s="5" t="s">
        <v>703</v>
      </c>
      <c r="F226" s="5" t="s">
        <v>700</v>
      </c>
      <c r="G226" s="5">
        <v>2</v>
      </c>
      <c r="H226" s="15">
        <v>1</v>
      </c>
      <c r="I226" s="4"/>
      <c r="J226" s="15">
        <f t="shared" si="8"/>
        <v>1</v>
      </c>
      <c r="K226" s="15">
        <f t="shared" si="8"/>
        <v>1</v>
      </c>
      <c r="L226" s="4" t="str">
        <f t="shared" si="9"/>
        <v/>
      </c>
      <c r="M226" s="13">
        <v>0.75429553264604809</v>
      </c>
      <c r="N226" s="5">
        <v>2015</v>
      </c>
      <c r="O226" s="12">
        <v>97</v>
      </c>
      <c r="P226" s="5">
        <v>2015</v>
      </c>
      <c r="Q226" s="12">
        <v>8.1632653061224492</v>
      </c>
      <c r="R226" s="5">
        <v>2015</v>
      </c>
      <c r="S226" s="12"/>
      <c r="U226" s="12" t="s">
        <v>1569</v>
      </c>
      <c r="W226" s="12" t="s">
        <v>1569</v>
      </c>
      <c r="Y226" s="12" t="s">
        <v>1569</v>
      </c>
      <c r="AA226" s="14">
        <v>92.499732133290465</v>
      </c>
      <c r="AB226" s="5">
        <v>2015</v>
      </c>
      <c r="AC226" s="14"/>
    </row>
    <row r="227" spans="1:29" ht="12.75" customHeight="1" x14ac:dyDescent="0.25">
      <c r="A227" s="5" t="s">
        <v>704</v>
      </c>
      <c r="B227" s="5" t="s">
        <v>702</v>
      </c>
      <c r="C227" s="5" t="s">
        <v>701</v>
      </c>
      <c r="D227" s="5" t="s">
        <v>620</v>
      </c>
      <c r="E227" s="5" t="s">
        <v>706</v>
      </c>
      <c r="F227" s="5" t="s">
        <v>705</v>
      </c>
      <c r="G227" s="5">
        <v>2</v>
      </c>
      <c r="H227" s="15">
        <v>1</v>
      </c>
      <c r="I227" s="4"/>
      <c r="J227" s="15">
        <f t="shared" si="8"/>
        <v>1</v>
      </c>
      <c r="K227" s="15">
        <f t="shared" si="8"/>
        <v>1</v>
      </c>
      <c r="L227" s="4" t="str">
        <f t="shared" si="9"/>
        <v/>
      </c>
      <c r="M227" s="13">
        <v>0.93152582159624409</v>
      </c>
      <c r="N227" s="5">
        <v>2016</v>
      </c>
      <c r="O227" s="12">
        <v>59</v>
      </c>
      <c r="P227" s="5">
        <v>2016</v>
      </c>
      <c r="Q227" s="12">
        <v>11.261126112611262</v>
      </c>
      <c r="R227" s="5">
        <v>2016</v>
      </c>
      <c r="S227" s="12"/>
      <c r="U227" s="12" t="s">
        <v>1569</v>
      </c>
      <c r="W227" s="12" t="s">
        <v>1569</v>
      </c>
      <c r="Y227" s="12" t="s">
        <v>1569</v>
      </c>
      <c r="AA227" s="14" t="s">
        <v>1569</v>
      </c>
      <c r="AC227" s="14"/>
    </row>
    <row r="228" spans="1:29" ht="12.75" customHeight="1" x14ac:dyDescent="0.25">
      <c r="A228" s="5" t="s">
        <v>143</v>
      </c>
      <c r="B228" s="5" t="s">
        <v>146</v>
      </c>
      <c r="C228" s="5" t="s">
        <v>145</v>
      </c>
      <c r="D228" s="5" t="s">
        <v>35</v>
      </c>
      <c r="E228" s="5" t="s">
        <v>147</v>
      </c>
      <c r="F228" s="5" t="s">
        <v>144</v>
      </c>
      <c r="G228" s="5">
        <v>2</v>
      </c>
      <c r="H228" s="15">
        <v>1</v>
      </c>
      <c r="I228" s="4"/>
      <c r="J228" s="15">
        <f t="shared" si="8"/>
        <v>1</v>
      </c>
      <c r="K228" s="15">
        <f t="shared" si="8"/>
        <v>1</v>
      </c>
      <c r="L228" s="4" t="str">
        <f t="shared" si="9"/>
        <v/>
      </c>
      <c r="M228" s="13" t="s">
        <v>1569</v>
      </c>
      <c r="O228" s="12" t="s">
        <v>1569</v>
      </c>
      <c r="Q228" s="12">
        <v>15.427713856928463</v>
      </c>
      <c r="S228" s="12"/>
      <c r="U228" s="12" t="s">
        <v>1569</v>
      </c>
      <c r="W228" s="12" t="s">
        <v>1569</v>
      </c>
      <c r="Y228" s="12" t="s">
        <v>1569</v>
      </c>
      <c r="AA228" s="14" t="s">
        <v>1569</v>
      </c>
      <c r="AC228" s="14"/>
    </row>
    <row r="229" spans="1:29" ht="12.75" customHeight="1" x14ac:dyDescent="0.25">
      <c r="A229" s="5" t="s">
        <v>148</v>
      </c>
      <c r="B229" s="5" t="s">
        <v>146</v>
      </c>
      <c r="C229" s="5" t="s">
        <v>145</v>
      </c>
      <c r="D229" s="5" t="s">
        <v>35</v>
      </c>
      <c r="E229" s="5" t="s">
        <v>150</v>
      </c>
      <c r="F229" s="5" t="s">
        <v>149</v>
      </c>
      <c r="G229" s="5">
        <v>2</v>
      </c>
      <c r="H229" s="15">
        <v>1</v>
      </c>
      <c r="I229" s="4"/>
      <c r="J229" s="15">
        <f t="shared" si="8"/>
        <v>1</v>
      </c>
      <c r="K229" s="15">
        <f t="shared" si="8"/>
        <v>1</v>
      </c>
      <c r="L229" s="4" t="str">
        <f t="shared" si="9"/>
        <v/>
      </c>
      <c r="M229" s="13">
        <v>1.5703450389600642</v>
      </c>
      <c r="N229" s="5">
        <v>2014</v>
      </c>
      <c r="O229" s="12" t="s">
        <v>1569</v>
      </c>
      <c r="Q229" s="12">
        <v>21.157684630738522</v>
      </c>
      <c r="R229" s="5">
        <v>2014</v>
      </c>
      <c r="S229" s="12"/>
      <c r="U229" s="12">
        <v>0</v>
      </c>
      <c r="V229" s="5">
        <v>2014</v>
      </c>
      <c r="W229" s="12">
        <v>0</v>
      </c>
      <c r="X229" s="5">
        <v>2014</v>
      </c>
      <c r="Y229" s="12">
        <v>52</v>
      </c>
      <c r="Z229" s="5">
        <v>2014</v>
      </c>
      <c r="AA229" s="14">
        <v>0</v>
      </c>
      <c r="AB229" s="5">
        <v>2014</v>
      </c>
      <c r="AC229" s="14"/>
    </row>
    <row r="230" spans="1:29" ht="12.75" customHeight="1" x14ac:dyDescent="0.25">
      <c r="A230" s="5" t="s">
        <v>707</v>
      </c>
      <c r="B230" s="5" t="s">
        <v>23</v>
      </c>
      <c r="C230" s="5" t="s">
        <v>708</v>
      </c>
      <c r="D230" s="5" t="s">
        <v>620</v>
      </c>
      <c r="E230" s="5" t="s">
        <v>709</v>
      </c>
      <c r="F230" s="5" t="s">
        <v>3165</v>
      </c>
      <c r="G230" s="5">
        <v>2</v>
      </c>
      <c r="H230" s="15">
        <v>2</v>
      </c>
      <c r="I230" s="4" t="s">
        <v>3166</v>
      </c>
      <c r="J230" s="15">
        <f t="shared" si="8"/>
        <v>1</v>
      </c>
      <c r="K230" s="15">
        <f t="shared" si="8"/>
        <v>1</v>
      </c>
      <c r="L230" s="4" t="str">
        <f t="shared" si="9"/>
        <v/>
      </c>
      <c r="M230" s="13">
        <v>0.54840958975103238</v>
      </c>
      <c r="N230" s="5">
        <v>2016</v>
      </c>
      <c r="O230" s="12">
        <v>100</v>
      </c>
      <c r="P230" s="5">
        <v>2016</v>
      </c>
      <c r="Q230" s="12">
        <v>0</v>
      </c>
      <c r="R230" s="5">
        <v>2016</v>
      </c>
      <c r="S230" s="12"/>
      <c r="U230" s="12">
        <v>0</v>
      </c>
      <c r="V230" s="5">
        <v>2016</v>
      </c>
      <c r="W230" s="12">
        <v>0</v>
      </c>
      <c r="X230" s="5">
        <v>2016</v>
      </c>
      <c r="Y230" s="12">
        <v>0</v>
      </c>
      <c r="Z230" s="5">
        <v>2016</v>
      </c>
      <c r="AA230" s="14">
        <v>0</v>
      </c>
      <c r="AB230" s="5">
        <v>2016</v>
      </c>
      <c r="AC230" s="14"/>
    </row>
    <row r="231" spans="1:29" ht="12.75" customHeight="1" x14ac:dyDescent="0.25">
      <c r="A231" s="5" t="s">
        <v>710</v>
      </c>
      <c r="B231" s="5" t="s">
        <v>23</v>
      </c>
      <c r="C231" s="5" t="s">
        <v>708</v>
      </c>
      <c r="D231" s="5" t="s">
        <v>620</v>
      </c>
      <c r="E231" s="5" t="s">
        <v>711</v>
      </c>
      <c r="F231" s="5" t="s">
        <v>1462</v>
      </c>
      <c r="G231" s="5" t="s">
        <v>2708</v>
      </c>
      <c r="H231" s="15">
        <v>1</v>
      </c>
      <c r="I231" s="4"/>
      <c r="J231" s="15">
        <f t="shared" si="8"/>
        <v>2</v>
      </c>
      <c r="K231" s="15">
        <f t="shared" si="8"/>
        <v>2</v>
      </c>
      <c r="L231" s="4" t="str">
        <f t="shared" si="9"/>
        <v>Y</v>
      </c>
      <c r="M231" s="13">
        <v>0.99390689170862878</v>
      </c>
      <c r="N231" s="5">
        <v>2014</v>
      </c>
      <c r="O231" s="12">
        <v>76.5</v>
      </c>
      <c r="P231" s="5">
        <v>2014</v>
      </c>
      <c r="Q231" s="12">
        <v>0</v>
      </c>
      <c r="R231" s="5">
        <v>2014</v>
      </c>
      <c r="S231" s="12"/>
      <c r="U231" s="12">
        <v>12.72430668841762</v>
      </c>
      <c r="V231" s="5">
        <v>2014</v>
      </c>
      <c r="W231" s="12">
        <v>0</v>
      </c>
      <c r="X231" s="5">
        <v>2014</v>
      </c>
      <c r="Y231" s="12" t="s">
        <v>1569</v>
      </c>
      <c r="AA231" s="14">
        <v>0</v>
      </c>
      <c r="AB231" s="5">
        <v>2014</v>
      </c>
      <c r="AC231" s="14"/>
    </row>
    <row r="232" spans="1:29" ht="12.75" customHeight="1" x14ac:dyDescent="0.25">
      <c r="A232" s="5" t="s">
        <v>712</v>
      </c>
      <c r="B232" s="5" t="s">
        <v>23</v>
      </c>
      <c r="C232" s="5" t="s">
        <v>708</v>
      </c>
      <c r="D232" s="5" t="s">
        <v>620</v>
      </c>
      <c r="E232" s="5" t="s">
        <v>714</v>
      </c>
      <c r="F232" s="5" t="s">
        <v>713</v>
      </c>
      <c r="G232" s="5">
        <v>3</v>
      </c>
      <c r="H232" s="15">
        <v>2</v>
      </c>
      <c r="I232" s="4" t="s">
        <v>1892</v>
      </c>
      <c r="J232" s="15">
        <f t="shared" si="8"/>
        <v>1</v>
      </c>
      <c r="K232" s="15">
        <f t="shared" si="8"/>
        <v>2</v>
      </c>
      <c r="L232" s="4" t="str">
        <f t="shared" si="9"/>
        <v>Y</v>
      </c>
      <c r="M232" s="13">
        <v>0.48766053392906872</v>
      </c>
      <c r="N232" s="5">
        <v>2016</v>
      </c>
      <c r="O232" s="12">
        <v>85</v>
      </c>
      <c r="P232" s="5">
        <v>2016</v>
      </c>
      <c r="Q232" s="12">
        <v>12</v>
      </c>
      <c r="R232" s="5">
        <v>2016</v>
      </c>
      <c r="S232" s="12"/>
      <c r="U232" s="12">
        <v>17.501473187978789</v>
      </c>
      <c r="V232" s="5">
        <v>2016</v>
      </c>
      <c r="W232" s="12">
        <v>0</v>
      </c>
      <c r="X232" s="5">
        <v>2016</v>
      </c>
      <c r="Y232" s="12">
        <v>0</v>
      </c>
      <c r="Z232" s="5">
        <v>2016</v>
      </c>
      <c r="AA232" s="14">
        <v>0</v>
      </c>
      <c r="AB232" s="5">
        <v>2016</v>
      </c>
      <c r="AC232" s="14"/>
    </row>
    <row r="233" spans="1:29" ht="12.75" customHeight="1" x14ac:dyDescent="0.25">
      <c r="A233" s="5" t="s">
        <v>715</v>
      </c>
      <c r="B233" s="5" t="s">
        <v>23</v>
      </c>
      <c r="C233" s="5" t="s">
        <v>708</v>
      </c>
      <c r="D233" s="5" t="s">
        <v>620</v>
      </c>
      <c r="E233" s="5" t="s">
        <v>1577</v>
      </c>
      <c r="F233" s="5" t="s">
        <v>716</v>
      </c>
      <c r="G233" s="5">
        <v>3</v>
      </c>
      <c r="H233" s="15">
        <v>3</v>
      </c>
      <c r="I233" s="4" t="s">
        <v>1893</v>
      </c>
      <c r="J233" s="15">
        <f t="shared" si="8"/>
        <v>1</v>
      </c>
      <c r="K233" s="15">
        <f t="shared" si="8"/>
        <v>1</v>
      </c>
      <c r="L233" s="4" t="str">
        <f t="shared" si="9"/>
        <v/>
      </c>
      <c r="M233" s="13">
        <v>0.75108994417248598</v>
      </c>
      <c r="N233" s="5">
        <v>2016</v>
      </c>
      <c r="O233" s="12">
        <v>89</v>
      </c>
      <c r="P233" s="5">
        <v>2016</v>
      </c>
      <c r="Q233" s="12">
        <v>8.6048370977413544</v>
      </c>
      <c r="R233" s="5">
        <v>2016</v>
      </c>
      <c r="S233" s="12"/>
      <c r="U233" s="12">
        <v>48.888888888888886</v>
      </c>
      <c r="V233" s="5">
        <v>2016</v>
      </c>
      <c r="W233" s="12">
        <v>0</v>
      </c>
      <c r="X233" s="5">
        <v>2016</v>
      </c>
      <c r="Y233" s="12">
        <v>0</v>
      </c>
      <c r="Z233" s="5">
        <v>2016</v>
      </c>
      <c r="AA233" s="14">
        <v>21.739130434782606</v>
      </c>
      <c r="AB233" s="5">
        <v>2016</v>
      </c>
      <c r="AC233" s="14"/>
    </row>
    <row r="234" spans="1:29" ht="12.75" customHeight="1" x14ac:dyDescent="0.25">
      <c r="A234" s="5" t="s">
        <v>717</v>
      </c>
      <c r="B234" s="5" t="s">
        <v>23</v>
      </c>
      <c r="C234" s="5" t="s">
        <v>708</v>
      </c>
      <c r="D234" s="5" t="s">
        <v>620</v>
      </c>
      <c r="E234" s="5" t="s">
        <v>719</v>
      </c>
      <c r="F234" s="5" t="s">
        <v>718</v>
      </c>
      <c r="G234" s="5">
        <v>2</v>
      </c>
      <c r="H234" s="15">
        <v>2</v>
      </c>
      <c r="I234" s="4" t="s">
        <v>1894</v>
      </c>
      <c r="J234" s="15">
        <f t="shared" si="8"/>
        <v>1</v>
      </c>
      <c r="K234" s="15">
        <f t="shared" si="8"/>
        <v>1</v>
      </c>
      <c r="L234" s="4" t="str">
        <f t="shared" si="9"/>
        <v/>
      </c>
      <c r="M234" s="13">
        <v>0.83275344547157915</v>
      </c>
      <c r="N234" s="5">
        <v>2016</v>
      </c>
      <c r="O234" s="12">
        <v>90</v>
      </c>
      <c r="P234" s="5">
        <v>2016</v>
      </c>
      <c r="Q234" s="12">
        <v>7.0498698177448427</v>
      </c>
      <c r="R234" s="5">
        <v>2016</v>
      </c>
      <c r="S234" s="12"/>
      <c r="U234" s="12">
        <v>1</v>
      </c>
      <c r="V234" s="5">
        <v>2016</v>
      </c>
      <c r="W234" s="12">
        <v>0</v>
      </c>
      <c r="X234" s="5">
        <v>2016</v>
      </c>
      <c r="Y234" s="12">
        <v>0</v>
      </c>
      <c r="Z234" s="5">
        <v>2016</v>
      </c>
      <c r="AA234" s="14">
        <v>100</v>
      </c>
      <c r="AB234" s="5">
        <v>2016</v>
      </c>
      <c r="AC234" s="14"/>
    </row>
    <row r="235" spans="1:29" ht="12.75" customHeight="1" x14ac:dyDescent="0.25">
      <c r="A235" s="5" t="s">
        <v>720</v>
      </c>
      <c r="B235" s="5" t="s">
        <v>23</v>
      </c>
      <c r="C235" s="5" t="s">
        <v>708</v>
      </c>
      <c r="D235" s="5" t="s">
        <v>620</v>
      </c>
      <c r="E235" s="5" t="s">
        <v>722</v>
      </c>
      <c r="F235" s="5" t="s">
        <v>721</v>
      </c>
      <c r="G235" s="5">
        <v>3</v>
      </c>
      <c r="H235" s="15">
        <v>2</v>
      </c>
      <c r="I235" s="4" t="s">
        <v>1895</v>
      </c>
      <c r="J235" s="15">
        <f t="shared" si="8"/>
        <v>1</v>
      </c>
      <c r="K235" s="15">
        <f t="shared" si="8"/>
        <v>1</v>
      </c>
      <c r="L235" s="4" t="str">
        <f t="shared" si="9"/>
        <v/>
      </c>
      <c r="M235" s="13">
        <v>0.51851629058612025</v>
      </c>
      <c r="N235" s="5">
        <v>2016</v>
      </c>
      <c r="O235" s="12">
        <v>98</v>
      </c>
      <c r="P235" s="5">
        <v>2016</v>
      </c>
      <c r="Q235" s="12">
        <v>10</v>
      </c>
      <c r="R235" s="5">
        <v>2016</v>
      </c>
      <c r="S235" s="12"/>
      <c r="U235" s="12">
        <v>42.622950819672127</v>
      </c>
      <c r="V235" s="5">
        <v>2016</v>
      </c>
      <c r="W235" s="12" t="s">
        <v>1569</v>
      </c>
      <c r="Y235" s="12" t="s">
        <v>1569</v>
      </c>
      <c r="AA235" s="14">
        <v>100</v>
      </c>
      <c r="AB235" s="5">
        <v>2016</v>
      </c>
      <c r="AC235" s="14"/>
    </row>
    <row r="236" spans="1:29" ht="12.75" customHeight="1" x14ac:dyDescent="0.25">
      <c r="A236" s="5" t="s">
        <v>723</v>
      </c>
      <c r="B236" s="5" t="s">
        <v>23</v>
      </c>
      <c r="C236" s="5" t="s">
        <v>708</v>
      </c>
      <c r="D236" s="5" t="s">
        <v>620</v>
      </c>
      <c r="E236" s="5" t="s">
        <v>725</v>
      </c>
      <c r="F236" s="5" t="s">
        <v>724</v>
      </c>
      <c r="G236" s="5">
        <v>3</v>
      </c>
      <c r="H236" s="15">
        <v>1</v>
      </c>
      <c r="I236" s="4" t="s">
        <v>1896</v>
      </c>
      <c r="J236" s="15">
        <f t="shared" si="8"/>
        <v>2</v>
      </c>
      <c r="K236" s="15">
        <f t="shared" si="8"/>
        <v>2</v>
      </c>
      <c r="L236" s="4" t="str">
        <f t="shared" si="9"/>
        <v>Y</v>
      </c>
      <c r="M236" s="13">
        <v>0.31865042174320524</v>
      </c>
      <c r="N236" s="5">
        <v>2016</v>
      </c>
      <c r="O236" s="12">
        <v>97</v>
      </c>
      <c r="P236" s="5">
        <v>2016</v>
      </c>
      <c r="Q236" s="12" t="s">
        <v>1569</v>
      </c>
      <c r="S236" s="12"/>
      <c r="U236" s="12">
        <v>23.618090452261306</v>
      </c>
      <c r="V236" s="5">
        <v>2016</v>
      </c>
      <c r="W236" s="12">
        <v>0</v>
      </c>
      <c r="X236" s="5">
        <v>2016</v>
      </c>
      <c r="Y236" s="12">
        <v>0</v>
      </c>
      <c r="Z236" s="5">
        <v>2016</v>
      </c>
      <c r="AA236" s="14">
        <v>0</v>
      </c>
      <c r="AB236" s="5">
        <v>2016</v>
      </c>
      <c r="AC236" s="14"/>
    </row>
    <row r="237" spans="1:29" ht="12.75" customHeight="1" x14ac:dyDescent="0.25">
      <c r="A237" s="5" t="s">
        <v>726</v>
      </c>
      <c r="B237" s="5" t="s">
        <v>23</v>
      </c>
      <c r="C237" s="5" t="s">
        <v>708</v>
      </c>
      <c r="D237" s="5" t="s">
        <v>620</v>
      </c>
      <c r="E237" s="5" t="s">
        <v>728</v>
      </c>
      <c r="F237" s="5" t="s">
        <v>727</v>
      </c>
      <c r="G237" s="5">
        <v>3</v>
      </c>
      <c r="H237" s="15">
        <v>1</v>
      </c>
      <c r="I237" s="4" t="s">
        <v>1897</v>
      </c>
      <c r="J237" s="15">
        <f t="shared" si="8"/>
        <v>1</v>
      </c>
      <c r="K237" s="15">
        <f t="shared" si="8"/>
        <v>2</v>
      </c>
      <c r="L237" s="4" t="str">
        <f t="shared" si="9"/>
        <v>Y</v>
      </c>
      <c r="M237" s="13">
        <v>0.56092202858467899</v>
      </c>
      <c r="N237" s="5">
        <v>2016</v>
      </c>
      <c r="O237" s="12">
        <v>97</v>
      </c>
      <c r="P237" s="5">
        <v>2016</v>
      </c>
      <c r="Q237" s="12">
        <v>5</v>
      </c>
      <c r="R237" s="5">
        <v>2016</v>
      </c>
      <c r="S237" s="12"/>
      <c r="U237" s="12">
        <v>30.971545176283872</v>
      </c>
      <c r="V237" s="5">
        <v>2016</v>
      </c>
      <c r="W237" s="12">
        <v>0</v>
      </c>
      <c r="X237" s="5">
        <v>2016</v>
      </c>
      <c r="Y237" s="12">
        <v>0</v>
      </c>
      <c r="Z237" s="5">
        <v>2016</v>
      </c>
      <c r="AA237" s="14">
        <v>0</v>
      </c>
      <c r="AB237" s="5">
        <v>2016</v>
      </c>
      <c r="AC237" s="14"/>
    </row>
    <row r="238" spans="1:29" ht="12.75" customHeight="1" x14ac:dyDescent="0.25">
      <c r="A238" s="5" t="s">
        <v>729</v>
      </c>
      <c r="B238" s="5" t="s">
        <v>23</v>
      </c>
      <c r="C238" s="5" t="s">
        <v>708</v>
      </c>
      <c r="D238" s="5" t="s">
        <v>620</v>
      </c>
      <c r="E238" s="5" t="s">
        <v>731</v>
      </c>
      <c r="F238" s="5" t="s">
        <v>730</v>
      </c>
      <c r="G238" s="5">
        <v>3</v>
      </c>
      <c r="H238" s="15">
        <v>1</v>
      </c>
      <c r="I238" s="4"/>
      <c r="J238" s="15">
        <f t="shared" si="8"/>
        <v>1</v>
      </c>
      <c r="K238" s="15">
        <f t="shared" si="8"/>
        <v>1</v>
      </c>
      <c r="L238" s="4" t="str">
        <f t="shared" si="9"/>
        <v/>
      </c>
      <c r="M238" s="13">
        <v>0.50291424421037145</v>
      </c>
      <c r="N238" s="5">
        <v>2016</v>
      </c>
      <c r="O238" s="12">
        <v>97</v>
      </c>
      <c r="P238" s="5">
        <v>2016</v>
      </c>
      <c r="Q238" s="12" t="s">
        <v>1569</v>
      </c>
      <c r="S238" s="12"/>
      <c r="U238" s="12">
        <v>16.733067729083665</v>
      </c>
      <c r="V238" s="5">
        <v>2016</v>
      </c>
      <c r="W238" s="12">
        <v>0</v>
      </c>
      <c r="X238" s="5">
        <v>2016</v>
      </c>
      <c r="Y238" s="12">
        <v>0</v>
      </c>
      <c r="Z238" s="5">
        <v>2016</v>
      </c>
      <c r="AA238" s="14">
        <v>0</v>
      </c>
      <c r="AB238" s="5">
        <v>2016</v>
      </c>
      <c r="AC238" s="14"/>
    </row>
    <row r="239" spans="1:29" ht="12.75" customHeight="1" x14ac:dyDescent="0.25">
      <c r="A239" s="5" t="s">
        <v>732</v>
      </c>
      <c r="B239" s="5" t="s">
        <v>23</v>
      </c>
      <c r="C239" s="5" t="s">
        <v>708</v>
      </c>
      <c r="D239" s="5" t="s">
        <v>620</v>
      </c>
      <c r="E239" s="5" t="s">
        <v>734</v>
      </c>
      <c r="F239" s="5" t="s">
        <v>733</v>
      </c>
      <c r="G239" s="5">
        <v>3</v>
      </c>
      <c r="H239" s="15">
        <v>1</v>
      </c>
      <c r="I239" s="4"/>
      <c r="J239" s="15">
        <f t="shared" si="8"/>
        <v>1</v>
      </c>
      <c r="K239" s="15">
        <f t="shared" si="8"/>
        <v>1</v>
      </c>
      <c r="L239" s="4" t="str">
        <f t="shared" si="9"/>
        <v/>
      </c>
      <c r="M239" s="13">
        <v>0.50684463117340695</v>
      </c>
      <c r="N239" s="5">
        <v>2016</v>
      </c>
      <c r="O239" s="12">
        <v>97</v>
      </c>
      <c r="P239" s="5">
        <v>2016</v>
      </c>
      <c r="Q239" s="12">
        <v>0</v>
      </c>
      <c r="R239" s="5">
        <v>2016</v>
      </c>
      <c r="S239" s="12"/>
      <c r="U239" s="12">
        <v>23.469387755102041</v>
      </c>
      <c r="V239" s="5">
        <v>2016</v>
      </c>
      <c r="W239" s="12">
        <v>0</v>
      </c>
      <c r="X239" s="5">
        <v>2016</v>
      </c>
      <c r="Y239" s="12">
        <v>0</v>
      </c>
      <c r="Z239" s="5">
        <v>2016</v>
      </c>
      <c r="AA239" s="14">
        <v>0</v>
      </c>
      <c r="AB239" s="5">
        <v>2016</v>
      </c>
      <c r="AC239" s="14"/>
    </row>
    <row r="240" spans="1:29" ht="12.75" customHeight="1" x14ac:dyDescent="0.25">
      <c r="A240" s="5" t="s">
        <v>735</v>
      </c>
      <c r="B240" s="5" t="s">
        <v>23</v>
      </c>
      <c r="C240" s="5" t="s">
        <v>708</v>
      </c>
      <c r="D240" s="5" t="s">
        <v>620</v>
      </c>
      <c r="E240" s="5" t="s">
        <v>737</v>
      </c>
      <c r="F240" s="5" t="s">
        <v>736</v>
      </c>
      <c r="G240" s="5">
        <v>3</v>
      </c>
      <c r="H240" s="15">
        <v>1</v>
      </c>
      <c r="I240" s="4"/>
      <c r="J240" s="15">
        <f t="shared" si="8"/>
        <v>1</v>
      </c>
      <c r="K240" s="15">
        <f t="shared" si="8"/>
        <v>1</v>
      </c>
      <c r="L240" s="4" t="str">
        <f t="shared" si="9"/>
        <v/>
      </c>
      <c r="M240" s="13">
        <v>0.59702344457095913</v>
      </c>
      <c r="N240" s="5">
        <v>2016</v>
      </c>
      <c r="O240" s="12">
        <v>90.8</v>
      </c>
      <c r="P240" s="5">
        <v>2016</v>
      </c>
      <c r="Q240" s="12">
        <v>2.2533800701051576</v>
      </c>
      <c r="R240" s="5">
        <v>2016</v>
      </c>
      <c r="S240" s="12"/>
      <c r="U240" s="12">
        <v>57.139358314964483</v>
      </c>
      <c r="V240" s="5">
        <v>2016</v>
      </c>
      <c r="W240" s="12">
        <v>0</v>
      </c>
      <c r="X240" s="5">
        <v>2016</v>
      </c>
      <c r="Y240" s="12" t="s">
        <v>1569</v>
      </c>
      <c r="AA240" s="14" t="s">
        <v>1569</v>
      </c>
      <c r="AC240" s="14"/>
    </row>
    <row r="241" spans="1:29" ht="12.75" customHeight="1" x14ac:dyDescent="0.25">
      <c r="A241" s="5" t="s">
        <v>738</v>
      </c>
      <c r="B241" s="5" t="s">
        <v>23</v>
      </c>
      <c r="C241" s="5" t="s">
        <v>708</v>
      </c>
      <c r="D241" s="5" t="s">
        <v>620</v>
      </c>
      <c r="E241" s="5" t="s">
        <v>740</v>
      </c>
      <c r="F241" s="5" t="s">
        <v>739</v>
      </c>
      <c r="G241" s="5">
        <v>3</v>
      </c>
      <c r="H241" s="15">
        <v>2</v>
      </c>
      <c r="I241" s="4" t="s">
        <v>1898</v>
      </c>
      <c r="J241" s="15">
        <f t="shared" si="8"/>
        <v>1</v>
      </c>
      <c r="K241" s="15">
        <f t="shared" si="8"/>
        <v>1</v>
      </c>
      <c r="L241" s="4" t="str">
        <f t="shared" si="9"/>
        <v/>
      </c>
      <c r="M241" s="13">
        <v>0.45465598909241317</v>
      </c>
      <c r="N241" s="5">
        <v>2016</v>
      </c>
      <c r="O241" s="12">
        <v>96</v>
      </c>
      <c r="P241" s="5">
        <v>2016</v>
      </c>
      <c r="Q241" s="12">
        <v>12</v>
      </c>
      <c r="R241" s="5">
        <v>2016</v>
      </c>
      <c r="S241" s="12"/>
      <c r="U241" s="12">
        <v>15.625</v>
      </c>
      <c r="V241" s="5">
        <v>2016</v>
      </c>
      <c r="W241" s="12">
        <v>0</v>
      </c>
      <c r="X241" s="5">
        <v>2016</v>
      </c>
      <c r="Y241" s="12">
        <v>0</v>
      </c>
      <c r="Z241" s="5">
        <v>2016</v>
      </c>
      <c r="AA241" s="14">
        <v>0</v>
      </c>
      <c r="AB241" s="5">
        <v>2016</v>
      </c>
      <c r="AC241" s="14"/>
    </row>
    <row r="242" spans="1:29" ht="12.75" customHeight="1" x14ac:dyDescent="0.25">
      <c r="A242" s="5" t="s">
        <v>741</v>
      </c>
      <c r="B242" s="5" t="s">
        <v>23</v>
      </c>
      <c r="C242" s="5" t="s">
        <v>708</v>
      </c>
      <c r="D242" s="5" t="s">
        <v>620</v>
      </c>
      <c r="E242" s="5" t="s">
        <v>743</v>
      </c>
      <c r="F242" s="5" t="s">
        <v>742</v>
      </c>
      <c r="G242" s="5">
        <v>3</v>
      </c>
      <c r="H242" s="15">
        <v>1</v>
      </c>
      <c r="I242" s="4"/>
      <c r="J242" s="15">
        <f t="shared" si="8"/>
        <v>1</v>
      </c>
      <c r="K242" s="15">
        <f t="shared" si="8"/>
        <v>1</v>
      </c>
      <c r="L242" s="4" t="str">
        <f t="shared" si="9"/>
        <v/>
      </c>
      <c r="M242" s="13">
        <v>0.45126421670309375</v>
      </c>
      <c r="N242" s="5">
        <v>2016</v>
      </c>
      <c r="O242" s="12">
        <v>100</v>
      </c>
      <c r="P242" s="5">
        <v>2016</v>
      </c>
      <c r="Q242" s="12">
        <v>3.5000000000000004</v>
      </c>
      <c r="R242" s="5">
        <v>2016</v>
      </c>
      <c r="S242" s="12"/>
      <c r="U242" s="12">
        <v>50</v>
      </c>
      <c r="V242" s="5">
        <v>2016</v>
      </c>
      <c r="W242" s="12">
        <v>0</v>
      </c>
      <c r="X242" s="5">
        <v>2016</v>
      </c>
      <c r="Y242" s="12">
        <v>0</v>
      </c>
      <c r="Z242" s="5">
        <v>2016</v>
      </c>
      <c r="AA242" s="14">
        <v>0</v>
      </c>
      <c r="AB242" s="5">
        <v>2016</v>
      </c>
      <c r="AC242" s="14"/>
    </row>
    <row r="243" spans="1:29" ht="12.75" customHeight="1" x14ac:dyDescent="0.25">
      <c r="A243" s="5" t="s">
        <v>744</v>
      </c>
      <c r="B243" s="5" t="s">
        <v>23</v>
      </c>
      <c r="C243" s="5" t="s">
        <v>708</v>
      </c>
      <c r="D243" s="5" t="s">
        <v>620</v>
      </c>
      <c r="E243" s="5" t="s">
        <v>746</v>
      </c>
      <c r="F243" s="5" t="s">
        <v>745</v>
      </c>
      <c r="G243" s="5">
        <v>3</v>
      </c>
      <c r="H243" s="15">
        <v>1</v>
      </c>
      <c r="I243" s="4"/>
      <c r="J243" s="15">
        <f t="shared" si="8"/>
        <v>1</v>
      </c>
      <c r="K243" s="15">
        <f t="shared" si="8"/>
        <v>1</v>
      </c>
      <c r="L243" s="4" t="str">
        <f t="shared" si="9"/>
        <v/>
      </c>
      <c r="M243" s="13">
        <v>0.59782608695652173</v>
      </c>
      <c r="N243" s="5">
        <v>2016</v>
      </c>
      <c r="O243" s="12">
        <v>29.3</v>
      </c>
      <c r="P243" s="5">
        <v>2016</v>
      </c>
      <c r="Q243" s="12">
        <v>16.0481444332999</v>
      </c>
      <c r="R243" s="5">
        <v>2016</v>
      </c>
      <c r="S243" s="12"/>
      <c r="U243" s="12">
        <v>0</v>
      </c>
      <c r="V243" s="5">
        <v>2016</v>
      </c>
      <c r="W243" s="12">
        <v>0</v>
      </c>
      <c r="X243" s="5">
        <v>2016</v>
      </c>
      <c r="Y243" s="12">
        <v>0</v>
      </c>
      <c r="Z243" s="5">
        <v>2016</v>
      </c>
      <c r="AA243" s="14">
        <v>0</v>
      </c>
      <c r="AB243" s="5">
        <v>2016</v>
      </c>
      <c r="AC243" s="14"/>
    </row>
    <row r="244" spans="1:29" ht="12.75" customHeight="1" x14ac:dyDescent="0.25">
      <c r="A244" s="5" t="s">
        <v>747</v>
      </c>
      <c r="B244" s="5" t="s">
        <v>23</v>
      </c>
      <c r="C244" s="5" t="s">
        <v>708</v>
      </c>
      <c r="D244" s="5" t="s">
        <v>620</v>
      </c>
      <c r="E244" s="5" t="s">
        <v>749</v>
      </c>
      <c r="F244" s="5" t="s">
        <v>748</v>
      </c>
      <c r="G244" s="5">
        <v>3</v>
      </c>
      <c r="H244" s="15">
        <v>1</v>
      </c>
      <c r="I244" s="4"/>
      <c r="J244" s="15">
        <f t="shared" si="8"/>
        <v>1</v>
      </c>
      <c r="K244" s="15">
        <f t="shared" si="8"/>
        <v>1</v>
      </c>
      <c r="L244" s="4" t="str">
        <f t="shared" si="9"/>
        <v/>
      </c>
      <c r="M244" s="13">
        <v>0.50843986340127523</v>
      </c>
      <c r="N244" s="5">
        <v>2016</v>
      </c>
      <c r="O244" s="12">
        <v>87.5</v>
      </c>
      <c r="P244" s="5">
        <v>2016</v>
      </c>
      <c r="Q244" s="12" t="s">
        <v>1569</v>
      </c>
      <c r="S244" s="12"/>
      <c r="U244" s="12">
        <v>21.85</v>
      </c>
      <c r="V244" s="5">
        <v>2016</v>
      </c>
      <c r="W244" s="12">
        <v>0</v>
      </c>
      <c r="X244" s="5">
        <v>2016</v>
      </c>
      <c r="Y244" s="12">
        <v>0</v>
      </c>
      <c r="Z244" s="5">
        <v>2016</v>
      </c>
      <c r="AA244" s="14">
        <v>0</v>
      </c>
      <c r="AB244" s="5">
        <v>2016</v>
      </c>
      <c r="AC244" s="14"/>
    </row>
    <row r="245" spans="1:29" ht="12.75" customHeight="1" x14ac:dyDescent="0.25">
      <c r="A245" s="5" t="s">
        <v>750</v>
      </c>
      <c r="B245" s="5" t="s">
        <v>23</v>
      </c>
      <c r="C245" s="5" t="s">
        <v>708</v>
      </c>
      <c r="D245" s="5" t="s">
        <v>620</v>
      </c>
      <c r="E245" s="5" t="s">
        <v>752</v>
      </c>
      <c r="F245" s="5" t="s">
        <v>751</v>
      </c>
      <c r="G245" s="5">
        <v>3</v>
      </c>
      <c r="H245" s="15">
        <v>1</v>
      </c>
      <c r="I245" s="4"/>
      <c r="J245" s="15">
        <f t="shared" si="8"/>
        <v>1</v>
      </c>
      <c r="K245" s="15">
        <f t="shared" si="8"/>
        <v>1</v>
      </c>
      <c r="L245" s="4" t="str">
        <f t="shared" si="9"/>
        <v/>
      </c>
      <c r="M245" s="13">
        <v>0.56130101473964888</v>
      </c>
      <c r="N245" s="5">
        <v>2016</v>
      </c>
      <c r="O245" s="12">
        <v>100</v>
      </c>
      <c r="P245" s="5">
        <v>2016</v>
      </c>
      <c r="Q245" s="12">
        <v>0</v>
      </c>
      <c r="R245" s="5">
        <v>2016</v>
      </c>
      <c r="S245" s="12"/>
      <c r="U245" s="12">
        <v>0</v>
      </c>
      <c r="V245" s="5">
        <v>2016</v>
      </c>
      <c r="W245" s="12">
        <v>0</v>
      </c>
      <c r="X245" s="5">
        <v>2016</v>
      </c>
      <c r="Y245" s="12">
        <v>0</v>
      </c>
      <c r="Z245" s="5">
        <v>2016</v>
      </c>
      <c r="AA245" s="14">
        <v>0</v>
      </c>
      <c r="AB245" s="5">
        <v>2016</v>
      </c>
      <c r="AC245" s="14"/>
    </row>
    <row r="246" spans="1:29" ht="12.75" customHeight="1" x14ac:dyDescent="0.25">
      <c r="A246" s="5" t="s">
        <v>753</v>
      </c>
      <c r="B246" s="5" t="s">
        <v>23</v>
      </c>
      <c r="C246" s="5" t="s">
        <v>708</v>
      </c>
      <c r="D246" s="5" t="s">
        <v>620</v>
      </c>
      <c r="E246" s="5" t="s">
        <v>754</v>
      </c>
      <c r="F246" s="5" t="s">
        <v>727</v>
      </c>
      <c r="G246" s="5">
        <v>3</v>
      </c>
      <c r="H246" s="15">
        <v>1</v>
      </c>
      <c r="I246" s="4" t="s">
        <v>1899</v>
      </c>
      <c r="J246" s="15">
        <f t="shared" si="8"/>
        <v>1</v>
      </c>
      <c r="K246" s="15">
        <f t="shared" si="8"/>
        <v>2</v>
      </c>
      <c r="L246" s="4" t="str">
        <f t="shared" si="9"/>
        <v>Y</v>
      </c>
      <c r="M246" s="13">
        <v>0.43121111864846284</v>
      </c>
      <c r="N246" s="5">
        <v>2016</v>
      </c>
      <c r="O246" s="12">
        <v>100</v>
      </c>
      <c r="P246" s="5">
        <v>2016</v>
      </c>
      <c r="Q246" s="12">
        <v>13.718013045659811</v>
      </c>
      <c r="R246" s="5">
        <v>2016</v>
      </c>
      <c r="S246" s="12"/>
      <c r="U246" s="12">
        <v>75.000000000000028</v>
      </c>
      <c r="V246" s="5">
        <v>2016</v>
      </c>
      <c r="W246" s="12" t="s">
        <v>1569</v>
      </c>
      <c r="Y246" s="12" t="s">
        <v>1569</v>
      </c>
      <c r="AA246" s="14">
        <v>98.186215235792019</v>
      </c>
      <c r="AB246" s="5">
        <v>2016</v>
      </c>
      <c r="AC246" s="14"/>
    </row>
    <row r="247" spans="1:29" ht="12.75" customHeight="1" x14ac:dyDescent="0.25">
      <c r="A247" s="5" t="s">
        <v>755</v>
      </c>
      <c r="B247" s="5" t="s">
        <v>23</v>
      </c>
      <c r="C247" s="5" t="s">
        <v>708</v>
      </c>
      <c r="D247" s="5" t="s">
        <v>620</v>
      </c>
      <c r="E247" s="5" t="s">
        <v>757</v>
      </c>
      <c r="F247" s="5" t="s">
        <v>756</v>
      </c>
      <c r="G247" s="5">
        <v>3</v>
      </c>
      <c r="H247" s="15">
        <v>2</v>
      </c>
      <c r="I247" s="4" t="s">
        <v>1900</v>
      </c>
      <c r="J247" s="15">
        <f t="shared" si="8"/>
        <v>1</v>
      </c>
      <c r="K247" s="15">
        <f t="shared" si="8"/>
        <v>1</v>
      </c>
      <c r="L247" s="4" t="str">
        <f t="shared" si="9"/>
        <v/>
      </c>
      <c r="M247" s="13">
        <v>0.84615192789768334</v>
      </c>
      <c r="N247" s="5">
        <v>2016</v>
      </c>
      <c r="O247" s="12">
        <v>65</v>
      </c>
      <c r="P247" s="5">
        <v>2016</v>
      </c>
      <c r="Q247" s="12" t="s">
        <v>1569</v>
      </c>
      <c r="S247" s="12"/>
      <c r="U247" s="12">
        <v>0</v>
      </c>
      <c r="V247" s="5">
        <v>2016</v>
      </c>
      <c r="W247" s="12">
        <v>0</v>
      </c>
      <c r="X247" s="5">
        <v>2016</v>
      </c>
      <c r="Y247" s="12">
        <v>0</v>
      </c>
      <c r="Z247" s="5">
        <v>2016</v>
      </c>
      <c r="AA247" s="14">
        <v>0</v>
      </c>
      <c r="AB247" s="5">
        <v>2016</v>
      </c>
      <c r="AC247" s="14"/>
    </row>
    <row r="248" spans="1:29" ht="12.75" customHeight="1" x14ac:dyDescent="0.25">
      <c r="A248" s="5" t="s">
        <v>758</v>
      </c>
      <c r="B248" s="5" t="s">
        <v>23</v>
      </c>
      <c r="C248" s="5" t="s">
        <v>708</v>
      </c>
      <c r="D248" s="5" t="s">
        <v>620</v>
      </c>
      <c r="E248" s="5" t="s">
        <v>760</v>
      </c>
      <c r="F248" s="5" t="s">
        <v>759</v>
      </c>
      <c r="G248" s="5">
        <v>3</v>
      </c>
      <c r="H248" s="15">
        <v>2</v>
      </c>
      <c r="I248" s="4" t="s">
        <v>1901</v>
      </c>
      <c r="J248" s="15">
        <f t="shared" si="8"/>
        <v>1</v>
      </c>
      <c r="K248" s="15">
        <f t="shared" si="8"/>
        <v>1</v>
      </c>
      <c r="L248" s="4" t="str">
        <f t="shared" si="9"/>
        <v/>
      </c>
      <c r="M248" s="13">
        <v>0.45188679416950794</v>
      </c>
      <c r="N248" s="5">
        <v>2016</v>
      </c>
      <c r="O248" s="12">
        <v>100</v>
      </c>
      <c r="P248" s="5">
        <v>2016</v>
      </c>
      <c r="Q248" s="12">
        <v>9.1199999999999974</v>
      </c>
      <c r="R248" s="5">
        <v>2016</v>
      </c>
      <c r="S248" s="12"/>
      <c r="U248" s="12">
        <v>40</v>
      </c>
      <c r="V248" s="5">
        <v>2016</v>
      </c>
      <c r="W248" s="12">
        <v>0</v>
      </c>
      <c r="X248" s="5">
        <v>2016</v>
      </c>
      <c r="Y248" s="12">
        <v>0</v>
      </c>
      <c r="Z248" s="5">
        <v>2016</v>
      </c>
      <c r="AA248" s="14">
        <v>0</v>
      </c>
      <c r="AB248" s="5">
        <v>2016</v>
      </c>
      <c r="AC248" s="14"/>
    </row>
    <row r="249" spans="1:29" ht="12.75" customHeight="1" x14ac:dyDescent="0.25">
      <c r="A249" s="5" t="s">
        <v>761</v>
      </c>
      <c r="B249" s="5" t="s">
        <v>23</v>
      </c>
      <c r="C249" s="5" t="s">
        <v>708</v>
      </c>
      <c r="D249" s="5" t="s">
        <v>620</v>
      </c>
      <c r="E249" s="5" t="s">
        <v>763</v>
      </c>
      <c r="F249" s="5" t="s">
        <v>762</v>
      </c>
      <c r="G249" s="5">
        <v>3</v>
      </c>
      <c r="H249" s="15">
        <v>1</v>
      </c>
      <c r="I249" s="4"/>
      <c r="J249" s="15">
        <f t="shared" si="8"/>
        <v>1</v>
      </c>
      <c r="K249" s="15">
        <f t="shared" si="8"/>
        <v>1</v>
      </c>
      <c r="L249" s="4" t="str">
        <f t="shared" si="9"/>
        <v/>
      </c>
      <c r="M249" s="13">
        <v>0.27390678528962292</v>
      </c>
      <c r="N249" s="5">
        <v>2016</v>
      </c>
      <c r="O249" s="12">
        <v>100</v>
      </c>
      <c r="P249" s="5">
        <v>2016</v>
      </c>
      <c r="Q249" s="12" t="s">
        <v>1569</v>
      </c>
      <c r="S249" s="12"/>
      <c r="U249" s="12">
        <v>0</v>
      </c>
      <c r="V249" s="5">
        <v>2016</v>
      </c>
      <c r="W249" s="12">
        <v>0</v>
      </c>
      <c r="X249" s="5">
        <v>2016</v>
      </c>
      <c r="Y249" s="12">
        <v>0</v>
      </c>
      <c r="Z249" s="5">
        <v>2016</v>
      </c>
      <c r="AA249" s="14">
        <v>36.363636363636367</v>
      </c>
      <c r="AB249" s="5">
        <v>2016</v>
      </c>
      <c r="AC249" s="14"/>
    </row>
    <row r="250" spans="1:29" ht="12.75" customHeight="1" x14ac:dyDescent="0.25">
      <c r="A250" s="5" t="s">
        <v>764</v>
      </c>
      <c r="B250" s="5" t="s">
        <v>23</v>
      </c>
      <c r="C250" s="5" t="s">
        <v>708</v>
      </c>
      <c r="D250" s="5" t="s">
        <v>620</v>
      </c>
      <c r="E250" s="5" t="s">
        <v>766</v>
      </c>
      <c r="F250" s="5" t="s">
        <v>765</v>
      </c>
      <c r="G250" s="5">
        <v>3</v>
      </c>
      <c r="H250" s="15">
        <v>1</v>
      </c>
      <c r="I250" s="4"/>
      <c r="J250" s="15">
        <f t="shared" si="8"/>
        <v>1</v>
      </c>
      <c r="K250" s="15">
        <f t="shared" si="8"/>
        <v>1</v>
      </c>
      <c r="L250" s="4" t="str">
        <f t="shared" si="9"/>
        <v/>
      </c>
      <c r="M250" s="13">
        <v>0.37365870800409245</v>
      </c>
      <c r="N250" s="5">
        <v>2016</v>
      </c>
      <c r="O250" s="12">
        <v>99</v>
      </c>
      <c r="P250" s="5">
        <v>2016</v>
      </c>
      <c r="Q250" s="12">
        <v>2.11</v>
      </c>
      <c r="R250" s="5">
        <v>2016</v>
      </c>
      <c r="S250" s="12"/>
      <c r="U250" s="12">
        <v>0</v>
      </c>
      <c r="V250" s="5">
        <v>2016</v>
      </c>
      <c r="W250" s="12">
        <v>0</v>
      </c>
      <c r="X250" s="5">
        <v>2016</v>
      </c>
      <c r="Y250" s="12">
        <v>0</v>
      </c>
      <c r="Z250" s="5">
        <v>2016</v>
      </c>
      <c r="AA250" s="14">
        <v>0</v>
      </c>
      <c r="AB250" s="5">
        <v>2016</v>
      </c>
      <c r="AC250" s="14"/>
    </row>
    <row r="251" spans="1:29" ht="12.75" customHeight="1" x14ac:dyDescent="0.25">
      <c r="A251" s="5" t="s">
        <v>767</v>
      </c>
      <c r="B251" s="5" t="s">
        <v>23</v>
      </c>
      <c r="C251" s="5" t="s">
        <v>708</v>
      </c>
      <c r="D251" s="5" t="s">
        <v>620</v>
      </c>
      <c r="E251" s="5" t="s">
        <v>769</v>
      </c>
      <c r="F251" s="5" t="s">
        <v>768</v>
      </c>
      <c r="G251" s="5">
        <v>3</v>
      </c>
      <c r="H251" s="15">
        <v>2</v>
      </c>
      <c r="I251" s="4" t="s">
        <v>1900</v>
      </c>
      <c r="J251" s="15">
        <f t="shared" si="8"/>
        <v>1</v>
      </c>
      <c r="K251" s="15">
        <f t="shared" si="8"/>
        <v>1</v>
      </c>
      <c r="L251" s="4" t="str">
        <f t="shared" si="9"/>
        <v/>
      </c>
      <c r="M251" s="13">
        <v>0.46957321169689897</v>
      </c>
      <c r="N251" s="5">
        <v>2016</v>
      </c>
      <c r="O251" s="12" t="s">
        <v>1569</v>
      </c>
      <c r="Q251" s="12">
        <v>16.079999999999998</v>
      </c>
      <c r="R251" s="5">
        <v>2016</v>
      </c>
      <c r="S251" s="12"/>
      <c r="U251" s="12">
        <v>46.396965865992421</v>
      </c>
      <c r="V251" s="5">
        <v>2016</v>
      </c>
      <c r="W251" s="12">
        <v>0</v>
      </c>
      <c r="X251" s="5">
        <v>2016</v>
      </c>
      <c r="Y251" s="12">
        <v>0</v>
      </c>
      <c r="Z251" s="5">
        <v>2016</v>
      </c>
      <c r="AA251" s="14">
        <v>0</v>
      </c>
      <c r="AB251" s="5">
        <v>2016</v>
      </c>
      <c r="AC251" s="14"/>
    </row>
    <row r="252" spans="1:29" ht="12.75" customHeight="1" x14ac:dyDescent="0.25">
      <c r="A252" s="5" t="s">
        <v>770</v>
      </c>
      <c r="B252" s="5" t="s">
        <v>23</v>
      </c>
      <c r="C252" s="5" t="s">
        <v>708</v>
      </c>
      <c r="D252" s="5" t="s">
        <v>620</v>
      </c>
      <c r="E252" s="5" t="s">
        <v>772</v>
      </c>
      <c r="F252" s="5" t="s">
        <v>771</v>
      </c>
      <c r="G252" s="5">
        <v>3</v>
      </c>
      <c r="H252" s="15">
        <v>2</v>
      </c>
      <c r="I252" s="4" t="s">
        <v>1902</v>
      </c>
      <c r="J252" s="15">
        <f t="shared" si="8"/>
        <v>1</v>
      </c>
      <c r="K252" s="15">
        <f t="shared" si="8"/>
        <v>1</v>
      </c>
      <c r="L252" s="4" t="str">
        <f t="shared" si="9"/>
        <v/>
      </c>
      <c r="M252" s="13">
        <v>0.85368168240551334</v>
      </c>
      <c r="N252" s="5">
        <v>2016</v>
      </c>
      <c r="O252" s="12">
        <v>65</v>
      </c>
      <c r="P252" s="5">
        <v>2016</v>
      </c>
      <c r="Q252" s="12" t="s">
        <v>1569</v>
      </c>
      <c r="S252" s="12"/>
      <c r="U252" s="12">
        <v>28.000000000000004</v>
      </c>
      <c r="V252" s="5">
        <v>2016</v>
      </c>
      <c r="W252" s="12">
        <v>0</v>
      </c>
      <c r="X252" s="5">
        <v>2016</v>
      </c>
      <c r="Y252" s="12">
        <v>0</v>
      </c>
      <c r="Z252" s="5">
        <v>2016</v>
      </c>
      <c r="AA252" s="14">
        <v>0</v>
      </c>
      <c r="AB252" s="5">
        <v>2016</v>
      </c>
      <c r="AC252" s="14"/>
    </row>
    <row r="253" spans="1:29" ht="12.75" customHeight="1" x14ac:dyDescent="0.25">
      <c r="A253" s="5" t="s">
        <v>773</v>
      </c>
      <c r="B253" s="5" t="s">
        <v>23</v>
      </c>
      <c r="C253" s="5" t="s">
        <v>708</v>
      </c>
      <c r="D253" s="5" t="s">
        <v>620</v>
      </c>
      <c r="E253" s="5" t="s">
        <v>775</v>
      </c>
      <c r="F253" s="5" t="s">
        <v>774</v>
      </c>
      <c r="G253" s="5">
        <v>3</v>
      </c>
      <c r="H253" s="15">
        <v>2</v>
      </c>
      <c r="I253" s="4" t="s">
        <v>1901</v>
      </c>
      <c r="J253" s="15">
        <f t="shared" si="8"/>
        <v>1</v>
      </c>
      <c r="K253" s="15">
        <f t="shared" si="8"/>
        <v>1</v>
      </c>
      <c r="L253" s="4" t="str">
        <f t="shared" si="9"/>
        <v/>
      </c>
      <c r="M253" s="13">
        <v>0.54254870174817504</v>
      </c>
      <c r="N253" s="5">
        <v>2016</v>
      </c>
      <c r="O253" s="12">
        <v>86</v>
      </c>
      <c r="P253" s="5">
        <v>2016</v>
      </c>
      <c r="Q253" s="12" t="s">
        <v>1569</v>
      </c>
      <c r="S253" s="12"/>
      <c r="U253" s="12" t="s">
        <v>1569</v>
      </c>
      <c r="W253" s="12" t="s">
        <v>1569</v>
      </c>
      <c r="Y253" s="12" t="s">
        <v>1569</v>
      </c>
      <c r="AA253" s="14" t="s">
        <v>1569</v>
      </c>
      <c r="AC253" s="14"/>
    </row>
    <row r="254" spans="1:29" ht="12.75" customHeight="1" x14ac:dyDescent="0.25">
      <c r="A254" s="5" t="s">
        <v>776</v>
      </c>
      <c r="B254" s="5" t="s">
        <v>23</v>
      </c>
      <c r="C254" s="5" t="s">
        <v>708</v>
      </c>
      <c r="D254" s="5" t="s">
        <v>620</v>
      </c>
      <c r="E254" s="5" t="s">
        <v>778</v>
      </c>
      <c r="F254" s="5" t="s">
        <v>777</v>
      </c>
      <c r="G254" s="5">
        <v>3</v>
      </c>
      <c r="H254" s="15">
        <v>3</v>
      </c>
      <c r="I254" s="4" t="s">
        <v>1903</v>
      </c>
      <c r="J254" s="15">
        <f t="shared" si="8"/>
        <v>1</v>
      </c>
      <c r="K254" s="15">
        <f t="shared" si="8"/>
        <v>1</v>
      </c>
      <c r="L254" s="4" t="str">
        <f t="shared" si="9"/>
        <v/>
      </c>
      <c r="M254" s="13">
        <v>0.42331343405834543</v>
      </c>
      <c r="N254" s="5">
        <v>2016</v>
      </c>
      <c r="O254" s="12">
        <v>60</v>
      </c>
      <c r="P254" s="5">
        <v>2016</v>
      </c>
      <c r="Q254" s="12" t="s">
        <v>1569</v>
      </c>
      <c r="S254" s="12"/>
      <c r="U254" s="12">
        <v>0</v>
      </c>
      <c r="V254" s="5">
        <v>2016</v>
      </c>
      <c r="W254" s="12">
        <v>0</v>
      </c>
      <c r="X254" s="5">
        <v>2016</v>
      </c>
      <c r="Y254" s="12">
        <v>0</v>
      </c>
      <c r="Z254" s="5">
        <v>2016</v>
      </c>
      <c r="AA254" s="14">
        <v>0</v>
      </c>
      <c r="AB254" s="5">
        <v>2016</v>
      </c>
      <c r="AC254" s="14"/>
    </row>
    <row r="255" spans="1:29" ht="12.75" customHeight="1" x14ac:dyDescent="0.25">
      <c r="A255" s="5" t="s">
        <v>779</v>
      </c>
      <c r="B255" s="5" t="s">
        <v>23</v>
      </c>
      <c r="C255" s="5" t="s">
        <v>708</v>
      </c>
      <c r="D255" s="5" t="s">
        <v>620</v>
      </c>
      <c r="E255" s="5" t="s">
        <v>781</v>
      </c>
      <c r="F255" s="5" t="s">
        <v>780</v>
      </c>
      <c r="G255" s="5">
        <v>3</v>
      </c>
      <c r="H255" s="15">
        <v>2</v>
      </c>
      <c r="I255" s="4" t="s">
        <v>1904</v>
      </c>
      <c r="J255" s="15">
        <f t="shared" si="8"/>
        <v>1</v>
      </c>
      <c r="K255" s="15">
        <f t="shared" si="8"/>
        <v>1</v>
      </c>
      <c r="L255" s="4" t="str">
        <f t="shared" si="9"/>
        <v/>
      </c>
      <c r="M255" s="13">
        <v>0.49921207108850202</v>
      </c>
      <c r="N255" s="5">
        <v>2016</v>
      </c>
      <c r="O255" s="12">
        <v>100</v>
      </c>
      <c r="P255" s="5">
        <v>2016</v>
      </c>
      <c r="Q255" s="12" t="s">
        <v>1569</v>
      </c>
      <c r="S255" s="12"/>
      <c r="U255" s="12">
        <v>25.5</v>
      </c>
      <c r="V255" s="5">
        <v>2016</v>
      </c>
      <c r="W255" s="12">
        <v>0</v>
      </c>
      <c r="X255" s="5">
        <v>2016</v>
      </c>
      <c r="Y255" s="12">
        <v>0</v>
      </c>
      <c r="Z255" s="5">
        <v>2016</v>
      </c>
      <c r="AA255" s="14">
        <v>0</v>
      </c>
      <c r="AB255" s="5">
        <v>2016</v>
      </c>
      <c r="AC255" s="14"/>
    </row>
    <row r="256" spans="1:29" ht="12.75" customHeight="1" x14ac:dyDescent="0.25">
      <c r="A256" s="5" t="s">
        <v>782</v>
      </c>
      <c r="B256" s="5" t="s">
        <v>23</v>
      </c>
      <c r="C256" s="5" t="s">
        <v>708</v>
      </c>
      <c r="D256" s="5" t="s">
        <v>620</v>
      </c>
      <c r="E256" s="5" t="s">
        <v>784</v>
      </c>
      <c r="F256" s="5" t="s">
        <v>783</v>
      </c>
      <c r="G256" s="5">
        <v>3</v>
      </c>
      <c r="H256" s="15">
        <v>1</v>
      </c>
      <c r="I256" s="4" t="s">
        <v>1905</v>
      </c>
      <c r="J256" s="15">
        <f t="shared" si="8"/>
        <v>1</v>
      </c>
      <c r="K256" s="15">
        <f t="shared" si="8"/>
        <v>1</v>
      </c>
      <c r="L256" s="4" t="str">
        <f t="shared" si="9"/>
        <v/>
      </c>
      <c r="M256" s="13">
        <v>0.55016721374305333</v>
      </c>
      <c r="N256" s="5">
        <v>2016</v>
      </c>
      <c r="O256" s="12">
        <v>48.15</v>
      </c>
      <c r="P256" s="5">
        <v>2016</v>
      </c>
      <c r="Q256" s="12">
        <v>1</v>
      </c>
      <c r="R256" s="5">
        <v>2016</v>
      </c>
      <c r="S256" s="12"/>
      <c r="U256" s="12">
        <v>0</v>
      </c>
      <c r="V256" s="5">
        <v>2016</v>
      </c>
      <c r="W256" s="12">
        <v>0</v>
      </c>
      <c r="X256" s="5">
        <v>2016</v>
      </c>
      <c r="Y256" s="12">
        <v>0</v>
      </c>
      <c r="Z256" s="5">
        <v>2016</v>
      </c>
      <c r="AA256" s="14">
        <v>0</v>
      </c>
      <c r="AB256" s="5">
        <v>2016</v>
      </c>
      <c r="AC256" s="14"/>
    </row>
    <row r="257" spans="1:29" ht="12.75" customHeight="1" x14ac:dyDescent="0.25">
      <c r="A257" s="5" t="s">
        <v>785</v>
      </c>
      <c r="B257" s="5" t="s">
        <v>23</v>
      </c>
      <c r="C257" s="5" t="s">
        <v>708</v>
      </c>
      <c r="D257" s="5" t="s">
        <v>620</v>
      </c>
      <c r="E257" s="5" t="s">
        <v>787</v>
      </c>
      <c r="F257" s="5" t="s">
        <v>786</v>
      </c>
      <c r="G257" s="5">
        <v>3</v>
      </c>
      <c r="H257" s="15">
        <v>2</v>
      </c>
      <c r="I257" s="4" t="s">
        <v>1906</v>
      </c>
      <c r="J257" s="15">
        <f t="shared" si="8"/>
        <v>1</v>
      </c>
      <c r="K257" s="15">
        <f t="shared" si="8"/>
        <v>1</v>
      </c>
      <c r="L257" s="4" t="str">
        <f t="shared" si="9"/>
        <v/>
      </c>
      <c r="M257" s="13">
        <v>0.59189781854875179</v>
      </c>
      <c r="N257" s="5">
        <v>2016</v>
      </c>
      <c r="O257" s="12">
        <v>98</v>
      </c>
      <c r="P257" s="5">
        <v>2016</v>
      </c>
      <c r="Q257" s="12">
        <v>0</v>
      </c>
      <c r="R257" s="5">
        <v>2016</v>
      </c>
      <c r="S257" s="12"/>
      <c r="U257" s="12">
        <v>82</v>
      </c>
      <c r="V257" s="5">
        <v>2016</v>
      </c>
      <c r="W257" s="12">
        <v>0</v>
      </c>
      <c r="X257" s="5">
        <v>2016</v>
      </c>
      <c r="Y257" s="12">
        <v>0</v>
      </c>
      <c r="Z257" s="5">
        <v>2016</v>
      </c>
      <c r="AA257" s="14">
        <v>100</v>
      </c>
      <c r="AB257" s="5">
        <v>2016</v>
      </c>
      <c r="AC257" s="14"/>
    </row>
    <row r="258" spans="1:29" ht="12.75" customHeight="1" x14ac:dyDescent="0.25">
      <c r="A258" s="5" t="s">
        <v>788</v>
      </c>
      <c r="B258" s="5" t="s">
        <v>23</v>
      </c>
      <c r="C258" s="5" t="s">
        <v>708</v>
      </c>
      <c r="D258" s="5" t="s">
        <v>620</v>
      </c>
      <c r="E258" s="5" t="s">
        <v>1578</v>
      </c>
      <c r="F258" s="5" t="s">
        <v>789</v>
      </c>
      <c r="G258" s="5">
        <v>3</v>
      </c>
      <c r="H258" s="15">
        <v>2</v>
      </c>
      <c r="I258" s="4" t="s">
        <v>1900</v>
      </c>
      <c r="J258" s="15">
        <f t="shared" si="8"/>
        <v>1</v>
      </c>
      <c r="K258" s="15">
        <f t="shared" si="8"/>
        <v>1</v>
      </c>
      <c r="L258" s="4" t="str">
        <f t="shared" si="9"/>
        <v/>
      </c>
      <c r="M258" s="13">
        <v>0.50073370692998587</v>
      </c>
      <c r="N258" s="5">
        <v>2016</v>
      </c>
      <c r="O258" s="12">
        <v>71</v>
      </c>
      <c r="P258" s="5">
        <v>2016</v>
      </c>
      <c r="Q258" s="12">
        <v>11.253376012803841</v>
      </c>
      <c r="R258" s="5">
        <v>2016</v>
      </c>
      <c r="S258" s="12"/>
      <c r="U258" s="12">
        <v>39.5</v>
      </c>
      <c r="V258" s="5">
        <v>2016</v>
      </c>
      <c r="W258" s="12">
        <v>0</v>
      </c>
      <c r="X258" s="5">
        <v>2016</v>
      </c>
      <c r="Y258" s="12">
        <v>0</v>
      </c>
      <c r="Z258" s="5">
        <v>2016</v>
      </c>
      <c r="AA258" s="14">
        <v>0</v>
      </c>
      <c r="AB258" s="5">
        <v>2016</v>
      </c>
      <c r="AC258" s="14"/>
    </row>
    <row r="259" spans="1:29" ht="12.75" customHeight="1" x14ac:dyDescent="0.25">
      <c r="A259" s="5" t="s">
        <v>790</v>
      </c>
      <c r="B259" s="5" t="s">
        <v>23</v>
      </c>
      <c r="C259" s="5" t="s">
        <v>708</v>
      </c>
      <c r="D259" s="5" t="s">
        <v>620</v>
      </c>
      <c r="E259" s="5" t="s">
        <v>792</v>
      </c>
      <c r="F259" s="5" t="s">
        <v>791</v>
      </c>
      <c r="G259" s="5">
        <v>3</v>
      </c>
      <c r="H259" s="15">
        <v>1</v>
      </c>
      <c r="I259" s="4"/>
      <c r="J259" s="15">
        <f t="shared" si="8"/>
        <v>1</v>
      </c>
      <c r="K259" s="15">
        <f t="shared" si="8"/>
        <v>1</v>
      </c>
      <c r="L259" s="4" t="str">
        <f t="shared" si="9"/>
        <v/>
      </c>
      <c r="M259" s="13">
        <v>0.43139540081379152</v>
      </c>
      <c r="N259" s="5">
        <v>2016</v>
      </c>
      <c r="O259" s="12">
        <v>88.06</v>
      </c>
      <c r="P259" s="5">
        <v>2016</v>
      </c>
      <c r="Q259" s="12">
        <v>13</v>
      </c>
      <c r="R259" s="5">
        <v>2016</v>
      </c>
      <c r="S259" s="12"/>
      <c r="U259" s="12">
        <v>61.728395061728392</v>
      </c>
      <c r="V259" s="5">
        <v>2016</v>
      </c>
      <c r="W259" s="12">
        <v>0</v>
      </c>
      <c r="X259" s="5">
        <v>2016</v>
      </c>
      <c r="Y259" s="12">
        <v>0</v>
      </c>
      <c r="Z259" s="5">
        <v>2016</v>
      </c>
      <c r="AA259" s="14">
        <v>100</v>
      </c>
      <c r="AB259" s="5">
        <v>2016</v>
      </c>
      <c r="AC259" s="14"/>
    </row>
    <row r="260" spans="1:29" ht="12.75" customHeight="1" x14ac:dyDescent="0.25">
      <c r="A260" s="5" t="s">
        <v>793</v>
      </c>
      <c r="B260" s="5" t="s">
        <v>23</v>
      </c>
      <c r="C260" s="5" t="s">
        <v>708</v>
      </c>
      <c r="D260" s="5" t="s">
        <v>620</v>
      </c>
      <c r="E260" s="5" t="s">
        <v>795</v>
      </c>
      <c r="F260" s="5" t="s">
        <v>794</v>
      </c>
      <c r="G260" s="5">
        <v>3</v>
      </c>
      <c r="H260" s="15">
        <v>2</v>
      </c>
      <c r="I260" s="4" t="s">
        <v>1901</v>
      </c>
      <c r="J260" s="15">
        <f t="shared" si="8"/>
        <v>1</v>
      </c>
      <c r="K260" s="15">
        <f t="shared" si="8"/>
        <v>1</v>
      </c>
      <c r="L260" s="4" t="str">
        <f t="shared" si="9"/>
        <v/>
      </c>
      <c r="M260" s="13">
        <v>0.88695017304771584</v>
      </c>
      <c r="N260" s="5">
        <v>2016</v>
      </c>
      <c r="O260" s="12">
        <v>95.5</v>
      </c>
      <c r="P260" s="5">
        <v>2016</v>
      </c>
      <c r="Q260" s="12">
        <v>0</v>
      </c>
      <c r="R260" s="5">
        <v>2016</v>
      </c>
      <c r="S260" s="12"/>
      <c r="U260" s="12">
        <v>69.032258064516114</v>
      </c>
      <c r="V260" s="5">
        <v>2016</v>
      </c>
      <c r="W260" s="12" t="s">
        <v>1569</v>
      </c>
      <c r="Y260" s="12" t="s">
        <v>1569</v>
      </c>
      <c r="AA260" s="14">
        <v>100</v>
      </c>
      <c r="AB260" s="5">
        <v>2016</v>
      </c>
      <c r="AC260" s="14"/>
    </row>
    <row r="261" spans="1:29" ht="12.75" customHeight="1" x14ac:dyDescent="0.25">
      <c r="A261" s="5" t="s">
        <v>796</v>
      </c>
      <c r="B261" s="5" t="s">
        <v>23</v>
      </c>
      <c r="C261" s="5" t="s">
        <v>708</v>
      </c>
      <c r="D261" s="5" t="s">
        <v>620</v>
      </c>
      <c r="E261" s="5" t="s">
        <v>798</v>
      </c>
      <c r="F261" s="5" t="s">
        <v>797</v>
      </c>
      <c r="G261" s="5">
        <v>3</v>
      </c>
      <c r="H261" s="15">
        <v>2</v>
      </c>
      <c r="I261" s="4" t="s">
        <v>1907</v>
      </c>
      <c r="J261" s="15">
        <f t="shared" si="8"/>
        <v>1</v>
      </c>
      <c r="K261" s="15">
        <f t="shared" si="8"/>
        <v>1</v>
      </c>
      <c r="L261" s="4" t="str">
        <f t="shared" si="9"/>
        <v/>
      </c>
      <c r="M261" s="13">
        <v>0.41779562505776519</v>
      </c>
      <c r="N261" s="5">
        <v>2016</v>
      </c>
      <c r="O261" s="12">
        <v>79</v>
      </c>
      <c r="P261" s="5">
        <v>2016</v>
      </c>
      <c r="Q261" s="12">
        <v>15.344603381014307</v>
      </c>
      <c r="R261" s="5">
        <v>2016</v>
      </c>
      <c r="S261" s="12"/>
      <c r="U261" s="12">
        <v>31.385006353240151</v>
      </c>
      <c r="V261" s="5">
        <v>2016</v>
      </c>
      <c r="W261" s="12">
        <v>0</v>
      </c>
      <c r="X261" s="5">
        <v>2016</v>
      </c>
      <c r="Y261" s="12">
        <v>0</v>
      </c>
      <c r="Z261" s="5">
        <v>2016</v>
      </c>
      <c r="AA261" s="14">
        <v>0</v>
      </c>
      <c r="AB261" s="5">
        <v>2016</v>
      </c>
      <c r="AC261" s="14"/>
    </row>
    <row r="262" spans="1:29" ht="12.75" customHeight="1" x14ac:dyDescent="0.25">
      <c r="A262" s="5" t="s">
        <v>799</v>
      </c>
      <c r="B262" s="5" t="s">
        <v>23</v>
      </c>
      <c r="C262" s="5" t="s">
        <v>708</v>
      </c>
      <c r="D262" s="5" t="s">
        <v>620</v>
      </c>
      <c r="E262" s="5" t="s">
        <v>801</v>
      </c>
      <c r="F262" s="5" t="s">
        <v>800</v>
      </c>
      <c r="G262" s="5">
        <v>3</v>
      </c>
      <c r="H262" s="15">
        <v>1</v>
      </c>
      <c r="I262" s="4" t="s">
        <v>1908</v>
      </c>
      <c r="J262" s="15">
        <f t="shared" ref="J262:K325" si="10">COUNTIF(E:E,E262)</f>
        <v>1</v>
      </c>
      <c r="K262" s="15">
        <f t="shared" si="10"/>
        <v>1</v>
      </c>
      <c r="L262" s="4" t="str">
        <f t="shared" ref="L262:L325" si="11">IF(OR(J262&gt;1,K262&gt;1),"Y","")</f>
        <v/>
      </c>
      <c r="M262" s="13">
        <v>0.91101311890828696</v>
      </c>
      <c r="N262" s="5">
        <v>2016</v>
      </c>
      <c r="O262" s="12">
        <v>65</v>
      </c>
      <c r="P262" s="5">
        <v>2016</v>
      </c>
      <c r="Q262" s="12">
        <v>15</v>
      </c>
      <c r="R262" s="5">
        <v>2016</v>
      </c>
      <c r="S262" s="12"/>
      <c r="U262" s="12">
        <v>0</v>
      </c>
      <c r="V262" s="5">
        <v>2016</v>
      </c>
      <c r="W262" s="12">
        <v>0</v>
      </c>
      <c r="X262" s="5">
        <v>2016</v>
      </c>
      <c r="Y262" s="12">
        <v>0</v>
      </c>
      <c r="Z262" s="5">
        <v>2016</v>
      </c>
      <c r="AA262" s="14">
        <v>0</v>
      </c>
      <c r="AB262" s="5">
        <v>2016</v>
      </c>
      <c r="AC262" s="14"/>
    </row>
    <row r="263" spans="1:29" ht="12.75" customHeight="1" x14ac:dyDescent="0.25">
      <c r="A263" s="5" t="s">
        <v>802</v>
      </c>
      <c r="B263" s="5" t="s">
        <v>23</v>
      </c>
      <c r="C263" s="5" t="s">
        <v>708</v>
      </c>
      <c r="D263" s="5" t="s">
        <v>620</v>
      </c>
      <c r="E263" s="5" t="s">
        <v>804</v>
      </c>
      <c r="F263" s="5" t="s">
        <v>803</v>
      </c>
      <c r="G263" s="5">
        <v>3</v>
      </c>
      <c r="H263" s="15">
        <v>1</v>
      </c>
      <c r="I263" s="4" t="s">
        <v>1909</v>
      </c>
      <c r="J263" s="15">
        <f t="shared" si="10"/>
        <v>1</v>
      </c>
      <c r="K263" s="15">
        <f t="shared" si="10"/>
        <v>1</v>
      </c>
      <c r="L263" s="4" t="str">
        <f t="shared" si="11"/>
        <v/>
      </c>
      <c r="M263" s="13">
        <v>0.75084559222915348</v>
      </c>
      <c r="N263" s="5">
        <v>2016</v>
      </c>
      <c r="O263" s="12">
        <v>85</v>
      </c>
      <c r="P263" s="5">
        <v>2016</v>
      </c>
      <c r="Q263" s="12" t="s">
        <v>1569</v>
      </c>
      <c r="S263" s="12"/>
      <c r="U263" s="12">
        <v>9.8557692307692299</v>
      </c>
      <c r="V263" s="5">
        <v>2016</v>
      </c>
      <c r="W263" s="12">
        <v>0</v>
      </c>
      <c r="X263" s="5">
        <v>2016</v>
      </c>
      <c r="Y263" s="12">
        <v>0</v>
      </c>
      <c r="Z263" s="5">
        <v>2016</v>
      </c>
      <c r="AA263" s="14">
        <v>0</v>
      </c>
      <c r="AB263" s="5">
        <v>2016</v>
      </c>
      <c r="AC263" s="14"/>
    </row>
    <row r="264" spans="1:29" ht="12.75" customHeight="1" x14ac:dyDescent="0.25">
      <c r="A264" s="5" t="s">
        <v>805</v>
      </c>
      <c r="B264" s="5" t="s">
        <v>23</v>
      </c>
      <c r="C264" s="5" t="s">
        <v>708</v>
      </c>
      <c r="D264" s="5" t="s">
        <v>620</v>
      </c>
      <c r="E264" s="5" t="s">
        <v>807</v>
      </c>
      <c r="F264" s="5" t="s">
        <v>806</v>
      </c>
      <c r="G264" s="5">
        <v>3</v>
      </c>
      <c r="H264" s="15">
        <v>1</v>
      </c>
      <c r="I264" s="4"/>
      <c r="J264" s="15">
        <f t="shared" si="10"/>
        <v>1</v>
      </c>
      <c r="K264" s="15">
        <f t="shared" si="10"/>
        <v>1</v>
      </c>
      <c r="L264" s="4" t="str">
        <f t="shared" si="11"/>
        <v/>
      </c>
      <c r="M264" s="13">
        <v>0.62071986792991118</v>
      </c>
      <c r="N264" s="5">
        <v>2016</v>
      </c>
      <c r="O264" s="12">
        <v>100</v>
      </c>
      <c r="P264" s="5">
        <v>2016</v>
      </c>
      <c r="Q264" s="12" t="s">
        <v>1569</v>
      </c>
      <c r="S264" s="12"/>
      <c r="U264" s="12">
        <v>0</v>
      </c>
      <c r="V264" s="5">
        <v>2016</v>
      </c>
      <c r="W264" s="12">
        <v>0</v>
      </c>
      <c r="X264" s="5">
        <v>2016</v>
      </c>
      <c r="Y264" s="12">
        <v>0</v>
      </c>
      <c r="Z264" s="5">
        <v>2016</v>
      </c>
      <c r="AA264" s="14">
        <v>0</v>
      </c>
      <c r="AB264" s="5">
        <v>2016</v>
      </c>
      <c r="AC264" s="14"/>
    </row>
    <row r="265" spans="1:29" ht="12.75" customHeight="1" x14ac:dyDescent="0.25">
      <c r="A265" s="5" t="s">
        <v>808</v>
      </c>
      <c r="B265" s="5" t="s">
        <v>23</v>
      </c>
      <c r="C265" s="5" t="s">
        <v>708</v>
      </c>
      <c r="D265" s="5" t="s">
        <v>620</v>
      </c>
      <c r="E265" s="5" t="s">
        <v>810</v>
      </c>
      <c r="F265" s="5" t="s">
        <v>809</v>
      </c>
      <c r="G265" s="5">
        <v>3</v>
      </c>
      <c r="H265" s="15">
        <v>1</v>
      </c>
      <c r="I265" s="4"/>
      <c r="J265" s="15">
        <f t="shared" si="10"/>
        <v>2</v>
      </c>
      <c r="K265" s="15">
        <f t="shared" si="10"/>
        <v>2</v>
      </c>
      <c r="L265" s="4" t="str">
        <f t="shared" si="11"/>
        <v>Y</v>
      </c>
      <c r="M265" s="13">
        <v>0.48701456822911765</v>
      </c>
      <c r="N265" s="5">
        <v>2016</v>
      </c>
      <c r="O265" s="12">
        <v>100</v>
      </c>
      <c r="P265" s="5">
        <v>2016</v>
      </c>
      <c r="Q265" s="12">
        <v>13.74</v>
      </c>
      <c r="R265" s="5">
        <v>2016</v>
      </c>
      <c r="S265" s="12"/>
      <c r="U265" s="12">
        <v>5.7368741131157517</v>
      </c>
      <c r="V265" s="5">
        <v>2016</v>
      </c>
      <c r="W265" s="12">
        <v>0</v>
      </c>
      <c r="X265" s="5">
        <v>2016</v>
      </c>
      <c r="Y265" s="12">
        <v>0</v>
      </c>
      <c r="Z265" s="5">
        <v>2016</v>
      </c>
      <c r="AA265" s="14">
        <v>0</v>
      </c>
      <c r="AB265" s="5">
        <v>2016</v>
      </c>
      <c r="AC265" s="14"/>
    </row>
    <row r="266" spans="1:29" ht="12.75" customHeight="1" x14ac:dyDescent="0.25">
      <c r="A266" s="5" t="s">
        <v>811</v>
      </c>
      <c r="B266" s="5" t="s">
        <v>23</v>
      </c>
      <c r="C266" s="5" t="s">
        <v>708</v>
      </c>
      <c r="D266" s="5" t="s">
        <v>620</v>
      </c>
      <c r="E266" s="5" t="s">
        <v>813</v>
      </c>
      <c r="F266" s="5" t="s">
        <v>812</v>
      </c>
      <c r="G266" s="5">
        <v>3</v>
      </c>
      <c r="H266" s="15">
        <v>2</v>
      </c>
      <c r="I266" s="4" t="s">
        <v>1901</v>
      </c>
      <c r="J266" s="15">
        <f t="shared" si="10"/>
        <v>1</v>
      </c>
      <c r="K266" s="15">
        <f t="shared" si="10"/>
        <v>1</v>
      </c>
      <c r="L266" s="4" t="str">
        <f t="shared" si="11"/>
        <v/>
      </c>
      <c r="M266" s="13">
        <v>0.35714448475444133</v>
      </c>
      <c r="N266" s="5">
        <v>2016</v>
      </c>
      <c r="O266" s="12">
        <v>84</v>
      </c>
      <c r="P266" s="5">
        <v>2016</v>
      </c>
      <c r="Q266" s="12" t="s">
        <v>1569</v>
      </c>
      <c r="S266" s="12"/>
      <c r="U266" s="12">
        <v>0</v>
      </c>
      <c r="V266" s="5">
        <v>2016</v>
      </c>
      <c r="W266" s="12">
        <v>0</v>
      </c>
      <c r="X266" s="5">
        <v>2016</v>
      </c>
      <c r="Y266" s="12">
        <v>0</v>
      </c>
      <c r="Z266" s="5">
        <v>2016</v>
      </c>
      <c r="AA266" s="14">
        <v>0</v>
      </c>
      <c r="AB266" s="5">
        <v>2016</v>
      </c>
      <c r="AC266" s="14"/>
    </row>
    <row r="267" spans="1:29" ht="12.75" customHeight="1" x14ac:dyDescent="0.25">
      <c r="A267" s="5" t="s">
        <v>814</v>
      </c>
      <c r="B267" s="5" t="s">
        <v>23</v>
      </c>
      <c r="C267" s="5" t="s">
        <v>708</v>
      </c>
      <c r="D267" s="5" t="s">
        <v>620</v>
      </c>
      <c r="E267" s="5" t="s">
        <v>816</v>
      </c>
      <c r="F267" s="5" t="s">
        <v>815</v>
      </c>
      <c r="G267" s="5">
        <v>3</v>
      </c>
      <c r="H267" s="15">
        <v>2</v>
      </c>
      <c r="I267" s="4" t="s">
        <v>1910</v>
      </c>
      <c r="J267" s="15">
        <f t="shared" si="10"/>
        <v>1</v>
      </c>
      <c r="K267" s="15">
        <f t="shared" si="10"/>
        <v>1</v>
      </c>
      <c r="L267" s="4" t="str">
        <f t="shared" si="11"/>
        <v/>
      </c>
      <c r="M267" s="13">
        <v>0.32764983734233388</v>
      </c>
      <c r="N267" s="5">
        <v>2016</v>
      </c>
      <c r="O267" s="12">
        <v>100</v>
      </c>
      <c r="P267" s="5">
        <v>2016</v>
      </c>
      <c r="Q267" s="12">
        <v>21.6</v>
      </c>
      <c r="R267" s="5">
        <v>2016</v>
      </c>
      <c r="S267" s="12"/>
      <c r="U267" s="12">
        <v>51.403061224489804</v>
      </c>
      <c r="V267" s="5">
        <v>2016</v>
      </c>
      <c r="W267" s="12">
        <v>0</v>
      </c>
      <c r="X267" s="5">
        <v>2016</v>
      </c>
      <c r="Y267" s="12">
        <v>0</v>
      </c>
      <c r="Z267" s="5">
        <v>2016</v>
      </c>
      <c r="AA267" s="14">
        <v>99.737532808398953</v>
      </c>
      <c r="AB267" s="5">
        <v>2016</v>
      </c>
      <c r="AC267" s="14"/>
    </row>
    <row r="268" spans="1:29" ht="12.75" customHeight="1" x14ac:dyDescent="0.25">
      <c r="A268" s="5" t="s">
        <v>817</v>
      </c>
      <c r="B268" s="5" t="s">
        <v>23</v>
      </c>
      <c r="C268" s="5" t="s">
        <v>708</v>
      </c>
      <c r="D268" s="5" t="s">
        <v>620</v>
      </c>
      <c r="E268" s="5" t="s">
        <v>819</v>
      </c>
      <c r="F268" s="5" t="s">
        <v>818</v>
      </c>
      <c r="G268" s="5">
        <v>3</v>
      </c>
      <c r="H268" s="15">
        <v>1</v>
      </c>
      <c r="I268" s="4"/>
      <c r="J268" s="15">
        <f t="shared" si="10"/>
        <v>1</v>
      </c>
      <c r="K268" s="15">
        <f t="shared" si="10"/>
        <v>1</v>
      </c>
      <c r="L268" s="4" t="str">
        <f t="shared" si="11"/>
        <v/>
      </c>
      <c r="M268" s="13">
        <v>0.4443462156668414</v>
      </c>
      <c r="N268" s="5">
        <v>2016</v>
      </c>
      <c r="O268" s="12">
        <v>90</v>
      </c>
      <c r="P268" s="5">
        <v>2016</v>
      </c>
      <c r="Q268" s="12" t="s">
        <v>1569</v>
      </c>
      <c r="S268" s="12"/>
      <c r="U268" s="12">
        <v>0</v>
      </c>
      <c r="V268" s="5">
        <v>2016</v>
      </c>
      <c r="W268" s="12">
        <v>0</v>
      </c>
      <c r="X268" s="5">
        <v>2016</v>
      </c>
      <c r="Y268" s="12">
        <v>0</v>
      </c>
      <c r="Z268" s="5">
        <v>2016</v>
      </c>
      <c r="AA268" s="14">
        <v>0</v>
      </c>
      <c r="AB268" s="5">
        <v>2016</v>
      </c>
      <c r="AC268" s="14"/>
    </row>
    <row r="269" spans="1:29" ht="12.75" customHeight="1" x14ac:dyDescent="0.25">
      <c r="A269" s="5" t="s">
        <v>820</v>
      </c>
      <c r="B269" s="5" t="s">
        <v>23</v>
      </c>
      <c r="C269" s="5" t="s">
        <v>708</v>
      </c>
      <c r="D269" s="5" t="s">
        <v>620</v>
      </c>
      <c r="E269" s="5" t="s">
        <v>822</v>
      </c>
      <c r="F269" s="5" t="s">
        <v>821</v>
      </c>
      <c r="G269" s="5">
        <v>3</v>
      </c>
      <c r="H269" s="15">
        <v>2</v>
      </c>
      <c r="I269" s="4" t="s">
        <v>1911</v>
      </c>
      <c r="J269" s="15">
        <f t="shared" si="10"/>
        <v>1</v>
      </c>
      <c r="K269" s="15">
        <f t="shared" si="10"/>
        <v>1</v>
      </c>
      <c r="L269" s="4" t="str">
        <f t="shared" si="11"/>
        <v/>
      </c>
      <c r="M269" s="13">
        <v>0.81782643542169853</v>
      </c>
      <c r="N269" s="5">
        <v>2016</v>
      </c>
      <c r="O269" s="12">
        <v>85</v>
      </c>
      <c r="P269" s="5">
        <v>2016</v>
      </c>
      <c r="Q269" s="12" t="s">
        <v>1569</v>
      </c>
      <c r="S269" s="12"/>
      <c r="U269" s="12">
        <v>29.411764705882355</v>
      </c>
      <c r="V269" s="5">
        <v>2016</v>
      </c>
      <c r="W269" s="12">
        <v>0</v>
      </c>
      <c r="X269" s="5">
        <v>2016</v>
      </c>
      <c r="Y269" s="12">
        <v>0</v>
      </c>
      <c r="Z269" s="5">
        <v>2016</v>
      </c>
      <c r="AA269" s="14">
        <v>0</v>
      </c>
      <c r="AB269" s="5">
        <v>2016</v>
      </c>
      <c r="AC269" s="14"/>
    </row>
    <row r="270" spans="1:29" ht="12.75" customHeight="1" x14ac:dyDescent="0.25">
      <c r="A270" s="5" t="s">
        <v>823</v>
      </c>
      <c r="B270" s="5" t="s">
        <v>23</v>
      </c>
      <c r="C270" s="5" t="s">
        <v>708</v>
      </c>
      <c r="D270" s="5" t="s">
        <v>620</v>
      </c>
      <c r="E270" s="5" t="s">
        <v>825</v>
      </c>
      <c r="F270" s="5" t="s">
        <v>824</v>
      </c>
      <c r="G270" s="5">
        <v>3</v>
      </c>
      <c r="H270" s="15">
        <v>2</v>
      </c>
      <c r="I270" s="4" t="s">
        <v>1912</v>
      </c>
      <c r="J270" s="15">
        <f t="shared" si="10"/>
        <v>1</v>
      </c>
      <c r="K270" s="15">
        <f t="shared" si="10"/>
        <v>1</v>
      </c>
      <c r="L270" s="4" t="str">
        <f t="shared" si="11"/>
        <v/>
      </c>
      <c r="M270" s="13">
        <v>0.29823704626029379</v>
      </c>
      <c r="N270" s="5">
        <v>2016</v>
      </c>
      <c r="O270" s="12">
        <v>100</v>
      </c>
      <c r="P270" s="5">
        <v>2016</v>
      </c>
      <c r="Q270" s="12">
        <v>5</v>
      </c>
      <c r="R270" s="5">
        <v>2016</v>
      </c>
      <c r="S270" s="12"/>
      <c r="U270" s="12" t="s">
        <v>1569</v>
      </c>
      <c r="W270" s="12" t="s">
        <v>1569</v>
      </c>
      <c r="Y270" s="12" t="s">
        <v>1569</v>
      </c>
      <c r="AA270" s="14" t="s">
        <v>1569</v>
      </c>
      <c r="AC270" s="14"/>
    </row>
    <row r="271" spans="1:29" ht="12.75" customHeight="1" x14ac:dyDescent="0.25">
      <c r="A271" s="5" t="s">
        <v>826</v>
      </c>
      <c r="B271" s="5" t="s">
        <v>23</v>
      </c>
      <c r="C271" s="5" t="s">
        <v>708</v>
      </c>
      <c r="D271" s="5" t="s">
        <v>620</v>
      </c>
      <c r="E271" s="5" t="s">
        <v>828</v>
      </c>
      <c r="F271" s="5" t="s">
        <v>827</v>
      </c>
      <c r="G271" s="5">
        <v>3</v>
      </c>
      <c r="H271" s="15">
        <v>2</v>
      </c>
      <c r="I271" s="4" t="s">
        <v>1898</v>
      </c>
      <c r="J271" s="15">
        <f t="shared" si="10"/>
        <v>1</v>
      </c>
      <c r="K271" s="15">
        <f t="shared" si="10"/>
        <v>1</v>
      </c>
      <c r="L271" s="4" t="str">
        <f t="shared" si="11"/>
        <v/>
      </c>
      <c r="M271" s="13">
        <v>0.61105934863143929</v>
      </c>
      <c r="N271" s="5">
        <v>2016</v>
      </c>
      <c r="O271" s="12">
        <v>90</v>
      </c>
      <c r="P271" s="5">
        <v>2016</v>
      </c>
      <c r="Q271" s="12" t="s">
        <v>1569</v>
      </c>
      <c r="S271" s="12"/>
      <c r="U271" s="12">
        <v>0</v>
      </c>
      <c r="V271" s="5">
        <v>2016</v>
      </c>
      <c r="W271" s="12">
        <v>0</v>
      </c>
      <c r="X271" s="5">
        <v>2016</v>
      </c>
      <c r="Y271" s="12">
        <v>0</v>
      </c>
      <c r="Z271" s="5">
        <v>2016</v>
      </c>
      <c r="AA271" s="14">
        <v>0</v>
      </c>
      <c r="AB271" s="5">
        <v>2016</v>
      </c>
      <c r="AC271" s="14"/>
    </row>
    <row r="272" spans="1:29" ht="12.75" customHeight="1" x14ac:dyDescent="0.25">
      <c r="A272" s="5" t="s">
        <v>829</v>
      </c>
      <c r="B272" s="5" t="s">
        <v>23</v>
      </c>
      <c r="C272" s="5" t="s">
        <v>708</v>
      </c>
      <c r="D272" s="5" t="s">
        <v>620</v>
      </c>
      <c r="E272" s="5" t="s">
        <v>831</v>
      </c>
      <c r="F272" s="5" t="s">
        <v>830</v>
      </c>
      <c r="G272" s="5">
        <v>3</v>
      </c>
      <c r="H272" s="15">
        <v>2</v>
      </c>
      <c r="I272" s="4" t="s">
        <v>1900</v>
      </c>
      <c r="J272" s="15">
        <f t="shared" si="10"/>
        <v>1</v>
      </c>
      <c r="K272" s="15">
        <f t="shared" si="10"/>
        <v>1</v>
      </c>
      <c r="L272" s="4" t="str">
        <f t="shared" si="11"/>
        <v/>
      </c>
      <c r="M272" s="13">
        <v>0.59379123137862877</v>
      </c>
      <c r="N272" s="5">
        <v>2016</v>
      </c>
      <c r="O272" s="12">
        <v>97</v>
      </c>
      <c r="P272" s="5">
        <v>2016</v>
      </c>
      <c r="Q272" s="12">
        <v>0</v>
      </c>
      <c r="R272" s="5">
        <v>2016</v>
      </c>
      <c r="S272" s="12"/>
      <c r="U272" s="12">
        <v>3.3816425120772946</v>
      </c>
      <c r="V272" s="5">
        <v>2016</v>
      </c>
      <c r="W272" s="12">
        <v>0</v>
      </c>
      <c r="X272" s="5">
        <v>2016</v>
      </c>
      <c r="Y272" s="12">
        <v>0</v>
      </c>
      <c r="Z272" s="5">
        <v>2016</v>
      </c>
      <c r="AA272" s="14">
        <v>0</v>
      </c>
      <c r="AB272" s="5">
        <v>2016</v>
      </c>
      <c r="AC272" s="14"/>
    </row>
    <row r="273" spans="1:29" ht="12.75" customHeight="1" x14ac:dyDescent="0.25">
      <c r="A273" s="5" t="s">
        <v>832</v>
      </c>
      <c r="B273" s="5" t="s">
        <v>23</v>
      </c>
      <c r="C273" s="5" t="s">
        <v>708</v>
      </c>
      <c r="D273" s="5" t="s">
        <v>620</v>
      </c>
      <c r="E273" s="5" t="s">
        <v>834</v>
      </c>
      <c r="F273" s="5" t="s">
        <v>833</v>
      </c>
      <c r="G273" s="5">
        <v>3</v>
      </c>
      <c r="H273" s="15">
        <v>2</v>
      </c>
      <c r="I273" s="4" t="s">
        <v>1913</v>
      </c>
      <c r="J273" s="15">
        <f t="shared" si="10"/>
        <v>1</v>
      </c>
      <c r="K273" s="15">
        <f t="shared" si="10"/>
        <v>1</v>
      </c>
      <c r="L273" s="4" t="str">
        <f t="shared" si="11"/>
        <v/>
      </c>
      <c r="M273" s="13">
        <v>0.45713584839631116</v>
      </c>
      <c r="N273" s="5">
        <v>2016</v>
      </c>
      <c r="O273" s="12">
        <v>92</v>
      </c>
      <c r="P273" s="5">
        <v>2016</v>
      </c>
      <c r="Q273" s="12" t="s">
        <v>1569</v>
      </c>
      <c r="S273" s="12"/>
      <c r="U273" s="12">
        <v>0</v>
      </c>
      <c r="V273" s="5">
        <v>2016</v>
      </c>
      <c r="W273" s="12">
        <v>0</v>
      </c>
      <c r="X273" s="5">
        <v>2016</v>
      </c>
      <c r="Y273" s="12">
        <v>0</v>
      </c>
      <c r="Z273" s="5">
        <v>2016</v>
      </c>
      <c r="AA273" s="14">
        <v>0</v>
      </c>
      <c r="AB273" s="5">
        <v>2016</v>
      </c>
      <c r="AC273" s="14"/>
    </row>
    <row r="274" spans="1:29" ht="12.75" customHeight="1" x14ac:dyDescent="0.25">
      <c r="A274" s="5" t="s">
        <v>835</v>
      </c>
      <c r="B274" s="5" t="s">
        <v>23</v>
      </c>
      <c r="C274" s="5" t="s">
        <v>708</v>
      </c>
      <c r="D274" s="5" t="s">
        <v>620</v>
      </c>
      <c r="E274" s="5" t="s">
        <v>837</v>
      </c>
      <c r="F274" s="5" t="s">
        <v>836</v>
      </c>
      <c r="G274" s="5">
        <v>3</v>
      </c>
      <c r="H274" s="15">
        <v>2</v>
      </c>
      <c r="I274" s="4" t="s">
        <v>1914</v>
      </c>
      <c r="J274" s="15">
        <f t="shared" si="10"/>
        <v>1</v>
      </c>
      <c r="K274" s="15">
        <f t="shared" si="10"/>
        <v>1</v>
      </c>
      <c r="L274" s="4" t="str">
        <f t="shared" si="11"/>
        <v/>
      </c>
      <c r="M274" s="13">
        <v>0.36951842511247218</v>
      </c>
      <c r="N274" s="5">
        <v>2016</v>
      </c>
      <c r="O274" s="12">
        <v>100</v>
      </c>
      <c r="P274" s="5">
        <v>2016</v>
      </c>
      <c r="Q274" s="12">
        <v>12.5</v>
      </c>
      <c r="R274" s="5">
        <v>2016</v>
      </c>
      <c r="S274" s="12"/>
      <c r="U274" s="12">
        <v>70</v>
      </c>
      <c r="V274" s="5">
        <v>2016</v>
      </c>
      <c r="W274" s="12">
        <v>0</v>
      </c>
      <c r="X274" s="5">
        <v>2016</v>
      </c>
      <c r="Y274" s="12">
        <v>0</v>
      </c>
      <c r="Z274" s="5">
        <v>2016</v>
      </c>
      <c r="AA274" s="14">
        <v>0</v>
      </c>
      <c r="AB274" s="5">
        <v>2016</v>
      </c>
      <c r="AC274" s="14"/>
    </row>
    <row r="275" spans="1:29" ht="12.75" customHeight="1" x14ac:dyDescent="0.25">
      <c r="A275" s="5" t="s">
        <v>838</v>
      </c>
      <c r="B275" s="5" t="s">
        <v>23</v>
      </c>
      <c r="C275" s="5" t="s">
        <v>708</v>
      </c>
      <c r="D275" s="5" t="s">
        <v>620</v>
      </c>
      <c r="E275" s="5" t="s">
        <v>840</v>
      </c>
      <c r="F275" s="5" t="s">
        <v>839</v>
      </c>
      <c r="G275" s="5">
        <v>3</v>
      </c>
      <c r="H275" s="15">
        <v>2</v>
      </c>
      <c r="I275" s="4" t="s">
        <v>1915</v>
      </c>
      <c r="J275" s="15">
        <f t="shared" si="10"/>
        <v>1</v>
      </c>
      <c r="K275" s="15">
        <f t="shared" si="10"/>
        <v>1</v>
      </c>
      <c r="L275" s="4" t="str">
        <f t="shared" si="11"/>
        <v/>
      </c>
      <c r="M275" s="13">
        <v>1.3445378151260503</v>
      </c>
      <c r="N275" s="5">
        <v>2016</v>
      </c>
      <c r="O275" s="12">
        <v>75</v>
      </c>
      <c r="P275" s="5">
        <v>2016</v>
      </c>
      <c r="Q275" s="12">
        <v>7.0000000000000009</v>
      </c>
      <c r="R275" s="5">
        <v>2016</v>
      </c>
      <c r="S275" s="12"/>
      <c r="U275" s="12">
        <v>83.892617449664428</v>
      </c>
      <c r="V275" s="5">
        <v>2016</v>
      </c>
      <c r="W275" s="12">
        <v>0</v>
      </c>
      <c r="X275" s="5">
        <v>2016</v>
      </c>
      <c r="Y275" s="12">
        <v>0</v>
      </c>
      <c r="Z275" s="5">
        <v>2016</v>
      </c>
      <c r="AA275" s="14">
        <v>0</v>
      </c>
      <c r="AB275" s="5">
        <v>2016</v>
      </c>
      <c r="AC275" s="14"/>
    </row>
    <row r="276" spans="1:29" ht="12.75" customHeight="1" x14ac:dyDescent="0.25">
      <c r="A276" s="5" t="s">
        <v>841</v>
      </c>
      <c r="B276" s="5" t="s">
        <v>23</v>
      </c>
      <c r="C276" s="5" t="s">
        <v>708</v>
      </c>
      <c r="D276" s="5" t="s">
        <v>620</v>
      </c>
      <c r="E276" s="5" t="s">
        <v>843</v>
      </c>
      <c r="F276" s="5" t="s">
        <v>842</v>
      </c>
      <c r="G276" s="5">
        <v>3</v>
      </c>
      <c r="H276" s="15">
        <v>2</v>
      </c>
      <c r="I276" s="4" t="s">
        <v>1916</v>
      </c>
      <c r="J276" s="15">
        <f t="shared" si="10"/>
        <v>1</v>
      </c>
      <c r="K276" s="15">
        <f t="shared" si="10"/>
        <v>1</v>
      </c>
      <c r="L276" s="4" t="str">
        <f t="shared" si="11"/>
        <v/>
      </c>
      <c r="M276" s="13">
        <v>1.9016884688526479</v>
      </c>
      <c r="N276" s="5">
        <v>2016</v>
      </c>
      <c r="O276" s="12">
        <v>100</v>
      </c>
      <c r="P276" s="5">
        <v>2016</v>
      </c>
      <c r="Q276" s="12" t="s">
        <v>1569</v>
      </c>
      <c r="S276" s="12"/>
      <c r="U276" s="12">
        <v>0</v>
      </c>
      <c r="V276" s="5">
        <v>2016</v>
      </c>
      <c r="W276" s="12">
        <v>0</v>
      </c>
      <c r="X276" s="5">
        <v>2016</v>
      </c>
      <c r="Y276" s="12">
        <v>0</v>
      </c>
      <c r="Z276" s="5">
        <v>2016</v>
      </c>
      <c r="AA276" s="14">
        <v>0</v>
      </c>
      <c r="AB276" s="5">
        <v>2016</v>
      </c>
      <c r="AC276" s="14"/>
    </row>
    <row r="277" spans="1:29" ht="12.75" customHeight="1" x14ac:dyDescent="0.25">
      <c r="A277" s="5" t="s">
        <v>844</v>
      </c>
      <c r="B277" s="5" t="s">
        <v>847</v>
      </c>
      <c r="C277" s="5" t="s">
        <v>846</v>
      </c>
      <c r="D277" s="5" t="s">
        <v>620</v>
      </c>
      <c r="E277" s="5" t="s">
        <v>848</v>
      </c>
      <c r="F277" s="5" t="s">
        <v>845</v>
      </c>
      <c r="G277" s="5">
        <v>1</v>
      </c>
      <c r="H277" s="15">
        <v>1</v>
      </c>
      <c r="I277" s="4" t="s">
        <v>3163</v>
      </c>
      <c r="J277" s="15">
        <f t="shared" si="10"/>
        <v>2</v>
      </c>
      <c r="K277" s="15">
        <f t="shared" si="10"/>
        <v>2</v>
      </c>
      <c r="L277" s="4" t="str">
        <f t="shared" si="11"/>
        <v>Y</v>
      </c>
      <c r="M277" s="13">
        <v>0.79870109526782795</v>
      </c>
      <c r="N277" s="5">
        <v>2010</v>
      </c>
      <c r="O277" s="12">
        <v>80</v>
      </c>
      <c r="P277" s="5">
        <v>2010</v>
      </c>
      <c r="Q277" s="12">
        <v>13.248675132486753</v>
      </c>
      <c r="R277" s="5">
        <v>2010</v>
      </c>
      <c r="S277" s="12"/>
      <c r="U277" s="12">
        <v>0</v>
      </c>
      <c r="V277" s="5">
        <v>2010</v>
      </c>
      <c r="W277" s="12">
        <v>0</v>
      </c>
      <c r="X277" s="5">
        <v>2010</v>
      </c>
      <c r="Y277" s="12">
        <v>0</v>
      </c>
      <c r="Z277" s="5">
        <v>2010</v>
      </c>
      <c r="AA277" s="14">
        <v>0</v>
      </c>
      <c r="AB277" s="5">
        <v>2010</v>
      </c>
      <c r="AC277" s="14"/>
    </row>
    <row r="278" spans="1:29" ht="12.75" customHeight="1" x14ac:dyDescent="0.25">
      <c r="A278" s="5" t="s">
        <v>1181</v>
      </c>
      <c r="B278" s="5" t="s">
        <v>1629</v>
      </c>
      <c r="C278" s="5" t="s">
        <v>1183</v>
      </c>
      <c r="D278" s="5" t="s">
        <v>1038</v>
      </c>
      <c r="E278" s="5" t="s">
        <v>1184</v>
      </c>
      <c r="F278" s="5" t="s">
        <v>1182</v>
      </c>
      <c r="G278" s="5">
        <v>2</v>
      </c>
      <c r="H278" s="15">
        <v>1</v>
      </c>
      <c r="I278" s="4" t="s">
        <v>1917</v>
      </c>
      <c r="J278" s="15">
        <f t="shared" si="10"/>
        <v>2</v>
      </c>
      <c r="K278" s="15">
        <f t="shared" si="10"/>
        <v>2</v>
      </c>
      <c r="L278" s="4" t="str">
        <f t="shared" si="11"/>
        <v>Y</v>
      </c>
      <c r="M278" s="13">
        <v>0.93192599620493355</v>
      </c>
      <c r="N278" s="5">
        <v>2014</v>
      </c>
      <c r="O278" s="12">
        <v>100</v>
      </c>
      <c r="P278" s="5">
        <v>2014</v>
      </c>
      <c r="Q278" s="12">
        <v>6.9999999999999991</v>
      </c>
      <c r="R278" s="5">
        <v>2014</v>
      </c>
      <c r="S278" s="12"/>
      <c r="U278" s="12">
        <v>51.9</v>
      </c>
      <c r="V278" s="5">
        <v>2014</v>
      </c>
      <c r="W278" s="12">
        <v>4</v>
      </c>
      <c r="X278" s="5">
        <v>2014</v>
      </c>
      <c r="Y278" s="12" t="s">
        <v>1569</v>
      </c>
      <c r="AA278" s="14">
        <v>0</v>
      </c>
      <c r="AB278" s="5">
        <v>2014</v>
      </c>
      <c r="AC278" s="14"/>
    </row>
    <row r="279" spans="1:29" ht="12.75" customHeight="1" x14ac:dyDescent="0.25">
      <c r="A279" s="5" t="s">
        <v>1185</v>
      </c>
      <c r="B279" s="5" t="s">
        <v>1187</v>
      </c>
      <c r="C279" s="5" t="s">
        <v>1186</v>
      </c>
      <c r="D279" s="5" t="s">
        <v>1038</v>
      </c>
      <c r="E279" s="5" t="s">
        <v>1188</v>
      </c>
      <c r="F279" s="5" t="s">
        <v>2749</v>
      </c>
      <c r="G279" s="5">
        <v>2</v>
      </c>
      <c r="H279" s="15">
        <v>2</v>
      </c>
      <c r="I279" s="4" t="s">
        <v>1918</v>
      </c>
      <c r="J279" s="15">
        <f t="shared" si="10"/>
        <v>2</v>
      </c>
      <c r="K279" s="15">
        <f t="shared" si="10"/>
        <v>1</v>
      </c>
      <c r="L279" s="4" t="str">
        <f t="shared" si="11"/>
        <v>Y</v>
      </c>
      <c r="M279" s="13">
        <v>1.3721603903033996</v>
      </c>
      <c r="N279" s="5">
        <v>2015</v>
      </c>
      <c r="O279" s="12">
        <v>93.7</v>
      </c>
      <c r="P279" s="5">
        <v>2015</v>
      </c>
      <c r="Q279" s="12" t="s">
        <v>1569</v>
      </c>
      <c r="S279" s="12"/>
      <c r="U279" s="12">
        <v>0</v>
      </c>
      <c r="V279" s="5">
        <v>2015</v>
      </c>
      <c r="W279" s="12">
        <v>0</v>
      </c>
      <c r="X279" s="5">
        <v>2015</v>
      </c>
      <c r="Y279" s="12">
        <v>0</v>
      </c>
      <c r="Z279" s="5">
        <v>2015</v>
      </c>
      <c r="AA279" s="14">
        <v>0</v>
      </c>
      <c r="AB279" s="5">
        <v>2015</v>
      </c>
      <c r="AC279" s="14"/>
    </row>
    <row r="280" spans="1:29" ht="12.75" customHeight="1" x14ac:dyDescent="0.25">
      <c r="A280" s="5" t="s">
        <v>151</v>
      </c>
      <c r="B280" s="5" t="s">
        <v>154</v>
      </c>
      <c r="C280" s="5" t="s">
        <v>153</v>
      </c>
      <c r="D280" s="5" t="s">
        <v>35</v>
      </c>
      <c r="E280" s="5" t="s">
        <v>155</v>
      </c>
      <c r="F280" s="5" t="s">
        <v>152</v>
      </c>
      <c r="G280" s="5">
        <v>1</v>
      </c>
      <c r="H280" s="15">
        <v>2</v>
      </c>
      <c r="I280" s="4" t="s">
        <v>1919</v>
      </c>
      <c r="J280" s="15">
        <f t="shared" si="10"/>
        <v>1</v>
      </c>
      <c r="K280" s="15">
        <f t="shared" si="10"/>
        <v>1</v>
      </c>
      <c r="L280" s="4" t="str">
        <f t="shared" si="11"/>
        <v/>
      </c>
      <c r="M280" s="13">
        <v>0.74197840899897494</v>
      </c>
      <c r="N280" s="5">
        <v>2012</v>
      </c>
      <c r="O280" s="12">
        <v>100</v>
      </c>
      <c r="P280" s="5">
        <v>2012</v>
      </c>
      <c r="Q280" s="12">
        <v>8</v>
      </c>
      <c r="R280" s="5">
        <v>2012</v>
      </c>
      <c r="S280" s="12"/>
      <c r="U280" s="12">
        <v>0</v>
      </c>
      <c r="V280" s="5">
        <v>2012</v>
      </c>
      <c r="W280" s="12">
        <v>49</v>
      </c>
      <c r="X280" s="5">
        <v>2012</v>
      </c>
      <c r="Y280" s="12">
        <v>0</v>
      </c>
      <c r="Z280" s="5">
        <v>2012</v>
      </c>
      <c r="AA280" s="14">
        <v>0</v>
      </c>
      <c r="AB280" s="5">
        <v>2012</v>
      </c>
      <c r="AC280" s="14"/>
    </row>
    <row r="281" spans="1:29" ht="12.75" customHeight="1" x14ac:dyDescent="0.25">
      <c r="A281" s="5" t="s">
        <v>160</v>
      </c>
      <c r="B281" s="5" t="s">
        <v>163</v>
      </c>
      <c r="C281" s="5" t="s">
        <v>162</v>
      </c>
      <c r="D281" s="5" t="s">
        <v>35</v>
      </c>
      <c r="E281" s="5" t="s">
        <v>164</v>
      </c>
      <c r="F281" s="5" t="s">
        <v>161</v>
      </c>
      <c r="G281" s="5">
        <v>1</v>
      </c>
      <c r="H281" s="15">
        <v>1</v>
      </c>
      <c r="I281" s="4"/>
      <c r="J281" s="15">
        <f t="shared" si="10"/>
        <v>2</v>
      </c>
      <c r="K281" s="15">
        <f t="shared" si="10"/>
        <v>2</v>
      </c>
      <c r="L281" s="4" t="str">
        <f t="shared" si="11"/>
        <v>Y</v>
      </c>
      <c r="M281" s="13" t="s">
        <v>1569</v>
      </c>
      <c r="O281" s="12" t="s">
        <v>1569</v>
      </c>
      <c r="Q281" s="12" t="s">
        <v>1569</v>
      </c>
      <c r="S281" s="12"/>
      <c r="U281" s="12" t="s">
        <v>1569</v>
      </c>
      <c r="W281" s="12">
        <v>5</v>
      </c>
      <c r="Y281" s="12" t="s">
        <v>1569</v>
      </c>
      <c r="AA281" s="14" t="s">
        <v>1569</v>
      </c>
      <c r="AC281" s="14"/>
    </row>
    <row r="282" spans="1:29" ht="12.75" customHeight="1" x14ac:dyDescent="0.25">
      <c r="A282" s="5" t="s">
        <v>165</v>
      </c>
      <c r="B282" s="5" t="s">
        <v>163</v>
      </c>
      <c r="C282" s="5" t="s">
        <v>162</v>
      </c>
      <c r="D282" s="5" t="s">
        <v>35</v>
      </c>
      <c r="E282" s="5" t="s">
        <v>167</v>
      </c>
      <c r="F282" s="5" t="s">
        <v>166</v>
      </c>
      <c r="G282" s="5">
        <v>1</v>
      </c>
      <c r="H282" s="15">
        <v>2</v>
      </c>
      <c r="I282" s="4" t="s">
        <v>1918</v>
      </c>
      <c r="J282" s="15">
        <f t="shared" si="10"/>
        <v>1</v>
      </c>
      <c r="K282" s="15">
        <f t="shared" si="10"/>
        <v>2</v>
      </c>
      <c r="L282" s="4" t="str">
        <f t="shared" si="11"/>
        <v>Y</v>
      </c>
      <c r="M282" s="13" t="s">
        <v>1569</v>
      </c>
      <c r="O282" s="12" t="s">
        <v>1569</v>
      </c>
      <c r="Q282" s="12" t="s">
        <v>1569</v>
      </c>
      <c r="S282" s="12"/>
      <c r="U282" s="12">
        <v>0</v>
      </c>
      <c r="W282" s="12">
        <v>10.6</v>
      </c>
      <c r="Y282" s="12">
        <v>0</v>
      </c>
      <c r="AA282" s="14">
        <v>0</v>
      </c>
      <c r="AC282" s="14"/>
    </row>
    <row r="283" spans="1:29" ht="12.75" customHeight="1" x14ac:dyDescent="0.25">
      <c r="A283" s="5" t="s">
        <v>168</v>
      </c>
      <c r="B283" s="5" t="s">
        <v>170</v>
      </c>
      <c r="C283" s="5" t="s">
        <v>169</v>
      </c>
      <c r="D283" s="5" t="s">
        <v>35</v>
      </c>
      <c r="E283" s="5" t="s">
        <v>171</v>
      </c>
      <c r="F283" s="5" t="s">
        <v>3167</v>
      </c>
      <c r="G283" s="5">
        <v>2</v>
      </c>
      <c r="H283" s="15">
        <v>1</v>
      </c>
      <c r="I283" s="4" t="s">
        <v>3169</v>
      </c>
      <c r="J283" s="15">
        <f t="shared" si="10"/>
        <v>1</v>
      </c>
      <c r="K283" s="15">
        <f t="shared" si="10"/>
        <v>1</v>
      </c>
      <c r="L283" s="4" t="str">
        <f t="shared" si="11"/>
        <v/>
      </c>
      <c r="M283" s="13">
        <v>1.4800413175007689</v>
      </c>
      <c r="N283" s="5">
        <v>2015</v>
      </c>
      <c r="O283" s="12">
        <v>100</v>
      </c>
      <c r="P283" s="5">
        <v>2015</v>
      </c>
      <c r="Q283" s="12">
        <v>12.6</v>
      </c>
      <c r="R283" s="5">
        <v>2015</v>
      </c>
      <c r="S283" s="12"/>
      <c r="U283" s="12">
        <v>0</v>
      </c>
      <c r="V283" s="5">
        <v>2015</v>
      </c>
      <c r="W283" s="12">
        <v>49.9</v>
      </c>
      <c r="X283" s="5">
        <v>2015</v>
      </c>
      <c r="Y283" s="12">
        <v>43.471984435797665</v>
      </c>
      <c r="Z283" s="5">
        <v>2015</v>
      </c>
      <c r="AA283" s="14">
        <v>100</v>
      </c>
      <c r="AB283" s="5">
        <v>2015</v>
      </c>
      <c r="AC283" s="14"/>
    </row>
    <row r="284" spans="1:29" ht="12.75" customHeight="1" x14ac:dyDescent="0.25">
      <c r="A284" s="5" t="s">
        <v>172</v>
      </c>
      <c r="B284" s="5" t="s">
        <v>170</v>
      </c>
      <c r="C284" s="5" t="s">
        <v>169</v>
      </c>
      <c r="D284" s="5" t="s">
        <v>35</v>
      </c>
      <c r="E284" s="5" t="s">
        <v>173</v>
      </c>
      <c r="F284" s="5" t="s">
        <v>3168</v>
      </c>
      <c r="G284" s="5">
        <v>2</v>
      </c>
      <c r="H284" s="15">
        <v>1</v>
      </c>
      <c r="I284" s="4" t="s">
        <v>3169</v>
      </c>
      <c r="J284" s="15">
        <f t="shared" si="10"/>
        <v>1</v>
      </c>
      <c r="K284" s="15">
        <f t="shared" si="10"/>
        <v>1</v>
      </c>
      <c r="L284" s="4" t="str">
        <f t="shared" si="11"/>
        <v/>
      </c>
      <c r="M284" s="13">
        <v>1.3801555271467814</v>
      </c>
      <c r="N284" s="5">
        <v>2014</v>
      </c>
      <c r="O284" s="12">
        <v>100</v>
      </c>
      <c r="P284" s="5">
        <v>2014</v>
      </c>
      <c r="Q284" s="12">
        <v>26.400000000000002</v>
      </c>
      <c r="R284" s="5">
        <v>2014</v>
      </c>
      <c r="S284" s="12"/>
      <c r="U284" s="12">
        <v>0</v>
      </c>
      <c r="V284" s="5">
        <v>2014</v>
      </c>
      <c r="W284" s="12">
        <v>72</v>
      </c>
      <c r="X284" s="5">
        <v>2014</v>
      </c>
      <c r="Y284" s="12">
        <v>0</v>
      </c>
      <c r="Z284" s="5">
        <v>2014</v>
      </c>
      <c r="AA284" s="14">
        <v>0</v>
      </c>
      <c r="AB284" s="5">
        <v>2014</v>
      </c>
      <c r="AC284" s="14"/>
    </row>
    <row r="285" spans="1:29" ht="12.75" customHeight="1" x14ac:dyDescent="0.25">
      <c r="A285" s="5" t="s">
        <v>174</v>
      </c>
      <c r="B285" s="5" t="s">
        <v>177</v>
      </c>
      <c r="C285" s="5" t="s">
        <v>176</v>
      </c>
      <c r="D285" s="5" t="s">
        <v>35</v>
      </c>
      <c r="E285" s="5" t="s">
        <v>178</v>
      </c>
      <c r="F285" s="5" t="s">
        <v>175</v>
      </c>
      <c r="G285" s="5">
        <v>2</v>
      </c>
      <c r="H285" s="15">
        <v>1</v>
      </c>
      <c r="I285" s="4"/>
      <c r="J285" s="15">
        <f t="shared" si="10"/>
        <v>1</v>
      </c>
      <c r="K285" s="15">
        <f t="shared" si="10"/>
        <v>1</v>
      </c>
      <c r="L285" s="4" t="str">
        <f t="shared" si="11"/>
        <v/>
      </c>
      <c r="M285" s="13">
        <v>1.0440323867605852</v>
      </c>
      <c r="N285" s="5">
        <v>2015</v>
      </c>
      <c r="O285" s="12">
        <v>100</v>
      </c>
      <c r="P285" s="5">
        <v>2015</v>
      </c>
      <c r="Q285" s="12">
        <v>19.900000000000002</v>
      </c>
      <c r="R285" s="5">
        <v>2015</v>
      </c>
      <c r="S285" s="12"/>
      <c r="U285" s="12">
        <v>0</v>
      </c>
      <c r="V285" s="5">
        <v>2015</v>
      </c>
      <c r="W285" s="12">
        <v>9.67</v>
      </c>
      <c r="X285" s="5">
        <v>2015</v>
      </c>
      <c r="Y285" s="12">
        <v>78.066483926521244</v>
      </c>
      <c r="Z285" s="5">
        <v>2015</v>
      </c>
      <c r="AA285" s="14">
        <v>100</v>
      </c>
      <c r="AB285" s="5">
        <v>2015</v>
      </c>
      <c r="AC285" s="14"/>
    </row>
    <row r="286" spans="1:29" ht="12.75" customHeight="1" x14ac:dyDescent="0.25">
      <c r="A286" s="5" t="s">
        <v>179</v>
      </c>
      <c r="B286" s="5" t="s">
        <v>177</v>
      </c>
      <c r="C286" s="5" t="s">
        <v>176</v>
      </c>
      <c r="D286" s="5" t="s">
        <v>35</v>
      </c>
      <c r="E286" s="5" t="s">
        <v>181</v>
      </c>
      <c r="F286" s="5" t="s">
        <v>180</v>
      </c>
      <c r="G286" s="5">
        <v>2</v>
      </c>
      <c r="H286" s="15">
        <v>1</v>
      </c>
      <c r="I286" s="4"/>
      <c r="J286" s="15">
        <f t="shared" si="10"/>
        <v>1</v>
      </c>
      <c r="K286" s="15">
        <f t="shared" si="10"/>
        <v>1</v>
      </c>
      <c r="L286" s="4" t="str">
        <f t="shared" si="11"/>
        <v/>
      </c>
      <c r="M286" s="13">
        <v>0.9903789478033872</v>
      </c>
      <c r="N286" s="5">
        <v>2015</v>
      </c>
      <c r="O286" s="12">
        <v>100</v>
      </c>
      <c r="P286" s="5">
        <v>2015</v>
      </c>
      <c r="Q286" s="12">
        <v>13.399999999999999</v>
      </c>
      <c r="R286" s="5">
        <v>2015</v>
      </c>
      <c r="S286" s="12"/>
      <c r="U286" s="12">
        <v>0</v>
      </c>
      <c r="V286" s="5">
        <v>2015</v>
      </c>
      <c r="W286" s="12">
        <v>14.89</v>
      </c>
      <c r="X286" s="5">
        <v>2015</v>
      </c>
      <c r="Y286" s="12">
        <v>72.602795698924737</v>
      </c>
      <c r="Z286" s="5">
        <v>2015</v>
      </c>
      <c r="AA286" s="14">
        <v>100</v>
      </c>
      <c r="AB286" s="5">
        <v>2015</v>
      </c>
      <c r="AC286" s="14"/>
    </row>
    <row r="287" spans="1:29" ht="12.75" customHeight="1" x14ac:dyDescent="0.25">
      <c r="A287" s="5" t="s">
        <v>182</v>
      </c>
      <c r="B287" s="5" t="s">
        <v>177</v>
      </c>
      <c r="C287" s="5" t="s">
        <v>176</v>
      </c>
      <c r="D287" s="5" t="s">
        <v>35</v>
      </c>
      <c r="E287" s="5" t="s">
        <v>184</v>
      </c>
      <c r="F287" s="5" t="s">
        <v>183</v>
      </c>
      <c r="G287" s="5">
        <v>2</v>
      </c>
      <c r="H287" s="15">
        <v>1</v>
      </c>
      <c r="I287" s="4"/>
      <c r="J287" s="15">
        <f t="shared" si="10"/>
        <v>1</v>
      </c>
      <c r="K287" s="15">
        <f t="shared" si="10"/>
        <v>1</v>
      </c>
      <c r="L287" s="4" t="str">
        <f t="shared" si="11"/>
        <v/>
      </c>
      <c r="M287" s="13">
        <v>0.84992489754541689</v>
      </c>
      <c r="N287" s="5">
        <v>2015</v>
      </c>
      <c r="O287" s="12">
        <v>100</v>
      </c>
      <c r="P287" s="5">
        <v>2015</v>
      </c>
      <c r="Q287" s="12">
        <v>31.5</v>
      </c>
      <c r="R287" s="5">
        <v>2015</v>
      </c>
      <c r="S287" s="12"/>
      <c r="U287" s="12">
        <v>0</v>
      </c>
      <c r="V287" s="5">
        <v>2015</v>
      </c>
      <c r="W287" s="12">
        <v>15.01</v>
      </c>
      <c r="X287" s="5">
        <v>2015</v>
      </c>
      <c r="Y287" s="12">
        <v>81.495631256054239</v>
      </c>
      <c r="Z287" s="5">
        <v>2015</v>
      </c>
      <c r="AA287" s="14">
        <v>100</v>
      </c>
      <c r="AB287" s="5">
        <v>2015</v>
      </c>
      <c r="AC287" s="14"/>
    </row>
    <row r="288" spans="1:29" ht="12.75" customHeight="1" x14ac:dyDescent="0.25">
      <c r="A288" s="5" t="s">
        <v>185</v>
      </c>
      <c r="B288" s="5" t="s">
        <v>177</v>
      </c>
      <c r="C288" s="5" t="s">
        <v>176</v>
      </c>
      <c r="D288" s="5" t="s">
        <v>35</v>
      </c>
      <c r="E288" s="5" t="s">
        <v>187</v>
      </c>
      <c r="F288" s="5" t="s">
        <v>186</v>
      </c>
      <c r="G288" s="5">
        <v>2</v>
      </c>
      <c r="H288" s="15">
        <v>1</v>
      </c>
      <c r="I288" s="4"/>
      <c r="J288" s="15">
        <f t="shared" si="10"/>
        <v>1</v>
      </c>
      <c r="K288" s="15">
        <f t="shared" si="10"/>
        <v>1</v>
      </c>
      <c r="L288" s="4" t="str">
        <f t="shared" si="11"/>
        <v/>
      </c>
      <c r="M288" s="13">
        <v>1.0698283330008198</v>
      </c>
      <c r="N288" s="5">
        <v>2015</v>
      </c>
      <c r="O288" s="12">
        <v>100</v>
      </c>
      <c r="P288" s="5">
        <v>2015</v>
      </c>
      <c r="Q288" s="12">
        <v>15.1</v>
      </c>
      <c r="R288" s="5">
        <v>2015</v>
      </c>
      <c r="S288" s="12"/>
      <c r="U288" s="12">
        <v>0.39409510290986521</v>
      </c>
      <c r="V288" s="5">
        <v>2015</v>
      </c>
      <c r="W288" s="12">
        <v>24.28</v>
      </c>
      <c r="X288" s="5">
        <v>2015</v>
      </c>
      <c r="Y288" s="12">
        <v>68.214279630943935</v>
      </c>
      <c r="Z288" s="5">
        <v>2015</v>
      </c>
      <c r="AA288" s="14">
        <v>100</v>
      </c>
      <c r="AB288" s="5">
        <v>2015</v>
      </c>
      <c r="AC288" s="14"/>
    </row>
    <row r="289" spans="1:29" ht="12.75" customHeight="1" x14ac:dyDescent="0.25">
      <c r="A289" s="5" t="s">
        <v>188</v>
      </c>
      <c r="B289" s="5" t="s">
        <v>177</v>
      </c>
      <c r="C289" s="5" t="s">
        <v>176</v>
      </c>
      <c r="D289" s="5" t="s">
        <v>35</v>
      </c>
      <c r="E289" s="5" t="s">
        <v>190</v>
      </c>
      <c r="F289" s="5" t="s">
        <v>189</v>
      </c>
      <c r="G289" s="5">
        <v>2</v>
      </c>
      <c r="H289" s="15">
        <v>1</v>
      </c>
      <c r="I289" s="4"/>
      <c r="J289" s="15">
        <f t="shared" si="10"/>
        <v>1</v>
      </c>
      <c r="K289" s="15">
        <f t="shared" si="10"/>
        <v>1</v>
      </c>
      <c r="L289" s="4" t="str">
        <f t="shared" si="11"/>
        <v/>
      </c>
      <c r="M289" s="13">
        <v>1.1535350365427564</v>
      </c>
      <c r="N289" s="5">
        <v>2015</v>
      </c>
      <c r="O289" s="12">
        <v>100</v>
      </c>
      <c r="P289" s="5">
        <v>2015</v>
      </c>
      <c r="Q289" s="12">
        <v>8.7087087087087074</v>
      </c>
      <c r="R289" s="5">
        <v>2015</v>
      </c>
      <c r="S289" s="12"/>
      <c r="U289" s="12">
        <v>0</v>
      </c>
      <c r="V289" s="5">
        <v>2015</v>
      </c>
      <c r="W289" s="12">
        <v>25.38</v>
      </c>
      <c r="X289" s="5">
        <v>2015</v>
      </c>
      <c r="Y289" s="12">
        <v>64.916322181484887</v>
      </c>
      <c r="Z289" s="5">
        <v>2015</v>
      </c>
      <c r="AA289" s="14">
        <v>100</v>
      </c>
      <c r="AB289" s="5">
        <v>2015</v>
      </c>
      <c r="AC289" s="14"/>
    </row>
    <row r="290" spans="1:29" ht="12.75" customHeight="1" x14ac:dyDescent="0.25">
      <c r="A290" s="5" t="s">
        <v>191</v>
      </c>
      <c r="B290" s="5" t="s">
        <v>177</v>
      </c>
      <c r="C290" s="5" t="s">
        <v>176</v>
      </c>
      <c r="D290" s="5" t="s">
        <v>35</v>
      </c>
      <c r="E290" s="5" t="s">
        <v>193</v>
      </c>
      <c r="F290" s="5" t="s">
        <v>192</v>
      </c>
      <c r="G290" s="5">
        <v>2</v>
      </c>
      <c r="H290" s="15">
        <v>1</v>
      </c>
      <c r="I290" s="4"/>
      <c r="J290" s="15">
        <f t="shared" si="10"/>
        <v>1</v>
      </c>
      <c r="K290" s="15">
        <f t="shared" si="10"/>
        <v>1</v>
      </c>
      <c r="L290" s="4" t="str">
        <f t="shared" si="11"/>
        <v/>
      </c>
      <c r="M290" s="13">
        <v>0.86876682987766551</v>
      </c>
      <c r="N290" s="5">
        <v>2015</v>
      </c>
      <c r="O290" s="12">
        <v>100</v>
      </c>
      <c r="P290" s="5">
        <v>2015</v>
      </c>
      <c r="Q290" s="12">
        <v>11.88</v>
      </c>
      <c r="R290" s="5">
        <v>2015</v>
      </c>
      <c r="S290" s="12"/>
      <c r="U290" s="12">
        <v>0</v>
      </c>
      <c r="V290" s="5">
        <v>2015</v>
      </c>
      <c r="W290" s="12">
        <v>25.542999999999999</v>
      </c>
      <c r="X290" s="5">
        <v>2015</v>
      </c>
      <c r="Y290" s="12">
        <v>65.553296722659468</v>
      </c>
      <c r="Z290" s="5">
        <v>2015</v>
      </c>
      <c r="AA290" s="14">
        <v>100</v>
      </c>
      <c r="AB290" s="5">
        <v>2015</v>
      </c>
      <c r="AC290" s="14"/>
    </row>
    <row r="291" spans="1:29" ht="12.75" customHeight="1" x14ac:dyDescent="0.25">
      <c r="A291" s="5" t="s">
        <v>1189</v>
      </c>
      <c r="B291" s="5" t="s">
        <v>1192</v>
      </c>
      <c r="C291" s="5" t="s">
        <v>1191</v>
      </c>
      <c r="D291" s="5" t="s">
        <v>1038</v>
      </c>
      <c r="E291" s="5" t="s">
        <v>1193</v>
      </c>
      <c r="F291" s="5" t="s">
        <v>1190</v>
      </c>
      <c r="G291" s="5">
        <v>1</v>
      </c>
      <c r="H291" s="15">
        <v>1</v>
      </c>
      <c r="I291" s="4" t="s">
        <v>3170</v>
      </c>
      <c r="J291" s="15">
        <f t="shared" si="10"/>
        <v>2</v>
      </c>
      <c r="K291" s="15">
        <f t="shared" si="10"/>
        <v>2</v>
      </c>
      <c r="L291" s="4" t="str">
        <f t="shared" si="11"/>
        <v>Y</v>
      </c>
      <c r="M291" s="13">
        <v>1.1379166666666667</v>
      </c>
      <c r="N291" s="5">
        <v>2015</v>
      </c>
      <c r="O291" s="12">
        <v>100</v>
      </c>
      <c r="P291" s="5">
        <v>2015</v>
      </c>
      <c r="Q291" s="12">
        <v>16</v>
      </c>
      <c r="R291" s="5">
        <v>2015</v>
      </c>
      <c r="S291" s="12"/>
      <c r="U291" s="12">
        <v>0</v>
      </c>
      <c r="V291" s="5">
        <v>2015</v>
      </c>
      <c r="W291" s="12">
        <v>0</v>
      </c>
      <c r="X291" s="5">
        <v>2015</v>
      </c>
      <c r="Y291" s="12">
        <v>0</v>
      </c>
      <c r="Z291" s="5">
        <v>2015</v>
      </c>
      <c r="AA291" s="14">
        <v>90</v>
      </c>
      <c r="AB291" s="5">
        <v>2015</v>
      </c>
      <c r="AC291" s="14"/>
    </row>
    <row r="292" spans="1:29" ht="12.75" customHeight="1" x14ac:dyDescent="0.25">
      <c r="A292" s="5" t="s">
        <v>1194</v>
      </c>
      <c r="B292" s="5" t="s">
        <v>1197</v>
      </c>
      <c r="C292" s="5" t="s">
        <v>1196</v>
      </c>
      <c r="D292" s="5" t="s">
        <v>1038</v>
      </c>
      <c r="E292" s="5" t="s">
        <v>1198</v>
      </c>
      <c r="F292" s="5" t="s">
        <v>1195</v>
      </c>
      <c r="G292" s="5">
        <v>2</v>
      </c>
      <c r="H292" s="15">
        <v>1</v>
      </c>
      <c r="I292" s="4"/>
      <c r="J292" s="15">
        <f t="shared" si="10"/>
        <v>1</v>
      </c>
      <c r="K292" s="15">
        <f t="shared" si="10"/>
        <v>1</v>
      </c>
      <c r="L292" s="4" t="str">
        <f t="shared" si="11"/>
        <v/>
      </c>
      <c r="M292" s="13">
        <v>0.9930285424207892</v>
      </c>
      <c r="N292" s="5">
        <v>2015</v>
      </c>
      <c r="O292" s="12">
        <v>100</v>
      </c>
      <c r="P292" s="5">
        <v>2015</v>
      </c>
      <c r="Q292" s="12">
        <v>8.3000000000000007</v>
      </c>
      <c r="R292" s="5">
        <v>2015</v>
      </c>
      <c r="S292" s="12"/>
      <c r="U292" s="12">
        <v>0</v>
      </c>
      <c r="V292" s="5">
        <v>2015</v>
      </c>
      <c r="W292" s="12">
        <v>0</v>
      </c>
      <c r="X292" s="5">
        <v>2015</v>
      </c>
      <c r="Y292" s="12">
        <v>0</v>
      </c>
      <c r="Z292" s="5">
        <v>2015</v>
      </c>
      <c r="AA292" s="14">
        <v>0</v>
      </c>
      <c r="AB292" s="5">
        <v>2015</v>
      </c>
      <c r="AC292" s="14"/>
    </row>
    <row r="293" spans="1:29" ht="12.75" customHeight="1" x14ac:dyDescent="0.25">
      <c r="A293" s="5" t="s">
        <v>1199</v>
      </c>
      <c r="B293" s="5" t="s">
        <v>1197</v>
      </c>
      <c r="C293" s="5" t="s">
        <v>1196</v>
      </c>
      <c r="D293" s="5" t="s">
        <v>1038</v>
      </c>
      <c r="E293" s="5" t="s">
        <v>1201</v>
      </c>
      <c r="F293" s="5" t="s">
        <v>1200</v>
      </c>
      <c r="G293" s="5">
        <v>2</v>
      </c>
      <c r="H293" s="15">
        <v>2</v>
      </c>
      <c r="I293" s="4" t="s">
        <v>1921</v>
      </c>
      <c r="J293" s="15">
        <f t="shared" si="10"/>
        <v>1</v>
      </c>
      <c r="K293" s="15">
        <f t="shared" si="10"/>
        <v>1</v>
      </c>
      <c r="L293" s="4" t="str">
        <f t="shared" si="11"/>
        <v/>
      </c>
      <c r="M293" s="13" t="s">
        <v>1569</v>
      </c>
      <c r="O293" s="12">
        <v>77</v>
      </c>
      <c r="Q293" s="12" t="s">
        <v>1569</v>
      </c>
      <c r="S293" s="12"/>
      <c r="U293" s="12" t="s">
        <v>1569</v>
      </c>
      <c r="W293" s="12" t="s">
        <v>1569</v>
      </c>
      <c r="Y293" s="12" t="s">
        <v>1569</v>
      </c>
      <c r="AA293" s="14" t="s">
        <v>1569</v>
      </c>
      <c r="AC293" s="14"/>
    </row>
    <row r="294" spans="1:29" ht="12.75" customHeight="1" x14ac:dyDescent="0.25">
      <c r="A294" s="5" t="s">
        <v>849</v>
      </c>
      <c r="B294" s="5" t="s">
        <v>13</v>
      </c>
      <c r="C294" s="5" t="s">
        <v>851</v>
      </c>
      <c r="D294" s="5" t="s">
        <v>620</v>
      </c>
      <c r="E294" s="5" t="s">
        <v>16</v>
      </c>
      <c r="F294" s="5" t="s">
        <v>850</v>
      </c>
      <c r="G294" s="5">
        <v>1</v>
      </c>
      <c r="H294" s="15">
        <v>1</v>
      </c>
      <c r="I294" s="4"/>
      <c r="J294" s="15">
        <f t="shared" si="10"/>
        <v>4</v>
      </c>
      <c r="K294" s="15">
        <f t="shared" si="10"/>
        <v>4</v>
      </c>
      <c r="L294" s="4" t="str">
        <f t="shared" si="11"/>
        <v>Y</v>
      </c>
      <c r="M294" s="13">
        <v>0.74524590163934434</v>
      </c>
      <c r="N294" s="5">
        <v>2013</v>
      </c>
      <c r="O294" s="12">
        <v>50</v>
      </c>
      <c r="P294" s="5">
        <v>2013</v>
      </c>
      <c r="Q294" s="12">
        <v>16.116116116116117</v>
      </c>
      <c r="R294" s="5">
        <v>2013</v>
      </c>
      <c r="S294" s="12"/>
      <c r="U294" s="12">
        <v>0</v>
      </c>
      <c r="V294" s="5">
        <v>2013</v>
      </c>
      <c r="W294" s="12">
        <v>0</v>
      </c>
      <c r="X294" s="5">
        <v>2013</v>
      </c>
      <c r="Y294" s="12">
        <v>0</v>
      </c>
      <c r="Z294" s="5">
        <v>2013</v>
      </c>
      <c r="AA294" s="14">
        <v>0</v>
      </c>
      <c r="AB294" s="5">
        <v>2013</v>
      </c>
      <c r="AC294" s="14"/>
    </row>
    <row r="295" spans="1:29" ht="12.75" customHeight="1" x14ac:dyDescent="0.25">
      <c r="A295" s="5" t="s">
        <v>852</v>
      </c>
      <c r="B295" s="5" t="s">
        <v>13</v>
      </c>
      <c r="C295" s="5" t="s">
        <v>851</v>
      </c>
      <c r="D295" s="5" t="s">
        <v>620</v>
      </c>
      <c r="E295" s="5" t="s">
        <v>1579</v>
      </c>
      <c r="F295" s="5" t="s">
        <v>853</v>
      </c>
      <c r="G295" s="5">
        <v>1</v>
      </c>
      <c r="H295" s="15">
        <v>3</v>
      </c>
      <c r="I295" s="4" t="s">
        <v>3171</v>
      </c>
      <c r="J295" s="15">
        <f t="shared" si="10"/>
        <v>1</v>
      </c>
      <c r="K295" s="15">
        <f t="shared" si="10"/>
        <v>1</v>
      </c>
      <c r="L295" s="4" t="str">
        <f t="shared" si="11"/>
        <v/>
      </c>
      <c r="M295" s="13"/>
      <c r="O295" s="12">
        <v>45</v>
      </c>
      <c r="P295" s="5">
        <v>2005</v>
      </c>
      <c r="Q295" s="12" t="s">
        <v>1569</v>
      </c>
      <c r="S295" s="12"/>
      <c r="U295" s="12">
        <v>0</v>
      </c>
      <c r="V295" s="5">
        <v>2005</v>
      </c>
      <c r="W295" s="12">
        <v>0</v>
      </c>
      <c r="X295" s="5">
        <v>2005</v>
      </c>
      <c r="Y295" s="12">
        <v>0</v>
      </c>
      <c r="Z295" s="5">
        <v>2005</v>
      </c>
      <c r="AA295" s="14">
        <v>0</v>
      </c>
      <c r="AB295" s="5">
        <v>2005</v>
      </c>
      <c r="AC295" s="14"/>
    </row>
    <row r="296" spans="1:29" ht="12.75" customHeight="1" x14ac:dyDescent="0.25">
      <c r="A296" s="5" t="s">
        <v>854</v>
      </c>
      <c r="B296" s="5" t="s">
        <v>856</v>
      </c>
      <c r="C296" s="5" t="s">
        <v>855</v>
      </c>
      <c r="D296" s="5" t="s">
        <v>620</v>
      </c>
      <c r="E296" s="5" t="s">
        <v>857</v>
      </c>
      <c r="F296" s="5" t="s">
        <v>855</v>
      </c>
      <c r="G296" s="5">
        <v>0</v>
      </c>
      <c r="H296" s="15">
        <v>1</v>
      </c>
      <c r="I296" s="4"/>
      <c r="J296" s="15">
        <f t="shared" si="10"/>
        <v>1</v>
      </c>
      <c r="K296" s="15">
        <f t="shared" si="10"/>
        <v>1</v>
      </c>
      <c r="L296" s="4" t="str">
        <f t="shared" si="11"/>
        <v/>
      </c>
      <c r="M296" s="13">
        <v>0.5</v>
      </c>
      <c r="N296" s="5">
        <v>2015</v>
      </c>
      <c r="O296" s="12">
        <v>38</v>
      </c>
      <c r="P296" s="5">
        <v>2015</v>
      </c>
      <c r="Q296" s="12">
        <v>6.593406593406594</v>
      </c>
      <c r="R296" s="5">
        <v>2015</v>
      </c>
      <c r="S296" s="12"/>
      <c r="U296" s="12">
        <v>0</v>
      </c>
      <c r="V296" s="5">
        <v>2015</v>
      </c>
      <c r="W296" s="12">
        <v>0</v>
      </c>
      <c r="X296" s="5">
        <v>2015</v>
      </c>
      <c r="Y296" s="12">
        <v>0</v>
      </c>
      <c r="Z296" s="5">
        <v>2015</v>
      </c>
      <c r="AA296" s="14">
        <v>0</v>
      </c>
      <c r="AB296" s="5">
        <v>2015</v>
      </c>
      <c r="AC296" s="14"/>
    </row>
    <row r="297" spans="1:29" ht="12.75" customHeight="1" x14ac:dyDescent="0.25">
      <c r="A297" s="5" t="s">
        <v>194</v>
      </c>
      <c r="B297" s="5" t="s">
        <v>1661</v>
      </c>
      <c r="C297" s="5" t="s">
        <v>196</v>
      </c>
      <c r="D297" s="5" t="s">
        <v>35</v>
      </c>
      <c r="E297" s="5" t="s">
        <v>197</v>
      </c>
      <c r="F297" s="5" t="s">
        <v>195</v>
      </c>
      <c r="G297" s="5">
        <v>1</v>
      </c>
      <c r="H297" s="15">
        <v>1</v>
      </c>
      <c r="I297" s="4" t="s">
        <v>3172</v>
      </c>
      <c r="J297" s="15">
        <f t="shared" si="10"/>
        <v>1</v>
      </c>
      <c r="K297" s="15">
        <f t="shared" si="10"/>
        <v>1</v>
      </c>
      <c r="L297" s="4" t="str">
        <f t="shared" si="11"/>
        <v/>
      </c>
      <c r="M297" s="13">
        <v>0.90052920423363381</v>
      </c>
      <c r="N297" s="5">
        <v>2012</v>
      </c>
      <c r="O297" s="12" t="s">
        <v>1569</v>
      </c>
      <c r="Q297" s="12">
        <v>5.8999999999999995</v>
      </c>
      <c r="R297" s="5">
        <v>2012</v>
      </c>
      <c r="S297" s="12"/>
      <c r="U297" s="12">
        <v>29</v>
      </c>
      <c r="V297" s="5">
        <v>2012</v>
      </c>
      <c r="W297" s="12">
        <v>36</v>
      </c>
      <c r="X297" s="5">
        <v>2012</v>
      </c>
      <c r="Y297" s="12">
        <v>8</v>
      </c>
      <c r="Z297" s="5">
        <v>2012</v>
      </c>
      <c r="AA297" s="14">
        <v>100</v>
      </c>
      <c r="AB297" s="5">
        <v>2012</v>
      </c>
      <c r="AC297" s="14"/>
    </row>
    <row r="298" spans="1:29" ht="12.75" customHeight="1" x14ac:dyDescent="0.25">
      <c r="A298" s="5" t="s">
        <v>858</v>
      </c>
      <c r="B298" s="5" t="s">
        <v>860</v>
      </c>
      <c r="C298" s="5" t="s">
        <v>1715</v>
      </c>
      <c r="D298" s="5" t="s">
        <v>620</v>
      </c>
      <c r="E298" s="5" t="s">
        <v>861</v>
      </c>
      <c r="F298" s="5" t="s">
        <v>859</v>
      </c>
      <c r="G298" s="5">
        <v>2</v>
      </c>
      <c r="H298" s="15">
        <v>1</v>
      </c>
      <c r="I298" s="4"/>
      <c r="J298" s="15">
        <f t="shared" si="10"/>
        <v>1</v>
      </c>
      <c r="K298" s="15">
        <f t="shared" si="10"/>
        <v>1</v>
      </c>
      <c r="L298" s="4" t="str">
        <f t="shared" si="11"/>
        <v/>
      </c>
      <c r="M298" s="13">
        <v>0.82178084474505386</v>
      </c>
      <c r="N298" s="5">
        <v>2011</v>
      </c>
      <c r="O298" s="12" t="s">
        <v>1569</v>
      </c>
      <c r="Q298" s="12" t="s">
        <v>1569</v>
      </c>
      <c r="S298" s="12"/>
      <c r="U298" s="12">
        <v>0</v>
      </c>
      <c r="V298" s="5">
        <v>2011</v>
      </c>
      <c r="W298" s="12">
        <v>0</v>
      </c>
      <c r="X298" s="5">
        <v>2011</v>
      </c>
      <c r="Y298" s="12">
        <v>0</v>
      </c>
      <c r="Z298" s="5">
        <v>2011</v>
      </c>
      <c r="AA298" s="14">
        <v>0</v>
      </c>
      <c r="AB298" s="5">
        <v>2011</v>
      </c>
      <c r="AC298" s="14"/>
    </row>
    <row r="299" spans="1:29" ht="12.75" customHeight="1" x14ac:dyDescent="0.25">
      <c r="A299" s="5" t="s">
        <v>862</v>
      </c>
      <c r="B299" s="5" t="s">
        <v>860</v>
      </c>
      <c r="C299" s="5" t="s">
        <v>1715</v>
      </c>
      <c r="D299" s="5" t="s">
        <v>620</v>
      </c>
      <c r="E299" s="5" t="s">
        <v>864</v>
      </c>
      <c r="F299" s="5" t="s">
        <v>863</v>
      </c>
      <c r="G299" s="5">
        <v>2</v>
      </c>
      <c r="H299" s="15">
        <v>1</v>
      </c>
      <c r="I299" s="4"/>
      <c r="J299" s="15">
        <f t="shared" si="10"/>
        <v>1</v>
      </c>
      <c r="K299" s="15">
        <f t="shared" si="10"/>
        <v>1</v>
      </c>
      <c r="L299" s="4" t="str">
        <f t="shared" si="11"/>
        <v/>
      </c>
      <c r="M299" s="13">
        <v>1.7081278538812783</v>
      </c>
      <c r="N299" s="5">
        <v>2015</v>
      </c>
      <c r="O299" s="12">
        <v>100</v>
      </c>
      <c r="P299" s="5">
        <v>2015</v>
      </c>
      <c r="Q299" s="12">
        <v>14.78</v>
      </c>
      <c r="R299" s="5">
        <v>2015</v>
      </c>
      <c r="S299" s="12"/>
      <c r="U299" s="12">
        <v>0</v>
      </c>
      <c r="V299" s="5">
        <v>2015</v>
      </c>
      <c r="W299" s="12">
        <v>0</v>
      </c>
      <c r="X299" s="5">
        <v>2015</v>
      </c>
      <c r="Y299" s="12">
        <v>0</v>
      </c>
      <c r="Z299" s="5">
        <v>2015</v>
      </c>
      <c r="AA299" s="14">
        <v>88.888888888888886</v>
      </c>
      <c r="AB299" s="5">
        <v>2015</v>
      </c>
      <c r="AC299" s="14"/>
    </row>
    <row r="300" spans="1:29" ht="12.75" customHeight="1" x14ac:dyDescent="0.25">
      <c r="A300" s="5" t="s">
        <v>198</v>
      </c>
      <c r="B300" s="5" t="s">
        <v>200</v>
      </c>
      <c r="C300" s="5" t="s">
        <v>199</v>
      </c>
      <c r="D300" s="5" t="s">
        <v>35</v>
      </c>
      <c r="E300" s="5" t="s">
        <v>201</v>
      </c>
      <c r="F300" s="5" t="s">
        <v>199</v>
      </c>
      <c r="G300" s="5">
        <v>0</v>
      </c>
      <c r="H300" s="15">
        <v>2</v>
      </c>
      <c r="I300" s="4" t="s">
        <v>1922</v>
      </c>
      <c r="J300" s="15">
        <f t="shared" si="10"/>
        <v>1</v>
      </c>
      <c r="K300" s="15">
        <f t="shared" si="10"/>
        <v>1</v>
      </c>
      <c r="L300" s="4" t="str">
        <f t="shared" si="11"/>
        <v/>
      </c>
      <c r="M300" s="13" t="s">
        <v>1569</v>
      </c>
      <c r="O300" s="12">
        <v>100</v>
      </c>
      <c r="Q300" s="12" t="s">
        <v>1569</v>
      </c>
      <c r="S300" s="12"/>
      <c r="U300" s="12">
        <v>0</v>
      </c>
      <c r="W300" s="12">
        <v>0</v>
      </c>
      <c r="Y300" s="12">
        <v>0</v>
      </c>
      <c r="AA300" s="14">
        <v>0</v>
      </c>
      <c r="AC300" s="14"/>
    </row>
    <row r="301" spans="1:29" ht="12.75" customHeight="1" x14ac:dyDescent="0.25">
      <c r="A301" s="5" t="s">
        <v>865</v>
      </c>
      <c r="B301" s="5" t="s">
        <v>1466</v>
      </c>
      <c r="C301" s="5" t="s">
        <v>867</v>
      </c>
      <c r="D301" s="5" t="s">
        <v>620</v>
      </c>
      <c r="E301" s="5" t="s">
        <v>868</v>
      </c>
      <c r="F301" s="5" t="s">
        <v>866</v>
      </c>
      <c r="G301" s="5">
        <v>1</v>
      </c>
      <c r="H301" s="15">
        <v>1</v>
      </c>
      <c r="I301" s="4"/>
      <c r="J301" s="15">
        <f t="shared" si="10"/>
        <v>3</v>
      </c>
      <c r="K301" s="15">
        <f t="shared" si="10"/>
        <v>2</v>
      </c>
      <c r="L301" s="4" t="str">
        <f t="shared" si="11"/>
        <v>Y</v>
      </c>
      <c r="M301" s="13">
        <v>1.7252355689286563</v>
      </c>
      <c r="N301" s="5">
        <v>2015</v>
      </c>
      <c r="O301" s="12">
        <v>100</v>
      </c>
      <c r="P301" s="5">
        <v>2015</v>
      </c>
      <c r="Q301" s="12">
        <v>7.0000000000000009</v>
      </c>
      <c r="R301" s="5">
        <v>2015</v>
      </c>
      <c r="S301" s="12"/>
      <c r="U301" s="12" t="s">
        <v>1569</v>
      </c>
      <c r="W301" s="12" t="s">
        <v>1569</v>
      </c>
      <c r="Y301" s="12" t="s">
        <v>1569</v>
      </c>
      <c r="AA301" s="14" t="s">
        <v>1569</v>
      </c>
      <c r="AC301" s="14"/>
    </row>
    <row r="302" spans="1:29" ht="12.75" customHeight="1" x14ac:dyDescent="0.25">
      <c r="A302" s="5" t="s">
        <v>869</v>
      </c>
      <c r="B302" s="5" t="s">
        <v>1466</v>
      </c>
      <c r="C302" s="5" t="s">
        <v>867</v>
      </c>
      <c r="D302" s="5" t="s">
        <v>620</v>
      </c>
      <c r="E302" s="5" t="s">
        <v>871</v>
      </c>
      <c r="F302" s="5" t="s">
        <v>870</v>
      </c>
      <c r="G302" s="5">
        <v>1</v>
      </c>
      <c r="H302" s="15">
        <v>2</v>
      </c>
      <c r="I302" s="4" t="s">
        <v>1923</v>
      </c>
      <c r="J302" s="15">
        <f t="shared" si="10"/>
        <v>1</v>
      </c>
      <c r="K302" s="15">
        <f t="shared" si="10"/>
        <v>1</v>
      </c>
      <c r="L302" s="4" t="str">
        <f t="shared" si="11"/>
        <v/>
      </c>
      <c r="M302" s="13">
        <v>3.0390646639486465</v>
      </c>
      <c r="N302" s="5">
        <v>2015</v>
      </c>
      <c r="O302" s="12">
        <v>80</v>
      </c>
      <c r="P302" s="5">
        <v>2015</v>
      </c>
      <c r="Q302" s="12">
        <v>13.111311131113112</v>
      </c>
      <c r="R302" s="5">
        <v>2015</v>
      </c>
      <c r="S302" s="12"/>
      <c r="U302" s="12">
        <v>0</v>
      </c>
      <c r="V302" s="5">
        <v>2015</v>
      </c>
      <c r="W302" s="12">
        <v>0</v>
      </c>
      <c r="X302" s="5">
        <v>2015</v>
      </c>
      <c r="Y302" s="12">
        <v>0</v>
      </c>
      <c r="Z302" s="5">
        <v>2015</v>
      </c>
      <c r="AA302" s="14">
        <v>0</v>
      </c>
      <c r="AB302" s="5">
        <v>2015</v>
      </c>
      <c r="AC302" s="14"/>
    </row>
    <row r="303" spans="1:29" ht="12.75" customHeight="1" x14ac:dyDescent="0.25">
      <c r="A303" s="5" t="s">
        <v>872</v>
      </c>
      <c r="B303" s="5" t="s">
        <v>1631</v>
      </c>
      <c r="C303" s="5" t="s">
        <v>874</v>
      </c>
      <c r="D303" s="5" t="s">
        <v>620</v>
      </c>
      <c r="E303" s="5" t="s">
        <v>875</v>
      </c>
      <c r="F303" s="5" t="s">
        <v>873</v>
      </c>
      <c r="G303" s="5">
        <v>1</v>
      </c>
      <c r="H303" s="15">
        <v>1</v>
      </c>
      <c r="I303" s="4"/>
      <c r="J303" s="15">
        <f t="shared" si="10"/>
        <v>1</v>
      </c>
      <c r="K303" s="15">
        <f t="shared" si="10"/>
        <v>1</v>
      </c>
      <c r="L303" s="4" t="str">
        <f t="shared" si="11"/>
        <v/>
      </c>
      <c r="M303" s="13">
        <v>0.63891675025075223</v>
      </c>
      <c r="N303" s="5">
        <v>2011</v>
      </c>
      <c r="O303" s="12">
        <v>48</v>
      </c>
      <c r="P303" s="5">
        <v>2011</v>
      </c>
      <c r="Q303" s="12">
        <v>12</v>
      </c>
      <c r="R303" s="5">
        <v>2011</v>
      </c>
      <c r="S303" s="12"/>
      <c r="U303" s="12">
        <v>0</v>
      </c>
      <c r="V303" s="5">
        <v>2011</v>
      </c>
      <c r="W303" s="12">
        <v>0</v>
      </c>
      <c r="X303" s="5">
        <v>2011</v>
      </c>
      <c r="Y303" s="12">
        <v>0</v>
      </c>
      <c r="Z303" s="5">
        <v>2011</v>
      </c>
      <c r="AA303" s="14">
        <v>55.555555555555557</v>
      </c>
      <c r="AB303" s="5">
        <v>2011</v>
      </c>
      <c r="AC303" s="14"/>
    </row>
    <row r="304" spans="1:29" ht="12.75" customHeight="1" x14ac:dyDescent="0.25">
      <c r="A304" s="5" t="s">
        <v>202</v>
      </c>
      <c r="B304" s="5" t="s">
        <v>205</v>
      </c>
      <c r="C304" s="5" t="s">
        <v>204</v>
      </c>
      <c r="D304" s="5" t="s">
        <v>35</v>
      </c>
      <c r="E304" s="5" t="s">
        <v>206</v>
      </c>
      <c r="F304" s="5" t="s">
        <v>203</v>
      </c>
      <c r="G304" s="5">
        <v>2</v>
      </c>
      <c r="H304" s="15">
        <v>2</v>
      </c>
      <c r="I304" s="4" t="s">
        <v>1900</v>
      </c>
      <c r="J304" s="15">
        <f t="shared" si="10"/>
        <v>1</v>
      </c>
      <c r="K304" s="15">
        <f t="shared" si="10"/>
        <v>1</v>
      </c>
      <c r="L304" s="4" t="str">
        <f t="shared" si="11"/>
        <v/>
      </c>
      <c r="M304" s="13" t="s">
        <v>1569</v>
      </c>
      <c r="O304" s="12">
        <v>95</v>
      </c>
      <c r="Q304" s="12">
        <v>9.0909090909090917</v>
      </c>
      <c r="S304" s="12"/>
      <c r="U304" s="12" t="s">
        <v>1569</v>
      </c>
      <c r="W304" s="12" t="s">
        <v>1569</v>
      </c>
      <c r="Y304" s="12" t="s">
        <v>1569</v>
      </c>
      <c r="AA304" s="14" t="s">
        <v>1569</v>
      </c>
      <c r="AC304" s="14"/>
    </row>
    <row r="305" spans="1:29" ht="12.75" customHeight="1" x14ac:dyDescent="0.25">
      <c r="A305" s="5" t="s">
        <v>207</v>
      </c>
      <c r="B305" s="5" t="s">
        <v>205</v>
      </c>
      <c r="C305" s="5" t="s">
        <v>204</v>
      </c>
      <c r="D305" s="5" t="s">
        <v>35</v>
      </c>
      <c r="E305" s="5" t="s">
        <v>209</v>
      </c>
      <c r="F305" s="5" t="s">
        <v>208</v>
      </c>
      <c r="G305" s="5">
        <v>2</v>
      </c>
      <c r="H305" s="15">
        <v>2</v>
      </c>
      <c r="I305" s="4" t="s">
        <v>1900</v>
      </c>
      <c r="J305" s="15">
        <f t="shared" si="10"/>
        <v>1</v>
      </c>
      <c r="K305" s="15">
        <f t="shared" si="10"/>
        <v>1</v>
      </c>
      <c r="L305" s="4" t="str">
        <f t="shared" si="11"/>
        <v/>
      </c>
      <c r="M305" s="13">
        <v>1.3300979622135771</v>
      </c>
      <c r="N305" s="5">
        <v>2014</v>
      </c>
      <c r="O305" s="12" t="s">
        <v>1569</v>
      </c>
      <c r="Q305" s="12" t="s">
        <v>1569</v>
      </c>
      <c r="S305" s="12"/>
      <c r="U305" s="12" t="s">
        <v>1569</v>
      </c>
      <c r="W305" s="12" t="s">
        <v>1569</v>
      </c>
      <c r="Y305" s="12" t="s">
        <v>1569</v>
      </c>
      <c r="AA305" s="14" t="s">
        <v>1569</v>
      </c>
      <c r="AC305" s="14"/>
    </row>
    <row r="306" spans="1:29" ht="12.75" customHeight="1" x14ac:dyDescent="0.25">
      <c r="A306" s="5" t="s">
        <v>1202</v>
      </c>
      <c r="B306" s="5" t="s">
        <v>1205</v>
      </c>
      <c r="C306" s="5" t="s">
        <v>1204</v>
      </c>
      <c r="D306" s="5" t="s">
        <v>1038</v>
      </c>
      <c r="E306" s="5" t="s">
        <v>1206</v>
      </c>
      <c r="F306" s="5" t="s">
        <v>1203</v>
      </c>
      <c r="G306" s="5">
        <v>2</v>
      </c>
      <c r="H306" s="15">
        <v>1</v>
      </c>
      <c r="I306" s="4" t="s">
        <v>3174</v>
      </c>
      <c r="J306" s="15">
        <f t="shared" si="10"/>
        <v>2</v>
      </c>
      <c r="K306" s="15">
        <f t="shared" si="10"/>
        <v>2</v>
      </c>
      <c r="L306" s="4" t="str">
        <f t="shared" si="11"/>
        <v>Y</v>
      </c>
      <c r="M306" s="13">
        <v>1.01159114857745</v>
      </c>
      <c r="N306" s="5">
        <v>2015</v>
      </c>
      <c r="O306" s="12">
        <v>100</v>
      </c>
      <c r="P306" s="5">
        <v>2015</v>
      </c>
      <c r="Q306" s="12">
        <v>13</v>
      </c>
      <c r="R306" s="5">
        <v>2015</v>
      </c>
      <c r="S306" s="12"/>
      <c r="U306" s="12">
        <v>10.526315789473683</v>
      </c>
      <c r="V306" s="5">
        <v>2015</v>
      </c>
      <c r="W306" s="12" t="s">
        <v>1569</v>
      </c>
      <c r="Y306" s="12" t="s">
        <v>1569</v>
      </c>
      <c r="AA306" s="14">
        <v>97.526283240568958</v>
      </c>
      <c r="AB306" s="5">
        <v>2015</v>
      </c>
      <c r="AC306" s="14"/>
    </row>
    <row r="307" spans="1:29" ht="12.75" customHeight="1" x14ac:dyDescent="0.25">
      <c r="A307" s="5" t="s">
        <v>1207</v>
      </c>
      <c r="B307" s="5" t="s">
        <v>1205</v>
      </c>
      <c r="C307" s="5" t="s">
        <v>1204</v>
      </c>
      <c r="D307" s="5" t="s">
        <v>1038</v>
      </c>
      <c r="E307" s="5" t="s">
        <v>1208</v>
      </c>
      <c r="F307" s="5" t="s">
        <v>3313</v>
      </c>
      <c r="G307" s="5">
        <v>2</v>
      </c>
      <c r="H307" s="15">
        <v>2</v>
      </c>
      <c r="I307" s="4" t="s">
        <v>3314</v>
      </c>
      <c r="J307" s="15">
        <f t="shared" si="10"/>
        <v>1</v>
      </c>
      <c r="K307" s="15">
        <f t="shared" si="10"/>
        <v>1</v>
      </c>
      <c r="L307" s="4" t="str">
        <f t="shared" si="11"/>
        <v/>
      </c>
      <c r="M307" s="13">
        <v>0.66666666666666674</v>
      </c>
      <c r="N307" s="5">
        <v>2016</v>
      </c>
      <c r="O307" s="12">
        <v>100</v>
      </c>
      <c r="P307" s="5">
        <v>2016</v>
      </c>
      <c r="Q307" s="12">
        <v>17</v>
      </c>
      <c r="R307" s="5">
        <v>2016</v>
      </c>
      <c r="S307" s="12"/>
      <c r="U307" s="12">
        <v>60</v>
      </c>
      <c r="V307" s="5">
        <v>2016</v>
      </c>
      <c r="W307" s="12">
        <v>20</v>
      </c>
      <c r="X307" s="5">
        <v>2016</v>
      </c>
      <c r="Y307" s="12">
        <v>0</v>
      </c>
      <c r="Z307" s="5">
        <v>2016</v>
      </c>
      <c r="AA307" s="14">
        <v>0</v>
      </c>
      <c r="AB307" s="5">
        <v>2016</v>
      </c>
      <c r="AC307" s="14"/>
    </row>
    <row r="308" spans="1:29" ht="12.75" customHeight="1" x14ac:dyDescent="0.25">
      <c r="A308" s="5" t="s">
        <v>462</v>
      </c>
      <c r="B308" s="5" t="s">
        <v>465</v>
      </c>
      <c r="C308" s="5" t="s">
        <v>464</v>
      </c>
      <c r="D308" s="5" t="s">
        <v>360</v>
      </c>
      <c r="E308" s="5" t="s">
        <v>466</v>
      </c>
      <c r="F308" s="5" t="s">
        <v>3173</v>
      </c>
      <c r="G308" s="5">
        <v>2</v>
      </c>
      <c r="H308" s="15">
        <v>1</v>
      </c>
      <c r="I308" s="4"/>
      <c r="J308" s="15">
        <f t="shared" si="10"/>
        <v>2</v>
      </c>
      <c r="K308" s="15">
        <f t="shared" si="10"/>
        <v>1</v>
      </c>
      <c r="L308" s="4" t="str">
        <f t="shared" si="11"/>
        <v>Y</v>
      </c>
      <c r="M308" s="13">
        <v>0.73863636363636354</v>
      </c>
      <c r="N308" s="5">
        <v>2007</v>
      </c>
      <c r="O308" s="12">
        <v>20</v>
      </c>
      <c r="P308" s="5">
        <v>2007</v>
      </c>
      <c r="Q308" s="12">
        <v>11</v>
      </c>
      <c r="R308" s="5">
        <v>2007</v>
      </c>
      <c r="S308" s="12"/>
      <c r="U308" s="12" t="s">
        <v>1569</v>
      </c>
      <c r="W308" s="12" t="s">
        <v>1569</v>
      </c>
      <c r="Y308" s="12" t="s">
        <v>1569</v>
      </c>
      <c r="AA308" s="14" t="s">
        <v>1569</v>
      </c>
      <c r="AC308" s="14"/>
    </row>
    <row r="309" spans="1:29" ht="12.75" customHeight="1" x14ac:dyDescent="0.25">
      <c r="A309" s="5" t="s">
        <v>1209</v>
      </c>
      <c r="B309" s="5" t="s">
        <v>1212</v>
      </c>
      <c r="C309" s="5" t="s">
        <v>1211</v>
      </c>
      <c r="D309" s="5" t="s">
        <v>1038</v>
      </c>
      <c r="E309" s="5" t="s">
        <v>1213</v>
      </c>
      <c r="F309" s="5" t="s">
        <v>1210</v>
      </c>
      <c r="G309" s="5">
        <v>1</v>
      </c>
      <c r="H309" s="15">
        <v>1</v>
      </c>
      <c r="I309" s="4"/>
      <c r="J309" s="15">
        <f t="shared" si="10"/>
        <v>2</v>
      </c>
      <c r="K309" s="15">
        <f t="shared" si="10"/>
        <v>1</v>
      </c>
      <c r="L309" s="4" t="str">
        <f t="shared" si="11"/>
        <v>Y</v>
      </c>
      <c r="M309" s="13">
        <v>0.63999999999999757</v>
      </c>
      <c r="N309" s="5">
        <v>2015</v>
      </c>
      <c r="O309" s="12">
        <v>100</v>
      </c>
      <c r="P309" s="5">
        <v>2015</v>
      </c>
      <c r="Q309" s="12">
        <v>18.618618618618619</v>
      </c>
      <c r="R309" s="5">
        <v>2015</v>
      </c>
      <c r="S309" s="12"/>
      <c r="U309" s="12" t="s">
        <v>1569</v>
      </c>
      <c r="W309" s="12" t="s">
        <v>1569</v>
      </c>
      <c r="Y309" s="12" t="s">
        <v>1569</v>
      </c>
      <c r="AA309" s="14" t="s">
        <v>1569</v>
      </c>
      <c r="AC309" s="14"/>
    </row>
    <row r="310" spans="1:29" ht="12.75" customHeight="1" x14ac:dyDescent="0.25">
      <c r="A310" s="5" t="s">
        <v>210</v>
      </c>
      <c r="B310" s="5" t="s">
        <v>213</v>
      </c>
      <c r="C310" s="5" t="s">
        <v>212</v>
      </c>
      <c r="D310" s="5" t="s">
        <v>35</v>
      </c>
      <c r="E310" s="5" t="s">
        <v>214</v>
      </c>
      <c r="F310" s="5" t="s">
        <v>211</v>
      </c>
      <c r="G310" s="5">
        <v>2</v>
      </c>
      <c r="H310" s="15">
        <v>1</v>
      </c>
      <c r="I310" s="4"/>
      <c r="J310" s="15">
        <f t="shared" si="10"/>
        <v>1</v>
      </c>
      <c r="K310" s="15">
        <f t="shared" si="10"/>
        <v>1</v>
      </c>
      <c r="L310" s="4" t="str">
        <f t="shared" si="11"/>
        <v/>
      </c>
      <c r="M310" s="13">
        <v>1.2230674052765826</v>
      </c>
      <c r="N310" s="5">
        <v>2013</v>
      </c>
      <c r="O310" s="12">
        <v>100</v>
      </c>
      <c r="P310" s="5">
        <v>2013</v>
      </c>
      <c r="Q310" s="12">
        <v>19.607060935474223</v>
      </c>
      <c r="R310" s="5">
        <v>2013</v>
      </c>
      <c r="S310" s="12"/>
      <c r="U310" s="12">
        <v>0</v>
      </c>
      <c r="V310" s="5">
        <v>2013</v>
      </c>
      <c r="W310" s="12">
        <v>13</v>
      </c>
      <c r="X310" s="5">
        <v>2013</v>
      </c>
      <c r="Y310" s="12">
        <v>0</v>
      </c>
      <c r="Z310" s="5">
        <v>2013</v>
      </c>
      <c r="AA310" s="14">
        <v>100</v>
      </c>
      <c r="AB310" s="5">
        <v>2013</v>
      </c>
      <c r="AC310" s="14"/>
    </row>
    <row r="311" spans="1:29" ht="12.75" customHeight="1" x14ac:dyDescent="0.25">
      <c r="A311" s="5" t="s">
        <v>215</v>
      </c>
      <c r="B311" s="5" t="s">
        <v>213</v>
      </c>
      <c r="C311" s="5" t="s">
        <v>212</v>
      </c>
      <c r="D311" s="5" t="s">
        <v>35</v>
      </c>
      <c r="E311" s="5" t="s">
        <v>217</v>
      </c>
      <c r="F311" s="5" t="s">
        <v>216</v>
      </c>
      <c r="G311" s="5">
        <v>2</v>
      </c>
      <c r="H311" s="15">
        <v>1</v>
      </c>
      <c r="I311" s="4"/>
      <c r="J311" s="15">
        <f t="shared" si="10"/>
        <v>1</v>
      </c>
      <c r="K311" s="15">
        <f t="shared" si="10"/>
        <v>1</v>
      </c>
      <c r="L311" s="4" t="str">
        <f t="shared" si="11"/>
        <v/>
      </c>
      <c r="M311" s="13">
        <v>1.5643680964079016</v>
      </c>
      <c r="N311" s="5">
        <v>2013</v>
      </c>
      <c r="O311" s="12">
        <v>98</v>
      </c>
      <c r="P311" s="5">
        <v>2013</v>
      </c>
      <c r="Q311" s="12">
        <v>9.9198396793587165</v>
      </c>
      <c r="R311" s="5">
        <v>2013</v>
      </c>
      <c r="S311" s="12"/>
      <c r="U311" s="12">
        <v>0</v>
      </c>
      <c r="V311" s="5">
        <v>2013</v>
      </c>
      <c r="W311" s="12">
        <v>36</v>
      </c>
      <c r="X311" s="5">
        <v>2013</v>
      </c>
      <c r="Y311" s="12">
        <v>0</v>
      </c>
      <c r="Z311" s="5">
        <v>2013</v>
      </c>
      <c r="AA311" s="14">
        <v>100</v>
      </c>
      <c r="AB311" s="5">
        <v>2013</v>
      </c>
      <c r="AC311" s="14"/>
    </row>
    <row r="312" spans="1:29" ht="12.75" customHeight="1" x14ac:dyDescent="0.25">
      <c r="A312" s="5" t="s">
        <v>1214</v>
      </c>
      <c r="B312" s="5" t="s">
        <v>1633</v>
      </c>
      <c r="C312" s="5" t="s">
        <v>1216</v>
      </c>
      <c r="D312" s="5" t="s">
        <v>1038</v>
      </c>
      <c r="E312" s="5" t="s">
        <v>1217</v>
      </c>
      <c r="F312" s="5" t="s">
        <v>1215</v>
      </c>
      <c r="G312" s="5">
        <v>1</v>
      </c>
      <c r="H312" s="15">
        <v>2</v>
      </c>
      <c r="I312" s="4" t="s">
        <v>1924</v>
      </c>
      <c r="J312" s="15">
        <f t="shared" si="10"/>
        <v>1</v>
      </c>
      <c r="K312" s="15">
        <f t="shared" si="10"/>
        <v>1</v>
      </c>
      <c r="L312" s="4" t="str">
        <f t="shared" si="11"/>
        <v/>
      </c>
      <c r="M312" s="13">
        <v>1.1317042819111716</v>
      </c>
      <c r="N312" s="5">
        <v>2016</v>
      </c>
      <c r="O312" s="12">
        <v>87.83</v>
      </c>
      <c r="P312" s="5">
        <v>2016</v>
      </c>
      <c r="Q312" s="12">
        <v>12.4</v>
      </c>
      <c r="R312" s="5">
        <v>2016</v>
      </c>
      <c r="S312" s="12"/>
      <c r="U312" s="12">
        <v>0</v>
      </c>
      <c r="V312" s="5">
        <v>2016</v>
      </c>
      <c r="W312" s="12">
        <v>0</v>
      </c>
      <c r="X312" s="5">
        <v>2016</v>
      </c>
      <c r="Y312" s="12">
        <v>0</v>
      </c>
      <c r="Z312" s="5">
        <v>2016</v>
      </c>
      <c r="AA312" s="14">
        <v>97.9381443298969</v>
      </c>
      <c r="AB312" s="5">
        <v>2016</v>
      </c>
      <c r="AC312" s="14"/>
    </row>
    <row r="313" spans="1:29" ht="12.75" customHeight="1" x14ac:dyDescent="0.25">
      <c r="A313" s="5" t="s">
        <v>1218</v>
      </c>
      <c r="B313" s="5" t="s">
        <v>1633</v>
      </c>
      <c r="C313" s="5" t="s">
        <v>1216</v>
      </c>
      <c r="D313" s="5" t="s">
        <v>1038</v>
      </c>
      <c r="E313" s="5" t="s">
        <v>1220</v>
      </c>
      <c r="F313" s="5" t="s">
        <v>1219</v>
      </c>
      <c r="G313" s="5">
        <v>1</v>
      </c>
      <c r="H313" s="15">
        <v>1</v>
      </c>
      <c r="I313" s="4"/>
      <c r="J313" s="15">
        <f t="shared" si="10"/>
        <v>1</v>
      </c>
      <c r="K313" s="15">
        <f t="shared" si="10"/>
        <v>1</v>
      </c>
      <c r="L313" s="4" t="str">
        <f t="shared" si="11"/>
        <v/>
      </c>
      <c r="M313" s="13">
        <v>0.43612668934448834</v>
      </c>
      <c r="N313" s="5">
        <v>2015</v>
      </c>
      <c r="O313" s="12" t="s">
        <v>1569</v>
      </c>
      <c r="Q313" s="12">
        <v>4.5999999999999996</v>
      </c>
      <c r="R313" s="5">
        <v>2015</v>
      </c>
      <c r="S313" s="12"/>
      <c r="U313" s="12" t="s">
        <v>1569</v>
      </c>
      <c r="W313" s="12" t="s">
        <v>1569</v>
      </c>
      <c r="Y313" s="12" t="s">
        <v>1569</v>
      </c>
      <c r="AA313" s="14" t="s">
        <v>1569</v>
      </c>
      <c r="AC313" s="14"/>
    </row>
    <row r="314" spans="1:29" ht="12.75" customHeight="1" x14ac:dyDescent="0.25">
      <c r="A314" s="5" t="s">
        <v>467</v>
      </c>
      <c r="B314" s="5" t="s">
        <v>470</v>
      </c>
      <c r="C314" s="5" t="s">
        <v>469</v>
      </c>
      <c r="D314" s="5" t="s">
        <v>360</v>
      </c>
      <c r="E314" s="5" t="s">
        <v>471</v>
      </c>
      <c r="F314" s="5" t="s">
        <v>3175</v>
      </c>
      <c r="G314" s="5">
        <v>3</v>
      </c>
      <c r="H314" s="15">
        <v>2</v>
      </c>
      <c r="I314" s="4" t="s">
        <v>3176</v>
      </c>
      <c r="J314" s="15">
        <f t="shared" si="10"/>
        <v>2</v>
      </c>
      <c r="K314" s="15">
        <f t="shared" si="10"/>
        <v>1</v>
      </c>
      <c r="L314" s="4" t="str">
        <f t="shared" si="11"/>
        <v>Y</v>
      </c>
      <c r="M314" s="13">
        <v>0.47622139965798643</v>
      </c>
      <c r="N314" s="5">
        <v>2016</v>
      </c>
      <c r="O314" s="12">
        <v>88.5</v>
      </c>
      <c r="P314" s="5">
        <v>2016</v>
      </c>
      <c r="Q314" s="12">
        <v>11.092235435195363</v>
      </c>
      <c r="R314" s="5">
        <v>2016</v>
      </c>
      <c r="S314" s="12"/>
      <c r="U314" s="12" t="s">
        <v>1569</v>
      </c>
      <c r="W314" s="12" t="s">
        <v>1569</v>
      </c>
      <c r="Y314" s="12" t="s">
        <v>1569</v>
      </c>
      <c r="AA314" s="14" t="s">
        <v>1569</v>
      </c>
      <c r="AC314" s="14"/>
    </row>
    <row r="315" spans="1:29" ht="12.75" customHeight="1" x14ac:dyDescent="0.25">
      <c r="A315" s="5" t="s">
        <v>472</v>
      </c>
      <c r="B315" s="5" t="s">
        <v>475</v>
      </c>
      <c r="C315" s="5" t="s">
        <v>474</v>
      </c>
      <c r="D315" s="5" t="s">
        <v>360</v>
      </c>
      <c r="E315" s="5" t="s">
        <v>476</v>
      </c>
      <c r="F315" s="5" t="s">
        <v>473</v>
      </c>
      <c r="G315" s="5">
        <v>2</v>
      </c>
      <c r="H315" s="15">
        <v>1</v>
      </c>
      <c r="I315" s="4"/>
      <c r="J315" s="15">
        <f t="shared" si="10"/>
        <v>1</v>
      </c>
      <c r="K315" s="15">
        <f t="shared" si="10"/>
        <v>1</v>
      </c>
      <c r="L315" s="4" t="str">
        <f t="shared" si="11"/>
        <v/>
      </c>
      <c r="M315" s="13">
        <v>0.39083110233912416</v>
      </c>
      <c r="N315" s="5">
        <v>2013</v>
      </c>
      <c r="O315" s="12">
        <v>30</v>
      </c>
      <c r="P315" s="5">
        <v>2013</v>
      </c>
      <c r="Q315" s="12" t="s">
        <v>1569</v>
      </c>
      <c r="S315" s="12"/>
      <c r="U315" s="12" t="s">
        <v>1569</v>
      </c>
      <c r="W315" s="12" t="s">
        <v>1569</v>
      </c>
      <c r="Y315" s="12" t="s">
        <v>1569</v>
      </c>
      <c r="AA315" s="14" t="s">
        <v>1569</v>
      </c>
      <c r="AC315" s="14"/>
    </row>
    <row r="316" spans="1:29" ht="12.75" customHeight="1" x14ac:dyDescent="0.25">
      <c r="A316" s="5" t="s">
        <v>477</v>
      </c>
      <c r="B316" s="5" t="s">
        <v>475</v>
      </c>
      <c r="C316" s="5" t="s">
        <v>474</v>
      </c>
      <c r="D316" s="5" t="s">
        <v>360</v>
      </c>
      <c r="E316" s="5" t="s">
        <v>479</v>
      </c>
      <c r="F316" s="5" t="s">
        <v>478</v>
      </c>
      <c r="G316" s="5">
        <v>2</v>
      </c>
      <c r="H316" s="15">
        <v>1</v>
      </c>
      <c r="I316" s="4"/>
      <c r="J316" s="15">
        <f t="shared" si="10"/>
        <v>1</v>
      </c>
      <c r="K316" s="15">
        <f t="shared" si="10"/>
        <v>1</v>
      </c>
      <c r="L316" s="4" t="str">
        <f t="shared" si="11"/>
        <v/>
      </c>
      <c r="M316" s="13">
        <v>0.35605194610497909</v>
      </c>
      <c r="N316" s="5">
        <v>2013</v>
      </c>
      <c r="O316" s="12">
        <v>30</v>
      </c>
      <c r="P316" s="5">
        <v>2013</v>
      </c>
      <c r="Q316" s="12" t="s">
        <v>1569</v>
      </c>
      <c r="S316" s="12"/>
      <c r="U316" s="12" t="s">
        <v>1569</v>
      </c>
      <c r="W316" s="12" t="s">
        <v>1569</v>
      </c>
      <c r="Y316" s="12" t="s">
        <v>1569</v>
      </c>
      <c r="AA316" s="14" t="s">
        <v>1569</v>
      </c>
      <c r="AC316" s="14"/>
    </row>
    <row r="317" spans="1:29" ht="12.75" customHeight="1" x14ac:dyDescent="0.25">
      <c r="A317" s="5" t="s">
        <v>1221</v>
      </c>
      <c r="B317" s="5" t="s">
        <v>1224</v>
      </c>
      <c r="C317" s="5" t="s">
        <v>1223</v>
      </c>
      <c r="D317" s="5" t="s">
        <v>1038</v>
      </c>
      <c r="E317" s="5" t="s">
        <v>1225</v>
      </c>
      <c r="F317" s="5" t="s">
        <v>1222</v>
      </c>
      <c r="G317" s="5">
        <v>2</v>
      </c>
      <c r="H317" s="15">
        <v>2</v>
      </c>
      <c r="I317" s="4" t="s">
        <v>1925</v>
      </c>
      <c r="J317" s="15">
        <f t="shared" si="10"/>
        <v>2</v>
      </c>
      <c r="K317" s="15">
        <f t="shared" si="10"/>
        <v>2</v>
      </c>
      <c r="L317" s="4" t="str">
        <f t="shared" si="11"/>
        <v>Y</v>
      </c>
      <c r="M317" s="13">
        <v>0.80144099090164111</v>
      </c>
      <c r="N317" s="5">
        <v>2016</v>
      </c>
      <c r="O317" s="12">
        <v>80</v>
      </c>
      <c r="P317" s="5">
        <v>2016</v>
      </c>
      <c r="Q317" s="12">
        <v>24.74</v>
      </c>
      <c r="R317" s="5">
        <v>2016</v>
      </c>
      <c r="S317" s="12"/>
      <c r="U317" s="12">
        <v>0</v>
      </c>
      <c r="V317" s="5">
        <v>2016</v>
      </c>
      <c r="W317" s="12">
        <v>10.4</v>
      </c>
      <c r="X317" s="5">
        <v>2016</v>
      </c>
      <c r="Y317" s="12">
        <v>0</v>
      </c>
      <c r="Z317" s="5">
        <v>2016</v>
      </c>
      <c r="AA317" s="14">
        <v>0</v>
      </c>
      <c r="AB317" s="5">
        <v>2016</v>
      </c>
      <c r="AC317" s="14"/>
    </row>
    <row r="318" spans="1:29" ht="12.75" customHeight="1" x14ac:dyDescent="0.25">
      <c r="A318" s="5" t="s">
        <v>2972</v>
      </c>
      <c r="B318" s="5" t="s">
        <v>1227</v>
      </c>
      <c r="C318" s="5" t="s">
        <v>1226</v>
      </c>
      <c r="D318" s="5" t="s">
        <v>1038</v>
      </c>
      <c r="E318" s="5" t="s">
        <v>1227</v>
      </c>
      <c r="F318" s="5" t="s">
        <v>1226</v>
      </c>
      <c r="G318" s="5">
        <v>0</v>
      </c>
      <c r="H318" s="15">
        <v>3</v>
      </c>
      <c r="J318" s="8">
        <f t="shared" si="10"/>
        <v>1</v>
      </c>
      <c r="K318" s="15">
        <f t="shared" si="10"/>
        <v>1</v>
      </c>
      <c r="L318" s="4" t="str">
        <f t="shared" si="11"/>
        <v/>
      </c>
      <c r="M318" s="13">
        <v>1.4507254183422142</v>
      </c>
      <c r="N318" s="5">
        <v>2017</v>
      </c>
      <c r="O318" s="12">
        <v>100</v>
      </c>
      <c r="P318" s="5">
        <v>2017</v>
      </c>
      <c r="Q318" s="12">
        <v>9.2786682926032604</v>
      </c>
      <c r="R318" s="5">
        <v>2017</v>
      </c>
      <c r="S318" s="12"/>
      <c r="U318" s="12">
        <v>0</v>
      </c>
      <c r="V318" s="5">
        <v>2017</v>
      </c>
      <c r="W318" s="12">
        <v>0</v>
      </c>
      <c r="X318" s="5">
        <v>2017</v>
      </c>
      <c r="Y318" s="12">
        <v>0</v>
      </c>
      <c r="Z318" s="5">
        <v>2017</v>
      </c>
      <c r="AA318" s="14">
        <v>0</v>
      </c>
      <c r="AB318" s="5">
        <v>2017</v>
      </c>
      <c r="AC318" s="14"/>
    </row>
    <row r="319" spans="1:29" ht="12.75" customHeight="1" x14ac:dyDescent="0.25">
      <c r="A319" s="5" t="s">
        <v>480</v>
      </c>
      <c r="B319" s="5" t="s">
        <v>483</v>
      </c>
      <c r="C319" s="5" t="s">
        <v>482</v>
      </c>
      <c r="D319" s="5" t="s">
        <v>360</v>
      </c>
      <c r="E319" s="5" t="s">
        <v>484</v>
      </c>
      <c r="F319" s="5" t="s">
        <v>481</v>
      </c>
      <c r="G319" s="5" t="s">
        <v>2708</v>
      </c>
      <c r="H319" s="15">
        <v>1</v>
      </c>
      <c r="I319" s="4"/>
      <c r="J319" s="15">
        <f t="shared" si="10"/>
        <v>2</v>
      </c>
      <c r="K319" s="15">
        <f t="shared" si="10"/>
        <v>2</v>
      </c>
      <c r="L319" s="4" t="str">
        <f t="shared" si="11"/>
        <v>Y</v>
      </c>
      <c r="M319" s="13">
        <v>0.8205676015293889</v>
      </c>
      <c r="N319" s="5">
        <v>2008</v>
      </c>
      <c r="O319" s="12">
        <v>57</v>
      </c>
      <c r="P319" s="5">
        <v>2008</v>
      </c>
      <c r="Q319" s="12">
        <v>14.035087719298245</v>
      </c>
      <c r="R319" s="5">
        <v>2008</v>
      </c>
      <c r="S319" s="12"/>
      <c r="U319" s="12" t="s">
        <v>1569</v>
      </c>
      <c r="W319" s="12" t="s">
        <v>1569</v>
      </c>
      <c r="Y319" s="12" t="s">
        <v>1569</v>
      </c>
      <c r="AA319" s="14" t="s">
        <v>1569</v>
      </c>
      <c r="AC319" s="14"/>
    </row>
    <row r="320" spans="1:29" ht="12.75" customHeight="1" x14ac:dyDescent="0.25">
      <c r="A320" s="5" t="s">
        <v>485</v>
      </c>
      <c r="B320" s="5" t="s">
        <v>483</v>
      </c>
      <c r="C320" s="5" t="s">
        <v>482</v>
      </c>
      <c r="D320" s="5" t="s">
        <v>360</v>
      </c>
      <c r="E320" s="5" t="s">
        <v>486</v>
      </c>
      <c r="F320" s="5" t="s">
        <v>3178</v>
      </c>
      <c r="G320" s="5">
        <v>2</v>
      </c>
      <c r="H320" s="15">
        <v>1</v>
      </c>
      <c r="I320" s="4" t="s">
        <v>3177</v>
      </c>
      <c r="J320" s="15">
        <f t="shared" si="10"/>
        <v>1</v>
      </c>
      <c r="K320" s="15">
        <f t="shared" si="10"/>
        <v>1</v>
      </c>
      <c r="L320" s="4" t="str">
        <f t="shared" si="11"/>
        <v/>
      </c>
      <c r="M320" s="13">
        <v>0.56949771689497719</v>
      </c>
      <c r="N320" s="5">
        <v>2012</v>
      </c>
      <c r="O320" s="12">
        <v>25</v>
      </c>
      <c r="P320" s="5">
        <v>2012</v>
      </c>
      <c r="Q320" s="12" t="s">
        <v>1569</v>
      </c>
      <c r="S320" s="12"/>
      <c r="U320" s="12">
        <v>0</v>
      </c>
      <c r="V320" s="5">
        <v>2012</v>
      </c>
      <c r="W320" s="12">
        <v>0</v>
      </c>
      <c r="X320" s="5">
        <v>2012</v>
      </c>
      <c r="Y320" s="12">
        <v>0</v>
      </c>
      <c r="Z320" s="5">
        <v>2012</v>
      </c>
      <c r="AA320" s="14">
        <v>0</v>
      </c>
      <c r="AB320" s="5">
        <v>2012</v>
      </c>
      <c r="AC320" s="14"/>
    </row>
    <row r="321" spans="1:29" ht="12.75" customHeight="1" x14ac:dyDescent="0.25">
      <c r="A321" s="5" t="s">
        <v>1228</v>
      </c>
      <c r="B321" s="5" t="s">
        <v>1230</v>
      </c>
      <c r="C321" s="5" t="s">
        <v>1229</v>
      </c>
      <c r="D321" s="5" t="s">
        <v>1038</v>
      </c>
      <c r="E321" s="5" t="s">
        <v>1231</v>
      </c>
      <c r="F321" s="5" t="s">
        <v>1229</v>
      </c>
      <c r="G321" s="5">
        <v>0</v>
      </c>
      <c r="H321" s="15">
        <v>1</v>
      </c>
      <c r="I321" s="4"/>
      <c r="J321" s="15">
        <f t="shared" si="10"/>
        <v>1</v>
      </c>
      <c r="K321" s="15">
        <f t="shared" si="10"/>
        <v>1</v>
      </c>
      <c r="L321" s="4" t="str">
        <f t="shared" si="11"/>
        <v/>
      </c>
      <c r="M321" s="13">
        <v>0.89153225684590998</v>
      </c>
      <c r="N321" s="5">
        <v>2013</v>
      </c>
      <c r="O321" s="12">
        <v>66</v>
      </c>
      <c r="P321" s="5">
        <v>2013</v>
      </c>
      <c r="Q321" s="12">
        <v>12.5</v>
      </c>
      <c r="R321" s="5">
        <v>2013</v>
      </c>
      <c r="S321" s="12"/>
      <c r="U321" s="12" t="s">
        <v>1569</v>
      </c>
      <c r="W321" s="12" t="s">
        <v>1569</v>
      </c>
      <c r="Y321" s="12" t="s">
        <v>1569</v>
      </c>
      <c r="AA321" s="14" t="s">
        <v>1569</v>
      </c>
      <c r="AC321" s="14"/>
    </row>
    <row r="322" spans="1:29" ht="12.75" customHeight="1" x14ac:dyDescent="0.25">
      <c r="A322" s="5" t="s">
        <v>876</v>
      </c>
      <c r="B322" s="5" t="s">
        <v>879</v>
      </c>
      <c r="C322" s="5" t="s">
        <v>878</v>
      </c>
      <c r="D322" s="5" t="s">
        <v>620</v>
      </c>
      <c r="E322" s="5" t="s">
        <v>880</v>
      </c>
      <c r="F322" s="5" t="s">
        <v>877</v>
      </c>
      <c r="G322" s="5">
        <v>2</v>
      </c>
      <c r="H322" s="15">
        <v>1</v>
      </c>
      <c r="I322" s="4"/>
      <c r="J322" s="15">
        <f t="shared" si="10"/>
        <v>1</v>
      </c>
      <c r="K322" s="15">
        <f t="shared" si="10"/>
        <v>1</v>
      </c>
      <c r="L322" s="4" t="str">
        <f t="shared" si="11"/>
        <v/>
      </c>
      <c r="M322" s="13" t="s">
        <v>1569</v>
      </c>
      <c r="O322" s="12">
        <v>15</v>
      </c>
      <c r="Q322" s="12">
        <v>21</v>
      </c>
      <c r="S322" s="12"/>
      <c r="U322" s="12" t="s">
        <v>1569</v>
      </c>
      <c r="W322" s="12" t="s">
        <v>1569</v>
      </c>
      <c r="Y322" s="12" t="s">
        <v>1569</v>
      </c>
      <c r="AA322" s="14" t="s">
        <v>1569</v>
      </c>
      <c r="AC322" s="14"/>
    </row>
    <row r="323" spans="1:29" ht="12.75" customHeight="1" x14ac:dyDescent="0.25">
      <c r="A323" s="5" t="s">
        <v>1232</v>
      </c>
      <c r="B323" s="5" t="s">
        <v>1235</v>
      </c>
      <c r="C323" s="5" t="s">
        <v>1234</v>
      </c>
      <c r="D323" s="5" t="s">
        <v>1038</v>
      </c>
      <c r="E323" s="5" t="s">
        <v>1236</v>
      </c>
      <c r="F323" s="5" t="s">
        <v>1233</v>
      </c>
      <c r="G323" s="5">
        <v>2</v>
      </c>
      <c r="H323" s="15">
        <v>1</v>
      </c>
      <c r="I323" s="4"/>
      <c r="J323" s="15">
        <f t="shared" si="10"/>
        <v>2</v>
      </c>
      <c r="K323" s="15">
        <f t="shared" si="10"/>
        <v>2</v>
      </c>
      <c r="L323" s="4" t="str">
        <f t="shared" si="11"/>
        <v>Y</v>
      </c>
      <c r="M323" s="13">
        <v>1.2173883217918122</v>
      </c>
      <c r="N323" s="5">
        <v>2013</v>
      </c>
      <c r="O323" s="12">
        <v>100</v>
      </c>
      <c r="P323" s="5">
        <v>2013</v>
      </c>
      <c r="Q323" s="12">
        <v>18.96</v>
      </c>
      <c r="R323" s="5">
        <v>2013</v>
      </c>
      <c r="S323" s="12"/>
      <c r="U323" s="12" t="s">
        <v>1569</v>
      </c>
      <c r="W323" s="12" t="s">
        <v>1569</v>
      </c>
      <c r="Y323" s="12" t="s">
        <v>1569</v>
      </c>
      <c r="AA323" s="14">
        <v>100</v>
      </c>
      <c r="AB323" s="5">
        <v>2013</v>
      </c>
      <c r="AC323" s="14"/>
    </row>
    <row r="324" spans="1:29" ht="12.75" customHeight="1" x14ac:dyDescent="0.25">
      <c r="A324" s="5" t="s">
        <v>1237</v>
      </c>
      <c r="B324" s="5" t="s">
        <v>1235</v>
      </c>
      <c r="C324" s="5" t="s">
        <v>1234</v>
      </c>
      <c r="D324" s="5" t="s">
        <v>1038</v>
      </c>
      <c r="E324" s="5" t="s">
        <v>1580</v>
      </c>
      <c r="F324" s="5" t="s">
        <v>1238</v>
      </c>
      <c r="G324" s="5">
        <v>1</v>
      </c>
      <c r="H324" s="15">
        <v>1</v>
      </c>
      <c r="I324" s="16" t="s">
        <v>3179</v>
      </c>
      <c r="J324" s="15">
        <f t="shared" si="10"/>
        <v>1</v>
      </c>
      <c r="K324" s="15">
        <f t="shared" si="10"/>
        <v>1</v>
      </c>
      <c r="L324" s="16" t="str">
        <f t="shared" si="11"/>
        <v/>
      </c>
      <c r="M324" s="13">
        <v>1.478240710868143</v>
      </c>
      <c r="N324" s="5">
        <v>2015</v>
      </c>
      <c r="O324" s="12">
        <v>98.54</v>
      </c>
      <c r="P324" s="5">
        <v>2015</v>
      </c>
      <c r="Q324" s="12">
        <v>13.16</v>
      </c>
      <c r="R324" s="5">
        <v>2015</v>
      </c>
      <c r="S324" s="12"/>
      <c r="U324" s="12">
        <v>12.76185889718276</v>
      </c>
      <c r="V324" s="5">
        <v>2015</v>
      </c>
      <c r="W324" s="12">
        <v>14.19</v>
      </c>
      <c r="X324" s="5">
        <v>2015</v>
      </c>
      <c r="Y324" s="12" t="s">
        <v>1569</v>
      </c>
      <c r="AA324" s="14">
        <v>94.185936733356925</v>
      </c>
      <c r="AB324" s="5">
        <v>2015</v>
      </c>
      <c r="AC324" s="14"/>
    </row>
    <row r="325" spans="1:29" ht="12.75" customHeight="1" x14ac:dyDescent="0.25">
      <c r="A325" s="5" t="s">
        <v>1239</v>
      </c>
      <c r="B325" s="5" t="s">
        <v>1235</v>
      </c>
      <c r="C325" s="5" t="s">
        <v>1234</v>
      </c>
      <c r="D325" s="5" t="s">
        <v>1038</v>
      </c>
      <c r="E325" s="5" t="s">
        <v>1241</v>
      </c>
      <c r="F325" s="5" t="s">
        <v>1240</v>
      </c>
      <c r="G325" s="5">
        <v>2</v>
      </c>
      <c r="H325" s="15">
        <v>2</v>
      </c>
      <c r="I325" s="4" t="s">
        <v>1926</v>
      </c>
      <c r="J325" s="15">
        <f t="shared" si="10"/>
        <v>1</v>
      </c>
      <c r="K325" s="15">
        <f t="shared" si="10"/>
        <v>1</v>
      </c>
      <c r="L325" s="4" t="str">
        <f t="shared" si="11"/>
        <v/>
      </c>
      <c r="M325" s="13">
        <v>1.145202442083967</v>
      </c>
      <c r="N325" s="5">
        <v>2016</v>
      </c>
      <c r="O325" s="12">
        <v>92.78</v>
      </c>
      <c r="P325" s="5">
        <v>2016</v>
      </c>
      <c r="Q325" s="12">
        <v>16.183236647329462</v>
      </c>
      <c r="R325" s="5">
        <v>2016</v>
      </c>
      <c r="S325" s="12"/>
      <c r="U325" s="12">
        <v>0</v>
      </c>
      <c r="V325" s="5">
        <v>2016</v>
      </c>
      <c r="W325" s="12">
        <v>0</v>
      </c>
      <c r="X325" s="5">
        <v>2016</v>
      </c>
      <c r="Y325" s="12">
        <v>0</v>
      </c>
      <c r="Z325" s="5">
        <v>2016</v>
      </c>
      <c r="AA325" s="14">
        <v>100</v>
      </c>
      <c r="AB325" s="5">
        <v>2016</v>
      </c>
      <c r="AC325" s="14"/>
    </row>
    <row r="326" spans="1:29" ht="12.75" customHeight="1" x14ac:dyDescent="0.25">
      <c r="A326" s="5" t="s">
        <v>881</v>
      </c>
      <c r="B326" s="5" t="s">
        <v>1637</v>
      </c>
      <c r="C326" s="5" t="s">
        <v>883</v>
      </c>
      <c r="D326" s="5" t="s">
        <v>620</v>
      </c>
      <c r="E326" s="5" t="s">
        <v>884</v>
      </c>
      <c r="F326" s="5" t="s">
        <v>882</v>
      </c>
      <c r="G326" s="5">
        <v>1</v>
      </c>
      <c r="H326" s="15">
        <v>1</v>
      </c>
      <c r="I326" s="4"/>
      <c r="J326" s="15">
        <f t="shared" ref="J326:K389" si="12">COUNTIF(E:E,E326)</f>
        <v>1</v>
      </c>
      <c r="K326" s="15">
        <f t="shared" si="12"/>
        <v>1</v>
      </c>
      <c r="L326" s="4" t="str">
        <f t="shared" ref="L326:L389" si="13">IF(OR(J326&gt;1,K326&gt;1),"Y","")</f>
        <v/>
      </c>
      <c r="M326" s="13">
        <v>0.45192919534910631</v>
      </c>
      <c r="N326" s="5">
        <v>2012</v>
      </c>
      <c r="O326" s="12">
        <v>80</v>
      </c>
      <c r="P326" s="5">
        <v>2012</v>
      </c>
      <c r="Q326" s="12">
        <v>25</v>
      </c>
      <c r="R326" s="5">
        <v>2012</v>
      </c>
      <c r="S326" s="12"/>
      <c r="U326" s="12" t="s">
        <v>1569</v>
      </c>
      <c r="W326" s="12" t="s">
        <v>1569</v>
      </c>
      <c r="Y326" s="12" t="s">
        <v>1569</v>
      </c>
      <c r="AA326" s="14" t="s">
        <v>1569</v>
      </c>
      <c r="AC326" s="14"/>
    </row>
    <row r="327" spans="1:29" ht="12.75" customHeight="1" x14ac:dyDescent="0.25">
      <c r="A327" s="5" t="s">
        <v>885</v>
      </c>
      <c r="B327" s="5" t="s">
        <v>888</v>
      </c>
      <c r="C327" s="5" t="s">
        <v>887</v>
      </c>
      <c r="D327" s="5" t="s">
        <v>620</v>
      </c>
      <c r="E327" s="5" t="s">
        <v>889</v>
      </c>
      <c r="F327" s="5" t="s">
        <v>886</v>
      </c>
      <c r="G327" s="5">
        <v>1</v>
      </c>
      <c r="H327" s="15">
        <v>2</v>
      </c>
      <c r="I327" s="4" t="s">
        <v>1901</v>
      </c>
      <c r="J327" s="15">
        <f t="shared" si="12"/>
        <v>1</v>
      </c>
      <c r="K327" s="15">
        <f t="shared" si="12"/>
        <v>1</v>
      </c>
      <c r="L327" s="4" t="str">
        <f t="shared" si="13"/>
        <v/>
      </c>
      <c r="M327" s="13">
        <v>0.75948187494175734</v>
      </c>
      <c r="N327" s="5">
        <v>2013</v>
      </c>
      <c r="O327" s="12">
        <v>98</v>
      </c>
      <c r="P327" s="5">
        <v>2013</v>
      </c>
      <c r="Q327" s="12">
        <v>9.1091091091091094</v>
      </c>
      <c r="R327" s="5">
        <v>2013</v>
      </c>
      <c r="S327" s="12"/>
      <c r="U327" s="12" t="s">
        <v>1569</v>
      </c>
      <c r="W327" s="12" t="s">
        <v>1569</v>
      </c>
      <c r="Y327" s="12" t="s">
        <v>1569</v>
      </c>
      <c r="AA327" s="14" t="s">
        <v>1569</v>
      </c>
      <c r="AC327" s="14"/>
    </row>
    <row r="328" spans="1:29" ht="12.75" customHeight="1" x14ac:dyDescent="0.25">
      <c r="A328" s="5" t="s">
        <v>890</v>
      </c>
      <c r="B328" s="5" t="s">
        <v>888</v>
      </c>
      <c r="C328" s="5" t="s">
        <v>887</v>
      </c>
      <c r="D328" s="5" t="s">
        <v>620</v>
      </c>
      <c r="E328" s="5" t="s">
        <v>892</v>
      </c>
      <c r="F328" s="5" t="s">
        <v>891</v>
      </c>
      <c r="G328" s="5">
        <v>1</v>
      </c>
      <c r="H328" s="15">
        <v>1</v>
      </c>
      <c r="I328" s="4"/>
      <c r="J328" s="15">
        <f t="shared" si="12"/>
        <v>1</v>
      </c>
      <c r="K328" s="15">
        <f t="shared" si="12"/>
        <v>1</v>
      </c>
      <c r="L328" s="4" t="str">
        <f t="shared" si="13"/>
        <v/>
      </c>
      <c r="M328" s="13">
        <v>0.98167842442590814</v>
      </c>
      <c r="N328" s="5">
        <v>2015</v>
      </c>
      <c r="O328" s="12">
        <v>100</v>
      </c>
      <c r="P328" s="5">
        <v>2015</v>
      </c>
      <c r="Q328" s="12">
        <v>5</v>
      </c>
      <c r="R328" s="5">
        <v>2015</v>
      </c>
      <c r="S328" s="12"/>
      <c r="U328" s="12" t="s">
        <v>1569</v>
      </c>
      <c r="W328" s="12" t="s">
        <v>1569</v>
      </c>
      <c r="Y328" s="12" t="s">
        <v>1569</v>
      </c>
      <c r="AA328" s="14" t="s">
        <v>1569</v>
      </c>
      <c r="AC328" s="14"/>
    </row>
    <row r="329" spans="1:29" ht="12.75" customHeight="1" x14ac:dyDescent="0.25">
      <c r="A329" s="5" t="s">
        <v>893</v>
      </c>
      <c r="B329" s="5" t="s">
        <v>896</v>
      </c>
      <c r="C329" s="5" t="s">
        <v>895</v>
      </c>
      <c r="D329" s="5" t="s">
        <v>620</v>
      </c>
      <c r="E329" s="5" t="s">
        <v>897</v>
      </c>
      <c r="F329" s="5" t="s">
        <v>894</v>
      </c>
      <c r="G329" s="5">
        <v>2</v>
      </c>
      <c r="H329" s="15">
        <v>1</v>
      </c>
      <c r="I329" s="4"/>
      <c r="J329" s="15">
        <f t="shared" si="12"/>
        <v>1</v>
      </c>
      <c r="K329" s="15">
        <f t="shared" si="12"/>
        <v>1</v>
      </c>
      <c r="L329" s="4" t="str">
        <f t="shared" si="13"/>
        <v/>
      </c>
      <c r="M329" s="13">
        <v>2.1885974075068892</v>
      </c>
      <c r="N329" s="5">
        <v>2015</v>
      </c>
      <c r="O329" s="12">
        <v>100</v>
      </c>
      <c r="P329" s="5">
        <v>2015</v>
      </c>
      <c r="Q329" s="12">
        <v>18</v>
      </c>
      <c r="R329" s="5">
        <v>2015</v>
      </c>
      <c r="S329" s="12"/>
      <c r="U329" s="12">
        <v>0</v>
      </c>
      <c r="V329" s="5">
        <v>2015</v>
      </c>
      <c r="W329" s="12">
        <v>0</v>
      </c>
      <c r="X329" s="5">
        <v>2015</v>
      </c>
      <c r="Y329" s="12">
        <v>0</v>
      </c>
      <c r="Z329" s="5">
        <v>2015</v>
      </c>
      <c r="AA329" s="14">
        <v>0</v>
      </c>
      <c r="AB329" s="5">
        <v>2015</v>
      </c>
      <c r="AC329" s="14"/>
    </row>
    <row r="330" spans="1:29" ht="12.75" customHeight="1" x14ac:dyDescent="0.25">
      <c r="A330" s="5" t="s">
        <v>1242</v>
      </c>
      <c r="B330" s="5" t="s">
        <v>1245</v>
      </c>
      <c r="C330" s="5" t="s">
        <v>1244</v>
      </c>
      <c r="D330" s="5" t="s">
        <v>1038</v>
      </c>
      <c r="E330" s="5" t="s">
        <v>1246</v>
      </c>
      <c r="F330" s="5" t="s">
        <v>1243</v>
      </c>
      <c r="G330" s="5">
        <v>1</v>
      </c>
      <c r="H330" s="15">
        <v>1</v>
      </c>
      <c r="I330" s="4"/>
      <c r="J330" s="15">
        <f t="shared" si="12"/>
        <v>2</v>
      </c>
      <c r="K330" s="15">
        <f t="shared" si="12"/>
        <v>2</v>
      </c>
      <c r="L330" s="4" t="str">
        <f t="shared" si="13"/>
        <v>Y</v>
      </c>
      <c r="M330" s="13">
        <v>1.8128411334882006</v>
      </c>
      <c r="N330" s="5">
        <v>2013</v>
      </c>
      <c r="O330" s="12">
        <v>69.7</v>
      </c>
      <c r="P330" s="5">
        <v>2013</v>
      </c>
      <c r="Q330" s="12">
        <v>15.61</v>
      </c>
      <c r="R330" s="5">
        <v>2013</v>
      </c>
      <c r="S330" s="12"/>
      <c r="U330" s="12">
        <v>0</v>
      </c>
      <c r="V330" s="5">
        <v>2013</v>
      </c>
      <c r="W330" s="12">
        <v>0</v>
      </c>
      <c r="X330" s="5">
        <v>2013</v>
      </c>
      <c r="Y330" s="12">
        <v>0</v>
      </c>
      <c r="Z330" s="5">
        <v>2013</v>
      </c>
      <c r="AA330" s="14">
        <v>100</v>
      </c>
      <c r="AB330" s="5">
        <v>2013</v>
      </c>
      <c r="AC330" s="14"/>
    </row>
    <row r="331" spans="1:29" ht="12.75" customHeight="1" x14ac:dyDescent="0.25">
      <c r="A331" s="5" t="s">
        <v>1247</v>
      </c>
      <c r="B331" s="5" t="s">
        <v>1245</v>
      </c>
      <c r="C331" s="5" t="s">
        <v>1244</v>
      </c>
      <c r="D331" s="5" t="s">
        <v>1038</v>
      </c>
      <c r="E331" s="5" t="s">
        <v>1249</v>
      </c>
      <c r="F331" s="5" t="s">
        <v>1248</v>
      </c>
      <c r="G331" s="5">
        <v>1</v>
      </c>
      <c r="H331" s="15">
        <v>1</v>
      </c>
      <c r="I331" s="4"/>
      <c r="J331" s="15">
        <f t="shared" si="12"/>
        <v>1</v>
      </c>
      <c r="K331" s="15">
        <f t="shared" si="12"/>
        <v>1</v>
      </c>
      <c r="L331" s="4" t="str">
        <f t="shared" si="13"/>
        <v/>
      </c>
      <c r="M331" s="13">
        <v>1.2315686041877714</v>
      </c>
      <c r="N331" s="5">
        <v>2013</v>
      </c>
      <c r="O331" s="12" t="s">
        <v>1569</v>
      </c>
      <c r="Q331" s="12" t="s">
        <v>1569</v>
      </c>
      <c r="S331" s="12"/>
      <c r="U331" s="12">
        <v>0</v>
      </c>
      <c r="V331" s="5">
        <v>2013</v>
      </c>
      <c r="W331" s="12">
        <v>0</v>
      </c>
      <c r="X331" s="5">
        <v>2013</v>
      </c>
      <c r="Y331" s="12">
        <v>0</v>
      </c>
      <c r="Z331" s="5">
        <v>2013</v>
      </c>
      <c r="AA331" s="14">
        <v>59.98</v>
      </c>
      <c r="AB331" s="5">
        <v>2013</v>
      </c>
      <c r="AC331" s="14"/>
    </row>
    <row r="332" spans="1:29" ht="12.75" customHeight="1" x14ac:dyDescent="0.25">
      <c r="A332" s="5" t="s">
        <v>898</v>
      </c>
      <c r="B332" s="5" t="s">
        <v>901</v>
      </c>
      <c r="C332" s="5" t="s">
        <v>900</v>
      </c>
      <c r="D332" s="5" t="s">
        <v>620</v>
      </c>
      <c r="E332" s="5" t="s">
        <v>902</v>
      </c>
      <c r="F332" s="5" t="s">
        <v>899</v>
      </c>
      <c r="G332" s="5">
        <v>2</v>
      </c>
      <c r="H332" s="15">
        <v>1</v>
      </c>
      <c r="I332" s="4" t="s">
        <v>3182</v>
      </c>
      <c r="J332" s="15">
        <f t="shared" si="12"/>
        <v>2</v>
      </c>
      <c r="K332" s="15">
        <f t="shared" si="12"/>
        <v>2</v>
      </c>
      <c r="L332" s="4" t="str">
        <f t="shared" si="13"/>
        <v>Y</v>
      </c>
      <c r="M332" s="13">
        <v>1</v>
      </c>
      <c r="N332" s="5">
        <v>2014</v>
      </c>
      <c r="O332" s="12">
        <v>90</v>
      </c>
      <c r="P332" s="5">
        <v>2014</v>
      </c>
      <c r="Q332" s="12" t="s">
        <v>1569</v>
      </c>
      <c r="S332" s="12"/>
      <c r="U332" s="12" t="s">
        <v>1569</v>
      </c>
      <c r="W332" s="12" t="s">
        <v>1569</v>
      </c>
      <c r="Y332" s="12" t="s">
        <v>1569</v>
      </c>
      <c r="AA332" s="14">
        <v>100</v>
      </c>
      <c r="AB332" s="5">
        <v>2014</v>
      </c>
      <c r="AC332" s="14"/>
    </row>
    <row r="333" spans="1:29" ht="12.75" customHeight="1" x14ac:dyDescent="0.25">
      <c r="A333" s="5" t="s">
        <v>903</v>
      </c>
      <c r="B333" s="5" t="s">
        <v>901</v>
      </c>
      <c r="C333" s="5" t="s">
        <v>900</v>
      </c>
      <c r="D333" s="5" t="s">
        <v>620</v>
      </c>
      <c r="E333" s="5" t="s">
        <v>904</v>
      </c>
      <c r="F333" s="5" t="s">
        <v>3180</v>
      </c>
      <c r="G333" s="5">
        <v>2</v>
      </c>
      <c r="H333" s="15">
        <v>3</v>
      </c>
      <c r="I333" s="4" t="s">
        <v>3183</v>
      </c>
      <c r="J333" s="15">
        <f t="shared" si="12"/>
        <v>1</v>
      </c>
      <c r="K333" s="15">
        <f t="shared" si="12"/>
        <v>1</v>
      </c>
      <c r="L333" s="4" t="str">
        <f t="shared" si="13"/>
        <v/>
      </c>
      <c r="M333" s="13">
        <v>0.87173100871731013</v>
      </c>
      <c r="N333" s="5">
        <v>2017</v>
      </c>
      <c r="O333" s="12">
        <v>31</v>
      </c>
      <c r="P333" s="5">
        <v>2017</v>
      </c>
      <c r="Q333" s="12">
        <v>11</v>
      </c>
      <c r="R333" s="5">
        <v>2017</v>
      </c>
      <c r="S333" s="12"/>
      <c r="U333" s="12">
        <v>0</v>
      </c>
      <c r="V333" s="5">
        <v>2017</v>
      </c>
      <c r="W333" s="12">
        <v>0</v>
      </c>
      <c r="X333" s="5">
        <v>2017</v>
      </c>
      <c r="Y333" s="12">
        <v>0</v>
      </c>
      <c r="Z333" s="5">
        <v>2017</v>
      </c>
      <c r="AA333" s="14">
        <v>0</v>
      </c>
      <c r="AB333" s="5">
        <v>2017</v>
      </c>
      <c r="AC333" s="14"/>
    </row>
    <row r="334" spans="1:29" ht="12.75" customHeight="1" x14ac:dyDescent="0.25">
      <c r="A334" s="5" t="s">
        <v>905</v>
      </c>
      <c r="B334" s="5" t="s">
        <v>901</v>
      </c>
      <c r="C334" s="5" t="s">
        <v>900</v>
      </c>
      <c r="D334" s="5" t="s">
        <v>620</v>
      </c>
      <c r="E334" s="5" t="s">
        <v>906</v>
      </c>
      <c r="F334" s="5" t="s">
        <v>3181</v>
      </c>
      <c r="G334" s="5">
        <v>3</v>
      </c>
      <c r="H334" s="15">
        <v>3</v>
      </c>
      <c r="I334" s="4" t="s">
        <v>3184</v>
      </c>
      <c r="J334" s="15">
        <f t="shared" si="12"/>
        <v>1</v>
      </c>
      <c r="K334" s="15">
        <f t="shared" si="12"/>
        <v>1</v>
      </c>
      <c r="L334" s="4" t="str">
        <f t="shared" si="13"/>
        <v/>
      </c>
      <c r="M334" s="13">
        <v>0.75421440711170562</v>
      </c>
      <c r="N334" s="5">
        <v>2016</v>
      </c>
      <c r="O334" s="12" t="s">
        <v>1569</v>
      </c>
      <c r="Q334" s="12">
        <v>7.0000000000000009</v>
      </c>
      <c r="R334" s="5">
        <v>2016</v>
      </c>
      <c r="S334" s="12"/>
      <c r="U334" s="12" t="s">
        <v>1569</v>
      </c>
      <c r="W334" s="12" t="s">
        <v>1569</v>
      </c>
      <c r="Y334" s="12" t="s">
        <v>1569</v>
      </c>
      <c r="AA334" s="14" t="s">
        <v>1569</v>
      </c>
      <c r="AC334" s="14"/>
    </row>
    <row r="335" spans="1:29" ht="12.75" customHeight="1" x14ac:dyDescent="0.25">
      <c r="A335" s="5" t="s">
        <v>487</v>
      </c>
      <c r="B335" s="5" t="s">
        <v>490</v>
      </c>
      <c r="C335" s="5" t="s">
        <v>489</v>
      </c>
      <c r="D335" s="5" t="s">
        <v>360</v>
      </c>
      <c r="E335" s="5" t="s">
        <v>491</v>
      </c>
      <c r="F335" s="5" t="s">
        <v>488</v>
      </c>
      <c r="G335" s="5">
        <v>2</v>
      </c>
      <c r="H335" s="15">
        <v>1</v>
      </c>
      <c r="I335" s="4"/>
      <c r="J335" s="15">
        <f t="shared" si="12"/>
        <v>2</v>
      </c>
      <c r="K335" s="15">
        <f t="shared" si="12"/>
        <v>2</v>
      </c>
      <c r="L335" s="4" t="str">
        <f t="shared" si="13"/>
        <v>Y</v>
      </c>
      <c r="M335" s="13">
        <v>1</v>
      </c>
      <c r="N335" s="5">
        <v>2016</v>
      </c>
      <c r="O335" s="12">
        <v>75</v>
      </c>
      <c r="P335" s="5">
        <v>2016</v>
      </c>
      <c r="Q335" s="12">
        <v>10</v>
      </c>
      <c r="R335" s="5">
        <v>2016</v>
      </c>
      <c r="S335" s="12"/>
      <c r="U335" s="12">
        <v>0</v>
      </c>
      <c r="V335" s="5">
        <v>2016</v>
      </c>
      <c r="W335" s="12">
        <v>0</v>
      </c>
      <c r="X335" s="5">
        <v>2016</v>
      </c>
      <c r="Y335" s="12">
        <v>0</v>
      </c>
      <c r="Z335" s="5">
        <v>2016</v>
      </c>
      <c r="AA335" s="14">
        <v>0</v>
      </c>
      <c r="AB335" s="5">
        <v>2016</v>
      </c>
      <c r="AC335" s="14"/>
    </row>
    <row r="336" spans="1:29" ht="12.75" customHeight="1" x14ac:dyDescent="0.25">
      <c r="A336" s="5" t="s">
        <v>907</v>
      </c>
      <c r="B336" s="5" t="s">
        <v>910</v>
      </c>
      <c r="C336" s="5" t="s">
        <v>909</v>
      </c>
      <c r="D336" s="5" t="s">
        <v>620</v>
      </c>
      <c r="E336" s="5" t="s">
        <v>911</v>
      </c>
      <c r="F336" s="5" t="s">
        <v>3186</v>
      </c>
      <c r="G336" s="5">
        <v>2</v>
      </c>
      <c r="H336" s="15">
        <v>2</v>
      </c>
      <c r="I336" s="4" t="s">
        <v>3185</v>
      </c>
      <c r="J336" s="15">
        <f t="shared" si="12"/>
        <v>2</v>
      </c>
      <c r="K336" s="15">
        <f t="shared" si="12"/>
        <v>1</v>
      </c>
      <c r="L336" s="4" t="str">
        <f t="shared" si="13"/>
        <v>Y</v>
      </c>
      <c r="M336" s="13">
        <v>0.41253644314868804</v>
      </c>
      <c r="N336" s="5">
        <v>2016</v>
      </c>
      <c r="O336" s="12" t="s">
        <v>1569</v>
      </c>
      <c r="Q336" s="12">
        <v>8</v>
      </c>
      <c r="R336" s="5">
        <v>2016</v>
      </c>
      <c r="S336" s="12"/>
      <c r="U336" s="12">
        <v>0</v>
      </c>
      <c r="V336" s="5">
        <v>2016</v>
      </c>
      <c r="W336" s="12">
        <v>0</v>
      </c>
      <c r="X336" s="5">
        <v>2016</v>
      </c>
      <c r="Y336" s="12">
        <v>0</v>
      </c>
      <c r="Z336" s="5">
        <v>2016</v>
      </c>
      <c r="AA336" s="14">
        <v>0</v>
      </c>
      <c r="AB336" s="5">
        <v>2016</v>
      </c>
      <c r="AC336" s="14"/>
    </row>
    <row r="337" spans="1:29" ht="12.75" customHeight="1" x14ac:dyDescent="0.25">
      <c r="A337" s="5" t="s">
        <v>912</v>
      </c>
      <c r="B337" s="5" t="s">
        <v>910</v>
      </c>
      <c r="C337" s="5" t="s">
        <v>909</v>
      </c>
      <c r="D337" s="5" t="s">
        <v>620</v>
      </c>
      <c r="E337" s="5" t="s">
        <v>914</v>
      </c>
      <c r="F337" s="5" t="s">
        <v>913</v>
      </c>
      <c r="G337" s="5">
        <v>2</v>
      </c>
      <c r="H337" s="15">
        <v>2</v>
      </c>
      <c r="I337" s="4" t="s">
        <v>1901</v>
      </c>
      <c r="J337" s="15">
        <f t="shared" si="12"/>
        <v>2</v>
      </c>
      <c r="K337" s="15">
        <f t="shared" si="12"/>
        <v>1</v>
      </c>
      <c r="L337" s="4" t="str">
        <f t="shared" si="13"/>
        <v>Y</v>
      </c>
      <c r="M337" s="13">
        <v>0.94000000000000006</v>
      </c>
      <c r="N337" s="5">
        <v>2017</v>
      </c>
      <c r="O337" s="12">
        <v>80</v>
      </c>
      <c r="P337" s="5">
        <v>2017</v>
      </c>
      <c r="Q337" s="12">
        <v>15</v>
      </c>
      <c r="R337" s="5">
        <v>2017</v>
      </c>
      <c r="S337" s="12"/>
      <c r="U337" s="12" t="s">
        <v>1569</v>
      </c>
      <c r="W337" s="12" t="s">
        <v>1569</v>
      </c>
      <c r="Y337" s="12" t="s">
        <v>1569</v>
      </c>
      <c r="AA337" s="14" t="s">
        <v>1569</v>
      </c>
      <c r="AC337" s="14"/>
    </row>
    <row r="338" spans="1:29" ht="12.75" customHeight="1" x14ac:dyDescent="0.25">
      <c r="A338" s="5" t="s">
        <v>1250</v>
      </c>
      <c r="B338" s="5" t="s">
        <v>1252</v>
      </c>
      <c r="C338" s="5" t="s">
        <v>1251</v>
      </c>
      <c r="D338" s="5" t="s">
        <v>1038</v>
      </c>
      <c r="E338" s="5" t="s">
        <v>1253</v>
      </c>
      <c r="F338" s="5" t="s">
        <v>3187</v>
      </c>
      <c r="G338" s="5">
        <v>2</v>
      </c>
      <c r="H338" s="15">
        <v>1</v>
      </c>
      <c r="I338" s="4" t="s">
        <v>3189</v>
      </c>
      <c r="J338" s="15">
        <f t="shared" si="12"/>
        <v>1</v>
      </c>
      <c r="K338" s="15">
        <f t="shared" si="12"/>
        <v>1</v>
      </c>
      <c r="L338" s="4" t="str">
        <f t="shared" si="13"/>
        <v/>
      </c>
      <c r="M338" s="13"/>
      <c r="O338" s="12">
        <v>93</v>
      </c>
      <c r="P338" s="5">
        <v>2000</v>
      </c>
      <c r="Q338" s="12">
        <v>16</v>
      </c>
      <c r="R338" s="5">
        <v>2000</v>
      </c>
      <c r="S338" s="12"/>
      <c r="U338" s="12" t="s">
        <v>1569</v>
      </c>
      <c r="W338" s="12" t="s">
        <v>1569</v>
      </c>
      <c r="Y338" s="12" t="s">
        <v>1569</v>
      </c>
      <c r="AA338" s="14" t="s">
        <v>1569</v>
      </c>
      <c r="AC338" s="14"/>
    </row>
    <row r="339" spans="1:29" ht="12.75" customHeight="1" x14ac:dyDescent="0.25">
      <c r="A339" s="5" t="s">
        <v>492</v>
      </c>
      <c r="B339" s="5" t="s">
        <v>494</v>
      </c>
      <c r="C339" s="5" t="s">
        <v>493</v>
      </c>
      <c r="D339" s="5" t="s">
        <v>360</v>
      </c>
      <c r="E339" s="5" t="s">
        <v>495</v>
      </c>
      <c r="F339" s="5" t="s">
        <v>3188</v>
      </c>
      <c r="G339" s="5">
        <v>3</v>
      </c>
      <c r="H339" s="15">
        <v>1</v>
      </c>
      <c r="I339" s="4"/>
      <c r="J339" s="15">
        <f t="shared" si="12"/>
        <v>2</v>
      </c>
      <c r="K339" s="15">
        <f t="shared" si="12"/>
        <v>1</v>
      </c>
      <c r="L339" s="4" t="str">
        <f t="shared" si="13"/>
        <v>Y</v>
      </c>
      <c r="M339" s="13">
        <v>0.53465333009372606</v>
      </c>
      <c r="N339" s="5">
        <v>2012</v>
      </c>
      <c r="O339" s="12">
        <v>86.9</v>
      </c>
      <c r="P339" s="5">
        <v>2012</v>
      </c>
      <c r="Q339" s="12">
        <v>20.14</v>
      </c>
      <c r="R339" s="5">
        <v>2012</v>
      </c>
      <c r="S339" s="12"/>
      <c r="U339" s="12">
        <v>0</v>
      </c>
      <c r="V339" s="5">
        <v>2012</v>
      </c>
      <c r="W339" s="12">
        <v>0</v>
      </c>
      <c r="X339" s="5">
        <v>2012</v>
      </c>
      <c r="Y339" s="12">
        <v>0</v>
      </c>
      <c r="Z339" s="5">
        <v>2012</v>
      </c>
      <c r="AA339" s="14">
        <v>100</v>
      </c>
      <c r="AB339" s="5">
        <v>2012</v>
      </c>
      <c r="AC339" s="14"/>
    </row>
    <row r="340" spans="1:29" ht="12.75" customHeight="1" x14ac:dyDescent="0.25">
      <c r="A340" s="5" t="s">
        <v>496</v>
      </c>
      <c r="B340" s="5" t="s">
        <v>494</v>
      </c>
      <c r="C340" s="5" t="s">
        <v>493</v>
      </c>
      <c r="D340" s="5" t="s">
        <v>360</v>
      </c>
      <c r="E340" s="5" t="s">
        <v>498</v>
      </c>
      <c r="F340" s="5" t="s">
        <v>497</v>
      </c>
      <c r="G340" s="5">
        <v>4</v>
      </c>
      <c r="H340" s="15">
        <v>1</v>
      </c>
      <c r="I340" s="4" t="s">
        <v>1927</v>
      </c>
      <c r="J340" s="15">
        <f t="shared" si="12"/>
        <v>1</v>
      </c>
      <c r="K340" s="15">
        <f t="shared" si="12"/>
        <v>1</v>
      </c>
      <c r="L340" s="4" t="str">
        <f t="shared" si="13"/>
        <v/>
      </c>
      <c r="M340" s="13">
        <v>0.44193953756920046</v>
      </c>
      <c r="N340" s="5">
        <v>2012</v>
      </c>
      <c r="O340" s="12">
        <v>42.7</v>
      </c>
      <c r="P340" s="5">
        <v>2012</v>
      </c>
      <c r="Q340" s="12">
        <v>9.9209920992099221</v>
      </c>
      <c r="R340" s="5">
        <v>2012</v>
      </c>
      <c r="S340" s="12"/>
      <c r="U340" s="12">
        <v>0</v>
      </c>
      <c r="V340" s="5">
        <v>2012</v>
      </c>
      <c r="W340" s="12">
        <v>0</v>
      </c>
      <c r="X340" s="5">
        <v>2012</v>
      </c>
      <c r="Y340" s="12">
        <v>0</v>
      </c>
      <c r="Z340" s="5">
        <v>2012</v>
      </c>
      <c r="AA340" s="14">
        <v>100</v>
      </c>
      <c r="AB340" s="5">
        <v>2012</v>
      </c>
      <c r="AC340" s="14"/>
    </row>
    <row r="341" spans="1:29" ht="12.75" customHeight="1" x14ac:dyDescent="0.25">
      <c r="A341" s="5" t="s">
        <v>499</v>
      </c>
      <c r="B341" s="5" t="s">
        <v>494</v>
      </c>
      <c r="C341" s="5" t="s">
        <v>493</v>
      </c>
      <c r="D341" s="5" t="s">
        <v>360</v>
      </c>
      <c r="E341" s="5" t="s">
        <v>501</v>
      </c>
      <c r="F341" s="5" t="s">
        <v>500</v>
      </c>
      <c r="G341" s="5">
        <v>4</v>
      </c>
      <c r="H341" s="15">
        <v>1</v>
      </c>
      <c r="I341" s="4"/>
      <c r="J341" s="15">
        <f t="shared" si="12"/>
        <v>2</v>
      </c>
      <c r="K341" s="15">
        <f t="shared" si="12"/>
        <v>1</v>
      </c>
      <c r="L341" s="4" t="str">
        <f t="shared" si="13"/>
        <v>Y</v>
      </c>
      <c r="M341" s="13">
        <v>0.52220668115316315</v>
      </c>
      <c r="N341" s="5">
        <v>2012</v>
      </c>
      <c r="O341" s="12">
        <v>71.2</v>
      </c>
      <c r="P341" s="5">
        <v>2012</v>
      </c>
      <c r="Q341" s="12">
        <v>15.561556155615563</v>
      </c>
      <c r="R341" s="5">
        <v>2012</v>
      </c>
      <c r="S341" s="12"/>
      <c r="U341" s="12">
        <v>0</v>
      </c>
      <c r="V341" s="5">
        <v>2012</v>
      </c>
      <c r="W341" s="12">
        <v>0</v>
      </c>
      <c r="X341" s="5">
        <v>2012</v>
      </c>
      <c r="Y341" s="12">
        <v>0</v>
      </c>
      <c r="Z341" s="5">
        <v>2012</v>
      </c>
      <c r="AA341" s="14">
        <v>100</v>
      </c>
      <c r="AB341" s="5">
        <v>2012</v>
      </c>
      <c r="AC341" s="14"/>
    </row>
    <row r="342" spans="1:29" ht="12.75" customHeight="1" x14ac:dyDescent="0.25">
      <c r="A342" s="5" t="s">
        <v>502</v>
      </c>
      <c r="B342" s="5" t="s">
        <v>494</v>
      </c>
      <c r="C342" s="5" t="s">
        <v>493</v>
      </c>
      <c r="D342" s="5" t="s">
        <v>360</v>
      </c>
      <c r="E342" s="5" t="s">
        <v>504</v>
      </c>
      <c r="F342" s="5" t="s">
        <v>503</v>
      </c>
      <c r="G342" s="5">
        <v>4</v>
      </c>
      <c r="H342" s="15">
        <v>1</v>
      </c>
      <c r="I342" s="4" t="s">
        <v>1928</v>
      </c>
      <c r="J342" s="15">
        <f t="shared" si="12"/>
        <v>2</v>
      </c>
      <c r="K342" s="15">
        <f t="shared" si="12"/>
        <v>1</v>
      </c>
      <c r="L342" s="4" t="str">
        <f t="shared" si="13"/>
        <v>Y</v>
      </c>
      <c r="M342" s="13">
        <v>0.3323250415834732</v>
      </c>
      <c r="N342" s="5">
        <v>2012</v>
      </c>
      <c r="O342" s="12">
        <v>85.7</v>
      </c>
      <c r="P342" s="5">
        <v>2012</v>
      </c>
      <c r="Q342" s="12">
        <v>11.990000000000004</v>
      </c>
      <c r="R342" s="5">
        <v>2012</v>
      </c>
      <c r="S342" s="12"/>
      <c r="U342" s="12">
        <v>0</v>
      </c>
      <c r="V342" s="5">
        <v>2012</v>
      </c>
      <c r="W342" s="12">
        <v>0</v>
      </c>
      <c r="X342" s="5">
        <v>2012</v>
      </c>
      <c r="Y342" s="12">
        <v>0</v>
      </c>
      <c r="Z342" s="5">
        <v>2012</v>
      </c>
      <c r="AA342" s="14">
        <v>0</v>
      </c>
      <c r="AB342" s="5">
        <v>2012</v>
      </c>
      <c r="AC342" s="14"/>
    </row>
    <row r="343" spans="1:29" ht="12.75" customHeight="1" x14ac:dyDescent="0.25">
      <c r="A343" s="5" t="s">
        <v>505</v>
      </c>
      <c r="B343" s="5" t="s">
        <v>494</v>
      </c>
      <c r="C343" s="5" t="s">
        <v>493</v>
      </c>
      <c r="D343" s="5" t="s">
        <v>360</v>
      </c>
      <c r="E343" s="5" t="s">
        <v>507</v>
      </c>
      <c r="F343" s="5" t="s">
        <v>506</v>
      </c>
      <c r="G343" s="5">
        <v>4</v>
      </c>
      <c r="H343" s="15">
        <v>1</v>
      </c>
      <c r="I343" s="4" t="s">
        <v>1929</v>
      </c>
      <c r="J343" s="15">
        <f t="shared" si="12"/>
        <v>1</v>
      </c>
      <c r="K343" s="15">
        <f t="shared" si="12"/>
        <v>1</v>
      </c>
      <c r="L343" s="4" t="str">
        <f t="shared" si="13"/>
        <v/>
      </c>
      <c r="M343" s="13">
        <v>0.40006225596675887</v>
      </c>
      <c r="N343" s="5">
        <v>2012</v>
      </c>
      <c r="O343" s="12">
        <v>25.4</v>
      </c>
      <c r="P343" s="5">
        <v>2012</v>
      </c>
      <c r="Q343" s="12">
        <v>5.61</v>
      </c>
      <c r="R343" s="5">
        <v>2012</v>
      </c>
      <c r="S343" s="12"/>
      <c r="U343" s="12">
        <v>0</v>
      </c>
      <c r="V343" s="5">
        <v>2012</v>
      </c>
      <c r="W343" s="12">
        <v>0</v>
      </c>
      <c r="X343" s="5">
        <v>2012</v>
      </c>
      <c r="Y343" s="12">
        <v>0</v>
      </c>
      <c r="Z343" s="5">
        <v>2012</v>
      </c>
      <c r="AA343" s="14">
        <v>0</v>
      </c>
      <c r="AB343" s="5">
        <v>2012</v>
      </c>
      <c r="AC343" s="14"/>
    </row>
    <row r="344" spans="1:29" ht="12.75" customHeight="1" x14ac:dyDescent="0.25">
      <c r="A344" s="5" t="s">
        <v>508</v>
      </c>
      <c r="B344" s="5" t="s">
        <v>494</v>
      </c>
      <c r="C344" s="5" t="s">
        <v>493</v>
      </c>
      <c r="D344" s="5" t="s">
        <v>360</v>
      </c>
      <c r="E344" s="5" t="s">
        <v>510</v>
      </c>
      <c r="F344" s="5" t="s">
        <v>509</v>
      </c>
      <c r="G344" s="5">
        <v>4</v>
      </c>
      <c r="H344" s="15">
        <v>1</v>
      </c>
      <c r="I344" s="4"/>
      <c r="J344" s="15">
        <f t="shared" si="12"/>
        <v>1</v>
      </c>
      <c r="K344" s="15">
        <f t="shared" si="12"/>
        <v>1</v>
      </c>
      <c r="L344" s="4" t="str">
        <f t="shared" si="13"/>
        <v/>
      </c>
      <c r="M344" s="13">
        <v>0.69839705707885524</v>
      </c>
      <c r="N344" s="5">
        <v>2012</v>
      </c>
      <c r="O344" s="12">
        <v>39.299999999999997</v>
      </c>
      <c r="P344" s="5">
        <v>2012</v>
      </c>
      <c r="Q344" s="12">
        <v>14.462892578515705</v>
      </c>
      <c r="R344" s="5">
        <v>2012</v>
      </c>
      <c r="S344" s="12"/>
      <c r="U344" s="12">
        <v>0</v>
      </c>
      <c r="V344" s="5">
        <v>2012</v>
      </c>
      <c r="W344" s="12">
        <v>0</v>
      </c>
      <c r="X344" s="5">
        <v>2012</v>
      </c>
      <c r="Y344" s="12">
        <v>0</v>
      </c>
      <c r="Z344" s="5">
        <v>2012</v>
      </c>
      <c r="AA344" s="14">
        <v>0</v>
      </c>
      <c r="AB344" s="5">
        <v>2012</v>
      </c>
      <c r="AC344" s="14"/>
    </row>
    <row r="345" spans="1:29" ht="12.75" customHeight="1" x14ac:dyDescent="0.25">
      <c r="A345" s="5" t="s">
        <v>511</v>
      </c>
      <c r="B345" s="5" t="s">
        <v>494</v>
      </c>
      <c r="C345" s="5" t="s">
        <v>493</v>
      </c>
      <c r="D345" s="5" t="s">
        <v>360</v>
      </c>
      <c r="E345" s="5" t="s">
        <v>513</v>
      </c>
      <c r="F345" s="5" t="s">
        <v>512</v>
      </c>
      <c r="G345" s="5">
        <v>4</v>
      </c>
      <c r="H345" s="15">
        <v>2</v>
      </c>
      <c r="I345" s="4" t="s">
        <v>1930</v>
      </c>
      <c r="J345" s="15">
        <f t="shared" si="12"/>
        <v>1</v>
      </c>
      <c r="K345" s="15">
        <f t="shared" si="12"/>
        <v>1</v>
      </c>
      <c r="L345" s="4" t="str">
        <f t="shared" si="13"/>
        <v/>
      </c>
      <c r="M345" s="13">
        <v>0.35765268783838755</v>
      </c>
      <c r="N345" s="5">
        <v>2012</v>
      </c>
      <c r="O345" s="12">
        <v>62.7</v>
      </c>
      <c r="P345" s="5">
        <v>2012</v>
      </c>
      <c r="Q345" s="12">
        <v>13.459999999999999</v>
      </c>
      <c r="R345" s="5">
        <v>2012</v>
      </c>
      <c r="S345" s="12"/>
      <c r="U345" s="12">
        <v>0</v>
      </c>
      <c r="V345" s="5">
        <v>2012</v>
      </c>
      <c r="W345" s="12">
        <v>0</v>
      </c>
      <c r="X345" s="5">
        <v>2012</v>
      </c>
      <c r="Y345" s="12">
        <v>0</v>
      </c>
      <c r="Z345" s="5">
        <v>2012</v>
      </c>
      <c r="AA345" s="14">
        <v>0</v>
      </c>
      <c r="AB345" s="5">
        <v>2012</v>
      </c>
      <c r="AC345" s="14"/>
    </row>
    <row r="346" spans="1:29" ht="12.75" customHeight="1" x14ac:dyDescent="0.25">
      <c r="A346" s="5" t="s">
        <v>514</v>
      </c>
      <c r="B346" s="5" t="s">
        <v>494</v>
      </c>
      <c r="C346" s="5" t="s">
        <v>493</v>
      </c>
      <c r="D346" s="5" t="s">
        <v>360</v>
      </c>
      <c r="E346" s="5" t="s">
        <v>516</v>
      </c>
      <c r="F346" s="5" t="s">
        <v>515</v>
      </c>
      <c r="G346" s="5">
        <v>4</v>
      </c>
      <c r="H346" s="15">
        <v>2</v>
      </c>
      <c r="I346" s="4" t="s">
        <v>1931</v>
      </c>
      <c r="J346" s="15">
        <f t="shared" si="12"/>
        <v>1</v>
      </c>
      <c r="K346" s="15">
        <f t="shared" si="12"/>
        <v>1</v>
      </c>
      <c r="L346" s="4" t="str">
        <f t="shared" si="13"/>
        <v/>
      </c>
      <c r="M346" s="13">
        <v>0.61809914968274782</v>
      </c>
      <c r="N346" s="5">
        <v>2012</v>
      </c>
      <c r="O346" s="12">
        <v>68.7</v>
      </c>
      <c r="P346" s="5">
        <v>2012</v>
      </c>
      <c r="Q346" s="12">
        <v>16.189999999999998</v>
      </c>
      <c r="R346" s="5">
        <v>2012</v>
      </c>
      <c r="S346" s="12"/>
      <c r="U346" s="12">
        <v>0</v>
      </c>
      <c r="V346" s="5">
        <v>2012</v>
      </c>
      <c r="W346" s="12">
        <v>0</v>
      </c>
      <c r="X346" s="5">
        <v>2012</v>
      </c>
      <c r="Y346" s="12">
        <v>0</v>
      </c>
      <c r="Z346" s="5">
        <v>2012</v>
      </c>
      <c r="AA346" s="14">
        <v>0</v>
      </c>
      <c r="AB346" s="5">
        <v>2012</v>
      </c>
      <c r="AC346" s="14"/>
    </row>
    <row r="347" spans="1:29" ht="12.75" customHeight="1" x14ac:dyDescent="0.25">
      <c r="A347" s="5" t="s">
        <v>517</v>
      </c>
      <c r="B347" s="5" t="s">
        <v>494</v>
      </c>
      <c r="C347" s="5" t="s">
        <v>493</v>
      </c>
      <c r="D347" s="5" t="s">
        <v>360</v>
      </c>
      <c r="E347" s="5" t="s">
        <v>519</v>
      </c>
      <c r="F347" s="5" t="s">
        <v>518</v>
      </c>
      <c r="G347" s="5">
        <v>4</v>
      </c>
      <c r="H347" s="15">
        <v>1</v>
      </c>
      <c r="I347" s="4"/>
      <c r="J347" s="15">
        <f t="shared" si="12"/>
        <v>1</v>
      </c>
      <c r="K347" s="15">
        <f t="shared" si="12"/>
        <v>1</v>
      </c>
      <c r="L347" s="4" t="str">
        <f t="shared" si="13"/>
        <v/>
      </c>
      <c r="M347" s="13">
        <v>0.39936891420160003</v>
      </c>
      <c r="N347" s="5">
        <v>2012</v>
      </c>
      <c r="O347" s="12">
        <v>86.5</v>
      </c>
      <c r="P347" s="5">
        <v>2012</v>
      </c>
      <c r="Q347" s="12">
        <v>13.238676132386761</v>
      </c>
      <c r="R347" s="5">
        <v>2012</v>
      </c>
      <c r="S347" s="12"/>
      <c r="U347" s="12">
        <v>0</v>
      </c>
      <c r="V347" s="5">
        <v>2012</v>
      </c>
      <c r="W347" s="12">
        <v>0</v>
      </c>
      <c r="X347" s="5">
        <v>2012</v>
      </c>
      <c r="Y347" s="12">
        <v>0</v>
      </c>
      <c r="Z347" s="5">
        <v>2012</v>
      </c>
      <c r="AA347" s="14">
        <v>0</v>
      </c>
      <c r="AB347" s="5">
        <v>2012</v>
      </c>
      <c r="AC347" s="14"/>
    </row>
    <row r="348" spans="1:29" ht="12.75" customHeight="1" x14ac:dyDescent="0.25">
      <c r="A348" s="5" t="s">
        <v>520</v>
      </c>
      <c r="B348" s="5" t="s">
        <v>494</v>
      </c>
      <c r="C348" s="5" t="s">
        <v>493</v>
      </c>
      <c r="D348" s="5" t="s">
        <v>360</v>
      </c>
      <c r="E348" s="5" t="s">
        <v>522</v>
      </c>
      <c r="F348" s="5" t="s">
        <v>521</v>
      </c>
      <c r="G348" s="5">
        <v>4</v>
      </c>
      <c r="H348" s="15">
        <v>1</v>
      </c>
      <c r="I348" s="4" t="s">
        <v>1932</v>
      </c>
      <c r="J348" s="15">
        <f t="shared" si="12"/>
        <v>1</v>
      </c>
      <c r="K348" s="15">
        <f t="shared" si="12"/>
        <v>1</v>
      </c>
      <c r="L348" s="4" t="str">
        <f t="shared" si="13"/>
        <v/>
      </c>
      <c r="M348" s="13">
        <v>0.32169431701775114</v>
      </c>
      <c r="N348" s="5">
        <v>2012</v>
      </c>
      <c r="O348" s="12">
        <v>81.099999999999994</v>
      </c>
      <c r="P348" s="5">
        <v>2012</v>
      </c>
      <c r="Q348" s="12">
        <v>17.850000000000001</v>
      </c>
      <c r="R348" s="5">
        <v>2012</v>
      </c>
      <c r="S348" s="12"/>
      <c r="U348" s="12">
        <v>0</v>
      </c>
      <c r="V348" s="5">
        <v>2012</v>
      </c>
      <c r="W348" s="12">
        <v>0</v>
      </c>
      <c r="X348" s="5">
        <v>2012</v>
      </c>
      <c r="Y348" s="12">
        <v>0</v>
      </c>
      <c r="Z348" s="5">
        <v>2012</v>
      </c>
      <c r="AA348" s="14">
        <v>100</v>
      </c>
      <c r="AB348" s="5">
        <v>2012</v>
      </c>
      <c r="AC348" s="14"/>
    </row>
    <row r="349" spans="1:29" ht="12.75" customHeight="1" x14ac:dyDescent="0.25">
      <c r="A349" s="5" t="s">
        <v>523</v>
      </c>
      <c r="B349" s="5" t="s">
        <v>494</v>
      </c>
      <c r="C349" s="5" t="s">
        <v>493</v>
      </c>
      <c r="D349" s="5" t="s">
        <v>360</v>
      </c>
      <c r="E349" s="5" t="s">
        <v>525</v>
      </c>
      <c r="F349" s="5" t="s">
        <v>524</v>
      </c>
      <c r="G349" s="5">
        <v>4</v>
      </c>
      <c r="H349" s="15">
        <v>1</v>
      </c>
      <c r="I349" s="4" t="s">
        <v>1933</v>
      </c>
      <c r="J349" s="15">
        <f t="shared" si="12"/>
        <v>1</v>
      </c>
      <c r="K349" s="15">
        <f t="shared" si="12"/>
        <v>1</v>
      </c>
      <c r="L349" s="4" t="str">
        <f t="shared" si="13"/>
        <v/>
      </c>
      <c r="M349" s="13">
        <v>0.12169516218879772</v>
      </c>
      <c r="N349" s="5">
        <v>2012</v>
      </c>
      <c r="O349" s="12" t="s">
        <v>1569</v>
      </c>
      <c r="Q349" s="12">
        <v>8.17</v>
      </c>
      <c r="R349" s="5">
        <v>2012</v>
      </c>
      <c r="S349" s="12"/>
      <c r="U349" s="12" t="s">
        <v>1569</v>
      </c>
      <c r="W349" s="12" t="s">
        <v>1569</v>
      </c>
      <c r="Y349" s="12" t="s">
        <v>1569</v>
      </c>
      <c r="AA349" s="14" t="s">
        <v>1569</v>
      </c>
      <c r="AC349" s="14"/>
    </row>
    <row r="350" spans="1:29" ht="12.75" customHeight="1" x14ac:dyDescent="0.25">
      <c r="A350" s="5" t="s">
        <v>526</v>
      </c>
      <c r="B350" s="5" t="s">
        <v>494</v>
      </c>
      <c r="C350" s="5" t="s">
        <v>493</v>
      </c>
      <c r="D350" s="5" t="s">
        <v>360</v>
      </c>
      <c r="E350" s="5" t="s">
        <v>528</v>
      </c>
      <c r="F350" s="5" t="s">
        <v>527</v>
      </c>
      <c r="G350" s="5">
        <v>4</v>
      </c>
      <c r="H350" s="15">
        <v>1</v>
      </c>
      <c r="I350" s="4" t="s">
        <v>1934</v>
      </c>
      <c r="J350" s="15">
        <f t="shared" si="12"/>
        <v>1</v>
      </c>
      <c r="K350" s="15">
        <f t="shared" si="12"/>
        <v>1</v>
      </c>
      <c r="L350" s="4" t="str">
        <f t="shared" si="13"/>
        <v/>
      </c>
      <c r="M350" s="13">
        <v>0.13126819355193059</v>
      </c>
      <c r="N350" s="5">
        <v>2016</v>
      </c>
      <c r="O350" s="12" t="s">
        <v>1569</v>
      </c>
      <c r="Q350" s="12">
        <v>6.8706870687068697</v>
      </c>
      <c r="R350" s="5">
        <v>2016</v>
      </c>
      <c r="S350" s="12"/>
      <c r="U350" s="12">
        <v>0</v>
      </c>
      <c r="V350" s="5">
        <v>2016</v>
      </c>
      <c r="W350" s="12">
        <v>0</v>
      </c>
      <c r="X350" s="5">
        <v>2016</v>
      </c>
      <c r="Y350" s="12">
        <v>0</v>
      </c>
      <c r="Z350" s="5">
        <v>2016</v>
      </c>
      <c r="AA350" s="14">
        <v>0</v>
      </c>
      <c r="AB350" s="5">
        <v>2016</v>
      </c>
      <c r="AC350" s="14"/>
    </row>
    <row r="351" spans="1:29" ht="12.75" customHeight="1" x14ac:dyDescent="0.25">
      <c r="A351" s="5" t="s">
        <v>218</v>
      </c>
      <c r="B351" s="5" t="s">
        <v>221</v>
      </c>
      <c r="C351" s="5" t="s">
        <v>220</v>
      </c>
      <c r="D351" s="5" t="s">
        <v>35</v>
      </c>
      <c r="E351" s="5" t="s">
        <v>222</v>
      </c>
      <c r="F351" s="5" t="s">
        <v>219</v>
      </c>
      <c r="G351" s="5">
        <v>2</v>
      </c>
      <c r="H351" s="15">
        <v>1</v>
      </c>
      <c r="I351" s="4"/>
      <c r="J351" s="15">
        <f t="shared" si="12"/>
        <v>1</v>
      </c>
      <c r="K351" s="15">
        <f t="shared" si="12"/>
        <v>1</v>
      </c>
      <c r="L351" s="4" t="str">
        <f t="shared" si="13"/>
        <v/>
      </c>
      <c r="M351" s="13">
        <v>1.1115333556061353</v>
      </c>
      <c r="N351" s="5">
        <v>2013</v>
      </c>
      <c r="O351" s="12" t="s">
        <v>1569</v>
      </c>
      <c r="Q351" s="12">
        <v>6.4</v>
      </c>
      <c r="R351" s="5">
        <v>2013</v>
      </c>
      <c r="S351" s="12"/>
      <c r="U351" s="12">
        <v>0</v>
      </c>
      <c r="V351" s="5">
        <v>2013</v>
      </c>
      <c r="W351" s="12">
        <v>14</v>
      </c>
      <c r="X351" s="5">
        <v>2013</v>
      </c>
      <c r="Y351" s="12">
        <v>0</v>
      </c>
      <c r="Z351" s="5">
        <v>2013</v>
      </c>
      <c r="AA351" s="14">
        <v>0</v>
      </c>
      <c r="AB351" s="5">
        <v>2013</v>
      </c>
      <c r="AC351" s="14"/>
    </row>
    <row r="352" spans="1:29" ht="12.75" customHeight="1" x14ac:dyDescent="0.25">
      <c r="A352" s="5" t="s">
        <v>223</v>
      </c>
      <c r="B352" s="5" t="s">
        <v>221</v>
      </c>
      <c r="C352" s="5" t="s">
        <v>220</v>
      </c>
      <c r="D352" s="5" t="s">
        <v>35</v>
      </c>
      <c r="E352" s="5" t="s">
        <v>225</v>
      </c>
      <c r="F352" s="5" t="s">
        <v>224</v>
      </c>
      <c r="G352" s="5">
        <v>2</v>
      </c>
      <c r="H352" s="15">
        <v>1</v>
      </c>
      <c r="I352" s="4"/>
      <c r="J352" s="15">
        <f t="shared" si="12"/>
        <v>1</v>
      </c>
      <c r="K352" s="15">
        <f t="shared" si="12"/>
        <v>1</v>
      </c>
      <c r="L352" s="4" t="str">
        <f t="shared" si="13"/>
        <v/>
      </c>
      <c r="M352" s="13" t="s">
        <v>1569</v>
      </c>
      <c r="O352" s="12" t="s">
        <v>1569</v>
      </c>
      <c r="Q352" s="12">
        <v>13.592233009708737</v>
      </c>
      <c r="S352" s="12"/>
      <c r="U352" s="12" t="s">
        <v>1569</v>
      </c>
      <c r="W352" s="12" t="s">
        <v>1569</v>
      </c>
      <c r="Y352" s="12" t="s">
        <v>1569</v>
      </c>
      <c r="AA352" s="14" t="s">
        <v>1569</v>
      </c>
      <c r="AC352" s="14"/>
    </row>
    <row r="353" spans="1:29" ht="12.75" customHeight="1" x14ac:dyDescent="0.25">
      <c r="A353" s="5" t="s">
        <v>226</v>
      </c>
      <c r="B353" s="5" t="s">
        <v>229</v>
      </c>
      <c r="C353" s="5" t="s">
        <v>228</v>
      </c>
      <c r="D353" s="5" t="s">
        <v>35</v>
      </c>
      <c r="E353" s="5" t="s">
        <v>230</v>
      </c>
      <c r="F353" s="5" t="s">
        <v>227</v>
      </c>
      <c r="G353" s="5">
        <v>2</v>
      </c>
      <c r="H353" s="15">
        <v>2</v>
      </c>
      <c r="I353" s="4" t="s">
        <v>1935</v>
      </c>
      <c r="J353" s="15">
        <f t="shared" si="12"/>
        <v>1</v>
      </c>
      <c r="K353" s="15">
        <f t="shared" si="12"/>
        <v>1</v>
      </c>
      <c r="L353" s="4" t="str">
        <f t="shared" si="13"/>
        <v/>
      </c>
      <c r="M353" s="13">
        <v>2.1638828284273401</v>
      </c>
      <c r="N353" s="5">
        <v>2010</v>
      </c>
      <c r="O353" s="12">
        <v>40</v>
      </c>
      <c r="P353" s="5">
        <v>2010</v>
      </c>
      <c r="Q353" s="12">
        <v>38</v>
      </c>
      <c r="R353" s="5">
        <v>2010</v>
      </c>
      <c r="S353" s="12"/>
      <c r="U353" s="12">
        <v>1</v>
      </c>
      <c r="V353" s="5">
        <v>2010</v>
      </c>
      <c r="W353" s="12">
        <v>10</v>
      </c>
      <c r="X353" s="5">
        <v>2010</v>
      </c>
      <c r="Y353" s="12">
        <v>0</v>
      </c>
      <c r="Z353" s="5">
        <v>2010</v>
      </c>
      <c r="AA353" s="14">
        <v>98.876404494382015</v>
      </c>
      <c r="AB353" s="5">
        <v>2010</v>
      </c>
      <c r="AC353" s="14"/>
    </row>
    <row r="354" spans="1:29" ht="12.75" customHeight="1" x14ac:dyDescent="0.25">
      <c r="A354" s="5" t="s">
        <v>231</v>
      </c>
      <c r="B354" s="5" t="s">
        <v>229</v>
      </c>
      <c r="C354" s="5" t="s">
        <v>228</v>
      </c>
      <c r="D354" s="5" t="s">
        <v>35</v>
      </c>
      <c r="E354" s="5" t="s">
        <v>233</v>
      </c>
      <c r="F354" s="5" t="s">
        <v>232</v>
      </c>
      <c r="G354" s="5">
        <v>2</v>
      </c>
      <c r="H354" s="15">
        <v>1</v>
      </c>
      <c r="I354" s="4"/>
      <c r="J354" s="15">
        <f t="shared" si="12"/>
        <v>1</v>
      </c>
      <c r="K354" s="15">
        <f t="shared" si="12"/>
        <v>1</v>
      </c>
      <c r="L354" s="4" t="str">
        <f t="shared" si="13"/>
        <v/>
      </c>
      <c r="M354" s="13">
        <v>0.43835616438356162</v>
      </c>
      <c r="N354" s="5">
        <v>2011</v>
      </c>
      <c r="O354" s="12" t="s">
        <v>1569</v>
      </c>
      <c r="Q354" s="12">
        <v>11.2</v>
      </c>
      <c r="R354" s="5">
        <v>2011</v>
      </c>
      <c r="S354" s="12"/>
      <c r="U354" s="12">
        <v>0</v>
      </c>
      <c r="V354" s="5">
        <v>2011</v>
      </c>
      <c r="W354" s="12">
        <v>0</v>
      </c>
      <c r="X354" s="5">
        <v>2011</v>
      </c>
      <c r="Y354" s="12">
        <v>0</v>
      </c>
      <c r="Z354" s="5">
        <v>2011</v>
      </c>
      <c r="AA354" s="14">
        <v>0</v>
      </c>
      <c r="AB354" s="5">
        <v>2011</v>
      </c>
      <c r="AC354" s="14"/>
    </row>
    <row r="355" spans="1:29" ht="12.75" customHeight="1" x14ac:dyDescent="0.25">
      <c r="A355" s="5" t="s">
        <v>915</v>
      </c>
      <c r="B355" s="5" t="s">
        <v>918</v>
      </c>
      <c r="C355" s="5" t="s">
        <v>917</v>
      </c>
      <c r="D355" s="5" t="s">
        <v>620</v>
      </c>
      <c r="E355" s="5" t="s">
        <v>919</v>
      </c>
      <c r="F355" s="5" t="s">
        <v>916</v>
      </c>
      <c r="G355" s="5">
        <v>2</v>
      </c>
      <c r="H355" s="15">
        <v>1</v>
      </c>
      <c r="I355" s="4"/>
      <c r="J355" s="15">
        <f t="shared" si="12"/>
        <v>2</v>
      </c>
      <c r="K355" s="15">
        <f t="shared" si="12"/>
        <v>2</v>
      </c>
      <c r="L355" s="4" t="str">
        <f t="shared" si="13"/>
        <v>Y</v>
      </c>
      <c r="M355" s="13">
        <v>1.2803101461587703</v>
      </c>
      <c r="N355" s="5">
        <v>2012</v>
      </c>
      <c r="O355" s="12">
        <v>82</v>
      </c>
      <c r="P355" s="5">
        <v>2012</v>
      </c>
      <c r="Q355" s="12">
        <v>8.3699999999999992</v>
      </c>
      <c r="R355" s="5">
        <v>2012</v>
      </c>
      <c r="S355" s="12"/>
      <c r="U355" s="12">
        <v>0</v>
      </c>
      <c r="V355" s="5">
        <v>2012</v>
      </c>
      <c r="W355" s="12">
        <v>0</v>
      </c>
      <c r="X355" s="5">
        <v>2012</v>
      </c>
      <c r="Y355" s="12">
        <v>0</v>
      </c>
      <c r="Z355" s="5">
        <v>2012</v>
      </c>
      <c r="AA355" s="14">
        <v>0</v>
      </c>
      <c r="AB355" s="5">
        <v>2012</v>
      </c>
      <c r="AC355" s="14"/>
    </row>
    <row r="356" spans="1:29" ht="12.75" customHeight="1" x14ac:dyDescent="0.25">
      <c r="A356" s="5" t="s">
        <v>920</v>
      </c>
      <c r="B356" s="5" t="s">
        <v>918</v>
      </c>
      <c r="C356" s="5" t="s">
        <v>917</v>
      </c>
      <c r="D356" s="5" t="s">
        <v>620</v>
      </c>
      <c r="E356" s="5" t="s">
        <v>922</v>
      </c>
      <c r="F356" s="5" t="s">
        <v>921</v>
      </c>
      <c r="G356" s="5">
        <v>2</v>
      </c>
      <c r="H356" s="15">
        <v>1</v>
      </c>
      <c r="I356" s="4"/>
      <c r="J356" s="15">
        <f t="shared" si="12"/>
        <v>1</v>
      </c>
      <c r="K356" s="15">
        <f t="shared" si="12"/>
        <v>1</v>
      </c>
      <c r="L356" s="4" t="str">
        <f t="shared" si="13"/>
        <v/>
      </c>
      <c r="M356" s="13">
        <v>0.58788858831174717</v>
      </c>
      <c r="N356" s="5">
        <v>2012</v>
      </c>
      <c r="O356" s="12">
        <v>23.65</v>
      </c>
      <c r="P356" s="5">
        <v>2012</v>
      </c>
      <c r="Q356" s="12">
        <v>6.6666666666666679</v>
      </c>
      <c r="R356" s="5">
        <v>2012</v>
      </c>
      <c r="S356" s="12"/>
      <c r="U356" s="12">
        <v>0</v>
      </c>
      <c r="V356" s="5">
        <v>2012</v>
      </c>
      <c r="W356" s="12">
        <v>0</v>
      </c>
      <c r="X356" s="5">
        <v>2012</v>
      </c>
      <c r="Y356" s="12">
        <v>0</v>
      </c>
      <c r="Z356" s="5">
        <v>2012</v>
      </c>
      <c r="AA356" s="14">
        <v>0</v>
      </c>
      <c r="AB356" s="5">
        <v>2012</v>
      </c>
      <c r="AC356" s="14"/>
    </row>
    <row r="357" spans="1:29" x14ac:dyDescent="0.25">
      <c r="A357" s="5" t="s">
        <v>529</v>
      </c>
      <c r="B357" s="5" t="s">
        <v>531</v>
      </c>
      <c r="C357" s="5" t="s">
        <v>530</v>
      </c>
      <c r="D357" s="5" t="s">
        <v>360</v>
      </c>
      <c r="E357" s="5" t="s">
        <v>532</v>
      </c>
      <c r="F357" s="5" t="s">
        <v>2750</v>
      </c>
      <c r="G357" s="5">
        <v>3</v>
      </c>
      <c r="H357" s="15">
        <v>1</v>
      </c>
      <c r="I357" s="4"/>
      <c r="J357" s="15">
        <f t="shared" si="12"/>
        <v>2</v>
      </c>
      <c r="K357" s="15">
        <f t="shared" si="12"/>
        <v>2</v>
      </c>
      <c r="L357" s="4" t="str">
        <f t="shared" si="13"/>
        <v>Y</v>
      </c>
      <c r="M357" s="13"/>
      <c r="O357" s="12">
        <v>28</v>
      </c>
      <c r="P357" s="5">
        <v>2003</v>
      </c>
      <c r="Q357" s="12">
        <v>2</v>
      </c>
      <c r="R357" s="5">
        <v>2003</v>
      </c>
      <c r="S357" s="12"/>
      <c r="U357" s="12">
        <v>0</v>
      </c>
      <c r="V357" s="5">
        <v>2003</v>
      </c>
      <c r="W357" s="12">
        <v>0</v>
      </c>
      <c r="X357" s="5">
        <v>2003</v>
      </c>
      <c r="Y357" s="12">
        <v>0</v>
      </c>
      <c r="Z357" s="5">
        <v>2003</v>
      </c>
      <c r="AA357" s="14">
        <v>0</v>
      </c>
      <c r="AB357" s="5">
        <v>2003</v>
      </c>
      <c r="AC357" s="14"/>
    </row>
    <row r="358" spans="1:29" ht="12.75" customHeight="1" x14ac:dyDescent="0.25">
      <c r="A358" s="5" t="s">
        <v>926</v>
      </c>
      <c r="B358" s="5" t="s">
        <v>3</v>
      </c>
      <c r="C358" s="5" t="s">
        <v>924</v>
      </c>
      <c r="D358" s="5" t="s">
        <v>620</v>
      </c>
      <c r="E358" s="5" t="s">
        <v>4</v>
      </c>
      <c r="F358" s="5" t="s">
        <v>927</v>
      </c>
      <c r="G358" s="5">
        <v>1</v>
      </c>
      <c r="H358" s="15">
        <v>2</v>
      </c>
      <c r="I358" s="4" t="s">
        <v>1936</v>
      </c>
      <c r="J358" s="15">
        <f t="shared" si="12"/>
        <v>2</v>
      </c>
      <c r="K358" s="15">
        <f t="shared" si="12"/>
        <v>2</v>
      </c>
      <c r="L358" s="4" t="str">
        <f t="shared" si="13"/>
        <v>Y</v>
      </c>
      <c r="M358" s="13">
        <v>0.5</v>
      </c>
      <c r="N358" s="5">
        <v>2014</v>
      </c>
      <c r="O358" s="12">
        <v>10</v>
      </c>
      <c r="P358" s="5">
        <v>2014</v>
      </c>
      <c r="Q358" s="12">
        <v>15</v>
      </c>
      <c r="R358" s="5">
        <v>2014</v>
      </c>
      <c r="S358" s="12"/>
      <c r="U358" s="12" t="s">
        <v>1569</v>
      </c>
      <c r="W358" s="12" t="s">
        <v>1569</v>
      </c>
      <c r="Y358" s="12" t="s">
        <v>1569</v>
      </c>
      <c r="AA358" s="14" t="s">
        <v>1569</v>
      </c>
      <c r="AC358" s="14"/>
    </row>
    <row r="359" spans="1:29" ht="12.75" customHeight="1" x14ac:dyDescent="0.25">
      <c r="A359" s="5" t="s">
        <v>928</v>
      </c>
      <c r="B359" s="5" t="s">
        <v>3</v>
      </c>
      <c r="C359" s="5" t="s">
        <v>924</v>
      </c>
      <c r="D359" s="5" t="s">
        <v>620</v>
      </c>
      <c r="E359" s="5" t="s">
        <v>930</v>
      </c>
      <c r="F359" s="5" t="s">
        <v>929</v>
      </c>
      <c r="G359" s="5">
        <v>2</v>
      </c>
      <c r="H359" s="15">
        <v>3</v>
      </c>
      <c r="I359" s="4" t="s">
        <v>1937</v>
      </c>
      <c r="J359" s="15">
        <f t="shared" si="12"/>
        <v>1</v>
      </c>
      <c r="K359" s="15">
        <f t="shared" si="12"/>
        <v>1</v>
      </c>
      <c r="L359" s="4" t="str">
        <f t="shared" si="13"/>
        <v/>
      </c>
      <c r="M359" s="13" t="s">
        <v>1569</v>
      </c>
      <c r="O359" s="12" t="s">
        <v>1569</v>
      </c>
      <c r="Q359" s="12">
        <v>4</v>
      </c>
      <c r="S359" s="12"/>
      <c r="U359" s="12" t="s">
        <v>1569</v>
      </c>
      <c r="W359" s="12" t="s">
        <v>1569</v>
      </c>
      <c r="Y359" s="12" t="s">
        <v>1569</v>
      </c>
      <c r="AA359" s="14" t="s">
        <v>1569</v>
      </c>
      <c r="AC359" s="14"/>
    </row>
    <row r="360" spans="1:29" ht="12.75" customHeight="1" x14ac:dyDescent="0.25">
      <c r="A360" s="5" t="s">
        <v>931</v>
      </c>
      <c r="B360" s="5" t="s">
        <v>3</v>
      </c>
      <c r="C360" s="5" t="s">
        <v>924</v>
      </c>
      <c r="D360" s="5" t="s">
        <v>620</v>
      </c>
      <c r="E360" s="5" t="s">
        <v>933</v>
      </c>
      <c r="F360" s="5" t="s">
        <v>932</v>
      </c>
      <c r="G360" s="5">
        <v>2</v>
      </c>
      <c r="H360" s="15">
        <v>2</v>
      </c>
      <c r="I360" s="4" t="s">
        <v>1938</v>
      </c>
      <c r="J360" s="15">
        <f t="shared" si="12"/>
        <v>1</v>
      </c>
      <c r="K360" s="15">
        <f t="shared" si="12"/>
        <v>1</v>
      </c>
      <c r="L360" s="4" t="str">
        <f t="shared" si="13"/>
        <v/>
      </c>
      <c r="M360" s="13">
        <v>0.17016931847187952</v>
      </c>
      <c r="N360" s="5">
        <v>2008</v>
      </c>
      <c r="O360" s="12" t="s">
        <v>1569</v>
      </c>
      <c r="Q360" s="12">
        <v>18.8</v>
      </c>
      <c r="R360" s="5">
        <v>2008</v>
      </c>
      <c r="S360" s="12"/>
      <c r="U360" s="12" t="s">
        <v>1569</v>
      </c>
      <c r="W360" s="12" t="s">
        <v>1569</v>
      </c>
      <c r="Y360" s="12" t="s">
        <v>1569</v>
      </c>
      <c r="AA360" s="14" t="s">
        <v>1569</v>
      </c>
      <c r="AC360" s="14"/>
    </row>
    <row r="361" spans="1:29" ht="12.75" customHeight="1" x14ac:dyDescent="0.25">
      <c r="A361" s="5" t="s">
        <v>934</v>
      </c>
      <c r="B361" s="5" t="s">
        <v>3</v>
      </c>
      <c r="C361" s="5" t="s">
        <v>924</v>
      </c>
      <c r="D361" s="5" t="s">
        <v>620</v>
      </c>
      <c r="E361" s="5" t="s">
        <v>936</v>
      </c>
      <c r="F361" s="5" t="s">
        <v>935</v>
      </c>
      <c r="G361" s="5">
        <v>2</v>
      </c>
      <c r="H361" s="15">
        <v>2</v>
      </c>
      <c r="I361" s="4" t="s">
        <v>1939</v>
      </c>
      <c r="J361" s="15">
        <f t="shared" si="12"/>
        <v>1</v>
      </c>
      <c r="K361" s="15">
        <f t="shared" si="12"/>
        <v>1</v>
      </c>
      <c r="L361" s="4" t="str">
        <f t="shared" si="13"/>
        <v/>
      </c>
      <c r="M361" s="13">
        <v>0.55054621120166458</v>
      </c>
      <c r="N361" s="5">
        <v>2012</v>
      </c>
      <c r="O361" s="12">
        <v>40</v>
      </c>
      <c r="P361" s="5">
        <v>2012</v>
      </c>
      <c r="Q361" s="12">
        <v>9</v>
      </c>
      <c r="R361" s="5">
        <v>2012</v>
      </c>
      <c r="S361" s="12"/>
      <c r="U361" s="12">
        <v>0</v>
      </c>
      <c r="V361" s="5">
        <v>2012</v>
      </c>
      <c r="W361" s="12">
        <v>0</v>
      </c>
      <c r="X361" s="5">
        <v>2012</v>
      </c>
      <c r="Y361" s="12">
        <v>0</v>
      </c>
      <c r="Z361" s="5">
        <v>2012</v>
      </c>
      <c r="AA361" s="14">
        <v>0</v>
      </c>
      <c r="AB361" s="5">
        <v>2012</v>
      </c>
      <c r="AC361" s="14"/>
    </row>
    <row r="362" spans="1:29" ht="12.75" customHeight="1" x14ac:dyDescent="0.25">
      <c r="A362" s="5" t="s">
        <v>234</v>
      </c>
      <c r="B362" s="5" t="s">
        <v>237</v>
      </c>
      <c r="C362" s="5" t="s">
        <v>236</v>
      </c>
      <c r="D362" s="5" t="s">
        <v>35</v>
      </c>
      <c r="E362" s="5" t="s">
        <v>238</v>
      </c>
      <c r="F362" s="5" t="s">
        <v>235</v>
      </c>
      <c r="G362" s="5">
        <v>1</v>
      </c>
      <c r="H362" s="15">
        <v>1</v>
      </c>
      <c r="I362" s="4"/>
      <c r="J362" s="15">
        <f t="shared" si="12"/>
        <v>1</v>
      </c>
      <c r="K362" s="15">
        <f t="shared" si="12"/>
        <v>1</v>
      </c>
      <c r="L362" s="4" t="str">
        <f t="shared" si="13"/>
        <v/>
      </c>
      <c r="M362" s="13">
        <v>1.8099999999999998</v>
      </c>
      <c r="N362" s="5">
        <v>2009</v>
      </c>
      <c r="O362" s="12" t="s">
        <v>1569</v>
      </c>
      <c r="Q362" s="12" t="s">
        <v>1569</v>
      </c>
      <c r="S362" s="12"/>
      <c r="U362" s="12" t="s">
        <v>1569</v>
      </c>
      <c r="W362" s="12" t="s">
        <v>1569</v>
      </c>
      <c r="Y362" s="12" t="s">
        <v>1569</v>
      </c>
      <c r="AA362" s="14" t="s">
        <v>1569</v>
      </c>
      <c r="AC362" s="14"/>
    </row>
    <row r="363" spans="1:29" ht="12.75" customHeight="1" x14ac:dyDescent="0.25">
      <c r="A363" s="5" t="s">
        <v>239</v>
      </c>
      <c r="B363" s="5" t="s">
        <v>242</v>
      </c>
      <c r="C363" s="5" t="s">
        <v>241</v>
      </c>
      <c r="D363" s="5" t="s">
        <v>35</v>
      </c>
      <c r="E363" s="5" t="s">
        <v>243</v>
      </c>
      <c r="F363" s="5" t="s">
        <v>240</v>
      </c>
      <c r="G363" s="5">
        <v>2</v>
      </c>
      <c r="H363" s="15">
        <v>2</v>
      </c>
      <c r="I363" s="4" t="s">
        <v>1940</v>
      </c>
      <c r="J363" s="15">
        <f t="shared" si="12"/>
        <v>1</v>
      </c>
      <c r="K363" s="15">
        <f t="shared" si="12"/>
        <v>1</v>
      </c>
      <c r="L363" s="4" t="str">
        <f t="shared" si="13"/>
        <v/>
      </c>
      <c r="M363" s="13">
        <v>1.0027397260273974</v>
      </c>
      <c r="N363" s="5">
        <v>2013</v>
      </c>
      <c r="O363" s="12">
        <v>100</v>
      </c>
      <c r="P363" s="5">
        <v>2013</v>
      </c>
      <c r="Q363" s="12">
        <v>5</v>
      </c>
      <c r="R363" s="5">
        <v>2013</v>
      </c>
      <c r="S363" s="12"/>
      <c r="U363" s="12">
        <v>0</v>
      </c>
      <c r="V363" s="5">
        <v>2013</v>
      </c>
      <c r="W363" s="12">
        <v>37.197000000000003</v>
      </c>
      <c r="X363" s="5">
        <v>2013</v>
      </c>
      <c r="Y363" s="12">
        <v>57.85</v>
      </c>
      <c r="Z363" s="5">
        <v>2013</v>
      </c>
      <c r="AA363" s="14">
        <v>99.878861296184127</v>
      </c>
      <c r="AB363" s="5">
        <v>2013</v>
      </c>
      <c r="AC363" s="14"/>
    </row>
    <row r="364" spans="1:29" ht="12.75" customHeight="1" x14ac:dyDescent="0.25">
      <c r="A364" s="5" t="s">
        <v>244</v>
      </c>
      <c r="B364" s="5" t="s">
        <v>242</v>
      </c>
      <c r="C364" s="5" t="s">
        <v>241</v>
      </c>
      <c r="D364" s="5" t="s">
        <v>35</v>
      </c>
      <c r="E364" s="5" t="s">
        <v>246</v>
      </c>
      <c r="F364" s="5" t="s">
        <v>245</v>
      </c>
      <c r="G364" s="5">
        <v>2</v>
      </c>
      <c r="H364" s="15">
        <v>1</v>
      </c>
      <c r="I364" s="4"/>
      <c r="J364" s="15">
        <f t="shared" si="12"/>
        <v>1</v>
      </c>
      <c r="K364" s="15">
        <f t="shared" si="12"/>
        <v>1</v>
      </c>
      <c r="L364" s="4" t="str">
        <f t="shared" si="13"/>
        <v/>
      </c>
      <c r="M364" s="13">
        <v>0.71052806688119463</v>
      </c>
      <c r="N364" s="5">
        <v>2014</v>
      </c>
      <c r="O364" s="12" t="s">
        <v>1569</v>
      </c>
      <c r="Q364" s="12">
        <v>8</v>
      </c>
      <c r="R364" s="5">
        <v>2014</v>
      </c>
      <c r="S364" s="12"/>
      <c r="U364" s="12">
        <v>0</v>
      </c>
      <c r="V364" s="5">
        <v>2014</v>
      </c>
      <c r="W364" s="12">
        <v>46.4</v>
      </c>
      <c r="X364" s="5">
        <v>2014</v>
      </c>
      <c r="Y364" s="12">
        <v>39.1</v>
      </c>
      <c r="Z364" s="5">
        <v>2014</v>
      </c>
      <c r="AA364" s="14">
        <v>100</v>
      </c>
      <c r="AB364" s="5">
        <v>2014</v>
      </c>
      <c r="AC364" s="14"/>
    </row>
    <row r="365" spans="1:29" ht="12.75" customHeight="1" x14ac:dyDescent="0.25">
      <c r="A365" s="5" t="s">
        <v>247</v>
      </c>
      <c r="B365" s="5" t="s">
        <v>250</v>
      </c>
      <c r="C365" s="5" t="s">
        <v>249</v>
      </c>
      <c r="D365" s="5" t="s">
        <v>35</v>
      </c>
      <c r="E365" s="5" t="s">
        <v>251</v>
      </c>
      <c r="F365" s="5" t="s">
        <v>248</v>
      </c>
      <c r="G365" s="5">
        <v>1</v>
      </c>
      <c r="H365" s="15">
        <v>2</v>
      </c>
      <c r="I365" s="4" t="s">
        <v>1941</v>
      </c>
      <c r="J365" s="15">
        <f t="shared" si="12"/>
        <v>1</v>
      </c>
      <c r="K365" s="15">
        <f t="shared" si="12"/>
        <v>1</v>
      </c>
      <c r="L365" s="4" t="str">
        <f t="shared" si="13"/>
        <v/>
      </c>
      <c r="M365" s="13">
        <v>0.71599045346062051</v>
      </c>
      <c r="N365" s="5">
        <v>2017</v>
      </c>
      <c r="O365" s="12" t="s">
        <v>1569</v>
      </c>
      <c r="Q365" s="12" t="s">
        <v>1569</v>
      </c>
      <c r="S365" s="12"/>
      <c r="U365" s="12" t="s">
        <v>1569</v>
      </c>
      <c r="W365" s="12" t="s">
        <v>1569</v>
      </c>
      <c r="Y365" s="12" t="s">
        <v>1569</v>
      </c>
      <c r="AA365" s="14" t="s">
        <v>1569</v>
      </c>
      <c r="AC365" s="14"/>
    </row>
    <row r="366" spans="1:29" ht="12.75" customHeight="1" x14ac:dyDescent="0.25">
      <c r="A366" s="5" t="s">
        <v>937</v>
      </c>
      <c r="B366" s="5" t="s">
        <v>21</v>
      </c>
      <c r="C366" s="5" t="s">
        <v>939</v>
      </c>
      <c r="D366" s="5" t="s">
        <v>620</v>
      </c>
      <c r="E366" s="5" t="s">
        <v>22</v>
      </c>
      <c r="F366" s="5" t="s">
        <v>938</v>
      </c>
      <c r="G366" s="5">
        <v>2</v>
      </c>
      <c r="H366" s="15">
        <v>1</v>
      </c>
      <c r="I366" s="4" t="s">
        <v>1942</v>
      </c>
      <c r="J366" s="15">
        <f t="shared" si="12"/>
        <v>2</v>
      </c>
      <c r="K366" s="15">
        <f t="shared" si="12"/>
        <v>2</v>
      </c>
      <c r="L366" s="4" t="str">
        <f t="shared" si="13"/>
        <v>Y</v>
      </c>
      <c r="M366" s="13">
        <v>0.83275476438562057</v>
      </c>
      <c r="N366" s="5">
        <v>2016</v>
      </c>
      <c r="O366" s="12">
        <v>60</v>
      </c>
      <c r="P366" s="5">
        <v>2016</v>
      </c>
      <c r="Q366" s="12">
        <v>6.3808574277168502</v>
      </c>
      <c r="R366" s="5">
        <v>2016</v>
      </c>
      <c r="S366" s="12"/>
      <c r="U366" s="12">
        <v>0</v>
      </c>
      <c r="V366" s="5">
        <v>2016</v>
      </c>
      <c r="W366" s="12">
        <v>0</v>
      </c>
      <c r="X366" s="5">
        <v>2016</v>
      </c>
      <c r="Y366" s="12">
        <v>0</v>
      </c>
      <c r="Z366" s="5">
        <v>2016</v>
      </c>
      <c r="AA366" s="14">
        <v>60</v>
      </c>
      <c r="AB366" s="5">
        <v>2016</v>
      </c>
      <c r="AC366" s="14"/>
    </row>
    <row r="367" spans="1:29" ht="12.75" customHeight="1" x14ac:dyDescent="0.25">
      <c r="A367" s="5" t="s">
        <v>943</v>
      </c>
      <c r="B367" s="5" t="s">
        <v>21</v>
      </c>
      <c r="C367" s="5" t="s">
        <v>939</v>
      </c>
      <c r="D367" s="5" t="s">
        <v>620</v>
      </c>
      <c r="E367" s="5" t="s">
        <v>945</v>
      </c>
      <c r="F367" s="5" t="s">
        <v>944</v>
      </c>
      <c r="G367" s="5">
        <v>3</v>
      </c>
      <c r="H367" s="15">
        <v>3</v>
      </c>
      <c r="I367" s="4" t="s">
        <v>1944</v>
      </c>
      <c r="J367" s="15">
        <f t="shared" si="12"/>
        <v>1</v>
      </c>
      <c r="K367" s="15">
        <f t="shared" si="12"/>
        <v>1</v>
      </c>
      <c r="L367" s="4" t="str">
        <f t="shared" si="13"/>
        <v/>
      </c>
      <c r="M367" s="13">
        <v>0.42331984354098584</v>
      </c>
      <c r="N367" s="5">
        <v>2010</v>
      </c>
      <c r="O367" s="12">
        <v>25</v>
      </c>
      <c r="P367" s="5">
        <v>2010</v>
      </c>
      <c r="Q367" s="12">
        <v>12.8</v>
      </c>
      <c r="R367" s="5">
        <v>2010</v>
      </c>
      <c r="S367" s="12"/>
      <c r="U367" s="12">
        <v>0</v>
      </c>
      <c r="V367" s="5">
        <v>2010</v>
      </c>
      <c r="W367" s="12">
        <v>0</v>
      </c>
      <c r="X367" s="5">
        <v>2010</v>
      </c>
      <c r="Y367" s="12">
        <v>0</v>
      </c>
      <c r="Z367" s="5">
        <v>2010</v>
      </c>
      <c r="AA367" s="14">
        <v>0</v>
      </c>
      <c r="AB367" s="5">
        <v>2010</v>
      </c>
      <c r="AC367" s="14"/>
    </row>
    <row r="368" spans="1:29" ht="12.75" customHeight="1" x14ac:dyDescent="0.25">
      <c r="A368" s="5" t="s">
        <v>252</v>
      </c>
      <c r="B368" s="5" t="s">
        <v>255</v>
      </c>
      <c r="C368" s="5" t="s">
        <v>254</v>
      </c>
      <c r="D368" s="5" t="s">
        <v>35</v>
      </c>
      <c r="E368" s="5" t="s">
        <v>256</v>
      </c>
      <c r="F368" s="5" t="s">
        <v>253</v>
      </c>
      <c r="G368" s="5">
        <v>1</v>
      </c>
      <c r="H368" s="15">
        <v>1</v>
      </c>
      <c r="I368" s="4" t="s">
        <v>1945</v>
      </c>
      <c r="J368" s="15">
        <f t="shared" si="12"/>
        <v>1</v>
      </c>
      <c r="K368" s="15">
        <f t="shared" si="12"/>
        <v>1</v>
      </c>
      <c r="L368" s="4" t="str">
        <f t="shared" si="13"/>
        <v/>
      </c>
      <c r="M368" s="13">
        <v>0.31909859890308401</v>
      </c>
      <c r="N368" s="5">
        <v>2010</v>
      </c>
      <c r="O368" s="12" t="s">
        <v>1569</v>
      </c>
      <c r="Q368" s="12">
        <v>48</v>
      </c>
      <c r="R368" s="5">
        <v>2010</v>
      </c>
      <c r="S368" s="12"/>
      <c r="U368" s="12" t="s">
        <v>1569</v>
      </c>
      <c r="W368" s="12" t="s">
        <v>1569</v>
      </c>
      <c r="Y368" s="12" t="s">
        <v>1569</v>
      </c>
      <c r="AA368" s="14" t="s">
        <v>1569</v>
      </c>
      <c r="AC368" s="14"/>
    </row>
    <row r="369" spans="1:29" ht="12.75" customHeight="1" x14ac:dyDescent="0.25">
      <c r="A369" s="5" t="s">
        <v>257</v>
      </c>
      <c r="B369" s="5" t="s">
        <v>260</v>
      </c>
      <c r="C369" s="5" t="s">
        <v>259</v>
      </c>
      <c r="D369" s="5" t="s">
        <v>35</v>
      </c>
      <c r="E369" s="5" t="s">
        <v>1581</v>
      </c>
      <c r="F369" s="5" t="s">
        <v>258</v>
      </c>
      <c r="G369" s="5">
        <v>2</v>
      </c>
      <c r="H369" s="15">
        <v>1</v>
      </c>
      <c r="I369" s="4"/>
      <c r="J369" s="15">
        <f t="shared" si="12"/>
        <v>1</v>
      </c>
      <c r="K369" s="15">
        <f t="shared" si="12"/>
        <v>1</v>
      </c>
      <c r="L369" s="4" t="str">
        <f t="shared" si="13"/>
        <v/>
      </c>
      <c r="M369" s="13">
        <v>1.1736526806099068</v>
      </c>
      <c r="N369" s="5">
        <v>2010</v>
      </c>
      <c r="O369" s="12">
        <v>83.5</v>
      </c>
      <c r="P369" s="5">
        <v>2010</v>
      </c>
      <c r="Q369" s="12">
        <v>12</v>
      </c>
      <c r="R369" s="5">
        <v>2010</v>
      </c>
      <c r="S369" s="12"/>
      <c r="U369" s="12">
        <v>0</v>
      </c>
      <c r="V369" s="5">
        <v>2010</v>
      </c>
      <c r="W369" s="12">
        <v>2</v>
      </c>
      <c r="X369" s="5">
        <v>2010</v>
      </c>
      <c r="Y369" s="12">
        <v>0</v>
      </c>
      <c r="Z369" s="5">
        <v>2010</v>
      </c>
      <c r="AA369" s="14">
        <v>66.326530612244895</v>
      </c>
      <c r="AB369" s="5">
        <v>2010</v>
      </c>
      <c r="AC369" s="14"/>
    </row>
    <row r="370" spans="1:29" ht="12.75" customHeight="1" x14ac:dyDescent="0.25">
      <c r="A370" s="5" t="s">
        <v>261</v>
      </c>
      <c r="B370" s="5" t="s">
        <v>260</v>
      </c>
      <c r="C370" s="5" t="s">
        <v>259</v>
      </c>
      <c r="D370" s="5" t="s">
        <v>35</v>
      </c>
      <c r="E370" s="5" t="s">
        <v>263</v>
      </c>
      <c r="F370" s="5" t="s">
        <v>262</v>
      </c>
      <c r="G370" s="5">
        <v>2</v>
      </c>
      <c r="H370" s="15">
        <v>1</v>
      </c>
      <c r="I370" s="4"/>
      <c r="J370" s="15">
        <f t="shared" si="12"/>
        <v>2</v>
      </c>
      <c r="K370" s="15">
        <f t="shared" si="12"/>
        <v>2</v>
      </c>
      <c r="L370" s="4" t="str">
        <f t="shared" si="13"/>
        <v>Y</v>
      </c>
      <c r="M370" s="13">
        <v>1.0002235583859223</v>
      </c>
      <c r="N370" s="5">
        <v>2010</v>
      </c>
      <c r="O370" s="12">
        <v>97.5</v>
      </c>
      <c r="P370" s="5">
        <v>2010</v>
      </c>
      <c r="Q370" s="12" t="s">
        <v>1569</v>
      </c>
      <c r="S370" s="12"/>
      <c r="U370" s="12">
        <v>0</v>
      </c>
      <c r="V370" s="5">
        <v>2010</v>
      </c>
      <c r="W370" s="12">
        <v>0</v>
      </c>
      <c r="X370" s="5">
        <v>2010</v>
      </c>
      <c r="Y370" s="12">
        <v>0</v>
      </c>
      <c r="Z370" s="5">
        <v>2010</v>
      </c>
      <c r="AA370" s="14">
        <v>100</v>
      </c>
      <c r="AB370" s="5">
        <v>2010</v>
      </c>
      <c r="AC370" s="14"/>
    </row>
    <row r="371" spans="1:29" ht="12.75" customHeight="1" x14ac:dyDescent="0.25">
      <c r="A371" s="5" t="s">
        <v>264</v>
      </c>
      <c r="B371" s="5" t="s">
        <v>260</v>
      </c>
      <c r="C371" s="5" t="s">
        <v>259</v>
      </c>
      <c r="D371" s="5" t="s">
        <v>35</v>
      </c>
      <c r="E371" s="5" t="s">
        <v>1582</v>
      </c>
      <c r="F371" s="5" t="s">
        <v>265</v>
      </c>
      <c r="G371" s="5">
        <v>2</v>
      </c>
      <c r="H371" s="15">
        <v>1</v>
      </c>
      <c r="I371" s="4"/>
      <c r="J371" s="15">
        <f t="shared" si="12"/>
        <v>1</v>
      </c>
      <c r="K371" s="15">
        <f t="shared" si="12"/>
        <v>1</v>
      </c>
      <c r="L371" s="4" t="str">
        <f t="shared" si="13"/>
        <v/>
      </c>
      <c r="M371" s="13">
        <v>0.8742009110708675</v>
      </c>
      <c r="N371" s="5">
        <v>2010</v>
      </c>
      <c r="O371" s="12">
        <v>74.8</v>
      </c>
      <c r="P371" s="5">
        <v>2010</v>
      </c>
      <c r="Q371" s="12" t="s">
        <v>1569</v>
      </c>
      <c r="S371" s="12"/>
      <c r="U371" s="12">
        <v>0</v>
      </c>
      <c r="V371" s="5">
        <v>2010</v>
      </c>
      <c r="W371" s="12">
        <v>0</v>
      </c>
      <c r="X371" s="5">
        <v>2010</v>
      </c>
      <c r="Y371" s="12">
        <v>0</v>
      </c>
      <c r="Z371" s="5">
        <v>2010</v>
      </c>
      <c r="AA371" s="14">
        <v>0</v>
      </c>
      <c r="AB371" s="5">
        <v>2010</v>
      </c>
      <c r="AC371" s="14"/>
    </row>
    <row r="372" spans="1:29" ht="12.75" customHeight="1" x14ac:dyDescent="0.25">
      <c r="A372" s="5" t="s">
        <v>946</v>
      </c>
      <c r="B372" s="5" t="s">
        <v>949</v>
      </c>
      <c r="C372" s="5" t="s">
        <v>948</v>
      </c>
      <c r="D372" s="5" t="s">
        <v>620</v>
      </c>
      <c r="E372" s="5" t="s">
        <v>950</v>
      </c>
      <c r="F372" s="5" t="s">
        <v>947</v>
      </c>
      <c r="G372" s="5">
        <v>2</v>
      </c>
      <c r="H372" s="15">
        <v>1</v>
      </c>
      <c r="I372" s="4"/>
      <c r="J372" s="15">
        <f t="shared" si="12"/>
        <v>1</v>
      </c>
      <c r="K372" s="15">
        <f t="shared" si="12"/>
        <v>1</v>
      </c>
      <c r="L372" s="4" t="str">
        <f t="shared" si="13"/>
        <v/>
      </c>
      <c r="M372" s="13">
        <v>0.85217391304347823</v>
      </c>
      <c r="N372" s="5">
        <v>2016</v>
      </c>
      <c r="O372" s="12">
        <v>63.26</v>
      </c>
      <c r="P372" s="5">
        <v>2016</v>
      </c>
      <c r="Q372" s="12">
        <v>18.5</v>
      </c>
      <c r="R372" s="5">
        <v>2016</v>
      </c>
      <c r="S372" s="12"/>
      <c r="U372" s="12">
        <v>0</v>
      </c>
      <c r="V372" s="5">
        <v>2016</v>
      </c>
      <c r="W372" s="12">
        <v>0</v>
      </c>
      <c r="X372" s="5">
        <v>2016</v>
      </c>
      <c r="Y372" s="12">
        <v>0</v>
      </c>
      <c r="Z372" s="5">
        <v>2016</v>
      </c>
      <c r="AA372" s="14">
        <v>62.624618514750765</v>
      </c>
      <c r="AB372" s="5">
        <v>2016</v>
      </c>
      <c r="AC372" s="14"/>
    </row>
    <row r="373" spans="1:29" ht="12.75" customHeight="1" x14ac:dyDescent="0.25">
      <c r="A373" s="5" t="s">
        <v>1254</v>
      </c>
      <c r="B373" s="5" t="s">
        <v>1257</v>
      </c>
      <c r="C373" s="5" t="s">
        <v>1256</v>
      </c>
      <c r="D373" s="5" t="s">
        <v>1038</v>
      </c>
      <c r="E373" s="5" t="s">
        <v>1583</v>
      </c>
      <c r="F373" s="5" t="s">
        <v>1255</v>
      </c>
      <c r="G373" s="5">
        <v>2</v>
      </c>
      <c r="H373" s="15">
        <v>1</v>
      </c>
      <c r="I373" s="4"/>
      <c r="J373" s="15">
        <f t="shared" si="12"/>
        <v>1</v>
      </c>
      <c r="K373" s="15">
        <f t="shared" si="12"/>
        <v>2</v>
      </c>
      <c r="L373" s="4" t="str">
        <f t="shared" si="13"/>
        <v>Y</v>
      </c>
      <c r="M373" s="13">
        <v>1.5986991211817605</v>
      </c>
      <c r="N373" s="5">
        <v>2010</v>
      </c>
      <c r="O373" s="12">
        <v>92.2</v>
      </c>
      <c r="P373" s="5">
        <v>2010</v>
      </c>
      <c r="Q373" s="12">
        <v>4.2</v>
      </c>
      <c r="R373" s="5">
        <v>2010</v>
      </c>
      <c r="S373" s="12"/>
      <c r="U373" s="12">
        <v>0</v>
      </c>
      <c r="V373" s="5">
        <v>2010</v>
      </c>
      <c r="W373" s="12">
        <v>0</v>
      </c>
      <c r="X373" s="5">
        <v>2010</v>
      </c>
      <c r="Y373" s="12">
        <v>0</v>
      </c>
      <c r="Z373" s="5">
        <v>2010</v>
      </c>
      <c r="AA373" s="14">
        <v>0</v>
      </c>
      <c r="AB373" s="5">
        <v>2010</v>
      </c>
      <c r="AC373" s="14"/>
    </row>
    <row r="374" spans="1:29" ht="12.75" customHeight="1" x14ac:dyDescent="0.25">
      <c r="A374" s="5" t="s">
        <v>1258</v>
      </c>
      <c r="B374" s="5" t="s">
        <v>1257</v>
      </c>
      <c r="C374" s="5" t="s">
        <v>1256</v>
      </c>
      <c r="D374" s="5" t="s">
        <v>1038</v>
      </c>
      <c r="E374" s="5" t="s">
        <v>1260</v>
      </c>
      <c r="F374" s="5" t="s">
        <v>1259</v>
      </c>
      <c r="G374" s="5">
        <v>2</v>
      </c>
      <c r="H374" s="15">
        <v>1</v>
      </c>
      <c r="I374" s="4"/>
      <c r="J374" s="15">
        <f t="shared" si="12"/>
        <v>2</v>
      </c>
      <c r="K374" s="15">
        <f t="shared" si="12"/>
        <v>2</v>
      </c>
      <c r="L374" s="4" t="str">
        <f t="shared" si="13"/>
        <v>Y</v>
      </c>
      <c r="M374" s="13">
        <v>1.4223860575026206</v>
      </c>
      <c r="N374" s="5">
        <v>2010</v>
      </c>
      <c r="O374" s="12">
        <v>89.99</v>
      </c>
      <c r="P374" s="5">
        <v>2010</v>
      </c>
      <c r="Q374" s="12">
        <v>10.289710289710291</v>
      </c>
      <c r="R374" s="5">
        <v>2010</v>
      </c>
      <c r="S374" s="12"/>
      <c r="U374" s="12">
        <v>0</v>
      </c>
      <c r="V374" s="5">
        <v>2010</v>
      </c>
      <c r="W374" s="12">
        <v>0</v>
      </c>
      <c r="X374" s="5">
        <v>2010</v>
      </c>
      <c r="Y374" s="12">
        <v>0</v>
      </c>
      <c r="Z374" s="5">
        <v>2010</v>
      </c>
      <c r="AA374" s="14">
        <v>48.8</v>
      </c>
      <c r="AB374" s="5">
        <v>2010</v>
      </c>
      <c r="AC374" s="14"/>
    </row>
    <row r="375" spans="1:29" ht="12.75" customHeight="1" x14ac:dyDescent="0.25">
      <c r="A375" s="5" t="s">
        <v>1261</v>
      </c>
      <c r="B375" s="5" t="s">
        <v>1257</v>
      </c>
      <c r="C375" s="5" t="s">
        <v>1256</v>
      </c>
      <c r="D375" s="5" t="s">
        <v>1038</v>
      </c>
      <c r="E375" s="5" t="s">
        <v>1263</v>
      </c>
      <c r="F375" s="5" t="s">
        <v>1262</v>
      </c>
      <c r="G375" s="5">
        <v>2</v>
      </c>
      <c r="H375" s="15">
        <v>1</v>
      </c>
      <c r="I375" s="4"/>
      <c r="J375" s="15">
        <f t="shared" si="12"/>
        <v>2</v>
      </c>
      <c r="K375" s="15">
        <f t="shared" si="12"/>
        <v>2</v>
      </c>
      <c r="L375" s="4" t="str">
        <f t="shared" si="13"/>
        <v>Y</v>
      </c>
      <c r="M375" s="13">
        <v>1.7525857798663462</v>
      </c>
      <c r="N375" s="5">
        <v>2010</v>
      </c>
      <c r="O375" s="12">
        <v>58.2</v>
      </c>
      <c r="P375" s="5">
        <v>2010</v>
      </c>
      <c r="Q375" s="12">
        <v>12</v>
      </c>
      <c r="R375" s="5">
        <v>2010</v>
      </c>
      <c r="S375" s="12"/>
      <c r="U375" s="12">
        <v>0</v>
      </c>
      <c r="V375" s="5">
        <v>2010</v>
      </c>
      <c r="W375" s="12">
        <v>0</v>
      </c>
      <c r="X375" s="5">
        <v>2010</v>
      </c>
      <c r="Y375" s="12">
        <v>0</v>
      </c>
      <c r="Z375" s="5">
        <v>2010</v>
      </c>
      <c r="AA375" s="14">
        <v>0</v>
      </c>
      <c r="AB375" s="5">
        <v>2010</v>
      </c>
      <c r="AC375" s="14"/>
    </row>
    <row r="376" spans="1:29" ht="12.75" customHeight="1" x14ac:dyDescent="0.25">
      <c r="A376" s="5" t="s">
        <v>1264</v>
      </c>
      <c r="B376" s="5" t="s">
        <v>1266</v>
      </c>
      <c r="C376" s="5" t="s">
        <v>1265</v>
      </c>
      <c r="D376" s="5" t="s">
        <v>1038</v>
      </c>
      <c r="E376" s="5" t="s">
        <v>1267</v>
      </c>
      <c r="F376" s="5" t="s">
        <v>3190</v>
      </c>
      <c r="G376" s="5">
        <v>2</v>
      </c>
      <c r="H376" s="15">
        <v>1</v>
      </c>
      <c r="I376" s="4" t="s">
        <v>3191</v>
      </c>
      <c r="J376" s="15">
        <f t="shared" si="12"/>
        <v>1</v>
      </c>
      <c r="K376" s="15">
        <f t="shared" si="12"/>
        <v>1</v>
      </c>
      <c r="L376" s="4" t="str">
        <f t="shared" si="13"/>
        <v/>
      </c>
      <c r="M376" s="13">
        <v>1.1949821723414151</v>
      </c>
      <c r="N376" s="5">
        <v>2011</v>
      </c>
      <c r="O376" s="12" t="s">
        <v>1569</v>
      </c>
      <c r="Q376" s="12">
        <v>11.63</v>
      </c>
      <c r="R376" s="5">
        <v>2011</v>
      </c>
      <c r="S376" s="12"/>
      <c r="U376" s="12">
        <v>0</v>
      </c>
      <c r="V376" s="5">
        <v>2011</v>
      </c>
      <c r="W376" s="12">
        <v>0.3</v>
      </c>
      <c r="X376" s="5">
        <v>2011</v>
      </c>
      <c r="Y376" s="12">
        <v>0</v>
      </c>
      <c r="Z376" s="5">
        <v>2011</v>
      </c>
      <c r="AA376" s="14">
        <v>0</v>
      </c>
      <c r="AB376" s="5">
        <v>2011</v>
      </c>
      <c r="AC376" s="14"/>
    </row>
    <row r="377" spans="1:29" ht="12.75" customHeight="1" x14ac:dyDescent="0.25">
      <c r="A377" s="5" t="s">
        <v>951</v>
      </c>
      <c r="B377" s="5" t="s">
        <v>954</v>
      </c>
      <c r="C377" s="5" t="s">
        <v>953</v>
      </c>
      <c r="D377" s="5" t="s">
        <v>620</v>
      </c>
      <c r="E377" s="5" t="s">
        <v>955</v>
      </c>
      <c r="F377" s="5" t="s">
        <v>952</v>
      </c>
      <c r="G377" s="5">
        <v>2</v>
      </c>
      <c r="H377" s="15">
        <v>1</v>
      </c>
      <c r="I377" s="4"/>
      <c r="J377" s="15">
        <f t="shared" si="12"/>
        <v>2</v>
      </c>
      <c r="K377" s="15">
        <f t="shared" si="12"/>
        <v>2</v>
      </c>
      <c r="L377" s="4" t="str">
        <f t="shared" si="13"/>
        <v>Y</v>
      </c>
      <c r="M377" s="13">
        <v>0.92631578947368409</v>
      </c>
      <c r="N377" s="5">
        <v>2014</v>
      </c>
      <c r="O377" s="12">
        <v>95</v>
      </c>
      <c r="P377" s="5">
        <v>2014</v>
      </c>
      <c r="Q377" s="12">
        <v>9.6390360963903596</v>
      </c>
      <c r="R377" s="5">
        <v>2014</v>
      </c>
      <c r="S377" s="12"/>
      <c r="U377" s="12">
        <v>0</v>
      </c>
      <c r="V377" s="5">
        <v>2014</v>
      </c>
      <c r="W377" s="12">
        <v>0</v>
      </c>
      <c r="X377" s="5">
        <v>2014</v>
      </c>
      <c r="Y377" s="12">
        <v>0</v>
      </c>
      <c r="Z377" s="5">
        <v>2014</v>
      </c>
      <c r="AA377" s="14">
        <v>100</v>
      </c>
      <c r="AB377" s="5">
        <v>2014</v>
      </c>
      <c r="AC377" s="14"/>
    </row>
    <row r="378" spans="1:29" ht="12.75" customHeight="1" x14ac:dyDescent="0.25">
      <c r="A378" s="5" t="s">
        <v>956</v>
      </c>
      <c r="B378" s="5" t="s">
        <v>954</v>
      </c>
      <c r="C378" s="5" t="s">
        <v>953</v>
      </c>
      <c r="D378" s="5" t="s">
        <v>620</v>
      </c>
      <c r="E378" s="5" t="s">
        <v>958</v>
      </c>
      <c r="F378" s="5" t="s">
        <v>957</v>
      </c>
      <c r="G378" s="5">
        <v>2</v>
      </c>
      <c r="H378" s="15">
        <v>1</v>
      </c>
      <c r="I378" s="4"/>
      <c r="J378" s="15">
        <f t="shared" si="12"/>
        <v>1</v>
      </c>
      <c r="K378" s="15">
        <f t="shared" si="12"/>
        <v>1</v>
      </c>
      <c r="L378" s="4" t="str">
        <f t="shared" si="13"/>
        <v/>
      </c>
      <c r="M378" s="13">
        <v>0.68255687973997836</v>
      </c>
      <c r="N378" s="5">
        <v>2016</v>
      </c>
      <c r="O378" s="12">
        <v>100</v>
      </c>
      <c r="P378" s="5">
        <v>2016</v>
      </c>
      <c r="Q378" s="12">
        <v>15</v>
      </c>
      <c r="R378" s="5">
        <v>2016</v>
      </c>
      <c r="S378" s="12"/>
      <c r="U378" s="12">
        <v>0</v>
      </c>
      <c r="V378" s="5">
        <v>2016</v>
      </c>
      <c r="W378" s="12">
        <v>0</v>
      </c>
      <c r="X378" s="5">
        <v>2016</v>
      </c>
      <c r="Y378" s="12">
        <v>0</v>
      </c>
      <c r="Z378" s="5">
        <v>2016</v>
      </c>
      <c r="AA378" s="14">
        <v>40</v>
      </c>
      <c r="AB378" s="5">
        <v>2016</v>
      </c>
      <c r="AC378" s="14"/>
    </row>
    <row r="379" spans="1:29" ht="12.75" customHeight="1" x14ac:dyDescent="0.25">
      <c r="A379" s="5" t="s">
        <v>266</v>
      </c>
      <c r="B379" s="5" t="s">
        <v>268</v>
      </c>
      <c r="C379" s="5" t="s">
        <v>267</v>
      </c>
      <c r="D379" s="5" t="s">
        <v>35</v>
      </c>
      <c r="E379" s="5" t="s">
        <v>1584</v>
      </c>
      <c r="F379" s="5" t="s">
        <v>3192</v>
      </c>
      <c r="G379" s="5">
        <v>2</v>
      </c>
      <c r="H379" s="15">
        <v>1</v>
      </c>
      <c r="I379" s="4"/>
      <c r="J379" s="15">
        <f t="shared" si="12"/>
        <v>1</v>
      </c>
      <c r="K379" s="15">
        <f t="shared" si="12"/>
        <v>1</v>
      </c>
      <c r="L379" s="4" t="str">
        <f t="shared" si="13"/>
        <v/>
      </c>
      <c r="M379" s="13">
        <v>1.1846636730591438</v>
      </c>
      <c r="N379" s="5">
        <v>2016</v>
      </c>
      <c r="O379" s="12" t="s">
        <v>1569</v>
      </c>
      <c r="Q379" s="12">
        <v>14.589999999999998</v>
      </c>
      <c r="R379" s="5">
        <v>2016</v>
      </c>
      <c r="S379" s="12"/>
      <c r="U379" s="12">
        <v>0</v>
      </c>
      <c r="V379" s="5">
        <v>2016</v>
      </c>
      <c r="W379" s="12">
        <v>33</v>
      </c>
      <c r="X379" s="5">
        <v>2016</v>
      </c>
      <c r="Y379" s="12">
        <v>0</v>
      </c>
      <c r="Z379" s="5">
        <v>2016</v>
      </c>
      <c r="AA379" s="14">
        <v>0</v>
      </c>
      <c r="AB379" s="5">
        <v>2016</v>
      </c>
      <c r="AC379" s="14"/>
    </row>
    <row r="380" spans="1:29" ht="12.75" customHeight="1" x14ac:dyDescent="0.25">
      <c r="A380" s="5" t="s">
        <v>269</v>
      </c>
      <c r="B380" s="5" t="s">
        <v>268</v>
      </c>
      <c r="C380" s="5" t="s">
        <v>267</v>
      </c>
      <c r="D380" s="5" t="s">
        <v>35</v>
      </c>
      <c r="E380" s="5" t="s">
        <v>270</v>
      </c>
      <c r="F380" s="5" t="s">
        <v>3193</v>
      </c>
      <c r="G380" s="5">
        <v>2</v>
      </c>
      <c r="H380" s="15">
        <v>1</v>
      </c>
      <c r="I380" s="4" t="s">
        <v>1946</v>
      </c>
      <c r="J380" s="15">
        <f t="shared" si="12"/>
        <v>1</v>
      </c>
      <c r="K380" s="15">
        <f t="shared" si="12"/>
        <v>1</v>
      </c>
      <c r="L380" s="4" t="str">
        <f t="shared" si="13"/>
        <v/>
      </c>
      <c r="M380" s="13">
        <v>0.59038333236233242</v>
      </c>
      <c r="N380" s="5">
        <v>2015</v>
      </c>
      <c r="O380" s="12" t="s">
        <v>1569</v>
      </c>
      <c r="Q380" s="12" t="s">
        <v>1569</v>
      </c>
      <c r="S380" s="12"/>
      <c r="U380" s="12" t="s">
        <v>1569</v>
      </c>
      <c r="W380" s="12" t="s">
        <v>1569</v>
      </c>
      <c r="Y380" s="12" t="s">
        <v>1569</v>
      </c>
      <c r="AA380" s="14" t="s">
        <v>1569</v>
      </c>
      <c r="AC380" s="14"/>
    </row>
    <row r="381" spans="1:29" ht="12.75" customHeight="1" x14ac:dyDescent="0.25">
      <c r="A381" s="5" t="s">
        <v>271</v>
      </c>
      <c r="B381" s="5" t="s">
        <v>274</v>
      </c>
      <c r="C381" s="5" t="s">
        <v>273</v>
      </c>
      <c r="D381" s="5" t="s">
        <v>35</v>
      </c>
      <c r="E381" s="5" t="s">
        <v>275</v>
      </c>
      <c r="F381" s="5" t="s">
        <v>272</v>
      </c>
      <c r="G381" s="5">
        <v>2</v>
      </c>
      <c r="H381" s="15">
        <v>1</v>
      </c>
      <c r="I381" s="4" t="s">
        <v>1947</v>
      </c>
      <c r="J381" s="15">
        <f t="shared" si="12"/>
        <v>1</v>
      </c>
      <c r="K381" s="15">
        <f t="shared" si="12"/>
        <v>1</v>
      </c>
      <c r="L381" s="4" t="str">
        <f t="shared" si="13"/>
        <v/>
      </c>
      <c r="M381" s="13">
        <v>1.5619304089873736</v>
      </c>
      <c r="N381" s="5">
        <v>2014</v>
      </c>
      <c r="O381" s="12" t="s">
        <v>1569</v>
      </c>
      <c r="Q381" s="12">
        <v>13</v>
      </c>
      <c r="R381" s="5">
        <v>2014</v>
      </c>
      <c r="S381" s="12"/>
      <c r="U381" s="12">
        <v>0</v>
      </c>
      <c r="V381" s="5">
        <v>2014</v>
      </c>
      <c r="W381" s="12">
        <v>21.8</v>
      </c>
      <c r="X381" s="5">
        <v>2014</v>
      </c>
      <c r="Y381" s="12">
        <v>0</v>
      </c>
      <c r="Z381" s="5">
        <v>2014</v>
      </c>
      <c r="AA381" s="14">
        <v>0</v>
      </c>
      <c r="AB381" s="5">
        <v>2014</v>
      </c>
      <c r="AC381" s="14"/>
    </row>
    <row r="382" spans="1:29" ht="12.75" customHeight="1" x14ac:dyDescent="0.25">
      <c r="A382" s="5" t="s">
        <v>276</v>
      </c>
      <c r="B382" s="5" t="s">
        <v>274</v>
      </c>
      <c r="C382" s="5" t="s">
        <v>273</v>
      </c>
      <c r="D382" s="5" t="s">
        <v>35</v>
      </c>
      <c r="E382" s="5" t="s">
        <v>278</v>
      </c>
      <c r="F382" s="5" t="s">
        <v>277</v>
      </c>
      <c r="G382" s="5">
        <v>2</v>
      </c>
      <c r="H382" s="15">
        <v>1</v>
      </c>
      <c r="I382" s="4"/>
      <c r="J382" s="15">
        <f t="shared" si="12"/>
        <v>1</v>
      </c>
      <c r="K382" s="15">
        <f t="shared" si="12"/>
        <v>1</v>
      </c>
      <c r="L382" s="4" t="str">
        <f t="shared" si="13"/>
        <v/>
      </c>
      <c r="M382" s="13">
        <v>0.97042794139308397</v>
      </c>
      <c r="N382" s="5">
        <v>2015</v>
      </c>
      <c r="O382" s="12">
        <v>100</v>
      </c>
      <c r="P382" s="5">
        <v>2015</v>
      </c>
      <c r="Q382" s="12">
        <v>13.302405869025785</v>
      </c>
      <c r="R382" s="5">
        <v>2015</v>
      </c>
      <c r="S382" s="12"/>
      <c r="U382" s="12" t="s">
        <v>1569</v>
      </c>
      <c r="W382" s="12" t="s">
        <v>1569</v>
      </c>
      <c r="Y382" s="12" t="s">
        <v>1569</v>
      </c>
      <c r="AA382" s="14" t="s">
        <v>1569</v>
      </c>
      <c r="AC382" s="14"/>
    </row>
    <row r="383" spans="1:29" ht="12.75" customHeight="1" x14ac:dyDescent="0.25">
      <c r="A383" s="5" t="s">
        <v>279</v>
      </c>
      <c r="B383" s="5" t="s">
        <v>282</v>
      </c>
      <c r="C383" s="5" t="s">
        <v>281</v>
      </c>
      <c r="D383" s="5" t="s">
        <v>35</v>
      </c>
      <c r="E383" s="5" t="s">
        <v>283</v>
      </c>
      <c r="F383" s="5" t="s">
        <v>280</v>
      </c>
      <c r="G383" s="5">
        <v>1</v>
      </c>
      <c r="H383" s="15">
        <v>1</v>
      </c>
      <c r="I383" s="4" t="s">
        <v>1948</v>
      </c>
      <c r="J383" s="15">
        <f t="shared" si="12"/>
        <v>1</v>
      </c>
      <c r="K383" s="15">
        <f t="shared" si="12"/>
        <v>1</v>
      </c>
      <c r="L383" s="4" t="str">
        <f t="shared" si="13"/>
        <v/>
      </c>
      <c r="M383" s="13">
        <v>1.37</v>
      </c>
      <c r="N383" s="5">
        <v>2015</v>
      </c>
      <c r="O383" s="12">
        <v>100</v>
      </c>
      <c r="P383" s="5">
        <v>2015</v>
      </c>
      <c r="Q383" s="12" t="s">
        <v>1569</v>
      </c>
      <c r="S383" s="12"/>
      <c r="U383" s="12" t="s">
        <v>1569</v>
      </c>
      <c r="W383" s="12" t="s">
        <v>1569</v>
      </c>
      <c r="Y383" s="12" t="s">
        <v>1569</v>
      </c>
      <c r="AA383" s="14" t="s">
        <v>1569</v>
      </c>
      <c r="AC383" s="14"/>
    </row>
    <row r="384" spans="1:29" ht="12.75" customHeight="1" x14ac:dyDescent="0.25">
      <c r="A384" s="5" t="s">
        <v>1268</v>
      </c>
      <c r="B384" s="5" t="s">
        <v>1271</v>
      </c>
      <c r="C384" s="5" t="s">
        <v>1270</v>
      </c>
      <c r="D384" s="5" t="s">
        <v>1038</v>
      </c>
      <c r="E384" s="5" t="s">
        <v>1272</v>
      </c>
      <c r="F384" s="5" t="s">
        <v>1269</v>
      </c>
      <c r="G384" s="5" t="s">
        <v>1791</v>
      </c>
      <c r="H384" s="15">
        <v>1</v>
      </c>
      <c r="I384" s="4" t="s">
        <v>1949</v>
      </c>
      <c r="J384" s="15">
        <f t="shared" si="12"/>
        <v>1</v>
      </c>
      <c r="K384" s="15">
        <f t="shared" si="12"/>
        <v>1</v>
      </c>
      <c r="L384" s="4" t="str">
        <f t="shared" si="13"/>
        <v/>
      </c>
      <c r="M384" s="13">
        <v>0.92820190079493126</v>
      </c>
      <c r="N384" s="5">
        <v>2014</v>
      </c>
      <c r="O384" s="12">
        <v>100</v>
      </c>
      <c r="P384" s="5">
        <v>2014</v>
      </c>
      <c r="Q384" s="12">
        <v>9.42</v>
      </c>
      <c r="R384" s="5">
        <v>2014</v>
      </c>
      <c r="S384" s="12"/>
      <c r="U384" s="12" t="s">
        <v>1569</v>
      </c>
      <c r="W384" s="12">
        <v>9.44</v>
      </c>
      <c r="X384" s="5">
        <v>2014</v>
      </c>
      <c r="Y384" s="12" t="s">
        <v>1569</v>
      </c>
      <c r="AA384" s="14" t="s">
        <v>1569</v>
      </c>
      <c r="AC384" s="14"/>
    </row>
    <row r="385" spans="1:29" ht="12.75" customHeight="1" x14ac:dyDescent="0.25">
      <c r="A385" s="5" t="s">
        <v>1273</v>
      </c>
      <c r="B385" s="5" t="s">
        <v>1271</v>
      </c>
      <c r="C385" s="5" t="s">
        <v>1270</v>
      </c>
      <c r="D385" s="5" t="s">
        <v>1038</v>
      </c>
      <c r="E385" s="5" t="s">
        <v>1274</v>
      </c>
      <c r="F385" s="5" t="s">
        <v>3194</v>
      </c>
      <c r="G385" s="5">
        <v>1</v>
      </c>
      <c r="H385" s="15">
        <v>1</v>
      </c>
      <c r="I385" s="4" t="s">
        <v>3195</v>
      </c>
      <c r="J385" s="15">
        <f t="shared" si="12"/>
        <v>1</v>
      </c>
      <c r="K385" s="15">
        <f t="shared" si="12"/>
        <v>1</v>
      </c>
      <c r="L385" s="4" t="str">
        <f t="shared" si="13"/>
        <v/>
      </c>
      <c r="M385" s="13">
        <v>0.94000251351011688</v>
      </c>
      <c r="N385" s="5">
        <v>2016</v>
      </c>
      <c r="O385" s="12">
        <v>100</v>
      </c>
      <c r="P385" s="5">
        <v>2016</v>
      </c>
      <c r="Q385" s="12">
        <v>9</v>
      </c>
      <c r="R385" s="5">
        <v>2016</v>
      </c>
      <c r="S385" s="12"/>
      <c r="U385" s="12" t="s">
        <v>1569</v>
      </c>
      <c r="W385" s="12" t="s">
        <v>1569</v>
      </c>
      <c r="Y385" s="12" t="s">
        <v>1569</v>
      </c>
      <c r="AA385" s="14" t="s">
        <v>1569</v>
      </c>
      <c r="AC385" s="14"/>
    </row>
    <row r="386" spans="1:29" ht="12.75" customHeight="1" x14ac:dyDescent="0.25">
      <c r="A386" s="5" t="s">
        <v>1275</v>
      </c>
      <c r="B386" s="5" t="s">
        <v>1651</v>
      </c>
      <c r="C386" s="5" t="s">
        <v>1277</v>
      </c>
      <c r="D386" s="5" t="s">
        <v>1038</v>
      </c>
      <c r="E386" s="5" t="s">
        <v>1278</v>
      </c>
      <c r="F386" s="5" t="s">
        <v>1276</v>
      </c>
      <c r="G386" s="5">
        <v>2</v>
      </c>
      <c r="H386" s="15">
        <v>1</v>
      </c>
      <c r="I386" s="4"/>
      <c r="J386" s="15">
        <f t="shared" si="12"/>
        <v>1</v>
      </c>
      <c r="K386" s="15">
        <f t="shared" si="12"/>
        <v>1</v>
      </c>
      <c r="L386" s="4" t="str">
        <f t="shared" si="13"/>
        <v/>
      </c>
      <c r="M386" s="13">
        <v>0.97280320748412963</v>
      </c>
      <c r="N386" s="5">
        <v>2016</v>
      </c>
      <c r="O386" s="12" t="s">
        <v>1569</v>
      </c>
      <c r="Q386" s="12">
        <v>13</v>
      </c>
      <c r="R386" s="5">
        <v>2016</v>
      </c>
      <c r="S386" s="12"/>
      <c r="U386" s="12">
        <v>0</v>
      </c>
      <c r="V386" s="5">
        <v>2016</v>
      </c>
      <c r="W386" s="12">
        <v>1.9</v>
      </c>
      <c r="X386" s="5">
        <v>2016</v>
      </c>
      <c r="Y386" s="12">
        <v>0</v>
      </c>
      <c r="Z386" s="5">
        <v>2016</v>
      </c>
      <c r="AA386" s="14">
        <v>0</v>
      </c>
      <c r="AB386" s="5">
        <v>2016</v>
      </c>
      <c r="AC386" s="14"/>
    </row>
    <row r="387" spans="1:29" ht="12.75" customHeight="1" x14ac:dyDescent="0.25">
      <c r="A387" s="5" t="s">
        <v>1279</v>
      </c>
      <c r="B387" s="5" t="s">
        <v>1651</v>
      </c>
      <c r="C387" s="5" t="s">
        <v>1277</v>
      </c>
      <c r="D387" s="5" t="s">
        <v>1038</v>
      </c>
      <c r="E387" s="5" t="s">
        <v>1281</v>
      </c>
      <c r="F387" s="5" t="s">
        <v>1280</v>
      </c>
      <c r="G387" s="5">
        <v>1</v>
      </c>
      <c r="H387" s="15">
        <v>1</v>
      </c>
      <c r="I387" s="4" t="s">
        <v>3196</v>
      </c>
      <c r="J387" s="15">
        <f t="shared" si="12"/>
        <v>1</v>
      </c>
      <c r="K387" s="15">
        <f t="shared" si="12"/>
        <v>1</v>
      </c>
      <c r="L387" s="4" t="str">
        <f t="shared" si="13"/>
        <v/>
      </c>
      <c r="M387" s="13">
        <v>1.3147625120569699</v>
      </c>
      <c r="N387" s="5">
        <v>2011</v>
      </c>
      <c r="O387" s="12" t="s">
        <v>1569</v>
      </c>
      <c r="Q387" s="12">
        <v>13</v>
      </c>
      <c r="R387" s="5">
        <v>2011</v>
      </c>
      <c r="S387" s="12"/>
      <c r="U387" s="12">
        <v>0</v>
      </c>
      <c r="V387" s="5">
        <v>2011</v>
      </c>
      <c r="W387" s="12">
        <v>0</v>
      </c>
      <c r="X387" s="5">
        <v>2011</v>
      </c>
      <c r="Y387" s="12">
        <v>0</v>
      </c>
      <c r="Z387" s="5">
        <v>2011</v>
      </c>
      <c r="AA387" s="14">
        <v>0</v>
      </c>
      <c r="AB387" s="5">
        <v>2011</v>
      </c>
      <c r="AC387" s="14"/>
    </row>
    <row r="388" spans="1:29" ht="12.75" customHeight="1" x14ac:dyDescent="0.25">
      <c r="A388" s="5" t="s">
        <v>1282</v>
      </c>
      <c r="B388" s="5" t="s">
        <v>1651</v>
      </c>
      <c r="C388" s="5" t="s">
        <v>1277</v>
      </c>
      <c r="D388" s="5" t="s">
        <v>1038</v>
      </c>
      <c r="E388" s="5" t="s">
        <v>1585</v>
      </c>
      <c r="F388" s="5" t="s">
        <v>1283</v>
      </c>
      <c r="G388" s="5">
        <v>2</v>
      </c>
      <c r="H388" s="15">
        <v>1</v>
      </c>
      <c r="I388" s="4"/>
      <c r="J388" s="15">
        <f t="shared" si="12"/>
        <v>1</v>
      </c>
      <c r="K388" s="15">
        <f t="shared" si="12"/>
        <v>1</v>
      </c>
      <c r="L388" s="4" t="str">
        <f t="shared" si="13"/>
        <v/>
      </c>
      <c r="M388" s="13">
        <v>1.2620408297644099</v>
      </c>
      <c r="N388" s="5">
        <v>2013</v>
      </c>
      <c r="O388" s="12" t="s">
        <v>1569</v>
      </c>
      <c r="Q388" s="12">
        <v>5.8</v>
      </c>
      <c r="R388" s="5">
        <v>2013</v>
      </c>
      <c r="S388" s="12"/>
      <c r="U388" s="12">
        <v>0</v>
      </c>
      <c r="V388" s="5">
        <v>2013</v>
      </c>
      <c r="W388" s="12">
        <v>0</v>
      </c>
      <c r="X388" s="5">
        <v>2013</v>
      </c>
      <c r="Y388" s="12">
        <v>0</v>
      </c>
      <c r="Z388" s="5">
        <v>2013</v>
      </c>
      <c r="AA388" s="14">
        <v>0</v>
      </c>
      <c r="AB388" s="5">
        <v>2013</v>
      </c>
      <c r="AC388" s="14"/>
    </row>
    <row r="389" spans="1:29" ht="12.75" customHeight="1" x14ac:dyDescent="0.25">
      <c r="A389" s="5" t="s">
        <v>533</v>
      </c>
      <c r="B389" s="5" t="s">
        <v>536</v>
      </c>
      <c r="C389" s="5" t="s">
        <v>535</v>
      </c>
      <c r="D389" s="5" t="s">
        <v>360</v>
      </c>
      <c r="E389" s="5" t="s">
        <v>1586</v>
      </c>
      <c r="F389" s="5" t="s">
        <v>534</v>
      </c>
      <c r="G389" s="5">
        <v>1</v>
      </c>
      <c r="H389" s="15">
        <v>1</v>
      </c>
      <c r="I389" s="4" t="s">
        <v>3197</v>
      </c>
      <c r="J389" s="15">
        <f t="shared" si="12"/>
        <v>1</v>
      </c>
      <c r="K389" s="15">
        <f t="shared" si="12"/>
        <v>1</v>
      </c>
      <c r="L389" s="4" t="str">
        <f t="shared" si="13"/>
        <v/>
      </c>
      <c r="M389" s="13">
        <v>1.9</v>
      </c>
      <c r="N389" s="5">
        <v>2012</v>
      </c>
      <c r="O389" s="12">
        <v>42</v>
      </c>
      <c r="P389" s="5">
        <v>2012</v>
      </c>
      <c r="Q389" s="12">
        <v>1.5004501350405122</v>
      </c>
      <c r="R389" s="5">
        <v>2012</v>
      </c>
      <c r="S389" s="12"/>
      <c r="U389" s="12">
        <v>0</v>
      </c>
      <c r="V389" s="5">
        <v>2012</v>
      </c>
      <c r="W389" s="12">
        <v>0</v>
      </c>
      <c r="X389" s="5">
        <v>2012</v>
      </c>
      <c r="Y389" s="12">
        <v>0</v>
      </c>
      <c r="Z389" s="5">
        <v>2012</v>
      </c>
      <c r="AA389" s="14">
        <v>25</v>
      </c>
      <c r="AB389" s="5">
        <v>2012</v>
      </c>
      <c r="AC389" s="14"/>
    </row>
    <row r="390" spans="1:29" ht="12.75" customHeight="1" x14ac:dyDescent="0.25">
      <c r="A390" s="5" t="s">
        <v>537</v>
      </c>
      <c r="B390" s="5" t="s">
        <v>536</v>
      </c>
      <c r="C390" s="5" t="s">
        <v>535</v>
      </c>
      <c r="D390" s="5" t="s">
        <v>360</v>
      </c>
      <c r="E390" s="5" t="s">
        <v>539</v>
      </c>
      <c r="F390" s="5" t="s">
        <v>538</v>
      </c>
      <c r="G390" s="5">
        <v>2</v>
      </c>
      <c r="H390" s="15">
        <v>1</v>
      </c>
      <c r="I390" s="4"/>
      <c r="J390" s="15">
        <f t="shared" ref="J390:K453" si="14">COUNTIF(E:E,E390)</f>
        <v>1</v>
      </c>
      <c r="K390" s="15">
        <f t="shared" si="14"/>
        <v>1</v>
      </c>
      <c r="L390" s="4" t="str">
        <f t="shared" ref="L390:L453" si="15">IF(OR(J390&gt;1,K390&gt;1),"Y","")</f>
        <v/>
      </c>
      <c r="M390" s="13" t="s">
        <v>1569</v>
      </c>
      <c r="O390" s="12">
        <v>29</v>
      </c>
      <c r="Q390" s="12" t="s">
        <v>1569</v>
      </c>
      <c r="S390" s="12"/>
      <c r="U390" s="12" t="s">
        <v>1569</v>
      </c>
      <c r="W390" s="12" t="s">
        <v>1569</v>
      </c>
      <c r="Y390" s="12" t="s">
        <v>1569</v>
      </c>
      <c r="AA390" s="14" t="s">
        <v>1569</v>
      </c>
      <c r="AC390" s="14"/>
    </row>
    <row r="391" spans="1:29" ht="12.75" customHeight="1" x14ac:dyDescent="0.25">
      <c r="A391" s="5" t="s">
        <v>1284</v>
      </c>
      <c r="B391" s="5" t="s">
        <v>1287</v>
      </c>
      <c r="C391" s="5" t="s">
        <v>1286</v>
      </c>
      <c r="D391" s="5" t="s">
        <v>1038</v>
      </c>
      <c r="E391" s="5" t="s">
        <v>1288</v>
      </c>
      <c r="F391" s="5" t="s">
        <v>1285</v>
      </c>
      <c r="G391" s="5">
        <v>1</v>
      </c>
      <c r="H391" s="15">
        <v>2</v>
      </c>
      <c r="I391" s="4" t="s">
        <v>1950</v>
      </c>
      <c r="J391" s="15">
        <f t="shared" si="14"/>
        <v>1</v>
      </c>
      <c r="K391" s="15">
        <f t="shared" si="14"/>
        <v>2</v>
      </c>
      <c r="L391" s="4" t="str">
        <f t="shared" si="15"/>
        <v>Y</v>
      </c>
      <c r="M391" s="13" t="s">
        <v>1569</v>
      </c>
      <c r="O391" s="12">
        <v>90</v>
      </c>
      <c r="Q391" s="12">
        <v>13.045218087234892</v>
      </c>
      <c r="S391" s="12"/>
      <c r="U391" s="12" t="s">
        <v>1569</v>
      </c>
      <c r="W391" s="12" t="s">
        <v>1569</v>
      </c>
      <c r="Y391" s="12" t="s">
        <v>1569</v>
      </c>
      <c r="AA391" s="14" t="s">
        <v>1569</v>
      </c>
      <c r="AC391" s="14"/>
    </row>
    <row r="392" spans="1:29" ht="12.75" customHeight="1" x14ac:dyDescent="0.25">
      <c r="A392" s="5" t="s">
        <v>284</v>
      </c>
      <c r="B392" s="5" t="s">
        <v>287</v>
      </c>
      <c r="C392" s="5" t="s">
        <v>286</v>
      </c>
      <c r="D392" s="5" t="s">
        <v>35</v>
      </c>
      <c r="E392" s="5" t="s">
        <v>288</v>
      </c>
      <c r="F392" s="5" t="s">
        <v>285</v>
      </c>
      <c r="G392" s="5">
        <v>1</v>
      </c>
      <c r="H392" s="15">
        <v>2</v>
      </c>
      <c r="I392" s="4" t="s">
        <v>1951</v>
      </c>
      <c r="J392" s="15">
        <f t="shared" si="14"/>
        <v>1</v>
      </c>
      <c r="K392" s="15">
        <f t="shared" si="14"/>
        <v>1</v>
      </c>
      <c r="L392" s="4" t="str">
        <f t="shared" si="15"/>
        <v/>
      </c>
      <c r="M392" s="13">
        <v>1.4787530079180504</v>
      </c>
      <c r="N392" s="5">
        <v>2015</v>
      </c>
      <c r="O392" s="12">
        <v>100</v>
      </c>
      <c r="P392" s="5">
        <v>2015</v>
      </c>
      <c r="Q392" s="12">
        <v>16</v>
      </c>
      <c r="R392" s="5">
        <v>2015</v>
      </c>
      <c r="S392" s="12"/>
      <c r="U392" s="12" t="s">
        <v>1569</v>
      </c>
      <c r="W392" s="12" t="s">
        <v>1569</v>
      </c>
      <c r="Y392" s="12" t="s">
        <v>1569</v>
      </c>
      <c r="AA392" s="14" t="s">
        <v>1569</v>
      </c>
      <c r="AC392" s="14"/>
    </row>
    <row r="393" spans="1:29" ht="12.75" customHeight="1" x14ac:dyDescent="0.25">
      <c r="A393" s="5" t="s">
        <v>289</v>
      </c>
      <c r="B393" s="5" t="s">
        <v>287</v>
      </c>
      <c r="C393" s="5" t="s">
        <v>286</v>
      </c>
      <c r="D393" s="5" t="s">
        <v>35</v>
      </c>
      <c r="E393" s="5" t="s">
        <v>291</v>
      </c>
      <c r="F393" s="5" t="s">
        <v>290</v>
      </c>
      <c r="G393" s="5">
        <v>1</v>
      </c>
      <c r="H393" s="15">
        <v>1</v>
      </c>
      <c r="I393" s="4"/>
      <c r="J393" s="15">
        <f t="shared" si="14"/>
        <v>1</v>
      </c>
      <c r="K393" s="15">
        <f t="shared" si="14"/>
        <v>1</v>
      </c>
      <c r="L393" s="4" t="str">
        <f t="shared" si="15"/>
        <v/>
      </c>
      <c r="M393" s="13">
        <v>1.8838304552590266</v>
      </c>
      <c r="N393" s="5">
        <v>2015</v>
      </c>
      <c r="O393" s="12" t="s">
        <v>1569</v>
      </c>
      <c r="Q393" s="12">
        <v>13.3</v>
      </c>
      <c r="R393" s="5">
        <v>2015</v>
      </c>
      <c r="S393" s="12"/>
      <c r="U393" s="12">
        <v>0</v>
      </c>
      <c r="V393" s="5">
        <v>2015</v>
      </c>
      <c r="W393" s="12">
        <v>0</v>
      </c>
      <c r="X393" s="5">
        <v>2015</v>
      </c>
      <c r="Y393" s="12">
        <v>0</v>
      </c>
      <c r="Z393" s="5">
        <v>2015</v>
      </c>
      <c r="AA393" s="14">
        <v>85</v>
      </c>
      <c r="AB393" s="5">
        <v>2015</v>
      </c>
      <c r="AC393" s="14"/>
    </row>
    <row r="394" spans="1:29" ht="12.75" customHeight="1" x14ac:dyDescent="0.25">
      <c r="A394" s="5" t="s">
        <v>540</v>
      </c>
      <c r="B394" s="5" t="s">
        <v>542</v>
      </c>
      <c r="C394" s="5" t="s">
        <v>541</v>
      </c>
      <c r="D394" s="5" t="s">
        <v>360</v>
      </c>
      <c r="E394" s="5" t="s">
        <v>543</v>
      </c>
      <c r="F394" s="5" t="s">
        <v>3198</v>
      </c>
      <c r="G394" s="5">
        <v>3</v>
      </c>
      <c r="H394" s="15">
        <v>2</v>
      </c>
      <c r="I394" s="4" t="s">
        <v>1952</v>
      </c>
      <c r="J394" s="15">
        <f t="shared" si="14"/>
        <v>1</v>
      </c>
      <c r="K394" s="15">
        <f t="shared" si="14"/>
        <v>1</v>
      </c>
      <c r="L394" s="4" t="str">
        <f t="shared" si="15"/>
        <v/>
      </c>
      <c r="M394" s="13"/>
      <c r="O394" s="12">
        <v>36</v>
      </c>
      <c r="P394" s="5">
        <v>2004</v>
      </c>
      <c r="Q394" s="12" t="s">
        <v>1569</v>
      </c>
      <c r="S394" s="12"/>
      <c r="U394" s="12" t="s">
        <v>1569</v>
      </c>
      <c r="W394" s="12" t="s">
        <v>1569</v>
      </c>
      <c r="Y394" s="12" t="s">
        <v>1569</v>
      </c>
      <c r="AA394" s="14" t="s">
        <v>1569</v>
      </c>
      <c r="AC394" s="14"/>
    </row>
    <row r="395" spans="1:29" ht="12.75" customHeight="1" x14ac:dyDescent="0.25">
      <c r="A395" s="5" t="s">
        <v>1289</v>
      </c>
      <c r="B395" s="5" t="s">
        <v>1292</v>
      </c>
      <c r="C395" s="5" t="s">
        <v>1291</v>
      </c>
      <c r="D395" s="5" t="s">
        <v>1038</v>
      </c>
      <c r="E395" s="5" t="s">
        <v>1293</v>
      </c>
      <c r="F395" s="5" t="s">
        <v>1290</v>
      </c>
      <c r="G395" s="5">
        <v>2</v>
      </c>
      <c r="H395" s="15">
        <v>1</v>
      </c>
      <c r="I395" s="4"/>
      <c r="J395" s="15">
        <f t="shared" si="14"/>
        <v>2</v>
      </c>
      <c r="K395" s="15">
        <f t="shared" si="14"/>
        <v>2</v>
      </c>
      <c r="L395" s="4" t="str">
        <f t="shared" si="15"/>
        <v>Y</v>
      </c>
      <c r="M395" s="13">
        <v>1.0531297152914438</v>
      </c>
      <c r="N395" s="5">
        <v>2012</v>
      </c>
      <c r="O395" s="12">
        <v>100</v>
      </c>
      <c r="P395" s="5">
        <v>2012</v>
      </c>
      <c r="Q395" s="12">
        <v>12.082416483296662</v>
      </c>
      <c r="R395" s="5">
        <v>2012</v>
      </c>
      <c r="S395" s="12"/>
      <c r="U395" s="12">
        <v>0</v>
      </c>
      <c r="V395" s="5">
        <v>2012</v>
      </c>
      <c r="W395" s="12">
        <v>0</v>
      </c>
      <c r="X395" s="5">
        <v>2012</v>
      </c>
      <c r="Y395" s="12">
        <v>0</v>
      </c>
      <c r="Z395" s="5">
        <v>2012</v>
      </c>
      <c r="AA395" s="14">
        <v>0</v>
      </c>
      <c r="AB395" s="5">
        <v>2012</v>
      </c>
      <c r="AC395" s="14"/>
    </row>
    <row r="396" spans="1:29" ht="12.75" customHeight="1" x14ac:dyDescent="0.25">
      <c r="A396" s="5" t="s">
        <v>1294</v>
      </c>
      <c r="B396" s="5" t="s">
        <v>1292</v>
      </c>
      <c r="C396" s="5" t="s">
        <v>1291</v>
      </c>
      <c r="D396" s="5" t="s">
        <v>1038</v>
      </c>
      <c r="E396" s="5" t="s">
        <v>1296</v>
      </c>
      <c r="F396" s="5" t="s">
        <v>1295</v>
      </c>
      <c r="G396" s="5">
        <v>1</v>
      </c>
      <c r="H396" s="15">
        <v>1</v>
      </c>
      <c r="I396" s="4" t="s">
        <v>3199</v>
      </c>
      <c r="J396" s="15">
        <f t="shared" si="14"/>
        <v>2</v>
      </c>
      <c r="K396" s="15">
        <f t="shared" si="14"/>
        <v>2</v>
      </c>
      <c r="L396" s="4" t="str">
        <f t="shared" si="15"/>
        <v>Y</v>
      </c>
      <c r="M396" s="13">
        <v>1.8091272201956028</v>
      </c>
      <c r="N396" s="5">
        <v>2012</v>
      </c>
      <c r="O396" s="12">
        <v>85</v>
      </c>
      <c r="P396" s="5">
        <v>2012</v>
      </c>
      <c r="Q396" s="12">
        <v>14.918508149185083</v>
      </c>
      <c r="R396" s="5">
        <v>2012</v>
      </c>
      <c r="S396" s="12"/>
      <c r="U396" s="12" t="s">
        <v>1569</v>
      </c>
      <c r="W396" s="12" t="s">
        <v>1569</v>
      </c>
      <c r="Y396" s="12" t="s">
        <v>1569</v>
      </c>
      <c r="AA396" s="14" t="s">
        <v>1569</v>
      </c>
      <c r="AC396" s="14"/>
    </row>
    <row r="397" spans="1:29" ht="12.75" customHeight="1" x14ac:dyDescent="0.25">
      <c r="A397" s="5" t="s">
        <v>544</v>
      </c>
      <c r="B397" s="5" t="s">
        <v>547</v>
      </c>
      <c r="C397" s="5" t="s">
        <v>546</v>
      </c>
      <c r="D397" s="5" t="s">
        <v>360</v>
      </c>
      <c r="E397" s="5" t="s">
        <v>548</v>
      </c>
      <c r="F397" s="5" t="s">
        <v>545</v>
      </c>
      <c r="G397" s="5" t="s">
        <v>1790</v>
      </c>
      <c r="H397" s="15">
        <v>1</v>
      </c>
      <c r="I397" s="4"/>
      <c r="J397" s="15">
        <f t="shared" si="14"/>
        <v>1</v>
      </c>
      <c r="K397" s="15">
        <f t="shared" si="14"/>
        <v>1</v>
      </c>
      <c r="L397" s="4" t="str">
        <f t="shared" si="15"/>
        <v/>
      </c>
      <c r="M397" s="13">
        <v>0.56000000000000005</v>
      </c>
      <c r="N397" s="5">
        <v>2012</v>
      </c>
      <c r="O397" s="12">
        <v>45</v>
      </c>
      <c r="P397" s="5">
        <v>2012</v>
      </c>
      <c r="Q397" s="12">
        <v>9.2402464065708418</v>
      </c>
      <c r="R397" s="5">
        <v>2012</v>
      </c>
      <c r="S397" s="12"/>
      <c r="U397" s="12" t="s">
        <v>1569</v>
      </c>
      <c r="W397" s="12" t="s">
        <v>1569</v>
      </c>
      <c r="Y397" s="12" t="s">
        <v>1569</v>
      </c>
      <c r="AA397" s="14" t="s">
        <v>1569</v>
      </c>
      <c r="AC397" s="14"/>
    </row>
    <row r="398" spans="1:29" ht="12.75" customHeight="1" x14ac:dyDescent="0.25">
      <c r="A398" s="5" t="s">
        <v>292</v>
      </c>
      <c r="B398" s="5" t="s">
        <v>1659</v>
      </c>
      <c r="C398" s="5" t="s">
        <v>294</v>
      </c>
      <c r="D398" s="5" t="s">
        <v>35</v>
      </c>
      <c r="E398" s="5" t="s">
        <v>295</v>
      </c>
      <c r="F398" s="5" t="s">
        <v>293</v>
      </c>
      <c r="G398" s="5">
        <v>2</v>
      </c>
      <c r="H398" s="15">
        <v>2</v>
      </c>
      <c r="I398" s="4" t="s">
        <v>1953</v>
      </c>
      <c r="J398" s="15">
        <f t="shared" si="14"/>
        <v>1</v>
      </c>
      <c r="K398" s="15">
        <f t="shared" si="14"/>
        <v>1</v>
      </c>
      <c r="L398" s="4" t="str">
        <f t="shared" si="15"/>
        <v/>
      </c>
      <c r="M398" s="13">
        <v>2.5424068921232879</v>
      </c>
      <c r="N398" s="5">
        <v>2010</v>
      </c>
      <c r="O398" s="12" t="s">
        <v>1569</v>
      </c>
      <c r="Q398" s="12">
        <v>5.7794220577942212</v>
      </c>
      <c r="R398" s="5">
        <v>2010</v>
      </c>
      <c r="S398" s="12"/>
      <c r="U398" s="12">
        <v>0</v>
      </c>
      <c r="V398" s="5">
        <v>2010</v>
      </c>
      <c r="W398" s="12">
        <v>9.7899999999999991</v>
      </c>
      <c r="X398" s="5">
        <v>2010</v>
      </c>
      <c r="Y398" s="12">
        <v>0.33996231434271773</v>
      </c>
      <c r="Z398" s="5">
        <v>2010</v>
      </c>
      <c r="AA398" s="14">
        <v>99.376947040498436</v>
      </c>
      <c r="AB398" s="5">
        <v>2010</v>
      </c>
      <c r="AC398" s="14"/>
    </row>
    <row r="399" spans="1:29" ht="12.75" customHeight="1" x14ac:dyDescent="0.25">
      <c r="A399" s="5" t="s">
        <v>296</v>
      </c>
      <c r="B399" s="5" t="s">
        <v>1659</v>
      </c>
      <c r="C399" s="5" t="s">
        <v>294</v>
      </c>
      <c r="D399" s="5" t="s">
        <v>35</v>
      </c>
      <c r="E399" s="5" t="s">
        <v>298</v>
      </c>
      <c r="F399" s="5" t="s">
        <v>297</v>
      </c>
      <c r="G399" s="5">
        <v>1</v>
      </c>
      <c r="H399" s="15">
        <v>1</v>
      </c>
      <c r="I399" s="4" t="s">
        <v>3199</v>
      </c>
      <c r="J399" s="15">
        <f t="shared" si="14"/>
        <v>1</v>
      </c>
      <c r="K399" s="15">
        <f t="shared" si="14"/>
        <v>1</v>
      </c>
      <c r="L399" s="4" t="str">
        <f t="shared" si="15"/>
        <v/>
      </c>
      <c r="M399" s="13">
        <v>0.92685090581293161</v>
      </c>
      <c r="N399" s="5">
        <v>2013</v>
      </c>
      <c r="O399" s="12" t="s">
        <v>1569</v>
      </c>
      <c r="Q399" s="12">
        <v>8.8088479984339827</v>
      </c>
      <c r="R399" s="5">
        <v>2013</v>
      </c>
      <c r="S399" s="12"/>
      <c r="U399" s="12">
        <v>0</v>
      </c>
      <c r="V399" s="5">
        <v>2013</v>
      </c>
      <c r="W399" s="12">
        <v>9.81</v>
      </c>
      <c r="X399" s="5">
        <v>2013</v>
      </c>
      <c r="Y399" s="12">
        <v>41.019999999999996</v>
      </c>
      <c r="Z399" s="5">
        <v>2013</v>
      </c>
      <c r="AA399" s="14">
        <v>99.125483018100468</v>
      </c>
      <c r="AB399" s="5">
        <v>2013</v>
      </c>
      <c r="AC399" s="14"/>
    </row>
    <row r="400" spans="1:29" ht="12.75" customHeight="1" x14ac:dyDescent="0.25">
      <c r="A400" s="5" t="s">
        <v>299</v>
      </c>
      <c r="B400" s="5" t="s">
        <v>302</v>
      </c>
      <c r="C400" s="5" t="s">
        <v>301</v>
      </c>
      <c r="D400" s="5" t="s">
        <v>35</v>
      </c>
      <c r="E400" s="5" t="s">
        <v>303</v>
      </c>
      <c r="F400" s="5" t="s">
        <v>300</v>
      </c>
      <c r="G400" s="5">
        <v>2</v>
      </c>
      <c r="H400" s="15">
        <v>1</v>
      </c>
      <c r="I400" s="4"/>
      <c r="J400" s="15">
        <f t="shared" si="14"/>
        <v>1</v>
      </c>
      <c r="K400" s="15">
        <f t="shared" si="14"/>
        <v>1</v>
      </c>
      <c r="L400" s="4" t="str">
        <f t="shared" si="15"/>
        <v/>
      </c>
      <c r="M400" s="13">
        <v>0.88061487456678478</v>
      </c>
      <c r="N400" s="5">
        <v>2014</v>
      </c>
      <c r="O400" s="12">
        <v>99</v>
      </c>
      <c r="P400" s="5">
        <v>2014</v>
      </c>
      <c r="Q400" s="12" t="s">
        <v>1569</v>
      </c>
      <c r="S400" s="12"/>
      <c r="U400" s="12">
        <v>0</v>
      </c>
      <c r="V400" s="5">
        <v>2014</v>
      </c>
      <c r="W400" s="12">
        <v>61</v>
      </c>
      <c r="X400" s="5">
        <v>2014</v>
      </c>
      <c r="Y400" s="12">
        <v>0</v>
      </c>
      <c r="Z400" s="5">
        <v>2014</v>
      </c>
      <c r="AA400" s="14">
        <v>100</v>
      </c>
      <c r="AB400" s="5">
        <v>2014</v>
      </c>
      <c r="AC400" s="14"/>
    </row>
    <row r="401" spans="1:29" ht="12.75" customHeight="1" x14ac:dyDescent="0.25">
      <c r="A401" s="5" t="s">
        <v>959</v>
      </c>
      <c r="B401" s="5" t="s">
        <v>962</v>
      </c>
      <c r="C401" s="5" t="s">
        <v>961</v>
      </c>
      <c r="D401" s="5" t="s">
        <v>620</v>
      </c>
      <c r="E401" s="5" t="s">
        <v>963</v>
      </c>
      <c r="F401" s="5" t="s">
        <v>960</v>
      </c>
      <c r="G401" s="5">
        <v>1</v>
      </c>
      <c r="H401" s="15">
        <v>1</v>
      </c>
      <c r="I401" s="4"/>
      <c r="J401" s="15">
        <f t="shared" si="14"/>
        <v>1</v>
      </c>
      <c r="K401" s="15">
        <f t="shared" si="14"/>
        <v>1</v>
      </c>
      <c r="L401" s="4" t="str">
        <f t="shared" si="15"/>
        <v/>
      </c>
      <c r="M401" s="13">
        <v>1.0186160871092378</v>
      </c>
      <c r="N401" s="5">
        <v>2014</v>
      </c>
      <c r="O401" s="12">
        <v>60</v>
      </c>
      <c r="P401" s="5">
        <v>2014</v>
      </c>
      <c r="Q401" s="12">
        <v>19.5</v>
      </c>
      <c r="R401" s="5">
        <v>2014</v>
      </c>
      <c r="S401" s="12"/>
      <c r="U401" s="12" t="s">
        <v>1569</v>
      </c>
      <c r="W401" s="12" t="s">
        <v>1569</v>
      </c>
      <c r="Y401" s="12" t="s">
        <v>1569</v>
      </c>
      <c r="AA401" s="14" t="s">
        <v>1569</v>
      </c>
      <c r="AC401" s="14"/>
    </row>
    <row r="402" spans="1:29" ht="12.75" customHeight="1" x14ac:dyDescent="0.25">
      <c r="A402" s="5" t="s">
        <v>549</v>
      </c>
      <c r="B402" s="5" t="s">
        <v>552</v>
      </c>
      <c r="C402" s="5" t="s">
        <v>551</v>
      </c>
      <c r="D402" s="5" t="s">
        <v>360</v>
      </c>
      <c r="E402" s="5" t="s">
        <v>553</v>
      </c>
      <c r="F402" s="5" t="s">
        <v>550</v>
      </c>
      <c r="G402" s="5">
        <v>2</v>
      </c>
      <c r="H402" s="15">
        <v>1</v>
      </c>
      <c r="I402" s="4"/>
      <c r="J402" s="15">
        <f t="shared" si="14"/>
        <v>1</v>
      </c>
      <c r="K402" s="15">
        <f t="shared" si="14"/>
        <v>1</v>
      </c>
      <c r="L402" s="4" t="str">
        <f t="shared" si="15"/>
        <v/>
      </c>
      <c r="M402" s="13">
        <v>0.36108415517591569</v>
      </c>
      <c r="N402" s="5">
        <v>2008</v>
      </c>
      <c r="O402" s="12" t="s">
        <v>1569</v>
      </c>
      <c r="Q402" s="12">
        <v>16</v>
      </c>
      <c r="R402" s="5">
        <v>2008</v>
      </c>
      <c r="S402" s="12"/>
      <c r="U402" s="12" t="s">
        <v>1569</v>
      </c>
      <c r="W402" s="12" t="s">
        <v>1569</v>
      </c>
      <c r="Y402" s="12" t="s">
        <v>1569</v>
      </c>
      <c r="AA402" s="14" t="s">
        <v>1569</v>
      </c>
      <c r="AC402" s="14"/>
    </row>
    <row r="403" spans="1:29" ht="12.75" customHeight="1" x14ac:dyDescent="0.25">
      <c r="A403" s="5" t="s">
        <v>1297</v>
      </c>
      <c r="B403" s="5" t="s">
        <v>1300</v>
      </c>
      <c r="C403" s="5" t="s">
        <v>1299</v>
      </c>
      <c r="D403" s="5" t="s">
        <v>1038</v>
      </c>
      <c r="E403" s="5" t="s">
        <v>1587</v>
      </c>
      <c r="F403" s="5" t="s">
        <v>1298</v>
      </c>
      <c r="G403" s="5" t="s">
        <v>1790</v>
      </c>
      <c r="H403" s="15">
        <v>1</v>
      </c>
      <c r="I403" s="4"/>
      <c r="J403" s="15">
        <f t="shared" si="14"/>
        <v>1</v>
      </c>
      <c r="K403" s="15">
        <f t="shared" si="14"/>
        <v>1</v>
      </c>
      <c r="L403" s="4" t="str">
        <f t="shared" si="15"/>
        <v/>
      </c>
      <c r="M403" s="13">
        <v>1.681321067499888</v>
      </c>
      <c r="N403" s="5">
        <v>2017</v>
      </c>
      <c r="O403" s="12">
        <v>68.599999999999994</v>
      </c>
      <c r="P403" s="5">
        <v>2017</v>
      </c>
      <c r="Q403" s="12" t="s">
        <v>1569</v>
      </c>
      <c r="S403" s="12"/>
      <c r="U403" s="12">
        <v>5</v>
      </c>
      <c r="V403" s="5">
        <v>2017</v>
      </c>
      <c r="W403" s="12">
        <v>0</v>
      </c>
      <c r="X403" s="5">
        <v>2017</v>
      </c>
      <c r="Y403" s="12">
        <v>0</v>
      </c>
      <c r="Z403" s="5">
        <v>2017</v>
      </c>
      <c r="AA403" s="14">
        <v>0</v>
      </c>
      <c r="AB403" s="5">
        <v>2017</v>
      </c>
      <c r="AC403" s="14"/>
    </row>
    <row r="404" spans="1:29" ht="12.75" customHeight="1" x14ac:dyDescent="0.25">
      <c r="A404" s="5" t="s">
        <v>1301</v>
      </c>
      <c r="B404" s="5" t="s">
        <v>1300</v>
      </c>
      <c r="C404" s="5" t="s">
        <v>1299</v>
      </c>
      <c r="D404" s="5" t="s">
        <v>1038</v>
      </c>
      <c r="E404" s="5" t="s">
        <v>1303</v>
      </c>
      <c r="F404" s="5" t="s">
        <v>1302</v>
      </c>
      <c r="G404" s="5" t="s">
        <v>1790</v>
      </c>
      <c r="H404" s="15">
        <v>1</v>
      </c>
      <c r="I404" s="4"/>
      <c r="J404" s="15">
        <f t="shared" si="14"/>
        <v>2</v>
      </c>
      <c r="K404" s="15">
        <f t="shared" si="14"/>
        <v>1</v>
      </c>
      <c r="L404" s="4" t="str">
        <f t="shared" si="15"/>
        <v>Y</v>
      </c>
      <c r="M404" s="13">
        <v>1</v>
      </c>
      <c r="N404" s="5">
        <v>2012</v>
      </c>
      <c r="O404" s="12" t="s">
        <v>1569</v>
      </c>
      <c r="Q404" s="12">
        <v>6</v>
      </c>
      <c r="R404" s="5">
        <v>2012</v>
      </c>
      <c r="S404" s="12"/>
      <c r="U404" s="12" t="s">
        <v>1569</v>
      </c>
      <c r="W404" s="12" t="s">
        <v>1569</v>
      </c>
      <c r="Y404" s="12" t="s">
        <v>1569</v>
      </c>
      <c r="AA404" s="14" t="s">
        <v>1569</v>
      </c>
      <c r="AC404" s="14"/>
    </row>
    <row r="405" spans="1:29" ht="12.75" customHeight="1" x14ac:dyDescent="0.25">
      <c r="A405" s="5" t="s">
        <v>1306</v>
      </c>
      <c r="B405" s="5" t="s">
        <v>1300</v>
      </c>
      <c r="C405" s="5" t="s">
        <v>1299</v>
      </c>
      <c r="D405" s="5" t="s">
        <v>1038</v>
      </c>
      <c r="E405" s="5" t="s">
        <v>1588</v>
      </c>
      <c r="F405" s="5" t="s">
        <v>1307</v>
      </c>
      <c r="G405" s="5" t="s">
        <v>1790</v>
      </c>
      <c r="H405" s="15">
        <v>2</v>
      </c>
      <c r="I405" s="4" t="s">
        <v>1955</v>
      </c>
      <c r="J405" s="15">
        <f t="shared" si="14"/>
        <v>1</v>
      </c>
      <c r="K405" s="15">
        <f t="shared" si="14"/>
        <v>2</v>
      </c>
      <c r="L405" s="4" t="str">
        <f t="shared" si="15"/>
        <v>Y</v>
      </c>
      <c r="M405" s="13" t="s">
        <v>1569</v>
      </c>
      <c r="O405" s="12" t="s">
        <v>1569</v>
      </c>
      <c r="Q405" s="12">
        <v>17.7</v>
      </c>
      <c r="S405" s="12"/>
      <c r="U405" s="12">
        <v>0</v>
      </c>
      <c r="W405" s="12">
        <v>0</v>
      </c>
      <c r="Y405" s="12">
        <v>0</v>
      </c>
      <c r="AA405" s="14">
        <v>32.299999999999997</v>
      </c>
      <c r="AC405" s="14"/>
    </row>
    <row r="406" spans="1:29" ht="12.75" customHeight="1" x14ac:dyDescent="0.25">
      <c r="A406" s="5" t="s">
        <v>1308</v>
      </c>
      <c r="B406" s="5" t="s">
        <v>1300</v>
      </c>
      <c r="C406" s="5" t="s">
        <v>1299</v>
      </c>
      <c r="D406" s="5" t="s">
        <v>1038</v>
      </c>
      <c r="E406" s="5" t="s">
        <v>1310</v>
      </c>
      <c r="F406" s="5" t="s">
        <v>1309</v>
      </c>
      <c r="G406" s="5" t="s">
        <v>1790</v>
      </c>
      <c r="H406" s="15">
        <v>1</v>
      </c>
      <c r="I406" s="4" t="s">
        <v>1956</v>
      </c>
      <c r="J406" s="15">
        <f t="shared" si="14"/>
        <v>1</v>
      </c>
      <c r="K406" s="15">
        <f t="shared" si="14"/>
        <v>1</v>
      </c>
      <c r="L406" s="4" t="str">
        <f t="shared" si="15"/>
        <v/>
      </c>
      <c r="M406" s="13">
        <v>1.4219178082191781</v>
      </c>
      <c r="N406" s="5">
        <v>2007</v>
      </c>
      <c r="O406" s="12" t="s">
        <v>1569</v>
      </c>
      <c r="Q406" s="12">
        <v>17.399999999999999</v>
      </c>
      <c r="R406" s="5">
        <v>2007</v>
      </c>
      <c r="S406" s="12"/>
      <c r="U406" s="12" t="s">
        <v>1569</v>
      </c>
      <c r="W406" s="12" t="s">
        <v>1569</v>
      </c>
      <c r="Y406" s="12" t="s">
        <v>1569</v>
      </c>
      <c r="AA406" s="14" t="s">
        <v>1569</v>
      </c>
      <c r="AC406" s="14"/>
    </row>
    <row r="407" spans="1:29" ht="12.75" customHeight="1" x14ac:dyDescent="0.25">
      <c r="A407" s="5" t="s">
        <v>554</v>
      </c>
      <c r="B407" s="5" t="s">
        <v>557</v>
      </c>
      <c r="C407" s="5" t="s">
        <v>556</v>
      </c>
      <c r="D407" s="5" t="s">
        <v>360</v>
      </c>
      <c r="E407" s="5" t="s">
        <v>558</v>
      </c>
      <c r="F407" s="5" t="s">
        <v>555</v>
      </c>
      <c r="G407" s="5" t="s">
        <v>2708</v>
      </c>
      <c r="H407" s="15">
        <v>1</v>
      </c>
      <c r="I407" s="4"/>
      <c r="J407" s="15">
        <f t="shared" si="14"/>
        <v>1</v>
      </c>
      <c r="K407" s="15">
        <f t="shared" si="14"/>
        <v>1</v>
      </c>
      <c r="L407" s="4" t="str">
        <f t="shared" si="15"/>
        <v/>
      </c>
      <c r="M407" s="13">
        <v>1.1099999999999999</v>
      </c>
      <c r="N407" s="5">
        <v>2013</v>
      </c>
      <c r="O407" s="12" t="s">
        <v>1569</v>
      </c>
      <c r="Q407" s="12">
        <v>20</v>
      </c>
      <c r="R407" s="5">
        <v>2013</v>
      </c>
      <c r="S407" s="12"/>
      <c r="U407" s="12" t="s">
        <v>1569</v>
      </c>
      <c r="W407" s="12" t="s">
        <v>1569</v>
      </c>
      <c r="Y407" s="12" t="s">
        <v>1569</v>
      </c>
      <c r="AA407" s="14" t="s">
        <v>1569</v>
      </c>
      <c r="AC407" s="14"/>
    </row>
    <row r="408" spans="1:29" ht="12.75" customHeight="1" x14ac:dyDescent="0.25">
      <c r="A408" s="5" t="s">
        <v>304</v>
      </c>
      <c r="B408" s="5" t="s">
        <v>306</v>
      </c>
      <c r="C408" s="5" t="s">
        <v>305</v>
      </c>
      <c r="D408" s="5" t="s">
        <v>35</v>
      </c>
      <c r="E408" s="5" t="s">
        <v>307</v>
      </c>
      <c r="F408" s="5" t="s">
        <v>3200</v>
      </c>
      <c r="G408" s="5">
        <v>3</v>
      </c>
      <c r="H408" s="15">
        <v>1</v>
      </c>
      <c r="I408" s="4" t="s">
        <v>3202</v>
      </c>
      <c r="J408" s="15">
        <f t="shared" si="14"/>
        <v>1</v>
      </c>
      <c r="K408" s="15">
        <f t="shared" si="14"/>
        <v>1</v>
      </c>
      <c r="L408" s="4" t="str">
        <f t="shared" si="15"/>
        <v/>
      </c>
      <c r="M408" s="13">
        <v>2.2958939338205342</v>
      </c>
      <c r="N408" s="5">
        <v>2014</v>
      </c>
      <c r="O408" s="12" t="s">
        <v>1569</v>
      </c>
      <c r="Q408" s="12">
        <v>10.402080416083216</v>
      </c>
      <c r="R408" s="5">
        <v>2014</v>
      </c>
      <c r="S408" s="12"/>
      <c r="U408" s="12">
        <v>15</v>
      </c>
      <c r="V408" s="5">
        <v>2014</v>
      </c>
      <c r="W408" s="12">
        <v>10</v>
      </c>
      <c r="X408" s="5">
        <v>2014</v>
      </c>
      <c r="Y408" s="12">
        <v>10</v>
      </c>
      <c r="Z408" s="5">
        <v>2014</v>
      </c>
      <c r="AA408" s="14">
        <v>100</v>
      </c>
      <c r="AB408" s="5">
        <v>2014</v>
      </c>
      <c r="AC408" s="14"/>
    </row>
    <row r="409" spans="1:29" ht="12.75" customHeight="1" x14ac:dyDescent="0.25">
      <c r="A409" s="5" t="s">
        <v>308</v>
      </c>
      <c r="B409" s="5" t="s">
        <v>306</v>
      </c>
      <c r="C409" s="5" t="s">
        <v>305</v>
      </c>
      <c r="D409" s="5" t="s">
        <v>35</v>
      </c>
      <c r="E409" s="5" t="s">
        <v>309</v>
      </c>
      <c r="F409" s="5" t="s">
        <v>3201</v>
      </c>
      <c r="G409" s="5">
        <v>3</v>
      </c>
      <c r="H409" s="15">
        <v>1</v>
      </c>
      <c r="I409" s="4" t="s">
        <v>3202</v>
      </c>
      <c r="J409" s="15">
        <f t="shared" si="14"/>
        <v>1</v>
      </c>
      <c r="K409" s="15">
        <f t="shared" si="14"/>
        <v>1</v>
      </c>
      <c r="L409" s="4" t="str">
        <f t="shared" si="15"/>
        <v/>
      </c>
      <c r="M409" s="13">
        <v>1.9785961092109545</v>
      </c>
      <c r="N409" s="5">
        <v>2014</v>
      </c>
      <c r="O409" s="12" t="s">
        <v>1569</v>
      </c>
      <c r="Q409" s="12">
        <v>8.1918081918081906</v>
      </c>
      <c r="R409" s="5">
        <v>2014</v>
      </c>
      <c r="S409" s="12"/>
      <c r="U409" s="12">
        <v>0</v>
      </c>
      <c r="V409" s="5">
        <v>2014</v>
      </c>
      <c r="W409" s="12">
        <v>32</v>
      </c>
      <c r="X409" s="5">
        <v>2014</v>
      </c>
      <c r="Y409" s="12">
        <v>0</v>
      </c>
      <c r="Z409" s="5">
        <v>2014</v>
      </c>
      <c r="AA409" s="14">
        <v>100</v>
      </c>
      <c r="AB409" s="5">
        <v>2014</v>
      </c>
      <c r="AC409" s="14"/>
    </row>
    <row r="410" spans="1:29" ht="12.75" customHeight="1" x14ac:dyDescent="0.25">
      <c r="A410" s="5" t="s">
        <v>964</v>
      </c>
      <c r="B410" s="5" t="s">
        <v>967</v>
      </c>
      <c r="C410" s="5" t="s">
        <v>966</v>
      </c>
      <c r="D410" s="5" t="s">
        <v>620</v>
      </c>
      <c r="E410" s="5" t="s">
        <v>968</v>
      </c>
      <c r="F410" s="5" t="s">
        <v>965</v>
      </c>
      <c r="G410" s="5">
        <v>2</v>
      </c>
      <c r="H410" s="15">
        <v>1</v>
      </c>
      <c r="I410" s="4"/>
      <c r="J410" s="15">
        <f t="shared" si="14"/>
        <v>2</v>
      </c>
      <c r="K410" s="15">
        <f t="shared" si="14"/>
        <v>2</v>
      </c>
      <c r="L410" s="4" t="str">
        <f t="shared" si="15"/>
        <v>Y</v>
      </c>
      <c r="M410" s="13">
        <v>2.4367391085622296</v>
      </c>
      <c r="N410" s="5">
        <v>2016</v>
      </c>
      <c r="O410" s="12">
        <v>93</v>
      </c>
      <c r="P410" s="5">
        <v>2016</v>
      </c>
      <c r="Q410" s="12">
        <v>9.1816367265469054</v>
      </c>
      <c r="R410" s="5">
        <v>2016</v>
      </c>
      <c r="S410" s="12"/>
      <c r="U410" s="12">
        <v>0.97029108732619784</v>
      </c>
      <c r="V410" s="5">
        <v>2016</v>
      </c>
      <c r="W410" s="12">
        <v>0</v>
      </c>
      <c r="X410" s="5">
        <v>2016</v>
      </c>
      <c r="Y410" s="12">
        <v>0</v>
      </c>
      <c r="Z410" s="5">
        <v>2016</v>
      </c>
      <c r="AA410" s="14">
        <v>0</v>
      </c>
      <c r="AB410" s="5">
        <v>2016</v>
      </c>
      <c r="AC410" s="14"/>
    </row>
    <row r="411" spans="1:29" ht="12.75" customHeight="1" x14ac:dyDescent="0.25">
      <c r="A411" s="5" t="s">
        <v>969</v>
      </c>
      <c r="B411" s="5" t="s">
        <v>967</v>
      </c>
      <c r="C411" s="5" t="s">
        <v>966</v>
      </c>
      <c r="D411" s="5" t="s">
        <v>620</v>
      </c>
      <c r="E411" s="5" t="s">
        <v>1589</v>
      </c>
      <c r="F411" s="5" t="s">
        <v>970</v>
      </c>
      <c r="G411" s="5">
        <v>2</v>
      </c>
      <c r="H411" s="15">
        <v>1</v>
      </c>
      <c r="I411" s="4"/>
      <c r="J411" s="15">
        <f t="shared" si="14"/>
        <v>1</v>
      </c>
      <c r="K411" s="15">
        <f t="shared" si="14"/>
        <v>2</v>
      </c>
      <c r="L411" s="4" t="str">
        <f t="shared" si="15"/>
        <v>Y</v>
      </c>
      <c r="M411" s="13">
        <v>0.97849469716192294</v>
      </c>
      <c r="N411" s="5">
        <v>2016</v>
      </c>
      <c r="O411" s="12">
        <v>95.4</v>
      </c>
      <c r="P411" s="5">
        <v>2016</v>
      </c>
      <c r="Q411" s="12">
        <v>10.51051051051051</v>
      </c>
      <c r="R411" s="5">
        <v>2016</v>
      </c>
      <c r="S411" s="12"/>
      <c r="U411" s="12">
        <v>0.53937432578209277</v>
      </c>
      <c r="V411" s="5">
        <v>2016</v>
      </c>
      <c r="W411" s="12">
        <v>0</v>
      </c>
      <c r="X411" s="5">
        <v>2016</v>
      </c>
      <c r="Y411" s="12">
        <v>0</v>
      </c>
      <c r="Z411" s="5">
        <v>2016</v>
      </c>
      <c r="AA411" s="14">
        <v>0</v>
      </c>
      <c r="AB411" s="5">
        <v>2016</v>
      </c>
      <c r="AC411" s="14"/>
    </row>
    <row r="412" spans="1:29" ht="12.75" customHeight="1" x14ac:dyDescent="0.25">
      <c r="A412" s="5" t="s">
        <v>971</v>
      </c>
      <c r="B412" s="5" t="s">
        <v>967</v>
      </c>
      <c r="C412" s="5" t="s">
        <v>966</v>
      </c>
      <c r="D412" s="5" t="s">
        <v>620</v>
      </c>
      <c r="E412" s="5" t="s">
        <v>973</v>
      </c>
      <c r="F412" s="5" t="s">
        <v>972</v>
      </c>
      <c r="G412" s="5">
        <v>2</v>
      </c>
      <c r="H412" s="15">
        <v>1</v>
      </c>
      <c r="I412" s="4"/>
      <c r="J412" s="15">
        <f t="shared" si="14"/>
        <v>2</v>
      </c>
      <c r="K412" s="15">
        <f t="shared" si="14"/>
        <v>2</v>
      </c>
      <c r="L412" s="4" t="str">
        <f t="shared" si="15"/>
        <v>Y</v>
      </c>
      <c r="M412" s="13">
        <v>0.72716016213627388</v>
      </c>
      <c r="N412" s="5">
        <v>2016</v>
      </c>
      <c r="O412" s="12">
        <v>71</v>
      </c>
      <c r="P412" s="5">
        <v>2016</v>
      </c>
      <c r="Q412" s="12">
        <v>10.51051051051051</v>
      </c>
      <c r="R412" s="5">
        <v>2016</v>
      </c>
      <c r="S412" s="12"/>
      <c r="U412" s="12">
        <v>18.758256274768822</v>
      </c>
      <c r="V412" s="5">
        <v>2016</v>
      </c>
      <c r="W412" s="12">
        <v>0</v>
      </c>
      <c r="X412" s="5">
        <v>2016</v>
      </c>
      <c r="Y412" s="12">
        <v>0</v>
      </c>
      <c r="Z412" s="5">
        <v>2016</v>
      </c>
      <c r="AA412" s="14">
        <v>79.024390243902445</v>
      </c>
      <c r="AB412" s="5">
        <v>2016</v>
      </c>
      <c r="AC412" s="14"/>
    </row>
    <row r="413" spans="1:29" ht="12.75" customHeight="1" x14ac:dyDescent="0.25">
      <c r="A413" s="5" t="s">
        <v>974</v>
      </c>
      <c r="B413" s="5" t="s">
        <v>967</v>
      </c>
      <c r="C413" s="5" t="s">
        <v>966</v>
      </c>
      <c r="D413" s="5" t="s">
        <v>620</v>
      </c>
      <c r="E413" s="5" t="s">
        <v>976</v>
      </c>
      <c r="F413" s="5" t="s">
        <v>975</v>
      </c>
      <c r="G413" s="5">
        <v>2</v>
      </c>
      <c r="H413" s="15">
        <v>1</v>
      </c>
      <c r="I413" s="4"/>
      <c r="J413" s="15">
        <f t="shared" si="14"/>
        <v>1</v>
      </c>
      <c r="K413" s="15">
        <f t="shared" si="14"/>
        <v>1</v>
      </c>
      <c r="L413" s="4" t="str">
        <f t="shared" si="15"/>
        <v/>
      </c>
      <c r="M413" s="13">
        <v>1.2712743248119516</v>
      </c>
      <c r="N413" s="5">
        <v>2016</v>
      </c>
      <c r="O413" s="12">
        <v>80.7</v>
      </c>
      <c r="P413" s="5">
        <v>2016</v>
      </c>
      <c r="Q413" s="12">
        <v>3.9999999999999996</v>
      </c>
      <c r="R413" s="5">
        <v>2016</v>
      </c>
      <c r="S413" s="12"/>
      <c r="U413" s="12">
        <v>6.5701559020044558</v>
      </c>
      <c r="V413" s="5">
        <v>2016</v>
      </c>
      <c r="W413" s="12">
        <v>0</v>
      </c>
      <c r="X413" s="5">
        <v>2016</v>
      </c>
      <c r="Y413" s="12">
        <v>0</v>
      </c>
      <c r="Z413" s="5">
        <v>2016</v>
      </c>
      <c r="AA413" s="14">
        <v>0</v>
      </c>
      <c r="AB413" s="5">
        <v>2016</v>
      </c>
      <c r="AC413" s="14"/>
    </row>
    <row r="414" spans="1:29" ht="12.75" customHeight="1" x14ac:dyDescent="0.25">
      <c r="A414" s="5" t="s">
        <v>977</v>
      </c>
      <c r="B414" s="5" t="s">
        <v>967</v>
      </c>
      <c r="C414" s="5" t="s">
        <v>966</v>
      </c>
      <c r="D414" s="5" t="s">
        <v>620</v>
      </c>
      <c r="E414" s="5" t="s">
        <v>979</v>
      </c>
      <c r="F414" s="5" t="s">
        <v>978</v>
      </c>
      <c r="G414" s="5">
        <v>2</v>
      </c>
      <c r="H414" s="15">
        <v>1</v>
      </c>
      <c r="I414" s="4"/>
      <c r="J414" s="15">
        <f t="shared" si="14"/>
        <v>1</v>
      </c>
      <c r="K414" s="15">
        <f t="shared" si="14"/>
        <v>1</v>
      </c>
      <c r="L414" s="4" t="str">
        <f t="shared" si="15"/>
        <v/>
      </c>
      <c r="M414" s="13">
        <v>1.235179438211188</v>
      </c>
      <c r="N414" s="5">
        <v>2016</v>
      </c>
      <c r="O414" s="12">
        <v>65.599999999999994</v>
      </c>
      <c r="P414" s="5">
        <v>2016</v>
      </c>
      <c r="Q414" s="12">
        <v>3</v>
      </c>
      <c r="R414" s="5">
        <v>2016</v>
      </c>
      <c r="S414" s="12"/>
      <c r="U414" s="12">
        <v>5.8394160583941614</v>
      </c>
      <c r="V414" s="5">
        <v>2016</v>
      </c>
      <c r="W414" s="12">
        <v>0</v>
      </c>
      <c r="X414" s="5">
        <v>2016</v>
      </c>
      <c r="Y414" s="12">
        <v>0</v>
      </c>
      <c r="Z414" s="5">
        <v>2016</v>
      </c>
      <c r="AA414" s="14">
        <v>0</v>
      </c>
      <c r="AB414" s="5">
        <v>2016</v>
      </c>
      <c r="AC414" s="14"/>
    </row>
    <row r="415" spans="1:29" ht="12.75" customHeight="1" x14ac:dyDescent="0.25">
      <c r="A415" s="5" t="s">
        <v>980</v>
      </c>
      <c r="B415" s="5" t="s">
        <v>967</v>
      </c>
      <c r="C415" s="5" t="s">
        <v>966</v>
      </c>
      <c r="D415" s="5" t="s">
        <v>620</v>
      </c>
      <c r="E415" s="5" t="s">
        <v>982</v>
      </c>
      <c r="F415" s="5" t="s">
        <v>981</v>
      </c>
      <c r="G415" s="5">
        <v>2</v>
      </c>
      <c r="H415" s="15">
        <v>1</v>
      </c>
      <c r="I415" s="4"/>
      <c r="J415" s="15">
        <f t="shared" si="14"/>
        <v>1</v>
      </c>
      <c r="K415" s="15">
        <f t="shared" si="14"/>
        <v>1</v>
      </c>
      <c r="L415" s="4" t="str">
        <f t="shared" si="15"/>
        <v/>
      </c>
      <c r="M415" s="13">
        <v>1.8987241774301848</v>
      </c>
      <c r="N415" s="5">
        <v>2016</v>
      </c>
      <c r="O415" s="12">
        <v>93.2</v>
      </c>
      <c r="P415" s="5">
        <v>2016</v>
      </c>
      <c r="Q415" s="12">
        <v>6.1938061938061946</v>
      </c>
      <c r="R415" s="5">
        <v>2016</v>
      </c>
      <c r="S415" s="12"/>
      <c r="U415" s="12">
        <v>3.1468531468531467</v>
      </c>
      <c r="V415" s="5">
        <v>2016</v>
      </c>
      <c r="W415" s="12">
        <v>0</v>
      </c>
      <c r="X415" s="5">
        <v>2016</v>
      </c>
      <c r="Y415" s="12">
        <v>0</v>
      </c>
      <c r="Z415" s="5">
        <v>2016</v>
      </c>
      <c r="AA415" s="14">
        <v>0</v>
      </c>
      <c r="AB415" s="5">
        <v>2016</v>
      </c>
      <c r="AC415" s="14"/>
    </row>
    <row r="416" spans="1:29" ht="12.75" customHeight="1" x14ac:dyDescent="0.25">
      <c r="A416" s="5" t="s">
        <v>310</v>
      </c>
      <c r="B416" s="5" t="s">
        <v>313</v>
      </c>
      <c r="C416" s="5" t="s">
        <v>312</v>
      </c>
      <c r="D416" s="5" t="s">
        <v>35</v>
      </c>
      <c r="E416" s="5" t="s">
        <v>314</v>
      </c>
      <c r="F416" s="5" t="s">
        <v>311</v>
      </c>
      <c r="G416" s="5">
        <v>2</v>
      </c>
      <c r="H416" s="15">
        <v>1</v>
      </c>
      <c r="I416" s="4"/>
      <c r="J416" s="15">
        <f t="shared" si="14"/>
        <v>1</v>
      </c>
      <c r="K416" s="15">
        <f t="shared" si="14"/>
        <v>1</v>
      </c>
      <c r="L416" s="4" t="str">
        <f t="shared" si="15"/>
        <v/>
      </c>
      <c r="M416" s="13">
        <v>1.2181297409971601</v>
      </c>
      <c r="N416" s="5">
        <v>2013</v>
      </c>
      <c r="O416" s="12">
        <v>100</v>
      </c>
      <c r="P416" s="5">
        <v>2013</v>
      </c>
      <c r="Q416" s="12">
        <v>10.189810189810187</v>
      </c>
      <c r="R416" s="5">
        <v>2013</v>
      </c>
      <c r="S416" s="12"/>
      <c r="U416" s="12">
        <v>0</v>
      </c>
      <c r="V416" s="5">
        <v>2013</v>
      </c>
      <c r="W416" s="12">
        <v>21</v>
      </c>
      <c r="X416" s="5">
        <v>2013</v>
      </c>
      <c r="Y416" s="12">
        <v>71.010113780025293</v>
      </c>
      <c r="Z416" s="5">
        <v>2013</v>
      </c>
      <c r="AA416" s="14">
        <v>100</v>
      </c>
      <c r="AB416" s="5">
        <v>2013</v>
      </c>
      <c r="AC416" s="14"/>
    </row>
    <row r="417" spans="1:29" ht="12.75" customHeight="1" x14ac:dyDescent="0.25">
      <c r="A417" s="5" t="s">
        <v>315</v>
      </c>
      <c r="B417" s="5" t="s">
        <v>313</v>
      </c>
      <c r="C417" s="5" t="s">
        <v>312</v>
      </c>
      <c r="D417" s="5" t="s">
        <v>35</v>
      </c>
      <c r="E417" s="5" t="s">
        <v>1590</v>
      </c>
      <c r="F417" s="5" t="s">
        <v>316</v>
      </c>
      <c r="G417" s="5">
        <v>2</v>
      </c>
      <c r="H417" s="15">
        <v>1</v>
      </c>
      <c r="I417" s="4"/>
      <c r="J417" s="15">
        <f t="shared" si="14"/>
        <v>1</v>
      </c>
      <c r="K417" s="15">
        <f t="shared" si="14"/>
        <v>1</v>
      </c>
      <c r="L417" s="4" t="str">
        <f t="shared" si="15"/>
        <v/>
      </c>
      <c r="M417" s="13">
        <v>0.65908503489273718</v>
      </c>
      <c r="N417" s="5">
        <v>2012</v>
      </c>
      <c r="O417" s="12">
        <v>100</v>
      </c>
      <c r="P417" s="5">
        <v>2012</v>
      </c>
      <c r="Q417" s="12">
        <v>7.0422535211267592</v>
      </c>
      <c r="R417" s="5">
        <v>2012</v>
      </c>
      <c r="S417" s="12"/>
      <c r="U417" s="12">
        <v>0</v>
      </c>
      <c r="V417" s="5">
        <v>2012</v>
      </c>
      <c r="W417" s="12">
        <v>29</v>
      </c>
      <c r="X417" s="5">
        <v>2012</v>
      </c>
      <c r="Y417" s="12">
        <v>54.61538461538462</v>
      </c>
      <c r="Z417" s="5">
        <v>2012</v>
      </c>
      <c r="AA417" s="14">
        <v>100</v>
      </c>
      <c r="AB417" s="5">
        <v>2012</v>
      </c>
      <c r="AC417" s="14"/>
    </row>
    <row r="418" spans="1:29" ht="12.75" customHeight="1" x14ac:dyDescent="0.25">
      <c r="A418" s="5" t="s">
        <v>317</v>
      </c>
      <c r="B418" s="5" t="s">
        <v>320</v>
      </c>
      <c r="C418" s="5" t="s">
        <v>319</v>
      </c>
      <c r="D418" s="5" t="s">
        <v>35</v>
      </c>
      <c r="E418" s="5" t="s">
        <v>321</v>
      </c>
      <c r="F418" s="5" t="s">
        <v>318</v>
      </c>
      <c r="G418" s="5">
        <v>2</v>
      </c>
      <c r="H418" s="15">
        <v>2</v>
      </c>
      <c r="I418" s="4" t="s">
        <v>1856</v>
      </c>
      <c r="J418" s="15">
        <f t="shared" si="14"/>
        <v>1</v>
      </c>
      <c r="K418" s="15">
        <f t="shared" si="14"/>
        <v>1</v>
      </c>
      <c r="L418" s="4" t="str">
        <f t="shared" si="15"/>
        <v/>
      </c>
      <c r="M418" s="13">
        <v>0.45151909390066575</v>
      </c>
      <c r="N418" s="5">
        <v>2016</v>
      </c>
      <c r="O418" s="12" t="s">
        <v>1569</v>
      </c>
      <c r="Q418" s="12" t="s">
        <v>1569</v>
      </c>
      <c r="S418" s="12"/>
      <c r="U418" s="12" t="s">
        <v>1569</v>
      </c>
      <c r="W418" s="12">
        <v>43.22</v>
      </c>
      <c r="X418" s="5">
        <v>2016</v>
      </c>
      <c r="Y418" s="12" t="s">
        <v>1569</v>
      </c>
      <c r="AA418" s="14" t="s">
        <v>1569</v>
      </c>
      <c r="AC418" s="14"/>
    </row>
    <row r="419" spans="1:29" ht="12.75" customHeight="1" x14ac:dyDescent="0.25">
      <c r="A419" s="5" t="s">
        <v>559</v>
      </c>
      <c r="B419" s="5" t="s">
        <v>1665</v>
      </c>
      <c r="C419" s="5" t="s">
        <v>560</v>
      </c>
      <c r="D419" s="5" t="s">
        <v>360</v>
      </c>
      <c r="E419" s="5" t="s">
        <v>561</v>
      </c>
      <c r="F419" s="5" t="s">
        <v>3203</v>
      </c>
      <c r="G419" s="5">
        <v>2</v>
      </c>
      <c r="H419" s="15">
        <v>2</v>
      </c>
      <c r="I419" s="4" t="s">
        <v>3204</v>
      </c>
      <c r="J419" s="15">
        <f t="shared" si="14"/>
        <v>1</v>
      </c>
      <c r="K419" s="15">
        <f t="shared" si="14"/>
        <v>1</v>
      </c>
      <c r="L419" s="4" t="str">
        <f t="shared" si="15"/>
        <v/>
      </c>
      <c r="M419" s="13">
        <v>1.1691348402182384</v>
      </c>
      <c r="N419" s="5">
        <v>2016</v>
      </c>
      <c r="O419" s="12" t="s">
        <v>1569</v>
      </c>
      <c r="Q419" s="12">
        <v>6.9000000000000021</v>
      </c>
      <c r="R419" s="5">
        <v>2016</v>
      </c>
      <c r="S419" s="12"/>
      <c r="U419" s="12" t="s">
        <v>1569</v>
      </c>
      <c r="W419" s="12" t="s">
        <v>1569</v>
      </c>
      <c r="Y419" s="12" t="s">
        <v>1569</v>
      </c>
      <c r="AA419" s="14" t="s">
        <v>1569</v>
      </c>
      <c r="AC419" s="14"/>
    </row>
    <row r="420" spans="1:29" ht="12.75" customHeight="1" x14ac:dyDescent="0.25">
      <c r="A420" s="5" t="s">
        <v>562</v>
      </c>
      <c r="B420" s="5" t="s">
        <v>565</v>
      </c>
      <c r="C420" s="5" t="s">
        <v>564</v>
      </c>
      <c r="D420" s="5" t="s">
        <v>360</v>
      </c>
      <c r="E420" s="5" t="s">
        <v>1591</v>
      </c>
      <c r="F420" s="5" t="s">
        <v>563</v>
      </c>
      <c r="G420" s="5">
        <v>2</v>
      </c>
      <c r="H420" s="15">
        <v>1</v>
      </c>
      <c r="I420" s="4" t="s">
        <v>3205</v>
      </c>
      <c r="J420" s="15">
        <f t="shared" si="14"/>
        <v>1</v>
      </c>
      <c r="K420" s="15">
        <f t="shared" si="14"/>
        <v>1</v>
      </c>
      <c r="L420" s="4" t="str">
        <f t="shared" si="15"/>
        <v/>
      </c>
      <c r="M420" s="13">
        <v>1.0363697218738532</v>
      </c>
      <c r="N420" s="5">
        <v>2014</v>
      </c>
      <c r="O420" s="12">
        <v>94.58</v>
      </c>
      <c r="P420" s="5">
        <v>2014</v>
      </c>
      <c r="Q420" s="12" t="s">
        <v>1569</v>
      </c>
      <c r="S420" s="12"/>
      <c r="U420" s="12" t="s">
        <v>1569</v>
      </c>
      <c r="W420" s="12" t="s">
        <v>1569</v>
      </c>
      <c r="Y420" s="12" t="s">
        <v>1569</v>
      </c>
      <c r="AA420" s="14" t="s">
        <v>1569</v>
      </c>
      <c r="AC420" s="14"/>
    </row>
    <row r="421" spans="1:29" ht="12.75" customHeight="1" x14ac:dyDescent="0.25">
      <c r="A421" s="5" t="s">
        <v>566</v>
      </c>
      <c r="B421" s="5" t="s">
        <v>565</v>
      </c>
      <c r="C421" s="5" t="s">
        <v>564</v>
      </c>
      <c r="D421" s="5" t="s">
        <v>360</v>
      </c>
      <c r="E421" s="5" t="s">
        <v>567</v>
      </c>
      <c r="F421" s="5" t="s">
        <v>3207</v>
      </c>
      <c r="G421" s="5">
        <v>2</v>
      </c>
      <c r="H421" s="15">
        <v>1</v>
      </c>
      <c r="I421" s="4" t="s">
        <v>3206</v>
      </c>
      <c r="J421" s="15">
        <f t="shared" si="14"/>
        <v>1</v>
      </c>
      <c r="K421" s="15">
        <f t="shared" si="14"/>
        <v>1</v>
      </c>
      <c r="L421" s="4" t="str">
        <f t="shared" si="15"/>
        <v/>
      </c>
      <c r="M421" s="13">
        <v>0.98294633312356461</v>
      </c>
      <c r="N421" s="5">
        <v>2010</v>
      </c>
      <c r="O421" s="12">
        <v>31.57</v>
      </c>
      <c r="P421" s="5">
        <v>2010</v>
      </c>
      <c r="Q421" s="12">
        <v>10</v>
      </c>
      <c r="R421" s="5">
        <v>2010</v>
      </c>
      <c r="S421" s="12"/>
      <c r="U421" s="12" t="s">
        <v>1569</v>
      </c>
      <c r="W421" s="12" t="s">
        <v>1569</v>
      </c>
      <c r="Y421" s="12" t="s">
        <v>1569</v>
      </c>
      <c r="AA421" s="14" t="s">
        <v>1569</v>
      </c>
      <c r="AC421" s="14"/>
    </row>
    <row r="422" spans="1:29" ht="12.75" customHeight="1" x14ac:dyDescent="0.25">
      <c r="A422" s="5" t="s">
        <v>568</v>
      </c>
      <c r="B422" s="5" t="s">
        <v>11</v>
      </c>
      <c r="C422" s="5" t="s">
        <v>570</v>
      </c>
      <c r="D422" s="5" t="s">
        <v>360</v>
      </c>
      <c r="E422" s="5" t="s">
        <v>571</v>
      </c>
      <c r="F422" s="5" t="s">
        <v>569</v>
      </c>
      <c r="G422" s="5">
        <v>1</v>
      </c>
      <c r="H422" s="15">
        <v>1</v>
      </c>
      <c r="I422" s="4" t="s">
        <v>1957</v>
      </c>
      <c r="J422" s="15">
        <f t="shared" si="14"/>
        <v>1</v>
      </c>
      <c r="K422" s="15">
        <f t="shared" si="14"/>
        <v>3</v>
      </c>
      <c r="L422" s="4" t="str">
        <f t="shared" si="15"/>
        <v>Y</v>
      </c>
      <c r="M422" s="13">
        <v>0.93938858633702838</v>
      </c>
      <c r="N422" s="5">
        <v>2011</v>
      </c>
      <c r="O422" s="12">
        <v>49</v>
      </c>
      <c r="P422" s="5">
        <v>2011</v>
      </c>
      <c r="Q422" s="12">
        <v>1.9940179461615157</v>
      </c>
      <c r="R422" s="5">
        <v>2011</v>
      </c>
      <c r="S422" s="12"/>
      <c r="U422" s="12" t="s">
        <v>1569</v>
      </c>
      <c r="W422" s="12" t="s">
        <v>1569</v>
      </c>
      <c r="Y422" s="12" t="s">
        <v>1569</v>
      </c>
      <c r="AA422" s="14">
        <v>57.507082152974512</v>
      </c>
      <c r="AB422" s="5">
        <v>2011</v>
      </c>
      <c r="AC422" s="14"/>
    </row>
    <row r="423" spans="1:29" ht="12.75" customHeight="1" x14ac:dyDescent="0.25">
      <c r="A423" s="5" t="s">
        <v>572</v>
      </c>
      <c r="B423" s="5" t="s">
        <v>11</v>
      </c>
      <c r="C423" s="5" t="s">
        <v>570</v>
      </c>
      <c r="D423" s="5" t="s">
        <v>360</v>
      </c>
      <c r="E423" s="5" t="s">
        <v>574</v>
      </c>
      <c r="F423" s="5" t="s">
        <v>573</v>
      </c>
      <c r="G423" s="5">
        <v>2</v>
      </c>
      <c r="H423" s="15">
        <v>1</v>
      </c>
      <c r="I423" s="4"/>
      <c r="J423" s="15">
        <f t="shared" si="14"/>
        <v>3</v>
      </c>
      <c r="K423" s="15">
        <f t="shared" si="14"/>
        <v>3</v>
      </c>
      <c r="L423" s="4" t="str">
        <f t="shared" si="15"/>
        <v>Y</v>
      </c>
      <c r="M423" s="13">
        <v>0.92632955536181338</v>
      </c>
      <c r="N423" s="5">
        <v>2008</v>
      </c>
      <c r="O423" s="12">
        <v>61</v>
      </c>
      <c r="P423" s="5">
        <v>2008</v>
      </c>
      <c r="Q423" s="12">
        <v>9</v>
      </c>
      <c r="R423" s="5">
        <v>2008</v>
      </c>
      <c r="S423" s="12"/>
      <c r="U423" s="12">
        <v>28.985507246376812</v>
      </c>
      <c r="V423" s="5">
        <v>2008</v>
      </c>
      <c r="W423" s="12">
        <v>0</v>
      </c>
      <c r="X423" s="5">
        <v>2008</v>
      </c>
      <c r="Y423" s="12">
        <v>0</v>
      </c>
      <c r="Z423" s="5">
        <v>2008</v>
      </c>
      <c r="AA423" s="14">
        <v>100</v>
      </c>
      <c r="AB423" s="5">
        <v>2008</v>
      </c>
      <c r="AC423" s="14"/>
    </row>
    <row r="424" spans="1:29" ht="12.75" customHeight="1" x14ac:dyDescent="0.25">
      <c r="A424" s="5" t="s">
        <v>575</v>
      </c>
      <c r="B424" s="5" t="s">
        <v>11</v>
      </c>
      <c r="C424" s="5" t="s">
        <v>570</v>
      </c>
      <c r="D424" s="5" t="s">
        <v>360</v>
      </c>
      <c r="E424" s="5" t="s">
        <v>577</v>
      </c>
      <c r="F424" s="5" t="s">
        <v>576</v>
      </c>
      <c r="G424" s="5">
        <v>2</v>
      </c>
      <c r="H424" s="15">
        <v>2</v>
      </c>
      <c r="I424" s="4" t="s">
        <v>1958</v>
      </c>
      <c r="J424" s="15">
        <f t="shared" si="14"/>
        <v>1</v>
      </c>
      <c r="K424" s="15">
        <f t="shared" si="14"/>
        <v>1</v>
      </c>
      <c r="L424" s="4" t="str">
        <f t="shared" si="15"/>
        <v/>
      </c>
      <c r="M424" s="13">
        <v>0.65231572080887146</v>
      </c>
      <c r="N424" s="5">
        <v>2006</v>
      </c>
      <c r="O424" s="12" t="s">
        <v>1569</v>
      </c>
      <c r="Q424" s="12">
        <v>24</v>
      </c>
      <c r="R424" s="5">
        <v>2006</v>
      </c>
      <c r="S424" s="12"/>
      <c r="U424" s="12" t="s">
        <v>1569</v>
      </c>
      <c r="W424" s="12" t="s">
        <v>1569</v>
      </c>
      <c r="Y424" s="12" t="s">
        <v>1569</v>
      </c>
      <c r="AA424" s="14" t="s">
        <v>1569</v>
      </c>
      <c r="AC424" s="14"/>
    </row>
    <row r="425" spans="1:29" ht="12.75" customHeight="1" x14ac:dyDescent="0.25">
      <c r="A425" s="5" t="s">
        <v>1311</v>
      </c>
      <c r="B425" s="5" t="s">
        <v>1314</v>
      </c>
      <c r="C425" s="5" t="s">
        <v>1313</v>
      </c>
      <c r="D425" s="5" t="s">
        <v>1038</v>
      </c>
      <c r="E425" s="5" t="s">
        <v>1315</v>
      </c>
      <c r="F425" s="5" t="s">
        <v>1312</v>
      </c>
      <c r="G425" s="5">
        <v>1</v>
      </c>
      <c r="H425" s="15">
        <v>1</v>
      </c>
      <c r="I425" s="4" t="s">
        <v>1959</v>
      </c>
      <c r="J425" s="15">
        <f t="shared" si="14"/>
        <v>1</v>
      </c>
      <c r="K425" s="15">
        <f t="shared" si="14"/>
        <v>1</v>
      </c>
      <c r="L425" s="4" t="str">
        <f t="shared" si="15"/>
        <v/>
      </c>
      <c r="M425" s="13">
        <v>1.2383443424805307</v>
      </c>
      <c r="N425" s="5">
        <v>2015</v>
      </c>
      <c r="O425" s="12">
        <v>100</v>
      </c>
      <c r="P425" s="5">
        <v>2015</v>
      </c>
      <c r="Q425" s="12">
        <v>25.012501250125013</v>
      </c>
      <c r="R425" s="5">
        <v>2015</v>
      </c>
      <c r="S425" s="12"/>
      <c r="U425" s="12">
        <v>55.246738513896766</v>
      </c>
      <c r="V425" s="5">
        <v>2015</v>
      </c>
      <c r="W425" s="12" t="s">
        <v>1569</v>
      </c>
      <c r="Y425" s="12" t="s">
        <v>1569</v>
      </c>
      <c r="AA425" s="14">
        <v>100</v>
      </c>
      <c r="AB425" s="5">
        <v>2015</v>
      </c>
      <c r="AC425" s="14"/>
    </row>
    <row r="426" spans="1:29" ht="12.75" customHeight="1" x14ac:dyDescent="0.25">
      <c r="A426" s="5" t="s">
        <v>983</v>
      </c>
      <c r="B426" s="5" t="s">
        <v>986</v>
      </c>
      <c r="C426" s="5" t="s">
        <v>985</v>
      </c>
      <c r="D426" s="5" t="s">
        <v>620</v>
      </c>
      <c r="E426" s="5" t="s">
        <v>987</v>
      </c>
      <c r="F426" s="5" t="s">
        <v>984</v>
      </c>
      <c r="G426" s="5">
        <v>1</v>
      </c>
      <c r="H426" s="15">
        <v>1</v>
      </c>
      <c r="I426" s="4"/>
      <c r="J426" s="15">
        <f t="shared" si="14"/>
        <v>1</v>
      </c>
      <c r="K426" s="15">
        <f t="shared" si="14"/>
        <v>1</v>
      </c>
      <c r="L426" s="4" t="str">
        <f t="shared" si="15"/>
        <v/>
      </c>
      <c r="M426" s="13">
        <v>0.64012017189360348</v>
      </c>
      <c r="N426" s="5">
        <v>2016</v>
      </c>
      <c r="O426" s="12" t="s">
        <v>1569</v>
      </c>
      <c r="Q426" s="12">
        <v>17.82178217821782</v>
      </c>
      <c r="R426" s="5">
        <v>2016</v>
      </c>
      <c r="S426" s="12"/>
      <c r="U426" s="12" t="s">
        <v>1569</v>
      </c>
      <c r="W426" s="12" t="s">
        <v>1569</v>
      </c>
      <c r="Y426" s="12" t="s">
        <v>1569</v>
      </c>
      <c r="AA426" s="14" t="s">
        <v>1569</v>
      </c>
      <c r="AC426" s="14"/>
    </row>
    <row r="427" spans="1:29" ht="12.75" customHeight="1" x14ac:dyDescent="0.25">
      <c r="A427" s="5" t="s">
        <v>578</v>
      </c>
      <c r="B427" s="5" t="s">
        <v>581</v>
      </c>
      <c r="C427" s="5" t="s">
        <v>580</v>
      </c>
      <c r="D427" s="5" t="s">
        <v>360</v>
      </c>
      <c r="E427" s="5" t="s">
        <v>582</v>
      </c>
      <c r="F427" s="5" t="s">
        <v>579</v>
      </c>
      <c r="G427" s="5">
        <v>2</v>
      </c>
      <c r="H427" s="15">
        <v>2</v>
      </c>
      <c r="I427" s="4" t="s">
        <v>1960</v>
      </c>
      <c r="J427" s="15">
        <f t="shared" si="14"/>
        <v>1</v>
      </c>
      <c r="K427" s="15">
        <f t="shared" si="14"/>
        <v>2</v>
      </c>
      <c r="L427" s="4" t="str">
        <f t="shared" si="15"/>
        <v>Y</v>
      </c>
      <c r="M427" s="13">
        <v>0.89127070556542676</v>
      </c>
      <c r="N427" s="5">
        <v>2014</v>
      </c>
      <c r="O427" s="12">
        <v>64</v>
      </c>
      <c r="P427" s="5">
        <v>2014</v>
      </c>
      <c r="Q427" s="12">
        <v>0</v>
      </c>
      <c r="R427" s="5">
        <v>2014</v>
      </c>
      <c r="S427" s="12"/>
      <c r="U427" s="12" t="s">
        <v>1569</v>
      </c>
      <c r="W427" s="12" t="s">
        <v>1569</v>
      </c>
      <c r="Y427" s="12" t="s">
        <v>1569</v>
      </c>
      <c r="AA427" s="14" t="s">
        <v>1569</v>
      </c>
      <c r="AC427" s="14"/>
    </row>
    <row r="428" spans="1:29" ht="12.75" customHeight="1" x14ac:dyDescent="0.25">
      <c r="A428" s="5" t="s">
        <v>1316</v>
      </c>
      <c r="B428" s="5" t="s">
        <v>1319</v>
      </c>
      <c r="C428" s="5" t="s">
        <v>1318</v>
      </c>
      <c r="D428" s="5" t="s">
        <v>1038</v>
      </c>
      <c r="E428" s="5" t="s">
        <v>1592</v>
      </c>
      <c r="F428" s="5" t="s">
        <v>1317</v>
      </c>
      <c r="G428" s="5">
        <v>1</v>
      </c>
      <c r="H428" s="15">
        <v>1</v>
      </c>
      <c r="I428" s="4"/>
      <c r="J428" s="15">
        <f t="shared" si="14"/>
        <v>1</v>
      </c>
      <c r="K428" s="15">
        <f t="shared" si="14"/>
        <v>1</v>
      </c>
      <c r="L428" s="4" t="str">
        <f t="shared" si="15"/>
        <v/>
      </c>
      <c r="M428" s="13">
        <v>1.011622190753608</v>
      </c>
      <c r="N428" s="5">
        <v>2012</v>
      </c>
      <c r="O428" s="12" t="s">
        <v>1569</v>
      </c>
      <c r="Q428" s="12">
        <v>13.4</v>
      </c>
      <c r="R428" s="5">
        <v>2012</v>
      </c>
      <c r="S428" s="12"/>
      <c r="U428" s="12">
        <v>1.4999999999999996</v>
      </c>
      <c r="V428" s="5">
        <v>2012</v>
      </c>
      <c r="W428" s="12">
        <v>5.0999999999999996</v>
      </c>
      <c r="X428" s="5">
        <v>2012</v>
      </c>
      <c r="Y428" s="12">
        <v>0</v>
      </c>
      <c r="Z428" s="5">
        <v>2012</v>
      </c>
      <c r="AA428" s="14">
        <v>29.336188436830835</v>
      </c>
      <c r="AB428" s="5">
        <v>2012</v>
      </c>
      <c r="AC428" s="14"/>
    </row>
    <row r="429" spans="1:29" ht="12.75" customHeight="1" x14ac:dyDescent="0.25">
      <c r="A429" s="5" t="s">
        <v>1320</v>
      </c>
      <c r="B429" s="5" t="s">
        <v>1319</v>
      </c>
      <c r="C429" s="5" t="s">
        <v>1318</v>
      </c>
      <c r="D429" s="5" t="s">
        <v>1038</v>
      </c>
      <c r="E429" s="5" t="s">
        <v>1322</v>
      </c>
      <c r="F429" s="5" t="s">
        <v>1321</v>
      </c>
      <c r="G429" s="5">
        <v>1</v>
      </c>
      <c r="H429" s="15">
        <v>1</v>
      </c>
      <c r="I429" s="4"/>
      <c r="J429" s="15">
        <f t="shared" si="14"/>
        <v>1</v>
      </c>
      <c r="K429" s="15">
        <f t="shared" si="14"/>
        <v>1</v>
      </c>
      <c r="L429" s="4" t="str">
        <f t="shared" si="15"/>
        <v/>
      </c>
      <c r="M429" s="13">
        <v>1.0836427735475573</v>
      </c>
      <c r="N429" s="5">
        <v>2012</v>
      </c>
      <c r="O429" s="12">
        <v>40</v>
      </c>
      <c r="P429" s="5">
        <v>2012</v>
      </c>
      <c r="Q429" s="12">
        <v>13.4</v>
      </c>
      <c r="R429" s="5">
        <v>2012</v>
      </c>
      <c r="S429" s="12"/>
      <c r="U429" s="12" t="s">
        <v>1569</v>
      </c>
      <c r="W429" s="12" t="s">
        <v>1569</v>
      </c>
      <c r="Y429" s="12" t="s">
        <v>1569</v>
      </c>
      <c r="AA429" s="14" t="s">
        <v>1569</v>
      </c>
      <c r="AC429" s="14"/>
    </row>
    <row r="430" spans="1:29" ht="12.75" customHeight="1" x14ac:dyDescent="0.25">
      <c r="A430" s="5" t="s">
        <v>988</v>
      </c>
      <c r="B430" s="5" t="s">
        <v>5</v>
      </c>
      <c r="C430" s="5" t="s">
        <v>990</v>
      </c>
      <c r="D430" s="5" t="s">
        <v>620</v>
      </c>
      <c r="E430" s="5" t="s">
        <v>991</v>
      </c>
      <c r="F430" s="5" t="s">
        <v>989</v>
      </c>
      <c r="G430" s="5">
        <v>1</v>
      </c>
      <c r="H430" s="15">
        <v>2</v>
      </c>
      <c r="I430" s="4" t="s">
        <v>3208</v>
      </c>
      <c r="J430" s="15">
        <f t="shared" si="14"/>
        <v>1</v>
      </c>
      <c r="K430" s="15">
        <f t="shared" si="14"/>
        <v>1</v>
      </c>
      <c r="L430" s="4" t="str">
        <f t="shared" si="15"/>
        <v/>
      </c>
      <c r="M430" s="13">
        <v>0.70319634703196332</v>
      </c>
      <c r="N430" s="5">
        <v>2013</v>
      </c>
      <c r="O430" s="12" t="s">
        <v>1569</v>
      </c>
      <c r="Q430" s="12">
        <v>11</v>
      </c>
      <c r="R430" s="5">
        <v>2013</v>
      </c>
      <c r="S430" s="12"/>
      <c r="U430" s="12" t="s">
        <v>1569</v>
      </c>
      <c r="W430" s="12" t="s">
        <v>1569</v>
      </c>
      <c r="Y430" s="12" t="s">
        <v>1569</v>
      </c>
      <c r="AA430" s="14">
        <v>100</v>
      </c>
      <c r="AB430" s="5">
        <v>2013</v>
      </c>
      <c r="AC430" s="14"/>
    </row>
    <row r="431" spans="1:29" ht="12.75" customHeight="1" x14ac:dyDescent="0.25">
      <c r="A431" s="5" t="s">
        <v>992</v>
      </c>
      <c r="B431" s="5" t="s">
        <v>5</v>
      </c>
      <c r="C431" s="5" t="s">
        <v>990</v>
      </c>
      <c r="D431" s="5" t="s">
        <v>620</v>
      </c>
      <c r="E431" s="5" t="s">
        <v>994</v>
      </c>
      <c r="F431" s="5" t="s">
        <v>993</v>
      </c>
      <c r="G431" s="5">
        <v>1</v>
      </c>
      <c r="H431" s="15">
        <v>2</v>
      </c>
      <c r="I431" s="4" t="s">
        <v>3208</v>
      </c>
      <c r="J431" s="15">
        <f t="shared" si="14"/>
        <v>1</v>
      </c>
      <c r="K431" s="15">
        <f t="shared" si="14"/>
        <v>1</v>
      </c>
      <c r="L431" s="4" t="str">
        <f t="shared" si="15"/>
        <v/>
      </c>
      <c r="M431" s="13">
        <v>0.86105675146771032</v>
      </c>
      <c r="N431" s="5">
        <v>2012</v>
      </c>
      <c r="O431" s="12">
        <v>61</v>
      </c>
      <c r="P431" s="5">
        <v>2012</v>
      </c>
      <c r="Q431" s="12">
        <v>10.105535643170052</v>
      </c>
      <c r="R431" s="5">
        <v>2012</v>
      </c>
      <c r="S431" s="12"/>
      <c r="U431" s="12" t="s">
        <v>1569</v>
      </c>
      <c r="W431" s="12" t="s">
        <v>1569</v>
      </c>
      <c r="Y431" s="12" t="s">
        <v>1569</v>
      </c>
      <c r="AA431" s="14">
        <v>95.754166224392307</v>
      </c>
      <c r="AB431" s="5">
        <v>2012</v>
      </c>
      <c r="AC431" s="14"/>
    </row>
    <row r="432" spans="1:29" ht="12.75" customHeight="1" x14ac:dyDescent="0.25">
      <c r="A432" s="5" t="s">
        <v>995</v>
      </c>
      <c r="B432" s="5" t="s">
        <v>5</v>
      </c>
      <c r="C432" s="5" t="s">
        <v>990</v>
      </c>
      <c r="D432" s="5" t="s">
        <v>620</v>
      </c>
      <c r="E432" s="5" t="s">
        <v>6</v>
      </c>
      <c r="F432" s="5" t="s">
        <v>996</v>
      </c>
      <c r="G432" s="5">
        <v>1</v>
      </c>
      <c r="H432" s="15">
        <v>2</v>
      </c>
      <c r="I432" s="4" t="s">
        <v>3208</v>
      </c>
      <c r="J432" s="15">
        <f t="shared" si="14"/>
        <v>3</v>
      </c>
      <c r="K432" s="15">
        <f t="shared" si="14"/>
        <v>2</v>
      </c>
      <c r="L432" s="4" t="str">
        <f t="shared" si="15"/>
        <v>Y</v>
      </c>
      <c r="M432" s="13">
        <v>1.1281224818694602</v>
      </c>
      <c r="N432" s="5">
        <v>2008</v>
      </c>
      <c r="O432" s="12">
        <v>99</v>
      </c>
      <c r="P432" s="5">
        <v>2008</v>
      </c>
      <c r="Q432" s="12">
        <v>9</v>
      </c>
      <c r="R432" s="5">
        <v>2008</v>
      </c>
      <c r="S432" s="12"/>
      <c r="U432" s="12">
        <v>0</v>
      </c>
      <c r="V432" s="5">
        <v>2008</v>
      </c>
      <c r="W432" s="12">
        <v>0</v>
      </c>
      <c r="X432" s="5">
        <v>2008</v>
      </c>
      <c r="Y432" s="12">
        <v>0</v>
      </c>
      <c r="Z432" s="5">
        <v>2008</v>
      </c>
      <c r="AA432" s="14">
        <v>100</v>
      </c>
      <c r="AB432" s="5">
        <v>2008</v>
      </c>
      <c r="AC432" s="14"/>
    </row>
    <row r="433" spans="1:29" ht="12.75" customHeight="1" x14ac:dyDescent="0.25">
      <c r="A433" s="5" t="s">
        <v>1323</v>
      </c>
      <c r="B433" s="5" t="s">
        <v>1326</v>
      </c>
      <c r="C433" s="5" t="s">
        <v>1325</v>
      </c>
      <c r="D433" s="5" t="s">
        <v>1038</v>
      </c>
      <c r="E433" s="5" t="s">
        <v>1327</v>
      </c>
      <c r="F433" s="5" t="s">
        <v>1324</v>
      </c>
      <c r="G433" s="5">
        <v>1</v>
      </c>
      <c r="H433" s="15">
        <v>1</v>
      </c>
      <c r="I433" s="4" t="s">
        <v>3209</v>
      </c>
      <c r="J433" s="15">
        <f t="shared" si="14"/>
        <v>1</v>
      </c>
      <c r="K433" s="15">
        <f t="shared" si="14"/>
        <v>1</v>
      </c>
      <c r="L433" s="4" t="str">
        <f t="shared" si="15"/>
        <v/>
      </c>
      <c r="M433" s="13">
        <v>1.0600011016181148</v>
      </c>
      <c r="N433" s="5">
        <v>2014</v>
      </c>
      <c r="O433" s="12" t="s">
        <v>1569</v>
      </c>
      <c r="Q433" s="12">
        <v>15.884115884115882</v>
      </c>
      <c r="R433" s="5">
        <v>2014</v>
      </c>
      <c r="S433" s="12"/>
      <c r="U433" s="12" t="s">
        <v>1569</v>
      </c>
      <c r="W433" s="12">
        <v>2.4900000000000002</v>
      </c>
      <c r="X433" s="5">
        <v>2014</v>
      </c>
      <c r="Y433" s="12" t="s">
        <v>1569</v>
      </c>
      <c r="AA433" s="14" t="s">
        <v>1569</v>
      </c>
      <c r="AC433" s="14"/>
    </row>
    <row r="434" spans="1:29" ht="12.75" customHeight="1" x14ac:dyDescent="0.25">
      <c r="A434" s="5" t="s">
        <v>1328</v>
      </c>
      <c r="B434" s="5" t="s">
        <v>1326</v>
      </c>
      <c r="C434" s="5" t="s">
        <v>1325</v>
      </c>
      <c r="D434" s="5" t="s">
        <v>1038</v>
      </c>
      <c r="E434" s="5" t="s">
        <v>1593</v>
      </c>
      <c r="F434" s="5" t="s">
        <v>1329</v>
      </c>
      <c r="G434" s="5">
        <v>1</v>
      </c>
      <c r="H434" s="15">
        <v>1</v>
      </c>
      <c r="I434" s="4" t="s">
        <v>3209</v>
      </c>
      <c r="J434" s="15">
        <f t="shared" si="14"/>
        <v>1</v>
      </c>
      <c r="K434" s="15">
        <f t="shared" si="14"/>
        <v>1</v>
      </c>
      <c r="L434" s="4" t="str">
        <f t="shared" si="15"/>
        <v/>
      </c>
      <c r="M434" s="13">
        <v>1.0599998222286506</v>
      </c>
      <c r="N434" s="5">
        <v>2014</v>
      </c>
      <c r="O434" s="12" t="s">
        <v>1569</v>
      </c>
      <c r="Q434" s="12">
        <v>15.484515484515486</v>
      </c>
      <c r="R434" s="5">
        <v>2014</v>
      </c>
      <c r="S434" s="12"/>
      <c r="U434" s="12" t="s">
        <v>1569</v>
      </c>
      <c r="W434" s="12" t="s">
        <v>1569</v>
      </c>
      <c r="Y434" s="12" t="s">
        <v>1569</v>
      </c>
      <c r="AA434" s="14" t="s">
        <v>1569</v>
      </c>
      <c r="AC434" s="14"/>
    </row>
    <row r="435" spans="1:29" ht="12.75" customHeight="1" x14ac:dyDescent="0.25">
      <c r="A435" s="5" t="s">
        <v>1330</v>
      </c>
      <c r="B435" s="5" t="s">
        <v>1333</v>
      </c>
      <c r="C435" s="5" t="s">
        <v>1332</v>
      </c>
      <c r="D435" s="5" t="s">
        <v>1038</v>
      </c>
      <c r="E435" s="5" t="s">
        <v>1334</v>
      </c>
      <c r="F435" s="5" t="s">
        <v>1331</v>
      </c>
      <c r="G435" s="5">
        <v>1</v>
      </c>
      <c r="H435" s="15">
        <v>1</v>
      </c>
      <c r="I435" s="4"/>
      <c r="J435" s="15">
        <f t="shared" si="14"/>
        <v>1</v>
      </c>
      <c r="K435" s="15">
        <f t="shared" si="14"/>
        <v>1</v>
      </c>
      <c r="L435" s="4" t="str">
        <f t="shared" si="15"/>
        <v/>
      </c>
      <c r="M435" s="13">
        <v>0.60229901942781594</v>
      </c>
      <c r="N435" s="5">
        <v>2012</v>
      </c>
      <c r="O435" s="12" t="s">
        <v>1569</v>
      </c>
      <c r="Q435" s="12">
        <v>3</v>
      </c>
      <c r="R435" s="5">
        <v>2012</v>
      </c>
      <c r="S435" s="12"/>
      <c r="U435" s="12" t="s">
        <v>1569</v>
      </c>
      <c r="W435" s="12" t="s">
        <v>1569</v>
      </c>
      <c r="Y435" s="12" t="s">
        <v>1569</v>
      </c>
      <c r="AA435" s="14" t="s">
        <v>1569</v>
      </c>
      <c r="AC435" s="14"/>
    </row>
    <row r="436" spans="1:29" ht="12.75" customHeight="1" x14ac:dyDescent="0.25">
      <c r="A436" s="5" t="s">
        <v>1335</v>
      </c>
      <c r="B436" s="5" t="s">
        <v>1338</v>
      </c>
      <c r="C436" s="5" t="s">
        <v>1337</v>
      </c>
      <c r="D436" s="5" t="s">
        <v>1038</v>
      </c>
      <c r="E436" s="5" t="s">
        <v>1339</v>
      </c>
      <c r="F436" s="5" t="s">
        <v>1336</v>
      </c>
      <c r="G436" s="5">
        <v>1</v>
      </c>
      <c r="H436" s="15">
        <v>1</v>
      </c>
      <c r="I436" s="4"/>
      <c r="J436" s="15">
        <f t="shared" si="14"/>
        <v>1</v>
      </c>
      <c r="K436" s="15">
        <f t="shared" si="14"/>
        <v>1</v>
      </c>
      <c r="L436" s="4" t="str">
        <f t="shared" si="15"/>
        <v/>
      </c>
      <c r="M436" s="13" t="s">
        <v>1569</v>
      </c>
      <c r="O436" s="12">
        <v>80</v>
      </c>
      <c r="Q436" s="12">
        <v>9.3093093093093096</v>
      </c>
      <c r="S436" s="12"/>
      <c r="U436" s="12" t="s">
        <v>1569</v>
      </c>
      <c r="W436" s="12" t="s">
        <v>1569</v>
      </c>
      <c r="Y436" s="12" t="s">
        <v>1569</v>
      </c>
      <c r="AA436" s="14" t="s">
        <v>1569</v>
      </c>
      <c r="AC436" s="14"/>
    </row>
    <row r="437" spans="1:29" ht="12.75" customHeight="1" x14ac:dyDescent="0.25">
      <c r="A437" s="5" t="s">
        <v>583</v>
      </c>
      <c r="B437" s="5" t="s">
        <v>586</v>
      </c>
      <c r="C437" s="5" t="s">
        <v>585</v>
      </c>
      <c r="D437" s="5" t="s">
        <v>360</v>
      </c>
      <c r="E437" s="5" t="s">
        <v>587</v>
      </c>
      <c r="F437" s="5" t="s">
        <v>584</v>
      </c>
      <c r="G437" s="5">
        <v>2</v>
      </c>
      <c r="H437" s="15">
        <v>1</v>
      </c>
      <c r="I437" s="4"/>
      <c r="J437" s="15">
        <f t="shared" si="14"/>
        <v>3</v>
      </c>
      <c r="K437" s="15">
        <f t="shared" si="14"/>
        <v>2</v>
      </c>
      <c r="L437" s="4" t="str">
        <f t="shared" si="15"/>
        <v>Y</v>
      </c>
      <c r="M437" s="13">
        <v>1.188724102796332</v>
      </c>
      <c r="N437" s="5">
        <v>2014</v>
      </c>
      <c r="O437" s="12">
        <v>65</v>
      </c>
      <c r="P437" s="5">
        <v>2014</v>
      </c>
      <c r="Q437" s="12">
        <v>1.5984015984015987</v>
      </c>
      <c r="R437" s="5">
        <v>2014</v>
      </c>
      <c r="S437" s="12"/>
      <c r="U437" s="12">
        <v>0</v>
      </c>
      <c r="V437" s="5">
        <v>2014</v>
      </c>
      <c r="W437" s="12">
        <v>0</v>
      </c>
      <c r="X437" s="5">
        <v>2014</v>
      </c>
      <c r="Y437" s="12">
        <v>0</v>
      </c>
      <c r="Z437" s="5">
        <v>2014</v>
      </c>
      <c r="AA437" s="14">
        <v>100</v>
      </c>
      <c r="AB437" s="5">
        <v>2014</v>
      </c>
      <c r="AC437" s="14"/>
    </row>
    <row r="438" spans="1:29" ht="12.75" customHeight="1" x14ac:dyDescent="0.25">
      <c r="A438" s="5" t="s">
        <v>997</v>
      </c>
      <c r="B438" s="5" t="s">
        <v>1000</v>
      </c>
      <c r="C438" s="5" t="s">
        <v>999</v>
      </c>
      <c r="D438" s="5" t="s">
        <v>620</v>
      </c>
      <c r="E438" s="5" t="s">
        <v>1001</v>
      </c>
      <c r="F438" s="5" t="s">
        <v>998</v>
      </c>
      <c r="G438" s="5">
        <v>1</v>
      </c>
      <c r="H438" s="15">
        <v>1</v>
      </c>
      <c r="I438" s="4" t="s">
        <v>1961</v>
      </c>
      <c r="J438" s="15">
        <f t="shared" si="14"/>
        <v>2</v>
      </c>
      <c r="K438" s="15">
        <f t="shared" si="14"/>
        <v>2</v>
      </c>
      <c r="L438" s="4" t="str">
        <f t="shared" si="15"/>
        <v>Y</v>
      </c>
      <c r="M438" s="13">
        <v>1.02437071044765</v>
      </c>
      <c r="N438" s="5">
        <v>2016</v>
      </c>
      <c r="O438" s="12" t="s">
        <v>1569</v>
      </c>
      <c r="Q438" s="12">
        <v>7.0000000000000009</v>
      </c>
      <c r="R438" s="5">
        <v>2016</v>
      </c>
      <c r="S438" s="12"/>
      <c r="U438" s="12">
        <v>0</v>
      </c>
      <c r="V438" s="5">
        <v>2016</v>
      </c>
      <c r="W438" s="12">
        <v>0</v>
      </c>
      <c r="X438" s="5">
        <v>2016</v>
      </c>
      <c r="Y438" s="12">
        <v>24.572649572649574</v>
      </c>
      <c r="Z438" s="5">
        <v>2016</v>
      </c>
      <c r="AA438" s="14">
        <v>0</v>
      </c>
      <c r="AB438" s="5">
        <v>2016</v>
      </c>
      <c r="AC438" s="14"/>
    </row>
    <row r="439" spans="1:29" ht="12.75" customHeight="1" x14ac:dyDescent="0.25">
      <c r="A439" s="5" t="s">
        <v>1002</v>
      </c>
      <c r="B439" s="5" t="s">
        <v>1000</v>
      </c>
      <c r="C439" s="5" t="s">
        <v>999</v>
      </c>
      <c r="D439" s="5" t="s">
        <v>620</v>
      </c>
      <c r="E439" s="5" t="s">
        <v>1004</v>
      </c>
      <c r="F439" s="5" t="s">
        <v>1003</v>
      </c>
      <c r="G439" s="5">
        <v>2</v>
      </c>
      <c r="H439" s="15">
        <v>1</v>
      </c>
      <c r="I439" s="4"/>
      <c r="J439" s="15">
        <f t="shared" si="14"/>
        <v>1</v>
      </c>
      <c r="K439" s="15">
        <f t="shared" si="14"/>
        <v>1</v>
      </c>
      <c r="L439" s="4" t="str">
        <f t="shared" si="15"/>
        <v/>
      </c>
      <c r="M439" s="13">
        <v>2.1093035620676908</v>
      </c>
      <c r="N439" s="5">
        <v>2012</v>
      </c>
      <c r="O439" s="12">
        <v>100</v>
      </c>
      <c r="P439" s="5">
        <v>2012</v>
      </c>
      <c r="Q439" s="12">
        <v>12.587412587412588</v>
      </c>
      <c r="R439" s="5">
        <v>2012</v>
      </c>
      <c r="S439" s="12"/>
      <c r="U439" s="12" t="s">
        <v>1569</v>
      </c>
      <c r="W439" s="12" t="s">
        <v>1569</v>
      </c>
      <c r="Y439" s="12" t="s">
        <v>1569</v>
      </c>
      <c r="AA439" s="14" t="s">
        <v>1569</v>
      </c>
      <c r="AC439" s="14"/>
    </row>
    <row r="440" spans="1:29" ht="12.75" customHeight="1" x14ac:dyDescent="0.25">
      <c r="A440" s="5" t="s">
        <v>324</v>
      </c>
      <c r="B440" s="5" t="s">
        <v>327</v>
      </c>
      <c r="C440" s="5" t="s">
        <v>326</v>
      </c>
      <c r="D440" s="5" t="s">
        <v>35</v>
      </c>
      <c r="E440" s="5" t="s">
        <v>328</v>
      </c>
      <c r="F440" s="5" t="s">
        <v>325</v>
      </c>
      <c r="G440" s="5">
        <v>1</v>
      </c>
      <c r="H440" s="15">
        <v>2</v>
      </c>
      <c r="I440" s="4" t="s">
        <v>1962</v>
      </c>
      <c r="J440" s="15">
        <f t="shared" si="14"/>
        <v>2</v>
      </c>
      <c r="K440" s="15">
        <f t="shared" si="14"/>
        <v>1</v>
      </c>
      <c r="L440" s="4" t="str">
        <f t="shared" si="15"/>
        <v>Y</v>
      </c>
      <c r="M440" s="13">
        <v>2.4730346354010888</v>
      </c>
      <c r="N440" s="5">
        <v>2015</v>
      </c>
      <c r="O440" s="12">
        <v>100</v>
      </c>
      <c r="P440" s="5">
        <v>2015</v>
      </c>
      <c r="Q440" s="12">
        <v>19</v>
      </c>
      <c r="R440" s="5">
        <v>2015</v>
      </c>
      <c r="S440" s="12"/>
      <c r="U440" s="12">
        <v>9</v>
      </c>
      <c r="V440" s="5">
        <v>2015</v>
      </c>
      <c r="W440" s="12">
        <v>20</v>
      </c>
      <c r="X440" s="5">
        <v>2015</v>
      </c>
      <c r="Y440" s="12">
        <v>0</v>
      </c>
      <c r="Z440" s="5">
        <v>2015</v>
      </c>
      <c r="AA440" s="14">
        <v>12.676056338028168</v>
      </c>
      <c r="AB440" s="5">
        <v>2015</v>
      </c>
      <c r="AC440" s="14"/>
    </row>
    <row r="441" spans="1:29" ht="12.75" customHeight="1" x14ac:dyDescent="0.25">
      <c r="A441" s="5" t="s">
        <v>329</v>
      </c>
      <c r="B441" s="5" t="s">
        <v>327</v>
      </c>
      <c r="C441" s="5" t="s">
        <v>326</v>
      </c>
      <c r="D441" s="5" t="s">
        <v>35</v>
      </c>
      <c r="E441" s="5" t="s">
        <v>331</v>
      </c>
      <c r="F441" s="5" t="s">
        <v>330</v>
      </c>
      <c r="G441" s="5">
        <v>1</v>
      </c>
      <c r="H441" s="15">
        <v>2</v>
      </c>
      <c r="I441" s="4" t="s">
        <v>1962</v>
      </c>
      <c r="J441" s="15">
        <f t="shared" si="14"/>
        <v>2</v>
      </c>
      <c r="K441" s="15">
        <f t="shared" si="14"/>
        <v>2</v>
      </c>
      <c r="L441" s="4" t="str">
        <f t="shared" si="15"/>
        <v>Y</v>
      </c>
      <c r="M441" s="13">
        <v>3.0514852945347291</v>
      </c>
      <c r="N441" s="5">
        <v>2011</v>
      </c>
      <c r="O441" s="12">
        <v>100</v>
      </c>
      <c r="P441" s="5">
        <v>2011</v>
      </c>
      <c r="Q441" s="12">
        <v>24.24697288101671</v>
      </c>
      <c r="R441" s="5">
        <v>2011</v>
      </c>
      <c r="S441" s="12"/>
      <c r="U441" s="12">
        <v>0</v>
      </c>
      <c r="V441" s="5">
        <v>2011</v>
      </c>
      <c r="W441" s="12">
        <v>25</v>
      </c>
      <c r="X441" s="5">
        <v>2011</v>
      </c>
      <c r="Y441" s="12">
        <v>0</v>
      </c>
      <c r="Z441" s="5">
        <v>2011</v>
      </c>
      <c r="AA441" s="14">
        <v>100</v>
      </c>
      <c r="AB441" s="5">
        <v>2011</v>
      </c>
      <c r="AC441" s="14"/>
    </row>
    <row r="442" spans="1:29" ht="12.75" customHeight="1" x14ac:dyDescent="0.25">
      <c r="A442" s="5" t="s">
        <v>332</v>
      </c>
      <c r="B442" s="5" t="s">
        <v>335</v>
      </c>
      <c r="C442" s="5" t="s">
        <v>334</v>
      </c>
      <c r="D442" s="5" t="s">
        <v>35</v>
      </c>
      <c r="E442" s="5" t="s">
        <v>336</v>
      </c>
      <c r="F442" s="5" t="s">
        <v>333</v>
      </c>
      <c r="G442" s="5">
        <v>2</v>
      </c>
      <c r="H442" s="15">
        <v>1</v>
      </c>
      <c r="I442" s="4" t="s">
        <v>3210</v>
      </c>
      <c r="J442" s="15">
        <f t="shared" si="14"/>
        <v>1</v>
      </c>
      <c r="K442" s="15">
        <f t="shared" si="14"/>
        <v>1</v>
      </c>
      <c r="L442" s="4" t="str">
        <f t="shared" si="15"/>
        <v/>
      </c>
      <c r="M442" s="13">
        <v>1.2056220890934786</v>
      </c>
      <c r="N442" s="5">
        <v>2012</v>
      </c>
      <c r="O442" s="12">
        <v>99</v>
      </c>
      <c r="P442" s="5">
        <v>2012</v>
      </c>
      <c r="Q442" s="12">
        <v>6</v>
      </c>
      <c r="R442" s="5">
        <v>2012</v>
      </c>
      <c r="S442" s="12"/>
      <c r="U442" s="12">
        <v>0</v>
      </c>
      <c r="V442" s="5">
        <v>2012</v>
      </c>
      <c r="W442" s="12">
        <v>30</v>
      </c>
      <c r="X442" s="5">
        <v>2012</v>
      </c>
      <c r="Y442" s="12">
        <v>46.338028169014088</v>
      </c>
      <c r="Z442" s="5">
        <v>2012</v>
      </c>
      <c r="AA442" s="14">
        <v>100</v>
      </c>
      <c r="AB442" s="5">
        <v>2012</v>
      </c>
      <c r="AC442" s="14"/>
    </row>
    <row r="443" spans="1:29" ht="12.75" customHeight="1" x14ac:dyDescent="0.25">
      <c r="A443" s="5" t="s">
        <v>337</v>
      </c>
      <c r="B443" s="5" t="s">
        <v>335</v>
      </c>
      <c r="C443" s="5" t="s">
        <v>334</v>
      </c>
      <c r="D443" s="5" t="s">
        <v>35</v>
      </c>
      <c r="E443" s="5" t="s">
        <v>339</v>
      </c>
      <c r="F443" s="5" t="s">
        <v>338</v>
      </c>
      <c r="G443" s="5">
        <v>3</v>
      </c>
      <c r="H443" s="15">
        <v>1</v>
      </c>
      <c r="I443" s="4"/>
      <c r="J443" s="15">
        <f t="shared" si="14"/>
        <v>1</v>
      </c>
      <c r="K443" s="15">
        <f t="shared" si="14"/>
        <v>1</v>
      </c>
      <c r="L443" s="4" t="str">
        <f t="shared" si="15"/>
        <v/>
      </c>
      <c r="M443" s="13">
        <v>1.0122290686577904</v>
      </c>
      <c r="N443" s="5">
        <v>2015</v>
      </c>
      <c r="O443" s="12">
        <v>100</v>
      </c>
      <c r="P443" s="5">
        <v>2015</v>
      </c>
      <c r="Q443" s="12">
        <v>11.111111111111111</v>
      </c>
      <c r="R443" s="5">
        <v>2015</v>
      </c>
      <c r="S443" s="12"/>
      <c r="U443" s="12">
        <v>25.3</v>
      </c>
      <c r="V443" s="5">
        <v>2015</v>
      </c>
      <c r="W443" s="12">
        <v>45.03</v>
      </c>
      <c r="X443" s="5">
        <v>2015</v>
      </c>
      <c r="Y443" s="12">
        <v>0</v>
      </c>
      <c r="Z443" s="5">
        <v>2015</v>
      </c>
      <c r="AA443" s="14">
        <v>100</v>
      </c>
      <c r="AB443" s="5">
        <v>2015</v>
      </c>
      <c r="AC443" s="14"/>
    </row>
    <row r="444" spans="1:29" ht="12.75" customHeight="1" x14ac:dyDescent="0.25">
      <c r="A444" s="5" t="s">
        <v>340</v>
      </c>
      <c r="B444" s="5" t="s">
        <v>343</v>
      </c>
      <c r="C444" s="5" t="s">
        <v>342</v>
      </c>
      <c r="D444" s="5" t="s">
        <v>35</v>
      </c>
      <c r="E444" s="5" t="s">
        <v>344</v>
      </c>
      <c r="F444" s="5" t="s">
        <v>341</v>
      </c>
      <c r="G444" s="5">
        <v>2</v>
      </c>
      <c r="H444" s="15">
        <v>1</v>
      </c>
      <c r="I444" s="4" t="s">
        <v>1963</v>
      </c>
      <c r="J444" s="15">
        <f t="shared" si="14"/>
        <v>1</v>
      </c>
      <c r="K444" s="15">
        <f t="shared" si="14"/>
        <v>1</v>
      </c>
      <c r="L444" s="4" t="str">
        <f t="shared" si="15"/>
        <v/>
      </c>
      <c r="M444" s="13">
        <v>1.894714515740993</v>
      </c>
      <c r="N444" s="5">
        <v>2016</v>
      </c>
      <c r="O444" s="12" t="s">
        <v>1569</v>
      </c>
      <c r="Q444" s="12">
        <v>0</v>
      </c>
      <c r="R444" s="5">
        <v>2016</v>
      </c>
      <c r="S444" s="12"/>
      <c r="U444" s="12">
        <v>33</v>
      </c>
      <c r="V444" s="5">
        <v>2016</v>
      </c>
      <c r="W444" s="12">
        <v>11</v>
      </c>
      <c r="X444" s="5">
        <v>2016</v>
      </c>
      <c r="Y444" s="12">
        <v>0</v>
      </c>
      <c r="Z444" s="5">
        <v>2016</v>
      </c>
      <c r="AA444" s="14">
        <v>100</v>
      </c>
      <c r="AB444" s="5">
        <v>2016</v>
      </c>
      <c r="AC444" s="14"/>
    </row>
    <row r="445" spans="1:29" ht="12.75" customHeight="1" x14ac:dyDescent="0.25">
      <c r="A445" s="5" t="s">
        <v>345</v>
      </c>
      <c r="B445" s="5" t="s">
        <v>343</v>
      </c>
      <c r="C445" s="5" t="s">
        <v>342</v>
      </c>
      <c r="D445" s="5" t="s">
        <v>35</v>
      </c>
      <c r="E445" s="5" t="s">
        <v>347</v>
      </c>
      <c r="F445" s="5" t="s">
        <v>346</v>
      </c>
      <c r="G445" s="5">
        <v>2</v>
      </c>
      <c r="H445" s="15">
        <v>1</v>
      </c>
      <c r="I445" s="4" t="s">
        <v>1964</v>
      </c>
      <c r="J445" s="15">
        <f t="shared" si="14"/>
        <v>1</v>
      </c>
      <c r="K445" s="15">
        <f t="shared" si="14"/>
        <v>1</v>
      </c>
      <c r="L445" s="4" t="str">
        <f t="shared" si="15"/>
        <v/>
      </c>
      <c r="M445" s="13">
        <v>1.7916899736736425</v>
      </c>
      <c r="N445" s="5">
        <v>2012</v>
      </c>
      <c r="O445" s="12" t="s">
        <v>1569</v>
      </c>
      <c r="Q445" s="12" t="s">
        <v>1569</v>
      </c>
      <c r="S445" s="12"/>
      <c r="U445" s="12" t="s">
        <v>1569</v>
      </c>
      <c r="W445" s="12">
        <v>31</v>
      </c>
      <c r="X445" s="5">
        <v>2012</v>
      </c>
      <c r="Y445" s="12" t="s">
        <v>1569</v>
      </c>
      <c r="AA445" s="14" t="s">
        <v>1569</v>
      </c>
      <c r="AC445" s="14"/>
    </row>
    <row r="446" spans="1:29" ht="12.75" customHeight="1" x14ac:dyDescent="0.25">
      <c r="A446" s="5" t="s">
        <v>348</v>
      </c>
      <c r="B446" s="5" t="s">
        <v>343</v>
      </c>
      <c r="C446" s="5" t="s">
        <v>342</v>
      </c>
      <c r="D446" s="5" t="s">
        <v>35</v>
      </c>
      <c r="E446" s="5" t="s">
        <v>350</v>
      </c>
      <c r="F446" s="5" t="s">
        <v>349</v>
      </c>
      <c r="G446" s="5">
        <v>2</v>
      </c>
      <c r="H446" s="15">
        <v>2</v>
      </c>
      <c r="I446" s="4" t="s">
        <v>1965</v>
      </c>
      <c r="J446" s="15">
        <f t="shared" si="14"/>
        <v>1</v>
      </c>
      <c r="K446" s="15">
        <f t="shared" si="14"/>
        <v>1</v>
      </c>
      <c r="L446" s="4" t="str">
        <f t="shared" si="15"/>
        <v/>
      </c>
      <c r="M446" s="13">
        <v>3.1283431568144362</v>
      </c>
      <c r="N446" s="5">
        <v>2015</v>
      </c>
      <c r="O446" s="12">
        <v>100</v>
      </c>
      <c r="P446" s="5">
        <v>2015</v>
      </c>
      <c r="Q446" s="12">
        <v>11.523046092184369</v>
      </c>
      <c r="R446" s="5">
        <v>2015</v>
      </c>
      <c r="S446" s="12"/>
      <c r="U446" s="12">
        <v>0</v>
      </c>
      <c r="V446" s="5">
        <v>2015</v>
      </c>
      <c r="W446" s="12">
        <v>58.04</v>
      </c>
      <c r="X446" s="5">
        <v>2015</v>
      </c>
      <c r="Y446" s="12">
        <v>0</v>
      </c>
      <c r="Z446" s="5">
        <v>2015</v>
      </c>
      <c r="AA446" s="14">
        <v>100</v>
      </c>
      <c r="AB446" s="5">
        <v>2015</v>
      </c>
      <c r="AC446" s="14"/>
    </row>
    <row r="447" spans="1:29" ht="12.75" customHeight="1" x14ac:dyDescent="0.25">
      <c r="A447" s="5" t="s">
        <v>351</v>
      </c>
      <c r="B447" s="5" t="s">
        <v>354</v>
      </c>
      <c r="C447" s="5" t="s">
        <v>353</v>
      </c>
      <c r="D447" s="5" t="s">
        <v>35</v>
      </c>
      <c r="E447" s="5" t="s">
        <v>355</v>
      </c>
      <c r="F447" s="5" t="s">
        <v>352</v>
      </c>
      <c r="G447" s="5">
        <v>1</v>
      </c>
      <c r="H447" s="15">
        <v>1</v>
      </c>
      <c r="I447" s="4"/>
      <c r="J447" s="15">
        <f t="shared" si="14"/>
        <v>1</v>
      </c>
      <c r="K447" s="15">
        <f t="shared" si="14"/>
        <v>1</v>
      </c>
      <c r="L447" s="4" t="str">
        <f t="shared" si="15"/>
        <v/>
      </c>
      <c r="M447" s="13">
        <v>1.0006762145328509</v>
      </c>
      <c r="N447" s="5">
        <v>2012</v>
      </c>
      <c r="O447" s="12">
        <v>100</v>
      </c>
      <c r="P447" s="5">
        <v>2012</v>
      </c>
      <c r="Q447" s="12">
        <v>15.871587158715869</v>
      </c>
      <c r="R447" s="5">
        <v>2012</v>
      </c>
      <c r="S447" s="12"/>
      <c r="U447" s="12">
        <v>0</v>
      </c>
      <c r="V447" s="5">
        <v>2012</v>
      </c>
      <c r="W447" s="12">
        <v>29</v>
      </c>
      <c r="X447" s="5">
        <v>2012</v>
      </c>
      <c r="Y447" s="12">
        <v>0</v>
      </c>
      <c r="Z447" s="5">
        <v>2012</v>
      </c>
      <c r="AA447" s="14">
        <v>100</v>
      </c>
      <c r="AB447" s="5">
        <v>2012</v>
      </c>
      <c r="AC447" s="14"/>
    </row>
    <row r="448" spans="1:29" ht="12.75" customHeight="1" x14ac:dyDescent="0.25">
      <c r="A448" s="5" t="s">
        <v>1009</v>
      </c>
      <c r="B448" s="5" t="s">
        <v>1007</v>
      </c>
      <c r="C448" s="5" t="s">
        <v>1006</v>
      </c>
      <c r="D448" s="5" t="s">
        <v>620</v>
      </c>
      <c r="E448" s="5" t="s">
        <v>1011</v>
      </c>
      <c r="F448" s="5" t="s">
        <v>1010</v>
      </c>
      <c r="G448" s="5">
        <v>2</v>
      </c>
      <c r="H448" s="15">
        <v>2</v>
      </c>
      <c r="I448" s="4" t="s">
        <v>1966</v>
      </c>
      <c r="J448" s="15">
        <f t="shared" si="14"/>
        <v>1</v>
      </c>
      <c r="K448" s="15">
        <f t="shared" si="14"/>
        <v>1</v>
      </c>
      <c r="L448" s="4" t="str">
        <f t="shared" si="15"/>
        <v/>
      </c>
      <c r="M448" s="13">
        <v>0.60855753607224794</v>
      </c>
      <c r="N448" s="5">
        <v>2012</v>
      </c>
      <c r="O448" s="12" t="s">
        <v>1569</v>
      </c>
      <c r="Q448" s="12">
        <v>0</v>
      </c>
      <c r="R448" s="5">
        <v>2012</v>
      </c>
      <c r="S448" s="12"/>
      <c r="U448" s="12" t="s">
        <v>1569</v>
      </c>
      <c r="W448" s="12" t="s">
        <v>1569</v>
      </c>
      <c r="Y448" s="12" t="s">
        <v>1569</v>
      </c>
      <c r="AA448" s="14" t="s">
        <v>1569</v>
      </c>
      <c r="AC448" s="14"/>
    </row>
    <row r="449" spans="1:29" ht="12.75" customHeight="1" x14ac:dyDescent="0.25">
      <c r="A449" s="5" t="s">
        <v>1012</v>
      </c>
      <c r="B449" s="5" t="s">
        <v>1014</v>
      </c>
      <c r="C449" s="5" t="s">
        <v>1013</v>
      </c>
      <c r="D449" s="5" t="s">
        <v>620</v>
      </c>
      <c r="E449" s="5" t="s">
        <v>1015</v>
      </c>
      <c r="F449" s="5" t="s">
        <v>3212</v>
      </c>
      <c r="G449" s="5">
        <v>1</v>
      </c>
      <c r="H449" s="15">
        <v>1</v>
      </c>
      <c r="I449" s="4" t="s">
        <v>3211</v>
      </c>
      <c r="J449" s="15">
        <f t="shared" si="14"/>
        <v>1</v>
      </c>
      <c r="K449" s="15">
        <f t="shared" si="14"/>
        <v>1</v>
      </c>
      <c r="L449" s="4" t="str">
        <f t="shared" si="15"/>
        <v/>
      </c>
      <c r="M449" s="13">
        <v>1.6797066858858289</v>
      </c>
      <c r="N449" s="5">
        <v>2012</v>
      </c>
      <c r="O449" s="12">
        <v>60</v>
      </c>
      <c r="P449" s="5">
        <v>2012</v>
      </c>
      <c r="Q449" s="12">
        <v>7.9</v>
      </c>
      <c r="R449" s="5">
        <v>2012</v>
      </c>
      <c r="S449" s="12"/>
      <c r="U449" s="12" t="s">
        <v>1569</v>
      </c>
      <c r="W449" s="12" t="s">
        <v>1569</v>
      </c>
      <c r="Y449" s="12" t="s">
        <v>1569</v>
      </c>
      <c r="AA449" s="14" t="s">
        <v>1569</v>
      </c>
      <c r="AC449" s="14"/>
    </row>
    <row r="450" spans="1:29" ht="12.75" customHeight="1" x14ac:dyDescent="0.25">
      <c r="A450" s="5" t="s">
        <v>1340</v>
      </c>
      <c r="B450" s="5" t="s">
        <v>1535</v>
      </c>
      <c r="C450" s="5" t="s">
        <v>1342</v>
      </c>
      <c r="D450" s="5" t="s">
        <v>1038</v>
      </c>
      <c r="E450" s="5" t="s">
        <v>1343</v>
      </c>
      <c r="F450" s="5" t="s">
        <v>1341</v>
      </c>
      <c r="G450" s="5">
        <v>2</v>
      </c>
      <c r="H450" s="15">
        <v>2</v>
      </c>
      <c r="I450" s="4" t="s">
        <v>1967</v>
      </c>
      <c r="J450" s="15">
        <f t="shared" si="14"/>
        <v>1</v>
      </c>
      <c r="K450" s="15">
        <f t="shared" si="14"/>
        <v>1</v>
      </c>
      <c r="L450" s="4" t="str">
        <f t="shared" si="15"/>
        <v/>
      </c>
      <c r="M450" s="13">
        <v>1.5210075805376297</v>
      </c>
      <c r="N450" s="5">
        <v>2010</v>
      </c>
      <c r="O450" s="12">
        <v>100</v>
      </c>
      <c r="P450" s="5">
        <v>2010</v>
      </c>
      <c r="Q450" s="12">
        <v>0</v>
      </c>
      <c r="R450" s="5">
        <v>2010</v>
      </c>
      <c r="S450" s="12"/>
      <c r="U450" s="12">
        <v>0</v>
      </c>
      <c r="V450" s="5">
        <v>2010</v>
      </c>
      <c r="W450" s="12">
        <v>0.9</v>
      </c>
      <c r="X450" s="5">
        <v>2010</v>
      </c>
      <c r="Y450" s="12">
        <v>0</v>
      </c>
      <c r="Z450" s="5">
        <v>2010</v>
      </c>
      <c r="AA450" s="14">
        <v>100</v>
      </c>
      <c r="AB450" s="5">
        <v>2010</v>
      </c>
      <c r="AC450" s="14"/>
    </row>
    <row r="451" spans="1:29" ht="12.75" customHeight="1" x14ac:dyDescent="0.25">
      <c r="A451" s="5" t="s">
        <v>1016</v>
      </c>
      <c r="B451" s="5" t="s">
        <v>1019</v>
      </c>
      <c r="C451" s="5" t="s">
        <v>1018</v>
      </c>
      <c r="D451" s="5" t="s">
        <v>620</v>
      </c>
      <c r="E451" s="5" t="s">
        <v>1020</v>
      </c>
      <c r="F451" s="5" t="s">
        <v>1017</v>
      </c>
      <c r="G451" s="5">
        <v>1</v>
      </c>
      <c r="H451" s="15">
        <v>2</v>
      </c>
      <c r="I451" s="4" t="s">
        <v>1968</v>
      </c>
      <c r="J451" s="15">
        <f t="shared" si="14"/>
        <v>1</v>
      </c>
      <c r="K451" s="15">
        <f t="shared" si="14"/>
        <v>1</v>
      </c>
      <c r="L451" s="4" t="str">
        <f t="shared" si="15"/>
        <v/>
      </c>
      <c r="M451" s="13">
        <v>1.8049049324882889</v>
      </c>
      <c r="N451" s="5">
        <v>2014</v>
      </c>
      <c r="O451" s="12">
        <v>92</v>
      </c>
      <c r="P451" s="5">
        <v>2014</v>
      </c>
      <c r="Q451" s="12">
        <v>8.6172344689378768</v>
      </c>
      <c r="R451" s="5">
        <v>2014</v>
      </c>
      <c r="S451" s="12"/>
      <c r="U451" s="12">
        <v>2.4405125076266012</v>
      </c>
      <c r="V451" s="5">
        <v>2014</v>
      </c>
      <c r="W451" s="12" t="s">
        <v>1569</v>
      </c>
      <c r="Y451" s="12" t="s">
        <v>1569</v>
      </c>
      <c r="AA451" s="14">
        <v>84.26401152030131</v>
      </c>
      <c r="AB451" s="5">
        <v>2014</v>
      </c>
      <c r="AC451" s="14"/>
    </row>
    <row r="452" spans="1:29" ht="12.75" customHeight="1" x14ac:dyDescent="0.25">
      <c r="A452" s="5" t="s">
        <v>1021</v>
      </c>
      <c r="B452" s="5" t="s">
        <v>1019</v>
      </c>
      <c r="C452" s="5" t="s">
        <v>1018</v>
      </c>
      <c r="D452" s="5" t="s">
        <v>620</v>
      </c>
      <c r="E452" s="5" t="s">
        <v>1023</v>
      </c>
      <c r="F452" s="5" t="s">
        <v>1022</v>
      </c>
      <c r="G452" s="5">
        <v>1</v>
      </c>
      <c r="H452" s="15">
        <v>1</v>
      </c>
      <c r="I452" s="4"/>
      <c r="J452" s="15">
        <f t="shared" si="14"/>
        <v>1</v>
      </c>
      <c r="K452" s="15">
        <f t="shared" si="14"/>
        <v>1</v>
      </c>
      <c r="L452" s="4" t="str">
        <f t="shared" si="15"/>
        <v/>
      </c>
      <c r="M452" s="13">
        <v>0.89119157867871923</v>
      </c>
      <c r="N452" s="5">
        <v>2014</v>
      </c>
      <c r="O452" s="12">
        <v>97</v>
      </c>
      <c r="P452" s="5">
        <v>2014</v>
      </c>
      <c r="Q452" s="12">
        <v>15.825914935707223</v>
      </c>
      <c r="R452" s="5">
        <v>2014</v>
      </c>
      <c r="S452" s="12"/>
      <c r="U452" s="12">
        <v>15</v>
      </c>
      <c r="V452" s="5">
        <v>2014</v>
      </c>
      <c r="W452" s="12">
        <v>0</v>
      </c>
      <c r="X452" s="5">
        <v>2014</v>
      </c>
      <c r="Y452" s="12">
        <v>0</v>
      </c>
      <c r="Z452" s="5">
        <v>2014</v>
      </c>
      <c r="AA452" s="14">
        <v>100</v>
      </c>
      <c r="AB452" s="5">
        <v>2014</v>
      </c>
      <c r="AC452" s="14"/>
    </row>
    <row r="453" spans="1:29" ht="12.75" customHeight="1" x14ac:dyDescent="0.25">
      <c r="A453" s="5" t="s">
        <v>588</v>
      </c>
      <c r="B453" s="5" t="s">
        <v>1536</v>
      </c>
      <c r="C453" s="5" t="s">
        <v>590</v>
      </c>
      <c r="D453" s="5" t="s">
        <v>360</v>
      </c>
      <c r="E453" s="5" t="s">
        <v>1594</v>
      </c>
      <c r="F453" s="5" t="s">
        <v>589</v>
      </c>
      <c r="G453" s="5">
        <v>1</v>
      </c>
      <c r="H453" s="15">
        <v>1</v>
      </c>
      <c r="I453" s="4" t="s">
        <v>1969</v>
      </c>
      <c r="J453" s="15">
        <f t="shared" si="14"/>
        <v>1</v>
      </c>
      <c r="K453" s="15">
        <f t="shared" si="14"/>
        <v>1</v>
      </c>
      <c r="L453" s="4" t="str">
        <f t="shared" si="15"/>
        <v/>
      </c>
      <c r="M453" s="13">
        <v>0.85714285546357072</v>
      </c>
      <c r="N453" s="5">
        <v>2016</v>
      </c>
      <c r="O453" s="12">
        <v>70</v>
      </c>
      <c r="P453" s="5">
        <v>2016</v>
      </c>
      <c r="Q453" s="12">
        <v>10</v>
      </c>
      <c r="R453" s="5">
        <v>2016</v>
      </c>
      <c r="S453" s="12"/>
      <c r="U453" s="12">
        <v>0</v>
      </c>
      <c r="V453" s="5">
        <v>2016</v>
      </c>
      <c r="W453" s="12">
        <v>0</v>
      </c>
      <c r="X453" s="5">
        <v>2016</v>
      </c>
      <c r="Y453" s="12">
        <v>0</v>
      </c>
      <c r="Z453" s="5">
        <v>2016</v>
      </c>
      <c r="AA453" s="14">
        <v>100</v>
      </c>
      <c r="AB453" s="5">
        <v>2016</v>
      </c>
      <c r="AC453" s="14"/>
    </row>
    <row r="454" spans="1:29" ht="12.75" customHeight="1" x14ac:dyDescent="0.25">
      <c r="A454" s="5" t="s">
        <v>1027</v>
      </c>
      <c r="B454" s="5" t="s">
        <v>1030</v>
      </c>
      <c r="C454" s="5" t="s">
        <v>1029</v>
      </c>
      <c r="D454" s="5" t="s">
        <v>620</v>
      </c>
      <c r="E454" s="5" t="s">
        <v>1031</v>
      </c>
      <c r="F454" s="5" t="s">
        <v>1028</v>
      </c>
      <c r="G454" s="5">
        <v>2</v>
      </c>
      <c r="H454" s="15">
        <v>1</v>
      </c>
      <c r="I454" s="4"/>
      <c r="J454" s="15">
        <f t="shared" ref="J454:K517" si="16">COUNTIF(E:E,E454)</f>
        <v>2</v>
      </c>
      <c r="K454" s="15">
        <f t="shared" si="16"/>
        <v>2</v>
      </c>
      <c r="L454" s="4" t="str">
        <f t="shared" ref="L454:L517" si="17">IF(OR(J454&gt;1,K454&gt;1),"Y","")</f>
        <v>Y</v>
      </c>
      <c r="M454" s="13">
        <v>0.84470901368269224</v>
      </c>
      <c r="N454" s="5">
        <v>2011</v>
      </c>
      <c r="O454" s="12">
        <v>45</v>
      </c>
      <c r="P454" s="5">
        <v>2011</v>
      </c>
      <c r="Q454" s="12">
        <v>7.0000000000000009</v>
      </c>
      <c r="R454" s="5">
        <v>2011</v>
      </c>
      <c r="S454" s="12"/>
      <c r="U454" s="12">
        <v>0</v>
      </c>
      <c r="V454" s="5">
        <v>2011</v>
      </c>
      <c r="W454" s="12">
        <v>0</v>
      </c>
      <c r="X454" s="5">
        <v>2011</v>
      </c>
      <c r="Y454" s="12">
        <v>0</v>
      </c>
      <c r="Z454" s="5">
        <v>2011</v>
      </c>
      <c r="AA454" s="14">
        <v>27.659574468085101</v>
      </c>
      <c r="AB454" s="5">
        <v>2011</v>
      </c>
      <c r="AC454" s="14"/>
    </row>
    <row r="455" spans="1:29" ht="12.75" customHeight="1" x14ac:dyDescent="0.25">
      <c r="A455" s="5" t="s">
        <v>1032</v>
      </c>
      <c r="B455" s="5" t="s">
        <v>1030</v>
      </c>
      <c r="C455" s="5" t="s">
        <v>1029</v>
      </c>
      <c r="D455" s="5" t="s">
        <v>620</v>
      </c>
      <c r="E455" s="5" t="s">
        <v>1595</v>
      </c>
      <c r="F455" s="5" t="s">
        <v>1033</v>
      </c>
      <c r="G455" s="5">
        <v>2</v>
      </c>
      <c r="H455" s="15">
        <v>1</v>
      </c>
      <c r="I455" s="4"/>
      <c r="J455" s="15">
        <f t="shared" si="16"/>
        <v>1</v>
      </c>
      <c r="K455" s="15">
        <f t="shared" si="16"/>
        <v>1</v>
      </c>
      <c r="L455" s="4" t="str">
        <f t="shared" si="17"/>
        <v/>
      </c>
      <c r="M455" s="13">
        <v>0.51999999999999991</v>
      </c>
      <c r="N455" s="5">
        <v>2012</v>
      </c>
      <c r="O455" s="12" t="s">
        <v>1569</v>
      </c>
      <c r="Q455" s="12">
        <v>8.3308330833083311</v>
      </c>
      <c r="R455" s="5">
        <v>2012</v>
      </c>
      <c r="S455" s="12"/>
      <c r="U455" s="12" t="s">
        <v>1569</v>
      </c>
      <c r="W455" s="12" t="s">
        <v>1569</v>
      </c>
      <c r="Y455" s="12" t="s">
        <v>1569</v>
      </c>
      <c r="AA455" s="14" t="s">
        <v>1569</v>
      </c>
      <c r="AC455" s="14"/>
    </row>
    <row r="456" spans="1:29" ht="12.75" customHeight="1" x14ac:dyDescent="0.25">
      <c r="A456" s="5" t="s">
        <v>591</v>
      </c>
      <c r="B456" s="5" t="s">
        <v>9</v>
      </c>
      <c r="C456" s="5" t="s">
        <v>593</v>
      </c>
      <c r="D456" s="5" t="s">
        <v>360</v>
      </c>
      <c r="E456" s="5" t="s">
        <v>10</v>
      </c>
      <c r="F456" s="5" t="s">
        <v>592</v>
      </c>
      <c r="G456" s="5">
        <v>2</v>
      </c>
      <c r="H456" s="15">
        <v>2</v>
      </c>
      <c r="I456" s="4" t="s">
        <v>1970</v>
      </c>
      <c r="J456" s="15">
        <f t="shared" si="16"/>
        <v>3</v>
      </c>
      <c r="K456" s="15">
        <f t="shared" si="16"/>
        <v>3</v>
      </c>
      <c r="L456" s="4" t="str">
        <f t="shared" si="17"/>
        <v>Y</v>
      </c>
      <c r="M456" s="13"/>
      <c r="O456" s="12">
        <v>97</v>
      </c>
      <c r="P456" s="5">
        <v>2000</v>
      </c>
      <c r="Q456" s="12">
        <v>18.174515513605787</v>
      </c>
      <c r="R456" s="5">
        <v>2000</v>
      </c>
      <c r="S456" s="12"/>
      <c r="U456" s="12" t="s">
        <v>1569</v>
      </c>
      <c r="W456" s="12" t="s">
        <v>1569</v>
      </c>
      <c r="Y456" s="12" t="s">
        <v>1569</v>
      </c>
      <c r="AA456" s="14" t="s">
        <v>1569</v>
      </c>
      <c r="AC456" s="14"/>
    </row>
    <row r="457" spans="1:29" ht="12.75" customHeight="1" x14ac:dyDescent="0.25">
      <c r="A457" s="5" t="s">
        <v>594</v>
      </c>
      <c r="B457" s="5" t="s">
        <v>9</v>
      </c>
      <c r="C457" s="5" t="s">
        <v>593</v>
      </c>
      <c r="D457" s="5" t="s">
        <v>360</v>
      </c>
      <c r="E457" s="5" t="s">
        <v>596</v>
      </c>
      <c r="F457" s="5" t="s">
        <v>595</v>
      </c>
      <c r="G457" s="5">
        <v>2</v>
      </c>
      <c r="H457" s="15">
        <v>2</v>
      </c>
      <c r="I457" s="4" t="s">
        <v>1971</v>
      </c>
      <c r="J457" s="15">
        <f t="shared" si="16"/>
        <v>2</v>
      </c>
      <c r="K457" s="15">
        <f t="shared" si="16"/>
        <v>2</v>
      </c>
      <c r="L457" s="4" t="str">
        <f t="shared" si="17"/>
        <v>Y</v>
      </c>
      <c r="M457" s="13">
        <v>0.66417600664175835</v>
      </c>
      <c r="N457" s="5">
        <v>2014</v>
      </c>
      <c r="O457" s="12">
        <v>99</v>
      </c>
      <c r="P457" s="5">
        <v>2014</v>
      </c>
      <c r="Q457" s="12">
        <v>10.199999999999998</v>
      </c>
      <c r="R457" s="5">
        <v>2014</v>
      </c>
      <c r="S457" s="12"/>
      <c r="U457" s="12" t="s">
        <v>1569</v>
      </c>
      <c r="W457" s="12" t="s">
        <v>1569</v>
      </c>
      <c r="Y457" s="12" t="s">
        <v>1569</v>
      </c>
      <c r="AA457" s="14" t="s">
        <v>1569</v>
      </c>
      <c r="AC457" s="14"/>
    </row>
    <row r="458" spans="1:29" ht="12.75" customHeight="1" x14ac:dyDescent="0.25">
      <c r="A458" s="5" t="s">
        <v>597</v>
      </c>
      <c r="B458" s="5" t="s">
        <v>9</v>
      </c>
      <c r="C458" s="5" t="s">
        <v>593</v>
      </c>
      <c r="D458" s="5" t="s">
        <v>360</v>
      </c>
      <c r="E458" s="5" t="s">
        <v>599</v>
      </c>
      <c r="F458" s="5" t="s">
        <v>598</v>
      </c>
      <c r="G458" s="5">
        <v>2</v>
      </c>
      <c r="H458" s="15">
        <v>2</v>
      </c>
      <c r="I458" s="4" t="s">
        <v>1972</v>
      </c>
      <c r="J458" s="15">
        <f t="shared" si="16"/>
        <v>2</v>
      </c>
      <c r="K458" s="15">
        <f t="shared" si="16"/>
        <v>2</v>
      </c>
      <c r="L458" s="4" t="str">
        <f t="shared" si="17"/>
        <v>Y</v>
      </c>
      <c r="M458" s="13">
        <v>0.71232876712328763</v>
      </c>
      <c r="N458" s="5">
        <v>2012</v>
      </c>
      <c r="O458" s="12">
        <v>50</v>
      </c>
      <c r="P458" s="5">
        <v>2012</v>
      </c>
      <c r="Q458" s="12">
        <v>8.6</v>
      </c>
      <c r="R458" s="5">
        <v>2012</v>
      </c>
      <c r="S458" s="12"/>
      <c r="U458" s="12" t="s">
        <v>1569</v>
      </c>
      <c r="W458" s="12" t="s">
        <v>1569</v>
      </c>
      <c r="Y458" s="12" t="s">
        <v>1569</v>
      </c>
      <c r="AA458" s="14" t="s">
        <v>1569</v>
      </c>
      <c r="AC458" s="14"/>
    </row>
    <row r="459" spans="1:29" ht="12.75" customHeight="1" x14ac:dyDescent="0.25">
      <c r="A459" s="5" t="s">
        <v>600</v>
      </c>
      <c r="B459" s="5" t="s">
        <v>9</v>
      </c>
      <c r="C459" s="5" t="s">
        <v>593</v>
      </c>
      <c r="D459" s="5" t="s">
        <v>360</v>
      </c>
      <c r="E459" s="5" t="s">
        <v>602</v>
      </c>
      <c r="F459" s="5" t="s">
        <v>601</v>
      </c>
      <c r="G459" s="5">
        <v>2</v>
      </c>
      <c r="H459" s="15">
        <v>2</v>
      </c>
      <c r="I459" s="4" t="s">
        <v>1973</v>
      </c>
      <c r="J459" s="15">
        <f t="shared" si="16"/>
        <v>2</v>
      </c>
      <c r="K459" s="15">
        <f t="shared" si="16"/>
        <v>2</v>
      </c>
      <c r="L459" s="4" t="str">
        <f t="shared" si="17"/>
        <v>Y</v>
      </c>
      <c r="M459" s="13">
        <v>0.65753424657533777</v>
      </c>
      <c r="N459" s="5">
        <v>2012</v>
      </c>
      <c r="O459" s="12" t="s">
        <v>1569</v>
      </c>
      <c r="Q459" s="12">
        <v>9.1</v>
      </c>
      <c r="R459" s="5">
        <v>2012</v>
      </c>
      <c r="S459" s="12"/>
      <c r="U459" s="12" t="s">
        <v>1569</v>
      </c>
      <c r="W459" s="12" t="s">
        <v>1569</v>
      </c>
      <c r="Y459" s="12" t="s">
        <v>1569</v>
      </c>
      <c r="AA459" s="14" t="s">
        <v>1569</v>
      </c>
      <c r="AC459" s="14"/>
    </row>
    <row r="460" spans="1:29" ht="12.75" customHeight="1" x14ac:dyDescent="0.25">
      <c r="A460" s="5" t="s">
        <v>603</v>
      </c>
      <c r="B460" s="5" t="s">
        <v>9</v>
      </c>
      <c r="C460" s="5" t="s">
        <v>593</v>
      </c>
      <c r="D460" s="5" t="s">
        <v>360</v>
      </c>
      <c r="E460" s="5" t="s">
        <v>605</v>
      </c>
      <c r="F460" s="5" t="s">
        <v>604</v>
      </c>
      <c r="G460" s="5">
        <v>2</v>
      </c>
      <c r="H460" s="15">
        <v>2</v>
      </c>
      <c r="I460" s="4" t="s">
        <v>1971</v>
      </c>
      <c r="J460" s="15">
        <f t="shared" si="16"/>
        <v>1</v>
      </c>
      <c r="K460" s="15">
        <f t="shared" si="16"/>
        <v>2</v>
      </c>
      <c r="L460" s="4" t="str">
        <f t="shared" si="17"/>
        <v>Y</v>
      </c>
      <c r="M460" s="13">
        <v>0.76712328767123272</v>
      </c>
      <c r="N460" s="5">
        <v>2012</v>
      </c>
      <c r="O460" s="12" t="s">
        <v>1569</v>
      </c>
      <c r="Q460" s="12">
        <v>11</v>
      </c>
      <c r="R460" s="5">
        <v>2012</v>
      </c>
      <c r="S460" s="12"/>
      <c r="U460" s="12" t="s">
        <v>1569</v>
      </c>
      <c r="W460" s="12" t="s">
        <v>1569</v>
      </c>
      <c r="Y460" s="12" t="s">
        <v>1569</v>
      </c>
      <c r="AA460" s="14" t="s">
        <v>1569</v>
      </c>
      <c r="AC460" s="14"/>
    </row>
    <row r="461" spans="1:29" ht="12.75" customHeight="1" x14ac:dyDescent="0.25">
      <c r="A461" s="5" t="s">
        <v>606</v>
      </c>
      <c r="B461" s="5" t="s">
        <v>9</v>
      </c>
      <c r="C461" s="5" t="s">
        <v>593</v>
      </c>
      <c r="D461" s="5" t="s">
        <v>360</v>
      </c>
      <c r="E461" s="5" t="s">
        <v>608</v>
      </c>
      <c r="F461" s="5" t="s">
        <v>607</v>
      </c>
      <c r="G461" s="5">
        <v>2</v>
      </c>
      <c r="H461" s="15">
        <v>3</v>
      </c>
      <c r="I461" s="4" t="s">
        <v>1974</v>
      </c>
      <c r="J461" s="15">
        <f t="shared" si="16"/>
        <v>1</v>
      </c>
      <c r="K461" s="15">
        <f t="shared" si="16"/>
        <v>2</v>
      </c>
      <c r="L461" s="4" t="str">
        <f t="shared" si="17"/>
        <v>Y</v>
      </c>
      <c r="M461" s="13" t="s">
        <v>1569</v>
      </c>
      <c r="O461" s="12" t="s">
        <v>1569</v>
      </c>
      <c r="Q461" s="12">
        <v>7.0000000000000009</v>
      </c>
      <c r="S461" s="12"/>
      <c r="U461" s="12" t="s">
        <v>1569</v>
      </c>
      <c r="W461" s="12" t="s">
        <v>1569</v>
      </c>
      <c r="Y461" s="12" t="s">
        <v>1569</v>
      </c>
      <c r="AA461" s="14" t="s">
        <v>1569</v>
      </c>
      <c r="AC461" s="14"/>
    </row>
    <row r="462" spans="1:29" ht="12.75" customHeight="1" x14ac:dyDescent="0.25">
      <c r="A462" s="5" t="s">
        <v>611</v>
      </c>
      <c r="B462" s="5" t="s">
        <v>9</v>
      </c>
      <c r="C462" s="5" t="s">
        <v>593</v>
      </c>
      <c r="D462" s="5" t="s">
        <v>360</v>
      </c>
      <c r="E462" s="5" t="s">
        <v>613</v>
      </c>
      <c r="F462" s="5" t="s">
        <v>612</v>
      </c>
      <c r="G462" s="5">
        <v>2</v>
      </c>
      <c r="H462" s="15">
        <v>3</v>
      </c>
      <c r="I462" s="4" t="s">
        <v>1974</v>
      </c>
      <c r="J462" s="15">
        <f t="shared" si="16"/>
        <v>1</v>
      </c>
      <c r="K462" s="15">
        <f t="shared" si="16"/>
        <v>2</v>
      </c>
      <c r="L462" s="4" t="str">
        <f t="shared" si="17"/>
        <v>Y</v>
      </c>
      <c r="M462" s="13" t="s">
        <v>1569</v>
      </c>
      <c r="O462" s="12" t="s">
        <v>1569</v>
      </c>
      <c r="Q462" s="12">
        <v>40</v>
      </c>
      <c r="S462" s="12"/>
      <c r="U462" s="12" t="s">
        <v>1569</v>
      </c>
      <c r="W462" s="12" t="s">
        <v>1569</v>
      </c>
      <c r="Y462" s="12" t="s">
        <v>1569</v>
      </c>
      <c r="AA462" s="14" t="s">
        <v>1569</v>
      </c>
      <c r="AC462" s="14"/>
    </row>
    <row r="463" spans="1:29" ht="12.75" customHeight="1" x14ac:dyDescent="0.25">
      <c r="A463" s="5" t="s">
        <v>614</v>
      </c>
      <c r="B463" s="5" t="s">
        <v>9</v>
      </c>
      <c r="C463" s="5" t="s">
        <v>593</v>
      </c>
      <c r="D463" s="5" t="s">
        <v>360</v>
      </c>
      <c r="E463" s="5" t="s">
        <v>1596</v>
      </c>
      <c r="F463" s="5" t="s">
        <v>615</v>
      </c>
      <c r="G463" s="5">
        <v>2</v>
      </c>
      <c r="H463" s="15">
        <v>3</v>
      </c>
      <c r="I463" s="4" t="s">
        <v>1976</v>
      </c>
      <c r="J463" s="15">
        <f t="shared" si="16"/>
        <v>1</v>
      </c>
      <c r="K463" s="15">
        <f t="shared" si="16"/>
        <v>2</v>
      </c>
      <c r="L463" s="4" t="str">
        <f t="shared" si="17"/>
        <v>Y</v>
      </c>
      <c r="M463" s="13" t="s">
        <v>1569</v>
      </c>
      <c r="O463" s="12" t="s">
        <v>1569</v>
      </c>
      <c r="Q463" s="12">
        <v>23</v>
      </c>
      <c r="S463" s="12"/>
      <c r="U463" s="12" t="s">
        <v>1569</v>
      </c>
      <c r="W463" s="12" t="s">
        <v>1569</v>
      </c>
      <c r="Y463" s="12" t="s">
        <v>1569</v>
      </c>
      <c r="AA463" s="14" t="s">
        <v>1569</v>
      </c>
      <c r="AC463" s="14"/>
    </row>
    <row r="464" spans="1:29" ht="12.75" customHeight="1" x14ac:dyDescent="0.25">
      <c r="A464" s="5" t="s">
        <v>1977</v>
      </c>
      <c r="B464" s="5" t="s">
        <v>1046</v>
      </c>
      <c r="C464" s="5" t="s">
        <v>1045</v>
      </c>
      <c r="D464" s="5" t="s">
        <v>1038</v>
      </c>
      <c r="E464" s="5" t="s">
        <v>2128</v>
      </c>
      <c r="F464" s="5" t="s">
        <v>2226</v>
      </c>
      <c r="G464" s="5">
        <v>1</v>
      </c>
      <c r="H464" s="5">
        <v>1</v>
      </c>
      <c r="I464" s="5" t="s">
        <v>2307</v>
      </c>
      <c r="J464" s="8">
        <f t="shared" si="16"/>
        <v>1</v>
      </c>
      <c r="K464" s="15">
        <f t="shared" si="16"/>
        <v>1</v>
      </c>
      <c r="L464" s="4" t="str">
        <f t="shared" si="17"/>
        <v/>
      </c>
      <c r="M464" s="13">
        <v>0.49959709911361805</v>
      </c>
      <c r="N464" s="5">
        <v>2017</v>
      </c>
      <c r="O464" s="12">
        <v>12</v>
      </c>
      <c r="P464" s="5">
        <v>2015</v>
      </c>
      <c r="Q464" s="12"/>
      <c r="S464" s="12"/>
      <c r="U464" s="12">
        <v>1.0909090665253727</v>
      </c>
      <c r="V464" s="5">
        <v>2015</v>
      </c>
      <c r="W464" s="12">
        <v>0</v>
      </c>
      <c r="X464" s="5">
        <v>2015</v>
      </c>
      <c r="Y464" s="12">
        <v>0</v>
      </c>
      <c r="Z464" s="5">
        <v>2015</v>
      </c>
      <c r="AA464" s="14">
        <v>43.90243721926344</v>
      </c>
      <c r="AB464" s="5">
        <v>2015</v>
      </c>
      <c r="AC464" s="14"/>
    </row>
    <row r="465" spans="1:29" ht="12.75" customHeight="1" x14ac:dyDescent="0.25">
      <c r="A465" s="5" t="s">
        <v>1978</v>
      </c>
      <c r="B465" s="5" t="s">
        <v>1046</v>
      </c>
      <c r="C465" s="5" t="s">
        <v>1045</v>
      </c>
      <c r="D465" s="5" t="s">
        <v>1038</v>
      </c>
      <c r="E465" s="5" t="s">
        <v>2129</v>
      </c>
      <c r="F465" s="5" t="s">
        <v>2227</v>
      </c>
      <c r="G465" s="5">
        <v>1</v>
      </c>
      <c r="H465" s="5">
        <v>1</v>
      </c>
      <c r="I465" s="5" t="s">
        <v>2308</v>
      </c>
      <c r="J465" s="8">
        <f t="shared" si="16"/>
        <v>1</v>
      </c>
      <c r="K465" s="15">
        <f t="shared" si="16"/>
        <v>1</v>
      </c>
      <c r="L465" s="4" t="str">
        <f t="shared" si="17"/>
        <v/>
      </c>
      <c r="M465" s="13">
        <v>0.75251141552511425</v>
      </c>
      <c r="N465" s="5">
        <v>2017</v>
      </c>
      <c r="O465" s="12">
        <v>100</v>
      </c>
      <c r="P465" s="5">
        <v>2017</v>
      </c>
      <c r="Q465" s="12"/>
      <c r="S465" s="12"/>
      <c r="U465" s="12">
        <v>1</v>
      </c>
      <c r="V465" s="5">
        <v>2015</v>
      </c>
      <c r="W465" s="12">
        <v>0</v>
      </c>
      <c r="X465" s="5">
        <v>2015</v>
      </c>
      <c r="Y465" s="12">
        <v>0</v>
      </c>
      <c r="Z465" s="5">
        <v>2015</v>
      </c>
      <c r="AA465" s="14">
        <v>43.902439024390247</v>
      </c>
      <c r="AB465" s="5">
        <v>2015</v>
      </c>
      <c r="AC465" s="14"/>
    </row>
    <row r="466" spans="1:29" ht="12.75" customHeight="1" x14ac:dyDescent="0.25">
      <c r="A466" s="5" t="s">
        <v>1979</v>
      </c>
      <c r="B466" s="5" t="s">
        <v>1046</v>
      </c>
      <c r="C466" s="5" t="s">
        <v>1045</v>
      </c>
      <c r="D466" s="5" t="s">
        <v>1038</v>
      </c>
      <c r="E466" s="5" t="s">
        <v>1047</v>
      </c>
      <c r="F466" s="5" t="s">
        <v>1044</v>
      </c>
      <c r="G466" s="5">
        <v>1</v>
      </c>
      <c r="H466" s="5">
        <v>1</v>
      </c>
      <c r="I466" s="5" t="s">
        <v>2309</v>
      </c>
      <c r="J466" s="8">
        <f t="shared" si="16"/>
        <v>2</v>
      </c>
      <c r="K466" s="15">
        <f t="shared" si="16"/>
        <v>2</v>
      </c>
      <c r="L466" s="4" t="str">
        <f t="shared" si="17"/>
        <v>Y</v>
      </c>
      <c r="M466" s="13">
        <v>0.9403924472417623</v>
      </c>
      <c r="N466" s="5">
        <v>2017</v>
      </c>
      <c r="O466" s="12">
        <v>100</v>
      </c>
      <c r="P466" s="5">
        <v>2017</v>
      </c>
      <c r="Q466" s="12"/>
      <c r="S466" s="12"/>
      <c r="U466" s="12">
        <v>1</v>
      </c>
      <c r="V466" s="5">
        <v>2015</v>
      </c>
      <c r="W466" s="12">
        <v>0</v>
      </c>
      <c r="X466" s="5">
        <v>2015</v>
      </c>
      <c r="Y466" s="12">
        <v>0</v>
      </c>
      <c r="Z466" s="5">
        <v>2015</v>
      </c>
      <c r="AA466" s="14">
        <v>43.902439024390247</v>
      </c>
      <c r="AB466" s="5">
        <v>2015</v>
      </c>
      <c r="AC466" s="14"/>
    </row>
    <row r="467" spans="1:29" ht="12.75" customHeight="1" x14ac:dyDescent="0.25">
      <c r="A467" s="5" t="s">
        <v>1980</v>
      </c>
      <c r="B467" s="5" t="s">
        <v>1046</v>
      </c>
      <c r="C467" s="5" t="s">
        <v>1045</v>
      </c>
      <c r="D467" s="5" t="s">
        <v>1038</v>
      </c>
      <c r="E467" s="5" t="s">
        <v>2130</v>
      </c>
      <c r="F467" s="5" t="s">
        <v>2228</v>
      </c>
      <c r="G467" s="5">
        <v>1</v>
      </c>
      <c r="H467" s="5">
        <v>1</v>
      </c>
      <c r="I467" s="5" t="s">
        <v>2308</v>
      </c>
      <c r="J467" s="8">
        <f t="shared" si="16"/>
        <v>1</v>
      </c>
      <c r="K467" s="15">
        <f t="shared" si="16"/>
        <v>1</v>
      </c>
      <c r="L467" s="4" t="str">
        <f t="shared" si="17"/>
        <v/>
      </c>
      <c r="M467" s="13">
        <v>0.85485440526985557</v>
      </c>
      <c r="N467" s="5">
        <v>2017</v>
      </c>
      <c r="O467" s="12">
        <v>70</v>
      </c>
      <c r="P467" s="5">
        <v>2015</v>
      </c>
      <c r="Q467" s="12"/>
      <c r="S467" s="12"/>
      <c r="U467" s="12">
        <v>0.99999998745165275</v>
      </c>
      <c r="V467" s="5">
        <v>2015</v>
      </c>
      <c r="W467" s="12">
        <v>0</v>
      </c>
      <c r="X467" s="5">
        <v>2015</v>
      </c>
      <c r="Y467" s="12">
        <v>0</v>
      </c>
      <c r="Z467" s="5">
        <v>2015</v>
      </c>
      <c r="AA467" s="14">
        <v>43.910256410256409</v>
      </c>
      <c r="AB467" s="5">
        <v>2015</v>
      </c>
      <c r="AC467" s="14"/>
    </row>
    <row r="468" spans="1:29" ht="12.75" customHeight="1" x14ac:dyDescent="0.25">
      <c r="A468" s="5" t="s">
        <v>1981</v>
      </c>
      <c r="B468" s="5" t="s">
        <v>1046</v>
      </c>
      <c r="C468" s="5" t="s">
        <v>1045</v>
      </c>
      <c r="D468" s="5" t="s">
        <v>1038</v>
      </c>
      <c r="E468" s="5" t="s">
        <v>2131</v>
      </c>
      <c r="F468" s="5" t="s">
        <v>2229</v>
      </c>
      <c r="G468" s="5">
        <v>1</v>
      </c>
      <c r="H468" s="5">
        <v>1</v>
      </c>
      <c r="I468" s="5" t="s">
        <v>2310</v>
      </c>
      <c r="J468" s="8">
        <f t="shared" si="16"/>
        <v>1</v>
      </c>
      <c r="K468" s="15">
        <f t="shared" si="16"/>
        <v>1</v>
      </c>
      <c r="L468" s="4" t="str">
        <f t="shared" si="17"/>
        <v/>
      </c>
      <c r="M468" s="13">
        <v>0.80175532230326751</v>
      </c>
      <c r="N468" s="5">
        <v>2017</v>
      </c>
      <c r="O468" s="12">
        <v>80</v>
      </c>
      <c r="P468" s="5">
        <v>2015</v>
      </c>
      <c r="Q468" s="12"/>
      <c r="S468" s="12"/>
      <c r="U468" s="12">
        <v>0.99999997402443574</v>
      </c>
      <c r="V468" s="5">
        <v>2015</v>
      </c>
      <c r="W468" s="12">
        <v>0</v>
      </c>
      <c r="X468" s="5">
        <v>2015</v>
      </c>
      <c r="Y468" s="12">
        <v>0</v>
      </c>
      <c r="Z468" s="5">
        <v>2015</v>
      </c>
      <c r="AA468" s="14">
        <v>44.075829383886258</v>
      </c>
      <c r="AB468" s="5">
        <v>2015</v>
      </c>
      <c r="AC468" s="14"/>
    </row>
    <row r="469" spans="1:29" ht="12.75" customHeight="1" x14ac:dyDescent="0.25">
      <c r="A469" s="5" t="s">
        <v>1982</v>
      </c>
      <c r="B469" s="5" t="s">
        <v>1058</v>
      </c>
      <c r="C469" s="5" t="s">
        <v>1057</v>
      </c>
      <c r="D469" s="5" t="s">
        <v>1038</v>
      </c>
      <c r="E469" s="5" t="s">
        <v>2132</v>
      </c>
      <c r="F469" s="5" t="s">
        <v>2230</v>
      </c>
      <c r="G469" s="5">
        <v>2</v>
      </c>
      <c r="H469" s="5">
        <v>1</v>
      </c>
      <c r="I469" s="5" t="s">
        <v>2311</v>
      </c>
      <c r="J469" s="8">
        <f t="shared" si="16"/>
        <v>1</v>
      </c>
      <c r="K469" s="15">
        <f t="shared" si="16"/>
        <v>1</v>
      </c>
      <c r="L469" s="4" t="str">
        <f t="shared" si="17"/>
        <v/>
      </c>
      <c r="M469" s="13" t="s">
        <v>1569</v>
      </c>
      <c r="N469" s="5" t="s">
        <v>1569</v>
      </c>
      <c r="O469" s="12">
        <v>91.900001525878906</v>
      </c>
      <c r="P469" s="5">
        <v>2010</v>
      </c>
      <c r="Q469" s="12"/>
      <c r="S469" s="12"/>
      <c r="U469" s="12" t="s">
        <v>1569</v>
      </c>
      <c r="V469" s="5" t="s">
        <v>1569</v>
      </c>
      <c r="W469" s="12" t="s">
        <v>1569</v>
      </c>
      <c r="X469" s="5" t="s">
        <v>1569</v>
      </c>
      <c r="Y469" s="12" t="s">
        <v>1569</v>
      </c>
      <c r="Z469" s="5" t="s">
        <v>1569</v>
      </c>
      <c r="AA469" s="14" t="s">
        <v>1569</v>
      </c>
      <c r="AB469" s="5" t="s">
        <v>1569</v>
      </c>
      <c r="AC469" s="14"/>
    </row>
    <row r="470" spans="1:29" ht="12.75" customHeight="1" x14ac:dyDescent="0.25">
      <c r="A470" s="5" t="s">
        <v>1983</v>
      </c>
      <c r="B470" s="5" t="s">
        <v>1058</v>
      </c>
      <c r="C470" s="5" t="s">
        <v>1057</v>
      </c>
      <c r="D470" s="5" t="s">
        <v>1038</v>
      </c>
      <c r="E470" s="5" t="s">
        <v>2133</v>
      </c>
      <c r="F470" s="5" t="s">
        <v>2231</v>
      </c>
      <c r="G470" s="5">
        <v>1</v>
      </c>
      <c r="H470" s="5">
        <v>1</v>
      </c>
      <c r="I470" s="5" t="s">
        <v>2312</v>
      </c>
      <c r="J470" s="8">
        <f t="shared" si="16"/>
        <v>1</v>
      </c>
      <c r="K470" s="15">
        <f t="shared" si="16"/>
        <v>1</v>
      </c>
      <c r="L470" s="4" t="str">
        <f t="shared" si="17"/>
        <v/>
      </c>
      <c r="M470" s="13" t="s">
        <v>1569</v>
      </c>
      <c r="N470" s="5" t="s">
        <v>1569</v>
      </c>
      <c r="O470" s="12">
        <v>93</v>
      </c>
      <c r="P470" s="5">
        <v>2010</v>
      </c>
      <c r="Q470" s="12"/>
      <c r="S470" s="12"/>
      <c r="U470" s="12" t="s">
        <v>1569</v>
      </c>
      <c r="V470" s="5" t="s">
        <v>1569</v>
      </c>
      <c r="W470" s="12" t="s">
        <v>1569</v>
      </c>
      <c r="X470" s="5" t="s">
        <v>1569</v>
      </c>
      <c r="Y470" s="12" t="s">
        <v>1569</v>
      </c>
      <c r="Z470" s="5" t="s">
        <v>1569</v>
      </c>
      <c r="AA470" s="14" t="s">
        <v>1569</v>
      </c>
      <c r="AB470" s="5" t="s">
        <v>1569</v>
      </c>
      <c r="AC470" s="14"/>
    </row>
    <row r="471" spans="1:29" ht="12.75" customHeight="1" x14ac:dyDescent="0.25">
      <c r="A471" s="5" t="s">
        <v>1984</v>
      </c>
      <c r="B471" s="5" t="s">
        <v>1058</v>
      </c>
      <c r="C471" s="5" t="s">
        <v>1057</v>
      </c>
      <c r="D471" s="5" t="s">
        <v>1038</v>
      </c>
      <c r="E471" s="5" t="s">
        <v>2134</v>
      </c>
      <c r="F471" s="5" t="s">
        <v>2232</v>
      </c>
      <c r="G471" s="5">
        <v>1</v>
      </c>
      <c r="H471" s="5">
        <v>1</v>
      </c>
      <c r="I471" s="5" t="s">
        <v>2313</v>
      </c>
      <c r="J471" s="8">
        <f t="shared" si="16"/>
        <v>1</v>
      </c>
      <c r="K471" s="15">
        <f t="shared" si="16"/>
        <v>1</v>
      </c>
      <c r="L471" s="4" t="s">
        <v>2678</v>
      </c>
      <c r="M471" s="13" t="s">
        <v>1569</v>
      </c>
      <c r="N471" s="5" t="s">
        <v>1569</v>
      </c>
      <c r="O471" s="12">
        <v>97.699996948242202</v>
      </c>
      <c r="P471" s="5">
        <v>2010</v>
      </c>
      <c r="Q471" s="12"/>
      <c r="S471" s="12"/>
      <c r="U471" s="12" t="s">
        <v>1569</v>
      </c>
      <c r="V471" s="5" t="s">
        <v>1569</v>
      </c>
      <c r="W471" s="12" t="s">
        <v>1569</v>
      </c>
      <c r="X471" s="5" t="s">
        <v>1569</v>
      </c>
      <c r="Y471" s="12" t="s">
        <v>1569</v>
      </c>
      <c r="Z471" s="5" t="s">
        <v>1569</v>
      </c>
      <c r="AA471" s="14" t="s">
        <v>1569</v>
      </c>
      <c r="AB471" s="5" t="s">
        <v>1569</v>
      </c>
      <c r="AC471" s="14"/>
    </row>
    <row r="472" spans="1:29" ht="12.75" customHeight="1" x14ac:dyDescent="0.25">
      <c r="A472" s="5" t="s">
        <v>1985</v>
      </c>
      <c r="B472" s="5" t="s">
        <v>1067</v>
      </c>
      <c r="C472" s="5" t="s">
        <v>1066</v>
      </c>
      <c r="D472" s="5" t="s">
        <v>1038</v>
      </c>
      <c r="E472" s="5" t="s">
        <v>2135</v>
      </c>
      <c r="F472" s="5" t="s">
        <v>2233</v>
      </c>
      <c r="G472" s="5">
        <v>1</v>
      </c>
      <c r="H472" s="5">
        <v>2</v>
      </c>
      <c r="I472" s="5" t="s">
        <v>2314</v>
      </c>
      <c r="J472" s="8">
        <f t="shared" si="16"/>
        <v>1</v>
      </c>
      <c r="K472" s="15">
        <f t="shared" si="16"/>
        <v>1</v>
      </c>
      <c r="L472" s="4" t="str">
        <f t="shared" si="17"/>
        <v/>
      </c>
      <c r="M472" s="13">
        <v>0.25760698266456544</v>
      </c>
      <c r="N472" s="5">
        <v>2019</v>
      </c>
      <c r="O472" s="12">
        <v>100</v>
      </c>
      <c r="P472" s="5">
        <v>2019</v>
      </c>
      <c r="Q472" s="12"/>
      <c r="S472" s="12"/>
      <c r="U472" s="12">
        <v>0</v>
      </c>
      <c r="V472" s="5">
        <v>2019</v>
      </c>
      <c r="W472" s="12">
        <v>0</v>
      </c>
      <c r="X472" s="5">
        <v>2019</v>
      </c>
      <c r="Y472" s="12">
        <v>0</v>
      </c>
      <c r="Z472" s="5">
        <v>2019</v>
      </c>
      <c r="AA472" s="14">
        <v>100</v>
      </c>
      <c r="AB472" s="5">
        <v>2019</v>
      </c>
      <c r="AC472" s="14"/>
    </row>
    <row r="473" spans="1:29" ht="12.75" customHeight="1" x14ac:dyDescent="0.25">
      <c r="A473" s="5" t="s">
        <v>1986</v>
      </c>
      <c r="B473" s="5" t="s">
        <v>1067</v>
      </c>
      <c r="C473" s="5" t="s">
        <v>1066</v>
      </c>
      <c r="D473" s="5" t="s">
        <v>35</v>
      </c>
      <c r="E473" s="5" t="s">
        <v>1068</v>
      </c>
      <c r="F473" s="5" t="s">
        <v>2234</v>
      </c>
      <c r="G473" s="5">
        <v>1</v>
      </c>
      <c r="H473" s="5">
        <v>2</v>
      </c>
      <c r="I473" s="5" t="s">
        <v>2315</v>
      </c>
      <c r="J473" s="8">
        <f t="shared" si="16"/>
        <v>1</v>
      </c>
      <c r="K473" s="15">
        <f t="shared" si="16"/>
        <v>1</v>
      </c>
      <c r="L473" s="4" t="str">
        <f t="shared" si="17"/>
        <v/>
      </c>
      <c r="M473" s="13">
        <v>0.16198893278143675</v>
      </c>
      <c r="N473" s="5">
        <v>2019</v>
      </c>
      <c r="O473" s="12">
        <v>100</v>
      </c>
      <c r="P473" s="5">
        <v>2019</v>
      </c>
      <c r="Q473" s="12"/>
      <c r="S473" s="12"/>
      <c r="U473" s="12">
        <v>0</v>
      </c>
      <c r="V473" s="5">
        <v>2019</v>
      </c>
      <c r="W473" s="12">
        <v>0</v>
      </c>
      <c r="X473" s="5">
        <v>2019</v>
      </c>
      <c r="Y473" s="12">
        <v>0</v>
      </c>
      <c r="Z473" s="5">
        <v>2019</v>
      </c>
      <c r="AA473" s="14">
        <v>100</v>
      </c>
      <c r="AB473" s="5">
        <v>2019</v>
      </c>
      <c r="AC473" s="14"/>
    </row>
    <row r="474" spans="1:29" ht="12.75" customHeight="1" x14ac:dyDescent="0.25">
      <c r="A474" s="5" t="s">
        <v>1987</v>
      </c>
      <c r="B474" s="5" t="s">
        <v>1067</v>
      </c>
      <c r="C474" s="5" t="s">
        <v>1066</v>
      </c>
      <c r="D474" s="5" t="s">
        <v>35</v>
      </c>
      <c r="E474" s="5" t="s">
        <v>2136</v>
      </c>
      <c r="F474" s="5" t="s">
        <v>2235</v>
      </c>
      <c r="G474" s="5">
        <v>1</v>
      </c>
      <c r="H474" s="5">
        <v>1</v>
      </c>
      <c r="I474" s="5" t="s">
        <v>2316</v>
      </c>
      <c r="J474" s="8">
        <f t="shared" si="16"/>
        <v>1</v>
      </c>
      <c r="K474" s="15">
        <f t="shared" si="16"/>
        <v>1</v>
      </c>
      <c r="L474" s="4" t="str">
        <f t="shared" si="17"/>
        <v/>
      </c>
      <c r="M474" s="13">
        <v>0.81869236899024789</v>
      </c>
      <c r="N474" s="5">
        <v>2019</v>
      </c>
      <c r="O474" s="12">
        <v>100</v>
      </c>
      <c r="P474" s="5">
        <v>2019</v>
      </c>
      <c r="Q474" s="12"/>
      <c r="S474" s="12"/>
      <c r="U474" s="12">
        <v>0</v>
      </c>
      <c r="V474" s="5">
        <v>2019</v>
      </c>
      <c r="W474" s="12">
        <v>0</v>
      </c>
      <c r="X474" s="5">
        <v>2019</v>
      </c>
      <c r="Y474" s="12">
        <v>0</v>
      </c>
      <c r="Z474" s="5">
        <v>2019</v>
      </c>
      <c r="AA474" s="14">
        <v>100</v>
      </c>
      <c r="AB474" s="5">
        <v>2019</v>
      </c>
      <c r="AC474" s="14"/>
    </row>
    <row r="475" spans="1:29" ht="12.75" customHeight="1" x14ac:dyDescent="0.25">
      <c r="A475" s="5" t="s">
        <v>1988</v>
      </c>
      <c r="B475" s="5" t="s">
        <v>1074</v>
      </c>
      <c r="C475" s="5" t="s">
        <v>1073</v>
      </c>
      <c r="D475" s="5" t="s">
        <v>1038</v>
      </c>
      <c r="E475" s="5" t="s">
        <v>1075</v>
      </c>
      <c r="F475" s="5" t="s">
        <v>1072</v>
      </c>
      <c r="G475" s="5">
        <v>2</v>
      </c>
      <c r="H475" s="5">
        <v>1</v>
      </c>
      <c r="I475" s="5" t="s">
        <v>2317</v>
      </c>
      <c r="J475" s="8">
        <f t="shared" si="16"/>
        <v>2</v>
      </c>
      <c r="K475" s="15">
        <f t="shared" si="16"/>
        <v>2</v>
      </c>
      <c r="L475" s="4" t="str">
        <f t="shared" si="17"/>
        <v>Y</v>
      </c>
      <c r="M475" s="13" t="s">
        <v>1569</v>
      </c>
      <c r="N475" s="5" t="s">
        <v>1569</v>
      </c>
      <c r="O475" s="12" t="s">
        <v>1569</v>
      </c>
      <c r="P475" s="5" t="s">
        <v>1569</v>
      </c>
      <c r="Q475" s="12"/>
      <c r="S475" s="12"/>
      <c r="U475" s="12">
        <v>6.2758051197357556</v>
      </c>
      <c r="V475" s="5">
        <v>2019</v>
      </c>
      <c r="W475" s="12">
        <v>0</v>
      </c>
      <c r="X475" s="5">
        <v>2019</v>
      </c>
      <c r="Y475" s="12">
        <v>44.756399669694467</v>
      </c>
      <c r="Z475" s="5">
        <v>2019</v>
      </c>
      <c r="AA475" s="14">
        <v>42.158516020236085</v>
      </c>
      <c r="AB475" s="5">
        <v>2019</v>
      </c>
      <c r="AC475" s="14"/>
    </row>
    <row r="476" spans="1:29" ht="12.75" customHeight="1" x14ac:dyDescent="0.25">
      <c r="A476" s="5" t="s">
        <v>1989</v>
      </c>
      <c r="B476" s="5" t="s">
        <v>1074</v>
      </c>
      <c r="C476" s="5" t="s">
        <v>1073</v>
      </c>
      <c r="D476" s="5" t="s">
        <v>1038</v>
      </c>
      <c r="E476" s="5" t="s">
        <v>2137</v>
      </c>
      <c r="F476" s="5" t="s">
        <v>2236</v>
      </c>
      <c r="G476" s="5">
        <v>2</v>
      </c>
      <c r="H476" s="5">
        <v>1</v>
      </c>
      <c r="I476" s="5" t="s">
        <v>2318</v>
      </c>
      <c r="J476" s="8">
        <f t="shared" si="16"/>
        <v>1</v>
      </c>
      <c r="K476" s="15">
        <f t="shared" si="16"/>
        <v>1</v>
      </c>
      <c r="L476" s="4" t="str">
        <f t="shared" si="17"/>
        <v/>
      </c>
      <c r="M476" s="13" t="s">
        <v>1569</v>
      </c>
      <c r="N476" s="5" t="s">
        <v>1569</v>
      </c>
      <c r="O476" s="12" t="s">
        <v>1569</v>
      </c>
      <c r="P476" s="5" t="s">
        <v>1569</v>
      </c>
      <c r="Q476" s="12"/>
      <c r="S476" s="12"/>
      <c r="U476" s="12">
        <v>0</v>
      </c>
      <c r="V476" s="5">
        <v>2017</v>
      </c>
      <c r="W476" s="12">
        <v>0</v>
      </c>
      <c r="X476" s="5">
        <v>2017</v>
      </c>
      <c r="Y476" s="12">
        <v>0</v>
      </c>
      <c r="Z476" s="5">
        <v>2017</v>
      </c>
      <c r="AA476" s="14">
        <v>0</v>
      </c>
      <c r="AB476" s="5">
        <v>2017</v>
      </c>
      <c r="AC476" s="14"/>
    </row>
    <row r="477" spans="1:29" ht="12.75" customHeight="1" x14ac:dyDescent="0.25">
      <c r="A477" s="5" t="s">
        <v>1990</v>
      </c>
      <c r="B477" s="5" t="s">
        <v>1074</v>
      </c>
      <c r="C477" s="5" t="s">
        <v>1073</v>
      </c>
      <c r="D477" s="5" t="s">
        <v>1038</v>
      </c>
      <c r="E477" s="5" t="s">
        <v>2138</v>
      </c>
      <c r="F477" s="5" t="s">
        <v>2237</v>
      </c>
      <c r="G477" s="5">
        <v>2</v>
      </c>
      <c r="H477" s="5">
        <v>1</v>
      </c>
      <c r="I477" s="5" t="s">
        <v>2319</v>
      </c>
      <c r="J477" s="8">
        <f t="shared" si="16"/>
        <v>1</v>
      </c>
      <c r="K477" s="15">
        <f t="shared" si="16"/>
        <v>1</v>
      </c>
      <c r="L477" s="4" t="str">
        <f t="shared" si="17"/>
        <v/>
      </c>
      <c r="M477" s="13" t="s">
        <v>1569</v>
      </c>
      <c r="N477" s="5" t="s">
        <v>1569</v>
      </c>
      <c r="O477" s="12" t="s">
        <v>1569</v>
      </c>
      <c r="P477" s="5" t="s">
        <v>1569</v>
      </c>
      <c r="Q477" s="12"/>
      <c r="S477" s="12"/>
      <c r="U477" s="12">
        <v>0</v>
      </c>
      <c r="V477" s="5">
        <v>2017</v>
      </c>
      <c r="W477" s="12">
        <v>0</v>
      </c>
      <c r="X477" s="5">
        <v>2017</v>
      </c>
      <c r="Y477" s="12">
        <v>0</v>
      </c>
      <c r="Z477" s="5">
        <v>2017</v>
      </c>
      <c r="AA477" s="14">
        <v>0</v>
      </c>
      <c r="AB477" s="5">
        <v>2017</v>
      </c>
      <c r="AC477" s="14"/>
    </row>
    <row r="478" spans="1:29" ht="12.75" customHeight="1" x14ac:dyDescent="0.25">
      <c r="A478" s="5" t="s">
        <v>1991</v>
      </c>
      <c r="B478" s="5" t="s">
        <v>1079</v>
      </c>
      <c r="C478" s="5" t="s">
        <v>1078</v>
      </c>
      <c r="D478" s="5" t="s">
        <v>1038</v>
      </c>
      <c r="E478" s="5" t="s">
        <v>1083</v>
      </c>
      <c r="F478" s="5" t="s">
        <v>1082</v>
      </c>
      <c r="G478" s="5">
        <v>2</v>
      </c>
      <c r="H478" s="5">
        <v>1</v>
      </c>
      <c r="I478" s="5" t="s">
        <v>2320</v>
      </c>
      <c r="J478" s="8">
        <f t="shared" si="16"/>
        <v>2</v>
      </c>
      <c r="K478" s="15">
        <f t="shared" si="16"/>
        <v>2</v>
      </c>
      <c r="L478" s="4" t="str">
        <f t="shared" si="17"/>
        <v>Y</v>
      </c>
      <c r="M478" s="13">
        <v>1.0610261619128669</v>
      </c>
      <c r="N478" s="5">
        <v>2019</v>
      </c>
      <c r="O478" s="12">
        <v>100</v>
      </c>
      <c r="P478" s="5">
        <v>2019</v>
      </c>
      <c r="Q478" s="12"/>
      <c r="S478" s="12"/>
      <c r="U478" s="12">
        <v>0</v>
      </c>
      <c r="V478" s="5">
        <v>2019</v>
      </c>
      <c r="W478" s="12">
        <v>26.002587322121606</v>
      </c>
      <c r="X478" s="5">
        <v>2019</v>
      </c>
      <c r="Y478" s="12">
        <v>0</v>
      </c>
      <c r="Z478" s="5">
        <v>2019</v>
      </c>
      <c r="AA478" s="14">
        <v>100</v>
      </c>
      <c r="AB478" s="5">
        <v>2019</v>
      </c>
      <c r="AC478" s="14"/>
    </row>
    <row r="479" spans="1:29" ht="12.75" customHeight="1" x14ac:dyDescent="0.25">
      <c r="A479" s="5" t="s">
        <v>1992</v>
      </c>
      <c r="B479" s="5" t="s">
        <v>640</v>
      </c>
      <c r="C479" s="5" t="s">
        <v>639</v>
      </c>
      <c r="D479" s="5" t="s">
        <v>620</v>
      </c>
      <c r="E479" s="5" t="s">
        <v>641</v>
      </c>
      <c r="F479" s="5" t="s">
        <v>2238</v>
      </c>
      <c r="G479" s="5">
        <v>1</v>
      </c>
      <c r="H479" s="5">
        <v>3</v>
      </c>
      <c r="I479" s="5" t="s">
        <v>2321</v>
      </c>
      <c r="J479" s="8">
        <f t="shared" si="16"/>
        <v>2</v>
      </c>
      <c r="K479" s="15">
        <f t="shared" si="16"/>
        <v>1</v>
      </c>
      <c r="L479" s="4" t="str">
        <f t="shared" si="17"/>
        <v>Y</v>
      </c>
      <c r="M479" s="13">
        <v>2.3893032947869943</v>
      </c>
      <c r="N479" s="5">
        <v>2017</v>
      </c>
      <c r="O479" s="12">
        <v>80</v>
      </c>
      <c r="P479" s="5">
        <v>2019</v>
      </c>
      <c r="Q479" s="12"/>
      <c r="S479" s="12"/>
      <c r="U479" s="12">
        <v>10</v>
      </c>
      <c r="V479" s="5">
        <v>2017</v>
      </c>
      <c r="W479" s="12">
        <v>0</v>
      </c>
      <c r="X479" s="5">
        <v>2017</v>
      </c>
      <c r="Y479" s="12">
        <v>0</v>
      </c>
      <c r="Z479" s="5">
        <v>2017</v>
      </c>
      <c r="AA479" s="14">
        <v>0</v>
      </c>
      <c r="AB479" s="5">
        <v>2017</v>
      </c>
      <c r="AC479" s="14"/>
    </row>
    <row r="480" spans="1:29" ht="12.75" customHeight="1" x14ac:dyDescent="0.25">
      <c r="A480" s="5" t="s">
        <v>1993</v>
      </c>
      <c r="B480" s="5" t="s">
        <v>1095</v>
      </c>
      <c r="C480" s="5" t="s">
        <v>1094</v>
      </c>
      <c r="D480" s="5" t="s">
        <v>1038</v>
      </c>
      <c r="E480" s="5" t="s">
        <v>2139</v>
      </c>
      <c r="F480" s="5" t="s">
        <v>2239</v>
      </c>
      <c r="G480" s="5">
        <v>3</v>
      </c>
      <c r="H480" s="5">
        <v>1</v>
      </c>
      <c r="I480" s="5" t="s">
        <v>2322</v>
      </c>
      <c r="J480" s="8">
        <f t="shared" si="16"/>
        <v>1</v>
      </c>
      <c r="K480" s="15">
        <f t="shared" si="16"/>
        <v>1</v>
      </c>
      <c r="L480" s="4" t="str">
        <f t="shared" si="17"/>
        <v/>
      </c>
      <c r="M480" s="13">
        <v>0.69224667693296238</v>
      </c>
      <c r="N480" s="5">
        <v>2009</v>
      </c>
      <c r="O480" s="12">
        <v>85</v>
      </c>
      <c r="P480" s="5">
        <v>2009</v>
      </c>
      <c r="Q480" s="12"/>
      <c r="S480" s="12"/>
      <c r="U480" s="12">
        <v>4.0293042292418075</v>
      </c>
      <c r="V480" s="5">
        <v>2009</v>
      </c>
      <c r="W480" s="12">
        <v>0</v>
      </c>
      <c r="X480" s="5">
        <v>2009</v>
      </c>
      <c r="Y480" s="12">
        <v>0</v>
      </c>
      <c r="Z480" s="5">
        <v>2009</v>
      </c>
      <c r="AA480" s="14">
        <v>100</v>
      </c>
      <c r="AB480" s="5">
        <v>2009</v>
      </c>
      <c r="AC480" s="14"/>
    </row>
    <row r="481" spans="1:29" ht="12.75" customHeight="1" x14ac:dyDescent="0.25">
      <c r="A481" s="5" t="s">
        <v>1994</v>
      </c>
      <c r="B481" s="5" t="s">
        <v>1095</v>
      </c>
      <c r="C481" s="5" t="s">
        <v>1094</v>
      </c>
      <c r="D481" s="5" t="s">
        <v>1038</v>
      </c>
      <c r="E481" s="5" t="s">
        <v>1099</v>
      </c>
      <c r="F481" s="5" t="s">
        <v>1098</v>
      </c>
      <c r="G481" s="5">
        <v>2</v>
      </c>
      <c r="H481" s="5">
        <v>1</v>
      </c>
      <c r="I481" s="5" t="s">
        <v>2323</v>
      </c>
      <c r="J481" s="8">
        <f t="shared" si="16"/>
        <v>2</v>
      </c>
      <c r="K481" s="15">
        <f t="shared" si="16"/>
        <v>2</v>
      </c>
      <c r="L481" s="4" t="str">
        <f t="shared" si="17"/>
        <v>Y</v>
      </c>
      <c r="M481" s="13" t="s">
        <v>1569</v>
      </c>
      <c r="N481" s="5" t="s">
        <v>1569</v>
      </c>
      <c r="O481" s="12" t="s">
        <v>1569</v>
      </c>
      <c r="P481" s="5" t="s">
        <v>1569</v>
      </c>
      <c r="Q481" s="12"/>
      <c r="S481" s="12"/>
      <c r="U481" s="12">
        <v>0</v>
      </c>
      <c r="V481" s="5">
        <v>2015</v>
      </c>
      <c r="W481" s="12">
        <v>0</v>
      </c>
      <c r="X481" s="5">
        <v>2015</v>
      </c>
      <c r="Y481" s="12">
        <v>0</v>
      </c>
      <c r="Z481" s="5">
        <v>2015</v>
      </c>
      <c r="AA481" s="14">
        <v>100</v>
      </c>
      <c r="AB481" s="5">
        <v>2015</v>
      </c>
      <c r="AC481" s="14"/>
    </row>
    <row r="482" spans="1:29" ht="12.75" customHeight="1" x14ac:dyDescent="0.25">
      <c r="A482" s="5" t="s">
        <v>1995</v>
      </c>
      <c r="B482" s="5" t="s">
        <v>1103</v>
      </c>
      <c r="C482" s="5" t="s">
        <v>1102</v>
      </c>
      <c r="D482" s="5" t="s">
        <v>1038</v>
      </c>
      <c r="E482" s="5" t="s">
        <v>1104</v>
      </c>
      <c r="F482" s="5" t="s">
        <v>1101</v>
      </c>
      <c r="G482" s="5">
        <v>1</v>
      </c>
      <c r="H482" s="5">
        <v>2</v>
      </c>
      <c r="I482" s="5" t="s">
        <v>2324</v>
      </c>
      <c r="J482" s="8">
        <f t="shared" si="16"/>
        <v>2</v>
      </c>
      <c r="K482" s="15">
        <f t="shared" si="16"/>
        <v>2</v>
      </c>
      <c r="L482" s="4" t="str">
        <f t="shared" si="17"/>
        <v>Y</v>
      </c>
      <c r="M482" s="13">
        <v>0.80711797084059123</v>
      </c>
      <c r="N482" s="5">
        <v>2017</v>
      </c>
      <c r="O482" s="12">
        <v>100</v>
      </c>
      <c r="P482" s="5">
        <v>2017</v>
      </c>
      <c r="Q482" s="12"/>
      <c r="S482" s="12"/>
      <c r="U482" s="12">
        <v>0</v>
      </c>
      <c r="V482" s="5">
        <v>2017</v>
      </c>
      <c r="W482" s="12">
        <v>0</v>
      </c>
      <c r="X482" s="5">
        <v>2017</v>
      </c>
      <c r="Y482" s="12">
        <v>0</v>
      </c>
      <c r="Z482" s="5">
        <v>2017</v>
      </c>
      <c r="AA482" s="14">
        <v>0</v>
      </c>
      <c r="AB482" s="5">
        <v>2017</v>
      </c>
      <c r="AC482" s="14"/>
    </row>
    <row r="483" spans="1:29" ht="12.75" customHeight="1" x14ac:dyDescent="0.25">
      <c r="A483" s="5" t="s">
        <v>1996</v>
      </c>
      <c r="B483" s="5" t="s">
        <v>1103</v>
      </c>
      <c r="C483" s="5" t="s">
        <v>1102</v>
      </c>
      <c r="D483" s="5" t="s">
        <v>1038</v>
      </c>
      <c r="E483" s="5" t="s">
        <v>2140</v>
      </c>
      <c r="F483" s="5" t="s">
        <v>2240</v>
      </c>
      <c r="G483" s="5">
        <v>1</v>
      </c>
      <c r="H483" s="5">
        <v>1</v>
      </c>
      <c r="I483" s="5" t="s">
        <v>2325</v>
      </c>
      <c r="J483" s="8">
        <f t="shared" si="16"/>
        <v>1</v>
      </c>
      <c r="K483" s="15">
        <f t="shared" si="16"/>
        <v>1</v>
      </c>
      <c r="L483" s="4" t="str">
        <f t="shared" si="17"/>
        <v/>
      </c>
      <c r="M483" s="13">
        <v>2.1537236918664764</v>
      </c>
      <c r="N483" s="5">
        <v>2017</v>
      </c>
      <c r="O483" s="12">
        <v>100</v>
      </c>
      <c r="P483" s="5">
        <v>2017</v>
      </c>
      <c r="Q483" s="12"/>
      <c r="S483" s="12"/>
      <c r="U483" s="12">
        <v>0</v>
      </c>
      <c r="V483" s="5">
        <v>2017</v>
      </c>
      <c r="W483" s="12">
        <v>0</v>
      </c>
      <c r="X483" s="5">
        <v>2017</v>
      </c>
      <c r="Y483" s="12">
        <v>0</v>
      </c>
      <c r="Z483" s="5">
        <v>2017</v>
      </c>
      <c r="AA483" s="14">
        <v>0</v>
      </c>
      <c r="AB483" s="5">
        <v>2017</v>
      </c>
      <c r="AC483" s="14"/>
    </row>
    <row r="484" spans="1:29" ht="12.75" customHeight="1" x14ac:dyDescent="0.25">
      <c r="A484" s="5" t="s">
        <v>1997</v>
      </c>
      <c r="B484" s="5" t="s">
        <v>1108</v>
      </c>
      <c r="C484" s="5" t="s">
        <v>1107</v>
      </c>
      <c r="D484" s="5" t="s">
        <v>1038</v>
      </c>
      <c r="E484" s="5" t="s">
        <v>2141</v>
      </c>
      <c r="F484" s="5" t="s">
        <v>1111</v>
      </c>
      <c r="G484" s="5">
        <v>2</v>
      </c>
      <c r="H484" s="5">
        <v>1</v>
      </c>
      <c r="I484" s="5" t="s">
        <v>2326</v>
      </c>
      <c r="J484" s="8">
        <f t="shared" si="16"/>
        <v>1</v>
      </c>
      <c r="K484" s="15">
        <f t="shared" si="16"/>
        <v>2</v>
      </c>
      <c r="L484" s="4" t="str">
        <f t="shared" si="17"/>
        <v>Y</v>
      </c>
      <c r="M484" s="13">
        <v>1.6022186506467513</v>
      </c>
      <c r="N484" s="5">
        <v>2014</v>
      </c>
      <c r="O484" s="12">
        <v>99</v>
      </c>
      <c r="P484" s="5">
        <v>2015</v>
      </c>
      <c r="Q484" s="12"/>
      <c r="S484" s="12"/>
      <c r="U484" s="12">
        <v>4.2177838318335157</v>
      </c>
      <c r="V484" s="5">
        <v>2015</v>
      </c>
      <c r="W484" s="12">
        <v>0</v>
      </c>
      <c r="X484" s="5">
        <v>2015</v>
      </c>
      <c r="Y484" s="12">
        <v>0</v>
      </c>
      <c r="Z484" s="5">
        <v>2015</v>
      </c>
      <c r="AA484" s="14">
        <v>100</v>
      </c>
      <c r="AB484" s="5">
        <v>2015</v>
      </c>
      <c r="AC484" s="14"/>
    </row>
    <row r="485" spans="1:29" ht="12.75" customHeight="1" x14ac:dyDescent="0.25">
      <c r="A485" s="5" t="s">
        <v>1998</v>
      </c>
      <c r="B485" s="5" t="s">
        <v>1108</v>
      </c>
      <c r="C485" s="5" t="s">
        <v>1107</v>
      </c>
      <c r="D485" s="5" t="s">
        <v>1038</v>
      </c>
      <c r="E485" s="5" t="s">
        <v>2142</v>
      </c>
      <c r="F485" s="5" t="s">
        <v>2241</v>
      </c>
      <c r="G485" s="5">
        <v>2</v>
      </c>
      <c r="H485" s="5">
        <v>1</v>
      </c>
      <c r="I485" s="5" t="s">
        <v>2326</v>
      </c>
      <c r="J485" s="8">
        <f t="shared" si="16"/>
        <v>1</v>
      </c>
      <c r="K485" s="15">
        <f t="shared" si="16"/>
        <v>1</v>
      </c>
      <c r="L485" s="4" t="str">
        <f t="shared" si="17"/>
        <v/>
      </c>
      <c r="M485" s="13">
        <v>0.91417698239510647</v>
      </c>
      <c r="N485" s="5">
        <v>2012</v>
      </c>
      <c r="O485" s="12">
        <v>96.699996948242202</v>
      </c>
      <c r="P485" s="5">
        <v>2015</v>
      </c>
      <c r="Q485" s="12"/>
      <c r="S485" s="12"/>
      <c r="U485" s="12">
        <v>1.0442565429892739E-2</v>
      </c>
      <c r="V485" s="5">
        <v>2009</v>
      </c>
      <c r="W485" s="12">
        <v>0</v>
      </c>
      <c r="X485" s="5">
        <v>2012</v>
      </c>
      <c r="Y485" s="12">
        <v>2.2447828226552055E-3</v>
      </c>
      <c r="Z485" s="5">
        <v>2012</v>
      </c>
      <c r="AA485" s="14">
        <v>0</v>
      </c>
      <c r="AB485" s="5">
        <v>2012</v>
      </c>
      <c r="AC485" s="14"/>
    </row>
    <row r="486" spans="1:29" ht="12.75" customHeight="1" x14ac:dyDescent="0.25">
      <c r="A486" s="5" t="s">
        <v>1999</v>
      </c>
      <c r="B486" s="5" t="s">
        <v>1108</v>
      </c>
      <c r="C486" s="5" t="s">
        <v>1107</v>
      </c>
      <c r="D486" s="5" t="s">
        <v>1038</v>
      </c>
      <c r="E486" s="5" t="s">
        <v>2143</v>
      </c>
      <c r="F486" s="5" t="s">
        <v>1113</v>
      </c>
      <c r="G486" s="5">
        <v>2</v>
      </c>
      <c r="H486" s="5">
        <v>1</v>
      </c>
      <c r="I486" s="5" t="s">
        <v>2326</v>
      </c>
      <c r="J486" s="8">
        <f t="shared" si="16"/>
        <v>1</v>
      </c>
      <c r="K486" s="15">
        <f t="shared" si="16"/>
        <v>2</v>
      </c>
      <c r="L486" s="4" t="str">
        <f t="shared" si="17"/>
        <v>Y</v>
      </c>
      <c r="M486" s="13">
        <v>1.2304216541216801</v>
      </c>
      <c r="N486" s="5">
        <v>2014</v>
      </c>
      <c r="O486" s="12">
        <v>100</v>
      </c>
      <c r="P486" s="5">
        <v>2015</v>
      </c>
      <c r="Q486" s="12"/>
      <c r="S486" s="12"/>
      <c r="U486" s="12">
        <v>5.4305297240504542E-2</v>
      </c>
      <c r="V486" s="5">
        <v>2014</v>
      </c>
      <c r="W486" s="12" t="s">
        <v>1569</v>
      </c>
      <c r="X486" s="5" t="s">
        <v>1569</v>
      </c>
      <c r="Y486" s="12" t="s">
        <v>1569</v>
      </c>
      <c r="Z486" s="5" t="s">
        <v>1569</v>
      </c>
      <c r="AA486" s="14" t="s">
        <v>1569</v>
      </c>
      <c r="AB486" s="5" t="s">
        <v>1569</v>
      </c>
      <c r="AC486" s="14"/>
    </row>
    <row r="487" spans="1:29" ht="12.75" customHeight="1" x14ac:dyDescent="0.25">
      <c r="A487" s="5" t="s">
        <v>2000</v>
      </c>
      <c r="B487" s="5" t="s">
        <v>1108</v>
      </c>
      <c r="C487" s="5" t="s">
        <v>1107</v>
      </c>
      <c r="D487" s="5" t="s">
        <v>1038</v>
      </c>
      <c r="E487" s="5" t="s">
        <v>2144</v>
      </c>
      <c r="F487" s="5" t="s">
        <v>1106</v>
      </c>
      <c r="G487" s="5">
        <v>2</v>
      </c>
      <c r="H487" s="5">
        <v>1</v>
      </c>
      <c r="I487" s="5" t="s">
        <v>2326</v>
      </c>
      <c r="J487" s="8">
        <f t="shared" si="16"/>
        <v>2</v>
      </c>
      <c r="K487" s="15">
        <f t="shared" si="16"/>
        <v>2</v>
      </c>
      <c r="L487" s="4" t="str">
        <f t="shared" si="17"/>
        <v>Y</v>
      </c>
      <c r="M487" s="13">
        <v>1.4113302453836598</v>
      </c>
      <c r="N487" s="5">
        <v>2014</v>
      </c>
      <c r="O487" s="12">
        <v>100</v>
      </c>
      <c r="P487" s="5">
        <v>2015</v>
      </c>
      <c r="Q487" s="12"/>
      <c r="S487" s="12"/>
      <c r="U487" s="12">
        <v>5.5296721691882378E-2</v>
      </c>
      <c r="V487" s="5">
        <v>2015</v>
      </c>
      <c r="W487" s="12">
        <v>9.1346521333131897E-2</v>
      </c>
      <c r="X487" s="5">
        <v>2015</v>
      </c>
      <c r="Y487" s="12">
        <v>0</v>
      </c>
      <c r="Z487" s="5">
        <v>2015</v>
      </c>
      <c r="AA487" s="14">
        <v>0</v>
      </c>
      <c r="AB487" s="5">
        <v>2015</v>
      </c>
      <c r="AC487" s="14"/>
    </row>
    <row r="488" spans="1:29" ht="12.75" customHeight="1" x14ac:dyDescent="0.25">
      <c r="A488" s="5" t="s">
        <v>2001</v>
      </c>
      <c r="B488" s="5" t="s">
        <v>1108</v>
      </c>
      <c r="C488" s="5" t="s">
        <v>1107</v>
      </c>
      <c r="D488" s="5" t="s">
        <v>1038</v>
      </c>
      <c r="E488" s="5" t="s">
        <v>2145</v>
      </c>
      <c r="F488" s="5" t="s">
        <v>3213</v>
      </c>
      <c r="G488" s="5">
        <v>2</v>
      </c>
      <c r="H488" s="5">
        <v>1</v>
      </c>
      <c r="I488" s="5" t="s">
        <v>2326</v>
      </c>
      <c r="J488" s="8">
        <f t="shared" si="16"/>
        <v>1</v>
      </c>
      <c r="K488" s="15">
        <f t="shared" si="16"/>
        <v>1</v>
      </c>
      <c r="L488" s="4" t="str">
        <f t="shared" si="17"/>
        <v/>
      </c>
      <c r="M488" s="13">
        <v>1.1189658986876023</v>
      </c>
      <c r="N488" s="5">
        <v>2014</v>
      </c>
      <c r="O488" s="12">
        <v>100</v>
      </c>
      <c r="P488" s="5">
        <v>2015</v>
      </c>
      <c r="Q488" s="12"/>
      <c r="S488" s="12"/>
      <c r="U488" s="12">
        <v>0.26700341841890435</v>
      </c>
      <c r="V488" s="5">
        <v>2015</v>
      </c>
      <c r="W488" s="12">
        <v>0</v>
      </c>
      <c r="X488" s="5">
        <v>2015</v>
      </c>
      <c r="Y488" s="12">
        <v>0</v>
      </c>
      <c r="Z488" s="5">
        <v>2015</v>
      </c>
      <c r="AA488" s="14">
        <v>0</v>
      </c>
      <c r="AB488" s="5">
        <v>2015</v>
      </c>
      <c r="AC488" s="14"/>
    </row>
    <row r="489" spans="1:29" ht="12.75" customHeight="1" x14ac:dyDescent="0.25">
      <c r="A489" s="5" t="s">
        <v>2002</v>
      </c>
      <c r="B489" s="5" t="s">
        <v>384</v>
      </c>
      <c r="C489" s="5" t="s">
        <v>383</v>
      </c>
      <c r="D489" s="5" t="s">
        <v>360</v>
      </c>
      <c r="E489" s="5" t="s">
        <v>388</v>
      </c>
      <c r="F489" s="5" t="s">
        <v>3214</v>
      </c>
      <c r="G489" s="5">
        <v>2</v>
      </c>
      <c r="H489" s="5">
        <v>2</v>
      </c>
      <c r="I489" s="5" t="s">
        <v>3215</v>
      </c>
      <c r="J489" s="8">
        <f t="shared" si="16"/>
        <v>2</v>
      </c>
      <c r="K489" s="15">
        <f t="shared" si="16"/>
        <v>1</v>
      </c>
      <c r="L489" s="4" t="str">
        <f t="shared" si="17"/>
        <v>Y</v>
      </c>
      <c r="M489" s="13" t="s">
        <v>1569</v>
      </c>
      <c r="N489" s="5" t="s">
        <v>1569</v>
      </c>
      <c r="O489" s="12">
        <v>81</v>
      </c>
      <c r="P489" s="5">
        <v>2014</v>
      </c>
      <c r="Q489" s="12"/>
      <c r="S489" s="12"/>
      <c r="U489" s="12" t="s">
        <v>1569</v>
      </c>
      <c r="V489" s="5" t="s">
        <v>1569</v>
      </c>
      <c r="W489" s="12" t="s">
        <v>1569</v>
      </c>
      <c r="X489" s="5" t="s">
        <v>1569</v>
      </c>
      <c r="Y489" s="12" t="s">
        <v>1569</v>
      </c>
      <c r="Z489" s="5" t="s">
        <v>1569</v>
      </c>
      <c r="AA489" s="14" t="s">
        <v>1569</v>
      </c>
      <c r="AB489" s="5" t="s">
        <v>1569</v>
      </c>
      <c r="AC489" s="14"/>
    </row>
    <row r="490" spans="1:29" ht="12.75" customHeight="1" x14ac:dyDescent="0.25">
      <c r="A490" s="5" t="s">
        <v>2003</v>
      </c>
      <c r="B490" s="5" t="s">
        <v>392</v>
      </c>
      <c r="C490" s="5" t="s">
        <v>391</v>
      </c>
      <c r="D490" s="5" t="s">
        <v>360</v>
      </c>
      <c r="E490" s="5" t="s">
        <v>402</v>
      </c>
      <c r="F490" s="5" t="s">
        <v>401</v>
      </c>
      <c r="G490" s="5">
        <v>1</v>
      </c>
      <c r="H490" s="5">
        <v>3</v>
      </c>
      <c r="I490" s="5" t="s">
        <v>2327</v>
      </c>
      <c r="J490" s="8">
        <f t="shared" si="16"/>
        <v>2</v>
      </c>
      <c r="K490" s="15">
        <f t="shared" si="16"/>
        <v>2</v>
      </c>
      <c r="L490" s="4" t="str">
        <f t="shared" si="17"/>
        <v>Y</v>
      </c>
      <c r="M490" s="13" t="s">
        <v>1569</v>
      </c>
      <c r="N490" s="5" t="s">
        <v>1569</v>
      </c>
      <c r="O490" s="12" t="s">
        <v>1569</v>
      </c>
      <c r="P490" s="5" t="s">
        <v>1569</v>
      </c>
      <c r="Q490" s="12"/>
      <c r="S490" s="12"/>
      <c r="U490" s="12">
        <v>0</v>
      </c>
      <c r="V490" s="5">
        <v>2017</v>
      </c>
      <c r="W490" s="12">
        <v>0</v>
      </c>
      <c r="X490" s="5">
        <v>2017</v>
      </c>
      <c r="Y490" s="12">
        <v>0</v>
      </c>
      <c r="Z490" s="5">
        <v>2017</v>
      </c>
      <c r="AA490" s="14">
        <v>0</v>
      </c>
      <c r="AB490" s="5">
        <v>2017</v>
      </c>
      <c r="AC490" s="14"/>
    </row>
    <row r="491" spans="1:29" ht="12.75" customHeight="1" x14ac:dyDescent="0.25">
      <c r="A491" s="5" t="s">
        <v>2004</v>
      </c>
      <c r="B491" s="5" t="s">
        <v>1516</v>
      </c>
      <c r="C491" s="5" t="s">
        <v>1687</v>
      </c>
      <c r="D491" s="5" t="s">
        <v>620</v>
      </c>
      <c r="E491" s="5" t="s">
        <v>2146</v>
      </c>
      <c r="F491" s="5" t="s">
        <v>2242</v>
      </c>
      <c r="G491" s="5">
        <v>1</v>
      </c>
      <c r="H491" s="5">
        <v>1</v>
      </c>
      <c r="I491" s="5" t="s">
        <v>2328</v>
      </c>
      <c r="J491" s="8">
        <f t="shared" si="16"/>
        <v>1</v>
      </c>
      <c r="K491" s="15">
        <f t="shared" si="16"/>
        <v>1</v>
      </c>
      <c r="L491" s="4" t="str">
        <f t="shared" si="17"/>
        <v/>
      </c>
      <c r="M491" s="13">
        <v>1.2711424053003417</v>
      </c>
      <c r="N491" s="5">
        <v>2015</v>
      </c>
      <c r="O491" s="12">
        <v>100</v>
      </c>
      <c r="P491" s="5">
        <v>2015</v>
      </c>
      <c r="Q491" s="12"/>
      <c r="S491" s="12"/>
      <c r="U491" s="12">
        <v>0</v>
      </c>
      <c r="V491" s="5">
        <v>2015</v>
      </c>
      <c r="W491" s="12">
        <v>0</v>
      </c>
      <c r="X491" s="5">
        <v>2015</v>
      </c>
      <c r="Y491" s="12">
        <v>0</v>
      </c>
      <c r="Z491" s="5">
        <v>2015</v>
      </c>
      <c r="AA491" s="14">
        <v>0</v>
      </c>
      <c r="AB491" s="5">
        <v>2015</v>
      </c>
      <c r="AC491" s="14"/>
    </row>
    <row r="492" spans="1:29" ht="12.75" customHeight="1" x14ac:dyDescent="0.25">
      <c r="A492" s="5" t="s">
        <v>2005</v>
      </c>
      <c r="B492" s="5" t="s">
        <v>1516</v>
      </c>
      <c r="C492" s="5" t="s">
        <v>1687</v>
      </c>
      <c r="D492" s="5" t="s">
        <v>620</v>
      </c>
      <c r="E492" s="5" t="s">
        <v>2147</v>
      </c>
      <c r="F492" s="5" t="s">
        <v>2243</v>
      </c>
      <c r="G492" s="5">
        <v>1</v>
      </c>
      <c r="H492" s="5">
        <v>2</v>
      </c>
      <c r="I492" s="5" t="s">
        <v>2329</v>
      </c>
      <c r="J492" s="8">
        <f t="shared" si="16"/>
        <v>1</v>
      </c>
      <c r="K492" s="15">
        <f t="shared" si="16"/>
        <v>1</v>
      </c>
      <c r="L492" s="4" t="str">
        <f t="shared" si="17"/>
        <v/>
      </c>
      <c r="M492" s="13">
        <v>0.98389864699733764</v>
      </c>
      <c r="N492" s="5">
        <v>2015</v>
      </c>
      <c r="O492" s="12">
        <v>99.800003051757798</v>
      </c>
      <c r="P492" s="5">
        <v>2015</v>
      </c>
      <c r="Q492" s="12"/>
      <c r="S492" s="12"/>
      <c r="U492" s="12">
        <v>0</v>
      </c>
      <c r="V492" s="5">
        <v>2015</v>
      </c>
      <c r="W492" s="12">
        <v>0</v>
      </c>
      <c r="X492" s="5">
        <v>2015</v>
      </c>
      <c r="Y492" s="12">
        <v>0</v>
      </c>
      <c r="Z492" s="5">
        <v>2015</v>
      </c>
      <c r="AA492" s="14">
        <v>100</v>
      </c>
      <c r="AB492" s="5">
        <v>2015</v>
      </c>
      <c r="AC492" s="14"/>
    </row>
    <row r="493" spans="1:29" ht="12.75" customHeight="1" x14ac:dyDescent="0.25">
      <c r="A493" s="5" t="s">
        <v>2006</v>
      </c>
      <c r="B493" s="5" t="s">
        <v>1516</v>
      </c>
      <c r="C493" s="5" t="s">
        <v>1687</v>
      </c>
      <c r="D493" s="5" t="s">
        <v>620</v>
      </c>
      <c r="E493" s="5" t="s">
        <v>2148</v>
      </c>
      <c r="F493" s="5" t="s">
        <v>2244</v>
      </c>
      <c r="G493" s="5">
        <v>1</v>
      </c>
      <c r="H493" s="5">
        <v>1</v>
      </c>
      <c r="J493" s="8">
        <f t="shared" si="16"/>
        <v>1</v>
      </c>
      <c r="K493" s="15">
        <f t="shared" si="16"/>
        <v>1</v>
      </c>
      <c r="L493" s="4" t="str">
        <f t="shared" si="17"/>
        <v/>
      </c>
      <c r="M493" s="13">
        <v>0.73445601788777026</v>
      </c>
      <c r="N493" s="5">
        <v>2019</v>
      </c>
      <c r="O493" s="12">
        <v>100</v>
      </c>
      <c r="P493" s="5">
        <v>2019</v>
      </c>
      <c r="Q493" s="12"/>
      <c r="S493" s="12"/>
      <c r="U493" s="12">
        <v>0</v>
      </c>
      <c r="V493" s="5">
        <v>2015</v>
      </c>
      <c r="W493" s="12">
        <v>0</v>
      </c>
      <c r="X493" s="5">
        <v>2015</v>
      </c>
      <c r="Y493" s="12">
        <v>0</v>
      </c>
      <c r="Z493" s="5">
        <v>2015</v>
      </c>
      <c r="AA493" s="14" t="s">
        <v>1569</v>
      </c>
      <c r="AB493" s="5" t="s">
        <v>1569</v>
      </c>
      <c r="AC493" s="14"/>
    </row>
    <row r="494" spans="1:29" ht="12.75" customHeight="1" x14ac:dyDescent="0.25">
      <c r="A494" s="5" t="s">
        <v>2007</v>
      </c>
      <c r="B494" s="5" t="s">
        <v>658</v>
      </c>
      <c r="C494" s="5" t="s">
        <v>657</v>
      </c>
      <c r="D494" s="5" t="s">
        <v>620</v>
      </c>
      <c r="E494" s="5" t="s">
        <v>662</v>
      </c>
      <c r="F494" s="5" t="s">
        <v>661</v>
      </c>
      <c r="G494" s="5">
        <v>2</v>
      </c>
      <c r="H494" s="5">
        <v>1</v>
      </c>
      <c r="I494" s="5" t="s">
        <v>2330</v>
      </c>
      <c r="J494" s="8">
        <f t="shared" si="16"/>
        <v>2</v>
      </c>
      <c r="K494" s="15">
        <f t="shared" si="16"/>
        <v>2</v>
      </c>
      <c r="L494" s="4" t="str">
        <f t="shared" si="17"/>
        <v>Y</v>
      </c>
      <c r="M494" s="13" t="s">
        <v>1569</v>
      </c>
      <c r="N494" s="5" t="s">
        <v>1569</v>
      </c>
      <c r="O494" s="12">
        <v>58.330001831054702</v>
      </c>
      <c r="P494" s="5">
        <v>2009</v>
      </c>
      <c r="Q494" s="12"/>
      <c r="S494" s="12"/>
      <c r="U494" s="12">
        <v>0</v>
      </c>
      <c r="V494" s="5">
        <v>2009</v>
      </c>
      <c r="W494" s="12">
        <v>0</v>
      </c>
      <c r="X494" s="5">
        <v>2009</v>
      </c>
      <c r="Y494" s="12">
        <v>0</v>
      </c>
      <c r="Z494" s="5">
        <v>2009</v>
      </c>
      <c r="AA494" s="14">
        <v>98.363917929497063</v>
      </c>
      <c r="AB494" s="5">
        <v>2009</v>
      </c>
      <c r="AC494" s="14"/>
    </row>
    <row r="495" spans="1:29" ht="12.75" customHeight="1" x14ac:dyDescent="0.25">
      <c r="A495" s="5" t="s">
        <v>2008</v>
      </c>
      <c r="B495" s="5" t="s">
        <v>1517</v>
      </c>
      <c r="C495" s="5" t="s">
        <v>1689</v>
      </c>
      <c r="D495" s="5" t="s">
        <v>360</v>
      </c>
      <c r="E495" s="5" t="s">
        <v>2149</v>
      </c>
      <c r="F495" s="5" t="s">
        <v>3332</v>
      </c>
      <c r="G495" s="5">
        <v>2</v>
      </c>
      <c r="H495" s="5">
        <v>3</v>
      </c>
      <c r="I495" s="5" t="s">
        <v>2331</v>
      </c>
      <c r="J495" s="8">
        <f t="shared" si="16"/>
        <v>1</v>
      </c>
      <c r="K495" s="15">
        <f t="shared" si="16"/>
        <v>1</v>
      </c>
      <c r="L495" s="4" t="str">
        <f t="shared" si="17"/>
        <v/>
      </c>
      <c r="M495" s="13">
        <v>0.3277886403750061</v>
      </c>
      <c r="N495" s="5">
        <v>2009</v>
      </c>
      <c r="O495" s="12">
        <v>32</v>
      </c>
      <c r="P495" s="5">
        <v>2009</v>
      </c>
      <c r="Q495" s="12"/>
      <c r="S495" s="12"/>
      <c r="U495" s="12" t="s">
        <v>1569</v>
      </c>
      <c r="V495" s="5" t="s">
        <v>1569</v>
      </c>
      <c r="W495" s="12" t="s">
        <v>1569</v>
      </c>
      <c r="X495" s="5" t="s">
        <v>1569</v>
      </c>
      <c r="Y495" s="12" t="s">
        <v>1569</v>
      </c>
      <c r="Z495" s="5" t="s">
        <v>1569</v>
      </c>
      <c r="AA495" s="14" t="s">
        <v>1569</v>
      </c>
      <c r="AB495" s="5" t="s">
        <v>1569</v>
      </c>
      <c r="AC495" s="14"/>
    </row>
    <row r="496" spans="1:29" ht="12.75" customHeight="1" x14ac:dyDescent="0.25">
      <c r="A496" s="5" t="s">
        <v>2009</v>
      </c>
      <c r="B496" s="5" t="s">
        <v>1518</v>
      </c>
      <c r="C496" s="5" t="s">
        <v>1690</v>
      </c>
      <c r="D496" s="5" t="s">
        <v>360</v>
      </c>
      <c r="E496" s="5" t="s">
        <v>2150</v>
      </c>
      <c r="F496" s="5" t="s">
        <v>3216</v>
      </c>
      <c r="G496" s="5">
        <v>1</v>
      </c>
      <c r="H496" s="5">
        <v>2</v>
      </c>
      <c r="I496" s="5" t="s">
        <v>3217</v>
      </c>
      <c r="J496" s="8">
        <f t="shared" si="16"/>
        <v>1</v>
      </c>
      <c r="K496" s="15">
        <f t="shared" si="16"/>
        <v>1</v>
      </c>
      <c r="L496" s="4" t="str">
        <f t="shared" si="17"/>
        <v/>
      </c>
      <c r="M496" s="13">
        <v>0.73972602739726023</v>
      </c>
      <c r="N496" s="5">
        <v>2009</v>
      </c>
      <c r="O496" s="12">
        <v>45</v>
      </c>
      <c r="P496" s="5">
        <v>2009</v>
      </c>
      <c r="Q496" s="12"/>
      <c r="S496" s="12"/>
      <c r="U496" s="12">
        <v>0</v>
      </c>
      <c r="V496" s="5">
        <v>2009</v>
      </c>
      <c r="W496" s="12">
        <v>0</v>
      </c>
      <c r="X496" s="5">
        <v>2009</v>
      </c>
      <c r="Y496" s="12">
        <v>0</v>
      </c>
      <c r="Z496" s="5">
        <v>2009</v>
      </c>
      <c r="AA496" s="14">
        <v>0</v>
      </c>
      <c r="AB496" s="5">
        <v>2009</v>
      </c>
      <c r="AC496" s="14"/>
    </row>
    <row r="497" spans="1:29" ht="12.75" customHeight="1" x14ac:dyDescent="0.25">
      <c r="A497" s="5" t="s">
        <v>2010</v>
      </c>
      <c r="B497" s="5" t="s">
        <v>1124</v>
      </c>
      <c r="C497" s="5" t="s">
        <v>1123</v>
      </c>
      <c r="D497" s="5" t="s">
        <v>1038</v>
      </c>
      <c r="E497" s="5" t="s">
        <v>2151</v>
      </c>
      <c r="F497" s="5" t="s">
        <v>2245</v>
      </c>
      <c r="G497" s="5">
        <v>2</v>
      </c>
      <c r="H497" s="5">
        <v>2</v>
      </c>
      <c r="I497" s="5" t="s">
        <v>2332</v>
      </c>
      <c r="J497" s="8">
        <f t="shared" si="16"/>
        <v>1</v>
      </c>
      <c r="K497" s="15">
        <f t="shared" si="16"/>
        <v>1</v>
      </c>
      <c r="L497" s="4" t="str">
        <f t="shared" si="17"/>
        <v/>
      </c>
      <c r="M497" s="13" t="s">
        <v>1569</v>
      </c>
      <c r="N497" s="5" t="s">
        <v>1569</v>
      </c>
      <c r="O497" s="12" t="s">
        <v>1569</v>
      </c>
      <c r="P497" s="5" t="s">
        <v>1569</v>
      </c>
      <c r="Q497" s="12"/>
      <c r="S497" s="12"/>
      <c r="U497" s="12">
        <v>5.7021049826805221</v>
      </c>
      <c r="V497" s="5">
        <v>2019</v>
      </c>
      <c r="W497" s="12">
        <v>0</v>
      </c>
      <c r="X497" s="5">
        <v>2019</v>
      </c>
      <c r="Y497" s="12">
        <v>65.62749800159871</v>
      </c>
      <c r="Z497" s="5">
        <v>2019</v>
      </c>
      <c r="AA497" s="14">
        <v>0</v>
      </c>
      <c r="AB497" s="5">
        <v>2019</v>
      </c>
      <c r="AC497" s="14"/>
    </row>
    <row r="498" spans="1:29" ht="12.75" customHeight="1" x14ac:dyDescent="0.25">
      <c r="A498" s="5" t="s">
        <v>2453</v>
      </c>
      <c r="B498" s="5" t="s">
        <v>1124</v>
      </c>
      <c r="C498" s="5" t="s">
        <v>1123</v>
      </c>
      <c r="D498" s="5" t="s">
        <v>1038</v>
      </c>
      <c r="E498" s="5" t="s">
        <v>2455</v>
      </c>
      <c r="F498" s="5" t="s">
        <v>2456</v>
      </c>
      <c r="G498" s="5">
        <v>2</v>
      </c>
      <c r="H498" s="5">
        <v>2</v>
      </c>
      <c r="I498" s="5" t="s">
        <v>2458</v>
      </c>
      <c r="J498" s="8">
        <f t="shared" si="16"/>
        <v>1</v>
      </c>
      <c r="K498" s="15">
        <f t="shared" si="16"/>
        <v>1</v>
      </c>
      <c r="L498" s="4" t="str">
        <f t="shared" si="17"/>
        <v/>
      </c>
      <c r="M498" s="13" t="s">
        <v>1569</v>
      </c>
      <c r="N498" s="5" t="s">
        <v>1569</v>
      </c>
      <c r="O498" s="12" t="s">
        <v>1569</v>
      </c>
      <c r="P498" s="5" t="s">
        <v>1569</v>
      </c>
      <c r="Q498" s="12"/>
      <c r="S498" s="12"/>
      <c r="U498" s="12">
        <v>0.714523097374543</v>
      </c>
      <c r="V498" s="5">
        <v>2019</v>
      </c>
      <c r="W498" s="12">
        <v>0</v>
      </c>
      <c r="X498" s="5">
        <v>2019</v>
      </c>
      <c r="Y498" s="12">
        <v>50.58158856763044</v>
      </c>
      <c r="Z498" s="5">
        <v>2019</v>
      </c>
      <c r="AA498" s="14">
        <v>0</v>
      </c>
      <c r="AB498" s="5">
        <v>2019</v>
      </c>
      <c r="AC498" s="14"/>
    </row>
    <row r="499" spans="1:29" ht="12.75" customHeight="1" x14ac:dyDescent="0.25">
      <c r="A499" s="5" t="s">
        <v>2011</v>
      </c>
      <c r="B499" s="5" t="s">
        <v>1124</v>
      </c>
      <c r="C499" s="5" t="s">
        <v>1123</v>
      </c>
      <c r="D499" s="5" t="s">
        <v>1038</v>
      </c>
      <c r="E499" s="5" t="s">
        <v>2152</v>
      </c>
      <c r="F499" s="5" t="s">
        <v>1122</v>
      </c>
      <c r="G499" s="5">
        <v>2</v>
      </c>
      <c r="H499" s="5">
        <v>2</v>
      </c>
      <c r="I499" s="5" t="s">
        <v>2333</v>
      </c>
      <c r="J499" s="8">
        <f t="shared" si="16"/>
        <v>1</v>
      </c>
      <c r="K499" s="15">
        <f t="shared" si="16"/>
        <v>2</v>
      </c>
      <c r="L499" s="4" t="str">
        <f t="shared" si="17"/>
        <v>Y</v>
      </c>
      <c r="M499" s="13" t="s">
        <v>1569</v>
      </c>
      <c r="N499" s="5" t="s">
        <v>1569</v>
      </c>
      <c r="O499" s="12" t="s">
        <v>1569</v>
      </c>
      <c r="P499" s="5" t="s">
        <v>1569</v>
      </c>
      <c r="Q499" s="12"/>
      <c r="S499" s="12"/>
      <c r="U499" s="12">
        <v>16.811708860759495</v>
      </c>
      <c r="V499" s="5">
        <v>2019</v>
      </c>
      <c r="W499" s="12">
        <v>0</v>
      </c>
      <c r="X499" s="5">
        <v>2019</v>
      </c>
      <c r="Y499" s="12">
        <v>48.941851265822784</v>
      </c>
      <c r="Z499" s="5">
        <v>2019</v>
      </c>
      <c r="AA499" s="14">
        <v>0</v>
      </c>
      <c r="AB499" s="5">
        <v>2019</v>
      </c>
      <c r="AC499" s="14"/>
    </row>
    <row r="500" spans="1:29" ht="12.75" customHeight="1" x14ac:dyDescent="0.25">
      <c r="A500" s="5" t="s">
        <v>2012</v>
      </c>
      <c r="B500" s="5" t="s">
        <v>1520</v>
      </c>
      <c r="C500" s="5" t="s">
        <v>1519</v>
      </c>
      <c r="D500" s="5" t="s">
        <v>35</v>
      </c>
      <c r="E500" s="5" t="s">
        <v>1520</v>
      </c>
      <c r="F500" s="5" t="s">
        <v>1519</v>
      </c>
      <c r="G500" s="5">
        <v>0</v>
      </c>
      <c r="H500" s="5">
        <v>1</v>
      </c>
      <c r="I500" s="5" t="s">
        <v>2334</v>
      </c>
      <c r="J500" s="8">
        <f t="shared" si="16"/>
        <v>1</v>
      </c>
      <c r="K500" s="15">
        <f t="shared" si="16"/>
        <v>1</v>
      </c>
      <c r="L500" s="4" t="str">
        <f t="shared" si="17"/>
        <v/>
      </c>
      <c r="M500" s="13">
        <v>2.1311506470376473</v>
      </c>
      <c r="N500" s="5">
        <v>2014</v>
      </c>
      <c r="O500" s="12">
        <v>100</v>
      </c>
      <c r="P500" s="5">
        <v>2015</v>
      </c>
      <c r="Q500" s="12"/>
      <c r="S500" s="12"/>
      <c r="U500" s="12">
        <v>0</v>
      </c>
      <c r="V500" s="5">
        <v>2015</v>
      </c>
      <c r="W500" s="12">
        <v>35.411949137780873</v>
      </c>
      <c r="X500" s="5">
        <v>2015</v>
      </c>
      <c r="Y500" s="12">
        <v>0</v>
      </c>
      <c r="Z500" s="5">
        <v>2015</v>
      </c>
      <c r="AA500" s="14">
        <v>0</v>
      </c>
      <c r="AB500" s="5">
        <v>2015</v>
      </c>
      <c r="AC500" s="14"/>
    </row>
    <row r="501" spans="1:29" ht="12.75" customHeight="1" x14ac:dyDescent="0.25">
      <c r="A501" s="5" t="s">
        <v>2013</v>
      </c>
      <c r="B501" s="5" t="s">
        <v>1522</v>
      </c>
      <c r="C501" s="5" t="s">
        <v>1521</v>
      </c>
      <c r="D501" s="5" t="s">
        <v>35</v>
      </c>
      <c r="E501" s="5" t="s">
        <v>1522</v>
      </c>
      <c r="F501" s="5" t="s">
        <v>1521</v>
      </c>
      <c r="G501" s="5">
        <v>0</v>
      </c>
      <c r="H501" s="5">
        <v>1</v>
      </c>
      <c r="I501" s="5" t="s">
        <v>2335</v>
      </c>
      <c r="J501" s="8">
        <f t="shared" si="16"/>
        <v>1</v>
      </c>
      <c r="K501" s="15">
        <f t="shared" si="16"/>
        <v>1</v>
      </c>
      <c r="L501" s="4" t="str">
        <f t="shared" si="17"/>
        <v/>
      </c>
      <c r="M501" s="13">
        <v>2.0495723709664198</v>
      </c>
      <c r="N501" s="5">
        <v>2014</v>
      </c>
      <c r="O501" s="12">
        <v>100</v>
      </c>
      <c r="P501" s="5">
        <v>2015</v>
      </c>
      <c r="Q501" s="12"/>
      <c r="S501" s="12"/>
      <c r="U501" s="12" t="s">
        <v>1569</v>
      </c>
      <c r="V501" s="5" t="s">
        <v>1569</v>
      </c>
      <c r="W501" s="12">
        <v>0.59772500437938136</v>
      </c>
      <c r="X501" s="5">
        <v>2015</v>
      </c>
      <c r="Y501" s="12">
        <v>77.168277111537762</v>
      </c>
      <c r="Z501" s="5">
        <v>2015</v>
      </c>
      <c r="AA501" s="14">
        <v>100</v>
      </c>
      <c r="AB501" s="5">
        <v>2017</v>
      </c>
      <c r="AC501" s="14"/>
    </row>
    <row r="502" spans="1:29" ht="12.75" customHeight="1" x14ac:dyDescent="0.25">
      <c r="A502" s="5" t="s">
        <v>2014</v>
      </c>
      <c r="B502" s="5" t="s">
        <v>1139</v>
      </c>
      <c r="C502" s="5" t="s">
        <v>1138</v>
      </c>
      <c r="D502" s="5" t="s">
        <v>1038</v>
      </c>
      <c r="E502" s="5" t="s">
        <v>2153</v>
      </c>
      <c r="F502" s="5" t="s">
        <v>1142</v>
      </c>
      <c r="G502" s="5">
        <v>2</v>
      </c>
      <c r="H502" s="5">
        <v>3</v>
      </c>
      <c r="I502" s="5" t="s">
        <v>2336</v>
      </c>
      <c r="J502" s="8">
        <f t="shared" si="16"/>
        <v>1</v>
      </c>
      <c r="K502" s="15">
        <f t="shared" si="16"/>
        <v>2</v>
      </c>
      <c r="L502" s="4" t="str">
        <f t="shared" si="17"/>
        <v>Y</v>
      </c>
      <c r="M502" s="13">
        <v>1.0803466416608809</v>
      </c>
      <c r="N502" s="5">
        <v>2008</v>
      </c>
      <c r="O502" s="12">
        <v>100</v>
      </c>
      <c r="P502" s="5">
        <v>2008</v>
      </c>
      <c r="Q502" s="12"/>
      <c r="S502" s="12"/>
      <c r="U502" s="12">
        <v>0</v>
      </c>
      <c r="V502" s="5">
        <v>2007</v>
      </c>
      <c r="W502" s="12">
        <v>0</v>
      </c>
      <c r="X502" s="5">
        <v>2007</v>
      </c>
      <c r="Y502" s="12">
        <v>0</v>
      </c>
      <c r="Z502" s="5">
        <v>2007</v>
      </c>
      <c r="AA502" s="14">
        <v>100</v>
      </c>
      <c r="AB502" s="5">
        <v>2007</v>
      </c>
      <c r="AC502" s="14"/>
    </row>
    <row r="503" spans="1:29" ht="12.75" customHeight="1" x14ac:dyDescent="0.25">
      <c r="A503" s="5" t="s">
        <v>2015</v>
      </c>
      <c r="B503" s="5" t="s">
        <v>75</v>
      </c>
      <c r="C503" s="5" t="s">
        <v>74</v>
      </c>
      <c r="D503" s="5" t="s">
        <v>35</v>
      </c>
      <c r="E503" s="5" t="s">
        <v>2154</v>
      </c>
      <c r="F503" s="5" t="s">
        <v>2246</v>
      </c>
      <c r="G503" s="5">
        <v>2</v>
      </c>
      <c r="H503" s="5">
        <v>1</v>
      </c>
      <c r="I503" s="5" t="s">
        <v>2337</v>
      </c>
      <c r="J503" s="8">
        <f t="shared" si="16"/>
        <v>1</v>
      </c>
      <c r="K503" s="15">
        <f t="shared" si="16"/>
        <v>1</v>
      </c>
      <c r="L503" s="4" t="str">
        <f t="shared" si="17"/>
        <v/>
      </c>
      <c r="M503" s="13">
        <v>0.59024552665111008</v>
      </c>
      <c r="N503" s="5">
        <v>2012</v>
      </c>
      <c r="O503" s="12">
        <v>100</v>
      </c>
      <c r="P503" s="5">
        <v>2012</v>
      </c>
      <c r="Q503" s="12"/>
      <c r="S503" s="12"/>
      <c r="U503" s="12">
        <v>0</v>
      </c>
      <c r="V503" s="5">
        <v>2012</v>
      </c>
      <c r="W503" s="12">
        <v>23.627028286188782</v>
      </c>
      <c r="X503" s="5">
        <v>2012</v>
      </c>
      <c r="Y503" s="12">
        <v>0</v>
      </c>
      <c r="Z503" s="5">
        <v>2012</v>
      </c>
      <c r="AA503" s="14">
        <v>100</v>
      </c>
      <c r="AB503" s="5">
        <v>2012</v>
      </c>
      <c r="AC503" s="14"/>
    </row>
    <row r="504" spans="1:29" ht="12.75" customHeight="1" x14ac:dyDescent="0.25">
      <c r="A504" s="5" t="s">
        <v>2016</v>
      </c>
      <c r="B504" s="5" t="s">
        <v>75</v>
      </c>
      <c r="C504" s="5" t="s">
        <v>74</v>
      </c>
      <c r="D504" s="5" t="s">
        <v>35</v>
      </c>
      <c r="E504" s="5" t="s">
        <v>2155</v>
      </c>
      <c r="F504" s="5" t="s">
        <v>2247</v>
      </c>
      <c r="G504" s="5">
        <v>2</v>
      </c>
      <c r="H504" s="5">
        <v>1</v>
      </c>
      <c r="I504" s="5" t="s">
        <v>2338</v>
      </c>
      <c r="J504" s="8">
        <f t="shared" si="16"/>
        <v>1</v>
      </c>
      <c r="K504" s="15">
        <f t="shared" si="16"/>
        <v>1</v>
      </c>
      <c r="L504" s="4" t="str">
        <f t="shared" si="17"/>
        <v/>
      </c>
      <c r="M504" s="13">
        <v>0.89421783320600279</v>
      </c>
      <c r="N504" s="5">
        <v>2012</v>
      </c>
      <c r="O504" s="12">
        <v>100</v>
      </c>
      <c r="P504" s="5">
        <v>2012</v>
      </c>
      <c r="Q504" s="12"/>
      <c r="S504" s="12"/>
      <c r="U504" s="12">
        <v>0</v>
      </c>
      <c r="V504" s="5">
        <v>2012</v>
      </c>
      <c r="W504" s="12">
        <v>1.3084593871822638</v>
      </c>
      <c r="X504" s="5">
        <v>2012</v>
      </c>
      <c r="Y504" s="12">
        <v>0</v>
      </c>
      <c r="Z504" s="5">
        <v>2012</v>
      </c>
      <c r="AA504" s="14">
        <v>100</v>
      </c>
      <c r="AB504" s="5">
        <v>2012</v>
      </c>
      <c r="AC504" s="14"/>
    </row>
    <row r="505" spans="1:29" ht="12.75" customHeight="1" x14ac:dyDescent="0.25">
      <c r="A505" s="5" t="s">
        <v>2017</v>
      </c>
      <c r="B505" s="5" t="s">
        <v>75</v>
      </c>
      <c r="C505" s="5" t="s">
        <v>74</v>
      </c>
      <c r="D505" s="5" t="s">
        <v>35</v>
      </c>
      <c r="E505" s="5" t="s">
        <v>76</v>
      </c>
      <c r="F505" s="5" t="s">
        <v>73</v>
      </c>
      <c r="G505" s="5">
        <v>2</v>
      </c>
      <c r="H505" s="5">
        <v>1</v>
      </c>
      <c r="I505" s="5" t="s">
        <v>2339</v>
      </c>
      <c r="J505" s="8">
        <f t="shared" si="16"/>
        <v>2</v>
      </c>
      <c r="K505" s="15">
        <f t="shared" si="16"/>
        <v>2</v>
      </c>
      <c r="L505" s="4" t="str">
        <f t="shared" si="17"/>
        <v>Y</v>
      </c>
      <c r="M505" s="13">
        <v>1.0240563004339924</v>
      </c>
      <c r="N505" s="5">
        <v>2012</v>
      </c>
      <c r="O505" s="12">
        <v>100</v>
      </c>
      <c r="P505" s="5">
        <v>2012</v>
      </c>
      <c r="Q505" s="12"/>
      <c r="S505" s="12"/>
      <c r="U505" s="12">
        <v>6.0797239215015031</v>
      </c>
      <c r="V505" s="5">
        <v>2012</v>
      </c>
      <c r="W505" s="12">
        <v>2.3315826131871953</v>
      </c>
      <c r="X505" s="5">
        <v>2012</v>
      </c>
      <c r="Y505" s="12">
        <v>0</v>
      </c>
      <c r="Z505" s="5">
        <v>2012</v>
      </c>
      <c r="AA505" s="14">
        <v>100</v>
      </c>
      <c r="AB505" s="5">
        <v>2012</v>
      </c>
      <c r="AC505" s="14"/>
    </row>
    <row r="506" spans="1:29" ht="12.75" customHeight="1" x14ac:dyDescent="0.25">
      <c r="A506" s="5" t="s">
        <v>2018</v>
      </c>
      <c r="B506" s="5" t="s">
        <v>1146</v>
      </c>
      <c r="C506" s="5" t="s">
        <v>1145</v>
      </c>
      <c r="D506" s="5" t="s">
        <v>1038</v>
      </c>
      <c r="E506" s="5" t="s">
        <v>2156</v>
      </c>
      <c r="F506" s="5" t="s">
        <v>2248</v>
      </c>
      <c r="G506" s="5">
        <v>2</v>
      </c>
      <c r="H506" s="5">
        <v>1</v>
      </c>
      <c r="I506" s="5" t="s">
        <v>2340</v>
      </c>
      <c r="J506" s="8">
        <f t="shared" si="16"/>
        <v>1</v>
      </c>
      <c r="K506" s="15">
        <f t="shared" si="16"/>
        <v>1</v>
      </c>
      <c r="L506" s="4" t="str">
        <f t="shared" si="17"/>
        <v/>
      </c>
      <c r="M506" s="13">
        <v>1.9243419932870263</v>
      </c>
      <c r="N506" s="5">
        <v>2017</v>
      </c>
      <c r="O506" s="12">
        <v>100</v>
      </c>
      <c r="P506" s="5">
        <v>2017</v>
      </c>
      <c r="Q506" s="12"/>
      <c r="S506" s="12"/>
      <c r="U506" s="12">
        <v>0.97674414168956747</v>
      </c>
      <c r="V506" s="5">
        <v>2017</v>
      </c>
      <c r="W506" s="12">
        <v>3.8604652049929578</v>
      </c>
      <c r="X506" s="5">
        <v>2017</v>
      </c>
      <c r="Y506" s="12">
        <v>0</v>
      </c>
      <c r="Z506" s="5">
        <v>2017</v>
      </c>
      <c r="AA506" s="14">
        <v>100</v>
      </c>
      <c r="AB506" s="5">
        <v>2017</v>
      </c>
      <c r="AC506" s="14"/>
    </row>
    <row r="507" spans="1:29" ht="12.75" customHeight="1" x14ac:dyDescent="0.25">
      <c r="A507" s="5" t="s">
        <v>2019</v>
      </c>
      <c r="B507" s="5" t="s">
        <v>1146</v>
      </c>
      <c r="C507" s="5" t="s">
        <v>1145</v>
      </c>
      <c r="D507" s="5" t="s">
        <v>1038</v>
      </c>
      <c r="E507" s="5" t="s">
        <v>2157</v>
      </c>
      <c r="F507" s="5" t="s">
        <v>1144</v>
      </c>
      <c r="G507" s="5">
        <v>1</v>
      </c>
      <c r="H507" s="5">
        <v>1</v>
      </c>
      <c r="I507" s="5" t="s">
        <v>2341</v>
      </c>
      <c r="J507" s="8">
        <f t="shared" si="16"/>
        <v>1</v>
      </c>
      <c r="K507" s="15">
        <f t="shared" si="16"/>
        <v>2</v>
      </c>
      <c r="L507" s="4" t="str">
        <f t="shared" si="17"/>
        <v>Y</v>
      </c>
      <c r="M507" s="13">
        <v>2.386763627639152</v>
      </c>
      <c r="N507" s="5">
        <v>2017</v>
      </c>
      <c r="O507" s="12">
        <v>100</v>
      </c>
      <c r="P507" s="5">
        <v>2017</v>
      </c>
      <c r="Q507" s="12"/>
      <c r="S507" s="12"/>
      <c r="U507" s="12">
        <v>0</v>
      </c>
      <c r="V507" s="5">
        <v>2017</v>
      </c>
      <c r="W507" s="12">
        <v>0</v>
      </c>
      <c r="X507" s="5">
        <v>2017</v>
      </c>
      <c r="Y507" s="12">
        <v>0</v>
      </c>
      <c r="Z507" s="5">
        <v>2017</v>
      </c>
      <c r="AA507" s="14">
        <v>100</v>
      </c>
      <c r="AB507" s="5">
        <v>2017</v>
      </c>
      <c r="AC507" s="14"/>
    </row>
    <row r="508" spans="1:29" ht="12.75" customHeight="1" x14ac:dyDescent="0.25">
      <c r="A508" s="5" t="s">
        <v>2020</v>
      </c>
      <c r="B508" s="5" t="s">
        <v>1</v>
      </c>
      <c r="C508" s="5" t="s">
        <v>1150</v>
      </c>
      <c r="D508" s="5" t="s">
        <v>1038</v>
      </c>
      <c r="E508" s="5" t="s">
        <v>2158</v>
      </c>
      <c r="F508" s="5" t="s">
        <v>2249</v>
      </c>
      <c r="G508" s="5">
        <v>2</v>
      </c>
      <c r="H508" s="5">
        <v>1</v>
      </c>
      <c r="I508" s="5" t="s">
        <v>2342</v>
      </c>
      <c r="J508" s="8">
        <f t="shared" si="16"/>
        <v>1</v>
      </c>
      <c r="K508" s="15">
        <f t="shared" si="16"/>
        <v>1</v>
      </c>
      <c r="L508" s="4" t="str">
        <f t="shared" si="17"/>
        <v/>
      </c>
      <c r="M508" s="13">
        <v>0.49202030809525688</v>
      </c>
      <c r="N508" s="5">
        <v>2010</v>
      </c>
      <c r="O508" s="12">
        <v>72.769996643066406</v>
      </c>
      <c r="P508" s="5">
        <v>2010</v>
      </c>
      <c r="Q508" s="12"/>
      <c r="S508" s="12"/>
      <c r="U508" s="12">
        <v>0</v>
      </c>
      <c r="V508" s="5">
        <v>2015</v>
      </c>
      <c r="W508" s="12">
        <v>0</v>
      </c>
      <c r="X508" s="5">
        <v>2015</v>
      </c>
      <c r="Y508" s="12">
        <v>0</v>
      </c>
      <c r="Z508" s="5">
        <v>2015</v>
      </c>
      <c r="AA508" s="14">
        <v>100</v>
      </c>
      <c r="AB508" s="5">
        <v>2015</v>
      </c>
      <c r="AC508" s="14"/>
    </row>
    <row r="509" spans="1:29" ht="12.75" customHeight="1" x14ac:dyDescent="0.25">
      <c r="A509" s="5" t="s">
        <v>2021</v>
      </c>
      <c r="B509" s="5" t="s">
        <v>1</v>
      </c>
      <c r="C509" s="5" t="s">
        <v>1150</v>
      </c>
      <c r="D509" s="5" t="s">
        <v>1038</v>
      </c>
      <c r="E509" s="5" t="s">
        <v>2159</v>
      </c>
      <c r="F509" s="5" t="s">
        <v>2250</v>
      </c>
      <c r="G509" s="5">
        <v>2</v>
      </c>
      <c r="H509" s="5">
        <v>1</v>
      </c>
      <c r="I509" s="5" t="s">
        <v>2459</v>
      </c>
      <c r="J509" s="8">
        <f t="shared" si="16"/>
        <v>1</v>
      </c>
      <c r="K509" s="15">
        <f t="shared" si="16"/>
        <v>1</v>
      </c>
      <c r="L509" s="4" t="str">
        <f t="shared" si="17"/>
        <v/>
      </c>
      <c r="M509" s="13">
        <v>0.60979798780408268</v>
      </c>
      <c r="N509" s="5">
        <v>2010</v>
      </c>
      <c r="O509" s="12">
        <v>82</v>
      </c>
      <c r="P509" s="5">
        <v>2010</v>
      </c>
      <c r="Q509" s="12"/>
      <c r="S509" s="12"/>
      <c r="U509" s="12">
        <v>0</v>
      </c>
      <c r="V509" s="5">
        <v>2015</v>
      </c>
      <c r="W509" s="12">
        <v>0</v>
      </c>
      <c r="X509" s="5">
        <v>2015</v>
      </c>
      <c r="Y509" s="12">
        <v>0</v>
      </c>
      <c r="Z509" s="5">
        <v>2015</v>
      </c>
      <c r="AA509" s="14">
        <v>100</v>
      </c>
      <c r="AB509" s="5">
        <v>2015</v>
      </c>
      <c r="AC509" s="14"/>
    </row>
    <row r="510" spans="1:29" ht="12.75" customHeight="1" x14ac:dyDescent="0.25">
      <c r="A510" s="5" t="s">
        <v>2022</v>
      </c>
      <c r="B510" s="5" t="s">
        <v>1</v>
      </c>
      <c r="C510" s="5" t="s">
        <v>1150</v>
      </c>
      <c r="D510" s="5" t="s">
        <v>1038</v>
      </c>
      <c r="E510" s="5" t="s">
        <v>2160</v>
      </c>
      <c r="F510" s="5" t="s">
        <v>2251</v>
      </c>
      <c r="G510" s="5">
        <v>2</v>
      </c>
      <c r="H510" s="5">
        <v>2</v>
      </c>
      <c r="I510" s="5" t="s">
        <v>2460</v>
      </c>
      <c r="J510" s="8">
        <f t="shared" si="16"/>
        <v>1</v>
      </c>
      <c r="K510" s="15">
        <f t="shared" si="16"/>
        <v>1</v>
      </c>
      <c r="L510" s="4" t="str">
        <f t="shared" si="17"/>
        <v/>
      </c>
      <c r="M510" s="13">
        <v>0.98337602122927936</v>
      </c>
      <c r="N510" s="5">
        <v>2010</v>
      </c>
      <c r="O510" s="12">
        <v>91.160003662109403</v>
      </c>
      <c r="P510" s="5">
        <v>2010</v>
      </c>
      <c r="Q510" s="12"/>
      <c r="S510" s="12"/>
      <c r="U510" s="12">
        <v>0</v>
      </c>
      <c r="V510" s="5">
        <v>2015</v>
      </c>
      <c r="W510" s="12">
        <v>0</v>
      </c>
      <c r="X510" s="5">
        <v>2015</v>
      </c>
      <c r="Y510" s="12">
        <v>0</v>
      </c>
      <c r="Z510" s="5">
        <v>2015</v>
      </c>
      <c r="AA510" s="14">
        <v>100</v>
      </c>
      <c r="AB510" s="5">
        <v>2015</v>
      </c>
      <c r="AC510" s="14"/>
    </row>
    <row r="511" spans="1:29" ht="12.75" customHeight="1" x14ac:dyDescent="0.25">
      <c r="A511" s="5" t="s">
        <v>2023</v>
      </c>
      <c r="B511" s="5" t="s">
        <v>1</v>
      </c>
      <c r="C511" s="5" t="s">
        <v>1150</v>
      </c>
      <c r="D511" s="5" t="s">
        <v>1038</v>
      </c>
      <c r="E511" s="5" t="s">
        <v>2161</v>
      </c>
      <c r="F511" s="5" t="s">
        <v>2252</v>
      </c>
      <c r="G511" s="5">
        <v>2</v>
      </c>
      <c r="H511" s="5">
        <v>2</v>
      </c>
      <c r="I511" s="5" t="s">
        <v>2343</v>
      </c>
      <c r="J511" s="8">
        <f t="shared" si="16"/>
        <v>1</v>
      </c>
      <c r="K511" s="15">
        <f t="shared" si="16"/>
        <v>1</v>
      </c>
      <c r="L511" s="4" t="str">
        <f t="shared" si="17"/>
        <v/>
      </c>
      <c r="M511" s="13">
        <v>0.67774018356842469</v>
      </c>
      <c r="N511" s="5">
        <v>2010</v>
      </c>
      <c r="O511" s="12">
        <v>76.910003662109403</v>
      </c>
      <c r="P511" s="5">
        <v>2010</v>
      </c>
      <c r="Q511" s="12"/>
      <c r="S511" s="12"/>
      <c r="U511" s="12">
        <v>0</v>
      </c>
      <c r="V511" s="5">
        <v>2015</v>
      </c>
      <c r="W511" s="12">
        <v>0</v>
      </c>
      <c r="X511" s="5">
        <v>2015</v>
      </c>
      <c r="Y511" s="12">
        <v>0</v>
      </c>
      <c r="Z511" s="5">
        <v>2015</v>
      </c>
      <c r="AA511" s="14">
        <v>100</v>
      </c>
      <c r="AB511" s="5">
        <v>2015</v>
      </c>
      <c r="AC511" s="14"/>
    </row>
    <row r="512" spans="1:29" ht="12.75" customHeight="1" x14ac:dyDescent="0.25">
      <c r="A512" s="5" t="s">
        <v>2024</v>
      </c>
      <c r="B512" s="5" t="s">
        <v>1</v>
      </c>
      <c r="C512" s="5" t="s">
        <v>1150</v>
      </c>
      <c r="D512" s="5" t="s">
        <v>1038</v>
      </c>
      <c r="E512" s="5" t="s">
        <v>2162</v>
      </c>
      <c r="F512" s="5" t="s">
        <v>2253</v>
      </c>
      <c r="G512" s="5">
        <v>2</v>
      </c>
      <c r="H512" s="5">
        <v>2</v>
      </c>
      <c r="I512" s="5" t="s">
        <v>2344</v>
      </c>
      <c r="J512" s="8">
        <f t="shared" si="16"/>
        <v>1</v>
      </c>
      <c r="K512" s="15">
        <f t="shared" si="16"/>
        <v>1</v>
      </c>
      <c r="L512" s="4" t="str">
        <f t="shared" si="17"/>
        <v/>
      </c>
      <c r="M512" s="13" t="s">
        <v>1569</v>
      </c>
      <c r="N512" s="5" t="s">
        <v>1569</v>
      </c>
      <c r="O512" s="12">
        <v>87.339996337890597</v>
      </c>
      <c r="P512" s="5">
        <v>2010</v>
      </c>
      <c r="Q512" s="12"/>
      <c r="S512" s="12"/>
      <c r="U512" s="12" t="s">
        <v>1569</v>
      </c>
      <c r="V512" s="5" t="s">
        <v>1569</v>
      </c>
      <c r="W512" s="12" t="s">
        <v>1569</v>
      </c>
      <c r="X512" s="5" t="s">
        <v>1569</v>
      </c>
      <c r="Y512" s="12" t="s">
        <v>1569</v>
      </c>
      <c r="Z512" s="5" t="s">
        <v>1569</v>
      </c>
      <c r="AA512" s="14" t="s">
        <v>1569</v>
      </c>
      <c r="AB512" s="5" t="s">
        <v>1569</v>
      </c>
      <c r="AC512" s="14"/>
    </row>
    <row r="513" spans="1:29" ht="12.75" customHeight="1" x14ac:dyDescent="0.25">
      <c r="A513" s="5" t="s">
        <v>2025</v>
      </c>
      <c r="B513" s="5" t="s">
        <v>1</v>
      </c>
      <c r="C513" s="5" t="s">
        <v>1150</v>
      </c>
      <c r="D513" s="5" t="s">
        <v>1038</v>
      </c>
      <c r="E513" s="5" t="s">
        <v>2163</v>
      </c>
      <c r="F513" s="5" t="s">
        <v>2254</v>
      </c>
      <c r="G513" s="5">
        <v>2</v>
      </c>
      <c r="H513" s="5">
        <v>1</v>
      </c>
      <c r="I513" s="5" t="s">
        <v>2345</v>
      </c>
      <c r="J513" s="8">
        <f t="shared" si="16"/>
        <v>1</v>
      </c>
      <c r="K513" s="15">
        <f t="shared" si="16"/>
        <v>1</v>
      </c>
      <c r="L513" s="4" t="str">
        <f t="shared" si="17"/>
        <v/>
      </c>
      <c r="M513" s="13" t="s">
        <v>1569</v>
      </c>
      <c r="N513" s="5" t="s">
        <v>1569</v>
      </c>
      <c r="O513" s="12">
        <v>86.959999084472699</v>
      </c>
      <c r="P513" s="5">
        <v>2010</v>
      </c>
      <c r="Q513" s="12"/>
      <c r="S513" s="12"/>
      <c r="U513" s="12" t="s">
        <v>1569</v>
      </c>
      <c r="V513" s="5" t="s">
        <v>1569</v>
      </c>
      <c r="W513" s="12" t="s">
        <v>1569</v>
      </c>
      <c r="X513" s="5" t="s">
        <v>1569</v>
      </c>
      <c r="Y513" s="12" t="s">
        <v>1569</v>
      </c>
      <c r="Z513" s="5" t="s">
        <v>1569</v>
      </c>
      <c r="AA513" s="14" t="s">
        <v>1569</v>
      </c>
      <c r="AB513" s="5" t="s">
        <v>1569</v>
      </c>
      <c r="AC513" s="14"/>
    </row>
    <row r="514" spans="1:29" ht="12.75" customHeight="1" x14ac:dyDescent="0.25">
      <c r="A514" s="5" t="s">
        <v>2026</v>
      </c>
      <c r="B514" s="5" t="s">
        <v>1</v>
      </c>
      <c r="C514" s="5" t="s">
        <v>1150</v>
      </c>
      <c r="D514" s="5" t="s">
        <v>1038</v>
      </c>
      <c r="E514" s="5" t="s">
        <v>2164</v>
      </c>
      <c r="F514" s="5" t="s">
        <v>2255</v>
      </c>
      <c r="G514" s="5">
        <v>2</v>
      </c>
      <c r="H514" s="5">
        <v>1</v>
      </c>
      <c r="I514" s="5" t="s">
        <v>2461</v>
      </c>
      <c r="J514" s="8">
        <f t="shared" si="16"/>
        <v>1</v>
      </c>
      <c r="K514" s="15">
        <f t="shared" si="16"/>
        <v>1</v>
      </c>
      <c r="L514" s="4" t="s">
        <v>2678</v>
      </c>
      <c r="M514" s="13">
        <v>1.0918944065004557</v>
      </c>
      <c r="N514" s="5">
        <v>2010</v>
      </c>
      <c r="O514" s="12">
        <v>82.150001525878906</v>
      </c>
      <c r="P514" s="5">
        <v>2010</v>
      </c>
      <c r="Q514" s="12"/>
      <c r="S514" s="12"/>
      <c r="U514" s="12">
        <v>0</v>
      </c>
      <c r="V514" s="5">
        <v>2015</v>
      </c>
      <c r="W514" s="12">
        <v>0</v>
      </c>
      <c r="X514" s="5">
        <v>2015</v>
      </c>
      <c r="Y514" s="12">
        <v>0</v>
      </c>
      <c r="Z514" s="5">
        <v>2015</v>
      </c>
      <c r="AA514" s="14">
        <v>100</v>
      </c>
      <c r="AB514" s="5">
        <v>2015</v>
      </c>
      <c r="AC514" s="14"/>
    </row>
    <row r="515" spans="1:29" ht="12.75" customHeight="1" x14ac:dyDescent="0.25">
      <c r="A515" s="5" t="s">
        <v>2027</v>
      </c>
      <c r="B515" s="5" t="s">
        <v>1</v>
      </c>
      <c r="C515" s="5" t="s">
        <v>1150</v>
      </c>
      <c r="D515" s="5" t="s">
        <v>1038</v>
      </c>
      <c r="E515" s="5" t="s">
        <v>2165</v>
      </c>
      <c r="F515" s="5" t="s">
        <v>2256</v>
      </c>
      <c r="G515" s="5">
        <v>2</v>
      </c>
      <c r="H515" s="5">
        <v>1</v>
      </c>
      <c r="J515" s="8">
        <f t="shared" si="16"/>
        <v>1</v>
      </c>
      <c r="K515" s="15">
        <f t="shared" si="16"/>
        <v>1</v>
      </c>
      <c r="L515" s="4" t="s">
        <v>2678</v>
      </c>
      <c r="M515" s="13">
        <v>2.2971713714186714</v>
      </c>
      <c r="N515" s="5">
        <v>2010</v>
      </c>
      <c r="O515" s="12">
        <v>92</v>
      </c>
      <c r="P515" s="5">
        <v>2010</v>
      </c>
      <c r="Q515" s="12"/>
      <c r="S515" s="12"/>
      <c r="U515" s="12">
        <v>0</v>
      </c>
      <c r="V515" s="5">
        <v>2015</v>
      </c>
      <c r="W515" s="12">
        <v>0</v>
      </c>
      <c r="X515" s="5">
        <v>2015</v>
      </c>
      <c r="Y515" s="12">
        <v>0</v>
      </c>
      <c r="Z515" s="5">
        <v>2015</v>
      </c>
      <c r="AA515" s="14">
        <v>100</v>
      </c>
      <c r="AB515" s="5">
        <v>2015</v>
      </c>
      <c r="AC515" s="14"/>
    </row>
    <row r="516" spans="1:29" ht="12.75" customHeight="1" x14ac:dyDescent="0.25">
      <c r="A516" s="5" t="s">
        <v>2028</v>
      </c>
      <c r="B516" s="5" t="s">
        <v>1154</v>
      </c>
      <c r="C516" s="5" t="s">
        <v>1153</v>
      </c>
      <c r="D516" s="5" t="s">
        <v>1038</v>
      </c>
      <c r="E516" s="5" t="s">
        <v>1155</v>
      </c>
      <c r="F516" s="5" t="s">
        <v>1152</v>
      </c>
      <c r="G516" s="5">
        <v>2</v>
      </c>
      <c r="H516" s="5">
        <v>1</v>
      </c>
      <c r="I516" s="5" t="s">
        <v>3219</v>
      </c>
      <c r="J516" s="8">
        <f t="shared" si="16"/>
        <v>2</v>
      </c>
      <c r="K516" s="15">
        <f t="shared" si="16"/>
        <v>2</v>
      </c>
      <c r="L516" s="4" t="str">
        <f t="shared" si="17"/>
        <v>Y</v>
      </c>
      <c r="M516" s="13">
        <v>1.2058285540828328</v>
      </c>
      <c r="N516" s="5">
        <v>2017</v>
      </c>
      <c r="O516" s="12">
        <v>95.805648803710895</v>
      </c>
      <c r="P516" s="5">
        <v>2017</v>
      </c>
      <c r="Q516" s="12"/>
      <c r="S516" s="12"/>
      <c r="U516" s="12" t="s">
        <v>1569</v>
      </c>
      <c r="V516" s="5" t="s">
        <v>1569</v>
      </c>
      <c r="W516" s="12">
        <v>0.85750663869311716</v>
      </c>
      <c r="X516" s="5">
        <v>2012</v>
      </c>
      <c r="Y516" s="12" t="s">
        <v>1569</v>
      </c>
      <c r="Z516" s="5" t="s">
        <v>1569</v>
      </c>
      <c r="AA516" s="14" t="s">
        <v>1569</v>
      </c>
      <c r="AB516" s="5" t="s">
        <v>1569</v>
      </c>
      <c r="AC516" s="14"/>
    </row>
    <row r="517" spans="1:29" ht="12.75" customHeight="1" x14ac:dyDescent="0.25">
      <c r="A517" s="5" t="s">
        <v>2029</v>
      </c>
      <c r="B517" s="5" t="s">
        <v>1154</v>
      </c>
      <c r="C517" s="5" t="s">
        <v>1153</v>
      </c>
      <c r="D517" s="5" t="s">
        <v>1038</v>
      </c>
      <c r="E517" s="5" t="s">
        <v>2166</v>
      </c>
      <c r="F517" s="5" t="s">
        <v>3334</v>
      </c>
      <c r="G517" s="5">
        <v>2</v>
      </c>
      <c r="H517" s="5">
        <v>1</v>
      </c>
      <c r="I517" s="5" t="s">
        <v>3220</v>
      </c>
      <c r="J517" s="8">
        <f t="shared" si="16"/>
        <v>1</v>
      </c>
      <c r="K517" s="15">
        <f t="shared" si="16"/>
        <v>1</v>
      </c>
      <c r="L517" s="4" t="str">
        <f t="shared" si="17"/>
        <v/>
      </c>
      <c r="M517" s="13">
        <v>1.3205967155035903</v>
      </c>
      <c r="N517" s="5">
        <v>2017</v>
      </c>
      <c r="O517" s="12">
        <v>96.340751647949205</v>
      </c>
      <c r="P517" s="5">
        <v>2017</v>
      </c>
      <c r="Q517" s="12"/>
      <c r="S517" s="12"/>
      <c r="U517" s="12" t="s">
        <v>1569</v>
      </c>
      <c r="V517" s="5" t="s">
        <v>1569</v>
      </c>
      <c r="W517" s="12" t="s">
        <v>1569</v>
      </c>
      <c r="X517" s="5" t="s">
        <v>1569</v>
      </c>
      <c r="Y517" s="12" t="s">
        <v>1569</v>
      </c>
      <c r="Z517" s="5" t="s">
        <v>1569</v>
      </c>
      <c r="AA517" s="14" t="s">
        <v>1569</v>
      </c>
      <c r="AB517" s="5" t="s">
        <v>1569</v>
      </c>
      <c r="AC517" s="14"/>
    </row>
    <row r="518" spans="1:29" ht="12.75" customHeight="1" x14ac:dyDescent="0.25">
      <c r="A518" s="5" t="s">
        <v>2030</v>
      </c>
      <c r="B518" s="5" t="s">
        <v>1154</v>
      </c>
      <c r="C518" s="5" t="s">
        <v>1153</v>
      </c>
      <c r="D518" s="5" t="s">
        <v>1038</v>
      </c>
      <c r="E518" s="5" t="s">
        <v>2167</v>
      </c>
      <c r="F518" s="5" t="s">
        <v>3218</v>
      </c>
      <c r="G518" s="5">
        <v>2</v>
      </c>
      <c r="H518" s="5">
        <v>1</v>
      </c>
      <c r="I518" s="5" t="s">
        <v>3219</v>
      </c>
      <c r="J518" s="8">
        <f t="shared" ref="J518:K581" si="18">COUNTIF(E:E,E518)</f>
        <v>1</v>
      </c>
      <c r="K518" s="15">
        <f t="shared" si="18"/>
        <v>1</v>
      </c>
      <c r="L518" s="4" t="str">
        <f t="shared" ref="L518:L581" si="19">IF(OR(J518&gt;1,K518&gt;1),"Y","")</f>
        <v/>
      </c>
      <c r="M518" s="13">
        <v>0.82786173361891513</v>
      </c>
      <c r="N518" s="5">
        <v>2017</v>
      </c>
      <c r="O518" s="12">
        <v>96.774635314941406</v>
      </c>
      <c r="P518" s="5">
        <v>2017</v>
      </c>
      <c r="Q518" s="12"/>
      <c r="S518" s="12"/>
      <c r="U518" s="12" t="s">
        <v>1569</v>
      </c>
      <c r="V518" s="5" t="s">
        <v>1569</v>
      </c>
      <c r="W518" s="12">
        <v>0.4969761959604746</v>
      </c>
      <c r="X518" s="5">
        <v>2012</v>
      </c>
      <c r="Y518" s="12" t="s">
        <v>1569</v>
      </c>
      <c r="Z518" s="5" t="s">
        <v>1569</v>
      </c>
      <c r="AA518" s="14" t="s">
        <v>1569</v>
      </c>
      <c r="AB518" s="5" t="s">
        <v>1569</v>
      </c>
      <c r="AC518" s="14"/>
    </row>
    <row r="519" spans="1:29" ht="12.75" customHeight="1" x14ac:dyDescent="0.25">
      <c r="A519" s="5" t="s">
        <v>2031</v>
      </c>
      <c r="B519" s="5" t="s">
        <v>1524</v>
      </c>
      <c r="C519" s="5" t="s">
        <v>450</v>
      </c>
      <c r="D519" s="5" t="s">
        <v>360</v>
      </c>
      <c r="E519" s="5" t="s">
        <v>451</v>
      </c>
      <c r="F519" s="5" t="s">
        <v>3335</v>
      </c>
      <c r="G519" s="5">
        <v>2</v>
      </c>
      <c r="H519" s="5">
        <v>2</v>
      </c>
      <c r="I519" s="5" t="s">
        <v>2346</v>
      </c>
      <c r="J519" s="8">
        <f t="shared" si="18"/>
        <v>2</v>
      </c>
      <c r="K519" s="15">
        <f t="shared" si="18"/>
        <v>1</v>
      </c>
      <c r="L519" s="4" t="str">
        <f t="shared" si="19"/>
        <v>Y</v>
      </c>
      <c r="M519" s="13" t="s">
        <v>1569</v>
      </c>
      <c r="N519" s="5" t="s">
        <v>1569</v>
      </c>
      <c r="O519" s="12" t="s">
        <v>1569</v>
      </c>
      <c r="P519" s="5" t="s">
        <v>1569</v>
      </c>
      <c r="Q519" s="12"/>
      <c r="S519" s="12"/>
      <c r="U519" s="12">
        <v>0</v>
      </c>
      <c r="V519" s="5">
        <v>2009</v>
      </c>
      <c r="W519" s="12">
        <v>0</v>
      </c>
      <c r="X519" s="5">
        <v>2009</v>
      </c>
      <c r="Y519" s="12">
        <v>0</v>
      </c>
      <c r="Z519" s="5">
        <v>2009</v>
      </c>
      <c r="AA519" s="14">
        <v>0</v>
      </c>
      <c r="AB519" s="5">
        <v>2009</v>
      </c>
      <c r="AC519" s="14"/>
    </row>
    <row r="520" spans="1:29" ht="12.75" customHeight="1" x14ac:dyDescent="0.25">
      <c r="A520" s="5" t="s">
        <v>2032</v>
      </c>
      <c r="B520" s="5" t="s">
        <v>689</v>
      </c>
      <c r="C520" s="5" t="s">
        <v>688</v>
      </c>
      <c r="D520" s="5" t="s">
        <v>620</v>
      </c>
      <c r="E520" s="5" t="s">
        <v>2168</v>
      </c>
      <c r="F520" s="5" t="s">
        <v>2258</v>
      </c>
      <c r="G520" s="5">
        <v>2</v>
      </c>
      <c r="H520" s="5">
        <v>3</v>
      </c>
      <c r="I520" s="5" t="s">
        <v>2347</v>
      </c>
      <c r="J520" s="8">
        <f t="shared" si="18"/>
        <v>1</v>
      </c>
      <c r="K520" s="15">
        <f t="shared" si="18"/>
        <v>1</v>
      </c>
      <c r="L520" s="4" t="str">
        <f t="shared" si="19"/>
        <v/>
      </c>
      <c r="M520" s="13" t="s">
        <v>1569</v>
      </c>
      <c r="N520" s="5" t="s">
        <v>1569</v>
      </c>
      <c r="O520" s="12">
        <v>95</v>
      </c>
      <c r="P520" s="5">
        <v>2007</v>
      </c>
      <c r="Q520" s="12"/>
      <c r="S520" s="12"/>
      <c r="U520" s="12" t="s">
        <v>1569</v>
      </c>
      <c r="V520" s="5" t="s">
        <v>1569</v>
      </c>
      <c r="W520" s="12" t="s">
        <v>1569</v>
      </c>
      <c r="X520" s="5" t="s">
        <v>1569</v>
      </c>
      <c r="Y520" s="12" t="s">
        <v>1569</v>
      </c>
      <c r="Z520" s="5" t="s">
        <v>1569</v>
      </c>
      <c r="AA520" s="14" t="s">
        <v>1569</v>
      </c>
      <c r="AB520" s="5" t="s">
        <v>1569</v>
      </c>
      <c r="AC520" s="14"/>
    </row>
    <row r="521" spans="1:29" ht="12.75" customHeight="1" x14ac:dyDescent="0.25">
      <c r="A521" s="5" t="s">
        <v>2033</v>
      </c>
      <c r="B521" s="5" t="s">
        <v>689</v>
      </c>
      <c r="C521" s="5" t="s">
        <v>688</v>
      </c>
      <c r="D521" s="5" t="s">
        <v>620</v>
      </c>
      <c r="E521" s="5" t="s">
        <v>2169</v>
      </c>
      <c r="F521" s="5" t="s">
        <v>3336</v>
      </c>
      <c r="G521" s="5">
        <v>2</v>
      </c>
      <c r="H521" s="5">
        <v>1</v>
      </c>
      <c r="I521" s="5" t="s">
        <v>2348</v>
      </c>
      <c r="J521" s="8">
        <f t="shared" si="18"/>
        <v>1</v>
      </c>
      <c r="K521" s="15">
        <f t="shared" si="18"/>
        <v>1</v>
      </c>
      <c r="L521" s="4" t="str">
        <f t="shared" si="19"/>
        <v/>
      </c>
      <c r="M521" s="13">
        <v>1.2895094457386189</v>
      </c>
      <c r="N521" s="5">
        <v>2017</v>
      </c>
      <c r="O521" s="12">
        <v>98.699996948242202</v>
      </c>
      <c r="P521" s="5">
        <v>2017</v>
      </c>
      <c r="Q521" s="12"/>
      <c r="S521" s="12"/>
      <c r="U521" s="12">
        <v>0</v>
      </c>
      <c r="V521" s="5">
        <v>2017</v>
      </c>
      <c r="W521" s="12">
        <v>0</v>
      </c>
      <c r="X521" s="5">
        <v>2017</v>
      </c>
      <c r="Y521" s="12">
        <v>0</v>
      </c>
      <c r="Z521" s="5">
        <v>2017</v>
      </c>
      <c r="AA521" s="14">
        <v>100</v>
      </c>
      <c r="AB521" s="5">
        <v>2017</v>
      </c>
      <c r="AC521" s="14"/>
    </row>
    <row r="522" spans="1:29" ht="12.75" customHeight="1" x14ac:dyDescent="0.25">
      <c r="A522" s="5" t="s">
        <v>2034</v>
      </c>
      <c r="B522" s="5" t="s">
        <v>689</v>
      </c>
      <c r="C522" s="5" t="s">
        <v>688</v>
      </c>
      <c r="D522" s="5" t="s">
        <v>620</v>
      </c>
      <c r="E522" s="5" t="s">
        <v>690</v>
      </c>
      <c r="F522" s="5" t="s">
        <v>687</v>
      </c>
      <c r="G522" s="5">
        <v>2</v>
      </c>
      <c r="H522" s="5">
        <v>1</v>
      </c>
      <c r="I522" s="5" t="s">
        <v>2349</v>
      </c>
      <c r="J522" s="8">
        <f t="shared" si="18"/>
        <v>2</v>
      </c>
      <c r="K522" s="15">
        <f t="shared" si="18"/>
        <v>2</v>
      </c>
      <c r="L522" s="4" t="str">
        <f t="shared" si="19"/>
        <v>Y</v>
      </c>
      <c r="M522" s="13">
        <v>0.95074597542066286</v>
      </c>
      <c r="N522" s="5">
        <v>2017</v>
      </c>
      <c r="O522" s="12">
        <v>100</v>
      </c>
      <c r="P522" s="5">
        <v>2017</v>
      </c>
      <c r="Q522" s="12"/>
      <c r="S522" s="12"/>
      <c r="U522" s="12">
        <v>0</v>
      </c>
      <c r="V522" s="5">
        <v>2017</v>
      </c>
      <c r="W522" s="12">
        <v>0</v>
      </c>
      <c r="X522" s="5">
        <v>2017</v>
      </c>
      <c r="Y522" s="12">
        <v>0</v>
      </c>
      <c r="Z522" s="5">
        <v>2017</v>
      </c>
      <c r="AA522" s="14">
        <v>100</v>
      </c>
      <c r="AB522" s="5">
        <v>2017</v>
      </c>
      <c r="AC522" s="14"/>
    </row>
    <row r="523" spans="1:29" ht="12.75" customHeight="1" x14ac:dyDescent="0.25">
      <c r="A523" s="5" t="s">
        <v>2035</v>
      </c>
      <c r="B523" s="5" t="s">
        <v>694</v>
      </c>
      <c r="C523" s="5" t="s">
        <v>693</v>
      </c>
      <c r="D523" s="5" t="s">
        <v>620</v>
      </c>
      <c r="E523" s="5" t="s">
        <v>2170</v>
      </c>
      <c r="F523" s="5" t="s">
        <v>3337</v>
      </c>
      <c r="G523" s="5">
        <v>2</v>
      </c>
      <c r="H523" s="5">
        <v>2</v>
      </c>
      <c r="I523" s="5" t="s">
        <v>2350</v>
      </c>
      <c r="J523" s="8">
        <f t="shared" si="18"/>
        <v>1</v>
      </c>
      <c r="K523" s="15">
        <f t="shared" si="18"/>
        <v>1</v>
      </c>
      <c r="L523" s="4" t="str">
        <f t="shared" si="19"/>
        <v/>
      </c>
      <c r="M523" s="13">
        <v>0.50000001350687873</v>
      </c>
      <c r="N523" s="5">
        <v>2017</v>
      </c>
      <c r="O523" s="12">
        <v>69.999999999999858</v>
      </c>
      <c r="P523" s="5">
        <v>2017</v>
      </c>
      <c r="Q523" s="12"/>
      <c r="S523" s="12"/>
      <c r="U523" s="12">
        <v>3.3346803920374986</v>
      </c>
      <c r="V523" s="5">
        <v>2016</v>
      </c>
      <c r="W523" s="12">
        <v>0</v>
      </c>
      <c r="X523" s="5">
        <v>2017</v>
      </c>
      <c r="Y523" s="12">
        <v>0</v>
      </c>
      <c r="Z523" s="5">
        <v>2017</v>
      </c>
      <c r="AA523" s="14">
        <v>100</v>
      </c>
      <c r="AB523" s="5">
        <v>2017</v>
      </c>
      <c r="AC523" s="14"/>
    </row>
    <row r="524" spans="1:29" ht="12.75" customHeight="1" x14ac:dyDescent="0.25">
      <c r="A524" s="5" t="s">
        <v>2036</v>
      </c>
      <c r="B524" s="5" t="s">
        <v>694</v>
      </c>
      <c r="C524" s="5" t="s">
        <v>693</v>
      </c>
      <c r="D524" s="5" t="s">
        <v>620</v>
      </c>
      <c r="E524" s="5" t="s">
        <v>698</v>
      </c>
      <c r="F524" s="5" t="s">
        <v>697</v>
      </c>
      <c r="G524" s="5">
        <v>2</v>
      </c>
      <c r="H524" s="5">
        <v>2</v>
      </c>
      <c r="I524" s="5" t="s">
        <v>2351</v>
      </c>
      <c r="J524" s="8">
        <f t="shared" si="18"/>
        <v>2</v>
      </c>
      <c r="K524" s="15">
        <f t="shared" si="18"/>
        <v>2</v>
      </c>
      <c r="L524" s="4" t="str">
        <f t="shared" si="19"/>
        <v>Y</v>
      </c>
      <c r="M524" s="13">
        <v>0.74999994632518308</v>
      </c>
      <c r="N524" s="5">
        <v>2017</v>
      </c>
      <c r="O524" s="12">
        <v>85.000004438227919</v>
      </c>
      <c r="P524" s="5">
        <v>2017</v>
      </c>
      <c r="Q524" s="12"/>
      <c r="S524" s="12"/>
      <c r="U524" s="12">
        <v>0</v>
      </c>
      <c r="V524" s="5">
        <v>2017</v>
      </c>
      <c r="W524" s="12">
        <v>0</v>
      </c>
      <c r="X524" s="5">
        <v>2017</v>
      </c>
      <c r="Y524" s="12">
        <v>0</v>
      </c>
      <c r="Z524" s="5">
        <v>2017</v>
      </c>
      <c r="AA524" s="14">
        <v>84.999997715618065</v>
      </c>
      <c r="AB524" s="5">
        <v>2017</v>
      </c>
      <c r="AC524" s="14"/>
    </row>
    <row r="525" spans="1:29" ht="12.75" customHeight="1" x14ac:dyDescent="0.25">
      <c r="A525" s="5" t="s">
        <v>2037</v>
      </c>
      <c r="B525" s="5" t="s">
        <v>694</v>
      </c>
      <c r="C525" s="5" t="s">
        <v>693</v>
      </c>
      <c r="D525" s="5" t="s">
        <v>620</v>
      </c>
      <c r="E525" s="5" t="s">
        <v>2171</v>
      </c>
      <c r="F525" s="5" t="s">
        <v>692</v>
      </c>
      <c r="G525" s="5">
        <v>2</v>
      </c>
      <c r="H525" s="5">
        <v>2</v>
      </c>
      <c r="I525" s="5" t="s">
        <v>2352</v>
      </c>
      <c r="J525" s="8">
        <f t="shared" si="18"/>
        <v>1</v>
      </c>
      <c r="K525" s="15">
        <f t="shared" si="18"/>
        <v>2</v>
      </c>
      <c r="L525" s="4" t="str">
        <f t="shared" si="19"/>
        <v>Y</v>
      </c>
      <c r="M525" s="13">
        <v>0.70000002584160692</v>
      </c>
      <c r="N525" s="5">
        <v>2017</v>
      </c>
      <c r="O525" s="12">
        <v>80</v>
      </c>
      <c r="P525" s="5">
        <v>2017</v>
      </c>
      <c r="Q525" s="12"/>
      <c r="S525" s="12"/>
      <c r="U525" s="12">
        <v>8.2704943148968901</v>
      </c>
      <c r="V525" s="5">
        <v>2016</v>
      </c>
      <c r="W525" s="12">
        <v>0</v>
      </c>
      <c r="X525" s="5">
        <v>2017</v>
      </c>
      <c r="Y525" s="12">
        <v>0</v>
      </c>
      <c r="Z525" s="5">
        <v>2017</v>
      </c>
      <c r="AA525" s="14">
        <v>0</v>
      </c>
      <c r="AB525" s="5">
        <v>2017</v>
      </c>
      <c r="AC525" s="14"/>
    </row>
    <row r="526" spans="1:29" ht="12.75" customHeight="1" x14ac:dyDescent="0.25">
      <c r="A526" s="5" t="s">
        <v>2038</v>
      </c>
      <c r="B526" s="5" t="s">
        <v>1173</v>
      </c>
      <c r="C526" s="5" t="s">
        <v>1172</v>
      </c>
      <c r="D526" s="5" t="s">
        <v>620</v>
      </c>
      <c r="E526" s="5" t="s">
        <v>2172</v>
      </c>
      <c r="F526" s="5" t="s">
        <v>2259</v>
      </c>
      <c r="G526" s="5">
        <v>2</v>
      </c>
      <c r="H526" s="5">
        <v>1</v>
      </c>
      <c r="I526" s="5" t="s">
        <v>2353</v>
      </c>
      <c r="J526" s="8">
        <f t="shared" si="18"/>
        <v>1</v>
      </c>
      <c r="K526" s="15">
        <f t="shared" si="18"/>
        <v>1</v>
      </c>
      <c r="L526" s="4" t="str">
        <f t="shared" si="19"/>
        <v/>
      </c>
      <c r="M526" s="13"/>
      <c r="O526" s="12">
        <v>50</v>
      </c>
      <c r="P526" s="5">
        <v>2012</v>
      </c>
      <c r="Q526" s="12"/>
      <c r="S526" s="12"/>
      <c r="U526" s="12">
        <v>0</v>
      </c>
      <c r="V526" s="5">
        <v>2012</v>
      </c>
      <c r="W526" s="12">
        <v>0</v>
      </c>
      <c r="X526" s="5">
        <v>2012</v>
      </c>
      <c r="Y526" s="12">
        <v>0</v>
      </c>
      <c r="Z526" s="5">
        <v>2012</v>
      </c>
      <c r="AA526" s="14">
        <v>50</v>
      </c>
      <c r="AB526" s="5">
        <v>2012</v>
      </c>
      <c r="AC526" s="14"/>
    </row>
    <row r="527" spans="1:29" ht="12.75" customHeight="1" x14ac:dyDescent="0.25">
      <c r="A527" s="5" t="s">
        <v>2039</v>
      </c>
      <c r="B527" s="5" t="s">
        <v>1173</v>
      </c>
      <c r="C527" s="5" t="s">
        <v>1172</v>
      </c>
      <c r="D527" s="5" t="s">
        <v>620</v>
      </c>
      <c r="E527" s="5" t="s">
        <v>2173</v>
      </c>
      <c r="F527" s="5" t="s">
        <v>2260</v>
      </c>
      <c r="G527" s="5">
        <v>2</v>
      </c>
      <c r="H527" s="5">
        <v>3</v>
      </c>
      <c r="I527" s="5" t="s">
        <v>2354</v>
      </c>
      <c r="J527" s="8">
        <f t="shared" si="18"/>
        <v>1</v>
      </c>
      <c r="K527" s="15">
        <f t="shared" si="18"/>
        <v>1</v>
      </c>
      <c r="L527" s="4" t="str">
        <f t="shared" si="19"/>
        <v/>
      </c>
      <c r="M527" s="13"/>
      <c r="O527" s="12">
        <v>19.5100002288818</v>
      </c>
      <c r="P527" s="5">
        <v>2012</v>
      </c>
      <c r="Q527" s="12"/>
      <c r="S527" s="12"/>
      <c r="U527" s="12">
        <v>0</v>
      </c>
      <c r="V527" s="5">
        <v>2012</v>
      </c>
      <c r="W527" s="12">
        <v>0</v>
      </c>
      <c r="X527" s="5">
        <v>2012</v>
      </c>
      <c r="Y527" s="12">
        <v>0</v>
      </c>
      <c r="Z527" s="5">
        <v>2012</v>
      </c>
      <c r="AA527" s="14">
        <v>83.333333333333343</v>
      </c>
      <c r="AB527" s="5">
        <v>2012</v>
      </c>
      <c r="AC527" s="14"/>
    </row>
    <row r="528" spans="1:29" ht="12.75" customHeight="1" x14ac:dyDescent="0.25">
      <c r="A528" s="5" t="s">
        <v>2040</v>
      </c>
      <c r="B528" s="5" t="s">
        <v>1173</v>
      </c>
      <c r="C528" s="5" t="s">
        <v>1172</v>
      </c>
      <c r="D528" s="5" t="s">
        <v>620</v>
      </c>
      <c r="E528" s="5" t="s">
        <v>2174</v>
      </c>
      <c r="F528" s="5" t="s">
        <v>2261</v>
      </c>
      <c r="G528" s="5">
        <v>2</v>
      </c>
      <c r="H528" s="5">
        <v>3</v>
      </c>
      <c r="I528" s="5" t="s">
        <v>2355</v>
      </c>
      <c r="J528" s="8">
        <f t="shared" si="18"/>
        <v>1</v>
      </c>
      <c r="K528" s="15">
        <f t="shared" si="18"/>
        <v>1</v>
      </c>
      <c r="L528" s="4" t="str">
        <f t="shared" si="19"/>
        <v/>
      </c>
      <c r="M528" s="13" t="s">
        <v>1569</v>
      </c>
      <c r="N528" s="5" t="s">
        <v>1569</v>
      </c>
      <c r="O528" s="12">
        <v>85.400001525878906</v>
      </c>
      <c r="P528" s="5">
        <v>2006</v>
      </c>
      <c r="Q528" s="12"/>
      <c r="S528" s="12"/>
      <c r="U528" s="12" t="s">
        <v>1569</v>
      </c>
      <c r="V528" s="5" t="s">
        <v>1569</v>
      </c>
      <c r="W528" s="12" t="s">
        <v>1569</v>
      </c>
      <c r="X528" s="5" t="s">
        <v>1569</v>
      </c>
      <c r="Y528" s="12" t="s">
        <v>1569</v>
      </c>
      <c r="Z528" s="5" t="s">
        <v>1569</v>
      </c>
      <c r="AA528" s="14" t="s">
        <v>1569</v>
      </c>
      <c r="AB528" s="5" t="s">
        <v>1569</v>
      </c>
      <c r="AC528" s="14"/>
    </row>
    <row r="529" spans="1:29" ht="12.75" customHeight="1" x14ac:dyDescent="0.25">
      <c r="A529" s="5" t="s">
        <v>2041</v>
      </c>
      <c r="B529" s="5" t="s">
        <v>1173</v>
      </c>
      <c r="C529" s="5" t="s">
        <v>1172</v>
      </c>
      <c r="D529" s="5" t="s">
        <v>620</v>
      </c>
      <c r="E529" s="5" t="s">
        <v>2175</v>
      </c>
      <c r="F529" s="5" t="s">
        <v>2262</v>
      </c>
      <c r="G529" s="5">
        <v>2</v>
      </c>
      <c r="H529" s="5">
        <v>1</v>
      </c>
      <c r="I529" s="5" t="s">
        <v>2356</v>
      </c>
      <c r="J529" s="8">
        <f t="shared" si="18"/>
        <v>1</v>
      </c>
      <c r="K529" s="15">
        <f t="shared" si="18"/>
        <v>1</v>
      </c>
      <c r="L529" s="4" t="str">
        <f t="shared" si="19"/>
        <v/>
      </c>
      <c r="M529" s="13" t="s">
        <v>1569</v>
      </c>
      <c r="N529" s="5" t="s">
        <v>1569</v>
      </c>
      <c r="O529" s="12">
        <v>82.199996948242202</v>
      </c>
      <c r="P529" s="5">
        <v>2006</v>
      </c>
      <c r="Q529" s="12"/>
      <c r="S529" s="12"/>
      <c r="U529" s="12" t="s">
        <v>1569</v>
      </c>
      <c r="V529" s="5" t="s">
        <v>1569</v>
      </c>
      <c r="W529" s="12" t="s">
        <v>1569</v>
      </c>
      <c r="X529" s="5" t="s">
        <v>1569</v>
      </c>
      <c r="Y529" s="12" t="s">
        <v>1569</v>
      </c>
      <c r="Z529" s="5" t="s">
        <v>1569</v>
      </c>
      <c r="AA529" s="14" t="s">
        <v>1569</v>
      </c>
      <c r="AB529" s="5" t="s">
        <v>1569</v>
      </c>
      <c r="AC529" s="14"/>
    </row>
    <row r="530" spans="1:29" ht="12.75" customHeight="1" x14ac:dyDescent="0.25">
      <c r="A530" s="5" t="s">
        <v>2042</v>
      </c>
      <c r="B530" s="5" t="s">
        <v>1173</v>
      </c>
      <c r="C530" s="5" t="s">
        <v>1172</v>
      </c>
      <c r="D530" s="5" t="s">
        <v>620</v>
      </c>
      <c r="E530" s="5" t="s">
        <v>2176</v>
      </c>
      <c r="F530" s="5" t="s">
        <v>2457</v>
      </c>
      <c r="G530" s="5">
        <v>2</v>
      </c>
      <c r="H530" s="5">
        <v>2</v>
      </c>
      <c r="I530" s="5" t="s">
        <v>2462</v>
      </c>
      <c r="J530" s="8">
        <f t="shared" si="18"/>
        <v>1</v>
      </c>
      <c r="K530" s="15">
        <f t="shared" si="18"/>
        <v>1</v>
      </c>
      <c r="L530" s="4" t="str">
        <f t="shared" si="19"/>
        <v/>
      </c>
      <c r="M530" s="13"/>
      <c r="O530" s="12">
        <v>35</v>
      </c>
      <c r="P530" s="5">
        <v>2009</v>
      </c>
      <c r="Q530" s="12"/>
      <c r="S530" s="12"/>
      <c r="U530" s="12">
        <v>0</v>
      </c>
      <c r="V530" s="5">
        <v>2009</v>
      </c>
      <c r="W530" s="12">
        <v>0</v>
      </c>
      <c r="X530" s="5">
        <v>2009</v>
      </c>
      <c r="Y530" s="12">
        <v>0</v>
      </c>
      <c r="Z530" s="5">
        <v>2009</v>
      </c>
      <c r="AA530" s="14">
        <v>100</v>
      </c>
      <c r="AB530" s="5">
        <v>2009</v>
      </c>
      <c r="AC530" s="14"/>
    </row>
    <row r="531" spans="1:29" ht="12.75" customHeight="1" x14ac:dyDescent="0.25">
      <c r="A531" s="5" t="s">
        <v>2043</v>
      </c>
      <c r="B531" s="5" t="s">
        <v>1173</v>
      </c>
      <c r="C531" s="5" t="s">
        <v>1172</v>
      </c>
      <c r="D531" s="5" t="s">
        <v>620</v>
      </c>
      <c r="E531" s="5" t="s">
        <v>2177</v>
      </c>
      <c r="F531" s="5" t="s">
        <v>2263</v>
      </c>
      <c r="G531" s="5">
        <v>2</v>
      </c>
      <c r="H531" s="5">
        <v>1</v>
      </c>
      <c r="J531" s="8">
        <f t="shared" si="18"/>
        <v>1</v>
      </c>
      <c r="K531" s="15">
        <f t="shared" si="18"/>
        <v>1</v>
      </c>
      <c r="L531" s="4" t="str">
        <f t="shared" si="19"/>
        <v/>
      </c>
      <c r="M531" s="13">
        <v>1.1950438072179577</v>
      </c>
      <c r="N531" s="5">
        <v>2012</v>
      </c>
      <c r="O531" s="12">
        <v>95</v>
      </c>
      <c r="P531" s="5">
        <v>2012</v>
      </c>
      <c r="Q531" s="12"/>
      <c r="S531" s="12"/>
      <c r="U531" s="12">
        <v>0</v>
      </c>
      <c r="V531" s="5">
        <v>2012</v>
      </c>
      <c r="W531" s="12">
        <v>0</v>
      </c>
      <c r="X531" s="5">
        <v>2012</v>
      </c>
      <c r="Y531" s="12">
        <v>0</v>
      </c>
      <c r="Z531" s="5">
        <v>2012</v>
      </c>
      <c r="AA531" s="14">
        <v>0</v>
      </c>
      <c r="AB531" s="5">
        <v>2012</v>
      </c>
      <c r="AC531" s="14"/>
    </row>
    <row r="532" spans="1:29" ht="12.75" customHeight="1" x14ac:dyDescent="0.25">
      <c r="A532" s="5" t="s">
        <v>2044</v>
      </c>
      <c r="B532" s="5" t="s">
        <v>1173</v>
      </c>
      <c r="C532" s="5" t="s">
        <v>1172</v>
      </c>
      <c r="D532" s="5" t="s">
        <v>620</v>
      </c>
      <c r="E532" s="5" t="s">
        <v>1173</v>
      </c>
      <c r="F532" s="5" t="s">
        <v>1171</v>
      </c>
      <c r="G532" s="5">
        <v>1</v>
      </c>
      <c r="H532" s="5">
        <v>3</v>
      </c>
      <c r="I532" s="5" t="s">
        <v>2463</v>
      </c>
      <c r="J532" s="8">
        <f t="shared" si="18"/>
        <v>1</v>
      </c>
      <c r="K532" s="15">
        <f t="shared" si="18"/>
        <v>2</v>
      </c>
      <c r="L532" s="4" t="str">
        <f t="shared" si="19"/>
        <v>Y</v>
      </c>
      <c r="M532" s="13" t="s">
        <v>1569</v>
      </c>
      <c r="N532" s="5" t="s">
        <v>1569</v>
      </c>
      <c r="O532" s="12">
        <v>85</v>
      </c>
      <c r="P532" s="5">
        <v>2006</v>
      </c>
      <c r="Q532" s="12"/>
      <c r="S532" s="12"/>
      <c r="U532" s="12" t="s">
        <v>1569</v>
      </c>
      <c r="V532" s="5" t="s">
        <v>1569</v>
      </c>
      <c r="W532" s="12" t="s">
        <v>1569</v>
      </c>
      <c r="X532" s="5" t="s">
        <v>1569</v>
      </c>
      <c r="Y532" s="12" t="s">
        <v>1569</v>
      </c>
      <c r="Z532" s="5" t="s">
        <v>1569</v>
      </c>
      <c r="AA532" s="14" t="s">
        <v>1569</v>
      </c>
      <c r="AB532" s="5" t="s">
        <v>1569</v>
      </c>
      <c r="AC532" s="14"/>
    </row>
    <row r="533" spans="1:29" ht="12.75" customHeight="1" x14ac:dyDescent="0.25">
      <c r="A533" s="5" t="s">
        <v>2045</v>
      </c>
      <c r="B533" s="5" t="s">
        <v>455</v>
      </c>
      <c r="C533" s="5" t="s">
        <v>454</v>
      </c>
      <c r="D533" s="5" t="s">
        <v>360</v>
      </c>
      <c r="E533" s="5" t="s">
        <v>456</v>
      </c>
      <c r="F533" s="5" t="s">
        <v>453</v>
      </c>
      <c r="G533" s="5">
        <v>2</v>
      </c>
      <c r="H533" s="5">
        <v>3</v>
      </c>
      <c r="I533" s="5" t="s">
        <v>2357</v>
      </c>
      <c r="J533" s="8">
        <f t="shared" si="18"/>
        <v>2</v>
      </c>
      <c r="K533" s="15">
        <f t="shared" si="18"/>
        <v>2</v>
      </c>
      <c r="L533" s="4" t="str">
        <f t="shared" si="19"/>
        <v>Y</v>
      </c>
      <c r="M533" s="13">
        <v>0.24175798397343784</v>
      </c>
      <c r="N533" s="5">
        <v>2007</v>
      </c>
      <c r="O533" s="12">
        <v>76</v>
      </c>
      <c r="P533" s="5">
        <v>2007</v>
      </c>
      <c r="Q533" s="12"/>
      <c r="S533" s="12"/>
      <c r="U533" s="12">
        <v>0</v>
      </c>
      <c r="V533" s="5">
        <v>2007</v>
      </c>
      <c r="W533" s="12">
        <v>0</v>
      </c>
      <c r="X533" s="5">
        <v>2007</v>
      </c>
      <c r="Y533" s="12">
        <v>0</v>
      </c>
      <c r="Z533" s="5">
        <v>2007</v>
      </c>
      <c r="AA533" s="14">
        <v>0</v>
      </c>
      <c r="AB533" s="5">
        <v>2007</v>
      </c>
      <c r="AC533" s="14"/>
    </row>
    <row r="534" spans="1:29" ht="12.75" customHeight="1" x14ac:dyDescent="0.25">
      <c r="A534" s="5" t="s">
        <v>2046</v>
      </c>
      <c r="B534" s="5" t="s">
        <v>1525</v>
      </c>
      <c r="C534" s="5" t="s">
        <v>1710</v>
      </c>
      <c r="D534" s="5" t="s">
        <v>620</v>
      </c>
      <c r="E534" s="5" t="s">
        <v>2178</v>
      </c>
      <c r="F534" s="5" t="s">
        <v>3222</v>
      </c>
      <c r="G534" s="5">
        <v>1</v>
      </c>
      <c r="H534" s="5">
        <v>2</v>
      </c>
      <c r="I534" s="5" t="s">
        <v>3221</v>
      </c>
      <c r="J534" s="8">
        <f t="shared" si="18"/>
        <v>1</v>
      </c>
      <c r="K534" s="15">
        <f t="shared" si="18"/>
        <v>1</v>
      </c>
      <c r="L534" s="4" t="str">
        <f t="shared" si="19"/>
        <v/>
      </c>
      <c r="M534" s="13" t="s">
        <v>1569</v>
      </c>
      <c r="N534" s="5" t="s">
        <v>1569</v>
      </c>
      <c r="O534" s="12">
        <v>95</v>
      </c>
      <c r="P534" s="5">
        <v>2009</v>
      </c>
      <c r="Q534" s="12"/>
      <c r="S534" s="12"/>
      <c r="U534" s="12">
        <v>0</v>
      </c>
      <c r="V534" s="5">
        <v>2009</v>
      </c>
      <c r="W534" s="12">
        <v>0</v>
      </c>
      <c r="X534" s="5">
        <v>2009</v>
      </c>
      <c r="Y534" s="12">
        <v>0</v>
      </c>
      <c r="Z534" s="5">
        <v>2009</v>
      </c>
      <c r="AA534" s="14">
        <v>100</v>
      </c>
      <c r="AB534" s="5">
        <v>2009</v>
      </c>
      <c r="AC534" s="14"/>
    </row>
    <row r="535" spans="1:29" ht="12.75" customHeight="1" x14ac:dyDescent="0.25">
      <c r="A535" s="5" t="s">
        <v>2047</v>
      </c>
      <c r="B535" s="5" t="s">
        <v>1629</v>
      </c>
      <c r="C535" s="5" t="s">
        <v>1183</v>
      </c>
      <c r="D535" s="5" t="s">
        <v>1038</v>
      </c>
      <c r="E535" s="5" t="s">
        <v>2179</v>
      </c>
      <c r="F535" s="5" t="s">
        <v>2264</v>
      </c>
      <c r="G535" s="5">
        <v>2</v>
      </c>
      <c r="H535" s="5">
        <v>2</v>
      </c>
      <c r="I535" s="5" t="s">
        <v>2358</v>
      </c>
      <c r="J535" s="8">
        <f t="shared" si="18"/>
        <v>1</v>
      </c>
      <c r="K535" s="15">
        <f t="shared" si="18"/>
        <v>1</v>
      </c>
      <c r="L535" s="4" t="str">
        <f t="shared" si="19"/>
        <v/>
      </c>
      <c r="M535" s="13">
        <v>0.72071527926984735</v>
      </c>
      <c r="N535" s="5">
        <v>2017</v>
      </c>
      <c r="O535" s="12">
        <v>100</v>
      </c>
      <c r="P535" s="5">
        <v>2017</v>
      </c>
      <c r="Q535" s="12"/>
      <c r="S535" s="12"/>
      <c r="U535" s="12">
        <v>0</v>
      </c>
      <c r="V535" s="5">
        <v>2017</v>
      </c>
      <c r="W535" s="12" t="s">
        <v>1569</v>
      </c>
      <c r="X535" s="5" t="s">
        <v>1569</v>
      </c>
      <c r="Y535" s="12">
        <v>0</v>
      </c>
      <c r="Z535" s="5">
        <v>2017</v>
      </c>
      <c r="AA535" s="14" t="s">
        <v>1569</v>
      </c>
      <c r="AB535" s="5" t="s">
        <v>1569</v>
      </c>
      <c r="AC535" s="14"/>
    </row>
    <row r="536" spans="1:29" ht="12.75" customHeight="1" x14ac:dyDescent="0.25">
      <c r="A536" s="5" t="s">
        <v>2048</v>
      </c>
      <c r="B536" s="5" t="s">
        <v>1629</v>
      </c>
      <c r="C536" s="5" t="s">
        <v>1183</v>
      </c>
      <c r="D536" s="5" t="s">
        <v>1038</v>
      </c>
      <c r="E536" s="5" t="s">
        <v>1184</v>
      </c>
      <c r="F536" s="5" t="s">
        <v>1182</v>
      </c>
      <c r="G536" s="5">
        <v>2</v>
      </c>
      <c r="H536" s="5">
        <v>1</v>
      </c>
      <c r="I536" s="5" t="s">
        <v>2359</v>
      </c>
      <c r="J536" s="8">
        <f t="shared" si="18"/>
        <v>2</v>
      </c>
      <c r="K536" s="15">
        <f t="shared" si="18"/>
        <v>2</v>
      </c>
      <c r="L536" s="4" t="str">
        <f t="shared" si="19"/>
        <v>Y</v>
      </c>
      <c r="M536" s="13">
        <v>3.0421161616570944</v>
      </c>
      <c r="N536" s="5">
        <v>2017</v>
      </c>
      <c r="O536" s="12">
        <v>90</v>
      </c>
      <c r="P536" s="5">
        <v>2017</v>
      </c>
      <c r="Q536" s="12"/>
      <c r="S536" s="12"/>
      <c r="U536" s="12">
        <v>4.5506257110352673</v>
      </c>
      <c r="V536" s="5">
        <v>2017</v>
      </c>
      <c r="W536" s="12" t="s">
        <v>1569</v>
      </c>
      <c r="X536" s="5" t="s">
        <v>1569</v>
      </c>
      <c r="Y536" s="12" t="s">
        <v>1569</v>
      </c>
      <c r="Z536" s="5" t="s">
        <v>1569</v>
      </c>
      <c r="AA536" s="14" t="s">
        <v>1569</v>
      </c>
      <c r="AB536" s="5" t="s">
        <v>1569</v>
      </c>
      <c r="AC536" s="14"/>
    </row>
    <row r="537" spans="1:29" ht="12.75" customHeight="1" x14ac:dyDescent="0.25">
      <c r="A537" s="5" t="s">
        <v>2049</v>
      </c>
      <c r="B537" s="5" t="s">
        <v>1629</v>
      </c>
      <c r="C537" s="5" t="s">
        <v>1183</v>
      </c>
      <c r="D537" s="5" t="s">
        <v>1038</v>
      </c>
      <c r="E537" s="5" t="s">
        <v>2180</v>
      </c>
      <c r="F537" s="5" t="s">
        <v>2265</v>
      </c>
      <c r="G537" s="5">
        <v>2</v>
      </c>
      <c r="H537" s="5">
        <v>1</v>
      </c>
      <c r="I537" s="5" t="s">
        <v>2360</v>
      </c>
      <c r="J537" s="8">
        <f t="shared" si="18"/>
        <v>1</v>
      </c>
      <c r="K537" s="15">
        <f t="shared" si="18"/>
        <v>1</v>
      </c>
      <c r="L537" s="4" t="str">
        <f t="shared" si="19"/>
        <v/>
      </c>
      <c r="M537" s="13">
        <v>0.78805602585808843</v>
      </c>
      <c r="N537" s="5">
        <v>2017</v>
      </c>
      <c r="O537" s="12">
        <v>100</v>
      </c>
      <c r="P537" s="5">
        <v>2017</v>
      </c>
      <c r="Q537" s="12"/>
      <c r="S537" s="12"/>
      <c r="U537" s="12">
        <v>13.444108761329304</v>
      </c>
      <c r="V537" s="5">
        <v>2017</v>
      </c>
      <c r="W537" s="12">
        <v>0</v>
      </c>
      <c r="X537" s="5">
        <v>2017</v>
      </c>
      <c r="Y537" s="12">
        <v>0</v>
      </c>
      <c r="Z537" s="5">
        <v>2017</v>
      </c>
      <c r="AA537" s="14">
        <v>100</v>
      </c>
      <c r="AB537" s="5">
        <v>2017</v>
      </c>
      <c r="AC537" s="14"/>
    </row>
    <row r="538" spans="1:29" ht="12.75" customHeight="1" x14ac:dyDescent="0.25">
      <c r="A538" s="5" t="s">
        <v>2050</v>
      </c>
      <c r="B538" s="5" t="s">
        <v>1629</v>
      </c>
      <c r="C538" s="5" t="s">
        <v>1183</v>
      </c>
      <c r="D538" s="5" t="s">
        <v>1038</v>
      </c>
      <c r="E538" s="5" t="s">
        <v>2181</v>
      </c>
      <c r="F538" s="5" t="s">
        <v>2266</v>
      </c>
      <c r="G538" s="5">
        <v>2</v>
      </c>
      <c r="H538" s="5">
        <v>2</v>
      </c>
      <c r="I538" s="5" t="s">
        <v>2361</v>
      </c>
      <c r="J538" s="8">
        <f t="shared" si="18"/>
        <v>1</v>
      </c>
      <c r="K538" s="15">
        <f t="shared" si="18"/>
        <v>1</v>
      </c>
      <c r="L538" s="4" t="str">
        <f t="shared" si="19"/>
        <v/>
      </c>
      <c r="M538" s="13">
        <v>0.63337036864550555</v>
      </c>
      <c r="N538" s="5">
        <v>2017</v>
      </c>
      <c r="O538" s="12">
        <v>100</v>
      </c>
      <c r="P538" s="5">
        <v>2017</v>
      </c>
      <c r="Q538" s="12"/>
      <c r="S538" s="12"/>
      <c r="U538" s="12">
        <v>30.882352941176471</v>
      </c>
      <c r="V538" s="5">
        <v>2017</v>
      </c>
      <c r="W538" s="12">
        <v>6.7226890756302522</v>
      </c>
      <c r="X538" s="5">
        <v>2017</v>
      </c>
      <c r="Y538" s="12">
        <v>0</v>
      </c>
      <c r="Z538" s="5">
        <v>2017</v>
      </c>
      <c r="AA538" s="14">
        <v>60.159362549800797</v>
      </c>
      <c r="AB538" s="5">
        <v>2017</v>
      </c>
      <c r="AC538" s="14"/>
    </row>
    <row r="539" spans="1:29" ht="12.75" customHeight="1" x14ac:dyDescent="0.25">
      <c r="A539" s="5" t="s">
        <v>2051</v>
      </c>
      <c r="B539" s="5" t="s">
        <v>1187</v>
      </c>
      <c r="C539" s="5" t="s">
        <v>1186</v>
      </c>
      <c r="D539" s="5" t="s">
        <v>1038</v>
      </c>
      <c r="E539" s="5" t="s">
        <v>2182</v>
      </c>
      <c r="F539" s="5" t="s">
        <v>2267</v>
      </c>
      <c r="G539" s="5">
        <v>2</v>
      </c>
      <c r="H539" s="5">
        <v>2</v>
      </c>
      <c r="I539" s="5" t="s">
        <v>2362</v>
      </c>
      <c r="J539" s="8">
        <f t="shared" si="18"/>
        <v>1</v>
      </c>
      <c r="K539" s="15">
        <f t="shared" si="18"/>
        <v>1</v>
      </c>
      <c r="L539" s="4" t="str">
        <f t="shared" si="19"/>
        <v/>
      </c>
      <c r="M539" s="13">
        <v>1.1467424099742216</v>
      </c>
      <c r="N539" s="5">
        <v>2019</v>
      </c>
      <c r="O539" s="12">
        <v>53.299999237060497</v>
      </c>
      <c r="P539" s="5">
        <v>2019</v>
      </c>
      <c r="Q539" s="12"/>
      <c r="S539" s="12"/>
      <c r="U539" s="12" t="s">
        <v>1569</v>
      </c>
      <c r="V539" s="5" t="s">
        <v>1569</v>
      </c>
      <c r="W539" s="12" t="s">
        <v>1569</v>
      </c>
      <c r="X539" s="5" t="s">
        <v>1569</v>
      </c>
      <c r="Y539" s="12" t="s">
        <v>1569</v>
      </c>
      <c r="Z539" s="5" t="s">
        <v>1569</v>
      </c>
      <c r="AA539" s="14" t="s">
        <v>1569</v>
      </c>
      <c r="AB539" s="5" t="s">
        <v>1569</v>
      </c>
      <c r="AC539" s="14"/>
    </row>
    <row r="540" spans="1:29" ht="12.75" customHeight="1" x14ac:dyDescent="0.25">
      <c r="A540" s="5" t="s">
        <v>2052</v>
      </c>
      <c r="B540" s="5" t="s">
        <v>1187</v>
      </c>
      <c r="C540" s="5" t="s">
        <v>1186</v>
      </c>
      <c r="D540" s="5" t="s">
        <v>1038</v>
      </c>
      <c r="E540" s="5" t="s">
        <v>1188</v>
      </c>
      <c r="F540" s="5" t="s">
        <v>2986</v>
      </c>
      <c r="G540" s="5">
        <v>2</v>
      </c>
      <c r="H540" s="5">
        <v>2</v>
      </c>
      <c r="I540" s="5" t="s">
        <v>2363</v>
      </c>
      <c r="J540" s="8">
        <f t="shared" si="18"/>
        <v>2</v>
      </c>
      <c r="K540" s="15">
        <f t="shared" si="18"/>
        <v>1</v>
      </c>
      <c r="L540" s="4" t="str">
        <f t="shared" si="19"/>
        <v>Y</v>
      </c>
      <c r="M540" s="13">
        <v>1.2368820701762515</v>
      </c>
      <c r="N540" s="5">
        <v>2019</v>
      </c>
      <c r="O540" s="12">
        <v>81.5</v>
      </c>
      <c r="P540" s="5">
        <v>2019</v>
      </c>
      <c r="Q540" s="12"/>
      <c r="S540" s="12"/>
      <c r="U540" s="12" t="s">
        <v>1569</v>
      </c>
      <c r="V540" s="5" t="s">
        <v>1569</v>
      </c>
      <c r="W540" s="12" t="s">
        <v>1569</v>
      </c>
      <c r="X540" s="5" t="s">
        <v>1569</v>
      </c>
      <c r="Y540" s="12" t="s">
        <v>1569</v>
      </c>
      <c r="Z540" s="5" t="s">
        <v>1569</v>
      </c>
      <c r="AA540" s="14" t="s">
        <v>1569</v>
      </c>
      <c r="AB540" s="5" t="s">
        <v>1569</v>
      </c>
      <c r="AC540" s="14"/>
    </row>
    <row r="541" spans="1:29" ht="12.75" customHeight="1" x14ac:dyDescent="0.25">
      <c r="A541" s="5" t="s">
        <v>2053</v>
      </c>
      <c r="B541" s="5" t="s">
        <v>163</v>
      </c>
      <c r="C541" s="5" t="s">
        <v>162</v>
      </c>
      <c r="D541" s="5" t="s">
        <v>35</v>
      </c>
      <c r="E541" s="5" t="s">
        <v>164</v>
      </c>
      <c r="F541" s="5" t="s">
        <v>161</v>
      </c>
      <c r="G541" s="5">
        <v>1</v>
      </c>
      <c r="H541" s="5">
        <v>2</v>
      </c>
      <c r="I541" s="5" t="s">
        <v>2364</v>
      </c>
      <c r="J541" s="8">
        <f t="shared" si="18"/>
        <v>2</v>
      </c>
      <c r="K541" s="15">
        <f t="shared" si="18"/>
        <v>2</v>
      </c>
      <c r="L541" s="4" t="str">
        <f t="shared" si="19"/>
        <v>Y</v>
      </c>
      <c r="M541" s="13" t="s">
        <v>1569</v>
      </c>
      <c r="N541" s="5" t="s">
        <v>1569</v>
      </c>
      <c r="O541" s="12" t="s">
        <v>1569</v>
      </c>
      <c r="P541" s="5" t="s">
        <v>1569</v>
      </c>
      <c r="Q541" s="12"/>
      <c r="S541" s="12"/>
      <c r="U541" s="12">
        <v>0</v>
      </c>
      <c r="V541" s="5">
        <v>2009</v>
      </c>
      <c r="W541" s="12">
        <v>4.9989443332898267</v>
      </c>
      <c r="X541" s="5">
        <v>2009</v>
      </c>
      <c r="Y541" s="12">
        <v>0</v>
      </c>
      <c r="Z541" s="5">
        <v>2009</v>
      </c>
      <c r="AA541" s="14">
        <v>100</v>
      </c>
      <c r="AB541" s="5">
        <v>2009</v>
      </c>
      <c r="AC541" s="14"/>
    </row>
    <row r="542" spans="1:29" ht="12.75" customHeight="1" x14ac:dyDescent="0.25">
      <c r="A542" s="5" t="s">
        <v>2054</v>
      </c>
      <c r="B542" s="5" t="s">
        <v>163</v>
      </c>
      <c r="C542" s="5" t="s">
        <v>162</v>
      </c>
      <c r="D542" s="5" t="s">
        <v>35</v>
      </c>
      <c r="E542" s="5" t="s">
        <v>2183</v>
      </c>
      <c r="F542" s="5" t="s">
        <v>166</v>
      </c>
      <c r="G542" s="5">
        <v>1</v>
      </c>
      <c r="H542" s="5">
        <v>3</v>
      </c>
      <c r="I542" s="5" t="s">
        <v>2365</v>
      </c>
      <c r="J542" s="8">
        <f t="shared" si="18"/>
        <v>1</v>
      </c>
      <c r="K542" s="15">
        <f t="shared" si="18"/>
        <v>2</v>
      </c>
      <c r="L542" s="4" t="str">
        <f t="shared" si="19"/>
        <v>Y</v>
      </c>
      <c r="M542" s="13" t="s">
        <v>1569</v>
      </c>
      <c r="N542" s="5" t="s">
        <v>1569</v>
      </c>
      <c r="O542" s="12" t="s">
        <v>1569</v>
      </c>
      <c r="P542" s="5" t="s">
        <v>1569</v>
      </c>
      <c r="Q542" s="12"/>
      <c r="S542" s="12"/>
      <c r="U542" s="12">
        <v>0</v>
      </c>
      <c r="V542" s="5">
        <v>2009</v>
      </c>
      <c r="W542" s="12">
        <v>10.620543394405793</v>
      </c>
      <c r="X542" s="5">
        <v>2009</v>
      </c>
      <c r="Y542" s="12">
        <v>0</v>
      </c>
      <c r="Z542" s="5">
        <v>2009</v>
      </c>
      <c r="AA542" s="14">
        <v>100</v>
      </c>
      <c r="AB542" s="5">
        <v>2009</v>
      </c>
      <c r="AC542" s="14"/>
    </row>
    <row r="543" spans="1:29" ht="12.75" customHeight="1" x14ac:dyDescent="0.25">
      <c r="A543" s="5" t="s">
        <v>2055</v>
      </c>
      <c r="B543" s="5" t="s">
        <v>1192</v>
      </c>
      <c r="C543" s="5" t="s">
        <v>1191</v>
      </c>
      <c r="D543" s="5" t="s">
        <v>1038</v>
      </c>
      <c r="E543" s="5" t="s">
        <v>2184</v>
      </c>
      <c r="F543" s="5" t="s">
        <v>2268</v>
      </c>
      <c r="G543" s="5">
        <v>1</v>
      </c>
      <c r="H543" s="5">
        <v>2</v>
      </c>
      <c r="I543" s="5" t="s">
        <v>2366</v>
      </c>
      <c r="J543" s="8">
        <f t="shared" si="18"/>
        <v>1</v>
      </c>
      <c r="K543" s="15">
        <f t="shared" si="18"/>
        <v>1</v>
      </c>
      <c r="L543" s="4" t="str">
        <f t="shared" si="19"/>
        <v/>
      </c>
      <c r="M543" s="13" t="s">
        <v>1569</v>
      </c>
      <c r="N543" s="5" t="s">
        <v>1569</v>
      </c>
      <c r="O543" s="12" t="s">
        <v>1569</v>
      </c>
      <c r="P543" s="5" t="s">
        <v>1569</v>
      </c>
      <c r="Q543" s="12"/>
      <c r="S543" s="12"/>
      <c r="U543" s="12">
        <v>0</v>
      </c>
      <c r="V543" s="5">
        <v>2017</v>
      </c>
      <c r="W543" s="12">
        <v>0</v>
      </c>
      <c r="X543" s="5">
        <v>2017</v>
      </c>
      <c r="Y543" s="12">
        <v>0</v>
      </c>
      <c r="Z543" s="5">
        <v>2017</v>
      </c>
      <c r="AA543" s="14">
        <v>0</v>
      </c>
      <c r="AB543" s="5">
        <v>2017</v>
      </c>
      <c r="AC543" s="14"/>
    </row>
    <row r="544" spans="1:29" ht="12.75" customHeight="1" x14ac:dyDescent="0.25">
      <c r="A544" s="5" t="s">
        <v>2056</v>
      </c>
      <c r="B544" s="5" t="s">
        <v>1192</v>
      </c>
      <c r="C544" s="5" t="s">
        <v>1191</v>
      </c>
      <c r="D544" s="5" t="s">
        <v>1038</v>
      </c>
      <c r="E544" s="5" t="s">
        <v>2185</v>
      </c>
      <c r="F544" s="5" t="s">
        <v>3338</v>
      </c>
      <c r="G544" s="5">
        <v>1</v>
      </c>
      <c r="H544" s="5">
        <v>2</v>
      </c>
      <c r="I544" s="5" t="s">
        <v>2367</v>
      </c>
      <c r="J544" s="8">
        <f t="shared" si="18"/>
        <v>1</v>
      </c>
      <c r="K544" s="15">
        <f t="shared" si="18"/>
        <v>1</v>
      </c>
      <c r="L544" s="4" t="str">
        <f t="shared" si="19"/>
        <v/>
      </c>
      <c r="M544" s="13" t="s">
        <v>1569</v>
      </c>
      <c r="N544" s="5" t="s">
        <v>1569</v>
      </c>
      <c r="O544" s="12" t="s">
        <v>1569</v>
      </c>
      <c r="P544" s="5" t="s">
        <v>1569</v>
      </c>
      <c r="Q544" s="12"/>
      <c r="S544" s="12"/>
      <c r="U544" s="12">
        <v>0</v>
      </c>
      <c r="V544" s="5">
        <v>2017</v>
      </c>
      <c r="W544" s="12">
        <v>0</v>
      </c>
      <c r="X544" s="5">
        <v>2017</v>
      </c>
      <c r="Y544" s="12">
        <v>0</v>
      </c>
      <c r="Z544" s="5">
        <v>2017</v>
      </c>
      <c r="AA544" s="14">
        <v>0</v>
      </c>
      <c r="AB544" s="5">
        <v>2017</v>
      </c>
      <c r="AC544" s="14"/>
    </row>
    <row r="545" spans="1:29" ht="12.75" customHeight="1" x14ac:dyDescent="0.25">
      <c r="A545" s="5" t="s">
        <v>2057</v>
      </c>
      <c r="B545" s="5" t="s">
        <v>1192</v>
      </c>
      <c r="C545" s="5" t="s">
        <v>1191</v>
      </c>
      <c r="D545" s="5" t="s">
        <v>1038</v>
      </c>
      <c r="E545" s="5" t="s">
        <v>1193</v>
      </c>
      <c r="F545" s="5" t="s">
        <v>1190</v>
      </c>
      <c r="G545" s="5">
        <v>1</v>
      </c>
      <c r="H545" s="5">
        <v>2</v>
      </c>
      <c r="I545" s="5" t="s">
        <v>2368</v>
      </c>
      <c r="J545" s="8">
        <f t="shared" si="18"/>
        <v>2</v>
      </c>
      <c r="K545" s="15">
        <f t="shared" si="18"/>
        <v>2</v>
      </c>
      <c r="L545" s="4" t="str">
        <f t="shared" si="19"/>
        <v>Y</v>
      </c>
      <c r="M545" s="13" t="s">
        <v>1569</v>
      </c>
      <c r="N545" s="5" t="s">
        <v>1569</v>
      </c>
      <c r="O545" s="12" t="s">
        <v>1569</v>
      </c>
      <c r="P545" s="5" t="s">
        <v>1569</v>
      </c>
      <c r="Q545" s="12"/>
      <c r="S545" s="12"/>
      <c r="U545" s="12">
        <v>0</v>
      </c>
      <c r="V545" s="5">
        <v>2017</v>
      </c>
      <c r="W545" s="12">
        <v>0</v>
      </c>
      <c r="X545" s="5">
        <v>2017</v>
      </c>
      <c r="Y545" s="12">
        <v>0</v>
      </c>
      <c r="Z545" s="5">
        <v>2017</v>
      </c>
      <c r="AA545" s="14">
        <v>0</v>
      </c>
      <c r="AB545" s="5">
        <v>2017</v>
      </c>
      <c r="AC545" s="14"/>
    </row>
    <row r="546" spans="1:29" ht="12.75" customHeight="1" x14ac:dyDescent="0.25">
      <c r="A546" s="5" t="s">
        <v>2058</v>
      </c>
      <c r="B546" s="5" t="s">
        <v>1197</v>
      </c>
      <c r="C546" s="5" t="s">
        <v>1196</v>
      </c>
      <c r="D546" s="5" t="s">
        <v>1038</v>
      </c>
      <c r="E546" s="5" t="s">
        <v>2186</v>
      </c>
      <c r="F546" s="5" t="s">
        <v>2269</v>
      </c>
      <c r="G546" s="5">
        <v>2</v>
      </c>
      <c r="H546" s="5">
        <v>1</v>
      </c>
      <c r="I546" s="5" t="s">
        <v>2369</v>
      </c>
      <c r="J546" s="8">
        <f t="shared" si="18"/>
        <v>1</v>
      </c>
      <c r="K546" s="15">
        <f t="shared" si="18"/>
        <v>1</v>
      </c>
      <c r="L546" s="4" t="str">
        <f t="shared" si="19"/>
        <v/>
      </c>
      <c r="M546" s="13">
        <v>0.7644767637648755</v>
      </c>
      <c r="N546" s="5">
        <v>2019</v>
      </c>
      <c r="O546" s="12">
        <v>100</v>
      </c>
      <c r="P546" s="5">
        <v>2019</v>
      </c>
      <c r="Q546" s="12"/>
      <c r="S546" s="12"/>
      <c r="U546" s="12">
        <v>70.821168408012952</v>
      </c>
      <c r="V546" s="5">
        <v>2018</v>
      </c>
      <c r="W546" s="12">
        <v>16.409572639729099</v>
      </c>
      <c r="X546" s="5">
        <v>2019</v>
      </c>
      <c r="Y546" s="12">
        <v>0</v>
      </c>
      <c r="Z546" s="5">
        <v>2019</v>
      </c>
      <c r="AA546" s="14">
        <v>11.481465115453075</v>
      </c>
      <c r="AB546" s="5">
        <v>2019</v>
      </c>
      <c r="AC546" s="14"/>
    </row>
    <row r="547" spans="1:29" ht="12.75" customHeight="1" x14ac:dyDescent="0.25">
      <c r="A547" s="5" t="s">
        <v>2059</v>
      </c>
      <c r="B547" s="5" t="s">
        <v>1197</v>
      </c>
      <c r="C547" s="5" t="s">
        <v>1196</v>
      </c>
      <c r="D547" s="5" t="s">
        <v>1038</v>
      </c>
      <c r="E547" s="5" t="s">
        <v>2187</v>
      </c>
      <c r="F547" s="5" t="s">
        <v>2270</v>
      </c>
      <c r="G547" s="5">
        <v>2</v>
      </c>
      <c r="H547" s="5">
        <v>1</v>
      </c>
      <c r="I547" s="5" t="s">
        <v>2370</v>
      </c>
      <c r="J547" s="8">
        <f t="shared" si="18"/>
        <v>1</v>
      </c>
      <c r="K547" s="15">
        <f t="shared" si="18"/>
        <v>1</v>
      </c>
      <c r="L547" s="4" t="str">
        <f t="shared" si="19"/>
        <v/>
      </c>
      <c r="M547" s="13">
        <v>0.71175756308025173</v>
      </c>
      <c r="N547" s="5">
        <v>2019</v>
      </c>
      <c r="O547" s="12">
        <v>100</v>
      </c>
      <c r="P547" s="5">
        <v>2019</v>
      </c>
      <c r="Q547" s="12"/>
      <c r="S547" s="12"/>
      <c r="U547" s="12">
        <v>3.74946838861133</v>
      </c>
      <c r="V547" s="5">
        <v>2018</v>
      </c>
      <c r="W547" s="12">
        <v>10.206185631230534</v>
      </c>
      <c r="X547" s="5">
        <v>2019</v>
      </c>
      <c r="Y547" s="12">
        <v>0</v>
      </c>
      <c r="Z547" s="5">
        <v>2019</v>
      </c>
      <c r="AA547" s="14">
        <v>0</v>
      </c>
      <c r="AB547" s="5">
        <v>2019</v>
      </c>
      <c r="AC547" s="14"/>
    </row>
    <row r="548" spans="1:29" ht="12.75" customHeight="1" x14ac:dyDescent="0.25">
      <c r="A548" s="5" t="s">
        <v>2060</v>
      </c>
      <c r="B548" s="5" t="s">
        <v>13</v>
      </c>
      <c r="C548" s="5" t="s">
        <v>851</v>
      </c>
      <c r="D548" s="5" t="s">
        <v>620</v>
      </c>
      <c r="E548" s="5" t="s">
        <v>16</v>
      </c>
      <c r="F548" s="5" t="s">
        <v>850</v>
      </c>
      <c r="G548" s="5">
        <v>1</v>
      </c>
      <c r="H548" s="5">
        <v>1</v>
      </c>
      <c r="I548" s="5" t="s">
        <v>2371</v>
      </c>
      <c r="J548" s="8">
        <f t="shared" si="18"/>
        <v>4</v>
      </c>
      <c r="K548" s="15">
        <f t="shared" si="18"/>
        <v>4</v>
      </c>
      <c r="L548" s="4" t="str">
        <f t="shared" si="19"/>
        <v>Y</v>
      </c>
      <c r="M548" s="13">
        <v>0.49999725175012594</v>
      </c>
      <c r="N548" s="5">
        <v>2017</v>
      </c>
      <c r="O548" s="12">
        <v>44</v>
      </c>
      <c r="P548" s="5">
        <v>2012</v>
      </c>
      <c r="Q548" s="12"/>
      <c r="S548" s="12"/>
      <c r="U548" s="12">
        <v>0</v>
      </c>
      <c r="V548" s="5">
        <v>2017</v>
      </c>
      <c r="W548" s="12">
        <v>0</v>
      </c>
      <c r="X548" s="5">
        <v>2017</v>
      </c>
      <c r="Y548" s="12">
        <v>0</v>
      </c>
      <c r="Z548" s="5">
        <v>2017</v>
      </c>
      <c r="AA548" s="14">
        <v>0</v>
      </c>
      <c r="AB548" s="5">
        <v>2017</v>
      </c>
      <c r="AC548" s="14"/>
    </row>
    <row r="549" spans="1:29" ht="12.75" customHeight="1" x14ac:dyDescent="0.25">
      <c r="A549" s="5" t="s">
        <v>2061</v>
      </c>
      <c r="B549" s="5" t="s">
        <v>1466</v>
      </c>
      <c r="C549" s="5" t="s">
        <v>867</v>
      </c>
      <c r="D549" s="5" t="s">
        <v>620</v>
      </c>
      <c r="E549" s="5" t="s">
        <v>868</v>
      </c>
      <c r="F549" s="5" t="s">
        <v>866</v>
      </c>
      <c r="G549" s="5" t="s">
        <v>1791</v>
      </c>
      <c r="H549" s="5">
        <v>1</v>
      </c>
      <c r="I549" s="5" t="s">
        <v>3223</v>
      </c>
      <c r="J549" s="8">
        <f t="shared" si="18"/>
        <v>3</v>
      </c>
      <c r="K549" s="15">
        <f t="shared" si="18"/>
        <v>2</v>
      </c>
      <c r="L549" s="4" t="str">
        <f t="shared" si="19"/>
        <v>Y</v>
      </c>
      <c r="M549" s="13">
        <v>0.91109106106732829</v>
      </c>
      <c r="N549" s="5">
        <v>2017</v>
      </c>
      <c r="O549" s="12">
        <v>100</v>
      </c>
      <c r="P549" s="5">
        <v>2017</v>
      </c>
      <c r="Q549" s="12"/>
      <c r="S549" s="12"/>
      <c r="U549" s="12">
        <v>0</v>
      </c>
      <c r="V549" s="5">
        <v>2017</v>
      </c>
      <c r="W549" s="12">
        <v>0</v>
      </c>
      <c r="X549" s="5">
        <v>2017</v>
      </c>
      <c r="Y549" s="12">
        <v>0</v>
      </c>
      <c r="Z549" s="5">
        <v>2017</v>
      </c>
      <c r="AA549" s="14">
        <v>100</v>
      </c>
      <c r="AB549" s="5">
        <v>2017</v>
      </c>
      <c r="AC549" s="14"/>
    </row>
    <row r="550" spans="1:29" ht="12.75" customHeight="1" x14ac:dyDescent="0.25">
      <c r="A550" s="5" t="s">
        <v>2062</v>
      </c>
      <c r="B550" s="5" t="s">
        <v>1205</v>
      </c>
      <c r="C550" s="5" t="s">
        <v>1204</v>
      </c>
      <c r="D550" s="5" t="s">
        <v>1038</v>
      </c>
      <c r="E550" s="5" t="s">
        <v>1213</v>
      </c>
      <c r="F550" s="5" t="s">
        <v>2272</v>
      </c>
      <c r="G550" s="5">
        <v>2</v>
      </c>
      <c r="H550" s="5">
        <v>1</v>
      </c>
      <c r="I550" s="5" t="s">
        <v>2372</v>
      </c>
      <c r="J550" s="8">
        <f t="shared" si="18"/>
        <v>2</v>
      </c>
      <c r="K550" s="15">
        <f t="shared" si="18"/>
        <v>1</v>
      </c>
      <c r="L550" s="4" t="str">
        <f t="shared" si="19"/>
        <v>Y</v>
      </c>
      <c r="M550" s="13">
        <v>0.94779711218067375</v>
      </c>
      <c r="N550" s="5">
        <v>2012</v>
      </c>
      <c r="O550" s="12">
        <v>100</v>
      </c>
      <c r="P550" s="5">
        <v>2012</v>
      </c>
      <c r="Q550" s="12"/>
      <c r="S550" s="12"/>
      <c r="U550" s="12">
        <v>0</v>
      </c>
      <c r="V550" s="5">
        <v>2012</v>
      </c>
      <c r="W550" s="12">
        <v>0</v>
      </c>
      <c r="X550" s="5">
        <v>2012</v>
      </c>
      <c r="Y550" s="12">
        <v>0</v>
      </c>
      <c r="Z550" s="5">
        <v>2012</v>
      </c>
      <c r="AA550" s="14">
        <v>100</v>
      </c>
      <c r="AB550" s="5">
        <v>2012</v>
      </c>
      <c r="AC550" s="14"/>
    </row>
    <row r="551" spans="1:29" ht="12.75" customHeight="1" x14ac:dyDescent="0.25">
      <c r="A551" s="5" t="s">
        <v>2063</v>
      </c>
      <c r="B551" s="5" t="s">
        <v>1205</v>
      </c>
      <c r="C551" s="5" t="s">
        <v>1204</v>
      </c>
      <c r="D551" s="5" t="s">
        <v>1038</v>
      </c>
      <c r="E551" s="5" t="s">
        <v>1206</v>
      </c>
      <c r="F551" s="5" t="s">
        <v>1203</v>
      </c>
      <c r="G551" s="5">
        <v>2</v>
      </c>
      <c r="H551" s="5">
        <v>1</v>
      </c>
      <c r="I551" s="5" t="s">
        <v>2373</v>
      </c>
      <c r="J551" s="8">
        <f t="shared" si="18"/>
        <v>2</v>
      </c>
      <c r="K551" s="15">
        <f t="shared" si="18"/>
        <v>2</v>
      </c>
      <c r="L551" s="4" t="str">
        <f t="shared" si="19"/>
        <v>Y</v>
      </c>
      <c r="M551" s="13">
        <v>3.0350258387334921</v>
      </c>
      <c r="N551" s="5">
        <v>2012</v>
      </c>
      <c r="O551" s="12">
        <v>100</v>
      </c>
      <c r="P551" s="5">
        <v>2012</v>
      </c>
      <c r="Q551" s="12"/>
      <c r="S551" s="12"/>
      <c r="U551" s="12">
        <v>6.0000002061998519</v>
      </c>
      <c r="V551" s="5">
        <v>2012</v>
      </c>
      <c r="W551" s="12">
        <v>0</v>
      </c>
      <c r="X551" s="5">
        <v>2012</v>
      </c>
      <c r="Y551" s="12">
        <v>0</v>
      </c>
      <c r="Z551" s="5">
        <v>2012</v>
      </c>
      <c r="AA551" s="14">
        <v>100</v>
      </c>
      <c r="AB551" s="5">
        <v>2012</v>
      </c>
      <c r="AC551" s="14"/>
    </row>
    <row r="552" spans="1:29" ht="12.75" customHeight="1" x14ac:dyDescent="0.25">
      <c r="A552" s="5" t="s">
        <v>2064</v>
      </c>
      <c r="B552" s="5" t="s">
        <v>1527</v>
      </c>
      <c r="C552" s="5" t="s">
        <v>1716</v>
      </c>
      <c r="D552" s="5" t="s">
        <v>620</v>
      </c>
      <c r="E552" s="5" t="s">
        <v>2188</v>
      </c>
      <c r="F552" s="5" t="s">
        <v>2273</v>
      </c>
      <c r="G552" s="5">
        <v>1</v>
      </c>
      <c r="H552" s="5">
        <v>2</v>
      </c>
      <c r="I552" s="5" t="s">
        <v>2374</v>
      </c>
      <c r="J552" s="8">
        <f t="shared" si="18"/>
        <v>1</v>
      </c>
      <c r="K552" s="15">
        <f t="shared" si="18"/>
        <v>1</v>
      </c>
      <c r="L552" s="4" t="str">
        <f t="shared" si="19"/>
        <v/>
      </c>
      <c r="M552" s="13" t="s">
        <v>1569</v>
      </c>
      <c r="N552" s="5" t="s">
        <v>1569</v>
      </c>
      <c r="O552" s="12">
        <v>30</v>
      </c>
      <c r="P552" s="5">
        <v>2012</v>
      </c>
      <c r="Q552" s="12"/>
      <c r="S552" s="12"/>
      <c r="U552" s="12" t="s">
        <v>1569</v>
      </c>
      <c r="V552" s="5" t="s">
        <v>1569</v>
      </c>
      <c r="W552" s="12" t="s">
        <v>1569</v>
      </c>
      <c r="X552" s="5" t="s">
        <v>1569</v>
      </c>
      <c r="Y552" s="12" t="s">
        <v>1569</v>
      </c>
      <c r="Z552" s="5" t="s">
        <v>1569</v>
      </c>
      <c r="AA552" s="14" t="s">
        <v>1569</v>
      </c>
      <c r="AB552" s="5" t="s">
        <v>1569</v>
      </c>
      <c r="AC552" s="14"/>
    </row>
    <row r="553" spans="1:29" ht="12.75" customHeight="1" x14ac:dyDescent="0.25">
      <c r="A553" s="5" t="s">
        <v>2065</v>
      </c>
      <c r="B553" s="5" t="s">
        <v>1528</v>
      </c>
      <c r="C553" s="5" t="s">
        <v>1717</v>
      </c>
      <c r="D553" s="5" t="s">
        <v>35</v>
      </c>
      <c r="E553" s="5" t="s">
        <v>2189</v>
      </c>
      <c r="F553" s="5" t="s">
        <v>2274</v>
      </c>
      <c r="G553" s="5">
        <v>1</v>
      </c>
      <c r="H553" s="5">
        <v>1</v>
      </c>
      <c r="I553" s="5" t="s">
        <v>2375</v>
      </c>
      <c r="J553" s="8">
        <f t="shared" si="18"/>
        <v>1</v>
      </c>
      <c r="K553" s="15">
        <f t="shared" si="18"/>
        <v>1</v>
      </c>
      <c r="L553" s="4" t="str">
        <f t="shared" si="19"/>
        <v/>
      </c>
      <c r="M553" s="13">
        <v>1.1962011856177615</v>
      </c>
      <c r="N553" s="5">
        <v>2019</v>
      </c>
      <c r="O553" s="12">
        <v>100</v>
      </c>
      <c r="P553" s="5">
        <v>2019</v>
      </c>
      <c r="Q553" s="12"/>
      <c r="S553" s="12"/>
      <c r="U553" s="12">
        <v>33.840591296666176</v>
      </c>
      <c r="V553" s="5">
        <v>2019</v>
      </c>
      <c r="W553" s="12">
        <v>19.030738082606966</v>
      </c>
      <c r="X553" s="5">
        <v>2019</v>
      </c>
      <c r="Y553" s="12">
        <v>47.128672881671513</v>
      </c>
      <c r="Z553" s="5">
        <v>2019</v>
      </c>
      <c r="AA553" s="14" t="s">
        <v>1569</v>
      </c>
      <c r="AB553" s="5" t="s">
        <v>1569</v>
      </c>
      <c r="AC553" s="14"/>
    </row>
    <row r="554" spans="1:29" ht="12.75" customHeight="1" x14ac:dyDescent="0.25">
      <c r="A554" s="5" t="s">
        <v>2066</v>
      </c>
      <c r="B554" s="5" t="s">
        <v>470</v>
      </c>
      <c r="C554" s="5" t="s">
        <v>469</v>
      </c>
      <c r="D554" s="5" t="s">
        <v>360</v>
      </c>
      <c r="E554" s="5" t="s">
        <v>471</v>
      </c>
      <c r="F554" s="5" t="s">
        <v>468</v>
      </c>
      <c r="G554" s="5">
        <v>3</v>
      </c>
      <c r="H554" s="5">
        <v>1</v>
      </c>
      <c r="I554" s="5" t="s">
        <v>2376</v>
      </c>
      <c r="J554" s="8">
        <f t="shared" si="18"/>
        <v>2</v>
      </c>
      <c r="K554" s="15">
        <f t="shared" si="18"/>
        <v>1</v>
      </c>
      <c r="L554" s="4" t="str">
        <f t="shared" si="19"/>
        <v>Y</v>
      </c>
      <c r="M554" s="13">
        <v>0.57800417805707216</v>
      </c>
      <c r="N554" s="5">
        <v>2007</v>
      </c>
      <c r="O554" s="12">
        <v>88.498100280761705</v>
      </c>
      <c r="P554" s="5">
        <v>2009</v>
      </c>
      <c r="Q554" s="12"/>
      <c r="S554" s="12"/>
      <c r="U554" s="12">
        <v>8.2770196624124903</v>
      </c>
      <c r="V554" s="5">
        <v>2007</v>
      </c>
      <c r="W554" s="12">
        <v>0</v>
      </c>
      <c r="X554" s="5">
        <v>2009</v>
      </c>
      <c r="Y554" s="12">
        <v>0</v>
      </c>
      <c r="Z554" s="5">
        <v>2007</v>
      </c>
      <c r="AA554" s="14">
        <v>0</v>
      </c>
      <c r="AB554" s="5">
        <v>2009</v>
      </c>
      <c r="AC554" s="14"/>
    </row>
    <row r="555" spans="1:29" ht="12.75" customHeight="1" x14ac:dyDescent="0.25">
      <c r="A555" s="5" t="s">
        <v>2973</v>
      </c>
      <c r="B555" s="5" t="s">
        <v>1224</v>
      </c>
      <c r="C555" s="5" t="s">
        <v>1223</v>
      </c>
      <c r="D555" s="5" t="s">
        <v>1038</v>
      </c>
      <c r="E555" s="5" t="s">
        <v>1225</v>
      </c>
      <c r="F555" s="5" t="s">
        <v>1222</v>
      </c>
      <c r="G555" s="5">
        <v>2</v>
      </c>
      <c r="H555" s="5">
        <v>3</v>
      </c>
      <c r="I555" s="5" t="s">
        <v>2993</v>
      </c>
      <c r="J555" s="8">
        <f t="shared" si="18"/>
        <v>2</v>
      </c>
      <c r="K555" s="15">
        <f t="shared" si="18"/>
        <v>2</v>
      </c>
      <c r="L555" s="4" t="str">
        <f t="shared" si="19"/>
        <v>Y</v>
      </c>
      <c r="M555" s="13" t="s">
        <v>1569</v>
      </c>
      <c r="N555" s="5" t="s">
        <v>1569</v>
      </c>
      <c r="O555" s="12" t="s">
        <v>1569</v>
      </c>
      <c r="P555" s="5" t="s">
        <v>1569</v>
      </c>
      <c r="Q555" s="12"/>
      <c r="S555" s="12"/>
      <c r="U555" s="12">
        <v>0</v>
      </c>
      <c r="V555" s="5">
        <v>2019</v>
      </c>
      <c r="W555" s="12">
        <v>0</v>
      </c>
      <c r="X555" s="5">
        <v>2019</v>
      </c>
      <c r="Y555" s="12">
        <v>0</v>
      </c>
      <c r="Z555" s="5">
        <v>2019</v>
      </c>
      <c r="AA555" s="14">
        <v>0</v>
      </c>
      <c r="AB555" s="5">
        <v>2019</v>
      </c>
      <c r="AC555" s="14"/>
    </row>
    <row r="556" spans="1:29" ht="12.75" customHeight="1" x14ac:dyDescent="0.25">
      <c r="A556" s="5" t="s">
        <v>2974</v>
      </c>
      <c r="B556" s="5" t="s">
        <v>1224</v>
      </c>
      <c r="C556" s="5" t="s">
        <v>1223</v>
      </c>
      <c r="D556" s="5" t="s">
        <v>1038</v>
      </c>
      <c r="E556" s="5" t="s">
        <v>2980</v>
      </c>
      <c r="F556" s="5" t="s">
        <v>2987</v>
      </c>
      <c r="G556" s="5">
        <v>2</v>
      </c>
      <c r="H556" s="5">
        <v>3</v>
      </c>
      <c r="I556" s="5" t="s">
        <v>2993</v>
      </c>
      <c r="J556" s="8">
        <f t="shared" si="18"/>
        <v>1</v>
      </c>
      <c r="K556" s="15">
        <f t="shared" si="18"/>
        <v>1</v>
      </c>
      <c r="L556" s="4" t="str">
        <f t="shared" si="19"/>
        <v/>
      </c>
      <c r="M556" s="13" t="s">
        <v>1569</v>
      </c>
      <c r="N556" s="5" t="s">
        <v>1569</v>
      </c>
      <c r="O556" s="12" t="s">
        <v>1569</v>
      </c>
      <c r="P556" s="5" t="s">
        <v>1569</v>
      </c>
      <c r="Q556" s="12"/>
      <c r="S556" s="12"/>
      <c r="U556" s="12">
        <v>0</v>
      </c>
      <c r="V556" s="5">
        <v>2019</v>
      </c>
      <c r="W556" s="12">
        <v>0</v>
      </c>
      <c r="X556" s="5">
        <v>2019</v>
      </c>
      <c r="Y556" s="12">
        <v>0</v>
      </c>
      <c r="Z556" s="5">
        <v>2019</v>
      </c>
      <c r="AA556" s="14">
        <v>0</v>
      </c>
      <c r="AB556" s="5">
        <v>2019</v>
      </c>
      <c r="AC556" s="14"/>
    </row>
    <row r="557" spans="1:29" ht="12.75" customHeight="1" x14ac:dyDescent="0.25">
      <c r="A557" s="5" t="s">
        <v>2067</v>
      </c>
      <c r="B557" s="5" t="s">
        <v>1477</v>
      </c>
      <c r="C557" s="5" t="s">
        <v>1479</v>
      </c>
      <c r="D557" s="5" t="s">
        <v>1038</v>
      </c>
      <c r="E557" s="5" t="s">
        <v>2190</v>
      </c>
      <c r="F557" s="5" t="s">
        <v>2275</v>
      </c>
      <c r="G557" s="5">
        <v>1</v>
      </c>
      <c r="H557" s="5">
        <v>2</v>
      </c>
      <c r="I557" s="5" t="s">
        <v>2377</v>
      </c>
      <c r="J557" s="8">
        <f t="shared" si="18"/>
        <v>1</v>
      </c>
      <c r="K557" s="15">
        <f t="shared" si="18"/>
        <v>1</v>
      </c>
      <c r="L557" s="4" t="str">
        <f t="shared" si="19"/>
        <v/>
      </c>
      <c r="M557" s="13" t="s">
        <v>1569</v>
      </c>
      <c r="N557" s="5" t="s">
        <v>1569</v>
      </c>
      <c r="O557" s="12" t="s">
        <v>1569</v>
      </c>
      <c r="P557" s="5" t="s">
        <v>1569</v>
      </c>
      <c r="Q557" s="12"/>
      <c r="S557" s="12"/>
      <c r="U557" s="12">
        <v>0</v>
      </c>
      <c r="V557" s="5">
        <v>2012</v>
      </c>
      <c r="W557" s="12">
        <v>0</v>
      </c>
      <c r="X557" s="5">
        <v>2012</v>
      </c>
      <c r="Y557" s="12">
        <v>0</v>
      </c>
      <c r="Z557" s="5">
        <v>2012</v>
      </c>
      <c r="AA557" s="14">
        <v>0</v>
      </c>
      <c r="AB557" s="5">
        <v>2012</v>
      </c>
      <c r="AC557" s="14"/>
    </row>
    <row r="558" spans="1:29" ht="12.75" customHeight="1" x14ac:dyDescent="0.25">
      <c r="A558" s="5" t="s">
        <v>2068</v>
      </c>
      <c r="B558" s="5" t="s">
        <v>1530</v>
      </c>
      <c r="C558" s="5" t="s">
        <v>1529</v>
      </c>
      <c r="D558" s="5" t="s">
        <v>35</v>
      </c>
      <c r="E558" s="5" t="s">
        <v>1530</v>
      </c>
      <c r="F558" s="5" t="s">
        <v>1529</v>
      </c>
      <c r="G558" s="5">
        <v>0</v>
      </c>
      <c r="H558" s="5">
        <v>2</v>
      </c>
      <c r="I558" s="5" t="s">
        <v>2378</v>
      </c>
      <c r="J558" s="8">
        <f t="shared" si="18"/>
        <v>1</v>
      </c>
      <c r="K558" s="15">
        <f t="shared" si="18"/>
        <v>1</v>
      </c>
      <c r="L558" s="4" t="str">
        <f t="shared" si="19"/>
        <v/>
      </c>
      <c r="M558" s="13">
        <v>2.2163167794856684</v>
      </c>
      <c r="N558" s="5">
        <v>2017</v>
      </c>
      <c r="O558" s="12">
        <v>100</v>
      </c>
      <c r="P558" s="5">
        <v>2017</v>
      </c>
      <c r="Q558" s="12"/>
      <c r="S558" s="12"/>
      <c r="U558" s="12">
        <v>0</v>
      </c>
      <c r="V558" s="5">
        <v>2017</v>
      </c>
      <c r="W558" s="12">
        <v>10.115224745852549</v>
      </c>
      <c r="X558" s="5">
        <v>2017</v>
      </c>
      <c r="Y558" s="12">
        <v>89.9</v>
      </c>
      <c r="Z558" s="5">
        <v>2017</v>
      </c>
      <c r="AA558" s="14" t="s">
        <v>1569</v>
      </c>
      <c r="AB558" s="5" t="s">
        <v>1569</v>
      </c>
      <c r="AC558" s="14"/>
    </row>
    <row r="559" spans="1:29" ht="12.75" customHeight="1" x14ac:dyDescent="0.25">
      <c r="A559" s="5" t="s">
        <v>2069</v>
      </c>
      <c r="B559" s="5" t="s">
        <v>1245</v>
      </c>
      <c r="C559" s="5" t="s">
        <v>1244</v>
      </c>
      <c r="D559" s="5" t="s">
        <v>1038</v>
      </c>
      <c r="E559" s="5" t="s">
        <v>2191</v>
      </c>
      <c r="F559" s="5" t="s">
        <v>2276</v>
      </c>
      <c r="G559" s="5">
        <v>1</v>
      </c>
      <c r="H559" s="5">
        <v>1</v>
      </c>
      <c r="I559" s="5" t="s">
        <v>2379</v>
      </c>
      <c r="J559" s="8">
        <f t="shared" si="18"/>
        <v>1</v>
      </c>
      <c r="K559" s="15">
        <f t="shared" si="18"/>
        <v>1</v>
      </c>
      <c r="L559" s="4" t="str">
        <f t="shared" si="19"/>
        <v/>
      </c>
      <c r="M559" s="13">
        <v>2.2309533127525656</v>
      </c>
      <c r="N559" s="5">
        <v>2012</v>
      </c>
      <c r="O559" s="12">
        <v>89</v>
      </c>
      <c r="P559" s="5">
        <v>2012</v>
      </c>
      <c r="Q559" s="12"/>
      <c r="S559" s="12"/>
      <c r="U559" s="12" t="s">
        <v>1569</v>
      </c>
      <c r="V559" s="5" t="s">
        <v>1569</v>
      </c>
      <c r="W559" s="12" t="s">
        <v>1569</v>
      </c>
      <c r="X559" s="5" t="s">
        <v>1569</v>
      </c>
      <c r="Y559" s="12" t="s">
        <v>1569</v>
      </c>
      <c r="Z559" s="5" t="s">
        <v>1569</v>
      </c>
      <c r="AA559" s="14" t="s">
        <v>1569</v>
      </c>
      <c r="AB559" s="5" t="s">
        <v>1569</v>
      </c>
      <c r="AC559" s="14"/>
    </row>
    <row r="560" spans="1:29" ht="12.75" customHeight="1" x14ac:dyDescent="0.25">
      <c r="A560" s="5" t="s">
        <v>2070</v>
      </c>
      <c r="B560" s="5" t="s">
        <v>1245</v>
      </c>
      <c r="C560" s="5" t="s">
        <v>1244</v>
      </c>
      <c r="D560" s="5" t="s">
        <v>1038</v>
      </c>
      <c r="E560" s="5" t="s">
        <v>1246</v>
      </c>
      <c r="F560" s="5" t="s">
        <v>1243</v>
      </c>
      <c r="G560" s="5">
        <v>1</v>
      </c>
      <c r="H560" s="5">
        <v>1</v>
      </c>
      <c r="I560" s="5" t="s">
        <v>2380</v>
      </c>
      <c r="J560" s="8">
        <f t="shared" si="18"/>
        <v>2</v>
      </c>
      <c r="K560" s="15">
        <f t="shared" si="18"/>
        <v>2</v>
      </c>
      <c r="L560" s="4" t="str">
        <f t="shared" si="19"/>
        <v>Y</v>
      </c>
      <c r="M560" s="13">
        <v>1.5093251882733334</v>
      </c>
      <c r="N560" s="5">
        <v>2012</v>
      </c>
      <c r="O560" s="12">
        <v>80</v>
      </c>
      <c r="P560" s="5">
        <v>2012</v>
      </c>
      <c r="Q560" s="12"/>
      <c r="S560" s="12"/>
      <c r="U560" s="12">
        <v>0</v>
      </c>
      <c r="V560" s="5">
        <v>2009</v>
      </c>
      <c r="W560" s="12">
        <v>0</v>
      </c>
      <c r="X560" s="5">
        <v>2009</v>
      </c>
      <c r="Y560" s="12">
        <v>0</v>
      </c>
      <c r="Z560" s="5">
        <v>2009</v>
      </c>
      <c r="AA560" s="14">
        <v>100</v>
      </c>
      <c r="AB560" s="5">
        <v>2009</v>
      </c>
      <c r="AC560" s="14"/>
    </row>
    <row r="561" spans="1:29" ht="12.75" customHeight="1" x14ac:dyDescent="0.25">
      <c r="A561" s="5" t="s">
        <v>2071</v>
      </c>
      <c r="B561" s="5" t="s">
        <v>901</v>
      </c>
      <c r="C561" s="5" t="s">
        <v>900</v>
      </c>
      <c r="D561" s="5" t="s">
        <v>620</v>
      </c>
      <c r="E561" s="5" t="s">
        <v>2192</v>
      </c>
      <c r="F561" s="5" t="s">
        <v>2277</v>
      </c>
      <c r="G561" s="5">
        <v>2</v>
      </c>
      <c r="H561" s="5">
        <v>2</v>
      </c>
      <c r="I561" s="5" t="s">
        <v>2381</v>
      </c>
      <c r="J561" s="8">
        <f t="shared" si="18"/>
        <v>1</v>
      </c>
      <c r="K561" s="15">
        <f t="shared" si="18"/>
        <v>1</v>
      </c>
      <c r="L561" s="4" t="str">
        <f t="shared" si="19"/>
        <v/>
      </c>
      <c r="M561" s="13">
        <v>0.87838160663378417</v>
      </c>
      <c r="N561" s="5">
        <v>2014</v>
      </c>
      <c r="O561" s="12">
        <v>93</v>
      </c>
      <c r="P561" s="5">
        <v>2014</v>
      </c>
      <c r="Q561" s="12"/>
      <c r="S561" s="12"/>
      <c r="U561" s="12">
        <v>0</v>
      </c>
      <c r="V561" s="5">
        <v>2014</v>
      </c>
      <c r="W561" s="12">
        <v>0</v>
      </c>
      <c r="X561" s="5">
        <v>2014</v>
      </c>
      <c r="Y561" s="12">
        <v>0</v>
      </c>
      <c r="Z561" s="5">
        <v>2014</v>
      </c>
      <c r="AA561" s="14">
        <v>0</v>
      </c>
      <c r="AB561" s="5">
        <v>2014</v>
      </c>
      <c r="AC561" s="14"/>
    </row>
    <row r="562" spans="1:29" ht="12.75" customHeight="1" x14ac:dyDescent="0.25">
      <c r="A562" s="5" t="s">
        <v>2072</v>
      </c>
      <c r="B562" s="5" t="s">
        <v>901</v>
      </c>
      <c r="C562" s="5" t="s">
        <v>900</v>
      </c>
      <c r="D562" s="5" t="s">
        <v>620</v>
      </c>
      <c r="E562" s="5" t="s">
        <v>2193</v>
      </c>
      <c r="F562" s="5" t="s">
        <v>2278</v>
      </c>
      <c r="G562" s="5">
        <v>2</v>
      </c>
      <c r="H562" s="5">
        <v>1</v>
      </c>
      <c r="I562" s="5" t="s">
        <v>2382</v>
      </c>
      <c r="J562" s="8">
        <f t="shared" si="18"/>
        <v>1</v>
      </c>
      <c r="K562" s="15">
        <f t="shared" si="18"/>
        <v>1</v>
      </c>
      <c r="L562" s="4" t="str">
        <f t="shared" si="19"/>
        <v/>
      </c>
      <c r="M562" s="13">
        <v>1.166583041553749</v>
      </c>
      <c r="N562" s="5">
        <v>2014</v>
      </c>
      <c r="O562" s="12">
        <v>100</v>
      </c>
      <c r="P562" s="5">
        <v>2015</v>
      </c>
      <c r="Q562" s="12"/>
      <c r="S562" s="12"/>
      <c r="U562" s="12" t="s">
        <v>1569</v>
      </c>
      <c r="V562" s="5" t="s">
        <v>1569</v>
      </c>
      <c r="W562" s="12">
        <v>0</v>
      </c>
      <c r="X562" s="5">
        <v>2015</v>
      </c>
      <c r="Y562" s="12" t="s">
        <v>1569</v>
      </c>
      <c r="Z562" s="5" t="s">
        <v>1569</v>
      </c>
      <c r="AA562" s="14" t="s">
        <v>1569</v>
      </c>
      <c r="AB562" s="5" t="s">
        <v>1569</v>
      </c>
      <c r="AC562" s="14"/>
    </row>
    <row r="563" spans="1:29" ht="12.75" customHeight="1" x14ac:dyDescent="0.25">
      <c r="A563" s="5" t="s">
        <v>2073</v>
      </c>
      <c r="B563" s="5" t="s">
        <v>901</v>
      </c>
      <c r="C563" s="5" t="s">
        <v>900</v>
      </c>
      <c r="D563" s="5" t="s">
        <v>620</v>
      </c>
      <c r="E563" s="5" t="s">
        <v>902</v>
      </c>
      <c r="F563" s="5" t="s">
        <v>899</v>
      </c>
      <c r="G563" s="5">
        <v>2</v>
      </c>
      <c r="H563" s="5">
        <v>1</v>
      </c>
      <c r="I563" s="5" t="s">
        <v>2464</v>
      </c>
      <c r="J563" s="8">
        <f t="shared" si="18"/>
        <v>2</v>
      </c>
      <c r="K563" s="15">
        <f t="shared" si="18"/>
        <v>2</v>
      </c>
      <c r="L563" s="4" t="str">
        <f t="shared" si="19"/>
        <v>Y</v>
      </c>
      <c r="M563" s="13" t="s">
        <v>1569</v>
      </c>
      <c r="N563" s="5" t="s">
        <v>1569</v>
      </c>
      <c r="O563" s="12">
        <v>100</v>
      </c>
      <c r="P563" s="5">
        <v>2014</v>
      </c>
      <c r="Q563" s="12"/>
      <c r="S563" s="12"/>
      <c r="U563" s="12" t="s">
        <v>1569</v>
      </c>
      <c r="V563" s="5" t="s">
        <v>1569</v>
      </c>
      <c r="W563" s="12" t="s">
        <v>1569</v>
      </c>
      <c r="X563" s="5" t="s">
        <v>1569</v>
      </c>
      <c r="Y563" s="12" t="s">
        <v>1569</v>
      </c>
      <c r="Z563" s="5" t="s">
        <v>1569</v>
      </c>
      <c r="AA563" s="14" t="s">
        <v>1569</v>
      </c>
      <c r="AB563" s="5" t="s">
        <v>1569</v>
      </c>
      <c r="AC563" s="14"/>
    </row>
    <row r="564" spans="1:29" ht="12.75" customHeight="1" x14ac:dyDescent="0.25">
      <c r="A564" s="5" t="s">
        <v>2454</v>
      </c>
      <c r="B564" s="5" t="s">
        <v>910</v>
      </c>
      <c r="C564" s="5" t="s">
        <v>909</v>
      </c>
      <c r="D564" s="5" t="s">
        <v>620</v>
      </c>
      <c r="E564" s="5" t="s">
        <v>911</v>
      </c>
      <c r="F564" s="5" t="s">
        <v>908</v>
      </c>
      <c r="G564" s="5">
        <v>2</v>
      </c>
      <c r="H564" s="5">
        <v>2</v>
      </c>
      <c r="I564" s="5" t="s">
        <v>2465</v>
      </c>
      <c r="J564" s="8">
        <f t="shared" si="18"/>
        <v>2</v>
      </c>
      <c r="K564" s="15">
        <f t="shared" si="18"/>
        <v>1</v>
      </c>
      <c r="L564" s="4" t="str">
        <f t="shared" si="19"/>
        <v>Y</v>
      </c>
      <c r="M564" s="13" t="s">
        <v>1569</v>
      </c>
      <c r="N564" s="5" t="s">
        <v>1569</v>
      </c>
      <c r="O564" s="12" t="s">
        <v>1569</v>
      </c>
      <c r="P564" s="5" t="s">
        <v>1569</v>
      </c>
      <c r="Q564" s="12"/>
      <c r="S564" s="12"/>
      <c r="U564" s="12" t="s">
        <v>1569</v>
      </c>
      <c r="V564" s="5" t="s">
        <v>1569</v>
      </c>
      <c r="W564" s="12" t="s">
        <v>1569</v>
      </c>
      <c r="X564" s="5" t="s">
        <v>1569</v>
      </c>
      <c r="Y564" s="12">
        <v>1.8713450292397662</v>
      </c>
      <c r="Z564" s="5">
        <v>2017</v>
      </c>
      <c r="AA564" s="14" t="s">
        <v>1569</v>
      </c>
      <c r="AB564" s="5" t="s">
        <v>1569</v>
      </c>
      <c r="AC564" s="14"/>
    </row>
    <row r="565" spans="1:29" ht="12.75" customHeight="1" x14ac:dyDescent="0.25">
      <c r="A565" s="5" t="s">
        <v>2074</v>
      </c>
      <c r="B565" s="5" t="s">
        <v>910</v>
      </c>
      <c r="C565" s="5" t="s">
        <v>909</v>
      </c>
      <c r="D565" s="5" t="s">
        <v>360</v>
      </c>
      <c r="E565" s="5" t="s">
        <v>914</v>
      </c>
      <c r="F565" s="5" t="s">
        <v>2279</v>
      </c>
      <c r="G565" s="5">
        <v>3</v>
      </c>
      <c r="H565" s="5">
        <v>1</v>
      </c>
      <c r="J565" s="8">
        <f t="shared" si="18"/>
        <v>2</v>
      </c>
      <c r="K565" s="15">
        <f t="shared" si="18"/>
        <v>1</v>
      </c>
      <c r="L565" s="4" t="str">
        <f t="shared" si="19"/>
        <v>Y</v>
      </c>
      <c r="M565" s="13" t="s">
        <v>1569</v>
      </c>
      <c r="N565" s="5" t="s">
        <v>1569</v>
      </c>
      <c r="O565" s="12">
        <v>80</v>
      </c>
      <c r="P565" s="5">
        <v>2007</v>
      </c>
      <c r="Q565" s="12"/>
      <c r="S565" s="12"/>
      <c r="U565" s="12" t="s">
        <v>1569</v>
      </c>
      <c r="V565" s="5" t="s">
        <v>1569</v>
      </c>
      <c r="W565" s="12" t="s">
        <v>1569</v>
      </c>
      <c r="X565" s="5" t="s">
        <v>1569</v>
      </c>
      <c r="Y565" s="12" t="s">
        <v>1569</v>
      </c>
      <c r="Z565" s="5" t="s">
        <v>1569</v>
      </c>
      <c r="AA565" s="14" t="s">
        <v>1569</v>
      </c>
      <c r="AB565" s="5" t="s">
        <v>1569</v>
      </c>
      <c r="AC565" s="14"/>
    </row>
    <row r="566" spans="1:29" ht="12.75" customHeight="1" x14ac:dyDescent="0.25">
      <c r="A566" s="5" t="s">
        <v>2075</v>
      </c>
      <c r="B566" s="5" t="s">
        <v>494</v>
      </c>
      <c r="C566" s="5" t="s">
        <v>493</v>
      </c>
      <c r="D566" s="5" t="s">
        <v>360</v>
      </c>
      <c r="E566" s="5" t="s">
        <v>501</v>
      </c>
      <c r="F566" s="5" t="s">
        <v>2280</v>
      </c>
      <c r="G566" s="5">
        <v>4</v>
      </c>
      <c r="H566" s="5">
        <v>1</v>
      </c>
      <c r="I566" s="5" t="s">
        <v>2383</v>
      </c>
      <c r="J566" s="8">
        <f t="shared" si="18"/>
        <v>2</v>
      </c>
      <c r="K566" s="15">
        <f t="shared" si="18"/>
        <v>1</v>
      </c>
      <c r="L566" s="4" t="str">
        <f t="shared" si="19"/>
        <v>Y</v>
      </c>
      <c r="M566" s="13" t="s">
        <v>1569</v>
      </c>
      <c r="N566" s="5" t="s">
        <v>1569</v>
      </c>
      <c r="O566" s="12">
        <v>81.477208895390319</v>
      </c>
      <c r="P566" s="5">
        <v>2012</v>
      </c>
      <c r="Q566" s="12"/>
      <c r="S566" s="12"/>
      <c r="U566" s="12">
        <v>0</v>
      </c>
      <c r="V566" s="5">
        <v>2012</v>
      </c>
      <c r="W566" s="12">
        <v>0</v>
      </c>
      <c r="X566" s="5">
        <v>2012</v>
      </c>
      <c r="Y566" s="12">
        <v>0</v>
      </c>
      <c r="Z566" s="5">
        <v>2012</v>
      </c>
      <c r="AA566" s="14">
        <v>100</v>
      </c>
      <c r="AB566" s="5">
        <v>2012</v>
      </c>
      <c r="AC566" s="14"/>
    </row>
    <row r="567" spans="1:29" ht="12.75" customHeight="1" x14ac:dyDescent="0.25">
      <c r="A567" s="5" t="s">
        <v>2076</v>
      </c>
      <c r="B567" s="5" t="s">
        <v>494</v>
      </c>
      <c r="C567" s="5" t="s">
        <v>493</v>
      </c>
      <c r="D567" s="5" t="s">
        <v>360</v>
      </c>
      <c r="E567" s="5" t="s">
        <v>495</v>
      </c>
      <c r="F567" s="5" t="s">
        <v>2281</v>
      </c>
      <c r="G567" s="5">
        <v>4</v>
      </c>
      <c r="H567" s="5">
        <v>2</v>
      </c>
      <c r="I567" s="5" t="s">
        <v>2384</v>
      </c>
      <c r="J567" s="8">
        <f t="shared" si="18"/>
        <v>2</v>
      </c>
      <c r="K567" s="15">
        <f t="shared" si="18"/>
        <v>1</v>
      </c>
      <c r="L567" s="4" t="str">
        <f t="shared" si="19"/>
        <v>Y</v>
      </c>
      <c r="M567" s="13" t="s">
        <v>1569</v>
      </c>
      <c r="N567" s="5" t="s">
        <v>1569</v>
      </c>
      <c r="O567" s="12">
        <v>92.591954715817991</v>
      </c>
      <c r="P567" s="5">
        <v>2012</v>
      </c>
      <c r="Q567" s="12"/>
      <c r="S567" s="12"/>
      <c r="U567" s="12">
        <v>0</v>
      </c>
      <c r="V567" s="5">
        <v>2012</v>
      </c>
      <c r="W567" s="12">
        <v>0</v>
      </c>
      <c r="X567" s="5">
        <v>2012</v>
      </c>
      <c r="Y567" s="12">
        <v>0</v>
      </c>
      <c r="Z567" s="5">
        <v>2012</v>
      </c>
      <c r="AA567" s="14">
        <v>100</v>
      </c>
      <c r="AB567" s="5">
        <v>2012</v>
      </c>
      <c r="AC567" s="14"/>
    </row>
    <row r="568" spans="1:29" ht="12.75" customHeight="1" x14ac:dyDescent="0.25">
      <c r="A568" s="5" t="s">
        <v>2077</v>
      </c>
      <c r="B568" s="5" t="s">
        <v>494</v>
      </c>
      <c r="C568" s="5" t="s">
        <v>493</v>
      </c>
      <c r="D568" s="5" t="s">
        <v>360</v>
      </c>
      <c r="E568" s="5" t="s">
        <v>504</v>
      </c>
      <c r="F568" s="5" t="s">
        <v>2282</v>
      </c>
      <c r="G568" s="5">
        <v>4</v>
      </c>
      <c r="H568" s="5">
        <v>1</v>
      </c>
      <c r="I568" s="5" t="s">
        <v>2385</v>
      </c>
      <c r="J568" s="8">
        <f t="shared" si="18"/>
        <v>2</v>
      </c>
      <c r="K568" s="15">
        <f t="shared" si="18"/>
        <v>1</v>
      </c>
      <c r="L568" s="4" t="str">
        <f t="shared" si="19"/>
        <v>Y</v>
      </c>
      <c r="M568" s="13" t="s">
        <v>1569</v>
      </c>
      <c r="N568" s="5" t="s">
        <v>1569</v>
      </c>
      <c r="O568" s="12">
        <v>91.82649503994557</v>
      </c>
      <c r="P568" s="5">
        <v>2012</v>
      </c>
      <c r="Q568" s="12"/>
      <c r="S568" s="12"/>
      <c r="U568" s="12">
        <v>0</v>
      </c>
      <c r="V568" s="5">
        <v>2012</v>
      </c>
      <c r="W568" s="12">
        <v>0</v>
      </c>
      <c r="X568" s="5">
        <v>2012</v>
      </c>
      <c r="Y568" s="12">
        <v>0</v>
      </c>
      <c r="Z568" s="5">
        <v>2012</v>
      </c>
      <c r="AA568" s="14">
        <v>0</v>
      </c>
      <c r="AB568" s="5">
        <v>2012</v>
      </c>
      <c r="AC568" s="14"/>
    </row>
    <row r="569" spans="1:29" ht="12.75" customHeight="1" x14ac:dyDescent="0.25">
      <c r="A569" s="5" t="s">
        <v>2078</v>
      </c>
      <c r="B569" s="5" t="s">
        <v>531</v>
      </c>
      <c r="C569" s="5" t="s">
        <v>530</v>
      </c>
      <c r="D569" s="5" t="s">
        <v>360</v>
      </c>
      <c r="E569" s="5" t="s">
        <v>2194</v>
      </c>
      <c r="F569" s="5" t="s">
        <v>2283</v>
      </c>
      <c r="G569" s="5">
        <v>3</v>
      </c>
      <c r="H569" s="5">
        <v>2</v>
      </c>
      <c r="I569" s="5" t="s">
        <v>2386</v>
      </c>
      <c r="J569" s="8">
        <f t="shared" si="18"/>
        <v>1</v>
      </c>
      <c r="K569" s="15">
        <f t="shared" si="18"/>
        <v>1</v>
      </c>
      <c r="L569" s="4" t="str">
        <f t="shared" si="19"/>
        <v/>
      </c>
      <c r="M569" s="13">
        <v>0.29659129595957606</v>
      </c>
      <c r="N569" s="5">
        <v>2006</v>
      </c>
      <c r="O569" s="12">
        <v>76.599998474121094</v>
      </c>
      <c r="P569" s="5">
        <v>2007</v>
      </c>
      <c r="Q569" s="12"/>
      <c r="S569" s="12"/>
      <c r="U569" s="12">
        <v>2.0605811120901166E-2</v>
      </c>
      <c r="V569" s="5">
        <v>2006</v>
      </c>
      <c r="W569" s="12">
        <v>0</v>
      </c>
      <c r="X569" s="5">
        <v>2006</v>
      </c>
      <c r="Y569" s="12">
        <v>0</v>
      </c>
      <c r="Z569" s="5">
        <v>2006</v>
      </c>
      <c r="AA569" s="14">
        <v>100</v>
      </c>
      <c r="AB569" s="5">
        <v>2006</v>
      </c>
      <c r="AC569" s="14"/>
    </row>
    <row r="570" spans="1:29" ht="12.75" customHeight="1" x14ac:dyDescent="0.25">
      <c r="A570" s="5" t="s">
        <v>2079</v>
      </c>
      <c r="B570" s="5" t="s">
        <v>531</v>
      </c>
      <c r="C570" s="5" t="s">
        <v>530</v>
      </c>
      <c r="D570" s="5" t="s">
        <v>360</v>
      </c>
      <c r="E570" s="5" t="s">
        <v>532</v>
      </c>
      <c r="F570" s="5" t="s">
        <v>2750</v>
      </c>
      <c r="G570" s="5">
        <v>3</v>
      </c>
      <c r="H570" s="5">
        <v>1</v>
      </c>
      <c r="I570" s="5" t="s">
        <v>2387</v>
      </c>
      <c r="J570" s="8">
        <f t="shared" si="18"/>
        <v>2</v>
      </c>
      <c r="K570" s="15">
        <f t="shared" si="18"/>
        <v>2</v>
      </c>
      <c r="L570" s="4" t="str">
        <f t="shared" si="19"/>
        <v>Y</v>
      </c>
      <c r="M570" s="13" t="s">
        <v>1569</v>
      </c>
      <c r="N570" s="5" t="s">
        <v>1569</v>
      </c>
      <c r="O570" s="12">
        <v>60</v>
      </c>
      <c r="P570" s="5">
        <v>2019</v>
      </c>
      <c r="Q570" s="12"/>
      <c r="S570" s="12"/>
      <c r="U570" s="12">
        <v>2.0605811120901166E-2</v>
      </c>
      <c r="V570" s="5">
        <v>2006</v>
      </c>
      <c r="W570" s="12">
        <v>0</v>
      </c>
      <c r="X570" s="5">
        <v>2019</v>
      </c>
      <c r="Y570" s="12">
        <v>0</v>
      </c>
      <c r="Z570" s="5">
        <v>2019</v>
      </c>
      <c r="AA570" s="14">
        <v>100</v>
      </c>
      <c r="AB570" s="5">
        <v>2006</v>
      </c>
      <c r="AC570" s="14"/>
    </row>
    <row r="571" spans="1:29" ht="12.75" customHeight="1" x14ac:dyDescent="0.25">
      <c r="A571" s="5" t="s">
        <v>2080</v>
      </c>
      <c r="B571" s="5" t="s">
        <v>260</v>
      </c>
      <c r="C571" s="5" t="s">
        <v>259</v>
      </c>
      <c r="D571" s="5" t="s">
        <v>35</v>
      </c>
      <c r="E571" s="5" t="s">
        <v>2195</v>
      </c>
      <c r="F571" s="5" t="s">
        <v>2284</v>
      </c>
      <c r="G571" s="5">
        <v>1</v>
      </c>
      <c r="H571" s="5">
        <v>1</v>
      </c>
      <c r="I571" s="5" t="s">
        <v>2388</v>
      </c>
      <c r="J571" s="8">
        <f t="shared" si="18"/>
        <v>1</v>
      </c>
      <c r="K571" s="15">
        <f t="shared" si="18"/>
        <v>1</v>
      </c>
      <c r="L571" s="4" t="str">
        <f t="shared" si="19"/>
        <v/>
      </c>
      <c r="M571" s="13">
        <v>0.95218587643901886</v>
      </c>
      <c r="N571" s="5">
        <v>2015</v>
      </c>
      <c r="O571" s="12">
        <v>91.099998474121094</v>
      </c>
      <c r="P571" s="5">
        <v>2015</v>
      </c>
      <c r="Q571" s="12"/>
      <c r="S571" s="12"/>
      <c r="U571" s="12">
        <v>0</v>
      </c>
      <c r="V571" s="5">
        <v>2019</v>
      </c>
      <c r="W571" s="12">
        <v>0</v>
      </c>
      <c r="X571" s="5">
        <v>2019</v>
      </c>
      <c r="Y571" s="12">
        <v>0</v>
      </c>
      <c r="Z571" s="5">
        <v>2019</v>
      </c>
      <c r="AA571" s="14">
        <v>100</v>
      </c>
      <c r="AB571" s="5">
        <v>2019</v>
      </c>
      <c r="AC571" s="14"/>
    </row>
    <row r="572" spans="1:29" ht="12.75" customHeight="1" x14ac:dyDescent="0.25">
      <c r="A572" s="5" t="s">
        <v>2081</v>
      </c>
      <c r="B572" s="5" t="s">
        <v>260</v>
      </c>
      <c r="C572" s="5" t="s">
        <v>259</v>
      </c>
      <c r="D572" s="5" t="s">
        <v>1038</v>
      </c>
      <c r="E572" s="5" t="s">
        <v>263</v>
      </c>
      <c r="F572" s="5" t="s">
        <v>262</v>
      </c>
      <c r="G572" s="5">
        <v>2</v>
      </c>
      <c r="H572" s="5">
        <v>1</v>
      </c>
      <c r="I572" s="5" t="s">
        <v>2389</v>
      </c>
      <c r="J572" s="8">
        <f t="shared" si="18"/>
        <v>2</v>
      </c>
      <c r="K572" s="15">
        <f t="shared" si="18"/>
        <v>2</v>
      </c>
      <c r="L572" s="4" t="str">
        <f t="shared" si="19"/>
        <v>Y</v>
      </c>
      <c r="M572" s="13">
        <v>0.89167594586552412</v>
      </c>
      <c r="N572" s="5">
        <v>2010</v>
      </c>
      <c r="O572" s="12">
        <v>98</v>
      </c>
      <c r="P572" s="5">
        <v>2010</v>
      </c>
      <c r="Q572" s="12"/>
      <c r="S572" s="12"/>
      <c r="U572" s="12">
        <v>0</v>
      </c>
      <c r="V572" s="5">
        <v>2015</v>
      </c>
      <c r="W572" s="12">
        <v>0</v>
      </c>
      <c r="X572" s="5">
        <v>2015</v>
      </c>
      <c r="Y572" s="12">
        <v>0</v>
      </c>
      <c r="Z572" s="5">
        <v>2015</v>
      </c>
      <c r="AA572" s="14">
        <v>100</v>
      </c>
      <c r="AB572" s="5">
        <v>2015</v>
      </c>
      <c r="AC572" s="14"/>
    </row>
    <row r="573" spans="1:29" ht="12.75" customHeight="1" x14ac:dyDescent="0.25">
      <c r="A573" s="5" t="s">
        <v>2082</v>
      </c>
      <c r="B573" s="5" t="s">
        <v>1257</v>
      </c>
      <c r="C573" s="5" t="s">
        <v>1256</v>
      </c>
      <c r="D573" s="5" t="s">
        <v>620</v>
      </c>
      <c r="E573" s="5" t="s">
        <v>2196</v>
      </c>
      <c r="F573" s="5" t="s">
        <v>2285</v>
      </c>
      <c r="G573" s="5">
        <v>2</v>
      </c>
      <c r="H573" s="5">
        <v>1</v>
      </c>
      <c r="I573" s="5" t="s">
        <v>2390</v>
      </c>
      <c r="J573" s="8">
        <f t="shared" si="18"/>
        <v>1</v>
      </c>
      <c r="K573" s="15">
        <f t="shared" si="18"/>
        <v>1</v>
      </c>
      <c r="L573" s="4" t="str">
        <f t="shared" si="19"/>
        <v/>
      </c>
      <c r="M573" s="13" t="s">
        <v>1569</v>
      </c>
      <c r="N573" s="5" t="s">
        <v>1569</v>
      </c>
      <c r="O573" s="12">
        <v>59.191116333007798</v>
      </c>
      <c r="P573" s="5">
        <v>2012</v>
      </c>
      <c r="Q573" s="12"/>
      <c r="S573" s="12"/>
      <c r="U573" s="12" t="s">
        <v>1569</v>
      </c>
      <c r="V573" s="5" t="s">
        <v>1569</v>
      </c>
      <c r="W573" s="12" t="s">
        <v>1569</v>
      </c>
      <c r="X573" s="5" t="s">
        <v>1569</v>
      </c>
      <c r="Y573" s="12" t="s">
        <v>1569</v>
      </c>
      <c r="Z573" s="5" t="s">
        <v>1569</v>
      </c>
      <c r="AA573" s="14" t="s">
        <v>1569</v>
      </c>
      <c r="AB573" s="5" t="s">
        <v>1569</v>
      </c>
      <c r="AC573" s="14"/>
    </row>
    <row r="574" spans="1:29" ht="12.75" customHeight="1" x14ac:dyDescent="0.25">
      <c r="A574" s="5" t="s">
        <v>2083</v>
      </c>
      <c r="B574" s="5" t="s">
        <v>1257</v>
      </c>
      <c r="C574" s="5" t="s">
        <v>1256</v>
      </c>
      <c r="D574" s="5" t="s">
        <v>620</v>
      </c>
      <c r="E574" s="5" t="s">
        <v>1263</v>
      </c>
      <c r="F574" s="5" t="s">
        <v>1262</v>
      </c>
      <c r="G574" s="5">
        <v>2</v>
      </c>
      <c r="H574" s="5">
        <v>1</v>
      </c>
      <c r="I574" s="5" t="s">
        <v>2391</v>
      </c>
      <c r="J574" s="8">
        <f t="shared" si="18"/>
        <v>2</v>
      </c>
      <c r="K574" s="15">
        <f t="shared" si="18"/>
        <v>2</v>
      </c>
      <c r="L574" s="4" t="str">
        <f t="shared" si="19"/>
        <v>Y</v>
      </c>
      <c r="M574" s="13" t="s">
        <v>1569</v>
      </c>
      <c r="N574" s="5" t="s">
        <v>1569</v>
      </c>
      <c r="O574" s="12">
        <v>73.239280700683594</v>
      </c>
      <c r="P574" s="5">
        <v>2012</v>
      </c>
      <c r="Q574" s="12"/>
      <c r="S574" s="12"/>
      <c r="U574" s="12" t="s">
        <v>1569</v>
      </c>
      <c r="V574" s="5" t="s">
        <v>1569</v>
      </c>
      <c r="W574" s="12" t="s">
        <v>1569</v>
      </c>
      <c r="X574" s="5" t="s">
        <v>1569</v>
      </c>
      <c r="Y574" s="12" t="s">
        <v>1569</v>
      </c>
      <c r="Z574" s="5" t="s">
        <v>1569</v>
      </c>
      <c r="AA574" s="14" t="s">
        <v>1569</v>
      </c>
      <c r="AB574" s="5" t="s">
        <v>1569</v>
      </c>
      <c r="AC574" s="14"/>
    </row>
    <row r="575" spans="1:29" ht="12.75" customHeight="1" x14ac:dyDescent="0.25">
      <c r="A575" s="5" t="s">
        <v>2084</v>
      </c>
      <c r="B575" s="5" t="s">
        <v>1257</v>
      </c>
      <c r="C575" s="5" t="s">
        <v>1256</v>
      </c>
      <c r="D575" s="5" t="s">
        <v>620</v>
      </c>
      <c r="E575" s="5" t="s">
        <v>2197</v>
      </c>
      <c r="F575" s="5" t="s">
        <v>2286</v>
      </c>
      <c r="G575" s="5">
        <v>2</v>
      </c>
      <c r="H575" s="5">
        <v>1</v>
      </c>
      <c r="I575" s="5" t="s">
        <v>2392</v>
      </c>
      <c r="J575" s="8">
        <f t="shared" si="18"/>
        <v>1</v>
      </c>
      <c r="K575" s="15">
        <f t="shared" si="18"/>
        <v>1</v>
      </c>
      <c r="L575" s="4" t="str">
        <f t="shared" si="19"/>
        <v/>
      </c>
      <c r="M575" s="13" t="s">
        <v>1569</v>
      </c>
      <c r="N575" s="5" t="s">
        <v>1569</v>
      </c>
      <c r="O575" s="12">
        <v>40.662208557128899</v>
      </c>
      <c r="P575" s="5">
        <v>2012</v>
      </c>
      <c r="Q575" s="12"/>
      <c r="S575" s="12"/>
      <c r="U575" s="12" t="s">
        <v>1569</v>
      </c>
      <c r="V575" s="5" t="s">
        <v>1569</v>
      </c>
      <c r="W575" s="12" t="s">
        <v>1569</v>
      </c>
      <c r="X575" s="5" t="s">
        <v>1569</v>
      </c>
      <c r="Y575" s="12" t="s">
        <v>1569</v>
      </c>
      <c r="Z575" s="5" t="s">
        <v>1569</v>
      </c>
      <c r="AA575" s="14" t="s">
        <v>1569</v>
      </c>
      <c r="AB575" s="5" t="s">
        <v>1569</v>
      </c>
      <c r="AC575" s="14"/>
    </row>
    <row r="576" spans="1:29" ht="12.75" customHeight="1" x14ac:dyDescent="0.25">
      <c r="A576" s="5" t="s">
        <v>2085</v>
      </c>
      <c r="B576" s="5" t="s">
        <v>1257</v>
      </c>
      <c r="C576" s="5" t="s">
        <v>1256</v>
      </c>
      <c r="D576" s="5" t="s">
        <v>620</v>
      </c>
      <c r="E576" s="5" t="s">
        <v>2198</v>
      </c>
      <c r="F576" s="5" t="s">
        <v>1259</v>
      </c>
      <c r="G576" s="5">
        <v>2</v>
      </c>
      <c r="H576" s="5">
        <v>1</v>
      </c>
      <c r="I576" s="5" t="s">
        <v>2393</v>
      </c>
      <c r="J576" s="8">
        <f t="shared" si="18"/>
        <v>2</v>
      </c>
      <c r="K576" s="15">
        <f t="shared" si="18"/>
        <v>2</v>
      </c>
      <c r="L576" s="4" t="str">
        <f t="shared" si="19"/>
        <v>Y</v>
      </c>
      <c r="M576" s="13" t="s">
        <v>1569</v>
      </c>
      <c r="N576" s="5" t="s">
        <v>1569</v>
      </c>
      <c r="O576" s="12">
        <v>64.3624267578125</v>
      </c>
      <c r="P576" s="5">
        <v>2012</v>
      </c>
      <c r="Q576" s="12"/>
      <c r="S576" s="12"/>
      <c r="U576" s="12" t="s">
        <v>1569</v>
      </c>
      <c r="V576" s="5" t="s">
        <v>1569</v>
      </c>
      <c r="W576" s="12" t="s">
        <v>1569</v>
      </c>
      <c r="X576" s="5" t="s">
        <v>1569</v>
      </c>
      <c r="Y576" s="12" t="s">
        <v>1569</v>
      </c>
      <c r="Z576" s="5" t="s">
        <v>1569</v>
      </c>
      <c r="AA576" s="14" t="s">
        <v>1569</v>
      </c>
      <c r="AB576" s="5" t="s">
        <v>1569</v>
      </c>
      <c r="AC576" s="14"/>
    </row>
    <row r="577" spans="1:29" ht="12.75" customHeight="1" x14ac:dyDescent="0.25">
      <c r="A577" s="5" t="s">
        <v>2086</v>
      </c>
      <c r="B577" s="5" t="s">
        <v>1257</v>
      </c>
      <c r="C577" s="5" t="s">
        <v>1256</v>
      </c>
      <c r="D577" s="5" t="s">
        <v>1038</v>
      </c>
      <c r="E577" s="5" t="s">
        <v>2199</v>
      </c>
      <c r="F577" s="5" t="s">
        <v>1255</v>
      </c>
      <c r="G577" s="5">
        <v>2</v>
      </c>
      <c r="H577" s="5">
        <v>1</v>
      </c>
      <c r="I577" s="5" t="s">
        <v>2394</v>
      </c>
      <c r="J577" s="8">
        <f t="shared" si="18"/>
        <v>1</v>
      </c>
      <c r="K577" s="15">
        <f t="shared" si="18"/>
        <v>2</v>
      </c>
      <c r="L577" s="4" t="str">
        <f t="shared" si="19"/>
        <v>Y</v>
      </c>
      <c r="M577" s="13" t="s">
        <v>1569</v>
      </c>
      <c r="N577" s="5" t="s">
        <v>1569</v>
      </c>
      <c r="O577" s="12">
        <v>82.300003051757798</v>
      </c>
      <c r="P577" s="5">
        <v>2017</v>
      </c>
      <c r="Q577" s="12"/>
      <c r="S577" s="12"/>
      <c r="U577" s="12" t="s">
        <v>1569</v>
      </c>
      <c r="V577" s="5" t="s">
        <v>1569</v>
      </c>
      <c r="W577" s="12" t="s">
        <v>1569</v>
      </c>
      <c r="X577" s="5" t="s">
        <v>1569</v>
      </c>
      <c r="Y577" s="12" t="s">
        <v>1569</v>
      </c>
      <c r="Z577" s="5" t="s">
        <v>1569</v>
      </c>
      <c r="AA577" s="14" t="s">
        <v>1569</v>
      </c>
      <c r="AB577" s="5" t="s">
        <v>1569</v>
      </c>
      <c r="AC577" s="14"/>
    </row>
    <row r="578" spans="1:29" ht="12.75" customHeight="1" x14ac:dyDescent="0.25">
      <c r="A578" s="5" t="s">
        <v>2087</v>
      </c>
      <c r="B578" s="5" t="s">
        <v>1266</v>
      </c>
      <c r="C578" s="5" t="s">
        <v>1265</v>
      </c>
      <c r="D578" s="5" t="s">
        <v>1038</v>
      </c>
      <c r="E578" s="5" t="s">
        <v>2200</v>
      </c>
      <c r="F578" s="5" t="s">
        <v>2287</v>
      </c>
      <c r="G578" s="5">
        <v>2</v>
      </c>
      <c r="H578" s="5">
        <v>2</v>
      </c>
      <c r="I578" s="5" t="s">
        <v>2395</v>
      </c>
      <c r="J578" s="8">
        <f t="shared" si="18"/>
        <v>1</v>
      </c>
      <c r="K578" s="15">
        <f t="shared" si="18"/>
        <v>1</v>
      </c>
      <c r="L578" s="4" t="str">
        <f t="shared" si="19"/>
        <v/>
      </c>
      <c r="M578" s="13">
        <v>0.81422141222389233</v>
      </c>
      <c r="N578" s="5">
        <v>2019</v>
      </c>
      <c r="O578" s="12">
        <v>99.641525268554702</v>
      </c>
      <c r="P578" s="5">
        <v>2019</v>
      </c>
      <c r="Q578" s="12"/>
      <c r="S578" s="12"/>
      <c r="U578" s="12">
        <v>0.12907787956717248</v>
      </c>
      <c r="V578" s="5">
        <v>2019</v>
      </c>
      <c r="W578" s="12" t="s">
        <v>1569</v>
      </c>
      <c r="X578" s="5" t="s">
        <v>1569</v>
      </c>
      <c r="Y578" s="12" t="s">
        <v>1569</v>
      </c>
      <c r="Z578" s="5" t="s">
        <v>1569</v>
      </c>
      <c r="AA578" s="14" t="s">
        <v>1569</v>
      </c>
      <c r="AB578" s="5" t="s">
        <v>1569</v>
      </c>
      <c r="AC578" s="14"/>
    </row>
    <row r="579" spans="1:29" ht="12.75" customHeight="1" x14ac:dyDescent="0.25">
      <c r="A579" s="5" t="s">
        <v>2088</v>
      </c>
      <c r="B579" s="5" t="s">
        <v>1266</v>
      </c>
      <c r="C579" s="5" t="s">
        <v>1265</v>
      </c>
      <c r="D579" s="5" t="s">
        <v>1038</v>
      </c>
      <c r="E579" s="5" t="s">
        <v>2201</v>
      </c>
      <c r="F579" s="5" t="s">
        <v>3224</v>
      </c>
      <c r="G579" s="5">
        <v>2</v>
      </c>
      <c r="H579" s="5">
        <v>2</v>
      </c>
      <c r="I579" s="5" t="s">
        <v>3225</v>
      </c>
      <c r="J579" s="8">
        <f t="shared" si="18"/>
        <v>1</v>
      </c>
      <c r="K579" s="15">
        <f t="shared" si="18"/>
        <v>1</v>
      </c>
      <c r="L579" s="4" t="str">
        <f t="shared" si="19"/>
        <v/>
      </c>
      <c r="M579" s="13" t="s">
        <v>1569</v>
      </c>
      <c r="N579" s="5" t="s">
        <v>1569</v>
      </c>
      <c r="O579" s="12">
        <v>88.116287231445298</v>
      </c>
      <c r="P579" s="5">
        <v>2019</v>
      </c>
      <c r="Q579" s="12"/>
      <c r="S579" s="12"/>
      <c r="U579" s="12">
        <v>14.889462259165406</v>
      </c>
      <c r="V579" s="5">
        <v>2019</v>
      </c>
      <c r="W579" s="12" t="s">
        <v>1569</v>
      </c>
      <c r="X579" s="5" t="s">
        <v>1569</v>
      </c>
      <c r="Y579" s="12" t="s">
        <v>1569</v>
      </c>
      <c r="Z579" s="5" t="s">
        <v>1569</v>
      </c>
      <c r="AA579" s="14" t="s">
        <v>1569</v>
      </c>
      <c r="AB579" s="5" t="s">
        <v>1569</v>
      </c>
      <c r="AC579" s="14"/>
    </row>
    <row r="580" spans="1:29" ht="12.75" customHeight="1" x14ac:dyDescent="0.25">
      <c r="A580" s="5" t="s">
        <v>2089</v>
      </c>
      <c r="B580" s="5" t="s">
        <v>1266</v>
      </c>
      <c r="C580" s="5" t="s">
        <v>1265</v>
      </c>
      <c r="D580" s="5" t="s">
        <v>1038</v>
      </c>
      <c r="E580" s="5" t="s">
        <v>2202</v>
      </c>
      <c r="F580" s="5" t="s">
        <v>2288</v>
      </c>
      <c r="G580" s="5">
        <v>2</v>
      </c>
      <c r="H580" s="5">
        <v>1</v>
      </c>
      <c r="I580" s="5" t="s">
        <v>2396</v>
      </c>
      <c r="J580" s="8">
        <f t="shared" si="18"/>
        <v>1</v>
      </c>
      <c r="K580" s="15">
        <f t="shared" si="18"/>
        <v>1</v>
      </c>
      <c r="L580" s="4" t="str">
        <f t="shared" si="19"/>
        <v/>
      </c>
      <c r="M580" s="13">
        <v>0.91140868776604567</v>
      </c>
      <c r="N580" s="5">
        <v>2019</v>
      </c>
      <c r="O580" s="12">
        <v>89.720664978027301</v>
      </c>
      <c r="P580" s="5">
        <v>2019</v>
      </c>
      <c r="Q580" s="12"/>
      <c r="S580" s="12"/>
      <c r="U580" s="12">
        <v>9.1314093956396142E-2</v>
      </c>
      <c r="V580" s="5">
        <v>2019</v>
      </c>
      <c r="W580" s="12">
        <v>0.64318242319186569</v>
      </c>
      <c r="X580" s="5">
        <v>2019</v>
      </c>
      <c r="Y580" s="12">
        <v>0</v>
      </c>
      <c r="Z580" s="5">
        <v>2019</v>
      </c>
      <c r="AA580" s="14">
        <v>100</v>
      </c>
      <c r="AB580" s="5">
        <v>2019</v>
      </c>
      <c r="AC580" s="14"/>
    </row>
    <row r="581" spans="1:29" ht="12.75" customHeight="1" x14ac:dyDescent="0.25">
      <c r="A581" s="5" t="s">
        <v>2090</v>
      </c>
      <c r="B581" s="5" t="s">
        <v>954</v>
      </c>
      <c r="C581" s="5" t="s">
        <v>953</v>
      </c>
      <c r="D581" s="5" t="s">
        <v>620</v>
      </c>
      <c r="E581" s="5" t="s">
        <v>2203</v>
      </c>
      <c r="F581" s="5" t="s">
        <v>2289</v>
      </c>
      <c r="G581" s="5">
        <v>2</v>
      </c>
      <c r="H581" s="5">
        <v>1</v>
      </c>
      <c r="I581" s="5" t="s">
        <v>2397</v>
      </c>
      <c r="J581" s="8">
        <f t="shared" si="18"/>
        <v>1</v>
      </c>
      <c r="K581" s="15">
        <f t="shared" si="18"/>
        <v>1</v>
      </c>
      <c r="L581" s="4" t="str">
        <f t="shared" si="19"/>
        <v/>
      </c>
      <c r="M581" s="13">
        <v>2.9955583643574157</v>
      </c>
      <c r="N581" s="5">
        <v>2007</v>
      </c>
      <c r="O581" s="12">
        <v>95</v>
      </c>
      <c r="P581" s="5">
        <v>2007</v>
      </c>
      <c r="Q581" s="12"/>
      <c r="S581" s="12"/>
      <c r="U581" s="12" t="s">
        <v>1569</v>
      </c>
      <c r="V581" s="5" t="s">
        <v>1569</v>
      </c>
      <c r="W581" s="12">
        <v>0</v>
      </c>
      <c r="X581" s="5">
        <v>2007</v>
      </c>
      <c r="Y581" s="12" t="s">
        <v>1569</v>
      </c>
      <c r="Z581" s="5" t="s">
        <v>1569</v>
      </c>
      <c r="AA581" s="14" t="s">
        <v>1569</v>
      </c>
      <c r="AB581" s="5" t="s">
        <v>1569</v>
      </c>
      <c r="AC581" s="14"/>
    </row>
    <row r="582" spans="1:29" ht="12.75" customHeight="1" x14ac:dyDescent="0.25">
      <c r="A582" s="5" t="s">
        <v>2975</v>
      </c>
      <c r="B582" s="5" t="s">
        <v>282</v>
      </c>
      <c r="C582" s="5" t="s">
        <v>281</v>
      </c>
      <c r="D582" s="5" t="s">
        <v>35</v>
      </c>
      <c r="E582" s="5" t="s">
        <v>2981</v>
      </c>
      <c r="F582" s="5" t="s">
        <v>2988</v>
      </c>
      <c r="G582" s="5">
        <v>1</v>
      </c>
      <c r="H582" s="5">
        <v>3</v>
      </c>
      <c r="I582" s="5" t="s">
        <v>2993</v>
      </c>
      <c r="J582" s="8">
        <f t="shared" ref="J582:K645" si="20">COUNTIF(E:E,E582)</f>
        <v>1</v>
      </c>
      <c r="K582" s="15">
        <f t="shared" si="20"/>
        <v>1</v>
      </c>
      <c r="L582" s="4" t="str">
        <f t="shared" ref="L582:L645" si="21">IF(OR(J582&gt;1,K582&gt;1),"Y","")</f>
        <v/>
      </c>
      <c r="M582" s="13" t="s">
        <v>1569</v>
      </c>
      <c r="N582" s="5" t="s">
        <v>1569</v>
      </c>
      <c r="O582" s="12">
        <v>100</v>
      </c>
      <c r="P582" s="5">
        <v>2019</v>
      </c>
      <c r="Q582" s="12"/>
      <c r="S582" s="12"/>
      <c r="U582" s="12" t="s">
        <v>1569</v>
      </c>
      <c r="V582" s="5" t="s">
        <v>1569</v>
      </c>
      <c r="W582" s="12" t="s">
        <v>1569</v>
      </c>
      <c r="X582" s="5" t="s">
        <v>1569</v>
      </c>
      <c r="Y582" s="12" t="s">
        <v>1569</v>
      </c>
      <c r="Z582" s="5" t="s">
        <v>1569</v>
      </c>
      <c r="AA582" s="14" t="s">
        <v>1569</v>
      </c>
      <c r="AB582" s="5" t="s">
        <v>1569</v>
      </c>
      <c r="AC582" s="14"/>
    </row>
    <row r="583" spans="1:29" ht="12.75" customHeight="1" x14ac:dyDescent="0.25">
      <c r="A583" s="5" t="s">
        <v>2091</v>
      </c>
      <c r="B583" s="5" t="s">
        <v>888</v>
      </c>
      <c r="C583" s="5" t="s">
        <v>887</v>
      </c>
      <c r="D583" s="5" t="s">
        <v>620</v>
      </c>
      <c r="E583" s="5" t="s">
        <v>2204</v>
      </c>
      <c r="F583" s="5" t="s">
        <v>2290</v>
      </c>
      <c r="G583" s="5">
        <v>1</v>
      </c>
      <c r="H583" s="5">
        <v>2</v>
      </c>
      <c r="I583" s="5" t="s">
        <v>2398</v>
      </c>
      <c r="J583" s="8">
        <f t="shared" si="20"/>
        <v>1</v>
      </c>
      <c r="K583" s="15">
        <f t="shared" si="20"/>
        <v>1</v>
      </c>
      <c r="L583" s="4" t="str">
        <f t="shared" si="21"/>
        <v/>
      </c>
      <c r="M583" s="13">
        <v>7.1138027456360584</v>
      </c>
      <c r="N583" s="5">
        <v>2014</v>
      </c>
      <c r="O583" s="12">
        <v>100</v>
      </c>
      <c r="P583" s="5">
        <v>2015</v>
      </c>
      <c r="Q583" s="12"/>
      <c r="S583" s="12"/>
      <c r="U583" s="12">
        <v>0</v>
      </c>
      <c r="V583" s="5">
        <v>2019</v>
      </c>
      <c r="W583" s="12">
        <v>0</v>
      </c>
      <c r="X583" s="5">
        <v>2019</v>
      </c>
      <c r="Y583" s="12">
        <v>0</v>
      </c>
      <c r="Z583" s="5">
        <v>2019</v>
      </c>
      <c r="AA583" s="14">
        <v>100</v>
      </c>
      <c r="AB583" s="5">
        <v>2019</v>
      </c>
      <c r="AC583" s="14"/>
    </row>
    <row r="584" spans="1:29" ht="12.75" customHeight="1" x14ac:dyDescent="0.25">
      <c r="A584" s="5" t="s">
        <v>2092</v>
      </c>
      <c r="B584" s="5" t="s">
        <v>1287</v>
      </c>
      <c r="C584" s="5" t="s">
        <v>1286</v>
      </c>
      <c r="D584" s="5" t="s">
        <v>620</v>
      </c>
      <c r="E584" s="5" t="s">
        <v>2205</v>
      </c>
      <c r="F584" s="5" t="s">
        <v>1285</v>
      </c>
      <c r="G584" s="5">
        <v>1</v>
      </c>
      <c r="H584" s="5">
        <v>2</v>
      </c>
      <c r="I584" s="5" t="s">
        <v>3226</v>
      </c>
      <c r="J584" s="8">
        <f t="shared" si="20"/>
        <v>1</v>
      </c>
      <c r="K584" s="15">
        <f t="shared" si="20"/>
        <v>2</v>
      </c>
      <c r="L584" s="4" t="str">
        <f t="shared" si="21"/>
        <v>Y</v>
      </c>
      <c r="M584" s="13" t="s">
        <v>1569</v>
      </c>
      <c r="N584" s="5" t="s">
        <v>1569</v>
      </c>
      <c r="O584" s="12">
        <v>97.800003051757798</v>
      </c>
      <c r="P584" s="5">
        <v>2015</v>
      </c>
      <c r="Q584" s="12"/>
      <c r="S584" s="12"/>
      <c r="U584" s="12" t="s">
        <v>1569</v>
      </c>
      <c r="V584" s="5" t="s">
        <v>1569</v>
      </c>
      <c r="W584" s="12" t="s">
        <v>1569</v>
      </c>
      <c r="X584" s="5" t="s">
        <v>1569</v>
      </c>
      <c r="Y584" s="12" t="s">
        <v>1569</v>
      </c>
      <c r="Z584" s="5" t="s">
        <v>1569</v>
      </c>
      <c r="AA584" s="14" t="s">
        <v>1569</v>
      </c>
      <c r="AB584" s="5" t="s">
        <v>1569</v>
      </c>
      <c r="AC584" s="14"/>
    </row>
    <row r="585" spans="1:29" ht="12.75" customHeight="1" x14ac:dyDescent="0.25">
      <c r="A585" s="5" t="s">
        <v>2976</v>
      </c>
      <c r="B585" s="5" t="s">
        <v>542</v>
      </c>
      <c r="C585" s="5" t="s">
        <v>541</v>
      </c>
      <c r="D585" s="5" t="s">
        <v>360</v>
      </c>
      <c r="E585" s="5" t="s">
        <v>2982</v>
      </c>
      <c r="F585" s="5" t="s">
        <v>2989</v>
      </c>
      <c r="G585" s="5">
        <v>1</v>
      </c>
      <c r="H585" s="5">
        <v>1</v>
      </c>
      <c r="I585" s="5" t="s">
        <v>3041</v>
      </c>
      <c r="J585" s="8">
        <f t="shared" si="20"/>
        <v>2</v>
      </c>
      <c r="K585" s="15">
        <f t="shared" si="20"/>
        <v>1</v>
      </c>
      <c r="L585" s="4" t="str">
        <f t="shared" si="21"/>
        <v>Y</v>
      </c>
      <c r="M585" s="13" t="s">
        <v>1569</v>
      </c>
      <c r="N585" s="5" t="s">
        <v>1569</v>
      </c>
      <c r="O585" s="12" t="s">
        <v>1569</v>
      </c>
      <c r="P585" s="5" t="s">
        <v>1569</v>
      </c>
      <c r="Q585" s="12"/>
      <c r="S585" s="12"/>
      <c r="U585" s="12">
        <v>0</v>
      </c>
      <c r="V585" s="5">
        <v>2015</v>
      </c>
      <c r="W585" s="12">
        <v>0</v>
      </c>
      <c r="X585" s="5">
        <v>2015</v>
      </c>
      <c r="Y585" s="12">
        <v>0</v>
      </c>
      <c r="Z585" s="5">
        <v>2015</v>
      </c>
      <c r="AA585" s="14">
        <v>0</v>
      </c>
      <c r="AB585" s="5">
        <v>2015</v>
      </c>
      <c r="AC585" s="14"/>
    </row>
    <row r="586" spans="1:29" ht="12.75" customHeight="1" x14ac:dyDescent="0.25">
      <c r="A586" s="5" t="s">
        <v>2093</v>
      </c>
      <c r="B586" s="5" t="s">
        <v>1292</v>
      </c>
      <c r="C586" s="5" t="s">
        <v>1291</v>
      </c>
      <c r="D586" s="5" t="s">
        <v>1038</v>
      </c>
      <c r="E586" s="5" t="s">
        <v>2206</v>
      </c>
      <c r="F586" s="5" t="s">
        <v>2291</v>
      </c>
      <c r="G586" s="5">
        <v>2</v>
      </c>
      <c r="H586" s="5">
        <v>1</v>
      </c>
      <c r="I586" s="5" t="s">
        <v>2399</v>
      </c>
      <c r="J586" s="8">
        <f t="shared" si="20"/>
        <v>1</v>
      </c>
      <c r="K586" s="15">
        <f t="shared" si="20"/>
        <v>1</v>
      </c>
      <c r="L586" s="4" t="str">
        <f t="shared" si="21"/>
        <v/>
      </c>
      <c r="M586" s="13" t="s">
        <v>1569</v>
      </c>
      <c r="N586" s="5" t="s">
        <v>1569</v>
      </c>
      <c r="O586" s="12" t="s">
        <v>1569</v>
      </c>
      <c r="P586" s="5" t="s">
        <v>1569</v>
      </c>
      <c r="Q586" s="12"/>
      <c r="S586" s="12"/>
      <c r="U586" s="12">
        <v>0</v>
      </c>
      <c r="V586" s="5">
        <v>2012</v>
      </c>
      <c r="W586" s="12">
        <v>0</v>
      </c>
      <c r="X586" s="5">
        <v>2012</v>
      </c>
      <c r="Y586" s="12">
        <v>0</v>
      </c>
      <c r="Z586" s="5">
        <v>2012</v>
      </c>
      <c r="AA586" s="14">
        <v>0</v>
      </c>
      <c r="AB586" s="5">
        <v>2012</v>
      </c>
      <c r="AC586" s="14"/>
    </row>
    <row r="587" spans="1:29" ht="12.75" customHeight="1" x14ac:dyDescent="0.25">
      <c r="A587" s="5" t="s">
        <v>2094</v>
      </c>
      <c r="B587" s="5" t="s">
        <v>1292</v>
      </c>
      <c r="C587" s="5" t="s">
        <v>1291</v>
      </c>
      <c r="D587" s="5" t="s">
        <v>1038</v>
      </c>
      <c r="E587" s="5" t="s">
        <v>1293</v>
      </c>
      <c r="F587" s="5" t="s">
        <v>1290</v>
      </c>
      <c r="G587" s="5">
        <v>2</v>
      </c>
      <c r="H587" s="5">
        <v>1</v>
      </c>
      <c r="I587" s="5" t="s">
        <v>2400</v>
      </c>
      <c r="J587" s="8">
        <f t="shared" si="20"/>
        <v>2</v>
      </c>
      <c r="K587" s="15">
        <f t="shared" si="20"/>
        <v>2</v>
      </c>
      <c r="L587" s="4" t="str">
        <f t="shared" si="21"/>
        <v>Y</v>
      </c>
      <c r="M587" s="13" t="s">
        <v>1569</v>
      </c>
      <c r="N587" s="5" t="s">
        <v>1569</v>
      </c>
      <c r="O587" s="12" t="s">
        <v>1569</v>
      </c>
      <c r="P587" s="5" t="s">
        <v>1569</v>
      </c>
      <c r="Q587" s="12"/>
      <c r="S587" s="12"/>
      <c r="U587" s="12">
        <v>0</v>
      </c>
      <c r="V587" s="5">
        <v>2012</v>
      </c>
      <c r="W587" s="12">
        <v>0</v>
      </c>
      <c r="X587" s="5">
        <v>2012</v>
      </c>
      <c r="Y587" s="12">
        <v>0</v>
      </c>
      <c r="Z587" s="5">
        <v>2012</v>
      </c>
      <c r="AA587" s="14">
        <v>0</v>
      </c>
      <c r="AB587" s="5">
        <v>2012</v>
      </c>
      <c r="AC587" s="14"/>
    </row>
    <row r="588" spans="1:29" ht="12.75" customHeight="1" x14ac:dyDescent="0.25">
      <c r="A588" s="5" t="s">
        <v>2095</v>
      </c>
      <c r="B588" s="5" t="s">
        <v>1292</v>
      </c>
      <c r="C588" s="5" t="s">
        <v>1291</v>
      </c>
      <c r="D588" s="5" t="s">
        <v>1038</v>
      </c>
      <c r="E588" s="5" t="s">
        <v>1296</v>
      </c>
      <c r="F588" s="5" t="s">
        <v>1295</v>
      </c>
      <c r="G588" s="5">
        <v>1</v>
      </c>
      <c r="H588" s="5">
        <v>1</v>
      </c>
      <c r="I588" s="5" t="s">
        <v>2401</v>
      </c>
      <c r="J588" s="8">
        <f t="shared" si="20"/>
        <v>2</v>
      </c>
      <c r="K588" s="15">
        <f t="shared" si="20"/>
        <v>2</v>
      </c>
      <c r="L588" s="4" t="str">
        <f t="shared" si="21"/>
        <v>Y</v>
      </c>
      <c r="M588" s="13" t="s">
        <v>1569</v>
      </c>
      <c r="N588" s="5" t="s">
        <v>1569</v>
      </c>
      <c r="O588" s="12" t="s">
        <v>1569</v>
      </c>
      <c r="P588" s="5" t="s">
        <v>1569</v>
      </c>
      <c r="Q588" s="12"/>
      <c r="S588" s="12"/>
      <c r="U588" s="12">
        <v>0</v>
      </c>
      <c r="V588" s="5">
        <v>2012</v>
      </c>
      <c r="W588" s="12">
        <v>0</v>
      </c>
      <c r="X588" s="5">
        <v>2012</v>
      </c>
      <c r="Y588" s="12">
        <v>0</v>
      </c>
      <c r="Z588" s="5">
        <v>2012</v>
      </c>
      <c r="AA588" s="14">
        <v>0</v>
      </c>
      <c r="AB588" s="5">
        <v>2012</v>
      </c>
      <c r="AC588" s="14"/>
    </row>
    <row r="589" spans="1:29" ht="12.75" customHeight="1" x14ac:dyDescent="0.25">
      <c r="A589" s="5" t="s">
        <v>2096</v>
      </c>
      <c r="B589" s="5" t="s">
        <v>1300</v>
      </c>
      <c r="C589" s="5" t="s">
        <v>1299</v>
      </c>
      <c r="D589" s="5" t="s">
        <v>1038</v>
      </c>
      <c r="E589" s="5" t="s">
        <v>1305</v>
      </c>
      <c r="F589" s="5" t="s">
        <v>2292</v>
      </c>
      <c r="G589" s="5" t="s">
        <v>1790</v>
      </c>
      <c r="H589" s="5">
        <v>2</v>
      </c>
      <c r="I589" s="5" t="s">
        <v>2402</v>
      </c>
      <c r="J589" s="8">
        <f t="shared" si="20"/>
        <v>1</v>
      </c>
      <c r="K589" s="15">
        <f t="shared" si="20"/>
        <v>1</v>
      </c>
      <c r="L589" s="4" t="str">
        <f t="shared" si="21"/>
        <v/>
      </c>
      <c r="M589" s="13">
        <v>1.1806531755915317</v>
      </c>
      <c r="N589" s="5">
        <v>2017</v>
      </c>
      <c r="O589" s="12">
        <v>100</v>
      </c>
      <c r="P589" s="5">
        <v>2017</v>
      </c>
      <c r="Q589" s="12"/>
      <c r="S589" s="12"/>
      <c r="U589" s="12">
        <v>2.5846870123288026</v>
      </c>
      <c r="V589" s="5">
        <v>2017</v>
      </c>
      <c r="W589" s="12">
        <v>7.4818004471214801</v>
      </c>
      <c r="X589" s="5">
        <v>2017</v>
      </c>
      <c r="Y589" s="12">
        <v>0</v>
      </c>
      <c r="Z589" s="5">
        <v>2017</v>
      </c>
      <c r="AA589" s="14" t="s">
        <v>1569</v>
      </c>
      <c r="AB589" s="5" t="s">
        <v>1569</v>
      </c>
      <c r="AC589" s="14"/>
    </row>
    <row r="590" spans="1:29" ht="12.75" customHeight="1" x14ac:dyDescent="0.25">
      <c r="A590" s="5" t="s">
        <v>2097</v>
      </c>
      <c r="B590" s="5" t="s">
        <v>1300</v>
      </c>
      <c r="C590" s="5" t="s">
        <v>1299</v>
      </c>
      <c r="D590" s="5" t="s">
        <v>1038</v>
      </c>
      <c r="E590" s="5" t="s">
        <v>2207</v>
      </c>
      <c r="F590" s="5" t="s">
        <v>2990</v>
      </c>
      <c r="G590" s="5" t="s">
        <v>1790</v>
      </c>
      <c r="H590" s="5">
        <v>3</v>
      </c>
      <c r="I590" s="5" t="s">
        <v>2403</v>
      </c>
      <c r="J590" s="8">
        <f t="shared" si="20"/>
        <v>1</v>
      </c>
      <c r="K590" s="15">
        <f t="shared" si="20"/>
        <v>1</v>
      </c>
      <c r="L590" s="4" t="str">
        <f t="shared" si="21"/>
        <v/>
      </c>
      <c r="M590" s="13">
        <v>2.6496528429348847</v>
      </c>
      <c r="N590" s="5">
        <v>2017</v>
      </c>
      <c r="O590" s="12">
        <v>70</v>
      </c>
      <c r="P590" s="5">
        <v>2017</v>
      </c>
      <c r="Q590" s="12"/>
      <c r="S590" s="12"/>
      <c r="U590" s="12">
        <v>0</v>
      </c>
      <c r="V590" s="5">
        <v>2017</v>
      </c>
      <c r="W590" s="12">
        <v>0</v>
      </c>
      <c r="X590" s="5">
        <v>2017</v>
      </c>
      <c r="Y590" s="12">
        <v>0</v>
      </c>
      <c r="Z590" s="5">
        <v>2017</v>
      </c>
      <c r="AA590" s="14" t="s">
        <v>1569</v>
      </c>
      <c r="AB590" s="5" t="s">
        <v>1569</v>
      </c>
      <c r="AC590" s="14"/>
    </row>
    <row r="591" spans="1:29" ht="12.75" customHeight="1" x14ac:dyDescent="0.25">
      <c r="A591" s="5" t="s">
        <v>2098</v>
      </c>
      <c r="B591" s="5" t="s">
        <v>1300</v>
      </c>
      <c r="C591" s="5" t="s">
        <v>1299</v>
      </c>
      <c r="D591" s="5" t="s">
        <v>1038</v>
      </c>
      <c r="E591" s="5" t="s">
        <v>1303</v>
      </c>
      <c r="F591" s="5" t="s">
        <v>2293</v>
      </c>
      <c r="G591" s="5" t="s">
        <v>1790</v>
      </c>
      <c r="H591" s="5">
        <v>1</v>
      </c>
      <c r="I591" s="5" t="s">
        <v>2404</v>
      </c>
      <c r="J591" s="8">
        <f t="shared" si="20"/>
        <v>2</v>
      </c>
      <c r="K591" s="15">
        <f t="shared" si="20"/>
        <v>1</v>
      </c>
      <c r="L591" s="4" t="str">
        <f t="shared" si="21"/>
        <v>Y</v>
      </c>
      <c r="M591" s="13">
        <v>0.85132358829282384</v>
      </c>
      <c r="N591" s="5">
        <v>2017</v>
      </c>
      <c r="O591" s="12">
        <v>100</v>
      </c>
      <c r="P591" s="5">
        <v>2017</v>
      </c>
      <c r="Q591" s="12"/>
      <c r="S591" s="12"/>
      <c r="U591" s="12">
        <v>0.6168080185042405</v>
      </c>
      <c r="V591" s="5">
        <v>2017</v>
      </c>
      <c r="W591" s="12">
        <v>8.5776407093292288</v>
      </c>
      <c r="X591" s="5">
        <v>2017</v>
      </c>
      <c r="Y591" s="12">
        <v>0</v>
      </c>
      <c r="Z591" s="5">
        <v>2017</v>
      </c>
      <c r="AA591" s="14">
        <v>100</v>
      </c>
      <c r="AB591" s="5">
        <v>2017</v>
      </c>
      <c r="AC591" s="14"/>
    </row>
    <row r="592" spans="1:29" ht="12.75" customHeight="1" x14ac:dyDescent="0.25">
      <c r="A592" s="5" t="s">
        <v>2099</v>
      </c>
      <c r="B592" s="5" t="s">
        <v>967</v>
      </c>
      <c r="C592" s="5" t="s">
        <v>966</v>
      </c>
      <c r="D592" s="5" t="s">
        <v>1038</v>
      </c>
      <c r="E592" s="5" t="s">
        <v>973</v>
      </c>
      <c r="F592" s="5" t="s">
        <v>972</v>
      </c>
      <c r="G592" s="5">
        <v>2</v>
      </c>
      <c r="H592" s="5">
        <v>1</v>
      </c>
      <c r="I592" s="5" t="s">
        <v>2405</v>
      </c>
      <c r="J592" s="8">
        <f t="shared" si="20"/>
        <v>2</v>
      </c>
      <c r="K592" s="15">
        <f t="shared" si="20"/>
        <v>2</v>
      </c>
      <c r="L592" s="4" t="str">
        <f t="shared" si="21"/>
        <v>Y</v>
      </c>
      <c r="M592" s="13">
        <v>0.67365975974182424</v>
      </c>
      <c r="N592" s="5">
        <v>2007</v>
      </c>
      <c r="O592" s="12">
        <v>90</v>
      </c>
      <c r="P592" s="5">
        <v>2007</v>
      </c>
      <c r="Q592" s="12"/>
      <c r="S592" s="12"/>
      <c r="U592" s="12">
        <v>0</v>
      </c>
      <c r="V592" s="5">
        <v>2017</v>
      </c>
      <c r="W592" s="12">
        <v>0</v>
      </c>
      <c r="X592" s="5">
        <v>2017</v>
      </c>
      <c r="Y592" s="12">
        <v>0</v>
      </c>
      <c r="Z592" s="5">
        <v>2017</v>
      </c>
      <c r="AA592" s="14">
        <v>100</v>
      </c>
      <c r="AB592" s="5">
        <v>2017</v>
      </c>
      <c r="AC592" s="14"/>
    </row>
    <row r="593" spans="1:29" ht="12.75" customHeight="1" x14ac:dyDescent="0.25">
      <c r="A593" s="5" t="s">
        <v>2100</v>
      </c>
      <c r="B593" s="5" t="s">
        <v>967</v>
      </c>
      <c r="C593" s="5" t="s">
        <v>966</v>
      </c>
      <c r="D593" s="5" t="s">
        <v>620</v>
      </c>
      <c r="E593" s="5" t="s">
        <v>2208</v>
      </c>
      <c r="F593" s="5" t="s">
        <v>970</v>
      </c>
      <c r="G593" s="5">
        <v>2</v>
      </c>
      <c r="H593" s="5">
        <v>1</v>
      </c>
      <c r="I593" s="5" t="s">
        <v>2406</v>
      </c>
      <c r="J593" s="8">
        <f t="shared" si="20"/>
        <v>1</v>
      </c>
      <c r="K593" s="15">
        <f t="shared" si="20"/>
        <v>2</v>
      </c>
      <c r="L593" s="4" t="str">
        <f t="shared" si="21"/>
        <v>Y</v>
      </c>
      <c r="M593" s="13">
        <v>3.5027789586998836</v>
      </c>
      <c r="N593" s="5">
        <v>2016</v>
      </c>
      <c r="O593" s="12">
        <v>96</v>
      </c>
      <c r="P593" s="5">
        <v>2007</v>
      </c>
      <c r="Q593" s="12"/>
      <c r="S593" s="12"/>
      <c r="U593" s="12">
        <v>6.2330190824409373</v>
      </c>
      <c r="V593" s="5">
        <v>2016</v>
      </c>
      <c r="W593" s="12">
        <v>0</v>
      </c>
      <c r="X593" s="5">
        <v>2016</v>
      </c>
      <c r="Y593" s="12">
        <v>0</v>
      </c>
      <c r="Z593" s="5">
        <v>2016</v>
      </c>
      <c r="AA593" s="14">
        <v>100</v>
      </c>
      <c r="AB593" s="5">
        <v>2016</v>
      </c>
      <c r="AC593" s="14"/>
    </row>
    <row r="594" spans="1:29" ht="12.75" customHeight="1" x14ac:dyDescent="0.25">
      <c r="A594" s="5" t="s">
        <v>2101</v>
      </c>
      <c r="B594" s="5" t="s">
        <v>967</v>
      </c>
      <c r="C594" s="5" t="s">
        <v>966</v>
      </c>
      <c r="D594" s="5" t="s">
        <v>620</v>
      </c>
      <c r="E594" s="5" t="s">
        <v>968</v>
      </c>
      <c r="F594" s="5" t="s">
        <v>965</v>
      </c>
      <c r="G594" s="5">
        <v>2</v>
      </c>
      <c r="H594" s="5">
        <v>2</v>
      </c>
      <c r="I594" s="5" t="s">
        <v>2407</v>
      </c>
      <c r="J594" s="8">
        <f t="shared" si="20"/>
        <v>2</v>
      </c>
      <c r="K594" s="15">
        <f t="shared" si="20"/>
        <v>2</v>
      </c>
      <c r="L594" s="4" t="str">
        <f t="shared" si="21"/>
        <v>Y</v>
      </c>
      <c r="M594" s="13">
        <v>1.2970144330066797</v>
      </c>
      <c r="N594" s="5">
        <v>2017</v>
      </c>
      <c r="O594" s="12">
        <v>83.544303797468359</v>
      </c>
      <c r="P594" s="5">
        <v>2016</v>
      </c>
      <c r="Q594" s="12"/>
      <c r="S594" s="12"/>
      <c r="U594" s="12">
        <v>0</v>
      </c>
      <c r="V594" s="5">
        <v>2016</v>
      </c>
      <c r="W594" s="12">
        <v>0</v>
      </c>
      <c r="X594" s="5">
        <v>2016</v>
      </c>
      <c r="Y594" s="12">
        <v>0</v>
      </c>
      <c r="Z594" s="5">
        <v>2016</v>
      </c>
      <c r="AA594" s="14">
        <v>0</v>
      </c>
      <c r="AB594" s="5">
        <v>2016</v>
      </c>
      <c r="AC594" s="14"/>
    </row>
    <row r="595" spans="1:29" ht="12.75" customHeight="1" x14ac:dyDescent="0.25">
      <c r="A595" s="5" t="s">
        <v>2102</v>
      </c>
      <c r="B595" s="5" t="s">
        <v>1533</v>
      </c>
      <c r="C595" s="5" t="s">
        <v>1745</v>
      </c>
      <c r="D595" s="5" t="s">
        <v>1038</v>
      </c>
      <c r="E595" s="5" t="s">
        <v>2209</v>
      </c>
      <c r="F595" s="5" t="s">
        <v>2295</v>
      </c>
      <c r="G595" s="5">
        <v>1</v>
      </c>
      <c r="H595" s="5">
        <v>2</v>
      </c>
      <c r="I595" s="5" t="s">
        <v>2408</v>
      </c>
      <c r="J595" s="8">
        <f t="shared" si="20"/>
        <v>1</v>
      </c>
      <c r="K595" s="15">
        <f t="shared" si="20"/>
        <v>1</v>
      </c>
      <c r="L595" s="4" t="str">
        <f t="shared" si="21"/>
        <v/>
      </c>
      <c r="M595" s="13" t="s">
        <v>1569</v>
      </c>
      <c r="N595" s="5" t="s">
        <v>1569</v>
      </c>
      <c r="O595" s="12">
        <v>44.4799995422363</v>
      </c>
      <c r="P595" s="5">
        <v>2012</v>
      </c>
      <c r="Q595" s="12"/>
      <c r="S595" s="12"/>
      <c r="U595" s="12" t="s">
        <v>1569</v>
      </c>
      <c r="V595" s="5" t="s">
        <v>1569</v>
      </c>
      <c r="W595" s="12" t="s">
        <v>1569</v>
      </c>
      <c r="X595" s="5" t="s">
        <v>1569</v>
      </c>
      <c r="Y595" s="12" t="s">
        <v>1569</v>
      </c>
      <c r="Z595" s="5" t="s">
        <v>1569</v>
      </c>
      <c r="AA595" s="14" t="s">
        <v>1569</v>
      </c>
      <c r="AB595" s="5" t="s">
        <v>1569</v>
      </c>
      <c r="AC595" s="14"/>
    </row>
    <row r="596" spans="1:29" ht="12.75" customHeight="1" x14ac:dyDescent="0.25">
      <c r="A596" s="5" t="s">
        <v>2977</v>
      </c>
      <c r="B596" s="5" t="s">
        <v>581</v>
      </c>
      <c r="C596" s="5" t="s">
        <v>580</v>
      </c>
      <c r="D596" s="5" t="s">
        <v>360</v>
      </c>
      <c r="E596" s="5" t="s">
        <v>2983</v>
      </c>
      <c r="F596" s="5" t="s">
        <v>579</v>
      </c>
      <c r="G596" s="5">
        <v>2</v>
      </c>
      <c r="H596" s="5">
        <v>3</v>
      </c>
      <c r="I596" s="5" t="s">
        <v>2993</v>
      </c>
      <c r="J596" s="8">
        <f t="shared" si="20"/>
        <v>1</v>
      </c>
      <c r="K596" s="15">
        <f t="shared" si="20"/>
        <v>2</v>
      </c>
      <c r="L596" s="4" t="str">
        <f t="shared" si="21"/>
        <v>Y</v>
      </c>
      <c r="M596" s="13" t="s">
        <v>1569</v>
      </c>
      <c r="N596" s="5" t="s">
        <v>1569</v>
      </c>
      <c r="O596" s="12">
        <v>70</v>
      </c>
      <c r="P596" s="5">
        <v>2012</v>
      </c>
      <c r="Q596" s="12"/>
      <c r="S596" s="12"/>
      <c r="U596" s="12" t="s">
        <v>1569</v>
      </c>
      <c r="V596" s="5" t="s">
        <v>1569</v>
      </c>
      <c r="W596" s="12" t="s">
        <v>1569</v>
      </c>
      <c r="X596" s="5" t="s">
        <v>1569</v>
      </c>
      <c r="Y596" s="12" t="s">
        <v>1569</v>
      </c>
      <c r="Z596" s="5" t="s">
        <v>1569</v>
      </c>
      <c r="AA596" s="14" t="s">
        <v>1569</v>
      </c>
      <c r="AB596" s="5" t="s">
        <v>1569</v>
      </c>
      <c r="AC596" s="14"/>
    </row>
    <row r="597" spans="1:29" ht="12.75" customHeight="1" x14ac:dyDescent="0.25">
      <c r="A597" s="5" t="s">
        <v>2103</v>
      </c>
      <c r="B597" s="5" t="s">
        <v>586</v>
      </c>
      <c r="C597" s="5" t="s">
        <v>585</v>
      </c>
      <c r="D597" s="5" t="s">
        <v>360</v>
      </c>
      <c r="E597" s="5" t="s">
        <v>587</v>
      </c>
      <c r="F597" s="5" t="s">
        <v>584</v>
      </c>
      <c r="G597" s="5">
        <v>2</v>
      </c>
      <c r="H597" s="5">
        <v>1</v>
      </c>
      <c r="I597" s="5" t="s">
        <v>2409</v>
      </c>
      <c r="J597" s="8">
        <f t="shared" si="20"/>
        <v>3</v>
      </c>
      <c r="K597" s="15">
        <f t="shared" si="20"/>
        <v>2</v>
      </c>
      <c r="L597" s="4" t="str">
        <f t="shared" si="21"/>
        <v>Y</v>
      </c>
      <c r="M597" s="13">
        <v>0.89999999547799203</v>
      </c>
      <c r="N597" s="5">
        <v>2017</v>
      </c>
      <c r="O597" s="12">
        <v>92.099545614255078</v>
      </c>
      <c r="P597" s="5">
        <v>2017</v>
      </c>
      <c r="Q597" s="12"/>
      <c r="S597" s="12"/>
      <c r="U597" s="12" t="s">
        <v>1569</v>
      </c>
      <c r="V597" s="5" t="s">
        <v>1569</v>
      </c>
      <c r="W597" s="12" t="s">
        <v>1569</v>
      </c>
      <c r="X597" s="5" t="s">
        <v>1569</v>
      </c>
      <c r="Y597" s="12" t="s">
        <v>1569</v>
      </c>
      <c r="Z597" s="5" t="s">
        <v>1569</v>
      </c>
      <c r="AA597" s="14" t="s">
        <v>1569</v>
      </c>
      <c r="AB597" s="5" t="s">
        <v>1569</v>
      </c>
      <c r="AC597" s="14"/>
    </row>
    <row r="598" spans="1:29" ht="12.75" customHeight="1" x14ac:dyDescent="0.25">
      <c r="A598" s="5" t="s">
        <v>2104</v>
      </c>
      <c r="B598" s="5" t="s">
        <v>1000</v>
      </c>
      <c r="C598" s="5" t="s">
        <v>999</v>
      </c>
      <c r="D598" s="5" t="s">
        <v>620</v>
      </c>
      <c r="E598" s="5" t="s">
        <v>1001</v>
      </c>
      <c r="F598" s="5" t="s">
        <v>998</v>
      </c>
      <c r="G598" s="5">
        <v>1</v>
      </c>
      <c r="H598" s="5">
        <v>1</v>
      </c>
      <c r="I598" s="5" t="s">
        <v>2410</v>
      </c>
      <c r="J598" s="8">
        <f t="shared" si="20"/>
        <v>2</v>
      </c>
      <c r="K598" s="15">
        <f t="shared" si="20"/>
        <v>2</v>
      </c>
      <c r="L598" s="4" t="str">
        <f t="shared" si="21"/>
        <v>Y</v>
      </c>
      <c r="M598" s="13">
        <v>1.3269014204039129</v>
      </c>
      <c r="N598" s="5">
        <v>2019</v>
      </c>
      <c r="O598" s="12">
        <v>100</v>
      </c>
      <c r="P598" s="5">
        <v>2019</v>
      </c>
      <c r="Q598" s="12"/>
      <c r="S598" s="12"/>
      <c r="U598" s="12" t="s">
        <v>1569</v>
      </c>
      <c r="V598" s="5" t="s">
        <v>1569</v>
      </c>
      <c r="W598" s="12">
        <v>0</v>
      </c>
      <c r="X598" s="5">
        <v>2019</v>
      </c>
      <c r="Y598" s="12">
        <v>13.844113968068822</v>
      </c>
      <c r="Z598" s="5">
        <v>2019</v>
      </c>
      <c r="AA598" s="14" t="s">
        <v>1569</v>
      </c>
      <c r="AB598" s="5" t="s">
        <v>1569</v>
      </c>
      <c r="AC598" s="14"/>
    </row>
    <row r="599" spans="1:29" ht="12.75" customHeight="1" x14ac:dyDescent="0.25">
      <c r="A599" s="5" t="s">
        <v>2105</v>
      </c>
      <c r="B599" s="5" t="s">
        <v>327</v>
      </c>
      <c r="C599" s="5" t="s">
        <v>326</v>
      </c>
      <c r="D599" s="5" t="s">
        <v>35</v>
      </c>
      <c r="E599" s="5" t="s">
        <v>331</v>
      </c>
      <c r="F599" s="5" t="s">
        <v>330</v>
      </c>
      <c r="G599" s="5">
        <v>1</v>
      </c>
      <c r="H599" s="5">
        <v>2</v>
      </c>
      <c r="I599" s="5" t="s">
        <v>2411</v>
      </c>
      <c r="J599" s="8">
        <f t="shared" si="20"/>
        <v>2</v>
      </c>
      <c r="K599" s="15">
        <f t="shared" si="20"/>
        <v>2</v>
      </c>
      <c r="L599" s="4" t="str">
        <f t="shared" si="21"/>
        <v>Y</v>
      </c>
      <c r="M599" s="13" t="s">
        <v>1569</v>
      </c>
      <c r="N599" s="5" t="s">
        <v>1569</v>
      </c>
      <c r="O599" s="12">
        <v>100</v>
      </c>
      <c r="P599" s="5">
        <v>2015</v>
      </c>
      <c r="Q599" s="12"/>
      <c r="S599" s="12"/>
      <c r="U599" s="12">
        <v>0</v>
      </c>
      <c r="V599" s="5">
        <v>2017</v>
      </c>
      <c r="W599" s="12">
        <v>24.58056871308683</v>
      </c>
      <c r="X599" s="5">
        <v>2017</v>
      </c>
      <c r="Y599" s="12">
        <v>0</v>
      </c>
      <c r="Z599" s="5">
        <v>2017</v>
      </c>
      <c r="AA599" s="14">
        <v>0</v>
      </c>
      <c r="AB599" s="5">
        <v>2017</v>
      </c>
      <c r="AC599" s="14"/>
    </row>
    <row r="600" spans="1:29" ht="12.75" customHeight="1" x14ac:dyDescent="0.25">
      <c r="A600" s="5" t="s">
        <v>2978</v>
      </c>
      <c r="B600" s="5" t="s">
        <v>327</v>
      </c>
      <c r="C600" s="5" t="s">
        <v>326</v>
      </c>
      <c r="D600" s="5" t="s">
        <v>35</v>
      </c>
      <c r="E600" s="5" t="s">
        <v>2984</v>
      </c>
      <c r="F600" s="5" t="s">
        <v>2991</v>
      </c>
      <c r="G600" s="5">
        <v>1</v>
      </c>
      <c r="H600" s="5">
        <v>2</v>
      </c>
      <c r="I600" s="5" t="s">
        <v>2412</v>
      </c>
      <c r="J600" s="8">
        <f t="shared" si="20"/>
        <v>1</v>
      </c>
      <c r="K600" s="15">
        <f t="shared" si="20"/>
        <v>1</v>
      </c>
      <c r="L600" s="4" t="str">
        <f t="shared" si="21"/>
        <v/>
      </c>
      <c r="M600" s="13" t="s">
        <v>1569</v>
      </c>
      <c r="N600" s="5" t="s">
        <v>1569</v>
      </c>
      <c r="O600" s="12" t="s">
        <v>1569</v>
      </c>
      <c r="P600" s="5" t="s">
        <v>1569</v>
      </c>
      <c r="Q600" s="12"/>
      <c r="S600" s="12"/>
      <c r="U600" s="12">
        <v>1.9995837280321922</v>
      </c>
      <c r="V600" s="5">
        <v>2017</v>
      </c>
      <c r="W600" s="12">
        <v>61.022528358865912</v>
      </c>
      <c r="X600" s="5">
        <v>2017</v>
      </c>
      <c r="Y600" s="12">
        <v>0</v>
      </c>
      <c r="Z600" s="5">
        <v>2017</v>
      </c>
      <c r="AA600" s="14">
        <v>0</v>
      </c>
      <c r="AB600" s="5">
        <v>2017</v>
      </c>
      <c r="AC600" s="14"/>
    </row>
    <row r="601" spans="1:29" ht="12.75" customHeight="1" x14ac:dyDescent="0.25">
      <c r="A601" s="5" t="s">
        <v>2106</v>
      </c>
      <c r="B601" s="5" t="s">
        <v>327</v>
      </c>
      <c r="C601" s="5" t="s">
        <v>326</v>
      </c>
      <c r="D601" s="5" t="s">
        <v>35</v>
      </c>
      <c r="E601" s="5" t="s">
        <v>328</v>
      </c>
      <c r="F601" s="5" t="s">
        <v>2296</v>
      </c>
      <c r="G601" s="5">
        <v>2</v>
      </c>
      <c r="H601" s="5">
        <v>1</v>
      </c>
      <c r="I601" s="5" t="s">
        <v>2412</v>
      </c>
      <c r="J601" s="8">
        <f t="shared" si="20"/>
        <v>2</v>
      </c>
      <c r="K601" s="15">
        <f t="shared" si="20"/>
        <v>1</v>
      </c>
      <c r="L601" s="4" t="str">
        <f t="shared" si="21"/>
        <v>Y</v>
      </c>
      <c r="M601" s="13" t="s">
        <v>1569</v>
      </c>
      <c r="N601" s="5" t="s">
        <v>1569</v>
      </c>
      <c r="O601" s="12">
        <v>100</v>
      </c>
      <c r="P601" s="5">
        <v>2015</v>
      </c>
      <c r="Q601" s="12"/>
      <c r="S601" s="12"/>
      <c r="U601" s="12">
        <v>10.849176452565271</v>
      </c>
      <c r="V601" s="5">
        <v>2017</v>
      </c>
      <c r="W601" s="12">
        <v>19.393707388204824</v>
      </c>
      <c r="X601" s="5">
        <v>2017</v>
      </c>
      <c r="Y601" s="12">
        <v>0</v>
      </c>
      <c r="Z601" s="5">
        <v>2017</v>
      </c>
      <c r="AA601" s="14">
        <v>0</v>
      </c>
      <c r="AB601" s="5">
        <v>2017</v>
      </c>
      <c r="AC601" s="14"/>
    </row>
    <row r="602" spans="1:29" ht="12.75" customHeight="1" x14ac:dyDescent="0.25">
      <c r="A602" s="5" t="s">
        <v>2107</v>
      </c>
      <c r="B602" s="5" t="s">
        <v>11</v>
      </c>
      <c r="C602" s="5" t="s">
        <v>570</v>
      </c>
      <c r="D602" s="5" t="s">
        <v>360</v>
      </c>
      <c r="E602" s="5" t="s">
        <v>2210</v>
      </c>
      <c r="F602" s="5" t="s">
        <v>2297</v>
      </c>
      <c r="G602" s="5">
        <v>2</v>
      </c>
      <c r="H602" s="5">
        <v>2</v>
      </c>
      <c r="I602" s="5" t="s">
        <v>2413</v>
      </c>
      <c r="J602" s="8">
        <f t="shared" si="20"/>
        <v>1</v>
      </c>
      <c r="K602" s="15">
        <f t="shared" si="20"/>
        <v>1</v>
      </c>
      <c r="L602" s="4" t="str">
        <f t="shared" si="21"/>
        <v/>
      </c>
      <c r="M602" s="13">
        <v>1.7510052185986456</v>
      </c>
      <c r="N602" s="5">
        <v>2014</v>
      </c>
      <c r="O602" s="12">
        <v>46.939998626708999</v>
      </c>
      <c r="P602" s="5">
        <v>2015</v>
      </c>
      <c r="Q602" s="12"/>
      <c r="S602" s="12"/>
      <c r="U602" s="12">
        <v>14.275970535285973</v>
      </c>
      <c r="V602" s="5">
        <v>2015</v>
      </c>
      <c r="W602" s="12">
        <v>0</v>
      </c>
      <c r="X602" s="5">
        <v>2015</v>
      </c>
      <c r="Y602" s="12">
        <v>0</v>
      </c>
      <c r="Z602" s="5">
        <v>2015</v>
      </c>
      <c r="AA602" s="14">
        <v>1.0841753754914256</v>
      </c>
      <c r="AB602" s="5">
        <v>2015</v>
      </c>
      <c r="AC602" s="14"/>
    </row>
    <row r="603" spans="1:29" ht="12.75" customHeight="1" x14ac:dyDescent="0.25">
      <c r="A603" s="5" t="s">
        <v>2108</v>
      </c>
      <c r="B603" s="5" t="s">
        <v>11</v>
      </c>
      <c r="C603" s="5" t="s">
        <v>570</v>
      </c>
      <c r="D603" s="5" t="s">
        <v>360</v>
      </c>
      <c r="E603" s="5" t="s">
        <v>2211</v>
      </c>
      <c r="F603" s="5" t="s">
        <v>3339</v>
      </c>
      <c r="G603" s="5">
        <v>2</v>
      </c>
      <c r="H603" s="5">
        <v>3</v>
      </c>
      <c r="I603" s="5" t="s">
        <v>2414</v>
      </c>
      <c r="J603" s="8">
        <f t="shared" si="20"/>
        <v>1</v>
      </c>
      <c r="K603" s="15">
        <f t="shared" si="20"/>
        <v>1</v>
      </c>
      <c r="L603" s="4" t="str">
        <f t="shared" si="21"/>
        <v/>
      </c>
      <c r="M603" s="13">
        <v>1.6447866019520736</v>
      </c>
      <c r="N603" s="5">
        <v>2014</v>
      </c>
      <c r="O603" s="12">
        <v>59.200000762939503</v>
      </c>
      <c r="P603" s="5">
        <v>2015</v>
      </c>
      <c r="Q603" s="12"/>
      <c r="S603" s="12"/>
      <c r="U603" s="12" t="s">
        <v>1569</v>
      </c>
      <c r="V603" s="5" t="s">
        <v>1569</v>
      </c>
      <c r="W603" s="12" t="s">
        <v>1569</v>
      </c>
      <c r="X603" s="5" t="s">
        <v>1569</v>
      </c>
      <c r="Y603" s="12" t="s">
        <v>1569</v>
      </c>
      <c r="Z603" s="5" t="s">
        <v>1569</v>
      </c>
      <c r="AA603" s="14" t="s">
        <v>1569</v>
      </c>
      <c r="AB603" s="5" t="s">
        <v>1569</v>
      </c>
      <c r="AC603" s="14"/>
    </row>
    <row r="604" spans="1:29" ht="12.75" customHeight="1" x14ac:dyDescent="0.25">
      <c r="A604" s="5" t="s">
        <v>2109</v>
      </c>
      <c r="B604" s="5" t="s">
        <v>11</v>
      </c>
      <c r="C604" s="5" t="s">
        <v>570</v>
      </c>
      <c r="D604" s="5" t="s">
        <v>360</v>
      </c>
      <c r="E604" s="5" t="s">
        <v>574</v>
      </c>
      <c r="F604" s="5" t="s">
        <v>573</v>
      </c>
      <c r="G604" s="5">
        <v>2</v>
      </c>
      <c r="H604" s="5">
        <v>1</v>
      </c>
      <c r="I604" s="5" t="s">
        <v>2415</v>
      </c>
      <c r="J604" s="8">
        <f t="shared" si="20"/>
        <v>3</v>
      </c>
      <c r="K604" s="15">
        <f t="shared" si="20"/>
        <v>3</v>
      </c>
      <c r="L604" s="4" t="str">
        <f t="shared" si="21"/>
        <v>Y</v>
      </c>
      <c r="M604" s="13">
        <v>0.70929821735803233</v>
      </c>
      <c r="N604" s="5">
        <v>2014</v>
      </c>
      <c r="O604" s="12">
        <v>85</v>
      </c>
      <c r="P604" s="5">
        <v>2015</v>
      </c>
      <c r="Q604" s="12"/>
      <c r="S604" s="12"/>
      <c r="U604" s="12">
        <v>0</v>
      </c>
      <c r="V604" s="5">
        <v>2015</v>
      </c>
      <c r="W604" s="12">
        <v>0</v>
      </c>
      <c r="X604" s="5">
        <v>2015</v>
      </c>
      <c r="Y604" s="12">
        <v>0</v>
      </c>
      <c r="Z604" s="5">
        <v>2015</v>
      </c>
      <c r="AA604" s="14">
        <v>0</v>
      </c>
      <c r="AB604" s="5">
        <v>2015</v>
      </c>
      <c r="AC604" s="14"/>
    </row>
    <row r="605" spans="1:29" ht="12.75" customHeight="1" x14ac:dyDescent="0.25">
      <c r="A605" s="5" t="s">
        <v>2979</v>
      </c>
      <c r="B605" s="5" t="s">
        <v>11</v>
      </c>
      <c r="C605" s="5" t="s">
        <v>570</v>
      </c>
      <c r="D605" s="5" t="s">
        <v>360</v>
      </c>
      <c r="E605" s="5" t="s">
        <v>2985</v>
      </c>
      <c r="F605" s="5" t="s">
        <v>2992</v>
      </c>
      <c r="G605" s="5">
        <v>2</v>
      </c>
      <c r="H605" s="5">
        <v>3</v>
      </c>
      <c r="I605" s="5" t="s">
        <v>2993</v>
      </c>
      <c r="J605" s="8">
        <f t="shared" si="20"/>
        <v>1</v>
      </c>
      <c r="K605" s="15">
        <f t="shared" si="20"/>
        <v>1</v>
      </c>
      <c r="L605" s="4" t="str">
        <f t="shared" si="21"/>
        <v/>
      </c>
      <c r="M605" s="13" t="s">
        <v>1569</v>
      </c>
      <c r="N605" s="5" t="s">
        <v>1569</v>
      </c>
      <c r="O605" s="12" t="s">
        <v>1569</v>
      </c>
      <c r="P605" s="5" t="s">
        <v>1569</v>
      </c>
      <c r="Q605" s="12"/>
      <c r="S605" s="12"/>
      <c r="U605" s="12">
        <v>0</v>
      </c>
      <c r="V605" s="5">
        <v>2011</v>
      </c>
      <c r="W605" s="12">
        <v>0</v>
      </c>
      <c r="X605" s="5">
        <v>2011</v>
      </c>
      <c r="Y605" s="12">
        <v>0</v>
      </c>
      <c r="Z605" s="5">
        <v>2011</v>
      </c>
      <c r="AA605" s="14">
        <v>0</v>
      </c>
      <c r="AB605" s="5">
        <v>2011</v>
      </c>
      <c r="AC605" s="14"/>
    </row>
    <row r="606" spans="1:29" ht="12.75" customHeight="1" x14ac:dyDescent="0.25">
      <c r="A606" s="5" t="s">
        <v>2110</v>
      </c>
      <c r="B606" s="5" t="s">
        <v>1536</v>
      </c>
      <c r="C606" s="5" t="s">
        <v>590</v>
      </c>
      <c r="D606" s="5" t="s">
        <v>620</v>
      </c>
      <c r="E606" s="5" t="s">
        <v>2212</v>
      </c>
      <c r="F606" s="5" t="s">
        <v>2298</v>
      </c>
      <c r="G606" s="5">
        <v>1</v>
      </c>
      <c r="H606" s="5">
        <v>2</v>
      </c>
      <c r="I606" s="5" t="s">
        <v>2416</v>
      </c>
      <c r="J606" s="8">
        <f t="shared" si="20"/>
        <v>1</v>
      </c>
      <c r="K606" s="15">
        <f t="shared" si="20"/>
        <v>1</v>
      </c>
      <c r="L606" s="4" t="str">
        <f t="shared" si="21"/>
        <v/>
      </c>
      <c r="M606" s="13">
        <v>0.83326110723371005</v>
      </c>
      <c r="N606" s="5">
        <v>2012</v>
      </c>
      <c r="O606" s="12">
        <v>91</v>
      </c>
      <c r="P606" s="5">
        <v>2013</v>
      </c>
      <c r="Q606" s="12"/>
      <c r="S606" s="12"/>
      <c r="U606" s="12">
        <v>0</v>
      </c>
      <c r="V606" s="5">
        <v>2013</v>
      </c>
      <c r="W606" s="12">
        <v>0</v>
      </c>
      <c r="X606" s="5">
        <v>2013</v>
      </c>
      <c r="Y606" s="12">
        <v>0</v>
      </c>
      <c r="Z606" s="5">
        <v>2013</v>
      </c>
      <c r="AA606" s="14">
        <v>100</v>
      </c>
      <c r="AB606" s="5">
        <v>2013</v>
      </c>
      <c r="AC606" s="14"/>
    </row>
    <row r="607" spans="1:29" ht="12.75" customHeight="1" x14ac:dyDescent="0.25">
      <c r="A607" s="5" t="s">
        <v>2111</v>
      </c>
      <c r="B607" s="5" t="s">
        <v>1536</v>
      </c>
      <c r="C607" s="5" t="s">
        <v>590</v>
      </c>
      <c r="D607" s="5" t="s">
        <v>620</v>
      </c>
      <c r="E607" s="5" t="s">
        <v>2213</v>
      </c>
      <c r="F607" s="5" t="s">
        <v>2299</v>
      </c>
      <c r="G607" s="5">
        <v>1</v>
      </c>
      <c r="H607" s="5">
        <v>1</v>
      </c>
      <c r="I607" s="5" t="s">
        <v>2417</v>
      </c>
      <c r="J607" s="8">
        <f t="shared" si="20"/>
        <v>1</v>
      </c>
      <c r="K607" s="15">
        <f t="shared" si="20"/>
        <v>1</v>
      </c>
      <c r="L607" s="4" t="str">
        <f t="shared" si="21"/>
        <v/>
      </c>
      <c r="M607" s="13">
        <v>0.65263176524724786</v>
      </c>
      <c r="N607" s="5">
        <v>2013</v>
      </c>
      <c r="O607" s="12">
        <v>96</v>
      </c>
      <c r="P607" s="5">
        <v>2013</v>
      </c>
      <c r="Q607" s="12"/>
      <c r="S607" s="12"/>
      <c r="U607" s="12">
        <v>0</v>
      </c>
      <c r="V607" s="5">
        <v>2013</v>
      </c>
      <c r="W607" s="12">
        <v>0</v>
      </c>
      <c r="X607" s="5">
        <v>2013</v>
      </c>
      <c r="Y607" s="12">
        <v>0</v>
      </c>
      <c r="Z607" s="5">
        <v>2013</v>
      </c>
      <c r="AA607" s="14">
        <v>100</v>
      </c>
      <c r="AB607" s="5">
        <v>2013</v>
      </c>
      <c r="AC607" s="14"/>
    </row>
    <row r="608" spans="1:29" ht="12.75" customHeight="1" x14ac:dyDescent="0.25">
      <c r="A608" s="5" t="s">
        <v>2112</v>
      </c>
      <c r="B608" s="5" t="s">
        <v>1536</v>
      </c>
      <c r="C608" s="5" t="s">
        <v>590</v>
      </c>
      <c r="D608" s="5" t="s">
        <v>620</v>
      </c>
      <c r="E608" s="5" t="s">
        <v>2214</v>
      </c>
      <c r="F608" s="5" t="s">
        <v>2300</v>
      </c>
      <c r="G608" s="5">
        <v>1</v>
      </c>
      <c r="H608" s="5">
        <v>2</v>
      </c>
      <c r="I608" s="5" t="s">
        <v>2418</v>
      </c>
      <c r="J608" s="8">
        <f t="shared" si="20"/>
        <v>1</v>
      </c>
      <c r="K608" s="15">
        <f t="shared" si="20"/>
        <v>1</v>
      </c>
      <c r="L608" s="4" t="str">
        <f t="shared" si="21"/>
        <v/>
      </c>
      <c r="M608" s="13">
        <v>0.6412932113990818</v>
      </c>
      <c r="N608" s="5">
        <v>2013</v>
      </c>
      <c r="O608" s="12">
        <v>95</v>
      </c>
      <c r="P608" s="5">
        <v>2013</v>
      </c>
      <c r="Q608" s="12"/>
      <c r="S608" s="12"/>
      <c r="U608" s="12">
        <v>0</v>
      </c>
      <c r="V608" s="5">
        <v>2013</v>
      </c>
      <c r="W608" s="12">
        <v>0</v>
      </c>
      <c r="X608" s="5">
        <v>2013</v>
      </c>
      <c r="Y608" s="12">
        <v>0</v>
      </c>
      <c r="Z608" s="5">
        <v>2013</v>
      </c>
      <c r="AA608" s="14">
        <v>100</v>
      </c>
      <c r="AB608" s="5">
        <v>2013</v>
      </c>
      <c r="AC608" s="14"/>
    </row>
    <row r="609" spans="1:29" ht="12.75" customHeight="1" x14ac:dyDescent="0.25">
      <c r="A609" s="5" t="s">
        <v>2113</v>
      </c>
      <c r="B609" s="5" t="s">
        <v>9</v>
      </c>
      <c r="C609" s="5" t="s">
        <v>593</v>
      </c>
      <c r="D609" s="5" t="s">
        <v>360</v>
      </c>
      <c r="E609" s="5" t="s">
        <v>2215</v>
      </c>
      <c r="F609" s="5" t="s">
        <v>3340</v>
      </c>
      <c r="G609" s="5">
        <v>2</v>
      </c>
      <c r="H609" s="5">
        <v>2</v>
      </c>
      <c r="I609" s="5" t="s">
        <v>2419</v>
      </c>
      <c r="J609" s="8">
        <f t="shared" si="20"/>
        <v>1</v>
      </c>
      <c r="K609" s="15">
        <f t="shared" si="20"/>
        <v>1</v>
      </c>
      <c r="L609" s="4" t="str">
        <f t="shared" si="21"/>
        <v/>
      </c>
      <c r="M609" s="13"/>
      <c r="O609" s="12">
        <v>97</v>
      </c>
      <c r="P609" s="5">
        <v>2015</v>
      </c>
      <c r="Q609" s="12"/>
      <c r="S609" s="12"/>
      <c r="U609" s="12">
        <v>0</v>
      </c>
      <c r="V609" s="5">
        <v>2015</v>
      </c>
      <c r="W609" s="12">
        <v>0</v>
      </c>
      <c r="X609" s="5">
        <v>2015</v>
      </c>
      <c r="Y609" s="12">
        <v>0</v>
      </c>
      <c r="Z609" s="5">
        <v>2015</v>
      </c>
      <c r="AA609" s="14">
        <v>0</v>
      </c>
      <c r="AB609" s="5">
        <v>2015</v>
      </c>
      <c r="AC609" s="14"/>
    </row>
    <row r="610" spans="1:29" ht="12.75" customHeight="1" x14ac:dyDescent="0.25">
      <c r="A610" s="5" t="s">
        <v>2114</v>
      </c>
      <c r="B610" s="5" t="s">
        <v>9</v>
      </c>
      <c r="C610" s="5" t="s">
        <v>593</v>
      </c>
      <c r="D610" s="5" t="s">
        <v>360</v>
      </c>
      <c r="E610" s="5" t="s">
        <v>2216</v>
      </c>
      <c r="F610" s="5" t="s">
        <v>2301</v>
      </c>
      <c r="G610" s="5">
        <v>2</v>
      </c>
      <c r="H610" s="5">
        <v>2</v>
      </c>
      <c r="I610" s="5" t="s">
        <v>2420</v>
      </c>
      <c r="J610" s="8">
        <f t="shared" si="20"/>
        <v>1</v>
      </c>
      <c r="K610" s="15">
        <f t="shared" si="20"/>
        <v>1</v>
      </c>
      <c r="L610" s="4" t="str">
        <f t="shared" si="21"/>
        <v/>
      </c>
      <c r="M610" s="13">
        <v>0.26005993808511341</v>
      </c>
      <c r="N610" s="5">
        <v>2014</v>
      </c>
      <c r="O610" s="12">
        <v>100</v>
      </c>
      <c r="P610" s="5">
        <v>2015</v>
      </c>
      <c r="Q610" s="12"/>
      <c r="S610" s="12"/>
      <c r="U610" s="12">
        <v>0</v>
      </c>
      <c r="V610" s="5">
        <v>2015</v>
      </c>
      <c r="W610" s="12">
        <v>0</v>
      </c>
      <c r="X610" s="5">
        <v>2015</v>
      </c>
      <c r="Y610" s="12">
        <v>0</v>
      </c>
      <c r="Z610" s="5">
        <v>2015</v>
      </c>
      <c r="AA610" s="14">
        <v>0</v>
      </c>
      <c r="AB610" s="5">
        <v>2015</v>
      </c>
      <c r="AC610" s="14"/>
    </row>
    <row r="611" spans="1:29" ht="12.75" customHeight="1" x14ac:dyDescent="0.25">
      <c r="A611" s="5" t="s">
        <v>2115</v>
      </c>
      <c r="B611" s="5" t="s">
        <v>9</v>
      </c>
      <c r="C611" s="5" t="s">
        <v>593</v>
      </c>
      <c r="D611" s="5" t="s">
        <v>360</v>
      </c>
      <c r="E611" s="5" t="s">
        <v>2217</v>
      </c>
      <c r="F611" s="5" t="s">
        <v>2302</v>
      </c>
      <c r="G611" s="5">
        <v>2</v>
      </c>
      <c r="H611" s="5">
        <v>2</v>
      </c>
      <c r="I611" s="5" t="s">
        <v>2421</v>
      </c>
      <c r="J611" s="8">
        <f t="shared" si="20"/>
        <v>1</v>
      </c>
      <c r="K611" s="15">
        <f t="shared" si="20"/>
        <v>1</v>
      </c>
      <c r="L611" s="4" t="str">
        <f t="shared" si="21"/>
        <v/>
      </c>
      <c r="M611" s="13" t="s">
        <v>1569</v>
      </c>
      <c r="N611" s="5" t="s">
        <v>1569</v>
      </c>
      <c r="O611" s="12" t="s">
        <v>1569</v>
      </c>
      <c r="P611" s="5" t="s">
        <v>1569</v>
      </c>
      <c r="Q611" s="12"/>
      <c r="S611" s="12"/>
      <c r="U611" s="12">
        <v>0</v>
      </c>
      <c r="V611" s="5">
        <v>2015</v>
      </c>
      <c r="W611" s="12">
        <v>0</v>
      </c>
      <c r="X611" s="5">
        <v>2015</v>
      </c>
      <c r="Y611" s="12">
        <v>0</v>
      </c>
      <c r="Z611" s="5">
        <v>2015</v>
      </c>
      <c r="AA611" s="14">
        <v>0</v>
      </c>
      <c r="AB611" s="5">
        <v>2015</v>
      </c>
      <c r="AC611" s="14"/>
    </row>
    <row r="612" spans="1:29" ht="12.75" customHeight="1" x14ac:dyDescent="0.25">
      <c r="A612" s="5" t="s">
        <v>2116</v>
      </c>
      <c r="B612" s="5" t="s">
        <v>9</v>
      </c>
      <c r="C612" s="5" t="s">
        <v>593</v>
      </c>
      <c r="D612" s="5" t="s">
        <v>360</v>
      </c>
      <c r="E612" s="5" t="s">
        <v>599</v>
      </c>
      <c r="F612" s="5" t="s">
        <v>598</v>
      </c>
      <c r="G612" s="5">
        <v>2</v>
      </c>
      <c r="H612" s="5">
        <v>2</v>
      </c>
      <c r="I612" s="5" t="s">
        <v>2422</v>
      </c>
      <c r="J612" s="8">
        <f t="shared" si="20"/>
        <v>2</v>
      </c>
      <c r="K612" s="15">
        <f t="shared" si="20"/>
        <v>2</v>
      </c>
      <c r="L612" s="4" t="str">
        <f t="shared" si="21"/>
        <v>Y</v>
      </c>
      <c r="M612" s="13">
        <v>3.4114983253707216E-2</v>
      </c>
      <c r="N612" s="5">
        <v>2014</v>
      </c>
      <c r="O612" s="12">
        <v>67.5</v>
      </c>
      <c r="P612" s="5">
        <v>2015</v>
      </c>
      <c r="Q612" s="12"/>
      <c r="S612" s="12"/>
      <c r="U612" s="12">
        <v>0</v>
      </c>
      <c r="V612" s="5">
        <v>2015</v>
      </c>
      <c r="W612" s="12">
        <v>0</v>
      </c>
      <c r="X612" s="5">
        <v>2015</v>
      </c>
      <c r="Y612" s="12">
        <v>0</v>
      </c>
      <c r="Z612" s="5">
        <v>2015</v>
      </c>
      <c r="AA612" s="14">
        <v>0</v>
      </c>
      <c r="AB612" s="5">
        <v>2015</v>
      </c>
      <c r="AC612" s="14"/>
    </row>
    <row r="613" spans="1:29" ht="12.75" customHeight="1" x14ac:dyDescent="0.25">
      <c r="A613" s="5" t="s">
        <v>2117</v>
      </c>
      <c r="B613" s="5" t="s">
        <v>9</v>
      </c>
      <c r="C613" s="5" t="s">
        <v>593</v>
      </c>
      <c r="D613" s="5" t="s">
        <v>360</v>
      </c>
      <c r="E613" s="5" t="s">
        <v>2218</v>
      </c>
      <c r="F613" s="5" t="s">
        <v>2303</v>
      </c>
      <c r="G613" s="5">
        <v>2</v>
      </c>
      <c r="H613" s="5">
        <v>1</v>
      </c>
      <c r="I613" s="5" t="s">
        <v>2423</v>
      </c>
      <c r="J613" s="8">
        <f t="shared" si="20"/>
        <v>1</v>
      </c>
      <c r="K613" s="15">
        <f t="shared" si="20"/>
        <v>1</v>
      </c>
      <c r="L613" s="4" t="str">
        <f t="shared" si="21"/>
        <v/>
      </c>
      <c r="M613" s="13">
        <v>0.24614866034257121</v>
      </c>
      <c r="N613" s="5">
        <v>2014</v>
      </c>
      <c r="O613" s="12">
        <v>97.300003051757798</v>
      </c>
      <c r="P613" s="5">
        <v>2015</v>
      </c>
      <c r="Q613" s="12"/>
      <c r="S613" s="12"/>
      <c r="U613" s="12">
        <v>0</v>
      </c>
      <c r="V613" s="5">
        <v>2015</v>
      </c>
      <c r="W613" s="12">
        <v>0</v>
      </c>
      <c r="X613" s="5">
        <v>2015</v>
      </c>
      <c r="Y613" s="12">
        <v>0</v>
      </c>
      <c r="Z613" s="5">
        <v>2015</v>
      </c>
      <c r="AA613" s="14">
        <v>0</v>
      </c>
      <c r="AB613" s="5">
        <v>2015</v>
      </c>
      <c r="AC613" s="14"/>
    </row>
    <row r="614" spans="1:29" ht="12.75" customHeight="1" x14ac:dyDescent="0.25">
      <c r="A614" s="5" t="s">
        <v>2118</v>
      </c>
      <c r="B614" s="5" t="s">
        <v>9</v>
      </c>
      <c r="C614" s="5" t="s">
        <v>593</v>
      </c>
      <c r="D614" s="5" t="s">
        <v>360</v>
      </c>
      <c r="E614" s="5" t="s">
        <v>2219</v>
      </c>
      <c r="F614" s="5" t="s">
        <v>2304</v>
      </c>
      <c r="G614" s="5">
        <v>2</v>
      </c>
      <c r="H614" s="5">
        <v>2</v>
      </c>
      <c r="I614" s="5" t="s">
        <v>2424</v>
      </c>
      <c r="J614" s="8">
        <f t="shared" si="20"/>
        <v>1</v>
      </c>
      <c r="K614" s="15">
        <f t="shared" si="20"/>
        <v>1</v>
      </c>
      <c r="L614" s="4" t="str">
        <f t="shared" si="21"/>
        <v/>
      </c>
      <c r="M614" s="13">
        <v>0.27505679203396138</v>
      </c>
      <c r="N614" s="5">
        <v>2014</v>
      </c>
      <c r="O614" s="12">
        <v>87</v>
      </c>
      <c r="P614" s="5">
        <v>2015</v>
      </c>
      <c r="Q614" s="12"/>
      <c r="S614" s="12"/>
      <c r="U614" s="12">
        <v>0</v>
      </c>
      <c r="V614" s="5">
        <v>2015</v>
      </c>
      <c r="W614" s="12">
        <v>0</v>
      </c>
      <c r="X614" s="5">
        <v>2015</v>
      </c>
      <c r="Y614" s="12">
        <v>0</v>
      </c>
      <c r="Z614" s="5">
        <v>2015</v>
      </c>
      <c r="AA614" s="14">
        <v>0</v>
      </c>
      <c r="AB614" s="5">
        <v>2015</v>
      </c>
      <c r="AC614" s="14"/>
    </row>
    <row r="615" spans="1:29" ht="12.75" customHeight="1" x14ac:dyDescent="0.25">
      <c r="A615" s="5" t="s">
        <v>2119</v>
      </c>
      <c r="B615" s="5" t="s">
        <v>9</v>
      </c>
      <c r="C615" s="5" t="s">
        <v>593</v>
      </c>
      <c r="D615" s="5" t="s">
        <v>360</v>
      </c>
      <c r="E615" s="5" t="s">
        <v>2220</v>
      </c>
      <c r="F615" s="5" t="s">
        <v>2305</v>
      </c>
      <c r="G615" s="5">
        <v>2</v>
      </c>
      <c r="H615" s="5">
        <v>2</v>
      </c>
      <c r="I615" s="5" t="s">
        <v>2425</v>
      </c>
      <c r="J615" s="8">
        <f t="shared" si="20"/>
        <v>1</v>
      </c>
      <c r="K615" s="15">
        <f t="shared" si="20"/>
        <v>1</v>
      </c>
      <c r="L615" s="4" t="str">
        <f t="shared" si="21"/>
        <v/>
      </c>
      <c r="M615" s="13" t="s">
        <v>1569</v>
      </c>
      <c r="N615" s="5" t="s">
        <v>1569</v>
      </c>
      <c r="O615" s="12" t="s">
        <v>1569</v>
      </c>
      <c r="P615" s="5" t="s">
        <v>1569</v>
      </c>
      <c r="Q615" s="12"/>
      <c r="S615" s="12"/>
      <c r="U615" s="12">
        <v>0</v>
      </c>
      <c r="V615" s="5">
        <v>2015</v>
      </c>
      <c r="W615" s="12">
        <v>0</v>
      </c>
      <c r="X615" s="5">
        <v>2015</v>
      </c>
      <c r="Y615" s="12">
        <v>0</v>
      </c>
      <c r="Z615" s="5">
        <v>2015</v>
      </c>
      <c r="AA615" s="14">
        <v>0</v>
      </c>
      <c r="AB615" s="5">
        <v>2015</v>
      </c>
      <c r="AC615" s="14"/>
    </row>
    <row r="616" spans="1:29" ht="12.75" customHeight="1" x14ac:dyDescent="0.25">
      <c r="A616" s="5" t="s">
        <v>2120</v>
      </c>
      <c r="B616" s="5" t="s">
        <v>9</v>
      </c>
      <c r="C616" s="5" t="s">
        <v>593</v>
      </c>
      <c r="D616" s="5" t="s">
        <v>360</v>
      </c>
      <c r="E616" s="5" t="s">
        <v>602</v>
      </c>
      <c r="F616" s="5" t="s">
        <v>601</v>
      </c>
      <c r="G616" s="5">
        <v>2</v>
      </c>
      <c r="H616" s="5">
        <v>2</v>
      </c>
      <c r="I616" s="5" t="s">
        <v>2426</v>
      </c>
      <c r="J616" s="8">
        <f t="shared" si="20"/>
        <v>2</v>
      </c>
      <c r="K616" s="15">
        <f t="shared" si="20"/>
        <v>2</v>
      </c>
      <c r="L616" s="4" t="str">
        <f t="shared" si="21"/>
        <v>Y</v>
      </c>
      <c r="M616" s="13">
        <v>0.26542624624603789</v>
      </c>
      <c r="N616" s="5">
        <v>2014</v>
      </c>
      <c r="O616" s="12">
        <v>95</v>
      </c>
      <c r="P616" s="5">
        <v>2015</v>
      </c>
      <c r="Q616" s="12"/>
      <c r="S616" s="12"/>
      <c r="U616" s="12">
        <v>0</v>
      </c>
      <c r="V616" s="5">
        <v>2015</v>
      </c>
      <c r="W616" s="12">
        <v>0</v>
      </c>
      <c r="X616" s="5">
        <v>2015</v>
      </c>
      <c r="Y616" s="12">
        <v>0</v>
      </c>
      <c r="Z616" s="5">
        <v>2015</v>
      </c>
      <c r="AA616" s="14">
        <v>0</v>
      </c>
      <c r="AB616" s="5">
        <v>2015</v>
      </c>
      <c r="AC616" s="14"/>
    </row>
    <row r="617" spans="1:29" ht="12.75" customHeight="1" x14ac:dyDescent="0.25">
      <c r="A617" s="5" t="s">
        <v>2121</v>
      </c>
      <c r="B617" s="5" t="s">
        <v>9</v>
      </c>
      <c r="C617" s="5" t="s">
        <v>593</v>
      </c>
      <c r="D617" s="5" t="s">
        <v>360</v>
      </c>
      <c r="E617" s="5" t="s">
        <v>2221</v>
      </c>
      <c r="F617" s="5" t="s">
        <v>615</v>
      </c>
      <c r="G617" s="5">
        <v>2</v>
      </c>
      <c r="H617" s="5">
        <v>2</v>
      </c>
      <c r="I617" s="5" t="s">
        <v>2427</v>
      </c>
      <c r="J617" s="8">
        <f t="shared" si="20"/>
        <v>1</v>
      </c>
      <c r="K617" s="15">
        <f t="shared" si="20"/>
        <v>2</v>
      </c>
      <c r="L617" s="4" t="str">
        <f t="shared" si="21"/>
        <v>Y</v>
      </c>
      <c r="M617" s="13" t="s">
        <v>1569</v>
      </c>
      <c r="N617" s="5" t="s">
        <v>1569</v>
      </c>
      <c r="O617" s="12" t="s">
        <v>1569</v>
      </c>
      <c r="P617" s="5" t="s">
        <v>1569</v>
      </c>
      <c r="Q617" s="12"/>
      <c r="S617" s="12"/>
      <c r="U617" s="12">
        <v>0</v>
      </c>
      <c r="V617" s="5">
        <v>2015</v>
      </c>
      <c r="W617" s="12">
        <v>0</v>
      </c>
      <c r="X617" s="5">
        <v>2015</v>
      </c>
      <c r="Y617" s="12">
        <v>0</v>
      </c>
      <c r="Z617" s="5">
        <v>2015</v>
      </c>
      <c r="AA617" s="14">
        <v>0</v>
      </c>
      <c r="AB617" s="5">
        <v>2015</v>
      </c>
      <c r="AC617" s="14"/>
    </row>
    <row r="618" spans="1:29" ht="12.75" customHeight="1" x14ac:dyDescent="0.25">
      <c r="A618" s="5" t="s">
        <v>2122</v>
      </c>
      <c r="B618" s="5" t="s">
        <v>9</v>
      </c>
      <c r="C618" s="5" t="s">
        <v>593</v>
      </c>
      <c r="D618" s="5" t="s">
        <v>360</v>
      </c>
      <c r="E618" s="5" t="s">
        <v>2222</v>
      </c>
      <c r="F618" s="5" t="s">
        <v>612</v>
      </c>
      <c r="G618" s="5">
        <v>2</v>
      </c>
      <c r="H618" s="5">
        <v>2</v>
      </c>
      <c r="I618" s="5" t="s">
        <v>2428</v>
      </c>
      <c r="J618" s="8">
        <f t="shared" si="20"/>
        <v>1</v>
      </c>
      <c r="K618" s="15">
        <f t="shared" si="20"/>
        <v>2</v>
      </c>
      <c r="L618" s="4" t="str">
        <f t="shared" si="21"/>
        <v>Y</v>
      </c>
      <c r="M618" s="13" t="s">
        <v>1569</v>
      </c>
      <c r="N618" s="5" t="s">
        <v>1569</v>
      </c>
      <c r="O618" s="12">
        <v>95</v>
      </c>
      <c r="P618" s="5">
        <v>2015</v>
      </c>
      <c r="Q618" s="12"/>
      <c r="S618" s="12"/>
      <c r="U618" s="12">
        <v>0</v>
      </c>
      <c r="V618" s="5">
        <v>2015</v>
      </c>
      <c r="W618" s="12">
        <v>0</v>
      </c>
      <c r="X618" s="5">
        <v>2015</v>
      </c>
      <c r="Y618" s="12">
        <v>0</v>
      </c>
      <c r="Z618" s="5">
        <v>2015</v>
      </c>
      <c r="AA618" s="14">
        <v>0</v>
      </c>
      <c r="AB618" s="5">
        <v>2015</v>
      </c>
      <c r="AC618" s="14"/>
    </row>
    <row r="619" spans="1:29" ht="12.75" customHeight="1" x14ac:dyDescent="0.25">
      <c r="A619" s="5" t="s">
        <v>2123</v>
      </c>
      <c r="B619" s="5" t="s">
        <v>9</v>
      </c>
      <c r="C619" s="5" t="s">
        <v>593</v>
      </c>
      <c r="D619" s="5" t="s">
        <v>360</v>
      </c>
      <c r="E619" s="5" t="s">
        <v>2223</v>
      </c>
      <c r="F619" s="5" t="s">
        <v>2306</v>
      </c>
      <c r="G619" s="5">
        <v>2</v>
      </c>
      <c r="H619" s="5">
        <v>2</v>
      </c>
      <c r="I619" s="5" t="s">
        <v>2429</v>
      </c>
      <c r="J619" s="8">
        <f t="shared" si="20"/>
        <v>1</v>
      </c>
      <c r="K619" s="15">
        <f t="shared" si="20"/>
        <v>1</v>
      </c>
      <c r="L619" s="4" t="str">
        <f t="shared" si="21"/>
        <v/>
      </c>
      <c r="M619" s="13">
        <v>1.0001683107897477</v>
      </c>
      <c r="N619" s="5">
        <v>2014</v>
      </c>
      <c r="O619" s="12">
        <v>91</v>
      </c>
      <c r="P619" s="5">
        <v>2015</v>
      </c>
      <c r="Q619" s="12"/>
      <c r="S619" s="12"/>
      <c r="U619" s="12">
        <v>0</v>
      </c>
      <c r="V619" s="5">
        <v>2015</v>
      </c>
      <c r="W619" s="12">
        <v>0</v>
      </c>
      <c r="X619" s="5">
        <v>2015</v>
      </c>
      <c r="Y619" s="12">
        <v>0</v>
      </c>
      <c r="Z619" s="5">
        <v>2015</v>
      </c>
      <c r="AA619" s="14">
        <v>10.50583644953519</v>
      </c>
      <c r="AB619" s="5">
        <v>2015</v>
      </c>
      <c r="AC619" s="14"/>
    </row>
    <row r="620" spans="1:29" ht="12.75" customHeight="1" x14ac:dyDescent="0.25">
      <c r="A620" s="5" t="s">
        <v>2124</v>
      </c>
      <c r="B620" s="5" t="s">
        <v>9</v>
      </c>
      <c r="C620" s="5" t="s">
        <v>593</v>
      </c>
      <c r="D620" s="5" t="s">
        <v>360</v>
      </c>
      <c r="E620" s="5" t="s">
        <v>2224</v>
      </c>
      <c r="F620" s="5" t="s">
        <v>604</v>
      </c>
      <c r="G620" s="5">
        <v>2</v>
      </c>
      <c r="H620" s="5">
        <v>3</v>
      </c>
      <c r="I620" s="5" t="s">
        <v>2430</v>
      </c>
      <c r="J620" s="8">
        <f t="shared" si="20"/>
        <v>1</v>
      </c>
      <c r="K620" s="15">
        <f t="shared" si="20"/>
        <v>2</v>
      </c>
      <c r="L620" s="4" t="str">
        <f t="shared" si="21"/>
        <v>Y</v>
      </c>
      <c r="M620" s="13">
        <v>1.9091254865493918E-2</v>
      </c>
      <c r="N620" s="5">
        <v>2014</v>
      </c>
      <c r="O620" s="12">
        <v>100</v>
      </c>
      <c r="P620" s="5">
        <v>2015</v>
      </c>
      <c r="Q620" s="12"/>
      <c r="S620" s="12"/>
      <c r="U620" s="12">
        <v>0</v>
      </c>
      <c r="V620" s="5">
        <v>2015</v>
      </c>
      <c r="W620" s="12">
        <v>0</v>
      </c>
      <c r="X620" s="5">
        <v>2015</v>
      </c>
      <c r="Y620" s="12">
        <v>0</v>
      </c>
      <c r="Z620" s="5">
        <v>2015</v>
      </c>
      <c r="AA620" s="14">
        <v>0</v>
      </c>
      <c r="AB620" s="5">
        <v>2015</v>
      </c>
      <c r="AC620" s="14"/>
    </row>
    <row r="621" spans="1:29" ht="12.75" customHeight="1" x14ac:dyDescent="0.25">
      <c r="A621" s="5" t="s">
        <v>2125</v>
      </c>
      <c r="B621" s="5" t="s">
        <v>9</v>
      </c>
      <c r="C621" s="5" t="s">
        <v>593</v>
      </c>
      <c r="D621" s="5" t="s">
        <v>360</v>
      </c>
      <c r="E621" s="5" t="s">
        <v>2225</v>
      </c>
      <c r="F621" s="5" t="s">
        <v>607</v>
      </c>
      <c r="G621" s="5">
        <v>2</v>
      </c>
      <c r="H621" s="5">
        <v>2</v>
      </c>
      <c r="I621" s="5" t="s">
        <v>2431</v>
      </c>
      <c r="J621" s="8">
        <f t="shared" si="20"/>
        <v>1</v>
      </c>
      <c r="K621" s="15">
        <f t="shared" si="20"/>
        <v>2</v>
      </c>
      <c r="L621" s="4" t="str">
        <f t="shared" si="21"/>
        <v>Y</v>
      </c>
      <c r="M621" s="13" t="s">
        <v>1569</v>
      </c>
      <c r="N621" s="5" t="s">
        <v>1569</v>
      </c>
      <c r="O621" s="12">
        <v>92</v>
      </c>
      <c r="P621" s="5">
        <v>2015</v>
      </c>
      <c r="Q621" s="12"/>
      <c r="S621" s="12"/>
      <c r="U621" s="12">
        <v>7.8362573303254566</v>
      </c>
      <c r="V621" s="5">
        <v>2015</v>
      </c>
      <c r="W621" s="12">
        <v>0</v>
      </c>
      <c r="X621" s="5">
        <v>2015</v>
      </c>
      <c r="Y621" s="12">
        <v>0</v>
      </c>
      <c r="Z621" s="5">
        <v>2015</v>
      </c>
      <c r="AA621" s="14">
        <v>0</v>
      </c>
      <c r="AB621" s="5">
        <v>2015</v>
      </c>
      <c r="AC621" s="14"/>
    </row>
    <row r="622" spans="1:29" ht="12.75" customHeight="1" x14ac:dyDescent="0.25">
      <c r="A622" s="5" t="s">
        <v>2126</v>
      </c>
      <c r="B622" s="5" t="s">
        <v>9</v>
      </c>
      <c r="C622" s="5" t="s">
        <v>593</v>
      </c>
      <c r="D622" s="5" t="s">
        <v>360</v>
      </c>
      <c r="E622" s="5" t="s">
        <v>10</v>
      </c>
      <c r="F622" s="5" t="s">
        <v>592</v>
      </c>
      <c r="G622" s="5">
        <v>2</v>
      </c>
      <c r="H622" s="5">
        <v>2</v>
      </c>
      <c r="I622" s="5" t="s">
        <v>2432</v>
      </c>
      <c r="J622" s="8">
        <f t="shared" si="20"/>
        <v>3</v>
      </c>
      <c r="K622" s="15">
        <f t="shared" si="20"/>
        <v>3</v>
      </c>
      <c r="L622" s="4" t="str">
        <f t="shared" si="21"/>
        <v>Y</v>
      </c>
      <c r="M622" s="13">
        <v>0.70670305207215145</v>
      </c>
      <c r="N622" s="5">
        <v>2014</v>
      </c>
      <c r="O622" s="12">
        <v>76</v>
      </c>
      <c r="P622" s="5">
        <v>2015</v>
      </c>
      <c r="Q622" s="12"/>
      <c r="S622" s="12"/>
      <c r="U622" s="12">
        <v>1.7684280076592562</v>
      </c>
      <c r="V622" s="5">
        <v>2015</v>
      </c>
      <c r="W622" s="12">
        <v>0</v>
      </c>
      <c r="X622" s="5">
        <v>2015</v>
      </c>
      <c r="Y622" s="12">
        <v>0</v>
      </c>
      <c r="Z622" s="5">
        <v>2015</v>
      </c>
      <c r="AA622" s="14">
        <v>0</v>
      </c>
      <c r="AB622" s="5">
        <v>2015</v>
      </c>
      <c r="AC622" s="14"/>
    </row>
    <row r="623" spans="1:29" ht="12.75" customHeight="1" x14ac:dyDescent="0.25">
      <c r="A623" s="5" t="s">
        <v>2127</v>
      </c>
      <c r="B623" s="5" t="s">
        <v>9</v>
      </c>
      <c r="C623" s="5" t="s">
        <v>593</v>
      </c>
      <c r="D623" s="5" t="s">
        <v>360</v>
      </c>
      <c r="E623" s="5" t="s">
        <v>596</v>
      </c>
      <c r="F623" s="5" t="s">
        <v>595</v>
      </c>
      <c r="G623" s="5">
        <v>2</v>
      </c>
      <c r="H623" s="5">
        <v>2</v>
      </c>
      <c r="I623" s="5" t="s">
        <v>2433</v>
      </c>
      <c r="J623" s="8">
        <f t="shared" si="20"/>
        <v>2</v>
      </c>
      <c r="K623" s="15">
        <f t="shared" si="20"/>
        <v>2</v>
      </c>
      <c r="L623" s="4" t="str">
        <f t="shared" si="21"/>
        <v>Y</v>
      </c>
      <c r="M623" s="13">
        <v>0.14496875760152594</v>
      </c>
      <c r="N623" s="5">
        <v>2014</v>
      </c>
      <c r="O623" s="12">
        <v>98</v>
      </c>
      <c r="P623" s="5">
        <v>2015</v>
      </c>
      <c r="Q623" s="12"/>
      <c r="S623" s="12"/>
      <c r="U623" s="12">
        <v>5.7603684610685564</v>
      </c>
      <c r="V623" s="5">
        <v>2015</v>
      </c>
      <c r="W623" s="12">
        <v>0</v>
      </c>
      <c r="X623" s="5">
        <v>2015</v>
      </c>
      <c r="Y623" s="12">
        <v>0</v>
      </c>
      <c r="Z623" s="5">
        <v>2015</v>
      </c>
      <c r="AA623" s="14">
        <v>0</v>
      </c>
      <c r="AB623" s="5">
        <v>2015</v>
      </c>
      <c r="AC623" s="14"/>
    </row>
    <row r="624" spans="1:29" ht="12.75" customHeight="1" x14ac:dyDescent="0.25">
      <c r="A624" s="5" t="s">
        <v>2770</v>
      </c>
      <c r="B624" s="5" t="s">
        <v>847</v>
      </c>
      <c r="C624" s="5" t="s">
        <v>846</v>
      </c>
      <c r="D624" s="5" t="s">
        <v>620</v>
      </c>
      <c r="E624" s="5" t="s">
        <v>2781</v>
      </c>
      <c r="F624" s="5" t="s">
        <v>2780</v>
      </c>
      <c r="G624" s="5">
        <v>2</v>
      </c>
      <c r="H624" s="5">
        <v>1</v>
      </c>
      <c r="I624" s="13"/>
      <c r="J624" s="8">
        <f t="shared" si="20"/>
        <v>1</v>
      </c>
      <c r="K624" s="15">
        <f t="shared" si="20"/>
        <v>1</v>
      </c>
      <c r="L624" s="20" t="str">
        <f t="shared" si="21"/>
        <v/>
      </c>
      <c r="M624" s="13">
        <v>0.63742536931561122</v>
      </c>
      <c r="N624" s="5">
        <v>2020</v>
      </c>
      <c r="O624" s="14">
        <v>67.381448351917655</v>
      </c>
      <c r="P624" s="5">
        <v>2020</v>
      </c>
      <c r="U624" s="14">
        <v>1.1193204835341823E-2</v>
      </c>
      <c r="V624" s="5">
        <v>2020</v>
      </c>
      <c r="W624" s="14">
        <v>0.41969918185339233</v>
      </c>
      <c r="X624" s="5">
        <v>2020</v>
      </c>
      <c r="AA624" s="14">
        <v>100</v>
      </c>
      <c r="AB624" s="5">
        <v>2020</v>
      </c>
    </row>
    <row r="625" spans="1:28" ht="12.75" customHeight="1" x14ac:dyDescent="0.25">
      <c r="A625" s="5" t="s">
        <v>2771</v>
      </c>
      <c r="B625" s="5" t="s">
        <v>847</v>
      </c>
      <c r="C625" s="5" t="s">
        <v>846</v>
      </c>
      <c r="D625" s="5" t="s">
        <v>620</v>
      </c>
      <c r="E625" s="5" t="s">
        <v>2782</v>
      </c>
      <c r="F625" s="5" t="s">
        <v>2783</v>
      </c>
      <c r="G625" s="5">
        <v>2</v>
      </c>
      <c r="H625" s="5">
        <v>1</v>
      </c>
      <c r="I625" s="13"/>
      <c r="J625" s="8">
        <f t="shared" si="20"/>
        <v>1</v>
      </c>
      <c r="K625" s="15">
        <f t="shared" si="20"/>
        <v>1</v>
      </c>
      <c r="L625" s="20" t="str">
        <f t="shared" si="21"/>
        <v/>
      </c>
      <c r="M625" s="13">
        <v>0.9657470994881675</v>
      </c>
      <c r="N625" s="5">
        <v>2020</v>
      </c>
      <c r="O625" s="14">
        <v>69.246072155010964</v>
      </c>
      <c r="P625" s="5">
        <v>2020</v>
      </c>
      <c r="U625" s="14">
        <v>0.35612598097766368</v>
      </c>
      <c r="V625" s="5">
        <v>2020</v>
      </c>
      <c r="W625" s="14">
        <v>3.1253550293651781E-3</v>
      </c>
      <c r="X625" s="5">
        <v>2020</v>
      </c>
      <c r="AA625" s="14">
        <v>0</v>
      </c>
      <c r="AB625" s="5">
        <v>2020</v>
      </c>
    </row>
    <row r="626" spans="1:28" ht="12.75" customHeight="1" x14ac:dyDescent="0.25">
      <c r="A626" s="5" t="s">
        <v>2772</v>
      </c>
      <c r="B626" s="5" t="s">
        <v>847</v>
      </c>
      <c r="C626" s="5" t="s">
        <v>846</v>
      </c>
      <c r="D626" s="5" t="s">
        <v>620</v>
      </c>
      <c r="E626" s="5" t="s">
        <v>2784</v>
      </c>
      <c r="F626" s="5" t="s">
        <v>2785</v>
      </c>
      <c r="G626" s="5">
        <v>2</v>
      </c>
      <c r="H626" s="5">
        <v>1</v>
      </c>
      <c r="I626" s="13"/>
      <c r="J626" s="8">
        <f t="shared" si="20"/>
        <v>1</v>
      </c>
      <c r="K626" s="15">
        <f t="shared" si="20"/>
        <v>1</v>
      </c>
      <c r="L626" s="20" t="str">
        <f t="shared" si="21"/>
        <v/>
      </c>
      <c r="M626" s="13">
        <v>0.48095774729353241</v>
      </c>
      <c r="N626" s="5">
        <v>2020</v>
      </c>
      <c r="O626" s="14">
        <v>84.43369460620201</v>
      </c>
      <c r="P626" s="5">
        <v>2020</v>
      </c>
      <c r="U626" s="14">
        <v>0.60283715301908192</v>
      </c>
      <c r="V626" s="5">
        <v>2020</v>
      </c>
      <c r="W626" s="14">
        <v>0.23840963703836024</v>
      </c>
      <c r="X626" s="5">
        <v>2020</v>
      </c>
      <c r="AA626" s="14">
        <v>0</v>
      </c>
      <c r="AB626" s="5">
        <v>2020</v>
      </c>
    </row>
    <row r="627" spans="1:28" ht="12.75" customHeight="1" x14ac:dyDescent="0.25">
      <c r="A627" s="5" t="s">
        <v>2773</v>
      </c>
      <c r="B627" s="5" t="s">
        <v>847</v>
      </c>
      <c r="C627" s="5" t="s">
        <v>846</v>
      </c>
      <c r="D627" s="5" t="s">
        <v>620</v>
      </c>
      <c r="E627" s="5" t="s">
        <v>2786</v>
      </c>
      <c r="F627" s="5" t="s">
        <v>2787</v>
      </c>
      <c r="G627" s="5">
        <v>2</v>
      </c>
      <c r="H627" s="5">
        <v>1</v>
      </c>
      <c r="I627" s="13"/>
      <c r="J627" s="8">
        <f t="shared" si="20"/>
        <v>1</v>
      </c>
      <c r="K627" s="15">
        <f t="shared" si="20"/>
        <v>1</v>
      </c>
      <c r="L627" s="20" t="str">
        <f t="shared" si="21"/>
        <v/>
      </c>
      <c r="M627" s="13">
        <v>0.70000000450011091</v>
      </c>
      <c r="N627" s="5">
        <v>2020</v>
      </c>
      <c r="O627" s="14">
        <v>50.761540104449821</v>
      </c>
      <c r="P627" s="5">
        <v>2020</v>
      </c>
      <c r="U627" s="14">
        <v>28.914158923866317</v>
      </c>
      <c r="V627" s="5">
        <v>2020</v>
      </c>
      <c r="W627" s="14">
        <v>1.3867702121758425E-2</v>
      </c>
      <c r="X627" s="5">
        <v>2020</v>
      </c>
      <c r="AA627" s="14">
        <v>0</v>
      </c>
      <c r="AB627" s="5">
        <v>2020</v>
      </c>
    </row>
    <row r="628" spans="1:28" ht="12.75" customHeight="1" x14ac:dyDescent="0.25">
      <c r="A628" s="5" t="s">
        <v>2774</v>
      </c>
      <c r="B628" s="5" t="s">
        <v>847</v>
      </c>
      <c r="C628" s="5" t="s">
        <v>846</v>
      </c>
      <c r="D628" s="5" t="s">
        <v>620</v>
      </c>
      <c r="E628" s="5" t="s">
        <v>2788</v>
      </c>
      <c r="F628" s="5" t="s">
        <v>2789</v>
      </c>
      <c r="G628" s="5">
        <v>2</v>
      </c>
      <c r="H628" s="5">
        <v>1</v>
      </c>
      <c r="I628" s="13"/>
      <c r="J628" s="8">
        <f t="shared" si="20"/>
        <v>1</v>
      </c>
      <c r="K628" s="15">
        <f t="shared" si="20"/>
        <v>1</v>
      </c>
      <c r="L628" s="20" t="str">
        <f t="shared" si="21"/>
        <v/>
      </c>
      <c r="M628" s="13">
        <v>0.73221167234680207</v>
      </c>
      <c r="N628" s="5">
        <v>2020</v>
      </c>
      <c r="O628" s="14">
        <v>67.60718795506223</v>
      </c>
      <c r="P628" s="5">
        <v>2020</v>
      </c>
      <c r="U628" s="14">
        <v>0.22222222222222221</v>
      </c>
      <c r="V628" s="5">
        <v>2020</v>
      </c>
      <c r="W628" s="14">
        <v>0</v>
      </c>
      <c r="X628" s="5">
        <v>2020</v>
      </c>
      <c r="AA628" s="14">
        <v>0</v>
      </c>
      <c r="AB628" s="5">
        <v>2020</v>
      </c>
    </row>
    <row r="629" spans="1:28" ht="12.75" customHeight="1" x14ac:dyDescent="0.25">
      <c r="A629" s="5" t="s">
        <v>2775</v>
      </c>
      <c r="B629" s="5" t="s">
        <v>847</v>
      </c>
      <c r="C629" s="5" t="s">
        <v>846</v>
      </c>
      <c r="D629" s="5" t="s">
        <v>620</v>
      </c>
      <c r="E629" s="5" t="s">
        <v>2791</v>
      </c>
      <c r="F629" s="5" t="s">
        <v>2790</v>
      </c>
      <c r="G629" s="5">
        <v>2</v>
      </c>
      <c r="H629" s="5">
        <v>1</v>
      </c>
      <c r="I629" s="13"/>
      <c r="J629" s="8">
        <f t="shared" si="20"/>
        <v>1</v>
      </c>
      <c r="K629" s="15">
        <f t="shared" si="20"/>
        <v>1</v>
      </c>
      <c r="L629" s="20" t="str">
        <f t="shared" si="21"/>
        <v/>
      </c>
      <c r="M629" s="13">
        <v>0.57594995532095961</v>
      </c>
      <c r="N629" s="5">
        <v>2020</v>
      </c>
      <c r="O629" s="14">
        <v>46.903638886914159</v>
      </c>
      <c r="P629" s="5">
        <v>2020</v>
      </c>
      <c r="U629" s="14">
        <v>1.7638805371818</v>
      </c>
      <c r="V629" s="5">
        <v>2020</v>
      </c>
      <c r="W629" s="14">
        <v>4.4297454399679292</v>
      </c>
      <c r="X629" s="5">
        <v>2020</v>
      </c>
      <c r="AA629" s="14">
        <v>100</v>
      </c>
      <c r="AB629" s="5">
        <v>2020</v>
      </c>
    </row>
    <row r="630" spans="1:28" ht="12.75" customHeight="1" x14ac:dyDescent="0.25">
      <c r="A630" s="5" t="s">
        <v>2776</v>
      </c>
      <c r="B630" s="5" t="s">
        <v>847</v>
      </c>
      <c r="C630" s="5" t="s">
        <v>846</v>
      </c>
      <c r="D630" s="5" t="s">
        <v>620</v>
      </c>
      <c r="E630" s="5" t="s">
        <v>2792</v>
      </c>
      <c r="F630" s="5" t="s">
        <v>2793</v>
      </c>
      <c r="G630" s="5">
        <v>2</v>
      </c>
      <c r="H630" s="5">
        <v>1</v>
      </c>
      <c r="I630" s="13"/>
      <c r="J630" s="8">
        <f t="shared" si="20"/>
        <v>1</v>
      </c>
      <c r="K630" s="15">
        <f t="shared" si="20"/>
        <v>1</v>
      </c>
      <c r="L630" s="20" t="str">
        <f t="shared" si="21"/>
        <v/>
      </c>
      <c r="M630" s="13">
        <v>0.70551041068773357</v>
      </c>
      <c r="N630" s="5">
        <v>2020</v>
      </c>
      <c r="O630" s="14">
        <v>74.164968272621948</v>
      </c>
      <c r="P630" s="5">
        <v>2020</v>
      </c>
      <c r="U630" s="14">
        <v>1.5303263254271251</v>
      </c>
      <c r="V630" s="5">
        <v>2020</v>
      </c>
      <c r="W630" s="14">
        <v>0.65419696995871246</v>
      </c>
      <c r="X630" s="5">
        <v>2020</v>
      </c>
      <c r="AA630" s="14">
        <v>0</v>
      </c>
      <c r="AB630" s="5">
        <v>2020</v>
      </c>
    </row>
    <row r="631" spans="1:28" ht="12.75" customHeight="1" x14ac:dyDescent="0.25">
      <c r="A631" s="5" t="s">
        <v>2777</v>
      </c>
      <c r="B631" s="5" t="s">
        <v>847</v>
      </c>
      <c r="C631" s="5" t="s">
        <v>846</v>
      </c>
      <c r="D631" s="5" t="s">
        <v>620</v>
      </c>
      <c r="E631" s="5" t="s">
        <v>2794</v>
      </c>
      <c r="F631" s="5" t="s">
        <v>2795</v>
      </c>
      <c r="G631" s="5">
        <v>2</v>
      </c>
      <c r="H631" s="5">
        <v>1</v>
      </c>
      <c r="I631" s="13"/>
      <c r="J631" s="8">
        <f t="shared" si="20"/>
        <v>1</v>
      </c>
      <c r="K631" s="15">
        <f t="shared" si="20"/>
        <v>1</v>
      </c>
      <c r="L631" s="20" t="str">
        <f t="shared" si="21"/>
        <v/>
      </c>
      <c r="M631" s="13">
        <v>0.5804982210406574</v>
      </c>
      <c r="N631" s="5">
        <v>2020</v>
      </c>
      <c r="O631" s="14">
        <v>78.59908498659955</v>
      </c>
      <c r="P631" s="5">
        <v>2020</v>
      </c>
      <c r="U631" s="14">
        <v>2.0665037888982818</v>
      </c>
      <c r="V631" s="5">
        <v>2020</v>
      </c>
      <c r="W631" s="14">
        <v>0.30042039901894263</v>
      </c>
      <c r="X631" s="5">
        <v>2020</v>
      </c>
      <c r="AA631" s="14">
        <v>100</v>
      </c>
      <c r="AB631" s="5">
        <v>2020</v>
      </c>
    </row>
    <row r="632" spans="1:28" ht="12.75" customHeight="1" x14ac:dyDescent="0.25">
      <c r="A632" s="5" t="s">
        <v>2778</v>
      </c>
      <c r="B632" s="5" t="s">
        <v>847</v>
      </c>
      <c r="C632" s="5" t="s">
        <v>846</v>
      </c>
      <c r="D632" s="5" t="s">
        <v>620</v>
      </c>
      <c r="E632" s="5" t="s">
        <v>2797</v>
      </c>
      <c r="F632" s="5" t="s">
        <v>2796</v>
      </c>
      <c r="G632" s="5">
        <v>2</v>
      </c>
      <c r="H632" s="5">
        <v>1</v>
      </c>
      <c r="I632" s="13"/>
      <c r="J632" s="8">
        <f t="shared" si="20"/>
        <v>1</v>
      </c>
      <c r="K632" s="15">
        <f t="shared" si="20"/>
        <v>1</v>
      </c>
      <c r="L632" s="20" t="str">
        <f t="shared" si="21"/>
        <v/>
      </c>
      <c r="M632" s="13">
        <v>0.70000003650793774</v>
      </c>
      <c r="N632" s="5">
        <v>2020</v>
      </c>
      <c r="O632" s="14">
        <v>44.635576044813668</v>
      </c>
      <c r="P632" s="5">
        <v>2020</v>
      </c>
      <c r="U632" s="14">
        <v>2.8716471484500969</v>
      </c>
      <c r="V632" s="5">
        <v>2020</v>
      </c>
      <c r="W632" s="14">
        <v>6.099280393968335E-2</v>
      </c>
      <c r="X632" s="5">
        <v>2020</v>
      </c>
      <c r="AA632" s="14">
        <v>100</v>
      </c>
      <c r="AB632" s="5">
        <v>2020</v>
      </c>
    </row>
    <row r="633" spans="1:28" ht="12.75" customHeight="1" x14ac:dyDescent="0.25">
      <c r="A633" s="5" t="s">
        <v>2779</v>
      </c>
      <c r="B633" s="5" t="s">
        <v>847</v>
      </c>
      <c r="C633" s="5" t="s">
        <v>846</v>
      </c>
      <c r="D633" s="5" t="s">
        <v>620</v>
      </c>
      <c r="E633" s="5" t="s">
        <v>2799</v>
      </c>
      <c r="F633" s="5" t="s">
        <v>2798</v>
      </c>
      <c r="G633" s="5">
        <v>2</v>
      </c>
      <c r="H633" s="5">
        <v>1</v>
      </c>
      <c r="I633" s="13"/>
      <c r="J633" s="8">
        <f t="shared" si="20"/>
        <v>1</v>
      </c>
      <c r="K633" s="15">
        <f t="shared" si="20"/>
        <v>1</v>
      </c>
      <c r="L633" s="20" t="str">
        <f t="shared" si="21"/>
        <v/>
      </c>
      <c r="M633" s="13">
        <v>0.77905858719603616</v>
      </c>
      <c r="N633" s="5">
        <v>2020</v>
      </c>
      <c r="O633" s="14">
        <v>60.241129534975755</v>
      </c>
      <c r="P633" s="5">
        <v>2020</v>
      </c>
      <c r="U633" s="14">
        <v>0.64176892150076326</v>
      </c>
      <c r="V633" s="5">
        <v>2020</v>
      </c>
      <c r="W633" s="14">
        <v>7.4247448237745137E-2</v>
      </c>
      <c r="X633" s="5">
        <v>2020</v>
      </c>
      <c r="AA633" s="14">
        <v>100</v>
      </c>
      <c r="AB633" s="5">
        <v>2020</v>
      </c>
    </row>
    <row r="634" spans="1:28" ht="12.75" customHeight="1" x14ac:dyDescent="0.25">
      <c r="A634" s="5" t="s">
        <v>2800</v>
      </c>
      <c r="B634" s="5" t="s">
        <v>1124</v>
      </c>
      <c r="C634" s="5" t="s">
        <v>1123</v>
      </c>
      <c r="D634" s="5" t="s">
        <v>1038</v>
      </c>
      <c r="E634" s="5" t="s">
        <v>2847</v>
      </c>
      <c r="F634" s="5" t="s">
        <v>2848</v>
      </c>
      <c r="G634" s="5">
        <v>3</v>
      </c>
      <c r="H634" s="5">
        <v>1</v>
      </c>
      <c r="I634" s="5" t="s">
        <v>2849</v>
      </c>
      <c r="J634" s="8">
        <f t="shared" si="20"/>
        <v>1</v>
      </c>
      <c r="K634" s="15">
        <f t="shared" si="20"/>
        <v>1</v>
      </c>
      <c r="L634" s="4" t="str">
        <f t="shared" si="21"/>
        <v/>
      </c>
      <c r="M634" s="13">
        <v>0.61186535594803981</v>
      </c>
      <c r="N634" s="5">
        <v>2019</v>
      </c>
    </row>
    <row r="635" spans="1:28" ht="12.75" customHeight="1" x14ac:dyDescent="0.25">
      <c r="A635" s="5" t="s">
        <v>2801</v>
      </c>
      <c r="B635" s="5" t="s">
        <v>1124</v>
      </c>
      <c r="C635" s="5" t="s">
        <v>1123</v>
      </c>
      <c r="D635" s="5" t="s">
        <v>1038</v>
      </c>
      <c r="E635" s="5" t="s">
        <v>2850</v>
      </c>
      <c r="F635" s="5" t="s">
        <v>2896</v>
      </c>
      <c r="G635" s="5">
        <v>3</v>
      </c>
      <c r="H635" s="5">
        <v>2</v>
      </c>
      <c r="I635" s="5" t="s">
        <v>2941</v>
      </c>
      <c r="J635" s="8">
        <f t="shared" si="20"/>
        <v>1</v>
      </c>
      <c r="K635" s="15">
        <f t="shared" si="20"/>
        <v>1</v>
      </c>
      <c r="L635" s="4" t="str">
        <f t="shared" si="21"/>
        <v/>
      </c>
      <c r="M635" s="13">
        <v>0.47241086014591205</v>
      </c>
      <c r="N635" s="5">
        <v>2019</v>
      </c>
    </row>
    <row r="636" spans="1:28" ht="12.75" customHeight="1" x14ac:dyDescent="0.25">
      <c r="A636" s="5" t="s">
        <v>2802</v>
      </c>
      <c r="B636" s="5" t="s">
        <v>1124</v>
      </c>
      <c r="C636" s="5" t="s">
        <v>1123</v>
      </c>
      <c r="D636" s="5" t="s">
        <v>1038</v>
      </c>
      <c r="E636" s="5" t="s">
        <v>2851</v>
      </c>
      <c r="F636" s="5" t="s">
        <v>2897</v>
      </c>
      <c r="G636" s="5">
        <v>3</v>
      </c>
      <c r="H636" s="5">
        <v>2</v>
      </c>
      <c r="I636" s="5" t="s">
        <v>2942</v>
      </c>
      <c r="J636" s="8">
        <f t="shared" si="20"/>
        <v>1</v>
      </c>
      <c r="K636" s="15">
        <f t="shared" si="20"/>
        <v>1</v>
      </c>
      <c r="L636" s="4" t="str">
        <f t="shared" si="21"/>
        <v/>
      </c>
      <c r="M636" s="13">
        <v>0.69501316464862339</v>
      </c>
      <c r="N636" s="5">
        <v>2019</v>
      </c>
    </row>
    <row r="637" spans="1:28" ht="12.75" customHeight="1" x14ac:dyDescent="0.25">
      <c r="A637" s="5" t="s">
        <v>2803</v>
      </c>
      <c r="B637" s="5" t="s">
        <v>1124</v>
      </c>
      <c r="C637" s="5" t="s">
        <v>1123</v>
      </c>
      <c r="D637" s="5" t="s">
        <v>1038</v>
      </c>
      <c r="E637" s="5" t="s">
        <v>2852</v>
      </c>
      <c r="F637" s="5" t="s">
        <v>2898</v>
      </c>
      <c r="G637" s="5">
        <v>3</v>
      </c>
      <c r="H637" s="5">
        <v>1</v>
      </c>
      <c r="I637" s="5" t="s">
        <v>2943</v>
      </c>
      <c r="J637" s="8">
        <f t="shared" si="20"/>
        <v>1</v>
      </c>
      <c r="K637" s="15">
        <f t="shared" si="20"/>
        <v>1</v>
      </c>
      <c r="L637" s="4" t="str">
        <f t="shared" si="21"/>
        <v/>
      </c>
      <c r="M637" s="13">
        <v>0.55903797109087372</v>
      </c>
      <c r="N637" s="5">
        <v>2019</v>
      </c>
    </row>
    <row r="638" spans="1:28" ht="12.75" customHeight="1" x14ac:dyDescent="0.25">
      <c r="A638" s="5" t="s">
        <v>2804</v>
      </c>
      <c r="B638" s="5" t="s">
        <v>1124</v>
      </c>
      <c r="C638" s="5" t="s">
        <v>1123</v>
      </c>
      <c r="D638" s="5" t="s">
        <v>1038</v>
      </c>
      <c r="E638" s="5" t="s">
        <v>2853</v>
      </c>
      <c r="F638" s="5" t="s">
        <v>2899</v>
      </c>
      <c r="G638" s="5">
        <v>3</v>
      </c>
      <c r="H638" s="5">
        <v>2</v>
      </c>
      <c r="I638" s="5" t="s">
        <v>2944</v>
      </c>
      <c r="J638" s="8">
        <f t="shared" si="20"/>
        <v>1</v>
      </c>
      <c r="K638" s="15">
        <f t="shared" si="20"/>
        <v>1</v>
      </c>
      <c r="L638" s="4" t="str">
        <f t="shared" si="21"/>
        <v/>
      </c>
      <c r="M638" s="13">
        <v>0.47069610360637315</v>
      </c>
      <c r="N638" s="5">
        <v>2019</v>
      </c>
    </row>
    <row r="639" spans="1:28" ht="12.75" customHeight="1" x14ac:dyDescent="0.25">
      <c r="A639" s="5" t="s">
        <v>2805</v>
      </c>
      <c r="B639" s="5" t="s">
        <v>1124</v>
      </c>
      <c r="C639" s="5" t="s">
        <v>1123</v>
      </c>
      <c r="D639" s="5" t="s">
        <v>1038</v>
      </c>
      <c r="E639" s="5" t="s">
        <v>2854</v>
      </c>
      <c r="F639" s="5" t="s">
        <v>2900</v>
      </c>
      <c r="G639" s="5">
        <v>3</v>
      </c>
      <c r="H639" s="5">
        <v>2</v>
      </c>
      <c r="I639" s="5" t="s">
        <v>2945</v>
      </c>
      <c r="J639" s="8">
        <f t="shared" si="20"/>
        <v>1</v>
      </c>
      <c r="K639" s="15">
        <f t="shared" si="20"/>
        <v>1</v>
      </c>
      <c r="L639" s="4" t="str">
        <f t="shared" si="21"/>
        <v/>
      </c>
      <c r="M639" s="13">
        <v>0.60063528255041376</v>
      </c>
      <c r="N639" s="5">
        <v>2019</v>
      </c>
    </row>
    <row r="640" spans="1:28" ht="12.75" customHeight="1" x14ac:dyDescent="0.25">
      <c r="A640" s="5" t="s">
        <v>2806</v>
      </c>
      <c r="B640" s="5" t="s">
        <v>1124</v>
      </c>
      <c r="C640" s="5" t="s">
        <v>1123</v>
      </c>
      <c r="D640" s="5" t="s">
        <v>1038</v>
      </c>
      <c r="E640" s="5" t="s">
        <v>2855</v>
      </c>
      <c r="F640" s="5" t="s">
        <v>2901</v>
      </c>
      <c r="G640" s="5">
        <v>3</v>
      </c>
      <c r="H640" s="5">
        <v>2</v>
      </c>
      <c r="I640" s="5" t="s">
        <v>2946</v>
      </c>
      <c r="J640" s="8">
        <f t="shared" si="20"/>
        <v>1</v>
      </c>
      <c r="K640" s="15">
        <f t="shared" si="20"/>
        <v>1</v>
      </c>
      <c r="L640" s="4" t="str">
        <f t="shared" si="21"/>
        <v/>
      </c>
      <c r="M640" s="13">
        <v>0.43984901944734467</v>
      </c>
      <c r="N640" s="5">
        <v>2019</v>
      </c>
    </row>
    <row r="641" spans="1:14" ht="12.75" customHeight="1" x14ac:dyDescent="0.25">
      <c r="A641" s="5" t="s">
        <v>2807</v>
      </c>
      <c r="B641" s="5" t="s">
        <v>1124</v>
      </c>
      <c r="C641" s="5" t="s">
        <v>1123</v>
      </c>
      <c r="D641" s="5" t="s">
        <v>1038</v>
      </c>
      <c r="E641" s="5" t="s">
        <v>2856</v>
      </c>
      <c r="F641" s="5" t="s">
        <v>2902</v>
      </c>
      <c r="G641" s="5">
        <v>3</v>
      </c>
      <c r="H641" s="5">
        <v>2</v>
      </c>
      <c r="I641" s="5" t="s">
        <v>2947</v>
      </c>
      <c r="J641" s="8">
        <f t="shared" si="20"/>
        <v>1</v>
      </c>
      <c r="K641" s="15">
        <f t="shared" si="20"/>
        <v>1</v>
      </c>
      <c r="L641" s="4" t="str">
        <f t="shared" si="21"/>
        <v/>
      </c>
      <c r="M641" s="13">
        <v>0.37628806817621596</v>
      </c>
      <c r="N641" s="5">
        <v>2019</v>
      </c>
    </row>
    <row r="642" spans="1:14" ht="12.75" customHeight="1" x14ac:dyDescent="0.25">
      <c r="A642" s="5" t="s">
        <v>2808</v>
      </c>
      <c r="B642" s="5" t="s">
        <v>1124</v>
      </c>
      <c r="C642" s="5" t="s">
        <v>1123</v>
      </c>
      <c r="D642" s="5" t="s">
        <v>1038</v>
      </c>
      <c r="E642" s="5" t="s">
        <v>2857</v>
      </c>
      <c r="F642" s="5" t="s">
        <v>2903</v>
      </c>
      <c r="G642" s="5">
        <v>3</v>
      </c>
      <c r="H642" s="5">
        <v>1</v>
      </c>
      <c r="I642" s="5" t="s">
        <v>2948</v>
      </c>
      <c r="J642" s="8">
        <f t="shared" si="20"/>
        <v>1</v>
      </c>
      <c r="K642" s="15">
        <f t="shared" si="20"/>
        <v>1</v>
      </c>
      <c r="L642" s="4" t="str">
        <f t="shared" si="21"/>
        <v/>
      </c>
      <c r="M642" s="13">
        <v>0.4556123738412885</v>
      </c>
      <c r="N642" s="5">
        <v>2019</v>
      </c>
    </row>
    <row r="643" spans="1:14" ht="12.75" customHeight="1" x14ac:dyDescent="0.25">
      <c r="A643" s="5" t="s">
        <v>2809</v>
      </c>
      <c r="B643" s="5" t="s">
        <v>1124</v>
      </c>
      <c r="C643" s="5" t="s">
        <v>1123</v>
      </c>
      <c r="D643" s="5" t="s">
        <v>1038</v>
      </c>
      <c r="E643" s="5" t="s">
        <v>2858</v>
      </c>
      <c r="F643" s="5" t="s">
        <v>2904</v>
      </c>
      <c r="G643" s="5">
        <v>3</v>
      </c>
      <c r="H643" s="5">
        <v>2</v>
      </c>
      <c r="I643" s="5" t="s">
        <v>2949</v>
      </c>
      <c r="J643" s="8">
        <f t="shared" si="20"/>
        <v>1</v>
      </c>
      <c r="K643" s="15">
        <f t="shared" si="20"/>
        <v>1</v>
      </c>
      <c r="L643" s="4" t="str">
        <f t="shared" si="21"/>
        <v/>
      </c>
      <c r="M643" s="13">
        <v>0.40318107945551634</v>
      </c>
      <c r="N643" s="5">
        <v>2019</v>
      </c>
    </row>
    <row r="644" spans="1:14" ht="12.75" customHeight="1" x14ac:dyDescent="0.25">
      <c r="A644" s="5" t="s">
        <v>2810</v>
      </c>
      <c r="B644" s="5" t="s">
        <v>1124</v>
      </c>
      <c r="C644" s="5" t="s">
        <v>1123</v>
      </c>
      <c r="D644" s="5" t="s">
        <v>1038</v>
      </c>
      <c r="E644" s="5" t="s">
        <v>2859</v>
      </c>
      <c r="F644" s="5" t="s">
        <v>2905</v>
      </c>
      <c r="G644" s="5">
        <v>3</v>
      </c>
      <c r="H644" s="5">
        <v>2</v>
      </c>
      <c r="I644" s="5" t="s">
        <v>2950</v>
      </c>
      <c r="J644" s="8">
        <f t="shared" si="20"/>
        <v>1</v>
      </c>
      <c r="K644" s="15">
        <f t="shared" si="20"/>
        <v>1</v>
      </c>
      <c r="L644" s="4" t="str">
        <f t="shared" si="21"/>
        <v/>
      </c>
      <c r="M644" s="13">
        <v>0.5255237220104817</v>
      </c>
      <c r="N644" s="5">
        <v>2019</v>
      </c>
    </row>
    <row r="645" spans="1:14" ht="12.75" customHeight="1" x14ac:dyDescent="0.25">
      <c r="A645" s="5" t="s">
        <v>2811</v>
      </c>
      <c r="B645" s="5" t="s">
        <v>1124</v>
      </c>
      <c r="C645" s="5" t="s">
        <v>1123</v>
      </c>
      <c r="D645" s="5" t="s">
        <v>1038</v>
      </c>
      <c r="E645" s="5" t="s">
        <v>2860</v>
      </c>
      <c r="F645" s="5" t="s">
        <v>2906</v>
      </c>
      <c r="G645" s="5">
        <v>3</v>
      </c>
      <c r="H645" s="5">
        <v>2</v>
      </c>
      <c r="I645" s="5" t="s">
        <v>2951</v>
      </c>
      <c r="J645" s="8">
        <f t="shared" si="20"/>
        <v>1</v>
      </c>
      <c r="K645" s="15">
        <f t="shared" si="20"/>
        <v>1</v>
      </c>
      <c r="L645" s="4" t="str">
        <f t="shared" si="21"/>
        <v/>
      </c>
      <c r="M645" s="13">
        <v>0.74788512976730515</v>
      </c>
      <c r="N645" s="5">
        <v>2019</v>
      </c>
    </row>
    <row r="646" spans="1:14" ht="12.75" customHeight="1" x14ac:dyDescent="0.25">
      <c r="A646" s="5" t="s">
        <v>2812</v>
      </c>
      <c r="B646" s="5" t="s">
        <v>1124</v>
      </c>
      <c r="C646" s="5" t="s">
        <v>1123</v>
      </c>
      <c r="D646" s="5" t="s">
        <v>1038</v>
      </c>
      <c r="E646" s="5" t="s">
        <v>2861</v>
      </c>
      <c r="F646" s="5" t="s">
        <v>2907</v>
      </c>
      <c r="G646" s="5">
        <v>3</v>
      </c>
      <c r="H646" s="5">
        <v>2</v>
      </c>
      <c r="I646" s="5" t="s">
        <v>2952</v>
      </c>
      <c r="J646" s="8">
        <f t="shared" ref="J646:K680" si="22">COUNTIF(E:E,E646)</f>
        <v>1</v>
      </c>
      <c r="K646" s="15">
        <f t="shared" si="22"/>
        <v>1</v>
      </c>
      <c r="L646" s="4" t="str">
        <f t="shared" ref="L646:L680" si="23">IF(OR(J646&gt;1,K646&gt;1),"Y","")</f>
        <v/>
      </c>
      <c r="M646" s="13">
        <v>0.40989643810712334</v>
      </c>
      <c r="N646" s="5">
        <v>2019</v>
      </c>
    </row>
    <row r="647" spans="1:14" ht="12.75" customHeight="1" x14ac:dyDescent="0.25">
      <c r="A647" s="5" t="s">
        <v>2813</v>
      </c>
      <c r="B647" s="5" t="s">
        <v>1124</v>
      </c>
      <c r="C647" s="5" t="s">
        <v>1123</v>
      </c>
      <c r="D647" s="5" t="s">
        <v>1038</v>
      </c>
      <c r="E647" s="5" t="s">
        <v>2862</v>
      </c>
      <c r="F647" s="5" t="s">
        <v>2908</v>
      </c>
      <c r="G647" s="5">
        <v>3</v>
      </c>
      <c r="H647" s="5">
        <v>2</v>
      </c>
      <c r="I647" s="5" t="s">
        <v>2942</v>
      </c>
      <c r="J647" s="8">
        <f t="shared" si="22"/>
        <v>1</v>
      </c>
      <c r="K647" s="15">
        <f t="shared" si="22"/>
        <v>1</v>
      </c>
      <c r="L647" s="4" t="str">
        <f t="shared" si="23"/>
        <v/>
      </c>
      <c r="M647" s="13">
        <v>0.93806388690010123</v>
      </c>
      <c r="N647" s="5">
        <v>2019</v>
      </c>
    </row>
    <row r="648" spans="1:14" ht="12.75" customHeight="1" x14ac:dyDescent="0.25">
      <c r="A648" s="5" t="s">
        <v>2814</v>
      </c>
      <c r="B648" s="5" t="s">
        <v>1124</v>
      </c>
      <c r="C648" s="5" t="s">
        <v>1123</v>
      </c>
      <c r="D648" s="5" t="s">
        <v>1038</v>
      </c>
      <c r="E648" s="5" t="s">
        <v>2863</v>
      </c>
      <c r="F648" s="5" t="s">
        <v>2909</v>
      </c>
      <c r="G648" s="5">
        <v>3</v>
      </c>
      <c r="H648" s="5">
        <v>1</v>
      </c>
      <c r="I648" s="5" t="s">
        <v>2953</v>
      </c>
      <c r="J648" s="8">
        <f t="shared" si="22"/>
        <v>1</v>
      </c>
      <c r="K648" s="15">
        <f t="shared" si="22"/>
        <v>1</v>
      </c>
      <c r="L648" s="4" t="str">
        <f t="shared" si="23"/>
        <v/>
      </c>
      <c r="M648" s="13">
        <v>0.54963028207046205</v>
      </c>
      <c r="N648" s="5">
        <v>2019</v>
      </c>
    </row>
    <row r="649" spans="1:14" ht="12.75" customHeight="1" x14ac:dyDescent="0.25">
      <c r="A649" s="5" t="s">
        <v>2815</v>
      </c>
      <c r="B649" s="5" t="s">
        <v>1124</v>
      </c>
      <c r="C649" s="5" t="s">
        <v>1123</v>
      </c>
      <c r="D649" s="5" t="s">
        <v>1038</v>
      </c>
      <c r="E649" s="5" t="s">
        <v>2864</v>
      </c>
      <c r="F649" s="5" t="s">
        <v>2910</v>
      </c>
      <c r="G649" s="5">
        <v>3</v>
      </c>
      <c r="H649" s="5">
        <v>2</v>
      </c>
      <c r="I649" s="5" t="s">
        <v>2947</v>
      </c>
      <c r="J649" s="8">
        <f t="shared" si="22"/>
        <v>1</v>
      </c>
      <c r="K649" s="15">
        <f t="shared" si="22"/>
        <v>1</v>
      </c>
      <c r="L649" s="4" t="str">
        <f t="shared" si="23"/>
        <v/>
      </c>
      <c r="M649" s="13">
        <v>0.9153197311460991</v>
      </c>
      <c r="N649" s="5">
        <v>2019</v>
      </c>
    </row>
    <row r="650" spans="1:14" ht="12.75" customHeight="1" x14ac:dyDescent="0.25">
      <c r="A650" s="5" t="s">
        <v>2816</v>
      </c>
      <c r="B650" s="5" t="s">
        <v>1124</v>
      </c>
      <c r="C650" s="5" t="s">
        <v>1123</v>
      </c>
      <c r="D650" s="5" t="s">
        <v>1038</v>
      </c>
      <c r="E650" s="5" t="s">
        <v>2865</v>
      </c>
      <c r="F650" s="5" t="s">
        <v>2911</v>
      </c>
      <c r="G650" s="5">
        <v>3</v>
      </c>
      <c r="H650" s="5">
        <v>2</v>
      </c>
      <c r="I650" s="5" t="s">
        <v>2954</v>
      </c>
      <c r="J650" s="8">
        <f t="shared" si="22"/>
        <v>1</v>
      </c>
      <c r="K650" s="15">
        <f t="shared" si="22"/>
        <v>1</v>
      </c>
      <c r="L650" s="4" t="str">
        <f t="shared" si="23"/>
        <v/>
      </c>
      <c r="M650" s="13">
        <v>0.68475792943366676</v>
      </c>
      <c r="N650" s="5">
        <v>2019</v>
      </c>
    </row>
    <row r="651" spans="1:14" ht="12.75" customHeight="1" x14ac:dyDescent="0.25">
      <c r="A651" s="5" t="s">
        <v>2817</v>
      </c>
      <c r="B651" s="5" t="s">
        <v>1124</v>
      </c>
      <c r="C651" s="5" t="s">
        <v>1123</v>
      </c>
      <c r="D651" s="5" t="s">
        <v>1038</v>
      </c>
      <c r="E651" s="5" t="s">
        <v>2866</v>
      </c>
      <c r="F651" s="5" t="s">
        <v>2912</v>
      </c>
      <c r="G651" s="5">
        <v>3</v>
      </c>
      <c r="H651" s="5">
        <v>2</v>
      </c>
      <c r="I651" s="5" t="s">
        <v>2955</v>
      </c>
      <c r="J651" s="8">
        <f t="shared" si="22"/>
        <v>1</v>
      </c>
      <c r="K651" s="15">
        <f t="shared" si="22"/>
        <v>1</v>
      </c>
      <c r="L651" s="4" t="str">
        <f t="shared" si="23"/>
        <v/>
      </c>
      <c r="M651" s="13">
        <v>0.77816908056319378</v>
      </c>
      <c r="N651" s="5">
        <v>2019</v>
      </c>
    </row>
    <row r="652" spans="1:14" ht="12.75" customHeight="1" x14ac:dyDescent="0.25">
      <c r="A652" s="5" t="s">
        <v>2818</v>
      </c>
      <c r="B652" s="5" t="s">
        <v>1124</v>
      </c>
      <c r="C652" s="5" t="s">
        <v>1123</v>
      </c>
      <c r="D652" s="5" t="s">
        <v>1038</v>
      </c>
      <c r="E652" s="5" t="s">
        <v>2867</v>
      </c>
      <c r="F652" s="5" t="s">
        <v>2913</v>
      </c>
      <c r="G652" s="5">
        <v>3</v>
      </c>
      <c r="H652" s="5">
        <v>2</v>
      </c>
      <c r="I652" s="5" t="s">
        <v>2956</v>
      </c>
      <c r="J652" s="8">
        <f t="shared" si="22"/>
        <v>1</v>
      </c>
      <c r="K652" s="15">
        <f t="shared" si="22"/>
        <v>1</v>
      </c>
      <c r="L652" s="4" t="str">
        <f t="shared" si="23"/>
        <v/>
      </c>
      <c r="M652" s="13">
        <v>0.51434665600068397</v>
      </c>
      <c r="N652" s="5">
        <v>2019</v>
      </c>
    </row>
    <row r="653" spans="1:14" ht="12.75" customHeight="1" x14ac:dyDescent="0.25">
      <c r="A653" s="5" t="s">
        <v>2819</v>
      </c>
      <c r="B653" s="5" t="s">
        <v>1124</v>
      </c>
      <c r="C653" s="5" t="s">
        <v>1123</v>
      </c>
      <c r="D653" s="5" t="s">
        <v>1038</v>
      </c>
      <c r="E653" s="5" t="s">
        <v>2868</v>
      </c>
      <c r="F653" s="5" t="s">
        <v>2914</v>
      </c>
      <c r="G653" s="5">
        <v>3</v>
      </c>
      <c r="H653" s="5">
        <v>1</v>
      </c>
      <c r="I653" s="5" t="s">
        <v>2957</v>
      </c>
      <c r="J653" s="8">
        <f t="shared" si="22"/>
        <v>1</v>
      </c>
      <c r="K653" s="15">
        <f t="shared" si="22"/>
        <v>1</v>
      </c>
      <c r="L653" s="4" t="str">
        <f t="shared" si="23"/>
        <v/>
      </c>
      <c r="M653" s="13">
        <v>0.56345937331414242</v>
      </c>
      <c r="N653" s="5">
        <v>2019</v>
      </c>
    </row>
    <row r="654" spans="1:14" ht="12.75" customHeight="1" x14ac:dyDescent="0.25">
      <c r="A654" s="5" t="s">
        <v>2820</v>
      </c>
      <c r="B654" s="5" t="s">
        <v>1124</v>
      </c>
      <c r="C654" s="5" t="s">
        <v>1123</v>
      </c>
      <c r="D654" s="5" t="s">
        <v>1038</v>
      </c>
      <c r="E654" s="5" t="s">
        <v>2869</v>
      </c>
      <c r="F654" s="5" t="s">
        <v>2915</v>
      </c>
      <c r="G654" s="5">
        <v>3</v>
      </c>
      <c r="H654" s="5">
        <v>1</v>
      </c>
      <c r="I654" s="5" t="s">
        <v>2958</v>
      </c>
      <c r="J654" s="8">
        <f t="shared" si="22"/>
        <v>1</v>
      </c>
      <c r="K654" s="15">
        <f t="shared" si="22"/>
        <v>1</v>
      </c>
      <c r="L654" s="4" t="str">
        <f t="shared" si="23"/>
        <v/>
      </c>
      <c r="M654" s="13">
        <v>0.48090797421962966</v>
      </c>
      <c r="N654" s="5">
        <v>2019</v>
      </c>
    </row>
    <row r="655" spans="1:14" ht="12.75" customHeight="1" x14ac:dyDescent="0.25">
      <c r="A655" s="5" t="s">
        <v>2821</v>
      </c>
      <c r="B655" s="5" t="s">
        <v>1124</v>
      </c>
      <c r="C655" s="5" t="s">
        <v>1123</v>
      </c>
      <c r="D655" s="5" t="s">
        <v>1038</v>
      </c>
      <c r="E655" s="5" t="s">
        <v>2870</v>
      </c>
      <c r="F655" s="5" t="s">
        <v>2916</v>
      </c>
      <c r="G655" s="5">
        <v>3</v>
      </c>
      <c r="H655" s="5">
        <v>2</v>
      </c>
      <c r="I655" s="5" t="s">
        <v>2959</v>
      </c>
      <c r="J655" s="8">
        <f t="shared" si="22"/>
        <v>1</v>
      </c>
      <c r="K655" s="15">
        <f t="shared" si="22"/>
        <v>1</v>
      </c>
      <c r="L655" s="4" t="str">
        <f t="shared" si="23"/>
        <v/>
      </c>
      <c r="M655" s="13">
        <v>0.81231152378523674</v>
      </c>
      <c r="N655" s="5">
        <v>2019</v>
      </c>
    </row>
    <row r="656" spans="1:14" ht="12.75" customHeight="1" x14ac:dyDescent="0.25">
      <c r="A656" s="5" t="s">
        <v>2822</v>
      </c>
      <c r="B656" s="5" t="s">
        <v>1124</v>
      </c>
      <c r="C656" s="5" t="s">
        <v>1123</v>
      </c>
      <c r="D656" s="5" t="s">
        <v>1038</v>
      </c>
      <c r="E656" s="5" t="s">
        <v>2871</v>
      </c>
      <c r="F656" s="5" t="s">
        <v>2917</v>
      </c>
      <c r="G656" s="5">
        <v>3</v>
      </c>
      <c r="H656" s="5">
        <v>2</v>
      </c>
      <c r="I656" s="5" t="s">
        <v>2960</v>
      </c>
      <c r="J656" s="8">
        <f t="shared" si="22"/>
        <v>1</v>
      </c>
      <c r="K656" s="15">
        <f t="shared" si="22"/>
        <v>1</v>
      </c>
      <c r="L656" s="4" t="str">
        <f t="shared" si="23"/>
        <v/>
      </c>
      <c r="M656" s="13">
        <v>0.64214530649452439</v>
      </c>
      <c r="N656" s="5">
        <v>2019</v>
      </c>
    </row>
    <row r="657" spans="1:14" ht="12.75" customHeight="1" x14ac:dyDescent="0.25">
      <c r="A657" s="5" t="s">
        <v>2823</v>
      </c>
      <c r="B657" s="5" t="s">
        <v>1124</v>
      </c>
      <c r="C657" s="5" t="s">
        <v>1123</v>
      </c>
      <c r="D657" s="5" t="s">
        <v>1038</v>
      </c>
      <c r="E657" s="5" t="s">
        <v>2872</v>
      </c>
      <c r="F657" s="5" t="s">
        <v>2918</v>
      </c>
      <c r="G657" s="5">
        <v>3</v>
      </c>
      <c r="H657" s="5">
        <v>1</v>
      </c>
      <c r="I657" s="5" t="s">
        <v>2961</v>
      </c>
      <c r="J657" s="8">
        <f t="shared" si="22"/>
        <v>1</v>
      </c>
      <c r="K657" s="15">
        <f t="shared" si="22"/>
        <v>1</v>
      </c>
      <c r="L657" s="4" t="str">
        <f t="shared" si="23"/>
        <v/>
      </c>
      <c r="M657" s="13">
        <v>0.50611297878924544</v>
      </c>
      <c r="N657" s="5">
        <v>2019</v>
      </c>
    </row>
    <row r="658" spans="1:14" ht="12.75" customHeight="1" x14ac:dyDescent="0.25">
      <c r="A658" s="5" t="s">
        <v>2824</v>
      </c>
      <c r="B658" s="5" t="s">
        <v>1124</v>
      </c>
      <c r="C658" s="5" t="s">
        <v>1123</v>
      </c>
      <c r="D658" s="5" t="s">
        <v>1038</v>
      </c>
      <c r="E658" s="5" t="s">
        <v>2873</v>
      </c>
      <c r="F658" s="5" t="s">
        <v>2919</v>
      </c>
      <c r="G658" s="5">
        <v>3</v>
      </c>
      <c r="H658" s="5">
        <v>2</v>
      </c>
      <c r="I658" s="5" t="s">
        <v>2962</v>
      </c>
      <c r="J658" s="8">
        <f t="shared" si="22"/>
        <v>1</v>
      </c>
      <c r="K658" s="15">
        <f t="shared" si="22"/>
        <v>1</v>
      </c>
      <c r="L658" s="4" t="str">
        <f t="shared" si="23"/>
        <v/>
      </c>
      <c r="M658" s="13">
        <v>0.54854402254359635</v>
      </c>
      <c r="N658" s="5">
        <v>2019</v>
      </c>
    </row>
    <row r="659" spans="1:14" ht="12.75" customHeight="1" x14ac:dyDescent="0.25">
      <c r="A659" s="5" t="s">
        <v>2825</v>
      </c>
      <c r="B659" s="5" t="s">
        <v>1124</v>
      </c>
      <c r="C659" s="5" t="s">
        <v>1123</v>
      </c>
      <c r="D659" s="5" t="s">
        <v>1038</v>
      </c>
      <c r="E659" s="5" t="s">
        <v>2874</v>
      </c>
      <c r="F659" s="5" t="s">
        <v>1367</v>
      </c>
      <c r="G659" s="5">
        <v>3</v>
      </c>
      <c r="H659" s="5">
        <v>2</v>
      </c>
      <c r="I659" s="5" t="s">
        <v>2962</v>
      </c>
      <c r="J659" s="8">
        <f t="shared" si="22"/>
        <v>1</v>
      </c>
      <c r="K659" s="15">
        <f t="shared" si="22"/>
        <v>2</v>
      </c>
      <c r="L659" s="4" t="str">
        <f t="shared" si="23"/>
        <v>Y</v>
      </c>
      <c r="M659" s="13">
        <v>0.4362470072071723</v>
      </c>
      <c r="N659" s="5">
        <v>2019</v>
      </c>
    </row>
    <row r="660" spans="1:14" ht="12.75" customHeight="1" x14ac:dyDescent="0.25">
      <c r="A660" s="5" t="s">
        <v>2826</v>
      </c>
      <c r="B660" s="5" t="s">
        <v>1124</v>
      </c>
      <c r="C660" s="5" t="s">
        <v>1123</v>
      </c>
      <c r="D660" s="5" t="s">
        <v>1038</v>
      </c>
      <c r="E660" s="5" t="s">
        <v>2875</v>
      </c>
      <c r="F660" s="5" t="s">
        <v>2920</v>
      </c>
      <c r="G660" s="5">
        <v>3</v>
      </c>
      <c r="H660" s="5">
        <v>2</v>
      </c>
      <c r="I660" s="5" t="s">
        <v>2951</v>
      </c>
      <c r="J660" s="8">
        <f t="shared" si="22"/>
        <v>1</v>
      </c>
      <c r="K660" s="15">
        <f t="shared" si="22"/>
        <v>1</v>
      </c>
      <c r="L660" s="4" t="str">
        <f t="shared" si="23"/>
        <v/>
      </c>
      <c r="M660" s="13">
        <v>0.40315766798770952</v>
      </c>
      <c r="N660" s="5">
        <v>2019</v>
      </c>
    </row>
    <row r="661" spans="1:14" ht="12.75" customHeight="1" x14ac:dyDescent="0.25">
      <c r="A661" s="5" t="s">
        <v>2827</v>
      </c>
      <c r="B661" s="5" t="s">
        <v>1124</v>
      </c>
      <c r="C661" s="5" t="s">
        <v>1123</v>
      </c>
      <c r="D661" s="5" t="s">
        <v>1038</v>
      </c>
      <c r="E661" s="5" t="s">
        <v>2876</v>
      </c>
      <c r="F661" s="5" t="s">
        <v>2921</v>
      </c>
      <c r="G661" s="5">
        <v>3</v>
      </c>
      <c r="H661" s="5">
        <v>2</v>
      </c>
      <c r="I661" s="5" t="s">
        <v>2945</v>
      </c>
      <c r="J661" s="8">
        <f t="shared" si="22"/>
        <v>1</v>
      </c>
      <c r="K661" s="15">
        <f t="shared" si="22"/>
        <v>1</v>
      </c>
      <c r="L661" s="4" t="str">
        <f t="shared" si="23"/>
        <v/>
      </c>
      <c r="M661" s="13">
        <v>0.39074081215342354</v>
      </c>
      <c r="N661" s="5">
        <v>2019</v>
      </c>
    </row>
    <row r="662" spans="1:14" ht="12.75" customHeight="1" x14ac:dyDescent="0.25">
      <c r="A662" s="5" t="s">
        <v>2828</v>
      </c>
      <c r="B662" s="5" t="s">
        <v>1124</v>
      </c>
      <c r="C662" s="5" t="s">
        <v>1123</v>
      </c>
      <c r="D662" s="5" t="s">
        <v>1038</v>
      </c>
      <c r="E662" s="5" t="s">
        <v>2877</v>
      </c>
      <c r="F662" s="5" t="s">
        <v>2922</v>
      </c>
      <c r="G662" s="5">
        <v>3</v>
      </c>
      <c r="H662" s="5">
        <v>2</v>
      </c>
      <c r="I662" s="5" t="s">
        <v>2963</v>
      </c>
      <c r="J662" s="8">
        <f t="shared" si="22"/>
        <v>1</v>
      </c>
      <c r="K662" s="15">
        <f t="shared" si="22"/>
        <v>1</v>
      </c>
      <c r="L662" s="4" t="str">
        <f t="shared" si="23"/>
        <v/>
      </c>
      <c r="M662" s="13">
        <v>0.60607623750802886</v>
      </c>
      <c r="N662" s="5">
        <v>2019</v>
      </c>
    </row>
    <row r="663" spans="1:14" ht="12.75" customHeight="1" x14ac:dyDescent="0.25">
      <c r="A663" s="5" t="s">
        <v>2829</v>
      </c>
      <c r="B663" s="5" t="s">
        <v>1124</v>
      </c>
      <c r="C663" s="5" t="s">
        <v>1123</v>
      </c>
      <c r="D663" s="5" t="s">
        <v>1038</v>
      </c>
      <c r="E663" s="5" t="s">
        <v>2878</v>
      </c>
      <c r="F663" s="5" t="s">
        <v>2923</v>
      </c>
      <c r="G663" s="5">
        <v>3</v>
      </c>
      <c r="H663" s="5">
        <v>1</v>
      </c>
      <c r="I663" s="5" t="s">
        <v>2964</v>
      </c>
      <c r="J663" s="8">
        <f t="shared" si="22"/>
        <v>1</v>
      </c>
      <c r="K663" s="15">
        <f t="shared" si="22"/>
        <v>1</v>
      </c>
      <c r="L663" s="4" t="str">
        <f t="shared" si="23"/>
        <v/>
      </c>
      <c r="M663" s="13">
        <v>0.47593932309095621</v>
      </c>
      <c r="N663" s="5">
        <v>2019</v>
      </c>
    </row>
    <row r="664" spans="1:14" ht="12.75" customHeight="1" x14ac:dyDescent="0.25">
      <c r="A664" s="5" t="s">
        <v>2830</v>
      </c>
      <c r="B664" s="5" t="s">
        <v>1124</v>
      </c>
      <c r="C664" s="5" t="s">
        <v>1123</v>
      </c>
      <c r="D664" s="5" t="s">
        <v>1038</v>
      </c>
      <c r="E664" s="5" t="s">
        <v>2879</v>
      </c>
      <c r="F664" s="5" t="s">
        <v>2924</v>
      </c>
      <c r="G664" s="5">
        <v>3</v>
      </c>
      <c r="H664" s="5">
        <v>2</v>
      </c>
      <c r="I664" s="5" t="s">
        <v>2965</v>
      </c>
      <c r="J664" s="8">
        <f t="shared" si="22"/>
        <v>1</v>
      </c>
      <c r="K664" s="15">
        <f t="shared" si="22"/>
        <v>1</v>
      </c>
      <c r="L664" s="4" t="str">
        <f t="shared" si="23"/>
        <v/>
      </c>
      <c r="M664" s="13">
        <v>0.50135524687389466</v>
      </c>
      <c r="N664" s="5">
        <v>2019</v>
      </c>
    </row>
    <row r="665" spans="1:14" ht="12.75" customHeight="1" x14ac:dyDescent="0.25">
      <c r="A665" s="5" t="s">
        <v>2831</v>
      </c>
      <c r="B665" s="5" t="s">
        <v>1124</v>
      </c>
      <c r="C665" s="5" t="s">
        <v>1123</v>
      </c>
      <c r="D665" s="5" t="s">
        <v>1038</v>
      </c>
      <c r="E665" s="5" t="s">
        <v>2880</v>
      </c>
      <c r="F665" s="5" t="s">
        <v>2925</v>
      </c>
      <c r="G665" s="5">
        <v>3</v>
      </c>
      <c r="H665" s="5">
        <v>2</v>
      </c>
      <c r="I665" s="5" t="s">
        <v>2960</v>
      </c>
      <c r="J665" s="8">
        <f t="shared" si="22"/>
        <v>1</v>
      </c>
      <c r="K665" s="15">
        <f t="shared" si="22"/>
        <v>1</v>
      </c>
      <c r="L665" s="4" t="str">
        <f t="shared" si="23"/>
        <v/>
      </c>
      <c r="M665" s="13">
        <v>0.62992400851051245</v>
      </c>
      <c r="N665" s="5">
        <v>2019</v>
      </c>
    </row>
    <row r="666" spans="1:14" ht="12.75" customHeight="1" x14ac:dyDescent="0.25">
      <c r="A666" s="5" t="s">
        <v>2832</v>
      </c>
      <c r="B666" s="5" t="s">
        <v>1124</v>
      </c>
      <c r="C666" s="5" t="s">
        <v>1123</v>
      </c>
      <c r="D666" s="5" t="s">
        <v>1038</v>
      </c>
      <c r="E666" s="5" t="s">
        <v>2881</v>
      </c>
      <c r="F666" s="5" t="s">
        <v>2926</v>
      </c>
      <c r="G666" s="5">
        <v>3</v>
      </c>
      <c r="H666" s="5">
        <v>1</v>
      </c>
      <c r="I666" s="5" t="s">
        <v>2961</v>
      </c>
      <c r="J666" s="8">
        <f t="shared" si="22"/>
        <v>1</v>
      </c>
      <c r="K666" s="15">
        <f t="shared" si="22"/>
        <v>1</v>
      </c>
      <c r="L666" s="4" t="str">
        <f t="shared" si="23"/>
        <v/>
      </c>
      <c r="M666" s="13">
        <v>0.65517027491220847</v>
      </c>
      <c r="N666" s="5">
        <v>2019</v>
      </c>
    </row>
    <row r="667" spans="1:14" ht="12.75" customHeight="1" x14ac:dyDescent="0.25">
      <c r="A667" s="5" t="s">
        <v>2833</v>
      </c>
      <c r="B667" s="5" t="s">
        <v>1124</v>
      </c>
      <c r="C667" s="5" t="s">
        <v>1123</v>
      </c>
      <c r="D667" s="5" t="s">
        <v>1038</v>
      </c>
      <c r="E667" s="5" t="s">
        <v>2882</v>
      </c>
      <c r="F667" s="5" t="s">
        <v>2927</v>
      </c>
      <c r="G667" s="5">
        <v>3</v>
      </c>
      <c r="H667" s="5">
        <v>2</v>
      </c>
      <c r="I667" s="5" t="s">
        <v>2955</v>
      </c>
      <c r="J667" s="8">
        <f t="shared" si="22"/>
        <v>1</v>
      </c>
      <c r="K667" s="15">
        <f t="shared" si="22"/>
        <v>1</v>
      </c>
      <c r="L667" s="4" t="str">
        <f t="shared" si="23"/>
        <v/>
      </c>
      <c r="M667" s="13">
        <v>0.51402932169936733</v>
      </c>
      <c r="N667" s="5">
        <v>2019</v>
      </c>
    </row>
    <row r="668" spans="1:14" ht="12.75" customHeight="1" x14ac:dyDescent="0.25">
      <c r="A668" s="5" t="s">
        <v>2834</v>
      </c>
      <c r="B668" s="5" t="s">
        <v>1124</v>
      </c>
      <c r="C668" s="5" t="s">
        <v>1123</v>
      </c>
      <c r="D668" s="5" t="s">
        <v>1038</v>
      </c>
      <c r="E668" s="5" t="s">
        <v>2883</v>
      </c>
      <c r="F668" s="5" t="s">
        <v>2928</v>
      </c>
      <c r="G668" s="5">
        <v>3</v>
      </c>
      <c r="H668" s="5">
        <v>2</v>
      </c>
      <c r="I668" s="5" t="s">
        <v>2963</v>
      </c>
      <c r="J668" s="8">
        <f t="shared" si="22"/>
        <v>1</v>
      </c>
      <c r="K668" s="15">
        <f t="shared" si="22"/>
        <v>1</v>
      </c>
      <c r="L668" s="4" t="str">
        <f t="shared" si="23"/>
        <v/>
      </c>
      <c r="M668" s="13">
        <v>0.40770132189708519</v>
      </c>
      <c r="N668" s="5">
        <v>2019</v>
      </c>
    </row>
    <row r="669" spans="1:14" ht="12.75" customHeight="1" x14ac:dyDescent="0.25">
      <c r="A669" s="5" t="s">
        <v>2835</v>
      </c>
      <c r="B669" s="5" t="s">
        <v>1124</v>
      </c>
      <c r="C669" s="5" t="s">
        <v>1123</v>
      </c>
      <c r="D669" s="5" t="s">
        <v>1038</v>
      </c>
      <c r="E669" s="5" t="s">
        <v>2884</v>
      </c>
      <c r="F669" s="5" t="s">
        <v>2929</v>
      </c>
      <c r="G669" s="5">
        <v>3</v>
      </c>
      <c r="H669" s="5">
        <v>1</v>
      </c>
      <c r="I669" s="5" t="s">
        <v>2966</v>
      </c>
      <c r="J669" s="8">
        <f t="shared" si="22"/>
        <v>1</v>
      </c>
      <c r="K669" s="15">
        <f t="shared" si="22"/>
        <v>1</v>
      </c>
      <c r="L669" s="4" t="str">
        <f t="shared" si="23"/>
        <v/>
      </c>
      <c r="M669" s="13">
        <v>0.43240912295547107</v>
      </c>
      <c r="N669" s="5">
        <v>2019</v>
      </c>
    </row>
    <row r="670" spans="1:14" ht="12.75" customHeight="1" x14ac:dyDescent="0.25">
      <c r="A670" s="5" t="s">
        <v>2836</v>
      </c>
      <c r="B670" s="5" t="s">
        <v>1124</v>
      </c>
      <c r="C670" s="5" t="s">
        <v>1123</v>
      </c>
      <c r="D670" s="5" t="s">
        <v>1038</v>
      </c>
      <c r="E670" s="5" t="s">
        <v>2885</v>
      </c>
      <c r="F670" s="5" t="s">
        <v>2930</v>
      </c>
      <c r="G670" s="5">
        <v>3</v>
      </c>
      <c r="H670" s="5">
        <v>2</v>
      </c>
      <c r="I670" s="5" t="s">
        <v>2963</v>
      </c>
      <c r="J670" s="8">
        <f t="shared" si="22"/>
        <v>1</v>
      </c>
      <c r="K670" s="15">
        <f t="shared" si="22"/>
        <v>1</v>
      </c>
      <c r="L670" s="4" t="str">
        <f t="shared" si="23"/>
        <v/>
      </c>
      <c r="M670" s="13">
        <v>0.4694798912702095</v>
      </c>
      <c r="N670" s="5">
        <v>2019</v>
      </c>
    </row>
    <row r="671" spans="1:14" ht="12.75" customHeight="1" x14ac:dyDescent="0.25">
      <c r="A671" s="5" t="s">
        <v>2837</v>
      </c>
      <c r="B671" s="5" t="s">
        <v>1124</v>
      </c>
      <c r="C671" s="5" t="s">
        <v>1123</v>
      </c>
      <c r="D671" s="5" t="s">
        <v>1038</v>
      </c>
      <c r="E671" s="5" t="s">
        <v>2886</v>
      </c>
      <c r="F671" s="5" t="s">
        <v>2931</v>
      </c>
      <c r="G671" s="5">
        <v>3</v>
      </c>
      <c r="H671" s="5">
        <v>2</v>
      </c>
      <c r="I671" s="5" t="s">
        <v>2950</v>
      </c>
      <c r="J671" s="8">
        <f t="shared" si="22"/>
        <v>1</v>
      </c>
      <c r="K671" s="15">
        <f t="shared" si="22"/>
        <v>1</v>
      </c>
      <c r="L671" s="4" t="str">
        <f t="shared" si="23"/>
        <v/>
      </c>
      <c r="M671" s="13">
        <v>0.49602580036242316</v>
      </c>
      <c r="N671" s="5">
        <v>2019</v>
      </c>
    </row>
    <row r="672" spans="1:14" ht="12.75" customHeight="1" x14ac:dyDescent="0.25">
      <c r="A672" s="5" t="s">
        <v>2838</v>
      </c>
      <c r="B672" s="5" t="s">
        <v>1124</v>
      </c>
      <c r="C672" s="5" t="s">
        <v>1123</v>
      </c>
      <c r="D672" s="5" t="s">
        <v>1038</v>
      </c>
      <c r="E672" s="5" t="s">
        <v>2887</v>
      </c>
      <c r="F672" s="5" t="s">
        <v>2932</v>
      </c>
      <c r="G672" s="5">
        <v>3</v>
      </c>
      <c r="H672" s="5">
        <v>2</v>
      </c>
      <c r="I672" s="5" t="s">
        <v>2967</v>
      </c>
      <c r="J672" s="8">
        <f t="shared" si="22"/>
        <v>1</v>
      </c>
      <c r="K672" s="15">
        <f t="shared" si="22"/>
        <v>1</v>
      </c>
      <c r="L672" s="4" t="str">
        <f t="shared" si="23"/>
        <v/>
      </c>
      <c r="M672" s="13">
        <v>0.59195994917824157</v>
      </c>
      <c r="N672" s="5">
        <v>2019</v>
      </c>
    </row>
    <row r="673" spans="1:14" ht="12.75" customHeight="1" x14ac:dyDescent="0.25">
      <c r="A673" s="5" t="s">
        <v>2839</v>
      </c>
      <c r="B673" s="5" t="s">
        <v>1124</v>
      </c>
      <c r="C673" s="5" t="s">
        <v>1123</v>
      </c>
      <c r="D673" s="5" t="s">
        <v>1038</v>
      </c>
      <c r="E673" s="5" t="s">
        <v>2888</v>
      </c>
      <c r="F673" s="5" t="s">
        <v>2933</v>
      </c>
      <c r="G673" s="5">
        <v>3</v>
      </c>
      <c r="H673" s="5">
        <v>1</v>
      </c>
      <c r="I673" s="5" t="s">
        <v>2961</v>
      </c>
      <c r="J673" s="8">
        <f t="shared" si="22"/>
        <v>1</v>
      </c>
      <c r="K673" s="15">
        <f t="shared" si="22"/>
        <v>1</v>
      </c>
      <c r="L673" s="4" t="str">
        <f t="shared" si="23"/>
        <v/>
      </c>
      <c r="M673" s="13">
        <v>0.38088809496863801</v>
      </c>
      <c r="N673" s="5">
        <v>2019</v>
      </c>
    </row>
    <row r="674" spans="1:14" ht="12.75" customHeight="1" x14ac:dyDescent="0.25">
      <c r="A674" s="5" t="s">
        <v>2840</v>
      </c>
      <c r="B674" s="5" t="s">
        <v>1124</v>
      </c>
      <c r="C674" s="5" t="s">
        <v>1123</v>
      </c>
      <c r="D674" s="5" t="s">
        <v>1038</v>
      </c>
      <c r="E674" s="5" t="s">
        <v>2889</v>
      </c>
      <c r="F674" s="5" t="s">
        <v>2934</v>
      </c>
      <c r="G674" s="5">
        <v>3</v>
      </c>
      <c r="H674" s="5">
        <v>2</v>
      </c>
      <c r="I674" s="5" t="s">
        <v>2960</v>
      </c>
      <c r="J674" s="8">
        <f t="shared" si="22"/>
        <v>1</v>
      </c>
      <c r="K674" s="15">
        <f t="shared" si="22"/>
        <v>1</v>
      </c>
      <c r="L674" s="4" t="str">
        <f t="shared" si="23"/>
        <v/>
      </c>
      <c r="M674" s="13">
        <v>0.54555202344090881</v>
      </c>
      <c r="N674" s="5">
        <v>2019</v>
      </c>
    </row>
    <row r="675" spans="1:14" ht="12.75" customHeight="1" x14ac:dyDescent="0.25">
      <c r="A675" s="5" t="s">
        <v>2841</v>
      </c>
      <c r="B675" s="5" t="s">
        <v>1124</v>
      </c>
      <c r="C675" s="5" t="s">
        <v>1123</v>
      </c>
      <c r="D675" s="5" t="s">
        <v>1038</v>
      </c>
      <c r="E675" s="5" t="s">
        <v>2890</v>
      </c>
      <c r="F675" s="5" t="s">
        <v>2935</v>
      </c>
      <c r="G675" s="5">
        <v>3</v>
      </c>
      <c r="H675" s="5">
        <v>2</v>
      </c>
      <c r="I675" s="5" t="s">
        <v>2968</v>
      </c>
      <c r="J675" s="8">
        <f t="shared" si="22"/>
        <v>1</v>
      </c>
      <c r="K675" s="15">
        <f t="shared" si="22"/>
        <v>1</v>
      </c>
      <c r="L675" s="4" t="str">
        <f t="shared" si="23"/>
        <v/>
      </c>
      <c r="M675" s="13">
        <v>0.50248290107130322</v>
      </c>
      <c r="N675" s="5">
        <v>2019</v>
      </c>
    </row>
    <row r="676" spans="1:14" ht="12.75" customHeight="1" x14ac:dyDescent="0.25">
      <c r="A676" s="5" t="s">
        <v>2842</v>
      </c>
      <c r="B676" s="5" t="s">
        <v>1124</v>
      </c>
      <c r="C676" s="5" t="s">
        <v>1123</v>
      </c>
      <c r="D676" s="5" t="s">
        <v>1038</v>
      </c>
      <c r="E676" s="5" t="s">
        <v>2891</v>
      </c>
      <c r="F676" s="5" t="s">
        <v>2936</v>
      </c>
      <c r="G676" s="5">
        <v>3</v>
      </c>
      <c r="H676" s="5">
        <v>2</v>
      </c>
      <c r="I676" s="5" t="s">
        <v>2965</v>
      </c>
      <c r="J676" s="8">
        <f t="shared" si="22"/>
        <v>1</v>
      </c>
      <c r="K676" s="15">
        <f t="shared" si="22"/>
        <v>1</v>
      </c>
      <c r="L676" s="4" t="str">
        <f t="shared" si="23"/>
        <v/>
      </c>
      <c r="M676" s="13">
        <v>0.46036623506431584</v>
      </c>
      <c r="N676" s="5">
        <v>2019</v>
      </c>
    </row>
    <row r="677" spans="1:14" ht="12.75" customHeight="1" x14ac:dyDescent="0.25">
      <c r="A677" s="5" t="s">
        <v>2843</v>
      </c>
      <c r="B677" s="5" t="s">
        <v>1124</v>
      </c>
      <c r="C677" s="5" t="s">
        <v>1123</v>
      </c>
      <c r="D677" s="5" t="s">
        <v>1038</v>
      </c>
      <c r="E677" s="5" t="s">
        <v>2892</v>
      </c>
      <c r="F677" s="5" t="s">
        <v>2937</v>
      </c>
      <c r="G677" s="5">
        <v>3</v>
      </c>
      <c r="H677" s="5">
        <v>2</v>
      </c>
      <c r="I677" s="5" t="s">
        <v>2941</v>
      </c>
      <c r="J677" s="8">
        <f t="shared" si="22"/>
        <v>1</v>
      </c>
      <c r="K677" s="15">
        <f t="shared" si="22"/>
        <v>1</v>
      </c>
      <c r="L677" s="4" t="str">
        <f t="shared" si="23"/>
        <v/>
      </c>
      <c r="M677" s="13">
        <v>0.39257201194642971</v>
      </c>
      <c r="N677" s="5">
        <v>2019</v>
      </c>
    </row>
    <row r="678" spans="1:14" ht="12.75" customHeight="1" x14ac:dyDescent="0.25">
      <c r="A678" s="5" t="s">
        <v>2844</v>
      </c>
      <c r="B678" s="5" t="s">
        <v>1124</v>
      </c>
      <c r="C678" s="5" t="s">
        <v>1123</v>
      </c>
      <c r="D678" s="5" t="s">
        <v>1038</v>
      </c>
      <c r="E678" s="5" t="s">
        <v>2893</v>
      </c>
      <c r="F678" s="5" t="s">
        <v>2938</v>
      </c>
      <c r="G678" s="5">
        <v>3</v>
      </c>
      <c r="H678" s="5">
        <v>1</v>
      </c>
      <c r="I678" s="5" t="s">
        <v>2969</v>
      </c>
      <c r="J678" s="8">
        <f t="shared" si="22"/>
        <v>1</v>
      </c>
      <c r="K678" s="15">
        <f t="shared" si="22"/>
        <v>1</v>
      </c>
      <c r="L678" s="4" t="str">
        <f t="shared" si="23"/>
        <v/>
      </c>
      <c r="M678" s="13">
        <v>0.39235975988580613</v>
      </c>
      <c r="N678" s="5">
        <v>2019</v>
      </c>
    </row>
    <row r="679" spans="1:14" ht="12.75" customHeight="1" x14ac:dyDescent="0.25">
      <c r="A679" s="5" t="s">
        <v>2845</v>
      </c>
      <c r="B679" s="5" t="s">
        <v>1124</v>
      </c>
      <c r="C679" s="5" t="s">
        <v>1123</v>
      </c>
      <c r="D679" s="5" t="s">
        <v>1038</v>
      </c>
      <c r="E679" s="5" t="s">
        <v>2894</v>
      </c>
      <c r="F679" s="5" t="s">
        <v>2939</v>
      </c>
      <c r="G679" s="5">
        <v>3</v>
      </c>
      <c r="H679" s="5">
        <v>2</v>
      </c>
      <c r="I679" s="5" t="s">
        <v>2956</v>
      </c>
      <c r="J679" s="8">
        <f t="shared" si="22"/>
        <v>1</v>
      </c>
      <c r="K679" s="15">
        <f t="shared" si="22"/>
        <v>1</v>
      </c>
      <c r="L679" s="4" t="str">
        <f t="shared" si="23"/>
        <v/>
      </c>
      <c r="M679" s="13">
        <v>0.44405973038202978</v>
      </c>
      <c r="N679" s="5">
        <v>2019</v>
      </c>
    </row>
    <row r="680" spans="1:14" ht="12.75" customHeight="1" x14ac:dyDescent="0.25">
      <c r="A680" s="5" t="s">
        <v>2846</v>
      </c>
      <c r="B680" s="5" t="s">
        <v>1124</v>
      </c>
      <c r="C680" s="5" t="s">
        <v>1123</v>
      </c>
      <c r="D680" s="5" t="s">
        <v>1038</v>
      </c>
      <c r="E680" s="5" t="s">
        <v>2895</v>
      </c>
      <c r="F680" s="5" t="s">
        <v>2940</v>
      </c>
      <c r="G680" s="5">
        <v>3</v>
      </c>
      <c r="H680" s="5">
        <v>2</v>
      </c>
      <c r="I680" s="5" t="s">
        <v>2967</v>
      </c>
      <c r="J680" s="8">
        <f t="shared" si="22"/>
        <v>1</v>
      </c>
      <c r="K680" s="15">
        <f t="shared" si="22"/>
        <v>1</v>
      </c>
      <c r="L680" s="4" t="str">
        <f t="shared" si="23"/>
        <v/>
      </c>
      <c r="M680" s="13">
        <v>0.45192019496737895</v>
      </c>
      <c r="N680" s="5">
        <v>2019</v>
      </c>
    </row>
  </sheetData>
  <autoFilter ref="A4:AD680"/>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26"/>
  <sheetViews>
    <sheetView showGridLines="0" zoomScaleNormal="100" workbookViewId="0">
      <pane ySplit="4" topLeftCell="A173"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12" width="20.7109375" style="5" customWidth="1"/>
    <col min="13" max="13" width="20.7109375" style="4" customWidth="1"/>
    <col min="14" max="37" width="20.7109375" style="5" customWidth="1"/>
    <col min="38" max="40" width="36.42578125" style="5" customWidth="1"/>
    <col min="41" max="16384" width="9.140625" style="5"/>
  </cols>
  <sheetData>
    <row r="1" spans="1:40" s="17" customFormat="1" x14ac:dyDescent="0.25">
      <c r="A1" s="9"/>
      <c r="B1" s="9"/>
      <c r="C1" s="9"/>
      <c r="D1" s="9"/>
      <c r="E1" s="9"/>
      <c r="F1" s="9"/>
      <c r="G1" s="9"/>
      <c r="H1" s="9"/>
      <c r="I1" s="10"/>
      <c r="J1" s="9"/>
      <c r="K1" s="9"/>
      <c r="L1" s="9"/>
      <c r="M1" s="10" t="s">
        <v>1803</v>
      </c>
      <c r="N1" s="9" t="s">
        <v>1557</v>
      </c>
      <c r="O1" s="9" t="s">
        <v>2435</v>
      </c>
      <c r="P1" s="9" t="s">
        <v>2699</v>
      </c>
      <c r="Q1" s="9" t="s">
        <v>1560</v>
      </c>
      <c r="R1" s="9" t="s">
        <v>2437</v>
      </c>
      <c r="S1" s="9" t="s">
        <v>2698</v>
      </c>
      <c r="T1" s="9" t="s">
        <v>1565</v>
      </c>
      <c r="U1" s="9" t="s">
        <v>2439</v>
      </c>
      <c r="V1" s="9" t="s">
        <v>1802</v>
      </c>
      <c r="W1" s="9" t="s">
        <v>2441</v>
      </c>
      <c r="X1" s="9" t="s">
        <v>2441</v>
      </c>
      <c r="Y1" s="9" t="s">
        <v>2696</v>
      </c>
      <c r="Z1" s="9" t="s">
        <v>1567</v>
      </c>
      <c r="AA1" s="9" t="s">
        <v>2443</v>
      </c>
      <c r="AB1" s="9" t="s">
        <v>2695</v>
      </c>
      <c r="AC1" s="9" t="s">
        <v>1563</v>
      </c>
      <c r="AD1" s="9" t="s">
        <v>2445</v>
      </c>
      <c r="AE1" s="9" t="s">
        <v>2694</v>
      </c>
      <c r="AF1" s="9" t="s">
        <v>1566</v>
      </c>
      <c r="AG1" s="9" t="s">
        <v>2447</v>
      </c>
      <c r="AH1" s="9" t="s">
        <v>2693</v>
      </c>
      <c r="AI1" s="9" t="s">
        <v>1561</v>
      </c>
      <c r="AJ1" s="9" t="s">
        <v>2449</v>
      </c>
      <c r="AK1" s="9" t="s">
        <v>2692</v>
      </c>
      <c r="AL1" s="9" t="s">
        <v>1807</v>
      </c>
      <c r="AM1" s="9" t="s">
        <v>2452</v>
      </c>
      <c r="AN1" s="9" t="s">
        <v>2691</v>
      </c>
    </row>
    <row r="2" spans="1:40" s="17" customFormat="1" ht="18" x14ac:dyDescent="0.35">
      <c r="A2" s="9"/>
      <c r="B2" s="9"/>
      <c r="C2" s="9"/>
      <c r="D2" s="9"/>
      <c r="E2" s="9"/>
      <c r="F2" s="9"/>
      <c r="G2" s="9"/>
      <c r="H2" s="9"/>
      <c r="I2" s="10"/>
      <c r="J2" s="9"/>
      <c r="K2" s="9"/>
      <c r="L2" s="9"/>
      <c r="M2" s="10" t="s">
        <v>1804</v>
      </c>
      <c r="N2" s="9" t="s">
        <v>3387</v>
      </c>
      <c r="O2" s="9"/>
      <c r="P2" s="9"/>
      <c r="Q2" s="9" t="s">
        <v>1764</v>
      </c>
      <c r="R2" s="9"/>
      <c r="S2" s="9"/>
      <c r="T2" s="9" t="s">
        <v>3352</v>
      </c>
      <c r="U2" s="9"/>
      <c r="V2" s="9" t="s">
        <v>3353</v>
      </c>
      <c r="W2" s="9"/>
      <c r="X2" s="9"/>
      <c r="Y2" s="9"/>
      <c r="Z2" s="9" t="s">
        <v>3354</v>
      </c>
      <c r="AA2" s="9"/>
      <c r="AB2" s="9"/>
      <c r="AC2" s="9" t="s">
        <v>3355</v>
      </c>
      <c r="AD2" s="9"/>
      <c r="AE2" s="9"/>
      <c r="AF2" s="9" t="s">
        <v>3356</v>
      </c>
      <c r="AG2" s="9"/>
      <c r="AH2" s="9"/>
      <c r="AI2" s="9" t="s">
        <v>1765</v>
      </c>
      <c r="AJ2" s="9"/>
      <c r="AK2" s="9"/>
      <c r="AL2" s="9"/>
      <c r="AM2" s="9"/>
      <c r="AN2" s="9"/>
    </row>
    <row r="3" spans="1:40" s="17" customFormat="1" ht="17.25" x14ac:dyDescent="0.25">
      <c r="A3" s="9"/>
      <c r="B3" s="9"/>
      <c r="C3" s="9"/>
      <c r="D3" s="9"/>
      <c r="E3" s="9"/>
      <c r="F3" s="9"/>
      <c r="G3" s="9"/>
      <c r="H3" s="9"/>
      <c r="I3" s="10"/>
      <c r="J3" s="9"/>
      <c r="K3" s="9"/>
      <c r="L3" s="9"/>
      <c r="M3" s="10" t="s">
        <v>1805</v>
      </c>
      <c r="N3" s="9" t="s">
        <v>3400</v>
      </c>
      <c r="O3" s="9" t="s">
        <v>1558</v>
      </c>
      <c r="P3" s="9"/>
      <c r="Q3" s="9" t="s">
        <v>3401</v>
      </c>
      <c r="R3" s="9" t="s">
        <v>1558</v>
      </c>
      <c r="S3" s="9"/>
      <c r="T3" s="9" t="s">
        <v>3402</v>
      </c>
      <c r="U3" s="9" t="s">
        <v>1558</v>
      </c>
      <c r="V3" s="9" t="s">
        <v>3403</v>
      </c>
      <c r="W3" s="9" t="s">
        <v>1558</v>
      </c>
      <c r="X3" s="9" t="s">
        <v>1558</v>
      </c>
      <c r="Y3" s="9"/>
      <c r="Z3" s="9" t="s">
        <v>3404</v>
      </c>
      <c r="AA3" s="9" t="s">
        <v>1558</v>
      </c>
      <c r="AB3" s="9"/>
      <c r="AC3" s="9" t="s">
        <v>3404</v>
      </c>
      <c r="AD3" s="9" t="s">
        <v>1558</v>
      </c>
      <c r="AE3" s="9"/>
      <c r="AF3" s="9" t="s">
        <v>3404</v>
      </c>
      <c r="AG3" s="9" t="s">
        <v>1558</v>
      </c>
      <c r="AH3" s="9"/>
      <c r="AI3" s="9" t="s">
        <v>3405</v>
      </c>
      <c r="AJ3" s="9" t="s">
        <v>1558</v>
      </c>
      <c r="AK3" s="9"/>
      <c r="AL3" s="9" t="s">
        <v>3402</v>
      </c>
      <c r="AM3" s="9" t="s">
        <v>1558</v>
      </c>
      <c r="AN3" s="9"/>
    </row>
    <row r="4" spans="1:40" s="19" customFormat="1" ht="45" x14ac:dyDescent="0.25">
      <c r="A4" s="28" t="s">
        <v>1537</v>
      </c>
      <c r="B4" s="28" t="s">
        <v>0</v>
      </c>
      <c r="C4" s="28" t="s">
        <v>1514</v>
      </c>
      <c r="D4" s="28" t="s">
        <v>1556</v>
      </c>
      <c r="E4" s="28" t="s">
        <v>1555</v>
      </c>
      <c r="F4" s="28" t="s">
        <v>1568</v>
      </c>
      <c r="G4" s="28" t="s">
        <v>1789</v>
      </c>
      <c r="H4" s="28" t="s">
        <v>30</v>
      </c>
      <c r="I4" s="28" t="s">
        <v>1766</v>
      </c>
      <c r="J4" s="33" t="s">
        <v>3228</v>
      </c>
      <c r="K4" s="33" t="s">
        <v>2970</v>
      </c>
      <c r="L4" s="33" t="s">
        <v>2677</v>
      </c>
      <c r="M4" s="33" t="s">
        <v>2995</v>
      </c>
      <c r="N4" s="29" t="s">
        <v>1515</v>
      </c>
      <c r="O4" s="30" t="s">
        <v>2434</v>
      </c>
      <c r="P4" s="30" t="s">
        <v>2682</v>
      </c>
      <c r="Q4" s="29" t="s">
        <v>1559</v>
      </c>
      <c r="R4" s="30" t="s">
        <v>2436</v>
      </c>
      <c r="S4" s="30" t="s">
        <v>2683</v>
      </c>
      <c r="T4" s="29" t="s">
        <v>1564</v>
      </c>
      <c r="U4" s="30" t="s">
        <v>2438</v>
      </c>
      <c r="V4" s="30" t="s">
        <v>2684</v>
      </c>
      <c r="W4" s="29" t="s">
        <v>1801</v>
      </c>
      <c r="X4" s="30" t="s">
        <v>2440</v>
      </c>
      <c r="Y4" s="30" t="s">
        <v>2685</v>
      </c>
      <c r="Z4" s="29" t="s">
        <v>29</v>
      </c>
      <c r="AA4" s="30" t="s">
        <v>2442</v>
      </c>
      <c r="AB4" s="30" t="s">
        <v>2686</v>
      </c>
      <c r="AC4" s="29" t="s">
        <v>1562</v>
      </c>
      <c r="AD4" s="30" t="s">
        <v>2444</v>
      </c>
      <c r="AE4" s="30" t="s">
        <v>2687</v>
      </c>
      <c r="AF4" s="29" t="s">
        <v>28</v>
      </c>
      <c r="AG4" s="30" t="s">
        <v>2446</v>
      </c>
      <c r="AH4" s="30" t="s">
        <v>2688</v>
      </c>
      <c r="AI4" s="29" t="s">
        <v>1344</v>
      </c>
      <c r="AJ4" s="30" t="s">
        <v>2448</v>
      </c>
      <c r="AK4" s="30" t="s">
        <v>2689</v>
      </c>
      <c r="AL4" s="31" t="s">
        <v>2450</v>
      </c>
      <c r="AM4" s="32" t="s">
        <v>2451</v>
      </c>
      <c r="AN4" s="32" t="s">
        <v>2690</v>
      </c>
    </row>
    <row r="5" spans="1:40" ht="12.75" customHeight="1" x14ac:dyDescent="0.25">
      <c r="A5" s="5" t="s">
        <v>1538</v>
      </c>
      <c r="B5" s="5" t="s">
        <v>13</v>
      </c>
      <c r="C5" s="5" t="s">
        <v>851</v>
      </c>
      <c r="D5" s="5" t="s">
        <v>620</v>
      </c>
      <c r="E5" s="4" t="s">
        <v>16</v>
      </c>
      <c r="F5" s="4" t="s">
        <v>850</v>
      </c>
      <c r="G5" s="5">
        <v>1</v>
      </c>
      <c r="H5" s="5">
        <v>1</v>
      </c>
      <c r="I5" s="5" t="s">
        <v>3078</v>
      </c>
      <c r="J5" s="5">
        <f t="shared" ref="J5:J36" si="0">COUNTIF(E:E,E5)</f>
        <v>5</v>
      </c>
      <c r="K5" s="5">
        <f t="shared" ref="K5:K36" si="1">COUNTIF(F:F,F5)</f>
        <v>5</v>
      </c>
      <c r="L5" s="4" t="str">
        <f>IF(OR(J5&gt;1,K5&gt;1),"Y","")</f>
        <v>Y</v>
      </c>
      <c r="M5" s="4" t="s">
        <v>2679</v>
      </c>
      <c r="N5" s="13">
        <v>0.7</v>
      </c>
      <c r="O5" s="5">
        <v>2019</v>
      </c>
      <c r="P5" s="5" t="s">
        <v>1538</v>
      </c>
      <c r="Q5" s="12">
        <v>65.25</v>
      </c>
      <c r="R5" s="5">
        <v>2019</v>
      </c>
      <c r="S5" s="5" t="s">
        <v>1538</v>
      </c>
      <c r="T5" s="12">
        <v>9.6</v>
      </c>
      <c r="U5" s="5">
        <v>2019</v>
      </c>
      <c r="V5" s="5" t="s">
        <v>1538</v>
      </c>
      <c r="W5" s="12">
        <v>60.104166666666671</v>
      </c>
      <c r="X5" s="5">
        <v>2019</v>
      </c>
      <c r="Y5" s="5" t="s">
        <v>1538</v>
      </c>
      <c r="Z5" s="12"/>
      <c r="AC5" s="12"/>
      <c r="AF5" s="12">
        <v>0</v>
      </c>
      <c r="AG5" s="5">
        <v>2019</v>
      </c>
      <c r="AH5" s="5" t="s">
        <v>1538</v>
      </c>
      <c r="AI5" s="14">
        <v>0</v>
      </c>
      <c r="AJ5" s="5">
        <v>2019</v>
      </c>
      <c r="AK5" s="5" t="s">
        <v>1538</v>
      </c>
      <c r="AL5" s="14">
        <v>14.66</v>
      </c>
      <c r="AM5" s="5">
        <v>2019</v>
      </c>
      <c r="AN5" s="5" t="s">
        <v>1538</v>
      </c>
    </row>
    <row r="6" spans="1:40" ht="12.75" customHeight="1" x14ac:dyDescent="0.25">
      <c r="A6" s="5" t="s">
        <v>1539</v>
      </c>
      <c r="B6" s="5" t="s">
        <v>20</v>
      </c>
      <c r="C6" s="5" t="s">
        <v>1570</v>
      </c>
      <c r="D6" s="5" t="s">
        <v>35</v>
      </c>
      <c r="E6" s="4" t="s">
        <v>3344</v>
      </c>
      <c r="F6" s="4" t="s">
        <v>1570</v>
      </c>
      <c r="G6" s="5">
        <v>0</v>
      </c>
      <c r="H6" s="5">
        <v>2</v>
      </c>
      <c r="I6" s="4" t="s">
        <v>1792</v>
      </c>
      <c r="J6" s="5">
        <f t="shared" si="0"/>
        <v>1</v>
      </c>
      <c r="K6" s="5">
        <f t="shared" si="1"/>
        <v>1</v>
      </c>
      <c r="L6" s="4"/>
      <c r="N6" s="13">
        <v>2.34</v>
      </c>
      <c r="O6" s="5">
        <v>2019</v>
      </c>
      <c r="P6" s="5" t="s">
        <v>1539</v>
      </c>
      <c r="Q6" s="12">
        <v>97.77</v>
      </c>
      <c r="R6" s="5">
        <v>2019</v>
      </c>
      <c r="S6" s="5" t="s">
        <v>1539</v>
      </c>
      <c r="T6" s="12">
        <v>11.9</v>
      </c>
      <c r="U6" s="5">
        <v>2019</v>
      </c>
      <c r="V6" s="5" t="s">
        <v>1539</v>
      </c>
      <c r="W6" s="12">
        <v>45.462184873949582</v>
      </c>
      <c r="X6" s="5">
        <v>2019</v>
      </c>
      <c r="Y6" s="5" t="s">
        <v>1539</v>
      </c>
      <c r="Z6" s="12"/>
      <c r="AC6" s="12"/>
      <c r="AF6" s="12">
        <v>0</v>
      </c>
      <c r="AG6" s="5">
        <v>2019</v>
      </c>
      <c r="AH6" s="5" t="s">
        <v>1539</v>
      </c>
      <c r="AI6" s="14">
        <v>100</v>
      </c>
      <c r="AJ6" s="5">
        <v>2019</v>
      </c>
      <c r="AK6" s="5" t="s">
        <v>1539</v>
      </c>
      <c r="AL6" s="14">
        <v>97.77</v>
      </c>
      <c r="AM6" s="5">
        <v>2019</v>
      </c>
      <c r="AN6" s="5" t="s">
        <v>1539</v>
      </c>
    </row>
    <row r="7" spans="1:40" ht="12.75" customHeight="1" x14ac:dyDescent="0.25">
      <c r="A7" s="5" t="s">
        <v>1540</v>
      </c>
      <c r="B7" s="5" t="s">
        <v>13</v>
      </c>
      <c r="C7" s="5" t="s">
        <v>851</v>
      </c>
      <c r="D7" s="5" t="s">
        <v>620</v>
      </c>
      <c r="E7" s="4" t="s">
        <v>14</v>
      </c>
      <c r="F7" s="4" t="s">
        <v>1776</v>
      </c>
      <c r="G7" s="5">
        <v>1</v>
      </c>
      <c r="H7" s="5">
        <v>2</v>
      </c>
      <c r="I7" s="5" t="s">
        <v>1793</v>
      </c>
      <c r="J7" s="5">
        <f t="shared" si="0"/>
        <v>1</v>
      </c>
      <c r="K7" s="5">
        <f t="shared" si="1"/>
        <v>1</v>
      </c>
      <c r="L7" s="4" t="str">
        <f t="shared" ref="L7:L70" si="2">IF(OR(J7&gt;1,K7&gt;1),"Y","")</f>
        <v/>
      </c>
      <c r="N7" s="13">
        <v>0.53</v>
      </c>
      <c r="O7" s="5">
        <v>2020</v>
      </c>
      <c r="P7" s="5" t="s">
        <v>1540</v>
      </c>
      <c r="Q7" s="12">
        <v>51.68</v>
      </c>
      <c r="R7" s="5">
        <v>2020</v>
      </c>
      <c r="S7" s="5" t="s">
        <v>1540</v>
      </c>
      <c r="T7" s="12">
        <v>6.77</v>
      </c>
      <c r="U7" s="5">
        <v>2020</v>
      </c>
      <c r="V7" s="5" t="s">
        <v>1540</v>
      </c>
      <c r="W7" s="12">
        <v>39.438700147710485</v>
      </c>
      <c r="X7" s="5">
        <v>2020</v>
      </c>
      <c r="Y7" s="5" t="s">
        <v>1540</v>
      </c>
      <c r="Z7" s="12"/>
      <c r="AC7" s="12"/>
      <c r="AF7" s="12">
        <v>0</v>
      </c>
      <c r="AG7" s="5">
        <v>2020</v>
      </c>
      <c r="AH7" s="5" t="s">
        <v>1540</v>
      </c>
      <c r="AI7" s="14">
        <v>0</v>
      </c>
      <c r="AJ7" s="5">
        <v>2020</v>
      </c>
      <c r="AK7" s="5" t="s">
        <v>1540</v>
      </c>
      <c r="AL7" s="14">
        <v>3</v>
      </c>
      <c r="AM7" s="5">
        <v>2020</v>
      </c>
      <c r="AN7" s="5" t="s">
        <v>1540</v>
      </c>
    </row>
    <row r="8" spans="1:40" ht="12.75" customHeight="1" x14ac:dyDescent="0.25">
      <c r="A8" s="5" t="s">
        <v>1541</v>
      </c>
      <c r="B8" s="5" t="s">
        <v>13</v>
      </c>
      <c r="C8" s="5" t="s">
        <v>851</v>
      </c>
      <c r="D8" s="5" t="s">
        <v>620</v>
      </c>
      <c r="E8" s="4" t="s">
        <v>15</v>
      </c>
      <c r="F8" s="4" t="s">
        <v>1777</v>
      </c>
      <c r="G8" s="5">
        <v>1</v>
      </c>
      <c r="H8" s="5">
        <v>1</v>
      </c>
      <c r="I8" s="5" t="s">
        <v>3078</v>
      </c>
      <c r="J8" s="5">
        <f t="shared" si="0"/>
        <v>1</v>
      </c>
      <c r="K8" s="5">
        <f t="shared" si="1"/>
        <v>1</v>
      </c>
      <c r="L8" s="4" t="str">
        <f t="shared" si="2"/>
        <v/>
      </c>
      <c r="N8" s="13">
        <v>0.59</v>
      </c>
      <c r="O8" s="5">
        <v>2020</v>
      </c>
      <c r="P8" s="5" t="s">
        <v>1541</v>
      </c>
      <c r="Q8" s="12">
        <v>56.4</v>
      </c>
      <c r="R8" s="5">
        <v>2020</v>
      </c>
      <c r="S8" s="5" t="s">
        <v>1541</v>
      </c>
      <c r="T8" s="12">
        <v>8.4699999999999989</v>
      </c>
      <c r="U8" s="5">
        <v>2020</v>
      </c>
      <c r="V8" s="5" t="s">
        <v>1541</v>
      </c>
      <c r="W8" s="12">
        <v>48.406139315230227</v>
      </c>
      <c r="X8" s="5">
        <v>2020</v>
      </c>
      <c r="Y8" s="5" t="s">
        <v>1541</v>
      </c>
      <c r="Z8" s="12"/>
      <c r="AC8" s="12"/>
      <c r="AF8" s="12">
        <v>0</v>
      </c>
      <c r="AG8" s="5">
        <v>2020</v>
      </c>
      <c r="AH8" s="5" t="s">
        <v>1541</v>
      </c>
      <c r="AI8" s="14">
        <v>0</v>
      </c>
      <c r="AJ8" s="5">
        <v>2020</v>
      </c>
      <c r="AK8" s="5" t="s">
        <v>1541</v>
      </c>
      <c r="AL8" s="14">
        <v>5.15</v>
      </c>
      <c r="AM8" s="5">
        <v>2020</v>
      </c>
      <c r="AN8" s="5" t="s">
        <v>1541</v>
      </c>
    </row>
    <row r="9" spans="1:40" ht="12.75" customHeight="1" x14ac:dyDescent="0.25">
      <c r="A9" s="5" t="s">
        <v>1542</v>
      </c>
      <c r="B9" s="5" t="s">
        <v>25</v>
      </c>
      <c r="C9" s="5" t="s">
        <v>624</v>
      </c>
      <c r="D9" s="4" t="s">
        <v>620</v>
      </c>
      <c r="E9" s="4" t="s">
        <v>26</v>
      </c>
      <c r="F9" s="4" t="s">
        <v>1778</v>
      </c>
      <c r="G9" s="5">
        <v>3</v>
      </c>
      <c r="H9" s="5">
        <v>3</v>
      </c>
      <c r="I9" s="5" t="s">
        <v>1794</v>
      </c>
      <c r="J9" s="5">
        <f t="shared" si="0"/>
        <v>1</v>
      </c>
      <c r="K9" s="5">
        <f t="shared" si="1"/>
        <v>1</v>
      </c>
      <c r="L9" s="4" t="str">
        <f t="shared" si="2"/>
        <v/>
      </c>
      <c r="N9" s="13">
        <v>0.6</v>
      </c>
      <c r="O9" s="5">
        <v>2021</v>
      </c>
      <c r="P9" s="5" t="s">
        <v>1542</v>
      </c>
      <c r="Q9" s="12">
        <v>62.89</v>
      </c>
      <c r="R9" s="5">
        <v>2021</v>
      </c>
      <c r="S9" s="5" t="s">
        <v>1542</v>
      </c>
      <c r="T9" s="12">
        <v>4.9800000000000004</v>
      </c>
      <c r="U9" s="5">
        <v>2021</v>
      </c>
      <c r="V9" s="5" t="s">
        <v>1542</v>
      </c>
      <c r="W9" s="12">
        <v>29.718875502008029</v>
      </c>
      <c r="X9" s="5">
        <v>2021</v>
      </c>
      <c r="Y9" s="5" t="s">
        <v>1542</v>
      </c>
      <c r="Z9" s="12"/>
      <c r="AC9" s="12"/>
      <c r="AF9" s="12">
        <v>0</v>
      </c>
      <c r="AG9" s="5">
        <v>2021</v>
      </c>
      <c r="AH9" s="5" t="s">
        <v>1542</v>
      </c>
      <c r="AI9" s="14">
        <v>0</v>
      </c>
      <c r="AJ9" s="5">
        <v>2021</v>
      </c>
      <c r="AK9" s="5" t="s">
        <v>1542</v>
      </c>
      <c r="AL9" s="14">
        <v>0.26</v>
      </c>
      <c r="AM9" s="5">
        <v>2021</v>
      </c>
      <c r="AN9" s="5" t="s">
        <v>1542</v>
      </c>
    </row>
    <row r="10" spans="1:40" ht="12.75" customHeight="1" x14ac:dyDescent="0.25">
      <c r="A10" s="5" t="s">
        <v>1543</v>
      </c>
      <c r="B10" s="5" t="s">
        <v>27</v>
      </c>
      <c r="C10" s="5" t="s">
        <v>654</v>
      </c>
      <c r="D10" s="4" t="s">
        <v>620</v>
      </c>
      <c r="E10" s="4" t="s">
        <v>3345</v>
      </c>
      <c r="F10" s="4" t="s">
        <v>2726</v>
      </c>
      <c r="G10" s="5">
        <v>2</v>
      </c>
      <c r="H10" s="5">
        <v>1</v>
      </c>
      <c r="I10" s="4" t="s">
        <v>2727</v>
      </c>
      <c r="J10" s="5">
        <f t="shared" si="0"/>
        <v>1</v>
      </c>
      <c r="K10" s="5">
        <f t="shared" si="1"/>
        <v>1</v>
      </c>
      <c r="L10" s="4"/>
      <c r="N10" s="13">
        <v>1.2</v>
      </c>
      <c r="O10" s="5">
        <v>2021</v>
      </c>
      <c r="P10" s="5" t="s">
        <v>1543</v>
      </c>
      <c r="Q10" s="12">
        <v>58.15</v>
      </c>
      <c r="R10" s="5">
        <v>2021</v>
      </c>
      <c r="S10" s="5" t="s">
        <v>1543</v>
      </c>
      <c r="T10" s="12">
        <v>18.899999999999999</v>
      </c>
      <c r="U10" s="5">
        <v>2021</v>
      </c>
      <c r="V10" s="5" t="s">
        <v>1543</v>
      </c>
      <c r="W10" s="12">
        <v>48.201058201058203</v>
      </c>
      <c r="X10" s="5">
        <v>2021</v>
      </c>
      <c r="Y10" s="5" t="s">
        <v>1543</v>
      </c>
      <c r="Z10" s="12"/>
      <c r="AC10" s="12"/>
      <c r="AF10" s="12">
        <v>0</v>
      </c>
      <c r="AG10" s="5">
        <v>2021</v>
      </c>
      <c r="AH10" s="5" t="s">
        <v>1543</v>
      </c>
      <c r="AI10" s="14">
        <v>0</v>
      </c>
      <c r="AJ10" s="5">
        <v>2021</v>
      </c>
      <c r="AK10" s="5" t="s">
        <v>1543</v>
      </c>
      <c r="AL10" s="14">
        <v>0.05</v>
      </c>
      <c r="AM10" s="5">
        <v>2021</v>
      </c>
      <c r="AN10" s="5" t="s">
        <v>1543</v>
      </c>
    </row>
    <row r="11" spans="1:40" ht="12.75" customHeight="1" x14ac:dyDescent="0.25">
      <c r="A11" s="5" t="s">
        <v>1544</v>
      </c>
      <c r="B11" s="5" t="s">
        <v>27</v>
      </c>
      <c r="C11" s="5" t="s">
        <v>654</v>
      </c>
      <c r="D11" s="4" t="s">
        <v>620</v>
      </c>
      <c r="E11" s="4" t="s">
        <v>3346</v>
      </c>
      <c r="F11" s="4" t="s">
        <v>1779</v>
      </c>
      <c r="G11" s="5">
        <v>1</v>
      </c>
      <c r="H11" s="5">
        <v>2</v>
      </c>
      <c r="I11" s="4" t="s">
        <v>1795</v>
      </c>
      <c r="J11" s="5">
        <f t="shared" si="0"/>
        <v>1</v>
      </c>
      <c r="K11" s="5">
        <f t="shared" si="1"/>
        <v>1</v>
      </c>
      <c r="L11" s="4"/>
      <c r="N11" s="13">
        <v>1.75</v>
      </c>
      <c r="O11" s="5">
        <v>2021</v>
      </c>
      <c r="P11" s="5" t="s">
        <v>1544</v>
      </c>
      <c r="Q11" s="12">
        <v>89.59</v>
      </c>
      <c r="R11" s="5">
        <v>2021</v>
      </c>
      <c r="S11" s="5" t="s">
        <v>1544</v>
      </c>
      <c r="T11" s="12">
        <v>22.65</v>
      </c>
      <c r="U11" s="5">
        <v>2021</v>
      </c>
      <c r="V11" s="5" t="s">
        <v>1544</v>
      </c>
      <c r="W11" s="12">
        <v>35.894039735099341</v>
      </c>
      <c r="X11" s="5">
        <v>2021</v>
      </c>
      <c r="Y11" s="5" t="s">
        <v>1544</v>
      </c>
      <c r="Z11" s="12"/>
      <c r="AC11" s="12"/>
      <c r="AF11" s="12">
        <v>0</v>
      </c>
      <c r="AG11" s="5">
        <v>2021</v>
      </c>
      <c r="AH11" s="5" t="s">
        <v>1544</v>
      </c>
      <c r="AI11" s="14">
        <v>0</v>
      </c>
      <c r="AJ11" s="5">
        <v>2021</v>
      </c>
      <c r="AK11" s="5" t="s">
        <v>1544</v>
      </c>
      <c r="AL11" s="14">
        <v>0</v>
      </c>
      <c r="AM11" s="5">
        <v>2021</v>
      </c>
      <c r="AN11" s="5" t="s">
        <v>1544</v>
      </c>
    </row>
    <row r="12" spans="1:40" ht="12.75" customHeight="1" x14ac:dyDescent="0.25">
      <c r="A12" s="5" t="s">
        <v>1545</v>
      </c>
      <c r="B12" s="5" t="s">
        <v>7</v>
      </c>
      <c r="C12" s="5" t="s">
        <v>410</v>
      </c>
      <c r="D12" s="4" t="s">
        <v>360</v>
      </c>
      <c r="E12" s="4" t="s">
        <v>8</v>
      </c>
      <c r="F12" s="4" t="s">
        <v>1780</v>
      </c>
      <c r="G12" s="5">
        <v>2</v>
      </c>
      <c r="H12" s="5">
        <v>1</v>
      </c>
      <c r="I12" s="5" t="s">
        <v>3079</v>
      </c>
      <c r="J12" s="5">
        <f t="shared" si="0"/>
        <v>1</v>
      </c>
      <c r="K12" s="5">
        <f t="shared" si="1"/>
        <v>1</v>
      </c>
      <c r="L12" s="4" t="str">
        <f t="shared" si="2"/>
        <v/>
      </c>
      <c r="N12" s="13">
        <v>0.69</v>
      </c>
      <c r="O12" s="5">
        <v>2021</v>
      </c>
      <c r="P12" s="5" t="s">
        <v>1545</v>
      </c>
      <c r="Q12" s="12">
        <v>7.02</v>
      </c>
      <c r="R12" s="5">
        <v>2021</v>
      </c>
      <c r="S12" s="5" t="s">
        <v>1545</v>
      </c>
      <c r="T12" s="12">
        <v>6.37</v>
      </c>
      <c r="U12" s="5">
        <v>2021</v>
      </c>
      <c r="V12" s="5" t="s">
        <v>1545</v>
      </c>
      <c r="W12" s="12">
        <v>37.833594976452126</v>
      </c>
      <c r="X12" s="5">
        <v>2021</v>
      </c>
      <c r="Y12" s="5" t="s">
        <v>1545</v>
      </c>
      <c r="Z12" s="12"/>
      <c r="AC12" s="12"/>
      <c r="AF12" s="12">
        <v>0</v>
      </c>
      <c r="AG12" s="5">
        <v>2021</v>
      </c>
      <c r="AH12" s="5" t="s">
        <v>1545</v>
      </c>
      <c r="AI12" s="14">
        <v>0</v>
      </c>
      <c r="AJ12" s="5">
        <v>2021</v>
      </c>
      <c r="AK12" s="5" t="s">
        <v>1545</v>
      </c>
      <c r="AL12" s="14">
        <v>0.1</v>
      </c>
      <c r="AM12" s="5">
        <v>2021</v>
      </c>
      <c r="AN12" s="5" t="s">
        <v>1545</v>
      </c>
    </row>
    <row r="13" spans="1:40" ht="12.75" customHeight="1" x14ac:dyDescent="0.25">
      <c r="A13" s="5" t="s">
        <v>1546</v>
      </c>
      <c r="B13" s="5" t="s">
        <v>1</v>
      </c>
      <c r="C13" s="5" t="s">
        <v>1150</v>
      </c>
      <c r="D13" s="5" t="s">
        <v>1038</v>
      </c>
      <c r="E13" s="4" t="s">
        <v>3056</v>
      </c>
      <c r="F13" s="5" t="s">
        <v>3063</v>
      </c>
      <c r="G13" s="5">
        <v>2</v>
      </c>
      <c r="H13" s="5">
        <v>2</v>
      </c>
      <c r="I13" s="5" t="s">
        <v>3080</v>
      </c>
      <c r="J13" s="5">
        <f t="shared" si="0"/>
        <v>1</v>
      </c>
      <c r="K13" s="5">
        <f t="shared" si="1"/>
        <v>1</v>
      </c>
      <c r="L13" s="4" t="s">
        <v>2678</v>
      </c>
      <c r="M13" s="4" t="s">
        <v>2680</v>
      </c>
      <c r="N13" s="13">
        <v>1.04</v>
      </c>
      <c r="O13" s="5">
        <v>2021</v>
      </c>
      <c r="P13" s="5" t="s">
        <v>1546</v>
      </c>
      <c r="Q13" s="12">
        <v>82.78</v>
      </c>
      <c r="R13" s="5">
        <v>2021</v>
      </c>
      <c r="S13" s="5" t="s">
        <v>1546</v>
      </c>
      <c r="T13" s="12">
        <v>12.85</v>
      </c>
      <c r="U13" s="5">
        <v>2021</v>
      </c>
      <c r="V13" s="5" t="s">
        <v>1546</v>
      </c>
      <c r="W13" s="12">
        <v>45.836575875486382</v>
      </c>
      <c r="X13" s="5">
        <v>2021</v>
      </c>
      <c r="Y13" s="5" t="s">
        <v>1546</v>
      </c>
      <c r="Z13" s="12"/>
      <c r="AC13" s="12"/>
      <c r="AF13" s="12">
        <v>0</v>
      </c>
      <c r="AG13" s="5">
        <v>2021</v>
      </c>
      <c r="AH13" s="5" t="s">
        <v>1546</v>
      </c>
      <c r="AI13" s="14">
        <v>6.6677339310013615</v>
      </c>
      <c r="AJ13" s="5">
        <v>2021</v>
      </c>
      <c r="AK13" s="5" t="s">
        <v>1546</v>
      </c>
      <c r="AL13" s="14">
        <v>5.63</v>
      </c>
      <c r="AM13" s="5">
        <v>2021</v>
      </c>
      <c r="AN13" s="5" t="s">
        <v>1546</v>
      </c>
    </row>
    <row r="14" spans="1:40" ht="12.75" customHeight="1" x14ac:dyDescent="0.25">
      <c r="A14" s="5" t="s">
        <v>1547</v>
      </c>
      <c r="B14" s="5" t="s">
        <v>17</v>
      </c>
      <c r="C14" s="5" t="s">
        <v>414</v>
      </c>
      <c r="D14" s="5" t="s">
        <v>360</v>
      </c>
      <c r="E14" s="4" t="s">
        <v>18</v>
      </c>
      <c r="F14" s="4" t="s">
        <v>2996</v>
      </c>
      <c r="G14" s="5" t="s">
        <v>1791</v>
      </c>
      <c r="H14" s="5">
        <v>2</v>
      </c>
      <c r="I14" s="5" t="s">
        <v>1796</v>
      </c>
      <c r="J14" s="5">
        <f t="shared" si="0"/>
        <v>2</v>
      </c>
      <c r="K14" s="5">
        <f t="shared" si="1"/>
        <v>1</v>
      </c>
      <c r="L14" s="4" t="str">
        <f t="shared" si="2"/>
        <v>Y</v>
      </c>
      <c r="M14" s="4" t="s">
        <v>2680</v>
      </c>
      <c r="N14" s="13">
        <v>0.44</v>
      </c>
      <c r="O14" s="5">
        <v>2021</v>
      </c>
      <c r="P14" s="5" t="s">
        <v>1547</v>
      </c>
      <c r="Q14" s="12">
        <v>98.19</v>
      </c>
      <c r="R14" s="5">
        <v>2021</v>
      </c>
      <c r="S14" s="5" t="s">
        <v>1547</v>
      </c>
      <c r="T14" s="12">
        <v>8.1900000000000013</v>
      </c>
      <c r="U14" s="5">
        <v>2021</v>
      </c>
      <c r="V14" s="5" t="s">
        <v>1547</v>
      </c>
      <c r="W14" s="12">
        <v>49.206349206349202</v>
      </c>
      <c r="X14" s="5">
        <v>2021</v>
      </c>
      <c r="Y14" s="5" t="s">
        <v>1547</v>
      </c>
      <c r="Z14" s="12"/>
      <c r="AC14" s="12"/>
      <c r="AF14" s="12">
        <v>20.798309419671511</v>
      </c>
      <c r="AG14" s="5">
        <v>2021</v>
      </c>
      <c r="AH14" s="5" t="s">
        <v>1547</v>
      </c>
      <c r="AI14" s="14">
        <v>0</v>
      </c>
      <c r="AJ14" s="5">
        <v>2021</v>
      </c>
      <c r="AK14" s="5" t="s">
        <v>1547</v>
      </c>
      <c r="AL14" s="14">
        <v>23.14</v>
      </c>
      <c r="AM14" s="5">
        <v>2021</v>
      </c>
      <c r="AN14" s="5" t="s">
        <v>1547</v>
      </c>
    </row>
    <row r="15" spans="1:40" ht="12.75" customHeight="1" x14ac:dyDescent="0.25">
      <c r="A15" s="5" t="s">
        <v>1548</v>
      </c>
      <c r="B15" s="5" t="s">
        <v>17</v>
      </c>
      <c r="C15" s="5" t="s">
        <v>414</v>
      </c>
      <c r="D15" s="5" t="s">
        <v>360</v>
      </c>
      <c r="E15" s="4" t="s">
        <v>19</v>
      </c>
      <c r="F15" s="4" t="s">
        <v>1781</v>
      </c>
      <c r="G15" s="5" t="s">
        <v>1790</v>
      </c>
      <c r="H15" s="5">
        <v>2</v>
      </c>
      <c r="I15" s="5" t="s">
        <v>1797</v>
      </c>
      <c r="J15" s="5">
        <f t="shared" si="0"/>
        <v>1</v>
      </c>
      <c r="K15" s="5">
        <f t="shared" si="1"/>
        <v>1</v>
      </c>
      <c r="L15" s="4" t="str">
        <f t="shared" si="2"/>
        <v/>
      </c>
      <c r="N15" s="13">
        <v>0.56000000000000005</v>
      </c>
      <c r="O15" s="5">
        <v>2021</v>
      </c>
      <c r="P15" s="5" t="s">
        <v>1548</v>
      </c>
      <c r="Q15" s="12">
        <v>85.53</v>
      </c>
      <c r="R15" s="5">
        <v>2021</v>
      </c>
      <c r="S15" s="5" t="s">
        <v>1548</v>
      </c>
      <c r="T15" s="12">
        <v>11.690000000000001</v>
      </c>
      <c r="U15" s="5">
        <v>2021</v>
      </c>
      <c r="V15" s="5" t="s">
        <v>1548</v>
      </c>
      <c r="W15" s="12">
        <v>55.603079555175363</v>
      </c>
      <c r="X15" s="5">
        <v>2021</v>
      </c>
      <c r="Y15" s="5" t="s">
        <v>1548</v>
      </c>
      <c r="Z15" s="12"/>
      <c r="AC15" s="12"/>
      <c r="AF15" s="12">
        <v>0</v>
      </c>
      <c r="AG15" s="5">
        <v>2021</v>
      </c>
      <c r="AH15" s="5" t="s">
        <v>1548</v>
      </c>
      <c r="AI15" s="14">
        <v>0</v>
      </c>
      <c r="AJ15" s="5">
        <v>2021</v>
      </c>
      <c r="AK15" s="5" t="s">
        <v>1548</v>
      </c>
      <c r="AL15" s="14">
        <v>0.37</v>
      </c>
      <c r="AM15" s="5">
        <v>2021</v>
      </c>
      <c r="AN15" s="5" t="s">
        <v>1548</v>
      </c>
    </row>
    <row r="16" spans="1:40" ht="12.75" customHeight="1" x14ac:dyDescent="0.25">
      <c r="A16" s="5" t="s">
        <v>1549</v>
      </c>
      <c r="B16" s="5" t="s">
        <v>23</v>
      </c>
      <c r="C16" s="5" t="s">
        <v>708</v>
      </c>
      <c r="D16" s="5" t="s">
        <v>620</v>
      </c>
      <c r="E16" s="4" t="s">
        <v>24</v>
      </c>
      <c r="F16" s="4" t="s">
        <v>1782</v>
      </c>
      <c r="G16" s="5">
        <v>3</v>
      </c>
      <c r="H16" s="5">
        <v>2</v>
      </c>
      <c r="I16" s="5" t="s">
        <v>1798</v>
      </c>
      <c r="J16" s="5">
        <f t="shared" si="0"/>
        <v>1</v>
      </c>
      <c r="K16" s="5">
        <f t="shared" si="1"/>
        <v>1</v>
      </c>
      <c r="L16" s="4" t="str">
        <f t="shared" si="2"/>
        <v/>
      </c>
      <c r="N16" s="13">
        <v>0.67</v>
      </c>
      <c r="O16" s="5">
        <v>2021</v>
      </c>
      <c r="P16" s="5" t="s">
        <v>1549</v>
      </c>
      <c r="Q16" s="12">
        <v>89.83</v>
      </c>
      <c r="R16" s="5">
        <v>2021</v>
      </c>
      <c r="S16" s="5" t="s">
        <v>1549</v>
      </c>
      <c r="T16" s="12">
        <v>9.24</v>
      </c>
      <c r="U16" s="5">
        <v>2021</v>
      </c>
      <c r="V16" s="5" t="s">
        <v>1549</v>
      </c>
      <c r="W16" s="12">
        <v>26.948051948051948</v>
      </c>
      <c r="X16" s="5">
        <v>2021</v>
      </c>
      <c r="Y16" s="5" t="s">
        <v>1549</v>
      </c>
      <c r="Z16" s="12"/>
      <c r="AC16" s="12"/>
      <c r="AF16" s="12">
        <v>0</v>
      </c>
      <c r="AG16" s="5">
        <v>2021</v>
      </c>
      <c r="AH16" s="5" t="s">
        <v>1549</v>
      </c>
      <c r="AI16" s="14">
        <v>0</v>
      </c>
      <c r="AJ16" s="5">
        <v>2021</v>
      </c>
      <c r="AK16" s="5" t="s">
        <v>1549</v>
      </c>
      <c r="AL16" s="14">
        <v>12.87</v>
      </c>
      <c r="AM16" s="5">
        <v>2021</v>
      </c>
      <c r="AN16" s="5" t="s">
        <v>1549</v>
      </c>
    </row>
    <row r="17" spans="1:40" ht="12.75" customHeight="1" x14ac:dyDescent="0.25">
      <c r="A17" s="5" t="s">
        <v>1550</v>
      </c>
      <c r="B17" s="5" t="s">
        <v>3</v>
      </c>
      <c r="C17" s="5" t="s">
        <v>924</v>
      </c>
      <c r="D17" s="5" t="s">
        <v>620</v>
      </c>
      <c r="E17" s="4" t="s">
        <v>4</v>
      </c>
      <c r="F17" s="4" t="s">
        <v>927</v>
      </c>
      <c r="G17" s="5">
        <v>1</v>
      </c>
      <c r="H17" s="5">
        <v>2</v>
      </c>
      <c r="I17" s="5" t="s">
        <v>3081</v>
      </c>
      <c r="J17" s="5">
        <f t="shared" si="0"/>
        <v>2</v>
      </c>
      <c r="K17" s="5">
        <f t="shared" si="1"/>
        <v>2</v>
      </c>
      <c r="L17" s="4" t="str">
        <f t="shared" si="2"/>
        <v>Y</v>
      </c>
      <c r="M17" s="4" t="s">
        <v>2680</v>
      </c>
      <c r="N17" s="13">
        <v>0.79</v>
      </c>
      <c r="O17" s="5">
        <v>2021</v>
      </c>
      <c r="P17" s="5" t="s">
        <v>1550</v>
      </c>
      <c r="Q17" s="12">
        <v>47.98</v>
      </c>
      <c r="R17" s="5">
        <v>2021</v>
      </c>
      <c r="S17" s="5" t="s">
        <v>1550</v>
      </c>
      <c r="T17" s="12">
        <v>31.830000000000002</v>
      </c>
      <c r="U17" s="5">
        <v>2021</v>
      </c>
      <c r="V17" s="5" t="s">
        <v>1550</v>
      </c>
      <c r="W17" s="12">
        <v>32.642161482877789</v>
      </c>
      <c r="X17" s="5">
        <v>2021</v>
      </c>
      <c r="Y17" s="5" t="s">
        <v>1550</v>
      </c>
      <c r="Z17" s="12"/>
      <c r="AC17" s="12"/>
      <c r="AF17" s="12">
        <v>0</v>
      </c>
      <c r="AG17" s="5">
        <v>2021</v>
      </c>
      <c r="AH17" s="5" t="s">
        <v>1550</v>
      </c>
      <c r="AI17" s="14">
        <v>0</v>
      </c>
      <c r="AJ17" s="5">
        <v>2021</v>
      </c>
      <c r="AK17" s="5" t="s">
        <v>1550</v>
      </c>
      <c r="AL17" s="14">
        <v>7.82</v>
      </c>
      <c r="AM17" s="5">
        <v>2021</v>
      </c>
      <c r="AN17" s="5" t="s">
        <v>1550</v>
      </c>
    </row>
    <row r="18" spans="1:40" ht="12.75" customHeight="1" x14ac:dyDescent="0.25">
      <c r="A18" s="5" t="s">
        <v>1551</v>
      </c>
      <c r="B18" s="5" t="s">
        <v>21</v>
      </c>
      <c r="C18" s="5" t="s">
        <v>939</v>
      </c>
      <c r="D18" s="5" t="s">
        <v>620</v>
      </c>
      <c r="E18" s="4" t="s">
        <v>22</v>
      </c>
      <c r="F18" s="4" t="s">
        <v>938</v>
      </c>
      <c r="G18" s="5">
        <v>2</v>
      </c>
      <c r="H18" s="5">
        <v>2</v>
      </c>
      <c r="I18" s="5" t="s">
        <v>1799</v>
      </c>
      <c r="J18" s="5">
        <f t="shared" si="0"/>
        <v>3</v>
      </c>
      <c r="K18" s="5">
        <f t="shared" si="1"/>
        <v>3</v>
      </c>
      <c r="L18" s="4" t="str">
        <f t="shared" si="2"/>
        <v>Y</v>
      </c>
      <c r="M18" s="4" t="s">
        <v>2679</v>
      </c>
      <c r="N18" s="13">
        <v>0.49</v>
      </c>
      <c r="O18" s="5">
        <v>2021</v>
      </c>
      <c r="P18" s="5" t="s">
        <v>1551</v>
      </c>
      <c r="Q18" s="12">
        <v>81.17</v>
      </c>
      <c r="R18" s="5">
        <v>2021</v>
      </c>
      <c r="S18" s="5" t="s">
        <v>1551</v>
      </c>
      <c r="T18" s="12">
        <v>13.08</v>
      </c>
      <c r="U18" s="5">
        <v>2021</v>
      </c>
      <c r="V18" s="5" t="s">
        <v>1551</v>
      </c>
      <c r="W18" s="12">
        <v>22.706422018348626</v>
      </c>
      <c r="X18" s="5">
        <v>2021</v>
      </c>
      <c r="Y18" s="5" t="s">
        <v>1551</v>
      </c>
      <c r="Z18" s="12"/>
      <c r="AC18" s="12"/>
      <c r="AF18" s="12">
        <v>0</v>
      </c>
      <c r="AG18" s="5">
        <v>2021</v>
      </c>
      <c r="AH18" s="5" t="s">
        <v>1551</v>
      </c>
      <c r="AI18" s="14">
        <v>0</v>
      </c>
      <c r="AJ18" s="5">
        <v>2021</v>
      </c>
      <c r="AK18" s="5" t="s">
        <v>1551</v>
      </c>
      <c r="AL18" s="14">
        <v>0.06</v>
      </c>
      <c r="AM18" s="5">
        <v>2021</v>
      </c>
      <c r="AN18" s="5" t="s">
        <v>1551</v>
      </c>
    </row>
    <row r="19" spans="1:40" ht="12.75" customHeight="1" x14ac:dyDescent="0.25">
      <c r="A19" s="5" t="s">
        <v>1552</v>
      </c>
      <c r="B19" s="5" t="s">
        <v>11</v>
      </c>
      <c r="C19" s="5" t="s">
        <v>570</v>
      </c>
      <c r="D19" s="5" t="s">
        <v>620</v>
      </c>
      <c r="E19" s="4" t="s">
        <v>12</v>
      </c>
      <c r="F19" s="4" t="s">
        <v>569</v>
      </c>
      <c r="G19" s="5">
        <v>1</v>
      </c>
      <c r="H19" s="5">
        <v>1</v>
      </c>
      <c r="I19" s="5" t="s">
        <v>3082</v>
      </c>
      <c r="J19" s="5">
        <f t="shared" si="0"/>
        <v>2</v>
      </c>
      <c r="K19" s="5">
        <f t="shared" si="1"/>
        <v>4</v>
      </c>
      <c r="L19" s="4" t="str">
        <f t="shared" si="2"/>
        <v>Y</v>
      </c>
      <c r="M19" s="4" t="s">
        <v>2679</v>
      </c>
      <c r="N19" s="13">
        <v>0.84</v>
      </c>
      <c r="O19" s="5">
        <v>2021</v>
      </c>
      <c r="P19" s="5" t="s">
        <v>1552</v>
      </c>
      <c r="Q19" s="12">
        <v>35.61</v>
      </c>
      <c r="R19" s="5">
        <v>2021</v>
      </c>
      <c r="S19" s="5" t="s">
        <v>1552</v>
      </c>
      <c r="T19" s="12">
        <v>4.71</v>
      </c>
      <c r="U19" s="5">
        <v>2021</v>
      </c>
      <c r="V19" s="5" t="s">
        <v>1552</v>
      </c>
      <c r="W19" s="12">
        <v>57.537154989384284</v>
      </c>
      <c r="X19" s="5">
        <v>2021</v>
      </c>
      <c r="Y19" s="5" t="s">
        <v>1552</v>
      </c>
      <c r="Z19" s="12"/>
      <c r="AC19" s="12"/>
      <c r="AF19" s="12">
        <v>0</v>
      </c>
      <c r="AG19" s="5">
        <v>2021</v>
      </c>
      <c r="AH19" s="5" t="s">
        <v>1552</v>
      </c>
      <c r="AI19" s="14">
        <v>0</v>
      </c>
      <c r="AJ19" s="5">
        <v>2021</v>
      </c>
      <c r="AK19" s="5" t="s">
        <v>1552</v>
      </c>
      <c r="AL19" s="14">
        <v>0.97</v>
      </c>
      <c r="AM19" s="5">
        <v>2021</v>
      </c>
      <c r="AN19" s="5" t="s">
        <v>1552</v>
      </c>
    </row>
    <row r="20" spans="1:40" ht="12.75" customHeight="1" x14ac:dyDescent="0.25">
      <c r="A20" s="5" t="s">
        <v>1553</v>
      </c>
      <c r="B20" s="5" t="s">
        <v>5</v>
      </c>
      <c r="C20" s="5" t="s">
        <v>990</v>
      </c>
      <c r="D20" s="5" t="s">
        <v>620</v>
      </c>
      <c r="E20" s="4" t="s">
        <v>6</v>
      </c>
      <c r="F20" s="4" t="s">
        <v>996</v>
      </c>
      <c r="G20" s="5">
        <v>1</v>
      </c>
      <c r="H20" s="5">
        <v>3</v>
      </c>
      <c r="I20" s="5" t="s">
        <v>3083</v>
      </c>
      <c r="J20" s="5">
        <f t="shared" si="0"/>
        <v>4</v>
      </c>
      <c r="K20" s="5">
        <f t="shared" si="1"/>
        <v>3</v>
      </c>
      <c r="L20" s="4" t="str">
        <f t="shared" si="2"/>
        <v>Y</v>
      </c>
      <c r="M20" s="4" t="s">
        <v>2679</v>
      </c>
      <c r="N20" s="13">
        <v>1.18</v>
      </c>
      <c r="O20" s="5">
        <v>2021</v>
      </c>
      <c r="P20" s="5" t="s">
        <v>1553</v>
      </c>
      <c r="Q20" s="12">
        <v>90.2</v>
      </c>
      <c r="R20" s="5">
        <v>2021</v>
      </c>
      <c r="S20" s="5" t="s">
        <v>1553</v>
      </c>
      <c r="T20" s="12">
        <v>15.280000000000001</v>
      </c>
      <c r="U20" s="5">
        <v>2021</v>
      </c>
      <c r="V20" s="5" t="s">
        <v>1553</v>
      </c>
      <c r="W20" s="12">
        <v>49.869109947643977</v>
      </c>
      <c r="X20" s="5">
        <v>2021</v>
      </c>
      <c r="Y20" s="5" t="s">
        <v>1553</v>
      </c>
      <c r="Z20" s="12"/>
      <c r="AC20" s="12"/>
      <c r="AF20" s="12">
        <v>0</v>
      </c>
      <c r="AG20" s="5">
        <v>2021</v>
      </c>
      <c r="AH20" s="5" t="s">
        <v>1553</v>
      </c>
      <c r="AI20" s="14">
        <v>100</v>
      </c>
      <c r="AJ20" s="5">
        <v>2021</v>
      </c>
      <c r="AK20" s="5" t="s">
        <v>1553</v>
      </c>
      <c r="AL20" s="14">
        <v>90.2</v>
      </c>
      <c r="AM20" s="5">
        <v>2021</v>
      </c>
      <c r="AN20" s="5" t="s">
        <v>1553</v>
      </c>
    </row>
    <row r="21" spans="1:40" ht="12.75" customHeight="1" x14ac:dyDescent="0.25">
      <c r="A21" s="5" t="s">
        <v>1554</v>
      </c>
      <c r="B21" s="5" t="s">
        <v>9</v>
      </c>
      <c r="C21" s="5" t="s">
        <v>593</v>
      </c>
      <c r="D21" s="5" t="s">
        <v>620</v>
      </c>
      <c r="E21" s="4" t="s">
        <v>10</v>
      </c>
      <c r="F21" s="4" t="s">
        <v>592</v>
      </c>
      <c r="G21" s="5" t="s">
        <v>1791</v>
      </c>
      <c r="H21" s="5">
        <v>2</v>
      </c>
      <c r="I21" s="5" t="s">
        <v>1800</v>
      </c>
      <c r="J21" s="5">
        <f t="shared" si="0"/>
        <v>4</v>
      </c>
      <c r="K21" s="5">
        <f t="shared" si="1"/>
        <v>4</v>
      </c>
      <c r="L21" s="4" t="str">
        <f t="shared" si="2"/>
        <v>Y</v>
      </c>
      <c r="M21" s="4" t="s">
        <v>2679</v>
      </c>
      <c r="N21" s="13">
        <v>0.56000000000000005</v>
      </c>
      <c r="O21" s="5">
        <v>2021</v>
      </c>
      <c r="P21" s="5" t="s">
        <v>1554</v>
      </c>
      <c r="Q21" s="12">
        <v>25.39</v>
      </c>
      <c r="R21" s="5">
        <v>2021</v>
      </c>
      <c r="S21" s="5" t="s">
        <v>1554</v>
      </c>
      <c r="T21" s="12">
        <v>15.11</v>
      </c>
      <c r="U21" s="5">
        <v>2021</v>
      </c>
      <c r="V21" s="5" t="s">
        <v>1554</v>
      </c>
      <c r="W21" s="12">
        <v>48.378557246856388</v>
      </c>
      <c r="X21" s="5">
        <v>2021</v>
      </c>
      <c r="Y21" s="5" t="s">
        <v>1554</v>
      </c>
      <c r="Z21" s="12"/>
      <c r="AC21" s="12"/>
      <c r="AF21" s="12">
        <v>0</v>
      </c>
      <c r="AG21" s="5">
        <v>2021</v>
      </c>
      <c r="AH21" s="5" t="s">
        <v>1554</v>
      </c>
      <c r="AI21" s="14">
        <v>0</v>
      </c>
      <c r="AJ21" s="5">
        <v>2021</v>
      </c>
      <c r="AK21" s="5" t="s">
        <v>1554</v>
      </c>
      <c r="AL21" s="14">
        <v>1.77</v>
      </c>
      <c r="AM21" s="5">
        <v>2021</v>
      </c>
      <c r="AN21" s="5" t="s">
        <v>1554</v>
      </c>
    </row>
    <row r="22" spans="1:40" ht="12.75" customHeight="1" x14ac:dyDescent="0.25">
      <c r="A22" s="5" t="s">
        <v>1767</v>
      </c>
      <c r="B22" s="5" t="s">
        <v>1224</v>
      </c>
      <c r="C22" s="5" t="s">
        <v>1223</v>
      </c>
      <c r="D22" s="5" t="s">
        <v>1038</v>
      </c>
      <c r="E22" s="4" t="s">
        <v>3347</v>
      </c>
      <c r="F22" s="4" t="s">
        <v>1783</v>
      </c>
      <c r="G22" s="5">
        <v>2</v>
      </c>
      <c r="H22" s="5">
        <v>1</v>
      </c>
      <c r="I22" s="4" t="s">
        <v>3084</v>
      </c>
      <c r="J22" s="5">
        <f t="shared" si="0"/>
        <v>1</v>
      </c>
      <c r="K22" s="5">
        <f t="shared" si="1"/>
        <v>1</v>
      </c>
      <c r="L22" s="4"/>
      <c r="N22" s="13">
        <v>0.88</v>
      </c>
      <c r="O22" s="5">
        <v>2021</v>
      </c>
      <c r="P22" s="5" t="s">
        <v>1767</v>
      </c>
      <c r="Q22" s="12">
        <v>96.25</v>
      </c>
      <c r="R22" s="5">
        <v>2021</v>
      </c>
      <c r="S22" s="5" t="s">
        <v>1767</v>
      </c>
      <c r="T22" s="12">
        <v>15.83</v>
      </c>
      <c r="U22" s="5">
        <v>2021</v>
      </c>
      <c r="V22" s="5" t="s">
        <v>1767</v>
      </c>
      <c r="W22" s="12">
        <v>42.135186355022107</v>
      </c>
      <c r="X22" s="5">
        <v>2021</v>
      </c>
      <c r="Y22" s="5" t="s">
        <v>1767</v>
      </c>
      <c r="Z22" s="12"/>
      <c r="AC22" s="12"/>
      <c r="AF22" s="12">
        <v>0</v>
      </c>
      <c r="AG22" s="5">
        <v>2021</v>
      </c>
      <c r="AH22" s="5" t="s">
        <v>1767</v>
      </c>
      <c r="AI22" s="14">
        <v>100</v>
      </c>
      <c r="AJ22" s="5">
        <v>2021</v>
      </c>
      <c r="AK22" s="5" t="s">
        <v>1767</v>
      </c>
      <c r="AL22" s="14">
        <v>96.25</v>
      </c>
      <c r="AM22" s="5">
        <v>2021</v>
      </c>
      <c r="AN22" s="5" t="s">
        <v>1767</v>
      </c>
    </row>
    <row r="23" spans="1:40" ht="12.75" customHeight="1" x14ac:dyDescent="0.25">
      <c r="A23" s="5" t="s">
        <v>1768</v>
      </c>
      <c r="B23" s="5" t="s">
        <v>1314</v>
      </c>
      <c r="C23" s="5" t="s">
        <v>1313</v>
      </c>
      <c r="D23" s="5" t="s">
        <v>1038</v>
      </c>
      <c r="E23" s="4" t="s">
        <v>3348</v>
      </c>
      <c r="F23" s="4" t="s">
        <v>3064</v>
      </c>
      <c r="G23" s="4">
        <v>1</v>
      </c>
      <c r="H23" s="4">
        <v>2</v>
      </c>
      <c r="I23" s="4" t="s">
        <v>3085</v>
      </c>
      <c r="J23" s="5">
        <f t="shared" si="0"/>
        <v>1</v>
      </c>
      <c r="K23" s="5">
        <f t="shared" si="1"/>
        <v>1</v>
      </c>
      <c r="L23" s="4"/>
      <c r="N23" s="13">
        <v>1.23</v>
      </c>
      <c r="O23" s="5">
        <v>2021</v>
      </c>
      <c r="P23" s="5" t="s">
        <v>1768</v>
      </c>
      <c r="Q23" s="12">
        <v>98.18</v>
      </c>
      <c r="R23" s="5">
        <v>2021</v>
      </c>
      <c r="S23" s="5" t="s">
        <v>1768</v>
      </c>
      <c r="T23" s="12">
        <v>15.07</v>
      </c>
      <c r="U23" s="5">
        <v>2021</v>
      </c>
      <c r="V23" s="5" t="s">
        <v>1768</v>
      </c>
      <c r="W23" s="12">
        <v>49.369608493696084</v>
      </c>
      <c r="X23" s="5">
        <v>2021</v>
      </c>
      <c r="Y23" s="5" t="s">
        <v>1768</v>
      </c>
      <c r="Z23" s="12"/>
      <c r="AC23" s="12"/>
      <c r="AF23" s="12">
        <v>0</v>
      </c>
      <c r="AG23" s="5">
        <v>2021</v>
      </c>
      <c r="AH23" s="5" t="s">
        <v>1768</v>
      </c>
      <c r="AI23" s="14">
        <v>22.785389586194416</v>
      </c>
      <c r="AJ23" s="5">
        <v>2021</v>
      </c>
      <c r="AK23" s="5" t="s">
        <v>1768</v>
      </c>
      <c r="AL23" s="14">
        <v>36.979999999999997</v>
      </c>
      <c r="AM23" s="5">
        <v>2021</v>
      </c>
      <c r="AN23" s="5" t="s">
        <v>1768</v>
      </c>
    </row>
    <row r="24" spans="1:40" ht="12.75" customHeight="1" x14ac:dyDescent="0.25">
      <c r="A24" s="5" t="s">
        <v>1769</v>
      </c>
      <c r="B24" s="5" t="s">
        <v>1019</v>
      </c>
      <c r="C24" s="5" t="s">
        <v>1018</v>
      </c>
      <c r="D24" s="5" t="s">
        <v>620</v>
      </c>
      <c r="E24" s="4" t="s">
        <v>3349</v>
      </c>
      <c r="F24" s="4" t="s">
        <v>3065</v>
      </c>
      <c r="G24" s="4">
        <v>2</v>
      </c>
      <c r="H24" s="4">
        <v>1</v>
      </c>
      <c r="I24" s="4" t="s">
        <v>3086</v>
      </c>
      <c r="J24" s="5">
        <f t="shared" si="0"/>
        <v>1</v>
      </c>
      <c r="K24" s="5">
        <f t="shared" si="1"/>
        <v>1</v>
      </c>
      <c r="L24" s="4"/>
      <c r="N24" s="13">
        <v>0.92</v>
      </c>
      <c r="O24" s="5">
        <v>2021</v>
      </c>
      <c r="P24" s="5" t="s">
        <v>1769</v>
      </c>
      <c r="Q24" s="12">
        <v>93.86</v>
      </c>
      <c r="R24" s="5">
        <v>2021</v>
      </c>
      <c r="S24" s="5" t="s">
        <v>1769</v>
      </c>
      <c r="T24" s="12">
        <v>20.509999999999998</v>
      </c>
      <c r="U24" s="5">
        <v>2021</v>
      </c>
      <c r="V24" s="5" t="s">
        <v>1769</v>
      </c>
      <c r="W24" s="12">
        <v>45.246221355436376</v>
      </c>
      <c r="X24" s="5">
        <v>2021</v>
      </c>
      <c r="Y24" s="5" t="s">
        <v>1769</v>
      </c>
      <c r="Z24" s="12"/>
      <c r="AC24" s="12"/>
      <c r="AF24" s="12">
        <v>0</v>
      </c>
      <c r="AG24" s="5">
        <v>2021</v>
      </c>
      <c r="AH24" s="5" t="s">
        <v>1769</v>
      </c>
      <c r="AI24" s="14">
        <v>0</v>
      </c>
      <c r="AJ24" s="5">
        <v>2021</v>
      </c>
      <c r="AK24" s="5" t="s">
        <v>1769</v>
      </c>
      <c r="AL24" s="14">
        <v>0</v>
      </c>
      <c r="AM24" s="5">
        <v>2021</v>
      </c>
      <c r="AN24" s="5" t="s">
        <v>1769</v>
      </c>
    </row>
    <row r="25" spans="1:40" ht="12.75" customHeight="1" x14ac:dyDescent="0.25">
      <c r="A25" s="5" t="s">
        <v>1770</v>
      </c>
      <c r="B25" s="5" t="s">
        <v>1019</v>
      </c>
      <c r="C25" s="5" t="s">
        <v>1018</v>
      </c>
      <c r="D25" s="5" t="s">
        <v>620</v>
      </c>
      <c r="E25" s="4" t="s">
        <v>3350</v>
      </c>
      <c r="F25" s="4" t="s">
        <v>1784</v>
      </c>
      <c r="G25" s="4">
        <v>2</v>
      </c>
      <c r="H25" s="4">
        <v>1</v>
      </c>
      <c r="I25" s="4" t="s">
        <v>3086</v>
      </c>
      <c r="J25" s="5">
        <f t="shared" si="0"/>
        <v>1</v>
      </c>
      <c r="K25" s="5">
        <f t="shared" si="1"/>
        <v>1</v>
      </c>
      <c r="L25" s="4"/>
      <c r="N25" s="13">
        <v>0.64</v>
      </c>
      <c r="O25" s="5">
        <v>2021</v>
      </c>
      <c r="P25" s="5" t="s">
        <v>1770</v>
      </c>
      <c r="Q25" s="12">
        <v>99.23</v>
      </c>
      <c r="R25" s="5">
        <v>2021</v>
      </c>
      <c r="S25" s="5" t="s">
        <v>1770</v>
      </c>
      <c r="T25" s="12">
        <v>16.75</v>
      </c>
      <c r="U25" s="5">
        <v>2021</v>
      </c>
      <c r="V25" s="5" t="s">
        <v>1770</v>
      </c>
      <c r="W25" s="12">
        <v>31.343283582089555</v>
      </c>
      <c r="X25" s="5">
        <v>2021</v>
      </c>
      <c r="Y25" s="5" t="s">
        <v>1770</v>
      </c>
      <c r="Z25" s="12"/>
      <c r="AC25" s="12"/>
      <c r="AF25" s="12">
        <v>0</v>
      </c>
      <c r="AG25" s="5">
        <v>2021</v>
      </c>
      <c r="AH25" s="5" t="s">
        <v>1770</v>
      </c>
      <c r="AI25" s="14">
        <v>100</v>
      </c>
      <c r="AJ25" s="5">
        <v>2021</v>
      </c>
      <c r="AK25" s="5" t="s">
        <v>1770</v>
      </c>
      <c r="AL25" s="14">
        <v>97.64</v>
      </c>
      <c r="AM25" s="5">
        <v>2021</v>
      </c>
      <c r="AN25" s="5" t="s">
        <v>1770</v>
      </c>
    </row>
    <row r="26" spans="1:40" ht="12.75" customHeight="1" x14ac:dyDescent="0.25">
      <c r="A26" s="5" t="s">
        <v>1771</v>
      </c>
      <c r="B26" s="5" t="s">
        <v>1019</v>
      </c>
      <c r="C26" s="5" t="s">
        <v>1018</v>
      </c>
      <c r="D26" s="5" t="s">
        <v>620</v>
      </c>
      <c r="E26" s="6" t="s">
        <v>3062</v>
      </c>
      <c r="F26" s="4" t="s">
        <v>1785</v>
      </c>
      <c r="G26" s="4">
        <v>2</v>
      </c>
      <c r="H26" s="4">
        <v>2</v>
      </c>
      <c r="I26" s="4" t="s">
        <v>3087</v>
      </c>
      <c r="J26" s="5">
        <f t="shared" si="0"/>
        <v>10</v>
      </c>
      <c r="K26" s="5">
        <f t="shared" si="1"/>
        <v>1</v>
      </c>
      <c r="L26" s="4"/>
      <c r="N26" s="13">
        <v>0.83</v>
      </c>
      <c r="O26" s="5">
        <v>2021</v>
      </c>
      <c r="P26" s="5" t="s">
        <v>1771</v>
      </c>
      <c r="Q26" s="12">
        <v>97.33</v>
      </c>
      <c r="R26" s="5">
        <v>2021</v>
      </c>
      <c r="S26" s="5" t="s">
        <v>1771</v>
      </c>
      <c r="T26" s="12">
        <v>13.67</v>
      </c>
      <c r="U26" s="5">
        <v>2021</v>
      </c>
      <c r="V26" s="5" t="s">
        <v>1771</v>
      </c>
      <c r="W26" s="12">
        <v>41.477688368690565</v>
      </c>
      <c r="X26" s="5">
        <v>2021</v>
      </c>
      <c r="Y26" s="5" t="s">
        <v>1771</v>
      </c>
      <c r="Z26" s="12"/>
      <c r="AC26" s="12"/>
      <c r="AF26" s="12">
        <v>0</v>
      </c>
      <c r="AG26" s="5">
        <v>2021</v>
      </c>
      <c r="AH26" s="5" t="s">
        <v>1771</v>
      </c>
      <c r="AI26" s="14">
        <v>100</v>
      </c>
      <c r="AJ26" s="5">
        <v>2021</v>
      </c>
      <c r="AK26" s="5" t="s">
        <v>1771</v>
      </c>
      <c r="AL26" s="14">
        <v>76.56</v>
      </c>
      <c r="AM26" s="5">
        <v>2021</v>
      </c>
      <c r="AN26" s="5" t="s">
        <v>1771</v>
      </c>
    </row>
    <row r="27" spans="1:40" ht="12.75" customHeight="1" x14ac:dyDescent="0.25">
      <c r="A27" s="5" t="s">
        <v>1772</v>
      </c>
      <c r="B27" s="5" t="s">
        <v>847</v>
      </c>
      <c r="C27" s="5" t="s">
        <v>846</v>
      </c>
      <c r="D27" s="5" t="s">
        <v>620</v>
      </c>
      <c r="E27" s="6" t="s">
        <v>3062</v>
      </c>
      <c r="F27" s="4" t="s">
        <v>1786</v>
      </c>
      <c r="G27" s="4">
        <v>2</v>
      </c>
      <c r="H27" s="4">
        <v>2</v>
      </c>
      <c r="I27" s="4" t="s">
        <v>3088</v>
      </c>
      <c r="J27" s="5">
        <f t="shared" si="0"/>
        <v>10</v>
      </c>
      <c r="K27" s="5">
        <f t="shared" si="1"/>
        <v>1</v>
      </c>
      <c r="L27" s="4"/>
      <c r="N27" s="13">
        <v>0.48</v>
      </c>
      <c r="O27" s="5">
        <v>2021</v>
      </c>
      <c r="P27" s="5" t="s">
        <v>1772</v>
      </c>
      <c r="Q27" s="12">
        <v>94.37</v>
      </c>
      <c r="R27" s="5">
        <v>2021</v>
      </c>
      <c r="S27" s="5" t="s">
        <v>1772</v>
      </c>
      <c r="T27" s="12">
        <v>17.72</v>
      </c>
      <c r="U27" s="5">
        <v>2021</v>
      </c>
      <c r="V27" s="5" t="s">
        <v>1772</v>
      </c>
      <c r="W27" s="12">
        <v>27.539503386004515</v>
      </c>
      <c r="X27" s="5">
        <v>2021</v>
      </c>
      <c r="Y27" s="5" t="s">
        <v>1772</v>
      </c>
      <c r="Z27" s="12"/>
      <c r="AC27" s="12"/>
      <c r="AF27" s="12">
        <v>0</v>
      </c>
      <c r="AG27" s="5">
        <v>2021</v>
      </c>
      <c r="AH27" s="5" t="s">
        <v>1772</v>
      </c>
      <c r="AI27" s="14">
        <v>0</v>
      </c>
      <c r="AJ27" s="5">
        <v>2021</v>
      </c>
      <c r="AK27" s="5" t="s">
        <v>1772</v>
      </c>
      <c r="AL27" s="14">
        <v>2.4900000000000002</v>
      </c>
      <c r="AM27" s="5">
        <v>2021</v>
      </c>
      <c r="AN27" s="5" t="s">
        <v>1772</v>
      </c>
    </row>
    <row r="28" spans="1:40" ht="12.75" customHeight="1" x14ac:dyDescent="0.25">
      <c r="A28" s="5" t="s">
        <v>1773</v>
      </c>
      <c r="B28" s="5" t="s">
        <v>847</v>
      </c>
      <c r="C28" s="5" t="s">
        <v>846</v>
      </c>
      <c r="D28" s="5" t="s">
        <v>620</v>
      </c>
      <c r="E28" s="6" t="s">
        <v>3062</v>
      </c>
      <c r="F28" s="4" t="s">
        <v>1787</v>
      </c>
      <c r="G28" s="4">
        <v>2</v>
      </c>
      <c r="H28" s="4">
        <v>1</v>
      </c>
      <c r="I28" s="4" t="s">
        <v>3078</v>
      </c>
      <c r="J28" s="5">
        <f t="shared" si="0"/>
        <v>10</v>
      </c>
      <c r="K28" s="5">
        <f t="shared" si="1"/>
        <v>1</v>
      </c>
      <c r="L28" s="4"/>
      <c r="N28" s="13">
        <v>0.51</v>
      </c>
      <c r="O28" s="5">
        <v>2021</v>
      </c>
      <c r="P28" s="5" t="s">
        <v>1773</v>
      </c>
      <c r="Q28" s="12">
        <v>88.04</v>
      </c>
      <c r="R28" s="5">
        <v>2021</v>
      </c>
      <c r="S28" s="5" t="s">
        <v>1773</v>
      </c>
      <c r="T28" s="12">
        <v>19.14</v>
      </c>
      <c r="U28" s="5">
        <v>2021</v>
      </c>
      <c r="V28" s="5" t="s">
        <v>1773</v>
      </c>
      <c r="W28" s="12">
        <v>31.713688610240336</v>
      </c>
      <c r="X28" s="5">
        <v>2021</v>
      </c>
      <c r="Y28" s="5" t="s">
        <v>1773</v>
      </c>
      <c r="Z28" s="12"/>
      <c r="AC28" s="12"/>
      <c r="AF28" s="12">
        <v>0</v>
      </c>
      <c r="AG28" s="5">
        <v>2021</v>
      </c>
      <c r="AH28" s="5" t="s">
        <v>1773</v>
      </c>
      <c r="AI28" s="14">
        <v>0</v>
      </c>
      <c r="AJ28" s="5">
        <v>2021</v>
      </c>
      <c r="AK28" s="5" t="s">
        <v>1773</v>
      </c>
      <c r="AL28" s="14">
        <v>0.82</v>
      </c>
      <c r="AM28" s="5">
        <v>2021</v>
      </c>
      <c r="AN28" s="5" t="s">
        <v>1773</v>
      </c>
    </row>
    <row r="29" spans="1:40" ht="12.75" customHeight="1" x14ac:dyDescent="0.25">
      <c r="A29" s="5" t="s">
        <v>1774</v>
      </c>
      <c r="B29" s="5" t="s">
        <v>694</v>
      </c>
      <c r="C29" s="5" t="s">
        <v>693</v>
      </c>
      <c r="D29" s="5" t="s">
        <v>620</v>
      </c>
      <c r="E29" s="4" t="s">
        <v>1775</v>
      </c>
      <c r="F29" s="5" t="s">
        <v>1788</v>
      </c>
      <c r="G29" s="5">
        <v>2</v>
      </c>
      <c r="H29" s="5">
        <v>1</v>
      </c>
      <c r="I29" s="5" t="s">
        <v>3086</v>
      </c>
      <c r="J29" s="5">
        <f t="shared" si="0"/>
        <v>1</v>
      </c>
      <c r="K29" s="5">
        <f t="shared" si="1"/>
        <v>1</v>
      </c>
      <c r="L29" s="4" t="str">
        <f t="shared" si="2"/>
        <v/>
      </c>
      <c r="N29" s="13">
        <v>0.73</v>
      </c>
      <c r="O29" s="5">
        <v>2021</v>
      </c>
      <c r="P29" s="5" t="s">
        <v>1774</v>
      </c>
      <c r="Q29" s="12">
        <v>62.59</v>
      </c>
      <c r="R29" s="5">
        <v>2021</v>
      </c>
      <c r="S29" s="5" t="s">
        <v>1774</v>
      </c>
      <c r="T29" s="12">
        <v>20.260000000000002</v>
      </c>
      <c r="U29" s="5">
        <v>2021</v>
      </c>
      <c r="V29" s="5" t="s">
        <v>1774</v>
      </c>
      <c r="W29" s="12">
        <v>20.335636722606122</v>
      </c>
      <c r="X29" s="5">
        <v>2021</v>
      </c>
      <c r="Y29" s="5" t="s">
        <v>1774</v>
      </c>
      <c r="Z29" s="12"/>
      <c r="AC29" s="12"/>
      <c r="AF29" s="12">
        <v>0</v>
      </c>
      <c r="AG29" s="5">
        <v>2021</v>
      </c>
      <c r="AH29" s="5" t="s">
        <v>1774</v>
      </c>
      <c r="AI29" s="14">
        <v>0</v>
      </c>
      <c r="AJ29" s="5">
        <v>2021</v>
      </c>
      <c r="AK29" s="5" t="s">
        <v>1774</v>
      </c>
      <c r="AL29" s="14">
        <v>0</v>
      </c>
      <c r="AM29" s="5">
        <v>2021</v>
      </c>
      <c r="AN29" s="5" t="s">
        <v>1774</v>
      </c>
    </row>
    <row r="30" spans="1:40" ht="12.75" customHeight="1" x14ac:dyDescent="0.25">
      <c r="A30" s="5" t="s">
        <v>3043</v>
      </c>
      <c r="B30" s="5" t="s">
        <v>1377</v>
      </c>
      <c r="C30" s="5" t="s">
        <v>679</v>
      </c>
      <c r="D30" s="5" t="s">
        <v>620</v>
      </c>
      <c r="E30" s="4" t="s">
        <v>3057</v>
      </c>
      <c r="F30" s="5" t="s">
        <v>3066</v>
      </c>
      <c r="G30" s="5">
        <v>1</v>
      </c>
      <c r="H30" s="5">
        <v>2</v>
      </c>
      <c r="I30" s="5" t="s">
        <v>3089</v>
      </c>
      <c r="J30" s="5">
        <f t="shared" si="0"/>
        <v>1</v>
      </c>
      <c r="K30" s="5">
        <f t="shared" si="1"/>
        <v>1</v>
      </c>
      <c r="L30" s="4" t="str">
        <f t="shared" si="2"/>
        <v/>
      </c>
      <c r="N30" s="13">
        <v>0.93</v>
      </c>
      <c r="O30" s="5">
        <v>2022</v>
      </c>
      <c r="P30" s="5" t="s">
        <v>3043</v>
      </c>
      <c r="Q30" s="12">
        <v>83.76</v>
      </c>
      <c r="R30" s="5">
        <v>2022</v>
      </c>
      <c r="S30" s="5" t="s">
        <v>3043</v>
      </c>
      <c r="T30" s="12">
        <v>15.98</v>
      </c>
      <c r="U30" s="5">
        <v>2022</v>
      </c>
      <c r="V30" s="5" t="s">
        <v>3043</v>
      </c>
      <c r="W30" s="12">
        <v>27.158948685857322</v>
      </c>
      <c r="X30" s="5">
        <v>2022</v>
      </c>
      <c r="Y30" s="5" t="s">
        <v>3043</v>
      </c>
      <c r="Z30" s="12"/>
      <c r="AC30" s="12"/>
      <c r="AF30" s="12">
        <v>0</v>
      </c>
      <c r="AG30" s="5">
        <v>2022</v>
      </c>
      <c r="AH30" s="5" t="s">
        <v>3043</v>
      </c>
      <c r="AI30" s="14">
        <v>100</v>
      </c>
      <c r="AJ30" s="5">
        <v>2022</v>
      </c>
      <c r="AK30" s="5" t="s">
        <v>3043</v>
      </c>
      <c r="AL30" s="14">
        <v>80.8</v>
      </c>
      <c r="AM30" s="5">
        <v>2022</v>
      </c>
      <c r="AN30" s="5" t="s">
        <v>3043</v>
      </c>
    </row>
    <row r="31" spans="1:40" ht="12.75" customHeight="1" x14ac:dyDescent="0.25">
      <c r="A31" s="5" t="s">
        <v>3044</v>
      </c>
      <c r="B31" s="5" t="s">
        <v>1377</v>
      </c>
      <c r="C31" s="5" t="s">
        <v>679</v>
      </c>
      <c r="D31" s="5" t="s">
        <v>620</v>
      </c>
      <c r="E31" s="6" t="s">
        <v>3062</v>
      </c>
      <c r="F31" s="4" t="s">
        <v>3067</v>
      </c>
      <c r="G31" s="4">
        <v>1</v>
      </c>
      <c r="H31" s="4">
        <v>1</v>
      </c>
      <c r="I31" s="4" t="s">
        <v>3090</v>
      </c>
      <c r="J31" s="5">
        <f t="shared" si="0"/>
        <v>10</v>
      </c>
      <c r="K31" s="5">
        <f t="shared" si="1"/>
        <v>1</v>
      </c>
      <c r="L31" s="4"/>
      <c r="N31" s="13">
        <v>0.7</v>
      </c>
      <c r="O31" s="5">
        <v>2022</v>
      </c>
      <c r="P31" s="5" t="s">
        <v>3044</v>
      </c>
      <c r="Q31" s="12">
        <v>59.93</v>
      </c>
      <c r="R31" s="5">
        <v>2022</v>
      </c>
      <c r="S31" s="5" t="s">
        <v>3044</v>
      </c>
      <c r="T31" s="12">
        <v>10.96</v>
      </c>
      <c r="U31" s="5">
        <v>2022</v>
      </c>
      <c r="V31" s="5" t="s">
        <v>3044</v>
      </c>
      <c r="W31" s="12">
        <v>36.313868613138681</v>
      </c>
      <c r="X31" s="5">
        <v>2022</v>
      </c>
      <c r="Y31" s="5" t="s">
        <v>3044</v>
      </c>
      <c r="Z31" s="12"/>
      <c r="AC31" s="12"/>
      <c r="AF31" s="12">
        <v>0</v>
      </c>
      <c r="AG31" s="5">
        <v>2022</v>
      </c>
      <c r="AH31" s="5" t="s">
        <v>3044</v>
      </c>
      <c r="AI31" s="14">
        <v>55.732484076433117</v>
      </c>
      <c r="AJ31" s="5">
        <v>2022</v>
      </c>
      <c r="AK31" s="5" t="s">
        <v>3044</v>
      </c>
      <c r="AL31" s="14">
        <v>48.07</v>
      </c>
      <c r="AM31" s="5">
        <v>2022</v>
      </c>
      <c r="AN31" s="5" t="s">
        <v>3044</v>
      </c>
    </row>
    <row r="32" spans="1:40" ht="12.75" customHeight="1" x14ac:dyDescent="0.25">
      <c r="A32" s="5" t="s">
        <v>3045</v>
      </c>
      <c r="B32" s="5" t="s">
        <v>23</v>
      </c>
      <c r="C32" s="5" t="s">
        <v>708</v>
      </c>
      <c r="D32" s="5" t="s">
        <v>620</v>
      </c>
      <c r="E32" s="4" t="s">
        <v>3058</v>
      </c>
      <c r="F32" s="5" t="s">
        <v>3068</v>
      </c>
      <c r="G32" s="5">
        <v>3</v>
      </c>
      <c r="H32" s="5">
        <v>1</v>
      </c>
      <c r="I32" s="5" t="s">
        <v>3091</v>
      </c>
      <c r="J32" s="5">
        <f t="shared" si="0"/>
        <v>1</v>
      </c>
      <c r="K32" s="5">
        <f t="shared" si="1"/>
        <v>1</v>
      </c>
      <c r="L32" s="4" t="str">
        <f t="shared" si="2"/>
        <v/>
      </c>
      <c r="N32" s="13">
        <v>0.44</v>
      </c>
      <c r="O32" s="5">
        <v>2021</v>
      </c>
      <c r="P32" s="5" t="s">
        <v>3045</v>
      </c>
      <c r="Q32" s="12">
        <v>68.02</v>
      </c>
      <c r="R32" s="5">
        <v>2021</v>
      </c>
      <c r="S32" s="5" t="s">
        <v>3045</v>
      </c>
      <c r="T32" s="12">
        <v>10.73</v>
      </c>
      <c r="U32" s="5">
        <v>2021</v>
      </c>
      <c r="V32" s="5" t="s">
        <v>3045</v>
      </c>
      <c r="W32" s="12">
        <v>54.426840633737186</v>
      </c>
      <c r="X32" s="5">
        <v>2021</v>
      </c>
      <c r="Y32" s="5" t="s">
        <v>3045</v>
      </c>
      <c r="Z32" s="12"/>
      <c r="AC32" s="12"/>
      <c r="AF32" s="12">
        <v>0</v>
      </c>
      <c r="AG32" s="5">
        <v>2021</v>
      </c>
      <c r="AH32" s="5" t="s">
        <v>3045</v>
      </c>
      <c r="AI32" s="14">
        <v>0</v>
      </c>
      <c r="AJ32" s="5">
        <v>2021</v>
      </c>
      <c r="AK32" s="5" t="s">
        <v>3045</v>
      </c>
      <c r="AL32" s="14">
        <v>49.47</v>
      </c>
      <c r="AM32" s="5">
        <v>2021</v>
      </c>
      <c r="AN32" s="5" t="s">
        <v>3045</v>
      </c>
    </row>
    <row r="33" spans="1:40" ht="12.75" customHeight="1" x14ac:dyDescent="0.25">
      <c r="A33" s="5" t="s">
        <v>3046</v>
      </c>
      <c r="B33" s="5" t="s">
        <v>13</v>
      </c>
      <c r="C33" s="5" t="s">
        <v>851</v>
      </c>
      <c r="D33" s="5" t="s">
        <v>620</v>
      </c>
      <c r="E33" s="4" t="s">
        <v>3059</v>
      </c>
      <c r="F33" s="5" t="s">
        <v>3069</v>
      </c>
      <c r="G33" s="5">
        <v>1</v>
      </c>
      <c r="H33" s="5">
        <v>1</v>
      </c>
      <c r="I33" s="5" t="s">
        <v>3084</v>
      </c>
      <c r="J33" s="5">
        <f t="shared" si="0"/>
        <v>1</v>
      </c>
      <c r="K33" s="5">
        <f t="shared" si="1"/>
        <v>1</v>
      </c>
      <c r="L33" s="4" t="str">
        <f t="shared" si="2"/>
        <v/>
      </c>
      <c r="N33" s="13">
        <v>0.54</v>
      </c>
      <c r="O33" s="5">
        <v>2022</v>
      </c>
      <c r="P33" s="5" t="s">
        <v>3046</v>
      </c>
      <c r="Q33" s="12">
        <v>30.06</v>
      </c>
      <c r="R33" s="5">
        <v>2022</v>
      </c>
      <c r="S33" s="5" t="s">
        <v>3046</v>
      </c>
      <c r="T33" s="12">
        <v>4.7699999999999996</v>
      </c>
      <c r="U33" s="5">
        <v>2022</v>
      </c>
      <c r="V33" s="5" t="s">
        <v>3046</v>
      </c>
      <c r="W33" s="12">
        <v>61.635220125786169</v>
      </c>
      <c r="X33" s="5">
        <v>2022</v>
      </c>
      <c r="Y33" s="5" t="s">
        <v>3046</v>
      </c>
      <c r="Z33" s="12"/>
      <c r="AC33" s="12"/>
      <c r="AF33" s="12">
        <v>0</v>
      </c>
      <c r="AG33" s="5">
        <v>2022</v>
      </c>
      <c r="AH33" s="5" t="s">
        <v>3046</v>
      </c>
      <c r="AI33" s="14">
        <v>0</v>
      </c>
      <c r="AJ33" s="5">
        <v>2022</v>
      </c>
      <c r="AK33" s="5" t="s">
        <v>3046</v>
      </c>
      <c r="AL33" s="14">
        <v>1.32</v>
      </c>
      <c r="AM33" s="5">
        <v>2022</v>
      </c>
      <c r="AN33" s="5" t="s">
        <v>3046</v>
      </c>
    </row>
    <row r="34" spans="1:40" ht="12.75" customHeight="1" x14ac:dyDescent="0.25">
      <c r="A34" s="5" t="s">
        <v>3047</v>
      </c>
      <c r="B34" s="5" t="s">
        <v>954</v>
      </c>
      <c r="C34" s="5" t="s">
        <v>953</v>
      </c>
      <c r="D34" s="5" t="s">
        <v>620</v>
      </c>
      <c r="E34" s="4" t="s">
        <v>3351</v>
      </c>
      <c r="F34" s="4" t="s">
        <v>3070</v>
      </c>
      <c r="G34" s="5">
        <v>2</v>
      </c>
      <c r="H34" s="5">
        <v>1</v>
      </c>
      <c r="I34" s="4" t="s">
        <v>3091</v>
      </c>
      <c r="J34" s="5">
        <f t="shared" si="0"/>
        <v>1</v>
      </c>
      <c r="K34" s="5">
        <f t="shared" si="1"/>
        <v>1</v>
      </c>
      <c r="L34" s="4"/>
      <c r="N34" s="13">
        <v>0.38</v>
      </c>
      <c r="O34" s="5">
        <v>2021</v>
      </c>
      <c r="P34" s="5" t="s">
        <v>3047</v>
      </c>
      <c r="Q34" s="12">
        <v>92.3</v>
      </c>
      <c r="R34" s="5">
        <v>2021</v>
      </c>
      <c r="S34" s="5" t="s">
        <v>3047</v>
      </c>
      <c r="T34" s="12">
        <v>15.52</v>
      </c>
      <c r="U34" s="5">
        <v>2021</v>
      </c>
      <c r="V34" s="5" t="s">
        <v>3047</v>
      </c>
      <c r="W34" s="12">
        <v>34.085051546391753</v>
      </c>
      <c r="X34" s="5">
        <v>2021</v>
      </c>
      <c r="Y34" s="5" t="s">
        <v>3047</v>
      </c>
      <c r="Z34" s="12"/>
      <c r="AC34" s="12"/>
      <c r="AF34" s="12">
        <v>0</v>
      </c>
      <c r="AG34" s="5">
        <v>2021</v>
      </c>
      <c r="AH34" s="5" t="s">
        <v>3047</v>
      </c>
      <c r="AI34" s="14">
        <v>100</v>
      </c>
      <c r="AJ34" s="5">
        <v>2021</v>
      </c>
      <c r="AK34" s="5" t="s">
        <v>3047</v>
      </c>
      <c r="AL34" s="14">
        <v>91.33</v>
      </c>
      <c r="AM34" s="5">
        <v>2021</v>
      </c>
      <c r="AN34" s="5" t="s">
        <v>3047</v>
      </c>
    </row>
    <row r="35" spans="1:40" ht="12.75" customHeight="1" x14ac:dyDescent="0.25">
      <c r="A35" s="5" t="s">
        <v>3048</v>
      </c>
      <c r="B35" s="5" t="s">
        <v>954</v>
      </c>
      <c r="C35" s="5" t="s">
        <v>953</v>
      </c>
      <c r="D35" s="5" t="s">
        <v>620</v>
      </c>
      <c r="E35" s="4" t="s">
        <v>3060</v>
      </c>
      <c r="F35" s="5" t="s">
        <v>3071</v>
      </c>
      <c r="G35" s="5">
        <v>2</v>
      </c>
      <c r="H35" s="5">
        <v>1</v>
      </c>
      <c r="I35" s="5" t="s">
        <v>3092</v>
      </c>
      <c r="J35" s="5">
        <f t="shared" si="0"/>
        <v>1</v>
      </c>
      <c r="K35" s="5">
        <f t="shared" si="1"/>
        <v>1</v>
      </c>
      <c r="L35" s="4" t="str">
        <f t="shared" si="2"/>
        <v/>
      </c>
      <c r="N35" s="13">
        <v>0.37</v>
      </c>
      <c r="O35" s="5">
        <v>2021</v>
      </c>
      <c r="P35" s="5" t="s">
        <v>3048</v>
      </c>
      <c r="Q35" s="12">
        <v>61.7</v>
      </c>
      <c r="R35" s="5">
        <v>2021</v>
      </c>
      <c r="S35" s="5" t="s">
        <v>3048</v>
      </c>
      <c r="T35" s="12">
        <v>11.77</v>
      </c>
      <c r="U35" s="5">
        <v>2021</v>
      </c>
      <c r="V35" s="5" t="s">
        <v>3048</v>
      </c>
      <c r="W35" s="12">
        <v>49.617672047578594</v>
      </c>
      <c r="X35" s="5">
        <v>2021</v>
      </c>
      <c r="Y35" s="5" t="s">
        <v>3048</v>
      </c>
      <c r="Z35" s="12"/>
      <c r="AC35" s="12"/>
      <c r="AF35" s="12">
        <v>0</v>
      </c>
      <c r="AG35" s="5">
        <v>2021</v>
      </c>
      <c r="AH35" s="5" t="s">
        <v>3048</v>
      </c>
      <c r="AI35" s="14">
        <v>100</v>
      </c>
      <c r="AJ35" s="5">
        <v>2021</v>
      </c>
      <c r="AK35" s="5" t="s">
        <v>3048</v>
      </c>
      <c r="AL35" s="14">
        <v>56.46</v>
      </c>
      <c r="AM35" s="5">
        <v>2021</v>
      </c>
      <c r="AN35" s="5" t="s">
        <v>3048</v>
      </c>
    </row>
    <row r="36" spans="1:40" ht="12.75" customHeight="1" x14ac:dyDescent="0.25">
      <c r="A36" s="5" t="s">
        <v>3049</v>
      </c>
      <c r="B36" s="5" t="s">
        <v>954</v>
      </c>
      <c r="C36" s="5" t="s">
        <v>953</v>
      </c>
      <c r="D36" s="5" t="s">
        <v>620</v>
      </c>
      <c r="E36" s="4" t="s">
        <v>3061</v>
      </c>
      <c r="F36" s="5" t="s">
        <v>3072</v>
      </c>
      <c r="G36" s="5">
        <v>2</v>
      </c>
      <c r="H36" s="5">
        <v>1</v>
      </c>
      <c r="I36" s="5" t="s">
        <v>3092</v>
      </c>
      <c r="J36" s="5">
        <f t="shared" si="0"/>
        <v>1</v>
      </c>
      <c r="K36" s="5">
        <f t="shared" si="1"/>
        <v>1</v>
      </c>
      <c r="L36" s="4" t="str">
        <f t="shared" si="2"/>
        <v/>
      </c>
      <c r="N36" s="13">
        <v>0.31</v>
      </c>
      <c r="O36" s="5">
        <v>2021</v>
      </c>
      <c r="P36" s="5" t="s">
        <v>3049</v>
      </c>
      <c r="Q36" s="12">
        <v>58.36</v>
      </c>
      <c r="R36" s="5">
        <v>2021</v>
      </c>
      <c r="S36" s="5" t="s">
        <v>3049</v>
      </c>
      <c r="T36" s="12">
        <v>19.189999999999998</v>
      </c>
      <c r="U36" s="5">
        <v>2021</v>
      </c>
      <c r="V36" s="5" t="s">
        <v>3049</v>
      </c>
      <c r="W36" s="12">
        <v>63.15789473684211</v>
      </c>
      <c r="X36" s="5">
        <v>2021</v>
      </c>
      <c r="Y36" s="5" t="s">
        <v>3049</v>
      </c>
      <c r="Z36" s="12"/>
      <c r="AC36" s="12"/>
      <c r="AF36" s="12">
        <v>0</v>
      </c>
      <c r="AG36" s="5">
        <v>2021</v>
      </c>
      <c r="AH36" s="5" t="s">
        <v>3049</v>
      </c>
      <c r="AI36" s="14">
        <v>0</v>
      </c>
      <c r="AJ36" s="5">
        <v>2021</v>
      </c>
      <c r="AK36" s="5" t="s">
        <v>3049</v>
      </c>
      <c r="AL36" s="14">
        <v>12.5</v>
      </c>
      <c r="AM36" s="5">
        <v>2021</v>
      </c>
      <c r="AN36" s="5" t="s">
        <v>3049</v>
      </c>
    </row>
    <row r="37" spans="1:40" ht="12.75" customHeight="1" x14ac:dyDescent="0.25">
      <c r="A37" s="5" t="s">
        <v>3050</v>
      </c>
      <c r="B37" s="5" t="s">
        <v>542</v>
      </c>
      <c r="C37" s="5" t="s">
        <v>541</v>
      </c>
      <c r="D37" s="5" t="s">
        <v>620</v>
      </c>
      <c r="E37" s="4" t="s">
        <v>2982</v>
      </c>
      <c r="F37" s="5" t="s">
        <v>3073</v>
      </c>
      <c r="G37" s="5">
        <v>2</v>
      </c>
      <c r="H37" s="5">
        <v>2</v>
      </c>
      <c r="I37" s="5" t="s">
        <v>3093</v>
      </c>
      <c r="J37" s="5">
        <f t="shared" ref="J37:J68" si="3">COUNTIF(E:E,E37)</f>
        <v>3</v>
      </c>
      <c r="K37" s="5">
        <f t="shared" ref="K37:K68" si="4">COUNTIF(F:F,F37)</f>
        <v>2</v>
      </c>
      <c r="L37" s="4" t="str">
        <f t="shared" si="2"/>
        <v>Y</v>
      </c>
      <c r="M37" s="4" t="s">
        <v>2679</v>
      </c>
      <c r="N37" s="13">
        <v>0.97</v>
      </c>
      <c r="O37" s="5">
        <v>2022</v>
      </c>
      <c r="P37" s="5" t="s">
        <v>3050</v>
      </c>
      <c r="Q37" s="12">
        <v>95.22</v>
      </c>
      <c r="R37" s="5">
        <v>2022</v>
      </c>
      <c r="S37" s="5" t="s">
        <v>3050</v>
      </c>
      <c r="T37" s="12">
        <v>9.129999999999999</v>
      </c>
      <c r="U37" s="5">
        <v>2022</v>
      </c>
      <c r="V37" s="5" t="s">
        <v>3050</v>
      </c>
      <c r="W37" s="12">
        <v>39.649507119386648</v>
      </c>
      <c r="X37" s="5">
        <v>2022</v>
      </c>
      <c r="Y37" s="5" t="s">
        <v>3050</v>
      </c>
      <c r="Z37" s="12"/>
      <c r="AC37" s="12"/>
      <c r="AF37" s="12">
        <v>0</v>
      </c>
      <c r="AG37" s="5">
        <v>2022</v>
      </c>
      <c r="AH37" s="5" t="s">
        <v>3050</v>
      </c>
      <c r="AI37" s="14">
        <v>0</v>
      </c>
      <c r="AJ37" s="5">
        <v>2022</v>
      </c>
      <c r="AK37" s="5" t="s">
        <v>3050</v>
      </c>
      <c r="AL37" s="14">
        <v>1.33</v>
      </c>
      <c r="AM37" s="5">
        <v>2022</v>
      </c>
      <c r="AN37" s="5" t="s">
        <v>3050</v>
      </c>
    </row>
    <row r="38" spans="1:40" ht="12.75" customHeight="1" x14ac:dyDescent="0.25">
      <c r="A38" s="5" t="s">
        <v>3051</v>
      </c>
      <c r="B38" s="5" t="s">
        <v>1314</v>
      </c>
      <c r="C38" s="5" t="s">
        <v>1313</v>
      </c>
      <c r="D38" s="5" t="s">
        <v>1038</v>
      </c>
      <c r="E38" s="6" t="s">
        <v>3062</v>
      </c>
      <c r="F38" s="4" t="s">
        <v>3074</v>
      </c>
      <c r="G38" s="4">
        <v>2</v>
      </c>
      <c r="H38" s="4">
        <v>3</v>
      </c>
      <c r="I38" s="4" t="s">
        <v>3094</v>
      </c>
      <c r="J38" s="5">
        <f t="shared" si="3"/>
        <v>10</v>
      </c>
      <c r="K38" s="5">
        <f t="shared" si="4"/>
        <v>1</v>
      </c>
      <c r="L38" s="4"/>
      <c r="N38" s="13">
        <v>1.05</v>
      </c>
      <c r="O38" s="5">
        <v>2021</v>
      </c>
      <c r="P38" s="5" t="s">
        <v>3051</v>
      </c>
      <c r="Q38" s="12">
        <v>97.97</v>
      </c>
      <c r="R38" s="5">
        <v>2021</v>
      </c>
      <c r="S38" s="5" t="s">
        <v>3051</v>
      </c>
      <c r="T38" s="12">
        <v>17.23</v>
      </c>
      <c r="U38" s="5">
        <v>2021</v>
      </c>
      <c r="V38" s="5" t="s">
        <v>3051</v>
      </c>
      <c r="W38" s="12">
        <v>41.091120139291931</v>
      </c>
      <c r="X38" s="5">
        <v>2021</v>
      </c>
      <c r="Y38" s="5" t="s">
        <v>3051</v>
      </c>
      <c r="Z38" s="12"/>
      <c r="AC38" s="12"/>
      <c r="AF38" s="12">
        <v>93.384372716891832</v>
      </c>
      <c r="AG38" s="5">
        <v>2021</v>
      </c>
      <c r="AH38" s="5" t="s">
        <v>3051</v>
      </c>
      <c r="AI38" s="14">
        <v>0</v>
      </c>
      <c r="AJ38" s="5">
        <v>2021</v>
      </c>
      <c r="AK38" s="5" t="s">
        <v>3051</v>
      </c>
      <c r="AL38" s="14">
        <v>93.04</v>
      </c>
      <c r="AM38" s="5">
        <v>2021</v>
      </c>
      <c r="AN38" s="5" t="s">
        <v>3051</v>
      </c>
    </row>
    <row r="39" spans="1:40" ht="12.75" customHeight="1" x14ac:dyDescent="0.25">
      <c r="A39" s="5" t="s">
        <v>3052</v>
      </c>
      <c r="B39" s="5" t="s">
        <v>1314</v>
      </c>
      <c r="C39" s="5" t="s">
        <v>1313</v>
      </c>
      <c r="D39" s="5" t="s">
        <v>1038</v>
      </c>
      <c r="E39" s="6" t="s">
        <v>3062</v>
      </c>
      <c r="F39" s="4" t="s">
        <v>3075</v>
      </c>
      <c r="G39" s="4">
        <v>2</v>
      </c>
      <c r="H39" s="4">
        <v>2</v>
      </c>
      <c r="I39" s="4" t="s">
        <v>3095</v>
      </c>
      <c r="J39" s="5">
        <f t="shared" si="3"/>
        <v>10</v>
      </c>
      <c r="K39" s="5">
        <f t="shared" si="4"/>
        <v>1</v>
      </c>
      <c r="L39" s="4"/>
      <c r="N39" s="13">
        <v>1.41</v>
      </c>
      <c r="O39" s="5">
        <v>2021</v>
      </c>
      <c r="P39" s="5" t="s">
        <v>3052</v>
      </c>
      <c r="Q39" s="12">
        <v>94.46</v>
      </c>
      <c r="R39" s="5">
        <v>2021</v>
      </c>
      <c r="S39" s="5" t="s">
        <v>3052</v>
      </c>
      <c r="T39" s="12">
        <v>17.43</v>
      </c>
      <c r="U39" s="5">
        <v>2021</v>
      </c>
      <c r="V39" s="5" t="s">
        <v>3052</v>
      </c>
      <c r="W39" s="12">
        <v>44.922547332185886</v>
      </c>
      <c r="X39" s="5">
        <v>2021</v>
      </c>
      <c r="Y39" s="5" t="s">
        <v>3052</v>
      </c>
      <c r="Z39" s="12"/>
      <c r="AC39" s="12"/>
      <c r="AF39" s="12">
        <v>0</v>
      </c>
      <c r="AG39" s="5">
        <v>2021</v>
      </c>
      <c r="AH39" s="5" t="s">
        <v>3052</v>
      </c>
      <c r="AI39" s="14">
        <v>0</v>
      </c>
      <c r="AJ39" s="5">
        <v>2021</v>
      </c>
      <c r="AK39" s="5" t="s">
        <v>3052</v>
      </c>
      <c r="AL39" s="14">
        <v>25.84</v>
      </c>
      <c r="AM39" s="5">
        <v>2021</v>
      </c>
      <c r="AN39" s="5" t="s">
        <v>3052</v>
      </c>
    </row>
    <row r="40" spans="1:40" ht="12.75" customHeight="1" x14ac:dyDescent="0.25">
      <c r="A40" s="5" t="s">
        <v>3053</v>
      </c>
      <c r="B40" s="5" t="s">
        <v>1314</v>
      </c>
      <c r="C40" s="5" t="s">
        <v>1313</v>
      </c>
      <c r="D40" s="5" t="s">
        <v>1038</v>
      </c>
      <c r="E40" s="6" t="s">
        <v>3062</v>
      </c>
      <c r="F40" s="4" t="s">
        <v>3076</v>
      </c>
      <c r="G40" s="4">
        <v>2</v>
      </c>
      <c r="H40" s="4">
        <v>3</v>
      </c>
      <c r="I40" s="4" t="s">
        <v>3096</v>
      </c>
      <c r="J40" s="5">
        <f t="shared" si="3"/>
        <v>10</v>
      </c>
      <c r="K40" s="5">
        <f t="shared" si="4"/>
        <v>1</v>
      </c>
      <c r="L40" s="4"/>
      <c r="N40" s="13">
        <v>1.28</v>
      </c>
      <c r="O40" s="5">
        <v>2021</v>
      </c>
      <c r="P40" s="5" t="s">
        <v>3053</v>
      </c>
      <c r="Q40" s="12">
        <v>95.24</v>
      </c>
      <c r="R40" s="5">
        <v>2021</v>
      </c>
      <c r="S40" s="5" t="s">
        <v>3053</v>
      </c>
      <c r="T40" s="12">
        <v>16.510000000000002</v>
      </c>
      <c r="U40" s="5">
        <v>2021</v>
      </c>
      <c r="V40" s="5" t="s">
        <v>3053</v>
      </c>
      <c r="W40" s="12">
        <v>38.098122350090854</v>
      </c>
      <c r="X40" s="5">
        <v>2021</v>
      </c>
      <c r="Y40" s="5" t="s">
        <v>3053</v>
      </c>
      <c r="Z40" s="12"/>
      <c r="AC40" s="12"/>
      <c r="AF40" s="12">
        <v>0</v>
      </c>
      <c r="AG40" s="5">
        <v>2021</v>
      </c>
      <c r="AH40" s="5" t="s">
        <v>3053</v>
      </c>
      <c r="AI40" s="14">
        <v>0</v>
      </c>
      <c r="AJ40" s="5">
        <v>2021</v>
      </c>
      <c r="AK40" s="5" t="s">
        <v>3053</v>
      </c>
      <c r="AL40" s="14">
        <v>10.6</v>
      </c>
      <c r="AM40" s="5">
        <v>2021</v>
      </c>
      <c r="AN40" s="5" t="s">
        <v>3053</v>
      </c>
    </row>
    <row r="41" spans="1:40" ht="12.75" customHeight="1" x14ac:dyDescent="0.25">
      <c r="A41" s="5" t="s">
        <v>3054</v>
      </c>
      <c r="B41" s="5" t="s">
        <v>1314</v>
      </c>
      <c r="C41" s="5" t="s">
        <v>1313</v>
      </c>
      <c r="D41" s="5" t="s">
        <v>1038</v>
      </c>
      <c r="E41" s="6" t="s">
        <v>3062</v>
      </c>
      <c r="F41" s="4" t="s">
        <v>3077</v>
      </c>
      <c r="G41" s="4">
        <v>2</v>
      </c>
      <c r="H41" s="4">
        <v>1</v>
      </c>
      <c r="I41" s="4" t="s">
        <v>3091</v>
      </c>
      <c r="J41" s="5">
        <f t="shared" si="3"/>
        <v>10</v>
      </c>
      <c r="K41" s="5">
        <f t="shared" si="4"/>
        <v>1</v>
      </c>
      <c r="L41" s="4"/>
      <c r="N41" s="13">
        <v>1.22</v>
      </c>
      <c r="O41" s="5">
        <v>2021</v>
      </c>
      <c r="P41" s="5" t="s">
        <v>3054</v>
      </c>
      <c r="Q41" s="12">
        <v>97.82</v>
      </c>
      <c r="R41" s="5">
        <v>2021</v>
      </c>
      <c r="S41" s="5" t="s">
        <v>3054</v>
      </c>
      <c r="T41" s="12">
        <v>24.5</v>
      </c>
      <c r="U41" s="5">
        <v>2021</v>
      </c>
      <c r="V41" s="5" t="s">
        <v>3054</v>
      </c>
      <c r="W41" s="12">
        <v>49.346938775510203</v>
      </c>
      <c r="X41" s="5">
        <v>2021</v>
      </c>
      <c r="Y41" s="5" t="s">
        <v>3054</v>
      </c>
      <c r="Z41" s="12"/>
      <c r="AC41" s="12"/>
      <c r="AF41" s="12">
        <v>0</v>
      </c>
      <c r="AG41" s="5">
        <v>2021</v>
      </c>
      <c r="AH41" s="5" t="s">
        <v>3054</v>
      </c>
      <c r="AI41" s="14">
        <v>0</v>
      </c>
      <c r="AJ41" s="5">
        <v>2021</v>
      </c>
      <c r="AK41" s="5" t="s">
        <v>3054</v>
      </c>
      <c r="AL41" s="14">
        <v>12.29</v>
      </c>
      <c r="AM41" s="5">
        <v>2021</v>
      </c>
      <c r="AN41" s="5" t="s">
        <v>3054</v>
      </c>
    </row>
    <row r="42" spans="1:40" ht="12.75" customHeight="1" x14ac:dyDescent="0.25">
      <c r="A42" s="5" t="s">
        <v>3055</v>
      </c>
      <c r="B42" s="5" t="s">
        <v>586</v>
      </c>
      <c r="C42" s="5" t="s">
        <v>585</v>
      </c>
      <c r="D42" s="5" t="s">
        <v>360</v>
      </c>
      <c r="E42" s="6" t="s">
        <v>3062</v>
      </c>
      <c r="F42" s="4" t="s">
        <v>3316</v>
      </c>
      <c r="G42" s="4">
        <v>2</v>
      </c>
      <c r="H42" s="4">
        <v>2</v>
      </c>
      <c r="I42" s="25" t="s">
        <v>3319</v>
      </c>
      <c r="J42" s="5">
        <f t="shared" si="3"/>
        <v>10</v>
      </c>
      <c r="K42" s="5">
        <f t="shared" si="4"/>
        <v>2</v>
      </c>
      <c r="L42" s="4" t="s">
        <v>2678</v>
      </c>
      <c r="M42" s="4" t="s">
        <v>2679</v>
      </c>
      <c r="N42" s="13">
        <v>0.97</v>
      </c>
      <c r="O42" s="5">
        <v>2021</v>
      </c>
      <c r="P42" s="5" t="s">
        <v>3055</v>
      </c>
      <c r="Q42" s="12">
        <v>34.82</v>
      </c>
      <c r="R42" s="5">
        <v>2021</v>
      </c>
      <c r="S42" s="5" t="s">
        <v>3055</v>
      </c>
      <c r="T42" s="12">
        <v>8.07</v>
      </c>
      <c r="U42" s="5">
        <v>2021</v>
      </c>
      <c r="V42" s="5" t="s">
        <v>3055</v>
      </c>
      <c r="W42" s="12"/>
      <c r="Z42" s="12"/>
      <c r="AC42" s="12"/>
      <c r="AF42" s="12">
        <v>0</v>
      </c>
      <c r="AG42" s="5">
        <v>2021</v>
      </c>
      <c r="AH42" s="5" t="s">
        <v>3055</v>
      </c>
      <c r="AI42" s="14">
        <v>0</v>
      </c>
      <c r="AJ42" s="5">
        <v>2021</v>
      </c>
      <c r="AK42" s="5" t="s">
        <v>3055</v>
      </c>
      <c r="AL42" s="14">
        <v>1.96</v>
      </c>
      <c r="AM42" s="5">
        <v>2021</v>
      </c>
      <c r="AN42" s="5" t="s">
        <v>3055</v>
      </c>
    </row>
    <row r="43" spans="1:40" ht="12.75" customHeight="1" x14ac:dyDescent="0.25">
      <c r="A43" s="5" t="s">
        <v>1345</v>
      </c>
      <c r="B43" s="5" t="s">
        <v>34</v>
      </c>
      <c r="C43" s="5" t="s">
        <v>33</v>
      </c>
      <c r="D43" s="5" t="s">
        <v>35</v>
      </c>
      <c r="E43" s="5" t="s">
        <v>1346</v>
      </c>
      <c r="F43" s="4" t="s">
        <v>3315</v>
      </c>
      <c r="G43" s="5">
        <v>2</v>
      </c>
      <c r="H43" s="5">
        <v>2</v>
      </c>
      <c r="I43" s="5" t="s">
        <v>3101</v>
      </c>
      <c r="J43" s="5">
        <f t="shared" si="3"/>
        <v>1</v>
      </c>
      <c r="K43" s="5">
        <f t="shared" si="4"/>
        <v>1</v>
      </c>
      <c r="L43" s="4" t="str">
        <f t="shared" si="2"/>
        <v/>
      </c>
      <c r="N43" s="13">
        <v>1.1440026729034414</v>
      </c>
      <c r="O43" s="5">
        <f>2010-3</f>
        <v>2007</v>
      </c>
      <c r="P43" s="5" t="s">
        <v>1345</v>
      </c>
      <c r="Q43" s="12">
        <v>100</v>
      </c>
      <c r="R43" s="5">
        <f>2010-3</f>
        <v>2007</v>
      </c>
      <c r="S43" s="5" t="s">
        <v>1345</v>
      </c>
      <c r="T43" s="12">
        <v>5</v>
      </c>
      <c r="U43" s="5">
        <f>2010-3</f>
        <v>2007</v>
      </c>
      <c r="V43" s="5" t="s">
        <v>1345</v>
      </c>
      <c r="W43" s="12"/>
      <c r="Y43" s="5" t="s">
        <v>1569</v>
      </c>
      <c r="Z43" s="12">
        <v>12.15</v>
      </c>
      <c r="AA43" s="5">
        <f>2010-3</f>
        <v>2007</v>
      </c>
      <c r="AB43" s="5" t="s">
        <v>1345</v>
      </c>
      <c r="AC43" s="12">
        <v>41.85</v>
      </c>
      <c r="AD43" s="5">
        <f>2010-3</f>
        <v>2007</v>
      </c>
      <c r="AE43" s="5" t="s">
        <v>1345</v>
      </c>
      <c r="AF43" s="12">
        <v>0</v>
      </c>
      <c r="AG43" s="5">
        <f>2010-3</f>
        <v>2007</v>
      </c>
      <c r="AH43" s="5" t="s">
        <v>1345</v>
      </c>
      <c r="AI43" s="14">
        <v>100</v>
      </c>
      <c r="AJ43" s="5">
        <f>2010-3</f>
        <v>2007</v>
      </c>
      <c r="AK43" s="5" t="s">
        <v>1345</v>
      </c>
      <c r="AL43" s="14"/>
      <c r="AN43" s="5" t="s">
        <v>1569</v>
      </c>
    </row>
    <row r="44" spans="1:40" ht="12.75" customHeight="1" x14ac:dyDescent="0.25">
      <c r="A44" s="5" t="s">
        <v>1454</v>
      </c>
      <c r="B44" s="5" t="s">
        <v>138</v>
      </c>
      <c r="C44" s="5" t="s">
        <v>137</v>
      </c>
      <c r="D44" s="5" t="s">
        <v>35</v>
      </c>
      <c r="E44" s="5" t="s">
        <v>1456</v>
      </c>
      <c r="F44" s="4" t="s">
        <v>1455</v>
      </c>
      <c r="G44" s="4" t="s">
        <v>1791</v>
      </c>
      <c r="H44" s="5">
        <v>1</v>
      </c>
      <c r="I44" s="4" t="s">
        <v>3102</v>
      </c>
      <c r="J44" s="4">
        <f t="shared" si="3"/>
        <v>2</v>
      </c>
      <c r="K44" s="4">
        <f t="shared" si="4"/>
        <v>2</v>
      </c>
      <c r="L44" s="4" t="s">
        <v>2678</v>
      </c>
      <c r="M44" s="4" t="s">
        <v>2679</v>
      </c>
      <c r="N44" s="13">
        <v>1.6000000014592852</v>
      </c>
      <c r="O44" s="5">
        <v>2008</v>
      </c>
      <c r="P44" s="5" t="s">
        <v>1454</v>
      </c>
      <c r="Q44" s="12">
        <v>100</v>
      </c>
      <c r="R44" s="5">
        <v>2008</v>
      </c>
      <c r="S44" s="5" t="s">
        <v>1454</v>
      </c>
      <c r="T44" s="12">
        <v>13</v>
      </c>
      <c r="U44" s="5">
        <v>2008</v>
      </c>
      <c r="V44" s="5" t="s">
        <v>1454</v>
      </c>
      <c r="W44" s="12"/>
      <c r="Y44" s="5" t="s">
        <v>1569</v>
      </c>
      <c r="Z44" s="12">
        <v>4.0000000000000563E-2</v>
      </c>
      <c r="AA44" s="5">
        <v>2008</v>
      </c>
      <c r="AB44" s="5" t="s">
        <v>1454</v>
      </c>
      <c r="AC44" s="12">
        <v>9.9600000000000009</v>
      </c>
      <c r="AD44" s="5">
        <v>2008</v>
      </c>
      <c r="AE44" s="5" t="s">
        <v>1454</v>
      </c>
      <c r="AF44" s="12">
        <v>0</v>
      </c>
      <c r="AG44" s="5">
        <v>2008</v>
      </c>
      <c r="AH44" s="5" t="s">
        <v>1454</v>
      </c>
      <c r="AI44" s="14">
        <v>100</v>
      </c>
      <c r="AJ44" s="5">
        <v>2008</v>
      </c>
      <c r="AK44" s="5" t="s">
        <v>1454</v>
      </c>
      <c r="AL44" s="14"/>
      <c r="AN44" s="5" t="s">
        <v>1569</v>
      </c>
    </row>
    <row r="45" spans="1:40" ht="12.75" customHeight="1" x14ac:dyDescent="0.25">
      <c r="A45" s="5" t="s">
        <v>1354</v>
      </c>
      <c r="B45" s="5" t="s">
        <v>49</v>
      </c>
      <c r="C45" s="5" t="s">
        <v>48</v>
      </c>
      <c r="D45" s="5" t="s">
        <v>35</v>
      </c>
      <c r="E45" s="5" t="s">
        <v>49</v>
      </c>
      <c r="F45" s="5" t="s">
        <v>48</v>
      </c>
      <c r="G45" s="5">
        <v>0</v>
      </c>
      <c r="H45" s="5">
        <v>1</v>
      </c>
      <c r="I45" s="5" t="s">
        <v>3103</v>
      </c>
      <c r="J45" s="5">
        <f t="shared" si="3"/>
        <v>1</v>
      </c>
      <c r="K45" s="5">
        <f t="shared" si="4"/>
        <v>1</v>
      </c>
      <c r="L45" s="4" t="str">
        <f t="shared" si="2"/>
        <v/>
      </c>
      <c r="N45" s="13">
        <v>1.0999990999707991</v>
      </c>
      <c r="O45" s="5">
        <v>2009</v>
      </c>
      <c r="P45" s="5" t="s">
        <v>1354</v>
      </c>
      <c r="Q45" s="12">
        <v>100</v>
      </c>
      <c r="R45" s="5">
        <v>2009</v>
      </c>
      <c r="S45" s="5" t="s">
        <v>1354</v>
      </c>
      <c r="T45" s="12">
        <v>13.4</v>
      </c>
      <c r="U45" s="5">
        <v>2009</v>
      </c>
      <c r="V45" s="5" t="s">
        <v>1354</v>
      </c>
      <c r="W45" s="12"/>
      <c r="Y45" s="5" t="s">
        <v>1569</v>
      </c>
      <c r="Z45" s="12">
        <v>0</v>
      </c>
      <c r="AA45" s="5">
        <v>2009</v>
      </c>
      <c r="AB45" s="5" t="s">
        <v>1354</v>
      </c>
      <c r="AC45" s="12">
        <v>5</v>
      </c>
      <c r="AD45" s="5">
        <v>2009</v>
      </c>
      <c r="AE45" s="5" t="s">
        <v>1354</v>
      </c>
      <c r="AF45" s="12">
        <v>0</v>
      </c>
      <c r="AG45" s="5">
        <v>2009</v>
      </c>
      <c r="AH45" s="5" t="s">
        <v>1354</v>
      </c>
      <c r="AI45" s="14">
        <v>100</v>
      </c>
      <c r="AJ45" s="5">
        <v>2009</v>
      </c>
      <c r="AK45" s="5" t="s">
        <v>1354</v>
      </c>
      <c r="AL45" s="14"/>
      <c r="AN45" s="5" t="s">
        <v>1569</v>
      </c>
    </row>
    <row r="46" spans="1:40" ht="12.75" customHeight="1" x14ac:dyDescent="0.25">
      <c r="A46" s="5" t="s">
        <v>1473</v>
      </c>
      <c r="B46" s="5" t="s">
        <v>483</v>
      </c>
      <c r="C46" s="5" t="s">
        <v>482</v>
      </c>
      <c r="D46" s="5" t="s">
        <v>360</v>
      </c>
      <c r="E46" s="5" t="s">
        <v>484</v>
      </c>
      <c r="F46" s="5" t="s">
        <v>481</v>
      </c>
      <c r="G46" s="5" t="s">
        <v>2708</v>
      </c>
      <c r="H46" s="5">
        <v>1</v>
      </c>
      <c r="I46" s="5" t="s">
        <v>3103</v>
      </c>
      <c r="J46" s="5">
        <f t="shared" si="3"/>
        <v>2</v>
      </c>
      <c r="K46" s="5">
        <f t="shared" si="4"/>
        <v>2</v>
      </c>
      <c r="L46" s="4" t="str">
        <f t="shared" si="2"/>
        <v>Y</v>
      </c>
      <c r="M46" s="4" t="s">
        <v>2680</v>
      </c>
      <c r="N46" s="13">
        <v>0.70000063150846514</v>
      </c>
      <c r="O46" s="5">
        <f>2010-3</f>
        <v>2007</v>
      </c>
      <c r="P46" s="5" t="s">
        <v>1473</v>
      </c>
      <c r="Q46" s="12">
        <v>57</v>
      </c>
      <c r="R46" s="5">
        <f>2010-3</f>
        <v>2007</v>
      </c>
      <c r="S46" s="5" t="s">
        <v>1473</v>
      </c>
      <c r="T46" s="12">
        <v>2</v>
      </c>
      <c r="U46" s="5">
        <f>2010-3</f>
        <v>2007</v>
      </c>
      <c r="V46" s="5" t="s">
        <v>1473</v>
      </c>
      <c r="W46" s="12"/>
      <c r="Y46" s="5" t="s">
        <v>1569</v>
      </c>
      <c r="Z46" s="12">
        <v>0</v>
      </c>
      <c r="AA46" s="5">
        <f>2010-3</f>
        <v>2007</v>
      </c>
      <c r="AB46" s="5" t="s">
        <v>1473</v>
      </c>
      <c r="AC46" s="12">
        <v>0</v>
      </c>
      <c r="AD46" s="5">
        <f>2010-3</f>
        <v>2007</v>
      </c>
      <c r="AE46" s="5" t="s">
        <v>1473</v>
      </c>
      <c r="AF46" s="12">
        <v>0</v>
      </c>
      <c r="AG46" s="5">
        <f>2010-3</f>
        <v>2007</v>
      </c>
      <c r="AH46" s="5" t="s">
        <v>1473</v>
      </c>
      <c r="AI46" s="14">
        <v>0</v>
      </c>
      <c r="AJ46" s="5">
        <f>2010-3</f>
        <v>2007</v>
      </c>
      <c r="AK46" s="5" t="s">
        <v>1473</v>
      </c>
      <c r="AL46" s="14"/>
      <c r="AN46" s="5" t="s">
        <v>1569</v>
      </c>
    </row>
    <row r="47" spans="1:40" ht="12.75" customHeight="1" x14ac:dyDescent="0.25">
      <c r="A47" s="5" t="s">
        <v>1459</v>
      </c>
      <c r="B47" s="5" t="s">
        <v>23</v>
      </c>
      <c r="C47" s="5" t="s">
        <v>708</v>
      </c>
      <c r="D47" s="5" t="s">
        <v>620</v>
      </c>
      <c r="E47" s="5" t="s">
        <v>1460</v>
      </c>
      <c r="F47" s="5" t="s">
        <v>713</v>
      </c>
      <c r="G47" s="5">
        <v>3</v>
      </c>
      <c r="H47" s="5">
        <v>1</v>
      </c>
      <c r="I47" s="5" t="s">
        <v>1808</v>
      </c>
      <c r="J47" s="5">
        <f t="shared" si="3"/>
        <v>1</v>
      </c>
      <c r="K47" s="5">
        <f t="shared" si="4"/>
        <v>2</v>
      </c>
      <c r="L47" s="4" t="str">
        <f t="shared" si="2"/>
        <v>Y</v>
      </c>
      <c r="M47" s="4" t="s">
        <v>2681</v>
      </c>
      <c r="N47" s="13">
        <v>0.54794520547945214</v>
      </c>
      <c r="O47" s="5">
        <f>2010-3</f>
        <v>2007</v>
      </c>
      <c r="P47" s="5" t="s">
        <v>1459</v>
      </c>
      <c r="Q47" s="12">
        <v>75</v>
      </c>
      <c r="R47" s="5">
        <f>2010-3</f>
        <v>2007</v>
      </c>
      <c r="S47" s="5" t="s">
        <v>1459</v>
      </c>
      <c r="T47" s="12">
        <v>11</v>
      </c>
      <c r="U47" s="5">
        <f>2010-3</f>
        <v>2007</v>
      </c>
      <c r="V47" s="5" t="s">
        <v>1459</v>
      </c>
      <c r="W47" s="12"/>
      <c r="Y47" s="5" t="s">
        <v>1569</v>
      </c>
      <c r="Z47" s="12">
        <v>14</v>
      </c>
      <c r="AA47" s="5">
        <f>2010-3</f>
        <v>2007</v>
      </c>
      <c r="AB47" s="5" t="s">
        <v>1459</v>
      </c>
      <c r="AC47" s="12">
        <v>0</v>
      </c>
      <c r="AD47" s="5">
        <f>2010-3</f>
        <v>2007</v>
      </c>
      <c r="AE47" s="5" t="s">
        <v>1459</v>
      </c>
      <c r="AF47" s="12">
        <v>0</v>
      </c>
      <c r="AG47" s="5">
        <f>2010-3</f>
        <v>2007</v>
      </c>
      <c r="AH47" s="5" t="s">
        <v>1459</v>
      </c>
      <c r="AI47" s="14">
        <v>73</v>
      </c>
      <c r="AJ47" s="5">
        <f>2010-3</f>
        <v>2007</v>
      </c>
      <c r="AK47" s="5" t="s">
        <v>1459</v>
      </c>
      <c r="AL47" s="14"/>
      <c r="AN47" s="5" t="s">
        <v>1569</v>
      </c>
    </row>
    <row r="48" spans="1:40" ht="12.75" customHeight="1" x14ac:dyDescent="0.25">
      <c r="A48" s="5" t="s">
        <v>1451</v>
      </c>
      <c r="B48" s="5" t="s">
        <v>335</v>
      </c>
      <c r="C48" s="5" t="s">
        <v>334</v>
      </c>
      <c r="D48" s="5" t="s">
        <v>35</v>
      </c>
      <c r="E48" s="5" t="s">
        <v>1453</v>
      </c>
      <c r="F48" s="5" t="s">
        <v>1452</v>
      </c>
      <c r="G48" s="5" t="s">
        <v>1790</v>
      </c>
      <c r="H48" s="5">
        <v>1</v>
      </c>
      <c r="I48" s="5" t="s">
        <v>3106</v>
      </c>
      <c r="J48" s="5">
        <f t="shared" si="3"/>
        <v>1</v>
      </c>
      <c r="K48" s="5">
        <f t="shared" si="4"/>
        <v>1</v>
      </c>
      <c r="L48" s="4" t="str">
        <f t="shared" si="2"/>
        <v/>
      </c>
      <c r="N48" s="13">
        <v>1.8708809852959658</v>
      </c>
      <c r="O48" s="5">
        <v>2013</v>
      </c>
      <c r="P48" s="5" t="s">
        <v>1451</v>
      </c>
      <c r="Q48" s="12">
        <v>100</v>
      </c>
      <c r="R48" s="5">
        <v>2013</v>
      </c>
      <c r="S48" s="5" t="s">
        <v>1451</v>
      </c>
      <c r="T48" s="12">
        <v>6</v>
      </c>
      <c r="U48" s="5">
        <v>2013</v>
      </c>
      <c r="V48" s="5" t="s">
        <v>1451</v>
      </c>
      <c r="W48" s="12"/>
      <c r="Y48" s="5" t="s">
        <v>1569</v>
      </c>
      <c r="Z48" s="12">
        <v>14.315</v>
      </c>
      <c r="AA48" s="5">
        <v>2013</v>
      </c>
      <c r="AB48" s="5" t="s">
        <v>1451</v>
      </c>
      <c r="AC48" s="12">
        <v>20.684999999999999</v>
      </c>
      <c r="AD48" s="5">
        <v>2013</v>
      </c>
      <c r="AE48" s="5" t="s">
        <v>1451</v>
      </c>
      <c r="AF48" s="12">
        <v>0</v>
      </c>
      <c r="AG48" s="5">
        <v>2013</v>
      </c>
      <c r="AH48" s="5" t="s">
        <v>1451</v>
      </c>
      <c r="AI48" s="14">
        <v>98</v>
      </c>
      <c r="AJ48" s="5">
        <v>2013</v>
      </c>
      <c r="AK48" s="5" t="s">
        <v>1451</v>
      </c>
      <c r="AL48" s="14"/>
      <c r="AN48" s="5" t="s">
        <v>1569</v>
      </c>
    </row>
    <row r="49" spans="1:40" ht="12.75" customHeight="1" x14ac:dyDescent="0.25">
      <c r="A49" s="5" t="s">
        <v>1355</v>
      </c>
      <c r="B49" s="5" t="s">
        <v>1108</v>
      </c>
      <c r="C49" s="5" t="s">
        <v>1107</v>
      </c>
      <c r="D49" s="5" t="s">
        <v>1038</v>
      </c>
      <c r="E49" s="5" t="s">
        <v>1357</v>
      </c>
      <c r="F49" s="5" t="s">
        <v>1356</v>
      </c>
      <c r="G49" s="5">
        <v>2</v>
      </c>
      <c r="H49" s="5">
        <v>1</v>
      </c>
      <c r="I49" s="5" t="s">
        <v>1809</v>
      </c>
      <c r="J49" s="5">
        <f t="shared" si="3"/>
        <v>1</v>
      </c>
      <c r="K49" s="5">
        <f t="shared" si="4"/>
        <v>1</v>
      </c>
      <c r="L49" s="4" t="str">
        <f t="shared" si="2"/>
        <v/>
      </c>
      <c r="N49" s="13">
        <v>1.0877462712204893</v>
      </c>
      <c r="O49" s="5">
        <f>2010-3</f>
        <v>2007</v>
      </c>
      <c r="P49" s="5" t="s">
        <v>1355</v>
      </c>
      <c r="Q49" s="12">
        <v>82</v>
      </c>
      <c r="R49" s="5">
        <f>2010-3</f>
        <v>2007</v>
      </c>
      <c r="S49" s="5" t="s">
        <v>1355</v>
      </c>
      <c r="T49" s="12">
        <v>11</v>
      </c>
      <c r="U49" s="5">
        <f>2010-3</f>
        <v>2007</v>
      </c>
      <c r="V49" s="5" t="s">
        <v>1355</v>
      </c>
      <c r="W49" s="12"/>
      <c r="Y49" s="5" t="s">
        <v>1569</v>
      </c>
      <c r="Z49" s="12">
        <v>0</v>
      </c>
      <c r="AA49" s="5">
        <f>2010-3</f>
        <v>2007</v>
      </c>
      <c r="AB49" s="5" t="s">
        <v>1355</v>
      </c>
      <c r="AC49" s="12">
        <v>0.6097560975609756</v>
      </c>
      <c r="AD49" s="5">
        <f>2010-3</f>
        <v>2007</v>
      </c>
      <c r="AE49" s="5" t="s">
        <v>1355</v>
      </c>
      <c r="AF49" s="12">
        <v>0</v>
      </c>
      <c r="AG49" s="5">
        <f>2010-3</f>
        <v>2007</v>
      </c>
      <c r="AH49" s="5" t="s">
        <v>1355</v>
      </c>
      <c r="AI49" s="14">
        <v>100</v>
      </c>
      <c r="AJ49" s="5">
        <f>2010-3</f>
        <v>2007</v>
      </c>
      <c r="AK49" s="5" t="s">
        <v>1355</v>
      </c>
      <c r="AL49" s="14"/>
      <c r="AN49" s="5" t="s">
        <v>1569</v>
      </c>
    </row>
    <row r="50" spans="1:40" ht="12.75" customHeight="1" x14ac:dyDescent="0.25">
      <c r="A50" s="5" t="s">
        <v>1465</v>
      </c>
      <c r="B50" s="5" t="s">
        <v>1466</v>
      </c>
      <c r="C50" s="5" t="s">
        <v>867</v>
      </c>
      <c r="D50" s="5" t="s">
        <v>360</v>
      </c>
      <c r="E50" s="5" t="s">
        <v>868</v>
      </c>
      <c r="F50" s="5" t="s">
        <v>2271</v>
      </c>
      <c r="G50" s="5" t="s">
        <v>1791</v>
      </c>
      <c r="H50" s="5">
        <v>2</v>
      </c>
      <c r="I50" s="5" t="s">
        <v>3108</v>
      </c>
      <c r="J50" s="5">
        <f t="shared" si="3"/>
        <v>4</v>
      </c>
      <c r="K50" s="5">
        <f t="shared" si="4"/>
        <v>1</v>
      </c>
      <c r="L50" s="4" t="str">
        <f t="shared" si="2"/>
        <v>Y</v>
      </c>
      <c r="M50" s="4" t="s">
        <v>2681</v>
      </c>
      <c r="N50" s="13">
        <v>0.54207275068041416</v>
      </c>
      <c r="O50" s="5">
        <v>2010</v>
      </c>
      <c r="P50" s="5" t="s">
        <v>1465</v>
      </c>
      <c r="Q50" s="12">
        <v>83</v>
      </c>
      <c r="R50" s="5">
        <v>2010</v>
      </c>
      <c r="S50" s="5" t="s">
        <v>1465</v>
      </c>
      <c r="T50" s="12">
        <v>8</v>
      </c>
      <c r="U50" s="5">
        <v>2010</v>
      </c>
      <c r="V50" s="5" t="s">
        <v>1465</v>
      </c>
      <c r="W50" s="12"/>
      <c r="Y50" s="5" t="s">
        <v>1569</v>
      </c>
      <c r="Z50" s="12">
        <v>0.1875</v>
      </c>
      <c r="AA50" s="5">
        <v>2010</v>
      </c>
      <c r="AB50" s="5" t="s">
        <v>1465</v>
      </c>
      <c r="AC50" s="12">
        <v>3.3885542168674698</v>
      </c>
      <c r="AD50" s="5">
        <v>2010</v>
      </c>
      <c r="AE50" s="5" t="s">
        <v>1465</v>
      </c>
      <c r="AF50" s="12">
        <v>0</v>
      </c>
      <c r="AG50" s="5">
        <v>2010</v>
      </c>
      <c r="AH50" s="5" t="s">
        <v>1465</v>
      </c>
      <c r="AI50" s="14">
        <v>0</v>
      </c>
      <c r="AJ50" s="5">
        <v>2010</v>
      </c>
      <c r="AK50" s="5" t="s">
        <v>1465</v>
      </c>
      <c r="AL50" s="14"/>
      <c r="AN50" s="5" t="s">
        <v>1569</v>
      </c>
    </row>
    <row r="51" spans="1:40" ht="12.75" customHeight="1" x14ac:dyDescent="0.25">
      <c r="A51" s="5" t="s">
        <v>1487</v>
      </c>
      <c r="B51" s="5" t="s">
        <v>1266</v>
      </c>
      <c r="C51" s="5" t="s">
        <v>1265</v>
      </c>
      <c r="D51" s="5" t="s">
        <v>1038</v>
      </c>
      <c r="E51" s="5" t="s">
        <v>1489</v>
      </c>
      <c r="F51" s="5" t="s">
        <v>1488</v>
      </c>
      <c r="G51" s="5">
        <v>3</v>
      </c>
      <c r="H51" s="5">
        <v>1</v>
      </c>
      <c r="I51" s="5" t="s">
        <v>3109</v>
      </c>
      <c r="J51" s="5">
        <f t="shared" si="3"/>
        <v>1</v>
      </c>
      <c r="K51" s="5">
        <f t="shared" si="4"/>
        <v>1</v>
      </c>
      <c r="L51" s="4" t="str">
        <f t="shared" si="2"/>
        <v/>
      </c>
      <c r="N51" s="13">
        <v>0.66302361918304253</v>
      </c>
      <c r="O51" s="5">
        <f>2010-3</f>
        <v>2007</v>
      </c>
      <c r="P51" s="5" t="s">
        <v>1487</v>
      </c>
      <c r="Q51" s="12">
        <v>78</v>
      </c>
      <c r="R51" s="5">
        <f>2010-3</f>
        <v>2007</v>
      </c>
      <c r="S51" s="5" t="s">
        <v>1487</v>
      </c>
      <c r="T51" s="12">
        <v>9</v>
      </c>
      <c r="U51" s="5">
        <f>2010-3</f>
        <v>2007</v>
      </c>
      <c r="V51" s="5" t="s">
        <v>1487</v>
      </c>
      <c r="W51" s="12"/>
      <c r="Y51" s="5" t="s">
        <v>1569</v>
      </c>
      <c r="Z51" s="12">
        <v>0</v>
      </c>
      <c r="AA51" s="5">
        <f>2010-3</f>
        <v>2007</v>
      </c>
      <c r="AB51" s="5" t="s">
        <v>1487</v>
      </c>
      <c r="AC51" s="12">
        <v>1.2820512820512819</v>
      </c>
      <c r="AD51" s="5">
        <f>2010-3</f>
        <v>2007</v>
      </c>
      <c r="AE51" s="5" t="s">
        <v>1487</v>
      </c>
      <c r="AF51" s="12">
        <v>0</v>
      </c>
      <c r="AG51" s="5">
        <f>2010-3</f>
        <v>2007</v>
      </c>
      <c r="AH51" s="5" t="s">
        <v>1487</v>
      </c>
      <c r="AI51" s="14">
        <v>0</v>
      </c>
      <c r="AJ51" s="5">
        <f>2010-3</f>
        <v>2007</v>
      </c>
      <c r="AK51" s="5" t="s">
        <v>1487</v>
      </c>
      <c r="AL51" s="14"/>
      <c r="AN51" s="5" t="s">
        <v>1569</v>
      </c>
    </row>
    <row r="52" spans="1:40" ht="12.75" customHeight="1" x14ac:dyDescent="0.25">
      <c r="A52" s="5" t="s">
        <v>1468</v>
      </c>
      <c r="B52" s="5" t="s">
        <v>1654</v>
      </c>
      <c r="C52" s="5" t="s">
        <v>1471</v>
      </c>
      <c r="D52" s="5" t="s">
        <v>1038</v>
      </c>
      <c r="E52" s="5" t="s">
        <v>1470</v>
      </c>
      <c r="F52" s="5" t="s">
        <v>1469</v>
      </c>
      <c r="G52" s="5">
        <v>1</v>
      </c>
      <c r="H52" s="5">
        <v>1</v>
      </c>
      <c r="I52" s="5" t="s">
        <v>3103</v>
      </c>
      <c r="J52" s="5">
        <f t="shared" si="3"/>
        <v>1</v>
      </c>
      <c r="K52" s="5">
        <f t="shared" si="4"/>
        <v>1</v>
      </c>
      <c r="L52" s="4" t="str">
        <f t="shared" si="2"/>
        <v/>
      </c>
      <c r="N52" s="13">
        <v>0.59655324790101638</v>
      </c>
      <c r="O52" s="5">
        <f>2010-3</f>
        <v>2007</v>
      </c>
      <c r="P52" s="5" t="s">
        <v>1468</v>
      </c>
      <c r="Q52" s="12">
        <v>100</v>
      </c>
      <c r="R52" s="5">
        <f>2010-3</f>
        <v>2007</v>
      </c>
      <c r="S52" s="5" t="s">
        <v>1468</v>
      </c>
      <c r="T52" s="12">
        <v>26</v>
      </c>
      <c r="U52" s="5">
        <f>2010-3</f>
        <v>2007</v>
      </c>
      <c r="V52" s="5" t="s">
        <v>1468</v>
      </c>
      <c r="W52" s="12"/>
      <c r="Y52" s="5" t="s">
        <v>1569</v>
      </c>
      <c r="Z52" s="12">
        <v>0</v>
      </c>
      <c r="AA52" s="5">
        <f>2010-3</f>
        <v>2007</v>
      </c>
      <c r="AB52" s="5" t="s">
        <v>1468</v>
      </c>
      <c r="AC52" s="12">
        <v>2.5</v>
      </c>
      <c r="AD52" s="5">
        <f>2010-3</f>
        <v>2007</v>
      </c>
      <c r="AE52" s="5" t="s">
        <v>1468</v>
      </c>
      <c r="AF52" s="12">
        <v>0</v>
      </c>
      <c r="AG52" s="5">
        <f>2010-3</f>
        <v>2007</v>
      </c>
      <c r="AH52" s="5" t="s">
        <v>1468</v>
      </c>
      <c r="AI52" s="14">
        <v>100</v>
      </c>
      <c r="AJ52" s="5">
        <f>2010-3</f>
        <v>2007</v>
      </c>
      <c r="AK52" s="5" t="s">
        <v>1468</v>
      </c>
      <c r="AL52" s="14"/>
      <c r="AN52" s="5" t="s">
        <v>1569</v>
      </c>
    </row>
    <row r="53" spans="1:40" ht="12.75" customHeight="1" x14ac:dyDescent="0.25">
      <c r="A53" s="5" t="s">
        <v>1475</v>
      </c>
      <c r="B53" s="5" t="s">
        <v>1477</v>
      </c>
      <c r="C53" s="5" t="s">
        <v>1479</v>
      </c>
      <c r="D53" s="5" t="s">
        <v>1038</v>
      </c>
      <c r="E53" s="5" t="s">
        <v>1478</v>
      </c>
      <c r="F53" s="5" t="s">
        <v>1476</v>
      </c>
      <c r="G53" s="5">
        <v>1</v>
      </c>
      <c r="H53" s="5">
        <v>3</v>
      </c>
      <c r="I53" s="5" t="s">
        <v>3110</v>
      </c>
      <c r="J53" s="5">
        <f t="shared" si="3"/>
        <v>1</v>
      </c>
      <c r="K53" s="5">
        <f t="shared" si="4"/>
        <v>1</v>
      </c>
      <c r="L53" s="4" t="str">
        <f t="shared" si="2"/>
        <v/>
      </c>
      <c r="N53" s="13">
        <v>0.77726436311592717</v>
      </c>
      <c r="O53" s="5">
        <v>2009</v>
      </c>
      <c r="P53" s="5" t="s">
        <v>1475</v>
      </c>
      <c r="Q53" s="12">
        <v>100</v>
      </c>
      <c r="R53" s="5">
        <v>2009</v>
      </c>
      <c r="S53" s="5" t="s">
        <v>1475</v>
      </c>
      <c r="T53" s="12">
        <v>16</v>
      </c>
      <c r="U53" s="5">
        <v>2009</v>
      </c>
      <c r="V53" s="5" t="s">
        <v>1475</v>
      </c>
      <c r="W53" s="12"/>
      <c r="Y53" s="5" t="s">
        <v>1569</v>
      </c>
      <c r="Z53" s="12">
        <v>0</v>
      </c>
      <c r="AA53" s="5">
        <v>2009</v>
      </c>
      <c r="AB53" s="5" t="s">
        <v>1475</v>
      </c>
      <c r="AC53" s="12">
        <v>0</v>
      </c>
      <c r="AD53" s="5">
        <v>2009</v>
      </c>
      <c r="AE53" s="5" t="s">
        <v>1475</v>
      </c>
      <c r="AF53" s="12">
        <v>0</v>
      </c>
      <c r="AG53" s="5">
        <v>2009</v>
      </c>
      <c r="AH53" s="5" t="s">
        <v>1475</v>
      </c>
      <c r="AI53" s="14">
        <v>100</v>
      </c>
      <c r="AJ53" s="5">
        <v>2009</v>
      </c>
      <c r="AK53" s="5" t="s">
        <v>1475</v>
      </c>
      <c r="AL53" s="14"/>
      <c r="AN53" s="5" t="s">
        <v>1569</v>
      </c>
    </row>
    <row r="54" spans="1:40" ht="12.75" customHeight="1" x14ac:dyDescent="0.25">
      <c r="A54" s="5" t="s">
        <v>1495</v>
      </c>
      <c r="B54" s="5" t="s">
        <v>11</v>
      </c>
      <c r="C54" s="5" t="s">
        <v>570</v>
      </c>
      <c r="D54" s="5" t="s">
        <v>360</v>
      </c>
      <c r="E54" s="5" t="s">
        <v>1496</v>
      </c>
      <c r="F54" s="5" t="s">
        <v>569</v>
      </c>
      <c r="G54" s="5">
        <v>1</v>
      </c>
      <c r="H54" s="5">
        <v>1</v>
      </c>
      <c r="I54" s="5" t="s">
        <v>3111</v>
      </c>
      <c r="J54" s="5">
        <f t="shared" si="3"/>
        <v>1</v>
      </c>
      <c r="K54" s="5">
        <f t="shared" si="4"/>
        <v>4</v>
      </c>
      <c r="L54" s="4" t="str">
        <f t="shared" si="2"/>
        <v>Y</v>
      </c>
      <c r="M54" s="4" t="s">
        <v>2679</v>
      </c>
      <c r="N54" s="13">
        <v>0.95140572973618376</v>
      </c>
      <c r="O54" s="5">
        <v>2013</v>
      </c>
      <c r="P54" s="5" t="s">
        <v>1495</v>
      </c>
      <c r="Q54" s="12">
        <v>40</v>
      </c>
      <c r="R54" s="5">
        <v>2013</v>
      </c>
      <c r="S54" s="5" t="s">
        <v>1495</v>
      </c>
      <c r="T54" s="12">
        <v>16</v>
      </c>
      <c r="U54" s="5">
        <v>2013</v>
      </c>
      <c r="V54" s="5" t="s">
        <v>1495</v>
      </c>
      <c r="W54" s="12"/>
      <c r="Y54" s="5" t="s">
        <v>1569</v>
      </c>
      <c r="Z54" s="12">
        <v>0</v>
      </c>
      <c r="AA54" s="5">
        <v>2013</v>
      </c>
      <c r="AB54" s="5" t="s">
        <v>1495</v>
      </c>
      <c r="AC54" s="12">
        <v>0</v>
      </c>
      <c r="AD54" s="5">
        <v>2013</v>
      </c>
      <c r="AE54" s="5" t="s">
        <v>1495</v>
      </c>
      <c r="AF54" s="12">
        <v>0</v>
      </c>
      <c r="AG54" s="5">
        <v>2013</v>
      </c>
      <c r="AH54" s="5" t="s">
        <v>1495</v>
      </c>
      <c r="AI54" s="14">
        <v>0</v>
      </c>
      <c r="AJ54" s="5">
        <v>2013</v>
      </c>
      <c r="AK54" s="5" t="s">
        <v>1495</v>
      </c>
      <c r="AL54" s="14"/>
      <c r="AN54" s="5" t="s">
        <v>1569</v>
      </c>
    </row>
    <row r="55" spans="1:40" ht="12.75" customHeight="1" x14ac:dyDescent="0.25">
      <c r="A55" s="5" t="s">
        <v>1461</v>
      </c>
      <c r="B55" s="5" t="s">
        <v>23</v>
      </c>
      <c r="C55" s="5" t="s">
        <v>708</v>
      </c>
      <c r="D55" s="5" t="s">
        <v>620</v>
      </c>
      <c r="E55" s="5" t="s">
        <v>711</v>
      </c>
      <c r="F55" s="5" t="s">
        <v>1462</v>
      </c>
      <c r="G55" s="5" t="s">
        <v>2708</v>
      </c>
      <c r="H55" s="5">
        <v>1</v>
      </c>
      <c r="I55" s="5" t="s">
        <v>3112</v>
      </c>
      <c r="J55" s="5">
        <f t="shared" si="3"/>
        <v>3</v>
      </c>
      <c r="K55" s="5">
        <f t="shared" si="4"/>
        <v>3</v>
      </c>
      <c r="L55" s="4" t="str">
        <f t="shared" si="2"/>
        <v>Y</v>
      </c>
      <c r="M55" s="4" t="s">
        <v>2679</v>
      </c>
      <c r="N55" s="13">
        <v>0.50007241902409649</v>
      </c>
      <c r="O55" s="5">
        <f>2010-3</f>
        <v>2007</v>
      </c>
      <c r="P55" s="5" t="s">
        <v>1461</v>
      </c>
      <c r="Q55" s="12">
        <v>75</v>
      </c>
      <c r="R55" s="5">
        <f>2010-3</f>
        <v>2007</v>
      </c>
      <c r="S55" s="5" t="s">
        <v>1461</v>
      </c>
      <c r="T55" s="12">
        <v>1</v>
      </c>
      <c r="U55" s="5">
        <f>2010-3</f>
        <v>2007</v>
      </c>
      <c r="V55" s="5" t="s">
        <v>1461</v>
      </c>
      <c r="W55" s="12"/>
      <c r="Y55" s="5" t="s">
        <v>1569</v>
      </c>
      <c r="Z55" s="12">
        <v>6</v>
      </c>
      <c r="AA55" s="5">
        <f>2010-3</f>
        <v>2007</v>
      </c>
      <c r="AB55" s="5" t="s">
        <v>1461</v>
      </c>
      <c r="AC55" s="12">
        <v>0</v>
      </c>
      <c r="AD55" s="5">
        <f>2010-3</f>
        <v>2007</v>
      </c>
      <c r="AE55" s="5" t="s">
        <v>1461</v>
      </c>
      <c r="AF55" s="12">
        <v>0</v>
      </c>
      <c r="AG55" s="5">
        <f>2010-3</f>
        <v>2007</v>
      </c>
      <c r="AH55" s="5" t="s">
        <v>1461</v>
      </c>
      <c r="AI55" s="14">
        <v>10</v>
      </c>
      <c r="AJ55" s="5">
        <f>2010-3</f>
        <v>2007</v>
      </c>
      <c r="AK55" s="5" t="s">
        <v>1461</v>
      </c>
      <c r="AL55" s="14"/>
      <c r="AN55" s="5" t="s">
        <v>1569</v>
      </c>
    </row>
    <row r="56" spans="1:40" ht="12.75" customHeight="1" x14ac:dyDescent="0.25">
      <c r="A56" s="5" t="s">
        <v>1347</v>
      </c>
      <c r="B56" s="5" t="s">
        <v>25</v>
      </c>
      <c r="C56" s="5" t="s">
        <v>624</v>
      </c>
      <c r="D56" s="5" t="s">
        <v>360</v>
      </c>
      <c r="E56" s="5" t="s">
        <v>636</v>
      </c>
      <c r="F56" s="5" t="s">
        <v>635</v>
      </c>
      <c r="G56" s="5">
        <v>2</v>
      </c>
      <c r="H56" s="5">
        <v>2</v>
      </c>
      <c r="I56" s="5" t="s">
        <v>1810</v>
      </c>
      <c r="J56" s="5">
        <f t="shared" si="3"/>
        <v>3</v>
      </c>
      <c r="K56" s="5">
        <f t="shared" si="4"/>
        <v>1</v>
      </c>
      <c r="L56" s="4" t="str">
        <f t="shared" si="2"/>
        <v>Y</v>
      </c>
      <c r="M56" s="4" t="s">
        <v>2679</v>
      </c>
      <c r="N56" s="13">
        <v>0.54328235596555519</v>
      </c>
      <c r="O56" s="5">
        <f>2010-3</f>
        <v>2007</v>
      </c>
      <c r="P56" s="5" t="s">
        <v>1347</v>
      </c>
      <c r="Q56" s="12">
        <v>55</v>
      </c>
      <c r="R56" s="5">
        <f>2010-3</f>
        <v>2007</v>
      </c>
      <c r="S56" s="5" t="s">
        <v>1347</v>
      </c>
      <c r="T56" s="12">
        <v>4</v>
      </c>
      <c r="U56" s="5">
        <f>2010-3</f>
        <v>2007</v>
      </c>
      <c r="V56" s="5" t="s">
        <v>1347</v>
      </c>
      <c r="W56" s="12"/>
      <c r="Y56" s="5" t="s">
        <v>1569</v>
      </c>
      <c r="Z56" s="12">
        <v>1</v>
      </c>
      <c r="AA56" s="5">
        <f>2010-3</f>
        <v>2007</v>
      </c>
      <c r="AB56" s="5" t="s">
        <v>1347</v>
      </c>
      <c r="AC56" s="12">
        <v>0</v>
      </c>
      <c r="AD56" s="5">
        <f>2010-3</f>
        <v>2007</v>
      </c>
      <c r="AE56" s="5" t="s">
        <v>1347</v>
      </c>
      <c r="AF56" s="12">
        <v>0</v>
      </c>
      <c r="AG56" s="5">
        <f>2010-3</f>
        <v>2007</v>
      </c>
      <c r="AH56" s="5" t="s">
        <v>1347</v>
      </c>
      <c r="AI56" s="14">
        <v>55</v>
      </c>
      <c r="AJ56" s="5">
        <f>2010-3</f>
        <v>2007</v>
      </c>
      <c r="AK56" s="5" t="s">
        <v>1347</v>
      </c>
      <c r="AL56" s="14"/>
      <c r="AN56" s="5" t="s">
        <v>1569</v>
      </c>
    </row>
    <row r="57" spans="1:40" ht="12.75" customHeight="1" x14ac:dyDescent="0.25">
      <c r="A57" s="5" t="s">
        <v>1484</v>
      </c>
      <c r="B57" s="5" t="s">
        <v>494</v>
      </c>
      <c r="C57" s="5" t="s">
        <v>493</v>
      </c>
      <c r="D57" s="5" t="s">
        <v>360</v>
      </c>
      <c r="E57" s="5" t="s">
        <v>1485</v>
      </c>
      <c r="F57" s="5" t="s">
        <v>3328</v>
      </c>
      <c r="G57" s="5">
        <v>4</v>
      </c>
      <c r="H57" s="5">
        <v>2</v>
      </c>
      <c r="I57" s="5" t="s">
        <v>1811</v>
      </c>
      <c r="J57" s="5">
        <f t="shared" si="3"/>
        <v>1</v>
      </c>
      <c r="K57" s="5">
        <f t="shared" si="4"/>
        <v>1</v>
      </c>
      <c r="L57" s="4" t="str">
        <f t="shared" si="2"/>
        <v/>
      </c>
      <c r="N57" s="13">
        <v>0.32490974729241878</v>
      </c>
      <c r="O57" s="5">
        <f>2010-3</f>
        <v>2007</v>
      </c>
      <c r="P57" s="5" t="s">
        <v>1484</v>
      </c>
      <c r="Q57" s="12">
        <v>83</v>
      </c>
      <c r="R57" s="5">
        <f>2010-3</f>
        <v>2007</v>
      </c>
      <c r="S57" s="5" t="s">
        <v>1484</v>
      </c>
      <c r="T57" s="12">
        <v>5</v>
      </c>
      <c r="U57" s="5">
        <f>2010-3</f>
        <v>2007</v>
      </c>
      <c r="V57" s="5" t="s">
        <v>1484</v>
      </c>
      <c r="W57" s="12"/>
      <c r="Y57" s="5" t="s">
        <v>1569</v>
      </c>
      <c r="Z57" s="12">
        <v>0</v>
      </c>
      <c r="AA57" s="5">
        <f>2010-3</f>
        <v>2007</v>
      </c>
      <c r="AB57" s="5" t="s">
        <v>1484</v>
      </c>
      <c r="AC57" s="12">
        <v>2.4096385542168677</v>
      </c>
      <c r="AD57" s="5">
        <f>2010-3</f>
        <v>2007</v>
      </c>
      <c r="AE57" s="5" t="s">
        <v>1484</v>
      </c>
      <c r="AF57" s="12">
        <v>0</v>
      </c>
      <c r="AG57" s="5">
        <f>2010-3</f>
        <v>2007</v>
      </c>
      <c r="AH57" s="5" t="s">
        <v>1484</v>
      </c>
      <c r="AI57" s="14">
        <v>88</v>
      </c>
      <c r="AJ57" s="5">
        <f>2010-3</f>
        <v>2007</v>
      </c>
      <c r="AK57" s="5" t="s">
        <v>1484</v>
      </c>
      <c r="AL57" s="14"/>
      <c r="AN57" s="5" t="s">
        <v>1569</v>
      </c>
    </row>
    <row r="58" spans="1:40" ht="12.75" customHeight="1" x14ac:dyDescent="0.25">
      <c r="A58" s="5" t="s">
        <v>1472</v>
      </c>
      <c r="B58" s="5" t="s">
        <v>1235</v>
      </c>
      <c r="C58" s="5" t="s">
        <v>1234</v>
      </c>
      <c r="D58" s="5" t="s">
        <v>1038</v>
      </c>
      <c r="E58" s="5" t="s">
        <v>1236</v>
      </c>
      <c r="F58" s="5" t="s">
        <v>1233</v>
      </c>
      <c r="G58" s="5">
        <v>2</v>
      </c>
      <c r="H58" s="5">
        <v>2</v>
      </c>
      <c r="I58" s="5" t="s">
        <v>3113</v>
      </c>
      <c r="J58" s="5">
        <f t="shared" si="3"/>
        <v>2</v>
      </c>
      <c r="K58" s="5">
        <f t="shared" si="4"/>
        <v>2</v>
      </c>
      <c r="L58" s="4" t="str">
        <f t="shared" si="2"/>
        <v>Y</v>
      </c>
      <c r="M58" s="4" t="s">
        <v>2680</v>
      </c>
      <c r="N58" s="13">
        <v>1.1746069292435461</v>
      </c>
      <c r="O58" s="5">
        <v>2010</v>
      </c>
      <c r="P58" s="5" t="s">
        <v>1472</v>
      </c>
      <c r="Q58" s="12">
        <v>95</v>
      </c>
      <c r="R58" s="5">
        <v>2010</v>
      </c>
      <c r="S58" s="5" t="s">
        <v>1472</v>
      </c>
      <c r="T58" s="12">
        <v>10</v>
      </c>
      <c r="U58" s="5">
        <v>2010</v>
      </c>
      <c r="V58" s="5" t="s">
        <v>1472</v>
      </c>
      <c r="W58" s="12"/>
      <c r="Y58" s="5" t="s">
        <v>1569</v>
      </c>
      <c r="Z58" s="12">
        <v>0</v>
      </c>
      <c r="AA58" s="5">
        <v>2010</v>
      </c>
      <c r="AB58" s="5" t="s">
        <v>1472</v>
      </c>
      <c r="AC58" s="12">
        <v>0</v>
      </c>
      <c r="AD58" s="5">
        <v>2010</v>
      </c>
      <c r="AE58" s="5" t="s">
        <v>1472</v>
      </c>
      <c r="AF58" s="12">
        <v>0</v>
      </c>
      <c r="AG58" s="5">
        <v>2010</v>
      </c>
      <c r="AH58" s="5" t="s">
        <v>1472</v>
      </c>
      <c r="AI58" s="14">
        <v>100</v>
      </c>
      <c r="AJ58" s="5">
        <v>2010</v>
      </c>
      <c r="AK58" s="5" t="s">
        <v>1472</v>
      </c>
      <c r="AL58" s="14"/>
      <c r="AN58" s="5" t="s">
        <v>1569</v>
      </c>
    </row>
    <row r="59" spans="1:40" ht="12.75" customHeight="1" x14ac:dyDescent="0.25">
      <c r="A59" s="5" t="s">
        <v>1457</v>
      </c>
      <c r="B59" s="5" t="s">
        <v>847</v>
      </c>
      <c r="C59" s="5" t="s">
        <v>846</v>
      </c>
      <c r="D59" s="5" t="s">
        <v>620</v>
      </c>
      <c r="E59" s="5" t="s">
        <v>848</v>
      </c>
      <c r="F59" s="5" t="s">
        <v>845</v>
      </c>
      <c r="G59" s="5">
        <v>1</v>
      </c>
      <c r="H59" s="5">
        <v>1</v>
      </c>
      <c r="I59" s="5" t="s">
        <v>3114</v>
      </c>
      <c r="J59" s="5">
        <f t="shared" si="3"/>
        <v>2</v>
      </c>
      <c r="K59" s="5">
        <f t="shared" si="4"/>
        <v>2</v>
      </c>
      <c r="L59" s="4" t="str">
        <f t="shared" si="2"/>
        <v>Y</v>
      </c>
      <c r="M59" s="4" t="s">
        <v>2680</v>
      </c>
      <c r="N59" s="13">
        <v>0.69198122772880277</v>
      </c>
      <c r="O59" s="5">
        <v>2010</v>
      </c>
      <c r="P59" s="5" t="s">
        <v>1457</v>
      </c>
      <c r="Q59" s="12">
        <v>95</v>
      </c>
      <c r="R59" s="5">
        <v>2010</v>
      </c>
      <c r="S59" s="5" t="s">
        <v>1457</v>
      </c>
      <c r="T59" s="12">
        <v>14.27</v>
      </c>
      <c r="U59" s="5">
        <v>2010</v>
      </c>
      <c r="V59" s="5" t="s">
        <v>1457</v>
      </c>
      <c r="W59" s="12"/>
      <c r="Y59" s="5" t="s">
        <v>1569</v>
      </c>
      <c r="Z59" s="12">
        <v>5</v>
      </c>
      <c r="AA59" s="5">
        <v>2010</v>
      </c>
      <c r="AB59" s="5" t="s">
        <v>1457</v>
      </c>
      <c r="AC59" s="12">
        <v>0</v>
      </c>
      <c r="AD59" s="5">
        <v>2010</v>
      </c>
      <c r="AE59" s="5" t="s">
        <v>1457</v>
      </c>
      <c r="AF59" s="12">
        <v>0</v>
      </c>
      <c r="AG59" s="5">
        <v>2010</v>
      </c>
      <c r="AH59" s="5" t="s">
        <v>1457</v>
      </c>
      <c r="AI59" s="14">
        <v>84</v>
      </c>
      <c r="AJ59" s="5">
        <v>2010</v>
      </c>
      <c r="AK59" s="5" t="s">
        <v>1457</v>
      </c>
      <c r="AL59" s="14"/>
      <c r="AN59" s="5" t="s">
        <v>1569</v>
      </c>
    </row>
    <row r="60" spans="1:40" ht="12.75" customHeight="1" x14ac:dyDescent="0.25">
      <c r="A60" s="5" t="s">
        <v>1498</v>
      </c>
      <c r="B60" s="5" t="s">
        <v>586</v>
      </c>
      <c r="C60" s="5" t="s">
        <v>585</v>
      </c>
      <c r="D60" s="5" t="s">
        <v>360</v>
      </c>
      <c r="E60" s="5" t="s">
        <v>587</v>
      </c>
      <c r="F60" s="5" t="s">
        <v>3120</v>
      </c>
      <c r="G60" s="5">
        <v>2</v>
      </c>
      <c r="H60" s="5">
        <v>2</v>
      </c>
      <c r="I60" s="5" t="s">
        <v>3115</v>
      </c>
      <c r="J60" s="5">
        <f t="shared" si="3"/>
        <v>3</v>
      </c>
      <c r="K60" s="5">
        <f t="shared" si="4"/>
        <v>1</v>
      </c>
      <c r="L60" s="4" t="str">
        <f t="shared" si="2"/>
        <v>Y</v>
      </c>
      <c r="M60" s="4" t="s">
        <v>2681</v>
      </c>
      <c r="N60" s="13">
        <v>0.5</v>
      </c>
      <c r="O60" s="5">
        <v>2010</v>
      </c>
      <c r="P60" s="5" t="s">
        <v>1498</v>
      </c>
      <c r="Q60" s="12">
        <v>50</v>
      </c>
      <c r="R60" s="5">
        <v>2010</v>
      </c>
      <c r="S60" s="5" t="s">
        <v>1498</v>
      </c>
      <c r="T60" s="12">
        <v>7.8</v>
      </c>
      <c r="U60" s="5">
        <v>2010</v>
      </c>
      <c r="V60" s="5" t="s">
        <v>1498</v>
      </c>
      <c r="W60" s="12"/>
      <c r="Y60" s="5" t="s">
        <v>1569</v>
      </c>
      <c r="Z60" s="12">
        <v>0</v>
      </c>
      <c r="AA60" s="5">
        <v>2010</v>
      </c>
      <c r="AB60" s="5" t="s">
        <v>1498</v>
      </c>
      <c r="AC60" s="12">
        <v>0</v>
      </c>
      <c r="AD60" s="5">
        <v>2010</v>
      </c>
      <c r="AE60" s="5" t="s">
        <v>1498</v>
      </c>
      <c r="AF60" s="12">
        <v>0</v>
      </c>
      <c r="AG60" s="5">
        <v>2010</v>
      </c>
      <c r="AH60" s="5" t="s">
        <v>1498</v>
      </c>
      <c r="AI60" s="14">
        <v>55</v>
      </c>
      <c r="AJ60" s="5">
        <v>2010</v>
      </c>
      <c r="AK60" s="5" t="s">
        <v>1498</v>
      </c>
      <c r="AL60" s="14"/>
      <c r="AN60" s="5" t="s">
        <v>1569</v>
      </c>
    </row>
    <row r="61" spans="1:40" ht="12.75" customHeight="1" x14ac:dyDescent="0.25">
      <c r="A61" s="5" t="s">
        <v>1369</v>
      </c>
      <c r="B61" s="5" t="s">
        <v>1124</v>
      </c>
      <c r="C61" s="5" t="s">
        <v>1123</v>
      </c>
      <c r="D61" s="5" t="s">
        <v>620</v>
      </c>
      <c r="E61" s="5" t="s">
        <v>1371</v>
      </c>
      <c r="F61" s="5" t="s">
        <v>1370</v>
      </c>
      <c r="G61" s="5">
        <v>3</v>
      </c>
      <c r="H61" s="5">
        <v>1</v>
      </c>
      <c r="I61" s="5" t="s">
        <v>3116</v>
      </c>
      <c r="J61" s="5">
        <f t="shared" si="3"/>
        <v>1</v>
      </c>
      <c r="K61" s="5">
        <f t="shared" si="4"/>
        <v>1</v>
      </c>
      <c r="L61" s="4" t="str">
        <f t="shared" si="2"/>
        <v/>
      </c>
      <c r="N61" s="13">
        <v>0.73392046970910063</v>
      </c>
      <c r="O61" s="5">
        <f>2010-3</f>
        <v>2007</v>
      </c>
      <c r="P61" s="5" t="s">
        <v>1369</v>
      </c>
      <c r="Q61" s="12">
        <v>100</v>
      </c>
      <c r="R61" s="5">
        <f>2010-3</f>
        <v>2007</v>
      </c>
      <c r="S61" s="5" t="s">
        <v>1369</v>
      </c>
      <c r="T61" s="12">
        <v>7</v>
      </c>
      <c r="U61" s="5">
        <f>2010-3</f>
        <v>2007</v>
      </c>
      <c r="V61" s="5" t="s">
        <v>1369</v>
      </c>
      <c r="W61" s="12"/>
      <c r="Y61" s="5" t="s">
        <v>1569</v>
      </c>
      <c r="Z61" s="12">
        <v>0</v>
      </c>
      <c r="AA61" s="5">
        <f>2010-3</f>
        <v>2007</v>
      </c>
      <c r="AB61" s="5" t="s">
        <v>1369</v>
      </c>
      <c r="AC61" s="12">
        <v>0</v>
      </c>
      <c r="AD61" s="5">
        <f>2010-3</f>
        <v>2007</v>
      </c>
      <c r="AE61" s="5" t="s">
        <v>1369</v>
      </c>
      <c r="AF61" s="12">
        <v>0</v>
      </c>
      <c r="AG61" s="5">
        <f>2010-3</f>
        <v>2007</v>
      </c>
      <c r="AH61" s="5" t="s">
        <v>1369</v>
      </c>
      <c r="AI61" s="14">
        <v>100</v>
      </c>
      <c r="AJ61" s="5">
        <f>2010-3</f>
        <v>2007</v>
      </c>
      <c r="AK61" s="5" t="s">
        <v>1369</v>
      </c>
      <c r="AL61" s="14"/>
      <c r="AN61" s="5" t="s">
        <v>1569</v>
      </c>
    </row>
    <row r="62" spans="1:40" ht="12.75" customHeight="1" x14ac:dyDescent="0.25">
      <c r="A62" s="5" t="s">
        <v>1486</v>
      </c>
      <c r="B62" s="5" t="s">
        <v>21</v>
      </c>
      <c r="C62" s="5" t="s">
        <v>939</v>
      </c>
      <c r="D62" s="5" t="s">
        <v>620</v>
      </c>
      <c r="E62" s="5" t="s">
        <v>942</v>
      </c>
      <c r="F62" s="5" t="s">
        <v>941</v>
      </c>
      <c r="G62" s="5">
        <v>3</v>
      </c>
      <c r="H62" s="5">
        <v>1</v>
      </c>
      <c r="I62" s="5" t="s">
        <v>3117</v>
      </c>
      <c r="J62" s="5">
        <f t="shared" si="3"/>
        <v>1</v>
      </c>
      <c r="K62" s="5">
        <f t="shared" si="4"/>
        <v>1</v>
      </c>
      <c r="L62" s="4" t="str">
        <f t="shared" si="2"/>
        <v/>
      </c>
      <c r="N62" s="13">
        <v>0.64975247524752477</v>
      </c>
      <c r="O62" s="5">
        <v>2011</v>
      </c>
      <c r="P62" s="5" t="s">
        <v>1486</v>
      </c>
      <c r="Q62" s="12">
        <v>77</v>
      </c>
      <c r="R62" s="5">
        <v>2011</v>
      </c>
      <c r="S62" s="5" t="s">
        <v>1486</v>
      </c>
      <c r="T62" s="12">
        <v>12.25</v>
      </c>
      <c r="U62" s="5">
        <v>2011</v>
      </c>
      <c r="V62" s="5" t="s">
        <v>1486</v>
      </c>
      <c r="W62" s="12"/>
      <c r="Y62" s="5" t="s">
        <v>1569</v>
      </c>
      <c r="Z62" s="12">
        <v>8</v>
      </c>
      <c r="AA62" s="5">
        <v>2011</v>
      </c>
      <c r="AB62" s="5" t="s">
        <v>1486</v>
      </c>
      <c r="AC62" s="12">
        <v>0</v>
      </c>
      <c r="AD62" s="5">
        <v>2011</v>
      </c>
      <c r="AE62" s="5" t="s">
        <v>1486</v>
      </c>
      <c r="AF62" s="12">
        <v>0</v>
      </c>
      <c r="AG62" s="5">
        <v>2011</v>
      </c>
      <c r="AH62" s="5" t="s">
        <v>1486</v>
      </c>
      <c r="AI62" s="14">
        <v>18</v>
      </c>
      <c r="AJ62" s="5">
        <v>2011</v>
      </c>
      <c r="AK62" s="5" t="s">
        <v>1486</v>
      </c>
      <c r="AL62" s="14"/>
      <c r="AN62" s="5" t="s">
        <v>1569</v>
      </c>
    </row>
    <row r="63" spans="1:40" ht="12.75" customHeight="1" x14ac:dyDescent="0.25">
      <c r="A63" s="5" t="s">
        <v>1513</v>
      </c>
      <c r="B63" s="5" t="s">
        <v>1030</v>
      </c>
      <c r="C63" s="5" t="s">
        <v>1029</v>
      </c>
      <c r="D63" s="5" t="s">
        <v>360</v>
      </c>
      <c r="E63" s="5" t="s">
        <v>1031</v>
      </c>
      <c r="F63" s="5" t="s">
        <v>1028</v>
      </c>
      <c r="G63" s="5">
        <v>2</v>
      </c>
      <c r="H63" s="5">
        <v>2</v>
      </c>
      <c r="I63" s="5" t="s">
        <v>3118</v>
      </c>
      <c r="J63" s="5">
        <f t="shared" si="3"/>
        <v>2</v>
      </c>
      <c r="K63" s="5">
        <f t="shared" si="4"/>
        <v>2</v>
      </c>
      <c r="L63" s="4" t="str">
        <f t="shared" si="2"/>
        <v>Y</v>
      </c>
      <c r="M63" s="4" t="s">
        <v>2681</v>
      </c>
      <c r="N63" s="13">
        <v>0.37606203199532379</v>
      </c>
      <c r="O63" s="5">
        <f>2010-3</f>
        <v>2007</v>
      </c>
      <c r="P63" s="5" t="s">
        <v>1513</v>
      </c>
      <c r="Q63" s="12">
        <v>63</v>
      </c>
      <c r="R63" s="5">
        <f>2010-3</f>
        <v>2007</v>
      </c>
      <c r="S63" s="5" t="s">
        <v>1513</v>
      </c>
      <c r="T63" s="12">
        <v>7</v>
      </c>
      <c r="U63" s="5">
        <f>2010-3</f>
        <v>2007</v>
      </c>
      <c r="V63" s="5" t="s">
        <v>1513</v>
      </c>
      <c r="W63" s="12"/>
      <c r="Y63" s="5" t="s">
        <v>1569</v>
      </c>
      <c r="Z63" s="12">
        <v>0</v>
      </c>
      <c r="AA63" s="5">
        <f>2010-3</f>
        <v>2007</v>
      </c>
      <c r="AB63" s="5" t="s">
        <v>1513</v>
      </c>
      <c r="AC63" s="12">
        <v>6.3492063492063489</v>
      </c>
      <c r="AD63" s="5">
        <f>2010-3</f>
        <v>2007</v>
      </c>
      <c r="AE63" s="5" t="s">
        <v>1513</v>
      </c>
      <c r="AF63" s="12">
        <v>0</v>
      </c>
      <c r="AG63" s="5">
        <f>2010-3</f>
        <v>2007</v>
      </c>
      <c r="AH63" s="5" t="s">
        <v>1513</v>
      </c>
      <c r="AI63" s="14">
        <v>45</v>
      </c>
      <c r="AJ63" s="5">
        <f>2010-3</f>
        <v>2007</v>
      </c>
      <c r="AK63" s="5" t="s">
        <v>1513</v>
      </c>
      <c r="AL63" s="14"/>
      <c r="AN63" s="5" t="s">
        <v>1569</v>
      </c>
    </row>
    <row r="64" spans="1:40" ht="12.75" customHeight="1" x14ac:dyDescent="0.25">
      <c r="A64" s="5" t="s">
        <v>1480</v>
      </c>
      <c r="B64" s="5" t="s">
        <v>918</v>
      </c>
      <c r="C64" s="5" t="s">
        <v>917</v>
      </c>
      <c r="D64" s="5" t="s">
        <v>620</v>
      </c>
      <c r="E64" s="5" t="s">
        <v>919</v>
      </c>
      <c r="F64" s="5" t="s">
        <v>916</v>
      </c>
      <c r="G64" s="5">
        <v>2</v>
      </c>
      <c r="H64" s="5">
        <v>1</v>
      </c>
      <c r="I64" s="5" t="s">
        <v>3119</v>
      </c>
      <c r="J64" s="5">
        <f t="shared" si="3"/>
        <v>2</v>
      </c>
      <c r="K64" s="5">
        <f t="shared" si="4"/>
        <v>2</v>
      </c>
      <c r="L64" s="4" t="str">
        <f t="shared" si="2"/>
        <v>Y</v>
      </c>
      <c r="M64" s="4" t="s">
        <v>2681</v>
      </c>
      <c r="N64" s="13">
        <v>1.3263172796275109</v>
      </c>
      <c r="O64" s="5">
        <f>2010-3</f>
        <v>2007</v>
      </c>
      <c r="P64" s="5" t="s">
        <v>1480</v>
      </c>
      <c r="Q64" s="12">
        <v>68</v>
      </c>
      <c r="R64" s="5">
        <f>2010-3</f>
        <v>2007</v>
      </c>
      <c r="S64" s="5" t="s">
        <v>1480</v>
      </c>
      <c r="T64" s="12">
        <v>8</v>
      </c>
      <c r="U64" s="5">
        <f>2010-3</f>
        <v>2007</v>
      </c>
      <c r="V64" s="5" t="s">
        <v>1480</v>
      </c>
      <c r="W64" s="12"/>
      <c r="Y64" s="5" t="s">
        <v>1569</v>
      </c>
      <c r="Z64" s="12">
        <v>0</v>
      </c>
      <c r="AA64" s="5">
        <f>2010-3</f>
        <v>2007</v>
      </c>
      <c r="AB64" s="5" t="s">
        <v>1480</v>
      </c>
      <c r="AC64" s="12">
        <v>0.73529411764705876</v>
      </c>
      <c r="AD64" s="5">
        <f>2010-3</f>
        <v>2007</v>
      </c>
      <c r="AE64" s="5" t="s">
        <v>1480</v>
      </c>
      <c r="AF64" s="12">
        <v>0</v>
      </c>
      <c r="AG64" s="5">
        <f>2010-3</f>
        <v>2007</v>
      </c>
      <c r="AH64" s="5" t="s">
        <v>1480</v>
      </c>
      <c r="AI64" s="14">
        <v>100</v>
      </c>
      <c r="AJ64" s="5">
        <f>2010-3</f>
        <v>2007</v>
      </c>
      <c r="AK64" s="5" t="s">
        <v>1480</v>
      </c>
      <c r="AL64" s="14"/>
      <c r="AN64" s="5" t="s">
        <v>1569</v>
      </c>
    </row>
    <row r="65" spans="1:40" ht="12.75" customHeight="1" x14ac:dyDescent="0.25">
      <c r="A65" s="5" t="s">
        <v>1474</v>
      </c>
      <c r="B65" s="5" t="s">
        <v>490</v>
      </c>
      <c r="C65" s="5" t="s">
        <v>489</v>
      </c>
      <c r="D65" s="5" t="s">
        <v>360</v>
      </c>
      <c r="E65" s="5" t="s">
        <v>491</v>
      </c>
      <c r="F65" s="5" t="s">
        <v>488</v>
      </c>
      <c r="G65" s="5">
        <v>2</v>
      </c>
      <c r="H65" s="5">
        <v>2</v>
      </c>
      <c r="I65" s="5" t="s">
        <v>1812</v>
      </c>
      <c r="J65" s="5">
        <f t="shared" si="3"/>
        <v>2</v>
      </c>
      <c r="K65" s="5">
        <f t="shared" si="4"/>
        <v>2</v>
      </c>
      <c r="L65" s="4" t="str">
        <f t="shared" si="2"/>
        <v>Y</v>
      </c>
      <c r="M65" s="4" t="s">
        <v>2681</v>
      </c>
      <c r="N65" s="13">
        <v>0.86613348674424007</v>
      </c>
      <c r="O65" s="5">
        <v>2009</v>
      </c>
      <c r="P65" s="5" t="s">
        <v>1474</v>
      </c>
      <c r="Q65" s="12">
        <v>82</v>
      </c>
      <c r="R65" s="5">
        <v>2009</v>
      </c>
      <c r="S65" s="5" t="s">
        <v>1474</v>
      </c>
      <c r="T65" s="12">
        <v>8</v>
      </c>
      <c r="U65" s="5">
        <v>2009</v>
      </c>
      <c r="V65" s="5" t="s">
        <v>1474</v>
      </c>
      <c r="W65" s="12"/>
      <c r="Y65" s="5" t="s">
        <v>1569</v>
      </c>
      <c r="Z65" s="12">
        <v>0</v>
      </c>
      <c r="AA65" s="5">
        <v>2009</v>
      </c>
      <c r="AB65" s="5" t="s">
        <v>1474</v>
      </c>
      <c r="AC65" s="12">
        <v>0</v>
      </c>
      <c r="AD65" s="5">
        <v>2009</v>
      </c>
      <c r="AE65" s="5" t="s">
        <v>1474</v>
      </c>
      <c r="AF65" s="12">
        <v>0</v>
      </c>
      <c r="AG65" s="5">
        <v>2009</v>
      </c>
      <c r="AH65" s="5" t="s">
        <v>1474</v>
      </c>
      <c r="AI65" s="14">
        <v>0</v>
      </c>
      <c r="AJ65" s="5">
        <v>2009</v>
      </c>
      <c r="AK65" s="5" t="s">
        <v>1474</v>
      </c>
      <c r="AL65" s="14"/>
      <c r="AN65" s="5" t="s">
        <v>1569</v>
      </c>
    </row>
    <row r="66" spans="1:40" ht="12.75" customHeight="1" x14ac:dyDescent="0.25">
      <c r="A66" s="5" t="s">
        <v>1467</v>
      </c>
      <c r="B66" s="5" t="s">
        <v>465</v>
      </c>
      <c r="C66" s="5" t="s">
        <v>464</v>
      </c>
      <c r="D66" s="5" t="s">
        <v>360</v>
      </c>
      <c r="E66" s="5" t="s">
        <v>466</v>
      </c>
      <c r="F66" s="5" t="s">
        <v>463</v>
      </c>
      <c r="G66" s="5" t="s">
        <v>1790</v>
      </c>
      <c r="H66" s="5">
        <v>1</v>
      </c>
      <c r="I66" s="5" t="s">
        <v>1813</v>
      </c>
      <c r="J66" s="5">
        <f t="shared" si="3"/>
        <v>2</v>
      </c>
      <c r="K66" s="5">
        <f t="shared" si="4"/>
        <v>1</v>
      </c>
      <c r="L66" s="4" t="str">
        <f t="shared" si="2"/>
        <v>Y</v>
      </c>
      <c r="M66" s="4" t="s">
        <v>2680</v>
      </c>
      <c r="N66" s="13">
        <v>0.61705541157595956</v>
      </c>
      <c r="O66" s="5">
        <v>2013</v>
      </c>
      <c r="P66" s="5" t="s">
        <v>1467</v>
      </c>
      <c r="Q66" s="12">
        <v>37</v>
      </c>
      <c r="R66" s="5">
        <v>2013</v>
      </c>
      <c r="S66" s="5" t="s">
        <v>1467</v>
      </c>
      <c r="T66" s="12">
        <v>13</v>
      </c>
      <c r="U66" s="5">
        <v>2013</v>
      </c>
      <c r="V66" s="5" t="s">
        <v>1467</v>
      </c>
      <c r="W66" s="12"/>
      <c r="Y66" s="5" t="s">
        <v>1569</v>
      </c>
      <c r="Z66" s="12">
        <v>0</v>
      </c>
      <c r="AA66" s="5">
        <v>2013</v>
      </c>
      <c r="AB66" s="5" t="s">
        <v>1467</v>
      </c>
      <c r="AC66" s="12">
        <v>0</v>
      </c>
      <c r="AD66" s="5">
        <v>2013</v>
      </c>
      <c r="AE66" s="5" t="s">
        <v>1467</v>
      </c>
      <c r="AF66" s="12">
        <v>0</v>
      </c>
      <c r="AG66" s="5">
        <v>2013</v>
      </c>
      <c r="AH66" s="5" t="s">
        <v>1467</v>
      </c>
      <c r="AI66" s="14">
        <v>70</v>
      </c>
      <c r="AJ66" s="5">
        <v>2013</v>
      </c>
      <c r="AK66" s="5" t="s">
        <v>1467</v>
      </c>
      <c r="AL66" s="14"/>
      <c r="AN66" s="5" t="s">
        <v>1569</v>
      </c>
    </row>
    <row r="67" spans="1:40" ht="12.75" customHeight="1" x14ac:dyDescent="0.25">
      <c r="A67" s="5" t="s">
        <v>1497</v>
      </c>
      <c r="B67" s="5" t="s">
        <v>11</v>
      </c>
      <c r="C67" s="5" t="s">
        <v>570</v>
      </c>
      <c r="D67" s="5" t="s">
        <v>360</v>
      </c>
      <c r="E67" s="5" t="s">
        <v>574</v>
      </c>
      <c r="F67" s="5" t="s">
        <v>573</v>
      </c>
      <c r="G67" s="5">
        <v>2</v>
      </c>
      <c r="H67" s="5">
        <v>1</v>
      </c>
      <c r="I67" s="5" t="s">
        <v>3121</v>
      </c>
      <c r="J67" s="5">
        <f t="shared" si="3"/>
        <v>4</v>
      </c>
      <c r="K67" s="5">
        <f t="shared" si="4"/>
        <v>4</v>
      </c>
      <c r="L67" s="4" t="str">
        <f t="shared" si="2"/>
        <v>Y</v>
      </c>
      <c r="M67" s="4" t="s">
        <v>2681</v>
      </c>
      <c r="N67" s="13">
        <v>0.77947683348999297</v>
      </c>
      <c r="O67" s="5">
        <f>2010-3</f>
        <v>2007</v>
      </c>
      <c r="P67" s="5" t="s">
        <v>1497</v>
      </c>
      <c r="Q67" s="12">
        <v>60</v>
      </c>
      <c r="R67" s="5">
        <f>2010-3</f>
        <v>2007</v>
      </c>
      <c r="S67" s="5" t="s">
        <v>1497</v>
      </c>
      <c r="T67" s="12">
        <v>9</v>
      </c>
      <c r="U67" s="5">
        <f>2010-3</f>
        <v>2007</v>
      </c>
      <c r="V67" s="5" t="s">
        <v>1497</v>
      </c>
      <c r="W67" s="12"/>
      <c r="Y67" s="5" t="s">
        <v>1569</v>
      </c>
      <c r="Z67" s="12">
        <v>0</v>
      </c>
      <c r="AA67" s="5">
        <f>2010-3</f>
        <v>2007</v>
      </c>
      <c r="AB67" s="5" t="s">
        <v>1497</v>
      </c>
      <c r="AC67" s="12">
        <v>0</v>
      </c>
      <c r="AD67" s="5">
        <f>2010-3</f>
        <v>2007</v>
      </c>
      <c r="AE67" s="5" t="s">
        <v>1497</v>
      </c>
      <c r="AF67" s="12">
        <v>0</v>
      </c>
      <c r="AG67" s="5">
        <f>2010-3</f>
        <v>2007</v>
      </c>
      <c r="AH67" s="5" t="s">
        <v>1497</v>
      </c>
      <c r="AI67" s="14">
        <v>87</v>
      </c>
      <c r="AJ67" s="5">
        <f>2010-3</f>
        <v>2007</v>
      </c>
      <c r="AK67" s="5" t="s">
        <v>1497</v>
      </c>
      <c r="AL67" s="14"/>
      <c r="AN67" s="5" t="s">
        <v>1569</v>
      </c>
    </row>
    <row r="68" spans="1:40" ht="12.75" customHeight="1" x14ac:dyDescent="0.25">
      <c r="A68" s="5" t="s">
        <v>1464</v>
      </c>
      <c r="B68" s="5" t="s">
        <v>13</v>
      </c>
      <c r="C68" s="5" t="s">
        <v>851</v>
      </c>
      <c r="D68" s="5" t="s">
        <v>360</v>
      </c>
      <c r="E68" s="5" t="s">
        <v>16</v>
      </c>
      <c r="F68" s="5" t="s">
        <v>850</v>
      </c>
      <c r="G68" s="5">
        <v>1</v>
      </c>
      <c r="H68" s="5">
        <v>1</v>
      </c>
      <c r="I68" s="5" t="s">
        <v>3121</v>
      </c>
      <c r="J68" s="5">
        <f t="shared" si="3"/>
        <v>5</v>
      </c>
      <c r="K68" s="5">
        <f t="shared" si="4"/>
        <v>5</v>
      </c>
      <c r="L68" s="4" t="str">
        <f t="shared" si="2"/>
        <v>Y</v>
      </c>
      <c r="M68" s="4" t="s">
        <v>2681</v>
      </c>
      <c r="N68" s="13">
        <v>0.95890410958904104</v>
      </c>
      <c r="O68" s="5">
        <f>2010-3</f>
        <v>2007</v>
      </c>
      <c r="P68" s="5" t="s">
        <v>1464</v>
      </c>
      <c r="Q68" s="12">
        <v>52</v>
      </c>
      <c r="R68" s="5">
        <f>2010-3</f>
        <v>2007</v>
      </c>
      <c r="S68" s="5" t="s">
        <v>1464</v>
      </c>
      <c r="T68" s="12">
        <v>16.100000000000001</v>
      </c>
      <c r="U68" s="5">
        <f>2010-3</f>
        <v>2007</v>
      </c>
      <c r="V68" s="5" t="s">
        <v>1464</v>
      </c>
      <c r="W68" s="12"/>
      <c r="Y68" s="5" t="s">
        <v>1569</v>
      </c>
      <c r="Z68" s="12">
        <v>0</v>
      </c>
      <c r="AA68" s="5">
        <f>2010-3</f>
        <v>2007</v>
      </c>
      <c r="AB68" s="5" t="s">
        <v>1464</v>
      </c>
      <c r="AC68" s="12">
        <v>0</v>
      </c>
      <c r="AD68" s="5">
        <f>2010-3</f>
        <v>2007</v>
      </c>
      <c r="AE68" s="5" t="s">
        <v>1464</v>
      </c>
      <c r="AF68" s="12">
        <v>0</v>
      </c>
      <c r="AG68" s="5">
        <f>2010-3</f>
        <v>2007</v>
      </c>
      <c r="AH68" s="5" t="s">
        <v>1464</v>
      </c>
      <c r="AI68" s="14">
        <v>0</v>
      </c>
      <c r="AJ68" s="5">
        <f>2010-3</f>
        <v>2007</v>
      </c>
      <c r="AK68" s="5" t="s">
        <v>1464</v>
      </c>
      <c r="AL68" s="14"/>
      <c r="AN68" s="5" t="s">
        <v>1569</v>
      </c>
    </row>
    <row r="69" spans="1:40" ht="12.75" customHeight="1" x14ac:dyDescent="0.25">
      <c r="A69" s="5" t="s">
        <v>1401</v>
      </c>
      <c r="B69" s="5" t="s">
        <v>1377</v>
      </c>
      <c r="C69" s="5" t="s">
        <v>679</v>
      </c>
      <c r="D69" s="5" t="s">
        <v>620</v>
      </c>
      <c r="E69" s="5" t="s">
        <v>1403</v>
      </c>
      <c r="F69" s="5" t="s">
        <v>1402</v>
      </c>
      <c r="G69" s="5">
        <v>2</v>
      </c>
      <c r="H69" s="5">
        <v>2</v>
      </c>
      <c r="I69" s="5" t="s">
        <v>3122</v>
      </c>
      <c r="J69" s="5">
        <f t="shared" ref="J69:J100" si="5">COUNTIF(E:E,E69)</f>
        <v>1</v>
      </c>
      <c r="K69" s="5">
        <f t="shared" ref="K69:K100" si="6">COUNTIF(F:F,F69)</f>
        <v>1</v>
      </c>
      <c r="L69" s="4" t="str">
        <f t="shared" si="2"/>
        <v/>
      </c>
      <c r="N69" s="13">
        <v>0.49575994781474231</v>
      </c>
      <c r="O69" s="5">
        <v>2009</v>
      </c>
      <c r="P69" s="5" t="s">
        <v>1401</v>
      </c>
      <c r="Q69" s="12">
        <v>100</v>
      </c>
      <c r="R69" s="5">
        <v>2009</v>
      </c>
      <c r="S69" s="5" t="s">
        <v>1401</v>
      </c>
      <c r="T69" s="12">
        <v>12.5</v>
      </c>
      <c r="U69" s="5">
        <v>2009</v>
      </c>
      <c r="V69" s="5" t="s">
        <v>1401</v>
      </c>
      <c r="W69" s="12"/>
      <c r="Y69" s="5" t="s">
        <v>1569</v>
      </c>
      <c r="Z69" s="12">
        <v>0</v>
      </c>
      <c r="AA69" s="5">
        <v>2009</v>
      </c>
      <c r="AB69" s="5" t="s">
        <v>1401</v>
      </c>
      <c r="AC69" s="12">
        <v>0</v>
      </c>
      <c r="AD69" s="5">
        <v>2009</v>
      </c>
      <c r="AE69" s="5" t="s">
        <v>1401</v>
      </c>
      <c r="AF69" s="12">
        <v>0</v>
      </c>
      <c r="AG69" s="5">
        <v>2009</v>
      </c>
      <c r="AH69" s="5" t="s">
        <v>1401</v>
      </c>
      <c r="AI69" s="14">
        <v>0</v>
      </c>
      <c r="AJ69" s="5">
        <v>2009</v>
      </c>
      <c r="AK69" s="5" t="s">
        <v>1401</v>
      </c>
      <c r="AL69" s="14"/>
      <c r="AN69" s="5" t="s">
        <v>1569</v>
      </c>
    </row>
    <row r="70" spans="1:40" ht="12.75" customHeight="1" x14ac:dyDescent="0.25">
      <c r="A70" s="5" t="s">
        <v>1490</v>
      </c>
      <c r="B70" s="5" t="s">
        <v>954</v>
      </c>
      <c r="C70" s="5" t="s">
        <v>953</v>
      </c>
      <c r="D70" s="5" t="s">
        <v>620</v>
      </c>
      <c r="E70" s="5" t="s">
        <v>955</v>
      </c>
      <c r="F70" s="5" t="s">
        <v>952</v>
      </c>
      <c r="G70" s="5">
        <v>2</v>
      </c>
      <c r="H70" s="5">
        <v>1</v>
      </c>
      <c r="I70" s="5" t="s">
        <v>3121</v>
      </c>
      <c r="J70" s="5">
        <f t="shared" si="5"/>
        <v>2</v>
      </c>
      <c r="K70" s="5">
        <f t="shared" si="6"/>
        <v>2</v>
      </c>
      <c r="L70" s="4" t="str">
        <f t="shared" si="2"/>
        <v>Y</v>
      </c>
      <c r="M70" s="4" t="s">
        <v>2681</v>
      </c>
      <c r="N70" s="13">
        <v>0.70485900428356085</v>
      </c>
      <c r="O70" s="5">
        <f>2010-3</f>
        <v>2007</v>
      </c>
      <c r="P70" s="5" t="s">
        <v>1490</v>
      </c>
      <c r="Q70" s="12">
        <v>99</v>
      </c>
      <c r="R70" s="5">
        <f>2010-3</f>
        <v>2007</v>
      </c>
      <c r="S70" s="5" t="s">
        <v>1490</v>
      </c>
      <c r="T70" s="12">
        <v>16</v>
      </c>
      <c r="U70" s="5">
        <f>2010-3</f>
        <v>2007</v>
      </c>
      <c r="V70" s="5" t="s">
        <v>1490</v>
      </c>
      <c r="W70" s="12"/>
      <c r="Y70" s="5" t="s">
        <v>1569</v>
      </c>
      <c r="Z70" s="12">
        <v>8</v>
      </c>
      <c r="AA70" s="5">
        <f>2010-3</f>
        <v>2007</v>
      </c>
      <c r="AB70" s="5" t="s">
        <v>1490</v>
      </c>
      <c r="AC70" s="12">
        <v>0</v>
      </c>
      <c r="AD70" s="5">
        <f>2010-3</f>
        <v>2007</v>
      </c>
      <c r="AE70" s="5" t="s">
        <v>1490</v>
      </c>
      <c r="AF70" s="12">
        <v>0</v>
      </c>
      <c r="AG70" s="5">
        <f>2010-3</f>
        <v>2007</v>
      </c>
      <c r="AH70" s="5" t="s">
        <v>1490</v>
      </c>
      <c r="AI70" s="14">
        <v>98</v>
      </c>
      <c r="AJ70" s="5">
        <f>2010-3</f>
        <v>2007</v>
      </c>
      <c r="AK70" s="5" t="s">
        <v>1490</v>
      </c>
      <c r="AL70" s="14"/>
      <c r="AN70" s="5" t="s">
        <v>1569</v>
      </c>
    </row>
    <row r="71" spans="1:40" ht="12.75" customHeight="1" x14ac:dyDescent="0.25">
      <c r="A71" s="5" t="s">
        <v>1481</v>
      </c>
      <c r="B71" s="5" t="s">
        <v>221</v>
      </c>
      <c r="C71" s="5" t="s">
        <v>220</v>
      </c>
      <c r="D71" s="5" t="s">
        <v>35</v>
      </c>
      <c r="E71" s="5" t="s">
        <v>1483</v>
      </c>
      <c r="F71" s="5" t="s">
        <v>1482</v>
      </c>
      <c r="G71" s="5">
        <v>2</v>
      </c>
      <c r="H71" s="5">
        <v>1</v>
      </c>
      <c r="I71" s="5" t="s">
        <v>1814</v>
      </c>
      <c r="J71" s="5">
        <f t="shared" si="5"/>
        <v>1</v>
      </c>
      <c r="K71" s="5">
        <f t="shared" si="6"/>
        <v>1</v>
      </c>
      <c r="L71" s="4" t="str">
        <f t="shared" ref="L71:L134" si="7">IF(OR(J71&gt;1,K71&gt;1),"Y","")</f>
        <v/>
      </c>
      <c r="N71" s="13">
        <v>1.5097146602712259</v>
      </c>
      <c r="O71" s="5">
        <f>2010-3</f>
        <v>2007</v>
      </c>
      <c r="P71" s="5" t="s">
        <v>1481</v>
      </c>
      <c r="Q71" s="12">
        <v>100</v>
      </c>
      <c r="R71" s="5">
        <f>2010-3</f>
        <v>2007</v>
      </c>
      <c r="S71" s="5" t="s">
        <v>1481</v>
      </c>
      <c r="T71" s="12">
        <v>6.8</v>
      </c>
      <c r="U71" s="5">
        <f>2010-3</f>
        <v>2007</v>
      </c>
      <c r="V71" s="5" t="s">
        <v>1481</v>
      </c>
      <c r="W71" s="12"/>
      <c r="Y71" s="5" t="s">
        <v>1569</v>
      </c>
      <c r="Z71" s="12">
        <v>9.7289999999999992</v>
      </c>
      <c r="AA71" s="5">
        <f>2010-3</f>
        <v>2007</v>
      </c>
      <c r="AB71" s="5" t="s">
        <v>1481</v>
      </c>
      <c r="AC71" s="12">
        <v>13.270999999999999</v>
      </c>
      <c r="AD71" s="5">
        <f>2010-3</f>
        <v>2007</v>
      </c>
      <c r="AE71" s="5" t="s">
        <v>1481</v>
      </c>
      <c r="AF71" s="12">
        <v>76.23</v>
      </c>
      <c r="AG71" s="5">
        <f>2010-3</f>
        <v>2007</v>
      </c>
      <c r="AH71" s="5" t="s">
        <v>1481</v>
      </c>
      <c r="AI71" s="14">
        <v>100</v>
      </c>
      <c r="AJ71" s="5">
        <f>2010-3</f>
        <v>2007</v>
      </c>
      <c r="AK71" s="5" t="s">
        <v>1481</v>
      </c>
      <c r="AL71" s="14"/>
      <c r="AN71" s="5" t="s">
        <v>1569</v>
      </c>
    </row>
    <row r="72" spans="1:40" ht="12.75" customHeight="1" x14ac:dyDescent="0.25">
      <c r="A72" s="5" t="s">
        <v>1502</v>
      </c>
      <c r="B72" s="5" t="s">
        <v>343</v>
      </c>
      <c r="C72" s="5" t="s">
        <v>342</v>
      </c>
      <c r="D72" s="5" t="s">
        <v>35</v>
      </c>
      <c r="E72" s="5" t="s">
        <v>1504</v>
      </c>
      <c r="F72" s="5" t="s">
        <v>1503</v>
      </c>
      <c r="G72" s="5">
        <v>2</v>
      </c>
      <c r="H72" s="5">
        <v>1</v>
      </c>
      <c r="I72" s="5" t="s">
        <v>3123</v>
      </c>
      <c r="J72" s="5">
        <f t="shared" si="5"/>
        <v>1</v>
      </c>
      <c r="K72" s="5">
        <f t="shared" si="6"/>
        <v>1</v>
      </c>
      <c r="L72" s="4" t="str">
        <f t="shared" si="7"/>
        <v/>
      </c>
      <c r="N72" s="13">
        <v>1.6671364260665502</v>
      </c>
      <c r="O72" s="5">
        <f>2010-3</f>
        <v>2007</v>
      </c>
      <c r="P72" s="5" t="s">
        <v>1502</v>
      </c>
      <c r="Q72" s="12">
        <v>100</v>
      </c>
      <c r="R72" s="5">
        <f>2010-3</f>
        <v>2007</v>
      </c>
      <c r="S72" s="5" t="s">
        <v>1502</v>
      </c>
      <c r="T72" s="12">
        <v>11</v>
      </c>
      <c r="U72" s="5">
        <f>2010-3</f>
        <v>2007</v>
      </c>
      <c r="V72" s="5" t="s">
        <v>1502</v>
      </c>
      <c r="W72" s="12"/>
      <c r="Y72" s="5" t="s">
        <v>1569</v>
      </c>
      <c r="Z72" s="12">
        <v>13.343999999999998</v>
      </c>
      <c r="AA72" s="5">
        <f>2010-3</f>
        <v>2007</v>
      </c>
      <c r="AB72" s="5" t="s">
        <v>1502</v>
      </c>
      <c r="AC72" s="12">
        <v>34.655999999999999</v>
      </c>
      <c r="AD72" s="5">
        <f>2010-3</f>
        <v>2007</v>
      </c>
      <c r="AE72" s="5" t="s">
        <v>1502</v>
      </c>
      <c r="AF72" s="12">
        <v>0</v>
      </c>
      <c r="AG72" s="5">
        <f>2010-3</f>
        <v>2007</v>
      </c>
      <c r="AH72" s="5" t="s">
        <v>1502</v>
      </c>
      <c r="AI72" s="14">
        <v>100</v>
      </c>
      <c r="AJ72" s="5">
        <f>2010-3</f>
        <v>2007</v>
      </c>
      <c r="AK72" s="5" t="s">
        <v>1502</v>
      </c>
      <c r="AL72" s="14"/>
      <c r="AN72" s="5" t="s">
        <v>1569</v>
      </c>
    </row>
    <row r="73" spans="1:40" ht="12.75" customHeight="1" x14ac:dyDescent="0.25">
      <c r="A73" s="5" t="s">
        <v>1491</v>
      </c>
      <c r="B73" s="5" t="s">
        <v>1493</v>
      </c>
      <c r="C73" s="5" t="s">
        <v>1492</v>
      </c>
      <c r="D73" s="5" t="s">
        <v>35</v>
      </c>
      <c r="E73" s="5" t="s">
        <v>1493</v>
      </c>
      <c r="F73" s="5" t="s">
        <v>1492</v>
      </c>
      <c r="G73" s="5">
        <v>0</v>
      </c>
      <c r="H73" s="5">
        <v>1</v>
      </c>
      <c r="I73" s="5" t="s">
        <v>3121</v>
      </c>
      <c r="J73" s="5">
        <f t="shared" si="5"/>
        <v>1</v>
      </c>
      <c r="K73" s="5">
        <f t="shared" si="6"/>
        <v>1</v>
      </c>
      <c r="L73" s="4" t="str">
        <f t="shared" si="7"/>
        <v/>
      </c>
      <c r="N73" s="13">
        <v>1.3213177978071937</v>
      </c>
      <c r="O73" s="5">
        <v>2013</v>
      </c>
      <c r="P73" s="5" t="s">
        <v>1491</v>
      </c>
      <c r="Q73" s="12">
        <v>100</v>
      </c>
      <c r="R73" s="5">
        <v>2013</v>
      </c>
      <c r="S73" s="5" t="s">
        <v>1491</v>
      </c>
      <c r="T73" s="12">
        <v>11</v>
      </c>
      <c r="U73" s="5">
        <v>2013</v>
      </c>
      <c r="V73" s="5" t="s">
        <v>1491</v>
      </c>
      <c r="W73" s="12"/>
      <c r="Y73" s="5" t="s">
        <v>1569</v>
      </c>
      <c r="Z73" s="12">
        <v>0.92999999999999972</v>
      </c>
      <c r="AA73" s="5">
        <v>2013</v>
      </c>
      <c r="AB73" s="5" t="s">
        <v>1491</v>
      </c>
      <c r="AC73" s="12">
        <v>4.07</v>
      </c>
      <c r="AD73" s="5">
        <v>2013</v>
      </c>
      <c r="AE73" s="5" t="s">
        <v>1491</v>
      </c>
      <c r="AF73" s="12">
        <v>38</v>
      </c>
      <c r="AG73" s="5">
        <v>2013</v>
      </c>
      <c r="AH73" s="5" t="s">
        <v>1491</v>
      </c>
      <c r="AI73" s="14">
        <v>100</v>
      </c>
      <c r="AJ73" s="5">
        <v>2013</v>
      </c>
      <c r="AK73" s="5" t="s">
        <v>1491</v>
      </c>
      <c r="AL73" s="14"/>
      <c r="AN73" s="5" t="s">
        <v>1569</v>
      </c>
    </row>
    <row r="74" spans="1:40" ht="12.75" customHeight="1" x14ac:dyDescent="0.25">
      <c r="A74" s="5" t="s">
        <v>1351</v>
      </c>
      <c r="B74" s="5" t="s">
        <v>1117</v>
      </c>
      <c r="C74" s="5" t="s">
        <v>1116</v>
      </c>
      <c r="D74" s="5" t="s">
        <v>1038</v>
      </c>
      <c r="E74" s="5" t="s">
        <v>1353</v>
      </c>
      <c r="F74" s="5" t="s">
        <v>1352</v>
      </c>
      <c r="G74" s="5" t="s">
        <v>1791</v>
      </c>
      <c r="H74" s="5">
        <v>1</v>
      </c>
      <c r="I74" s="5" t="s">
        <v>3121</v>
      </c>
      <c r="J74" s="5">
        <f t="shared" si="5"/>
        <v>1</v>
      </c>
      <c r="K74" s="5">
        <f t="shared" si="6"/>
        <v>1</v>
      </c>
      <c r="L74" s="4" t="str">
        <f t="shared" si="7"/>
        <v/>
      </c>
      <c r="N74" s="13">
        <v>1.01159114857745</v>
      </c>
      <c r="O74" s="5">
        <v>2011</v>
      </c>
      <c r="P74" s="5" t="s">
        <v>1351</v>
      </c>
      <c r="Q74" s="12">
        <v>100</v>
      </c>
      <c r="R74" s="5">
        <v>2011</v>
      </c>
      <c r="S74" s="5" t="s">
        <v>1351</v>
      </c>
      <c r="T74" s="12">
        <v>15.6</v>
      </c>
      <c r="U74" s="5">
        <v>2011</v>
      </c>
      <c r="V74" s="5" t="s">
        <v>1351</v>
      </c>
      <c r="W74" s="12"/>
      <c r="Y74" s="5" t="s">
        <v>1569</v>
      </c>
      <c r="Z74" s="12">
        <v>0</v>
      </c>
      <c r="AA74" s="5">
        <v>2011</v>
      </c>
      <c r="AB74" s="5" t="s">
        <v>1351</v>
      </c>
      <c r="AC74" s="12">
        <v>0</v>
      </c>
      <c r="AD74" s="5">
        <v>2011</v>
      </c>
      <c r="AE74" s="5" t="s">
        <v>1351</v>
      </c>
      <c r="AF74" s="12">
        <v>0</v>
      </c>
      <c r="AG74" s="5">
        <v>2011</v>
      </c>
      <c r="AH74" s="5" t="s">
        <v>1351</v>
      </c>
      <c r="AI74" s="14">
        <v>100</v>
      </c>
      <c r="AJ74" s="5">
        <v>2011</v>
      </c>
      <c r="AK74" s="5" t="s">
        <v>1351</v>
      </c>
      <c r="AL74" s="14"/>
      <c r="AN74" s="5" t="s">
        <v>1569</v>
      </c>
    </row>
    <row r="75" spans="1:40" ht="12.75" customHeight="1" x14ac:dyDescent="0.25">
      <c r="A75" s="5" t="s">
        <v>1494</v>
      </c>
      <c r="B75" s="5" t="s">
        <v>5</v>
      </c>
      <c r="C75" s="5" t="s">
        <v>990</v>
      </c>
      <c r="D75" s="5" t="s">
        <v>620</v>
      </c>
      <c r="E75" s="5" t="s">
        <v>6</v>
      </c>
      <c r="F75" s="5" t="s">
        <v>3125</v>
      </c>
      <c r="G75" s="5">
        <v>2</v>
      </c>
      <c r="H75" s="5">
        <v>2</v>
      </c>
      <c r="I75" s="5" t="s">
        <v>3124</v>
      </c>
      <c r="J75" s="5">
        <f t="shared" si="5"/>
        <v>4</v>
      </c>
      <c r="K75" s="5">
        <f t="shared" si="6"/>
        <v>1</v>
      </c>
      <c r="L75" s="4" t="str">
        <f t="shared" si="7"/>
        <v>Y</v>
      </c>
      <c r="M75" s="4" t="s">
        <v>2679</v>
      </c>
      <c r="N75" s="13">
        <v>0.62253881278538814</v>
      </c>
      <c r="O75" s="5">
        <f>2010-3</f>
        <v>2007</v>
      </c>
      <c r="P75" s="5" t="s">
        <v>1494</v>
      </c>
      <c r="Q75" s="12">
        <v>100</v>
      </c>
      <c r="R75" s="5">
        <f>2010-3</f>
        <v>2007</v>
      </c>
      <c r="S75" s="5" t="s">
        <v>1494</v>
      </c>
      <c r="T75" s="12">
        <v>9</v>
      </c>
      <c r="U75" s="5">
        <f>2010-3</f>
        <v>2007</v>
      </c>
      <c r="V75" s="5" t="s">
        <v>1494</v>
      </c>
      <c r="W75" s="12"/>
      <c r="Y75" s="5" t="s">
        <v>1569</v>
      </c>
      <c r="Z75" s="12">
        <v>0</v>
      </c>
      <c r="AA75" s="5">
        <f>2010-3</f>
        <v>2007</v>
      </c>
      <c r="AB75" s="5" t="s">
        <v>1494</v>
      </c>
      <c r="AC75" s="12">
        <v>0</v>
      </c>
      <c r="AD75" s="5">
        <f>2010-3</f>
        <v>2007</v>
      </c>
      <c r="AE75" s="5" t="s">
        <v>1494</v>
      </c>
      <c r="AF75" s="12">
        <v>0</v>
      </c>
      <c r="AG75" s="5">
        <f>2010-3</f>
        <v>2007</v>
      </c>
      <c r="AH75" s="5" t="s">
        <v>1494</v>
      </c>
      <c r="AI75" s="14">
        <v>100</v>
      </c>
      <c r="AJ75" s="5">
        <f>2010-3</f>
        <v>2007</v>
      </c>
      <c r="AK75" s="5" t="s">
        <v>1494</v>
      </c>
      <c r="AL75" s="14"/>
      <c r="AN75" s="5" t="s">
        <v>1569</v>
      </c>
    </row>
    <row r="76" spans="1:40" ht="12.75" customHeight="1" x14ac:dyDescent="0.25">
      <c r="A76" s="5" t="s">
        <v>1458</v>
      </c>
      <c r="B76" s="5" t="s">
        <v>23</v>
      </c>
      <c r="C76" s="5" t="s">
        <v>708</v>
      </c>
      <c r="D76" s="5" t="s">
        <v>620</v>
      </c>
      <c r="E76" s="5" t="s">
        <v>725</v>
      </c>
      <c r="F76" s="5" t="s">
        <v>724</v>
      </c>
      <c r="G76" s="5">
        <v>3</v>
      </c>
      <c r="H76" s="5">
        <v>2</v>
      </c>
      <c r="I76" s="5" t="s">
        <v>1815</v>
      </c>
      <c r="J76" s="5">
        <f t="shared" si="5"/>
        <v>3</v>
      </c>
      <c r="K76" s="5">
        <f t="shared" si="6"/>
        <v>3</v>
      </c>
      <c r="L76" s="4" t="str">
        <f t="shared" si="7"/>
        <v>Y</v>
      </c>
      <c r="M76" s="4" t="s">
        <v>2679</v>
      </c>
      <c r="N76" s="13">
        <v>0.33055390113162597</v>
      </c>
      <c r="O76" s="5">
        <v>2010</v>
      </c>
      <c r="P76" s="5" t="s">
        <v>1458</v>
      </c>
      <c r="Q76" s="12">
        <v>93</v>
      </c>
      <c r="R76" s="5">
        <v>2010</v>
      </c>
      <c r="S76" s="5" t="s">
        <v>1458</v>
      </c>
      <c r="T76" s="12">
        <v>10</v>
      </c>
      <c r="U76" s="5">
        <v>2010</v>
      </c>
      <c r="V76" s="5" t="s">
        <v>1458</v>
      </c>
      <c r="W76" s="12"/>
      <c r="Y76" s="5" t="s">
        <v>1569</v>
      </c>
      <c r="Z76" s="12">
        <v>16</v>
      </c>
      <c r="AA76" s="5">
        <v>2010</v>
      </c>
      <c r="AB76" s="5" t="s">
        <v>1458</v>
      </c>
      <c r="AC76" s="12">
        <v>0</v>
      </c>
      <c r="AD76" s="5">
        <v>2010</v>
      </c>
      <c r="AE76" s="5" t="s">
        <v>1458</v>
      </c>
      <c r="AF76" s="12">
        <v>0</v>
      </c>
      <c r="AG76" s="5">
        <v>2010</v>
      </c>
      <c r="AH76" s="5" t="s">
        <v>1458</v>
      </c>
      <c r="AI76" s="14">
        <v>75</v>
      </c>
      <c r="AJ76" s="5">
        <v>2010</v>
      </c>
      <c r="AK76" s="5" t="s">
        <v>1458</v>
      </c>
      <c r="AL76" s="14"/>
      <c r="AN76" s="5" t="s">
        <v>1569</v>
      </c>
    </row>
    <row r="77" spans="1:40" ht="12.75" customHeight="1" x14ac:dyDescent="0.25">
      <c r="A77" s="5" t="s">
        <v>1499</v>
      </c>
      <c r="B77" s="5" t="s">
        <v>343</v>
      </c>
      <c r="C77" s="5" t="s">
        <v>342</v>
      </c>
      <c r="D77" s="5" t="s">
        <v>35</v>
      </c>
      <c r="E77" s="5" t="s">
        <v>1501</v>
      </c>
      <c r="F77" s="5" t="s">
        <v>1500</v>
      </c>
      <c r="G77" s="5">
        <v>2</v>
      </c>
      <c r="H77" s="5">
        <v>1</v>
      </c>
      <c r="I77" s="5" t="s">
        <v>3121</v>
      </c>
      <c r="J77" s="5">
        <f t="shared" si="5"/>
        <v>1</v>
      </c>
      <c r="K77" s="5">
        <f t="shared" si="6"/>
        <v>1</v>
      </c>
      <c r="L77" s="4" t="str">
        <f t="shared" si="7"/>
        <v/>
      </c>
      <c r="N77" s="13">
        <v>2.7263167133690049</v>
      </c>
      <c r="O77" s="5">
        <f>2010-3</f>
        <v>2007</v>
      </c>
      <c r="P77" s="5" t="s">
        <v>1499</v>
      </c>
      <c r="Q77" s="12">
        <v>100</v>
      </c>
      <c r="R77" s="5">
        <f>2010-3</f>
        <v>2007</v>
      </c>
      <c r="S77" s="5" t="s">
        <v>1499</v>
      </c>
      <c r="T77" s="12">
        <v>11</v>
      </c>
      <c r="U77" s="5">
        <f>2010-3</f>
        <v>2007</v>
      </c>
      <c r="V77" s="5" t="s">
        <v>1499</v>
      </c>
      <c r="W77" s="12"/>
      <c r="Y77" s="5" t="s">
        <v>1569</v>
      </c>
      <c r="Z77" s="12">
        <v>0</v>
      </c>
      <c r="AA77" s="5">
        <f>2010-3</f>
        <v>2007</v>
      </c>
      <c r="AB77" s="5" t="s">
        <v>1499</v>
      </c>
      <c r="AC77" s="12">
        <v>37</v>
      </c>
      <c r="AD77" s="5">
        <f>2010-3</f>
        <v>2007</v>
      </c>
      <c r="AE77" s="5" t="s">
        <v>1499</v>
      </c>
      <c r="AF77" s="12">
        <v>0</v>
      </c>
      <c r="AG77" s="5">
        <f>2010-3</f>
        <v>2007</v>
      </c>
      <c r="AH77" s="5" t="s">
        <v>1499</v>
      </c>
      <c r="AI77" s="14">
        <v>100</v>
      </c>
      <c r="AJ77" s="5">
        <f>2010-3</f>
        <v>2007</v>
      </c>
      <c r="AK77" s="5" t="s">
        <v>1499</v>
      </c>
      <c r="AL77" s="14"/>
      <c r="AN77" s="5" t="s">
        <v>1569</v>
      </c>
    </row>
    <row r="78" spans="1:40" ht="12.75" customHeight="1" x14ac:dyDescent="0.25">
      <c r="A78" s="5" t="s">
        <v>1348</v>
      </c>
      <c r="B78" s="5" t="s">
        <v>1117</v>
      </c>
      <c r="C78" s="5" t="s">
        <v>1116</v>
      </c>
      <c r="D78" s="5" t="s">
        <v>1038</v>
      </c>
      <c r="E78" s="5" t="s">
        <v>1350</v>
      </c>
      <c r="F78" s="5" t="s">
        <v>1349</v>
      </c>
      <c r="G78" s="5">
        <v>2</v>
      </c>
      <c r="H78" s="5">
        <v>1</v>
      </c>
      <c r="I78" s="5" t="s">
        <v>3121</v>
      </c>
      <c r="J78" s="5">
        <f t="shared" si="5"/>
        <v>1</v>
      </c>
      <c r="K78" s="5">
        <f t="shared" si="6"/>
        <v>1</v>
      </c>
      <c r="L78" s="4" t="str">
        <f t="shared" si="7"/>
        <v/>
      </c>
      <c r="N78" s="13">
        <v>1.139468843206944</v>
      </c>
      <c r="O78" s="5">
        <f>2010-3</f>
        <v>2007</v>
      </c>
      <c r="P78" s="5" t="s">
        <v>1348</v>
      </c>
      <c r="Q78" s="12">
        <v>100</v>
      </c>
      <c r="R78" s="5">
        <f>2010-3</f>
        <v>2007</v>
      </c>
      <c r="S78" s="5" t="s">
        <v>1348</v>
      </c>
      <c r="T78" s="12">
        <v>15</v>
      </c>
      <c r="U78" s="5">
        <f>2010-3</f>
        <v>2007</v>
      </c>
      <c r="V78" s="5" t="s">
        <v>1348</v>
      </c>
      <c r="W78" s="12"/>
      <c r="Y78" s="5" t="s">
        <v>1569</v>
      </c>
      <c r="Z78" s="12">
        <v>0</v>
      </c>
      <c r="AA78" s="5">
        <f>2010-3</f>
        <v>2007</v>
      </c>
      <c r="AB78" s="5" t="s">
        <v>1348</v>
      </c>
      <c r="AC78" s="12">
        <v>2</v>
      </c>
      <c r="AD78" s="5">
        <f>2010-3</f>
        <v>2007</v>
      </c>
      <c r="AE78" s="5" t="s">
        <v>1348</v>
      </c>
      <c r="AF78" s="12">
        <v>0</v>
      </c>
      <c r="AG78" s="5">
        <f>2010-3</f>
        <v>2007</v>
      </c>
      <c r="AH78" s="5" t="s">
        <v>1348</v>
      </c>
      <c r="AI78" s="14">
        <v>99</v>
      </c>
      <c r="AJ78" s="5">
        <f>2010-3</f>
        <v>2007</v>
      </c>
      <c r="AK78" s="5" t="s">
        <v>1348</v>
      </c>
      <c r="AL78" s="14"/>
      <c r="AN78" s="5" t="s">
        <v>1569</v>
      </c>
    </row>
    <row r="79" spans="1:40" ht="12.75" customHeight="1" x14ac:dyDescent="0.25">
      <c r="A79" s="5" t="s">
        <v>1416</v>
      </c>
      <c r="B79" s="5" t="s">
        <v>306</v>
      </c>
      <c r="C79" s="5" t="s">
        <v>305</v>
      </c>
      <c r="D79" s="5" t="s">
        <v>35</v>
      </c>
      <c r="E79" s="5" t="s">
        <v>1418</v>
      </c>
      <c r="F79" s="5" t="s">
        <v>1417</v>
      </c>
      <c r="G79" s="5">
        <v>4</v>
      </c>
      <c r="H79" s="5">
        <v>2</v>
      </c>
      <c r="I79" s="5" t="s">
        <v>3126</v>
      </c>
      <c r="J79" s="5">
        <f t="shared" si="5"/>
        <v>1</v>
      </c>
      <c r="K79" s="5">
        <f t="shared" si="6"/>
        <v>1</v>
      </c>
      <c r="L79" s="4" t="str">
        <f t="shared" si="7"/>
        <v/>
      </c>
      <c r="N79" s="13">
        <v>1.0614248454947766</v>
      </c>
      <c r="O79" s="5">
        <v>2012</v>
      </c>
      <c r="P79" s="5" t="s">
        <v>1416</v>
      </c>
      <c r="Q79" s="12">
        <v>100</v>
      </c>
      <c r="R79" s="5">
        <v>2012</v>
      </c>
      <c r="S79" s="5" t="s">
        <v>1416</v>
      </c>
      <c r="T79" s="12">
        <v>0.161</v>
      </c>
      <c r="U79" s="5">
        <v>2012</v>
      </c>
      <c r="V79" s="5" t="s">
        <v>1416</v>
      </c>
      <c r="W79" s="12"/>
      <c r="Y79" s="5" t="s">
        <v>1569</v>
      </c>
      <c r="Z79" s="12">
        <v>0</v>
      </c>
      <c r="AA79" s="5">
        <v>2012</v>
      </c>
      <c r="AB79" s="5" t="s">
        <v>1416</v>
      </c>
      <c r="AC79" s="12">
        <v>38</v>
      </c>
      <c r="AD79" s="5">
        <v>2012</v>
      </c>
      <c r="AE79" s="5" t="s">
        <v>1416</v>
      </c>
      <c r="AF79" s="12">
        <v>0</v>
      </c>
      <c r="AG79" s="5">
        <v>2012</v>
      </c>
      <c r="AH79" s="5" t="s">
        <v>1416</v>
      </c>
      <c r="AI79" s="14">
        <v>100</v>
      </c>
      <c r="AJ79" s="5">
        <v>2012</v>
      </c>
      <c r="AK79" s="5" t="s">
        <v>1416</v>
      </c>
      <c r="AL79" s="14"/>
      <c r="AN79" s="5" t="s">
        <v>1569</v>
      </c>
    </row>
    <row r="80" spans="1:40" ht="12.75" customHeight="1" x14ac:dyDescent="0.25">
      <c r="A80" s="5" t="s">
        <v>1463</v>
      </c>
      <c r="B80" s="5" t="s">
        <v>23</v>
      </c>
      <c r="C80" s="5" t="s">
        <v>708</v>
      </c>
      <c r="D80" s="5" t="s">
        <v>620</v>
      </c>
      <c r="E80" s="5" t="s">
        <v>810</v>
      </c>
      <c r="F80" s="5" t="s">
        <v>809</v>
      </c>
      <c r="G80" s="5">
        <v>3</v>
      </c>
      <c r="H80" s="5">
        <v>1</v>
      </c>
      <c r="I80" s="5" t="s">
        <v>1816</v>
      </c>
      <c r="J80" s="5">
        <f t="shared" si="5"/>
        <v>2</v>
      </c>
      <c r="K80" s="5">
        <f t="shared" si="6"/>
        <v>2</v>
      </c>
      <c r="L80" s="4" t="str">
        <f t="shared" si="7"/>
        <v>Y</v>
      </c>
      <c r="M80" s="4" t="s">
        <v>2681</v>
      </c>
      <c r="N80" s="13">
        <v>0.36658306000385871</v>
      </c>
      <c r="O80" s="5">
        <v>2012</v>
      </c>
      <c r="P80" s="5" t="s">
        <v>1463</v>
      </c>
      <c r="Q80" s="12">
        <v>95</v>
      </c>
      <c r="R80" s="5">
        <v>2012</v>
      </c>
      <c r="S80" s="5" t="s">
        <v>1463</v>
      </c>
      <c r="T80" s="12">
        <v>12</v>
      </c>
      <c r="U80" s="5">
        <v>2012</v>
      </c>
      <c r="V80" s="5" t="s">
        <v>1463</v>
      </c>
      <c r="W80" s="12"/>
      <c r="Y80" s="5" t="s">
        <v>1569</v>
      </c>
      <c r="Z80" s="12">
        <v>31</v>
      </c>
      <c r="AA80" s="5">
        <v>2012</v>
      </c>
      <c r="AB80" s="5" t="s">
        <v>1463</v>
      </c>
      <c r="AC80" s="12">
        <v>0</v>
      </c>
      <c r="AD80" s="5">
        <v>2012</v>
      </c>
      <c r="AE80" s="5" t="s">
        <v>1463</v>
      </c>
      <c r="AF80" s="12">
        <v>0</v>
      </c>
      <c r="AG80" s="5">
        <v>2012</v>
      </c>
      <c r="AH80" s="5" t="s">
        <v>1463</v>
      </c>
      <c r="AI80" s="14">
        <v>12</v>
      </c>
      <c r="AJ80" s="5">
        <v>2012</v>
      </c>
      <c r="AK80" s="5" t="s">
        <v>1463</v>
      </c>
      <c r="AL80" s="14"/>
      <c r="AN80" s="5" t="s">
        <v>1569</v>
      </c>
    </row>
    <row r="81" spans="1:40" ht="12.75" customHeight="1" x14ac:dyDescent="0.25">
      <c r="A81" s="5" t="s">
        <v>1393</v>
      </c>
      <c r="B81" s="5" t="s">
        <v>1377</v>
      </c>
      <c r="C81" s="5" t="s">
        <v>679</v>
      </c>
      <c r="D81" s="5" t="s">
        <v>620</v>
      </c>
      <c r="E81" s="5" t="s">
        <v>1395</v>
      </c>
      <c r="F81" s="5" t="s">
        <v>1394</v>
      </c>
      <c r="G81" s="5">
        <v>2</v>
      </c>
      <c r="H81" s="5">
        <v>3</v>
      </c>
      <c r="I81" s="5" t="s">
        <v>3127</v>
      </c>
      <c r="J81" s="5">
        <f t="shared" si="5"/>
        <v>1</v>
      </c>
      <c r="K81" s="5">
        <f t="shared" si="6"/>
        <v>2</v>
      </c>
      <c r="L81" s="4" t="str">
        <f t="shared" si="7"/>
        <v>Y</v>
      </c>
      <c r="M81" s="4" t="s">
        <v>2681</v>
      </c>
      <c r="N81" s="13">
        <v>0.56739377127726631</v>
      </c>
      <c r="O81" s="5">
        <v>2012</v>
      </c>
      <c r="P81" s="5" t="s">
        <v>1393</v>
      </c>
      <c r="Q81" s="12">
        <v>100</v>
      </c>
      <c r="R81" s="5">
        <v>2012</v>
      </c>
      <c r="S81" s="5" t="s">
        <v>1393</v>
      </c>
      <c r="T81" s="12">
        <v>3</v>
      </c>
      <c r="U81" s="5">
        <v>2012</v>
      </c>
      <c r="V81" s="5" t="s">
        <v>1393</v>
      </c>
      <c r="W81" s="12"/>
      <c r="Y81" s="5" t="s">
        <v>1569</v>
      </c>
      <c r="Z81" s="12">
        <v>0</v>
      </c>
      <c r="AA81" s="5">
        <v>2012</v>
      </c>
      <c r="AB81" s="5" t="s">
        <v>1393</v>
      </c>
      <c r="AC81" s="12">
        <v>0</v>
      </c>
      <c r="AD81" s="5">
        <v>2012</v>
      </c>
      <c r="AE81" s="5" t="s">
        <v>1393</v>
      </c>
      <c r="AF81" s="12">
        <v>0</v>
      </c>
      <c r="AG81" s="5">
        <v>2012</v>
      </c>
      <c r="AH81" s="5" t="s">
        <v>1393</v>
      </c>
      <c r="AI81" s="14">
        <v>0</v>
      </c>
      <c r="AJ81" s="5">
        <v>2012</v>
      </c>
      <c r="AK81" s="5" t="s">
        <v>1393</v>
      </c>
      <c r="AL81" s="14"/>
      <c r="AN81" s="5" t="s">
        <v>1569</v>
      </c>
    </row>
    <row r="82" spans="1:40" ht="12.75" customHeight="1" x14ac:dyDescent="0.25">
      <c r="A82" s="5" t="s">
        <v>1390</v>
      </c>
      <c r="B82" s="5" t="s">
        <v>1377</v>
      </c>
      <c r="C82" s="5" t="s">
        <v>679</v>
      </c>
      <c r="D82" s="5" t="s">
        <v>620</v>
      </c>
      <c r="E82" s="5" t="s">
        <v>1392</v>
      </c>
      <c r="F82" s="5" t="s">
        <v>1391</v>
      </c>
      <c r="G82" s="5">
        <v>2</v>
      </c>
      <c r="H82" s="5">
        <v>1</v>
      </c>
      <c r="I82" s="5" t="s">
        <v>3128</v>
      </c>
      <c r="J82" s="5">
        <f t="shared" si="5"/>
        <v>1</v>
      </c>
      <c r="K82" s="5">
        <f t="shared" si="6"/>
        <v>1</v>
      </c>
      <c r="L82" s="4" t="str">
        <f t="shared" si="7"/>
        <v/>
      </c>
      <c r="N82" s="13">
        <v>0.24882533705465446</v>
      </c>
      <c r="O82" s="5">
        <v>2012</v>
      </c>
      <c r="P82" s="5" t="s">
        <v>1390</v>
      </c>
      <c r="Q82" s="12">
        <v>100</v>
      </c>
      <c r="R82" s="5">
        <v>2012</v>
      </c>
      <c r="S82" s="5" t="s">
        <v>1390</v>
      </c>
      <c r="T82" s="12">
        <v>10.029999999999999</v>
      </c>
      <c r="U82" s="5">
        <v>2012</v>
      </c>
      <c r="V82" s="5" t="s">
        <v>1390</v>
      </c>
      <c r="W82" s="12"/>
      <c r="Y82" s="5" t="s">
        <v>1569</v>
      </c>
      <c r="Z82" s="12">
        <v>0</v>
      </c>
      <c r="AA82" s="5">
        <v>2012</v>
      </c>
      <c r="AB82" s="5" t="s">
        <v>1390</v>
      </c>
      <c r="AC82" s="12">
        <v>0</v>
      </c>
      <c r="AD82" s="5">
        <v>2012</v>
      </c>
      <c r="AE82" s="5" t="s">
        <v>1390</v>
      </c>
      <c r="AF82" s="12">
        <v>0</v>
      </c>
      <c r="AG82" s="5">
        <v>2012</v>
      </c>
      <c r="AH82" s="5" t="s">
        <v>1390</v>
      </c>
      <c r="AI82" s="14">
        <v>0</v>
      </c>
      <c r="AJ82" s="5">
        <v>2012</v>
      </c>
      <c r="AK82" s="5" t="s">
        <v>1390</v>
      </c>
      <c r="AL82" s="14"/>
      <c r="AN82" s="5" t="s">
        <v>1569</v>
      </c>
    </row>
    <row r="83" spans="1:40" ht="12.75" customHeight="1" x14ac:dyDescent="0.25">
      <c r="A83" s="5" t="s">
        <v>1434</v>
      </c>
      <c r="B83" s="5" t="s">
        <v>17</v>
      </c>
      <c r="C83" s="5" t="s">
        <v>414</v>
      </c>
      <c r="D83" s="5" t="s">
        <v>360</v>
      </c>
      <c r="E83" s="5" t="s">
        <v>1435</v>
      </c>
      <c r="F83" s="5" t="s">
        <v>3329</v>
      </c>
      <c r="G83" s="5">
        <v>3</v>
      </c>
      <c r="H83" s="5">
        <v>2</v>
      </c>
      <c r="I83" s="5" t="s">
        <v>3129</v>
      </c>
      <c r="J83" s="5">
        <f t="shared" si="5"/>
        <v>1</v>
      </c>
      <c r="K83" s="5">
        <f t="shared" si="6"/>
        <v>1</v>
      </c>
      <c r="L83" s="4" t="str">
        <f t="shared" si="7"/>
        <v/>
      </c>
      <c r="N83" s="13">
        <v>0.8499377334993774</v>
      </c>
      <c r="O83" s="5">
        <v>2013</v>
      </c>
      <c r="P83" s="5" t="s">
        <v>1434</v>
      </c>
      <c r="Q83" s="12">
        <v>29</v>
      </c>
      <c r="R83" s="5">
        <v>2013</v>
      </c>
      <c r="S83" s="5" t="s">
        <v>1434</v>
      </c>
      <c r="T83" s="12">
        <v>3.3</v>
      </c>
      <c r="U83" s="5">
        <v>2013</v>
      </c>
      <c r="V83" s="5" t="s">
        <v>1434</v>
      </c>
      <c r="W83" s="12"/>
      <c r="Y83" s="5" t="s">
        <v>1569</v>
      </c>
      <c r="Z83" s="12">
        <v>0</v>
      </c>
      <c r="AA83" s="5">
        <v>2013</v>
      </c>
      <c r="AB83" s="5" t="s">
        <v>1434</v>
      </c>
      <c r="AC83" s="12">
        <v>0</v>
      </c>
      <c r="AD83" s="5">
        <v>2013</v>
      </c>
      <c r="AE83" s="5" t="s">
        <v>1434</v>
      </c>
      <c r="AF83" s="12">
        <v>0</v>
      </c>
      <c r="AG83" s="5">
        <v>2013</v>
      </c>
      <c r="AH83" s="5" t="s">
        <v>1434</v>
      </c>
      <c r="AI83" s="14">
        <v>0</v>
      </c>
      <c r="AJ83" s="5">
        <v>2013</v>
      </c>
      <c r="AK83" s="5" t="s">
        <v>1434</v>
      </c>
      <c r="AL83" s="14"/>
      <c r="AN83" s="5" t="s">
        <v>1569</v>
      </c>
    </row>
    <row r="84" spans="1:40" ht="12.75" customHeight="1" x14ac:dyDescent="0.25">
      <c r="A84" s="5" t="s">
        <v>1439</v>
      </c>
      <c r="B84" s="5" t="s">
        <v>17</v>
      </c>
      <c r="C84" s="5" t="s">
        <v>414</v>
      </c>
      <c r="D84" s="5" t="s">
        <v>360</v>
      </c>
      <c r="E84" s="5" t="s">
        <v>1441</v>
      </c>
      <c r="F84" s="5" t="s">
        <v>1440</v>
      </c>
      <c r="G84" s="5">
        <v>3</v>
      </c>
      <c r="H84" s="5">
        <v>2</v>
      </c>
      <c r="I84" s="5" t="s">
        <v>3130</v>
      </c>
      <c r="J84" s="5">
        <f t="shared" si="5"/>
        <v>1</v>
      </c>
      <c r="K84" s="5">
        <f t="shared" si="6"/>
        <v>1</v>
      </c>
      <c r="L84" s="4" t="str">
        <f t="shared" si="7"/>
        <v/>
      </c>
      <c r="N84" s="13">
        <v>0.33134791400665337</v>
      </c>
      <c r="O84" s="5">
        <v>2013</v>
      </c>
      <c r="P84" s="5" t="s">
        <v>1439</v>
      </c>
      <c r="Q84" s="12">
        <v>30</v>
      </c>
      <c r="R84" s="5">
        <v>2013</v>
      </c>
      <c r="S84" s="5" t="s">
        <v>1439</v>
      </c>
      <c r="T84" s="12">
        <v>4</v>
      </c>
      <c r="U84" s="5">
        <v>2013</v>
      </c>
      <c r="V84" s="5" t="s">
        <v>1439</v>
      </c>
      <c r="W84" s="12"/>
      <c r="Y84" s="5" t="s">
        <v>1569</v>
      </c>
      <c r="Z84" s="12">
        <v>0</v>
      </c>
      <c r="AA84" s="5">
        <v>2013</v>
      </c>
      <c r="AB84" s="5" t="s">
        <v>1439</v>
      </c>
      <c r="AC84" s="12">
        <v>0</v>
      </c>
      <c r="AD84" s="5">
        <v>2013</v>
      </c>
      <c r="AE84" s="5" t="s">
        <v>1439</v>
      </c>
      <c r="AF84" s="12">
        <v>0</v>
      </c>
      <c r="AG84" s="5">
        <v>2013</v>
      </c>
      <c r="AH84" s="5" t="s">
        <v>1439</v>
      </c>
      <c r="AI84" s="14">
        <v>0</v>
      </c>
      <c r="AJ84" s="5">
        <v>2013</v>
      </c>
      <c r="AK84" s="5" t="s">
        <v>1439</v>
      </c>
      <c r="AL84" s="14"/>
      <c r="AN84" s="5" t="s">
        <v>1569</v>
      </c>
    </row>
    <row r="85" spans="1:40" ht="12.75" customHeight="1" x14ac:dyDescent="0.25">
      <c r="A85" s="5" t="s">
        <v>1375</v>
      </c>
      <c r="B85" s="5" t="s">
        <v>1377</v>
      </c>
      <c r="C85" s="5" t="s">
        <v>679</v>
      </c>
      <c r="D85" s="5" t="s">
        <v>620</v>
      </c>
      <c r="E85" s="5" t="s">
        <v>1378</v>
      </c>
      <c r="F85" s="5" t="s">
        <v>1376</v>
      </c>
      <c r="G85" s="5">
        <v>2</v>
      </c>
      <c r="H85" s="5">
        <v>2</v>
      </c>
      <c r="I85" s="5" t="s">
        <v>3131</v>
      </c>
      <c r="J85" s="5">
        <f t="shared" si="5"/>
        <v>1</v>
      </c>
      <c r="K85" s="5">
        <f t="shared" si="6"/>
        <v>1</v>
      </c>
      <c r="L85" s="4" t="str">
        <f t="shared" si="7"/>
        <v/>
      </c>
      <c r="N85" s="13">
        <v>0.67161332265915896</v>
      </c>
      <c r="O85" s="5">
        <v>2012</v>
      </c>
      <c r="P85" s="5" t="s">
        <v>1375</v>
      </c>
      <c r="Q85" s="12">
        <v>100</v>
      </c>
      <c r="R85" s="5">
        <v>2012</v>
      </c>
      <c r="S85" s="5" t="s">
        <v>1375</v>
      </c>
      <c r="T85" s="12">
        <v>13.5</v>
      </c>
      <c r="U85" s="5">
        <v>2012</v>
      </c>
      <c r="V85" s="5" t="s">
        <v>1375</v>
      </c>
      <c r="W85" s="12"/>
      <c r="Y85" s="5" t="s">
        <v>1569</v>
      </c>
      <c r="Z85" s="12">
        <v>0</v>
      </c>
      <c r="AA85" s="5">
        <v>2012</v>
      </c>
      <c r="AB85" s="5" t="s">
        <v>1375</v>
      </c>
      <c r="AC85" s="12">
        <v>0</v>
      </c>
      <c r="AD85" s="5">
        <v>2012</v>
      </c>
      <c r="AE85" s="5" t="s">
        <v>1375</v>
      </c>
      <c r="AF85" s="12">
        <v>0</v>
      </c>
      <c r="AG85" s="5">
        <v>2012</v>
      </c>
      <c r="AH85" s="5" t="s">
        <v>1375</v>
      </c>
      <c r="AI85" s="14">
        <v>0</v>
      </c>
      <c r="AJ85" s="5">
        <v>2012</v>
      </c>
      <c r="AK85" s="5" t="s">
        <v>1375</v>
      </c>
      <c r="AL85" s="14"/>
      <c r="AN85" s="5" t="s">
        <v>1569</v>
      </c>
    </row>
    <row r="86" spans="1:40" ht="12.75" customHeight="1" x14ac:dyDescent="0.25">
      <c r="A86" s="5" t="s">
        <v>1396</v>
      </c>
      <c r="B86" s="5" t="s">
        <v>1377</v>
      </c>
      <c r="C86" s="5" t="s">
        <v>679</v>
      </c>
      <c r="D86" s="5" t="s">
        <v>620</v>
      </c>
      <c r="E86" s="5" t="s">
        <v>1397</v>
      </c>
      <c r="F86" s="5" t="s">
        <v>1394</v>
      </c>
      <c r="G86" s="5">
        <v>2</v>
      </c>
      <c r="H86" s="5">
        <v>2</v>
      </c>
      <c r="I86" s="5" t="s">
        <v>3132</v>
      </c>
      <c r="J86" s="5">
        <f t="shared" si="5"/>
        <v>1</v>
      </c>
      <c r="K86" s="5">
        <f t="shared" si="6"/>
        <v>2</v>
      </c>
      <c r="L86" s="4" t="str">
        <f t="shared" si="7"/>
        <v>Y</v>
      </c>
      <c r="M86" s="4" t="s">
        <v>2680</v>
      </c>
      <c r="N86" s="13">
        <v>0.79666463074594362</v>
      </c>
      <c r="O86" s="5">
        <v>2012</v>
      </c>
      <c r="P86" s="5" t="s">
        <v>1396</v>
      </c>
      <c r="Q86" s="12">
        <v>100</v>
      </c>
      <c r="R86" s="5">
        <v>2012</v>
      </c>
      <c r="S86" s="5" t="s">
        <v>1396</v>
      </c>
      <c r="T86" s="12">
        <v>5</v>
      </c>
      <c r="U86" s="5">
        <v>2012</v>
      </c>
      <c r="V86" s="5" t="s">
        <v>1396</v>
      </c>
      <c r="W86" s="12"/>
      <c r="Y86" s="5" t="s">
        <v>1569</v>
      </c>
      <c r="Z86" s="12">
        <v>0</v>
      </c>
      <c r="AA86" s="5">
        <v>2012</v>
      </c>
      <c r="AB86" s="5" t="s">
        <v>1396</v>
      </c>
      <c r="AC86" s="12">
        <v>0</v>
      </c>
      <c r="AD86" s="5">
        <v>2012</v>
      </c>
      <c r="AE86" s="5" t="s">
        <v>1396</v>
      </c>
      <c r="AF86" s="12">
        <v>0</v>
      </c>
      <c r="AG86" s="5">
        <v>2012</v>
      </c>
      <c r="AH86" s="5" t="s">
        <v>1396</v>
      </c>
      <c r="AI86" s="14">
        <v>0</v>
      </c>
      <c r="AJ86" s="5">
        <v>2012</v>
      </c>
      <c r="AK86" s="5" t="s">
        <v>1396</v>
      </c>
      <c r="AL86" s="14"/>
      <c r="AN86" s="5" t="s">
        <v>1569</v>
      </c>
    </row>
    <row r="87" spans="1:40" ht="12.75" customHeight="1" x14ac:dyDescent="0.25">
      <c r="A87" s="5" t="s">
        <v>1360</v>
      </c>
      <c r="B87" s="5" t="s">
        <v>1124</v>
      </c>
      <c r="C87" s="5" t="s">
        <v>1123</v>
      </c>
      <c r="D87" s="5" t="s">
        <v>1038</v>
      </c>
      <c r="E87" s="5" t="s">
        <v>1362</v>
      </c>
      <c r="F87" s="5" t="s">
        <v>1361</v>
      </c>
      <c r="G87" s="5">
        <v>3</v>
      </c>
      <c r="H87" s="5">
        <v>2</v>
      </c>
      <c r="I87" s="5" t="s">
        <v>3133</v>
      </c>
      <c r="J87" s="5">
        <f t="shared" si="5"/>
        <v>1</v>
      </c>
      <c r="K87" s="5">
        <f t="shared" si="6"/>
        <v>1</v>
      </c>
      <c r="L87" s="4" t="str">
        <f t="shared" si="7"/>
        <v/>
      </c>
      <c r="N87" s="13">
        <v>0.72398554721356123</v>
      </c>
      <c r="O87" s="5">
        <v>2018</v>
      </c>
      <c r="P87" s="5" t="s">
        <v>1360</v>
      </c>
      <c r="Q87" s="12">
        <v>100</v>
      </c>
      <c r="R87" s="5">
        <v>2018</v>
      </c>
      <c r="S87" s="5" t="s">
        <v>1360</v>
      </c>
      <c r="T87" s="12">
        <v>22</v>
      </c>
      <c r="U87" s="5">
        <v>2018</v>
      </c>
      <c r="V87" s="5" t="s">
        <v>1360</v>
      </c>
      <c r="W87" s="12"/>
      <c r="Y87" s="5" t="s">
        <v>1569</v>
      </c>
      <c r="Z87" s="12" t="s">
        <v>1569</v>
      </c>
      <c r="AB87" s="5" t="s">
        <v>1569</v>
      </c>
      <c r="AC87" s="12" t="s">
        <v>1569</v>
      </c>
      <c r="AE87" s="5" t="s">
        <v>1569</v>
      </c>
      <c r="AF87" s="12">
        <v>73</v>
      </c>
      <c r="AG87" s="5">
        <v>2018</v>
      </c>
      <c r="AH87" s="5" t="s">
        <v>1360</v>
      </c>
      <c r="AI87" s="14">
        <v>100</v>
      </c>
      <c r="AJ87" s="5">
        <v>2018</v>
      </c>
      <c r="AK87" s="5" t="s">
        <v>1360</v>
      </c>
      <c r="AL87" s="14"/>
      <c r="AN87" s="5" t="s">
        <v>1569</v>
      </c>
    </row>
    <row r="88" spans="1:40" ht="12.75" customHeight="1" x14ac:dyDescent="0.25">
      <c r="A88" s="5" t="s">
        <v>1436</v>
      </c>
      <c r="B88" s="5" t="s">
        <v>17</v>
      </c>
      <c r="C88" s="5" t="s">
        <v>414</v>
      </c>
      <c r="D88" s="5" t="s">
        <v>360</v>
      </c>
      <c r="E88" s="5" t="s">
        <v>1438</v>
      </c>
      <c r="F88" s="5" t="s">
        <v>1437</v>
      </c>
      <c r="G88" s="5">
        <v>3</v>
      </c>
      <c r="H88" s="5">
        <v>2</v>
      </c>
      <c r="I88" s="5" t="s">
        <v>1817</v>
      </c>
      <c r="J88" s="5">
        <f t="shared" si="5"/>
        <v>1</v>
      </c>
      <c r="K88" s="5">
        <f t="shared" si="6"/>
        <v>1</v>
      </c>
      <c r="L88" s="4" t="str">
        <f t="shared" si="7"/>
        <v/>
      </c>
      <c r="N88" s="13">
        <v>0.34999599455259156</v>
      </c>
      <c r="O88" s="5">
        <v>2013</v>
      </c>
      <c r="P88" s="5" t="s">
        <v>1436</v>
      </c>
      <c r="Q88" s="12">
        <v>80</v>
      </c>
      <c r="R88" s="5">
        <v>2013</v>
      </c>
      <c r="S88" s="5" t="s">
        <v>1436</v>
      </c>
      <c r="T88" s="12">
        <v>7.8</v>
      </c>
      <c r="U88" s="5">
        <v>2013</v>
      </c>
      <c r="V88" s="5" t="s">
        <v>1436</v>
      </c>
      <c r="W88" s="12"/>
      <c r="Y88" s="5" t="s">
        <v>1569</v>
      </c>
      <c r="Z88" s="12">
        <v>0</v>
      </c>
      <c r="AA88" s="5">
        <v>2013</v>
      </c>
      <c r="AB88" s="5" t="s">
        <v>1436</v>
      </c>
      <c r="AC88" s="12">
        <v>0</v>
      </c>
      <c r="AD88" s="5">
        <v>2013</v>
      </c>
      <c r="AE88" s="5" t="s">
        <v>1436</v>
      </c>
      <c r="AF88" s="12">
        <v>0</v>
      </c>
      <c r="AG88" s="5">
        <v>2013</v>
      </c>
      <c r="AH88" s="5" t="s">
        <v>1436</v>
      </c>
      <c r="AI88" s="14">
        <v>0</v>
      </c>
      <c r="AJ88" s="5">
        <v>2013</v>
      </c>
      <c r="AK88" s="5" t="s">
        <v>1436</v>
      </c>
      <c r="AL88" s="14"/>
      <c r="AN88" s="5" t="s">
        <v>1569</v>
      </c>
    </row>
    <row r="89" spans="1:40" ht="12.75" customHeight="1" x14ac:dyDescent="0.25">
      <c r="A89" s="5" t="s">
        <v>1430</v>
      </c>
      <c r="B89" s="5" t="s">
        <v>17</v>
      </c>
      <c r="C89" s="5" t="s">
        <v>414</v>
      </c>
      <c r="D89" s="5" t="s">
        <v>360</v>
      </c>
      <c r="E89" s="5" t="s">
        <v>1432</v>
      </c>
      <c r="F89" s="5" t="s">
        <v>1431</v>
      </c>
      <c r="G89" s="5">
        <v>3</v>
      </c>
      <c r="H89" s="5">
        <v>2</v>
      </c>
      <c r="I89" s="5" t="s">
        <v>1818</v>
      </c>
      <c r="J89" s="5">
        <f t="shared" si="5"/>
        <v>1</v>
      </c>
      <c r="K89" s="5">
        <f t="shared" si="6"/>
        <v>1</v>
      </c>
      <c r="L89" s="4" t="str">
        <f t="shared" si="7"/>
        <v/>
      </c>
      <c r="N89" s="13">
        <v>0.24906600249066002</v>
      </c>
      <c r="O89" s="5">
        <v>2013</v>
      </c>
      <c r="P89" s="5" t="s">
        <v>1430</v>
      </c>
      <c r="Q89" s="12">
        <v>10</v>
      </c>
      <c r="R89" s="5">
        <v>2013</v>
      </c>
      <c r="S89" s="5" t="s">
        <v>1430</v>
      </c>
      <c r="T89" s="12">
        <v>13</v>
      </c>
      <c r="U89" s="5">
        <v>2013</v>
      </c>
      <c r="V89" s="5" t="s">
        <v>1430</v>
      </c>
      <c r="W89" s="12"/>
      <c r="Y89" s="5" t="s">
        <v>1569</v>
      </c>
      <c r="Z89" s="12">
        <v>0</v>
      </c>
      <c r="AA89" s="5">
        <v>2013</v>
      </c>
      <c r="AB89" s="5" t="s">
        <v>1430</v>
      </c>
      <c r="AC89" s="12">
        <v>0</v>
      </c>
      <c r="AD89" s="5">
        <v>2013</v>
      </c>
      <c r="AE89" s="5" t="s">
        <v>1430</v>
      </c>
      <c r="AF89" s="12">
        <v>0</v>
      </c>
      <c r="AG89" s="5">
        <v>2013</v>
      </c>
      <c r="AH89" s="5" t="s">
        <v>1430</v>
      </c>
      <c r="AI89" s="14">
        <v>0</v>
      </c>
      <c r="AJ89" s="5">
        <v>2013</v>
      </c>
      <c r="AK89" s="5" t="s">
        <v>1430</v>
      </c>
      <c r="AL89" s="14"/>
      <c r="AN89" s="5" t="s">
        <v>1569</v>
      </c>
    </row>
    <row r="90" spans="1:40" ht="12.75" customHeight="1" x14ac:dyDescent="0.25">
      <c r="A90" s="5" t="s">
        <v>1419</v>
      </c>
      <c r="B90" s="5" t="s">
        <v>17</v>
      </c>
      <c r="C90" s="5" t="s">
        <v>414</v>
      </c>
      <c r="D90" s="5" t="s">
        <v>360</v>
      </c>
      <c r="E90" s="5" t="s">
        <v>1421</v>
      </c>
      <c r="F90" s="5" t="s">
        <v>1420</v>
      </c>
      <c r="G90" s="5">
        <v>3</v>
      </c>
      <c r="H90" s="5">
        <v>3</v>
      </c>
      <c r="I90" s="5" t="s">
        <v>1819</v>
      </c>
      <c r="J90" s="5">
        <f t="shared" si="5"/>
        <v>1</v>
      </c>
      <c r="K90" s="5">
        <f t="shared" si="6"/>
        <v>1</v>
      </c>
      <c r="L90" s="4" t="str">
        <f t="shared" si="7"/>
        <v/>
      </c>
      <c r="N90" s="13">
        <v>0.25007964319847087</v>
      </c>
      <c r="O90" s="5">
        <v>2013</v>
      </c>
      <c r="P90" s="5" t="s">
        <v>1419</v>
      </c>
      <c r="Q90" s="12">
        <v>30</v>
      </c>
      <c r="R90" s="5">
        <v>2013</v>
      </c>
      <c r="S90" s="5" t="s">
        <v>1419</v>
      </c>
      <c r="T90" s="12">
        <v>6</v>
      </c>
      <c r="U90" s="5">
        <v>2013</v>
      </c>
      <c r="V90" s="5" t="s">
        <v>1419</v>
      </c>
      <c r="W90" s="12"/>
      <c r="Y90" s="5" t="s">
        <v>1569</v>
      </c>
      <c r="Z90" s="12">
        <v>0</v>
      </c>
      <c r="AA90" s="5">
        <v>2013</v>
      </c>
      <c r="AB90" s="5" t="s">
        <v>1419</v>
      </c>
      <c r="AC90" s="12">
        <v>0</v>
      </c>
      <c r="AD90" s="5">
        <v>2013</v>
      </c>
      <c r="AE90" s="5" t="s">
        <v>1419</v>
      </c>
      <c r="AF90" s="12">
        <v>0</v>
      </c>
      <c r="AG90" s="5">
        <v>2013</v>
      </c>
      <c r="AH90" s="5" t="s">
        <v>1419</v>
      </c>
      <c r="AI90" s="14">
        <v>0</v>
      </c>
      <c r="AJ90" s="5">
        <v>2013</v>
      </c>
      <c r="AK90" s="5" t="s">
        <v>1419</v>
      </c>
      <c r="AL90" s="14"/>
      <c r="AN90" s="5" t="s">
        <v>1569</v>
      </c>
    </row>
    <row r="91" spans="1:40" ht="12.75" customHeight="1" x14ac:dyDescent="0.25">
      <c r="A91" s="5" t="s">
        <v>1433</v>
      </c>
      <c r="B91" s="5" t="s">
        <v>17</v>
      </c>
      <c r="C91" s="5" t="s">
        <v>414</v>
      </c>
      <c r="D91" s="5" t="s">
        <v>360</v>
      </c>
      <c r="E91" s="5" t="s">
        <v>441</v>
      </c>
      <c r="F91" s="5" t="s">
        <v>440</v>
      </c>
      <c r="G91" s="5">
        <v>3</v>
      </c>
      <c r="H91" s="5">
        <v>2</v>
      </c>
      <c r="I91" s="5" t="s">
        <v>1820</v>
      </c>
      <c r="J91" s="5">
        <f t="shared" si="5"/>
        <v>2</v>
      </c>
      <c r="K91" s="5">
        <f t="shared" si="6"/>
        <v>2</v>
      </c>
      <c r="L91" s="4" t="str">
        <f t="shared" si="7"/>
        <v>Y</v>
      </c>
      <c r="M91" s="4" t="s">
        <v>2681</v>
      </c>
      <c r="N91" s="13">
        <v>0.5</v>
      </c>
      <c r="O91" s="5">
        <v>2013</v>
      </c>
      <c r="P91" s="5" t="s">
        <v>1433</v>
      </c>
      <c r="Q91" s="12">
        <v>60</v>
      </c>
      <c r="R91" s="5">
        <v>2013</v>
      </c>
      <c r="S91" s="5" t="s">
        <v>1433</v>
      </c>
      <c r="T91" s="12">
        <v>9</v>
      </c>
      <c r="U91" s="5">
        <v>2013</v>
      </c>
      <c r="V91" s="5" t="s">
        <v>1433</v>
      </c>
      <c r="W91" s="12"/>
      <c r="Y91" s="5" t="s">
        <v>1569</v>
      </c>
      <c r="Z91" s="12">
        <v>0</v>
      </c>
      <c r="AA91" s="5">
        <v>2013</v>
      </c>
      <c r="AB91" s="5" t="s">
        <v>1433</v>
      </c>
      <c r="AC91" s="12">
        <v>0</v>
      </c>
      <c r="AD91" s="5">
        <v>2013</v>
      </c>
      <c r="AE91" s="5" t="s">
        <v>1433</v>
      </c>
      <c r="AF91" s="12">
        <v>0</v>
      </c>
      <c r="AG91" s="5">
        <v>2013</v>
      </c>
      <c r="AH91" s="5" t="s">
        <v>1433</v>
      </c>
      <c r="AI91" s="14">
        <v>65</v>
      </c>
      <c r="AJ91" s="5">
        <v>2013</v>
      </c>
      <c r="AK91" s="5" t="s">
        <v>1433</v>
      </c>
      <c r="AL91" s="14"/>
      <c r="AN91" s="5" t="s">
        <v>1569</v>
      </c>
    </row>
    <row r="92" spans="1:40" ht="12.75" customHeight="1" x14ac:dyDescent="0.25">
      <c r="A92" s="5" t="s">
        <v>1388</v>
      </c>
      <c r="B92" s="5" t="s">
        <v>1377</v>
      </c>
      <c r="C92" s="5" t="s">
        <v>679</v>
      </c>
      <c r="D92" s="5" t="s">
        <v>620</v>
      </c>
      <c r="E92" s="5" t="s">
        <v>1389</v>
      </c>
      <c r="F92" s="5" t="s">
        <v>3331</v>
      </c>
      <c r="G92" s="5">
        <v>2</v>
      </c>
      <c r="H92" s="5">
        <v>3</v>
      </c>
      <c r="I92" s="5" t="s">
        <v>1821</v>
      </c>
      <c r="J92" s="5">
        <f t="shared" si="5"/>
        <v>1</v>
      </c>
      <c r="K92" s="5">
        <f t="shared" si="6"/>
        <v>1</v>
      </c>
      <c r="L92" s="4" t="str">
        <f t="shared" si="7"/>
        <v/>
      </c>
      <c r="N92" s="13">
        <v>0.83599031180116434</v>
      </c>
      <c r="O92" s="5">
        <v>2012</v>
      </c>
      <c r="P92" s="5" t="s">
        <v>1388</v>
      </c>
      <c r="Q92" s="12">
        <v>100</v>
      </c>
      <c r="R92" s="5">
        <v>2012</v>
      </c>
      <c r="S92" s="5" t="s">
        <v>1388</v>
      </c>
      <c r="T92" s="12">
        <v>10.029999999999999</v>
      </c>
      <c r="U92" s="5">
        <v>2012</v>
      </c>
      <c r="V92" s="5" t="s">
        <v>1388</v>
      </c>
      <c r="W92" s="12"/>
      <c r="Y92" s="5" t="s">
        <v>1569</v>
      </c>
      <c r="Z92" s="12">
        <v>0</v>
      </c>
      <c r="AA92" s="5">
        <v>2012</v>
      </c>
      <c r="AB92" s="5" t="s">
        <v>1388</v>
      </c>
      <c r="AC92" s="12">
        <v>0</v>
      </c>
      <c r="AD92" s="5">
        <v>2012</v>
      </c>
      <c r="AE92" s="5" t="s">
        <v>1388</v>
      </c>
      <c r="AF92" s="12">
        <v>0</v>
      </c>
      <c r="AG92" s="5">
        <v>2012</v>
      </c>
      <c r="AH92" s="5" t="s">
        <v>1388</v>
      </c>
      <c r="AI92" s="14">
        <v>0</v>
      </c>
      <c r="AJ92" s="5">
        <v>2012</v>
      </c>
      <c r="AK92" s="5" t="s">
        <v>1388</v>
      </c>
      <c r="AL92" s="14"/>
      <c r="AN92" s="5" t="s">
        <v>1569</v>
      </c>
    </row>
    <row r="93" spans="1:40" ht="12.75" customHeight="1" x14ac:dyDescent="0.25">
      <c r="A93" s="5" t="s">
        <v>1385</v>
      </c>
      <c r="B93" s="5" t="s">
        <v>1377</v>
      </c>
      <c r="C93" s="5" t="s">
        <v>679</v>
      </c>
      <c r="D93" s="5" t="s">
        <v>620</v>
      </c>
      <c r="E93" s="5" t="s">
        <v>1387</v>
      </c>
      <c r="F93" s="5" t="s">
        <v>1386</v>
      </c>
      <c r="G93" s="5">
        <v>2</v>
      </c>
      <c r="H93" s="5">
        <v>2</v>
      </c>
      <c r="I93" s="5" t="s">
        <v>1822</v>
      </c>
      <c r="J93" s="5">
        <f t="shared" si="5"/>
        <v>1</v>
      </c>
      <c r="K93" s="5">
        <f t="shared" si="6"/>
        <v>1</v>
      </c>
      <c r="L93" s="4" t="str">
        <f t="shared" si="7"/>
        <v/>
      </c>
      <c r="N93" s="13">
        <v>0.43404238609718065</v>
      </c>
      <c r="O93" s="5">
        <v>2012</v>
      </c>
      <c r="P93" s="5" t="s">
        <v>1385</v>
      </c>
      <c r="Q93" s="12">
        <v>100</v>
      </c>
      <c r="R93" s="5">
        <v>2012</v>
      </c>
      <c r="S93" s="5" t="s">
        <v>1385</v>
      </c>
      <c r="T93" s="12">
        <v>10.029999999999999</v>
      </c>
      <c r="U93" s="5">
        <v>2012</v>
      </c>
      <c r="V93" s="5" t="s">
        <v>1385</v>
      </c>
      <c r="W93" s="12"/>
      <c r="Y93" s="5" t="s">
        <v>1569</v>
      </c>
      <c r="Z93" s="12">
        <v>0</v>
      </c>
      <c r="AA93" s="5">
        <v>2012</v>
      </c>
      <c r="AB93" s="5" t="s">
        <v>1385</v>
      </c>
      <c r="AC93" s="12">
        <v>0</v>
      </c>
      <c r="AD93" s="5">
        <v>2012</v>
      </c>
      <c r="AE93" s="5" t="s">
        <v>1385</v>
      </c>
      <c r="AF93" s="12">
        <v>0</v>
      </c>
      <c r="AG93" s="5">
        <v>2012</v>
      </c>
      <c r="AH93" s="5" t="s">
        <v>1385</v>
      </c>
      <c r="AI93" s="14">
        <v>40</v>
      </c>
      <c r="AJ93" s="5">
        <v>2012</v>
      </c>
      <c r="AK93" s="5" t="s">
        <v>1385</v>
      </c>
      <c r="AL93" s="14"/>
      <c r="AN93" s="5" t="s">
        <v>1569</v>
      </c>
    </row>
    <row r="94" spans="1:40" ht="12.75" customHeight="1" x14ac:dyDescent="0.25">
      <c r="A94" s="5" t="s">
        <v>1404</v>
      </c>
      <c r="B94" s="5" t="s">
        <v>1377</v>
      </c>
      <c r="C94" s="5" t="s">
        <v>679</v>
      </c>
      <c r="D94" s="5" t="s">
        <v>620</v>
      </c>
      <c r="E94" s="5" t="s">
        <v>1406</v>
      </c>
      <c r="F94" s="5" t="s">
        <v>1405</v>
      </c>
      <c r="G94" s="5">
        <v>2</v>
      </c>
      <c r="H94" s="5">
        <v>3</v>
      </c>
      <c r="I94" s="5" t="s">
        <v>1823</v>
      </c>
      <c r="J94" s="5">
        <f t="shared" si="5"/>
        <v>1</v>
      </c>
      <c r="K94" s="5">
        <f t="shared" si="6"/>
        <v>1</v>
      </c>
      <c r="L94" s="4" t="str">
        <f t="shared" si="7"/>
        <v/>
      </c>
      <c r="N94" s="13">
        <v>0.68610258056902607</v>
      </c>
      <c r="O94" s="5">
        <v>2012</v>
      </c>
      <c r="P94" s="5" t="s">
        <v>1404</v>
      </c>
      <c r="Q94" s="12">
        <v>100</v>
      </c>
      <c r="R94" s="5">
        <v>2012</v>
      </c>
      <c r="S94" s="5" t="s">
        <v>1404</v>
      </c>
      <c r="T94" s="12">
        <v>6</v>
      </c>
      <c r="U94" s="5">
        <v>2012</v>
      </c>
      <c r="V94" s="5" t="s">
        <v>1404</v>
      </c>
      <c r="W94" s="12"/>
      <c r="Y94" s="5" t="s">
        <v>1569</v>
      </c>
      <c r="Z94" s="12">
        <v>0</v>
      </c>
      <c r="AA94" s="5">
        <v>2012</v>
      </c>
      <c r="AB94" s="5" t="s">
        <v>1404</v>
      </c>
      <c r="AC94" s="12">
        <v>0</v>
      </c>
      <c r="AD94" s="5">
        <v>2012</v>
      </c>
      <c r="AE94" s="5" t="s">
        <v>1404</v>
      </c>
      <c r="AF94" s="12">
        <v>0</v>
      </c>
      <c r="AG94" s="5">
        <v>2012</v>
      </c>
      <c r="AH94" s="5" t="s">
        <v>1404</v>
      </c>
      <c r="AI94" s="14">
        <v>0</v>
      </c>
      <c r="AJ94" s="5">
        <v>2012</v>
      </c>
      <c r="AK94" s="5" t="s">
        <v>1404</v>
      </c>
      <c r="AL94" s="14"/>
      <c r="AN94" s="5" t="s">
        <v>1569</v>
      </c>
    </row>
    <row r="95" spans="1:40" ht="12.75" customHeight="1" x14ac:dyDescent="0.25">
      <c r="A95" s="5" t="s">
        <v>1448</v>
      </c>
      <c r="B95" s="5" t="s">
        <v>17</v>
      </c>
      <c r="C95" s="5" t="s">
        <v>414</v>
      </c>
      <c r="D95" s="5" t="s">
        <v>360</v>
      </c>
      <c r="E95" s="5" t="s">
        <v>1450</v>
      </c>
      <c r="F95" s="5" t="s">
        <v>1449</v>
      </c>
      <c r="G95" s="5">
        <v>3</v>
      </c>
      <c r="H95" s="5">
        <v>2</v>
      </c>
      <c r="I95" s="5" t="s">
        <v>1824</v>
      </c>
      <c r="J95" s="5">
        <f t="shared" si="5"/>
        <v>1</v>
      </c>
      <c r="K95" s="5">
        <f t="shared" si="6"/>
        <v>1</v>
      </c>
      <c r="L95" s="4" t="str">
        <f t="shared" si="7"/>
        <v/>
      </c>
      <c r="N95" s="13">
        <v>0.56978088777350289</v>
      </c>
      <c r="O95" s="5">
        <v>2013</v>
      </c>
      <c r="P95" s="5" t="s">
        <v>1448</v>
      </c>
      <c r="Q95" s="12">
        <v>52</v>
      </c>
      <c r="R95" s="5">
        <v>2013</v>
      </c>
      <c r="S95" s="5" t="s">
        <v>1448</v>
      </c>
      <c r="T95" s="12">
        <v>20</v>
      </c>
      <c r="U95" s="5">
        <v>2013</v>
      </c>
      <c r="V95" s="5" t="s">
        <v>1448</v>
      </c>
      <c r="W95" s="12"/>
      <c r="Y95" s="5" t="s">
        <v>1569</v>
      </c>
      <c r="Z95" s="12">
        <v>0</v>
      </c>
      <c r="AA95" s="5">
        <v>2013</v>
      </c>
      <c r="AB95" s="5" t="s">
        <v>1448</v>
      </c>
      <c r="AC95" s="12">
        <v>0</v>
      </c>
      <c r="AD95" s="5">
        <v>2013</v>
      </c>
      <c r="AE95" s="5" t="s">
        <v>1448</v>
      </c>
      <c r="AF95" s="12">
        <v>0</v>
      </c>
      <c r="AG95" s="5">
        <v>2013</v>
      </c>
      <c r="AH95" s="5" t="s">
        <v>1448</v>
      </c>
      <c r="AI95" s="14">
        <v>0</v>
      </c>
      <c r="AJ95" s="5">
        <v>2013</v>
      </c>
      <c r="AK95" s="5" t="s">
        <v>1448</v>
      </c>
      <c r="AL95" s="14"/>
      <c r="AN95" s="5" t="s">
        <v>1569</v>
      </c>
    </row>
    <row r="96" spans="1:40" ht="12.75" customHeight="1" x14ac:dyDescent="0.25">
      <c r="A96" s="5" t="s">
        <v>1445</v>
      </c>
      <c r="B96" s="5" t="s">
        <v>17</v>
      </c>
      <c r="C96" s="5" t="s">
        <v>414</v>
      </c>
      <c r="D96" s="5" t="s">
        <v>360</v>
      </c>
      <c r="E96" s="5" t="s">
        <v>1447</v>
      </c>
      <c r="F96" s="5" t="s">
        <v>1446</v>
      </c>
      <c r="G96" s="5">
        <v>3</v>
      </c>
      <c r="H96" s="5">
        <v>2</v>
      </c>
      <c r="I96" s="5" t="s">
        <v>1825</v>
      </c>
      <c r="J96" s="5">
        <f t="shared" si="5"/>
        <v>1</v>
      </c>
      <c r="K96" s="5">
        <f t="shared" si="6"/>
        <v>1</v>
      </c>
      <c r="L96" s="4" t="str">
        <f t="shared" si="7"/>
        <v/>
      </c>
      <c r="N96" s="13">
        <v>0.24848677922905385</v>
      </c>
      <c r="O96" s="5">
        <v>2013</v>
      </c>
      <c r="P96" s="5" t="s">
        <v>1445</v>
      </c>
      <c r="Q96" s="12">
        <v>40</v>
      </c>
      <c r="R96" s="5">
        <v>2013</v>
      </c>
      <c r="S96" s="5" t="s">
        <v>1445</v>
      </c>
      <c r="T96" s="12">
        <v>7</v>
      </c>
      <c r="U96" s="5">
        <v>2013</v>
      </c>
      <c r="V96" s="5" t="s">
        <v>1445</v>
      </c>
      <c r="W96" s="12"/>
      <c r="Y96" s="5" t="s">
        <v>1569</v>
      </c>
      <c r="Z96" s="12">
        <v>0</v>
      </c>
      <c r="AA96" s="5">
        <v>2013</v>
      </c>
      <c r="AB96" s="5" t="s">
        <v>1445</v>
      </c>
      <c r="AC96" s="12">
        <v>0</v>
      </c>
      <c r="AD96" s="5">
        <v>2013</v>
      </c>
      <c r="AE96" s="5" t="s">
        <v>1445</v>
      </c>
      <c r="AF96" s="12">
        <v>0</v>
      </c>
      <c r="AG96" s="5">
        <v>2013</v>
      </c>
      <c r="AH96" s="5" t="s">
        <v>1445</v>
      </c>
      <c r="AI96" s="14">
        <v>0</v>
      </c>
      <c r="AJ96" s="5">
        <v>2013</v>
      </c>
      <c r="AK96" s="5" t="s">
        <v>1445</v>
      </c>
      <c r="AL96" s="14"/>
      <c r="AN96" s="5" t="s">
        <v>1569</v>
      </c>
    </row>
    <row r="97" spans="1:40" ht="12.75" customHeight="1" x14ac:dyDescent="0.25">
      <c r="A97" s="5" t="s">
        <v>1398</v>
      </c>
      <c r="B97" s="5" t="s">
        <v>1377</v>
      </c>
      <c r="C97" s="5" t="s">
        <v>679</v>
      </c>
      <c r="D97" s="5" t="s">
        <v>620</v>
      </c>
      <c r="E97" s="5" t="s">
        <v>1400</v>
      </c>
      <c r="F97" s="5" t="s">
        <v>1399</v>
      </c>
      <c r="G97" s="5">
        <v>2</v>
      </c>
      <c r="H97" s="5">
        <v>2</v>
      </c>
      <c r="I97" s="5" t="s">
        <v>1826</v>
      </c>
      <c r="J97" s="5">
        <f t="shared" si="5"/>
        <v>1</v>
      </c>
      <c r="K97" s="5">
        <f t="shared" si="6"/>
        <v>1</v>
      </c>
      <c r="L97" s="4" t="str">
        <f t="shared" si="7"/>
        <v/>
      </c>
      <c r="N97" s="13">
        <v>0.99739141247313168</v>
      </c>
      <c r="O97" s="5">
        <v>2012</v>
      </c>
      <c r="P97" s="5" t="s">
        <v>1398</v>
      </c>
      <c r="Q97" s="12">
        <v>100</v>
      </c>
      <c r="R97" s="5">
        <v>2012</v>
      </c>
      <c r="S97" s="5" t="s">
        <v>1398</v>
      </c>
      <c r="T97" s="12">
        <v>5</v>
      </c>
      <c r="U97" s="5">
        <v>2012</v>
      </c>
      <c r="V97" s="5" t="s">
        <v>1398</v>
      </c>
      <c r="W97" s="12"/>
      <c r="Y97" s="5" t="s">
        <v>1569</v>
      </c>
      <c r="Z97" s="12">
        <v>0</v>
      </c>
      <c r="AA97" s="5">
        <v>2012</v>
      </c>
      <c r="AB97" s="5" t="s">
        <v>1398</v>
      </c>
      <c r="AC97" s="12">
        <v>0</v>
      </c>
      <c r="AD97" s="5">
        <v>2012</v>
      </c>
      <c r="AE97" s="5" t="s">
        <v>1398</v>
      </c>
      <c r="AF97" s="12">
        <v>0</v>
      </c>
      <c r="AG97" s="5">
        <v>2012</v>
      </c>
      <c r="AH97" s="5" t="s">
        <v>1398</v>
      </c>
      <c r="AI97" s="14">
        <v>0</v>
      </c>
      <c r="AJ97" s="5">
        <v>2012</v>
      </c>
      <c r="AK97" s="5" t="s">
        <v>1398</v>
      </c>
      <c r="AL97" s="14"/>
      <c r="AN97" s="5" t="s">
        <v>1569</v>
      </c>
    </row>
    <row r="98" spans="1:40" ht="12.75" customHeight="1" x14ac:dyDescent="0.25">
      <c r="A98" s="5" t="s">
        <v>1372</v>
      </c>
      <c r="B98" s="5" t="s">
        <v>1124</v>
      </c>
      <c r="C98" s="5" t="s">
        <v>1123</v>
      </c>
      <c r="D98" s="5" t="s">
        <v>1038</v>
      </c>
      <c r="E98" s="5" t="s">
        <v>1374</v>
      </c>
      <c r="F98" s="5" t="s">
        <v>1373</v>
      </c>
      <c r="G98" s="5">
        <v>2</v>
      </c>
      <c r="H98" s="5">
        <v>2</v>
      </c>
      <c r="I98" s="5" t="s">
        <v>1827</v>
      </c>
      <c r="J98" s="5">
        <f t="shared" si="5"/>
        <v>1</v>
      </c>
      <c r="K98" s="5">
        <f t="shared" si="6"/>
        <v>1</v>
      </c>
      <c r="L98" s="4" t="str">
        <f t="shared" si="7"/>
        <v/>
      </c>
      <c r="N98" s="13">
        <v>1.0493362794171064</v>
      </c>
      <c r="O98" s="5">
        <v>2018</v>
      </c>
      <c r="P98" s="5" t="s">
        <v>1372</v>
      </c>
      <c r="Q98" s="12">
        <v>100</v>
      </c>
      <c r="R98" s="5">
        <v>2018</v>
      </c>
      <c r="S98" s="5" t="s">
        <v>1372</v>
      </c>
      <c r="T98" s="12">
        <v>12</v>
      </c>
      <c r="U98" s="5">
        <v>2018</v>
      </c>
      <c r="V98" s="5" t="s">
        <v>1372</v>
      </c>
      <c r="W98" s="12"/>
      <c r="Y98" s="5" t="s">
        <v>1569</v>
      </c>
      <c r="Z98" s="12" t="s">
        <v>1569</v>
      </c>
      <c r="AB98" s="5" t="s">
        <v>1569</v>
      </c>
      <c r="AC98" s="12" t="s">
        <v>1569</v>
      </c>
      <c r="AE98" s="5" t="s">
        <v>1569</v>
      </c>
      <c r="AF98" s="12">
        <v>100</v>
      </c>
      <c r="AG98" s="5">
        <v>2018</v>
      </c>
      <c r="AH98" s="5" t="s">
        <v>1372</v>
      </c>
      <c r="AI98" s="14">
        <v>100</v>
      </c>
      <c r="AJ98" s="5">
        <v>2018</v>
      </c>
      <c r="AK98" s="5" t="s">
        <v>1372</v>
      </c>
      <c r="AL98" s="14"/>
      <c r="AN98" s="5" t="s">
        <v>1569</v>
      </c>
    </row>
    <row r="99" spans="1:40" ht="12.75" customHeight="1" x14ac:dyDescent="0.25">
      <c r="A99" s="5" t="s">
        <v>1505</v>
      </c>
      <c r="B99" s="5" t="s">
        <v>1300</v>
      </c>
      <c r="C99" s="5" t="s">
        <v>1299</v>
      </c>
      <c r="D99" s="5" t="s">
        <v>1038</v>
      </c>
      <c r="E99" s="5" t="s">
        <v>1506</v>
      </c>
      <c r="F99" s="5" t="s">
        <v>1307</v>
      </c>
      <c r="G99" s="5">
        <v>3</v>
      </c>
      <c r="H99" s="5">
        <v>1</v>
      </c>
      <c r="I99" s="5" t="s">
        <v>1828</v>
      </c>
      <c r="J99" s="5">
        <f t="shared" si="5"/>
        <v>1</v>
      </c>
      <c r="K99" s="5">
        <f t="shared" si="6"/>
        <v>2</v>
      </c>
      <c r="L99" s="4" t="str">
        <f t="shared" si="7"/>
        <v>Y</v>
      </c>
      <c r="M99" s="4" t="s">
        <v>2680</v>
      </c>
      <c r="N99" s="13">
        <v>0.80643554909173765</v>
      </c>
      <c r="O99" s="5">
        <v>2015</v>
      </c>
      <c r="P99" s="5" t="s">
        <v>1505</v>
      </c>
      <c r="Q99" s="12">
        <v>90</v>
      </c>
      <c r="R99" s="5">
        <v>2015</v>
      </c>
      <c r="S99" s="5" t="s">
        <v>1505</v>
      </c>
      <c r="T99" s="12">
        <v>11.5</v>
      </c>
      <c r="U99" s="5">
        <v>2015</v>
      </c>
      <c r="V99" s="5" t="s">
        <v>1505</v>
      </c>
      <c r="W99" s="12"/>
      <c r="Y99" s="5" t="s">
        <v>1569</v>
      </c>
      <c r="Z99" s="12">
        <v>0</v>
      </c>
      <c r="AA99" s="5">
        <v>2015</v>
      </c>
      <c r="AB99" s="5" t="s">
        <v>1505</v>
      </c>
      <c r="AC99" s="12">
        <v>0</v>
      </c>
      <c r="AD99" s="5">
        <v>2015</v>
      </c>
      <c r="AE99" s="5" t="s">
        <v>1505</v>
      </c>
      <c r="AF99" s="12">
        <v>0</v>
      </c>
      <c r="AG99" s="5">
        <v>2015</v>
      </c>
      <c r="AH99" s="5" t="s">
        <v>1505</v>
      </c>
      <c r="AI99" s="14">
        <v>92</v>
      </c>
      <c r="AJ99" s="5">
        <v>2015</v>
      </c>
      <c r="AK99" s="5" t="s">
        <v>1505</v>
      </c>
      <c r="AL99" s="14"/>
      <c r="AN99" s="5" t="s">
        <v>1569</v>
      </c>
    </row>
    <row r="100" spans="1:40" ht="12.75" customHeight="1" x14ac:dyDescent="0.25">
      <c r="A100" s="5" t="s">
        <v>1510</v>
      </c>
      <c r="B100" s="5" t="s">
        <v>1300</v>
      </c>
      <c r="C100" s="5" t="s">
        <v>1299</v>
      </c>
      <c r="D100" s="5" t="s">
        <v>1038</v>
      </c>
      <c r="E100" s="5" t="s">
        <v>1512</v>
      </c>
      <c r="F100" s="5" t="s">
        <v>1511</v>
      </c>
      <c r="G100" s="5">
        <v>3</v>
      </c>
      <c r="H100" s="5">
        <v>1</v>
      </c>
      <c r="I100" s="5" t="s">
        <v>1829</v>
      </c>
      <c r="J100" s="5">
        <f t="shared" si="5"/>
        <v>1</v>
      </c>
      <c r="K100" s="5">
        <f t="shared" si="6"/>
        <v>1</v>
      </c>
      <c r="L100" s="4" t="str">
        <f t="shared" si="7"/>
        <v/>
      </c>
      <c r="N100" s="13">
        <v>0.59999978076311067</v>
      </c>
      <c r="O100" s="5">
        <v>2015</v>
      </c>
      <c r="P100" s="5" t="s">
        <v>1510</v>
      </c>
      <c r="Q100" s="12">
        <v>30</v>
      </c>
      <c r="R100" s="5">
        <v>2015</v>
      </c>
      <c r="S100" s="5" t="s">
        <v>1510</v>
      </c>
      <c r="T100" s="12">
        <v>16</v>
      </c>
      <c r="U100" s="5">
        <v>2015</v>
      </c>
      <c r="V100" s="5" t="s">
        <v>1510</v>
      </c>
      <c r="W100" s="12"/>
      <c r="Y100" s="5" t="s">
        <v>1569</v>
      </c>
      <c r="Z100" s="12">
        <v>0</v>
      </c>
      <c r="AA100" s="5">
        <v>2015</v>
      </c>
      <c r="AB100" s="5" t="s">
        <v>1510</v>
      </c>
      <c r="AC100" s="12">
        <v>0</v>
      </c>
      <c r="AD100" s="5">
        <v>2015</v>
      </c>
      <c r="AE100" s="5" t="s">
        <v>1510</v>
      </c>
      <c r="AF100" s="12">
        <v>0</v>
      </c>
      <c r="AG100" s="5">
        <v>2015</v>
      </c>
      <c r="AH100" s="5" t="s">
        <v>1510</v>
      </c>
      <c r="AI100" s="14">
        <v>60</v>
      </c>
      <c r="AJ100" s="5">
        <v>2015</v>
      </c>
      <c r="AK100" s="5" t="s">
        <v>1510</v>
      </c>
      <c r="AL100" s="14"/>
      <c r="AN100" s="5" t="s">
        <v>1569</v>
      </c>
    </row>
    <row r="101" spans="1:40" ht="12.75" customHeight="1" x14ac:dyDescent="0.25">
      <c r="A101" s="5" t="s">
        <v>1507</v>
      </c>
      <c r="B101" s="5" t="s">
        <v>1300</v>
      </c>
      <c r="C101" s="5" t="s">
        <v>1299</v>
      </c>
      <c r="D101" s="5" t="s">
        <v>1038</v>
      </c>
      <c r="E101" s="5" t="s">
        <v>1509</v>
      </c>
      <c r="F101" s="5" t="s">
        <v>1508</v>
      </c>
      <c r="G101" s="5">
        <v>3</v>
      </c>
      <c r="H101" s="5">
        <v>1</v>
      </c>
      <c r="I101" s="5" t="s">
        <v>1830</v>
      </c>
      <c r="J101" s="5">
        <f t="shared" ref="J101:J128" si="8">COUNTIF(E:E,E101)</f>
        <v>1</v>
      </c>
      <c r="K101" s="5">
        <f t="shared" ref="K101:K128" si="9">COUNTIF(F:F,F101)</f>
        <v>1</v>
      </c>
      <c r="L101" s="4" t="str">
        <f t="shared" si="7"/>
        <v/>
      </c>
      <c r="N101" s="13">
        <v>0.44478104782240357</v>
      </c>
      <c r="O101" s="5">
        <v>2015</v>
      </c>
      <c r="P101" s="5" t="s">
        <v>1507</v>
      </c>
      <c r="Q101" s="12">
        <v>77</v>
      </c>
      <c r="R101" s="5">
        <v>2015</v>
      </c>
      <c r="S101" s="5" t="s">
        <v>1507</v>
      </c>
      <c r="T101" s="12">
        <v>10</v>
      </c>
      <c r="U101" s="5">
        <v>2015</v>
      </c>
      <c r="V101" s="5" t="s">
        <v>1507</v>
      </c>
      <c r="W101" s="12"/>
      <c r="Y101" s="5" t="s">
        <v>1569</v>
      </c>
      <c r="Z101" s="12">
        <v>0</v>
      </c>
      <c r="AA101" s="5">
        <v>2015</v>
      </c>
      <c r="AB101" s="5" t="s">
        <v>1507</v>
      </c>
      <c r="AC101" s="12">
        <v>0</v>
      </c>
      <c r="AD101" s="5">
        <v>2015</v>
      </c>
      <c r="AE101" s="5" t="s">
        <v>1507</v>
      </c>
      <c r="AF101" s="12">
        <v>0</v>
      </c>
      <c r="AG101" s="5">
        <v>2015</v>
      </c>
      <c r="AH101" s="5" t="s">
        <v>1507</v>
      </c>
      <c r="AI101" s="14">
        <v>76</v>
      </c>
      <c r="AJ101" s="5">
        <v>2015</v>
      </c>
      <c r="AK101" s="5" t="s">
        <v>1507</v>
      </c>
      <c r="AL101" s="14"/>
      <c r="AN101" s="5" t="s">
        <v>1569</v>
      </c>
    </row>
    <row r="102" spans="1:40" ht="12.75" customHeight="1" x14ac:dyDescent="0.25">
      <c r="A102" s="5" t="s">
        <v>1410</v>
      </c>
      <c r="B102" s="5" t="s">
        <v>1377</v>
      </c>
      <c r="C102" s="5" t="s">
        <v>679</v>
      </c>
      <c r="D102" s="5" t="s">
        <v>620</v>
      </c>
      <c r="E102" s="5" t="s">
        <v>1412</v>
      </c>
      <c r="F102" s="5" t="s">
        <v>1411</v>
      </c>
      <c r="G102" s="5">
        <v>2</v>
      </c>
      <c r="H102" s="5">
        <v>2</v>
      </c>
      <c r="I102" s="5" t="s">
        <v>1831</v>
      </c>
      <c r="J102" s="5">
        <f t="shared" si="8"/>
        <v>1</v>
      </c>
      <c r="K102" s="5">
        <f t="shared" si="9"/>
        <v>1</v>
      </c>
      <c r="L102" s="4" t="str">
        <f t="shared" si="7"/>
        <v/>
      </c>
      <c r="N102" s="13">
        <v>0.85693582432815607</v>
      </c>
      <c r="O102" s="5">
        <v>2012</v>
      </c>
      <c r="P102" s="5" t="s">
        <v>1410</v>
      </c>
      <c r="Q102" s="12">
        <v>100</v>
      </c>
      <c r="R102" s="5">
        <v>2012</v>
      </c>
      <c r="S102" s="5" t="s">
        <v>1410</v>
      </c>
      <c r="T102" s="12">
        <v>6</v>
      </c>
      <c r="U102" s="5">
        <v>2012</v>
      </c>
      <c r="V102" s="5" t="s">
        <v>1410</v>
      </c>
      <c r="W102" s="12"/>
      <c r="Y102" s="5" t="s">
        <v>1569</v>
      </c>
      <c r="Z102" s="12">
        <v>0</v>
      </c>
      <c r="AA102" s="5">
        <v>2012</v>
      </c>
      <c r="AB102" s="5" t="s">
        <v>1410</v>
      </c>
      <c r="AC102" s="12">
        <v>0</v>
      </c>
      <c r="AD102" s="5">
        <v>2012</v>
      </c>
      <c r="AE102" s="5" t="s">
        <v>1410</v>
      </c>
      <c r="AF102" s="12">
        <v>0</v>
      </c>
      <c r="AG102" s="5">
        <v>2012</v>
      </c>
      <c r="AH102" s="5" t="s">
        <v>1410</v>
      </c>
      <c r="AI102" s="14">
        <v>0</v>
      </c>
      <c r="AJ102" s="5">
        <v>2012</v>
      </c>
      <c r="AK102" s="5" t="s">
        <v>1410</v>
      </c>
      <c r="AL102" s="14"/>
      <c r="AN102" s="5" t="s">
        <v>1569</v>
      </c>
    </row>
    <row r="103" spans="1:40" ht="12.75" customHeight="1" x14ac:dyDescent="0.25">
      <c r="A103" s="5" t="s">
        <v>1407</v>
      </c>
      <c r="B103" s="5" t="s">
        <v>1377</v>
      </c>
      <c r="C103" s="5" t="s">
        <v>679</v>
      </c>
      <c r="D103" s="5" t="s">
        <v>620</v>
      </c>
      <c r="E103" s="5" t="s">
        <v>1409</v>
      </c>
      <c r="F103" s="5" t="s">
        <v>1408</v>
      </c>
      <c r="G103" s="5">
        <v>2</v>
      </c>
      <c r="H103" s="5">
        <v>2</v>
      </c>
      <c r="I103" s="5" t="s">
        <v>1832</v>
      </c>
      <c r="J103" s="5">
        <f t="shared" si="8"/>
        <v>1</v>
      </c>
      <c r="K103" s="5">
        <f t="shared" si="9"/>
        <v>1</v>
      </c>
      <c r="L103" s="4" t="str">
        <f t="shared" si="7"/>
        <v/>
      </c>
      <c r="N103" s="13">
        <v>0.69147338742643782</v>
      </c>
      <c r="O103" s="5">
        <v>2012</v>
      </c>
      <c r="P103" s="5" t="s">
        <v>1407</v>
      </c>
      <c r="Q103" s="12">
        <v>100</v>
      </c>
      <c r="R103" s="5">
        <v>2012</v>
      </c>
      <c r="S103" s="5" t="s">
        <v>1407</v>
      </c>
      <c r="T103" s="12">
        <v>5</v>
      </c>
      <c r="U103" s="5">
        <v>2012</v>
      </c>
      <c r="V103" s="5" t="s">
        <v>1407</v>
      </c>
      <c r="W103" s="12"/>
      <c r="Y103" s="5" t="s">
        <v>1569</v>
      </c>
      <c r="Z103" s="12">
        <v>0</v>
      </c>
      <c r="AA103" s="5">
        <v>2012</v>
      </c>
      <c r="AB103" s="5" t="s">
        <v>1407</v>
      </c>
      <c r="AC103" s="12">
        <v>0</v>
      </c>
      <c r="AD103" s="5">
        <v>2012</v>
      </c>
      <c r="AE103" s="5" t="s">
        <v>1407</v>
      </c>
      <c r="AF103" s="12">
        <v>0</v>
      </c>
      <c r="AG103" s="5">
        <v>2012</v>
      </c>
      <c r="AH103" s="5" t="s">
        <v>1407</v>
      </c>
      <c r="AI103" s="14">
        <v>10</v>
      </c>
      <c r="AJ103" s="5">
        <v>2012</v>
      </c>
      <c r="AK103" s="5" t="s">
        <v>1407</v>
      </c>
      <c r="AL103" s="14"/>
      <c r="AN103" s="5" t="s">
        <v>1569</v>
      </c>
    </row>
    <row r="104" spans="1:40" ht="12.75" customHeight="1" x14ac:dyDescent="0.25">
      <c r="A104" s="5" t="s">
        <v>1379</v>
      </c>
      <c r="B104" s="5" t="s">
        <v>1377</v>
      </c>
      <c r="C104" s="5" t="s">
        <v>679</v>
      </c>
      <c r="D104" s="5" t="s">
        <v>620</v>
      </c>
      <c r="E104" s="5" t="s">
        <v>1381</v>
      </c>
      <c r="F104" s="5" t="s">
        <v>1380</v>
      </c>
      <c r="G104" s="5">
        <v>2</v>
      </c>
      <c r="H104" s="5">
        <v>2</v>
      </c>
      <c r="I104" s="5" t="s">
        <v>1833</v>
      </c>
      <c r="J104" s="5">
        <f t="shared" si="8"/>
        <v>1</v>
      </c>
      <c r="K104" s="5">
        <f t="shared" si="9"/>
        <v>1</v>
      </c>
      <c r="L104" s="4" t="str">
        <f t="shared" si="7"/>
        <v/>
      </c>
      <c r="N104" s="13">
        <v>0.68677949472651467</v>
      </c>
      <c r="O104" s="5">
        <v>2012</v>
      </c>
      <c r="P104" s="5" t="s">
        <v>1379</v>
      </c>
      <c r="Q104" s="12">
        <v>100</v>
      </c>
      <c r="R104" s="5">
        <v>2012</v>
      </c>
      <c r="S104" s="5" t="s">
        <v>1379</v>
      </c>
      <c r="T104" s="12">
        <v>13.5</v>
      </c>
      <c r="U104" s="5">
        <v>2012</v>
      </c>
      <c r="V104" s="5" t="s">
        <v>1379</v>
      </c>
      <c r="W104" s="12"/>
      <c r="Y104" s="5" t="s">
        <v>1569</v>
      </c>
      <c r="Z104" s="12">
        <v>0</v>
      </c>
      <c r="AA104" s="5">
        <v>2012</v>
      </c>
      <c r="AB104" s="5" t="s">
        <v>1379</v>
      </c>
      <c r="AC104" s="12">
        <v>0</v>
      </c>
      <c r="AD104" s="5">
        <v>2012</v>
      </c>
      <c r="AE104" s="5" t="s">
        <v>1379</v>
      </c>
      <c r="AF104" s="12">
        <v>0</v>
      </c>
      <c r="AG104" s="5">
        <v>2012</v>
      </c>
      <c r="AH104" s="5" t="s">
        <v>1379</v>
      </c>
      <c r="AI104" s="14">
        <v>0</v>
      </c>
      <c r="AJ104" s="5">
        <v>2012</v>
      </c>
      <c r="AK104" s="5" t="s">
        <v>1379</v>
      </c>
      <c r="AL104" s="14"/>
      <c r="AN104" s="5" t="s">
        <v>1569</v>
      </c>
    </row>
    <row r="105" spans="1:40" ht="12.75" customHeight="1" x14ac:dyDescent="0.25">
      <c r="A105" s="5" t="s">
        <v>1382</v>
      </c>
      <c r="B105" s="5" t="s">
        <v>1377</v>
      </c>
      <c r="C105" s="5" t="s">
        <v>679</v>
      </c>
      <c r="D105" s="5" t="s">
        <v>620</v>
      </c>
      <c r="E105" s="5" t="s">
        <v>1384</v>
      </c>
      <c r="F105" s="5" t="s">
        <v>1383</v>
      </c>
      <c r="G105" s="5">
        <v>1</v>
      </c>
      <c r="H105" s="5">
        <v>1</v>
      </c>
      <c r="I105" s="5" t="s">
        <v>1834</v>
      </c>
      <c r="J105" s="5">
        <f t="shared" si="8"/>
        <v>1</v>
      </c>
      <c r="K105" s="5">
        <f t="shared" si="9"/>
        <v>1</v>
      </c>
      <c r="L105" s="4" t="str">
        <f t="shared" si="7"/>
        <v/>
      </c>
      <c r="N105" s="13">
        <v>0.60734470629677639</v>
      </c>
      <c r="O105" s="5">
        <v>2012</v>
      </c>
      <c r="P105" s="5" t="s">
        <v>1382</v>
      </c>
      <c r="Q105" s="12">
        <v>100</v>
      </c>
      <c r="R105" s="5">
        <v>2012</v>
      </c>
      <c r="S105" s="5" t="s">
        <v>1382</v>
      </c>
      <c r="T105" s="12">
        <v>0</v>
      </c>
      <c r="U105" s="5">
        <v>2012</v>
      </c>
      <c r="V105" s="5" t="s">
        <v>1382</v>
      </c>
      <c r="W105" s="12"/>
      <c r="Y105" s="5" t="s">
        <v>1569</v>
      </c>
      <c r="Z105" s="12">
        <v>0</v>
      </c>
      <c r="AA105" s="5">
        <v>2012</v>
      </c>
      <c r="AB105" s="5" t="s">
        <v>1382</v>
      </c>
      <c r="AC105" s="12">
        <v>0</v>
      </c>
      <c r="AD105" s="5">
        <v>2012</v>
      </c>
      <c r="AE105" s="5" t="s">
        <v>1382</v>
      </c>
      <c r="AF105" s="12">
        <v>0</v>
      </c>
      <c r="AG105" s="5">
        <v>2012</v>
      </c>
      <c r="AH105" s="5" t="s">
        <v>1382</v>
      </c>
      <c r="AI105" s="14">
        <v>0</v>
      </c>
      <c r="AJ105" s="5">
        <v>2012</v>
      </c>
      <c r="AK105" s="5" t="s">
        <v>1382</v>
      </c>
      <c r="AL105" s="14"/>
      <c r="AN105" s="5" t="s">
        <v>1569</v>
      </c>
    </row>
    <row r="106" spans="1:40" ht="12.75" customHeight="1" x14ac:dyDescent="0.25">
      <c r="A106" s="5" t="s">
        <v>1358</v>
      </c>
      <c r="B106" s="5" t="s">
        <v>1124</v>
      </c>
      <c r="C106" s="5" t="s">
        <v>1123</v>
      </c>
      <c r="D106" s="5" t="s">
        <v>1038</v>
      </c>
      <c r="E106" s="5" t="s">
        <v>1359</v>
      </c>
      <c r="F106" s="5" t="s">
        <v>2748</v>
      </c>
      <c r="G106" s="5">
        <v>2</v>
      </c>
      <c r="H106" s="5">
        <v>1</v>
      </c>
      <c r="I106" s="5" t="s">
        <v>1835</v>
      </c>
      <c r="J106" s="5">
        <f t="shared" si="8"/>
        <v>1</v>
      </c>
      <c r="K106" s="5">
        <f t="shared" si="9"/>
        <v>1</v>
      </c>
      <c r="L106" s="4" t="str">
        <f t="shared" si="7"/>
        <v/>
      </c>
      <c r="N106" s="13">
        <v>1.5362408109070891</v>
      </c>
      <c r="O106" s="5">
        <v>2018</v>
      </c>
      <c r="P106" s="5" t="s">
        <v>1358</v>
      </c>
      <c r="Q106" s="12">
        <v>100</v>
      </c>
      <c r="R106" s="5">
        <v>2018</v>
      </c>
      <c r="S106" s="5" t="s">
        <v>1358</v>
      </c>
      <c r="T106" s="12">
        <v>20</v>
      </c>
      <c r="U106" s="5">
        <v>2018</v>
      </c>
      <c r="V106" s="5" t="s">
        <v>1358</v>
      </c>
      <c r="W106" s="12"/>
      <c r="Y106" s="5" t="s">
        <v>1569</v>
      </c>
      <c r="Z106" s="12" t="s">
        <v>1569</v>
      </c>
      <c r="AB106" s="5" t="s">
        <v>1569</v>
      </c>
      <c r="AC106" s="12" t="s">
        <v>1569</v>
      </c>
      <c r="AE106" s="5" t="s">
        <v>1569</v>
      </c>
      <c r="AF106" s="12">
        <v>73</v>
      </c>
      <c r="AG106" s="5">
        <v>2018</v>
      </c>
      <c r="AH106" s="5" t="s">
        <v>1358</v>
      </c>
      <c r="AI106" s="14">
        <v>100</v>
      </c>
      <c r="AJ106" s="5">
        <v>2018</v>
      </c>
      <c r="AK106" s="5" t="s">
        <v>1358</v>
      </c>
      <c r="AL106" s="14"/>
      <c r="AN106" s="5" t="s">
        <v>1569</v>
      </c>
    </row>
    <row r="107" spans="1:40" ht="12.75" customHeight="1" x14ac:dyDescent="0.25">
      <c r="A107" s="5" t="s">
        <v>1366</v>
      </c>
      <c r="B107" s="5" t="s">
        <v>1124</v>
      </c>
      <c r="C107" s="5" t="s">
        <v>1123</v>
      </c>
      <c r="D107" s="5" t="s">
        <v>1038</v>
      </c>
      <c r="E107" s="5" t="s">
        <v>1368</v>
      </c>
      <c r="F107" s="5" t="s">
        <v>1367</v>
      </c>
      <c r="G107" s="5">
        <v>3</v>
      </c>
      <c r="H107" s="5">
        <v>2</v>
      </c>
      <c r="I107" s="5" t="s">
        <v>1836</v>
      </c>
      <c r="J107" s="5">
        <f t="shared" si="8"/>
        <v>1</v>
      </c>
      <c r="K107" s="5">
        <f t="shared" si="9"/>
        <v>3</v>
      </c>
      <c r="L107" s="4" t="str">
        <f t="shared" si="7"/>
        <v>Y</v>
      </c>
      <c r="M107" s="4" t="s">
        <v>2679</v>
      </c>
      <c r="N107" s="13">
        <v>1.1270120710701206</v>
      </c>
      <c r="O107" s="5">
        <v>2018</v>
      </c>
      <c r="P107" s="5" t="s">
        <v>1366</v>
      </c>
      <c r="Q107" s="12">
        <v>100</v>
      </c>
      <c r="R107" s="5">
        <v>2018</v>
      </c>
      <c r="S107" s="5" t="s">
        <v>1366</v>
      </c>
      <c r="T107" s="12">
        <v>16</v>
      </c>
      <c r="U107" s="5">
        <v>2018</v>
      </c>
      <c r="V107" s="5" t="s">
        <v>1366</v>
      </c>
      <c r="W107" s="12"/>
      <c r="Y107" s="5" t="s">
        <v>1569</v>
      </c>
      <c r="Z107" s="12" t="s">
        <v>1569</v>
      </c>
      <c r="AB107" s="5" t="s">
        <v>1569</v>
      </c>
      <c r="AC107" s="12" t="s">
        <v>1569</v>
      </c>
      <c r="AE107" s="5" t="s">
        <v>1569</v>
      </c>
      <c r="AF107" s="12">
        <v>64</v>
      </c>
      <c r="AG107" s="5">
        <v>2018</v>
      </c>
      <c r="AH107" s="5" t="s">
        <v>1366</v>
      </c>
      <c r="AI107" s="14">
        <v>100</v>
      </c>
      <c r="AJ107" s="5">
        <v>2018</v>
      </c>
      <c r="AK107" s="5" t="s">
        <v>1366</v>
      </c>
      <c r="AL107" s="14"/>
      <c r="AN107" s="5" t="s">
        <v>1569</v>
      </c>
    </row>
    <row r="108" spans="1:40" ht="12.75" customHeight="1" x14ac:dyDescent="0.25">
      <c r="A108" s="5" t="s">
        <v>1413</v>
      </c>
      <c r="B108" s="5" t="s">
        <v>1377</v>
      </c>
      <c r="C108" s="5" t="s">
        <v>679</v>
      </c>
      <c r="D108" s="5" t="s">
        <v>620</v>
      </c>
      <c r="E108" s="5" t="s">
        <v>1415</v>
      </c>
      <c r="F108" s="5" t="s">
        <v>1414</v>
      </c>
      <c r="G108" s="5">
        <v>2</v>
      </c>
      <c r="H108" s="5">
        <v>2</v>
      </c>
      <c r="I108" s="5" t="s">
        <v>1837</v>
      </c>
      <c r="J108" s="5">
        <f t="shared" si="8"/>
        <v>1</v>
      </c>
      <c r="K108" s="5">
        <f t="shared" si="9"/>
        <v>1</v>
      </c>
      <c r="L108" s="4" t="str">
        <f t="shared" si="7"/>
        <v/>
      </c>
      <c r="N108" s="13">
        <v>0.93914751019188492</v>
      </c>
      <c r="O108" s="5">
        <v>2012</v>
      </c>
      <c r="P108" s="5" t="s">
        <v>1413</v>
      </c>
      <c r="Q108" s="12">
        <v>100</v>
      </c>
      <c r="R108" s="5">
        <v>2012</v>
      </c>
      <c r="S108" s="5" t="s">
        <v>1413</v>
      </c>
      <c r="T108" s="12">
        <v>6</v>
      </c>
      <c r="U108" s="5">
        <v>2012</v>
      </c>
      <c r="V108" s="5" t="s">
        <v>1413</v>
      </c>
      <c r="W108" s="12"/>
      <c r="Y108" s="5" t="s">
        <v>1569</v>
      </c>
      <c r="Z108" s="12">
        <v>0</v>
      </c>
      <c r="AA108" s="5">
        <v>2012</v>
      </c>
      <c r="AB108" s="5" t="s">
        <v>1413</v>
      </c>
      <c r="AC108" s="12">
        <v>0</v>
      </c>
      <c r="AD108" s="5">
        <v>2012</v>
      </c>
      <c r="AE108" s="5" t="s">
        <v>1413</v>
      </c>
      <c r="AF108" s="12">
        <v>0</v>
      </c>
      <c r="AG108" s="5">
        <v>2012</v>
      </c>
      <c r="AH108" s="5" t="s">
        <v>1413</v>
      </c>
      <c r="AI108" s="14">
        <v>50</v>
      </c>
      <c r="AJ108" s="5">
        <v>2012</v>
      </c>
      <c r="AK108" s="5" t="s">
        <v>1413</v>
      </c>
      <c r="AL108" s="14"/>
      <c r="AN108" s="5" t="s">
        <v>1569</v>
      </c>
    </row>
    <row r="109" spans="1:40" ht="12.75" customHeight="1" x14ac:dyDescent="0.25">
      <c r="A109" s="5" t="s">
        <v>1428</v>
      </c>
      <c r="B109" s="5" t="s">
        <v>17</v>
      </c>
      <c r="C109" s="5" t="s">
        <v>414</v>
      </c>
      <c r="D109" s="5" t="s">
        <v>360</v>
      </c>
      <c r="E109" s="5" t="s">
        <v>1429</v>
      </c>
      <c r="F109" s="5" t="s">
        <v>431</v>
      </c>
      <c r="G109" s="5">
        <v>3</v>
      </c>
      <c r="H109" s="5">
        <v>2</v>
      </c>
      <c r="I109" s="5" t="s">
        <v>1838</v>
      </c>
      <c r="J109" s="5">
        <f t="shared" si="8"/>
        <v>1</v>
      </c>
      <c r="K109" s="5">
        <f t="shared" si="9"/>
        <v>3</v>
      </c>
      <c r="L109" s="4" t="str">
        <f t="shared" si="7"/>
        <v>Y</v>
      </c>
      <c r="M109" s="4" t="s">
        <v>2679</v>
      </c>
      <c r="N109" s="13">
        <v>0.25079030558482612</v>
      </c>
      <c r="O109" s="5">
        <v>2013</v>
      </c>
      <c r="P109" s="5" t="s">
        <v>1428</v>
      </c>
      <c r="Q109" s="12">
        <v>10</v>
      </c>
      <c r="R109" s="5">
        <v>2013</v>
      </c>
      <c r="S109" s="5" t="s">
        <v>1428</v>
      </c>
      <c r="T109" s="12">
        <v>27</v>
      </c>
      <c r="U109" s="5">
        <v>2013</v>
      </c>
      <c r="V109" s="5" t="s">
        <v>1428</v>
      </c>
      <c r="W109" s="12"/>
      <c r="Y109" s="5" t="s">
        <v>1569</v>
      </c>
      <c r="Z109" s="12">
        <v>0</v>
      </c>
      <c r="AA109" s="5">
        <v>2013</v>
      </c>
      <c r="AB109" s="5" t="s">
        <v>1428</v>
      </c>
      <c r="AC109" s="12">
        <v>0</v>
      </c>
      <c r="AD109" s="5">
        <v>2013</v>
      </c>
      <c r="AE109" s="5" t="s">
        <v>1428</v>
      </c>
      <c r="AF109" s="12">
        <v>0</v>
      </c>
      <c r="AG109" s="5">
        <v>2013</v>
      </c>
      <c r="AH109" s="5" t="s">
        <v>1428</v>
      </c>
      <c r="AI109" s="14">
        <v>0</v>
      </c>
      <c r="AJ109" s="5">
        <v>2013</v>
      </c>
      <c r="AK109" s="5" t="s">
        <v>1428</v>
      </c>
      <c r="AL109" s="14"/>
      <c r="AN109" s="5" t="s">
        <v>1569</v>
      </c>
    </row>
    <row r="110" spans="1:40" ht="12.75" customHeight="1" x14ac:dyDescent="0.25">
      <c r="A110" s="5" t="s">
        <v>1442</v>
      </c>
      <c r="B110" s="5" t="s">
        <v>17</v>
      </c>
      <c r="C110" s="5" t="s">
        <v>414</v>
      </c>
      <c r="D110" s="5" t="s">
        <v>360</v>
      </c>
      <c r="E110" s="5" t="s">
        <v>1444</v>
      </c>
      <c r="F110" s="5" t="s">
        <v>1443</v>
      </c>
      <c r="G110" s="5">
        <v>3</v>
      </c>
      <c r="H110" s="5">
        <v>2</v>
      </c>
      <c r="I110" s="5" t="s">
        <v>1839</v>
      </c>
      <c r="J110" s="5">
        <f t="shared" si="8"/>
        <v>1</v>
      </c>
      <c r="K110" s="5">
        <f t="shared" si="9"/>
        <v>1</v>
      </c>
      <c r="L110" s="4" t="str">
        <f t="shared" si="7"/>
        <v/>
      </c>
      <c r="N110" s="13">
        <v>0.25022831050228311</v>
      </c>
      <c r="O110" s="5">
        <v>2013</v>
      </c>
      <c r="P110" s="5" t="s">
        <v>1442</v>
      </c>
      <c r="Q110" s="12">
        <v>30</v>
      </c>
      <c r="R110" s="5">
        <v>2013</v>
      </c>
      <c r="S110" s="5" t="s">
        <v>1442</v>
      </c>
      <c r="T110" s="12">
        <v>5</v>
      </c>
      <c r="U110" s="5">
        <v>2013</v>
      </c>
      <c r="V110" s="5" t="s">
        <v>1442</v>
      </c>
      <c r="W110" s="12"/>
      <c r="Y110" s="5" t="s">
        <v>1569</v>
      </c>
      <c r="Z110" s="12">
        <v>0</v>
      </c>
      <c r="AA110" s="5">
        <v>2013</v>
      </c>
      <c r="AB110" s="5" t="s">
        <v>1442</v>
      </c>
      <c r="AC110" s="12">
        <v>0</v>
      </c>
      <c r="AD110" s="5">
        <v>2013</v>
      </c>
      <c r="AE110" s="5" t="s">
        <v>1442</v>
      </c>
      <c r="AF110" s="12">
        <v>0</v>
      </c>
      <c r="AG110" s="5">
        <v>2013</v>
      </c>
      <c r="AH110" s="5" t="s">
        <v>1442</v>
      </c>
      <c r="AI110" s="14">
        <v>0</v>
      </c>
      <c r="AJ110" s="5">
        <v>2013</v>
      </c>
      <c r="AK110" s="5" t="s">
        <v>1442</v>
      </c>
      <c r="AL110" s="14"/>
      <c r="AN110" s="5" t="s">
        <v>1569</v>
      </c>
    </row>
    <row r="111" spans="1:40" ht="12.75" customHeight="1" x14ac:dyDescent="0.25">
      <c r="A111" s="5" t="s">
        <v>1422</v>
      </c>
      <c r="B111" s="5" t="s">
        <v>17</v>
      </c>
      <c r="C111" s="5" t="s">
        <v>414</v>
      </c>
      <c r="D111" s="5" t="s">
        <v>360</v>
      </c>
      <c r="E111" s="5" t="s">
        <v>1424</v>
      </c>
      <c r="F111" s="5" t="s">
        <v>1423</v>
      </c>
      <c r="G111" s="5">
        <v>3</v>
      </c>
      <c r="H111" s="5">
        <v>2</v>
      </c>
      <c r="I111" s="5" t="s">
        <v>1840</v>
      </c>
      <c r="J111" s="5">
        <f t="shared" si="8"/>
        <v>1</v>
      </c>
      <c r="K111" s="5">
        <f t="shared" si="9"/>
        <v>1</v>
      </c>
      <c r="L111" s="4" t="str">
        <f t="shared" si="7"/>
        <v/>
      </c>
      <c r="N111" s="13">
        <v>0.24906600249066002</v>
      </c>
      <c r="O111" s="5">
        <v>2013</v>
      </c>
      <c r="P111" s="5" t="s">
        <v>1422</v>
      </c>
      <c r="Q111" s="12">
        <v>40</v>
      </c>
      <c r="R111" s="5">
        <v>2013</v>
      </c>
      <c r="S111" s="5" t="s">
        <v>1422</v>
      </c>
      <c r="T111" s="12">
        <v>7</v>
      </c>
      <c r="U111" s="5">
        <v>2013</v>
      </c>
      <c r="V111" s="5" t="s">
        <v>1422</v>
      </c>
      <c r="W111" s="12"/>
      <c r="Y111" s="5" t="s">
        <v>1569</v>
      </c>
      <c r="Z111" s="12">
        <v>0</v>
      </c>
      <c r="AA111" s="5">
        <v>2013</v>
      </c>
      <c r="AB111" s="5" t="s">
        <v>1422</v>
      </c>
      <c r="AC111" s="12">
        <v>0</v>
      </c>
      <c r="AD111" s="5">
        <v>2013</v>
      </c>
      <c r="AE111" s="5" t="s">
        <v>1422</v>
      </c>
      <c r="AF111" s="12">
        <v>0</v>
      </c>
      <c r="AG111" s="5">
        <v>2013</v>
      </c>
      <c r="AH111" s="5" t="s">
        <v>1422</v>
      </c>
      <c r="AI111" s="14">
        <v>0</v>
      </c>
      <c r="AJ111" s="5">
        <v>2013</v>
      </c>
      <c r="AK111" s="5" t="s">
        <v>1422</v>
      </c>
      <c r="AL111" s="14"/>
      <c r="AN111" s="5" t="s">
        <v>1569</v>
      </c>
    </row>
    <row r="112" spans="1:40" ht="12.75" customHeight="1" x14ac:dyDescent="0.25">
      <c r="A112" s="5" t="s">
        <v>1425</v>
      </c>
      <c r="B112" s="5" t="s">
        <v>17</v>
      </c>
      <c r="C112" s="5" t="s">
        <v>414</v>
      </c>
      <c r="D112" s="5" t="s">
        <v>360</v>
      </c>
      <c r="E112" s="5" t="s">
        <v>1427</v>
      </c>
      <c r="F112" s="5" t="s">
        <v>1426</v>
      </c>
      <c r="G112" s="5">
        <v>3</v>
      </c>
      <c r="H112" s="5">
        <v>2</v>
      </c>
      <c r="I112" s="5" t="s">
        <v>1841</v>
      </c>
      <c r="J112" s="5">
        <f t="shared" si="8"/>
        <v>1</v>
      </c>
      <c r="K112" s="5">
        <f t="shared" si="9"/>
        <v>1</v>
      </c>
      <c r="L112" s="4" t="str">
        <f t="shared" si="7"/>
        <v/>
      </c>
      <c r="N112" s="13">
        <v>0.24961948249619481</v>
      </c>
      <c r="O112" s="5">
        <v>2013</v>
      </c>
      <c r="P112" s="5" t="s">
        <v>1425</v>
      </c>
      <c r="Q112" s="12">
        <v>50</v>
      </c>
      <c r="R112" s="5">
        <v>2013</v>
      </c>
      <c r="S112" s="5" t="s">
        <v>1425</v>
      </c>
      <c r="T112" s="12">
        <v>5</v>
      </c>
      <c r="U112" s="5">
        <v>2013</v>
      </c>
      <c r="V112" s="5" t="s">
        <v>1425</v>
      </c>
      <c r="W112" s="12"/>
      <c r="Y112" s="5" t="s">
        <v>1569</v>
      </c>
      <c r="Z112" s="12">
        <v>0</v>
      </c>
      <c r="AA112" s="5">
        <v>2013</v>
      </c>
      <c r="AB112" s="5" t="s">
        <v>1425</v>
      </c>
      <c r="AC112" s="12">
        <v>0</v>
      </c>
      <c r="AD112" s="5">
        <v>2013</v>
      </c>
      <c r="AE112" s="5" t="s">
        <v>1425</v>
      </c>
      <c r="AF112" s="12">
        <v>0</v>
      </c>
      <c r="AG112" s="5">
        <v>2013</v>
      </c>
      <c r="AH112" s="5" t="s">
        <v>1425</v>
      </c>
      <c r="AI112" s="14">
        <v>0</v>
      </c>
      <c r="AJ112" s="5">
        <v>2013</v>
      </c>
      <c r="AK112" s="5" t="s">
        <v>1425</v>
      </c>
      <c r="AL112" s="14"/>
      <c r="AN112" s="5" t="s">
        <v>1569</v>
      </c>
    </row>
    <row r="113" spans="1:40" ht="12.75" customHeight="1" x14ac:dyDescent="0.25">
      <c r="A113" s="5" t="s">
        <v>1363</v>
      </c>
      <c r="B113" s="5" t="s">
        <v>1124</v>
      </c>
      <c r="C113" s="5" t="s">
        <v>1123</v>
      </c>
      <c r="D113" s="5" t="s">
        <v>1038</v>
      </c>
      <c r="E113" s="5" t="s">
        <v>1365</v>
      </c>
      <c r="F113" s="5" t="s">
        <v>1364</v>
      </c>
      <c r="G113" s="5">
        <v>3</v>
      </c>
      <c r="H113" s="5">
        <v>1</v>
      </c>
      <c r="I113" s="5" t="s">
        <v>1842</v>
      </c>
      <c r="J113" s="5">
        <f t="shared" si="8"/>
        <v>1</v>
      </c>
      <c r="K113" s="5">
        <f t="shared" si="9"/>
        <v>1</v>
      </c>
      <c r="L113" s="4" t="str">
        <f t="shared" si="7"/>
        <v/>
      </c>
      <c r="N113" s="13">
        <v>1.7078872317546403</v>
      </c>
      <c r="O113" s="5">
        <v>2018</v>
      </c>
      <c r="P113" s="5" t="s">
        <v>1363</v>
      </c>
      <c r="Q113" s="12">
        <v>100</v>
      </c>
      <c r="R113" s="5">
        <v>2018</v>
      </c>
      <c r="S113" s="5" t="s">
        <v>1363</v>
      </c>
      <c r="T113" s="12">
        <v>13</v>
      </c>
      <c r="U113" s="5">
        <v>2018</v>
      </c>
      <c r="V113" s="5" t="s">
        <v>1363</v>
      </c>
      <c r="W113" s="12"/>
      <c r="Y113" s="5" t="s">
        <v>1569</v>
      </c>
      <c r="Z113" s="12" t="s">
        <v>1569</v>
      </c>
      <c r="AB113" s="5" t="s">
        <v>1569</v>
      </c>
      <c r="AC113" s="12" t="s">
        <v>1569</v>
      </c>
      <c r="AE113" s="5" t="s">
        <v>1569</v>
      </c>
      <c r="AF113" s="12">
        <v>94</v>
      </c>
      <c r="AG113" s="5">
        <v>2018</v>
      </c>
      <c r="AH113" s="5" t="s">
        <v>1363</v>
      </c>
      <c r="AI113" s="14">
        <v>100</v>
      </c>
      <c r="AJ113" s="5">
        <v>2018</v>
      </c>
      <c r="AK113" s="5" t="s">
        <v>1363</v>
      </c>
      <c r="AL113" s="14"/>
      <c r="AN113" s="5" t="s">
        <v>1569</v>
      </c>
    </row>
    <row r="114" spans="1:40" ht="12.75" customHeight="1" x14ac:dyDescent="0.25">
      <c r="A114" s="4" t="s">
        <v>356</v>
      </c>
      <c r="B114" s="5" t="s">
        <v>359</v>
      </c>
      <c r="C114" s="5" t="s">
        <v>358</v>
      </c>
      <c r="D114" s="5" t="s">
        <v>360</v>
      </c>
      <c r="E114" s="5" t="s">
        <v>361</v>
      </c>
      <c r="F114" s="5" t="s">
        <v>357</v>
      </c>
      <c r="G114" s="5">
        <v>2</v>
      </c>
      <c r="H114" s="15">
        <v>1</v>
      </c>
      <c r="I114" s="4"/>
      <c r="J114" s="4">
        <f t="shared" si="8"/>
        <v>1</v>
      </c>
      <c r="K114" s="4">
        <f t="shared" si="9"/>
        <v>1</v>
      </c>
      <c r="L114" s="4" t="str">
        <f t="shared" si="7"/>
        <v/>
      </c>
      <c r="N114" s="13">
        <v>0.52024644846967216</v>
      </c>
      <c r="O114" s="5">
        <v>2017</v>
      </c>
      <c r="P114" s="5" t="s">
        <v>356</v>
      </c>
      <c r="Q114" s="12">
        <v>95</v>
      </c>
      <c r="R114" s="5">
        <v>2017</v>
      </c>
      <c r="S114" s="5" t="s">
        <v>356</v>
      </c>
      <c r="T114" s="12">
        <v>5.6456129122582457</v>
      </c>
      <c r="U114" s="5">
        <v>2017</v>
      </c>
      <c r="V114" s="5" t="s">
        <v>356</v>
      </c>
      <c r="W114" s="12"/>
      <c r="Y114" s="5" t="s">
        <v>1569</v>
      </c>
      <c r="Z114" s="12">
        <v>0</v>
      </c>
      <c r="AA114" s="5">
        <v>2017</v>
      </c>
      <c r="AB114" s="5" t="s">
        <v>356</v>
      </c>
      <c r="AC114" s="12">
        <v>0</v>
      </c>
      <c r="AD114" s="5">
        <v>2017</v>
      </c>
      <c r="AE114" s="5" t="s">
        <v>356</v>
      </c>
      <c r="AF114" s="12">
        <v>0</v>
      </c>
      <c r="AG114" s="5">
        <v>2017</v>
      </c>
      <c r="AH114" s="5" t="s">
        <v>356</v>
      </c>
      <c r="AI114" s="14">
        <v>0</v>
      </c>
      <c r="AJ114" s="5">
        <v>2017</v>
      </c>
      <c r="AK114" s="5" t="s">
        <v>356</v>
      </c>
      <c r="AL114" s="14"/>
      <c r="AN114" s="5" t="s">
        <v>1569</v>
      </c>
    </row>
    <row r="115" spans="1:40" ht="12.75" customHeight="1" x14ac:dyDescent="0.25">
      <c r="A115" s="4" t="s">
        <v>362</v>
      </c>
      <c r="B115" s="5" t="s">
        <v>359</v>
      </c>
      <c r="C115" s="5" t="s">
        <v>358</v>
      </c>
      <c r="D115" s="5" t="s">
        <v>360</v>
      </c>
      <c r="E115" s="5" t="s">
        <v>364</v>
      </c>
      <c r="F115" s="5" t="s">
        <v>363</v>
      </c>
      <c r="G115" s="5">
        <v>2</v>
      </c>
      <c r="H115" s="15">
        <v>1</v>
      </c>
      <c r="I115" s="4"/>
      <c r="J115" s="4">
        <f t="shared" si="8"/>
        <v>1</v>
      </c>
      <c r="K115" s="4">
        <f t="shared" si="9"/>
        <v>1</v>
      </c>
      <c r="L115" s="4" t="str">
        <f t="shared" si="7"/>
        <v/>
      </c>
      <c r="N115" s="13">
        <v>0.81321898481235178</v>
      </c>
      <c r="O115" s="5">
        <v>2017</v>
      </c>
      <c r="P115" s="5" t="s">
        <v>362</v>
      </c>
      <c r="Q115" s="12">
        <v>95</v>
      </c>
      <c r="R115" s="5">
        <v>2017</v>
      </c>
      <c r="S115" s="5" t="s">
        <v>362</v>
      </c>
      <c r="T115" s="12">
        <v>9.6425178741062965</v>
      </c>
      <c r="U115" s="5">
        <v>2017</v>
      </c>
      <c r="V115" s="5" t="s">
        <v>362</v>
      </c>
      <c r="W115" s="12"/>
      <c r="Y115" s="5" t="s">
        <v>1569</v>
      </c>
      <c r="Z115" s="12">
        <v>0</v>
      </c>
      <c r="AA115" s="5">
        <v>2017</v>
      </c>
      <c r="AB115" s="5" t="s">
        <v>362</v>
      </c>
      <c r="AC115" s="12">
        <v>0</v>
      </c>
      <c r="AD115" s="5">
        <v>2017</v>
      </c>
      <c r="AE115" s="5" t="s">
        <v>362</v>
      </c>
      <c r="AF115" s="12">
        <v>0</v>
      </c>
      <c r="AG115" s="5">
        <v>2017</v>
      </c>
      <c r="AH115" s="5" t="s">
        <v>362</v>
      </c>
      <c r="AI115" s="14">
        <v>0</v>
      </c>
      <c r="AJ115" s="5">
        <v>2017</v>
      </c>
      <c r="AK115" s="5" t="s">
        <v>362</v>
      </c>
      <c r="AL115" s="14"/>
      <c r="AN115" s="5" t="s">
        <v>1569</v>
      </c>
    </row>
    <row r="116" spans="1:40" ht="12.75" customHeight="1" x14ac:dyDescent="0.25">
      <c r="A116" s="4" t="s">
        <v>365</v>
      </c>
      <c r="B116" s="5" t="s">
        <v>359</v>
      </c>
      <c r="C116" s="5" t="s">
        <v>358</v>
      </c>
      <c r="D116" s="5" t="s">
        <v>360</v>
      </c>
      <c r="E116" s="5" t="s">
        <v>367</v>
      </c>
      <c r="F116" s="5" t="s">
        <v>366</v>
      </c>
      <c r="G116" s="5">
        <v>2</v>
      </c>
      <c r="H116" s="15">
        <v>2</v>
      </c>
      <c r="I116" s="4" t="s">
        <v>1843</v>
      </c>
      <c r="J116" s="4">
        <f t="shared" si="8"/>
        <v>1</v>
      </c>
      <c r="K116" s="4">
        <f t="shared" si="9"/>
        <v>1</v>
      </c>
      <c r="L116" s="4" t="str">
        <f t="shared" si="7"/>
        <v/>
      </c>
      <c r="N116" s="13">
        <v>0.23774323162145145</v>
      </c>
      <c r="O116" s="5">
        <v>2017</v>
      </c>
      <c r="P116" s="5" t="s">
        <v>365</v>
      </c>
      <c r="Q116" s="12">
        <v>95</v>
      </c>
      <c r="R116" s="5">
        <v>2017</v>
      </c>
      <c r="S116" s="5" t="s">
        <v>365</v>
      </c>
      <c r="T116" s="12">
        <v>10.66132264529058</v>
      </c>
      <c r="U116" s="5">
        <v>2017</v>
      </c>
      <c r="V116" s="5" t="s">
        <v>365</v>
      </c>
      <c r="W116" s="12"/>
      <c r="Y116" s="5" t="s">
        <v>1569</v>
      </c>
      <c r="Z116" s="12">
        <v>0</v>
      </c>
      <c r="AA116" s="5">
        <v>2017</v>
      </c>
      <c r="AB116" s="5" t="s">
        <v>365</v>
      </c>
      <c r="AC116" s="12">
        <v>0</v>
      </c>
      <c r="AD116" s="5">
        <v>2017</v>
      </c>
      <c r="AE116" s="5" t="s">
        <v>365</v>
      </c>
      <c r="AF116" s="12">
        <v>0</v>
      </c>
      <c r="AG116" s="5">
        <v>2017</v>
      </c>
      <c r="AH116" s="5" t="s">
        <v>365</v>
      </c>
      <c r="AI116" s="14">
        <v>0</v>
      </c>
      <c r="AJ116" s="5">
        <v>2017</v>
      </c>
      <c r="AK116" s="5" t="s">
        <v>365</v>
      </c>
      <c r="AL116" s="14"/>
      <c r="AN116" s="5" t="s">
        <v>1569</v>
      </c>
    </row>
    <row r="117" spans="1:40" ht="12.75" customHeight="1" x14ac:dyDescent="0.25">
      <c r="A117" s="4" t="s">
        <v>368</v>
      </c>
      <c r="B117" s="5" t="s">
        <v>359</v>
      </c>
      <c r="C117" s="5" t="s">
        <v>358</v>
      </c>
      <c r="D117" s="5" t="s">
        <v>360</v>
      </c>
      <c r="E117" s="5" t="s">
        <v>370</v>
      </c>
      <c r="F117" s="5" t="s">
        <v>369</v>
      </c>
      <c r="G117" s="5">
        <v>2</v>
      </c>
      <c r="H117" s="15">
        <v>2</v>
      </c>
      <c r="I117" s="4" t="s">
        <v>1843</v>
      </c>
      <c r="J117" s="4">
        <f t="shared" si="8"/>
        <v>1</v>
      </c>
      <c r="K117" s="4">
        <f t="shared" si="9"/>
        <v>1</v>
      </c>
      <c r="L117" s="4" t="str">
        <f t="shared" si="7"/>
        <v/>
      </c>
      <c r="N117" s="13">
        <v>1.4729729729729732</v>
      </c>
      <c r="O117" s="5">
        <v>2016</v>
      </c>
      <c r="P117" s="5" t="s">
        <v>368</v>
      </c>
      <c r="Q117" s="12">
        <v>75</v>
      </c>
      <c r="R117" s="5">
        <v>2016</v>
      </c>
      <c r="S117" s="5" t="s">
        <v>368</v>
      </c>
      <c r="T117" s="12">
        <v>11.111111111111111</v>
      </c>
      <c r="U117" s="5">
        <v>2016</v>
      </c>
      <c r="V117" s="5" t="s">
        <v>368</v>
      </c>
      <c r="W117" s="12"/>
      <c r="Y117" s="5" t="s">
        <v>1569</v>
      </c>
      <c r="Z117" s="12">
        <v>0</v>
      </c>
      <c r="AA117" s="5">
        <v>2016</v>
      </c>
      <c r="AB117" s="5" t="s">
        <v>368</v>
      </c>
      <c r="AC117" s="12">
        <v>0</v>
      </c>
      <c r="AD117" s="5">
        <v>2016</v>
      </c>
      <c r="AE117" s="5" t="s">
        <v>368</v>
      </c>
      <c r="AF117" s="12">
        <v>0</v>
      </c>
      <c r="AG117" s="5">
        <v>2016</v>
      </c>
      <c r="AH117" s="5" t="s">
        <v>368</v>
      </c>
      <c r="AI117" s="14">
        <v>0</v>
      </c>
      <c r="AJ117" s="5">
        <v>2016</v>
      </c>
      <c r="AK117" s="5" t="s">
        <v>368</v>
      </c>
      <c r="AL117" s="14"/>
      <c r="AN117" s="5" t="s">
        <v>1569</v>
      </c>
    </row>
    <row r="118" spans="1:40" ht="12.75" customHeight="1" x14ac:dyDescent="0.25">
      <c r="A118" s="4" t="s">
        <v>371</v>
      </c>
      <c r="B118" s="5" t="s">
        <v>359</v>
      </c>
      <c r="C118" s="5" t="s">
        <v>358</v>
      </c>
      <c r="D118" s="5" t="s">
        <v>360</v>
      </c>
      <c r="E118" s="5" t="s">
        <v>1571</v>
      </c>
      <c r="F118" s="5" t="s">
        <v>372</v>
      </c>
      <c r="G118" s="5">
        <v>2</v>
      </c>
      <c r="H118" s="15">
        <v>2</v>
      </c>
      <c r="I118" s="4" t="s">
        <v>1844</v>
      </c>
      <c r="J118" s="4">
        <f t="shared" si="8"/>
        <v>1</v>
      </c>
      <c r="K118" s="4">
        <f t="shared" si="9"/>
        <v>1</v>
      </c>
      <c r="L118" s="4" t="str">
        <f t="shared" si="7"/>
        <v/>
      </c>
      <c r="N118" s="13">
        <v>0.78426165816965077</v>
      </c>
      <c r="O118" s="5">
        <v>2017</v>
      </c>
      <c r="P118" s="5" t="s">
        <v>371</v>
      </c>
      <c r="Q118" s="12">
        <v>95</v>
      </c>
      <c r="R118" s="5">
        <v>2017</v>
      </c>
      <c r="S118" s="5" t="s">
        <v>371</v>
      </c>
      <c r="T118" s="12">
        <v>12.061206120612059</v>
      </c>
      <c r="U118" s="5">
        <v>2017</v>
      </c>
      <c r="V118" s="5" t="s">
        <v>371</v>
      </c>
      <c r="W118" s="12"/>
      <c r="Y118" s="5" t="s">
        <v>1569</v>
      </c>
      <c r="Z118" s="12">
        <v>0</v>
      </c>
      <c r="AA118" s="5">
        <v>2017</v>
      </c>
      <c r="AB118" s="5" t="s">
        <v>371</v>
      </c>
      <c r="AC118" s="12">
        <v>0</v>
      </c>
      <c r="AD118" s="5">
        <v>2017</v>
      </c>
      <c r="AE118" s="5" t="s">
        <v>371</v>
      </c>
      <c r="AF118" s="12">
        <v>0</v>
      </c>
      <c r="AG118" s="5">
        <v>2017</v>
      </c>
      <c r="AH118" s="5" t="s">
        <v>371</v>
      </c>
      <c r="AI118" s="14">
        <v>0</v>
      </c>
      <c r="AJ118" s="5">
        <v>2017</v>
      </c>
      <c r="AK118" s="5" t="s">
        <v>371</v>
      </c>
      <c r="AL118" s="14"/>
      <c r="AN118" s="5" t="s">
        <v>1569</v>
      </c>
    </row>
    <row r="119" spans="1:40" ht="12.75" customHeight="1" x14ac:dyDescent="0.25">
      <c r="A119" s="4" t="s">
        <v>1034</v>
      </c>
      <c r="B119" s="5" t="s">
        <v>1037</v>
      </c>
      <c r="C119" s="5" t="s">
        <v>1036</v>
      </c>
      <c r="D119" s="5" t="s">
        <v>1038</v>
      </c>
      <c r="E119" s="5" t="s">
        <v>1039</v>
      </c>
      <c r="F119" s="5" t="s">
        <v>1035</v>
      </c>
      <c r="G119" s="5">
        <v>3</v>
      </c>
      <c r="H119" s="15">
        <v>1</v>
      </c>
      <c r="I119" s="4"/>
      <c r="J119" s="4">
        <f t="shared" si="8"/>
        <v>1</v>
      </c>
      <c r="K119" s="4">
        <f t="shared" si="9"/>
        <v>1</v>
      </c>
      <c r="L119" s="4" t="str">
        <f t="shared" si="7"/>
        <v/>
      </c>
      <c r="N119" s="13">
        <v>1.5385763980860401</v>
      </c>
      <c r="O119" s="5">
        <v>2014</v>
      </c>
      <c r="P119" s="5" t="s">
        <v>1034</v>
      </c>
      <c r="Q119" s="12">
        <v>85</v>
      </c>
      <c r="R119" s="5">
        <v>2014</v>
      </c>
      <c r="S119" s="5" t="s">
        <v>1034</v>
      </c>
      <c r="T119" s="12">
        <v>11.1</v>
      </c>
      <c r="U119" s="5">
        <v>2014</v>
      </c>
      <c r="V119" s="5" t="s">
        <v>1034</v>
      </c>
      <c r="W119" s="12"/>
      <c r="Y119" s="5" t="s">
        <v>1569</v>
      </c>
      <c r="Z119" s="12">
        <v>0</v>
      </c>
      <c r="AA119" s="5">
        <v>2014</v>
      </c>
      <c r="AB119" s="5" t="s">
        <v>1034</v>
      </c>
      <c r="AC119" s="12">
        <v>0</v>
      </c>
      <c r="AD119" s="5">
        <v>2014</v>
      </c>
      <c r="AE119" s="5" t="s">
        <v>1034</v>
      </c>
      <c r="AF119" s="12">
        <v>0</v>
      </c>
      <c r="AG119" s="5">
        <v>2014</v>
      </c>
      <c r="AH119" s="5" t="s">
        <v>1034</v>
      </c>
      <c r="AI119" s="14">
        <v>0</v>
      </c>
      <c r="AJ119" s="5">
        <v>2014</v>
      </c>
      <c r="AK119" s="5" t="s">
        <v>1034</v>
      </c>
      <c r="AL119" s="14"/>
      <c r="AN119" s="5" t="s">
        <v>1569</v>
      </c>
    </row>
    <row r="120" spans="1:40" ht="12.75" customHeight="1" x14ac:dyDescent="0.25">
      <c r="A120" s="4" t="s">
        <v>1040</v>
      </c>
      <c r="B120" s="5" t="s">
        <v>1037</v>
      </c>
      <c r="C120" s="5" t="s">
        <v>1036</v>
      </c>
      <c r="D120" s="5" t="s">
        <v>1038</v>
      </c>
      <c r="E120" s="5" t="s">
        <v>1042</v>
      </c>
      <c r="F120" s="5" t="s">
        <v>1041</v>
      </c>
      <c r="G120" s="5">
        <v>3</v>
      </c>
      <c r="H120" s="15">
        <v>1</v>
      </c>
      <c r="I120" s="4"/>
      <c r="J120" s="4">
        <f t="shared" si="8"/>
        <v>1</v>
      </c>
      <c r="K120" s="4">
        <f t="shared" si="9"/>
        <v>1</v>
      </c>
      <c r="L120" s="4" t="str">
        <f t="shared" si="7"/>
        <v/>
      </c>
      <c r="N120" s="13">
        <v>1.1247702255110741</v>
      </c>
      <c r="O120" s="5">
        <v>2017</v>
      </c>
      <c r="P120" s="5" t="s">
        <v>1040</v>
      </c>
      <c r="Q120" s="12">
        <v>100</v>
      </c>
      <c r="R120" s="5">
        <v>2017</v>
      </c>
      <c r="S120" s="5" t="s">
        <v>1040</v>
      </c>
      <c r="T120" s="12">
        <v>11</v>
      </c>
      <c r="U120" s="5">
        <v>2017</v>
      </c>
      <c r="V120" s="5" t="s">
        <v>1040</v>
      </c>
      <c r="W120" s="12"/>
      <c r="Y120" s="5" t="s">
        <v>1569</v>
      </c>
      <c r="Z120" s="12">
        <v>0</v>
      </c>
      <c r="AA120" s="5">
        <v>2017</v>
      </c>
      <c r="AB120" s="5" t="s">
        <v>1040</v>
      </c>
      <c r="AC120" s="12">
        <v>0</v>
      </c>
      <c r="AD120" s="5">
        <v>2017</v>
      </c>
      <c r="AE120" s="5" t="s">
        <v>1040</v>
      </c>
      <c r="AF120" s="12">
        <v>0</v>
      </c>
      <c r="AG120" s="5">
        <v>2017</v>
      </c>
      <c r="AH120" s="5" t="s">
        <v>1040</v>
      </c>
      <c r="AI120" s="14">
        <v>100</v>
      </c>
      <c r="AJ120" s="5">
        <v>2017</v>
      </c>
      <c r="AK120" s="5" t="s">
        <v>1040</v>
      </c>
      <c r="AL120" s="14"/>
      <c r="AN120" s="5" t="s">
        <v>1569</v>
      </c>
    </row>
    <row r="121" spans="1:40" ht="12.75" customHeight="1" x14ac:dyDescent="0.25">
      <c r="A121" s="4" t="s">
        <v>1043</v>
      </c>
      <c r="B121" s="5" t="s">
        <v>1046</v>
      </c>
      <c r="C121" s="5" t="s">
        <v>1045</v>
      </c>
      <c r="D121" s="5" t="s">
        <v>1038</v>
      </c>
      <c r="E121" s="5" t="s">
        <v>1047</v>
      </c>
      <c r="F121" s="5" t="s">
        <v>1044</v>
      </c>
      <c r="G121" s="5">
        <v>1</v>
      </c>
      <c r="H121" s="15">
        <v>2</v>
      </c>
      <c r="I121" s="4" t="s">
        <v>3134</v>
      </c>
      <c r="J121" s="4">
        <f t="shared" si="8"/>
        <v>3</v>
      </c>
      <c r="K121" s="4">
        <f t="shared" si="9"/>
        <v>3</v>
      </c>
      <c r="L121" s="4" t="str">
        <f t="shared" si="7"/>
        <v>Y</v>
      </c>
      <c r="M121" s="4" t="s">
        <v>2679</v>
      </c>
      <c r="N121" s="13">
        <v>1.3074154265375311</v>
      </c>
      <c r="O121" s="5">
        <v>2016</v>
      </c>
      <c r="P121" s="5" t="s">
        <v>1043</v>
      </c>
      <c r="Q121" s="12">
        <v>100</v>
      </c>
      <c r="R121" s="5">
        <v>2016</v>
      </c>
      <c r="S121" s="5" t="s">
        <v>1043</v>
      </c>
      <c r="T121" s="12">
        <v>16.88</v>
      </c>
      <c r="U121" s="5">
        <v>2016</v>
      </c>
      <c r="V121" s="5" t="s">
        <v>1043</v>
      </c>
      <c r="W121" s="12"/>
      <c r="Y121" s="5" t="s">
        <v>1569</v>
      </c>
      <c r="Z121" s="12">
        <v>1.1111111111111112</v>
      </c>
      <c r="AA121" s="5">
        <v>2016</v>
      </c>
      <c r="AB121" s="5" t="s">
        <v>1043</v>
      </c>
      <c r="AC121" s="12" t="s">
        <v>1569</v>
      </c>
      <c r="AE121" s="5" t="s">
        <v>1569</v>
      </c>
      <c r="AF121" s="12" t="s">
        <v>1569</v>
      </c>
      <c r="AH121" s="5" t="s">
        <v>1569</v>
      </c>
      <c r="AI121" s="14">
        <v>91.336633663366342</v>
      </c>
      <c r="AJ121" s="5">
        <v>2016</v>
      </c>
      <c r="AK121" s="5" t="s">
        <v>1043</v>
      </c>
      <c r="AL121" s="14"/>
      <c r="AN121" s="5" t="s">
        <v>1569</v>
      </c>
    </row>
    <row r="122" spans="1:40" ht="12.75" customHeight="1" x14ac:dyDescent="0.25">
      <c r="A122" s="4" t="s">
        <v>1048</v>
      </c>
      <c r="B122" s="5" t="s">
        <v>1046</v>
      </c>
      <c r="C122" s="5" t="s">
        <v>1045</v>
      </c>
      <c r="D122" s="5" t="s">
        <v>1038</v>
      </c>
      <c r="E122" s="5" t="s">
        <v>1050</v>
      </c>
      <c r="F122" s="5" t="s">
        <v>1049</v>
      </c>
      <c r="G122" s="5">
        <v>2</v>
      </c>
      <c r="H122" s="15">
        <v>2</v>
      </c>
      <c r="I122" s="4" t="s">
        <v>1845</v>
      </c>
      <c r="J122" s="4">
        <f t="shared" si="8"/>
        <v>1</v>
      </c>
      <c r="K122" s="4">
        <f t="shared" si="9"/>
        <v>1</v>
      </c>
      <c r="L122" s="4" t="str">
        <f t="shared" si="7"/>
        <v/>
      </c>
      <c r="N122" s="13">
        <v>0.60882800608828003</v>
      </c>
      <c r="O122" s="5">
        <v>2006</v>
      </c>
      <c r="P122" s="5" t="s">
        <v>1048</v>
      </c>
      <c r="Q122" s="12" t="s">
        <v>1569</v>
      </c>
      <c r="S122" s="5" t="s">
        <v>1569</v>
      </c>
      <c r="T122" s="12">
        <v>10.5</v>
      </c>
      <c r="U122" s="5">
        <v>2006</v>
      </c>
      <c r="V122" s="5" t="s">
        <v>1048</v>
      </c>
      <c r="W122" s="12"/>
      <c r="Y122" s="5" t="s">
        <v>1569</v>
      </c>
      <c r="Z122" s="12" t="s">
        <v>1569</v>
      </c>
      <c r="AB122" s="5" t="s">
        <v>1569</v>
      </c>
      <c r="AC122" s="12" t="s">
        <v>1569</v>
      </c>
      <c r="AE122" s="5" t="s">
        <v>1569</v>
      </c>
      <c r="AF122" s="12" t="s">
        <v>1569</v>
      </c>
      <c r="AH122" s="5" t="s">
        <v>1569</v>
      </c>
      <c r="AI122" s="14" t="s">
        <v>1569</v>
      </c>
      <c r="AK122" s="5" t="s">
        <v>1569</v>
      </c>
      <c r="AL122" s="14"/>
      <c r="AN122" s="5" t="s">
        <v>1569</v>
      </c>
    </row>
    <row r="123" spans="1:40" ht="12.75" customHeight="1" x14ac:dyDescent="0.25">
      <c r="A123" s="4" t="s">
        <v>1051</v>
      </c>
      <c r="B123" s="5" t="s">
        <v>1053</v>
      </c>
      <c r="C123" s="5" t="s">
        <v>1052</v>
      </c>
      <c r="D123" s="5" t="s">
        <v>1038</v>
      </c>
      <c r="E123" s="5" t="s">
        <v>1054</v>
      </c>
      <c r="F123" s="5" t="s">
        <v>3135</v>
      </c>
      <c r="G123" s="5">
        <v>1</v>
      </c>
      <c r="H123" s="15">
        <v>3</v>
      </c>
      <c r="I123" s="4" t="s">
        <v>3136</v>
      </c>
      <c r="J123" s="4">
        <f t="shared" si="8"/>
        <v>1</v>
      </c>
      <c r="K123" s="4">
        <f t="shared" si="9"/>
        <v>1</v>
      </c>
      <c r="L123" s="4" t="str">
        <f t="shared" si="7"/>
        <v/>
      </c>
      <c r="N123" s="13" t="s">
        <v>1569</v>
      </c>
      <c r="P123" s="5" t="s">
        <v>1569</v>
      </c>
      <c r="Q123" s="12" t="s">
        <v>1569</v>
      </c>
      <c r="S123" s="5" t="s">
        <v>1569</v>
      </c>
      <c r="T123" s="12">
        <v>12.8</v>
      </c>
      <c r="V123" s="5" t="s">
        <v>1051</v>
      </c>
      <c r="W123" s="12"/>
      <c r="Y123" s="5" t="s">
        <v>1569</v>
      </c>
      <c r="Z123" s="12" t="s">
        <v>1569</v>
      </c>
      <c r="AB123" s="5" t="s">
        <v>1569</v>
      </c>
      <c r="AC123" s="12" t="s">
        <v>1569</v>
      </c>
      <c r="AE123" s="5" t="s">
        <v>1569</v>
      </c>
      <c r="AF123" s="12" t="s">
        <v>1569</v>
      </c>
      <c r="AH123" s="5" t="s">
        <v>1569</v>
      </c>
      <c r="AI123" s="14" t="s">
        <v>1569</v>
      </c>
      <c r="AK123" s="5" t="s">
        <v>1569</v>
      </c>
      <c r="AL123" s="14"/>
      <c r="AN123" s="5" t="s">
        <v>1569</v>
      </c>
    </row>
    <row r="124" spans="1:40" ht="12.75" customHeight="1" x14ac:dyDescent="0.25">
      <c r="A124" s="4" t="s">
        <v>616</v>
      </c>
      <c r="B124" s="5" t="s">
        <v>619</v>
      </c>
      <c r="C124" s="5" t="s">
        <v>618</v>
      </c>
      <c r="D124" s="5" t="s">
        <v>620</v>
      </c>
      <c r="E124" s="5" t="s">
        <v>621</v>
      </c>
      <c r="F124" s="5" t="s">
        <v>617</v>
      </c>
      <c r="G124" s="5">
        <v>1</v>
      </c>
      <c r="H124" s="15">
        <v>1</v>
      </c>
      <c r="I124" s="4" t="s">
        <v>3137</v>
      </c>
      <c r="J124" s="4">
        <f t="shared" si="8"/>
        <v>1</v>
      </c>
      <c r="K124" s="4">
        <f t="shared" si="9"/>
        <v>1</v>
      </c>
      <c r="L124" s="4" t="str">
        <f t="shared" si="7"/>
        <v/>
      </c>
      <c r="N124" s="13">
        <v>0.8</v>
      </c>
      <c r="O124" s="5">
        <v>2009</v>
      </c>
      <c r="P124" s="5" t="s">
        <v>616</v>
      </c>
      <c r="Q124" s="12" t="s">
        <v>1569</v>
      </c>
      <c r="S124" s="5" t="s">
        <v>1569</v>
      </c>
      <c r="T124" s="12">
        <v>12</v>
      </c>
      <c r="U124" s="5">
        <v>2009</v>
      </c>
      <c r="V124" s="5" t="s">
        <v>616</v>
      </c>
      <c r="W124" s="12"/>
      <c r="Y124" s="5" t="s">
        <v>1569</v>
      </c>
      <c r="Z124" s="12" t="s">
        <v>1569</v>
      </c>
      <c r="AB124" s="5" t="s">
        <v>1569</v>
      </c>
      <c r="AC124" s="12" t="s">
        <v>1569</v>
      </c>
      <c r="AE124" s="5" t="s">
        <v>1569</v>
      </c>
      <c r="AF124" s="12" t="s">
        <v>1569</v>
      </c>
      <c r="AH124" s="5" t="s">
        <v>1569</v>
      </c>
      <c r="AI124" s="14" t="s">
        <v>1569</v>
      </c>
      <c r="AK124" s="5" t="s">
        <v>1569</v>
      </c>
      <c r="AL124" s="14"/>
      <c r="AN124" s="5" t="s">
        <v>1569</v>
      </c>
    </row>
    <row r="125" spans="1:40" ht="12.75" customHeight="1" x14ac:dyDescent="0.25">
      <c r="A125" s="4" t="s">
        <v>1055</v>
      </c>
      <c r="B125" s="5" t="s">
        <v>1058</v>
      </c>
      <c r="C125" s="5" t="s">
        <v>1057</v>
      </c>
      <c r="D125" s="5" t="s">
        <v>1038</v>
      </c>
      <c r="E125" s="5" t="s">
        <v>1572</v>
      </c>
      <c r="F125" s="5" t="s">
        <v>1056</v>
      </c>
      <c r="G125" s="5">
        <v>2</v>
      </c>
      <c r="H125" s="15">
        <v>1</v>
      </c>
      <c r="I125" s="4"/>
      <c r="J125" s="4">
        <f t="shared" si="8"/>
        <v>1</v>
      </c>
      <c r="K125" s="4">
        <f t="shared" si="9"/>
        <v>1</v>
      </c>
      <c r="L125" s="4" t="s">
        <v>2678</v>
      </c>
      <c r="M125" s="4" t="s">
        <v>2680</v>
      </c>
      <c r="N125" s="13">
        <v>1.0770767548061875</v>
      </c>
      <c r="O125" s="5">
        <v>2010</v>
      </c>
      <c r="P125" s="5" t="s">
        <v>1055</v>
      </c>
      <c r="Q125" s="12">
        <v>93.5</v>
      </c>
      <c r="R125" s="5">
        <v>2010</v>
      </c>
      <c r="S125" s="5" t="s">
        <v>1055</v>
      </c>
      <c r="T125" s="12">
        <v>14.000000000000002</v>
      </c>
      <c r="U125" s="5">
        <v>2010</v>
      </c>
      <c r="V125" s="5" t="s">
        <v>1055</v>
      </c>
      <c r="W125" s="12"/>
      <c r="Y125" s="5" t="s">
        <v>1569</v>
      </c>
      <c r="Z125" s="12">
        <v>0</v>
      </c>
      <c r="AA125" s="5">
        <v>2010</v>
      </c>
      <c r="AB125" s="5" t="s">
        <v>1055</v>
      </c>
      <c r="AC125" s="12">
        <v>0.68</v>
      </c>
      <c r="AD125" s="5">
        <v>2010</v>
      </c>
      <c r="AE125" s="5" t="s">
        <v>1055</v>
      </c>
      <c r="AF125" s="12">
        <v>0</v>
      </c>
      <c r="AG125" s="5">
        <v>2010</v>
      </c>
      <c r="AH125" s="5" t="s">
        <v>1055</v>
      </c>
      <c r="AI125" s="14">
        <v>69.794603302456707</v>
      </c>
      <c r="AJ125" s="5">
        <v>2010</v>
      </c>
      <c r="AK125" s="5" t="s">
        <v>1055</v>
      </c>
      <c r="AL125" s="14"/>
      <c r="AN125" s="5" t="s">
        <v>1569</v>
      </c>
    </row>
    <row r="126" spans="1:40" ht="12.75" customHeight="1" x14ac:dyDescent="0.25">
      <c r="A126" s="4" t="s">
        <v>1059</v>
      </c>
      <c r="B126" s="5" t="s">
        <v>1058</v>
      </c>
      <c r="C126" s="5" t="s">
        <v>1057</v>
      </c>
      <c r="D126" s="5" t="s">
        <v>1038</v>
      </c>
      <c r="E126" s="5" t="s">
        <v>1061</v>
      </c>
      <c r="F126" s="5" t="s">
        <v>1060</v>
      </c>
      <c r="G126" s="5" t="s">
        <v>1791</v>
      </c>
      <c r="H126" s="15">
        <v>1</v>
      </c>
      <c r="I126" s="4"/>
      <c r="J126" s="4">
        <f t="shared" si="8"/>
        <v>1</v>
      </c>
      <c r="K126" s="4">
        <f t="shared" si="9"/>
        <v>1</v>
      </c>
      <c r="L126" s="4" t="s">
        <v>2678</v>
      </c>
      <c r="M126" s="4" t="s">
        <v>2680</v>
      </c>
      <c r="N126" s="13">
        <v>2.3715208324921093</v>
      </c>
      <c r="O126" s="5">
        <v>2010</v>
      </c>
      <c r="P126" s="5" t="s">
        <v>1059</v>
      </c>
      <c r="Q126" s="12">
        <v>98.1</v>
      </c>
      <c r="R126" s="5">
        <v>2010</v>
      </c>
      <c r="S126" s="5" t="s">
        <v>1059</v>
      </c>
      <c r="T126" s="12">
        <v>16</v>
      </c>
      <c r="U126" s="5">
        <v>2010</v>
      </c>
      <c r="V126" s="5" t="s">
        <v>1059</v>
      </c>
      <c r="W126" s="12"/>
      <c r="Y126" s="5" t="s">
        <v>1569</v>
      </c>
      <c r="Z126" s="12" t="s">
        <v>1569</v>
      </c>
      <c r="AB126" s="5" t="s">
        <v>1569</v>
      </c>
      <c r="AC126" s="12" t="s">
        <v>1569</v>
      </c>
      <c r="AE126" s="5" t="s">
        <v>1569</v>
      </c>
      <c r="AF126" s="12" t="s">
        <v>1569</v>
      </c>
      <c r="AH126" s="5" t="s">
        <v>1569</v>
      </c>
      <c r="AI126" s="14">
        <v>64.581541664780701</v>
      </c>
      <c r="AJ126" s="5">
        <v>2010</v>
      </c>
      <c r="AK126" s="5" t="s">
        <v>1059</v>
      </c>
      <c r="AL126" s="14"/>
      <c r="AN126" s="5" t="s">
        <v>1569</v>
      </c>
    </row>
    <row r="127" spans="1:40" ht="12.75" customHeight="1" x14ac:dyDescent="0.25">
      <c r="A127" s="4" t="s">
        <v>1062</v>
      </c>
      <c r="B127" s="5" t="s">
        <v>1058</v>
      </c>
      <c r="C127" s="5" t="s">
        <v>1057</v>
      </c>
      <c r="D127" s="5" t="s">
        <v>1038</v>
      </c>
      <c r="E127" s="5" t="s">
        <v>1064</v>
      </c>
      <c r="F127" s="5" t="s">
        <v>1063</v>
      </c>
      <c r="G127" s="5">
        <v>2</v>
      </c>
      <c r="H127" s="15">
        <v>1</v>
      </c>
      <c r="I127" s="4"/>
      <c r="J127" s="4">
        <f t="shared" si="8"/>
        <v>1</v>
      </c>
      <c r="K127" s="4">
        <f t="shared" si="9"/>
        <v>1</v>
      </c>
      <c r="L127" s="4" t="str">
        <f t="shared" si="7"/>
        <v/>
      </c>
      <c r="N127" s="13">
        <v>1.535111760733854</v>
      </c>
      <c r="O127" s="5">
        <v>2010</v>
      </c>
      <c r="P127" s="5" t="s">
        <v>1062</v>
      </c>
      <c r="Q127" s="12">
        <v>65.599999999999994</v>
      </c>
      <c r="R127" s="5">
        <v>2010</v>
      </c>
      <c r="S127" s="5" t="s">
        <v>1062</v>
      </c>
      <c r="T127" s="12">
        <v>11.535802469135801</v>
      </c>
      <c r="U127" s="5">
        <v>2010</v>
      </c>
      <c r="V127" s="5" t="s">
        <v>1062</v>
      </c>
      <c r="W127" s="12"/>
      <c r="Y127" s="5" t="s">
        <v>1569</v>
      </c>
      <c r="Z127" s="12">
        <v>14.560781684069354</v>
      </c>
      <c r="AA127" s="5">
        <v>2010</v>
      </c>
      <c r="AB127" s="5" t="s">
        <v>1062</v>
      </c>
      <c r="AC127" s="12">
        <v>0</v>
      </c>
      <c r="AD127" s="5">
        <v>2010</v>
      </c>
      <c r="AE127" s="5" t="s">
        <v>1062</v>
      </c>
      <c r="AF127" s="12">
        <v>0</v>
      </c>
      <c r="AG127" s="5">
        <v>2010</v>
      </c>
      <c r="AH127" s="5" t="s">
        <v>1062</v>
      </c>
      <c r="AI127" s="14">
        <v>100</v>
      </c>
      <c r="AJ127" s="5">
        <v>2010</v>
      </c>
      <c r="AK127" s="5" t="s">
        <v>1062</v>
      </c>
      <c r="AL127" s="14"/>
      <c r="AN127" s="5" t="s">
        <v>1569</v>
      </c>
    </row>
    <row r="128" spans="1:40" ht="12.75" customHeight="1" x14ac:dyDescent="0.25">
      <c r="A128" s="5" t="s">
        <v>31</v>
      </c>
      <c r="B128" s="5" t="s">
        <v>34</v>
      </c>
      <c r="C128" s="5" t="s">
        <v>33</v>
      </c>
      <c r="D128" s="5" t="s">
        <v>35</v>
      </c>
      <c r="E128" s="5" t="s">
        <v>36</v>
      </c>
      <c r="F128" s="5" t="s">
        <v>32</v>
      </c>
      <c r="G128" s="5">
        <v>2</v>
      </c>
      <c r="H128" s="15">
        <v>1</v>
      </c>
      <c r="I128" s="4"/>
      <c r="J128" s="4">
        <f t="shared" si="8"/>
        <v>1</v>
      </c>
      <c r="K128" s="4">
        <f t="shared" si="9"/>
        <v>1</v>
      </c>
      <c r="L128" s="4" t="str">
        <f t="shared" si="7"/>
        <v/>
      </c>
      <c r="N128" s="13" t="s">
        <v>1569</v>
      </c>
      <c r="P128" s="5" t="s">
        <v>1569</v>
      </c>
      <c r="Q128" s="12" t="s">
        <v>1569</v>
      </c>
      <c r="S128" s="5" t="s">
        <v>1569</v>
      </c>
      <c r="T128" s="12">
        <v>8.1754735792622117</v>
      </c>
      <c r="V128" s="5" t="s">
        <v>31</v>
      </c>
      <c r="W128" s="12"/>
      <c r="Y128" s="5" t="s">
        <v>1569</v>
      </c>
      <c r="Z128" s="12" t="s">
        <v>1569</v>
      </c>
      <c r="AB128" s="5" t="s">
        <v>1569</v>
      </c>
      <c r="AC128" s="12">
        <v>18</v>
      </c>
      <c r="AE128" s="5" t="s">
        <v>31</v>
      </c>
      <c r="AF128" s="12" t="s">
        <v>1569</v>
      </c>
      <c r="AH128" s="5" t="s">
        <v>1569</v>
      </c>
      <c r="AI128" s="14" t="s">
        <v>1569</v>
      </c>
      <c r="AK128" s="5" t="s">
        <v>1569</v>
      </c>
      <c r="AL128" s="14"/>
      <c r="AN128" s="5" t="s">
        <v>1569</v>
      </c>
    </row>
    <row r="129" spans="1:40" ht="12.75" customHeight="1" x14ac:dyDescent="0.25">
      <c r="A129" s="5" t="s">
        <v>37</v>
      </c>
      <c r="B129" s="5" t="s">
        <v>34</v>
      </c>
      <c r="C129" s="5" t="s">
        <v>33</v>
      </c>
      <c r="D129" s="5" t="s">
        <v>35</v>
      </c>
      <c r="E129" s="5" t="s">
        <v>38</v>
      </c>
      <c r="F129" s="5" t="s">
        <v>3138</v>
      </c>
      <c r="G129" s="5">
        <v>2</v>
      </c>
      <c r="H129" s="15">
        <v>2</v>
      </c>
      <c r="I129" s="4" t="s">
        <v>3139</v>
      </c>
      <c r="J129" s="4">
        <f t="shared" ref="J129:J192" si="10">COUNTIF(E:E,E129)</f>
        <v>1</v>
      </c>
      <c r="K129" s="4">
        <v>1</v>
      </c>
      <c r="L129" s="4" t="str">
        <f t="shared" si="7"/>
        <v/>
      </c>
      <c r="N129" s="13" t="s">
        <v>1569</v>
      </c>
      <c r="P129" s="5" t="s">
        <v>1569</v>
      </c>
      <c r="Q129" s="12" t="s">
        <v>1569</v>
      </c>
      <c r="S129" s="5" t="s">
        <v>1569</v>
      </c>
      <c r="T129" s="12">
        <v>15.328467153284672</v>
      </c>
      <c r="V129" s="5" t="s">
        <v>37</v>
      </c>
      <c r="W129" s="12"/>
      <c r="Y129" s="5" t="s">
        <v>1569</v>
      </c>
      <c r="Z129" s="12">
        <v>0</v>
      </c>
      <c r="AB129" s="5" t="s">
        <v>37</v>
      </c>
      <c r="AC129" s="12">
        <v>25.81</v>
      </c>
      <c r="AE129" s="5" t="s">
        <v>37</v>
      </c>
      <c r="AF129" s="12">
        <v>0</v>
      </c>
      <c r="AH129" s="5" t="s">
        <v>37</v>
      </c>
      <c r="AI129" s="14">
        <v>100</v>
      </c>
      <c r="AK129" s="5" t="s">
        <v>37</v>
      </c>
      <c r="AL129" s="14"/>
      <c r="AN129" s="5" t="s">
        <v>1569</v>
      </c>
    </row>
    <row r="130" spans="1:40" ht="12.75" customHeight="1" x14ac:dyDescent="0.25">
      <c r="A130" s="5" t="s">
        <v>39</v>
      </c>
      <c r="B130" s="5" t="s">
        <v>34</v>
      </c>
      <c r="C130" s="5" t="s">
        <v>33</v>
      </c>
      <c r="D130" s="5" t="s">
        <v>35</v>
      </c>
      <c r="E130" s="5" t="s">
        <v>41</v>
      </c>
      <c r="F130" s="5" t="s">
        <v>40</v>
      </c>
      <c r="G130" s="5">
        <v>2</v>
      </c>
      <c r="H130" s="15">
        <v>1</v>
      </c>
      <c r="I130" s="4" t="s">
        <v>1848</v>
      </c>
      <c r="J130" s="4">
        <f t="shared" si="10"/>
        <v>1</v>
      </c>
      <c r="K130" s="4">
        <f t="shared" ref="K130:K136" si="11">COUNTIF(F:F,F130)</f>
        <v>1</v>
      </c>
      <c r="L130" s="4" t="str">
        <f t="shared" si="7"/>
        <v/>
      </c>
      <c r="N130" s="13">
        <v>2.711633504292787</v>
      </c>
      <c r="O130" s="5">
        <v>2010</v>
      </c>
      <c r="P130" s="5" t="s">
        <v>39</v>
      </c>
      <c r="Q130" s="12" t="s">
        <v>1569</v>
      </c>
      <c r="S130" s="5" t="s">
        <v>1569</v>
      </c>
      <c r="T130" s="12">
        <v>4</v>
      </c>
      <c r="U130" s="5">
        <v>2010</v>
      </c>
      <c r="V130" s="5" t="s">
        <v>39</v>
      </c>
      <c r="W130" s="12"/>
      <c r="Y130" s="5" t="s">
        <v>1569</v>
      </c>
      <c r="Z130" s="12">
        <v>0</v>
      </c>
      <c r="AA130" s="5">
        <v>2010</v>
      </c>
      <c r="AB130" s="5" t="s">
        <v>39</v>
      </c>
      <c r="AC130" s="12">
        <v>70</v>
      </c>
      <c r="AD130" s="5">
        <v>2010</v>
      </c>
      <c r="AE130" s="5" t="s">
        <v>39</v>
      </c>
      <c r="AF130" s="12">
        <v>0</v>
      </c>
      <c r="AG130" s="5">
        <v>2010</v>
      </c>
      <c r="AH130" s="5" t="s">
        <v>39</v>
      </c>
      <c r="AI130" s="14">
        <v>93.333333333333329</v>
      </c>
      <c r="AJ130" s="5">
        <v>2010</v>
      </c>
      <c r="AK130" s="5" t="s">
        <v>39</v>
      </c>
      <c r="AL130" s="14"/>
      <c r="AN130" s="5" t="s">
        <v>1569</v>
      </c>
    </row>
    <row r="131" spans="1:40" ht="12.75" customHeight="1" x14ac:dyDescent="0.25">
      <c r="A131" s="5" t="s">
        <v>42</v>
      </c>
      <c r="B131" s="5" t="s">
        <v>45</v>
      </c>
      <c r="C131" s="5" t="s">
        <v>44</v>
      </c>
      <c r="D131" s="5" t="s">
        <v>35</v>
      </c>
      <c r="E131" s="5" t="s">
        <v>46</v>
      </c>
      <c r="F131" s="5" t="s">
        <v>43</v>
      </c>
      <c r="G131" s="5">
        <v>1</v>
      </c>
      <c r="H131" s="15">
        <v>1</v>
      </c>
      <c r="I131" s="4"/>
      <c r="J131" s="4">
        <f t="shared" si="10"/>
        <v>1</v>
      </c>
      <c r="K131" s="4">
        <f t="shared" si="11"/>
        <v>1</v>
      </c>
      <c r="L131" s="4" t="str">
        <f t="shared" si="7"/>
        <v/>
      </c>
      <c r="N131" s="13">
        <v>1.631454937189601</v>
      </c>
      <c r="O131" s="5">
        <v>2013</v>
      </c>
      <c r="P131" s="5" t="s">
        <v>42</v>
      </c>
      <c r="Q131" s="12">
        <v>100</v>
      </c>
      <c r="R131" s="5">
        <v>2013</v>
      </c>
      <c r="S131" s="5" t="s">
        <v>42</v>
      </c>
      <c r="T131" s="12">
        <v>2.8999999999999995</v>
      </c>
      <c r="U131" s="5">
        <v>2013</v>
      </c>
      <c r="V131" s="5" t="s">
        <v>42</v>
      </c>
      <c r="W131" s="12"/>
      <c r="Y131" s="5" t="s">
        <v>1569</v>
      </c>
      <c r="Z131" s="12" t="s">
        <v>1569</v>
      </c>
      <c r="AB131" s="5" t="s">
        <v>1569</v>
      </c>
      <c r="AC131" s="12" t="s">
        <v>1569</v>
      </c>
      <c r="AE131" s="5" t="s">
        <v>1569</v>
      </c>
      <c r="AF131" s="12" t="s">
        <v>1569</v>
      </c>
      <c r="AH131" s="5" t="s">
        <v>1569</v>
      </c>
      <c r="AI131" s="14" t="s">
        <v>1569</v>
      </c>
      <c r="AK131" s="5" t="s">
        <v>1569</v>
      </c>
      <c r="AL131" s="14"/>
      <c r="AN131" s="5" t="s">
        <v>1569</v>
      </c>
    </row>
    <row r="132" spans="1:40" ht="12.75" customHeight="1" x14ac:dyDescent="0.25">
      <c r="A132" s="5" t="s">
        <v>1071</v>
      </c>
      <c r="B132" s="5" t="s">
        <v>1074</v>
      </c>
      <c r="C132" s="5" t="s">
        <v>1073</v>
      </c>
      <c r="D132" s="5" t="s">
        <v>1038</v>
      </c>
      <c r="E132" s="5" t="s">
        <v>1075</v>
      </c>
      <c r="F132" s="5" t="s">
        <v>1072</v>
      </c>
      <c r="G132" s="5">
        <v>2</v>
      </c>
      <c r="H132" s="15">
        <v>1</v>
      </c>
      <c r="I132" s="4"/>
      <c r="J132" s="4">
        <f t="shared" si="10"/>
        <v>3</v>
      </c>
      <c r="K132" s="4">
        <f t="shared" si="11"/>
        <v>3</v>
      </c>
      <c r="L132" s="4" t="str">
        <f t="shared" si="7"/>
        <v>Y</v>
      </c>
      <c r="M132" s="4" t="s">
        <v>2679</v>
      </c>
      <c r="N132" s="13">
        <v>2.2687816643777916</v>
      </c>
      <c r="O132" s="5">
        <v>2013</v>
      </c>
      <c r="P132" s="5" t="s">
        <v>1071</v>
      </c>
      <c r="Q132" s="12">
        <v>50.77</v>
      </c>
      <c r="R132" s="5">
        <v>2013</v>
      </c>
      <c r="S132" s="5" t="s">
        <v>1071</v>
      </c>
      <c r="T132" s="12">
        <v>10.389610389610388</v>
      </c>
      <c r="U132" s="5">
        <v>2013</v>
      </c>
      <c r="V132" s="5" t="s">
        <v>1071</v>
      </c>
      <c r="W132" s="12"/>
      <c r="Y132" s="5" t="s">
        <v>1569</v>
      </c>
      <c r="Z132" s="12">
        <v>0</v>
      </c>
      <c r="AA132" s="5">
        <v>2013</v>
      </c>
      <c r="AB132" s="5" t="s">
        <v>1071</v>
      </c>
      <c r="AC132" s="12">
        <v>0</v>
      </c>
      <c r="AD132" s="5">
        <v>2013</v>
      </c>
      <c r="AE132" s="5" t="s">
        <v>1071</v>
      </c>
      <c r="AF132" s="12">
        <v>39.970282317979198</v>
      </c>
      <c r="AG132" s="5">
        <v>2013</v>
      </c>
      <c r="AH132" s="5" t="s">
        <v>1071</v>
      </c>
      <c r="AI132" s="14">
        <v>100</v>
      </c>
      <c r="AJ132" s="5">
        <v>2013</v>
      </c>
      <c r="AK132" s="5" t="s">
        <v>1071</v>
      </c>
      <c r="AL132" s="14"/>
      <c r="AN132" s="5" t="s">
        <v>1569</v>
      </c>
    </row>
    <row r="133" spans="1:40" ht="12.75" customHeight="1" x14ac:dyDescent="0.25">
      <c r="A133" s="5" t="s">
        <v>622</v>
      </c>
      <c r="B133" s="5" t="s">
        <v>25</v>
      </c>
      <c r="C133" s="5" t="s">
        <v>624</v>
      </c>
      <c r="D133" s="5" t="s">
        <v>620</v>
      </c>
      <c r="E133" s="5" t="s">
        <v>625</v>
      </c>
      <c r="F133" s="5" t="s">
        <v>623</v>
      </c>
      <c r="G133" s="5">
        <v>3</v>
      </c>
      <c r="H133" s="15">
        <v>2</v>
      </c>
      <c r="I133" s="4" t="s">
        <v>1850</v>
      </c>
      <c r="J133" s="4">
        <f t="shared" si="10"/>
        <v>1</v>
      </c>
      <c r="K133" s="4">
        <f t="shared" si="11"/>
        <v>1</v>
      </c>
      <c r="L133" s="4" t="str">
        <f t="shared" si="7"/>
        <v/>
      </c>
      <c r="N133" s="13">
        <v>0.36670179135932557</v>
      </c>
      <c r="O133" s="5">
        <v>2012</v>
      </c>
      <c r="P133" s="5" t="s">
        <v>622</v>
      </c>
      <c r="Q133" s="12">
        <v>60</v>
      </c>
      <c r="R133" s="5">
        <v>2012</v>
      </c>
      <c r="S133" s="5" t="s">
        <v>622</v>
      </c>
      <c r="T133" s="12">
        <v>2.8897110288971106</v>
      </c>
      <c r="U133" s="5">
        <v>2012</v>
      </c>
      <c r="V133" s="5" t="s">
        <v>622</v>
      </c>
      <c r="W133" s="12"/>
      <c r="Y133" s="5" t="s">
        <v>1569</v>
      </c>
      <c r="Z133" s="12">
        <v>0</v>
      </c>
      <c r="AA133" s="5">
        <v>2012</v>
      </c>
      <c r="AB133" s="5" t="s">
        <v>622</v>
      </c>
      <c r="AC133" s="12">
        <v>0</v>
      </c>
      <c r="AD133" s="5">
        <v>2012</v>
      </c>
      <c r="AE133" s="5" t="s">
        <v>622</v>
      </c>
      <c r="AF133" s="12">
        <v>0</v>
      </c>
      <c r="AG133" s="5">
        <v>2012</v>
      </c>
      <c r="AH133" s="5" t="s">
        <v>622</v>
      </c>
      <c r="AI133" s="14">
        <v>0</v>
      </c>
      <c r="AJ133" s="5">
        <v>2012</v>
      </c>
      <c r="AK133" s="5" t="s">
        <v>622</v>
      </c>
      <c r="AL133" s="14"/>
      <c r="AN133" s="5" t="s">
        <v>1569</v>
      </c>
    </row>
    <row r="134" spans="1:40" ht="12.75" customHeight="1" x14ac:dyDescent="0.25">
      <c r="A134" s="5" t="s">
        <v>626</v>
      </c>
      <c r="B134" s="5" t="s">
        <v>25</v>
      </c>
      <c r="C134" s="5" t="s">
        <v>624</v>
      </c>
      <c r="D134" s="5" t="s">
        <v>620</v>
      </c>
      <c r="E134" s="5" t="s">
        <v>628</v>
      </c>
      <c r="F134" s="5" t="s">
        <v>627</v>
      </c>
      <c r="G134" s="5">
        <v>3</v>
      </c>
      <c r="H134" s="15">
        <v>2</v>
      </c>
      <c r="I134" s="4" t="s">
        <v>1851</v>
      </c>
      <c r="J134" s="4">
        <f t="shared" si="10"/>
        <v>1</v>
      </c>
      <c r="K134" s="4">
        <f t="shared" si="11"/>
        <v>1</v>
      </c>
      <c r="L134" s="4" t="str">
        <f t="shared" si="7"/>
        <v/>
      </c>
      <c r="N134" s="13">
        <v>0.34027370180840294</v>
      </c>
      <c r="O134" s="5">
        <v>2012</v>
      </c>
      <c r="P134" s="5" t="s">
        <v>626</v>
      </c>
      <c r="Q134" s="12">
        <v>72</v>
      </c>
      <c r="R134" s="5">
        <v>2012</v>
      </c>
      <c r="S134" s="5" t="s">
        <v>626</v>
      </c>
      <c r="T134" s="12">
        <v>4.0508101620324064</v>
      </c>
      <c r="U134" s="5">
        <v>2012</v>
      </c>
      <c r="V134" s="5" t="s">
        <v>626</v>
      </c>
      <c r="W134" s="12"/>
      <c r="Y134" s="5" t="s">
        <v>1569</v>
      </c>
      <c r="Z134" s="12">
        <v>0</v>
      </c>
      <c r="AA134" s="5">
        <v>2012</v>
      </c>
      <c r="AB134" s="5" t="s">
        <v>626</v>
      </c>
      <c r="AC134" s="12">
        <v>0</v>
      </c>
      <c r="AD134" s="5">
        <v>2012</v>
      </c>
      <c r="AE134" s="5" t="s">
        <v>626</v>
      </c>
      <c r="AF134" s="12">
        <v>0</v>
      </c>
      <c r="AG134" s="5">
        <v>2012</v>
      </c>
      <c r="AH134" s="5" t="s">
        <v>626</v>
      </c>
      <c r="AI134" s="14">
        <v>0</v>
      </c>
      <c r="AJ134" s="5">
        <v>2012</v>
      </c>
      <c r="AK134" s="5" t="s">
        <v>626</v>
      </c>
      <c r="AL134" s="14"/>
      <c r="AN134" s="5" t="s">
        <v>1569</v>
      </c>
    </row>
    <row r="135" spans="1:40" ht="12.75" customHeight="1" x14ac:dyDescent="0.25">
      <c r="A135" s="5" t="s">
        <v>629</v>
      </c>
      <c r="B135" s="5" t="s">
        <v>25</v>
      </c>
      <c r="C135" s="5" t="s">
        <v>624</v>
      </c>
      <c r="D135" s="5" t="s">
        <v>620</v>
      </c>
      <c r="E135" s="5" t="s">
        <v>631</v>
      </c>
      <c r="F135" s="5" t="s">
        <v>630</v>
      </c>
      <c r="G135" s="5">
        <v>3</v>
      </c>
      <c r="H135" s="15">
        <v>2</v>
      </c>
      <c r="I135" s="4" t="s">
        <v>1850</v>
      </c>
      <c r="J135" s="4">
        <f t="shared" si="10"/>
        <v>1</v>
      </c>
      <c r="K135" s="4">
        <f t="shared" si="11"/>
        <v>1</v>
      </c>
      <c r="L135" s="4" t="str">
        <f t="shared" ref="L135:L198" si="12">IF(OR(J135&gt;1,K135&gt;1),"Y","")</f>
        <v/>
      </c>
      <c r="N135" s="13">
        <v>0.75623756333693248</v>
      </c>
      <c r="O135" s="5">
        <v>2012</v>
      </c>
      <c r="P135" s="5" t="s">
        <v>629</v>
      </c>
      <c r="Q135" s="12">
        <v>32</v>
      </c>
      <c r="R135" s="5">
        <v>2012</v>
      </c>
      <c r="S135" s="5" t="s">
        <v>629</v>
      </c>
      <c r="T135" s="12">
        <v>4.5490901819636074</v>
      </c>
      <c r="U135" s="5">
        <v>2012</v>
      </c>
      <c r="V135" s="5" t="s">
        <v>629</v>
      </c>
      <c r="W135" s="12"/>
      <c r="Y135" s="5" t="s">
        <v>1569</v>
      </c>
      <c r="Z135" s="12">
        <v>0</v>
      </c>
      <c r="AA135" s="5">
        <v>2012</v>
      </c>
      <c r="AB135" s="5" t="s">
        <v>629</v>
      </c>
      <c r="AC135" s="12">
        <v>0</v>
      </c>
      <c r="AD135" s="5">
        <v>2012</v>
      </c>
      <c r="AE135" s="5" t="s">
        <v>629</v>
      </c>
      <c r="AF135" s="12">
        <v>0</v>
      </c>
      <c r="AG135" s="5">
        <v>2012</v>
      </c>
      <c r="AH135" s="5" t="s">
        <v>629</v>
      </c>
      <c r="AI135" s="14">
        <v>0</v>
      </c>
      <c r="AJ135" s="5">
        <v>2012</v>
      </c>
      <c r="AK135" s="5" t="s">
        <v>629</v>
      </c>
      <c r="AL135" s="14"/>
      <c r="AN135" s="5" t="s">
        <v>1569</v>
      </c>
    </row>
    <row r="136" spans="1:40" ht="12.75" customHeight="1" x14ac:dyDescent="0.25">
      <c r="A136" s="5" t="s">
        <v>632</v>
      </c>
      <c r="B136" s="5" t="s">
        <v>25</v>
      </c>
      <c r="C136" s="5" t="s">
        <v>624</v>
      </c>
      <c r="D136" s="5" t="s">
        <v>620</v>
      </c>
      <c r="E136" s="5" t="s">
        <v>633</v>
      </c>
      <c r="F136" s="5" t="s">
        <v>3140</v>
      </c>
      <c r="G136" s="5">
        <v>3</v>
      </c>
      <c r="H136" s="15">
        <v>2</v>
      </c>
      <c r="I136" s="4" t="s">
        <v>3142</v>
      </c>
      <c r="J136" s="4">
        <f t="shared" si="10"/>
        <v>1</v>
      </c>
      <c r="K136" s="4">
        <f t="shared" si="11"/>
        <v>1</v>
      </c>
      <c r="L136" s="4" t="str">
        <f t="shared" si="12"/>
        <v/>
      </c>
      <c r="N136" s="13">
        <v>0.80951901805457327</v>
      </c>
      <c r="O136" s="5">
        <v>2012</v>
      </c>
      <c r="P136" s="5" t="s">
        <v>632</v>
      </c>
      <c r="Q136" s="12">
        <v>42</v>
      </c>
      <c r="R136" s="5">
        <v>2012</v>
      </c>
      <c r="S136" s="5" t="s">
        <v>632</v>
      </c>
      <c r="T136" s="12">
        <v>7.2107210721072112</v>
      </c>
      <c r="U136" s="5">
        <v>2012</v>
      </c>
      <c r="V136" s="5" t="s">
        <v>632</v>
      </c>
      <c r="W136" s="12"/>
      <c r="Y136" s="5" t="s">
        <v>1569</v>
      </c>
      <c r="Z136" s="12">
        <v>1.4193984454207502</v>
      </c>
      <c r="AA136" s="5">
        <v>2012</v>
      </c>
      <c r="AB136" s="5" t="s">
        <v>632</v>
      </c>
      <c r="AC136" s="12">
        <v>0</v>
      </c>
      <c r="AD136" s="5">
        <v>2012</v>
      </c>
      <c r="AE136" s="5" t="s">
        <v>632</v>
      </c>
      <c r="AF136" s="12">
        <v>0</v>
      </c>
      <c r="AG136" s="5">
        <v>2012</v>
      </c>
      <c r="AH136" s="5" t="s">
        <v>632</v>
      </c>
      <c r="AI136" s="14">
        <v>0</v>
      </c>
      <c r="AJ136" s="5">
        <v>2012</v>
      </c>
      <c r="AK136" s="5" t="s">
        <v>632</v>
      </c>
      <c r="AL136" s="14"/>
      <c r="AN136" s="5" t="s">
        <v>1569</v>
      </c>
    </row>
    <row r="137" spans="1:40" ht="12.75" customHeight="1" x14ac:dyDescent="0.25">
      <c r="A137" s="5" t="s">
        <v>634</v>
      </c>
      <c r="B137" s="5" t="s">
        <v>25</v>
      </c>
      <c r="C137" s="5" t="s">
        <v>624</v>
      </c>
      <c r="D137" s="5" t="s">
        <v>620</v>
      </c>
      <c r="E137" s="5" t="s">
        <v>636</v>
      </c>
      <c r="F137" s="5" t="s">
        <v>3141</v>
      </c>
      <c r="G137" s="5">
        <v>3</v>
      </c>
      <c r="H137" s="15">
        <v>2</v>
      </c>
      <c r="I137" s="4" t="s">
        <v>3142</v>
      </c>
      <c r="J137" s="4">
        <f t="shared" si="10"/>
        <v>3</v>
      </c>
      <c r="K137" s="4">
        <v>1</v>
      </c>
      <c r="L137" s="4" t="str">
        <f t="shared" si="12"/>
        <v>Y</v>
      </c>
      <c r="M137" s="4" t="s">
        <v>2679</v>
      </c>
      <c r="N137" s="13"/>
      <c r="P137" s="5" t="s">
        <v>1569</v>
      </c>
      <c r="Q137" s="12">
        <v>44</v>
      </c>
      <c r="R137" s="5">
        <v>2005</v>
      </c>
      <c r="S137" s="5" t="s">
        <v>634</v>
      </c>
      <c r="T137" s="12">
        <v>4.1000000000000005</v>
      </c>
      <c r="U137" s="5">
        <v>2005</v>
      </c>
      <c r="V137" s="5" t="s">
        <v>634</v>
      </c>
      <c r="W137" s="12"/>
      <c r="Y137" s="5" t="s">
        <v>1569</v>
      </c>
      <c r="Z137" s="12">
        <v>0</v>
      </c>
      <c r="AA137" s="5">
        <v>2005</v>
      </c>
      <c r="AB137" s="5" t="s">
        <v>634</v>
      </c>
      <c r="AC137" s="12">
        <v>0</v>
      </c>
      <c r="AD137" s="5">
        <v>2005</v>
      </c>
      <c r="AE137" s="5" t="s">
        <v>634</v>
      </c>
      <c r="AF137" s="12">
        <v>0</v>
      </c>
      <c r="AG137" s="5">
        <v>2005</v>
      </c>
      <c r="AH137" s="5" t="s">
        <v>634</v>
      </c>
      <c r="AI137" s="14">
        <v>0</v>
      </c>
      <c r="AJ137" s="5">
        <v>2005</v>
      </c>
      <c r="AK137" s="5" t="s">
        <v>634</v>
      </c>
      <c r="AL137" s="14"/>
      <c r="AN137" s="5" t="s">
        <v>1569</v>
      </c>
    </row>
    <row r="138" spans="1:40" ht="12.75" customHeight="1" x14ac:dyDescent="0.25">
      <c r="A138" s="5" t="s">
        <v>1076</v>
      </c>
      <c r="B138" s="5" t="s">
        <v>1079</v>
      </c>
      <c r="C138" s="5" t="s">
        <v>1078</v>
      </c>
      <c r="D138" s="5" t="s">
        <v>1038</v>
      </c>
      <c r="E138" s="5" t="s">
        <v>1080</v>
      </c>
      <c r="F138" s="5" t="s">
        <v>1077</v>
      </c>
      <c r="G138" s="5">
        <v>2</v>
      </c>
      <c r="H138" s="15">
        <v>1</v>
      </c>
      <c r="I138" s="4" t="s">
        <v>1852</v>
      </c>
      <c r="J138" s="4">
        <f t="shared" si="10"/>
        <v>1</v>
      </c>
      <c r="K138" s="4">
        <f t="shared" ref="K138:K201" si="13">COUNTIF(F:F,F138)</f>
        <v>1</v>
      </c>
      <c r="L138" s="4" t="str">
        <f t="shared" si="12"/>
        <v/>
      </c>
      <c r="N138" s="13">
        <v>1.2005632472997503</v>
      </c>
      <c r="O138" s="5">
        <v>2016</v>
      </c>
      <c r="P138" s="5" t="s">
        <v>1076</v>
      </c>
      <c r="Q138" s="12">
        <v>99</v>
      </c>
      <c r="R138" s="5">
        <v>2016</v>
      </c>
      <c r="S138" s="5" t="s">
        <v>1076</v>
      </c>
      <c r="T138" s="12">
        <v>8.6000000000000014</v>
      </c>
      <c r="U138" s="5">
        <v>2016</v>
      </c>
      <c r="V138" s="5" t="s">
        <v>1076</v>
      </c>
      <c r="W138" s="12"/>
      <c r="Y138" s="5" t="s">
        <v>1569</v>
      </c>
      <c r="Z138" s="12">
        <v>0</v>
      </c>
      <c r="AA138" s="5">
        <v>2016</v>
      </c>
      <c r="AB138" s="5" t="s">
        <v>1076</v>
      </c>
      <c r="AC138" s="12">
        <v>0.6</v>
      </c>
      <c r="AD138" s="5">
        <v>2016</v>
      </c>
      <c r="AE138" s="5" t="s">
        <v>1076</v>
      </c>
      <c r="AF138" s="12">
        <v>0</v>
      </c>
      <c r="AG138" s="5">
        <v>2016</v>
      </c>
      <c r="AH138" s="5" t="s">
        <v>1076</v>
      </c>
      <c r="AI138" s="14">
        <v>100</v>
      </c>
      <c r="AJ138" s="5">
        <v>2016</v>
      </c>
      <c r="AK138" s="5" t="s">
        <v>1076</v>
      </c>
      <c r="AL138" s="14"/>
      <c r="AN138" s="5" t="s">
        <v>1569</v>
      </c>
    </row>
    <row r="139" spans="1:40" ht="12.75" customHeight="1" x14ac:dyDescent="0.25">
      <c r="A139" s="5" t="s">
        <v>1081</v>
      </c>
      <c r="B139" s="5" t="s">
        <v>1079</v>
      </c>
      <c r="C139" s="5" t="s">
        <v>1078</v>
      </c>
      <c r="D139" s="5" t="s">
        <v>1038</v>
      </c>
      <c r="E139" s="5" t="s">
        <v>1083</v>
      </c>
      <c r="F139" s="5" t="s">
        <v>1082</v>
      </c>
      <c r="G139" s="5">
        <v>2</v>
      </c>
      <c r="H139" s="15">
        <v>1</v>
      </c>
      <c r="I139" s="4"/>
      <c r="J139" s="4">
        <f t="shared" si="10"/>
        <v>2</v>
      </c>
      <c r="K139" s="4">
        <f t="shared" si="13"/>
        <v>2</v>
      </c>
      <c r="L139" s="4" t="str">
        <f t="shared" si="12"/>
        <v>Y</v>
      </c>
      <c r="M139" s="4" t="s">
        <v>2680</v>
      </c>
      <c r="N139" s="13">
        <v>1.6244085983046603</v>
      </c>
      <c r="O139" s="5">
        <v>2016</v>
      </c>
      <c r="P139" s="5" t="s">
        <v>1081</v>
      </c>
      <c r="Q139" s="12">
        <v>100</v>
      </c>
      <c r="R139" s="5">
        <v>2016</v>
      </c>
      <c r="S139" s="5" t="s">
        <v>1081</v>
      </c>
      <c r="T139" s="12">
        <v>10.095770151636071</v>
      </c>
      <c r="U139" s="5">
        <v>2016</v>
      </c>
      <c r="V139" s="5" t="s">
        <v>1081</v>
      </c>
      <c r="W139" s="12"/>
      <c r="Y139" s="5" t="s">
        <v>1569</v>
      </c>
      <c r="Z139" s="12">
        <v>0</v>
      </c>
      <c r="AA139" s="5">
        <v>2016</v>
      </c>
      <c r="AB139" s="5" t="s">
        <v>1081</v>
      </c>
      <c r="AC139" s="12">
        <v>0</v>
      </c>
      <c r="AD139" s="5">
        <v>2016</v>
      </c>
      <c r="AE139" s="5" t="s">
        <v>1081</v>
      </c>
      <c r="AF139" s="12">
        <v>0</v>
      </c>
      <c r="AG139" s="5">
        <v>2016</v>
      </c>
      <c r="AH139" s="5" t="s">
        <v>1081</v>
      </c>
      <c r="AI139" s="14">
        <v>97</v>
      </c>
      <c r="AJ139" s="5">
        <v>2016</v>
      </c>
      <c r="AK139" s="5" t="s">
        <v>1081</v>
      </c>
      <c r="AL139" s="14"/>
      <c r="AN139" s="5" t="s">
        <v>1569</v>
      </c>
    </row>
    <row r="140" spans="1:40" ht="12.75" customHeight="1" x14ac:dyDescent="0.25">
      <c r="A140" s="5" t="s">
        <v>51</v>
      </c>
      <c r="B140" s="5" t="s">
        <v>54</v>
      </c>
      <c r="C140" s="5" t="s">
        <v>53</v>
      </c>
      <c r="D140" s="5" t="s">
        <v>35</v>
      </c>
      <c r="E140" s="5" t="s">
        <v>55</v>
      </c>
      <c r="F140" s="5" t="s">
        <v>52</v>
      </c>
      <c r="G140" s="5">
        <v>3</v>
      </c>
      <c r="H140" s="15">
        <v>2</v>
      </c>
      <c r="I140" s="4" t="s">
        <v>1853</v>
      </c>
      <c r="J140" s="4">
        <f t="shared" si="10"/>
        <v>1</v>
      </c>
      <c r="K140" s="4">
        <f t="shared" si="13"/>
        <v>1</v>
      </c>
      <c r="L140" s="4" t="str">
        <f t="shared" si="12"/>
        <v/>
      </c>
      <c r="N140" s="13">
        <v>1.4101584318232894</v>
      </c>
      <c r="O140" s="5">
        <v>2014</v>
      </c>
      <c r="P140" s="5" t="s">
        <v>51</v>
      </c>
      <c r="Q140" s="12">
        <v>100</v>
      </c>
      <c r="R140" s="5">
        <v>2014</v>
      </c>
      <c r="S140" s="5" t="s">
        <v>51</v>
      </c>
      <c r="T140" s="12" t="s">
        <v>1569</v>
      </c>
      <c r="V140" s="5" t="s">
        <v>1569</v>
      </c>
      <c r="W140" s="12"/>
      <c r="Y140" s="5" t="s">
        <v>1569</v>
      </c>
      <c r="Z140" s="12">
        <v>17</v>
      </c>
      <c r="AA140" s="5">
        <v>2014</v>
      </c>
      <c r="AB140" s="5" t="s">
        <v>51</v>
      </c>
      <c r="AC140" s="12">
        <v>53</v>
      </c>
      <c r="AD140" s="5">
        <v>2014</v>
      </c>
      <c r="AE140" s="5" t="s">
        <v>51</v>
      </c>
      <c r="AF140" s="12">
        <v>26</v>
      </c>
      <c r="AG140" s="5">
        <v>2014</v>
      </c>
      <c r="AH140" s="5" t="s">
        <v>51</v>
      </c>
      <c r="AI140" s="14">
        <v>100</v>
      </c>
      <c r="AJ140" s="5">
        <v>2014</v>
      </c>
      <c r="AK140" s="5" t="s">
        <v>51</v>
      </c>
      <c r="AL140" s="14"/>
      <c r="AN140" s="5" t="s">
        <v>1569</v>
      </c>
    </row>
    <row r="141" spans="1:40" ht="12.75" customHeight="1" x14ac:dyDescent="0.25">
      <c r="A141" s="5" t="s">
        <v>56</v>
      </c>
      <c r="B141" s="5" t="s">
        <v>54</v>
      </c>
      <c r="C141" s="5" t="s">
        <v>53</v>
      </c>
      <c r="D141" s="5" t="s">
        <v>35</v>
      </c>
      <c r="E141" s="5" t="s">
        <v>58</v>
      </c>
      <c r="F141" s="5" t="s">
        <v>57</v>
      </c>
      <c r="G141" s="5">
        <v>3</v>
      </c>
      <c r="H141" s="15">
        <v>1</v>
      </c>
      <c r="I141" s="4"/>
      <c r="J141" s="4">
        <f t="shared" si="10"/>
        <v>1</v>
      </c>
      <c r="K141" s="4">
        <f t="shared" si="13"/>
        <v>1</v>
      </c>
      <c r="L141" s="4" t="str">
        <f t="shared" si="12"/>
        <v/>
      </c>
      <c r="N141" s="13">
        <v>1.1141728890070284</v>
      </c>
      <c r="O141" s="5">
        <v>2013</v>
      </c>
      <c r="P141" s="5" t="s">
        <v>56</v>
      </c>
      <c r="Q141" s="12">
        <v>100</v>
      </c>
      <c r="R141" s="5">
        <v>2013</v>
      </c>
      <c r="S141" s="5" t="s">
        <v>56</v>
      </c>
      <c r="T141" s="12">
        <v>11</v>
      </c>
      <c r="U141" s="5">
        <v>2013</v>
      </c>
      <c r="V141" s="5" t="s">
        <v>56</v>
      </c>
      <c r="W141" s="12"/>
      <c r="Y141" s="5" t="s">
        <v>1569</v>
      </c>
      <c r="Z141" s="12" t="s">
        <v>1569</v>
      </c>
      <c r="AB141" s="5" t="s">
        <v>1569</v>
      </c>
      <c r="AC141" s="12" t="s">
        <v>1569</v>
      </c>
      <c r="AE141" s="5" t="s">
        <v>1569</v>
      </c>
      <c r="AF141" s="12" t="s">
        <v>1569</v>
      </c>
      <c r="AH141" s="5" t="s">
        <v>1569</v>
      </c>
      <c r="AI141" s="14" t="s">
        <v>1569</v>
      </c>
      <c r="AK141" s="5" t="s">
        <v>1569</v>
      </c>
      <c r="AL141" s="14"/>
      <c r="AN141" s="5" t="s">
        <v>1569</v>
      </c>
    </row>
    <row r="142" spans="1:40" ht="12.75" customHeight="1" x14ac:dyDescent="0.25">
      <c r="A142" s="5" t="s">
        <v>1084</v>
      </c>
      <c r="B142" s="5" t="s">
        <v>1087</v>
      </c>
      <c r="C142" s="5" t="s">
        <v>1086</v>
      </c>
      <c r="D142" s="5" t="s">
        <v>1038</v>
      </c>
      <c r="E142" s="5" t="s">
        <v>1088</v>
      </c>
      <c r="F142" s="5" t="s">
        <v>1085</v>
      </c>
      <c r="G142" s="5">
        <v>1</v>
      </c>
      <c r="H142" s="15">
        <v>2</v>
      </c>
      <c r="I142" s="4" t="s">
        <v>1854</v>
      </c>
      <c r="J142" s="4">
        <f t="shared" si="10"/>
        <v>1</v>
      </c>
      <c r="K142" s="4">
        <f t="shared" si="13"/>
        <v>1</v>
      </c>
      <c r="L142" s="4" t="str">
        <f t="shared" si="12"/>
        <v/>
      </c>
      <c r="N142" s="13">
        <v>1.9593425813943404</v>
      </c>
      <c r="O142" s="5">
        <v>2015</v>
      </c>
      <c r="P142" s="5" t="s">
        <v>1084</v>
      </c>
      <c r="Q142" s="12">
        <v>57.6</v>
      </c>
      <c r="R142" s="5">
        <v>2015</v>
      </c>
      <c r="S142" s="5" t="s">
        <v>1084</v>
      </c>
      <c r="T142" s="12">
        <v>13</v>
      </c>
      <c r="U142" s="5">
        <v>2015</v>
      </c>
      <c r="V142" s="5" t="s">
        <v>1084</v>
      </c>
      <c r="W142" s="12"/>
      <c r="Y142" s="5" t="s">
        <v>1569</v>
      </c>
      <c r="Z142" s="12">
        <v>0</v>
      </c>
      <c r="AA142" s="5">
        <v>2015</v>
      </c>
      <c r="AB142" s="5" t="s">
        <v>1084</v>
      </c>
      <c r="AC142" s="12">
        <v>0</v>
      </c>
      <c r="AD142" s="5">
        <v>2015</v>
      </c>
      <c r="AE142" s="5" t="s">
        <v>1084</v>
      </c>
      <c r="AF142" s="12">
        <v>0</v>
      </c>
      <c r="AG142" s="5">
        <v>2015</v>
      </c>
      <c r="AH142" s="5" t="s">
        <v>1084</v>
      </c>
      <c r="AI142" s="14">
        <v>100</v>
      </c>
      <c r="AJ142" s="5">
        <v>2015</v>
      </c>
      <c r="AK142" s="5" t="s">
        <v>1084</v>
      </c>
      <c r="AL142" s="14"/>
      <c r="AN142" s="5" t="s">
        <v>1569</v>
      </c>
    </row>
    <row r="143" spans="1:40" ht="12.75" customHeight="1" x14ac:dyDescent="0.25">
      <c r="A143" s="5" t="s">
        <v>1089</v>
      </c>
      <c r="B143" s="5" t="s">
        <v>1087</v>
      </c>
      <c r="C143" s="5" t="s">
        <v>1086</v>
      </c>
      <c r="D143" s="5" t="s">
        <v>1038</v>
      </c>
      <c r="E143" s="5" t="s">
        <v>1091</v>
      </c>
      <c r="F143" s="5" t="s">
        <v>1090</v>
      </c>
      <c r="G143" s="5">
        <v>1</v>
      </c>
      <c r="H143" s="15">
        <v>2</v>
      </c>
      <c r="I143" s="4" t="s">
        <v>1854</v>
      </c>
      <c r="J143" s="4">
        <f t="shared" si="10"/>
        <v>1</v>
      </c>
      <c r="K143" s="4">
        <f t="shared" si="13"/>
        <v>1</v>
      </c>
      <c r="L143" s="4" t="str">
        <f t="shared" si="12"/>
        <v/>
      </c>
      <c r="N143" s="13">
        <v>1.9857978211060374</v>
      </c>
      <c r="O143" s="5">
        <v>2015</v>
      </c>
      <c r="P143" s="5" t="s">
        <v>1089</v>
      </c>
      <c r="Q143" s="12">
        <v>66</v>
      </c>
      <c r="R143" s="5">
        <v>2015</v>
      </c>
      <c r="S143" s="5" t="s">
        <v>1089</v>
      </c>
      <c r="T143" s="12">
        <v>21</v>
      </c>
      <c r="U143" s="5">
        <v>2015</v>
      </c>
      <c r="V143" s="5" t="s">
        <v>1089</v>
      </c>
      <c r="W143" s="12"/>
      <c r="Y143" s="5" t="s">
        <v>1569</v>
      </c>
      <c r="Z143" s="12">
        <v>0</v>
      </c>
      <c r="AA143" s="5">
        <v>2015</v>
      </c>
      <c r="AB143" s="5" t="s">
        <v>1089</v>
      </c>
      <c r="AC143" s="12">
        <v>0</v>
      </c>
      <c r="AD143" s="5">
        <v>2015</v>
      </c>
      <c r="AE143" s="5" t="s">
        <v>1089</v>
      </c>
      <c r="AF143" s="12">
        <v>0</v>
      </c>
      <c r="AG143" s="5">
        <v>2015</v>
      </c>
      <c r="AH143" s="5" t="s">
        <v>1089</v>
      </c>
      <c r="AI143" s="14">
        <v>100</v>
      </c>
      <c r="AJ143" s="5">
        <v>2015</v>
      </c>
      <c r="AK143" s="5" t="s">
        <v>1089</v>
      </c>
      <c r="AL143" s="14"/>
      <c r="AN143" s="5" t="s">
        <v>1569</v>
      </c>
    </row>
    <row r="144" spans="1:40" ht="12.75" customHeight="1" x14ac:dyDescent="0.25">
      <c r="A144" s="5" t="s">
        <v>373</v>
      </c>
      <c r="B144" s="5" t="s">
        <v>376</v>
      </c>
      <c r="C144" s="5" t="s">
        <v>375</v>
      </c>
      <c r="D144" s="5" t="s">
        <v>360</v>
      </c>
      <c r="E144" s="5" t="s">
        <v>377</v>
      </c>
      <c r="F144" s="5" t="s">
        <v>374</v>
      </c>
      <c r="G144" s="5">
        <v>1</v>
      </c>
      <c r="H144" s="15">
        <v>2</v>
      </c>
      <c r="I144" s="4" t="s">
        <v>3143</v>
      </c>
      <c r="J144" s="4">
        <f t="shared" si="10"/>
        <v>1</v>
      </c>
      <c r="K144" s="4">
        <f t="shared" si="13"/>
        <v>1</v>
      </c>
      <c r="L144" s="4" t="str">
        <f t="shared" si="12"/>
        <v/>
      </c>
      <c r="N144" s="13"/>
      <c r="P144" s="5" t="s">
        <v>1569</v>
      </c>
      <c r="Q144" s="12">
        <v>25</v>
      </c>
      <c r="R144" s="5">
        <v>2000</v>
      </c>
      <c r="S144" s="5" t="s">
        <v>373</v>
      </c>
      <c r="T144" s="12" t="s">
        <v>1569</v>
      </c>
      <c r="V144" s="5" t="s">
        <v>1569</v>
      </c>
      <c r="W144" s="12"/>
      <c r="Y144" s="5" t="s">
        <v>1569</v>
      </c>
      <c r="Z144" s="12" t="s">
        <v>1569</v>
      </c>
      <c r="AB144" s="5" t="s">
        <v>1569</v>
      </c>
      <c r="AC144" s="12" t="s">
        <v>1569</v>
      </c>
      <c r="AE144" s="5" t="s">
        <v>1569</v>
      </c>
      <c r="AF144" s="12" t="s">
        <v>1569</v>
      </c>
      <c r="AH144" s="5" t="s">
        <v>1569</v>
      </c>
      <c r="AI144" s="14" t="s">
        <v>1569</v>
      </c>
      <c r="AK144" s="5" t="s">
        <v>1569</v>
      </c>
      <c r="AL144" s="14"/>
      <c r="AN144" s="5" t="s">
        <v>1569</v>
      </c>
    </row>
    <row r="145" spans="1:40" ht="12.75" customHeight="1" x14ac:dyDescent="0.25">
      <c r="A145" s="5" t="s">
        <v>378</v>
      </c>
      <c r="B145" s="5" t="s">
        <v>376</v>
      </c>
      <c r="C145" s="5" t="s">
        <v>375</v>
      </c>
      <c r="D145" s="5" t="s">
        <v>360</v>
      </c>
      <c r="E145" s="5" t="s">
        <v>380</v>
      </c>
      <c r="F145" s="5" t="s">
        <v>379</v>
      </c>
      <c r="G145" s="5">
        <v>2</v>
      </c>
      <c r="H145" s="15">
        <v>1</v>
      </c>
      <c r="I145" s="4"/>
      <c r="J145" s="4">
        <f t="shared" si="10"/>
        <v>1</v>
      </c>
      <c r="K145" s="4">
        <f t="shared" si="13"/>
        <v>1</v>
      </c>
      <c r="L145" s="4" t="str">
        <f t="shared" si="12"/>
        <v/>
      </c>
      <c r="N145" s="13"/>
      <c r="P145" s="5" t="s">
        <v>1569</v>
      </c>
      <c r="Q145" s="12">
        <v>50</v>
      </c>
      <c r="R145" s="5">
        <v>2000</v>
      </c>
      <c r="S145" s="5" t="s">
        <v>378</v>
      </c>
      <c r="T145" s="12">
        <v>4.4299999999999988</v>
      </c>
      <c r="U145" s="5">
        <v>2000</v>
      </c>
      <c r="V145" s="5" t="s">
        <v>378</v>
      </c>
      <c r="W145" s="12"/>
      <c r="Y145" s="5" t="s">
        <v>1569</v>
      </c>
      <c r="Z145" s="12" t="s">
        <v>1569</v>
      </c>
      <c r="AB145" s="5" t="s">
        <v>1569</v>
      </c>
      <c r="AC145" s="12" t="s">
        <v>1569</v>
      </c>
      <c r="AE145" s="5" t="s">
        <v>1569</v>
      </c>
      <c r="AF145" s="12" t="s">
        <v>1569</v>
      </c>
      <c r="AH145" s="5" t="s">
        <v>1569</v>
      </c>
      <c r="AI145" s="14" t="s">
        <v>1569</v>
      </c>
      <c r="AK145" s="5" t="s">
        <v>1569</v>
      </c>
      <c r="AL145" s="14"/>
      <c r="AN145" s="5" t="s">
        <v>1569</v>
      </c>
    </row>
    <row r="146" spans="1:40" ht="12.75" customHeight="1" x14ac:dyDescent="0.25">
      <c r="A146" s="5" t="s">
        <v>637</v>
      </c>
      <c r="B146" s="5" t="s">
        <v>640</v>
      </c>
      <c r="C146" s="5" t="s">
        <v>639</v>
      </c>
      <c r="D146" s="5" t="s">
        <v>620</v>
      </c>
      <c r="E146" s="5" t="s">
        <v>641</v>
      </c>
      <c r="F146" s="5" t="s">
        <v>638</v>
      </c>
      <c r="G146" s="5">
        <v>2</v>
      </c>
      <c r="H146" s="15">
        <v>2</v>
      </c>
      <c r="I146" s="4" t="s">
        <v>1855</v>
      </c>
      <c r="J146" s="4">
        <f t="shared" si="10"/>
        <v>2</v>
      </c>
      <c r="K146" s="4">
        <f t="shared" si="13"/>
        <v>1</v>
      </c>
      <c r="L146" s="4" t="str">
        <f t="shared" si="12"/>
        <v>Y</v>
      </c>
      <c r="M146" s="4" t="s">
        <v>2680</v>
      </c>
      <c r="N146" s="13">
        <v>0.51604646482369276</v>
      </c>
      <c r="O146" s="5">
        <v>2016</v>
      </c>
      <c r="P146" s="5" t="s">
        <v>637</v>
      </c>
      <c r="Q146" s="12">
        <v>95</v>
      </c>
      <c r="R146" s="5">
        <v>2016</v>
      </c>
      <c r="S146" s="5" t="s">
        <v>637</v>
      </c>
      <c r="T146" s="12">
        <v>13.486513486513488</v>
      </c>
      <c r="U146" s="5">
        <v>2016</v>
      </c>
      <c r="V146" s="5" t="s">
        <v>637</v>
      </c>
      <c r="W146" s="12"/>
      <c r="Y146" s="5" t="s">
        <v>1569</v>
      </c>
      <c r="Z146" s="12">
        <v>8.8888888888888893</v>
      </c>
      <c r="AA146" s="5">
        <v>2016</v>
      </c>
      <c r="AB146" s="5" t="s">
        <v>637</v>
      </c>
      <c r="AC146" s="12">
        <v>0</v>
      </c>
      <c r="AD146" s="5">
        <v>2016</v>
      </c>
      <c r="AE146" s="5" t="s">
        <v>637</v>
      </c>
      <c r="AF146" s="12">
        <v>0</v>
      </c>
      <c r="AG146" s="5">
        <v>2016</v>
      </c>
      <c r="AH146" s="5" t="s">
        <v>637</v>
      </c>
      <c r="AI146" s="14">
        <v>0</v>
      </c>
      <c r="AJ146" s="5">
        <v>2016</v>
      </c>
      <c r="AK146" s="5" t="s">
        <v>637</v>
      </c>
      <c r="AL146" s="14"/>
      <c r="AN146" s="5" t="s">
        <v>1569</v>
      </c>
    </row>
    <row r="147" spans="1:40" ht="12.75" customHeight="1" x14ac:dyDescent="0.25">
      <c r="A147" s="5" t="s">
        <v>642</v>
      </c>
      <c r="B147" s="5" t="s">
        <v>640</v>
      </c>
      <c r="C147" s="5" t="s">
        <v>639</v>
      </c>
      <c r="D147" s="5" t="s">
        <v>620</v>
      </c>
      <c r="E147" s="5" t="s">
        <v>1573</v>
      </c>
      <c r="F147" s="5" t="s">
        <v>643</v>
      </c>
      <c r="G147" s="5">
        <v>2</v>
      </c>
      <c r="H147" s="15">
        <v>1</v>
      </c>
      <c r="I147" s="4"/>
      <c r="J147" s="4">
        <f t="shared" si="10"/>
        <v>1</v>
      </c>
      <c r="K147" s="4">
        <f t="shared" si="13"/>
        <v>1</v>
      </c>
      <c r="L147" s="4" t="str">
        <f t="shared" si="12"/>
        <v/>
      </c>
      <c r="N147" s="13">
        <v>0.44736842105263158</v>
      </c>
      <c r="O147" s="5">
        <v>2014</v>
      </c>
      <c r="P147" s="5" t="s">
        <v>642</v>
      </c>
      <c r="Q147" s="12">
        <v>95</v>
      </c>
      <c r="R147" s="5">
        <v>2014</v>
      </c>
      <c r="S147" s="5" t="s">
        <v>642</v>
      </c>
      <c r="T147" s="12">
        <v>12.087912087912088</v>
      </c>
      <c r="U147" s="5">
        <v>2014</v>
      </c>
      <c r="V147" s="5" t="s">
        <v>642</v>
      </c>
      <c r="W147" s="12"/>
      <c r="Y147" s="5" t="s">
        <v>1569</v>
      </c>
      <c r="Z147" s="12">
        <v>0</v>
      </c>
      <c r="AA147" s="5">
        <v>2014</v>
      </c>
      <c r="AB147" s="5" t="s">
        <v>642</v>
      </c>
      <c r="AC147" s="12">
        <v>0</v>
      </c>
      <c r="AD147" s="5">
        <v>2014</v>
      </c>
      <c r="AE147" s="5" t="s">
        <v>642</v>
      </c>
      <c r="AF147" s="12">
        <v>0</v>
      </c>
      <c r="AG147" s="5">
        <v>2014</v>
      </c>
      <c r="AH147" s="5" t="s">
        <v>642</v>
      </c>
      <c r="AI147" s="14">
        <v>100</v>
      </c>
      <c r="AJ147" s="5">
        <v>2014</v>
      </c>
      <c r="AK147" s="5" t="s">
        <v>642</v>
      </c>
      <c r="AL147" s="14"/>
      <c r="AN147" s="5" t="s">
        <v>1569</v>
      </c>
    </row>
    <row r="148" spans="1:40" ht="12.75" customHeight="1" x14ac:dyDescent="0.25">
      <c r="A148" s="5" t="s">
        <v>644</v>
      </c>
      <c r="B148" s="5" t="s">
        <v>647</v>
      </c>
      <c r="C148" s="5" t="s">
        <v>646</v>
      </c>
      <c r="D148" s="5" t="s">
        <v>620</v>
      </c>
      <c r="E148" s="5" t="s">
        <v>648</v>
      </c>
      <c r="F148" s="5" t="s">
        <v>645</v>
      </c>
      <c r="G148" s="5">
        <v>3</v>
      </c>
      <c r="H148" s="15">
        <v>1</v>
      </c>
      <c r="I148" s="4" t="s">
        <v>3144</v>
      </c>
      <c r="J148" s="4">
        <f t="shared" si="10"/>
        <v>1</v>
      </c>
      <c r="K148" s="4">
        <f t="shared" si="13"/>
        <v>1</v>
      </c>
      <c r="L148" s="4" t="str">
        <f t="shared" si="12"/>
        <v/>
      </c>
      <c r="N148" s="13">
        <v>0.73351347949479995</v>
      </c>
      <c r="O148" s="5">
        <v>2010</v>
      </c>
      <c r="P148" s="5" t="s">
        <v>644</v>
      </c>
      <c r="Q148" s="12">
        <v>90</v>
      </c>
      <c r="R148" s="5">
        <v>2010</v>
      </c>
      <c r="S148" s="5" t="s">
        <v>644</v>
      </c>
      <c r="T148" s="12">
        <v>15.2</v>
      </c>
      <c r="U148" s="5">
        <v>2010</v>
      </c>
      <c r="V148" s="5" t="s">
        <v>644</v>
      </c>
      <c r="W148" s="12"/>
      <c r="Y148" s="5" t="s">
        <v>1569</v>
      </c>
      <c r="Z148" s="12">
        <v>1.1111111111111112</v>
      </c>
      <c r="AA148" s="5">
        <v>2010</v>
      </c>
      <c r="AB148" s="5" t="s">
        <v>644</v>
      </c>
      <c r="AC148" s="12" t="s">
        <v>1569</v>
      </c>
      <c r="AE148" s="5" t="s">
        <v>1569</v>
      </c>
      <c r="AF148" s="12" t="s">
        <v>1569</v>
      </c>
      <c r="AH148" s="5" t="s">
        <v>1569</v>
      </c>
      <c r="AI148" s="14">
        <v>100</v>
      </c>
      <c r="AJ148" s="5">
        <v>2010</v>
      </c>
      <c r="AK148" s="5" t="s">
        <v>644</v>
      </c>
      <c r="AL148" s="14"/>
      <c r="AN148" s="5" t="s">
        <v>1569</v>
      </c>
    </row>
    <row r="149" spans="1:40" ht="12.75" customHeight="1" x14ac:dyDescent="0.25">
      <c r="A149" s="5" t="s">
        <v>1092</v>
      </c>
      <c r="B149" s="5" t="s">
        <v>1095</v>
      </c>
      <c r="C149" s="5" t="s">
        <v>1094</v>
      </c>
      <c r="D149" s="5" t="s">
        <v>1038</v>
      </c>
      <c r="E149" s="5" t="s">
        <v>1096</v>
      </c>
      <c r="F149" s="5" t="s">
        <v>1093</v>
      </c>
      <c r="G149" s="5">
        <v>3</v>
      </c>
      <c r="H149" s="15">
        <v>1</v>
      </c>
      <c r="I149" s="4"/>
      <c r="J149" s="4">
        <f t="shared" si="10"/>
        <v>1</v>
      </c>
      <c r="K149" s="4">
        <f t="shared" si="13"/>
        <v>1</v>
      </c>
      <c r="L149" s="4" t="str">
        <f t="shared" si="12"/>
        <v/>
      </c>
      <c r="N149" s="13">
        <v>1.2288704852472538</v>
      </c>
      <c r="O149" s="5">
        <v>2015</v>
      </c>
      <c r="P149" s="5" t="s">
        <v>1092</v>
      </c>
      <c r="Q149" s="12">
        <v>81.650000000000006</v>
      </c>
      <c r="R149" s="5">
        <v>2015</v>
      </c>
      <c r="S149" s="5" t="s">
        <v>1092</v>
      </c>
      <c r="T149" s="12">
        <v>22.27772227772228</v>
      </c>
      <c r="U149" s="5">
        <v>2015</v>
      </c>
      <c r="V149" s="5" t="s">
        <v>1092</v>
      </c>
      <c r="W149" s="12"/>
      <c r="Y149" s="5" t="s">
        <v>1569</v>
      </c>
      <c r="Z149" s="12">
        <v>0</v>
      </c>
      <c r="AA149" s="5">
        <v>2015</v>
      </c>
      <c r="AB149" s="5" t="s">
        <v>1092</v>
      </c>
      <c r="AC149" s="12">
        <v>0</v>
      </c>
      <c r="AD149" s="5">
        <v>2015</v>
      </c>
      <c r="AE149" s="5" t="s">
        <v>1092</v>
      </c>
      <c r="AF149" s="12">
        <v>0</v>
      </c>
      <c r="AG149" s="5">
        <v>2015</v>
      </c>
      <c r="AH149" s="5" t="s">
        <v>1092</v>
      </c>
      <c r="AI149" s="14">
        <v>100</v>
      </c>
      <c r="AJ149" s="5">
        <v>2015</v>
      </c>
      <c r="AK149" s="5" t="s">
        <v>1092</v>
      </c>
      <c r="AL149" s="14"/>
      <c r="AN149" s="5" t="s">
        <v>1569</v>
      </c>
    </row>
    <row r="150" spans="1:40" ht="12.75" customHeight="1" x14ac:dyDescent="0.25">
      <c r="A150" s="5" t="s">
        <v>1097</v>
      </c>
      <c r="B150" s="5" t="s">
        <v>1095</v>
      </c>
      <c r="C150" s="5" t="s">
        <v>1094</v>
      </c>
      <c r="D150" s="5" t="s">
        <v>1038</v>
      </c>
      <c r="E150" s="5" t="s">
        <v>1099</v>
      </c>
      <c r="F150" s="5" t="s">
        <v>1098</v>
      </c>
      <c r="G150" s="5">
        <v>2</v>
      </c>
      <c r="H150" s="15">
        <v>2</v>
      </c>
      <c r="I150" s="4" t="s">
        <v>3233</v>
      </c>
      <c r="J150" s="4">
        <f t="shared" si="10"/>
        <v>3</v>
      </c>
      <c r="K150" s="4">
        <f t="shared" si="13"/>
        <v>3</v>
      </c>
      <c r="L150" s="4" t="str">
        <f t="shared" si="12"/>
        <v>Y</v>
      </c>
      <c r="M150" s="4" t="s">
        <v>2679</v>
      </c>
      <c r="N150" s="13">
        <v>1.3266041816870946</v>
      </c>
      <c r="O150" s="5">
        <v>2014</v>
      </c>
      <c r="P150" s="5" t="s">
        <v>1097</v>
      </c>
      <c r="Q150" s="12">
        <v>95</v>
      </c>
      <c r="R150" s="5">
        <v>2014</v>
      </c>
      <c r="S150" s="5" t="s">
        <v>1097</v>
      </c>
      <c r="T150" s="12">
        <v>2.512562814070352</v>
      </c>
      <c r="U150" s="5">
        <v>2014</v>
      </c>
      <c r="V150" s="5" t="s">
        <v>1097</v>
      </c>
      <c r="W150" s="12"/>
      <c r="Y150" s="5" t="s">
        <v>1569</v>
      </c>
      <c r="Z150" s="12" t="s">
        <v>1569</v>
      </c>
      <c r="AB150" s="5" t="s">
        <v>1569</v>
      </c>
      <c r="AC150" s="12" t="s">
        <v>1569</v>
      </c>
      <c r="AE150" s="5" t="s">
        <v>1569</v>
      </c>
      <c r="AF150" s="12" t="s">
        <v>1569</v>
      </c>
      <c r="AH150" s="5" t="s">
        <v>1569</v>
      </c>
      <c r="AI150" s="14" t="s">
        <v>1569</v>
      </c>
      <c r="AK150" s="5" t="s">
        <v>1569</v>
      </c>
      <c r="AL150" s="14"/>
      <c r="AN150" s="5" t="s">
        <v>1569</v>
      </c>
    </row>
    <row r="151" spans="1:40" ht="12.75" customHeight="1" x14ac:dyDescent="0.25">
      <c r="A151" s="5" t="s">
        <v>1100</v>
      </c>
      <c r="B151" s="5" t="s">
        <v>1103</v>
      </c>
      <c r="C151" s="5" t="s">
        <v>1102</v>
      </c>
      <c r="D151" s="5" t="s">
        <v>1038</v>
      </c>
      <c r="E151" s="5" t="s">
        <v>1104</v>
      </c>
      <c r="F151" s="5" t="s">
        <v>1101</v>
      </c>
      <c r="G151" s="5">
        <v>1</v>
      </c>
      <c r="H151" s="15">
        <v>2</v>
      </c>
      <c r="I151" s="4" t="s">
        <v>1856</v>
      </c>
      <c r="J151" s="4">
        <f t="shared" si="10"/>
        <v>3</v>
      </c>
      <c r="K151" s="4">
        <f t="shared" si="13"/>
        <v>3</v>
      </c>
      <c r="L151" s="4" t="str">
        <f t="shared" si="12"/>
        <v>Y</v>
      </c>
      <c r="M151" s="4" t="s">
        <v>2679</v>
      </c>
      <c r="N151" s="13">
        <v>0.7</v>
      </c>
      <c r="O151" s="5">
        <v>2011</v>
      </c>
      <c r="P151" s="5" t="s">
        <v>1100</v>
      </c>
      <c r="Q151" s="12" t="s">
        <v>1569</v>
      </c>
      <c r="S151" s="5" t="s">
        <v>1569</v>
      </c>
      <c r="T151" s="12">
        <v>4.4999999999999991</v>
      </c>
      <c r="U151" s="5">
        <v>2011</v>
      </c>
      <c r="V151" s="5" t="s">
        <v>1100</v>
      </c>
      <c r="W151" s="12"/>
      <c r="Y151" s="5" t="s">
        <v>1569</v>
      </c>
      <c r="Z151" s="12" t="s">
        <v>1569</v>
      </c>
      <c r="AB151" s="5" t="s">
        <v>1569</v>
      </c>
      <c r="AC151" s="12" t="s">
        <v>1569</v>
      </c>
      <c r="AE151" s="5" t="s">
        <v>1569</v>
      </c>
      <c r="AF151" s="12" t="s">
        <v>1569</v>
      </c>
      <c r="AH151" s="5" t="s">
        <v>1569</v>
      </c>
      <c r="AI151" s="14" t="s">
        <v>1569</v>
      </c>
      <c r="AK151" s="5" t="s">
        <v>1569</v>
      </c>
      <c r="AL151" s="14"/>
      <c r="AN151" s="5" t="s">
        <v>1569</v>
      </c>
    </row>
    <row r="152" spans="1:40" ht="12.75" customHeight="1" x14ac:dyDescent="0.25">
      <c r="A152" s="5" t="s">
        <v>1105</v>
      </c>
      <c r="B152" s="5" t="s">
        <v>1108</v>
      </c>
      <c r="C152" s="5" t="s">
        <v>1107</v>
      </c>
      <c r="D152" s="5" t="s">
        <v>1038</v>
      </c>
      <c r="E152" s="5" t="s">
        <v>1109</v>
      </c>
      <c r="F152" s="5" t="s">
        <v>1106</v>
      </c>
      <c r="G152" s="5">
        <v>2</v>
      </c>
      <c r="H152" s="15">
        <v>1</v>
      </c>
      <c r="I152" s="4"/>
      <c r="J152" s="4">
        <f t="shared" si="10"/>
        <v>2</v>
      </c>
      <c r="K152" s="4">
        <f t="shared" si="13"/>
        <v>2</v>
      </c>
      <c r="L152" s="4" t="str">
        <f t="shared" si="12"/>
        <v>Y</v>
      </c>
      <c r="M152" s="4" t="s">
        <v>2680</v>
      </c>
      <c r="N152" s="13">
        <v>1.4299998641956086</v>
      </c>
      <c r="O152" s="5">
        <v>2014</v>
      </c>
      <c r="P152" s="5" t="s">
        <v>1105</v>
      </c>
      <c r="Q152" s="12">
        <v>100</v>
      </c>
      <c r="R152" s="5">
        <v>2014</v>
      </c>
      <c r="S152" s="5" t="s">
        <v>1105</v>
      </c>
      <c r="T152" s="12">
        <v>21.237071995180237</v>
      </c>
      <c r="U152" s="5">
        <v>2014</v>
      </c>
      <c r="V152" s="5" t="s">
        <v>1105</v>
      </c>
      <c r="W152" s="12"/>
      <c r="Y152" s="5" t="s">
        <v>1569</v>
      </c>
      <c r="Z152" s="12">
        <v>0</v>
      </c>
      <c r="AA152" s="5">
        <v>2014</v>
      </c>
      <c r="AB152" s="5" t="s">
        <v>1105</v>
      </c>
      <c r="AC152" s="12">
        <v>0.5</v>
      </c>
      <c r="AD152" s="5">
        <v>2014</v>
      </c>
      <c r="AE152" s="5" t="s">
        <v>1105</v>
      </c>
      <c r="AF152" s="12">
        <v>0</v>
      </c>
      <c r="AG152" s="5">
        <v>2014</v>
      </c>
      <c r="AH152" s="5" t="s">
        <v>1105</v>
      </c>
      <c r="AI152" s="14">
        <v>100</v>
      </c>
      <c r="AJ152" s="5">
        <v>2014</v>
      </c>
      <c r="AK152" s="5" t="s">
        <v>1105</v>
      </c>
      <c r="AL152" s="14"/>
      <c r="AN152" s="5" t="s">
        <v>1569</v>
      </c>
    </row>
    <row r="153" spans="1:40" ht="12.75" customHeight="1" x14ac:dyDescent="0.25">
      <c r="A153" s="5" t="s">
        <v>1110</v>
      </c>
      <c r="B153" s="5" t="s">
        <v>1108</v>
      </c>
      <c r="C153" s="5" t="s">
        <v>1107</v>
      </c>
      <c r="D153" s="5" t="s">
        <v>1038</v>
      </c>
      <c r="E153" s="5" t="s">
        <v>1574</v>
      </c>
      <c r="F153" s="5" t="s">
        <v>1111</v>
      </c>
      <c r="G153" s="5">
        <v>2</v>
      </c>
      <c r="H153" s="15">
        <v>1</v>
      </c>
      <c r="I153" s="4"/>
      <c r="J153" s="4">
        <f t="shared" si="10"/>
        <v>1</v>
      </c>
      <c r="K153" s="4">
        <f t="shared" si="13"/>
        <v>2</v>
      </c>
      <c r="L153" s="4" t="str">
        <f t="shared" si="12"/>
        <v>Y</v>
      </c>
      <c r="M153" s="4" t="s">
        <v>2680</v>
      </c>
      <c r="N153" s="13">
        <v>0.78452497484907668</v>
      </c>
      <c r="O153" s="5">
        <v>2016</v>
      </c>
      <c r="P153" s="5" t="s">
        <v>1110</v>
      </c>
      <c r="Q153" s="12">
        <v>98</v>
      </c>
      <c r="R153" s="5">
        <v>2016</v>
      </c>
      <c r="S153" s="5" t="s">
        <v>1110</v>
      </c>
      <c r="T153" s="12">
        <v>14.67065868263473</v>
      </c>
      <c r="U153" s="5">
        <v>2016</v>
      </c>
      <c r="V153" s="5" t="s">
        <v>1110</v>
      </c>
      <c r="W153" s="12"/>
      <c r="Y153" s="5" t="s">
        <v>1569</v>
      </c>
      <c r="Z153" s="12">
        <v>0</v>
      </c>
      <c r="AA153" s="5">
        <v>2016</v>
      </c>
      <c r="AB153" s="5" t="s">
        <v>1110</v>
      </c>
      <c r="AC153" s="12">
        <v>0</v>
      </c>
      <c r="AD153" s="5">
        <v>2016</v>
      </c>
      <c r="AE153" s="5" t="s">
        <v>1110</v>
      </c>
      <c r="AF153" s="12">
        <v>0</v>
      </c>
      <c r="AG153" s="5">
        <v>2016</v>
      </c>
      <c r="AH153" s="5" t="s">
        <v>1110</v>
      </c>
      <c r="AI153" s="14">
        <v>100</v>
      </c>
      <c r="AJ153" s="5">
        <v>2016</v>
      </c>
      <c r="AK153" s="5" t="s">
        <v>1110</v>
      </c>
      <c r="AL153" s="14"/>
      <c r="AN153" s="5" t="s">
        <v>1569</v>
      </c>
    </row>
    <row r="154" spans="1:40" ht="12.75" customHeight="1" x14ac:dyDescent="0.25">
      <c r="A154" s="5" t="s">
        <v>1112</v>
      </c>
      <c r="B154" s="5" t="s">
        <v>1108</v>
      </c>
      <c r="C154" s="5" t="s">
        <v>1107</v>
      </c>
      <c r="D154" s="5" t="s">
        <v>1038</v>
      </c>
      <c r="E154" s="5" t="s">
        <v>1114</v>
      </c>
      <c r="F154" s="5" t="s">
        <v>1113</v>
      </c>
      <c r="G154" s="5">
        <v>2</v>
      </c>
      <c r="H154" s="15">
        <v>1</v>
      </c>
      <c r="I154" s="4"/>
      <c r="J154" s="4">
        <f t="shared" si="10"/>
        <v>1</v>
      </c>
      <c r="K154" s="4">
        <f t="shared" si="13"/>
        <v>2</v>
      </c>
      <c r="L154" s="4" t="str">
        <f t="shared" si="12"/>
        <v>Y</v>
      </c>
      <c r="M154" s="4" t="s">
        <v>2680</v>
      </c>
      <c r="N154" s="13">
        <v>1.1067998446440095</v>
      </c>
      <c r="O154" s="4">
        <v>2014</v>
      </c>
      <c r="P154" s="4" t="s">
        <v>1112</v>
      </c>
      <c r="Q154" s="12">
        <v>97.8</v>
      </c>
      <c r="R154" s="5">
        <v>2014</v>
      </c>
      <c r="S154" s="4" t="s">
        <v>1112</v>
      </c>
      <c r="T154" s="12">
        <v>10.1010101010101</v>
      </c>
      <c r="U154" s="5">
        <v>2014</v>
      </c>
      <c r="V154" s="4" t="s">
        <v>1112</v>
      </c>
      <c r="W154" s="12"/>
      <c r="Y154" s="4" t="s">
        <v>1569</v>
      </c>
      <c r="Z154" s="12">
        <v>3</v>
      </c>
      <c r="AA154" s="5">
        <v>2014</v>
      </c>
      <c r="AB154" s="4" t="s">
        <v>1112</v>
      </c>
      <c r="AC154" s="12">
        <v>0</v>
      </c>
      <c r="AD154" s="5">
        <v>2014</v>
      </c>
      <c r="AE154" s="4" t="s">
        <v>1112</v>
      </c>
      <c r="AF154" s="12">
        <v>0</v>
      </c>
      <c r="AG154" s="5">
        <v>2014</v>
      </c>
      <c r="AH154" s="4" t="s">
        <v>1112</v>
      </c>
      <c r="AI154" s="14">
        <v>81.44329896907216</v>
      </c>
      <c r="AJ154" s="5">
        <v>2014</v>
      </c>
      <c r="AK154" s="4" t="s">
        <v>1112</v>
      </c>
      <c r="AL154" s="14"/>
      <c r="AN154" s="4" t="s">
        <v>1569</v>
      </c>
    </row>
    <row r="155" spans="1:40" ht="12.75" customHeight="1" x14ac:dyDescent="0.25">
      <c r="A155" s="5" t="s">
        <v>381</v>
      </c>
      <c r="B155" s="5" t="s">
        <v>384</v>
      </c>
      <c r="C155" s="5" t="s">
        <v>383</v>
      </c>
      <c r="D155" s="5" t="s">
        <v>360</v>
      </c>
      <c r="E155" s="5" t="s">
        <v>385</v>
      </c>
      <c r="F155" s="5" t="s">
        <v>382</v>
      </c>
      <c r="G155" s="5">
        <v>3</v>
      </c>
      <c r="H155" s="15">
        <v>2</v>
      </c>
      <c r="I155" s="4" t="s">
        <v>1857</v>
      </c>
      <c r="J155" s="4">
        <f t="shared" si="10"/>
        <v>1</v>
      </c>
      <c r="K155" s="4">
        <f t="shared" si="13"/>
        <v>1</v>
      </c>
      <c r="L155" s="4" t="str">
        <f t="shared" si="12"/>
        <v/>
      </c>
      <c r="N155" s="13"/>
      <c r="O155" s="4"/>
      <c r="P155" s="4" t="s">
        <v>1569</v>
      </c>
      <c r="Q155" s="12" t="s">
        <v>1569</v>
      </c>
      <c r="S155" s="4" t="s">
        <v>1569</v>
      </c>
      <c r="T155" s="12" t="s">
        <v>1569</v>
      </c>
      <c r="V155" s="4" t="s">
        <v>1569</v>
      </c>
      <c r="W155" s="12"/>
      <c r="Y155" s="4" t="s">
        <v>1569</v>
      </c>
      <c r="Z155" s="12" t="s">
        <v>1569</v>
      </c>
      <c r="AB155" s="4" t="s">
        <v>1569</v>
      </c>
      <c r="AC155" s="12" t="s">
        <v>1569</v>
      </c>
      <c r="AE155" s="4" t="s">
        <v>1569</v>
      </c>
      <c r="AF155" s="12" t="s">
        <v>1569</v>
      </c>
      <c r="AH155" s="4" t="s">
        <v>1569</v>
      </c>
      <c r="AI155" s="14" t="s">
        <v>1569</v>
      </c>
      <c r="AK155" s="4" t="s">
        <v>1569</v>
      </c>
      <c r="AL155" s="14"/>
      <c r="AN155" s="4" t="s">
        <v>1569</v>
      </c>
    </row>
    <row r="156" spans="1:40" ht="12.75" customHeight="1" x14ac:dyDescent="0.25">
      <c r="A156" s="5" t="s">
        <v>386</v>
      </c>
      <c r="B156" s="5" t="s">
        <v>384</v>
      </c>
      <c r="C156" s="5" t="s">
        <v>383</v>
      </c>
      <c r="D156" s="5" t="s">
        <v>360</v>
      </c>
      <c r="E156" s="5" t="s">
        <v>388</v>
      </c>
      <c r="F156" s="5" t="s">
        <v>387</v>
      </c>
      <c r="G156" s="5">
        <v>3</v>
      </c>
      <c r="H156" s="15">
        <v>2</v>
      </c>
      <c r="I156" s="4" t="s">
        <v>1857</v>
      </c>
      <c r="J156" s="4">
        <f t="shared" si="10"/>
        <v>2</v>
      </c>
      <c r="K156" s="4">
        <f t="shared" si="13"/>
        <v>1</v>
      </c>
      <c r="L156" s="4" t="str">
        <f t="shared" si="12"/>
        <v>Y</v>
      </c>
      <c r="M156" s="4" t="s">
        <v>2680</v>
      </c>
      <c r="N156" s="13"/>
      <c r="O156" s="4"/>
      <c r="P156" s="4" t="s">
        <v>1569</v>
      </c>
      <c r="Q156" s="12">
        <v>47.1</v>
      </c>
      <c r="R156" s="5">
        <v>2003</v>
      </c>
      <c r="S156" s="4" t="s">
        <v>386</v>
      </c>
      <c r="T156" s="12">
        <v>10</v>
      </c>
      <c r="U156" s="5">
        <v>2003</v>
      </c>
      <c r="V156" s="4" t="s">
        <v>386</v>
      </c>
      <c r="W156" s="12"/>
      <c r="Y156" s="4" t="s">
        <v>1569</v>
      </c>
      <c r="Z156" s="12" t="s">
        <v>1569</v>
      </c>
      <c r="AB156" s="4" t="s">
        <v>1569</v>
      </c>
      <c r="AC156" s="12" t="s">
        <v>1569</v>
      </c>
      <c r="AE156" s="4" t="s">
        <v>1569</v>
      </c>
      <c r="AF156" s="12" t="s">
        <v>1569</v>
      </c>
      <c r="AH156" s="4" t="s">
        <v>1569</v>
      </c>
      <c r="AI156" s="14" t="s">
        <v>1569</v>
      </c>
      <c r="AK156" s="4" t="s">
        <v>1569</v>
      </c>
      <c r="AL156" s="14"/>
      <c r="AN156" s="4" t="s">
        <v>1569</v>
      </c>
    </row>
    <row r="157" spans="1:40" ht="12.75" customHeight="1" x14ac:dyDescent="0.25">
      <c r="A157" s="5" t="s">
        <v>389</v>
      </c>
      <c r="B157" s="5" t="s">
        <v>392</v>
      </c>
      <c r="C157" s="5" t="s">
        <v>391</v>
      </c>
      <c r="D157" s="5" t="s">
        <v>360</v>
      </c>
      <c r="E157" s="5" t="s">
        <v>393</v>
      </c>
      <c r="F157" s="5" t="s">
        <v>390</v>
      </c>
      <c r="G157" s="5">
        <v>2</v>
      </c>
      <c r="H157" s="15">
        <v>2</v>
      </c>
      <c r="I157" s="4" t="s">
        <v>1858</v>
      </c>
      <c r="J157" s="4">
        <f t="shared" si="10"/>
        <v>1</v>
      </c>
      <c r="K157" s="4">
        <f t="shared" si="13"/>
        <v>1</v>
      </c>
      <c r="L157" s="4" t="str">
        <f t="shared" si="12"/>
        <v/>
      </c>
      <c r="N157" s="13">
        <v>0.11213438763772635</v>
      </c>
      <c r="O157" s="4">
        <v>2013</v>
      </c>
      <c r="P157" s="4" t="s">
        <v>389</v>
      </c>
      <c r="Q157" s="12" t="s">
        <v>1569</v>
      </c>
      <c r="S157" s="4" t="s">
        <v>1569</v>
      </c>
      <c r="T157" s="12" t="s">
        <v>1569</v>
      </c>
      <c r="V157" s="4" t="s">
        <v>1569</v>
      </c>
      <c r="W157" s="12"/>
      <c r="Y157" s="4" t="s">
        <v>1569</v>
      </c>
      <c r="Z157" s="12">
        <v>0</v>
      </c>
      <c r="AA157" s="5">
        <v>2013</v>
      </c>
      <c r="AB157" s="4" t="s">
        <v>389</v>
      </c>
      <c r="AC157" s="12">
        <v>0</v>
      </c>
      <c r="AD157" s="5">
        <v>2013</v>
      </c>
      <c r="AE157" s="4" t="s">
        <v>389</v>
      </c>
      <c r="AF157" s="12">
        <v>0</v>
      </c>
      <c r="AG157" s="5">
        <v>2013</v>
      </c>
      <c r="AH157" s="4" t="s">
        <v>389</v>
      </c>
      <c r="AI157" s="14">
        <v>0</v>
      </c>
      <c r="AJ157" s="5">
        <v>2013</v>
      </c>
      <c r="AK157" s="4" t="s">
        <v>389</v>
      </c>
      <c r="AL157" s="14"/>
      <c r="AN157" s="4" t="s">
        <v>1569</v>
      </c>
    </row>
    <row r="158" spans="1:40" ht="12.75" customHeight="1" x14ac:dyDescent="0.25">
      <c r="A158" s="5" t="s">
        <v>394</v>
      </c>
      <c r="B158" s="5" t="s">
        <v>392</v>
      </c>
      <c r="C158" s="5" t="s">
        <v>391</v>
      </c>
      <c r="D158" s="5" t="s">
        <v>360</v>
      </c>
      <c r="E158" s="5" t="s">
        <v>396</v>
      </c>
      <c r="F158" s="5" t="s">
        <v>395</v>
      </c>
      <c r="G158" s="5">
        <v>2</v>
      </c>
      <c r="H158" s="15">
        <v>2</v>
      </c>
      <c r="I158" s="4" t="s">
        <v>1858</v>
      </c>
      <c r="J158" s="4">
        <f t="shared" si="10"/>
        <v>1</v>
      </c>
      <c r="K158" s="4">
        <f t="shared" si="13"/>
        <v>1</v>
      </c>
      <c r="L158" s="4" t="str">
        <f t="shared" si="12"/>
        <v/>
      </c>
      <c r="N158" s="13">
        <v>0.11310821371282853</v>
      </c>
      <c r="O158" s="4">
        <v>2013</v>
      </c>
      <c r="P158" s="4" t="s">
        <v>394</v>
      </c>
      <c r="Q158" s="12" t="s">
        <v>1569</v>
      </c>
      <c r="S158" s="4" t="s">
        <v>1569</v>
      </c>
      <c r="T158" s="12" t="s">
        <v>1569</v>
      </c>
      <c r="V158" s="4" t="s">
        <v>1569</v>
      </c>
      <c r="W158" s="12"/>
      <c r="Y158" s="4" t="s">
        <v>1569</v>
      </c>
      <c r="Z158" s="12" t="s">
        <v>1569</v>
      </c>
      <c r="AB158" s="4" t="s">
        <v>1569</v>
      </c>
      <c r="AC158" s="12" t="s">
        <v>1569</v>
      </c>
      <c r="AE158" s="4" t="s">
        <v>1569</v>
      </c>
      <c r="AF158" s="12" t="s">
        <v>1569</v>
      </c>
      <c r="AH158" s="4" t="s">
        <v>1569</v>
      </c>
      <c r="AI158" s="14" t="s">
        <v>1569</v>
      </c>
      <c r="AK158" s="4" t="s">
        <v>1569</v>
      </c>
      <c r="AL158" s="14"/>
      <c r="AN158" s="4" t="s">
        <v>1569</v>
      </c>
    </row>
    <row r="159" spans="1:40" ht="12.75" customHeight="1" x14ac:dyDescent="0.25">
      <c r="A159" s="5" t="s">
        <v>397</v>
      </c>
      <c r="B159" s="5" t="s">
        <v>392</v>
      </c>
      <c r="C159" s="5" t="s">
        <v>391</v>
      </c>
      <c r="D159" s="5" t="s">
        <v>360</v>
      </c>
      <c r="E159" s="5" t="s">
        <v>399</v>
      </c>
      <c r="F159" s="5" t="s">
        <v>398</v>
      </c>
      <c r="G159" s="5">
        <v>2</v>
      </c>
      <c r="H159" s="15">
        <v>2</v>
      </c>
      <c r="I159" s="4" t="s">
        <v>1859</v>
      </c>
      <c r="J159" s="4">
        <f t="shared" si="10"/>
        <v>1</v>
      </c>
      <c r="K159" s="4">
        <f t="shared" si="13"/>
        <v>1</v>
      </c>
      <c r="L159" s="4" t="str">
        <f t="shared" si="12"/>
        <v/>
      </c>
      <c r="N159" s="13">
        <v>0.46384515093771944</v>
      </c>
      <c r="O159" s="4">
        <v>2013</v>
      </c>
      <c r="P159" s="4" t="s">
        <v>397</v>
      </c>
      <c r="Q159" s="12" t="s">
        <v>1569</v>
      </c>
      <c r="S159" s="4" t="s">
        <v>1569</v>
      </c>
      <c r="T159" s="12" t="s">
        <v>1569</v>
      </c>
      <c r="V159" s="4" t="s">
        <v>1569</v>
      </c>
      <c r="W159" s="12"/>
      <c r="Y159" s="4" t="s">
        <v>1569</v>
      </c>
      <c r="Z159" s="12">
        <v>0</v>
      </c>
      <c r="AA159" s="5">
        <v>2013</v>
      </c>
      <c r="AB159" s="4" t="s">
        <v>397</v>
      </c>
      <c r="AC159" s="12">
        <v>0</v>
      </c>
      <c r="AD159" s="5">
        <v>2013</v>
      </c>
      <c r="AE159" s="4" t="s">
        <v>397</v>
      </c>
      <c r="AF159" s="12">
        <v>0</v>
      </c>
      <c r="AG159" s="5">
        <v>2013</v>
      </c>
      <c r="AH159" s="4" t="s">
        <v>397</v>
      </c>
      <c r="AI159" s="14">
        <v>0</v>
      </c>
      <c r="AJ159" s="5">
        <v>2013</v>
      </c>
      <c r="AK159" s="4" t="s">
        <v>397</v>
      </c>
      <c r="AL159" s="14"/>
      <c r="AN159" s="4" t="s">
        <v>1569</v>
      </c>
    </row>
    <row r="160" spans="1:40" ht="12.75" customHeight="1" x14ac:dyDescent="0.25">
      <c r="A160" s="5" t="s">
        <v>400</v>
      </c>
      <c r="B160" s="5" t="s">
        <v>392</v>
      </c>
      <c r="C160" s="5" t="s">
        <v>391</v>
      </c>
      <c r="D160" s="5" t="s">
        <v>360</v>
      </c>
      <c r="E160" s="5" t="s">
        <v>402</v>
      </c>
      <c r="F160" s="5" t="s">
        <v>401</v>
      </c>
      <c r="G160" s="5">
        <v>1</v>
      </c>
      <c r="H160" s="15">
        <v>2</v>
      </c>
      <c r="I160" s="4" t="s">
        <v>3147</v>
      </c>
      <c r="J160" s="4">
        <f t="shared" si="10"/>
        <v>3</v>
      </c>
      <c r="K160" s="4">
        <f t="shared" si="13"/>
        <v>3</v>
      </c>
      <c r="L160" s="4" t="str">
        <f t="shared" si="12"/>
        <v>Y</v>
      </c>
      <c r="M160" s="4" t="s">
        <v>2679</v>
      </c>
      <c r="N160" s="13">
        <v>1.4</v>
      </c>
      <c r="O160" s="4">
        <v>2013</v>
      </c>
      <c r="P160" s="4" t="s">
        <v>400</v>
      </c>
      <c r="Q160" s="12">
        <v>14</v>
      </c>
      <c r="R160" s="5">
        <v>2013</v>
      </c>
      <c r="S160" s="4" t="s">
        <v>400</v>
      </c>
      <c r="T160" s="12" t="s">
        <v>1569</v>
      </c>
      <c r="V160" s="4" t="s">
        <v>1569</v>
      </c>
      <c r="W160" s="12"/>
      <c r="Y160" s="4" t="s">
        <v>1569</v>
      </c>
      <c r="Z160" s="12">
        <v>0</v>
      </c>
      <c r="AA160" s="5">
        <v>2013</v>
      </c>
      <c r="AB160" s="4" t="s">
        <v>400</v>
      </c>
      <c r="AC160" s="12">
        <v>0</v>
      </c>
      <c r="AD160" s="5">
        <v>2013</v>
      </c>
      <c r="AE160" s="4" t="s">
        <v>400</v>
      </c>
      <c r="AF160" s="12">
        <v>0</v>
      </c>
      <c r="AG160" s="5">
        <v>2013</v>
      </c>
      <c r="AH160" s="4" t="s">
        <v>400</v>
      </c>
      <c r="AI160" s="14">
        <v>0</v>
      </c>
      <c r="AJ160" s="5">
        <v>2013</v>
      </c>
      <c r="AK160" s="4" t="s">
        <v>400</v>
      </c>
      <c r="AL160" s="14"/>
      <c r="AN160" s="4" t="s">
        <v>1569</v>
      </c>
    </row>
    <row r="161" spans="1:40" ht="12.75" customHeight="1" x14ac:dyDescent="0.25">
      <c r="A161" s="5" t="s">
        <v>649</v>
      </c>
      <c r="B161" s="5" t="s">
        <v>1759</v>
      </c>
      <c r="C161" s="5" t="s">
        <v>650</v>
      </c>
      <c r="D161" s="5" t="s">
        <v>620</v>
      </c>
      <c r="E161" s="5" t="s">
        <v>651</v>
      </c>
      <c r="F161" s="5" t="s">
        <v>3146</v>
      </c>
      <c r="G161" s="5">
        <v>3</v>
      </c>
      <c r="H161" s="15">
        <v>1</v>
      </c>
      <c r="I161" s="4" t="s">
        <v>3148</v>
      </c>
      <c r="J161" s="4">
        <f t="shared" si="10"/>
        <v>1</v>
      </c>
      <c r="K161" s="4">
        <f t="shared" si="13"/>
        <v>1</v>
      </c>
      <c r="L161" s="4" t="str">
        <f t="shared" si="12"/>
        <v/>
      </c>
      <c r="N161" s="13">
        <v>0.79220993563294273</v>
      </c>
      <c r="O161" s="4">
        <v>2010</v>
      </c>
      <c r="P161" s="4" t="s">
        <v>649</v>
      </c>
      <c r="Q161" s="12">
        <v>48</v>
      </c>
      <c r="R161" s="5">
        <v>2010</v>
      </c>
      <c r="S161" s="4" t="s">
        <v>649</v>
      </c>
      <c r="T161" s="12">
        <v>7.8431372549019605</v>
      </c>
      <c r="U161" s="5">
        <v>2010</v>
      </c>
      <c r="V161" s="4" t="s">
        <v>649</v>
      </c>
      <c r="W161" s="12"/>
      <c r="Y161" s="4" t="s">
        <v>1569</v>
      </c>
      <c r="Z161" s="12" t="s">
        <v>1569</v>
      </c>
      <c r="AB161" s="4" t="s">
        <v>1569</v>
      </c>
      <c r="AC161" s="12" t="s">
        <v>1569</v>
      </c>
      <c r="AE161" s="4" t="s">
        <v>1569</v>
      </c>
      <c r="AF161" s="12" t="s">
        <v>1569</v>
      </c>
      <c r="AH161" s="4" t="s">
        <v>1569</v>
      </c>
      <c r="AI161" s="14" t="s">
        <v>1569</v>
      </c>
      <c r="AK161" s="4" t="s">
        <v>1569</v>
      </c>
      <c r="AL161" s="14"/>
      <c r="AN161" s="4" t="s">
        <v>1569</v>
      </c>
    </row>
    <row r="162" spans="1:40" ht="12.75" customHeight="1" x14ac:dyDescent="0.25">
      <c r="A162" s="5" t="s">
        <v>652</v>
      </c>
      <c r="B162" s="5" t="s">
        <v>27</v>
      </c>
      <c r="C162" s="5" t="s">
        <v>654</v>
      </c>
      <c r="D162" s="5" t="s">
        <v>620</v>
      </c>
      <c r="E162" s="5" t="s">
        <v>655</v>
      </c>
      <c r="F162" s="5" t="s">
        <v>653</v>
      </c>
      <c r="G162" s="5">
        <v>1</v>
      </c>
      <c r="H162" s="15">
        <v>1</v>
      </c>
      <c r="I162" s="4" t="s">
        <v>3149</v>
      </c>
      <c r="J162" s="4">
        <f t="shared" si="10"/>
        <v>1</v>
      </c>
      <c r="K162" s="4">
        <f t="shared" si="13"/>
        <v>1</v>
      </c>
      <c r="L162" s="4" t="str">
        <f t="shared" si="12"/>
        <v/>
      </c>
      <c r="N162" s="13">
        <v>1.1265164644714039</v>
      </c>
      <c r="O162" s="4">
        <v>2015</v>
      </c>
      <c r="P162" s="4" t="s">
        <v>652</v>
      </c>
      <c r="Q162" s="12">
        <v>84</v>
      </c>
      <c r="R162" s="5">
        <v>2015</v>
      </c>
      <c r="S162" s="4" t="s">
        <v>652</v>
      </c>
      <c r="T162" s="12">
        <v>6</v>
      </c>
      <c r="U162" s="5">
        <v>2015</v>
      </c>
      <c r="V162" s="4" t="s">
        <v>652</v>
      </c>
      <c r="W162" s="12"/>
      <c r="Y162" s="4" t="s">
        <v>1569</v>
      </c>
      <c r="Z162" s="12">
        <v>0.15</v>
      </c>
      <c r="AA162" s="5">
        <v>2015</v>
      </c>
      <c r="AB162" s="4" t="s">
        <v>652</v>
      </c>
      <c r="AC162" s="12">
        <v>0</v>
      </c>
      <c r="AD162" s="5">
        <v>2015</v>
      </c>
      <c r="AE162" s="4" t="s">
        <v>652</v>
      </c>
      <c r="AF162" s="12">
        <v>0</v>
      </c>
      <c r="AG162" s="5">
        <v>2015</v>
      </c>
      <c r="AH162" s="4" t="s">
        <v>652</v>
      </c>
      <c r="AI162" s="14">
        <v>0</v>
      </c>
      <c r="AJ162" s="5">
        <v>2015</v>
      </c>
      <c r="AK162" s="4" t="s">
        <v>652</v>
      </c>
      <c r="AL162" s="14"/>
      <c r="AN162" s="4" t="s">
        <v>1569</v>
      </c>
    </row>
    <row r="163" spans="1:40" ht="12.75" customHeight="1" x14ac:dyDescent="0.25">
      <c r="A163" s="5" t="s">
        <v>656</v>
      </c>
      <c r="B163" s="5" t="s">
        <v>658</v>
      </c>
      <c r="C163" s="5" t="s">
        <v>657</v>
      </c>
      <c r="D163" s="5" t="s">
        <v>620</v>
      </c>
      <c r="E163" s="5" t="s">
        <v>659</v>
      </c>
      <c r="F163" s="5" t="s">
        <v>3151</v>
      </c>
      <c r="G163" s="5">
        <v>2</v>
      </c>
      <c r="H163" s="15">
        <v>2</v>
      </c>
      <c r="I163" s="4" t="s">
        <v>3150</v>
      </c>
      <c r="J163" s="4">
        <f t="shared" si="10"/>
        <v>1</v>
      </c>
      <c r="K163" s="4">
        <f t="shared" si="13"/>
        <v>1</v>
      </c>
      <c r="L163" s="4" t="str">
        <f t="shared" si="12"/>
        <v/>
      </c>
      <c r="N163" s="13" t="s">
        <v>1569</v>
      </c>
      <c r="O163" s="4"/>
      <c r="P163" s="4" t="s">
        <v>1569</v>
      </c>
      <c r="Q163" s="12" t="s">
        <v>1569</v>
      </c>
      <c r="S163" s="4" t="s">
        <v>1569</v>
      </c>
      <c r="T163" s="12">
        <v>12.4</v>
      </c>
      <c r="V163" s="4" t="s">
        <v>656</v>
      </c>
      <c r="W163" s="12"/>
      <c r="Y163" s="4" t="s">
        <v>1569</v>
      </c>
      <c r="Z163" s="12" t="s">
        <v>1569</v>
      </c>
      <c r="AB163" s="4" t="s">
        <v>1569</v>
      </c>
      <c r="AC163" s="12" t="s">
        <v>1569</v>
      </c>
      <c r="AE163" s="4" t="s">
        <v>1569</v>
      </c>
      <c r="AF163" s="12" t="s">
        <v>1569</v>
      </c>
      <c r="AH163" s="4" t="s">
        <v>1569</v>
      </c>
      <c r="AI163" s="14" t="s">
        <v>1569</v>
      </c>
      <c r="AK163" s="4" t="s">
        <v>1569</v>
      </c>
      <c r="AL163" s="14"/>
      <c r="AN163" s="4" t="s">
        <v>1569</v>
      </c>
    </row>
    <row r="164" spans="1:40" ht="12.75" customHeight="1" x14ac:dyDescent="0.25">
      <c r="A164" s="5" t="s">
        <v>660</v>
      </c>
      <c r="B164" s="5" t="s">
        <v>658</v>
      </c>
      <c r="C164" s="5" t="s">
        <v>657</v>
      </c>
      <c r="D164" s="5" t="s">
        <v>620</v>
      </c>
      <c r="E164" s="5" t="s">
        <v>662</v>
      </c>
      <c r="F164" s="5" t="s">
        <v>661</v>
      </c>
      <c r="G164" s="5">
        <v>2</v>
      </c>
      <c r="H164" s="15">
        <v>1</v>
      </c>
      <c r="I164" s="4" t="s">
        <v>1860</v>
      </c>
      <c r="J164" s="4">
        <f t="shared" si="10"/>
        <v>2</v>
      </c>
      <c r="K164" s="4">
        <f t="shared" si="13"/>
        <v>2</v>
      </c>
      <c r="L164" s="4" t="str">
        <f t="shared" si="12"/>
        <v>Y</v>
      </c>
      <c r="M164" s="4" t="s">
        <v>2681</v>
      </c>
      <c r="N164" s="13"/>
      <c r="O164" s="4"/>
      <c r="P164" s="4" t="s">
        <v>1569</v>
      </c>
      <c r="Q164" s="12">
        <v>60</v>
      </c>
      <c r="R164" s="5">
        <v>2000</v>
      </c>
      <c r="S164" s="4" t="s">
        <v>660</v>
      </c>
      <c r="T164" s="12" t="s">
        <v>1569</v>
      </c>
      <c r="V164" s="4" t="s">
        <v>1569</v>
      </c>
      <c r="W164" s="12"/>
      <c r="Y164" s="4" t="s">
        <v>1569</v>
      </c>
      <c r="Z164" s="12" t="s">
        <v>1569</v>
      </c>
      <c r="AB164" s="4" t="s">
        <v>1569</v>
      </c>
      <c r="AC164" s="12" t="s">
        <v>1569</v>
      </c>
      <c r="AE164" s="4" t="s">
        <v>1569</v>
      </c>
      <c r="AF164" s="12" t="s">
        <v>1569</v>
      </c>
      <c r="AH164" s="4" t="s">
        <v>1569</v>
      </c>
      <c r="AI164" s="14" t="s">
        <v>1569</v>
      </c>
      <c r="AK164" s="4" t="s">
        <v>1569</v>
      </c>
      <c r="AL164" s="14"/>
      <c r="AN164" s="4" t="s">
        <v>1569</v>
      </c>
    </row>
    <row r="165" spans="1:40" ht="12.75" customHeight="1" x14ac:dyDescent="0.25">
      <c r="A165" s="5" t="s">
        <v>663</v>
      </c>
      <c r="B165" s="5" t="s">
        <v>658</v>
      </c>
      <c r="C165" s="5" t="s">
        <v>657</v>
      </c>
      <c r="D165" s="5" t="s">
        <v>620</v>
      </c>
      <c r="E165" s="5" t="s">
        <v>665</v>
      </c>
      <c r="F165" s="5" t="s">
        <v>664</v>
      </c>
      <c r="G165" s="5">
        <v>2</v>
      </c>
      <c r="H165" s="15">
        <v>2</v>
      </c>
      <c r="I165" s="4" t="s">
        <v>1861</v>
      </c>
      <c r="J165" s="4">
        <f t="shared" si="10"/>
        <v>1</v>
      </c>
      <c r="K165" s="4">
        <f t="shared" si="13"/>
        <v>1</v>
      </c>
      <c r="L165" s="4" t="str">
        <f t="shared" si="12"/>
        <v/>
      </c>
      <c r="N165" s="13">
        <v>1.0179789519538252</v>
      </c>
      <c r="O165" s="4">
        <v>2012</v>
      </c>
      <c r="P165" s="4" t="s">
        <v>663</v>
      </c>
      <c r="Q165" s="12">
        <v>43</v>
      </c>
      <c r="R165" s="5">
        <v>2012</v>
      </c>
      <c r="S165" s="4" t="s">
        <v>663</v>
      </c>
      <c r="T165" s="12" t="s">
        <v>1569</v>
      </c>
      <c r="V165" s="4" t="s">
        <v>1569</v>
      </c>
      <c r="W165" s="12"/>
      <c r="Y165" s="4" t="s">
        <v>1569</v>
      </c>
      <c r="Z165" s="12" t="s">
        <v>1569</v>
      </c>
      <c r="AB165" s="4" t="s">
        <v>1569</v>
      </c>
      <c r="AC165" s="12" t="s">
        <v>1569</v>
      </c>
      <c r="AE165" s="4" t="s">
        <v>1569</v>
      </c>
      <c r="AF165" s="12" t="s">
        <v>1569</v>
      </c>
      <c r="AH165" s="4" t="s">
        <v>1569</v>
      </c>
      <c r="AI165" s="14" t="s">
        <v>1569</v>
      </c>
      <c r="AK165" s="4" t="s">
        <v>1569</v>
      </c>
      <c r="AL165" s="14"/>
      <c r="AN165" s="4" t="s">
        <v>1569</v>
      </c>
    </row>
    <row r="166" spans="1:40" ht="12.75" customHeight="1" x14ac:dyDescent="0.25">
      <c r="A166" s="5" t="s">
        <v>666</v>
      </c>
      <c r="B166" s="5" t="s">
        <v>658</v>
      </c>
      <c r="C166" s="5" t="s">
        <v>657</v>
      </c>
      <c r="D166" s="5" t="s">
        <v>620</v>
      </c>
      <c r="E166" s="5" t="s">
        <v>667</v>
      </c>
      <c r="F166" s="5" t="s">
        <v>3152</v>
      </c>
      <c r="G166" s="5">
        <v>2</v>
      </c>
      <c r="H166" s="15">
        <v>1</v>
      </c>
      <c r="I166" s="4" t="s">
        <v>3155</v>
      </c>
      <c r="J166" s="4">
        <f t="shared" si="10"/>
        <v>1</v>
      </c>
      <c r="K166" s="4">
        <f t="shared" si="13"/>
        <v>1</v>
      </c>
      <c r="L166" s="4" t="str">
        <f t="shared" si="12"/>
        <v/>
      </c>
      <c r="N166" s="13"/>
      <c r="P166" s="5" t="s">
        <v>1569</v>
      </c>
      <c r="Q166" s="12" t="s">
        <v>1569</v>
      </c>
      <c r="S166" s="5" t="s">
        <v>1569</v>
      </c>
      <c r="T166" s="12" t="s">
        <v>1569</v>
      </c>
      <c r="V166" s="5" t="s">
        <v>1569</v>
      </c>
      <c r="W166" s="12"/>
      <c r="Y166" s="5" t="s">
        <v>1569</v>
      </c>
      <c r="Z166" s="12" t="s">
        <v>1569</v>
      </c>
      <c r="AB166" s="5" t="s">
        <v>1569</v>
      </c>
      <c r="AC166" s="12" t="s">
        <v>1569</v>
      </c>
      <c r="AE166" s="5" t="s">
        <v>1569</v>
      </c>
      <c r="AF166" s="12" t="s">
        <v>1569</v>
      </c>
      <c r="AH166" s="5" t="s">
        <v>1569</v>
      </c>
      <c r="AI166" s="14" t="s">
        <v>1569</v>
      </c>
      <c r="AK166" s="5" t="s">
        <v>1569</v>
      </c>
      <c r="AL166" s="14"/>
      <c r="AN166" s="5" t="s">
        <v>1569</v>
      </c>
    </row>
    <row r="167" spans="1:40" ht="12.75" customHeight="1" x14ac:dyDescent="0.25">
      <c r="A167" s="5" t="s">
        <v>59</v>
      </c>
      <c r="B167" s="5" t="s">
        <v>61</v>
      </c>
      <c r="C167" s="5" t="s">
        <v>60</v>
      </c>
      <c r="D167" s="5" t="s">
        <v>35</v>
      </c>
      <c r="E167" s="5" t="s">
        <v>62</v>
      </c>
      <c r="F167" s="5" t="s">
        <v>3153</v>
      </c>
      <c r="G167" s="5">
        <v>2</v>
      </c>
      <c r="H167" s="15">
        <v>1</v>
      </c>
      <c r="I167" s="4"/>
      <c r="J167" s="4">
        <f t="shared" si="10"/>
        <v>1</v>
      </c>
      <c r="K167" s="4">
        <f t="shared" si="13"/>
        <v>1</v>
      </c>
      <c r="L167" s="4" t="str">
        <f t="shared" si="12"/>
        <v/>
      </c>
      <c r="N167" s="13">
        <v>0.95308282631404206</v>
      </c>
      <c r="O167" s="5">
        <v>2013</v>
      </c>
      <c r="P167" s="5" t="s">
        <v>59</v>
      </c>
      <c r="Q167" s="12" t="s">
        <v>1569</v>
      </c>
      <c r="S167" s="5" t="s">
        <v>1569</v>
      </c>
      <c r="T167" s="12">
        <v>7.3</v>
      </c>
      <c r="U167" s="5">
        <v>2013</v>
      </c>
      <c r="V167" s="5" t="s">
        <v>59</v>
      </c>
      <c r="W167" s="12"/>
      <c r="Y167" s="5" t="s">
        <v>1569</v>
      </c>
      <c r="Z167" s="12" t="s">
        <v>1569</v>
      </c>
      <c r="AB167" s="5" t="s">
        <v>1569</v>
      </c>
      <c r="AC167" s="12">
        <v>42.5</v>
      </c>
      <c r="AD167" s="5">
        <v>2013</v>
      </c>
      <c r="AE167" s="5" t="s">
        <v>59</v>
      </c>
      <c r="AF167" s="12" t="s">
        <v>1569</v>
      </c>
      <c r="AH167" s="5" t="s">
        <v>1569</v>
      </c>
      <c r="AI167" s="14" t="s">
        <v>1569</v>
      </c>
      <c r="AK167" s="5" t="s">
        <v>1569</v>
      </c>
      <c r="AL167" s="14"/>
      <c r="AN167" s="5" t="s">
        <v>1569</v>
      </c>
    </row>
    <row r="168" spans="1:40" ht="12.75" customHeight="1" x14ac:dyDescent="0.25">
      <c r="A168" s="5" t="s">
        <v>63</v>
      </c>
      <c r="B168" s="5" t="s">
        <v>61</v>
      </c>
      <c r="C168" s="5" t="s">
        <v>60</v>
      </c>
      <c r="D168" s="5" t="s">
        <v>35</v>
      </c>
      <c r="E168" s="5" t="s">
        <v>64</v>
      </c>
      <c r="F168" s="5" t="s">
        <v>3154</v>
      </c>
      <c r="G168" s="5">
        <v>2</v>
      </c>
      <c r="H168" s="15">
        <v>1</v>
      </c>
      <c r="I168" s="4"/>
      <c r="J168" s="4">
        <f t="shared" si="10"/>
        <v>1</v>
      </c>
      <c r="K168" s="4">
        <f t="shared" si="13"/>
        <v>1</v>
      </c>
      <c r="L168" s="4" t="str">
        <f t="shared" si="12"/>
        <v/>
      </c>
      <c r="N168" s="13">
        <v>0.92240704500978477</v>
      </c>
      <c r="O168" s="5">
        <v>2016</v>
      </c>
      <c r="P168" s="5" t="s">
        <v>63</v>
      </c>
      <c r="Q168" s="12" t="s">
        <v>1569</v>
      </c>
      <c r="S168" s="5" t="s">
        <v>1569</v>
      </c>
      <c r="T168" s="12">
        <v>10.967098703888336</v>
      </c>
      <c r="U168" s="5">
        <v>2016</v>
      </c>
      <c r="V168" s="5" t="s">
        <v>63</v>
      </c>
      <c r="W168" s="12"/>
      <c r="Y168" s="5" t="s">
        <v>1569</v>
      </c>
      <c r="Z168" s="12">
        <v>3.4900859906843431</v>
      </c>
      <c r="AA168" s="5">
        <v>2016</v>
      </c>
      <c r="AB168" s="5" t="s">
        <v>63</v>
      </c>
      <c r="AC168" s="12">
        <v>47.91</v>
      </c>
      <c r="AD168" s="5">
        <v>2016</v>
      </c>
      <c r="AE168" s="5" t="s">
        <v>63</v>
      </c>
      <c r="AF168" s="12">
        <v>0</v>
      </c>
      <c r="AG168" s="5">
        <v>2016</v>
      </c>
      <c r="AH168" s="5" t="s">
        <v>63</v>
      </c>
      <c r="AI168" s="14">
        <v>100</v>
      </c>
      <c r="AJ168" s="5">
        <v>2016</v>
      </c>
      <c r="AK168" s="5" t="s">
        <v>63</v>
      </c>
      <c r="AL168" s="14"/>
      <c r="AN168" s="5" t="s">
        <v>1569</v>
      </c>
    </row>
    <row r="169" spans="1:40" ht="12.75" customHeight="1" x14ac:dyDescent="0.25">
      <c r="A169" s="5" t="s">
        <v>65</v>
      </c>
      <c r="B169" s="5" t="s">
        <v>61</v>
      </c>
      <c r="C169" s="5" t="s">
        <v>60</v>
      </c>
      <c r="D169" s="5" t="s">
        <v>35</v>
      </c>
      <c r="E169" s="5" t="s">
        <v>67</v>
      </c>
      <c r="F169" s="5" t="s">
        <v>66</v>
      </c>
      <c r="G169" s="5">
        <v>2</v>
      </c>
      <c r="H169" s="15">
        <v>1</v>
      </c>
      <c r="I169" s="4"/>
      <c r="J169" s="4">
        <f t="shared" si="10"/>
        <v>1</v>
      </c>
      <c r="K169" s="4">
        <f t="shared" si="13"/>
        <v>1</v>
      </c>
      <c r="L169" s="4" t="str">
        <f t="shared" si="12"/>
        <v/>
      </c>
      <c r="N169" s="13">
        <v>1.0108728355596051</v>
      </c>
      <c r="O169" s="5">
        <v>2014</v>
      </c>
      <c r="P169" s="5" t="s">
        <v>65</v>
      </c>
      <c r="Q169" s="12" t="s">
        <v>1569</v>
      </c>
      <c r="S169" s="5" t="s">
        <v>1569</v>
      </c>
      <c r="T169" s="12">
        <v>17</v>
      </c>
      <c r="U169" s="5">
        <v>2014</v>
      </c>
      <c r="V169" s="5" t="s">
        <v>65</v>
      </c>
      <c r="W169" s="12"/>
      <c r="Y169" s="5" t="s">
        <v>1569</v>
      </c>
      <c r="Z169" s="12" t="s">
        <v>1569</v>
      </c>
      <c r="AB169" s="5" t="s">
        <v>1569</v>
      </c>
      <c r="AC169" s="12" t="s">
        <v>1569</v>
      </c>
      <c r="AE169" s="5" t="s">
        <v>1569</v>
      </c>
      <c r="AF169" s="12" t="s">
        <v>1569</v>
      </c>
      <c r="AH169" s="5" t="s">
        <v>1569</v>
      </c>
      <c r="AI169" s="14" t="s">
        <v>1569</v>
      </c>
      <c r="AK169" s="5" t="s">
        <v>1569</v>
      </c>
      <c r="AL169" s="14"/>
      <c r="AN169" s="5" t="s">
        <v>1569</v>
      </c>
    </row>
    <row r="170" spans="1:40" ht="12.75" customHeight="1" x14ac:dyDescent="0.25">
      <c r="A170" s="5" t="s">
        <v>68</v>
      </c>
      <c r="B170" s="5" t="s">
        <v>70</v>
      </c>
      <c r="C170" s="5" t="s">
        <v>69</v>
      </c>
      <c r="D170" s="5" t="s">
        <v>35</v>
      </c>
      <c r="E170" s="5" t="s">
        <v>71</v>
      </c>
      <c r="F170" s="5" t="s">
        <v>3156</v>
      </c>
      <c r="G170" s="5">
        <v>2</v>
      </c>
      <c r="H170" s="15">
        <v>3</v>
      </c>
      <c r="I170" s="4" t="s">
        <v>3157</v>
      </c>
      <c r="J170" s="4">
        <f t="shared" si="10"/>
        <v>1</v>
      </c>
      <c r="K170" s="4">
        <f t="shared" si="13"/>
        <v>1</v>
      </c>
      <c r="L170" s="4" t="str">
        <f t="shared" si="12"/>
        <v/>
      </c>
      <c r="N170" s="13">
        <v>1.2256110004241503</v>
      </c>
      <c r="O170" s="5">
        <v>2013</v>
      </c>
      <c r="P170" s="5" t="s">
        <v>68</v>
      </c>
      <c r="Q170" s="12">
        <v>98</v>
      </c>
      <c r="R170" s="5">
        <v>2013</v>
      </c>
      <c r="S170" s="5" t="s">
        <v>68</v>
      </c>
      <c r="T170" s="12">
        <v>9.5238095238095237</v>
      </c>
      <c r="U170" s="5">
        <v>2013</v>
      </c>
      <c r="V170" s="5" t="s">
        <v>68</v>
      </c>
      <c r="W170" s="12"/>
      <c r="Y170" s="5" t="s">
        <v>1569</v>
      </c>
      <c r="Z170" s="12">
        <v>0</v>
      </c>
      <c r="AA170" s="5">
        <v>2013</v>
      </c>
      <c r="AB170" s="5" t="s">
        <v>68</v>
      </c>
      <c r="AC170" s="12">
        <v>0</v>
      </c>
      <c r="AD170" s="5">
        <v>2013</v>
      </c>
      <c r="AE170" s="5" t="s">
        <v>68</v>
      </c>
      <c r="AF170" s="12">
        <v>0</v>
      </c>
      <c r="AG170" s="5">
        <v>2013</v>
      </c>
      <c r="AH170" s="5" t="s">
        <v>68</v>
      </c>
      <c r="AI170" s="14">
        <v>100</v>
      </c>
      <c r="AJ170" s="5">
        <v>2013</v>
      </c>
      <c r="AK170" s="5" t="s">
        <v>68</v>
      </c>
      <c r="AL170" s="14"/>
      <c r="AN170" s="5" t="s">
        <v>1569</v>
      </c>
    </row>
    <row r="171" spans="1:40" ht="12.75" customHeight="1" x14ac:dyDescent="0.25">
      <c r="A171" s="5" t="s">
        <v>1121</v>
      </c>
      <c r="B171" s="5" t="s">
        <v>1124</v>
      </c>
      <c r="C171" s="5" t="s">
        <v>1123</v>
      </c>
      <c r="D171" s="5" t="s">
        <v>1038</v>
      </c>
      <c r="E171" s="5" t="s">
        <v>1125</v>
      </c>
      <c r="F171" s="5" t="s">
        <v>1122</v>
      </c>
      <c r="G171" s="5">
        <v>2</v>
      </c>
      <c r="H171" s="15">
        <v>1</v>
      </c>
      <c r="I171" s="4" t="s">
        <v>3158</v>
      </c>
      <c r="J171" s="4">
        <f t="shared" si="10"/>
        <v>2</v>
      </c>
      <c r="K171" s="4">
        <f t="shared" si="13"/>
        <v>3</v>
      </c>
      <c r="L171" s="4" t="str">
        <f t="shared" si="12"/>
        <v>Y</v>
      </c>
      <c r="M171" s="4" t="s">
        <v>2679</v>
      </c>
      <c r="N171" s="13">
        <v>1.0622083396055999</v>
      </c>
      <c r="O171" s="5">
        <v>2015</v>
      </c>
      <c r="P171" s="5" t="s">
        <v>1121</v>
      </c>
      <c r="Q171" s="12" t="s">
        <v>1569</v>
      </c>
      <c r="S171" s="5" t="s">
        <v>1569</v>
      </c>
      <c r="T171" s="12">
        <v>12.7</v>
      </c>
      <c r="U171" s="5">
        <v>2015</v>
      </c>
      <c r="V171" s="5" t="s">
        <v>1121</v>
      </c>
      <c r="W171" s="12"/>
      <c r="Y171" s="5" t="s">
        <v>1569</v>
      </c>
      <c r="Z171" s="12">
        <v>2</v>
      </c>
      <c r="AA171" s="5">
        <v>2015</v>
      </c>
      <c r="AB171" s="5" t="s">
        <v>1121</v>
      </c>
      <c r="AC171" s="12">
        <v>0</v>
      </c>
      <c r="AD171" s="5">
        <v>2015</v>
      </c>
      <c r="AE171" s="5" t="s">
        <v>1121</v>
      </c>
      <c r="AF171" s="12">
        <v>8</v>
      </c>
      <c r="AG171" s="5">
        <v>2015</v>
      </c>
      <c r="AH171" s="5" t="s">
        <v>1121</v>
      </c>
      <c r="AI171" s="14">
        <v>100</v>
      </c>
      <c r="AJ171" s="5">
        <v>2015</v>
      </c>
      <c r="AK171" s="5" t="s">
        <v>1121</v>
      </c>
      <c r="AL171" s="14"/>
      <c r="AN171" s="5" t="s">
        <v>1569</v>
      </c>
    </row>
    <row r="172" spans="1:40" ht="12.75" customHeight="1" x14ac:dyDescent="0.25">
      <c r="A172" s="5" t="s">
        <v>1126</v>
      </c>
      <c r="B172" s="5" t="s">
        <v>1129</v>
      </c>
      <c r="C172" s="5" t="s">
        <v>1128</v>
      </c>
      <c r="D172" s="5" t="s">
        <v>1038</v>
      </c>
      <c r="E172" s="5" t="s">
        <v>1130</v>
      </c>
      <c r="F172" s="5" t="s">
        <v>1127</v>
      </c>
      <c r="G172" s="5">
        <v>2</v>
      </c>
      <c r="H172" s="15">
        <v>1</v>
      </c>
      <c r="I172" s="4"/>
      <c r="J172" s="4">
        <f t="shared" si="10"/>
        <v>1</v>
      </c>
      <c r="K172" s="4">
        <f t="shared" si="13"/>
        <v>1</v>
      </c>
      <c r="L172" s="4" t="str">
        <f t="shared" si="12"/>
        <v/>
      </c>
      <c r="N172" s="13">
        <v>0.83291081502539499</v>
      </c>
      <c r="O172" s="5">
        <v>2009</v>
      </c>
      <c r="P172" s="5" t="s">
        <v>1126</v>
      </c>
      <c r="Q172" s="12">
        <v>99</v>
      </c>
      <c r="R172" s="5">
        <v>2015</v>
      </c>
      <c r="S172" s="5" t="s">
        <v>1126</v>
      </c>
      <c r="T172" s="12">
        <v>3.2099999999999995</v>
      </c>
      <c r="U172" s="5">
        <v>2015</v>
      </c>
      <c r="V172" s="5" t="s">
        <v>1126</v>
      </c>
      <c r="W172" s="12"/>
      <c r="Y172" s="5" t="s">
        <v>1569</v>
      </c>
      <c r="Z172" s="12">
        <v>0</v>
      </c>
      <c r="AA172" s="5">
        <v>2015</v>
      </c>
      <c r="AB172" s="5" t="s">
        <v>1126</v>
      </c>
      <c r="AC172" s="12">
        <v>15</v>
      </c>
      <c r="AD172" s="5">
        <v>2015</v>
      </c>
      <c r="AE172" s="5" t="s">
        <v>1126</v>
      </c>
      <c r="AF172" s="12">
        <v>0</v>
      </c>
      <c r="AG172" s="5">
        <v>2015</v>
      </c>
      <c r="AH172" s="5" t="s">
        <v>1126</v>
      </c>
      <c r="AI172" s="14">
        <v>100</v>
      </c>
      <c r="AJ172" s="5">
        <v>2015</v>
      </c>
      <c r="AK172" s="5" t="s">
        <v>1126</v>
      </c>
      <c r="AL172" s="14"/>
      <c r="AN172" s="5" t="s">
        <v>1569</v>
      </c>
    </row>
    <row r="173" spans="1:40" ht="12.75" customHeight="1" x14ac:dyDescent="0.25">
      <c r="A173" s="5" t="s">
        <v>1131</v>
      </c>
      <c r="B173" s="5" t="s">
        <v>1129</v>
      </c>
      <c r="C173" s="5" t="s">
        <v>1128</v>
      </c>
      <c r="D173" s="5" t="s">
        <v>1038</v>
      </c>
      <c r="E173" s="5" t="s">
        <v>1133</v>
      </c>
      <c r="F173" s="5" t="s">
        <v>1132</v>
      </c>
      <c r="G173" s="5">
        <v>2</v>
      </c>
      <c r="H173" s="15">
        <v>1</v>
      </c>
      <c r="I173" s="4"/>
      <c r="J173" s="4">
        <f t="shared" si="10"/>
        <v>1</v>
      </c>
      <c r="K173" s="4">
        <f t="shared" si="13"/>
        <v>1</v>
      </c>
      <c r="L173" s="4" t="str">
        <f t="shared" si="12"/>
        <v/>
      </c>
      <c r="N173" s="13">
        <v>0.53559347643733768</v>
      </c>
      <c r="O173" s="5">
        <v>2015</v>
      </c>
      <c r="P173" s="5" t="s">
        <v>1131</v>
      </c>
      <c r="Q173" s="12">
        <v>98.9</v>
      </c>
      <c r="R173" s="5">
        <v>2013</v>
      </c>
      <c r="S173" s="5" t="s">
        <v>1131</v>
      </c>
      <c r="T173" s="12">
        <v>9.3699999999999974</v>
      </c>
      <c r="U173" s="5">
        <v>2013</v>
      </c>
      <c r="V173" s="5" t="s">
        <v>1131</v>
      </c>
      <c r="W173" s="12"/>
      <c r="Y173" s="5" t="s">
        <v>1569</v>
      </c>
      <c r="Z173" s="12">
        <v>0</v>
      </c>
      <c r="AA173" s="5">
        <v>2013</v>
      </c>
      <c r="AB173" s="5" t="s">
        <v>1131</v>
      </c>
      <c r="AC173" s="12">
        <v>16</v>
      </c>
      <c r="AD173" s="5">
        <v>2013</v>
      </c>
      <c r="AE173" s="5" t="s">
        <v>1131</v>
      </c>
      <c r="AF173" s="12">
        <v>0</v>
      </c>
      <c r="AG173" s="5">
        <v>2013</v>
      </c>
      <c r="AH173" s="5" t="s">
        <v>1131</v>
      </c>
      <c r="AI173" s="14">
        <v>100</v>
      </c>
      <c r="AJ173" s="5">
        <v>2013</v>
      </c>
      <c r="AK173" s="5" t="s">
        <v>1131</v>
      </c>
      <c r="AL173" s="14"/>
      <c r="AN173" s="5" t="s">
        <v>1569</v>
      </c>
    </row>
    <row r="174" spans="1:40" ht="12.75" customHeight="1" x14ac:dyDescent="0.25">
      <c r="A174" s="5" t="s">
        <v>1134</v>
      </c>
      <c r="B174" s="5" t="s">
        <v>1129</v>
      </c>
      <c r="C174" s="5" t="s">
        <v>1128</v>
      </c>
      <c r="D174" s="5" t="s">
        <v>1038</v>
      </c>
      <c r="E174" s="5" t="s">
        <v>1575</v>
      </c>
      <c r="F174" s="5" t="s">
        <v>1135</v>
      </c>
      <c r="G174" s="5">
        <v>2</v>
      </c>
      <c r="H174" s="15">
        <v>1</v>
      </c>
      <c r="I174" s="4"/>
      <c r="J174" s="4">
        <f t="shared" si="10"/>
        <v>1</v>
      </c>
      <c r="K174" s="4">
        <f t="shared" si="13"/>
        <v>1</v>
      </c>
      <c r="L174" s="4" t="str">
        <f t="shared" si="12"/>
        <v/>
      </c>
      <c r="N174" s="13">
        <v>0.69969573615418224</v>
      </c>
      <c r="O174" s="5">
        <v>2011</v>
      </c>
      <c r="P174" s="5" t="s">
        <v>1134</v>
      </c>
      <c r="Q174" s="12">
        <v>100</v>
      </c>
      <c r="R174" s="5">
        <v>2013</v>
      </c>
      <c r="S174" s="5" t="s">
        <v>1134</v>
      </c>
      <c r="T174" s="12">
        <v>19.03</v>
      </c>
      <c r="U174" s="5">
        <v>2013</v>
      </c>
      <c r="V174" s="5" t="s">
        <v>1134</v>
      </c>
      <c r="W174" s="12"/>
      <c r="Y174" s="5" t="s">
        <v>1569</v>
      </c>
      <c r="Z174" s="12">
        <v>0</v>
      </c>
      <c r="AA174" s="5">
        <v>2013</v>
      </c>
      <c r="AB174" s="5" t="s">
        <v>1134</v>
      </c>
      <c r="AC174" s="12">
        <v>17</v>
      </c>
      <c r="AD174" s="5">
        <v>2013</v>
      </c>
      <c r="AE174" s="5" t="s">
        <v>1134</v>
      </c>
      <c r="AF174" s="12">
        <v>0</v>
      </c>
      <c r="AG174" s="5">
        <v>2013</v>
      </c>
      <c r="AH174" s="5" t="s">
        <v>1134</v>
      </c>
      <c r="AI174" s="14">
        <v>100</v>
      </c>
      <c r="AJ174" s="5">
        <v>2013</v>
      </c>
      <c r="AK174" s="5" t="s">
        <v>1134</v>
      </c>
      <c r="AL174" s="14"/>
      <c r="AN174" s="5" t="s">
        <v>1569</v>
      </c>
    </row>
    <row r="175" spans="1:40" ht="12.75" customHeight="1" x14ac:dyDescent="0.25">
      <c r="A175" s="5" t="s">
        <v>403</v>
      </c>
      <c r="B175" s="5" t="s">
        <v>406</v>
      </c>
      <c r="C175" s="5" t="s">
        <v>405</v>
      </c>
      <c r="D175" s="5" t="s">
        <v>360</v>
      </c>
      <c r="E175" s="5" t="s">
        <v>407</v>
      </c>
      <c r="F175" s="5" t="s">
        <v>404</v>
      </c>
      <c r="G175" s="5">
        <v>1</v>
      </c>
      <c r="H175" s="15">
        <v>3</v>
      </c>
      <c r="I175" s="4" t="s">
        <v>1862</v>
      </c>
      <c r="J175" s="4">
        <f t="shared" si="10"/>
        <v>1</v>
      </c>
      <c r="K175" s="4">
        <f t="shared" si="13"/>
        <v>1</v>
      </c>
      <c r="L175" s="4" t="str">
        <f t="shared" si="12"/>
        <v/>
      </c>
      <c r="N175" s="13" t="s">
        <v>1569</v>
      </c>
      <c r="P175" s="5" t="s">
        <v>1569</v>
      </c>
      <c r="Q175" s="12">
        <v>60</v>
      </c>
      <c r="S175" s="5" t="s">
        <v>403</v>
      </c>
      <c r="T175" s="12" t="s">
        <v>1569</v>
      </c>
      <c r="V175" s="5" t="s">
        <v>1569</v>
      </c>
      <c r="W175" s="12"/>
      <c r="Y175" s="5" t="s">
        <v>1569</v>
      </c>
      <c r="Z175" s="12">
        <v>0</v>
      </c>
      <c r="AB175" s="5" t="s">
        <v>403</v>
      </c>
      <c r="AC175" s="12">
        <v>0</v>
      </c>
      <c r="AE175" s="5" t="s">
        <v>403</v>
      </c>
      <c r="AF175" s="12">
        <v>0</v>
      </c>
      <c r="AH175" s="5" t="s">
        <v>403</v>
      </c>
      <c r="AI175" s="14">
        <v>40</v>
      </c>
      <c r="AK175" s="5" t="s">
        <v>403</v>
      </c>
      <c r="AL175" s="14"/>
      <c r="AN175" s="5" t="s">
        <v>1569</v>
      </c>
    </row>
    <row r="176" spans="1:40" ht="12.75" customHeight="1" x14ac:dyDescent="0.25">
      <c r="A176" s="5" t="s">
        <v>408</v>
      </c>
      <c r="B176" s="5" t="s">
        <v>7</v>
      </c>
      <c r="C176" s="5" t="s">
        <v>410</v>
      </c>
      <c r="D176" s="5" t="s">
        <v>360</v>
      </c>
      <c r="E176" s="5" t="s">
        <v>411</v>
      </c>
      <c r="F176" s="5" t="s">
        <v>409</v>
      </c>
      <c r="G176" s="5">
        <v>2</v>
      </c>
      <c r="H176" s="15">
        <v>2</v>
      </c>
      <c r="I176" s="4" t="s">
        <v>1863</v>
      </c>
      <c r="J176" s="4">
        <f t="shared" si="10"/>
        <v>1</v>
      </c>
      <c r="K176" s="4">
        <f t="shared" si="13"/>
        <v>1</v>
      </c>
      <c r="L176" s="4" t="str">
        <f t="shared" si="12"/>
        <v/>
      </c>
      <c r="N176" s="13">
        <v>0.60412531285060844</v>
      </c>
      <c r="O176" s="5">
        <v>2016</v>
      </c>
      <c r="P176" s="5" t="s">
        <v>408</v>
      </c>
      <c r="Q176" s="12" t="s">
        <v>1569</v>
      </c>
      <c r="S176" s="5" t="s">
        <v>1569</v>
      </c>
      <c r="T176" s="12" t="s">
        <v>1569</v>
      </c>
      <c r="V176" s="5" t="s">
        <v>1569</v>
      </c>
      <c r="W176" s="12"/>
      <c r="Y176" s="5" t="s">
        <v>1569</v>
      </c>
      <c r="Z176" s="12">
        <v>0</v>
      </c>
      <c r="AA176" s="5">
        <v>2016</v>
      </c>
      <c r="AB176" s="5" t="s">
        <v>408</v>
      </c>
      <c r="AC176" s="12">
        <v>0</v>
      </c>
      <c r="AD176" s="5">
        <v>2016</v>
      </c>
      <c r="AE176" s="5" t="s">
        <v>408</v>
      </c>
      <c r="AF176" s="12">
        <v>0</v>
      </c>
      <c r="AG176" s="5">
        <v>2016</v>
      </c>
      <c r="AH176" s="5" t="s">
        <v>408</v>
      </c>
      <c r="AI176" s="14">
        <v>0</v>
      </c>
      <c r="AJ176" s="5">
        <v>2016</v>
      </c>
      <c r="AK176" s="5" t="s">
        <v>408</v>
      </c>
      <c r="AL176" s="14"/>
      <c r="AN176" s="5" t="s">
        <v>1569</v>
      </c>
    </row>
    <row r="177" spans="1:40" ht="12.75" customHeight="1" x14ac:dyDescent="0.25">
      <c r="A177" s="5" t="s">
        <v>668</v>
      </c>
      <c r="B177" s="5" t="s">
        <v>1649</v>
      </c>
      <c r="C177" s="5" t="s">
        <v>670</v>
      </c>
      <c r="D177" s="5" t="s">
        <v>620</v>
      </c>
      <c r="E177" s="5" t="s">
        <v>671</v>
      </c>
      <c r="F177" s="5" t="s">
        <v>669</v>
      </c>
      <c r="G177" s="5">
        <v>2</v>
      </c>
      <c r="H177" s="15">
        <v>2</v>
      </c>
      <c r="I177" s="4" t="s">
        <v>1864</v>
      </c>
      <c r="J177" s="4">
        <f t="shared" si="10"/>
        <v>1</v>
      </c>
      <c r="K177" s="4">
        <f t="shared" si="13"/>
        <v>1</v>
      </c>
      <c r="L177" s="4" t="str">
        <f t="shared" si="12"/>
        <v/>
      </c>
      <c r="N177" s="13">
        <v>0.50612833453496764</v>
      </c>
      <c r="O177" s="5">
        <v>2012</v>
      </c>
      <c r="P177" s="5" t="s">
        <v>668</v>
      </c>
      <c r="Q177" s="12" t="s">
        <v>1569</v>
      </c>
      <c r="S177" s="5" t="s">
        <v>1569</v>
      </c>
      <c r="T177" s="12">
        <v>6.1999999999999993</v>
      </c>
      <c r="U177" s="5">
        <v>2012</v>
      </c>
      <c r="V177" s="5" t="s">
        <v>668</v>
      </c>
      <c r="W177" s="12"/>
      <c r="Y177" s="5" t="s">
        <v>1569</v>
      </c>
      <c r="Z177" s="12" t="s">
        <v>1569</v>
      </c>
      <c r="AB177" s="5" t="s">
        <v>1569</v>
      </c>
      <c r="AC177" s="12" t="s">
        <v>1569</v>
      </c>
      <c r="AE177" s="5" t="s">
        <v>1569</v>
      </c>
      <c r="AF177" s="12" t="s">
        <v>1569</v>
      </c>
      <c r="AH177" s="5" t="s">
        <v>1569</v>
      </c>
      <c r="AI177" s="14" t="s">
        <v>1569</v>
      </c>
      <c r="AK177" s="5" t="s">
        <v>1569</v>
      </c>
      <c r="AL177" s="14"/>
      <c r="AN177" s="5" t="s">
        <v>1569</v>
      </c>
    </row>
    <row r="178" spans="1:40" ht="12.75" customHeight="1" x14ac:dyDescent="0.25">
      <c r="A178" s="5" t="s">
        <v>1136</v>
      </c>
      <c r="B178" s="5" t="s">
        <v>1139</v>
      </c>
      <c r="C178" s="5" t="s">
        <v>1138</v>
      </c>
      <c r="D178" s="5" t="s">
        <v>1038</v>
      </c>
      <c r="E178" s="5" t="s">
        <v>1140</v>
      </c>
      <c r="F178" s="5" t="s">
        <v>1137</v>
      </c>
      <c r="G178" s="5">
        <v>2</v>
      </c>
      <c r="H178" s="15">
        <v>2</v>
      </c>
      <c r="I178" s="4" t="s">
        <v>1865</v>
      </c>
      <c r="J178" s="4">
        <f t="shared" si="10"/>
        <v>1</v>
      </c>
      <c r="K178" s="4">
        <f t="shared" si="13"/>
        <v>1</v>
      </c>
      <c r="L178" s="4" t="str">
        <f t="shared" si="12"/>
        <v/>
      </c>
      <c r="N178" s="13">
        <v>0.86959574406565221</v>
      </c>
      <c r="O178" s="5">
        <v>2016</v>
      </c>
      <c r="P178" s="5" t="s">
        <v>1136</v>
      </c>
      <c r="Q178" s="12">
        <v>100</v>
      </c>
      <c r="R178" s="5">
        <v>2016</v>
      </c>
      <c r="S178" s="5" t="s">
        <v>1136</v>
      </c>
      <c r="T178" s="12">
        <v>12.6</v>
      </c>
      <c r="U178" s="5">
        <v>2016</v>
      </c>
      <c r="V178" s="5" t="s">
        <v>1136</v>
      </c>
      <c r="W178" s="12"/>
      <c r="Y178" s="5" t="s">
        <v>1569</v>
      </c>
      <c r="Z178" s="12">
        <v>0</v>
      </c>
      <c r="AA178" s="5">
        <v>2016</v>
      </c>
      <c r="AB178" s="5" t="s">
        <v>1136</v>
      </c>
      <c r="AC178" s="12">
        <v>0.42</v>
      </c>
      <c r="AD178" s="5">
        <v>2016</v>
      </c>
      <c r="AE178" s="5" t="s">
        <v>1136</v>
      </c>
      <c r="AF178" s="12">
        <v>0</v>
      </c>
      <c r="AG178" s="5">
        <v>2016</v>
      </c>
      <c r="AH178" s="5" t="s">
        <v>1136</v>
      </c>
      <c r="AI178" s="14">
        <v>100</v>
      </c>
      <c r="AJ178" s="5">
        <v>2016</v>
      </c>
      <c r="AK178" s="5" t="s">
        <v>1136</v>
      </c>
      <c r="AL178" s="14"/>
      <c r="AN178" s="5" t="s">
        <v>1569</v>
      </c>
    </row>
    <row r="179" spans="1:40" ht="12.75" customHeight="1" x14ac:dyDescent="0.25">
      <c r="A179" s="5" t="s">
        <v>1141</v>
      </c>
      <c r="B179" s="5" t="s">
        <v>1139</v>
      </c>
      <c r="C179" s="5" t="s">
        <v>1138</v>
      </c>
      <c r="D179" s="5" t="s">
        <v>1038</v>
      </c>
      <c r="E179" s="5" t="s">
        <v>1576</v>
      </c>
      <c r="F179" s="5" t="s">
        <v>1142</v>
      </c>
      <c r="G179" s="5">
        <v>2</v>
      </c>
      <c r="H179" s="15">
        <v>2</v>
      </c>
      <c r="I179" s="4" t="s">
        <v>1865</v>
      </c>
      <c r="J179" s="4">
        <f t="shared" si="10"/>
        <v>1</v>
      </c>
      <c r="K179" s="4">
        <f t="shared" si="13"/>
        <v>2</v>
      </c>
      <c r="L179" s="4" t="str">
        <f t="shared" si="12"/>
        <v>Y</v>
      </c>
      <c r="M179" s="4" t="s">
        <v>2680</v>
      </c>
      <c r="N179" s="13">
        <v>1.171407984091394</v>
      </c>
      <c r="O179" s="5">
        <v>2010</v>
      </c>
      <c r="P179" s="5" t="s">
        <v>1141</v>
      </c>
      <c r="Q179" s="12">
        <v>100</v>
      </c>
      <c r="R179" s="5">
        <v>2016</v>
      </c>
      <c r="S179" s="5" t="s">
        <v>1141</v>
      </c>
      <c r="T179" s="12">
        <v>10</v>
      </c>
      <c r="U179" s="5">
        <v>2016</v>
      </c>
      <c r="V179" s="5" t="s">
        <v>1141</v>
      </c>
      <c r="W179" s="12"/>
      <c r="Y179" s="5" t="s">
        <v>1569</v>
      </c>
      <c r="Z179" s="12">
        <v>0</v>
      </c>
      <c r="AA179" s="5">
        <v>2016</v>
      </c>
      <c r="AB179" s="5" t="s">
        <v>1141</v>
      </c>
      <c r="AC179" s="12">
        <v>5.2</v>
      </c>
      <c r="AD179" s="5">
        <v>2016</v>
      </c>
      <c r="AE179" s="5" t="s">
        <v>1141</v>
      </c>
      <c r="AF179" s="12">
        <v>0</v>
      </c>
      <c r="AG179" s="5">
        <v>2016</v>
      </c>
      <c r="AH179" s="5" t="s">
        <v>1141</v>
      </c>
      <c r="AI179" s="14">
        <v>99.599156118143455</v>
      </c>
      <c r="AJ179" s="5">
        <v>2016</v>
      </c>
      <c r="AK179" s="5" t="s">
        <v>1141</v>
      </c>
      <c r="AL179" s="14"/>
      <c r="AN179" s="5" t="s">
        <v>1569</v>
      </c>
    </row>
    <row r="180" spans="1:40" ht="12.75" customHeight="1" x14ac:dyDescent="0.25">
      <c r="A180" s="5" t="s">
        <v>72</v>
      </c>
      <c r="B180" s="5" t="s">
        <v>75</v>
      </c>
      <c r="C180" s="5" t="s">
        <v>74</v>
      </c>
      <c r="D180" s="5" t="s">
        <v>35</v>
      </c>
      <c r="E180" s="5" t="s">
        <v>76</v>
      </c>
      <c r="F180" s="5" t="s">
        <v>73</v>
      </c>
      <c r="G180" s="5">
        <v>2</v>
      </c>
      <c r="H180" s="15">
        <v>1</v>
      </c>
      <c r="I180" s="4"/>
      <c r="J180" s="4">
        <f t="shared" si="10"/>
        <v>3</v>
      </c>
      <c r="K180" s="4">
        <f t="shared" si="13"/>
        <v>3</v>
      </c>
      <c r="L180" s="4" t="str">
        <f t="shared" si="12"/>
        <v>Y</v>
      </c>
      <c r="M180" s="4" t="s">
        <v>2679</v>
      </c>
      <c r="N180" s="13">
        <v>1.0201336762975812</v>
      </c>
      <c r="O180" s="5">
        <v>2015</v>
      </c>
      <c r="P180" s="5" t="s">
        <v>72</v>
      </c>
      <c r="Q180" s="12">
        <v>100</v>
      </c>
      <c r="R180" s="5">
        <v>2015</v>
      </c>
      <c r="S180" s="5" t="s">
        <v>72</v>
      </c>
      <c r="T180" s="12">
        <v>21.900000000000002</v>
      </c>
      <c r="U180" s="5">
        <v>2015</v>
      </c>
      <c r="V180" s="5" t="s">
        <v>72</v>
      </c>
      <c r="W180" s="12"/>
      <c r="Y180" s="5" t="s">
        <v>1569</v>
      </c>
      <c r="Z180" s="12" t="s">
        <v>1569</v>
      </c>
      <c r="AB180" s="5" t="s">
        <v>1569</v>
      </c>
      <c r="AC180" s="12" t="s">
        <v>1569</v>
      </c>
      <c r="AE180" s="5" t="s">
        <v>1569</v>
      </c>
      <c r="AF180" s="12" t="s">
        <v>1569</v>
      </c>
      <c r="AH180" s="5" t="s">
        <v>1569</v>
      </c>
      <c r="AI180" s="14" t="s">
        <v>1569</v>
      </c>
      <c r="AK180" s="5" t="s">
        <v>1569</v>
      </c>
      <c r="AL180" s="14"/>
      <c r="AN180" s="5" t="s">
        <v>1569</v>
      </c>
    </row>
    <row r="181" spans="1:40" ht="12.75" customHeight="1" x14ac:dyDescent="0.25">
      <c r="A181" s="5" t="s">
        <v>77</v>
      </c>
      <c r="B181" s="5" t="s">
        <v>75</v>
      </c>
      <c r="C181" s="5" t="s">
        <v>74</v>
      </c>
      <c r="D181" s="5" t="s">
        <v>35</v>
      </c>
      <c r="E181" s="5" t="s">
        <v>79</v>
      </c>
      <c r="F181" s="5" t="s">
        <v>78</v>
      </c>
      <c r="G181" s="5">
        <v>2</v>
      </c>
      <c r="H181" s="15">
        <v>1</v>
      </c>
      <c r="I181" s="4"/>
      <c r="J181" s="4">
        <f t="shared" si="10"/>
        <v>1</v>
      </c>
      <c r="K181" s="4">
        <f t="shared" si="13"/>
        <v>1</v>
      </c>
      <c r="L181" s="4" t="str">
        <f t="shared" si="12"/>
        <v/>
      </c>
      <c r="N181" s="13">
        <v>1.5096146118721456</v>
      </c>
      <c r="O181" s="5">
        <v>2015</v>
      </c>
      <c r="P181" s="5" t="s">
        <v>77</v>
      </c>
      <c r="Q181" s="12" t="s">
        <v>1569</v>
      </c>
      <c r="S181" s="5" t="s">
        <v>1569</v>
      </c>
      <c r="T181" s="12" t="s">
        <v>1569</v>
      </c>
      <c r="V181" s="5" t="s">
        <v>1569</v>
      </c>
      <c r="W181" s="12"/>
      <c r="Y181" s="5" t="s">
        <v>1569</v>
      </c>
      <c r="Z181" s="12" t="s">
        <v>1569</v>
      </c>
      <c r="AB181" s="5" t="s">
        <v>1569</v>
      </c>
      <c r="AC181" s="12" t="s">
        <v>1569</v>
      </c>
      <c r="AE181" s="5" t="s">
        <v>1569</v>
      </c>
      <c r="AF181" s="12" t="s">
        <v>1569</v>
      </c>
      <c r="AH181" s="5" t="s">
        <v>1569</v>
      </c>
      <c r="AI181" s="14" t="s">
        <v>1569</v>
      </c>
      <c r="AK181" s="5" t="s">
        <v>1569</v>
      </c>
      <c r="AL181" s="14"/>
      <c r="AN181" s="5" t="s">
        <v>1569</v>
      </c>
    </row>
    <row r="182" spans="1:40" ht="12.75" customHeight="1" x14ac:dyDescent="0.25">
      <c r="A182" s="5" t="s">
        <v>1143</v>
      </c>
      <c r="B182" s="5" t="s">
        <v>1146</v>
      </c>
      <c r="C182" s="5" t="s">
        <v>1145</v>
      </c>
      <c r="D182" s="5" t="s">
        <v>1038</v>
      </c>
      <c r="E182" s="5" t="s">
        <v>1147</v>
      </c>
      <c r="F182" s="5" t="s">
        <v>1144</v>
      </c>
      <c r="G182" s="5">
        <v>1</v>
      </c>
      <c r="H182" s="15">
        <v>1</v>
      </c>
      <c r="I182" s="4" t="s">
        <v>3159</v>
      </c>
      <c r="J182" s="4">
        <f t="shared" si="10"/>
        <v>1</v>
      </c>
      <c r="K182" s="4">
        <f t="shared" si="13"/>
        <v>2</v>
      </c>
      <c r="L182" s="4" t="str">
        <f t="shared" si="12"/>
        <v>Y</v>
      </c>
      <c r="M182" s="4" t="s">
        <v>2680</v>
      </c>
      <c r="N182" s="13">
        <v>0.70000000192419276</v>
      </c>
      <c r="O182" s="5">
        <v>2015</v>
      </c>
      <c r="P182" s="5" t="s">
        <v>1143</v>
      </c>
      <c r="Q182" s="12">
        <v>100</v>
      </c>
      <c r="R182" s="5">
        <v>2015</v>
      </c>
      <c r="S182" s="5" t="s">
        <v>1143</v>
      </c>
      <c r="T182" s="12">
        <v>8</v>
      </c>
      <c r="U182" s="5">
        <v>2015</v>
      </c>
      <c r="V182" s="5" t="s">
        <v>1143</v>
      </c>
      <c r="W182" s="12"/>
      <c r="Y182" s="5" t="s">
        <v>1569</v>
      </c>
      <c r="Z182" s="12">
        <v>0</v>
      </c>
      <c r="AA182" s="5">
        <v>2015</v>
      </c>
      <c r="AB182" s="5" t="s">
        <v>1143</v>
      </c>
      <c r="AC182" s="12">
        <v>0</v>
      </c>
      <c r="AD182" s="5">
        <v>2015</v>
      </c>
      <c r="AE182" s="5" t="s">
        <v>1143</v>
      </c>
      <c r="AF182" s="12">
        <v>0</v>
      </c>
      <c r="AG182" s="5">
        <v>2015</v>
      </c>
      <c r="AH182" s="5" t="s">
        <v>1143</v>
      </c>
      <c r="AI182" s="14">
        <v>97</v>
      </c>
      <c r="AJ182" s="5">
        <v>2015</v>
      </c>
      <c r="AK182" s="5" t="s">
        <v>1143</v>
      </c>
      <c r="AL182" s="14"/>
      <c r="AN182" s="5" t="s">
        <v>1569</v>
      </c>
    </row>
    <row r="183" spans="1:40" ht="12.75" customHeight="1" x14ac:dyDescent="0.25">
      <c r="A183" s="5" t="s">
        <v>84</v>
      </c>
      <c r="B183" s="5" t="s">
        <v>82</v>
      </c>
      <c r="C183" s="5" t="s">
        <v>81</v>
      </c>
      <c r="D183" s="5" t="s">
        <v>35</v>
      </c>
      <c r="E183" s="5" t="s">
        <v>86</v>
      </c>
      <c r="F183" s="5" t="s">
        <v>85</v>
      </c>
      <c r="G183" s="5">
        <v>1</v>
      </c>
      <c r="H183" s="15">
        <v>2</v>
      </c>
      <c r="I183" s="4" t="s">
        <v>1867</v>
      </c>
      <c r="J183" s="4">
        <f t="shared" si="10"/>
        <v>1</v>
      </c>
      <c r="K183" s="4">
        <f t="shared" si="13"/>
        <v>1</v>
      </c>
      <c r="L183" s="4" t="str">
        <f t="shared" si="12"/>
        <v/>
      </c>
      <c r="N183" s="13" t="s">
        <v>1569</v>
      </c>
      <c r="P183" s="5" t="s">
        <v>1569</v>
      </c>
      <c r="Q183" s="12" t="s">
        <v>1569</v>
      </c>
      <c r="S183" s="5" t="s">
        <v>1569</v>
      </c>
      <c r="T183" s="12">
        <v>17</v>
      </c>
      <c r="V183" s="5" t="s">
        <v>84</v>
      </c>
      <c r="W183" s="12"/>
      <c r="Y183" s="5" t="s">
        <v>1569</v>
      </c>
      <c r="Z183" s="12" t="s">
        <v>1569</v>
      </c>
      <c r="AB183" s="5" t="s">
        <v>1569</v>
      </c>
      <c r="AC183" s="12" t="s">
        <v>1569</v>
      </c>
      <c r="AE183" s="5" t="s">
        <v>1569</v>
      </c>
      <c r="AF183" s="12" t="s">
        <v>1569</v>
      </c>
      <c r="AH183" s="5" t="s">
        <v>1569</v>
      </c>
      <c r="AI183" s="14" t="s">
        <v>1569</v>
      </c>
      <c r="AK183" s="5" t="s">
        <v>1569</v>
      </c>
      <c r="AL183" s="14"/>
      <c r="AN183" s="5" t="s">
        <v>1569</v>
      </c>
    </row>
    <row r="184" spans="1:40" ht="12.75" customHeight="1" x14ac:dyDescent="0.25">
      <c r="A184" s="5" t="s">
        <v>87</v>
      </c>
      <c r="B184" s="5" t="s">
        <v>90</v>
      </c>
      <c r="C184" s="5" t="s">
        <v>89</v>
      </c>
      <c r="D184" s="5" t="s">
        <v>35</v>
      </c>
      <c r="E184" s="5" t="s">
        <v>91</v>
      </c>
      <c r="F184" s="5" t="s">
        <v>88</v>
      </c>
      <c r="G184" s="5">
        <v>2</v>
      </c>
      <c r="H184" s="15">
        <v>2</v>
      </c>
      <c r="I184" s="4" t="s">
        <v>1868</v>
      </c>
      <c r="J184" s="4">
        <f t="shared" si="10"/>
        <v>1</v>
      </c>
      <c r="K184" s="4">
        <f t="shared" si="13"/>
        <v>1</v>
      </c>
      <c r="L184" s="4" t="str">
        <f t="shared" si="12"/>
        <v/>
      </c>
      <c r="N184" s="13">
        <v>1.2041095570021112</v>
      </c>
      <c r="O184" s="5">
        <v>2014</v>
      </c>
      <c r="P184" s="5" t="s">
        <v>87</v>
      </c>
      <c r="Q184" s="12" t="s">
        <v>1569</v>
      </c>
      <c r="S184" s="5" t="s">
        <v>1569</v>
      </c>
      <c r="T184" s="12" t="s">
        <v>1569</v>
      </c>
      <c r="V184" s="5" t="s">
        <v>1569</v>
      </c>
      <c r="W184" s="12"/>
      <c r="Y184" s="5" t="s">
        <v>1569</v>
      </c>
      <c r="Z184" s="12" t="s">
        <v>1569</v>
      </c>
      <c r="AB184" s="5" t="s">
        <v>1569</v>
      </c>
      <c r="AC184" s="12" t="s">
        <v>1569</v>
      </c>
      <c r="AE184" s="5" t="s">
        <v>1569</v>
      </c>
      <c r="AF184" s="12" t="s">
        <v>1569</v>
      </c>
      <c r="AH184" s="5" t="s">
        <v>1569</v>
      </c>
      <c r="AI184" s="14" t="s">
        <v>1569</v>
      </c>
      <c r="AK184" s="5" t="s">
        <v>1569</v>
      </c>
      <c r="AL184" s="14"/>
      <c r="AN184" s="5" t="s">
        <v>1569</v>
      </c>
    </row>
    <row r="185" spans="1:40" ht="12.75" customHeight="1" x14ac:dyDescent="0.25">
      <c r="A185" s="5" t="s">
        <v>92</v>
      </c>
      <c r="B185" s="5" t="s">
        <v>90</v>
      </c>
      <c r="C185" s="5" t="s">
        <v>89</v>
      </c>
      <c r="D185" s="5" t="s">
        <v>35</v>
      </c>
      <c r="E185" s="5" t="s">
        <v>94</v>
      </c>
      <c r="F185" s="5" t="s">
        <v>93</v>
      </c>
      <c r="G185" s="5">
        <v>1</v>
      </c>
      <c r="H185" s="15">
        <v>1</v>
      </c>
      <c r="I185" s="4" t="s">
        <v>1869</v>
      </c>
      <c r="J185" s="4">
        <f t="shared" si="10"/>
        <v>1</v>
      </c>
      <c r="K185" s="4">
        <f t="shared" si="13"/>
        <v>1</v>
      </c>
      <c r="L185" s="4" t="str">
        <f t="shared" si="12"/>
        <v/>
      </c>
      <c r="N185" s="13">
        <v>0.88349041255883931</v>
      </c>
      <c r="O185" s="5">
        <v>2013</v>
      </c>
      <c r="P185" s="5" t="s">
        <v>92</v>
      </c>
      <c r="Q185" s="12" t="s">
        <v>1569</v>
      </c>
      <c r="S185" s="5" t="s">
        <v>1569</v>
      </c>
      <c r="T185" s="12" t="s">
        <v>1569</v>
      </c>
      <c r="V185" s="5" t="s">
        <v>1569</v>
      </c>
      <c r="W185" s="12"/>
      <c r="Y185" s="5" t="s">
        <v>1569</v>
      </c>
      <c r="Z185" s="12" t="s">
        <v>1569</v>
      </c>
      <c r="AB185" s="5" t="s">
        <v>1569</v>
      </c>
      <c r="AC185" s="12" t="s">
        <v>1569</v>
      </c>
      <c r="AE185" s="5" t="s">
        <v>1569</v>
      </c>
      <c r="AF185" s="12" t="s">
        <v>1569</v>
      </c>
      <c r="AH185" s="5" t="s">
        <v>1569</v>
      </c>
      <c r="AI185" s="14" t="s">
        <v>1569</v>
      </c>
      <c r="AK185" s="5" t="s">
        <v>1569</v>
      </c>
      <c r="AL185" s="14"/>
      <c r="AN185" s="5" t="s">
        <v>1569</v>
      </c>
    </row>
    <row r="186" spans="1:40" ht="12.75" customHeight="1" x14ac:dyDescent="0.25">
      <c r="A186" s="5" t="s">
        <v>95</v>
      </c>
      <c r="B186" s="5" t="s">
        <v>98</v>
      </c>
      <c r="C186" s="5" t="s">
        <v>97</v>
      </c>
      <c r="D186" s="5" t="s">
        <v>35</v>
      </c>
      <c r="E186" s="5" t="s">
        <v>99</v>
      </c>
      <c r="F186" s="5" t="s">
        <v>96</v>
      </c>
      <c r="G186" s="5">
        <v>2</v>
      </c>
      <c r="H186" s="15">
        <v>1</v>
      </c>
      <c r="I186" s="4"/>
      <c r="J186" s="4">
        <f t="shared" si="10"/>
        <v>1</v>
      </c>
      <c r="K186" s="4">
        <f t="shared" si="13"/>
        <v>1</v>
      </c>
      <c r="L186" s="4" t="str">
        <f t="shared" si="12"/>
        <v/>
      </c>
      <c r="N186" s="13">
        <v>1.123455321010042</v>
      </c>
      <c r="O186" s="5">
        <v>2014</v>
      </c>
      <c r="P186" s="5" t="s">
        <v>95</v>
      </c>
      <c r="Q186" s="12">
        <v>100</v>
      </c>
      <c r="R186" s="5">
        <v>2014</v>
      </c>
      <c r="S186" s="5" t="s">
        <v>95</v>
      </c>
      <c r="T186" s="12" t="s">
        <v>1569</v>
      </c>
      <c r="V186" s="5" t="s">
        <v>1569</v>
      </c>
      <c r="W186" s="12"/>
      <c r="Y186" s="5" t="s">
        <v>1569</v>
      </c>
      <c r="Z186" s="12" t="s">
        <v>1569</v>
      </c>
      <c r="AB186" s="5" t="s">
        <v>1569</v>
      </c>
      <c r="AC186" s="12" t="s">
        <v>1569</v>
      </c>
      <c r="AE186" s="5" t="s">
        <v>1569</v>
      </c>
      <c r="AF186" s="12" t="s">
        <v>1569</v>
      </c>
      <c r="AH186" s="5" t="s">
        <v>1569</v>
      </c>
      <c r="AI186" s="14" t="s">
        <v>1569</v>
      </c>
      <c r="AK186" s="5" t="s">
        <v>1569</v>
      </c>
      <c r="AL186" s="14"/>
      <c r="AN186" s="5" t="s">
        <v>1569</v>
      </c>
    </row>
    <row r="187" spans="1:40" ht="12.75" customHeight="1" x14ac:dyDescent="0.25">
      <c r="A187" s="5" t="s">
        <v>672</v>
      </c>
      <c r="B187" s="5" t="s">
        <v>675</v>
      </c>
      <c r="C187" s="5" t="s">
        <v>674</v>
      </c>
      <c r="D187" s="5" t="s">
        <v>620</v>
      </c>
      <c r="E187" s="5" t="s">
        <v>676</v>
      </c>
      <c r="F187" s="5" t="s">
        <v>673</v>
      </c>
      <c r="G187" s="5">
        <v>2</v>
      </c>
      <c r="H187" s="15">
        <v>1</v>
      </c>
      <c r="I187" s="4"/>
      <c r="J187" s="4">
        <f t="shared" si="10"/>
        <v>1</v>
      </c>
      <c r="K187" s="4">
        <f t="shared" si="13"/>
        <v>1</v>
      </c>
      <c r="L187" s="4" t="str">
        <f t="shared" si="12"/>
        <v/>
      </c>
      <c r="N187" s="13"/>
      <c r="P187" s="5" t="s">
        <v>1569</v>
      </c>
      <c r="Q187" s="12" t="s">
        <v>1569</v>
      </c>
      <c r="S187" s="5" t="s">
        <v>1569</v>
      </c>
      <c r="T187" s="12" t="s">
        <v>1569</v>
      </c>
      <c r="V187" s="5" t="s">
        <v>1569</v>
      </c>
      <c r="W187" s="12"/>
      <c r="Y187" s="5" t="s">
        <v>1569</v>
      </c>
      <c r="Z187" s="12">
        <v>0</v>
      </c>
      <c r="AA187" s="5">
        <v>2002</v>
      </c>
      <c r="AB187" s="5" t="s">
        <v>672</v>
      </c>
      <c r="AC187" s="12">
        <v>0</v>
      </c>
      <c r="AD187" s="5">
        <v>2002</v>
      </c>
      <c r="AE187" s="5" t="s">
        <v>672</v>
      </c>
      <c r="AF187" s="12">
        <v>0</v>
      </c>
      <c r="AG187" s="5">
        <v>2002</v>
      </c>
      <c r="AH187" s="5" t="s">
        <v>672</v>
      </c>
      <c r="AI187" s="14">
        <v>0</v>
      </c>
      <c r="AJ187" s="5">
        <v>2002</v>
      </c>
      <c r="AK187" s="5" t="s">
        <v>672</v>
      </c>
      <c r="AL187" s="14"/>
      <c r="AN187" s="5" t="s">
        <v>1569</v>
      </c>
    </row>
    <row r="188" spans="1:40" ht="12.75" customHeight="1" x14ac:dyDescent="0.25">
      <c r="A188" s="5" t="s">
        <v>1148</v>
      </c>
      <c r="B188" s="5" t="s">
        <v>1</v>
      </c>
      <c r="C188" s="5" t="s">
        <v>1150</v>
      </c>
      <c r="D188" s="5" t="s">
        <v>1038</v>
      </c>
      <c r="E188" s="5" t="s">
        <v>2</v>
      </c>
      <c r="F188" s="5" t="s">
        <v>1149</v>
      </c>
      <c r="G188" s="5" t="s">
        <v>1791</v>
      </c>
      <c r="H188" s="15">
        <v>2</v>
      </c>
      <c r="I188" s="4" t="s">
        <v>1870</v>
      </c>
      <c r="J188" s="4">
        <f t="shared" si="10"/>
        <v>1</v>
      </c>
      <c r="K188" s="4">
        <f t="shared" si="13"/>
        <v>1</v>
      </c>
      <c r="L188" s="4" t="s">
        <v>2678</v>
      </c>
      <c r="M188" s="4" t="s">
        <v>2680</v>
      </c>
      <c r="N188" s="13">
        <v>1.4745065967212947</v>
      </c>
      <c r="O188" s="5">
        <v>2013</v>
      </c>
      <c r="P188" s="5" t="s">
        <v>1148</v>
      </c>
      <c r="Q188" s="12">
        <v>85</v>
      </c>
      <c r="R188" s="5">
        <v>2013</v>
      </c>
      <c r="S188" s="5" t="s">
        <v>1148</v>
      </c>
      <c r="T188" s="12">
        <v>8.8845014807502469</v>
      </c>
      <c r="U188" s="5">
        <v>2013</v>
      </c>
      <c r="V188" s="5" t="s">
        <v>1148</v>
      </c>
      <c r="W188" s="12"/>
      <c r="Y188" s="5" t="s">
        <v>1569</v>
      </c>
      <c r="Z188" s="12">
        <v>0</v>
      </c>
      <c r="AA188" s="5">
        <v>2013</v>
      </c>
      <c r="AB188" s="5" t="s">
        <v>1148</v>
      </c>
      <c r="AC188" s="12">
        <v>0</v>
      </c>
      <c r="AD188" s="5">
        <v>2013</v>
      </c>
      <c r="AE188" s="5" t="s">
        <v>1148</v>
      </c>
      <c r="AF188" s="12">
        <v>0</v>
      </c>
      <c r="AG188" s="5">
        <v>2013</v>
      </c>
      <c r="AH188" s="5" t="s">
        <v>1148</v>
      </c>
      <c r="AI188" s="14">
        <v>72</v>
      </c>
      <c r="AJ188" s="5">
        <v>2013</v>
      </c>
      <c r="AK188" s="5" t="s">
        <v>1148</v>
      </c>
      <c r="AL188" s="14"/>
      <c r="AN188" s="5" t="s">
        <v>1569</v>
      </c>
    </row>
    <row r="189" spans="1:40" ht="12.75" customHeight="1" x14ac:dyDescent="0.25">
      <c r="A189" s="5" t="s">
        <v>1151</v>
      </c>
      <c r="B189" s="5" t="s">
        <v>1154</v>
      </c>
      <c r="C189" s="5" t="s">
        <v>1153</v>
      </c>
      <c r="D189" s="5" t="s">
        <v>1038</v>
      </c>
      <c r="E189" s="5" t="s">
        <v>1155</v>
      </c>
      <c r="F189" s="5" t="s">
        <v>1152</v>
      </c>
      <c r="G189" s="5">
        <v>2</v>
      </c>
      <c r="H189" s="15">
        <v>1</v>
      </c>
      <c r="I189" s="4"/>
      <c r="J189" s="4">
        <f t="shared" si="10"/>
        <v>3</v>
      </c>
      <c r="K189" s="4">
        <f t="shared" si="13"/>
        <v>2</v>
      </c>
      <c r="L189" s="4" t="str">
        <f t="shared" si="12"/>
        <v>Y</v>
      </c>
      <c r="M189" s="4" t="s">
        <v>2679</v>
      </c>
      <c r="N189" s="13">
        <v>0.95505616959831241</v>
      </c>
      <c r="O189" s="5">
        <v>2012</v>
      </c>
      <c r="P189" s="5" t="s">
        <v>1151</v>
      </c>
      <c r="Q189" s="12">
        <v>89</v>
      </c>
      <c r="R189" s="5">
        <v>2012</v>
      </c>
      <c r="S189" s="5" t="s">
        <v>1151</v>
      </c>
      <c r="T189" s="12">
        <v>14.210000000000003</v>
      </c>
      <c r="U189" s="5">
        <v>2012</v>
      </c>
      <c r="V189" s="5" t="s">
        <v>1151</v>
      </c>
      <c r="W189" s="12"/>
      <c r="Y189" s="5" t="s">
        <v>1569</v>
      </c>
      <c r="Z189" s="12" t="s">
        <v>1569</v>
      </c>
      <c r="AB189" s="5" t="s">
        <v>1569</v>
      </c>
      <c r="AC189" s="12" t="s">
        <v>1569</v>
      </c>
      <c r="AE189" s="5" t="s">
        <v>1569</v>
      </c>
      <c r="AF189" s="12" t="s">
        <v>1569</v>
      </c>
      <c r="AH189" s="5" t="s">
        <v>1569</v>
      </c>
      <c r="AI189" s="14">
        <v>100</v>
      </c>
      <c r="AJ189" s="5">
        <v>2012</v>
      </c>
      <c r="AK189" s="5" t="s">
        <v>1151</v>
      </c>
      <c r="AL189" s="14"/>
      <c r="AN189" s="5" t="s">
        <v>1569</v>
      </c>
    </row>
    <row r="190" spans="1:40" ht="12.75" customHeight="1" x14ac:dyDescent="0.25">
      <c r="A190" s="5" t="s">
        <v>677</v>
      </c>
      <c r="B190" s="5" t="s">
        <v>1377</v>
      </c>
      <c r="C190" s="5" t="s">
        <v>679</v>
      </c>
      <c r="D190" s="5" t="s">
        <v>620</v>
      </c>
      <c r="E190" s="5" t="s">
        <v>680</v>
      </c>
      <c r="F190" s="5" t="s">
        <v>678</v>
      </c>
      <c r="G190" s="5">
        <v>1</v>
      </c>
      <c r="H190" s="15">
        <v>1</v>
      </c>
      <c r="I190" s="4" t="s">
        <v>3160</v>
      </c>
      <c r="J190" s="4">
        <f t="shared" si="10"/>
        <v>1</v>
      </c>
      <c r="K190" s="4">
        <f t="shared" si="13"/>
        <v>1</v>
      </c>
      <c r="L190" s="4" t="str">
        <f t="shared" si="12"/>
        <v/>
      </c>
      <c r="N190" s="13">
        <v>1.6666666666666665</v>
      </c>
      <c r="O190" s="5">
        <v>2012</v>
      </c>
      <c r="P190" s="5" t="s">
        <v>677</v>
      </c>
      <c r="Q190" s="12">
        <v>65</v>
      </c>
      <c r="R190" s="5">
        <v>2012</v>
      </c>
      <c r="S190" s="5" t="s">
        <v>677</v>
      </c>
      <c r="T190" s="12">
        <v>3.8</v>
      </c>
      <c r="U190" s="5">
        <v>2012</v>
      </c>
      <c r="V190" s="5" t="s">
        <v>677</v>
      </c>
      <c r="W190" s="12"/>
      <c r="Y190" s="5" t="s">
        <v>1569</v>
      </c>
      <c r="Z190" s="12" t="s">
        <v>1569</v>
      </c>
      <c r="AB190" s="5" t="s">
        <v>1569</v>
      </c>
      <c r="AC190" s="12" t="s">
        <v>1569</v>
      </c>
      <c r="AE190" s="5" t="s">
        <v>1569</v>
      </c>
      <c r="AF190" s="12" t="s">
        <v>1569</v>
      </c>
      <c r="AH190" s="5" t="s">
        <v>1569</v>
      </c>
      <c r="AI190" s="14" t="s">
        <v>1569</v>
      </c>
      <c r="AK190" s="5" t="s">
        <v>1569</v>
      </c>
      <c r="AL190" s="14"/>
      <c r="AN190" s="5" t="s">
        <v>1569</v>
      </c>
    </row>
    <row r="191" spans="1:40" ht="12.75" customHeight="1" x14ac:dyDescent="0.25">
      <c r="A191" s="5" t="s">
        <v>681</v>
      </c>
      <c r="B191" s="5" t="s">
        <v>684</v>
      </c>
      <c r="C191" s="5" t="s">
        <v>683</v>
      </c>
      <c r="D191" s="5" t="s">
        <v>620</v>
      </c>
      <c r="E191" s="5" t="s">
        <v>685</v>
      </c>
      <c r="F191" s="5" t="s">
        <v>682</v>
      </c>
      <c r="G191" s="5">
        <v>2</v>
      </c>
      <c r="H191" s="15">
        <v>2</v>
      </c>
      <c r="I191" s="4" t="s">
        <v>1871</v>
      </c>
      <c r="J191" s="4">
        <f t="shared" si="10"/>
        <v>1</v>
      </c>
      <c r="K191" s="4">
        <f t="shared" si="13"/>
        <v>1</v>
      </c>
      <c r="L191" s="4" t="str">
        <f t="shared" si="12"/>
        <v/>
      </c>
      <c r="N191" s="13">
        <v>0.73362470498620158</v>
      </c>
      <c r="O191" s="5">
        <v>2013</v>
      </c>
      <c r="P191" s="5" t="s">
        <v>681</v>
      </c>
      <c r="Q191" s="12">
        <v>65.38</v>
      </c>
      <c r="R191" s="5">
        <v>2013</v>
      </c>
      <c r="S191" s="5" t="s">
        <v>681</v>
      </c>
      <c r="T191" s="12">
        <v>11</v>
      </c>
      <c r="U191" s="5">
        <v>2013</v>
      </c>
      <c r="V191" s="5" t="s">
        <v>681</v>
      </c>
      <c r="W191" s="12"/>
      <c r="Y191" s="5" t="s">
        <v>1569</v>
      </c>
      <c r="Z191" s="12">
        <v>0</v>
      </c>
      <c r="AA191" s="5">
        <v>2013</v>
      </c>
      <c r="AB191" s="5" t="s">
        <v>681</v>
      </c>
      <c r="AC191" s="12">
        <v>0</v>
      </c>
      <c r="AD191" s="5">
        <v>2013</v>
      </c>
      <c r="AE191" s="5" t="s">
        <v>681</v>
      </c>
      <c r="AF191" s="12">
        <v>0</v>
      </c>
      <c r="AG191" s="5">
        <v>2013</v>
      </c>
      <c r="AH191" s="5" t="s">
        <v>681</v>
      </c>
      <c r="AI191" s="14">
        <v>100</v>
      </c>
      <c r="AJ191" s="5">
        <v>2013</v>
      </c>
      <c r="AK191" s="5" t="s">
        <v>681</v>
      </c>
      <c r="AL191" s="14"/>
      <c r="AN191" s="5" t="s">
        <v>1569</v>
      </c>
    </row>
    <row r="192" spans="1:40" ht="12.75" customHeight="1" x14ac:dyDescent="0.25">
      <c r="A192" s="5" t="s">
        <v>100</v>
      </c>
      <c r="B192" s="5" t="s">
        <v>103</v>
      </c>
      <c r="C192" s="5" t="s">
        <v>102</v>
      </c>
      <c r="D192" s="5" t="s">
        <v>35</v>
      </c>
      <c r="E192" s="5" t="s">
        <v>104</v>
      </c>
      <c r="F192" s="5" t="s">
        <v>101</v>
      </c>
      <c r="G192" s="5">
        <v>2</v>
      </c>
      <c r="H192" s="15">
        <v>1</v>
      </c>
      <c r="I192" s="4"/>
      <c r="J192" s="4">
        <f t="shared" si="10"/>
        <v>1</v>
      </c>
      <c r="K192" s="4">
        <f t="shared" si="13"/>
        <v>1</v>
      </c>
      <c r="L192" s="4" t="str">
        <f t="shared" si="12"/>
        <v/>
      </c>
      <c r="N192" s="13">
        <v>1.4154854079809411</v>
      </c>
      <c r="O192" s="5">
        <v>2012</v>
      </c>
      <c r="P192" s="5" t="s">
        <v>100</v>
      </c>
      <c r="Q192" s="12" t="s">
        <v>1569</v>
      </c>
      <c r="S192" s="5" t="s">
        <v>1569</v>
      </c>
      <c r="T192" s="12">
        <v>14.000000000000002</v>
      </c>
      <c r="U192" s="5">
        <v>2012</v>
      </c>
      <c r="V192" s="5" t="s">
        <v>100</v>
      </c>
      <c r="W192" s="12"/>
      <c r="Y192" s="5" t="s">
        <v>1569</v>
      </c>
      <c r="Z192" s="12" t="s">
        <v>1569</v>
      </c>
      <c r="AB192" s="5" t="s">
        <v>1569</v>
      </c>
      <c r="AC192" s="12" t="s">
        <v>1569</v>
      </c>
      <c r="AE192" s="5" t="s">
        <v>1569</v>
      </c>
      <c r="AF192" s="12" t="s">
        <v>1569</v>
      </c>
      <c r="AH192" s="5" t="s">
        <v>1569</v>
      </c>
      <c r="AI192" s="14" t="s">
        <v>1569</v>
      </c>
      <c r="AK192" s="5" t="s">
        <v>1569</v>
      </c>
      <c r="AL192" s="14"/>
      <c r="AN192" s="5" t="s">
        <v>1569</v>
      </c>
    </row>
    <row r="193" spans="1:40" ht="12.75" customHeight="1" x14ac:dyDescent="0.25">
      <c r="A193" s="5" t="s">
        <v>105</v>
      </c>
      <c r="B193" s="5" t="s">
        <v>103</v>
      </c>
      <c r="C193" s="5" t="s">
        <v>102</v>
      </c>
      <c r="D193" s="5" t="s">
        <v>35</v>
      </c>
      <c r="E193" s="5" t="s">
        <v>107</v>
      </c>
      <c r="F193" s="5" t="s">
        <v>106</v>
      </c>
      <c r="G193" s="5">
        <v>2</v>
      </c>
      <c r="H193" s="15">
        <v>2</v>
      </c>
      <c r="I193" s="4" t="s">
        <v>1873</v>
      </c>
      <c r="J193" s="4">
        <f t="shared" ref="J193:J256" si="14">COUNTIF(E:E,E193)</f>
        <v>1</v>
      </c>
      <c r="K193" s="4">
        <f t="shared" si="13"/>
        <v>1</v>
      </c>
      <c r="L193" s="4" t="str">
        <f t="shared" si="12"/>
        <v/>
      </c>
      <c r="N193" s="13" t="s">
        <v>1569</v>
      </c>
      <c r="P193" s="5" t="s">
        <v>1569</v>
      </c>
      <c r="Q193" s="12" t="s">
        <v>1569</v>
      </c>
      <c r="S193" s="5" t="s">
        <v>1569</v>
      </c>
      <c r="T193" s="12">
        <v>6.9930069930069935E-2</v>
      </c>
      <c r="V193" s="5" t="s">
        <v>105</v>
      </c>
      <c r="W193" s="12"/>
      <c r="Y193" s="5" t="s">
        <v>1569</v>
      </c>
      <c r="Z193" s="12" t="s">
        <v>1569</v>
      </c>
      <c r="AB193" s="5" t="s">
        <v>1569</v>
      </c>
      <c r="AC193" s="12" t="s">
        <v>1569</v>
      </c>
      <c r="AE193" s="5" t="s">
        <v>1569</v>
      </c>
      <c r="AF193" s="12" t="s">
        <v>1569</v>
      </c>
      <c r="AH193" s="5" t="s">
        <v>1569</v>
      </c>
      <c r="AI193" s="14" t="s">
        <v>1569</v>
      </c>
      <c r="AK193" s="5" t="s">
        <v>1569</v>
      </c>
      <c r="AL193" s="14"/>
      <c r="AN193" s="5" t="s">
        <v>1569</v>
      </c>
    </row>
    <row r="194" spans="1:40" ht="12.75" customHeight="1" x14ac:dyDescent="0.25">
      <c r="A194" s="5" t="s">
        <v>412</v>
      </c>
      <c r="B194" s="5" t="s">
        <v>17</v>
      </c>
      <c r="C194" s="5" t="s">
        <v>414</v>
      </c>
      <c r="D194" s="5" t="s">
        <v>360</v>
      </c>
      <c r="E194" s="5" t="s">
        <v>415</v>
      </c>
      <c r="F194" s="5" t="s">
        <v>413</v>
      </c>
      <c r="G194" s="5">
        <v>3</v>
      </c>
      <c r="H194" s="15">
        <v>2</v>
      </c>
      <c r="I194" s="4" t="s">
        <v>1874</v>
      </c>
      <c r="J194" s="4">
        <f t="shared" si="14"/>
        <v>1</v>
      </c>
      <c r="K194" s="4">
        <f t="shared" si="13"/>
        <v>1</v>
      </c>
      <c r="L194" s="4" t="str">
        <f t="shared" si="12"/>
        <v/>
      </c>
      <c r="N194" s="13">
        <v>0.27001704576881108</v>
      </c>
      <c r="O194" s="5">
        <v>2015</v>
      </c>
      <c r="P194" s="5" t="s">
        <v>412</v>
      </c>
      <c r="Q194" s="12" t="s">
        <v>1569</v>
      </c>
      <c r="S194" s="5" t="s">
        <v>1569</v>
      </c>
      <c r="T194" s="12">
        <v>6.3094641962944422</v>
      </c>
      <c r="U194" s="5">
        <v>2015</v>
      </c>
      <c r="V194" s="5" t="s">
        <v>412</v>
      </c>
      <c r="W194" s="12"/>
      <c r="Y194" s="5" t="s">
        <v>1569</v>
      </c>
      <c r="Z194" s="12" t="s">
        <v>1569</v>
      </c>
      <c r="AB194" s="5" t="s">
        <v>1569</v>
      </c>
      <c r="AC194" s="12" t="s">
        <v>1569</v>
      </c>
      <c r="AE194" s="5" t="s">
        <v>1569</v>
      </c>
      <c r="AF194" s="12" t="s">
        <v>1569</v>
      </c>
      <c r="AH194" s="5" t="s">
        <v>1569</v>
      </c>
      <c r="AI194" s="14" t="s">
        <v>1569</v>
      </c>
      <c r="AK194" s="5" t="s">
        <v>1569</v>
      </c>
      <c r="AL194" s="14"/>
      <c r="AN194" s="5" t="s">
        <v>1569</v>
      </c>
    </row>
    <row r="195" spans="1:40" ht="12.75" customHeight="1" x14ac:dyDescent="0.25">
      <c r="A195" s="5" t="s">
        <v>416</v>
      </c>
      <c r="B195" s="5" t="s">
        <v>17</v>
      </c>
      <c r="C195" s="5" t="s">
        <v>414</v>
      </c>
      <c r="D195" s="5" t="s">
        <v>360</v>
      </c>
      <c r="E195" s="5" t="s">
        <v>418</v>
      </c>
      <c r="F195" s="5" t="s">
        <v>417</v>
      </c>
      <c r="G195" s="5">
        <v>3</v>
      </c>
      <c r="H195" s="15">
        <v>2</v>
      </c>
      <c r="I195" s="4" t="s">
        <v>1875</v>
      </c>
      <c r="J195" s="4">
        <f t="shared" si="14"/>
        <v>1</v>
      </c>
      <c r="K195" s="4">
        <f t="shared" si="13"/>
        <v>1</v>
      </c>
      <c r="L195" s="4" t="str">
        <f t="shared" si="12"/>
        <v/>
      </c>
      <c r="N195" s="13">
        <v>0.57002369778934814</v>
      </c>
      <c r="O195" s="5">
        <v>2015</v>
      </c>
      <c r="P195" s="5" t="s">
        <v>416</v>
      </c>
      <c r="Q195" s="12" t="s">
        <v>1569</v>
      </c>
      <c r="S195" s="5" t="s">
        <v>1569</v>
      </c>
      <c r="T195" s="12">
        <v>5.3999999999999995</v>
      </c>
      <c r="U195" s="5">
        <v>2015</v>
      </c>
      <c r="V195" s="5" t="s">
        <v>416</v>
      </c>
      <c r="W195" s="12"/>
      <c r="Y195" s="5" t="s">
        <v>1569</v>
      </c>
      <c r="Z195" s="12" t="s">
        <v>1569</v>
      </c>
      <c r="AB195" s="5" t="s">
        <v>1569</v>
      </c>
      <c r="AC195" s="12" t="s">
        <v>1569</v>
      </c>
      <c r="AE195" s="5" t="s">
        <v>1569</v>
      </c>
      <c r="AF195" s="12" t="s">
        <v>1569</v>
      </c>
      <c r="AH195" s="5" t="s">
        <v>1569</v>
      </c>
      <c r="AI195" s="14" t="s">
        <v>1569</v>
      </c>
      <c r="AK195" s="5" t="s">
        <v>1569</v>
      </c>
      <c r="AL195" s="14"/>
      <c r="AN195" s="5" t="s">
        <v>1569</v>
      </c>
    </row>
    <row r="196" spans="1:40" ht="12.75" customHeight="1" x14ac:dyDescent="0.25">
      <c r="A196" s="5" t="s">
        <v>419</v>
      </c>
      <c r="B196" s="5" t="s">
        <v>17</v>
      </c>
      <c r="C196" s="5" t="s">
        <v>414</v>
      </c>
      <c r="D196" s="5" t="s">
        <v>360</v>
      </c>
      <c r="E196" s="5" t="s">
        <v>18</v>
      </c>
      <c r="F196" s="5" t="s">
        <v>420</v>
      </c>
      <c r="G196" s="5" t="s">
        <v>1791</v>
      </c>
      <c r="H196" s="15">
        <v>1</v>
      </c>
      <c r="I196" s="4" t="s">
        <v>3161</v>
      </c>
      <c r="J196" s="4">
        <f t="shared" si="14"/>
        <v>2</v>
      </c>
      <c r="K196" s="4">
        <f t="shared" si="13"/>
        <v>1</v>
      </c>
      <c r="L196" s="4" t="str">
        <f t="shared" si="12"/>
        <v>Y</v>
      </c>
      <c r="M196" s="4" t="s">
        <v>2681</v>
      </c>
      <c r="N196" s="13">
        <v>0.542829330046946</v>
      </c>
      <c r="O196" s="5">
        <v>2010</v>
      </c>
      <c r="P196" s="5" t="s">
        <v>419</v>
      </c>
      <c r="Q196" s="12">
        <v>70</v>
      </c>
      <c r="R196" s="5">
        <v>2010</v>
      </c>
      <c r="S196" s="5" t="s">
        <v>419</v>
      </c>
      <c r="T196" s="12">
        <v>12.60587942202292</v>
      </c>
      <c r="U196" s="5">
        <v>2010</v>
      </c>
      <c r="V196" s="5" t="s">
        <v>419</v>
      </c>
      <c r="W196" s="12"/>
      <c r="Y196" s="5" t="s">
        <v>1569</v>
      </c>
      <c r="Z196" s="12" t="s">
        <v>1569</v>
      </c>
      <c r="AB196" s="5" t="s">
        <v>1569</v>
      </c>
      <c r="AC196" s="12" t="s">
        <v>1569</v>
      </c>
      <c r="AE196" s="5" t="s">
        <v>1569</v>
      </c>
      <c r="AF196" s="12" t="s">
        <v>1569</v>
      </c>
      <c r="AH196" s="5" t="s">
        <v>1569</v>
      </c>
      <c r="AI196" s="14" t="s">
        <v>1569</v>
      </c>
      <c r="AK196" s="5" t="s">
        <v>1569</v>
      </c>
      <c r="AL196" s="14"/>
      <c r="AN196" s="5" t="s">
        <v>1569</v>
      </c>
    </row>
    <row r="197" spans="1:40" ht="12.75" customHeight="1" x14ac:dyDescent="0.25">
      <c r="A197" s="5" t="s">
        <v>421</v>
      </c>
      <c r="B197" s="5" t="s">
        <v>17</v>
      </c>
      <c r="C197" s="5" t="s">
        <v>414</v>
      </c>
      <c r="D197" s="5" t="s">
        <v>360</v>
      </c>
      <c r="E197" s="5" t="s">
        <v>423</v>
      </c>
      <c r="F197" s="5" t="s">
        <v>422</v>
      </c>
      <c r="G197" s="5">
        <v>3</v>
      </c>
      <c r="H197" s="15">
        <v>2</v>
      </c>
      <c r="I197" s="4" t="s">
        <v>1876</v>
      </c>
      <c r="J197" s="4">
        <f t="shared" si="14"/>
        <v>1</v>
      </c>
      <c r="K197" s="4">
        <f t="shared" si="13"/>
        <v>1</v>
      </c>
      <c r="L197" s="4" t="str">
        <f t="shared" si="12"/>
        <v/>
      </c>
      <c r="N197" s="13">
        <v>0.40059104935751955</v>
      </c>
      <c r="O197" s="5">
        <v>2015</v>
      </c>
      <c r="P197" s="5" t="s">
        <v>421</v>
      </c>
      <c r="Q197" s="12" t="s">
        <v>1569</v>
      </c>
      <c r="S197" s="5" t="s">
        <v>1569</v>
      </c>
      <c r="T197" s="12">
        <v>5.5583628094997479</v>
      </c>
      <c r="U197" s="5">
        <v>2015</v>
      </c>
      <c r="V197" s="5" t="s">
        <v>421</v>
      </c>
      <c r="W197" s="12"/>
      <c r="Y197" s="5" t="s">
        <v>1569</v>
      </c>
      <c r="Z197" s="12" t="s">
        <v>1569</v>
      </c>
      <c r="AB197" s="5" t="s">
        <v>1569</v>
      </c>
      <c r="AC197" s="12" t="s">
        <v>1569</v>
      </c>
      <c r="AE197" s="5" t="s">
        <v>1569</v>
      </c>
      <c r="AF197" s="12" t="s">
        <v>1569</v>
      </c>
      <c r="AH197" s="5" t="s">
        <v>1569</v>
      </c>
      <c r="AI197" s="14" t="s">
        <v>1569</v>
      </c>
      <c r="AK197" s="5" t="s">
        <v>1569</v>
      </c>
      <c r="AL197" s="14"/>
      <c r="AN197" s="5" t="s">
        <v>1569</v>
      </c>
    </row>
    <row r="198" spans="1:40" ht="12.75" customHeight="1" x14ac:dyDescent="0.25">
      <c r="A198" s="5" t="s">
        <v>424</v>
      </c>
      <c r="B198" s="5" t="s">
        <v>17</v>
      </c>
      <c r="C198" s="5" t="s">
        <v>414</v>
      </c>
      <c r="D198" s="5" t="s">
        <v>360</v>
      </c>
      <c r="E198" s="5" t="s">
        <v>426</v>
      </c>
      <c r="F198" s="5" t="s">
        <v>425</v>
      </c>
      <c r="G198" s="5">
        <v>3</v>
      </c>
      <c r="H198" s="15">
        <v>2</v>
      </c>
      <c r="I198" s="4" t="s">
        <v>1877</v>
      </c>
      <c r="J198" s="4">
        <f t="shared" si="14"/>
        <v>1</v>
      </c>
      <c r="K198" s="4">
        <f t="shared" si="13"/>
        <v>1</v>
      </c>
      <c r="L198" s="4" t="str">
        <f t="shared" si="12"/>
        <v/>
      </c>
      <c r="N198" s="13">
        <v>0.3562599342368678</v>
      </c>
      <c r="O198" s="5">
        <v>2015</v>
      </c>
      <c r="P198" s="5" t="s">
        <v>424</v>
      </c>
      <c r="Q198" s="12" t="s">
        <v>1569</v>
      </c>
      <c r="S198" s="5" t="s">
        <v>1569</v>
      </c>
      <c r="T198" s="12">
        <v>1.0050251256281406</v>
      </c>
      <c r="U198" s="5">
        <v>2015</v>
      </c>
      <c r="V198" s="5" t="s">
        <v>424</v>
      </c>
      <c r="W198" s="12"/>
      <c r="Y198" s="5" t="s">
        <v>1569</v>
      </c>
      <c r="Z198" s="12" t="s">
        <v>1569</v>
      </c>
      <c r="AB198" s="5" t="s">
        <v>1569</v>
      </c>
      <c r="AC198" s="12" t="s">
        <v>1569</v>
      </c>
      <c r="AE198" s="5" t="s">
        <v>1569</v>
      </c>
      <c r="AF198" s="12" t="s">
        <v>1569</v>
      </c>
      <c r="AH198" s="5" t="s">
        <v>1569</v>
      </c>
      <c r="AI198" s="14" t="s">
        <v>1569</v>
      </c>
      <c r="AK198" s="5" t="s">
        <v>1569</v>
      </c>
      <c r="AL198" s="14"/>
      <c r="AN198" s="5" t="s">
        <v>1569</v>
      </c>
    </row>
    <row r="199" spans="1:40" ht="12.75" customHeight="1" x14ac:dyDescent="0.25">
      <c r="A199" s="5" t="s">
        <v>427</v>
      </c>
      <c r="B199" s="5" t="s">
        <v>17</v>
      </c>
      <c r="C199" s="5" t="s">
        <v>414</v>
      </c>
      <c r="D199" s="5" t="s">
        <v>360</v>
      </c>
      <c r="E199" s="5" t="s">
        <v>429</v>
      </c>
      <c r="F199" s="5" t="s">
        <v>428</v>
      </c>
      <c r="G199" s="5">
        <v>3</v>
      </c>
      <c r="H199" s="15">
        <v>2</v>
      </c>
      <c r="I199" s="4" t="s">
        <v>1878</v>
      </c>
      <c r="J199" s="4">
        <f t="shared" si="14"/>
        <v>1</v>
      </c>
      <c r="K199" s="4">
        <f t="shared" si="13"/>
        <v>1</v>
      </c>
      <c r="L199" s="4" t="str">
        <f t="shared" ref="L199:L262" si="15">IF(OR(J199&gt;1,K199&gt;1),"Y","")</f>
        <v/>
      </c>
      <c r="N199" s="13">
        <v>0.34893655284309882</v>
      </c>
      <c r="O199" s="5">
        <v>2015</v>
      </c>
      <c r="P199" s="5" t="s">
        <v>427</v>
      </c>
      <c r="Q199" s="12" t="s">
        <v>1569</v>
      </c>
      <c r="S199" s="5" t="s">
        <v>1569</v>
      </c>
      <c r="T199" s="12">
        <v>4.254413954477771</v>
      </c>
      <c r="U199" s="5">
        <v>2015</v>
      </c>
      <c r="V199" s="5" t="s">
        <v>427</v>
      </c>
      <c r="W199" s="12"/>
      <c r="Y199" s="5" t="s">
        <v>1569</v>
      </c>
      <c r="Z199" s="12" t="s">
        <v>1569</v>
      </c>
      <c r="AB199" s="5" t="s">
        <v>1569</v>
      </c>
      <c r="AC199" s="12" t="s">
        <v>1569</v>
      </c>
      <c r="AE199" s="5" t="s">
        <v>1569</v>
      </c>
      <c r="AF199" s="12" t="s">
        <v>1569</v>
      </c>
      <c r="AH199" s="5" t="s">
        <v>1569</v>
      </c>
      <c r="AI199" s="14" t="s">
        <v>1569</v>
      </c>
      <c r="AK199" s="5" t="s">
        <v>1569</v>
      </c>
      <c r="AL199" s="14"/>
      <c r="AN199" s="5" t="s">
        <v>1569</v>
      </c>
    </row>
    <row r="200" spans="1:40" ht="12.75" customHeight="1" x14ac:dyDescent="0.25">
      <c r="A200" s="5" t="s">
        <v>430</v>
      </c>
      <c r="B200" s="5" t="s">
        <v>17</v>
      </c>
      <c r="C200" s="5" t="s">
        <v>414</v>
      </c>
      <c r="D200" s="5" t="s">
        <v>360</v>
      </c>
      <c r="E200" s="5" t="s">
        <v>432</v>
      </c>
      <c r="F200" s="5" t="s">
        <v>431</v>
      </c>
      <c r="G200" s="5">
        <v>3</v>
      </c>
      <c r="H200" s="15">
        <v>2</v>
      </c>
      <c r="I200" s="4" t="s">
        <v>1879</v>
      </c>
      <c r="J200" s="4">
        <f t="shared" si="14"/>
        <v>2</v>
      </c>
      <c r="K200" s="4">
        <f t="shared" si="13"/>
        <v>3</v>
      </c>
      <c r="L200" s="4" t="str">
        <f t="shared" si="15"/>
        <v>Y</v>
      </c>
      <c r="M200" s="4" t="s">
        <v>2679</v>
      </c>
      <c r="N200" s="13">
        <v>0.15195129813292263</v>
      </c>
      <c r="O200" s="5">
        <v>2015</v>
      </c>
      <c r="P200" s="5" t="s">
        <v>430</v>
      </c>
      <c r="Q200" s="12" t="s">
        <v>1569</v>
      </c>
      <c r="S200" s="5" t="s">
        <v>1569</v>
      </c>
      <c r="T200" s="12">
        <v>7.5376884422110546</v>
      </c>
      <c r="U200" s="5">
        <v>2015</v>
      </c>
      <c r="V200" s="5" t="s">
        <v>430</v>
      </c>
      <c r="W200" s="12"/>
      <c r="Y200" s="5" t="s">
        <v>1569</v>
      </c>
      <c r="Z200" s="12" t="s">
        <v>1569</v>
      </c>
      <c r="AB200" s="5" t="s">
        <v>1569</v>
      </c>
      <c r="AC200" s="12" t="s">
        <v>1569</v>
      </c>
      <c r="AE200" s="5" t="s">
        <v>1569</v>
      </c>
      <c r="AF200" s="12" t="s">
        <v>1569</v>
      </c>
      <c r="AH200" s="5" t="s">
        <v>1569</v>
      </c>
      <c r="AI200" s="14" t="s">
        <v>1569</v>
      </c>
      <c r="AK200" s="5" t="s">
        <v>1569</v>
      </c>
      <c r="AL200" s="14"/>
      <c r="AN200" s="5" t="s">
        <v>1569</v>
      </c>
    </row>
    <row r="201" spans="1:40" ht="12.75" customHeight="1" x14ac:dyDescent="0.25">
      <c r="A201" s="5" t="s">
        <v>433</v>
      </c>
      <c r="B201" s="5" t="s">
        <v>17</v>
      </c>
      <c r="C201" s="5" t="s">
        <v>414</v>
      </c>
      <c r="D201" s="5" t="s">
        <v>360</v>
      </c>
      <c r="E201" s="5" t="s">
        <v>435</v>
      </c>
      <c r="F201" s="5" t="s">
        <v>434</v>
      </c>
      <c r="G201" s="5">
        <v>3</v>
      </c>
      <c r="H201" s="15">
        <v>2</v>
      </c>
      <c r="I201" s="4" t="s">
        <v>1880</v>
      </c>
      <c r="J201" s="4">
        <f t="shared" si="14"/>
        <v>1</v>
      </c>
      <c r="K201" s="4">
        <f t="shared" si="13"/>
        <v>1</v>
      </c>
      <c r="L201" s="4" t="str">
        <f t="shared" si="15"/>
        <v/>
      </c>
      <c r="N201" s="13">
        <v>0.22869920971717531</v>
      </c>
      <c r="O201" s="5">
        <v>2015</v>
      </c>
      <c r="P201" s="5" t="s">
        <v>433</v>
      </c>
      <c r="Q201" s="12" t="s">
        <v>1569</v>
      </c>
      <c r="S201" s="5" t="s">
        <v>1569</v>
      </c>
      <c r="T201" s="12">
        <v>1.0204081632653061</v>
      </c>
      <c r="U201" s="5">
        <v>2015</v>
      </c>
      <c r="V201" s="5" t="s">
        <v>433</v>
      </c>
      <c r="W201" s="12"/>
      <c r="Y201" s="5" t="s">
        <v>1569</v>
      </c>
      <c r="Z201" s="12" t="s">
        <v>1569</v>
      </c>
      <c r="AB201" s="5" t="s">
        <v>1569</v>
      </c>
      <c r="AC201" s="12" t="s">
        <v>1569</v>
      </c>
      <c r="AE201" s="5" t="s">
        <v>1569</v>
      </c>
      <c r="AF201" s="12" t="s">
        <v>1569</v>
      </c>
      <c r="AH201" s="5" t="s">
        <v>1569</v>
      </c>
      <c r="AI201" s="14" t="s">
        <v>1569</v>
      </c>
      <c r="AK201" s="5" t="s">
        <v>1569</v>
      </c>
      <c r="AL201" s="14"/>
      <c r="AN201" s="5" t="s">
        <v>1569</v>
      </c>
    </row>
    <row r="202" spans="1:40" ht="12.75" customHeight="1" x14ac:dyDescent="0.25">
      <c r="A202" s="5" t="s">
        <v>436</v>
      </c>
      <c r="B202" s="5" t="s">
        <v>17</v>
      </c>
      <c r="C202" s="5" t="s">
        <v>414</v>
      </c>
      <c r="D202" s="5" t="s">
        <v>360</v>
      </c>
      <c r="E202" s="5" t="s">
        <v>438</v>
      </c>
      <c r="F202" s="5" t="s">
        <v>437</v>
      </c>
      <c r="G202" s="5">
        <v>3</v>
      </c>
      <c r="H202" s="15">
        <v>2</v>
      </c>
      <c r="I202" s="4" t="s">
        <v>1881</v>
      </c>
      <c r="J202" s="4">
        <f t="shared" si="14"/>
        <v>1</v>
      </c>
      <c r="K202" s="4">
        <f t="shared" ref="K202:K265" si="16">COUNTIF(F:F,F202)</f>
        <v>1</v>
      </c>
      <c r="L202" s="4" t="str">
        <f t="shared" si="15"/>
        <v/>
      </c>
      <c r="N202" s="13">
        <v>0.19598059672022672</v>
      </c>
      <c r="O202" s="5">
        <v>2015</v>
      </c>
      <c r="P202" s="5" t="s">
        <v>436</v>
      </c>
      <c r="Q202" s="12" t="s">
        <v>1569</v>
      </c>
      <c r="S202" s="5" t="s">
        <v>1569</v>
      </c>
      <c r="T202" s="12">
        <v>6.9534767383691838</v>
      </c>
      <c r="U202" s="5">
        <v>2015</v>
      </c>
      <c r="V202" s="5" t="s">
        <v>436</v>
      </c>
      <c r="W202" s="12"/>
      <c r="Y202" s="5" t="s">
        <v>1569</v>
      </c>
      <c r="Z202" s="12" t="s">
        <v>1569</v>
      </c>
      <c r="AB202" s="5" t="s">
        <v>1569</v>
      </c>
      <c r="AC202" s="12" t="s">
        <v>1569</v>
      </c>
      <c r="AE202" s="5" t="s">
        <v>1569</v>
      </c>
      <c r="AF202" s="12" t="s">
        <v>1569</v>
      </c>
      <c r="AH202" s="5" t="s">
        <v>1569</v>
      </c>
      <c r="AI202" s="14" t="s">
        <v>1569</v>
      </c>
      <c r="AK202" s="5" t="s">
        <v>1569</v>
      </c>
      <c r="AL202" s="14"/>
      <c r="AN202" s="5" t="s">
        <v>1569</v>
      </c>
    </row>
    <row r="203" spans="1:40" ht="12.75" customHeight="1" x14ac:dyDescent="0.25">
      <c r="A203" s="5" t="s">
        <v>439</v>
      </c>
      <c r="B203" s="5" t="s">
        <v>17</v>
      </c>
      <c r="C203" s="5" t="s">
        <v>414</v>
      </c>
      <c r="D203" s="5" t="s">
        <v>360</v>
      </c>
      <c r="E203" s="5" t="s">
        <v>441</v>
      </c>
      <c r="F203" s="5" t="s">
        <v>440</v>
      </c>
      <c r="G203" s="5">
        <v>3</v>
      </c>
      <c r="H203" s="15">
        <v>2</v>
      </c>
      <c r="I203" s="4" t="s">
        <v>1882</v>
      </c>
      <c r="J203" s="4">
        <f t="shared" si="14"/>
        <v>2</v>
      </c>
      <c r="K203" s="4">
        <f t="shared" si="16"/>
        <v>2</v>
      </c>
      <c r="L203" s="4" t="str">
        <f t="shared" si="15"/>
        <v>Y</v>
      </c>
      <c r="M203" s="4" t="s">
        <v>2680</v>
      </c>
      <c r="N203" s="13">
        <v>0.7246376811594204</v>
      </c>
      <c r="O203" s="5">
        <v>2015</v>
      </c>
      <c r="P203" s="5" t="s">
        <v>439</v>
      </c>
      <c r="Q203" s="12">
        <v>69</v>
      </c>
      <c r="R203" s="5">
        <v>2015</v>
      </c>
      <c r="S203" s="5" t="s">
        <v>439</v>
      </c>
      <c r="T203" s="12">
        <v>9.9502487562189064</v>
      </c>
      <c r="U203" s="5">
        <v>2015</v>
      </c>
      <c r="V203" s="5" t="s">
        <v>439</v>
      </c>
      <c r="W203" s="12"/>
      <c r="Y203" s="5" t="s">
        <v>1569</v>
      </c>
      <c r="Z203" s="12">
        <v>0</v>
      </c>
      <c r="AA203" s="5">
        <v>2015</v>
      </c>
      <c r="AB203" s="5" t="s">
        <v>439</v>
      </c>
      <c r="AC203" s="12">
        <v>0</v>
      </c>
      <c r="AD203" s="5">
        <v>2015</v>
      </c>
      <c r="AE203" s="5" t="s">
        <v>439</v>
      </c>
      <c r="AF203" s="12">
        <v>0</v>
      </c>
      <c r="AG203" s="5">
        <v>2015</v>
      </c>
      <c r="AH203" s="5" t="s">
        <v>439</v>
      </c>
      <c r="AI203" s="14">
        <v>0</v>
      </c>
      <c r="AJ203" s="5">
        <v>2015</v>
      </c>
      <c r="AK203" s="5" t="s">
        <v>439</v>
      </c>
      <c r="AL203" s="14"/>
      <c r="AN203" s="5" t="s">
        <v>1569</v>
      </c>
    </row>
    <row r="204" spans="1:40" ht="12.75" customHeight="1" x14ac:dyDescent="0.25">
      <c r="A204" s="5" t="s">
        <v>442</v>
      </c>
      <c r="B204" s="5" t="s">
        <v>17</v>
      </c>
      <c r="C204" s="5" t="s">
        <v>414</v>
      </c>
      <c r="D204" s="5" t="s">
        <v>360</v>
      </c>
      <c r="E204" s="5" t="s">
        <v>444</v>
      </c>
      <c r="F204" s="5" t="s">
        <v>443</v>
      </c>
      <c r="G204" s="5">
        <v>3</v>
      </c>
      <c r="H204" s="15">
        <v>2</v>
      </c>
      <c r="I204" s="4" t="s">
        <v>1883</v>
      </c>
      <c r="J204" s="4">
        <f t="shared" si="14"/>
        <v>1</v>
      </c>
      <c r="K204" s="4">
        <f t="shared" si="16"/>
        <v>1</v>
      </c>
      <c r="L204" s="4" t="str">
        <f t="shared" si="15"/>
        <v/>
      </c>
      <c r="N204" s="13" t="s">
        <v>1569</v>
      </c>
      <c r="P204" s="5" t="s">
        <v>1569</v>
      </c>
      <c r="Q204" s="12" t="s">
        <v>1569</v>
      </c>
      <c r="S204" s="5" t="s">
        <v>1569</v>
      </c>
      <c r="T204" s="12">
        <v>3.6963036963036959</v>
      </c>
      <c r="V204" s="5" t="s">
        <v>442</v>
      </c>
      <c r="W204" s="12"/>
      <c r="Y204" s="5" t="s">
        <v>1569</v>
      </c>
      <c r="Z204" s="12" t="s">
        <v>1569</v>
      </c>
      <c r="AB204" s="5" t="s">
        <v>1569</v>
      </c>
      <c r="AC204" s="12" t="s">
        <v>1569</v>
      </c>
      <c r="AE204" s="5" t="s">
        <v>1569</v>
      </c>
      <c r="AF204" s="12" t="s">
        <v>1569</v>
      </c>
      <c r="AH204" s="5" t="s">
        <v>1569</v>
      </c>
      <c r="AI204" s="14" t="s">
        <v>1569</v>
      </c>
      <c r="AK204" s="5" t="s">
        <v>1569</v>
      </c>
      <c r="AL204" s="14"/>
      <c r="AN204" s="5" t="s">
        <v>1569</v>
      </c>
    </row>
    <row r="205" spans="1:40" ht="12.75" customHeight="1" x14ac:dyDescent="0.25">
      <c r="A205" s="5" t="s">
        <v>445</v>
      </c>
      <c r="B205" s="5" t="s">
        <v>17</v>
      </c>
      <c r="C205" s="5" t="s">
        <v>414</v>
      </c>
      <c r="D205" s="5" t="s">
        <v>360</v>
      </c>
      <c r="E205" s="5" t="s">
        <v>447</v>
      </c>
      <c r="F205" s="5" t="s">
        <v>446</v>
      </c>
      <c r="G205" s="5">
        <v>3</v>
      </c>
      <c r="H205" s="15">
        <v>2</v>
      </c>
      <c r="I205" s="4" t="s">
        <v>1884</v>
      </c>
      <c r="J205" s="4">
        <f t="shared" si="14"/>
        <v>1</v>
      </c>
      <c r="K205" s="4">
        <f t="shared" si="16"/>
        <v>1</v>
      </c>
      <c r="L205" s="4" t="str">
        <f t="shared" si="15"/>
        <v/>
      </c>
      <c r="N205" s="13">
        <v>0.22001406888143044</v>
      </c>
      <c r="O205" s="5">
        <v>2015</v>
      </c>
      <c r="P205" s="5" t="s">
        <v>445</v>
      </c>
      <c r="Q205" s="12" t="s">
        <v>1569</v>
      </c>
      <c r="S205" s="5" t="s">
        <v>1569</v>
      </c>
      <c r="T205" s="12">
        <v>2.2896963663514183</v>
      </c>
      <c r="U205" s="5">
        <v>2015</v>
      </c>
      <c r="V205" s="5" t="s">
        <v>445</v>
      </c>
      <c r="W205" s="12"/>
      <c r="Y205" s="5" t="s">
        <v>1569</v>
      </c>
      <c r="Z205" s="12" t="s">
        <v>1569</v>
      </c>
      <c r="AB205" s="5" t="s">
        <v>1569</v>
      </c>
      <c r="AC205" s="12" t="s">
        <v>1569</v>
      </c>
      <c r="AE205" s="5" t="s">
        <v>1569</v>
      </c>
      <c r="AF205" s="12" t="s">
        <v>1569</v>
      </c>
      <c r="AH205" s="5" t="s">
        <v>1569</v>
      </c>
      <c r="AI205" s="14" t="s">
        <v>1569</v>
      </c>
      <c r="AK205" s="5" t="s">
        <v>1569</v>
      </c>
      <c r="AL205" s="14"/>
      <c r="AN205" s="5" t="s">
        <v>1569</v>
      </c>
    </row>
    <row r="206" spans="1:40" ht="12.75" customHeight="1" x14ac:dyDescent="0.25">
      <c r="A206" s="5" t="s">
        <v>1160</v>
      </c>
      <c r="B206" s="5" t="s">
        <v>1163</v>
      </c>
      <c r="C206" s="5" t="s">
        <v>1162</v>
      </c>
      <c r="D206" s="5" t="s">
        <v>1038</v>
      </c>
      <c r="E206" s="5" t="s">
        <v>1164</v>
      </c>
      <c r="F206" s="5" t="s">
        <v>1161</v>
      </c>
      <c r="G206" s="5">
        <v>2</v>
      </c>
      <c r="H206" s="15">
        <v>2</v>
      </c>
      <c r="I206" s="4" t="s">
        <v>1885</v>
      </c>
      <c r="J206" s="4">
        <f t="shared" si="14"/>
        <v>1</v>
      </c>
      <c r="K206" s="4">
        <f t="shared" si="16"/>
        <v>1</v>
      </c>
      <c r="L206" s="4" t="str">
        <f t="shared" si="15"/>
        <v/>
      </c>
      <c r="N206" s="13">
        <v>0.77325581395348841</v>
      </c>
      <c r="O206" s="5">
        <v>2012</v>
      </c>
      <c r="P206" s="5" t="s">
        <v>1160</v>
      </c>
      <c r="Q206" s="12">
        <v>100</v>
      </c>
      <c r="R206" s="5">
        <v>2012</v>
      </c>
      <c r="S206" s="5" t="s">
        <v>1160</v>
      </c>
      <c r="T206" s="12">
        <v>8.0321285140562253</v>
      </c>
      <c r="U206" s="5">
        <v>2012</v>
      </c>
      <c r="V206" s="5" t="s">
        <v>1160</v>
      </c>
      <c r="W206" s="12"/>
      <c r="Y206" s="5" t="s">
        <v>1569</v>
      </c>
      <c r="Z206" s="12" t="s">
        <v>1569</v>
      </c>
      <c r="AB206" s="5" t="s">
        <v>1569</v>
      </c>
      <c r="AC206" s="12" t="s">
        <v>1569</v>
      </c>
      <c r="AE206" s="5" t="s">
        <v>1569</v>
      </c>
      <c r="AF206" s="12" t="s">
        <v>1569</v>
      </c>
      <c r="AH206" s="5" t="s">
        <v>1569</v>
      </c>
      <c r="AI206" s="14" t="s">
        <v>1569</v>
      </c>
      <c r="AK206" s="5" t="s">
        <v>1569</v>
      </c>
      <c r="AL206" s="14"/>
      <c r="AN206" s="5" t="s">
        <v>1569</v>
      </c>
    </row>
    <row r="207" spans="1:40" ht="12.75" customHeight="1" x14ac:dyDescent="0.25">
      <c r="A207" s="5" t="s">
        <v>108</v>
      </c>
      <c r="B207" s="5" t="s">
        <v>111</v>
      </c>
      <c r="C207" s="5" t="s">
        <v>110</v>
      </c>
      <c r="D207" s="5" t="s">
        <v>35</v>
      </c>
      <c r="E207" s="5" t="s">
        <v>112</v>
      </c>
      <c r="F207" s="5" t="s">
        <v>109</v>
      </c>
      <c r="G207" s="5">
        <v>4</v>
      </c>
      <c r="H207" s="15">
        <v>2</v>
      </c>
      <c r="I207" s="4" t="s">
        <v>1886</v>
      </c>
      <c r="J207" s="4">
        <f t="shared" si="14"/>
        <v>1</v>
      </c>
      <c r="K207" s="4">
        <f t="shared" si="16"/>
        <v>1</v>
      </c>
      <c r="L207" s="4" t="str">
        <f t="shared" si="15"/>
        <v/>
      </c>
      <c r="N207" s="13" t="s">
        <v>1569</v>
      </c>
      <c r="P207" s="5" t="s">
        <v>1569</v>
      </c>
      <c r="Q207" s="12" t="s">
        <v>1569</v>
      </c>
      <c r="S207" s="5" t="s">
        <v>1569</v>
      </c>
      <c r="T207" s="12" t="s">
        <v>1569</v>
      </c>
      <c r="V207" s="5" t="s">
        <v>1569</v>
      </c>
      <c r="W207" s="12"/>
      <c r="Y207" s="5" t="s">
        <v>1569</v>
      </c>
      <c r="Z207" s="12">
        <v>0</v>
      </c>
      <c r="AB207" s="5" t="s">
        <v>108</v>
      </c>
      <c r="AC207" s="12">
        <v>0</v>
      </c>
      <c r="AE207" s="5" t="s">
        <v>108</v>
      </c>
      <c r="AF207" s="12">
        <v>0</v>
      </c>
      <c r="AH207" s="5" t="s">
        <v>108</v>
      </c>
      <c r="AI207" s="14">
        <v>100</v>
      </c>
      <c r="AK207" s="5" t="s">
        <v>108</v>
      </c>
      <c r="AL207" s="14"/>
      <c r="AN207" s="5" t="s">
        <v>1569</v>
      </c>
    </row>
    <row r="208" spans="1:40" ht="12.75" customHeight="1" x14ac:dyDescent="0.25">
      <c r="A208" s="5" t="s">
        <v>113</v>
      </c>
      <c r="B208" s="5" t="s">
        <v>111</v>
      </c>
      <c r="C208" s="5" t="s">
        <v>110</v>
      </c>
      <c r="D208" s="5" t="s">
        <v>35</v>
      </c>
      <c r="E208" s="5" t="s">
        <v>115</v>
      </c>
      <c r="F208" s="5" t="s">
        <v>114</v>
      </c>
      <c r="G208" s="5">
        <v>4</v>
      </c>
      <c r="H208" s="15">
        <v>1</v>
      </c>
      <c r="I208" s="4"/>
      <c r="J208" s="4">
        <f t="shared" si="14"/>
        <v>1</v>
      </c>
      <c r="K208" s="4">
        <f t="shared" si="16"/>
        <v>1</v>
      </c>
      <c r="L208" s="4" t="str">
        <f t="shared" si="15"/>
        <v/>
      </c>
      <c r="N208" s="13" t="s">
        <v>1569</v>
      </c>
      <c r="P208" s="5" t="s">
        <v>1569</v>
      </c>
      <c r="Q208" s="12" t="s">
        <v>1569</v>
      </c>
      <c r="S208" s="5" t="s">
        <v>1569</v>
      </c>
      <c r="T208" s="12">
        <v>15.784215784215782</v>
      </c>
      <c r="V208" s="5" t="s">
        <v>113</v>
      </c>
      <c r="W208" s="12"/>
      <c r="Y208" s="5" t="s">
        <v>1569</v>
      </c>
      <c r="Z208" s="12" t="s">
        <v>1569</v>
      </c>
      <c r="AB208" s="5" t="s">
        <v>1569</v>
      </c>
      <c r="AC208" s="12" t="s">
        <v>1569</v>
      </c>
      <c r="AE208" s="5" t="s">
        <v>1569</v>
      </c>
      <c r="AF208" s="12" t="s">
        <v>1569</v>
      </c>
      <c r="AH208" s="5" t="s">
        <v>1569</v>
      </c>
      <c r="AI208" s="14" t="s">
        <v>1569</v>
      </c>
      <c r="AK208" s="5" t="s">
        <v>1569</v>
      </c>
      <c r="AL208" s="14"/>
      <c r="AN208" s="5" t="s">
        <v>1569</v>
      </c>
    </row>
    <row r="209" spans="1:40" ht="12.75" customHeight="1" x14ac:dyDescent="0.25">
      <c r="A209" s="5" t="s">
        <v>116</v>
      </c>
      <c r="B209" s="5" t="s">
        <v>111</v>
      </c>
      <c r="C209" s="5" t="s">
        <v>110</v>
      </c>
      <c r="D209" s="5" t="s">
        <v>35</v>
      </c>
      <c r="E209" s="5" t="s">
        <v>118</v>
      </c>
      <c r="F209" s="5" t="s">
        <v>117</v>
      </c>
      <c r="G209" s="5">
        <v>4</v>
      </c>
      <c r="H209" s="15">
        <v>1</v>
      </c>
      <c r="I209" s="4"/>
      <c r="J209" s="4">
        <f t="shared" si="14"/>
        <v>1</v>
      </c>
      <c r="K209" s="4">
        <f t="shared" si="16"/>
        <v>1</v>
      </c>
      <c r="L209" s="4" t="str">
        <f t="shared" si="15"/>
        <v/>
      </c>
      <c r="N209" s="13" t="s">
        <v>1569</v>
      </c>
      <c r="P209" s="5" t="s">
        <v>1569</v>
      </c>
      <c r="Q209" s="12" t="s">
        <v>1569</v>
      </c>
      <c r="S209" s="5" t="s">
        <v>1569</v>
      </c>
      <c r="T209" s="12">
        <v>17.617617617617618</v>
      </c>
      <c r="V209" s="5" t="s">
        <v>116</v>
      </c>
      <c r="W209" s="12"/>
      <c r="Y209" s="5" t="s">
        <v>1569</v>
      </c>
      <c r="Z209" s="12" t="s">
        <v>1569</v>
      </c>
      <c r="AB209" s="5" t="s">
        <v>1569</v>
      </c>
      <c r="AC209" s="12" t="s">
        <v>1569</v>
      </c>
      <c r="AE209" s="5" t="s">
        <v>1569</v>
      </c>
      <c r="AF209" s="12" t="s">
        <v>1569</v>
      </c>
      <c r="AH209" s="5" t="s">
        <v>1569</v>
      </c>
      <c r="AI209" s="14" t="s">
        <v>1569</v>
      </c>
      <c r="AK209" s="5" t="s">
        <v>1569</v>
      </c>
      <c r="AL209" s="14"/>
      <c r="AN209" s="5" t="s">
        <v>1569</v>
      </c>
    </row>
    <row r="210" spans="1:40" ht="12.75" customHeight="1" x14ac:dyDescent="0.25">
      <c r="A210" s="5" t="s">
        <v>119</v>
      </c>
      <c r="B210" s="5" t="s">
        <v>122</v>
      </c>
      <c r="C210" s="5" t="s">
        <v>121</v>
      </c>
      <c r="D210" s="5" t="s">
        <v>35</v>
      </c>
      <c r="E210" s="5" t="s">
        <v>123</v>
      </c>
      <c r="F210" s="5" t="s">
        <v>120</v>
      </c>
      <c r="G210" s="5">
        <v>2</v>
      </c>
      <c r="H210" s="15">
        <v>1</v>
      </c>
      <c r="I210" s="4" t="s">
        <v>3162</v>
      </c>
      <c r="J210" s="4">
        <f t="shared" si="14"/>
        <v>1</v>
      </c>
      <c r="K210" s="4">
        <f t="shared" si="16"/>
        <v>1</v>
      </c>
      <c r="L210" s="4" t="str">
        <f t="shared" si="15"/>
        <v/>
      </c>
      <c r="N210" s="13">
        <v>1.3277838169386371</v>
      </c>
      <c r="O210" s="5">
        <v>2015</v>
      </c>
      <c r="P210" s="5" t="s">
        <v>119</v>
      </c>
      <c r="Q210" s="12">
        <v>100</v>
      </c>
      <c r="R210" s="5">
        <v>2015</v>
      </c>
      <c r="S210" s="5" t="s">
        <v>119</v>
      </c>
      <c r="T210" s="12">
        <v>16.7</v>
      </c>
      <c r="U210" s="5">
        <v>2015</v>
      </c>
      <c r="V210" s="5" t="s">
        <v>119</v>
      </c>
      <c r="W210" s="12"/>
      <c r="Y210" s="5" t="s">
        <v>1569</v>
      </c>
      <c r="Z210" s="12">
        <v>0</v>
      </c>
      <c r="AA210" s="5">
        <v>2015</v>
      </c>
      <c r="AB210" s="5" t="s">
        <v>119</v>
      </c>
      <c r="AC210" s="12">
        <v>17.100000000000001</v>
      </c>
      <c r="AD210" s="5">
        <v>2015</v>
      </c>
      <c r="AE210" s="5" t="s">
        <v>119</v>
      </c>
      <c r="AF210" s="12">
        <v>77.5</v>
      </c>
      <c r="AG210" s="5">
        <v>2015</v>
      </c>
      <c r="AH210" s="5" t="s">
        <v>119</v>
      </c>
      <c r="AI210" s="14">
        <v>100</v>
      </c>
      <c r="AJ210" s="5">
        <v>2015</v>
      </c>
      <c r="AK210" s="5" t="s">
        <v>119</v>
      </c>
      <c r="AL210" s="14"/>
      <c r="AN210" s="5" t="s">
        <v>1569</v>
      </c>
    </row>
    <row r="211" spans="1:40" ht="12.75" customHeight="1" x14ac:dyDescent="0.25">
      <c r="A211" s="5" t="s">
        <v>124</v>
      </c>
      <c r="B211" s="5" t="s">
        <v>122</v>
      </c>
      <c r="C211" s="5" t="s">
        <v>121</v>
      </c>
      <c r="D211" s="5" t="s">
        <v>35</v>
      </c>
      <c r="E211" s="5" t="s">
        <v>126</v>
      </c>
      <c r="F211" s="5" t="s">
        <v>125</v>
      </c>
      <c r="G211" s="5">
        <v>3</v>
      </c>
      <c r="H211" s="15">
        <v>2</v>
      </c>
      <c r="I211" s="4" t="s">
        <v>1887</v>
      </c>
      <c r="J211" s="4">
        <f t="shared" si="14"/>
        <v>1</v>
      </c>
      <c r="K211" s="4">
        <f t="shared" si="16"/>
        <v>1</v>
      </c>
      <c r="L211" s="4" t="str">
        <f t="shared" si="15"/>
        <v/>
      </c>
      <c r="N211" s="13">
        <v>1.3466819772081444</v>
      </c>
      <c r="O211" s="5">
        <v>2015</v>
      </c>
      <c r="P211" s="5" t="s">
        <v>124</v>
      </c>
      <c r="Q211" s="12">
        <v>100</v>
      </c>
      <c r="R211" s="5">
        <v>2015</v>
      </c>
      <c r="S211" s="5" t="s">
        <v>124</v>
      </c>
      <c r="T211" s="12" t="s">
        <v>1569</v>
      </c>
      <c r="V211" s="5" t="s">
        <v>1569</v>
      </c>
      <c r="W211" s="12"/>
      <c r="Y211" s="5" t="s">
        <v>1569</v>
      </c>
      <c r="Z211" s="12">
        <v>22.936352553943689</v>
      </c>
      <c r="AA211" s="5">
        <v>2015</v>
      </c>
      <c r="AB211" s="5" t="s">
        <v>124</v>
      </c>
      <c r="AC211" s="12">
        <v>17.66</v>
      </c>
      <c r="AD211" s="5">
        <v>2015</v>
      </c>
      <c r="AE211" s="5" t="s">
        <v>124</v>
      </c>
      <c r="AF211" s="12">
        <v>0.23086919419724494</v>
      </c>
      <c r="AG211" s="5">
        <v>2015</v>
      </c>
      <c r="AH211" s="5" t="s">
        <v>124</v>
      </c>
      <c r="AI211" s="14">
        <v>91.518235793044951</v>
      </c>
      <c r="AJ211" s="5">
        <v>2015</v>
      </c>
      <c r="AK211" s="5" t="s">
        <v>124</v>
      </c>
      <c r="AL211" s="14"/>
      <c r="AN211" s="5" t="s">
        <v>1569</v>
      </c>
    </row>
    <row r="212" spans="1:40" ht="12.75" customHeight="1" x14ac:dyDescent="0.25">
      <c r="A212" s="5" t="s">
        <v>1165</v>
      </c>
      <c r="B212" s="5" t="s">
        <v>1168</v>
      </c>
      <c r="C212" s="5" t="s">
        <v>1167</v>
      </c>
      <c r="D212" s="5" t="s">
        <v>1038</v>
      </c>
      <c r="E212" s="5" t="s">
        <v>1169</v>
      </c>
      <c r="F212" s="5" t="s">
        <v>1166</v>
      </c>
      <c r="G212" s="5">
        <v>2</v>
      </c>
      <c r="H212" s="15">
        <v>2</v>
      </c>
      <c r="I212" s="4" t="s">
        <v>1888</v>
      </c>
      <c r="J212" s="4">
        <f t="shared" si="14"/>
        <v>1</v>
      </c>
      <c r="K212" s="4">
        <f t="shared" si="16"/>
        <v>1</v>
      </c>
      <c r="L212" s="4" t="str">
        <f t="shared" si="15"/>
        <v/>
      </c>
      <c r="N212" s="13"/>
      <c r="P212" s="5" t="s">
        <v>1569</v>
      </c>
      <c r="Q212" s="12"/>
      <c r="S212" s="5" t="s">
        <v>1569</v>
      </c>
      <c r="T212" s="12" t="s">
        <v>1569</v>
      </c>
      <c r="V212" s="5" t="s">
        <v>1569</v>
      </c>
      <c r="W212" s="12"/>
      <c r="Y212" s="5" t="s">
        <v>1569</v>
      </c>
      <c r="Z212" s="12"/>
      <c r="AB212" s="5" t="s">
        <v>1569</v>
      </c>
      <c r="AC212" s="12"/>
      <c r="AE212" s="5" t="s">
        <v>1569</v>
      </c>
      <c r="AF212" s="12"/>
      <c r="AH212" s="5" t="s">
        <v>1569</v>
      </c>
      <c r="AI212" s="14"/>
      <c r="AK212" s="5" t="s">
        <v>1569</v>
      </c>
      <c r="AL212" s="14"/>
      <c r="AN212" s="5" t="s">
        <v>1569</v>
      </c>
    </row>
    <row r="213" spans="1:40" ht="12.75" customHeight="1" x14ac:dyDescent="0.25">
      <c r="A213" s="5" t="s">
        <v>448</v>
      </c>
      <c r="B213" s="5" t="s">
        <v>1524</v>
      </c>
      <c r="C213" s="5" t="s">
        <v>450</v>
      </c>
      <c r="D213" s="5" t="s">
        <v>360</v>
      </c>
      <c r="E213" s="5" t="s">
        <v>451</v>
      </c>
      <c r="F213" s="5" t="s">
        <v>449</v>
      </c>
      <c r="G213" s="5">
        <v>1</v>
      </c>
      <c r="H213" s="15">
        <v>1</v>
      </c>
      <c r="I213" s="4" t="s">
        <v>1889</v>
      </c>
      <c r="J213" s="4">
        <f t="shared" si="14"/>
        <v>2</v>
      </c>
      <c r="K213" s="4">
        <f t="shared" si="16"/>
        <v>1</v>
      </c>
      <c r="L213" s="4" t="str">
        <f t="shared" si="15"/>
        <v>Y</v>
      </c>
      <c r="M213" s="4" t="s">
        <v>2681</v>
      </c>
      <c r="N213" s="13"/>
      <c r="P213" s="5" t="s">
        <v>1569</v>
      </c>
      <c r="Q213" s="12"/>
      <c r="S213" s="5" t="s">
        <v>1569</v>
      </c>
      <c r="T213" s="12"/>
      <c r="V213" s="5" t="s">
        <v>1569</v>
      </c>
      <c r="W213" s="12"/>
      <c r="Y213" s="5" t="s">
        <v>1569</v>
      </c>
      <c r="Z213" s="12" t="s">
        <v>1569</v>
      </c>
      <c r="AB213" s="5" t="s">
        <v>1569</v>
      </c>
      <c r="AC213" s="12" t="s">
        <v>1569</v>
      </c>
      <c r="AE213" s="5" t="s">
        <v>1569</v>
      </c>
      <c r="AF213" s="12" t="s">
        <v>1569</v>
      </c>
      <c r="AH213" s="5" t="s">
        <v>1569</v>
      </c>
      <c r="AI213" s="14" t="s">
        <v>1569</v>
      </c>
      <c r="AK213" s="5" t="s">
        <v>1569</v>
      </c>
      <c r="AL213" s="14"/>
      <c r="AN213" s="5" t="s">
        <v>1569</v>
      </c>
    </row>
    <row r="214" spans="1:40" ht="12.75" customHeight="1" x14ac:dyDescent="0.25">
      <c r="A214" s="5" t="s">
        <v>686</v>
      </c>
      <c r="B214" s="5" t="s">
        <v>689</v>
      </c>
      <c r="C214" s="5" t="s">
        <v>688</v>
      </c>
      <c r="D214" s="5" t="s">
        <v>620</v>
      </c>
      <c r="E214" s="5" t="s">
        <v>690</v>
      </c>
      <c r="F214" s="5" t="s">
        <v>687</v>
      </c>
      <c r="G214" s="5">
        <v>2</v>
      </c>
      <c r="H214" s="15">
        <v>1</v>
      </c>
      <c r="I214" s="4"/>
      <c r="J214" s="4">
        <f t="shared" si="14"/>
        <v>3</v>
      </c>
      <c r="K214" s="4">
        <f t="shared" si="16"/>
        <v>3</v>
      </c>
      <c r="L214" s="4" t="str">
        <f t="shared" si="15"/>
        <v>Y</v>
      </c>
      <c r="M214" s="4" t="s">
        <v>2679</v>
      </c>
      <c r="N214" s="13" t="s">
        <v>1569</v>
      </c>
      <c r="P214" s="5" t="s">
        <v>1569</v>
      </c>
      <c r="Q214" s="12">
        <v>100</v>
      </c>
      <c r="S214" s="5" t="s">
        <v>686</v>
      </c>
      <c r="T214" s="12">
        <v>12.961116650049851</v>
      </c>
      <c r="V214" s="5" t="s">
        <v>686</v>
      </c>
      <c r="W214" s="12"/>
      <c r="Y214" s="5" t="s">
        <v>1569</v>
      </c>
      <c r="Z214" s="12" t="s">
        <v>1569</v>
      </c>
      <c r="AB214" s="5" t="s">
        <v>1569</v>
      </c>
      <c r="AC214" s="12" t="s">
        <v>1569</v>
      </c>
      <c r="AE214" s="5" t="s">
        <v>1569</v>
      </c>
      <c r="AF214" s="12" t="s">
        <v>1569</v>
      </c>
      <c r="AH214" s="5" t="s">
        <v>1569</v>
      </c>
      <c r="AI214" s="14" t="s">
        <v>1569</v>
      </c>
      <c r="AK214" s="5" t="s">
        <v>1569</v>
      </c>
      <c r="AL214" s="14"/>
      <c r="AN214" s="5" t="s">
        <v>1569</v>
      </c>
    </row>
    <row r="215" spans="1:40" ht="12.75" customHeight="1" x14ac:dyDescent="0.25">
      <c r="A215" s="5" t="s">
        <v>127</v>
      </c>
      <c r="B215" s="5" t="s">
        <v>130</v>
      </c>
      <c r="C215" s="5" t="s">
        <v>129</v>
      </c>
      <c r="D215" s="5" t="s">
        <v>35</v>
      </c>
      <c r="E215" s="5" t="s">
        <v>131</v>
      </c>
      <c r="F215" s="5" t="s">
        <v>128</v>
      </c>
      <c r="G215" s="5" t="s">
        <v>2708</v>
      </c>
      <c r="H215" s="15">
        <v>1</v>
      </c>
      <c r="I215" s="4"/>
      <c r="J215" s="4">
        <f t="shared" si="14"/>
        <v>1</v>
      </c>
      <c r="K215" s="4">
        <f t="shared" si="16"/>
        <v>1</v>
      </c>
      <c r="L215" s="4" t="str">
        <f t="shared" si="15"/>
        <v/>
      </c>
      <c r="N215" s="13">
        <v>1.0384176794220661</v>
      </c>
      <c r="O215" s="5">
        <v>2015</v>
      </c>
      <c r="P215" s="5" t="s">
        <v>127</v>
      </c>
      <c r="Q215" s="12" t="s">
        <v>1569</v>
      </c>
      <c r="S215" s="5" t="s">
        <v>1569</v>
      </c>
      <c r="T215" s="12">
        <v>8</v>
      </c>
      <c r="U215" s="5">
        <v>2015</v>
      </c>
      <c r="V215" s="5" t="s">
        <v>127</v>
      </c>
      <c r="W215" s="12"/>
      <c r="Y215" s="5" t="s">
        <v>1569</v>
      </c>
      <c r="Z215" s="12">
        <v>0</v>
      </c>
      <c r="AA215" s="5">
        <v>2015</v>
      </c>
      <c r="AB215" s="5" t="s">
        <v>127</v>
      </c>
      <c r="AC215" s="12">
        <v>28</v>
      </c>
      <c r="AD215" s="5">
        <v>2015</v>
      </c>
      <c r="AE215" s="5" t="s">
        <v>127</v>
      </c>
      <c r="AF215" s="12">
        <v>65</v>
      </c>
      <c r="AG215" s="5">
        <v>2015</v>
      </c>
      <c r="AH215" s="5" t="s">
        <v>127</v>
      </c>
      <c r="AI215" s="14">
        <v>100</v>
      </c>
      <c r="AJ215" s="5">
        <v>2015</v>
      </c>
      <c r="AK215" s="5" t="s">
        <v>127</v>
      </c>
      <c r="AL215" s="14"/>
      <c r="AN215" s="5" t="s">
        <v>1569</v>
      </c>
    </row>
    <row r="216" spans="1:40" ht="12.75" customHeight="1" x14ac:dyDescent="0.25">
      <c r="A216" s="5" t="s">
        <v>132</v>
      </c>
      <c r="B216" s="5" t="s">
        <v>130</v>
      </c>
      <c r="C216" s="5" t="s">
        <v>129</v>
      </c>
      <c r="D216" s="5" t="s">
        <v>35</v>
      </c>
      <c r="E216" s="5" t="s">
        <v>134</v>
      </c>
      <c r="F216" s="5" t="s">
        <v>133</v>
      </c>
      <c r="G216" s="5" t="s">
        <v>2708</v>
      </c>
      <c r="H216" s="15">
        <v>1</v>
      </c>
      <c r="I216" s="4"/>
      <c r="J216" s="4">
        <f t="shared" si="14"/>
        <v>1</v>
      </c>
      <c r="K216" s="4">
        <f t="shared" si="16"/>
        <v>1</v>
      </c>
      <c r="L216" s="4" t="str">
        <f t="shared" si="15"/>
        <v/>
      </c>
      <c r="N216" s="13" t="s">
        <v>1569</v>
      </c>
      <c r="P216" s="5" t="s">
        <v>1569</v>
      </c>
      <c r="Q216" s="12" t="s">
        <v>1569</v>
      </c>
      <c r="S216" s="5" t="s">
        <v>1569</v>
      </c>
      <c r="T216" s="12">
        <v>1.600480144043213</v>
      </c>
      <c r="V216" s="5" t="s">
        <v>132</v>
      </c>
      <c r="W216" s="12"/>
      <c r="Y216" s="5" t="s">
        <v>1569</v>
      </c>
      <c r="Z216" s="12" t="s">
        <v>1569</v>
      </c>
      <c r="AB216" s="5" t="s">
        <v>1569</v>
      </c>
      <c r="AC216" s="12" t="s">
        <v>1569</v>
      </c>
      <c r="AE216" s="5" t="s">
        <v>1569</v>
      </c>
      <c r="AF216" s="12" t="s">
        <v>1569</v>
      </c>
      <c r="AH216" s="5" t="s">
        <v>1569</v>
      </c>
      <c r="AI216" s="14" t="s">
        <v>1569</v>
      </c>
      <c r="AK216" s="5" t="s">
        <v>1569</v>
      </c>
      <c r="AL216" s="14"/>
      <c r="AN216" s="5" t="s">
        <v>1569</v>
      </c>
    </row>
    <row r="217" spans="1:40" ht="12.75" customHeight="1" x14ac:dyDescent="0.25">
      <c r="A217" s="5" t="s">
        <v>691</v>
      </c>
      <c r="B217" s="5" t="s">
        <v>694</v>
      </c>
      <c r="C217" s="5" t="s">
        <v>693</v>
      </c>
      <c r="D217" s="5" t="s">
        <v>620</v>
      </c>
      <c r="E217" s="5" t="s">
        <v>695</v>
      </c>
      <c r="F217" s="5" t="s">
        <v>692</v>
      </c>
      <c r="G217" s="5">
        <v>2</v>
      </c>
      <c r="H217" s="15">
        <v>1</v>
      </c>
      <c r="I217" s="4"/>
      <c r="J217" s="4">
        <f t="shared" si="14"/>
        <v>2</v>
      </c>
      <c r="K217" s="4">
        <f t="shared" si="16"/>
        <v>3</v>
      </c>
      <c r="L217" s="4" t="str">
        <f t="shared" si="15"/>
        <v>Y</v>
      </c>
      <c r="M217" s="4" t="s">
        <v>2679</v>
      </c>
      <c r="N217" s="13">
        <v>1.0204081632653061</v>
      </c>
      <c r="O217" s="5">
        <v>2013</v>
      </c>
      <c r="P217" s="5" t="s">
        <v>691</v>
      </c>
      <c r="Q217" s="12">
        <v>82.5</v>
      </c>
      <c r="R217" s="5">
        <v>2013</v>
      </c>
      <c r="S217" s="5" t="s">
        <v>691</v>
      </c>
      <c r="T217" s="12">
        <v>10.31746031746032</v>
      </c>
      <c r="U217" s="5">
        <v>2013</v>
      </c>
      <c r="V217" s="5" t="s">
        <v>691</v>
      </c>
      <c r="W217" s="12"/>
      <c r="Y217" s="5" t="s">
        <v>1569</v>
      </c>
      <c r="Z217" s="12">
        <v>0</v>
      </c>
      <c r="AA217" s="5">
        <v>2013</v>
      </c>
      <c r="AB217" s="5" t="s">
        <v>691</v>
      </c>
      <c r="AC217" s="12">
        <v>0</v>
      </c>
      <c r="AD217" s="5">
        <v>2013</v>
      </c>
      <c r="AE217" s="5" t="s">
        <v>691</v>
      </c>
      <c r="AF217" s="12">
        <v>0</v>
      </c>
      <c r="AG217" s="5">
        <v>2013</v>
      </c>
      <c r="AH217" s="5" t="s">
        <v>691</v>
      </c>
      <c r="AI217" s="14">
        <v>0</v>
      </c>
      <c r="AJ217" s="5">
        <v>2013</v>
      </c>
      <c r="AK217" s="5" t="s">
        <v>691</v>
      </c>
      <c r="AL217" s="14"/>
      <c r="AN217" s="5" t="s">
        <v>1569</v>
      </c>
    </row>
    <row r="218" spans="1:40" ht="12.75" customHeight="1" x14ac:dyDescent="0.25">
      <c r="A218" s="5" t="s">
        <v>696</v>
      </c>
      <c r="B218" s="5" t="s">
        <v>694</v>
      </c>
      <c r="C218" s="5" t="s">
        <v>693</v>
      </c>
      <c r="D218" s="5" t="s">
        <v>620</v>
      </c>
      <c r="E218" s="5" t="s">
        <v>698</v>
      </c>
      <c r="F218" s="5" t="s">
        <v>697</v>
      </c>
      <c r="G218" s="5">
        <v>2</v>
      </c>
      <c r="H218" s="15">
        <v>1</v>
      </c>
      <c r="I218" s="4"/>
      <c r="J218" s="4">
        <f t="shared" si="14"/>
        <v>3</v>
      </c>
      <c r="K218" s="4">
        <f t="shared" si="16"/>
        <v>3</v>
      </c>
      <c r="L218" s="4" t="str">
        <f t="shared" si="15"/>
        <v>Y</v>
      </c>
      <c r="M218" s="4" t="s">
        <v>2679</v>
      </c>
      <c r="N218" s="13">
        <v>0.7400000000000001</v>
      </c>
      <c r="O218" s="5">
        <v>2015</v>
      </c>
      <c r="P218" s="5" t="s">
        <v>696</v>
      </c>
      <c r="Q218" s="12" t="s">
        <v>1569</v>
      </c>
      <c r="S218" s="5" t="s">
        <v>1569</v>
      </c>
      <c r="T218" s="12">
        <v>17.582417582417584</v>
      </c>
      <c r="U218" s="5">
        <v>2015</v>
      </c>
      <c r="V218" s="5" t="s">
        <v>696</v>
      </c>
      <c r="W218" s="12"/>
      <c r="Y218" s="5" t="s">
        <v>1569</v>
      </c>
      <c r="Z218" s="12" t="s">
        <v>1569</v>
      </c>
      <c r="AB218" s="5" t="s">
        <v>1569</v>
      </c>
      <c r="AC218" s="12" t="s">
        <v>1569</v>
      </c>
      <c r="AE218" s="5" t="s">
        <v>1569</v>
      </c>
      <c r="AF218" s="12" t="s">
        <v>1569</v>
      </c>
      <c r="AH218" s="5" t="s">
        <v>1569</v>
      </c>
      <c r="AI218" s="14" t="s">
        <v>1569</v>
      </c>
      <c r="AK218" s="5" t="s">
        <v>1569</v>
      </c>
      <c r="AL218" s="14"/>
      <c r="AN218" s="5" t="s">
        <v>1569</v>
      </c>
    </row>
    <row r="219" spans="1:40" ht="12.75" customHeight="1" x14ac:dyDescent="0.25">
      <c r="A219" s="5" t="s">
        <v>135</v>
      </c>
      <c r="B219" s="5" t="s">
        <v>138</v>
      </c>
      <c r="C219" s="5" t="s">
        <v>137</v>
      </c>
      <c r="D219" s="5" t="s">
        <v>35</v>
      </c>
      <c r="E219" s="5" t="s">
        <v>139</v>
      </c>
      <c r="F219" s="5" t="s">
        <v>136</v>
      </c>
      <c r="G219" s="5">
        <v>3</v>
      </c>
      <c r="H219" s="15">
        <v>1</v>
      </c>
      <c r="I219" s="4"/>
      <c r="J219" s="4">
        <f t="shared" si="14"/>
        <v>1</v>
      </c>
      <c r="K219" s="4">
        <f t="shared" si="16"/>
        <v>1</v>
      </c>
      <c r="L219" s="4" t="s">
        <v>2678</v>
      </c>
      <c r="M219" s="4" t="s">
        <v>2679</v>
      </c>
      <c r="N219" s="13">
        <v>1.2808129854347854</v>
      </c>
      <c r="O219" s="5">
        <v>2012</v>
      </c>
      <c r="P219" s="5" t="s">
        <v>135</v>
      </c>
      <c r="Q219" s="12" t="s">
        <v>1569</v>
      </c>
      <c r="S219" s="5" t="s">
        <v>1569</v>
      </c>
      <c r="T219" s="12">
        <v>9.9581756622186806E-3</v>
      </c>
      <c r="U219" s="5">
        <v>2012</v>
      </c>
      <c r="V219" s="5" t="s">
        <v>135</v>
      </c>
      <c r="W219" s="12"/>
      <c r="Y219" s="5" t="s">
        <v>1569</v>
      </c>
      <c r="Z219" s="12" t="s">
        <v>1569</v>
      </c>
      <c r="AB219" s="5" t="s">
        <v>1569</v>
      </c>
      <c r="AC219" s="12" t="s">
        <v>1569</v>
      </c>
      <c r="AE219" s="5" t="s">
        <v>1569</v>
      </c>
      <c r="AF219" s="12" t="s">
        <v>1569</v>
      </c>
      <c r="AH219" s="5" t="s">
        <v>1569</v>
      </c>
      <c r="AI219" s="14" t="s">
        <v>1569</v>
      </c>
      <c r="AK219" s="5" t="s">
        <v>1569</v>
      </c>
      <c r="AL219" s="14"/>
      <c r="AN219" s="5" t="s">
        <v>1569</v>
      </c>
    </row>
    <row r="220" spans="1:40" ht="12.75" customHeight="1" x14ac:dyDescent="0.25">
      <c r="A220" s="5" t="s">
        <v>140</v>
      </c>
      <c r="B220" s="5" t="s">
        <v>138</v>
      </c>
      <c r="C220" s="5" t="s">
        <v>137</v>
      </c>
      <c r="D220" s="5" t="s">
        <v>35</v>
      </c>
      <c r="E220" s="5" t="s">
        <v>142</v>
      </c>
      <c r="F220" s="5" t="s">
        <v>141</v>
      </c>
      <c r="G220" s="5">
        <v>3</v>
      </c>
      <c r="H220" s="15">
        <v>2</v>
      </c>
      <c r="I220" s="4" t="s">
        <v>1890</v>
      </c>
      <c r="J220" s="4">
        <f t="shared" si="14"/>
        <v>1</v>
      </c>
      <c r="K220" s="4">
        <f t="shared" si="16"/>
        <v>1</v>
      </c>
      <c r="L220" s="4" t="str">
        <f t="shared" si="15"/>
        <v/>
      </c>
      <c r="N220" s="13">
        <v>1.0101545943517365</v>
      </c>
      <c r="O220" s="5">
        <v>2015</v>
      </c>
      <c r="P220" s="5" t="s">
        <v>140</v>
      </c>
      <c r="Q220" s="12" t="s">
        <v>1569</v>
      </c>
      <c r="S220" s="5" t="s">
        <v>1569</v>
      </c>
      <c r="T220" s="12">
        <v>13.900000000000002</v>
      </c>
      <c r="U220" s="5">
        <v>2015</v>
      </c>
      <c r="V220" s="5" t="s">
        <v>140</v>
      </c>
      <c r="W220" s="12"/>
      <c r="Y220" s="5" t="s">
        <v>1569</v>
      </c>
      <c r="Z220" s="12" t="s">
        <v>1569</v>
      </c>
      <c r="AB220" s="5" t="s">
        <v>1569</v>
      </c>
      <c r="AC220" s="12" t="s">
        <v>1569</v>
      </c>
      <c r="AE220" s="5" t="s">
        <v>1569</v>
      </c>
      <c r="AF220" s="12" t="s">
        <v>1569</v>
      </c>
      <c r="AH220" s="5" t="s">
        <v>1569</v>
      </c>
      <c r="AI220" s="14" t="s">
        <v>1569</v>
      </c>
      <c r="AK220" s="5" t="s">
        <v>1569</v>
      </c>
      <c r="AL220" s="14"/>
      <c r="AN220" s="5" t="s">
        <v>1569</v>
      </c>
    </row>
    <row r="221" spans="1:40" ht="12.75" customHeight="1" x14ac:dyDescent="0.25">
      <c r="A221" s="5" t="s">
        <v>1170</v>
      </c>
      <c r="B221" s="5" t="s">
        <v>1173</v>
      </c>
      <c r="C221" s="5" t="s">
        <v>1172</v>
      </c>
      <c r="D221" s="5" t="s">
        <v>1038</v>
      </c>
      <c r="E221" s="5" t="s">
        <v>1174</v>
      </c>
      <c r="F221" s="5" t="s">
        <v>1171</v>
      </c>
      <c r="G221" s="5">
        <v>1</v>
      </c>
      <c r="H221" s="15">
        <v>1</v>
      </c>
      <c r="I221" s="4" t="s">
        <v>3163</v>
      </c>
      <c r="J221" s="4">
        <f t="shared" si="14"/>
        <v>1</v>
      </c>
      <c r="K221" s="4">
        <f t="shared" si="16"/>
        <v>2</v>
      </c>
      <c r="L221" s="4" t="str">
        <f t="shared" si="15"/>
        <v>Y</v>
      </c>
      <c r="M221" s="4" t="s">
        <v>2680</v>
      </c>
      <c r="N221" s="13">
        <v>0.62945784471130228</v>
      </c>
      <c r="O221" s="5">
        <v>2013</v>
      </c>
      <c r="P221" s="5" t="s">
        <v>1170</v>
      </c>
      <c r="Q221" s="12">
        <v>72</v>
      </c>
      <c r="R221" s="5">
        <v>2013</v>
      </c>
      <c r="S221" s="5" t="s">
        <v>1170</v>
      </c>
      <c r="T221" s="12">
        <v>17</v>
      </c>
      <c r="U221" s="5">
        <v>2013</v>
      </c>
      <c r="V221" s="5" t="s">
        <v>1170</v>
      </c>
      <c r="W221" s="12"/>
      <c r="Y221" s="5" t="s">
        <v>1569</v>
      </c>
      <c r="Z221" s="12">
        <v>0</v>
      </c>
      <c r="AA221" s="5">
        <v>2013</v>
      </c>
      <c r="AB221" s="5" t="s">
        <v>1170</v>
      </c>
      <c r="AC221" s="12">
        <v>0</v>
      </c>
      <c r="AD221" s="5">
        <v>2013</v>
      </c>
      <c r="AE221" s="5" t="s">
        <v>1170</v>
      </c>
      <c r="AF221" s="12">
        <v>0</v>
      </c>
      <c r="AG221" s="5">
        <v>2013</v>
      </c>
      <c r="AH221" s="5" t="s">
        <v>1170</v>
      </c>
      <c r="AI221" s="14">
        <v>0</v>
      </c>
      <c r="AJ221" s="5">
        <v>2013</v>
      </c>
      <c r="AK221" s="5" t="s">
        <v>1170</v>
      </c>
      <c r="AL221" s="14"/>
      <c r="AN221" s="5" t="s">
        <v>1569</v>
      </c>
    </row>
    <row r="222" spans="1:40" ht="12.75" customHeight="1" x14ac:dyDescent="0.25">
      <c r="A222" s="5" t="s">
        <v>1175</v>
      </c>
      <c r="B222" s="5" t="s">
        <v>1173</v>
      </c>
      <c r="C222" s="5" t="s">
        <v>1172</v>
      </c>
      <c r="D222" s="5" t="s">
        <v>1038</v>
      </c>
      <c r="E222" s="5" t="s">
        <v>1177</v>
      </c>
      <c r="F222" s="5" t="s">
        <v>1176</v>
      </c>
      <c r="G222" s="5">
        <v>2</v>
      </c>
      <c r="H222" s="15">
        <v>1</v>
      </c>
      <c r="I222" s="4"/>
      <c r="J222" s="4">
        <f t="shared" si="14"/>
        <v>1</v>
      </c>
      <c r="K222" s="4">
        <f t="shared" si="16"/>
        <v>1</v>
      </c>
      <c r="L222" s="4" t="str">
        <f t="shared" si="15"/>
        <v/>
      </c>
      <c r="N222" s="13">
        <v>0.56002640699785444</v>
      </c>
      <c r="O222" s="5">
        <v>2011</v>
      </c>
      <c r="P222" s="5" t="s">
        <v>1175</v>
      </c>
      <c r="Q222" s="12" t="s">
        <v>1569</v>
      </c>
      <c r="S222" s="5" t="s">
        <v>1569</v>
      </c>
      <c r="T222" s="12">
        <v>12.000000000000002</v>
      </c>
      <c r="U222" s="5">
        <v>2011</v>
      </c>
      <c r="V222" s="5" t="s">
        <v>1175</v>
      </c>
      <c r="W222" s="12"/>
      <c r="Y222" s="5" t="s">
        <v>1569</v>
      </c>
      <c r="Z222" s="12" t="s">
        <v>1569</v>
      </c>
      <c r="AB222" s="5" t="s">
        <v>1569</v>
      </c>
      <c r="AC222" s="12" t="s">
        <v>1569</v>
      </c>
      <c r="AE222" s="5" t="s">
        <v>1569</v>
      </c>
      <c r="AF222" s="12" t="s">
        <v>1569</v>
      </c>
      <c r="AH222" s="5" t="s">
        <v>1569</v>
      </c>
      <c r="AI222" s="14" t="s">
        <v>1569</v>
      </c>
      <c r="AK222" s="5" t="s">
        <v>1569</v>
      </c>
      <c r="AL222" s="14"/>
      <c r="AN222" s="5" t="s">
        <v>1569</v>
      </c>
    </row>
    <row r="223" spans="1:40" ht="12.75" customHeight="1" x14ac:dyDescent="0.25">
      <c r="A223" s="5" t="s">
        <v>1178</v>
      </c>
      <c r="B223" s="5" t="s">
        <v>1173</v>
      </c>
      <c r="C223" s="5" t="s">
        <v>1172</v>
      </c>
      <c r="D223" s="5" t="s">
        <v>1038</v>
      </c>
      <c r="E223" s="5" t="s">
        <v>1180</v>
      </c>
      <c r="F223" s="5" t="s">
        <v>1179</v>
      </c>
      <c r="G223" s="5">
        <v>2</v>
      </c>
      <c r="H223" s="15">
        <v>2</v>
      </c>
      <c r="I223" s="4" t="s">
        <v>1891</v>
      </c>
      <c r="J223" s="4">
        <f t="shared" si="14"/>
        <v>1</v>
      </c>
      <c r="K223" s="4">
        <f t="shared" si="16"/>
        <v>1</v>
      </c>
      <c r="L223" s="4" t="str">
        <f t="shared" si="15"/>
        <v/>
      </c>
      <c r="N223" s="13">
        <v>0.35714353698461537</v>
      </c>
      <c r="O223" s="5">
        <v>2014</v>
      </c>
      <c r="P223" s="5" t="s">
        <v>1178</v>
      </c>
      <c r="Q223" s="12">
        <v>12.5</v>
      </c>
      <c r="R223" s="5">
        <v>2014</v>
      </c>
      <c r="S223" s="5" t="s">
        <v>1178</v>
      </c>
      <c r="T223" s="12">
        <v>11.811811811811811</v>
      </c>
      <c r="U223" s="5">
        <v>2014</v>
      </c>
      <c r="V223" s="5" t="s">
        <v>1178</v>
      </c>
      <c r="W223" s="12"/>
      <c r="Y223" s="5" t="s">
        <v>1569</v>
      </c>
      <c r="Z223" s="12">
        <v>0</v>
      </c>
      <c r="AA223" s="5">
        <v>2014</v>
      </c>
      <c r="AB223" s="5" t="s">
        <v>1178</v>
      </c>
      <c r="AC223" s="12">
        <v>0</v>
      </c>
      <c r="AD223" s="5">
        <v>2014</v>
      </c>
      <c r="AE223" s="5" t="s">
        <v>1178</v>
      </c>
      <c r="AF223" s="12">
        <v>0</v>
      </c>
      <c r="AG223" s="5">
        <v>2014</v>
      </c>
      <c r="AH223" s="5" t="s">
        <v>1178</v>
      </c>
      <c r="AI223" s="14">
        <v>0</v>
      </c>
      <c r="AJ223" s="5">
        <v>2014</v>
      </c>
      <c r="AK223" s="5" t="s">
        <v>1178</v>
      </c>
      <c r="AL223" s="14"/>
      <c r="AN223" s="5" t="s">
        <v>1569</v>
      </c>
    </row>
    <row r="224" spans="1:40" ht="12.75" customHeight="1" x14ac:dyDescent="0.25">
      <c r="A224" s="5" t="s">
        <v>452</v>
      </c>
      <c r="B224" s="5" t="s">
        <v>455</v>
      </c>
      <c r="C224" s="5" t="s">
        <v>454</v>
      </c>
      <c r="D224" s="5" t="s">
        <v>360</v>
      </c>
      <c r="E224" s="5" t="s">
        <v>456</v>
      </c>
      <c r="F224" s="5" t="s">
        <v>453</v>
      </c>
      <c r="G224" s="5">
        <v>2</v>
      </c>
      <c r="H224" s="15">
        <v>1</v>
      </c>
      <c r="I224" s="4"/>
      <c r="J224" s="4">
        <f t="shared" si="14"/>
        <v>3</v>
      </c>
      <c r="K224" s="4">
        <f t="shared" si="16"/>
        <v>3</v>
      </c>
      <c r="L224" s="4" t="str">
        <f t="shared" si="15"/>
        <v>Y</v>
      </c>
      <c r="M224" s="4" t="s">
        <v>2679</v>
      </c>
      <c r="N224" s="13"/>
      <c r="P224" s="5" t="s">
        <v>1569</v>
      </c>
      <c r="Q224" s="12">
        <v>76</v>
      </c>
      <c r="R224" s="5">
        <v>1996</v>
      </c>
      <c r="S224" s="5" t="s">
        <v>452</v>
      </c>
      <c r="T224" s="12">
        <v>5.3053053053053052</v>
      </c>
      <c r="U224" s="5">
        <v>1996</v>
      </c>
      <c r="V224" s="5" t="s">
        <v>452</v>
      </c>
      <c r="W224" s="12"/>
      <c r="Y224" s="5" t="s">
        <v>1569</v>
      </c>
      <c r="Z224" s="12" t="s">
        <v>1569</v>
      </c>
      <c r="AB224" s="5" t="s">
        <v>1569</v>
      </c>
      <c r="AC224" s="12" t="s">
        <v>1569</v>
      </c>
      <c r="AE224" s="5" t="s">
        <v>1569</v>
      </c>
      <c r="AF224" s="12" t="s">
        <v>1569</v>
      </c>
      <c r="AH224" s="5" t="s">
        <v>1569</v>
      </c>
      <c r="AI224" s="14" t="s">
        <v>1569</v>
      </c>
      <c r="AK224" s="5" t="s">
        <v>1569</v>
      </c>
      <c r="AL224" s="14"/>
      <c r="AN224" s="5" t="s">
        <v>1569</v>
      </c>
    </row>
    <row r="225" spans="1:40" ht="12.75" customHeight="1" x14ac:dyDescent="0.25">
      <c r="A225" s="5" t="s">
        <v>457</v>
      </c>
      <c r="B225" s="5" t="s">
        <v>460</v>
      </c>
      <c r="C225" s="5" t="s">
        <v>459</v>
      </c>
      <c r="D225" s="5" t="s">
        <v>360</v>
      </c>
      <c r="E225" s="5" t="s">
        <v>461</v>
      </c>
      <c r="F225" s="5" t="s">
        <v>458</v>
      </c>
      <c r="G225" s="5">
        <v>2</v>
      </c>
      <c r="H225" s="15">
        <v>1</v>
      </c>
      <c r="I225" s="4" t="s">
        <v>3164</v>
      </c>
      <c r="J225" s="4">
        <f t="shared" si="14"/>
        <v>1</v>
      </c>
      <c r="K225" s="4">
        <f t="shared" si="16"/>
        <v>1</v>
      </c>
      <c r="L225" s="4" t="str">
        <f t="shared" si="15"/>
        <v/>
      </c>
      <c r="N225" s="13">
        <v>0.70000000313841571</v>
      </c>
      <c r="O225" s="5">
        <v>2015</v>
      </c>
      <c r="P225" s="5" t="s">
        <v>457</v>
      </c>
      <c r="Q225" s="12">
        <v>12.4</v>
      </c>
      <c r="R225" s="5">
        <v>2015</v>
      </c>
      <c r="S225" s="5" t="s">
        <v>457</v>
      </c>
      <c r="T225" s="12">
        <v>15.4</v>
      </c>
      <c r="U225" s="5">
        <v>2015</v>
      </c>
      <c r="V225" s="5" t="s">
        <v>457</v>
      </c>
      <c r="W225" s="12"/>
      <c r="Y225" s="5" t="s">
        <v>1569</v>
      </c>
      <c r="Z225" s="12">
        <v>0</v>
      </c>
      <c r="AA225" s="5">
        <v>2015</v>
      </c>
      <c r="AB225" s="5" t="s">
        <v>457</v>
      </c>
      <c r="AC225" s="12">
        <v>0</v>
      </c>
      <c r="AD225" s="5">
        <v>2015</v>
      </c>
      <c r="AE225" s="5" t="s">
        <v>457</v>
      </c>
      <c r="AF225" s="12">
        <v>0</v>
      </c>
      <c r="AG225" s="5">
        <v>2015</v>
      </c>
      <c r="AH225" s="5" t="s">
        <v>457</v>
      </c>
      <c r="AI225" s="14">
        <v>100</v>
      </c>
      <c r="AJ225" s="5">
        <v>2015</v>
      </c>
      <c r="AK225" s="5" t="s">
        <v>457</v>
      </c>
      <c r="AL225" s="14"/>
      <c r="AN225" s="5" t="s">
        <v>1569</v>
      </c>
    </row>
    <row r="226" spans="1:40" ht="12.75" customHeight="1" x14ac:dyDescent="0.25">
      <c r="A226" s="5" t="s">
        <v>699</v>
      </c>
      <c r="B226" s="5" t="s">
        <v>702</v>
      </c>
      <c r="C226" s="5" t="s">
        <v>701</v>
      </c>
      <c r="D226" s="5" t="s">
        <v>620</v>
      </c>
      <c r="E226" s="5" t="s">
        <v>703</v>
      </c>
      <c r="F226" s="5" t="s">
        <v>700</v>
      </c>
      <c r="G226" s="5">
        <v>2</v>
      </c>
      <c r="H226" s="15">
        <v>1</v>
      </c>
      <c r="I226" s="4"/>
      <c r="J226" s="4">
        <f t="shared" si="14"/>
        <v>1</v>
      </c>
      <c r="K226" s="4">
        <f t="shared" si="16"/>
        <v>1</v>
      </c>
      <c r="L226" s="4" t="str">
        <f t="shared" si="15"/>
        <v/>
      </c>
      <c r="N226" s="13">
        <v>0.75429553264604809</v>
      </c>
      <c r="O226" s="5">
        <v>2015</v>
      </c>
      <c r="P226" s="5" t="s">
        <v>699</v>
      </c>
      <c r="Q226" s="12">
        <v>97</v>
      </c>
      <c r="R226" s="5">
        <v>2015</v>
      </c>
      <c r="S226" s="5" t="s">
        <v>699</v>
      </c>
      <c r="T226" s="12">
        <v>8.1632653061224492</v>
      </c>
      <c r="U226" s="5">
        <v>2015</v>
      </c>
      <c r="V226" s="5" t="s">
        <v>699</v>
      </c>
      <c r="W226" s="12"/>
      <c r="Y226" s="5" t="s">
        <v>1569</v>
      </c>
      <c r="Z226" s="12" t="s">
        <v>1569</v>
      </c>
      <c r="AB226" s="5" t="s">
        <v>1569</v>
      </c>
      <c r="AC226" s="12" t="s">
        <v>1569</v>
      </c>
      <c r="AE226" s="5" t="s">
        <v>1569</v>
      </c>
      <c r="AF226" s="12" t="s">
        <v>1569</v>
      </c>
      <c r="AH226" s="5" t="s">
        <v>1569</v>
      </c>
      <c r="AI226" s="14">
        <v>92.499732133290465</v>
      </c>
      <c r="AJ226" s="5">
        <v>2015</v>
      </c>
      <c r="AK226" s="5" t="s">
        <v>699</v>
      </c>
      <c r="AL226" s="14"/>
      <c r="AN226" s="5" t="s">
        <v>1569</v>
      </c>
    </row>
    <row r="227" spans="1:40" ht="12.75" customHeight="1" x14ac:dyDescent="0.25">
      <c r="A227" s="5" t="s">
        <v>704</v>
      </c>
      <c r="B227" s="5" t="s">
        <v>702</v>
      </c>
      <c r="C227" s="5" t="s">
        <v>701</v>
      </c>
      <c r="D227" s="5" t="s">
        <v>620</v>
      </c>
      <c r="E227" s="5" t="s">
        <v>706</v>
      </c>
      <c r="F227" s="5" t="s">
        <v>705</v>
      </c>
      <c r="G227" s="5">
        <v>2</v>
      </c>
      <c r="H227" s="15">
        <v>1</v>
      </c>
      <c r="I227" s="4"/>
      <c r="J227" s="4">
        <f t="shared" si="14"/>
        <v>1</v>
      </c>
      <c r="K227" s="4">
        <f t="shared" si="16"/>
        <v>1</v>
      </c>
      <c r="L227" s="4" t="str">
        <f t="shared" si="15"/>
        <v/>
      </c>
      <c r="N227" s="13">
        <v>0.93152582159624409</v>
      </c>
      <c r="O227" s="5">
        <v>2016</v>
      </c>
      <c r="P227" s="5" t="s">
        <v>704</v>
      </c>
      <c r="Q227" s="12">
        <v>59</v>
      </c>
      <c r="R227" s="5">
        <v>2016</v>
      </c>
      <c r="S227" s="5" t="s">
        <v>704</v>
      </c>
      <c r="T227" s="12">
        <v>11.261126112611262</v>
      </c>
      <c r="U227" s="5">
        <v>2016</v>
      </c>
      <c r="V227" s="5" t="s">
        <v>704</v>
      </c>
      <c r="W227" s="12"/>
      <c r="Y227" s="5" t="s">
        <v>1569</v>
      </c>
      <c r="Z227" s="12" t="s">
        <v>1569</v>
      </c>
      <c r="AB227" s="5" t="s">
        <v>1569</v>
      </c>
      <c r="AC227" s="12" t="s">
        <v>1569</v>
      </c>
      <c r="AE227" s="5" t="s">
        <v>1569</v>
      </c>
      <c r="AF227" s="12" t="s">
        <v>1569</v>
      </c>
      <c r="AH227" s="5" t="s">
        <v>1569</v>
      </c>
      <c r="AI227" s="14" t="s">
        <v>1569</v>
      </c>
      <c r="AK227" s="5" t="s">
        <v>1569</v>
      </c>
      <c r="AL227" s="14"/>
      <c r="AN227" s="5" t="s">
        <v>1569</v>
      </c>
    </row>
    <row r="228" spans="1:40" ht="12.75" customHeight="1" x14ac:dyDescent="0.25">
      <c r="A228" s="5" t="s">
        <v>143</v>
      </c>
      <c r="B228" s="5" t="s">
        <v>146</v>
      </c>
      <c r="C228" s="5" t="s">
        <v>145</v>
      </c>
      <c r="D228" s="5" t="s">
        <v>35</v>
      </c>
      <c r="E228" s="5" t="s">
        <v>147</v>
      </c>
      <c r="F228" s="5" t="s">
        <v>144</v>
      </c>
      <c r="G228" s="5">
        <v>2</v>
      </c>
      <c r="H228" s="15">
        <v>1</v>
      </c>
      <c r="I228" s="4"/>
      <c r="J228" s="4">
        <f t="shared" si="14"/>
        <v>1</v>
      </c>
      <c r="K228" s="4">
        <f t="shared" si="16"/>
        <v>1</v>
      </c>
      <c r="L228" s="4" t="str">
        <f t="shared" si="15"/>
        <v/>
      </c>
      <c r="N228" s="13" t="s">
        <v>1569</v>
      </c>
      <c r="P228" s="5" t="s">
        <v>1569</v>
      </c>
      <c r="Q228" s="12" t="s">
        <v>1569</v>
      </c>
      <c r="S228" s="5" t="s">
        <v>1569</v>
      </c>
      <c r="T228" s="12">
        <v>15.427713856928463</v>
      </c>
      <c r="V228" s="5" t="s">
        <v>143</v>
      </c>
      <c r="W228" s="12"/>
      <c r="Y228" s="5" t="s">
        <v>1569</v>
      </c>
      <c r="Z228" s="12" t="s">
        <v>1569</v>
      </c>
      <c r="AB228" s="5" t="s">
        <v>1569</v>
      </c>
      <c r="AC228" s="12" t="s">
        <v>1569</v>
      </c>
      <c r="AE228" s="5" t="s">
        <v>1569</v>
      </c>
      <c r="AF228" s="12" t="s">
        <v>1569</v>
      </c>
      <c r="AH228" s="5" t="s">
        <v>1569</v>
      </c>
      <c r="AI228" s="14" t="s">
        <v>1569</v>
      </c>
      <c r="AK228" s="5" t="s">
        <v>1569</v>
      </c>
      <c r="AL228" s="14"/>
      <c r="AN228" s="5" t="s">
        <v>1569</v>
      </c>
    </row>
    <row r="229" spans="1:40" ht="12.75" customHeight="1" x14ac:dyDescent="0.25">
      <c r="A229" s="5" t="s">
        <v>148</v>
      </c>
      <c r="B229" s="5" t="s">
        <v>146</v>
      </c>
      <c r="C229" s="5" t="s">
        <v>145</v>
      </c>
      <c r="D229" s="5" t="s">
        <v>35</v>
      </c>
      <c r="E229" s="5" t="s">
        <v>150</v>
      </c>
      <c r="F229" s="5" t="s">
        <v>149</v>
      </c>
      <c r="G229" s="5">
        <v>2</v>
      </c>
      <c r="H229" s="15">
        <v>1</v>
      </c>
      <c r="I229" s="4"/>
      <c r="J229" s="4">
        <f t="shared" si="14"/>
        <v>1</v>
      </c>
      <c r="K229" s="4">
        <f t="shared" si="16"/>
        <v>1</v>
      </c>
      <c r="L229" s="4" t="str">
        <f t="shared" si="15"/>
        <v/>
      </c>
      <c r="N229" s="13">
        <v>1.5703450389600642</v>
      </c>
      <c r="O229" s="5">
        <v>2014</v>
      </c>
      <c r="P229" s="5" t="s">
        <v>148</v>
      </c>
      <c r="Q229" s="12" t="s">
        <v>1569</v>
      </c>
      <c r="S229" s="5" t="s">
        <v>1569</v>
      </c>
      <c r="T229" s="12">
        <v>21.157684630738522</v>
      </c>
      <c r="U229" s="5">
        <v>2014</v>
      </c>
      <c r="V229" s="5" t="s">
        <v>148</v>
      </c>
      <c r="W229" s="12"/>
      <c r="Y229" s="5" t="s">
        <v>1569</v>
      </c>
      <c r="Z229" s="12">
        <v>0</v>
      </c>
      <c r="AA229" s="5">
        <v>2014</v>
      </c>
      <c r="AB229" s="5" t="s">
        <v>148</v>
      </c>
      <c r="AC229" s="12">
        <v>0</v>
      </c>
      <c r="AD229" s="5">
        <v>2014</v>
      </c>
      <c r="AE229" s="5" t="s">
        <v>148</v>
      </c>
      <c r="AF229" s="12">
        <v>52</v>
      </c>
      <c r="AG229" s="5">
        <v>2014</v>
      </c>
      <c r="AH229" s="5" t="s">
        <v>148</v>
      </c>
      <c r="AI229" s="14">
        <v>0</v>
      </c>
      <c r="AJ229" s="5">
        <v>2014</v>
      </c>
      <c r="AK229" s="5" t="s">
        <v>148</v>
      </c>
      <c r="AL229" s="14"/>
      <c r="AN229" s="5" t="s">
        <v>1569</v>
      </c>
    </row>
    <row r="230" spans="1:40" ht="12.75" customHeight="1" x14ac:dyDescent="0.25">
      <c r="A230" s="5" t="s">
        <v>707</v>
      </c>
      <c r="B230" s="5" t="s">
        <v>23</v>
      </c>
      <c r="C230" s="5" t="s">
        <v>708</v>
      </c>
      <c r="D230" s="5" t="s">
        <v>620</v>
      </c>
      <c r="E230" s="5" t="s">
        <v>709</v>
      </c>
      <c r="F230" s="5" t="s">
        <v>3165</v>
      </c>
      <c r="G230" s="5">
        <v>2</v>
      </c>
      <c r="H230" s="15">
        <v>2</v>
      </c>
      <c r="I230" s="4" t="s">
        <v>3166</v>
      </c>
      <c r="J230" s="4">
        <f t="shared" si="14"/>
        <v>1</v>
      </c>
      <c r="K230" s="4">
        <f t="shared" si="16"/>
        <v>1</v>
      </c>
      <c r="L230" s="4" t="str">
        <f t="shared" si="15"/>
        <v/>
      </c>
      <c r="N230" s="13">
        <v>0.54840958975103238</v>
      </c>
      <c r="O230" s="5">
        <v>2016</v>
      </c>
      <c r="P230" s="5" t="s">
        <v>707</v>
      </c>
      <c r="Q230" s="12">
        <v>100</v>
      </c>
      <c r="R230" s="5">
        <v>2016</v>
      </c>
      <c r="S230" s="5" t="s">
        <v>707</v>
      </c>
      <c r="T230" s="12">
        <v>0</v>
      </c>
      <c r="U230" s="5">
        <v>2016</v>
      </c>
      <c r="V230" s="5" t="s">
        <v>707</v>
      </c>
      <c r="W230" s="12"/>
      <c r="Y230" s="5" t="s">
        <v>1569</v>
      </c>
      <c r="Z230" s="12">
        <v>0</v>
      </c>
      <c r="AA230" s="5">
        <v>2016</v>
      </c>
      <c r="AB230" s="5" t="s">
        <v>707</v>
      </c>
      <c r="AC230" s="12">
        <v>0</v>
      </c>
      <c r="AD230" s="5">
        <v>2016</v>
      </c>
      <c r="AE230" s="5" t="s">
        <v>707</v>
      </c>
      <c r="AF230" s="12">
        <v>0</v>
      </c>
      <c r="AG230" s="5">
        <v>2016</v>
      </c>
      <c r="AH230" s="5" t="s">
        <v>707</v>
      </c>
      <c r="AI230" s="14">
        <v>0</v>
      </c>
      <c r="AJ230" s="5">
        <v>2016</v>
      </c>
      <c r="AK230" s="5" t="s">
        <v>707</v>
      </c>
      <c r="AL230" s="14"/>
      <c r="AN230" s="5" t="s">
        <v>1569</v>
      </c>
    </row>
    <row r="231" spans="1:40" ht="12.75" customHeight="1" x14ac:dyDescent="0.25">
      <c r="A231" s="5" t="s">
        <v>710</v>
      </c>
      <c r="B231" s="5" t="s">
        <v>23</v>
      </c>
      <c r="C231" s="5" t="s">
        <v>708</v>
      </c>
      <c r="D231" s="5" t="s">
        <v>620</v>
      </c>
      <c r="E231" s="5" t="s">
        <v>711</v>
      </c>
      <c r="F231" s="5" t="s">
        <v>1462</v>
      </c>
      <c r="G231" s="5" t="s">
        <v>2708</v>
      </c>
      <c r="H231" s="15">
        <v>1</v>
      </c>
      <c r="I231" s="4"/>
      <c r="J231" s="4">
        <f t="shared" si="14"/>
        <v>3</v>
      </c>
      <c r="K231" s="4">
        <f t="shared" si="16"/>
        <v>3</v>
      </c>
      <c r="L231" s="4" t="str">
        <f t="shared" si="15"/>
        <v>Y</v>
      </c>
      <c r="M231" s="4" t="s">
        <v>2679</v>
      </c>
      <c r="N231" s="13">
        <v>0.99390689170862878</v>
      </c>
      <c r="O231" s="5">
        <v>2014</v>
      </c>
      <c r="P231" s="5" t="s">
        <v>710</v>
      </c>
      <c r="Q231" s="12">
        <v>76.5</v>
      </c>
      <c r="R231" s="5">
        <v>2014</v>
      </c>
      <c r="S231" s="5" t="s">
        <v>710</v>
      </c>
      <c r="T231" s="12">
        <v>0</v>
      </c>
      <c r="U231" s="5">
        <v>2014</v>
      </c>
      <c r="V231" s="5" t="s">
        <v>710</v>
      </c>
      <c r="W231" s="12"/>
      <c r="Y231" s="5" t="s">
        <v>1569</v>
      </c>
      <c r="Z231" s="12">
        <v>12.72430668841762</v>
      </c>
      <c r="AA231" s="5">
        <v>2014</v>
      </c>
      <c r="AB231" s="5" t="s">
        <v>710</v>
      </c>
      <c r="AC231" s="12">
        <v>0</v>
      </c>
      <c r="AD231" s="5">
        <v>2014</v>
      </c>
      <c r="AE231" s="5" t="s">
        <v>710</v>
      </c>
      <c r="AF231" s="12" t="s">
        <v>1569</v>
      </c>
      <c r="AH231" s="5" t="s">
        <v>1569</v>
      </c>
      <c r="AI231" s="14">
        <v>0</v>
      </c>
      <c r="AJ231" s="5">
        <v>2014</v>
      </c>
      <c r="AK231" s="5" t="s">
        <v>710</v>
      </c>
      <c r="AL231" s="14"/>
      <c r="AN231" s="5" t="s">
        <v>1569</v>
      </c>
    </row>
    <row r="232" spans="1:40" ht="12.75" customHeight="1" x14ac:dyDescent="0.25">
      <c r="A232" s="5" t="s">
        <v>712</v>
      </c>
      <c r="B232" s="5" t="s">
        <v>23</v>
      </c>
      <c r="C232" s="5" t="s">
        <v>708</v>
      </c>
      <c r="D232" s="5" t="s">
        <v>620</v>
      </c>
      <c r="E232" s="5" t="s">
        <v>714</v>
      </c>
      <c r="F232" s="5" t="s">
        <v>713</v>
      </c>
      <c r="G232" s="5">
        <v>3</v>
      </c>
      <c r="H232" s="15">
        <v>2</v>
      </c>
      <c r="I232" s="4" t="s">
        <v>1892</v>
      </c>
      <c r="J232" s="4">
        <f t="shared" si="14"/>
        <v>1</v>
      </c>
      <c r="K232" s="4">
        <f t="shared" si="16"/>
        <v>2</v>
      </c>
      <c r="L232" s="4" t="str">
        <f t="shared" si="15"/>
        <v>Y</v>
      </c>
      <c r="M232" s="4" t="s">
        <v>2680</v>
      </c>
      <c r="N232" s="13">
        <v>0.48766053392906872</v>
      </c>
      <c r="O232" s="5">
        <v>2016</v>
      </c>
      <c r="P232" s="5" t="s">
        <v>712</v>
      </c>
      <c r="Q232" s="12">
        <v>85</v>
      </c>
      <c r="R232" s="5">
        <v>2016</v>
      </c>
      <c r="S232" s="5" t="s">
        <v>712</v>
      </c>
      <c r="T232" s="12">
        <v>12</v>
      </c>
      <c r="U232" s="5">
        <v>2016</v>
      </c>
      <c r="V232" s="5" t="s">
        <v>712</v>
      </c>
      <c r="W232" s="12"/>
      <c r="Y232" s="5" t="s">
        <v>1569</v>
      </c>
      <c r="Z232" s="12">
        <v>17.501473187978789</v>
      </c>
      <c r="AA232" s="5">
        <v>2016</v>
      </c>
      <c r="AB232" s="5" t="s">
        <v>712</v>
      </c>
      <c r="AC232" s="12">
        <v>0</v>
      </c>
      <c r="AD232" s="5">
        <v>2016</v>
      </c>
      <c r="AE232" s="5" t="s">
        <v>712</v>
      </c>
      <c r="AF232" s="12">
        <v>0</v>
      </c>
      <c r="AG232" s="5">
        <v>2016</v>
      </c>
      <c r="AH232" s="5" t="s">
        <v>712</v>
      </c>
      <c r="AI232" s="14">
        <v>0</v>
      </c>
      <c r="AJ232" s="5">
        <v>2016</v>
      </c>
      <c r="AK232" s="5" t="s">
        <v>712</v>
      </c>
      <c r="AL232" s="14"/>
      <c r="AN232" s="5" t="s">
        <v>1569</v>
      </c>
    </row>
    <row r="233" spans="1:40" ht="12.75" customHeight="1" x14ac:dyDescent="0.25">
      <c r="A233" s="5" t="s">
        <v>715</v>
      </c>
      <c r="B233" s="5" t="s">
        <v>23</v>
      </c>
      <c r="C233" s="5" t="s">
        <v>708</v>
      </c>
      <c r="D233" s="5" t="s">
        <v>620</v>
      </c>
      <c r="E233" s="5" t="s">
        <v>1577</v>
      </c>
      <c r="F233" s="5" t="s">
        <v>716</v>
      </c>
      <c r="G233" s="5">
        <v>3</v>
      </c>
      <c r="H233" s="15">
        <v>3</v>
      </c>
      <c r="I233" s="4" t="s">
        <v>1893</v>
      </c>
      <c r="J233" s="4">
        <f t="shared" si="14"/>
        <v>1</v>
      </c>
      <c r="K233" s="4">
        <f t="shared" si="16"/>
        <v>1</v>
      </c>
      <c r="L233" s="4" t="str">
        <f t="shared" si="15"/>
        <v/>
      </c>
      <c r="N233" s="13">
        <v>0.75108994417248598</v>
      </c>
      <c r="O233" s="5">
        <v>2016</v>
      </c>
      <c r="P233" s="5" t="s">
        <v>715</v>
      </c>
      <c r="Q233" s="12">
        <v>89</v>
      </c>
      <c r="R233" s="5">
        <v>2016</v>
      </c>
      <c r="S233" s="5" t="s">
        <v>715</v>
      </c>
      <c r="T233" s="12">
        <v>8.6048370977413544</v>
      </c>
      <c r="U233" s="5">
        <v>2016</v>
      </c>
      <c r="V233" s="5" t="s">
        <v>715</v>
      </c>
      <c r="W233" s="12"/>
      <c r="Y233" s="5" t="s">
        <v>1569</v>
      </c>
      <c r="Z233" s="12">
        <v>48.888888888888886</v>
      </c>
      <c r="AA233" s="5">
        <v>2016</v>
      </c>
      <c r="AB233" s="5" t="s">
        <v>715</v>
      </c>
      <c r="AC233" s="12">
        <v>0</v>
      </c>
      <c r="AD233" s="5">
        <v>2016</v>
      </c>
      <c r="AE233" s="5" t="s">
        <v>715</v>
      </c>
      <c r="AF233" s="12">
        <v>0</v>
      </c>
      <c r="AG233" s="5">
        <v>2016</v>
      </c>
      <c r="AH233" s="5" t="s">
        <v>715</v>
      </c>
      <c r="AI233" s="14">
        <v>21.739130434782606</v>
      </c>
      <c r="AJ233" s="5">
        <v>2016</v>
      </c>
      <c r="AK233" s="5" t="s">
        <v>715</v>
      </c>
      <c r="AL233" s="14"/>
      <c r="AN233" s="5" t="s">
        <v>1569</v>
      </c>
    </row>
    <row r="234" spans="1:40" ht="12.75" customHeight="1" x14ac:dyDescent="0.25">
      <c r="A234" s="5" t="s">
        <v>717</v>
      </c>
      <c r="B234" s="5" t="s">
        <v>23</v>
      </c>
      <c r="C234" s="5" t="s">
        <v>708</v>
      </c>
      <c r="D234" s="5" t="s">
        <v>620</v>
      </c>
      <c r="E234" s="5" t="s">
        <v>719</v>
      </c>
      <c r="F234" s="5" t="s">
        <v>718</v>
      </c>
      <c r="G234" s="5">
        <v>2</v>
      </c>
      <c r="H234" s="15">
        <v>2</v>
      </c>
      <c r="I234" s="4" t="s">
        <v>1894</v>
      </c>
      <c r="J234" s="4">
        <f t="shared" si="14"/>
        <v>1</v>
      </c>
      <c r="K234" s="4">
        <f t="shared" si="16"/>
        <v>1</v>
      </c>
      <c r="L234" s="4" t="str">
        <f t="shared" si="15"/>
        <v/>
      </c>
      <c r="N234" s="13">
        <v>0.83275344547157915</v>
      </c>
      <c r="O234" s="5">
        <v>2016</v>
      </c>
      <c r="P234" s="5" t="s">
        <v>717</v>
      </c>
      <c r="Q234" s="12">
        <v>90</v>
      </c>
      <c r="R234" s="5">
        <v>2016</v>
      </c>
      <c r="S234" s="5" t="s">
        <v>717</v>
      </c>
      <c r="T234" s="12">
        <v>7.0498698177448427</v>
      </c>
      <c r="U234" s="5">
        <v>2016</v>
      </c>
      <c r="V234" s="5" t="s">
        <v>717</v>
      </c>
      <c r="W234" s="12"/>
      <c r="Y234" s="5" t="s">
        <v>1569</v>
      </c>
      <c r="Z234" s="12">
        <v>1</v>
      </c>
      <c r="AA234" s="5">
        <v>2016</v>
      </c>
      <c r="AB234" s="5" t="s">
        <v>717</v>
      </c>
      <c r="AC234" s="12">
        <v>0</v>
      </c>
      <c r="AD234" s="5">
        <v>2016</v>
      </c>
      <c r="AE234" s="5" t="s">
        <v>717</v>
      </c>
      <c r="AF234" s="12">
        <v>0</v>
      </c>
      <c r="AG234" s="5">
        <v>2016</v>
      </c>
      <c r="AH234" s="5" t="s">
        <v>717</v>
      </c>
      <c r="AI234" s="14">
        <v>100</v>
      </c>
      <c r="AJ234" s="5">
        <v>2016</v>
      </c>
      <c r="AK234" s="5" t="s">
        <v>717</v>
      </c>
      <c r="AL234" s="14"/>
      <c r="AN234" s="5" t="s">
        <v>1569</v>
      </c>
    </row>
    <row r="235" spans="1:40" ht="12.75" customHeight="1" x14ac:dyDescent="0.25">
      <c r="A235" s="5" t="s">
        <v>720</v>
      </c>
      <c r="B235" s="5" t="s">
        <v>23</v>
      </c>
      <c r="C235" s="5" t="s">
        <v>708</v>
      </c>
      <c r="D235" s="5" t="s">
        <v>620</v>
      </c>
      <c r="E235" s="5" t="s">
        <v>722</v>
      </c>
      <c r="F235" s="5" t="s">
        <v>721</v>
      </c>
      <c r="G235" s="5">
        <v>3</v>
      </c>
      <c r="H235" s="15">
        <v>2</v>
      </c>
      <c r="I235" s="4" t="s">
        <v>1895</v>
      </c>
      <c r="J235" s="4">
        <f t="shared" si="14"/>
        <v>1</v>
      </c>
      <c r="K235" s="4">
        <f t="shared" si="16"/>
        <v>1</v>
      </c>
      <c r="L235" s="4" t="str">
        <f t="shared" si="15"/>
        <v/>
      </c>
      <c r="N235" s="13">
        <v>0.51851629058612025</v>
      </c>
      <c r="O235" s="5">
        <v>2016</v>
      </c>
      <c r="P235" s="5" t="s">
        <v>720</v>
      </c>
      <c r="Q235" s="12">
        <v>98</v>
      </c>
      <c r="R235" s="5">
        <v>2016</v>
      </c>
      <c r="S235" s="5" t="s">
        <v>720</v>
      </c>
      <c r="T235" s="12">
        <v>10</v>
      </c>
      <c r="U235" s="5">
        <v>2016</v>
      </c>
      <c r="V235" s="5" t="s">
        <v>720</v>
      </c>
      <c r="W235" s="12"/>
      <c r="Y235" s="5" t="s">
        <v>1569</v>
      </c>
      <c r="Z235" s="12">
        <v>42.622950819672127</v>
      </c>
      <c r="AA235" s="5">
        <v>2016</v>
      </c>
      <c r="AB235" s="5" t="s">
        <v>720</v>
      </c>
      <c r="AC235" s="12" t="s">
        <v>1569</v>
      </c>
      <c r="AE235" s="5" t="s">
        <v>1569</v>
      </c>
      <c r="AF235" s="12" t="s">
        <v>1569</v>
      </c>
      <c r="AH235" s="5" t="s">
        <v>1569</v>
      </c>
      <c r="AI235" s="14">
        <v>100</v>
      </c>
      <c r="AJ235" s="5">
        <v>2016</v>
      </c>
      <c r="AK235" s="5" t="s">
        <v>720</v>
      </c>
      <c r="AL235" s="14"/>
      <c r="AN235" s="5" t="s">
        <v>1569</v>
      </c>
    </row>
    <row r="236" spans="1:40" ht="12.75" customHeight="1" x14ac:dyDescent="0.25">
      <c r="A236" s="5" t="s">
        <v>723</v>
      </c>
      <c r="B236" s="5" t="s">
        <v>23</v>
      </c>
      <c r="C236" s="5" t="s">
        <v>708</v>
      </c>
      <c r="D236" s="5" t="s">
        <v>620</v>
      </c>
      <c r="E236" s="5" t="s">
        <v>725</v>
      </c>
      <c r="F236" s="5" t="s">
        <v>724</v>
      </c>
      <c r="G236" s="5">
        <v>3</v>
      </c>
      <c r="H236" s="15">
        <v>1</v>
      </c>
      <c r="I236" s="4" t="s">
        <v>1896</v>
      </c>
      <c r="J236" s="4">
        <f t="shared" si="14"/>
        <v>3</v>
      </c>
      <c r="K236" s="4">
        <f t="shared" si="16"/>
        <v>3</v>
      </c>
      <c r="L236" s="4" t="str">
        <f t="shared" si="15"/>
        <v>Y</v>
      </c>
      <c r="M236" s="4" t="s">
        <v>2679</v>
      </c>
      <c r="N236" s="13">
        <v>0.31865042174320524</v>
      </c>
      <c r="O236" s="5">
        <v>2016</v>
      </c>
      <c r="P236" s="5" t="s">
        <v>723</v>
      </c>
      <c r="Q236" s="12">
        <v>97</v>
      </c>
      <c r="R236" s="5">
        <v>2016</v>
      </c>
      <c r="S236" s="5" t="s">
        <v>723</v>
      </c>
      <c r="T236" s="12" t="s">
        <v>1569</v>
      </c>
      <c r="V236" s="5" t="s">
        <v>1569</v>
      </c>
      <c r="W236" s="12"/>
      <c r="Y236" s="5" t="s">
        <v>1569</v>
      </c>
      <c r="Z236" s="12">
        <v>23.618090452261306</v>
      </c>
      <c r="AA236" s="5">
        <v>2016</v>
      </c>
      <c r="AB236" s="5" t="s">
        <v>723</v>
      </c>
      <c r="AC236" s="12">
        <v>0</v>
      </c>
      <c r="AD236" s="5">
        <v>2016</v>
      </c>
      <c r="AE236" s="5" t="s">
        <v>723</v>
      </c>
      <c r="AF236" s="12">
        <v>0</v>
      </c>
      <c r="AG236" s="5">
        <v>2016</v>
      </c>
      <c r="AH236" s="5" t="s">
        <v>723</v>
      </c>
      <c r="AI236" s="14">
        <v>0</v>
      </c>
      <c r="AJ236" s="5">
        <v>2016</v>
      </c>
      <c r="AK236" s="5" t="s">
        <v>723</v>
      </c>
      <c r="AL236" s="14"/>
      <c r="AN236" s="5" t="s">
        <v>1569</v>
      </c>
    </row>
    <row r="237" spans="1:40" ht="12.75" customHeight="1" x14ac:dyDescent="0.25">
      <c r="A237" s="5" t="s">
        <v>726</v>
      </c>
      <c r="B237" s="5" t="s">
        <v>23</v>
      </c>
      <c r="C237" s="5" t="s">
        <v>708</v>
      </c>
      <c r="D237" s="5" t="s">
        <v>620</v>
      </c>
      <c r="E237" s="5" t="s">
        <v>728</v>
      </c>
      <c r="F237" s="5" t="s">
        <v>727</v>
      </c>
      <c r="G237" s="5">
        <v>3</v>
      </c>
      <c r="H237" s="15">
        <v>1</v>
      </c>
      <c r="I237" s="4" t="s">
        <v>1897</v>
      </c>
      <c r="J237" s="4">
        <f t="shared" si="14"/>
        <v>1</v>
      </c>
      <c r="K237" s="4">
        <f t="shared" si="16"/>
        <v>2</v>
      </c>
      <c r="L237" s="4" t="str">
        <f t="shared" si="15"/>
        <v>Y</v>
      </c>
      <c r="M237" s="4" t="s">
        <v>2680</v>
      </c>
      <c r="N237" s="13">
        <v>0.56092202858467899</v>
      </c>
      <c r="O237" s="5">
        <v>2016</v>
      </c>
      <c r="P237" s="5" t="s">
        <v>726</v>
      </c>
      <c r="Q237" s="12">
        <v>97</v>
      </c>
      <c r="R237" s="5">
        <v>2016</v>
      </c>
      <c r="S237" s="5" t="s">
        <v>726</v>
      </c>
      <c r="T237" s="12">
        <v>5</v>
      </c>
      <c r="U237" s="5">
        <v>2016</v>
      </c>
      <c r="V237" s="5" t="s">
        <v>726</v>
      </c>
      <c r="W237" s="12"/>
      <c r="Y237" s="5" t="s">
        <v>1569</v>
      </c>
      <c r="Z237" s="12">
        <v>30.971545176283872</v>
      </c>
      <c r="AA237" s="5">
        <v>2016</v>
      </c>
      <c r="AB237" s="5" t="s">
        <v>726</v>
      </c>
      <c r="AC237" s="12">
        <v>0</v>
      </c>
      <c r="AD237" s="5">
        <v>2016</v>
      </c>
      <c r="AE237" s="5" t="s">
        <v>726</v>
      </c>
      <c r="AF237" s="12">
        <v>0</v>
      </c>
      <c r="AG237" s="5">
        <v>2016</v>
      </c>
      <c r="AH237" s="5" t="s">
        <v>726</v>
      </c>
      <c r="AI237" s="14">
        <v>0</v>
      </c>
      <c r="AJ237" s="5">
        <v>2016</v>
      </c>
      <c r="AK237" s="5" t="s">
        <v>726</v>
      </c>
      <c r="AL237" s="14"/>
      <c r="AN237" s="5" t="s">
        <v>1569</v>
      </c>
    </row>
    <row r="238" spans="1:40" ht="12.75" customHeight="1" x14ac:dyDescent="0.25">
      <c r="A238" s="5" t="s">
        <v>729</v>
      </c>
      <c r="B238" s="5" t="s">
        <v>23</v>
      </c>
      <c r="C238" s="5" t="s">
        <v>708</v>
      </c>
      <c r="D238" s="5" t="s">
        <v>620</v>
      </c>
      <c r="E238" s="5" t="s">
        <v>731</v>
      </c>
      <c r="F238" s="5" t="s">
        <v>730</v>
      </c>
      <c r="G238" s="5">
        <v>3</v>
      </c>
      <c r="H238" s="15">
        <v>1</v>
      </c>
      <c r="I238" s="4"/>
      <c r="J238" s="4">
        <f t="shared" si="14"/>
        <v>1</v>
      </c>
      <c r="K238" s="4">
        <f t="shared" si="16"/>
        <v>1</v>
      </c>
      <c r="L238" s="4" t="str">
        <f t="shared" si="15"/>
        <v/>
      </c>
      <c r="N238" s="13">
        <v>0.50291424421037145</v>
      </c>
      <c r="O238" s="5">
        <v>2016</v>
      </c>
      <c r="P238" s="5" t="s">
        <v>729</v>
      </c>
      <c r="Q238" s="12">
        <v>97</v>
      </c>
      <c r="R238" s="5">
        <v>2016</v>
      </c>
      <c r="S238" s="5" t="s">
        <v>729</v>
      </c>
      <c r="T238" s="12" t="s">
        <v>1569</v>
      </c>
      <c r="V238" s="5" t="s">
        <v>1569</v>
      </c>
      <c r="W238" s="12"/>
      <c r="Y238" s="5" t="s">
        <v>1569</v>
      </c>
      <c r="Z238" s="12">
        <v>16.733067729083665</v>
      </c>
      <c r="AA238" s="5">
        <v>2016</v>
      </c>
      <c r="AB238" s="5" t="s">
        <v>729</v>
      </c>
      <c r="AC238" s="12">
        <v>0</v>
      </c>
      <c r="AD238" s="5">
        <v>2016</v>
      </c>
      <c r="AE238" s="5" t="s">
        <v>729</v>
      </c>
      <c r="AF238" s="12">
        <v>0</v>
      </c>
      <c r="AG238" s="5">
        <v>2016</v>
      </c>
      <c r="AH238" s="5" t="s">
        <v>729</v>
      </c>
      <c r="AI238" s="14">
        <v>0</v>
      </c>
      <c r="AJ238" s="5">
        <v>2016</v>
      </c>
      <c r="AK238" s="5" t="s">
        <v>729</v>
      </c>
      <c r="AL238" s="14"/>
      <c r="AN238" s="5" t="s">
        <v>1569</v>
      </c>
    </row>
    <row r="239" spans="1:40" ht="12.75" customHeight="1" x14ac:dyDescent="0.25">
      <c r="A239" s="5" t="s">
        <v>732</v>
      </c>
      <c r="B239" s="5" t="s">
        <v>23</v>
      </c>
      <c r="C239" s="5" t="s">
        <v>708</v>
      </c>
      <c r="D239" s="5" t="s">
        <v>620</v>
      </c>
      <c r="E239" s="5" t="s">
        <v>734</v>
      </c>
      <c r="F239" s="5" t="s">
        <v>733</v>
      </c>
      <c r="G239" s="5">
        <v>3</v>
      </c>
      <c r="H239" s="15">
        <v>1</v>
      </c>
      <c r="I239" s="4"/>
      <c r="J239" s="4">
        <f t="shared" si="14"/>
        <v>1</v>
      </c>
      <c r="K239" s="4">
        <f t="shared" si="16"/>
        <v>1</v>
      </c>
      <c r="L239" s="4" t="str">
        <f t="shared" si="15"/>
        <v/>
      </c>
      <c r="N239" s="13">
        <v>0.50684463117340695</v>
      </c>
      <c r="O239" s="5">
        <v>2016</v>
      </c>
      <c r="P239" s="5" t="s">
        <v>732</v>
      </c>
      <c r="Q239" s="12">
        <v>97</v>
      </c>
      <c r="R239" s="5">
        <v>2016</v>
      </c>
      <c r="S239" s="5" t="s">
        <v>732</v>
      </c>
      <c r="T239" s="12">
        <v>0</v>
      </c>
      <c r="U239" s="5">
        <v>2016</v>
      </c>
      <c r="V239" s="5" t="s">
        <v>732</v>
      </c>
      <c r="W239" s="12"/>
      <c r="Y239" s="5" t="s">
        <v>1569</v>
      </c>
      <c r="Z239" s="12">
        <v>23.469387755102041</v>
      </c>
      <c r="AA239" s="5">
        <v>2016</v>
      </c>
      <c r="AB239" s="5" t="s">
        <v>732</v>
      </c>
      <c r="AC239" s="12">
        <v>0</v>
      </c>
      <c r="AD239" s="5">
        <v>2016</v>
      </c>
      <c r="AE239" s="5" t="s">
        <v>732</v>
      </c>
      <c r="AF239" s="12">
        <v>0</v>
      </c>
      <c r="AG239" s="5">
        <v>2016</v>
      </c>
      <c r="AH239" s="5" t="s">
        <v>732</v>
      </c>
      <c r="AI239" s="14">
        <v>0</v>
      </c>
      <c r="AJ239" s="5">
        <v>2016</v>
      </c>
      <c r="AK239" s="5" t="s">
        <v>732</v>
      </c>
      <c r="AL239" s="14"/>
      <c r="AN239" s="5" t="s">
        <v>1569</v>
      </c>
    </row>
    <row r="240" spans="1:40" ht="12.75" customHeight="1" x14ac:dyDescent="0.25">
      <c r="A240" s="5" t="s">
        <v>735</v>
      </c>
      <c r="B240" s="5" t="s">
        <v>23</v>
      </c>
      <c r="C240" s="5" t="s">
        <v>708</v>
      </c>
      <c r="D240" s="5" t="s">
        <v>620</v>
      </c>
      <c r="E240" s="5" t="s">
        <v>737</v>
      </c>
      <c r="F240" s="5" t="s">
        <v>736</v>
      </c>
      <c r="G240" s="5">
        <v>3</v>
      </c>
      <c r="H240" s="15">
        <v>1</v>
      </c>
      <c r="I240" s="4"/>
      <c r="J240" s="4">
        <f t="shared" si="14"/>
        <v>1</v>
      </c>
      <c r="K240" s="4">
        <f t="shared" si="16"/>
        <v>1</v>
      </c>
      <c r="L240" s="4" t="str">
        <f t="shared" si="15"/>
        <v/>
      </c>
      <c r="N240" s="13">
        <v>0.59702344457095913</v>
      </c>
      <c r="O240" s="5">
        <v>2016</v>
      </c>
      <c r="P240" s="5" t="s">
        <v>735</v>
      </c>
      <c r="Q240" s="12">
        <v>90.8</v>
      </c>
      <c r="R240" s="5">
        <v>2016</v>
      </c>
      <c r="S240" s="5" t="s">
        <v>735</v>
      </c>
      <c r="T240" s="12">
        <v>2.2533800701051576</v>
      </c>
      <c r="U240" s="5">
        <v>2016</v>
      </c>
      <c r="V240" s="5" t="s">
        <v>735</v>
      </c>
      <c r="W240" s="12"/>
      <c r="Y240" s="5" t="s">
        <v>1569</v>
      </c>
      <c r="Z240" s="12">
        <v>57.139358314964483</v>
      </c>
      <c r="AA240" s="5">
        <v>2016</v>
      </c>
      <c r="AB240" s="5" t="s">
        <v>735</v>
      </c>
      <c r="AC240" s="12">
        <v>0</v>
      </c>
      <c r="AD240" s="5">
        <v>2016</v>
      </c>
      <c r="AE240" s="5" t="s">
        <v>735</v>
      </c>
      <c r="AF240" s="12" t="s">
        <v>1569</v>
      </c>
      <c r="AH240" s="5" t="s">
        <v>1569</v>
      </c>
      <c r="AI240" s="14" t="s">
        <v>1569</v>
      </c>
      <c r="AK240" s="5" t="s">
        <v>1569</v>
      </c>
      <c r="AL240" s="14"/>
      <c r="AN240" s="5" t="s">
        <v>1569</v>
      </c>
    </row>
    <row r="241" spans="1:40" ht="12.75" customHeight="1" x14ac:dyDescent="0.25">
      <c r="A241" s="5" t="s">
        <v>738</v>
      </c>
      <c r="B241" s="5" t="s">
        <v>23</v>
      </c>
      <c r="C241" s="5" t="s">
        <v>708</v>
      </c>
      <c r="D241" s="5" t="s">
        <v>620</v>
      </c>
      <c r="E241" s="5" t="s">
        <v>740</v>
      </c>
      <c r="F241" s="5" t="s">
        <v>739</v>
      </c>
      <c r="G241" s="5">
        <v>3</v>
      </c>
      <c r="H241" s="15">
        <v>2</v>
      </c>
      <c r="I241" s="4" t="s">
        <v>1898</v>
      </c>
      <c r="J241" s="4">
        <f t="shared" si="14"/>
        <v>1</v>
      </c>
      <c r="K241" s="4">
        <f t="shared" si="16"/>
        <v>1</v>
      </c>
      <c r="L241" s="4" t="str">
        <f t="shared" si="15"/>
        <v/>
      </c>
      <c r="N241" s="13">
        <v>0.45465598909241317</v>
      </c>
      <c r="O241" s="5">
        <v>2016</v>
      </c>
      <c r="P241" s="5" t="s">
        <v>738</v>
      </c>
      <c r="Q241" s="12">
        <v>96</v>
      </c>
      <c r="R241" s="5">
        <v>2016</v>
      </c>
      <c r="S241" s="5" t="s">
        <v>738</v>
      </c>
      <c r="T241" s="12">
        <v>12</v>
      </c>
      <c r="U241" s="5">
        <v>2016</v>
      </c>
      <c r="V241" s="5" t="s">
        <v>738</v>
      </c>
      <c r="W241" s="12"/>
      <c r="Y241" s="5" t="s">
        <v>1569</v>
      </c>
      <c r="Z241" s="12">
        <v>15.625</v>
      </c>
      <c r="AA241" s="5">
        <v>2016</v>
      </c>
      <c r="AB241" s="5" t="s">
        <v>738</v>
      </c>
      <c r="AC241" s="12">
        <v>0</v>
      </c>
      <c r="AD241" s="5">
        <v>2016</v>
      </c>
      <c r="AE241" s="5" t="s">
        <v>738</v>
      </c>
      <c r="AF241" s="12">
        <v>0</v>
      </c>
      <c r="AG241" s="5">
        <v>2016</v>
      </c>
      <c r="AH241" s="5" t="s">
        <v>738</v>
      </c>
      <c r="AI241" s="14">
        <v>0</v>
      </c>
      <c r="AJ241" s="5">
        <v>2016</v>
      </c>
      <c r="AK241" s="5" t="s">
        <v>738</v>
      </c>
      <c r="AL241" s="14"/>
      <c r="AN241" s="5" t="s">
        <v>1569</v>
      </c>
    </row>
    <row r="242" spans="1:40" ht="12.75" customHeight="1" x14ac:dyDescent="0.25">
      <c r="A242" s="5" t="s">
        <v>741</v>
      </c>
      <c r="B242" s="5" t="s">
        <v>23</v>
      </c>
      <c r="C242" s="5" t="s">
        <v>708</v>
      </c>
      <c r="D242" s="5" t="s">
        <v>620</v>
      </c>
      <c r="E242" s="5" t="s">
        <v>743</v>
      </c>
      <c r="F242" s="5" t="s">
        <v>742</v>
      </c>
      <c r="G242" s="5">
        <v>3</v>
      </c>
      <c r="H242" s="15">
        <v>1</v>
      </c>
      <c r="I242" s="4"/>
      <c r="J242" s="4">
        <f t="shared" si="14"/>
        <v>1</v>
      </c>
      <c r="K242" s="4">
        <f t="shared" si="16"/>
        <v>1</v>
      </c>
      <c r="L242" s="4" t="str">
        <f t="shared" si="15"/>
        <v/>
      </c>
      <c r="N242" s="13">
        <v>0.45126421670309375</v>
      </c>
      <c r="O242" s="5">
        <v>2016</v>
      </c>
      <c r="P242" s="5" t="s">
        <v>741</v>
      </c>
      <c r="Q242" s="12">
        <v>100</v>
      </c>
      <c r="R242" s="5">
        <v>2016</v>
      </c>
      <c r="S242" s="5" t="s">
        <v>741</v>
      </c>
      <c r="T242" s="12">
        <v>3.5000000000000004</v>
      </c>
      <c r="U242" s="5">
        <v>2016</v>
      </c>
      <c r="V242" s="5" t="s">
        <v>741</v>
      </c>
      <c r="W242" s="12"/>
      <c r="Y242" s="5" t="s">
        <v>1569</v>
      </c>
      <c r="Z242" s="12">
        <v>50</v>
      </c>
      <c r="AA242" s="5">
        <v>2016</v>
      </c>
      <c r="AB242" s="5" t="s">
        <v>741</v>
      </c>
      <c r="AC242" s="12">
        <v>0</v>
      </c>
      <c r="AD242" s="5">
        <v>2016</v>
      </c>
      <c r="AE242" s="5" t="s">
        <v>741</v>
      </c>
      <c r="AF242" s="12">
        <v>0</v>
      </c>
      <c r="AG242" s="5">
        <v>2016</v>
      </c>
      <c r="AH242" s="5" t="s">
        <v>741</v>
      </c>
      <c r="AI242" s="14">
        <v>0</v>
      </c>
      <c r="AJ242" s="5">
        <v>2016</v>
      </c>
      <c r="AK242" s="5" t="s">
        <v>741</v>
      </c>
      <c r="AL242" s="14"/>
      <c r="AN242" s="5" t="s">
        <v>1569</v>
      </c>
    </row>
    <row r="243" spans="1:40" ht="12.75" customHeight="1" x14ac:dyDescent="0.25">
      <c r="A243" s="5" t="s">
        <v>744</v>
      </c>
      <c r="B243" s="5" t="s">
        <v>23</v>
      </c>
      <c r="C243" s="5" t="s">
        <v>708</v>
      </c>
      <c r="D243" s="5" t="s">
        <v>620</v>
      </c>
      <c r="E243" s="5" t="s">
        <v>746</v>
      </c>
      <c r="F243" s="5" t="s">
        <v>745</v>
      </c>
      <c r="G243" s="5">
        <v>3</v>
      </c>
      <c r="H243" s="15">
        <v>1</v>
      </c>
      <c r="I243" s="4"/>
      <c r="J243" s="4">
        <f t="shared" si="14"/>
        <v>1</v>
      </c>
      <c r="K243" s="4">
        <f t="shared" si="16"/>
        <v>1</v>
      </c>
      <c r="L243" s="4" t="str">
        <f t="shared" si="15"/>
        <v/>
      </c>
      <c r="N243" s="13">
        <v>0.59782608695652173</v>
      </c>
      <c r="O243" s="5">
        <v>2016</v>
      </c>
      <c r="P243" s="5" t="s">
        <v>744</v>
      </c>
      <c r="Q243" s="12">
        <v>29.3</v>
      </c>
      <c r="R243" s="5">
        <v>2016</v>
      </c>
      <c r="S243" s="5" t="s">
        <v>744</v>
      </c>
      <c r="T243" s="12">
        <v>16.0481444332999</v>
      </c>
      <c r="U243" s="5">
        <v>2016</v>
      </c>
      <c r="V243" s="5" t="s">
        <v>744</v>
      </c>
      <c r="W243" s="12"/>
      <c r="Y243" s="5" t="s">
        <v>1569</v>
      </c>
      <c r="Z243" s="12">
        <v>0</v>
      </c>
      <c r="AA243" s="5">
        <v>2016</v>
      </c>
      <c r="AB243" s="5" t="s">
        <v>744</v>
      </c>
      <c r="AC243" s="12">
        <v>0</v>
      </c>
      <c r="AD243" s="5">
        <v>2016</v>
      </c>
      <c r="AE243" s="5" t="s">
        <v>744</v>
      </c>
      <c r="AF243" s="12">
        <v>0</v>
      </c>
      <c r="AG243" s="5">
        <v>2016</v>
      </c>
      <c r="AH243" s="5" t="s">
        <v>744</v>
      </c>
      <c r="AI243" s="14">
        <v>0</v>
      </c>
      <c r="AJ243" s="5">
        <v>2016</v>
      </c>
      <c r="AK243" s="5" t="s">
        <v>744</v>
      </c>
      <c r="AL243" s="14"/>
      <c r="AN243" s="5" t="s">
        <v>1569</v>
      </c>
    </row>
    <row r="244" spans="1:40" ht="12.75" customHeight="1" x14ac:dyDescent="0.25">
      <c r="A244" s="5" t="s">
        <v>747</v>
      </c>
      <c r="B244" s="5" t="s">
        <v>23</v>
      </c>
      <c r="C244" s="5" t="s">
        <v>708</v>
      </c>
      <c r="D244" s="5" t="s">
        <v>620</v>
      </c>
      <c r="E244" s="5" t="s">
        <v>749</v>
      </c>
      <c r="F244" s="5" t="s">
        <v>748</v>
      </c>
      <c r="G244" s="5">
        <v>3</v>
      </c>
      <c r="H244" s="15">
        <v>1</v>
      </c>
      <c r="I244" s="4"/>
      <c r="J244" s="4">
        <f t="shared" si="14"/>
        <v>1</v>
      </c>
      <c r="K244" s="4">
        <f t="shared" si="16"/>
        <v>1</v>
      </c>
      <c r="L244" s="4" t="str">
        <f t="shared" si="15"/>
        <v/>
      </c>
      <c r="N244" s="13">
        <v>0.50843986340127523</v>
      </c>
      <c r="O244" s="5">
        <v>2016</v>
      </c>
      <c r="P244" s="5" t="s">
        <v>747</v>
      </c>
      <c r="Q244" s="12">
        <v>87.5</v>
      </c>
      <c r="R244" s="5">
        <v>2016</v>
      </c>
      <c r="S244" s="5" t="s">
        <v>747</v>
      </c>
      <c r="T244" s="12" t="s">
        <v>1569</v>
      </c>
      <c r="V244" s="5" t="s">
        <v>1569</v>
      </c>
      <c r="W244" s="12"/>
      <c r="Y244" s="5" t="s">
        <v>1569</v>
      </c>
      <c r="Z244" s="12">
        <v>21.85</v>
      </c>
      <c r="AA244" s="5">
        <v>2016</v>
      </c>
      <c r="AB244" s="5" t="s">
        <v>747</v>
      </c>
      <c r="AC244" s="12">
        <v>0</v>
      </c>
      <c r="AD244" s="5">
        <v>2016</v>
      </c>
      <c r="AE244" s="5" t="s">
        <v>747</v>
      </c>
      <c r="AF244" s="12">
        <v>0</v>
      </c>
      <c r="AG244" s="5">
        <v>2016</v>
      </c>
      <c r="AH244" s="5" t="s">
        <v>747</v>
      </c>
      <c r="AI244" s="14">
        <v>0</v>
      </c>
      <c r="AJ244" s="5">
        <v>2016</v>
      </c>
      <c r="AK244" s="5" t="s">
        <v>747</v>
      </c>
      <c r="AL244" s="14"/>
      <c r="AN244" s="5" t="s">
        <v>1569</v>
      </c>
    </row>
    <row r="245" spans="1:40" ht="12.75" customHeight="1" x14ac:dyDescent="0.25">
      <c r="A245" s="5" t="s">
        <v>750</v>
      </c>
      <c r="B245" s="5" t="s">
        <v>23</v>
      </c>
      <c r="C245" s="5" t="s">
        <v>708</v>
      </c>
      <c r="D245" s="5" t="s">
        <v>620</v>
      </c>
      <c r="E245" s="5" t="s">
        <v>752</v>
      </c>
      <c r="F245" s="5" t="s">
        <v>751</v>
      </c>
      <c r="G245" s="5">
        <v>3</v>
      </c>
      <c r="H245" s="15">
        <v>1</v>
      </c>
      <c r="I245" s="4"/>
      <c r="J245" s="4">
        <f t="shared" si="14"/>
        <v>1</v>
      </c>
      <c r="K245" s="4">
        <f t="shared" si="16"/>
        <v>1</v>
      </c>
      <c r="L245" s="4" t="str">
        <f t="shared" si="15"/>
        <v/>
      </c>
      <c r="N245" s="13">
        <v>0.56130101473964888</v>
      </c>
      <c r="O245" s="5">
        <v>2016</v>
      </c>
      <c r="P245" s="5" t="s">
        <v>750</v>
      </c>
      <c r="Q245" s="12">
        <v>100</v>
      </c>
      <c r="R245" s="5">
        <v>2016</v>
      </c>
      <c r="S245" s="5" t="s">
        <v>750</v>
      </c>
      <c r="T245" s="12">
        <v>0</v>
      </c>
      <c r="U245" s="5">
        <v>2016</v>
      </c>
      <c r="V245" s="5" t="s">
        <v>750</v>
      </c>
      <c r="W245" s="12"/>
      <c r="Y245" s="5" t="s">
        <v>1569</v>
      </c>
      <c r="Z245" s="12">
        <v>0</v>
      </c>
      <c r="AA245" s="5">
        <v>2016</v>
      </c>
      <c r="AB245" s="5" t="s">
        <v>750</v>
      </c>
      <c r="AC245" s="12">
        <v>0</v>
      </c>
      <c r="AD245" s="5">
        <v>2016</v>
      </c>
      <c r="AE245" s="5" t="s">
        <v>750</v>
      </c>
      <c r="AF245" s="12">
        <v>0</v>
      </c>
      <c r="AG245" s="5">
        <v>2016</v>
      </c>
      <c r="AH245" s="5" t="s">
        <v>750</v>
      </c>
      <c r="AI245" s="14">
        <v>0</v>
      </c>
      <c r="AJ245" s="5">
        <v>2016</v>
      </c>
      <c r="AK245" s="5" t="s">
        <v>750</v>
      </c>
      <c r="AL245" s="14"/>
      <c r="AN245" s="5" t="s">
        <v>1569</v>
      </c>
    </row>
    <row r="246" spans="1:40" ht="12.75" customHeight="1" x14ac:dyDescent="0.25">
      <c r="A246" s="5" t="s">
        <v>753</v>
      </c>
      <c r="B246" s="5" t="s">
        <v>23</v>
      </c>
      <c r="C246" s="5" t="s">
        <v>708</v>
      </c>
      <c r="D246" s="5" t="s">
        <v>620</v>
      </c>
      <c r="E246" s="5" t="s">
        <v>754</v>
      </c>
      <c r="F246" s="5" t="s">
        <v>727</v>
      </c>
      <c r="G246" s="5">
        <v>3</v>
      </c>
      <c r="H246" s="15">
        <v>1</v>
      </c>
      <c r="I246" s="4" t="s">
        <v>1899</v>
      </c>
      <c r="J246" s="4">
        <f t="shared" si="14"/>
        <v>1</v>
      </c>
      <c r="K246" s="4">
        <f t="shared" si="16"/>
        <v>2</v>
      </c>
      <c r="L246" s="4" t="str">
        <f t="shared" si="15"/>
        <v>Y</v>
      </c>
      <c r="M246" s="4" t="s">
        <v>2681</v>
      </c>
      <c r="N246" s="13">
        <v>0.43121111864846284</v>
      </c>
      <c r="O246" s="5">
        <v>2016</v>
      </c>
      <c r="P246" s="5" t="s">
        <v>753</v>
      </c>
      <c r="Q246" s="12">
        <v>100</v>
      </c>
      <c r="R246" s="5">
        <v>2016</v>
      </c>
      <c r="S246" s="5" t="s">
        <v>753</v>
      </c>
      <c r="T246" s="12">
        <v>13.718013045659811</v>
      </c>
      <c r="U246" s="5">
        <v>2016</v>
      </c>
      <c r="V246" s="5" t="s">
        <v>753</v>
      </c>
      <c r="W246" s="12"/>
      <c r="Y246" s="5" t="s">
        <v>1569</v>
      </c>
      <c r="Z246" s="12">
        <v>75.000000000000028</v>
      </c>
      <c r="AA246" s="5">
        <v>2016</v>
      </c>
      <c r="AB246" s="5" t="s">
        <v>753</v>
      </c>
      <c r="AC246" s="12" t="s">
        <v>1569</v>
      </c>
      <c r="AE246" s="5" t="s">
        <v>1569</v>
      </c>
      <c r="AF246" s="12" t="s">
        <v>1569</v>
      </c>
      <c r="AH246" s="5" t="s">
        <v>1569</v>
      </c>
      <c r="AI246" s="14">
        <v>98.186215235792019</v>
      </c>
      <c r="AJ246" s="5">
        <v>2016</v>
      </c>
      <c r="AK246" s="5" t="s">
        <v>753</v>
      </c>
      <c r="AL246" s="14"/>
      <c r="AN246" s="5" t="s">
        <v>1569</v>
      </c>
    </row>
    <row r="247" spans="1:40" ht="12.75" customHeight="1" x14ac:dyDescent="0.25">
      <c r="A247" s="5" t="s">
        <v>755</v>
      </c>
      <c r="B247" s="5" t="s">
        <v>23</v>
      </c>
      <c r="C247" s="5" t="s">
        <v>708</v>
      </c>
      <c r="D247" s="5" t="s">
        <v>620</v>
      </c>
      <c r="E247" s="5" t="s">
        <v>757</v>
      </c>
      <c r="F247" s="5" t="s">
        <v>756</v>
      </c>
      <c r="G247" s="5">
        <v>3</v>
      </c>
      <c r="H247" s="15">
        <v>2</v>
      </c>
      <c r="I247" s="4" t="s">
        <v>1900</v>
      </c>
      <c r="J247" s="4">
        <f t="shared" si="14"/>
        <v>1</v>
      </c>
      <c r="K247" s="4">
        <f t="shared" si="16"/>
        <v>1</v>
      </c>
      <c r="L247" s="4" t="str">
        <f t="shared" si="15"/>
        <v/>
      </c>
      <c r="N247" s="13">
        <v>0.84615192789768334</v>
      </c>
      <c r="O247" s="5">
        <v>2016</v>
      </c>
      <c r="P247" s="5" t="s">
        <v>755</v>
      </c>
      <c r="Q247" s="12">
        <v>65</v>
      </c>
      <c r="R247" s="5">
        <v>2016</v>
      </c>
      <c r="S247" s="5" t="s">
        <v>755</v>
      </c>
      <c r="T247" s="12" t="s">
        <v>1569</v>
      </c>
      <c r="V247" s="5" t="s">
        <v>1569</v>
      </c>
      <c r="W247" s="12"/>
      <c r="Y247" s="5" t="s">
        <v>1569</v>
      </c>
      <c r="Z247" s="12">
        <v>0</v>
      </c>
      <c r="AA247" s="5">
        <v>2016</v>
      </c>
      <c r="AB247" s="5" t="s">
        <v>755</v>
      </c>
      <c r="AC247" s="12">
        <v>0</v>
      </c>
      <c r="AD247" s="5">
        <v>2016</v>
      </c>
      <c r="AE247" s="5" t="s">
        <v>755</v>
      </c>
      <c r="AF247" s="12">
        <v>0</v>
      </c>
      <c r="AG247" s="5">
        <v>2016</v>
      </c>
      <c r="AH247" s="5" t="s">
        <v>755</v>
      </c>
      <c r="AI247" s="14">
        <v>0</v>
      </c>
      <c r="AJ247" s="5">
        <v>2016</v>
      </c>
      <c r="AK247" s="5" t="s">
        <v>755</v>
      </c>
      <c r="AL247" s="14"/>
      <c r="AN247" s="5" t="s">
        <v>1569</v>
      </c>
    </row>
    <row r="248" spans="1:40" ht="12.75" customHeight="1" x14ac:dyDescent="0.25">
      <c r="A248" s="5" t="s">
        <v>758</v>
      </c>
      <c r="B248" s="5" t="s">
        <v>23</v>
      </c>
      <c r="C248" s="5" t="s">
        <v>708</v>
      </c>
      <c r="D248" s="5" t="s">
        <v>620</v>
      </c>
      <c r="E248" s="5" t="s">
        <v>760</v>
      </c>
      <c r="F248" s="5" t="s">
        <v>759</v>
      </c>
      <c r="G248" s="5">
        <v>3</v>
      </c>
      <c r="H248" s="15">
        <v>2</v>
      </c>
      <c r="I248" s="4" t="s">
        <v>1901</v>
      </c>
      <c r="J248" s="4">
        <f t="shared" si="14"/>
        <v>1</v>
      </c>
      <c r="K248" s="4">
        <f t="shared" si="16"/>
        <v>1</v>
      </c>
      <c r="L248" s="4" t="str">
        <f t="shared" si="15"/>
        <v/>
      </c>
      <c r="N248" s="13">
        <v>0.45188679416950794</v>
      </c>
      <c r="O248" s="5">
        <v>2016</v>
      </c>
      <c r="P248" s="5" t="s">
        <v>758</v>
      </c>
      <c r="Q248" s="12">
        <v>100</v>
      </c>
      <c r="R248" s="5">
        <v>2016</v>
      </c>
      <c r="S248" s="5" t="s">
        <v>758</v>
      </c>
      <c r="T248" s="12">
        <v>9.1199999999999974</v>
      </c>
      <c r="U248" s="5">
        <v>2016</v>
      </c>
      <c r="V248" s="5" t="s">
        <v>758</v>
      </c>
      <c r="W248" s="12"/>
      <c r="Y248" s="5" t="s">
        <v>1569</v>
      </c>
      <c r="Z248" s="12">
        <v>40</v>
      </c>
      <c r="AA248" s="5">
        <v>2016</v>
      </c>
      <c r="AB248" s="5" t="s">
        <v>758</v>
      </c>
      <c r="AC248" s="12">
        <v>0</v>
      </c>
      <c r="AD248" s="5">
        <v>2016</v>
      </c>
      <c r="AE248" s="5" t="s">
        <v>758</v>
      </c>
      <c r="AF248" s="12">
        <v>0</v>
      </c>
      <c r="AG248" s="5">
        <v>2016</v>
      </c>
      <c r="AH248" s="5" t="s">
        <v>758</v>
      </c>
      <c r="AI248" s="14">
        <v>0</v>
      </c>
      <c r="AJ248" s="5">
        <v>2016</v>
      </c>
      <c r="AK248" s="5" t="s">
        <v>758</v>
      </c>
      <c r="AL248" s="14"/>
      <c r="AN248" s="5" t="s">
        <v>1569</v>
      </c>
    </row>
    <row r="249" spans="1:40" ht="12.75" customHeight="1" x14ac:dyDescent="0.25">
      <c r="A249" s="5" t="s">
        <v>761</v>
      </c>
      <c r="B249" s="5" t="s">
        <v>23</v>
      </c>
      <c r="C249" s="5" t="s">
        <v>708</v>
      </c>
      <c r="D249" s="5" t="s">
        <v>620</v>
      </c>
      <c r="E249" s="5" t="s">
        <v>763</v>
      </c>
      <c r="F249" s="5" t="s">
        <v>762</v>
      </c>
      <c r="G249" s="5">
        <v>3</v>
      </c>
      <c r="H249" s="15">
        <v>1</v>
      </c>
      <c r="I249" s="4"/>
      <c r="J249" s="4">
        <f t="shared" si="14"/>
        <v>1</v>
      </c>
      <c r="K249" s="4">
        <f t="shared" si="16"/>
        <v>1</v>
      </c>
      <c r="L249" s="4" t="str">
        <f t="shared" si="15"/>
        <v/>
      </c>
      <c r="N249" s="13">
        <v>0.27390678528962292</v>
      </c>
      <c r="O249" s="5">
        <v>2016</v>
      </c>
      <c r="P249" s="5" t="s">
        <v>761</v>
      </c>
      <c r="Q249" s="12">
        <v>100</v>
      </c>
      <c r="R249" s="5">
        <v>2016</v>
      </c>
      <c r="S249" s="5" t="s">
        <v>761</v>
      </c>
      <c r="T249" s="12" t="s">
        <v>1569</v>
      </c>
      <c r="V249" s="5" t="s">
        <v>1569</v>
      </c>
      <c r="W249" s="12"/>
      <c r="Y249" s="5" t="s">
        <v>1569</v>
      </c>
      <c r="Z249" s="12">
        <v>0</v>
      </c>
      <c r="AA249" s="5">
        <v>2016</v>
      </c>
      <c r="AB249" s="5" t="s">
        <v>761</v>
      </c>
      <c r="AC249" s="12">
        <v>0</v>
      </c>
      <c r="AD249" s="5">
        <v>2016</v>
      </c>
      <c r="AE249" s="5" t="s">
        <v>761</v>
      </c>
      <c r="AF249" s="12">
        <v>0</v>
      </c>
      <c r="AG249" s="5">
        <v>2016</v>
      </c>
      <c r="AH249" s="5" t="s">
        <v>761</v>
      </c>
      <c r="AI249" s="14">
        <v>36.363636363636367</v>
      </c>
      <c r="AJ249" s="5">
        <v>2016</v>
      </c>
      <c r="AK249" s="5" t="s">
        <v>761</v>
      </c>
      <c r="AL249" s="14"/>
      <c r="AN249" s="5" t="s">
        <v>1569</v>
      </c>
    </row>
    <row r="250" spans="1:40" ht="12.75" customHeight="1" x14ac:dyDescent="0.25">
      <c r="A250" s="5" t="s">
        <v>764</v>
      </c>
      <c r="B250" s="5" t="s">
        <v>23</v>
      </c>
      <c r="C250" s="5" t="s">
        <v>708</v>
      </c>
      <c r="D250" s="5" t="s">
        <v>620</v>
      </c>
      <c r="E250" s="5" t="s">
        <v>766</v>
      </c>
      <c r="F250" s="5" t="s">
        <v>765</v>
      </c>
      <c r="G250" s="5">
        <v>3</v>
      </c>
      <c r="H250" s="15">
        <v>1</v>
      </c>
      <c r="I250" s="4"/>
      <c r="J250" s="4">
        <f t="shared" si="14"/>
        <v>1</v>
      </c>
      <c r="K250" s="4">
        <f t="shared" si="16"/>
        <v>1</v>
      </c>
      <c r="L250" s="4" t="str">
        <f t="shared" si="15"/>
        <v/>
      </c>
      <c r="N250" s="13">
        <v>0.37365870800409245</v>
      </c>
      <c r="O250" s="5">
        <v>2016</v>
      </c>
      <c r="P250" s="5" t="s">
        <v>764</v>
      </c>
      <c r="Q250" s="12">
        <v>99</v>
      </c>
      <c r="R250" s="5">
        <v>2016</v>
      </c>
      <c r="S250" s="5" t="s">
        <v>764</v>
      </c>
      <c r="T250" s="12">
        <v>2.11</v>
      </c>
      <c r="U250" s="5">
        <v>2016</v>
      </c>
      <c r="V250" s="5" t="s">
        <v>764</v>
      </c>
      <c r="W250" s="12"/>
      <c r="Y250" s="5" t="s">
        <v>1569</v>
      </c>
      <c r="Z250" s="12">
        <v>0</v>
      </c>
      <c r="AA250" s="5">
        <v>2016</v>
      </c>
      <c r="AB250" s="5" t="s">
        <v>764</v>
      </c>
      <c r="AC250" s="12">
        <v>0</v>
      </c>
      <c r="AD250" s="5">
        <v>2016</v>
      </c>
      <c r="AE250" s="5" t="s">
        <v>764</v>
      </c>
      <c r="AF250" s="12">
        <v>0</v>
      </c>
      <c r="AG250" s="5">
        <v>2016</v>
      </c>
      <c r="AH250" s="5" t="s">
        <v>764</v>
      </c>
      <c r="AI250" s="14">
        <v>0</v>
      </c>
      <c r="AJ250" s="5">
        <v>2016</v>
      </c>
      <c r="AK250" s="5" t="s">
        <v>764</v>
      </c>
      <c r="AL250" s="14"/>
      <c r="AN250" s="5" t="s">
        <v>1569</v>
      </c>
    </row>
    <row r="251" spans="1:40" ht="12.75" customHeight="1" x14ac:dyDescent="0.25">
      <c r="A251" s="5" t="s">
        <v>767</v>
      </c>
      <c r="B251" s="5" t="s">
        <v>23</v>
      </c>
      <c r="C251" s="5" t="s">
        <v>708</v>
      </c>
      <c r="D251" s="5" t="s">
        <v>620</v>
      </c>
      <c r="E251" s="5" t="s">
        <v>769</v>
      </c>
      <c r="F251" s="5" t="s">
        <v>768</v>
      </c>
      <c r="G251" s="5">
        <v>3</v>
      </c>
      <c r="H251" s="15">
        <v>2</v>
      </c>
      <c r="I251" s="4" t="s">
        <v>1900</v>
      </c>
      <c r="J251" s="4">
        <f t="shared" si="14"/>
        <v>1</v>
      </c>
      <c r="K251" s="4">
        <f t="shared" si="16"/>
        <v>1</v>
      </c>
      <c r="L251" s="4" t="str">
        <f t="shared" si="15"/>
        <v/>
      </c>
      <c r="N251" s="13">
        <v>0.46957321169689897</v>
      </c>
      <c r="O251" s="5">
        <v>2016</v>
      </c>
      <c r="P251" s="5" t="s">
        <v>767</v>
      </c>
      <c r="Q251" s="12" t="s">
        <v>1569</v>
      </c>
      <c r="S251" s="5" t="s">
        <v>1569</v>
      </c>
      <c r="T251" s="12">
        <v>16.079999999999998</v>
      </c>
      <c r="U251" s="5">
        <v>2016</v>
      </c>
      <c r="V251" s="5" t="s">
        <v>767</v>
      </c>
      <c r="W251" s="12"/>
      <c r="Y251" s="5" t="s">
        <v>1569</v>
      </c>
      <c r="Z251" s="12">
        <v>46.396965865992421</v>
      </c>
      <c r="AA251" s="5">
        <v>2016</v>
      </c>
      <c r="AB251" s="5" t="s">
        <v>767</v>
      </c>
      <c r="AC251" s="12">
        <v>0</v>
      </c>
      <c r="AD251" s="5">
        <v>2016</v>
      </c>
      <c r="AE251" s="5" t="s">
        <v>767</v>
      </c>
      <c r="AF251" s="12">
        <v>0</v>
      </c>
      <c r="AG251" s="5">
        <v>2016</v>
      </c>
      <c r="AH251" s="5" t="s">
        <v>767</v>
      </c>
      <c r="AI251" s="14">
        <v>0</v>
      </c>
      <c r="AJ251" s="5">
        <v>2016</v>
      </c>
      <c r="AK251" s="5" t="s">
        <v>767</v>
      </c>
      <c r="AL251" s="14"/>
      <c r="AN251" s="5" t="s">
        <v>1569</v>
      </c>
    </row>
    <row r="252" spans="1:40" ht="12.75" customHeight="1" x14ac:dyDescent="0.25">
      <c r="A252" s="5" t="s">
        <v>770</v>
      </c>
      <c r="B252" s="5" t="s">
        <v>23</v>
      </c>
      <c r="C252" s="5" t="s">
        <v>708</v>
      </c>
      <c r="D252" s="5" t="s">
        <v>620</v>
      </c>
      <c r="E252" s="5" t="s">
        <v>772</v>
      </c>
      <c r="F252" s="5" t="s">
        <v>771</v>
      </c>
      <c r="G252" s="5">
        <v>3</v>
      </c>
      <c r="H252" s="15">
        <v>2</v>
      </c>
      <c r="I252" s="4" t="s">
        <v>1902</v>
      </c>
      <c r="J252" s="4">
        <f t="shared" si="14"/>
        <v>1</v>
      </c>
      <c r="K252" s="4">
        <f t="shared" si="16"/>
        <v>1</v>
      </c>
      <c r="L252" s="4" t="str">
        <f t="shared" si="15"/>
        <v/>
      </c>
      <c r="N252" s="13">
        <v>0.85368168240551334</v>
      </c>
      <c r="O252" s="5">
        <v>2016</v>
      </c>
      <c r="P252" s="5" t="s">
        <v>770</v>
      </c>
      <c r="Q252" s="12">
        <v>65</v>
      </c>
      <c r="R252" s="5">
        <v>2016</v>
      </c>
      <c r="S252" s="5" t="s">
        <v>770</v>
      </c>
      <c r="T252" s="12" t="s">
        <v>1569</v>
      </c>
      <c r="V252" s="5" t="s">
        <v>1569</v>
      </c>
      <c r="W252" s="12"/>
      <c r="Y252" s="5" t="s">
        <v>1569</v>
      </c>
      <c r="Z252" s="12">
        <v>28.000000000000004</v>
      </c>
      <c r="AA252" s="5">
        <v>2016</v>
      </c>
      <c r="AB252" s="5" t="s">
        <v>770</v>
      </c>
      <c r="AC252" s="12">
        <v>0</v>
      </c>
      <c r="AD252" s="5">
        <v>2016</v>
      </c>
      <c r="AE252" s="5" t="s">
        <v>770</v>
      </c>
      <c r="AF252" s="12">
        <v>0</v>
      </c>
      <c r="AG252" s="5">
        <v>2016</v>
      </c>
      <c r="AH252" s="5" t="s">
        <v>770</v>
      </c>
      <c r="AI252" s="14">
        <v>0</v>
      </c>
      <c r="AJ252" s="5">
        <v>2016</v>
      </c>
      <c r="AK252" s="5" t="s">
        <v>770</v>
      </c>
      <c r="AL252" s="14"/>
      <c r="AN252" s="5" t="s">
        <v>1569</v>
      </c>
    </row>
    <row r="253" spans="1:40" ht="12.75" customHeight="1" x14ac:dyDescent="0.25">
      <c r="A253" s="5" t="s">
        <v>773</v>
      </c>
      <c r="B253" s="5" t="s">
        <v>23</v>
      </c>
      <c r="C253" s="5" t="s">
        <v>708</v>
      </c>
      <c r="D253" s="5" t="s">
        <v>620</v>
      </c>
      <c r="E253" s="5" t="s">
        <v>775</v>
      </c>
      <c r="F253" s="5" t="s">
        <v>774</v>
      </c>
      <c r="G253" s="5">
        <v>3</v>
      </c>
      <c r="H253" s="15">
        <v>2</v>
      </c>
      <c r="I253" s="4" t="s">
        <v>1901</v>
      </c>
      <c r="J253" s="4">
        <f t="shared" si="14"/>
        <v>1</v>
      </c>
      <c r="K253" s="4">
        <f t="shared" si="16"/>
        <v>1</v>
      </c>
      <c r="L253" s="4" t="str">
        <f t="shared" si="15"/>
        <v/>
      </c>
      <c r="N253" s="13">
        <v>0.54254870174817504</v>
      </c>
      <c r="O253" s="5">
        <v>2016</v>
      </c>
      <c r="P253" s="5" t="s">
        <v>773</v>
      </c>
      <c r="Q253" s="12">
        <v>86</v>
      </c>
      <c r="R253" s="5">
        <v>2016</v>
      </c>
      <c r="S253" s="5" t="s">
        <v>773</v>
      </c>
      <c r="T253" s="12" t="s">
        <v>1569</v>
      </c>
      <c r="V253" s="5" t="s">
        <v>1569</v>
      </c>
      <c r="W253" s="12"/>
      <c r="Y253" s="5" t="s">
        <v>1569</v>
      </c>
      <c r="Z253" s="12" t="s">
        <v>1569</v>
      </c>
      <c r="AB253" s="5" t="s">
        <v>1569</v>
      </c>
      <c r="AC253" s="12" t="s">
        <v>1569</v>
      </c>
      <c r="AE253" s="5" t="s">
        <v>1569</v>
      </c>
      <c r="AF253" s="12" t="s">
        <v>1569</v>
      </c>
      <c r="AH253" s="5" t="s">
        <v>1569</v>
      </c>
      <c r="AI253" s="14" t="s">
        <v>1569</v>
      </c>
      <c r="AK253" s="5" t="s">
        <v>1569</v>
      </c>
      <c r="AL253" s="14"/>
      <c r="AN253" s="5" t="s">
        <v>1569</v>
      </c>
    </row>
    <row r="254" spans="1:40" ht="12.75" customHeight="1" x14ac:dyDescent="0.25">
      <c r="A254" s="5" t="s">
        <v>776</v>
      </c>
      <c r="B254" s="5" t="s">
        <v>23</v>
      </c>
      <c r="C254" s="5" t="s">
        <v>708</v>
      </c>
      <c r="D254" s="5" t="s">
        <v>620</v>
      </c>
      <c r="E254" s="5" t="s">
        <v>778</v>
      </c>
      <c r="F254" s="5" t="s">
        <v>777</v>
      </c>
      <c r="G254" s="5">
        <v>3</v>
      </c>
      <c r="H254" s="15">
        <v>3</v>
      </c>
      <c r="I254" s="4" t="s">
        <v>1903</v>
      </c>
      <c r="J254" s="4">
        <f t="shared" si="14"/>
        <v>1</v>
      </c>
      <c r="K254" s="4">
        <f t="shared" si="16"/>
        <v>1</v>
      </c>
      <c r="L254" s="4" t="str">
        <f t="shared" si="15"/>
        <v/>
      </c>
      <c r="N254" s="13">
        <v>0.42331343405834543</v>
      </c>
      <c r="O254" s="5">
        <v>2016</v>
      </c>
      <c r="P254" s="5" t="s">
        <v>776</v>
      </c>
      <c r="Q254" s="12">
        <v>60</v>
      </c>
      <c r="R254" s="5">
        <v>2016</v>
      </c>
      <c r="S254" s="5" t="s">
        <v>776</v>
      </c>
      <c r="T254" s="12" t="s">
        <v>1569</v>
      </c>
      <c r="V254" s="5" t="s">
        <v>1569</v>
      </c>
      <c r="W254" s="12"/>
      <c r="Y254" s="5" t="s">
        <v>1569</v>
      </c>
      <c r="Z254" s="12">
        <v>0</v>
      </c>
      <c r="AA254" s="5">
        <v>2016</v>
      </c>
      <c r="AB254" s="5" t="s">
        <v>776</v>
      </c>
      <c r="AC254" s="12">
        <v>0</v>
      </c>
      <c r="AD254" s="5">
        <v>2016</v>
      </c>
      <c r="AE254" s="5" t="s">
        <v>776</v>
      </c>
      <c r="AF254" s="12">
        <v>0</v>
      </c>
      <c r="AG254" s="5">
        <v>2016</v>
      </c>
      <c r="AH254" s="5" t="s">
        <v>776</v>
      </c>
      <c r="AI254" s="14">
        <v>0</v>
      </c>
      <c r="AJ254" s="5">
        <v>2016</v>
      </c>
      <c r="AK254" s="5" t="s">
        <v>776</v>
      </c>
      <c r="AL254" s="14"/>
      <c r="AN254" s="5" t="s">
        <v>1569</v>
      </c>
    </row>
    <row r="255" spans="1:40" ht="12.75" customHeight="1" x14ac:dyDescent="0.25">
      <c r="A255" s="5" t="s">
        <v>779</v>
      </c>
      <c r="B255" s="5" t="s">
        <v>23</v>
      </c>
      <c r="C255" s="5" t="s">
        <v>708</v>
      </c>
      <c r="D255" s="5" t="s">
        <v>620</v>
      </c>
      <c r="E255" s="5" t="s">
        <v>781</v>
      </c>
      <c r="F255" s="5" t="s">
        <v>780</v>
      </c>
      <c r="G255" s="5">
        <v>3</v>
      </c>
      <c r="H255" s="15">
        <v>2</v>
      </c>
      <c r="I255" s="4" t="s">
        <v>1904</v>
      </c>
      <c r="J255" s="4">
        <f t="shared" si="14"/>
        <v>1</v>
      </c>
      <c r="K255" s="4">
        <f t="shared" si="16"/>
        <v>1</v>
      </c>
      <c r="L255" s="4" t="str">
        <f t="shared" si="15"/>
        <v/>
      </c>
      <c r="N255" s="13">
        <v>0.49921207108850202</v>
      </c>
      <c r="O255" s="5">
        <v>2016</v>
      </c>
      <c r="P255" s="5" t="s">
        <v>779</v>
      </c>
      <c r="Q255" s="12">
        <v>100</v>
      </c>
      <c r="R255" s="5">
        <v>2016</v>
      </c>
      <c r="S255" s="5" t="s">
        <v>779</v>
      </c>
      <c r="T255" s="12" t="s">
        <v>1569</v>
      </c>
      <c r="V255" s="5" t="s">
        <v>1569</v>
      </c>
      <c r="W255" s="12"/>
      <c r="Y255" s="5" t="s">
        <v>1569</v>
      </c>
      <c r="Z255" s="12">
        <v>25.5</v>
      </c>
      <c r="AA255" s="5">
        <v>2016</v>
      </c>
      <c r="AB255" s="5" t="s">
        <v>779</v>
      </c>
      <c r="AC255" s="12">
        <v>0</v>
      </c>
      <c r="AD255" s="5">
        <v>2016</v>
      </c>
      <c r="AE255" s="5" t="s">
        <v>779</v>
      </c>
      <c r="AF255" s="12">
        <v>0</v>
      </c>
      <c r="AG255" s="5">
        <v>2016</v>
      </c>
      <c r="AH255" s="5" t="s">
        <v>779</v>
      </c>
      <c r="AI255" s="14">
        <v>0</v>
      </c>
      <c r="AJ255" s="5">
        <v>2016</v>
      </c>
      <c r="AK255" s="5" t="s">
        <v>779</v>
      </c>
      <c r="AL255" s="14"/>
      <c r="AN255" s="5" t="s">
        <v>1569</v>
      </c>
    </row>
    <row r="256" spans="1:40" ht="12.75" customHeight="1" x14ac:dyDescent="0.25">
      <c r="A256" s="5" t="s">
        <v>782</v>
      </c>
      <c r="B256" s="5" t="s">
        <v>23</v>
      </c>
      <c r="C256" s="5" t="s">
        <v>708</v>
      </c>
      <c r="D256" s="5" t="s">
        <v>620</v>
      </c>
      <c r="E256" s="5" t="s">
        <v>784</v>
      </c>
      <c r="F256" s="5" t="s">
        <v>783</v>
      </c>
      <c r="G256" s="5">
        <v>3</v>
      </c>
      <c r="H256" s="15">
        <v>1</v>
      </c>
      <c r="I256" s="4" t="s">
        <v>1905</v>
      </c>
      <c r="J256" s="4">
        <f t="shared" si="14"/>
        <v>1</v>
      </c>
      <c r="K256" s="4">
        <f t="shared" si="16"/>
        <v>1</v>
      </c>
      <c r="L256" s="4" t="str">
        <f t="shared" si="15"/>
        <v/>
      </c>
      <c r="N256" s="13">
        <v>0.55016721374305333</v>
      </c>
      <c r="O256" s="5">
        <v>2016</v>
      </c>
      <c r="P256" s="5" t="s">
        <v>782</v>
      </c>
      <c r="Q256" s="12">
        <v>48.15</v>
      </c>
      <c r="R256" s="5">
        <v>2016</v>
      </c>
      <c r="S256" s="5" t="s">
        <v>782</v>
      </c>
      <c r="T256" s="12">
        <v>1</v>
      </c>
      <c r="U256" s="5">
        <v>2016</v>
      </c>
      <c r="V256" s="5" t="s">
        <v>782</v>
      </c>
      <c r="W256" s="12"/>
      <c r="Y256" s="5" t="s">
        <v>1569</v>
      </c>
      <c r="Z256" s="12">
        <v>0</v>
      </c>
      <c r="AA256" s="5">
        <v>2016</v>
      </c>
      <c r="AB256" s="5" t="s">
        <v>782</v>
      </c>
      <c r="AC256" s="12">
        <v>0</v>
      </c>
      <c r="AD256" s="5">
        <v>2016</v>
      </c>
      <c r="AE256" s="5" t="s">
        <v>782</v>
      </c>
      <c r="AF256" s="12">
        <v>0</v>
      </c>
      <c r="AG256" s="5">
        <v>2016</v>
      </c>
      <c r="AH256" s="5" t="s">
        <v>782</v>
      </c>
      <c r="AI256" s="14">
        <v>0</v>
      </c>
      <c r="AJ256" s="5">
        <v>2016</v>
      </c>
      <c r="AK256" s="5" t="s">
        <v>782</v>
      </c>
      <c r="AL256" s="14"/>
      <c r="AN256" s="5" t="s">
        <v>1569</v>
      </c>
    </row>
    <row r="257" spans="1:40" ht="12.75" customHeight="1" x14ac:dyDescent="0.25">
      <c r="A257" s="5" t="s">
        <v>785</v>
      </c>
      <c r="B257" s="5" t="s">
        <v>23</v>
      </c>
      <c r="C257" s="5" t="s">
        <v>708</v>
      </c>
      <c r="D257" s="5" t="s">
        <v>620</v>
      </c>
      <c r="E257" s="5" t="s">
        <v>787</v>
      </c>
      <c r="F257" s="5" t="s">
        <v>786</v>
      </c>
      <c r="G257" s="5">
        <v>3</v>
      </c>
      <c r="H257" s="15">
        <v>2</v>
      </c>
      <c r="I257" s="4" t="s">
        <v>1906</v>
      </c>
      <c r="J257" s="4">
        <f t="shared" ref="J257:J320" si="17">COUNTIF(E:E,E257)</f>
        <v>1</v>
      </c>
      <c r="K257" s="4">
        <f t="shared" si="16"/>
        <v>1</v>
      </c>
      <c r="L257" s="4" t="str">
        <f t="shared" si="15"/>
        <v/>
      </c>
      <c r="N257" s="13">
        <v>0.59189781854875179</v>
      </c>
      <c r="O257" s="5">
        <v>2016</v>
      </c>
      <c r="P257" s="5" t="s">
        <v>785</v>
      </c>
      <c r="Q257" s="12">
        <v>98</v>
      </c>
      <c r="R257" s="5">
        <v>2016</v>
      </c>
      <c r="S257" s="5" t="s">
        <v>785</v>
      </c>
      <c r="T257" s="12">
        <v>0</v>
      </c>
      <c r="U257" s="5">
        <v>2016</v>
      </c>
      <c r="V257" s="5" t="s">
        <v>785</v>
      </c>
      <c r="W257" s="12"/>
      <c r="Y257" s="5" t="s">
        <v>1569</v>
      </c>
      <c r="Z257" s="12">
        <v>82</v>
      </c>
      <c r="AA257" s="5">
        <v>2016</v>
      </c>
      <c r="AB257" s="5" t="s">
        <v>785</v>
      </c>
      <c r="AC257" s="12">
        <v>0</v>
      </c>
      <c r="AD257" s="5">
        <v>2016</v>
      </c>
      <c r="AE257" s="5" t="s">
        <v>785</v>
      </c>
      <c r="AF257" s="12">
        <v>0</v>
      </c>
      <c r="AG257" s="5">
        <v>2016</v>
      </c>
      <c r="AH257" s="5" t="s">
        <v>785</v>
      </c>
      <c r="AI257" s="14">
        <v>100</v>
      </c>
      <c r="AJ257" s="5">
        <v>2016</v>
      </c>
      <c r="AK257" s="5" t="s">
        <v>785</v>
      </c>
      <c r="AL257" s="14"/>
      <c r="AN257" s="5" t="s">
        <v>1569</v>
      </c>
    </row>
    <row r="258" spans="1:40" ht="12.75" customHeight="1" x14ac:dyDescent="0.25">
      <c r="A258" s="5" t="s">
        <v>788</v>
      </c>
      <c r="B258" s="5" t="s">
        <v>23</v>
      </c>
      <c r="C258" s="5" t="s">
        <v>708</v>
      </c>
      <c r="D258" s="5" t="s">
        <v>620</v>
      </c>
      <c r="E258" s="5" t="s">
        <v>1578</v>
      </c>
      <c r="F258" s="5" t="s">
        <v>789</v>
      </c>
      <c r="G258" s="5">
        <v>3</v>
      </c>
      <c r="H258" s="15">
        <v>2</v>
      </c>
      <c r="I258" s="4" t="s">
        <v>1900</v>
      </c>
      <c r="J258" s="4">
        <f t="shared" si="17"/>
        <v>1</v>
      </c>
      <c r="K258" s="4">
        <f t="shared" si="16"/>
        <v>1</v>
      </c>
      <c r="L258" s="4" t="str">
        <f t="shared" si="15"/>
        <v/>
      </c>
      <c r="N258" s="13">
        <v>0.50073370692998587</v>
      </c>
      <c r="O258" s="5">
        <v>2016</v>
      </c>
      <c r="P258" s="5" t="s">
        <v>788</v>
      </c>
      <c r="Q258" s="12">
        <v>71</v>
      </c>
      <c r="R258" s="5">
        <v>2016</v>
      </c>
      <c r="S258" s="5" t="s">
        <v>788</v>
      </c>
      <c r="T258" s="12">
        <v>11.253376012803841</v>
      </c>
      <c r="U258" s="5">
        <v>2016</v>
      </c>
      <c r="V258" s="5" t="s">
        <v>788</v>
      </c>
      <c r="W258" s="12"/>
      <c r="Y258" s="5" t="s">
        <v>1569</v>
      </c>
      <c r="Z258" s="12">
        <v>39.5</v>
      </c>
      <c r="AA258" s="5">
        <v>2016</v>
      </c>
      <c r="AB258" s="5" t="s">
        <v>788</v>
      </c>
      <c r="AC258" s="12">
        <v>0</v>
      </c>
      <c r="AD258" s="5">
        <v>2016</v>
      </c>
      <c r="AE258" s="5" t="s">
        <v>788</v>
      </c>
      <c r="AF258" s="12">
        <v>0</v>
      </c>
      <c r="AG258" s="5">
        <v>2016</v>
      </c>
      <c r="AH258" s="5" t="s">
        <v>788</v>
      </c>
      <c r="AI258" s="14">
        <v>0</v>
      </c>
      <c r="AJ258" s="5">
        <v>2016</v>
      </c>
      <c r="AK258" s="5" t="s">
        <v>788</v>
      </c>
      <c r="AL258" s="14"/>
      <c r="AN258" s="5" t="s">
        <v>1569</v>
      </c>
    </row>
    <row r="259" spans="1:40" ht="12.75" customHeight="1" x14ac:dyDescent="0.25">
      <c r="A259" s="5" t="s">
        <v>790</v>
      </c>
      <c r="B259" s="5" t="s">
        <v>23</v>
      </c>
      <c r="C259" s="5" t="s">
        <v>708</v>
      </c>
      <c r="D259" s="5" t="s">
        <v>620</v>
      </c>
      <c r="E259" s="5" t="s">
        <v>792</v>
      </c>
      <c r="F259" s="5" t="s">
        <v>791</v>
      </c>
      <c r="G259" s="5">
        <v>3</v>
      </c>
      <c r="H259" s="15">
        <v>1</v>
      </c>
      <c r="I259" s="4"/>
      <c r="J259" s="4">
        <f t="shared" si="17"/>
        <v>1</v>
      </c>
      <c r="K259" s="4">
        <f t="shared" si="16"/>
        <v>1</v>
      </c>
      <c r="L259" s="4" t="str">
        <f t="shared" si="15"/>
        <v/>
      </c>
      <c r="N259" s="13">
        <v>0.43139540081379152</v>
      </c>
      <c r="O259" s="5">
        <v>2016</v>
      </c>
      <c r="P259" s="5" t="s">
        <v>790</v>
      </c>
      <c r="Q259" s="12">
        <v>88.06</v>
      </c>
      <c r="R259" s="5">
        <v>2016</v>
      </c>
      <c r="S259" s="5" t="s">
        <v>790</v>
      </c>
      <c r="T259" s="12">
        <v>13</v>
      </c>
      <c r="U259" s="5">
        <v>2016</v>
      </c>
      <c r="V259" s="5" t="s">
        <v>790</v>
      </c>
      <c r="W259" s="12"/>
      <c r="Y259" s="5" t="s">
        <v>1569</v>
      </c>
      <c r="Z259" s="12">
        <v>61.728395061728392</v>
      </c>
      <c r="AA259" s="5">
        <v>2016</v>
      </c>
      <c r="AB259" s="5" t="s">
        <v>790</v>
      </c>
      <c r="AC259" s="12">
        <v>0</v>
      </c>
      <c r="AD259" s="5">
        <v>2016</v>
      </c>
      <c r="AE259" s="5" t="s">
        <v>790</v>
      </c>
      <c r="AF259" s="12">
        <v>0</v>
      </c>
      <c r="AG259" s="5">
        <v>2016</v>
      </c>
      <c r="AH259" s="5" t="s">
        <v>790</v>
      </c>
      <c r="AI259" s="14">
        <v>100</v>
      </c>
      <c r="AJ259" s="5">
        <v>2016</v>
      </c>
      <c r="AK259" s="5" t="s">
        <v>790</v>
      </c>
      <c r="AL259" s="14"/>
      <c r="AN259" s="5" t="s">
        <v>1569</v>
      </c>
    </row>
    <row r="260" spans="1:40" ht="12.75" customHeight="1" x14ac:dyDescent="0.25">
      <c r="A260" s="5" t="s">
        <v>793</v>
      </c>
      <c r="B260" s="5" t="s">
        <v>23</v>
      </c>
      <c r="C260" s="5" t="s">
        <v>708</v>
      </c>
      <c r="D260" s="5" t="s">
        <v>620</v>
      </c>
      <c r="E260" s="5" t="s">
        <v>795</v>
      </c>
      <c r="F260" s="5" t="s">
        <v>794</v>
      </c>
      <c r="G260" s="5">
        <v>3</v>
      </c>
      <c r="H260" s="15">
        <v>2</v>
      </c>
      <c r="I260" s="4" t="s">
        <v>1901</v>
      </c>
      <c r="J260" s="4">
        <f t="shared" si="17"/>
        <v>1</v>
      </c>
      <c r="K260" s="4">
        <f t="shared" si="16"/>
        <v>1</v>
      </c>
      <c r="L260" s="4" t="str">
        <f t="shared" si="15"/>
        <v/>
      </c>
      <c r="N260" s="13">
        <v>0.88695017304771584</v>
      </c>
      <c r="O260" s="5">
        <v>2016</v>
      </c>
      <c r="P260" s="5" t="s">
        <v>793</v>
      </c>
      <c r="Q260" s="12">
        <v>95.5</v>
      </c>
      <c r="R260" s="5">
        <v>2016</v>
      </c>
      <c r="S260" s="5" t="s">
        <v>793</v>
      </c>
      <c r="T260" s="12">
        <v>0</v>
      </c>
      <c r="U260" s="5">
        <v>2016</v>
      </c>
      <c r="V260" s="5" t="s">
        <v>793</v>
      </c>
      <c r="W260" s="12"/>
      <c r="Y260" s="5" t="s">
        <v>1569</v>
      </c>
      <c r="Z260" s="12">
        <v>69.032258064516114</v>
      </c>
      <c r="AA260" s="5">
        <v>2016</v>
      </c>
      <c r="AB260" s="5" t="s">
        <v>793</v>
      </c>
      <c r="AC260" s="12" t="s">
        <v>1569</v>
      </c>
      <c r="AE260" s="5" t="s">
        <v>1569</v>
      </c>
      <c r="AF260" s="12" t="s">
        <v>1569</v>
      </c>
      <c r="AH260" s="5" t="s">
        <v>1569</v>
      </c>
      <c r="AI260" s="14">
        <v>100</v>
      </c>
      <c r="AJ260" s="5">
        <v>2016</v>
      </c>
      <c r="AK260" s="5" t="s">
        <v>793</v>
      </c>
      <c r="AL260" s="14"/>
      <c r="AN260" s="5" t="s">
        <v>1569</v>
      </c>
    </row>
    <row r="261" spans="1:40" ht="12.75" customHeight="1" x14ac:dyDescent="0.25">
      <c r="A261" s="5" t="s">
        <v>796</v>
      </c>
      <c r="B261" s="5" t="s">
        <v>23</v>
      </c>
      <c r="C261" s="5" t="s">
        <v>708</v>
      </c>
      <c r="D261" s="5" t="s">
        <v>620</v>
      </c>
      <c r="E261" s="5" t="s">
        <v>798</v>
      </c>
      <c r="F261" s="5" t="s">
        <v>797</v>
      </c>
      <c r="G261" s="5">
        <v>3</v>
      </c>
      <c r="H261" s="15">
        <v>2</v>
      </c>
      <c r="I261" s="4" t="s">
        <v>1907</v>
      </c>
      <c r="J261" s="4">
        <f t="shared" si="17"/>
        <v>1</v>
      </c>
      <c r="K261" s="4">
        <f t="shared" si="16"/>
        <v>1</v>
      </c>
      <c r="L261" s="4" t="str">
        <f t="shared" si="15"/>
        <v/>
      </c>
      <c r="N261" s="13">
        <v>0.41779562505776519</v>
      </c>
      <c r="O261" s="5">
        <v>2016</v>
      </c>
      <c r="P261" s="5" t="s">
        <v>796</v>
      </c>
      <c r="Q261" s="12">
        <v>79</v>
      </c>
      <c r="R261" s="5">
        <v>2016</v>
      </c>
      <c r="S261" s="5" t="s">
        <v>796</v>
      </c>
      <c r="T261" s="12">
        <v>15.344603381014307</v>
      </c>
      <c r="U261" s="5">
        <v>2016</v>
      </c>
      <c r="V261" s="5" t="s">
        <v>796</v>
      </c>
      <c r="W261" s="12"/>
      <c r="Y261" s="5" t="s">
        <v>1569</v>
      </c>
      <c r="Z261" s="12">
        <v>31.385006353240151</v>
      </c>
      <c r="AA261" s="5">
        <v>2016</v>
      </c>
      <c r="AB261" s="5" t="s">
        <v>796</v>
      </c>
      <c r="AC261" s="12">
        <v>0</v>
      </c>
      <c r="AD261" s="5">
        <v>2016</v>
      </c>
      <c r="AE261" s="5" t="s">
        <v>796</v>
      </c>
      <c r="AF261" s="12">
        <v>0</v>
      </c>
      <c r="AG261" s="5">
        <v>2016</v>
      </c>
      <c r="AH261" s="5" t="s">
        <v>796</v>
      </c>
      <c r="AI261" s="14">
        <v>0</v>
      </c>
      <c r="AJ261" s="5">
        <v>2016</v>
      </c>
      <c r="AK261" s="5" t="s">
        <v>796</v>
      </c>
      <c r="AL261" s="14"/>
      <c r="AN261" s="5" t="s">
        <v>1569</v>
      </c>
    </row>
    <row r="262" spans="1:40" ht="12.75" customHeight="1" x14ac:dyDescent="0.25">
      <c r="A262" s="5" t="s">
        <v>799</v>
      </c>
      <c r="B262" s="5" t="s">
        <v>23</v>
      </c>
      <c r="C262" s="5" t="s">
        <v>708</v>
      </c>
      <c r="D262" s="5" t="s">
        <v>620</v>
      </c>
      <c r="E262" s="5" t="s">
        <v>801</v>
      </c>
      <c r="F262" s="5" t="s">
        <v>800</v>
      </c>
      <c r="G262" s="5">
        <v>3</v>
      </c>
      <c r="H262" s="15">
        <v>1</v>
      </c>
      <c r="I262" s="4" t="s">
        <v>1908</v>
      </c>
      <c r="J262" s="4">
        <f t="shared" si="17"/>
        <v>1</v>
      </c>
      <c r="K262" s="4">
        <f t="shared" si="16"/>
        <v>1</v>
      </c>
      <c r="L262" s="4" t="str">
        <f t="shared" si="15"/>
        <v/>
      </c>
      <c r="N262" s="13">
        <v>0.91101311890828696</v>
      </c>
      <c r="O262" s="5">
        <v>2016</v>
      </c>
      <c r="P262" s="5" t="s">
        <v>799</v>
      </c>
      <c r="Q262" s="12">
        <v>65</v>
      </c>
      <c r="R262" s="5">
        <v>2016</v>
      </c>
      <c r="S262" s="5" t="s">
        <v>799</v>
      </c>
      <c r="T262" s="12">
        <v>15</v>
      </c>
      <c r="U262" s="5">
        <v>2016</v>
      </c>
      <c r="V262" s="5" t="s">
        <v>799</v>
      </c>
      <c r="W262" s="12"/>
      <c r="Y262" s="5" t="s">
        <v>1569</v>
      </c>
      <c r="Z262" s="12">
        <v>0</v>
      </c>
      <c r="AA262" s="5">
        <v>2016</v>
      </c>
      <c r="AB262" s="5" t="s">
        <v>799</v>
      </c>
      <c r="AC262" s="12">
        <v>0</v>
      </c>
      <c r="AD262" s="5">
        <v>2016</v>
      </c>
      <c r="AE262" s="5" t="s">
        <v>799</v>
      </c>
      <c r="AF262" s="12">
        <v>0</v>
      </c>
      <c r="AG262" s="5">
        <v>2016</v>
      </c>
      <c r="AH262" s="5" t="s">
        <v>799</v>
      </c>
      <c r="AI262" s="14">
        <v>0</v>
      </c>
      <c r="AJ262" s="5">
        <v>2016</v>
      </c>
      <c r="AK262" s="5" t="s">
        <v>799</v>
      </c>
      <c r="AL262" s="14"/>
      <c r="AN262" s="5" t="s">
        <v>1569</v>
      </c>
    </row>
    <row r="263" spans="1:40" ht="12.75" customHeight="1" x14ac:dyDescent="0.25">
      <c r="A263" s="5" t="s">
        <v>802</v>
      </c>
      <c r="B263" s="5" t="s">
        <v>23</v>
      </c>
      <c r="C263" s="5" t="s">
        <v>708</v>
      </c>
      <c r="D263" s="5" t="s">
        <v>620</v>
      </c>
      <c r="E263" s="5" t="s">
        <v>804</v>
      </c>
      <c r="F263" s="5" t="s">
        <v>803</v>
      </c>
      <c r="G263" s="5">
        <v>3</v>
      </c>
      <c r="H263" s="15">
        <v>1</v>
      </c>
      <c r="I263" s="4" t="s">
        <v>1909</v>
      </c>
      <c r="J263" s="4">
        <f t="shared" si="17"/>
        <v>1</v>
      </c>
      <c r="K263" s="4">
        <f t="shared" si="16"/>
        <v>1</v>
      </c>
      <c r="L263" s="4" t="str">
        <f t="shared" ref="L263:L326" si="18">IF(OR(J263&gt;1,K263&gt;1),"Y","")</f>
        <v/>
      </c>
      <c r="N263" s="13">
        <v>0.75084559222915348</v>
      </c>
      <c r="O263" s="5">
        <v>2016</v>
      </c>
      <c r="P263" s="5" t="s">
        <v>802</v>
      </c>
      <c r="Q263" s="12">
        <v>85</v>
      </c>
      <c r="R263" s="5">
        <v>2016</v>
      </c>
      <c r="S263" s="5" t="s">
        <v>802</v>
      </c>
      <c r="T263" s="12" t="s">
        <v>1569</v>
      </c>
      <c r="V263" s="5" t="s">
        <v>1569</v>
      </c>
      <c r="W263" s="12"/>
      <c r="Y263" s="5" t="s">
        <v>1569</v>
      </c>
      <c r="Z263" s="12">
        <v>9.8557692307692299</v>
      </c>
      <c r="AA263" s="5">
        <v>2016</v>
      </c>
      <c r="AB263" s="5" t="s">
        <v>802</v>
      </c>
      <c r="AC263" s="12">
        <v>0</v>
      </c>
      <c r="AD263" s="5">
        <v>2016</v>
      </c>
      <c r="AE263" s="5" t="s">
        <v>802</v>
      </c>
      <c r="AF263" s="12">
        <v>0</v>
      </c>
      <c r="AG263" s="5">
        <v>2016</v>
      </c>
      <c r="AH263" s="5" t="s">
        <v>802</v>
      </c>
      <c r="AI263" s="14">
        <v>0</v>
      </c>
      <c r="AJ263" s="5">
        <v>2016</v>
      </c>
      <c r="AK263" s="5" t="s">
        <v>802</v>
      </c>
      <c r="AL263" s="14"/>
      <c r="AN263" s="5" t="s">
        <v>1569</v>
      </c>
    </row>
    <row r="264" spans="1:40" ht="12.75" customHeight="1" x14ac:dyDescent="0.25">
      <c r="A264" s="5" t="s">
        <v>805</v>
      </c>
      <c r="B264" s="5" t="s">
        <v>23</v>
      </c>
      <c r="C264" s="5" t="s">
        <v>708</v>
      </c>
      <c r="D264" s="5" t="s">
        <v>620</v>
      </c>
      <c r="E264" s="5" t="s">
        <v>807</v>
      </c>
      <c r="F264" s="5" t="s">
        <v>806</v>
      </c>
      <c r="G264" s="5">
        <v>3</v>
      </c>
      <c r="H264" s="15">
        <v>1</v>
      </c>
      <c r="I264" s="4"/>
      <c r="J264" s="4">
        <f t="shared" si="17"/>
        <v>1</v>
      </c>
      <c r="K264" s="4">
        <f t="shared" si="16"/>
        <v>1</v>
      </c>
      <c r="L264" s="4" t="str">
        <f t="shared" si="18"/>
        <v/>
      </c>
      <c r="N264" s="13">
        <v>0.62071986792991118</v>
      </c>
      <c r="O264" s="5">
        <v>2016</v>
      </c>
      <c r="P264" s="5" t="s">
        <v>805</v>
      </c>
      <c r="Q264" s="12">
        <v>100</v>
      </c>
      <c r="R264" s="5">
        <v>2016</v>
      </c>
      <c r="S264" s="5" t="s">
        <v>805</v>
      </c>
      <c r="T264" s="12" t="s">
        <v>1569</v>
      </c>
      <c r="V264" s="5" t="s">
        <v>1569</v>
      </c>
      <c r="W264" s="12"/>
      <c r="Y264" s="5" t="s">
        <v>1569</v>
      </c>
      <c r="Z264" s="12">
        <v>0</v>
      </c>
      <c r="AA264" s="5">
        <v>2016</v>
      </c>
      <c r="AB264" s="5" t="s">
        <v>805</v>
      </c>
      <c r="AC264" s="12">
        <v>0</v>
      </c>
      <c r="AD264" s="5">
        <v>2016</v>
      </c>
      <c r="AE264" s="5" t="s">
        <v>805</v>
      </c>
      <c r="AF264" s="12">
        <v>0</v>
      </c>
      <c r="AG264" s="5">
        <v>2016</v>
      </c>
      <c r="AH264" s="5" t="s">
        <v>805</v>
      </c>
      <c r="AI264" s="14">
        <v>0</v>
      </c>
      <c r="AJ264" s="5">
        <v>2016</v>
      </c>
      <c r="AK264" s="5" t="s">
        <v>805</v>
      </c>
      <c r="AL264" s="14"/>
      <c r="AN264" s="5" t="s">
        <v>1569</v>
      </c>
    </row>
    <row r="265" spans="1:40" ht="12.75" customHeight="1" x14ac:dyDescent="0.25">
      <c r="A265" s="5" t="s">
        <v>808</v>
      </c>
      <c r="B265" s="5" t="s">
        <v>23</v>
      </c>
      <c r="C265" s="5" t="s">
        <v>708</v>
      </c>
      <c r="D265" s="5" t="s">
        <v>620</v>
      </c>
      <c r="E265" s="5" t="s">
        <v>810</v>
      </c>
      <c r="F265" s="5" t="s">
        <v>809</v>
      </c>
      <c r="G265" s="5">
        <v>3</v>
      </c>
      <c r="H265" s="15">
        <v>1</v>
      </c>
      <c r="I265" s="4"/>
      <c r="J265" s="4">
        <f t="shared" si="17"/>
        <v>2</v>
      </c>
      <c r="K265" s="4">
        <f t="shared" si="16"/>
        <v>2</v>
      </c>
      <c r="L265" s="4" t="str">
        <f t="shared" si="18"/>
        <v>Y</v>
      </c>
      <c r="M265" s="4" t="s">
        <v>2680</v>
      </c>
      <c r="N265" s="13">
        <v>0.48701456822911765</v>
      </c>
      <c r="O265" s="5">
        <v>2016</v>
      </c>
      <c r="P265" s="5" t="s">
        <v>808</v>
      </c>
      <c r="Q265" s="12">
        <v>100</v>
      </c>
      <c r="R265" s="5">
        <v>2016</v>
      </c>
      <c r="S265" s="5" t="s">
        <v>808</v>
      </c>
      <c r="T265" s="12">
        <v>13.74</v>
      </c>
      <c r="U265" s="5">
        <v>2016</v>
      </c>
      <c r="V265" s="5" t="s">
        <v>808</v>
      </c>
      <c r="W265" s="12"/>
      <c r="Y265" s="5" t="s">
        <v>1569</v>
      </c>
      <c r="Z265" s="12">
        <v>5.7368741131157517</v>
      </c>
      <c r="AA265" s="5">
        <v>2016</v>
      </c>
      <c r="AB265" s="5" t="s">
        <v>808</v>
      </c>
      <c r="AC265" s="12">
        <v>0</v>
      </c>
      <c r="AD265" s="5">
        <v>2016</v>
      </c>
      <c r="AE265" s="5" t="s">
        <v>808</v>
      </c>
      <c r="AF265" s="12">
        <v>0</v>
      </c>
      <c r="AG265" s="5">
        <v>2016</v>
      </c>
      <c r="AH265" s="5" t="s">
        <v>808</v>
      </c>
      <c r="AI265" s="14">
        <v>0</v>
      </c>
      <c r="AJ265" s="5">
        <v>2016</v>
      </c>
      <c r="AK265" s="5" t="s">
        <v>808</v>
      </c>
      <c r="AL265" s="14"/>
      <c r="AN265" s="5" t="s">
        <v>1569</v>
      </c>
    </row>
    <row r="266" spans="1:40" ht="12.75" customHeight="1" x14ac:dyDescent="0.25">
      <c r="A266" s="5" t="s">
        <v>811</v>
      </c>
      <c r="B266" s="5" t="s">
        <v>23</v>
      </c>
      <c r="C266" s="5" t="s">
        <v>708</v>
      </c>
      <c r="D266" s="5" t="s">
        <v>620</v>
      </c>
      <c r="E266" s="5" t="s">
        <v>813</v>
      </c>
      <c r="F266" s="5" t="s">
        <v>812</v>
      </c>
      <c r="G266" s="5">
        <v>3</v>
      </c>
      <c r="H266" s="15">
        <v>2</v>
      </c>
      <c r="I266" s="4" t="s">
        <v>1901</v>
      </c>
      <c r="J266" s="4">
        <f t="shared" si="17"/>
        <v>1</v>
      </c>
      <c r="K266" s="4">
        <f t="shared" ref="K266:K329" si="19">COUNTIF(F:F,F266)</f>
        <v>1</v>
      </c>
      <c r="L266" s="4" t="str">
        <f t="shared" si="18"/>
        <v/>
      </c>
      <c r="N266" s="13">
        <v>0.35714448475444133</v>
      </c>
      <c r="O266" s="5">
        <v>2016</v>
      </c>
      <c r="P266" s="5" t="s">
        <v>811</v>
      </c>
      <c r="Q266" s="12">
        <v>84</v>
      </c>
      <c r="R266" s="5">
        <v>2016</v>
      </c>
      <c r="S266" s="5" t="s">
        <v>811</v>
      </c>
      <c r="T266" s="12" t="s">
        <v>1569</v>
      </c>
      <c r="V266" s="5" t="s">
        <v>1569</v>
      </c>
      <c r="W266" s="12"/>
      <c r="Y266" s="5" t="s">
        <v>1569</v>
      </c>
      <c r="Z266" s="12">
        <v>0</v>
      </c>
      <c r="AA266" s="5">
        <v>2016</v>
      </c>
      <c r="AB266" s="5" t="s">
        <v>811</v>
      </c>
      <c r="AC266" s="12">
        <v>0</v>
      </c>
      <c r="AD266" s="5">
        <v>2016</v>
      </c>
      <c r="AE266" s="5" t="s">
        <v>811</v>
      </c>
      <c r="AF266" s="12">
        <v>0</v>
      </c>
      <c r="AG266" s="5">
        <v>2016</v>
      </c>
      <c r="AH266" s="5" t="s">
        <v>811</v>
      </c>
      <c r="AI266" s="14">
        <v>0</v>
      </c>
      <c r="AJ266" s="5">
        <v>2016</v>
      </c>
      <c r="AK266" s="5" t="s">
        <v>811</v>
      </c>
      <c r="AL266" s="14"/>
      <c r="AN266" s="5" t="s">
        <v>1569</v>
      </c>
    </row>
    <row r="267" spans="1:40" ht="12.75" customHeight="1" x14ac:dyDescent="0.25">
      <c r="A267" s="5" t="s">
        <v>814</v>
      </c>
      <c r="B267" s="5" t="s">
        <v>23</v>
      </c>
      <c r="C267" s="5" t="s">
        <v>708</v>
      </c>
      <c r="D267" s="5" t="s">
        <v>620</v>
      </c>
      <c r="E267" s="5" t="s">
        <v>816</v>
      </c>
      <c r="F267" s="5" t="s">
        <v>815</v>
      </c>
      <c r="G267" s="5">
        <v>3</v>
      </c>
      <c r="H267" s="15">
        <v>2</v>
      </c>
      <c r="I267" s="4" t="s">
        <v>1910</v>
      </c>
      <c r="J267" s="4">
        <f t="shared" si="17"/>
        <v>1</v>
      </c>
      <c r="K267" s="4">
        <f t="shared" si="19"/>
        <v>1</v>
      </c>
      <c r="L267" s="4" t="str">
        <f t="shared" si="18"/>
        <v/>
      </c>
      <c r="N267" s="13">
        <v>0.32764983734233388</v>
      </c>
      <c r="O267" s="5">
        <v>2016</v>
      </c>
      <c r="P267" s="5" t="s">
        <v>814</v>
      </c>
      <c r="Q267" s="12">
        <v>100</v>
      </c>
      <c r="R267" s="5">
        <v>2016</v>
      </c>
      <c r="S267" s="5" t="s">
        <v>814</v>
      </c>
      <c r="T267" s="12">
        <v>21.6</v>
      </c>
      <c r="U267" s="5">
        <v>2016</v>
      </c>
      <c r="V267" s="5" t="s">
        <v>814</v>
      </c>
      <c r="W267" s="12"/>
      <c r="Y267" s="5" t="s">
        <v>1569</v>
      </c>
      <c r="Z267" s="12">
        <v>51.403061224489804</v>
      </c>
      <c r="AA267" s="5">
        <v>2016</v>
      </c>
      <c r="AB267" s="5" t="s">
        <v>814</v>
      </c>
      <c r="AC267" s="12">
        <v>0</v>
      </c>
      <c r="AD267" s="5">
        <v>2016</v>
      </c>
      <c r="AE267" s="5" t="s">
        <v>814</v>
      </c>
      <c r="AF267" s="12">
        <v>0</v>
      </c>
      <c r="AG267" s="5">
        <v>2016</v>
      </c>
      <c r="AH267" s="5" t="s">
        <v>814</v>
      </c>
      <c r="AI267" s="14">
        <v>99.737532808398953</v>
      </c>
      <c r="AJ267" s="5">
        <v>2016</v>
      </c>
      <c r="AK267" s="5" t="s">
        <v>814</v>
      </c>
      <c r="AL267" s="14"/>
      <c r="AN267" s="5" t="s">
        <v>1569</v>
      </c>
    </row>
    <row r="268" spans="1:40" ht="12.75" customHeight="1" x14ac:dyDescent="0.25">
      <c r="A268" s="5" t="s">
        <v>817</v>
      </c>
      <c r="B268" s="5" t="s">
        <v>23</v>
      </c>
      <c r="C268" s="5" t="s">
        <v>708</v>
      </c>
      <c r="D268" s="5" t="s">
        <v>620</v>
      </c>
      <c r="E268" s="5" t="s">
        <v>819</v>
      </c>
      <c r="F268" s="5" t="s">
        <v>818</v>
      </c>
      <c r="G268" s="5">
        <v>3</v>
      </c>
      <c r="H268" s="15">
        <v>1</v>
      </c>
      <c r="I268" s="4"/>
      <c r="J268" s="4">
        <f t="shared" si="17"/>
        <v>1</v>
      </c>
      <c r="K268" s="4">
        <f t="shared" si="19"/>
        <v>1</v>
      </c>
      <c r="L268" s="4" t="str">
        <f t="shared" si="18"/>
        <v/>
      </c>
      <c r="N268" s="13">
        <v>0.4443462156668414</v>
      </c>
      <c r="O268" s="5">
        <v>2016</v>
      </c>
      <c r="P268" s="5" t="s">
        <v>817</v>
      </c>
      <c r="Q268" s="12">
        <v>90</v>
      </c>
      <c r="R268" s="5">
        <v>2016</v>
      </c>
      <c r="S268" s="5" t="s">
        <v>817</v>
      </c>
      <c r="T268" s="12" t="s">
        <v>1569</v>
      </c>
      <c r="V268" s="5" t="s">
        <v>1569</v>
      </c>
      <c r="W268" s="12"/>
      <c r="Y268" s="5" t="s">
        <v>1569</v>
      </c>
      <c r="Z268" s="12">
        <v>0</v>
      </c>
      <c r="AA268" s="5">
        <v>2016</v>
      </c>
      <c r="AB268" s="5" t="s">
        <v>817</v>
      </c>
      <c r="AC268" s="12">
        <v>0</v>
      </c>
      <c r="AD268" s="5">
        <v>2016</v>
      </c>
      <c r="AE268" s="5" t="s">
        <v>817</v>
      </c>
      <c r="AF268" s="12">
        <v>0</v>
      </c>
      <c r="AG268" s="5">
        <v>2016</v>
      </c>
      <c r="AH268" s="5" t="s">
        <v>817</v>
      </c>
      <c r="AI268" s="14">
        <v>0</v>
      </c>
      <c r="AJ268" s="5">
        <v>2016</v>
      </c>
      <c r="AK268" s="5" t="s">
        <v>817</v>
      </c>
      <c r="AL268" s="14"/>
      <c r="AN268" s="5" t="s">
        <v>1569</v>
      </c>
    </row>
    <row r="269" spans="1:40" ht="12.75" customHeight="1" x14ac:dyDescent="0.25">
      <c r="A269" s="5" t="s">
        <v>820</v>
      </c>
      <c r="B269" s="5" t="s">
        <v>23</v>
      </c>
      <c r="C269" s="5" t="s">
        <v>708</v>
      </c>
      <c r="D269" s="5" t="s">
        <v>620</v>
      </c>
      <c r="E269" s="5" t="s">
        <v>822</v>
      </c>
      <c r="F269" s="5" t="s">
        <v>821</v>
      </c>
      <c r="G269" s="5">
        <v>3</v>
      </c>
      <c r="H269" s="15">
        <v>2</v>
      </c>
      <c r="I269" s="4" t="s">
        <v>1911</v>
      </c>
      <c r="J269" s="4">
        <f t="shared" si="17"/>
        <v>1</v>
      </c>
      <c r="K269" s="4">
        <f t="shared" si="19"/>
        <v>1</v>
      </c>
      <c r="L269" s="4" t="str">
        <f t="shared" si="18"/>
        <v/>
      </c>
      <c r="N269" s="13">
        <v>0.81782643542169853</v>
      </c>
      <c r="O269" s="5">
        <v>2016</v>
      </c>
      <c r="P269" s="5" t="s">
        <v>820</v>
      </c>
      <c r="Q269" s="12">
        <v>85</v>
      </c>
      <c r="R269" s="5">
        <v>2016</v>
      </c>
      <c r="S269" s="5" t="s">
        <v>820</v>
      </c>
      <c r="T269" s="12" t="s">
        <v>1569</v>
      </c>
      <c r="V269" s="5" t="s">
        <v>1569</v>
      </c>
      <c r="W269" s="12"/>
      <c r="Y269" s="5" t="s">
        <v>1569</v>
      </c>
      <c r="Z269" s="12">
        <v>29.411764705882355</v>
      </c>
      <c r="AA269" s="5">
        <v>2016</v>
      </c>
      <c r="AB269" s="5" t="s">
        <v>820</v>
      </c>
      <c r="AC269" s="12">
        <v>0</v>
      </c>
      <c r="AD269" s="5">
        <v>2016</v>
      </c>
      <c r="AE269" s="5" t="s">
        <v>820</v>
      </c>
      <c r="AF269" s="12">
        <v>0</v>
      </c>
      <c r="AG269" s="5">
        <v>2016</v>
      </c>
      <c r="AH269" s="5" t="s">
        <v>820</v>
      </c>
      <c r="AI269" s="14">
        <v>0</v>
      </c>
      <c r="AJ269" s="5">
        <v>2016</v>
      </c>
      <c r="AK269" s="5" t="s">
        <v>820</v>
      </c>
      <c r="AL269" s="14"/>
      <c r="AN269" s="5" t="s">
        <v>1569</v>
      </c>
    </row>
    <row r="270" spans="1:40" ht="12.75" customHeight="1" x14ac:dyDescent="0.25">
      <c r="A270" s="5" t="s">
        <v>823</v>
      </c>
      <c r="B270" s="5" t="s">
        <v>23</v>
      </c>
      <c r="C270" s="5" t="s">
        <v>708</v>
      </c>
      <c r="D270" s="5" t="s">
        <v>620</v>
      </c>
      <c r="E270" s="5" t="s">
        <v>825</v>
      </c>
      <c r="F270" s="5" t="s">
        <v>824</v>
      </c>
      <c r="G270" s="5">
        <v>3</v>
      </c>
      <c r="H270" s="15">
        <v>2</v>
      </c>
      <c r="I270" s="4" t="s">
        <v>1912</v>
      </c>
      <c r="J270" s="4">
        <f t="shared" si="17"/>
        <v>1</v>
      </c>
      <c r="K270" s="4">
        <f t="shared" si="19"/>
        <v>1</v>
      </c>
      <c r="L270" s="4" t="str">
        <f t="shared" si="18"/>
        <v/>
      </c>
      <c r="N270" s="13">
        <v>0.29823704626029379</v>
      </c>
      <c r="O270" s="5">
        <v>2016</v>
      </c>
      <c r="P270" s="5" t="s">
        <v>823</v>
      </c>
      <c r="Q270" s="12">
        <v>100</v>
      </c>
      <c r="R270" s="5">
        <v>2016</v>
      </c>
      <c r="S270" s="5" t="s">
        <v>823</v>
      </c>
      <c r="T270" s="12">
        <v>5</v>
      </c>
      <c r="U270" s="5">
        <v>2016</v>
      </c>
      <c r="V270" s="5" t="s">
        <v>823</v>
      </c>
      <c r="W270" s="12"/>
      <c r="Y270" s="5" t="s">
        <v>1569</v>
      </c>
      <c r="Z270" s="12" t="s">
        <v>1569</v>
      </c>
      <c r="AB270" s="5" t="s">
        <v>1569</v>
      </c>
      <c r="AC270" s="12" t="s">
        <v>1569</v>
      </c>
      <c r="AE270" s="5" t="s">
        <v>1569</v>
      </c>
      <c r="AF270" s="12" t="s">
        <v>1569</v>
      </c>
      <c r="AH270" s="5" t="s">
        <v>1569</v>
      </c>
      <c r="AI270" s="14" t="s">
        <v>1569</v>
      </c>
      <c r="AK270" s="5" t="s">
        <v>1569</v>
      </c>
      <c r="AL270" s="14"/>
      <c r="AN270" s="5" t="s">
        <v>1569</v>
      </c>
    </row>
    <row r="271" spans="1:40" ht="12.75" customHeight="1" x14ac:dyDescent="0.25">
      <c r="A271" s="5" t="s">
        <v>826</v>
      </c>
      <c r="B271" s="5" t="s">
        <v>23</v>
      </c>
      <c r="C271" s="5" t="s">
        <v>708</v>
      </c>
      <c r="D271" s="5" t="s">
        <v>620</v>
      </c>
      <c r="E271" s="5" t="s">
        <v>828</v>
      </c>
      <c r="F271" s="5" t="s">
        <v>827</v>
      </c>
      <c r="G271" s="5">
        <v>3</v>
      </c>
      <c r="H271" s="15">
        <v>2</v>
      </c>
      <c r="I271" s="4" t="s">
        <v>1898</v>
      </c>
      <c r="J271" s="4">
        <f t="shared" si="17"/>
        <v>1</v>
      </c>
      <c r="K271" s="4">
        <f t="shared" si="19"/>
        <v>1</v>
      </c>
      <c r="L271" s="4" t="str">
        <f t="shared" si="18"/>
        <v/>
      </c>
      <c r="N271" s="13">
        <v>0.61105934863143929</v>
      </c>
      <c r="O271" s="5">
        <v>2016</v>
      </c>
      <c r="P271" s="5" t="s">
        <v>826</v>
      </c>
      <c r="Q271" s="12">
        <v>90</v>
      </c>
      <c r="R271" s="5">
        <v>2016</v>
      </c>
      <c r="S271" s="5" t="s">
        <v>826</v>
      </c>
      <c r="T271" s="12" t="s">
        <v>1569</v>
      </c>
      <c r="V271" s="5" t="s">
        <v>1569</v>
      </c>
      <c r="W271" s="12"/>
      <c r="Y271" s="5" t="s">
        <v>1569</v>
      </c>
      <c r="Z271" s="12">
        <v>0</v>
      </c>
      <c r="AA271" s="5">
        <v>2016</v>
      </c>
      <c r="AB271" s="5" t="s">
        <v>826</v>
      </c>
      <c r="AC271" s="12">
        <v>0</v>
      </c>
      <c r="AD271" s="5">
        <v>2016</v>
      </c>
      <c r="AE271" s="5" t="s">
        <v>826</v>
      </c>
      <c r="AF271" s="12">
        <v>0</v>
      </c>
      <c r="AG271" s="5">
        <v>2016</v>
      </c>
      <c r="AH271" s="5" t="s">
        <v>826</v>
      </c>
      <c r="AI271" s="14">
        <v>0</v>
      </c>
      <c r="AJ271" s="5">
        <v>2016</v>
      </c>
      <c r="AK271" s="5" t="s">
        <v>826</v>
      </c>
      <c r="AL271" s="14"/>
      <c r="AN271" s="5" t="s">
        <v>1569</v>
      </c>
    </row>
    <row r="272" spans="1:40" ht="12.75" customHeight="1" x14ac:dyDescent="0.25">
      <c r="A272" s="5" t="s">
        <v>829</v>
      </c>
      <c r="B272" s="5" t="s">
        <v>23</v>
      </c>
      <c r="C272" s="5" t="s">
        <v>708</v>
      </c>
      <c r="D272" s="5" t="s">
        <v>620</v>
      </c>
      <c r="E272" s="5" t="s">
        <v>831</v>
      </c>
      <c r="F272" s="5" t="s">
        <v>830</v>
      </c>
      <c r="G272" s="5">
        <v>3</v>
      </c>
      <c r="H272" s="15">
        <v>2</v>
      </c>
      <c r="I272" s="4" t="s">
        <v>1900</v>
      </c>
      <c r="J272" s="4">
        <f t="shared" si="17"/>
        <v>1</v>
      </c>
      <c r="K272" s="4">
        <f t="shared" si="19"/>
        <v>1</v>
      </c>
      <c r="L272" s="4" t="str">
        <f t="shared" si="18"/>
        <v/>
      </c>
      <c r="N272" s="13">
        <v>0.59379123137862877</v>
      </c>
      <c r="O272" s="5">
        <v>2016</v>
      </c>
      <c r="P272" s="5" t="s">
        <v>829</v>
      </c>
      <c r="Q272" s="12">
        <v>97</v>
      </c>
      <c r="R272" s="5">
        <v>2016</v>
      </c>
      <c r="S272" s="5" t="s">
        <v>829</v>
      </c>
      <c r="T272" s="12">
        <v>0</v>
      </c>
      <c r="U272" s="5">
        <v>2016</v>
      </c>
      <c r="V272" s="5" t="s">
        <v>829</v>
      </c>
      <c r="W272" s="12"/>
      <c r="Y272" s="5" t="s">
        <v>1569</v>
      </c>
      <c r="Z272" s="12">
        <v>3.3816425120772946</v>
      </c>
      <c r="AA272" s="5">
        <v>2016</v>
      </c>
      <c r="AB272" s="5" t="s">
        <v>829</v>
      </c>
      <c r="AC272" s="12">
        <v>0</v>
      </c>
      <c r="AD272" s="5">
        <v>2016</v>
      </c>
      <c r="AE272" s="5" t="s">
        <v>829</v>
      </c>
      <c r="AF272" s="12">
        <v>0</v>
      </c>
      <c r="AG272" s="5">
        <v>2016</v>
      </c>
      <c r="AH272" s="5" t="s">
        <v>829</v>
      </c>
      <c r="AI272" s="14">
        <v>0</v>
      </c>
      <c r="AJ272" s="5">
        <v>2016</v>
      </c>
      <c r="AK272" s="5" t="s">
        <v>829</v>
      </c>
      <c r="AL272" s="14"/>
      <c r="AN272" s="5" t="s">
        <v>1569</v>
      </c>
    </row>
    <row r="273" spans="1:40" ht="12.75" customHeight="1" x14ac:dyDescent="0.25">
      <c r="A273" s="5" t="s">
        <v>832</v>
      </c>
      <c r="B273" s="5" t="s">
        <v>23</v>
      </c>
      <c r="C273" s="5" t="s">
        <v>708</v>
      </c>
      <c r="D273" s="5" t="s">
        <v>620</v>
      </c>
      <c r="E273" s="5" t="s">
        <v>834</v>
      </c>
      <c r="F273" s="5" t="s">
        <v>833</v>
      </c>
      <c r="G273" s="5">
        <v>3</v>
      </c>
      <c r="H273" s="15">
        <v>2</v>
      </c>
      <c r="I273" s="4" t="s">
        <v>1913</v>
      </c>
      <c r="J273" s="4">
        <f t="shared" si="17"/>
        <v>1</v>
      </c>
      <c r="K273" s="4">
        <f t="shared" si="19"/>
        <v>1</v>
      </c>
      <c r="L273" s="4" t="str">
        <f t="shared" si="18"/>
        <v/>
      </c>
      <c r="N273" s="13">
        <v>0.45713584839631116</v>
      </c>
      <c r="O273" s="5">
        <v>2016</v>
      </c>
      <c r="P273" s="5" t="s">
        <v>832</v>
      </c>
      <c r="Q273" s="12">
        <v>92</v>
      </c>
      <c r="R273" s="5">
        <v>2016</v>
      </c>
      <c r="S273" s="5" t="s">
        <v>832</v>
      </c>
      <c r="T273" s="12" t="s">
        <v>1569</v>
      </c>
      <c r="V273" s="5" t="s">
        <v>1569</v>
      </c>
      <c r="W273" s="12"/>
      <c r="Y273" s="5" t="s">
        <v>1569</v>
      </c>
      <c r="Z273" s="12">
        <v>0</v>
      </c>
      <c r="AA273" s="5">
        <v>2016</v>
      </c>
      <c r="AB273" s="5" t="s">
        <v>832</v>
      </c>
      <c r="AC273" s="12">
        <v>0</v>
      </c>
      <c r="AD273" s="5">
        <v>2016</v>
      </c>
      <c r="AE273" s="5" t="s">
        <v>832</v>
      </c>
      <c r="AF273" s="12">
        <v>0</v>
      </c>
      <c r="AG273" s="5">
        <v>2016</v>
      </c>
      <c r="AH273" s="5" t="s">
        <v>832</v>
      </c>
      <c r="AI273" s="14">
        <v>0</v>
      </c>
      <c r="AJ273" s="5">
        <v>2016</v>
      </c>
      <c r="AK273" s="5" t="s">
        <v>832</v>
      </c>
      <c r="AL273" s="14"/>
      <c r="AN273" s="5" t="s">
        <v>1569</v>
      </c>
    </row>
    <row r="274" spans="1:40" ht="12.75" customHeight="1" x14ac:dyDescent="0.25">
      <c r="A274" s="5" t="s">
        <v>835</v>
      </c>
      <c r="B274" s="5" t="s">
        <v>23</v>
      </c>
      <c r="C274" s="5" t="s">
        <v>708</v>
      </c>
      <c r="D274" s="5" t="s">
        <v>620</v>
      </c>
      <c r="E274" s="5" t="s">
        <v>837</v>
      </c>
      <c r="F274" s="5" t="s">
        <v>836</v>
      </c>
      <c r="G274" s="5">
        <v>3</v>
      </c>
      <c r="H274" s="15">
        <v>2</v>
      </c>
      <c r="I274" s="4" t="s">
        <v>1914</v>
      </c>
      <c r="J274" s="4">
        <f t="shared" si="17"/>
        <v>1</v>
      </c>
      <c r="K274" s="4">
        <f t="shared" si="19"/>
        <v>1</v>
      </c>
      <c r="L274" s="4" t="str">
        <f t="shared" si="18"/>
        <v/>
      </c>
      <c r="N274" s="13">
        <v>0.36951842511247218</v>
      </c>
      <c r="O274" s="5">
        <v>2016</v>
      </c>
      <c r="P274" s="5" t="s">
        <v>835</v>
      </c>
      <c r="Q274" s="12">
        <v>100</v>
      </c>
      <c r="R274" s="5">
        <v>2016</v>
      </c>
      <c r="S274" s="5" t="s">
        <v>835</v>
      </c>
      <c r="T274" s="12">
        <v>12.5</v>
      </c>
      <c r="U274" s="5">
        <v>2016</v>
      </c>
      <c r="V274" s="5" t="s">
        <v>835</v>
      </c>
      <c r="W274" s="12"/>
      <c r="Y274" s="5" t="s">
        <v>1569</v>
      </c>
      <c r="Z274" s="12">
        <v>70</v>
      </c>
      <c r="AA274" s="5">
        <v>2016</v>
      </c>
      <c r="AB274" s="5" t="s">
        <v>835</v>
      </c>
      <c r="AC274" s="12">
        <v>0</v>
      </c>
      <c r="AD274" s="5">
        <v>2016</v>
      </c>
      <c r="AE274" s="5" t="s">
        <v>835</v>
      </c>
      <c r="AF274" s="12">
        <v>0</v>
      </c>
      <c r="AG274" s="5">
        <v>2016</v>
      </c>
      <c r="AH274" s="5" t="s">
        <v>835</v>
      </c>
      <c r="AI274" s="14">
        <v>0</v>
      </c>
      <c r="AJ274" s="5">
        <v>2016</v>
      </c>
      <c r="AK274" s="5" t="s">
        <v>835</v>
      </c>
      <c r="AL274" s="14"/>
      <c r="AN274" s="5" t="s">
        <v>1569</v>
      </c>
    </row>
    <row r="275" spans="1:40" ht="12.75" customHeight="1" x14ac:dyDescent="0.25">
      <c r="A275" s="5" t="s">
        <v>838</v>
      </c>
      <c r="B275" s="5" t="s">
        <v>23</v>
      </c>
      <c r="C275" s="5" t="s">
        <v>708</v>
      </c>
      <c r="D275" s="5" t="s">
        <v>620</v>
      </c>
      <c r="E275" s="5" t="s">
        <v>840</v>
      </c>
      <c r="F275" s="5" t="s">
        <v>839</v>
      </c>
      <c r="G275" s="5">
        <v>3</v>
      </c>
      <c r="H275" s="15">
        <v>2</v>
      </c>
      <c r="I275" s="4" t="s">
        <v>1915</v>
      </c>
      <c r="J275" s="4">
        <f t="shared" si="17"/>
        <v>1</v>
      </c>
      <c r="K275" s="4">
        <f t="shared" si="19"/>
        <v>1</v>
      </c>
      <c r="L275" s="4" t="str">
        <f t="shared" si="18"/>
        <v/>
      </c>
      <c r="N275" s="13">
        <v>1.3445378151260503</v>
      </c>
      <c r="O275" s="5">
        <v>2016</v>
      </c>
      <c r="P275" s="5" t="s">
        <v>838</v>
      </c>
      <c r="Q275" s="12">
        <v>75</v>
      </c>
      <c r="R275" s="5">
        <v>2016</v>
      </c>
      <c r="S275" s="5" t="s">
        <v>838</v>
      </c>
      <c r="T275" s="12">
        <v>7.0000000000000009</v>
      </c>
      <c r="U275" s="5">
        <v>2016</v>
      </c>
      <c r="V275" s="5" t="s">
        <v>838</v>
      </c>
      <c r="W275" s="12"/>
      <c r="Y275" s="5" t="s">
        <v>1569</v>
      </c>
      <c r="Z275" s="12">
        <v>83.892617449664428</v>
      </c>
      <c r="AA275" s="5">
        <v>2016</v>
      </c>
      <c r="AB275" s="5" t="s">
        <v>838</v>
      </c>
      <c r="AC275" s="12">
        <v>0</v>
      </c>
      <c r="AD275" s="5">
        <v>2016</v>
      </c>
      <c r="AE275" s="5" t="s">
        <v>838</v>
      </c>
      <c r="AF275" s="12">
        <v>0</v>
      </c>
      <c r="AG275" s="5">
        <v>2016</v>
      </c>
      <c r="AH275" s="5" t="s">
        <v>838</v>
      </c>
      <c r="AI275" s="14">
        <v>0</v>
      </c>
      <c r="AJ275" s="5">
        <v>2016</v>
      </c>
      <c r="AK275" s="5" t="s">
        <v>838</v>
      </c>
      <c r="AL275" s="14"/>
      <c r="AN275" s="5" t="s">
        <v>1569</v>
      </c>
    </row>
    <row r="276" spans="1:40" ht="12.75" customHeight="1" x14ac:dyDescent="0.25">
      <c r="A276" s="5" t="s">
        <v>841</v>
      </c>
      <c r="B276" s="5" t="s">
        <v>23</v>
      </c>
      <c r="C276" s="5" t="s">
        <v>708</v>
      </c>
      <c r="D276" s="5" t="s">
        <v>620</v>
      </c>
      <c r="E276" s="5" t="s">
        <v>843</v>
      </c>
      <c r="F276" s="5" t="s">
        <v>842</v>
      </c>
      <c r="G276" s="5">
        <v>3</v>
      </c>
      <c r="H276" s="15">
        <v>2</v>
      </c>
      <c r="I276" s="4" t="s">
        <v>1916</v>
      </c>
      <c r="J276" s="4">
        <f t="shared" si="17"/>
        <v>1</v>
      </c>
      <c r="K276" s="4">
        <f t="shared" si="19"/>
        <v>1</v>
      </c>
      <c r="L276" s="4" t="str">
        <f t="shared" si="18"/>
        <v/>
      </c>
      <c r="N276" s="13">
        <v>1.9016884688526479</v>
      </c>
      <c r="O276" s="5">
        <v>2016</v>
      </c>
      <c r="P276" s="5" t="s">
        <v>841</v>
      </c>
      <c r="Q276" s="12">
        <v>100</v>
      </c>
      <c r="R276" s="5">
        <v>2016</v>
      </c>
      <c r="S276" s="5" t="s">
        <v>841</v>
      </c>
      <c r="T276" s="12" t="s">
        <v>1569</v>
      </c>
      <c r="V276" s="5" t="s">
        <v>1569</v>
      </c>
      <c r="W276" s="12"/>
      <c r="Y276" s="5" t="s">
        <v>1569</v>
      </c>
      <c r="Z276" s="12">
        <v>0</v>
      </c>
      <c r="AA276" s="5">
        <v>2016</v>
      </c>
      <c r="AB276" s="5" t="s">
        <v>841</v>
      </c>
      <c r="AC276" s="12">
        <v>0</v>
      </c>
      <c r="AD276" s="5">
        <v>2016</v>
      </c>
      <c r="AE276" s="5" t="s">
        <v>841</v>
      </c>
      <c r="AF276" s="12">
        <v>0</v>
      </c>
      <c r="AG276" s="5">
        <v>2016</v>
      </c>
      <c r="AH276" s="5" t="s">
        <v>841</v>
      </c>
      <c r="AI276" s="14">
        <v>0</v>
      </c>
      <c r="AJ276" s="5">
        <v>2016</v>
      </c>
      <c r="AK276" s="5" t="s">
        <v>841</v>
      </c>
      <c r="AL276" s="14"/>
      <c r="AN276" s="5" t="s">
        <v>1569</v>
      </c>
    </row>
    <row r="277" spans="1:40" ht="12.75" customHeight="1" x14ac:dyDescent="0.25">
      <c r="A277" s="5" t="s">
        <v>844</v>
      </c>
      <c r="B277" s="5" t="s">
        <v>847</v>
      </c>
      <c r="C277" s="5" t="s">
        <v>846</v>
      </c>
      <c r="D277" s="5" t="s">
        <v>620</v>
      </c>
      <c r="E277" s="5" t="s">
        <v>848</v>
      </c>
      <c r="F277" s="5" t="s">
        <v>845</v>
      </c>
      <c r="G277" s="5">
        <v>1</v>
      </c>
      <c r="H277" s="15">
        <v>1</v>
      </c>
      <c r="I277" s="4" t="s">
        <v>3163</v>
      </c>
      <c r="J277" s="4">
        <f t="shared" si="17"/>
        <v>2</v>
      </c>
      <c r="K277" s="4">
        <f t="shared" si="19"/>
        <v>2</v>
      </c>
      <c r="L277" s="4" t="str">
        <f t="shared" si="18"/>
        <v>Y</v>
      </c>
      <c r="M277" s="4" t="s">
        <v>2681</v>
      </c>
      <c r="N277" s="13">
        <v>0.79870109526782795</v>
      </c>
      <c r="O277" s="5">
        <v>2010</v>
      </c>
      <c r="P277" s="5" t="s">
        <v>844</v>
      </c>
      <c r="Q277" s="12">
        <v>80</v>
      </c>
      <c r="R277" s="5">
        <v>2010</v>
      </c>
      <c r="S277" s="5" t="s">
        <v>844</v>
      </c>
      <c r="T277" s="12">
        <v>13.248675132486753</v>
      </c>
      <c r="U277" s="5">
        <v>2010</v>
      </c>
      <c r="V277" s="5" t="s">
        <v>844</v>
      </c>
      <c r="W277" s="12"/>
      <c r="Y277" s="5" t="s">
        <v>1569</v>
      </c>
      <c r="Z277" s="12">
        <v>0</v>
      </c>
      <c r="AA277" s="5">
        <v>2010</v>
      </c>
      <c r="AB277" s="5" t="s">
        <v>844</v>
      </c>
      <c r="AC277" s="12">
        <v>0</v>
      </c>
      <c r="AD277" s="5">
        <v>2010</v>
      </c>
      <c r="AE277" s="5" t="s">
        <v>844</v>
      </c>
      <c r="AF277" s="12">
        <v>0</v>
      </c>
      <c r="AG277" s="5">
        <v>2010</v>
      </c>
      <c r="AH277" s="5" t="s">
        <v>844</v>
      </c>
      <c r="AI277" s="14">
        <v>0</v>
      </c>
      <c r="AJ277" s="5">
        <v>2010</v>
      </c>
      <c r="AK277" s="5" t="s">
        <v>844</v>
      </c>
      <c r="AL277" s="14"/>
      <c r="AN277" s="5" t="s">
        <v>1569</v>
      </c>
    </row>
    <row r="278" spans="1:40" ht="12.75" customHeight="1" x14ac:dyDescent="0.25">
      <c r="A278" s="5" t="s">
        <v>1181</v>
      </c>
      <c r="B278" s="5" t="s">
        <v>1629</v>
      </c>
      <c r="C278" s="5" t="s">
        <v>1183</v>
      </c>
      <c r="D278" s="5" t="s">
        <v>1038</v>
      </c>
      <c r="E278" s="5" t="s">
        <v>1184</v>
      </c>
      <c r="F278" s="5" t="s">
        <v>1182</v>
      </c>
      <c r="G278" s="5">
        <v>2</v>
      </c>
      <c r="H278" s="15">
        <v>1</v>
      </c>
      <c r="I278" s="4" t="s">
        <v>1917</v>
      </c>
      <c r="J278" s="4">
        <f t="shared" si="17"/>
        <v>3</v>
      </c>
      <c r="K278" s="4">
        <f t="shared" si="19"/>
        <v>3</v>
      </c>
      <c r="L278" s="4" t="str">
        <f t="shared" si="18"/>
        <v>Y</v>
      </c>
      <c r="M278" s="4" t="s">
        <v>2679</v>
      </c>
      <c r="N278" s="13">
        <v>0.93192599620493355</v>
      </c>
      <c r="O278" s="5">
        <v>2014</v>
      </c>
      <c r="P278" s="5" t="s">
        <v>1181</v>
      </c>
      <c r="Q278" s="12">
        <v>100</v>
      </c>
      <c r="R278" s="5">
        <v>2014</v>
      </c>
      <c r="S278" s="5" t="s">
        <v>1181</v>
      </c>
      <c r="T278" s="12">
        <v>6.9999999999999991</v>
      </c>
      <c r="U278" s="5">
        <v>2014</v>
      </c>
      <c r="V278" s="5" t="s">
        <v>1181</v>
      </c>
      <c r="W278" s="12"/>
      <c r="Y278" s="5" t="s">
        <v>1569</v>
      </c>
      <c r="Z278" s="12">
        <v>51.9</v>
      </c>
      <c r="AA278" s="5">
        <v>2014</v>
      </c>
      <c r="AB278" s="5" t="s">
        <v>1181</v>
      </c>
      <c r="AC278" s="12">
        <v>4</v>
      </c>
      <c r="AD278" s="5">
        <v>2014</v>
      </c>
      <c r="AE278" s="5" t="s">
        <v>1181</v>
      </c>
      <c r="AF278" s="12" t="s">
        <v>1569</v>
      </c>
      <c r="AH278" s="5" t="s">
        <v>1569</v>
      </c>
      <c r="AI278" s="14">
        <v>0</v>
      </c>
      <c r="AJ278" s="5">
        <v>2014</v>
      </c>
      <c r="AK278" s="5" t="s">
        <v>1181</v>
      </c>
      <c r="AL278" s="14"/>
      <c r="AN278" s="5" t="s">
        <v>1569</v>
      </c>
    </row>
    <row r="279" spans="1:40" ht="12.75" customHeight="1" x14ac:dyDescent="0.25">
      <c r="A279" s="5" t="s">
        <v>1185</v>
      </c>
      <c r="B279" s="5" t="s">
        <v>1187</v>
      </c>
      <c r="C279" s="5" t="s">
        <v>1186</v>
      </c>
      <c r="D279" s="5" t="s">
        <v>1038</v>
      </c>
      <c r="E279" s="5" t="s">
        <v>1188</v>
      </c>
      <c r="F279" s="5" t="s">
        <v>2749</v>
      </c>
      <c r="G279" s="5">
        <v>2</v>
      </c>
      <c r="H279" s="15">
        <v>2</v>
      </c>
      <c r="I279" s="4" t="s">
        <v>1918</v>
      </c>
      <c r="J279" s="4">
        <f t="shared" si="17"/>
        <v>3</v>
      </c>
      <c r="K279" s="4">
        <f t="shared" si="19"/>
        <v>2</v>
      </c>
      <c r="L279" s="4" t="str">
        <f t="shared" si="18"/>
        <v>Y</v>
      </c>
      <c r="M279" s="4" t="s">
        <v>2679</v>
      </c>
      <c r="N279" s="13">
        <v>1.3721603903033996</v>
      </c>
      <c r="O279" s="5">
        <v>2015</v>
      </c>
      <c r="P279" s="5" t="s">
        <v>1185</v>
      </c>
      <c r="Q279" s="12">
        <v>93.7</v>
      </c>
      <c r="R279" s="5">
        <v>2015</v>
      </c>
      <c r="S279" s="5" t="s">
        <v>1185</v>
      </c>
      <c r="T279" s="12" t="s">
        <v>1569</v>
      </c>
      <c r="V279" s="5" t="s">
        <v>1569</v>
      </c>
      <c r="W279" s="12"/>
      <c r="Y279" s="5" t="s">
        <v>1569</v>
      </c>
      <c r="Z279" s="12">
        <v>0</v>
      </c>
      <c r="AA279" s="5">
        <v>2015</v>
      </c>
      <c r="AB279" s="5" t="s">
        <v>1185</v>
      </c>
      <c r="AC279" s="12">
        <v>0</v>
      </c>
      <c r="AD279" s="5">
        <v>2015</v>
      </c>
      <c r="AE279" s="5" t="s">
        <v>1185</v>
      </c>
      <c r="AF279" s="12">
        <v>0</v>
      </c>
      <c r="AG279" s="5">
        <v>2015</v>
      </c>
      <c r="AH279" s="5" t="s">
        <v>1185</v>
      </c>
      <c r="AI279" s="14">
        <v>0</v>
      </c>
      <c r="AJ279" s="5">
        <v>2015</v>
      </c>
      <c r="AK279" s="5" t="s">
        <v>1185</v>
      </c>
      <c r="AL279" s="14"/>
      <c r="AN279" s="5" t="s">
        <v>1569</v>
      </c>
    </row>
    <row r="280" spans="1:40" ht="12.75" customHeight="1" x14ac:dyDescent="0.25">
      <c r="A280" s="5" t="s">
        <v>151</v>
      </c>
      <c r="B280" s="5" t="s">
        <v>154</v>
      </c>
      <c r="C280" s="5" t="s">
        <v>153</v>
      </c>
      <c r="D280" s="5" t="s">
        <v>35</v>
      </c>
      <c r="E280" s="5" t="s">
        <v>155</v>
      </c>
      <c r="F280" s="5" t="s">
        <v>152</v>
      </c>
      <c r="G280" s="5">
        <v>1</v>
      </c>
      <c r="H280" s="15">
        <v>2</v>
      </c>
      <c r="I280" s="4" t="s">
        <v>1919</v>
      </c>
      <c r="J280" s="4">
        <f t="shared" si="17"/>
        <v>1</v>
      </c>
      <c r="K280" s="4">
        <f t="shared" si="19"/>
        <v>1</v>
      </c>
      <c r="L280" s="4" t="str">
        <f t="shared" si="18"/>
        <v/>
      </c>
      <c r="N280" s="13">
        <v>0.74197840899897494</v>
      </c>
      <c r="O280" s="5">
        <v>2012</v>
      </c>
      <c r="P280" s="5" t="s">
        <v>151</v>
      </c>
      <c r="Q280" s="12">
        <v>100</v>
      </c>
      <c r="R280" s="5">
        <v>2012</v>
      </c>
      <c r="S280" s="5" t="s">
        <v>151</v>
      </c>
      <c r="T280" s="12">
        <v>8</v>
      </c>
      <c r="U280" s="5">
        <v>2012</v>
      </c>
      <c r="V280" s="5" t="s">
        <v>151</v>
      </c>
      <c r="W280" s="12"/>
      <c r="Y280" s="5" t="s">
        <v>1569</v>
      </c>
      <c r="Z280" s="12">
        <v>0</v>
      </c>
      <c r="AA280" s="5">
        <v>2012</v>
      </c>
      <c r="AB280" s="5" t="s">
        <v>151</v>
      </c>
      <c r="AC280" s="12">
        <v>49</v>
      </c>
      <c r="AD280" s="5">
        <v>2012</v>
      </c>
      <c r="AE280" s="5" t="s">
        <v>151</v>
      </c>
      <c r="AF280" s="12">
        <v>0</v>
      </c>
      <c r="AG280" s="5">
        <v>2012</v>
      </c>
      <c r="AH280" s="5" t="s">
        <v>151</v>
      </c>
      <c r="AI280" s="14">
        <v>0</v>
      </c>
      <c r="AJ280" s="5">
        <v>2012</v>
      </c>
      <c r="AK280" s="5" t="s">
        <v>151</v>
      </c>
      <c r="AL280" s="14"/>
      <c r="AN280" s="5" t="s">
        <v>1569</v>
      </c>
    </row>
    <row r="281" spans="1:40" ht="12.75" customHeight="1" x14ac:dyDescent="0.25">
      <c r="A281" s="5" t="s">
        <v>160</v>
      </c>
      <c r="B281" s="5" t="s">
        <v>163</v>
      </c>
      <c r="C281" s="5" t="s">
        <v>162</v>
      </c>
      <c r="D281" s="5" t="s">
        <v>35</v>
      </c>
      <c r="E281" s="5" t="s">
        <v>164</v>
      </c>
      <c r="F281" s="5" t="s">
        <v>161</v>
      </c>
      <c r="G281" s="5">
        <v>1</v>
      </c>
      <c r="H281" s="15">
        <v>1</v>
      </c>
      <c r="I281" s="4"/>
      <c r="J281" s="4">
        <f t="shared" si="17"/>
        <v>2</v>
      </c>
      <c r="K281" s="4">
        <f t="shared" si="19"/>
        <v>2</v>
      </c>
      <c r="L281" s="4" t="str">
        <f t="shared" si="18"/>
        <v>Y</v>
      </c>
      <c r="M281" s="4" t="s">
        <v>2681</v>
      </c>
      <c r="N281" s="13" t="s">
        <v>1569</v>
      </c>
      <c r="P281" s="5" t="s">
        <v>1569</v>
      </c>
      <c r="Q281" s="12" t="s">
        <v>1569</v>
      </c>
      <c r="S281" s="5" t="s">
        <v>1569</v>
      </c>
      <c r="T281" s="12" t="s">
        <v>1569</v>
      </c>
      <c r="V281" s="5" t="s">
        <v>1569</v>
      </c>
      <c r="W281" s="12"/>
      <c r="Y281" s="5" t="s">
        <v>1569</v>
      </c>
      <c r="Z281" s="12" t="s">
        <v>1569</v>
      </c>
      <c r="AB281" s="5" t="s">
        <v>1569</v>
      </c>
      <c r="AC281" s="12">
        <v>5</v>
      </c>
      <c r="AE281" s="5" t="s">
        <v>160</v>
      </c>
      <c r="AF281" s="12" t="s">
        <v>1569</v>
      </c>
      <c r="AH281" s="5" t="s">
        <v>1569</v>
      </c>
      <c r="AI281" s="14" t="s">
        <v>1569</v>
      </c>
      <c r="AK281" s="5" t="s">
        <v>1569</v>
      </c>
      <c r="AL281" s="14"/>
      <c r="AN281" s="5" t="s">
        <v>1569</v>
      </c>
    </row>
    <row r="282" spans="1:40" ht="12.75" customHeight="1" x14ac:dyDescent="0.25">
      <c r="A282" s="5" t="s">
        <v>165</v>
      </c>
      <c r="B282" s="5" t="s">
        <v>163</v>
      </c>
      <c r="C282" s="5" t="s">
        <v>162</v>
      </c>
      <c r="D282" s="5" t="s">
        <v>35</v>
      </c>
      <c r="E282" s="5" t="s">
        <v>167</v>
      </c>
      <c r="F282" s="5" t="s">
        <v>166</v>
      </c>
      <c r="G282" s="5">
        <v>1</v>
      </c>
      <c r="H282" s="15">
        <v>2</v>
      </c>
      <c r="I282" s="4" t="s">
        <v>1918</v>
      </c>
      <c r="J282" s="4">
        <f t="shared" si="17"/>
        <v>1</v>
      </c>
      <c r="K282" s="4">
        <f t="shared" si="19"/>
        <v>2</v>
      </c>
      <c r="L282" s="4" t="str">
        <f t="shared" si="18"/>
        <v>Y</v>
      </c>
      <c r="M282" s="4" t="s">
        <v>2681</v>
      </c>
      <c r="N282" s="13" t="s">
        <v>1569</v>
      </c>
      <c r="P282" s="5" t="s">
        <v>1569</v>
      </c>
      <c r="Q282" s="12" t="s">
        <v>1569</v>
      </c>
      <c r="S282" s="5" t="s">
        <v>1569</v>
      </c>
      <c r="T282" s="12" t="s">
        <v>1569</v>
      </c>
      <c r="V282" s="5" t="s">
        <v>1569</v>
      </c>
      <c r="W282" s="12"/>
      <c r="Y282" s="5" t="s">
        <v>1569</v>
      </c>
      <c r="Z282" s="12">
        <v>0</v>
      </c>
      <c r="AB282" s="5" t="s">
        <v>165</v>
      </c>
      <c r="AC282" s="12">
        <v>10.6</v>
      </c>
      <c r="AE282" s="5" t="s">
        <v>165</v>
      </c>
      <c r="AF282" s="12">
        <v>0</v>
      </c>
      <c r="AH282" s="5" t="s">
        <v>165</v>
      </c>
      <c r="AI282" s="14">
        <v>0</v>
      </c>
      <c r="AK282" s="5" t="s">
        <v>165</v>
      </c>
      <c r="AL282" s="14"/>
      <c r="AN282" s="5" t="s">
        <v>1569</v>
      </c>
    </row>
    <row r="283" spans="1:40" ht="12.75" customHeight="1" x14ac:dyDescent="0.25">
      <c r="A283" s="5" t="s">
        <v>168</v>
      </c>
      <c r="B283" s="5" t="s">
        <v>170</v>
      </c>
      <c r="C283" s="5" t="s">
        <v>169</v>
      </c>
      <c r="D283" s="5" t="s">
        <v>35</v>
      </c>
      <c r="E283" s="5" t="s">
        <v>171</v>
      </c>
      <c r="F283" s="5" t="s">
        <v>3167</v>
      </c>
      <c r="G283" s="5">
        <v>2</v>
      </c>
      <c r="H283" s="15">
        <v>1</v>
      </c>
      <c r="I283" s="4" t="s">
        <v>3169</v>
      </c>
      <c r="J283" s="4">
        <f t="shared" si="17"/>
        <v>1</v>
      </c>
      <c r="K283" s="4">
        <f t="shared" si="19"/>
        <v>1</v>
      </c>
      <c r="L283" s="4" t="str">
        <f t="shared" si="18"/>
        <v/>
      </c>
      <c r="N283" s="13">
        <v>1.4800413175007689</v>
      </c>
      <c r="O283" s="5">
        <v>2015</v>
      </c>
      <c r="P283" s="5" t="s">
        <v>168</v>
      </c>
      <c r="Q283" s="12">
        <v>100</v>
      </c>
      <c r="R283" s="5">
        <v>2015</v>
      </c>
      <c r="S283" s="5" t="s">
        <v>168</v>
      </c>
      <c r="T283" s="12">
        <v>12.6</v>
      </c>
      <c r="U283" s="5">
        <v>2015</v>
      </c>
      <c r="V283" s="5" t="s">
        <v>168</v>
      </c>
      <c r="W283" s="12"/>
      <c r="Y283" s="5" t="s">
        <v>1569</v>
      </c>
      <c r="Z283" s="12">
        <v>0</v>
      </c>
      <c r="AA283" s="5">
        <v>2015</v>
      </c>
      <c r="AB283" s="5" t="s">
        <v>168</v>
      </c>
      <c r="AC283" s="12">
        <v>49.9</v>
      </c>
      <c r="AD283" s="5">
        <v>2015</v>
      </c>
      <c r="AE283" s="5" t="s">
        <v>168</v>
      </c>
      <c r="AF283" s="12">
        <v>43.471984435797665</v>
      </c>
      <c r="AG283" s="5">
        <v>2015</v>
      </c>
      <c r="AH283" s="5" t="s">
        <v>168</v>
      </c>
      <c r="AI283" s="14">
        <v>100</v>
      </c>
      <c r="AJ283" s="5">
        <v>2015</v>
      </c>
      <c r="AK283" s="5" t="s">
        <v>168</v>
      </c>
      <c r="AL283" s="14"/>
      <c r="AN283" s="5" t="s">
        <v>1569</v>
      </c>
    </row>
    <row r="284" spans="1:40" ht="12.75" customHeight="1" x14ac:dyDescent="0.25">
      <c r="A284" s="5" t="s">
        <v>172</v>
      </c>
      <c r="B284" s="5" t="s">
        <v>170</v>
      </c>
      <c r="C284" s="5" t="s">
        <v>169</v>
      </c>
      <c r="D284" s="5" t="s">
        <v>35</v>
      </c>
      <c r="E284" s="5" t="s">
        <v>173</v>
      </c>
      <c r="F284" s="5" t="s">
        <v>3168</v>
      </c>
      <c r="G284" s="5">
        <v>2</v>
      </c>
      <c r="H284" s="15">
        <v>1</v>
      </c>
      <c r="I284" s="4" t="s">
        <v>3169</v>
      </c>
      <c r="J284" s="4">
        <f t="shared" si="17"/>
        <v>1</v>
      </c>
      <c r="K284" s="4">
        <f t="shared" si="19"/>
        <v>1</v>
      </c>
      <c r="L284" s="4" t="str">
        <f t="shared" si="18"/>
        <v/>
      </c>
      <c r="N284" s="13">
        <v>1.3801555271467814</v>
      </c>
      <c r="O284" s="5">
        <v>2014</v>
      </c>
      <c r="P284" s="5" t="s">
        <v>172</v>
      </c>
      <c r="Q284" s="12">
        <v>100</v>
      </c>
      <c r="R284" s="5">
        <v>2014</v>
      </c>
      <c r="S284" s="5" t="s">
        <v>172</v>
      </c>
      <c r="T284" s="12">
        <v>26.400000000000002</v>
      </c>
      <c r="U284" s="5">
        <v>2014</v>
      </c>
      <c r="V284" s="5" t="s">
        <v>172</v>
      </c>
      <c r="W284" s="12"/>
      <c r="Y284" s="5" t="s">
        <v>1569</v>
      </c>
      <c r="Z284" s="12">
        <v>0</v>
      </c>
      <c r="AA284" s="5">
        <v>2014</v>
      </c>
      <c r="AB284" s="5" t="s">
        <v>172</v>
      </c>
      <c r="AC284" s="12">
        <v>72</v>
      </c>
      <c r="AD284" s="5">
        <v>2014</v>
      </c>
      <c r="AE284" s="5" t="s">
        <v>172</v>
      </c>
      <c r="AF284" s="12">
        <v>0</v>
      </c>
      <c r="AG284" s="5">
        <v>2014</v>
      </c>
      <c r="AH284" s="5" t="s">
        <v>172</v>
      </c>
      <c r="AI284" s="14">
        <v>0</v>
      </c>
      <c r="AJ284" s="5">
        <v>2014</v>
      </c>
      <c r="AK284" s="5" t="s">
        <v>172</v>
      </c>
      <c r="AL284" s="14"/>
      <c r="AN284" s="5" t="s">
        <v>1569</v>
      </c>
    </row>
    <row r="285" spans="1:40" ht="12.75" customHeight="1" x14ac:dyDescent="0.25">
      <c r="A285" s="5" t="s">
        <v>174</v>
      </c>
      <c r="B285" s="5" t="s">
        <v>177</v>
      </c>
      <c r="C285" s="5" t="s">
        <v>176</v>
      </c>
      <c r="D285" s="5" t="s">
        <v>35</v>
      </c>
      <c r="E285" s="5" t="s">
        <v>178</v>
      </c>
      <c r="F285" s="5" t="s">
        <v>175</v>
      </c>
      <c r="G285" s="5">
        <v>2</v>
      </c>
      <c r="H285" s="15">
        <v>1</v>
      </c>
      <c r="I285" s="4"/>
      <c r="J285" s="4">
        <f t="shared" si="17"/>
        <v>1</v>
      </c>
      <c r="K285" s="4">
        <f t="shared" si="19"/>
        <v>1</v>
      </c>
      <c r="L285" s="4" t="str">
        <f t="shared" si="18"/>
        <v/>
      </c>
      <c r="N285" s="13">
        <v>1.0440323867605852</v>
      </c>
      <c r="O285" s="5">
        <v>2015</v>
      </c>
      <c r="P285" s="5" t="s">
        <v>174</v>
      </c>
      <c r="Q285" s="12">
        <v>100</v>
      </c>
      <c r="R285" s="5">
        <v>2015</v>
      </c>
      <c r="S285" s="5" t="s">
        <v>174</v>
      </c>
      <c r="T285" s="12">
        <v>19.900000000000002</v>
      </c>
      <c r="U285" s="5">
        <v>2015</v>
      </c>
      <c r="V285" s="5" t="s">
        <v>174</v>
      </c>
      <c r="W285" s="12"/>
      <c r="Y285" s="5" t="s">
        <v>1569</v>
      </c>
      <c r="Z285" s="12">
        <v>0</v>
      </c>
      <c r="AA285" s="5">
        <v>2015</v>
      </c>
      <c r="AB285" s="5" t="s">
        <v>174</v>
      </c>
      <c r="AC285" s="12">
        <v>9.67</v>
      </c>
      <c r="AD285" s="5">
        <v>2015</v>
      </c>
      <c r="AE285" s="5" t="s">
        <v>174</v>
      </c>
      <c r="AF285" s="12">
        <v>78.066483926521244</v>
      </c>
      <c r="AG285" s="5">
        <v>2015</v>
      </c>
      <c r="AH285" s="5" t="s">
        <v>174</v>
      </c>
      <c r="AI285" s="14">
        <v>100</v>
      </c>
      <c r="AJ285" s="5">
        <v>2015</v>
      </c>
      <c r="AK285" s="5" t="s">
        <v>174</v>
      </c>
      <c r="AL285" s="14"/>
      <c r="AN285" s="5" t="s">
        <v>1569</v>
      </c>
    </row>
    <row r="286" spans="1:40" ht="12.75" customHeight="1" x14ac:dyDescent="0.25">
      <c r="A286" s="5" t="s">
        <v>179</v>
      </c>
      <c r="B286" s="5" t="s">
        <v>177</v>
      </c>
      <c r="C286" s="5" t="s">
        <v>176</v>
      </c>
      <c r="D286" s="5" t="s">
        <v>35</v>
      </c>
      <c r="E286" s="5" t="s">
        <v>181</v>
      </c>
      <c r="F286" s="5" t="s">
        <v>180</v>
      </c>
      <c r="G286" s="5">
        <v>2</v>
      </c>
      <c r="H286" s="15">
        <v>1</v>
      </c>
      <c r="I286" s="4"/>
      <c r="J286" s="4">
        <f t="shared" si="17"/>
        <v>1</v>
      </c>
      <c r="K286" s="4">
        <f t="shared" si="19"/>
        <v>1</v>
      </c>
      <c r="L286" s="4" t="str">
        <f t="shared" si="18"/>
        <v/>
      </c>
      <c r="N286" s="13">
        <v>0.9903789478033872</v>
      </c>
      <c r="O286" s="5">
        <v>2015</v>
      </c>
      <c r="P286" s="5" t="s">
        <v>179</v>
      </c>
      <c r="Q286" s="12">
        <v>100</v>
      </c>
      <c r="R286" s="5">
        <v>2015</v>
      </c>
      <c r="S286" s="5" t="s">
        <v>179</v>
      </c>
      <c r="T286" s="12">
        <v>13.399999999999999</v>
      </c>
      <c r="U286" s="5">
        <v>2015</v>
      </c>
      <c r="V286" s="5" t="s">
        <v>179</v>
      </c>
      <c r="W286" s="12"/>
      <c r="Y286" s="5" t="s">
        <v>1569</v>
      </c>
      <c r="Z286" s="12">
        <v>0</v>
      </c>
      <c r="AA286" s="5">
        <v>2015</v>
      </c>
      <c r="AB286" s="5" t="s">
        <v>179</v>
      </c>
      <c r="AC286" s="12">
        <v>14.89</v>
      </c>
      <c r="AD286" s="5">
        <v>2015</v>
      </c>
      <c r="AE286" s="5" t="s">
        <v>179</v>
      </c>
      <c r="AF286" s="12">
        <v>72.602795698924737</v>
      </c>
      <c r="AG286" s="5">
        <v>2015</v>
      </c>
      <c r="AH286" s="5" t="s">
        <v>179</v>
      </c>
      <c r="AI286" s="14">
        <v>100</v>
      </c>
      <c r="AJ286" s="5">
        <v>2015</v>
      </c>
      <c r="AK286" s="5" t="s">
        <v>179</v>
      </c>
      <c r="AL286" s="14"/>
      <c r="AN286" s="5" t="s">
        <v>1569</v>
      </c>
    </row>
    <row r="287" spans="1:40" ht="12.75" customHeight="1" x14ac:dyDescent="0.25">
      <c r="A287" s="5" t="s">
        <v>182</v>
      </c>
      <c r="B287" s="5" t="s">
        <v>177</v>
      </c>
      <c r="C287" s="5" t="s">
        <v>176</v>
      </c>
      <c r="D287" s="5" t="s">
        <v>35</v>
      </c>
      <c r="E287" s="5" t="s">
        <v>184</v>
      </c>
      <c r="F287" s="5" t="s">
        <v>183</v>
      </c>
      <c r="G287" s="5">
        <v>2</v>
      </c>
      <c r="H287" s="15">
        <v>1</v>
      </c>
      <c r="I287" s="4"/>
      <c r="J287" s="4">
        <f t="shared" si="17"/>
        <v>1</v>
      </c>
      <c r="K287" s="4">
        <f t="shared" si="19"/>
        <v>1</v>
      </c>
      <c r="L287" s="4" t="str">
        <f t="shared" si="18"/>
        <v/>
      </c>
      <c r="N287" s="13">
        <v>0.84992489754541689</v>
      </c>
      <c r="O287" s="5">
        <v>2015</v>
      </c>
      <c r="P287" s="5" t="s">
        <v>182</v>
      </c>
      <c r="Q287" s="12">
        <v>100</v>
      </c>
      <c r="R287" s="5">
        <v>2015</v>
      </c>
      <c r="S287" s="5" t="s">
        <v>182</v>
      </c>
      <c r="T287" s="12">
        <v>31.5</v>
      </c>
      <c r="U287" s="5">
        <v>2015</v>
      </c>
      <c r="V287" s="5" t="s">
        <v>182</v>
      </c>
      <c r="W287" s="12"/>
      <c r="Y287" s="5" t="s">
        <v>1569</v>
      </c>
      <c r="Z287" s="12">
        <v>0</v>
      </c>
      <c r="AA287" s="5">
        <v>2015</v>
      </c>
      <c r="AB287" s="5" t="s">
        <v>182</v>
      </c>
      <c r="AC287" s="12">
        <v>15.01</v>
      </c>
      <c r="AD287" s="5">
        <v>2015</v>
      </c>
      <c r="AE287" s="5" t="s">
        <v>182</v>
      </c>
      <c r="AF287" s="12">
        <v>81.495631256054239</v>
      </c>
      <c r="AG287" s="5">
        <v>2015</v>
      </c>
      <c r="AH287" s="5" t="s">
        <v>182</v>
      </c>
      <c r="AI287" s="14">
        <v>100</v>
      </c>
      <c r="AJ287" s="5">
        <v>2015</v>
      </c>
      <c r="AK287" s="5" t="s">
        <v>182</v>
      </c>
      <c r="AL287" s="14"/>
      <c r="AN287" s="5" t="s">
        <v>1569</v>
      </c>
    </row>
    <row r="288" spans="1:40" ht="12.75" customHeight="1" x14ac:dyDescent="0.25">
      <c r="A288" s="5" t="s">
        <v>185</v>
      </c>
      <c r="B288" s="5" t="s">
        <v>177</v>
      </c>
      <c r="C288" s="5" t="s">
        <v>176</v>
      </c>
      <c r="D288" s="5" t="s">
        <v>35</v>
      </c>
      <c r="E288" s="5" t="s">
        <v>187</v>
      </c>
      <c r="F288" s="5" t="s">
        <v>186</v>
      </c>
      <c r="G288" s="5">
        <v>2</v>
      </c>
      <c r="H288" s="15">
        <v>1</v>
      </c>
      <c r="I288" s="4"/>
      <c r="J288" s="4">
        <f t="shared" si="17"/>
        <v>1</v>
      </c>
      <c r="K288" s="4">
        <f t="shared" si="19"/>
        <v>1</v>
      </c>
      <c r="L288" s="4" t="str">
        <f t="shared" si="18"/>
        <v/>
      </c>
      <c r="N288" s="13">
        <v>1.0698283330008198</v>
      </c>
      <c r="O288" s="5">
        <v>2015</v>
      </c>
      <c r="P288" s="5" t="s">
        <v>185</v>
      </c>
      <c r="Q288" s="12">
        <v>100</v>
      </c>
      <c r="R288" s="5">
        <v>2015</v>
      </c>
      <c r="S288" s="5" t="s">
        <v>185</v>
      </c>
      <c r="T288" s="12">
        <v>15.1</v>
      </c>
      <c r="U288" s="5">
        <v>2015</v>
      </c>
      <c r="V288" s="5" t="s">
        <v>185</v>
      </c>
      <c r="W288" s="12"/>
      <c r="Y288" s="5" t="s">
        <v>1569</v>
      </c>
      <c r="Z288" s="12">
        <v>0.39409510290986521</v>
      </c>
      <c r="AA288" s="5">
        <v>2015</v>
      </c>
      <c r="AB288" s="5" t="s">
        <v>185</v>
      </c>
      <c r="AC288" s="12">
        <v>24.28</v>
      </c>
      <c r="AD288" s="5">
        <v>2015</v>
      </c>
      <c r="AE288" s="5" t="s">
        <v>185</v>
      </c>
      <c r="AF288" s="12">
        <v>68.214279630943935</v>
      </c>
      <c r="AG288" s="5">
        <v>2015</v>
      </c>
      <c r="AH288" s="5" t="s">
        <v>185</v>
      </c>
      <c r="AI288" s="14">
        <v>100</v>
      </c>
      <c r="AJ288" s="5">
        <v>2015</v>
      </c>
      <c r="AK288" s="5" t="s">
        <v>185</v>
      </c>
      <c r="AL288" s="14"/>
      <c r="AN288" s="5" t="s">
        <v>1569</v>
      </c>
    </row>
    <row r="289" spans="1:40" ht="12.75" customHeight="1" x14ac:dyDescent="0.25">
      <c r="A289" s="5" t="s">
        <v>188</v>
      </c>
      <c r="B289" s="5" t="s">
        <v>177</v>
      </c>
      <c r="C289" s="5" t="s">
        <v>176</v>
      </c>
      <c r="D289" s="5" t="s">
        <v>35</v>
      </c>
      <c r="E289" s="5" t="s">
        <v>190</v>
      </c>
      <c r="F289" s="5" t="s">
        <v>189</v>
      </c>
      <c r="G289" s="5">
        <v>2</v>
      </c>
      <c r="H289" s="15">
        <v>1</v>
      </c>
      <c r="I289" s="4"/>
      <c r="J289" s="4">
        <f t="shared" si="17"/>
        <v>1</v>
      </c>
      <c r="K289" s="4">
        <f t="shared" si="19"/>
        <v>1</v>
      </c>
      <c r="L289" s="4" t="str">
        <f t="shared" si="18"/>
        <v/>
      </c>
      <c r="N289" s="13">
        <v>1.1535350365427564</v>
      </c>
      <c r="O289" s="5">
        <v>2015</v>
      </c>
      <c r="P289" s="5" t="s">
        <v>188</v>
      </c>
      <c r="Q289" s="12">
        <v>100</v>
      </c>
      <c r="R289" s="5">
        <v>2015</v>
      </c>
      <c r="S289" s="5" t="s">
        <v>188</v>
      </c>
      <c r="T289" s="12">
        <v>8.7087087087087074</v>
      </c>
      <c r="U289" s="5">
        <v>2015</v>
      </c>
      <c r="V289" s="5" t="s">
        <v>188</v>
      </c>
      <c r="W289" s="12"/>
      <c r="Y289" s="5" t="s">
        <v>1569</v>
      </c>
      <c r="Z289" s="12">
        <v>0</v>
      </c>
      <c r="AA289" s="5">
        <v>2015</v>
      </c>
      <c r="AB289" s="5" t="s">
        <v>188</v>
      </c>
      <c r="AC289" s="12">
        <v>25.38</v>
      </c>
      <c r="AD289" s="5">
        <v>2015</v>
      </c>
      <c r="AE289" s="5" t="s">
        <v>188</v>
      </c>
      <c r="AF289" s="12">
        <v>64.916322181484887</v>
      </c>
      <c r="AG289" s="5">
        <v>2015</v>
      </c>
      <c r="AH289" s="5" t="s">
        <v>188</v>
      </c>
      <c r="AI289" s="14">
        <v>100</v>
      </c>
      <c r="AJ289" s="5">
        <v>2015</v>
      </c>
      <c r="AK289" s="5" t="s">
        <v>188</v>
      </c>
      <c r="AL289" s="14"/>
      <c r="AN289" s="5" t="s">
        <v>1569</v>
      </c>
    </row>
    <row r="290" spans="1:40" ht="12.75" customHeight="1" x14ac:dyDescent="0.25">
      <c r="A290" s="5" t="s">
        <v>191</v>
      </c>
      <c r="B290" s="5" t="s">
        <v>177</v>
      </c>
      <c r="C290" s="5" t="s">
        <v>176</v>
      </c>
      <c r="D290" s="5" t="s">
        <v>35</v>
      </c>
      <c r="E290" s="5" t="s">
        <v>193</v>
      </c>
      <c r="F290" s="5" t="s">
        <v>192</v>
      </c>
      <c r="G290" s="5">
        <v>2</v>
      </c>
      <c r="H290" s="15">
        <v>1</v>
      </c>
      <c r="I290" s="4"/>
      <c r="J290" s="4">
        <f t="shared" si="17"/>
        <v>1</v>
      </c>
      <c r="K290" s="4">
        <f t="shared" si="19"/>
        <v>1</v>
      </c>
      <c r="L290" s="4" t="str">
        <f t="shared" si="18"/>
        <v/>
      </c>
      <c r="N290" s="13">
        <v>0.86876682987766551</v>
      </c>
      <c r="O290" s="5">
        <v>2015</v>
      </c>
      <c r="P290" s="5" t="s">
        <v>191</v>
      </c>
      <c r="Q290" s="12">
        <v>100</v>
      </c>
      <c r="R290" s="5">
        <v>2015</v>
      </c>
      <c r="S290" s="5" t="s">
        <v>191</v>
      </c>
      <c r="T290" s="12">
        <v>11.88</v>
      </c>
      <c r="U290" s="5">
        <v>2015</v>
      </c>
      <c r="V290" s="5" t="s">
        <v>191</v>
      </c>
      <c r="W290" s="12"/>
      <c r="Y290" s="5" t="s">
        <v>1569</v>
      </c>
      <c r="Z290" s="12">
        <v>0</v>
      </c>
      <c r="AA290" s="5">
        <v>2015</v>
      </c>
      <c r="AB290" s="5" t="s">
        <v>191</v>
      </c>
      <c r="AC290" s="12">
        <v>25.542999999999999</v>
      </c>
      <c r="AD290" s="5">
        <v>2015</v>
      </c>
      <c r="AE290" s="5" t="s">
        <v>191</v>
      </c>
      <c r="AF290" s="12">
        <v>65.553296722659468</v>
      </c>
      <c r="AG290" s="5">
        <v>2015</v>
      </c>
      <c r="AH290" s="5" t="s">
        <v>191</v>
      </c>
      <c r="AI290" s="14">
        <v>100</v>
      </c>
      <c r="AJ290" s="5">
        <v>2015</v>
      </c>
      <c r="AK290" s="5" t="s">
        <v>191</v>
      </c>
      <c r="AL290" s="14"/>
      <c r="AN290" s="5" t="s">
        <v>1569</v>
      </c>
    </row>
    <row r="291" spans="1:40" ht="12.75" customHeight="1" x14ac:dyDescent="0.25">
      <c r="A291" s="5" t="s">
        <v>1189</v>
      </c>
      <c r="B291" s="5" t="s">
        <v>1192</v>
      </c>
      <c r="C291" s="5" t="s">
        <v>1191</v>
      </c>
      <c r="D291" s="5" t="s">
        <v>1038</v>
      </c>
      <c r="E291" s="5" t="s">
        <v>1193</v>
      </c>
      <c r="F291" s="5" t="s">
        <v>1190</v>
      </c>
      <c r="G291" s="5">
        <v>1</v>
      </c>
      <c r="H291" s="15">
        <v>1</v>
      </c>
      <c r="I291" s="4" t="s">
        <v>3170</v>
      </c>
      <c r="J291" s="4">
        <f t="shared" si="17"/>
        <v>2</v>
      </c>
      <c r="K291" s="4">
        <f t="shared" si="19"/>
        <v>2</v>
      </c>
      <c r="L291" s="4" t="str">
        <f t="shared" si="18"/>
        <v>Y</v>
      </c>
      <c r="M291" s="4" t="s">
        <v>2680</v>
      </c>
      <c r="N291" s="13">
        <v>1.1379166666666667</v>
      </c>
      <c r="O291" s="5">
        <v>2015</v>
      </c>
      <c r="P291" s="5" t="s">
        <v>1189</v>
      </c>
      <c r="Q291" s="12">
        <v>100</v>
      </c>
      <c r="R291" s="5">
        <v>2015</v>
      </c>
      <c r="S291" s="5" t="s">
        <v>1189</v>
      </c>
      <c r="T291" s="12">
        <v>16</v>
      </c>
      <c r="U291" s="5">
        <v>2015</v>
      </c>
      <c r="V291" s="5" t="s">
        <v>1189</v>
      </c>
      <c r="W291" s="12"/>
      <c r="Y291" s="5" t="s">
        <v>1569</v>
      </c>
      <c r="Z291" s="12">
        <v>0</v>
      </c>
      <c r="AA291" s="5">
        <v>2015</v>
      </c>
      <c r="AB291" s="5" t="s">
        <v>1189</v>
      </c>
      <c r="AC291" s="12">
        <v>0</v>
      </c>
      <c r="AD291" s="5">
        <v>2015</v>
      </c>
      <c r="AE291" s="5" t="s">
        <v>1189</v>
      </c>
      <c r="AF291" s="12">
        <v>0</v>
      </c>
      <c r="AG291" s="5">
        <v>2015</v>
      </c>
      <c r="AH291" s="5" t="s">
        <v>1189</v>
      </c>
      <c r="AI291" s="14">
        <v>90</v>
      </c>
      <c r="AJ291" s="5">
        <v>2015</v>
      </c>
      <c r="AK291" s="5" t="s">
        <v>1189</v>
      </c>
      <c r="AL291" s="14"/>
      <c r="AN291" s="5" t="s">
        <v>1569</v>
      </c>
    </row>
    <row r="292" spans="1:40" ht="12.75" customHeight="1" x14ac:dyDescent="0.25">
      <c r="A292" s="5" t="s">
        <v>1194</v>
      </c>
      <c r="B292" s="5" t="s">
        <v>1197</v>
      </c>
      <c r="C292" s="5" t="s">
        <v>1196</v>
      </c>
      <c r="D292" s="5" t="s">
        <v>1038</v>
      </c>
      <c r="E292" s="5" t="s">
        <v>1198</v>
      </c>
      <c r="F292" s="5" t="s">
        <v>1195</v>
      </c>
      <c r="G292" s="5">
        <v>2</v>
      </c>
      <c r="H292" s="15">
        <v>1</v>
      </c>
      <c r="I292" s="4"/>
      <c r="J292" s="4">
        <f t="shared" si="17"/>
        <v>1</v>
      </c>
      <c r="K292" s="4">
        <f t="shared" si="19"/>
        <v>1</v>
      </c>
      <c r="L292" s="4" t="str">
        <f t="shared" si="18"/>
        <v/>
      </c>
      <c r="N292" s="13">
        <v>0.9930285424207892</v>
      </c>
      <c r="O292" s="5">
        <v>2015</v>
      </c>
      <c r="P292" s="5" t="s">
        <v>1194</v>
      </c>
      <c r="Q292" s="12">
        <v>100</v>
      </c>
      <c r="R292" s="5">
        <v>2015</v>
      </c>
      <c r="S292" s="5" t="s">
        <v>1194</v>
      </c>
      <c r="T292" s="12">
        <v>8.3000000000000007</v>
      </c>
      <c r="U292" s="5">
        <v>2015</v>
      </c>
      <c r="V292" s="5" t="s">
        <v>1194</v>
      </c>
      <c r="W292" s="12"/>
      <c r="Y292" s="5" t="s">
        <v>1569</v>
      </c>
      <c r="Z292" s="12">
        <v>0</v>
      </c>
      <c r="AA292" s="5">
        <v>2015</v>
      </c>
      <c r="AB292" s="5" t="s">
        <v>1194</v>
      </c>
      <c r="AC292" s="12">
        <v>0</v>
      </c>
      <c r="AD292" s="5">
        <v>2015</v>
      </c>
      <c r="AE292" s="5" t="s">
        <v>1194</v>
      </c>
      <c r="AF292" s="12">
        <v>0</v>
      </c>
      <c r="AG292" s="5">
        <v>2015</v>
      </c>
      <c r="AH292" s="5" t="s">
        <v>1194</v>
      </c>
      <c r="AI292" s="14">
        <v>0</v>
      </c>
      <c r="AJ292" s="5">
        <v>2015</v>
      </c>
      <c r="AK292" s="5" t="s">
        <v>1194</v>
      </c>
      <c r="AL292" s="14"/>
      <c r="AN292" s="5" t="s">
        <v>1569</v>
      </c>
    </row>
    <row r="293" spans="1:40" ht="12.75" customHeight="1" x14ac:dyDescent="0.25">
      <c r="A293" s="5" t="s">
        <v>1199</v>
      </c>
      <c r="B293" s="5" t="s">
        <v>1197</v>
      </c>
      <c r="C293" s="5" t="s">
        <v>1196</v>
      </c>
      <c r="D293" s="5" t="s">
        <v>1038</v>
      </c>
      <c r="E293" s="5" t="s">
        <v>1201</v>
      </c>
      <c r="F293" s="5" t="s">
        <v>1200</v>
      </c>
      <c r="G293" s="5">
        <v>2</v>
      </c>
      <c r="H293" s="15">
        <v>2</v>
      </c>
      <c r="I293" s="4" t="s">
        <v>1921</v>
      </c>
      <c r="J293" s="4">
        <f t="shared" si="17"/>
        <v>1</v>
      </c>
      <c r="K293" s="4">
        <f t="shared" si="19"/>
        <v>1</v>
      </c>
      <c r="L293" s="4" t="str">
        <f t="shared" si="18"/>
        <v/>
      </c>
      <c r="N293" s="13" t="s">
        <v>1569</v>
      </c>
      <c r="P293" s="5" t="s">
        <v>1569</v>
      </c>
      <c r="Q293" s="12">
        <v>77</v>
      </c>
      <c r="S293" s="5" t="s">
        <v>1199</v>
      </c>
      <c r="T293" s="12" t="s">
        <v>1569</v>
      </c>
      <c r="V293" s="5" t="s">
        <v>1569</v>
      </c>
      <c r="W293" s="12"/>
      <c r="Y293" s="5" t="s">
        <v>1569</v>
      </c>
      <c r="Z293" s="12" t="s">
        <v>1569</v>
      </c>
      <c r="AB293" s="5" t="s">
        <v>1569</v>
      </c>
      <c r="AC293" s="12" t="s">
        <v>1569</v>
      </c>
      <c r="AE293" s="5" t="s">
        <v>1569</v>
      </c>
      <c r="AF293" s="12" t="s">
        <v>1569</v>
      </c>
      <c r="AH293" s="5" t="s">
        <v>1569</v>
      </c>
      <c r="AI293" s="14" t="s">
        <v>1569</v>
      </c>
      <c r="AK293" s="5" t="s">
        <v>1569</v>
      </c>
      <c r="AL293" s="14"/>
      <c r="AN293" s="5" t="s">
        <v>1569</v>
      </c>
    </row>
    <row r="294" spans="1:40" ht="12.75" customHeight="1" x14ac:dyDescent="0.25">
      <c r="A294" s="5" t="s">
        <v>849</v>
      </c>
      <c r="B294" s="5" t="s">
        <v>13</v>
      </c>
      <c r="C294" s="5" t="s">
        <v>851</v>
      </c>
      <c r="D294" s="5" t="s">
        <v>620</v>
      </c>
      <c r="E294" s="5" t="s">
        <v>16</v>
      </c>
      <c r="F294" s="5" t="s">
        <v>850</v>
      </c>
      <c r="G294" s="5">
        <v>1</v>
      </c>
      <c r="H294" s="15">
        <v>1</v>
      </c>
      <c r="I294" s="4"/>
      <c r="J294" s="4">
        <f t="shared" si="17"/>
        <v>5</v>
      </c>
      <c r="K294" s="4">
        <f t="shared" si="19"/>
        <v>5</v>
      </c>
      <c r="L294" s="4" t="str">
        <f t="shared" si="18"/>
        <v>Y</v>
      </c>
      <c r="M294" s="4" t="s">
        <v>2681</v>
      </c>
      <c r="N294" s="13">
        <v>0.74524590163934434</v>
      </c>
      <c r="O294" s="5">
        <v>2013</v>
      </c>
      <c r="P294" s="5" t="s">
        <v>849</v>
      </c>
      <c r="Q294" s="12">
        <v>50</v>
      </c>
      <c r="R294" s="5">
        <v>2013</v>
      </c>
      <c r="S294" s="5" t="s">
        <v>849</v>
      </c>
      <c r="T294" s="12">
        <v>16.116116116116117</v>
      </c>
      <c r="U294" s="5">
        <v>2013</v>
      </c>
      <c r="V294" s="5" t="s">
        <v>849</v>
      </c>
      <c r="W294" s="12"/>
      <c r="Y294" s="5" t="s">
        <v>1569</v>
      </c>
      <c r="Z294" s="12">
        <v>0</v>
      </c>
      <c r="AA294" s="5">
        <v>2013</v>
      </c>
      <c r="AB294" s="5" t="s">
        <v>849</v>
      </c>
      <c r="AC294" s="12">
        <v>0</v>
      </c>
      <c r="AD294" s="5">
        <v>2013</v>
      </c>
      <c r="AE294" s="5" t="s">
        <v>849</v>
      </c>
      <c r="AF294" s="12">
        <v>0</v>
      </c>
      <c r="AG294" s="5">
        <v>2013</v>
      </c>
      <c r="AH294" s="5" t="s">
        <v>849</v>
      </c>
      <c r="AI294" s="14">
        <v>0</v>
      </c>
      <c r="AJ294" s="5">
        <v>2013</v>
      </c>
      <c r="AK294" s="5" t="s">
        <v>849</v>
      </c>
      <c r="AL294" s="14"/>
      <c r="AN294" s="5" t="s">
        <v>1569</v>
      </c>
    </row>
    <row r="295" spans="1:40" ht="12.75" customHeight="1" x14ac:dyDescent="0.25">
      <c r="A295" s="5" t="s">
        <v>852</v>
      </c>
      <c r="B295" s="5" t="s">
        <v>13</v>
      </c>
      <c r="C295" s="5" t="s">
        <v>851</v>
      </c>
      <c r="D295" s="5" t="s">
        <v>620</v>
      </c>
      <c r="E295" s="5" t="s">
        <v>1579</v>
      </c>
      <c r="F295" s="5" t="s">
        <v>853</v>
      </c>
      <c r="G295" s="5">
        <v>1</v>
      </c>
      <c r="H295" s="15">
        <v>3</v>
      </c>
      <c r="I295" s="4" t="s">
        <v>3171</v>
      </c>
      <c r="J295" s="4">
        <f t="shared" si="17"/>
        <v>1</v>
      </c>
      <c r="K295" s="4">
        <f t="shared" si="19"/>
        <v>1</v>
      </c>
      <c r="L295" s="4" t="str">
        <f t="shared" si="18"/>
        <v/>
      </c>
      <c r="N295" s="13"/>
      <c r="P295" s="5" t="s">
        <v>1569</v>
      </c>
      <c r="Q295" s="12">
        <v>45</v>
      </c>
      <c r="R295" s="5">
        <v>2005</v>
      </c>
      <c r="S295" s="5" t="s">
        <v>852</v>
      </c>
      <c r="T295" s="12" t="s">
        <v>1569</v>
      </c>
      <c r="V295" s="5" t="s">
        <v>1569</v>
      </c>
      <c r="W295" s="12"/>
      <c r="Y295" s="5" t="s">
        <v>1569</v>
      </c>
      <c r="Z295" s="12">
        <v>0</v>
      </c>
      <c r="AA295" s="5">
        <v>2005</v>
      </c>
      <c r="AB295" s="5" t="s">
        <v>852</v>
      </c>
      <c r="AC295" s="12">
        <v>0</v>
      </c>
      <c r="AD295" s="5">
        <v>2005</v>
      </c>
      <c r="AE295" s="5" t="s">
        <v>852</v>
      </c>
      <c r="AF295" s="12">
        <v>0</v>
      </c>
      <c r="AG295" s="5">
        <v>2005</v>
      </c>
      <c r="AH295" s="5" t="s">
        <v>852</v>
      </c>
      <c r="AI295" s="14">
        <v>0</v>
      </c>
      <c r="AJ295" s="5">
        <v>2005</v>
      </c>
      <c r="AK295" s="5" t="s">
        <v>852</v>
      </c>
      <c r="AL295" s="14"/>
      <c r="AN295" s="5" t="s">
        <v>1569</v>
      </c>
    </row>
    <row r="296" spans="1:40" ht="12.75" customHeight="1" x14ac:dyDescent="0.25">
      <c r="A296" s="5" t="s">
        <v>854</v>
      </c>
      <c r="B296" s="5" t="s">
        <v>856</v>
      </c>
      <c r="C296" s="5" t="s">
        <v>855</v>
      </c>
      <c r="D296" s="5" t="s">
        <v>620</v>
      </c>
      <c r="E296" s="5" t="s">
        <v>857</v>
      </c>
      <c r="F296" s="5" t="s">
        <v>855</v>
      </c>
      <c r="G296" s="5">
        <v>0</v>
      </c>
      <c r="H296" s="15">
        <v>1</v>
      </c>
      <c r="I296" s="4"/>
      <c r="J296" s="4">
        <f t="shared" si="17"/>
        <v>1</v>
      </c>
      <c r="K296" s="4">
        <f t="shared" si="19"/>
        <v>1</v>
      </c>
      <c r="L296" s="4" t="str">
        <f t="shared" si="18"/>
        <v/>
      </c>
      <c r="N296" s="13">
        <v>0.5</v>
      </c>
      <c r="O296" s="5">
        <v>2015</v>
      </c>
      <c r="P296" s="5" t="s">
        <v>854</v>
      </c>
      <c r="Q296" s="12">
        <v>38</v>
      </c>
      <c r="R296" s="5">
        <v>2015</v>
      </c>
      <c r="S296" s="5" t="s">
        <v>854</v>
      </c>
      <c r="T296" s="12">
        <v>6.593406593406594</v>
      </c>
      <c r="U296" s="5">
        <v>2015</v>
      </c>
      <c r="V296" s="5" t="s">
        <v>854</v>
      </c>
      <c r="W296" s="12"/>
      <c r="Y296" s="5" t="s">
        <v>1569</v>
      </c>
      <c r="Z296" s="12">
        <v>0</v>
      </c>
      <c r="AA296" s="5">
        <v>2015</v>
      </c>
      <c r="AB296" s="5" t="s">
        <v>854</v>
      </c>
      <c r="AC296" s="12">
        <v>0</v>
      </c>
      <c r="AD296" s="5">
        <v>2015</v>
      </c>
      <c r="AE296" s="5" t="s">
        <v>854</v>
      </c>
      <c r="AF296" s="12">
        <v>0</v>
      </c>
      <c r="AG296" s="5">
        <v>2015</v>
      </c>
      <c r="AH296" s="5" t="s">
        <v>854</v>
      </c>
      <c r="AI296" s="14">
        <v>0</v>
      </c>
      <c r="AJ296" s="5">
        <v>2015</v>
      </c>
      <c r="AK296" s="5" t="s">
        <v>854</v>
      </c>
      <c r="AL296" s="14"/>
      <c r="AN296" s="5" t="s">
        <v>1569</v>
      </c>
    </row>
    <row r="297" spans="1:40" ht="12.75" customHeight="1" x14ac:dyDescent="0.25">
      <c r="A297" s="5" t="s">
        <v>194</v>
      </c>
      <c r="B297" s="5" t="s">
        <v>1661</v>
      </c>
      <c r="C297" s="5" t="s">
        <v>196</v>
      </c>
      <c r="D297" s="5" t="s">
        <v>35</v>
      </c>
      <c r="E297" s="5" t="s">
        <v>197</v>
      </c>
      <c r="F297" s="5" t="s">
        <v>195</v>
      </c>
      <c r="G297" s="5">
        <v>1</v>
      </c>
      <c r="H297" s="15">
        <v>1</v>
      </c>
      <c r="I297" s="4" t="s">
        <v>3172</v>
      </c>
      <c r="J297" s="4">
        <f t="shared" si="17"/>
        <v>1</v>
      </c>
      <c r="K297" s="4">
        <f t="shared" si="19"/>
        <v>1</v>
      </c>
      <c r="L297" s="4" t="str">
        <f t="shared" si="18"/>
        <v/>
      </c>
      <c r="N297" s="13">
        <v>0.90052920423363381</v>
      </c>
      <c r="O297" s="5">
        <v>2012</v>
      </c>
      <c r="P297" s="5" t="s">
        <v>194</v>
      </c>
      <c r="Q297" s="12" t="s">
        <v>1569</v>
      </c>
      <c r="S297" s="5" t="s">
        <v>1569</v>
      </c>
      <c r="T297" s="12">
        <v>5.8999999999999995</v>
      </c>
      <c r="U297" s="5">
        <v>2012</v>
      </c>
      <c r="V297" s="5" t="s">
        <v>194</v>
      </c>
      <c r="W297" s="12"/>
      <c r="Y297" s="5" t="s">
        <v>1569</v>
      </c>
      <c r="Z297" s="12">
        <v>29</v>
      </c>
      <c r="AA297" s="5">
        <v>2012</v>
      </c>
      <c r="AB297" s="5" t="s">
        <v>194</v>
      </c>
      <c r="AC297" s="12">
        <v>36</v>
      </c>
      <c r="AD297" s="5">
        <v>2012</v>
      </c>
      <c r="AE297" s="5" t="s">
        <v>194</v>
      </c>
      <c r="AF297" s="12">
        <v>8</v>
      </c>
      <c r="AG297" s="5">
        <v>2012</v>
      </c>
      <c r="AH297" s="5" t="s">
        <v>194</v>
      </c>
      <c r="AI297" s="14">
        <v>100</v>
      </c>
      <c r="AJ297" s="5">
        <v>2012</v>
      </c>
      <c r="AK297" s="5" t="s">
        <v>194</v>
      </c>
      <c r="AL297" s="14"/>
      <c r="AN297" s="5" t="s">
        <v>1569</v>
      </c>
    </row>
    <row r="298" spans="1:40" ht="12.75" customHeight="1" x14ac:dyDescent="0.25">
      <c r="A298" s="5" t="s">
        <v>858</v>
      </c>
      <c r="B298" s="5" t="s">
        <v>860</v>
      </c>
      <c r="C298" s="5" t="s">
        <v>1715</v>
      </c>
      <c r="D298" s="5" t="s">
        <v>620</v>
      </c>
      <c r="E298" s="5" t="s">
        <v>861</v>
      </c>
      <c r="F298" s="5" t="s">
        <v>859</v>
      </c>
      <c r="G298" s="5">
        <v>2</v>
      </c>
      <c r="H298" s="15">
        <v>1</v>
      </c>
      <c r="I298" s="4"/>
      <c r="J298" s="4">
        <f t="shared" si="17"/>
        <v>1</v>
      </c>
      <c r="K298" s="4">
        <f t="shared" si="19"/>
        <v>1</v>
      </c>
      <c r="L298" s="4" t="str">
        <f t="shared" si="18"/>
        <v/>
      </c>
      <c r="N298" s="13">
        <v>0.82178084474505386</v>
      </c>
      <c r="O298" s="5">
        <v>2011</v>
      </c>
      <c r="P298" s="5" t="s">
        <v>858</v>
      </c>
      <c r="Q298" s="12" t="s">
        <v>1569</v>
      </c>
      <c r="S298" s="5" t="s">
        <v>1569</v>
      </c>
      <c r="T298" s="12" t="s">
        <v>1569</v>
      </c>
      <c r="V298" s="5" t="s">
        <v>1569</v>
      </c>
      <c r="W298" s="12"/>
      <c r="Y298" s="5" t="s">
        <v>1569</v>
      </c>
      <c r="Z298" s="12">
        <v>0</v>
      </c>
      <c r="AA298" s="5">
        <v>2011</v>
      </c>
      <c r="AB298" s="5" t="s">
        <v>858</v>
      </c>
      <c r="AC298" s="12">
        <v>0</v>
      </c>
      <c r="AD298" s="5">
        <v>2011</v>
      </c>
      <c r="AE298" s="5" t="s">
        <v>858</v>
      </c>
      <c r="AF298" s="12">
        <v>0</v>
      </c>
      <c r="AG298" s="5">
        <v>2011</v>
      </c>
      <c r="AH298" s="5" t="s">
        <v>858</v>
      </c>
      <c r="AI298" s="14">
        <v>0</v>
      </c>
      <c r="AJ298" s="5">
        <v>2011</v>
      </c>
      <c r="AK298" s="5" t="s">
        <v>858</v>
      </c>
      <c r="AL298" s="14"/>
      <c r="AN298" s="5" t="s">
        <v>1569</v>
      </c>
    </row>
    <row r="299" spans="1:40" ht="12.75" customHeight="1" x14ac:dyDescent="0.25">
      <c r="A299" s="5" t="s">
        <v>862</v>
      </c>
      <c r="B299" s="5" t="s">
        <v>860</v>
      </c>
      <c r="C299" s="5" t="s">
        <v>1715</v>
      </c>
      <c r="D299" s="5" t="s">
        <v>620</v>
      </c>
      <c r="E299" s="5" t="s">
        <v>864</v>
      </c>
      <c r="F299" s="5" t="s">
        <v>863</v>
      </c>
      <c r="G299" s="5">
        <v>2</v>
      </c>
      <c r="H299" s="15">
        <v>1</v>
      </c>
      <c r="I299" s="4"/>
      <c r="J299" s="4">
        <f t="shared" si="17"/>
        <v>1</v>
      </c>
      <c r="K299" s="4">
        <f t="shared" si="19"/>
        <v>1</v>
      </c>
      <c r="L299" s="4" t="str">
        <f t="shared" si="18"/>
        <v/>
      </c>
      <c r="N299" s="13">
        <v>1.7081278538812783</v>
      </c>
      <c r="O299" s="5">
        <v>2015</v>
      </c>
      <c r="P299" s="5" t="s">
        <v>862</v>
      </c>
      <c r="Q299" s="12">
        <v>100</v>
      </c>
      <c r="R299" s="5">
        <v>2015</v>
      </c>
      <c r="S299" s="5" t="s">
        <v>862</v>
      </c>
      <c r="T299" s="12">
        <v>14.78</v>
      </c>
      <c r="U299" s="5">
        <v>2015</v>
      </c>
      <c r="V299" s="5" t="s">
        <v>862</v>
      </c>
      <c r="W299" s="12"/>
      <c r="Y299" s="5" t="s">
        <v>1569</v>
      </c>
      <c r="Z299" s="12">
        <v>0</v>
      </c>
      <c r="AA299" s="5">
        <v>2015</v>
      </c>
      <c r="AB299" s="5" t="s">
        <v>862</v>
      </c>
      <c r="AC299" s="12">
        <v>0</v>
      </c>
      <c r="AD299" s="5">
        <v>2015</v>
      </c>
      <c r="AE299" s="5" t="s">
        <v>862</v>
      </c>
      <c r="AF299" s="12">
        <v>0</v>
      </c>
      <c r="AG299" s="5">
        <v>2015</v>
      </c>
      <c r="AH299" s="5" t="s">
        <v>862</v>
      </c>
      <c r="AI299" s="14">
        <v>88.888888888888886</v>
      </c>
      <c r="AJ299" s="5">
        <v>2015</v>
      </c>
      <c r="AK299" s="5" t="s">
        <v>862</v>
      </c>
      <c r="AL299" s="14"/>
      <c r="AN299" s="5" t="s">
        <v>1569</v>
      </c>
    </row>
    <row r="300" spans="1:40" ht="12.75" customHeight="1" x14ac:dyDescent="0.25">
      <c r="A300" s="5" t="s">
        <v>198</v>
      </c>
      <c r="B300" s="5" t="s">
        <v>200</v>
      </c>
      <c r="C300" s="5" t="s">
        <v>199</v>
      </c>
      <c r="D300" s="5" t="s">
        <v>35</v>
      </c>
      <c r="E300" s="5" t="s">
        <v>201</v>
      </c>
      <c r="F300" s="5" t="s">
        <v>199</v>
      </c>
      <c r="G300" s="5">
        <v>0</v>
      </c>
      <c r="H300" s="15">
        <v>2</v>
      </c>
      <c r="I300" s="4" t="s">
        <v>1922</v>
      </c>
      <c r="J300" s="4">
        <f t="shared" si="17"/>
        <v>1</v>
      </c>
      <c r="K300" s="4">
        <f t="shared" si="19"/>
        <v>1</v>
      </c>
      <c r="L300" s="4" t="str">
        <f t="shared" si="18"/>
        <v/>
      </c>
      <c r="N300" s="13" t="s">
        <v>1569</v>
      </c>
      <c r="P300" s="5" t="s">
        <v>1569</v>
      </c>
      <c r="Q300" s="12">
        <v>100</v>
      </c>
      <c r="S300" s="5" t="s">
        <v>198</v>
      </c>
      <c r="T300" s="12" t="s">
        <v>1569</v>
      </c>
      <c r="V300" s="5" t="s">
        <v>1569</v>
      </c>
      <c r="W300" s="12"/>
      <c r="Y300" s="5" t="s">
        <v>1569</v>
      </c>
      <c r="Z300" s="12">
        <v>0</v>
      </c>
      <c r="AB300" s="5" t="s">
        <v>198</v>
      </c>
      <c r="AC300" s="12">
        <v>0</v>
      </c>
      <c r="AE300" s="5" t="s">
        <v>198</v>
      </c>
      <c r="AF300" s="12">
        <v>0</v>
      </c>
      <c r="AH300" s="5" t="s">
        <v>198</v>
      </c>
      <c r="AI300" s="14">
        <v>0</v>
      </c>
      <c r="AK300" s="5" t="s">
        <v>198</v>
      </c>
      <c r="AL300" s="14"/>
      <c r="AN300" s="5" t="s">
        <v>1569</v>
      </c>
    </row>
    <row r="301" spans="1:40" ht="12.75" customHeight="1" x14ac:dyDescent="0.25">
      <c r="A301" s="5" t="s">
        <v>865</v>
      </c>
      <c r="B301" s="5" t="s">
        <v>1466</v>
      </c>
      <c r="C301" s="5" t="s">
        <v>867</v>
      </c>
      <c r="D301" s="5" t="s">
        <v>620</v>
      </c>
      <c r="E301" s="5" t="s">
        <v>868</v>
      </c>
      <c r="F301" s="5" t="s">
        <v>866</v>
      </c>
      <c r="G301" s="5">
        <v>1</v>
      </c>
      <c r="H301" s="15">
        <v>1</v>
      </c>
      <c r="I301" s="4"/>
      <c r="J301" s="4">
        <f t="shared" si="17"/>
        <v>4</v>
      </c>
      <c r="K301" s="4">
        <f t="shared" si="19"/>
        <v>3</v>
      </c>
      <c r="L301" s="4" t="str">
        <f t="shared" si="18"/>
        <v>Y</v>
      </c>
      <c r="M301" s="4" t="s">
        <v>2679</v>
      </c>
      <c r="N301" s="13">
        <v>1.7252355689286563</v>
      </c>
      <c r="O301" s="5">
        <v>2015</v>
      </c>
      <c r="P301" s="5" t="s">
        <v>865</v>
      </c>
      <c r="Q301" s="12">
        <v>100</v>
      </c>
      <c r="R301" s="5">
        <v>2015</v>
      </c>
      <c r="S301" s="5" t="s">
        <v>865</v>
      </c>
      <c r="T301" s="12">
        <v>7.0000000000000009</v>
      </c>
      <c r="U301" s="5">
        <v>2015</v>
      </c>
      <c r="V301" s="5" t="s">
        <v>865</v>
      </c>
      <c r="W301" s="12"/>
      <c r="Y301" s="5" t="s">
        <v>1569</v>
      </c>
      <c r="Z301" s="12" t="s">
        <v>1569</v>
      </c>
      <c r="AB301" s="5" t="s">
        <v>1569</v>
      </c>
      <c r="AC301" s="12" t="s">
        <v>1569</v>
      </c>
      <c r="AE301" s="5" t="s">
        <v>1569</v>
      </c>
      <c r="AF301" s="12" t="s">
        <v>1569</v>
      </c>
      <c r="AH301" s="5" t="s">
        <v>1569</v>
      </c>
      <c r="AI301" s="14" t="s">
        <v>1569</v>
      </c>
      <c r="AK301" s="5" t="s">
        <v>1569</v>
      </c>
      <c r="AL301" s="14"/>
      <c r="AN301" s="5" t="s">
        <v>1569</v>
      </c>
    </row>
    <row r="302" spans="1:40" ht="12.75" customHeight="1" x14ac:dyDescent="0.25">
      <c r="A302" s="5" t="s">
        <v>869</v>
      </c>
      <c r="B302" s="5" t="s">
        <v>1466</v>
      </c>
      <c r="C302" s="5" t="s">
        <v>867</v>
      </c>
      <c r="D302" s="5" t="s">
        <v>620</v>
      </c>
      <c r="E302" s="5" t="s">
        <v>871</v>
      </c>
      <c r="F302" s="5" t="s">
        <v>870</v>
      </c>
      <c r="G302" s="5">
        <v>1</v>
      </c>
      <c r="H302" s="15">
        <v>2</v>
      </c>
      <c r="I302" s="4" t="s">
        <v>1923</v>
      </c>
      <c r="J302" s="4">
        <f t="shared" si="17"/>
        <v>1</v>
      </c>
      <c r="K302" s="4">
        <f t="shared" si="19"/>
        <v>1</v>
      </c>
      <c r="L302" s="4" t="str">
        <f t="shared" si="18"/>
        <v/>
      </c>
      <c r="N302" s="13">
        <v>3.0390646639486465</v>
      </c>
      <c r="O302" s="5">
        <v>2015</v>
      </c>
      <c r="P302" s="5" t="s">
        <v>869</v>
      </c>
      <c r="Q302" s="12">
        <v>80</v>
      </c>
      <c r="R302" s="5">
        <v>2015</v>
      </c>
      <c r="S302" s="5" t="s">
        <v>869</v>
      </c>
      <c r="T302" s="12">
        <v>13.111311131113112</v>
      </c>
      <c r="U302" s="5">
        <v>2015</v>
      </c>
      <c r="V302" s="5" t="s">
        <v>869</v>
      </c>
      <c r="W302" s="12"/>
      <c r="Y302" s="5" t="s">
        <v>1569</v>
      </c>
      <c r="Z302" s="12">
        <v>0</v>
      </c>
      <c r="AA302" s="5">
        <v>2015</v>
      </c>
      <c r="AB302" s="5" t="s">
        <v>869</v>
      </c>
      <c r="AC302" s="12">
        <v>0</v>
      </c>
      <c r="AD302" s="5">
        <v>2015</v>
      </c>
      <c r="AE302" s="5" t="s">
        <v>869</v>
      </c>
      <c r="AF302" s="12">
        <v>0</v>
      </c>
      <c r="AG302" s="5">
        <v>2015</v>
      </c>
      <c r="AH302" s="5" t="s">
        <v>869</v>
      </c>
      <c r="AI302" s="14">
        <v>0</v>
      </c>
      <c r="AJ302" s="5">
        <v>2015</v>
      </c>
      <c r="AK302" s="5" t="s">
        <v>869</v>
      </c>
      <c r="AL302" s="14"/>
      <c r="AN302" s="5" t="s">
        <v>1569</v>
      </c>
    </row>
    <row r="303" spans="1:40" ht="12.75" customHeight="1" x14ac:dyDescent="0.25">
      <c r="A303" s="5" t="s">
        <v>872</v>
      </c>
      <c r="B303" s="5" t="s">
        <v>1631</v>
      </c>
      <c r="C303" s="5" t="s">
        <v>874</v>
      </c>
      <c r="D303" s="5" t="s">
        <v>620</v>
      </c>
      <c r="E303" s="5" t="s">
        <v>875</v>
      </c>
      <c r="F303" s="5" t="s">
        <v>873</v>
      </c>
      <c r="G303" s="5">
        <v>1</v>
      </c>
      <c r="H303" s="15">
        <v>1</v>
      </c>
      <c r="I303" s="4"/>
      <c r="J303" s="4">
        <f t="shared" si="17"/>
        <v>1</v>
      </c>
      <c r="K303" s="4">
        <f t="shared" si="19"/>
        <v>1</v>
      </c>
      <c r="L303" s="4" t="str">
        <f t="shared" si="18"/>
        <v/>
      </c>
      <c r="N303" s="13">
        <v>0.63891675025075223</v>
      </c>
      <c r="O303" s="5">
        <v>2011</v>
      </c>
      <c r="P303" s="5" t="s">
        <v>872</v>
      </c>
      <c r="Q303" s="12">
        <v>48</v>
      </c>
      <c r="R303" s="5">
        <v>2011</v>
      </c>
      <c r="S303" s="5" t="s">
        <v>872</v>
      </c>
      <c r="T303" s="12">
        <v>12</v>
      </c>
      <c r="U303" s="5">
        <v>2011</v>
      </c>
      <c r="V303" s="5" t="s">
        <v>872</v>
      </c>
      <c r="W303" s="12"/>
      <c r="Y303" s="5" t="s">
        <v>1569</v>
      </c>
      <c r="Z303" s="12">
        <v>0</v>
      </c>
      <c r="AA303" s="5">
        <v>2011</v>
      </c>
      <c r="AB303" s="5" t="s">
        <v>872</v>
      </c>
      <c r="AC303" s="12">
        <v>0</v>
      </c>
      <c r="AD303" s="5">
        <v>2011</v>
      </c>
      <c r="AE303" s="5" t="s">
        <v>872</v>
      </c>
      <c r="AF303" s="12">
        <v>0</v>
      </c>
      <c r="AG303" s="5">
        <v>2011</v>
      </c>
      <c r="AH303" s="5" t="s">
        <v>872</v>
      </c>
      <c r="AI303" s="14">
        <v>55.555555555555557</v>
      </c>
      <c r="AJ303" s="5">
        <v>2011</v>
      </c>
      <c r="AK303" s="5" t="s">
        <v>872</v>
      </c>
      <c r="AL303" s="14"/>
      <c r="AN303" s="5" t="s">
        <v>1569</v>
      </c>
    </row>
    <row r="304" spans="1:40" ht="12.75" customHeight="1" x14ac:dyDescent="0.25">
      <c r="A304" s="5" t="s">
        <v>202</v>
      </c>
      <c r="B304" s="5" t="s">
        <v>205</v>
      </c>
      <c r="C304" s="5" t="s">
        <v>204</v>
      </c>
      <c r="D304" s="5" t="s">
        <v>35</v>
      </c>
      <c r="E304" s="5" t="s">
        <v>206</v>
      </c>
      <c r="F304" s="5" t="s">
        <v>203</v>
      </c>
      <c r="G304" s="5">
        <v>2</v>
      </c>
      <c r="H304" s="15">
        <v>2</v>
      </c>
      <c r="I304" s="4" t="s">
        <v>1900</v>
      </c>
      <c r="J304" s="4">
        <f t="shared" si="17"/>
        <v>1</v>
      </c>
      <c r="K304" s="4">
        <f t="shared" si="19"/>
        <v>1</v>
      </c>
      <c r="L304" s="4" t="str">
        <f t="shared" si="18"/>
        <v/>
      </c>
      <c r="N304" s="13" t="s">
        <v>1569</v>
      </c>
      <c r="P304" s="5" t="s">
        <v>1569</v>
      </c>
      <c r="Q304" s="12">
        <v>95</v>
      </c>
      <c r="S304" s="5" t="s">
        <v>202</v>
      </c>
      <c r="T304" s="12">
        <v>9.0909090909090917</v>
      </c>
      <c r="V304" s="5" t="s">
        <v>202</v>
      </c>
      <c r="W304" s="12"/>
      <c r="Y304" s="5" t="s">
        <v>1569</v>
      </c>
      <c r="Z304" s="12" t="s">
        <v>1569</v>
      </c>
      <c r="AB304" s="5" t="s">
        <v>1569</v>
      </c>
      <c r="AC304" s="12" t="s">
        <v>1569</v>
      </c>
      <c r="AE304" s="5" t="s">
        <v>1569</v>
      </c>
      <c r="AF304" s="12" t="s">
        <v>1569</v>
      </c>
      <c r="AH304" s="5" t="s">
        <v>1569</v>
      </c>
      <c r="AI304" s="14" t="s">
        <v>1569</v>
      </c>
      <c r="AK304" s="5" t="s">
        <v>1569</v>
      </c>
      <c r="AL304" s="14"/>
      <c r="AN304" s="5" t="s">
        <v>1569</v>
      </c>
    </row>
    <row r="305" spans="1:40" ht="12.75" customHeight="1" x14ac:dyDescent="0.25">
      <c r="A305" s="5" t="s">
        <v>207</v>
      </c>
      <c r="B305" s="5" t="s">
        <v>205</v>
      </c>
      <c r="C305" s="5" t="s">
        <v>204</v>
      </c>
      <c r="D305" s="5" t="s">
        <v>35</v>
      </c>
      <c r="E305" s="5" t="s">
        <v>209</v>
      </c>
      <c r="F305" s="5" t="s">
        <v>208</v>
      </c>
      <c r="G305" s="5">
        <v>2</v>
      </c>
      <c r="H305" s="15">
        <v>2</v>
      </c>
      <c r="I305" s="4" t="s">
        <v>1900</v>
      </c>
      <c r="J305" s="4">
        <f t="shared" si="17"/>
        <v>1</v>
      </c>
      <c r="K305" s="4">
        <f t="shared" si="19"/>
        <v>1</v>
      </c>
      <c r="L305" s="4" t="str">
        <f t="shared" si="18"/>
        <v/>
      </c>
      <c r="N305" s="13">
        <v>1.3300979622135771</v>
      </c>
      <c r="O305" s="5">
        <v>2014</v>
      </c>
      <c r="P305" s="5" t="s">
        <v>207</v>
      </c>
      <c r="Q305" s="12" t="s">
        <v>1569</v>
      </c>
      <c r="S305" s="5" t="s">
        <v>1569</v>
      </c>
      <c r="T305" s="12" t="s">
        <v>1569</v>
      </c>
      <c r="V305" s="5" t="s">
        <v>1569</v>
      </c>
      <c r="W305" s="12"/>
      <c r="Y305" s="5" t="s">
        <v>1569</v>
      </c>
      <c r="Z305" s="12" t="s">
        <v>1569</v>
      </c>
      <c r="AB305" s="5" t="s">
        <v>1569</v>
      </c>
      <c r="AC305" s="12" t="s">
        <v>1569</v>
      </c>
      <c r="AE305" s="5" t="s">
        <v>1569</v>
      </c>
      <c r="AF305" s="12" t="s">
        <v>1569</v>
      </c>
      <c r="AH305" s="5" t="s">
        <v>1569</v>
      </c>
      <c r="AI305" s="14" t="s">
        <v>1569</v>
      </c>
      <c r="AK305" s="5" t="s">
        <v>1569</v>
      </c>
      <c r="AL305" s="14"/>
      <c r="AN305" s="5" t="s">
        <v>1569</v>
      </c>
    </row>
    <row r="306" spans="1:40" ht="12.75" customHeight="1" x14ac:dyDescent="0.25">
      <c r="A306" s="5" t="s">
        <v>1202</v>
      </c>
      <c r="B306" s="5" t="s">
        <v>1205</v>
      </c>
      <c r="C306" s="5" t="s">
        <v>1204</v>
      </c>
      <c r="D306" s="5" t="s">
        <v>1038</v>
      </c>
      <c r="E306" s="5" t="s">
        <v>1206</v>
      </c>
      <c r="F306" s="5" t="s">
        <v>1203</v>
      </c>
      <c r="G306" s="5">
        <v>2</v>
      </c>
      <c r="H306" s="15">
        <v>1</v>
      </c>
      <c r="I306" s="4" t="s">
        <v>3174</v>
      </c>
      <c r="J306" s="4">
        <f t="shared" si="17"/>
        <v>3</v>
      </c>
      <c r="K306" s="4">
        <f t="shared" si="19"/>
        <v>3</v>
      </c>
      <c r="L306" s="4" t="str">
        <f t="shared" si="18"/>
        <v>Y</v>
      </c>
      <c r="M306" s="4" t="s">
        <v>2679</v>
      </c>
      <c r="N306" s="13">
        <v>1.01159114857745</v>
      </c>
      <c r="O306" s="5">
        <v>2015</v>
      </c>
      <c r="P306" s="5" t="s">
        <v>1202</v>
      </c>
      <c r="Q306" s="12">
        <v>100</v>
      </c>
      <c r="R306" s="5">
        <v>2015</v>
      </c>
      <c r="S306" s="5" t="s">
        <v>1202</v>
      </c>
      <c r="T306" s="12">
        <v>13</v>
      </c>
      <c r="U306" s="5">
        <v>2015</v>
      </c>
      <c r="V306" s="5" t="s">
        <v>1202</v>
      </c>
      <c r="W306" s="12"/>
      <c r="Y306" s="5" t="s">
        <v>1569</v>
      </c>
      <c r="Z306" s="12">
        <v>10.526315789473683</v>
      </c>
      <c r="AA306" s="5">
        <v>2015</v>
      </c>
      <c r="AB306" s="5" t="s">
        <v>1202</v>
      </c>
      <c r="AC306" s="12" t="s">
        <v>1569</v>
      </c>
      <c r="AE306" s="5" t="s">
        <v>1569</v>
      </c>
      <c r="AF306" s="12" t="s">
        <v>1569</v>
      </c>
      <c r="AH306" s="5" t="s">
        <v>1569</v>
      </c>
      <c r="AI306" s="14">
        <v>97.526283240568958</v>
      </c>
      <c r="AJ306" s="5">
        <v>2015</v>
      </c>
      <c r="AK306" s="5" t="s">
        <v>1202</v>
      </c>
      <c r="AL306" s="14"/>
      <c r="AN306" s="5" t="s">
        <v>1569</v>
      </c>
    </row>
    <row r="307" spans="1:40" ht="12.75" customHeight="1" x14ac:dyDescent="0.25">
      <c r="A307" s="5" t="s">
        <v>1207</v>
      </c>
      <c r="B307" s="5" t="s">
        <v>1205</v>
      </c>
      <c r="C307" s="5" t="s">
        <v>1204</v>
      </c>
      <c r="D307" s="5" t="s">
        <v>1038</v>
      </c>
      <c r="E307" s="5" t="s">
        <v>1208</v>
      </c>
      <c r="F307" s="5" t="s">
        <v>3313</v>
      </c>
      <c r="G307" s="5">
        <v>2</v>
      </c>
      <c r="H307" s="15">
        <v>2</v>
      </c>
      <c r="I307" s="4" t="s">
        <v>3314</v>
      </c>
      <c r="J307" s="4">
        <f t="shared" si="17"/>
        <v>1</v>
      </c>
      <c r="K307" s="4">
        <f t="shared" si="19"/>
        <v>1</v>
      </c>
      <c r="L307" s="4" t="str">
        <f t="shared" si="18"/>
        <v/>
      </c>
      <c r="N307" s="13">
        <v>0.66666666666666674</v>
      </c>
      <c r="O307" s="5">
        <v>2016</v>
      </c>
      <c r="P307" s="5" t="s">
        <v>1207</v>
      </c>
      <c r="Q307" s="12">
        <v>100</v>
      </c>
      <c r="R307" s="5">
        <v>2016</v>
      </c>
      <c r="S307" s="5" t="s">
        <v>1207</v>
      </c>
      <c r="T307" s="12">
        <v>17</v>
      </c>
      <c r="U307" s="5">
        <v>2016</v>
      </c>
      <c r="V307" s="5" t="s">
        <v>1207</v>
      </c>
      <c r="W307" s="12"/>
      <c r="Y307" s="5" t="s">
        <v>1569</v>
      </c>
      <c r="Z307" s="12">
        <v>60</v>
      </c>
      <c r="AA307" s="5">
        <v>2016</v>
      </c>
      <c r="AB307" s="5" t="s">
        <v>1207</v>
      </c>
      <c r="AC307" s="12">
        <v>20</v>
      </c>
      <c r="AD307" s="5">
        <v>2016</v>
      </c>
      <c r="AE307" s="5" t="s">
        <v>1207</v>
      </c>
      <c r="AF307" s="12">
        <v>0</v>
      </c>
      <c r="AG307" s="5">
        <v>2016</v>
      </c>
      <c r="AH307" s="5" t="s">
        <v>1207</v>
      </c>
      <c r="AI307" s="14">
        <v>0</v>
      </c>
      <c r="AJ307" s="5">
        <v>2016</v>
      </c>
      <c r="AK307" s="5" t="s">
        <v>1207</v>
      </c>
      <c r="AL307" s="14"/>
      <c r="AN307" s="5" t="s">
        <v>1569</v>
      </c>
    </row>
    <row r="308" spans="1:40" ht="12.75" customHeight="1" x14ac:dyDescent="0.25">
      <c r="A308" s="5" t="s">
        <v>462</v>
      </c>
      <c r="B308" s="5" t="s">
        <v>465</v>
      </c>
      <c r="C308" s="5" t="s">
        <v>464</v>
      </c>
      <c r="D308" s="5" t="s">
        <v>360</v>
      </c>
      <c r="E308" s="5" t="s">
        <v>466</v>
      </c>
      <c r="F308" s="5" t="s">
        <v>3173</v>
      </c>
      <c r="G308" s="5">
        <v>2</v>
      </c>
      <c r="H308" s="15">
        <v>1</v>
      </c>
      <c r="I308" s="4"/>
      <c r="J308" s="4">
        <f t="shared" si="17"/>
        <v>2</v>
      </c>
      <c r="K308" s="4">
        <f t="shared" si="19"/>
        <v>1</v>
      </c>
      <c r="L308" s="4" t="str">
        <f t="shared" si="18"/>
        <v>Y</v>
      </c>
      <c r="M308" s="4" t="s">
        <v>2681</v>
      </c>
      <c r="N308" s="13">
        <v>0.73863636363636354</v>
      </c>
      <c r="O308" s="5">
        <v>2007</v>
      </c>
      <c r="P308" s="5" t="s">
        <v>462</v>
      </c>
      <c r="Q308" s="12">
        <v>20</v>
      </c>
      <c r="R308" s="5">
        <v>2007</v>
      </c>
      <c r="S308" s="5" t="s">
        <v>462</v>
      </c>
      <c r="T308" s="12">
        <v>11</v>
      </c>
      <c r="U308" s="5">
        <v>2007</v>
      </c>
      <c r="V308" s="5" t="s">
        <v>462</v>
      </c>
      <c r="W308" s="12"/>
      <c r="Y308" s="5" t="s">
        <v>1569</v>
      </c>
      <c r="Z308" s="12" t="s">
        <v>1569</v>
      </c>
      <c r="AB308" s="5" t="s">
        <v>1569</v>
      </c>
      <c r="AC308" s="12" t="s">
        <v>1569</v>
      </c>
      <c r="AE308" s="5" t="s">
        <v>1569</v>
      </c>
      <c r="AF308" s="12" t="s">
        <v>1569</v>
      </c>
      <c r="AH308" s="5" t="s">
        <v>1569</v>
      </c>
      <c r="AI308" s="14" t="s">
        <v>1569</v>
      </c>
      <c r="AK308" s="5" t="s">
        <v>1569</v>
      </c>
      <c r="AL308" s="14"/>
      <c r="AN308" s="5" t="s">
        <v>1569</v>
      </c>
    </row>
    <row r="309" spans="1:40" ht="12.75" customHeight="1" x14ac:dyDescent="0.25">
      <c r="A309" s="5" t="s">
        <v>1209</v>
      </c>
      <c r="B309" s="5" t="s">
        <v>1212</v>
      </c>
      <c r="C309" s="5" t="s">
        <v>1211</v>
      </c>
      <c r="D309" s="5" t="s">
        <v>1038</v>
      </c>
      <c r="E309" s="5" t="s">
        <v>1213</v>
      </c>
      <c r="F309" s="5" t="s">
        <v>1210</v>
      </c>
      <c r="G309" s="5">
        <v>1</v>
      </c>
      <c r="H309" s="15">
        <v>1</v>
      </c>
      <c r="I309" s="4"/>
      <c r="J309" s="4">
        <f t="shared" si="17"/>
        <v>2</v>
      </c>
      <c r="K309" s="4">
        <f t="shared" si="19"/>
        <v>1</v>
      </c>
      <c r="L309" s="4" t="str">
        <f t="shared" si="18"/>
        <v>Y</v>
      </c>
      <c r="M309" s="4" t="s">
        <v>2680</v>
      </c>
      <c r="N309" s="13">
        <v>0.63999999999999757</v>
      </c>
      <c r="O309" s="5">
        <v>2015</v>
      </c>
      <c r="P309" s="5" t="s">
        <v>1209</v>
      </c>
      <c r="Q309" s="12">
        <v>100</v>
      </c>
      <c r="R309" s="5">
        <v>2015</v>
      </c>
      <c r="S309" s="5" t="s">
        <v>1209</v>
      </c>
      <c r="T309" s="12">
        <v>18.618618618618619</v>
      </c>
      <c r="U309" s="5">
        <v>2015</v>
      </c>
      <c r="V309" s="5" t="s">
        <v>1209</v>
      </c>
      <c r="W309" s="12"/>
      <c r="Y309" s="5" t="s">
        <v>1569</v>
      </c>
      <c r="Z309" s="12" t="s">
        <v>1569</v>
      </c>
      <c r="AB309" s="5" t="s">
        <v>1569</v>
      </c>
      <c r="AC309" s="12" t="s">
        <v>1569</v>
      </c>
      <c r="AE309" s="5" t="s">
        <v>1569</v>
      </c>
      <c r="AF309" s="12" t="s">
        <v>1569</v>
      </c>
      <c r="AH309" s="5" t="s">
        <v>1569</v>
      </c>
      <c r="AI309" s="14" t="s">
        <v>1569</v>
      </c>
      <c r="AK309" s="5" t="s">
        <v>1569</v>
      </c>
      <c r="AL309" s="14"/>
      <c r="AN309" s="5" t="s">
        <v>1569</v>
      </c>
    </row>
    <row r="310" spans="1:40" ht="12.75" customHeight="1" x14ac:dyDescent="0.25">
      <c r="A310" s="5" t="s">
        <v>210</v>
      </c>
      <c r="B310" s="5" t="s">
        <v>213</v>
      </c>
      <c r="C310" s="5" t="s">
        <v>212</v>
      </c>
      <c r="D310" s="5" t="s">
        <v>35</v>
      </c>
      <c r="E310" s="5" t="s">
        <v>214</v>
      </c>
      <c r="F310" s="5" t="s">
        <v>211</v>
      </c>
      <c r="G310" s="5">
        <v>2</v>
      </c>
      <c r="H310" s="15">
        <v>1</v>
      </c>
      <c r="I310" s="4"/>
      <c r="J310" s="4">
        <f t="shared" si="17"/>
        <v>1</v>
      </c>
      <c r="K310" s="4">
        <f t="shared" si="19"/>
        <v>1</v>
      </c>
      <c r="L310" s="4" t="str">
        <f t="shared" si="18"/>
        <v/>
      </c>
      <c r="N310" s="13">
        <v>1.2230674052765826</v>
      </c>
      <c r="O310" s="5">
        <v>2013</v>
      </c>
      <c r="P310" s="5" t="s">
        <v>210</v>
      </c>
      <c r="Q310" s="12">
        <v>100</v>
      </c>
      <c r="R310" s="5">
        <v>2013</v>
      </c>
      <c r="S310" s="5" t="s">
        <v>210</v>
      </c>
      <c r="T310" s="12">
        <v>19.607060935474223</v>
      </c>
      <c r="U310" s="5">
        <v>2013</v>
      </c>
      <c r="V310" s="5" t="s">
        <v>210</v>
      </c>
      <c r="W310" s="12"/>
      <c r="Y310" s="5" t="s">
        <v>1569</v>
      </c>
      <c r="Z310" s="12">
        <v>0</v>
      </c>
      <c r="AA310" s="5">
        <v>2013</v>
      </c>
      <c r="AB310" s="5" t="s">
        <v>210</v>
      </c>
      <c r="AC310" s="12">
        <v>13</v>
      </c>
      <c r="AD310" s="5">
        <v>2013</v>
      </c>
      <c r="AE310" s="5" t="s">
        <v>210</v>
      </c>
      <c r="AF310" s="12">
        <v>0</v>
      </c>
      <c r="AG310" s="5">
        <v>2013</v>
      </c>
      <c r="AH310" s="5" t="s">
        <v>210</v>
      </c>
      <c r="AI310" s="14">
        <v>100</v>
      </c>
      <c r="AJ310" s="5">
        <v>2013</v>
      </c>
      <c r="AK310" s="5" t="s">
        <v>210</v>
      </c>
      <c r="AL310" s="14"/>
      <c r="AN310" s="5" t="s">
        <v>1569</v>
      </c>
    </row>
    <row r="311" spans="1:40" ht="12.75" customHeight="1" x14ac:dyDescent="0.25">
      <c r="A311" s="5" t="s">
        <v>215</v>
      </c>
      <c r="B311" s="5" t="s">
        <v>213</v>
      </c>
      <c r="C311" s="5" t="s">
        <v>212</v>
      </c>
      <c r="D311" s="5" t="s">
        <v>35</v>
      </c>
      <c r="E311" s="5" t="s">
        <v>217</v>
      </c>
      <c r="F311" s="5" t="s">
        <v>216</v>
      </c>
      <c r="G311" s="5">
        <v>2</v>
      </c>
      <c r="H311" s="15">
        <v>1</v>
      </c>
      <c r="I311" s="4"/>
      <c r="J311" s="4">
        <f t="shared" si="17"/>
        <v>1</v>
      </c>
      <c r="K311" s="4">
        <f t="shared" si="19"/>
        <v>1</v>
      </c>
      <c r="L311" s="4" t="str">
        <f t="shared" si="18"/>
        <v/>
      </c>
      <c r="N311" s="13">
        <v>1.5643680964079016</v>
      </c>
      <c r="O311" s="5">
        <v>2013</v>
      </c>
      <c r="P311" s="5" t="s">
        <v>215</v>
      </c>
      <c r="Q311" s="12">
        <v>98</v>
      </c>
      <c r="R311" s="5">
        <v>2013</v>
      </c>
      <c r="S311" s="5" t="s">
        <v>215</v>
      </c>
      <c r="T311" s="12">
        <v>9.9198396793587165</v>
      </c>
      <c r="U311" s="5">
        <v>2013</v>
      </c>
      <c r="V311" s="5" t="s">
        <v>215</v>
      </c>
      <c r="W311" s="12"/>
      <c r="Y311" s="5" t="s">
        <v>1569</v>
      </c>
      <c r="Z311" s="12">
        <v>0</v>
      </c>
      <c r="AA311" s="5">
        <v>2013</v>
      </c>
      <c r="AB311" s="5" t="s">
        <v>215</v>
      </c>
      <c r="AC311" s="12">
        <v>36</v>
      </c>
      <c r="AD311" s="5">
        <v>2013</v>
      </c>
      <c r="AE311" s="5" t="s">
        <v>215</v>
      </c>
      <c r="AF311" s="12">
        <v>0</v>
      </c>
      <c r="AG311" s="5">
        <v>2013</v>
      </c>
      <c r="AH311" s="5" t="s">
        <v>215</v>
      </c>
      <c r="AI311" s="14">
        <v>100</v>
      </c>
      <c r="AJ311" s="5">
        <v>2013</v>
      </c>
      <c r="AK311" s="5" t="s">
        <v>215</v>
      </c>
      <c r="AL311" s="14"/>
      <c r="AN311" s="5" t="s">
        <v>1569</v>
      </c>
    </row>
    <row r="312" spans="1:40" ht="12.75" customHeight="1" x14ac:dyDescent="0.25">
      <c r="A312" s="5" t="s">
        <v>1214</v>
      </c>
      <c r="B312" s="5" t="s">
        <v>1633</v>
      </c>
      <c r="C312" s="5" t="s">
        <v>1216</v>
      </c>
      <c r="D312" s="5" t="s">
        <v>1038</v>
      </c>
      <c r="E312" s="5" t="s">
        <v>1217</v>
      </c>
      <c r="F312" s="5" t="s">
        <v>1215</v>
      </c>
      <c r="G312" s="5">
        <v>1</v>
      </c>
      <c r="H312" s="15">
        <v>2</v>
      </c>
      <c r="I312" s="4" t="s">
        <v>1924</v>
      </c>
      <c r="J312" s="4">
        <f t="shared" si="17"/>
        <v>1</v>
      </c>
      <c r="K312" s="4">
        <f t="shared" si="19"/>
        <v>1</v>
      </c>
      <c r="L312" s="4" t="str">
        <f t="shared" si="18"/>
        <v/>
      </c>
      <c r="N312" s="13">
        <v>1.1317042819111716</v>
      </c>
      <c r="O312" s="5">
        <v>2016</v>
      </c>
      <c r="P312" s="5" t="s">
        <v>1214</v>
      </c>
      <c r="Q312" s="12">
        <v>87.83</v>
      </c>
      <c r="R312" s="5">
        <v>2016</v>
      </c>
      <c r="S312" s="5" t="s">
        <v>1214</v>
      </c>
      <c r="T312" s="12">
        <v>12.4</v>
      </c>
      <c r="U312" s="5">
        <v>2016</v>
      </c>
      <c r="V312" s="5" t="s">
        <v>1214</v>
      </c>
      <c r="W312" s="12"/>
      <c r="Y312" s="5" t="s">
        <v>1569</v>
      </c>
      <c r="Z312" s="12">
        <v>0</v>
      </c>
      <c r="AA312" s="5">
        <v>2016</v>
      </c>
      <c r="AB312" s="5" t="s">
        <v>1214</v>
      </c>
      <c r="AC312" s="12">
        <v>0</v>
      </c>
      <c r="AD312" s="5">
        <v>2016</v>
      </c>
      <c r="AE312" s="5" t="s">
        <v>1214</v>
      </c>
      <c r="AF312" s="12">
        <v>0</v>
      </c>
      <c r="AG312" s="5">
        <v>2016</v>
      </c>
      <c r="AH312" s="5" t="s">
        <v>1214</v>
      </c>
      <c r="AI312" s="14">
        <v>97.9381443298969</v>
      </c>
      <c r="AJ312" s="5">
        <v>2016</v>
      </c>
      <c r="AK312" s="5" t="s">
        <v>1214</v>
      </c>
      <c r="AL312" s="14"/>
      <c r="AN312" s="5" t="s">
        <v>1569</v>
      </c>
    </row>
    <row r="313" spans="1:40" ht="12.75" customHeight="1" x14ac:dyDescent="0.25">
      <c r="A313" s="5" t="s">
        <v>1218</v>
      </c>
      <c r="B313" s="5" t="s">
        <v>1633</v>
      </c>
      <c r="C313" s="5" t="s">
        <v>1216</v>
      </c>
      <c r="D313" s="5" t="s">
        <v>1038</v>
      </c>
      <c r="E313" s="5" t="s">
        <v>1220</v>
      </c>
      <c r="F313" s="5" t="s">
        <v>1219</v>
      </c>
      <c r="G313" s="5">
        <v>1</v>
      </c>
      <c r="H313" s="15">
        <v>1</v>
      </c>
      <c r="I313" s="4"/>
      <c r="J313" s="4">
        <f t="shared" si="17"/>
        <v>1</v>
      </c>
      <c r="K313" s="4">
        <f t="shared" si="19"/>
        <v>1</v>
      </c>
      <c r="L313" s="4" t="str">
        <f t="shared" si="18"/>
        <v/>
      </c>
      <c r="N313" s="13">
        <v>0.43612668934448834</v>
      </c>
      <c r="O313" s="5">
        <v>2015</v>
      </c>
      <c r="P313" s="5" t="s">
        <v>1218</v>
      </c>
      <c r="Q313" s="12" t="s">
        <v>1569</v>
      </c>
      <c r="S313" s="5" t="s">
        <v>1569</v>
      </c>
      <c r="T313" s="12">
        <v>4.5999999999999996</v>
      </c>
      <c r="U313" s="5">
        <v>2015</v>
      </c>
      <c r="V313" s="5" t="s">
        <v>1218</v>
      </c>
      <c r="W313" s="12"/>
      <c r="Y313" s="5" t="s">
        <v>1569</v>
      </c>
      <c r="Z313" s="12" t="s">
        <v>1569</v>
      </c>
      <c r="AB313" s="5" t="s">
        <v>1569</v>
      </c>
      <c r="AC313" s="12" t="s">
        <v>1569</v>
      </c>
      <c r="AE313" s="5" t="s">
        <v>1569</v>
      </c>
      <c r="AF313" s="12" t="s">
        <v>1569</v>
      </c>
      <c r="AH313" s="5" t="s">
        <v>1569</v>
      </c>
      <c r="AI313" s="14" t="s">
        <v>1569</v>
      </c>
      <c r="AK313" s="5" t="s">
        <v>1569</v>
      </c>
      <c r="AL313" s="14"/>
      <c r="AN313" s="5" t="s">
        <v>1569</v>
      </c>
    </row>
    <row r="314" spans="1:40" ht="12.75" customHeight="1" x14ac:dyDescent="0.25">
      <c r="A314" s="5" t="s">
        <v>467</v>
      </c>
      <c r="B314" s="5" t="s">
        <v>470</v>
      </c>
      <c r="C314" s="5" t="s">
        <v>469</v>
      </c>
      <c r="D314" s="5" t="s">
        <v>360</v>
      </c>
      <c r="E314" s="5" t="s">
        <v>471</v>
      </c>
      <c r="F314" s="5" t="s">
        <v>3175</v>
      </c>
      <c r="G314" s="5">
        <v>3</v>
      </c>
      <c r="H314" s="15">
        <v>2</v>
      </c>
      <c r="I314" s="4" t="s">
        <v>3176</v>
      </c>
      <c r="J314" s="4">
        <f t="shared" si="17"/>
        <v>3</v>
      </c>
      <c r="K314" s="4">
        <f t="shared" si="19"/>
        <v>2</v>
      </c>
      <c r="L314" s="4" t="str">
        <f t="shared" si="18"/>
        <v>Y</v>
      </c>
      <c r="M314" s="4" t="s">
        <v>2679</v>
      </c>
      <c r="N314" s="13">
        <v>0.47622139965798643</v>
      </c>
      <c r="O314" s="5">
        <v>2016</v>
      </c>
      <c r="P314" s="5" t="s">
        <v>467</v>
      </c>
      <c r="Q314" s="12">
        <v>88.5</v>
      </c>
      <c r="R314" s="5">
        <v>2016</v>
      </c>
      <c r="S314" s="5" t="s">
        <v>467</v>
      </c>
      <c r="T314" s="12">
        <v>11.092235435195363</v>
      </c>
      <c r="U314" s="5">
        <v>2016</v>
      </c>
      <c r="V314" s="5" t="s">
        <v>467</v>
      </c>
      <c r="W314" s="12"/>
      <c r="Y314" s="5" t="s">
        <v>1569</v>
      </c>
      <c r="Z314" s="12" t="s">
        <v>1569</v>
      </c>
      <c r="AB314" s="5" t="s">
        <v>1569</v>
      </c>
      <c r="AC314" s="12" t="s">
        <v>1569</v>
      </c>
      <c r="AE314" s="5" t="s">
        <v>1569</v>
      </c>
      <c r="AF314" s="12" t="s">
        <v>1569</v>
      </c>
      <c r="AH314" s="5" t="s">
        <v>1569</v>
      </c>
      <c r="AI314" s="14" t="s">
        <v>1569</v>
      </c>
      <c r="AK314" s="5" t="s">
        <v>1569</v>
      </c>
      <c r="AL314" s="14"/>
      <c r="AN314" s="5" t="s">
        <v>1569</v>
      </c>
    </row>
    <row r="315" spans="1:40" ht="12.75" customHeight="1" x14ac:dyDescent="0.25">
      <c r="A315" s="5" t="s">
        <v>472</v>
      </c>
      <c r="B315" s="5" t="s">
        <v>475</v>
      </c>
      <c r="C315" s="5" t="s">
        <v>474</v>
      </c>
      <c r="D315" s="5" t="s">
        <v>360</v>
      </c>
      <c r="E315" s="5" t="s">
        <v>476</v>
      </c>
      <c r="F315" s="5" t="s">
        <v>473</v>
      </c>
      <c r="G315" s="5">
        <v>2</v>
      </c>
      <c r="H315" s="15">
        <v>1</v>
      </c>
      <c r="I315" s="4"/>
      <c r="J315" s="4">
        <f t="shared" si="17"/>
        <v>1</v>
      </c>
      <c r="K315" s="4">
        <f t="shared" si="19"/>
        <v>1</v>
      </c>
      <c r="L315" s="4" t="str">
        <f t="shared" si="18"/>
        <v/>
      </c>
      <c r="N315" s="13">
        <v>0.39083110233912416</v>
      </c>
      <c r="O315" s="5">
        <v>2013</v>
      </c>
      <c r="P315" s="5" t="s">
        <v>472</v>
      </c>
      <c r="Q315" s="12">
        <v>30</v>
      </c>
      <c r="R315" s="5">
        <v>2013</v>
      </c>
      <c r="S315" s="5" t="s">
        <v>472</v>
      </c>
      <c r="T315" s="12" t="s">
        <v>1569</v>
      </c>
      <c r="V315" s="5" t="s">
        <v>1569</v>
      </c>
      <c r="W315" s="12"/>
      <c r="Y315" s="5" t="s">
        <v>1569</v>
      </c>
      <c r="Z315" s="12" t="s">
        <v>1569</v>
      </c>
      <c r="AB315" s="5" t="s">
        <v>1569</v>
      </c>
      <c r="AC315" s="12" t="s">
        <v>1569</v>
      </c>
      <c r="AE315" s="5" t="s">
        <v>1569</v>
      </c>
      <c r="AF315" s="12" t="s">
        <v>1569</v>
      </c>
      <c r="AH315" s="5" t="s">
        <v>1569</v>
      </c>
      <c r="AI315" s="14" t="s">
        <v>1569</v>
      </c>
      <c r="AK315" s="5" t="s">
        <v>1569</v>
      </c>
      <c r="AL315" s="14"/>
      <c r="AN315" s="5" t="s">
        <v>1569</v>
      </c>
    </row>
    <row r="316" spans="1:40" ht="12.75" customHeight="1" x14ac:dyDescent="0.25">
      <c r="A316" s="5" t="s">
        <v>477</v>
      </c>
      <c r="B316" s="5" t="s">
        <v>475</v>
      </c>
      <c r="C316" s="5" t="s">
        <v>474</v>
      </c>
      <c r="D316" s="5" t="s">
        <v>360</v>
      </c>
      <c r="E316" s="5" t="s">
        <v>479</v>
      </c>
      <c r="F316" s="5" t="s">
        <v>478</v>
      </c>
      <c r="G316" s="5">
        <v>2</v>
      </c>
      <c r="H316" s="15">
        <v>1</v>
      </c>
      <c r="I316" s="4"/>
      <c r="J316" s="4">
        <f t="shared" si="17"/>
        <v>1</v>
      </c>
      <c r="K316" s="4">
        <f t="shared" si="19"/>
        <v>1</v>
      </c>
      <c r="L316" s="4" t="str">
        <f t="shared" si="18"/>
        <v/>
      </c>
      <c r="N316" s="13">
        <v>0.35605194610497909</v>
      </c>
      <c r="O316" s="5">
        <v>2013</v>
      </c>
      <c r="P316" s="5" t="s">
        <v>477</v>
      </c>
      <c r="Q316" s="12">
        <v>30</v>
      </c>
      <c r="R316" s="5">
        <v>2013</v>
      </c>
      <c r="S316" s="5" t="s">
        <v>477</v>
      </c>
      <c r="T316" s="12" t="s">
        <v>1569</v>
      </c>
      <c r="V316" s="5" t="s">
        <v>1569</v>
      </c>
      <c r="W316" s="12"/>
      <c r="Y316" s="5" t="s">
        <v>1569</v>
      </c>
      <c r="Z316" s="12" t="s">
        <v>1569</v>
      </c>
      <c r="AB316" s="5" t="s">
        <v>1569</v>
      </c>
      <c r="AC316" s="12" t="s">
        <v>1569</v>
      </c>
      <c r="AE316" s="5" t="s">
        <v>1569</v>
      </c>
      <c r="AF316" s="12" t="s">
        <v>1569</v>
      </c>
      <c r="AH316" s="5" t="s">
        <v>1569</v>
      </c>
      <c r="AI316" s="14" t="s">
        <v>1569</v>
      </c>
      <c r="AK316" s="5" t="s">
        <v>1569</v>
      </c>
      <c r="AL316" s="14"/>
      <c r="AN316" s="5" t="s">
        <v>1569</v>
      </c>
    </row>
    <row r="317" spans="1:40" ht="12.75" customHeight="1" x14ac:dyDescent="0.25">
      <c r="A317" s="5" t="s">
        <v>1221</v>
      </c>
      <c r="B317" s="5" t="s">
        <v>1224</v>
      </c>
      <c r="C317" s="5" t="s">
        <v>1223</v>
      </c>
      <c r="D317" s="5" t="s">
        <v>1038</v>
      </c>
      <c r="E317" s="5" t="s">
        <v>1225</v>
      </c>
      <c r="F317" s="5" t="s">
        <v>1222</v>
      </c>
      <c r="G317" s="5">
        <v>2</v>
      </c>
      <c r="H317" s="15">
        <v>2</v>
      </c>
      <c r="I317" s="4" t="s">
        <v>1925</v>
      </c>
      <c r="J317" s="4">
        <f t="shared" si="17"/>
        <v>2</v>
      </c>
      <c r="K317" s="4">
        <f t="shared" si="19"/>
        <v>2</v>
      </c>
      <c r="L317" s="4" t="str">
        <f t="shared" si="18"/>
        <v>Y</v>
      </c>
      <c r="M317" s="4" t="s">
        <v>2680</v>
      </c>
      <c r="N317" s="13">
        <v>0.80144099090164111</v>
      </c>
      <c r="O317" s="5">
        <v>2016</v>
      </c>
      <c r="P317" s="5" t="s">
        <v>1221</v>
      </c>
      <c r="Q317" s="12">
        <v>80</v>
      </c>
      <c r="R317" s="5">
        <v>2016</v>
      </c>
      <c r="S317" s="5" t="s">
        <v>1221</v>
      </c>
      <c r="T317" s="12">
        <v>24.74</v>
      </c>
      <c r="U317" s="5">
        <v>2016</v>
      </c>
      <c r="V317" s="5" t="s">
        <v>1221</v>
      </c>
      <c r="W317" s="12"/>
      <c r="Y317" s="5" t="s">
        <v>1569</v>
      </c>
      <c r="Z317" s="12">
        <v>0</v>
      </c>
      <c r="AA317" s="5">
        <v>2016</v>
      </c>
      <c r="AB317" s="5" t="s">
        <v>1221</v>
      </c>
      <c r="AC317" s="12">
        <v>10.4</v>
      </c>
      <c r="AD317" s="5">
        <v>2016</v>
      </c>
      <c r="AE317" s="5" t="s">
        <v>1221</v>
      </c>
      <c r="AF317" s="12">
        <v>0</v>
      </c>
      <c r="AG317" s="5">
        <v>2016</v>
      </c>
      <c r="AH317" s="5" t="s">
        <v>1221</v>
      </c>
      <c r="AI317" s="14">
        <v>0</v>
      </c>
      <c r="AJ317" s="5">
        <v>2016</v>
      </c>
      <c r="AK317" s="5" t="s">
        <v>1221</v>
      </c>
      <c r="AL317" s="14"/>
      <c r="AN317" s="5" t="s">
        <v>1569</v>
      </c>
    </row>
    <row r="318" spans="1:40" ht="12.75" customHeight="1" x14ac:dyDescent="0.25">
      <c r="A318" s="5" t="s">
        <v>2972</v>
      </c>
      <c r="B318" s="5" t="s">
        <v>1227</v>
      </c>
      <c r="C318" s="5" t="s">
        <v>1226</v>
      </c>
      <c r="D318" s="5" t="s">
        <v>1038</v>
      </c>
      <c r="E318" s="5" t="s">
        <v>1227</v>
      </c>
      <c r="F318" s="5" t="s">
        <v>1226</v>
      </c>
      <c r="G318" s="5">
        <v>0</v>
      </c>
      <c r="H318" s="15">
        <v>3</v>
      </c>
      <c r="J318" s="5">
        <f t="shared" si="17"/>
        <v>1</v>
      </c>
      <c r="K318" s="4">
        <f t="shared" si="19"/>
        <v>1</v>
      </c>
      <c r="L318" s="4" t="str">
        <f t="shared" si="18"/>
        <v/>
      </c>
      <c r="N318" s="13">
        <v>1.4507254183422142</v>
      </c>
      <c r="O318" s="5">
        <v>2017</v>
      </c>
      <c r="P318" s="5" t="s">
        <v>2972</v>
      </c>
      <c r="Q318" s="12">
        <v>100</v>
      </c>
      <c r="R318" s="5">
        <v>2017</v>
      </c>
      <c r="S318" s="5" t="s">
        <v>2972</v>
      </c>
      <c r="T318" s="12">
        <v>9.2786682926032604</v>
      </c>
      <c r="U318" s="5">
        <v>2017</v>
      </c>
      <c r="V318" s="5" t="s">
        <v>2972</v>
      </c>
      <c r="W318" s="12"/>
      <c r="Y318" s="5" t="s">
        <v>1569</v>
      </c>
      <c r="Z318" s="12">
        <v>0</v>
      </c>
      <c r="AA318" s="5">
        <v>2017</v>
      </c>
      <c r="AB318" s="5" t="s">
        <v>2972</v>
      </c>
      <c r="AC318" s="12">
        <v>0</v>
      </c>
      <c r="AD318" s="5">
        <v>2017</v>
      </c>
      <c r="AE318" s="5" t="s">
        <v>2972</v>
      </c>
      <c r="AF318" s="12">
        <v>0</v>
      </c>
      <c r="AG318" s="5">
        <v>2017</v>
      </c>
      <c r="AH318" s="5" t="s">
        <v>2972</v>
      </c>
      <c r="AI318" s="14">
        <v>0</v>
      </c>
      <c r="AJ318" s="5">
        <v>2017</v>
      </c>
      <c r="AK318" s="5" t="s">
        <v>2972</v>
      </c>
      <c r="AL318" s="14"/>
      <c r="AN318" s="5" t="s">
        <v>1569</v>
      </c>
    </row>
    <row r="319" spans="1:40" ht="12.75" customHeight="1" x14ac:dyDescent="0.25">
      <c r="A319" s="5" t="s">
        <v>480</v>
      </c>
      <c r="B319" s="5" t="s">
        <v>483</v>
      </c>
      <c r="C319" s="5" t="s">
        <v>482</v>
      </c>
      <c r="D319" s="5" t="s">
        <v>360</v>
      </c>
      <c r="E319" s="5" t="s">
        <v>484</v>
      </c>
      <c r="F319" s="5" t="s">
        <v>481</v>
      </c>
      <c r="G319" s="5" t="s">
        <v>2708</v>
      </c>
      <c r="H319" s="15">
        <v>1</v>
      </c>
      <c r="I319" s="4"/>
      <c r="J319" s="4">
        <f t="shared" si="17"/>
        <v>2</v>
      </c>
      <c r="K319" s="4">
        <f t="shared" si="19"/>
        <v>2</v>
      </c>
      <c r="L319" s="4" t="str">
        <f t="shared" si="18"/>
        <v>Y</v>
      </c>
      <c r="M319" s="4" t="s">
        <v>2681</v>
      </c>
      <c r="N319" s="13">
        <v>0.8205676015293889</v>
      </c>
      <c r="O319" s="5">
        <v>2008</v>
      </c>
      <c r="P319" s="5" t="s">
        <v>480</v>
      </c>
      <c r="Q319" s="12">
        <v>57</v>
      </c>
      <c r="R319" s="5">
        <v>2008</v>
      </c>
      <c r="S319" s="5" t="s">
        <v>480</v>
      </c>
      <c r="T319" s="12">
        <v>14.035087719298245</v>
      </c>
      <c r="U319" s="5">
        <v>2008</v>
      </c>
      <c r="V319" s="5" t="s">
        <v>480</v>
      </c>
      <c r="W319" s="12"/>
      <c r="Y319" s="5" t="s">
        <v>1569</v>
      </c>
      <c r="Z319" s="12" t="s">
        <v>1569</v>
      </c>
      <c r="AB319" s="5" t="s">
        <v>1569</v>
      </c>
      <c r="AC319" s="12" t="s">
        <v>1569</v>
      </c>
      <c r="AE319" s="5" t="s">
        <v>1569</v>
      </c>
      <c r="AF319" s="12" t="s">
        <v>1569</v>
      </c>
      <c r="AH319" s="5" t="s">
        <v>1569</v>
      </c>
      <c r="AI319" s="14" t="s">
        <v>1569</v>
      </c>
      <c r="AK319" s="5" t="s">
        <v>1569</v>
      </c>
      <c r="AL319" s="14"/>
      <c r="AN319" s="5" t="s">
        <v>1569</v>
      </c>
    </row>
    <row r="320" spans="1:40" ht="12.75" customHeight="1" x14ac:dyDescent="0.25">
      <c r="A320" s="5" t="s">
        <v>485</v>
      </c>
      <c r="B320" s="5" t="s">
        <v>483</v>
      </c>
      <c r="C320" s="5" t="s">
        <v>482</v>
      </c>
      <c r="D320" s="5" t="s">
        <v>360</v>
      </c>
      <c r="E320" s="5" t="s">
        <v>486</v>
      </c>
      <c r="F320" s="5" t="s">
        <v>3178</v>
      </c>
      <c r="G320" s="5">
        <v>2</v>
      </c>
      <c r="H320" s="15">
        <v>1</v>
      </c>
      <c r="I320" s="4" t="s">
        <v>3177</v>
      </c>
      <c r="J320" s="4">
        <f t="shared" si="17"/>
        <v>1</v>
      </c>
      <c r="K320" s="4">
        <f t="shared" si="19"/>
        <v>1</v>
      </c>
      <c r="L320" s="4" t="str">
        <f t="shared" si="18"/>
        <v/>
      </c>
      <c r="N320" s="13">
        <v>0.56949771689497719</v>
      </c>
      <c r="O320" s="5">
        <v>2012</v>
      </c>
      <c r="P320" s="5" t="s">
        <v>485</v>
      </c>
      <c r="Q320" s="12">
        <v>25</v>
      </c>
      <c r="R320" s="5">
        <v>2012</v>
      </c>
      <c r="S320" s="5" t="s">
        <v>485</v>
      </c>
      <c r="T320" s="12" t="s">
        <v>1569</v>
      </c>
      <c r="V320" s="5" t="s">
        <v>1569</v>
      </c>
      <c r="W320" s="12"/>
      <c r="Y320" s="5" t="s">
        <v>1569</v>
      </c>
      <c r="Z320" s="12">
        <v>0</v>
      </c>
      <c r="AA320" s="5">
        <v>2012</v>
      </c>
      <c r="AB320" s="5" t="s">
        <v>485</v>
      </c>
      <c r="AC320" s="12">
        <v>0</v>
      </c>
      <c r="AD320" s="5">
        <v>2012</v>
      </c>
      <c r="AE320" s="5" t="s">
        <v>485</v>
      </c>
      <c r="AF320" s="12">
        <v>0</v>
      </c>
      <c r="AG320" s="5">
        <v>2012</v>
      </c>
      <c r="AH320" s="5" t="s">
        <v>485</v>
      </c>
      <c r="AI320" s="14">
        <v>0</v>
      </c>
      <c r="AJ320" s="5">
        <v>2012</v>
      </c>
      <c r="AK320" s="5" t="s">
        <v>485</v>
      </c>
      <c r="AL320" s="14"/>
      <c r="AN320" s="5" t="s">
        <v>1569</v>
      </c>
    </row>
    <row r="321" spans="1:40" ht="12.75" customHeight="1" x14ac:dyDescent="0.25">
      <c r="A321" s="5" t="s">
        <v>1228</v>
      </c>
      <c r="B321" s="5" t="s">
        <v>1230</v>
      </c>
      <c r="C321" s="5" t="s">
        <v>1229</v>
      </c>
      <c r="D321" s="5" t="s">
        <v>1038</v>
      </c>
      <c r="E321" s="5" t="s">
        <v>1231</v>
      </c>
      <c r="F321" s="5" t="s">
        <v>1229</v>
      </c>
      <c r="G321" s="5">
        <v>0</v>
      </c>
      <c r="H321" s="15">
        <v>1</v>
      </c>
      <c r="I321" s="4"/>
      <c r="J321" s="4">
        <f t="shared" ref="J321:J384" si="20">COUNTIF(E:E,E321)</f>
        <v>1</v>
      </c>
      <c r="K321" s="4">
        <f t="shared" si="19"/>
        <v>1</v>
      </c>
      <c r="L321" s="4" t="str">
        <f t="shared" si="18"/>
        <v/>
      </c>
      <c r="N321" s="13">
        <v>0.89153225684590998</v>
      </c>
      <c r="O321" s="5">
        <v>2013</v>
      </c>
      <c r="P321" s="5" t="s">
        <v>1228</v>
      </c>
      <c r="Q321" s="12">
        <v>66</v>
      </c>
      <c r="R321" s="5">
        <v>2013</v>
      </c>
      <c r="S321" s="5" t="s">
        <v>1228</v>
      </c>
      <c r="T321" s="12">
        <v>12.5</v>
      </c>
      <c r="U321" s="5">
        <v>2013</v>
      </c>
      <c r="V321" s="5" t="s">
        <v>1228</v>
      </c>
      <c r="W321" s="12"/>
      <c r="Y321" s="5" t="s">
        <v>1569</v>
      </c>
      <c r="Z321" s="12" t="s">
        <v>1569</v>
      </c>
      <c r="AB321" s="5" t="s">
        <v>1569</v>
      </c>
      <c r="AC321" s="12" t="s">
        <v>1569</v>
      </c>
      <c r="AE321" s="5" t="s">
        <v>1569</v>
      </c>
      <c r="AF321" s="12" t="s">
        <v>1569</v>
      </c>
      <c r="AH321" s="5" t="s">
        <v>1569</v>
      </c>
      <c r="AI321" s="14" t="s">
        <v>1569</v>
      </c>
      <c r="AK321" s="5" t="s">
        <v>1569</v>
      </c>
      <c r="AL321" s="14"/>
      <c r="AN321" s="5" t="s">
        <v>1569</v>
      </c>
    </row>
    <row r="322" spans="1:40" ht="12.75" customHeight="1" x14ac:dyDescent="0.25">
      <c r="A322" s="5" t="s">
        <v>876</v>
      </c>
      <c r="B322" s="5" t="s">
        <v>879</v>
      </c>
      <c r="C322" s="5" t="s">
        <v>878</v>
      </c>
      <c r="D322" s="5" t="s">
        <v>620</v>
      </c>
      <c r="E322" s="5" t="s">
        <v>880</v>
      </c>
      <c r="F322" s="5" t="s">
        <v>877</v>
      </c>
      <c r="G322" s="5">
        <v>2</v>
      </c>
      <c r="H322" s="15">
        <v>1</v>
      </c>
      <c r="I322" s="4"/>
      <c r="J322" s="4">
        <f t="shared" si="20"/>
        <v>1</v>
      </c>
      <c r="K322" s="4">
        <f t="shared" si="19"/>
        <v>1</v>
      </c>
      <c r="L322" s="4" t="str">
        <f t="shared" si="18"/>
        <v/>
      </c>
      <c r="N322" s="13" t="s">
        <v>1569</v>
      </c>
      <c r="P322" s="5" t="s">
        <v>1569</v>
      </c>
      <c r="Q322" s="12">
        <v>15</v>
      </c>
      <c r="S322" s="5" t="s">
        <v>876</v>
      </c>
      <c r="T322" s="12">
        <v>21</v>
      </c>
      <c r="V322" s="5" t="s">
        <v>876</v>
      </c>
      <c r="W322" s="12"/>
      <c r="Y322" s="5" t="s">
        <v>1569</v>
      </c>
      <c r="Z322" s="12" t="s">
        <v>1569</v>
      </c>
      <c r="AB322" s="5" t="s">
        <v>1569</v>
      </c>
      <c r="AC322" s="12" t="s">
        <v>1569</v>
      </c>
      <c r="AE322" s="5" t="s">
        <v>1569</v>
      </c>
      <c r="AF322" s="12" t="s">
        <v>1569</v>
      </c>
      <c r="AH322" s="5" t="s">
        <v>1569</v>
      </c>
      <c r="AI322" s="14" t="s">
        <v>1569</v>
      </c>
      <c r="AK322" s="5" t="s">
        <v>1569</v>
      </c>
      <c r="AL322" s="14"/>
      <c r="AN322" s="5" t="s">
        <v>1569</v>
      </c>
    </row>
    <row r="323" spans="1:40" ht="12.75" customHeight="1" x14ac:dyDescent="0.25">
      <c r="A323" s="5" t="s">
        <v>1232</v>
      </c>
      <c r="B323" s="5" t="s">
        <v>1235</v>
      </c>
      <c r="C323" s="5" t="s">
        <v>1234</v>
      </c>
      <c r="D323" s="5" t="s">
        <v>1038</v>
      </c>
      <c r="E323" s="5" t="s">
        <v>1236</v>
      </c>
      <c r="F323" s="5" t="s">
        <v>1233</v>
      </c>
      <c r="G323" s="5">
        <v>2</v>
      </c>
      <c r="H323" s="15">
        <v>1</v>
      </c>
      <c r="I323" s="4"/>
      <c r="J323" s="4">
        <f t="shared" si="20"/>
        <v>2</v>
      </c>
      <c r="K323" s="4">
        <f t="shared" si="19"/>
        <v>2</v>
      </c>
      <c r="L323" s="4" t="str">
        <f t="shared" si="18"/>
        <v>Y</v>
      </c>
      <c r="M323" s="4" t="s">
        <v>2681</v>
      </c>
      <c r="N323" s="13">
        <v>1.2173883217918122</v>
      </c>
      <c r="O323" s="5">
        <v>2013</v>
      </c>
      <c r="P323" s="5" t="s">
        <v>1232</v>
      </c>
      <c r="Q323" s="12">
        <v>100</v>
      </c>
      <c r="R323" s="5">
        <v>2013</v>
      </c>
      <c r="S323" s="5" t="s">
        <v>1232</v>
      </c>
      <c r="T323" s="12">
        <v>18.96</v>
      </c>
      <c r="U323" s="5">
        <v>2013</v>
      </c>
      <c r="V323" s="5" t="s">
        <v>1232</v>
      </c>
      <c r="W323" s="12"/>
      <c r="Y323" s="5" t="s">
        <v>1569</v>
      </c>
      <c r="Z323" s="12" t="s">
        <v>1569</v>
      </c>
      <c r="AB323" s="5" t="s">
        <v>1569</v>
      </c>
      <c r="AC323" s="12" t="s">
        <v>1569</v>
      </c>
      <c r="AE323" s="5" t="s">
        <v>1569</v>
      </c>
      <c r="AF323" s="12" t="s">
        <v>1569</v>
      </c>
      <c r="AH323" s="5" t="s">
        <v>1569</v>
      </c>
      <c r="AI323" s="14">
        <v>100</v>
      </c>
      <c r="AJ323" s="5">
        <v>2013</v>
      </c>
      <c r="AK323" s="5" t="s">
        <v>1232</v>
      </c>
      <c r="AL323" s="14"/>
      <c r="AN323" s="5" t="s">
        <v>1569</v>
      </c>
    </row>
    <row r="324" spans="1:40" ht="12.75" customHeight="1" x14ac:dyDescent="0.25">
      <c r="A324" s="5" t="s">
        <v>1237</v>
      </c>
      <c r="B324" s="5" t="s">
        <v>1235</v>
      </c>
      <c r="C324" s="5" t="s">
        <v>1234</v>
      </c>
      <c r="D324" s="5" t="s">
        <v>1038</v>
      </c>
      <c r="E324" s="5" t="s">
        <v>1580</v>
      </c>
      <c r="F324" s="5" t="s">
        <v>1238</v>
      </c>
      <c r="G324" s="5">
        <v>1</v>
      </c>
      <c r="H324" s="15">
        <v>1</v>
      </c>
      <c r="I324" s="16" t="s">
        <v>3179</v>
      </c>
      <c r="J324" s="16">
        <f t="shared" si="20"/>
        <v>1</v>
      </c>
      <c r="K324" s="4">
        <f t="shared" si="19"/>
        <v>1</v>
      </c>
      <c r="L324" s="16" t="str">
        <f t="shared" si="18"/>
        <v/>
      </c>
      <c r="M324" s="16"/>
      <c r="N324" s="13">
        <v>1.478240710868143</v>
      </c>
      <c r="O324" s="5">
        <v>2015</v>
      </c>
      <c r="P324" s="5" t="s">
        <v>1237</v>
      </c>
      <c r="Q324" s="12">
        <v>98.54</v>
      </c>
      <c r="S324" s="5" t="s">
        <v>1237</v>
      </c>
      <c r="T324" s="12">
        <v>13.16</v>
      </c>
      <c r="V324" s="5" t="s">
        <v>1237</v>
      </c>
      <c r="W324" s="12"/>
      <c r="Y324" s="5" t="s">
        <v>1569</v>
      </c>
      <c r="Z324" s="12">
        <v>12.76185889718276</v>
      </c>
      <c r="AB324" s="5" t="s">
        <v>1237</v>
      </c>
      <c r="AC324" s="12">
        <v>14.19</v>
      </c>
      <c r="AE324" s="5" t="s">
        <v>1237</v>
      </c>
      <c r="AF324" s="12" t="s">
        <v>1569</v>
      </c>
      <c r="AH324" s="5" t="s">
        <v>1569</v>
      </c>
      <c r="AI324" s="14">
        <v>94.185936733356925</v>
      </c>
      <c r="AK324" s="5" t="s">
        <v>1237</v>
      </c>
      <c r="AL324" s="14"/>
      <c r="AN324" s="5" t="s">
        <v>1569</v>
      </c>
    </row>
    <row r="325" spans="1:40" ht="12.75" customHeight="1" x14ac:dyDescent="0.25">
      <c r="A325" s="5" t="s">
        <v>1239</v>
      </c>
      <c r="B325" s="5" t="s">
        <v>1235</v>
      </c>
      <c r="C325" s="5" t="s">
        <v>1234</v>
      </c>
      <c r="D325" s="5" t="s">
        <v>1038</v>
      </c>
      <c r="E325" s="5" t="s">
        <v>1241</v>
      </c>
      <c r="F325" s="5" t="s">
        <v>1240</v>
      </c>
      <c r="G325" s="5">
        <v>2</v>
      </c>
      <c r="H325" s="15">
        <v>2</v>
      </c>
      <c r="I325" s="4" t="s">
        <v>1926</v>
      </c>
      <c r="J325" s="4">
        <f t="shared" si="20"/>
        <v>1</v>
      </c>
      <c r="K325" s="4">
        <f t="shared" si="19"/>
        <v>1</v>
      </c>
      <c r="L325" s="4" t="str">
        <f t="shared" si="18"/>
        <v/>
      </c>
      <c r="N325" s="13">
        <v>1.145202442083967</v>
      </c>
      <c r="O325" s="5">
        <v>2016</v>
      </c>
      <c r="P325" s="5" t="s">
        <v>1239</v>
      </c>
      <c r="Q325" s="12">
        <v>92.78</v>
      </c>
      <c r="R325" s="5">
        <v>2016</v>
      </c>
      <c r="S325" s="5" t="s">
        <v>1239</v>
      </c>
      <c r="T325" s="12">
        <v>16.183236647329462</v>
      </c>
      <c r="U325" s="5">
        <v>2016</v>
      </c>
      <c r="V325" s="5" t="s">
        <v>1239</v>
      </c>
      <c r="W325" s="12"/>
      <c r="Y325" s="5" t="s">
        <v>1569</v>
      </c>
      <c r="Z325" s="12">
        <v>0</v>
      </c>
      <c r="AA325" s="5">
        <v>2016</v>
      </c>
      <c r="AB325" s="5" t="s">
        <v>1239</v>
      </c>
      <c r="AC325" s="12">
        <v>0</v>
      </c>
      <c r="AD325" s="5">
        <v>2016</v>
      </c>
      <c r="AE325" s="5" t="s">
        <v>1239</v>
      </c>
      <c r="AF325" s="12">
        <v>0</v>
      </c>
      <c r="AG325" s="5">
        <v>2016</v>
      </c>
      <c r="AH325" s="5" t="s">
        <v>1239</v>
      </c>
      <c r="AI325" s="14">
        <v>100</v>
      </c>
      <c r="AJ325" s="5">
        <v>2016</v>
      </c>
      <c r="AK325" s="5" t="s">
        <v>1239</v>
      </c>
      <c r="AL325" s="14"/>
      <c r="AN325" s="5" t="s">
        <v>1569</v>
      </c>
    </row>
    <row r="326" spans="1:40" ht="12.75" customHeight="1" x14ac:dyDescent="0.25">
      <c r="A326" s="5" t="s">
        <v>881</v>
      </c>
      <c r="B326" s="5" t="s">
        <v>1637</v>
      </c>
      <c r="C326" s="5" t="s">
        <v>883</v>
      </c>
      <c r="D326" s="5" t="s">
        <v>620</v>
      </c>
      <c r="E326" s="5" t="s">
        <v>884</v>
      </c>
      <c r="F326" s="5" t="s">
        <v>882</v>
      </c>
      <c r="G326" s="5">
        <v>1</v>
      </c>
      <c r="H326" s="15">
        <v>1</v>
      </c>
      <c r="I326" s="4"/>
      <c r="J326" s="4">
        <f t="shared" si="20"/>
        <v>1</v>
      </c>
      <c r="K326" s="4">
        <f t="shared" si="19"/>
        <v>1</v>
      </c>
      <c r="L326" s="4" t="str">
        <f t="shared" si="18"/>
        <v/>
      </c>
      <c r="N326" s="13">
        <v>0.45192919534910631</v>
      </c>
      <c r="O326" s="5">
        <v>2012</v>
      </c>
      <c r="P326" s="5" t="s">
        <v>881</v>
      </c>
      <c r="Q326" s="12">
        <v>80</v>
      </c>
      <c r="R326" s="5">
        <v>2012</v>
      </c>
      <c r="S326" s="5" t="s">
        <v>881</v>
      </c>
      <c r="T326" s="12">
        <v>25</v>
      </c>
      <c r="U326" s="5">
        <v>2012</v>
      </c>
      <c r="V326" s="5" t="s">
        <v>881</v>
      </c>
      <c r="W326" s="12"/>
      <c r="Y326" s="5" t="s">
        <v>1569</v>
      </c>
      <c r="Z326" s="12" t="s">
        <v>1569</v>
      </c>
      <c r="AB326" s="5" t="s">
        <v>1569</v>
      </c>
      <c r="AC326" s="12" t="s">
        <v>1569</v>
      </c>
      <c r="AE326" s="5" t="s">
        <v>1569</v>
      </c>
      <c r="AF326" s="12" t="s">
        <v>1569</v>
      </c>
      <c r="AH326" s="5" t="s">
        <v>1569</v>
      </c>
      <c r="AI326" s="14" t="s">
        <v>1569</v>
      </c>
      <c r="AK326" s="5" t="s">
        <v>1569</v>
      </c>
      <c r="AL326" s="14"/>
      <c r="AN326" s="5" t="s">
        <v>1569</v>
      </c>
    </row>
    <row r="327" spans="1:40" ht="12.75" customHeight="1" x14ac:dyDescent="0.25">
      <c r="A327" s="5" t="s">
        <v>885</v>
      </c>
      <c r="B327" s="5" t="s">
        <v>888</v>
      </c>
      <c r="C327" s="5" t="s">
        <v>887</v>
      </c>
      <c r="D327" s="5" t="s">
        <v>620</v>
      </c>
      <c r="E327" s="5" t="s">
        <v>889</v>
      </c>
      <c r="F327" s="5" t="s">
        <v>886</v>
      </c>
      <c r="G327" s="5">
        <v>1</v>
      </c>
      <c r="H327" s="15">
        <v>2</v>
      </c>
      <c r="I327" s="4" t="s">
        <v>1901</v>
      </c>
      <c r="J327" s="4">
        <f t="shared" si="20"/>
        <v>1</v>
      </c>
      <c r="K327" s="4">
        <f t="shared" si="19"/>
        <v>1</v>
      </c>
      <c r="L327" s="4" t="str">
        <f t="shared" ref="L327:L390" si="21">IF(OR(J327&gt;1,K327&gt;1),"Y","")</f>
        <v/>
      </c>
      <c r="N327" s="13">
        <v>0.75948187494175734</v>
      </c>
      <c r="O327" s="5">
        <v>2013</v>
      </c>
      <c r="P327" s="5" t="s">
        <v>885</v>
      </c>
      <c r="Q327" s="12">
        <v>98</v>
      </c>
      <c r="R327" s="5">
        <v>2013</v>
      </c>
      <c r="S327" s="5" t="s">
        <v>885</v>
      </c>
      <c r="T327" s="12">
        <v>9.1091091091091094</v>
      </c>
      <c r="U327" s="5">
        <v>2013</v>
      </c>
      <c r="V327" s="5" t="s">
        <v>885</v>
      </c>
      <c r="W327" s="12"/>
      <c r="Y327" s="5" t="s">
        <v>1569</v>
      </c>
      <c r="Z327" s="12" t="s">
        <v>1569</v>
      </c>
      <c r="AB327" s="5" t="s">
        <v>1569</v>
      </c>
      <c r="AC327" s="12" t="s">
        <v>1569</v>
      </c>
      <c r="AE327" s="5" t="s">
        <v>1569</v>
      </c>
      <c r="AF327" s="12" t="s">
        <v>1569</v>
      </c>
      <c r="AH327" s="5" t="s">
        <v>1569</v>
      </c>
      <c r="AI327" s="14" t="s">
        <v>1569</v>
      </c>
      <c r="AK327" s="5" t="s">
        <v>1569</v>
      </c>
      <c r="AL327" s="14"/>
      <c r="AN327" s="5" t="s">
        <v>1569</v>
      </c>
    </row>
    <row r="328" spans="1:40" ht="12.75" customHeight="1" x14ac:dyDescent="0.25">
      <c r="A328" s="5" t="s">
        <v>890</v>
      </c>
      <c r="B328" s="5" t="s">
        <v>888</v>
      </c>
      <c r="C328" s="5" t="s">
        <v>887</v>
      </c>
      <c r="D328" s="5" t="s">
        <v>620</v>
      </c>
      <c r="E328" s="5" t="s">
        <v>892</v>
      </c>
      <c r="F328" s="5" t="s">
        <v>891</v>
      </c>
      <c r="G328" s="5">
        <v>1</v>
      </c>
      <c r="H328" s="15">
        <v>1</v>
      </c>
      <c r="I328" s="4"/>
      <c r="J328" s="4">
        <f t="shared" si="20"/>
        <v>1</v>
      </c>
      <c r="K328" s="4">
        <f t="shared" si="19"/>
        <v>1</v>
      </c>
      <c r="L328" s="4" t="str">
        <f t="shared" si="21"/>
        <v/>
      </c>
      <c r="N328" s="13">
        <v>0.98167842442590814</v>
      </c>
      <c r="O328" s="5">
        <v>2015</v>
      </c>
      <c r="P328" s="5" t="s">
        <v>890</v>
      </c>
      <c r="Q328" s="12">
        <v>100</v>
      </c>
      <c r="R328" s="5">
        <v>2015</v>
      </c>
      <c r="S328" s="5" t="s">
        <v>890</v>
      </c>
      <c r="T328" s="12">
        <v>5</v>
      </c>
      <c r="U328" s="5">
        <v>2015</v>
      </c>
      <c r="V328" s="5" t="s">
        <v>890</v>
      </c>
      <c r="W328" s="12"/>
      <c r="Y328" s="5" t="s">
        <v>1569</v>
      </c>
      <c r="Z328" s="12" t="s">
        <v>1569</v>
      </c>
      <c r="AB328" s="5" t="s">
        <v>1569</v>
      </c>
      <c r="AC328" s="12" t="s">
        <v>1569</v>
      </c>
      <c r="AE328" s="5" t="s">
        <v>1569</v>
      </c>
      <c r="AF328" s="12" t="s">
        <v>1569</v>
      </c>
      <c r="AH328" s="5" t="s">
        <v>1569</v>
      </c>
      <c r="AI328" s="14" t="s">
        <v>1569</v>
      </c>
      <c r="AK328" s="5" t="s">
        <v>1569</v>
      </c>
      <c r="AL328" s="14"/>
      <c r="AN328" s="5" t="s">
        <v>1569</v>
      </c>
    </row>
    <row r="329" spans="1:40" ht="12.75" customHeight="1" x14ac:dyDescent="0.25">
      <c r="A329" s="5" t="s">
        <v>893</v>
      </c>
      <c r="B329" s="5" t="s">
        <v>896</v>
      </c>
      <c r="C329" s="5" t="s">
        <v>895</v>
      </c>
      <c r="D329" s="5" t="s">
        <v>620</v>
      </c>
      <c r="E329" s="5" t="s">
        <v>897</v>
      </c>
      <c r="F329" s="5" t="s">
        <v>894</v>
      </c>
      <c r="G329" s="5">
        <v>2</v>
      </c>
      <c r="H329" s="15">
        <v>1</v>
      </c>
      <c r="I329" s="4"/>
      <c r="J329" s="4">
        <f t="shared" si="20"/>
        <v>1</v>
      </c>
      <c r="K329" s="4">
        <f t="shared" si="19"/>
        <v>1</v>
      </c>
      <c r="L329" s="4" t="str">
        <f t="shared" si="21"/>
        <v/>
      </c>
      <c r="N329" s="13">
        <v>2.1885974075068892</v>
      </c>
      <c r="O329" s="5">
        <v>2015</v>
      </c>
      <c r="P329" s="5" t="s">
        <v>893</v>
      </c>
      <c r="Q329" s="12">
        <v>100</v>
      </c>
      <c r="R329" s="5">
        <v>2015</v>
      </c>
      <c r="S329" s="5" t="s">
        <v>893</v>
      </c>
      <c r="T329" s="12">
        <v>18</v>
      </c>
      <c r="U329" s="5">
        <v>2015</v>
      </c>
      <c r="V329" s="5" t="s">
        <v>893</v>
      </c>
      <c r="W329" s="12"/>
      <c r="Y329" s="5" t="s">
        <v>1569</v>
      </c>
      <c r="Z329" s="12">
        <v>0</v>
      </c>
      <c r="AA329" s="5">
        <v>2015</v>
      </c>
      <c r="AB329" s="5" t="s">
        <v>893</v>
      </c>
      <c r="AC329" s="12">
        <v>0</v>
      </c>
      <c r="AD329" s="5">
        <v>2015</v>
      </c>
      <c r="AE329" s="5" t="s">
        <v>893</v>
      </c>
      <c r="AF329" s="12">
        <v>0</v>
      </c>
      <c r="AG329" s="5">
        <v>2015</v>
      </c>
      <c r="AH329" s="5" t="s">
        <v>893</v>
      </c>
      <c r="AI329" s="14">
        <v>0</v>
      </c>
      <c r="AJ329" s="5">
        <v>2015</v>
      </c>
      <c r="AK329" s="5" t="s">
        <v>893</v>
      </c>
      <c r="AL329" s="14"/>
      <c r="AN329" s="5" t="s">
        <v>1569</v>
      </c>
    </row>
    <row r="330" spans="1:40" ht="12.75" customHeight="1" x14ac:dyDescent="0.25">
      <c r="A330" s="5" t="s">
        <v>1242</v>
      </c>
      <c r="B330" s="5" t="s">
        <v>1245</v>
      </c>
      <c r="C330" s="5" t="s">
        <v>1244</v>
      </c>
      <c r="D330" s="5" t="s">
        <v>1038</v>
      </c>
      <c r="E330" s="5" t="s">
        <v>1246</v>
      </c>
      <c r="F330" s="5" t="s">
        <v>1243</v>
      </c>
      <c r="G330" s="5">
        <v>1</v>
      </c>
      <c r="H330" s="15">
        <v>1</v>
      </c>
      <c r="I330" s="4"/>
      <c r="J330" s="4">
        <f t="shared" si="20"/>
        <v>2</v>
      </c>
      <c r="K330" s="4">
        <f t="shared" ref="K330:K393" si="22">COUNTIF(F:F,F330)</f>
        <v>2</v>
      </c>
      <c r="L330" s="4" t="str">
        <f t="shared" si="21"/>
        <v>Y</v>
      </c>
      <c r="M330" s="4" t="s">
        <v>2680</v>
      </c>
      <c r="N330" s="13">
        <v>1.8128411334882006</v>
      </c>
      <c r="O330" s="5">
        <v>2013</v>
      </c>
      <c r="P330" s="5" t="s">
        <v>1242</v>
      </c>
      <c r="Q330" s="12">
        <v>69.7</v>
      </c>
      <c r="R330" s="5">
        <v>2013</v>
      </c>
      <c r="S330" s="5" t="s">
        <v>1242</v>
      </c>
      <c r="T330" s="12">
        <v>15.61</v>
      </c>
      <c r="U330" s="5">
        <v>2013</v>
      </c>
      <c r="V330" s="5" t="s">
        <v>1242</v>
      </c>
      <c r="W330" s="12"/>
      <c r="Y330" s="5" t="s">
        <v>1569</v>
      </c>
      <c r="Z330" s="12">
        <v>0</v>
      </c>
      <c r="AA330" s="5">
        <v>2013</v>
      </c>
      <c r="AB330" s="5" t="s">
        <v>1242</v>
      </c>
      <c r="AC330" s="12">
        <v>0</v>
      </c>
      <c r="AD330" s="5">
        <v>2013</v>
      </c>
      <c r="AE330" s="5" t="s">
        <v>1242</v>
      </c>
      <c r="AF330" s="12">
        <v>0</v>
      </c>
      <c r="AG330" s="5">
        <v>2013</v>
      </c>
      <c r="AH330" s="5" t="s">
        <v>1242</v>
      </c>
      <c r="AI330" s="14">
        <v>100</v>
      </c>
      <c r="AJ330" s="5">
        <v>2013</v>
      </c>
      <c r="AK330" s="5" t="s">
        <v>1242</v>
      </c>
      <c r="AL330" s="14"/>
      <c r="AN330" s="5" t="s">
        <v>1569</v>
      </c>
    </row>
    <row r="331" spans="1:40" ht="12.75" customHeight="1" x14ac:dyDescent="0.25">
      <c r="A331" s="5" t="s">
        <v>1247</v>
      </c>
      <c r="B331" s="5" t="s">
        <v>1245</v>
      </c>
      <c r="C331" s="5" t="s">
        <v>1244</v>
      </c>
      <c r="D331" s="5" t="s">
        <v>1038</v>
      </c>
      <c r="E331" s="5" t="s">
        <v>1249</v>
      </c>
      <c r="F331" s="5" t="s">
        <v>1248</v>
      </c>
      <c r="G331" s="5">
        <v>1</v>
      </c>
      <c r="H331" s="15">
        <v>1</v>
      </c>
      <c r="I331" s="4"/>
      <c r="J331" s="4">
        <f t="shared" si="20"/>
        <v>1</v>
      </c>
      <c r="K331" s="4">
        <f t="shared" si="22"/>
        <v>1</v>
      </c>
      <c r="L331" s="4" t="str">
        <f t="shared" si="21"/>
        <v/>
      </c>
      <c r="N331" s="13">
        <v>1.2315686041877714</v>
      </c>
      <c r="O331" s="5">
        <v>2013</v>
      </c>
      <c r="P331" s="5" t="s">
        <v>1247</v>
      </c>
      <c r="Q331" s="12" t="s">
        <v>1569</v>
      </c>
      <c r="S331" s="5" t="s">
        <v>1569</v>
      </c>
      <c r="T331" s="12" t="s">
        <v>1569</v>
      </c>
      <c r="V331" s="5" t="s">
        <v>1569</v>
      </c>
      <c r="W331" s="12"/>
      <c r="Y331" s="5" t="s">
        <v>1569</v>
      </c>
      <c r="Z331" s="12">
        <v>0</v>
      </c>
      <c r="AA331" s="5">
        <v>2013</v>
      </c>
      <c r="AB331" s="5" t="s">
        <v>1247</v>
      </c>
      <c r="AC331" s="12">
        <v>0</v>
      </c>
      <c r="AD331" s="5">
        <v>2013</v>
      </c>
      <c r="AE331" s="5" t="s">
        <v>1247</v>
      </c>
      <c r="AF331" s="12">
        <v>0</v>
      </c>
      <c r="AG331" s="5">
        <v>2013</v>
      </c>
      <c r="AH331" s="5" t="s">
        <v>1247</v>
      </c>
      <c r="AI331" s="14">
        <v>59.98</v>
      </c>
      <c r="AJ331" s="5">
        <v>2013</v>
      </c>
      <c r="AK331" s="5" t="s">
        <v>1247</v>
      </c>
      <c r="AL331" s="14"/>
      <c r="AN331" s="5" t="s">
        <v>1569</v>
      </c>
    </row>
    <row r="332" spans="1:40" ht="12.75" customHeight="1" x14ac:dyDescent="0.25">
      <c r="A332" s="5" t="s">
        <v>898</v>
      </c>
      <c r="B332" s="5" t="s">
        <v>901</v>
      </c>
      <c r="C332" s="5" t="s">
        <v>900</v>
      </c>
      <c r="D332" s="5" t="s">
        <v>620</v>
      </c>
      <c r="E332" s="5" t="s">
        <v>902</v>
      </c>
      <c r="F332" s="5" t="s">
        <v>899</v>
      </c>
      <c r="G332" s="5">
        <v>2</v>
      </c>
      <c r="H332" s="15">
        <v>1</v>
      </c>
      <c r="I332" s="4" t="s">
        <v>3182</v>
      </c>
      <c r="J332" s="4">
        <f t="shared" si="20"/>
        <v>2</v>
      </c>
      <c r="K332" s="4">
        <f t="shared" si="22"/>
        <v>2</v>
      </c>
      <c r="L332" s="4" t="str">
        <f t="shared" si="21"/>
        <v>Y</v>
      </c>
      <c r="M332" s="4" t="s">
        <v>2680</v>
      </c>
      <c r="N332" s="13">
        <v>1</v>
      </c>
      <c r="O332" s="5">
        <v>2014</v>
      </c>
      <c r="P332" s="5" t="s">
        <v>898</v>
      </c>
      <c r="Q332" s="12">
        <v>90</v>
      </c>
      <c r="R332" s="5">
        <v>2014</v>
      </c>
      <c r="S332" s="5" t="s">
        <v>898</v>
      </c>
      <c r="T332" s="12" t="s">
        <v>1569</v>
      </c>
      <c r="V332" s="5" t="s">
        <v>1569</v>
      </c>
      <c r="W332" s="12"/>
      <c r="Y332" s="5" t="s">
        <v>1569</v>
      </c>
      <c r="Z332" s="12" t="s">
        <v>1569</v>
      </c>
      <c r="AB332" s="5" t="s">
        <v>1569</v>
      </c>
      <c r="AC332" s="12" t="s">
        <v>1569</v>
      </c>
      <c r="AE332" s="5" t="s">
        <v>1569</v>
      </c>
      <c r="AF332" s="12" t="s">
        <v>1569</v>
      </c>
      <c r="AH332" s="5" t="s">
        <v>1569</v>
      </c>
      <c r="AI332" s="14">
        <v>100</v>
      </c>
      <c r="AJ332" s="5">
        <v>2014</v>
      </c>
      <c r="AK332" s="5" t="s">
        <v>898</v>
      </c>
      <c r="AL332" s="14"/>
      <c r="AN332" s="5" t="s">
        <v>1569</v>
      </c>
    </row>
    <row r="333" spans="1:40" ht="12.75" customHeight="1" x14ac:dyDescent="0.25">
      <c r="A333" s="5" t="s">
        <v>903</v>
      </c>
      <c r="B333" s="5" t="s">
        <v>901</v>
      </c>
      <c r="C333" s="5" t="s">
        <v>900</v>
      </c>
      <c r="D333" s="5" t="s">
        <v>620</v>
      </c>
      <c r="E333" s="5" t="s">
        <v>904</v>
      </c>
      <c r="F333" s="5" t="s">
        <v>3180</v>
      </c>
      <c r="G333" s="5">
        <v>2</v>
      </c>
      <c r="H333" s="15">
        <v>3</v>
      </c>
      <c r="I333" s="4" t="s">
        <v>3183</v>
      </c>
      <c r="J333" s="4">
        <f t="shared" si="20"/>
        <v>1</v>
      </c>
      <c r="K333" s="4">
        <f t="shared" si="22"/>
        <v>1</v>
      </c>
      <c r="L333" s="4" t="str">
        <f t="shared" si="21"/>
        <v/>
      </c>
      <c r="N333" s="13">
        <v>0.87173100871731013</v>
      </c>
      <c r="O333" s="5">
        <v>2017</v>
      </c>
      <c r="P333" s="5" t="s">
        <v>903</v>
      </c>
      <c r="Q333" s="12">
        <v>31</v>
      </c>
      <c r="R333" s="5">
        <v>2017</v>
      </c>
      <c r="S333" s="5" t="s">
        <v>903</v>
      </c>
      <c r="T333" s="12">
        <v>11</v>
      </c>
      <c r="U333" s="5">
        <v>2017</v>
      </c>
      <c r="V333" s="5" t="s">
        <v>903</v>
      </c>
      <c r="W333" s="12"/>
      <c r="Y333" s="5" t="s">
        <v>1569</v>
      </c>
      <c r="Z333" s="12">
        <v>0</v>
      </c>
      <c r="AA333" s="5">
        <v>2017</v>
      </c>
      <c r="AB333" s="5" t="s">
        <v>903</v>
      </c>
      <c r="AC333" s="12">
        <v>0</v>
      </c>
      <c r="AD333" s="5">
        <v>2017</v>
      </c>
      <c r="AE333" s="5" t="s">
        <v>903</v>
      </c>
      <c r="AF333" s="12">
        <v>0</v>
      </c>
      <c r="AG333" s="5">
        <v>2017</v>
      </c>
      <c r="AH333" s="5" t="s">
        <v>903</v>
      </c>
      <c r="AI333" s="14">
        <v>0</v>
      </c>
      <c r="AJ333" s="5">
        <v>2017</v>
      </c>
      <c r="AK333" s="5" t="s">
        <v>903</v>
      </c>
      <c r="AL333" s="14"/>
      <c r="AN333" s="5" t="s">
        <v>1569</v>
      </c>
    </row>
    <row r="334" spans="1:40" ht="12.75" customHeight="1" x14ac:dyDescent="0.25">
      <c r="A334" s="5" t="s">
        <v>905</v>
      </c>
      <c r="B334" s="5" t="s">
        <v>901</v>
      </c>
      <c r="C334" s="5" t="s">
        <v>900</v>
      </c>
      <c r="D334" s="5" t="s">
        <v>620</v>
      </c>
      <c r="E334" s="5" t="s">
        <v>906</v>
      </c>
      <c r="F334" s="5" t="s">
        <v>3181</v>
      </c>
      <c r="G334" s="5">
        <v>3</v>
      </c>
      <c r="H334" s="15">
        <v>3</v>
      </c>
      <c r="I334" s="4" t="s">
        <v>3184</v>
      </c>
      <c r="J334" s="4">
        <f t="shared" si="20"/>
        <v>1</v>
      </c>
      <c r="K334" s="4">
        <f t="shared" si="22"/>
        <v>1</v>
      </c>
      <c r="L334" s="4" t="str">
        <f t="shared" si="21"/>
        <v/>
      </c>
      <c r="N334" s="13">
        <v>0.75421440711170562</v>
      </c>
      <c r="O334" s="5">
        <v>2016</v>
      </c>
      <c r="P334" s="5" t="s">
        <v>905</v>
      </c>
      <c r="Q334" s="12" t="s">
        <v>1569</v>
      </c>
      <c r="S334" s="5" t="s">
        <v>1569</v>
      </c>
      <c r="T334" s="12">
        <v>7.0000000000000009</v>
      </c>
      <c r="U334" s="5">
        <v>2016</v>
      </c>
      <c r="V334" s="5" t="s">
        <v>905</v>
      </c>
      <c r="W334" s="12"/>
      <c r="Y334" s="5" t="s">
        <v>1569</v>
      </c>
      <c r="Z334" s="12" t="s">
        <v>1569</v>
      </c>
      <c r="AB334" s="5" t="s">
        <v>1569</v>
      </c>
      <c r="AC334" s="12" t="s">
        <v>1569</v>
      </c>
      <c r="AE334" s="5" t="s">
        <v>1569</v>
      </c>
      <c r="AF334" s="12" t="s">
        <v>1569</v>
      </c>
      <c r="AH334" s="5" t="s">
        <v>1569</v>
      </c>
      <c r="AI334" s="14" t="s">
        <v>1569</v>
      </c>
      <c r="AK334" s="5" t="s">
        <v>1569</v>
      </c>
      <c r="AL334" s="14"/>
      <c r="AN334" s="5" t="s">
        <v>1569</v>
      </c>
    </row>
    <row r="335" spans="1:40" ht="12.75" customHeight="1" x14ac:dyDescent="0.25">
      <c r="A335" s="5" t="s">
        <v>487</v>
      </c>
      <c r="B335" s="5" t="s">
        <v>490</v>
      </c>
      <c r="C335" s="5" t="s">
        <v>489</v>
      </c>
      <c r="D335" s="5" t="s">
        <v>360</v>
      </c>
      <c r="E335" s="5" t="s">
        <v>491</v>
      </c>
      <c r="F335" s="5" t="s">
        <v>488</v>
      </c>
      <c r="G335" s="5">
        <v>2</v>
      </c>
      <c r="H335" s="15">
        <v>1</v>
      </c>
      <c r="I335" s="4"/>
      <c r="J335" s="4">
        <f t="shared" si="20"/>
        <v>2</v>
      </c>
      <c r="K335" s="4">
        <f t="shared" si="22"/>
        <v>2</v>
      </c>
      <c r="L335" s="4" t="str">
        <f t="shared" si="21"/>
        <v>Y</v>
      </c>
      <c r="M335" s="4" t="s">
        <v>2680</v>
      </c>
      <c r="N335" s="13">
        <v>1</v>
      </c>
      <c r="O335" s="5">
        <v>2016</v>
      </c>
      <c r="P335" s="5" t="s">
        <v>487</v>
      </c>
      <c r="Q335" s="12">
        <v>75</v>
      </c>
      <c r="R335" s="5">
        <v>2016</v>
      </c>
      <c r="S335" s="5" t="s">
        <v>487</v>
      </c>
      <c r="T335" s="12">
        <v>10</v>
      </c>
      <c r="U335" s="5">
        <v>2016</v>
      </c>
      <c r="V335" s="5" t="s">
        <v>487</v>
      </c>
      <c r="W335" s="12"/>
      <c r="Y335" s="5" t="s">
        <v>1569</v>
      </c>
      <c r="Z335" s="12">
        <v>0</v>
      </c>
      <c r="AA335" s="5">
        <v>2016</v>
      </c>
      <c r="AB335" s="5" t="s">
        <v>487</v>
      </c>
      <c r="AC335" s="12">
        <v>0</v>
      </c>
      <c r="AD335" s="5">
        <v>2016</v>
      </c>
      <c r="AE335" s="5" t="s">
        <v>487</v>
      </c>
      <c r="AF335" s="12">
        <v>0</v>
      </c>
      <c r="AG335" s="5">
        <v>2016</v>
      </c>
      <c r="AH335" s="5" t="s">
        <v>487</v>
      </c>
      <c r="AI335" s="14">
        <v>0</v>
      </c>
      <c r="AJ335" s="5">
        <v>2016</v>
      </c>
      <c r="AK335" s="5" t="s">
        <v>487</v>
      </c>
      <c r="AL335" s="14"/>
      <c r="AN335" s="5" t="s">
        <v>1569</v>
      </c>
    </row>
    <row r="336" spans="1:40" ht="12.75" customHeight="1" x14ac:dyDescent="0.25">
      <c r="A336" s="5" t="s">
        <v>907</v>
      </c>
      <c r="B336" s="5" t="s">
        <v>910</v>
      </c>
      <c r="C336" s="5" t="s">
        <v>909</v>
      </c>
      <c r="D336" s="5" t="s">
        <v>620</v>
      </c>
      <c r="E336" s="5" t="s">
        <v>911</v>
      </c>
      <c r="F336" s="5" t="s">
        <v>3186</v>
      </c>
      <c r="G336" s="5">
        <v>2</v>
      </c>
      <c r="H336" s="15">
        <v>2</v>
      </c>
      <c r="I336" s="4" t="s">
        <v>3185</v>
      </c>
      <c r="J336" s="4">
        <f t="shared" si="20"/>
        <v>2</v>
      </c>
      <c r="K336" s="4">
        <f t="shared" si="22"/>
        <v>1</v>
      </c>
      <c r="L336" s="4" t="str">
        <f t="shared" si="21"/>
        <v>Y</v>
      </c>
      <c r="M336" s="4" t="s">
        <v>2680</v>
      </c>
      <c r="N336" s="13">
        <v>0.41253644314868804</v>
      </c>
      <c r="O336" s="5">
        <v>2016</v>
      </c>
      <c r="P336" s="5" t="s">
        <v>907</v>
      </c>
      <c r="Q336" s="12" t="s">
        <v>1569</v>
      </c>
      <c r="S336" s="5" t="s">
        <v>1569</v>
      </c>
      <c r="T336" s="12">
        <v>8</v>
      </c>
      <c r="U336" s="5">
        <v>2016</v>
      </c>
      <c r="V336" s="5" t="s">
        <v>907</v>
      </c>
      <c r="W336" s="12"/>
      <c r="Y336" s="5" t="s">
        <v>1569</v>
      </c>
      <c r="Z336" s="12">
        <v>0</v>
      </c>
      <c r="AA336" s="5">
        <v>2016</v>
      </c>
      <c r="AB336" s="5" t="s">
        <v>907</v>
      </c>
      <c r="AC336" s="12">
        <v>0</v>
      </c>
      <c r="AD336" s="5">
        <v>2016</v>
      </c>
      <c r="AE336" s="5" t="s">
        <v>907</v>
      </c>
      <c r="AF336" s="12">
        <v>0</v>
      </c>
      <c r="AG336" s="5">
        <v>2016</v>
      </c>
      <c r="AH336" s="5" t="s">
        <v>907</v>
      </c>
      <c r="AI336" s="14">
        <v>0</v>
      </c>
      <c r="AJ336" s="5">
        <v>2016</v>
      </c>
      <c r="AK336" s="5" t="s">
        <v>907</v>
      </c>
      <c r="AL336" s="14"/>
      <c r="AN336" s="5" t="s">
        <v>1569</v>
      </c>
    </row>
    <row r="337" spans="1:40" ht="12.75" customHeight="1" x14ac:dyDescent="0.25">
      <c r="A337" s="5" t="s">
        <v>912</v>
      </c>
      <c r="B337" s="5" t="s">
        <v>910</v>
      </c>
      <c r="C337" s="5" t="s">
        <v>909</v>
      </c>
      <c r="D337" s="5" t="s">
        <v>620</v>
      </c>
      <c r="E337" s="5" t="s">
        <v>914</v>
      </c>
      <c r="F337" s="5" t="s">
        <v>913</v>
      </c>
      <c r="G337" s="5">
        <v>2</v>
      </c>
      <c r="H337" s="15">
        <v>2</v>
      </c>
      <c r="I337" s="4" t="s">
        <v>1901</v>
      </c>
      <c r="J337" s="4">
        <f t="shared" si="20"/>
        <v>2</v>
      </c>
      <c r="K337" s="4">
        <f t="shared" si="22"/>
        <v>1</v>
      </c>
      <c r="L337" s="4" t="str">
        <f t="shared" si="21"/>
        <v>Y</v>
      </c>
      <c r="M337" s="4" t="s">
        <v>2680</v>
      </c>
      <c r="N337" s="13">
        <v>0.94000000000000006</v>
      </c>
      <c r="O337" s="5">
        <v>2017</v>
      </c>
      <c r="P337" s="5" t="s">
        <v>912</v>
      </c>
      <c r="Q337" s="12">
        <v>80</v>
      </c>
      <c r="R337" s="5">
        <v>2017</v>
      </c>
      <c r="S337" s="5" t="s">
        <v>912</v>
      </c>
      <c r="T337" s="12">
        <v>15</v>
      </c>
      <c r="U337" s="5">
        <v>2017</v>
      </c>
      <c r="V337" s="5" t="s">
        <v>912</v>
      </c>
      <c r="W337" s="12"/>
      <c r="Y337" s="5" t="s">
        <v>1569</v>
      </c>
      <c r="Z337" s="12" t="s">
        <v>1569</v>
      </c>
      <c r="AB337" s="5" t="s">
        <v>1569</v>
      </c>
      <c r="AC337" s="12" t="s">
        <v>1569</v>
      </c>
      <c r="AE337" s="5" t="s">
        <v>1569</v>
      </c>
      <c r="AF337" s="12" t="s">
        <v>1569</v>
      </c>
      <c r="AH337" s="5" t="s">
        <v>1569</v>
      </c>
      <c r="AI337" s="14" t="s">
        <v>1569</v>
      </c>
      <c r="AK337" s="5" t="s">
        <v>1569</v>
      </c>
      <c r="AL337" s="14"/>
      <c r="AN337" s="5" t="s">
        <v>1569</v>
      </c>
    </row>
    <row r="338" spans="1:40" ht="12.75" customHeight="1" x14ac:dyDescent="0.25">
      <c r="A338" s="5" t="s">
        <v>1250</v>
      </c>
      <c r="B338" s="5" t="s">
        <v>1252</v>
      </c>
      <c r="C338" s="5" t="s">
        <v>1251</v>
      </c>
      <c r="D338" s="5" t="s">
        <v>1038</v>
      </c>
      <c r="E338" s="5" t="s">
        <v>1253</v>
      </c>
      <c r="F338" s="5" t="s">
        <v>3187</v>
      </c>
      <c r="G338" s="5">
        <v>2</v>
      </c>
      <c r="H338" s="15">
        <v>1</v>
      </c>
      <c r="I338" s="4" t="s">
        <v>3189</v>
      </c>
      <c r="J338" s="4">
        <f t="shared" si="20"/>
        <v>1</v>
      </c>
      <c r="K338" s="4">
        <f t="shared" si="22"/>
        <v>1</v>
      </c>
      <c r="L338" s="4" t="str">
        <f t="shared" si="21"/>
        <v/>
      </c>
      <c r="N338" s="13"/>
      <c r="P338" s="5" t="s">
        <v>1569</v>
      </c>
      <c r="Q338" s="12">
        <v>93</v>
      </c>
      <c r="R338" s="5">
        <v>2000</v>
      </c>
      <c r="S338" s="5" t="s">
        <v>1250</v>
      </c>
      <c r="T338" s="12">
        <v>16</v>
      </c>
      <c r="U338" s="5">
        <v>2000</v>
      </c>
      <c r="V338" s="5" t="s">
        <v>1250</v>
      </c>
      <c r="W338" s="12"/>
      <c r="Y338" s="5" t="s">
        <v>1569</v>
      </c>
      <c r="Z338" s="12" t="s">
        <v>1569</v>
      </c>
      <c r="AB338" s="5" t="s">
        <v>1569</v>
      </c>
      <c r="AC338" s="12" t="s">
        <v>1569</v>
      </c>
      <c r="AE338" s="5" t="s">
        <v>1569</v>
      </c>
      <c r="AF338" s="12" t="s">
        <v>1569</v>
      </c>
      <c r="AH338" s="5" t="s">
        <v>1569</v>
      </c>
      <c r="AI338" s="14" t="s">
        <v>1569</v>
      </c>
      <c r="AK338" s="5" t="s">
        <v>1569</v>
      </c>
      <c r="AL338" s="14"/>
      <c r="AN338" s="5" t="s">
        <v>1569</v>
      </c>
    </row>
    <row r="339" spans="1:40" ht="12.75" customHeight="1" x14ac:dyDescent="0.25">
      <c r="A339" s="5" t="s">
        <v>492</v>
      </c>
      <c r="B339" s="5" t="s">
        <v>494</v>
      </c>
      <c r="C339" s="5" t="s">
        <v>493</v>
      </c>
      <c r="D339" s="5" t="s">
        <v>360</v>
      </c>
      <c r="E339" s="5" t="s">
        <v>495</v>
      </c>
      <c r="F339" s="5" t="s">
        <v>3188</v>
      </c>
      <c r="G339" s="5">
        <v>3</v>
      </c>
      <c r="H339" s="15">
        <v>1</v>
      </c>
      <c r="I339" s="4"/>
      <c r="J339" s="4">
        <f t="shared" si="20"/>
        <v>2</v>
      </c>
      <c r="K339" s="4">
        <f t="shared" si="22"/>
        <v>1</v>
      </c>
      <c r="L339" s="4" t="str">
        <f t="shared" si="21"/>
        <v>Y</v>
      </c>
      <c r="M339" s="4" t="s">
        <v>2680</v>
      </c>
      <c r="N339" s="13">
        <v>0.53465333009372606</v>
      </c>
      <c r="O339" s="5">
        <v>2012</v>
      </c>
      <c r="P339" s="5" t="s">
        <v>492</v>
      </c>
      <c r="Q339" s="12">
        <v>86.9</v>
      </c>
      <c r="R339" s="5">
        <v>2012</v>
      </c>
      <c r="S339" s="5" t="s">
        <v>492</v>
      </c>
      <c r="T339" s="12">
        <v>20.14</v>
      </c>
      <c r="U339" s="5">
        <v>2012</v>
      </c>
      <c r="V339" s="5" t="s">
        <v>492</v>
      </c>
      <c r="W339" s="12"/>
      <c r="Y339" s="5" t="s">
        <v>1569</v>
      </c>
      <c r="Z339" s="12">
        <v>0</v>
      </c>
      <c r="AA339" s="5">
        <v>2012</v>
      </c>
      <c r="AB339" s="5" t="s">
        <v>492</v>
      </c>
      <c r="AC339" s="12">
        <v>0</v>
      </c>
      <c r="AD339" s="5">
        <v>2012</v>
      </c>
      <c r="AE339" s="5" t="s">
        <v>492</v>
      </c>
      <c r="AF339" s="12">
        <v>0</v>
      </c>
      <c r="AG339" s="5">
        <v>2012</v>
      </c>
      <c r="AH339" s="5" t="s">
        <v>492</v>
      </c>
      <c r="AI339" s="14">
        <v>100</v>
      </c>
      <c r="AJ339" s="5">
        <v>2012</v>
      </c>
      <c r="AK339" s="5" t="s">
        <v>492</v>
      </c>
      <c r="AL339" s="14"/>
      <c r="AN339" s="5" t="s">
        <v>1569</v>
      </c>
    </row>
    <row r="340" spans="1:40" ht="12.75" customHeight="1" x14ac:dyDescent="0.25">
      <c r="A340" s="5" t="s">
        <v>496</v>
      </c>
      <c r="B340" s="5" t="s">
        <v>494</v>
      </c>
      <c r="C340" s="5" t="s">
        <v>493</v>
      </c>
      <c r="D340" s="5" t="s">
        <v>360</v>
      </c>
      <c r="E340" s="5" t="s">
        <v>498</v>
      </c>
      <c r="F340" s="5" t="s">
        <v>497</v>
      </c>
      <c r="G340" s="5">
        <v>4</v>
      </c>
      <c r="H340" s="15">
        <v>1</v>
      </c>
      <c r="I340" s="4" t="s">
        <v>1927</v>
      </c>
      <c r="J340" s="4">
        <f t="shared" si="20"/>
        <v>1</v>
      </c>
      <c r="K340" s="4">
        <f t="shared" si="22"/>
        <v>1</v>
      </c>
      <c r="L340" s="4" t="str">
        <f t="shared" si="21"/>
        <v/>
      </c>
      <c r="N340" s="13">
        <v>0.44193953756920046</v>
      </c>
      <c r="O340" s="5">
        <v>2012</v>
      </c>
      <c r="P340" s="5" t="s">
        <v>496</v>
      </c>
      <c r="Q340" s="12">
        <v>42.7</v>
      </c>
      <c r="R340" s="5">
        <v>2012</v>
      </c>
      <c r="S340" s="5" t="s">
        <v>496</v>
      </c>
      <c r="T340" s="12">
        <v>9.9209920992099221</v>
      </c>
      <c r="U340" s="5">
        <v>2012</v>
      </c>
      <c r="V340" s="5" t="s">
        <v>496</v>
      </c>
      <c r="W340" s="12"/>
      <c r="Y340" s="5" t="s">
        <v>1569</v>
      </c>
      <c r="Z340" s="12">
        <v>0</v>
      </c>
      <c r="AA340" s="5">
        <v>2012</v>
      </c>
      <c r="AB340" s="5" t="s">
        <v>496</v>
      </c>
      <c r="AC340" s="12">
        <v>0</v>
      </c>
      <c r="AD340" s="5">
        <v>2012</v>
      </c>
      <c r="AE340" s="5" t="s">
        <v>496</v>
      </c>
      <c r="AF340" s="12">
        <v>0</v>
      </c>
      <c r="AG340" s="5">
        <v>2012</v>
      </c>
      <c r="AH340" s="5" t="s">
        <v>496</v>
      </c>
      <c r="AI340" s="14">
        <v>100</v>
      </c>
      <c r="AJ340" s="5">
        <v>2012</v>
      </c>
      <c r="AK340" s="5" t="s">
        <v>496</v>
      </c>
      <c r="AL340" s="14"/>
      <c r="AN340" s="5" t="s">
        <v>1569</v>
      </c>
    </row>
    <row r="341" spans="1:40" ht="12.75" customHeight="1" x14ac:dyDescent="0.25">
      <c r="A341" s="5" t="s">
        <v>499</v>
      </c>
      <c r="B341" s="5" t="s">
        <v>494</v>
      </c>
      <c r="C341" s="5" t="s">
        <v>493</v>
      </c>
      <c r="D341" s="5" t="s">
        <v>360</v>
      </c>
      <c r="E341" s="5" t="s">
        <v>501</v>
      </c>
      <c r="F341" s="5" t="s">
        <v>500</v>
      </c>
      <c r="G341" s="5">
        <v>4</v>
      </c>
      <c r="H341" s="15">
        <v>1</v>
      </c>
      <c r="I341" s="4"/>
      <c r="J341" s="4">
        <f t="shared" si="20"/>
        <v>2</v>
      </c>
      <c r="K341" s="4">
        <f t="shared" si="22"/>
        <v>1</v>
      </c>
      <c r="L341" s="4" t="str">
        <f t="shared" si="21"/>
        <v>Y</v>
      </c>
      <c r="M341" s="4" t="s">
        <v>2680</v>
      </c>
      <c r="N341" s="13">
        <v>0.52220668115316315</v>
      </c>
      <c r="O341" s="5">
        <v>2012</v>
      </c>
      <c r="P341" s="5" t="s">
        <v>499</v>
      </c>
      <c r="Q341" s="12">
        <v>71.2</v>
      </c>
      <c r="R341" s="5">
        <v>2012</v>
      </c>
      <c r="S341" s="5" t="s">
        <v>499</v>
      </c>
      <c r="T341" s="12">
        <v>15.561556155615563</v>
      </c>
      <c r="U341" s="5">
        <v>2012</v>
      </c>
      <c r="V341" s="5" t="s">
        <v>499</v>
      </c>
      <c r="W341" s="12"/>
      <c r="Y341" s="5" t="s">
        <v>1569</v>
      </c>
      <c r="Z341" s="12">
        <v>0</v>
      </c>
      <c r="AA341" s="5">
        <v>2012</v>
      </c>
      <c r="AB341" s="5" t="s">
        <v>499</v>
      </c>
      <c r="AC341" s="12">
        <v>0</v>
      </c>
      <c r="AD341" s="5">
        <v>2012</v>
      </c>
      <c r="AE341" s="5" t="s">
        <v>499</v>
      </c>
      <c r="AF341" s="12">
        <v>0</v>
      </c>
      <c r="AG341" s="5">
        <v>2012</v>
      </c>
      <c r="AH341" s="5" t="s">
        <v>499</v>
      </c>
      <c r="AI341" s="14">
        <v>100</v>
      </c>
      <c r="AJ341" s="5">
        <v>2012</v>
      </c>
      <c r="AK341" s="5" t="s">
        <v>499</v>
      </c>
      <c r="AL341" s="14"/>
      <c r="AN341" s="5" t="s">
        <v>1569</v>
      </c>
    </row>
    <row r="342" spans="1:40" ht="12.75" customHeight="1" x14ac:dyDescent="0.25">
      <c r="A342" s="5" t="s">
        <v>502</v>
      </c>
      <c r="B342" s="5" t="s">
        <v>494</v>
      </c>
      <c r="C342" s="5" t="s">
        <v>493</v>
      </c>
      <c r="D342" s="5" t="s">
        <v>360</v>
      </c>
      <c r="E342" s="5" t="s">
        <v>504</v>
      </c>
      <c r="F342" s="5" t="s">
        <v>503</v>
      </c>
      <c r="G342" s="5">
        <v>4</v>
      </c>
      <c r="H342" s="15">
        <v>1</v>
      </c>
      <c r="I342" s="4" t="s">
        <v>1928</v>
      </c>
      <c r="J342" s="4">
        <f t="shared" si="20"/>
        <v>2</v>
      </c>
      <c r="K342" s="4">
        <f t="shared" si="22"/>
        <v>1</v>
      </c>
      <c r="L342" s="4" t="str">
        <f t="shared" si="21"/>
        <v>Y</v>
      </c>
      <c r="M342" s="4" t="s">
        <v>2680</v>
      </c>
      <c r="N342" s="13">
        <v>0.3323250415834732</v>
      </c>
      <c r="O342" s="5">
        <v>2012</v>
      </c>
      <c r="P342" s="5" t="s">
        <v>502</v>
      </c>
      <c r="Q342" s="12">
        <v>85.7</v>
      </c>
      <c r="R342" s="5">
        <v>2012</v>
      </c>
      <c r="S342" s="5" t="s">
        <v>502</v>
      </c>
      <c r="T342" s="12">
        <v>11.990000000000004</v>
      </c>
      <c r="U342" s="5">
        <v>2012</v>
      </c>
      <c r="V342" s="5" t="s">
        <v>502</v>
      </c>
      <c r="W342" s="12"/>
      <c r="Y342" s="5" t="s">
        <v>1569</v>
      </c>
      <c r="Z342" s="12">
        <v>0</v>
      </c>
      <c r="AA342" s="5">
        <v>2012</v>
      </c>
      <c r="AB342" s="5" t="s">
        <v>502</v>
      </c>
      <c r="AC342" s="12">
        <v>0</v>
      </c>
      <c r="AD342" s="5">
        <v>2012</v>
      </c>
      <c r="AE342" s="5" t="s">
        <v>502</v>
      </c>
      <c r="AF342" s="12">
        <v>0</v>
      </c>
      <c r="AG342" s="5">
        <v>2012</v>
      </c>
      <c r="AH342" s="5" t="s">
        <v>502</v>
      </c>
      <c r="AI342" s="14">
        <v>0</v>
      </c>
      <c r="AJ342" s="5">
        <v>2012</v>
      </c>
      <c r="AK342" s="5" t="s">
        <v>502</v>
      </c>
      <c r="AL342" s="14"/>
      <c r="AN342" s="5" t="s">
        <v>1569</v>
      </c>
    </row>
    <row r="343" spans="1:40" ht="12.75" customHeight="1" x14ac:dyDescent="0.25">
      <c r="A343" s="5" t="s">
        <v>505</v>
      </c>
      <c r="B343" s="5" t="s">
        <v>494</v>
      </c>
      <c r="C343" s="5" t="s">
        <v>493</v>
      </c>
      <c r="D343" s="5" t="s">
        <v>360</v>
      </c>
      <c r="E343" s="5" t="s">
        <v>507</v>
      </c>
      <c r="F343" s="5" t="s">
        <v>506</v>
      </c>
      <c r="G343" s="5">
        <v>4</v>
      </c>
      <c r="H343" s="15">
        <v>1</v>
      </c>
      <c r="I343" s="4" t="s">
        <v>1929</v>
      </c>
      <c r="J343" s="4">
        <f t="shared" si="20"/>
        <v>1</v>
      </c>
      <c r="K343" s="4">
        <f t="shared" si="22"/>
        <v>1</v>
      </c>
      <c r="L343" s="4" t="str">
        <f t="shared" si="21"/>
        <v/>
      </c>
      <c r="N343" s="13">
        <v>0.40006225596675887</v>
      </c>
      <c r="O343" s="5">
        <v>2012</v>
      </c>
      <c r="P343" s="5" t="s">
        <v>505</v>
      </c>
      <c r="Q343" s="12">
        <v>25.4</v>
      </c>
      <c r="R343" s="5">
        <v>2012</v>
      </c>
      <c r="S343" s="5" t="s">
        <v>505</v>
      </c>
      <c r="T343" s="12">
        <v>5.61</v>
      </c>
      <c r="U343" s="5">
        <v>2012</v>
      </c>
      <c r="V343" s="5" t="s">
        <v>505</v>
      </c>
      <c r="W343" s="12"/>
      <c r="Y343" s="5" t="s">
        <v>1569</v>
      </c>
      <c r="Z343" s="12">
        <v>0</v>
      </c>
      <c r="AA343" s="5">
        <v>2012</v>
      </c>
      <c r="AB343" s="5" t="s">
        <v>505</v>
      </c>
      <c r="AC343" s="12">
        <v>0</v>
      </c>
      <c r="AD343" s="5">
        <v>2012</v>
      </c>
      <c r="AE343" s="5" t="s">
        <v>505</v>
      </c>
      <c r="AF343" s="12">
        <v>0</v>
      </c>
      <c r="AG343" s="5">
        <v>2012</v>
      </c>
      <c r="AH343" s="5" t="s">
        <v>505</v>
      </c>
      <c r="AI343" s="14">
        <v>0</v>
      </c>
      <c r="AJ343" s="5">
        <v>2012</v>
      </c>
      <c r="AK343" s="5" t="s">
        <v>505</v>
      </c>
      <c r="AL343" s="14"/>
      <c r="AN343" s="5" t="s">
        <v>1569</v>
      </c>
    </row>
    <row r="344" spans="1:40" ht="12.75" customHeight="1" x14ac:dyDescent="0.25">
      <c r="A344" s="5" t="s">
        <v>508</v>
      </c>
      <c r="B344" s="5" t="s">
        <v>494</v>
      </c>
      <c r="C344" s="5" t="s">
        <v>493</v>
      </c>
      <c r="D344" s="5" t="s">
        <v>360</v>
      </c>
      <c r="E344" s="5" t="s">
        <v>510</v>
      </c>
      <c r="F344" s="5" t="s">
        <v>509</v>
      </c>
      <c r="G344" s="5">
        <v>4</v>
      </c>
      <c r="H344" s="15">
        <v>1</v>
      </c>
      <c r="I344" s="4"/>
      <c r="J344" s="4">
        <f t="shared" si="20"/>
        <v>1</v>
      </c>
      <c r="K344" s="4">
        <f t="shared" si="22"/>
        <v>1</v>
      </c>
      <c r="L344" s="4" t="str">
        <f t="shared" si="21"/>
        <v/>
      </c>
      <c r="N344" s="13">
        <v>0.69839705707885524</v>
      </c>
      <c r="O344" s="5">
        <v>2012</v>
      </c>
      <c r="P344" s="5" t="s">
        <v>508</v>
      </c>
      <c r="Q344" s="12">
        <v>39.299999999999997</v>
      </c>
      <c r="R344" s="5">
        <v>2012</v>
      </c>
      <c r="S344" s="5" t="s">
        <v>508</v>
      </c>
      <c r="T344" s="12">
        <v>14.462892578515705</v>
      </c>
      <c r="U344" s="5">
        <v>2012</v>
      </c>
      <c r="V344" s="5" t="s">
        <v>508</v>
      </c>
      <c r="W344" s="12"/>
      <c r="Y344" s="5" t="s">
        <v>1569</v>
      </c>
      <c r="Z344" s="12">
        <v>0</v>
      </c>
      <c r="AA344" s="5">
        <v>2012</v>
      </c>
      <c r="AB344" s="5" t="s">
        <v>508</v>
      </c>
      <c r="AC344" s="12">
        <v>0</v>
      </c>
      <c r="AD344" s="5">
        <v>2012</v>
      </c>
      <c r="AE344" s="5" t="s">
        <v>508</v>
      </c>
      <c r="AF344" s="12">
        <v>0</v>
      </c>
      <c r="AG344" s="5">
        <v>2012</v>
      </c>
      <c r="AH344" s="5" t="s">
        <v>508</v>
      </c>
      <c r="AI344" s="14">
        <v>0</v>
      </c>
      <c r="AJ344" s="5">
        <v>2012</v>
      </c>
      <c r="AK344" s="5" t="s">
        <v>508</v>
      </c>
      <c r="AL344" s="14"/>
      <c r="AN344" s="5" t="s">
        <v>1569</v>
      </c>
    </row>
    <row r="345" spans="1:40" ht="12.75" customHeight="1" x14ac:dyDescent="0.25">
      <c r="A345" s="5" t="s">
        <v>511</v>
      </c>
      <c r="B345" s="5" t="s">
        <v>494</v>
      </c>
      <c r="C345" s="5" t="s">
        <v>493</v>
      </c>
      <c r="D345" s="5" t="s">
        <v>360</v>
      </c>
      <c r="E345" s="5" t="s">
        <v>513</v>
      </c>
      <c r="F345" s="5" t="s">
        <v>512</v>
      </c>
      <c r="G345" s="5">
        <v>4</v>
      </c>
      <c r="H345" s="15">
        <v>2</v>
      </c>
      <c r="I345" s="4" t="s">
        <v>1930</v>
      </c>
      <c r="J345" s="4">
        <f t="shared" si="20"/>
        <v>1</v>
      </c>
      <c r="K345" s="4">
        <f t="shared" si="22"/>
        <v>1</v>
      </c>
      <c r="L345" s="4" t="str">
        <f t="shared" si="21"/>
        <v/>
      </c>
      <c r="N345" s="13">
        <v>0.35765268783838755</v>
      </c>
      <c r="O345" s="5">
        <v>2012</v>
      </c>
      <c r="P345" s="5" t="s">
        <v>511</v>
      </c>
      <c r="Q345" s="12">
        <v>62.7</v>
      </c>
      <c r="R345" s="5">
        <v>2012</v>
      </c>
      <c r="S345" s="5" t="s">
        <v>511</v>
      </c>
      <c r="T345" s="12">
        <v>13.459999999999999</v>
      </c>
      <c r="U345" s="5">
        <v>2012</v>
      </c>
      <c r="V345" s="5" t="s">
        <v>511</v>
      </c>
      <c r="W345" s="12"/>
      <c r="Y345" s="5" t="s">
        <v>1569</v>
      </c>
      <c r="Z345" s="12">
        <v>0</v>
      </c>
      <c r="AA345" s="5">
        <v>2012</v>
      </c>
      <c r="AB345" s="5" t="s">
        <v>511</v>
      </c>
      <c r="AC345" s="12">
        <v>0</v>
      </c>
      <c r="AD345" s="5">
        <v>2012</v>
      </c>
      <c r="AE345" s="5" t="s">
        <v>511</v>
      </c>
      <c r="AF345" s="12">
        <v>0</v>
      </c>
      <c r="AG345" s="5">
        <v>2012</v>
      </c>
      <c r="AH345" s="5" t="s">
        <v>511</v>
      </c>
      <c r="AI345" s="14">
        <v>0</v>
      </c>
      <c r="AJ345" s="5">
        <v>2012</v>
      </c>
      <c r="AK345" s="5" t="s">
        <v>511</v>
      </c>
      <c r="AL345" s="14"/>
      <c r="AN345" s="5" t="s">
        <v>1569</v>
      </c>
    </row>
    <row r="346" spans="1:40" ht="12.75" customHeight="1" x14ac:dyDescent="0.25">
      <c r="A346" s="5" t="s">
        <v>514</v>
      </c>
      <c r="B346" s="5" t="s">
        <v>494</v>
      </c>
      <c r="C346" s="5" t="s">
        <v>493</v>
      </c>
      <c r="D346" s="5" t="s">
        <v>360</v>
      </c>
      <c r="E346" s="5" t="s">
        <v>516</v>
      </c>
      <c r="F346" s="5" t="s">
        <v>515</v>
      </c>
      <c r="G346" s="5">
        <v>4</v>
      </c>
      <c r="H346" s="15">
        <v>2</v>
      </c>
      <c r="I346" s="4" t="s">
        <v>1931</v>
      </c>
      <c r="J346" s="4">
        <f t="shared" si="20"/>
        <v>1</v>
      </c>
      <c r="K346" s="4">
        <f t="shared" si="22"/>
        <v>1</v>
      </c>
      <c r="L346" s="4" t="str">
        <f t="shared" si="21"/>
        <v/>
      </c>
      <c r="N346" s="13">
        <v>0.61809914968274782</v>
      </c>
      <c r="O346" s="5">
        <v>2012</v>
      </c>
      <c r="P346" s="5" t="s">
        <v>514</v>
      </c>
      <c r="Q346" s="12">
        <v>68.7</v>
      </c>
      <c r="R346" s="5">
        <v>2012</v>
      </c>
      <c r="S346" s="5" t="s">
        <v>514</v>
      </c>
      <c r="T346" s="12">
        <v>16.189999999999998</v>
      </c>
      <c r="U346" s="5">
        <v>2012</v>
      </c>
      <c r="V346" s="5" t="s">
        <v>514</v>
      </c>
      <c r="W346" s="12"/>
      <c r="Y346" s="5" t="s">
        <v>1569</v>
      </c>
      <c r="Z346" s="12">
        <v>0</v>
      </c>
      <c r="AA346" s="5">
        <v>2012</v>
      </c>
      <c r="AB346" s="5" t="s">
        <v>514</v>
      </c>
      <c r="AC346" s="12">
        <v>0</v>
      </c>
      <c r="AD346" s="5">
        <v>2012</v>
      </c>
      <c r="AE346" s="5" t="s">
        <v>514</v>
      </c>
      <c r="AF346" s="12">
        <v>0</v>
      </c>
      <c r="AG346" s="5">
        <v>2012</v>
      </c>
      <c r="AH346" s="5" t="s">
        <v>514</v>
      </c>
      <c r="AI346" s="14">
        <v>0</v>
      </c>
      <c r="AJ346" s="5">
        <v>2012</v>
      </c>
      <c r="AK346" s="5" t="s">
        <v>514</v>
      </c>
      <c r="AL346" s="14"/>
      <c r="AN346" s="5" t="s">
        <v>1569</v>
      </c>
    </row>
    <row r="347" spans="1:40" ht="12.75" customHeight="1" x14ac:dyDescent="0.25">
      <c r="A347" s="5" t="s">
        <v>517</v>
      </c>
      <c r="B347" s="5" t="s">
        <v>494</v>
      </c>
      <c r="C347" s="5" t="s">
        <v>493</v>
      </c>
      <c r="D347" s="5" t="s">
        <v>360</v>
      </c>
      <c r="E347" s="5" t="s">
        <v>519</v>
      </c>
      <c r="F347" s="5" t="s">
        <v>518</v>
      </c>
      <c r="G347" s="5">
        <v>4</v>
      </c>
      <c r="H347" s="15">
        <v>1</v>
      </c>
      <c r="I347" s="4"/>
      <c r="J347" s="4">
        <f t="shared" si="20"/>
        <v>1</v>
      </c>
      <c r="K347" s="4">
        <f t="shared" si="22"/>
        <v>1</v>
      </c>
      <c r="L347" s="4" t="str">
        <f t="shared" si="21"/>
        <v/>
      </c>
      <c r="N347" s="13">
        <v>0.39936891420160003</v>
      </c>
      <c r="O347" s="5">
        <v>2012</v>
      </c>
      <c r="P347" s="5" t="s">
        <v>517</v>
      </c>
      <c r="Q347" s="12">
        <v>86.5</v>
      </c>
      <c r="R347" s="5">
        <v>2012</v>
      </c>
      <c r="S347" s="5" t="s">
        <v>517</v>
      </c>
      <c r="T347" s="12">
        <v>13.238676132386761</v>
      </c>
      <c r="U347" s="5">
        <v>2012</v>
      </c>
      <c r="V347" s="5" t="s">
        <v>517</v>
      </c>
      <c r="W347" s="12"/>
      <c r="Y347" s="5" t="s">
        <v>1569</v>
      </c>
      <c r="Z347" s="12">
        <v>0</v>
      </c>
      <c r="AA347" s="5">
        <v>2012</v>
      </c>
      <c r="AB347" s="5" t="s">
        <v>517</v>
      </c>
      <c r="AC347" s="12">
        <v>0</v>
      </c>
      <c r="AD347" s="5">
        <v>2012</v>
      </c>
      <c r="AE347" s="5" t="s">
        <v>517</v>
      </c>
      <c r="AF347" s="12">
        <v>0</v>
      </c>
      <c r="AG347" s="5">
        <v>2012</v>
      </c>
      <c r="AH347" s="5" t="s">
        <v>517</v>
      </c>
      <c r="AI347" s="14">
        <v>0</v>
      </c>
      <c r="AJ347" s="5">
        <v>2012</v>
      </c>
      <c r="AK347" s="5" t="s">
        <v>517</v>
      </c>
      <c r="AL347" s="14"/>
      <c r="AN347" s="5" t="s">
        <v>1569</v>
      </c>
    </row>
    <row r="348" spans="1:40" ht="12.75" customHeight="1" x14ac:dyDescent="0.25">
      <c r="A348" s="5" t="s">
        <v>520</v>
      </c>
      <c r="B348" s="5" t="s">
        <v>494</v>
      </c>
      <c r="C348" s="5" t="s">
        <v>493</v>
      </c>
      <c r="D348" s="5" t="s">
        <v>360</v>
      </c>
      <c r="E348" s="5" t="s">
        <v>522</v>
      </c>
      <c r="F348" s="5" t="s">
        <v>521</v>
      </c>
      <c r="G348" s="5">
        <v>4</v>
      </c>
      <c r="H348" s="15">
        <v>1</v>
      </c>
      <c r="I348" s="4" t="s">
        <v>1932</v>
      </c>
      <c r="J348" s="4">
        <f t="shared" si="20"/>
        <v>1</v>
      </c>
      <c r="K348" s="4">
        <f t="shared" si="22"/>
        <v>1</v>
      </c>
      <c r="L348" s="4" t="str">
        <f t="shared" si="21"/>
        <v/>
      </c>
      <c r="N348" s="13">
        <v>0.32169431701775114</v>
      </c>
      <c r="O348" s="5">
        <v>2012</v>
      </c>
      <c r="P348" s="5" t="s">
        <v>520</v>
      </c>
      <c r="Q348" s="12">
        <v>81.099999999999994</v>
      </c>
      <c r="R348" s="5">
        <v>2012</v>
      </c>
      <c r="S348" s="5" t="s">
        <v>520</v>
      </c>
      <c r="T348" s="12">
        <v>17.850000000000001</v>
      </c>
      <c r="U348" s="5">
        <v>2012</v>
      </c>
      <c r="V348" s="5" t="s">
        <v>520</v>
      </c>
      <c r="W348" s="12"/>
      <c r="Y348" s="5" t="s">
        <v>1569</v>
      </c>
      <c r="Z348" s="12">
        <v>0</v>
      </c>
      <c r="AA348" s="5">
        <v>2012</v>
      </c>
      <c r="AB348" s="5" t="s">
        <v>520</v>
      </c>
      <c r="AC348" s="12">
        <v>0</v>
      </c>
      <c r="AD348" s="5">
        <v>2012</v>
      </c>
      <c r="AE348" s="5" t="s">
        <v>520</v>
      </c>
      <c r="AF348" s="12">
        <v>0</v>
      </c>
      <c r="AG348" s="5">
        <v>2012</v>
      </c>
      <c r="AH348" s="5" t="s">
        <v>520</v>
      </c>
      <c r="AI348" s="14">
        <v>100</v>
      </c>
      <c r="AJ348" s="5">
        <v>2012</v>
      </c>
      <c r="AK348" s="5" t="s">
        <v>520</v>
      </c>
      <c r="AL348" s="14"/>
      <c r="AN348" s="5" t="s">
        <v>1569</v>
      </c>
    </row>
    <row r="349" spans="1:40" ht="12.75" customHeight="1" x14ac:dyDescent="0.25">
      <c r="A349" s="5" t="s">
        <v>523</v>
      </c>
      <c r="B349" s="5" t="s">
        <v>494</v>
      </c>
      <c r="C349" s="5" t="s">
        <v>493</v>
      </c>
      <c r="D349" s="5" t="s">
        <v>360</v>
      </c>
      <c r="E349" s="5" t="s">
        <v>525</v>
      </c>
      <c r="F349" s="5" t="s">
        <v>524</v>
      </c>
      <c r="G349" s="5">
        <v>4</v>
      </c>
      <c r="H349" s="15">
        <v>1</v>
      </c>
      <c r="I349" s="4" t="s">
        <v>1933</v>
      </c>
      <c r="J349" s="4">
        <f t="shared" si="20"/>
        <v>1</v>
      </c>
      <c r="K349" s="4">
        <f t="shared" si="22"/>
        <v>1</v>
      </c>
      <c r="L349" s="4" t="str">
        <f t="shared" si="21"/>
        <v/>
      </c>
      <c r="N349" s="13">
        <v>0.12169516218879772</v>
      </c>
      <c r="O349" s="5">
        <v>2012</v>
      </c>
      <c r="P349" s="5" t="s">
        <v>523</v>
      </c>
      <c r="Q349" s="12" t="s">
        <v>1569</v>
      </c>
      <c r="S349" s="5" t="s">
        <v>1569</v>
      </c>
      <c r="T349" s="12">
        <v>8.17</v>
      </c>
      <c r="U349" s="5">
        <v>2012</v>
      </c>
      <c r="V349" s="5" t="s">
        <v>523</v>
      </c>
      <c r="W349" s="12"/>
      <c r="Y349" s="5" t="s">
        <v>1569</v>
      </c>
      <c r="Z349" s="12" t="s">
        <v>1569</v>
      </c>
      <c r="AB349" s="5" t="s">
        <v>1569</v>
      </c>
      <c r="AC349" s="12" t="s">
        <v>1569</v>
      </c>
      <c r="AE349" s="5" t="s">
        <v>1569</v>
      </c>
      <c r="AF349" s="12" t="s">
        <v>1569</v>
      </c>
      <c r="AH349" s="5" t="s">
        <v>1569</v>
      </c>
      <c r="AI349" s="14" t="s">
        <v>1569</v>
      </c>
      <c r="AK349" s="5" t="s">
        <v>1569</v>
      </c>
      <c r="AL349" s="14"/>
      <c r="AN349" s="5" t="s">
        <v>1569</v>
      </c>
    </row>
    <row r="350" spans="1:40" ht="12.75" customHeight="1" x14ac:dyDescent="0.25">
      <c r="A350" s="5" t="s">
        <v>526</v>
      </c>
      <c r="B350" s="5" t="s">
        <v>494</v>
      </c>
      <c r="C350" s="5" t="s">
        <v>493</v>
      </c>
      <c r="D350" s="5" t="s">
        <v>360</v>
      </c>
      <c r="E350" s="5" t="s">
        <v>528</v>
      </c>
      <c r="F350" s="5" t="s">
        <v>527</v>
      </c>
      <c r="G350" s="5">
        <v>4</v>
      </c>
      <c r="H350" s="15">
        <v>1</v>
      </c>
      <c r="I350" s="4" t="s">
        <v>1934</v>
      </c>
      <c r="J350" s="4">
        <f t="shared" si="20"/>
        <v>1</v>
      </c>
      <c r="K350" s="4">
        <f t="shared" si="22"/>
        <v>1</v>
      </c>
      <c r="L350" s="4" t="str">
        <f t="shared" si="21"/>
        <v/>
      </c>
      <c r="N350" s="13">
        <v>0.13126819355193059</v>
      </c>
      <c r="O350" s="5">
        <v>2016</v>
      </c>
      <c r="P350" s="5" t="s">
        <v>526</v>
      </c>
      <c r="Q350" s="12" t="s">
        <v>1569</v>
      </c>
      <c r="S350" s="5" t="s">
        <v>1569</v>
      </c>
      <c r="T350" s="12">
        <v>6.8706870687068697</v>
      </c>
      <c r="U350" s="5">
        <v>2016</v>
      </c>
      <c r="V350" s="5" t="s">
        <v>526</v>
      </c>
      <c r="W350" s="12"/>
      <c r="Y350" s="5" t="s">
        <v>1569</v>
      </c>
      <c r="Z350" s="12">
        <v>0</v>
      </c>
      <c r="AA350" s="5">
        <v>2016</v>
      </c>
      <c r="AB350" s="5" t="s">
        <v>526</v>
      </c>
      <c r="AC350" s="12">
        <v>0</v>
      </c>
      <c r="AD350" s="5">
        <v>2016</v>
      </c>
      <c r="AE350" s="5" t="s">
        <v>526</v>
      </c>
      <c r="AF350" s="12">
        <v>0</v>
      </c>
      <c r="AG350" s="5">
        <v>2016</v>
      </c>
      <c r="AH350" s="5" t="s">
        <v>526</v>
      </c>
      <c r="AI350" s="14">
        <v>0</v>
      </c>
      <c r="AJ350" s="5">
        <v>2016</v>
      </c>
      <c r="AK350" s="5" t="s">
        <v>526</v>
      </c>
      <c r="AL350" s="14"/>
      <c r="AN350" s="5" t="s">
        <v>1569</v>
      </c>
    </row>
    <row r="351" spans="1:40" ht="12.75" customHeight="1" x14ac:dyDescent="0.25">
      <c r="A351" s="5" t="s">
        <v>218</v>
      </c>
      <c r="B351" s="5" t="s">
        <v>221</v>
      </c>
      <c r="C351" s="5" t="s">
        <v>220</v>
      </c>
      <c r="D351" s="5" t="s">
        <v>35</v>
      </c>
      <c r="E351" s="5" t="s">
        <v>222</v>
      </c>
      <c r="F351" s="5" t="s">
        <v>219</v>
      </c>
      <c r="G351" s="5">
        <v>2</v>
      </c>
      <c r="H351" s="15">
        <v>1</v>
      </c>
      <c r="I351" s="4"/>
      <c r="J351" s="4">
        <f t="shared" si="20"/>
        <v>1</v>
      </c>
      <c r="K351" s="4">
        <f t="shared" si="22"/>
        <v>1</v>
      </c>
      <c r="L351" s="4" t="str">
        <f t="shared" si="21"/>
        <v/>
      </c>
      <c r="N351" s="13">
        <v>1.1115333556061353</v>
      </c>
      <c r="O351" s="5">
        <v>2013</v>
      </c>
      <c r="P351" s="5" t="s">
        <v>218</v>
      </c>
      <c r="Q351" s="12" t="s">
        <v>1569</v>
      </c>
      <c r="S351" s="5" t="s">
        <v>1569</v>
      </c>
      <c r="T351" s="12">
        <v>6.4</v>
      </c>
      <c r="U351" s="5">
        <v>2013</v>
      </c>
      <c r="V351" s="5" t="s">
        <v>218</v>
      </c>
      <c r="W351" s="12"/>
      <c r="Y351" s="5" t="s">
        <v>1569</v>
      </c>
      <c r="Z351" s="12">
        <v>0</v>
      </c>
      <c r="AA351" s="5">
        <v>2013</v>
      </c>
      <c r="AB351" s="5" t="s">
        <v>218</v>
      </c>
      <c r="AC351" s="12">
        <v>14</v>
      </c>
      <c r="AD351" s="5">
        <v>2013</v>
      </c>
      <c r="AE351" s="5" t="s">
        <v>218</v>
      </c>
      <c r="AF351" s="12">
        <v>0</v>
      </c>
      <c r="AG351" s="5">
        <v>2013</v>
      </c>
      <c r="AH351" s="5" t="s">
        <v>218</v>
      </c>
      <c r="AI351" s="14">
        <v>0</v>
      </c>
      <c r="AJ351" s="5">
        <v>2013</v>
      </c>
      <c r="AK351" s="5" t="s">
        <v>218</v>
      </c>
      <c r="AL351" s="14"/>
      <c r="AN351" s="5" t="s">
        <v>1569</v>
      </c>
    </row>
    <row r="352" spans="1:40" ht="12.75" customHeight="1" x14ac:dyDescent="0.25">
      <c r="A352" s="5" t="s">
        <v>223</v>
      </c>
      <c r="B352" s="5" t="s">
        <v>221</v>
      </c>
      <c r="C352" s="5" t="s">
        <v>220</v>
      </c>
      <c r="D352" s="5" t="s">
        <v>35</v>
      </c>
      <c r="E352" s="5" t="s">
        <v>225</v>
      </c>
      <c r="F352" s="5" t="s">
        <v>224</v>
      </c>
      <c r="G352" s="5">
        <v>2</v>
      </c>
      <c r="H352" s="15">
        <v>1</v>
      </c>
      <c r="I352" s="4"/>
      <c r="J352" s="4">
        <f t="shared" si="20"/>
        <v>1</v>
      </c>
      <c r="K352" s="4">
        <f t="shared" si="22"/>
        <v>1</v>
      </c>
      <c r="L352" s="4" t="str">
        <f t="shared" si="21"/>
        <v/>
      </c>
      <c r="N352" s="13" t="s">
        <v>1569</v>
      </c>
      <c r="P352" s="5" t="s">
        <v>1569</v>
      </c>
      <c r="Q352" s="12" t="s">
        <v>1569</v>
      </c>
      <c r="S352" s="5" t="s">
        <v>1569</v>
      </c>
      <c r="T352" s="12">
        <v>13.592233009708737</v>
      </c>
      <c r="V352" s="5" t="s">
        <v>223</v>
      </c>
      <c r="W352" s="12"/>
      <c r="Y352" s="5" t="s">
        <v>1569</v>
      </c>
      <c r="Z352" s="12" t="s">
        <v>1569</v>
      </c>
      <c r="AB352" s="5" t="s">
        <v>1569</v>
      </c>
      <c r="AC352" s="12" t="s">
        <v>1569</v>
      </c>
      <c r="AE352" s="5" t="s">
        <v>1569</v>
      </c>
      <c r="AF352" s="12" t="s">
        <v>1569</v>
      </c>
      <c r="AH352" s="5" t="s">
        <v>1569</v>
      </c>
      <c r="AI352" s="14" t="s">
        <v>1569</v>
      </c>
      <c r="AK352" s="5" t="s">
        <v>1569</v>
      </c>
      <c r="AL352" s="14"/>
      <c r="AN352" s="5" t="s">
        <v>1569</v>
      </c>
    </row>
    <row r="353" spans="1:40" ht="12.75" customHeight="1" x14ac:dyDescent="0.25">
      <c r="A353" s="5" t="s">
        <v>226</v>
      </c>
      <c r="B353" s="5" t="s">
        <v>229</v>
      </c>
      <c r="C353" s="5" t="s">
        <v>228</v>
      </c>
      <c r="D353" s="5" t="s">
        <v>35</v>
      </c>
      <c r="E353" s="5" t="s">
        <v>230</v>
      </c>
      <c r="F353" s="5" t="s">
        <v>227</v>
      </c>
      <c r="G353" s="5">
        <v>2</v>
      </c>
      <c r="H353" s="15">
        <v>2</v>
      </c>
      <c r="I353" s="4" t="s">
        <v>1935</v>
      </c>
      <c r="J353" s="4">
        <f t="shared" si="20"/>
        <v>1</v>
      </c>
      <c r="K353" s="4">
        <f t="shared" si="22"/>
        <v>1</v>
      </c>
      <c r="L353" s="4" t="str">
        <f t="shared" si="21"/>
        <v/>
      </c>
      <c r="N353" s="13">
        <v>2.1638828284273401</v>
      </c>
      <c r="O353" s="5">
        <v>2010</v>
      </c>
      <c r="P353" s="5" t="s">
        <v>226</v>
      </c>
      <c r="Q353" s="12">
        <v>40</v>
      </c>
      <c r="R353" s="5">
        <v>2010</v>
      </c>
      <c r="S353" s="5" t="s">
        <v>226</v>
      </c>
      <c r="T353" s="12">
        <v>38</v>
      </c>
      <c r="U353" s="5">
        <v>2010</v>
      </c>
      <c r="V353" s="5" t="s">
        <v>226</v>
      </c>
      <c r="W353" s="12"/>
      <c r="Y353" s="5" t="s">
        <v>1569</v>
      </c>
      <c r="Z353" s="12">
        <v>1</v>
      </c>
      <c r="AA353" s="5">
        <v>2010</v>
      </c>
      <c r="AB353" s="5" t="s">
        <v>226</v>
      </c>
      <c r="AC353" s="12">
        <v>10</v>
      </c>
      <c r="AD353" s="5">
        <v>2010</v>
      </c>
      <c r="AE353" s="5" t="s">
        <v>226</v>
      </c>
      <c r="AF353" s="12">
        <v>0</v>
      </c>
      <c r="AG353" s="5">
        <v>2010</v>
      </c>
      <c r="AH353" s="5" t="s">
        <v>226</v>
      </c>
      <c r="AI353" s="14">
        <v>98.876404494382015</v>
      </c>
      <c r="AJ353" s="5">
        <v>2010</v>
      </c>
      <c r="AK353" s="5" t="s">
        <v>226</v>
      </c>
      <c r="AL353" s="14"/>
      <c r="AN353" s="5" t="s">
        <v>1569</v>
      </c>
    </row>
    <row r="354" spans="1:40" ht="12.75" customHeight="1" x14ac:dyDescent="0.25">
      <c r="A354" s="5" t="s">
        <v>231</v>
      </c>
      <c r="B354" s="5" t="s">
        <v>229</v>
      </c>
      <c r="C354" s="5" t="s">
        <v>228</v>
      </c>
      <c r="D354" s="5" t="s">
        <v>35</v>
      </c>
      <c r="E354" s="5" t="s">
        <v>233</v>
      </c>
      <c r="F354" s="5" t="s">
        <v>232</v>
      </c>
      <c r="G354" s="5">
        <v>2</v>
      </c>
      <c r="H354" s="15">
        <v>1</v>
      </c>
      <c r="I354" s="4"/>
      <c r="J354" s="4">
        <f t="shared" si="20"/>
        <v>1</v>
      </c>
      <c r="K354" s="4">
        <f t="shared" si="22"/>
        <v>1</v>
      </c>
      <c r="L354" s="4" t="str">
        <f t="shared" si="21"/>
        <v/>
      </c>
      <c r="N354" s="13">
        <v>0.43835616438356162</v>
      </c>
      <c r="O354" s="5">
        <v>2011</v>
      </c>
      <c r="P354" s="5" t="s">
        <v>231</v>
      </c>
      <c r="Q354" s="12" t="s">
        <v>1569</v>
      </c>
      <c r="S354" s="5" t="s">
        <v>1569</v>
      </c>
      <c r="T354" s="12">
        <v>11.2</v>
      </c>
      <c r="U354" s="5">
        <v>2011</v>
      </c>
      <c r="V354" s="5" t="s">
        <v>231</v>
      </c>
      <c r="W354" s="12"/>
      <c r="Y354" s="5" t="s">
        <v>1569</v>
      </c>
      <c r="Z354" s="12">
        <v>0</v>
      </c>
      <c r="AA354" s="5">
        <v>2011</v>
      </c>
      <c r="AB354" s="5" t="s">
        <v>231</v>
      </c>
      <c r="AC354" s="12">
        <v>0</v>
      </c>
      <c r="AD354" s="5">
        <v>2011</v>
      </c>
      <c r="AE354" s="5" t="s">
        <v>231</v>
      </c>
      <c r="AF354" s="12">
        <v>0</v>
      </c>
      <c r="AG354" s="5">
        <v>2011</v>
      </c>
      <c r="AH354" s="5" t="s">
        <v>231</v>
      </c>
      <c r="AI354" s="14">
        <v>0</v>
      </c>
      <c r="AJ354" s="5">
        <v>2011</v>
      </c>
      <c r="AK354" s="5" t="s">
        <v>231</v>
      </c>
      <c r="AL354" s="14"/>
      <c r="AN354" s="5" t="s">
        <v>1569</v>
      </c>
    </row>
    <row r="355" spans="1:40" ht="12.75" customHeight="1" x14ac:dyDescent="0.25">
      <c r="A355" s="5" t="s">
        <v>915</v>
      </c>
      <c r="B355" s="5" t="s">
        <v>918</v>
      </c>
      <c r="C355" s="5" t="s">
        <v>917</v>
      </c>
      <c r="D355" s="5" t="s">
        <v>620</v>
      </c>
      <c r="E355" s="5" t="s">
        <v>919</v>
      </c>
      <c r="F355" s="5" t="s">
        <v>916</v>
      </c>
      <c r="G355" s="5">
        <v>2</v>
      </c>
      <c r="H355" s="15">
        <v>1</v>
      </c>
      <c r="I355" s="4"/>
      <c r="J355" s="4">
        <f t="shared" si="20"/>
        <v>2</v>
      </c>
      <c r="K355" s="4">
        <f t="shared" si="22"/>
        <v>2</v>
      </c>
      <c r="L355" s="4" t="str">
        <f t="shared" si="21"/>
        <v>Y</v>
      </c>
      <c r="M355" s="4" t="s">
        <v>2680</v>
      </c>
      <c r="N355" s="13">
        <v>1.2803101461587703</v>
      </c>
      <c r="O355" s="5">
        <v>2012</v>
      </c>
      <c r="P355" s="5" t="s">
        <v>915</v>
      </c>
      <c r="Q355" s="12">
        <v>82</v>
      </c>
      <c r="R355" s="5">
        <v>2012</v>
      </c>
      <c r="S355" s="5" t="s">
        <v>915</v>
      </c>
      <c r="T355" s="12">
        <v>8.3699999999999992</v>
      </c>
      <c r="U355" s="5">
        <v>2012</v>
      </c>
      <c r="V355" s="5" t="s">
        <v>915</v>
      </c>
      <c r="W355" s="12"/>
      <c r="Y355" s="5" t="s">
        <v>1569</v>
      </c>
      <c r="Z355" s="12">
        <v>0</v>
      </c>
      <c r="AA355" s="5">
        <v>2012</v>
      </c>
      <c r="AB355" s="5" t="s">
        <v>915</v>
      </c>
      <c r="AC355" s="12">
        <v>0</v>
      </c>
      <c r="AD355" s="5">
        <v>2012</v>
      </c>
      <c r="AE355" s="5" t="s">
        <v>915</v>
      </c>
      <c r="AF355" s="12">
        <v>0</v>
      </c>
      <c r="AG355" s="5">
        <v>2012</v>
      </c>
      <c r="AH355" s="5" t="s">
        <v>915</v>
      </c>
      <c r="AI355" s="14">
        <v>0</v>
      </c>
      <c r="AJ355" s="5">
        <v>2012</v>
      </c>
      <c r="AK355" s="5" t="s">
        <v>915</v>
      </c>
      <c r="AL355" s="14"/>
      <c r="AN355" s="5" t="s">
        <v>1569</v>
      </c>
    </row>
    <row r="356" spans="1:40" ht="12.75" customHeight="1" x14ac:dyDescent="0.25">
      <c r="A356" s="5" t="s">
        <v>920</v>
      </c>
      <c r="B356" s="5" t="s">
        <v>918</v>
      </c>
      <c r="C356" s="5" t="s">
        <v>917</v>
      </c>
      <c r="D356" s="5" t="s">
        <v>620</v>
      </c>
      <c r="E356" s="5" t="s">
        <v>922</v>
      </c>
      <c r="F356" s="5" t="s">
        <v>921</v>
      </c>
      <c r="G356" s="5">
        <v>2</v>
      </c>
      <c r="H356" s="15">
        <v>1</v>
      </c>
      <c r="I356" s="4"/>
      <c r="J356" s="4">
        <f t="shared" si="20"/>
        <v>1</v>
      </c>
      <c r="K356" s="4">
        <f t="shared" si="22"/>
        <v>1</v>
      </c>
      <c r="L356" s="4" t="str">
        <f t="shared" si="21"/>
        <v/>
      </c>
      <c r="N356" s="13">
        <v>0.58788858831174717</v>
      </c>
      <c r="O356" s="5">
        <v>2012</v>
      </c>
      <c r="P356" s="5" t="s">
        <v>920</v>
      </c>
      <c r="Q356" s="12">
        <v>23.65</v>
      </c>
      <c r="R356" s="5">
        <v>2012</v>
      </c>
      <c r="S356" s="5" t="s">
        <v>920</v>
      </c>
      <c r="T356" s="12">
        <v>6.6666666666666679</v>
      </c>
      <c r="U356" s="5">
        <v>2012</v>
      </c>
      <c r="V356" s="5" t="s">
        <v>920</v>
      </c>
      <c r="W356" s="12"/>
      <c r="Y356" s="5" t="s">
        <v>1569</v>
      </c>
      <c r="Z356" s="12">
        <v>0</v>
      </c>
      <c r="AA356" s="5">
        <v>2012</v>
      </c>
      <c r="AB356" s="5" t="s">
        <v>920</v>
      </c>
      <c r="AC356" s="12">
        <v>0</v>
      </c>
      <c r="AD356" s="5">
        <v>2012</v>
      </c>
      <c r="AE356" s="5" t="s">
        <v>920</v>
      </c>
      <c r="AF356" s="12">
        <v>0</v>
      </c>
      <c r="AG356" s="5">
        <v>2012</v>
      </c>
      <c r="AH356" s="5" t="s">
        <v>920</v>
      </c>
      <c r="AI356" s="14">
        <v>0</v>
      </c>
      <c r="AJ356" s="5">
        <v>2012</v>
      </c>
      <c r="AK356" s="5" t="s">
        <v>920</v>
      </c>
      <c r="AL356" s="14"/>
      <c r="AN356" s="5" t="s">
        <v>1569</v>
      </c>
    </row>
    <row r="357" spans="1:40" x14ac:dyDescent="0.25">
      <c r="A357" s="5" t="s">
        <v>529</v>
      </c>
      <c r="B357" s="5" t="s">
        <v>531</v>
      </c>
      <c r="C357" s="5" t="s">
        <v>530</v>
      </c>
      <c r="D357" s="5" t="s">
        <v>360</v>
      </c>
      <c r="E357" s="5" t="s">
        <v>532</v>
      </c>
      <c r="F357" s="5" t="s">
        <v>2750</v>
      </c>
      <c r="G357" s="5">
        <v>3</v>
      </c>
      <c r="H357" s="15">
        <v>1</v>
      </c>
      <c r="I357" s="4"/>
      <c r="J357" s="4">
        <f t="shared" si="20"/>
        <v>3</v>
      </c>
      <c r="K357" s="4">
        <f t="shared" si="22"/>
        <v>3</v>
      </c>
      <c r="L357" s="4" t="str">
        <f t="shared" si="21"/>
        <v>Y</v>
      </c>
      <c r="M357" s="4" t="s">
        <v>2679</v>
      </c>
      <c r="N357" s="13"/>
      <c r="P357" s="5" t="s">
        <v>1569</v>
      </c>
      <c r="Q357" s="12">
        <v>28</v>
      </c>
      <c r="R357" s="5">
        <v>2003</v>
      </c>
      <c r="S357" s="5" t="s">
        <v>529</v>
      </c>
      <c r="T357" s="12">
        <v>2</v>
      </c>
      <c r="U357" s="5">
        <v>2003</v>
      </c>
      <c r="V357" s="5" t="s">
        <v>529</v>
      </c>
      <c r="W357" s="12"/>
      <c r="Y357" s="5" t="s">
        <v>1569</v>
      </c>
      <c r="Z357" s="12">
        <v>0</v>
      </c>
      <c r="AA357" s="5">
        <v>2003</v>
      </c>
      <c r="AB357" s="5" t="s">
        <v>529</v>
      </c>
      <c r="AC357" s="12">
        <v>0</v>
      </c>
      <c r="AD357" s="5">
        <v>2003</v>
      </c>
      <c r="AE357" s="5" t="s">
        <v>529</v>
      </c>
      <c r="AF357" s="12">
        <v>0</v>
      </c>
      <c r="AG357" s="5">
        <v>2003</v>
      </c>
      <c r="AH357" s="5" t="s">
        <v>529</v>
      </c>
      <c r="AI357" s="14">
        <v>0</v>
      </c>
      <c r="AJ357" s="5">
        <v>2003</v>
      </c>
      <c r="AK357" s="5" t="s">
        <v>529</v>
      </c>
      <c r="AL357" s="14"/>
      <c r="AN357" s="5" t="s">
        <v>1569</v>
      </c>
    </row>
    <row r="358" spans="1:40" ht="12.75" customHeight="1" x14ac:dyDescent="0.25">
      <c r="A358" s="5" t="s">
        <v>926</v>
      </c>
      <c r="B358" s="5" t="s">
        <v>3</v>
      </c>
      <c r="C358" s="5" t="s">
        <v>924</v>
      </c>
      <c r="D358" s="5" t="s">
        <v>620</v>
      </c>
      <c r="E358" s="5" t="s">
        <v>4</v>
      </c>
      <c r="F358" s="5" t="s">
        <v>927</v>
      </c>
      <c r="G358" s="5">
        <v>1</v>
      </c>
      <c r="H358" s="15">
        <v>2</v>
      </c>
      <c r="I358" s="4" t="s">
        <v>1936</v>
      </c>
      <c r="J358" s="4">
        <f t="shared" si="20"/>
        <v>2</v>
      </c>
      <c r="K358" s="4">
        <f t="shared" si="22"/>
        <v>2</v>
      </c>
      <c r="L358" s="4" t="str">
        <f t="shared" si="21"/>
        <v>Y</v>
      </c>
      <c r="M358" s="4" t="s">
        <v>2681</v>
      </c>
      <c r="N358" s="13">
        <v>0.5</v>
      </c>
      <c r="O358" s="5">
        <v>2014</v>
      </c>
      <c r="P358" s="5" t="s">
        <v>926</v>
      </c>
      <c r="Q358" s="12">
        <v>10</v>
      </c>
      <c r="R358" s="5">
        <v>2014</v>
      </c>
      <c r="S358" s="5" t="s">
        <v>926</v>
      </c>
      <c r="T358" s="12">
        <v>15</v>
      </c>
      <c r="U358" s="5">
        <v>2014</v>
      </c>
      <c r="V358" s="5" t="s">
        <v>926</v>
      </c>
      <c r="W358" s="12"/>
      <c r="Y358" s="5" t="s">
        <v>1569</v>
      </c>
      <c r="Z358" s="12" t="s">
        <v>1569</v>
      </c>
      <c r="AB358" s="5" t="s">
        <v>1569</v>
      </c>
      <c r="AC358" s="12" t="s">
        <v>1569</v>
      </c>
      <c r="AE358" s="5" t="s">
        <v>1569</v>
      </c>
      <c r="AF358" s="12" t="s">
        <v>1569</v>
      </c>
      <c r="AH358" s="5" t="s">
        <v>1569</v>
      </c>
      <c r="AI358" s="14" t="s">
        <v>1569</v>
      </c>
      <c r="AK358" s="5" t="s">
        <v>1569</v>
      </c>
      <c r="AL358" s="14"/>
      <c r="AN358" s="5" t="s">
        <v>1569</v>
      </c>
    </row>
    <row r="359" spans="1:40" ht="12.75" customHeight="1" x14ac:dyDescent="0.25">
      <c r="A359" s="5" t="s">
        <v>928</v>
      </c>
      <c r="B359" s="5" t="s">
        <v>3</v>
      </c>
      <c r="C359" s="5" t="s">
        <v>924</v>
      </c>
      <c r="D359" s="5" t="s">
        <v>620</v>
      </c>
      <c r="E359" s="5" t="s">
        <v>930</v>
      </c>
      <c r="F359" s="5" t="s">
        <v>929</v>
      </c>
      <c r="G359" s="5">
        <v>2</v>
      </c>
      <c r="H359" s="15">
        <v>3</v>
      </c>
      <c r="I359" s="4" t="s">
        <v>1937</v>
      </c>
      <c r="J359" s="4">
        <f t="shared" si="20"/>
        <v>1</v>
      </c>
      <c r="K359" s="4">
        <f t="shared" si="22"/>
        <v>1</v>
      </c>
      <c r="L359" s="4" t="str">
        <f t="shared" si="21"/>
        <v/>
      </c>
      <c r="N359" s="13" t="s">
        <v>1569</v>
      </c>
      <c r="P359" s="5" t="s">
        <v>1569</v>
      </c>
      <c r="Q359" s="12" t="s">
        <v>1569</v>
      </c>
      <c r="S359" s="5" t="s">
        <v>1569</v>
      </c>
      <c r="T359" s="12">
        <v>4</v>
      </c>
      <c r="V359" s="5" t="s">
        <v>928</v>
      </c>
      <c r="W359" s="12"/>
      <c r="Y359" s="5" t="s">
        <v>1569</v>
      </c>
      <c r="Z359" s="12" t="s">
        <v>1569</v>
      </c>
      <c r="AB359" s="5" t="s">
        <v>1569</v>
      </c>
      <c r="AC359" s="12" t="s">
        <v>1569</v>
      </c>
      <c r="AE359" s="5" t="s">
        <v>1569</v>
      </c>
      <c r="AF359" s="12" t="s">
        <v>1569</v>
      </c>
      <c r="AH359" s="5" t="s">
        <v>1569</v>
      </c>
      <c r="AI359" s="14" t="s">
        <v>1569</v>
      </c>
      <c r="AK359" s="5" t="s">
        <v>1569</v>
      </c>
      <c r="AL359" s="14"/>
      <c r="AN359" s="5" t="s">
        <v>1569</v>
      </c>
    </row>
    <row r="360" spans="1:40" ht="12.75" customHeight="1" x14ac:dyDescent="0.25">
      <c r="A360" s="5" t="s">
        <v>931</v>
      </c>
      <c r="B360" s="5" t="s">
        <v>3</v>
      </c>
      <c r="C360" s="5" t="s">
        <v>924</v>
      </c>
      <c r="D360" s="5" t="s">
        <v>620</v>
      </c>
      <c r="E360" s="5" t="s">
        <v>933</v>
      </c>
      <c r="F360" s="5" t="s">
        <v>932</v>
      </c>
      <c r="G360" s="5">
        <v>2</v>
      </c>
      <c r="H360" s="15">
        <v>2</v>
      </c>
      <c r="I360" s="4" t="s">
        <v>1938</v>
      </c>
      <c r="J360" s="4">
        <f t="shared" si="20"/>
        <v>1</v>
      </c>
      <c r="K360" s="4">
        <f t="shared" si="22"/>
        <v>1</v>
      </c>
      <c r="L360" s="4" t="str">
        <f t="shared" si="21"/>
        <v/>
      </c>
      <c r="N360" s="13">
        <v>0.17016931847187952</v>
      </c>
      <c r="O360" s="5">
        <v>2008</v>
      </c>
      <c r="P360" s="5" t="s">
        <v>931</v>
      </c>
      <c r="Q360" s="12" t="s">
        <v>1569</v>
      </c>
      <c r="S360" s="5" t="s">
        <v>1569</v>
      </c>
      <c r="T360" s="12">
        <v>18.8</v>
      </c>
      <c r="U360" s="5">
        <v>2008</v>
      </c>
      <c r="V360" s="5" t="s">
        <v>931</v>
      </c>
      <c r="W360" s="12"/>
      <c r="Y360" s="5" t="s">
        <v>1569</v>
      </c>
      <c r="Z360" s="12" t="s">
        <v>1569</v>
      </c>
      <c r="AB360" s="5" t="s">
        <v>1569</v>
      </c>
      <c r="AC360" s="12" t="s">
        <v>1569</v>
      </c>
      <c r="AE360" s="5" t="s">
        <v>1569</v>
      </c>
      <c r="AF360" s="12" t="s">
        <v>1569</v>
      </c>
      <c r="AH360" s="5" t="s">
        <v>1569</v>
      </c>
      <c r="AI360" s="14" t="s">
        <v>1569</v>
      </c>
      <c r="AK360" s="5" t="s">
        <v>1569</v>
      </c>
      <c r="AL360" s="14"/>
      <c r="AN360" s="5" t="s">
        <v>1569</v>
      </c>
    </row>
    <row r="361" spans="1:40" ht="12.75" customHeight="1" x14ac:dyDescent="0.25">
      <c r="A361" s="5" t="s">
        <v>934</v>
      </c>
      <c r="B361" s="5" t="s">
        <v>3</v>
      </c>
      <c r="C361" s="5" t="s">
        <v>924</v>
      </c>
      <c r="D361" s="5" t="s">
        <v>620</v>
      </c>
      <c r="E361" s="5" t="s">
        <v>936</v>
      </c>
      <c r="F361" s="5" t="s">
        <v>935</v>
      </c>
      <c r="G361" s="5">
        <v>2</v>
      </c>
      <c r="H361" s="15">
        <v>2</v>
      </c>
      <c r="I361" s="4" t="s">
        <v>1939</v>
      </c>
      <c r="J361" s="4">
        <f t="shared" si="20"/>
        <v>1</v>
      </c>
      <c r="K361" s="4">
        <f t="shared" si="22"/>
        <v>1</v>
      </c>
      <c r="L361" s="4" t="str">
        <f t="shared" si="21"/>
        <v/>
      </c>
      <c r="N361" s="13">
        <v>0.55054621120166458</v>
      </c>
      <c r="O361" s="5">
        <v>2012</v>
      </c>
      <c r="P361" s="5" t="s">
        <v>934</v>
      </c>
      <c r="Q361" s="12">
        <v>40</v>
      </c>
      <c r="R361" s="5">
        <v>2012</v>
      </c>
      <c r="S361" s="5" t="s">
        <v>934</v>
      </c>
      <c r="T361" s="12">
        <v>9</v>
      </c>
      <c r="U361" s="5">
        <v>2012</v>
      </c>
      <c r="V361" s="5" t="s">
        <v>934</v>
      </c>
      <c r="W361" s="12"/>
      <c r="Y361" s="5" t="s">
        <v>1569</v>
      </c>
      <c r="Z361" s="12">
        <v>0</v>
      </c>
      <c r="AA361" s="5">
        <v>2012</v>
      </c>
      <c r="AB361" s="5" t="s">
        <v>934</v>
      </c>
      <c r="AC361" s="12">
        <v>0</v>
      </c>
      <c r="AD361" s="5">
        <v>2012</v>
      </c>
      <c r="AE361" s="5" t="s">
        <v>934</v>
      </c>
      <c r="AF361" s="12">
        <v>0</v>
      </c>
      <c r="AG361" s="5">
        <v>2012</v>
      </c>
      <c r="AH361" s="5" t="s">
        <v>934</v>
      </c>
      <c r="AI361" s="14">
        <v>0</v>
      </c>
      <c r="AJ361" s="5">
        <v>2012</v>
      </c>
      <c r="AK361" s="5" t="s">
        <v>934</v>
      </c>
      <c r="AL361" s="14"/>
      <c r="AN361" s="5" t="s">
        <v>1569</v>
      </c>
    </row>
    <row r="362" spans="1:40" ht="12.75" customHeight="1" x14ac:dyDescent="0.25">
      <c r="A362" s="5" t="s">
        <v>234</v>
      </c>
      <c r="B362" s="5" t="s">
        <v>237</v>
      </c>
      <c r="C362" s="5" t="s">
        <v>236</v>
      </c>
      <c r="D362" s="5" t="s">
        <v>35</v>
      </c>
      <c r="E362" s="5" t="s">
        <v>238</v>
      </c>
      <c r="F362" s="5" t="s">
        <v>235</v>
      </c>
      <c r="G362" s="5">
        <v>1</v>
      </c>
      <c r="H362" s="15">
        <v>1</v>
      </c>
      <c r="I362" s="4"/>
      <c r="J362" s="4">
        <f t="shared" si="20"/>
        <v>1</v>
      </c>
      <c r="K362" s="4">
        <f t="shared" si="22"/>
        <v>1</v>
      </c>
      <c r="L362" s="4" t="str">
        <f t="shared" si="21"/>
        <v/>
      </c>
      <c r="N362" s="13">
        <v>1.8099999999999998</v>
      </c>
      <c r="O362" s="5">
        <v>2009</v>
      </c>
      <c r="P362" s="5" t="s">
        <v>234</v>
      </c>
      <c r="Q362" s="12" t="s">
        <v>1569</v>
      </c>
      <c r="S362" s="5" t="s">
        <v>1569</v>
      </c>
      <c r="T362" s="12" t="s">
        <v>1569</v>
      </c>
      <c r="V362" s="5" t="s">
        <v>1569</v>
      </c>
      <c r="W362" s="12"/>
      <c r="Y362" s="5" t="s">
        <v>1569</v>
      </c>
      <c r="Z362" s="12" t="s">
        <v>1569</v>
      </c>
      <c r="AB362" s="5" t="s">
        <v>1569</v>
      </c>
      <c r="AC362" s="12" t="s">
        <v>1569</v>
      </c>
      <c r="AE362" s="5" t="s">
        <v>1569</v>
      </c>
      <c r="AF362" s="12" t="s">
        <v>1569</v>
      </c>
      <c r="AH362" s="5" t="s">
        <v>1569</v>
      </c>
      <c r="AI362" s="14" t="s">
        <v>1569</v>
      </c>
      <c r="AK362" s="5" t="s">
        <v>1569</v>
      </c>
      <c r="AL362" s="14"/>
      <c r="AN362" s="5" t="s">
        <v>1569</v>
      </c>
    </row>
    <row r="363" spans="1:40" ht="12.75" customHeight="1" x14ac:dyDescent="0.25">
      <c r="A363" s="5" t="s">
        <v>239</v>
      </c>
      <c r="B363" s="5" t="s">
        <v>242</v>
      </c>
      <c r="C363" s="5" t="s">
        <v>241</v>
      </c>
      <c r="D363" s="5" t="s">
        <v>35</v>
      </c>
      <c r="E363" s="5" t="s">
        <v>243</v>
      </c>
      <c r="F363" s="5" t="s">
        <v>240</v>
      </c>
      <c r="G363" s="5">
        <v>2</v>
      </c>
      <c r="H363" s="15">
        <v>2</v>
      </c>
      <c r="I363" s="4" t="s">
        <v>1940</v>
      </c>
      <c r="J363" s="4">
        <f t="shared" si="20"/>
        <v>1</v>
      </c>
      <c r="K363" s="4">
        <f t="shared" si="22"/>
        <v>1</v>
      </c>
      <c r="L363" s="4" t="str">
        <f t="shared" si="21"/>
        <v/>
      </c>
      <c r="N363" s="13">
        <v>1.0027397260273974</v>
      </c>
      <c r="O363" s="5">
        <v>2013</v>
      </c>
      <c r="P363" s="5" t="s">
        <v>239</v>
      </c>
      <c r="Q363" s="12">
        <v>100</v>
      </c>
      <c r="R363" s="5">
        <v>2013</v>
      </c>
      <c r="S363" s="5" t="s">
        <v>239</v>
      </c>
      <c r="T363" s="12">
        <v>5</v>
      </c>
      <c r="U363" s="5">
        <v>2013</v>
      </c>
      <c r="V363" s="5" t="s">
        <v>239</v>
      </c>
      <c r="W363" s="12"/>
      <c r="Y363" s="5" t="s">
        <v>1569</v>
      </c>
      <c r="Z363" s="12">
        <v>0</v>
      </c>
      <c r="AA363" s="5">
        <v>2013</v>
      </c>
      <c r="AB363" s="5" t="s">
        <v>239</v>
      </c>
      <c r="AC363" s="12">
        <v>37.197000000000003</v>
      </c>
      <c r="AD363" s="5">
        <v>2013</v>
      </c>
      <c r="AE363" s="5" t="s">
        <v>239</v>
      </c>
      <c r="AF363" s="12">
        <v>57.85</v>
      </c>
      <c r="AG363" s="5">
        <v>2013</v>
      </c>
      <c r="AH363" s="5" t="s">
        <v>239</v>
      </c>
      <c r="AI363" s="14">
        <v>99.878861296184127</v>
      </c>
      <c r="AJ363" s="5">
        <v>2013</v>
      </c>
      <c r="AK363" s="5" t="s">
        <v>239</v>
      </c>
      <c r="AL363" s="14"/>
      <c r="AN363" s="5" t="s">
        <v>1569</v>
      </c>
    </row>
    <row r="364" spans="1:40" ht="12.75" customHeight="1" x14ac:dyDescent="0.25">
      <c r="A364" s="5" t="s">
        <v>244</v>
      </c>
      <c r="B364" s="5" t="s">
        <v>242</v>
      </c>
      <c r="C364" s="5" t="s">
        <v>241</v>
      </c>
      <c r="D364" s="5" t="s">
        <v>35</v>
      </c>
      <c r="E364" s="5" t="s">
        <v>246</v>
      </c>
      <c r="F364" s="5" t="s">
        <v>245</v>
      </c>
      <c r="G364" s="5">
        <v>2</v>
      </c>
      <c r="H364" s="15">
        <v>1</v>
      </c>
      <c r="I364" s="4"/>
      <c r="J364" s="4">
        <f t="shared" si="20"/>
        <v>1</v>
      </c>
      <c r="K364" s="4">
        <f t="shared" si="22"/>
        <v>1</v>
      </c>
      <c r="L364" s="4" t="str">
        <f t="shared" si="21"/>
        <v/>
      </c>
      <c r="N364" s="13">
        <v>0.71052806688119463</v>
      </c>
      <c r="O364" s="5">
        <v>2014</v>
      </c>
      <c r="P364" s="5" t="s">
        <v>244</v>
      </c>
      <c r="Q364" s="12" t="s">
        <v>1569</v>
      </c>
      <c r="S364" s="5" t="s">
        <v>1569</v>
      </c>
      <c r="T364" s="12">
        <v>8</v>
      </c>
      <c r="U364" s="5">
        <v>2014</v>
      </c>
      <c r="V364" s="5" t="s">
        <v>244</v>
      </c>
      <c r="W364" s="12"/>
      <c r="Y364" s="5" t="s">
        <v>1569</v>
      </c>
      <c r="Z364" s="12">
        <v>0</v>
      </c>
      <c r="AA364" s="5">
        <v>2014</v>
      </c>
      <c r="AB364" s="5" t="s">
        <v>244</v>
      </c>
      <c r="AC364" s="12">
        <v>46.4</v>
      </c>
      <c r="AD364" s="5">
        <v>2014</v>
      </c>
      <c r="AE364" s="5" t="s">
        <v>244</v>
      </c>
      <c r="AF364" s="12">
        <v>39.1</v>
      </c>
      <c r="AG364" s="5">
        <v>2014</v>
      </c>
      <c r="AH364" s="5" t="s">
        <v>244</v>
      </c>
      <c r="AI364" s="14">
        <v>100</v>
      </c>
      <c r="AJ364" s="5">
        <v>2014</v>
      </c>
      <c r="AK364" s="5" t="s">
        <v>244</v>
      </c>
      <c r="AL364" s="14"/>
      <c r="AN364" s="5" t="s">
        <v>1569</v>
      </c>
    </row>
    <row r="365" spans="1:40" ht="12.75" customHeight="1" x14ac:dyDescent="0.25">
      <c r="A365" s="5" t="s">
        <v>247</v>
      </c>
      <c r="B365" s="5" t="s">
        <v>250</v>
      </c>
      <c r="C365" s="5" t="s">
        <v>249</v>
      </c>
      <c r="D365" s="5" t="s">
        <v>35</v>
      </c>
      <c r="E365" s="5" t="s">
        <v>251</v>
      </c>
      <c r="F365" s="5" t="s">
        <v>248</v>
      </c>
      <c r="G365" s="5">
        <v>1</v>
      </c>
      <c r="H365" s="15">
        <v>2</v>
      </c>
      <c r="I365" s="4" t="s">
        <v>1941</v>
      </c>
      <c r="J365" s="4">
        <f t="shared" si="20"/>
        <v>1</v>
      </c>
      <c r="K365" s="4">
        <f t="shared" si="22"/>
        <v>1</v>
      </c>
      <c r="L365" s="4" t="str">
        <f t="shared" si="21"/>
        <v/>
      </c>
      <c r="N365" s="13">
        <v>0.71599045346062051</v>
      </c>
      <c r="O365" s="5">
        <v>2017</v>
      </c>
      <c r="P365" s="5" t="s">
        <v>247</v>
      </c>
      <c r="Q365" s="12" t="s">
        <v>1569</v>
      </c>
      <c r="S365" s="5" t="s">
        <v>1569</v>
      </c>
      <c r="T365" s="12" t="s">
        <v>1569</v>
      </c>
      <c r="V365" s="5" t="s">
        <v>1569</v>
      </c>
      <c r="W365" s="12"/>
      <c r="Y365" s="5" t="s">
        <v>1569</v>
      </c>
      <c r="Z365" s="12" t="s">
        <v>1569</v>
      </c>
      <c r="AB365" s="5" t="s">
        <v>1569</v>
      </c>
      <c r="AC365" s="12" t="s">
        <v>1569</v>
      </c>
      <c r="AE365" s="5" t="s">
        <v>1569</v>
      </c>
      <c r="AF365" s="12" t="s">
        <v>1569</v>
      </c>
      <c r="AH365" s="5" t="s">
        <v>1569</v>
      </c>
      <c r="AI365" s="14" t="s">
        <v>1569</v>
      </c>
      <c r="AK365" s="5" t="s">
        <v>1569</v>
      </c>
      <c r="AL365" s="14"/>
      <c r="AN365" s="5" t="s">
        <v>1569</v>
      </c>
    </row>
    <row r="366" spans="1:40" ht="12.75" customHeight="1" x14ac:dyDescent="0.25">
      <c r="A366" s="5" t="s">
        <v>937</v>
      </c>
      <c r="B366" s="5" t="s">
        <v>21</v>
      </c>
      <c r="C366" s="5" t="s">
        <v>939</v>
      </c>
      <c r="D366" s="5" t="s">
        <v>620</v>
      </c>
      <c r="E366" s="5" t="s">
        <v>22</v>
      </c>
      <c r="F366" s="5" t="s">
        <v>938</v>
      </c>
      <c r="G366" s="5">
        <v>2</v>
      </c>
      <c r="H366" s="15">
        <v>1</v>
      </c>
      <c r="I366" s="4" t="s">
        <v>3248</v>
      </c>
      <c r="J366" s="4">
        <f t="shared" si="20"/>
        <v>3</v>
      </c>
      <c r="K366" s="4">
        <f t="shared" si="22"/>
        <v>3</v>
      </c>
      <c r="L366" s="4" t="str">
        <f t="shared" si="21"/>
        <v>Y</v>
      </c>
      <c r="M366" s="4" t="s">
        <v>2679</v>
      </c>
      <c r="N366" s="13">
        <v>0.83275476438562057</v>
      </c>
      <c r="O366" s="5">
        <v>2016</v>
      </c>
      <c r="P366" s="5" t="s">
        <v>937</v>
      </c>
      <c r="Q366" s="12">
        <v>60</v>
      </c>
      <c r="R366" s="5">
        <v>2016</v>
      </c>
      <c r="S366" s="5" t="s">
        <v>937</v>
      </c>
      <c r="T366" s="12">
        <v>6.3808574277168502</v>
      </c>
      <c r="U366" s="5">
        <v>2016</v>
      </c>
      <c r="V366" s="5" t="s">
        <v>937</v>
      </c>
      <c r="W366" s="12"/>
      <c r="Y366" s="5" t="s">
        <v>1569</v>
      </c>
      <c r="Z366" s="12">
        <v>0</v>
      </c>
      <c r="AA366" s="5">
        <v>2016</v>
      </c>
      <c r="AB366" s="5" t="s">
        <v>937</v>
      </c>
      <c r="AC366" s="12">
        <v>0</v>
      </c>
      <c r="AD366" s="5">
        <v>2016</v>
      </c>
      <c r="AE366" s="5" t="s">
        <v>937</v>
      </c>
      <c r="AF366" s="12">
        <v>0</v>
      </c>
      <c r="AG366" s="5">
        <v>2016</v>
      </c>
      <c r="AH366" s="5" t="s">
        <v>937</v>
      </c>
      <c r="AI366" s="14">
        <v>60</v>
      </c>
      <c r="AJ366" s="5">
        <v>2016</v>
      </c>
      <c r="AK366" s="5" t="s">
        <v>937</v>
      </c>
      <c r="AL366" s="14"/>
      <c r="AN366" s="5" t="s">
        <v>1569</v>
      </c>
    </row>
    <row r="367" spans="1:40" ht="12.75" customHeight="1" x14ac:dyDescent="0.25">
      <c r="A367" s="5" t="s">
        <v>943</v>
      </c>
      <c r="B367" s="5" t="s">
        <v>21</v>
      </c>
      <c r="C367" s="5" t="s">
        <v>939</v>
      </c>
      <c r="D367" s="5" t="s">
        <v>620</v>
      </c>
      <c r="E367" s="5" t="s">
        <v>945</v>
      </c>
      <c r="F367" s="5" t="s">
        <v>944</v>
      </c>
      <c r="G367" s="5">
        <v>3</v>
      </c>
      <c r="H367" s="15">
        <v>3</v>
      </c>
      <c r="I367" s="4" t="s">
        <v>1944</v>
      </c>
      <c r="J367" s="4">
        <f t="shared" si="20"/>
        <v>1</v>
      </c>
      <c r="K367" s="4">
        <f t="shared" si="22"/>
        <v>1</v>
      </c>
      <c r="L367" s="4" t="str">
        <f t="shared" si="21"/>
        <v/>
      </c>
      <c r="N367" s="13">
        <v>0.42331984354098584</v>
      </c>
      <c r="O367" s="5">
        <v>2010</v>
      </c>
      <c r="P367" s="5" t="s">
        <v>943</v>
      </c>
      <c r="Q367" s="12">
        <v>25</v>
      </c>
      <c r="R367" s="5">
        <v>2010</v>
      </c>
      <c r="S367" s="5" t="s">
        <v>943</v>
      </c>
      <c r="T367" s="12">
        <v>12.8</v>
      </c>
      <c r="U367" s="5">
        <v>2010</v>
      </c>
      <c r="V367" s="5" t="s">
        <v>943</v>
      </c>
      <c r="W367" s="12"/>
      <c r="Y367" s="5" t="s">
        <v>1569</v>
      </c>
      <c r="Z367" s="12">
        <v>0</v>
      </c>
      <c r="AA367" s="5">
        <v>2010</v>
      </c>
      <c r="AB367" s="5" t="s">
        <v>943</v>
      </c>
      <c r="AC367" s="12">
        <v>0</v>
      </c>
      <c r="AD367" s="5">
        <v>2010</v>
      </c>
      <c r="AE367" s="5" t="s">
        <v>943</v>
      </c>
      <c r="AF367" s="12">
        <v>0</v>
      </c>
      <c r="AG367" s="5">
        <v>2010</v>
      </c>
      <c r="AH367" s="5" t="s">
        <v>943</v>
      </c>
      <c r="AI367" s="14">
        <v>0</v>
      </c>
      <c r="AJ367" s="5">
        <v>2010</v>
      </c>
      <c r="AK367" s="5" t="s">
        <v>943</v>
      </c>
      <c r="AL367" s="14"/>
      <c r="AN367" s="5" t="s">
        <v>1569</v>
      </c>
    </row>
    <row r="368" spans="1:40" ht="12.75" customHeight="1" x14ac:dyDescent="0.25">
      <c r="A368" s="5" t="s">
        <v>252</v>
      </c>
      <c r="B368" s="5" t="s">
        <v>255</v>
      </c>
      <c r="C368" s="5" t="s">
        <v>254</v>
      </c>
      <c r="D368" s="5" t="s">
        <v>35</v>
      </c>
      <c r="E368" s="5" t="s">
        <v>256</v>
      </c>
      <c r="F368" s="5" t="s">
        <v>253</v>
      </c>
      <c r="G368" s="5">
        <v>1</v>
      </c>
      <c r="H368" s="15">
        <v>1</v>
      </c>
      <c r="I368" s="4" t="s">
        <v>1945</v>
      </c>
      <c r="J368" s="4">
        <f t="shared" si="20"/>
        <v>1</v>
      </c>
      <c r="K368" s="4">
        <f t="shared" si="22"/>
        <v>1</v>
      </c>
      <c r="L368" s="4" t="str">
        <f t="shared" si="21"/>
        <v/>
      </c>
      <c r="N368" s="13">
        <v>0.31909859890308401</v>
      </c>
      <c r="O368" s="5">
        <v>2010</v>
      </c>
      <c r="P368" s="5" t="s">
        <v>252</v>
      </c>
      <c r="Q368" s="12" t="s">
        <v>1569</v>
      </c>
      <c r="S368" s="5" t="s">
        <v>1569</v>
      </c>
      <c r="T368" s="12">
        <v>48</v>
      </c>
      <c r="U368" s="5">
        <v>2010</v>
      </c>
      <c r="V368" s="5" t="s">
        <v>252</v>
      </c>
      <c r="W368" s="12"/>
      <c r="Y368" s="5" t="s">
        <v>1569</v>
      </c>
      <c r="Z368" s="12" t="s">
        <v>1569</v>
      </c>
      <c r="AB368" s="5" t="s">
        <v>1569</v>
      </c>
      <c r="AC368" s="12" t="s">
        <v>1569</v>
      </c>
      <c r="AE368" s="5" t="s">
        <v>1569</v>
      </c>
      <c r="AF368" s="12" t="s">
        <v>1569</v>
      </c>
      <c r="AH368" s="5" t="s">
        <v>1569</v>
      </c>
      <c r="AI368" s="14" t="s">
        <v>1569</v>
      </c>
      <c r="AK368" s="5" t="s">
        <v>1569</v>
      </c>
      <c r="AL368" s="14"/>
      <c r="AN368" s="5" t="s">
        <v>1569</v>
      </c>
    </row>
    <row r="369" spans="1:40" ht="12.75" customHeight="1" x14ac:dyDescent="0.25">
      <c r="A369" s="5" t="s">
        <v>257</v>
      </c>
      <c r="B369" s="5" t="s">
        <v>260</v>
      </c>
      <c r="C369" s="5" t="s">
        <v>259</v>
      </c>
      <c r="D369" s="5" t="s">
        <v>35</v>
      </c>
      <c r="E369" s="5" t="s">
        <v>1581</v>
      </c>
      <c r="F369" s="5" t="s">
        <v>258</v>
      </c>
      <c r="G369" s="5">
        <v>2</v>
      </c>
      <c r="H369" s="15">
        <v>1</v>
      </c>
      <c r="I369" s="4"/>
      <c r="J369" s="4">
        <f t="shared" si="20"/>
        <v>1</v>
      </c>
      <c r="K369" s="4">
        <f t="shared" si="22"/>
        <v>1</v>
      </c>
      <c r="L369" s="4" t="s">
        <v>2678</v>
      </c>
      <c r="M369" s="4" t="s">
        <v>2680</v>
      </c>
      <c r="N369" s="13">
        <v>1.1736526806099068</v>
      </c>
      <c r="O369" s="5">
        <v>2010</v>
      </c>
      <c r="P369" s="5" t="s">
        <v>257</v>
      </c>
      <c r="Q369" s="12">
        <v>83.5</v>
      </c>
      <c r="R369" s="5">
        <v>2010</v>
      </c>
      <c r="S369" s="5" t="s">
        <v>257</v>
      </c>
      <c r="T369" s="12">
        <v>12</v>
      </c>
      <c r="U369" s="5">
        <v>2010</v>
      </c>
      <c r="V369" s="5" t="s">
        <v>257</v>
      </c>
      <c r="W369" s="12"/>
      <c r="Y369" s="5" t="s">
        <v>1569</v>
      </c>
      <c r="Z369" s="12">
        <v>0</v>
      </c>
      <c r="AA369" s="5">
        <v>2010</v>
      </c>
      <c r="AB369" s="5" t="s">
        <v>257</v>
      </c>
      <c r="AC369" s="12">
        <v>2</v>
      </c>
      <c r="AD369" s="5">
        <v>2010</v>
      </c>
      <c r="AE369" s="5" t="s">
        <v>257</v>
      </c>
      <c r="AF369" s="12">
        <v>0</v>
      </c>
      <c r="AG369" s="5">
        <v>2010</v>
      </c>
      <c r="AH369" s="5" t="s">
        <v>257</v>
      </c>
      <c r="AI369" s="14">
        <v>66.326530612244895</v>
      </c>
      <c r="AJ369" s="5">
        <v>2010</v>
      </c>
      <c r="AK369" s="5" t="s">
        <v>257</v>
      </c>
      <c r="AL369" s="14"/>
      <c r="AN369" s="5" t="s">
        <v>1569</v>
      </c>
    </row>
    <row r="370" spans="1:40" ht="12.75" customHeight="1" x14ac:dyDescent="0.25">
      <c r="A370" s="5" t="s">
        <v>261</v>
      </c>
      <c r="B370" s="5" t="s">
        <v>260</v>
      </c>
      <c r="C370" s="5" t="s">
        <v>259</v>
      </c>
      <c r="D370" s="5" t="s">
        <v>35</v>
      </c>
      <c r="E370" s="5" t="s">
        <v>263</v>
      </c>
      <c r="F370" s="5" t="s">
        <v>262</v>
      </c>
      <c r="G370" s="5">
        <v>2</v>
      </c>
      <c r="H370" s="15">
        <v>1</v>
      </c>
      <c r="I370" s="4"/>
      <c r="J370" s="4">
        <f t="shared" si="20"/>
        <v>3</v>
      </c>
      <c r="K370" s="4">
        <f t="shared" si="22"/>
        <v>3</v>
      </c>
      <c r="L370" s="4" t="str">
        <f t="shared" si="21"/>
        <v>Y</v>
      </c>
      <c r="M370" s="4" t="s">
        <v>2679</v>
      </c>
      <c r="N370" s="13">
        <v>1.0002235583859223</v>
      </c>
      <c r="O370" s="5">
        <v>2010</v>
      </c>
      <c r="P370" s="5" t="s">
        <v>261</v>
      </c>
      <c r="Q370" s="12">
        <v>97.5</v>
      </c>
      <c r="R370" s="5">
        <v>2010</v>
      </c>
      <c r="S370" s="5" t="s">
        <v>261</v>
      </c>
      <c r="T370" s="12" t="s">
        <v>1569</v>
      </c>
      <c r="V370" s="5" t="s">
        <v>1569</v>
      </c>
      <c r="W370" s="12"/>
      <c r="Y370" s="5" t="s">
        <v>1569</v>
      </c>
      <c r="Z370" s="12">
        <v>0</v>
      </c>
      <c r="AA370" s="5">
        <v>2010</v>
      </c>
      <c r="AB370" s="5" t="s">
        <v>261</v>
      </c>
      <c r="AC370" s="12">
        <v>0</v>
      </c>
      <c r="AD370" s="5">
        <v>2010</v>
      </c>
      <c r="AE370" s="5" t="s">
        <v>261</v>
      </c>
      <c r="AF370" s="12">
        <v>0</v>
      </c>
      <c r="AG370" s="5">
        <v>2010</v>
      </c>
      <c r="AH370" s="5" t="s">
        <v>261</v>
      </c>
      <c r="AI370" s="14">
        <v>100</v>
      </c>
      <c r="AJ370" s="5">
        <v>2010</v>
      </c>
      <c r="AK370" s="5" t="s">
        <v>261</v>
      </c>
      <c r="AL370" s="14"/>
      <c r="AN370" s="5" t="s">
        <v>1569</v>
      </c>
    </row>
    <row r="371" spans="1:40" ht="12.75" customHeight="1" x14ac:dyDescent="0.25">
      <c r="A371" s="5" t="s">
        <v>264</v>
      </c>
      <c r="B371" s="5" t="s">
        <v>260</v>
      </c>
      <c r="C371" s="5" t="s">
        <v>259</v>
      </c>
      <c r="D371" s="5" t="s">
        <v>35</v>
      </c>
      <c r="E371" s="5" t="s">
        <v>1582</v>
      </c>
      <c r="F371" s="5" t="s">
        <v>265</v>
      </c>
      <c r="G371" s="5">
        <v>2</v>
      </c>
      <c r="H371" s="15">
        <v>1</v>
      </c>
      <c r="I371" s="4"/>
      <c r="J371" s="4">
        <f t="shared" si="20"/>
        <v>1</v>
      </c>
      <c r="K371" s="4">
        <f t="shared" si="22"/>
        <v>1</v>
      </c>
      <c r="L371" s="4" t="str">
        <f t="shared" si="21"/>
        <v/>
      </c>
      <c r="N371" s="13">
        <v>0.8742009110708675</v>
      </c>
      <c r="O371" s="5">
        <v>2010</v>
      </c>
      <c r="P371" s="5" t="s">
        <v>264</v>
      </c>
      <c r="Q371" s="12">
        <v>74.8</v>
      </c>
      <c r="R371" s="5">
        <v>2010</v>
      </c>
      <c r="S371" s="5" t="s">
        <v>264</v>
      </c>
      <c r="T371" s="12" t="s">
        <v>1569</v>
      </c>
      <c r="V371" s="5" t="s">
        <v>1569</v>
      </c>
      <c r="W371" s="12"/>
      <c r="Y371" s="5" t="s">
        <v>1569</v>
      </c>
      <c r="Z371" s="12">
        <v>0</v>
      </c>
      <c r="AA371" s="5">
        <v>2010</v>
      </c>
      <c r="AB371" s="5" t="s">
        <v>264</v>
      </c>
      <c r="AC371" s="12">
        <v>0</v>
      </c>
      <c r="AD371" s="5">
        <v>2010</v>
      </c>
      <c r="AE371" s="5" t="s">
        <v>264</v>
      </c>
      <c r="AF371" s="12">
        <v>0</v>
      </c>
      <c r="AG371" s="5">
        <v>2010</v>
      </c>
      <c r="AH371" s="5" t="s">
        <v>264</v>
      </c>
      <c r="AI371" s="14">
        <v>0</v>
      </c>
      <c r="AJ371" s="5">
        <v>2010</v>
      </c>
      <c r="AK371" s="5" t="s">
        <v>264</v>
      </c>
      <c r="AL371" s="14"/>
      <c r="AN371" s="5" t="s">
        <v>1569</v>
      </c>
    </row>
    <row r="372" spans="1:40" ht="12.75" customHeight="1" x14ac:dyDescent="0.25">
      <c r="A372" s="5" t="s">
        <v>946</v>
      </c>
      <c r="B372" s="5" t="s">
        <v>949</v>
      </c>
      <c r="C372" s="5" t="s">
        <v>948</v>
      </c>
      <c r="D372" s="5" t="s">
        <v>620</v>
      </c>
      <c r="E372" s="5" t="s">
        <v>950</v>
      </c>
      <c r="F372" s="5" t="s">
        <v>947</v>
      </c>
      <c r="G372" s="5">
        <v>2</v>
      </c>
      <c r="H372" s="15">
        <v>1</v>
      </c>
      <c r="I372" s="4"/>
      <c r="J372" s="4">
        <f t="shared" si="20"/>
        <v>1</v>
      </c>
      <c r="K372" s="4">
        <f t="shared" si="22"/>
        <v>1</v>
      </c>
      <c r="L372" s="4" t="str">
        <f t="shared" si="21"/>
        <v/>
      </c>
      <c r="N372" s="13">
        <v>0.85217391304347823</v>
      </c>
      <c r="O372" s="5">
        <v>2016</v>
      </c>
      <c r="P372" s="5" t="s">
        <v>946</v>
      </c>
      <c r="Q372" s="12">
        <v>63.26</v>
      </c>
      <c r="R372" s="5">
        <v>2016</v>
      </c>
      <c r="S372" s="5" t="s">
        <v>946</v>
      </c>
      <c r="T372" s="12">
        <v>18.5</v>
      </c>
      <c r="U372" s="5">
        <v>2016</v>
      </c>
      <c r="V372" s="5" t="s">
        <v>946</v>
      </c>
      <c r="W372" s="12"/>
      <c r="Y372" s="5" t="s">
        <v>1569</v>
      </c>
      <c r="Z372" s="12">
        <v>0</v>
      </c>
      <c r="AA372" s="5">
        <v>2016</v>
      </c>
      <c r="AB372" s="5" t="s">
        <v>946</v>
      </c>
      <c r="AC372" s="12">
        <v>0</v>
      </c>
      <c r="AD372" s="5">
        <v>2016</v>
      </c>
      <c r="AE372" s="5" t="s">
        <v>946</v>
      </c>
      <c r="AF372" s="12">
        <v>0</v>
      </c>
      <c r="AG372" s="5">
        <v>2016</v>
      </c>
      <c r="AH372" s="5" t="s">
        <v>946</v>
      </c>
      <c r="AI372" s="14">
        <v>62.624618514750765</v>
      </c>
      <c r="AJ372" s="5">
        <v>2016</v>
      </c>
      <c r="AK372" s="5" t="s">
        <v>946</v>
      </c>
      <c r="AL372" s="14"/>
      <c r="AN372" s="5" t="s">
        <v>1569</v>
      </c>
    </row>
    <row r="373" spans="1:40" ht="12.75" customHeight="1" x14ac:dyDescent="0.25">
      <c r="A373" s="5" t="s">
        <v>1254</v>
      </c>
      <c r="B373" s="5" t="s">
        <v>1257</v>
      </c>
      <c r="C373" s="5" t="s">
        <v>1256</v>
      </c>
      <c r="D373" s="5" t="s">
        <v>1038</v>
      </c>
      <c r="E373" s="5" t="s">
        <v>1583</v>
      </c>
      <c r="F373" s="5" t="s">
        <v>1255</v>
      </c>
      <c r="G373" s="5">
        <v>2</v>
      </c>
      <c r="H373" s="15">
        <v>1</v>
      </c>
      <c r="I373" s="4"/>
      <c r="J373" s="4">
        <f t="shared" si="20"/>
        <v>2</v>
      </c>
      <c r="K373" s="4">
        <f t="shared" si="22"/>
        <v>3</v>
      </c>
      <c r="L373" s="4" t="str">
        <f t="shared" si="21"/>
        <v>Y</v>
      </c>
      <c r="M373" s="4" t="s">
        <v>2679</v>
      </c>
      <c r="N373" s="13">
        <v>1.5986991211817605</v>
      </c>
      <c r="O373" s="5">
        <v>2010</v>
      </c>
      <c r="P373" s="5" t="s">
        <v>1254</v>
      </c>
      <c r="Q373" s="12">
        <v>92.2</v>
      </c>
      <c r="R373" s="5">
        <v>2010</v>
      </c>
      <c r="S373" s="5" t="s">
        <v>1254</v>
      </c>
      <c r="T373" s="12">
        <v>4.2</v>
      </c>
      <c r="U373" s="5">
        <v>2010</v>
      </c>
      <c r="V373" s="5" t="s">
        <v>1254</v>
      </c>
      <c r="W373" s="12"/>
      <c r="Y373" s="5" t="s">
        <v>1569</v>
      </c>
      <c r="Z373" s="12">
        <v>0</v>
      </c>
      <c r="AA373" s="5">
        <v>2010</v>
      </c>
      <c r="AB373" s="5" t="s">
        <v>1254</v>
      </c>
      <c r="AC373" s="12">
        <v>0</v>
      </c>
      <c r="AD373" s="5">
        <v>2010</v>
      </c>
      <c r="AE373" s="5" t="s">
        <v>1254</v>
      </c>
      <c r="AF373" s="12">
        <v>0</v>
      </c>
      <c r="AG373" s="5">
        <v>2010</v>
      </c>
      <c r="AH373" s="5" t="s">
        <v>1254</v>
      </c>
      <c r="AI373" s="14">
        <v>0</v>
      </c>
      <c r="AJ373" s="5">
        <v>2010</v>
      </c>
      <c r="AK373" s="5" t="s">
        <v>1254</v>
      </c>
      <c r="AL373" s="14"/>
      <c r="AN373" s="5" t="s">
        <v>1569</v>
      </c>
    </row>
    <row r="374" spans="1:40" ht="12.75" customHeight="1" x14ac:dyDescent="0.25">
      <c r="A374" s="5" t="s">
        <v>1258</v>
      </c>
      <c r="B374" s="5" t="s">
        <v>1257</v>
      </c>
      <c r="C374" s="5" t="s">
        <v>1256</v>
      </c>
      <c r="D374" s="5" t="s">
        <v>1038</v>
      </c>
      <c r="E374" s="5" t="s">
        <v>1260</v>
      </c>
      <c r="F374" s="5" t="s">
        <v>1259</v>
      </c>
      <c r="G374" s="5">
        <v>2</v>
      </c>
      <c r="H374" s="15">
        <v>1</v>
      </c>
      <c r="I374" s="4"/>
      <c r="J374" s="4">
        <f t="shared" si="20"/>
        <v>2</v>
      </c>
      <c r="K374" s="4">
        <f t="shared" si="22"/>
        <v>2</v>
      </c>
      <c r="L374" s="4" t="str">
        <f t="shared" si="21"/>
        <v>Y</v>
      </c>
      <c r="M374" s="4" t="s">
        <v>2680</v>
      </c>
      <c r="N374" s="13">
        <v>1.4223860575026206</v>
      </c>
      <c r="O374" s="5">
        <v>2010</v>
      </c>
      <c r="P374" s="5" t="s">
        <v>1258</v>
      </c>
      <c r="Q374" s="12">
        <v>89.99</v>
      </c>
      <c r="R374" s="5">
        <v>2010</v>
      </c>
      <c r="S374" s="5" t="s">
        <v>1258</v>
      </c>
      <c r="T374" s="12">
        <v>10.289710289710291</v>
      </c>
      <c r="U374" s="5">
        <v>2010</v>
      </c>
      <c r="V374" s="5" t="s">
        <v>1258</v>
      </c>
      <c r="W374" s="12"/>
      <c r="Y374" s="5" t="s">
        <v>1569</v>
      </c>
      <c r="Z374" s="12">
        <v>0</v>
      </c>
      <c r="AA374" s="5">
        <v>2010</v>
      </c>
      <c r="AB374" s="5" t="s">
        <v>1258</v>
      </c>
      <c r="AC374" s="12">
        <v>0</v>
      </c>
      <c r="AD374" s="5">
        <v>2010</v>
      </c>
      <c r="AE374" s="5" t="s">
        <v>1258</v>
      </c>
      <c r="AF374" s="12">
        <v>0</v>
      </c>
      <c r="AG374" s="5">
        <v>2010</v>
      </c>
      <c r="AH374" s="5" t="s">
        <v>1258</v>
      </c>
      <c r="AI374" s="14">
        <v>48.8</v>
      </c>
      <c r="AJ374" s="5">
        <v>2010</v>
      </c>
      <c r="AK374" s="5" t="s">
        <v>1258</v>
      </c>
      <c r="AL374" s="14"/>
      <c r="AN374" s="5" t="s">
        <v>1569</v>
      </c>
    </row>
    <row r="375" spans="1:40" ht="12.75" customHeight="1" x14ac:dyDescent="0.25">
      <c r="A375" s="5" t="s">
        <v>1261</v>
      </c>
      <c r="B375" s="5" t="s">
        <v>1257</v>
      </c>
      <c r="C375" s="5" t="s">
        <v>1256</v>
      </c>
      <c r="D375" s="5" t="s">
        <v>1038</v>
      </c>
      <c r="E375" s="5" t="s">
        <v>1263</v>
      </c>
      <c r="F375" s="5" t="s">
        <v>1262</v>
      </c>
      <c r="G375" s="5">
        <v>2</v>
      </c>
      <c r="H375" s="15">
        <v>1</v>
      </c>
      <c r="I375" s="4"/>
      <c r="J375" s="4">
        <f t="shared" si="20"/>
        <v>2</v>
      </c>
      <c r="K375" s="4">
        <f t="shared" si="22"/>
        <v>2</v>
      </c>
      <c r="L375" s="4" t="str">
        <f t="shared" si="21"/>
        <v>Y</v>
      </c>
      <c r="M375" s="4" t="s">
        <v>2680</v>
      </c>
      <c r="N375" s="13">
        <v>1.7525857798663462</v>
      </c>
      <c r="O375" s="5">
        <v>2010</v>
      </c>
      <c r="P375" s="5" t="s">
        <v>1261</v>
      </c>
      <c r="Q375" s="12">
        <v>58.2</v>
      </c>
      <c r="R375" s="5">
        <v>2010</v>
      </c>
      <c r="S375" s="5" t="s">
        <v>1261</v>
      </c>
      <c r="T375" s="12">
        <v>12</v>
      </c>
      <c r="U375" s="5">
        <v>2010</v>
      </c>
      <c r="V375" s="5" t="s">
        <v>1261</v>
      </c>
      <c r="W375" s="12"/>
      <c r="Y375" s="5" t="s">
        <v>1569</v>
      </c>
      <c r="Z375" s="12">
        <v>0</v>
      </c>
      <c r="AA375" s="5">
        <v>2010</v>
      </c>
      <c r="AB375" s="5" t="s">
        <v>1261</v>
      </c>
      <c r="AC375" s="12">
        <v>0</v>
      </c>
      <c r="AD375" s="5">
        <v>2010</v>
      </c>
      <c r="AE375" s="5" t="s">
        <v>1261</v>
      </c>
      <c r="AF375" s="12">
        <v>0</v>
      </c>
      <c r="AG375" s="5">
        <v>2010</v>
      </c>
      <c r="AH375" s="5" t="s">
        <v>1261</v>
      </c>
      <c r="AI375" s="14">
        <v>0</v>
      </c>
      <c r="AJ375" s="5">
        <v>2010</v>
      </c>
      <c r="AK375" s="5" t="s">
        <v>1261</v>
      </c>
      <c r="AL375" s="14"/>
      <c r="AN375" s="5" t="s">
        <v>1569</v>
      </c>
    </row>
    <row r="376" spans="1:40" ht="12.75" customHeight="1" x14ac:dyDescent="0.25">
      <c r="A376" s="5" t="s">
        <v>1264</v>
      </c>
      <c r="B376" s="5" t="s">
        <v>1266</v>
      </c>
      <c r="C376" s="5" t="s">
        <v>1265</v>
      </c>
      <c r="D376" s="5" t="s">
        <v>1038</v>
      </c>
      <c r="E376" s="5" t="s">
        <v>1267</v>
      </c>
      <c r="F376" s="5" t="s">
        <v>3190</v>
      </c>
      <c r="G376" s="5">
        <v>2</v>
      </c>
      <c r="H376" s="15">
        <v>1</v>
      </c>
      <c r="I376" s="4" t="s">
        <v>3191</v>
      </c>
      <c r="J376" s="4">
        <f t="shared" si="20"/>
        <v>1</v>
      </c>
      <c r="K376" s="4">
        <f t="shared" si="22"/>
        <v>1</v>
      </c>
      <c r="L376" s="4" t="str">
        <f t="shared" si="21"/>
        <v/>
      </c>
      <c r="N376" s="13">
        <v>1.1949821723414151</v>
      </c>
      <c r="O376" s="5">
        <v>2011</v>
      </c>
      <c r="P376" s="5" t="s">
        <v>1264</v>
      </c>
      <c r="Q376" s="12" t="s">
        <v>1569</v>
      </c>
      <c r="S376" s="5" t="s">
        <v>1569</v>
      </c>
      <c r="T376" s="12">
        <v>11.63</v>
      </c>
      <c r="U376" s="5">
        <v>2011</v>
      </c>
      <c r="V376" s="5" t="s">
        <v>1264</v>
      </c>
      <c r="W376" s="12"/>
      <c r="Y376" s="5" t="s">
        <v>1569</v>
      </c>
      <c r="Z376" s="12">
        <v>0</v>
      </c>
      <c r="AA376" s="5">
        <v>2011</v>
      </c>
      <c r="AB376" s="5" t="s">
        <v>1264</v>
      </c>
      <c r="AC376" s="12">
        <v>0.3</v>
      </c>
      <c r="AD376" s="5">
        <v>2011</v>
      </c>
      <c r="AE376" s="5" t="s">
        <v>1264</v>
      </c>
      <c r="AF376" s="12">
        <v>0</v>
      </c>
      <c r="AG376" s="5">
        <v>2011</v>
      </c>
      <c r="AH376" s="5" t="s">
        <v>1264</v>
      </c>
      <c r="AI376" s="14">
        <v>0</v>
      </c>
      <c r="AJ376" s="5">
        <v>2011</v>
      </c>
      <c r="AK376" s="5" t="s">
        <v>1264</v>
      </c>
      <c r="AL376" s="14"/>
      <c r="AN376" s="5" t="s">
        <v>1569</v>
      </c>
    </row>
    <row r="377" spans="1:40" ht="12.75" customHeight="1" x14ac:dyDescent="0.25">
      <c r="A377" s="5" t="s">
        <v>951</v>
      </c>
      <c r="B377" s="5" t="s">
        <v>954</v>
      </c>
      <c r="C377" s="5" t="s">
        <v>953</v>
      </c>
      <c r="D377" s="5" t="s">
        <v>620</v>
      </c>
      <c r="E377" s="5" t="s">
        <v>955</v>
      </c>
      <c r="F377" s="5" t="s">
        <v>952</v>
      </c>
      <c r="G377" s="5">
        <v>2</v>
      </c>
      <c r="H377" s="15">
        <v>1</v>
      </c>
      <c r="I377" s="4"/>
      <c r="J377" s="4">
        <f t="shared" si="20"/>
        <v>2</v>
      </c>
      <c r="K377" s="4">
        <f t="shared" si="22"/>
        <v>2</v>
      </c>
      <c r="L377" s="4" t="str">
        <f t="shared" si="21"/>
        <v>Y</v>
      </c>
      <c r="M377" s="4" t="s">
        <v>2680</v>
      </c>
      <c r="N377" s="13">
        <v>0.92631578947368409</v>
      </c>
      <c r="O377" s="5">
        <v>2014</v>
      </c>
      <c r="P377" s="5" t="s">
        <v>951</v>
      </c>
      <c r="Q377" s="12">
        <v>95</v>
      </c>
      <c r="R377" s="5">
        <v>2014</v>
      </c>
      <c r="S377" s="5" t="s">
        <v>951</v>
      </c>
      <c r="T377" s="12">
        <v>9.6390360963903596</v>
      </c>
      <c r="U377" s="5">
        <v>2014</v>
      </c>
      <c r="V377" s="5" t="s">
        <v>951</v>
      </c>
      <c r="W377" s="12"/>
      <c r="Y377" s="5" t="s">
        <v>1569</v>
      </c>
      <c r="Z377" s="12">
        <v>0</v>
      </c>
      <c r="AA377" s="5">
        <v>2014</v>
      </c>
      <c r="AB377" s="5" t="s">
        <v>951</v>
      </c>
      <c r="AC377" s="12">
        <v>0</v>
      </c>
      <c r="AD377" s="5">
        <v>2014</v>
      </c>
      <c r="AE377" s="5" t="s">
        <v>951</v>
      </c>
      <c r="AF377" s="12">
        <v>0</v>
      </c>
      <c r="AG377" s="5">
        <v>2014</v>
      </c>
      <c r="AH377" s="5" t="s">
        <v>951</v>
      </c>
      <c r="AI377" s="14">
        <v>100</v>
      </c>
      <c r="AJ377" s="5">
        <v>2014</v>
      </c>
      <c r="AK377" s="5" t="s">
        <v>951</v>
      </c>
      <c r="AL377" s="14"/>
      <c r="AN377" s="5" t="s">
        <v>1569</v>
      </c>
    </row>
    <row r="378" spans="1:40" ht="12.75" customHeight="1" x14ac:dyDescent="0.25">
      <c r="A378" s="5" t="s">
        <v>956</v>
      </c>
      <c r="B378" s="5" t="s">
        <v>954</v>
      </c>
      <c r="C378" s="5" t="s">
        <v>953</v>
      </c>
      <c r="D378" s="5" t="s">
        <v>620</v>
      </c>
      <c r="E378" s="5" t="s">
        <v>958</v>
      </c>
      <c r="F378" s="5" t="s">
        <v>957</v>
      </c>
      <c r="G378" s="5">
        <v>2</v>
      </c>
      <c r="H378" s="15">
        <v>1</v>
      </c>
      <c r="I378" s="4"/>
      <c r="J378" s="4">
        <f t="shared" si="20"/>
        <v>1</v>
      </c>
      <c r="K378" s="4">
        <f t="shared" si="22"/>
        <v>1</v>
      </c>
      <c r="L378" s="4" t="str">
        <f t="shared" si="21"/>
        <v/>
      </c>
      <c r="N378" s="13">
        <v>0.68255687973997836</v>
      </c>
      <c r="O378" s="5">
        <v>2016</v>
      </c>
      <c r="P378" s="5" t="s">
        <v>956</v>
      </c>
      <c r="Q378" s="12">
        <v>100</v>
      </c>
      <c r="R378" s="5">
        <v>2016</v>
      </c>
      <c r="S378" s="5" t="s">
        <v>956</v>
      </c>
      <c r="T378" s="12">
        <v>15</v>
      </c>
      <c r="U378" s="5">
        <v>2016</v>
      </c>
      <c r="V378" s="5" t="s">
        <v>956</v>
      </c>
      <c r="W378" s="12"/>
      <c r="Y378" s="5" t="s">
        <v>1569</v>
      </c>
      <c r="Z378" s="12">
        <v>0</v>
      </c>
      <c r="AA378" s="5">
        <v>2016</v>
      </c>
      <c r="AB378" s="5" t="s">
        <v>956</v>
      </c>
      <c r="AC378" s="12">
        <v>0</v>
      </c>
      <c r="AD378" s="5">
        <v>2016</v>
      </c>
      <c r="AE378" s="5" t="s">
        <v>956</v>
      </c>
      <c r="AF378" s="12">
        <v>0</v>
      </c>
      <c r="AG378" s="5">
        <v>2016</v>
      </c>
      <c r="AH378" s="5" t="s">
        <v>956</v>
      </c>
      <c r="AI378" s="14">
        <v>40</v>
      </c>
      <c r="AJ378" s="5">
        <v>2016</v>
      </c>
      <c r="AK378" s="5" t="s">
        <v>956</v>
      </c>
      <c r="AL378" s="14"/>
      <c r="AN378" s="5" t="s">
        <v>1569</v>
      </c>
    </row>
    <row r="379" spans="1:40" ht="12.75" customHeight="1" x14ac:dyDescent="0.25">
      <c r="A379" s="5" t="s">
        <v>266</v>
      </c>
      <c r="B379" s="5" t="s">
        <v>268</v>
      </c>
      <c r="C379" s="5" t="s">
        <v>267</v>
      </c>
      <c r="D379" s="5" t="s">
        <v>35</v>
      </c>
      <c r="E379" s="5" t="s">
        <v>1584</v>
      </c>
      <c r="F379" s="5" t="s">
        <v>3192</v>
      </c>
      <c r="G379" s="5">
        <v>2</v>
      </c>
      <c r="H379" s="15">
        <v>1</v>
      </c>
      <c r="I379" s="4"/>
      <c r="J379" s="4">
        <f t="shared" si="20"/>
        <v>1</v>
      </c>
      <c r="K379" s="4">
        <f t="shared" si="22"/>
        <v>1</v>
      </c>
      <c r="L379" s="4" t="str">
        <f t="shared" si="21"/>
        <v/>
      </c>
      <c r="N379" s="13">
        <v>1.1846636730591438</v>
      </c>
      <c r="O379" s="5">
        <v>2016</v>
      </c>
      <c r="P379" s="5" t="s">
        <v>266</v>
      </c>
      <c r="Q379" s="12" t="s">
        <v>1569</v>
      </c>
      <c r="S379" s="5" t="s">
        <v>1569</v>
      </c>
      <c r="T379" s="12">
        <v>14.589999999999998</v>
      </c>
      <c r="U379" s="5">
        <v>2016</v>
      </c>
      <c r="V379" s="5" t="s">
        <v>266</v>
      </c>
      <c r="W379" s="12"/>
      <c r="Y379" s="5" t="s">
        <v>1569</v>
      </c>
      <c r="Z379" s="12">
        <v>0</v>
      </c>
      <c r="AA379" s="5">
        <v>2016</v>
      </c>
      <c r="AB379" s="5" t="s">
        <v>266</v>
      </c>
      <c r="AC379" s="12">
        <v>33</v>
      </c>
      <c r="AD379" s="5">
        <v>2016</v>
      </c>
      <c r="AE379" s="5" t="s">
        <v>266</v>
      </c>
      <c r="AF379" s="12">
        <v>0</v>
      </c>
      <c r="AG379" s="5">
        <v>2016</v>
      </c>
      <c r="AH379" s="5" t="s">
        <v>266</v>
      </c>
      <c r="AI379" s="14">
        <v>0</v>
      </c>
      <c r="AJ379" s="5">
        <v>2016</v>
      </c>
      <c r="AK379" s="5" t="s">
        <v>266</v>
      </c>
      <c r="AL379" s="14"/>
      <c r="AN379" s="5" t="s">
        <v>1569</v>
      </c>
    </row>
    <row r="380" spans="1:40" ht="12.75" customHeight="1" x14ac:dyDescent="0.25">
      <c r="A380" s="5" t="s">
        <v>269</v>
      </c>
      <c r="B380" s="5" t="s">
        <v>268</v>
      </c>
      <c r="C380" s="5" t="s">
        <v>267</v>
      </c>
      <c r="D380" s="5" t="s">
        <v>35</v>
      </c>
      <c r="E380" s="5" t="s">
        <v>270</v>
      </c>
      <c r="F380" s="5" t="s">
        <v>3193</v>
      </c>
      <c r="G380" s="5">
        <v>2</v>
      </c>
      <c r="H380" s="15">
        <v>1</v>
      </c>
      <c r="I380" s="4" t="s">
        <v>1946</v>
      </c>
      <c r="J380" s="4">
        <f t="shared" si="20"/>
        <v>1</v>
      </c>
      <c r="K380" s="4">
        <f t="shared" si="22"/>
        <v>1</v>
      </c>
      <c r="L380" s="4" t="str">
        <f t="shared" si="21"/>
        <v/>
      </c>
      <c r="N380" s="13">
        <v>0.59038333236233242</v>
      </c>
      <c r="O380" s="5">
        <v>2015</v>
      </c>
      <c r="P380" s="5" t="s">
        <v>269</v>
      </c>
      <c r="Q380" s="12" t="s">
        <v>1569</v>
      </c>
      <c r="S380" s="5" t="s">
        <v>1569</v>
      </c>
      <c r="T380" s="12" t="s">
        <v>1569</v>
      </c>
      <c r="V380" s="5" t="s">
        <v>1569</v>
      </c>
      <c r="W380" s="12"/>
      <c r="Y380" s="5" t="s">
        <v>1569</v>
      </c>
      <c r="Z380" s="12" t="s">
        <v>1569</v>
      </c>
      <c r="AB380" s="5" t="s">
        <v>1569</v>
      </c>
      <c r="AC380" s="12" t="s">
        <v>1569</v>
      </c>
      <c r="AE380" s="5" t="s">
        <v>1569</v>
      </c>
      <c r="AF380" s="12" t="s">
        <v>1569</v>
      </c>
      <c r="AH380" s="5" t="s">
        <v>1569</v>
      </c>
      <c r="AI380" s="14" t="s">
        <v>1569</v>
      </c>
      <c r="AK380" s="5" t="s">
        <v>1569</v>
      </c>
      <c r="AL380" s="14"/>
      <c r="AN380" s="5" t="s">
        <v>1569</v>
      </c>
    </row>
    <row r="381" spans="1:40" ht="12.75" customHeight="1" x14ac:dyDescent="0.25">
      <c r="A381" s="5" t="s">
        <v>271</v>
      </c>
      <c r="B381" s="5" t="s">
        <v>274</v>
      </c>
      <c r="C381" s="5" t="s">
        <v>273</v>
      </c>
      <c r="D381" s="5" t="s">
        <v>35</v>
      </c>
      <c r="E381" s="5" t="s">
        <v>275</v>
      </c>
      <c r="F381" s="5" t="s">
        <v>272</v>
      </c>
      <c r="G381" s="5">
        <v>2</v>
      </c>
      <c r="H381" s="15">
        <v>1</v>
      </c>
      <c r="I381" s="4" t="s">
        <v>1947</v>
      </c>
      <c r="J381" s="4">
        <f t="shared" si="20"/>
        <v>1</v>
      </c>
      <c r="K381" s="4">
        <f t="shared" si="22"/>
        <v>1</v>
      </c>
      <c r="L381" s="4" t="str">
        <f t="shared" si="21"/>
        <v/>
      </c>
      <c r="N381" s="13">
        <v>1.5619304089873736</v>
      </c>
      <c r="O381" s="5">
        <v>2014</v>
      </c>
      <c r="P381" s="5" t="s">
        <v>271</v>
      </c>
      <c r="Q381" s="12" t="s">
        <v>1569</v>
      </c>
      <c r="S381" s="5" t="s">
        <v>1569</v>
      </c>
      <c r="T381" s="12">
        <v>13</v>
      </c>
      <c r="U381" s="5">
        <v>2014</v>
      </c>
      <c r="V381" s="5" t="s">
        <v>271</v>
      </c>
      <c r="W381" s="12"/>
      <c r="Y381" s="5" t="s">
        <v>1569</v>
      </c>
      <c r="Z381" s="12">
        <v>0</v>
      </c>
      <c r="AA381" s="5">
        <v>2014</v>
      </c>
      <c r="AB381" s="5" t="s">
        <v>271</v>
      </c>
      <c r="AC381" s="12">
        <v>21.8</v>
      </c>
      <c r="AD381" s="5">
        <v>2014</v>
      </c>
      <c r="AE381" s="5" t="s">
        <v>271</v>
      </c>
      <c r="AF381" s="12">
        <v>0</v>
      </c>
      <c r="AG381" s="5">
        <v>2014</v>
      </c>
      <c r="AH381" s="5" t="s">
        <v>271</v>
      </c>
      <c r="AI381" s="14">
        <v>0</v>
      </c>
      <c r="AJ381" s="5">
        <v>2014</v>
      </c>
      <c r="AK381" s="5" t="s">
        <v>271</v>
      </c>
      <c r="AL381" s="14"/>
      <c r="AN381" s="5" t="s">
        <v>1569</v>
      </c>
    </row>
    <row r="382" spans="1:40" ht="12.75" customHeight="1" x14ac:dyDescent="0.25">
      <c r="A382" s="5" t="s">
        <v>276</v>
      </c>
      <c r="B382" s="5" t="s">
        <v>274</v>
      </c>
      <c r="C382" s="5" t="s">
        <v>273</v>
      </c>
      <c r="D382" s="5" t="s">
        <v>35</v>
      </c>
      <c r="E382" s="5" t="s">
        <v>278</v>
      </c>
      <c r="F382" s="5" t="s">
        <v>277</v>
      </c>
      <c r="G382" s="5">
        <v>2</v>
      </c>
      <c r="H382" s="15">
        <v>1</v>
      </c>
      <c r="I382" s="4"/>
      <c r="J382" s="4">
        <f t="shared" si="20"/>
        <v>1</v>
      </c>
      <c r="K382" s="4">
        <f t="shared" si="22"/>
        <v>1</v>
      </c>
      <c r="L382" s="4" t="str">
        <f t="shared" si="21"/>
        <v/>
      </c>
      <c r="N382" s="13">
        <v>0.97042794139308397</v>
      </c>
      <c r="O382" s="5">
        <v>2015</v>
      </c>
      <c r="P382" s="5" t="s">
        <v>276</v>
      </c>
      <c r="Q382" s="12">
        <v>100</v>
      </c>
      <c r="S382" s="5" t="s">
        <v>276</v>
      </c>
      <c r="T382" s="12">
        <v>13.302405869025785</v>
      </c>
      <c r="V382" s="5" t="s">
        <v>276</v>
      </c>
      <c r="W382" s="12"/>
      <c r="Y382" s="5" t="s">
        <v>1569</v>
      </c>
      <c r="Z382" s="12" t="s">
        <v>1569</v>
      </c>
      <c r="AB382" s="5" t="s">
        <v>1569</v>
      </c>
      <c r="AC382" s="12" t="s">
        <v>1569</v>
      </c>
      <c r="AE382" s="5" t="s">
        <v>1569</v>
      </c>
      <c r="AF382" s="12" t="s">
        <v>1569</v>
      </c>
      <c r="AH382" s="5" t="s">
        <v>1569</v>
      </c>
      <c r="AI382" s="14" t="s">
        <v>1569</v>
      </c>
      <c r="AK382" s="5" t="s">
        <v>1569</v>
      </c>
      <c r="AL382" s="14"/>
      <c r="AN382" s="5" t="s">
        <v>1569</v>
      </c>
    </row>
    <row r="383" spans="1:40" ht="12.75" customHeight="1" x14ac:dyDescent="0.25">
      <c r="A383" s="5" t="s">
        <v>279</v>
      </c>
      <c r="B383" s="5" t="s">
        <v>282</v>
      </c>
      <c r="C383" s="5" t="s">
        <v>281</v>
      </c>
      <c r="D383" s="5" t="s">
        <v>35</v>
      </c>
      <c r="E383" s="5" t="s">
        <v>283</v>
      </c>
      <c r="F383" s="5" t="s">
        <v>280</v>
      </c>
      <c r="G383" s="5">
        <v>1</v>
      </c>
      <c r="H383" s="15">
        <v>1</v>
      </c>
      <c r="I383" s="4" t="s">
        <v>1948</v>
      </c>
      <c r="J383" s="4">
        <f t="shared" si="20"/>
        <v>1</v>
      </c>
      <c r="K383" s="4">
        <f t="shared" si="22"/>
        <v>1</v>
      </c>
      <c r="L383" s="4" t="str">
        <f t="shared" si="21"/>
        <v/>
      </c>
      <c r="N383" s="13">
        <v>1.37</v>
      </c>
      <c r="O383" s="5">
        <v>2015</v>
      </c>
      <c r="P383" s="5" t="s">
        <v>279</v>
      </c>
      <c r="Q383" s="12">
        <v>100</v>
      </c>
      <c r="R383" s="5">
        <v>2015</v>
      </c>
      <c r="S383" s="5" t="s">
        <v>279</v>
      </c>
      <c r="T383" s="12" t="s">
        <v>1569</v>
      </c>
      <c r="V383" s="5" t="s">
        <v>1569</v>
      </c>
      <c r="W383" s="12"/>
      <c r="Y383" s="5" t="s">
        <v>1569</v>
      </c>
      <c r="Z383" s="12" t="s">
        <v>1569</v>
      </c>
      <c r="AB383" s="5" t="s">
        <v>1569</v>
      </c>
      <c r="AC383" s="12" t="s">
        <v>1569</v>
      </c>
      <c r="AE383" s="5" t="s">
        <v>1569</v>
      </c>
      <c r="AF383" s="12" t="s">
        <v>1569</v>
      </c>
      <c r="AH383" s="5" t="s">
        <v>1569</v>
      </c>
      <c r="AI383" s="14" t="s">
        <v>1569</v>
      </c>
      <c r="AK383" s="5" t="s">
        <v>1569</v>
      </c>
      <c r="AL383" s="14"/>
      <c r="AN383" s="5" t="s">
        <v>1569</v>
      </c>
    </row>
    <row r="384" spans="1:40" ht="12.75" customHeight="1" x14ac:dyDescent="0.25">
      <c r="A384" s="5" t="s">
        <v>1268</v>
      </c>
      <c r="B384" s="5" t="s">
        <v>1271</v>
      </c>
      <c r="C384" s="5" t="s">
        <v>1270</v>
      </c>
      <c r="D384" s="5" t="s">
        <v>1038</v>
      </c>
      <c r="E384" s="5" t="s">
        <v>1272</v>
      </c>
      <c r="F384" s="5" t="s">
        <v>1269</v>
      </c>
      <c r="G384" s="5" t="s">
        <v>1791</v>
      </c>
      <c r="H384" s="15">
        <v>1</v>
      </c>
      <c r="I384" s="4" t="s">
        <v>1949</v>
      </c>
      <c r="J384" s="4">
        <f t="shared" si="20"/>
        <v>1</v>
      </c>
      <c r="K384" s="4">
        <f t="shared" si="22"/>
        <v>1</v>
      </c>
      <c r="L384" s="4" t="str">
        <f t="shared" si="21"/>
        <v/>
      </c>
      <c r="N384" s="13">
        <v>0.92820190079493126</v>
      </c>
      <c r="O384" s="5">
        <v>2014</v>
      </c>
      <c r="P384" s="5" t="s">
        <v>1268</v>
      </c>
      <c r="Q384" s="12">
        <v>100</v>
      </c>
      <c r="R384" s="5">
        <v>2014</v>
      </c>
      <c r="S384" s="5" t="s">
        <v>1268</v>
      </c>
      <c r="T384" s="12">
        <v>9.42</v>
      </c>
      <c r="U384" s="5">
        <v>2014</v>
      </c>
      <c r="V384" s="5" t="s">
        <v>1268</v>
      </c>
      <c r="W384" s="12"/>
      <c r="Y384" s="5" t="s">
        <v>1569</v>
      </c>
      <c r="Z384" s="12" t="s">
        <v>1569</v>
      </c>
      <c r="AB384" s="5" t="s">
        <v>1569</v>
      </c>
      <c r="AC384" s="12">
        <v>9.44</v>
      </c>
      <c r="AD384" s="5">
        <v>2014</v>
      </c>
      <c r="AE384" s="5" t="s">
        <v>1268</v>
      </c>
      <c r="AF384" s="12" t="s">
        <v>1569</v>
      </c>
      <c r="AH384" s="5" t="s">
        <v>1569</v>
      </c>
      <c r="AI384" s="14" t="s">
        <v>1569</v>
      </c>
      <c r="AK384" s="5" t="s">
        <v>1569</v>
      </c>
      <c r="AL384" s="14"/>
      <c r="AN384" s="5" t="s">
        <v>1569</v>
      </c>
    </row>
    <row r="385" spans="1:40" ht="12.75" customHeight="1" x14ac:dyDescent="0.25">
      <c r="A385" s="5" t="s">
        <v>1273</v>
      </c>
      <c r="B385" s="5" t="s">
        <v>1271</v>
      </c>
      <c r="C385" s="5" t="s">
        <v>1270</v>
      </c>
      <c r="D385" s="5" t="s">
        <v>1038</v>
      </c>
      <c r="E385" s="5" t="s">
        <v>1274</v>
      </c>
      <c r="F385" s="5" t="s">
        <v>3194</v>
      </c>
      <c r="G385" s="5">
        <v>1</v>
      </c>
      <c r="H385" s="15">
        <v>1</v>
      </c>
      <c r="I385" s="4" t="s">
        <v>3195</v>
      </c>
      <c r="J385" s="4">
        <f t="shared" ref="J385:J448" si="23">COUNTIF(E:E,E385)</f>
        <v>1</v>
      </c>
      <c r="K385" s="4">
        <f t="shared" si="22"/>
        <v>1</v>
      </c>
      <c r="L385" s="4" t="str">
        <f t="shared" si="21"/>
        <v/>
      </c>
      <c r="N385" s="13">
        <v>0.94000251351011688</v>
      </c>
      <c r="O385" s="5">
        <v>2016</v>
      </c>
      <c r="P385" s="5" t="s">
        <v>1273</v>
      </c>
      <c r="Q385" s="12">
        <v>100</v>
      </c>
      <c r="R385" s="5">
        <v>2016</v>
      </c>
      <c r="S385" s="5" t="s">
        <v>1273</v>
      </c>
      <c r="T385" s="12">
        <v>9</v>
      </c>
      <c r="U385" s="5">
        <v>2016</v>
      </c>
      <c r="V385" s="5" t="s">
        <v>1273</v>
      </c>
      <c r="W385" s="12"/>
      <c r="Y385" s="5" t="s">
        <v>1569</v>
      </c>
      <c r="Z385" s="12" t="s">
        <v>1569</v>
      </c>
      <c r="AB385" s="5" t="s">
        <v>1569</v>
      </c>
      <c r="AC385" s="12" t="s">
        <v>1569</v>
      </c>
      <c r="AE385" s="5" t="s">
        <v>1569</v>
      </c>
      <c r="AF385" s="12" t="s">
        <v>1569</v>
      </c>
      <c r="AH385" s="5" t="s">
        <v>1569</v>
      </c>
      <c r="AI385" s="14" t="s">
        <v>1569</v>
      </c>
      <c r="AK385" s="5" t="s">
        <v>1569</v>
      </c>
      <c r="AL385" s="14"/>
      <c r="AN385" s="5" t="s">
        <v>1569</v>
      </c>
    </row>
    <row r="386" spans="1:40" ht="12.75" customHeight="1" x14ac:dyDescent="0.25">
      <c r="A386" s="5" t="s">
        <v>1275</v>
      </c>
      <c r="B386" s="5" t="s">
        <v>1651</v>
      </c>
      <c r="C386" s="5" t="s">
        <v>1277</v>
      </c>
      <c r="D386" s="5" t="s">
        <v>1038</v>
      </c>
      <c r="E386" s="5" t="s">
        <v>1278</v>
      </c>
      <c r="F386" s="5" t="s">
        <v>1276</v>
      </c>
      <c r="G386" s="5">
        <v>2</v>
      </c>
      <c r="H386" s="15">
        <v>1</v>
      </c>
      <c r="I386" s="4"/>
      <c r="J386" s="4">
        <f t="shared" si="23"/>
        <v>1</v>
      </c>
      <c r="K386" s="4">
        <f t="shared" si="22"/>
        <v>1</v>
      </c>
      <c r="L386" s="4" t="str">
        <f t="shared" si="21"/>
        <v/>
      </c>
      <c r="N386" s="13">
        <v>0.97280320748412963</v>
      </c>
      <c r="O386" s="5">
        <v>2016</v>
      </c>
      <c r="P386" s="5" t="s">
        <v>1275</v>
      </c>
      <c r="Q386" s="12" t="s">
        <v>1569</v>
      </c>
      <c r="S386" s="5" t="s">
        <v>1569</v>
      </c>
      <c r="T386" s="12">
        <v>13</v>
      </c>
      <c r="U386" s="5">
        <v>2016</v>
      </c>
      <c r="V386" s="5" t="s">
        <v>1275</v>
      </c>
      <c r="W386" s="12"/>
      <c r="Y386" s="5" t="s">
        <v>1569</v>
      </c>
      <c r="Z386" s="12">
        <v>0</v>
      </c>
      <c r="AA386" s="5">
        <v>2016</v>
      </c>
      <c r="AB386" s="5" t="s">
        <v>1275</v>
      </c>
      <c r="AC386" s="12">
        <v>1.9</v>
      </c>
      <c r="AD386" s="5">
        <v>2016</v>
      </c>
      <c r="AE386" s="5" t="s">
        <v>1275</v>
      </c>
      <c r="AF386" s="12">
        <v>0</v>
      </c>
      <c r="AG386" s="5">
        <v>2016</v>
      </c>
      <c r="AH386" s="5" t="s">
        <v>1275</v>
      </c>
      <c r="AI386" s="14">
        <v>0</v>
      </c>
      <c r="AJ386" s="5">
        <v>2016</v>
      </c>
      <c r="AK386" s="5" t="s">
        <v>1275</v>
      </c>
      <c r="AL386" s="14"/>
      <c r="AN386" s="5" t="s">
        <v>1569</v>
      </c>
    </row>
    <row r="387" spans="1:40" ht="12.75" customHeight="1" x14ac:dyDescent="0.25">
      <c r="A387" s="5" t="s">
        <v>1279</v>
      </c>
      <c r="B387" s="5" t="s">
        <v>1651</v>
      </c>
      <c r="C387" s="5" t="s">
        <v>1277</v>
      </c>
      <c r="D387" s="5" t="s">
        <v>1038</v>
      </c>
      <c r="E387" s="5" t="s">
        <v>1281</v>
      </c>
      <c r="F387" s="5" t="s">
        <v>1280</v>
      </c>
      <c r="G387" s="5">
        <v>1</v>
      </c>
      <c r="H387" s="15">
        <v>1</v>
      </c>
      <c r="I387" s="4" t="s">
        <v>3196</v>
      </c>
      <c r="J387" s="4">
        <f t="shared" si="23"/>
        <v>1</v>
      </c>
      <c r="K387" s="4">
        <f t="shared" si="22"/>
        <v>1</v>
      </c>
      <c r="L387" s="4" t="str">
        <f t="shared" si="21"/>
        <v/>
      </c>
      <c r="N387" s="13">
        <v>1.3147625120569699</v>
      </c>
      <c r="O387" s="5">
        <v>2011</v>
      </c>
      <c r="P387" s="5" t="s">
        <v>1279</v>
      </c>
      <c r="Q387" s="12" t="s">
        <v>1569</v>
      </c>
      <c r="S387" s="5" t="s">
        <v>1569</v>
      </c>
      <c r="T387" s="12">
        <v>13</v>
      </c>
      <c r="U387" s="5">
        <v>2011</v>
      </c>
      <c r="V387" s="5" t="s">
        <v>1279</v>
      </c>
      <c r="W387" s="12"/>
      <c r="Y387" s="5" t="s">
        <v>1569</v>
      </c>
      <c r="Z387" s="12">
        <v>0</v>
      </c>
      <c r="AA387" s="5">
        <v>2011</v>
      </c>
      <c r="AB387" s="5" t="s">
        <v>1279</v>
      </c>
      <c r="AC387" s="12">
        <v>0</v>
      </c>
      <c r="AD387" s="5">
        <v>2011</v>
      </c>
      <c r="AE387" s="5" t="s">
        <v>1279</v>
      </c>
      <c r="AF387" s="12">
        <v>0</v>
      </c>
      <c r="AG387" s="5">
        <v>2011</v>
      </c>
      <c r="AH387" s="5" t="s">
        <v>1279</v>
      </c>
      <c r="AI387" s="14">
        <v>0</v>
      </c>
      <c r="AJ387" s="5">
        <v>2011</v>
      </c>
      <c r="AK387" s="5" t="s">
        <v>1279</v>
      </c>
      <c r="AL387" s="14"/>
      <c r="AN387" s="5" t="s">
        <v>1569</v>
      </c>
    </row>
    <row r="388" spans="1:40" ht="12.75" customHeight="1" x14ac:dyDescent="0.25">
      <c r="A388" s="5" t="s">
        <v>1282</v>
      </c>
      <c r="B388" s="5" t="s">
        <v>1651</v>
      </c>
      <c r="C388" s="5" t="s">
        <v>1277</v>
      </c>
      <c r="D388" s="5" t="s">
        <v>1038</v>
      </c>
      <c r="E388" s="5" t="s">
        <v>1585</v>
      </c>
      <c r="F388" s="5" t="s">
        <v>1283</v>
      </c>
      <c r="G388" s="5">
        <v>2</v>
      </c>
      <c r="H388" s="15">
        <v>1</v>
      </c>
      <c r="I388" s="4"/>
      <c r="J388" s="4">
        <f t="shared" si="23"/>
        <v>1</v>
      </c>
      <c r="K388" s="4">
        <f t="shared" si="22"/>
        <v>1</v>
      </c>
      <c r="L388" s="4" t="str">
        <f t="shared" si="21"/>
        <v/>
      </c>
      <c r="N388" s="13">
        <v>1.2620408297644099</v>
      </c>
      <c r="O388" s="5">
        <v>2013</v>
      </c>
      <c r="P388" s="5" t="s">
        <v>1282</v>
      </c>
      <c r="Q388" s="12" t="s">
        <v>1569</v>
      </c>
      <c r="S388" s="5" t="s">
        <v>1569</v>
      </c>
      <c r="T388" s="12">
        <v>5.8</v>
      </c>
      <c r="U388" s="5">
        <v>2013</v>
      </c>
      <c r="V388" s="5" t="s">
        <v>1282</v>
      </c>
      <c r="W388" s="12"/>
      <c r="Y388" s="5" t="s">
        <v>1569</v>
      </c>
      <c r="Z388" s="12">
        <v>0</v>
      </c>
      <c r="AA388" s="5">
        <v>2013</v>
      </c>
      <c r="AB388" s="5" t="s">
        <v>1282</v>
      </c>
      <c r="AC388" s="12">
        <v>0</v>
      </c>
      <c r="AD388" s="5">
        <v>2013</v>
      </c>
      <c r="AE388" s="5" t="s">
        <v>1282</v>
      </c>
      <c r="AF388" s="12">
        <v>0</v>
      </c>
      <c r="AG388" s="5">
        <v>2013</v>
      </c>
      <c r="AH388" s="5" t="s">
        <v>1282</v>
      </c>
      <c r="AI388" s="14">
        <v>0</v>
      </c>
      <c r="AJ388" s="5">
        <v>2013</v>
      </c>
      <c r="AK388" s="5" t="s">
        <v>1282</v>
      </c>
      <c r="AL388" s="14"/>
      <c r="AN388" s="5" t="s">
        <v>1569</v>
      </c>
    </row>
    <row r="389" spans="1:40" ht="12.75" customHeight="1" x14ac:dyDescent="0.25">
      <c r="A389" s="5" t="s">
        <v>533</v>
      </c>
      <c r="B389" s="5" t="s">
        <v>536</v>
      </c>
      <c r="C389" s="5" t="s">
        <v>535</v>
      </c>
      <c r="D389" s="5" t="s">
        <v>360</v>
      </c>
      <c r="E389" s="5" t="s">
        <v>1586</v>
      </c>
      <c r="F389" s="5" t="s">
        <v>534</v>
      </c>
      <c r="G389" s="5">
        <v>1</v>
      </c>
      <c r="H389" s="15">
        <v>1</v>
      </c>
      <c r="I389" s="4" t="s">
        <v>3197</v>
      </c>
      <c r="J389" s="4">
        <f t="shared" si="23"/>
        <v>1</v>
      </c>
      <c r="K389" s="4">
        <f t="shared" si="22"/>
        <v>1</v>
      </c>
      <c r="L389" s="4" t="str">
        <f t="shared" si="21"/>
        <v/>
      </c>
      <c r="N389" s="13">
        <v>1.9</v>
      </c>
      <c r="O389" s="5">
        <v>2012</v>
      </c>
      <c r="P389" s="5" t="s">
        <v>533</v>
      </c>
      <c r="Q389" s="12">
        <v>42</v>
      </c>
      <c r="R389" s="5">
        <v>2012</v>
      </c>
      <c r="S389" s="5" t="s">
        <v>533</v>
      </c>
      <c r="T389" s="12">
        <v>1.5004501350405122</v>
      </c>
      <c r="U389" s="5">
        <v>2012</v>
      </c>
      <c r="V389" s="5" t="s">
        <v>533</v>
      </c>
      <c r="W389" s="12"/>
      <c r="Y389" s="5" t="s">
        <v>1569</v>
      </c>
      <c r="Z389" s="12">
        <v>0</v>
      </c>
      <c r="AA389" s="5">
        <v>2012</v>
      </c>
      <c r="AB389" s="5" t="s">
        <v>533</v>
      </c>
      <c r="AC389" s="12">
        <v>0</v>
      </c>
      <c r="AD389" s="5">
        <v>2012</v>
      </c>
      <c r="AE389" s="5" t="s">
        <v>533</v>
      </c>
      <c r="AF389" s="12">
        <v>0</v>
      </c>
      <c r="AG389" s="5">
        <v>2012</v>
      </c>
      <c r="AH389" s="5" t="s">
        <v>533</v>
      </c>
      <c r="AI389" s="14">
        <v>25</v>
      </c>
      <c r="AJ389" s="5">
        <v>2012</v>
      </c>
      <c r="AK389" s="5" t="s">
        <v>533</v>
      </c>
      <c r="AL389" s="14"/>
      <c r="AN389" s="5" t="s">
        <v>1569</v>
      </c>
    </row>
    <row r="390" spans="1:40" ht="12.75" customHeight="1" x14ac:dyDescent="0.25">
      <c r="A390" s="5" t="s">
        <v>537</v>
      </c>
      <c r="B390" s="5" t="s">
        <v>536</v>
      </c>
      <c r="C390" s="5" t="s">
        <v>535</v>
      </c>
      <c r="D390" s="5" t="s">
        <v>360</v>
      </c>
      <c r="E390" s="5" t="s">
        <v>539</v>
      </c>
      <c r="F390" s="5" t="s">
        <v>538</v>
      </c>
      <c r="G390" s="5">
        <v>2</v>
      </c>
      <c r="H390" s="15">
        <v>1</v>
      </c>
      <c r="I390" s="4"/>
      <c r="J390" s="4">
        <f t="shared" si="23"/>
        <v>1</v>
      </c>
      <c r="K390" s="4">
        <f t="shared" si="22"/>
        <v>1</v>
      </c>
      <c r="L390" s="4" t="str">
        <f t="shared" si="21"/>
        <v/>
      </c>
      <c r="N390" s="13" t="s">
        <v>1569</v>
      </c>
      <c r="P390" s="5" t="s">
        <v>1569</v>
      </c>
      <c r="Q390" s="12">
        <v>29</v>
      </c>
      <c r="S390" s="5" t="s">
        <v>537</v>
      </c>
      <c r="T390" s="12" t="s">
        <v>1569</v>
      </c>
      <c r="V390" s="5" t="s">
        <v>1569</v>
      </c>
      <c r="W390" s="12"/>
      <c r="Y390" s="5" t="s">
        <v>1569</v>
      </c>
      <c r="Z390" s="12" t="s">
        <v>1569</v>
      </c>
      <c r="AB390" s="5" t="s">
        <v>1569</v>
      </c>
      <c r="AC390" s="12" t="s">
        <v>1569</v>
      </c>
      <c r="AE390" s="5" t="s">
        <v>1569</v>
      </c>
      <c r="AF390" s="12" t="s">
        <v>1569</v>
      </c>
      <c r="AH390" s="5" t="s">
        <v>1569</v>
      </c>
      <c r="AI390" s="14" t="s">
        <v>1569</v>
      </c>
      <c r="AK390" s="5" t="s">
        <v>1569</v>
      </c>
      <c r="AL390" s="14"/>
      <c r="AN390" s="5" t="s">
        <v>1569</v>
      </c>
    </row>
    <row r="391" spans="1:40" ht="12.75" customHeight="1" x14ac:dyDescent="0.25">
      <c r="A391" s="5" t="s">
        <v>1284</v>
      </c>
      <c r="B391" s="5" t="s">
        <v>1287</v>
      </c>
      <c r="C391" s="5" t="s">
        <v>1286</v>
      </c>
      <c r="D391" s="5" t="s">
        <v>1038</v>
      </c>
      <c r="E391" s="5" t="s">
        <v>1288</v>
      </c>
      <c r="F391" s="5" t="s">
        <v>1285</v>
      </c>
      <c r="G391" s="5">
        <v>1</v>
      </c>
      <c r="H391" s="15">
        <v>2</v>
      </c>
      <c r="I391" s="4" t="s">
        <v>1950</v>
      </c>
      <c r="J391" s="4">
        <f t="shared" si="23"/>
        <v>1</v>
      </c>
      <c r="K391" s="4">
        <f t="shared" si="22"/>
        <v>3</v>
      </c>
      <c r="L391" s="4" t="str">
        <f t="shared" ref="L391:L454" si="24">IF(OR(J391&gt;1,K391&gt;1),"Y","")</f>
        <v>Y</v>
      </c>
      <c r="M391" s="4" t="s">
        <v>2679</v>
      </c>
      <c r="N391" s="13" t="s">
        <v>1569</v>
      </c>
      <c r="P391" s="5" t="s">
        <v>1569</v>
      </c>
      <c r="Q391" s="12">
        <v>90</v>
      </c>
      <c r="S391" s="5" t="s">
        <v>1284</v>
      </c>
      <c r="T391" s="12">
        <v>13.045218087234892</v>
      </c>
      <c r="V391" s="5" t="s">
        <v>1284</v>
      </c>
      <c r="W391" s="12"/>
      <c r="Y391" s="5" t="s">
        <v>1569</v>
      </c>
      <c r="Z391" s="12" t="s">
        <v>1569</v>
      </c>
      <c r="AB391" s="5" t="s">
        <v>1569</v>
      </c>
      <c r="AC391" s="12" t="s">
        <v>1569</v>
      </c>
      <c r="AE391" s="5" t="s">
        <v>1569</v>
      </c>
      <c r="AF391" s="12" t="s">
        <v>1569</v>
      </c>
      <c r="AH391" s="5" t="s">
        <v>1569</v>
      </c>
      <c r="AI391" s="14" t="s">
        <v>1569</v>
      </c>
      <c r="AK391" s="5" t="s">
        <v>1569</v>
      </c>
      <c r="AL391" s="14"/>
      <c r="AN391" s="5" t="s">
        <v>1569</v>
      </c>
    </row>
    <row r="392" spans="1:40" ht="12.75" customHeight="1" x14ac:dyDescent="0.25">
      <c r="A392" s="5" t="s">
        <v>284</v>
      </c>
      <c r="B392" s="5" t="s">
        <v>287</v>
      </c>
      <c r="C392" s="5" t="s">
        <v>286</v>
      </c>
      <c r="D392" s="5" t="s">
        <v>35</v>
      </c>
      <c r="E392" s="5" t="s">
        <v>288</v>
      </c>
      <c r="F392" s="5" t="s">
        <v>285</v>
      </c>
      <c r="G392" s="5">
        <v>1</v>
      </c>
      <c r="H392" s="15">
        <v>2</v>
      </c>
      <c r="I392" s="4" t="s">
        <v>1951</v>
      </c>
      <c r="J392" s="4">
        <f t="shared" si="23"/>
        <v>1</v>
      </c>
      <c r="K392" s="4">
        <f t="shared" si="22"/>
        <v>1</v>
      </c>
      <c r="L392" s="4" t="str">
        <f t="shared" si="24"/>
        <v/>
      </c>
      <c r="N392" s="13">
        <v>1.4787530079180504</v>
      </c>
      <c r="O392" s="5">
        <v>2015</v>
      </c>
      <c r="P392" s="5" t="s">
        <v>284</v>
      </c>
      <c r="Q392" s="12">
        <v>100</v>
      </c>
      <c r="R392" s="5">
        <v>2015</v>
      </c>
      <c r="S392" s="5" t="s">
        <v>284</v>
      </c>
      <c r="T392" s="12">
        <v>16</v>
      </c>
      <c r="U392" s="5">
        <v>2015</v>
      </c>
      <c r="V392" s="5" t="s">
        <v>284</v>
      </c>
      <c r="W392" s="12"/>
      <c r="Y392" s="5" t="s">
        <v>1569</v>
      </c>
      <c r="Z392" s="12" t="s">
        <v>1569</v>
      </c>
      <c r="AB392" s="5" t="s">
        <v>1569</v>
      </c>
      <c r="AC392" s="12" t="s">
        <v>1569</v>
      </c>
      <c r="AE392" s="5" t="s">
        <v>1569</v>
      </c>
      <c r="AF392" s="12" t="s">
        <v>1569</v>
      </c>
      <c r="AH392" s="5" t="s">
        <v>1569</v>
      </c>
      <c r="AI392" s="14" t="s">
        <v>1569</v>
      </c>
      <c r="AK392" s="5" t="s">
        <v>1569</v>
      </c>
      <c r="AL392" s="14"/>
      <c r="AN392" s="5" t="s">
        <v>1569</v>
      </c>
    </row>
    <row r="393" spans="1:40" ht="12.75" customHeight="1" x14ac:dyDescent="0.25">
      <c r="A393" s="5" t="s">
        <v>289</v>
      </c>
      <c r="B393" s="5" t="s">
        <v>287</v>
      </c>
      <c r="C393" s="5" t="s">
        <v>286</v>
      </c>
      <c r="D393" s="5" t="s">
        <v>35</v>
      </c>
      <c r="E393" s="5" t="s">
        <v>291</v>
      </c>
      <c r="F393" s="5" t="s">
        <v>290</v>
      </c>
      <c r="G393" s="5">
        <v>1</v>
      </c>
      <c r="H393" s="15">
        <v>1</v>
      </c>
      <c r="I393" s="4"/>
      <c r="J393" s="4">
        <f t="shared" si="23"/>
        <v>1</v>
      </c>
      <c r="K393" s="4">
        <f t="shared" si="22"/>
        <v>1</v>
      </c>
      <c r="L393" s="4" t="str">
        <f t="shared" si="24"/>
        <v/>
      </c>
      <c r="N393" s="13">
        <v>1.8838304552590266</v>
      </c>
      <c r="O393" s="5">
        <v>2015</v>
      </c>
      <c r="P393" s="5" t="s">
        <v>289</v>
      </c>
      <c r="Q393" s="12" t="s">
        <v>1569</v>
      </c>
      <c r="S393" s="5" t="s">
        <v>1569</v>
      </c>
      <c r="T393" s="12">
        <v>13.3</v>
      </c>
      <c r="U393" s="5">
        <v>2015</v>
      </c>
      <c r="V393" s="5" t="s">
        <v>289</v>
      </c>
      <c r="W393" s="12"/>
      <c r="Y393" s="5" t="s">
        <v>1569</v>
      </c>
      <c r="Z393" s="12">
        <v>0</v>
      </c>
      <c r="AA393" s="5">
        <v>2015</v>
      </c>
      <c r="AB393" s="5" t="s">
        <v>289</v>
      </c>
      <c r="AC393" s="12">
        <v>0</v>
      </c>
      <c r="AD393" s="5">
        <v>2015</v>
      </c>
      <c r="AE393" s="5" t="s">
        <v>289</v>
      </c>
      <c r="AF393" s="12">
        <v>0</v>
      </c>
      <c r="AG393" s="5">
        <v>2015</v>
      </c>
      <c r="AH393" s="5" t="s">
        <v>289</v>
      </c>
      <c r="AI393" s="14">
        <v>85</v>
      </c>
      <c r="AJ393" s="5">
        <v>2015</v>
      </c>
      <c r="AK393" s="5" t="s">
        <v>289</v>
      </c>
      <c r="AL393" s="14"/>
      <c r="AN393" s="5" t="s">
        <v>1569</v>
      </c>
    </row>
    <row r="394" spans="1:40" ht="12.75" customHeight="1" x14ac:dyDescent="0.25">
      <c r="A394" s="5" t="s">
        <v>540</v>
      </c>
      <c r="B394" s="5" t="s">
        <v>542</v>
      </c>
      <c r="C394" s="5" t="s">
        <v>541</v>
      </c>
      <c r="D394" s="5" t="s">
        <v>360</v>
      </c>
      <c r="E394" s="5" t="s">
        <v>543</v>
      </c>
      <c r="F394" s="5" t="s">
        <v>3198</v>
      </c>
      <c r="G394" s="5">
        <v>3</v>
      </c>
      <c r="H394" s="15">
        <v>2</v>
      </c>
      <c r="I394" s="4" t="s">
        <v>1952</v>
      </c>
      <c r="J394" s="4">
        <f t="shared" si="23"/>
        <v>1</v>
      </c>
      <c r="K394" s="4">
        <f t="shared" ref="K394:K457" si="25">COUNTIF(F:F,F394)</f>
        <v>1</v>
      </c>
      <c r="L394" s="4" t="str">
        <f t="shared" si="24"/>
        <v/>
      </c>
      <c r="N394" s="13"/>
      <c r="P394" s="5" t="s">
        <v>1569</v>
      </c>
      <c r="Q394" s="12">
        <v>36</v>
      </c>
      <c r="R394" s="5">
        <v>2004</v>
      </c>
      <c r="S394" s="5" t="s">
        <v>540</v>
      </c>
      <c r="T394" s="12" t="s">
        <v>1569</v>
      </c>
      <c r="V394" s="5" t="s">
        <v>1569</v>
      </c>
      <c r="W394" s="12"/>
      <c r="Y394" s="5" t="s">
        <v>1569</v>
      </c>
      <c r="Z394" s="12" t="s">
        <v>1569</v>
      </c>
      <c r="AB394" s="5" t="s">
        <v>1569</v>
      </c>
      <c r="AC394" s="12" t="s">
        <v>1569</v>
      </c>
      <c r="AE394" s="5" t="s">
        <v>1569</v>
      </c>
      <c r="AF394" s="12" t="s">
        <v>1569</v>
      </c>
      <c r="AH394" s="5" t="s">
        <v>1569</v>
      </c>
      <c r="AI394" s="14" t="s">
        <v>1569</v>
      </c>
      <c r="AK394" s="5" t="s">
        <v>1569</v>
      </c>
      <c r="AL394" s="14"/>
      <c r="AN394" s="5" t="s">
        <v>1569</v>
      </c>
    </row>
    <row r="395" spans="1:40" ht="12.75" customHeight="1" x14ac:dyDescent="0.25">
      <c r="A395" s="5" t="s">
        <v>1289</v>
      </c>
      <c r="B395" s="5" t="s">
        <v>1292</v>
      </c>
      <c r="C395" s="5" t="s">
        <v>1291</v>
      </c>
      <c r="D395" s="5" t="s">
        <v>1038</v>
      </c>
      <c r="E395" s="5" t="s">
        <v>1293</v>
      </c>
      <c r="F395" s="5" t="s">
        <v>1290</v>
      </c>
      <c r="G395" s="5">
        <v>2</v>
      </c>
      <c r="H395" s="15">
        <v>1</v>
      </c>
      <c r="I395" s="4"/>
      <c r="J395" s="4">
        <f t="shared" si="23"/>
        <v>2</v>
      </c>
      <c r="K395" s="4">
        <f t="shared" si="25"/>
        <v>2</v>
      </c>
      <c r="L395" s="4" t="str">
        <f t="shared" si="24"/>
        <v>Y</v>
      </c>
      <c r="M395" s="4" t="s">
        <v>2680</v>
      </c>
      <c r="N395" s="13">
        <v>1.0531297152914438</v>
      </c>
      <c r="O395" s="5">
        <v>2012</v>
      </c>
      <c r="P395" s="5" t="s">
        <v>1289</v>
      </c>
      <c r="Q395" s="12">
        <v>100</v>
      </c>
      <c r="R395" s="5">
        <v>2012</v>
      </c>
      <c r="S395" s="5" t="s">
        <v>1289</v>
      </c>
      <c r="T395" s="12">
        <v>12.082416483296662</v>
      </c>
      <c r="U395" s="5">
        <v>2012</v>
      </c>
      <c r="V395" s="5" t="s">
        <v>1289</v>
      </c>
      <c r="W395" s="12"/>
      <c r="Y395" s="5" t="s">
        <v>1569</v>
      </c>
      <c r="Z395" s="12">
        <v>0</v>
      </c>
      <c r="AA395" s="5">
        <v>2012</v>
      </c>
      <c r="AB395" s="5" t="s">
        <v>1289</v>
      </c>
      <c r="AC395" s="12">
        <v>0</v>
      </c>
      <c r="AD395" s="5">
        <v>2012</v>
      </c>
      <c r="AE395" s="5" t="s">
        <v>1289</v>
      </c>
      <c r="AF395" s="12">
        <v>0</v>
      </c>
      <c r="AG395" s="5">
        <v>2012</v>
      </c>
      <c r="AH395" s="5" t="s">
        <v>1289</v>
      </c>
      <c r="AI395" s="14">
        <v>0</v>
      </c>
      <c r="AJ395" s="5">
        <v>2012</v>
      </c>
      <c r="AK395" s="5" t="s">
        <v>1289</v>
      </c>
      <c r="AL395" s="14"/>
      <c r="AN395" s="5" t="s">
        <v>1569</v>
      </c>
    </row>
    <row r="396" spans="1:40" ht="12.75" customHeight="1" x14ac:dyDescent="0.25">
      <c r="A396" s="5" t="s">
        <v>1294</v>
      </c>
      <c r="B396" s="5" t="s">
        <v>1292</v>
      </c>
      <c r="C396" s="5" t="s">
        <v>1291</v>
      </c>
      <c r="D396" s="5" t="s">
        <v>1038</v>
      </c>
      <c r="E396" s="5" t="s">
        <v>1296</v>
      </c>
      <c r="F396" s="5" t="s">
        <v>1295</v>
      </c>
      <c r="G396" s="5">
        <v>1</v>
      </c>
      <c r="H396" s="15">
        <v>1</v>
      </c>
      <c r="I396" s="4" t="s">
        <v>3199</v>
      </c>
      <c r="J396" s="4">
        <f t="shared" si="23"/>
        <v>3</v>
      </c>
      <c r="K396" s="4">
        <f t="shared" si="25"/>
        <v>3</v>
      </c>
      <c r="L396" s="4" t="str">
        <f t="shared" si="24"/>
        <v>Y</v>
      </c>
      <c r="M396" s="4" t="s">
        <v>2679</v>
      </c>
      <c r="N396" s="13">
        <v>1.8091272201956028</v>
      </c>
      <c r="O396" s="5">
        <v>2012</v>
      </c>
      <c r="P396" s="5" t="s">
        <v>1294</v>
      </c>
      <c r="Q396" s="12">
        <v>85</v>
      </c>
      <c r="R396" s="5">
        <v>2012</v>
      </c>
      <c r="S396" s="5" t="s">
        <v>1294</v>
      </c>
      <c r="T396" s="12">
        <v>14.918508149185083</v>
      </c>
      <c r="U396" s="5">
        <v>2012</v>
      </c>
      <c r="V396" s="5" t="s">
        <v>1294</v>
      </c>
      <c r="W396" s="12"/>
      <c r="Y396" s="5" t="s">
        <v>1569</v>
      </c>
      <c r="Z396" s="12" t="s">
        <v>1569</v>
      </c>
      <c r="AB396" s="5" t="s">
        <v>1569</v>
      </c>
      <c r="AC396" s="12" t="s">
        <v>1569</v>
      </c>
      <c r="AE396" s="5" t="s">
        <v>1569</v>
      </c>
      <c r="AF396" s="12" t="s">
        <v>1569</v>
      </c>
      <c r="AH396" s="5" t="s">
        <v>1569</v>
      </c>
      <c r="AI396" s="14" t="s">
        <v>1569</v>
      </c>
      <c r="AK396" s="5" t="s">
        <v>1569</v>
      </c>
      <c r="AL396" s="14"/>
      <c r="AN396" s="5" t="s">
        <v>1569</v>
      </c>
    </row>
    <row r="397" spans="1:40" ht="12.75" customHeight="1" x14ac:dyDescent="0.25">
      <c r="A397" s="5" t="s">
        <v>544</v>
      </c>
      <c r="B397" s="5" t="s">
        <v>547</v>
      </c>
      <c r="C397" s="5" t="s">
        <v>546</v>
      </c>
      <c r="D397" s="5" t="s">
        <v>360</v>
      </c>
      <c r="E397" s="5" t="s">
        <v>548</v>
      </c>
      <c r="F397" s="5" t="s">
        <v>545</v>
      </c>
      <c r="G397" s="5" t="s">
        <v>1790</v>
      </c>
      <c r="H397" s="15">
        <v>1</v>
      </c>
      <c r="I397" s="4"/>
      <c r="J397" s="4">
        <f t="shared" si="23"/>
        <v>1</v>
      </c>
      <c r="K397" s="4">
        <f t="shared" si="25"/>
        <v>1</v>
      </c>
      <c r="L397" s="4" t="str">
        <f t="shared" si="24"/>
        <v/>
      </c>
      <c r="N397" s="13">
        <v>0.56000000000000005</v>
      </c>
      <c r="O397" s="5">
        <v>2012</v>
      </c>
      <c r="P397" s="5" t="s">
        <v>544</v>
      </c>
      <c r="Q397" s="12">
        <v>45</v>
      </c>
      <c r="R397" s="5">
        <v>2012</v>
      </c>
      <c r="S397" s="5" t="s">
        <v>544</v>
      </c>
      <c r="T397" s="12">
        <v>9.2402464065708418</v>
      </c>
      <c r="U397" s="5">
        <v>2012</v>
      </c>
      <c r="V397" s="5" t="s">
        <v>544</v>
      </c>
      <c r="W397" s="12"/>
      <c r="Y397" s="5" t="s">
        <v>1569</v>
      </c>
      <c r="Z397" s="12" t="s">
        <v>1569</v>
      </c>
      <c r="AB397" s="5" t="s">
        <v>1569</v>
      </c>
      <c r="AC397" s="12" t="s">
        <v>1569</v>
      </c>
      <c r="AE397" s="5" t="s">
        <v>1569</v>
      </c>
      <c r="AF397" s="12" t="s">
        <v>1569</v>
      </c>
      <c r="AH397" s="5" t="s">
        <v>1569</v>
      </c>
      <c r="AI397" s="14" t="s">
        <v>1569</v>
      </c>
      <c r="AK397" s="5" t="s">
        <v>1569</v>
      </c>
      <c r="AL397" s="14"/>
      <c r="AN397" s="5" t="s">
        <v>1569</v>
      </c>
    </row>
    <row r="398" spans="1:40" ht="12.75" customHeight="1" x14ac:dyDescent="0.25">
      <c r="A398" s="5" t="s">
        <v>292</v>
      </c>
      <c r="B398" s="5" t="s">
        <v>1659</v>
      </c>
      <c r="C398" s="5" t="s">
        <v>294</v>
      </c>
      <c r="D398" s="5" t="s">
        <v>35</v>
      </c>
      <c r="E398" s="5" t="s">
        <v>295</v>
      </c>
      <c r="F398" s="5" t="s">
        <v>293</v>
      </c>
      <c r="G398" s="5">
        <v>2</v>
      </c>
      <c r="H398" s="15">
        <v>2</v>
      </c>
      <c r="I398" s="4" t="s">
        <v>1953</v>
      </c>
      <c r="J398" s="4">
        <f t="shared" si="23"/>
        <v>1</v>
      </c>
      <c r="K398" s="4">
        <f t="shared" si="25"/>
        <v>1</v>
      </c>
      <c r="L398" s="4" t="str">
        <f t="shared" si="24"/>
        <v/>
      </c>
      <c r="N398" s="13">
        <v>2.5424068921232879</v>
      </c>
      <c r="O398" s="5">
        <v>2010</v>
      </c>
      <c r="P398" s="5" t="s">
        <v>292</v>
      </c>
      <c r="Q398" s="12" t="s">
        <v>1569</v>
      </c>
      <c r="S398" s="5" t="s">
        <v>1569</v>
      </c>
      <c r="T398" s="12">
        <v>5.7794220577942212</v>
      </c>
      <c r="U398" s="5">
        <v>2010</v>
      </c>
      <c r="V398" s="5" t="s">
        <v>292</v>
      </c>
      <c r="W398" s="12"/>
      <c r="Y398" s="5" t="s">
        <v>1569</v>
      </c>
      <c r="Z398" s="12">
        <v>0</v>
      </c>
      <c r="AA398" s="5">
        <v>2010</v>
      </c>
      <c r="AB398" s="5" t="s">
        <v>292</v>
      </c>
      <c r="AC398" s="12">
        <v>9.7899999999999991</v>
      </c>
      <c r="AD398" s="5">
        <v>2010</v>
      </c>
      <c r="AE398" s="5" t="s">
        <v>292</v>
      </c>
      <c r="AF398" s="12">
        <v>0.33996231434271773</v>
      </c>
      <c r="AG398" s="5">
        <v>2010</v>
      </c>
      <c r="AH398" s="5" t="s">
        <v>292</v>
      </c>
      <c r="AI398" s="14">
        <v>99.376947040498436</v>
      </c>
      <c r="AJ398" s="5">
        <v>2010</v>
      </c>
      <c r="AK398" s="5" t="s">
        <v>292</v>
      </c>
      <c r="AL398" s="14"/>
      <c r="AN398" s="5" t="s">
        <v>1569</v>
      </c>
    </row>
    <row r="399" spans="1:40" ht="12.75" customHeight="1" x14ac:dyDescent="0.25">
      <c r="A399" s="5" t="s">
        <v>296</v>
      </c>
      <c r="B399" s="5" t="s">
        <v>1659</v>
      </c>
      <c r="C399" s="5" t="s">
        <v>294</v>
      </c>
      <c r="D399" s="5" t="s">
        <v>35</v>
      </c>
      <c r="E399" s="5" t="s">
        <v>298</v>
      </c>
      <c r="F399" s="5" t="s">
        <v>297</v>
      </c>
      <c r="G399" s="5">
        <v>1</v>
      </c>
      <c r="H399" s="15">
        <v>1</v>
      </c>
      <c r="I399" s="4" t="s">
        <v>3199</v>
      </c>
      <c r="J399" s="4">
        <f t="shared" si="23"/>
        <v>1</v>
      </c>
      <c r="K399" s="4">
        <f t="shared" si="25"/>
        <v>1</v>
      </c>
      <c r="L399" s="4" t="str">
        <f t="shared" si="24"/>
        <v/>
      </c>
      <c r="N399" s="13">
        <v>0.92685090581293161</v>
      </c>
      <c r="O399" s="5">
        <v>2013</v>
      </c>
      <c r="P399" s="5" t="s">
        <v>296</v>
      </c>
      <c r="Q399" s="12" t="s">
        <v>1569</v>
      </c>
      <c r="S399" s="5" t="s">
        <v>1569</v>
      </c>
      <c r="T399" s="12">
        <v>8.8088479984339827</v>
      </c>
      <c r="U399" s="5">
        <v>2013</v>
      </c>
      <c r="V399" s="5" t="s">
        <v>296</v>
      </c>
      <c r="W399" s="12"/>
      <c r="Y399" s="5" t="s">
        <v>1569</v>
      </c>
      <c r="Z399" s="12">
        <v>0</v>
      </c>
      <c r="AA399" s="5">
        <v>2013</v>
      </c>
      <c r="AB399" s="5" t="s">
        <v>296</v>
      </c>
      <c r="AC399" s="12">
        <v>9.81</v>
      </c>
      <c r="AD399" s="5">
        <v>2013</v>
      </c>
      <c r="AE399" s="5" t="s">
        <v>296</v>
      </c>
      <c r="AF399" s="12">
        <v>41.019999999999996</v>
      </c>
      <c r="AG399" s="5">
        <v>2013</v>
      </c>
      <c r="AH399" s="5" t="s">
        <v>296</v>
      </c>
      <c r="AI399" s="14">
        <v>99.125483018100468</v>
      </c>
      <c r="AJ399" s="5">
        <v>2013</v>
      </c>
      <c r="AK399" s="5" t="s">
        <v>296</v>
      </c>
      <c r="AL399" s="14"/>
      <c r="AN399" s="5" t="s">
        <v>1569</v>
      </c>
    </row>
    <row r="400" spans="1:40" ht="12.75" customHeight="1" x14ac:dyDescent="0.25">
      <c r="A400" s="5" t="s">
        <v>299</v>
      </c>
      <c r="B400" s="5" t="s">
        <v>302</v>
      </c>
      <c r="C400" s="5" t="s">
        <v>301</v>
      </c>
      <c r="D400" s="5" t="s">
        <v>35</v>
      </c>
      <c r="E400" s="5" t="s">
        <v>303</v>
      </c>
      <c r="F400" s="5" t="s">
        <v>300</v>
      </c>
      <c r="G400" s="5">
        <v>2</v>
      </c>
      <c r="H400" s="15">
        <v>1</v>
      </c>
      <c r="I400" s="4"/>
      <c r="J400" s="4">
        <f t="shared" si="23"/>
        <v>1</v>
      </c>
      <c r="K400" s="4">
        <f t="shared" si="25"/>
        <v>1</v>
      </c>
      <c r="L400" s="4" t="str">
        <f t="shared" si="24"/>
        <v/>
      </c>
      <c r="N400" s="13">
        <v>0.88061487456678478</v>
      </c>
      <c r="O400" s="5">
        <v>2014</v>
      </c>
      <c r="P400" s="5" t="s">
        <v>299</v>
      </c>
      <c r="Q400" s="12">
        <v>99</v>
      </c>
      <c r="R400" s="5">
        <v>2014</v>
      </c>
      <c r="S400" s="5" t="s">
        <v>299</v>
      </c>
      <c r="T400" s="12" t="s">
        <v>1569</v>
      </c>
      <c r="V400" s="5" t="s">
        <v>1569</v>
      </c>
      <c r="W400" s="12"/>
      <c r="Y400" s="5" t="s">
        <v>1569</v>
      </c>
      <c r="Z400" s="12">
        <v>0</v>
      </c>
      <c r="AA400" s="5">
        <v>2014</v>
      </c>
      <c r="AB400" s="5" t="s">
        <v>299</v>
      </c>
      <c r="AC400" s="12">
        <v>61</v>
      </c>
      <c r="AD400" s="5">
        <v>2014</v>
      </c>
      <c r="AE400" s="5" t="s">
        <v>299</v>
      </c>
      <c r="AF400" s="12">
        <v>0</v>
      </c>
      <c r="AG400" s="5">
        <v>2014</v>
      </c>
      <c r="AH400" s="5" t="s">
        <v>299</v>
      </c>
      <c r="AI400" s="14">
        <v>100</v>
      </c>
      <c r="AJ400" s="5">
        <v>2014</v>
      </c>
      <c r="AK400" s="5" t="s">
        <v>299</v>
      </c>
      <c r="AL400" s="14"/>
      <c r="AN400" s="5" t="s">
        <v>1569</v>
      </c>
    </row>
    <row r="401" spans="1:40" ht="12.75" customHeight="1" x14ac:dyDescent="0.25">
      <c r="A401" s="5" t="s">
        <v>959</v>
      </c>
      <c r="B401" s="5" t="s">
        <v>962</v>
      </c>
      <c r="C401" s="5" t="s">
        <v>961</v>
      </c>
      <c r="D401" s="5" t="s">
        <v>620</v>
      </c>
      <c r="E401" s="5" t="s">
        <v>963</v>
      </c>
      <c r="F401" s="5" t="s">
        <v>960</v>
      </c>
      <c r="G401" s="5">
        <v>1</v>
      </c>
      <c r="H401" s="15">
        <v>1</v>
      </c>
      <c r="I401" s="4"/>
      <c r="J401" s="4">
        <f t="shared" si="23"/>
        <v>1</v>
      </c>
      <c r="K401" s="4">
        <f t="shared" si="25"/>
        <v>1</v>
      </c>
      <c r="L401" s="4" t="str">
        <f t="shared" si="24"/>
        <v/>
      </c>
      <c r="N401" s="13">
        <v>1.0186160871092378</v>
      </c>
      <c r="O401" s="5">
        <v>2014</v>
      </c>
      <c r="P401" s="5" t="s">
        <v>959</v>
      </c>
      <c r="Q401" s="12">
        <v>60</v>
      </c>
      <c r="R401" s="5">
        <v>2014</v>
      </c>
      <c r="S401" s="5" t="s">
        <v>959</v>
      </c>
      <c r="T401" s="12">
        <v>19.5</v>
      </c>
      <c r="U401" s="5">
        <v>2014</v>
      </c>
      <c r="V401" s="5" t="s">
        <v>959</v>
      </c>
      <c r="W401" s="12"/>
      <c r="Y401" s="5" t="s">
        <v>1569</v>
      </c>
      <c r="Z401" s="12" t="s">
        <v>1569</v>
      </c>
      <c r="AB401" s="5" t="s">
        <v>1569</v>
      </c>
      <c r="AC401" s="12" t="s">
        <v>1569</v>
      </c>
      <c r="AE401" s="5" t="s">
        <v>1569</v>
      </c>
      <c r="AF401" s="12" t="s">
        <v>1569</v>
      </c>
      <c r="AH401" s="5" t="s">
        <v>1569</v>
      </c>
      <c r="AI401" s="14" t="s">
        <v>1569</v>
      </c>
      <c r="AK401" s="5" t="s">
        <v>1569</v>
      </c>
      <c r="AL401" s="14"/>
      <c r="AN401" s="5" t="s">
        <v>1569</v>
      </c>
    </row>
    <row r="402" spans="1:40" ht="12.75" customHeight="1" x14ac:dyDescent="0.25">
      <c r="A402" s="5" t="s">
        <v>549</v>
      </c>
      <c r="B402" s="5" t="s">
        <v>552</v>
      </c>
      <c r="C402" s="5" t="s">
        <v>551</v>
      </c>
      <c r="D402" s="5" t="s">
        <v>360</v>
      </c>
      <c r="E402" s="5" t="s">
        <v>553</v>
      </c>
      <c r="F402" s="5" t="s">
        <v>550</v>
      </c>
      <c r="G402" s="5">
        <v>2</v>
      </c>
      <c r="H402" s="15">
        <v>1</v>
      </c>
      <c r="I402" s="4"/>
      <c r="J402" s="4">
        <f t="shared" si="23"/>
        <v>1</v>
      </c>
      <c r="K402" s="4">
        <f t="shared" si="25"/>
        <v>1</v>
      </c>
      <c r="L402" s="4" t="str">
        <f t="shared" si="24"/>
        <v/>
      </c>
      <c r="N402" s="13">
        <v>0.36108415517591569</v>
      </c>
      <c r="O402" s="5">
        <v>2008</v>
      </c>
      <c r="P402" s="5" t="s">
        <v>549</v>
      </c>
      <c r="Q402" s="12" t="s">
        <v>1569</v>
      </c>
      <c r="S402" s="5" t="s">
        <v>1569</v>
      </c>
      <c r="T402" s="12">
        <v>16</v>
      </c>
      <c r="U402" s="5">
        <v>2008</v>
      </c>
      <c r="V402" s="5" t="s">
        <v>549</v>
      </c>
      <c r="W402" s="12"/>
      <c r="Y402" s="5" t="s">
        <v>1569</v>
      </c>
      <c r="Z402" s="12" t="s">
        <v>1569</v>
      </c>
      <c r="AB402" s="5" t="s">
        <v>1569</v>
      </c>
      <c r="AC402" s="12" t="s">
        <v>1569</v>
      </c>
      <c r="AE402" s="5" t="s">
        <v>1569</v>
      </c>
      <c r="AF402" s="12" t="s">
        <v>1569</v>
      </c>
      <c r="AH402" s="5" t="s">
        <v>1569</v>
      </c>
      <c r="AI402" s="14" t="s">
        <v>1569</v>
      </c>
      <c r="AK402" s="5" t="s">
        <v>1569</v>
      </c>
      <c r="AL402" s="14"/>
      <c r="AN402" s="5" t="s">
        <v>1569</v>
      </c>
    </row>
    <row r="403" spans="1:40" ht="12.75" customHeight="1" x14ac:dyDescent="0.25">
      <c r="A403" s="5" t="s">
        <v>1297</v>
      </c>
      <c r="B403" s="5" t="s">
        <v>1300</v>
      </c>
      <c r="C403" s="5" t="s">
        <v>1299</v>
      </c>
      <c r="D403" s="5" t="s">
        <v>1038</v>
      </c>
      <c r="E403" s="5" t="s">
        <v>1587</v>
      </c>
      <c r="F403" s="5" t="s">
        <v>1298</v>
      </c>
      <c r="G403" s="5" t="s">
        <v>1790</v>
      </c>
      <c r="H403" s="15">
        <v>1</v>
      </c>
      <c r="I403" s="4"/>
      <c r="J403" s="4">
        <f t="shared" si="23"/>
        <v>1</v>
      </c>
      <c r="K403" s="4">
        <f t="shared" si="25"/>
        <v>1</v>
      </c>
      <c r="L403" s="4" t="s">
        <v>2678</v>
      </c>
      <c r="M403" s="4" t="s">
        <v>2680</v>
      </c>
      <c r="N403" s="13">
        <v>1.681321067499888</v>
      </c>
      <c r="O403" s="5">
        <v>2017</v>
      </c>
      <c r="P403" s="5" t="s">
        <v>1297</v>
      </c>
      <c r="Q403" s="12">
        <v>68.599999999999994</v>
      </c>
      <c r="R403" s="5">
        <v>2017</v>
      </c>
      <c r="S403" s="5" t="s">
        <v>1297</v>
      </c>
      <c r="T403" s="12" t="s">
        <v>1569</v>
      </c>
      <c r="V403" s="5" t="s">
        <v>1569</v>
      </c>
      <c r="W403" s="12"/>
      <c r="Y403" s="5" t="s">
        <v>1569</v>
      </c>
      <c r="Z403" s="12">
        <v>5</v>
      </c>
      <c r="AA403" s="5">
        <v>2017</v>
      </c>
      <c r="AB403" s="5" t="s">
        <v>1297</v>
      </c>
      <c r="AC403" s="12">
        <v>0</v>
      </c>
      <c r="AD403" s="5">
        <v>2017</v>
      </c>
      <c r="AE403" s="5" t="s">
        <v>1297</v>
      </c>
      <c r="AF403" s="12">
        <v>0</v>
      </c>
      <c r="AG403" s="5">
        <v>2017</v>
      </c>
      <c r="AH403" s="5" t="s">
        <v>1297</v>
      </c>
      <c r="AI403" s="14">
        <v>0</v>
      </c>
      <c r="AJ403" s="5">
        <v>2017</v>
      </c>
      <c r="AK403" s="5" t="s">
        <v>1297</v>
      </c>
      <c r="AL403" s="14"/>
      <c r="AN403" s="5" t="s">
        <v>1569</v>
      </c>
    </row>
    <row r="404" spans="1:40" ht="12.75" customHeight="1" x14ac:dyDescent="0.25">
      <c r="A404" s="5" t="s">
        <v>1301</v>
      </c>
      <c r="B404" s="5" t="s">
        <v>1300</v>
      </c>
      <c r="C404" s="5" t="s">
        <v>1299</v>
      </c>
      <c r="D404" s="5" t="s">
        <v>1038</v>
      </c>
      <c r="E404" s="5" t="s">
        <v>1303</v>
      </c>
      <c r="F404" s="5" t="s">
        <v>1302</v>
      </c>
      <c r="G404" s="5" t="s">
        <v>1790</v>
      </c>
      <c r="H404" s="15">
        <v>1</v>
      </c>
      <c r="I404" s="4"/>
      <c r="J404" s="4">
        <f t="shared" si="23"/>
        <v>3</v>
      </c>
      <c r="K404" s="4">
        <f t="shared" si="25"/>
        <v>2</v>
      </c>
      <c r="L404" s="4" t="str">
        <f t="shared" si="24"/>
        <v>Y</v>
      </c>
      <c r="M404" s="4" t="s">
        <v>2679</v>
      </c>
      <c r="N404" s="13">
        <v>1</v>
      </c>
      <c r="O404" s="5">
        <v>2012</v>
      </c>
      <c r="P404" s="5" t="s">
        <v>1301</v>
      </c>
      <c r="Q404" s="12" t="s">
        <v>1569</v>
      </c>
      <c r="S404" s="5" t="s">
        <v>1569</v>
      </c>
      <c r="T404" s="12">
        <v>6</v>
      </c>
      <c r="U404" s="5">
        <v>2012</v>
      </c>
      <c r="V404" s="5" t="s">
        <v>1301</v>
      </c>
      <c r="W404" s="12"/>
      <c r="Y404" s="5" t="s">
        <v>1569</v>
      </c>
      <c r="Z404" s="12" t="s">
        <v>1569</v>
      </c>
      <c r="AB404" s="5" t="s">
        <v>1569</v>
      </c>
      <c r="AC404" s="12" t="s">
        <v>1569</v>
      </c>
      <c r="AE404" s="5" t="s">
        <v>1569</v>
      </c>
      <c r="AF404" s="12" t="s">
        <v>1569</v>
      </c>
      <c r="AH404" s="5" t="s">
        <v>1569</v>
      </c>
      <c r="AI404" s="14" t="s">
        <v>1569</v>
      </c>
      <c r="AK404" s="5" t="s">
        <v>1569</v>
      </c>
      <c r="AL404" s="14"/>
      <c r="AN404" s="5" t="s">
        <v>1569</v>
      </c>
    </row>
    <row r="405" spans="1:40" ht="12.75" customHeight="1" x14ac:dyDescent="0.25">
      <c r="A405" s="5" t="s">
        <v>1306</v>
      </c>
      <c r="B405" s="5" t="s">
        <v>1300</v>
      </c>
      <c r="C405" s="5" t="s">
        <v>1299</v>
      </c>
      <c r="D405" s="5" t="s">
        <v>1038</v>
      </c>
      <c r="E405" s="5" t="s">
        <v>1588</v>
      </c>
      <c r="F405" s="5" t="s">
        <v>1307</v>
      </c>
      <c r="G405" s="5" t="s">
        <v>1790</v>
      </c>
      <c r="H405" s="15">
        <v>2</v>
      </c>
      <c r="I405" s="4" t="s">
        <v>1955</v>
      </c>
      <c r="J405" s="4">
        <f t="shared" si="23"/>
        <v>1</v>
      </c>
      <c r="K405" s="4">
        <f t="shared" si="25"/>
        <v>2</v>
      </c>
      <c r="L405" s="4" t="str">
        <f t="shared" si="24"/>
        <v>Y</v>
      </c>
      <c r="M405" s="4" t="s">
        <v>2681</v>
      </c>
      <c r="N405" s="13" t="s">
        <v>1569</v>
      </c>
      <c r="P405" s="5" t="s">
        <v>1569</v>
      </c>
      <c r="Q405" s="12" t="s">
        <v>1569</v>
      </c>
      <c r="S405" s="5" t="s">
        <v>1569</v>
      </c>
      <c r="T405" s="12">
        <v>17.7</v>
      </c>
      <c r="V405" s="5" t="s">
        <v>1306</v>
      </c>
      <c r="W405" s="12"/>
      <c r="Y405" s="5" t="s">
        <v>1569</v>
      </c>
      <c r="Z405" s="12">
        <v>0</v>
      </c>
      <c r="AB405" s="5" t="s">
        <v>1306</v>
      </c>
      <c r="AC405" s="12">
        <v>0</v>
      </c>
      <c r="AE405" s="5" t="s">
        <v>1306</v>
      </c>
      <c r="AF405" s="12">
        <v>0</v>
      </c>
      <c r="AH405" s="5" t="s">
        <v>1306</v>
      </c>
      <c r="AI405" s="14">
        <v>32.299999999999997</v>
      </c>
      <c r="AK405" s="5" t="s">
        <v>1306</v>
      </c>
      <c r="AL405" s="14"/>
      <c r="AN405" s="5" t="s">
        <v>1569</v>
      </c>
    </row>
    <row r="406" spans="1:40" ht="12.75" customHeight="1" x14ac:dyDescent="0.25">
      <c r="A406" s="5" t="s">
        <v>1308</v>
      </c>
      <c r="B406" s="5" t="s">
        <v>1300</v>
      </c>
      <c r="C406" s="5" t="s">
        <v>1299</v>
      </c>
      <c r="D406" s="5" t="s">
        <v>1038</v>
      </c>
      <c r="E406" s="5" t="s">
        <v>1310</v>
      </c>
      <c r="F406" s="5" t="s">
        <v>1309</v>
      </c>
      <c r="G406" s="5" t="s">
        <v>1790</v>
      </c>
      <c r="H406" s="15">
        <v>1</v>
      </c>
      <c r="I406" s="4" t="s">
        <v>1956</v>
      </c>
      <c r="J406" s="4">
        <f t="shared" si="23"/>
        <v>1</v>
      </c>
      <c r="K406" s="4">
        <f t="shared" si="25"/>
        <v>1</v>
      </c>
      <c r="L406" s="4" t="str">
        <f t="shared" si="24"/>
        <v/>
      </c>
      <c r="N406" s="13">
        <v>1.4219178082191781</v>
      </c>
      <c r="O406" s="5">
        <v>2007</v>
      </c>
      <c r="P406" s="5" t="s">
        <v>1308</v>
      </c>
      <c r="Q406" s="12" t="s">
        <v>1569</v>
      </c>
      <c r="S406" s="5" t="s">
        <v>1569</v>
      </c>
      <c r="T406" s="12">
        <v>17.399999999999999</v>
      </c>
      <c r="U406" s="5">
        <v>2007</v>
      </c>
      <c r="V406" s="5" t="s">
        <v>1308</v>
      </c>
      <c r="W406" s="12"/>
      <c r="Y406" s="5" t="s">
        <v>1569</v>
      </c>
      <c r="Z406" s="12" t="s">
        <v>1569</v>
      </c>
      <c r="AB406" s="5" t="s">
        <v>1569</v>
      </c>
      <c r="AC406" s="12" t="s">
        <v>1569</v>
      </c>
      <c r="AE406" s="5" t="s">
        <v>1569</v>
      </c>
      <c r="AF406" s="12" t="s">
        <v>1569</v>
      </c>
      <c r="AH406" s="5" t="s">
        <v>1569</v>
      </c>
      <c r="AI406" s="14" t="s">
        <v>1569</v>
      </c>
      <c r="AK406" s="5" t="s">
        <v>1569</v>
      </c>
      <c r="AL406" s="14"/>
      <c r="AN406" s="5" t="s">
        <v>1569</v>
      </c>
    </row>
    <row r="407" spans="1:40" ht="12.75" customHeight="1" x14ac:dyDescent="0.25">
      <c r="A407" s="5" t="s">
        <v>554</v>
      </c>
      <c r="B407" s="5" t="s">
        <v>557</v>
      </c>
      <c r="C407" s="5" t="s">
        <v>556</v>
      </c>
      <c r="D407" s="5" t="s">
        <v>360</v>
      </c>
      <c r="E407" s="5" t="s">
        <v>558</v>
      </c>
      <c r="F407" s="5" t="s">
        <v>555</v>
      </c>
      <c r="G407" s="5" t="s">
        <v>2708</v>
      </c>
      <c r="H407" s="15">
        <v>1</v>
      </c>
      <c r="I407" s="4"/>
      <c r="J407" s="4">
        <f t="shared" si="23"/>
        <v>1</v>
      </c>
      <c r="K407" s="4">
        <f t="shared" si="25"/>
        <v>1</v>
      </c>
      <c r="L407" s="4" t="str">
        <f t="shared" si="24"/>
        <v/>
      </c>
      <c r="N407" s="13">
        <v>1.1099999999999999</v>
      </c>
      <c r="O407" s="5">
        <v>2013</v>
      </c>
      <c r="P407" s="5" t="s">
        <v>554</v>
      </c>
      <c r="Q407" s="12" t="s">
        <v>1569</v>
      </c>
      <c r="S407" s="5" t="s">
        <v>1569</v>
      </c>
      <c r="T407" s="12">
        <v>20</v>
      </c>
      <c r="U407" s="5">
        <v>2013</v>
      </c>
      <c r="V407" s="5" t="s">
        <v>554</v>
      </c>
      <c r="W407" s="12"/>
      <c r="Y407" s="5" t="s">
        <v>1569</v>
      </c>
      <c r="Z407" s="12" t="s">
        <v>1569</v>
      </c>
      <c r="AB407" s="5" t="s">
        <v>1569</v>
      </c>
      <c r="AC407" s="12" t="s">
        <v>1569</v>
      </c>
      <c r="AE407" s="5" t="s">
        <v>1569</v>
      </c>
      <c r="AF407" s="12" t="s">
        <v>1569</v>
      </c>
      <c r="AH407" s="5" t="s">
        <v>1569</v>
      </c>
      <c r="AI407" s="14" t="s">
        <v>1569</v>
      </c>
      <c r="AK407" s="5" t="s">
        <v>1569</v>
      </c>
      <c r="AL407" s="14"/>
      <c r="AN407" s="5" t="s">
        <v>1569</v>
      </c>
    </row>
    <row r="408" spans="1:40" ht="12.75" customHeight="1" x14ac:dyDescent="0.25">
      <c r="A408" s="5" t="s">
        <v>304</v>
      </c>
      <c r="B408" s="5" t="s">
        <v>306</v>
      </c>
      <c r="C408" s="5" t="s">
        <v>305</v>
      </c>
      <c r="D408" s="5" t="s">
        <v>35</v>
      </c>
      <c r="E408" s="5" t="s">
        <v>307</v>
      </c>
      <c r="F408" s="5" t="s">
        <v>3200</v>
      </c>
      <c r="G408" s="5">
        <v>3</v>
      </c>
      <c r="H408" s="15">
        <v>1</v>
      </c>
      <c r="I408" s="4" t="s">
        <v>3202</v>
      </c>
      <c r="J408" s="4">
        <f t="shared" si="23"/>
        <v>1</v>
      </c>
      <c r="K408" s="4">
        <f t="shared" si="25"/>
        <v>1</v>
      </c>
      <c r="L408" s="4" t="str">
        <f t="shared" si="24"/>
        <v/>
      </c>
      <c r="N408" s="13">
        <v>2.2958939338205342</v>
      </c>
      <c r="O408" s="5">
        <v>2014</v>
      </c>
      <c r="P408" s="5" t="s">
        <v>304</v>
      </c>
      <c r="Q408" s="12" t="s">
        <v>1569</v>
      </c>
      <c r="S408" s="5" t="s">
        <v>1569</v>
      </c>
      <c r="T408" s="12">
        <v>10.402080416083216</v>
      </c>
      <c r="U408" s="5">
        <v>2014</v>
      </c>
      <c r="V408" s="5" t="s">
        <v>304</v>
      </c>
      <c r="W408" s="12"/>
      <c r="Y408" s="5" t="s">
        <v>1569</v>
      </c>
      <c r="Z408" s="12">
        <v>15</v>
      </c>
      <c r="AA408" s="5">
        <v>2014</v>
      </c>
      <c r="AB408" s="5" t="s">
        <v>304</v>
      </c>
      <c r="AC408" s="12">
        <v>10</v>
      </c>
      <c r="AD408" s="5">
        <v>2014</v>
      </c>
      <c r="AE408" s="5" t="s">
        <v>304</v>
      </c>
      <c r="AF408" s="12">
        <v>10</v>
      </c>
      <c r="AG408" s="5">
        <v>2014</v>
      </c>
      <c r="AH408" s="5" t="s">
        <v>304</v>
      </c>
      <c r="AI408" s="14">
        <v>100</v>
      </c>
      <c r="AJ408" s="5">
        <v>2014</v>
      </c>
      <c r="AK408" s="5" t="s">
        <v>304</v>
      </c>
      <c r="AL408" s="14"/>
      <c r="AN408" s="5" t="s">
        <v>1569</v>
      </c>
    </row>
    <row r="409" spans="1:40" ht="12.75" customHeight="1" x14ac:dyDescent="0.25">
      <c r="A409" s="5" t="s">
        <v>308</v>
      </c>
      <c r="B409" s="5" t="s">
        <v>306</v>
      </c>
      <c r="C409" s="5" t="s">
        <v>305</v>
      </c>
      <c r="D409" s="5" t="s">
        <v>35</v>
      </c>
      <c r="E409" s="5" t="s">
        <v>309</v>
      </c>
      <c r="F409" s="5" t="s">
        <v>3201</v>
      </c>
      <c r="G409" s="5">
        <v>3</v>
      </c>
      <c r="H409" s="15">
        <v>1</v>
      </c>
      <c r="I409" s="4" t="s">
        <v>3202</v>
      </c>
      <c r="J409" s="4">
        <f t="shared" si="23"/>
        <v>1</v>
      </c>
      <c r="K409" s="4">
        <f t="shared" si="25"/>
        <v>1</v>
      </c>
      <c r="L409" s="4" t="str">
        <f t="shared" si="24"/>
        <v/>
      </c>
      <c r="N409" s="13">
        <v>1.9785961092109545</v>
      </c>
      <c r="O409" s="5">
        <v>2014</v>
      </c>
      <c r="P409" s="5" t="s">
        <v>308</v>
      </c>
      <c r="Q409" s="12" t="s">
        <v>1569</v>
      </c>
      <c r="S409" s="5" t="s">
        <v>1569</v>
      </c>
      <c r="T409" s="12">
        <v>8.1918081918081906</v>
      </c>
      <c r="U409" s="5">
        <v>2014</v>
      </c>
      <c r="V409" s="5" t="s">
        <v>308</v>
      </c>
      <c r="W409" s="12"/>
      <c r="Y409" s="5" t="s">
        <v>1569</v>
      </c>
      <c r="Z409" s="12">
        <v>0</v>
      </c>
      <c r="AA409" s="5">
        <v>2014</v>
      </c>
      <c r="AB409" s="5" t="s">
        <v>308</v>
      </c>
      <c r="AC409" s="12">
        <v>32</v>
      </c>
      <c r="AD409" s="5">
        <v>2014</v>
      </c>
      <c r="AE409" s="5" t="s">
        <v>308</v>
      </c>
      <c r="AF409" s="12">
        <v>0</v>
      </c>
      <c r="AG409" s="5">
        <v>2014</v>
      </c>
      <c r="AH409" s="5" t="s">
        <v>308</v>
      </c>
      <c r="AI409" s="14">
        <v>100</v>
      </c>
      <c r="AJ409" s="5">
        <v>2014</v>
      </c>
      <c r="AK409" s="5" t="s">
        <v>308</v>
      </c>
      <c r="AL409" s="14"/>
      <c r="AN409" s="5" t="s">
        <v>1569</v>
      </c>
    </row>
    <row r="410" spans="1:40" ht="12.75" customHeight="1" x14ac:dyDescent="0.25">
      <c r="A410" s="5" t="s">
        <v>964</v>
      </c>
      <c r="B410" s="5" t="s">
        <v>967</v>
      </c>
      <c r="C410" s="5" t="s">
        <v>966</v>
      </c>
      <c r="D410" s="5" t="s">
        <v>620</v>
      </c>
      <c r="E410" s="5" t="s">
        <v>968</v>
      </c>
      <c r="F410" s="5" t="s">
        <v>965</v>
      </c>
      <c r="G410" s="5">
        <v>2</v>
      </c>
      <c r="H410" s="15">
        <v>1</v>
      </c>
      <c r="I410" s="4"/>
      <c r="J410" s="4">
        <f t="shared" si="23"/>
        <v>2</v>
      </c>
      <c r="K410" s="4">
        <f t="shared" si="25"/>
        <v>1</v>
      </c>
      <c r="L410" s="4" t="str">
        <f t="shared" si="24"/>
        <v>Y</v>
      </c>
      <c r="M410" s="4" t="s">
        <v>2680</v>
      </c>
      <c r="N410" s="13">
        <v>2.4367391085622296</v>
      </c>
      <c r="O410" s="5">
        <v>2016</v>
      </c>
      <c r="P410" s="5" t="s">
        <v>964</v>
      </c>
      <c r="Q410" s="12">
        <v>93</v>
      </c>
      <c r="R410" s="5">
        <v>2016</v>
      </c>
      <c r="S410" s="5" t="s">
        <v>964</v>
      </c>
      <c r="T410" s="12">
        <v>9.1816367265469054</v>
      </c>
      <c r="U410" s="5">
        <v>2016</v>
      </c>
      <c r="V410" s="5" t="s">
        <v>964</v>
      </c>
      <c r="W410" s="12"/>
      <c r="Y410" s="5" t="s">
        <v>1569</v>
      </c>
      <c r="Z410" s="12">
        <v>0.97029108732619784</v>
      </c>
      <c r="AA410" s="5">
        <v>2016</v>
      </c>
      <c r="AB410" s="5" t="s">
        <v>964</v>
      </c>
      <c r="AC410" s="12">
        <v>0</v>
      </c>
      <c r="AD410" s="5">
        <v>2016</v>
      </c>
      <c r="AE410" s="5" t="s">
        <v>964</v>
      </c>
      <c r="AF410" s="12">
        <v>0</v>
      </c>
      <c r="AG410" s="5">
        <v>2016</v>
      </c>
      <c r="AH410" s="5" t="s">
        <v>964</v>
      </c>
      <c r="AI410" s="14">
        <v>0</v>
      </c>
      <c r="AJ410" s="5">
        <v>2016</v>
      </c>
      <c r="AK410" s="5" t="s">
        <v>964</v>
      </c>
      <c r="AL410" s="14"/>
      <c r="AN410" s="5" t="s">
        <v>1569</v>
      </c>
    </row>
    <row r="411" spans="1:40" ht="12.75" customHeight="1" x14ac:dyDescent="0.25">
      <c r="A411" s="5" t="s">
        <v>969</v>
      </c>
      <c r="B411" s="5" t="s">
        <v>967</v>
      </c>
      <c r="C411" s="5" t="s">
        <v>966</v>
      </c>
      <c r="D411" s="5" t="s">
        <v>620</v>
      </c>
      <c r="E411" s="5" t="s">
        <v>1589</v>
      </c>
      <c r="F411" s="5" t="s">
        <v>970</v>
      </c>
      <c r="G411" s="5">
        <v>2</v>
      </c>
      <c r="H411" s="15">
        <v>1</v>
      </c>
      <c r="I411" s="4"/>
      <c r="J411" s="4">
        <f t="shared" si="23"/>
        <v>1</v>
      </c>
      <c r="K411" s="4">
        <f t="shared" si="25"/>
        <v>2</v>
      </c>
      <c r="L411" s="4" t="str">
        <f t="shared" si="24"/>
        <v>Y</v>
      </c>
      <c r="M411" s="4" t="s">
        <v>2680</v>
      </c>
      <c r="N411" s="13">
        <v>0.97849469716192294</v>
      </c>
      <c r="O411" s="5">
        <v>2016</v>
      </c>
      <c r="P411" s="5" t="s">
        <v>969</v>
      </c>
      <c r="Q411" s="12">
        <v>95.4</v>
      </c>
      <c r="R411" s="5">
        <v>2016</v>
      </c>
      <c r="S411" s="5" t="s">
        <v>969</v>
      </c>
      <c r="T411" s="12">
        <v>10.51051051051051</v>
      </c>
      <c r="U411" s="5">
        <v>2016</v>
      </c>
      <c r="V411" s="5" t="s">
        <v>969</v>
      </c>
      <c r="W411" s="12"/>
      <c r="Y411" s="5" t="s">
        <v>1569</v>
      </c>
      <c r="Z411" s="12">
        <v>0.53937432578209277</v>
      </c>
      <c r="AA411" s="5">
        <v>2016</v>
      </c>
      <c r="AB411" s="5" t="s">
        <v>969</v>
      </c>
      <c r="AC411" s="12">
        <v>0</v>
      </c>
      <c r="AD411" s="5">
        <v>2016</v>
      </c>
      <c r="AE411" s="5" t="s">
        <v>969</v>
      </c>
      <c r="AF411" s="12">
        <v>0</v>
      </c>
      <c r="AG411" s="5">
        <v>2016</v>
      </c>
      <c r="AH411" s="5" t="s">
        <v>969</v>
      </c>
      <c r="AI411" s="14">
        <v>0</v>
      </c>
      <c r="AJ411" s="5">
        <v>2016</v>
      </c>
      <c r="AK411" s="5" t="s">
        <v>969</v>
      </c>
      <c r="AL411" s="14"/>
      <c r="AN411" s="5" t="s">
        <v>1569</v>
      </c>
    </row>
    <row r="412" spans="1:40" ht="12.75" customHeight="1" x14ac:dyDescent="0.25">
      <c r="A412" s="5" t="s">
        <v>971</v>
      </c>
      <c r="B412" s="5" t="s">
        <v>967</v>
      </c>
      <c r="C412" s="5" t="s">
        <v>966</v>
      </c>
      <c r="D412" s="5" t="s">
        <v>620</v>
      </c>
      <c r="E412" s="5" t="s">
        <v>973</v>
      </c>
      <c r="F412" s="5" t="s">
        <v>972</v>
      </c>
      <c r="G412" s="5">
        <v>2</v>
      </c>
      <c r="H412" s="15">
        <v>1</v>
      </c>
      <c r="I412" s="4"/>
      <c r="J412" s="4">
        <f t="shared" si="23"/>
        <v>2</v>
      </c>
      <c r="K412" s="4">
        <f t="shared" si="25"/>
        <v>2</v>
      </c>
      <c r="L412" s="4" t="str">
        <f t="shared" si="24"/>
        <v>Y</v>
      </c>
      <c r="M412" s="4" t="s">
        <v>2680</v>
      </c>
      <c r="N412" s="13">
        <v>0.72716016213627388</v>
      </c>
      <c r="O412" s="5">
        <v>2016</v>
      </c>
      <c r="P412" s="5" t="s">
        <v>971</v>
      </c>
      <c r="Q412" s="12">
        <v>71</v>
      </c>
      <c r="R412" s="5">
        <v>2016</v>
      </c>
      <c r="S412" s="5" t="s">
        <v>971</v>
      </c>
      <c r="T412" s="12">
        <v>10.51051051051051</v>
      </c>
      <c r="U412" s="5">
        <v>2016</v>
      </c>
      <c r="V412" s="5" t="s">
        <v>971</v>
      </c>
      <c r="W412" s="12"/>
      <c r="Y412" s="5" t="s">
        <v>1569</v>
      </c>
      <c r="Z412" s="12">
        <v>18.758256274768822</v>
      </c>
      <c r="AA412" s="5">
        <v>2016</v>
      </c>
      <c r="AB412" s="5" t="s">
        <v>971</v>
      </c>
      <c r="AC412" s="12">
        <v>0</v>
      </c>
      <c r="AD412" s="5">
        <v>2016</v>
      </c>
      <c r="AE412" s="5" t="s">
        <v>971</v>
      </c>
      <c r="AF412" s="12">
        <v>0</v>
      </c>
      <c r="AG412" s="5">
        <v>2016</v>
      </c>
      <c r="AH412" s="5" t="s">
        <v>971</v>
      </c>
      <c r="AI412" s="14">
        <v>79.024390243902445</v>
      </c>
      <c r="AJ412" s="5">
        <v>2016</v>
      </c>
      <c r="AK412" s="5" t="s">
        <v>971</v>
      </c>
      <c r="AL412" s="14"/>
      <c r="AN412" s="5" t="s">
        <v>1569</v>
      </c>
    </row>
    <row r="413" spans="1:40" ht="12.75" customHeight="1" x14ac:dyDescent="0.25">
      <c r="A413" s="5" t="s">
        <v>974</v>
      </c>
      <c r="B413" s="5" t="s">
        <v>967</v>
      </c>
      <c r="C413" s="5" t="s">
        <v>966</v>
      </c>
      <c r="D413" s="5" t="s">
        <v>620</v>
      </c>
      <c r="E413" s="5" t="s">
        <v>976</v>
      </c>
      <c r="F413" s="5" t="s">
        <v>975</v>
      </c>
      <c r="G413" s="5">
        <v>2</v>
      </c>
      <c r="H413" s="15">
        <v>1</v>
      </c>
      <c r="I413" s="4"/>
      <c r="J413" s="4">
        <f t="shared" si="23"/>
        <v>1</v>
      </c>
      <c r="K413" s="4">
        <f t="shared" si="25"/>
        <v>1</v>
      </c>
      <c r="L413" s="4" t="str">
        <f t="shared" si="24"/>
        <v/>
      </c>
      <c r="N413" s="13">
        <v>1.2712743248119516</v>
      </c>
      <c r="O413" s="5">
        <v>2016</v>
      </c>
      <c r="P413" s="5" t="s">
        <v>974</v>
      </c>
      <c r="Q413" s="12">
        <v>80.7</v>
      </c>
      <c r="R413" s="5">
        <v>2016</v>
      </c>
      <c r="S413" s="5" t="s">
        <v>974</v>
      </c>
      <c r="T413" s="12">
        <v>3.9999999999999996</v>
      </c>
      <c r="U413" s="5">
        <v>2016</v>
      </c>
      <c r="V413" s="5" t="s">
        <v>974</v>
      </c>
      <c r="W413" s="12"/>
      <c r="Y413" s="5" t="s">
        <v>1569</v>
      </c>
      <c r="Z413" s="12">
        <v>6.5701559020044558</v>
      </c>
      <c r="AA413" s="5">
        <v>2016</v>
      </c>
      <c r="AB413" s="5" t="s">
        <v>974</v>
      </c>
      <c r="AC413" s="12">
        <v>0</v>
      </c>
      <c r="AD413" s="5">
        <v>2016</v>
      </c>
      <c r="AE413" s="5" t="s">
        <v>974</v>
      </c>
      <c r="AF413" s="12">
        <v>0</v>
      </c>
      <c r="AG413" s="5">
        <v>2016</v>
      </c>
      <c r="AH413" s="5" t="s">
        <v>974</v>
      </c>
      <c r="AI413" s="14">
        <v>0</v>
      </c>
      <c r="AJ413" s="5">
        <v>2016</v>
      </c>
      <c r="AK413" s="5" t="s">
        <v>974</v>
      </c>
      <c r="AL413" s="14"/>
      <c r="AN413" s="5" t="s">
        <v>1569</v>
      </c>
    </row>
    <row r="414" spans="1:40" ht="12.75" customHeight="1" x14ac:dyDescent="0.25">
      <c r="A414" s="5" t="s">
        <v>977</v>
      </c>
      <c r="B414" s="5" t="s">
        <v>967</v>
      </c>
      <c r="C414" s="5" t="s">
        <v>966</v>
      </c>
      <c r="D414" s="5" t="s">
        <v>620</v>
      </c>
      <c r="E414" s="5" t="s">
        <v>979</v>
      </c>
      <c r="F414" s="5" t="s">
        <v>978</v>
      </c>
      <c r="G414" s="5">
        <v>2</v>
      </c>
      <c r="H414" s="15">
        <v>1</v>
      </c>
      <c r="I414" s="4"/>
      <c r="J414" s="4">
        <f t="shared" si="23"/>
        <v>1</v>
      </c>
      <c r="K414" s="4">
        <f t="shared" si="25"/>
        <v>1</v>
      </c>
      <c r="L414" s="4" t="str">
        <f t="shared" si="24"/>
        <v/>
      </c>
      <c r="N414" s="13">
        <v>1.235179438211188</v>
      </c>
      <c r="O414" s="5">
        <v>2016</v>
      </c>
      <c r="P414" s="5" t="s">
        <v>977</v>
      </c>
      <c r="Q414" s="12">
        <v>65.599999999999994</v>
      </c>
      <c r="R414" s="5">
        <v>2016</v>
      </c>
      <c r="S414" s="5" t="s">
        <v>977</v>
      </c>
      <c r="T414" s="12">
        <v>3</v>
      </c>
      <c r="U414" s="5">
        <v>2016</v>
      </c>
      <c r="V414" s="5" t="s">
        <v>977</v>
      </c>
      <c r="W414" s="12"/>
      <c r="Y414" s="5" t="s">
        <v>1569</v>
      </c>
      <c r="Z414" s="12">
        <v>5.8394160583941614</v>
      </c>
      <c r="AA414" s="5">
        <v>2016</v>
      </c>
      <c r="AB414" s="5" t="s">
        <v>977</v>
      </c>
      <c r="AC414" s="12">
        <v>0</v>
      </c>
      <c r="AD414" s="5">
        <v>2016</v>
      </c>
      <c r="AE414" s="5" t="s">
        <v>977</v>
      </c>
      <c r="AF414" s="12">
        <v>0</v>
      </c>
      <c r="AG414" s="5">
        <v>2016</v>
      </c>
      <c r="AH414" s="5" t="s">
        <v>977</v>
      </c>
      <c r="AI414" s="14">
        <v>0</v>
      </c>
      <c r="AJ414" s="5">
        <v>2016</v>
      </c>
      <c r="AK414" s="5" t="s">
        <v>977</v>
      </c>
      <c r="AL414" s="14"/>
      <c r="AN414" s="5" t="s">
        <v>1569</v>
      </c>
    </row>
    <row r="415" spans="1:40" ht="12.75" customHeight="1" x14ac:dyDescent="0.25">
      <c r="A415" s="5" t="s">
        <v>980</v>
      </c>
      <c r="B415" s="5" t="s">
        <v>967</v>
      </c>
      <c r="C415" s="5" t="s">
        <v>966</v>
      </c>
      <c r="D415" s="5" t="s">
        <v>620</v>
      </c>
      <c r="E415" s="5" t="s">
        <v>982</v>
      </c>
      <c r="F415" s="5" t="s">
        <v>981</v>
      </c>
      <c r="G415" s="5">
        <v>2</v>
      </c>
      <c r="H415" s="15">
        <v>1</v>
      </c>
      <c r="I415" s="4"/>
      <c r="J415" s="4">
        <f t="shared" si="23"/>
        <v>1</v>
      </c>
      <c r="K415" s="4">
        <f t="shared" si="25"/>
        <v>1</v>
      </c>
      <c r="L415" s="4" t="str">
        <f t="shared" si="24"/>
        <v/>
      </c>
      <c r="N415" s="13">
        <v>1.8987241774301848</v>
      </c>
      <c r="O415" s="5">
        <v>2016</v>
      </c>
      <c r="P415" s="5" t="s">
        <v>980</v>
      </c>
      <c r="Q415" s="12">
        <v>93.2</v>
      </c>
      <c r="R415" s="5">
        <v>2016</v>
      </c>
      <c r="S415" s="5" t="s">
        <v>980</v>
      </c>
      <c r="T415" s="12">
        <v>6.1938061938061946</v>
      </c>
      <c r="U415" s="5">
        <v>2016</v>
      </c>
      <c r="V415" s="5" t="s">
        <v>980</v>
      </c>
      <c r="W415" s="12"/>
      <c r="Y415" s="5" t="s">
        <v>1569</v>
      </c>
      <c r="Z415" s="12">
        <v>3.1468531468531467</v>
      </c>
      <c r="AA415" s="5">
        <v>2016</v>
      </c>
      <c r="AB415" s="5" t="s">
        <v>980</v>
      </c>
      <c r="AC415" s="12">
        <v>0</v>
      </c>
      <c r="AD415" s="5">
        <v>2016</v>
      </c>
      <c r="AE415" s="5" t="s">
        <v>980</v>
      </c>
      <c r="AF415" s="12">
        <v>0</v>
      </c>
      <c r="AG415" s="5">
        <v>2016</v>
      </c>
      <c r="AH415" s="5" t="s">
        <v>980</v>
      </c>
      <c r="AI415" s="14">
        <v>0</v>
      </c>
      <c r="AJ415" s="5">
        <v>2016</v>
      </c>
      <c r="AK415" s="5" t="s">
        <v>980</v>
      </c>
      <c r="AL415" s="14"/>
      <c r="AN415" s="5" t="s">
        <v>1569</v>
      </c>
    </row>
    <row r="416" spans="1:40" ht="12.75" customHeight="1" x14ac:dyDescent="0.25">
      <c r="A416" s="5" t="s">
        <v>310</v>
      </c>
      <c r="B416" s="5" t="s">
        <v>313</v>
      </c>
      <c r="C416" s="5" t="s">
        <v>312</v>
      </c>
      <c r="D416" s="5" t="s">
        <v>35</v>
      </c>
      <c r="E416" s="5" t="s">
        <v>314</v>
      </c>
      <c r="F416" s="5" t="s">
        <v>311</v>
      </c>
      <c r="G416" s="5">
        <v>2</v>
      </c>
      <c r="H416" s="15">
        <v>1</v>
      </c>
      <c r="I416" s="4"/>
      <c r="J416" s="4">
        <f t="shared" si="23"/>
        <v>1</v>
      </c>
      <c r="K416" s="4">
        <f t="shared" si="25"/>
        <v>1</v>
      </c>
      <c r="L416" s="4" t="str">
        <f t="shared" si="24"/>
        <v/>
      </c>
      <c r="N416" s="13">
        <v>1.2181297409971601</v>
      </c>
      <c r="O416" s="5">
        <v>2013</v>
      </c>
      <c r="P416" s="5" t="s">
        <v>310</v>
      </c>
      <c r="Q416" s="12">
        <v>100</v>
      </c>
      <c r="R416" s="5">
        <v>2013</v>
      </c>
      <c r="S416" s="5" t="s">
        <v>310</v>
      </c>
      <c r="T416" s="12">
        <v>10.189810189810187</v>
      </c>
      <c r="U416" s="5">
        <v>2013</v>
      </c>
      <c r="V416" s="5" t="s">
        <v>310</v>
      </c>
      <c r="W416" s="12"/>
      <c r="Y416" s="5" t="s">
        <v>1569</v>
      </c>
      <c r="Z416" s="12">
        <v>0</v>
      </c>
      <c r="AA416" s="5">
        <v>2013</v>
      </c>
      <c r="AB416" s="5" t="s">
        <v>310</v>
      </c>
      <c r="AC416" s="12">
        <v>21</v>
      </c>
      <c r="AD416" s="5">
        <v>2013</v>
      </c>
      <c r="AE416" s="5" t="s">
        <v>310</v>
      </c>
      <c r="AF416" s="12">
        <v>71.010113780025293</v>
      </c>
      <c r="AG416" s="5">
        <v>2013</v>
      </c>
      <c r="AH416" s="5" t="s">
        <v>310</v>
      </c>
      <c r="AI416" s="14">
        <v>100</v>
      </c>
      <c r="AJ416" s="5">
        <v>2013</v>
      </c>
      <c r="AK416" s="5" t="s">
        <v>310</v>
      </c>
      <c r="AL416" s="14"/>
      <c r="AN416" s="5" t="s">
        <v>1569</v>
      </c>
    </row>
    <row r="417" spans="1:40" ht="12.75" customHeight="1" x14ac:dyDescent="0.25">
      <c r="A417" s="5" t="s">
        <v>315</v>
      </c>
      <c r="B417" s="5" t="s">
        <v>313</v>
      </c>
      <c r="C417" s="5" t="s">
        <v>312</v>
      </c>
      <c r="D417" s="5" t="s">
        <v>35</v>
      </c>
      <c r="E417" s="5" t="s">
        <v>1590</v>
      </c>
      <c r="F417" s="5" t="s">
        <v>316</v>
      </c>
      <c r="G417" s="5">
        <v>2</v>
      </c>
      <c r="H417" s="15">
        <v>1</v>
      </c>
      <c r="I417" s="4"/>
      <c r="J417" s="4">
        <f t="shared" si="23"/>
        <v>1</v>
      </c>
      <c r="K417" s="4">
        <f t="shared" si="25"/>
        <v>1</v>
      </c>
      <c r="L417" s="4" t="str">
        <f t="shared" si="24"/>
        <v/>
      </c>
      <c r="N417" s="13">
        <v>0.65908503489273718</v>
      </c>
      <c r="O417" s="5">
        <v>2012</v>
      </c>
      <c r="P417" s="5" t="s">
        <v>315</v>
      </c>
      <c r="Q417" s="12">
        <v>100</v>
      </c>
      <c r="S417" s="5" t="s">
        <v>315</v>
      </c>
      <c r="T417" s="12">
        <v>7.0422535211267592</v>
      </c>
      <c r="V417" s="5" t="s">
        <v>315</v>
      </c>
      <c r="W417" s="12"/>
      <c r="Y417" s="5" t="s">
        <v>1569</v>
      </c>
      <c r="Z417" s="12">
        <v>0</v>
      </c>
      <c r="AB417" s="5" t="s">
        <v>315</v>
      </c>
      <c r="AC417" s="12">
        <v>29</v>
      </c>
      <c r="AE417" s="5" t="s">
        <v>315</v>
      </c>
      <c r="AF417" s="12">
        <v>54.61538461538462</v>
      </c>
      <c r="AH417" s="5" t="s">
        <v>315</v>
      </c>
      <c r="AI417" s="14">
        <v>100</v>
      </c>
      <c r="AK417" s="5" t="s">
        <v>315</v>
      </c>
      <c r="AL417" s="14"/>
      <c r="AN417" s="5" t="s">
        <v>1569</v>
      </c>
    </row>
    <row r="418" spans="1:40" ht="12.75" customHeight="1" x14ac:dyDescent="0.25">
      <c r="A418" s="5" t="s">
        <v>317</v>
      </c>
      <c r="B418" s="5" t="s">
        <v>320</v>
      </c>
      <c r="C418" s="5" t="s">
        <v>319</v>
      </c>
      <c r="D418" s="5" t="s">
        <v>35</v>
      </c>
      <c r="E418" s="5" t="s">
        <v>321</v>
      </c>
      <c r="F418" s="5" t="s">
        <v>318</v>
      </c>
      <c r="G418" s="5">
        <v>2</v>
      </c>
      <c r="H418" s="15">
        <v>2</v>
      </c>
      <c r="I418" s="4" t="s">
        <v>1856</v>
      </c>
      <c r="J418" s="4">
        <f t="shared" si="23"/>
        <v>1</v>
      </c>
      <c r="K418" s="4">
        <f t="shared" si="25"/>
        <v>1</v>
      </c>
      <c r="L418" s="4" t="str">
        <f t="shared" si="24"/>
        <v/>
      </c>
      <c r="N418" s="13">
        <v>0.45151909390066575</v>
      </c>
      <c r="O418" s="5">
        <v>2016</v>
      </c>
      <c r="P418" s="5" t="s">
        <v>317</v>
      </c>
      <c r="Q418" s="12" t="s">
        <v>1569</v>
      </c>
      <c r="S418" s="5" t="s">
        <v>1569</v>
      </c>
      <c r="T418" s="12" t="s">
        <v>1569</v>
      </c>
      <c r="V418" s="5" t="s">
        <v>1569</v>
      </c>
      <c r="W418" s="12"/>
      <c r="Y418" s="5" t="s">
        <v>1569</v>
      </c>
      <c r="Z418" s="12" t="s">
        <v>1569</v>
      </c>
      <c r="AB418" s="5" t="s">
        <v>1569</v>
      </c>
      <c r="AC418" s="12">
        <v>43.22</v>
      </c>
      <c r="AD418" s="5">
        <v>2016</v>
      </c>
      <c r="AE418" s="5" t="s">
        <v>317</v>
      </c>
      <c r="AF418" s="12" t="s">
        <v>1569</v>
      </c>
      <c r="AH418" s="5" t="s">
        <v>1569</v>
      </c>
      <c r="AI418" s="14" t="s">
        <v>1569</v>
      </c>
      <c r="AK418" s="5" t="s">
        <v>1569</v>
      </c>
      <c r="AL418" s="14"/>
      <c r="AN418" s="5" t="s">
        <v>1569</v>
      </c>
    </row>
    <row r="419" spans="1:40" ht="12.75" customHeight="1" x14ac:dyDescent="0.25">
      <c r="A419" s="5" t="s">
        <v>559</v>
      </c>
      <c r="B419" s="5" t="s">
        <v>1665</v>
      </c>
      <c r="C419" s="5" t="s">
        <v>560</v>
      </c>
      <c r="D419" s="5" t="s">
        <v>360</v>
      </c>
      <c r="E419" s="5" t="s">
        <v>561</v>
      </c>
      <c r="F419" s="5" t="s">
        <v>3203</v>
      </c>
      <c r="G419" s="5">
        <v>2</v>
      </c>
      <c r="H419" s="15">
        <v>2</v>
      </c>
      <c r="I419" s="4" t="s">
        <v>3204</v>
      </c>
      <c r="J419" s="4">
        <f t="shared" si="23"/>
        <v>1</v>
      </c>
      <c r="K419" s="4">
        <f t="shared" si="25"/>
        <v>1</v>
      </c>
      <c r="L419" s="4" t="str">
        <f t="shared" si="24"/>
        <v/>
      </c>
      <c r="N419" s="13">
        <v>1.1691348402182384</v>
      </c>
      <c r="O419" s="5">
        <v>2016</v>
      </c>
      <c r="P419" s="5" t="s">
        <v>559</v>
      </c>
      <c r="Q419" s="12" t="s">
        <v>1569</v>
      </c>
      <c r="S419" s="5" t="s">
        <v>1569</v>
      </c>
      <c r="T419" s="12">
        <v>6.9000000000000021</v>
      </c>
      <c r="U419" s="5">
        <v>2016</v>
      </c>
      <c r="V419" s="5" t="s">
        <v>559</v>
      </c>
      <c r="W419" s="12"/>
      <c r="Y419" s="5" t="s">
        <v>1569</v>
      </c>
      <c r="Z419" s="12" t="s">
        <v>1569</v>
      </c>
      <c r="AB419" s="5" t="s">
        <v>1569</v>
      </c>
      <c r="AC419" s="12" t="s">
        <v>1569</v>
      </c>
      <c r="AE419" s="5" t="s">
        <v>1569</v>
      </c>
      <c r="AF419" s="12" t="s">
        <v>1569</v>
      </c>
      <c r="AH419" s="5" t="s">
        <v>1569</v>
      </c>
      <c r="AI419" s="14" t="s">
        <v>1569</v>
      </c>
      <c r="AK419" s="5" t="s">
        <v>1569</v>
      </c>
      <c r="AL419" s="14"/>
      <c r="AN419" s="5" t="s">
        <v>1569</v>
      </c>
    </row>
    <row r="420" spans="1:40" ht="12.75" customHeight="1" x14ac:dyDescent="0.25">
      <c r="A420" s="5" t="s">
        <v>562</v>
      </c>
      <c r="B420" s="5" t="s">
        <v>565</v>
      </c>
      <c r="C420" s="5" t="s">
        <v>564</v>
      </c>
      <c r="D420" s="5" t="s">
        <v>360</v>
      </c>
      <c r="E420" s="5" t="s">
        <v>1591</v>
      </c>
      <c r="F420" s="5" t="s">
        <v>563</v>
      </c>
      <c r="G420" s="5">
        <v>2</v>
      </c>
      <c r="H420" s="15">
        <v>1</v>
      </c>
      <c r="I420" s="4" t="s">
        <v>3205</v>
      </c>
      <c r="J420" s="4">
        <f t="shared" si="23"/>
        <v>1</v>
      </c>
      <c r="K420" s="4">
        <f t="shared" si="25"/>
        <v>1</v>
      </c>
      <c r="L420" s="4" t="str">
        <f t="shared" si="24"/>
        <v/>
      </c>
      <c r="N420" s="13">
        <v>1.0363697218738532</v>
      </c>
      <c r="O420" s="5">
        <v>2014</v>
      </c>
      <c r="P420" s="5" t="s">
        <v>562</v>
      </c>
      <c r="Q420" s="12">
        <v>94.58</v>
      </c>
      <c r="R420" s="5">
        <v>2014</v>
      </c>
      <c r="S420" s="5" t="s">
        <v>562</v>
      </c>
      <c r="T420" s="12" t="s">
        <v>1569</v>
      </c>
      <c r="V420" s="5" t="s">
        <v>1569</v>
      </c>
      <c r="W420" s="12"/>
      <c r="Y420" s="5" t="s">
        <v>1569</v>
      </c>
      <c r="Z420" s="12" t="s">
        <v>1569</v>
      </c>
      <c r="AB420" s="5" t="s">
        <v>1569</v>
      </c>
      <c r="AC420" s="12" t="s">
        <v>1569</v>
      </c>
      <c r="AE420" s="5" t="s">
        <v>1569</v>
      </c>
      <c r="AF420" s="12" t="s">
        <v>1569</v>
      </c>
      <c r="AH420" s="5" t="s">
        <v>1569</v>
      </c>
      <c r="AI420" s="14" t="s">
        <v>1569</v>
      </c>
      <c r="AK420" s="5" t="s">
        <v>1569</v>
      </c>
      <c r="AL420" s="14"/>
      <c r="AN420" s="5" t="s">
        <v>1569</v>
      </c>
    </row>
    <row r="421" spans="1:40" ht="12.75" customHeight="1" x14ac:dyDescent="0.25">
      <c r="A421" s="5" t="s">
        <v>566</v>
      </c>
      <c r="B421" s="5" t="s">
        <v>565</v>
      </c>
      <c r="C421" s="5" t="s">
        <v>564</v>
      </c>
      <c r="D421" s="5" t="s">
        <v>360</v>
      </c>
      <c r="E421" s="5" t="s">
        <v>567</v>
      </c>
      <c r="F421" s="5" t="s">
        <v>3207</v>
      </c>
      <c r="G421" s="5">
        <v>2</v>
      </c>
      <c r="H421" s="15">
        <v>1</v>
      </c>
      <c r="I421" s="4" t="s">
        <v>3206</v>
      </c>
      <c r="J421" s="4">
        <f t="shared" si="23"/>
        <v>1</v>
      </c>
      <c r="K421" s="4">
        <f t="shared" si="25"/>
        <v>1</v>
      </c>
      <c r="L421" s="4" t="str">
        <f t="shared" si="24"/>
        <v/>
      </c>
      <c r="N421" s="13">
        <v>0.98294633312356461</v>
      </c>
      <c r="O421" s="5">
        <v>2010</v>
      </c>
      <c r="P421" s="5" t="s">
        <v>566</v>
      </c>
      <c r="Q421" s="12">
        <v>31.57</v>
      </c>
      <c r="R421" s="5">
        <v>2010</v>
      </c>
      <c r="S421" s="5" t="s">
        <v>566</v>
      </c>
      <c r="T421" s="12">
        <v>10</v>
      </c>
      <c r="U421" s="5">
        <v>2010</v>
      </c>
      <c r="V421" s="5" t="s">
        <v>566</v>
      </c>
      <c r="W421" s="12"/>
      <c r="Y421" s="5" t="s">
        <v>1569</v>
      </c>
      <c r="Z421" s="12" t="s">
        <v>1569</v>
      </c>
      <c r="AB421" s="5" t="s">
        <v>1569</v>
      </c>
      <c r="AC421" s="12" t="s">
        <v>1569</v>
      </c>
      <c r="AE421" s="5" t="s">
        <v>1569</v>
      </c>
      <c r="AF421" s="12" t="s">
        <v>1569</v>
      </c>
      <c r="AH421" s="5" t="s">
        <v>1569</v>
      </c>
      <c r="AI421" s="14" t="s">
        <v>1569</v>
      </c>
      <c r="AK421" s="5" t="s">
        <v>1569</v>
      </c>
      <c r="AL421" s="14"/>
      <c r="AN421" s="5" t="s">
        <v>1569</v>
      </c>
    </row>
    <row r="422" spans="1:40" ht="12.75" customHeight="1" x14ac:dyDescent="0.25">
      <c r="A422" s="5" t="s">
        <v>568</v>
      </c>
      <c r="B422" s="5" t="s">
        <v>11</v>
      </c>
      <c r="C422" s="5" t="s">
        <v>570</v>
      </c>
      <c r="D422" s="5" t="s">
        <v>360</v>
      </c>
      <c r="E422" s="5" t="s">
        <v>571</v>
      </c>
      <c r="F422" s="5" t="s">
        <v>569</v>
      </c>
      <c r="G422" s="5">
        <v>1</v>
      </c>
      <c r="H422" s="15">
        <v>1</v>
      </c>
      <c r="I422" s="4" t="s">
        <v>1957</v>
      </c>
      <c r="J422" s="4">
        <f t="shared" si="23"/>
        <v>1</v>
      </c>
      <c r="K422" s="4">
        <f t="shared" si="25"/>
        <v>4</v>
      </c>
      <c r="L422" s="4" t="str">
        <f t="shared" si="24"/>
        <v>Y</v>
      </c>
      <c r="M422" s="4" t="s">
        <v>2681</v>
      </c>
      <c r="N422" s="13">
        <v>0.93938858633702838</v>
      </c>
      <c r="O422" s="5">
        <v>2011</v>
      </c>
      <c r="P422" s="5" t="s">
        <v>568</v>
      </c>
      <c r="Q422" s="12">
        <v>49</v>
      </c>
      <c r="R422" s="5">
        <v>2011</v>
      </c>
      <c r="S422" s="5" t="s">
        <v>568</v>
      </c>
      <c r="T422" s="12">
        <v>1.9940179461615157</v>
      </c>
      <c r="U422" s="5">
        <v>2011</v>
      </c>
      <c r="V422" s="5" t="s">
        <v>568</v>
      </c>
      <c r="W422" s="12"/>
      <c r="Y422" s="5" t="s">
        <v>1569</v>
      </c>
      <c r="Z422" s="12" t="s">
        <v>1569</v>
      </c>
      <c r="AB422" s="5" t="s">
        <v>1569</v>
      </c>
      <c r="AC422" s="12" t="s">
        <v>1569</v>
      </c>
      <c r="AE422" s="5" t="s">
        <v>1569</v>
      </c>
      <c r="AF422" s="12" t="s">
        <v>1569</v>
      </c>
      <c r="AH422" s="5" t="s">
        <v>1569</v>
      </c>
      <c r="AI422" s="14">
        <v>57.507082152974512</v>
      </c>
      <c r="AJ422" s="5">
        <v>2011</v>
      </c>
      <c r="AK422" s="5" t="s">
        <v>568</v>
      </c>
      <c r="AL422" s="14"/>
      <c r="AN422" s="5" t="s">
        <v>1569</v>
      </c>
    </row>
    <row r="423" spans="1:40" ht="12.75" customHeight="1" x14ac:dyDescent="0.25">
      <c r="A423" s="5" t="s">
        <v>572</v>
      </c>
      <c r="B423" s="5" t="s">
        <v>11</v>
      </c>
      <c r="C423" s="5" t="s">
        <v>570</v>
      </c>
      <c r="D423" s="5" t="s">
        <v>360</v>
      </c>
      <c r="E423" s="5" t="s">
        <v>574</v>
      </c>
      <c r="F423" s="5" t="s">
        <v>573</v>
      </c>
      <c r="G423" s="5">
        <v>2</v>
      </c>
      <c r="H423" s="15">
        <v>1</v>
      </c>
      <c r="I423" s="4"/>
      <c r="J423" s="4">
        <f t="shared" si="23"/>
        <v>4</v>
      </c>
      <c r="K423" s="4">
        <f t="shared" si="25"/>
        <v>4</v>
      </c>
      <c r="L423" s="4" t="str">
        <f t="shared" si="24"/>
        <v>Y</v>
      </c>
      <c r="M423" s="4" t="s">
        <v>2679</v>
      </c>
      <c r="N423" s="13">
        <v>0.92632955536181338</v>
      </c>
      <c r="O423" s="5">
        <v>2008</v>
      </c>
      <c r="P423" s="5" t="s">
        <v>572</v>
      </c>
      <c r="Q423" s="12">
        <v>61</v>
      </c>
      <c r="R423" s="5">
        <v>2008</v>
      </c>
      <c r="S423" s="5" t="s">
        <v>572</v>
      </c>
      <c r="T423" s="12">
        <v>9</v>
      </c>
      <c r="U423" s="5">
        <v>2008</v>
      </c>
      <c r="V423" s="5" t="s">
        <v>572</v>
      </c>
      <c r="W423" s="12"/>
      <c r="Y423" s="5" t="s">
        <v>1569</v>
      </c>
      <c r="Z423" s="12">
        <v>28.985507246376812</v>
      </c>
      <c r="AA423" s="5">
        <v>2008</v>
      </c>
      <c r="AB423" s="5" t="s">
        <v>572</v>
      </c>
      <c r="AC423" s="12">
        <v>0</v>
      </c>
      <c r="AD423" s="5">
        <v>2008</v>
      </c>
      <c r="AE423" s="5" t="s">
        <v>572</v>
      </c>
      <c r="AF423" s="12">
        <v>0</v>
      </c>
      <c r="AG423" s="5">
        <v>2008</v>
      </c>
      <c r="AH423" s="5" t="s">
        <v>572</v>
      </c>
      <c r="AI423" s="14">
        <v>100</v>
      </c>
      <c r="AJ423" s="5">
        <v>2008</v>
      </c>
      <c r="AK423" s="5" t="s">
        <v>572</v>
      </c>
      <c r="AL423" s="14"/>
      <c r="AN423" s="5" t="s">
        <v>1569</v>
      </c>
    </row>
    <row r="424" spans="1:40" ht="12.75" customHeight="1" x14ac:dyDescent="0.25">
      <c r="A424" s="5" t="s">
        <v>575</v>
      </c>
      <c r="B424" s="5" t="s">
        <v>11</v>
      </c>
      <c r="C424" s="5" t="s">
        <v>570</v>
      </c>
      <c r="D424" s="5" t="s">
        <v>360</v>
      </c>
      <c r="E424" s="5" t="s">
        <v>577</v>
      </c>
      <c r="F424" s="5" t="s">
        <v>576</v>
      </c>
      <c r="G424" s="5">
        <v>2</v>
      </c>
      <c r="H424" s="15">
        <v>2</v>
      </c>
      <c r="I424" s="4" t="s">
        <v>1958</v>
      </c>
      <c r="J424" s="4">
        <f t="shared" si="23"/>
        <v>1</v>
      </c>
      <c r="K424" s="4">
        <f t="shared" si="25"/>
        <v>1</v>
      </c>
      <c r="L424" s="4" t="str">
        <f t="shared" si="24"/>
        <v/>
      </c>
      <c r="N424" s="13">
        <v>0.65231572080887146</v>
      </c>
      <c r="O424" s="5">
        <v>2006</v>
      </c>
      <c r="P424" s="5" t="s">
        <v>575</v>
      </c>
      <c r="Q424" s="12" t="s">
        <v>1569</v>
      </c>
      <c r="S424" s="5" t="s">
        <v>1569</v>
      </c>
      <c r="T424" s="12">
        <v>24</v>
      </c>
      <c r="U424" s="5">
        <v>2006</v>
      </c>
      <c r="V424" s="5" t="s">
        <v>575</v>
      </c>
      <c r="W424" s="12"/>
      <c r="Y424" s="5" t="s">
        <v>1569</v>
      </c>
      <c r="Z424" s="12" t="s">
        <v>1569</v>
      </c>
      <c r="AB424" s="5" t="s">
        <v>1569</v>
      </c>
      <c r="AC424" s="12" t="s">
        <v>1569</v>
      </c>
      <c r="AE424" s="5" t="s">
        <v>1569</v>
      </c>
      <c r="AF424" s="12" t="s">
        <v>1569</v>
      </c>
      <c r="AH424" s="5" t="s">
        <v>1569</v>
      </c>
      <c r="AI424" s="14" t="s">
        <v>1569</v>
      </c>
      <c r="AK424" s="5" t="s">
        <v>1569</v>
      </c>
      <c r="AL424" s="14"/>
      <c r="AN424" s="5" t="s">
        <v>1569</v>
      </c>
    </row>
    <row r="425" spans="1:40" ht="12.75" customHeight="1" x14ac:dyDescent="0.25">
      <c r="A425" s="5" t="s">
        <v>1311</v>
      </c>
      <c r="B425" s="5" t="s">
        <v>1314</v>
      </c>
      <c r="C425" s="5" t="s">
        <v>1313</v>
      </c>
      <c r="D425" s="5" t="s">
        <v>1038</v>
      </c>
      <c r="E425" s="5" t="s">
        <v>1315</v>
      </c>
      <c r="F425" s="5" t="s">
        <v>1312</v>
      </c>
      <c r="G425" s="5">
        <v>1</v>
      </c>
      <c r="H425" s="15">
        <v>1</v>
      </c>
      <c r="I425" s="4" t="s">
        <v>1959</v>
      </c>
      <c r="J425" s="4">
        <f t="shared" si="23"/>
        <v>1</v>
      </c>
      <c r="K425" s="4">
        <f t="shared" si="25"/>
        <v>1</v>
      </c>
      <c r="L425" s="4" t="str">
        <f t="shared" si="24"/>
        <v/>
      </c>
      <c r="N425" s="13">
        <v>1.2383443424805307</v>
      </c>
      <c r="O425" s="5">
        <v>2015</v>
      </c>
      <c r="P425" s="5" t="s">
        <v>1311</v>
      </c>
      <c r="Q425" s="12">
        <v>100</v>
      </c>
      <c r="R425" s="5">
        <v>2015</v>
      </c>
      <c r="S425" s="5" t="s">
        <v>1311</v>
      </c>
      <c r="T425" s="12">
        <v>25.012501250125013</v>
      </c>
      <c r="U425" s="5">
        <v>2015</v>
      </c>
      <c r="V425" s="5" t="s">
        <v>1311</v>
      </c>
      <c r="W425" s="12"/>
      <c r="Y425" s="5" t="s">
        <v>1569</v>
      </c>
      <c r="Z425" s="12">
        <v>55.246738513896766</v>
      </c>
      <c r="AA425" s="5">
        <v>2015</v>
      </c>
      <c r="AB425" s="5" t="s">
        <v>1311</v>
      </c>
      <c r="AC425" s="12" t="s">
        <v>1569</v>
      </c>
      <c r="AE425" s="5" t="s">
        <v>1569</v>
      </c>
      <c r="AF425" s="12" t="s">
        <v>1569</v>
      </c>
      <c r="AH425" s="5" t="s">
        <v>1569</v>
      </c>
      <c r="AI425" s="14">
        <v>100</v>
      </c>
      <c r="AJ425" s="5">
        <v>2015</v>
      </c>
      <c r="AK425" s="5" t="s">
        <v>1311</v>
      </c>
      <c r="AL425" s="14"/>
      <c r="AN425" s="5" t="s">
        <v>1569</v>
      </c>
    </row>
    <row r="426" spans="1:40" ht="12.75" customHeight="1" x14ac:dyDescent="0.25">
      <c r="A426" s="5" t="s">
        <v>983</v>
      </c>
      <c r="B426" s="5" t="s">
        <v>986</v>
      </c>
      <c r="C426" s="5" t="s">
        <v>985</v>
      </c>
      <c r="D426" s="5" t="s">
        <v>620</v>
      </c>
      <c r="E426" s="5" t="s">
        <v>987</v>
      </c>
      <c r="F426" s="5" t="s">
        <v>984</v>
      </c>
      <c r="G426" s="5">
        <v>1</v>
      </c>
      <c r="H426" s="15">
        <v>1</v>
      </c>
      <c r="I426" s="4"/>
      <c r="J426" s="4">
        <f t="shared" si="23"/>
        <v>1</v>
      </c>
      <c r="K426" s="4">
        <f t="shared" si="25"/>
        <v>1</v>
      </c>
      <c r="L426" s="4" t="str">
        <f t="shared" si="24"/>
        <v/>
      </c>
      <c r="N426" s="13">
        <v>0.64012017189360348</v>
      </c>
      <c r="O426" s="5">
        <v>2016</v>
      </c>
      <c r="P426" s="5" t="s">
        <v>983</v>
      </c>
      <c r="Q426" s="12" t="s">
        <v>1569</v>
      </c>
      <c r="S426" s="5" t="s">
        <v>1569</v>
      </c>
      <c r="T426" s="12">
        <v>17.82178217821782</v>
      </c>
      <c r="U426" s="5">
        <v>2016</v>
      </c>
      <c r="V426" s="5" t="s">
        <v>983</v>
      </c>
      <c r="W426" s="12"/>
      <c r="Y426" s="5" t="s">
        <v>1569</v>
      </c>
      <c r="Z426" s="12" t="s">
        <v>1569</v>
      </c>
      <c r="AB426" s="5" t="s">
        <v>1569</v>
      </c>
      <c r="AC426" s="12" t="s">
        <v>1569</v>
      </c>
      <c r="AE426" s="5" t="s">
        <v>1569</v>
      </c>
      <c r="AF426" s="12" t="s">
        <v>1569</v>
      </c>
      <c r="AH426" s="5" t="s">
        <v>1569</v>
      </c>
      <c r="AI426" s="14" t="s">
        <v>1569</v>
      </c>
      <c r="AK426" s="5" t="s">
        <v>1569</v>
      </c>
      <c r="AL426" s="14"/>
      <c r="AN426" s="5" t="s">
        <v>1569</v>
      </c>
    </row>
    <row r="427" spans="1:40" ht="12.75" customHeight="1" x14ac:dyDescent="0.25">
      <c r="A427" s="5" t="s">
        <v>578</v>
      </c>
      <c r="B427" s="5" t="s">
        <v>581</v>
      </c>
      <c r="C427" s="5" t="s">
        <v>580</v>
      </c>
      <c r="D427" s="5" t="s">
        <v>360</v>
      </c>
      <c r="E427" s="5" t="s">
        <v>582</v>
      </c>
      <c r="F427" s="5" t="s">
        <v>579</v>
      </c>
      <c r="G427" s="5">
        <v>2</v>
      </c>
      <c r="H427" s="15">
        <v>2</v>
      </c>
      <c r="I427" s="4" t="s">
        <v>1960</v>
      </c>
      <c r="J427" s="4">
        <f t="shared" si="23"/>
        <v>1</v>
      </c>
      <c r="K427" s="4">
        <f t="shared" si="25"/>
        <v>2</v>
      </c>
      <c r="L427" s="4" t="str">
        <f t="shared" si="24"/>
        <v>Y</v>
      </c>
      <c r="M427" s="4" t="s">
        <v>2680</v>
      </c>
      <c r="N427" s="13">
        <v>0.89127070556542676</v>
      </c>
      <c r="O427" s="5">
        <v>2014</v>
      </c>
      <c r="P427" s="5" t="s">
        <v>578</v>
      </c>
      <c r="Q427" s="12">
        <v>64</v>
      </c>
      <c r="R427" s="5">
        <v>2014</v>
      </c>
      <c r="S427" s="5" t="s">
        <v>578</v>
      </c>
      <c r="T427" s="12">
        <v>0</v>
      </c>
      <c r="U427" s="5">
        <v>2014</v>
      </c>
      <c r="V427" s="5" t="s">
        <v>578</v>
      </c>
      <c r="W427" s="12"/>
      <c r="Y427" s="5" t="s">
        <v>1569</v>
      </c>
      <c r="Z427" s="12" t="s">
        <v>1569</v>
      </c>
      <c r="AB427" s="5" t="s">
        <v>1569</v>
      </c>
      <c r="AC427" s="12" t="s">
        <v>1569</v>
      </c>
      <c r="AE427" s="5" t="s">
        <v>1569</v>
      </c>
      <c r="AF427" s="12" t="s">
        <v>1569</v>
      </c>
      <c r="AH427" s="5" t="s">
        <v>1569</v>
      </c>
      <c r="AI427" s="14" t="s">
        <v>1569</v>
      </c>
      <c r="AK427" s="5" t="s">
        <v>1569</v>
      </c>
      <c r="AL427" s="14"/>
      <c r="AN427" s="5" t="s">
        <v>1569</v>
      </c>
    </row>
    <row r="428" spans="1:40" ht="12.75" customHeight="1" x14ac:dyDescent="0.25">
      <c r="A428" s="5" t="s">
        <v>1316</v>
      </c>
      <c r="B428" s="5" t="s">
        <v>1319</v>
      </c>
      <c r="C428" s="5" t="s">
        <v>1318</v>
      </c>
      <c r="D428" s="5" t="s">
        <v>1038</v>
      </c>
      <c r="E428" s="5" t="s">
        <v>1592</v>
      </c>
      <c r="F428" s="5" t="s">
        <v>1317</v>
      </c>
      <c r="G428" s="5">
        <v>1</v>
      </c>
      <c r="H428" s="15">
        <v>1</v>
      </c>
      <c r="I428" s="4"/>
      <c r="J428" s="4">
        <f t="shared" si="23"/>
        <v>1</v>
      </c>
      <c r="K428" s="4">
        <f t="shared" si="25"/>
        <v>1</v>
      </c>
      <c r="L428" s="4" t="str">
        <f t="shared" si="24"/>
        <v/>
      </c>
      <c r="N428" s="13">
        <v>1.011622190753608</v>
      </c>
      <c r="O428" s="5">
        <v>2012</v>
      </c>
      <c r="P428" s="5" t="s">
        <v>1316</v>
      </c>
      <c r="Q428" s="12" t="s">
        <v>1569</v>
      </c>
      <c r="S428" s="5" t="s">
        <v>1569</v>
      </c>
      <c r="T428" s="12">
        <v>13.4</v>
      </c>
      <c r="U428" s="5">
        <v>2012</v>
      </c>
      <c r="V428" s="5" t="s">
        <v>1316</v>
      </c>
      <c r="W428" s="12"/>
      <c r="Y428" s="5" t="s">
        <v>1569</v>
      </c>
      <c r="Z428" s="12">
        <v>1.4999999999999996</v>
      </c>
      <c r="AA428" s="5">
        <v>2012</v>
      </c>
      <c r="AB428" s="5" t="s">
        <v>1316</v>
      </c>
      <c r="AC428" s="12">
        <v>5.0999999999999996</v>
      </c>
      <c r="AD428" s="5">
        <v>2012</v>
      </c>
      <c r="AE428" s="5" t="s">
        <v>1316</v>
      </c>
      <c r="AF428" s="12">
        <v>0</v>
      </c>
      <c r="AG428" s="5">
        <v>2012</v>
      </c>
      <c r="AH428" s="5" t="s">
        <v>1316</v>
      </c>
      <c r="AI428" s="14">
        <v>29.336188436830835</v>
      </c>
      <c r="AJ428" s="5">
        <v>2012</v>
      </c>
      <c r="AK428" s="5" t="s">
        <v>1316</v>
      </c>
      <c r="AL428" s="14"/>
      <c r="AN428" s="5" t="s">
        <v>1569</v>
      </c>
    </row>
    <row r="429" spans="1:40" ht="12.75" customHeight="1" x14ac:dyDescent="0.25">
      <c r="A429" s="5" t="s">
        <v>1320</v>
      </c>
      <c r="B429" s="5" t="s">
        <v>1319</v>
      </c>
      <c r="C429" s="5" t="s">
        <v>1318</v>
      </c>
      <c r="D429" s="5" t="s">
        <v>1038</v>
      </c>
      <c r="E429" s="5" t="s">
        <v>1322</v>
      </c>
      <c r="F429" s="5" t="s">
        <v>1321</v>
      </c>
      <c r="G429" s="5">
        <v>1</v>
      </c>
      <c r="H429" s="15">
        <v>1</v>
      </c>
      <c r="I429" s="4"/>
      <c r="J429" s="4">
        <f t="shared" si="23"/>
        <v>1</v>
      </c>
      <c r="K429" s="4">
        <f t="shared" si="25"/>
        <v>1</v>
      </c>
      <c r="L429" s="4" t="str">
        <f t="shared" si="24"/>
        <v/>
      </c>
      <c r="N429" s="13">
        <v>1.0836427735475573</v>
      </c>
      <c r="O429" s="5">
        <v>2012</v>
      </c>
      <c r="P429" s="5" t="s">
        <v>1320</v>
      </c>
      <c r="Q429" s="12">
        <v>40</v>
      </c>
      <c r="R429" s="5">
        <v>2012</v>
      </c>
      <c r="S429" s="5" t="s">
        <v>1320</v>
      </c>
      <c r="T429" s="12">
        <v>13.4</v>
      </c>
      <c r="U429" s="5">
        <v>2012</v>
      </c>
      <c r="V429" s="5" t="s">
        <v>1320</v>
      </c>
      <c r="W429" s="12"/>
      <c r="Y429" s="5" t="s">
        <v>1569</v>
      </c>
      <c r="Z429" s="12" t="s">
        <v>1569</v>
      </c>
      <c r="AB429" s="5" t="s">
        <v>1569</v>
      </c>
      <c r="AC429" s="12" t="s">
        <v>1569</v>
      </c>
      <c r="AE429" s="5" t="s">
        <v>1569</v>
      </c>
      <c r="AF429" s="12" t="s">
        <v>1569</v>
      </c>
      <c r="AH429" s="5" t="s">
        <v>1569</v>
      </c>
      <c r="AI429" s="14" t="s">
        <v>1569</v>
      </c>
      <c r="AK429" s="5" t="s">
        <v>1569</v>
      </c>
      <c r="AL429" s="14"/>
      <c r="AN429" s="5" t="s">
        <v>1569</v>
      </c>
    </row>
    <row r="430" spans="1:40" ht="12.75" customHeight="1" x14ac:dyDescent="0.25">
      <c r="A430" s="5" t="s">
        <v>988</v>
      </c>
      <c r="B430" s="5" t="s">
        <v>5</v>
      </c>
      <c r="C430" s="5" t="s">
        <v>990</v>
      </c>
      <c r="D430" s="5" t="s">
        <v>620</v>
      </c>
      <c r="E430" s="5" t="s">
        <v>991</v>
      </c>
      <c r="F430" s="5" t="s">
        <v>989</v>
      </c>
      <c r="G430" s="5">
        <v>1</v>
      </c>
      <c r="H430" s="15">
        <v>2</v>
      </c>
      <c r="I430" s="4" t="s">
        <v>3208</v>
      </c>
      <c r="J430" s="4">
        <f t="shared" si="23"/>
        <v>1</v>
      </c>
      <c r="K430" s="4">
        <f t="shared" si="25"/>
        <v>1</v>
      </c>
      <c r="L430" s="4" t="str">
        <f t="shared" si="24"/>
        <v/>
      </c>
      <c r="N430" s="13">
        <v>0.70319634703196332</v>
      </c>
      <c r="O430" s="5">
        <v>2013</v>
      </c>
      <c r="P430" s="5" t="s">
        <v>988</v>
      </c>
      <c r="Q430" s="12" t="s">
        <v>1569</v>
      </c>
      <c r="S430" s="5" t="s">
        <v>1569</v>
      </c>
      <c r="T430" s="12">
        <v>11</v>
      </c>
      <c r="U430" s="5">
        <v>2013</v>
      </c>
      <c r="V430" s="5" t="s">
        <v>988</v>
      </c>
      <c r="W430" s="12"/>
      <c r="Y430" s="5" t="s">
        <v>1569</v>
      </c>
      <c r="Z430" s="12" t="s">
        <v>1569</v>
      </c>
      <c r="AB430" s="5" t="s">
        <v>1569</v>
      </c>
      <c r="AC430" s="12" t="s">
        <v>1569</v>
      </c>
      <c r="AE430" s="5" t="s">
        <v>1569</v>
      </c>
      <c r="AF430" s="12" t="s">
        <v>1569</v>
      </c>
      <c r="AH430" s="5" t="s">
        <v>1569</v>
      </c>
      <c r="AI430" s="14">
        <v>100</v>
      </c>
      <c r="AJ430" s="5">
        <v>2013</v>
      </c>
      <c r="AK430" s="5" t="s">
        <v>988</v>
      </c>
      <c r="AL430" s="14"/>
      <c r="AN430" s="5" t="s">
        <v>1569</v>
      </c>
    </row>
    <row r="431" spans="1:40" ht="12.75" customHeight="1" x14ac:dyDescent="0.25">
      <c r="A431" s="5" t="s">
        <v>992</v>
      </c>
      <c r="B431" s="5" t="s">
        <v>5</v>
      </c>
      <c r="C431" s="5" t="s">
        <v>990</v>
      </c>
      <c r="D431" s="5" t="s">
        <v>620</v>
      </c>
      <c r="E431" s="5" t="s">
        <v>994</v>
      </c>
      <c r="F431" s="5" t="s">
        <v>993</v>
      </c>
      <c r="G431" s="5">
        <v>1</v>
      </c>
      <c r="H431" s="15">
        <v>2</v>
      </c>
      <c r="I431" s="4" t="s">
        <v>3208</v>
      </c>
      <c r="J431" s="4">
        <f t="shared" si="23"/>
        <v>1</v>
      </c>
      <c r="K431" s="4">
        <f t="shared" si="25"/>
        <v>1</v>
      </c>
      <c r="L431" s="4" t="str">
        <f t="shared" si="24"/>
        <v/>
      </c>
      <c r="N431" s="13">
        <v>0.86105675146771032</v>
      </c>
      <c r="O431" s="5">
        <v>2012</v>
      </c>
      <c r="P431" s="5" t="s">
        <v>992</v>
      </c>
      <c r="Q431" s="12">
        <v>61</v>
      </c>
      <c r="R431" s="5">
        <v>2012</v>
      </c>
      <c r="S431" s="5" t="s">
        <v>992</v>
      </c>
      <c r="T431" s="12">
        <v>10.105535643170052</v>
      </c>
      <c r="U431" s="5">
        <v>2012</v>
      </c>
      <c r="V431" s="5" t="s">
        <v>992</v>
      </c>
      <c r="W431" s="12"/>
      <c r="Y431" s="5" t="s">
        <v>1569</v>
      </c>
      <c r="Z431" s="12" t="s">
        <v>1569</v>
      </c>
      <c r="AB431" s="5" t="s">
        <v>1569</v>
      </c>
      <c r="AC431" s="12" t="s">
        <v>1569</v>
      </c>
      <c r="AE431" s="5" t="s">
        <v>1569</v>
      </c>
      <c r="AF431" s="12" t="s">
        <v>1569</v>
      </c>
      <c r="AH431" s="5" t="s">
        <v>1569</v>
      </c>
      <c r="AI431" s="14">
        <v>95.754166224392307</v>
      </c>
      <c r="AJ431" s="5">
        <v>2012</v>
      </c>
      <c r="AK431" s="5" t="s">
        <v>992</v>
      </c>
      <c r="AL431" s="14"/>
      <c r="AN431" s="5" t="s">
        <v>1569</v>
      </c>
    </row>
    <row r="432" spans="1:40" ht="12.75" customHeight="1" x14ac:dyDescent="0.25">
      <c r="A432" s="5" t="s">
        <v>995</v>
      </c>
      <c r="B432" s="5" t="s">
        <v>5</v>
      </c>
      <c r="C432" s="5" t="s">
        <v>990</v>
      </c>
      <c r="D432" s="5" t="s">
        <v>620</v>
      </c>
      <c r="E432" s="5" t="s">
        <v>6</v>
      </c>
      <c r="F432" s="5" t="s">
        <v>996</v>
      </c>
      <c r="G432" s="5">
        <v>1</v>
      </c>
      <c r="H432" s="15">
        <v>2</v>
      </c>
      <c r="I432" s="4" t="s">
        <v>3208</v>
      </c>
      <c r="J432" s="4">
        <f t="shared" si="23"/>
        <v>4</v>
      </c>
      <c r="K432" s="4">
        <f t="shared" si="25"/>
        <v>3</v>
      </c>
      <c r="L432" s="4" t="str">
        <f t="shared" si="24"/>
        <v>Y</v>
      </c>
      <c r="M432" s="4" t="s">
        <v>2681</v>
      </c>
      <c r="N432" s="13">
        <v>1.1281224818694602</v>
      </c>
      <c r="O432" s="5">
        <v>2008</v>
      </c>
      <c r="P432" s="5" t="s">
        <v>995</v>
      </c>
      <c r="Q432" s="12">
        <v>99</v>
      </c>
      <c r="R432" s="5">
        <v>2008</v>
      </c>
      <c r="S432" s="5" t="s">
        <v>995</v>
      </c>
      <c r="T432" s="12">
        <v>9</v>
      </c>
      <c r="U432" s="5">
        <v>2008</v>
      </c>
      <c r="V432" s="5" t="s">
        <v>995</v>
      </c>
      <c r="W432" s="12"/>
      <c r="Y432" s="5" t="s">
        <v>1569</v>
      </c>
      <c r="Z432" s="12">
        <v>0</v>
      </c>
      <c r="AA432" s="5">
        <v>2008</v>
      </c>
      <c r="AB432" s="5" t="s">
        <v>995</v>
      </c>
      <c r="AC432" s="12">
        <v>0</v>
      </c>
      <c r="AD432" s="5">
        <v>2008</v>
      </c>
      <c r="AE432" s="5" t="s">
        <v>995</v>
      </c>
      <c r="AF432" s="12">
        <v>0</v>
      </c>
      <c r="AG432" s="5">
        <v>2008</v>
      </c>
      <c r="AH432" s="5" t="s">
        <v>995</v>
      </c>
      <c r="AI432" s="14">
        <v>100</v>
      </c>
      <c r="AJ432" s="5">
        <v>2008</v>
      </c>
      <c r="AK432" s="5" t="s">
        <v>995</v>
      </c>
      <c r="AL432" s="14"/>
      <c r="AN432" s="5" t="s">
        <v>1569</v>
      </c>
    </row>
    <row r="433" spans="1:40" ht="12.75" customHeight="1" x14ac:dyDescent="0.25">
      <c r="A433" s="5" t="s">
        <v>1323</v>
      </c>
      <c r="B433" s="5" t="s">
        <v>1326</v>
      </c>
      <c r="C433" s="5" t="s">
        <v>1325</v>
      </c>
      <c r="D433" s="5" t="s">
        <v>1038</v>
      </c>
      <c r="E433" s="5" t="s">
        <v>1327</v>
      </c>
      <c r="F433" s="5" t="s">
        <v>1324</v>
      </c>
      <c r="G433" s="5">
        <v>1</v>
      </c>
      <c r="H433" s="15">
        <v>1</v>
      </c>
      <c r="I433" s="4" t="s">
        <v>3209</v>
      </c>
      <c r="J433" s="4">
        <f t="shared" si="23"/>
        <v>1</v>
      </c>
      <c r="K433" s="4">
        <f t="shared" si="25"/>
        <v>1</v>
      </c>
      <c r="L433" s="4" t="str">
        <f t="shared" si="24"/>
        <v/>
      </c>
      <c r="N433" s="13">
        <v>1.0600011016181148</v>
      </c>
      <c r="O433" s="5">
        <v>2014</v>
      </c>
      <c r="P433" s="5" t="s">
        <v>1323</v>
      </c>
      <c r="Q433" s="12" t="s">
        <v>1569</v>
      </c>
      <c r="S433" s="5" t="s">
        <v>1569</v>
      </c>
      <c r="T433" s="12">
        <v>15.884115884115882</v>
      </c>
      <c r="U433" s="5">
        <v>2014</v>
      </c>
      <c r="V433" s="5" t="s">
        <v>1323</v>
      </c>
      <c r="W433" s="12"/>
      <c r="Y433" s="5" t="s">
        <v>1569</v>
      </c>
      <c r="Z433" s="12" t="s">
        <v>1569</v>
      </c>
      <c r="AB433" s="5" t="s">
        <v>1569</v>
      </c>
      <c r="AC433" s="12">
        <v>2.4900000000000002</v>
      </c>
      <c r="AD433" s="5">
        <v>2014</v>
      </c>
      <c r="AE433" s="5" t="s">
        <v>1323</v>
      </c>
      <c r="AF433" s="12" t="s">
        <v>1569</v>
      </c>
      <c r="AH433" s="5" t="s">
        <v>1569</v>
      </c>
      <c r="AI433" s="14" t="s">
        <v>1569</v>
      </c>
      <c r="AK433" s="5" t="s">
        <v>1569</v>
      </c>
      <c r="AL433" s="14"/>
      <c r="AN433" s="5" t="s">
        <v>1569</v>
      </c>
    </row>
    <row r="434" spans="1:40" ht="12.75" customHeight="1" x14ac:dyDescent="0.25">
      <c r="A434" s="5" t="s">
        <v>1328</v>
      </c>
      <c r="B434" s="5" t="s">
        <v>1326</v>
      </c>
      <c r="C434" s="5" t="s">
        <v>1325</v>
      </c>
      <c r="D434" s="5" t="s">
        <v>1038</v>
      </c>
      <c r="E434" s="5" t="s">
        <v>1593</v>
      </c>
      <c r="F434" s="5" t="s">
        <v>1329</v>
      </c>
      <c r="G434" s="5">
        <v>1</v>
      </c>
      <c r="H434" s="15">
        <v>1</v>
      </c>
      <c r="I434" s="4" t="s">
        <v>3209</v>
      </c>
      <c r="J434" s="4">
        <f t="shared" si="23"/>
        <v>1</v>
      </c>
      <c r="K434" s="4">
        <f t="shared" si="25"/>
        <v>1</v>
      </c>
      <c r="L434" s="4" t="str">
        <f t="shared" si="24"/>
        <v/>
      </c>
      <c r="N434" s="13">
        <v>1.0599998222286506</v>
      </c>
      <c r="O434" s="5">
        <v>2014</v>
      </c>
      <c r="P434" s="5" t="s">
        <v>1328</v>
      </c>
      <c r="Q434" s="12" t="s">
        <v>1569</v>
      </c>
      <c r="S434" s="5" t="s">
        <v>1569</v>
      </c>
      <c r="T434" s="12">
        <v>15.484515484515486</v>
      </c>
      <c r="U434" s="5">
        <v>2014</v>
      </c>
      <c r="V434" s="5" t="s">
        <v>1328</v>
      </c>
      <c r="W434" s="12"/>
      <c r="Y434" s="5" t="s">
        <v>1569</v>
      </c>
      <c r="Z434" s="12" t="s">
        <v>1569</v>
      </c>
      <c r="AB434" s="5" t="s">
        <v>1569</v>
      </c>
      <c r="AC434" s="12" t="s">
        <v>1569</v>
      </c>
      <c r="AE434" s="5" t="s">
        <v>1569</v>
      </c>
      <c r="AF434" s="12" t="s">
        <v>1569</v>
      </c>
      <c r="AH434" s="5" t="s">
        <v>1569</v>
      </c>
      <c r="AI434" s="14" t="s">
        <v>1569</v>
      </c>
      <c r="AK434" s="5" t="s">
        <v>1569</v>
      </c>
      <c r="AL434" s="14"/>
      <c r="AN434" s="5" t="s">
        <v>1569</v>
      </c>
    </row>
    <row r="435" spans="1:40" ht="12.75" customHeight="1" x14ac:dyDescent="0.25">
      <c r="A435" s="5" t="s">
        <v>1330</v>
      </c>
      <c r="B435" s="5" t="s">
        <v>1333</v>
      </c>
      <c r="C435" s="5" t="s">
        <v>1332</v>
      </c>
      <c r="D435" s="5" t="s">
        <v>1038</v>
      </c>
      <c r="E435" s="5" t="s">
        <v>1334</v>
      </c>
      <c r="F435" s="5" t="s">
        <v>1331</v>
      </c>
      <c r="G435" s="5">
        <v>1</v>
      </c>
      <c r="H435" s="15">
        <v>1</v>
      </c>
      <c r="I435" s="4"/>
      <c r="J435" s="4">
        <f t="shared" si="23"/>
        <v>1</v>
      </c>
      <c r="K435" s="4">
        <f t="shared" si="25"/>
        <v>1</v>
      </c>
      <c r="L435" s="4" t="str">
        <f t="shared" si="24"/>
        <v/>
      </c>
      <c r="N435" s="13">
        <v>0.60229901942781594</v>
      </c>
      <c r="O435" s="5">
        <v>2012</v>
      </c>
      <c r="P435" s="5" t="s">
        <v>1330</v>
      </c>
      <c r="Q435" s="12" t="s">
        <v>1569</v>
      </c>
      <c r="S435" s="5" t="s">
        <v>1569</v>
      </c>
      <c r="T435" s="12">
        <v>3</v>
      </c>
      <c r="U435" s="5">
        <v>2012</v>
      </c>
      <c r="V435" s="5" t="s">
        <v>1330</v>
      </c>
      <c r="W435" s="12"/>
      <c r="Y435" s="5" t="s">
        <v>1569</v>
      </c>
      <c r="Z435" s="12" t="s">
        <v>1569</v>
      </c>
      <c r="AB435" s="5" t="s">
        <v>1569</v>
      </c>
      <c r="AC435" s="12" t="s">
        <v>1569</v>
      </c>
      <c r="AE435" s="5" t="s">
        <v>1569</v>
      </c>
      <c r="AF435" s="12" t="s">
        <v>1569</v>
      </c>
      <c r="AH435" s="5" t="s">
        <v>1569</v>
      </c>
      <c r="AI435" s="14" t="s">
        <v>1569</v>
      </c>
      <c r="AK435" s="5" t="s">
        <v>1569</v>
      </c>
      <c r="AL435" s="14"/>
      <c r="AN435" s="5" t="s">
        <v>1569</v>
      </c>
    </row>
    <row r="436" spans="1:40" ht="12.75" customHeight="1" x14ac:dyDescent="0.25">
      <c r="A436" s="5" t="s">
        <v>1335</v>
      </c>
      <c r="B436" s="5" t="s">
        <v>1338</v>
      </c>
      <c r="C436" s="5" t="s">
        <v>1337</v>
      </c>
      <c r="D436" s="5" t="s">
        <v>1038</v>
      </c>
      <c r="E436" s="5" t="s">
        <v>1339</v>
      </c>
      <c r="F436" s="5" t="s">
        <v>1336</v>
      </c>
      <c r="G436" s="5">
        <v>1</v>
      </c>
      <c r="H436" s="15">
        <v>1</v>
      </c>
      <c r="I436" s="4"/>
      <c r="J436" s="4">
        <f t="shared" si="23"/>
        <v>1</v>
      </c>
      <c r="K436" s="4">
        <f t="shared" si="25"/>
        <v>1</v>
      </c>
      <c r="L436" s="4" t="str">
        <f t="shared" si="24"/>
        <v/>
      </c>
      <c r="N436" s="13" t="s">
        <v>1569</v>
      </c>
      <c r="P436" s="5" t="s">
        <v>1569</v>
      </c>
      <c r="Q436" s="12">
        <v>80</v>
      </c>
      <c r="S436" s="5" t="s">
        <v>1335</v>
      </c>
      <c r="T436" s="12">
        <v>9.3093093093093096</v>
      </c>
      <c r="V436" s="5" t="s">
        <v>1335</v>
      </c>
      <c r="W436" s="12"/>
      <c r="Y436" s="5" t="s">
        <v>1569</v>
      </c>
      <c r="Z436" s="12" t="s">
        <v>1569</v>
      </c>
      <c r="AB436" s="5" t="s">
        <v>1569</v>
      </c>
      <c r="AC436" s="12" t="s">
        <v>1569</v>
      </c>
      <c r="AE436" s="5" t="s">
        <v>1569</v>
      </c>
      <c r="AF436" s="12" t="s">
        <v>1569</v>
      </c>
      <c r="AH436" s="5" t="s">
        <v>1569</v>
      </c>
      <c r="AI436" s="14" t="s">
        <v>1569</v>
      </c>
      <c r="AK436" s="5" t="s">
        <v>1569</v>
      </c>
      <c r="AL436" s="14"/>
      <c r="AN436" s="5" t="s">
        <v>1569</v>
      </c>
    </row>
    <row r="437" spans="1:40" ht="12.75" customHeight="1" x14ac:dyDescent="0.25">
      <c r="A437" s="5" t="s">
        <v>583</v>
      </c>
      <c r="B437" s="5" t="s">
        <v>586</v>
      </c>
      <c r="C437" s="5" t="s">
        <v>585</v>
      </c>
      <c r="D437" s="5" t="s">
        <v>360</v>
      </c>
      <c r="E437" s="5" t="s">
        <v>587</v>
      </c>
      <c r="F437" s="5" t="s">
        <v>584</v>
      </c>
      <c r="G437" s="5">
        <v>2</v>
      </c>
      <c r="H437" s="15">
        <v>1</v>
      </c>
      <c r="I437" s="4"/>
      <c r="J437" s="4">
        <f t="shared" si="23"/>
        <v>3</v>
      </c>
      <c r="K437" s="4">
        <f t="shared" si="25"/>
        <v>2</v>
      </c>
      <c r="L437" s="4" t="str">
        <f t="shared" si="24"/>
        <v>Y</v>
      </c>
      <c r="M437" s="4" t="s">
        <v>2679</v>
      </c>
      <c r="N437" s="13">
        <v>1.188724102796332</v>
      </c>
      <c r="O437" s="5">
        <v>2014</v>
      </c>
      <c r="P437" s="5" t="s">
        <v>583</v>
      </c>
      <c r="Q437" s="12">
        <v>65</v>
      </c>
      <c r="R437" s="5">
        <v>2014</v>
      </c>
      <c r="S437" s="5" t="s">
        <v>583</v>
      </c>
      <c r="T437" s="12">
        <v>1.5984015984015987</v>
      </c>
      <c r="U437" s="5">
        <v>2014</v>
      </c>
      <c r="V437" s="5" t="s">
        <v>583</v>
      </c>
      <c r="W437" s="12"/>
      <c r="Y437" s="5" t="s">
        <v>1569</v>
      </c>
      <c r="Z437" s="12">
        <v>0</v>
      </c>
      <c r="AA437" s="5">
        <v>2014</v>
      </c>
      <c r="AB437" s="5" t="s">
        <v>583</v>
      </c>
      <c r="AC437" s="12">
        <v>0</v>
      </c>
      <c r="AD437" s="5">
        <v>2014</v>
      </c>
      <c r="AE437" s="5" t="s">
        <v>583</v>
      </c>
      <c r="AF437" s="12">
        <v>0</v>
      </c>
      <c r="AG437" s="5">
        <v>2014</v>
      </c>
      <c r="AH437" s="5" t="s">
        <v>583</v>
      </c>
      <c r="AI437" s="14">
        <v>100</v>
      </c>
      <c r="AJ437" s="5">
        <v>2014</v>
      </c>
      <c r="AK437" s="5" t="s">
        <v>583</v>
      </c>
      <c r="AL437" s="14"/>
      <c r="AN437" s="5" t="s">
        <v>1569</v>
      </c>
    </row>
    <row r="438" spans="1:40" ht="12.75" customHeight="1" x14ac:dyDescent="0.25">
      <c r="A438" s="5" t="s">
        <v>997</v>
      </c>
      <c r="B438" s="5" t="s">
        <v>1000</v>
      </c>
      <c r="C438" s="5" t="s">
        <v>999</v>
      </c>
      <c r="D438" s="5" t="s">
        <v>620</v>
      </c>
      <c r="E438" s="5" t="s">
        <v>1001</v>
      </c>
      <c r="F438" s="5" t="s">
        <v>998</v>
      </c>
      <c r="G438" s="5">
        <v>1</v>
      </c>
      <c r="H438" s="15">
        <v>1</v>
      </c>
      <c r="I438" s="4" t="s">
        <v>3256</v>
      </c>
      <c r="J438" s="4">
        <f t="shared" si="23"/>
        <v>3</v>
      </c>
      <c r="K438" s="4">
        <f t="shared" si="25"/>
        <v>3</v>
      </c>
      <c r="L438" s="4" t="str">
        <f t="shared" si="24"/>
        <v>Y</v>
      </c>
      <c r="M438" s="4" t="s">
        <v>2679</v>
      </c>
      <c r="N438" s="13">
        <v>1.02437071044765</v>
      </c>
      <c r="O438" s="5">
        <v>2016</v>
      </c>
      <c r="P438" s="5" t="s">
        <v>997</v>
      </c>
      <c r="Q438" s="12" t="s">
        <v>1569</v>
      </c>
      <c r="S438" s="5" t="s">
        <v>1569</v>
      </c>
      <c r="T438" s="12">
        <v>7.0000000000000009</v>
      </c>
      <c r="U438" s="5">
        <v>2016</v>
      </c>
      <c r="V438" s="5" t="s">
        <v>997</v>
      </c>
      <c r="W438" s="12"/>
      <c r="Y438" s="5" t="s">
        <v>1569</v>
      </c>
      <c r="Z438" s="12">
        <v>0</v>
      </c>
      <c r="AA438" s="5">
        <v>2016</v>
      </c>
      <c r="AB438" s="5" t="s">
        <v>997</v>
      </c>
      <c r="AC438" s="12">
        <v>0</v>
      </c>
      <c r="AD438" s="5">
        <v>2016</v>
      </c>
      <c r="AE438" s="5" t="s">
        <v>997</v>
      </c>
      <c r="AF438" s="12">
        <v>24.572649572649574</v>
      </c>
      <c r="AG438" s="5">
        <v>2016</v>
      </c>
      <c r="AH438" s="5" t="s">
        <v>997</v>
      </c>
      <c r="AI438" s="14">
        <v>0</v>
      </c>
      <c r="AJ438" s="5">
        <v>2016</v>
      </c>
      <c r="AK438" s="5" t="s">
        <v>997</v>
      </c>
      <c r="AL438" s="14"/>
      <c r="AN438" s="5" t="s">
        <v>1569</v>
      </c>
    </row>
    <row r="439" spans="1:40" ht="12.75" customHeight="1" x14ac:dyDescent="0.25">
      <c r="A439" s="5" t="s">
        <v>1002</v>
      </c>
      <c r="B439" s="5" t="s">
        <v>1000</v>
      </c>
      <c r="C439" s="5" t="s">
        <v>999</v>
      </c>
      <c r="D439" s="5" t="s">
        <v>620</v>
      </c>
      <c r="E439" s="5" t="s">
        <v>1004</v>
      </c>
      <c r="F439" s="5" t="s">
        <v>1003</v>
      </c>
      <c r="G439" s="5">
        <v>2</v>
      </c>
      <c r="H439" s="15">
        <v>1</v>
      </c>
      <c r="I439" s="4"/>
      <c r="J439" s="4">
        <f t="shared" si="23"/>
        <v>1</v>
      </c>
      <c r="K439" s="4">
        <f t="shared" si="25"/>
        <v>1</v>
      </c>
      <c r="L439" s="4" t="str">
        <f t="shared" si="24"/>
        <v/>
      </c>
      <c r="N439" s="13">
        <v>2.1093035620676908</v>
      </c>
      <c r="O439" s="5">
        <v>2012</v>
      </c>
      <c r="P439" s="5" t="s">
        <v>1002</v>
      </c>
      <c r="Q439" s="12">
        <v>100</v>
      </c>
      <c r="R439" s="5">
        <v>2012</v>
      </c>
      <c r="S439" s="5" t="s">
        <v>1002</v>
      </c>
      <c r="T439" s="12">
        <v>12.587412587412588</v>
      </c>
      <c r="U439" s="5">
        <v>2012</v>
      </c>
      <c r="V439" s="5" t="s">
        <v>1002</v>
      </c>
      <c r="W439" s="12"/>
      <c r="Y439" s="5" t="s">
        <v>1569</v>
      </c>
      <c r="Z439" s="12" t="s">
        <v>1569</v>
      </c>
      <c r="AB439" s="5" t="s">
        <v>1569</v>
      </c>
      <c r="AC439" s="12" t="s">
        <v>1569</v>
      </c>
      <c r="AE439" s="5" t="s">
        <v>1569</v>
      </c>
      <c r="AF439" s="12" t="s">
        <v>1569</v>
      </c>
      <c r="AH439" s="5" t="s">
        <v>1569</v>
      </c>
      <c r="AI439" s="14" t="s">
        <v>1569</v>
      </c>
      <c r="AK439" s="5" t="s">
        <v>1569</v>
      </c>
      <c r="AL439" s="14"/>
      <c r="AN439" s="5" t="s">
        <v>1569</v>
      </c>
    </row>
    <row r="440" spans="1:40" ht="12.75" customHeight="1" x14ac:dyDescent="0.25">
      <c r="A440" s="5" t="s">
        <v>324</v>
      </c>
      <c r="B440" s="5" t="s">
        <v>327</v>
      </c>
      <c r="C440" s="5" t="s">
        <v>326</v>
      </c>
      <c r="D440" s="5" t="s">
        <v>35</v>
      </c>
      <c r="E440" s="5" t="s">
        <v>328</v>
      </c>
      <c r="F440" s="5" t="s">
        <v>325</v>
      </c>
      <c r="G440" s="5">
        <v>1</v>
      </c>
      <c r="H440" s="15">
        <v>2</v>
      </c>
      <c r="I440" s="4" t="s">
        <v>1962</v>
      </c>
      <c r="J440" s="4">
        <f t="shared" si="23"/>
        <v>2</v>
      </c>
      <c r="K440" s="4">
        <f t="shared" si="25"/>
        <v>1</v>
      </c>
      <c r="L440" s="4" t="str">
        <f t="shared" si="24"/>
        <v>Y</v>
      </c>
      <c r="M440" s="4" t="s">
        <v>2680</v>
      </c>
      <c r="N440" s="13">
        <v>2.4730346354010888</v>
      </c>
      <c r="O440" s="5">
        <v>2015</v>
      </c>
      <c r="P440" s="5" t="s">
        <v>324</v>
      </c>
      <c r="Q440" s="12">
        <v>100</v>
      </c>
      <c r="R440" s="5">
        <v>2015</v>
      </c>
      <c r="S440" s="5" t="s">
        <v>324</v>
      </c>
      <c r="T440" s="12">
        <v>19</v>
      </c>
      <c r="U440" s="5">
        <v>2015</v>
      </c>
      <c r="V440" s="5" t="s">
        <v>324</v>
      </c>
      <c r="W440" s="12"/>
      <c r="Y440" s="5" t="s">
        <v>1569</v>
      </c>
      <c r="Z440" s="12">
        <v>9</v>
      </c>
      <c r="AA440" s="5">
        <v>2015</v>
      </c>
      <c r="AB440" s="5" t="s">
        <v>324</v>
      </c>
      <c r="AC440" s="12">
        <v>20</v>
      </c>
      <c r="AD440" s="5">
        <v>2015</v>
      </c>
      <c r="AE440" s="5" t="s">
        <v>324</v>
      </c>
      <c r="AF440" s="12">
        <v>0</v>
      </c>
      <c r="AG440" s="5">
        <v>2015</v>
      </c>
      <c r="AH440" s="5" t="s">
        <v>324</v>
      </c>
      <c r="AI440" s="14">
        <v>12.676056338028168</v>
      </c>
      <c r="AJ440" s="5">
        <v>2015</v>
      </c>
      <c r="AK440" s="5" t="s">
        <v>324</v>
      </c>
      <c r="AL440" s="14"/>
      <c r="AN440" s="5" t="s">
        <v>1569</v>
      </c>
    </row>
    <row r="441" spans="1:40" ht="12.75" customHeight="1" x14ac:dyDescent="0.25">
      <c r="A441" s="5" t="s">
        <v>329</v>
      </c>
      <c r="B441" s="5" t="s">
        <v>327</v>
      </c>
      <c r="C441" s="5" t="s">
        <v>326</v>
      </c>
      <c r="D441" s="5" t="s">
        <v>35</v>
      </c>
      <c r="E441" s="5" t="s">
        <v>331</v>
      </c>
      <c r="F441" s="5" t="s">
        <v>330</v>
      </c>
      <c r="G441" s="5">
        <v>1</v>
      </c>
      <c r="H441" s="15">
        <v>2</v>
      </c>
      <c r="I441" s="4" t="s">
        <v>1962</v>
      </c>
      <c r="J441" s="4">
        <f t="shared" si="23"/>
        <v>3</v>
      </c>
      <c r="K441" s="4">
        <f t="shared" si="25"/>
        <v>3</v>
      </c>
      <c r="L441" s="4" t="str">
        <f t="shared" si="24"/>
        <v>Y</v>
      </c>
      <c r="M441" s="4" t="s">
        <v>2679</v>
      </c>
      <c r="N441" s="13">
        <v>3.0514852945347291</v>
      </c>
      <c r="O441" s="5">
        <v>2011</v>
      </c>
      <c r="P441" s="5" t="s">
        <v>329</v>
      </c>
      <c r="Q441" s="12">
        <v>100</v>
      </c>
      <c r="R441" s="5">
        <v>2011</v>
      </c>
      <c r="S441" s="5" t="s">
        <v>329</v>
      </c>
      <c r="T441" s="12">
        <v>24.24697288101671</v>
      </c>
      <c r="U441" s="5">
        <v>2011</v>
      </c>
      <c r="V441" s="5" t="s">
        <v>329</v>
      </c>
      <c r="W441" s="12"/>
      <c r="Y441" s="5" t="s">
        <v>1569</v>
      </c>
      <c r="Z441" s="12">
        <v>0</v>
      </c>
      <c r="AA441" s="5">
        <v>2011</v>
      </c>
      <c r="AB441" s="5" t="s">
        <v>329</v>
      </c>
      <c r="AC441" s="12">
        <v>25</v>
      </c>
      <c r="AD441" s="5">
        <v>2011</v>
      </c>
      <c r="AE441" s="5" t="s">
        <v>329</v>
      </c>
      <c r="AF441" s="12">
        <v>0</v>
      </c>
      <c r="AG441" s="5">
        <v>2011</v>
      </c>
      <c r="AH441" s="5" t="s">
        <v>329</v>
      </c>
      <c r="AI441" s="14">
        <v>100</v>
      </c>
      <c r="AJ441" s="5">
        <v>2011</v>
      </c>
      <c r="AK441" s="5" t="s">
        <v>329</v>
      </c>
      <c r="AL441" s="14"/>
      <c r="AN441" s="5" t="s">
        <v>1569</v>
      </c>
    </row>
    <row r="442" spans="1:40" ht="12.75" customHeight="1" x14ac:dyDescent="0.25">
      <c r="A442" s="5" t="s">
        <v>332</v>
      </c>
      <c r="B442" s="5" t="s">
        <v>335</v>
      </c>
      <c r="C442" s="5" t="s">
        <v>334</v>
      </c>
      <c r="D442" s="5" t="s">
        <v>35</v>
      </c>
      <c r="E442" s="5" t="s">
        <v>336</v>
      </c>
      <c r="F442" s="5" t="s">
        <v>333</v>
      </c>
      <c r="G442" s="5">
        <v>2</v>
      </c>
      <c r="H442" s="15">
        <v>1</v>
      </c>
      <c r="I442" s="4" t="s">
        <v>3210</v>
      </c>
      <c r="J442" s="4">
        <f t="shared" si="23"/>
        <v>1</v>
      </c>
      <c r="K442" s="4">
        <f t="shared" si="25"/>
        <v>1</v>
      </c>
      <c r="L442" s="4" t="str">
        <f t="shared" si="24"/>
        <v/>
      </c>
      <c r="N442" s="13">
        <v>1.2056220890934786</v>
      </c>
      <c r="O442" s="5">
        <v>2012</v>
      </c>
      <c r="P442" s="5" t="s">
        <v>332</v>
      </c>
      <c r="Q442" s="12">
        <v>99</v>
      </c>
      <c r="R442" s="5">
        <v>2012</v>
      </c>
      <c r="S442" s="5" t="s">
        <v>332</v>
      </c>
      <c r="T442" s="12">
        <v>6</v>
      </c>
      <c r="U442" s="5">
        <v>2012</v>
      </c>
      <c r="V442" s="5" t="s">
        <v>332</v>
      </c>
      <c r="W442" s="12"/>
      <c r="Y442" s="5" t="s">
        <v>1569</v>
      </c>
      <c r="Z442" s="12">
        <v>0</v>
      </c>
      <c r="AA442" s="5">
        <v>2012</v>
      </c>
      <c r="AB442" s="5" t="s">
        <v>332</v>
      </c>
      <c r="AC442" s="12">
        <v>30</v>
      </c>
      <c r="AD442" s="5">
        <v>2012</v>
      </c>
      <c r="AE442" s="5" t="s">
        <v>332</v>
      </c>
      <c r="AF442" s="12">
        <v>46.338028169014088</v>
      </c>
      <c r="AG442" s="5">
        <v>2012</v>
      </c>
      <c r="AH442" s="5" t="s">
        <v>332</v>
      </c>
      <c r="AI442" s="14">
        <v>100</v>
      </c>
      <c r="AJ442" s="5">
        <v>2012</v>
      </c>
      <c r="AK442" s="5" t="s">
        <v>332</v>
      </c>
      <c r="AL442" s="14"/>
      <c r="AN442" s="5" t="s">
        <v>1569</v>
      </c>
    </row>
    <row r="443" spans="1:40" ht="12.75" customHeight="1" x14ac:dyDescent="0.25">
      <c r="A443" s="5" t="s">
        <v>337</v>
      </c>
      <c r="B443" s="5" t="s">
        <v>335</v>
      </c>
      <c r="C443" s="5" t="s">
        <v>334</v>
      </c>
      <c r="D443" s="5" t="s">
        <v>35</v>
      </c>
      <c r="E443" s="5" t="s">
        <v>339</v>
      </c>
      <c r="F443" s="5" t="s">
        <v>338</v>
      </c>
      <c r="G443" s="5">
        <v>3</v>
      </c>
      <c r="H443" s="15">
        <v>1</v>
      </c>
      <c r="I443" s="4"/>
      <c r="J443" s="4">
        <f t="shared" si="23"/>
        <v>1</v>
      </c>
      <c r="K443" s="4">
        <f t="shared" si="25"/>
        <v>1</v>
      </c>
      <c r="L443" s="4" t="str">
        <f t="shared" si="24"/>
        <v/>
      </c>
      <c r="N443" s="13">
        <v>1.0122290686577904</v>
      </c>
      <c r="O443" s="5">
        <v>2015</v>
      </c>
      <c r="P443" s="5" t="s">
        <v>337</v>
      </c>
      <c r="Q443" s="12">
        <v>100</v>
      </c>
      <c r="R443" s="5">
        <v>2015</v>
      </c>
      <c r="S443" s="5" t="s">
        <v>337</v>
      </c>
      <c r="T443" s="12">
        <v>11.111111111111111</v>
      </c>
      <c r="U443" s="5">
        <v>2015</v>
      </c>
      <c r="V443" s="5" t="s">
        <v>337</v>
      </c>
      <c r="W443" s="12"/>
      <c r="Y443" s="5" t="s">
        <v>1569</v>
      </c>
      <c r="Z443" s="12">
        <v>25.3</v>
      </c>
      <c r="AA443" s="5">
        <v>2015</v>
      </c>
      <c r="AB443" s="5" t="s">
        <v>337</v>
      </c>
      <c r="AC443" s="12">
        <v>45.03</v>
      </c>
      <c r="AD443" s="5">
        <v>2015</v>
      </c>
      <c r="AE443" s="5" t="s">
        <v>337</v>
      </c>
      <c r="AF443" s="12">
        <v>0</v>
      </c>
      <c r="AG443" s="5">
        <v>2015</v>
      </c>
      <c r="AH443" s="5" t="s">
        <v>337</v>
      </c>
      <c r="AI443" s="14">
        <v>100</v>
      </c>
      <c r="AJ443" s="5">
        <v>2015</v>
      </c>
      <c r="AK443" s="5" t="s">
        <v>337</v>
      </c>
      <c r="AL443" s="14"/>
      <c r="AN443" s="5" t="s">
        <v>1569</v>
      </c>
    </row>
    <row r="444" spans="1:40" ht="12.75" customHeight="1" x14ac:dyDescent="0.25">
      <c r="A444" s="5" t="s">
        <v>340</v>
      </c>
      <c r="B444" s="5" t="s">
        <v>343</v>
      </c>
      <c r="C444" s="5" t="s">
        <v>342</v>
      </c>
      <c r="D444" s="5" t="s">
        <v>35</v>
      </c>
      <c r="E444" s="5" t="s">
        <v>344</v>
      </c>
      <c r="F444" s="5" t="s">
        <v>341</v>
      </c>
      <c r="G444" s="5">
        <v>2</v>
      </c>
      <c r="H444" s="15">
        <v>1</v>
      </c>
      <c r="I444" s="4" t="s">
        <v>1963</v>
      </c>
      <c r="J444" s="4">
        <f t="shared" si="23"/>
        <v>1</v>
      </c>
      <c r="K444" s="4">
        <f t="shared" si="25"/>
        <v>1</v>
      </c>
      <c r="L444" s="4" t="str">
        <f t="shared" si="24"/>
        <v/>
      </c>
      <c r="N444" s="13">
        <v>1.894714515740993</v>
      </c>
      <c r="O444" s="5">
        <v>2016</v>
      </c>
      <c r="P444" s="5" t="s">
        <v>340</v>
      </c>
      <c r="Q444" s="12" t="s">
        <v>1569</v>
      </c>
      <c r="S444" s="5" t="s">
        <v>1569</v>
      </c>
      <c r="T444" s="12">
        <v>0</v>
      </c>
      <c r="U444" s="5">
        <v>2016</v>
      </c>
      <c r="V444" s="5" t="s">
        <v>340</v>
      </c>
      <c r="W444" s="12"/>
      <c r="Y444" s="5" t="s">
        <v>1569</v>
      </c>
      <c r="Z444" s="12">
        <v>33</v>
      </c>
      <c r="AA444" s="5">
        <v>2016</v>
      </c>
      <c r="AB444" s="5" t="s">
        <v>340</v>
      </c>
      <c r="AC444" s="12">
        <v>11</v>
      </c>
      <c r="AD444" s="5">
        <v>2016</v>
      </c>
      <c r="AE444" s="5" t="s">
        <v>340</v>
      </c>
      <c r="AF444" s="12">
        <v>0</v>
      </c>
      <c r="AG444" s="5">
        <v>2016</v>
      </c>
      <c r="AH444" s="5" t="s">
        <v>340</v>
      </c>
      <c r="AI444" s="14">
        <v>100</v>
      </c>
      <c r="AJ444" s="5">
        <v>2016</v>
      </c>
      <c r="AK444" s="5" t="s">
        <v>340</v>
      </c>
      <c r="AL444" s="14"/>
      <c r="AN444" s="5" t="s">
        <v>1569</v>
      </c>
    </row>
    <row r="445" spans="1:40" ht="12.75" customHeight="1" x14ac:dyDescent="0.25">
      <c r="A445" s="5" t="s">
        <v>345</v>
      </c>
      <c r="B445" s="5" t="s">
        <v>343</v>
      </c>
      <c r="C445" s="5" t="s">
        <v>342</v>
      </c>
      <c r="D445" s="5" t="s">
        <v>35</v>
      </c>
      <c r="E445" s="5" t="s">
        <v>347</v>
      </c>
      <c r="F445" s="5" t="s">
        <v>346</v>
      </c>
      <c r="G445" s="5">
        <v>2</v>
      </c>
      <c r="H445" s="15">
        <v>1</v>
      </c>
      <c r="I445" s="4" t="s">
        <v>1964</v>
      </c>
      <c r="J445" s="4">
        <f t="shared" si="23"/>
        <v>1</v>
      </c>
      <c r="K445" s="4">
        <f t="shared" si="25"/>
        <v>1</v>
      </c>
      <c r="L445" s="4" t="str">
        <f t="shared" si="24"/>
        <v/>
      </c>
      <c r="N445" s="13">
        <v>1.7916899736736425</v>
      </c>
      <c r="O445" s="5">
        <v>2012</v>
      </c>
      <c r="P445" s="5" t="s">
        <v>345</v>
      </c>
      <c r="Q445" s="12" t="s">
        <v>1569</v>
      </c>
      <c r="S445" s="5" t="s">
        <v>1569</v>
      </c>
      <c r="T445" s="12" t="s">
        <v>1569</v>
      </c>
      <c r="V445" s="5" t="s">
        <v>1569</v>
      </c>
      <c r="W445" s="12"/>
      <c r="Y445" s="5" t="s">
        <v>1569</v>
      </c>
      <c r="Z445" s="12" t="s">
        <v>1569</v>
      </c>
      <c r="AB445" s="5" t="s">
        <v>1569</v>
      </c>
      <c r="AC445" s="12">
        <v>31</v>
      </c>
      <c r="AD445" s="5">
        <v>2012</v>
      </c>
      <c r="AE445" s="5" t="s">
        <v>345</v>
      </c>
      <c r="AF445" s="12" t="s">
        <v>1569</v>
      </c>
      <c r="AH445" s="5" t="s">
        <v>1569</v>
      </c>
      <c r="AI445" s="14" t="s">
        <v>1569</v>
      </c>
      <c r="AK445" s="5" t="s">
        <v>1569</v>
      </c>
      <c r="AL445" s="14"/>
      <c r="AN445" s="5" t="s">
        <v>1569</v>
      </c>
    </row>
    <row r="446" spans="1:40" ht="12.75" customHeight="1" x14ac:dyDescent="0.25">
      <c r="A446" s="5" t="s">
        <v>348</v>
      </c>
      <c r="B446" s="5" t="s">
        <v>343</v>
      </c>
      <c r="C446" s="5" t="s">
        <v>342</v>
      </c>
      <c r="D446" s="5" t="s">
        <v>35</v>
      </c>
      <c r="E446" s="5" t="s">
        <v>350</v>
      </c>
      <c r="F446" s="5" t="s">
        <v>349</v>
      </c>
      <c r="G446" s="5">
        <v>2</v>
      </c>
      <c r="H446" s="15">
        <v>2</v>
      </c>
      <c r="I446" s="4" t="s">
        <v>1965</v>
      </c>
      <c r="J446" s="4">
        <f t="shared" si="23"/>
        <v>1</v>
      </c>
      <c r="K446" s="4">
        <f t="shared" si="25"/>
        <v>1</v>
      </c>
      <c r="L446" s="4" t="str">
        <f t="shared" si="24"/>
        <v/>
      </c>
      <c r="N446" s="13">
        <v>3.1283431568144362</v>
      </c>
      <c r="O446" s="5">
        <v>2015</v>
      </c>
      <c r="P446" s="5" t="s">
        <v>348</v>
      </c>
      <c r="Q446" s="12">
        <v>100</v>
      </c>
      <c r="R446" s="5">
        <v>2015</v>
      </c>
      <c r="S446" s="5" t="s">
        <v>348</v>
      </c>
      <c r="T446" s="12">
        <v>11.523046092184369</v>
      </c>
      <c r="U446" s="5">
        <v>2015</v>
      </c>
      <c r="V446" s="5" t="s">
        <v>348</v>
      </c>
      <c r="W446" s="12"/>
      <c r="Y446" s="5" t="s">
        <v>1569</v>
      </c>
      <c r="Z446" s="12">
        <v>0</v>
      </c>
      <c r="AA446" s="5">
        <v>2015</v>
      </c>
      <c r="AB446" s="5" t="s">
        <v>348</v>
      </c>
      <c r="AC446" s="12">
        <v>58.04</v>
      </c>
      <c r="AD446" s="5">
        <v>2015</v>
      </c>
      <c r="AE446" s="5" t="s">
        <v>348</v>
      </c>
      <c r="AF446" s="12">
        <v>0</v>
      </c>
      <c r="AG446" s="5">
        <v>2015</v>
      </c>
      <c r="AH446" s="5" t="s">
        <v>348</v>
      </c>
      <c r="AI446" s="14">
        <v>100</v>
      </c>
      <c r="AJ446" s="5">
        <v>2015</v>
      </c>
      <c r="AK446" s="5" t="s">
        <v>348</v>
      </c>
      <c r="AL446" s="14"/>
      <c r="AN446" s="5" t="s">
        <v>1569</v>
      </c>
    </row>
    <row r="447" spans="1:40" ht="12.75" customHeight="1" x14ac:dyDescent="0.25">
      <c r="A447" s="5" t="s">
        <v>351</v>
      </c>
      <c r="B447" s="5" t="s">
        <v>354</v>
      </c>
      <c r="C447" s="5" t="s">
        <v>353</v>
      </c>
      <c r="D447" s="5" t="s">
        <v>35</v>
      </c>
      <c r="E447" s="5" t="s">
        <v>355</v>
      </c>
      <c r="F447" s="5" t="s">
        <v>352</v>
      </c>
      <c r="G447" s="5">
        <v>1</v>
      </c>
      <c r="H447" s="15">
        <v>1</v>
      </c>
      <c r="I447" s="4"/>
      <c r="J447" s="4">
        <f t="shared" si="23"/>
        <v>1</v>
      </c>
      <c r="K447" s="4">
        <f t="shared" si="25"/>
        <v>1</v>
      </c>
      <c r="L447" s="4" t="str">
        <f t="shared" si="24"/>
        <v/>
      </c>
      <c r="N447" s="13">
        <v>1.0006762145328509</v>
      </c>
      <c r="O447" s="5">
        <v>2012</v>
      </c>
      <c r="P447" s="5" t="s">
        <v>351</v>
      </c>
      <c r="Q447" s="12">
        <v>100</v>
      </c>
      <c r="R447" s="5">
        <v>2012</v>
      </c>
      <c r="S447" s="5" t="s">
        <v>351</v>
      </c>
      <c r="T447" s="12">
        <v>15.871587158715869</v>
      </c>
      <c r="U447" s="5">
        <v>2012</v>
      </c>
      <c r="V447" s="5" t="s">
        <v>351</v>
      </c>
      <c r="W447" s="12"/>
      <c r="Y447" s="5" t="s">
        <v>1569</v>
      </c>
      <c r="Z447" s="12">
        <v>0</v>
      </c>
      <c r="AA447" s="5">
        <v>2012</v>
      </c>
      <c r="AB447" s="5" t="s">
        <v>351</v>
      </c>
      <c r="AC447" s="12">
        <v>29</v>
      </c>
      <c r="AD447" s="5">
        <v>2012</v>
      </c>
      <c r="AE447" s="5" t="s">
        <v>351</v>
      </c>
      <c r="AF447" s="12">
        <v>0</v>
      </c>
      <c r="AG447" s="5">
        <v>2012</v>
      </c>
      <c r="AH447" s="5" t="s">
        <v>351</v>
      </c>
      <c r="AI447" s="14">
        <v>100</v>
      </c>
      <c r="AJ447" s="5">
        <v>2012</v>
      </c>
      <c r="AK447" s="5" t="s">
        <v>351</v>
      </c>
      <c r="AL447" s="14"/>
      <c r="AN447" s="5" t="s">
        <v>1569</v>
      </c>
    </row>
    <row r="448" spans="1:40" ht="12.75" customHeight="1" x14ac:dyDescent="0.25">
      <c r="A448" s="5" t="s">
        <v>1009</v>
      </c>
      <c r="B448" s="5" t="s">
        <v>1007</v>
      </c>
      <c r="C448" s="5" t="s">
        <v>1006</v>
      </c>
      <c r="D448" s="5" t="s">
        <v>620</v>
      </c>
      <c r="E448" s="5" t="s">
        <v>1011</v>
      </c>
      <c r="F448" s="5" t="s">
        <v>1010</v>
      </c>
      <c r="G448" s="5">
        <v>2</v>
      </c>
      <c r="H448" s="15">
        <v>2</v>
      </c>
      <c r="I448" s="4" t="s">
        <v>1966</v>
      </c>
      <c r="J448" s="4">
        <f t="shared" si="23"/>
        <v>1</v>
      </c>
      <c r="K448" s="4">
        <f t="shared" si="25"/>
        <v>1</v>
      </c>
      <c r="L448" s="4" t="str">
        <f t="shared" si="24"/>
        <v/>
      </c>
      <c r="N448" s="13">
        <v>0.60855753607224794</v>
      </c>
      <c r="O448" s="5">
        <v>2012</v>
      </c>
      <c r="P448" s="5" t="s">
        <v>1009</v>
      </c>
      <c r="Q448" s="12" t="s">
        <v>1569</v>
      </c>
      <c r="S448" s="5" t="s">
        <v>1569</v>
      </c>
      <c r="T448" s="12">
        <v>0</v>
      </c>
      <c r="U448" s="5">
        <v>2012</v>
      </c>
      <c r="V448" s="5" t="s">
        <v>1009</v>
      </c>
      <c r="W448" s="12"/>
      <c r="Y448" s="5" t="s">
        <v>1569</v>
      </c>
      <c r="Z448" s="12" t="s">
        <v>1569</v>
      </c>
      <c r="AB448" s="5" t="s">
        <v>1569</v>
      </c>
      <c r="AC448" s="12" t="s">
        <v>1569</v>
      </c>
      <c r="AE448" s="5" t="s">
        <v>1569</v>
      </c>
      <c r="AF448" s="12" t="s">
        <v>1569</v>
      </c>
      <c r="AH448" s="5" t="s">
        <v>1569</v>
      </c>
      <c r="AI448" s="14" t="s">
        <v>1569</v>
      </c>
      <c r="AK448" s="5" t="s">
        <v>1569</v>
      </c>
      <c r="AL448" s="14"/>
      <c r="AN448" s="5" t="s">
        <v>1569</v>
      </c>
    </row>
    <row r="449" spans="1:40" ht="12.75" customHeight="1" x14ac:dyDescent="0.25">
      <c r="A449" s="5" t="s">
        <v>1012</v>
      </c>
      <c r="B449" s="5" t="s">
        <v>1014</v>
      </c>
      <c r="C449" s="5" t="s">
        <v>1013</v>
      </c>
      <c r="D449" s="5" t="s">
        <v>620</v>
      </c>
      <c r="E449" s="5" t="s">
        <v>1015</v>
      </c>
      <c r="F449" s="5" t="s">
        <v>3212</v>
      </c>
      <c r="G449" s="5">
        <v>1</v>
      </c>
      <c r="H449" s="15">
        <v>1</v>
      </c>
      <c r="I449" s="4" t="s">
        <v>3211</v>
      </c>
      <c r="J449" s="4">
        <f t="shared" ref="J449:J512" si="26">COUNTIF(E:E,E449)</f>
        <v>1</v>
      </c>
      <c r="K449" s="4">
        <f t="shared" si="25"/>
        <v>1</v>
      </c>
      <c r="L449" s="4" t="str">
        <f t="shared" si="24"/>
        <v/>
      </c>
      <c r="N449" s="13">
        <v>1.6797066858858289</v>
      </c>
      <c r="O449" s="5">
        <v>2012</v>
      </c>
      <c r="P449" s="5" t="s">
        <v>1012</v>
      </c>
      <c r="Q449" s="12">
        <v>60</v>
      </c>
      <c r="R449" s="5">
        <v>2012</v>
      </c>
      <c r="S449" s="5" t="s">
        <v>1012</v>
      </c>
      <c r="T449" s="12">
        <v>7.9</v>
      </c>
      <c r="U449" s="5">
        <v>2012</v>
      </c>
      <c r="V449" s="5" t="s">
        <v>1012</v>
      </c>
      <c r="W449" s="12"/>
      <c r="Y449" s="5" t="s">
        <v>1569</v>
      </c>
      <c r="Z449" s="12" t="s">
        <v>1569</v>
      </c>
      <c r="AB449" s="5" t="s">
        <v>1569</v>
      </c>
      <c r="AC449" s="12" t="s">
        <v>1569</v>
      </c>
      <c r="AE449" s="5" t="s">
        <v>1569</v>
      </c>
      <c r="AF449" s="12" t="s">
        <v>1569</v>
      </c>
      <c r="AH449" s="5" t="s">
        <v>1569</v>
      </c>
      <c r="AI449" s="14" t="s">
        <v>1569</v>
      </c>
      <c r="AK449" s="5" t="s">
        <v>1569</v>
      </c>
      <c r="AL449" s="14"/>
      <c r="AN449" s="5" t="s">
        <v>1569</v>
      </c>
    </row>
    <row r="450" spans="1:40" ht="12.75" customHeight="1" x14ac:dyDescent="0.25">
      <c r="A450" s="5" t="s">
        <v>1340</v>
      </c>
      <c r="B450" s="5" t="s">
        <v>1535</v>
      </c>
      <c r="C450" s="5" t="s">
        <v>1342</v>
      </c>
      <c r="D450" s="5" t="s">
        <v>1038</v>
      </c>
      <c r="E450" s="5" t="s">
        <v>1343</v>
      </c>
      <c r="F450" s="5" t="s">
        <v>1341</v>
      </c>
      <c r="G450" s="5">
        <v>2</v>
      </c>
      <c r="H450" s="15">
        <v>2</v>
      </c>
      <c r="I450" s="4" t="s">
        <v>1967</v>
      </c>
      <c r="J450" s="4">
        <f t="shared" si="26"/>
        <v>1</v>
      </c>
      <c r="K450" s="4">
        <f t="shared" si="25"/>
        <v>1</v>
      </c>
      <c r="L450" s="4" t="str">
        <f t="shared" si="24"/>
        <v/>
      </c>
      <c r="N450" s="13">
        <v>1.5210075805376297</v>
      </c>
      <c r="O450" s="5">
        <v>2010</v>
      </c>
      <c r="P450" s="5" t="s">
        <v>1340</v>
      </c>
      <c r="Q450" s="12">
        <v>100</v>
      </c>
      <c r="R450" s="5">
        <v>2010</v>
      </c>
      <c r="S450" s="5" t="s">
        <v>1340</v>
      </c>
      <c r="T450" s="12">
        <v>0</v>
      </c>
      <c r="U450" s="5">
        <v>2010</v>
      </c>
      <c r="V450" s="5" t="s">
        <v>1340</v>
      </c>
      <c r="W450" s="12"/>
      <c r="Y450" s="5" t="s">
        <v>1569</v>
      </c>
      <c r="Z450" s="12">
        <v>0</v>
      </c>
      <c r="AA450" s="5">
        <v>2010</v>
      </c>
      <c r="AB450" s="5" t="s">
        <v>1340</v>
      </c>
      <c r="AC450" s="12">
        <v>0.9</v>
      </c>
      <c r="AD450" s="5">
        <v>2010</v>
      </c>
      <c r="AE450" s="5" t="s">
        <v>1340</v>
      </c>
      <c r="AF450" s="12">
        <v>0</v>
      </c>
      <c r="AG450" s="5">
        <v>2010</v>
      </c>
      <c r="AH450" s="5" t="s">
        <v>1340</v>
      </c>
      <c r="AI450" s="14">
        <v>100</v>
      </c>
      <c r="AJ450" s="5">
        <v>2010</v>
      </c>
      <c r="AK450" s="5" t="s">
        <v>1340</v>
      </c>
      <c r="AL450" s="14"/>
      <c r="AN450" s="5" t="s">
        <v>1569</v>
      </c>
    </row>
    <row r="451" spans="1:40" ht="12.75" customHeight="1" x14ac:dyDescent="0.25">
      <c r="A451" s="5" t="s">
        <v>1016</v>
      </c>
      <c r="B451" s="5" t="s">
        <v>1019</v>
      </c>
      <c r="C451" s="5" t="s">
        <v>1018</v>
      </c>
      <c r="D451" s="5" t="s">
        <v>620</v>
      </c>
      <c r="E451" s="5" t="s">
        <v>1020</v>
      </c>
      <c r="F451" s="5" t="s">
        <v>1017</v>
      </c>
      <c r="G451" s="5">
        <v>1</v>
      </c>
      <c r="H451" s="15">
        <v>2</v>
      </c>
      <c r="I451" s="4" t="s">
        <v>1968</v>
      </c>
      <c r="J451" s="4">
        <f t="shared" si="26"/>
        <v>1</v>
      </c>
      <c r="K451" s="4">
        <f t="shared" si="25"/>
        <v>1</v>
      </c>
      <c r="L451" s="4" t="str">
        <f t="shared" si="24"/>
        <v/>
      </c>
      <c r="N451" s="13">
        <v>1.8049049324882889</v>
      </c>
      <c r="O451" s="5">
        <v>2014</v>
      </c>
      <c r="P451" s="5" t="s">
        <v>1016</v>
      </c>
      <c r="Q451" s="12">
        <v>92</v>
      </c>
      <c r="R451" s="5">
        <v>2014</v>
      </c>
      <c r="S451" s="5" t="s">
        <v>1016</v>
      </c>
      <c r="T451" s="12">
        <v>8.6172344689378768</v>
      </c>
      <c r="U451" s="5">
        <v>2014</v>
      </c>
      <c r="V451" s="5" t="s">
        <v>1016</v>
      </c>
      <c r="W451" s="12"/>
      <c r="Y451" s="5" t="s">
        <v>1569</v>
      </c>
      <c r="Z451" s="12">
        <v>2.4405125076266012</v>
      </c>
      <c r="AA451" s="5">
        <v>2014</v>
      </c>
      <c r="AB451" s="5" t="s">
        <v>1016</v>
      </c>
      <c r="AC451" s="12" t="s">
        <v>1569</v>
      </c>
      <c r="AE451" s="5" t="s">
        <v>1569</v>
      </c>
      <c r="AF451" s="12" t="s">
        <v>1569</v>
      </c>
      <c r="AH451" s="5" t="s">
        <v>1569</v>
      </c>
      <c r="AI451" s="14">
        <v>84.26401152030131</v>
      </c>
      <c r="AJ451" s="5">
        <v>2014</v>
      </c>
      <c r="AK451" s="5" t="s">
        <v>1016</v>
      </c>
      <c r="AL451" s="14"/>
      <c r="AN451" s="5" t="s">
        <v>1569</v>
      </c>
    </row>
    <row r="452" spans="1:40" ht="12.75" customHeight="1" x14ac:dyDescent="0.25">
      <c r="A452" s="5" t="s">
        <v>1021</v>
      </c>
      <c r="B452" s="5" t="s">
        <v>1019</v>
      </c>
      <c r="C452" s="5" t="s">
        <v>1018</v>
      </c>
      <c r="D452" s="5" t="s">
        <v>620</v>
      </c>
      <c r="E452" s="5" t="s">
        <v>1023</v>
      </c>
      <c r="F452" s="5" t="s">
        <v>1022</v>
      </c>
      <c r="G452" s="5">
        <v>1</v>
      </c>
      <c r="H452" s="15">
        <v>1</v>
      </c>
      <c r="I452" s="4"/>
      <c r="J452" s="4">
        <f t="shared" si="26"/>
        <v>1</v>
      </c>
      <c r="K452" s="4">
        <f t="shared" si="25"/>
        <v>1</v>
      </c>
      <c r="L452" s="4" t="str">
        <f t="shared" si="24"/>
        <v/>
      </c>
      <c r="N452" s="13">
        <v>0.89119157867871923</v>
      </c>
      <c r="O452" s="5">
        <v>2014</v>
      </c>
      <c r="P452" s="5" t="s">
        <v>1021</v>
      </c>
      <c r="Q452" s="12">
        <v>97</v>
      </c>
      <c r="R452" s="5">
        <v>2014</v>
      </c>
      <c r="S452" s="5" t="s">
        <v>1021</v>
      </c>
      <c r="T452" s="12">
        <v>15.825914935707223</v>
      </c>
      <c r="U452" s="5">
        <v>2014</v>
      </c>
      <c r="V452" s="5" t="s">
        <v>1021</v>
      </c>
      <c r="W452" s="12"/>
      <c r="Y452" s="5" t="s">
        <v>1569</v>
      </c>
      <c r="Z452" s="12">
        <v>15</v>
      </c>
      <c r="AA452" s="5">
        <v>2014</v>
      </c>
      <c r="AB452" s="5" t="s">
        <v>1021</v>
      </c>
      <c r="AC452" s="12">
        <v>0</v>
      </c>
      <c r="AD452" s="5">
        <v>2014</v>
      </c>
      <c r="AE452" s="5" t="s">
        <v>1021</v>
      </c>
      <c r="AF452" s="12">
        <v>0</v>
      </c>
      <c r="AG452" s="5">
        <v>2014</v>
      </c>
      <c r="AH452" s="5" t="s">
        <v>1021</v>
      </c>
      <c r="AI452" s="14">
        <v>100</v>
      </c>
      <c r="AJ452" s="5">
        <v>2014</v>
      </c>
      <c r="AK452" s="5" t="s">
        <v>1021</v>
      </c>
      <c r="AL452" s="14"/>
      <c r="AN452" s="5" t="s">
        <v>1569</v>
      </c>
    </row>
    <row r="453" spans="1:40" ht="12.75" customHeight="1" x14ac:dyDescent="0.25">
      <c r="A453" s="5" t="s">
        <v>588</v>
      </c>
      <c r="B453" s="5" t="s">
        <v>1536</v>
      </c>
      <c r="C453" s="5" t="s">
        <v>590</v>
      </c>
      <c r="D453" s="5" t="s">
        <v>360</v>
      </c>
      <c r="E453" s="5" t="s">
        <v>1594</v>
      </c>
      <c r="F453" s="5" t="s">
        <v>589</v>
      </c>
      <c r="G453" s="5">
        <v>1</v>
      </c>
      <c r="H453" s="15">
        <v>1</v>
      </c>
      <c r="I453" s="4" t="s">
        <v>1969</v>
      </c>
      <c r="J453" s="4">
        <f t="shared" si="26"/>
        <v>1</v>
      </c>
      <c r="K453" s="4">
        <f t="shared" si="25"/>
        <v>1</v>
      </c>
      <c r="L453" s="4" t="str">
        <f t="shared" si="24"/>
        <v/>
      </c>
      <c r="N453" s="13">
        <v>0.85714285546357072</v>
      </c>
      <c r="O453" s="5">
        <v>2016</v>
      </c>
      <c r="P453" s="5" t="s">
        <v>588</v>
      </c>
      <c r="Q453" s="12">
        <v>70</v>
      </c>
      <c r="S453" s="5" t="s">
        <v>588</v>
      </c>
      <c r="T453" s="12">
        <v>10</v>
      </c>
      <c r="V453" s="5" t="s">
        <v>588</v>
      </c>
      <c r="W453" s="12"/>
      <c r="Y453" s="5" t="s">
        <v>1569</v>
      </c>
      <c r="Z453" s="12">
        <v>0</v>
      </c>
      <c r="AB453" s="5" t="s">
        <v>588</v>
      </c>
      <c r="AC453" s="12">
        <v>0</v>
      </c>
      <c r="AE453" s="5" t="s">
        <v>588</v>
      </c>
      <c r="AF453" s="12">
        <v>0</v>
      </c>
      <c r="AH453" s="5" t="s">
        <v>588</v>
      </c>
      <c r="AI453" s="14">
        <v>100</v>
      </c>
      <c r="AK453" s="5" t="s">
        <v>588</v>
      </c>
      <c r="AL453" s="14"/>
      <c r="AN453" s="5" t="s">
        <v>1569</v>
      </c>
    </row>
    <row r="454" spans="1:40" ht="12.75" customHeight="1" x14ac:dyDescent="0.25">
      <c r="A454" s="5" t="s">
        <v>1027</v>
      </c>
      <c r="B454" s="5" t="s">
        <v>1030</v>
      </c>
      <c r="C454" s="5" t="s">
        <v>1029</v>
      </c>
      <c r="D454" s="5" t="s">
        <v>620</v>
      </c>
      <c r="E454" s="5" t="s">
        <v>1031</v>
      </c>
      <c r="F454" s="5" t="s">
        <v>1028</v>
      </c>
      <c r="G454" s="5">
        <v>2</v>
      </c>
      <c r="H454" s="15">
        <v>1</v>
      </c>
      <c r="I454" s="4"/>
      <c r="J454" s="4">
        <f t="shared" si="26"/>
        <v>2</v>
      </c>
      <c r="K454" s="4">
        <f t="shared" si="25"/>
        <v>2</v>
      </c>
      <c r="L454" s="4" t="str">
        <f t="shared" si="24"/>
        <v>Y</v>
      </c>
      <c r="M454" s="4" t="s">
        <v>2680</v>
      </c>
      <c r="N454" s="13">
        <v>0.84470901368269224</v>
      </c>
      <c r="O454" s="5">
        <v>2011</v>
      </c>
      <c r="P454" s="5" t="s">
        <v>1027</v>
      </c>
      <c r="Q454" s="12">
        <v>45</v>
      </c>
      <c r="R454" s="5">
        <v>2011</v>
      </c>
      <c r="S454" s="5" t="s">
        <v>1027</v>
      </c>
      <c r="T454" s="12">
        <v>7.0000000000000009</v>
      </c>
      <c r="U454" s="5">
        <v>2011</v>
      </c>
      <c r="V454" s="5" t="s">
        <v>1027</v>
      </c>
      <c r="W454" s="12"/>
      <c r="Y454" s="5" t="s">
        <v>1569</v>
      </c>
      <c r="Z454" s="12">
        <v>0</v>
      </c>
      <c r="AA454" s="5">
        <v>2011</v>
      </c>
      <c r="AB454" s="5" t="s">
        <v>1027</v>
      </c>
      <c r="AC454" s="12">
        <v>0</v>
      </c>
      <c r="AD454" s="5">
        <v>2011</v>
      </c>
      <c r="AE454" s="5" t="s">
        <v>1027</v>
      </c>
      <c r="AF454" s="12">
        <v>0</v>
      </c>
      <c r="AG454" s="5">
        <v>2011</v>
      </c>
      <c r="AH454" s="5" t="s">
        <v>1027</v>
      </c>
      <c r="AI454" s="14">
        <v>27.659574468085101</v>
      </c>
      <c r="AJ454" s="5">
        <v>2011</v>
      </c>
      <c r="AK454" s="5" t="s">
        <v>1027</v>
      </c>
      <c r="AL454" s="14"/>
      <c r="AN454" s="5" t="s">
        <v>1569</v>
      </c>
    </row>
    <row r="455" spans="1:40" ht="12.75" customHeight="1" x14ac:dyDescent="0.25">
      <c r="A455" s="5" t="s">
        <v>1032</v>
      </c>
      <c r="B455" s="5" t="s">
        <v>1030</v>
      </c>
      <c r="C455" s="5" t="s">
        <v>1029</v>
      </c>
      <c r="D455" s="5" t="s">
        <v>620</v>
      </c>
      <c r="E455" s="5" t="s">
        <v>1595</v>
      </c>
      <c r="F455" s="5" t="s">
        <v>1033</v>
      </c>
      <c r="G455" s="5">
        <v>2</v>
      </c>
      <c r="H455" s="15">
        <v>1</v>
      </c>
      <c r="I455" s="4"/>
      <c r="J455" s="4">
        <f t="shared" si="26"/>
        <v>1</v>
      </c>
      <c r="K455" s="4">
        <f t="shared" si="25"/>
        <v>1</v>
      </c>
      <c r="L455" s="4" t="str">
        <f t="shared" ref="L455:L518" si="27">IF(OR(J455&gt;1,K455&gt;1),"Y","")</f>
        <v/>
      </c>
      <c r="N455" s="13">
        <v>0.51999999999999991</v>
      </c>
      <c r="O455" s="5">
        <v>2012</v>
      </c>
      <c r="P455" s="5" t="s">
        <v>1032</v>
      </c>
      <c r="Q455" s="12" t="s">
        <v>1569</v>
      </c>
      <c r="S455" s="5" t="s">
        <v>1569</v>
      </c>
      <c r="T455" s="12">
        <v>8.3308330833083311</v>
      </c>
      <c r="U455" s="5">
        <v>2012</v>
      </c>
      <c r="V455" s="5" t="s">
        <v>1032</v>
      </c>
      <c r="W455" s="12"/>
      <c r="Y455" s="5" t="s">
        <v>1569</v>
      </c>
      <c r="Z455" s="12" t="s">
        <v>1569</v>
      </c>
      <c r="AB455" s="5" t="s">
        <v>1569</v>
      </c>
      <c r="AC455" s="12" t="s">
        <v>1569</v>
      </c>
      <c r="AE455" s="5" t="s">
        <v>1569</v>
      </c>
      <c r="AF455" s="12" t="s">
        <v>1569</v>
      </c>
      <c r="AH455" s="5" t="s">
        <v>1569</v>
      </c>
      <c r="AI455" s="14" t="s">
        <v>1569</v>
      </c>
      <c r="AK455" s="5" t="s">
        <v>1569</v>
      </c>
      <c r="AL455" s="14"/>
      <c r="AN455" s="5" t="s">
        <v>1569</v>
      </c>
    </row>
    <row r="456" spans="1:40" ht="12.75" customHeight="1" x14ac:dyDescent="0.25">
      <c r="A456" s="5" t="s">
        <v>591</v>
      </c>
      <c r="B456" s="5" t="s">
        <v>9</v>
      </c>
      <c r="C456" s="5" t="s">
        <v>593</v>
      </c>
      <c r="D456" s="5" t="s">
        <v>360</v>
      </c>
      <c r="E456" s="5" t="s">
        <v>10</v>
      </c>
      <c r="F456" s="5" t="s">
        <v>592</v>
      </c>
      <c r="G456" s="5">
        <v>2</v>
      </c>
      <c r="H456" s="15">
        <v>2</v>
      </c>
      <c r="I456" s="4" t="s">
        <v>1970</v>
      </c>
      <c r="J456" s="4">
        <f t="shared" si="26"/>
        <v>4</v>
      </c>
      <c r="K456" s="4">
        <f t="shared" si="25"/>
        <v>4</v>
      </c>
      <c r="L456" s="4" t="str">
        <f t="shared" si="27"/>
        <v>Y</v>
      </c>
      <c r="M456" s="4" t="s">
        <v>2681</v>
      </c>
      <c r="N456" s="13"/>
      <c r="P456" s="5" t="s">
        <v>1569</v>
      </c>
      <c r="Q456" s="12">
        <v>97</v>
      </c>
      <c r="R456" s="5">
        <v>2000</v>
      </c>
      <c r="S456" s="5" t="s">
        <v>591</v>
      </c>
      <c r="T456" s="12">
        <v>18.174515513605787</v>
      </c>
      <c r="U456" s="5">
        <v>2000</v>
      </c>
      <c r="V456" s="5" t="s">
        <v>591</v>
      </c>
      <c r="W456" s="12"/>
      <c r="Y456" s="5" t="s">
        <v>1569</v>
      </c>
      <c r="Z456" s="12" t="s">
        <v>1569</v>
      </c>
      <c r="AB456" s="5" t="s">
        <v>1569</v>
      </c>
      <c r="AC456" s="12" t="s">
        <v>1569</v>
      </c>
      <c r="AE456" s="5" t="s">
        <v>1569</v>
      </c>
      <c r="AF456" s="12" t="s">
        <v>1569</v>
      </c>
      <c r="AH456" s="5" t="s">
        <v>1569</v>
      </c>
      <c r="AI456" s="14" t="s">
        <v>1569</v>
      </c>
      <c r="AK456" s="5" t="s">
        <v>1569</v>
      </c>
      <c r="AL456" s="14"/>
      <c r="AN456" s="5" t="s">
        <v>1569</v>
      </c>
    </row>
    <row r="457" spans="1:40" ht="12.75" customHeight="1" x14ac:dyDescent="0.25">
      <c r="A457" s="5" t="s">
        <v>594</v>
      </c>
      <c r="B457" s="5" t="s">
        <v>9</v>
      </c>
      <c r="C457" s="5" t="s">
        <v>593</v>
      </c>
      <c r="D457" s="5" t="s">
        <v>360</v>
      </c>
      <c r="E457" s="5" t="s">
        <v>596</v>
      </c>
      <c r="F457" s="5" t="s">
        <v>595</v>
      </c>
      <c r="G457" s="5">
        <v>2</v>
      </c>
      <c r="H457" s="15">
        <v>2</v>
      </c>
      <c r="I457" s="4" t="s">
        <v>1971</v>
      </c>
      <c r="J457" s="4">
        <f t="shared" si="26"/>
        <v>3</v>
      </c>
      <c r="K457" s="4">
        <f t="shared" si="25"/>
        <v>3</v>
      </c>
      <c r="L457" s="4" t="str">
        <f t="shared" si="27"/>
        <v>Y</v>
      </c>
      <c r="M457" s="4" t="s">
        <v>2679</v>
      </c>
      <c r="N457" s="13">
        <v>0.66417600664175835</v>
      </c>
      <c r="O457" s="5">
        <v>2014</v>
      </c>
      <c r="P457" s="5" t="s">
        <v>594</v>
      </c>
      <c r="Q457" s="12">
        <v>99</v>
      </c>
      <c r="R457" s="5">
        <v>2014</v>
      </c>
      <c r="S457" s="5" t="s">
        <v>594</v>
      </c>
      <c r="T457" s="12">
        <v>10.199999999999998</v>
      </c>
      <c r="U457" s="5">
        <v>2014</v>
      </c>
      <c r="V457" s="5" t="s">
        <v>594</v>
      </c>
      <c r="W457" s="12"/>
      <c r="Y457" s="5" t="s">
        <v>1569</v>
      </c>
      <c r="Z457" s="12" t="s">
        <v>1569</v>
      </c>
      <c r="AB457" s="5" t="s">
        <v>1569</v>
      </c>
      <c r="AC457" s="12" t="s">
        <v>1569</v>
      </c>
      <c r="AE457" s="5" t="s">
        <v>1569</v>
      </c>
      <c r="AF457" s="12" t="s">
        <v>1569</v>
      </c>
      <c r="AH457" s="5" t="s">
        <v>1569</v>
      </c>
      <c r="AI457" s="14" t="s">
        <v>1569</v>
      </c>
      <c r="AK457" s="5" t="s">
        <v>1569</v>
      </c>
      <c r="AL457" s="14"/>
      <c r="AN457" s="5" t="s">
        <v>1569</v>
      </c>
    </row>
    <row r="458" spans="1:40" ht="12.75" customHeight="1" x14ac:dyDescent="0.25">
      <c r="A458" s="5" t="s">
        <v>597</v>
      </c>
      <c r="B458" s="5" t="s">
        <v>9</v>
      </c>
      <c r="C458" s="5" t="s">
        <v>593</v>
      </c>
      <c r="D458" s="5" t="s">
        <v>360</v>
      </c>
      <c r="E458" s="5" t="s">
        <v>599</v>
      </c>
      <c r="F458" s="5" t="s">
        <v>598</v>
      </c>
      <c r="G458" s="5">
        <v>2</v>
      </c>
      <c r="H458" s="15">
        <v>2</v>
      </c>
      <c r="I458" s="4" t="s">
        <v>1972</v>
      </c>
      <c r="J458" s="4">
        <f t="shared" si="26"/>
        <v>3</v>
      </c>
      <c r="K458" s="4">
        <f t="shared" ref="K458:K521" si="28">COUNTIF(F:F,F458)</f>
        <v>3</v>
      </c>
      <c r="L458" s="4" t="str">
        <f t="shared" si="27"/>
        <v>Y</v>
      </c>
      <c r="M458" s="4" t="s">
        <v>2679</v>
      </c>
      <c r="N458" s="13">
        <v>0.71232876712328763</v>
      </c>
      <c r="O458" s="5">
        <v>2012</v>
      </c>
      <c r="P458" s="5" t="s">
        <v>597</v>
      </c>
      <c r="Q458" s="12">
        <v>50</v>
      </c>
      <c r="R458" s="5">
        <v>2012</v>
      </c>
      <c r="S458" s="5" t="s">
        <v>597</v>
      </c>
      <c r="T458" s="12">
        <v>8.6</v>
      </c>
      <c r="U458" s="5">
        <v>2012</v>
      </c>
      <c r="V458" s="5" t="s">
        <v>597</v>
      </c>
      <c r="W458" s="12"/>
      <c r="Y458" s="5" t="s">
        <v>1569</v>
      </c>
      <c r="Z458" s="12" t="s">
        <v>1569</v>
      </c>
      <c r="AB458" s="5" t="s">
        <v>1569</v>
      </c>
      <c r="AC458" s="12" t="s">
        <v>1569</v>
      </c>
      <c r="AE458" s="5" t="s">
        <v>1569</v>
      </c>
      <c r="AF458" s="12" t="s">
        <v>1569</v>
      </c>
      <c r="AH458" s="5" t="s">
        <v>1569</v>
      </c>
      <c r="AI458" s="14" t="s">
        <v>1569</v>
      </c>
      <c r="AK458" s="5" t="s">
        <v>1569</v>
      </c>
      <c r="AL458" s="14"/>
      <c r="AN458" s="5" t="s">
        <v>1569</v>
      </c>
    </row>
    <row r="459" spans="1:40" ht="12.75" customHeight="1" x14ac:dyDescent="0.25">
      <c r="A459" s="5" t="s">
        <v>600</v>
      </c>
      <c r="B459" s="5" t="s">
        <v>9</v>
      </c>
      <c r="C459" s="5" t="s">
        <v>593</v>
      </c>
      <c r="D459" s="5" t="s">
        <v>360</v>
      </c>
      <c r="E459" s="5" t="s">
        <v>602</v>
      </c>
      <c r="F459" s="5" t="s">
        <v>601</v>
      </c>
      <c r="G459" s="5">
        <v>2</v>
      </c>
      <c r="H459" s="15">
        <v>2</v>
      </c>
      <c r="I459" s="4" t="s">
        <v>1973</v>
      </c>
      <c r="J459" s="4">
        <f t="shared" si="26"/>
        <v>3</v>
      </c>
      <c r="K459" s="4">
        <f t="shared" si="28"/>
        <v>3</v>
      </c>
      <c r="L459" s="4" t="str">
        <f t="shared" si="27"/>
        <v>Y</v>
      </c>
      <c r="M459" s="4" t="s">
        <v>2679</v>
      </c>
      <c r="N459" s="13">
        <v>0.65753424657533777</v>
      </c>
      <c r="O459" s="5">
        <v>2012</v>
      </c>
      <c r="P459" s="5" t="s">
        <v>600</v>
      </c>
      <c r="Q459" s="12" t="s">
        <v>1569</v>
      </c>
      <c r="S459" s="5" t="s">
        <v>1569</v>
      </c>
      <c r="T459" s="12">
        <v>9.1</v>
      </c>
      <c r="U459" s="5">
        <v>2012</v>
      </c>
      <c r="V459" s="5" t="s">
        <v>600</v>
      </c>
      <c r="W459" s="12"/>
      <c r="Y459" s="5" t="s">
        <v>1569</v>
      </c>
      <c r="Z459" s="12" t="s">
        <v>1569</v>
      </c>
      <c r="AB459" s="5" t="s">
        <v>1569</v>
      </c>
      <c r="AC459" s="12" t="s">
        <v>1569</v>
      </c>
      <c r="AE459" s="5" t="s">
        <v>1569</v>
      </c>
      <c r="AF459" s="12" t="s">
        <v>1569</v>
      </c>
      <c r="AH459" s="5" t="s">
        <v>1569</v>
      </c>
      <c r="AI459" s="14" t="s">
        <v>1569</v>
      </c>
      <c r="AK459" s="5" t="s">
        <v>1569</v>
      </c>
      <c r="AL459" s="14"/>
      <c r="AN459" s="5" t="s">
        <v>1569</v>
      </c>
    </row>
    <row r="460" spans="1:40" ht="12.75" customHeight="1" x14ac:dyDescent="0.25">
      <c r="A460" s="5" t="s">
        <v>603</v>
      </c>
      <c r="B460" s="5" t="s">
        <v>9</v>
      </c>
      <c r="C460" s="5" t="s">
        <v>593</v>
      </c>
      <c r="D460" s="5" t="s">
        <v>360</v>
      </c>
      <c r="E460" s="5" t="s">
        <v>605</v>
      </c>
      <c r="F460" s="5" t="s">
        <v>604</v>
      </c>
      <c r="G460" s="5">
        <v>2</v>
      </c>
      <c r="H460" s="15">
        <v>2</v>
      </c>
      <c r="I460" s="4" t="s">
        <v>1971</v>
      </c>
      <c r="J460" s="4">
        <f t="shared" si="26"/>
        <v>1</v>
      </c>
      <c r="K460" s="4">
        <f t="shared" si="28"/>
        <v>3</v>
      </c>
      <c r="L460" s="4" t="str">
        <f t="shared" si="27"/>
        <v>Y</v>
      </c>
      <c r="M460" s="4" t="s">
        <v>2679</v>
      </c>
      <c r="N460" s="13">
        <v>0.76712328767123272</v>
      </c>
      <c r="O460" s="5">
        <v>2012</v>
      </c>
      <c r="P460" s="5" t="s">
        <v>603</v>
      </c>
      <c r="Q460" s="12" t="s">
        <v>1569</v>
      </c>
      <c r="S460" s="5" t="s">
        <v>1569</v>
      </c>
      <c r="T460" s="12">
        <v>11</v>
      </c>
      <c r="U460" s="5">
        <v>2012</v>
      </c>
      <c r="V460" s="5" t="s">
        <v>603</v>
      </c>
      <c r="W460" s="12"/>
      <c r="Y460" s="5" t="s">
        <v>1569</v>
      </c>
      <c r="Z460" s="12" t="s">
        <v>1569</v>
      </c>
      <c r="AB460" s="5" t="s">
        <v>1569</v>
      </c>
      <c r="AC460" s="12" t="s">
        <v>1569</v>
      </c>
      <c r="AE460" s="5" t="s">
        <v>1569</v>
      </c>
      <c r="AF460" s="12" t="s">
        <v>1569</v>
      </c>
      <c r="AH460" s="5" t="s">
        <v>1569</v>
      </c>
      <c r="AI460" s="14" t="s">
        <v>1569</v>
      </c>
      <c r="AK460" s="5" t="s">
        <v>1569</v>
      </c>
      <c r="AL460" s="14"/>
      <c r="AN460" s="5" t="s">
        <v>1569</v>
      </c>
    </row>
    <row r="461" spans="1:40" ht="12.75" customHeight="1" x14ac:dyDescent="0.25">
      <c r="A461" s="5" t="s">
        <v>606</v>
      </c>
      <c r="B461" s="5" t="s">
        <v>9</v>
      </c>
      <c r="C461" s="5" t="s">
        <v>593</v>
      </c>
      <c r="D461" s="5" t="s">
        <v>360</v>
      </c>
      <c r="E461" s="5" t="s">
        <v>608</v>
      </c>
      <c r="F461" s="5" t="s">
        <v>607</v>
      </c>
      <c r="G461" s="5">
        <v>2</v>
      </c>
      <c r="H461" s="15">
        <v>3</v>
      </c>
      <c r="I461" s="4" t="s">
        <v>1974</v>
      </c>
      <c r="J461" s="4">
        <f t="shared" si="26"/>
        <v>1</v>
      </c>
      <c r="K461" s="4">
        <f t="shared" si="28"/>
        <v>3</v>
      </c>
      <c r="L461" s="4" t="str">
        <f t="shared" si="27"/>
        <v>Y</v>
      </c>
      <c r="M461" s="4" t="s">
        <v>2679</v>
      </c>
      <c r="N461" s="13" t="s">
        <v>1569</v>
      </c>
      <c r="P461" s="5" t="s">
        <v>1569</v>
      </c>
      <c r="Q461" s="12" t="s">
        <v>1569</v>
      </c>
      <c r="S461" s="5" t="s">
        <v>1569</v>
      </c>
      <c r="T461" s="12">
        <v>7.0000000000000009</v>
      </c>
      <c r="V461" s="5" t="s">
        <v>606</v>
      </c>
      <c r="W461" s="12"/>
      <c r="Y461" s="5" t="s">
        <v>1569</v>
      </c>
      <c r="Z461" s="12" t="s">
        <v>1569</v>
      </c>
      <c r="AB461" s="5" t="s">
        <v>1569</v>
      </c>
      <c r="AC461" s="12" t="s">
        <v>1569</v>
      </c>
      <c r="AE461" s="5" t="s">
        <v>1569</v>
      </c>
      <c r="AF461" s="12" t="s">
        <v>1569</v>
      </c>
      <c r="AH461" s="5" t="s">
        <v>1569</v>
      </c>
      <c r="AI461" s="14" t="s">
        <v>1569</v>
      </c>
      <c r="AK461" s="5" t="s">
        <v>1569</v>
      </c>
      <c r="AL461" s="14"/>
      <c r="AN461" s="5" t="s">
        <v>1569</v>
      </c>
    </row>
    <row r="462" spans="1:40" ht="12.75" customHeight="1" x14ac:dyDescent="0.25">
      <c r="A462" s="5" t="s">
        <v>611</v>
      </c>
      <c r="B462" s="5" t="s">
        <v>9</v>
      </c>
      <c r="C462" s="5" t="s">
        <v>593</v>
      </c>
      <c r="D462" s="5" t="s">
        <v>360</v>
      </c>
      <c r="E462" s="5" t="s">
        <v>613</v>
      </c>
      <c r="F462" s="5" t="s">
        <v>612</v>
      </c>
      <c r="G462" s="5">
        <v>2</v>
      </c>
      <c r="H462" s="15">
        <v>3</v>
      </c>
      <c r="I462" s="4" t="s">
        <v>1974</v>
      </c>
      <c r="J462" s="4">
        <f t="shared" si="26"/>
        <v>2</v>
      </c>
      <c r="K462" s="4">
        <f t="shared" si="28"/>
        <v>3</v>
      </c>
      <c r="L462" s="4" t="str">
        <f t="shared" si="27"/>
        <v>Y</v>
      </c>
      <c r="M462" s="4" t="s">
        <v>2679</v>
      </c>
      <c r="N462" s="13" t="s">
        <v>1569</v>
      </c>
      <c r="P462" s="5" t="s">
        <v>1569</v>
      </c>
      <c r="Q462" s="12" t="s">
        <v>1569</v>
      </c>
      <c r="S462" s="5" t="s">
        <v>1569</v>
      </c>
      <c r="T462" s="12">
        <v>40</v>
      </c>
      <c r="V462" s="5" t="s">
        <v>611</v>
      </c>
      <c r="W462" s="12"/>
      <c r="Y462" s="5" t="s">
        <v>1569</v>
      </c>
      <c r="Z462" s="12" t="s">
        <v>1569</v>
      </c>
      <c r="AB462" s="5" t="s">
        <v>1569</v>
      </c>
      <c r="AC462" s="12" t="s">
        <v>1569</v>
      </c>
      <c r="AE462" s="5" t="s">
        <v>1569</v>
      </c>
      <c r="AF462" s="12" t="s">
        <v>1569</v>
      </c>
      <c r="AH462" s="5" t="s">
        <v>1569</v>
      </c>
      <c r="AI462" s="14" t="s">
        <v>1569</v>
      </c>
      <c r="AK462" s="5" t="s">
        <v>1569</v>
      </c>
      <c r="AL462" s="14"/>
      <c r="AN462" s="5" t="s">
        <v>1569</v>
      </c>
    </row>
    <row r="463" spans="1:40" ht="12.75" customHeight="1" x14ac:dyDescent="0.25">
      <c r="A463" s="5" t="s">
        <v>614</v>
      </c>
      <c r="B463" s="5" t="s">
        <v>9</v>
      </c>
      <c r="C463" s="5" t="s">
        <v>593</v>
      </c>
      <c r="D463" s="5" t="s">
        <v>360</v>
      </c>
      <c r="E463" s="5" t="s">
        <v>1596</v>
      </c>
      <c r="F463" s="5" t="s">
        <v>615</v>
      </c>
      <c r="G463" s="5">
        <v>2</v>
      </c>
      <c r="H463" s="15">
        <v>3</v>
      </c>
      <c r="I463" s="4" t="s">
        <v>1976</v>
      </c>
      <c r="J463" s="4">
        <f t="shared" si="26"/>
        <v>1</v>
      </c>
      <c r="K463" s="4">
        <f t="shared" si="28"/>
        <v>3</v>
      </c>
      <c r="L463" s="4" t="str">
        <f t="shared" si="27"/>
        <v>Y</v>
      </c>
      <c r="M463" s="4" t="s">
        <v>2679</v>
      </c>
      <c r="N463" s="13" t="s">
        <v>1569</v>
      </c>
      <c r="P463" s="5" t="s">
        <v>1569</v>
      </c>
      <c r="Q463" s="12" t="s">
        <v>1569</v>
      </c>
      <c r="S463" s="5" t="s">
        <v>1569</v>
      </c>
      <c r="T463" s="12">
        <v>23</v>
      </c>
      <c r="V463" s="5" t="s">
        <v>614</v>
      </c>
      <c r="W463" s="12"/>
      <c r="Y463" s="5" t="s">
        <v>1569</v>
      </c>
      <c r="Z463" s="12" t="s">
        <v>1569</v>
      </c>
      <c r="AB463" s="5" t="s">
        <v>1569</v>
      </c>
      <c r="AC463" s="12" t="s">
        <v>1569</v>
      </c>
      <c r="AE463" s="5" t="s">
        <v>1569</v>
      </c>
      <c r="AF463" s="12" t="s">
        <v>1569</v>
      </c>
      <c r="AH463" s="5" t="s">
        <v>1569</v>
      </c>
      <c r="AI463" s="14" t="s">
        <v>1569</v>
      </c>
      <c r="AK463" s="5" t="s">
        <v>1569</v>
      </c>
      <c r="AL463" s="14"/>
      <c r="AN463" s="5" t="s">
        <v>1569</v>
      </c>
    </row>
    <row r="464" spans="1:40" ht="12.75" customHeight="1" x14ac:dyDescent="0.25">
      <c r="A464" s="5" t="s">
        <v>1977</v>
      </c>
      <c r="B464" s="5" t="s">
        <v>1046</v>
      </c>
      <c r="C464" s="5" t="s">
        <v>1045</v>
      </c>
      <c r="D464" s="5" t="s">
        <v>1038</v>
      </c>
      <c r="E464" s="5" t="s">
        <v>2128</v>
      </c>
      <c r="F464" s="5" t="s">
        <v>2226</v>
      </c>
      <c r="G464" s="5">
        <v>1</v>
      </c>
      <c r="H464" s="5">
        <v>1</v>
      </c>
      <c r="I464" s="5" t="s">
        <v>2307</v>
      </c>
      <c r="J464" s="5">
        <f t="shared" si="26"/>
        <v>1</v>
      </c>
      <c r="K464" s="4">
        <f t="shared" si="28"/>
        <v>1</v>
      </c>
      <c r="L464" s="4" t="str">
        <f t="shared" si="27"/>
        <v/>
      </c>
      <c r="N464" s="13">
        <v>0.49959709911361805</v>
      </c>
      <c r="O464" s="5">
        <v>2017</v>
      </c>
      <c r="P464" s="5" t="s">
        <v>1977</v>
      </c>
      <c r="Q464" s="12">
        <v>12</v>
      </c>
      <c r="R464" s="5">
        <v>2015</v>
      </c>
      <c r="S464" s="5" t="s">
        <v>1977</v>
      </c>
      <c r="T464" s="12"/>
      <c r="V464" s="5" t="s">
        <v>1569</v>
      </c>
      <c r="W464" s="12"/>
      <c r="Y464" s="5" t="s">
        <v>1569</v>
      </c>
      <c r="Z464" s="12">
        <v>1.0909090665253727</v>
      </c>
      <c r="AA464" s="5">
        <v>2015</v>
      </c>
      <c r="AB464" s="5" t="s">
        <v>1977</v>
      </c>
      <c r="AC464" s="12">
        <v>0</v>
      </c>
      <c r="AD464" s="5">
        <v>2015</v>
      </c>
      <c r="AE464" s="5" t="s">
        <v>1977</v>
      </c>
      <c r="AF464" s="12">
        <v>0</v>
      </c>
      <c r="AG464" s="5">
        <v>2015</v>
      </c>
      <c r="AH464" s="5" t="s">
        <v>1977</v>
      </c>
      <c r="AI464" s="14">
        <v>43.90243721926344</v>
      </c>
      <c r="AJ464" s="5">
        <v>2015</v>
      </c>
      <c r="AK464" s="5" t="s">
        <v>1977</v>
      </c>
      <c r="AL464" s="14"/>
      <c r="AN464" s="5" t="s">
        <v>1569</v>
      </c>
    </row>
    <row r="465" spans="1:40" ht="12.75" customHeight="1" x14ac:dyDescent="0.25">
      <c r="A465" s="5" t="s">
        <v>1978</v>
      </c>
      <c r="B465" s="5" t="s">
        <v>1046</v>
      </c>
      <c r="C465" s="5" t="s">
        <v>1045</v>
      </c>
      <c r="D465" s="5" t="s">
        <v>1038</v>
      </c>
      <c r="E465" s="5" t="s">
        <v>2129</v>
      </c>
      <c r="F465" s="5" t="s">
        <v>2227</v>
      </c>
      <c r="G465" s="5">
        <v>1</v>
      </c>
      <c r="H465" s="5">
        <v>1</v>
      </c>
      <c r="I465" s="5" t="s">
        <v>2308</v>
      </c>
      <c r="J465" s="5">
        <f t="shared" si="26"/>
        <v>1</v>
      </c>
      <c r="K465" s="4">
        <f t="shared" si="28"/>
        <v>1</v>
      </c>
      <c r="L465" s="4" t="str">
        <f t="shared" si="27"/>
        <v/>
      </c>
      <c r="N465" s="13">
        <v>0.75251141552511425</v>
      </c>
      <c r="O465" s="5">
        <v>2017</v>
      </c>
      <c r="P465" s="5" t="s">
        <v>1978</v>
      </c>
      <c r="Q465" s="12">
        <v>100</v>
      </c>
      <c r="R465" s="5">
        <v>2017</v>
      </c>
      <c r="S465" s="5" t="s">
        <v>1978</v>
      </c>
      <c r="T465" s="12"/>
      <c r="V465" s="5" t="s">
        <v>1569</v>
      </c>
      <c r="W465" s="12"/>
      <c r="Y465" s="5" t="s">
        <v>1569</v>
      </c>
      <c r="Z465" s="12">
        <v>1</v>
      </c>
      <c r="AA465" s="5">
        <v>2015</v>
      </c>
      <c r="AB465" s="5" t="s">
        <v>1978</v>
      </c>
      <c r="AC465" s="12">
        <v>0</v>
      </c>
      <c r="AD465" s="5">
        <v>2015</v>
      </c>
      <c r="AE465" s="5" t="s">
        <v>1978</v>
      </c>
      <c r="AF465" s="12">
        <v>0</v>
      </c>
      <c r="AG465" s="5">
        <v>2015</v>
      </c>
      <c r="AH465" s="5" t="s">
        <v>1978</v>
      </c>
      <c r="AI465" s="14">
        <v>43.902439024390247</v>
      </c>
      <c r="AJ465" s="5">
        <v>2015</v>
      </c>
      <c r="AK465" s="5" t="s">
        <v>1978</v>
      </c>
      <c r="AL465" s="14"/>
      <c r="AN465" s="5" t="s">
        <v>1569</v>
      </c>
    </row>
    <row r="466" spans="1:40" ht="12.75" customHeight="1" x14ac:dyDescent="0.25">
      <c r="A466" s="5" t="s">
        <v>1979</v>
      </c>
      <c r="B466" s="5" t="s">
        <v>1046</v>
      </c>
      <c r="C466" s="5" t="s">
        <v>1045</v>
      </c>
      <c r="D466" s="5" t="s">
        <v>1038</v>
      </c>
      <c r="E466" s="5" t="s">
        <v>1047</v>
      </c>
      <c r="F466" s="5" t="s">
        <v>1044</v>
      </c>
      <c r="G466" s="5">
        <v>1</v>
      </c>
      <c r="H466" s="5">
        <v>1</v>
      </c>
      <c r="I466" s="5" t="s">
        <v>2309</v>
      </c>
      <c r="J466" s="5">
        <f t="shared" si="26"/>
        <v>3</v>
      </c>
      <c r="K466" s="4">
        <f t="shared" si="28"/>
        <v>3</v>
      </c>
      <c r="L466" s="4" t="str">
        <f t="shared" si="27"/>
        <v>Y</v>
      </c>
      <c r="M466" s="4" t="s">
        <v>2679</v>
      </c>
      <c r="N466" s="13">
        <v>0.9403924472417623</v>
      </c>
      <c r="O466" s="5">
        <v>2017</v>
      </c>
      <c r="P466" s="5" t="s">
        <v>1979</v>
      </c>
      <c r="Q466" s="12">
        <v>100</v>
      </c>
      <c r="R466" s="5">
        <v>2017</v>
      </c>
      <c r="S466" s="5" t="s">
        <v>1979</v>
      </c>
      <c r="T466" s="12"/>
      <c r="V466" s="5" t="s">
        <v>1569</v>
      </c>
      <c r="W466" s="12"/>
      <c r="Y466" s="5" t="s">
        <v>1569</v>
      </c>
      <c r="Z466" s="12">
        <v>1</v>
      </c>
      <c r="AA466" s="5">
        <v>2015</v>
      </c>
      <c r="AB466" s="5" t="s">
        <v>1979</v>
      </c>
      <c r="AC466" s="12">
        <v>0</v>
      </c>
      <c r="AD466" s="5">
        <v>2015</v>
      </c>
      <c r="AE466" s="5" t="s">
        <v>1979</v>
      </c>
      <c r="AF466" s="12">
        <v>0</v>
      </c>
      <c r="AG466" s="5">
        <v>2015</v>
      </c>
      <c r="AH466" s="5" t="s">
        <v>1979</v>
      </c>
      <c r="AI466" s="14">
        <v>43.902439024390247</v>
      </c>
      <c r="AJ466" s="5">
        <v>2015</v>
      </c>
      <c r="AK466" s="5" t="s">
        <v>1979</v>
      </c>
      <c r="AL466" s="14"/>
      <c r="AN466" s="5" t="s">
        <v>1569</v>
      </c>
    </row>
    <row r="467" spans="1:40" ht="12.75" customHeight="1" x14ac:dyDescent="0.25">
      <c r="A467" s="5" t="s">
        <v>1980</v>
      </c>
      <c r="B467" s="5" t="s">
        <v>1046</v>
      </c>
      <c r="C467" s="5" t="s">
        <v>1045</v>
      </c>
      <c r="D467" s="5" t="s">
        <v>1038</v>
      </c>
      <c r="E467" s="5" t="s">
        <v>2130</v>
      </c>
      <c r="F467" s="5" t="s">
        <v>2228</v>
      </c>
      <c r="G467" s="5">
        <v>1</v>
      </c>
      <c r="H467" s="5">
        <v>1</v>
      </c>
      <c r="I467" s="5" t="s">
        <v>2308</v>
      </c>
      <c r="J467" s="5">
        <f t="shared" si="26"/>
        <v>1</v>
      </c>
      <c r="K467" s="4">
        <f t="shared" si="28"/>
        <v>1</v>
      </c>
      <c r="L467" s="4" t="str">
        <f t="shared" si="27"/>
        <v/>
      </c>
      <c r="N467" s="13">
        <v>0.85485440526985557</v>
      </c>
      <c r="O467" s="5">
        <v>2017</v>
      </c>
      <c r="P467" s="5" t="s">
        <v>1980</v>
      </c>
      <c r="Q467" s="12">
        <v>70</v>
      </c>
      <c r="R467" s="5">
        <v>2015</v>
      </c>
      <c r="S467" s="5" t="s">
        <v>1980</v>
      </c>
      <c r="T467" s="12"/>
      <c r="V467" s="5" t="s">
        <v>1569</v>
      </c>
      <c r="W467" s="12"/>
      <c r="Y467" s="5" t="s">
        <v>1569</v>
      </c>
      <c r="Z467" s="12">
        <v>0.99999998745165275</v>
      </c>
      <c r="AA467" s="5">
        <v>2015</v>
      </c>
      <c r="AB467" s="5" t="s">
        <v>1980</v>
      </c>
      <c r="AC467" s="12">
        <v>0</v>
      </c>
      <c r="AD467" s="5">
        <v>2015</v>
      </c>
      <c r="AE467" s="5" t="s">
        <v>1980</v>
      </c>
      <c r="AF467" s="12">
        <v>0</v>
      </c>
      <c r="AG467" s="5">
        <v>2015</v>
      </c>
      <c r="AH467" s="5" t="s">
        <v>1980</v>
      </c>
      <c r="AI467" s="14">
        <v>43.910256410256409</v>
      </c>
      <c r="AJ467" s="5">
        <v>2015</v>
      </c>
      <c r="AK467" s="5" t="s">
        <v>1980</v>
      </c>
      <c r="AL467" s="14"/>
      <c r="AN467" s="5" t="s">
        <v>1569</v>
      </c>
    </row>
    <row r="468" spans="1:40" ht="12.75" customHeight="1" x14ac:dyDescent="0.25">
      <c r="A468" s="5" t="s">
        <v>1981</v>
      </c>
      <c r="B468" s="5" t="s">
        <v>1046</v>
      </c>
      <c r="C468" s="5" t="s">
        <v>1045</v>
      </c>
      <c r="D468" s="5" t="s">
        <v>1038</v>
      </c>
      <c r="E468" s="5" t="s">
        <v>2131</v>
      </c>
      <c r="F468" s="5" t="s">
        <v>2229</v>
      </c>
      <c r="G468" s="5">
        <v>1</v>
      </c>
      <c r="H468" s="5">
        <v>1</v>
      </c>
      <c r="I468" s="5" t="s">
        <v>2310</v>
      </c>
      <c r="J468" s="5">
        <f t="shared" si="26"/>
        <v>1</v>
      </c>
      <c r="K468" s="4">
        <f t="shared" si="28"/>
        <v>1</v>
      </c>
      <c r="L468" s="4" t="str">
        <f t="shared" si="27"/>
        <v/>
      </c>
      <c r="N468" s="13">
        <v>0.80175532230326751</v>
      </c>
      <c r="O468" s="5">
        <v>2017</v>
      </c>
      <c r="P468" s="5" t="s">
        <v>1981</v>
      </c>
      <c r="Q468" s="12">
        <v>80</v>
      </c>
      <c r="R468" s="5">
        <v>2015</v>
      </c>
      <c r="S468" s="5" t="s">
        <v>1981</v>
      </c>
      <c r="T468" s="12"/>
      <c r="V468" s="5" t="s">
        <v>1569</v>
      </c>
      <c r="W468" s="12"/>
      <c r="Y468" s="5" t="s">
        <v>1569</v>
      </c>
      <c r="Z468" s="12">
        <v>0.99999997402443574</v>
      </c>
      <c r="AA468" s="5">
        <v>2015</v>
      </c>
      <c r="AB468" s="5" t="s">
        <v>1981</v>
      </c>
      <c r="AC468" s="12">
        <v>0</v>
      </c>
      <c r="AD468" s="5">
        <v>2015</v>
      </c>
      <c r="AE468" s="5" t="s">
        <v>1981</v>
      </c>
      <c r="AF468" s="12">
        <v>0</v>
      </c>
      <c r="AG468" s="5">
        <v>2015</v>
      </c>
      <c r="AH468" s="5" t="s">
        <v>1981</v>
      </c>
      <c r="AI468" s="14">
        <v>44.075829383886258</v>
      </c>
      <c r="AJ468" s="5">
        <v>2015</v>
      </c>
      <c r="AK468" s="5" t="s">
        <v>1981</v>
      </c>
      <c r="AL468" s="14"/>
      <c r="AN468" s="5" t="s">
        <v>1569</v>
      </c>
    </row>
    <row r="469" spans="1:40" ht="12.75" customHeight="1" x14ac:dyDescent="0.25">
      <c r="A469" s="5" t="s">
        <v>1982</v>
      </c>
      <c r="B469" s="5" t="s">
        <v>1058</v>
      </c>
      <c r="C469" s="5" t="s">
        <v>1057</v>
      </c>
      <c r="D469" s="5" t="s">
        <v>1038</v>
      </c>
      <c r="E469" s="5" t="s">
        <v>2132</v>
      </c>
      <c r="F469" s="5" t="s">
        <v>2230</v>
      </c>
      <c r="G469" s="5">
        <v>2</v>
      </c>
      <c r="H469" s="5">
        <v>1</v>
      </c>
      <c r="I469" s="5" t="s">
        <v>2311</v>
      </c>
      <c r="J469" s="5">
        <f t="shared" si="26"/>
        <v>1</v>
      </c>
      <c r="K469" s="4">
        <f t="shared" si="28"/>
        <v>1</v>
      </c>
      <c r="L469" s="4" t="str">
        <f t="shared" si="27"/>
        <v/>
      </c>
      <c r="N469" s="13" t="s">
        <v>1569</v>
      </c>
      <c r="O469" s="5" t="s">
        <v>1569</v>
      </c>
      <c r="P469" s="5" t="s">
        <v>1569</v>
      </c>
      <c r="Q469" s="12">
        <v>91.900001525878906</v>
      </c>
      <c r="R469" s="5">
        <v>2010</v>
      </c>
      <c r="S469" s="5" t="s">
        <v>1982</v>
      </c>
      <c r="T469" s="12"/>
      <c r="V469" s="5" t="s">
        <v>1569</v>
      </c>
      <c r="W469" s="12"/>
      <c r="Y469" s="5" t="s">
        <v>1569</v>
      </c>
      <c r="Z469" s="12" t="s">
        <v>1569</v>
      </c>
      <c r="AA469" s="5" t="s">
        <v>1569</v>
      </c>
      <c r="AB469" s="5" t="s">
        <v>1569</v>
      </c>
      <c r="AC469" s="12" t="s">
        <v>1569</v>
      </c>
      <c r="AD469" s="5" t="s">
        <v>1569</v>
      </c>
      <c r="AE469" s="5" t="s">
        <v>1569</v>
      </c>
      <c r="AF469" s="12" t="s">
        <v>1569</v>
      </c>
      <c r="AG469" s="5" t="s">
        <v>1569</v>
      </c>
      <c r="AH469" s="5" t="s">
        <v>1569</v>
      </c>
      <c r="AI469" s="14" t="s">
        <v>1569</v>
      </c>
      <c r="AJ469" s="5" t="s">
        <v>1569</v>
      </c>
      <c r="AK469" s="5" t="s">
        <v>1569</v>
      </c>
      <c r="AL469" s="14"/>
      <c r="AN469" s="5" t="s">
        <v>1569</v>
      </c>
    </row>
    <row r="470" spans="1:40" ht="12.75" customHeight="1" x14ac:dyDescent="0.25">
      <c r="A470" s="5" t="s">
        <v>1983</v>
      </c>
      <c r="B470" s="5" t="s">
        <v>1058</v>
      </c>
      <c r="C470" s="5" t="s">
        <v>1057</v>
      </c>
      <c r="D470" s="5" t="s">
        <v>1038</v>
      </c>
      <c r="E470" s="5" t="s">
        <v>2133</v>
      </c>
      <c r="F470" s="5" t="s">
        <v>2231</v>
      </c>
      <c r="G470" s="5">
        <v>1</v>
      </c>
      <c r="H470" s="5">
        <v>1</v>
      </c>
      <c r="I470" s="5" t="s">
        <v>2312</v>
      </c>
      <c r="J470" s="5">
        <f t="shared" si="26"/>
        <v>1</v>
      </c>
      <c r="K470" s="4">
        <f t="shared" si="28"/>
        <v>1</v>
      </c>
      <c r="L470" s="4" t="s">
        <v>2678</v>
      </c>
      <c r="M470" s="4" t="s">
        <v>2681</v>
      </c>
      <c r="N470" s="13" t="s">
        <v>1569</v>
      </c>
      <c r="O470" s="5" t="s">
        <v>1569</v>
      </c>
      <c r="P470" s="5" t="s">
        <v>1569</v>
      </c>
      <c r="Q470" s="12">
        <v>93</v>
      </c>
      <c r="R470" s="5">
        <v>2010</v>
      </c>
      <c r="S470" s="5" t="s">
        <v>1983</v>
      </c>
      <c r="T470" s="12"/>
      <c r="V470" s="5" t="s">
        <v>1569</v>
      </c>
      <c r="W470" s="12"/>
      <c r="Y470" s="5" t="s">
        <v>1569</v>
      </c>
      <c r="Z470" s="12" t="s">
        <v>1569</v>
      </c>
      <c r="AA470" s="5" t="s">
        <v>1569</v>
      </c>
      <c r="AB470" s="5" t="s">
        <v>1569</v>
      </c>
      <c r="AC470" s="12" t="s">
        <v>1569</v>
      </c>
      <c r="AD470" s="5" t="s">
        <v>1569</v>
      </c>
      <c r="AE470" s="5" t="s">
        <v>1569</v>
      </c>
      <c r="AF470" s="12" t="s">
        <v>1569</v>
      </c>
      <c r="AG470" s="5" t="s">
        <v>1569</v>
      </c>
      <c r="AH470" s="5" t="s">
        <v>1569</v>
      </c>
      <c r="AI470" s="14" t="s">
        <v>1569</v>
      </c>
      <c r="AJ470" s="5" t="s">
        <v>1569</v>
      </c>
      <c r="AK470" s="5" t="s">
        <v>1569</v>
      </c>
      <c r="AL470" s="14"/>
      <c r="AN470" s="5" t="s">
        <v>1569</v>
      </c>
    </row>
    <row r="471" spans="1:40" ht="12.75" customHeight="1" x14ac:dyDescent="0.25">
      <c r="A471" s="5" t="s">
        <v>1984</v>
      </c>
      <c r="B471" s="5" t="s">
        <v>1058</v>
      </c>
      <c r="C471" s="5" t="s">
        <v>1057</v>
      </c>
      <c r="D471" s="5" t="s">
        <v>1038</v>
      </c>
      <c r="E471" s="5" t="s">
        <v>2134</v>
      </c>
      <c r="F471" s="5" t="s">
        <v>2232</v>
      </c>
      <c r="G471" s="5">
        <v>1</v>
      </c>
      <c r="H471" s="5">
        <v>1</v>
      </c>
      <c r="I471" s="5" t="s">
        <v>2313</v>
      </c>
      <c r="J471" s="5">
        <f t="shared" si="26"/>
        <v>1</v>
      </c>
      <c r="K471" s="4">
        <f t="shared" si="28"/>
        <v>1</v>
      </c>
      <c r="L471" s="4" t="s">
        <v>2678</v>
      </c>
      <c r="M471" s="4" t="s">
        <v>2681</v>
      </c>
      <c r="N471" s="13" t="s">
        <v>1569</v>
      </c>
      <c r="O471" s="5" t="s">
        <v>1569</v>
      </c>
      <c r="P471" s="5" t="s">
        <v>1569</v>
      </c>
      <c r="Q471" s="12">
        <v>97.699996948242202</v>
      </c>
      <c r="R471" s="5">
        <v>2010</v>
      </c>
      <c r="S471" s="5" t="s">
        <v>1984</v>
      </c>
      <c r="T471" s="12"/>
      <c r="V471" s="5" t="s">
        <v>1569</v>
      </c>
      <c r="W471" s="12"/>
      <c r="Y471" s="5" t="s">
        <v>1569</v>
      </c>
      <c r="Z471" s="12" t="s">
        <v>1569</v>
      </c>
      <c r="AA471" s="5" t="s">
        <v>1569</v>
      </c>
      <c r="AB471" s="5" t="s">
        <v>1569</v>
      </c>
      <c r="AC471" s="12" t="s">
        <v>1569</v>
      </c>
      <c r="AD471" s="5" t="s">
        <v>1569</v>
      </c>
      <c r="AE471" s="5" t="s">
        <v>1569</v>
      </c>
      <c r="AF471" s="12" t="s">
        <v>1569</v>
      </c>
      <c r="AG471" s="5" t="s">
        <v>1569</v>
      </c>
      <c r="AH471" s="5" t="s">
        <v>1569</v>
      </c>
      <c r="AI471" s="14" t="s">
        <v>1569</v>
      </c>
      <c r="AJ471" s="5" t="s">
        <v>1569</v>
      </c>
      <c r="AK471" s="5" t="s">
        <v>1569</v>
      </c>
      <c r="AL471" s="14"/>
      <c r="AN471" s="5" t="s">
        <v>1569</v>
      </c>
    </row>
    <row r="472" spans="1:40" ht="12.75" customHeight="1" x14ac:dyDescent="0.25">
      <c r="A472" s="5" t="s">
        <v>1985</v>
      </c>
      <c r="B472" s="5" t="s">
        <v>1067</v>
      </c>
      <c r="C472" s="5" t="s">
        <v>1066</v>
      </c>
      <c r="D472" s="5" t="s">
        <v>1038</v>
      </c>
      <c r="E472" s="5" t="s">
        <v>2135</v>
      </c>
      <c r="F472" s="5" t="s">
        <v>2233</v>
      </c>
      <c r="G472" s="5">
        <v>1</v>
      </c>
      <c r="H472" s="5">
        <v>2</v>
      </c>
      <c r="I472" s="5" t="s">
        <v>2314</v>
      </c>
      <c r="J472" s="5">
        <f t="shared" si="26"/>
        <v>1</v>
      </c>
      <c r="K472" s="4">
        <f t="shared" si="28"/>
        <v>1</v>
      </c>
      <c r="L472" s="4" t="str">
        <f t="shared" si="27"/>
        <v/>
      </c>
      <c r="N472" s="13">
        <v>0.25760698266456544</v>
      </c>
      <c r="O472" s="5">
        <v>2019</v>
      </c>
      <c r="P472" s="5" t="s">
        <v>1985</v>
      </c>
      <c r="Q472" s="12">
        <v>100</v>
      </c>
      <c r="R472" s="5">
        <v>2019</v>
      </c>
      <c r="S472" s="5" t="s">
        <v>1985</v>
      </c>
      <c r="T472" s="12"/>
      <c r="V472" s="5" t="s">
        <v>1569</v>
      </c>
      <c r="W472" s="12"/>
      <c r="Y472" s="5" t="s">
        <v>1569</v>
      </c>
      <c r="Z472" s="12">
        <v>0</v>
      </c>
      <c r="AA472" s="5">
        <v>2019</v>
      </c>
      <c r="AB472" s="5" t="s">
        <v>1985</v>
      </c>
      <c r="AC472" s="12">
        <v>0</v>
      </c>
      <c r="AD472" s="5">
        <v>2019</v>
      </c>
      <c r="AE472" s="5" t="s">
        <v>1985</v>
      </c>
      <c r="AF472" s="12">
        <v>0</v>
      </c>
      <c r="AG472" s="5">
        <v>2019</v>
      </c>
      <c r="AH472" s="5" t="s">
        <v>1985</v>
      </c>
      <c r="AI472" s="14">
        <v>100</v>
      </c>
      <c r="AJ472" s="5">
        <v>2019</v>
      </c>
      <c r="AK472" s="5" t="s">
        <v>1985</v>
      </c>
      <c r="AL472" s="14"/>
      <c r="AN472" s="5" t="s">
        <v>1569</v>
      </c>
    </row>
    <row r="473" spans="1:40" ht="12.75" customHeight="1" x14ac:dyDescent="0.25">
      <c r="A473" s="5" t="s">
        <v>1986</v>
      </c>
      <c r="B473" s="5" t="s">
        <v>1067</v>
      </c>
      <c r="C473" s="5" t="s">
        <v>1066</v>
      </c>
      <c r="D473" s="5" t="s">
        <v>35</v>
      </c>
      <c r="E473" s="5" t="s">
        <v>1068</v>
      </c>
      <c r="F473" s="5" t="s">
        <v>2234</v>
      </c>
      <c r="G473" s="5">
        <v>1</v>
      </c>
      <c r="H473" s="5">
        <v>2</v>
      </c>
      <c r="I473" s="5" t="s">
        <v>2315</v>
      </c>
      <c r="J473" s="5">
        <f t="shared" si="26"/>
        <v>1</v>
      </c>
      <c r="K473" s="4">
        <f t="shared" si="28"/>
        <v>1</v>
      </c>
      <c r="L473" s="4" t="str">
        <f t="shared" si="27"/>
        <v/>
      </c>
      <c r="N473" s="13">
        <v>0.16198893278143675</v>
      </c>
      <c r="O473" s="5">
        <v>2019</v>
      </c>
      <c r="P473" s="5" t="s">
        <v>1986</v>
      </c>
      <c r="Q473" s="12">
        <v>100</v>
      </c>
      <c r="R473" s="5">
        <v>2019</v>
      </c>
      <c r="S473" s="5" t="s">
        <v>1986</v>
      </c>
      <c r="T473" s="12"/>
      <c r="V473" s="5" t="s">
        <v>1569</v>
      </c>
      <c r="W473" s="12"/>
      <c r="Y473" s="5" t="s">
        <v>1569</v>
      </c>
      <c r="Z473" s="12">
        <v>0</v>
      </c>
      <c r="AA473" s="5">
        <v>2019</v>
      </c>
      <c r="AB473" s="5" t="s">
        <v>1986</v>
      </c>
      <c r="AC473" s="12">
        <v>0</v>
      </c>
      <c r="AD473" s="5">
        <v>2019</v>
      </c>
      <c r="AE473" s="5" t="s">
        <v>1986</v>
      </c>
      <c r="AF473" s="12">
        <v>0</v>
      </c>
      <c r="AG473" s="5">
        <v>2019</v>
      </c>
      <c r="AH473" s="5" t="s">
        <v>1986</v>
      </c>
      <c r="AI473" s="14">
        <v>100</v>
      </c>
      <c r="AJ473" s="5">
        <v>2019</v>
      </c>
      <c r="AK473" s="5" t="s">
        <v>1986</v>
      </c>
      <c r="AL473" s="14"/>
      <c r="AN473" s="5" t="s">
        <v>1569</v>
      </c>
    </row>
    <row r="474" spans="1:40" ht="12.75" customHeight="1" x14ac:dyDescent="0.25">
      <c r="A474" s="5" t="s">
        <v>1987</v>
      </c>
      <c r="B474" s="5" t="s">
        <v>1067</v>
      </c>
      <c r="C474" s="5" t="s">
        <v>1066</v>
      </c>
      <c r="D474" s="5" t="s">
        <v>35</v>
      </c>
      <c r="E474" s="5" t="s">
        <v>2136</v>
      </c>
      <c r="F474" s="5" t="s">
        <v>2235</v>
      </c>
      <c r="G474" s="5">
        <v>1</v>
      </c>
      <c r="H474" s="5">
        <v>1</v>
      </c>
      <c r="I474" s="5" t="s">
        <v>2316</v>
      </c>
      <c r="J474" s="5">
        <f t="shared" si="26"/>
        <v>1</v>
      </c>
      <c r="K474" s="4">
        <f t="shared" si="28"/>
        <v>1</v>
      </c>
      <c r="L474" s="4" t="str">
        <f t="shared" si="27"/>
        <v/>
      </c>
      <c r="N474" s="13">
        <v>0.81869236899024789</v>
      </c>
      <c r="O474" s="5">
        <v>2019</v>
      </c>
      <c r="P474" s="5" t="s">
        <v>1987</v>
      </c>
      <c r="Q474" s="12">
        <v>100</v>
      </c>
      <c r="R474" s="5">
        <v>2019</v>
      </c>
      <c r="S474" s="5" t="s">
        <v>1987</v>
      </c>
      <c r="T474" s="12"/>
      <c r="V474" s="5" t="s">
        <v>1569</v>
      </c>
      <c r="W474" s="12"/>
      <c r="Y474" s="5" t="s">
        <v>1569</v>
      </c>
      <c r="Z474" s="12">
        <v>0</v>
      </c>
      <c r="AA474" s="5">
        <v>2019</v>
      </c>
      <c r="AB474" s="5" t="s">
        <v>1987</v>
      </c>
      <c r="AC474" s="12">
        <v>0</v>
      </c>
      <c r="AD474" s="5">
        <v>2019</v>
      </c>
      <c r="AE474" s="5" t="s">
        <v>1987</v>
      </c>
      <c r="AF474" s="12">
        <v>0</v>
      </c>
      <c r="AG474" s="5">
        <v>2019</v>
      </c>
      <c r="AH474" s="5" t="s">
        <v>1987</v>
      </c>
      <c r="AI474" s="14">
        <v>100</v>
      </c>
      <c r="AJ474" s="5">
        <v>2019</v>
      </c>
      <c r="AK474" s="5" t="s">
        <v>1987</v>
      </c>
      <c r="AL474" s="14"/>
      <c r="AN474" s="5" t="s">
        <v>1569</v>
      </c>
    </row>
    <row r="475" spans="1:40" ht="12.75" customHeight="1" x14ac:dyDescent="0.25">
      <c r="A475" s="5" t="s">
        <v>1988</v>
      </c>
      <c r="B475" s="5" t="s">
        <v>1074</v>
      </c>
      <c r="C475" s="5" t="s">
        <v>1073</v>
      </c>
      <c r="D475" s="5" t="s">
        <v>1038</v>
      </c>
      <c r="E475" s="5" t="s">
        <v>1075</v>
      </c>
      <c r="F475" s="5" t="s">
        <v>1072</v>
      </c>
      <c r="G475" s="5">
        <v>2</v>
      </c>
      <c r="H475" s="5">
        <v>1</v>
      </c>
      <c r="I475" s="5" t="s">
        <v>2317</v>
      </c>
      <c r="J475" s="5">
        <f t="shared" si="26"/>
        <v>3</v>
      </c>
      <c r="K475" s="4">
        <f t="shared" si="28"/>
        <v>3</v>
      </c>
      <c r="L475" s="4" t="str">
        <f t="shared" si="27"/>
        <v>Y</v>
      </c>
      <c r="M475" s="4" t="s">
        <v>2679</v>
      </c>
      <c r="N475" s="13" t="s">
        <v>1569</v>
      </c>
      <c r="O475" s="5" t="s">
        <v>1569</v>
      </c>
      <c r="P475" s="5" t="s">
        <v>1569</v>
      </c>
      <c r="Q475" s="12" t="s">
        <v>1569</v>
      </c>
      <c r="R475" s="5" t="s">
        <v>1569</v>
      </c>
      <c r="S475" s="5" t="s">
        <v>1569</v>
      </c>
      <c r="T475" s="12"/>
      <c r="V475" s="5" t="s">
        <v>1569</v>
      </c>
      <c r="W475" s="12"/>
      <c r="Y475" s="5" t="s">
        <v>1569</v>
      </c>
      <c r="Z475" s="12">
        <v>6.2758051197357556</v>
      </c>
      <c r="AA475" s="5">
        <v>2019</v>
      </c>
      <c r="AB475" s="5" t="s">
        <v>1988</v>
      </c>
      <c r="AC475" s="12">
        <v>0</v>
      </c>
      <c r="AD475" s="5">
        <v>2019</v>
      </c>
      <c r="AE475" s="5" t="s">
        <v>1988</v>
      </c>
      <c r="AF475" s="12">
        <v>44.756399669694467</v>
      </c>
      <c r="AG475" s="5">
        <v>2019</v>
      </c>
      <c r="AH475" s="5" t="s">
        <v>1988</v>
      </c>
      <c r="AI475" s="14">
        <v>42.158516020236085</v>
      </c>
      <c r="AJ475" s="5">
        <v>2019</v>
      </c>
      <c r="AK475" s="5" t="s">
        <v>1988</v>
      </c>
      <c r="AL475" s="14"/>
      <c r="AN475" s="5" t="s">
        <v>1569</v>
      </c>
    </row>
    <row r="476" spans="1:40" ht="12.75" customHeight="1" x14ac:dyDescent="0.25">
      <c r="A476" s="5" t="s">
        <v>1989</v>
      </c>
      <c r="B476" s="5" t="s">
        <v>1074</v>
      </c>
      <c r="C476" s="5" t="s">
        <v>1073</v>
      </c>
      <c r="D476" s="5" t="s">
        <v>1038</v>
      </c>
      <c r="E476" s="5" t="s">
        <v>2137</v>
      </c>
      <c r="F476" s="5" t="s">
        <v>2236</v>
      </c>
      <c r="G476" s="5">
        <v>2</v>
      </c>
      <c r="H476" s="5">
        <v>1</v>
      </c>
      <c r="I476" s="5" t="s">
        <v>2318</v>
      </c>
      <c r="J476" s="5">
        <f t="shared" si="26"/>
        <v>1</v>
      </c>
      <c r="K476" s="4">
        <f t="shared" si="28"/>
        <v>1</v>
      </c>
      <c r="L476" s="4" t="str">
        <f t="shared" si="27"/>
        <v/>
      </c>
      <c r="N476" s="13" t="s">
        <v>1569</v>
      </c>
      <c r="O476" s="5" t="s">
        <v>1569</v>
      </c>
      <c r="P476" s="5" t="s">
        <v>1569</v>
      </c>
      <c r="Q476" s="12" t="s">
        <v>1569</v>
      </c>
      <c r="R476" s="5" t="s">
        <v>1569</v>
      </c>
      <c r="S476" s="5" t="s">
        <v>1569</v>
      </c>
      <c r="T476" s="12"/>
      <c r="V476" s="5" t="s">
        <v>1569</v>
      </c>
      <c r="W476" s="12"/>
      <c r="Y476" s="5" t="s">
        <v>1569</v>
      </c>
      <c r="Z476" s="12">
        <v>0</v>
      </c>
      <c r="AA476" s="5">
        <v>2017</v>
      </c>
      <c r="AB476" s="5" t="s">
        <v>1989</v>
      </c>
      <c r="AC476" s="12">
        <v>0</v>
      </c>
      <c r="AD476" s="5">
        <v>2017</v>
      </c>
      <c r="AE476" s="5" t="s">
        <v>1989</v>
      </c>
      <c r="AF476" s="12">
        <v>0</v>
      </c>
      <c r="AG476" s="5">
        <v>2017</v>
      </c>
      <c r="AH476" s="5" t="s">
        <v>1989</v>
      </c>
      <c r="AI476" s="14">
        <v>0</v>
      </c>
      <c r="AJ476" s="5">
        <v>2017</v>
      </c>
      <c r="AK476" s="5" t="s">
        <v>1989</v>
      </c>
      <c r="AL476" s="14"/>
      <c r="AN476" s="5" t="s">
        <v>1569</v>
      </c>
    </row>
    <row r="477" spans="1:40" ht="12.75" customHeight="1" x14ac:dyDescent="0.25">
      <c r="A477" s="5" t="s">
        <v>1990</v>
      </c>
      <c r="B477" s="5" t="s">
        <v>1074</v>
      </c>
      <c r="C477" s="5" t="s">
        <v>1073</v>
      </c>
      <c r="D477" s="5" t="s">
        <v>1038</v>
      </c>
      <c r="E477" s="5" t="s">
        <v>2138</v>
      </c>
      <c r="F477" s="5" t="s">
        <v>2237</v>
      </c>
      <c r="G477" s="5">
        <v>2</v>
      </c>
      <c r="H477" s="5">
        <v>1</v>
      </c>
      <c r="I477" s="5" t="s">
        <v>2319</v>
      </c>
      <c r="J477" s="5">
        <f t="shared" si="26"/>
        <v>1</v>
      </c>
      <c r="K477" s="4">
        <f t="shared" si="28"/>
        <v>1</v>
      </c>
      <c r="L477" s="4" t="str">
        <f t="shared" si="27"/>
        <v/>
      </c>
      <c r="N477" s="13" t="s">
        <v>1569</v>
      </c>
      <c r="O477" s="5" t="s">
        <v>1569</v>
      </c>
      <c r="P477" s="5" t="s">
        <v>1569</v>
      </c>
      <c r="Q477" s="12" t="s">
        <v>1569</v>
      </c>
      <c r="R477" s="5" t="s">
        <v>1569</v>
      </c>
      <c r="S477" s="5" t="s">
        <v>1569</v>
      </c>
      <c r="T477" s="12"/>
      <c r="V477" s="5" t="s">
        <v>1569</v>
      </c>
      <c r="W477" s="12"/>
      <c r="Y477" s="5" t="s">
        <v>1569</v>
      </c>
      <c r="Z477" s="12">
        <v>0</v>
      </c>
      <c r="AA477" s="5">
        <v>2017</v>
      </c>
      <c r="AB477" s="5" t="s">
        <v>1990</v>
      </c>
      <c r="AC477" s="12">
        <v>0</v>
      </c>
      <c r="AD477" s="5">
        <v>2017</v>
      </c>
      <c r="AE477" s="5" t="s">
        <v>1990</v>
      </c>
      <c r="AF477" s="12">
        <v>0</v>
      </c>
      <c r="AG477" s="5">
        <v>2017</v>
      </c>
      <c r="AH477" s="5" t="s">
        <v>1990</v>
      </c>
      <c r="AI477" s="14">
        <v>0</v>
      </c>
      <c r="AJ477" s="5">
        <v>2017</v>
      </c>
      <c r="AK477" s="5" t="s">
        <v>1990</v>
      </c>
      <c r="AL477" s="14"/>
      <c r="AN477" s="5" t="s">
        <v>1569</v>
      </c>
    </row>
    <row r="478" spans="1:40" ht="12.75" customHeight="1" x14ac:dyDescent="0.25">
      <c r="A478" s="5" t="s">
        <v>1991</v>
      </c>
      <c r="B478" s="5" t="s">
        <v>1079</v>
      </c>
      <c r="C478" s="5" t="s">
        <v>1078</v>
      </c>
      <c r="D478" s="5" t="s">
        <v>1038</v>
      </c>
      <c r="E478" s="5" t="s">
        <v>1083</v>
      </c>
      <c r="F478" s="5" t="s">
        <v>1082</v>
      </c>
      <c r="G478" s="5">
        <v>2</v>
      </c>
      <c r="H478" s="5">
        <v>1</v>
      </c>
      <c r="I478" s="5" t="s">
        <v>2320</v>
      </c>
      <c r="J478" s="5">
        <f t="shared" si="26"/>
        <v>2</v>
      </c>
      <c r="K478" s="4">
        <f t="shared" si="28"/>
        <v>2</v>
      </c>
      <c r="L478" s="4" t="str">
        <f t="shared" si="27"/>
        <v>Y</v>
      </c>
      <c r="M478" s="4" t="s">
        <v>2681</v>
      </c>
      <c r="N478" s="13">
        <v>1.0610261619128669</v>
      </c>
      <c r="O478" s="5">
        <v>2019</v>
      </c>
      <c r="P478" s="5" t="s">
        <v>1991</v>
      </c>
      <c r="Q478" s="12">
        <v>100</v>
      </c>
      <c r="R478" s="5">
        <v>2019</v>
      </c>
      <c r="S478" s="5" t="s">
        <v>1991</v>
      </c>
      <c r="T478" s="12"/>
      <c r="V478" s="5" t="s">
        <v>1569</v>
      </c>
      <c r="W478" s="12"/>
      <c r="Y478" s="5" t="s">
        <v>1569</v>
      </c>
      <c r="Z478" s="12">
        <v>0</v>
      </c>
      <c r="AA478" s="5">
        <v>2019</v>
      </c>
      <c r="AB478" s="5" t="s">
        <v>1991</v>
      </c>
      <c r="AC478" s="12">
        <v>26.002587322121606</v>
      </c>
      <c r="AD478" s="5">
        <v>2019</v>
      </c>
      <c r="AE478" s="5" t="s">
        <v>1991</v>
      </c>
      <c r="AF478" s="12">
        <v>0</v>
      </c>
      <c r="AG478" s="5">
        <v>2019</v>
      </c>
      <c r="AH478" s="5" t="s">
        <v>1991</v>
      </c>
      <c r="AI478" s="14">
        <v>100</v>
      </c>
      <c r="AJ478" s="5">
        <v>2019</v>
      </c>
      <c r="AK478" s="5" t="s">
        <v>1991</v>
      </c>
      <c r="AL478" s="14"/>
      <c r="AN478" s="5" t="s">
        <v>1569</v>
      </c>
    </row>
    <row r="479" spans="1:40" ht="12.75" customHeight="1" x14ac:dyDescent="0.25">
      <c r="A479" s="5" t="s">
        <v>1992</v>
      </c>
      <c r="B479" s="5" t="s">
        <v>640</v>
      </c>
      <c r="C479" s="5" t="s">
        <v>639</v>
      </c>
      <c r="D479" s="5" t="s">
        <v>620</v>
      </c>
      <c r="E479" s="5" t="s">
        <v>641</v>
      </c>
      <c r="F479" s="5" t="s">
        <v>2238</v>
      </c>
      <c r="G479" s="5">
        <v>1</v>
      </c>
      <c r="H479" s="5">
        <v>3</v>
      </c>
      <c r="I479" s="5" t="s">
        <v>2321</v>
      </c>
      <c r="J479" s="5">
        <f t="shared" si="26"/>
        <v>2</v>
      </c>
      <c r="K479" s="4">
        <f t="shared" si="28"/>
        <v>1</v>
      </c>
      <c r="L479" s="4" t="str">
        <f t="shared" si="27"/>
        <v>Y</v>
      </c>
      <c r="M479" s="4" t="s">
        <v>2681</v>
      </c>
      <c r="N479" s="13">
        <v>2.3893032947869943</v>
      </c>
      <c r="O479" s="5">
        <v>2017</v>
      </c>
      <c r="P479" s="5" t="s">
        <v>1992</v>
      </c>
      <c r="Q479" s="12">
        <v>80</v>
      </c>
      <c r="R479" s="5">
        <v>2019</v>
      </c>
      <c r="S479" s="5" t="s">
        <v>1992</v>
      </c>
      <c r="T479" s="12"/>
      <c r="V479" s="5" t="s">
        <v>1569</v>
      </c>
      <c r="W479" s="12"/>
      <c r="Y479" s="5" t="s">
        <v>1569</v>
      </c>
      <c r="Z479" s="12">
        <v>10</v>
      </c>
      <c r="AA479" s="5">
        <v>2017</v>
      </c>
      <c r="AB479" s="5" t="s">
        <v>1992</v>
      </c>
      <c r="AC479" s="12">
        <v>0</v>
      </c>
      <c r="AD479" s="5">
        <v>2017</v>
      </c>
      <c r="AE479" s="5" t="s">
        <v>1992</v>
      </c>
      <c r="AF479" s="12">
        <v>0</v>
      </c>
      <c r="AG479" s="5">
        <v>2017</v>
      </c>
      <c r="AH479" s="5" t="s">
        <v>1992</v>
      </c>
      <c r="AI479" s="14">
        <v>0</v>
      </c>
      <c r="AJ479" s="5">
        <v>2017</v>
      </c>
      <c r="AK479" s="5" t="s">
        <v>1992</v>
      </c>
      <c r="AL479" s="14"/>
      <c r="AN479" s="5" t="s">
        <v>1569</v>
      </c>
    </row>
    <row r="480" spans="1:40" ht="12.75" customHeight="1" x14ac:dyDescent="0.25">
      <c r="A480" s="5" t="s">
        <v>1993</v>
      </c>
      <c r="B480" s="5" t="s">
        <v>1095</v>
      </c>
      <c r="C480" s="5" t="s">
        <v>1094</v>
      </c>
      <c r="D480" s="5" t="s">
        <v>1038</v>
      </c>
      <c r="E480" s="5" t="s">
        <v>2139</v>
      </c>
      <c r="F480" s="5" t="s">
        <v>2239</v>
      </c>
      <c r="G480" s="5">
        <v>3</v>
      </c>
      <c r="H480" s="5">
        <v>1</v>
      </c>
      <c r="I480" s="5" t="s">
        <v>2322</v>
      </c>
      <c r="J480" s="5">
        <f t="shared" si="26"/>
        <v>1</v>
      </c>
      <c r="K480" s="4">
        <f t="shared" si="28"/>
        <v>1</v>
      </c>
      <c r="L480" s="4" t="str">
        <f t="shared" si="27"/>
        <v/>
      </c>
      <c r="N480" s="13">
        <v>0.69224667693296238</v>
      </c>
      <c r="O480" s="5">
        <v>2009</v>
      </c>
      <c r="P480" s="5" t="s">
        <v>1993</v>
      </c>
      <c r="Q480" s="12">
        <v>85</v>
      </c>
      <c r="R480" s="5">
        <v>2009</v>
      </c>
      <c r="S480" s="5" t="s">
        <v>1993</v>
      </c>
      <c r="T480" s="12"/>
      <c r="V480" s="5" t="s">
        <v>1569</v>
      </c>
      <c r="W480" s="12"/>
      <c r="Y480" s="5" t="s">
        <v>1569</v>
      </c>
      <c r="Z480" s="12">
        <v>4.0293042292418075</v>
      </c>
      <c r="AA480" s="5">
        <v>2009</v>
      </c>
      <c r="AB480" s="5" t="s">
        <v>1993</v>
      </c>
      <c r="AC480" s="12">
        <v>0</v>
      </c>
      <c r="AD480" s="5">
        <v>2009</v>
      </c>
      <c r="AE480" s="5" t="s">
        <v>1993</v>
      </c>
      <c r="AF480" s="12">
        <v>0</v>
      </c>
      <c r="AG480" s="5">
        <v>2009</v>
      </c>
      <c r="AH480" s="5" t="s">
        <v>1993</v>
      </c>
      <c r="AI480" s="14">
        <v>100</v>
      </c>
      <c r="AJ480" s="5">
        <v>2009</v>
      </c>
      <c r="AK480" s="5" t="s">
        <v>1993</v>
      </c>
      <c r="AL480" s="14"/>
      <c r="AN480" s="5" t="s">
        <v>1569</v>
      </c>
    </row>
    <row r="481" spans="1:40" ht="12.75" customHeight="1" x14ac:dyDescent="0.25">
      <c r="A481" s="5" t="s">
        <v>1994</v>
      </c>
      <c r="B481" s="5" t="s">
        <v>1095</v>
      </c>
      <c r="C481" s="5" t="s">
        <v>1094</v>
      </c>
      <c r="D481" s="5" t="s">
        <v>1038</v>
      </c>
      <c r="E481" s="5" t="s">
        <v>1099</v>
      </c>
      <c r="F481" s="5" t="s">
        <v>1098</v>
      </c>
      <c r="G481" s="5">
        <v>2</v>
      </c>
      <c r="H481" s="5">
        <v>1</v>
      </c>
      <c r="I481" s="5" t="s">
        <v>3235</v>
      </c>
      <c r="J481" s="5">
        <f t="shared" si="26"/>
        <v>3</v>
      </c>
      <c r="K481" s="4">
        <f t="shared" si="28"/>
        <v>3</v>
      </c>
      <c r="L481" s="4" t="str">
        <f t="shared" si="27"/>
        <v>Y</v>
      </c>
      <c r="M481" s="4" t="s">
        <v>2679</v>
      </c>
      <c r="N481" s="13" t="s">
        <v>1569</v>
      </c>
      <c r="O481" s="5" t="s">
        <v>1569</v>
      </c>
      <c r="P481" s="5" t="s">
        <v>1569</v>
      </c>
      <c r="Q481" s="12" t="s">
        <v>1569</v>
      </c>
      <c r="R481" s="5" t="s">
        <v>1569</v>
      </c>
      <c r="S481" s="5" t="s">
        <v>1569</v>
      </c>
      <c r="T481" s="12"/>
      <c r="V481" s="5" t="s">
        <v>1569</v>
      </c>
      <c r="W481" s="12"/>
      <c r="Y481" s="5" t="s">
        <v>1569</v>
      </c>
      <c r="Z481" s="12">
        <v>0</v>
      </c>
      <c r="AA481" s="5">
        <v>2015</v>
      </c>
      <c r="AB481" s="5" t="s">
        <v>1994</v>
      </c>
      <c r="AC481" s="12">
        <v>0</v>
      </c>
      <c r="AD481" s="5">
        <v>2015</v>
      </c>
      <c r="AE481" s="5" t="s">
        <v>1994</v>
      </c>
      <c r="AF481" s="12">
        <v>0</v>
      </c>
      <c r="AG481" s="5">
        <v>2015</v>
      </c>
      <c r="AH481" s="5" t="s">
        <v>1994</v>
      </c>
      <c r="AI481" s="14">
        <v>100</v>
      </c>
      <c r="AJ481" s="5">
        <v>2015</v>
      </c>
      <c r="AK481" s="5" t="s">
        <v>1994</v>
      </c>
      <c r="AL481" s="14"/>
      <c r="AN481" s="5" t="s">
        <v>1569</v>
      </c>
    </row>
    <row r="482" spans="1:40" ht="12.75" customHeight="1" x14ac:dyDescent="0.25">
      <c r="A482" s="5" t="s">
        <v>1995</v>
      </c>
      <c r="B482" s="5" t="s">
        <v>1103</v>
      </c>
      <c r="C482" s="5" t="s">
        <v>1102</v>
      </c>
      <c r="D482" s="5" t="s">
        <v>1038</v>
      </c>
      <c r="E482" s="5" t="s">
        <v>1104</v>
      </c>
      <c r="F482" s="5" t="s">
        <v>1101</v>
      </c>
      <c r="G482" s="5">
        <v>1</v>
      </c>
      <c r="H482" s="5">
        <v>2</v>
      </c>
      <c r="I482" s="5" t="s">
        <v>2324</v>
      </c>
      <c r="J482" s="5">
        <f t="shared" si="26"/>
        <v>3</v>
      </c>
      <c r="K482" s="4">
        <f t="shared" si="28"/>
        <v>3</v>
      </c>
      <c r="L482" s="4" t="str">
        <f t="shared" si="27"/>
        <v>Y</v>
      </c>
      <c r="M482" s="4" t="s">
        <v>2679</v>
      </c>
      <c r="N482" s="13">
        <v>0.80711797084059123</v>
      </c>
      <c r="O482" s="5">
        <v>2017</v>
      </c>
      <c r="P482" s="5" t="s">
        <v>1995</v>
      </c>
      <c r="Q482" s="12">
        <v>100</v>
      </c>
      <c r="R482" s="5">
        <v>2017</v>
      </c>
      <c r="S482" s="5" t="s">
        <v>1995</v>
      </c>
      <c r="T482" s="12"/>
      <c r="V482" s="5" t="s">
        <v>1569</v>
      </c>
      <c r="W482" s="12"/>
      <c r="Y482" s="5" t="s">
        <v>1569</v>
      </c>
      <c r="Z482" s="12">
        <v>0</v>
      </c>
      <c r="AA482" s="5">
        <v>2017</v>
      </c>
      <c r="AB482" s="5" t="s">
        <v>1995</v>
      </c>
      <c r="AC482" s="12">
        <v>0</v>
      </c>
      <c r="AD482" s="5">
        <v>2017</v>
      </c>
      <c r="AE482" s="5" t="s">
        <v>1995</v>
      </c>
      <c r="AF482" s="12">
        <v>0</v>
      </c>
      <c r="AG482" s="5">
        <v>2017</v>
      </c>
      <c r="AH482" s="5" t="s">
        <v>1995</v>
      </c>
      <c r="AI482" s="14">
        <v>0</v>
      </c>
      <c r="AJ482" s="5">
        <v>2017</v>
      </c>
      <c r="AK482" s="5" t="s">
        <v>1995</v>
      </c>
      <c r="AL482" s="14"/>
      <c r="AN482" s="5" t="s">
        <v>1569</v>
      </c>
    </row>
    <row r="483" spans="1:40" ht="12.75" customHeight="1" x14ac:dyDescent="0.25">
      <c r="A483" s="5" t="s">
        <v>1996</v>
      </c>
      <c r="B483" s="5" t="s">
        <v>1103</v>
      </c>
      <c r="C483" s="5" t="s">
        <v>1102</v>
      </c>
      <c r="D483" s="5" t="s">
        <v>1038</v>
      </c>
      <c r="E483" s="5" t="s">
        <v>2140</v>
      </c>
      <c r="F483" s="5" t="s">
        <v>2240</v>
      </c>
      <c r="G483" s="5">
        <v>1</v>
      </c>
      <c r="H483" s="5">
        <v>1</v>
      </c>
      <c r="I483" s="5" t="s">
        <v>2325</v>
      </c>
      <c r="J483" s="5">
        <f t="shared" si="26"/>
        <v>1</v>
      </c>
      <c r="K483" s="4">
        <f t="shared" si="28"/>
        <v>1</v>
      </c>
      <c r="L483" s="4" t="str">
        <f t="shared" si="27"/>
        <v/>
      </c>
      <c r="N483" s="13">
        <v>2.1537236918664764</v>
      </c>
      <c r="O483" s="5">
        <v>2017</v>
      </c>
      <c r="P483" s="5" t="s">
        <v>1996</v>
      </c>
      <c r="Q483" s="12">
        <v>100</v>
      </c>
      <c r="R483" s="5">
        <v>2017</v>
      </c>
      <c r="S483" s="5" t="s">
        <v>1996</v>
      </c>
      <c r="T483" s="12"/>
      <c r="V483" s="5" t="s">
        <v>1569</v>
      </c>
      <c r="W483" s="12"/>
      <c r="Y483" s="5" t="s">
        <v>1569</v>
      </c>
      <c r="Z483" s="12">
        <v>0</v>
      </c>
      <c r="AA483" s="5">
        <v>2017</v>
      </c>
      <c r="AB483" s="5" t="s">
        <v>1996</v>
      </c>
      <c r="AC483" s="12">
        <v>0</v>
      </c>
      <c r="AD483" s="5">
        <v>2017</v>
      </c>
      <c r="AE483" s="5" t="s">
        <v>1996</v>
      </c>
      <c r="AF483" s="12">
        <v>0</v>
      </c>
      <c r="AG483" s="5">
        <v>2017</v>
      </c>
      <c r="AH483" s="5" t="s">
        <v>1996</v>
      </c>
      <c r="AI483" s="14">
        <v>0</v>
      </c>
      <c r="AJ483" s="5">
        <v>2017</v>
      </c>
      <c r="AK483" s="5" t="s">
        <v>1996</v>
      </c>
      <c r="AL483" s="14"/>
      <c r="AN483" s="5" t="s">
        <v>1569</v>
      </c>
    </row>
    <row r="484" spans="1:40" ht="12.75" customHeight="1" x14ac:dyDescent="0.25">
      <c r="A484" s="5" t="s">
        <v>1997</v>
      </c>
      <c r="B484" s="5" t="s">
        <v>1108</v>
      </c>
      <c r="C484" s="5" t="s">
        <v>1107</v>
      </c>
      <c r="D484" s="5" t="s">
        <v>1038</v>
      </c>
      <c r="E484" s="5" t="s">
        <v>2141</v>
      </c>
      <c r="F484" s="5" t="s">
        <v>1111</v>
      </c>
      <c r="G484" s="5">
        <v>2</v>
      </c>
      <c r="H484" s="5">
        <v>1</v>
      </c>
      <c r="I484" s="5" t="s">
        <v>2326</v>
      </c>
      <c r="J484" s="5">
        <f t="shared" si="26"/>
        <v>1</v>
      </c>
      <c r="K484" s="4">
        <f t="shared" si="28"/>
        <v>2</v>
      </c>
      <c r="L484" s="4" t="str">
        <f t="shared" si="27"/>
        <v>Y</v>
      </c>
      <c r="M484" s="4" t="s">
        <v>2681</v>
      </c>
      <c r="N484" s="13">
        <v>1.6022186506467513</v>
      </c>
      <c r="O484" s="5">
        <v>2014</v>
      </c>
      <c r="P484" s="5" t="s">
        <v>1997</v>
      </c>
      <c r="Q484" s="12">
        <v>99</v>
      </c>
      <c r="R484" s="5">
        <v>2015</v>
      </c>
      <c r="S484" s="5" t="s">
        <v>1997</v>
      </c>
      <c r="T484" s="12"/>
      <c r="V484" s="5" t="s">
        <v>1569</v>
      </c>
      <c r="W484" s="12"/>
      <c r="Y484" s="5" t="s">
        <v>1569</v>
      </c>
      <c r="Z484" s="12">
        <v>4.2177838318335157</v>
      </c>
      <c r="AA484" s="5">
        <v>2015</v>
      </c>
      <c r="AB484" s="5" t="s">
        <v>1997</v>
      </c>
      <c r="AC484" s="12">
        <v>0</v>
      </c>
      <c r="AD484" s="5">
        <v>2015</v>
      </c>
      <c r="AE484" s="5" t="s">
        <v>1997</v>
      </c>
      <c r="AF484" s="12">
        <v>0</v>
      </c>
      <c r="AG484" s="5">
        <v>2015</v>
      </c>
      <c r="AH484" s="5" t="s">
        <v>1997</v>
      </c>
      <c r="AI484" s="14">
        <v>100</v>
      </c>
      <c r="AJ484" s="5">
        <v>2015</v>
      </c>
      <c r="AK484" s="5" t="s">
        <v>1997</v>
      </c>
      <c r="AL484" s="14"/>
      <c r="AN484" s="5" t="s">
        <v>1569</v>
      </c>
    </row>
    <row r="485" spans="1:40" ht="12.75" customHeight="1" x14ac:dyDescent="0.25">
      <c r="A485" s="5" t="s">
        <v>1998</v>
      </c>
      <c r="B485" s="5" t="s">
        <v>1108</v>
      </c>
      <c r="C485" s="5" t="s">
        <v>1107</v>
      </c>
      <c r="D485" s="5" t="s">
        <v>1038</v>
      </c>
      <c r="E485" s="5" t="s">
        <v>2142</v>
      </c>
      <c r="F485" s="5" t="s">
        <v>2241</v>
      </c>
      <c r="G485" s="5">
        <v>2</v>
      </c>
      <c r="H485" s="5">
        <v>1</v>
      </c>
      <c r="I485" s="5" t="s">
        <v>2326</v>
      </c>
      <c r="J485" s="5">
        <f t="shared" si="26"/>
        <v>1</v>
      </c>
      <c r="K485" s="4">
        <f t="shared" si="28"/>
        <v>1</v>
      </c>
      <c r="L485" s="4" t="str">
        <f t="shared" si="27"/>
        <v/>
      </c>
      <c r="N485" s="13">
        <v>0.91417698239510647</v>
      </c>
      <c r="O485" s="5">
        <v>2012</v>
      </c>
      <c r="P485" s="5" t="s">
        <v>1998</v>
      </c>
      <c r="Q485" s="12">
        <v>96.699996948242202</v>
      </c>
      <c r="R485" s="5">
        <v>2015</v>
      </c>
      <c r="S485" s="5" t="s">
        <v>1998</v>
      </c>
      <c r="T485" s="12"/>
      <c r="V485" s="5" t="s">
        <v>1569</v>
      </c>
      <c r="W485" s="12"/>
      <c r="Y485" s="5" t="s">
        <v>1569</v>
      </c>
      <c r="Z485" s="12">
        <v>1.0442565429892739E-2</v>
      </c>
      <c r="AA485" s="5">
        <v>2009</v>
      </c>
      <c r="AB485" s="5" t="s">
        <v>1998</v>
      </c>
      <c r="AC485" s="12">
        <v>0</v>
      </c>
      <c r="AD485" s="5">
        <v>2012</v>
      </c>
      <c r="AE485" s="5" t="s">
        <v>1998</v>
      </c>
      <c r="AF485" s="12">
        <v>2.2447828226552055E-3</v>
      </c>
      <c r="AG485" s="5">
        <v>2012</v>
      </c>
      <c r="AH485" s="5" t="s">
        <v>1998</v>
      </c>
      <c r="AI485" s="14">
        <v>0</v>
      </c>
      <c r="AJ485" s="5">
        <v>2012</v>
      </c>
      <c r="AK485" s="5" t="s">
        <v>1998</v>
      </c>
      <c r="AL485" s="14"/>
      <c r="AN485" s="5" t="s">
        <v>1569</v>
      </c>
    </row>
    <row r="486" spans="1:40" ht="12.75" customHeight="1" x14ac:dyDescent="0.25">
      <c r="A486" s="5" t="s">
        <v>1999</v>
      </c>
      <c r="B486" s="5" t="s">
        <v>1108</v>
      </c>
      <c r="C486" s="5" t="s">
        <v>1107</v>
      </c>
      <c r="D486" s="5" t="s">
        <v>1038</v>
      </c>
      <c r="E486" s="5" t="s">
        <v>2143</v>
      </c>
      <c r="F486" s="5" t="s">
        <v>1113</v>
      </c>
      <c r="G486" s="5">
        <v>2</v>
      </c>
      <c r="H486" s="5">
        <v>1</v>
      </c>
      <c r="I486" s="5" t="s">
        <v>2326</v>
      </c>
      <c r="J486" s="5">
        <f t="shared" si="26"/>
        <v>1</v>
      </c>
      <c r="K486" s="4">
        <f t="shared" si="28"/>
        <v>2</v>
      </c>
      <c r="L486" s="4" t="str">
        <f t="shared" si="27"/>
        <v>Y</v>
      </c>
      <c r="M486" s="4" t="s">
        <v>2681</v>
      </c>
      <c r="N486" s="13">
        <v>1.2304216541216801</v>
      </c>
      <c r="O486" s="5">
        <v>2014</v>
      </c>
      <c r="P486" s="5" t="s">
        <v>1999</v>
      </c>
      <c r="Q486" s="12">
        <v>100</v>
      </c>
      <c r="R486" s="5">
        <v>2015</v>
      </c>
      <c r="S486" s="5" t="s">
        <v>1999</v>
      </c>
      <c r="T486" s="12"/>
      <c r="V486" s="5" t="s">
        <v>1569</v>
      </c>
      <c r="W486" s="12"/>
      <c r="Y486" s="5" t="s">
        <v>1569</v>
      </c>
      <c r="Z486" s="12">
        <v>5.4305297240504542E-2</v>
      </c>
      <c r="AA486" s="5">
        <v>2014</v>
      </c>
      <c r="AB486" s="5" t="s">
        <v>1999</v>
      </c>
      <c r="AC486" s="12" t="s">
        <v>1569</v>
      </c>
      <c r="AD486" s="5" t="s">
        <v>1569</v>
      </c>
      <c r="AE486" s="5" t="s">
        <v>1569</v>
      </c>
      <c r="AF486" s="12" t="s">
        <v>1569</v>
      </c>
      <c r="AG486" s="5" t="s">
        <v>1569</v>
      </c>
      <c r="AH486" s="5" t="s">
        <v>1569</v>
      </c>
      <c r="AI486" s="14" t="s">
        <v>1569</v>
      </c>
      <c r="AJ486" s="5" t="s">
        <v>1569</v>
      </c>
      <c r="AK486" s="5" t="s">
        <v>1569</v>
      </c>
      <c r="AL486" s="14"/>
      <c r="AN486" s="5" t="s">
        <v>1569</v>
      </c>
    </row>
    <row r="487" spans="1:40" ht="12.75" customHeight="1" x14ac:dyDescent="0.25">
      <c r="A487" s="5" t="s">
        <v>2000</v>
      </c>
      <c r="B487" s="5" t="s">
        <v>1108</v>
      </c>
      <c r="C487" s="5" t="s">
        <v>1107</v>
      </c>
      <c r="D487" s="5" t="s">
        <v>1038</v>
      </c>
      <c r="E487" s="5" t="s">
        <v>2144</v>
      </c>
      <c r="F487" s="5" t="s">
        <v>1106</v>
      </c>
      <c r="G487" s="5">
        <v>2</v>
      </c>
      <c r="H487" s="5">
        <v>1</v>
      </c>
      <c r="I487" s="5" t="s">
        <v>2326</v>
      </c>
      <c r="J487" s="5">
        <f t="shared" si="26"/>
        <v>2</v>
      </c>
      <c r="K487" s="4">
        <f t="shared" si="28"/>
        <v>2</v>
      </c>
      <c r="L487" s="4" t="str">
        <f t="shared" si="27"/>
        <v>Y</v>
      </c>
      <c r="M487" s="4" t="s">
        <v>2681</v>
      </c>
      <c r="N487" s="13">
        <v>1.4113302453836598</v>
      </c>
      <c r="O487" s="5">
        <v>2014</v>
      </c>
      <c r="P487" s="5" t="s">
        <v>2000</v>
      </c>
      <c r="Q487" s="12">
        <v>100</v>
      </c>
      <c r="R487" s="5">
        <v>2015</v>
      </c>
      <c r="S487" s="5" t="s">
        <v>2000</v>
      </c>
      <c r="T487" s="12"/>
      <c r="V487" s="5" t="s">
        <v>1569</v>
      </c>
      <c r="W487" s="12"/>
      <c r="Y487" s="5" t="s">
        <v>1569</v>
      </c>
      <c r="Z487" s="12">
        <v>5.5296721691882378E-2</v>
      </c>
      <c r="AA487" s="5">
        <v>2015</v>
      </c>
      <c r="AB487" s="5" t="s">
        <v>2000</v>
      </c>
      <c r="AC487" s="12">
        <v>9.1346521333131897E-2</v>
      </c>
      <c r="AD487" s="5">
        <v>2015</v>
      </c>
      <c r="AE487" s="5" t="s">
        <v>2000</v>
      </c>
      <c r="AF487" s="12">
        <v>0</v>
      </c>
      <c r="AG487" s="5">
        <v>2015</v>
      </c>
      <c r="AH487" s="5" t="s">
        <v>2000</v>
      </c>
      <c r="AI487" s="14">
        <v>0</v>
      </c>
      <c r="AJ487" s="5">
        <v>2015</v>
      </c>
      <c r="AK487" s="5" t="s">
        <v>2000</v>
      </c>
      <c r="AL487" s="14"/>
      <c r="AN487" s="5" t="s">
        <v>1569</v>
      </c>
    </row>
    <row r="488" spans="1:40" ht="12.75" customHeight="1" x14ac:dyDescent="0.25">
      <c r="A488" s="5" t="s">
        <v>2001</v>
      </c>
      <c r="B488" s="5" t="s">
        <v>1108</v>
      </c>
      <c r="C488" s="5" t="s">
        <v>1107</v>
      </c>
      <c r="D488" s="5" t="s">
        <v>1038</v>
      </c>
      <c r="E488" s="5" t="s">
        <v>2145</v>
      </c>
      <c r="F488" s="5" t="s">
        <v>3213</v>
      </c>
      <c r="G488" s="5">
        <v>2</v>
      </c>
      <c r="H488" s="5">
        <v>1</v>
      </c>
      <c r="I488" s="5" t="s">
        <v>2326</v>
      </c>
      <c r="J488" s="5">
        <f t="shared" si="26"/>
        <v>1</v>
      </c>
      <c r="K488" s="4">
        <f t="shared" si="28"/>
        <v>1</v>
      </c>
      <c r="L488" s="4" t="str">
        <f t="shared" si="27"/>
        <v/>
      </c>
      <c r="N488" s="13">
        <v>1.1189658986876023</v>
      </c>
      <c r="O488" s="5">
        <v>2014</v>
      </c>
      <c r="P488" s="5" t="s">
        <v>2001</v>
      </c>
      <c r="Q488" s="12">
        <v>100</v>
      </c>
      <c r="R488" s="5">
        <v>2015</v>
      </c>
      <c r="S488" s="5" t="s">
        <v>2001</v>
      </c>
      <c r="T488" s="12"/>
      <c r="V488" s="5" t="s">
        <v>1569</v>
      </c>
      <c r="W488" s="12"/>
      <c r="Y488" s="5" t="s">
        <v>1569</v>
      </c>
      <c r="Z488" s="12">
        <v>0.26700341841890435</v>
      </c>
      <c r="AA488" s="5">
        <v>2015</v>
      </c>
      <c r="AB488" s="5" t="s">
        <v>2001</v>
      </c>
      <c r="AC488" s="12">
        <v>0</v>
      </c>
      <c r="AD488" s="5">
        <v>2015</v>
      </c>
      <c r="AE488" s="5" t="s">
        <v>2001</v>
      </c>
      <c r="AF488" s="12">
        <v>0</v>
      </c>
      <c r="AG488" s="5">
        <v>2015</v>
      </c>
      <c r="AH488" s="5" t="s">
        <v>2001</v>
      </c>
      <c r="AI488" s="14">
        <v>0</v>
      </c>
      <c r="AJ488" s="5">
        <v>2015</v>
      </c>
      <c r="AK488" s="5" t="s">
        <v>2001</v>
      </c>
      <c r="AL488" s="14"/>
      <c r="AN488" s="5" t="s">
        <v>1569</v>
      </c>
    </row>
    <row r="489" spans="1:40" ht="12.75" customHeight="1" x14ac:dyDescent="0.25">
      <c r="A489" s="5" t="s">
        <v>2002</v>
      </c>
      <c r="B489" s="5" t="s">
        <v>384</v>
      </c>
      <c r="C489" s="5" t="s">
        <v>383</v>
      </c>
      <c r="D489" s="5" t="s">
        <v>360</v>
      </c>
      <c r="E489" s="5" t="s">
        <v>388</v>
      </c>
      <c r="F489" s="5" t="s">
        <v>3214</v>
      </c>
      <c r="G489" s="5">
        <v>2</v>
      </c>
      <c r="H489" s="5">
        <v>2</v>
      </c>
      <c r="I489" s="5" t="s">
        <v>3215</v>
      </c>
      <c r="J489" s="5">
        <f t="shared" si="26"/>
        <v>2</v>
      </c>
      <c r="K489" s="4">
        <f t="shared" si="28"/>
        <v>1</v>
      </c>
      <c r="L489" s="4" t="str">
        <f t="shared" si="27"/>
        <v>Y</v>
      </c>
      <c r="M489" s="4" t="s">
        <v>2681</v>
      </c>
      <c r="N489" s="13" t="s">
        <v>1569</v>
      </c>
      <c r="O489" s="5" t="s">
        <v>1569</v>
      </c>
      <c r="P489" s="5" t="s">
        <v>1569</v>
      </c>
      <c r="Q489" s="12">
        <v>81</v>
      </c>
      <c r="R489" s="5">
        <v>2014</v>
      </c>
      <c r="S489" s="5" t="s">
        <v>2002</v>
      </c>
      <c r="T489" s="12"/>
      <c r="V489" s="5" t="s">
        <v>1569</v>
      </c>
      <c r="W489" s="12"/>
      <c r="Y489" s="5" t="s">
        <v>1569</v>
      </c>
      <c r="Z489" s="12" t="s">
        <v>1569</v>
      </c>
      <c r="AA489" s="5" t="s">
        <v>1569</v>
      </c>
      <c r="AB489" s="5" t="s">
        <v>1569</v>
      </c>
      <c r="AC489" s="12" t="s">
        <v>1569</v>
      </c>
      <c r="AD489" s="5" t="s">
        <v>1569</v>
      </c>
      <c r="AE489" s="5" t="s">
        <v>1569</v>
      </c>
      <c r="AF489" s="12" t="s">
        <v>1569</v>
      </c>
      <c r="AG489" s="5" t="s">
        <v>1569</v>
      </c>
      <c r="AH489" s="5" t="s">
        <v>1569</v>
      </c>
      <c r="AI489" s="14" t="s">
        <v>1569</v>
      </c>
      <c r="AJ489" s="5" t="s">
        <v>1569</v>
      </c>
      <c r="AK489" s="5" t="s">
        <v>1569</v>
      </c>
      <c r="AL489" s="14"/>
      <c r="AN489" s="5" t="s">
        <v>1569</v>
      </c>
    </row>
    <row r="490" spans="1:40" ht="12.75" customHeight="1" x14ac:dyDescent="0.25">
      <c r="A490" s="5" t="s">
        <v>2003</v>
      </c>
      <c r="B490" s="5" t="s">
        <v>392</v>
      </c>
      <c r="C490" s="5" t="s">
        <v>391</v>
      </c>
      <c r="D490" s="5" t="s">
        <v>360</v>
      </c>
      <c r="E490" s="5" t="s">
        <v>402</v>
      </c>
      <c r="F490" s="5" t="s">
        <v>401</v>
      </c>
      <c r="G490" s="5">
        <v>1</v>
      </c>
      <c r="H490" s="5">
        <v>3</v>
      </c>
      <c r="I490" s="5" t="s">
        <v>2327</v>
      </c>
      <c r="J490" s="5">
        <f t="shared" si="26"/>
        <v>3</v>
      </c>
      <c r="K490" s="4">
        <f t="shared" si="28"/>
        <v>3</v>
      </c>
      <c r="L490" s="4" t="str">
        <f t="shared" si="27"/>
        <v>Y</v>
      </c>
      <c r="M490" s="4" t="s">
        <v>2679</v>
      </c>
      <c r="N490" s="13" t="s">
        <v>1569</v>
      </c>
      <c r="O490" s="5" t="s">
        <v>1569</v>
      </c>
      <c r="P490" s="5" t="s">
        <v>1569</v>
      </c>
      <c r="Q490" s="12" t="s">
        <v>1569</v>
      </c>
      <c r="R490" s="5" t="s">
        <v>1569</v>
      </c>
      <c r="S490" s="5" t="s">
        <v>1569</v>
      </c>
      <c r="T490" s="12"/>
      <c r="V490" s="5" t="s">
        <v>1569</v>
      </c>
      <c r="W490" s="12"/>
      <c r="Y490" s="5" t="s">
        <v>1569</v>
      </c>
      <c r="Z490" s="12">
        <v>0</v>
      </c>
      <c r="AA490" s="5">
        <v>2017</v>
      </c>
      <c r="AB490" s="5" t="s">
        <v>2003</v>
      </c>
      <c r="AC490" s="12">
        <v>0</v>
      </c>
      <c r="AD490" s="5">
        <v>2017</v>
      </c>
      <c r="AE490" s="5" t="s">
        <v>2003</v>
      </c>
      <c r="AF490" s="12">
        <v>0</v>
      </c>
      <c r="AG490" s="5">
        <v>2017</v>
      </c>
      <c r="AH490" s="5" t="s">
        <v>2003</v>
      </c>
      <c r="AI490" s="14">
        <v>0</v>
      </c>
      <c r="AJ490" s="5">
        <v>2017</v>
      </c>
      <c r="AK490" s="5" t="s">
        <v>2003</v>
      </c>
      <c r="AL490" s="14"/>
      <c r="AN490" s="5" t="s">
        <v>1569</v>
      </c>
    </row>
    <row r="491" spans="1:40" ht="12.75" customHeight="1" x14ac:dyDescent="0.25">
      <c r="A491" s="5" t="s">
        <v>2004</v>
      </c>
      <c r="B491" s="5" t="s">
        <v>1516</v>
      </c>
      <c r="C491" s="5" t="s">
        <v>1687</v>
      </c>
      <c r="D491" s="5" t="s">
        <v>620</v>
      </c>
      <c r="E491" s="5" t="s">
        <v>2146</v>
      </c>
      <c r="F491" s="5" t="s">
        <v>2242</v>
      </c>
      <c r="G491" s="5">
        <v>1</v>
      </c>
      <c r="H491" s="5">
        <v>1</v>
      </c>
      <c r="I491" s="5" t="s">
        <v>2328</v>
      </c>
      <c r="J491" s="5">
        <f t="shared" si="26"/>
        <v>1</v>
      </c>
      <c r="K491" s="4">
        <f t="shared" si="28"/>
        <v>1</v>
      </c>
      <c r="L491" s="4" t="str">
        <f t="shared" si="27"/>
        <v/>
      </c>
      <c r="N491" s="13">
        <v>1.2711424053003417</v>
      </c>
      <c r="O491" s="5">
        <v>2015</v>
      </c>
      <c r="P491" s="5" t="s">
        <v>2004</v>
      </c>
      <c r="Q491" s="12">
        <v>100</v>
      </c>
      <c r="R491" s="5">
        <v>2015</v>
      </c>
      <c r="S491" s="5" t="s">
        <v>2004</v>
      </c>
      <c r="T491" s="12"/>
      <c r="V491" s="5" t="s">
        <v>1569</v>
      </c>
      <c r="W491" s="12"/>
      <c r="Y491" s="5" t="s">
        <v>1569</v>
      </c>
      <c r="Z491" s="12">
        <v>0</v>
      </c>
      <c r="AA491" s="5">
        <v>2015</v>
      </c>
      <c r="AB491" s="5" t="s">
        <v>2004</v>
      </c>
      <c r="AC491" s="12">
        <v>0</v>
      </c>
      <c r="AD491" s="5">
        <v>2015</v>
      </c>
      <c r="AE491" s="5" t="s">
        <v>2004</v>
      </c>
      <c r="AF491" s="12">
        <v>0</v>
      </c>
      <c r="AG491" s="5">
        <v>2015</v>
      </c>
      <c r="AH491" s="5" t="s">
        <v>2004</v>
      </c>
      <c r="AI491" s="14">
        <v>0</v>
      </c>
      <c r="AJ491" s="5">
        <v>2015</v>
      </c>
      <c r="AK491" s="5" t="s">
        <v>2004</v>
      </c>
      <c r="AL491" s="14"/>
      <c r="AN491" s="5" t="s">
        <v>1569</v>
      </c>
    </row>
    <row r="492" spans="1:40" ht="12.75" customHeight="1" x14ac:dyDescent="0.25">
      <c r="A492" s="5" t="s">
        <v>2005</v>
      </c>
      <c r="B492" s="5" t="s">
        <v>1516</v>
      </c>
      <c r="C492" s="5" t="s">
        <v>1687</v>
      </c>
      <c r="D492" s="5" t="s">
        <v>620</v>
      </c>
      <c r="E492" s="5" t="s">
        <v>2147</v>
      </c>
      <c r="F492" s="5" t="s">
        <v>2243</v>
      </c>
      <c r="G492" s="5">
        <v>1</v>
      </c>
      <c r="H492" s="5">
        <v>2</v>
      </c>
      <c r="I492" s="5" t="s">
        <v>2329</v>
      </c>
      <c r="J492" s="5">
        <f t="shared" si="26"/>
        <v>1</v>
      </c>
      <c r="K492" s="4">
        <f t="shared" si="28"/>
        <v>1</v>
      </c>
      <c r="L492" s="4" t="str">
        <f t="shared" si="27"/>
        <v/>
      </c>
      <c r="N492" s="13">
        <v>0.98389864699733764</v>
      </c>
      <c r="O492" s="5">
        <v>2015</v>
      </c>
      <c r="P492" s="5" t="s">
        <v>2005</v>
      </c>
      <c r="Q492" s="12">
        <v>99.800003051757798</v>
      </c>
      <c r="R492" s="5">
        <v>2015</v>
      </c>
      <c r="S492" s="5" t="s">
        <v>2005</v>
      </c>
      <c r="T492" s="12"/>
      <c r="V492" s="5" t="s">
        <v>1569</v>
      </c>
      <c r="W492" s="12"/>
      <c r="Y492" s="5" t="s">
        <v>1569</v>
      </c>
      <c r="Z492" s="12">
        <v>0</v>
      </c>
      <c r="AA492" s="5">
        <v>2015</v>
      </c>
      <c r="AB492" s="5" t="s">
        <v>2005</v>
      </c>
      <c r="AC492" s="12">
        <v>0</v>
      </c>
      <c r="AD492" s="5">
        <v>2015</v>
      </c>
      <c r="AE492" s="5" t="s">
        <v>2005</v>
      </c>
      <c r="AF492" s="12">
        <v>0</v>
      </c>
      <c r="AG492" s="5">
        <v>2015</v>
      </c>
      <c r="AH492" s="5" t="s">
        <v>2005</v>
      </c>
      <c r="AI492" s="14">
        <v>100</v>
      </c>
      <c r="AJ492" s="5">
        <v>2015</v>
      </c>
      <c r="AK492" s="5" t="s">
        <v>2005</v>
      </c>
      <c r="AL492" s="14"/>
      <c r="AN492" s="5" t="s">
        <v>1569</v>
      </c>
    </row>
    <row r="493" spans="1:40" ht="12.75" customHeight="1" x14ac:dyDescent="0.25">
      <c r="A493" s="5" t="s">
        <v>2006</v>
      </c>
      <c r="B493" s="5" t="s">
        <v>1516</v>
      </c>
      <c r="C493" s="5" t="s">
        <v>1687</v>
      </c>
      <c r="D493" s="5" t="s">
        <v>620</v>
      </c>
      <c r="E493" s="5" t="s">
        <v>2148</v>
      </c>
      <c r="F493" s="5" t="s">
        <v>2244</v>
      </c>
      <c r="G493" s="5">
        <v>1</v>
      </c>
      <c r="H493" s="5">
        <v>1</v>
      </c>
      <c r="J493" s="5">
        <f t="shared" si="26"/>
        <v>1</v>
      </c>
      <c r="K493" s="4">
        <f t="shared" si="28"/>
        <v>1</v>
      </c>
      <c r="L493" s="4" t="str">
        <f t="shared" si="27"/>
        <v/>
      </c>
      <c r="N493" s="13">
        <v>0.73445601788777026</v>
      </c>
      <c r="O493" s="5">
        <v>2019</v>
      </c>
      <c r="P493" s="5" t="s">
        <v>2006</v>
      </c>
      <c r="Q493" s="12">
        <v>100</v>
      </c>
      <c r="R493" s="5">
        <v>2019</v>
      </c>
      <c r="S493" s="5" t="s">
        <v>2006</v>
      </c>
      <c r="T493" s="12"/>
      <c r="V493" s="5" t="s">
        <v>1569</v>
      </c>
      <c r="W493" s="12"/>
      <c r="Y493" s="5" t="s">
        <v>1569</v>
      </c>
      <c r="Z493" s="12">
        <v>0</v>
      </c>
      <c r="AA493" s="5">
        <v>2015</v>
      </c>
      <c r="AB493" s="5" t="s">
        <v>2006</v>
      </c>
      <c r="AC493" s="12">
        <v>0</v>
      </c>
      <c r="AD493" s="5">
        <v>2015</v>
      </c>
      <c r="AE493" s="5" t="s">
        <v>2006</v>
      </c>
      <c r="AF493" s="12">
        <v>0</v>
      </c>
      <c r="AG493" s="5">
        <v>2015</v>
      </c>
      <c r="AH493" s="5" t="s">
        <v>2006</v>
      </c>
      <c r="AI493" s="14" t="s">
        <v>1569</v>
      </c>
      <c r="AJ493" s="5" t="s">
        <v>1569</v>
      </c>
      <c r="AK493" s="5" t="s">
        <v>1569</v>
      </c>
      <c r="AL493" s="14"/>
      <c r="AN493" s="5" t="s">
        <v>1569</v>
      </c>
    </row>
    <row r="494" spans="1:40" ht="12.75" customHeight="1" x14ac:dyDescent="0.25">
      <c r="A494" s="5" t="s">
        <v>2007</v>
      </c>
      <c r="B494" s="5" t="s">
        <v>658</v>
      </c>
      <c r="C494" s="5" t="s">
        <v>657</v>
      </c>
      <c r="D494" s="5" t="s">
        <v>620</v>
      </c>
      <c r="E494" s="5" t="s">
        <v>662</v>
      </c>
      <c r="F494" s="5" t="s">
        <v>661</v>
      </c>
      <c r="G494" s="5">
        <v>2</v>
      </c>
      <c r="H494" s="5">
        <v>1</v>
      </c>
      <c r="I494" s="5" t="s">
        <v>2330</v>
      </c>
      <c r="J494" s="5">
        <f t="shared" si="26"/>
        <v>2</v>
      </c>
      <c r="K494" s="4">
        <f t="shared" si="28"/>
        <v>2</v>
      </c>
      <c r="L494" s="4" t="str">
        <f t="shared" si="27"/>
        <v>Y</v>
      </c>
      <c r="M494" s="4" t="s">
        <v>2680</v>
      </c>
      <c r="N494" s="13" t="s">
        <v>1569</v>
      </c>
      <c r="O494" s="5" t="s">
        <v>1569</v>
      </c>
      <c r="P494" s="5" t="s">
        <v>1569</v>
      </c>
      <c r="Q494" s="12">
        <v>58.330001831054702</v>
      </c>
      <c r="R494" s="5">
        <v>2009</v>
      </c>
      <c r="S494" s="5" t="s">
        <v>2007</v>
      </c>
      <c r="T494" s="12"/>
      <c r="V494" s="5" t="s">
        <v>1569</v>
      </c>
      <c r="W494" s="12"/>
      <c r="Y494" s="5" t="s">
        <v>1569</v>
      </c>
      <c r="Z494" s="12">
        <v>0</v>
      </c>
      <c r="AA494" s="5">
        <v>2009</v>
      </c>
      <c r="AB494" s="5" t="s">
        <v>2007</v>
      </c>
      <c r="AC494" s="12">
        <v>0</v>
      </c>
      <c r="AD494" s="5">
        <v>2009</v>
      </c>
      <c r="AE494" s="5" t="s">
        <v>2007</v>
      </c>
      <c r="AF494" s="12">
        <v>0</v>
      </c>
      <c r="AG494" s="5">
        <v>2009</v>
      </c>
      <c r="AH494" s="5" t="s">
        <v>2007</v>
      </c>
      <c r="AI494" s="14">
        <v>98.363917929497063</v>
      </c>
      <c r="AJ494" s="5">
        <v>2009</v>
      </c>
      <c r="AK494" s="5" t="s">
        <v>2007</v>
      </c>
      <c r="AL494" s="14"/>
      <c r="AN494" s="5" t="s">
        <v>1569</v>
      </c>
    </row>
    <row r="495" spans="1:40" ht="12.75" customHeight="1" x14ac:dyDescent="0.25">
      <c r="A495" s="5" t="s">
        <v>2008</v>
      </c>
      <c r="B495" s="5" t="s">
        <v>1517</v>
      </c>
      <c r="C495" s="5" t="s">
        <v>1689</v>
      </c>
      <c r="D495" s="5" t="s">
        <v>360</v>
      </c>
      <c r="E495" s="5" t="s">
        <v>2149</v>
      </c>
      <c r="F495" s="5" t="s">
        <v>3332</v>
      </c>
      <c r="G495" s="5">
        <v>2</v>
      </c>
      <c r="H495" s="5">
        <v>3</v>
      </c>
      <c r="I495" s="5" t="s">
        <v>2331</v>
      </c>
      <c r="J495" s="5">
        <f t="shared" si="26"/>
        <v>1</v>
      </c>
      <c r="K495" s="4">
        <f t="shared" si="28"/>
        <v>1</v>
      </c>
      <c r="L495" s="4" t="str">
        <f t="shared" si="27"/>
        <v/>
      </c>
      <c r="N495" s="13">
        <v>0.3277886403750061</v>
      </c>
      <c r="O495" s="5">
        <v>2009</v>
      </c>
      <c r="P495" s="5" t="s">
        <v>2008</v>
      </c>
      <c r="Q495" s="12">
        <v>32</v>
      </c>
      <c r="R495" s="5">
        <v>2009</v>
      </c>
      <c r="S495" s="5" t="s">
        <v>2008</v>
      </c>
      <c r="T495" s="12"/>
      <c r="V495" s="5" t="s">
        <v>1569</v>
      </c>
      <c r="W495" s="12"/>
      <c r="Y495" s="5" t="s">
        <v>1569</v>
      </c>
      <c r="Z495" s="12" t="s">
        <v>1569</v>
      </c>
      <c r="AA495" s="5" t="s">
        <v>1569</v>
      </c>
      <c r="AB495" s="5" t="s">
        <v>1569</v>
      </c>
      <c r="AC495" s="12" t="s">
        <v>1569</v>
      </c>
      <c r="AD495" s="5" t="s">
        <v>1569</v>
      </c>
      <c r="AE495" s="5" t="s">
        <v>1569</v>
      </c>
      <c r="AF495" s="12" t="s">
        <v>1569</v>
      </c>
      <c r="AG495" s="5" t="s">
        <v>1569</v>
      </c>
      <c r="AH495" s="5" t="s">
        <v>1569</v>
      </c>
      <c r="AI495" s="14" t="s">
        <v>1569</v>
      </c>
      <c r="AJ495" s="5" t="s">
        <v>1569</v>
      </c>
      <c r="AK495" s="5" t="s">
        <v>1569</v>
      </c>
      <c r="AL495" s="14"/>
      <c r="AN495" s="5" t="s">
        <v>1569</v>
      </c>
    </row>
    <row r="496" spans="1:40" ht="12.75" customHeight="1" x14ac:dyDescent="0.25">
      <c r="A496" s="5" t="s">
        <v>2009</v>
      </c>
      <c r="B496" s="5" t="s">
        <v>1518</v>
      </c>
      <c r="C496" s="5" t="s">
        <v>1690</v>
      </c>
      <c r="D496" s="5" t="s">
        <v>360</v>
      </c>
      <c r="E496" s="5" t="s">
        <v>2150</v>
      </c>
      <c r="F496" s="5" t="s">
        <v>3216</v>
      </c>
      <c r="G496" s="5">
        <v>1</v>
      </c>
      <c r="H496" s="5">
        <v>2</v>
      </c>
      <c r="I496" s="5" t="s">
        <v>3217</v>
      </c>
      <c r="J496" s="5">
        <f t="shared" si="26"/>
        <v>1</v>
      </c>
      <c r="K496" s="4">
        <f t="shared" si="28"/>
        <v>1</v>
      </c>
      <c r="L496" s="4" t="str">
        <f t="shared" si="27"/>
        <v/>
      </c>
      <c r="N496" s="13">
        <v>0.73972602739726023</v>
      </c>
      <c r="O496" s="5">
        <v>2009</v>
      </c>
      <c r="P496" s="5" t="s">
        <v>2009</v>
      </c>
      <c r="Q496" s="12">
        <v>45</v>
      </c>
      <c r="R496" s="5">
        <v>2009</v>
      </c>
      <c r="S496" s="5" t="s">
        <v>2009</v>
      </c>
      <c r="T496" s="12"/>
      <c r="V496" s="5" t="s">
        <v>1569</v>
      </c>
      <c r="W496" s="12"/>
      <c r="Y496" s="5" t="s">
        <v>1569</v>
      </c>
      <c r="Z496" s="12">
        <v>0</v>
      </c>
      <c r="AA496" s="5">
        <v>2009</v>
      </c>
      <c r="AB496" s="5" t="s">
        <v>2009</v>
      </c>
      <c r="AC496" s="12">
        <v>0</v>
      </c>
      <c r="AD496" s="5">
        <v>2009</v>
      </c>
      <c r="AE496" s="5" t="s">
        <v>2009</v>
      </c>
      <c r="AF496" s="12">
        <v>0</v>
      </c>
      <c r="AG496" s="5">
        <v>2009</v>
      </c>
      <c r="AH496" s="5" t="s">
        <v>2009</v>
      </c>
      <c r="AI496" s="14">
        <v>0</v>
      </c>
      <c r="AJ496" s="5">
        <v>2009</v>
      </c>
      <c r="AK496" s="5" t="s">
        <v>2009</v>
      </c>
      <c r="AL496" s="14"/>
      <c r="AN496" s="5" t="s">
        <v>1569</v>
      </c>
    </row>
    <row r="497" spans="1:40" ht="12.75" customHeight="1" x14ac:dyDescent="0.25">
      <c r="A497" s="5" t="s">
        <v>2010</v>
      </c>
      <c r="B497" s="5" t="s">
        <v>1124</v>
      </c>
      <c r="C497" s="5" t="s">
        <v>1123</v>
      </c>
      <c r="D497" s="5" t="s">
        <v>1038</v>
      </c>
      <c r="E497" s="5" t="s">
        <v>2151</v>
      </c>
      <c r="F497" s="5" t="s">
        <v>2245</v>
      </c>
      <c r="G497" s="5">
        <v>2</v>
      </c>
      <c r="H497" s="5">
        <v>2</v>
      </c>
      <c r="I497" s="5" t="s">
        <v>2332</v>
      </c>
      <c r="J497" s="5">
        <f t="shared" si="26"/>
        <v>1</v>
      </c>
      <c r="K497" s="4">
        <f t="shared" si="28"/>
        <v>1</v>
      </c>
      <c r="L497" s="4" t="str">
        <f t="shared" si="27"/>
        <v/>
      </c>
      <c r="N497" s="13" t="s">
        <v>1569</v>
      </c>
      <c r="O497" s="5" t="s">
        <v>1569</v>
      </c>
      <c r="P497" s="5" t="s">
        <v>1569</v>
      </c>
      <c r="Q497" s="12" t="s">
        <v>1569</v>
      </c>
      <c r="R497" s="5" t="s">
        <v>1569</v>
      </c>
      <c r="S497" s="5" t="s">
        <v>1569</v>
      </c>
      <c r="T497" s="12"/>
      <c r="V497" s="5" t="s">
        <v>1569</v>
      </c>
      <c r="W497" s="12"/>
      <c r="Y497" s="5" t="s">
        <v>1569</v>
      </c>
      <c r="Z497" s="12">
        <v>5.7021049826805221</v>
      </c>
      <c r="AA497" s="5">
        <v>2019</v>
      </c>
      <c r="AB497" s="5" t="s">
        <v>2010</v>
      </c>
      <c r="AC497" s="12">
        <v>0</v>
      </c>
      <c r="AD497" s="5">
        <v>2019</v>
      </c>
      <c r="AE497" s="5" t="s">
        <v>2010</v>
      </c>
      <c r="AF497" s="12">
        <v>65.62749800159871</v>
      </c>
      <c r="AG497" s="5">
        <v>2019</v>
      </c>
      <c r="AH497" s="5" t="s">
        <v>2010</v>
      </c>
      <c r="AI497" s="14">
        <v>0</v>
      </c>
      <c r="AJ497" s="5">
        <v>2019</v>
      </c>
      <c r="AK497" s="5" t="s">
        <v>2010</v>
      </c>
      <c r="AL497" s="14"/>
      <c r="AN497" s="5" t="s">
        <v>1569</v>
      </c>
    </row>
    <row r="498" spans="1:40" ht="12.75" customHeight="1" x14ac:dyDescent="0.25">
      <c r="A498" s="5" t="s">
        <v>2453</v>
      </c>
      <c r="B498" s="5" t="s">
        <v>1124</v>
      </c>
      <c r="C498" s="5" t="s">
        <v>1123</v>
      </c>
      <c r="D498" s="5" t="s">
        <v>1038</v>
      </c>
      <c r="E498" s="5" t="s">
        <v>2455</v>
      </c>
      <c r="F498" s="5" t="s">
        <v>2456</v>
      </c>
      <c r="G498" s="5">
        <v>2</v>
      </c>
      <c r="H498" s="5">
        <v>2</v>
      </c>
      <c r="I498" s="5" t="s">
        <v>2458</v>
      </c>
      <c r="J498" s="5">
        <f t="shared" si="26"/>
        <v>1</v>
      </c>
      <c r="K498" s="4">
        <f t="shared" si="28"/>
        <v>1</v>
      </c>
      <c r="L498" s="4" t="str">
        <f t="shared" si="27"/>
        <v/>
      </c>
      <c r="N498" s="13" t="s">
        <v>1569</v>
      </c>
      <c r="O498" s="5" t="s">
        <v>1569</v>
      </c>
      <c r="P498" s="5" t="s">
        <v>1569</v>
      </c>
      <c r="Q498" s="12" t="s">
        <v>1569</v>
      </c>
      <c r="R498" s="5" t="s">
        <v>1569</v>
      </c>
      <c r="S498" s="5" t="s">
        <v>1569</v>
      </c>
      <c r="T498" s="12"/>
      <c r="V498" s="5" t="s">
        <v>1569</v>
      </c>
      <c r="W498" s="12"/>
      <c r="Y498" s="5" t="s">
        <v>1569</v>
      </c>
      <c r="Z498" s="12">
        <v>0.714523097374543</v>
      </c>
      <c r="AA498" s="5">
        <v>2019</v>
      </c>
      <c r="AB498" s="5" t="s">
        <v>2453</v>
      </c>
      <c r="AC498" s="12">
        <v>0</v>
      </c>
      <c r="AD498" s="5">
        <v>2019</v>
      </c>
      <c r="AE498" s="5" t="s">
        <v>2453</v>
      </c>
      <c r="AF498" s="12">
        <v>50.58158856763044</v>
      </c>
      <c r="AG498" s="5">
        <v>2019</v>
      </c>
      <c r="AH498" s="5" t="s">
        <v>2453</v>
      </c>
      <c r="AI498" s="14">
        <v>0</v>
      </c>
      <c r="AJ498" s="5">
        <v>2019</v>
      </c>
      <c r="AK498" s="5" t="s">
        <v>2453</v>
      </c>
      <c r="AL498" s="14"/>
      <c r="AN498" s="5" t="s">
        <v>1569</v>
      </c>
    </row>
    <row r="499" spans="1:40" ht="12.75" customHeight="1" x14ac:dyDescent="0.25">
      <c r="A499" s="5" t="s">
        <v>2011</v>
      </c>
      <c r="B499" s="5" t="s">
        <v>1124</v>
      </c>
      <c r="C499" s="5" t="s">
        <v>1123</v>
      </c>
      <c r="D499" s="5" t="s">
        <v>1038</v>
      </c>
      <c r="E499" s="5" t="s">
        <v>2152</v>
      </c>
      <c r="F499" s="5" t="s">
        <v>1122</v>
      </c>
      <c r="G499" s="5">
        <v>2</v>
      </c>
      <c r="H499" s="5">
        <v>2</v>
      </c>
      <c r="I499" s="5" t="s">
        <v>2333</v>
      </c>
      <c r="J499" s="5">
        <f t="shared" si="26"/>
        <v>1</v>
      </c>
      <c r="K499" s="4">
        <f t="shared" si="28"/>
        <v>3</v>
      </c>
      <c r="L499" s="4" t="str">
        <f t="shared" si="27"/>
        <v>Y</v>
      </c>
      <c r="M499" s="4" t="s">
        <v>2679</v>
      </c>
      <c r="N499" s="13" t="s">
        <v>1569</v>
      </c>
      <c r="O499" s="5" t="s">
        <v>1569</v>
      </c>
      <c r="P499" s="5" t="s">
        <v>1569</v>
      </c>
      <c r="Q499" s="12" t="s">
        <v>1569</v>
      </c>
      <c r="R499" s="5" t="s">
        <v>1569</v>
      </c>
      <c r="S499" s="5" t="s">
        <v>1569</v>
      </c>
      <c r="T499" s="12"/>
      <c r="V499" s="5" t="s">
        <v>1569</v>
      </c>
      <c r="W499" s="12"/>
      <c r="Y499" s="5" t="s">
        <v>1569</v>
      </c>
      <c r="Z499" s="12">
        <v>16.811708860759495</v>
      </c>
      <c r="AA499" s="5">
        <v>2019</v>
      </c>
      <c r="AB499" s="5" t="s">
        <v>2011</v>
      </c>
      <c r="AC499" s="12">
        <v>0</v>
      </c>
      <c r="AD499" s="5">
        <v>2019</v>
      </c>
      <c r="AE499" s="5" t="s">
        <v>2011</v>
      </c>
      <c r="AF499" s="12">
        <v>48.941851265822784</v>
      </c>
      <c r="AG499" s="5">
        <v>2019</v>
      </c>
      <c r="AH499" s="5" t="s">
        <v>2011</v>
      </c>
      <c r="AI499" s="14">
        <v>0</v>
      </c>
      <c r="AJ499" s="5">
        <v>2019</v>
      </c>
      <c r="AK499" s="5" t="s">
        <v>2011</v>
      </c>
      <c r="AL499" s="14"/>
      <c r="AN499" s="5" t="s">
        <v>1569</v>
      </c>
    </row>
    <row r="500" spans="1:40" ht="12.75" customHeight="1" x14ac:dyDescent="0.25">
      <c r="A500" s="5" t="s">
        <v>2012</v>
      </c>
      <c r="B500" s="5" t="s">
        <v>1520</v>
      </c>
      <c r="C500" s="5" t="s">
        <v>1519</v>
      </c>
      <c r="D500" s="5" t="s">
        <v>35</v>
      </c>
      <c r="E500" s="5" t="s">
        <v>1520</v>
      </c>
      <c r="F500" s="5" t="s">
        <v>1519</v>
      </c>
      <c r="G500" s="5">
        <v>0</v>
      </c>
      <c r="H500" s="5">
        <v>1</v>
      </c>
      <c r="I500" s="5" t="s">
        <v>2334</v>
      </c>
      <c r="J500" s="5">
        <f t="shared" si="26"/>
        <v>1</v>
      </c>
      <c r="K500" s="4">
        <f t="shared" si="28"/>
        <v>1</v>
      </c>
      <c r="L500" s="4" t="str">
        <f t="shared" si="27"/>
        <v/>
      </c>
      <c r="N500" s="13">
        <v>2.1311506470376473</v>
      </c>
      <c r="O500" s="5">
        <v>2014</v>
      </c>
      <c r="P500" s="5" t="s">
        <v>2012</v>
      </c>
      <c r="Q500" s="12">
        <v>100</v>
      </c>
      <c r="R500" s="5">
        <v>2015</v>
      </c>
      <c r="S500" s="5" t="s">
        <v>2012</v>
      </c>
      <c r="T500" s="12"/>
      <c r="V500" s="5" t="s">
        <v>1569</v>
      </c>
      <c r="W500" s="12"/>
      <c r="Y500" s="5" t="s">
        <v>1569</v>
      </c>
      <c r="Z500" s="12">
        <v>0</v>
      </c>
      <c r="AA500" s="5">
        <v>2015</v>
      </c>
      <c r="AB500" s="5" t="s">
        <v>2012</v>
      </c>
      <c r="AC500" s="12">
        <v>35.411949137780873</v>
      </c>
      <c r="AD500" s="5">
        <v>2015</v>
      </c>
      <c r="AE500" s="5" t="s">
        <v>2012</v>
      </c>
      <c r="AF500" s="12">
        <v>0</v>
      </c>
      <c r="AG500" s="5">
        <v>2015</v>
      </c>
      <c r="AH500" s="5" t="s">
        <v>2012</v>
      </c>
      <c r="AI500" s="14">
        <v>0</v>
      </c>
      <c r="AJ500" s="5">
        <v>2015</v>
      </c>
      <c r="AK500" s="5" t="s">
        <v>2012</v>
      </c>
      <c r="AL500" s="14"/>
      <c r="AN500" s="5" t="s">
        <v>1569</v>
      </c>
    </row>
    <row r="501" spans="1:40" ht="12.75" customHeight="1" x14ac:dyDescent="0.25">
      <c r="A501" s="5" t="s">
        <v>2013</v>
      </c>
      <c r="B501" s="5" t="s">
        <v>1522</v>
      </c>
      <c r="C501" s="5" t="s">
        <v>1521</v>
      </c>
      <c r="D501" s="5" t="s">
        <v>35</v>
      </c>
      <c r="E501" s="5" t="s">
        <v>1522</v>
      </c>
      <c r="F501" s="5" t="s">
        <v>1521</v>
      </c>
      <c r="G501" s="5">
        <v>0</v>
      </c>
      <c r="H501" s="5">
        <v>1</v>
      </c>
      <c r="I501" s="5" t="s">
        <v>2335</v>
      </c>
      <c r="J501" s="5">
        <f t="shared" si="26"/>
        <v>1</v>
      </c>
      <c r="K501" s="4">
        <f t="shared" si="28"/>
        <v>1</v>
      </c>
      <c r="L501" s="4" t="str">
        <f t="shared" si="27"/>
        <v/>
      </c>
      <c r="N501" s="13">
        <v>2.0495723709664198</v>
      </c>
      <c r="O501" s="5">
        <v>2014</v>
      </c>
      <c r="P501" s="5" t="s">
        <v>2013</v>
      </c>
      <c r="Q501" s="12">
        <v>100</v>
      </c>
      <c r="R501" s="5">
        <v>2015</v>
      </c>
      <c r="S501" s="5" t="s">
        <v>2013</v>
      </c>
      <c r="T501" s="12"/>
      <c r="V501" s="5" t="s">
        <v>1569</v>
      </c>
      <c r="W501" s="12"/>
      <c r="Y501" s="5" t="s">
        <v>1569</v>
      </c>
      <c r="Z501" s="12" t="s">
        <v>1569</v>
      </c>
      <c r="AA501" s="5" t="s">
        <v>1569</v>
      </c>
      <c r="AB501" s="5" t="s">
        <v>1569</v>
      </c>
      <c r="AC501" s="12">
        <v>0.59772500437938136</v>
      </c>
      <c r="AD501" s="5">
        <v>2015</v>
      </c>
      <c r="AE501" s="5" t="s">
        <v>2013</v>
      </c>
      <c r="AF501" s="12">
        <v>77.168277111537762</v>
      </c>
      <c r="AG501" s="5">
        <v>2015</v>
      </c>
      <c r="AH501" s="5" t="s">
        <v>2013</v>
      </c>
      <c r="AI501" s="14">
        <v>100</v>
      </c>
      <c r="AJ501" s="5">
        <v>2017</v>
      </c>
      <c r="AK501" s="5" t="s">
        <v>2013</v>
      </c>
      <c r="AL501" s="14"/>
      <c r="AN501" s="5" t="s">
        <v>1569</v>
      </c>
    </row>
    <row r="502" spans="1:40" ht="12.75" customHeight="1" x14ac:dyDescent="0.25">
      <c r="A502" s="5" t="s">
        <v>2014</v>
      </c>
      <c r="B502" s="5" t="s">
        <v>1139</v>
      </c>
      <c r="C502" s="5" t="s">
        <v>1138</v>
      </c>
      <c r="D502" s="5" t="s">
        <v>1038</v>
      </c>
      <c r="E502" s="5" t="s">
        <v>2153</v>
      </c>
      <c r="F502" s="5" t="s">
        <v>1142</v>
      </c>
      <c r="G502" s="5">
        <v>2</v>
      </c>
      <c r="H502" s="5">
        <v>3</v>
      </c>
      <c r="I502" s="5" t="s">
        <v>2336</v>
      </c>
      <c r="J502" s="5">
        <f t="shared" si="26"/>
        <v>1</v>
      </c>
      <c r="K502" s="4">
        <f t="shared" si="28"/>
        <v>2</v>
      </c>
      <c r="L502" s="4" t="str">
        <f t="shared" si="27"/>
        <v>Y</v>
      </c>
      <c r="M502" s="4" t="s">
        <v>2681</v>
      </c>
      <c r="N502" s="13">
        <v>1.0803466416608809</v>
      </c>
      <c r="O502" s="5">
        <v>2008</v>
      </c>
      <c r="P502" s="5" t="s">
        <v>2014</v>
      </c>
      <c r="Q502" s="12">
        <v>100</v>
      </c>
      <c r="R502" s="5">
        <v>2008</v>
      </c>
      <c r="S502" s="5" t="s">
        <v>2014</v>
      </c>
      <c r="T502" s="12"/>
      <c r="V502" s="5" t="s">
        <v>1569</v>
      </c>
      <c r="W502" s="12"/>
      <c r="Y502" s="5" t="s">
        <v>1569</v>
      </c>
      <c r="Z502" s="12">
        <v>0</v>
      </c>
      <c r="AA502" s="5">
        <v>2007</v>
      </c>
      <c r="AB502" s="5" t="s">
        <v>2014</v>
      </c>
      <c r="AC502" s="12">
        <v>0</v>
      </c>
      <c r="AD502" s="5">
        <v>2007</v>
      </c>
      <c r="AE502" s="5" t="s">
        <v>2014</v>
      </c>
      <c r="AF502" s="12">
        <v>0</v>
      </c>
      <c r="AG502" s="5">
        <v>2007</v>
      </c>
      <c r="AH502" s="5" t="s">
        <v>2014</v>
      </c>
      <c r="AI502" s="14">
        <v>100</v>
      </c>
      <c r="AJ502" s="5">
        <v>2007</v>
      </c>
      <c r="AK502" s="5" t="s">
        <v>2014</v>
      </c>
      <c r="AL502" s="14"/>
      <c r="AN502" s="5" t="s">
        <v>1569</v>
      </c>
    </row>
    <row r="503" spans="1:40" ht="12.75" customHeight="1" x14ac:dyDescent="0.25">
      <c r="A503" s="5" t="s">
        <v>2015</v>
      </c>
      <c r="B503" s="5" t="s">
        <v>75</v>
      </c>
      <c r="C503" s="5" t="s">
        <v>74</v>
      </c>
      <c r="D503" s="5" t="s">
        <v>35</v>
      </c>
      <c r="E503" s="5" t="s">
        <v>2154</v>
      </c>
      <c r="F503" s="5" t="s">
        <v>2246</v>
      </c>
      <c r="G503" s="5">
        <v>2</v>
      </c>
      <c r="H503" s="5">
        <v>1</v>
      </c>
      <c r="I503" s="5" t="s">
        <v>2337</v>
      </c>
      <c r="J503" s="5">
        <f t="shared" si="26"/>
        <v>1</v>
      </c>
      <c r="K503" s="4">
        <f t="shared" si="28"/>
        <v>1</v>
      </c>
      <c r="L503" s="4" t="str">
        <f t="shared" si="27"/>
        <v/>
      </c>
      <c r="N503" s="13">
        <v>0.59024552665111008</v>
      </c>
      <c r="O503" s="5">
        <v>2012</v>
      </c>
      <c r="P503" s="5" t="s">
        <v>2015</v>
      </c>
      <c r="Q503" s="12">
        <v>100</v>
      </c>
      <c r="R503" s="5">
        <v>2012</v>
      </c>
      <c r="S503" s="5" t="s">
        <v>2015</v>
      </c>
      <c r="T503" s="12"/>
      <c r="V503" s="5" t="s">
        <v>1569</v>
      </c>
      <c r="W503" s="12"/>
      <c r="Y503" s="5" t="s">
        <v>1569</v>
      </c>
      <c r="Z503" s="12">
        <v>0</v>
      </c>
      <c r="AA503" s="5">
        <v>2012</v>
      </c>
      <c r="AB503" s="5" t="s">
        <v>2015</v>
      </c>
      <c r="AC503" s="12">
        <v>23.627028286188782</v>
      </c>
      <c r="AD503" s="5">
        <v>2012</v>
      </c>
      <c r="AE503" s="5" t="s">
        <v>2015</v>
      </c>
      <c r="AF503" s="12">
        <v>0</v>
      </c>
      <c r="AG503" s="5">
        <v>2012</v>
      </c>
      <c r="AH503" s="5" t="s">
        <v>2015</v>
      </c>
      <c r="AI503" s="14">
        <v>100</v>
      </c>
      <c r="AJ503" s="5">
        <v>2012</v>
      </c>
      <c r="AK503" s="5" t="s">
        <v>2015</v>
      </c>
      <c r="AL503" s="14"/>
      <c r="AN503" s="5" t="s">
        <v>1569</v>
      </c>
    </row>
    <row r="504" spans="1:40" ht="12.75" customHeight="1" x14ac:dyDescent="0.25">
      <c r="A504" s="5" t="s">
        <v>2016</v>
      </c>
      <c r="B504" s="5" t="s">
        <v>75</v>
      </c>
      <c r="C504" s="5" t="s">
        <v>74</v>
      </c>
      <c r="D504" s="5" t="s">
        <v>35</v>
      </c>
      <c r="E504" s="5" t="s">
        <v>2155</v>
      </c>
      <c r="F504" s="5" t="s">
        <v>2247</v>
      </c>
      <c r="G504" s="5">
        <v>2</v>
      </c>
      <c r="H504" s="5">
        <v>1</v>
      </c>
      <c r="I504" s="5" t="s">
        <v>2338</v>
      </c>
      <c r="J504" s="5">
        <f t="shared" si="26"/>
        <v>1</v>
      </c>
      <c r="K504" s="4">
        <f t="shared" si="28"/>
        <v>1</v>
      </c>
      <c r="L504" s="4" t="str">
        <f t="shared" si="27"/>
        <v/>
      </c>
      <c r="N504" s="13">
        <v>0.89421783320600279</v>
      </c>
      <c r="O504" s="5">
        <v>2012</v>
      </c>
      <c r="P504" s="5" t="s">
        <v>2016</v>
      </c>
      <c r="Q504" s="12">
        <v>100</v>
      </c>
      <c r="R504" s="5">
        <v>2012</v>
      </c>
      <c r="S504" s="5" t="s">
        <v>2016</v>
      </c>
      <c r="T504" s="12"/>
      <c r="V504" s="5" t="s">
        <v>1569</v>
      </c>
      <c r="W504" s="12"/>
      <c r="Y504" s="5" t="s">
        <v>1569</v>
      </c>
      <c r="Z504" s="12">
        <v>0</v>
      </c>
      <c r="AA504" s="5">
        <v>2012</v>
      </c>
      <c r="AB504" s="5" t="s">
        <v>2016</v>
      </c>
      <c r="AC504" s="12">
        <v>1.3084593871822638</v>
      </c>
      <c r="AD504" s="5">
        <v>2012</v>
      </c>
      <c r="AE504" s="5" t="s">
        <v>2016</v>
      </c>
      <c r="AF504" s="12">
        <v>0</v>
      </c>
      <c r="AG504" s="5">
        <v>2012</v>
      </c>
      <c r="AH504" s="5" t="s">
        <v>2016</v>
      </c>
      <c r="AI504" s="14">
        <v>100</v>
      </c>
      <c r="AJ504" s="5">
        <v>2012</v>
      </c>
      <c r="AK504" s="5" t="s">
        <v>2016</v>
      </c>
      <c r="AL504" s="14"/>
      <c r="AN504" s="5" t="s">
        <v>1569</v>
      </c>
    </row>
    <row r="505" spans="1:40" ht="12.75" customHeight="1" x14ac:dyDescent="0.25">
      <c r="A505" s="5" t="s">
        <v>2017</v>
      </c>
      <c r="B505" s="5" t="s">
        <v>75</v>
      </c>
      <c r="C505" s="5" t="s">
        <v>74</v>
      </c>
      <c r="D505" s="5" t="s">
        <v>35</v>
      </c>
      <c r="E505" s="5" t="s">
        <v>76</v>
      </c>
      <c r="F505" s="5" t="s">
        <v>73</v>
      </c>
      <c r="G505" s="5">
        <v>2</v>
      </c>
      <c r="H505" s="5">
        <v>1</v>
      </c>
      <c r="I505" s="5" t="s">
        <v>2339</v>
      </c>
      <c r="J505" s="5">
        <f t="shared" si="26"/>
        <v>3</v>
      </c>
      <c r="K505" s="4">
        <f t="shared" si="28"/>
        <v>3</v>
      </c>
      <c r="L505" s="4" t="str">
        <f t="shared" si="27"/>
        <v>Y</v>
      </c>
      <c r="M505" s="4" t="s">
        <v>2679</v>
      </c>
      <c r="N505" s="13">
        <v>1.0240563004339924</v>
      </c>
      <c r="O505" s="5">
        <v>2012</v>
      </c>
      <c r="P505" s="5" t="s">
        <v>2017</v>
      </c>
      <c r="Q505" s="12">
        <v>100</v>
      </c>
      <c r="R505" s="5">
        <v>2012</v>
      </c>
      <c r="S505" s="5" t="s">
        <v>2017</v>
      </c>
      <c r="T505" s="12"/>
      <c r="V505" s="5" t="s">
        <v>1569</v>
      </c>
      <c r="W505" s="12"/>
      <c r="Y505" s="5" t="s">
        <v>1569</v>
      </c>
      <c r="Z505" s="12">
        <v>6.0797239215015031</v>
      </c>
      <c r="AA505" s="5">
        <v>2012</v>
      </c>
      <c r="AB505" s="5" t="s">
        <v>2017</v>
      </c>
      <c r="AC505" s="12">
        <v>2.3315826131871953</v>
      </c>
      <c r="AD505" s="5">
        <v>2012</v>
      </c>
      <c r="AE505" s="5" t="s">
        <v>2017</v>
      </c>
      <c r="AF505" s="12">
        <v>0</v>
      </c>
      <c r="AG505" s="5">
        <v>2012</v>
      </c>
      <c r="AH505" s="5" t="s">
        <v>2017</v>
      </c>
      <c r="AI505" s="14">
        <v>100</v>
      </c>
      <c r="AJ505" s="5">
        <v>2012</v>
      </c>
      <c r="AK505" s="5" t="s">
        <v>2017</v>
      </c>
      <c r="AL505" s="14"/>
      <c r="AN505" s="5" t="s">
        <v>1569</v>
      </c>
    </row>
    <row r="506" spans="1:40" ht="12.75" customHeight="1" x14ac:dyDescent="0.25">
      <c r="A506" s="5" t="s">
        <v>2018</v>
      </c>
      <c r="B506" s="5" t="s">
        <v>1146</v>
      </c>
      <c r="C506" s="5" t="s">
        <v>1145</v>
      </c>
      <c r="D506" s="5" t="s">
        <v>1038</v>
      </c>
      <c r="E506" s="5" t="s">
        <v>2156</v>
      </c>
      <c r="F506" s="5" t="s">
        <v>2248</v>
      </c>
      <c r="G506" s="5">
        <v>2</v>
      </c>
      <c r="H506" s="5">
        <v>1</v>
      </c>
      <c r="I506" s="5" t="s">
        <v>2340</v>
      </c>
      <c r="J506" s="5">
        <f t="shared" si="26"/>
        <v>1</v>
      </c>
      <c r="K506" s="4">
        <f t="shared" si="28"/>
        <v>1</v>
      </c>
      <c r="L506" s="4" t="str">
        <f t="shared" si="27"/>
        <v/>
      </c>
      <c r="N506" s="13">
        <v>1.9243419932870263</v>
      </c>
      <c r="O506" s="5">
        <v>2017</v>
      </c>
      <c r="P506" s="5" t="s">
        <v>2018</v>
      </c>
      <c r="Q506" s="12">
        <v>100</v>
      </c>
      <c r="R506" s="5">
        <v>2017</v>
      </c>
      <c r="S506" s="5" t="s">
        <v>2018</v>
      </c>
      <c r="T506" s="12"/>
      <c r="V506" s="5" t="s">
        <v>1569</v>
      </c>
      <c r="W506" s="12"/>
      <c r="Y506" s="5" t="s">
        <v>1569</v>
      </c>
      <c r="Z506" s="12">
        <v>0.97674414168956747</v>
      </c>
      <c r="AA506" s="5">
        <v>2017</v>
      </c>
      <c r="AB506" s="5" t="s">
        <v>2018</v>
      </c>
      <c r="AC506" s="12">
        <v>3.8604652049929578</v>
      </c>
      <c r="AD506" s="5">
        <v>2017</v>
      </c>
      <c r="AE506" s="5" t="s">
        <v>2018</v>
      </c>
      <c r="AF506" s="12">
        <v>0</v>
      </c>
      <c r="AG506" s="5">
        <v>2017</v>
      </c>
      <c r="AH506" s="5" t="s">
        <v>2018</v>
      </c>
      <c r="AI506" s="14">
        <v>100</v>
      </c>
      <c r="AJ506" s="5">
        <v>2017</v>
      </c>
      <c r="AK506" s="5" t="s">
        <v>2018</v>
      </c>
      <c r="AL506" s="14"/>
      <c r="AN506" s="5" t="s">
        <v>1569</v>
      </c>
    </row>
    <row r="507" spans="1:40" ht="12.75" customHeight="1" x14ac:dyDescent="0.25">
      <c r="A507" s="5" t="s">
        <v>2019</v>
      </c>
      <c r="B507" s="5" t="s">
        <v>1146</v>
      </c>
      <c r="C507" s="5" t="s">
        <v>1145</v>
      </c>
      <c r="D507" s="5" t="s">
        <v>1038</v>
      </c>
      <c r="E507" s="5" t="s">
        <v>2157</v>
      </c>
      <c r="F507" s="5" t="s">
        <v>1144</v>
      </c>
      <c r="G507" s="5">
        <v>1</v>
      </c>
      <c r="H507" s="5">
        <v>1</v>
      </c>
      <c r="I507" s="5" t="s">
        <v>2341</v>
      </c>
      <c r="J507" s="5">
        <f t="shared" si="26"/>
        <v>1</v>
      </c>
      <c r="K507" s="4">
        <f t="shared" si="28"/>
        <v>2</v>
      </c>
      <c r="L507" s="4" t="str">
        <f t="shared" si="27"/>
        <v>Y</v>
      </c>
      <c r="M507" s="4" t="s">
        <v>2681</v>
      </c>
      <c r="N507" s="13">
        <v>2.386763627639152</v>
      </c>
      <c r="O507" s="5">
        <v>2017</v>
      </c>
      <c r="P507" s="5" t="s">
        <v>2019</v>
      </c>
      <c r="Q507" s="12">
        <v>100</v>
      </c>
      <c r="R507" s="5">
        <v>2017</v>
      </c>
      <c r="S507" s="5" t="s">
        <v>2019</v>
      </c>
      <c r="T507" s="12"/>
      <c r="V507" s="5" t="s">
        <v>1569</v>
      </c>
      <c r="W507" s="12"/>
      <c r="Y507" s="5" t="s">
        <v>1569</v>
      </c>
      <c r="Z507" s="12">
        <v>0</v>
      </c>
      <c r="AA507" s="5">
        <v>2017</v>
      </c>
      <c r="AB507" s="5" t="s">
        <v>2019</v>
      </c>
      <c r="AC507" s="12">
        <v>0</v>
      </c>
      <c r="AD507" s="5">
        <v>2017</v>
      </c>
      <c r="AE507" s="5" t="s">
        <v>2019</v>
      </c>
      <c r="AF507" s="12">
        <v>0</v>
      </c>
      <c r="AG507" s="5">
        <v>2017</v>
      </c>
      <c r="AH507" s="5" t="s">
        <v>2019</v>
      </c>
      <c r="AI507" s="14">
        <v>100</v>
      </c>
      <c r="AJ507" s="5">
        <v>2017</v>
      </c>
      <c r="AK507" s="5" t="s">
        <v>2019</v>
      </c>
      <c r="AL507" s="14"/>
      <c r="AN507" s="5" t="s">
        <v>1569</v>
      </c>
    </row>
    <row r="508" spans="1:40" ht="12.75" customHeight="1" x14ac:dyDescent="0.25">
      <c r="A508" s="5" t="s">
        <v>2020</v>
      </c>
      <c r="B508" s="5" t="s">
        <v>1</v>
      </c>
      <c r="C508" s="5" t="s">
        <v>1150</v>
      </c>
      <c r="D508" s="5" t="s">
        <v>1038</v>
      </c>
      <c r="E508" s="5" t="s">
        <v>2158</v>
      </c>
      <c r="F508" s="5" t="s">
        <v>2249</v>
      </c>
      <c r="G508" s="5">
        <v>2</v>
      </c>
      <c r="H508" s="5">
        <v>1</v>
      </c>
      <c r="I508" s="5" t="s">
        <v>2342</v>
      </c>
      <c r="J508" s="5">
        <f t="shared" si="26"/>
        <v>1</v>
      </c>
      <c r="K508" s="4">
        <f t="shared" si="28"/>
        <v>1</v>
      </c>
      <c r="L508" s="4" t="str">
        <f t="shared" si="27"/>
        <v/>
      </c>
      <c r="N508" s="13">
        <v>0.49202030809525688</v>
      </c>
      <c r="O508" s="5">
        <v>2010</v>
      </c>
      <c r="P508" s="5" t="s">
        <v>2020</v>
      </c>
      <c r="Q508" s="12">
        <v>72.769996643066406</v>
      </c>
      <c r="R508" s="5">
        <v>2010</v>
      </c>
      <c r="S508" s="5" t="s">
        <v>2020</v>
      </c>
      <c r="T508" s="12"/>
      <c r="V508" s="5" t="s">
        <v>1569</v>
      </c>
      <c r="W508" s="12"/>
      <c r="Y508" s="5" t="s">
        <v>1569</v>
      </c>
      <c r="Z508" s="12">
        <v>0</v>
      </c>
      <c r="AA508" s="5">
        <v>2015</v>
      </c>
      <c r="AB508" s="5" t="s">
        <v>2020</v>
      </c>
      <c r="AC508" s="12">
        <v>0</v>
      </c>
      <c r="AD508" s="5">
        <v>2015</v>
      </c>
      <c r="AE508" s="5" t="s">
        <v>2020</v>
      </c>
      <c r="AF508" s="12">
        <v>0</v>
      </c>
      <c r="AG508" s="5">
        <v>2015</v>
      </c>
      <c r="AH508" s="5" t="s">
        <v>2020</v>
      </c>
      <c r="AI508" s="14">
        <v>100</v>
      </c>
      <c r="AJ508" s="5">
        <v>2015</v>
      </c>
      <c r="AK508" s="5" t="s">
        <v>2020</v>
      </c>
      <c r="AL508" s="14"/>
      <c r="AN508" s="5" t="s">
        <v>1569</v>
      </c>
    </row>
    <row r="509" spans="1:40" ht="12.75" customHeight="1" x14ac:dyDescent="0.25">
      <c r="A509" s="5" t="s">
        <v>2021</v>
      </c>
      <c r="B509" s="5" t="s">
        <v>1</v>
      </c>
      <c r="C509" s="5" t="s">
        <v>1150</v>
      </c>
      <c r="D509" s="5" t="s">
        <v>1038</v>
      </c>
      <c r="E509" s="5" t="s">
        <v>2159</v>
      </c>
      <c r="F509" s="5" t="s">
        <v>2250</v>
      </c>
      <c r="G509" s="5">
        <v>2</v>
      </c>
      <c r="H509" s="5">
        <v>1</v>
      </c>
      <c r="I509" s="5" t="s">
        <v>2459</v>
      </c>
      <c r="J509" s="5">
        <f t="shared" si="26"/>
        <v>1</v>
      </c>
      <c r="K509" s="4">
        <f t="shared" si="28"/>
        <v>1</v>
      </c>
      <c r="L509" s="4" t="str">
        <f t="shared" si="27"/>
        <v/>
      </c>
      <c r="N509" s="13">
        <v>0.60979798780408268</v>
      </c>
      <c r="O509" s="5">
        <v>2010</v>
      </c>
      <c r="P509" s="5" t="s">
        <v>2021</v>
      </c>
      <c r="Q509" s="12">
        <v>82</v>
      </c>
      <c r="R509" s="5">
        <v>2010</v>
      </c>
      <c r="S509" s="5" t="s">
        <v>2021</v>
      </c>
      <c r="T509" s="12"/>
      <c r="V509" s="5" t="s">
        <v>1569</v>
      </c>
      <c r="W509" s="12"/>
      <c r="Y509" s="5" t="s">
        <v>1569</v>
      </c>
      <c r="Z509" s="12">
        <v>0</v>
      </c>
      <c r="AA509" s="5">
        <v>2015</v>
      </c>
      <c r="AB509" s="5" t="s">
        <v>2021</v>
      </c>
      <c r="AC509" s="12">
        <v>0</v>
      </c>
      <c r="AD509" s="5">
        <v>2015</v>
      </c>
      <c r="AE509" s="5" t="s">
        <v>2021</v>
      </c>
      <c r="AF509" s="12">
        <v>0</v>
      </c>
      <c r="AG509" s="5">
        <v>2015</v>
      </c>
      <c r="AH509" s="5" t="s">
        <v>2021</v>
      </c>
      <c r="AI509" s="14">
        <v>100</v>
      </c>
      <c r="AJ509" s="5">
        <v>2015</v>
      </c>
      <c r="AK509" s="5" t="s">
        <v>2021</v>
      </c>
      <c r="AL509" s="14"/>
      <c r="AN509" s="5" t="s">
        <v>1569</v>
      </c>
    </row>
    <row r="510" spans="1:40" ht="12.75" customHeight="1" x14ac:dyDescent="0.25">
      <c r="A510" s="5" t="s">
        <v>2022</v>
      </c>
      <c r="B510" s="5" t="s">
        <v>1</v>
      </c>
      <c r="C510" s="5" t="s">
        <v>1150</v>
      </c>
      <c r="D510" s="5" t="s">
        <v>1038</v>
      </c>
      <c r="E510" s="5" t="s">
        <v>2160</v>
      </c>
      <c r="F510" s="5" t="s">
        <v>2251</v>
      </c>
      <c r="G510" s="5">
        <v>2</v>
      </c>
      <c r="H510" s="5">
        <v>2</v>
      </c>
      <c r="I510" s="5" t="s">
        <v>2460</v>
      </c>
      <c r="J510" s="5">
        <f t="shared" si="26"/>
        <v>1</v>
      </c>
      <c r="K510" s="4">
        <f t="shared" si="28"/>
        <v>1</v>
      </c>
      <c r="L510" s="4" t="str">
        <f t="shared" si="27"/>
        <v/>
      </c>
      <c r="N510" s="13">
        <v>0.98337602122927936</v>
      </c>
      <c r="O510" s="5">
        <v>2010</v>
      </c>
      <c r="P510" s="5" t="s">
        <v>2022</v>
      </c>
      <c r="Q510" s="12">
        <v>91.160003662109403</v>
      </c>
      <c r="R510" s="5">
        <v>2010</v>
      </c>
      <c r="S510" s="5" t="s">
        <v>2022</v>
      </c>
      <c r="T510" s="12"/>
      <c r="V510" s="5" t="s">
        <v>1569</v>
      </c>
      <c r="W510" s="12"/>
      <c r="Y510" s="5" t="s">
        <v>1569</v>
      </c>
      <c r="Z510" s="12">
        <v>0</v>
      </c>
      <c r="AA510" s="5">
        <v>2015</v>
      </c>
      <c r="AB510" s="5" t="s">
        <v>2022</v>
      </c>
      <c r="AC510" s="12">
        <v>0</v>
      </c>
      <c r="AD510" s="5">
        <v>2015</v>
      </c>
      <c r="AE510" s="5" t="s">
        <v>2022</v>
      </c>
      <c r="AF510" s="12">
        <v>0</v>
      </c>
      <c r="AG510" s="5">
        <v>2015</v>
      </c>
      <c r="AH510" s="5" t="s">
        <v>2022</v>
      </c>
      <c r="AI510" s="14">
        <v>100</v>
      </c>
      <c r="AJ510" s="5">
        <v>2015</v>
      </c>
      <c r="AK510" s="5" t="s">
        <v>2022</v>
      </c>
      <c r="AL510" s="14"/>
      <c r="AN510" s="5" t="s">
        <v>1569</v>
      </c>
    </row>
    <row r="511" spans="1:40" ht="12.75" customHeight="1" x14ac:dyDescent="0.25">
      <c r="A511" s="5" t="s">
        <v>2023</v>
      </c>
      <c r="B511" s="5" t="s">
        <v>1</v>
      </c>
      <c r="C511" s="5" t="s">
        <v>1150</v>
      </c>
      <c r="D511" s="5" t="s">
        <v>1038</v>
      </c>
      <c r="E511" s="5" t="s">
        <v>2161</v>
      </c>
      <c r="F511" s="5" t="s">
        <v>2252</v>
      </c>
      <c r="G511" s="5">
        <v>2</v>
      </c>
      <c r="H511" s="5">
        <v>2</v>
      </c>
      <c r="I511" s="5" t="s">
        <v>2343</v>
      </c>
      <c r="J511" s="5">
        <f t="shared" si="26"/>
        <v>1</v>
      </c>
      <c r="K511" s="4">
        <f t="shared" si="28"/>
        <v>1</v>
      </c>
      <c r="L511" s="4" t="str">
        <f t="shared" si="27"/>
        <v/>
      </c>
      <c r="N511" s="13">
        <v>0.67774018356842469</v>
      </c>
      <c r="O511" s="5">
        <v>2010</v>
      </c>
      <c r="P511" s="5" t="s">
        <v>2023</v>
      </c>
      <c r="Q511" s="12">
        <v>76.910003662109403</v>
      </c>
      <c r="R511" s="5">
        <v>2010</v>
      </c>
      <c r="S511" s="5" t="s">
        <v>2023</v>
      </c>
      <c r="T511" s="12"/>
      <c r="V511" s="5" t="s">
        <v>1569</v>
      </c>
      <c r="W511" s="12"/>
      <c r="Y511" s="5" t="s">
        <v>1569</v>
      </c>
      <c r="Z511" s="12">
        <v>0</v>
      </c>
      <c r="AA511" s="5">
        <v>2015</v>
      </c>
      <c r="AB511" s="5" t="s">
        <v>2023</v>
      </c>
      <c r="AC511" s="12">
        <v>0</v>
      </c>
      <c r="AD511" s="5">
        <v>2015</v>
      </c>
      <c r="AE511" s="5" t="s">
        <v>2023</v>
      </c>
      <c r="AF511" s="12">
        <v>0</v>
      </c>
      <c r="AG511" s="5">
        <v>2015</v>
      </c>
      <c r="AH511" s="5" t="s">
        <v>2023</v>
      </c>
      <c r="AI511" s="14">
        <v>100</v>
      </c>
      <c r="AJ511" s="5">
        <v>2015</v>
      </c>
      <c r="AK511" s="5" t="s">
        <v>2023</v>
      </c>
      <c r="AL511" s="14"/>
      <c r="AN511" s="5" t="s">
        <v>1569</v>
      </c>
    </row>
    <row r="512" spans="1:40" ht="12.75" customHeight="1" x14ac:dyDescent="0.25">
      <c r="A512" s="5" t="s">
        <v>2024</v>
      </c>
      <c r="B512" s="5" t="s">
        <v>1</v>
      </c>
      <c r="C512" s="5" t="s">
        <v>1150</v>
      </c>
      <c r="D512" s="5" t="s">
        <v>1038</v>
      </c>
      <c r="E512" s="5" t="s">
        <v>2162</v>
      </c>
      <c r="F512" s="5" t="s">
        <v>2253</v>
      </c>
      <c r="G512" s="5">
        <v>2</v>
      </c>
      <c r="H512" s="5">
        <v>2</v>
      </c>
      <c r="I512" s="5" t="s">
        <v>2344</v>
      </c>
      <c r="J512" s="5">
        <f t="shared" si="26"/>
        <v>1</v>
      </c>
      <c r="K512" s="4">
        <f t="shared" si="28"/>
        <v>1</v>
      </c>
      <c r="L512" s="4" t="str">
        <f t="shared" si="27"/>
        <v/>
      </c>
      <c r="N512" s="13" t="s">
        <v>1569</v>
      </c>
      <c r="O512" s="5" t="s">
        <v>1569</v>
      </c>
      <c r="P512" s="5" t="s">
        <v>1569</v>
      </c>
      <c r="Q512" s="12">
        <v>87.339996337890597</v>
      </c>
      <c r="R512" s="5">
        <v>2010</v>
      </c>
      <c r="S512" s="5" t="s">
        <v>2024</v>
      </c>
      <c r="T512" s="12"/>
      <c r="V512" s="5" t="s">
        <v>1569</v>
      </c>
      <c r="W512" s="12"/>
      <c r="Y512" s="5" t="s">
        <v>1569</v>
      </c>
      <c r="Z512" s="12" t="s">
        <v>1569</v>
      </c>
      <c r="AA512" s="5" t="s">
        <v>1569</v>
      </c>
      <c r="AB512" s="5" t="s">
        <v>1569</v>
      </c>
      <c r="AC512" s="12" t="s">
        <v>1569</v>
      </c>
      <c r="AD512" s="5" t="s">
        <v>1569</v>
      </c>
      <c r="AE512" s="5" t="s">
        <v>1569</v>
      </c>
      <c r="AF512" s="12" t="s">
        <v>1569</v>
      </c>
      <c r="AG512" s="5" t="s">
        <v>1569</v>
      </c>
      <c r="AH512" s="5" t="s">
        <v>1569</v>
      </c>
      <c r="AI512" s="14" t="s">
        <v>1569</v>
      </c>
      <c r="AJ512" s="5" t="s">
        <v>1569</v>
      </c>
      <c r="AK512" s="5" t="s">
        <v>1569</v>
      </c>
      <c r="AL512" s="14"/>
      <c r="AN512" s="5" t="s">
        <v>1569</v>
      </c>
    </row>
    <row r="513" spans="1:40" ht="12.75" customHeight="1" x14ac:dyDescent="0.25">
      <c r="A513" s="5" t="s">
        <v>2025</v>
      </c>
      <c r="B513" s="5" t="s">
        <v>1</v>
      </c>
      <c r="C513" s="5" t="s">
        <v>1150</v>
      </c>
      <c r="D513" s="5" t="s">
        <v>1038</v>
      </c>
      <c r="E513" s="5" t="s">
        <v>2163</v>
      </c>
      <c r="F513" s="5" t="s">
        <v>2254</v>
      </c>
      <c r="G513" s="5">
        <v>2</v>
      </c>
      <c r="H513" s="5">
        <v>1</v>
      </c>
      <c r="I513" s="5" t="s">
        <v>2345</v>
      </c>
      <c r="J513" s="5">
        <f t="shared" ref="J513:J576" si="29">COUNTIF(E:E,E513)</f>
        <v>1</v>
      </c>
      <c r="K513" s="4">
        <f t="shared" si="28"/>
        <v>1</v>
      </c>
      <c r="L513" s="4" t="str">
        <f t="shared" si="27"/>
        <v/>
      </c>
      <c r="N513" s="13" t="s">
        <v>1569</v>
      </c>
      <c r="O513" s="5" t="s">
        <v>1569</v>
      </c>
      <c r="P513" s="5" t="s">
        <v>1569</v>
      </c>
      <c r="Q513" s="12">
        <v>86.959999084472699</v>
      </c>
      <c r="R513" s="5">
        <v>2010</v>
      </c>
      <c r="S513" s="5" t="s">
        <v>2025</v>
      </c>
      <c r="T513" s="12"/>
      <c r="V513" s="5" t="s">
        <v>1569</v>
      </c>
      <c r="W513" s="12"/>
      <c r="Y513" s="5" t="s">
        <v>1569</v>
      </c>
      <c r="Z513" s="12" t="s">
        <v>1569</v>
      </c>
      <c r="AA513" s="5" t="s">
        <v>1569</v>
      </c>
      <c r="AB513" s="5" t="s">
        <v>1569</v>
      </c>
      <c r="AC513" s="12" t="s">
        <v>1569</v>
      </c>
      <c r="AD513" s="5" t="s">
        <v>1569</v>
      </c>
      <c r="AE513" s="5" t="s">
        <v>1569</v>
      </c>
      <c r="AF513" s="12" t="s">
        <v>1569</v>
      </c>
      <c r="AG513" s="5" t="s">
        <v>1569</v>
      </c>
      <c r="AH513" s="5" t="s">
        <v>1569</v>
      </c>
      <c r="AI513" s="14" t="s">
        <v>1569</v>
      </c>
      <c r="AJ513" s="5" t="s">
        <v>1569</v>
      </c>
      <c r="AK513" s="5" t="s">
        <v>1569</v>
      </c>
      <c r="AL513" s="14"/>
      <c r="AN513" s="5" t="s">
        <v>1569</v>
      </c>
    </row>
    <row r="514" spans="1:40" ht="12.75" customHeight="1" x14ac:dyDescent="0.25">
      <c r="A514" s="5" t="s">
        <v>2026</v>
      </c>
      <c r="B514" s="5" t="s">
        <v>1</v>
      </c>
      <c r="C514" s="5" t="s">
        <v>1150</v>
      </c>
      <c r="D514" s="5" t="s">
        <v>1038</v>
      </c>
      <c r="E514" s="5" t="s">
        <v>2164</v>
      </c>
      <c r="F514" s="5" t="s">
        <v>2255</v>
      </c>
      <c r="G514" s="5">
        <v>2</v>
      </c>
      <c r="H514" s="5">
        <v>1</v>
      </c>
      <c r="I514" s="5" t="s">
        <v>2461</v>
      </c>
      <c r="J514" s="5">
        <f t="shared" si="29"/>
        <v>1</v>
      </c>
      <c r="K514" s="4">
        <f t="shared" si="28"/>
        <v>1</v>
      </c>
      <c r="L514" s="4" t="s">
        <v>2678</v>
      </c>
      <c r="M514" s="4" t="s">
        <v>2681</v>
      </c>
      <c r="N514" s="13">
        <v>1.0918944065004557</v>
      </c>
      <c r="O514" s="5">
        <v>2010</v>
      </c>
      <c r="P514" s="5" t="s">
        <v>2026</v>
      </c>
      <c r="Q514" s="12">
        <v>82.150001525878906</v>
      </c>
      <c r="R514" s="5">
        <v>2010</v>
      </c>
      <c r="S514" s="5" t="s">
        <v>2026</v>
      </c>
      <c r="T514" s="12"/>
      <c r="V514" s="5" t="s">
        <v>1569</v>
      </c>
      <c r="W514" s="12"/>
      <c r="Y514" s="5" t="s">
        <v>1569</v>
      </c>
      <c r="Z514" s="12">
        <v>0</v>
      </c>
      <c r="AA514" s="5">
        <v>2015</v>
      </c>
      <c r="AB514" s="5" t="s">
        <v>2026</v>
      </c>
      <c r="AC514" s="12">
        <v>0</v>
      </c>
      <c r="AD514" s="5">
        <v>2015</v>
      </c>
      <c r="AE514" s="5" t="s">
        <v>2026</v>
      </c>
      <c r="AF514" s="12">
        <v>0</v>
      </c>
      <c r="AG514" s="5">
        <v>2015</v>
      </c>
      <c r="AH514" s="5" t="s">
        <v>2026</v>
      </c>
      <c r="AI514" s="14">
        <v>100</v>
      </c>
      <c r="AJ514" s="5">
        <v>2015</v>
      </c>
      <c r="AK514" s="5" t="s">
        <v>2026</v>
      </c>
      <c r="AL514" s="14"/>
      <c r="AN514" s="5" t="s">
        <v>1569</v>
      </c>
    </row>
    <row r="515" spans="1:40" ht="12.75" customHeight="1" x14ac:dyDescent="0.25">
      <c r="A515" s="5" t="s">
        <v>2027</v>
      </c>
      <c r="B515" s="5" t="s">
        <v>1</v>
      </c>
      <c r="C515" s="5" t="s">
        <v>1150</v>
      </c>
      <c r="D515" s="5" t="s">
        <v>1038</v>
      </c>
      <c r="E515" s="5" t="s">
        <v>2165</v>
      </c>
      <c r="F515" s="5" t="s">
        <v>2256</v>
      </c>
      <c r="G515" s="5">
        <v>2</v>
      </c>
      <c r="H515" s="5">
        <v>1</v>
      </c>
      <c r="J515" s="5">
        <f t="shared" si="29"/>
        <v>1</v>
      </c>
      <c r="K515" s="4">
        <f t="shared" si="28"/>
        <v>1</v>
      </c>
      <c r="L515" s="4" t="s">
        <v>2678</v>
      </c>
      <c r="M515" s="4" t="s">
        <v>2681</v>
      </c>
      <c r="N515" s="13">
        <v>2.2971713714186714</v>
      </c>
      <c r="O515" s="5">
        <v>2010</v>
      </c>
      <c r="P515" s="5" t="s">
        <v>2027</v>
      </c>
      <c r="Q515" s="12">
        <v>92</v>
      </c>
      <c r="R515" s="5">
        <v>2010</v>
      </c>
      <c r="S515" s="5" t="s">
        <v>2027</v>
      </c>
      <c r="T515" s="12"/>
      <c r="V515" s="5" t="s">
        <v>1569</v>
      </c>
      <c r="W515" s="12"/>
      <c r="Y515" s="5" t="s">
        <v>1569</v>
      </c>
      <c r="Z515" s="12">
        <v>0</v>
      </c>
      <c r="AA515" s="5">
        <v>2015</v>
      </c>
      <c r="AB515" s="5" t="s">
        <v>2027</v>
      </c>
      <c r="AC515" s="12">
        <v>0</v>
      </c>
      <c r="AD515" s="5">
        <v>2015</v>
      </c>
      <c r="AE515" s="5" t="s">
        <v>2027</v>
      </c>
      <c r="AF515" s="12">
        <v>0</v>
      </c>
      <c r="AG515" s="5">
        <v>2015</v>
      </c>
      <c r="AH515" s="5" t="s">
        <v>2027</v>
      </c>
      <c r="AI515" s="14">
        <v>100</v>
      </c>
      <c r="AJ515" s="5">
        <v>2015</v>
      </c>
      <c r="AK515" s="5" t="s">
        <v>2027</v>
      </c>
      <c r="AL515" s="14"/>
      <c r="AN515" s="5" t="s">
        <v>1569</v>
      </c>
    </row>
    <row r="516" spans="1:40" ht="12.75" customHeight="1" x14ac:dyDescent="0.25">
      <c r="A516" s="5" t="s">
        <v>2028</v>
      </c>
      <c r="B516" s="5" t="s">
        <v>1154</v>
      </c>
      <c r="C516" s="5" t="s">
        <v>1153</v>
      </c>
      <c r="D516" s="5" t="s">
        <v>1038</v>
      </c>
      <c r="E516" s="5" t="s">
        <v>1155</v>
      </c>
      <c r="F516" s="5" t="s">
        <v>1152</v>
      </c>
      <c r="G516" s="5">
        <v>2</v>
      </c>
      <c r="H516" s="5">
        <v>1</v>
      </c>
      <c r="I516" s="5" t="s">
        <v>3240</v>
      </c>
      <c r="J516" s="5">
        <f t="shared" si="29"/>
        <v>3</v>
      </c>
      <c r="K516" s="4">
        <f t="shared" si="28"/>
        <v>2</v>
      </c>
      <c r="L516" s="4" t="str">
        <f t="shared" si="27"/>
        <v>Y</v>
      </c>
      <c r="M516" s="4" t="s">
        <v>2679</v>
      </c>
      <c r="N516" s="13">
        <v>1.2058285540828328</v>
      </c>
      <c r="O516" s="5">
        <v>2017</v>
      </c>
      <c r="P516" s="5" t="s">
        <v>2028</v>
      </c>
      <c r="Q516" s="12">
        <v>95.805648803710895</v>
      </c>
      <c r="R516" s="5">
        <v>2017</v>
      </c>
      <c r="S516" s="5" t="s">
        <v>2028</v>
      </c>
      <c r="T516" s="12"/>
      <c r="V516" s="5" t="s">
        <v>1569</v>
      </c>
      <c r="W516" s="12"/>
      <c r="Y516" s="5" t="s">
        <v>1569</v>
      </c>
      <c r="Z516" s="12" t="s">
        <v>1569</v>
      </c>
      <c r="AA516" s="5" t="s">
        <v>1569</v>
      </c>
      <c r="AB516" s="5" t="s">
        <v>1569</v>
      </c>
      <c r="AC516" s="12">
        <v>0.85750663869311716</v>
      </c>
      <c r="AD516" s="5">
        <v>2012</v>
      </c>
      <c r="AE516" s="5" t="s">
        <v>2028</v>
      </c>
      <c r="AF516" s="12" t="s">
        <v>1569</v>
      </c>
      <c r="AG516" s="5" t="s">
        <v>1569</v>
      </c>
      <c r="AH516" s="5" t="s">
        <v>1569</v>
      </c>
      <c r="AI516" s="14" t="s">
        <v>1569</v>
      </c>
      <c r="AJ516" s="5" t="s">
        <v>1569</v>
      </c>
      <c r="AK516" s="5" t="s">
        <v>1569</v>
      </c>
      <c r="AL516" s="14"/>
      <c r="AN516" s="5" t="s">
        <v>1569</v>
      </c>
    </row>
    <row r="517" spans="1:40" ht="12.75" customHeight="1" x14ac:dyDescent="0.25">
      <c r="A517" s="5" t="s">
        <v>2029</v>
      </c>
      <c r="B517" s="5" t="s">
        <v>1154</v>
      </c>
      <c r="C517" s="5" t="s">
        <v>1153</v>
      </c>
      <c r="D517" s="5" t="s">
        <v>1038</v>
      </c>
      <c r="E517" s="5" t="s">
        <v>2166</v>
      </c>
      <c r="F517" s="5" t="s">
        <v>3334</v>
      </c>
      <c r="G517" s="5">
        <v>2</v>
      </c>
      <c r="H517" s="5">
        <v>1</v>
      </c>
      <c r="I517" s="5" t="s">
        <v>3220</v>
      </c>
      <c r="J517" s="5">
        <f t="shared" si="29"/>
        <v>1</v>
      </c>
      <c r="K517" s="4">
        <f t="shared" si="28"/>
        <v>1</v>
      </c>
      <c r="L517" s="4" t="str">
        <f t="shared" si="27"/>
        <v/>
      </c>
      <c r="N517" s="13">
        <v>1.3205967155035903</v>
      </c>
      <c r="O517" s="5">
        <v>2017</v>
      </c>
      <c r="P517" s="5" t="s">
        <v>2029</v>
      </c>
      <c r="Q517" s="12">
        <v>96.340751647949205</v>
      </c>
      <c r="R517" s="5">
        <v>2017</v>
      </c>
      <c r="S517" s="5" t="s">
        <v>2029</v>
      </c>
      <c r="T517" s="12"/>
      <c r="V517" s="5" t="s">
        <v>1569</v>
      </c>
      <c r="W517" s="12"/>
      <c r="Y517" s="5" t="s">
        <v>1569</v>
      </c>
      <c r="Z517" s="12" t="s">
        <v>1569</v>
      </c>
      <c r="AA517" s="5" t="s">
        <v>1569</v>
      </c>
      <c r="AB517" s="5" t="s">
        <v>1569</v>
      </c>
      <c r="AC517" s="12" t="s">
        <v>1569</v>
      </c>
      <c r="AD517" s="5" t="s">
        <v>1569</v>
      </c>
      <c r="AE517" s="5" t="s">
        <v>1569</v>
      </c>
      <c r="AF517" s="12" t="s">
        <v>1569</v>
      </c>
      <c r="AG517" s="5" t="s">
        <v>1569</v>
      </c>
      <c r="AH517" s="5" t="s">
        <v>1569</v>
      </c>
      <c r="AI517" s="14" t="s">
        <v>1569</v>
      </c>
      <c r="AJ517" s="5" t="s">
        <v>1569</v>
      </c>
      <c r="AK517" s="5" t="s">
        <v>1569</v>
      </c>
      <c r="AL517" s="14"/>
      <c r="AN517" s="5" t="s">
        <v>1569</v>
      </c>
    </row>
    <row r="518" spans="1:40" ht="12.75" customHeight="1" x14ac:dyDescent="0.25">
      <c r="A518" s="5" t="s">
        <v>2030</v>
      </c>
      <c r="B518" s="5" t="s">
        <v>1154</v>
      </c>
      <c r="C518" s="5" t="s">
        <v>1153</v>
      </c>
      <c r="D518" s="5" t="s">
        <v>1038</v>
      </c>
      <c r="E518" s="5" t="s">
        <v>2167</v>
      </c>
      <c r="F518" s="5" t="s">
        <v>3218</v>
      </c>
      <c r="G518" s="5">
        <v>2</v>
      </c>
      <c r="H518" s="5">
        <v>1</v>
      </c>
      <c r="I518" s="5" t="s">
        <v>3219</v>
      </c>
      <c r="J518" s="5">
        <f t="shared" si="29"/>
        <v>1</v>
      </c>
      <c r="K518" s="4">
        <f t="shared" si="28"/>
        <v>1</v>
      </c>
      <c r="L518" s="4" t="str">
        <f t="shared" si="27"/>
        <v/>
      </c>
      <c r="N518" s="13">
        <v>0.82786173361891513</v>
      </c>
      <c r="O518" s="5">
        <v>2017</v>
      </c>
      <c r="P518" s="5" t="s">
        <v>2030</v>
      </c>
      <c r="Q518" s="12">
        <v>96.774635314941406</v>
      </c>
      <c r="R518" s="5">
        <v>2017</v>
      </c>
      <c r="S518" s="5" t="s">
        <v>2030</v>
      </c>
      <c r="T518" s="12"/>
      <c r="V518" s="5" t="s">
        <v>1569</v>
      </c>
      <c r="W518" s="12"/>
      <c r="Y518" s="5" t="s">
        <v>1569</v>
      </c>
      <c r="Z518" s="12" t="s">
        <v>1569</v>
      </c>
      <c r="AA518" s="5" t="s">
        <v>1569</v>
      </c>
      <c r="AB518" s="5" t="s">
        <v>1569</v>
      </c>
      <c r="AC518" s="12">
        <v>0.4969761959604746</v>
      </c>
      <c r="AD518" s="5">
        <v>2012</v>
      </c>
      <c r="AE518" s="5" t="s">
        <v>2030</v>
      </c>
      <c r="AF518" s="12" t="s">
        <v>1569</v>
      </c>
      <c r="AG518" s="5" t="s">
        <v>1569</v>
      </c>
      <c r="AH518" s="5" t="s">
        <v>1569</v>
      </c>
      <c r="AI518" s="14" t="s">
        <v>1569</v>
      </c>
      <c r="AJ518" s="5" t="s">
        <v>1569</v>
      </c>
      <c r="AK518" s="5" t="s">
        <v>1569</v>
      </c>
      <c r="AL518" s="14"/>
      <c r="AN518" s="5" t="s">
        <v>1569</v>
      </c>
    </row>
    <row r="519" spans="1:40" ht="12.75" customHeight="1" x14ac:dyDescent="0.25">
      <c r="A519" s="5" t="s">
        <v>2031</v>
      </c>
      <c r="B519" s="5" t="s">
        <v>1524</v>
      </c>
      <c r="C519" s="5" t="s">
        <v>450</v>
      </c>
      <c r="D519" s="5" t="s">
        <v>360</v>
      </c>
      <c r="E519" s="5" t="s">
        <v>451</v>
      </c>
      <c r="F519" s="5" t="s">
        <v>3335</v>
      </c>
      <c r="G519" s="5">
        <v>2</v>
      </c>
      <c r="H519" s="5">
        <v>2</v>
      </c>
      <c r="I519" s="5" t="s">
        <v>2346</v>
      </c>
      <c r="J519" s="5">
        <f t="shared" si="29"/>
        <v>2</v>
      </c>
      <c r="K519" s="4">
        <f t="shared" si="28"/>
        <v>1</v>
      </c>
      <c r="L519" s="4" t="str">
        <f t="shared" ref="L519:L582" si="30">IF(OR(J519&gt;1,K519&gt;1),"Y","")</f>
        <v>Y</v>
      </c>
      <c r="M519" s="4" t="s">
        <v>2680</v>
      </c>
      <c r="N519" s="13" t="s">
        <v>1569</v>
      </c>
      <c r="O519" s="5" t="s">
        <v>1569</v>
      </c>
      <c r="P519" s="5" t="s">
        <v>1569</v>
      </c>
      <c r="Q519" s="12" t="s">
        <v>1569</v>
      </c>
      <c r="R519" s="5" t="s">
        <v>1569</v>
      </c>
      <c r="S519" s="5" t="s">
        <v>1569</v>
      </c>
      <c r="T519" s="12"/>
      <c r="V519" s="5" t="s">
        <v>1569</v>
      </c>
      <c r="W519" s="12"/>
      <c r="Y519" s="5" t="s">
        <v>1569</v>
      </c>
      <c r="Z519" s="12">
        <v>0</v>
      </c>
      <c r="AA519" s="5">
        <v>2009</v>
      </c>
      <c r="AB519" s="5" t="s">
        <v>2031</v>
      </c>
      <c r="AC519" s="12">
        <v>0</v>
      </c>
      <c r="AD519" s="5">
        <v>2009</v>
      </c>
      <c r="AE519" s="5" t="s">
        <v>2031</v>
      </c>
      <c r="AF519" s="12">
        <v>0</v>
      </c>
      <c r="AG519" s="5">
        <v>2009</v>
      </c>
      <c r="AH519" s="5" t="s">
        <v>2031</v>
      </c>
      <c r="AI519" s="14">
        <v>0</v>
      </c>
      <c r="AJ519" s="5">
        <v>2009</v>
      </c>
      <c r="AK519" s="5" t="s">
        <v>2031</v>
      </c>
      <c r="AL519" s="14"/>
      <c r="AN519" s="5" t="s">
        <v>1569</v>
      </c>
    </row>
    <row r="520" spans="1:40" ht="12.75" customHeight="1" x14ac:dyDescent="0.25">
      <c r="A520" s="5" t="s">
        <v>2032</v>
      </c>
      <c r="B520" s="5" t="s">
        <v>689</v>
      </c>
      <c r="C520" s="5" t="s">
        <v>688</v>
      </c>
      <c r="D520" s="5" t="s">
        <v>620</v>
      </c>
      <c r="E520" s="5" t="s">
        <v>2168</v>
      </c>
      <c r="F520" s="5" t="s">
        <v>2258</v>
      </c>
      <c r="G520" s="5">
        <v>2</v>
      </c>
      <c r="H520" s="5">
        <v>3</v>
      </c>
      <c r="I520" s="5" t="s">
        <v>2347</v>
      </c>
      <c r="J520" s="5">
        <f t="shared" si="29"/>
        <v>1</v>
      </c>
      <c r="K520" s="4">
        <f t="shared" si="28"/>
        <v>1</v>
      </c>
      <c r="L520" s="4" t="str">
        <f t="shared" si="30"/>
        <v/>
      </c>
      <c r="N520" s="13" t="s">
        <v>1569</v>
      </c>
      <c r="O520" s="5" t="s">
        <v>1569</v>
      </c>
      <c r="P520" s="5" t="s">
        <v>1569</v>
      </c>
      <c r="Q520" s="12">
        <v>95</v>
      </c>
      <c r="R520" s="5">
        <v>2007</v>
      </c>
      <c r="S520" s="5" t="s">
        <v>2032</v>
      </c>
      <c r="T520" s="12"/>
      <c r="V520" s="5" t="s">
        <v>1569</v>
      </c>
      <c r="W520" s="12"/>
      <c r="Y520" s="5" t="s">
        <v>1569</v>
      </c>
      <c r="Z520" s="12" t="s">
        <v>1569</v>
      </c>
      <c r="AA520" s="5" t="s">
        <v>1569</v>
      </c>
      <c r="AB520" s="5" t="s">
        <v>1569</v>
      </c>
      <c r="AC520" s="12" t="s">
        <v>1569</v>
      </c>
      <c r="AD520" s="5" t="s">
        <v>1569</v>
      </c>
      <c r="AE520" s="5" t="s">
        <v>1569</v>
      </c>
      <c r="AF520" s="12" t="s">
        <v>1569</v>
      </c>
      <c r="AG520" s="5" t="s">
        <v>1569</v>
      </c>
      <c r="AH520" s="5" t="s">
        <v>1569</v>
      </c>
      <c r="AI520" s="14" t="s">
        <v>1569</v>
      </c>
      <c r="AJ520" s="5" t="s">
        <v>1569</v>
      </c>
      <c r="AK520" s="5" t="s">
        <v>1569</v>
      </c>
      <c r="AL520" s="14"/>
      <c r="AN520" s="5" t="s">
        <v>1569</v>
      </c>
    </row>
    <row r="521" spans="1:40" ht="12.75" customHeight="1" x14ac:dyDescent="0.25">
      <c r="A521" s="5" t="s">
        <v>2033</v>
      </c>
      <c r="B521" s="5" t="s">
        <v>689</v>
      </c>
      <c r="C521" s="5" t="s">
        <v>688</v>
      </c>
      <c r="D521" s="5" t="s">
        <v>620</v>
      </c>
      <c r="E521" s="5" t="s">
        <v>2169</v>
      </c>
      <c r="F521" s="5" t="s">
        <v>3336</v>
      </c>
      <c r="G521" s="5">
        <v>2</v>
      </c>
      <c r="H521" s="5">
        <v>1</v>
      </c>
      <c r="I521" s="5" t="s">
        <v>2348</v>
      </c>
      <c r="J521" s="5">
        <f t="shared" si="29"/>
        <v>1</v>
      </c>
      <c r="K521" s="4">
        <f t="shared" si="28"/>
        <v>1</v>
      </c>
      <c r="L521" s="4" t="str">
        <f t="shared" si="30"/>
        <v/>
      </c>
      <c r="N521" s="13">
        <v>1.2895094457386189</v>
      </c>
      <c r="O521" s="5">
        <v>2017</v>
      </c>
      <c r="P521" s="5" t="s">
        <v>2033</v>
      </c>
      <c r="Q521" s="12">
        <v>98.699996948242202</v>
      </c>
      <c r="R521" s="5">
        <v>2017</v>
      </c>
      <c r="S521" s="5" t="s">
        <v>2033</v>
      </c>
      <c r="T521" s="12"/>
      <c r="V521" s="5" t="s">
        <v>1569</v>
      </c>
      <c r="W521" s="12"/>
      <c r="Y521" s="5" t="s">
        <v>1569</v>
      </c>
      <c r="Z521" s="12">
        <v>0</v>
      </c>
      <c r="AA521" s="5">
        <v>2017</v>
      </c>
      <c r="AB521" s="5" t="s">
        <v>2033</v>
      </c>
      <c r="AC521" s="12">
        <v>0</v>
      </c>
      <c r="AD521" s="5">
        <v>2017</v>
      </c>
      <c r="AE521" s="5" t="s">
        <v>2033</v>
      </c>
      <c r="AF521" s="12">
        <v>0</v>
      </c>
      <c r="AG521" s="5">
        <v>2017</v>
      </c>
      <c r="AH521" s="5" t="s">
        <v>2033</v>
      </c>
      <c r="AI521" s="14">
        <v>100</v>
      </c>
      <c r="AJ521" s="5">
        <v>2017</v>
      </c>
      <c r="AK521" s="5" t="s">
        <v>2033</v>
      </c>
      <c r="AL521" s="14"/>
      <c r="AN521" s="5" t="s">
        <v>1569</v>
      </c>
    </row>
    <row r="522" spans="1:40" ht="12.75" customHeight="1" x14ac:dyDescent="0.25">
      <c r="A522" s="5" t="s">
        <v>2034</v>
      </c>
      <c r="B522" s="5" t="s">
        <v>689</v>
      </c>
      <c r="C522" s="5" t="s">
        <v>688</v>
      </c>
      <c r="D522" s="5" t="s">
        <v>620</v>
      </c>
      <c r="E522" s="5" t="s">
        <v>690</v>
      </c>
      <c r="F522" s="5" t="s">
        <v>687</v>
      </c>
      <c r="G522" s="5">
        <v>2</v>
      </c>
      <c r="H522" s="5">
        <v>1</v>
      </c>
      <c r="I522" s="5" t="s">
        <v>2349</v>
      </c>
      <c r="J522" s="5">
        <f t="shared" si="29"/>
        <v>3</v>
      </c>
      <c r="K522" s="4">
        <f t="shared" ref="K522:K585" si="31">COUNTIF(F:F,F522)</f>
        <v>3</v>
      </c>
      <c r="L522" s="4" t="str">
        <f t="shared" si="30"/>
        <v>Y</v>
      </c>
      <c r="M522" s="4" t="s">
        <v>2679</v>
      </c>
      <c r="N522" s="13">
        <v>0.95074597542066286</v>
      </c>
      <c r="O522" s="5">
        <v>2017</v>
      </c>
      <c r="P522" s="5" t="s">
        <v>2034</v>
      </c>
      <c r="Q522" s="12">
        <v>100</v>
      </c>
      <c r="R522" s="5">
        <v>2017</v>
      </c>
      <c r="S522" s="5" t="s">
        <v>2034</v>
      </c>
      <c r="T522" s="12"/>
      <c r="V522" s="5" t="s">
        <v>1569</v>
      </c>
      <c r="W522" s="12"/>
      <c r="Y522" s="5" t="s">
        <v>1569</v>
      </c>
      <c r="Z522" s="12">
        <v>0</v>
      </c>
      <c r="AA522" s="5">
        <v>2017</v>
      </c>
      <c r="AB522" s="5" t="s">
        <v>2034</v>
      </c>
      <c r="AC522" s="12">
        <v>0</v>
      </c>
      <c r="AD522" s="5">
        <v>2017</v>
      </c>
      <c r="AE522" s="5" t="s">
        <v>2034</v>
      </c>
      <c r="AF522" s="12">
        <v>0</v>
      </c>
      <c r="AG522" s="5">
        <v>2017</v>
      </c>
      <c r="AH522" s="5" t="s">
        <v>2034</v>
      </c>
      <c r="AI522" s="14">
        <v>100</v>
      </c>
      <c r="AJ522" s="5">
        <v>2017</v>
      </c>
      <c r="AK522" s="5" t="s">
        <v>2034</v>
      </c>
      <c r="AL522" s="14"/>
      <c r="AN522" s="5" t="s">
        <v>1569</v>
      </c>
    </row>
    <row r="523" spans="1:40" ht="12.75" customHeight="1" x14ac:dyDescent="0.25">
      <c r="A523" s="5" t="s">
        <v>2035</v>
      </c>
      <c r="B523" s="5" t="s">
        <v>694</v>
      </c>
      <c r="C523" s="5" t="s">
        <v>693</v>
      </c>
      <c r="D523" s="5" t="s">
        <v>620</v>
      </c>
      <c r="E523" s="5" t="s">
        <v>2170</v>
      </c>
      <c r="F523" s="5" t="s">
        <v>3337</v>
      </c>
      <c r="G523" s="5">
        <v>2</v>
      </c>
      <c r="H523" s="5">
        <v>2</v>
      </c>
      <c r="I523" s="5" t="s">
        <v>2350</v>
      </c>
      <c r="J523" s="5">
        <f t="shared" si="29"/>
        <v>1</v>
      </c>
      <c r="K523" s="4">
        <f t="shared" si="31"/>
        <v>1</v>
      </c>
      <c r="L523" s="4" t="str">
        <f t="shared" si="30"/>
        <v/>
      </c>
      <c r="N523" s="13">
        <v>0.50000001350687873</v>
      </c>
      <c r="O523" s="5">
        <v>2017</v>
      </c>
      <c r="P523" s="5" t="s">
        <v>2035</v>
      </c>
      <c r="Q523" s="12">
        <v>69.999999999999858</v>
      </c>
      <c r="R523" s="5">
        <v>2017</v>
      </c>
      <c r="S523" s="5" t="s">
        <v>2035</v>
      </c>
      <c r="T523" s="12"/>
      <c r="V523" s="5" t="s">
        <v>1569</v>
      </c>
      <c r="W523" s="12"/>
      <c r="Y523" s="5" t="s">
        <v>1569</v>
      </c>
      <c r="Z523" s="12">
        <v>3.3346803920374986</v>
      </c>
      <c r="AA523" s="5">
        <v>2016</v>
      </c>
      <c r="AB523" s="5" t="s">
        <v>2035</v>
      </c>
      <c r="AC523" s="12">
        <v>0</v>
      </c>
      <c r="AD523" s="5">
        <v>2017</v>
      </c>
      <c r="AE523" s="5" t="s">
        <v>2035</v>
      </c>
      <c r="AF523" s="12">
        <v>0</v>
      </c>
      <c r="AG523" s="5">
        <v>2017</v>
      </c>
      <c r="AH523" s="5" t="s">
        <v>2035</v>
      </c>
      <c r="AI523" s="14">
        <v>100</v>
      </c>
      <c r="AJ523" s="5">
        <v>2017</v>
      </c>
      <c r="AK523" s="5" t="s">
        <v>2035</v>
      </c>
      <c r="AL523" s="14"/>
      <c r="AN523" s="5" t="s">
        <v>1569</v>
      </c>
    </row>
    <row r="524" spans="1:40" ht="12.75" customHeight="1" x14ac:dyDescent="0.25">
      <c r="A524" s="5" t="s">
        <v>2036</v>
      </c>
      <c r="B524" s="5" t="s">
        <v>694</v>
      </c>
      <c r="C524" s="5" t="s">
        <v>693</v>
      </c>
      <c r="D524" s="5" t="s">
        <v>620</v>
      </c>
      <c r="E524" s="5" t="s">
        <v>698</v>
      </c>
      <c r="F524" s="5" t="s">
        <v>697</v>
      </c>
      <c r="G524" s="5">
        <v>2</v>
      </c>
      <c r="H524" s="5">
        <v>2</v>
      </c>
      <c r="I524" s="5" t="s">
        <v>2351</v>
      </c>
      <c r="J524" s="5">
        <f t="shared" si="29"/>
        <v>3</v>
      </c>
      <c r="K524" s="4">
        <f t="shared" si="31"/>
        <v>3</v>
      </c>
      <c r="L524" s="4" t="str">
        <f t="shared" si="30"/>
        <v>Y</v>
      </c>
      <c r="M524" s="4" t="s">
        <v>2679</v>
      </c>
      <c r="N524" s="13">
        <v>0.74999994632518308</v>
      </c>
      <c r="O524" s="5">
        <v>2017</v>
      </c>
      <c r="P524" s="5" t="s">
        <v>2036</v>
      </c>
      <c r="Q524" s="12">
        <v>85.000004438227919</v>
      </c>
      <c r="R524" s="5">
        <v>2017</v>
      </c>
      <c r="S524" s="5" t="s">
        <v>2036</v>
      </c>
      <c r="T524" s="12"/>
      <c r="V524" s="5" t="s">
        <v>1569</v>
      </c>
      <c r="W524" s="12"/>
      <c r="Y524" s="5" t="s">
        <v>1569</v>
      </c>
      <c r="Z524" s="12">
        <v>0</v>
      </c>
      <c r="AA524" s="5">
        <v>2017</v>
      </c>
      <c r="AB524" s="5" t="s">
        <v>2036</v>
      </c>
      <c r="AC524" s="12">
        <v>0</v>
      </c>
      <c r="AD524" s="5">
        <v>2017</v>
      </c>
      <c r="AE524" s="5" t="s">
        <v>2036</v>
      </c>
      <c r="AF524" s="12">
        <v>0</v>
      </c>
      <c r="AG524" s="5">
        <v>2017</v>
      </c>
      <c r="AH524" s="5" t="s">
        <v>2036</v>
      </c>
      <c r="AI524" s="14">
        <v>84.999997715618065</v>
      </c>
      <c r="AJ524" s="5">
        <v>2017</v>
      </c>
      <c r="AK524" s="5" t="s">
        <v>2036</v>
      </c>
      <c r="AL524" s="14"/>
      <c r="AN524" s="5" t="s">
        <v>1569</v>
      </c>
    </row>
    <row r="525" spans="1:40" ht="12.75" customHeight="1" x14ac:dyDescent="0.25">
      <c r="A525" s="5" t="s">
        <v>2037</v>
      </c>
      <c r="B525" s="5" t="s">
        <v>694</v>
      </c>
      <c r="C525" s="5" t="s">
        <v>693</v>
      </c>
      <c r="D525" s="5" t="s">
        <v>620</v>
      </c>
      <c r="E525" s="5" t="s">
        <v>2171</v>
      </c>
      <c r="F525" s="5" t="s">
        <v>692</v>
      </c>
      <c r="G525" s="5">
        <v>2</v>
      </c>
      <c r="H525" s="5">
        <v>2</v>
      </c>
      <c r="I525" s="5" t="s">
        <v>2352</v>
      </c>
      <c r="J525" s="5">
        <f t="shared" si="29"/>
        <v>1</v>
      </c>
      <c r="K525" s="4">
        <f t="shared" si="31"/>
        <v>3</v>
      </c>
      <c r="L525" s="4" t="str">
        <f t="shared" si="30"/>
        <v>Y</v>
      </c>
      <c r="M525" s="4" t="s">
        <v>2679</v>
      </c>
      <c r="N525" s="13">
        <v>0.70000002584160692</v>
      </c>
      <c r="O525" s="5">
        <v>2017</v>
      </c>
      <c r="P525" s="5" t="s">
        <v>2037</v>
      </c>
      <c r="Q525" s="12">
        <v>80</v>
      </c>
      <c r="R525" s="5">
        <v>2017</v>
      </c>
      <c r="S525" s="5" t="s">
        <v>2037</v>
      </c>
      <c r="T525" s="12"/>
      <c r="V525" s="5" t="s">
        <v>1569</v>
      </c>
      <c r="W525" s="12"/>
      <c r="Y525" s="5" t="s">
        <v>1569</v>
      </c>
      <c r="Z525" s="12">
        <v>8.2704943148968901</v>
      </c>
      <c r="AA525" s="5">
        <v>2016</v>
      </c>
      <c r="AB525" s="5" t="s">
        <v>2037</v>
      </c>
      <c r="AC525" s="12">
        <v>0</v>
      </c>
      <c r="AD525" s="5">
        <v>2017</v>
      </c>
      <c r="AE525" s="5" t="s">
        <v>2037</v>
      </c>
      <c r="AF525" s="12">
        <v>0</v>
      </c>
      <c r="AG525" s="5">
        <v>2017</v>
      </c>
      <c r="AH525" s="5" t="s">
        <v>2037</v>
      </c>
      <c r="AI525" s="14">
        <v>0</v>
      </c>
      <c r="AJ525" s="5">
        <v>2017</v>
      </c>
      <c r="AK525" s="5" t="s">
        <v>2037</v>
      </c>
      <c r="AL525" s="14"/>
      <c r="AN525" s="5" t="s">
        <v>1569</v>
      </c>
    </row>
    <row r="526" spans="1:40" ht="12.75" customHeight="1" x14ac:dyDescent="0.25">
      <c r="A526" s="5" t="s">
        <v>2038</v>
      </c>
      <c r="B526" s="5" t="s">
        <v>1173</v>
      </c>
      <c r="C526" s="5" t="s">
        <v>1172</v>
      </c>
      <c r="D526" s="5" t="s">
        <v>620</v>
      </c>
      <c r="E526" s="5" t="s">
        <v>2172</v>
      </c>
      <c r="F526" s="5" t="s">
        <v>2259</v>
      </c>
      <c r="G526" s="5">
        <v>2</v>
      </c>
      <c r="H526" s="5">
        <v>1</v>
      </c>
      <c r="I526" s="5" t="s">
        <v>2353</v>
      </c>
      <c r="J526" s="5">
        <f t="shared" si="29"/>
        <v>1</v>
      </c>
      <c r="K526" s="4">
        <f t="shared" si="31"/>
        <v>1</v>
      </c>
      <c r="L526" s="4" t="str">
        <f t="shared" si="30"/>
        <v/>
      </c>
      <c r="N526" s="13"/>
      <c r="P526" s="5" t="s">
        <v>1569</v>
      </c>
      <c r="Q526" s="12">
        <v>50</v>
      </c>
      <c r="R526" s="5">
        <v>2012</v>
      </c>
      <c r="S526" s="5" t="s">
        <v>2038</v>
      </c>
      <c r="T526" s="12"/>
      <c r="V526" s="5" t="s">
        <v>1569</v>
      </c>
      <c r="W526" s="12"/>
      <c r="Y526" s="5" t="s">
        <v>1569</v>
      </c>
      <c r="Z526" s="12">
        <v>0</v>
      </c>
      <c r="AA526" s="5">
        <v>2012</v>
      </c>
      <c r="AB526" s="5" t="s">
        <v>2038</v>
      </c>
      <c r="AC526" s="12">
        <v>0</v>
      </c>
      <c r="AD526" s="5">
        <v>2012</v>
      </c>
      <c r="AE526" s="5" t="s">
        <v>2038</v>
      </c>
      <c r="AF526" s="12">
        <v>0</v>
      </c>
      <c r="AG526" s="5">
        <v>2012</v>
      </c>
      <c r="AH526" s="5" t="s">
        <v>2038</v>
      </c>
      <c r="AI526" s="14">
        <v>50</v>
      </c>
      <c r="AJ526" s="5">
        <v>2012</v>
      </c>
      <c r="AK526" s="5" t="s">
        <v>2038</v>
      </c>
      <c r="AL526" s="14"/>
      <c r="AN526" s="5" t="s">
        <v>1569</v>
      </c>
    </row>
    <row r="527" spans="1:40" ht="12.75" customHeight="1" x14ac:dyDescent="0.25">
      <c r="A527" s="5" t="s">
        <v>2039</v>
      </c>
      <c r="B527" s="5" t="s">
        <v>1173</v>
      </c>
      <c r="C527" s="5" t="s">
        <v>1172</v>
      </c>
      <c r="D527" s="5" t="s">
        <v>620</v>
      </c>
      <c r="E527" s="5" t="s">
        <v>2173</v>
      </c>
      <c r="F527" s="5" t="s">
        <v>2260</v>
      </c>
      <c r="G527" s="5">
        <v>2</v>
      </c>
      <c r="H527" s="5">
        <v>3</v>
      </c>
      <c r="I527" s="5" t="s">
        <v>2354</v>
      </c>
      <c r="J527" s="5">
        <f t="shared" si="29"/>
        <v>1</v>
      </c>
      <c r="K527" s="4">
        <f t="shared" si="31"/>
        <v>1</v>
      </c>
      <c r="L527" s="4" t="str">
        <f t="shared" si="30"/>
        <v/>
      </c>
      <c r="N527" s="13"/>
      <c r="P527" s="5" t="s">
        <v>1569</v>
      </c>
      <c r="Q527" s="12">
        <v>19.5100002288818</v>
      </c>
      <c r="R527" s="5">
        <v>2012</v>
      </c>
      <c r="S527" s="5" t="s">
        <v>2039</v>
      </c>
      <c r="T527" s="12"/>
      <c r="V527" s="5" t="s">
        <v>1569</v>
      </c>
      <c r="W527" s="12"/>
      <c r="Y527" s="5" t="s">
        <v>1569</v>
      </c>
      <c r="Z527" s="12">
        <v>0</v>
      </c>
      <c r="AA527" s="5">
        <v>2012</v>
      </c>
      <c r="AB527" s="5" t="s">
        <v>2039</v>
      </c>
      <c r="AC527" s="12">
        <v>0</v>
      </c>
      <c r="AD527" s="5">
        <v>2012</v>
      </c>
      <c r="AE527" s="5" t="s">
        <v>2039</v>
      </c>
      <c r="AF527" s="12">
        <v>0</v>
      </c>
      <c r="AG527" s="5">
        <v>2012</v>
      </c>
      <c r="AH527" s="5" t="s">
        <v>2039</v>
      </c>
      <c r="AI527" s="14">
        <v>83.333333333333343</v>
      </c>
      <c r="AJ527" s="5">
        <v>2012</v>
      </c>
      <c r="AK527" s="5" t="s">
        <v>2039</v>
      </c>
      <c r="AL527" s="14"/>
      <c r="AN527" s="5" t="s">
        <v>1569</v>
      </c>
    </row>
    <row r="528" spans="1:40" ht="12.75" customHeight="1" x14ac:dyDescent="0.25">
      <c r="A528" s="5" t="s">
        <v>2040</v>
      </c>
      <c r="B528" s="5" t="s">
        <v>1173</v>
      </c>
      <c r="C528" s="5" t="s">
        <v>1172</v>
      </c>
      <c r="D528" s="5" t="s">
        <v>620</v>
      </c>
      <c r="E528" s="5" t="s">
        <v>2174</v>
      </c>
      <c r="F528" s="5" t="s">
        <v>2261</v>
      </c>
      <c r="G528" s="5">
        <v>2</v>
      </c>
      <c r="H528" s="5">
        <v>3</v>
      </c>
      <c r="I528" s="5" t="s">
        <v>2355</v>
      </c>
      <c r="J528" s="5">
        <f t="shared" si="29"/>
        <v>1</v>
      </c>
      <c r="K528" s="4">
        <f t="shared" si="31"/>
        <v>1</v>
      </c>
      <c r="L528" s="4" t="s">
        <v>2678</v>
      </c>
      <c r="M528" s="4" t="s">
        <v>2681</v>
      </c>
      <c r="N528" s="13" t="s">
        <v>1569</v>
      </c>
      <c r="O528" s="5" t="s">
        <v>1569</v>
      </c>
      <c r="P528" s="5" t="s">
        <v>1569</v>
      </c>
      <c r="Q528" s="12">
        <v>85.400001525878906</v>
      </c>
      <c r="R528" s="5">
        <v>2006</v>
      </c>
      <c r="S528" s="5" t="s">
        <v>2040</v>
      </c>
      <c r="T528" s="12"/>
      <c r="V528" s="5" t="s">
        <v>1569</v>
      </c>
      <c r="W528" s="12"/>
      <c r="Y528" s="5" t="s">
        <v>1569</v>
      </c>
      <c r="Z528" s="12" t="s">
        <v>1569</v>
      </c>
      <c r="AA528" s="5" t="s">
        <v>1569</v>
      </c>
      <c r="AB528" s="5" t="s">
        <v>1569</v>
      </c>
      <c r="AC528" s="12" t="s">
        <v>1569</v>
      </c>
      <c r="AD528" s="5" t="s">
        <v>1569</v>
      </c>
      <c r="AE528" s="5" t="s">
        <v>1569</v>
      </c>
      <c r="AF528" s="12" t="s">
        <v>1569</v>
      </c>
      <c r="AG528" s="5" t="s">
        <v>1569</v>
      </c>
      <c r="AH528" s="5" t="s">
        <v>1569</v>
      </c>
      <c r="AI528" s="14" t="s">
        <v>1569</v>
      </c>
      <c r="AJ528" s="5" t="s">
        <v>1569</v>
      </c>
      <c r="AK528" s="5" t="s">
        <v>1569</v>
      </c>
      <c r="AL528" s="14"/>
      <c r="AN528" s="5" t="s">
        <v>1569</v>
      </c>
    </row>
    <row r="529" spans="1:40" ht="12.75" customHeight="1" x14ac:dyDescent="0.25">
      <c r="A529" s="5" t="s">
        <v>2041</v>
      </c>
      <c r="B529" s="5" t="s">
        <v>1173</v>
      </c>
      <c r="C529" s="5" t="s">
        <v>1172</v>
      </c>
      <c r="D529" s="5" t="s">
        <v>620</v>
      </c>
      <c r="E529" s="5" t="s">
        <v>2175</v>
      </c>
      <c r="F529" s="5" t="s">
        <v>2262</v>
      </c>
      <c r="G529" s="5">
        <v>2</v>
      </c>
      <c r="H529" s="5">
        <v>1</v>
      </c>
      <c r="I529" s="5" t="s">
        <v>2356</v>
      </c>
      <c r="J529" s="5">
        <f t="shared" si="29"/>
        <v>1</v>
      </c>
      <c r="K529" s="4">
        <f t="shared" si="31"/>
        <v>1</v>
      </c>
      <c r="L529" s="4" t="s">
        <v>2678</v>
      </c>
      <c r="M529" s="4" t="s">
        <v>2681</v>
      </c>
      <c r="N529" s="13" t="s">
        <v>1569</v>
      </c>
      <c r="O529" s="5" t="s">
        <v>1569</v>
      </c>
      <c r="P529" s="5" t="s">
        <v>1569</v>
      </c>
      <c r="Q529" s="12">
        <v>82.199996948242202</v>
      </c>
      <c r="R529" s="5">
        <v>2006</v>
      </c>
      <c r="S529" s="5" t="s">
        <v>2041</v>
      </c>
      <c r="T529" s="12"/>
      <c r="V529" s="5" t="s">
        <v>1569</v>
      </c>
      <c r="W529" s="12"/>
      <c r="Y529" s="5" t="s">
        <v>1569</v>
      </c>
      <c r="Z529" s="12" t="s">
        <v>1569</v>
      </c>
      <c r="AA529" s="5" t="s">
        <v>1569</v>
      </c>
      <c r="AB529" s="5" t="s">
        <v>1569</v>
      </c>
      <c r="AC529" s="12" t="s">
        <v>1569</v>
      </c>
      <c r="AD529" s="5" t="s">
        <v>1569</v>
      </c>
      <c r="AE529" s="5" t="s">
        <v>1569</v>
      </c>
      <c r="AF529" s="12" t="s">
        <v>1569</v>
      </c>
      <c r="AG529" s="5" t="s">
        <v>1569</v>
      </c>
      <c r="AH529" s="5" t="s">
        <v>1569</v>
      </c>
      <c r="AI529" s="14" t="s">
        <v>1569</v>
      </c>
      <c r="AJ529" s="5" t="s">
        <v>1569</v>
      </c>
      <c r="AK529" s="5" t="s">
        <v>1569</v>
      </c>
      <c r="AL529" s="14"/>
      <c r="AN529" s="5" t="s">
        <v>1569</v>
      </c>
    </row>
    <row r="530" spans="1:40" ht="12.75" customHeight="1" x14ac:dyDescent="0.25">
      <c r="A530" s="5" t="s">
        <v>2042</v>
      </c>
      <c r="B530" s="5" t="s">
        <v>1173</v>
      </c>
      <c r="C530" s="5" t="s">
        <v>1172</v>
      </c>
      <c r="D530" s="5" t="s">
        <v>620</v>
      </c>
      <c r="E530" s="5" t="s">
        <v>2176</v>
      </c>
      <c r="F530" s="5" t="s">
        <v>2457</v>
      </c>
      <c r="G530" s="5">
        <v>2</v>
      </c>
      <c r="H530" s="5">
        <v>2</v>
      </c>
      <c r="I530" s="5" t="s">
        <v>2462</v>
      </c>
      <c r="J530" s="5">
        <f t="shared" si="29"/>
        <v>1</v>
      </c>
      <c r="K530" s="4">
        <f t="shared" si="31"/>
        <v>1</v>
      </c>
      <c r="L530" s="4" t="str">
        <f t="shared" si="30"/>
        <v/>
      </c>
      <c r="N530" s="13"/>
      <c r="P530" s="5" t="s">
        <v>1569</v>
      </c>
      <c r="Q530" s="12">
        <v>35</v>
      </c>
      <c r="R530" s="5">
        <v>2009</v>
      </c>
      <c r="S530" s="5" t="s">
        <v>2042</v>
      </c>
      <c r="T530" s="12"/>
      <c r="V530" s="5" t="s">
        <v>1569</v>
      </c>
      <c r="W530" s="12"/>
      <c r="Y530" s="5" t="s">
        <v>1569</v>
      </c>
      <c r="Z530" s="12">
        <v>0</v>
      </c>
      <c r="AA530" s="5">
        <v>2009</v>
      </c>
      <c r="AB530" s="5" t="s">
        <v>2042</v>
      </c>
      <c r="AC530" s="12">
        <v>0</v>
      </c>
      <c r="AD530" s="5">
        <v>2009</v>
      </c>
      <c r="AE530" s="5" t="s">
        <v>2042</v>
      </c>
      <c r="AF530" s="12">
        <v>0</v>
      </c>
      <c r="AG530" s="5">
        <v>2009</v>
      </c>
      <c r="AH530" s="5" t="s">
        <v>2042</v>
      </c>
      <c r="AI530" s="14">
        <v>100</v>
      </c>
      <c r="AJ530" s="5">
        <v>2009</v>
      </c>
      <c r="AK530" s="5" t="s">
        <v>2042</v>
      </c>
      <c r="AL530" s="14"/>
      <c r="AN530" s="5" t="s">
        <v>1569</v>
      </c>
    </row>
    <row r="531" spans="1:40" ht="12.75" customHeight="1" x14ac:dyDescent="0.25">
      <c r="A531" s="5" t="s">
        <v>2043</v>
      </c>
      <c r="B531" s="5" t="s">
        <v>1173</v>
      </c>
      <c r="C531" s="5" t="s">
        <v>1172</v>
      </c>
      <c r="D531" s="5" t="s">
        <v>620</v>
      </c>
      <c r="E531" s="5" t="s">
        <v>2177</v>
      </c>
      <c r="F531" s="5" t="s">
        <v>2263</v>
      </c>
      <c r="G531" s="5">
        <v>2</v>
      </c>
      <c r="H531" s="5">
        <v>1</v>
      </c>
      <c r="J531" s="5">
        <f t="shared" si="29"/>
        <v>1</v>
      </c>
      <c r="K531" s="4">
        <f t="shared" si="31"/>
        <v>1</v>
      </c>
      <c r="L531" s="4" t="str">
        <f t="shared" si="30"/>
        <v/>
      </c>
      <c r="N531" s="13">
        <v>1.1950438072179577</v>
      </c>
      <c r="O531" s="5">
        <v>2012</v>
      </c>
      <c r="P531" s="5" t="s">
        <v>2043</v>
      </c>
      <c r="Q531" s="12">
        <v>95</v>
      </c>
      <c r="R531" s="5">
        <v>2012</v>
      </c>
      <c r="S531" s="5" t="s">
        <v>2043</v>
      </c>
      <c r="T531" s="12"/>
      <c r="V531" s="5" t="s">
        <v>1569</v>
      </c>
      <c r="W531" s="12"/>
      <c r="Y531" s="5" t="s">
        <v>1569</v>
      </c>
      <c r="Z531" s="12">
        <v>0</v>
      </c>
      <c r="AA531" s="5">
        <v>2012</v>
      </c>
      <c r="AB531" s="5" t="s">
        <v>2043</v>
      </c>
      <c r="AC531" s="12">
        <v>0</v>
      </c>
      <c r="AD531" s="5">
        <v>2012</v>
      </c>
      <c r="AE531" s="5" t="s">
        <v>2043</v>
      </c>
      <c r="AF531" s="12">
        <v>0</v>
      </c>
      <c r="AG531" s="5">
        <v>2012</v>
      </c>
      <c r="AH531" s="5" t="s">
        <v>2043</v>
      </c>
      <c r="AI531" s="14">
        <v>0</v>
      </c>
      <c r="AJ531" s="5">
        <v>2012</v>
      </c>
      <c r="AK531" s="5" t="s">
        <v>2043</v>
      </c>
      <c r="AL531" s="14"/>
      <c r="AN531" s="5" t="s">
        <v>1569</v>
      </c>
    </row>
    <row r="532" spans="1:40" ht="12.75" customHeight="1" x14ac:dyDescent="0.25">
      <c r="A532" s="5" t="s">
        <v>2044</v>
      </c>
      <c r="B532" s="5" t="s">
        <v>1173</v>
      </c>
      <c r="C532" s="5" t="s">
        <v>1172</v>
      </c>
      <c r="D532" s="5" t="s">
        <v>620</v>
      </c>
      <c r="E532" s="5" t="s">
        <v>1173</v>
      </c>
      <c r="F532" s="5" t="s">
        <v>1171</v>
      </c>
      <c r="G532" s="5">
        <v>1</v>
      </c>
      <c r="H532" s="5">
        <v>3</v>
      </c>
      <c r="I532" s="5" t="s">
        <v>2463</v>
      </c>
      <c r="J532" s="5">
        <f t="shared" si="29"/>
        <v>1</v>
      </c>
      <c r="K532" s="4">
        <f t="shared" si="31"/>
        <v>2</v>
      </c>
      <c r="L532" s="4" t="str">
        <f t="shared" si="30"/>
        <v>Y</v>
      </c>
      <c r="M532" s="4" t="s">
        <v>2681</v>
      </c>
      <c r="N532" s="13" t="s">
        <v>1569</v>
      </c>
      <c r="O532" s="5" t="s">
        <v>1569</v>
      </c>
      <c r="P532" s="5" t="s">
        <v>1569</v>
      </c>
      <c r="Q532" s="12">
        <v>85</v>
      </c>
      <c r="R532" s="5">
        <v>2006</v>
      </c>
      <c r="S532" s="5" t="s">
        <v>2044</v>
      </c>
      <c r="T532" s="12"/>
      <c r="V532" s="5" t="s">
        <v>1569</v>
      </c>
      <c r="W532" s="12"/>
      <c r="Y532" s="5" t="s">
        <v>1569</v>
      </c>
      <c r="Z532" s="12" t="s">
        <v>1569</v>
      </c>
      <c r="AA532" s="5" t="s">
        <v>1569</v>
      </c>
      <c r="AB532" s="5" t="s">
        <v>1569</v>
      </c>
      <c r="AC532" s="12" t="s">
        <v>1569</v>
      </c>
      <c r="AD532" s="5" t="s">
        <v>1569</v>
      </c>
      <c r="AE532" s="5" t="s">
        <v>1569</v>
      </c>
      <c r="AF532" s="12" t="s">
        <v>1569</v>
      </c>
      <c r="AG532" s="5" t="s">
        <v>1569</v>
      </c>
      <c r="AH532" s="5" t="s">
        <v>1569</v>
      </c>
      <c r="AI532" s="14" t="s">
        <v>1569</v>
      </c>
      <c r="AJ532" s="5" t="s">
        <v>1569</v>
      </c>
      <c r="AK532" s="5" t="s">
        <v>1569</v>
      </c>
      <c r="AL532" s="14"/>
      <c r="AN532" s="5" t="s">
        <v>1569</v>
      </c>
    </row>
    <row r="533" spans="1:40" ht="12.75" customHeight="1" x14ac:dyDescent="0.25">
      <c r="A533" s="5" t="s">
        <v>2045</v>
      </c>
      <c r="B533" s="5" t="s">
        <v>455</v>
      </c>
      <c r="C533" s="5" t="s">
        <v>454</v>
      </c>
      <c r="D533" s="5" t="s">
        <v>360</v>
      </c>
      <c r="E533" s="5" t="s">
        <v>456</v>
      </c>
      <c r="F533" s="5" t="s">
        <v>453</v>
      </c>
      <c r="G533" s="5">
        <v>2</v>
      </c>
      <c r="H533" s="5">
        <v>3</v>
      </c>
      <c r="I533" s="5" t="s">
        <v>2357</v>
      </c>
      <c r="J533" s="5">
        <f t="shared" si="29"/>
        <v>3</v>
      </c>
      <c r="K533" s="4">
        <f t="shared" si="31"/>
        <v>3</v>
      </c>
      <c r="L533" s="4" t="str">
        <f t="shared" si="30"/>
        <v>Y</v>
      </c>
      <c r="M533" s="4" t="s">
        <v>2679</v>
      </c>
      <c r="N533" s="13">
        <v>0.24175798397343784</v>
      </c>
      <c r="O533" s="5">
        <v>2007</v>
      </c>
      <c r="P533" s="5" t="s">
        <v>2045</v>
      </c>
      <c r="Q533" s="12">
        <v>76</v>
      </c>
      <c r="R533" s="5">
        <v>2007</v>
      </c>
      <c r="S533" s="5" t="s">
        <v>2045</v>
      </c>
      <c r="T533" s="12"/>
      <c r="V533" s="5" t="s">
        <v>1569</v>
      </c>
      <c r="W533" s="12"/>
      <c r="Y533" s="5" t="s">
        <v>1569</v>
      </c>
      <c r="Z533" s="12">
        <v>0</v>
      </c>
      <c r="AA533" s="5">
        <v>2007</v>
      </c>
      <c r="AB533" s="5" t="s">
        <v>2045</v>
      </c>
      <c r="AC533" s="12">
        <v>0</v>
      </c>
      <c r="AD533" s="5">
        <v>2007</v>
      </c>
      <c r="AE533" s="5" t="s">
        <v>2045</v>
      </c>
      <c r="AF533" s="12">
        <v>0</v>
      </c>
      <c r="AG533" s="5">
        <v>2007</v>
      </c>
      <c r="AH533" s="5" t="s">
        <v>2045</v>
      </c>
      <c r="AI533" s="14">
        <v>0</v>
      </c>
      <c r="AJ533" s="5">
        <v>2007</v>
      </c>
      <c r="AK533" s="5" t="s">
        <v>2045</v>
      </c>
      <c r="AL533" s="14"/>
      <c r="AN533" s="5" t="s">
        <v>1569</v>
      </c>
    </row>
    <row r="534" spans="1:40" ht="12.75" customHeight="1" x14ac:dyDescent="0.25">
      <c r="A534" s="5" t="s">
        <v>2046</v>
      </c>
      <c r="B534" s="5" t="s">
        <v>1525</v>
      </c>
      <c r="C534" s="5" t="s">
        <v>1710</v>
      </c>
      <c r="D534" s="5" t="s">
        <v>620</v>
      </c>
      <c r="E534" s="5" t="s">
        <v>2178</v>
      </c>
      <c r="F534" s="5" t="s">
        <v>3222</v>
      </c>
      <c r="G534" s="5">
        <v>1</v>
      </c>
      <c r="H534" s="5">
        <v>2</v>
      </c>
      <c r="I534" s="5" t="s">
        <v>3221</v>
      </c>
      <c r="J534" s="5">
        <f t="shared" si="29"/>
        <v>1</v>
      </c>
      <c r="K534" s="4">
        <f t="shared" si="31"/>
        <v>1</v>
      </c>
      <c r="L534" s="4" t="str">
        <f t="shared" si="30"/>
        <v/>
      </c>
      <c r="N534" s="13" t="s">
        <v>1569</v>
      </c>
      <c r="O534" s="5" t="s">
        <v>1569</v>
      </c>
      <c r="P534" s="5" t="s">
        <v>1569</v>
      </c>
      <c r="Q534" s="12">
        <v>95</v>
      </c>
      <c r="R534" s="5">
        <v>2009</v>
      </c>
      <c r="S534" s="5" t="s">
        <v>2046</v>
      </c>
      <c r="T534" s="12"/>
      <c r="V534" s="5" t="s">
        <v>1569</v>
      </c>
      <c r="W534" s="12"/>
      <c r="Y534" s="5" t="s">
        <v>1569</v>
      </c>
      <c r="Z534" s="12">
        <v>0</v>
      </c>
      <c r="AA534" s="5">
        <v>2009</v>
      </c>
      <c r="AB534" s="5" t="s">
        <v>2046</v>
      </c>
      <c r="AC534" s="12">
        <v>0</v>
      </c>
      <c r="AD534" s="5">
        <v>2009</v>
      </c>
      <c r="AE534" s="5" t="s">
        <v>2046</v>
      </c>
      <c r="AF534" s="12">
        <v>0</v>
      </c>
      <c r="AG534" s="5">
        <v>2009</v>
      </c>
      <c r="AH534" s="5" t="s">
        <v>2046</v>
      </c>
      <c r="AI534" s="14">
        <v>100</v>
      </c>
      <c r="AJ534" s="5">
        <v>2009</v>
      </c>
      <c r="AK534" s="5" t="s">
        <v>2046</v>
      </c>
      <c r="AL534" s="14"/>
      <c r="AN534" s="5" t="s">
        <v>1569</v>
      </c>
    </row>
    <row r="535" spans="1:40" ht="12.75" customHeight="1" x14ac:dyDescent="0.25">
      <c r="A535" s="5" t="s">
        <v>2047</v>
      </c>
      <c r="B535" s="5" t="s">
        <v>1629</v>
      </c>
      <c r="C535" s="5" t="s">
        <v>1183</v>
      </c>
      <c r="D535" s="5" t="s">
        <v>1038</v>
      </c>
      <c r="E535" s="5" t="s">
        <v>2179</v>
      </c>
      <c r="F535" s="5" t="s">
        <v>2264</v>
      </c>
      <c r="G535" s="5">
        <v>2</v>
      </c>
      <c r="H535" s="5">
        <v>2</v>
      </c>
      <c r="I535" s="5" t="s">
        <v>2358</v>
      </c>
      <c r="J535" s="5">
        <f t="shared" si="29"/>
        <v>1</v>
      </c>
      <c r="K535" s="4">
        <f t="shared" si="31"/>
        <v>1</v>
      </c>
      <c r="L535" s="4" t="str">
        <f t="shared" si="30"/>
        <v/>
      </c>
      <c r="N535" s="13">
        <v>0.72071527926984735</v>
      </c>
      <c r="O535" s="5">
        <v>2017</v>
      </c>
      <c r="P535" s="5" t="s">
        <v>2047</v>
      </c>
      <c r="Q535" s="12">
        <v>100</v>
      </c>
      <c r="R535" s="5">
        <v>2017</v>
      </c>
      <c r="S535" s="5" t="s">
        <v>2047</v>
      </c>
      <c r="T535" s="12"/>
      <c r="V535" s="5" t="s">
        <v>1569</v>
      </c>
      <c r="W535" s="12"/>
      <c r="Y535" s="5" t="s">
        <v>1569</v>
      </c>
      <c r="Z535" s="12">
        <v>0</v>
      </c>
      <c r="AA535" s="5">
        <v>2017</v>
      </c>
      <c r="AB535" s="5" t="s">
        <v>2047</v>
      </c>
      <c r="AC535" s="12" t="s">
        <v>1569</v>
      </c>
      <c r="AD535" s="5" t="s">
        <v>1569</v>
      </c>
      <c r="AE535" s="5" t="s">
        <v>1569</v>
      </c>
      <c r="AF535" s="12">
        <v>0</v>
      </c>
      <c r="AG535" s="5">
        <v>2017</v>
      </c>
      <c r="AH535" s="5" t="s">
        <v>2047</v>
      </c>
      <c r="AI535" s="14" t="s">
        <v>1569</v>
      </c>
      <c r="AJ535" s="5" t="s">
        <v>1569</v>
      </c>
      <c r="AK535" s="5" t="s">
        <v>1569</v>
      </c>
      <c r="AL535" s="14"/>
      <c r="AN535" s="5" t="s">
        <v>1569</v>
      </c>
    </row>
    <row r="536" spans="1:40" ht="12.75" customHeight="1" x14ac:dyDescent="0.25">
      <c r="A536" s="5" t="s">
        <v>2048</v>
      </c>
      <c r="B536" s="5" t="s">
        <v>1629</v>
      </c>
      <c r="C536" s="5" t="s">
        <v>1183</v>
      </c>
      <c r="D536" s="5" t="s">
        <v>1038</v>
      </c>
      <c r="E536" s="5" t="s">
        <v>1184</v>
      </c>
      <c r="F536" s="5" t="s">
        <v>1182</v>
      </c>
      <c r="G536" s="5">
        <v>2</v>
      </c>
      <c r="H536" s="5">
        <v>1</v>
      </c>
      <c r="I536" s="5" t="s">
        <v>2359</v>
      </c>
      <c r="J536" s="5">
        <f t="shared" si="29"/>
        <v>3</v>
      </c>
      <c r="K536" s="4">
        <f t="shared" si="31"/>
        <v>3</v>
      </c>
      <c r="L536" s="4" t="str">
        <f t="shared" si="30"/>
        <v>Y</v>
      </c>
      <c r="M536" s="4" t="s">
        <v>2679</v>
      </c>
      <c r="N536" s="13">
        <v>3.0421161616570944</v>
      </c>
      <c r="O536" s="5">
        <v>2017</v>
      </c>
      <c r="P536" s="5" t="s">
        <v>2048</v>
      </c>
      <c r="Q536" s="12">
        <v>90</v>
      </c>
      <c r="R536" s="5">
        <v>2017</v>
      </c>
      <c r="S536" s="5" t="s">
        <v>2048</v>
      </c>
      <c r="T536" s="12"/>
      <c r="V536" s="5" t="s">
        <v>1569</v>
      </c>
      <c r="W536" s="12"/>
      <c r="Y536" s="5" t="s">
        <v>1569</v>
      </c>
      <c r="Z536" s="12">
        <v>4.5506257110352673</v>
      </c>
      <c r="AA536" s="5">
        <v>2017</v>
      </c>
      <c r="AB536" s="5" t="s">
        <v>2048</v>
      </c>
      <c r="AC536" s="12" t="s">
        <v>1569</v>
      </c>
      <c r="AD536" s="5" t="s">
        <v>1569</v>
      </c>
      <c r="AE536" s="5" t="s">
        <v>1569</v>
      </c>
      <c r="AF536" s="12" t="s">
        <v>1569</v>
      </c>
      <c r="AG536" s="5" t="s">
        <v>1569</v>
      </c>
      <c r="AH536" s="5" t="s">
        <v>1569</v>
      </c>
      <c r="AI536" s="14" t="s">
        <v>1569</v>
      </c>
      <c r="AJ536" s="5" t="s">
        <v>1569</v>
      </c>
      <c r="AK536" s="5" t="s">
        <v>1569</v>
      </c>
      <c r="AL536" s="14"/>
      <c r="AN536" s="5" t="s">
        <v>1569</v>
      </c>
    </row>
    <row r="537" spans="1:40" ht="12.75" customHeight="1" x14ac:dyDescent="0.25">
      <c r="A537" s="5" t="s">
        <v>2049</v>
      </c>
      <c r="B537" s="5" t="s">
        <v>1629</v>
      </c>
      <c r="C537" s="5" t="s">
        <v>1183</v>
      </c>
      <c r="D537" s="5" t="s">
        <v>1038</v>
      </c>
      <c r="E537" s="5" t="s">
        <v>2180</v>
      </c>
      <c r="F537" s="5" t="s">
        <v>2265</v>
      </c>
      <c r="G537" s="5">
        <v>2</v>
      </c>
      <c r="H537" s="5">
        <v>1</v>
      </c>
      <c r="I537" s="5" t="s">
        <v>2360</v>
      </c>
      <c r="J537" s="5">
        <f t="shared" si="29"/>
        <v>1</v>
      </c>
      <c r="K537" s="4">
        <f t="shared" si="31"/>
        <v>1</v>
      </c>
      <c r="L537" s="4" t="str">
        <f t="shared" si="30"/>
        <v/>
      </c>
      <c r="N537" s="13">
        <v>0.78805602585808843</v>
      </c>
      <c r="O537" s="5">
        <v>2017</v>
      </c>
      <c r="P537" s="5" t="s">
        <v>2049</v>
      </c>
      <c r="Q537" s="12">
        <v>100</v>
      </c>
      <c r="R537" s="5">
        <v>2017</v>
      </c>
      <c r="S537" s="5" t="s">
        <v>2049</v>
      </c>
      <c r="T537" s="12"/>
      <c r="V537" s="5" t="s">
        <v>1569</v>
      </c>
      <c r="W537" s="12"/>
      <c r="Y537" s="5" t="s">
        <v>1569</v>
      </c>
      <c r="Z537" s="12">
        <v>13.444108761329304</v>
      </c>
      <c r="AA537" s="5">
        <v>2017</v>
      </c>
      <c r="AB537" s="5" t="s">
        <v>2049</v>
      </c>
      <c r="AC537" s="12">
        <v>0</v>
      </c>
      <c r="AD537" s="5">
        <v>2017</v>
      </c>
      <c r="AE537" s="5" t="s">
        <v>2049</v>
      </c>
      <c r="AF537" s="12">
        <v>0</v>
      </c>
      <c r="AG537" s="5">
        <v>2017</v>
      </c>
      <c r="AH537" s="5" t="s">
        <v>2049</v>
      </c>
      <c r="AI537" s="14">
        <v>100</v>
      </c>
      <c r="AJ537" s="5">
        <v>2017</v>
      </c>
      <c r="AK537" s="5" t="s">
        <v>2049</v>
      </c>
      <c r="AL537" s="14"/>
      <c r="AN537" s="5" t="s">
        <v>1569</v>
      </c>
    </row>
    <row r="538" spans="1:40" ht="12.75" customHeight="1" x14ac:dyDescent="0.25">
      <c r="A538" s="5" t="s">
        <v>2050</v>
      </c>
      <c r="B538" s="5" t="s">
        <v>1629</v>
      </c>
      <c r="C538" s="5" t="s">
        <v>1183</v>
      </c>
      <c r="D538" s="5" t="s">
        <v>1038</v>
      </c>
      <c r="E538" s="5" t="s">
        <v>2181</v>
      </c>
      <c r="F538" s="5" t="s">
        <v>2266</v>
      </c>
      <c r="G538" s="5">
        <v>2</v>
      </c>
      <c r="H538" s="5">
        <v>2</v>
      </c>
      <c r="I538" s="5" t="s">
        <v>2361</v>
      </c>
      <c r="J538" s="5">
        <f t="shared" si="29"/>
        <v>1</v>
      </c>
      <c r="K538" s="4">
        <f t="shared" si="31"/>
        <v>1</v>
      </c>
      <c r="L538" s="4" t="str">
        <f t="shared" si="30"/>
        <v/>
      </c>
      <c r="N538" s="13">
        <v>0.63337036864550555</v>
      </c>
      <c r="O538" s="5">
        <v>2017</v>
      </c>
      <c r="P538" s="5" t="s">
        <v>2050</v>
      </c>
      <c r="Q538" s="12">
        <v>100</v>
      </c>
      <c r="R538" s="5">
        <v>2017</v>
      </c>
      <c r="S538" s="5" t="s">
        <v>2050</v>
      </c>
      <c r="T538" s="12"/>
      <c r="V538" s="5" t="s">
        <v>1569</v>
      </c>
      <c r="W538" s="12"/>
      <c r="Y538" s="5" t="s">
        <v>1569</v>
      </c>
      <c r="Z538" s="12">
        <v>30.882352941176471</v>
      </c>
      <c r="AA538" s="5">
        <v>2017</v>
      </c>
      <c r="AB538" s="5" t="s">
        <v>2050</v>
      </c>
      <c r="AC538" s="12">
        <v>6.7226890756302522</v>
      </c>
      <c r="AD538" s="5">
        <v>2017</v>
      </c>
      <c r="AE538" s="5" t="s">
        <v>2050</v>
      </c>
      <c r="AF538" s="12">
        <v>0</v>
      </c>
      <c r="AG538" s="5">
        <v>2017</v>
      </c>
      <c r="AH538" s="5" t="s">
        <v>2050</v>
      </c>
      <c r="AI538" s="14">
        <v>60.159362549800797</v>
      </c>
      <c r="AJ538" s="5">
        <v>2017</v>
      </c>
      <c r="AK538" s="5" t="s">
        <v>2050</v>
      </c>
      <c r="AL538" s="14"/>
      <c r="AN538" s="5" t="s">
        <v>1569</v>
      </c>
    </row>
    <row r="539" spans="1:40" ht="12.75" customHeight="1" x14ac:dyDescent="0.25">
      <c r="A539" s="5" t="s">
        <v>2051</v>
      </c>
      <c r="B539" s="5" t="s">
        <v>1187</v>
      </c>
      <c r="C539" s="5" t="s">
        <v>1186</v>
      </c>
      <c r="D539" s="5" t="s">
        <v>1038</v>
      </c>
      <c r="E539" s="5" t="s">
        <v>2182</v>
      </c>
      <c r="F539" s="5" t="s">
        <v>2267</v>
      </c>
      <c r="G539" s="5">
        <v>2</v>
      </c>
      <c r="H539" s="5">
        <v>2</v>
      </c>
      <c r="I539" s="5" t="s">
        <v>2362</v>
      </c>
      <c r="J539" s="5">
        <f t="shared" si="29"/>
        <v>1</v>
      </c>
      <c r="K539" s="4">
        <f t="shared" si="31"/>
        <v>1</v>
      </c>
      <c r="L539" s="4" t="str">
        <f t="shared" si="30"/>
        <v/>
      </c>
      <c r="N539" s="13">
        <v>1.1467424099742216</v>
      </c>
      <c r="O539" s="5">
        <v>2019</v>
      </c>
      <c r="P539" s="5" t="s">
        <v>2051</v>
      </c>
      <c r="Q539" s="12">
        <v>53.299999237060497</v>
      </c>
      <c r="R539" s="5">
        <v>2019</v>
      </c>
      <c r="S539" s="5" t="s">
        <v>2051</v>
      </c>
      <c r="T539" s="12"/>
      <c r="V539" s="5" t="s">
        <v>1569</v>
      </c>
      <c r="W539" s="12"/>
      <c r="Y539" s="5" t="s">
        <v>1569</v>
      </c>
      <c r="Z539" s="12" t="s">
        <v>1569</v>
      </c>
      <c r="AA539" s="5" t="s">
        <v>1569</v>
      </c>
      <c r="AB539" s="5" t="s">
        <v>1569</v>
      </c>
      <c r="AC539" s="12" t="s">
        <v>1569</v>
      </c>
      <c r="AD539" s="5" t="s">
        <v>1569</v>
      </c>
      <c r="AE539" s="5" t="s">
        <v>1569</v>
      </c>
      <c r="AF539" s="12" t="s">
        <v>1569</v>
      </c>
      <c r="AG539" s="5" t="s">
        <v>1569</v>
      </c>
      <c r="AH539" s="5" t="s">
        <v>1569</v>
      </c>
      <c r="AI539" s="14" t="s">
        <v>1569</v>
      </c>
      <c r="AJ539" s="5" t="s">
        <v>1569</v>
      </c>
      <c r="AK539" s="5" t="s">
        <v>1569</v>
      </c>
      <c r="AL539" s="14"/>
      <c r="AN539" s="5" t="s">
        <v>1569</v>
      </c>
    </row>
    <row r="540" spans="1:40" ht="12.75" customHeight="1" x14ac:dyDescent="0.25">
      <c r="A540" s="5" t="s">
        <v>2052</v>
      </c>
      <c r="B540" s="5" t="s">
        <v>1187</v>
      </c>
      <c r="C540" s="5" t="s">
        <v>1186</v>
      </c>
      <c r="D540" s="5" t="s">
        <v>1038</v>
      </c>
      <c r="E540" s="5" t="s">
        <v>1188</v>
      </c>
      <c r="F540" s="5" t="s">
        <v>2986</v>
      </c>
      <c r="G540" s="5">
        <v>2</v>
      </c>
      <c r="H540" s="5">
        <v>2</v>
      </c>
      <c r="I540" s="5" t="s">
        <v>2363</v>
      </c>
      <c r="J540" s="5">
        <f t="shared" si="29"/>
        <v>3</v>
      </c>
      <c r="K540" s="4">
        <f t="shared" si="31"/>
        <v>1</v>
      </c>
      <c r="L540" s="4" t="str">
        <f t="shared" si="30"/>
        <v>Y</v>
      </c>
      <c r="M540" s="4" t="s">
        <v>2679</v>
      </c>
      <c r="N540" s="13">
        <v>1.2368820701762515</v>
      </c>
      <c r="O540" s="5">
        <v>2019</v>
      </c>
      <c r="P540" s="5" t="s">
        <v>2052</v>
      </c>
      <c r="Q540" s="12">
        <v>81.5</v>
      </c>
      <c r="R540" s="5">
        <v>2019</v>
      </c>
      <c r="S540" s="5" t="s">
        <v>2052</v>
      </c>
      <c r="T540" s="12"/>
      <c r="V540" s="5" t="s">
        <v>1569</v>
      </c>
      <c r="W540" s="12"/>
      <c r="Y540" s="5" t="s">
        <v>1569</v>
      </c>
      <c r="Z540" s="12" t="s">
        <v>1569</v>
      </c>
      <c r="AA540" s="5" t="s">
        <v>1569</v>
      </c>
      <c r="AB540" s="5" t="s">
        <v>1569</v>
      </c>
      <c r="AC540" s="12" t="s">
        <v>1569</v>
      </c>
      <c r="AD540" s="5" t="s">
        <v>1569</v>
      </c>
      <c r="AE540" s="5" t="s">
        <v>1569</v>
      </c>
      <c r="AF540" s="12" t="s">
        <v>1569</v>
      </c>
      <c r="AG540" s="5" t="s">
        <v>1569</v>
      </c>
      <c r="AH540" s="5" t="s">
        <v>1569</v>
      </c>
      <c r="AI540" s="14" t="s">
        <v>1569</v>
      </c>
      <c r="AJ540" s="5" t="s">
        <v>1569</v>
      </c>
      <c r="AK540" s="5" t="s">
        <v>1569</v>
      </c>
      <c r="AL540" s="14"/>
      <c r="AN540" s="5" t="s">
        <v>1569</v>
      </c>
    </row>
    <row r="541" spans="1:40" ht="12.75" customHeight="1" x14ac:dyDescent="0.25">
      <c r="A541" s="5" t="s">
        <v>2053</v>
      </c>
      <c r="B541" s="5" t="s">
        <v>163</v>
      </c>
      <c r="C541" s="5" t="s">
        <v>162</v>
      </c>
      <c r="D541" s="5" t="s">
        <v>35</v>
      </c>
      <c r="E541" s="5" t="s">
        <v>164</v>
      </c>
      <c r="F541" s="5" t="s">
        <v>161</v>
      </c>
      <c r="G541" s="5">
        <v>1</v>
      </c>
      <c r="H541" s="5">
        <v>2</v>
      </c>
      <c r="I541" s="5" t="s">
        <v>2364</v>
      </c>
      <c r="J541" s="5">
        <f t="shared" si="29"/>
        <v>2</v>
      </c>
      <c r="K541" s="4">
        <f t="shared" si="31"/>
        <v>2</v>
      </c>
      <c r="L541" s="4" t="str">
        <f t="shared" si="30"/>
        <v>Y</v>
      </c>
      <c r="M541" s="4" t="s">
        <v>2680</v>
      </c>
      <c r="N541" s="13" t="s">
        <v>1569</v>
      </c>
      <c r="O541" s="5" t="s">
        <v>1569</v>
      </c>
      <c r="P541" s="5" t="s">
        <v>1569</v>
      </c>
      <c r="Q541" s="12" t="s">
        <v>1569</v>
      </c>
      <c r="R541" s="5" t="s">
        <v>1569</v>
      </c>
      <c r="S541" s="5" t="s">
        <v>1569</v>
      </c>
      <c r="T541" s="12"/>
      <c r="V541" s="5" t="s">
        <v>1569</v>
      </c>
      <c r="W541" s="12"/>
      <c r="Y541" s="5" t="s">
        <v>1569</v>
      </c>
      <c r="Z541" s="12">
        <v>0</v>
      </c>
      <c r="AA541" s="5">
        <v>2009</v>
      </c>
      <c r="AB541" s="5" t="s">
        <v>2053</v>
      </c>
      <c r="AC541" s="12">
        <v>4.9989443332898267</v>
      </c>
      <c r="AD541" s="5">
        <v>2009</v>
      </c>
      <c r="AE541" s="5" t="s">
        <v>2053</v>
      </c>
      <c r="AF541" s="12">
        <v>0</v>
      </c>
      <c r="AG541" s="5">
        <v>2009</v>
      </c>
      <c r="AH541" s="5" t="s">
        <v>2053</v>
      </c>
      <c r="AI541" s="14">
        <v>100</v>
      </c>
      <c r="AJ541" s="5">
        <v>2009</v>
      </c>
      <c r="AK541" s="5" t="s">
        <v>2053</v>
      </c>
      <c r="AL541" s="14"/>
      <c r="AN541" s="5" t="s">
        <v>1569</v>
      </c>
    </row>
    <row r="542" spans="1:40" ht="12.75" customHeight="1" x14ac:dyDescent="0.25">
      <c r="A542" s="5" t="s">
        <v>2054</v>
      </c>
      <c r="B542" s="5" t="s">
        <v>163</v>
      </c>
      <c r="C542" s="5" t="s">
        <v>162</v>
      </c>
      <c r="D542" s="5" t="s">
        <v>35</v>
      </c>
      <c r="E542" s="5" t="s">
        <v>2183</v>
      </c>
      <c r="F542" s="5" t="s">
        <v>166</v>
      </c>
      <c r="G542" s="5">
        <v>1</v>
      </c>
      <c r="H542" s="5">
        <v>3</v>
      </c>
      <c r="I542" s="5" t="s">
        <v>2365</v>
      </c>
      <c r="J542" s="5">
        <f t="shared" si="29"/>
        <v>1</v>
      </c>
      <c r="K542" s="4">
        <f t="shared" si="31"/>
        <v>2</v>
      </c>
      <c r="L542" s="4" t="str">
        <f t="shared" si="30"/>
        <v>Y</v>
      </c>
      <c r="M542" s="4" t="s">
        <v>2680</v>
      </c>
      <c r="N542" s="13" t="s">
        <v>1569</v>
      </c>
      <c r="O542" s="5" t="s">
        <v>1569</v>
      </c>
      <c r="P542" s="5" t="s">
        <v>1569</v>
      </c>
      <c r="Q542" s="12" t="s">
        <v>1569</v>
      </c>
      <c r="R542" s="5" t="s">
        <v>1569</v>
      </c>
      <c r="S542" s="5" t="s">
        <v>1569</v>
      </c>
      <c r="T542" s="12"/>
      <c r="V542" s="5" t="s">
        <v>1569</v>
      </c>
      <c r="W542" s="12"/>
      <c r="Y542" s="5" t="s">
        <v>1569</v>
      </c>
      <c r="Z542" s="12">
        <v>0</v>
      </c>
      <c r="AA542" s="5">
        <v>2009</v>
      </c>
      <c r="AB542" s="5" t="s">
        <v>2054</v>
      </c>
      <c r="AC542" s="12">
        <v>10.620543394405793</v>
      </c>
      <c r="AD542" s="5">
        <v>2009</v>
      </c>
      <c r="AE542" s="5" t="s">
        <v>2054</v>
      </c>
      <c r="AF542" s="12">
        <v>0</v>
      </c>
      <c r="AG542" s="5">
        <v>2009</v>
      </c>
      <c r="AH542" s="5" t="s">
        <v>2054</v>
      </c>
      <c r="AI542" s="14">
        <v>100</v>
      </c>
      <c r="AJ542" s="5">
        <v>2009</v>
      </c>
      <c r="AK542" s="5" t="s">
        <v>2054</v>
      </c>
      <c r="AL542" s="14"/>
      <c r="AN542" s="5" t="s">
        <v>1569</v>
      </c>
    </row>
    <row r="543" spans="1:40" ht="12.75" customHeight="1" x14ac:dyDescent="0.25">
      <c r="A543" s="5" t="s">
        <v>2055</v>
      </c>
      <c r="B543" s="5" t="s">
        <v>1192</v>
      </c>
      <c r="C543" s="5" t="s">
        <v>1191</v>
      </c>
      <c r="D543" s="5" t="s">
        <v>1038</v>
      </c>
      <c r="E543" s="5" t="s">
        <v>2184</v>
      </c>
      <c r="F543" s="5" t="s">
        <v>2268</v>
      </c>
      <c r="G543" s="5">
        <v>1</v>
      </c>
      <c r="H543" s="5">
        <v>2</v>
      </c>
      <c r="I543" s="5" t="s">
        <v>2366</v>
      </c>
      <c r="J543" s="5">
        <f t="shared" si="29"/>
        <v>1</v>
      </c>
      <c r="K543" s="4">
        <f t="shared" si="31"/>
        <v>1</v>
      </c>
      <c r="L543" s="4" t="str">
        <f t="shared" si="30"/>
        <v/>
      </c>
      <c r="N543" s="13" t="s">
        <v>1569</v>
      </c>
      <c r="O543" s="5" t="s">
        <v>1569</v>
      </c>
      <c r="P543" s="5" t="s">
        <v>1569</v>
      </c>
      <c r="Q543" s="12" t="s">
        <v>1569</v>
      </c>
      <c r="R543" s="5" t="s">
        <v>1569</v>
      </c>
      <c r="S543" s="5" t="s">
        <v>1569</v>
      </c>
      <c r="T543" s="12"/>
      <c r="V543" s="5" t="s">
        <v>1569</v>
      </c>
      <c r="W543" s="12"/>
      <c r="Y543" s="5" t="s">
        <v>1569</v>
      </c>
      <c r="Z543" s="12">
        <v>0</v>
      </c>
      <c r="AA543" s="5">
        <v>2017</v>
      </c>
      <c r="AB543" s="5" t="s">
        <v>2055</v>
      </c>
      <c r="AC543" s="12">
        <v>0</v>
      </c>
      <c r="AD543" s="5">
        <v>2017</v>
      </c>
      <c r="AE543" s="5" t="s">
        <v>2055</v>
      </c>
      <c r="AF543" s="12">
        <v>0</v>
      </c>
      <c r="AG543" s="5">
        <v>2017</v>
      </c>
      <c r="AH543" s="5" t="s">
        <v>2055</v>
      </c>
      <c r="AI543" s="14">
        <v>0</v>
      </c>
      <c r="AJ543" s="5">
        <v>2017</v>
      </c>
      <c r="AK543" s="5" t="s">
        <v>2055</v>
      </c>
      <c r="AL543" s="14"/>
      <c r="AN543" s="5" t="s">
        <v>1569</v>
      </c>
    </row>
    <row r="544" spans="1:40" ht="12.75" customHeight="1" x14ac:dyDescent="0.25">
      <c r="A544" s="5" t="s">
        <v>2056</v>
      </c>
      <c r="B544" s="5" t="s">
        <v>1192</v>
      </c>
      <c r="C544" s="5" t="s">
        <v>1191</v>
      </c>
      <c r="D544" s="5" t="s">
        <v>1038</v>
      </c>
      <c r="E544" s="5" t="s">
        <v>2185</v>
      </c>
      <c r="F544" s="5" t="s">
        <v>3338</v>
      </c>
      <c r="G544" s="5">
        <v>1</v>
      </c>
      <c r="H544" s="5">
        <v>2</v>
      </c>
      <c r="I544" s="5" t="s">
        <v>2367</v>
      </c>
      <c r="J544" s="5">
        <f t="shared" si="29"/>
        <v>1</v>
      </c>
      <c r="K544" s="4">
        <f t="shared" si="31"/>
        <v>1</v>
      </c>
      <c r="L544" s="4" t="str">
        <f t="shared" si="30"/>
        <v/>
      </c>
      <c r="N544" s="13" t="s">
        <v>1569</v>
      </c>
      <c r="O544" s="5" t="s">
        <v>1569</v>
      </c>
      <c r="P544" s="5" t="s">
        <v>1569</v>
      </c>
      <c r="Q544" s="12" t="s">
        <v>1569</v>
      </c>
      <c r="R544" s="5" t="s">
        <v>1569</v>
      </c>
      <c r="S544" s="5" t="s">
        <v>1569</v>
      </c>
      <c r="T544" s="12"/>
      <c r="V544" s="5" t="s">
        <v>1569</v>
      </c>
      <c r="W544" s="12"/>
      <c r="Y544" s="5" t="s">
        <v>1569</v>
      </c>
      <c r="Z544" s="12">
        <v>0</v>
      </c>
      <c r="AA544" s="5">
        <v>2017</v>
      </c>
      <c r="AB544" s="5" t="s">
        <v>2056</v>
      </c>
      <c r="AC544" s="12">
        <v>0</v>
      </c>
      <c r="AD544" s="5">
        <v>2017</v>
      </c>
      <c r="AE544" s="5" t="s">
        <v>2056</v>
      </c>
      <c r="AF544" s="12">
        <v>0</v>
      </c>
      <c r="AG544" s="5">
        <v>2017</v>
      </c>
      <c r="AH544" s="5" t="s">
        <v>2056</v>
      </c>
      <c r="AI544" s="14">
        <v>0</v>
      </c>
      <c r="AJ544" s="5">
        <v>2017</v>
      </c>
      <c r="AK544" s="5" t="s">
        <v>2056</v>
      </c>
      <c r="AL544" s="14"/>
      <c r="AN544" s="5" t="s">
        <v>1569</v>
      </c>
    </row>
    <row r="545" spans="1:40" ht="12.75" customHeight="1" x14ac:dyDescent="0.25">
      <c r="A545" s="5" t="s">
        <v>2057</v>
      </c>
      <c r="B545" s="5" t="s">
        <v>1192</v>
      </c>
      <c r="C545" s="5" t="s">
        <v>1191</v>
      </c>
      <c r="D545" s="5" t="s">
        <v>1038</v>
      </c>
      <c r="E545" s="5" t="s">
        <v>1193</v>
      </c>
      <c r="F545" s="5" t="s">
        <v>1190</v>
      </c>
      <c r="G545" s="5">
        <v>1</v>
      </c>
      <c r="H545" s="5">
        <v>2</v>
      </c>
      <c r="I545" s="5" t="s">
        <v>2368</v>
      </c>
      <c r="J545" s="5">
        <f t="shared" si="29"/>
        <v>2</v>
      </c>
      <c r="K545" s="4">
        <f t="shared" si="31"/>
        <v>2</v>
      </c>
      <c r="L545" s="4" t="str">
        <f t="shared" si="30"/>
        <v>Y</v>
      </c>
      <c r="M545" s="4" t="s">
        <v>2681</v>
      </c>
      <c r="N545" s="13" t="s">
        <v>1569</v>
      </c>
      <c r="O545" s="5" t="s">
        <v>1569</v>
      </c>
      <c r="P545" s="5" t="s">
        <v>1569</v>
      </c>
      <c r="Q545" s="12" t="s">
        <v>1569</v>
      </c>
      <c r="R545" s="5" t="s">
        <v>1569</v>
      </c>
      <c r="S545" s="5" t="s">
        <v>1569</v>
      </c>
      <c r="T545" s="12"/>
      <c r="V545" s="5" t="s">
        <v>1569</v>
      </c>
      <c r="W545" s="12"/>
      <c r="Y545" s="5" t="s">
        <v>1569</v>
      </c>
      <c r="Z545" s="12">
        <v>0</v>
      </c>
      <c r="AA545" s="5">
        <v>2017</v>
      </c>
      <c r="AB545" s="5" t="s">
        <v>2057</v>
      </c>
      <c r="AC545" s="12">
        <v>0</v>
      </c>
      <c r="AD545" s="5">
        <v>2017</v>
      </c>
      <c r="AE545" s="5" t="s">
        <v>2057</v>
      </c>
      <c r="AF545" s="12">
        <v>0</v>
      </c>
      <c r="AG545" s="5">
        <v>2017</v>
      </c>
      <c r="AH545" s="5" t="s">
        <v>2057</v>
      </c>
      <c r="AI545" s="14">
        <v>0</v>
      </c>
      <c r="AJ545" s="5">
        <v>2017</v>
      </c>
      <c r="AK545" s="5" t="s">
        <v>2057</v>
      </c>
      <c r="AL545" s="14"/>
      <c r="AN545" s="5" t="s">
        <v>1569</v>
      </c>
    </row>
    <row r="546" spans="1:40" ht="12.75" customHeight="1" x14ac:dyDescent="0.25">
      <c r="A546" s="5" t="s">
        <v>2058</v>
      </c>
      <c r="B546" s="5" t="s">
        <v>1197</v>
      </c>
      <c r="C546" s="5" t="s">
        <v>1196</v>
      </c>
      <c r="D546" s="5" t="s">
        <v>1038</v>
      </c>
      <c r="E546" s="5" t="s">
        <v>2186</v>
      </c>
      <c r="F546" s="5" t="s">
        <v>2269</v>
      </c>
      <c r="G546" s="5">
        <v>2</v>
      </c>
      <c r="H546" s="5">
        <v>1</v>
      </c>
      <c r="I546" s="5" t="s">
        <v>2369</v>
      </c>
      <c r="J546" s="5">
        <f t="shared" si="29"/>
        <v>1</v>
      </c>
      <c r="K546" s="4">
        <f t="shared" si="31"/>
        <v>1</v>
      </c>
      <c r="L546" s="4" t="str">
        <f t="shared" si="30"/>
        <v/>
      </c>
      <c r="N546" s="13">
        <v>0.7644767637648755</v>
      </c>
      <c r="O546" s="5">
        <v>2019</v>
      </c>
      <c r="P546" s="5" t="s">
        <v>2058</v>
      </c>
      <c r="Q546" s="12">
        <v>100</v>
      </c>
      <c r="R546" s="5">
        <v>2019</v>
      </c>
      <c r="S546" s="5" t="s">
        <v>2058</v>
      </c>
      <c r="T546" s="12"/>
      <c r="V546" s="5" t="s">
        <v>1569</v>
      </c>
      <c r="W546" s="12"/>
      <c r="Y546" s="5" t="s">
        <v>1569</v>
      </c>
      <c r="Z546" s="12">
        <v>70.821168408012952</v>
      </c>
      <c r="AA546" s="5">
        <v>2018</v>
      </c>
      <c r="AB546" s="5" t="s">
        <v>2058</v>
      </c>
      <c r="AC546" s="12">
        <v>16.409572639729099</v>
      </c>
      <c r="AD546" s="5">
        <v>2019</v>
      </c>
      <c r="AE546" s="5" t="s">
        <v>2058</v>
      </c>
      <c r="AF546" s="12">
        <v>0</v>
      </c>
      <c r="AG546" s="5">
        <v>2019</v>
      </c>
      <c r="AH546" s="5" t="s">
        <v>2058</v>
      </c>
      <c r="AI546" s="14">
        <v>11.481465115453075</v>
      </c>
      <c r="AJ546" s="5">
        <v>2019</v>
      </c>
      <c r="AK546" s="5" t="s">
        <v>2058</v>
      </c>
      <c r="AL546" s="14"/>
      <c r="AN546" s="5" t="s">
        <v>1569</v>
      </c>
    </row>
    <row r="547" spans="1:40" ht="12.75" customHeight="1" x14ac:dyDescent="0.25">
      <c r="A547" s="5" t="s">
        <v>2059</v>
      </c>
      <c r="B547" s="5" t="s">
        <v>1197</v>
      </c>
      <c r="C547" s="5" t="s">
        <v>1196</v>
      </c>
      <c r="D547" s="5" t="s">
        <v>1038</v>
      </c>
      <c r="E547" s="5" t="s">
        <v>2187</v>
      </c>
      <c r="F547" s="5" t="s">
        <v>2270</v>
      </c>
      <c r="G547" s="5">
        <v>2</v>
      </c>
      <c r="H547" s="5">
        <v>1</v>
      </c>
      <c r="I547" s="5" t="s">
        <v>2370</v>
      </c>
      <c r="J547" s="5">
        <f t="shared" si="29"/>
        <v>1</v>
      </c>
      <c r="K547" s="4">
        <f t="shared" si="31"/>
        <v>1</v>
      </c>
      <c r="L547" s="4" t="str">
        <f t="shared" si="30"/>
        <v/>
      </c>
      <c r="N547" s="13">
        <v>0.71175756308025173</v>
      </c>
      <c r="O547" s="5">
        <v>2019</v>
      </c>
      <c r="P547" s="5" t="s">
        <v>2059</v>
      </c>
      <c r="Q547" s="12">
        <v>100</v>
      </c>
      <c r="R547" s="5">
        <v>2019</v>
      </c>
      <c r="S547" s="5" t="s">
        <v>2059</v>
      </c>
      <c r="T547" s="12"/>
      <c r="V547" s="5" t="s">
        <v>1569</v>
      </c>
      <c r="W547" s="12"/>
      <c r="Y547" s="5" t="s">
        <v>1569</v>
      </c>
      <c r="Z547" s="12">
        <v>3.74946838861133</v>
      </c>
      <c r="AA547" s="5">
        <v>2018</v>
      </c>
      <c r="AB547" s="5" t="s">
        <v>2059</v>
      </c>
      <c r="AC547" s="12">
        <v>10.206185631230534</v>
      </c>
      <c r="AD547" s="5">
        <v>2019</v>
      </c>
      <c r="AE547" s="5" t="s">
        <v>2059</v>
      </c>
      <c r="AF547" s="12">
        <v>0</v>
      </c>
      <c r="AG547" s="5">
        <v>2019</v>
      </c>
      <c r="AH547" s="5" t="s">
        <v>2059</v>
      </c>
      <c r="AI547" s="14">
        <v>0</v>
      </c>
      <c r="AJ547" s="5">
        <v>2019</v>
      </c>
      <c r="AK547" s="5" t="s">
        <v>2059</v>
      </c>
      <c r="AL547" s="14"/>
      <c r="AN547" s="5" t="s">
        <v>1569</v>
      </c>
    </row>
    <row r="548" spans="1:40" ht="12.75" customHeight="1" x14ac:dyDescent="0.25">
      <c r="A548" s="5" t="s">
        <v>2060</v>
      </c>
      <c r="B548" s="5" t="s">
        <v>13</v>
      </c>
      <c r="C548" s="5" t="s">
        <v>851</v>
      </c>
      <c r="D548" s="5" t="s">
        <v>620</v>
      </c>
      <c r="E548" s="5" t="s">
        <v>16</v>
      </c>
      <c r="F548" s="5" t="s">
        <v>850</v>
      </c>
      <c r="G548" s="5">
        <v>1</v>
      </c>
      <c r="H548" s="5">
        <v>1</v>
      </c>
      <c r="I548" s="5" t="s">
        <v>2371</v>
      </c>
      <c r="J548" s="5">
        <f t="shared" si="29"/>
        <v>5</v>
      </c>
      <c r="K548" s="4">
        <f t="shared" si="31"/>
        <v>5</v>
      </c>
      <c r="L548" s="4" t="str">
        <f t="shared" si="30"/>
        <v>Y</v>
      </c>
      <c r="M548" s="4" t="s">
        <v>2679</v>
      </c>
      <c r="N548" s="13">
        <v>0.49999725175012594</v>
      </c>
      <c r="O548" s="5">
        <v>2017</v>
      </c>
      <c r="P548" s="5" t="s">
        <v>2060</v>
      </c>
      <c r="Q548" s="12">
        <v>44</v>
      </c>
      <c r="R548" s="5">
        <v>2012</v>
      </c>
      <c r="S548" s="5" t="s">
        <v>2060</v>
      </c>
      <c r="T548" s="12"/>
      <c r="V548" s="5" t="s">
        <v>1569</v>
      </c>
      <c r="W548" s="12"/>
      <c r="Y548" s="5" t="s">
        <v>1569</v>
      </c>
      <c r="Z548" s="12">
        <v>0</v>
      </c>
      <c r="AA548" s="5">
        <v>2017</v>
      </c>
      <c r="AB548" s="5" t="s">
        <v>2060</v>
      </c>
      <c r="AC548" s="12">
        <v>0</v>
      </c>
      <c r="AD548" s="5">
        <v>2017</v>
      </c>
      <c r="AE548" s="5" t="s">
        <v>2060</v>
      </c>
      <c r="AF548" s="12">
        <v>0</v>
      </c>
      <c r="AG548" s="5">
        <v>2017</v>
      </c>
      <c r="AH548" s="5" t="s">
        <v>2060</v>
      </c>
      <c r="AI548" s="14">
        <v>0</v>
      </c>
      <c r="AJ548" s="5">
        <v>2017</v>
      </c>
      <c r="AK548" s="5" t="s">
        <v>2060</v>
      </c>
      <c r="AL548" s="14"/>
      <c r="AN548" s="5" t="s">
        <v>1569</v>
      </c>
    </row>
    <row r="549" spans="1:40" ht="12.75" customHeight="1" x14ac:dyDescent="0.25">
      <c r="A549" s="5" t="s">
        <v>2061</v>
      </c>
      <c r="B549" s="5" t="s">
        <v>1466</v>
      </c>
      <c r="C549" s="5" t="s">
        <v>867</v>
      </c>
      <c r="D549" s="5" t="s">
        <v>620</v>
      </c>
      <c r="E549" s="5" t="s">
        <v>868</v>
      </c>
      <c r="F549" s="5" t="s">
        <v>866</v>
      </c>
      <c r="G549" s="5" t="s">
        <v>1791</v>
      </c>
      <c r="H549" s="5">
        <v>1</v>
      </c>
      <c r="I549" s="5" t="s">
        <v>3223</v>
      </c>
      <c r="J549" s="5">
        <f t="shared" si="29"/>
        <v>4</v>
      </c>
      <c r="K549" s="4">
        <f t="shared" si="31"/>
        <v>3</v>
      </c>
      <c r="L549" s="4" t="str">
        <f t="shared" si="30"/>
        <v>Y</v>
      </c>
      <c r="M549" s="4" t="s">
        <v>2679</v>
      </c>
      <c r="N549" s="13">
        <v>0.91109106106732829</v>
      </c>
      <c r="O549" s="5">
        <v>2017</v>
      </c>
      <c r="P549" s="5" t="s">
        <v>2061</v>
      </c>
      <c r="Q549" s="12">
        <v>100</v>
      </c>
      <c r="R549" s="5">
        <v>2017</v>
      </c>
      <c r="S549" s="5" t="s">
        <v>2061</v>
      </c>
      <c r="T549" s="12"/>
      <c r="V549" s="5" t="s">
        <v>1569</v>
      </c>
      <c r="W549" s="12"/>
      <c r="Y549" s="5" t="s">
        <v>1569</v>
      </c>
      <c r="Z549" s="12">
        <v>0</v>
      </c>
      <c r="AA549" s="5">
        <v>2017</v>
      </c>
      <c r="AB549" s="5" t="s">
        <v>2061</v>
      </c>
      <c r="AC549" s="12">
        <v>0</v>
      </c>
      <c r="AD549" s="5">
        <v>2017</v>
      </c>
      <c r="AE549" s="5" t="s">
        <v>2061</v>
      </c>
      <c r="AF549" s="12">
        <v>0</v>
      </c>
      <c r="AG549" s="5">
        <v>2017</v>
      </c>
      <c r="AH549" s="5" t="s">
        <v>2061</v>
      </c>
      <c r="AI549" s="14">
        <v>100</v>
      </c>
      <c r="AJ549" s="5">
        <v>2017</v>
      </c>
      <c r="AK549" s="5" t="s">
        <v>2061</v>
      </c>
      <c r="AL549" s="14"/>
      <c r="AN549" s="5" t="s">
        <v>1569</v>
      </c>
    </row>
    <row r="550" spans="1:40" ht="12.75" customHeight="1" x14ac:dyDescent="0.25">
      <c r="A550" s="5" t="s">
        <v>2062</v>
      </c>
      <c r="B550" s="5" t="s">
        <v>1205</v>
      </c>
      <c r="C550" s="5" t="s">
        <v>1204</v>
      </c>
      <c r="D550" s="5" t="s">
        <v>1038</v>
      </c>
      <c r="E550" s="5" t="s">
        <v>1213</v>
      </c>
      <c r="F550" s="5" t="s">
        <v>2272</v>
      </c>
      <c r="G550" s="5">
        <v>2</v>
      </c>
      <c r="H550" s="5">
        <v>1</v>
      </c>
      <c r="I550" s="5" t="s">
        <v>2372</v>
      </c>
      <c r="J550" s="5">
        <f t="shared" si="29"/>
        <v>2</v>
      </c>
      <c r="K550" s="4">
        <f t="shared" si="31"/>
        <v>1</v>
      </c>
      <c r="L550" s="4" t="str">
        <f t="shared" si="30"/>
        <v>Y</v>
      </c>
      <c r="M550" s="4" t="s">
        <v>2680</v>
      </c>
      <c r="N550" s="13">
        <v>0.94779711218067375</v>
      </c>
      <c r="O550" s="5">
        <v>2012</v>
      </c>
      <c r="P550" s="5" t="s">
        <v>2062</v>
      </c>
      <c r="Q550" s="12">
        <v>100</v>
      </c>
      <c r="R550" s="5">
        <v>2012</v>
      </c>
      <c r="S550" s="5" t="s">
        <v>2062</v>
      </c>
      <c r="T550" s="12"/>
      <c r="V550" s="5" t="s">
        <v>1569</v>
      </c>
      <c r="W550" s="12"/>
      <c r="Y550" s="5" t="s">
        <v>1569</v>
      </c>
      <c r="Z550" s="12">
        <v>0</v>
      </c>
      <c r="AA550" s="5">
        <v>2012</v>
      </c>
      <c r="AB550" s="5" t="s">
        <v>2062</v>
      </c>
      <c r="AC550" s="12">
        <v>0</v>
      </c>
      <c r="AD550" s="5">
        <v>2012</v>
      </c>
      <c r="AE550" s="5" t="s">
        <v>2062</v>
      </c>
      <c r="AF550" s="12">
        <v>0</v>
      </c>
      <c r="AG550" s="5">
        <v>2012</v>
      </c>
      <c r="AH550" s="5" t="s">
        <v>2062</v>
      </c>
      <c r="AI550" s="14">
        <v>100</v>
      </c>
      <c r="AJ550" s="5">
        <v>2012</v>
      </c>
      <c r="AK550" s="5" t="s">
        <v>2062</v>
      </c>
      <c r="AL550" s="14"/>
      <c r="AN550" s="5" t="s">
        <v>1569</v>
      </c>
    </row>
    <row r="551" spans="1:40" ht="12.75" customHeight="1" x14ac:dyDescent="0.25">
      <c r="A551" s="5" t="s">
        <v>2063</v>
      </c>
      <c r="B551" s="5" t="s">
        <v>1205</v>
      </c>
      <c r="C551" s="5" t="s">
        <v>1204</v>
      </c>
      <c r="D551" s="5" t="s">
        <v>1038</v>
      </c>
      <c r="E551" s="5" t="s">
        <v>1206</v>
      </c>
      <c r="F551" s="5" t="s">
        <v>1203</v>
      </c>
      <c r="G551" s="5">
        <v>2</v>
      </c>
      <c r="H551" s="5">
        <v>1</v>
      </c>
      <c r="I551" s="5" t="s">
        <v>2373</v>
      </c>
      <c r="J551" s="5">
        <f t="shared" si="29"/>
        <v>3</v>
      </c>
      <c r="K551" s="4">
        <f t="shared" si="31"/>
        <v>3</v>
      </c>
      <c r="L551" s="4" t="str">
        <f t="shared" si="30"/>
        <v>Y</v>
      </c>
      <c r="M551" s="4" t="s">
        <v>2679</v>
      </c>
      <c r="N551" s="13">
        <v>3.0350258387334921</v>
      </c>
      <c r="O551" s="5">
        <v>2012</v>
      </c>
      <c r="P551" s="5" t="s">
        <v>2063</v>
      </c>
      <c r="Q551" s="12">
        <v>100</v>
      </c>
      <c r="R551" s="5">
        <v>2012</v>
      </c>
      <c r="S551" s="5" t="s">
        <v>2063</v>
      </c>
      <c r="T551" s="12"/>
      <c r="V551" s="5" t="s">
        <v>1569</v>
      </c>
      <c r="W551" s="12"/>
      <c r="Y551" s="5" t="s">
        <v>1569</v>
      </c>
      <c r="Z551" s="12">
        <v>6.0000002061998519</v>
      </c>
      <c r="AA551" s="5">
        <v>2012</v>
      </c>
      <c r="AB551" s="5" t="s">
        <v>2063</v>
      </c>
      <c r="AC551" s="12">
        <v>0</v>
      </c>
      <c r="AD551" s="5">
        <v>2012</v>
      </c>
      <c r="AE551" s="5" t="s">
        <v>2063</v>
      </c>
      <c r="AF551" s="12">
        <v>0</v>
      </c>
      <c r="AG551" s="5">
        <v>2012</v>
      </c>
      <c r="AH551" s="5" t="s">
        <v>2063</v>
      </c>
      <c r="AI551" s="14">
        <v>100</v>
      </c>
      <c r="AJ551" s="5">
        <v>2012</v>
      </c>
      <c r="AK551" s="5" t="s">
        <v>2063</v>
      </c>
      <c r="AL551" s="14"/>
      <c r="AN551" s="5" t="s">
        <v>1569</v>
      </c>
    </row>
    <row r="552" spans="1:40" ht="12.75" customHeight="1" x14ac:dyDescent="0.25">
      <c r="A552" s="5" t="s">
        <v>2064</v>
      </c>
      <c r="B552" s="5" t="s">
        <v>1527</v>
      </c>
      <c r="C552" s="5" t="s">
        <v>1716</v>
      </c>
      <c r="D552" s="5" t="s">
        <v>620</v>
      </c>
      <c r="E552" s="5" t="s">
        <v>2188</v>
      </c>
      <c r="F552" s="5" t="s">
        <v>2273</v>
      </c>
      <c r="G552" s="5">
        <v>1</v>
      </c>
      <c r="H552" s="5">
        <v>2</v>
      </c>
      <c r="I552" s="5" t="s">
        <v>2374</v>
      </c>
      <c r="J552" s="5">
        <f t="shared" si="29"/>
        <v>1</v>
      </c>
      <c r="K552" s="4">
        <f t="shared" si="31"/>
        <v>1</v>
      </c>
      <c r="L552" s="4" t="str">
        <f t="shared" si="30"/>
        <v/>
      </c>
      <c r="N552" s="13" t="s">
        <v>1569</v>
      </c>
      <c r="O552" s="5" t="s">
        <v>1569</v>
      </c>
      <c r="P552" s="5" t="s">
        <v>1569</v>
      </c>
      <c r="Q552" s="12">
        <v>30</v>
      </c>
      <c r="R552" s="5">
        <v>2012</v>
      </c>
      <c r="S552" s="5" t="s">
        <v>2064</v>
      </c>
      <c r="T552" s="12"/>
      <c r="V552" s="5" t="s">
        <v>1569</v>
      </c>
      <c r="W552" s="12"/>
      <c r="Y552" s="5" t="s">
        <v>1569</v>
      </c>
      <c r="Z552" s="12" t="s">
        <v>1569</v>
      </c>
      <c r="AA552" s="5" t="s">
        <v>1569</v>
      </c>
      <c r="AB552" s="5" t="s">
        <v>1569</v>
      </c>
      <c r="AC552" s="12" t="s">
        <v>1569</v>
      </c>
      <c r="AD552" s="5" t="s">
        <v>1569</v>
      </c>
      <c r="AE552" s="5" t="s">
        <v>1569</v>
      </c>
      <c r="AF552" s="12" t="s">
        <v>1569</v>
      </c>
      <c r="AG552" s="5" t="s">
        <v>1569</v>
      </c>
      <c r="AH552" s="5" t="s">
        <v>1569</v>
      </c>
      <c r="AI552" s="14" t="s">
        <v>1569</v>
      </c>
      <c r="AJ552" s="5" t="s">
        <v>1569</v>
      </c>
      <c r="AK552" s="5" t="s">
        <v>1569</v>
      </c>
      <c r="AL552" s="14"/>
      <c r="AN552" s="5" t="s">
        <v>1569</v>
      </c>
    </row>
    <row r="553" spans="1:40" ht="12.75" customHeight="1" x14ac:dyDescent="0.25">
      <c r="A553" s="5" t="s">
        <v>2065</v>
      </c>
      <c r="B553" s="5" t="s">
        <v>1528</v>
      </c>
      <c r="C553" s="5" t="s">
        <v>1717</v>
      </c>
      <c r="D553" s="5" t="s">
        <v>35</v>
      </c>
      <c r="E553" s="5" t="s">
        <v>2189</v>
      </c>
      <c r="F553" s="5" t="s">
        <v>2274</v>
      </c>
      <c r="G553" s="5">
        <v>1</v>
      </c>
      <c r="H553" s="5">
        <v>1</v>
      </c>
      <c r="I553" s="5" t="s">
        <v>2375</v>
      </c>
      <c r="J553" s="5">
        <f t="shared" si="29"/>
        <v>1</v>
      </c>
      <c r="K553" s="4">
        <f t="shared" si="31"/>
        <v>1</v>
      </c>
      <c r="L553" s="4" t="str">
        <f t="shared" si="30"/>
        <v/>
      </c>
      <c r="N553" s="13">
        <v>1.1962011856177615</v>
      </c>
      <c r="O553" s="5">
        <v>2019</v>
      </c>
      <c r="P553" s="5" t="s">
        <v>2065</v>
      </c>
      <c r="Q553" s="12">
        <v>100</v>
      </c>
      <c r="R553" s="5">
        <v>2019</v>
      </c>
      <c r="S553" s="5" t="s">
        <v>2065</v>
      </c>
      <c r="T553" s="12"/>
      <c r="V553" s="5" t="s">
        <v>1569</v>
      </c>
      <c r="W553" s="12"/>
      <c r="Y553" s="5" t="s">
        <v>1569</v>
      </c>
      <c r="Z553" s="12">
        <v>33.840591296666176</v>
      </c>
      <c r="AA553" s="5">
        <v>2019</v>
      </c>
      <c r="AB553" s="5" t="s">
        <v>2065</v>
      </c>
      <c r="AC553" s="12">
        <v>19.030738082606966</v>
      </c>
      <c r="AD553" s="5">
        <v>2019</v>
      </c>
      <c r="AE553" s="5" t="s">
        <v>2065</v>
      </c>
      <c r="AF553" s="12">
        <v>47.128672881671513</v>
      </c>
      <c r="AG553" s="5">
        <v>2019</v>
      </c>
      <c r="AH553" s="5" t="s">
        <v>2065</v>
      </c>
      <c r="AI553" s="14" t="s">
        <v>1569</v>
      </c>
      <c r="AJ553" s="5" t="s">
        <v>1569</v>
      </c>
      <c r="AK553" s="5" t="s">
        <v>1569</v>
      </c>
      <c r="AL553" s="14"/>
      <c r="AN553" s="5" t="s">
        <v>1569</v>
      </c>
    </row>
    <row r="554" spans="1:40" ht="12.75" customHeight="1" x14ac:dyDescent="0.25">
      <c r="A554" s="5" t="s">
        <v>2066</v>
      </c>
      <c r="B554" s="5" t="s">
        <v>470</v>
      </c>
      <c r="C554" s="5" t="s">
        <v>469</v>
      </c>
      <c r="D554" s="5" t="s">
        <v>360</v>
      </c>
      <c r="E554" s="5" t="s">
        <v>471</v>
      </c>
      <c r="F554" s="5" t="s">
        <v>468</v>
      </c>
      <c r="G554" s="5">
        <v>3</v>
      </c>
      <c r="H554" s="5">
        <v>1</v>
      </c>
      <c r="I554" s="5" t="s">
        <v>2376</v>
      </c>
      <c r="J554" s="5">
        <f t="shared" si="29"/>
        <v>3</v>
      </c>
      <c r="K554" s="4">
        <f t="shared" si="31"/>
        <v>1</v>
      </c>
      <c r="L554" s="4" t="str">
        <f t="shared" si="30"/>
        <v>Y</v>
      </c>
      <c r="M554" s="4" t="s">
        <v>2679</v>
      </c>
      <c r="N554" s="13">
        <v>0.57800417805707216</v>
      </c>
      <c r="O554" s="5">
        <v>2007</v>
      </c>
      <c r="P554" s="5" t="s">
        <v>2066</v>
      </c>
      <c r="Q554" s="12">
        <v>88.498100280761705</v>
      </c>
      <c r="R554" s="5">
        <v>2009</v>
      </c>
      <c r="S554" s="5" t="s">
        <v>2066</v>
      </c>
      <c r="T554" s="12"/>
      <c r="V554" s="5" t="s">
        <v>1569</v>
      </c>
      <c r="W554" s="12"/>
      <c r="Y554" s="5" t="s">
        <v>1569</v>
      </c>
      <c r="Z554" s="12">
        <v>8.2770196624124903</v>
      </c>
      <c r="AA554" s="5">
        <v>2007</v>
      </c>
      <c r="AB554" s="5" t="s">
        <v>2066</v>
      </c>
      <c r="AC554" s="12">
        <v>0</v>
      </c>
      <c r="AD554" s="5">
        <v>2009</v>
      </c>
      <c r="AE554" s="5" t="s">
        <v>2066</v>
      </c>
      <c r="AF554" s="12">
        <v>0</v>
      </c>
      <c r="AG554" s="5">
        <v>2007</v>
      </c>
      <c r="AH554" s="5" t="s">
        <v>2066</v>
      </c>
      <c r="AI554" s="14">
        <v>0</v>
      </c>
      <c r="AJ554" s="5">
        <v>2009</v>
      </c>
      <c r="AK554" s="5" t="s">
        <v>2066</v>
      </c>
      <c r="AL554" s="14"/>
      <c r="AN554" s="5" t="s">
        <v>1569</v>
      </c>
    </row>
    <row r="555" spans="1:40" ht="12.75" customHeight="1" x14ac:dyDescent="0.25">
      <c r="A555" s="5" t="s">
        <v>2973</v>
      </c>
      <c r="B555" s="5" t="s">
        <v>1224</v>
      </c>
      <c r="C555" s="5" t="s">
        <v>1223</v>
      </c>
      <c r="D555" s="5" t="s">
        <v>1038</v>
      </c>
      <c r="E555" s="5" t="s">
        <v>1225</v>
      </c>
      <c r="F555" s="5" t="s">
        <v>1222</v>
      </c>
      <c r="G555" s="5">
        <v>2</v>
      </c>
      <c r="H555" s="5">
        <v>3</v>
      </c>
      <c r="I555" s="5" t="s">
        <v>2993</v>
      </c>
      <c r="J555" s="5">
        <f t="shared" si="29"/>
        <v>2</v>
      </c>
      <c r="K555" s="4">
        <f t="shared" si="31"/>
        <v>2</v>
      </c>
      <c r="L555" s="4" t="str">
        <f t="shared" si="30"/>
        <v>Y</v>
      </c>
      <c r="M555" s="4" t="s">
        <v>2681</v>
      </c>
      <c r="N555" s="13" t="s">
        <v>1569</v>
      </c>
      <c r="O555" s="5" t="s">
        <v>1569</v>
      </c>
      <c r="P555" s="5" t="s">
        <v>1569</v>
      </c>
      <c r="Q555" s="12" t="s">
        <v>1569</v>
      </c>
      <c r="R555" s="5" t="s">
        <v>1569</v>
      </c>
      <c r="S555" s="5" t="s">
        <v>1569</v>
      </c>
      <c r="T555" s="12"/>
      <c r="V555" s="5" t="s">
        <v>1569</v>
      </c>
      <c r="W555" s="12"/>
      <c r="Y555" s="5" t="s">
        <v>1569</v>
      </c>
      <c r="Z555" s="12">
        <v>0</v>
      </c>
      <c r="AA555" s="5">
        <v>2019</v>
      </c>
      <c r="AB555" s="5" t="s">
        <v>2973</v>
      </c>
      <c r="AC555" s="12">
        <v>0</v>
      </c>
      <c r="AD555" s="5">
        <v>2019</v>
      </c>
      <c r="AE555" s="5" t="s">
        <v>2973</v>
      </c>
      <c r="AF555" s="12">
        <v>0</v>
      </c>
      <c r="AG555" s="5">
        <v>2019</v>
      </c>
      <c r="AH555" s="5" t="s">
        <v>2973</v>
      </c>
      <c r="AI555" s="14">
        <v>0</v>
      </c>
      <c r="AJ555" s="5">
        <v>2019</v>
      </c>
      <c r="AK555" s="5" t="s">
        <v>2973</v>
      </c>
      <c r="AL555" s="14"/>
      <c r="AN555" s="5" t="s">
        <v>1569</v>
      </c>
    </row>
    <row r="556" spans="1:40" ht="12.75" customHeight="1" x14ac:dyDescent="0.25">
      <c r="A556" s="5" t="s">
        <v>2974</v>
      </c>
      <c r="B556" s="5" t="s">
        <v>1224</v>
      </c>
      <c r="C556" s="5" t="s">
        <v>1223</v>
      </c>
      <c r="D556" s="5" t="s">
        <v>1038</v>
      </c>
      <c r="E556" s="5" t="s">
        <v>2980</v>
      </c>
      <c r="F556" s="5" t="s">
        <v>2987</v>
      </c>
      <c r="G556" s="5">
        <v>2</v>
      </c>
      <c r="H556" s="5">
        <v>3</v>
      </c>
      <c r="I556" s="5" t="s">
        <v>2993</v>
      </c>
      <c r="J556" s="5">
        <f t="shared" si="29"/>
        <v>1</v>
      </c>
      <c r="K556" s="4">
        <f t="shared" si="31"/>
        <v>1</v>
      </c>
      <c r="L556" s="4" t="str">
        <f t="shared" si="30"/>
        <v/>
      </c>
      <c r="N556" s="13" t="s">
        <v>1569</v>
      </c>
      <c r="O556" s="5" t="s">
        <v>1569</v>
      </c>
      <c r="P556" s="5" t="s">
        <v>1569</v>
      </c>
      <c r="Q556" s="12" t="s">
        <v>1569</v>
      </c>
      <c r="R556" s="5" t="s">
        <v>1569</v>
      </c>
      <c r="S556" s="5" t="s">
        <v>1569</v>
      </c>
      <c r="T556" s="12"/>
      <c r="V556" s="5" t="s">
        <v>1569</v>
      </c>
      <c r="W556" s="12"/>
      <c r="Y556" s="5" t="s">
        <v>1569</v>
      </c>
      <c r="Z556" s="12">
        <v>0</v>
      </c>
      <c r="AA556" s="5">
        <v>2019</v>
      </c>
      <c r="AB556" s="5" t="s">
        <v>2974</v>
      </c>
      <c r="AC556" s="12">
        <v>0</v>
      </c>
      <c r="AD556" s="5">
        <v>2019</v>
      </c>
      <c r="AE556" s="5" t="s">
        <v>2974</v>
      </c>
      <c r="AF556" s="12">
        <v>0</v>
      </c>
      <c r="AG556" s="5">
        <v>2019</v>
      </c>
      <c r="AH556" s="5" t="s">
        <v>2974</v>
      </c>
      <c r="AI556" s="14">
        <v>0</v>
      </c>
      <c r="AJ556" s="5">
        <v>2019</v>
      </c>
      <c r="AK556" s="5" t="s">
        <v>2974</v>
      </c>
      <c r="AL556" s="14"/>
      <c r="AN556" s="5" t="s">
        <v>1569</v>
      </c>
    </row>
    <row r="557" spans="1:40" ht="12.75" customHeight="1" x14ac:dyDescent="0.25">
      <c r="A557" s="5" t="s">
        <v>2067</v>
      </c>
      <c r="B557" s="5" t="s">
        <v>1477</v>
      </c>
      <c r="C557" s="5" t="s">
        <v>1479</v>
      </c>
      <c r="D557" s="5" t="s">
        <v>1038</v>
      </c>
      <c r="E557" s="5" t="s">
        <v>2190</v>
      </c>
      <c r="F557" s="5" t="s">
        <v>2275</v>
      </c>
      <c r="G557" s="5">
        <v>1</v>
      </c>
      <c r="H557" s="5">
        <v>2</v>
      </c>
      <c r="I557" s="5" t="s">
        <v>2377</v>
      </c>
      <c r="J557" s="5">
        <f t="shared" si="29"/>
        <v>1</v>
      </c>
      <c r="K557" s="4">
        <f t="shared" si="31"/>
        <v>1</v>
      </c>
      <c r="L557" s="4" t="str">
        <f t="shared" si="30"/>
        <v/>
      </c>
      <c r="N557" s="13" t="s">
        <v>1569</v>
      </c>
      <c r="O557" s="5" t="s">
        <v>1569</v>
      </c>
      <c r="P557" s="5" t="s">
        <v>1569</v>
      </c>
      <c r="Q557" s="12" t="s">
        <v>1569</v>
      </c>
      <c r="R557" s="5" t="s">
        <v>1569</v>
      </c>
      <c r="S557" s="5" t="s">
        <v>1569</v>
      </c>
      <c r="T557" s="12"/>
      <c r="V557" s="5" t="s">
        <v>1569</v>
      </c>
      <c r="W557" s="12"/>
      <c r="Y557" s="5" t="s">
        <v>1569</v>
      </c>
      <c r="Z557" s="12">
        <v>0</v>
      </c>
      <c r="AA557" s="5">
        <v>2012</v>
      </c>
      <c r="AB557" s="5" t="s">
        <v>2067</v>
      </c>
      <c r="AC557" s="12">
        <v>0</v>
      </c>
      <c r="AD557" s="5">
        <v>2012</v>
      </c>
      <c r="AE557" s="5" t="s">
        <v>2067</v>
      </c>
      <c r="AF557" s="12">
        <v>0</v>
      </c>
      <c r="AG557" s="5">
        <v>2012</v>
      </c>
      <c r="AH557" s="5" t="s">
        <v>2067</v>
      </c>
      <c r="AI557" s="14">
        <v>0</v>
      </c>
      <c r="AJ557" s="5">
        <v>2012</v>
      </c>
      <c r="AK557" s="5" t="s">
        <v>2067</v>
      </c>
      <c r="AL557" s="14"/>
      <c r="AN557" s="5" t="s">
        <v>1569</v>
      </c>
    </row>
    <row r="558" spans="1:40" ht="12.75" customHeight="1" x14ac:dyDescent="0.25">
      <c r="A558" s="5" t="s">
        <v>2068</v>
      </c>
      <c r="B558" s="5" t="s">
        <v>1530</v>
      </c>
      <c r="C558" s="5" t="s">
        <v>1529</v>
      </c>
      <c r="D558" s="5" t="s">
        <v>35</v>
      </c>
      <c r="E558" s="5" t="s">
        <v>1530</v>
      </c>
      <c r="F558" s="5" t="s">
        <v>1529</v>
      </c>
      <c r="G558" s="5">
        <v>0</v>
      </c>
      <c r="H558" s="5">
        <v>2</v>
      </c>
      <c r="I558" s="5" t="s">
        <v>2378</v>
      </c>
      <c r="J558" s="5">
        <f t="shared" si="29"/>
        <v>1</v>
      </c>
      <c r="K558" s="4">
        <f t="shared" si="31"/>
        <v>1</v>
      </c>
      <c r="L558" s="4" t="str">
        <f t="shared" si="30"/>
        <v/>
      </c>
      <c r="N558" s="13">
        <v>2.2163167794856684</v>
      </c>
      <c r="O558" s="5">
        <v>2017</v>
      </c>
      <c r="P558" s="5" t="s">
        <v>2068</v>
      </c>
      <c r="Q558" s="12">
        <v>100</v>
      </c>
      <c r="R558" s="5">
        <v>2017</v>
      </c>
      <c r="S558" s="5" t="s">
        <v>2068</v>
      </c>
      <c r="T558" s="12"/>
      <c r="V558" s="5" t="s">
        <v>1569</v>
      </c>
      <c r="W558" s="12"/>
      <c r="Y558" s="5" t="s">
        <v>1569</v>
      </c>
      <c r="Z558" s="12">
        <v>0</v>
      </c>
      <c r="AA558" s="5">
        <v>2017</v>
      </c>
      <c r="AB558" s="5" t="s">
        <v>2068</v>
      </c>
      <c r="AC558" s="12">
        <v>10.115224745852549</v>
      </c>
      <c r="AD558" s="5">
        <v>2017</v>
      </c>
      <c r="AE558" s="5" t="s">
        <v>2068</v>
      </c>
      <c r="AF558" s="12">
        <v>89.9</v>
      </c>
      <c r="AG558" s="5">
        <v>2017</v>
      </c>
      <c r="AH558" s="5" t="s">
        <v>2068</v>
      </c>
      <c r="AI558" s="14" t="s">
        <v>1569</v>
      </c>
      <c r="AJ558" s="5" t="s">
        <v>1569</v>
      </c>
      <c r="AK558" s="5" t="s">
        <v>1569</v>
      </c>
      <c r="AL558" s="14"/>
      <c r="AN558" s="5" t="s">
        <v>1569</v>
      </c>
    </row>
    <row r="559" spans="1:40" ht="12.75" customHeight="1" x14ac:dyDescent="0.25">
      <c r="A559" s="5" t="s">
        <v>2069</v>
      </c>
      <c r="B559" s="5" t="s">
        <v>1245</v>
      </c>
      <c r="C559" s="5" t="s">
        <v>1244</v>
      </c>
      <c r="D559" s="5" t="s">
        <v>1038</v>
      </c>
      <c r="E559" s="5" t="s">
        <v>2191</v>
      </c>
      <c r="F559" s="5" t="s">
        <v>2276</v>
      </c>
      <c r="G559" s="5">
        <v>1</v>
      </c>
      <c r="H559" s="5">
        <v>1</v>
      </c>
      <c r="I559" s="5" t="s">
        <v>2379</v>
      </c>
      <c r="J559" s="5">
        <f t="shared" si="29"/>
        <v>1</v>
      </c>
      <c r="K559" s="4">
        <f t="shared" si="31"/>
        <v>1</v>
      </c>
      <c r="L559" s="4" t="str">
        <f t="shared" si="30"/>
        <v/>
      </c>
      <c r="N559" s="13">
        <v>2.2309533127525656</v>
      </c>
      <c r="O559" s="5">
        <v>2012</v>
      </c>
      <c r="P559" s="5" t="s">
        <v>2069</v>
      </c>
      <c r="Q559" s="12">
        <v>89</v>
      </c>
      <c r="R559" s="5">
        <v>2012</v>
      </c>
      <c r="S559" s="5" t="s">
        <v>2069</v>
      </c>
      <c r="T559" s="12"/>
      <c r="V559" s="5" t="s">
        <v>1569</v>
      </c>
      <c r="W559" s="12"/>
      <c r="Y559" s="5" t="s">
        <v>1569</v>
      </c>
      <c r="Z559" s="12" t="s">
        <v>1569</v>
      </c>
      <c r="AA559" s="5" t="s">
        <v>1569</v>
      </c>
      <c r="AB559" s="5" t="s">
        <v>1569</v>
      </c>
      <c r="AC559" s="12" t="s">
        <v>1569</v>
      </c>
      <c r="AD559" s="5" t="s">
        <v>1569</v>
      </c>
      <c r="AE559" s="5" t="s">
        <v>1569</v>
      </c>
      <c r="AF559" s="12" t="s">
        <v>1569</v>
      </c>
      <c r="AG559" s="5" t="s">
        <v>1569</v>
      </c>
      <c r="AH559" s="5" t="s">
        <v>1569</v>
      </c>
      <c r="AI559" s="14" t="s">
        <v>1569</v>
      </c>
      <c r="AJ559" s="5" t="s">
        <v>1569</v>
      </c>
      <c r="AK559" s="5" t="s">
        <v>1569</v>
      </c>
      <c r="AL559" s="14"/>
      <c r="AN559" s="5" t="s">
        <v>1569</v>
      </c>
    </row>
    <row r="560" spans="1:40" ht="12.75" customHeight="1" x14ac:dyDescent="0.25">
      <c r="A560" s="5" t="s">
        <v>2070</v>
      </c>
      <c r="B560" s="5" t="s">
        <v>1245</v>
      </c>
      <c r="C560" s="5" t="s">
        <v>1244</v>
      </c>
      <c r="D560" s="5" t="s">
        <v>1038</v>
      </c>
      <c r="E560" s="5" t="s">
        <v>1246</v>
      </c>
      <c r="F560" s="5" t="s">
        <v>1243</v>
      </c>
      <c r="G560" s="5">
        <v>1</v>
      </c>
      <c r="H560" s="5">
        <v>1</v>
      </c>
      <c r="I560" s="5" t="s">
        <v>2380</v>
      </c>
      <c r="J560" s="5">
        <f t="shared" si="29"/>
        <v>2</v>
      </c>
      <c r="K560" s="4">
        <f t="shared" si="31"/>
        <v>2</v>
      </c>
      <c r="L560" s="4" t="str">
        <f t="shared" si="30"/>
        <v>Y</v>
      </c>
      <c r="M560" s="4" t="s">
        <v>2681</v>
      </c>
      <c r="N560" s="13">
        <v>1.5093251882733334</v>
      </c>
      <c r="O560" s="5">
        <v>2012</v>
      </c>
      <c r="P560" s="5" t="s">
        <v>2070</v>
      </c>
      <c r="Q560" s="12">
        <v>80</v>
      </c>
      <c r="R560" s="5">
        <v>2012</v>
      </c>
      <c r="S560" s="5" t="s">
        <v>2070</v>
      </c>
      <c r="T560" s="12"/>
      <c r="V560" s="5" t="s">
        <v>1569</v>
      </c>
      <c r="W560" s="12"/>
      <c r="Y560" s="5" t="s">
        <v>1569</v>
      </c>
      <c r="Z560" s="12">
        <v>0</v>
      </c>
      <c r="AA560" s="5">
        <v>2009</v>
      </c>
      <c r="AB560" s="5" t="s">
        <v>2070</v>
      </c>
      <c r="AC560" s="12">
        <v>0</v>
      </c>
      <c r="AD560" s="5">
        <v>2009</v>
      </c>
      <c r="AE560" s="5" t="s">
        <v>2070</v>
      </c>
      <c r="AF560" s="12">
        <v>0</v>
      </c>
      <c r="AG560" s="5">
        <v>2009</v>
      </c>
      <c r="AH560" s="5" t="s">
        <v>2070</v>
      </c>
      <c r="AI560" s="14">
        <v>100</v>
      </c>
      <c r="AJ560" s="5">
        <v>2009</v>
      </c>
      <c r="AK560" s="5" t="s">
        <v>2070</v>
      </c>
      <c r="AL560" s="14"/>
      <c r="AN560" s="5" t="s">
        <v>1569</v>
      </c>
    </row>
    <row r="561" spans="1:40" ht="12.75" customHeight="1" x14ac:dyDescent="0.25">
      <c r="A561" s="5" t="s">
        <v>2071</v>
      </c>
      <c r="B561" s="5" t="s">
        <v>901</v>
      </c>
      <c r="C561" s="5" t="s">
        <v>900</v>
      </c>
      <c r="D561" s="5" t="s">
        <v>620</v>
      </c>
      <c r="E561" s="5" t="s">
        <v>2192</v>
      </c>
      <c r="F561" s="5" t="s">
        <v>2277</v>
      </c>
      <c r="G561" s="5">
        <v>2</v>
      </c>
      <c r="H561" s="5">
        <v>2</v>
      </c>
      <c r="I561" s="5" t="s">
        <v>2381</v>
      </c>
      <c r="J561" s="5">
        <f t="shared" si="29"/>
        <v>1</v>
      </c>
      <c r="K561" s="4">
        <f t="shared" si="31"/>
        <v>1</v>
      </c>
      <c r="L561" s="4" t="str">
        <f t="shared" si="30"/>
        <v/>
      </c>
      <c r="N561" s="13">
        <v>0.87838160663378417</v>
      </c>
      <c r="O561" s="5">
        <v>2014</v>
      </c>
      <c r="P561" s="5" t="s">
        <v>2071</v>
      </c>
      <c r="Q561" s="12">
        <v>93</v>
      </c>
      <c r="R561" s="5">
        <v>2014</v>
      </c>
      <c r="S561" s="5" t="s">
        <v>2071</v>
      </c>
      <c r="T561" s="12"/>
      <c r="V561" s="5" t="s">
        <v>1569</v>
      </c>
      <c r="W561" s="12"/>
      <c r="Y561" s="5" t="s">
        <v>1569</v>
      </c>
      <c r="Z561" s="12">
        <v>0</v>
      </c>
      <c r="AA561" s="5">
        <v>2014</v>
      </c>
      <c r="AB561" s="5" t="s">
        <v>2071</v>
      </c>
      <c r="AC561" s="12">
        <v>0</v>
      </c>
      <c r="AD561" s="5">
        <v>2014</v>
      </c>
      <c r="AE561" s="5" t="s">
        <v>2071</v>
      </c>
      <c r="AF561" s="12">
        <v>0</v>
      </c>
      <c r="AG561" s="5">
        <v>2014</v>
      </c>
      <c r="AH561" s="5" t="s">
        <v>2071</v>
      </c>
      <c r="AI561" s="14">
        <v>0</v>
      </c>
      <c r="AJ561" s="5">
        <v>2014</v>
      </c>
      <c r="AK561" s="5" t="s">
        <v>2071</v>
      </c>
      <c r="AL561" s="14"/>
      <c r="AN561" s="5" t="s">
        <v>1569</v>
      </c>
    </row>
    <row r="562" spans="1:40" ht="12.75" customHeight="1" x14ac:dyDescent="0.25">
      <c r="A562" s="5" t="s">
        <v>2072</v>
      </c>
      <c r="B562" s="5" t="s">
        <v>901</v>
      </c>
      <c r="C562" s="5" t="s">
        <v>900</v>
      </c>
      <c r="D562" s="5" t="s">
        <v>620</v>
      </c>
      <c r="E562" s="5" t="s">
        <v>2193</v>
      </c>
      <c r="F562" s="5" t="s">
        <v>2278</v>
      </c>
      <c r="G562" s="5">
        <v>2</v>
      </c>
      <c r="H562" s="5">
        <v>1</v>
      </c>
      <c r="I562" s="5" t="s">
        <v>2382</v>
      </c>
      <c r="J562" s="5">
        <f t="shared" si="29"/>
        <v>1</v>
      </c>
      <c r="K562" s="4">
        <f t="shared" si="31"/>
        <v>1</v>
      </c>
      <c r="L562" s="4" t="str">
        <f t="shared" si="30"/>
        <v/>
      </c>
      <c r="N562" s="13">
        <v>1.166583041553749</v>
      </c>
      <c r="O562" s="5">
        <v>2014</v>
      </c>
      <c r="P562" s="5" t="s">
        <v>2072</v>
      </c>
      <c r="Q562" s="12">
        <v>100</v>
      </c>
      <c r="R562" s="5">
        <v>2015</v>
      </c>
      <c r="S562" s="5" t="s">
        <v>2072</v>
      </c>
      <c r="T562" s="12"/>
      <c r="V562" s="5" t="s">
        <v>1569</v>
      </c>
      <c r="W562" s="12"/>
      <c r="Y562" s="5" t="s">
        <v>1569</v>
      </c>
      <c r="Z562" s="12" t="s">
        <v>1569</v>
      </c>
      <c r="AA562" s="5" t="s">
        <v>1569</v>
      </c>
      <c r="AB562" s="5" t="s">
        <v>1569</v>
      </c>
      <c r="AC562" s="12">
        <v>0</v>
      </c>
      <c r="AD562" s="5">
        <v>2015</v>
      </c>
      <c r="AE562" s="5" t="s">
        <v>2072</v>
      </c>
      <c r="AF562" s="12" t="s">
        <v>1569</v>
      </c>
      <c r="AG562" s="5" t="s">
        <v>1569</v>
      </c>
      <c r="AH562" s="5" t="s">
        <v>1569</v>
      </c>
      <c r="AI562" s="14" t="s">
        <v>1569</v>
      </c>
      <c r="AJ562" s="5" t="s">
        <v>1569</v>
      </c>
      <c r="AK562" s="5" t="s">
        <v>1569</v>
      </c>
      <c r="AL562" s="14"/>
      <c r="AN562" s="5" t="s">
        <v>1569</v>
      </c>
    </row>
    <row r="563" spans="1:40" ht="12.75" customHeight="1" x14ac:dyDescent="0.25">
      <c r="A563" s="5" t="s">
        <v>2073</v>
      </c>
      <c r="B563" s="5" t="s">
        <v>901</v>
      </c>
      <c r="C563" s="5" t="s">
        <v>900</v>
      </c>
      <c r="D563" s="5" t="s">
        <v>620</v>
      </c>
      <c r="E563" s="5" t="s">
        <v>902</v>
      </c>
      <c r="F563" s="5" t="s">
        <v>899</v>
      </c>
      <c r="G563" s="5">
        <v>2</v>
      </c>
      <c r="H563" s="5">
        <v>1</v>
      </c>
      <c r="I563" s="5" t="s">
        <v>2464</v>
      </c>
      <c r="J563" s="5">
        <f t="shared" si="29"/>
        <v>2</v>
      </c>
      <c r="K563" s="4">
        <f t="shared" si="31"/>
        <v>2</v>
      </c>
      <c r="L563" s="4" t="str">
        <f t="shared" si="30"/>
        <v>Y</v>
      </c>
      <c r="M563" s="4" t="s">
        <v>2681</v>
      </c>
      <c r="N563" s="13" t="s">
        <v>1569</v>
      </c>
      <c r="O563" s="5" t="s">
        <v>1569</v>
      </c>
      <c r="P563" s="5" t="s">
        <v>1569</v>
      </c>
      <c r="Q563" s="12">
        <v>100</v>
      </c>
      <c r="R563" s="5">
        <v>2014</v>
      </c>
      <c r="S563" s="5" t="s">
        <v>2073</v>
      </c>
      <c r="T563" s="12"/>
      <c r="V563" s="5" t="s">
        <v>1569</v>
      </c>
      <c r="W563" s="12"/>
      <c r="Y563" s="5" t="s">
        <v>1569</v>
      </c>
      <c r="Z563" s="12" t="s">
        <v>1569</v>
      </c>
      <c r="AA563" s="5" t="s">
        <v>1569</v>
      </c>
      <c r="AB563" s="5" t="s">
        <v>1569</v>
      </c>
      <c r="AC563" s="12" t="s">
        <v>1569</v>
      </c>
      <c r="AD563" s="5" t="s">
        <v>1569</v>
      </c>
      <c r="AE563" s="5" t="s">
        <v>1569</v>
      </c>
      <c r="AF563" s="12" t="s">
        <v>1569</v>
      </c>
      <c r="AG563" s="5" t="s">
        <v>1569</v>
      </c>
      <c r="AH563" s="5" t="s">
        <v>1569</v>
      </c>
      <c r="AI563" s="14" t="s">
        <v>1569</v>
      </c>
      <c r="AJ563" s="5" t="s">
        <v>1569</v>
      </c>
      <c r="AK563" s="5" t="s">
        <v>1569</v>
      </c>
      <c r="AL563" s="14"/>
      <c r="AN563" s="5" t="s">
        <v>1569</v>
      </c>
    </row>
    <row r="564" spans="1:40" ht="12.75" customHeight="1" x14ac:dyDescent="0.25">
      <c r="A564" s="5" t="s">
        <v>2454</v>
      </c>
      <c r="B564" s="5" t="s">
        <v>910</v>
      </c>
      <c r="C564" s="5" t="s">
        <v>909</v>
      </c>
      <c r="D564" s="5" t="s">
        <v>620</v>
      </c>
      <c r="E564" s="5" t="s">
        <v>911</v>
      </c>
      <c r="F564" s="5" t="s">
        <v>908</v>
      </c>
      <c r="G564" s="5">
        <v>2</v>
      </c>
      <c r="H564" s="5">
        <v>2</v>
      </c>
      <c r="I564" s="5" t="s">
        <v>2465</v>
      </c>
      <c r="J564" s="5">
        <f t="shared" si="29"/>
        <v>2</v>
      </c>
      <c r="K564" s="4">
        <f t="shared" si="31"/>
        <v>1</v>
      </c>
      <c r="L564" s="4" t="str">
        <f t="shared" si="30"/>
        <v>Y</v>
      </c>
      <c r="M564" s="4" t="s">
        <v>2681</v>
      </c>
      <c r="N564" s="13" t="s">
        <v>1569</v>
      </c>
      <c r="O564" s="5" t="s">
        <v>1569</v>
      </c>
      <c r="P564" s="5" t="s">
        <v>1569</v>
      </c>
      <c r="Q564" s="12" t="s">
        <v>1569</v>
      </c>
      <c r="R564" s="5" t="s">
        <v>1569</v>
      </c>
      <c r="S564" s="5" t="s">
        <v>1569</v>
      </c>
      <c r="T564" s="12"/>
      <c r="V564" s="5" t="s">
        <v>1569</v>
      </c>
      <c r="W564" s="12"/>
      <c r="Y564" s="5" t="s">
        <v>1569</v>
      </c>
      <c r="Z564" s="12" t="s">
        <v>1569</v>
      </c>
      <c r="AA564" s="5" t="s">
        <v>1569</v>
      </c>
      <c r="AB564" s="5" t="s">
        <v>1569</v>
      </c>
      <c r="AC564" s="12" t="s">
        <v>1569</v>
      </c>
      <c r="AD564" s="5" t="s">
        <v>1569</v>
      </c>
      <c r="AE564" s="5" t="s">
        <v>1569</v>
      </c>
      <c r="AF564" s="12">
        <v>1.8713450292397662</v>
      </c>
      <c r="AG564" s="5">
        <v>2017</v>
      </c>
      <c r="AH564" s="5" t="s">
        <v>2454</v>
      </c>
      <c r="AI564" s="14" t="s">
        <v>1569</v>
      </c>
      <c r="AJ564" s="5" t="s">
        <v>1569</v>
      </c>
      <c r="AK564" s="5" t="s">
        <v>1569</v>
      </c>
      <c r="AL564" s="14"/>
      <c r="AN564" s="5" t="s">
        <v>1569</v>
      </c>
    </row>
    <row r="565" spans="1:40" ht="12.75" customHeight="1" x14ac:dyDescent="0.25">
      <c r="A565" s="5" t="s">
        <v>2074</v>
      </c>
      <c r="B565" s="5" t="s">
        <v>910</v>
      </c>
      <c r="C565" s="5" t="s">
        <v>909</v>
      </c>
      <c r="D565" s="5" t="s">
        <v>360</v>
      </c>
      <c r="E565" s="5" t="s">
        <v>914</v>
      </c>
      <c r="F565" s="5" t="s">
        <v>2279</v>
      </c>
      <c r="G565" s="5">
        <v>3</v>
      </c>
      <c r="H565" s="5">
        <v>1</v>
      </c>
      <c r="J565" s="5">
        <f t="shared" si="29"/>
        <v>2</v>
      </c>
      <c r="K565" s="4">
        <f t="shared" si="31"/>
        <v>1</v>
      </c>
      <c r="L565" s="4" t="str">
        <f t="shared" si="30"/>
        <v>Y</v>
      </c>
      <c r="M565" s="4" t="s">
        <v>2681</v>
      </c>
      <c r="N565" s="13" t="s">
        <v>1569</v>
      </c>
      <c r="O565" s="5" t="s">
        <v>1569</v>
      </c>
      <c r="P565" s="5" t="s">
        <v>1569</v>
      </c>
      <c r="Q565" s="12">
        <v>80</v>
      </c>
      <c r="R565" s="5">
        <v>2007</v>
      </c>
      <c r="S565" s="5" t="s">
        <v>2074</v>
      </c>
      <c r="T565" s="12"/>
      <c r="V565" s="5" t="s">
        <v>1569</v>
      </c>
      <c r="W565" s="12"/>
      <c r="Y565" s="5" t="s">
        <v>1569</v>
      </c>
      <c r="Z565" s="12" t="s">
        <v>1569</v>
      </c>
      <c r="AA565" s="5" t="s">
        <v>1569</v>
      </c>
      <c r="AB565" s="5" t="s">
        <v>1569</v>
      </c>
      <c r="AC565" s="12" t="s">
        <v>1569</v>
      </c>
      <c r="AD565" s="5" t="s">
        <v>1569</v>
      </c>
      <c r="AE565" s="5" t="s">
        <v>1569</v>
      </c>
      <c r="AF565" s="12" t="s">
        <v>1569</v>
      </c>
      <c r="AG565" s="5" t="s">
        <v>1569</v>
      </c>
      <c r="AH565" s="5" t="s">
        <v>1569</v>
      </c>
      <c r="AI565" s="14" t="s">
        <v>1569</v>
      </c>
      <c r="AJ565" s="5" t="s">
        <v>1569</v>
      </c>
      <c r="AK565" s="5" t="s">
        <v>1569</v>
      </c>
      <c r="AL565" s="14"/>
      <c r="AN565" s="5" t="s">
        <v>1569</v>
      </c>
    </row>
    <row r="566" spans="1:40" ht="12.75" customHeight="1" x14ac:dyDescent="0.25">
      <c r="A566" s="5" t="s">
        <v>2075</v>
      </c>
      <c r="B566" s="5" t="s">
        <v>494</v>
      </c>
      <c r="C566" s="5" t="s">
        <v>493</v>
      </c>
      <c r="D566" s="5" t="s">
        <v>360</v>
      </c>
      <c r="E566" s="5" t="s">
        <v>501</v>
      </c>
      <c r="F566" s="5" t="s">
        <v>2280</v>
      </c>
      <c r="G566" s="5">
        <v>4</v>
      </c>
      <c r="H566" s="5">
        <v>1</v>
      </c>
      <c r="I566" s="5" t="s">
        <v>2383</v>
      </c>
      <c r="J566" s="5">
        <f t="shared" si="29"/>
        <v>2</v>
      </c>
      <c r="K566" s="4">
        <f t="shared" si="31"/>
        <v>1</v>
      </c>
      <c r="L566" s="4" t="str">
        <f t="shared" si="30"/>
        <v>Y</v>
      </c>
      <c r="M566" s="4" t="s">
        <v>2681</v>
      </c>
      <c r="N566" s="13" t="s">
        <v>1569</v>
      </c>
      <c r="O566" s="5" t="s">
        <v>1569</v>
      </c>
      <c r="P566" s="5" t="s">
        <v>1569</v>
      </c>
      <c r="Q566" s="12">
        <v>81.477208895390319</v>
      </c>
      <c r="R566" s="5">
        <v>2012</v>
      </c>
      <c r="S566" s="5" t="s">
        <v>2075</v>
      </c>
      <c r="T566" s="12"/>
      <c r="V566" s="5" t="s">
        <v>1569</v>
      </c>
      <c r="W566" s="12"/>
      <c r="Y566" s="5" t="s">
        <v>1569</v>
      </c>
      <c r="Z566" s="12">
        <v>0</v>
      </c>
      <c r="AA566" s="5">
        <v>2012</v>
      </c>
      <c r="AB566" s="5" t="s">
        <v>2075</v>
      </c>
      <c r="AC566" s="12">
        <v>0</v>
      </c>
      <c r="AD566" s="5">
        <v>2012</v>
      </c>
      <c r="AE566" s="5" t="s">
        <v>2075</v>
      </c>
      <c r="AF566" s="12">
        <v>0</v>
      </c>
      <c r="AG566" s="5">
        <v>2012</v>
      </c>
      <c r="AH566" s="5" t="s">
        <v>2075</v>
      </c>
      <c r="AI566" s="14">
        <v>100</v>
      </c>
      <c r="AJ566" s="5">
        <v>2012</v>
      </c>
      <c r="AK566" s="5" t="s">
        <v>2075</v>
      </c>
      <c r="AL566" s="14"/>
      <c r="AN566" s="5" t="s">
        <v>1569</v>
      </c>
    </row>
    <row r="567" spans="1:40" ht="12.75" customHeight="1" x14ac:dyDescent="0.25">
      <c r="A567" s="5" t="s">
        <v>2076</v>
      </c>
      <c r="B567" s="5" t="s">
        <v>494</v>
      </c>
      <c r="C567" s="5" t="s">
        <v>493</v>
      </c>
      <c r="D567" s="5" t="s">
        <v>360</v>
      </c>
      <c r="E567" s="5" t="s">
        <v>495</v>
      </c>
      <c r="F567" s="5" t="s">
        <v>2281</v>
      </c>
      <c r="G567" s="5">
        <v>4</v>
      </c>
      <c r="H567" s="5">
        <v>2</v>
      </c>
      <c r="I567" s="5" t="s">
        <v>2384</v>
      </c>
      <c r="J567" s="5">
        <f t="shared" si="29"/>
        <v>2</v>
      </c>
      <c r="K567" s="4">
        <f t="shared" si="31"/>
        <v>1</v>
      </c>
      <c r="L567" s="4" t="str">
        <f t="shared" si="30"/>
        <v>Y</v>
      </c>
      <c r="M567" s="4" t="s">
        <v>2681</v>
      </c>
      <c r="N567" s="13" t="s">
        <v>1569</v>
      </c>
      <c r="O567" s="5" t="s">
        <v>1569</v>
      </c>
      <c r="P567" s="5" t="s">
        <v>1569</v>
      </c>
      <c r="Q567" s="12">
        <v>92.591954715817991</v>
      </c>
      <c r="R567" s="5">
        <v>2012</v>
      </c>
      <c r="S567" s="5" t="s">
        <v>2076</v>
      </c>
      <c r="T567" s="12"/>
      <c r="V567" s="5" t="s">
        <v>1569</v>
      </c>
      <c r="W567" s="12"/>
      <c r="Y567" s="5" t="s">
        <v>1569</v>
      </c>
      <c r="Z567" s="12">
        <v>0</v>
      </c>
      <c r="AA567" s="5">
        <v>2012</v>
      </c>
      <c r="AB567" s="5" t="s">
        <v>2076</v>
      </c>
      <c r="AC567" s="12">
        <v>0</v>
      </c>
      <c r="AD567" s="5">
        <v>2012</v>
      </c>
      <c r="AE567" s="5" t="s">
        <v>2076</v>
      </c>
      <c r="AF567" s="12">
        <v>0</v>
      </c>
      <c r="AG567" s="5">
        <v>2012</v>
      </c>
      <c r="AH567" s="5" t="s">
        <v>2076</v>
      </c>
      <c r="AI567" s="14">
        <v>100</v>
      </c>
      <c r="AJ567" s="5">
        <v>2012</v>
      </c>
      <c r="AK567" s="5" t="s">
        <v>2076</v>
      </c>
      <c r="AL567" s="14"/>
      <c r="AN567" s="5" t="s">
        <v>1569</v>
      </c>
    </row>
    <row r="568" spans="1:40" ht="12.75" customHeight="1" x14ac:dyDescent="0.25">
      <c r="A568" s="5" t="s">
        <v>2077</v>
      </c>
      <c r="B568" s="5" t="s">
        <v>494</v>
      </c>
      <c r="C568" s="5" t="s">
        <v>493</v>
      </c>
      <c r="D568" s="5" t="s">
        <v>360</v>
      </c>
      <c r="E568" s="5" t="s">
        <v>504</v>
      </c>
      <c r="F568" s="5" t="s">
        <v>2282</v>
      </c>
      <c r="G568" s="5">
        <v>4</v>
      </c>
      <c r="H568" s="5">
        <v>1</v>
      </c>
      <c r="I568" s="5" t="s">
        <v>2385</v>
      </c>
      <c r="J568" s="5">
        <f t="shared" si="29"/>
        <v>2</v>
      </c>
      <c r="K568" s="4">
        <f t="shared" si="31"/>
        <v>1</v>
      </c>
      <c r="L568" s="4" t="str">
        <f t="shared" si="30"/>
        <v>Y</v>
      </c>
      <c r="M568" s="4" t="s">
        <v>2681</v>
      </c>
      <c r="N568" s="13" t="s">
        <v>1569</v>
      </c>
      <c r="O568" s="5" t="s">
        <v>1569</v>
      </c>
      <c r="P568" s="5" t="s">
        <v>1569</v>
      </c>
      <c r="Q568" s="12">
        <v>91.82649503994557</v>
      </c>
      <c r="R568" s="5">
        <v>2012</v>
      </c>
      <c r="S568" s="5" t="s">
        <v>2077</v>
      </c>
      <c r="T568" s="12"/>
      <c r="V568" s="5" t="s">
        <v>1569</v>
      </c>
      <c r="W568" s="12"/>
      <c r="Y568" s="5" t="s">
        <v>1569</v>
      </c>
      <c r="Z568" s="12">
        <v>0</v>
      </c>
      <c r="AA568" s="5">
        <v>2012</v>
      </c>
      <c r="AB568" s="5" t="s">
        <v>2077</v>
      </c>
      <c r="AC568" s="12">
        <v>0</v>
      </c>
      <c r="AD568" s="5">
        <v>2012</v>
      </c>
      <c r="AE568" s="5" t="s">
        <v>2077</v>
      </c>
      <c r="AF568" s="12">
        <v>0</v>
      </c>
      <c r="AG568" s="5">
        <v>2012</v>
      </c>
      <c r="AH568" s="5" t="s">
        <v>2077</v>
      </c>
      <c r="AI568" s="14">
        <v>0</v>
      </c>
      <c r="AJ568" s="5">
        <v>2012</v>
      </c>
      <c r="AK568" s="5" t="s">
        <v>2077</v>
      </c>
      <c r="AL568" s="14"/>
      <c r="AN568" s="5" t="s">
        <v>1569</v>
      </c>
    </row>
    <row r="569" spans="1:40" ht="12.75" customHeight="1" x14ac:dyDescent="0.25">
      <c r="A569" s="5" t="s">
        <v>2078</v>
      </c>
      <c r="B569" s="5" t="s">
        <v>531</v>
      </c>
      <c r="C569" s="5" t="s">
        <v>530</v>
      </c>
      <c r="D569" s="5" t="s">
        <v>360</v>
      </c>
      <c r="E569" s="5" t="s">
        <v>2194</v>
      </c>
      <c r="F569" s="5" t="s">
        <v>2283</v>
      </c>
      <c r="G569" s="5">
        <v>3</v>
      </c>
      <c r="H569" s="5">
        <v>2</v>
      </c>
      <c r="I569" s="5" t="s">
        <v>2386</v>
      </c>
      <c r="J569" s="5">
        <f t="shared" si="29"/>
        <v>1</v>
      </c>
      <c r="K569" s="4">
        <f t="shared" si="31"/>
        <v>1</v>
      </c>
      <c r="L569" s="4" t="str">
        <f t="shared" si="30"/>
        <v/>
      </c>
      <c r="N569" s="13">
        <v>0.29659129595957606</v>
      </c>
      <c r="O569" s="5">
        <v>2006</v>
      </c>
      <c r="P569" s="5" t="s">
        <v>2078</v>
      </c>
      <c r="Q569" s="12">
        <v>76.599998474121094</v>
      </c>
      <c r="R569" s="5">
        <v>2007</v>
      </c>
      <c r="S569" s="5" t="s">
        <v>2078</v>
      </c>
      <c r="T569" s="12"/>
      <c r="V569" s="5" t="s">
        <v>1569</v>
      </c>
      <c r="W569" s="12"/>
      <c r="Y569" s="5" t="s">
        <v>1569</v>
      </c>
      <c r="Z569" s="12">
        <v>2.0605811120901166E-2</v>
      </c>
      <c r="AA569" s="5">
        <v>2006</v>
      </c>
      <c r="AB569" s="5" t="s">
        <v>2078</v>
      </c>
      <c r="AC569" s="12">
        <v>0</v>
      </c>
      <c r="AD569" s="5">
        <v>2006</v>
      </c>
      <c r="AE569" s="5" t="s">
        <v>2078</v>
      </c>
      <c r="AF569" s="12">
        <v>0</v>
      </c>
      <c r="AG569" s="5">
        <v>2006</v>
      </c>
      <c r="AH569" s="5" t="s">
        <v>2078</v>
      </c>
      <c r="AI569" s="14">
        <v>100</v>
      </c>
      <c r="AJ569" s="5">
        <v>2006</v>
      </c>
      <c r="AK569" s="5" t="s">
        <v>2078</v>
      </c>
      <c r="AL569" s="14"/>
      <c r="AN569" s="5" t="s">
        <v>1569</v>
      </c>
    </row>
    <row r="570" spans="1:40" ht="12.75" customHeight="1" x14ac:dyDescent="0.25">
      <c r="A570" s="5" t="s">
        <v>2079</v>
      </c>
      <c r="B570" s="5" t="s">
        <v>531</v>
      </c>
      <c r="C570" s="5" t="s">
        <v>530</v>
      </c>
      <c r="D570" s="5" t="s">
        <v>360</v>
      </c>
      <c r="E570" s="5" t="s">
        <v>532</v>
      </c>
      <c r="F570" s="5" t="s">
        <v>2750</v>
      </c>
      <c r="G570" s="5">
        <v>3</v>
      </c>
      <c r="H570" s="5">
        <v>1</v>
      </c>
      <c r="I570" s="5" t="s">
        <v>2387</v>
      </c>
      <c r="J570" s="5">
        <f t="shared" si="29"/>
        <v>3</v>
      </c>
      <c r="K570" s="4">
        <f t="shared" si="31"/>
        <v>3</v>
      </c>
      <c r="L570" s="4" t="str">
        <f t="shared" si="30"/>
        <v>Y</v>
      </c>
      <c r="M570" s="4" t="s">
        <v>2679</v>
      </c>
      <c r="N570" s="13" t="s">
        <v>1569</v>
      </c>
      <c r="O570" s="5" t="s">
        <v>1569</v>
      </c>
      <c r="P570" s="5" t="s">
        <v>1569</v>
      </c>
      <c r="Q570" s="12">
        <v>60</v>
      </c>
      <c r="R570" s="5">
        <v>2019</v>
      </c>
      <c r="S570" s="5" t="s">
        <v>2079</v>
      </c>
      <c r="T570" s="12"/>
      <c r="V570" s="5" t="s">
        <v>1569</v>
      </c>
      <c r="W570" s="12"/>
      <c r="Y570" s="5" t="s">
        <v>1569</v>
      </c>
      <c r="Z570" s="12">
        <v>2.0605811120901166E-2</v>
      </c>
      <c r="AA570" s="5">
        <v>2006</v>
      </c>
      <c r="AB570" s="5" t="s">
        <v>2079</v>
      </c>
      <c r="AC570" s="12">
        <v>0</v>
      </c>
      <c r="AD570" s="5">
        <v>2019</v>
      </c>
      <c r="AE570" s="5" t="s">
        <v>2079</v>
      </c>
      <c r="AF570" s="12">
        <v>0</v>
      </c>
      <c r="AG570" s="5">
        <v>2019</v>
      </c>
      <c r="AH570" s="5" t="s">
        <v>2079</v>
      </c>
      <c r="AI570" s="14">
        <v>100</v>
      </c>
      <c r="AJ570" s="5">
        <v>2006</v>
      </c>
      <c r="AK570" s="5" t="s">
        <v>2079</v>
      </c>
      <c r="AL570" s="14"/>
      <c r="AN570" s="5" t="s">
        <v>1569</v>
      </c>
    </row>
    <row r="571" spans="1:40" ht="12.75" customHeight="1" x14ac:dyDescent="0.25">
      <c r="A571" s="5" t="s">
        <v>2080</v>
      </c>
      <c r="B571" s="5" t="s">
        <v>260</v>
      </c>
      <c r="C571" s="5" t="s">
        <v>259</v>
      </c>
      <c r="D571" s="5" t="s">
        <v>35</v>
      </c>
      <c r="E571" s="5" t="s">
        <v>2195</v>
      </c>
      <c r="F571" s="5" t="s">
        <v>2284</v>
      </c>
      <c r="G571" s="5">
        <v>1</v>
      </c>
      <c r="H571" s="5">
        <v>1</v>
      </c>
      <c r="I571" s="5" t="s">
        <v>2388</v>
      </c>
      <c r="J571" s="5">
        <f t="shared" si="29"/>
        <v>1</v>
      </c>
      <c r="K571" s="4">
        <f t="shared" si="31"/>
        <v>1</v>
      </c>
      <c r="L571" s="4" t="s">
        <v>2678</v>
      </c>
      <c r="M571" s="4" t="s">
        <v>2681</v>
      </c>
      <c r="N571" s="13">
        <v>0.95218587643901886</v>
      </c>
      <c r="O571" s="5">
        <v>2015</v>
      </c>
      <c r="P571" s="5" t="s">
        <v>2080</v>
      </c>
      <c r="Q571" s="12">
        <v>91.099998474121094</v>
      </c>
      <c r="R571" s="5">
        <v>2015</v>
      </c>
      <c r="S571" s="5" t="s">
        <v>2080</v>
      </c>
      <c r="T571" s="12"/>
      <c r="V571" s="5" t="s">
        <v>1569</v>
      </c>
      <c r="W571" s="12"/>
      <c r="Y571" s="5" t="s">
        <v>1569</v>
      </c>
      <c r="Z571" s="12">
        <v>0</v>
      </c>
      <c r="AA571" s="5">
        <v>2019</v>
      </c>
      <c r="AB571" s="5" t="s">
        <v>2080</v>
      </c>
      <c r="AC571" s="12">
        <v>0</v>
      </c>
      <c r="AD571" s="5">
        <v>2019</v>
      </c>
      <c r="AE571" s="5" t="s">
        <v>2080</v>
      </c>
      <c r="AF571" s="12">
        <v>0</v>
      </c>
      <c r="AG571" s="5">
        <v>2019</v>
      </c>
      <c r="AH571" s="5" t="s">
        <v>2080</v>
      </c>
      <c r="AI571" s="14">
        <v>100</v>
      </c>
      <c r="AJ571" s="5">
        <v>2019</v>
      </c>
      <c r="AK571" s="5" t="s">
        <v>2080</v>
      </c>
      <c r="AL571" s="14"/>
      <c r="AN571" s="5" t="s">
        <v>1569</v>
      </c>
    </row>
    <row r="572" spans="1:40" ht="12.75" customHeight="1" x14ac:dyDescent="0.25">
      <c r="A572" s="5" t="s">
        <v>2081</v>
      </c>
      <c r="B572" s="5" t="s">
        <v>260</v>
      </c>
      <c r="C572" s="5" t="s">
        <v>259</v>
      </c>
      <c r="D572" s="5" t="s">
        <v>1038</v>
      </c>
      <c r="E572" s="5" t="s">
        <v>263</v>
      </c>
      <c r="F572" s="5" t="s">
        <v>262</v>
      </c>
      <c r="G572" s="5">
        <v>2</v>
      </c>
      <c r="H572" s="5">
        <v>1</v>
      </c>
      <c r="I572" s="5" t="s">
        <v>2389</v>
      </c>
      <c r="J572" s="5">
        <f t="shared" si="29"/>
        <v>3</v>
      </c>
      <c r="K572" s="4">
        <f t="shared" si="31"/>
        <v>3</v>
      </c>
      <c r="L572" s="4" t="str">
        <f t="shared" si="30"/>
        <v>Y</v>
      </c>
      <c r="M572" s="4" t="s">
        <v>2679</v>
      </c>
      <c r="N572" s="13">
        <v>0.89167594586552412</v>
      </c>
      <c r="O572" s="5">
        <v>2010</v>
      </c>
      <c r="P572" s="5" t="s">
        <v>2081</v>
      </c>
      <c r="Q572" s="12">
        <v>98</v>
      </c>
      <c r="R572" s="5">
        <v>2010</v>
      </c>
      <c r="S572" s="5" t="s">
        <v>2081</v>
      </c>
      <c r="T572" s="12"/>
      <c r="V572" s="5" t="s">
        <v>1569</v>
      </c>
      <c r="W572" s="12"/>
      <c r="Y572" s="5" t="s">
        <v>1569</v>
      </c>
      <c r="Z572" s="12">
        <v>0</v>
      </c>
      <c r="AA572" s="5">
        <v>2015</v>
      </c>
      <c r="AB572" s="5" t="s">
        <v>2081</v>
      </c>
      <c r="AC572" s="12">
        <v>0</v>
      </c>
      <c r="AD572" s="5">
        <v>2015</v>
      </c>
      <c r="AE572" s="5" t="s">
        <v>2081</v>
      </c>
      <c r="AF572" s="12">
        <v>0</v>
      </c>
      <c r="AG572" s="5">
        <v>2015</v>
      </c>
      <c r="AH572" s="5" t="s">
        <v>2081</v>
      </c>
      <c r="AI572" s="14">
        <v>100</v>
      </c>
      <c r="AJ572" s="5">
        <v>2015</v>
      </c>
      <c r="AK572" s="5" t="s">
        <v>2081</v>
      </c>
      <c r="AL572" s="14"/>
      <c r="AN572" s="5" t="s">
        <v>1569</v>
      </c>
    </row>
    <row r="573" spans="1:40" ht="12.75" customHeight="1" x14ac:dyDescent="0.25">
      <c r="A573" s="5" t="s">
        <v>2082</v>
      </c>
      <c r="B573" s="5" t="s">
        <v>1257</v>
      </c>
      <c r="C573" s="5" t="s">
        <v>1256</v>
      </c>
      <c r="D573" s="5" t="s">
        <v>620</v>
      </c>
      <c r="E573" s="5" t="s">
        <v>2196</v>
      </c>
      <c r="F573" s="5" t="s">
        <v>2285</v>
      </c>
      <c r="G573" s="5">
        <v>2</v>
      </c>
      <c r="H573" s="5">
        <v>1</v>
      </c>
      <c r="I573" s="5" t="s">
        <v>2390</v>
      </c>
      <c r="J573" s="5">
        <f t="shared" si="29"/>
        <v>1</v>
      </c>
      <c r="K573" s="4">
        <f t="shared" si="31"/>
        <v>1</v>
      </c>
      <c r="L573" s="4" t="str">
        <f t="shared" si="30"/>
        <v/>
      </c>
      <c r="N573" s="13" t="s">
        <v>1569</v>
      </c>
      <c r="O573" s="5" t="s">
        <v>1569</v>
      </c>
      <c r="P573" s="5" t="s">
        <v>1569</v>
      </c>
      <c r="Q573" s="12">
        <v>59.191116333007798</v>
      </c>
      <c r="R573" s="5">
        <v>2012</v>
      </c>
      <c r="S573" s="5" t="s">
        <v>2082</v>
      </c>
      <c r="T573" s="12"/>
      <c r="V573" s="5" t="s">
        <v>1569</v>
      </c>
      <c r="W573" s="12"/>
      <c r="Y573" s="5" t="s">
        <v>1569</v>
      </c>
      <c r="Z573" s="12" t="s">
        <v>1569</v>
      </c>
      <c r="AA573" s="5" t="s">
        <v>1569</v>
      </c>
      <c r="AB573" s="5" t="s">
        <v>1569</v>
      </c>
      <c r="AC573" s="12" t="s">
        <v>1569</v>
      </c>
      <c r="AD573" s="5" t="s">
        <v>1569</v>
      </c>
      <c r="AE573" s="5" t="s">
        <v>1569</v>
      </c>
      <c r="AF573" s="12" t="s">
        <v>1569</v>
      </c>
      <c r="AG573" s="5" t="s">
        <v>1569</v>
      </c>
      <c r="AH573" s="5" t="s">
        <v>1569</v>
      </c>
      <c r="AI573" s="14" t="s">
        <v>1569</v>
      </c>
      <c r="AJ573" s="5" t="s">
        <v>1569</v>
      </c>
      <c r="AK573" s="5" t="s">
        <v>1569</v>
      </c>
      <c r="AL573" s="14"/>
      <c r="AN573" s="5" t="s">
        <v>1569</v>
      </c>
    </row>
    <row r="574" spans="1:40" ht="12.75" customHeight="1" x14ac:dyDescent="0.25">
      <c r="A574" s="5" t="s">
        <v>2083</v>
      </c>
      <c r="B574" s="5" t="s">
        <v>1257</v>
      </c>
      <c r="C574" s="5" t="s">
        <v>1256</v>
      </c>
      <c r="D574" s="5" t="s">
        <v>620</v>
      </c>
      <c r="E574" s="5" t="s">
        <v>1263</v>
      </c>
      <c r="F574" s="5" t="s">
        <v>1262</v>
      </c>
      <c r="G574" s="5">
        <v>2</v>
      </c>
      <c r="H574" s="5">
        <v>1</v>
      </c>
      <c r="I574" s="5" t="s">
        <v>2391</v>
      </c>
      <c r="J574" s="5">
        <f t="shared" si="29"/>
        <v>2</v>
      </c>
      <c r="K574" s="4">
        <f t="shared" si="31"/>
        <v>2</v>
      </c>
      <c r="L574" s="4" t="str">
        <f t="shared" si="30"/>
        <v>Y</v>
      </c>
      <c r="M574" s="4" t="s">
        <v>2681</v>
      </c>
      <c r="N574" s="13" t="s">
        <v>1569</v>
      </c>
      <c r="O574" s="5" t="s">
        <v>1569</v>
      </c>
      <c r="P574" s="5" t="s">
        <v>1569</v>
      </c>
      <c r="Q574" s="12">
        <v>73.239280700683594</v>
      </c>
      <c r="R574" s="5">
        <v>2012</v>
      </c>
      <c r="S574" s="5" t="s">
        <v>2083</v>
      </c>
      <c r="T574" s="12"/>
      <c r="V574" s="5" t="s">
        <v>1569</v>
      </c>
      <c r="W574" s="12"/>
      <c r="Y574" s="5" t="s">
        <v>1569</v>
      </c>
      <c r="Z574" s="12" t="s">
        <v>1569</v>
      </c>
      <c r="AA574" s="5" t="s">
        <v>1569</v>
      </c>
      <c r="AB574" s="5" t="s">
        <v>1569</v>
      </c>
      <c r="AC574" s="12" t="s">
        <v>1569</v>
      </c>
      <c r="AD574" s="5" t="s">
        <v>1569</v>
      </c>
      <c r="AE574" s="5" t="s">
        <v>1569</v>
      </c>
      <c r="AF574" s="12" t="s">
        <v>1569</v>
      </c>
      <c r="AG574" s="5" t="s">
        <v>1569</v>
      </c>
      <c r="AH574" s="5" t="s">
        <v>1569</v>
      </c>
      <c r="AI574" s="14" t="s">
        <v>1569</v>
      </c>
      <c r="AJ574" s="5" t="s">
        <v>1569</v>
      </c>
      <c r="AK574" s="5" t="s">
        <v>1569</v>
      </c>
      <c r="AL574" s="14"/>
      <c r="AN574" s="5" t="s">
        <v>1569</v>
      </c>
    </row>
    <row r="575" spans="1:40" ht="12.75" customHeight="1" x14ac:dyDescent="0.25">
      <c r="A575" s="5" t="s">
        <v>2084</v>
      </c>
      <c r="B575" s="5" t="s">
        <v>1257</v>
      </c>
      <c r="C575" s="5" t="s">
        <v>1256</v>
      </c>
      <c r="D575" s="5" t="s">
        <v>620</v>
      </c>
      <c r="E575" s="5" t="s">
        <v>2197</v>
      </c>
      <c r="F575" s="5" t="s">
        <v>2286</v>
      </c>
      <c r="G575" s="5">
        <v>2</v>
      </c>
      <c r="H575" s="5">
        <v>1</v>
      </c>
      <c r="I575" s="5" t="s">
        <v>2392</v>
      </c>
      <c r="J575" s="5">
        <f t="shared" si="29"/>
        <v>1</v>
      </c>
      <c r="K575" s="4">
        <f t="shared" si="31"/>
        <v>1</v>
      </c>
      <c r="L575" s="4" t="str">
        <f t="shared" si="30"/>
        <v/>
      </c>
      <c r="N575" s="13" t="s">
        <v>1569</v>
      </c>
      <c r="O575" s="5" t="s">
        <v>1569</v>
      </c>
      <c r="P575" s="5" t="s">
        <v>1569</v>
      </c>
      <c r="Q575" s="12">
        <v>40.662208557128899</v>
      </c>
      <c r="R575" s="5">
        <v>2012</v>
      </c>
      <c r="S575" s="5" t="s">
        <v>2084</v>
      </c>
      <c r="T575" s="12"/>
      <c r="V575" s="5" t="s">
        <v>1569</v>
      </c>
      <c r="W575" s="12"/>
      <c r="Y575" s="5" t="s">
        <v>1569</v>
      </c>
      <c r="Z575" s="12" t="s">
        <v>1569</v>
      </c>
      <c r="AA575" s="5" t="s">
        <v>1569</v>
      </c>
      <c r="AB575" s="5" t="s">
        <v>1569</v>
      </c>
      <c r="AC575" s="12" t="s">
        <v>1569</v>
      </c>
      <c r="AD575" s="5" t="s">
        <v>1569</v>
      </c>
      <c r="AE575" s="5" t="s">
        <v>1569</v>
      </c>
      <c r="AF575" s="12" t="s">
        <v>1569</v>
      </c>
      <c r="AG575" s="5" t="s">
        <v>1569</v>
      </c>
      <c r="AH575" s="5" t="s">
        <v>1569</v>
      </c>
      <c r="AI575" s="14" t="s">
        <v>1569</v>
      </c>
      <c r="AJ575" s="5" t="s">
        <v>1569</v>
      </c>
      <c r="AK575" s="5" t="s">
        <v>1569</v>
      </c>
      <c r="AL575" s="14"/>
      <c r="AN575" s="5" t="s">
        <v>1569</v>
      </c>
    </row>
    <row r="576" spans="1:40" ht="12.75" customHeight="1" x14ac:dyDescent="0.25">
      <c r="A576" s="5" t="s">
        <v>2085</v>
      </c>
      <c r="B576" s="5" t="s">
        <v>1257</v>
      </c>
      <c r="C576" s="5" t="s">
        <v>1256</v>
      </c>
      <c r="D576" s="5" t="s">
        <v>620</v>
      </c>
      <c r="E576" s="5" t="s">
        <v>2198</v>
      </c>
      <c r="F576" s="5" t="s">
        <v>1259</v>
      </c>
      <c r="G576" s="5">
        <v>2</v>
      </c>
      <c r="H576" s="5">
        <v>1</v>
      </c>
      <c r="I576" s="5" t="s">
        <v>2393</v>
      </c>
      <c r="J576" s="5">
        <f t="shared" si="29"/>
        <v>2</v>
      </c>
      <c r="K576" s="4">
        <f t="shared" si="31"/>
        <v>2</v>
      </c>
      <c r="L576" s="4" t="str">
        <f t="shared" si="30"/>
        <v>Y</v>
      </c>
      <c r="M576" s="4" t="s">
        <v>2681</v>
      </c>
      <c r="N576" s="13" t="s">
        <v>1569</v>
      </c>
      <c r="O576" s="5" t="s">
        <v>1569</v>
      </c>
      <c r="P576" s="5" t="s">
        <v>1569</v>
      </c>
      <c r="Q576" s="12">
        <v>64.3624267578125</v>
      </c>
      <c r="R576" s="5">
        <v>2012</v>
      </c>
      <c r="S576" s="5" t="s">
        <v>2085</v>
      </c>
      <c r="T576" s="12"/>
      <c r="V576" s="5" t="s">
        <v>1569</v>
      </c>
      <c r="W576" s="12"/>
      <c r="Y576" s="5" t="s">
        <v>1569</v>
      </c>
      <c r="Z576" s="12" t="s">
        <v>1569</v>
      </c>
      <c r="AA576" s="5" t="s">
        <v>1569</v>
      </c>
      <c r="AB576" s="5" t="s">
        <v>1569</v>
      </c>
      <c r="AC576" s="12" t="s">
        <v>1569</v>
      </c>
      <c r="AD576" s="5" t="s">
        <v>1569</v>
      </c>
      <c r="AE576" s="5" t="s">
        <v>1569</v>
      </c>
      <c r="AF576" s="12" t="s">
        <v>1569</v>
      </c>
      <c r="AG576" s="5" t="s">
        <v>1569</v>
      </c>
      <c r="AH576" s="5" t="s">
        <v>1569</v>
      </c>
      <c r="AI576" s="14" t="s">
        <v>1569</v>
      </c>
      <c r="AJ576" s="5" t="s">
        <v>1569</v>
      </c>
      <c r="AK576" s="5" t="s">
        <v>1569</v>
      </c>
      <c r="AL576" s="14"/>
      <c r="AN576" s="5" t="s">
        <v>1569</v>
      </c>
    </row>
    <row r="577" spans="1:40" ht="12.75" customHeight="1" x14ac:dyDescent="0.25">
      <c r="A577" s="5" t="s">
        <v>2086</v>
      </c>
      <c r="B577" s="5" t="s">
        <v>1257</v>
      </c>
      <c r="C577" s="5" t="s">
        <v>1256</v>
      </c>
      <c r="D577" s="5" t="s">
        <v>1038</v>
      </c>
      <c r="E577" s="5" t="s">
        <v>2199</v>
      </c>
      <c r="F577" s="5" t="s">
        <v>1255</v>
      </c>
      <c r="G577" s="5">
        <v>2</v>
      </c>
      <c r="H577" s="5">
        <v>1</v>
      </c>
      <c r="I577" s="5" t="s">
        <v>2394</v>
      </c>
      <c r="J577" s="5">
        <f t="shared" ref="J577:J640" si="32">COUNTIF(E:E,E577)</f>
        <v>1</v>
      </c>
      <c r="K577" s="4">
        <f t="shared" si="31"/>
        <v>3</v>
      </c>
      <c r="L577" s="4" t="str">
        <f t="shared" si="30"/>
        <v>Y</v>
      </c>
      <c r="M577" s="4" t="s">
        <v>2679</v>
      </c>
      <c r="N577" s="13" t="s">
        <v>1569</v>
      </c>
      <c r="O577" s="5" t="s">
        <v>1569</v>
      </c>
      <c r="P577" s="5" t="s">
        <v>1569</v>
      </c>
      <c r="Q577" s="12">
        <v>82.300003051757798</v>
      </c>
      <c r="R577" s="5">
        <v>2017</v>
      </c>
      <c r="S577" s="5" t="s">
        <v>2086</v>
      </c>
      <c r="T577" s="12"/>
      <c r="V577" s="5" t="s">
        <v>1569</v>
      </c>
      <c r="W577" s="12"/>
      <c r="Y577" s="5" t="s">
        <v>1569</v>
      </c>
      <c r="Z577" s="12" t="s">
        <v>1569</v>
      </c>
      <c r="AA577" s="5" t="s">
        <v>1569</v>
      </c>
      <c r="AB577" s="5" t="s">
        <v>1569</v>
      </c>
      <c r="AC577" s="12" t="s">
        <v>1569</v>
      </c>
      <c r="AD577" s="5" t="s">
        <v>1569</v>
      </c>
      <c r="AE577" s="5" t="s">
        <v>1569</v>
      </c>
      <c r="AF577" s="12" t="s">
        <v>1569</v>
      </c>
      <c r="AG577" s="5" t="s">
        <v>1569</v>
      </c>
      <c r="AH577" s="5" t="s">
        <v>1569</v>
      </c>
      <c r="AI577" s="14" t="s">
        <v>1569</v>
      </c>
      <c r="AJ577" s="5" t="s">
        <v>1569</v>
      </c>
      <c r="AK577" s="5" t="s">
        <v>1569</v>
      </c>
      <c r="AL577" s="14"/>
      <c r="AN577" s="5" t="s">
        <v>1569</v>
      </c>
    </row>
    <row r="578" spans="1:40" ht="12.75" customHeight="1" x14ac:dyDescent="0.25">
      <c r="A578" s="5" t="s">
        <v>2087</v>
      </c>
      <c r="B578" s="5" t="s">
        <v>1266</v>
      </c>
      <c r="C578" s="5" t="s">
        <v>1265</v>
      </c>
      <c r="D578" s="5" t="s">
        <v>1038</v>
      </c>
      <c r="E578" s="5" t="s">
        <v>2200</v>
      </c>
      <c r="F578" s="5" t="s">
        <v>2287</v>
      </c>
      <c r="G578" s="5">
        <v>2</v>
      </c>
      <c r="H578" s="5">
        <v>2</v>
      </c>
      <c r="I578" s="5" t="s">
        <v>2395</v>
      </c>
      <c r="J578" s="5">
        <f t="shared" si="32"/>
        <v>1</v>
      </c>
      <c r="K578" s="4">
        <f t="shared" si="31"/>
        <v>1</v>
      </c>
      <c r="L578" s="4" t="str">
        <f t="shared" si="30"/>
        <v/>
      </c>
      <c r="N578" s="13">
        <v>0.81422141222389233</v>
      </c>
      <c r="O578" s="5">
        <v>2019</v>
      </c>
      <c r="P578" s="5" t="s">
        <v>2087</v>
      </c>
      <c r="Q578" s="12">
        <v>99.641525268554702</v>
      </c>
      <c r="R578" s="5">
        <v>2019</v>
      </c>
      <c r="S578" s="5" t="s">
        <v>2087</v>
      </c>
      <c r="T578" s="12"/>
      <c r="V578" s="5" t="s">
        <v>1569</v>
      </c>
      <c r="W578" s="12"/>
      <c r="Y578" s="5" t="s">
        <v>1569</v>
      </c>
      <c r="Z578" s="12">
        <v>0.12907787956717248</v>
      </c>
      <c r="AA578" s="5">
        <v>2019</v>
      </c>
      <c r="AB578" s="5" t="s">
        <v>2087</v>
      </c>
      <c r="AC578" s="12" t="s">
        <v>1569</v>
      </c>
      <c r="AD578" s="5" t="s">
        <v>1569</v>
      </c>
      <c r="AE578" s="5" t="s">
        <v>1569</v>
      </c>
      <c r="AF578" s="12" t="s">
        <v>1569</v>
      </c>
      <c r="AG578" s="5" t="s">
        <v>1569</v>
      </c>
      <c r="AH578" s="5" t="s">
        <v>1569</v>
      </c>
      <c r="AI578" s="14" t="s">
        <v>1569</v>
      </c>
      <c r="AJ578" s="5" t="s">
        <v>1569</v>
      </c>
      <c r="AK578" s="5" t="s">
        <v>1569</v>
      </c>
      <c r="AL578" s="14"/>
      <c r="AN578" s="5" t="s">
        <v>1569</v>
      </c>
    </row>
    <row r="579" spans="1:40" ht="12.75" customHeight="1" x14ac:dyDescent="0.25">
      <c r="A579" s="5" t="s">
        <v>2088</v>
      </c>
      <c r="B579" s="5" t="s">
        <v>1266</v>
      </c>
      <c r="C579" s="5" t="s">
        <v>1265</v>
      </c>
      <c r="D579" s="5" t="s">
        <v>1038</v>
      </c>
      <c r="E579" s="5" t="s">
        <v>2201</v>
      </c>
      <c r="F579" s="5" t="s">
        <v>3224</v>
      </c>
      <c r="G579" s="5">
        <v>2</v>
      </c>
      <c r="H579" s="5">
        <v>2</v>
      </c>
      <c r="I579" s="5" t="s">
        <v>3225</v>
      </c>
      <c r="J579" s="5">
        <f t="shared" si="32"/>
        <v>1</v>
      </c>
      <c r="K579" s="4">
        <f t="shared" si="31"/>
        <v>1</v>
      </c>
      <c r="L579" s="4" t="str">
        <f t="shared" si="30"/>
        <v/>
      </c>
      <c r="N579" s="13" t="s">
        <v>1569</v>
      </c>
      <c r="O579" s="5" t="s">
        <v>1569</v>
      </c>
      <c r="P579" s="5" t="s">
        <v>1569</v>
      </c>
      <c r="Q579" s="12">
        <v>88.116287231445298</v>
      </c>
      <c r="R579" s="5">
        <v>2019</v>
      </c>
      <c r="S579" s="5" t="s">
        <v>2088</v>
      </c>
      <c r="T579" s="12"/>
      <c r="V579" s="5" t="s">
        <v>1569</v>
      </c>
      <c r="W579" s="12"/>
      <c r="Y579" s="5" t="s">
        <v>1569</v>
      </c>
      <c r="Z579" s="12">
        <v>14.889462259165406</v>
      </c>
      <c r="AA579" s="5">
        <v>2019</v>
      </c>
      <c r="AB579" s="5" t="s">
        <v>2088</v>
      </c>
      <c r="AC579" s="12" t="s">
        <v>1569</v>
      </c>
      <c r="AD579" s="5" t="s">
        <v>1569</v>
      </c>
      <c r="AE579" s="5" t="s">
        <v>1569</v>
      </c>
      <c r="AF579" s="12" t="s">
        <v>1569</v>
      </c>
      <c r="AG579" s="5" t="s">
        <v>1569</v>
      </c>
      <c r="AH579" s="5" t="s">
        <v>1569</v>
      </c>
      <c r="AI579" s="14" t="s">
        <v>1569</v>
      </c>
      <c r="AJ579" s="5" t="s">
        <v>1569</v>
      </c>
      <c r="AK579" s="5" t="s">
        <v>1569</v>
      </c>
      <c r="AL579" s="14"/>
      <c r="AN579" s="5" t="s">
        <v>1569</v>
      </c>
    </row>
    <row r="580" spans="1:40" ht="12.75" customHeight="1" x14ac:dyDescent="0.25">
      <c r="A580" s="5" t="s">
        <v>2089</v>
      </c>
      <c r="B580" s="5" t="s">
        <v>1266</v>
      </c>
      <c r="C580" s="5" t="s">
        <v>1265</v>
      </c>
      <c r="D580" s="5" t="s">
        <v>1038</v>
      </c>
      <c r="E580" s="5" t="s">
        <v>2202</v>
      </c>
      <c r="F580" s="5" t="s">
        <v>2288</v>
      </c>
      <c r="G580" s="5">
        <v>2</v>
      </c>
      <c r="H580" s="5">
        <v>1</v>
      </c>
      <c r="I580" s="5" t="s">
        <v>2396</v>
      </c>
      <c r="J580" s="5">
        <f t="shared" si="32"/>
        <v>1</v>
      </c>
      <c r="K580" s="4">
        <f t="shared" si="31"/>
        <v>1</v>
      </c>
      <c r="L580" s="4" t="str">
        <f t="shared" si="30"/>
        <v/>
      </c>
      <c r="N580" s="13">
        <v>0.91140868776604567</v>
      </c>
      <c r="O580" s="5">
        <v>2019</v>
      </c>
      <c r="P580" s="5" t="s">
        <v>2089</v>
      </c>
      <c r="Q580" s="12">
        <v>89.720664978027301</v>
      </c>
      <c r="R580" s="5">
        <v>2019</v>
      </c>
      <c r="S580" s="5" t="s">
        <v>2089</v>
      </c>
      <c r="T580" s="12"/>
      <c r="V580" s="5" t="s">
        <v>1569</v>
      </c>
      <c r="W580" s="12"/>
      <c r="Y580" s="5" t="s">
        <v>1569</v>
      </c>
      <c r="Z580" s="12">
        <v>9.1314093956396142E-2</v>
      </c>
      <c r="AA580" s="5">
        <v>2019</v>
      </c>
      <c r="AB580" s="5" t="s">
        <v>2089</v>
      </c>
      <c r="AC580" s="12">
        <v>0.64318242319186569</v>
      </c>
      <c r="AD580" s="5">
        <v>2019</v>
      </c>
      <c r="AE580" s="5" t="s">
        <v>2089</v>
      </c>
      <c r="AF580" s="12">
        <v>0</v>
      </c>
      <c r="AG580" s="5">
        <v>2019</v>
      </c>
      <c r="AH580" s="5" t="s">
        <v>2089</v>
      </c>
      <c r="AI580" s="14">
        <v>100</v>
      </c>
      <c r="AJ580" s="5">
        <v>2019</v>
      </c>
      <c r="AK580" s="5" t="s">
        <v>2089</v>
      </c>
      <c r="AL580" s="14"/>
      <c r="AN580" s="5" t="s">
        <v>1569</v>
      </c>
    </row>
    <row r="581" spans="1:40" ht="12.75" customHeight="1" x14ac:dyDescent="0.25">
      <c r="A581" s="5" t="s">
        <v>2090</v>
      </c>
      <c r="B581" s="5" t="s">
        <v>954</v>
      </c>
      <c r="C581" s="5" t="s">
        <v>953</v>
      </c>
      <c r="D581" s="5" t="s">
        <v>620</v>
      </c>
      <c r="E581" s="5" t="s">
        <v>2203</v>
      </c>
      <c r="F581" s="5" t="s">
        <v>2289</v>
      </c>
      <c r="G581" s="5">
        <v>2</v>
      </c>
      <c r="H581" s="5">
        <v>1</v>
      </c>
      <c r="I581" s="5" t="s">
        <v>2397</v>
      </c>
      <c r="J581" s="5">
        <f t="shared" si="32"/>
        <v>1</v>
      </c>
      <c r="K581" s="4">
        <f t="shared" si="31"/>
        <v>1</v>
      </c>
      <c r="L581" s="4" t="str">
        <f t="shared" si="30"/>
        <v/>
      </c>
      <c r="N581" s="13">
        <v>2.9955583643574157</v>
      </c>
      <c r="O581" s="5">
        <v>2007</v>
      </c>
      <c r="P581" s="5" t="s">
        <v>2090</v>
      </c>
      <c r="Q581" s="12">
        <v>95</v>
      </c>
      <c r="R581" s="5">
        <v>2007</v>
      </c>
      <c r="S581" s="5" t="s">
        <v>2090</v>
      </c>
      <c r="T581" s="12"/>
      <c r="V581" s="5" t="s">
        <v>1569</v>
      </c>
      <c r="W581" s="12"/>
      <c r="Y581" s="5" t="s">
        <v>1569</v>
      </c>
      <c r="Z581" s="12" t="s">
        <v>1569</v>
      </c>
      <c r="AA581" s="5" t="s">
        <v>1569</v>
      </c>
      <c r="AB581" s="5" t="s">
        <v>1569</v>
      </c>
      <c r="AC581" s="12">
        <v>0</v>
      </c>
      <c r="AD581" s="5">
        <v>2007</v>
      </c>
      <c r="AE581" s="5" t="s">
        <v>2090</v>
      </c>
      <c r="AF581" s="12" t="s">
        <v>1569</v>
      </c>
      <c r="AG581" s="5" t="s">
        <v>1569</v>
      </c>
      <c r="AH581" s="5" t="s">
        <v>1569</v>
      </c>
      <c r="AI581" s="14" t="s">
        <v>1569</v>
      </c>
      <c r="AJ581" s="5" t="s">
        <v>1569</v>
      </c>
      <c r="AK581" s="5" t="s">
        <v>1569</v>
      </c>
      <c r="AL581" s="14"/>
      <c r="AN581" s="5" t="s">
        <v>1569</v>
      </c>
    </row>
    <row r="582" spans="1:40" ht="12.75" customHeight="1" x14ac:dyDescent="0.25">
      <c r="A582" s="5" t="s">
        <v>2975</v>
      </c>
      <c r="B582" s="5" t="s">
        <v>282</v>
      </c>
      <c r="C582" s="5" t="s">
        <v>281</v>
      </c>
      <c r="D582" s="5" t="s">
        <v>35</v>
      </c>
      <c r="E582" s="5" t="s">
        <v>2981</v>
      </c>
      <c r="F582" s="5" t="s">
        <v>2988</v>
      </c>
      <c r="G582" s="5">
        <v>1</v>
      </c>
      <c r="H582" s="5">
        <v>3</v>
      </c>
      <c r="I582" s="5" t="s">
        <v>2993</v>
      </c>
      <c r="J582" s="5">
        <f t="shared" si="32"/>
        <v>1</v>
      </c>
      <c r="K582" s="4">
        <f t="shared" si="31"/>
        <v>1</v>
      </c>
      <c r="L582" s="4" t="str">
        <f t="shared" si="30"/>
        <v/>
      </c>
      <c r="N582" s="13" t="s">
        <v>1569</v>
      </c>
      <c r="O582" s="5" t="s">
        <v>1569</v>
      </c>
      <c r="P582" s="5" t="s">
        <v>1569</v>
      </c>
      <c r="Q582" s="12">
        <v>100</v>
      </c>
      <c r="R582" s="5">
        <v>2019</v>
      </c>
      <c r="S582" s="5" t="s">
        <v>2975</v>
      </c>
      <c r="T582" s="12"/>
      <c r="V582" s="5" t="s">
        <v>1569</v>
      </c>
      <c r="W582" s="12"/>
      <c r="Y582" s="5" t="s">
        <v>1569</v>
      </c>
      <c r="Z582" s="12" t="s">
        <v>1569</v>
      </c>
      <c r="AA582" s="5" t="s">
        <v>1569</v>
      </c>
      <c r="AB582" s="5" t="s">
        <v>1569</v>
      </c>
      <c r="AC582" s="12" t="s">
        <v>1569</v>
      </c>
      <c r="AD582" s="5" t="s">
        <v>1569</v>
      </c>
      <c r="AE582" s="5" t="s">
        <v>1569</v>
      </c>
      <c r="AF582" s="12" t="s">
        <v>1569</v>
      </c>
      <c r="AG582" s="5" t="s">
        <v>1569</v>
      </c>
      <c r="AH582" s="5" t="s">
        <v>1569</v>
      </c>
      <c r="AI582" s="14" t="s">
        <v>1569</v>
      </c>
      <c r="AJ582" s="5" t="s">
        <v>1569</v>
      </c>
      <c r="AK582" s="5" t="s">
        <v>1569</v>
      </c>
      <c r="AL582" s="14"/>
      <c r="AN582" s="5" t="s">
        <v>1569</v>
      </c>
    </row>
    <row r="583" spans="1:40" ht="12.75" customHeight="1" x14ac:dyDescent="0.25">
      <c r="A583" s="5" t="s">
        <v>2091</v>
      </c>
      <c r="B583" s="5" t="s">
        <v>888</v>
      </c>
      <c r="C583" s="5" t="s">
        <v>887</v>
      </c>
      <c r="D583" s="5" t="s">
        <v>620</v>
      </c>
      <c r="E583" s="5" t="s">
        <v>2204</v>
      </c>
      <c r="F583" s="5" t="s">
        <v>2290</v>
      </c>
      <c r="G583" s="5">
        <v>1</v>
      </c>
      <c r="H583" s="5">
        <v>2</v>
      </c>
      <c r="I583" s="5" t="s">
        <v>2398</v>
      </c>
      <c r="J583" s="5">
        <f t="shared" si="32"/>
        <v>1</v>
      </c>
      <c r="K583" s="4">
        <f t="shared" si="31"/>
        <v>1</v>
      </c>
      <c r="L583" s="4" t="str">
        <f t="shared" ref="L583:L646" si="33">IF(OR(J583&gt;1,K583&gt;1),"Y","")</f>
        <v/>
      </c>
      <c r="N583" s="13">
        <v>7.1138027456360584</v>
      </c>
      <c r="O583" s="5">
        <v>2014</v>
      </c>
      <c r="P583" s="5" t="s">
        <v>2091</v>
      </c>
      <c r="Q583" s="12">
        <v>100</v>
      </c>
      <c r="R583" s="5">
        <v>2015</v>
      </c>
      <c r="S583" s="5" t="s">
        <v>2091</v>
      </c>
      <c r="T583" s="12"/>
      <c r="V583" s="5" t="s">
        <v>1569</v>
      </c>
      <c r="W583" s="12"/>
      <c r="Y583" s="5" t="s">
        <v>1569</v>
      </c>
      <c r="Z583" s="12">
        <v>0</v>
      </c>
      <c r="AA583" s="5">
        <v>2019</v>
      </c>
      <c r="AB583" s="5" t="s">
        <v>2091</v>
      </c>
      <c r="AC583" s="12">
        <v>0</v>
      </c>
      <c r="AD583" s="5">
        <v>2019</v>
      </c>
      <c r="AE583" s="5" t="s">
        <v>2091</v>
      </c>
      <c r="AF583" s="12">
        <v>0</v>
      </c>
      <c r="AG583" s="5">
        <v>2019</v>
      </c>
      <c r="AH583" s="5" t="s">
        <v>2091</v>
      </c>
      <c r="AI583" s="14">
        <v>100</v>
      </c>
      <c r="AJ583" s="5">
        <v>2019</v>
      </c>
      <c r="AK583" s="5" t="s">
        <v>2091</v>
      </c>
      <c r="AL583" s="14"/>
      <c r="AN583" s="5" t="s">
        <v>1569</v>
      </c>
    </row>
    <row r="584" spans="1:40" ht="12.75" customHeight="1" x14ac:dyDescent="0.25">
      <c r="A584" s="5" t="s">
        <v>2092</v>
      </c>
      <c r="B584" s="5" t="s">
        <v>1287</v>
      </c>
      <c r="C584" s="5" t="s">
        <v>1286</v>
      </c>
      <c r="D584" s="5" t="s">
        <v>620</v>
      </c>
      <c r="E584" s="5" t="s">
        <v>2205</v>
      </c>
      <c r="F584" s="5" t="s">
        <v>1285</v>
      </c>
      <c r="G584" s="5">
        <v>1</v>
      </c>
      <c r="H584" s="5">
        <v>2</v>
      </c>
      <c r="I584" s="5" t="s">
        <v>3226</v>
      </c>
      <c r="J584" s="5">
        <f t="shared" si="32"/>
        <v>2</v>
      </c>
      <c r="K584" s="4">
        <f t="shared" si="31"/>
        <v>3</v>
      </c>
      <c r="L584" s="4" t="str">
        <f t="shared" si="33"/>
        <v>Y</v>
      </c>
      <c r="M584" s="4" t="s">
        <v>2679</v>
      </c>
      <c r="N584" s="13" t="s">
        <v>1569</v>
      </c>
      <c r="O584" s="5" t="s">
        <v>1569</v>
      </c>
      <c r="P584" s="5" t="s">
        <v>1569</v>
      </c>
      <c r="Q584" s="12">
        <v>97.800003051757798</v>
      </c>
      <c r="R584" s="5">
        <v>2015</v>
      </c>
      <c r="S584" s="5" t="s">
        <v>2092</v>
      </c>
      <c r="T584" s="12"/>
      <c r="V584" s="5" t="s">
        <v>1569</v>
      </c>
      <c r="W584" s="12"/>
      <c r="Y584" s="5" t="s">
        <v>1569</v>
      </c>
      <c r="Z584" s="12" t="s">
        <v>1569</v>
      </c>
      <c r="AA584" s="5" t="s">
        <v>1569</v>
      </c>
      <c r="AB584" s="5" t="s">
        <v>1569</v>
      </c>
      <c r="AC584" s="12" t="s">
        <v>1569</v>
      </c>
      <c r="AD584" s="5" t="s">
        <v>1569</v>
      </c>
      <c r="AE584" s="5" t="s">
        <v>1569</v>
      </c>
      <c r="AF584" s="12" t="s">
        <v>1569</v>
      </c>
      <c r="AG584" s="5" t="s">
        <v>1569</v>
      </c>
      <c r="AH584" s="5" t="s">
        <v>1569</v>
      </c>
      <c r="AI584" s="14" t="s">
        <v>1569</v>
      </c>
      <c r="AJ584" s="5" t="s">
        <v>1569</v>
      </c>
      <c r="AK584" s="5" t="s">
        <v>1569</v>
      </c>
      <c r="AL584" s="14"/>
      <c r="AN584" s="5" t="s">
        <v>1569</v>
      </c>
    </row>
    <row r="585" spans="1:40" ht="12.75" customHeight="1" x14ac:dyDescent="0.25">
      <c r="A585" s="5" t="s">
        <v>2976</v>
      </c>
      <c r="B585" s="5" t="s">
        <v>542</v>
      </c>
      <c r="C585" s="5" t="s">
        <v>541</v>
      </c>
      <c r="D585" s="5" t="s">
        <v>360</v>
      </c>
      <c r="E585" s="5" t="s">
        <v>2982</v>
      </c>
      <c r="F585" s="5" t="s">
        <v>2989</v>
      </c>
      <c r="G585" s="5">
        <v>1</v>
      </c>
      <c r="H585" s="5">
        <v>1</v>
      </c>
      <c r="I585" s="5" t="s">
        <v>3041</v>
      </c>
      <c r="J585" s="5">
        <f t="shared" si="32"/>
        <v>3</v>
      </c>
      <c r="K585" s="4">
        <f t="shared" si="31"/>
        <v>1</v>
      </c>
      <c r="L585" s="4" t="str">
        <f t="shared" si="33"/>
        <v>Y</v>
      </c>
      <c r="M585" s="4" t="s">
        <v>2679</v>
      </c>
      <c r="N585" s="13" t="s">
        <v>1569</v>
      </c>
      <c r="O585" s="5" t="s">
        <v>1569</v>
      </c>
      <c r="P585" s="5" t="s">
        <v>1569</v>
      </c>
      <c r="Q585" s="12" t="s">
        <v>1569</v>
      </c>
      <c r="R585" s="5" t="s">
        <v>1569</v>
      </c>
      <c r="S585" s="5" t="s">
        <v>1569</v>
      </c>
      <c r="T585" s="12"/>
      <c r="V585" s="5" t="s">
        <v>1569</v>
      </c>
      <c r="W585" s="12"/>
      <c r="Y585" s="5" t="s">
        <v>1569</v>
      </c>
      <c r="Z585" s="12">
        <v>0</v>
      </c>
      <c r="AA585" s="5">
        <v>2015</v>
      </c>
      <c r="AB585" s="5" t="s">
        <v>2976</v>
      </c>
      <c r="AC585" s="12">
        <v>0</v>
      </c>
      <c r="AD585" s="5">
        <v>2015</v>
      </c>
      <c r="AE585" s="5" t="s">
        <v>2976</v>
      </c>
      <c r="AF585" s="12">
        <v>0</v>
      </c>
      <c r="AG585" s="5">
        <v>2015</v>
      </c>
      <c r="AH585" s="5" t="s">
        <v>2976</v>
      </c>
      <c r="AI585" s="14">
        <v>0</v>
      </c>
      <c r="AJ585" s="5">
        <v>2015</v>
      </c>
      <c r="AK585" s="5" t="s">
        <v>2976</v>
      </c>
      <c r="AL585" s="14"/>
      <c r="AN585" s="5" t="s">
        <v>1569</v>
      </c>
    </row>
    <row r="586" spans="1:40" ht="12.75" customHeight="1" x14ac:dyDescent="0.25">
      <c r="A586" s="5" t="s">
        <v>2093</v>
      </c>
      <c r="B586" s="5" t="s">
        <v>1292</v>
      </c>
      <c r="C586" s="5" t="s">
        <v>1291</v>
      </c>
      <c r="D586" s="5" t="s">
        <v>1038</v>
      </c>
      <c r="E586" s="5" t="s">
        <v>2206</v>
      </c>
      <c r="F586" s="5" t="s">
        <v>2291</v>
      </c>
      <c r="G586" s="5">
        <v>2</v>
      </c>
      <c r="H586" s="5">
        <v>1</v>
      </c>
      <c r="I586" s="5" t="s">
        <v>2399</v>
      </c>
      <c r="J586" s="5">
        <f t="shared" si="32"/>
        <v>1</v>
      </c>
      <c r="K586" s="4">
        <f t="shared" ref="K586:K649" si="34">COUNTIF(F:F,F586)</f>
        <v>1</v>
      </c>
      <c r="L586" s="4" t="str">
        <f t="shared" si="33"/>
        <v/>
      </c>
      <c r="N586" s="13" t="s">
        <v>1569</v>
      </c>
      <c r="O586" s="5" t="s">
        <v>1569</v>
      </c>
      <c r="P586" s="5" t="s">
        <v>1569</v>
      </c>
      <c r="Q586" s="12" t="s">
        <v>1569</v>
      </c>
      <c r="R586" s="5" t="s">
        <v>1569</v>
      </c>
      <c r="S586" s="5" t="s">
        <v>1569</v>
      </c>
      <c r="T586" s="12"/>
      <c r="V586" s="5" t="s">
        <v>1569</v>
      </c>
      <c r="W586" s="12"/>
      <c r="Y586" s="5" t="s">
        <v>1569</v>
      </c>
      <c r="Z586" s="12">
        <v>0</v>
      </c>
      <c r="AA586" s="5">
        <v>2012</v>
      </c>
      <c r="AB586" s="5" t="s">
        <v>2093</v>
      </c>
      <c r="AC586" s="12">
        <v>0</v>
      </c>
      <c r="AD586" s="5">
        <v>2012</v>
      </c>
      <c r="AE586" s="5" t="s">
        <v>2093</v>
      </c>
      <c r="AF586" s="12">
        <v>0</v>
      </c>
      <c r="AG586" s="5">
        <v>2012</v>
      </c>
      <c r="AH586" s="5" t="s">
        <v>2093</v>
      </c>
      <c r="AI586" s="14">
        <v>0</v>
      </c>
      <c r="AJ586" s="5">
        <v>2012</v>
      </c>
      <c r="AK586" s="5" t="s">
        <v>2093</v>
      </c>
      <c r="AL586" s="14"/>
      <c r="AN586" s="5" t="s">
        <v>1569</v>
      </c>
    </row>
    <row r="587" spans="1:40" ht="12.75" customHeight="1" x14ac:dyDescent="0.25">
      <c r="A587" s="5" t="s">
        <v>2094</v>
      </c>
      <c r="B587" s="5" t="s">
        <v>1292</v>
      </c>
      <c r="C587" s="5" t="s">
        <v>1291</v>
      </c>
      <c r="D587" s="5" t="s">
        <v>1038</v>
      </c>
      <c r="E587" s="5" t="s">
        <v>1293</v>
      </c>
      <c r="F587" s="5" t="s">
        <v>1290</v>
      </c>
      <c r="G587" s="5">
        <v>2</v>
      </c>
      <c r="H587" s="5">
        <v>1</v>
      </c>
      <c r="I587" s="5" t="s">
        <v>2400</v>
      </c>
      <c r="J587" s="5">
        <f t="shared" si="32"/>
        <v>2</v>
      </c>
      <c r="K587" s="4">
        <f t="shared" si="34"/>
        <v>2</v>
      </c>
      <c r="L587" s="4" t="str">
        <f t="shared" si="33"/>
        <v>Y</v>
      </c>
      <c r="M587" s="4" t="s">
        <v>2681</v>
      </c>
      <c r="N587" s="13" t="s">
        <v>1569</v>
      </c>
      <c r="O587" s="5" t="s">
        <v>1569</v>
      </c>
      <c r="P587" s="5" t="s">
        <v>1569</v>
      </c>
      <c r="Q587" s="12" t="s">
        <v>1569</v>
      </c>
      <c r="R587" s="5" t="s">
        <v>1569</v>
      </c>
      <c r="S587" s="5" t="s">
        <v>1569</v>
      </c>
      <c r="T587" s="12"/>
      <c r="V587" s="5" t="s">
        <v>1569</v>
      </c>
      <c r="W587" s="12"/>
      <c r="Y587" s="5" t="s">
        <v>1569</v>
      </c>
      <c r="Z587" s="12">
        <v>0</v>
      </c>
      <c r="AA587" s="5">
        <v>2012</v>
      </c>
      <c r="AB587" s="5" t="s">
        <v>2094</v>
      </c>
      <c r="AC587" s="12">
        <v>0</v>
      </c>
      <c r="AD587" s="5">
        <v>2012</v>
      </c>
      <c r="AE587" s="5" t="s">
        <v>2094</v>
      </c>
      <c r="AF587" s="12">
        <v>0</v>
      </c>
      <c r="AG587" s="5">
        <v>2012</v>
      </c>
      <c r="AH587" s="5" t="s">
        <v>2094</v>
      </c>
      <c r="AI587" s="14">
        <v>0</v>
      </c>
      <c r="AJ587" s="5">
        <v>2012</v>
      </c>
      <c r="AK587" s="5" t="s">
        <v>2094</v>
      </c>
      <c r="AL587" s="14"/>
      <c r="AN587" s="5" t="s">
        <v>1569</v>
      </c>
    </row>
    <row r="588" spans="1:40" ht="12.75" customHeight="1" x14ac:dyDescent="0.25">
      <c r="A588" s="5" t="s">
        <v>2095</v>
      </c>
      <c r="B588" s="5" t="s">
        <v>1292</v>
      </c>
      <c r="C588" s="5" t="s">
        <v>1291</v>
      </c>
      <c r="D588" s="5" t="s">
        <v>1038</v>
      </c>
      <c r="E588" s="5" t="s">
        <v>1296</v>
      </c>
      <c r="F588" s="5" t="s">
        <v>1295</v>
      </c>
      <c r="G588" s="5">
        <v>1</v>
      </c>
      <c r="H588" s="5">
        <v>1</v>
      </c>
      <c r="I588" s="5" t="s">
        <v>2401</v>
      </c>
      <c r="J588" s="5">
        <f t="shared" si="32"/>
        <v>3</v>
      </c>
      <c r="K588" s="4">
        <f t="shared" si="34"/>
        <v>3</v>
      </c>
      <c r="L588" s="4" t="str">
        <f t="shared" si="33"/>
        <v>Y</v>
      </c>
      <c r="M588" s="4" t="s">
        <v>2679</v>
      </c>
      <c r="N588" s="13" t="s">
        <v>1569</v>
      </c>
      <c r="O588" s="5" t="s">
        <v>1569</v>
      </c>
      <c r="P588" s="5" t="s">
        <v>1569</v>
      </c>
      <c r="Q588" s="12" t="s">
        <v>1569</v>
      </c>
      <c r="R588" s="5" t="s">
        <v>1569</v>
      </c>
      <c r="S588" s="5" t="s">
        <v>1569</v>
      </c>
      <c r="T588" s="12"/>
      <c r="V588" s="5" t="s">
        <v>1569</v>
      </c>
      <c r="W588" s="12"/>
      <c r="Y588" s="5" t="s">
        <v>1569</v>
      </c>
      <c r="Z588" s="12">
        <v>0</v>
      </c>
      <c r="AA588" s="5">
        <v>2012</v>
      </c>
      <c r="AB588" s="5" t="s">
        <v>2095</v>
      </c>
      <c r="AC588" s="12">
        <v>0</v>
      </c>
      <c r="AD588" s="5">
        <v>2012</v>
      </c>
      <c r="AE588" s="5" t="s">
        <v>2095</v>
      </c>
      <c r="AF588" s="12">
        <v>0</v>
      </c>
      <c r="AG588" s="5">
        <v>2012</v>
      </c>
      <c r="AH588" s="5" t="s">
        <v>2095</v>
      </c>
      <c r="AI588" s="14">
        <v>0</v>
      </c>
      <c r="AJ588" s="5">
        <v>2012</v>
      </c>
      <c r="AK588" s="5" t="s">
        <v>2095</v>
      </c>
      <c r="AL588" s="14"/>
      <c r="AN588" s="5" t="s">
        <v>1569</v>
      </c>
    </row>
    <row r="589" spans="1:40" ht="12.75" customHeight="1" x14ac:dyDescent="0.25">
      <c r="A589" s="5" t="s">
        <v>2096</v>
      </c>
      <c r="B589" s="5" t="s">
        <v>1300</v>
      </c>
      <c r="C589" s="5" t="s">
        <v>1299</v>
      </c>
      <c r="D589" s="5" t="s">
        <v>1038</v>
      </c>
      <c r="E589" s="5" t="s">
        <v>1305</v>
      </c>
      <c r="F589" s="5" t="s">
        <v>2292</v>
      </c>
      <c r="G589" s="5" t="s">
        <v>1790</v>
      </c>
      <c r="H589" s="5">
        <v>2</v>
      </c>
      <c r="I589" s="5" t="s">
        <v>2402</v>
      </c>
      <c r="J589" s="5">
        <f t="shared" si="32"/>
        <v>1</v>
      </c>
      <c r="K589" s="4">
        <f t="shared" si="34"/>
        <v>1</v>
      </c>
      <c r="L589" s="4" t="s">
        <v>2678</v>
      </c>
      <c r="M589" s="4" t="s">
        <v>2681</v>
      </c>
      <c r="N589" s="13">
        <v>1.1806531755915317</v>
      </c>
      <c r="O589" s="5">
        <v>2017</v>
      </c>
      <c r="P589" s="5" t="s">
        <v>2096</v>
      </c>
      <c r="Q589" s="12">
        <v>100</v>
      </c>
      <c r="R589" s="5">
        <v>2017</v>
      </c>
      <c r="S589" s="5" t="s">
        <v>2096</v>
      </c>
      <c r="T589" s="12"/>
      <c r="V589" s="5" t="s">
        <v>1569</v>
      </c>
      <c r="W589" s="12"/>
      <c r="Y589" s="5" t="s">
        <v>1569</v>
      </c>
      <c r="Z589" s="12">
        <v>2.5846870123288026</v>
      </c>
      <c r="AA589" s="5">
        <v>2017</v>
      </c>
      <c r="AB589" s="5" t="s">
        <v>2096</v>
      </c>
      <c r="AC589" s="12">
        <v>7.4818004471214801</v>
      </c>
      <c r="AD589" s="5">
        <v>2017</v>
      </c>
      <c r="AE589" s="5" t="s">
        <v>2096</v>
      </c>
      <c r="AF589" s="12">
        <v>0</v>
      </c>
      <c r="AG589" s="5">
        <v>2017</v>
      </c>
      <c r="AH589" s="5" t="s">
        <v>2096</v>
      </c>
      <c r="AI589" s="14" t="s">
        <v>1569</v>
      </c>
      <c r="AJ589" s="5" t="s">
        <v>1569</v>
      </c>
      <c r="AK589" s="5" t="s">
        <v>1569</v>
      </c>
      <c r="AL589" s="14"/>
      <c r="AN589" s="5" t="s">
        <v>1569</v>
      </c>
    </row>
    <row r="590" spans="1:40" ht="12.75" customHeight="1" x14ac:dyDescent="0.25">
      <c r="A590" s="5" t="s">
        <v>2097</v>
      </c>
      <c r="B590" s="5" t="s">
        <v>1300</v>
      </c>
      <c r="C590" s="5" t="s">
        <v>1299</v>
      </c>
      <c r="D590" s="5" t="s">
        <v>1038</v>
      </c>
      <c r="E590" s="5" t="s">
        <v>2207</v>
      </c>
      <c r="F590" s="5" t="s">
        <v>2990</v>
      </c>
      <c r="G590" s="5" t="s">
        <v>1790</v>
      </c>
      <c r="H590" s="5">
        <v>3</v>
      </c>
      <c r="I590" s="5" t="s">
        <v>2403</v>
      </c>
      <c r="J590" s="5">
        <f t="shared" si="32"/>
        <v>1</v>
      </c>
      <c r="K590" s="4">
        <f t="shared" si="34"/>
        <v>1</v>
      </c>
      <c r="L590" s="4" t="str">
        <f t="shared" si="33"/>
        <v/>
      </c>
      <c r="N590" s="13">
        <v>2.6496528429348847</v>
      </c>
      <c r="O590" s="5">
        <v>2017</v>
      </c>
      <c r="P590" s="5" t="s">
        <v>2097</v>
      </c>
      <c r="Q590" s="12">
        <v>70</v>
      </c>
      <c r="R590" s="5">
        <v>2017</v>
      </c>
      <c r="S590" s="5" t="s">
        <v>2097</v>
      </c>
      <c r="T590" s="12"/>
      <c r="V590" s="5" t="s">
        <v>1569</v>
      </c>
      <c r="W590" s="12"/>
      <c r="Y590" s="5" t="s">
        <v>1569</v>
      </c>
      <c r="Z590" s="12">
        <v>0</v>
      </c>
      <c r="AA590" s="5">
        <v>2017</v>
      </c>
      <c r="AB590" s="5" t="s">
        <v>2097</v>
      </c>
      <c r="AC590" s="12">
        <v>0</v>
      </c>
      <c r="AD590" s="5">
        <v>2017</v>
      </c>
      <c r="AE590" s="5" t="s">
        <v>2097</v>
      </c>
      <c r="AF590" s="12">
        <v>0</v>
      </c>
      <c r="AG590" s="5">
        <v>2017</v>
      </c>
      <c r="AH590" s="5" t="s">
        <v>2097</v>
      </c>
      <c r="AI590" s="14" t="s">
        <v>1569</v>
      </c>
      <c r="AJ590" s="5" t="s">
        <v>1569</v>
      </c>
      <c r="AK590" s="5" t="s">
        <v>1569</v>
      </c>
      <c r="AL590" s="14"/>
      <c r="AN590" s="5" t="s">
        <v>1569</v>
      </c>
    </row>
    <row r="591" spans="1:40" ht="12.75" customHeight="1" x14ac:dyDescent="0.25">
      <c r="A591" s="5" t="s">
        <v>2098</v>
      </c>
      <c r="B591" s="5" t="s">
        <v>1300</v>
      </c>
      <c r="C591" s="5" t="s">
        <v>1299</v>
      </c>
      <c r="D591" s="5" t="s">
        <v>1038</v>
      </c>
      <c r="E591" s="5" t="s">
        <v>1303</v>
      </c>
      <c r="F591" s="5" t="s">
        <v>2293</v>
      </c>
      <c r="G591" s="5" t="s">
        <v>1790</v>
      </c>
      <c r="H591" s="5">
        <v>1</v>
      </c>
      <c r="I591" s="5" t="s">
        <v>2404</v>
      </c>
      <c r="J591" s="5">
        <f t="shared" si="32"/>
        <v>3</v>
      </c>
      <c r="K591" s="4">
        <f t="shared" si="34"/>
        <v>1</v>
      </c>
      <c r="L591" s="4" t="str">
        <f t="shared" si="33"/>
        <v>Y</v>
      </c>
      <c r="M591" s="4" t="s">
        <v>2679</v>
      </c>
      <c r="N591" s="13">
        <v>0.85132358829282384</v>
      </c>
      <c r="O591" s="5">
        <v>2017</v>
      </c>
      <c r="P591" s="5" t="s">
        <v>2098</v>
      </c>
      <c r="Q591" s="12">
        <v>100</v>
      </c>
      <c r="R591" s="5">
        <v>2017</v>
      </c>
      <c r="S591" s="5" t="s">
        <v>2098</v>
      </c>
      <c r="T591" s="12"/>
      <c r="V591" s="5" t="s">
        <v>1569</v>
      </c>
      <c r="W591" s="12"/>
      <c r="Y591" s="5" t="s">
        <v>1569</v>
      </c>
      <c r="Z591" s="12">
        <v>0.6168080185042405</v>
      </c>
      <c r="AA591" s="5">
        <v>2017</v>
      </c>
      <c r="AB591" s="5" t="s">
        <v>2098</v>
      </c>
      <c r="AC591" s="12">
        <v>8.5776407093292288</v>
      </c>
      <c r="AD591" s="5">
        <v>2017</v>
      </c>
      <c r="AE591" s="5" t="s">
        <v>2098</v>
      </c>
      <c r="AF591" s="12">
        <v>0</v>
      </c>
      <c r="AG591" s="5">
        <v>2017</v>
      </c>
      <c r="AH591" s="5" t="s">
        <v>2098</v>
      </c>
      <c r="AI591" s="14">
        <v>100</v>
      </c>
      <c r="AJ591" s="5">
        <v>2017</v>
      </c>
      <c r="AK591" s="5" t="s">
        <v>2098</v>
      </c>
      <c r="AL591" s="14"/>
      <c r="AN591" s="5" t="s">
        <v>1569</v>
      </c>
    </row>
    <row r="592" spans="1:40" ht="12.75" customHeight="1" x14ac:dyDescent="0.25">
      <c r="A592" s="5" t="s">
        <v>2099</v>
      </c>
      <c r="B592" s="5" t="s">
        <v>967</v>
      </c>
      <c r="C592" s="5" t="s">
        <v>966</v>
      </c>
      <c r="D592" s="5" t="s">
        <v>1038</v>
      </c>
      <c r="E592" s="5" t="s">
        <v>973</v>
      </c>
      <c r="F592" s="5" t="s">
        <v>972</v>
      </c>
      <c r="G592" s="5">
        <v>2</v>
      </c>
      <c r="H592" s="5">
        <v>1</v>
      </c>
      <c r="I592" s="5" t="s">
        <v>2405</v>
      </c>
      <c r="J592" s="5">
        <f t="shared" si="32"/>
        <v>2</v>
      </c>
      <c r="K592" s="4">
        <f t="shared" si="34"/>
        <v>2</v>
      </c>
      <c r="L592" s="4" t="str">
        <f t="shared" si="33"/>
        <v>Y</v>
      </c>
      <c r="M592" s="4" t="s">
        <v>2681</v>
      </c>
      <c r="N592" s="13">
        <v>0.67365975974182424</v>
      </c>
      <c r="O592" s="5">
        <v>2007</v>
      </c>
      <c r="P592" s="5" t="s">
        <v>2099</v>
      </c>
      <c r="Q592" s="12">
        <v>90</v>
      </c>
      <c r="R592" s="5">
        <v>2007</v>
      </c>
      <c r="S592" s="5" t="s">
        <v>2099</v>
      </c>
      <c r="T592" s="12"/>
      <c r="V592" s="5" t="s">
        <v>1569</v>
      </c>
      <c r="W592" s="12"/>
      <c r="Y592" s="5" t="s">
        <v>1569</v>
      </c>
      <c r="Z592" s="12">
        <v>0</v>
      </c>
      <c r="AA592" s="5">
        <v>2017</v>
      </c>
      <c r="AB592" s="5" t="s">
        <v>2099</v>
      </c>
      <c r="AC592" s="12">
        <v>0</v>
      </c>
      <c r="AD592" s="5">
        <v>2017</v>
      </c>
      <c r="AE592" s="5" t="s">
        <v>2099</v>
      </c>
      <c r="AF592" s="12">
        <v>0</v>
      </c>
      <c r="AG592" s="5">
        <v>2017</v>
      </c>
      <c r="AH592" s="5" t="s">
        <v>2099</v>
      </c>
      <c r="AI592" s="14">
        <v>100</v>
      </c>
      <c r="AJ592" s="5">
        <v>2017</v>
      </c>
      <c r="AK592" s="5" t="s">
        <v>2099</v>
      </c>
      <c r="AL592" s="14"/>
      <c r="AN592" s="5" t="s">
        <v>1569</v>
      </c>
    </row>
    <row r="593" spans="1:40" ht="12.75" customHeight="1" x14ac:dyDescent="0.25">
      <c r="A593" s="5" t="s">
        <v>2100</v>
      </c>
      <c r="B593" s="5" t="s">
        <v>967</v>
      </c>
      <c r="C593" s="5" t="s">
        <v>966</v>
      </c>
      <c r="D593" s="5" t="s">
        <v>620</v>
      </c>
      <c r="E593" s="5" t="s">
        <v>2208</v>
      </c>
      <c r="F593" s="5" t="s">
        <v>970</v>
      </c>
      <c r="G593" s="5">
        <v>2</v>
      </c>
      <c r="H593" s="5">
        <v>1</v>
      </c>
      <c r="I593" s="5" t="s">
        <v>2406</v>
      </c>
      <c r="J593" s="5">
        <f t="shared" si="32"/>
        <v>1</v>
      </c>
      <c r="K593" s="4">
        <f t="shared" si="34"/>
        <v>2</v>
      </c>
      <c r="L593" s="4" t="str">
        <f t="shared" si="33"/>
        <v>Y</v>
      </c>
      <c r="M593" s="4" t="s">
        <v>2681</v>
      </c>
      <c r="N593" s="13">
        <v>3.5027789586998836</v>
      </c>
      <c r="O593" s="5">
        <v>2016</v>
      </c>
      <c r="P593" s="5" t="s">
        <v>2100</v>
      </c>
      <c r="Q593" s="12">
        <v>96</v>
      </c>
      <c r="R593" s="5">
        <v>2007</v>
      </c>
      <c r="S593" s="5" t="s">
        <v>2100</v>
      </c>
      <c r="T593" s="12"/>
      <c r="V593" s="5" t="s">
        <v>1569</v>
      </c>
      <c r="W593" s="12"/>
      <c r="Y593" s="5" t="s">
        <v>1569</v>
      </c>
      <c r="Z593" s="12">
        <v>6.2330190824409373</v>
      </c>
      <c r="AA593" s="5">
        <v>2016</v>
      </c>
      <c r="AB593" s="5" t="s">
        <v>2100</v>
      </c>
      <c r="AC593" s="12">
        <v>0</v>
      </c>
      <c r="AD593" s="5">
        <v>2016</v>
      </c>
      <c r="AE593" s="5" t="s">
        <v>2100</v>
      </c>
      <c r="AF593" s="12">
        <v>0</v>
      </c>
      <c r="AG593" s="5">
        <v>2016</v>
      </c>
      <c r="AH593" s="5" t="s">
        <v>2100</v>
      </c>
      <c r="AI593" s="14">
        <v>100</v>
      </c>
      <c r="AJ593" s="5">
        <v>2016</v>
      </c>
      <c r="AK593" s="5" t="s">
        <v>2100</v>
      </c>
      <c r="AL593" s="14"/>
      <c r="AN593" s="5" t="s">
        <v>1569</v>
      </c>
    </row>
    <row r="594" spans="1:40" ht="12.75" customHeight="1" x14ac:dyDescent="0.25">
      <c r="A594" s="5" t="s">
        <v>2101</v>
      </c>
      <c r="B594" s="5" t="s">
        <v>967</v>
      </c>
      <c r="C594" s="5" t="s">
        <v>966</v>
      </c>
      <c r="D594" s="5" t="s">
        <v>620</v>
      </c>
      <c r="E594" s="5" t="s">
        <v>968</v>
      </c>
      <c r="F594" s="5" t="s">
        <v>2294</v>
      </c>
      <c r="G594" s="5">
        <v>2</v>
      </c>
      <c r="H594" s="5">
        <v>2</v>
      </c>
      <c r="I594" s="5" t="s">
        <v>2407</v>
      </c>
      <c r="J594" s="5">
        <f t="shared" si="32"/>
        <v>2</v>
      </c>
      <c r="K594" s="4">
        <f t="shared" si="34"/>
        <v>1</v>
      </c>
      <c r="L594" s="4" t="str">
        <f t="shared" si="33"/>
        <v>Y</v>
      </c>
      <c r="M594" s="4" t="s">
        <v>2681</v>
      </c>
      <c r="N594" s="13">
        <v>1.2970144330066797</v>
      </c>
      <c r="O594" s="5">
        <v>2017</v>
      </c>
      <c r="P594" s="5" t="s">
        <v>2101</v>
      </c>
      <c r="Q594" s="12">
        <v>83.544303797468359</v>
      </c>
      <c r="R594" s="5">
        <v>2016</v>
      </c>
      <c r="S594" s="5" t="s">
        <v>2101</v>
      </c>
      <c r="T594" s="12"/>
      <c r="V594" s="5" t="s">
        <v>1569</v>
      </c>
      <c r="W594" s="12"/>
      <c r="Y594" s="5" t="s">
        <v>1569</v>
      </c>
      <c r="Z594" s="12">
        <v>0</v>
      </c>
      <c r="AA594" s="5">
        <v>2016</v>
      </c>
      <c r="AB594" s="5" t="s">
        <v>2101</v>
      </c>
      <c r="AC594" s="12">
        <v>0</v>
      </c>
      <c r="AD594" s="5">
        <v>2016</v>
      </c>
      <c r="AE594" s="5" t="s">
        <v>2101</v>
      </c>
      <c r="AF594" s="12">
        <v>0</v>
      </c>
      <c r="AG594" s="5">
        <v>2016</v>
      </c>
      <c r="AH594" s="5" t="s">
        <v>2101</v>
      </c>
      <c r="AI594" s="14">
        <v>0</v>
      </c>
      <c r="AJ594" s="5">
        <v>2016</v>
      </c>
      <c r="AK594" s="5" t="s">
        <v>2101</v>
      </c>
      <c r="AL594" s="14"/>
      <c r="AN594" s="5" t="s">
        <v>1569</v>
      </c>
    </row>
    <row r="595" spans="1:40" ht="12.75" customHeight="1" x14ac:dyDescent="0.25">
      <c r="A595" s="5" t="s">
        <v>2102</v>
      </c>
      <c r="B595" s="5" t="s">
        <v>1533</v>
      </c>
      <c r="C595" s="5" t="s">
        <v>1745</v>
      </c>
      <c r="D595" s="5" t="s">
        <v>1038</v>
      </c>
      <c r="E595" s="5" t="s">
        <v>2209</v>
      </c>
      <c r="F595" s="5" t="s">
        <v>2295</v>
      </c>
      <c r="G595" s="5">
        <v>1</v>
      </c>
      <c r="H595" s="5">
        <v>2</v>
      </c>
      <c r="I595" s="5" t="s">
        <v>2408</v>
      </c>
      <c r="J595" s="5">
        <f t="shared" si="32"/>
        <v>1</v>
      </c>
      <c r="K595" s="4">
        <f t="shared" si="34"/>
        <v>1</v>
      </c>
      <c r="L595" s="4" t="str">
        <f t="shared" si="33"/>
        <v/>
      </c>
      <c r="N595" s="13" t="s">
        <v>1569</v>
      </c>
      <c r="O595" s="5" t="s">
        <v>1569</v>
      </c>
      <c r="P595" s="5" t="s">
        <v>1569</v>
      </c>
      <c r="Q595" s="12">
        <v>44.4799995422363</v>
      </c>
      <c r="R595" s="5">
        <v>2012</v>
      </c>
      <c r="S595" s="5" t="s">
        <v>2102</v>
      </c>
      <c r="T595" s="12"/>
      <c r="V595" s="5" t="s">
        <v>1569</v>
      </c>
      <c r="W595" s="12"/>
      <c r="Y595" s="5" t="s">
        <v>1569</v>
      </c>
      <c r="Z595" s="12" t="s">
        <v>1569</v>
      </c>
      <c r="AA595" s="5" t="s">
        <v>1569</v>
      </c>
      <c r="AB595" s="5" t="s">
        <v>1569</v>
      </c>
      <c r="AC595" s="12" t="s">
        <v>1569</v>
      </c>
      <c r="AD595" s="5" t="s">
        <v>1569</v>
      </c>
      <c r="AE595" s="5" t="s">
        <v>1569</v>
      </c>
      <c r="AF595" s="12" t="s">
        <v>1569</v>
      </c>
      <c r="AG595" s="5" t="s">
        <v>1569</v>
      </c>
      <c r="AH595" s="5" t="s">
        <v>1569</v>
      </c>
      <c r="AI595" s="14" t="s">
        <v>1569</v>
      </c>
      <c r="AJ595" s="5" t="s">
        <v>1569</v>
      </c>
      <c r="AK595" s="5" t="s">
        <v>1569</v>
      </c>
      <c r="AL595" s="14"/>
      <c r="AN595" s="5" t="s">
        <v>1569</v>
      </c>
    </row>
    <row r="596" spans="1:40" ht="12.75" customHeight="1" x14ac:dyDescent="0.25">
      <c r="A596" s="5" t="s">
        <v>2977</v>
      </c>
      <c r="B596" s="5" t="s">
        <v>581</v>
      </c>
      <c r="C596" s="5" t="s">
        <v>580</v>
      </c>
      <c r="D596" s="5" t="s">
        <v>360</v>
      </c>
      <c r="E596" s="5" t="s">
        <v>2983</v>
      </c>
      <c r="F596" s="5" t="s">
        <v>579</v>
      </c>
      <c r="G596" s="5">
        <v>2</v>
      </c>
      <c r="H596" s="5">
        <v>3</v>
      </c>
      <c r="I596" s="5" t="s">
        <v>2993</v>
      </c>
      <c r="J596" s="5">
        <f t="shared" si="32"/>
        <v>1</v>
      </c>
      <c r="K596" s="4">
        <f t="shared" si="34"/>
        <v>2</v>
      </c>
      <c r="L596" s="4" t="str">
        <f t="shared" si="33"/>
        <v>Y</v>
      </c>
      <c r="M596" s="4" t="s">
        <v>2681</v>
      </c>
      <c r="N596" s="13" t="s">
        <v>1569</v>
      </c>
      <c r="O596" s="5" t="s">
        <v>1569</v>
      </c>
      <c r="P596" s="5" t="s">
        <v>1569</v>
      </c>
      <c r="Q596" s="12">
        <v>70</v>
      </c>
      <c r="R596" s="5">
        <v>2012</v>
      </c>
      <c r="S596" s="5" t="s">
        <v>2977</v>
      </c>
      <c r="T596" s="12"/>
      <c r="V596" s="5" t="s">
        <v>1569</v>
      </c>
      <c r="W596" s="12"/>
      <c r="Y596" s="5" t="s">
        <v>1569</v>
      </c>
      <c r="Z596" s="12" t="s">
        <v>1569</v>
      </c>
      <c r="AA596" s="5" t="s">
        <v>1569</v>
      </c>
      <c r="AB596" s="5" t="s">
        <v>1569</v>
      </c>
      <c r="AC596" s="12" t="s">
        <v>1569</v>
      </c>
      <c r="AD596" s="5" t="s">
        <v>1569</v>
      </c>
      <c r="AE596" s="5" t="s">
        <v>1569</v>
      </c>
      <c r="AF596" s="12" t="s">
        <v>1569</v>
      </c>
      <c r="AG596" s="5" t="s">
        <v>1569</v>
      </c>
      <c r="AH596" s="5" t="s">
        <v>1569</v>
      </c>
      <c r="AI596" s="14" t="s">
        <v>1569</v>
      </c>
      <c r="AJ596" s="5" t="s">
        <v>1569</v>
      </c>
      <c r="AK596" s="5" t="s">
        <v>1569</v>
      </c>
      <c r="AL596" s="14"/>
      <c r="AN596" s="5" t="s">
        <v>1569</v>
      </c>
    </row>
    <row r="597" spans="1:40" ht="12.75" customHeight="1" x14ac:dyDescent="0.25">
      <c r="A597" s="5" t="s">
        <v>2103</v>
      </c>
      <c r="B597" s="5" t="s">
        <v>586</v>
      </c>
      <c r="C597" s="5" t="s">
        <v>585</v>
      </c>
      <c r="D597" s="5" t="s">
        <v>360</v>
      </c>
      <c r="E597" s="5" t="s">
        <v>587</v>
      </c>
      <c r="F597" s="5" t="s">
        <v>584</v>
      </c>
      <c r="G597" s="5">
        <v>2</v>
      </c>
      <c r="H597" s="5">
        <v>1</v>
      </c>
      <c r="I597" s="5" t="s">
        <v>2409</v>
      </c>
      <c r="J597" s="5">
        <f t="shared" si="32"/>
        <v>3</v>
      </c>
      <c r="K597" s="4">
        <f t="shared" si="34"/>
        <v>2</v>
      </c>
      <c r="L597" s="4" t="str">
        <f t="shared" si="33"/>
        <v>Y</v>
      </c>
      <c r="M597" s="4" t="s">
        <v>2681</v>
      </c>
      <c r="N597" s="13">
        <v>0.89999999547799203</v>
      </c>
      <c r="O597" s="5">
        <v>2017</v>
      </c>
      <c r="P597" s="5" t="s">
        <v>2103</v>
      </c>
      <c r="Q597" s="12">
        <v>92.099545614255078</v>
      </c>
      <c r="R597" s="5">
        <v>2017</v>
      </c>
      <c r="S597" s="5" t="s">
        <v>2103</v>
      </c>
      <c r="T597" s="12"/>
      <c r="V597" s="5" t="s">
        <v>1569</v>
      </c>
      <c r="W597" s="12"/>
      <c r="Y597" s="5" t="s">
        <v>1569</v>
      </c>
      <c r="Z597" s="12" t="s">
        <v>1569</v>
      </c>
      <c r="AA597" s="5" t="s">
        <v>1569</v>
      </c>
      <c r="AB597" s="5" t="s">
        <v>1569</v>
      </c>
      <c r="AC597" s="12" t="s">
        <v>1569</v>
      </c>
      <c r="AD597" s="5" t="s">
        <v>1569</v>
      </c>
      <c r="AE597" s="5" t="s">
        <v>1569</v>
      </c>
      <c r="AF597" s="12" t="s">
        <v>1569</v>
      </c>
      <c r="AG597" s="5" t="s">
        <v>1569</v>
      </c>
      <c r="AH597" s="5" t="s">
        <v>1569</v>
      </c>
      <c r="AI597" s="14" t="s">
        <v>1569</v>
      </c>
      <c r="AJ597" s="5" t="s">
        <v>1569</v>
      </c>
      <c r="AK597" s="5" t="s">
        <v>1569</v>
      </c>
      <c r="AL597" s="14"/>
      <c r="AN597" s="5" t="s">
        <v>1569</v>
      </c>
    </row>
    <row r="598" spans="1:40" ht="12.75" customHeight="1" x14ac:dyDescent="0.25">
      <c r="A598" s="5" t="s">
        <v>2104</v>
      </c>
      <c r="B598" s="5" t="s">
        <v>1000</v>
      </c>
      <c r="C598" s="5" t="s">
        <v>999</v>
      </c>
      <c r="D598" s="5" t="s">
        <v>620</v>
      </c>
      <c r="E598" s="5" t="s">
        <v>1001</v>
      </c>
      <c r="F598" s="5" t="s">
        <v>998</v>
      </c>
      <c r="G598" s="5">
        <v>1</v>
      </c>
      <c r="H598" s="5">
        <v>1</v>
      </c>
      <c r="I598" s="5" t="s">
        <v>2410</v>
      </c>
      <c r="J598" s="5">
        <f t="shared" si="32"/>
        <v>3</v>
      </c>
      <c r="K598" s="4">
        <f t="shared" si="34"/>
        <v>3</v>
      </c>
      <c r="L598" s="4" t="str">
        <f t="shared" si="33"/>
        <v>Y</v>
      </c>
      <c r="M598" s="4" t="s">
        <v>2679</v>
      </c>
      <c r="N598" s="13">
        <v>1.3269014204039129</v>
      </c>
      <c r="O598" s="5">
        <v>2019</v>
      </c>
      <c r="P598" s="5" t="s">
        <v>2104</v>
      </c>
      <c r="Q598" s="12">
        <v>100</v>
      </c>
      <c r="R598" s="5">
        <v>2019</v>
      </c>
      <c r="S598" s="5" t="s">
        <v>2104</v>
      </c>
      <c r="T598" s="12"/>
      <c r="V598" s="5" t="s">
        <v>1569</v>
      </c>
      <c r="W598" s="12"/>
      <c r="Y598" s="5" t="s">
        <v>1569</v>
      </c>
      <c r="Z598" s="12" t="s">
        <v>1569</v>
      </c>
      <c r="AA598" s="5" t="s">
        <v>1569</v>
      </c>
      <c r="AB598" s="5" t="s">
        <v>1569</v>
      </c>
      <c r="AC598" s="12">
        <v>0</v>
      </c>
      <c r="AD598" s="5">
        <v>2019</v>
      </c>
      <c r="AE598" s="5" t="s">
        <v>2104</v>
      </c>
      <c r="AF598" s="12">
        <v>13.844113968068822</v>
      </c>
      <c r="AG598" s="5">
        <v>2019</v>
      </c>
      <c r="AH598" s="5" t="s">
        <v>2104</v>
      </c>
      <c r="AI598" s="14" t="s">
        <v>1569</v>
      </c>
      <c r="AJ598" s="5" t="s">
        <v>1569</v>
      </c>
      <c r="AK598" s="5" t="s">
        <v>1569</v>
      </c>
      <c r="AL598" s="14"/>
      <c r="AN598" s="5" t="s">
        <v>1569</v>
      </c>
    </row>
    <row r="599" spans="1:40" ht="12.75" customHeight="1" x14ac:dyDescent="0.25">
      <c r="A599" s="5" t="s">
        <v>2105</v>
      </c>
      <c r="B599" s="5" t="s">
        <v>327</v>
      </c>
      <c r="C599" s="5" t="s">
        <v>326</v>
      </c>
      <c r="D599" s="5" t="s">
        <v>35</v>
      </c>
      <c r="E599" s="5" t="s">
        <v>331</v>
      </c>
      <c r="F599" s="5" t="s">
        <v>330</v>
      </c>
      <c r="G599" s="5">
        <v>1</v>
      </c>
      <c r="H599" s="5">
        <v>2</v>
      </c>
      <c r="I599" s="5" t="s">
        <v>2411</v>
      </c>
      <c r="J599" s="5">
        <f t="shared" si="32"/>
        <v>3</v>
      </c>
      <c r="K599" s="4">
        <f t="shared" si="34"/>
        <v>3</v>
      </c>
      <c r="L599" s="4" t="str">
        <f t="shared" si="33"/>
        <v>Y</v>
      </c>
      <c r="M599" s="4" t="s">
        <v>2679</v>
      </c>
      <c r="N599" s="13" t="s">
        <v>1569</v>
      </c>
      <c r="O599" s="5" t="s">
        <v>1569</v>
      </c>
      <c r="P599" s="5" t="s">
        <v>1569</v>
      </c>
      <c r="Q599" s="12">
        <v>100</v>
      </c>
      <c r="R599" s="5">
        <v>2015</v>
      </c>
      <c r="S599" s="5" t="s">
        <v>2105</v>
      </c>
      <c r="T599" s="12"/>
      <c r="V599" s="5" t="s">
        <v>1569</v>
      </c>
      <c r="W599" s="12"/>
      <c r="Y599" s="5" t="s">
        <v>1569</v>
      </c>
      <c r="Z599" s="12">
        <v>0</v>
      </c>
      <c r="AA599" s="5">
        <v>2017</v>
      </c>
      <c r="AB599" s="5" t="s">
        <v>2105</v>
      </c>
      <c r="AC599" s="12">
        <v>24.58056871308683</v>
      </c>
      <c r="AD599" s="5">
        <v>2017</v>
      </c>
      <c r="AE599" s="5" t="s">
        <v>2105</v>
      </c>
      <c r="AF599" s="12">
        <v>0</v>
      </c>
      <c r="AG599" s="5">
        <v>2017</v>
      </c>
      <c r="AH599" s="5" t="s">
        <v>2105</v>
      </c>
      <c r="AI599" s="14">
        <v>0</v>
      </c>
      <c r="AJ599" s="5">
        <v>2017</v>
      </c>
      <c r="AK599" s="5" t="s">
        <v>2105</v>
      </c>
      <c r="AL599" s="14"/>
      <c r="AN599" s="5" t="s">
        <v>1569</v>
      </c>
    </row>
    <row r="600" spans="1:40" ht="12.75" customHeight="1" x14ac:dyDescent="0.25">
      <c r="A600" s="5" t="s">
        <v>2978</v>
      </c>
      <c r="B600" s="5" t="s">
        <v>327</v>
      </c>
      <c r="C600" s="5" t="s">
        <v>326</v>
      </c>
      <c r="D600" s="5" t="s">
        <v>35</v>
      </c>
      <c r="E600" s="5" t="s">
        <v>2984</v>
      </c>
      <c r="F600" s="5" t="s">
        <v>2991</v>
      </c>
      <c r="G600" s="5">
        <v>1</v>
      </c>
      <c r="H600" s="5">
        <v>2</v>
      </c>
      <c r="I600" s="5" t="s">
        <v>2412</v>
      </c>
      <c r="J600" s="5">
        <f t="shared" si="32"/>
        <v>1</v>
      </c>
      <c r="K600" s="4">
        <f t="shared" si="34"/>
        <v>1</v>
      </c>
      <c r="L600" s="4" t="str">
        <f t="shared" si="33"/>
        <v/>
      </c>
      <c r="N600" s="13" t="s">
        <v>1569</v>
      </c>
      <c r="O600" s="5" t="s">
        <v>1569</v>
      </c>
      <c r="P600" s="5" t="s">
        <v>1569</v>
      </c>
      <c r="Q600" s="12" t="s">
        <v>1569</v>
      </c>
      <c r="R600" s="5" t="s">
        <v>1569</v>
      </c>
      <c r="S600" s="5" t="s">
        <v>1569</v>
      </c>
      <c r="T600" s="12"/>
      <c r="V600" s="5" t="s">
        <v>1569</v>
      </c>
      <c r="W600" s="12"/>
      <c r="Y600" s="5" t="s">
        <v>1569</v>
      </c>
      <c r="Z600" s="12">
        <v>1.9995837280321922</v>
      </c>
      <c r="AA600" s="5">
        <v>2017</v>
      </c>
      <c r="AB600" s="5" t="s">
        <v>2978</v>
      </c>
      <c r="AC600" s="12">
        <v>61.022528358865912</v>
      </c>
      <c r="AD600" s="5">
        <v>2017</v>
      </c>
      <c r="AE600" s="5" t="s">
        <v>2978</v>
      </c>
      <c r="AF600" s="12">
        <v>0</v>
      </c>
      <c r="AG600" s="5">
        <v>2017</v>
      </c>
      <c r="AH600" s="5" t="s">
        <v>2978</v>
      </c>
      <c r="AI600" s="14">
        <v>0</v>
      </c>
      <c r="AJ600" s="5">
        <v>2017</v>
      </c>
      <c r="AK600" s="5" t="s">
        <v>2978</v>
      </c>
      <c r="AL600" s="14"/>
      <c r="AN600" s="5" t="s">
        <v>1569</v>
      </c>
    </row>
    <row r="601" spans="1:40" ht="12.75" customHeight="1" x14ac:dyDescent="0.25">
      <c r="A601" s="5" t="s">
        <v>2106</v>
      </c>
      <c r="B601" s="5" t="s">
        <v>327</v>
      </c>
      <c r="C601" s="5" t="s">
        <v>326</v>
      </c>
      <c r="D601" s="5" t="s">
        <v>35</v>
      </c>
      <c r="E601" s="5" t="s">
        <v>328</v>
      </c>
      <c r="F601" s="5" t="s">
        <v>2296</v>
      </c>
      <c r="G601" s="5">
        <v>2</v>
      </c>
      <c r="H601" s="5">
        <v>1</v>
      </c>
      <c r="I601" s="5" t="s">
        <v>2412</v>
      </c>
      <c r="J601" s="5">
        <f t="shared" si="32"/>
        <v>2</v>
      </c>
      <c r="K601" s="4">
        <f t="shared" si="34"/>
        <v>1</v>
      </c>
      <c r="L601" s="4" t="str">
        <f t="shared" si="33"/>
        <v>Y</v>
      </c>
      <c r="M601" s="4" t="s">
        <v>2681</v>
      </c>
      <c r="N601" s="13" t="s">
        <v>1569</v>
      </c>
      <c r="O601" s="5" t="s">
        <v>1569</v>
      </c>
      <c r="P601" s="5" t="s">
        <v>1569</v>
      </c>
      <c r="Q601" s="12">
        <v>100</v>
      </c>
      <c r="R601" s="5">
        <v>2015</v>
      </c>
      <c r="S601" s="5" t="s">
        <v>2106</v>
      </c>
      <c r="T601" s="12"/>
      <c r="V601" s="5" t="s">
        <v>1569</v>
      </c>
      <c r="W601" s="12"/>
      <c r="Y601" s="5" t="s">
        <v>1569</v>
      </c>
      <c r="Z601" s="12">
        <v>10.849176452565271</v>
      </c>
      <c r="AA601" s="5">
        <v>2017</v>
      </c>
      <c r="AB601" s="5" t="s">
        <v>2106</v>
      </c>
      <c r="AC601" s="12">
        <v>19.393707388204824</v>
      </c>
      <c r="AD601" s="5">
        <v>2017</v>
      </c>
      <c r="AE601" s="5" t="s">
        <v>2106</v>
      </c>
      <c r="AF601" s="12">
        <v>0</v>
      </c>
      <c r="AG601" s="5">
        <v>2017</v>
      </c>
      <c r="AH601" s="5" t="s">
        <v>2106</v>
      </c>
      <c r="AI601" s="14">
        <v>0</v>
      </c>
      <c r="AJ601" s="5">
        <v>2017</v>
      </c>
      <c r="AK601" s="5" t="s">
        <v>2106</v>
      </c>
      <c r="AL601" s="14"/>
      <c r="AN601" s="5" t="s">
        <v>1569</v>
      </c>
    </row>
    <row r="602" spans="1:40" ht="12.75" customHeight="1" x14ac:dyDescent="0.25">
      <c r="A602" s="5" t="s">
        <v>2107</v>
      </c>
      <c r="B602" s="5" t="s">
        <v>11</v>
      </c>
      <c r="C602" s="5" t="s">
        <v>570</v>
      </c>
      <c r="D602" s="5" t="s">
        <v>360</v>
      </c>
      <c r="E602" s="5" t="s">
        <v>2210</v>
      </c>
      <c r="F602" s="5" t="s">
        <v>2297</v>
      </c>
      <c r="G602" s="5">
        <v>2</v>
      </c>
      <c r="H602" s="5">
        <v>2</v>
      </c>
      <c r="I602" s="5" t="s">
        <v>2413</v>
      </c>
      <c r="J602" s="5">
        <f t="shared" si="32"/>
        <v>1</v>
      </c>
      <c r="K602" s="4">
        <f t="shared" si="34"/>
        <v>1</v>
      </c>
      <c r="L602" s="4" t="str">
        <f t="shared" si="33"/>
        <v/>
      </c>
      <c r="N602" s="13">
        <v>1.7510052185986456</v>
      </c>
      <c r="O602" s="5">
        <v>2014</v>
      </c>
      <c r="P602" s="5" t="s">
        <v>2107</v>
      </c>
      <c r="Q602" s="12">
        <v>46.939998626708999</v>
      </c>
      <c r="R602" s="5">
        <v>2015</v>
      </c>
      <c r="S602" s="5" t="s">
        <v>2107</v>
      </c>
      <c r="T602" s="12"/>
      <c r="V602" s="5" t="s">
        <v>1569</v>
      </c>
      <c r="W602" s="12"/>
      <c r="Y602" s="5" t="s">
        <v>1569</v>
      </c>
      <c r="Z602" s="12">
        <v>14.275970535285973</v>
      </c>
      <c r="AA602" s="5">
        <v>2015</v>
      </c>
      <c r="AB602" s="5" t="s">
        <v>2107</v>
      </c>
      <c r="AC602" s="12">
        <v>0</v>
      </c>
      <c r="AD602" s="5">
        <v>2015</v>
      </c>
      <c r="AE602" s="5" t="s">
        <v>2107</v>
      </c>
      <c r="AF602" s="12">
        <v>0</v>
      </c>
      <c r="AG602" s="5">
        <v>2015</v>
      </c>
      <c r="AH602" s="5" t="s">
        <v>2107</v>
      </c>
      <c r="AI602" s="14">
        <v>1.0841753754914256</v>
      </c>
      <c r="AJ602" s="5">
        <v>2015</v>
      </c>
      <c r="AK602" s="5" t="s">
        <v>2107</v>
      </c>
      <c r="AL602" s="14"/>
      <c r="AN602" s="5" t="s">
        <v>1569</v>
      </c>
    </row>
    <row r="603" spans="1:40" ht="12.75" customHeight="1" x14ac:dyDescent="0.25">
      <c r="A603" s="5" t="s">
        <v>2108</v>
      </c>
      <c r="B603" s="5" t="s">
        <v>11</v>
      </c>
      <c r="C603" s="5" t="s">
        <v>570</v>
      </c>
      <c r="D603" s="5" t="s">
        <v>360</v>
      </c>
      <c r="E603" s="5" t="s">
        <v>2211</v>
      </c>
      <c r="F603" s="5" t="s">
        <v>3339</v>
      </c>
      <c r="G603" s="5">
        <v>2</v>
      </c>
      <c r="H603" s="5">
        <v>3</v>
      </c>
      <c r="I603" s="5" t="s">
        <v>2414</v>
      </c>
      <c r="J603" s="5">
        <f t="shared" si="32"/>
        <v>1</v>
      </c>
      <c r="K603" s="4">
        <f t="shared" si="34"/>
        <v>1</v>
      </c>
      <c r="L603" s="4" t="str">
        <f t="shared" si="33"/>
        <v/>
      </c>
      <c r="N603" s="13">
        <v>1.6447866019520736</v>
      </c>
      <c r="O603" s="5">
        <v>2014</v>
      </c>
      <c r="P603" s="5" t="s">
        <v>2108</v>
      </c>
      <c r="Q603" s="12">
        <v>59.200000762939503</v>
      </c>
      <c r="R603" s="5">
        <v>2015</v>
      </c>
      <c r="S603" s="5" t="s">
        <v>2108</v>
      </c>
      <c r="T603" s="12"/>
      <c r="V603" s="5" t="s">
        <v>1569</v>
      </c>
      <c r="W603" s="12"/>
      <c r="Y603" s="5" t="s">
        <v>1569</v>
      </c>
      <c r="Z603" s="12" t="s">
        <v>1569</v>
      </c>
      <c r="AA603" s="5" t="s">
        <v>1569</v>
      </c>
      <c r="AB603" s="5" t="s">
        <v>1569</v>
      </c>
      <c r="AC603" s="12" t="s">
        <v>1569</v>
      </c>
      <c r="AD603" s="5" t="s">
        <v>1569</v>
      </c>
      <c r="AE603" s="5" t="s">
        <v>1569</v>
      </c>
      <c r="AF603" s="12" t="s">
        <v>1569</v>
      </c>
      <c r="AG603" s="5" t="s">
        <v>1569</v>
      </c>
      <c r="AH603" s="5" t="s">
        <v>1569</v>
      </c>
      <c r="AI603" s="14" t="s">
        <v>1569</v>
      </c>
      <c r="AJ603" s="5" t="s">
        <v>1569</v>
      </c>
      <c r="AK603" s="5" t="s">
        <v>1569</v>
      </c>
      <c r="AL603" s="14"/>
      <c r="AN603" s="5" t="s">
        <v>1569</v>
      </c>
    </row>
    <row r="604" spans="1:40" ht="12.75" customHeight="1" x14ac:dyDescent="0.25">
      <c r="A604" s="5" t="s">
        <v>2109</v>
      </c>
      <c r="B604" s="5" t="s">
        <v>11</v>
      </c>
      <c r="C604" s="5" t="s">
        <v>570</v>
      </c>
      <c r="D604" s="5" t="s">
        <v>360</v>
      </c>
      <c r="E604" s="5" t="s">
        <v>574</v>
      </c>
      <c r="F604" s="5" t="s">
        <v>573</v>
      </c>
      <c r="G604" s="5">
        <v>2</v>
      </c>
      <c r="H604" s="5">
        <v>1</v>
      </c>
      <c r="I604" s="5" t="s">
        <v>2415</v>
      </c>
      <c r="J604" s="5">
        <f t="shared" si="32"/>
        <v>4</v>
      </c>
      <c r="K604" s="4">
        <f t="shared" si="34"/>
        <v>4</v>
      </c>
      <c r="L604" s="4" t="str">
        <f t="shared" si="33"/>
        <v>Y</v>
      </c>
      <c r="M604" s="4" t="s">
        <v>2679</v>
      </c>
      <c r="N604" s="13">
        <v>0.70929821735803233</v>
      </c>
      <c r="O604" s="5">
        <v>2014</v>
      </c>
      <c r="P604" s="5" t="s">
        <v>2109</v>
      </c>
      <c r="Q604" s="12">
        <v>85</v>
      </c>
      <c r="R604" s="5">
        <v>2015</v>
      </c>
      <c r="S604" s="5" t="s">
        <v>2109</v>
      </c>
      <c r="T604" s="12"/>
      <c r="V604" s="5" t="s">
        <v>1569</v>
      </c>
      <c r="W604" s="12"/>
      <c r="Y604" s="5" t="s">
        <v>1569</v>
      </c>
      <c r="Z604" s="12">
        <v>0</v>
      </c>
      <c r="AA604" s="5">
        <v>2015</v>
      </c>
      <c r="AB604" s="5" t="s">
        <v>2109</v>
      </c>
      <c r="AC604" s="12">
        <v>0</v>
      </c>
      <c r="AD604" s="5">
        <v>2015</v>
      </c>
      <c r="AE604" s="5" t="s">
        <v>2109</v>
      </c>
      <c r="AF604" s="12">
        <v>0</v>
      </c>
      <c r="AG604" s="5">
        <v>2015</v>
      </c>
      <c r="AH604" s="5" t="s">
        <v>2109</v>
      </c>
      <c r="AI604" s="14">
        <v>0</v>
      </c>
      <c r="AJ604" s="5">
        <v>2015</v>
      </c>
      <c r="AK604" s="5" t="s">
        <v>2109</v>
      </c>
      <c r="AL604" s="14"/>
      <c r="AN604" s="5" t="s">
        <v>1569</v>
      </c>
    </row>
    <row r="605" spans="1:40" ht="12.75" customHeight="1" x14ac:dyDescent="0.25">
      <c r="A605" s="5" t="s">
        <v>2979</v>
      </c>
      <c r="B605" s="5" t="s">
        <v>11</v>
      </c>
      <c r="C605" s="5" t="s">
        <v>570</v>
      </c>
      <c r="D605" s="5" t="s">
        <v>360</v>
      </c>
      <c r="E605" s="5" t="s">
        <v>2985</v>
      </c>
      <c r="F605" s="5" t="s">
        <v>2992</v>
      </c>
      <c r="G605" s="5">
        <v>2</v>
      </c>
      <c r="H605" s="5">
        <v>3</v>
      </c>
      <c r="I605" s="5" t="s">
        <v>2993</v>
      </c>
      <c r="J605" s="5">
        <f t="shared" si="32"/>
        <v>1</v>
      </c>
      <c r="K605" s="4">
        <f t="shared" si="34"/>
        <v>1</v>
      </c>
      <c r="L605" s="4" t="str">
        <f t="shared" si="33"/>
        <v/>
      </c>
      <c r="N605" s="13" t="s">
        <v>1569</v>
      </c>
      <c r="O605" s="5" t="s">
        <v>1569</v>
      </c>
      <c r="P605" s="5" t="s">
        <v>1569</v>
      </c>
      <c r="Q605" s="12" t="s">
        <v>1569</v>
      </c>
      <c r="R605" s="5" t="s">
        <v>1569</v>
      </c>
      <c r="S605" s="5" t="s">
        <v>1569</v>
      </c>
      <c r="T605" s="12"/>
      <c r="V605" s="5" t="s">
        <v>1569</v>
      </c>
      <c r="W605" s="12"/>
      <c r="Y605" s="5" t="s">
        <v>1569</v>
      </c>
      <c r="Z605" s="12">
        <v>0</v>
      </c>
      <c r="AA605" s="5">
        <v>2011</v>
      </c>
      <c r="AB605" s="5" t="s">
        <v>2979</v>
      </c>
      <c r="AC605" s="12">
        <v>0</v>
      </c>
      <c r="AD605" s="5">
        <v>2011</v>
      </c>
      <c r="AE605" s="5" t="s">
        <v>2979</v>
      </c>
      <c r="AF605" s="12">
        <v>0</v>
      </c>
      <c r="AG605" s="5">
        <v>2011</v>
      </c>
      <c r="AH605" s="5" t="s">
        <v>2979</v>
      </c>
      <c r="AI605" s="14">
        <v>0</v>
      </c>
      <c r="AJ605" s="5">
        <v>2011</v>
      </c>
      <c r="AK605" s="5" t="s">
        <v>2979</v>
      </c>
      <c r="AL605" s="14"/>
      <c r="AN605" s="5" t="s">
        <v>1569</v>
      </c>
    </row>
    <row r="606" spans="1:40" ht="12.75" customHeight="1" x14ac:dyDescent="0.25">
      <c r="A606" s="5" t="s">
        <v>2110</v>
      </c>
      <c r="B606" s="5" t="s">
        <v>1536</v>
      </c>
      <c r="C606" s="5" t="s">
        <v>590</v>
      </c>
      <c r="D606" s="5" t="s">
        <v>620</v>
      </c>
      <c r="E606" s="5" t="s">
        <v>2212</v>
      </c>
      <c r="F606" s="5" t="s">
        <v>2298</v>
      </c>
      <c r="G606" s="5">
        <v>1</v>
      </c>
      <c r="H606" s="5">
        <v>2</v>
      </c>
      <c r="I606" s="5" t="s">
        <v>2416</v>
      </c>
      <c r="J606" s="5">
        <f t="shared" si="32"/>
        <v>1</v>
      </c>
      <c r="K606" s="4">
        <f t="shared" si="34"/>
        <v>1</v>
      </c>
      <c r="L606" s="4" t="str">
        <f t="shared" si="33"/>
        <v/>
      </c>
      <c r="N606" s="13">
        <v>0.83326110723371005</v>
      </c>
      <c r="O606" s="5">
        <v>2012</v>
      </c>
      <c r="P606" s="5" t="s">
        <v>2110</v>
      </c>
      <c r="Q606" s="12">
        <v>91</v>
      </c>
      <c r="R606" s="5">
        <v>2013</v>
      </c>
      <c r="S606" s="5" t="s">
        <v>2110</v>
      </c>
      <c r="T606" s="12"/>
      <c r="V606" s="5" t="s">
        <v>1569</v>
      </c>
      <c r="W606" s="12"/>
      <c r="Y606" s="5" t="s">
        <v>1569</v>
      </c>
      <c r="Z606" s="12">
        <v>0</v>
      </c>
      <c r="AA606" s="5">
        <v>2013</v>
      </c>
      <c r="AB606" s="5" t="s">
        <v>2110</v>
      </c>
      <c r="AC606" s="12">
        <v>0</v>
      </c>
      <c r="AD606" s="5">
        <v>2013</v>
      </c>
      <c r="AE606" s="5" t="s">
        <v>2110</v>
      </c>
      <c r="AF606" s="12">
        <v>0</v>
      </c>
      <c r="AG606" s="5">
        <v>2013</v>
      </c>
      <c r="AH606" s="5" t="s">
        <v>2110</v>
      </c>
      <c r="AI606" s="14">
        <v>100</v>
      </c>
      <c r="AJ606" s="5">
        <v>2013</v>
      </c>
      <c r="AK606" s="5" t="s">
        <v>2110</v>
      </c>
      <c r="AL606" s="14"/>
      <c r="AN606" s="5" t="s">
        <v>1569</v>
      </c>
    </row>
    <row r="607" spans="1:40" ht="12.75" customHeight="1" x14ac:dyDescent="0.25">
      <c r="A607" s="5" t="s">
        <v>2111</v>
      </c>
      <c r="B607" s="5" t="s">
        <v>1536</v>
      </c>
      <c r="C607" s="5" t="s">
        <v>590</v>
      </c>
      <c r="D607" s="5" t="s">
        <v>620</v>
      </c>
      <c r="E607" s="5" t="s">
        <v>2213</v>
      </c>
      <c r="F607" s="5" t="s">
        <v>2299</v>
      </c>
      <c r="G607" s="5">
        <v>1</v>
      </c>
      <c r="H607" s="5">
        <v>1</v>
      </c>
      <c r="I607" s="5" t="s">
        <v>2417</v>
      </c>
      <c r="J607" s="5">
        <f t="shared" si="32"/>
        <v>1</v>
      </c>
      <c r="K607" s="4">
        <f t="shared" si="34"/>
        <v>1</v>
      </c>
      <c r="L607" s="4" t="str">
        <f t="shared" si="33"/>
        <v/>
      </c>
      <c r="N607" s="13">
        <v>0.65263176524724786</v>
      </c>
      <c r="O607" s="5">
        <v>2013</v>
      </c>
      <c r="P607" s="5" t="s">
        <v>2111</v>
      </c>
      <c r="Q607" s="12">
        <v>96</v>
      </c>
      <c r="R607" s="5">
        <v>2013</v>
      </c>
      <c r="S607" s="5" t="s">
        <v>2111</v>
      </c>
      <c r="T607" s="12"/>
      <c r="V607" s="5" t="s">
        <v>1569</v>
      </c>
      <c r="W607" s="12"/>
      <c r="Y607" s="5" t="s">
        <v>1569</v>
      </c>
      <c r="Z607" s="12">
        <v>0</v>
      </c>
      <c r="AA607" s="5">
        <v>2013</v>
      </c>
      <c r="AB607" s="5" t="s">
        <v>2111</v>
      </c>
      <c r="AC607" s="12">
        <v>0</v>
      </c>
      <c r="AD607" s="5">
        <v>2013</v>
      </c>
      <c r="AE607" s="5" t="s">
        <v>2111</v>
      </c>
      <c r="AF607" s="12">
        <v>0</v>
      </c>
      <c r="AG607" s="5">
        <v>2013</v>
      </c>
      <c r="AH607" s="5" t="s">
        <v>2111</v>
      </c>
      <c r="AI607" s="14">
        <v>100</v>
      </c>
      <c r="AJ607" s="5">
        <v>2013</v>
      </c>
      <c r="AK607" s="5" t="s">
        <v>2111</v>
      </c>
      <c r="AL607" s="14"/>
      <c r="AN607" s="5" t="s">
        <v>1569</v>
      </c>
    </row>
    <row r="608" spans="1:40" ht="12.75" customHeight="1" x14ac:dyDescent="0.25">
      <c r="A608" s="5" t="s">
        <v>2112</v>
      </c>
      <c r="B608" s="5" t="s">
        <v>1536</v>
      </c>
      <c r="C608" s="5" t="s">
        <v>590</v>
      </c>
      <c r="D608" s="5" t="s">
        <v>620</v>
      </c>
      <c r="E608" s="5" t="s">
        <v>2214</v>
      </c>
      <c r="F608" s="5" t="s">
        <v>2300</v>
      </c>
      <c r="G608" s="5">
        <v>1</v>
      </c>
      <c r="H608" s="5">
        <v>2</v>
      </c>
      <c r="I608" s="5" t="s">
        <v>2418</v>
      </c>
      <c r="J608" s="5">
        <f t="shared" si="32"/>
        <v>1</v>
      </c>
      <c r="K608" s="4">
        <f t="shared" si="34"/>
        <v>1</v>
      </c>
      <c r="L608" s="4" t="str">
        <f t="shared" si="33"/>
        <v/>
      </c>
      <c r="N608" s="13">
        <v>0.6412932113990818</v>
      </c>
      <c r="O608" s="5">
        <v>2013</v>
      </c>
      <c r="P608" s="5" t="s">
        <v>2112</v>
      </c>
      <c r="Q608" s="12">
        <v>95</v>
      </c>
      <c r="R608" s="5">
        <v>2013</v>
      </c>
      <c r="S608" s="5" t="s">
        <v>2112</v>
      </c>
      <c r="T608" s="12"/>
      <c r="V608" s="5" t="s">
        <v>1569</v>
      </c>
      <c r="W608" s="12"/>
      <c r="Y608" s="5" t="s">
        <v>1569</v>
      </c>
      <c r="Z608" s="12">
        <v>0</v>
      </c>
      <c r="AA608" s="5">
        <v>2013</v>
      </c>
      <c r="AB608" s="5" t="s">
        <v>2112</v>
      </c>
      <c r="AC608" s="12">
        <v>0</v>
      </c>
      <c r="AD608" s="5">
        <v>2013</v>
      </c>
      <c r="AE608" s="5" t="s">
        <v>2112</v>
      </c>
      <c r="AF608" s="12">
        <v>0</v>
      </c>
      <c r="AG608" s="5">
        <v>2013</v>
      </c>
      <c r="AH608" s="5" t="s">
        <v>2112</v>
      </c>
      <c r="AI608" s="14">
        <v>100</v>
      </c>
      <c r="AJ608" s="5">
        <v>2013</v>
      </c>
      <c r="AK608" s="5" t="s">
        <v>2112</v>
      </c>
      <c r="AL608" s="14"/>
      <c r="AN608" s="5" t="s">
        <v>1569</v>
      </c>
    </row>
    <row r="609" spans="1:40" ht="12.75" customHeight="1" x14ac:dyDescent="0.25">
      <c r="A609" s="5" t="s">
        <v>2113</v>
      </c>
      <c r="B609" s="5" t="s">
        <v>9</v>
      </c>
      <c r="C609" s="5" t="s">
        <v>593</v>
      </c>
      <c r="D609" s="5" t="s">
        <v>360</v>
      </c>
      <c r="E609" s="5" t="s">
        <v>2215</v>
      </c>
      <c r="F609" s="5" t="s">
        <v>3340</v>
      </c>
      <c r="G609" s="5">
        <v>2</v>
      </c>
      <c r="H609" s="5">
        <v>2</v>
      </c>
      <c r="I609" s="5" t="s">
        <v>2419</v>
      </c>
      <c r="J609" s="5">
        <f t="shared" si="32"/>
        <v>1</v>
      </c>
      <c r="K609" s="4">
        <f t="shared" si="34"/>
        <v>1</v>
      </c>
      <c r="L609" s="4" t="str">
        <f t="shared" si="33"/>
        <v/>
      </c>
      <c r="N609" s="13"/>
      <c r="P609" s="5" t="s">
        <v>1569</v>
      </c>
      <c r="Q609" s="12">
        <v>97</v>
      </c>
      <c r="R609" s="5">
        <v>2015</v>
      </c>
      <c r="S609" s="5" t="s">
        <v>2113</v>
      </c>
      <c r="T609" s="12"/>
      <c r="V609" s="5" t="s">
        <v>1569</v>
      </c>
      <c r="W609" s="12"/>
      <c r="Y609" s="5" t="s">
        <v>1569</v>
      </c>
      <c r="Z609" s="12">
        <v>0</v>
      </c>
      <c r="AA609" s="5">
        <v>2015</v>
      </c>
      <c r="AB609" s="5" t="s">
        <v>2113</v>
      </c>
      <c r="AC609" s="12">
        <v>0</v>
      </c>
      <c r="AD609" s="5">
        <v>2015</v>
      </c>
      <c r="AE609" s="5" t="s">
        <v>2113</v>
      </c>
      <c r="AF609" s="12">
        <v>0</v>
      </c>
      <c r="AG609" s="5">
        <v>2015</v>
      </c>
      <c r="AH609" s="5" t="s">
        <v>2113</v>
      </c>
      <c r="AI609" s="14">
        <v>0</v>
      </c>
      <c r="AJ609" s="5">
        <v>2015</v>
      </c>
      <c r="AK609" s="5" t="s">
        <v>2113</v>
      </c>
      <c r="AL609" s="14"/>
      <c r="AN609" s="5" t="s">
        <v>1569</v>
      </c>
    </row>
    <row r="610" spans="1:40" ht="12.75" customHeight="1" x14ac:dyDescent="0.25">
      <c r="A610" s="5" t="s">
        <v>2114</v>
      </c>
      <c r="B610" s="5" t="s">
        <v>9</v>
      </c>
      <c r="C610" s="5" t="s">
        <v>593</v>
      </c>
      <c r="D610" s="5" t="s">
        <v>360</v>
      </c>
      <c r="E610" s="5" t="s">
        <v>2216</v>
      </c>
      <c r="F610" s="5" t="s">
        <v>2301</v>
      </c>
      <c r="G610" s="5">
        <v>2</v>
      </c>
      <c r="H610" s="5">
        <v>2</v>
      </c>
      <c r="I610" s="5" t="s">
        <v>2420</v>
      </c>
      <c r="J610" s="5">
        <f t="shared" si="32"/>
        <v>1</v>
      </c>
      <c r="K610" s="4">
        <f t="shared" si="34"/>
        <v>1</v>
      </c>
      <c r="L610" s="4" t="str">
        <f t="shared" si="33"/>
        <v/>
      </c>
      <c r="N610" s="13">
        <v>0.26005993808511341</v>
      </c>
      <c r="O610" s="5">
        <v>2014</v>
      </c>
      <c r="P610" s="5" t="s">
        <v>2114</v>
      </c>
      <c r="Q610" s="12">
        <v>100</v>
      </c>
      <c r="R610" s="5">
        <v>2015</v>
      </c>
      <c r="S610" s="5" t="s">
        <v>2114</v>
      </c>
      <c r="T610" s="12"/>
      <c r="V610" s="5" t="s">
        <v>1569</v>
      </c>
      <c r="W610" s="12"/>
      <c r="Y610" s="5" t="s">
        <v>1569</v>
      </c>
      <c r="Z610" s="12">
        <v>0</v>
      </c>
      <c r="AA610" s="5">
        <v>2015</v>
      </c>
      <c r="AB610" s="5" t="s">
        <v>2114</v>
      </c>
      <c r="AC610" s="12">
        <v>0</v>
      </c>
      <c r="AD610" s="5">
        <v>2015</v>
      </c>
      <c r="AE610" s="5" t="s">
        <v>2114</v>
      </c>
      <c r="AF610" s="12">
        <v>0</v>
      </c>
      <c r="AG610" s="5">
        <v>2015</v>
      </c>
      <c r="AH610" s="5" t="s">
        <v>2114</v>
      </c>
      <c r="AI610" s="14">
        <v>0</v>
      </c>
      <c r="AJ610" s="5">
        <v>2015</v>
      </c>
      <c r="AK610" s="5" t="s">
        <v>2114</v>
      </c>
      <c r="AL610" s="14"/>
      <c r="AN610" s="5" t="s">
        <v>1569</v>
      </c>
    </row>
    <row r="611" spans="1:40" ht="12.75" customHeight="1" x14ac:dyDescent="0.25">
      <c r="A611" s="5" t="s">
        <v>2115</v>
      </c>
      <c r="B611" s="5" t="s">
        <v>9</v>
      </c>
      <c r="C611" s="5" t="s">
        <v>593</v>
      </c>
      <c r="D611" s="5" t="s">
        <v>360</v>
      </c>
      <c r="E611" s="5" t="s">
        <v>2217</v>
      </c>
      <c r="F611" s="5" t="s">
        <v>2302</v>
      </c>
      <c r="G611" s="5">
        <v>2</v>
      </c>
      <c r="H611" s="5">
        <v>2</v>
      </c>
      <c r="I611" s="5" t="s">
        <v>2421</v>
      </c>
      <c r="J611" s="5">
        <f t="shared" si="32"/>
        <v>1</v>
      </c>
      <c r="K611" s="4">
        <f t="shared" si="34"/>
        <v>1</v>
      </c>
      <c r="L611" s="4" t="str">
        <f t="shared" si="33"/>
        <v/>
      </c>
      <c r="N611" s="13" t="s">
        <v>1569</v>
      </c>
      <c r="O611" s="5" t="s">
        <v>1569</v>
      </c>
      <c r="P611" s="5" t="s">
        <v>1569</v>
      </c>
      <c r="Q611" s="12" t="s">
        <v>1569</v>
      </c>
      <c r="R611" s="5" t="s">
        <v>1569</v>
      </c>
      <c r="S611" s="5" t="s">
        <v>1569</v>
      </c>
      <c r="T611" s="12"/>
      <c r="V611" s="5" t="s">
        <v>1569</v>
      </c>
      <c r="W611" s="12"/>
      <c r="Y611" s="5" t="s">
        <v>1569</v>
      </c>
      <c r="Z611" s="12">
        <v>0</v>
      </c>
      <c r="AA611" s="5">
        <v>2015</v>
      </c>
      <c r="AB611" s="5" t="s">
        <v>2115</v>
      </c>
      <c r="AC611" s="12">
        <v>0</v>
      </c>
      <c r="AD611" s="5">
        <v>2015</v>
      </c>
      <c r="AE611" s="5" t="s">
        <v>2115</v>
      </c>
      <c r="AF611" s="12">
        <v>0</v>
      </c>
      <c r="AG611" s="5">
        <v>2015</v>
      </c>
      <c r="AH611" s="5" t="s">
        <v>2115</v>
      </c>
      <c r="AI611" s="14">
        <v>0</v>
      </c>
      <c r="AJ611" s="5">
        <v>2015</v>
      </c>
      <c r="AK611" s="5" t="s">
        <v>2115</v>
      </c>
      <c r="AL611" s="14"/>
      <c r="AN611" s="5" t="s">
        <v>1569</v>
      </c>
    </row>
    <row r="612" spans="1:40" ht="12.75" customHeight="1" x14ac:dyDescent="0.25">
      <c r="A612" s="5" t="s">
        <v>2116</v>
      </c>
      <c r="B612" s="5" t="s">
        <v>9</v>
      </c>
      <c r="C612" s="5" t="s">
        <v>593</v>
      </c>
      <c r="D612" s="5" t="s">
        <v>360</v>
      </c>
      <c r="E612" s="5" t="s">
        <v>599</v>
      </c>
      <c r="F612" s="5" t="s">
        <v>598</v>
      </c>
      <c r="G612" s="5">
        <v>2</v>
      </c>
      <c r="H612" s="5">
        <v>2</v>
      </c>
      <c r="I612" s="5" t="s">
        <v>2422</v>
      </c>
      <c r="J612" s="5">
        <f t="shared" si="32"/>
        <v>3</v>
      </c>
      <c r="K612" s="4">
        <f t="shared" si="34"/>
        <v>3</v>
      </c>
      <c r="L612" s="4" t="str">
        <f t="shared" si="33"/>
        <v>Y</v>
      </c>
      <c r="M612" s="4" t="s">
        <v>2679</v>
      </c>
      <c r="N612" s="13">
        <v>3.4114983253707216E-2</v>
      </c>
      <c r="O612" s="5">
        <v>2014</v>
      </c>
      <c r="P612" s="5" t="s">
        <v>2116</v>
      </c>
      <c r="Q612" s="12">
        <v>67.5</v>
      </c>
      <c r="R612" s="5">
        <v>2015</v>
      </c>
      <c r="S612" s="5" t="s">
        <v>2116</v>
      </c>
      <c r="T612" s="12"/>
      <c r="V612" s="5" t="s">
        <v>1569</v>
      </c>
      <c r="W612" s="12"/>
      <c r="Y612" s="5" t="s">
        <v>1569</v>
      </c>
      <c r="Z612" s="12">
        <v>0</v>
      </c>
      <c r="AA612" s="5">
        <v>2015</v>
      </c>
      <c r="AB612" s="5" t="s">
        <v>2116</v>
      </c>
      <c r="AC612" s="12">
        <v>0</v>
      </c>
      <c r="AD612" s="5">
        <v>2015</v>
      </c>
      <c r="AE612" s="5" t="s">
        <v>2116</v>
      </c>
      <c r="AF612" s="12">
        <v>0</v>
      </c>
      <c r="AG612" s="5">
        <v>2015</v>
      </c>
      <c r="AH612" s="5" t="s">
        <v>2116</v>
      </c>
      <c r="AI612" s="14">
        <v>0</v>
      </c>
      <c r="AJ612" s="5">
        <v>2015</v>
      </c>
      <c r="AK612" s="5" t="s">
        <v>2116</v>
      </c>
      <c r="AL612" s="14"/>
      <c r="AN612" s="5" t="s">
        <v>1569</v>
      </c>
    </row>
    <row r="613" spans="1:40" ht="12.75" customHeight="1" x14ac:dyDescent="0.25">
      <c r="A613" s="5" t="s">
        <v>2117</v>
      </c>
      <c r="B613" s="5" t="s">
        <v>9</v>
      </c>
      <c r="C613" s="5" t="s">
        <v>593</v>
      </c>
      <c r="D613" s="5" t="s">
        <v>360</v>
      </c>
      <c r="E613" s="5" t="s">
        <v>2218</v>
      </c>
      <c r="F613" s="5" t="s">
        <v>2303</v>
      </c>
      <c r="G613" s="5">
        <v>2</v>
      </c>
      <c r="H613" s="5">
        <v>1</v>
      </c>
      <c r="I613" s="5" t="s">
        <v>2423</v>
      </c>
      <c r="J613" s="5">
        <f t="shared" si="32"/>
        <v>1</v>
      </c>
      <c r="K613" s="4">
        <f t="shared" si="34"/>
        <v>1</v>
      </c>
      <c r="L613" s="4" t="str">
        <f t="shared" si="33"/>
        <v/>
      </c>
      <c r="N613" s="13">
        <v>0.24614866034257121</v>
      </c>
      <c r="O613" s="5">
        <v>2014</v>
      </c>
      <c r="P613" s="5" t="s">
        <v>2117</v>
      </c>
      <c r="Q613" s="12">
        <v>97.300003051757798</v>
      </c>
      <c r="R613" s="5">
        <v>2015</v>
      </c>
      <c r="S613" s="5" t="s">
        <v>2117</v>
      </c>
      <c r="T613" s="12"/>
      <c r="V613" s="5" t="s">
        <v>1569</v>
      </c>
      <c r="W613" s="12"/>
      <c r="Y613" s="5" t="s">
        <v>1569</v>
      </c>
      <c r="Z613" s="12">
        <v>0</v>
      </c>
      <c r="AA613" s="5">
        <v>2015</v>
      </c>
      <c r="AB613" s="5" t="s">
        <v>2117</v>
      </c>
      <c r="AC613" s="12">
        <v>0</v>
      </c>
      <c r="AD613" s="5">
        <v>2015</v>
      </c>
      <c r="AE613" s="5" t="s">
        <v>2117</v>
      </c>
      <c r="AF613" s="12">
        <v>0</v>
      </c>
      <c r="AG613" s="5">
        <v>2015</v>
      </c>
      <c r="AH613" s="5" t="s">
        <v>2117</v>
      </c>
      <c r="AI613" s="14">
        <v>0</v>
      </c>
      <c r="AJ613" s="5">
        <v>2015</v>
      </c>
      <c r="AK613" s="5" t="s">
        <v>2117</v>
      </c>
      <c r="AL613" s="14"/>
      <c r="AN613" s="5" t="s">
        <v>1569</v>
      </c>
    </row>
    <row r="614" spans="1:40" ht="12.75" customHeight="1" x14ac:dyDescent="0.25">
      <c r="A614" s="5" t="s">
        <v>2118</v>
      </c>
      <c r="B614" s="5" t="s">
        <v>9</v>
      </c>
      <c r="C614" s="5" t="s">
        <v>593</v>
      </c>
      <c r="D614" s="5" t="s">
        <v>360</v>
      </c>
      <c r="E614" s="5" t="s">
        <v>2219</v>
      </c>
      <c r="F614" s="5" t="s">
        <v>2304</v>
      </c>
      <c r="G614" s="5">
        <v>2</v>
      </c>
      <c r="H614" s="5">
        <v>2</v>
      </c>
      <c r="I614" s="5" t="s">
        <v>2424</v>
      </c>
      <c r="J614" s="5">
        <f t="shared" si="32"/>
        <v>1</v>
      </c>
      <c r="K614" s="4">
        <f t="shared" si="34"/>
        <v>1</v>
      </c>
      <c r="L614" s="4" t="str">
        <f t="shared" si="33"/>
        <v/>
      </c>
      <c r="N614" s="13">
        <v>0.27505679203396138</v>
      </c>
      <c r="O614" s="5">
        <v>2014</v>
      </c>
      <c r="P614" s="5" t="s">
        <v>2118</v>
      </c>
      <c r="Q614" s="12">
        <v>87</v>
      </c>
      <c r="R614" s="5">
        <v>2015</v>
      </c>
      <c r="S614" s="5" t="s">
        <v>2118</v>
      </c>
      <c r="T614" s="12"/>
      <c r="V614" s="5" t="s">
        <v>1569</v>
      </c>
      <c r="W614" s="12"/>
      <c r="Y614" s="5" t="s">
        <v>1569</v>
      </c>
      <c r="Z614" s="12">
        <v>0</v>
      </c>
      <c r="AA614" s="5">
        <v>2015</v>
      </c>
      <c r="AB614" s="5" t="s">
        <v>2118</v>
      </c>
      <c r="AC614" s="12">
        <v>0</v>
      </c>
      <c r="AD614" s="5">
        <v>2015</v>
      </c>
      <c r="AE614" s="5" t="s">
        <v>2118</v>
      </c>
      <c r="AF614" s="12">
        <v>0</v>
      </c>
      <c r="AG614" s="5">
        <v>2015</v>
      </c>
      <c r="AH614" s="5" t="s">
        <v>2118</v>
      </c>
      <c r="AI614" s="14">
        <v>0</v>
      </c>
      <c r="AJ614" s="5">
        <v>2015</v>
      </c>
      <c r="AK614" s="5" t="s">
        <v>2118</v>
      </c>
      <c r="AL614" s="14"/>
      <c r="AN614" s="5" t="s">
        <v>1569</v>
      </c>
    </row>
    <row r="615" spans="1:40" ht="12.75" customHeight="1" x14ac:dyDescent="0.25">
      <c r="A615" s="5" t="s">
        <v>2119</v>
      </c>
      <c r="B615" s="5" t="s">
        <v>9</v>
      </c>
      <c r="C615" s="5" t="s">
        <v>593</v>
      </c>
      <c r="D615" s="5" t="s">
        <v>360</v>
      </c>
      <c r="E615" s="5" t="s">
        <v>2220</v>
      </c>
      <c r="F615" s="5" t="s">
        <v>2305</v>
      </c>
      <c r="G615" s="5">
        <v>2</v>
      </c>
      <c r="H615" s="5">
        <v>2</v>
      </c>
      <c r="I615" s="5" t="s">
        <v>2425</v>
      </c>
      <c r="J615" s="5">
        <f t="shared" si="32"/>
        <v>1</v>
      </c>
      <c r="K615" s="4">
        <f t="shared" si="34"/>
        <v>1</v>
      </c>
      <c r="L615" s="4" t="str">
        <f t="shared" si="33"/>
        <v/>
      </c>
      <c r="N615" s="13" t="s">
        <v>1569</v>
      </c>
      <c r="O615" s="5" t="s">
        <v>1569</v>
      </c>
      <c r="P615" s="5" t="s">
        <v>1569</v>
      </c>
      <c r="Q615" s="12" t="s">
        <v>1569</v>
      </c>
      <c r="R615" s="5" t="s">
        <v>1569</v>
      </c>
      <c r="S615" s="5" t="s">
        <v>1569</v>
      </c>
      <c r="T615" s="12"/>
      <c r="V615" s="5" t="s">
        <v>1569</v>
      </c>
      <c r="W615" s="12"/>
      <c r="Y615" s="5" t="s">
        <v>1569</v>
      </c>
      <c r="Z615" s="12">
        <v>0</v>
      </c>
      <c r="AA615" s="5">
        <v>2015</v>
      </c>
      <c r="AB615" s="5" t="s">
        <v>2119</v>
      </c>
      <c r="AC615" s="12">
        <v>0</v>
      </c>
      <c r="AD615" s="5">
        <v>2015</v>
      </c>
      <c r="AE615" s="5" t="s">
        <v>2119</v>
      </c>
      <c r="AF615" s="12">
        <v>0</v>
      </c>
      <c r="AG615" s="5">
        <v>2015</v>
      </c>
      <c r="AH615" s="5" t="s">
        <v>2119</v>
      </c>
      <c r="AI615" s="14">
        <v>0</v>
      </c>
      <c r="AJ615" s="5">
        <v>2015</v>
      </c>
      <c r="AK615" s="5" t="s">
        <v>2119</v>
      </c>
      <c r="AL615" s="14"/>
      <c r="AN615" s="5" t="s">
        <v>1569</v>
      </c>
    </row>
    <row r="616" spans="1:40" ht="12.75" customHeight="1" x14ac:dyDescent="0.25">
      <c r="A616" s="5" t="s">
        <v>2120</v>
      </c>
      <c r="B616" s="5" t="s">
        <v>9</v>
      </c>
      <c r="C616" s="5" t="s">
        <v>593</v>
      </c>
      <c r="D616" s="5" t="s">
        <v>360</v>
      </c>
      <c r="E616" s="5" t="s">
        <v>602</v>
      </c>
      <c r="F616" s="5" t="s">
        <v>601</v>
      </c>
      <c r="G616" s="5">
        <v>2</v>
      </c>
      <c r="H616" s="5">
        <v>2</v>
      </c>
      <c r="I616" s="5" t="s">
        <v>2426</v>
      </c>
      <c r="J616" s="5">
        <f t="shared" si="32"/>
        <v>3</v>
      </c>
      <c r="K616" s="4">
        <f t="shared" si="34"/>
        <v>3</v>
      </c>
      <c r="L616" s="4" t="str">
        <f t="shared" si="33"/>
        <v>Y</v>
      </c>
      <c r="M616" s="4" t="s">
        <v>2679</v>
      </c>
      <c r="N616" s="13">
        <v>0.26542624624603789</v>
      </c>
      <c r="O616" s="5">
        <v>2014</v>
      </c>
      <c r="P616" s="5" t="s">
        <v>2120</v>
      </c>
      <c r="Q616" s="12">
        <v>95</v>
      </c>
      <c r="R616" s="5">
        <v>2015</v>
      </c>
      <c r="S616" s="5" t="s">
        <v>2120</v>
      </c>
      <c r="T616" s="12"/>
      <c r="V616" s="5" t="s">
        <v>1569</v>
      </c>
      <c r="W616" s="12"/>
      <c r="Y616" s="5" t="s">
        <v>1569</v>
      </c>
      <c r="Z616" s="12">
        <v>0</v>
      </c>
      <c r="AA616" s="5">
        <v>2015</v>
      </c>
      <c r="AB616" s="5" t="s">
        <v>2120</v>
      </c>
      <c r="AC616" s="12">
        <v>0</v>
      </c>
      <c r="AD616" s="5">
        <v>2015</v>
      </c>
      <c r="AE616" s="5" t="s">
        <v>2120</v>
      </c>
      <c r="AF616" s="12">
        <v>0</v>
      </c>
      <c r="AG616" s="5">
        <v>2015</v>
      </c>
      <c r="AH616" s="5" t="s">
        <v>2120</v>
      </c>
      <c r="AI616" s="14">
        <v>0</v>
      </c>
      <c r="AJ616" s="5">
        <v>2015</v>
      </c>
      <c r="AK616" s="5" t="s">
        <v>2120</v>
      </c>
      <c r="AL616" s="14"/>
      <c r="AN616" s="5" t="s">
        <v>1569</v>
      </c>
    </row>
    <row r="617" spans="1:40" ht="12.75" customHeight="1" x14ac:dyDescent="0.25">
      <c r="A617" s="5" t="s">
        <v>2121</v>
      </c>
      <c r="B617" s="5" t="s">
        <v>9</v>
      </c>
      <c r="C617" s="5" t="s">
        <v>593</v>
      </c>
      <c r="D617" s="5" t="s">
        <v>360</v>
      </c>
      <c r="E617" s="5" t="s">
        <v>2221</v>
      </c>
      <c r="F617" s="5" t="s">
        <v>615</v>
      </c>
      <c r="G617" s="5">
        <v>2</v>
      </c>
      <c r="H617" s="5">
        <v>2</v>
      </c>
      <c r="I617" s="5" t="s">
        <v>2427</v>
      </c>
      <c r="J617" s="5">
        <f t="shared" si="32"/>
        <v>2</v>
      </c>
      <c r="K617" s="4">
        <f t="shared" si="34"/>
        <v>3</v>
      </c>
      <c r="L617" s="4" t="str">
        <f t="shared" si="33"/>
        <v>Y</v>
      </c>
      <c r="M617" s="4" t="s">
        <v>2679</v>
      </c>
      <c r="N617" s="13" t="s">
        <v>1569</v>
      </c>
      <c r="O617" s="5" t="s">
        <v>1569</v>
      </c>
      <c r="P617" s="5" t="s">
        <v>1569</v>
      </c>
      <c r="Q617" s="12" t="s">
        <v>1569</v>
      </c>
      <c r="R617" s="5" t="s">
        <v>1569</v>
      </c>
      <c r="S617" s="5" t="s">
        <v>1569</v>
      </c>
      <c r="T617" s="12"/>
      <c r="V617" s="5" t="s">
        <v>1569</v>
      </c>
      <c r="W617" s="12"/>
      <c r="Y617" s="5" t="s">
        <v>1569</v>
      </c>
      <c r="Z617" s="12">
        <v>0</v>
      </c>
      <c r="AA617" s="5">
        <v>2015</v>
      </c>
      <c r="AB617" s="5" t="s">
        <v>2121</v>
      </c>
      <c r="AC617" s="12">
        <v>0</v>
      </c>
      <c r="AD617" s="5">
        <v>2015</v>
      </c>
      <c r="AE617" s="5" t="s">
        <v>2121</v>
      </c>
      <c r="AF617" s="12">
        <v>0</v>
      </c>
      <c r="AG617" s="5">
        <v>2015</v>
      </c>
      <c r="AH617" s="5" t="s">
        <v>2121</v>
      </c>
      <c r="AI617" s="14">
        <v>0</v>
      </c>
      <c r="AJ617" s="5">
        <v>2015</v>
      </c>
      <c r="AK617" s="5" t="s">
        <v>2121</v>
      </c>
      <c r="AL617" s="14"/>
      <c r="AN617" s="5" t="s">
        <v>1569</v>
      </c>
    </row>
    <row r="618" spans="1:40" ht="12.75" customHeight="1" x14ac:dyDescent="0.25">
      <c r="A618" s="5" t="s">
        <v>2122</v>
      </c>
      <c r="B618" s="5" t="s">
        <v>9</v>
      </c>
      <c r="C618" s="5" t="s">
        <v>593</v>
      </c>
      <c r="D618" s="5" t="s">
        <v>360</v>
      </c>
      <c r="E618" s="5" t="s">
        <v>2222</v>
      </c>
      <c r="F618" s="5" t="s">
        <v>612</v>
      </c>
      <c r="G618" s="5">
        <v>2</v>
      </c>
      <c r="H618" s="5">
        <v>2</v>
      </c>
      <c r="I618" s="5" t="s">
        <v>2428</v>
      </c>
      <c r="J618" s="5">
        <f t="shared" si="32"/>
        <v>1</v>
      </c>
      <c r="K618" s="4">
        <f t="shared" si="34"/>
        <v>3</v>
      </c>
      <c r="L618" s="4" t="str">
        <f t="shared" si="33"/>
        <v>Y</v>
      </c>
      <c r="M618" s="4" t="s">
        <v>2679</v>
      </c>
      <c r="N618" s="13" t="s">
        <v>1569</v>
      </c>
      <c r="O618" s="5" t="s">
        <v>1569</v>
      </c>
      <c r="P618" s="5" t="s">
        <v>1569</v>
      </c>
      <c r="Q618" s="12">
        <v>95</v>
      </c>
      <c r="R618" s="5">
        <v>2015</v>
      </c>
      <c r="S618" s="5" t="s">
        <v>2122</v>
      </c>
      <c r="T618" s="12"/>
      <c r="V618" s="5" t="s">
        <v>1569</v>
      </c>
      <c r="W618" s="12"/>
      <c r="Y618" s="5" t="s">
        <v>1569</v>
      </c>
      <c r="Z618" s="12">
        <v>0</v>
      </c>
      <c r="AA618" s="5">
        <v>2015</v>
      </c>
      <c r="AB618" s="5" t="s">
        <v>2122</v>
      </c>
      <c r="AC618" s="12">
        <v>0</v>
      </c>
      <c r="AD618" s="5">
        <v>2015</v>
      </c>
      <c r="AE618" s="5" t="s">
        <v>2122</v>
      </c>
      <c r="AF618" s="12">
        <v>0</v>
      </c>
      <c r="AG618" s="5">
        <v>2015</v>
      </c>
      <c r="AH618" s="5" t="s">
        <v>2122</v>
      </c>
      <c r="AI618" s="14">
        <v>0</v>
      </c>
      <c r="AJ618" s="5">
        <v>2015</v>
      </c>
      <c r="AK618" s="5" t="s">
        <v>2122</v>
      </c>
      <c r="AL618" s="14"/>
      <c r="AN618" s="5" t="s">
        <v>1569</v>
      </c>
    </row>
    <row r="619" spans="1:40" ht="12.75" customHeight="1" x14ac:dyDescent="0.25">
      <c r="A619" s="5" t="s">
        <v>2123</v>
      </c>
      <c r="B619" s="5" t="s">
        <v>9</v>
      </c>
      <c r="C619" s="5" t="s">
        <v>593</v>
      </c>
      <c r="D619" s="5" t="s">
        <v>360</v>
      </c>
      <c r="E619" s="5" t="s">
        <v>2223</v>
      </c>
      <c r="F619" s="5" t="s">
        <v>2306</v>
      </c>
      <c r="G619" s="5">
        <v>2</v>
      </c>
      <c r="H619" s="5">
        <v>2</v>
      </c>
      <c r="I619" s="5" t="s">
        <v>2429</v>
      </c>
      <c r="J619" s="5">
        <f t="shared" si="32"/>
        <v>1</v>
      </c>
      <c r="K619" s="4">
        <f t="shared" si="34"/>
        <v>1</v>
      </c>
      <c r="L619" s="4" t="str">
        <f t="shared" si="33"/>
        <v/>
      </c>
      <c r="N619" s="13">
        <v>1.0001683107897477</v>
      </c>
      <c r="O619" s="5">
        <v>2014</v>
      </c>
      <c r="P619" s="5" t="s">
        <v>2123</v>
      </c>
      <c r="Q619" s="12">
        <v>91</v>
      </c>
      <c r="R619" s="5">
        <v>2015</v>
      </c>
      <c r="S619" s="5" t="s">
        <v>2123</v>
      </c>
      <c r="T619" s="12"/>
      <c r="V619" s="5" t="s">
        <v>1569</v>
      </c>
      <c r="W619" s="12"/>
      <c r="Y619" s="5" t="s">
        <v>1569</v>
      </c>
      <c r="Z619" s="12">
        <v>0</v>
      </c>
      <c r="AA619" s="5">
        <v>2015</v>
      </c>
      <c r="AB619" s="5" t="s">
        <v>2123</v>
      </c>
      <c r="AC619" s="12">
        <v>0</v>
      </c>
      <c r="AD619" s="5">
        <v>2015</v>
      </c>
      <c r="AE619" s="5" t="s">
        <v>2123</v>
      </c>
      <c r="AF619" s="12">
        <v>0</v>
      </c>
      <c r="AG619" s="5">
        <v>2015</v>
      </c>
      <c r="AH619" s="5" t="s">
        <v>2123</v>
      </c>
      <c r="AI619" s="14">
        <v>10.50583644953519</v>
      </c>
      <c r="AJ619" s="5">
        <v>2015</v>
      </c>
      <c r="AK619" s="5" t="s">
        <v>2123</v>
      </c>
      <c r="AL619" s="14"/>
      <c r="AN619" s="5" t="s">
        <v>1569</v>
      </c>
    </row>
    <row r="620" spans="1:40" ht="12.75" customHeight="1" x14ac:dyDescent="0.25">
      <c r="A620" s="5" t="s">
        <v>2124</v>
      </c>
      <c r="B620" s="5" t="s">
        <v>9</v>
      </c>
      <c r="C620" s="5" t="s">
        <v>593</v>
      </c>
      <c r="D620" s="5" t="s">
        <v>360</v>
      </c>
      <c r="E620" s="5" t="s">
        <v>2224</v>
      </c>
      <c r="F620" s="5" t="s">
        <v>604</v>
      </c>
      <c r="G620" s="5">
        <v>2</v>
      </c>
      <c r="H620" s="5">
        <v>3</v>
      </c>
      <c r="I620" s="5" t="s">
        <v>2430</v>
      </c>
      <c r="J620" s="5">
        <f t="shared" si="32"/>
        <v>2</v>
      </c>
      <c r="K620" s="4">
        <f t="shared" si="34"/>
        <v>3</v>
      </c>
      <c r="L620" s="4" t="str">
        <f t="shared" si="33"/>
        <v>Y</v>
      </c>
      <c r="M620" s="4" t="s">
        <v>2679</v>
      </c>
      <c r="N620" s="13">
        <v>1.9091254865493918E-2</v>
      </c>
      <c r="O620" s="5">
        <v>2014</v>
      </c>
      <c r="P620" s="5" t="s">
        <v>2124</v>
      </c>
      <c r="Q620" s="12">
        <v>100</v>
      </c>
      <c r="R620" s="5">
        <v>2015</v>
      </c>
      <c r="S620" s="5" t="s">
        <v>2124</v>
      </c>
      <c r="T620" s="12"/>
      <c r="V620" s="5" t="s">
        <v>1569</v>
      </c>
      <c r="W620" s="12"/>
      <c r="Y620" s="5" t="s">
        <v>1569</v>
      </c>
      <c r="Z620" s="12">
        <v>0</v>
      </c>
      <c r="AA620" s="5">
        <v>2015</v>
      </c>
      <c r="AB620" s="5" t="s">
        <v>2124</v>
      </c>
      <c r="AC620" s="12">
        <v>0</v>
      </c>
      <c r="AD620" s="5">
        <v>2015</v>
      </c>
      <c r="AE620" s="5" t="s">
        <v>2124</v>
      </c>
      <c r="AF620" s="12">
        <v>0</v>
      </c>
      <c r="AG620" s="5">
        <v>2015</v>
      </c>
      <c r="AH620" s="5" t="s">
        <v>2124</v>
      </c>
      <c r="AI620" s="14">
        <v>0</v>
      </c>
      <c r="AJ620" s="5">
        <v>2015</v>
      </c>
      <c r="AK620" s="5" t="s">
        <v>2124</v>
      </c>
      <c r="AL620" s="14"/>
      <c r="AN620" s="5" t="s">
        <v>1569</v>
      </c>
    </row>
    <row r="621" spans="1:40" ht="12.75" customHeight="1" x14ac:dyDescent="0.25">
      <c r="A621" s="5" t="s">
        <v>2125</v>
      </c>
      <c r="B621" s="5" t="s">
        <v>9</v>
      </c>
      <c r="C621" s="5" t="s">
        <v>593</v>
      </c>
      <c r="D621" s="5" t="s">
        <v>360</v>
      </c>
      <c r="E621" s="5" t="s">
        <v>2225</v>
      </c>
      <c r="F621" s="5" t="s">
        <v>607</v>
      </c>
      <c r="G621" s="5">
        <v>2</v>
      </c>
      <c r="H621" s="5">
        <v>2</v>
      </c>
      <c r="I621" s="5" t="s">
        <v>2431</v>
      </c>
      <c r="J621" s="5">
        <f t="shared" si="32"/>
        <v>2</v>
      </c>
      <c r="K621" s="4">
        <f t="shared" si="34"/>
        <v>3</v>
      </c>
      <c r="L621" s="4" t="str">
        <f t="shared" si="33"/>
        <v>Y</v>
      </c>
      <c r="M621" s="4" t="s">
        <v>2679</v>
      </c>
      <c r="N621" s="13" t="s">
        <v>1569</v>
      </c>
      <c r="O621" s="5" t="s">
        <v>1569</v>
      </c>
      <c r="P621" s="5" t="s">
        <v>1569</v>
      </c>
      <c r="Q621" s="12">
        <v>92</v>
      </c>
      <c r="R621" s="5">
        <v>2015</v>
      </c>
      <c r="S621" s="5" t="s">
        <v>2125</v>
      </c>
      <c r="T621" s="12"/>
      <c r="V621" s="5" t="s">
        <v>1569</v>
      </c>
      <c r="W621" s="12"/>
      <c r="Y621" s="5" t="s">
        <v>1569</v>
      </c>
      <c r="Z621" s="12">
        <v>7.8362573303254566</v>
      </c>
      <c r="AA621" s="5">
        <v>2015</v>
      </c>
      <c r="AB621" s="5" t="s">
        <v>2125</v>
      </c>
      <c r="AC621" s="12">
        <v>0</v>
      </c>
      <c r="AD621" s="5">
        <v>2015</v>
      </c>
      <c r="AE621" s="5" t="s">
        <v>2125</v>
      </c>
      <c r="AF621" s="12">
        <v>0</v>
      </c>
      <c r="AG621" s="5">
        <v>2015</v>
      </c>
      <c r="AH621" s="5" t="s">
        <v>2125</v>
      </c>
      <c r="AI621" s="14">
        <v>0</v>
      </c>
      <c r="AJ621" s="5">
        <v>2015</v>
      </c>
      <c r="AK621" s="5" t="s">
        <v>2125</v>
      </c>
      <c r="AL621" s="14"/>
      <c r="AN621" s="5" t="s">
        <v>1569</v>
      </c>
    </row>
    <row r="622" spans="1:40" ht="12.75" customHeight="1" x14ac:dyDescent="0.25">
      <c r="A622" s="5" t="s">
        <v>2126</v>
      </c>
      <c r="B622" s="5" t="s">
        <v>9</v>
      </c>
      <c r="C622" s="5" t="s">
        <v>593</v>
      </c>
      <c r="D622" s="5" t="s">
        <v>360</v>
      </c>
      <c r="E622" s="5" t="s">
        <v>10</v>
      </c>
      <c r="F622" s="5" t="s">
        <v>592</v>
      </c>
      <c r="G622" s="5">
        <v>2</v>
      </c>
      <c r="H622" s="5">
        <v>2</v>
      </c>
      <c r="I622" s="5" t="s">
        <v>2432</v>
      </c>
      <c r="J622" s="5">
        <f t="shared" si="32"/>
        <v>4</v>
      </c>
      <c r="K622" s="4">
        <f t="shared" si="34"/>
        <v>4</v>
      </c>
      <c r="L622" s="4" t="str">
        <f t="shared" si="33"/>
        <v>Y</v>
      </c>
      <c r="M622" s="4" t="s">
        <v>2679</v>
      </c>
      <c r="N622" s="13">
        <v>0.70670305207215145</v>
      </c>
      <c r="O622" s="5">
        <v>2014</v>
      </c>
      <c r="P622" s="5" t="s">
        <v>2126</v>
      </c>
      <c r="Q622" s="12">
        <v>76</v>
      </c>
      <c r="R622" s="5">
        <v>2015</v>
      </c>
      <c r="S622" s="5" t="s">
        <v>2126</v>
      </c>
      <c r="T622" s="12"/>
      <c r="V622" s="5" t="s">
        <v>1569</v>
      </c>
      <c r="W622" s="12"/>
      <c r="Y622" s="5" t="s">
        <v>1569</v>
      </c>
      <c r="Z622" s="12">
        <v>1.7684280076592562</v>
      </c>
      <c r="AA622" s="5">
        <v>2015</v>
      </c>
      <c r="AB622" s="5" t="s">
        <v>2126</v>
      </c>
      <c r="AC622" s="12">
        <v>0</v>
      </c>
      <c r="AD622" s="5">
        <v>2015</v>
      </c>
      <c r="AE622" s="5" t="s">
        <v>2126</v>
      </c>
      <c r="AF622" s="12">
        <v>0</v>
      </c>
      <c r="AG622" s="5">
        <v>2015</v>
      </c>
      <c r="AH622" s="5" t="s">
        <v>2126</v>
      </c>
      <c r="AI622" s="14">
        <v>0</v>
      </c>
      <c r="AJ622" s="5">
        <v>2015</v>
      </c>
      <c r="AK622" s="5" t="s">
        <v>2126</v>
      </c>
      <c r="AL622" s="14"/>
      <c r="AN622" s="5" t="s">
        <v>1569</v>
      </c>
    </row>
    <row r="623" spans="1:40" ht="12.75" customHeight="1" x14ac:dyDescent="0.25">
      <c r="A623" s="5" t="s">
        <v>2127</v>
      </c>
      <c r="B623" s="5" t="s">
        <v>9</v>
      </c>
      <c r="C623" s="5" t="s">
        <v>593</v>
      </c>
      <c r="D623" s="5" t="s">
        <v>360</v>
      </c>
      <c r="E623" s="5" t="s">
        <v>596</v>
      </c>
      <c r="F623" s="5" t="s">
        <v>595</v>
      </c>
      <c r="G623" s="5">
        <v>2</v>
      </c>
      <c r="H623" s="5">
        <v>2</v>
      </c>
      <c r="I623" s="5" t="s">
        <v>2433</v>
      </c>
      <c r="J623" s="5">
        <f t="shared" si="32"/>
        <v>3</v>
      </c>
      <c r="K623" s="4">
        <f t="shared" si="34"/>
        <v>3</v>
      </c>
      <c r="L623" s="4" t="str">
        <f t="shared" si="33"/>
        <v>Y</v>
      </c>
      <c r="M623" s="4" t="s">
        <v>2679</v>
      </c>
      <c r="N623" s="13">
        <v>0.14496875760152594</v>
      </c>
      <c r="O623" s="5">
        <v>2014</v>
      </c>
      <c r="P623" s="5" t="s">
        <v>2127</v>
      </c>
      <c r="Q623" s="12">
        <v>98</v>
      </c>
      <c r="R623" s="5">
        <v>2015</v>
      </c>
      <c r="S623" s="5" t="s">
        <v>2127</v>
      </c>
      <c r="T623" s="12"/>
      <c r="V623" s="5" t="s">
        <v>1569</v>
      </c>
      <c r="W623" s="12"/>
      <c r="Y623" s="5" t="s">
        <v>1569</v>
      </c>
      <c r="Z623" s="12">
        <v>5.7603684610685564</v>
      </c>
      <c r="AA623" s="5">
        <v>2015</v>
      </c>
      <c r="AB623" s="5" t="s">
        <v>2127</v>
      </c>
      <c r="AC623" s="12">
        <v>0</v>
      </c>
      <c r="AD623" s="5">
        <v>2015</v>
      </c>
      <c r="AE623" s="5" t="s">
        <v>2127</v>
      </c>
      <c r="AF623" s="12">
        <v>0</v>
      </c>
      <c r="AG623" s="5">
        <v>2015</v>
      </c>
      <c r="AH623" s="5" t="s">
        <v>2127</v>
      </c>
      <c r="AI623" s="14">
        <v>0</v>
      </c>
      <c r="AJ623" s="5">
        <v>2015</v>
      </c>
      <c r="AK623" s="5" t="s">
        <v>2127</v>
      </c>
      <c r="AL623" s="14"/>
      <c r="AN623" s="5" t="s">
        <v>1569</v>
      </c>
    </row>
    <row r="624" spans="1:40" ht="12.75" customHeight="1" x14ac:dyDescent="0.25">
      <c r="A624" s="5" t="s">
        <v>2770</v>
      </c>
      <c r="B624" s="5" t="s">
        <v>847</v>
      </c>
      <c r="C624" s="5" t="s">
        <v>846</v>
      </c>
      <c r="D624" s="5" t="s">
        <v>620</v>
      </c>
      <c r="E624" s="5" t="s">
        <v>2781</v>
      </c>
      <c r="F624" s="5" t="s">
        <v>2780</v>
      </c>
      <c r="G624" s="5">
        <v>2</v>
      </c>
      <c r="H624" s="5">
        <v>1</v>
      </c>
      <c r="I624" s="13"/>
      <c r="J624" s="8">
        <f t="shared" si="32"/>
        <v>1</v>
      </c>
      <c r="K624" s="4">
        <f t="shared" si="34"/>
        <v>1</v>
      </c>
      <c r="L624" s="20" t="str">
        <f t="shared" si="33"/>
        <v/>
      </c>
      <c r="M624" s="20"/>
      <c r="N624" s="13">
        <v>0.63742536931561122</v>
      </c>
      <c r="O624" s="5">
        <v>2020</v>
      </c>
      <c r="P624" s="5" t="s">
        <v>2770</v>
      </c>
      <c r="Q624" s="14">
        <v>67.381448351917655</v>
      </c>
      <c r="R624" s="5">
        <v>2020</v>
      </c>
      <c r="S624" s="5" t="s">
        <v>2770</v>
      </c>
      <c r="V624" s="5" t="s">
        <v>1569</v>
      </c>
      <c r="Y624" s="5" t="s">
        <v>1569</v>
      </c>
      <c r="Z624" s="14">
        <v>1.1193204835341823E-2</v>
      </c>
      <c r="AA624" s="5">
        <v>2020</v>
      </c>
      <c r="AB624" s="5" t="s">
        <v>2770</v>
      </c>
      <c r="AC624" s="14">
        <v>0.41969918185339233</v>
      </c>
      <c r="AD624" s="5">
        <v>2020</v>
      </c>
      <c r="AE624" s="5" t="s">
        <v>2770</v>
      </c>
      <c r="AH624" s="5" t="s">
        <v>1569</v>
      </c>
      <c r="AI624" s="14">
        <v>100</v>
      </c>
      <c r="AJ624" s="5">
        <v>2020</v>
      </c>
      <c r="AK624" s="5" t="s">
        <v>2770</v>
      </c>
      <c r="AN624" s="5" t="s">
        <v>1569</v>
      </c>
    </row>
    <row r="625" spans="1:40" ht="12.75" customHeight="1" x14ac:dyDescent="0.25">
      <c r="A625" s="5" t="s">
        <v>2771</v>
      </c>
      <c r="B625" s="5" t="s">
        <v>847</v>
      </c>
      <c r="C625" s="5" t="s">
        <v>846</v>
      </c>
      <c r="D625" s="5" t="s">
        <v>620</v>
      </c>
      <c r="E625" s="5" t="s">
        <v>2782</v>
      </c>
      <c r="F625" s="5" t="s">
        <v>2783</v>
      </c>
      <c r="G625" s="5">
        <v>2</v>
      </c>
      <c r="H625" s="5">
        <v>1</v>
      </c>
      <c r="I625" s="13"/>
      <c r="J625" s="8">
        <f t="shared" si="32"/>
        <v>1</v>
      </c>
      <c r="K625" s="4">
        <f t="shared" si="34"/>
        <v>1</v>
      </c>
      <c r="L625" s="20" t="str">
        <f t="shared" si="33"/>
        <v/>
      </c>
      <c r="M625" s="20"/>
      <c r="N625" s="13">
        <v>0.9657470994881675</v>
      </c>
      <c r="O625" s="5">
        <v>2020</v>
      </c>
      <c r="P625" s="5" t="s">
        <v>2771</v>
      </c>
      <c r="Q625" s="14">
        <v>69.246072155010964</v>
      </c>
      <c r="R625" s="5">
        <v>2020</v>
      </c>
      <c r="S625" s="5" t="s">
        <v>2771</v>
      </c>
      <c r="V625" s="5" t="s">
        <v>1569</v>
      </c>
      <c r="Y625" s="5" t="s">
        <v>1569</v>
      </c>
      <c r="Z625" s="14">
        <v>0.35612598097766368</v>
      </c>
      <c r="AA625" s="5">
        <v>2020</v>
      </c>
      <c r="AB625" s="5" t="s">
        <v>2771</v>
      </c>
      <c r="AC625" s="14">
        <v>3.1253550293651781E-3</v>
      </c>
      <c r="AD625" s="5">
        <v>2020</v>
      </c>
      <c r="AE625" s="5" t="s">
        <v>2771</v>
      </c>
      <c r="AH625" s="5" t="s">
        <v>1569</v>
      </c>
      <c r="AI625" s="14">
        <v>0</v>
      </c>
      <c r="AJ625" s="5">
        <v>2020</v>
      </c>
      <c r="AK625" s="5" t="s">
        <v>2771</v>
      </c>
      <c r="AN625" s="5" t="s">
        <v>1569</v>
      </c>
    </row>
    <row r="626" spans="1:40" ht="12.75" customHeight="1" x14ac:dyDescent="0.25">
      <c r="A626" s="5" t="s">
        <v>2772</v>
      </c>
      <c r="B626" s="5" t="s">
        <v>847</v>
      </c>
      <c r="C626" s="5" t="s">
        <v>846</v>
      </c>
      <c r="D626" s="5" t="s">
        <v>620</v>
      </c>
      <c r="E626" s="5" t="s">
        <v>2784</v>
      </c>
      <c r="F626" s="5" t="s">
        <v>2785</v>
      </c>
      <c r="G626" s="5">
        <v>2</v>
      </c>
      <c r="H626" s="5">
        <v>1</v>
      </c>
      <c r="I626" s="13"/>
      <c r="J626" s="8">
        <f t="shared" si="32"/>
        <v>1</v>
      </c>
      <c r="K626" s="4">
        <f t="shared" si="34"/>
        <v>1</v>
      </c>
      <c r="L626" s="20" t="str">
        <f t="shared" si="33"/>
        <v/>
      </c>
      <c r="M626" s="20"/>
      <c r="N626" s="13">
        <v>0.48095774729353241</v>
      </c>
      <c r="O626" s="5">
        <v>2020</v>
      </c>
      <c r="P626" s="5" t="s">
        <v>2772</v>
      </c>
      <c r="Q626" s="14">
        <v>84.43369460620201</v>
      </c>
      <c r="R626" s="5">
        <v>2020</v>
      </c>
      <c r="S626" s="5" t="s">
        <v>2772</v>
      </c>
      <c r="V626" s="5" t="s">
        <v>1569</v>
      </c>
      <c r="Y626" s="5" t="s">
        <v>1569</v>
      </c>
      <c r="Z626" s="14">
        <v>0.60283715301908192</v>
      </c>
      <c r="AA626" s="5">
        <v>2020</v>
      </c>
      <c r="AB626" s="5" t="s">
        <v>2772</v>
      </c>
      <c r="AC626" s="14">
        <v>0.23840963703836024</v>
      </c>
      <c r="AD626" s="5">
        <v>2020</v>
      </c>
      <c r="AE626" s="5" t="s">
        <v>2772</v>
      </c>
      <c r="AH626" s="5" t="s">
        <v>1569</v>
      </c>
      <c r="AI626" s="14">
        <v>0</v>
      </c>
      <c r="AJ626" s="5">
        <v>2020</v>
      </c>
      <c r="AK626" s="5" t="s">
        <v>2772</v>
      </c>
      <c r="AN626" s="5" t="s">
        <v>1569</v>
      </c>
    </row>
    <row r="627" spans="1:40" ht="12.75" customHeight="1" x14ac:dyDescent="0.25">
      <c r="A627" s="5" t="s">
        <v>2773</v>
      </c>
      <c r="B627" s="5" t="s">
        <v>847</v>
      </c>
      <c r="C627" s="5" t="s">
        <v>846</v>
      </c>
      <c r="D627" s="5" t="s">
        <v>620</v>
      </c>
      <c r="E627" s="5" t="s">
        <v>2786</v>
      </c>
      <c r="F627" s="5" t="s">
        <v>2787</v>
      </c>
      <c r="G627" s="5">
        <v>2</v>
      </c>
      <c r="H627" s="5">
        <v>1</v>
      </c>
      <c r="I627" s="13"/>
      <c r="J627" s="8">
        <f t="shared" si="32"/>
        <v>1</v>
      </c>
      <c r="K627" s="4">
        <f t="shared" si="34"/>
        <v>1</v>
      </c>
      <c r="L627" s="20" t="str">
        <f t="shared" si="33"/>
        <v/>
      </c>
      <c r="M627" s="20"/>
      <c r="N627" s="13">
        <v>0.70000000450011091</v>
      </c>
      <c r="O627" s="5">
        <v>2020</v>
      </c>
      <c r="P627" s="5" t="s">
        <v>2773</v>
      </c>
      <c r="Q627" s="14">
        <v>50.761540104449821</v>
      </c>
      <c r="R627" s="5">
        <v>2020</v>
      </c>
      <c r="S627" s="5" t="s">
        <v>2773</v>
      </c>
      <c r="V627" s="5" t="s">
        <v>1569</v>
      </c>
      <c r="Y627" s="5" t="s">
        <v>1569</v>
      </c>
      <c r="Z627" s="14">
        <v>28.914158923866317</v>
      </c>
      <c r="AA627" s="5">
        <v>2020</v>
      </c>
      <c r="AB627" s="5" t="s">
        <v>2773</v>
      </c>
      <c r="AC627" s="14">
        <v>1.3867702121758425E-2</v>
      </c>
      <c r="AD627" s="5">
        <v>2020</v>
      </c>
      <c r="AE627" s="5" t="s">
        <v>2773</v>
      </c>
      <c r="AH627" s="5" t="s">
        <v>1569</v>
      </c>
      <c r="AI627" s="14">
        <v>0</v>
      </c>
      <c r="AJ627" s="5">
        <v>2020</v>
      </c>
      <c r="AK627" s="5" t="s">
        <v>2773</v>
      </c>
      <c r="AN627" s="5" t="s">
        <v>1569</v>
      </c>
    </row>
    <row r="628" spans="1:40" ht="12.75" customHeight="1" x14ac:dyDescent="0.25">
      <c r="A628" s="5" t="s">
        <v>2774</v>
      </c>
      <c r="B628" s="5" t="s">
        <v>847</v>
      </c>
      <c r="C628" s="5" t="s">
        <v>846</v>
      </c>
      <c r="D628" s="5" t="s">
        <v>620</v>
      </c>
      <c r="E628" s="5" t="s">
        <v>2788</v>
      </c>
      <c r="F628" s="5" t="s">
        <v>2789</v>
      </c>
      <c r="G628" s="5">
        <v>2</v>
      </c>
      <c r="H628" s="5">
        <v>1</v>
      </c>
      <c r="I628" s="13"/>
      <c r="J628" s="8">
        <f t="shared" si="32"/>
        <v>1</v>
      </c>
      <c r="K628" s="4">
        <f t="shared" si="34"/>
        <v>1</v>
      </c>
      <c r="L628" s="20" t="str">
        <f t="shared" si="33"/>
        <v/>
      </c>
      <c r="M628" s="20"/>
      <c r="N628" s="13">
        <v>0.73221167234680207</v>
      </c>
      <c r="O628" s="5">
        <v>2020</v>
      </c>
      <c r="P628" s="5" t="s">
        <v>2774</v>
      </c>
      <c r="Q628" s="14">
        <v>67.60718795506223</v>
      </c>
      <c r="R628" s="5">
        <v>2020</v>
      </c>
      <c r="S628" s="5" t="s">
        <v>2774</v>
      </c>
      <c r="V628" s="5" t="s">
        <v>1569</v>
      </c>
      <c r="Y628" s="5" t="s">
        <v>1569</v>
      </c>
      <c r="Z628" s="14">
        <v>0.22222222222222221</v>
      </c>
      <c r="AA628" s="5">
        <v>2020</v>
      </c>
      <c r="AB628" s="5" t="s">
        <v>2774</v>
      </c>
      <c r="AC628" s="14">
        <v>0</v>
      </c>
      <c r="AD628" s="5">
        <v>2020</v>
      </c>
      <c r="AE628" s="5" t="s">
        <v>2774</v>
      </c>
      <c r="AH628" s="5" t="s">
        <v>1569</v>
      </c>
      <c r="AI628" s="14">
        <v>0</v>
      </c>
      <c r="AJ628" s="5">
        <v>2020</v>
      </c>
      <c r="AK628" s="5" t="s">
        <v>2774</v>
      </c>
      <c r="AN628" s="5" t="s">
        <v>1569</v>
      </c>
    </row>
    <row r="629" spans="1:40" ht="12.75" customHeight="1" x14ac:dyDescent="0.25">
      <c r="A629" s="5" t="s">
        <v>2775</v>
      </c>
      <c r="B629" s="5" t="s">
        <v>847</v>
      </c>
      <c r="C629" s="5" t="s">
        <v>846</v>
      </c>
      <c r="D629" s="5" t="s">
        <v>620</v>
      </c>
      <c r="E629" s="5" t="s">
        <v>2791</v>
      </c>
      <c r="F629" s="5" t="s">
        <v>2790</v>
      </c>
      <c r="G629" s="5">
        <v>2</v>
      </c>
      <c r="H629" s="5">
        <v>1</v>
      </c>
      <c r="I629" s="13"/>
      <c r="J629" s="8">
        <f t="shared" si="32"/>
        <v>1</v>
      </c>
      <c r="K629" s="4">
        <f t="shared" si="34"/>
        <v>1</v>
      </c>
      <c r="L629" s="20" t="str">
        <f t="shared" si="33"/>
        <v/>
      </c>
      <c r="M629" s="20"/>
      <c r="N629" s="13">
        <v>0.57594995532095961</v>
      </c>
      <c r="O629" s="5">
        <v>2020</v>
      </c>
      <c r="P629" s="5" t="s">
        <v>2775</v>
      </c>
      <c r="Q629" s="14">
        <v>46.903638886914159</v>
      </c>
      <c r="R629" s="5">
        <v>2020</v>
      </c>
      <c r="S629" s="5" t="s">
        <v>2775</v>
      </c>
      <c r="V629" s="5" t="s">
        <v>1569</v>
      </c>
      <c r="Y629" s="5" t="s">
        <v>1569</v>
      </c>
      <c r="Z629" s="14">
        <v>1.7638805371818</v>
      </c>
      <c r="AA629" s="5">
        <v>2020</v>
      </c>
      <c r="AB629" s="5" t="s">
        <v>2775</v>
      </c>
      <c r="AC629" s="14">
        <v>4.4297454399679292</v>
      </c>
      <c r="AD629" s="5">
        <v>2020</v>
      </c>
      <c r="AE629" s="5" t="s">
        <v>2775</v>
      </c>
      <c r="AH629" s="5" t="s">
        <v>1569</v>
      </c>
      <c r="AI629" s="14">
        <v>100</v>
      </c>
      <c r="AJ629" s="5">
        <v>2020</v>
      </c>
      <c r="AK629" s="5" t="s">
        <v>2775</v>
      </c>
      <c r="AN629" s="5" t="s">
        <v>1569</v>
      </c>
    </row>
    <row r="630" spans="1:40" ht="12.75" customHeight="1" x14ac:dyDescent="0.25">
      <c r="A630" s="5" t="s">
        <v>2776</v>
      </c>
      <c r="B630" s="5" t="s">
        <v>847</v>
      </c>
      <c r="C630" s="5" t="s">
        <v>846</v>
      </c>
      <c r="D630" s="5" t="s">
        <v>620</v>
      </c>
      <c r="E630" s="5" t="s">
        <v>2792</v>
      </c>
      <c r="F630" s="5" t="s">
        <v>2793</v>
      </c>
      <c r="G630" s="5">
        <v>2</v>
      </c>
      <c r="H630" s="5">
        <v>1</v>
      </c>
      <c r="I630" s="13"/>
      <c r="J630" s="8">
        <f t="shared" si="32"/>
        <v>1</v>
      </c>
      <c r="K630" s="4">
        <f t="shared" si="34"/>
        <v>1</v>
      </c>
      <c r="L630" s="20" t="str">
        <f t="shared" si="33"/>
        <v/>
      </c>
      <c r="M630" s="20"/>
      <c r="N630" s="13">
        <v>0.70551041068773357</v>
      </c>
      <c r="O630" s="5">
        <v>2020</v>
      </c>
      <c r="P630" s="5" t="s">
        <v>2776</v>
      </c>
      <c r="Q630" s="14">
        <v>74.164968272621948</v>
      </c>
      <c r="R630" s="5">
        <v>2020</v>
      </c>
      <c r="S630" s="5" t="s">
        <v>2776</v>
      </c>
      <c r="V630" s="5" t="s">
        <v>1569</v>
      </c>
      <c r="Y630" s="5" t="s">
        <v>1569</v>
      </c>
      <c r="Z630" s="14">
        <v>1.5303263254271251</v>
      </c>
      <c r="AA630" s="5">
        <v>2020</v>
      </c>
      <c r="AB630" s="5" t="s">
        <v>2776</v>
      </c>
      <c r="AC630" s="14">
        <v>0.65419696995871246</v>
      </c>
      <c r="AD630" s="5">
        <v>2020</v>
      </c>
      <c r="AE630" s="5" t="s">
        <v>2776</v>
      </c>
      <c r="AH630" s="5" t="s">
        <v>1569</v>
      </c>
      <c r="AI630" s="14">
        <v>0</v>
      </c>
      <c r="AJ630" s="5">
        <v>2020</v>
      </c>
      <c r="AK630" s="5" t="s">
        <v>2776</v>
      </c>
      <c r="AN630" s="5" t="s">
        <v>1569</v>
      </c>
    </row>
    <row r="631" spans="1:40" ht="12.75" customHeight="1" x14ac:dyDescent="0.25">
      <c r="A631" s="5" t="s">
        <v>2777</v>
      </c>
      <c r="B631" s="5" t="s">
        <v>847</v>
      </c>
      <c r="C631" s="5" t="s">
        <v>846</v>
      </c>
      <c r="D631" s="5" t="s">
        <v>620</v>
      </c>
      <c r="E631" s="5" t="s">
        <v>2794</v>
      </c>
      <c r="F631" s="5" t="s">
        <v>2795</v>
      </c>
      <c r="G631" s="5">
        <v>2</v>
      </c>
      <c r="H631" s="5">
        <v>1</v>
      </c>
      <c r="I631" s="13"/>
      <c r="J631" s="8">
        <f t="shared" si="32"/>
        <v>1</v>
      </c>
      <c r="K631" s="4">
        <f t="shared" si="34"/>
        <v>1</v>
      </c>
      <c r="L631" s="20" t="str">
        <f t="shared" si="33"/>
        <v/>
      </c>
      <c r="M631" s="20"/>
      <c r="N631" s="13">
        <v>0.5804982210406574</v>
      </c>
      <c r="O631" s="5">
        <v>2020</v>
      </c>
      <c r="P631" s="5" t="s">
        <v>2777</v>
      </c>
      <c r="Q631" s="14">
        <v>78.59908498659955</v>
      </c>
      <c r="R631" s="5">
        <v>2020</v>
      </c>
      <c r="S631" s="5" t="s">
        <v>2777</v>
      </c>
      <c r="V631" s="5" t="s">
        <v>1569</v>
      </c>
      <c r="Y631" s="5" t="s">
        <v>1569</v>
      </c>
      <c r="Z631" s="14">
        <v>2.0665037888982818</v>
      </c>
      <c r="AA631" s="5">
        <v>2020</v>
      </c>
      <c r="AB631" s="5" t="s">
        <v>2777</v>
      </c>
      <c r="AC631" s="14">
        <v>0.30042039901894263</v>
      </c>
      <c r="AD631" s="5">
        <v>2020</v>
      </c>
      <c r="AE631" s="5" t="s">
        <v>2777</v>
      </c>
      <c r="AH631" s="5" t="s">
        <v>1569</v>
      </c>
      <c r="AI631" s="14">
        <v>100</v>
      </c>
      <c r="AJ631" s="5">
        <v>2020</v>
      </c>
      <c r="AK631" s="5" t="s">
        <v>2777</v>
      </c>
      <c r="AN631" s="5" t="s">
        <v>1569</v>
      </c>
    </row>
    <row r="632" spans="1:40" ht="12.75" customHeight="1" x14ac:dyDescent="0.25">
      <c r="A632" s="5" t="s">
        <v>2778</v>
      </c>
      <c r="B632" s="5" t="s">
        <v>847</v>
      </c>
      <c r="C632" s="5" t="s">
        <v>846</v>
      </c>
      <c r="D632" s="5" t="s">
        <v>620</v>
      </c>
      <c r="E632" s="5" t="s">
        <v>2797</v>
      </c>
      <c r="F632" s="5" t="s">
        <v>2796</v>
      </c>
      <c r="G632" s="5">
        <v>2</v>
      </c>
      <c r="H632" s="5">
        <v>1</v>
      </c>
      <c r="I632" s="13"/>
      <c r="J632" s="8">
        <f t="shared" si="32"/>
        <v>1</v>
      </c>
      <c r="K632" s="4">
        <f t="shared" si="34"/>
        <v>1</v>
      </c>
      <c r="L632" s="20" t="str">
        <f t="shared" si="33"/>
        <v/>
      </c>
      <c r="M632" s="20"/>
      <c r="N632" s="13">
        <v>0.70000003650793774</v>
      </c>
      <c r="O632" s="5">
        <v>2020</v>
      </c>
      <c r="P632" s="5" t="s">
        <v>2778</v>
      </c>
      <c r="Q632" s="14">
        <v>44.635576044813668</v>
      </c>
      <c r="R632" s="5">
        <v>2020</v>
      </c>
      <c r="S632" s="5" t="s">
        <v>2778</v>
      </c>
      <c r="V632" s="5" t="s">
        <v>1569</v>
      </c>
      <c r="Y632" s="5" t="s">
        <v>1569</v>
      </c>
      <c r="Z632" s="14">
        <v>2.8716471484500969</v>
      </c>
      <c r="AA632" s="5">
        <v>2020</v>
      </c>
      <c r="AB632" s="5" t="s">
        <v>2778</v>
      </c>
      <c r="AC632" s="14">
        <v>6.099280393968335E-2</v>
      </c>
      <c r="AD632" s="5">
        <v>2020</v>
      </c>
      <c r="AE632" s="5" t="s">
        <v>2778</v>
      </c>
      <c r="AH632" s="5" t="s">
        <v>1569</v>
      </c>
      <c r="AI632" s="14">
        <v>100</v>
      </c>
      <c r="AJ632" s="5">
        <v>2020</v>
      </c>
      <c r="AK632" s="5" t="s">
        <v>2778</v>
      </c>
      <c r="AN632" s="5" t="s">
        <v>1569</v>
      </c>
    </row>
    <row r="633" spans="1:40" ht="12.75" customHeight="1" x14ac:dyDescent="0.25">
      <c r="A633" s="5" t="s">
        <v>2779</v>
      </c>
      <c r="B633" s="5" t="s">
        <v>847</v>
      </c>
      <c r="C633" s="5" t="s">
        <v>846</v>
      </c>
      <c r="D633" s="5" t="s">
        <v>620</v>
      </c>
      <c r="E633" s="5" t="s">
        <v>2799</v>
      </c>
      <c r="F633" s="5" t="s">
        <v>2798</v>
      </c>
      <c r="G633" s="5">
        <v>2</v>
      </c>
      <c r="H633" s="5">
        <v>1</v>
      </c>
      <c r="I633" s="13"/>
      <c r="J633" s="8">
        <f t="shared" si="32"/>
        <v>1</v>
      </c>
      <c r="K633" s="4">
        <f t="shared" si="34"/>
        <v>1</v>
      </c>
      <c r="L633" s="20" t="str">
        <f t="shared" si="33"/>
        <v/>
      </c>
      <c r="M633" s="20"/>
      <c r="N633" s="13">
        <v>0.77905858719603616</v>
      </c>
      <c r="O633" s="5">
        <v>2020</v>
      </c>
      <c r="P633" s="5" t="s">
        <v>2779</v>
      </c>
      <c r="Q633" s="14">
        <v>60.241129534975755</v>
      </c>
      <c r="R633" s="5">
        <v>2020</v>
      </c>
      <c r="S633" s="5" t="s">
        <v>2779</v>
      </c>
      <c r="V633" s="5" t="s">
        <v>1569</v>
      </c>
      <c r="Y633" s="5" t="s">
        <v>1569</v>
      </c>
      <c r="Z633" s="14">
        <v>0.64176892150076326</v>
      </c>
      <c r="AA633" s="5">
        <v>2020</v>
      </c>
      <c r="AB633" s="5" t="s">
        <v>2779</v>
      </c>
      <c r="AC633" s="14">
        <v>7.4247448237745137E-2</v>
      </c>
      <c r="AD633" s="5">
        <v>2020</v>
      </c>
      <c r="AE633" s="5" t="s">
        <v>2779</v>
      </c>
      <c r="AH633" s="5" t="s">
        <v>1569</v>
      </c>
      <c r="AI633" s="14">
        <v>100</v>
      </c>
      <c r="AJ633" s="5">
        <v>2020</v>
      </c>
      <c r="AK633" s="5" t="s">
        <v>2779</v>
      </c>
      <c r="AN633" s="5" t="s">
        <v>1569</v>
      </c>
    </row>
    <row r="634" spans="1:40" ht="12.75" customHeight="1" x14ac:dyDescent="0.25">
      <c r="A634" s="5" t="s">
        <v>2800</v>
      </c>
      <c r="B634" s="5" t="s">
        <v>1124</v>
      </c>
      <c r="C634" s="5" t="s">
        <v>1123</v>
      </c>
      <c r="D634" s="5" t="s">
        <v>1038</v>
      </c>
      <c r="E634" s="5" t="s">
        <v>2847</v>
      </c>
      <c r="F634" s="5" t="s">
        <v>2848</v>
      </c>
      <c r="G634" s="5">
        <v>3</v>
      </c>
      <c r="H634" s="5">
        <v>1</v>
      </c>
      <c r="I634" s="5" t="s">
        <v>2849</v>
      </c>
      <c r="J634" s="5">
        <f t="shared" si="32"/>
        <v>1</v>
      </c>
      <c r="K634" s="4">
        <f t="shared" si="34"/>
        <v>1</v>
      </c>
      <c r="L634" s="4" t="str">
        <f t="shared" si="33"/>
        <v/>
      </c>
      <c r="N634" s="13">
        <v>0.61186535594803981</v>
      </c>
      <c r="O634" s="5">
        <v>2019</v>
      </c>
      <c r="P634" s="5" t="s">
        <v>2800</v>
      </c>
      <c r="S634" s="5" t="s">
        <v>1569</v>
      </c>
      <c r="V634" s="5" t="s">
        <v>1569</v>
      </c>
      <c r="Y634" s="5" t="s">
        <v>1569</v>
      </c>
      <c r="AB634" s="5" t="s">
        <v>1569</v>
      </c>
      <c r="AE634" s="5" t="s">
        <v>1569</v>
      </c>
      <c r="AH634" s="5" t="s">
        <v>1569</v>
      </c>
      <c r="AK634" s="5" t="s">
        <v>1569</v>
      </c>
      <c r="AN634" s="5" t="s">
        <v>1569</v>
      </c>
    </row>
    <row r="635" spans="1:40" ht="12.75" customHeight="1" x14ac:dyDescent="0.25">
      <c r="A635" s="5" t="s">
        <v>2801</v>
      </c>
      <c r="B635" s="5" t="s">
        <v>1124</v>
      </c>
      <c r="C635" s="5" t="s">
        <v>1123</v>
      </c>
      <c r="D635" s="5" t="s">
        <v>1038</v>
      </c>
      <c r="E635" s="5" t="s">
        <v>2850</v>
      </c>
      <c r="F635" s="5" t="s">
        <v>2896</v>
      </c>
      <c r="G635" s="5">
        <v>3</v>
      </c>
      <c r="H635" s="5">
        <v>2</v>
      </c>
      <c r="I635" s="5" t="s">
        <v>2941</v>
      </c>
      <c r="J635" s="5">
        <f t="shared" si="32"/>
        <v>1</v>
      </c>
      <c r="K635" s="4">
        <f t="shared" si="34"/>
        <v>1</v>
      </c>
      <c r="L635" s="4" t="str">
        <f t="shared" si="33"/>
        <v/>
      </c>
      <c r="N635" s="13">
        <v>0.47241086014591205</v>
      </c>
      <c r="O635" s="5">
        <v>2019</v>
      </c>
      <c r="P635" s="5" t="s">
        <v>2801</v>
      </c>
      <c r="S635" s="5" t="s">
        <v>1569</v>
      </c>
      <c r="V635" s="5" t="s">
        <v>1569</v>
      </c>
      <c r="Y635" s="5" t="s">
        <v>1569</v>
      </c>
      <c r="AB635" s="5" t="s">
        <v>1569</v>
      </c>
      <c r="AE635" s="5" t="s">
        <v>1569</v>
      </c>
      <c r="AH635" s="5" t="s">
        <v>1569</v>
      </c>
      <c r="AK635" s="5" t="s">
        <v>1569</v>
      </c>
      <c r="AN635" s="5" t="s">
        <v>1569</v>
      </c>
    </row>
    <row r="636" spans="1:40" ht="12.75" customHeight="1" x14ac:dyDescent="0.25">
      <c r="A636" s="5" t="s">
        <v>2802</v>
      </c>
      <c r="B636" s="5" t="s">
        <v>1124</v>
      </c>
      <c r="C636" s="5" t="s">
        <v>1123</v>
      </c>
      <c r="D636" s="5" t="s">
        <v>1038</v>
      </c>
      <c r="E636" s="5" t="s">
        <v>2851</v>
      </c>
      <c r="F636" s="5" t="s">
        <v>2897</v>
      </c>
      <c r="G636" s="5">
        <v>3</v>
      </c>
      <c r="H636" s="5">
        <v>2</v>
      </c>
      <c r="I636" s="5" t="s">
        <v>2942</v>
      </c>
      <c r="J636" s="5">
        <f t="shared" si="32"/>
        <v>1</v>
      </c>
      <c r="K636" s="4">
        <f t="shared" si="34"/>
        <v>1</v>
      </c>
      <c r="L636" s="4" t="str">
        <f t="shared" si="33"/>
        <v/>
      </c>
      <c r="N636" s="13">
        <v>0.69501316464862339</v>
      </c>
      <c r="O636" s="5">
        <v>2019</v>
      </c>
      <c r="P636" s="5" t="s">
        <v>2802</v>
      </c>
      <c r="S636" s="5" t="s">
        <v>1569</v>
      </c>
      <c r="V636" s="5" t="s">
        <v>1569</v>
      </c>
      <c r="Y636" s="5" t="s">
        <v>1569</v>
      </c>
      <c r="AB636" s="5" t="s">
        <v>1569</v>
      </c>
      <c r="AE636" s="5" t="s">
        <v>1569</v>
      </c>
      <c r="AH636" s="5" t="s">
        <v>1569</v>
      </c>
      <c r="AK636" s="5" t="s">
        <v>1569</v>
      </c>
      <c r="AN636" s="5" t="s">
        <v>1569</v>
      </c>
    </row>
    <row r="637" spans="1:40" ht="12.75" customHeight="1" x14ac:dyDescent="0.25">
      <c r="A637" s="5" t="s">
        <v>2803</v>
      </c>
      <c r="B637" s="5" t="s">
        <v>1124</v>
      </c>
      <c r="C637" s="5" t="s">
        <v>1123</v>
      </c>
      <c r="D637" s="5" t="s">
        <v>1038</v>
      </c>
      <c r="E637" s="5" t="s">
        <v>2852</v>
      </c>
      <c r="F637" s="5" t="s">
        <v>2898</v>
      </c>
      <c r="G637" s="5">
        <v>3</v>
      </c>
      <c r="H637" s="5">
        <v>1</v>
      </c>
      <c r="I637" s="5" t="s">
        <v>2943</v>
      </c>
      <c r="J637" s="5">
        <f t="shared" si="32"/>
        <v>1</v>
      </c>
      <c r="K637" s="4">
        <f t="shared" si="34"/>
        <v>1</v>
      </c>
      <c r="L637" s="4" t="str">
        <f t="shared" si="33"/>
        <v/>
      </c>
      <c r="N637" s="13">
        <v>0.55903797109087372</v>
      </c>
      <c r="O637" s="5">
        <v>2019</v>
      </c>
      <c r="P637" s="5" t="s">
        <v>2803</v>
      </c>
      <c r="S637" s="5" t="s">
        <v>1569</v>
      </c>
      <c r="V637" s="5" t="s">
        <v>1569</v>
      </c>
      <c r="Y637" s="5" t="s">
        <v>1569</v>
      </c>
      <c r="AB637" s="5" t="s">
        <v>1569</v>
      </c>
      <c r="AE637" s="5" t="s">
        <v>1569</v>
      </c>
      <c r="AH637" s="5" t="s">
        <v>1569</v>
      </c>
      <c r="AK637" s="5" t="s">
        <v>1569</v>
      </c>
      <c r="AN637" s="5" t="s">
        <v>1569</v>
      </c>
    </row>
    <row r="638" spans="1:40" ht="12.75" customHeight="1" x14ac:dyDescent="0.25">
      <c r="A638" s="5" t="s">
        <v>2804</v>
      </c>
      <c r="B638" s="5" t="s">
        <v>1124</v>
      </c>
      <c r="C638" s="5" t="s">
        <v>1123</v>
      </c>
      <c r="D638" s="5" t="s">
        <v>1038</v>
      </c>
      <c r="E638" s="5" t="s">
        <v>2853</v>
      </c>
      <c r="F638" s="5" t="s">
        <v>2899</v>
      </c>
      <c r="G638" s="5">
        <v>3</v>
      </c>
      <c r="H638" s="5">
        <v>2</v>
      </c>
      <c r="I638" s="5" t="s">
        <v>2944</v>
      </c>
      <c r="J638" s="5">
        <f t="shared" si="32"/>
        <v>1</v>
      </c>
      <c r="K638" s="4">
        <f t="shared" si="34"/>
        <v>1</v>
      </c>
      <c r="L638" s="4" t="str">
        <f t="shared" si="33"/>
        <v/>
      </c>
      <c r="N638" s="13">
        <v>0.47069610360637315</v>
      </c>
      <c r="O638" s="5">
        <v>2019</v>
      </c>
      <c r="P638" s="5" t="s">
        <v>2804</v>
      </c>
      <c r="S638" s="5" t="s">
        <v>1569</v>
      </c>
      <c r="V638" s="5" t="s">
        <v>1569</v>
      </c>
      <c r="Y638" s="5" t="s">
        <v>1569</v>
      </c>
      <c r="AB638" s="5" t="s">
        <v>1569</v>
      </c>
      <c r="AE638" s="5" t="s">
        <v>1569</v>
      </c>
      <c r="AH638" s="5" t="s">
        <v>1569</v>
      </c>
      <c r="AK638" s="5" t="s">
        <v>1569</v>
      </c>
      <c r="AN638" s="5" t="s">
        <v>1569</v>
      </c>
    </row>
    <row r="639" spans="1:40" ht="12.75" customHeight="1" x14ac:dyDescent="0.25">
      <c r="A639" s="5" t="s">
        <v>2805</v>
      </c>
      <c r="B639" s="5" t="s">
        <v>1124</v>
      </c>
      <c r="C639" s="5" t="s">
        <v>1123</v>
      </c>
      <c r="D639" s="5" t="s">
        <v>1038</v>
      </c>
      <c r="E639" s="5" t="s">
        <v>2854</v>
      </c>
      <c r="F639" s="5" t="s">
        <v>2900</v>
      </c>
      <c r="G639" s="5">
        <v>3</v>
      </c>
      <c r="H639" s="5">
        <v>2</v>
      </c>
      <c r="I639" s="5" t="s">
        <v>2945</v>
      </c>
      <c r="J639" s="5">
        <f t="shared" si="32"/>
        <v>1</v>
      </c>
      <c r="K639" s="4">
        <f t="shared" si="34"/>
        <v>1</v>
      </c>
      <c r="L639" s="4" t="str">
        <f t="shared" si="33"/>
        <v/>
      </c>
      <c r="N639" s="13">
        <v>0.60063528255041376</v>
      </c>
      <c r="O639" s="5">
        <v>2019</v>
      </c>
      <c r="P639" s="5" t="s">
        <v>2805</v>
      </c>
      <c r="S639" s="5" t="s">
        <v>1569</v>
      </c>
      <c r="V639" s="5" t="s">
        <v>1569</v>
      </c>
      <c r="Y639" s="5" t="s">
        <v>1569</v>
      </c>
      <c r="AB639" s="5" t="s">
        <v>1569</v>
      </c>
      <c r="AE639" s="5" t="s">
        <v>1569</v>
      </c>
      <c r="AH639" s="5" t="s">
        <v>1569</v>
      </c>
      <c r="AK639" s="5" t="s">
        <v>1569</v>
      </c>
      <c r="AN639" s="5" t="s">
        <v>1569</v>
      </c>
    </row>
    <row r="640" spans="1:40" ht="12.75" customHeight="1" x14ac:dyDescent="0.25">
      <c r="A640" s="5" t="s">
        <v>2806</v>
      </c>
      <c r="B640" s="5" t="s">
        <v>1124</v>
      </c>
      <c r="C640" s="5" t="s">
        <v>1123</v>
      </c>
      <c r="D640" s="5" t="s">
        <v>1038</v>
      </c>
      <c r="E640" s="5" t="s">
        <v>2855</v>
      </c>
      <c r="F640" s="5" t="s">
        <v>2901</v>
      </c>
      <c r="G640" s="5">
        <v>3</v>
      </c>
      <c r="H640" s="5">
        <v>2</v>
      </c>
      <c r="I640" s="5" t="s">
        <v>2946</v>
      </c>
      <c r="J640" s="5">
        <f t="shared" si="32"/>
        <v>1</v>
      </c>
      <c r="K640" s="4">
        <f t="shared" si="34"/>
        <v>1</v>
      </c>
      <c r="L640" s="4" t="str">
        <f t="shared" si="33"/>
        <v/>
      </c>
      <c r="N640" s="13">
        <v>0.43984901944734467</v>
      </c>
      <c r="O640" s="5">
        <v>2019</v>
      </c>
      <c r="P640" s="5" t="s">
        <v>2806</v>
      </c>
      <c r="S640" s="5" t="s">
        <v>1569</v>
      </c>
      <c r="V640" s="5" t="s">
        <v>1569</v>
      </c>
      <c r="Y640" s="5" t="s">
        <v>1569</v>
      </c>
      <c r="AB640" s="5" t="s">
        <v>1569</v>
      </c>
      <c r="AE640" s="5" t="s">
        <v>1569</v>
      </c>
      <c r="AH640" s="5" t="s">
        <v>1569</v>
      </c>
      <c r="AK640" s="5" t="s">
        <v>1569</v>
      </c>
      <c r="AN640" s="5" t="s">
        <v>1569</v>
      </c>
    </row>
    <row r="641" spans="1:40" ht="12.75" customHeight="1" x14ac:dyDescent="0.25">
      <c r="A641" s="5" t="s">
        <v>2807</v>
      </c>
      <c r="B641" s="5" t="s">
        <v>1124</v>
      </c>
      <c r="C641" s="5" t="s">
        <v>1123</v>
      </c>
      <c r="D641" s="5" t="s">
        <v>1038</v>
      </c>
      <c r="E641" s="5" t="s">
        <v>2856</v>
      </c>
      <c r="F641" s="5" t="s">
        <v>2902</v>
      </c>
      <c r="G641" s="5">
        <v>3</v>
      </c>
      <c r="H641" s="5">
        <v>2</v>
      </c>
      <c r="I641" s="5" t="s">
        <v>2947</v>
      </c>
      <c r="J641" s="5">
        <f t="shared" ref="J641:J680" si="35">COUNTIF(E:E,E641)</f>
        <v>1</v>
      </c>
      <c r="K641" s="4">
        <f t="shared" si="34"/>
        <v>1</v>
      </c>
      <c r="L641" s="4" t="str">
        <f t="shared" si="33"/>
        <v/>
      </c>
      <c r="N641" s="13">
        <v>0.37628806817621596</v>
      </c>
      <c r="O641" s="5">
        <v>2019</v>
      </c>
      <c r="P641" s="5" t="s">
        <v>2807</v>
      </c>
      <c r="S641" s="5" t="s">
        <v>1569</v>
      </c>
      <c r="V641" s="5" t="s">
        <v>1569</v>
      </c>
      <c r="Y641" s="5" t="s">
        <v>1569</v>
      </c>
      <c r="AB641" s="5" t="s">
        <v>1569</v>
      </c>
      <c r="AE641" s="5" t="s">
        <v>1569</v>
      </c>
      <c r="AH641" s="5" t="s">
        <v>1569</v>
      </c>
      <c r="AK641" s="5" t="s">
        <v>1569</v>
      </c>
      <c r="AN641" s="5" t="s">
        <v>1569</v>
      </c>
    </row>
    <row r="642" spans="1:40" ht="12.75" customHeight="1" x14ac:dyDescent="0.25">
      <c r="A642" s="5" t="s">
        <v>2808</v>
      </c>
      <c r="B642" s="5" t="s">
        <v>1124</v>
      </c>
      <c r="C642" s="5" t="s">
        <v>1123</v>
      </c>
      <c r="D642" s="5" t="s">
        <v>1038</v>
      </c>
      <c r="E642" s="5" t="s">
        <v>2857</v>
      </c>
      <c r="F642" s="5" t="s">
        <v>2903</v>
      </c>
      <c r="G642" s="5">
        <v>3</v>
      </c>
      <c r="H642" s="5">
        <v>1</v>
      </c>
      <c r="I642" s="5" t="s">
        <v>2948</v>
      </c>
      <c r="J642" s="5">
        <f t="shared" si="35"/>
        <v>1</v>
      </c>
      <c r="K642" s="4">
        <f t="shared" si="34"/>
        <v>1</v>
      </c>
      <c r="L642" s="4" t="str">
        <f t="shared" si="33"/>
        <v/>
      </c>
      <c r="N642" s="13">
        <v>0.4556123738412885</v>
      </c>
      <c r="O642" s="5">
        <v>2019</v>
      </c>
      <c r="P642" s="5" t="s">
        <v>2808</v>
      </c>
      <c r="S642" s="5" t="s">
        <v>1569</v>
      </c>
      <c r="V642" s="5" t="s">
        <v>1569</v>
      </c>
      <c r="Y642" s="5" t="s">
        <v>1569</v>
      </c>
      <c r="AB642" s="5" t="s">
        <v>1569</v>
      </c>
      <c r="AE642" s="5" t="s">
        <v>1569</v>
      </c>
      <c r="AH642" s="5" t="s">
        <v>1569</v>
      </c>
      <c r="AK642" s="5" t="s">
        <v>1569</v>
      </c>
      <c r="AN642" s="5" t="s">
        <v>1569</v>
      </c>
    </row>
    <row r="643" spans="1:40" ht="12.75" customHeight="1" x14ac:dyDescent="0.25">
      <c r="A643" s="5" t="s">
        <v>2809</v>
      </c>
      <c r="B643" s="5" t="s">
        <v>1124</v>
      </c>
      <c r="C643" s="5" t="s">
        <v>1123</v>
      </c>
      <c r="D643" s="5" t="s">
        <v>1038</v>
      </c>
      <c r="E643" s="5" t="s">
        <v>2858</v>
      </c>
      <c r="F643" s="5" t="s">
        <v>2904</v>
      </c>
      <c r="G643" s="5">
        <v>3</v>
      </c>
      <c r="H643" s="5">
        <v>2</v>
      </c>
      <c r="I643" s="5" t="s">
        <v>2949</v>
      </c>
      <c r="J643" s="5">
        <f t="shared" si="35"/>
        <v>1</v>
      </c>
      <c r="K643" s="4">
        <f t="shared" si="34"/>
        <v>1</v>
      </c>
      <c r="L643" s="4" t="str">
        <f t="shared" si="33"/>
        <v/>
      </c>
      <c r="N643" s="13">
        <v>0.40318107945551634</v>
      </c>
      <c r="O643" s="5">
        <v>2019</v>
      </c>
      <c r="P643" s="5" t="s">
        <v>2809</v>
      </c>
      <c r="S643" s="5" t="s">
        <v>1569</v>
      </c>
      <c r="V643" s="5" t="s">
        <v>1569</v>
      </c>
      <c r="Y643" s="5" t="s">
        <v>1569</v>
      </c>
      <c r="AB643" s="5" t="s">
        <v>1569</v>
      </c>
      <c r="AE643" s="5" t="s">
        <v>1569</v>
      </c>
      <c r="AH643" s="5" t="s">
        <v>1569</v>
      </c>
      <c r="AK643" s="5" t="s">
        <v>1569</v>
      </c>
      <c r="AN643" s="5" t="s">
        <v>1569</v>
      </c>
    </row>
    <row r="644" spans="1:40" ht="12.75" customHeight="1" x14ac:dyDescent="0.25">
      <c r="A644" s="5" t="s">
        <v>2810</v>
      </c>
      <c r="B644" s="5" t="s">
        <v>1124</v>
      </c>
      <c r="C644" s="5" t="s">
        <v>1123</v>
      </c>
      <c r="D644" s="5" t="s">
        <v>1038</v>
      </c>
      <c r="E644" s="5" t="s">
        <v>2859</v>
      </c>
      <c r="F644" s="5" t="s">
        <v>2905</v>
      </c>
      <c r="G644" s="5">
        <v>3</v>
      </c>
      <c r="H644" s="5">
        <v>2</v>
      </c>
      <c r="I644" s="5" t="s">
        <v>2950</v>
      </c>
      <c r="J644" s="5">
        <f t="shared" si="35"/>
        <v>1</v>
      </c>
      <c r="K644" s="4">
        <f t="shared" si="34"/>
        <v>1</v>
      </c>
      <c r="L644" s="4" t="str">
        <f t="shared" si="33"/>
        <v/>
      </c>
      <c r="N644" s="13">
        <v>0.5255237220104817</v>
      </c>
      <c r="O644" s="5">
        <v>2019</v>
      </c>
      <c r="P644" s="5" t="s">
        <v>2810</v>
      </c>
      <c r="S644" s="5" t="s">
        <v>1569</v>
      </c>
      <c r="V644" s="5" t="s">
        <v>1569</v>
      </c>
      <c r="Y644" s="5" t="s">
        <v>1569</v>
      </c>
      <c r="AB644" s="5" t="s">
        <v>1569</v>
      </c>
      <c r="AE644" s="5" t="s">
        <v>1569</v>
      </c>
      <c r="AH644" s="5" t="s">
        <v>1569</v>
      </c>
      <c r="AK644" s="5" t="s">
        <v>1569</v>
      </c>
      <c r="AN644" s="5" t="s">
        <v>1569</v>
      </c>
    </row>
    <row r="645" spans="1:40" ht="12.75" customHeight="1" x14ac:dyDescent="0.25">
      <c r="A645" s="5" t="s">
        <v>2811</v>
      </c>
      <c r="B645" s="5" t="s">
        <v>1124</v>
      </c>
      <c r="C645" s="5" t="s">
        <v>1123</v>
      </c>
      <c r="D645" s="5" t="s">
        <v>1038</v>
      </c>
      <c r="E645" s="5" t="s">
        <v>2860</v>
      </c>
      <c r="F645" s="5" t="s">
        <v>2906</v>
      </c>
      <c r="G645" s="5">
        <v>3</v>
      </c>
      <c r="H645" s="5">
        <v>2</v>
      </c>
      <c r="I645" s="5" t="s">
        <v>2951</v>
      </c>
      <c r="J645" s="5">
        <f t="shared" si="35"/>
        <v>1</v>
      </c>
      <c r="K645" s="4">
        <f t="shared" si="34"/>
        <v>1</v>
      </c>
      <c r="L645" s="4" t="str">
        <f t="shared" si="33"/>
        <v/>
      </c>
      <c r="N645" s="13">
        <v>0.74788512976730515</v>
      </c>
      <c r="O645" s="5">
        <v>2019</v>
      </c>
      <c r="P645" s="5" t="s">
        <v>2811</v>
      </c>
      <c r="S645" s="5" t="s">
        <v>1569</v>
      </c>
      <c r="V645" s="5" t="s">
        <v>1569</v>
      </c>
      <c r="Y645" s="5" t="s">
        <v>1569</v>
      </c>
      <c r="AB645" s="5" t="s">
        <v>1569</v>
      </c>
      <c r="AE645" s="5" t="s">
        <v>1569</v>
      </c>
      <c r="AH645" s="5" t="s">
        <v>1569</v>
      </c>
      <c r="AK645" s="5" t="s">
        <v>1569</v>
      </c>
      <c r="AN645" s="5" t="s">
        <v>1569</v>
      </c>
    </row>
    <row r="646" spans="1:40" ht="12.75" customHeight="1" x14ac:dyDescent="0.25">
      <c r="A646" s="5" t="s">
        <v>2812</v>
      </c>
      <c r="B646" s="5" t="s">
        <v>1124</v>
      </c>
      <c r="C646" s="5" t="s">
        <v>1123</v>
      </c>
      <c r="D646" s="5" t="s">
        <v>1038</v>
      </c>
      <c r="E646" s="5" t="s">
        <v>2861</v>
      </c>
      <c r="F646" s="5" t="s">
        <v>2907</v>
      </c>
      <c r="G646" s="5">
        <v>3</v>
      </c>
      <c r="H646" s="5">
        <v>2</v>
      </c>
      <c r="I646" s="5" t="s">
        <v>2952</v>
      </c>
      <c r="J646" s="5">
        <f t="shared" si="35"/>
        <v>1</v>
      </c>
      <c r="K646" s="4">
        <f t="shared" si="34"/>
        <v>1</v>
      </c>
      <c r="L646" s="4" t="str">
        <f t="shared" si="33"/>
        <v/>
      </c>
      <c r="N646" s="13">
        <v>0.40989643810712334</v>
      </c>
      <c r="O646" s="5">
        <v>2019</v>
      </c>
      <c r="P646" s="5" t="s">
        <v>2812</v>
      </c>
      <c r="S646" s="5" t="s">
        <v>1569</v>
      </c>
      <c r="V646" s="5" t="s">
        <v>1569</v>
      </c>
      <c r="Y646" s="5" t="s">
        <v>1569</v>
      </c>
      <c r="AB646" s="5" t="s">
        <v>1569</v>
      </c>
      <c r="AE646" s="5" t="s">
        <v>1569</v>
      </c>
      <c r="AH646" s="5" t="s">
        <v>1569</v>
      </c>
      <c r="AK646" s="5" t="s">
        <v>1569</v>
      </c>
      <c r="AN646" s="5" t="s">
        <v>1569</v>
      </c>
    </row>
    <row r="647" spans="1:40" ht="12.75" customHeight="1" x14ac:dyDescent="0.25">
      <c r="A647" s="5" t="s">
        <v>2813</v>
      </c>
      <c r="B647" s="5" t="s">
        <v>1124</v>
      </c>
      <c r="C647" s="5" t="s">
        <v>1123</v>
      </c>
      <c r="D647" s="5" t="s">
        <v>1038</v>
      </c>
      <c r="E647" s="5" t="s">
        <v>2862</v>
      </c>
      <c r="F647" s="5" t="s">
        <v>2908</v>
      </c>
      <c r="G647" s="5">
        <v>3</v>
      </c>
      <c r="H647" s="5">
        <v>2</v>
      </c>
      <c r="I647" s="5" t="s">
        <v>2942</v>
      </c>
      <c r="J647" s="5">
        <f t="shared" si="35"/>
        <v>1</v>
      </c>
      <c r="K647" s="4">
        <f t="shared" si="34"/>
        <v>1</v>
      </c>
      <c r="L647" s="4" t="str">
        <f t="shared" ref="L647:L680" si="36">IF(OR(J647&gt;1,K647&gt;1),"Y","")</f>
        <v/>
      </c>
      <c r="N647" s="13">
        <v>0.93806388690010123</v>
      </c>
      <c r="O647" s="5">
        <v>2019</v>
      </c>
      <c r="P647" s="5" t="s">
        <v>2813</v>
      </c>
      <c r="S647" s="5" t="s">
        <v>1569</v>
      </c>
      <c r="V647" s="5" t="s">
        <v>1569</v>
      </c>
      <c r="Y647" s="5" t="s">
        <v>1569</v>
      </c>
      <c r="AB647" s="5" t="s">
        <v>1569</v>
      </c>
      <c r="AE647" s="5" t="s">
        <v>1569</v>
      </c>
      <c r="AH647" s="5" t="s">
        <v>1569</v>
      </c>
      <c r="AK647" s="5" t="s">
        <v>1569</v>
      </c>
      <c r="AN647" s="5" t="s">
        <v>1569</v>
      </c>
    </row>
    <row r="648" spans="1:40" ht="12.75" customHeight="1" x14ac:dyDescent="0.25">
      <c r="A648" s="5" t="s">
        <v>2814</v>
      </c>
      <c r="B648" s="5" t="s">
        <v>1124</v>
      </c>
      <c r="C648" s="5" t="s">
        <v>1123</v>
      </c>
      <c r="D648" s="5" t="s">
        <v>1038</v>
      </c>
      <c r="E648" s="5" t="s">
        <v>2863</v>
      </c>
      <c r="F648" s="5" t="s">
        <v>2909</v>
      </c>
      <c r="G648" s="5">
        <v>3</v>
      </c>
      <c r="H648" s="5">
        <v>1</v>
      </c>
      <c r="I648" s="5" t="s">
        <v>2953</v>
      </c>
      <c r="J648" s="5">
        <f t="shared" si="35"/>
        <v>1</v>
      </c>
      <c r="K648" s="4">
        <f t="shared" si="34"/>
        <v>1</v>
      </c>
      <c r="L648" s="4" t="str">
        <f t="shared" si="36"/>
        <v/>
      </c>
      <c r="N648" s="13">
        <v>0.54963028207046205</v>
      </c>
      <c r="O648" s="5">
        <v>2019</v>
      </c>
      <c r="P648" s="5" t="s">
        <v>2814</v>
      </c>
      <c r="S648" s="5" t="s">
        <v>1569</v>
      </c>
      <c r="V648" s="5" t="s">
        <v>1569</v>
      </c>
      <c r="Y648" s="5" t="s">
        <v>1569</v>
      </c>
      <c r="AB648" s="5" t="s">
        <v>1569</v>
      </c>
      <c r="AE648" s="5" t="s">
        <v>1569</v>
      </c>
      <c r="AH648" s="5" t="s">
        <v>1569</v>
      </c>
      <c r="AK648" s="5" t="s">
        <v>1569</v>
      </c>
      <c r="AN648" s="5" t="s">
        <v>1569</v>
      </c>
    </row>
    <row r="649" spans="1:40" ht="12.75" customHeight="1" x14ac:dyDescent="0.25">
      <c r="A649" s="5" t="s">
        <v>2815</v>
      </c>
      <c r="B649" s="5" t="s">
        <v>1124</v>
      </c>
      <c r="C649" s="5" t="s">
        <v>1123</v>
      </c>
      <c r="D649" s="5" t="s">
        <v>1038</v>
      </c>
      <c r="E649" s="5" t="s">
        <v>2864</v>
      </c>
      <c r="F649" s="5" t="s">
        <v>2910</v>
      </c>
      <c r="G649" s="5">
        <v>3</v>
      </c>
      <c r="H649" s="5">
        <v>2</v>
      </c>
      <c r="I649" s="5" t="s">
        <v>2947</v>
      </c>
      <c r="J649" s="5">
        <f t="shared" si="35"/>
        <v>1</v>
      </c>
      <c r="K649" s="4">
        <f t="shared" si="34"/>
        <v>1</v>
      </c>
      <c r="L649" s="4" t="str">
        <f t="shared" si="36"/>
        <v/>
      </c>
      <c r="N649" s="13">
        <v>0.9153197311460991</v>
      </c>
      <c r="O649" s="5">
        <v>2019</v>
      </c>
      <c r="P649" s="5" t="s">
        <v>2815</v>
      </c>
      <c r="S649" s="5" t="s">
        <v>1569</v>
      </c>
      <c r="V649" s="5" t="s">
        <v>1569</v>
      </c>
      <c r="Y649" s="5" t="s">
        <v>1569</v>
      </c>
      <c r="AB649" s="5" t="s">
        <v>1569</v>
      </c>
      <c r="AE649" s="5" t="s">
        <v>1569</v>
      </c>
      <c r="AH649" s="5" t="s">
        <v>1569</v>
      </c>
      <c r="AK649" s="5" t="s">
        <v>1569</v>
      </c>
      <c r="AN649" s="5" t="s">
        <v>1569</v>
      </c>
    </row>
    <row r="650" spans="1:40" ht="12.75" customHeight="1" x14ac:dyDescent="0.25">
      <c r="A650" s="5" t="s">
        <v>2816</v>
      </c>
      <c r="B650" s="5" t="s">
        <v>1124</v>
      </c>
      <c r="C650" s="5" t="s">
        <v>1123</v>
      </c>
      <c r="D650" s="5" t="s">
        <v>1038</v>
      </c>
      <c r="E650" s="5" t="s">
        <v>2865</v>
      </c>
      <c r="F650" s="5" t="s">
        <v>2911</v>
      </c>
      <c r="G650" s="5">
        <v>3</v>
      </c>
      <c r="H650" s="5">
        <v>2</v>
      </c>
      <c r="I650" s="5" t="s">
        <v>2954</v>
      </c>
      <c r="J650" s="5">
        <f t="shared" si="35"/>
        <v>1</v>
      </c>
      <c r="K650" s="4">
        <f t="shared" ref="K650:K680" si="37">COUNTIF(F:F,F650)</f>
        <v>1</v>
      </c>
      <c r="L650" s="4" t="str">
        <f t="shared" si="36"/>
        <v/>
      </c>
      <c r="N650" s="13">
        <v>0.68475792943366676</v>
      </c>
      <c r="O650" s="5">
        <v>2019</v>
      </c>
      <c r="P650" s="5" t="s">
        <v>2816</v>
      </c>
      <c r="S650" s="5" t="s">
        <v>1569</v>
      </c>
      <c r="V650" s="5" t="s">
        <v>1569</v>
      </c>
      <c r="Y650" s="5" t="s">
        <v>1569</v>
      </c>
      <c r="AB650" s="5" t="s">
        <v>1569</v>
      </c>
      <c r="AE650" s="5" t="s">
        <v>1569</v>
      </c>
      <c r="AH650" s="5" t="s">
        <v>1569</v>
      </c>
      <c r="AK650" s="5" t="s">
        <v>1569</v>
      </c>
      <c r="AN650" s="5" t="s">
        <v>1569</v>
      </c>
    </row>
    <row r="651" spans="1:40" ht="12.75" customHeight="1" x14ac:dyDescent="0.25">
      <c r="A651" s="5" t="s">
        <v>2817</v>
      </c>
      <c r="B651" s="5" t="s">
        <v>1124</v>
      </c>
      <c r="C651" s="5" t="s">
        <v>1123</v>
      </c>
      <c r="D651" s="5" t="s">
        <v>1038</v>
      </c>
      <c r="E651" s="5" t="s">
        <v>2866</v>
      </c>
      <c r="F651" s="5" t="s">
        <v>2912</v>
      </c>
      <c r="G651" s="5">
        <v>3</v>
      </c>
      <c r="H651" s="5">
        <v>2</v>
      </c>
      <c r="I651" s="5" t="s">
        <v>2955</v>
      </c>
      <c r="J651" s="5">
        <f t="shared" si="35"/>
        <v>1</v>
      </c>
      <c r="K651" s="4">
        <f t="shared" si="37"/>
        <v>1</v>
      </c>
      <c r="L651" s="4" t="str">
        <f t="shared" si="36"/>
        <v/>
      </c>
      <c r="N651" s="13">
        <v>0.77816908056319378</v>
      </c>
      <c r="O651" s="5">
        <v>2019</v>
      </c>
      <c r="P651" s="5" t="s">
        <v>2817</v>
      </c>
      <c r="S651" s="5" t="s">
        <v>1569</v>
      </c>
      <c r="V651" s="5" t="s">
        <v>1569</v>
      </c>
      <c r="Y651" s="5" t="s">
        <v>1569</v>
      </c>
      <c r="AB651" s="5" t="s">
        <v>1569</v>
      </c>
      <c r="AE651" s="5" t="s">
        <v>1569</v>
      </c>
      <c r="AH651" s="5" t="s">
        <v>1569</v>
      </c>
      <c r="AK651" s="5" t="s">
        <v>1569</v>
      </c>
      <c r="AN651" s="5" t="s">
        <v>1569</v>
      </c>
    </row>
    <row r="652" spans="1:40" ht="12.75" customHeight="1" x14ac:dyDescent="0.25">
      <c r="A652" s="5" t="s">
        <v>2818</v>
      </c>
      <c r="B652" s="5" t="s">
        <v>1124</v>
      </c>
      <c r="C652" s="5" t="s">
        <v>1123</v>
      </c>
      <c r="D652" s="5" t="s">
        <v>1038</v>
      </c>
      <c r="E652" s="5" t="s">
        <v>2867</v>
      </c>
      <c r="F652" s="5" t="s">
        <v>2913</v>
      </c>
      <c r="G652" s="5">
        <v>3</v>
      </c>
      <c r="H652" s="5">
        <v>2</v>
      </c>
      <c r="I652" s="5" t="s">
        <v>2956</v>
      </c>
      <c r="J652" s="5">
        <f t="shared" si="35"/>
        <v>1</v>
      </c>
      <c r="K652" s="4">
        <f t="shared" si="37"/>
        <v>1</v>
      </c>
      <c r="L652" s="4" t="str">
        <f t="shared" si="36"/>
        <v/>
      </c>
      <c r="N652" s="13">
        <v>0.51434665600068397</v>
      </c>
      <c r="O652" s="5">
        <v>2019</v>
      </c>
      <c r="P652" s="5" t="s">
        <v>2818</v>
      </c>
      <c r="S652" s="5" t="s">
        <v>1569</v>
      </c>
      <c r="V652" s="5" t="s">
        <v>1569</v>
      </c>
      <c r="Y652" s="5" t="s">
        <v>1569</v>
      </c>
      <c r="AB652" s="5" t="s">
        <v>1569</v>
      </c>
      <c r="AE652" s="5" t="s">
        <v>1569</v>
      </c>
      <c r="AH652" s="5" t="s">
        <v>1569</v>
      </c>
      <c r="AK652" s="5" t="s">
        <v>1569</v>
      </c>
      <c r="AN652" s="5" t="s">
        <v>1569</v>
      </c>
    </row>
    <row r="653" spans="1:40" ht="12.75" customHeight="1" x14ac:dyDescent="0.25">
      <c r="A653" s="5" t="s">
        <v>2819</v>
      </c>
      <c r="B653" s="5" t="s">
        <v>1124</v>
      </c>
      <c r="C653" s="5" t="s">
        <v>1123</v>
      </c>
      <c r="D653" s="5" t="s">
        <v>1038</v>
      </c>
      <c r="E653" s="5" t="s">
        <v>2868</v>
      </c>
      <c r="F653" s="5" t="s">
        <v>2914</v>
      </c>
      <c r="G653" s="5">
        <v>3</v>
      </c>
      <c r="H653" s="5">
        <v>1</v>
      </c>
      <c r="I653" s="5" t="s">
        <v>2957</v>
      </c>
      <c r="J653" s="5">
        <f t="shared" si="35"/>
        <v>1</v>
      </c>
      <c r="K653" s="4">
        <f t="shared" si="37"/>
        <v>1</v>
      </c>
      <c r="L653" s="4" t="str">
        <f t="shared" si="36"/>
        <v/>
      </c>
      <c r="N653" s="13">
        <v>0.56345937331414242</v>
      </c>
      <c r="O653" s="5">
        <v>2019</v>
      </c>
      <c r="P653" s="5" t="s">
        <v>2819</v>
      </c>
      <c r="S653" s="5" t="s">
        <v>1569</v>
      </c>
      <c r="V653" s="5" t="s">
        <v>1569</v>
      </c>
      <c r="Y653" s="5" t="s">
        <v>1569</v>
      </c>
      <c r="AB653" s="5" t="s">
        <v>1569</v>
      </c>
      <c r="AE653" s="5" t="s">
        <v>1569</v>
      </c>
      <c r="AH653" s="5" t="s">
        <v>1569</v>
      </c>
      <c r="AK653" s="5" t="s">
        <v>1569</v>
      </c>
      <c r="AN653" s="5" t="s">
        <v>1569</v>
      </c>
    </row>
    <row r="654" spans="1:40" ht="12.75" customHeight="1" x14ac:dyDescent="0.25">
      <c r="A654" s="5" t="s">
        <v>2820</v>
      </c>
      <c r="B654" s="5" t="s">
        <v>1124</v>
      </c>
      <c r="C654" s="5" t="s">
        <v>1123</v>
      </c>
      <c r="D654" s="5" t="s">
        <v>1038</v>
      </c>
      <c r="E654" s="5" t="s">
        <v>2869</v>
      </c>
      <c r="F654" s="5" t="s">
        <v>2915</v>
      </c>
      <c r="G654" s="5">
        <v>3</v>
      </c>
      <c r="H654" s="5">
        <v>1</v>
      </c>
      <c r="I654" s="5" t="s">
        <v>2958</v>
      </c>
      <c r="J654" s="5">
        <f t="shared" si="35"/>
        <v>1</v>
      </c>
      <c r="K654" s="4">
        <f t="shared" si="37"/>
        <v>1</v>
      </c>
      <c r="L654" s="4" t="str">
        <f t="shared" si="36"/>
        <v/>
      </c>
      <c r="N654" s="13">
        <v>0.48090797421962966</v>
      </c>
      <c r="O654" s="5">
        <v>2019</v>
      </c>
      <c r="P654" s="5" t="s">
        <v>2820</v>
      </c>
      <c r="S654" s="5" t="s">
        <v>1569</v>
      </c>
      <c r="V654" s="5" t="s">
        <v>1569</v>
      </c>
      <c r="Y654" s="5" t="s">
        <v>1569</v>
      </c>
      <c r="AB654" s="5" t="s">
        <v>1569</v>
      </c>
      <c r="AE654" s="5" t="s">
        <v>1569</v>
      </c>
      <c r="AH654" s="5" t="s">
        <v>1569</v>
      </c>
      <c r="AK654" s="5" t="s">
        <v>1569</v>
      </c>
      <c r="AN654" s="5" t="s">
        <v>1569</v>
      </c>
    </row>
    <row r="655" spans="1:40" ht="12.75" customHeight="1" x14ac:dyDescent="0.25">
      <c r="A655" s="5" t="s">
        <v>2821</v>
      </c>
      <c r="B655" s="5" t="s">
        <v>1124</v>
      </c>
      <c r="C655" s="5" t="s">
        <v>1123</v>
      </c>
      <c r="D655" s="5" t="s">
        <v>1038</v>
      </c>
      <c r="E655" s="5" t="s">
        <v>2870</v>
      </c>
      <c r="F655" s="5" t="s">
        <v>2916</v>
      </c>
      <c r="G655" s="5">
        <v>3</v>
      </c>
      <c r="H655" s="5">
        <v>2</v>
      </c>
      <c r="I655" s="5" t="s">
        <v>2959</v>
      </c>
      <c r="J655" s="5">
        <f t="shared" si="35"/>
        <v>1</v>
      </c>
      <c r="K655" s="4">
        <f t="shared" si="37"/>
        <v>1</v>
      </c>
      <c r="L655" s="4" t="str">
        <f t="shared" si="36"/>
        <v/>
      </c>
      <c r="N655" s="13">
        <v>0.81231152378523674</v>
      </c>
      <c r="O655" s="5">
        <v>2019</v>
      </c>
      <c r="P655" s="5" t="s">
        <v>2821</v>
      </c>
      <c r="S655" s="5" t="s">
        <v>1569</v>
      </c>
      <c r="V655" s="5" t="s">
        <v>1569</v>
      </c>
      <c r="Y655" s="5" t="s">
        <v>1569</v>
      </c>
      <c r="AB655" s="5" t="s">
        <v>1569</v>
      </c>
      <c r="AE655" s="5" t="s">
        <v>1569</v>
      </c>
      <c r="AH655" s="5" t="s">
        <v>1569</v>
      </c>
      <c r="AK655" s="5" t="s">
        <v>1569</v>
      </c>
      <c r="AN655" s="5" t="s">
        <v>1569</v>
      </c>
    </row>
    <row r="656" spans="1:40" ht="12.75" customHeight="1" x14ac:dyDescent="0.25">
      <c r="A656" s="5" t="s">
        <v>2822</v>
      </c>
      <c r="B656" s="5" t="s">
        <v>1124</v>
      </c>
      <c r="C656" s="5" t="s">
        <v>1123</v>
      </c>
      <c r="D656" s="5" t="s">
        <v>1038</v>
      </c>
      <c r="E656" s="5" t="s">
        <v>2871</v>
      </c>
      <c r="F656" s="5" t="s">
        <v>2917</v>
      </c>
      <c r="G656" s="5">
        <v>3</v>
      </c>
      <c r="H656" s="5">
        <v>2</v>
      </c>
      <c r="I656" s="5" t="s">
        <v>2960</v>
      </c>
      <c r="J656" s="5">
        <f t="shared" si="35"/>
        <v>1</v>
      </c>
      <c r="K656" s="4">
        <f t="shared" si="37"/>
        <v>1</v>
      </c>
      <c r="L656" s="4" t="str">
        <f t="shared" si="36"/>
        <v/>
      </c>
      <c r="N656" s="13">
        <v>0.64214530649452439</v>
      </c>
      <c r="O656" s="5">
        <v>2019</v>
      </c>
      <c r="P656" s="5" t="s">
        <v>2822</v>
      </c>
      <c r="S656" s="5" t="s">
        <v>1569</v>
      </c>
      <c r="V656" s="5" t="s">
        <v>1569</v>
      </c>
      <c r="Y656" s="5" t="s">
        <v>1569</v>
      </c>
      <c r="AB656" s="5" t="s">
        <v>1569</v>
      </c>
      <c r="AE656" s="5" t="s">
        <v>1569</v>
      </c>
      <c r="AH656" s="5" t="s">
        <v>1569</v>
      </c>
      <c r="AK656" s="5" t="s">
        <v>1569</v>
      </c>
      <c r="AN656" s="5" t="s">
        <v>1569</v>
      </c>
    </row>
    <row r="657" spans="1:40" ht="12.75" customHeight="1" x14ac:dyDescent="0.25">
      <c r="A657" s="5" t="s">
        <v>2823</v>
      </c>
      <c r="B657" s="5" t="s">
        <v>1124</v>
      </c>
      <c r="C657" s="5" t="s">
        <v>1123</v>
      </c>
      <c r="D657" s="5" t="s">
        <v>1038</v>
      </c>
      <c r="E657" s="5" t="s">
        <v>2872</v>
      </c>
      <c r="F657" s="5" t="s">
        <v>2918</v>
      </c>
      <c r="G657" s="5">
        <v>3</v>
      </c>
      <c r="H657" s="5">
        <v>1</v>
      </c>
      <c r="I657" s="5" t="s">
        <v>2961</v>
      </c>
      <c r="J657" s="5">
        <f t="shared" si="35"/>
        <v>1</v>
      </c>
      <c r="K657" s="4">
        <f t="shared" si="37"/>
        <v>1</v>
      </c>
      <c r="L657" s="4" t="str">
        <f t="shared" si="36"/>
        <v/>
      </c>
      <c r="N657" s="13">
        <v>0.50611297878924544</v>
      </c>
      <c r="O657" s="5">
        <v>2019</v>
      </c>
      <c r="P657" s="5" t="s">
        <v>2823</v>
      </c>
      <c r="S657" s="5" t="s">
        <v>1569</v>
      </c>
      <c r="V657" s="5" t="s">
        <v>1569</v>
      </c>
      <c r="Y657" s="5" t="s">
        <v>1569</v>
      </c>
      <c r="AB657" s="5" t="s">
        <v>1569</v>
      </c>
      <c r="AE657" s="5" t="s">
        <v>1569</v>
      </c>
      <c r="AH657" s="5" t="s">
        <v>1569</v>
      </c>
      <c r="AK657" s="5" t="s">
        <v>1569</v>
      </c>
      <c r="AN657" s="5" t="s">
        <v>1569</v>
      </c>
    </row>
    <row r="658" spans="1:40" ht="12.75" customHeight="1" x14ac:dyDescent="0.25">
      <c r="A658" s="5" t="s">
        <v>2824</v>
      </c>
      <c r="B658" s="5" t="s">
        <v>1124</v>
      </c>
      <c r="C658" s="5" t="s">
        <v>1123</v>
      </c>
      <c r="D658" s="5" t="s">
        <v>1038</v>
      </c>
      <c r="E658" s="5" t="s">
        <v>2873</v>
      </c>
      <c r="F658" s="5" t="s">
        <v>2919</v>
      </c>
      <c r="G658" s="5">
        <v>3</v>
      </c>
      <c r="H658" s="5">
        <v>2</v>
      </c>
      <c r="I658" s="5" t="s">
        <v>2962</v>
      </c>
      <c r="J658" s="5">
        <f t="shared" si="35"/>
        <v>1</v>
      </c>
      <c r="K658" s="4">
        <f t="shared" si="37"/>
        <v>1</v>
      </c>
      <c r="L658" s="4" t="str">
        <f t="shared" si="36"/>
        <v/>
      </c>
      <c r="N658" s="13">
        <v>0.54854402254359635</v>
      </c>
      <c r="O658" s="5">
        <v>2019</v>
      </c>
      <c r="P658" s="5" t="s">
        <v>2824</v>
      </c>
      <c r="S658" s="5" t="s">
        <v>1569</v>
      </c>
      <c r="V658" s="5" t="s">
        <v>1569</v>
      </c>
      <c r="Y658" s="5" t="s">
        <v>1569</v>
      </c>
      <c r="AB658" s="5" t="s">
        <v>1569</v>
      </c>
      <c r="AE658" s="5" t="s">
        <v>1569</v>
      </c>
      <c r="AH658" s="5" t="s">
        <v>1569</v>
      </c>
      <c r="AK658" s="5" t="s">
        <v>1569</v>
      </c>
      <c r="AN658" s="5" t="s">
        <v>1569</v>
      </c>
    </row>
    <row r="659" spans="1:40" ht="12.75" customHeight="1" x14ac:dyDescent="0.25">
      <c r="A659" s="5" t="s">
        <v>2825</v>
      </c>
      <c r="B659" s="5" t="s">
        <v>1124</v>
      </c>
      <c r="C659" s="5" t="s">
        <v>1123</v>
      </c>
      <c r="D659" s="5" t="s">
        <v>1038</v>
      </c>
      <c r="E659" s="5" t="s">
        <v>2874</v>
      </c>
      <c r="F659" s="5" t="s">
        <v>1367</v>
      </c>
      <c r="G659" s="5">
        <v>3</v>
      </c>
      <c r="H659" s="5">
        <v>2</v>
      </c>
      <c r="I659" s="5" t="s">
        <v>2962</v>
      </c>
      <c r="J659" s="5">
        <f t="shared" si="35"/>
        <v>2</v>
      </c>
      <c r="K659" s="4">
        <f t="shared" si="37"/>
        <v>3</v>
      </c>
      <c r="L659" s="4" t="str">
        <f t="shared" si="36"/>
        <v>Y</v>
      </c>
      <c r="M659" s="4" t="s">
        <v>2679</v>
      </c>
      <c r="N659" s="13">
        <v>0.4362470072071723</v>
      </c>
      <c r="O659" s="5">
        <v>2019</v>
      </c>
      <c r="P659" s="5" t="s">
        <v>2825</v>
      </c>
      <c r="S659" s="5" t="s">
        <v>1569</v>
      </c>
      <c r="V659" s="5" t="s">
        <v>1569</v>
      </c>
      <c r="Y659" s="5" t="s">
        <v>1569</v>
      </c>
      <c r="AB659" s="5" t="s">
        <v>1569</v>
      </c>
      <c r="AE659" s="5" t="s">
        <v>1569</v>
      </c>
      <c r="AH659" s="5" t="s">
        <v>1569</v>
      </c>
      <c r="AK659" s="5" t="s">
        <v>1569</v>
      </c>
      <c r="AN659" s="5" t="s">
        <v>1569</v>
      </c>
    </row>
    <row r="660" spans="1:40" ht="12.75" customHeight="1" x14ac:dyDescent="0.25">
      <c r="A660" s="5" t="s">
        <v>2826</v>
      </c>
      <c r="B660" s="5" t="s">
        <v>1124</v>
      </c>
      <c r="C660" s="5" t="s">
        <v>1123</v>
      </c>
      <c r="D660" s="5" t="s">
        <v>1038</v>
      </c>
      <c r="E660" s="5" t="s">
        <v>2875</v>
      </c>
      <c r="F660" s="5" t="s">
        <v>2920</v>
      </c>
      <c r="G660" s="5">
        <v>3</v>
      </c>
      <c r="H660" s="5">
        <v>2</v>
      </c>
      <c r="I660" s="5" t="s">
        <v>2951</v>
      </c>
      <c r="J660" s="5">
        <f t="shared" si="35"/>
        <v>1</v>
      </c>
      <c r="K660" s="4">
        <f t="shared" si="37"/>
        <v>1</v>
      </c>
      <c r="L660" s="4" t="str">
        <f t="shared" si="36"/>
        <v/>
      </c>
      <c r="N660" s="13">
        <v>0.40315766798770952</v>
      </c>
      <c r="O660" s="5">
        <v>2019</v>
      </c>
      <c r="P660" s="5" t="s">
        <v>2826</v>
      </c>
      <c r="S660" s="5" t="s">
        <v>1569</v>
      </c>
      <c r="V660" s="5" t="s">
        <v>1569</v>
      </c>
      <c r="Y660" s="5" t="s">
        <v>1569</v>
      </c>
      <c r="AB660" s="5" t="s">
        <v>1569</v>
      </c>
      <c r="AE660" s="5" t="s">
        <v>1569</v>
      </c>
      <c r="AH660" s="5" t="s">
        <v>1569</v>
      </c>
      <c r="AK660" s="5" t="s">
        <v>1569</v>
      </c>
      <c r="AN660" s="5" t="s">
        <v>1569</v>
      </c>
    </row>
    <row r="661" spans="1:40" ht="12.75" customHeight="1" x14ac:dyDescent="0.25">
      <c r="A661" s="5" t="s">
        <v>2827</v>
      </c>
      <c r="B661" s="5" t="s">
        <v>1124</v>
      </c>
      <c r="C661" s="5" t="s">
        <v>1123</v>
      </c>
      <c r="D661" s="5" t="s">
        <v>1038</v>
      </c>
      <c r="E661" s="5" t="s">
        <v>2876</v>
      </c>
      <c r="F661" s="5" t="s">
        <v>2921</v>
      </c>
      <c r="G661" s="5">
        <v>3</v>
      </c>
      <c r="H661" s="5">
        <v>2</v>
      </c>
      <c r="I661" s="5" t="s">
        <v>2945</v>
      </c>
      <c r="J661" s="5">
        <f t="shared" si="35"/>
        <v>1</v>
      </c>
      <c r="K661" s="4">
        <f t="shared" si="37"/>
        <v>1</v>
      </c>
      <c r="L661" s="4" t="str">
        <f t="shared" si="36"/>
        <v/>
      </c>
      <c r="N661" s="13">
        <v>0.39074081215342354</v>
      </c>
      <c r="O661" s="5">
        <v>2019</v>
      </c>
      <c r="P661" s="5" t="s">
        <v>2827</v>
      </c>
      <c r="S661" s="5" t="s">
        <v>1569</v>
      </c>
      <c r="V661" s="5" t="s">
        <v>1569</v>
      </c>
      <c r="Y661" s="5" t="s">
        <v>1569</v>
      </c>
      <c r="AB661" s="5" t="s">
        <v>1569</v>
      </c>
      <c r="AE661" s="5" t="s">
        <v>1569</v>
      </c>
      <c r="AH661" s="5" t="s">
        <v>1569</v>
      </c>
      <c r="AK661" s="5" t="s">
        <v>1569</v>
      </c>
      <c r="AN661" s="5" t="s">
        <v>1569</v>
      </c>
    </row>
    <row r="662" spans="1:40" ht="12.75" customHeight="1" x14ac:dyDescent="0.25">
      <c r="A662" s="5" t="s">
        <v>2828</v>
      </c>
      <c r="B662" s="5" t="s">
        <v>1124</v>
      </c>
      <c r="C662" s="5" t="s">
        <v>1123</v>
      </c>
      <c r="D662" s="5" t="s">
        <v>1038</v>
      </c>
      <c r="E662" s="5" t="s">
        <v>2877</v>
      </c>
      <c r="F662" s="5" t="s">
        <v>2922</v>
      </c>
      <c r="G662" s="5">
        <v>3</v>
      </c>
      <c r="H662" s="5">
        <v>2</v>
      </c>
      <c r="I662" s="5" t="s">
        <v>2963</v>
      </c>
      <c r="J662" s="5">
        <f t="shared" si="35"/>
        <v>1</v>
      </c>
      <c r="K662" s="4">
        <f t="shared" si="37"/>
        <v>1</v>
      </c>
      <c r="L662" s="4" t="str">
        <f t="shared" si="36"/>
        <v/>
      </c>
      <c r="N662" s="13">
        <v>0.60607623750802886</v>
      </c>
      <c r="O662" s="5">
        <v>2019</v>
      </c>
      <c r="P662" s="5" t="s">
        <v>2828</v>
      </c>
      <c r="S662" s="5" t="s">
        <v>1569</v>
      </c>
      <c r="V662" s="5" t="s">
        <v>1569</v>
      </c>
      <c r="Y662" s="5" t="s">
        <v>1569</v>
      </c>
      <c r="AB662" s="5" t="s">
        <v>1569</v>
      </c>
      <c r="AE662" s="5" t="s">
        <v>1569</v>
      </c>
      <c r="AH662" s="5" t="s">
        <v>1569</v>
      </c>
      <c r="AK662" s="5" t="s">
        <v>1569</v>
      </c>
      <c r="AN662" s="5" t="s">
        <v>1569</v>
      </c>
    </row>
    <row r="663" spans="1:40" ht="12.75" customHeight="1" x14ac:dyDescent="0.25">
      <c r="A663" s="5" t="s">
        <v>2829</v>
      </c>
      <c r="B663" s="5" t="s">
        <v>1124</v>
      </c>
      <c r="C663" s="5" t="s">
        <v>1123</v>
      </c>
      <c r="D663" s="5" t="s">
        <v>1038</v>
      </c>
      <c r="E663" s="5" t="s">
        <v>2878</v>
      </c>
      <c r="F663" s="5" t="s">
        <v>2923</v>
      </c>
      <c r="G663" s="5">
        <v>3</v>
      </c>
      <c r="H663" s="5">
        <v>1</v>
      </c>
      <c r="I663" s="5" t="s">
        <v>2964</v>
      </c>
      <c r="J663" s="5">
        <f t="shared" si="35"/>
        <v>1</v>
      </c>
      <c r="K663" s="4">
        <f t="shared" si="37"/>
        <v>1</v>
      </c>
      <c r="L663" s="4" t="str">
        <f t="shared" si="36"/>
        <v/>
      </c>
      <c r="N663" s="13">
        <v>0.47593932309095621</v>
      </c>
      <c r="O663" s="5">
        <v>2019</v>
      </c>
      <c r="P663" s="5" t="s">
        <v>2829</v>
      </c>
      <c r="S663" s="5" t="s">
        <v>1569</v>
      </c>
      <c r="V663" s="5" t="s">
        <v>1569</v>
      </c>
      <c r="Y663" s="5" t="s">
        <v>1569</v>
      </c>
      <c r="AB663" s="5" t="s">
        <v>1569</v>
      </c>
      <c r="AE663" s="5" t="s">
        <v>1569</v>
      </c>
      <c r="AH663" s="5" t="s">
        <v>1569</v>
      </c>
      <c r="AK663" s="5" t="s">
        <v>1569</v>
      </c>
      <c r="AN663" s="5" t="s">
        <v>1569</v>
      </c>
    </row>
    <row r="664" spans="1:40" ht="12.75" customHeight="1" x14ac:dyDescent="0.25">
      <c r="A664" s="5" t="s">
        <v>2830</v>
      </c>
      <c r="B664" s="5" t="s">
        <v>1124</v>
      </c>
      <c r="C664" s="5" t="s">
        <v>1123</v>
      </c>
      <c r="D664" s="5" t="s">
        <v>1038</v>
      </c>
      <c r="E664" s="5" t="s">
        <v>2879</v>
      </c>
      <c r="F664" s="5" t="s">
        <v>2924</v>
      </c>
      <c r="G664" s="5">
        <v>3</v>
      </c>
      <c r="H664" s="5">
        <v>2</v>
      </c>
      <c r="I664" s="5" t="s">
        <v>2965</v>
      </c>
      <c r="J664" s="5">
        <f t="shared" si="35"/>
        <v>1</v>
      </c>
      <c r="K664" s="4">
        <f t="shared" si="37"/>
        <v>1</v>
      </c>
      <c r="L664" s="4" t="str">
        <f t="shared" si="36"/>
        <v/>
      </c>
      <c r="N664" s="13">
        <v>0.50135524687389466</v>
      </c>
      <c r="O664" s="5">
        <v>2019</v>
      </c>
      <c r="P664" s="5" t="s">
        <v>2830</v>
      </c>
      <c r="S664" s="5" t="s">
        <v>1569</v>
      </c>
      <c r="V664" s="5" t="s">
        <v>1569</v>
      </c>
      <c r="Y664" s="5" t="s">
        <v>1569</v>
      </c>
      <c r="AB664" s="5" t="s">
        <v>1569</v>
      </c>
      <c r="AE664" s="5" t="s">
        <v>1569</v>
      </c>
      <c r="AH664" s="5" t="s">
        <v>1569</v>
      </c>
      <c r="AK664" s="5" t="s">
        <v>1569</v>
      </c>
      <c r="AN664" s="5" t="s">
        <v>1569</v>
      </c>
    </row>
    <row r="665" spans="1:40" ht="12.75" customHeight="1" x14ac:dyDescent="0.25">
      <c r="A665" s="5" t="s">
        <v>2831</v>
      </c>
      <c r="B665" s="5" t="s">
        <v>1124</v>
      </c>
      <c r="C665" s="5" t="s">
        <v>1123</v>
      </c>
      <c r="D665" s="5" t="s">
        <v>1038</v>
      </c>
      <c r="E665" s="5" t="s">
        <v>2880</v>
      </c>
      <c r="F665" s="5" t="s">
        <v>2925</v>
      </c>
      <c r="G665" s="5">
        <v>3</v>
      </c>
      <c r="H665" s="5">
        <v>2</v>
      </c>
      <c r="I665" s="5" t="s">
        <v>2960</v>
      </c>
      <c r="J665" s="5">
        <f t="shared" si="35"/>
        <v>1</v>
      </c>
      <c r="K665" s="4">
        <f t="shared" si="37"/>
        <v>1</v>
      </c>
      <c r="L665" s="4" t="str">
        <f t="shared" si="36"/>
        <v/>
      </c>
      <c r="N665" s="13">
        <v>0.62992400851051245</v>
      </c>
      <c r="O665" s="5">
        <v>2019</v>
      </c>
      <c r="P665" s="5" t="s">
        <v>2831</v>
      </c>
      <c r="S665" s="5" t="s">
        <v>1569</v>
      </c>
      <c r="V665" s="5" t="s">
        <v>1569</v>
      </c>
      <c r="Y665" s="5" t="s">
        <v>1569</v>
      </c>
      <c r="AB665" s="5" t="s">
        <v>1569</v>
      </c>
      <c r="AE665" s="5" t="s">
        <v>1569</v>
      </c>
      <c r="AH665" s="5" t="s">
        <v>1569</v>
      </c>
      <c r="AK665" s="5" t="s">
        <v>1569</v>
      </c>
      <c r="AN665" s="5" t="s">
        <v>1569</v>
      </c>
    </row>
    <row r="666" spans="1:40" ht="12.75" customHeight="1" x14ac:dyDescent="0.25">
      <c r="A666" s="5" t="s">
        <v>2832</v>
      </c>
      <c r="B666" s="5" t="s">
        <v>1124</v>
      </c>
      <c r="C666" s="5" t="s">
        <v>1123</v>
      </c>
      <c r="D666" s="5" t="s">
        <v>1038</v>
      </c>
      <c r="E666" s="5" t="s">
        <v>2881</v>
      </c>
      <c r="F666" s="5" t="s">
        <v>2926</v>
      </c>
      <c r="G666" s="5">
        <v>3</v>
      </c>
      <c r="H666" s="5">
        <v>1</v>
      </c>
      <c r="I666" s="5" t="s">
        <v>2961</v>
      </c>
      <c r="J666" s="5">
        <f t="shared" si="35"/>
        <v>1</v>
      </c>
      <c r="K666" s="4">
        <f t="shared" si="37"/>
        <v>1</v>
      </c>
      <c r="L666" s="4" t="str">
        <f t="shared" si="36"/>
        <v/>
      </c>
      <c r="N666" s="13">
        <v>0.65517027491220847</v>
      </c>
      <c r="O666" s="5">
        <v>2019</v>
      </c>
      <c r="P666" s="5" t="s">
        <v>2832</v>
      </c>
      <c r="S666" s="5" t="s">
        <v>1569</v>
      </c>
      <c r="V666" s="5" t="s">
        <v>1569</v>
      </c>
      <c r="Y666" s="5" t="s">
        <v>1569</v>
      </c>
      <c r="AB666" s="5" t="s">
        <v>1569</v>
      </c>
      <c r="AE666" s="5" t="s">
        <v>1569</v>
      </c>
      <c r="AH666" s="5" t="s">
        <v>1569</v>
      </c>
      <c r="AK666" s="5" t="s">
        <v>1569</v>
      </c>
      <c r="AN666" s="5" t="s">
        <v>1569</v>
      </c>
    </row>
    <row r="667" spans="1:40" ht="12.75" customHeight="1" x14ac:dyDescent="0.25">
      <c r="A667" s="5" t="s">
        <v>2833</v>
      </c>
      <c r="B667" s="5" t="s">
        <v>1124</v>
      </c>
      <c r="C667" s="5" t="s">
        <v>1123</v>
      </c>
      <c r="D667" s="5" t="s">
        <v>1038</v>
      </c>
      <c r="E667" s="5" t="s">
        <v>2882</v>
      </c>
      <c r="F667" s="5" t="s">
        <v>2927</v>
      </c>
      <c r="G667" s="5">
        <v>3</v>
      </c>
      <c r="H667" s="5">
        <v>2</v>
      </c>
      <c r="I667" s="5" t="s">
        <v>2955</v>
      </c>
      <c r="J667" s="5">
        <f t="shared" si="35"/>
        <v>1</v>
      </c>
      <c r="K667" s="4">
        <f t="shared" si="37"/>
        <v>1</v>
      </c>
      <c r="L667" s="4" t="str">
        <f t="shared" si="36"/>
        <v/>
      </c>
      <c r="N667" s="13">
        <v>0.51402932169936733</v>
      </c>
      <c r="O667" s="5">
        <v>2019</v>
      </c>
      <c r="P667" s="5" t="s">
        <v>2833</v>
      </c>
      <c r="S667" s="5" t="s">
        <v>1569</v>
      </c>
      <c r="V667" s="5" t="s">
        <v>1569</v>
      </c>
      <c r="Y667" s="5" t="s">
        <v>1569</v>
      </c>
      <c r="AB667" s="5" t="s">
        <v>1569</v>
      </c>
      <c r="AE667" s="5" t="s">
        <v>1569</v>
      </c>
      <c r="AH667" s="5" t="s">
        <v>1569</v>
      </c>
      <c r="AK667" s="5" t="s">
        <v>1569</v>
      </c>
      <c r="AN667" s="5" t="s">
        <v>1569</v>
      </c>
    </row>
    <row r="668" spans="1:40" ht="12.75" customHeight="1" x14ac:dyDescent="0.25">
      <c r="A668" s="5" t="s">
        <v>2834</v>
      </c>
      <c r="B668" s="5" t="s">
        <v>1124</v>
      </c>
      <c r="C668" s="5" t="s">
        <v>1123</v>
      </c>
      <c r="D668" s="5" t="s">
        <v>1038</v>
      </c>
      <c r="E668" s="5" t="s">
        <v>2883</v>
      </c>
      <c r="F668" s="5" t="s">
        <v>2928</v>
      </c>
      <c r="G668" s="5">
        <v>3</v>
      </c>
      <c r="H668" s="5">
        <v>2</v>
      </c>
      <c r="I668" s="5" t="s">
        <v>2963</v>
      </c>
      <c r="J668" s="5">
        <f t="shared" si="35"/>
        <v>1</v>
      </c>
      <c r="K668" s="4">
        <f t="shared" si="37"/>
        <v>1</v>
      </c>
      <c r="L668" s="4" t="str">
        <f t="shared" si="36"/>
        <v/>
      </c>
      <c r="N668" s="13">
        <v>0.40770132189708519</v>
      </c>
      <c r="O668" s="5">
        <v>2019</v>
      </c>
      <c r="P668" s="5" t="s">
        <v>2834</v>
      </c>
      <c r="S668" s="5" t="s">
        <v>1569</v>
      </c>
      <c r="V668" s="5" t="s">
        <v>1569</v>
      </c>
      <c r="Y668" s="5" t="s">
        <v>1569</v>
      </c>
      <c r="AB668" s="5" t="s">
        <v>1569</v>
      </c>
      <c r="AE668" s="5" t="s">
        <v>1569</v>
      </c>
      <c r="AH668" s="5" t="s">
        <v>1569</v>
      </c>
      <c r="AK668" s="5" t="s">
        <v>1569</v>
      </c>
      <c r="AN668" s="5" t="s">
        <v>1569</v>
      </c>
    </row>
    <row r="669" spans="1:40" ht="12.75" customHeight="1" x14ac:dyDescent="0.25">
      <c r="A669" s="5" t="s">
        <v>2835</v>
      </c>
      <c r="B669" s="5" t="s">
        <v>1124</v>
      </c>
      <c r="C669" s="5" t="s">
        <v>1123</v>
      </c>
      <c r="D669" s="5" t="s">
        <v>1038</v>
      </c>
      <c r="E669" s="5" t="s">
        <v>2884</v>
      </c>
      <c r="F669" s="5" t="s">
        <v>2929</v>
      </c>
      <c r="G669" s="5">
        <v>3</v>
      </c>
      <c r="H669" s="5">
        <v>1</v>
      </c>
      <c r="I669" s="5" t="s">
        <v>2966</v>
      </c>
      <c r="J669" s="5">
        <f t="shared" si="35"/>
        <v>1</v>
      </c>
      <c r="K669" s="4">
        <f t="shared" si="37"/>
        <v>1</v>
      </c>
      <c r="L669" s="4" t="str">
        <f t="shared" si="36"/>
        <v/>
      </c>
      <c r="N669" s="13">
        <v>0.43240912295547107</v>
      </c>
      <c r="O669" s="5">
        <v>2019</v>
      </c>
      <c r="P669" s="5" t="s">
        <v>2835</v>
      </c>
      <c r="S669" s="5" t="s">
        <v>1569</v>
      </c>
      <c r="V669" s="5" t="s">
        <v>1569</v>
      </c>
      <c r="Y669" s="5" t="s">
        <v>1569</v>
      </c>
      <c r="AB669" s="5" t="s">
        <v>1569</v>
      </c>
      <c r="AE669" s="5" t="s">
        <v>1569</v>
      </c>
      <c r="AH669" s="5" t="s">
        <v>1569</v>
      </c>
      <c r="AK669" s="5" t="s">
        <v>1569</v>
      </c>
      <c r="AN669" s="5" t="s">
        <v>1569</v>
      </c>
    </row>
    <row r="670" spans="1:40" ht="12.75" customHeight="1" x14ac:dyDescent="0.25">
      <c r="A670" s="5" t="s">
        <v>2836</v>
      </c>
      <c r="B670" s="5" t="s">
        <v>1124</v>
      </c>
      <c r="C670" s="5" t="s">
        <v>1123</v>
      </c>
      <c r="D670" s="5" t="s">
        <v>1038</v>
      </c>
      <c r="E670" s="5" t="s">
        <v>2885</v>
      </c>
      <c r="F670" s="5" t="s">
        <v>2930</v>
      </c>
      <c r="G670" s="5">
        <v>3</v>
      </c>
      <c r="H670" s="5">
        <v>2</v>
      </c>
      <c r="I670" s="5" t="s">
        <v>2963</v>
      </c>
      <c r="J670" s="5">
        <f t="shared" si="35"/>
        <v>1</v>
      </c>
      <c r="K670" s="4">
        <f t="shared" si="37"/>
        <v>1</v>
      </c>
      <c r="L670" s="4" t="str">
        <f t="shared" si="36"/>
        <v/>
      </c>
      <c r="N670" s="13">
        <v>0.4694798912702095</v>
      </c>
      <c r="O670" s="5">
        <v>2019</v>
      </c>
      <c r="P670" s="5" t="s">
        <v>2836</v>
      </c>
      <c r="S670" s="5" t="s">
        <v>1569</v>
      </c>
      <c r="V670" s="5" t="s">
        <v>1569</v>
      </c>
      <c r="Y670" s="5" t="s">
        <v>1569</v>
      </c>
      <c r="AB670" s="5" t="s">
        <v>1569</v>
      </c>
      <c r="AE670" s="5" t="s">
        <v>1569</v>
      </c>
      <c r="AH670" s="5" t="s">
        <v>1569</v>
      </c>
      <c r="AK670" s="5" t="s">
        <v>1569</v>
      </c>
      <c r="AN670" s="5" t="s">
        <v>1569</v>
      </c>
    </row>
    <row r="671" spans="1:40" ht="12.75" customHeight="1" x14ac:dyDescent="0.25">
      <c r="A671" s="5" t="s">
        <v>2837</v>
      </c>
      <c r="B671" s="5" t="s">
        <v>1124</v>
      </c>
      <c r="C671" s="5" t="s">
        <v>1123</v>
      </c>
      <c r="D671" s="5" t="s">
        <v>1038</v>
      </c>
      <c r="E671" s="5" t="s">
        <v>2886</v>
      </c>
      <c r="F671" s="5" t="s">
        <v>2931</v>
      </c>
      <c r="G671" s="5">
        <v>3</v>
      </c>
      <c r="H671" s="5">
        <v>2</v>
      </c>
      <c r="I671" s="5" t="s">
        <v>2950</v>
      </c>
      <c r="J671" s="5">
        <f t="shared" si="35"/>
        <v>1</v>
      </c>
      <c r="K671" s="4">
        <f t="shared" si="37"/>
        <v>1</v>
      </c>
      <c r="L671" s="4" t="str">
        <f t="shared" si="36"/>
        <v/>
      </c>
      <c r="N671" s="13">
        <v>0.49602580036242316</v>
      </c>
      <c r="O671" s="5">
        <v>2019</v>
      </c>
      <c r="P671" s="5" t="s">
        <v>2837</v>
      </c>
      <c r="S671" s="5" t="s">
        <v>1569</v>
      </c>
      <c r="V671" s="5" t="s">
        <v>1569</v>
      </c>
      <c r="Y671" s="5" t="s">
        <v>1569</v>
      </c>
      <c r="AB671" s="5" t="s">
        <v>1569</v>
      </c>
      <c r="AE671" s="5" t="s">
        <v>1569</v>
      </c>
      <c r="AH671" s="5" t="s">
        <v>1569</v>
      </c>
      <c r="AK671" s="5" t="s">
        <v>1569</v>
      </c>
      <c r="AN671" s="5" t="s">
        <v>1569</v>
      </c>
    </row>
    <row r="672" spans="1:40" ht="12.75" customHeight="1" x14ac:dyDescent="0.25">
      <c r="A672" s="5" t="s">
        <v>2838</v>
      </c>
      <c r="B672" s="5" t="s">
        <v>1124</v>
      </c>
      <c r="C672" s="5" t="s">
        <v>1123</v>
      </c>
      <c r="D672" s="5" t="s">
        <v>1038</v>
      </c>
      <c r="E672" s="5" t="s">
        <v>2887</v>
      </c>
      <c r="F672" s="5" t="s">
        <v>2932</v>
      </c>
      <c r="G672" s="5">
        <v>3</v>
      </c>
      <c r="H672" s="5">
        <v>2</v>
      </c>
      <c r="I672" s="5" t="s">
        <v>2967</v>
      </c>
      <c r="J672" s="5">
        <f t="shared" si="35"/>
        <v>1</v>
      </c>
      <c r="K672" s="4">
        <f t="shared" si="37"/>
        <v>1</v>
      </c>
      <c r="L672" s="4" t="str">
        <f t="shared" si="36"/>
        <v/>
      </c>
      <c r="N672" s="13">
        <v>0.59195994917824157</v>
      </c>
      <c r="O672" s="5">
        <v>2019</v>
      </c>
      <c r="P672" s="5" t="s">
        <v>2838</v>
      </c>
      <c r="S672" s="5" t="s">
        <v>1569</v>
      </c>
      <c r="V672" s="5" t="s">
        <v>1569</v>
      </c>
      <c r="Y672" s="5" t="s">
        <v>1569</v>
      </c>
      <c r="AB672" s="5" t="s">
        <v>1569</v>
      </c>
      <c r="AE672" s="5" t="s">
        <v>1569</v>
      </c>
      <c r="AH672" s="5" t="s">
        <v>1569</v>
      </c>
      <c r="AK672" s="5" t="s">
        <v>1569</v>
      </c>
      <c r="AN672" s="5" t="s">
        <v>1569</v>
      </c>
    </row>
    <row r="673" spans="1:44" ht="12.75" customHeight="1" x14ac:dyDescent="0.25">
      <c r="A673" s="5" t="s">
        <v>2839</v>
      </c>
      <c r="B673" s="5" t="s">
        <v>1124</v>
      </c>
      <c r="C673" s="5" t="s">
        <v>1123</v>
      </c>
      <c r="D673" s="5" t="s">
        <v>1038</v>
      </c>
      <c r="E673" s="5" t="s">
        <v>2888</v>
      </c>
      <c r="F673" s="5" t="s">
        <v>2933</v>
      </c>
      <c r="G673" s="5">
        <v>3</v>
      </c>
      <c r="H673" s="5">
        <v>1</v>
      </c>
      <c r="I673" s="5" t="s">
        <v>2961</v>
      </c>
      <c r="J673" s="5">
        <f t="shared" si="35"/>
        <v>1</v>
      </c>
      <c r="K673" s="4">
        <f t="shared" si="37"/>
        <v>1</v>
      </c>
      <c r="L673" s="4" t="str">
        <f t="shared" si="36"/>
        <v/>
      </c>
      <c r="N673" s="13">
        <v>0.38088809496863801</v>
      </c>
      <c r="O673" s="5">
        <v>2019</v>
      </c>
      <c r="P673" s="5" t="s">
        <v>2839</v>
      </c>
      <c r="S673" s="5" t="s">
        <v>1569</v>
      </c>
      <c r="V673" s="5" t="s">
        <v>1569</v>
      </c>
      <c r="Y673" s="5" t="s">
        <v>1569</v>
      </c>
      <c r="AB673" s="5" t="s">
        <v>1569</v>
      </c>
      <c r="AE673" s="5" t="s">
        <v>1569</v>
      </c>
      <c r="AH673" s="5" t="s">
        <v>1569</v>
      </c>
      <c r="AK673" s="5" t="s">
        <v>1569</v>
      </c>
      <c r="AN673" s="5" t="s">
        <v>1569</v>
      </c>
    </row>
    <row r="674" spans="1:44" ht="12.75" customHeight="1" x14ac:dyDescent="0.25">
      <c r="A674" s="5" t="s">
        <v>2840</v>
      </c>
      <c r="B674" s="5" t="s">
        <v>1124</v>
      </c>
      <c r="C674" s="5" t="s">
        <v>1123</v>
      </c>
      <c r="D674" s="5" t="s">
        <v>1038</v>
      </c>
      <c r="E674" s="5" t="s">
        <v>2889</v>
      </c>
      <c r="F674" s="5" t="s">
        <v>2934</v>
      </c>
      <c r="G674" s="5">
        <v>3</v>
      </c>
      <c r="H674" s="5">
        <v>2</v>
      </c>
      <c r="I674" s="5" t="s">
        <v>2960</v>
      </c>
      <c r="J674" s="5">
        <f t="shared" si="35"/>
        <v>1</v>
      </c>
      <c r="K674" s="4">
        <f t="shared" si="37"/>
        <v>1</v>
      </c>
      <c r="L674" s="4" t="str">
        <f t="shared" si="36"/>
        <v/>
      </c>
      <c r="N674" s="13">
        <v>0.54555202344090881</v>
      </c>
      <c r="O674" s="5">
        <v>2019</v>
      </c>
      <c r="P674" s="5" t="s">
        <v>2840</v>
      </c>
      <c r="S674" s="5" t="s">
        <v>1569</v>
      </c>
      <c r="V674" s="5" t="s">
        <v>1569</v>
      </c>
      <c r="Y674" s="5" t="s">
        <v>1569</v>
      </c>
      <c r="AB674" s="5" t="s">
        <v>1569</v>
      </c>
      <c r="AE674" s="5" t="s">
        <v>1569</v>
      </c>
      <c r="AH674" s="5" t="s">
        <v>1569</v>
      </c>
      <c r="AK674" s="5" t="s">
        <v>1569</v>
      </c>
      <c r="AN674" s="5" t="s">
        <v>1569</v>
      </c>
    </row>
    <row r="675" spans="1:44" ht="12.75" customHeight="1" x14ac:dyDescent="0.25">
      <c r="A675" s="5" t="s">
        <v>2841</v>
      </c>
      <c r="B675" s="5" t="s">
        <v>1124</v>
      </c>
      <c r="C675" s="5" t="s">
        <v>1123</v>
      </c>
      <c r="D675" s="5" t="s">
        <v>1038</v>
      </c>
      <c r="E675" s="5" t="s">
        <v>2890</v>
      </c>
      <c r="F675" s="5" t="s">
        <v>2935</v>
      </c>
      <c r="G675" s="5">
        <v>3</v>
      </c>
      <c r="H675" s="5">
        <v>2</v>
      </c>
      <c r="I675" s="5" t="s">
        <v>2968</v>
      </c>
      <c r="J675" s="5">
        <f t="shared" si="35"/>
        <v>1</v>
      </c>
      <c r="K675" s="4">
        <f t="shared" si="37"/>
        <v>1</v>
      </c>
      <c r="L675" s="4" t="str">
        <f t="shared" si="36"/>
        <v/>
      </c>
      <c r="N675" s="13">
        <v>0.50248290107130322</v>
      </c>
      <c r="O675" s="5">
        <v>2019</v>
      </c>
      <c r="P675" s="5" t="s">
        <v>2841</v>
      </c>
      <c r="S675" s="5" t="s">
        <v>1569</v>
      </c>
      <c r="V675" s="5" t="s">
        <v>1569</v>
      </c>
      <c r="Y675" s="5" t="s">
        <v>1569</v>
      </c>
      <c r="AB675" s="5" t="s">
        <v>1569</v>
      </c>
      <c r="AE675" s="5" t="s">
        <v>1569</v>
      </c>
      <c r="AH675" s="5" t="s">
        <v>1569</v>
      </c>
      <c r="AK675" s="5" t="s">
        <v>1569</v>
      </c>
      <c r="AN675" s="5" t="s">
        <v>1569</v>
      </c>
    </row>
    <row r="676" spans="1:44" ht="12.75" customHeight="1" x14ac:dyDescent="0.25">
      <c r="A676" s="5" t="s">
        <v>2842</v>
      </c>
      <c r="B676" s="5" t="s">
        <v>1124</v>
      </c>
      <c r="C676" s="5" t="s">
        <v>1123</v>
      </c>
      <c r="D676" s="5" t="s">
        <v>1038</v>
      </c>
      <c r="E676" s="5" t="s">
        <v>2891</v>
      </c>
      <c r="F676" s="5" t="s">
        <v>2936</v>
      </c>
      <c r="G676" s="5">
        <v>3</v>
      </c>
      <c r="H676" s="5">
        <v>2</v>
      </c>
      <c r="I676" s="5" t="s">
        <v>2965</v>
      </c>
      <c r="J676" s="5">
        <f t="shared" si="35"/>
        <v>1</v>
      </c>
      <c r="K676" s="4">
        <f t="shared" si="37"/>
        <v>1</v>
      </c>
      <c r="L676" s="4" t="str">
        <f t="shared" si="36"/>
        <v/>
      </c>
      <c r="N676" s="13">
        <v>0.46036623506431584</v>
      </c>
      <c r="O676" s="5">
        <v>2019</v>
      </c>
      <c r="P676" s="5" t="s">
        <v>2842</v>
      </c>
      <c r="S676" s="5" t="s">
        <v>1569</v>
      </c>
      <c r="V676" s="5" t="s">
        <v>1569</v>
      </c>
      <c r="Y676" s="5" t="s">
        <v>1569</v>
      </c>
      <c r="AB676" s="5" t="s">
        <v>1569</v>
      </c>
      <c r="AE676" s="5" t="s">
        <v>1569</v>
      </c>
      <c r="AH676" s="5" t="s">
        <v>1569</v>
      </c>
      <c r="AK676" s="5" t="s">
        <v>1569</v>
      </c>
      <c r="AN676" s="5" t="s">
        <v>1569</v>
      </c>
    </row>
    <row r="677" spans="1:44" ht="12.75" customHeight="1" x14ac:dyDescent="0.25">
      <c r="A677" s="5" t="s">
        <v>2843</v>
      </c>
      <c r="B677" s="5" t="s">
        <v>1124</v>
      </c>
      <c r="C677" s="5" t="s">
        <v>1123</v>
      </c>
      <c r="D677" s="5" t="s">
        <v>1038</v>
      </c>
      <c r="E677" s="5" t="s">
        <v>2892</v>
      </c>
      <c r="F677" s="5" t="s">
        <v>2937</v>
      </c>
      <c r="G677" s="5">
        <v>3</v>
      </c>
      <c r="H677" s="5">
        <v>2</v>
      </c>
      <c r="I677" s="5" t="s">
        <v>2941</v>
      </c>
      <c r="J677" s="5">
        <f t="shared" si="35"/>
        <v>1</v>
      </c>
      <c r="K677" s="4">
        <f t="shared" si="37"/>
        <v>1</v>
      </c>
      <c r="L677" s="4" t="str">
        <f t="shared" si="36"/>
        <v/>
      </c>
      <c r="N677" s="13">
        <v>0.39257201194642971</v>
      </c>
      <c r="O677" s="5">
        <v>2019</v>
      </c>
      <c r="P677" s="5" t="s">
        <v>2843</v>
      </c>
      <c r="S677" s="5" t="s">
        <v>1569</v>
      </c>
      <c r="V677" s="5" t="s">
        <v>1569</v>
      </c>
      <c r="Y677" s="5" t="s">
        <v>1569</v>
      </c>
      <c r="AB677" s="5" t="s">
        <v>1569</v>
      </c>
      <c r="AE677" s="5" t="s">
        <v>1569</v>
      </c>
      <c r="AH677" s="5" t="s">
        <v>1569</v>
      </c>
      <c r="AK677" s="5" t="s">
        <v>1569</v>
      </c>
      <c r="AN677" s="5" t="s">
        <v>1569</v>
      </c>
    </row>
    <row r="678" spans="1:44" ht="12.75" customHeight="1" x14ac:dyDescent="0.25">
      <c r="A678" s="5" t="s">
        <v>2844</v>
      </c>
      <c r="B678" s="5" t="s">
        <v>1124</v>
      </c>
      <c r="C678" s="5" t="s">
        <v>1123</v>
      </c>
      <c r="D678" s="5" t="s">
        <v>1038</v>
      </c>
      <c r="E678" s="5" t="s">
        <v>2893</v>
      </c>
      <c r="F678" s="5" t="s">
        <v>2938</v>
      </c>
      <c r="G678" s="5">
        <v>3</v>
      </c>
      <c r="H678" s="5">
        <v>1</v>
      </c>
      <c r="I678" s="5" t="s">
        <v>2969</v>
      </c>
      <c r="J678" s="5">
        <f t="shared" si="35"/>
        <v>1</v>
      </c>
      <c r="K678" s="4">
        <f t="shared" si="37"/>
        <v>1</v>
      </c>
      <c r="L678" s="4" t="str">
        <f t="shared" si="36"/>
        <v/>
      </c>
      <c r="N678" s="13">
        <v>0.39235975988580613</v>
      </c>
      <c r="O678" s="5">
        <v>2019</v>
      </c>
      <c r="P678" s="5" t="s">
        <v>2844</v>
      </c>
      <c r="S678" s="5" t="s">
        <v>1569</v>
      </c>
      <c r="V678" s="5" t="s">
        <v>1569</v>
      </c>
      <c r="Y678" s="5" t="s">
        <v>1569</v>
      </c>
      <c r="AB678" s="5" t="s">
        <v>1569</v>
      </c>
      <c r="AE678" s="5" t="s">
        <v>1569</v>
      </c>
      <c r="AH678" s="5" t="s">
        <v>1569</v>
      </c>
      <c r="AK678" s="5" t="s">
        <v>1569</v>
      </c>
      <c r="AN678" s="5" t="s">
        <v>1569</v>
      </c>
    </row>
    <row r="679" spans="1:44" ht="12.75" customHeight="1" x14ac:dyDescent="0.25">
      <c r="A679" s="5" t="s">
        <v>2845</v>
      </c>
      <c r="B679" s="5" t="s">
        <v>1124</v>
      </c>
      <c r="C679" s="5" t="s">
        <v>1123</v>
      </c>
      <c r="D679" s="5" t="s">
        <v>1038</v>
      </c>
      <c r="E679" s="5" t="s">
        <v>2894</v>
      </c>
      <c r="F679" s="5" t="s">
        <v>2939</v>
      </c>
      <c r="G679" s="5">
        <v>3</v>
      </c>
      <c r="H679" s="5">
        <v>2</v>
      </c>
      <c r="I679" s="5" t="s">
        <v>2956</v>
      </c>
      <c r="J679" s="5">
        <f t="shared" si="35"/>
        <v>1</v>
      </c>
      <c r="K679" s="4">
        <f t="shared" si="37"/>
        <v>1</v>
      </c>
      <c r="L679" s="4" t="str">
        <f t="shared" si="36"/>
        <v/>
      </c>
      <c r="N679" s="13">
        <v>0.44405973038202978</v>
      </c>
      <c r="O679" s="5">
        <v>2019</v>
      </c>
      <c r="P679" s="5" t="s">
        <v>2845</v>
      </c>
      <c r="S679" s="5" t="s">
        <v>1569</v>
      </c>
      <c r="V679" s="5" t="s">
        <v>1569</v>
      </c>
      <c r="Y679" s="5" t="s">
        <v>1569</v>
      </c>
      <c r="AB679" s="5" t="s">
        <v>1569</v>
      </c>
      <c r="AE679" s="5" t="s">
        <v>1569</v>
      </c>
      <c r="AH679" s="5" t="s">
        <v>1569</v>
      </c>
      <c r="AK679" s="5" t="s">
        <v>1569</v>
      </c>
      <c r="AN679" s="5" t="s">
        <v>1569</v>
      </c>
    </row>
    <row r="680" spans="1:44" ht="12.75" customHeight="1" x14ac:dyDescent="0.25">
      <c r="A680" s="5" t="s">
        <v>2846</v>
      </c>
      <c r="B680" s="5" t="s">
        <v>1124</v>
      </c>
      <c r="C680" s="5" t="s">
        <v>1123</v>
      </c>
      <c r="D680" s="5" t="s">
        <v>1038</v>
      </c>
      <c r="E680" s="5" t="s">
        <v>2895</v>
      </c>
      <c r="F680" s="5" t="s">
        <v>2940</v>
      </c>
      <c r="G680" s="5">
        <v>3</v>
      </c>
      <c r="H680" s="5">
        <v>2</v>
      </c>
      <c r="I680" s="5" t="s">
        <v>2967</v>
      </c>
      <c r="J680" s="5">
        <f t="shared" si="35"/>
        <v>1</v>
      </c>
      <c r="K680" s="4">
        <f t="shared" si="37"/>
        <v>1</v>
      </c>
      <c r="L680" s="4" t="str">
        <f t="shared" si="36"/>
        <v/>
      </c>
      <c r="N680" s="13">
        <v>0.45192019496737895</v>
      </c>
      <c r="O680" s="5">
        <v>2019</v>
      </c>
      <c r="P680" s="5" t="s">
        <v>2846</v>
      </c>
      <c r="S680" s="5" t="s">
        <v>1569</v>
      </c>
      <c r="V680" s="5" t="s">
        <v>1569</v>
      </c>
      <c r="Y680" s="5" t="s">
        <v>1569</v>
      </c>
      <c r="AB680" s="5" t="s">
        <v>1569</v>
      </c>
      <c r="AE680" s="5" t="s">
        <v>1569</v>
      </c>
      <c r="AH680" s="5" t="s">
        <v>1569</v>
      </c>
      <c r="AK680" s="5" t="s">
        <v>1569</v>
      </c>
      <c r="AN680" s="5" t="s">
        <v>1569</v>
      </c>
    </row>
    <row r="681" spans="1:44" x14ac:dyDescent="0.25">
      <c r="A681" s="5" t="s">
        <v>2998</v>
      </c>
      <c r="B681" s="5" t="s">
        <v>1046</v>
      </c>
      <c r="C681" s="5" t="s">
        <v>1045</v>
      </c>
      <c r="D681" s="5" t="s">
        <v>1038</v>
      </c>
      <c r="E681" s="5" t="s">
        <v>1047</v>
      </c>
      <c r="F681" s="5" t="s">
        <v>1044</v>
      </c>
      <c r="G681" s="5">
        <v>1</v>
      </c>
      <c r="H681" s="5">
        <v>1</v>
      </c>
      <c r="I681" s="5" t="s">
        <v>2701</v>
      </c>
      <c r="L681" s="4" t="s">
        <v>2678</v>
      </c>
      <c r="M681" s="5" t="s">
        <v>2703</v>
      </c>
      <c r="N681" s="13">
        <v>1.30741542653753</v>
      </c>
      <c r="O681" s="8">
        <v>2016</v>
      </c>
      <c r="P681" s="5" t="s">
        <v>1043</v>
      </c>
      <c r="Q681" s="14">
        <v>100</v>
      </c>
      <c r="R681" s="8">
        <v>2016</v>
      </c>
      <c r="S681" s="12" t="s">
        <v>1043</v>
      </c>
      <c r="T681" s="14">
        <v>16.88</v>
      </c>
      <c r="U681" s="8">
        <v>2016</v>
      </c>
      <c r="V681" s="5" t="s">
        <v>1043</v>
      </c>
      <c r="W681" s="14"/>
      <c r="X681" s="8"/>
      <c r="Y681" s="5" t="s">
        <v>1569</v>
      </c>
      <c r="Z681" s="14">
        <v>1.1111111111111112</v>
      </c>
      <c r="AA681" s="8">
        <v>2016</v>
      </c>
      <c r="AB681" s="8" t="s">
        <v>1043</v>
      </c>
      <c r="AC681" s="14">
        <v>0</v>
      </c>
      <c r="AD681" s="8">
        <v>2015</v>
      </c>
      <c r="AE681" s="5" t="s">
        <v>1979</v>
      </c>
      <c r="AF681" s="14">
        <v>0</v>
      </c>
      <c r="AG681" s="8">
        <v>2015</v>
      </c>
      <c r="AH681" s="15" t="s">
        <v>1979</v>
      </c>
      <c r="AI681" s="14">
        <v>91.336633663366342</v>
      </c>
      <c r="AJ681" s="8">
        <v>2016</v>
      </c>
      <c r="AK681" s="12" t="s">
        <v>1043</v>
      </c>
      <c r="AL681" s="14"/>
      <c r="AM681" s="8"/>
      <c r="AN681" s="5" t="s">
        <v>1569</v>
      </c>
      <c r="AO681" s="12"/>
      <c r="AP681" s="15"/>
      <c r="AR681" s="14"/>
    </row>
    <row r="682" spans="1:44" x14ac:dyDescent="0.25">
      <c r="A682" s="5" t="s">
        <v>2999</v>
      </c>
      <c r="B682" s="5" t="s">
        <v>1074</v>
      </c>
      <c r="C682" s="5" t="s">
        <v>1073</v>
      </c>
      <c r="D682" s="5" t="s">
        <v>1038</v>
      </c>
      <c r="E682" s="5" t="s">
        <v>1075</v>
      </c>
      <c r="F682" s="5" t="s">
        <v>1072</v>
      </c>
      <c r="G682" s="5">
        <v>2</v>
      </c>
      <c r="H682" s="5">
        <v>1</v>
      </c>
      <c r="I682" s="5" t="s">
        <v>2702</v>
      </c>
      <c r="L682" s="4" t="s">
        <v>2678</v>
      </c>
      <c r="M682" s="4" t="s">
        <v>2703</v>
      </c>
      <c r="N682" s="13">
        <v>2.2687816643777916</v>
      </c>
      <c r="O682" s="5">
        <v>2013</v>
      </c>
      <c r="P682" s="5" t="s">
        <v>1071</v>
      </c>
      <c r="Q682" s="5">
        <v>50.77</v>
      </c>
      <c r="R682" s="5">
        <v>2013</v>
      </c>
      <c r="S682" s="5" t="s">
        <v>1071</v>
      </c>
      <c r="T682" s="14">
        <v>10.389610389610388</v>
      </c>
      <c r="U682" s="5">
        <v>2013</v>
      </c>
      <c r="V682" s="5" t="s">
        <v>1071</v>
      </c>
      <c r="Z682" s="14">
        <v>6.2758051197357574</v>
      </c>
      <c r="AA682" s="8">
        <v>2019</v>
      </c>
      <c r="AB682" s="5" t="s">
        <v>1988</v>
      </c>
      <c r="AC682" s="14">
        <v>0</v>
      </c>
      <c r="AD682" s="5">
        <v>2019</v>
      </c>
      <c r="AE682" s="5" t="s">
        <v>1988</v>
      </c>
      <c r="AF682" s="14">
        <v>44.756399669694467</v>
      </c>
      <c r="AG682" s="5">
        <v>2019</v>
      </c>
      <c r="AH682" s="5" t="s">
        <v>1988</v>
      </c>
      <c r="AI682" s="14">
        <v>42.158516020236085</v>
      </c>
      <c r="AJ682" s="5">
        <v>2019</v>
      </c>
      <c r="AK682" s="5" t="s">
        <v>1988</v>
      </c>
    </row>
    <row r="683" spans="1:44" x14ac:dyDescent="0.25">
      <c r="A683" s="5" t="s">
        <v>3000</v>
      </c>
      <c r="B683" s="5" t="s">
        <v>25</v>
      </c>
      <c r="C683" s="5" t="s">
        <v>3229</v>
      </c>
      <c r="D683" s="5" t="s">
        <v>3230</v>
      </c>
      <c r="E683" s="5" t="s">
        <v>636</v>
      </c>
      <c r="F683" s="5" t="s">
        <v>3231</v>
      </c>
      <c r="G683" s="5">
        <v>3</v>
      </c>
      <c r="H683" s="15">
        <v>2</v>
      </c>
      <c r="I683" s="5" t="s">
        <v>3232</v>
      </c>
      <c r="L683" s="4" t="s">
        <v>2678</v>
      </c>
      <c r="M683" s="4" t="s">
        <v>2703</v>
      </c>
      <c r="N683" s="13">
        <v>0.54328235596555519</v>
      </c>
      <c r="O683" s="5">
        <f>2010-3</f>
        <v>2007</v>
      </c>
      <c r="P683" s="5" t="s">
        <v>1347</v>
      </c>
      <c r="Q683" s="14">
        <v>44</v>
      </c>
      <c r="R683" s="5">
        <v>2005</v>
      </c>
      <c r="S683" s="5" t="s">
        <v>634</v>
      </c>
      <c r="T683" s="5">
        <v>4.1000000000000005</v>
      </c>
      <c r="U683" s="5">
        <v>2005</v>
      </c>
      <c r="V683" s="5" t="s">
        <v>634</v>
      </c>
      <c r="Z683" s="14">
        <v>0</v>
      </c>
      <c r="AA683" s="8">
        <v>2005</v>
      </c>
      <c r="AB683" s="5" t="s">
        <v>634</v>
      </c>
      <c r="AC683" s="14">
        <v>0</v>
      </c>
      <c r="AD683" s="5">
        <v>2005</v>
      </c>
      <c r="AE683" s="5" t="s">
        <v>634</v>
      </c>
      <c r="AF683" s="14">
        <v>0</v>
      </c>
      <c r="AG683" s="5">
        <v>2005</v>
      </c>
      <c r="AH683" s="5" t="s">
        <v>634</v>
      </c>
      <c r="AI683" s="14">
        <v>0</v>
      </c>
      <c r="AJ683" s="5">
        <v>2005</v>
      </c>
      <c r="AK683" s="5" t="s">
        <v>634</v>
      </c>
    </row>
    <row r="684" spans="1:44" x14ac:dyDescent="0.25">
      <c r="A684" s="5" t="s">
        <v>3001</v>
      </c>
      <c r="B684" s="5" t="s">
        <v>1095</v>
      </c>
      <c r="C684" s="5" t="s">
        <v>1094</v>
      </c>
      <c r="D684" s="5" t="s">
        <v>1038</v>
      </c>
      <c r="E684" s="5" t="s">
        <v>1099</v>
      </c>
      <c r="F684" s="5" t="s">
        <v>1098</v>
      </c>
      <c r="G684" s="5">
        <v>2</v>
      </c>
      <c r="H684" s="5">
        <v>1</v>
      </c>
      <c r="I684" s="5" t="s">
        <v>3234</v>
      </c>
      <c r="L684" s="4" t="s">
        <v>2678</v>
      </c>
      <c r="M684" s="5" t="s">
        <v>2703</v>
      </c>
      <c r="N684" s="13">
        <v>1.3266041816870946</v>
      </c>
      <c r="O684" s="8">
        <v>2014</v>
      </c>
      <c r="P684" s="5" t="s">
        <v>1097</v>
      </c>
      <c r="Q684" s="14">
        <v>95</v>
      </c>
      <c r="R684" s="8">
        <v>2014</v>
      </c>
      <c r="S684" s="12" t="s">
        <v>1097</v>
      </c>
      <c r="T684" s="14">
        <v>2.512562814070352</v>
      </c>
      <c r="U684" s="8">
        <v>2014</v>
      </c>
      <c r="V684" s="5" t="s">
        <v>1097</v>
      </c>
      <c r="Z684" s="12">
        <v>0</v>
      </c>
      <c r="AA684" s="5">
        <v>2015</v>
      </c>
      <c r="AB684" s="5" t="s">
        <v>1994</v>
      </c>
      <c r="AC684" s="12">
        <v>0</v>
      </c>
      <c r="AD684" s="5">
        <v>2015</v>
      </c>
      <c r="AE684" s="5" t="s">
        <v>1994</v>
      </c>
      <c r="AF684" s="12">
        <v>0</v>
      </c>
      <c r="AG684" s="5">
        <v>2015</v>
      </c>
      <c r="AH684" s="5" t="s">
        <v>1994</v>
      </c>
      <c r="AI684" s="14">
        <v>100</v>
      </c>
      <c r="AJ684" s="5">
        <v>2015</v>
      </c>
      <c r="AK684" s="5" t="s">
        <v>1994</v>
      </c>
    </row>
    <row r="685" spans="1:44" x14ac:dyDescent="0.25">
      <c r="A685" s="5" t="s">
        <v>3002</v>
      </c>
      <c r="B685" s="5" t="s">
        <v>1103</v>
      </c>
      <c r="C685" s="5" t="s">
        <v>1102</v>
      </c>
      <c r="D685" s="5" t="s">
        <v>1038</v>
      </c>
      <c r="E685" s="5" t="s">
        <v>1104</v>
      </c>
      <c r="F685" s="5" t="s">
        <v>1101</v>
      </c>
      <c r="G685" s="5">
        <v>1</v>
      </c>
      <c r="H685" s="5">
        <v>2</v>
      </c>
      <c r="I685" s="5" t="s">
        <v>2700</v>
      </c>
      <c r="L685" s="4" t="s">
        <v>2678</v>
      </c>
      <c r="M685" s="5" t="s">
        <v>2703</v>
      </c>
      <c r="N685" s="13">
        <v>0.80711797084059123</v>
      </c>
      <c r="O685" s="8">
        <v>2017</v>
      </c>
      <c r="P685" s="5" t="s">
        <v>1995</v>
      </c>
      <c r="Q685" s="14">
        <v>100</v>
      </c>
      <c r="R685" s="8">
        <v>2017</v>
      </c>
      <c r="S685" s="12" t="s">
        <v>1995</v>
      </c>
      <c r="T685" s="14">
        <v>4.4999999999999991</v>
      </c>
      <c r="U685" s="8">
        <v>2011</v>
      </c>
      <c r="V685" s="5" t="s">
        <v>1100</v>
      </c>
      <c r="W685" s="14"/>
      <c r="X685" s="8"/>
      <c r="Z685" s="14">
        <v>0</v>
      </c>
      <c r="AA685" s="8">
        <v>2017</v>
      </c>
      <c r="AB685" s="5" t="s">
        <v>1995</v>
      </c>
      <c r="AC685" s="14">
        <v>0</v>
      </c>
      <c r="AD685" s="8">
        <v>2017</v>
      </c>
      <c r="AE685" s="5" t="s">
        <v>1995</v>
      </c>
      <c r="AF685" s="14">
        <v>0</v>
      </c>
      <c r="AG685" s="8">
        <v>2017</v>
      </c>
      <c r="AH685" s="15" t="s">
        <v>1995</v>
      </c>
      <c r="AI685" s="14">
        <v>0</v>
      </c>
      <c r="AJ685" s="8">
        <v>2017</v>
      </c>
      <c r="AK685" s="12" t="s">
        <v>1995</v>
      </c>
      <c r="AL685" s="14"/>
      <c r="AM685" s="8"/>
      <c r="AO685" s="12"/>
      <c r="AP685" s="15"/>
      <c r="AR685" s="14"/>
    </row>
    <row r="686" spans="1:44" x14ac:dyDescent="0.25">
      <c r="A686" s="5" t="s">
        <v>3003</v>
      </c>
      <c r="B686" s="5" t="s">
        <v>392</v>
      </c>
      <c r="C686" s="5" t="s">
        <v>391</v>
      </c>
      <c r="D686" s="5" t="s">
        <v>360</v>
      </c>
      <c r="E686" s="5" t="s">
        <v>402</v>
      </c>
      <c r="F686" s="5" t="s">
        <v>401</v>
      </c>
      <c r="G686" s="5">
        <v>1</v>
      </c>
      <c r="H686" s="5">
        <v>3</v>
      </c>
      <c r="I686" s="5" t="s">
        <v>3236</v>
      </c>
      <c r="L686" s="4" t="s">
        <v>2678</v>
      </c>
      <c r="M686" s="4" t="s">
        <v>2703</v>
      </c>
      <c r="N686" s="13">
        <v>1.4</v>
      </c>
      <c r="O686" s="4">
        <v>2013</v>
      </c>
      <c r="P686" s="4" t="s">
        <v>400</v>
      </c>
      <c r="Q686" s="12">
        <v>14</v>
      </c>
      <c r="R686" s="5">
        <v>2013</v>
      </c>
      <c r="S686" s="4" t="s">
        <v>400</v>
      </c>
      <c r="Z686" s="12">
        <v>0</v>
      </c>
      <c r="AA686" s="5">
        <v>2017</v>
      </c>
      <c r="AB686" s="5" t="s">
        <v>2003</v>
      </c>
      <c r="AC686" s="12">
        <v>0</v>
      </c>
      <c r="AD686" s="5">
        <v>2017</v>
      </c>
      <c r="AE686" s="5" t="s">
        <v>2003</v>
      </c>
      <c r="AF686" s="12">
        <v>0</v>
      </c>
      <c r="AG686" s="5">
        <v>2017</v>
      </c>
      <c r="AH686" s="5" t="s">
        <v>2003</v>
      </c>
      <c r="AI686" s="14">
        <v>0</v>
      </c>
      <c r="AJ686" s="5">
        <v>2017</v>
      </c>
      <c r="AK686" s="5" t="s">
        <v>2003</v>
      </c>
    </row>
    <row r="687" spans="1:44" x14ac:dyDescent="0.25">
      <c r="A687" s="5" t="s">
        <v>3004</v>
      </c>
      <c r="B687" s="5" t="s">
        <v>1124</v>
      </c>
      <c r="C687" s="5" t="s">
        <v>1123</v>
      </c>
      <c r="D687" s="5" t="s">
        <v>1038</v>
      </c>
      <c r="E687" s="5" t="s">
        <v>1125</v>
      </c>
      <c r="F687" s="5" t="s">
        <v>1122</v>
      </c>
      <c r="G687" s="5">
        <v>2</v>
      </c>
      <c r="H687" s="5">
        <v>2</v>
      </c>
      <c r="I687" s="5" t="s">
        <v>3237</v>
      </c>
      <c r="L687" s="4" t="s">
        <v>2678</v>
      </c>
      <c r="M687" s="4" t="s">
        <v>2703</v>
      </c>
      <c r="N687" s="13">
        <v>1.0622083396055999</v>
      </c>
      <c r="O687" s="5">
        <v>2015</v>
      </c>
      <c r="P687" s="5" t="s">
        <v>1121</v>
      </c>
      <c r="T687" s="5">
        <v>12.7</v>
      </c>
      <c r="U687" s="5">
        <v>2015</v>
      </c>
      <c r="V687" s="5" t="s">
        <v>1121</v>
      </c>
      <c r="Z687" s="14">
        <v>16.811708860759488</v>
      </c>
      <c r="AA687" s="5">
        <v>2019</v>
      </c>
      <c r="AB687" s="5" t="s">
        <v>2011</v>
      </c>
      <c r="AC687" s="14">
        <v>0</v>
      </c>
      <c r="AD687" s="5">
        <v>2019</v>
      </c>
      <c r="AE687" s="5" t="s">
        <v>2011</v>
      </c>
      <c r="AF687" s="14">
        <v>48.941851265822784</v>
      </c>
      <c r="AG687" s="5">
        <v>2019</v>
      </c>
      <c r="AH687" s="5" t="s">
        <v>2011</v>
      </c>
      <c r="AI687" s="14">
        <v>100</v>
      </c>
      <c r="AJ687" s="5">
        <v>2015</v>
      </c>
      <c r="AK687" s="5" t="s">
        <v>1121</v>
      </c>
    </row>
    <row r="688" spans="1:44" x14ac:dyDescent="0.25">
      <c r="A688" s="5" t="s">
        <v>3005</v>
      </c>
      <c r="B688" s="5" t="s">
        <v>1124</v>
      </c>
      <c r="C688" s="5" t="s">
        <v>1123</v>
      </c>
      <c r="D688" s="5" t="s">
        <v>1038</v>
      </c>
      <c r="E688" s="5" t="s">
        <v>2874</v>
      </c>
      <c r="F688" s="5" t="s">
        <v>1367</v>
      </c>
      <c r="G688" s="5">
        <v>3</v>
      </c>
      <c r="H688" s="5">
        <v>2</v>
      </c>
      <c r="I688" s="5" t="s">
        <v>2971</v>
      </c>
      <c r="L688" s="4" t="s">
        <v>2678</v>
      </c>
      <c r="M688" s="5" t="s">
        <v>2703</v>
      </c>
      <c r="N688" s="13">
        <v>0.4362470072071723</v>
      </c>
      <c r="O688" s="8">
        <v>2019</v>
      </c>
      <c r="P688" s="5" t="s">
        <v>2825</v>
      </c>
      <c r="Q688" s="14">
        <v>100</v>
      </c>
      <c r="R688" s="8">
        <v>2018</v>
      </c>
      <c r="S688" s="12" t="s">
        <v>1366</v>
      </c>
      <c r="T688" s="14">
        <v>16</v>
      </c>
      <c r="U688" s="8">
        <v>2018</v>
      </c>
      <c r="V688" s="5" t="s">
        <v>1366</v>
      </c>
      <c r="W688" s="14"/>
      <c r="X688" s="8"/>
      <c r="Y688" s="5" t="s">
        <v>1569</v>
      </c>
      <c r="Z688" s="14" t="s">
        <v>1569</v>
      </c>
      <c r="AA688" s="8"/>
      <c r="AB688" s="12" t="s">
        <v>1569</v>
      </c>
      <c r="AC688" s="14" t="s">
        <v>1569</v>
      </c>
      <c r="AD688" s="8"/>
      <c r="AE688" s="5" t="s">
        <v>1569</v>
      </c>
      <c r="AF688" s="14">
        <v>64</v>
      </c>
      <c r="AG688" s="8">
        <v>2018</v>
      </c>
      <c r="AH688" s="15" t="s">
        <v>1366</v>
      </c>
      <c r="AI688" s="14">
        <v>100</v>
      </c>
      <c r="AJ688" s="8">
        <v>2018</v>
      </c>
      <c r="AK688" s="12" t="s">
        <v>1366</v>
      </c>
      <c r="AL688" s="14"/>
      <c r="AM688" s="8"/>
      <c r="AO688" s="12"/>
      <c r="AP688" s="15"/>
      <c r="AR688" s="14"/>
    </row>
    <row r="689" spans="1:47" x14ac:dyDescent="0.25">
      <c r="A689" s="5" t="s">
        <v>3006</v>
      </c>
      <c r="B689" s="5" t="s">
        <v>75</v>
      </c>
      <c r="C689" s="5" t="s">
        <v>74</v>
      </c>
      <c r="D689" s="5" t="s">
        <v>35</v>
      </c>
      <c r="E689" s="5" t="s">
        <v>76</v>
      </c>
      <c r="F689" s="5" t="s">
        <v>73</v>
      </c>
      <c r="G689" s="5">
        <v>2</v>
      </c>
      <c r="H689" s="5">
        <v>1</v>
      </c>
      <c r="I689" s="5" t="s">
        <v>2704</v>
      </c>
      <c r="L689" s="4" t="s">
        <v>2678</v>
      </c>
      <c r="M689" s="5" t="s">
        <v>2703</v>
      </c>
      <c r="N689" s="13">
        <v>1.0201336762975812</v>
      </c>
      <c r="O689" s="8">
        <v>2015</v>
      </c>
      <c r="P689" s="5" t="s">
        <v>72</v>
      </c>
      <c r="Q689" s="14">
        <v>100</v>
      </c>
      <c r="R689" s="8">
        <v>2015</v>
      </c>
      <c r="S689" s="12" t="s">
        <v>72</v>
      </c>
      <c r="T689" s="14">
        <v>21.900000000000002</v>
      </c>
      <c r="U689" s="8">
        <v>2015</v>
      </c>
      <c r="V689" s="5" t="s">
        <v>72</v>
      </c>
      <c r="W689" s="14"/>
      <c r="X689" s="8"/>
      <c r="Z689" s="14">
        <v>6.0797239215015031</v>
      </c>
      <c r="AA689" s="8">
        <v>2012</v>
      </c>
      <c r="AB689" s="5" t="s">
        <v>2017</v>
      </c>
      <c r="AC689" s="14">
        <v>2.3315826131871953</v>
      </c>
      <c r="AD689" s="8">
        <v>2012</v>
      </c>
      <c r="AE689" s="5" t="s">
        <v>2017</v>
      </c>
      <c r="AF689" s="14">
        <v>0</v>
      </c>
      <c r="AG689" s="8">
        <v>2012</v>
      </c>
      <c r="AH689" s="15" t="s">
        <v>2017</v>
      </c>
      <c r="AI689" s="14">
        <v>100</v>
      </c>
      <c r="AJ689" s="8">
        <v>2012</v>
      </c>
      <c r="AK689" s="12" t="s">
        <v>2017</v>
      </c>
      <c r="AL689" s="14"/>
      <c r="AM689" s="8"/>
      <c r="AO689" s="12"/>
      <c r="AP689" s="15"/>
      <c r="AR689" s="14"/>
    </row>
    <row r="690" spans="1:47" x14ac:dyDescent="0.25">
      <c r="A690" s="5" t="s">
        <v>3008</v>
      </c>
      <c r="B690" s="5" t="s">
        <v>1154</v>
      </c>
      <c r="C690" s="5" t="s">
        <v>1153</v>
      </c>
      <c r="D690" s="5" t="s">
        <v>1038</v>
      </c>
      <c r="E690" s="5" t="s">
        <v>1155</v>
      </c>
      <c r="F690" s="5" t="s">
        <v>2257</v>
      </c>
      <c r="G690" s="5" t="s">
        <v>1790</v>
      </c>
      <c r="H690" s="5">
        <v>1</v>
      </c>
      <c r="I690" s="5" t="s">
        <v>3239</v>
      </c>
      <c r="L690" s="4" t="s">
        <v>2678</v>
      </c>
      <c r="M690" s="5" t="s">
        <v>2703</v>
      </c>
      <c r="N690" s="13">
        <v>1.2058285540828328</v>
      </c>
      <c r="O690" s="8">
        <v>2017</v>
      </c>
      <c r="P690" s="5" t="s">
        <v>2028</v>
      </c>
      <c r="Q690" s="14">
        <v>95.805648803710895</v>
      </c>
      <c r="R690" s="8">
        <v>2017</v>
      </c>
      <c r="S690" s="12" t="s">
        <v>2028</v>
      </c>
      <c r="T690" s="14">
        <v>14.210000000000003</v>
      </c>
      <c r="U690" s="8">
        <v>2012</v>
      </c>
      <c r="V690" s="5" t="s">
        <v>1151</v>
      </c>
      <c r="W690" s="14"/>
      <c r="X690" s="8"/>
      <c r="Z690" s="14"/>
      <c r="AA690" s="8"/>
      <c r="AC690" s="14">
        <v>0.85750663869311716</v>
      </c>
      <c r="AD690" s="8">
        <v>2012</v>
      </c>
      <c r="AE690" s="5" t="s">
        <v>2028</v>
      </c>
      <c r="AF690" s="14"/>
      <c r="AG690" s="8"/>
      <c r="AH690" s="15"/>
      <c r="AI690" s="14">
        <v>100</v>
      </c>
      <c r="AJ690" s="8">
        <v>2012</v>
      </c>
      <c r="AK690" s="12" t="s">
        <v>1151</v>
      </c>
      <c r="AL690" s="14"/>
      <c r="AM690" s="8"/>
      <c r="AO690" s="12"/>
      <c r="AP690" s="15"/>
      <c r="AR690" s="14"/>
    </row>
    <row r="691" spans="1:47" x14ac:dyDescent="0.25">
      <c r="A691" s="5" t="s">
        <v>3009</v>
      </c>
      <c r="B691" s="5" t="s">
        <v>17</v>
      </c>
      <c r="C691" s="5" t="s">
        <v>414</v>
      </c>
      <c r="D691" s="5" t="s">
        <v>360</v>
      </c>
      <c r="E691" s="5" t="s">
        <v>432</v>
      </c>
      <c r="F691" s="5" t="s">
        <v>431</v>
      </c>
      <c r="G691" s="5">
        <v>3</v>
      </c>
      <c r="H691" s="5">
        <v>2</v>
      </c>
      <c r="I691" s="5" t="s">
        <v>2705</v>
      </c>
      <c r="L691" s="4" t="s">
        <v>2678</v>
      </c>
      <c r="M691" s="5" t="s">
        <v>2703</v>
      </c>
      <c r="N691" s="13">
        <v>0.25079030558482612</v>
      </c>
      <c r="O691" s="8">
        <v>2013</v>
      </c>
      <c r="P691" s="5" t="s">
        <v>1428</v>
      </c>
      <c r="Q691" s="14">
        <v>10</v>
      </c>
      <c r="R691" s="8">
        <v>2013</v>
      </c>
      <c r="S691" s="12" t="s">
        <v>1428</v>
      </c>
      <c r="T691" s="14">
        <v>7.5376884422110502</v>
      </c>
      <c r="U691" s="8">
        <v>2015</v>
      </c>
      <c r="V691" s="5" t="s">
        <v>430</v>
      </c>
      <c r="W691" s="14"/>
      <c r="X691" s="8"/>
      <c r="Z691" s="14">
        <v>0</v>
      </c>
      <c r="AA691" s="8">
        <v>2013</v>
      </c>
      <c r="AB691" s="5" t="s">
        <v>1428</v>
      </c>
      <c r="AC691" s="14">
        <v>0</v>
      </c>
      <c r="AD691" s="8">
        <v>2013</v>
      </c>
      <c r="AE691" s="5" t="s">
        <v>1428</v>
      </c>
      <c r="AF691" s="14">
        <v>0</v>
      </c>
      <c r="AG691" s="8">
        <v>2013</v>
      </c>
      <c r="AH691" s="15" t="s">
        <v>1428</v>
      </c>
      <c r="AI691" s="14">
        <v>0</v>
      </c>
      <c r="AJ691" s="8">
        <v>2013</v>
      </c>
      <c r="AK691" s="12" t="s">
        <v>1428</v>
      </c>
      <c r="AL691" s="14"/>
      <c r="AM691" s="8"/>
      <c r="AO691" s="12"/>
      <c r="AP691" s="15"/>
      <c r="AR691" s="14"/>
    </row>
    <row r="692" spans="1:47" x14ac:dyDescent="0.25">
      <c r="A692" s="5" t="s">
        <v>3010</v>
      </c>
      <c r="B692" s="5" t="s">
        <v>689</v>
      </c>
      <c r="C692" s="5" t="s">
        <v>688</v>
      </c>
      <c r="D692" s="5" t="s">
        <v>620</v>
      </c>
      <c r="E692" s="5" t="s">
        <v>690</v>
      </c>
      <c r="F692" s="5" t="s">
        <v>687</v>
      </c>
      <c r="G692" s="5">
        <v>2</v>
      </c>
      <c r="H692" s="5">
        <v>1</v>
      </c>
      <c r="I692" s="5" t="s">
        <v>2706</v>
      </c>
      <c r="L692" s="4" t="s">
        <v>2678</v>
      </c>
      <c r="M692" s="5" t="s">
        <v>2703</v>
      </c>
      <c r="N692" s="13">
        <v>0.95074597542066286</v>
      </c>
      <c r="O692" s="8">
        <v>2017</v>
      </c>
      <c r="P692" s="5" t="s">
        <v>2034</v>
      </c>
      <c r="Q692" s="14">
        <v>100</v>
      </c>
      <c r="R692" s="8">
        <v>2017</v>
      </c>
      <c r="S692" s="12" t="s">
        <v>2034</v>
      </c>
      <c r="T692" s="14">
        <v>12.961116650049851</v>
      </c>
      <c r="U692" s="8"/>
      <c r="V692" s="5" t="s">
        <v>686</v>
      </c>
      <c r="W692" s="14"/>
      <c r="X692" s="8"/>
      <c r="Z692" s="14">
        <v>0</v>
      </c>
      <c r="AA692" s="8">
        <v>2017</v>
      </c>
      <c r="AB692" s="5" t="s">
        <v>2034</v>
      </c>
      <c r="AC692" s="14">
        <v>0</v>
      </c>
      <c r="AD692" s="8">
        <v>2017</v>
      </c>
      <c r="AE692" s="5" t="s">
        <v>2034</v>
      </c>
      <c r="AF692" s="14">
        <v>0</v>
      </c>
      <c r="AG692" s="8">
        <v>2017</v>
      </c>
      <c r="AH692" s="15" t="s">
        <v>2034</v>
      </c>
      <c r="AI692" s="14">
        <v>100</v>
      </c>
      <c r="AJ692" s="8">
        <v>2017</v>
      </c>
      <c r="AK692" s="12" t="s">
        <v>2034</v>
      </c>
      <c r="AL692" s="14"/>
      <c r="AM692" s="8"/>
      <c r="AO692" s="12"/>
      <c r="AP692" s="15"/>
      <c r="AR692" s="14"/>
    </row>
    <row r="693" spans="1:47" x14ac:dyDescent="0.25">
      <c r="A693" s="5" t="s">
        <v>3011</v>
      </c>
      <c r="B693" s="5" t="s">
        <v>694</v>
      </c>
      <c r="C693" s="5" t="s">
        <v>693</v>
      </c>
      <c r="D693" s="5" t="s">
        <v>620</v>
      </c>
      <c r="E693" s="5" t="s">
        <v>698</v>
      </c>
      <c r="F693" s="5" t="s">
        <v>697</v>
      </c>
      <c r="G693" s="5">
        <v>2</v>
      </c>
      <c r="H693" s="5">
        <v>2</v>
      </c>
      <c r="I693" s="5" t="s">
        <v>2707</v>
      </c>
      <c r="L693" s="4" t="s">
        <v>2678</v>
      </c>
      <c r="M693" s="5" t="s">
        <v>2703</v>
      </c>
      <c r="N693" s="13">
        <v>0.7400000000000001</v>
      </c>
      <c r="O693" s="8">
        <v>2015</v>
      </c>
      <c r="P693" s="5" t="s">
        <v>696</v>
      </c>
      <c r="Q693" s="14">
        <v>85.000004438227919</v>
      </c>
      <c r="R693" s="8">
        <v>2017</v>
      </c>
      <c r="S693" s="12" t="s">
        <v>2036</v>
      </c>
      <c r="T693" s="14">
        <v>17.582417582417584</v>
      </c>
      <c r="U693" s="8">
        <v>2015</v>
      </c>
      <c r="V693" s="5" t="s">
        <v>696</v>
      </c>
      <c r="W693" s="14"/>
      <c r="X693" s="8"/>
      <c r="Z693" s="14">
        <v>0</v>
      </c>
      <c r="AA693" s="8">
        <v>2017</v>
      </c>
      <c r="AB693" s="5" t="s">
        <v>2036</v>
      </c>
      <c r="AC693" s="14">
        <v>0</v>
      </c>
      <c r="AD693" s="8">
        <v>2017</v>
      </c>
      <c r="AE693" s="5" t="s">
        <v>2036</v>
      </c>
      <c r="AF693" s="14">
        <v>0</v>
      </c>
      <c r="AG693" s="8">
        <v>2017</v>
      </c>
      <c r="AH693" s="15" t="s">
        <v>2036</v>
      </c>
      <c r="AI693" s="14">
        <v>84.999997715618065</v>
      </c>
      <c r="AJ693" s="8">
        <v>2017</v>
      </c>
      <c r="AK693" s="12" t="s">
        <v>2036</v>
      </c>
      <c r="AL693" s="14"/>
      <c r="AM693" s="8"/>
      <c r="AO693" s="12"/>
      <c r="AP693" s="15"/>
      <c r="AR693" s="14"/>
    </row>
    <row r="694" spans="1:47" x14ac:dyDescent="0.25">
      <c r="A694" s="5" t="s">
        <v>3012</v>
      </c>
      <c r="B694" s="5" t="s">
        <v>694</v>
      </c>
      <c r="C694" s="5" t="s">
        <v>693</v>
      </c>
      <c r="D694" s="5" t="s">
        <v>620</v>
      </c>
      <c r="E694" s="5" t="s">
        <v>695</v>
      </c>
      <c r="F694" s="5" t="s">
        <v>692</v>
      </c>
      <c r="G694" s="5">
        <v>2</v>
      </c>
      <c r="H694" s="5">
        <v>2</v>
      </c>
      <c r="I694" s="5" t="s">
        <v>2751</v>
      </c>
      <c r="L694" s="4" t="s">
        <v>2678</v>
      </c>
      <c r="M694" s="5" t="s">
        <v>2703</v>
      </c>
      <c r="N694" s="13">
        <v>0.70000002584160692</v>
      </c>
      <c r="O694" s="8">
        <v>2017</v>
      </c>
      <c r="P694" s="5" t="s">
        <v>2037</v>
      </c>
      <c r="Q694" s="14">
        <v>80</v>
      </c>
      <c r="R694" s="8">
        <v>2017</v>
      </c>
      <c r="S694" s="12" t="s">
        <v>2037</v>
      </c>
      <c r="T694" s="14">
        <v>10.31746031746032</v>
      </c>
      <c r="U694" s="8">
        <v>2013</v>
      </c>
      <c r="V694" s="5" t="s">
        <v>691</v>
      </c>
      <c r="W694" s="14"/>
      <c r="X694" s="8"/>
      <c r="Z694" s="14">
        <v>8.2704943148968901</v>
      </c>
      <c r="AA694" s="8">
        <v>2016</v>
      </c>
      <c r="AB694" s="5" t="s">
        <v>2037</v>
      </c>
      <c r="AC694" s="14">
        <v>0</v>
      </c>
      <c r="AD694" s="8">
        <v>2017</v>
      </c>
      <c r="AE694" s="5" t="s">
        <v>2037</v>
      </c>
      <c r="AF694" s="14">
        <v>0</v>
      </c>
      <c r="AG694" s="8">
        <v>2017</v>
      </c>
      <c r="AH694" s="15" t="s">
        <v>2037</v>
      </c>
      <c r="AI694" s="14">
        <v>0</v>
      </c>
      <c r="AJ694" s="8">
        <v>2017</v>
      </c>
      <c r="AK694" s="12" t="s">
        <v>2037</v>
      </c>
      <c r="AL694" s="14"/>
      <c r="AM694" s="8"/>
      <c r="AO694" s="12"/>
      <c r="AP694" s="15"/>
      <c r="AR694" s="14"/>
    </row>
    <row r="695" spans="1:47" x14ac:dyDescent="0.25">
      <c r="A695" s="5" t="s">
        <v>3013</v>
      </c>
      <c r="B695" s="5" t="s">
        <v>138</v>
      </c>
      <c r="C695" s="5" t="s">
        <v>137</v>
      </c>
      <c r="D695" s="5" t="s">
        <v>35</v>
      </c>
      <c r="E695" s="5" t="s">
        <v>1456</v>
      </c>
      <c r="F695" s="4" t="s">
        <v>1455</v>
      </c>
      <c r="G695" s="4" t="s">
        <v>1791</v>
      </c>
      <c r="H695" s="5">
        <v>1</v>
      </c>
      <c r="I695" s="5" t="s">
        <v>3241</v>
      </c>
      <c r="L695" s="4" t="s">
        <v>2678</v>
      </c>
      <c r="M695" s="4" t="s">
        <v>2703</v>
      </c>
      <c r="N695" s="13">
        <v>1.2808129854347854</v>
      </c>
      <c r="O695" s="5">
        <v>2012</v>
      </c>
      <c r="P695" s="5" t="s">
        <v>135</v>
      </c>
      <c r="Q695" s="12">
        <v>100</v>
      </c>
      <c r="R695" s="5">
        <v>2008</v>
      </c>
      <c r="S695" s="5" t="s">
        <v>1454</v>
      </c>
      <c r="T695" s="12">
        <v>13</v>
      </c>
      <c r="U695" s="5">
        <v>2008</v>
      </c>
      <c r="V695" s="5" t="s">
        <v>1454</v>
      </c>
      <c r="Z695" s="12">
        <v>4.0000000000000563E-2</v>
      </c>
      <c r="AA695" s="5">
        <v>2008</v>
      </c>
      <c r="AB695" s="5" t="s">
        <v>1454</v>
      </c>
      <c r="AC695" s="12">
        <v>9.9600000000000009</v>
      </c>
      <c r="AD695" s="5">
        <v>2008</v>
      </c>
      <c r="AE695" s="5" t="s">
        <v>1454</v>
      </c>
      <c r="AF695" s="12">
        <v>0</v>
      </c>
      <c r="AG695" s="5">
        <v>2008</v>
      </c>
      <c r="AH695" s="5" t="s">
        <v>1454</v>
      </c>
      <c r="AI695" s="14">
        <v>100</v>
      </c>
      <c r="AJ695" s="5">
        <v>2008</v>
      </c>
      <c r="AK695" s="5" t="s">
        <v>1454</v>
      </c>
    </row>
    <row r="696" spans="1:47" x14ac:dyDescent="0.25">
      <c r="A696" s="5" t="s">
        <v>3014</v>
      </c>
      <c r="B696" s="5" t="s">
        <v>455</v>
      </c>
      <c r="C696" s="5" t="s">
        <v>454</v>
      </c>
      <c r="D696" s="5" t="s">
        <v>360</v>
      </c>
      <c r="E696" s="5" t="s">
        <v>456</v>
      </c>
      <c r="F696" s="5" t="s">
        <v>453</v>
      </c>
      <c r="G696" s="5">
        <v>2</v>
      </c>
      <c r="H696" s="15">
        <v>1</v>
      </c>
      <c r="I696" s="5" t="s">
        <v>3343</v>
      </c>
      <c r="L696" s="4" t="s">
        <v>2678</v>
      </c>
      <c r="M696" s="4" t="s">
        <v>2703</v>
      </c>
      <c r="N696" s="13">
        <v>0.24175798397343784</v>
      </c>
      <c r="O696" s="5">
        <v>2007</v>
      </c>
      <c r="P696" s="5" t="s">
        <v>2045</v>
      </c>
      <c r="Q696" s="12">
        <v>76</v>
      </c>
      <c r="R696" s="5">
        <v>2007</v>
      </c>
      <c r="S696" s="5" t="s">
        <v>2045</v>
      </c>
      <c r="T696" s="12">
        <v>5.3053053053053052</v>
      </c>
      <c r="U696" s="5">
        <v>1996</v>
      </c>
      <c r="V696" s="5" t="s">
        <v>452</v>
      </c>
      <c r="Z696" s="12">
        <v>0</v>
      </c>
      <c r="AA696" s="5">
        <v>2007</v>
      </c>
      <c r="AB696" s="5" t="s">
        <v>2045</v>
      </c>
      <c r="AC696" s="12">
        <v>0</v>
      </c>
      <c r="AD696" s="5">
        <v>2007</v>
      </c>
      <c r="AE696" s="5" t="s">
        <v>2045</v>
      </c>
      <c r="AF696" s="12">
        <v>0</v>
      </c>
      <c r="AG696" s="5">
        <v>2007</v>
      </c>
      <c r="AH696" s="5" t="s">
        <v>2045</v>
      </c>
      <c r="AI696" s="14">
        <v>0</v>
      </c>
      <c r="AJ696" s="5">
        <v>2007</v>
      </c>
      <c r="AK696" s="5" t="s">
        <v>2045</v>
      </c>
    </row>
    <row r="697" spans="1:47" x14ac:dyDescent="0.25">
      <c r="A697" s="5" t="s">
        <v>3015</v>
      </c>
      <c r="B697" s="5" t="s">
        <v>23</v>
      </c>
      <c r="C697" s="5" t="s">
        <v>708</v>
      </c>
      <c r="D697" s="5" t="s">
        <v>620</v>
      </c>
      <c r="E697" s="5" t="s">
        <v>711</v>
      </c>
      <c r="F697" s="5" t="s">
        <v>1462</v>
      </c>
      <c r="G697" s="5" t="s">
        <v>2708</v>
      </c>
      <c r="H697" s="5">
        <v>1</v>
      </c>
      <c r="I697" s="5" t="s">
        <v>3242</v>
      </c>
      <c r="L697" s="4" t="s">
        <v>2678</v>
      </c>
      <c r="M697" s="5" t="s">
        <v>2703</v>
      </c>
      <c r="N697" s="13">
        <v>0.99390689170862878</v>
      </c>
      <c r="O697" s="8">
        <v>2014</v>
      </c>
      <c r="P697" s="5" t="s">
        <v>710</v>
      </c>
      <c r="Q697" s="14">
        <v>76.5</v>
      </c>
      <c r="R697" s="8">
        <v>2014</v>
      </c>
      <c r="S697" s="12" t="s">
        <v>710</v>
      </c>
      <c r="T697" s="14">
        <v>0</v>
      </c>
      <c r="U697" s="8">
        <v>2014</v>
      </c>
      <c r="V697" s="5" t="s">
        <v>710</v>
      </c>
      <c r="W697" s="14"/>
      <c r="X697" s="8"/>
      <c r="Z697" s="14">
        <v>12.72430668841762</v>
      </c>
      <c r="AA697" s="8">
        <v>2014</v>
      </c>
      <c r="AB697" s="5" t="s">
        <v>710</v>
      </c>
      <c r="AC697" s="14">
        <v>0</v>
      </c>
      <c r="AD697" s="8">
        <v>2014</v>
      </c>
      <c r="AE697" s="5" t="s">
        <v>710</v>
      </c>
      <c r="AF697" s="14">
        <v>0</v>
      </c>
      <c r="AG697" s="8">
        <v>2007</v>
      </c>
      <c r="AH697" s="15" t="s">
        <v>1461</v>
      </c>
      <c r="AI697" s="14">
        <v>0</v>
      </c>
      <c r="AJ697" s="8">
        <v>2014</v>
      </c>
      <c r="AK697" s="12" t="s">
        <v>710</v>
      </c>
      <c r="AL697" s="14"/>
      <c r="AM697" s="8"/>
      <c r="AO697" s="12"/>
      <c r="AP697" s="15"/>
      <c r="AR697" s="14"/>
    </row>
    <row r="698" spans="1:47" x14ac:dyDescent="0.25">
      <c r="A698" s="5" t="s">
        <v>3016</v>
      </c>
      <c r="B698" s="5" t="s">
        <v>23</v>
      </c>
      <c r="C698" s="5" t="s">
        <v>708</v>
      </c>
      <c r="D698" s="5" t="s">
        <v>620</v>
      </c>
      <c r="E698" s="5" t="s">
        <v>725</v>
      </c>
      <c r="F698" s="5" t="s">
        <v>724</v>
      </c>
      <c r="G698" s="5">
        <v>3</v>
      </c>
      <c r="H698" s="5">
        <v>2</v>
      </c>
      <c r="I698" s="5" t="s">
        <v>2709</v>
      </c>
      <c r="L698" s="4" t="s">
        <v>2678</v>
      </c>
      <c r="M698" s="5" t="s">
        <v>2703</v>
      </c>
      <c r="N698" s="13">
        <v>0.31865042174320524</v>
      </c>
      <c r="O698" s="8">
        <v>2016</v>
      </c>
      <c r="P698" s="5" t="s">
        <v>723</v>
      </c>
      <c r="Q698" s="14">
        <v>97</v>
      </c>
      <c r="R698" s="8">
        <v>2016</v>
      </c>
      <c r="S698" s="12" t="s">
        <v>723</v>
      </c>
      <c r="T698" s="14">
        <v>10</v>
      </c>
      <c r="U698" s="8">
        <v>2010</v>
      </c>
      <c r="V698" s="5" t="s">
        <v>1458</v>
      </c>
      <c r="W698" s="14"/>
      <c r="X698" s="8"/>
      <c r="Z698" s="14">
        <v>23.618090452261306</v>
      </c>
      <c r="AA698" s="8">
        <v>2016</v>
      </c>
      <c r="AB698" s="5" t="s">
        <v>723</v>
      </c>
      <c r="AC698" s="14">
        <v>0</v>
      </c>
      <c r="AD698" s="8">
        <v>2016</v>
      </c>
      <c r="AE698" s="5" t="s">
        <v>723</v>
      </c>
      <c r="AF698" s="14">
        <v>0</v>
      </c>
      <c r="AG698" s="8">
        <v>2016</v>
      </c>
      <c r="AH698" s="15" t="s">
        <v>723</v>
      </c>
      <c r="AI698" s="14">
        <v>0</v>
      </c>
      <c r="AJ698" s="8">
        <v>2016</v>
      </c>
      <c r="AK698" s="12" t="s">
        <v>723</v>
      </c>
      <c r="AL698" s="14"/>
      <c r="AM698" s="8"/>
      <c r="AO698" s="12"/>
      <c r="AP698" s="15"/>
      <c r="AR698" s="14"/>
    </row>
    <row r="699" spans="1:47" x14ac:dyDescent="0.25">
      <c r="A699" s="5" t="s">
        <v>3017</v>
      </c>
      <c r="B699" s="5" t="s">
        <v>1629</v>
      </c>
      <c r="C699" s="5" t="s">
        <v>1183</v>
      </c>
      <c r="D699" s="5" t="s">
        <v>1038</v>
      </c>
      <c r="E699" s="5" t="s">
        <v>1184</v>
      </c>
      <c r="F699" s="5" t="s">
        <v>1182</v>
      </c>
      <c r="G699" s="5">
        <v>2</v>
      </c>
      <c r="H699" s="5">
        <v>1</v>
      </c>
      <c r="I699" s="5" t="s">
        <v>2710</v>
      </c>
      <c r="L699" s="4" t="s">
        <v>2678</v>
      </c>
      <c r="M699" s="5" t="s">
        <v>2703</v>
      </c>
      <c r="N699" s="13">
        <v>0.93192599620493355</v>
      </c>
      <c r="O699" s="8">
        <v>2014</v>
      </c>
      <c r="P699" s="5" t="s">
        <v>1181</v>
      </c>
      <c r="Q699" s="14">
        <v>100</v>
      </c>
      <c r="R699" s="8">
        <v>2014</v>
      </c>
      <c r="S699" s="12" t="s">
        <v>1181</v>
      </c>
      <c r="T699" s="14">
        <v>6.9999999999999991</v>
      </c>
      <c r="U699" s="8">
        <v>2014</v>
      </c>
      <c r="V699" s="5" t="s">
        <v>1181</v>
      </c>
      <c r="W699" s="14"/>
      <c r="X699" s="8"/>
      <c r="Z699" s="14">
        <v>4.5506257110352673</v>
      </c>
      <c r="AA699" s="8">
        <v>2017</v>
      </c>
      <c r="AB699" s="5" t="s">
        <v>2048</v>
      </c>
      <c r="AC699" s="14">
        <v>4</v>
      </c>
      <c r="AD699" s="8">
        <v>2014</v>
      </c>
      <c r="AE699" s="5" t="s">
        <v>1181</v>
      </c>
      <c r="AF699" s="14">
        <v>0</v>
      </c>
      <c r="AG699" s="8">
        <v>2017</v>
      </c>
      <c r="AH699" s="15" t="s">
        <v>2048</v>
      </c>
      <c r="AI699" s="14">
        <v>0</v>
      </c>
      <c r="AJ699" s="8">
        <v>2014</v>
      </c>
      <c r="AK699" s="12" t="s">
        <v>1181</v>
      </c>
      <c r="AL699" s="14"/>
      <c r="AM699" s="8"/>
      <c r="AO699" s="12"/>
      <c r="AP699" s="15"/>
      <c r="AR699" s="14"/>
    </row>
    <row r="700" spans="1:47" x14ac:dyDescent="0.25">
      <c r="A700" s="5" t="s">
        <v>3018</v>
      </c>
      <c r="B700" s="5" t="s">
        <v>1187</v>
      </c>
      <c r="C700" s="5" t="s">
        <v>1186</v>
      </c>
      <c r="D700" s="5" t="s">
        <v>1038</v>
      </c>
      <c r="E700" s="5" t="s">
        <v>1188</v>
      </c>
      <c r="F700" s="5" t="s">
        <v>2749</v>
      </c>
      <c r="G700" s="5">
        <v>2</v>
      </c>
      <c r="H700" s="5">
        <v>2</v>
      </c>
      <c r="I700" s="5" t="s">
        <v>2711</v>
      </c>
      <c r="L700" s="4" t="s">
        <v>2678</v>
      </c>
      <c r="M700" s="5" t="s">
        <v>2703</v>
      </c>
      <c r="N700" s="13">
        <v>1.2368820701762515</v>
      </c>
      <c r="O700" s="8">
        <v>2019</v>
      </c>
      <c r="P700" s="5" t="s">
        <v>2052</v>
      </c>
      <c r="Q700" s="14">
        <v>81.5</v>
      </c>
      <c r="R700" s="8">
        <v>2019</v>
      </c>
      <c r="S700" s="12" t="s">
        <v>2052</v>
      </c>
      <c r="T700" s="14"/>
      <c r="U700" s="8"/>
      <c r="W700" s="14"/>
      <c r="X700" s="8"/>
      <c r="Z700" s="14">
        <v>0</v>
      </c>
      <c r="AA700" s="8">
        <v>2015</v>
      </c>
      <c r="AB700" s="5" t="s">
        <v>1185</v>
      </c>
      <c r="AC700" s="14">
        <v>0</v>
      </c>
      <c r="AD700" s="8">
        <v>2015</v>
      </c>
      <c r="AE700" s="5" t="s">
        <v>1185</v>
      </c>
      <c r="AF700" s="14">
        <v>0</v>
      </c>
      <c r="AG700" s="8">
        <v>2015</v>
      </c>
      <c r="AH700" s="15" t="s">
        <v>1185</v>
      </c>
      <c r="AI700" s="14">
        <v>0</v>
      </c>
      <c r="AJ700" s="8">
        <v>2015</v>
      </c>
      <c r="AK700" s="12" t="s">
        <v>1185</v>
      </c>
      <c r="AL700" s="14"/>
      <c r="AM700" s="8"/>
      <c r="AO700" s="12"/>
      <c r="AP700" s="15"/>
      <c r="AR700" s="14"/>
    </row>
    <row r="701" spans="1:47" x14ac:dyDescent="0.25">
      <c r="A701" s="5" t="s">
        <v>3019</v>
      </c>
      <c r="B701" s="5" t="s">
        <v>13</v>
      </c>
      <c r="C701" s="5" t="s">
        <v>851</v>
      </c>
      <c r="D701" s="5" t="s">
        <v>620</v>
      </c>
      <c r="E701" s="5" t="s">
        <v>16</v>
      </c>
      <c r="F701" s="5" t="s">
        <v>850</v>
      </c>
      <c r="G701" s="5">
        <v>1</v>
      </c>
      <c r="H701" s="5">
        <v>1</v>
      </c>
      <c r="I701" s="5" t="s">
        <v>3243</v>
      </c>
      <c r="L701" s="4" t="s">
        <v>2678</v>
      </c>
      <c r="M701" s="5" t="s">
        <v>2703</v>
      </c>
      <c r="N701" s="13">
        <v>0.7</v>
      </c>
      <c r="O701" s="8">
        <v>2019</v>
      </c>
      <c r="P701" s="5" t="s">
        <v>1538</v>
      </c>
      <c r="Q701" s="12">
        <v>62.89</v>
      </c>
      <c r="R701" s="8">
        <v>2019</v>
      </c>
      <c r="S701" s="12" t="s">
        <v>1538</v>
      </c>
      <c r="T701" s="12">
        <v>4.9800000000000004</v>
      </c>
      <c r="U701" s="8">
        <v>2019</v>
      </c>
      <c r="V701" s="5" t="s">
        <v>1538</v>
      </c>
      <c r="W701" s="12">
        <v>29.718875502008029</v>
      </c>
      <c r="X701" s="8">
        <v>2019</v>
      </c>
      <c r="Y701" s="5" t="s">
        <v>1538</v>
      </c>
      <c r="Z701" s="14">
        <v>0</v>
      </c>
      <c r="AA701" s="8">
        <v>2017</v>
      </c>
      <c r="AB701" s="12" t="s">
        <v>2060</v>
      </c>
      <c r="AC701" s="14">
        <v>0</v>
      </c>
      <c r="AD701" s="8">
        <v>2017</v>
      </c>
      <c r="AE701" s="5" t="s">
        <v>2060</v>
      </c>
      <c r="AF701" s="12">
        <v>0</v>
      </c>
      <c r="AG701" s="5">
        <v>2019</v>
      </c>
      <c r="AH701" s="5" t="s">
        <v>1538</v>
      </c>
      <c r="AI701" s="14">
        <v>0</v>
      </c>
      <c r="AJ701" s="8">
        <v>2019</v>
      </c>
      <c r="AK701" s="12" t="s">
        <v>1538</v>
      </c>
      <c r="AL701" s="14">
        <v>0.26</v>
      </c>
      <c r="AM701" s="5">
        <v>2019</v>
      </c>
      <c r="AN701" s="5" t="s">
        <v>1538</v>
      </c>
      <c r="AO701" s="12"/>
      <c r="AP701" s="15"/>
      <c r="AR701" s="14"/>
      <c r="AU701" s="14"/>
    </row>
    <row r="702" spans="1:47" x14ac:dyDescent="0.25">
      <c r="A702" s="5" t="s">
        <v>3020</v>
      </c>
      <c r="B702" s="5" t="s">
        <v>1466</v>
      </c>
      <c r="C702" s="5" t="s">
        <v>867</v>
      </c>
      <c r="D702" s="5" t="s">
        <v>620</v>
      </c>
      <c r="E702" s="5" t="s">
        <v>868</v>
      </c>
      <c r="F702" s="5" t="s">
        <v>866</v>
      </c>
      <c r="G702" s="5" t="s">
        <v>1791</v>
      </c>
      <c r="H702" s="5">
        <v>1</v>
      </c>
      <c r="I702" s="5" t="s">
        <v>3244</v>
      </c>
      <c r="L702" s="4" t="s">
        <v>2678</v>
      </c>
      <c r="M702" s="5" t="s">
        <v>2703</v>
      </c>
      <c r="N702" s="13">
        <v>1.7252355689286563</v>
      </c>
      <c r="O702" s="8">
        <v>2015</v>
      </c>
      <c r="P702" s="5" t="s">
        <v>865</v>
      </c>
      <c r="Q702" s="14">
        <v>100</v>
      </c>
      <c r="R702" s="8">
        <v>2015</v>
      </c>
      <c r="S702" s="12" t="s">
        <v>865</v>
      </c>
      <c r="T702" s="14">
        <v>7.0000000000000009</v>
      </c>
      <c r="U702" s="8">
        <v>2015</v>
      </c>
      <c r="V702" s="5" t="s">
        <v>865</v>
      </c>
      <c r="W702" s="14"/>
      <c r="X702" s="8"/>
      <c r="Z702" s="14">
        <v>0</v>
      </c>
      <c r="AA702" s="8">
        <v>2017</v>
      </c>
      <c r="AB702" s="5" t="s">
        <v>2061</v>
      </c>
      <c r="AC702" s="14">
        <v>0</v>
      </c>
      <c r="AD702" s="8">
        <v>2017</v>
      </c>
      <c r="AE702" s="5" t="s">
        <v>2061</v>
      </c>
      <c r="AF702" s="14">
        <v>0</v>
      </c>
      <c r="AG702" s="8">
        <v>2017</v>
      </c>
      <c r="AH702" s="15" t="s">
        <v>2061</v>
      </c>
      <c r="AI702" s="14">
        <v>100</v>
      </c>
      <c r="AJ702" s="8">
        <v>2017</v>
      </c>
      <c r="AK702" s="12" t="s">
        <v>2061</v>
      </c>
      <c r="AL702" s="14"/>
      <c r="AM702" s="8"/>
      <c r="AO702" s="12"/>
      <c r="AP702" s="15"/>
      <c r="AR702" s="14"/>
    </row>
    <row r="703" spans="1:47" x14ac:dyDescent="0.25">
      <c r="A703" s="5" t="s">
        <v>3021</v>
      </c>
      <c r="B703" s="5" t="s">
        <v>1205</v>
      </c>
      <c r="C703" s="5" t="s">
        <v>1204</v>
      </c>
      <c r="D703" s="5" t="s">
        <v>1038</v>
      </c>
      <c r="E703" s="5" t="s">
        <v>1206</v>
      </c>
      <c r="F703" s="5" t="s">
        <v>1203</v>
      </c>
      <c r="G703" s="5">
        <v>2</v>
      </c>
      <c r="H703" s="5">
        <v>1</v>
      </c>
      <c r="I703" s="5" t="s">
        <v>3245</v>
      </c>
      <c r="L703" s="4" t="s">
        <v>2678</v>
      </c>
      <c r="M703" s="5" t="s">
        <v>2703</v>
      </c>
      <c r="N703" s="13">
        <v>1.01159114857745</v>
      </c>
      <c r="O703" s="8">
        <v>2015</v>
      </c>
      <c r="P703" s="5" t="s">
        <v>1202</v>
      </c>
      <c r="Q703" s="14">
        <v>100</v>
      </c>
      <c r="R703" s="8">
        <v>2015</v>
      </c>
      <c r="S703" s="12" t="s">
        <v>1202</v>
      </c>
      <c r="T703" s="14">
        <v>13</v>
      </c>
      <c r="U703" s="8">
        <v>2015</v>
      </c>
      <c r="V703" s="5" t="s">
        <v>1202</v>
      </c>
      <c r="W703" s="14"/>
      <c r="X703" s="8"/>
      <c r="Z703" s="14">
        <v>10.526315789473683</v>
      </c>
      <c r="AA703" s="8">
        <v>2015</v>
      </c>
      <c r="AB703" s="5" t="s">
        <v>1202</v>
      </c>
      <c r="AC703" s="14">
        <v>0</v>
      </c>
      <c r="AD703" s="8">
        <v>2012</v>
      </c>
      <c r="AE703" s="5" t="s">
        <v>2063</v>
      </c>
      <c r="AF703" s="14">
        <v>0</v>
      </c>
      <c r="AG703" s="8">
        <v>2012</v>
      </c>
      <c r="AH703" s="15" t="s">
        <v>2063</v>
      </c>
      <c r="AI703" s="14">
        <v>97.526283240568958</v>
      </c>
      <c r="AJ703" s="8">
        <v>2015</v>
      </c>
      <c r="AK703" s="12" t="s">
        <v>1202</v>
      </c>
      <c r="AL703" s="14"/>
      <c r="AM703" s="8"/>
      <c r="AO703" s="12"/>
      <c r="AP703" s="15"/>
      <c r="AR703" s="14"/>
    </row>
    <row r="704" spans="1:47" x14ac:dyDescent="0.25">
      <c r="A704" s="5" t="s">
        <v>3022</v>
      </c>
      <c r="B704" s="5" t="s">
        <v>470</v>
      </c>
      <c r="C704" s="5" t="s">
        <v>469</v>
      </c>
      <c r="D704" s="5" t="s">
        <v>360</v>
      </c>
      <c r="E704" s="5" t="s">
        <v>471</v>
      </c>
      <c r="F704" s="5" t="s">
        <v>3175</v>
      </c>
      <c r="G704" s="5">
        <v>3</v>
      </c>
      <c r="H704" s="5">
        <v>2</v>
      </c>
      <c r="I704" s="5" t="s">
        <v>3246</v>
      </c>
      <c r="L704" s="4" t="s">
        <v>2678</v>
      </c>
      <c r="M704" s="5" t="s">
        <v>2703</v>
      </c>
      <c r="N704" s="13">
        <v>0.47622139965798643</v>
      </c>
      <c r="O704" s="8">
        <v>2016</v>
      </c>
      <c r="P704" s="5" t="s">
        <v>467</v>
      </c>
      <c r="Q704" s="14">
        <v>88.5</v>
      </c>
      <c r="R704" s="8">
        <v>2016</v>
      </c>
      <c r="S704" s="12" t="s">
        <v>467</v>
      </c>
      <c r="T704" s="14">
        <v>11.092235435195363</v>
      </c>
      <c r="U704" s="8">
        <v>2016</v>
      </c>
      <c r="V704" s="5" t="s">
        <v>467</v>
      </c>
      <c r="W704" s="14"/>
      <c r="X704" s="8"/>
      <c r="Z704" s="14">
        <v>8.2770196624124903</v>
      </c>
      <c r="AA704" s="8">
        <v>2007</v>
      </c>
      <c r="AB704" s="5" t="s">
        <v>2066</v>
      </c>
      <c r="AC704" s="14">
        <v>0</v>
      </c>
      <c r="AD704" s="8">
        <v>2009</v>
      </c>
      <c r="AE704" s="5" t="s">
        <v>2066</v>
      </c>
      <c r="AF704" s="14">
        <v>0</v>
      </c>
      <c r="AG704" s="8">
        <v>2007</v>
      </c>
      <c r="AH704" s="15" t="s">
        <v>2066</v>
      </c>
      <c r="AI704" s="14">
        <v>0</v>
      </c>
      <c r="AJ704" s="8">
        <v>2009</v>
      </c>
      <c r="AK704" s="12" t="s">
        <v>2066</v>
      </c>
      <c r="AL704" s="14"/>
      <c r="AM704" s="8"/>
      <c r="AO704" s="12"/>
      <c r="AP704" s="15"/>
      <c r="AR704" s="14"/>
    </row>
    <row r="705" spans="1:44" x14ac:dyDescent="0.25">
      <c r="A705" s="5" t="s">
        <v>3023</v>
      </c>
      <c r="B705" s="5" t="s">
        <v>531</v>
      </c>
      <c r="C705" s="5" t="s">
        <v>530</v>
      </c>
      <c r="D705" s="5" t="s">
        <v>360</v>
      </c>
      <c r="E705" s="5" t="s">
        <v>532</v>
      </c>
      <c r="F705" s="5" t="s">
        <v>2750</v>
      </c>
      <c r="G705" s="5">
        <v>3</v>
      </c>
      <c r="H705" s="5">
        <v>1</v>
      </c>
      <c r="I705" s="5" t="s">
        <v>3247</v>
      </c>
      <c r="L705" s="4" t="s">
        <v>2678</v>
      </c>
      <c r="M705" s="4" t="s">
        <v>2703</v>
      </c>
      <c r="Q705" s="12">
        <v>60</v>
      </c>
      <c r="R705" s="5">
        <v>2019</v>
      </c>
      <c r="S705" s="5" t="s">
        <v>2079</v>
      </c>
      <c r="T705" s="12">
        <v>2</v>
      </c>
      <c r="U705" s="5">
        <v>2003</v>
      </c>
      <c r="V705" s="5" t="s">
        <v>529</v>
      </c>
      <c r="Z705" s="12">
        <v>0</v>
      </c>
      <c r="AA705" s="5">
        <v>2003</v>
      </c>
      <c r="AB705" s="5" t="s">
        <v>529</v>
      </c>
      <c r="AC705" s="12">
        <v>0</v>
      </c>
      <c r="AD705" s="5">
        <v>2019</v>
      </c>
      <c r="AE705" s="5" t="s">
        <v>2079</v>
      </c>
      <c r="AF705" s="12">
        <v>0</v>
      </c>
      <c r="AG705" s="5">
        <v>2019</v>
      </c>
      <c r="AH705" s="5" t="s">
        <v>2079</v>
      </c>
      <c r="AI705" s="14">
        <v>0</v>
      </c>
      <c r="AJ705" s="5">
        <v>2003</v>
      </c>
      <c r="AK705" s="5" t="s">
        <v>529</v>
      </c>
    </row>
    <row r="706" spans="1:44" x14ac:dyDescent="0.25">
      <c r="A706" s="5" t="s">
        <v>3024</v>
      </c>
      <c r="B706" s="5" t="s">
        <v>21</v>
      </c>
      <c r="C706" s="5" t="s">
        <v>939</v>
      </c>
      <c r="D706" s="5" t="s">
        <v>620</v>
      </c>
      <c r="E706" s="5" t="s">
        <v>22</v>
      </c>
      <c r="F706" s="5" t="s">
        <v>938</v>
      </c>
      <c r="G706" s="5">
        <v>2</v>
      </c>
      <c r="H706" s="15">
        <v>2</v>
      </c>
      <c r="I706" s="5" t="s">
        <v>3249</v>
      </c>
      <c r="L706" s="4" t="s">
        <v>2678</v>
      </c>
      <c r="M706" s="4" t="s">
        <v>2703</v>
      </c>
      <c r="N706" s="13">
        <v>0.49</v>
      </c>
      <c r="O706" s="5">
        <v>2021</v>
      </c>
      <c r="P706" s="5" t="s">
        <v>1551</v>
      </c>
      <c r="Q706" s="12">
        <v>88.04</v>
      </c>
      <c r="R706" s="5">
        <v>2021</v>
      </c>
      <c r="S706" s="5" t="s">
        <v>1551</v>
      </c>
      <c r="T706" s="12">
        <v>19.14</v>
      </c>
      <c r="U706" s="5">
        <v>2021</v>
      </c>
      <c r="V706" s="5" t="s">
        <v>1551</v>
      </c>
      <c r="W706" s="12">
        <v>31.713688610240336</v>
      </c>
      <c r="X706" s="5">
        <v>2021</v>
      </c>
      <c r="Y706" s="5" t="s">
        <v>1551</v>
      </c>
      <c r="Z706" s="12">
        <v>0</v>
      </c>
      <c r="AA706" s="5">
        <v>2016</v>
      </c>
      <c r="AB706" s="5" t="s">
        <v>937</v>
      </c>
      <c r="AC706" s="12">
        <v>0</v>
      </c>
      <c r="AD706" s="5">
        <v>2016</v>
      </c>
      <c r="AE706" s="5" t="s">
        <v>937</v>
      </c>
      <c r="AF706" s="12">
        <v>0</v>
      </c>
      <c r="AG706" s="5">
        <v>2021</v>
      </c>
      <c r="AH706" s="5" t="s">
        <v>1551</v>
      </c>
      <c r="AI706" s="14">
        <v>0</v>
      </c>
      <c r="AJ706" s="5">
        <v>2021</v>
      </c>
      <c r="AK706" s="5" t="s">
        <v>1551</v>
      </c>
      <c r="AL706" s="14">
        <v>0.82</v>
      </c>
      <c r="AM706" s="5">
        <v>2021</v>
      </c>
      <c r="AN706" s="5" t="s">
        <v>1551</v>
      </c>
    </row>
    <row r="707" spans="1:44" x14ac:dyDescent="0.25">
      <c r="A707" s="5" t="s">
        <v>3025</v>
      </c>
      <c r="B707" s="5" t="s">
        <v>260</v>
      </c>
      <c r="C707" s="5" t="s">
        <v>259</v>
      </c>
      <c r="D707" s="5" t="s">
        <v>1038</v>
      </c>
      <c r="E707" s="5" t="s">
        <v>263</v>
      </c>
      <c r="F707" s="5" t="s">
        <v>262</v>
      </c>
      <c r="G707" s="5">
        <v>2</v>
      </c>
      <c r="H707" s="5">
        <v>1</v>
      </c>
      <c r="I707" s="5" t="s">
        <v>2712</v>
      </c>
      <c r="L707" s="4" t="s">
        <v>2678</v>
      </c>
      <c r="M707" s="5" t="s">
        <v>2703</v>
      </c>
      <c r="N707" s="13">
        <v>1.0002235583859223</v>
      </c>
      <c r="O707" s="8">
        <v>2010</v>
      </c>
      <c r="P707" s="5" t="s">
        <v>261</v>
      </c>
      <c r="Q707" s="14">
        <v>97.5</v>
      </c>
      <c r="R707" s="8">
        <v>2010</v>
      </c>
      <c r="S707" s="12" t="s">
        <v>261</v>
      </c>
      <c r="T707" s="14"/>
      <c r="U707" s="8"/>
      <c r="W707" s="14"/>
      <c r="X707" s="8"/>
      <c r="Z707" s="14">
        <v>0</v>
      </c>
      <c r="AA707" s="8">
        <v>2015</v>
      </c>
      <c r="AB707" s="5" t="s">
        <v>2081</v>
      </c>
      <c r="AC707" s="14">
        <v>0</v>
      </c>
      <c r="AD707" s="8">
        <v>2015</v>
      </c>
      <c r="AE707" s="5" t="s">
        <v>2081</v>
      </c>
      <c r="AF707" s="14">
        <v>0</v>
      </c>
      <c r="AG707" s="8">
        <v>2015</v>
      </c>
      <c r="AH707" s="15" t="s">
        <v>2081</v>
      </c>
      <c r="AI707" s="14">
        <v>100</v>
      </c>
      <c r="AJ707" s="8">
        <v>2015</v>
      </c>
      <c r="AK707" s="12" t="s">
        <v>2081</v>
      </c>
      <c r="AL707" s="14"/>
      <c r="AM707" s="8"/>
      <c r="AO707" s="12"/>
      <c r="AP707" s="15"/>
      <c r="AR707" s="14"/>
    </row>
    <row r="708" spans="1:44" x14ac:dyDescent="0.25">
      <c r="A708" s="5" t="s">
        <v>3026</v>
      </c>
      <c r="B708" s="5" t="s">
        <v>1257</v>
      </c>
      <c r="C708" s="5" t="s">
        <v>1256</v>
      </c>
      <c r="D708" s="5" t="s">
        <v>1038</v>
      </c>
      <c r="E708" s="5" t="s">
        <v>1583</v>
      </c>
      <c r="F708" s="5" t="s">
        <v>1255</v>
      </c>
      <c r="G708" s="5">
        <v>2</v>
      </c>
      <c r="H708" s="5">
        <v>1</v>
      </c>
      <c r="I708" s="5" t="s">
        <v>2752</v>
      </c>
      <c r="L708" s="4" t="s">
        <v>2678</v>
      </c>
      <c r="M708" s="5" t="s">
        <v>2703</v>
      </c>
      <c r="N708" s="13">
        <v>1.5986991211817605</v>
      </c>
      <c r="O708" s="8">
        <v>2010</v>
      </c>
      <c r="P708" s="5" t="s">
        <v>1254</v>
      </c>
      <c r="Q708" s="14">
        <v>82.300003051757798</v>
      </c>
      <c r="R708" s="8">
        <v>2017</v>
      </c>
      <c r="S708" s="12" t="s">
        <v>2086</v>
      </c>
      <c r="T708" s="14">
        <v>4.2</v>
      </c>
      <c r="U708" s="8">
        <v>2010</v>
      </c>
      <c r="V708" s="5" t="s">
        <v>1254</v>
      </c>
      <c r="W708" s="14"/>
      <c r="X708" s="8"/>
      <c r="Z708" s="14">
        <v>0</v>
      </c>
      <c r="AA708" s="8">
        <v>2010</v>
      </c>
      <c r="AB708" s="5" t="s">
        <v>1254</v>
      </c>
      <c r="AC708" s="14">
        <v>0</v>
      </c>
      <c r="AD708" s="8">
        <v>2010</v>
      </c>
      <c r="AE708" s="5" t="s">
        <v>1254</v>
      </c>
      <c r="AF708" s="14">
        <v>0</v>
      </c>
      <c r="AG708" s="8">
        <v>2010</v>
      </c>
      <c r="AH708" s="15" t="s">
        <v>1254</v>
      </c>
      <c r="AI708" s="14">
        <v>0</v>
      </c>
      <c r="AJ708" s="8">
        <v>2010</v>
      </c>
      <c r="AK708" s="12" t="s">
        <v>1254</v>
      </c>
      <c r="AL708" s="14"/>
      <c r="AM708" s="8"/>
      <c r="AO708" s="12"/>
      <c r="AP708" s="15"/>
      <c r="AR708" s="14"/>
    </row>
    <row r="709" spans="1:44" x14ac:dyDescent="0.25">
      <c r="A709" s="5" t="s">
        <v>3027</v>
      </c>
      <c r="B709" s="5" t="s">
        <v>1287</v>
      </c>
      <c r="C709" s="5" t="s">
        <v>1286</v>
      </c>
      <c r="D709" s="5" t="s">
        <v>620</v>
      </c>
      <c r="E709" s="5" t="s">
        <v>2205</v>
      </c>
      <c r="F709" s="5" t="s">
        <v>1285</v>
      </c>
      <c r="G709" s="5">
        <v>1</v>
      </c>
      <c r="H709" s="5">
        <v>2</v>
      </c>
      <c r="I709" s="5" t="s">
        <v>3250</v>
      </c>
      <c r="L709" s="4" t="s">
        <v>2678</v>
      </c>
      <c r="M709" s="5" t="s">
        <v>2703</v>
      </c>
      <c r="N709" s="13"/>
      <c r="O709" s="8"/>
      <c r="Q709" s="14">
        <v>97.800003051757798</v>
      </c>
      <c r="R709" s="8">
        <v>2015</v>
      </c>
      <c r="S709" s="12" t="s">
        <v>2092</v>
      </c>
      <c r="T709" s="14">
        <v>13.045218087234892</v>
      </c>
      <c r="U709" s="8"/>
      <c r="V709" s="5" t="s">
        <v>1284</v>
      </c>
      <c r="W709" s="14"/>
      <c r="X709" s="8"/>
      <c r="Z709" s="14"/>
      <c r="AA709" s="8"/>
      <c r="AC709" s="14"/>
      <c r="AD709" s="8"/>
      <c r="AF709" s="14"/>
      <c r="AG709" s="8"/>
      <c r="AI709" s="14"/>
      <c r="AJ709" s="8"/>
      <c r="AL709" s="14"/>
      <c r="AM709" s="8"/>
    </row>
    <row r="710" spans="1:44" x14ac:dyDescent="0.25">
      <c r="A710" s="5" t="s">
        <v>3028</v>
      </c>
      <c r="B710" s="5" t="s">
        <v>542</v>
      </c>
      <c r="C710" s="5" t="s">
        <v>541</v>
      </c>
      <c r="D710" s="5" t="s">
        <v>620</v>
      </c>
      <c r="E710" s="4" t="s">
        <v>2982</v>
      </c>
      <c r="F710" s="5" t="s">
        <v>3073</v>
      </c>
      <c r="G710" s="5">
        <v>2</v>
      </c>
      <c r="H710" s="5">
        <v>1</v>
      </c>
      <c r="I710" s="5" t="s">
        <v>3251</v>
      </c>
      <c r="L710" s="4" t="s">
        <v>2678</v>
      </c>
      <c r="M710" s="4" t="s">
        <v>2703</v>
      </c>
      <c r="N710" s="13">
        <v>0.97</v>
      </c>
      <c r="O710" s="5">
        <v>2022</v>
      </c>
      <c r="P710" s="5" t="s">
        <v>3050</v>
      </c>
      <c r="Q710" s="12">
        <v>90.2</v>
      </c>
      <c r="R710" s="5">
        <v>2022</v>
      </c>
      <c r="S710" s="5" t="s">
        <v>3050</v>
      </c>
      <c r="T710" s="12">
        <v>15.280000000000001</v>
      </c>
      <c r="U710" s="5">
        <v>2022</v>
      </c>
      <c r="V710" s="5" t="s">
        <v>3050</v>
      </c>
      <c r="W710" s="12">
        <v>49.869109947643977</v>
      </c>
      <c r="X710" s="5">
        <v>2022</v>
      </c>
      <c r="Y710" s="5" t="s">
        <v>3050</v>
      </c>
      <c r="Z710" s="12">
        <v>0</v>
      </c>
      <c r="AA710" s="5">
        <v>2015</v>
      </c>
      <c r="AB710" s="5" t="s">
        <v>2976</v>
      </c>
      <c r="AC710" s="12">
        <v>0</v>
      </c>
      <c r="AD710" s="5">
        <v>2015</v>
      </c>
      <c r="AE710" s="5" t="s">
        <v>2976</v>
      </c>
      <c r="AF710" s="12">
        <v>0</v>
      </c>
      <c r="AG710" s="5">
        <v>2022</v>
      </c>
      <c r="AH710" s="5" t="s">
        <v>3050</v>
      </c>
      <c r="AI710" s="14">
        <v>100</v>
      </c>
      <c r="AJ710" s="5">
        <v>2022</v>
      </c>
      <c r="AK710" s="5" t="s">
        <v>3050</v>
      </c>
      <c r="AL710" s="14">
        <v>90.2</v>
      </c>
      <c r="AM710" s="5">
        <v>2022</v>
      </c>
      <c r="AN710" s="5" t="s">
        <v>3050</v>
      </c>
    </row>
    <row r="711" spans="1:44" x14ac:dyDescent="0.25">
      <c r="A711" s="5" t="s">
        <v>3029</v>
      </c>
      <c r="B711" s="5" t="s">
        <v>1292</v>
      </c>
      <c r="C711" s="5" t="s">
        <v>1291</v>
      </c>
      <c r="D711" s="5" t="s">
        <v>1038</v>
      </c>
      <c r="E711" s="5" t="s">
        <v>1296</v>
      </c>
      <c r="F711" s="5" t="s">
        <v>1295</v>
      </c>
      <c r="G711" s="5">
        <v>1</v>
      </c>
      <c r="H711" s="5">
        <v>1</v>
      </c>
      <c r="I711" s="5" t="s">
        <v>3252</v>
      </c>
      <c r="L711" s="4" t="s">
        <v>2678</v>
      </c>
      <c r="M711" s="5" t="s">
        <v>2703</v>
      </c>
      <c r="N711" s="13">
        <v>1.8091272201956028</v>
      </c>
      <c r="O711" s="8">
        <v>2012</v>
      </c>
      <c r="P711" s="5" t="s">
        <v>1294</v>
      </c>
      <c r="Q711" s="14">
        <v>85</v>
      </c>
      <c r="R711" s="8">
        <v>2012</v>
      </c>
      <c r="S711" s="12" t="s">
        <v>1294</v>
      </c>
      <c r="T711" s="14">
        <v>14.918508149185083</v>
      </c>
      <c r="U711" s="8">
        <v>2012</v>
      </c>
      <c r="V711" s="5" t="s">
        <v>1294</v>
      </c>
      <c r="W711" s="14"/>
      <c r="X711" s="8"/>
      <c r="Z711" s="14">
        <v>0</v>
      </c>
      <c r="AA711" s="8">
        <v>2012</v>
      </c>
      <c r="AB711" s="5" t="s">
        <v>2095</v>
      </c>
      <c r="AC711" s="14">
        <v>0</v>
      </c>
      <c r="AD711" s="8">
        <v>2012</v>
      </c>
      <c r="AE711" s="5" t="s">
        <v>2095</v>
      </c>
      <c r="AF711" s="14">
        <v>0</v>
      </c>
      <c r="AG711" s="8">
        <v>2012</v>
      </c>
      <c r="AH711" s="15" t="s">
        <v>2095</v>
      </c>
      <c r="AI711" s="14">
        <v>0</v>
      </c>
      <c r="AJ711" s="8">
        <v>2012</v>
      </c>
      <c r="AK711" s="12" t="s">
        <v>2095</v>
      </c>
      <c r="AL711" s="14"/>
      <c r="AM711" s="8"/>
      <c r="AO711" s="12"/>
      <c r="AP711" s="15"/>
      <c r="AR711" s="14"/>
    </row>
    <row r="712" spans="1:44" x14ac:dyDescent="0.25">
      <c r="A712" s="5" t="s">
        <v>3030</v>
      </c>
      <c r="B712" s="5" t="s">
        <v>1300</v>
      </c>
      <c r="C712" s="5" t="s">
        <v>1299</v>
      </c>
      <c r="D712" s="5" t="s">
        <v>1038</v>
      </c>
      <c r="E712" s="5" t="s">
        <v>1303</v>
      </c>
      <c r="F712" s="5" t="s">
        <v>1302</v>
      </c>
      <c r="G712" s="5" t="s">
        <v>1790</v>
      </c>
      <c r="H712" s="5">
        <v>1</v>
      </c>
      <c r="I712" s="5" t="s">
        <v>3253</v>
      </c>
      <c r="L712" s="4" t="s">
        <v>2678</v>
      </c>
      <c r="M712" s="5" t="s">
        <v>2703</v>
      </c>
      <c r="N712" s="13">
        <v>0.85132358829282384</v>
      </c>
      <c r="O712" s="8">
        <v>2017</v>
      </c>
      <c r="P712" s="5" t="s">
        <v>2098</v>
      </c>
      <c r="Q712" s="14">
        <v>100</v>
      </c>
      <c r="R712" s="8">
        <v>2017</v>
      </c>
      <c r="S712" s="12" t="s">
        <v>2098</v>
      </c>
      <c r="T712" s="14">
        <v>6</v>
      </c>
      <c r="U712" s="8">
        <v>2012</v>
      </c>
      <c r="V712" s="5" t="s">
        <v>1301</v>
      </c>
      <c r="W712" s="14"/>
      <c r="X712" s="8"/>
      <c r="Z712" s="14">
        <v>0.6168080185042405</v>
      </c>
      <c r="AA712" s="8">
        <v>2017</v>
      </c>
      <c r="AB712" s="5" t="s">
        <v>2098</v>
      </c>
      <c r="AC712" s="14">
        <v>8.5776407093292288</v>
      </c>
      <c r="AD712" s="8">
        <v>2017</v>
      </c>
      <c r="AE712" s="5" t="s">
        <v>2098</v>
      </c>
      <c r="AF712" s="14">
        <v>0</v>
      </c>
      <c r="AG712" s="8">
        <v>2017</v>
      </c>
      <c r="AH712" s="15" t="s">
        <v>2098</v>
      </c>
      <c r="AI712" s="14">
        <v>100</v>
      </c>
      <c r="AJ712" s="8">
        <v>2017</v>
      </c>
      <c r="AK712" s="12" t="s">
        <v>2098</v>
      </c>
      <c r="AL712" s="14"/>
      <c r="AM712" s="8"/>
      <c r="AO712" s="12"/>
      <c r="AP712" s="15"/>
      <c r="AR712" s="14"/>
    </row>
    <row r="713" spans="1:44" x14ac:dyDescent="0.25">
      <c r="A713" s="5" t="s">
        <v>3031</v>
      </c>
      <c r="B713" s="5" t="s">
        <v>11</v>
      </c>
      <c r="C713" s="5" t="s">
        <v>570</v>
      </c>
      <c r="D713" s="5" t="s">
        <v>620</v>
      </c>
      <c r="E713" s="4" t="s">
        <v>12</v>
      </c>
      <c r="F713" s="4" t="s">
        <v>569</v>
      </c>
      <c r="G713" s="5">
        <v>1</v>
      </c>
      <c r="H713" s="5">
        <v>1</v>
      </c>
      <c r="I713" s="5" t="s">
        <v>3254</v>
      </c>
      <c r="L713" s="4" t="s">
        <v>2678</v>
      </c>
      <c r="M713" s="4" t="s">
        <v>2703</v>
      </c>
      <c r="N713" s="13">
        <v>0.84</v>
      </c>
      <c r="O713" s="5">
        <v>2021</v>
      </c>
      <c r="P713" s="5" t="s">
        <v>1552</v>
      </c>
      <c r="Q713" s="12">
        <v>65.25</v>
      </c>
      <c r="R713" s="5">
        <v>2021</v>
      </c>
      <c r="S713" s="5" t="s">
        <v>1552</v>
      </c>
      <c r="T713" s="12">
        <v>9.6</v>
      </c>
      <c r="U713" s="5">
        <v>2021</v>
      </c>
      <c r="V713" s="5" t="s">
        <v>1552</v>
      </c>
      <c r="W713" s="12">
        <v>60.104166666666671</v>
      </c>
      <c r="X713" s="5">
        <v>2021</v>
      </c>
      <c r="Y713" s="5" t="s">
        <v>1552</v>
      </c>
      <c r="Z713" s="12">
        <v>0</v>
      </c>
      <c r="AA713" s="5">
        <v>2013</v>
      </c>
      <c r="AB713" s="5" t="s">
        <v>1495</v>
      </c>
      <c r="AC713" s="12">
        <v>0</v>
      </c>
      <c r="AD713" s="5">
        <v>2013</v>
      </c>
      <c r="AE713" s="5" t="s">
        <v>1495</v>
      </c>
      <c r="AF713" s="12">
        <v>0</v>
      </c>
      <c r="AG713" s="5">
        <v>2013</v>
      </c>
      <c r="AH713" s="5" t="s">
        <v>1495</v>
      </c>
      <c r="AI713" s="14">
        <v>0</v>
      </c>
      <c r="AJ713" s="5">
        <v>2021</v>
      </c>
      <c r="AK713" s="5" t="s">
        <v>1552</v>
      </c>
      <c r="AL713" s="14">
        <v>14.66</v>
      </c>
      <c r="AM713" s="5">
        <v>2021</v>
      </c>
      <c r="AN713" s="5" t="s">
        <v>1552</v>
      </c>
    </row>
    <row r="714" spans="1:44" x14ac:dyDescent="0.25">
      <c r="A714" s="5" t="s">
        <v>3032</v>
      </c>
      <c r="B714" s="5" t="s">
        <v>11</v>
      </c>
      <c r="C714" s="5" t="s">
        <v>570</v>
      </c>
      <c r="D714" s="5" t="s">
        <v>360</v>
      </c>
      <c r="E714" s="5" t="s">
        <v>574</v>
      </c>
      <c r="F714" s="5" t="s">
        <v>573</v>
      </c>
      <c r="G714" s="5">
        <v>2</v>
      </c>
      <c r="H714" s="5">
        <v>1</v>
      </c>
      <c r="I714" s="5" t="s">
        <v>2713</v>
      </c>
      <c r="L714" s="4" t="s">
        <v>2678</v>
      </c>
      <c r="M714" s="5" t="s">
        <v>2703</v>
      </c>
      <c r="N714" s="13">
        <v>0.70929821735803233</v>
      </c>
      <c r="O714" s="8">
        <v>2014</v>
      </c>
      <c r="P714" s="5" t="s">
        <v>2109</v>
      </c>
      <c r="Q714" s="14">
        <v>85</v>
      </c>
      <c r="R714" s="8">
        <v>2015</v>
      </c>
      <c r="S714" s="12" t="s">
        <v>2109</v>
      </c>
      <c r="T714" s="14">
        <v>9</v>
      </c>
      <c r="U714" s="8">
        <v>2008</v>
      </c>
      <c r="V714" s="5" t="s">
        <v>572</v>
      </c>
      <c r="W714" s="14"/>
      <c r="X714" s="8"/>
      <c r="Z714" s="14">
        <v>0</v>
      </c>
      <c r="AA714" s="8">
        <v>2015</v>
      </c>
      <c r="AB714" s="5" t="s">
        <v>2109</v>
      </c>
      <c r="AC714" s="14">
        <v>0</v>
      </c>
      <c r="AD714" s="8">
        <v>2015</v>
      </c>
      <c r="AE714" s="5" t="s">
        <v>2109</v>
      </c>
      <c r="AF714" s="14">
        <v>0</v>
      </c>
      <c r="AG714" s="8">
        <v>2015</v>
      </c>
      <c r="AH714" s="15" t="s">
        <v>2109</v>
      </c>
      <c r="AI714" s="14">
        <v>0</v>
      </c>
      <c r="AJ714" s="8">
        <v>2015</v>
      </c>
      <c r="AK714" s="12" t="s">
        <v>2109</v>
      </c>
      <c r="AL714" s="14"/>
      <c r="AM714" s="8"/>
      <c r="AO714" s="12"/>
      <c r="AP714" s="15"/>
      <c r="AR714" s="14"/>
    </row>
    <row r="715" spans="1:44" x14ac:dyDescent="0.25">
      <c r="A715" s="5" t="s">
        <v>3033</v>
      </c>
      <c r="B715" s="5" t="s">
        <v>5</v>
      </c>
      <c r="C715" s="5" t="s">
        <v>990</v>
      </c>
      <c r="D715" s="5" t="s">
        <v>620</v>
      </c>
      <c r="E715" s="4" t="s">
        <v>6</v>
      </c>
      <c r="F715" s="4" t="s">
        <v>996</v>
      </c>
      <c r="G715" s="5">
        <v>1</v>
      </c>
      <c r="H715" s="5">
        <v>3</v>
      </c>
      <c r="I715" s="5" t="s">
        <v>3255</v>
      </c>
      <c r="L715" s="4" t="s">
        <v>2678</v>
      </c>
      <c r="M715" s="4" t="s">
        <v>2703</v>
      </c>
      <c r="N715" s="13">
        <v>1.18</v>
      </c>
      <c r="O715" s="5">
        <v>2021</v>
      </c>
      <c r="P715" s="5" t="s">
        <v>1553</v>
      </c>
      <c r="Q715" s="12">
        <v>51.68</v>
      </c>
      <c r="R715" s="5">
        <v>2021</v>
      </c>
      <c r="S715" s="5" t="s">
        <v>1553</v>
      </c>
      <c r="T715" s="12">
        <v>6.77</v>
      </c>
      <c r="U715" s="5">
        <v>2021</v>
      </c>
      <c r="V715" s="5" t="s">
        <v>1553</v>
      </c>
      <c r="W715" s="12">
        <v>39.438700147710485</v>
      </c>
      <c r="X715" s="5">
        <v>2021</v>
      </c>
      <c r="Y715" s="5" t="s">
        <v>1553</v>
      </c>
      <c r="Z715" s="12">
        <v>0</v>
      </c>
      <c r="AA715" s="5">
        <f>2010-3</f>
        <v>2007</v>
      </c>
      <c r="AB715" s="5" t="s">
        <v>1494</v>
      </c>
      <c r="AC715" s="12">
        <v>0</v>
      </c>
      <c r="AD715" s="5">
        <f>2010-3</f>
        <v>2007</v>
      </c>
      <c r="AE715" s="5" t="s">
        <v>1494</v>
      </c>
      <c r="AF715" s="12">
        <v>0</v>
      </c>
      <c r="AG715" s="5">
        <v>2021</v>
      </c>
      <c r="AH715" s="5" t="s">
        <v>1553</v>
      </c>
      <c r="AI715" s="14">
        <v>0</v>
      </c>
      <c r="AJ715" s="5">
        <v>2021</v>
      </c>
      <c r="AK715" s="5" t="s">
        <v>1553</v>
      </c>
      <c r="AL715" s="14">
        <v>3</v>
      </c>
      <c r="AM715" s="5">
        <v>2021</v>
      </c>
      <c r="AN715" s="5" t="s">
        <v>1553</v>
      </c>
    </row>
    <row r="716" spans="1:44" x14ac:dyDescent="0.25">
      <c r="A716" s="5" t="s">
        <v>3034</v>
      </c>
      <c r="B716" s="5" t="s">
        <v>586</v>
      </c>
      <c r="C716" s="5" t="s">
        <v>585</v>
      </c>
      <c r="D716" s="5" t="s">
        <v>360</v>
      </c>
      <c r="E716" s="6" t="s">
        <v>3062</v>
      </c>
      <c r="F716" s="4" t="s">
        <v>3316</v>
      </c>
      <c r="G716" s="5">
        <v>2</v>
      </c>
      <c r="H716" s="5">
        <v>2</v>
      </c>
      <c r="I716" s="5" t="s">
        <v>3317</v>
      </c>
      <c r="L716" s="4" t="s">
        <v>2678</v>
      </c>
      <c r="M716" s="4" t="s">
        <v>2703</v>
      </c>
      <c r="N716" s="13">
        <v>0.97</v>
      </c>
      <c r="O716" s="5">
        <v>2021</v>
      </c>
      <c r="P716" s="5" t="s">
        <v>3055</v>
      </c>
      <c r="Q716" s="12">
        <v>25.39</v>
      </c>
      <c r="R716" s="5">
        <v>2021</v>
      </c>
      <c r="S716" s="5" t="s">
        <v>3055</v>
      </c>
      <c r="T716" s="12">
        <v>15.11</v>
      </c>
      <c r="U716" s="5">
        <v>2021</v>
      </c>
      <c r="V716" s="5" t="s">
        <v>3055</v>
      </c>
      <c r="W716" s="12">
        <v>48.378557246856388</v>
      </c>
      <c r="X716" s="5">
        <v>2021</v>
      </c>
      <c r="Y716" s="5" t="s">
        <v>3055</v>
      </c>
      <c r="Z716" s="12">
        <v>0</v>
      </c>
      <c r="AA716" s="5">
        <v>2014</v>
      </c>
      <c r="AB716" s="5" t="s">
        <v>583</v>
      </c>
      <c r="AC716" s="12">
        <v>0</v>
      </c>
      <c r="AD716" s="5">
        <v>2014</v>
      </c>
      <c r="AE716" s="5" t="s">
        <v>583</v>
      </c>
      <c r="AF716" s="12">
        <v>0</v>
      </c>
      <c r="AG716" s="5">
        <v>2021</v>
      </c>
      <c r="AH716" s="5" t="s">
        <v>3055</v>
      </c>
      <c r="AI716" s="14">
        <v>0</v>
      </c>
      <c r="AJ716" s="5">
        <v>2021</v>
      </c>
      <c r="AK716" s="5" t="s">
        <v>3055</v>
      </c>
      <c r="AL716" s="14">
        <v>1.77</v>
      </c>
      <c r="AM716" s="5">
        <v>2021</v>
      </c>
      <c r="AN716" s="5" t="s">
        <v>3055</v>
      </c>
    </row>
    <row r="717" spans="1:44" x14ac:dyDescent="0.25">
      <c r="A717" s="5" t="s">
        <v>3035</v>
      </c>
      <c r="B717" s="5" t="s">
        <v>1000</v>
      </c>
      <c r="C717" s="5" t="s">
        <v>999</v>
      </c>
      <c r="D717" s="5" t="s">
        <v>620</v>
      </c>
      <c r="E717" s="5" t="s">
        <v>1001</v>
      </c>
      <c r="F717" s="5" t="s">
        <v>998</v>
      </c>
      <c r="G717" s="5">
        <v>1</v>
      </c>
      <c r="H717" s="5">
        <v>1</v>
      </c>
      <c r="I717" s="5" t="s">
        <v>3257</v>
      </c>
      <c r="L717" s="4" t="s">
        <v>2678</v>
      </c>
      <c r="M717" s="5" t="s">
        <v>2703</v>
      </c>
      <c r="N717" s="13">
        <v>1.02437071044765</v>
      </c>
      <c r="O717" s="8">
        <v>2016</v>
      </c>
      <c r="P717" s="5" t="s">
        <v>997</v>
      </c>
      <c r="Q717" s="14">
        <v>100</v>
      </c>
      <c r="R717" s="8">
        <v>2019</v>
      </c>
      <c r="S717" s="12" t="s">
        <v>2104</v>
      </c>
      <c r="T717" s="14">
        <v>7.0000000000000009</v>
      </c>
      <c r="U717" s="8">
        <v>2016</v>
      </c>
      <c r="V717" s="5" t="s">
        <v>997</v>
      </c>
      <c r="W717" s="14"/>
      <c r="X717" s="8"/>
      <c r="Z717" s="14">
        <v>0</v>
      </c>
      <c r="AA717" s="8">
        <v>2016</v>
      </c>
      <c r="AB717" s="5" t="s">
        <v>997</v>
      </c>
      <c r="AC717" s="14">
        <v>0</v>
      </c>
      <c r="AD717" s="8">
        <v>2016</v>
      </c>
      <c r="AE717" s="5" t="s">
        <v>997</v>
      </c>
      <c r="AF717" s="14">
        <v>24.572649572649574</v>
      </c>
      <c r="AG717" s="8">
        <v>2016</v>
      </c>
      <c r="AH717" s="15" t="s">
        <v>997</v>
      </c>
      <c r="AI717" s="14">
        <v>0</v>
      </c>
      <c r="AJ717" s="8">
        <v>2016</v>
      </c>
      <c r="AK717" s="12" t="s">
        <v>997</v>
      </c>
      <c r="AL717" s="14"/>
      <c r="AM717" s="8"/>
      <c r="AO717" s="12"/>
      <c r="AP717" s="15"/>
      <c r="AR717" s="14"/>
    </row>
    <row r="718" spans="1:44" x14ac:dyDescent="0.25">
      <c r="A718" s="5" t="s">
        <v>3036</v>
      </c>
      <c r="B718" s="5" t="s">
        <v>327</v>
      </c>
      <c r="C718" s="5" t="s">
        <v>326</v>
      </c>
      <c r="D718" s="5" t="s">
        <v>35</v>
      </c>
      <c r="E718" s="5" t="s">
        <v>331</v>
      </c>
      <c r="F718" s="5" t="s">
        <v>330</v>
      </c>
      <c r="G718" s="5">
        <v>1</v>
      </c>
      <c r="H718" s="5">
        <v>2</v>
      </c>
      <c r="I718" s="5" t="s">
        <v>2714</v>
      </c>
      <c r="L718" s="4" t="s">
        <v>2678</v>
      </c>
      <c r="M718" s="5" t="s">
        <v>2703</v>
      </c>
      <c r="N718" s="13">
        <v>3.0514852945347291</v>
      </c>
      <c r="O718" s="8">
        <v>2011</v>
      </c>
      <c r="P718" s="5" t="s">
        <v>329</v>
      </c>
      <c r="Q718" s="14">
        <v>100</v>
      </c>
      <c r="R718" s="8">
        <v>2015</v>
      </c>
      <c r="S718" s="12" t="s">
        <v>2105</v>
      </c>
      <c r="T718" s="14">
        <v>24.24697288101671</v>
      </c>
      <c r="U718" s="8">
        <v>2011</v>
      </c>
      <c r="V718" s="5" t="s">
        <v>329</v>
      </c>
      <c r="W718" s="14"/>
      <c r="X718" s="8"/>
      <c r="Z718" s="14">
        <v>0</v>
      </c>
      <c r="AA718" s="8">
        <v>2017</v>
      </c>
      <c r="AB718" s="5" t="s">
        <v>2105</v>
      </c>
      <c r="AC718" s="14">
        <v>24.58056871308683</v>
      </c>
      <c r="AD718" s="8">
        <v>2017</v>
      </c>
      <c r="AE718" s="5" t="s">
        <v>2105</v>
      </c>
      <c r="AF718" s="14">
        <v>0</v>
      </c>
      <c r="AG718" s="8">
        <v>2017</v>
      </c>
      <c r="AH718" s="15" t="s">
        <v>2105</v>
      </c>
      <c r="AI718" s="14">
        <v>0</v>
      </c>
      <c r="AJ718" s="8">
        <v>2017</v>
      </c>
      <c r="AK718" s="12" t="s">
        <v>2105</v>
      </c>
      <c r="AL718" s="14"/>
      <c r="AM718" s="8"/>
      <c r="AO718" s="12"/>
      <c r="AP718" s="15"/>
      <c r="AR718" s="14"/>
    </row>
    <row r="719" spans="1:44" x14ac:dyDescent="0.25">
      <c r="A719" s="5" t="s">
        <v>3037</v>
      </c>
      <c r="B719" s="5" t="s">
        <v>9</v>
      </c>
      <c r="C719" s="5" t="s">
        <v>593</v>
      </c>
      <c r="D719" s="5" t="s">
        <v>620</v>
      </c>
      <c r="E719" s="4" t="s">
        <v>10</v>
      </c>
      <c r="F719" s="4" t="s">
        <v>592</v>
      </c>
      <c r="G719" s="5" t="s">
        <v>1791</v>
      </c>
      <c r="I719" s="5" t="s">
        <v>3258</v>
      </c>
      <c r="L719" s="4" t="s">
        <v>2678</v>
      </c>
      <c r="M719" s="4" t="s">
        <v>2703</v>
      </c>
      <c r="N719" s="13">
        <v>0.56000000000000005</v>
      </c>
      <c r="O719" s="5">
        <v>2021</v>
      </c>
      <c r="P719" s="5" t="s">
        <v>1554</v>
      </c>
      <c r="Q719" s="12">
        <v>56.4</v>
      </c>
      <c r="R719" s="5">
        <v>2021</v>
      </c>
      <c r="S719" s="5" t="s">
        <v>1554</v>
      </c>
      <c r="T719" s="12">
        <v>8.4699999999999989</v>
      </c>
      <c r="U719" s="5">
        <v>2021</v>
      </c>
      <c r="V719" s="5" t="s">
        <v>1554</v>
      </c>
      <c r="W719" s="12">
        <v>48.406139315230227</v>
      </c>
      <c r="X719" s="5">
        <v>2021</v>
      </c>
      <c r="Y719" s="5" t="s">
        <v>1554</v>
      </c>
      <c r="Z719" s="12">
        <v>1.7684280076592562</v>
      </c>
      <c r="AA719" s="5">
        <v>2015</v>
      </c>
      <c r="AB719" s="5" t="s">
        <v>2126</v>
      </c>
      <c r="AC719" s="12">
        <v>0</v>
      </c>
      <c r="AD719" s="5">
        <v>2015</v>
      </c>
      <c r="AE719" s="5" t="s">
        <v>2126</v>
      </c>
      <c r="AF719" s="12">
        <v>0</v>
      </c>
      <c r="AG719" s="5">
        <v>2021</v>
      </c>
      <c r="AH719" s="5" t="s">
        <v>1554</v>
      </c>
      <c r="AI719" s="14">
        <v>0</v>
      </c>
      <c r="AJ719" s="5">
        <v>2021</v>
      </c>
      <c r="AK719" s="5" t="s">
        <v>1554</v>
      </c>
      <c r="AL719" s="14">
        <v>5.15</v>
      </c>
      <c r="AM719" s="5">
        <v>2021</v>
      </c>
      <c r="AN719" s="5" t="s">
        <v>1554</v>
      </c>
    </row>
    <row r="720" spans="1:44" x14ac:dyDescent="0.25">
      <c r="A720" s="5" t="s">
        <v>3038</v>
      </c>
      <c r="B720" s="5" t="s">
        <v>9</v>
      </c>
      <c r="C720" s="5" t="s">
        <v>593</v>
      </c>
      <c r="D720" s="5" t="s">
        <v>360</v>
      </c>
      <c r="E720" s="5" t="s">
        <v>599</v>
      </c>
      <c r="F720" s="5" t="s">
        <v>598</v>
      </c>
      <c r="G720" s="5">
        <v>2</v>
      </c>
      <c r="H720" s="5">
        <v>2</v>
      </c>
      <c r="I720" s="5" t="s">
        <v>2715</v>
      </c>
      <c r="L720" s="4" t="s">
        <v>2678</v>
      </c>
      <c r="M720" s="5" t="s">
        <v>2703</v>
      </c>
      <c r="N720" s="13">
        <v>0.71232876712328763</v>
      </c>
      <c r="O720" s="8">
        <v>2012</v>
      </c>
      <c r="P720" s="5" t="s">
        <v>597</v>
      </c>
      <c r="Q720" s="14">
        <v>50</v>
      </c>
      <c r="R720" s="8">
        <v>2012</v>
      </c>
      <c r="S720" s="12" t="s">
        <v>597</v>
      </c>
      <c r="T720" s="14">
        <v>8.6</v>
      </c>
      <c r="U720" s="8">
        <v>2012</v>
      </c>
      <c r="V720" s="5" t="s">
        <v>597</v>
      </c>
      <c r="W720" s="14"/>
      <c r="X720" s="8"/>
      <c r="Z720" s="14">
        <v>0</v>
      </c>
      <c r="AA720" s="8">
        <v>2015</v>
      </c>
      <c r="AB720" s="5" t="s">
        <v>2116</v>
      </c>
      <c r="AC720" s="14">
        <v>0</v>
      </c>
      <c r="AD720" s="8">
        <v>2015</v>
      </c>
      <c r="AE720" s="5" t="s">
        <v>2116</v>
      </c>
      <c r="AF720" s="14">
        <v>0</v>
      </c>
      <c r="AG720" s="8">
        <v>2015</v>
      </c>
      <c r="AH720" s="15" t="s">
        <v>2116</v>
      </c>
      <c r="AI720" s="14">
        <v>0</v>
      </c>
      <c r="AJ720" s="8">
        <v>2015</v>
      </c>
      <c r="AK720" s="12" t="s">
        <v>2116</v>
      </c>
      <c r="AL720" s="14"/>
      <c r="AM720" s="8"/>
      <c r="AO720" s="12"/>
      <c r="AP720" s="15"/>
      <c r="AR720" s="14"/>
    </row>
    <row r="721" spans="1:44" x14ac:dyDescent="0.25">
      <c r="A721" s="5" t="s">
        <v>3259</v>
      </c>
      <c r="B721" s="5" t="s">
        <v>9</v>
      </c>
      <c r="C721" s="5" t="s">
        <v>593</v>
      </c>
      <c r="D721" s="5" t="s">
        <v>360</v>
      </c>
      <c r="E721" s="5" t="s">
        <v>596</v>
      </c>
      <c r="F721" s="5" t="s">
        <v>595</v>
      </c>
      <c r="G721" s="5">
        <v>2</v>
      </c>
      <c r="H721" s="5">
        <v>2</v>
      </c>
      <c r="I721" s="5" t="s">
        <v>2716</v>
      </c>
      <c r="L721" s="4" t="s">
        <v>2678</v>
      </c>
      <c r="M721" s="5" t="s">
        <v>2703</v>
      </c>
      <c r="N721" s="13">
        <v>0.66417600664175835</v>
      </c>
      <c r="O721" s="8">
        <v>2014</v>
      </c>
      <c r="P721" s="5" t="s">
        <v>594</v>
      </c>
      <c r="Q721" s="14">
        <v>99</v>
      </c>
      <c r="R721" s="8">
        <v>2014</v>
      </c>
      <c r="S721" s="12" t="s">
        <v>594</v>
      </c>
      <c r="T721" s="14">
        <v>10.199999999999998</v>
      </c>
      <c r="U721" s="8">
        <v>2014</v>
      </c>
      <c r="V721" s="5" t="s">
        <v>594</v>
      </c>
      <c r="W721" s="14"/>
      <c r="X721" s="8"/>
      <c r="Z721" s="14">
        <v>5.7603684610685564</v>
      </c>
      <c r="AA721" s="8">
        <v>2015</v>
      </c>
      <c r="AB721" s="5" t="s">
        <v>2127</v>
      </c>
      <c r="AC721" s="14">
        <v>0</v>
      </c>
      <c r="AD721" s="8">
        <v>2015</v>
      </c>
      <c r="AE721" s="5" t="s">
        <v>2127</v>
      </c>
      <c r="AF721" s="14">
        <v>0</v>
      </c>
      <c r="AG721" s="8">
        <v>2015</v>
      </c>
      <c r="AH721" s="15" t="s">
        <v>2127</v>
      </c>
      <c r="AI721" s="14">
        <v>0</v>
      </c>
      <c r="AJ721" s="8">
        <v>2015</v>
      </c>
      <c r="AK721" s="12" t="s">
        <v>2127</v>
      </c>
      <c r="AL721" s="14"/>
      <c r="AM721" s="8"/>
      <c r="AO721" s="12"/>
      <c r="AP721" s="15"/>
      <c r="AR721" s="14"/>
    </row>
    <row r="722" spans="1:44" x14ac:dyDescent="0.25">
      <c r="A722" s="5" t="s">
        <v>3260</v>
      </c>
      <c r="B722" s="5" t="s">
        <v>9</v>
      </c>
      <c r="C722" s="5" t="s">
        <v>593</v>
      </c>
      <c r="D722" s="5" t="s">
        <v>360</v>
      </c>
      <c r="E722" s="5" t="s">
        <v>2225</v>
      </c>
      <c r="F722" s="5" t="s">
        <v>607</v>
      </c>
      <c r="G722" s="5">
        <v>2</v>
      </c>
      <c r="H722" s="5">
        <v>3</v>
      </c>
      <c r="I722" s="5" t="s">
        <v>2717</v>
      </c>
      <c r="L722" s="4" t="s">
        <v>2678</v>
      </c>
      <c r="M722" s="5" t="s">
        <v>2703</v>
      </c>
      <c r="N722" s="13"/>
      <c r="O722" s="8"/>
      <c r="Q722" s="14">
        <v>92</v>
      </c>
      <c r="R722" s="8">
        <v>2015</v>
      </c>
      <c r="S722" s="12" t="s">
        <v>2125</v>
      </c>
      <c r="T722" s="14">
        <v>7.0000000000000009</v>
      </c>
      <c r="U722" s="8"/>
      <c r="V722" s="5" t="s">
        <v>606</v>
      </c>
      <c r="W722" s="14"/>
      <c r="X722" s="8"/>
      <c r="Z722" s="14">
        <v>7.8362573303254566</v>
      </c>
      <c r="AA722" s="8">
        <v>2015</v>
      </c>
      <c r="AB722" s="5" t="s">
        <v>2125</v>
      </c>
      <c r="AC722" s="14">
        <v>0</v>
      </c>
      <c r="AD722" s="8">
        <v>2015</v>
      </c>
      <c r="AE722" s="5" t="s">
        <v>2125</v>
      </c>
      <c r="AF722" s="14">
        <v>0</v>
      </c>
      <c r="AG722" s="8">
        <v>2015</v>
      </c>
      <c r="AH722" s="15" t="s">
        <v>2125</v>
      </c>
      <c r="AI722" s="14">
        <v>0</v>
      </c>
      <c r="AJ722" s="8">
        <v>2015</v>
      </c>
      <c r="AK722" s="12" t="s">
        <v>2125</v>
      </c>
      <c r="AL722" s="14"/>
      <c r="AM722" s="8"/>
      <c r="AO722" s="12"/>
      <c r="AP722" s="15"/>
      <c r="AR722" s="14"/>
    </row>
    <row r="723" spans="1:44" x14ac:dyDescent="0.25">
      <c r="A723" s="5" t="s">
        <v>3261</v>
      </c>
      <c r="B723" s="5" t="s">
        <v>9</v>
      </c>
      <c r="C723" s="5" t="s">
        <v>593</v>
      </c>
      <c r="D723" s="5" t="s">
        <v>360</v>
      </c>
      <c r="E723" s="5" t="s">
        <v>2224</v>
      </c>
      <c r="F723" s="5" t="s">
        <v>604</v>
      </c>
      <c r="G723" s="5">
        <v>2</v>
      </c>
      <c r="H723" s="5">
        <v>3</v>
      </c>
      <c r="I723" s="5" t="s">
        <v>2718</v>
      </c>
      <c r="L723" s="4" t="s">
        <v>2678</v>
      </c>
      <c r="M723" s="5" t="s">
        <v>2703</v>
      </c>
      <c r="N723" s="13">
        <v>0.76712328767123272</v>
      </c>
      <c r="O723" s="8">
        <v>2012</v>
      </c>
      <c r="P723" s="5" t="s">
        <v>603</v>
      </c>
      <c r="Q723" s="14">
        <v>100</v>
      </c>
      <c r="R723" s="8">
        <v>2015</v>
      </c>
      <c r="S723" s="12" t="s">
        <v>2124</v>
      </c>
      <c r="T723" s="14">
        <v>11</v>
      </c>
      <c r="U723" s="8">
        <v>2012</v>
      </c>
      <c r="V723" s="5" t="s">
        <v>603</v>
      </c>
      <c r="W723" s="14"/>
      <c r="X723" s="8"/>
      <c r="Z723" s="14">
        <v>0</v>
      </c>
      <c r="AA723" s="8">
        <v>2015</v>
      </c>
      <c r="AB723" s="5" t="s">
        <v>2124</v>
      </c>
      <c r="AC723" s="14">
        <v>0</v>
      </c>
      <c r="AD723" s="8">
        <v>2015</v>
      </c>
      <c r="AE723" s="5" t="s">
        <v>2124</v>
      </c>
      <c r="AF723" s="14">
        <v>0</v>
      </c>
      <c r="AG723" s="8">
        <v>2015</v>
      </c>
      <c r="AH723" s="15" t="s">
        <v>2124</v>
      </c>
      <c r="AI723" s="14">
        <v>0</v>
      </c>
      <c r="AJ723" s="8">
        <v>2015</v>
      </c>
      <c r="AK723" s="12" t="s">
        <v>2124</v>
      </c>
      <c r="AL723" s="14"/>
      <c r="AM723" s="8"/>
      <c r="AO723" s="12"/>
      <c r="AP723" s="15"/>
      <c r="AR723" s="14"/>
    </row>
    <row r="724" spans="1:44" x14ac:dyDescent="0.25">
      <c r="A724" s="5" t="s">
        <v>3262</v>
      </c>
      <c r="B724" s="5" t="s">
        <v>9</v>
      </c>
      <c r="C724" s="5" t="s">
        <v>593</v>
      </c>
      <c r="D724" s="5" t="s">
        <v>360</v>
      </c>
      <c r="E724" s="5" t="s">
        <v>602</v>
      </c>
      <c r="F724" s="5" t="s">
        <v>601</v>
      </c>
      <c r="G724" s="5">
        <v>2</v>
      </c>
      <c r="H724" s="5">
        <v>2</v>
      </c>
      <c r="I724" s="5" t="s">
        <v>2719</v>
      </c>
      <c r="L724" s="4" t="s">
        <v>2678</v>
      </c>
      <c r="M724" s="5" t="s">
        <v>2703</v>
      </c>
      <c r="N724" s="13">
        <v>0.65753424657533777</v>
      </c>
      <c r="O724" s="8">
        <v>2012</v>
      </c>
      <c r="P724" s="5" t="s">
        <v>600</v>
      </c>
      <c r="Q724" s="14">
        <v>95</v>
      </c>
      <c r="R724" s="8">
        <v>2015</v>
      </c>
      <c r="S724" s="12" t="s">
        <v>2120</v>
      </c>
      <c r="T724" s="14">
        <v>9.1</v>
      </c>
      <c r="U724" s="8">
        <v>2012</v>
      </c>
      <c r="V724" s="5" t="s">
        <v>600</v>
      </c>
      <c r="W724" s="14"/>
      <c r="X724" s="8"/>
      <c r="Z724" s="14">
        <v>0</v>
      </c>
      <c r="AA724" s="8">
        <v>2015</v>
      </c>
      <c r="AB724" s="5" t="s">
        <v>2120</v>
      </c>
      <c r="AC724" s="14">
        <v>0</v>
      </c>
      <c r="AD724" s="8">
        <v>2015</v>
      </c>
      <c r="AE724" s="5" t="s">
        <v>2120</v>
      </c>
      <c r="AF724" s="14">
        <v>0</v>
      </c>
      <c r="AG724" s="8">
        <v>2015</v>
      </c>
      <c r="AH724" s="15" t="s">
        <v>2120</v>
      </c>
      <c r="AI724" s="14">
        <v>0</v>
      </c>
      <c r="AJ724" s="8">
        <v>2015</v>
      </c>
      <c r="AK724" s="12" t="s">
        <v>2120</v>
      </c>
      <c r="AL724" s="14"/>
      <c r="AM724" s="8"/>
      <c r="AO724" s="12"/>
      <c r="AP724" s="15"/>
      <c r="AR724" s="14"/>
    </row>
    <row r="725" spans="1:44" x14ac:dyDescent="0.25">
      <c r="A725" s="5" t="s">
        <v>3263</v>
      </c>
      <c r="B725" s="5" t="s">
        <v>9</v>
      </c>
      <c r="C725" s="5" t="s">
        <v>593</v>
      </c>
      <c r="D725" s="5" t="s">
        <v>360</v>
      </c>
      <c r="E725" s="5" t="s">
        <v>613</v>
      </c>
      <c r="F725" s="5" t="s">
        <v>612</v>
      </c>
      <c r="G725" s="5">
        <v>2</v>
      </c>
      <c r="H725" s="15">
        <v>3</v>
      </c>
      <c r="I725" s="5" t="s">
        <v>2753</v>
      </c>
      <c r="L725" s="4" t="s">
        <v>2678</v>
      </c>
      <c r="M725" s="5" t="s">
        <v>2703</v>
      </c>
      <c r="N725" s="13"/>
      <c r="O725" s="8"/>
      <c r="Q725" s="14">
        <v>95</v>
      </c>
      <c r="R725" s="8">
        <v>2015</v>
      </c>
      <c r="S725" s="12" t="s">
        <v>2122</v>
      </c>
      <c r="T725" s="14">
        <v>40</v>
      </c>
      <c r="U725" s="8"/>
      <c r="V725" s="5" t="s">
        <v>611</v>
      </c>
      <c r="W725" s="14"/>
      <c r="X725" s="8"/>
      <c r="Z725" s="14">
        <v>0</v>
      </c>
      <c r="AA725" s="8">
        <v>2015</v>
      </c>
      <c r="AB725" s="5" t="s">
        <v>2122</v>
      </c>
      <c r="AC725" s="14">
        <v>0</v>
      </c>
      <c r="AD725" s="8">
        <v>2015</v>
      </c>
      <c r="AE725" s="5" t="s">
        <v>2122</v>
      </c>
      <c r="AF725" s="14">
        <v>0</v>
      </c>
      <c r="AG725" s="8">
        <v>2015</v>
      </c>
      <c r="AH725" s="15" t="s">
        <v>2122</v>
      </c>
      <c r="AI725" s="14">
        <v>0</v>
      </c>
      <c r="AJ725" s="8">
        <v>2015</v>
      </c>
      <c r="AK725" s="12" t="s">
        <v>2122</v>
      </c>
      <c r="AL725" s="14"/>
      <c r="AM725" s="8"/>
      <c r="AO725" s="12"/>
      <c r="AP725" s="15"/>
      <c r="AR725" s="14"/>
    </row>
    <row r="726" spans="1:44" x14ac:dyDescent="0.25">
      <c r="A726" s="5" t="s">
        <v>3264</v>
      </c>
      <c r="B726" s="5" t="s">
        <v>9</v>
      </c>
      <c r="C726" s="5" t="s">
        <v>593</v>
      </c>
      <c r="D726" s="5" t="s">
        <v>360</v>
      </c>
      <c r="E726" s="5" t="s">
        <v>2221</v>
      </c>
      <c r="F726" s="5" t="s">
        <v>615</v>
      </c>
      <c r="G726" s="5">
        <v>2</v>
      </c>
      <c r="H726" s="5">
        <v>2</v>
      </c>
      <c r="I726" s="5" t="s">
        <v>2754</v>
      </c>
      <c r="L726" s="4" t="s">
        <v>2678</v>
      </c>
      <c r="M726" s="5" t="s">
        <v>2703</v>
      </c>
      <c r="N726" s="13"/>
      <c r="O726" s="8"/>
      <c r="Q726" s="14"/>
      <c r="R726" s="8"/>
      <c r="T726" s="14">
        <v>23</v>
      </c>
      <c r="U726" s="8"/>
      <c r="V726" s="5" t="s">
        <v>614</v>
      </c>
      <c r="W726" s="14"/>
      <c r="X726" s="8"/>
      <c r="Z726" s="14">
        <v>0</v>
      </c>
      <c r="AA726" s="8">
        <v>2015</v>
      </c>
      <c r="AB726" s="5" t="s">
        <v>2121</v>
      </c>
      <c r="AC726" s="14">
        <v>0</v>
      </c>
      <c r="AD726" s="8">
        <v>2015</v>
      </c>
      <c r="AE726" s="5" t="s">
        <v>2121</v>
      </c>
      <c r="AF726" s="14">
        <v>0</v>
      </c>
      <c r="AG726" s="8">
        <v>2015</v>
      </c>
      <c r="AH726" s="15" t="s">
        <v>2121</v>
      </c>
      <c r="AI726" s="14">
        <v>0</v>
      </c>
      <c r="AJ726" s="8">
        <v>2015</v>
      </c>
      <c r="AK726" s="12" t="s">
        <v>2121</v>
      </c>
      <c r="AL726" s="14"/>
      <c r="AM726" s="8"/>
      <c r="AO726" s="12"/>
      <c r="AP726" s="15"/>
      <c r="AR726" s="14"/>
    </row>
  </sheetData>
  <autoFilter ref="A4:AM726"/>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71"/>
  <sheetViews>
    <sheetView showGridLines="0" zoomScaleNormal="100" workbookViewId="0">
      <pane ySplit="4" topLeftCell="A5" activePane="bottomLeft" state="frozen"/>
      <selection activeCell="D39" sqref="D39"/>
      <selection pane="bottomLeft"/>
    </sheetView>
  </sheetViews>
  <sheetFormatPr defaultRowHeight="15" x14ac:dyDescent="0.25"/>
  <cols>
    <col min="1" max="1" width="16.28515625" style="5" bestFit="1" customWidth="1"/>
    <col min="2" max="2" width="22" style="5" bestFit="1" customWidth="1"/>
    <col min="3" max="3" width="6.42578125" style="5" bestFit="1" customWidth="1"/>
    <col min="4" max="4" width="15.7109375" style="5" bestFit="1" customWidth="1"/>
    <col min="5" max="5" width="36.28515625" style="5" bestFit="1" customWidth="1"/>
    <col min="6" max="6" width="26.28515625" style="5" bestFit="1" customWidth="1"/>
    <col min="7" max="7" width="16.5703125" style="5" bestFit="1" customWidth="1"/>
    <col min="8" max="8" width="19.5703125" style="5" bestFit="1" customWidth="1"/>
    <col min="9" max="33" width="20.7109375" style="5" customWidth="1"/>
    <col min="34" max="36" width="36.42578125" style="5" customWidth="1"/>
    <col min="37" max="16384" width="9.140625" style="5"/>
  </cols>
  <sheetData>
    <row r="1" spans="1:36" s="17" customFormat="1" x14ac:dyDescent="0.25">
      <c r="A1" s="9"/>
      <c r="B1" s="9"/>
      <c r="C1" s="9"/>
      <c r="D1" s="9"/>
      <c r="E1" s="9"/>
      <c r="F1" s="9"/>
      <c r="G1" s="9"/>
      <c r="H1" s="9"/>
      <c r="I1" s="10" t="s">
        <v>1803</v>
      </c>
      <c r="J1" s="9" t="s">
        <v>1557</v>
      </c>
      <c r="K1" s="9" t="s">
        <v>2435</v>
      </c>
      <c r="L1" s="9" t="s">
        <v>2699</v>
      </c>
      <c r="M1" s="9" t="s">
        <v>1560</v>
      </c>
      <c r="N1" s="9" t="s">
        <v>2437</v>
      </c>
      <c r="O1" s="9" t="s">
        <v>2698</v>
      </c>
      <c r="P1" s="9" t="s">
        <v>1565</v>
      </c>
      <c r="Q1" s="9" t="s">
        <v>2439</v>
      </c>
      <c r="R1" s="9" t="s">
        <v>1802</v>
      </c>
      <c r="S1" s="9" t="s">
        <v>2441</v>
      </c>
      <c r="T1" s="9" t="s">
        <v>2441</v>
      </c>
      <c r="U1" s="9" t="s">
        <v>2696</v>
      </c>
      <c r="V1" s="9" t="s">
        <v>1567</v>
      </c>
      <c r="W1" s="9" t="s">
        <v>2443</v>
      </c>
      <c r="X1" s="9" t="s">
        <v>2695</v>
      </c>
      <c r="Y1" s="9" t="s">
        <v>1563</v>
      </c>
      <c r="Z1" s="9" t="s">
        <v>2445</v>
      </c>
      <c r="AA1" s="9" t="s">
        <v>2694</v>
      </c>
      <c r="AB1" s="9" t="s">
        <v>1566</v>
      </c>
      <c r="AC1" s="9" t="s">
        <v>2447</v>
      </c>
      <c r="AD1" s="9" t="s">
        <v>2693</v>
      </c>
      <c r="AE1" s="9" t="s">
        <v>1561</v>
      </c>
      <c r="AF1" s="9" t="s">
        <v>2449</v>
      </c>
      <c r="AG1" s="9" t="s">
        <v>2692</v>
      </c>
      <c r="AH1" s="9" t="s">
        <v>1807</v>
      </c>
      <c r="AI1" s="9" t="s">
        <v>2452</v>
      </c>
      <c r="AJ1" s="9" t="s">
        <v>2691</v>
      </c>
    </row>
    <row r="2" spans="1:36" s="17" customFormat="1" ht="18" x14ac:dyDescent="0.35">
      <c r="A2" s="9"/>
      <c r="B2" s="9"/>
      <c r="C2" s="9"/>
      <c r="D2" s="9"/>
      <c r="E2" s="9"/>
      <c r="F2" s="9"/>
      <c r="G2" s="9"/>
      <c r="H2" s="9"/>
      <c r="I2" s="10" t="s">
        <v>1804</v>
      </c>
      <c r="J2" s="9" t="s">
        <v>3387</v>
      </c>
      <c r="K2" s="9"/>
      <c r="L2" s="9"/>
      <c r="M2" s="9" t="s">
        <v>1764</v>
      </c>
      <c r="N2" s="9"/>
      <c r="O2" s="9"/>
      <c r="P2" s="9" t="s">
        <v>3352</v>
      </c>
      <c r="Q2" s="9"/>
      <c r="R2" s="9" t="s">
        <v>3353</v>
      </c>
      <c r="S2" s="9"/>
      <c r="T2" s="9"/>
      <c r="U2" s="9"/>
      <c r="V2" s="9" t="s">
        <v>3354</v>
      </c>
      <c r="W2" s="9"/>
      <c r="X2" s="9"/>
      <c r="Y2" s="9" t="s">
        <v>3355</v>
      </c>
      <c r="Z2" s="9"/>
      <c r="AA2" s="9"/>
      <c r="AB2" s="9" t="s">
        <v>3356</v>
      </c>
      <c r="AC2" s="9"/>
      <c r="AD2" s="9"/>
      <c r="AE2" s="9" t="s">
        <v>1765</v>
      </c>
      <c r="AF2" s="9"/>
      <c r="AG2" s="9"/>
      <c r="AH2" s="9"/>
      <c r="AI2" s="9"/>
      <c r="AJ2" s="9"/>
    </row>
    <row r="3" spans="1:36" s="17" customFormat="1" ht="17.25" x14ac:dyDescent="0.25">
      <c r="A3" s="9"/>
      <c r="B3" s="9"/>
      <c r="C3" s="9"/>
      <c r="D3" s="9"/>
      <c r="E3" s="9"/>
      <c r="F3" s="9"/>
      <c r="G3" s="9"/>
      <c r="H3" s="9"/>
      <c r="I3" s="10" t="s">
        <v>1805</v>
      </c>
      <c r="J3" s="9" t="s">
        <v>3400</v>
      </c>
      <c r="K3" s="9" t="s">
        <v>1558</v>
      </c>
      <c r="L3" s="9"/>
      <c r="M3" s="9" t="s">
        <v>3401</v>
      </c>
      <c r="N3" s="9" t="s">
        <v>1558</v>
      </c>
      <c r="O3" s="9"/>
      <c r="P3" s="9" t="s">
        <v>3402</v>
      </c>
      <c r="Q3" s="9" t="s">
        <v>1558</v>
      </c>
      <c r="R3" s="9" t="s">
        <v>3403</v>
      </c>
      <c r="S3" s="9" t="s">
        <v>1558</v>
      </c>
      <c r="T3" s="9" t="s">
        <v>1558</v>
      </c>
      <c r="U3" s="9"/>
      <c r="V3" s="9" t="s">
        <v>3404</v>
      </c>
      <c r="W3" s="9" t="s">
        <v>1558</v>
      </c>
      <c r="X3" s="9"/>
      <c r="Y3" s="9" t="s">
        <v>3404</v>
      </c>
      <c r="Z3" s="9" t="s">
        <v>1558</v>
      </c>
      <c r="AA3" s="9"/>
      <c r="AB3" s="9" t="s">
        <v>3404</v>
      </c>
      <c r="AC3" s="9" t="s">
        <v>1558</v>
      </c>
      <c r="AD3" s="9"/>
      <c r="AE3" s="9" t="s">
        <v>3405</v>
      </c>
      <c r="AF3" s="9" t="s">
        <v>1558</v>
      </c>
      <c r="AG3" s="9"/>
      <c r="AH3" s="9" t="s">
        <v>3402</v>
      </c>
      <c r="AI3" s="9" t="s">
        <v>1558</v>
      </c>
      <c r="AJ3" s="9"/>
    </row>
    <row r="4" spans="1:36" s="19" customFormat="1" ht="30" x14ac:dyDescent="0.25">
      <c r="A4" s="28" t="s">
        <v>1537</v>
      </c>
      <c r="B4" s="28" t="s">
        <v>0</v>
      </c>
      <c r="C4" s="28" t="s">
        <v>1514</v>
      </c>
      <c r="D4" s="28" t="s">
        <v>1556</v>
      </c>
      <c r="E4" s="28" t="s">
        <v>1555</v>
      </c>
      <c r="F4" s="28" t="s">
        <v>1568</v>
      </c>
      <c r="G4" s="28" t="s">
        <v>1789</v>
      </c>
      <c r="H4" s="28" t="s">
        <v>30</v>
      </c>
      <c r="I4" s="28" t="s">
        <v>1766</v>
      </c>
      <c r="J4" s="29" t="s">
        <v>1515</v>
      </c>
      <c r="K4" s="30" t="s">
        <v>2434</v>
      </c>
      <c r="L4" s="30" t="s">
        <v>2682</v>
      </c>
      <c r="M4" s="29" t="s">
        <v>1559</v>
      </c>
      <c r="N4" s="30" t="s">
        <v>2436</v>
      </c>
      <c r="O4" s="30" t="s">
        <v>2683</v>
      </c>
      <c r="P4" s="29" t="s">
        <v>1564</v>
      </c>
      <c r="Q4" s="30" t="s">
        <v>2438</v>
      </c>
      <c r="R4" s="30" t="s">
        <v>2684</v>
      </c>
      <c r="S4" s="29" t="s">
        <v>1801</v>
      </c>
      <c r="T4" s="30" t="s">
        <v>2440</v>
      </c>
      <c r="U4" s="30" t="s">
        <v>2685</v>
      </c>
      <c r="V4" s="29" t="s">
        <v>29</v>
      </c>
      <c r="W4" s="30" t="s">
        <v>2442</v>
      </c>
      <c r="X4" s="30" t="s">
        <v>2686</v>
      </c>
      <c r="Y4" s="29" t="s">
        <v>1562</v>
      </c>
      <c r="Z4" s="30" t="s">
        <v>2444</v>
      </c>
      <c r="AA4" s="30" t="s">
        <v>2687</v>
      </c>
      <c r="AB4" s="29" t="s">
        <v>28</v>
      </c>
      <c r="AC4" s="30" t="s">
        <v>2446</v>
      </c>
      <c r="AD4" s="30" t="s">
        <v>2688</v>
      </c>
      <c r="AE4" s="29" t="s">
        <v>1344</v>
      </c>
      <c r="AF4" s="30" t="s">
        <v>2448</v>
      </c>
      <c r="AG4" s="30" t="s">
        <v>2689</v>
      </c>
      <c r="AH4" s="31" t="s">
        <v>2450</v>
      </c>
      <c r="AI4" s="32" t="s">
        <v>2451</v>
      </c>
      <c r="AJ4" s="32" t="s">
        <v>2690</v>
      </c>
    </row>
    <row r="5" spans="1:36" ht="12.75" customHeight="1" x14ac:dyDescent="0.25">
      <c r="A5" s="5" t="s">
        <v>1539</v>
      </c>
      <c r="B5" s="5" t="s">
        <v>20</v>
      </c>
      <c r="C5" s="5" t="s">
        <v>1570</v>
      </c>
      <c r="D5" s="5" t="s">
        <v>35</v>
      </c>
      <c r="E5" s="4" t="s">
        <v>3344</v>
      </c>
      <c r="F5" s="4" t="s">
        <v>1570</v>
      </c>
      <c r="G5" s="5">
        <v>0</v>
      </c>
      <c r="H5" s="5">
        <v>2</v>
      </c>
      <c r="I5" s="4" t="s">
        <v>1792</v>
      </c>
      <c r="J5" s="13">
        <v>2.34</v>
      </c>
      <c r="K5" s="5">
        <v>2019</v>
      </c>
      <c r="L5" s="5" t="s">
        <v>1539</v>
      </c>
      <c r="M5" s="12">
        <v>97.77</v>
      </c>
      <c r="N5" s="5">
        <v>2019</v>
      </c>
      <c r="O5" s="5" t="s">
        <v>1539</v>
      </c>
      <c r="P5" s="12">
        <v>11.9</v>
      </c>
      <c r="Q5" s="5">
        <v>2019</v>
      </c>
      <c r="R5" s="5" t="s">
        <v>1539</v>
      </c>
      <c r="S5" s="12">
        <v>45.462184873949582</v>
      </c>
      <c r="T5" s="5">
        <v>2019</v>
      </c>
      <c r="U5" s="5" t="s">
        <v>1539</v>
      </c>
      <c r="V5" s="12"/>
      <c r="Y5" s="12"/>
      <c r="AB5" s="12">
        <v>0</v>
      </c>
      <c r="AC5" s="5">
        <v>2019</v>
      </c>
      <c r="AD5" s="5" t="s">
        <v>1539</v>
      </c>
      <c r="AE5" s="14">
        <v>100</v>
      </c>
      <c r="AF5" s="5">
        <v>2019</v>
      </c>
      <c r="AG5" s="5" t="s">
        <v>1539</v>
      </c>
      <c r="AH5" s="14">
        <v>97.77</v>
      </c>
      <c r="AI5" s="5">
        <v>2019</v>
      </c>
      <c r="AJ5" s="5" t="s">
        <v>1539</v>
      </c>
    </row>
    <row r="6" spans="1:36" ht="12.75" customHeight="1" x14ac:dyDescent="0.25">
      <c r="A6" s="5" t="s">
        <v>1540</v>
      </c>
      <c r="B6" s="5" t="s">
        <v>13</v>
      </c>
      <c r="C6" s="5" t="s">
        <v>851</v>
      </c>
      <c r="D6" s="5" t="s">
        <v>620</v>
      </c>
      <c r="E6" s="4" t="s">
        <v>14</v>
      </c>
      <c r="F6" s="4" t="s">
        <v>1776</v>
      </c>
      <c r="G6" s="5">
        <v>1</v>
      </c>
      <c r="H6" s="5">
        <v>2</v>
      </c>
      <c r="I6" s="5" t="s">
        <v>1793</v>
      </c>
      <c r="J6" s="13">
        <v>0.53</v>
      </c>
      <c r="K6" s="5">
        <v>2020</v>
      </c>
      <c r="L6" s="5" t="s">
        <v>1540</v>
      </c>
      <c r="M6" s="12">
        <v>51.68</v>
      </c>
      <c r="N6" s="5">
        <v>2020</v>
      </c>
      <c r="O6" s="5" t="s">
        <v>1540</v>
      </c>
      <c r="P6" s="12">
        <v>6.77</v>
      </c>
      <c r="Q6" s="5">
        <v>2020</v>
      </c>
      <c r="R6" s="5" t="s">
        <v>1540</v>
      </c>
      <c r="S6" s="12">
        <v>39.438700147710485</v>
      </c>
      <c r="T6" s="5">
        <v>2020</v>
      </c>
      <c r="U6" s="5" t="s">
        <v>1540</v>
      </c>
      <c r="V6" s="12"/>
      <c r="Y6" s="12"/>
      <c r="AB6" s="12">
        <v>0</v>
      </c>
      <c r="AC6" s="5">
        <v>2020</v>
      </c>
      <c r="AD6" s="5" t="s">
        <v>1540</v>
      </c>
      <c r="AE6" s="14">
        <v>0</v>
      </c>
      <c r="AF6" s="5">
        <v>2020</v>
      </c>
      <c r="AG6" s="5" t="s">
        <v>1540</v>
      </c>
      <c r="AH6" s="14">
        <v>3</v>
      </c>
      <c r="AI6" s="5">
        <v>2020</v>
      </c>
      <c r="AJ6" s="5" t="s">
        <v>1540</v>
      </c>
    </row>
    <row r="7" spans="1:36" ht="12.75" customHeight="1" x14ac:dyDescent="0.25">
      <c r="A7" s="5" t="s">
        <v>1541</v>
      </c>
      <c r="B7" s="5" t="s">
        <v>13</v>
      </c>
      <c r="C7" s="5" t="s">
        <v>851</v>
      </c>
      <c r="D7" s="5" t="s">
        <v>620</v>
      </c>
      <c r="E7" s="4" t="s">
        <v>15</v>
      </c>
      <c r="F7" s="4" t="s">
        <v>1777</v>
      </c>
      <c r="G7" s="5">
        <v>1</v>
      </c>
      <c r="H7" s="5">
        <v>1</v>
      </c>
      <c r="I7" s="5" t="s">
        <v>3078</v>
      </c>
      <c r="J7" s="13">
        <v>0.59</v>
      </c>
      <c r="K7" s="5">
        <v>2020</v>
      </c>
      <c r="L7" s="5" t="s">
        <v>1541</v>
      </c>
      <c r="M7" s="12">
        <v>56.4</v>
      </c>
      <c r="N7" s="5">
        <v>2020</v>
      </c>
      <c r="O7" s="5" t="s">
        <v>1541</v>
      </c>
      <c r="P7" s="12">
        <v>8.4699999999999989</v>
      </c>
      <c r="Q7" s="5">
        <v>2020</v>
      </c>
      <c r="R7" s="5" t="s">
        <v>1541</v>
      </c>
      <c r="S7" s="12">
        <v>48.406139315230227</v>
      </c>
      <c r="T7" s="5">
        <v>2020</v>
      </c>
      <c r="U7" s="5" t="s">
        <v>1541</v>
      </c>
      <c r="V7" s="12"/>
      <c r="Y7" s="12"/>
      <c r="AB7" s="12">
        <v>0</v>
      </c>
      <c r="AC7" s="5">
        <v>2020</v>
      </c>
      <c r="AD7" s="5" t="s">
        <v>1541</v>
      </c>
      <c r="AE7" s="14">
        <v>0</v>
      </c>
      <c r="AF7" s="5">
        <v>2020</v>
      </c>
      <c r="AG7" s="5" t="s">
        <v>1541</v>
      </c>
      <c r="AH7" s="14">
        <v>5.15</v>
      </c>
      <c r="AI7" s="5">
        <v>2020</v>
      </c>
      <c r="AJ7" s="5" t="s">
        <v>1541</v>
      </c>
    </row>
    <row r="8" spans="1:36" ht="12.75" customHeight="1" x14ac:dyDescent="0.25">
      <c r="A8" s="5" t="s">
        <v>1542</v>
      </c>
      <c r="B8" s="5" t="s">
        <v>25</v>
      </c>
      <c r="C8" s="5" t="s">
        <v>624</v>
      </c>
      <c r="D8" s="4" t="s">
        <v>620</v>
      </c>
      <c r="E8" s="4" t="s">
        <v>26</v>
      </c>
      <c r="F8" s="4" t="s">
        <v>1778</v>
      </c>
      <c r="G8" s="5">
        <v>3</v>
      </c>
      <c r="H8" s="5">
        <v>3</v>
      </c>
      <c r="I8" s="5" t="s">
        <v>1794</v>
      </c>
      <c r="J8" s="13">
        <v>0.6</v>
      </c>
      <c r="K8" s="5">
        <v>2021</v>
      </c>
      <c r="L8" s="5" t="s">
        <v>1542</v>
      </c>
      <c r="M8" s="12">
        <v>62.89</v>
      </c>
      <c r="N8" s="5">
        <v>2021</v>
      </c>
      <c r="O8" s="5" t="s">
        <v>1542</v>
      </c>
      <c r="P8" s="12">
        <v>4.9800000000000004</v>
      </c>
      <c r="Q8" s="5">
        <v>2021</v>
      </c>
      <c r="R8" s="5" t="s">
        <v>1542</v>
      </c>
      <c r="S8" s="12">
        <v>29.718875502008029</v>
      </c>
      <c r="T8" s="5">
        <v>2021</v>
      </c>
      <c r="U8" s="5" t="s">
        <v>1542</v>
      </c>
      <c r="V8" s="12"/>
      <c r="Y8" s="12"/>
      <c r="AB8" s="12">
        <v>0</v>
      </c>
      <c r="AC8" s="5">
        <v>2021</v>
      </c>
      <c r="AD8" s="5" t="s">
        <v>1542</v>
      </c>
      <c r="AE8" s="14">
        <v>0</v>
      </c>
      <c r="AF8" s="5">
        <v>2021</v>
      </c>
      <c r="AG8" s="5" t="s">
        <v>1542</v>
      </c>
      <c r="AH8" s="14">
        <v>0.26</v>
      </c>
      <c r="AI8" s="5">
        <v>2021</v>
      </c>
      <c r="AJ8" s="5" t="s">
        <v>1542</v>
      </c>
    </row>
    <row r="9" spans="1:36" ht="12.75" customHeight="1" x14ac:dyDescent="0.25">
      <c r="A9" s="5" t="s">
        <v>1543</v>
      </c>
      <c r="B9" s="5" t="s">
        <v>27</v>
      </c>
      <c r="C9" s="5" t="s">
        <v>654</v>
      </c>
      <c r="D9" s="4" t="s">
        <v>620</v>
      </c>
      <c r="E9" s="4" t="s">
        <v>3345</v>
      </c>
      <c r="F9" s="4" t="s">
        <v>2726</v>
      </c>
      <c r="G9" s="5">
        <v>2</v>
      </c>
      <c r="H9" s="5">
        <v>1</v>
      </c>
      <c r="I9" s="4" t="s">
        <v>2727</v>
      </c>
      <c r="J9" s="13">
        <v>1.2</v>
      </c>
      <c r="K9" s="5">
        <v>2021</v>
      </c>
      <c r="L9" s="5" t="s">
        <v>1543</v>
      </c>
      <c r="M9" s="12">
        <v>58.15</v>
      </c>
      <c r="N9" s="5">
        <v>2021</v>
      </c>
      <c r="O9" s="5" t="s">
        <v>1543</v>
      </c>
      <c r="P9" s="12">
        <v>18.899999999999999</v>
      </c>
      <c r="Q9" s="5">
        <v>2021</v>
      </c>
      <c r="R9" s="5" t="s">
        <v>1543</v>
      </c>
      <c r="S9" s="12">
        <v>48.201058201058203</v>
      </c>
      <c r="T9" s="5">
        <v>2021</v>
      </c>
      <c r="U9" s="5" t="s">
        <v>1543</v>
      </c>
      <c r="V9" s="12"/>
      <c r="Y9" s="12"/>
      <c r="AB9" s="12">
        <v>0</v>
      </c>
      <c r="AC9" s="5">
        <v>2021</v>
      </c>
      <c r="AD9" s="5" t="s">
        <v>1543</v>
      </c>
      <c r="AE9" s="14">
        <v>0</v>
      </c>
      <c r="AF9" s="5">
        <v>2021</v>
      </c>
      <c r="AG9" s="5" t="s">
        <v>1543</v>
      </c>
      <c r="AH9" s="14">
        <v>0.05</v>
      </c>
      <c r="AI9" s="5">
        <v>2021</v>
      </c>
      <c r="AJ9" s="5" t="s">
        <v>1543</v>
      </c>
    </row>
    <row r="10" spans="1:36" ht="12.75" customHeight="1" x14ac:dyDescent="0.25">
      <c r="A10" s="5" t="s">
        <v>1544</v>
      </c>
      <c r="B10" s="5" t="s">
        <v>27</v>
      </c>
      <c r="C10" s="5" t="s">
        <v>654</v>
      </c>
      <c r="D10" s="4" t="s">
        <v>620</v>
      </c>
      <c r="E10" s="4" t="s">
        <v>3346</v>
      </c>
      <c r="F10" s="4" t="s">
        <v>1779</v>
      </c>
      <c r="G10" s="5">
        <v>1</v>
      </c>
      <c r="H10" s="5">
        <v>2</v>
      </c>
      <c r="I10" s="4" t="s">
        <v>1795</v>
      </c>
      <c r="J10" s="13">
        <v>1.75</v>
      </c>
      <c r="K10" s="5">
        <v>2021</v>
      </c>
      <c r="L10" s="5" t="s">
        <v>1544</v>
      </c>
      <c r="M10" s="12">
        <v>89.59</v>
      </c>
      <c r="N10" s="5">
        <v>2021</v>
      </c>
      <c r="O10" s="5" t="s">
        <v>1544</v>
      </c>
      <c r="P10" s="12">
        <v>22.65</v>
      </c>
      <c r="Q10" s="5">
        <v>2021</v>
      </c>
      <c r="R10" s="5" t="s">
        <v>1544</v>
      </c>
      <c r="S10" s="12">
        <v>35.894039735099341</v>
      </c>
      <c r="T10" s="5">
        <v>2021</v>
      </c>
      <c r="U10" s="5" t="s">
        <v>1544</v>
      </c>
      <c r="V10" s="12"/>
      <c r="Y10" s="12"/>
      <c r="AB10" s="12">
        <v>0</v>
      </c>
      <c r="AC10" s="5">
        <v>2021</v>
      </c>
      <c r="AD10" s="5" t="s">
        <v>1544</v>
      </c>
      <c r="AE10" s="14">
        <v>0</v>
      </c>
      <c r="AF10" s="5">
        <v>2021</v>
      </c>
      <c r="AG10" s="5" t="s">
        <v>1544</v>
      </c>
      <c r="AH10" s="14">
        <v>0</v>
      </c>
      <c r="AI10" s="5">
        <v>2021</v>
      </c>
      <c r="AJ10" s="5" t="s">
        <v>1544</v>
      </c>
    </row>
    <row r="11" spans="1:36" ht="12.75" customHeight="1" x14ac:dyDescent="0.25">
      <c r="A11" s="5" t="s">
        <v>1545</v>
      </c>
      <c r="B11" s="5" t="s">
        <v>7</v>
      </c>
      <c r="C11" s="5" t="s">
        <v>410</v>
      </c>
      <c r="D11" s="4" t="s">
        <v>360</v>
      </c>
      <c r="E11" s="4" t="s">
        <v>8</v>
      </c>
      <c r="F11" s="4" t="s">
        <v>1780</v>
      </c>
      <c r="G11" s="5">
        <v>2</v>
      </c>
      <c r="H11" s="5">
        <v>1</v>
      </c>
      <c r="I11" s="5" t="s">
        <v>3079</v>
      </c>
      <c r="J11" s="13">
        <v>0.69</v>
      </c>
      <c r="K11" s="5">
        <v>2021</v>
      </c>
      <c r="L11" s="5" t="s">
        <v>1545</v>
      </c>
      <c r="M11" s="12">
        <v>7.02</v>
      </c>
      <c r="N11" s="5">
        <v>2021</v>
      </c>
      <c r="O11" s="5" t="s">
        <v>1545</v>
      </c>
      <c r="P11" s="12">
        <v>6.37</v>
      </c>
      <c r="Q11" s="5">
        <v>2021</v>
      </c>
      <c r="R11" s="5" t="s">
        <v>1545</v>
      </c>
      <c r="S11" s="12">
        <v>37.833594976452126</v>
      </c>
      <c r="T11" s="5">
        <v>2021</v>
      </c>
      <c r="U11" s="5" t="s">
        <v>1545</v>
      </c>
      <c r="V11" s="12"/>
      <c r="Y11" s="12"/>
      <c r="AB11" s="12">
        <v>0</v>
      </c>
      <c r="AC11" s="5">
        <v>2021</v>
      </c>
      <c r="AD11" s="5" t="s">
        <v>1545</v>
      </c>
      <c r="AE11" s="14">
        <v>0</v>
      </c>
      <c r="AF11" s="5">
        <v>2021</v>
      </c>
      <c r="AG11" s="5" t="s">
        <v>1545</v>
      </c>
      <c r="AH11" s="14">
        <v>0.1</v>
      </c>
      <c r="AI11" s="5">
        <v>2021</v>
      </c>
      <c r="AJ11" s="5" t="s">
        <v>1545</v>
      </c>
    </row>
    <row r="12" spans="1:36" ht="12.75" customHeight="1" x14ac:dyDescent="0.25">
      <c r="A12" s="5" t="s">
        <v>1546</v>
      </c>
      <c r="B12" s="5" t="s">
        <v>1</v>
      </c>
      <c r="C12" s="5" t="s">
        <v>1150</v>
      </c>
      <c r="D12" s="5" t="s">
        <v>1038</v>
      </c>
      <c r="E12" s="4" t="s">
        <v>3056</v>
      </c>
      <c r="F12" s="5" t="s">
        <v>3063</v>
      </c>
      <c r="G12" s="5">
        <v>2</v>
      </c>
      <c r="H12" s="5">
        <v>2</v>
      </c>
      <c r="I12" s="5" t="s">
        <v>3080</v>
      </c>
      <c r="J12" s="13">
        <v>1.04</v>
      </c>
      <c r="K12" s="5">
        <v>2021</v>
      </c>
      <c r="L12" s="5" t="s">
        <v>1546</v>
      </c>
      <c r="M12" s="12">
        <v>82.78</v>
      </c>
      <c r="N12" s="5">
        <v>2021</v>
      </c>
      <c r="O12" s="5" t="s">
        <v>1546</v>
      </c>
      <c r="P12" s="12">
        <v>12.85</v>
      </c>
      <c r="Q12" s="5">
        <v>2021</v>
      </c>
      <c r="R12" s="5" t="s">
        <v>1546</v>
      </c>
      <c r="S12" s="12">
        <v>45.836575875486382</v>
      </c>
      <c r="T12" s="5">
        <v>2021</v>
      </c>
      <c r="U12" s="5" t="s">
        <v>1546</v>
      </c>
      <c r="V12" s="12"/>
      <c r="Y12" s="12"/>
      <c r="AB12" s="12">
        <v>0</v>
      </c>
      <c r="AC12" s="5">
        <v>2021</v>
      </c>
      <c r="AD12" s="5" t="s">
        <v>1546</v>
      </c>
      <c r="AE12" s="14">
        <v>6.6677339310013615</v>
      </c>
      <c r="AF12" s="5">
        <v>2021</v>
      </c>
      <c r="AG12" s="5" t="s">
        <v>1546</v>
      </c>
      <c r="AH12" s="14">
        <v>5.63</v>
      </c>
      <c r="AI12" s="5">
        <v>2021</v>
      </c>
      <c r="AJ12" s="5" t="s">
        <v>1546</v>
      </c>
    </row>
    <row r="13" spans="1:36" ht="12.75" customHeight="1" x14ac:dyDescent="0.25">
      <c r="A13" s="5" t="s">
        <v>1547</v>
      </c>
      <c r="B13" s="5" t="s">
        <v>17</v>
      </c>
      <c r="C13" s="5" t="s">
        <v>414</v>
      </c>
      <c r="D13" s="5" t="s">
        <v>360</v>
      </c>
      <c r="E13" s="4" t="s">
        <v>18</v>
      </c>
      <c r="F13" s="4" t="s">
        <v>2996</v>
      </c>
      <c r="G13" s="5" t="s">
        <v>1791</v>
      </c>
      <c r="H13" s="5">
        <v>2</v>
      </c>
      <c r="I13" s="5" t="s">
        <v>1796</v>
      </c>
      <c r="J13" s="13">
        <v>0.44</v>
      </c>
      <c r="K13" s="5">
        <v>2021</v>
      </c>
      <c r="L13" s="5" t="s">
        <v>1547</v>
      </c>
      <c r="M13" s="12">
        <v>98.19</v>
      </c>
      <c r="N13" s="5">
        <v>2021</v>
      </c>
      <c r="O13" s="5" t="s">
        <v>1547</v>
      </c>
      <c r="P13" s="12">
        <v>8.1900000000000013</v>
      </c>
      <c r="Q13" s="5">
        <v>2021</v>
      </c>
      <c r="R13" s="5" t="s">
        <v>1547</v>
      </c>
      <c r="S13" s="12">
        <v>49.206349206349202</v>
      </c>
      <c r="T13" s="5">
        <v>2021</v>
      </c>
      <c r="U13" s="5" t="s">
        <v>1547</v>
      </c>
      <c r="V13" s="12"/>
      <c r="Y13" s="12"/>
      <c r="AB13" s="12">
        <v>20.798309419671511</v>
      </c>
      <c r="AC13" s="5">
        <v>2021</v>
      </c>
      <c r="AD13" s="5" t="s">
        <v>1547</v>
      </c>
      <c r="AE13" s="14">
        <v>0</v>
      </c>
      <c r="AF13" s="5">
        <v>2021</v>
      </c>
      <c r="AG13" s="5" t="s">
        <v>1547</v>
      </c>
      <c r="AH13" s="14">
        <v>23.14</v>
      </c>
      <c r="AI13" s="5">
        <v>2021</v>
      </c>
      <c r="AJ13" s="5" t="s">
        <v>1547</v>
      </c>
    </row>
    <row r="14" spans="1:36" ht="12.75" customHeight="1" x14ac:dyDescent="0.25">
      <c r="A14" s="5" t="s">
        <v>1548</v>
      </c>
      <c r="B14" s="5" t="s">
        <v>17</v>
      </c>
      <c r="C14" s="5" t="s">
        <v>414</v>
      </c>
      <c r="D14" s="5" t="s">
        <v>360</v>
      </c>
      <c r="E14" s="4" t="s">
        <v>19</v>
      </c>
      <c r="F14" s="4" t="s">
        <v>1781</v>
      </c>
      <c r="G14" s="5" t="s">
        <v>1790</v>
      </c>
      <c r="H14" s="5">
        <v>2</v>
      </c>
      <c r="I14" s="5" t="s">
        <v>1797</v>
      </c>
      <c r="J14" s="13">
        <v>0.56000000000000005</v>
      </c>
      <c r="K14" s="5">
        <v>2021</v>
      </c>
      <c r="L14" s="5" t="s">
        <v>1548</v>
      </c>
      <c r="M14" s="12">
        <v>85.53</v>
      </c>
      <c r="N14" s="5">
        <v>2021</v>
      </c>
      <c r="O14" s="5" t="s">
        <v>1548</v>
      </c>
      <c r="P14" s="12">
        <v>11.690000000000001</v>
      </c>
      <c r="Q14" s="5">
        <v>2021</v>
      </c>
      <c r="R14" s="5" t="s">
        <v>1548</v>
      </c>
      <c r="S14" s="12">
        <v>55.603079555175363</v>
      </c>
      <c r="T14" s="5">
        <v>2021</v>
      </c>
      <c r="U14" s="5" t="s">
        <v>1548</v>
      </c>
      <c r="V14" s="12"/>
      <c r="Y14" s="12"/>
      <c r="AB14" s="12">
        <v>0</v>
      </c>
      <c r="AC14" s="5">
        <v>2021</v>
      </c>
      <c r="AD14" s="5" t="s">
        <v>1548</v>
      </c>
      <c r="AE14" s="14">
        <v>0</v>
      </c>
      <c r="AF14" s="5">
        <v>2021</v>
      </c>
      <c r="AG14" s="5" t="s">
        <v>1548</v>
      </c>
      <c r="AH14" s="14">
        <v>0.37</v>
      </c>
      <c r="AI14" s="5">
        <v>2021</v>
      </c>
      <c r="AJ14" s="5" t="s">
        <v>1548</v>
      </c>
    </row>
    <row r="15" spans="1:36" ht="12.75" customHeight="1" x14ac:dyDescent="0.25">
      <c r="A15" s="5" t="s">
        <v>1549</v>
      </c>
      <c r="B15" s="5" t="s">
        <v>23</v>
      </c>
      <c r="C15" s="5" t="s">
        <v>708</v>
      </c>
      <c r="D15" s="5" t="s">
        <v>620</v>
      </c>
      <c r="E15" s="4" t="s">
        <v>24</v>
      </c>
      <c r="F15" s="4" t="s">
        <v>1782</v>
      </c>
      <c r="G15" s="5">
        <v>3</v>
      </c>
      <c r="H15" s="5">
        <v>2</v>
      </c>
      <c r="I15" s="5" t="s">
        <v>1798</v>
      </c>
      <c r="J15" s="13">
        <v>0.67</v>
      </c>
      <c r="K15" s="5">
        <v>2021</v>
      </c>
      <c r="L15" s="5" t="s">
        <v>1549</v>
      </c>
      <c r="M15" s="12">
        <v>89.83</v>
      </c>
      <c r="N15" s="5">
        <v>2021</v>
      </c>
      <c r="O15" s="5" t="s">
        <v>1549</v>
      </c>
      <c r="P15" s="12">
        <v>9.24</v>
      </c>
      <c r="Q15" s="5">
        <v>2021</v>
      </c>
      <c r="R15" s="5" t="s">
        <v>1549</v>
      </c>
      <c r="S15" s="12">
        <v>26.948051948051948</v>
      </c>
      <c r="T15" s="5">
        <v>2021</v>
      </c>
      <c r="U15" s="5" t="s">
        <v>1549</v>
      </c>
      <c r="V15" s="12"/>
      <c r="Y15" s="12"/>
      <c r="AB15" s="12">
        <v>0</v>
      </c>
      <c r="AC15" s="5">
        <v>2021</v>
      </c>
      <c r="AD15" s="5" t="s">
        <v>1549</v>
      </c>
      <c r="AE15" s="14">
        <v>0</v>
      </c>
      <c r="AF15" s="5">
        <v>2021</v>
      </c>
      <c r="AG15" s="5" t="s">
        <v>1549</v>
      </c>
      <c r="AH15" s="14">
        <v>12.87</v>
      </c>
      <c r="AI15" s="5">
        <v>2021</v>
      </c>
      <c r="AJ15" s="5" t="s">
        <v>1549</v>
      </c>
    </row>
    <row r="16" spans="1:36" ht="12.75" customHeight="1" x14ac:dyDescent="0.25">
      <c r="A16" s="5" t="s">
        <v>1550</v>
      </c>
      <c r="B16" s="5" t="s">
        <v>3</v>
      </c>
      <c r="C16" s="5" t="s">
        <v>924</v>
      </c>
      <c r="D16" s="5" t="s">
        <v>620</v>
      </c>
      <c r="E16" s="4" t="s">
        <v>4</v>
      </c>
      <c r="F16" s="4" t="s">
        <v>927</v>
      </c>
      <c r="G16" s="5">
        <v>1</v>
      </c>
      <c r="H16" s="5">
        <v>2</v>
      </c>
      <c r="I16" s="5" t="s">
        <v>3081</v>
      </c>
      <c r="J16" s="13">
        <v>0.79</v>
      </c>
      <c r="K16" s="5">
        <v>2021</v>
      </c>
      <c r="L16" s="5" t="s">
        <v>1550</v>
      </c>
      <c r="M16" s="12">
        <v>47.98</v>
      </c>
      <c r="N16" s="5">
        <v>2021</v>
      </c>
      <c r="O16" s="5" t="s">
        <v>1550</v>
      </c>
      <c r="P16" s="12">
        <v>31.830000000000002</v>
      </c>
      <c r="Q16" s="5">
        <v>2021</v>
      </c>
      <c r="R16" s="5" t="s">
        <v>1550</v>
      </c>
      <c r="S16" s="12">
        <v>32.642161482877789</v>
      </c>
      <c r="T16" s="5">
        <v>2021</v>
      </c>
      <c r="U16" s="5" t="s">
        <v>1550</v>
      </c>
      <c r="V16" s="12"/>
      <c r="Y16" s="12"/>
      <c r="AB16" s="12">
        <v>0</v>
      </c>
      <c r="AC16" s="5">
        <v>2021</v>
      </c>
      <c r="AD16" s="5" t="s">
        <v>1550</v>
      </c>
      <c r="AE16" s="14">
        <v>0</v>
      </c>
      <c r="AF16" s="5">
        <v>2021</v>
      </c>
      <c r="AG16" s="5" t="s">
        <v>1550</v>
      </c>
      <c r="AH16" s="14">
        <v>7.82</v>
      </c>
      <c r="AI16" s="5">
        <v>2021</v>
      </c>
      <c r="AJ16" s="5" t="s">
        <v>1550</v>
      </c>
    </row>
    <row r="17" spans="1:36" ht="12.75" customHeight="1" x14ac:dyDescent="0.25">
      <c r="A17" s="5" t="s">
        <v>1767</v>
      </c>
      <c r="B17" s="5" t="s">
        <v>1224</v>
      </c>
      <c r="C17" s="5" t="s">
        <v>1223</v>
      </c>
      <c r="D17" s="5" t="s">
        <v>1038</v>
      </c>
      <c r="E17" s="4" t="s">
        <v>3347</v>
      </c>
      <c r="F17" s="4" t="s">
        <v>1783</v>
      </c>
      <c r="G17" s="5">
        <v>2</v>
      </c>
      <c r="H17" s="5">
        <v>1</v>
      </c>
      <c r="I17" s="4" t="s">
        <v>3084</v>
      </c>
      <c r="J17" s="13">
        <v>0.88</v>
      </c>
      <c r="K17" s="5">
        <v>2021</v>
      </c>
      <c r="L17" s="5" t="s">
        <v>1767</v>
      </c>
      <c r="M17" s="12">
        <v>96.25</v>
      </c>
      <c r="N17" s="5">
        <v>2021</v>
      </c>
      <c r="O17" s="5" t="s">
        <v>1767</v>
      </c>
      <c r="P17" s="12">
        <v>15.83</v>
      </c>
      <c r="Q17" s="5">
        <v>2021</v>
      </c>
      <c r="R17" s="5" t="s">
        <v>1767</v>
      </c>
      <c r="S17" s="12">
        <v>42.135186355022107</v>
      </c>
      <c r="T17" s="5">
        <v>2021</v>
      </c>
      <c r="U17" s="5" t="s">
        <v>1767</v>
      </c>
      <c r="V17" s="12"/>
      <c r="Y17" s="12"/>
      <c r="AB17" s="12">
        <v>0</v>
      </c>
      <c r="AC17" s="5">
        <v>2021</v>
      </c>
      <c r="AD17" s="5" t="s">
        <v>1767</v>
      </c>
      <c r="AE17" s="14">
        <v>100</v>
      </c>
      <c r="AF17" s="5">
        <v>2021</v>
      </c>
      <c r="AG17" s="5" t="s">
        <v>1767</v>
      </c>
      <c r="AH17" s="14">
        <v>96.25</v>
      </c>
      <c r="AI17" s="5">
        <v>2021</v>
      </c>
      <c r="AJ17" s="5" t="s">
        <v>1767</v>
      </c>
    </row>
    <row r="18" spans="1:36" ht="12.75" customHeight="1" x14ac:dyDescent="0.25">
      <c r="A18" s="5" t="s">
        <v>1768</v>
      </c>
      <c r="B18" s="5" t="s">
        <v>1314</v>
      </c>
      <c r="C18" s="5" t="s">
        <v>1313</v>
      </c>
      <c r="D18" s="5" t="s">
        <v>1038</v>
      </c>
      <c r="E18" s="4" t="s">
        <v>3348</v>
      </c>
      <c r="F18" s="4" t="s">
        <v>3064</v>
      </c>
      <c r="G18" s="4">
        <v>1</v>
      </c>
      <c r="H18" s="4">
        <v>2</v>
      </c>
      <c r="I18" s="4" t="s">
        <v>3085</v>
      </c>
      <c r="J18" s="13">
        <v>1.23</v>
      </c>
      <c r="K18" s="5">
        <v>2021</v>
      </c>
      <c r="L18" s="5" t="s">
        <v>1768</v>
      </c>
      <c r="M18" s="12">
        <v>98.18</v>
      </c>
      <c r="N18" s="5">
        <v>2021</v>
      </c>
      <c r="O18" s="5" t="s">
        <v>1768</v>
      </c>
      <c r="P18" s="12">
        <v>15.07</v>
      </c>
      <c r="Q18" s="5">
        <v>2021</v>
      </c>
      <c r="R18" s="5" t="s">
        <v>1768</v>
      </c>
      <c r="S18" s="12">
        <v>49.369608493696084</v>
      </c>
      <c r="T18" s="5">
        <v>2021</v>
      </c>
      <c r="U18" s="5" t="s">
        <v>1768</v>
      </c>
      <c r="V18" s="12"/>
      <c r="Y18" s="12"/>
      <c r="AB18" s="12">
        <v>0</v>
      </c>
      <c r="AC18" s="5">
        <v>2021</v>
      </c>
      <c r="AD18" s="5" t="s">
        <v>1768</v>
      </c>
      <c r="AE18" s="14">
        <v>22.785389586194416</v>
      </c>
      <c r="AF18" s="5">
        <v>2021</v>
      </c>
      <c r="AG18" s="5" t="s">
        <v>1768</v>
      </c>
      <c r="AH18" s="14">
        <v>36.979999999999997</v>
      </c>
      <c r="AI18" s="5">
        <v>2021</v>
      </c>
      <c r="AJ18" s="5" t="s">
        <v>1768</v>
      </c>
    </row>
    <row r="19" spans="1:36" ht="12.75" customHeight="1" x14ac:dyDescent="0.25">
      <c r="A19" s="5" t="s">
        <v>1769</v>
      </c>
      <c r="B19" s="5" t="s">
        <v>1019</v>
      </c>
      <c r="C19" s="5" t="s">
        <v>1018</v>
      </c>
      <c r="D19" s="5" t="s">
        <v>620</v>
      </c>
      <c r="E19" s="4" t="s">
        <v>3349</v>
      </c>
      <c r="F19" s="4" t="s">
        <v>3065</v>
      </c>
      <c r="G19" s="4">
        <v>2</v>
      </c>
      <c r="H19" s="4">
        <v>1</v>
      </c>
      <c r="I19" s="4" t="s">
        <v>3086</v>
      </c>
      <c r="J19" s="13">
        <v>0.92</v>
      </c>
      <c r="K19" s="5">
        <v>2021</v>
      </c>
      <c r="L19" s="5" t="s">
        <v>1769</v>
      </c>
      <c r="M19" s="12">
        <v>93.86</v>
      </c>
      <c r="N19" s="5">
        <v>2021</v>
      </c>
      <c r="O19" s="5" t="s">
        <v>1769</v>
      </c>
      <c r="P19" s="12">
        <v>20.509999999999998</v>
      </c>
      <c r="Q19" s="5">
        <v>2021</v>
      </c>
      <c r="R19" s="5" t="s">
        <v>1769</v>
      </c>
      <c r="S19" s="12">
        <v>45.246221355436376</v>
      </c>
      <c r="T19" s="5">
        <v>2021</v>
      </c>
      <c r="U19" s="5" t="s">
        <v>1769</v>
      </c>
      <c r="V19" s="12"/>
      <c r="Y19" s="12"/>
      <c r="AB19" s="12">
        <v>0</v>
      </c>
      <c r="AC19" s="5">
        <v>2021</v>
      </c>
      <c r="AD19" s="5" t="s">
        <v>1769</v>
      </c>
      <c r="AE19" s="14">
        <v>0</v>
      </c>
      <c r="AF19" s="5">
        <v>2021</v>
      </c>
      <c r="AG19" s="5" t="s">
        <v>1769</v>
      </c>
      <c r="AH19" s="14">
        <v>0</v>
      </c>
      <c r="AI19" s="5">
        <v>2021</v>
      </c>
      <c r="AJ19" s="5" t="s">
        <v>1769</v>
      </c>
    </row>
    <row r="20" spans="1:36" ht="12.75" customHeight="1" x14ac:dyDescent="0.25">
      <c r="A20" s="5" t="s">
        <v>1770</v>
      </c>
      <c r="B20" s="5" t="s">
        <v>1019</v>
      </c>
      <c r="C20" s="5" t="s">
        <v>1018</v>
      </c>
      <c r="D20" s="5" t="s">
        <v>620</v>
      </c>
      <c r="E20" s="4" t="s">
        <v>3350</v>
      </c>
      <c r="F20" s="4" t="s">
        <v>1784</v>
      </c>
      <c r="G20" s="4">
        <v>2</v>
      </c>
      <c r="H20" s="4">
        <v>1</v>
      </c>
      <c r="I20" s="4" t="s">
        <v>3086</v>
      </c>
      <c r="J20" s="13">
        <v>0.64</v>
      </c>
      <c r="K20" s="5">
        <v>2021</v>
      </c>
      <c r="L20" s="5" t="s">
        <v>1770</v>
      </c>
      <c r="M20" s="12">
        <v>99.23</v>
      </c>
      <c r="N20" s="5">
        <v>2021</v>
      </c>
      <c r="O20" s="5" t="s">
        <v>1770</v>
      </c>
      <c r="P20" s="12">
        <v>16.75</v>
      </c>
      <c r="Q20" s="5">
        <v>2021</v>
      </c>
      <c r="R20" s="5" t="s">
        <v>1770</v>
      </c>
      <c r="S20" s="12">
        <v>31.343283582089555</v>
      </c>
      <c r="T20" s="5">
        <v>2021</v>
      </c>
      <c r="U20" s="5" t="s">
        <v>1770</v>
      </c>
      <c r="V20" s="12"/>
      <c r="Y20" s="12"/>
      <c r="AB20" s="12">
        <v>0</v>
      </c>
      <c r="AC20" s="5">
        <v>2021</v>
      </c>
      <c r="AD20" s="5" t="s">
        <v>1770</v>
      </c>
      <c r="AE20" s="14">
        <v>100</v>
      </c>
      <c r="AF20" s="5">
        <v>2021</v>
      </c>
      <c r="AG20" s="5" t="s">
        <v>1770</v>
      </c>
      <c r="AH20" s="14">
        <v>97.64</v>
      </c>
      <c r="AI20" s="5">
        <v>2021</v>
      </c>
      <c r="AJ20" s="5" t="s">
        <v>1770</v>
      </c>
    </row>
    <row r="21" spans="1:36" ht="12.75" customHeight="1" x14ac:dyDescent="0.25">
      <c r="A21" s="5" t="s">
        <v>1771</v>
      </c>
      <c r="B21" s="5" t="s">
        <v>1019</v>
      </c>
      <c r="C21" s="5" t="s">
        <v>1018</v>
      </c>
      <c r="D21" s="5" t="s">
        <v>620</v>
      </c>
      <c r="E21" s="6" t="s">
        <v>3062</v>
      </c>
      <c r="F21" s="4" t="s">
        <v>1785</v>
      </c>
      <c r="G21" s="4">
        <v>2</v>
      </c>
      <c r="H21" s="4">
        <v>2</v>
      </c>
      <c r="I21" s="4" t="s">
        <v>3087</v>
      </c>
      <c r="J21" s="13">
        <v>0.83</v>
      </c>
      <c r="K21" s="5">
        <v>2021</v>
      </c>
      <c r="L21" s="5" t="s">
        <v>1771</v>
      </c>
      <c r="M21" s="12">
        <v>97.33</v>
      </c>
      <c r="N21" s="5">
        <v>2021</v>
      </c>
      <c r="O21" s="5" t="s">
        <v>1771</v>
      </c>
      <c r="P21" s="12">
        <v>13.67</v>
      </c>
      <c r="Q21" s="5">
        <v>2021</v>
      </c>
      <c r="R21" s="5" t="s">
        <v>1771</v>
      </c>
      <c r="S21" s="12">
        <v>41.477688368690565</v>
      </c>
      <c r="T21" s="5">
        <v>2021</v>
      </c>
      <c r="U21" s="5" t="s">
        <v>1771</v>
      </c>
      <c r="V21" s="12"/>
      <c r="Y21" s="12"/>
      <c r="AB21" s="12">
        <v>0</v>
      </c>
      <c r="AC21" s="5">
        <v>2021</v>
      </c>
      <c r="AD21" s="5" t="s">
        <v>1771</v>
      </c>
      <c r="AE21" s="14">
        <v>100</v>
      </c>
      <c r="AF21" s="5">
        <v>2021</v>
      </c>
      <c r="AG21" s="5" t="s">
        <v>1771</v>
      </c>
      <c r="AH21" s="14">
        <v>76.56</v>
      </c>
      <c r="AI21" s="5">
        <v>2021</v>
      </c>
      <c r="AJ21" s="5" t="s">
        <v>1771</v>
      </c>
    </row>
    <row r="22" spans="1:36" ht="12.75" customHeight="1" x14ac:dyDescent="0.25">
      <c r="A22" s="5" t="s">
        <v>1772</v>
      </c>
      <c r="B22" s="5" t="s">
        <v>847</v>
      </c>
      <c r="C22" s="5" t="s">
        <v>846</v>
      </c>
      <c r="D22" s="5" t="s">
        <v>620</v>
      </c>
      <c r="E22" s="6" t="s">
        <v>3062</v>
      </c>
      <c r="F22" s="4" t="s">
        <v>1786</v>
      </c>
      <c r="G22" s="4">
        <v>2</v>
      </c>
      <c r="H22" s="4">
        <v>2</v>
      </c>
      <c r="I22" s="4" t="s">
        <v>3088</v>
      </c>
      <c r="J22" s="13">
        <v>0.48</v>
      </c>
      <c r="K22" s="5">
        <v>2021</v>
      </c>
      <c r="L22" s="5" t="s">
        <v>1772</v>
      </c>
      <c r="M22" s="12">
        <v>94.37</v>
      </c>
      <c r="N22" s="5">
        <v>2021</v>
      </c>
      <c r="O22" s="5" t="s">
        <v>1772</v>
      </c>
      <c r="P22" s="12">
        <v>17.72</v>
      </c>
      <c r="Q22" s="5">
        <v>2021</v>
      </c>
      <c r="R22" s="5" t="s">
        <v>1772</v>
      </c>
      <c r="S22" s="12">
        <v>27.539503386004515</v>
      </c>
      <c r="T22" s="5">
        <v>2021</v>
      </c>
      <c r="U22" s="5" t="s">
        <v>1772</v>
      </c>
      <c r="V22" s="12"/>
      <c r="Y22" s="12"/>
      <c r="AB22" s="12">
        <v>0</v>
      </c>
      <c r="AC22" s="5">
        <v>2021</v>
      </c>
      <c r="AD22" s="5" t="s">
        <v>1772</v>
      </c>
      <c r="AE22" s="14">
        <v>0</v>
      </c>
      <c r="AF22" s="5">
        <v>2021</v>
      </c>
      <c r="AG22" s="5" t="s">
        <v>1772</v>
      </c>
      <c r="AH22" s="14">
        <v>2.4900000000000002</v>
      </c>
      <c r="AI22" s="5">
        <v>2021</v>
      </c>
      <c r="AJ22" s="5" t="s">
        <v>1772</v>
      </c>
    </row>
    <row r="23" spans="1:36" ht="12.75" customHeight="1" x14ac:dyDescent="0.25">
      <c r="A23" s="5" t="s">
        <v>1773</v>
      </c>
      <c r="B23" s="5" t="s">
        <v>847</v>
      </c>
      <c r="C23" s="5" t="s">
        <v>846</v>
      </c>
      <c r="D23" s="5" t="s">
        <v>620</v>
      </c>
      <c r="E23" s="6" t="s">
        <v>3062</v>
      </c>
      <c r="F23" s="4" t="s">
        <v>1787</v>
      </c>
      <c r="G23" s="4">
        <v>2</v>
      </c>
      <c r="H23" s="4">
        <v>1</v>
      </c>
      <c r="I23" s="4" t="s">
        <v>3078</v>
      </c>
      <c r="J23" s="13">
        <v>0.51</v>
      </c>
      <c r="K23" s="5">
        <v>2021</v>
      </c>
      <c r="L23" s="5" t="s">
        <v>1773</v>
      </c>
      <c r="M23" s="12">
        <v>88.04</v>
      </c>
      <c r="N23" s="5">
        <v>2021</v>
      </c>
      <c r="O23" s="5" t="s">
        <v>1773</v>
      </c>
      <c r="P23" s="12">
        <v>19.14</v>
      </c>
      <c r="Q23" s="5">
        <v>2021</v>
      </c>
      <c r="R23" s="5" t="s">
        <v>1773</v>
      </c>
      <c r="S23" s="12">
        <v>31.713688610240336</v>
      </c>
      <c r="T23" s="5">
        <v>2021</v>
      </c>
      <c r="U23" s="5" t="s">
        <v>1773</v>
      </c>
      <c r="V23" s="12"/>
      <c r="Y23" s="12"/>
      <c r="AB23" s="12">
        <v>0</v>
      </c>
      <c r="AC23" s="5">
        <v>2021</v>
      </c>
      <c r="AD23" s="5" t="s">
        <v>1773</v>
      </c>
      <c r="AE23" s="14">
        <v>0</v>
      </c>
      <c r="AF23" s="5">
        <v>2021</v>
      </c>
      <c r="AG23" s="5" t="s">
        <v>1773</v>
      </c>
      <c r="AH23" s="14">
        <v>0.82</v>
      </c>
      <c r="AI23" s="5">
        <v>2021</v>
      </c>
      <c r="AJ23" s="5" t="s">
        <v>1773</v>
      </c>
    </row>
    <row r="24" spans="1:36" ht="12.75" customHeight="1" x14ac:dyDescent="0.25">
      <c r="A24" s="5" t="s">
        <v>1774</v>
      </c>
      <c r="B24" s="5" t="s">
        <v>694</v>
      </c>
      <c r="C24" s="5" t="s">
        <v>693</v>
      </c>
      <c r="D24" s="5" t="s">
        <v>620</v>
      </c>
      <c r="E24" s="4" t="s">
        <v>1775</v>
      </c>
      <c r="F24" s="5" t="s">
        <v>1788</v>
      </c>
      <c r="G24" s="5">
        <v>2</v>
      </c>
      <c r="H24" s="5">
        <v>1</v>
      </c>
      <c r="I24" s="5" t="s">
        <v>3086</v>
      </c>
      <c r="J24" s="13">
        <v>0.73</v>
      </c>
      <c r="K24" s="5">
        <v>2021</v>
      </c>
      <c r="L24" s="5" t="s">
        <v>1774</v>
      </c>
      <c r="M24" s="12">
        <v>62.59</v>
      </c>
      <c r="N24" s="5">
        <v>2021</v>
      </c>
      <c r="O24" s="5" t="s">
        <v>1774</v>
      </c>
      <c r="P24" s="12">
        <v>20.260000000000002</v>
      </c>
      <c r="Q24" s="5">
        <v>2021</v>
      </c>
      <c r="R24" s="5" t="s">
        <v>1774</v>
      </c>
      <c r="S24" s="12">
        <v>20.335636722606122</v>
      </c>
      <c r="T24" s="5">
        <v>2021</v>
      </c>
      <c r="U24" s="5" t="s">
        <v>1774</v>
      </c>
      <c r="V24" s="12"/>
      <c r="Y24" s="12"/>
      <c r="AB24" s="12">
        <v>0</v>
      </c>
      <c r="AC24" s="5">
        <v>2021</v>
      </c>
      <c r="AD24" s="5" t="s">
        <v>1774</v>
      </c>
      <c r="AE24" s="14">
        <v>0</v>
      </c>
      <c r="AF24" s="5">
        <v>2021</v>
      </c>
      <c r="AG24" s="5" t="s">
        <v>1774</v>
      </c>
      <c r="AH24" s="14">
        <v>0</v>
      </c>
      <c r="AI24" s="5">
        <v>2021</v>
      </c>
      <c r="AJ24" s="5" t="s">
        <v>1774</v>
      </c>
    </row>
    <row r="25" spans="1:36" ht="12.75" customHeight="1" x14ac:dyDescent="0.25">
      <c r="A25" s="5" t="s">
        <v>3043</v>
      </c>
      <c r="B25" s="5" t="s">
        <v>1377</v>
      </c>
      <c r="C25" s="5" t="s">
        <v>679</v>
      </c>
      <c r="D25" s="5" t="s">
        <v>620</v>
      </c>
      <c r="E25" s="4" t="s">
        <v>3057</v>
      </c>
      <c r="F25" s="5" t="s">
        <v>3066</v>
      </c>
      <c r="G25" s="5">
        <v>1</v>
      </c>
      <c r="H25" s="5">
        <v>2</v>
      </c>
      <c r="I25" s="5" t="s">
        <v>3089</v>
      </c>
      <c r="J25" s="13">
        <v>0.93</v>
      </c>
      <c r="K25" s="5">
        <v>2022</v>
      </c>
      <c r="L25" s="5" t="s">
        <v>3043</v>
      </c>
      <c r="M25" s="12">
        <v>83.76</v>
      </c>
      <c r="N25" s="5">
        <v>2022</v>
      </c>
      <c r="O25" s="5" t="s">
        <v>3043</v>
      </c>
      <c r="P25" s="12">
        <v>15.98</v>
      </c>
      <c r="Q25" s="5">
        <v>2022</v>
      </c>
      <c r="R25" s="5" t="s">
        <v>3043</v>
      </c>
      <c r="S25" s="12">
        <v>27.158948685857322</v>
      </c>
      <c r="T25" s="5">
        <v>2022</v>
      </c>
      <c r="U25" s="5" t="s">
        <v>3043</v>
      </c>
      <c r="V25" s="12"/>
      <c r="Y25" s="12"/>
      <c r="AB25" s="12">
        <v>0</v>
      </c>
      <c r="AC25" s="5">
        <v>2022</v>
      </c>
      <c r="AD25" s="5" t="s">
        <v>3043</v>
      </c>
      <c r="AE25" s="14">
        <v>100</v>
      </c>
      <c r="AF25" s="5">
        <v>2022</v>
      </c>
      <c r="AG25" s="5" t="s">
        <v>3043</v>
      </c>
      <c r="AH25" s="14">
        <v>80.8</v>
      </c>
      <c r="AI25" s="5">
        <v>2022</v>
      </c>
      <c r="AJ25" s="5" t="s">
        <v>3043</v>
      </c>
    </row>
    <row r="26" spans="1:36" ht="12.75" customHeight="1" x14ac:dyDescent="0.25">
      <c r="A26" s="5" t="s">
        <v>3044</v>
      </c>
      <c r="B26" s="5" t="s">
        <v>1377</v>
      </c>
      <c r="C26" s="5" t="s">
        <v>679</v>
      </c>
      <c r="D26" s="5" t="s">
        <v>620</v>
      </c>
      <c r="E26" s="6" t="s">
        <v>3062</v>
      </c>
      <c r="F26" s="4" t="s">
        <v>3067</v>
      </c>
      <c r="G26" s="4">
        <v>1</v>
      </c>
      <c r="H26" s="4">
        <v>1</v>
      </c>
      <c r="I26" s="4" t="s">
        <v>3090</v>
      </c>
      <c r="J26" s="13">
        <v>0.7</v>
      </c>
      <c r="K26" s="5">
        <v>2022</v>
      </c>
      <c r="L26" s="5" t="s">
        <v>3044</v>
      </c>
      <c r="M26" s="12">
        <v>59.93</v>
      </c>
      <c r="N26" s="5">
        <v>2022</v>
      </c>
      <c r="O26" s="5" t="s">
        <v>3044</v>
      </c>
      <c r="P26" s="12">
        <v>10.96</v>
      </c>
      <c r="Q26" s="5">
        <v>2022</v>
      </c>
      <c r="R26" s="5" t="s">
        <v>3044</v>
      </c>
      <c r="S26" s="12">
        <v>36.313868613138681</v>
      </c>
      <c r="T26" s="5">
        <v>2022</v>
      </c>
      <c r="U26" s="5" t="s">
        <v>3044</v>
      </c>
      <c r="V26" s="12"/>
      <c r="Y26" s="12"/>
      <c r="AB26" s="12">
        <v>0</v>
      </c>
      <c r="AC26" s="5">
        <v>2022</v>
      </c>
      <c r="AD26" s="5" t="s">
        <v>3044</v>
      </c>
      <c r="AE26" s="14">
        <v>55.732484076433117</v>
      </c>
      <c r="AF26" s="5">
        <v>2022</v>
      </c>
      <c r="AG26" s="5" t="s">
        <v>3044</v>
      </c>
      <c r="AH26" s="14">
        <v>48.07</v>
      </c>
      <c r="AI26" s="5">
        <v>2022</v>
      </c>
      <c r="AJ26" s="5" t="s">
        <v>3044</v>
      </c>
    </row>
    <row r="27" spans="1:36" ht="12.75" customHeight="1" x14ac:dyDescent="0.25">
      <c r="A27" s="5" t="s">
        <v>3045</v>
      </c>
      <c r="B27" s="5" t="s">
        <v>23</v>
      </c>
      <c r="C27" s="5" t="s">
        <v>708</v>
      </c>
      <c r="D27" s="5" t="s">
        <v>620</v>
      </c>
      <c r="E27" s="4" t="s">
        <v>3058</v>
      </c>
      <c r="F27" s="5" t="s">
        <v>3068</v>
      </c>
      <c r="G27" s="5">
        <v>3</v>
      </c>
      <c r="H27" s="5">
        <v>1</v>
      </c>
      <c r="I27" s="5" t="s">
        <v>3091</v>
      </c>
      <c r="J27" s="13">
        <v>0.44</v>
      </c>
      <c r="K27" s="5">
        <v>2021</v>
      </c>
      <c r="L27" s="5" t="s">
        <v>3045</v>
      </c>
      <c r="M27" s="12">
        <v>68.02</v>
      </c>
      <c r="N27" s="5">
        <v>2021</v>
      </c>
      <c r="O27" s="5" t="s">
        <v>3045</v>
      </c>
      <c r="P27" s="12">
        <v>10.73</v>
      </c>
      <c r="Q27" s="5">
        <v>2021</v>
      </c>
      <c r="R27" s="5" t="s">
        <v>3045</v>
      </c>
      <c r="S27" s="12">
        <v>54.426840633737186</v>
      </c>
      <c r="T27" s="5">
        <v>2021</v>
      </c>
      <c r="U27" s="5" t="s">
        <v>3045</v>
      </c>
      <c r="V27" s="12"/>
      <c r="Y27" s="12"/>
      <c r="AB27" s="12">
        <v>0</v>
      </c>
      <c r="AC27" s="5">
        <v>2021</v>
      </c>
      <c r="AD27" s="5" t="s">
        <v>3045</v>
      </c>
      <c r="AE27" s="14">
        <v>0</v>
      </c>
      <c r="AF27" s="5">
        <v>2021</v>
      </c>
      <c r="AG27" s="5" t="s">
        <v>3045</v>
      </c>
      <c r="AH27" s="14">
        <v>49.47</v>
      </c>
      <c r="AI27" s="5">
        <v>2021</v>
      </c>
      <c r="AJ27" s="5" t="s">
        <v>3045</v>
      </c>
    </row>
    <row r="28" spans="1:36" ht="12.75" customHeight="1" x14ac:dyDescent="0.25">
      <c r="A28" s="5" t="s">
        <v>3046</v>
      </c>
      <c r="B28" s="5" t="s">
        <v>13</v>
      </c>
      <c r="C28" s="5" t="s">
        <v>851</v>
      </c>
      <c r="D28" s="5" t="s">
        <v>620</v>
      </c>
      <c r="E28" s="4" t="s">
        <v>3059</v>
      </c>
      <c r="F28" s="5" t="s">
        <v>3069</v>
      </c>
      <c r="G28" s="5">
        <v>1</v>
      </c>
      <c r="H28" s="5">
        <v>1</v>
      </c>
      <c r="I28" s="5" t="s">
        <v>3084</v>
      </c>
      <c r="J28" s="13">
        <v>0.54</v>
      </c>
      <c r="K28" s="5">
        <v>2022</v>
      </c>
      <c r="L28" s="5" t="s">
        <v>3046</v>
      </c>
      <c r="M28" s="12">
        <v>30.06</v>
      </c>
      <c r="N28" s="5">
        <v>2022</v>
      </c>
      <c r="O28" s="5" t="s">
        <v>3046</v>
      </c>
      <c r="P28" s="12">
        <v>4.7699999999999996</v>
      </c>
      <c r="Q28" s="5">
        <v>2022</v>
      </c>
      <c r="R28" s="5" t="s">
        <v>3046</v>
      </c>
      <c r="S28" s="12">
        <v>61.635220125786169</v>
      </c>
      <c r="T28" s="5">
        <v>2022</v>
      </c>
      <c r="U28" s="5" t="s">
        <v>3046</v>
      </c>
      <c r="V28" s="12"/>
      <c r="Y28" s="12"/>
      <c r="AB28" s="12">
        <v>0</v>
      </c>
      <c r="AC28" s="5">
        <v>2022</v>
      </c>
      <c r="AD28" s="5" t="s">
        <v>3046</v>
      </c>
      <c r="AE28" s="14">
        <v>0</v>
      </c>
      <c r="AF28" s="5">
        <v>2022</v>
      </c>
      <c r="AG28" s="5" t="s">
        <v>3046</v>
      </c>
      <c r="AH28" s="14">
        <v>1.32</v>
      </c>
      <c r="AI28" s="5">
        <v>2022</v>
      </c>
      <c r="AJ28" s="5" t="s">
        <v>3046</v>
      </c>
    </row>
    <row r="29" spans="1:36" ht="12.75" customHeight="1" x14ac:dyDescent="0.25">
      <c r="A29" s="5" t="s">
        <v>3047</v>
      </c>
      <c r="B29" s="5" t="s">
        <v>954</v>
      </c>
      <c r="C29" s="5" t="s">
        <v>953</v>
      </c>
      <c r="D29" s="5" t="s">
        <v>620</v>
      </c>
      <c r="E29" s="4" t="s">
        <v>3351</v>
      </c>
      <c r="F29" s="4" t="s">
        <v>3070</v>
      </c>
      <c r="G29" s="5">
        <v>2</v>
      </c>
      <c r="H29" s="5">
        <v>1</v>
      </c>
      <c r="I29" s="4" t="s">
        <v>3091</v>
      </c>
      <c r="J29" s="13">
        <v>0.38</v>
      </c>
      <c r="K29" s="5">
        <v>2021</v>
      </c>
      <c r="L29" s="5" t="s">
        <v>3047</v>
      </c>
      <c r="M29" s="12">
        <v>92.3</v>
      </c>
      <c r="N29" s="5">
        <v>2021</v>
      </c>
      <c r="O29" s="5" t="s">
        <v>3047</v>
      </c>
      <c r="P29" s="12">
        <v>15.52</v>
      </c>
      <c r="Q29" s="5">
        <v>2021</v>
      </c>
      <c r="R29" s="5" t="s">
        <v>3047</v>
      </c>
      <c r="S29" s="12">
        <v>34.085051546391753</v>
      </c>
      <c r="T29" s="5">
        <v>2021</v>
      </c>
      <c r="U29" s="5" t="s">
        <v>3047</v>
      </c>
      <c r="V29" s="12"/>
      <c r="Y29" s="12"/>
      <c r="AB29" s="12">
        <v>0</v>
      </c>
      <c r="AC29" s="5">
        <v>2021</v>
      </c>
      <c r="AD29" s="5" t="s">
        <v>3047</v>
      </c>
      <c r="AE29" s="14">
        <v>100</v>
      </c>
      <c r="AF29" s="5">
        <v>2021</v>
      </c>
      <c r="AG29" s="5" t="s">
        <v>3047</v>
      </c>
      <c r="AH29" s="14">
        <v>91.33</v>
      </c>
      <c r="AI29" s="5">
        <v>2021</v>
      </c>
      <c r="AJ29" s="5" t="s">
        <v>3047</v>
      </c>
    </row>
    <row r="30" spans="1:36" ht="12.75" customHeight="1" x14ac:dyDescent="0.25">
      <c r="A30" s="5" t="s">
        <v>3048</v>
      </c>
      <c r="B30" s="5" t="s">
        <v>954</v>
      </c>
      <c r="C30" s="5" t="s">
        <v>953</v>
      </c>
      <c r="D30" s="5" t="s">
        <v>620</v>
      </c>
      <c r="E30" s="4" t="s">
        <v>3060</v>
      </c>
      <c r="F30" s="5" t="s">
        <v>3071</v>
      </c>
      <c r="G30" s="5">
        <v>2</v>
      </c>
      <c r="H30" s="5">
        <v>1</v>
      </c>
      <c r="I30" s="5" t="s">
        <v>3092</v>
      </c>
      <c r="J30" s="13">
        <v>0.37</v>
      </c>
      <c r="K30" s="5">
        <v>2021</v>
      </c>
      <c r="L30" s="5" t="s">
        <v>3048</v>
      </c>
      <c r="M30" s="12">
        <v>61.7</v>
      </c>
      <c r="N30" s="5">
        <v>2021</v>
      </c>
      <c r="O30" s="5" t="s">
        <v>3048</v>
      </c>
      <c r="P30" s="12">
        <v>11.77</v>
      </c>
      <c r="Q30" s="5">
        <v>2021</v>
      </c>
      <c r="R30" s="5" t="s">
        <v>3048</v>
      </c>
      <c r="S30" s="12">
        <v>49.617672047578594</v>
      </c>
      <c r="T30" s="5">
        <v>2021</v>
      </c>
      <c r="U30" s="5" t="s">
        <v>3048</v>
      </c>
      <c r="V30" s="12"/>
      <c r="Y30" s="12"/>
      <c r="AB30" s="12">
        <v>0</v>
      </c>
      <c r="AC30" s="5">
        <v>2021</v>
      </c>
      <c r="AD30" s="5" t="s">
        <v>3048</v>
      </c>
      <c r="AE30" s="14">
        <v>100</v>
      </c>
      <c r="AF30" s="5">
        <v>2021</v>
      </c>
      <c r="AG30" s="5" t="s">
        <v>3048</v>
      </c>
      <c r="AH30" s="14">
        <v>56.46</v>
      </c>
      <c r="AI30" s="5">
        <v>2021</v>
      </c>
      <c r="AJ30" s="5" t="s">
        <v>3048</v>
      </c>
    </row>
    <row r="31" spans="1:36" ht="12.75" customHeight="1" x14ac:dyDescent="0.25">
      <c r="A31" s="5" t="s">
        <v>3049</v>
      </c>
      <c r="B31" s="5" t="s">
        <v>954</v>
      </c>
      <c r="C31" s="5" t="s">
        <v>953</v>
      </c>
      <c r="D31" s="5" t="s">
        <v>620</v>
      </c>
      <c r="E31" s="4" t="s">
        <v>3061</v>
      </c>
      <c r="F31" s="5" t="s">
        <v>3072</v>
      </c>
      <c r="G31" s="5">
        <v>2</v>
      </c>
      <c r="H31" s="5">
        <v>1</v>
      </c>
      <c r="I31" s="5" t="s">
        <v>3092</v>
      </c>
      <c r="J31" s="13">
        <v>0.31</v>
      </c>
      <c r="K31" s="5">
        <v>2021</v>
      </c>
      <c r="L31" s="5" t="s">
        <v>3049</v>
      </c>
      <c r="M31" s="12">
        <v>58.36</v>
      </c>
      <c r="N31" s="5">
        <v>2021</v>
      </c>
      <c r="O31" s="5" t="s">
        <v>3049</v>
      </c>
      <c r="P31" s="12">
        <v>19.189999999999998</v>
      </c>
      <c r="Q31" s="5">
        <v>2021</v>
      </c>
      <c r="R31" s="5" t="s">
        <v>3049</v>
      </c>
      <c r="S31" s="12">
        <v>63.15789473684211</v>
      </c>
      <c r="T31" s="5">
        <v>2021</v>
      </c>
      <c r="U31" s="5" t="s">
        <v>3049</v>
      </c>
      <c r="V31" s="12"/>
      <c r="Y31" s="12"/>
      <c r="AB31" s="12">
        <v>0</v>
      </c>
      <c r="AC31" s="5">
        <v>2021</v>
      </c>
      <c r="AD31" s="5" t="s">
        <v>3049</v>
      </c>
      <c r="AE31" s="14">
        <v>0</v>
      </c>
      <c r="AF31" s="5">
        <v>2021</v>
      </c>
      <c r="AG31" s="5" t="s">
        <v>3049</v>
      </c>
      <c r="AH31" s="14">
        <v>12.5</v>
      </c>
      <c r="AI31" s="5">
        <v>2021</v>
      </c>
      <c r="AJ31" s="5" t="s">
        <v>3049</v>
      </c>
    </row>
    <row r="32" spans="1:36" ht="12.75" customHeight="1" x14ac:dyDescent="0.25">
      <c r="A32" s="5" t="s">
        <v>3051</v>
      </c>
      <c r="B32" s="5" t="s">
        <v>1314</v>
      </c>
      <c r="C32" s="5" t="s">
        <v>1313</v>
      </c>
      <c r="D32" s="5" t="s">
        <v>1038</v>
      </c>
      <c r="E32" s="6" t="s">
        <v>3062</v>
      </c>
      <c r="F32" s="4" t="s">
        <v>3074</v>
      </c>
      <c r="G32" s="4">
        <v>2</v>
      </c>
      <c r="H32" s="4">
        <v>3</v>
      </c>
      <c r="I32" s="4" t="s">
        <v>3094</v>
      </c>
      <c r="J32" s="13">
        <v>1.05</v>
      </c>
      <c r="K32" s="5">
        <v>2021</v>
      </c>
      <c r="L32" s="5" t="s">
        <v>3051</v>
      </c>
      <c r="M32" s="12">
        <v>97.97</v>
      </c>
      <c r="N32" s="5">
        <v>2021</v>
      </c>
      <c r="O32" s="5" t="s">
        <v>3051</v>
      </c>
      <c r="P32" s="12">
        <v>17.23</v>
      </c>
      <c r="Q32" s="5">
        <v>2021</v>
      </c>
      <c r="R32" s="5" t="s">
        <v>3051</v>
      </c>
      <c r="S32" s="12">
        <v>41.091120139291931</v>
      </c>
      <c r="T32" s="5">
        <v>2021</v>
      </c>
      <c r="U32" s="5" t="s">
        <v>3051</v>
      </c>
      <c r="V32" s="12"/>
      <c r="Y32" s="12"/>
      <c r="AB32" s="12">
        <v>93.384372716891832</v>
      </c>
      <c r="AC32" s="5">
        <v>2021</v>
      </c>
      <c r="AD32" s="5" t="s">
        <v>3051</v>
      </c>
      <c r="AE32" s="14">
        <v>0</v>
      </c>
      <c r="AF32" s="5">
        <v>2021</v>
      </c>
      <c r="AG32" s="5" t="s">
        <v>3051</v>
      </c>
      <c r="AH32" s="14">
        <v>93.04</v>
      </c>
      <c r="AI32" s="5">
        <v>2021</v>
      </c>
      <c r="AJ32" s="5" t="s">
        <v>3051</v>
      </c>
    </row>
    <row r="33" spans="1:36" ht="12.75" customHeight="1" x14ac:dyDescent="0.25">
      <c r="A33" s="5" t="s">
        <v>3052</v>
      </c>
      <c r="B33" s="5" t="s">
        <v>1314</v>
      </c>
      <c r="C33" s="5" t="s">
        <v>1313</v>
      </c>
      <c r="D33" s="5" t="s">
        <v>1038</v>
      </c>
      <c r="E33" s="6" t="s">
        <v>3062</v>
      </c>
      <c r="F33" s="4" t="s">
        <v>3075</v>
      </c>
      <c r="G33" s="4">
        <v>2</v>
      </c>
      <c r="H33" s="4">
        <v>2</v>
      </c>
      <c r="I33" s="4" t="s">
        <v>3095</v>
      </c>
      <c r="J33" s="13">
        <v>1.41</v>
      </c>
      <c r="K33" s="5">
        <v>2021</v>
      </c>
      <c r="L33" s="5" t="s">
        <v>3052</v>
      </c>
      <c r="M33" s="12">
        <v>94.46</v>
      </c>
      <c r="N33" s="5">
        <v>2021</v>
      </c>
      <c r="O33" s="5" t="s">
        <v>3052</v>
      </c>
      <c r="P33" s="12">
        <v>17.43</v>
      </c>
      <c r="Q33" s="5">
        <v>2021</v>
      </c>
      <c r="R33" s="5" t="s">
        <v>3052</v>
      </c>
      <c r="S33" s="12">
        <v>44.922547332185886</v>
      </c>
      <c r="T33" s="5">
        <v>2021</v>
      </c>
      <c r="U33" s="5" t="s">
        <v>3052</v>
      </c>
      <c r="V33" s="12"/>
      <c r="Y33" s="12"/>
      <c r="AB33" s="12">
        <v>0</v>
      </c>
      <c r="AC33" s="5">
        <v>2021</v>
      </c>
      <c r="AD33" s="5" t="s">
        <v>3052</v>
      </c>
      <c r="AE33" s="14">
        <v>0</v>
      </c>
      <c r="AF33" s="5">
        <v>2021</v>
      </c>
      <c r="AG33" s="5" t="s">
        <v>3052</v>
      </c>
      <c r="AH33" s="14">
        <v>25.84</v>
      </c>
      <c r="AI33" s="5">
        <v>2021</v>
      </c>
      <c r="AJ33" s="5" t="s">
        <v>3052</v>
      </c>
    </row>
    <row r="34" spans="1:36" ht="12.75" customHeight="1" x14ac:dyDescent="0.25">
      <c r="A34" s="5" t="s">
        <v>3053</v>
      </c>
      <c r="B34" s="5" t="s">
        <v>1314</v>
      </c>
      <c r="C34" s="5" t="s">
        <v>1313</v>
      </c>
      <c r="D34" s="5" t="s">
        <v>1038</v>
      </c>
      <c r="E34" s="6" t="s">
        <v>3062</v>
      </c>
      <c r="F34" s="4" t="s">
        <v>3076</v>
      </c>
      <c r="G34" s="4">
        <v>2</v>
      </c>
      <c r="H34" s="4">
        <v>3</v>
      </c>
      <c r="I34" s="4" t="s">
        <v>3096</v>
      </c>
      <c r="J34" s="13">
        <v>1.28</v>
      </c>
      <c r="K34" s="5">
        <v>2021</v>
      </c>
      <c r="L34" s="5" t="s">
        <v>3053</v>
      </c>
      <c r="M34" s="12">
        <v>95.24</v>
      </c>
      <c r="N34" s="5">
        <v>2021</v>
      </c>
      <c r="O34" s="5" t="s">
        <v>3053</v>
      </c>
      <c r="P34" s="12">
        <v>16.510000000000002</v>
      </c>
      <c r="Q34" s="5">
        <v>2021</v>
      </c>
      <c r="R34" s="5" t="s">
        <v>3053</v>
      </c>
      <c r="S34" s="12">
        <v>38.098122350090854</v>
      </c>
      <c r="T34" s="5">
        <v>2021</v>
      </c>
      <c r="U34" s="5" t="s">
        <v>3053</v>
      </c>
      <c r="V34" s="12"/>
      <c r="Y34" s="12"/>
      <c r="AB34" s="12">
        <v>0</v>
      </c>
      <c r="AC34" s="5">
        <v>2021</v>
      </c>
      <c r="AD34" s="5" t="s">
        <v>3053</v>
      </c>
      <c r="AE34" s="14">
        <v>0</v>
      </c>
      <c r="AF34" s="5">
        <v>2021</v>
      </c>
      <c r="AG34" s="5" t="s">
        <v>3053</v>
      </c>
      <c r="AH34" s="14">
        <v>10.6</v>
      </c>
      <c r="AI34" s="5">
        <v>2021</v>
      </c>
      <c r="AJ34" s="5" t="s">
        <v>3053</v>
      </c>
    </row>
    <row r="35" spans="1:36" ht="12.75" customHeight="1" x14ac:dyDescent="0.25">
      <c r="A35" s="5" t="s">
        <v>3054</v>
      </c>
      <c r="B35" s="5" t="s">
        <v>1314</v>
      </c>
      <c r="C35" s="5" t="s">
        <v>1313</v>
      </c>
      <c r="D35" s="5" t="s">
        <v>1038</v>
      </c>
      <c r="E35" s="6" t="s">
        <v>3062</v>
      </c>
      <c r="F35" s="4" t="s">
        <v>3077</v>
      </c>
      <c r="G35" s="4">
        <v>2</v>
      </c>
      <c r="H35" s="4">
        <v>1</v>
      </c>
      <c r="I35" s="4" t="s">
        <v>3091</v>
      </c>
      <c r="J35" s="13">
        <v>1.22</v>
      </c>
      <c r="K35" s="5">
        <v>2021</v>
      </c>
      <c r="L35" s="5" t="s">
        <v>3054</v>
      </c>
      <c r="M35" s="12">
        <v>97.82</v>
      </c>
      <c r="N35" s="5">
        <v>2021</v>
      </c>
      <c r="O35" s="5" t="s">
        <v>3054</v>
      </c>
      <c r="P35" s="12">
        <v>24.5</v>
      </c>
      <c r="Q35" s="5">
        <v>2021</v>
      </c>
      <c r="R35" s="5" t="s">
        <v>3054</v>
      </c>
      <c r="S35" s="12">
        <v>49.346938775510203</v>
      </c>
      <c r="T35" s="5">
        <v>2021</v>
      </c>
      <c r="U35" s="5" t="s">
        <v>3054</v>
      </c>
      <c r="V35" s="12"/>
      <c r="Y35" s="12"/>
      <c r="AB35" s="12">
        <v>0</v>
      </c>
      <c r="AC35" s="5">
        <v>2021</v>
      </c>
      <c r="AD35" s="5" t="s">
        <v>3054</v>
      </c>
      <c r="AE35" s="14">
        <v>0</v>
      </c>
      <c r="AF35" s="5">
        <v>2021</v>
      </c>
      <c r="AG35" s="5" t="s">
        <v>3054</v>
      </c>
      <c r="AH35" s="14">
        <v>12.29</v>
      </c>
      <c r="AI35" s="5">
        <v>2021</v>
      </c>
      <c r="AJ35" s="5" t="s">
        <v>3054</v>
      </c>
    </row>
    <row r="36" spans="1:36" ht="12.75" customHeight="1" x14ac:dyDescent="0.25">
      <c r="A36" s="5" t="s">
        <v>1345</v>
      </c>
      <c r="B36" s="5" t="s">
        <v>34</v>
      </c>
      <c r="C36" s="5" t="s">
        <v>33</v>
      </c>
      <c r="D36" s="5" t="s">
        <v>35</v>
      </c>
      <c r="E36" s="5" t="s">
        <v>1346</v>
      </c>
      <c r="F36" s="4" t="s">
        <v>3315</v>
      </c>
      <c r="G36" s="5">
        <v>2</v>
      </c>
      <c r="H36" s="5">
        <v>2</v>
      </c>
      <c r="I36" s="5" t="s">
        <v>3101</v>
      </c>
      <c r="J36" s="13">
        <v>1.1440026729034414</v>
      </c>
      <c r="K36" s="5">
        <f>2010-3</f>
        <v>2007</v>
      </c>
      <c r="L36" s="5" t="s">
        <v>1345</v>
      </c>
      <c r="M36" s="12">
        <v>100</v>
      </c>
      <c r="N36" s="5">
        <f>2010-3</f>
        <v>2007</v>
      </c>
      <c r="O36" s="5" t="s">
        <v>1345</v>
      </c>
      <c r="P36" s="12">
        <v>5</v>
      </c>
      <c r="Q36" s="5">
        <f>2010-3</f>
        <v>2007</v>
      </c>
      <c r="R36" s="5" t="s">
        <v>1345</v>
      </c>
      <c r="S36" s="12"/>
      <c r="U36" s="5" t="s">
        <v>1569</v>
      </c>
      <c r="V36" s="12">
        <v>12.15</v>
      </c>
      <c r="W36" s="5">
        <f>2010-3</f>
        <v>2007</v>
      </c>
      <c r="X36" s="5" t="s">
        <v>1345</v>
      </c>
      <c r="Y36" s="12">
        <v>41.85</v>
      </c>
      <c r="Z36" s="5">
        <f>2010-3</f>
        <v>2007</v>
      </c>
      <c r="AA36" s="5" t="s">
        <v>1345</v>
      </c>
      <c r="AB36" s="12">
        <v>0</v>
      </c>
      <c r="AC36" s="5">
        <f>2010-3</f>
        <v>2007</v>
      </c>
      <c r="AD36" s="5" t="s">
        <v>1345</v>
      </c>
      <c r="AE36" s="14">
        <v>100</v>
      </c>
      <c r="AF36" s="5">
        <f>2010-3</f>
        <v>2007</v>
      </c>
      <c r="AG36" s="5" t="s">
        <v>1345</v>
      </c>
      <c r="AH36" s="14"/>
      <c r="AJ36" s="5" t="s">
        <v>1569</v>
      </c>
    </row>
    <row r="37" spans="1:36" ht="12.75" customHeight="1" x14ac:dyDescent="0.25">
      <c r="A37" s="5" t="s">
        <v>1354</v>
      </c>
      <c r="B37" s="5" t="s">
        <v>49</v>
      </c>
      <c r="C37" s="5" t="s">
        <v>48</v>
      </c>
      <c r="D37" s="5" t="s">
        <v>35</v>
      </c>
      <c r="E37" s="5" t="s">
        <v>49</v>
      </c>
      <c r="F37" s="5" t="s">
        <v>48</v>
      </c>
      <c r="G37" s="5">
        <v>0</v>
      </c>
      <c r="H37" s="5">
        <v>1</v>
      </c>
      <c r="I37" s="5" t="s">
        <v>3103</v>
      </c>
      <c r="J37" s="13">
        <v>1.0999990999707991</v>
      </c>
      <c r="K37" s="5">
        <v>2009</v>
      </c>
      <c r="L37" s="5" t="s">
        <v>1354</v>
      </c>
      <c r="M37" s="12">
        <v>100</v>
      </c>
      <c r="N37" s="5">
        <v>2009</v>
      </c>
      <c r="O37" s="5" t="s">
        <v>1354</v>
      </c>
      <c r="P37" s="12">
        <v>13.4</v>
      </c>
      <c r="Q37" s="5">
        <v>2009</v>
      </c>
      <c r="R37" s="5" t="s">
        <v>1354</v>
      </c>
      <c r="S37" s="12"/>
      <c r="U37" s="5" t="s">
        <v>1569</v>
      </c>
      <c r="V37" s="12">
        <v>0</v>
      </c>
      <c r="W37" s="5">
        <v>2009</v>
      </c>
      <c r="X37" s="5" t="s">
        <v>1354</v>
      </c>
      <c r="Y37" s="12">
        <v>5</v>
      </c>
      <c r="Z37" s="5">
        <v>2009</v>
      </c>
      <c r="AA37" s="5" t="s">
        <v>1354</v>
      </c>
      <c r="AB37" s="12">
        <v>0</v>
      </c>
      <c r="AC37" s="5">
        <v>2009</v>
      </c>
      <c r="AD37" s="5" t="s">
        <v>1354</v>
      </c>
      <c r="AE37" s="14">
        <v>100</v>
      </c>
      <c r="AF37" s="5">
        <v>2009</v>
      </c>
      <c r="AG37" s="5" t="s">
        <v>1354</v>
      </c>
      <c r="AH37" s="14"/>
      <c r="AJ37" s="5" t="s">
        <v>1569</v>
      </c>
    </row>
    <row r="38" spans="1:36" ht="12.75" customHeight="1" x14ac:dyDescent="0.25">
      <c r="A38" s="5" t="s">
        <v>1473</v>
      </c>
      <c r="B38" s="5" t="s">
        <v>483</v>
      </c>
      <c r="C38" s="5" t="s">
        <v>482</v>
      </c>
      <c r="D38" s="5" t="s">
        <v>360</v>
      </c>
      <c r="E38" s="5" t="s">
        <v>484</v>
      </c>
      <c r="F38" s="5" t="s">
        <v>481</v>
      </c>
      <c r="G38" s="5" t="s">
        <v>2708</v>
      </c>
      <c r="H38" s="5">
        <v>1</v>
      </c>
      <c r="I38" s="5" t="s">
        <v>3103</v>
      </c>
      <c r="J38" s="13">
        <v>0.70000063150846514</v>
      </c>
      <c r="K38" s="5">
        <f>2010-3</f>
        <v>2007</v>
      </c>
      <c r="L38" s="5" t="s">
        <v>1473</v>
      </c>
      <c r="M38" s="12">
        <v>57</v>
      </c>
      <c r="N38" s="5">
        <f>2010-3</f>
        <v>2007</v>
      </c>
      <c r="O38" s="5" t="s">
        <v>1473</v>
      </c>
      <c r="P38" s="12">
        <v>2</v>
      </c>
      <c r="Q38" s="5">
        <f>2010-3</f>
        <v>2007</v>
      </c>
      <c r="R38" s="5" t="s">
        <v>1473</v>
      </c>
      <c r="S38" s="12"/>
      <c r="U38" s="5" t="s">
        <v>1569</v>
      </c>
      <c r="V38" s="12">
        <v>0</v>
      </c>
      <c r="W38" s="5">
        <f>2010-3</f>
        <v>2007</v>
      </c>
      <c r="X38" s="5" t="s">
        <v>1473</v>
      </c>
      <c r="Y38" s="12">
        <v>0</v>
      </c>
      <c r="Z38" s="5">
        <f>2010-3</f>
        <v>2007</v>
      </c>
      <c r="AA38" s="5" t="s">
        <v>1473</v>
      </c>
      <c r="AB38" s="12">
        <v>0</v>
      </c>
      <c r="AC38" s="5">
        <f>2010-3</f>
        <v>2007</v>
      </c>
      <c r="AD38" s="5" t="s">
        <v>1473</v>
      </c>
      <c r="AE38" s="14">
        <v>0</v>
      </c>
      <c r="AF38" s="5">
        <f>2010-3</f>
        <v>2007</v>
      </c>
      <c r="AG38" s="5" t="s">
        <v>1473</v>
      </c>
      <c r="AH38" s="14"/>
      <c r="AJ38" s="5" t="s">
        <v>1569</v>
      </c>
    </row>
    <row r="39" spans="1:36" ht="12.75" customHeight="1" x14ac:dyDescent="0.25">
      <c r="A39" s="5" t="s">
        <v>1451</v>
      </c>
      <c r="B39" s="5" t="s">
        <v>335</v>
      </c>
      <c r="C39" s="5" t="s">
        <v>334</v>
      </c>
      <c r="D39" s="5" t="s">
        <v>35</v>
      </c>
      <c r="E39" s="5" t="s">
        <v>1453</v>
      </c>
      <c r="F39" s="5" t="s">
        <v>1452</v>
      </c>
      <c r="G39" s="5" t="s">
        <v>1790</v>
      </c>
      <c r="H39" s="5">
        <v>1</v>
      </c>
      <c r="I39" s="5" t="s">
        <v>3106</v>
      </c>
      <c r="J39" s="13">
        <v>1.8708809852959658</v>
      </c>
      <c r="K39" s="5">
        <v>2013</v>
      </c>
      <c r="L39" s="5" t="s">
        <v>1451</v>
      </c>
      <c r="M39" s="12">
        <v>100</v>
      </c>
      <c r="N39" s="5">
        <v>2013</v>
      </c>
      <c r="O39" s="5" t="s">
        <v>1451</v>
      </c>
      <c r="P39" s="12">
        <v>6</v>
      </c>
      <c r="Q39" s="5">
        <v>2013</v>
      </c>
      <c r="R39" s="5" t="s">
        <v>1451</v>
      </c>
      <c r="S39" s="12"/>
      <c r="U39" s="5" t="s">
        <v>1569</v>
      </c>
      <c r="V39" s="12">
        <v>14.315</v>
      </c>
      <c r="W39" s="5">
        <v>2013</v>
      </c>
      <c r="X39" s="5" t="s">
        <v>1451</v>
      </c>
      <c r="Y39" s="12">
        <v>20.684999999999999</v>
      </c>
      <c r="Z39" s="5">
        <v>2013</v>
      </c>
      <c r="AA39" s="5" t="s">
        <v>1451</v>
      </c>
      <c r="AB39" s="12">
        <v>0</v>
      </c>
      <c r="AC39" s="5">
        <v>2013</v>
      </c>
      <c r="AD39" s="5" t="s">
        <v>1451</v>
      </c>
      <c r="AE39" s="14">
        <v>98</v>
      </c>
      <c r="AF39" s="5">
        <v>2013</v>
      </c>
      <c r="AG39" s="5" t="s">
        <v>1451</v>
      </c>
      <c r="AH39" s="14"/>
      <c r="AJ39" s="5" t="s">
        <v>1569</v>
      </c>
    </row>
    <row r="40" spans="1:36" ht="12.75" customHeight="1" x14ac:dyDescent="0.25">
      <c r="A40" s="5" t="s">
        <v>1355</v>
      </c>
      <c r="B40" s="5" t="s">
        <v>1108</v>
      </c>
      <c r="C40" s="5" t="s">
        <v>1107</v>
      </c>
      <c r="D40" s="5" t="s">
        <v>1038</v>
      </c>
      <c r="E40" s="5" t="s">
        <v>1357</v>
      </c>
      <c r="F40" s="5" t="s">
        <v>1356</v>
      </c>
      <c r="G40" s="5">
        <v>2</v>
      </c>
      <c r="H40" s="5">
        <v>1</v>
      </c>
      <c r="I40" s="5" t="s">
        <v>1809</v>
      </c>
      <c r="J40" s="13">
        <v>1.0877462712204893</v>
      </c>
      <c r="K40" s="5">
        <f>2010-3</f>
        <v>2007</v>
      </c>
      <c r="L40" s="5" t="s">
        <v>1355</v>
      </c>
      <c r="M40" s="12">
        <v>82</v>
      </c>
      <c r="N40" s="5">
        <f>2010-3</f>
        <v>2007</v>
      </c>
      <c r="O40" s="5" t="s">
        <v>1355</v>
      </c>
      <c r="P40" s="12">
        <v>11</v>
      </c>
      <c r="Q40" s="5">
        <f>2010-3</f>
        <v>2007</v>
      </c>
      <c r="R40" s="5" t="s">
        <v>1355</v>
      </c>
      <c r="S40" s="12"/>
      <c r="U40" s="5" t="s">
        <v>1569</v>
      </c>
      <c r="V40" s="12">
        <v>0</v>
      </c>
      <c r="W40" s="5">
        <f>2010-3</f>
        <v>2007</v>
      </c>
      <c r="X40" s="5" t="s">
        <v>1355</v>
      </c>
      <c r="Y40" s="12">
        <v>0.6097560975609756</v>
      </c>
      <c r="Z40" s="5">
        <f>2010-3</f>
        <v>2007</v>
      </c>
      <c r="AA40" s="5" t="s">
        <v>1355</v>
      </c>
      <c r="AB40" s="12">
        <v>0</v>
      </c>
      <c r="AC40" s="5">
        <f>2010-3</f>
        <v>2007</v>
      </c>
      <c r="AD40" s="5" t="s">
        <v>1355</v>
      </c>
      <c r="AE40" s="14">
        <v>100</v>
      </c>
      <c r="AF40" s="5">
        <f>2010-3</f>
        <v>2007</v>
      </c>
      <c r="AG40" s="5" t="s">
        <v>1355</v>
      </c>
      <c r="AH40" s="14"/>
      <c r="AJ40" s="5" t="s">
        <v>1569</v>
      </c>
    </row>
    <row r="41" spans="1:36" ht="12.75" customHeight="1" x14ac:dyDescent="0.25">
      <c r="A41" s="5" t="s">
        <v>1487</v>
      </c>
      <c r="B41" s="5" t="s">
        <v>1266</v>
      </c>
      <c r="C41" s="5" t="s">
        <v>1265</v>
      </c>
      <c r="D41" s="5" t="s">
        <v>1038</v>
      </c>
      <c r="E41" s="5" t="s">
        <v>1489</v>
      </c>
      <c r="F41" s="5" t="s">
        <v>1488</v>
      </c>
      <c r="G41" s="5">
        <v>3</v>
      </c>
      <c r="H41" s="5">
        <v>1</v>
      </c>
      <c r="I41" s="5" t="s">
        <v>3109</v>
      </c>
      <c r="J41" s="13">
        <v>0.66302361918304253</v>
      </c>
      <c r="K41" s="5">
        <f>2010-3</f>
        <v>2007</v>
      </c>
      <c r="L41" s="5" t="s">
        <v>1487</v>
      </c>
      <c r="M41" s="12">
        <v>78</v>
      </c>
      <c r="N41" s="5">
        <f>2010-3</f>
        <v>2007</v>
      </c>
      <c r="O41" s="5" t="s">
        <v>1487</v>
      </c>
      <c r="P41" s="12">
        <v>9</v>
      </c>
      <c r="Q41" s="5">
        <f>2010-3</f>
        <v>2007</v>
      </c>
      <c r="R41" s="5" t="s">
        <v>1487</v>
      </c>
      <c r="S41" s="12"/>
      <c r="U41" s="5" t="s">
        <v>1569</v>
      </c>
      <c r="V41" s="12">
        <v>0</v>
      </c>
      <c r="W41" s="5">
        <f>2010-3</f>
        <v>2007</v>
      </c>
      <c r="X41" s="5" t="s">
        <v>1487</v>
      </c>
      <c r="Y41" s="12">
        <v>1.2820512820512819</v>
      </c>
      <c r="Z41" s="5">
        <f>2010-3</f>
        <v>2007</v>
      </c>
      <c r="AA41" s="5" t="s">
        <v>1487</v>
      </c>
      <c r="AB41" s="12">
        <v>0</v>
      </c>
      <c r="AC41" s="5">
        <f>2010-3</f>
        <v>2007</v>
      </c>
      <c r="AD41" s="5" t="s">
        <v>1487</v>
      </c>
      <c r="AE41" s="14">
        <v>0</v>
      </c>
      <c r="AF41" s="5">
        <f>2010-3</f>
        <v>2007</v>
      </c>
      <c r="AG41" s="5" t="s">
        <v>1487</v>
      </c>
      <c r="AH41" s="14"/>
      <c r="AJ41" s="5" t="s">
        <v>1569</v>
      </c>
    </row>
    <row r="42" spans="1:36" ht="12.75" customHeight="1" x14ac:dyDescent="0.25">
      <c r="A42" s="5" t="s">
        <v>1468</v>
      </c>
      <c r="B42" s="5" t="s">
        <v>1654</v>
      </c>
      <c r="C42" s="5" t="s">
        <v>1471</v>
      </c>
      <c r="D42" s="5" t="s">
        <v>1038</v>
      </c>
      <c r="E42" s="5" t="s">
        <v>1470</v>
      </c>
      <c r="F42" s="5" t="s">
        <v>1469</v>
      </c>
      <c r="G42" s="5">
        <v>1</v>
      </c>
      <c r="H42" s="5">
        <v>1</v>
      </c>
      <c r="I42" s="5" t="s">
        <v>3103</v>
      </c>
      <c r="J42" s="13">
        <v>0.59655324790101638</v>
      </c>
      <c r="K42" s="5">
        <f>2010-3</f>
        <v>2007</v>
      </c>
      <c r="L42" s="5" t="s">
        <v>1468</v>
      </c>
      <c r="M42" s="12">
        <v>100</v>
      </c>
      <c r="N42" s="5">
        <f>2010-3</f>
        <v>2007</v>
      </c>
      <c r="O42" s="5" t="s">
        <v>1468</v>
      </c>
      <c r="P42" s="12">
        <v>26</v>
      </c>
      <c r="Q42" s="5">
        <f>2010-3</f>
        <v>2007</v>
      </c>
      <c r="R42" s="5" t="s">
        <v>1468</v>
      </c>
      <c r="S42" s="12"/>
      <c r="U42" s="5" t="s">
        <v>1569</v>
      </c>
      <c r="V42" s="12">
        <v>0</v>
      </c>
      <c r="W42" s="5">
        <f>2010-3</f>
        <v>2007</v>
      </c>
      <c r="X42" s="5" t="s">
        <v>1468</v>
      </c>
      <c r="Y42" s="12">
        <v>2.5</v>
      </c>
      <c r="Z42" s="5">
        <f>2010-3</f>
        <v>2007</v>
      </c>
      <c r="AA42" s="5" t="s">
        <v>1468</v>
      </c>
      <c r="AB42" s="12">
        <v>0</v>
      </c>
      <c r="AC42" s="5">
        <f>2010-3</f>
        <v>2007</v>
      </c>
      <c r="AD42" s="5" t="s">
        <v>1468</v>
      </c>
      <c r="AE42" s="14">
        <v>100</v>
      </c>
      <c r="AF42" s="5">
        <f>2010-3</f>
        <v>2007</v>
      </c>
      <c r="AG42" s="5" t="s">
        <v>1468</v>
      </c>
      <c r="AH42" s="14"/>
      <c r="AJ42" s="5" t="s">
        <v>1569</v>
      </c>
    </row>
    <row r="43" spans="1:36" ht="12.75" customHeight="1" x14ac:dyDescent="0.25">
      <c r="A43" s="5" t="s">
        <v>1475</v>
      </c>
      <c r="B43" s="5" t="s">
        <v>1477</v>
      </c>
      <c r="C43" s="5" t="s">
        <v>1479</v>
      </c>
      <c r="D43" s="5" t="s">
        <v>1038</v>
      </c>
      <c r="E43" s="5" t="s">
        <v>1478</v>
      </c>
      <c r="F43" s="5" t="s">
        <v>1476</v>
      </c>
      <c r="G43" s="5">
        <v>1</v>
      </c>
      <c r="H43" s="5">
        <v>3</v>
      </c>
      <c r="I43" s="5" t="s">
        <v>3110</v>
      </c>
      <c r="J43" s="13">
        <v>0.77726436311592717</v>
      </c>
      <c r="K43" s="5">
        <v>2009</v>
      </c>
      <c r="L43" s="5" t="s">
        <v>1475</v>
      </c>
      <c r="M43" s="12">
        <v>100</v>
      </c>
      <c r="N43" s="5">
        <v>2009</v>
      </c>
      <c r="O43" s="5" t="s">
        <v>1475</v>
      </c>
      <c r="P43" s="12">
        <v>16</v>
      </c>
      <c r="Q43" s="5">
        <v>2009</v>
      </c>
      <c r="R43" s="5" t="s">
        <v>1475</v>
      </c>
      <c r="S43" s="12"/>
      <c r="U43" s="5" t="s">
        <v>1569</v>
      </c>
      <c r="V43" s="12">
        <v>0</v>
      </c>
      <c r="W43" s="5">
        <v>2009</v>
      </c>
      <c r="X43" s="5" t="s">
        <v>1475</v>
      </c>
      <c r="Y43" s="12">
        <v>0</v>
      </c>
      <c r="Z43" s="5">
        <v>2009</v>
      </c>
      <c r="AA43" s="5" t="s">
        <v>1475</v>
      </c>
      <c r="AB43" s="12">
        <v>0</v>
      </c>
      <c r="AC43" s="5">
        <v>2009</v>
      </c>
      <c r="AD43" s="5" t="s">
        <v>1475</v>
      </c>
      <c r="AE43" s="14">
        <v>100</v>
      </c>
      <c r="AF43" s="5">
        <v>2009</v>
      </c>
      <c r="AG43" s="5" t="s">
        <v>1475</v>
      </c>
      <c r="AH43" s="14"/>
      <c r="AJ43" s="5" t="s">
        <v>1569</v>
      </c>
    </row>
    <row r="44" spans="1:36" ht="12.75" customHeight="1" x14ac:dyDescent="0.25">
      <c r="A44" s="5" t="s">
        <v>1484</v>
      </c>
      <c r="B44" s="5" t="s">
        <v>494</v>
      </c>
      <c r="C44" s="5" t="s">
        <v>493</v>
      </c>
      <c r="D44" s="5" t="s">
        <v>360</v>
      </c>
      <c r="E44" s="5" t="s">
        <v>1485</v>
      </c>
      <c r="F44" s="5" t="s">
        <v>3328</v>
      </c>
      <c r="G44" s="5">
        <v>4</v>
      </c>
      <c r="H44" s="5">
        <v>2</v>
      </c>
      <c r="I44" s="5" t="s">
        <v>1811</v>
      </c>
      <c r="J44" s="13">
        <v>0.32490974729241878</v>
      </c>
      <c r="K44" s="5">
        <f>2010-3</f>
        <v>2007</v>
      </c>
      <c r="L44" s="5" t="s">
        <v>1484</v>
      </c>
      <c r="M44" s="12">
        <v>83</v>
      </c>
      <c r="N44" s="5">
        <f>2010-3</f>
        <v>2007</v>
      </c>
      <c r="O44" s="5" t="s">
        <v>1484</v>
      </c>
      <c r="P44" s="12">
        <v>5</v>
      </c>
      <c r="Q44" s="5">
        <f>2010-3</f>
        <v>2007</v>
      </c>
      <c r="R44" s="5" t="s">
        <v>1484</v>
      </c>
      <c r="S44" s="12"/>
      <c r="U44" s="5" t="s">
        <v>1569</v>
      </c>
      <c r="V44" s="12">
        <v>0</v>
      </c>
      <c r="W44" s="5">
        <f>2010-3</f>
        <v>2007</v>
      </c>
      <c r="X44" s="5" t="s">
        <v>1484</v>
      </c>
      <c r="Y44" s="12">
        <v>2.4096385542168677</v>
      </c>
      <c r="Z44" s="5">
        <f>2010-3</f>
        <v>2007</v>
      </c>
      <c r="AA44" s="5" t="s">
        <v>1484</v>
      </c>
      <c r="AB44" s="12">
        <v>0</v>
      </c>
      <c r="AC44" s="5">
        <f>2010-3</f>
        <v>2007</v>
      </c>
      <c r="AD44" s="5" t="s">
        <v>1484</v>
      </c>
      <c r="AE44" s="14">
        <v>88</v>
      </c>
      <c r="AF44" s="5">
        <f>2010-3</f>
        <v>2007</v>
      </c>
      <c r="AG44" s="5" t="s">
        <v>1484</v>
      </c>
      <c r="AH44" s="14"/>
      <c r="AJ44" s="5" t="s">
        <v>1569</v>
      </c>
    </row>
    <row r="45" spans="1:36" ht="12.75" customHeight="1" x14ac:dyDescent="0.25">
      <c r="A45" s="5" t="s">
        <v>1472</v>
      </c>
      <c r="B45" s="5" t="s">
        <v>1235</v>
      </c>
      <c r="C45" s="5" t="s">
        <v>1234</v>
      </c>
      <c r="D45" s="5" t="s">
        <v>1038</v>
      </c>
      <c r="E45" s="5" t="s">
        <v>1236</v>
      </c>
      <c r="F45" s="5" t="s">
        <v>1233</v>
      </c>
      <c r="G45" s="5">
        <v>2</v>
      </c>
      <c r="H45" s="5">
        <v>2</v>
      </c>
      <c r="I45" s="5" t="s">
        <v>3113</v>
      </c>
      <c r="J45" s="13">
        <v>1.1746069292435461</v>
      </c>
      <c r="K45" s="5">
        <v>2010</v>
      </c>
      <c r="L45" s="5" t="s">
        <v>1472</v>
      </c>
      <c r="M45" s="12">
        <v>95</v>
      </c>
      <c r="N45" s="5">
        <v>2010</v>
      </c>
      <c r="O45" s="5" t="s">
        <v>1472</v>
      </c>
      <c r="P45" s="12">
        <v>10</v>
      </c>
      <c r="Q45" s="5">
        <v>2010</v>
      </c>
      <c r="R45" s="5" t="s">
        <v>1472</v>
      </c>
      <c r="S45" s="12"/>
      <c r="U45" s="5" t="s">
        <v>1569</v>
      </c>
      <c r="V45" s="12">
        <v>0</v>
      </c>
      <c r="W45" s="5">
        <v>2010</v>
      </c>
      <c r="X45" s="5" t="s">
        <v>1472</v>
      </c>
      <c r="Y45" s="12">
        <v>0</v>
      </c>
      <c r="Z45" s="5">
        <v>2010</v>
      </c>
      <c r="AA45" s="5" t="s">
        <v>1472</v>
      </c>
      <c r="AB45" s="12">
        <v>0</v>
      </c>
      <c r="AC45" s="5">
        <v>2010</v>
      </c>
      <c r="AD45" s="5" t="s">
        <v>1472</v>
      </c>
      <c r="AE45" s="14">
        <v>100</v>
      </c>
      <c r="AF45" s="5">
        <v>2010</v>
      </c>
      <c r="AG45" s="5" t="s">
        <v>1472</v>
      </c>
      <c r="AH45" s="14"/>
      <c r="AJ45" s="5" t="s">
        <v>1569</v>
      </c>
    </row>
    <row r="46" spans="1:36" ht="12.75" customHeight="1" x14ac:dyDescent="0.25">
      <c r="A46" s="5" t="s">
        <v>1457</v>
      </c>
      <c r="B46" s="5" t="s">
        <v>847</v>
      </c>
      <c r="C46" s="5" t="s">
        <v>846</v>
      </c>
      <c r="D46" s="5" t="s">
        <v>620</v>
      </c>
      <c r="E46" s="5" t="s">
        <v>848</v>
      </c>
      <c r="F46" s="5" t="s">
        <v>845</v>
      </c>
      <c r="G46" s="5">
        <v>1</v>
      </c>
      <c r="H46" s="5">
        <v>1</v>
      </c>
      <c r="I46" s="5" t="s">
        <v>3114</v>
      </c>
      <c r="J46" s="13">
        <v>0.69198122772880277</v>
      </c>
      <c r="K46" s="5">
        <v>2010</v>
      </c>
      <c r="L46" s="5" t="s">
        <v>1457</v>
      </c>
      <c r="M46" s="12">
        <v>95</v>
      </c>
      <c r="N46" s="5">
        <v>2010</v>
      </c>
      <c r="O46" s="5" t="s">
        <v>1457</v>
      </c>
      <c r="P46" s="12">
        <v>14.27</v>
      </c>
      <c r="Q46" s="5">
        <v>2010</v>
      </c>
      <c r="R46" s="5" t="s">
        <v>1457</v>
      </c>
      <c r="S46" s="12"/>
      <c r="U46" s="5" t="s">
        <v>1569</v>
      </c>
      <c r="V46" s="12">
        <v>5</v>
      </c>
      <c r="W46" s="5">
        <v>2010</v>
      </c>
      <c r="X46" s="5" t="s">
        <v>1457</v>
      </c>
      <c r="Y46" s="12">
        <v>0</v>
      </c>
      <c r="Z46" s="5">
        <v>2010</v>
      </c>
      <c r="AA46" s="5" t="s">
        <v>1457</v>
      </c>
      <c r="AB46" s="12">
        <v>0</v>
      </c>
      <c r="AC46" s="5">
        <v>2010</v>
      </c>
      <c r="AD46" s="5" t="s">
        <v>1457</v>
      </c>
      <c r="AE46" s="14">
        <v>84</v>
      </c>
      <c r="AF46" s="5">
        <v>2010</v>
      </c>
      <c r="AG46" s="5" t="s">
        <v>1457</v>
      </c>
      <c r="AH46" s="14"/>
      <c r="AJ46" s="5" t="s">
        <v>1569</v>
      </c>
    </row>
    <row r="47" spans="1:36" ht="12.75" customHeight="1" x14ac:dyDescent="0.25">
      <c r="A47" s="5" t="s">
        <v>1369</v>
      </c>
      <c r="B47" s="5" t="s">
        <v>1124</v>
      </c>
      <c r="C47" s="5" t="s">
        <v>1123</v>
      </c>
      <c r="D47" s="5" t="s">
        <v>620</v>
      </c>
      <c r="E47" s="5" t="s">
        <v>1371</v>
      </c>
      <c r="F47" s="5" t="s">
        <v>1370</v>
      </c>
      <c r="G47" s="5">
        <v>3</v>
      </c>
      <c r="H47" s="5">
        <v>1</v>
      </c>
      <c r="I47" s="5" t="s">
        <v>3116</v>
      </c>
      <c r="J47" s="13">
        <v>0.73392046970910063</v>
      </c>
      <c r="K47" s="5">
        <f>2010-3</f>
        <v>2007</v>
      </c>
      <c r="L47" s="5" t="s">
        <v>1369</v>
      </c>
      <c r="M47" s="12">
        <v>100</v>
      </c>
      <c r="N47" s="5">
        <f>2010-3</f>
        <v>2007</v>
      </c>
      <c r="O47" s="5" t="s">
        <v>1369</v>
      </c>
      <c r="P47" s="12">
        <v>7</v>
      </c>
      <c r="Q47" s="5">
        <f>2010-3</f>
        <v>2007</v>
      </c>
      <c r="R47" s="5" t="s">
        <v>1369</v>
      </c>
      <c r="S47" s="12"/>
      <c r="U47" s="5" t="s">
        <v>1569</v>
      </c>
      <c r="V47" s="12">
        <v>0</v>
      </c>
      <c r="W47" s="5">
        <f>2010-3</f>
        <v>2007</v>
      </c>
      <c r="X47" s="5" t="s">
        <v>1369</v>
      </c>
      <c r="Y47" s="12">
        <v>0</v>
      </c>
      <c r="Z47" s="5">
        <f>2010-3</f>
        <v>2007</v>
      </c>
      <c r="AA47" s="5" t="s">
        <v>1369</v>
      </c>
      <c r="AB47" s="12">
        <v>0</v>
      </c>
      <c r="AC47" s="5">
        <f>2010-3</f>
        <v>2007</v>
      </c>
      <c r="AD47" s="5" t="s">
        <v>1369</v>
      </c>
      <c r="AE47" s="14">
        <v>100</v>
      </c>
      <c r="AF47" s="5">
        <f>2010-3</f>
        <v>2007</v>
      </c>
      <c r="AG47" s="5" t="s">
        <v>1369</v>
      </c>
      <c r="AH47" s="14"/>
      <c r="AJ47" s="5" t="s">
        <v>1569</v>
      </c>
    </row>
    <row r="48" spans="1:36" ht="12.75" customHeight="1" x14ac:dyDescent="0.25">
      <c r="A48" s="5" t="s">
        <v>1486</v>
      </c>
      <c r="B48" s="5" t="s">
        <v>21</v>
      </c>
      <c r="C48" s="5" t="s">
        <v>939</v>
      </c>
      <c r="D48" s="5" t="s">
        <v>620</v>
      </c>
      <c r="E48" s="5" t="s">
        <v>942</v>
      </c>
      <c r="F48" s="5" t="s">
        <v>941</v>
      </c>
      <c r="G48" s="5">
        <v>3</v>
      </c>
      <c r="H48" s="5">
        <v>1</v>
      </c>
      <c r="I48" s="5" t="s">
        <v>3117</v>
      </c>
      <c r="J48" s="13">
        <v>0.64975247524752477</v>
      </c>
      <c r="K48" s="5">
        <v>2011</v>
      </c>
      <c r="L48" s="5" t="s">
        <v>1486</v>
      </c>
      <c r="M48" s="12">
        <v>77</v>
      </c>
      <c r="N48" s="5">
        <v>2011</v>
      </c>
      <c r="O48" s="5" t="s">
        <v>1486</v>
      </c>
      <c r="P48" s="12">
        <v>12.25</v>
      </c>
      <c r="Q48" s="5">
        <v>2011</v>
      </c>
      <c r="R48" s="5" t="s">
        <v>1486</v>
      </c>
      <c r="S48" s="12"/>
      <c r="U48" s="5" t="s">
        <v>1569</v>
      </c>
      <c r="V48" s="12">
        <v>8</v>
      </c>
      <c r="W48" s="5">
        <v>2011</v>
      </c>
      <c r="X48" s="5" t="s">
        <v>1486</v>
      </c>
      <c r="Y48" s="12">
        <v>0</v>
      </c>
      <c r="Z48" s="5">
        <v>2011</v>
      </c>
      <c r="AA48" s="5" t="s">
        <v>1486</v>
      </c>
      <c r="AB48" s="12">
        <v>0</v>
      </c>
      <c r="AC48" s="5">
        <v>2011</v>
      </c>
      <c r="AD48" s="5" t="s">
        <v>1486</v>
      </c>
      <c r="AE48" s="14">
        <v>18</v>
      </c>
      <c r="AF48" s="5">
        <v>2011</v>
      </c>
      <c r="AG48" s="5" t="s">
        <v>1486</v>
      </c>
      <c r="AH48" s="14"/>
      <c r="AJ48" s="5" t="s">
        <v>1569</v>
      </c>
    </row>
    <row r="49" spans="1:36" ht="12.75" customHeight="1" x14ac:dyDescent="0.25">
      <c r="A49" s="5" t="s">
        <v>1467</v>
      </c>
      <c r="B49" s="5" t="s">
        <v>465</v>
      </c>
      <c r="C49" s="5" t="s">
        <v>464</v>
      </c>
      <c r="D49" s="5" t="s">
        <v>360</v>
      </c>
      <c r="E49" s="5" t="s">
        <v>466</v>
      </c>
      <c r="F49" s="5" t="s">
        <v>463</v>
      </c>
      <c r="G49" s="5" t="s">
        <v>1790</v>
      </c>
      <c r="H49" s="5">
        <v>1</v>
      </c>
      <c r="I49" s="5" t="s">
        <v>1813</v>
      </c>
      <c r="J49" s="13">
        <v>0.61705541157595956</v>
      </c>
      <c r="K49" s="5">
        <v>2013</v>
      </c>
      <c r="L49" s="5" t="s">
        <v>1467</v>
      </c>
      <c r="M49" s="12">
        <v>37</v>
      </c>
      <c r="N49" s="5">
        <v>2013</v>
      </c>
      <c r="O49" s="5" t="s">
        <v>1467</v>
      </c>
      <c r="P49" s="12">
        <v>13</v>
      </c>
      <c r="Q49" s="5">
        <v>2013</v>
      </c>
      <c r="R49" s="5" t="s">
        <v>1467</v>
      </c>
      <c r="S49" s="12"/>
      <c r="U49" s="5" t="s">
        <v>1569</v>
      </c>
      <c r="V49" s="12">
        <v>0</v>
      </c>
      <c r="W49" s="5">
        <v>2013</v>
      </c>
      <c r="X49" s="5" t="s">
        <v>1467</v>
      </c>
      <c r="Y49" s="12">
        <v>0</v>
      </c>
      <c r="Z49" s="5">
        <v>2013</v>
      </c>
      <c r="AA49" s="5" t="s">
        <v>1467</v>
      </c>
      <c r="AB49" s="12">
        <v>0</v>
      </c>
      <c r="AC49" s="5">
        <v>2013</v>
      </c>
      <c r="AD49" s="5" t="s">
        <v>1467</v>
      </c>
      <c r="AE49" s="14">
        <v>70</v>
      </c>
      <c r="AF49" s="5">
        <v>2013</v>
      </c>
      <c r="AG49" s="5" t="s">
        <v>1467</v>
      </c>
      <c r="AH49" s="14"/>
      <c r="AJ49" s="5" t="s">
        <v>1569</v>
      </c>
    </row>
    <row r="50" spans="1:36" ht="12.75" customHeight="1" x14ac:dyDescent="0.25">
      <c r="A50" s="5" t="s">
        <v>1401</v>
      </c>
      <c r="B50" s="5" t="s">
        <v>1377</v>
      </c>
      <c r="C50" s="5" t="s">
        <v>679</v>
      </c>
      <c r="D50" s="5" t="s">
        <v>620</v>
      </c>
      <c r="E50" s="5" t="s">
        <v>1403</v>
      </c>
      <c r="F50" s="5" t="s">
        <v>1402</v>
      </c>
      <c r="G50" s="5">
        <v>2</v>
      </c>
      <c r="H50" s="5">
        <v>2</v>
      </c>
      <c r="I50" s="5" t="s">
        <v>3122</v>
      </c>
      <c r="J50" s="13">
        <v>0.49575994781474231</v>
      </c>
      <c r="K50" s="5">
        <v>2009</v>
      </c>
      <c r="L50" s="5" t="s">
        <v>1401</v>
      </c>
      <c r="M50" s="12">
        <v>100</v>
      </c>
      <c r="N50" s="5">
        <v>2009</v>
      </c>
      <c r="O50" s="5" t="s">
        <v>1401</v>
      </c>
      <c r="P50" s="12">
        <v>12.5</v>
      </c>
      <c r="Q50" s="5">
        <v>2009</v>
      </c>
      <c r="R50" s="5" t="s">
        <v>1401</v>
      </c>
      <c r="S50" s="12"/>
      <c r="U50" s="5" t="s">
        <v>1569</v>
      </c>
      <c r="V50" s="12">
        <v>0</v>
      </c>
      <c r="W50" s="5">
        <v>2009</v>
      </c>
      <c r="X50" s="5" t="s">
        <v>1401</v>
      </c>
      <c r="Y50" s="12">
        <v>0</v>
      </c>
      <c r="Z50" s="5">
        <v>2009</v>
      </c>
      <c r="AA50" s="5" t="s">
        <v>1401</v>
      </c>
      <c r="AB50" s="12">
        <v>0</v>
      </c>
      <c r="AC50" s="5">
        <v>2009</v>
      </c>
      <c r="AD50" s="5" t="s">
        <v>1401</v>
      </c>
      <c r="AE50" s="14">
        <v>0</v>
      </c>
      <c r="AF50" s="5">
        <v>2009</v>
      </c>
      <c r="AG50" s="5" t="s">
        <v>1401</v>
      </c>
      <c r="AH50" s="14"/>
      <c r="AJ50" s="5" t="s">
        <v>1569</v>
      </c>
    </row>
    <row r="51" spans="1:36" ht="12.75" customHeight="1" x14ac:dyDescent="0.25">
      <c r="A51" s="5" t="s">
        <v>1481</v>
      </c>
      <c r="B51" s="5" t="s">
        <v>221</v>
      </c>
      <c r="C51" s="5" t="s">
        <v>220</v>
      </c>
      <c r="D51" s="5" t="s">
        <v>35</v>
      </c>
      <c r="E51" s="5" t="s">
        <v>1483</v>
      </c>
      <c r="F51" s="5" t="s">
        <v>1482</v>
      </c>
      <c r="G51" s="5">
        <v>2</v>
      </c>
      <c r="H51" s="5">
        <v>1</v>
      </c>
      <c r="I51" s="5" t="s">
        <v>1814</v>
      </c>
      <c r="J51" s="13">
        <v>1.5097146602712259</v>
      </c>
      <c r="K51" s="5">
        <f>2010-3</f>
        <v>2007</v>
      </c>
      <c r="L51" s="5" t="s">
        <v>1481</v>
      </c>
      <c r="M51" s="12">
        <v>100</v>
      </c>
      <c r="N51" s="5">
        <f>2010-3</f>
        <v>2007</v>
      </c>
      <c r="O51" s="5" t="s">
        <v>1481</v>
      </c>
      <c r="P51" s="12">
        <v>6.8</v>
      </c>
      <c r="Q51" s="5">
        <f>2010-3</f>
        <v>2007</v>
      </c>
      <c r="R51" s="5" t="s">
        <v>1481</v>
      </c>
      <c r="S51" s="12"/>
      <c r="U51" s="5" t="s">
        <v>1569</v>
      </c>
      <c r="V51" s="12">
        <v>9.7289999999999992</v>
      </c>
      <c r="W51" s="5">
        <f>2010-3</f>
        <v>2007</v>
      </c>
      <c r="X51" s="5" t="s">
        <v>1481</v>
      </c>
      <c r="Y51" s="12">
        <v>13.270999999999999</v>
      </c>
      <c r="Z51" s="5">
        <f>2010-3</f>
        <v>2007</v>
      </c>
      <c r="AA51" s="5" t="s">
        <v>1481</v>
      </c>
      <c r="AB51" s="12">
        <v>76.23</v>
      </c>
      <c r="AC51" s="5">
        <f>2010-3</f>
        <v>2007</v>
      </c>
      <c r="AD51" s="5" t="s">
        <v>1481</v>
      </c>
      <c r="AE51" s="14">
        <v>100</v>
      </c>
      <c r="AF51" s="5">
        <f>2010-3</f>
        <v>2007</v>
      </c>
      <c r="AG51" s="5" t="s">
        <v>1481</v>
      </c>
      <c r="AH51" s="14"/>
      <c r="AJ51" s="5" t="s">
        <v>1569</v>
      </c>
    </row>
    <row r="52" spans="1:36" ht="12.75" customHeight="1" x14ac:dyDescent="0.25">
      <c r="A52" s="5" t="s">
        <v>1502</v>
      </c>
      <c r="B52" s="5" t="s">
        <v>343</v>
      </c>
      <c r="C52" s="5" t="s">
        <v>342</v>
      </c>
      <c r="D52" s="5" t="s">
        <v>35</v>
      </c>
      <c r="E52" s="5" t="s">
        <v>1504</v>
      </c>
      <c r="F52" s="5" t="s">
        <v>1503</v>
      </c>
      <c r="G52" s="5">
        <v>2</v>
      </c>
      <c r="H52" s="5">
        <v>1</v>
      </c>
      <c r="I52" s="5" t="s">
        <v>3123</v>
      </c>
      <c r="J52" s="13">
        <v>1.6671364260665502</v>
      </c>
      <c r="K52" s="5">
        <f>2010-3</f>
        <v>2007</v>
      </c>
      <c r="L52" s="5" t="s">
        <v>1502</v>
      </c>
      <c r="M52" s="12">
        <v>100</v>
      </c>
      <c r="N52" s="5">
        <f>2010-3</f>
        <v>2007</v>
      </c>
      <c r="O52" s="5" t="s">
        <v>1502</v>
      </c>
      <c r="P52" s="12">
        <v>11</v>
      </c>
      <c r="Q52" s="5">
        <f>2010-3</f>
        <v>2007</v>
      </c>
      <c r="R52" s="5" t="s">
        <v>1502</v>
      </c>
      <c r="S52" s="12"/>
      <c r="U52" s="5" t="s">
        <v>1569</v>
      </c>
      <c r="V52" s="12">
        <v>13.343999999999998</v>
      </c>
      <c r="W52" s="5">
        <f>2010-3</f>
        <v>2007</v>
      </c>
      <c r="X52" s="5" t="s">
        <v>1502</v>
      </c>
      <c r="Y52" s="12">
        <v>34.655999999999999</v>
      </c>
      <c r="Z52" s="5">
        <f>2010-3</f>
        <v>2007</v>
      </c>
      <c r="AA52" s="5" t="s">
        <v>1502</v>
      </c>
      <c r="AB52" s="12">
        <v>0</v>
      </c>
      <c r="AC52" s="5">
        <f>2010-3</f>
        <v>2007</v>
      </c>
      <c r="AD52" s="5" t="s">
        <v>1502</v>
      </c>
      <c r="AE52" s="14">
        <v>100</v>
      </c>
      <c r="AF52" s="5">
        <f>2010-3</f>
        <v>2007</v>
      </c>
      <c r="AG52" s="5" t="s">
        <v>1502</v>
      </c>
      <c r="AH52" s="14"/>
      <c r="AJ52" s="5" t="s">
        <v>1569</v>
      </c>
    </row>
    <row r="53" spans="1:36" ht="12.75" customHeight="1" x14ac:dyDescent="0.25">
      <c r="A53" s="5" t="s">
        <v>1491</v>
      </c>
      <c r="B53" s="5" t="s">
        <v>1493</v>
      </c>
      <c r="C53" s="5" t="s">
        <v>1492</v>
      </c>
      <c r="D53" s="5" t="s">
        <v>35</v>
      </c>
      <c r="E53" s="5" t="s">
        <v>1493</v>
      </c>
      <c r="F53" s="5" t="s">
        <v>1492</v>
      </c>
      <c r="G53" s="5">
        <v>0</v>
      </c>
      <c r="H53" s="5">
        <v>1</v>
      </c>
      <c r="I53" s="5" t="s">
        <v>3121</v>
      </c>
      <c r="J53" s="13">
        <v>1.3213177978071937</v>
      </c>
      <c r="K53" s="5">
        <v>2013</v>
      </c>
      <c r="L53" s="5" t="s">
        <v>1491</v>
      </c>
      <c r="M53" s="12">
        <v>100</v>
      </c>
      <c r="N53" s="5">
        <v>2013</v>
      </c>
      <c r="O53" s="5" t="s">
        <v>1491</v>
      </c>
      <c r="P53" s="12">
        <v>11</v>
      </c>
      <c r="Q53" s="5">
        <v>2013</v>
      </c>
      <c r="R53" s="5" t="s">
        <v>1491</v>
      </c>
      <c r="S53" s="12"/>
      <c r="U53" s="5" t="s">
        <v>1569</v>
      </c>
      <c r="V53" s="12">
        <v>0.92999999999999972</v>
      </c>
      <c r="W53" s="5">
        <v>2013</v>
      </c>
      <c r="X53" s="5" t="s">
        <v>1491</v>
      </c>
      <c r="Y53" s="12">
        <v>4.07</v>
      </c>
      <c r="Z53" s="5">
        <v>2013</v>
      </c>
      <c r="AA53" s="5" t="s">
        <v>1491</v>
      </c>
      <c r="AB53" s="12">
        <v>38</v>
      </c>
      <c r="AC53" s="5">
        <v>2013</v>
      </c>
      <c r="AD53" s="5" t="s">
        <v>1491</v>
      </c>
      <c r="AE53" s="14">
        <v>100</v>
      </c>
      <c r="AF53" s="5">
        <v>2013</v>
      </c>
      <c r="AG53" s="5" t="s">
        <v>1491</v>
      </c>
      <c r="AH53" s="14"/>
      <c r="AJ53" s="5" t="s">
        <v>1569</v>
      </c>
    </row>
    <row r="54" spans="1:36" ht="12.75" customHeight="1" x14ac:dyDescent="0.25">
      <c r="A54" s="5" t="s">
        <v>1351</v>
      </c>
      <c r="B54" s="5" t="s">
        <v>1117</v>
      </c>
      <c r="C54" s="5" t="s">
        <v>1116</v>
      </c>
      <c r="D54" s="5" t="s">
        <v>1038</v>
      </c>
      <c r="E54" s="5" t="s">
        <v>1353</v>
      </c>
      <c r="F54" s="5" t="s">
        <v>1352</v>
      </c>
      <c r="G54" s="5" t="s">
        <v>1791</v>
      </c>
      <c r="H54" s="5">
        <v>1</v>
      </c>
      <c r="I54" s="5" t="s">
        <v>3121</v>
      </c>
      <c r="J54" s="13">
        <v>1.01159114857745</v>
      </c>
      <c r="K54" s="5">
        <v>2011</v>
      </c>
      <c r="L54" s="5" t="s">
        <v>1351</v>
      </c>
      <c r="M54" s="12">
        <v>100</v>
      </c>
      <c r="N54" s="5">
        <v>2011</v>
      </c>
      <c r="O54" s="5" t="s">
        <v>1351</v>
      </c>
      <c r="P54" s="12">
        <v>15.6</v>
      </c>
      <c r="Q54" s="5">
        <v>2011</v>
      </c>
      <c r="R54" s="5" t="s">
        <v>1351</v>
      </c>
      <c r="S54" s="12"/>
      <c r="U54" s="5" t="s">
        <v>1569</v>
      </c>
      <c r="V54" s="12">
        <v>0</v>
      </c>
      <c r="W54" s="5">
        <v>2011</v>
      </c>
      <c r="X54" s="5" t="s">
        <v>1351</v>
      </c>
      <c r="Y54" s="12">
        <v>0</v>
      </c>
      <c r="Z54" s="5">
        <v>2011</v>
      </c>
      <c r="AA54" s="5" t="s">
        <v>1351</v>
      </c>
      <c r="AB54" s="12">
        <v>0</v>
      </c>
      <c r="AC54" s="5">
        <v>2011</v>
      </c>
      <c r="AD54" s="5" t="s">
        <v>1351</v>
      </c>
      <c r="AE54" s="14">
        <v>100</v>
      </c>
      <c r="AF54" s="5">
        <v>2011</v>
      </c>
      <c r="AG54" s="5" t="s">
        <v>1351</v>
      </c>
      <c r="AH54" s="14"/>
      <c r="AJ54" s="5" t="s">
        <v>1569</v>
      </c>
    </row>
    <row r="55" spans="1:36" ht="12.75" customHeight="1" x14ac:dyDescent="0.25">
      <c r="A55" s="5" t="s">
        <v>1499</v>
      </c>
      <c r="B55" s="5" t="s">
        <v>343</v>
      </c>
      <c r="C55" s="5" t="s">
        <v>342</v>
      </c>
      <c r="D55" s="5" t="s">
        <v>35</v>
      </c>
      <c r="E55" s="5" t="s">
        <v>1501</v>
      </c>
      <c r="F55" s="5" t="s">
        <v>1500</v>
      </c>
      <c r="G55" s="5">
        <v>2</v>
      </c>
      <c r="H55" s="5">
        <v>1</v>
      </c>
      <c r="I55" s="5" t="s">
        <v>3121</v>
      </c>
      <c r="J55" s="13">
        <v>2.7263167133690049</v>
      </c>
      <c r="K55" s="5">
        <f>2010-3</f>
        <v>2007</v>
      </c>
      <c r="L55" s="5" t="s">
        <v>1499</v>
      </c>
      <c r="M55" s="12">
        <v>100</v>
      </c>
      <c r="N55" s="5">
        <f>2010-3</f>
        <v>2007</v>
      </c>
      <c r="O55" s="5" t="s">
        <v>1499</v>
      </c>
      <c r="P55" s="12">
        <v>11</v>
      </c>
      <c r="Q55" s="5">
        <f>2010-3</f>
        <v>2007</v>
      </c>
      <c r="R55" s="5" t="s">
        <v>1499</v>
      </c>
      <c r="S55" s="12"/>
      <c r="U55" s="5" t="s">
        <v>1569</v>
      </c>
      <c r="V55" s="12">
        <v>0</v>
      </c>
      <c r="W55" s="5">
        <f>2010-3</f>
        <v>2007</v>
      </c>
      <c r="X55" s="5" t="s">
        <v>1499</v>
      </c>
      <c r="Y55" s="12">
        <v>37</v>
      </c>
      <c r="Z55" s="5">
        <f>2010-3</f>
        <v>2007</v>
      </c>
      <c r="AA55" s="5" t="s">
        <v>1499</v>
      </c>
      <c r="AB55" s="12">
        <v>0</v>
      </c>
      <c r="AC55" s="5">
        <f>2010-3</f>
        <v>2007</v>
      </c>
      <c r="AD55" s="5" t="s">
        <v>1499</v>
      </c>
      <c r="AE55" s="14">
        <v>100</v>
      </c>
      <c r="AF55" s="5">
        <f>2010-3</f>
        <v>2007</v>
      </c>
      <c r="AG55" s="5" t="s">
        <v>1499</v>
      </c>
      <c r="AH55" s="14"/>
      <c r="AJ55" s="5" t="s">
        <v>1569</v>
      </c>
    </row>
    <row r="56" spans="1:36" ht="12.75" customHeight="1" x14ac:dyDescent="0.25">
      <c r="A56" s="5" t="s">
        <v>1348</v>
      </c>
      <c r="B56" s="5" t="s">
        <v>1117</v>
      </c>
      <c r="C56" s="5" t="s">
        <v>1116</v>
      </c>
      <c r="D56" s="5" t="s">
        <v>1038</v>
      </c>
      <c r="E56" s="5" t="s">
        <v>1350</v>
      </c>
      <c r="F56" s="5" t="s">
        <v>1349</v>
      </c>
      <c r="G56" s="5">
        <v>2</v>
      </c>
      <c r="H56" s="5">
        <v>1</v>
      </c>
      <c r="I56" s="5" t="s">
        <v>3121</v>
      </c>
      <c r="J56" s="13">
        <v>1.139468843206944</v>
      </c>
      <c r="K56" s="5">
        <f>2010-3</f>
        <v>2007</v>
      </c>
      <c r="L56" s="5" t="s">
        <v>1348</v>
      </c>
      <c r="M56" s="12">
        <v>100</v>
      </c>
      <c r="N56" s="5">
        <f>2010-3</f>
        <v>2007</v>
      </c>
      <c r="O56" s="5" t="s">
        <v>1348</v>
      </c>
      <c r="P56" s="12">
        <v>15</v>
      </c>
      <c r="Q56" s="5">
        <f>2010-3</f>
        <v>2007</v>
      </c>
      <c r="R56" s="5" t="s">
        <v>1348</v>
      </c>
      <c r="S56" s="12"/>
      <c r="U56" s="5" t="s">
        <v>1569</v>
      </c>
      <c r="V56" s="12">
        <v>0</v>
      </c>
      <c r="W56" s="5">
        <f>2010-3</f>
        <v>2007</v>
      </c>
      <c r="X56" s="5" t="s">
        <v>1348</v>
      </c>
      <c r="Y56" s="12">
        <v>2</v>
      </c>
      <c r="Z56" s="5">
        <f>2010-3</f>
        <v>2007</v>
      </c>
      <c r="AA56" s="5" t="s">
        <v>1348</v>
      </c>
      <c r="AB56" s="12">
        <v>0</v>
      </c>
      <c r="AC56" s="5">
        <f>2010-3</f>
        <v>2007</v>
      </c>
      <c r="AD56" s="5" t="s">
        <v>1348</v>
      </c>
      <c r="AE56" s="14">
        <v>99</v>
      </c>
      <c r="AF56" s="5">
        <f>2010-3</f>
        <v>2007</v>
      </c>
      <c r="AG56" s="5" t="s">
        <v>1348</v>
      </c>
      <c r="AH56" s="14"/>
      <c r="AJ56" s="5" t="s">
        <v>1569</v>
      </c>
    </row>
    <row r="57" spans="1:36" ht="12.75" customHeight="1" x14ac:dyDescent="0.25">
      <c r="A57" s="5" t="s">
        <v>1416</v>
      </c>
      <c r="B57" s="5" t="s">
        <v>306</v>
      </c>
      <c r="C57" s="5" t="s">
        <v>305</v>
      </c>
      <c r="D57" s="5" t="s">
        <v>35</v>
      </c>
      <c r="E57" s="5" t="s">
        <v>1418</v>
      </c>
      <c r="F57" s="5" t="s">
        <v>1417</v>
      </c>
      <c r="G57" s="5">
        <v>4</v>
      </c>
      <c r="H57" s="5">
        <v>2</v>
      </c>
      <c r="I57" s="5" t="s">
        <v>3126</v>
      </c>
      <c r="J57" s="13">
        <v>1.0614248454947766</v>
      </c>
      <c r="K57" s="5">
        <v>2012</v>
      </c>
      <c r="L57" s="5" t="s">
        <v>1416</v>
      </c>
      <c r="M57" s="12">
        <v>100</v>
      </c>
      <c r="N57" s="5">
        <v>2012</v>
      </c>
      <c r="O57" s="5" t="s">
        <v>1416</v>
      </c>
      <c r="P57" s="12">
        <v>0.161</v>
      </c>
      <c r="Q57" s="5">
        <v>2012</v>
      </c>
      <c r="R57" s="5" t="s">
        <v>1416</v>
      </c>
      <c r="S57" s="12"/>
      <c r="U57" s="5" t="s">
        <v>1569</v>
      </c>
      <c r="V57" s="12">
        <v>0</v>
      </c>
      <c r="W57" s="5">
        <v>2012</v>
      </c>
      <c r="X57" s="5" t="s">
        <v>1416</v>
      </c>
      <c r="Y57" s="12">
        <v>38</v>
      </c>
      <c r="Z57" s="5">
        <v>2012</v>
      </c>
      <c r="AA57" s="5" t="s">
        <v>1416</v>
      </c>
      <c r="AB57" s="12">
        <v>0</v>
      </c>
      <c r="AC57" s="5">
        <v>2012</v>
      </c>
      <c r="AD57" s="5" t="s">
        <v>1416</v>
      </c>
      <c r="AE57" s="14">
        <v>100</v>
      </c>
      <c r="AF57" s="5">
        <v>2012</v>
      </c>
      <c r="AG57" s="5" t="s">
        <v>1416</v>
      </c>
      <c r="AH57" s="14"/>
      <c r="AJ57" s="5" t="s">
        <v>1569</v>
      </c>
    </row>
    <row r="58" spans="1:36" ht="12.75" customHeight="1" x14ac:dyDescent="0.25">
      <c r="A58" s="5" t="s">
        <v>1390</v>
      </c>
      <c r="B58" s="5" t="s">
        <v>1377</v>
      </c>
      <c r="C58" s="5" t="s">
        <v>679</v>
      </c>
      <c r="D58" s="5" t="s">
        <v>620</v>
      </c>
      <c r="E58" s="5" t="s">
        <v>1392</v>
      </c>
      <c r="F58" s="5" t="s">
        <v>1391</v>
      </c>
      <c r="G58" s="5">
        <v>2</v>
      </c>
      <c r="H58" s="5">
        <v>1</v>
      </c>
      <c r="I58" s="5" t="s">
        <v>3128</v>
      </c>
      <c r="J58" s="13">
        <v>0.24882533705465446</v>
      </c>
      <c r="K58" s="5">
        <v>2012</v>
      </c>
      <c r="L58" s="5" t="s">
        <v>1390</v>
      </c>
      <c r="M58" s="12">
        <v>100</v>
      </c>
      <c r="N58" s="5">
        <v>2012</v>
      </c>
      <c r="O58" s="5" t="s">
        <v>1390</v>
      </c>
      <c r="P58" s="12">
        <v>10.029999999999999</v>
      </c>
      <c r="Q58" s="5">
        <v>2012</v>
      </c>
      <c r="R58" s="5" t="s">
        <v>1390</v>
      </c>
      <c r="S58" s="12"/>
      <c r="U58" s="5" t="s">
        <v>1569</v>
      </c>
      <c r="V58" s="12">
        <v>0</v>
      </c>
      <c r="W58" s="5">
        <v>2012</v>
      </c>
      <c r="X58" s="5" t="s">
        <v>1390</v>
      </c>
      <c r="Y58" s="12">
        <v>0</v>
      </c>
      <c r="Z58" s="5">
        <v>2012</v>
      </c>
      <c r="AA58" s="5" t="s">
        <v>1390</v>
      </c>
      <c r="AB58" s="12">
        <v>0</v>
      </c>
      <c r="AC58" s="5">
        <v>2012</v>
      </c>
      <c r="AD58" s="5" t="s">
        <v>1390</v>
      </c>
      <c r="AE58" s="14">
        <v>0</v>
      </c>
      <c r="AF58" s="5">
        <v>2012</v>
      </c>
      <c r="AG58" s="5" t="s">
        <v>1390</v>
      </c>
      <c r="AH58" s="14"/>
      <c r="AJ58" s="5" t="s">
        <v>1569</v>
      </c>
    </row>
    <row r="59" spans="1:36" ht="12.75" customHeight="1" x14ac:dyDescent="0.25">
      <c r="A59" s="5" t="s">
        <v>1434</v>
      </c>
      <c r="B59" s="5" t="s">
        <v>17</v>
      </c>
      <c r="C59" s="5" t="s">
        <v>414</v>
      </c>
      <c r="D59" s="5" t="s">
        <v>360</v>
      </c>
      <c r="E59" s="5" t="s">
        <v>1435</v>
      </c>
      <c r="F59" s="5" t="s">
        <v>3329</v>
      </c>
      <c r="G59" s="5">
        <v>3</v>
      </c>
      <c r="H59" s="5">
        <v>2</v>
      </c>
      <c r="I59" s="5" t="s">
        <v>3129</v>
      </c>
      <c r="J59" s="13">
        <v>0.8499377334993774</v>
      </c>
      <c r="K59" s="5">
        <v>2013</v>
      </c>
      <c r="L59" s="5" t="s">
        <v>1434</v>
      </c>
      <c r="M59" s="12">
        <v>29</v>
      </c>
      <c r="N59" s="5">
        <v>2013</v>
      </c>
      <c r="O59" s="5" t="s">
        <v>1434</v>
      </c>
      <c r="P59" s="12">
        <v>3.3</v>
      </c>
      <c r="Q59" s="5">
        <v>2013</v>
      </c>
      <c r="R59" s="5" t="s">
        <v>1434</v>
      </c>
      <c r="S59" s="12"/>
      <c r="U59" s="5" t="s">
        <v>1569</v>
      </c>
      <c r="V59" s="12">
        <v>0</v>
      </c>
      <c r="W59" s="5">
        <v>2013</v>
      </c>
      <c r="X59" s="5" t="s">
        <v>1434</v>
      </c>
      <c r="Y59" s="12">
        <v>0</v>
      </c>
      <c r="Z59" s="5">
        <v>2013</v>
      </c>
      <c r="AA59" s="5" t="s">
        <v>1434</v>
      </c>
      <c r="AB59" s="12">
        <v>0</v>
      </c>
      <c r="AC59" s="5">
        <v>2013</v>
      </c>
      <c r="AD59" s="5" t="s">
        <v>1434</v>
      </c>
      <c r="AE59" s="14">
        <v>0</v>
      </c>
      <c r="AF59" s="5">
        <v>2013</v>
      </c>
      <c r="AG59" s="5" t="s">
        <v>1434</v>
      </c>
      <c r="AH59" s="14"/>
      <c r="AJ59" s="5" t="s">
        <v>1569</v>
      </c>
    </row>
    <row r="60" spans="1:36" ht="12.75" customHeight="1" x14ac:dyDescent="0.25">
      <c r="A60" s="5" t="s">
        <v>1439</v>
      </c>
      <c r="B60" s="5" t="s">
        <v>17</v>
      </c>
      <c r="C60" s="5" t="s">
        <v>414</v>
      </c>
      <c r="D60" s="5" t="s">
        <v>360</v>
      </c>
      <c r="E60" s="5" t="s">
        <v>1441</v>
      </c>
      <c r="F60" s="5" t="s">
        <v>1440</v>
      </c>
      <c r="G60" s="5">
        <v>3</v>
      </c>
      <c r="H60" s="5">
        <v>2</v>
      </c>
      <c r="I60" s="5" t="s">
        <v>3130</v>
      </c>
      <c r="J60" s="13">
        <v>0.33134791400665337</v>
      </c>
      <c r="K60" s="5">
        <v>2013</v>
      </c>
      <c r="L60" s="5" t="s">
        <v>1439</v>
      </c>
      <c r="M60" s="12">
        <v>30</v>
      </c>
      <c r="N60" s="5">
        <v>2013</v>
      </c>
      <c r="O60" s="5" t="s">
        <v>1439</v>
      </c>
      <c r="P60" s="12">
        <v>4</v>
      </c>
      <c r="Q60" s="5">
        <v>2013</v>
      </c>
      <c r="R60" s="5" t="s">
        <v>1439</v>
      </c>
      <c r="S60" s="12"/>
      <c r="U60" s="5" t="s">
        <v>1569</v>
      </c>
      <c r="V60" s="12">
        <v>0</v>
      </c>
      <c r="W60" s="5">
        <v>2013</v>
      </c>
      <c r="X60" s="5" t="s">
        <v>1439</v>
      </c>
      <c r="Y60" s="12">
        <v>0</v>
      </c>
      <c r="Z60" s="5">
        <v>2013</v>
      </c>
      <c r="AA60" s="5" t="s">
        <v>1439</v>
      </c>
      <c r="AB60" s="12">
        <v>0</v>
      </c>
      <c r="AC60" s="5">
        <v>2013</v>
      </c>
      <c r="AD60" s="5" t="s">
        <v>1439</v>
      </c>
      <c r="AE60" s="14">
        <v>0</v>
      </c>
      <c r="AF60" s="5">
        <v>2013</v>
      </c>
      <c r="AG60" s="5" t="s">
        <v>1439</v>
      </c>
      <c r="AH60" s="14"/>
      <c r="AJ60" s="5" t="s">
        <v>1569</v>
      </c>
    </row>
    <row r="61" spans="1:36" ht="12.75" customHeight="1" x14ac:dyDescent="0.25">
      <c r="A61" s="5" t="s">
        <v>1375</v>
      </c>
      <c r="B61" s="5" t="s">
        <v>1377</v>
      </c>
      <c r="C61" s="5" t="s">
        <v>679</v>
      </c>
      <c r="D61" s="5" t="s">
        <v>620</v>
      </c>
      <c r="E61" s="5" t="s">
        <v>1378</v>
      </c>
      <c r="F61" s="5" t="s">
        <v>1376</v>
      </c>
      <c r="G61" s="5">
        <v>2</v>
      </c>
      <c r="H61" s="5">
        <v>2</v>
      </c>
      <c r="I61" s="5" t="s">
        <v>3131</v>
      </c>
      <c r="J61" s="13">
        <v>0.67161332265915896</v>
      </c>
      <c r="K61" s="5">
        <v>2012</v>
      </c>
      <c r="L61" s="5" t="s">
        <v>1375</v>
      </c>
      <c r="M61" s="12">
        <v>100</v>
      </c>
      <c r="N61" s="5">
        <v>2012</v>
      </c>
      <c r="O61" s="5" t="s">
        <v>1375</v>
      </c>
      <c r="P61" s="12">
        <v>13.5</v>
      </c>
      <c r="Q61" s="5">
        <v>2012</v>
      </c>
      <c r="R61" s="5" t="s">
        <v>1375</v>
      </c>
      <c r="S61" s="12"/>
      <c r="U61" s="5" t="s">
        <v>1569</v>
      </c>
      <c r="V61" s="12">
        <v>0</v>
      </c>
      <c r="W61" s="5">
        <v>2012</v>
      </c>
      <c r="X61" s="5" t="s">
        <v>1375</v>
      </c>
      <c r="Y61" s="12">
        <v>0</v>
      </c>
      <c r="Z61" s="5">
        <v>2012</v>
      </c>
      <c r="AA61" s="5" t="s">
        <v>1375</v>
      </c>
      <c r="AB61" s="12">
        <v>0</v>
      </c>
      <c r="AC61" s="5">
        <v>2012</v>
      </c>
      <c r="AD61" s="5" t="s">
        <v>1375</v>
      </c>
      <c r="AE61" s="14">
        <v>0</v>
      </c>
      <c r="AF61" s="5">
        <v>2012</v>
      </c>
      <c r="AG61" s="5" t="s">
        <v>1375</v>
      </c>
      <c r="AH61" s="14"/>
      <c r="AJ61" s="5" t="s">
        <v>1569</v>
      </c>
    </row>
    <row r="62" spans="1:36" ht="12.75" customHeight="1" x14ac:dyDescent="0.25">
      <c r="A62" s="5" t="s">
        <v>1396</v>
      </c>
      <c r="B62" s="5" t="s">
        <v>1377</v>
      </c>
      <c r="C62" s="5" t="s">
        <v>679</v>
      </c>
      <c r="D62" s="5" t="s">
        <v>620</v>
      </c>
      <c r="E62" s="5" t="s">
        <v>1397</v>
      </c>
      <c r="F62" s="5" t="s">
        <v>1394</v>
      </c>
      <c r="G62" s="5">
        <v>2</v>
      </c>
      <c r="H62" s="5">
        <v>2</v>
      </c>
      <c r="I62" s="5" t="s">
        <v>3132</v>
      </c>
      <c r="J62" s="13">
        <v>0.79666463074594362</v>
      </c>
      <c r="K62" s="5">
        <v>2012</v>
      </c>
      <c r="L62" s="5" t="s">
        <v>1396</v>
      </c>
      <c r="M62" s="12">
        <v>100</v>
      </c>
      <c r="N62" s="5">
        <v>2012</v>
      </c>
      <c r="O62" s="5" t="s">
        <v>1396</v>
      </c>
      <c r="P62" s="12">
        <v>5</v>
      </c>
      <c r="Q62" s="5">
        <v>2012</v>
      </c>
      <c r="R62" s="5" t="s">
        <v>1396</v>
      </c>
      <c r="S62" s="12"/>
      <c r="U62" s="5" t="s">
        <v>1569</v>
      </c>
      <c r="V62" s="12">
        <v>0</v>
      </c>
      <c r="W62" s="5">
        <v>2012</v>
      </c>
      <c r="X62" s="5" t="s">
        <v>1396</v>
      </c>
      <c r="Y62" s="12">
        <v>0</v>
      </c>
      <c r="Z62" s="5">
        <v>2012</v>
      </c>
      <c r="AA62" s="5" t="s">
        <v>1396</v>
      </c>
      <c r="AB62" s="12">
        <v>0</v>
      </c>
      <c r="AC62" s="5">
        <v>2012</v>
      </c>
      <c r="AD62" s="5" t="s">
        <v>1396</v>
      </c>
      <c r="AE62" s="14">
        <v>0</v>
      </c>
      <c r="AF62" s="5">
        <v>2012</v>
      </c>
      <c r="AG62" s="5" t="s">
        <v>1396</v>
      </c>
      <c r="AH62" s="14"/>
      <c r="AJ62" s="5" t="s">
        <v>1569</v>
      </c>
    </row>
    <row r="63" spans="1:36" ht="12.75" customHeight="1" x14ac:dyDescent="0.25">
      <c r="A63" s="5" t="s">
        <v>1360</v>
      </c>
      <c r="B63" s="5" t="s">
        <v>1124</v>
      </c>
      <c r="C63" s="5" t="s">
        <v>1123</v>
      </c>
      <c r="D63" s="5" t="s">
        <v>1038</v>
      </c>
      <c r="E63" s="5" t="s">
        <v>1362</v>
      </c>
      <c r="F63" s="5" t="s">
        <v>1361</v>
      </c>
      <c r="G63" s="5">
        <v>3</v>
      </c>
      <c r="H63" s="5">
        <v>2</v>
      </c>
      <c r="I63" s="5" t="s">
        <v>3133</v>
      </c>
      <c r="J63" s="13">
        <v>0.72398554721356123</v>
      </c>
      <c r="K63" s="5">
        <v>2018</v>
      </c>
      <c r="L63" s="5" t="s">
        <v>1360</v>
      </c>
      <c r="M63" s="12">
        <v>100</v>
      </c>
      <c r="N63" s="5">
        <v>2018</v>
      </c>
      <c r="O63" s="5" t="s">
        <v>1360</v>
      </c>
      <c r="P63" s="12">
        <v>22</v>
      </c>
      <c r="Q63" s="5">
        <v>2018</v>
      </c>
      <c r="R63" s="5" t="s">
        <v>1360</v>
      </c>
      <c r="S63" s="12"/>
      <c r="U63" s="5" t="s">
        <v>1569</v>
      </c>
      <c r="V63" s="12" t="s">
        <v>1569</v>
      </c>
      <c r="X63" s="5" t="s">
        <v>1569</v>
      </c>
      <c r="Y63" s="12" t="s">
        <v>1569</v>
      </c>
      <c r="AA63" s="5" t="s">
        <v>1569</v>
      </c>
      <c r="AB63" s="12">
        <v>73</v>
      </c>
      <c r="AC63" s="5">
        <v>2018</v>
      </c>
      <c r="AD63" s="5" t="s">
        <v>1360</v>
      </c>
      <c r="AE63" s="14">
        <v>100</v>
      </c>
      <c r="AF63" s="5">
        <v>2018</v>
      </c>
      <c r="AG63" s="5" t="s">
        <v>1360</v>
      </c>
      <c r="AH63" s="14"/>
      <c r="AJ63" s="5" t="s">
        <v>1569</v>
      </c>
    </row>
    <row r="64" spans="1:36" ht="12.75" customHeight="1" x14ac:dyDescent="0.25">
      <c r="A64" s="5" t="s">
        <v>1436</v>
      </c>
      <c r="B64" s="5" t="s">
        <v>17</v>
      </c>
      <c r="C64" s="5" t="s">
        <v>414</v>
      </c>
      <c r="D64" s="5" t="s">
        <v>360</v>
      </c>
      <c r="E64" s="5" t="s">
        <v>1438</v>
      </c>
      <c r="F64" s="5" t="s">
        <v>1437</v>
      </c>
      <c r="G64" s="5">
        <v>3</v>
      </c>
      <c r="H64" s="5">
        <v>2</v>
      </c>
      <c r="I64" s="5" t="s">
        <v>1817</v>
      </c>
      <c r="J64" s="13">
        <v>0.34999599455259156</v>
      </c>
      <c r="K64" s="5">
        <v>2013</v>
      </c>
      <c r="L64" s="5" t="s">
        <v>1436</v>
      </c>
      <c r="M64" s="12">
        <v>80</v>
      </c>
      <c r="N64" s="5">
        <v>2013</v>
      </c>
      <c r="O64" s="5" t="s">
        <v>1436</v>
      </c>
      <c r="P64" s="12">
        <v>7.8</v>
      </c>
      <c r="Q64" s="5">
        <v>2013</v>
      </c>
      <c r="R64" s="5" t="s">
        <v>1436</v>
      </c>
      <c r="S64" s="12"/>
      <c r="U64" s="5" t="s">
        <v>1569</v>
      </c>
      <c r="V64" s="12">
        <v>0</v>
      </c>
      <c r="W64" s="5">
        <v>2013</v>
      </c>
      <c r="X64" s="5" t="s">
        <v>1436</v>
      </c>
      <c r="Y64" s="12">
        <v>0</v>
      </c>
      <c r="Z64" s="5">
        <v>2013</v>
      </c>
      <c r="AA64" s="5" t="s">
        <v>1436</v>
      </c>
      <c r="AB64" s="12">
        <v>0</v>
      </c>
      <c r="AC64" s="5">
        <v>2013</v>
      </c>
      <c r="AD64" s="5" t="s">
        <v>1436</v>
      </c>
      <c r="AE64" s="14">
        <v>0</v>
      </c>
      <c r="AF64" s="5">
        <v>2013</v>
      </c>
      <c r="AG64" s="5" t="s">
        <v>1436</v>
      </c>
      <c r="AH64" s="14"/>
      <c r="AJ64" s="5" t="s">
        <v>1569</v>
      </c>
    </row>
    <row r="65" spans="1:36" ht="12.75" customHeight="1" x14ac:dyDescent="0.25">
      <c r="A65" s="5" t="s">
        <v>1430</v>
      </c>
      <c r="B65" s="5" t="s">
        <v>17</v>
      </c>
      <c r="C65" s="5" t="s">
        <v>414</v>
      </c>
      <c r="D65" s="5" t="s">
        <v>360</v>
      </c>
      <c r="E65" s="5" t="s">
        <v>1432</v>
      </c>
      <c r="F65" s="5" t="s">
        <v>1431</v>
      </c>
      <c r="G65" s="5">
        <v>3</v>
      </c>
      <c r="H65" s="5">
        <v>2</v>
      </c>
      <c r="I65" s="5" t="s">
        <v>1818</v>
      </c>
      <c r="J65" s="13">
        <v>0.24906600249066002</v>
      </c>
      <c r="K65" s="5">
        <v>2013</v>
      </c>
      <c r="L65" s="5" t="s">
        <v>1430</v>
      </c>
      <c r="M65" s="12">
        <v>10</v>
      </c>
      <c r="N65" s="5">
        <v>2013</v>
      </c>
      <c r="O65" s="5" t="s">
        <v>1430</v>
      </c>
      <c r="P65" s="12">
        <v>13</v>
      </c>
      <c r="Q65" s="5">
        <v>2013</v>
      </c>
      <c r="R65" s="5" t="s">
        <v>1430</v>
      </c>
      <c r="S65" s="12"/>
      <c r="U65" s="5" t="s">
        <v>1569</v>
      </c>
      <c r="V65" s="12">
        <v>0</v>
      </c>
      <c r="W65" s="5">
        <v>2013</v>
      </c>
      <c r="X65" s="5" t="s">
        <v>1430</v>
      </c>
      <c r="Y65" s="12">
        <v>0</v>
      </c>
      <c r="Z65" s="5">
        <v>2013</v>
      </c>
      <c r="AA65" s="5" t="s">
        <v>1430</v>
      </c>
      <c r="AB65" s="12">
        <v>0</v>
      </c>
      <c r="AC65" s="5">
        <v>2013</v>
      </c>
      <c r="AD65" s="5" t="s">
        <v>1430</v>
      </c>
      <c r="AE65" s="14">
        <v>0</v>
      </c>
      <c r="AF65" s="5">
        <v>2013</v>
      </c>
      <c r="AG65" s="5" t="s">
        <v>1430</v>
      </c>
      <c r="AH65" s="14"/>
      <c r="AJ65" s="5" t="s">
        <v>1569</v>
      </c>
    </row>
    <row r="66" spans="1:36" ht="12.75" customHeight="1" x14ac:dyDescent="0.25">
      <c r="A66" s="5" t="s">
        <v>1419</v>
      </c>
      <c r="B66" s="5" t="s">
        <v>17</v>
      </c>
      <c r="C66" s="5" t="s">
        <v>414</v>
      </c>
      <c r="D66" s="5" t="s">
        <v>360</v>
      </c>
      <c r="E66" s="5" t="s">
        <v>1421</v>
      </c>
      <c r="F66" s="5" t="s">
        <v>1420</v>
      </c>
      <c r="G66" s="5">
        <v>3</v>
      </c>
      <c r="H66" s="5">
        <v>3</v>
      </c>
      <c r="I66" s="5" t="s">
        <v>1819</v>
      </c>
      <c r="J66" s="13">
        <v>0.25007964319847087</v>
      </c>
      <c r="K66" s="5">
        <v>2013</v>
      </c>
      <c r="L66" s="5" t="s">
        <v>1419</v>
      </c>
      <c r="M66" s="12">
        <v>30</v>
      </c>
      <c r="N66" s="5">
        <v>2013</v>
      </c>
      <c r="O66" s="5" t="s">
        <v>1419</v>
      </c>
      <c r="P66" s="12">
        <v>6</v>
      </c>
      <c r="Q66" s="5">
        <v>2013</v>
      </c>
      <c r="R66" s="5" t="s">
        <v>1419</v>
      </c>
      <c r="S66" s="12"/>
      <c r="U66" s="5" t="s">
        <v>1569</v>
      </c>
      <c r="V66" s="12">
        <v>0</v>
      </c>
      <c r="W66" s="5">
        <v>2013</v>
      </c>
      <c r="X66" s="5" t="s">
        <v>1419</v>
      </c>
      <c r="Y66" s="12">
        <v>0</v>
      </c>
      <c r="Z66" s="5">
        <v>2013</v>
      </c>
      <c r="AA66" s="5" t="s">
        <v>1419</v>
      </c>
      <c r="AB66" s="12">
        <v>0</v>
      </c>
      <c r="AC66" s="5">
        <v>2013</v>
      </c>
      <c r="AD66" s="5" t="s">
        <v>1419</v>
      </c>
      <c r="AE66" s="14">
        <v>0</v>
      </c>
      <c r="AF66" s="5">
        <v>2013</v>
      </c>
      <c r="AG66" s="5" t="s">
        <v>1419</v>
      </c>
      <c r="AH66" s="14"/>
      <c r="AJ66" s="5" t="s">
        <v>1569</v>
      </c>
    </row>
    <row r="67" spans="1:36" ht="12.75" customHeight="1" x14ac:dyDescent="0.25">
      <c r="A67" s="5" t="s">
        <v>1388</v>
      </c>
      <c r="B67" s="5" t="s">
        <v>1377</v>
      </c>
      <c r="C67" s="5" t="s">
        <v>679</v>
      </c>
      <c r="D67" s="5" t="s">
        <v>620</v>
      </c>
      <c r="E67" s="5" t="s">
        <v>1389</v>
      </c>
      <c r="F67" s="5" t="s">
        <v>3331</v>
      </c>
      <c r="G67" s="5">
        <v>2</v>
      </c>
      <c r="H67" s="5">
        <v>3</v>
      </c>
      <c r="I67" s="5" t="s">
        <v>1821</v>
      </c>
      <c r="J67" s="13">
        <v>0.83599031180116434</v>
      </c>
      <c r="K67" s="5">
        <v>2012</v>
      </c>
      <c r="L67" s="5" t="s">
        <v>1388</v>
      </c>
      <c r="M67" s="12">
        <v>100</v>
      </c>
      <c r="N67" s="5">
        <v>2012</v>
      </c>
      <c r="O67" s="5" t="s">
        <v>1388</v>
      </c>
      <c r="P67" s="12">
        <v>10.029999999999999</v>
      </c>
      <c r="Q67" s="5">
        <v>2012</v>
      </c>
      <c r="R67" s="5" t="s">
        <v>1388</v>
      </c>
      <c r="S67" s="12"/>
      <c r="U67" s="5" t="s">
        <v>1569</v>
      </c>
      <c r="V67" s="12">
        <v>0</v>
      </c>
      <c r="W67" s="5">
        <v>2012</v>
      </c>
      <c r="X67" s="5" t="s">
        <v>1388</v>
      </c>
      <c r="Y67" s="12">
        <v>0</v>
      </c>
      <c r="Z67" s="5">
        <v>2012</v>
      </c>
      <c r="AA67" s="5" t="s">
        <v>1388</v>
      </c>
      <c r="AB67" s="12">
        <v>0</v>
      </c>
      <c r="AC67" s="5">
        <v>2012</v>
      </c>
      <c r="AD67" s="5" t="s">
        <v>1388</v>
      </c>
      <c r="AE67" s="14">
        <v>0</v>
      </c>
      <c r="AF67" s="5">
        <v>2012</v>
      </c>
      <c r="AG67" s="5" t="s">
        <v>1388</v>
      </c>
      <c r="AH67" s="14"/>
      <c r="AJ67" s="5" t="s">
        <v>1569</v>
      </c>
    </row>
    <row r="68" spans="1:36" ht="12.75" customHeight="1" x14ac:dyDescent="0.25">
      <c r="A68" s="5" t="s">
        <v>1385</v>
      </c>
      <c r="B68" s="5" t="s">
        <v>1377</v>
      </c>
      <c r="C68" s="5" t="s">
        <v>679</v>
      </c>
      <c r="D68" s="5" t="s">
        <v>620</v>
      </c>
      <c r="E68" s="5" t="s">
        <v>1387</v>
      </c>
      <c r="F68" s="5" t="s">
        <v>1386</v>
      </c>
      <c r="G68" s="5">
        <v>2</v>
      </c>
      <c r="H68" s="5">
        <v>2</v>
      </c>
      <c r="I68" s="5" t="s">
        <v>1822</v>
      </c>
      <c r="J68" s="13">
        <v>0.43404238609718065</v>
      </c>
      <c r="K68" s="5">
        <v>2012</v>
      </c>
      <c r="L68" s="5" t="s">
        <v>1385</v>
      </c>
      <c r="M68" s="12">
        <v>100</v>
      </c>
      <c r="N68" s="5">
        <v>2012</v>
      </c>
      <c r="O68" s="5" t="s">
        <v>1385</v>
      </c>
      <c r="P68" s="12">
        <v>10.029999999999999</v>
      </c>
      <c r="Q68" s="5">
        <v>2012</v>
      </c>
      <c r="R68" s="5" t="s">
        <v>1385</v>
      </c>
      <c r="S68" s="12"/>
      <c r="U68" s="5" t="s">
        <v>1569</v>
      </c>
      <c r="V68" s="12">
        <v>0</v>
      </c>
      <c r="W68" s="5">
        <v>2012</v>
      </c>
      <c r="X68" s="5" t="s">
        <v>1385</v>
      </c>
      <c r="Y68" s="12">
        <v>0</v>
      </c>
      <c r="Z68" s="5">
        <v>2012</v>
      </c>
      <c r="AA68" s="5" t="s">
        <v>1385</v>
      </c>
      <c r="AB68" s="12">
        <v>0</v>
      </c>
      <c r="AC68" s="5">
        <v>2012</v>
      </c>
      <c r="AD68" s="5" t="s">
        <v>1385</v>
      </c>
      <c r="AE68" s="14">
        <v>40</v>
      </c>
      <c r="AF68" s="5">
        <v>2012</v>
      </c>
      <c r="AG68" s="5" t="s">
        <v>1385</v>
      </c>
      <c r="AH68" s="14"/>
      <c r="AJ68" s="5" t="s">
        <v>1569</v>
      </c>
    </row>
    <row r="69" spans="1:36" ht="12.75" customHeight="1" x14ac:dyDescent="0.25">
      <c r="A69" s="5" t="s">
        <v>1404</v>
      </c>
      <c r="B69" s="5" t="s">
        <v>1377</v>
      </c>
      <c r="C69" s="5" t="s">
        <v>679</v>
      </c>
      <c r="D69" s="5" t="s">
        <v>620</v>
      </c>
      <c r="E69" s="5" t="s">
        <v>1406</v>
      </c>
      <c r="F69" s="5" t="s">
        <v>1405</v>
      </c>
      <c r="G69" s="5">
        <v>2</v>
      </c>
      <c r="H69" s="5">
        <v>3</v>
      </c>
      <c r="I69" s="5" t="s">
        <v>1823</v>
      </c>
      <c r="J69" s="13">
        <v>0.68610258056902607</v>
      </c>
      <c r="K69" s="5">
        <v>2012</v>
      </c>
      <c r="L69" s="5" t="s">
        <v>1404</v>
      </c>
      <c r="M69" s="12">
        <v>100</v>
      </c>
      <c r="N69" s="5">
        <v>2012</v>
      </c>
      <c r="O69" s="5" t="s">
        <v>1404</v>
      </c>
      <c r="P69" s="12">
        <v>6</v>
      </c>
      <c r="Q69" s="5">
        <v>2012</v>
      </c>
      <c r="R69" s="5" t="s">
        <v>1404</v>
      </c>
      <c r="S69" s="12"/>
      <c r="U69" s="5" t="s">
        <v>1569</v>
      </c>
      <c r="V69" s="12">
        <v>0</v>
      </c>
      <c r="W69" s="5">
        <v>2012</v>
      </c>
      <c r="X69" s="5" t="s">
        <v>1404</v>
      </c>
      <c r="Y69" s="12">
        <v>0</v>
      </c>
      <c r="Z69" s="5">
        <v>2012</v>
      </c>
      <c r="AA69" s="5" t="s">
        <v>1404</v>
      </c>
      <c r="AB69" s="12">
        <v>0</v>
      </c>
      <c r="AC69" s="5">
        <v>2012</v>
      </c>
      <c r="AD69" s="5" t="s">
        <v>1404</v>
      </c>
      <c r="AE69" s="14">
        <v>0</v>
      </c>
      <c r="AF69" s="5">
        <v>2012</v>
      </c>
      <c r="AG69" s="5" t="s">
        <v>1404</v>
      </c>
      <c r="AH69" s="14"/>
      <c r="AJ69" s="5" t="s">
        <v>1569</v>
      </c>
    </row>
    <row r="70" spans="1:36" ht="12.75" customHeight="1" x14ac:dyDescent="0.25">
      <c r="A70" s="5" t="s">
        <v>1448</v>
      </c>
      <c r="B70" s="5" t="s">
        <v>17</v>
      </c>
      <c r="C70" s="5" t="s">
        <v>414</v>
      </c>
      <c r="D70" s="5" t="s">
        <v>360</v>
      </c>
      <c r="E70" s="5" t="s">
        <v>1450</v>
      </c>
      <c r="F70" s="5" t="s">
        <v>1449</v>
      </c>
      <c r="G70" s="5">
        <v>3</v>
      </c>
      <c r="H70" s="5">
        <v>2</v>
      </c>
      <c r="I70" s="5" t="s">
        <v>1824</v>
      </c>
      <c r="J70" s="13">
        <v>0.56978088777350289</v>
      </c>
      <c r="K70" s="5">
        <v>2013</v>
      </c>
      <c r="L70" s="5" t="s">
        <v>1448</v>
      </c>
      <c r="M70" s="12">
        <v>52</v>
      </c>
      <c r="N70" s="5">
        <v>2013</v>
      </c>
      <c r="O70" s="5" t="s">
        <v>1448</v>
      </c>
      <c r="P70" s="12">
        <v>20</v>
      </c>
      <c r="Q70" s="5">
        <v>2013</v>
      </c>
      <c r="R70" s="5" t="s">
        <v>1448</v>
      </c>
      <c r="S70" s="12"/>
      <c r="U70" s="5" t="s">
        <v>1569</v>
      </c>
      <c r="V70" s="12">
        <v>0</v>
      </c>
      <c r="W70" s="5">
        <v>2013</v>
      </c>
      <c r="X70" s="5" t="s">
        <v>1448</v>
      </c>
      <c r="Y70" s="12">
        <v>0</v>
      </c>
      <c r="Z70" s="5">
        <v>2013</v>
      </c>
      <c r="AA70" s="5" t="s">
        <v>1448</v>
      </c>
      <c r="AB70" s="12">
        <v>0</v>
      </c>
      <c r="AC70" s="5">
        <v>2013</v>
      </c>
      <c r="AD70" s="5" t="s">
        <v>1448</v>
      </c>
      <c r="AE70" s="14">
        <v>0</v>
      </c>
      <c r="AF70" s="5">
        <v>2013</v>
      </c>
      <c r="AG70" s="5" t="s">
        <v>1448</v>
      </c>
      <c r="AH70" s="14"/>
      <c r="AJ70" s="5" t="s">
        <v>1569</v>
      </c>
    </row>
    <row r="71" spans="1:36" ht="12.75" customHeight="1" x14ac:dyDescent="0.25">
      <c r="A71" s="5" t="s">
        <v>1445</v>
      </c>
      <c r="B71" s="5" t="s">
        <v>17</v>
      </c>
      <c r="C71" s="5" t="s">
        <v>414</v>
      </c>
      <c r="D71" s="5" t="s">
        <v>360</v>
      </c>
      <c r="E71" s="5" t="s">
        <v>1447</v>
      </c>
      <c r="F71" s="5" t="s">
        <v>1446</v>
      </c>
      <c r="G71" s="5">
        <v>3</v>
      </c>
      <c r="H71" s="5">
        <v>2</v>
      </c>
      <c r="I71" s="5" t="s">
        <v>1825</v>
      </c>
      <c r="J71" s="13">
        <v>0.24848677922905385</v>
      </c>
      <c r="K71" s="5">
        <v>2013</v>
      </c>
      <c r="L71" s="5" t="s">
        <v>1445</v>
      </c>
      <c r="M71" s="12">
        <v>40</v>
      </c>
      <c r="N71" s="5">
        <v>2013</v>
      </c>
      <c r="O71" s="5" t="s">
        <v>1445</v>
      </c>
      <c r="P71" s="12">
        <v>7</v>
      </c>
      <c r="Q71" s="5">
        <v>2013</v>
      </c>
      <c r="R71" s="5" t="s">
        <v>1445</v>
      </c>
      <c r="S71" s="12"/>
      <c r="U71" s="5" t="s">
        <v>1569</v>
      </c>
      <c r="V71" s="12">
        <v>0</v>
      </c>
      <c r="W71" s="5">
        <v>2013</v>
      </c>
      <c r="X71" s="5" t="s">
        <v>1445</v>
      </c>
      <c r="Y71" s="12">
        <v>0</v>
      </c>
      <c r="Z71" s="5">
        <v>2013</v>
      </c>
      <c r="AA71" s="5" t="s">
        <v>1445</v>
      </c>
      <c r="AB71" s="12">
        <v>0</v>
      </c>
      <c r="AC71" s="5">
        <v>2013</v>
      </c>
      <c r="AD71" s="5" t="s">
        <v>1445</v>
      </c>
      <c r="AE71" s="14">
        <v>0</v>
      </c>
      <c r="AF71" s="5">
        <v>2013</v>
      </c>
      <c r="AG71" s="5" t="s">
        <v>1445</v>
      </c>
      <c r="AH71" s="14"/>
      <c r="AJ71" s="5" t="s">
        <v>1569</v>
      </c>
    </row>
    <row r="72" spans="1:36" ht="12.75" customHeight="1" x14ac:dyDescent="0.25">
      <c r="A72" s="5" t="s">
        <v>1398</v>
      </c>
      <c r="B72" s="5" t="s">
        <v>1377</v>
      </c>
      <c r="C72" s="5" t="s">
        <v>679</v>
      </c>
      <c r="D72" s="5" t="s">
        <v>620</v>
      </c>
      <c r="E72" s="5" t="s">
        <v>1400</v>
      </c>
      <c r="F72" s="5" t="s">
        <v>1399</v>
      </c>
      <c r="G72" s="5">
        <v>2</v>
      </c>
      <c r="H72" s="5">
        <v>2</v>
      </c>
      <c r="I72" s="5" t="s">
        <v>1826</v>
      </c>
      <c r="J72" s="13">
        <v>0.99739141247313168</v>
      </c>
      <c r="K72" s="5">
        <v>2012</v>
      </c>
      <c r="L72" s="5" t="s">
        <v>1398</v>
      </c>
      <c r="M72" s="12">
        <v>100</v>
      </c>
      <c r="N72" s="5">
        <v>2012</v>
      </c>
      <c r="O72" s="5" t="s">
        <v>1398</v>
      </c>
      <c r="P72" s="12">
        <v>5</v>
      </c>
      <c r="Q72" s="5">
        <v>2012</v>
      </c>
      <c r="R72" s="5" t="s">
        <v>1398</v>
      </c>
      <c r="S72" s="12"/>
      <c r="U72" s="5" t="s">
        <v>1569</v>
      </c>
      <c r="V72" s="12">
        <v>0</v>
      </c>
      <c r="W72" s="5">
        <v>2012</v>
      </c>
      <c r="X72" s="5" t="s">
        <v>1398</v>
      </c>
      <c r="Y72" s="12">
        <v>0</v>
      </c>
      <c r="Z72" s="5">
        <v>2012</v>
      </c>
      <c r="AA72" s="5" t="s">
        <v>1398</v>
      </c>
      <c r="AB72" s="12">
        <v>0</v>
      </c>
      <c r="AC72" s="5">
        <v>2012</v>
      </c>
      <c r="AD72" s="5" t="s">
        <v>1398</v>
      </c>
      <c r="AE72" s="14">
        <v>0</v>
      </c>
      <c r="AF72" s="5">
        <v>2012</v>
      </c>
      <c r="AG72" s="5" t="s">
        <v>1398</v>
      </c>
      <c r="AH72" s="14"/>
      <c r="AJ72" s="5" t="s">
        <v>1569</v>
      </c>
    </row>
    <row r="73" spans="1:36" ht="12.75" customHeight="1" x14ac:dyDescent="0.25">
      <c r="A73" s="5" t="s">
        <v>1372</v>
      </c>
      <c r="B73" s="5" t="s">
        <v>1124</v>
      </c>
      <c r="C73" s="5" t="s">
        <v>1123</v>
      </c>
      <c r="D73" s="5" t="s">
        <v>1038</v>
      </c>
      <c r="E73" s="5" t="s">
        <v>1374</v>
      </c>
      <c r="F73" s="5" t="s">
        <v>1373</v>
      </c>
      <c r="G73" s="5">
        <v>2</v>
      </c>
      <c r="H73" s="5">
        <v>2</v>
      </c>
      <c r="I73" s="5" t="s">
        <v>1827</v>
      </c>
      <c r="J73" s="13">
        <v>1.0493362794171064</v>
      </c>
      <c r="K73" s="5">
        <v>2018</v>
      </c>
      <c r="L73" s="5" t="s">
        <v>1372</v>
      </c>
      <c r="M73" s="12">
        <v>100</v>
      </c>
      <c r="N73" s="5">
        <v>2018</v>
      </c>
      <c r="O73" s="5" t="s">
        <v>1372</v>
      </c>
      <c r="P73" s="12">
        <v>12</v>
      </c>
      <c r="Q73" s="5">
        <v>2018</v>
      </c>
      <c r="R73" s="5" t="s">
        <v>1372</v>
      </c>
      <c r="S73" s="12"/>
      <c r="U73" s="5" t="s">
        <v>1569</v>
      </c>
      <c r="V73" s="12" t="s">
        <v>1569</v>
      </c>
      <c r="X73" s="5" t="s">
        <v>1569</v>
      </c>
      <c r="Y73" s="12" t="s">
        <v>1569</v>
      </c>
      <c r="AA73" s="5" t="s">
        <v>1569</v>
      </c>
      <c r="AB73" s="12">
        <v>100</v>
      </c>
      <c r="AC73" s="5">
        <v>2018</v>
      </c>
      <c r="AD73" s="5" t="s">
        <v>1372</v>
      </c>
      <c r="AE73" s="14">
        <v>100</v>
      </c>
      <c r="AF73" s="5">
        <v>2018</v>
      </c>
      <c r="AG73" s="5" t="s">
        <v>1372</v>
      </c>
      <c r="AH73" s="14"/>
      <c r="AJ73" s="5" t="s">
        <v>1569</v>
      </c>
    </row>
    <row r="74" spans="1:36" ht="12.75" customHeight="1" x14ac:dyDescent="0.25">
      <c r="A74" s="5" t="s">
        <v>1505</v>
      </c>
      <c r="B74" s="5" t="s">
        <v>1300</v>
      </c>
      <c r="C74" s="5" t="s">
        <v>1299</v>
      </c>
      <c r="D74" s="5" t="s">
        <v>1038</v>
      </c>
      <c r="E74" s="5" t="s">
        <v>1506</v>
      </c>
      <c r="F74" s="5" t="s">
        <v>1307</v>
      </c>
      <c r="G74" s="5">
        <v>3</v>
      </c>
      <c r="H74" s="5">
        <v>1</v>
      </c>
      <c r="I74" s="5" t="s">
        <v>1828</v>
      </c>
      <c r="J74" s="13">
        <v>0.80643554909173765</v>
      </c>
      <c r="K74" s="5">
        <v>2015</v>
      </c>
      <c r="L74" s="5" t="s">
        <v>1505</v>
      </c>
      <c r="M74" s="12">
        <v>90</v>
      </c>
      <c r="N74" s="5">
        <v>2015</v>
      </c>
      <c r="O74" s="5" t="s">
        <v>1505</v>
      </c>
      <c r="P74" s="12">
        <v>11.5</v>
      </c>
      <c r="Q74" s="5">
        <v>2015</v>
      </c>
      <c r="R74" s="5" t="s">
        <v>1505</v>
      </c>
      <c r="S74" s="12"/>
      <c r="U74" s="5" t="s">
        <v>1569</v>
      </c>
      <c r="V74" s="12">
        <v>0</v>
      </c>
      <c r="W74" s="5">
        <v>2015</v>
      </c>
      <c r="X74" s="5" t="s">
        <v>1505</v>
      </c>
      <c r="Y74" s="12">
        <v>0</v>
      </c>
      <c r="Z74" s="5">
        <v>2015</v>
      </c>
      <c r="AA74" s="5" t="s">
        <v>1505</v>
      </c>
      <c r="AB74" s="12">
        <v>0</v>
      </c>
      <c r="AC74" s="5">
        <v>2015</v>
      </c>
      <c r="AD74" s="5" t="s">
        <v>1505</v>
      </c>
      <c r="AE74" s="14">
        <v>92</v>
      </c>
      <c r="AF74" s="5">
        <v>2015</v>
      </c>
      <c r="AG74" s="5" t="s">
        <v>1505</v>
      </c>
      <c r="AH74" s="14"/>
      <c r="AJ74" s="5" t="s">
        <v>1569</v>
      </c>
    </row>
    <row r="75" spans="1:36" ht="12.75" customHeight="1" x14ac:dyDescent="0.25">
      <c r="A75" s="5" t="s">
        <v>1510</v>
      </c>
      <c r="B75" s="5" t="s">
        <v>1300</v>
      </c>
      <c r="C75" s="5" t="s">
        <v>1299</v>
      </c>
      <c r="D75" s="5" t="s">
        <v>1038</v>
      </c>
      <c r="E75" s="5" t="s">
        <v>1512</v>
      </c>
      <c r="F75" s="5" t="s">
        <v>1511</v>
      </c>
      <c r="G75" s="5">
        <v>3</v>
      </c>
      <c r="H75" s="5">
        <v>1</v>
      </c>
      <c r="I75" s="5" t="s">
        <v>1829</v>
      </c>
      <c r="J75" s="13">
        <v>0.59999978076311067</v>
      </c>
      <c r="K75" s="5">
        <v>2015</v>
      </c>
      <c r="L75" s="5" t="s">
        <v>1510</v>
      </c>
      <c r="M75" s="12">
        <v>30</v>
      </c>
      <c r="N75" s="5">
        <v>2015</v>
      </c>
      <c r="O75" s="5" t="s">
        <v>1510</v>
      </c>
      <c r="P75" s="12">
        <v>16</v>
      </c>
      <c r="Q75" s="5">
        <v>2015</v>
      </c>
      <c r="R75" s="5" t="s">
        <v>1510</v>
      </c>
      <c r="S75" s="12"/>
      <c r="U75" s="5" t="s">
        <v>1569</v>
      </c>
      <c r="V75" s="12">
        <v>0</v>
      </c>
      <c r="W75" s="5">
        <v>2015</v>
      </c>
      <c r="X75" s="5" t="s">
        <v>1510</v>
      </c>
      <c r="Y75" s="12">
        <v>0</v>
      </c>
      <c r="Z75" s="5">
        <v>2015</v>
      </c>
      <c r="AA75" s="5" t="s">
        <v>1510</v>
      </c>
      <c r="AB75" s="12">
        <v>0</v>
      </c>
      <c r="AC75" s="5">
        <v>2015</v>
      </c>
      <c r="AD75" s="5" t="s">
        <v>1510</v>
      </c>
      <c r="AE75" s="14">
        <v>60</v>
      </c>
      <c r="AF75" s="5">
        <v>2015</v>
      </c>
      <c r="AG75" s="5" t="s">
        <v>1510</v>
      </c>
      <c r="AH75" s="14"/>
      <c r="AJ75" s="5" t="s">
        <v>1569</v>
      </c>
    </row>
    <row r="76" spans="1:36" ht="12.75" customHeight="1" x14ac:dyDescent="0.25">
      <c r="A76" s="5" t="s">
        <v>1507</v>
      </c>
      <c r="B76" s="5" t="s">
        <v>1300</v>
      </c>
      <c r="C76" s="5" t="s">
        <v>1299</v>
      </c>
      <c r="D76" s="5" t="s">
        <v>1038</v>
      </c>
      <c r="E76" s="5" t="s">
        <v>1509</v>
      </c>
      <c r="F76" s="5" t="s">
        <v>1508</v>
      </c>
      <c r="G76" s="5">
        <v>3</v>
      </c>
      <c r="H76" s="5">
        <v>1</v>
      </c>
      <c r="I76" s="5" t="s">
        <v>1830</v>
      </c>
      <c r="J76" s="13">
        <v>0.44478104782240357</v>
      </c>
      <c r="K76" s="5">
        <v>2015</v>
      </c>
      <c r="L76" s="5" t="s">
        <v>1507</v>
      </c>
      <c r="M76" s="12">
        <v>77</v>
      </c>
      <c r="N76" s="5">
        <v>2015</v>
      </c>
      <c r="O76" s="5" t="s">
        <v>1507</v>
      </c>
      <c r="P76" s="12">
        <v>10</v>
      </c>
      <c r="Q76" s="5">
        <v>2015</v>
      </c>
      <c r="R76" s="5" t="s">
        <v>1507</v>
      </c>
      <c r="S76" s="12"/>
      <c r="U76" s="5" t="s">
        <v>1569</v>
      </c>
      <c r="V76" s="12">
        <v>0</v>
      </c>
      <c r="W76" s="5">
        <v>2015</v>
      </c>
      <c r="X76" s="5" t="s">
        <v>1507</v>
      </c>
      <c r="Y76" s="12">
        <v>0</v>
      </c>
      <c r="Z76" s="5">
        <v>2015</v>
      </c>
      <c r="AA76" s="5" t="s">
        <v>1507</v>
      </c>
      <c r="AB76" s="12">
        <v>0</v>
      </c>
      <c r="AC76" s="5">
        <v>2015</v>
      </c>
      <c r="AD76" s="5" t="s">
        <v>1507</v>
      </c>
      <c r="AE76" s="14">
        <v>76</v>
      </c>
      <c r="AF76" s="5">
        <v>2015</v>
      </c>
      <c r="AG76" s="5" t="s">
        <v>1507</v>
      </c>
      <c r="AH76" s="14"/>
      <c r="AJ76" s="5" t="s">
        <v>1569</v>
      </c>
    </row>
    <row r="77" spans="1:36" ht="12.75" customHeight="1" x14ac:dyDescent="0.25">
      <c r="A77" s="5" t="s">
        <v>1410</v>
      </c>
      <c r="B77" s="5" t="s">
        <v>1377</v>
      </c>
      <c r="C77" s="5" t="s">
        <v>679</v>
      </c>
      <c r="D77" s="5" t="s">
        <v>620</v>
      </c>
      <c r="E77" s="5" t="s">
        <v>1412</v>
      </c>
      <c r="F77" s="5" t="s">
        <v>1411</v>
      </c>
      <c r="G77" s="5">
        <v>2</v>
      </c>
      <c r="H77" s="5">
        <v>2</v>
      </c>
      <c r="I77" s="5" t="s">
        <v>1831</v>
      </c>
      <c r="J77" s="13">
        <v>0.85693582432815607</v>
      </c>
      <c r="K77" s="5">
        <v>2012</v>
      </c>
      <c r="L77" s="5" t="s">
        <v>1410</v>
      </c>
      <c r="M77" s="12">
        <v>100</v>
      </c>
      <c r="N77" s="5">
        <v>2012</v>
      </c>
      <c r="O77" s="5" t="s">
        <v>1410</v>
      </c>
      <c r="P77" s="12">
        <v>6</v>
      </c>
      <c r="Q77" s="5">
        <v>2012</v>
      </c>
      <c r="R77" s="5" t="s">
        <v>1410</v>
      </c>
      <c r="S77" s="12"/>
      <c r="U77" s="5" t="s">
        <v>1569</v>
      </c>
      <c r="V77" s="12">
        <v>0</v>
      </c>
      <c r="W77" s="5">
        <v>2012</v>
      </c>
      <c r="X77" s="5" t="s">
        <v>1410</v>
      </c>
      <c r="Y77" s="12">
        <v>0</v>
      </c>
      <c r="Z77" s="5">
        <v>2012</v>
      </c>
      <c r="AA77" s="5" t="s">
        <v>1410</v>
      </c>
      <c r="AB77" s="12">
        <v>0</v>
      </c>
      <c r="AC77" s="5">
        <v>2012</v>
      </c>
      <c r="AD77" s="5" t="s">
        <v>1410</v>
      </c>
      <c r="AE77" s="14">
        <v>0</v>
      </c>
      <c r="AF77" s="5">
        <v>2012</v>
      </c>
      <c r="AG77" s="5" t="s">
        <v>1410</v>
      </c>
      <c r="AH77" s="14"/>
      <c r="AJ77" s="5" t="s">
        <v>1569</v>
      </c>
    </row>
    <row r="78" spans="1:36" ht="12.75" customHeight="1" x14ac:dyDescent="0.25">
      <c r="A78" s="5" t="s">
        <v>1407</v>
      </c>
      <c r="B78" s="5" t="s">
        <v>1377</v>
      </c>
      <c r="C78" s="5" t="s">
        <v>679</v>
      </c>
      <c r="D78" s="5" t="s">
        <v>620</v>
      </c>
      <c r="E78" s="5" t="s">
        <v>1409</v>
      </c>
      <c r="F78" s="5" t="s">
        <v>1408</v>
      </c>
      <c r="G78" s="5">
        <v>2</v>
      </c>
      <c r="H78" s="5">
        <v>2</v>
      </c>
      <c r="I78" s="5" t="s">
        <v>1832</v>
      </c>
      <c r="J78" s="13">
        <v>0.69147338742643782</v>
      </c>
      <c r="K78" s="5">
        <v>2012</v>
      </c>
      <c r="L78" s="5" t="s">
        <v>1407</v>
      </c>
      <c r="M78" s="12">
        <v>100</v>
      </c>
      <c r="N78" s="5">
        <v>2012</v>
      </c>
      <c r="O78" s="5" t="s">
        <v>1407</v>
      </c>
      <c r="P78" s="12">
        <v>5</v>
      </c>
      <c r="Q78" s="5">
        <v>2012</v>
      </c>
      <c r="R78" s="5" t="s">
        <v>1407</v>
      </c>
      <c r="S78" s="12"/>
      <c r="U78" s="5" t="s">
        <v>1569</v>
      </c>
      <c r="V78" s="12">
        <v>0</v>
      </c>
      <c r="W78" s="5">
        <v>2012</v>
      </c>
      <c r="X78" s="5" t="s">
        <v>1407</v>
      </c>
      <c r="Y78" s="12">
        <v>0</v>
      </c>
      <c r="Z78" s="5">
        <v>2012</v>
      </c>
      <c r="AA78" s="5" t="s">
        <v>1407</v>
      </c>
      <c r="AB78" s="12">
        <v>0</v>
      </c>
      <c r="AC78" s="5">
        <v>2012</v>
      </c>
      <c r="AD78" s="5" t="s">
        <v>1407</v>
      </c>
      <c r="AE78" s="14">
        <v>10</v>
      </c>
      <c r="AF78" s="5">
        <v>2012</v>
      </c>
      <c r="AG78" s="5" t="s">
        <v>1407</v>
      </c>
      <c r="AH78" s="14"/>
      <c r="AJ78" s="5" t="s">
        <v>1569</v>
      </c>
    </row>
    <row r="79" spans="1:36" ht="12.75" customHeight="1" x14ac:dyDescent="0.25">
      <c r="A79" s="5" t="s">
        <v>1379</v>
      </c>
      <c r="B79" s="5" t="s">
        <v>1377</v>
      </c>
      <c r="C79" s="5" t="s">
        <v>679</v>
      </c>
      <c r="D79" s="5" t="s">
        <v>620</v>
      </c>
      <c r="E79" s="5" t="s">
        <v>1381</v>
      </c>
      <c r="F79" s="5" t="s">
        <v>1380</v>
      </c>
      <c r="G79" s="5">
        <v>2</v>
      </c>
      <c r="H79" s="5">
        <v>2</v>
      </c>
      <c r="I79" s="5" t="s">
        <v>1833</v>
      </c>
      <c r="J79" s="13">
        <v>0.68677949472651467</v>
      </c>
      <c r="K79" s="5">
        <v>2012</v>
      </c>
      <c r="L79" s="5" t="s">
        <v>1379</v>
      </c>
      <c r="M79" s="12">
        <v>100</v>
      </c>
      <c r="N79" s="5">
        <v>2012</v>
      </c>
      <c r="O79" s="5" t="s">
        <v>1379</v>
      </c>
      <c r="P79" s="12">
        <v>13.5</v>
      </c>
      <c r="Q79" s="5">
        <v>2012</v>
      </c>
      <c r="R79" s="5" t="s">
        <v>1379</v>
      </c>
      <c r="S79" s="12"/>
      <c r="U79" s="5" t="s">
        <v>1569</v>
      </c>
      <c r="V79" s="12">
        <v>0</v>
      </c>
      <c r="W79" s="5">
        <v>2012</v>
      </c>
      <c r="X79" s="5" t="s">
        <v>1379</v>
      </c>
      <c r="Y79" s="12">
        <v>0</v>
      </c>
      <c r="Z79" s="5">
        <v>2012</v>
      </c>
      <c r="AA79" s="5" t="s">
        <v>1379</v>
      </c>
      <c r="AB79" s="12">
        <v>0</v>
      </c>
      <c r="AC79" s="5">
        <v>2012</v>
      </c>
      <c r="AD79" s="5" t="s">
        <v>1379</v>
      </c>
      <c r="AE79" s="14">
        <v>0</v>
      </c>
      <c r="AF79" s="5">
        <v>2012</v>
      </c>
      <c r="AG79" s="5" t="s">
        <v>1379</v>
      </c>
      <c r="AH79" s="14"/>
      <c r="AJ79" s="5" t="s">
        <v>1569</v>
      </c>
    </row>
    <row r="80" spans="1:36" ht="12.75" customHeight="1" x14ac:dyDescent="0.25">
      <c r="A80" s="5" t="s">
        <v>1382</v>
      </c>
      <c r="B80" s="5" t="s">
        <v>1377</v>
      </c>
      <c r="C80" s="5" t="s">
        <v>679</v>
      </c>
      <c r="D80" s="5" t="s">
        <v>620</v>
      </c>
      <c r="E80" s="5" t="s">
        <v>1384</v>
      </c>
      <c r="F80" s="5" t="s">
        <v>1383</v>
      </c>
      <c r="G80" s="5">
        <v>1</v>
      </c>
      <c r="H80" s="5">
        <v>1</v>
      </c>
      <c r="I80" s="5" t="s">
        <v>1834</v>
      </c>
      <c r="J80" s="13">
        <v>0.60734470629677639</v>
      </c>
      <c r="K80" s="5">
        <v>2012</v>
      </c>
      <c r="L80" s="5" t="s">
        <v>1382</v>
      </c>
      <c r="M80" s="12">
        <v>100</v>
      </c>
      <c r="N80" s="5">
        <v>2012</v>
      </c>
      <c r="O80" s="5" t="s">
        <v>1382</v>
      </c>
      <c r="P80" s="12">
        <v>0</v>
      </c>
      <c r="Q80" s="5">
        <v>2012</v>
      </c>
      <c r="R80" s="5" t="s">
        <v>1382</v>
      </c>
      <c r="S80" s="12"/>
      <c r="U80" s="5" t="s">
        <v>1569</v>
      </c>
      <c r="V80" s="12">
        <v>0</v>
      </c>
      <c r="W80" s="5">
        <v>2012</v>
      </c>
      <c r="X80" s="5" t="s">
        <v>1382</v>
      </c>
      <c r="Y80" s="12">
        <v>0</v>
      </c>
      <c r="Z80" s="5">
        <v>2012</v>
      </c>
      <c r="AA80" s="5" t="s">
        <v>1382</v>
      </c>
      <c r="AB80" s="12">
        <v>0</v>
      </c>
      <c r="AC80" s="5">
        <v>2012</v>
      </c>
      <c r="AD80" s="5" t="s">
        <v>1382</v>
      </c>
      <c r="AE80" s="14">
        <v>0</v>
      </c>
      <c r="AF80" s="5">
        <v>2012</v>
      </c>
      <c r="AG80" s="5" t="s">
        <v>1382</v>
      </c>
      <c r="AH80" s="14"/>
      <c r="AJ80" s="5" t="s">
        <v>1569</v>
      </c>
    </row>
    <row r="81" spans="1:36" ht="12.75" customHeight="1" x14ac:dyDescent="0.25">
      <c r="A81" s="5" t="s">
        <v>1358</v>
      </c>
      <c r="B81" s="5" t="s">
        <v>1124</v>
      </c>
      <c r="C81" s="5" t="s">
        <v>1123</v>
      </c>
      <c r="D81" s="5" t="s">
        <v>1038</v>
      </c>
      <c r="E81" s="5" t="s">
        <v>1359</v>
      </c>
      <c r="F81" s="5" t="s">
        <v>2748</v>
      </c>
      <c r="G81" s="5">
        <v>2</v>
      </c>
      <c r="H81" s="5">
        <v>1</v>
      </c>
      <c r="I81" s="5" t="s">
        <v>1835</v>
      </c>
      <c r="J81" s="13">
        <v>1.5362408109070891</v>
      </c>
      <c r="K81" s="5">
        <v>2018</v>
      </c>
      <c r="L81" s="5" t="s">
        <v>1358</v>
      </c>
      <c r="M81" s="12">
        <v>100</v>
      </c>
      <c r="N81" s="5">
        <v>2018</v>
      </c>
      <c r="O81" s="5" t="s">
        <v>1358</v>
      </c>
      <c r="P81" s="12">
        <v>20</v>
      </c>
      <c r="Q81" s="5">
        <v>2018</v>
      </c>
      <c r="R81" s="5" t="s">
        <v>1358</v>
      </c>
      <c r="S81" s="12"/>
      <c r="U81" s="5" t="s">
        <v>1569</v>
      </c>
      <c r="V81" s="12" t="s">
        <v>1569</v>
      </c>
      <c r="X81" s="5" t="s">
        <v>1569</v>
      </c>
      <c r="Y81" s="12" t="s">
        <v>1569</v>
      </c>
      <c r="AA81" s="5" t="s">
        <v>1569</v>
      </c>
      <c r="AB81" s="12">
        <v>73</v>
      </c>
      <c r="AC81" s="5">
        <v>2018</v>
      </c>
      <c r="AD81" s="5" t="s">
        <v>1358</v>
      </c>
      <c r="AE81" s="14">
        <v>100</v>
      </c>
      <c r="AF81" s="5">
        <v>2018</v>
      </c>
      <c r="AG81" s="5" t="s">
        <v>1358</v>
      </c>
      <c r="AH81" s="14"/>
      <c r="AJ81" s="5" t="s">
        <v>1569</v>
      </c>
    </row>
    <row r="82" spans="1:36" ht="12.75" customHeight="1" x14ac:dyDescent="0.25">
      <c r="A82" s="5" t="s">
        <v>1413</v>
      </c>
      <c r="B82" s="5" t="s">
        <v>1377</v>
      </c>
      <c r="C82" s="5" t="s">
        <v>679</v>
      </c>
      <c r="D82" s="5" t="s">
        <v>620</v>
      </c>
      <c r="E82" s="5" t="s">
        <v>1415</v>
      </c>
      <c r="F82" s="5" t="s">
        <v>1414</v>
      </c>
      <c r="G82" s="5">
        <v>2</v>
      </c>
      <c r="H82" s="5">
        <v>2</v>
      </c>
      <c r="I82" s="5" t="s">
        <v>1837</v>
      </c>
      <c r="J82" s="13">
        <v>0.93914751019188492</v>
      </c>
      <c r="K82" s="5">
        <v>2012</v>
      </c>
      <c r="L82" s="5" t="s">
        <v>1413</v>
      </c>
      <c r="M82" s="12">
        <v>100</v>
      </c>
      <c r="N82" s="5">
        <v>2012</v>
      </c>
      <c r="O82" s="5" t="s">
        <v>1413</v>
      </c>
      <c r="P82" s="12">
        <v>6</v>
      </c>
      <c r="Q82" s="5">
        <v>2012</v>
      </c>
      <c r="R82" s="5" t="s">
        <v>1413</v>
      </c>
      <c r="S82" s="12"/>
      <c r="U82" s="5" t="s">
        <v>1569</v>
      </c>
      <c r="V82" s="12">
        <v>0</v>
      </c>
      <c r="W82" s="5">
        <v>2012</v>
      </c>
      <c r="X82" s="5" t="s">
        <v>1413</v>
      </c>
      <c r="Y82" s="12">
        <v>0</v>
      </c>
      <c r="Z82" s="5">
        <v>2012</v>
      </c>
      <c r="AA82" s="5" t="s">
        <v>1413</v>
      </c>
      <c r="AB82" s="12">
        <v>0</v>
      </c>
      <c r="AC82" s="5">
        <v>2012</v>
      </c>
      <c r="AD82" s="5" t="s">
        <v>1413</v>
      </c>
      <c r="AE82" s="14">
        <v>50</v>
      </c>
      <c r="AF82" s="5">
        <v>2012</v>
      </c>
      <c r="AG82" s="5" t="s">
        <v>1413</v>
      </c>
      <c r="AH82" s="14"/>
      <c r="AJ82" s="5" t="s">
        <v>1569</v>
      </c>
    </row>
    <row r="83" spans="1:36" ht="12.75" customHeight="1" x14ac:dyDescent="0.25">
      <c r="A83" s="5" t="s">
        <v>1442</v>
      </c>
      <c r="B83" s="5" t="s">
        <v>17</v>
      </c>
      <c r="C83" s="5" t="s">
        <v>414</v>
      </c>
      <c r="D83" s="5" t="s">
        <v>360</v>
      </c>
      <c r="E83" s="5" t="s">
        <v>1444</v>
      </c>
      <c r="F83" s="5" t="s">
        <v>1443</v>
      </c>
      <c r="G83" s="5">
        <v>3</v>
      </c>
      <c r="H83" s="5">
        <v>2</v>
      </c>
      <c r="I83" s="5" t="s">
        <v>1839</v>
      </c>
      <c r="J83" s="13">
        <v>0.25022831050228311</v>
      </c>
      <c r="K83" s="5">
        <v>2013</v>
      </c>
      <c r="L83" s="5" t="s">
        <v>1442</v>
      </c>
      <c r="M83" s="12">
        <v>30</v>
      </c>
      <c r="N83" s="5">
        <v>2013</v>
      </c>
      <c r="O83" s="5" t="s">
        <v>1442</v>
      </c>
      <c r="P83" s="12">
        <v>5</v>
      </c>
      <c r="Q83" s="5">
        <v>2013</v>
      </c>
      <c r="R83" s="5" t="s">
        <v>1442</v>
      </c>
      <c r="S83" s="12"/>
      <c r="U83" s="5" t="s">
        <v>1569</v>
      </c>
      <c r="V83" s="12">
        <v>0</v>
      </c>
      <c r="W83" s="5">
        <v>2013</v>
      </c>
      <c r="X83" s="5" t="s">
        <v>1442</v>
      </c>
      <c r="Y83" s="12">
        <v>0</v>
      </c>
      <c r="Z83" s="5">
        <v>2013</v>
      </c>
      <c r="AA83" s="5" t="s">
        <v>1442</v>
      </c>
      <c r="AB83" s="12">
        <v>0</v>
      </c>
      <c r="AC83" s="5">
        <v>2013</v>
      </c>
      <c r="AD83" s="5" t="s">
        <v>1442</v>
      </c>
      <c r="AE83" s="14">
        <v>0</v>
      </c>
      <c r="AF83" s="5">
        <v>2013</v>
      </c>
      <c r="AG83" s="5" t="s">
        <v>1442</v>
      </c>
      <c r="AH83" s="14"/>
      <c r="AJ83" s="5" t="s">
        <v>1569</v>
      </c>
    </row>
    <row r="84" spans="1:36" ht="12.75" customHeight="1" x14ac:dyDescent="0.25">
      <c r="A84" s="5" t="s">
        <v>1422</v>
      </c>
      <c r="B84" s="5" t="s">
        <v>17</v>
      </c>
      <c r="C84" s="5" t="s">
        <v>414</v>
      </c>
      <c r="D84" s="5" t="s">
        <v>360</v>
      </c>
      <c r="E84" s="5" t="s">
        <v>1424</v>
      </c>
      <c r="F84" s="5" t="s">
        <v>1423</v>
      </c>
      <c r="G84" s="5">
        <v>3</v>
      </c>
      <c r="H84" s="5">
        <v>2</v>
      </c>
      <c r="I84" s="5" t="s">
        <v>1840</v>
      </c>
      <c r="J84" s="13">
        <v>0.24906600249066002</v>
      </c>
      <c r="K84" s="5">
        <v>2013</v>
      </c>
      <c r="L84" s="5" t="s">
        <v>1422</v>
      </c>
      <c r="M84" s="12">
        <v>40</v>
      </c>
      <c r="N84" s="5">
        <v>2013</v>
      </c>
      <c r="O84" s="5" t="s">
        <v>1422</v>
      </c>
      <c r="P84" s="12">
        <v>7</v>
      </c>
      <c r="Q84" s="5">
        <v>2013</v>
      </c>
      <c r="R84" s="5" t="s">
        <v>1422</v>
      </c>
      <c r="S84" s="12"/>
      <c r="U84" s="5" t="s">
        <v>1569</v>
      </c>
      <c r="V84" s="12">
        <v>0</v>
      </c>
      <c r="W84" s="5">
        <v>2013</v>
      </c>
      <c r="X84" s="5" t="s">
        <v>1422</v>
      </c>
      <c r="Y84" s="12">
        <v>0</v>
      </c>
      <c r="Z84" s="5">
        <v>2013</v>
      </c>
      <c r="AA84" s="5" t="s">
        <v>1422</v>
      </c>
      <c r="AB84" s="12">
        <v>0</v>
      </c>
      <c r="AC84" s="5">
        <v>2013</v>
      </c>
      <c r="AD84" s="5" t="s">
        <v>1422</v>
      </c>
      <c r="AE84" s="14">
        <v>0</v>
      </c>
      <c r="AF84" s="5">
        <v>2013</v>
      </c>
      <c r="AG84" s="5" t="s">
        <v>1422</v>
      </c>
      <c r="AH84" s="14"/>
      <c r="AJ84" s="5" t="s">
        <v>1569</v>
      </c>
    </row>
    <row r="85" spans="1:36" ht="12.75" customHeight="1" x14ac:dyDescent="0.25">
      <c r="A85" s="5" t="s">
        <v>1425</v>
      </c>
      <c r="B85" s="5" t="s">
        <v>17</v>
      </c>
      <c r="C85" s="5" t="s">
        <v>414</v>
      </c>
      <c r="D85" s="5" t="s">
        <v>360</v>
      </c>
      <c r="E85" s="5" t="s">
        <v>1427</v>
      </c>
      <c r="F85" s="5" t="s">
        <v>1426</v>
      </c>
      <c r="G85" s="5">
        <v>3</v>
      </c>
      <c r="H85" s="5">
        <v>2</v>
      </c>
      <c r="I85" s="5" t="s">
        <v>1841</v>
      </c>
      <c r="J85" s="13">
        <v>0.24961948249619481</v>
      </c>
      <c r="K85" s="5">
        <v>2013</v>
      </c>
      <c r="L85" s="5" t="s">
        <v>1425</v>
      </c>
      <c r="M85" s="12">
        <v>50</v>
      </c>
      <c r="N85" s="5">
        <v>2013</v>
      </c>
      <c r="O85" s="5" t="s">
        <v>1425</v>
      </c>
      <c r="P85" s="12">
        <v>5</v>
      </c>
      <c r="Q85" s="5">
        <v>2013</v>
      </c>
      <c r="R85" s="5" t="s">
        <v>1425</v>
      </c>
      <c r="S85" s="12"/>
      <c r="U85" s="5" t="s">
        <v>1569</v>
      </c>
      <c r="V85" s="12">
        <v>0</v>
      </c>
      <c r="W85" s="5">
        <v>2013</v>
      </c>
      <c r="X85" s="5" t="s">
        <v>1425</v>
      </c>
      <c r="Y85" s="12">
        <v>0</v>
      </c>
      <c r="Z85" s="5">
        <v>2013</v>
      </c>
      <c r="AA85" s="5" t="s">
        <v>1425</v>
      </c>
      <c r="AB85" s="12">
        <v>0</v>
      </c>
      <c r="AC85" s="5">
        <v>2013</v>
      </c>
      <c r="AD85" s="5" t="s">
        <v>1425</v>
      </c>
      <c r="AE85" s="14">
        <v>0</v>
      </c>
      <c r="AF85" s="5">
        <v>2013</v>
      </c>
      <c r="AG85" s="5" t="s">
        <v>1425</v>
      </c>
      <c r="AH85" s="14"/>
      <c r="AJ85" s="5" t="s">
        <v>1569</v>
      </c>
    </row>
    <row r="86" spans="1:36" ht="12.75" customHeight="1" x14ac:dyDescent="0.25">
      <c r="A86" s="5" t="s">
        <v>1363</v>
      </c>
      <c r="B86" s="5" t="s">
        <v>1124</v>
      </c>
      <c r="C86" s="5" t="s">
        <v>1123</v>
      </c>
      <c r="D86" s="5" t="s">
        <v>1038</v>
      </c>
      <c r="E86" s="5" t="s">
        <v>1365</v>
      </c>
      <c r="F86" s="5" t="s">
        <v>1364</v>
      </c>
      <c r="G86" s="5">
        <v>3</v>
      </c>
      <c r="H86" s="5">
        <v>1</v>
      </c>
      <c r="I86" s="5" t="s">
        <v>1842</v>
      </c>
      <c r="J86" s="13">
        <v>1.7078872317546403</v>
      </c>
      <c r="K86" s="5">
        <v>2018</v>
      </c>
      <c r="L86" s="5" t="s">
        <v>1363</v>
      </c>
      <c r="M86" s="12">
        <v>100</v>
      </c>
      <c r="N86" s="5">
        <v>2018</v>
      </c>
      <c r="O86" s="5" t="s">
        <v>1363</v>
      </c>
      <c r="P86" s="12">
        <v>13</v>
      </c>
      <c r="Q86" s="5">
        <v>2018</v>
      </c>
      <c r="R86" s="5" t="s">
        <v>1363</v>
      </c>
      <c r="S86" s="12"/>
      <c r="U86" s="5" t="s">
        <v>1569</v>
      </c>
      <c r="V86" s="12" t="s">
        <v>1569</v>
      </c>
      <c r="X86" s="5" t="s">
        <v>1569</v>
      </c>
      <c r="Y86" s="12" t="s">
        <v>1569</v>
      </c>
      <c r="AA86" s="5" t="s">
        <v>1569</v>
      </c>
      <c r="AB86" s="12">
        <v>94</v>
      </c>
      <c r="AC86" s="5">
        <v>2018</v>
      </c>
      <c r="AD86" s="5" t="s">
        <v>1363</v>
      </c>
      <c r="AE86" s="14">
        <v>100</v>
      </c>
      <c r="AF86" s="5">
        <v>2018</v>
      </c>
      <c r="AG86" s="5" t="s">
        <v>1363</v>
      </c>
      <c r="AH86" s="14"/>
      <c r="AJ86" s="5" t="s">
        <v>1569</v>
      </c>
    </row>
    <row r="87" spans="1:36" ht="12.75" customHeight="1" x14ac:dyDescent="0.25">
      <c r="A87" s="4" t="s">
        <v>356</v>
      </c>
      <c r="B87" s="5" t="s">
        <v>359</v>
      </c>
      <c r="C87" s="5" t="s">
        <v>358</v>
      </c>
      <c r="D87" s="5" t="s">
        <v>360</v>
      </c>
      <c r="E87" s="5" t="s">
        <v>361</v>
      </c>
      <c r="F87" s="5" t="s">
        <v>357</v>
      </c>
      <c r="G87" s="5">
        <v>2</v>
      </c>
      <c r="H87" s="15">
        <v>1</v>
      </c>
      <c r="I87" s="4"/>
      <c r="J87" s="13">
        <v>0.52024644846967216</v>
      </c>
      <c r="K87" s="5">
        <v>2017</v>
      </c>
      <c r="L87" s="5" t="s">
        <v>356</v>
      </c>
      <c r="M87" s="12">
        <v>95</v>
      </c>
      <c r="N87" s="5">
        <v>2017</v>
      </c>
      <c r="O87" s="5" t="s">
        <v>356</v>
      </c>
      <c r="P87" s="12">
        <v>5.6456129122582457</v>
      </c>
      <c r="Q87" s="5">
        <v>2017</v>
      </c>
      <c r="R87" s="5" t="s">
        <v>356</v>
      </c>
      <c r="S87" s="12"/>
      <c r="U87" s="5" t="s">
        <v>1569</v>
      </c>
      <c r="V87" s="12">
        <v>0</v>
      </c>
      <c r="W87" s="5">
        <v>2017</v>
      </c>
      <c r="X87" s="5" t="s">
        <v>356</v>
      </c>
      <c r="Y87" s="12">
        <v>0</v>
      </c>
      <c r="Z87" s="5">
        <v>2017</v>
      </c>
      <c r="AA87" s="5" t="s">
        <v>356</v>
      </c>
      <c r="AB87" s="12">
        <v>0</v>
      </c>
      <c r="AC87" s="5">
        <v>2017</v>
      </c>
      <c r="AD87" s="5" t="s">
        <v>356</v>
      </c>
      <c r="AE87" s="14">
        <v>0</v>
      </c>
      <c r="AF87" s="5">
        <v>2017</v>
      </c>
      <c r="AG87" s="5" t="s">
        <v>356</v>
      </c>
      <c r="AH87" s="14"/>
      <c r="AJ87" s="5" t="s">
        <v>1569</v>
      </c>
    </row>
    <row r="88" spans="1:36" ht="12.75" customHeight="1" x14ac:dyDescent="0.25">
      <c r="A88" s="4" t="s">
        <v>362</v>
      </c>
      <c r="B88" s="5" t="s">
        <v>359</v>
      </c>
      <c r="C88" s="5" t="s">
        <v>358</v>
      </c>
      <c r="D88" s="5" t="s">
        <v>360</v>
      </c>
      <c r="E88" s="5" t="s">
        <v>364</v>
      </c>
      <c r="F88" s="5" t="s">
        <v>363</v>
      </c>
      <c r="G88" s="5">
        <v>2</v>
      </c>
      <c r="H88" s="15">
        <v>1</v>
      </c>
      <c r="I88" s="4"/>
      <c r="J88" s="13">
        <v>0.81321898481235178</v>
      </c>
      <c r="K88" s="5">
        <v>2017</v>
      </c>
      <c r="L88" s="5" t="s">
        <v>362</v>
      </c>
      <c r="M88" s="12">
        <v>95</v>
      </c>
      <c r="N88" s="5">
        <v>2017</v>
      </c>
      <c r="O88" s="5" t="s">
        <v>362</v>
      </c>
      <c r="P88" s="12">
        <v>9.6425178741062965</v>
      </c>
      <c r="Q88" s="5">
        <v>2017</v>
      </c>
      <c r="R88" s="5" t="s">
        <v>362</v>
      </c>
      <c r="S88" s="12"/>
      <c r="U88" s="5" t="s">
        <v>1569</v>
      </c>
      <c r="V88" s="12">
        <v>0</v>
      </c>
      <c r="W88" s="5">
        <v>2017</v>
      </c>
      <c r="X88" s="5" t="s">
        <v>362</v>
      </c>
      <c r="Y88" s="12">
        <v>0</v>
      </c>
      <c r="Z88" s="5">
        <v>2017</v>
      </c>
      <c r="AA88" s="5" t="s">
        <v>362</v>
      </c>
      <c r="AB88" s="12">
        <v>0</v>
      </c>
      <c r="AC88" s="5">
        <v>2017</v>
      </c>
      <c r="AD88" s="5" t="s">
        <v>362</v>
      </c>
      <c r="AE88" s="14">
        <v>0</v>
      </c>
      <c r="AF88" s="5">
        <v>2017</v>
      </c>
      <c r="AG88" s="5" t="s">
        <v>362</v>
      </c>
      <c r="AH88" s="14"/>
      <c r="AJ88" s="5" t="s">
        <v>1569</v>
      </c>
    </row>
    <row r="89" spans="1:36" ht="12.75" customHeight="1" x14ac:dyDescent="0.25">
      <c r="A89" s="4" t="s">
        <v>365</v>
      </c>
      <c r="B89" s="5" t="s">
        <v>359</v>
      </c>
      <c r="C89" s="5" t="s">
        <v>358</v>
      </c>
      <c r="D89" s="5" t="s">
        <v>360</v>
      </c>
      <c r="E89" s="5" t="s">
        <v>367</v>
      </c>
      <c r="F89" s="5" t="s">
        <v>366</v>
      </c>
      <c r="G89" s="5">
        <v>2</v>
      </c>
      <c r="H89" s="15">
        <v>2</v>
      </c>
      <c r="I89" s="4" t="s">
        <v>1843</v>
      </c>
      <c r="J89" s="13">
        <v>0.23774323162145145</v>
      </c>
      <c r="K89" s="5">
        <v>2017</v>
      </c>
      <c r="L89" s="5" t="s">
        <v>365</v>
      </c>
      <c r="M89" s="12">
        <v>95</v>
      </c>
      <c r="N89" s="5">
        <v>2017</v>
      </c>
      <c r="O89" s="5" t="s">
        <v>365</v>
      </c>
      <c r="P89" s="12">
        <v>10.66132264529058</v>
      </c>
      <c r="Q89" s="5">
        <v>2017</v>
      </c>
      <c r="R89" s="5" t="s">
        <v>365</v>
      </c>
      <c r="S89" s="12"/>
      <c r="U89" s="5" t="s">
        <v>1569</v>
      </c>
      <c r="V89" s="12">
        <v>0</v>
      </c>
      <c r="W89" s="5">
        <v>2017</v>
      </c>
      <c r="X89" s="5" t="s">
        <v>365</v>
      </c>
      <c r="Y89" s="12">
        <v>0</v>
      </c>
      <c r="Z89" s="5">
        <v>2017</v>
      </c>
      <c r="AA89" s="5" t="s">
        <v>365</v>
      </c>
      <c r="AB89" s="12">
        <v>0</v>
      </c>
      <c r="AC89" s="5">
        <v>2017</v>
      </c>
      <c r="AD89" s="5" t="s">
        <v>365</v>
      </c>
      <c r="AE89" s="14">
        <v>0</v>
      </c>
      <c r="AF89" s="5">
        <v>2017</v>
      </c>
      <c r="AG89" s="5" t="s">
        <v>365</v>
      </c>
      <c r="AH89" s="14"/>
      <c r="AJ89" s="5" t="s">
        <v>1569</v>
      </c>
    </row>
    <row r="90" spans="1:36" ht="12.75" customHeight="1" x14ac:dyDescent="0.25">
      <c r="A90" s="4" t="s">
        <v>368</v>
      </c>
      <c r="B90" s="5" t="s">
        <v>359</v>
      </c>
      <c r="C90" s="5" t="s">
        <v>358</v>
      </c>
      <c r="D90" s="5" t="s">
        <v>360</v>
      </c>
      <c r="E90" s="5" t="s">
        <v>370</v>
      </c>
      <c r="F90" s="5" t="s">
        <v>369</v>
      </c>
      <c r="G90" s="5">
        <v>2</v>
      </c>
      <c r="H90" s="15">
        <v>2</v>
      </c>
      <c r="I90" s="4" t="s">
        <v>1843</v>
      </c>
      <c r="J90" s="13">
        <v>1.4729729729729732</v>
      </c>
      <c r="K90" s="5">
        <v>2016</v>
      </c>
      <c r="L90" s="5" t="s">
        <v>368</v>
      </c>
      <c r="M90" s="12">
        <v>75</v>
      </c>
      <c r="N90" s="5">
        <v>2016</v>
      </c>
      <c r="O90" s="5" t="s">
        <v>368</v>
      </c>
      <c r="P90" s="12">
        <v>11.111111111111111</v>
      </c>
      <c r="Q90" s="5">
        <v>2016</v>
      </c>
      <c r="R90" s="5" t="s">
        <v>368</v>
      </c>
      <c r="S90" s="12"/>
      <c r="U90" s="5" t="s">
        <v>1569</v>
      </c>
      <c r="V90" s="12">
        <v>0</v>
      </c>
      <c r="W90" s="5">
        <v>2016</v>
      </c>
      <c r="X90" s="5" t="s">
        <v>368</v>
      </c>
      <c r="Y90" s="12">
        <v>0</v>
      </c>
      <c r="Z90" s="5">
        <v>2016</v>
      </c>
      <c r="AA90" s="5" t="s">
        <v>368</v>
      </c>
      <c r="AB90" s="12">
        <v>0</v>
      </c>
      <c r="AC90" s="5">
        <v>2016</v>
      </c>
      <c r="AD90" s="5" t="s">
        <v>368</v>
      </c>
      <c r="AE90" s="14">
        <v>0</v>
      </c>
      <c r="AF90" s="5">
        <v>2016</v>
      </c>
      <c r="AG90" s="5" t="s">
        <v>368</v>
      </c>
      <c r="AH90" s="14"/>
      <c r="AJ90" s="5" t="s">
        <v>1569</v>
      </c>
    </row>
    <row r="91" spans="1:36" ht="12.75" customHeight="1" x14ac:dyDescent="0.25">
      <c r="A91" s="4" t="s">
        <v>371</v>
      </c>
      <c r="B91" s="5" t="s">
        <v>359</v>
      </c>
      <c r="C91" s="5" t="s">
        <v>358</v>
      </c>
      <c r="D91" s="5" t="s">
        <v>360</v>
      </c>
      <c r="E91" s="5" t="s">
        <v>1571</v>
      </c>
      <c r="F91" s="5" t="s">
        <v>372</v>
      </c>
      <c r="G91" s="5">
        <v>2</v>
      </c>
      <c r="H91" s="15">
        <v>2</v>
      </c>
      <c r="I91" s="4" t="s">
        <v>1844</v>
      </c>
      <c r="J91" s="13">
        <v>0.78426165816965077</v>
      </c>
      <c r="K91" s="5">
        <v>2017</v>
      </c>
      <c r="L91" s="5" t="s">
        <v>371</v>
      </c>
      <c r="M91" s="12">
        <v>95</v>
      </c>
      <c r="N91" s="5">
        <v>2017</v>
      </c>
      <c r="O91" s="5" t="s">
        <v>371</v>
      </c>
      <c r="P91" s="12">
        <v>12.061206120612059</v>
      </c>
      <c r="Q91" s="5">
        <v>2017</v>
      </c>
      <c r="R91" s="5" t="s">
        <v>371</v>
      </c>
      <c r="S91" s="12"/>
      <c r="U91" s="5" t="s">
        <v>1569</v>
      </c>
      <c r="V91" s="12">
        <v>0</v>
      </c>
      <c r="W91" s="5">
        <v>2017</v>
      </c>
      <c r="X91" s="5" t="s">
        <v>371</v>
      </c>
      <c r="Y91" s="12">
        <v>0</v>
      </c>
      <c r="Z91" s="5">
        <v>2017</v>
      </c>
      <c r="AA91" s="5" t="s">
        <v>371</v>
      </c>
      <c r="AB91" s="12">
        <v>0</v>
      </c>
      <c r="AC91" s="5">
        <v>2017</v>
      </c>
      <c r="AD91" s="5" t="s">
        <v>371</v>
      </c>
      <c r="AE91" s="14">
        <v>0</v>
      </c>
      <c r="AF91" s="5">
        <v>2017</v>
      </c>
      <c r="AG91" s="5" t="s">
        <v>371</v>
      </c>
      <c r="AH91" s="14"/>
      <c r="AJ91" s="5" t="s">
        <v>1569</v>
      </c>
    </row>
    <row r="92" spans="1:36" ht="12.75" customHeight="1" x14ac:dyDescent="0.25">
      <c r="A92" s="4" t="s">
        <v>1034</v>
      </c>
      <c r="B92" s="5" t="s">
        <v>1037</v>
      </c>
      <c r="C92" s="5" t="s">
        <v>1036</v>
      </c>
      <c r="D92" s="5" t="s">
        <v>1038</v>
      </c>
      <c r="E92" s="5" t="s">
        <v>1039</v>
      </c>
      <c r="F92" s="5" t="s">
        <v>1035</v>
      </c>
      <c r="G92" s="5">
        <v>3</v>
      </c>
      <c r="H92" s="15">
        <v>1</v>
      </c>
      <c r="I92" s="4"/>
      <c r="J92" s="13">
        <v>1.5385763980860401</v>
      </c>
      <c r="K92" s="5">
        <v>2014</v>
      </c>
      <c r="L92" s="5" t="s">
        <v>1034</v>
      </c>
      <c r="M92" s="12">
        <v>85</v>
      </c>
      <c r="N92" s="5">
        <v>2014</v>
      </c>
      <c r="O92" s="5" t="s">
        <v>1034</v>
      </c>
      <c r="P92" s="12">
        <v>11.1</v>
      </c>
      <c r="Q92" s="5">
        <v>2014</v>
      </c>
      <c r="R92" s="5" t="s">
        <v>1034</v>
      </c>
      <c r="S92" s="12"/>
      <c r="U92" s="5" t="s">
        <v>1569</v>
      </c>
      <c r="V92" s="12">
        <v>0</v>
      </c>
      <c r="W92" s="5">
        <v>2014</v>
      </c>
      <c r="X92" s="5" t="s">
        <v>1034</v>
      </c>
      <c r="Y92" s="12">
        <v>0</v>
      </c>
      <c r="Z92" s="5">
        <v>2014</v>
      </c>
      <c r="AA92" s="5" t="s">
        <v>1034</v>
      </c>
      <c r="AB92" s="12">
        <v>0</v>
      </c>
      <c r="AC92" s="5">
        <v>2014</v>
      </c>
      <c r="AD92" s="5" t="s">
        <v>1034</v>
      </c>
      <c r="AE92" s="14">
        <v>0</v>
      </c>
      <c r="AF92" s="5">
        <v>2014</v>
      </c>
      <c r="AG92" s="5" t="s">
        <v>1034</v>
      </c>
      <c r="AH92" s="14"/>
      <c r="AJ92" s="5" t="s">
        <v>1569</v>
      </c>
    </row>
    <row r="93" spans="1:36" ht="12.75" customHeight="1" x14ac:dyDescent="0.25">
      <c r="A93" s="4" t="s">
        <v>1040</v>
      </c>
      <c r="B93" s="5" t="s">
        <v>1037</v>
      </c>
      <c r="C93" s="5" t="s">
        <v>1036</v>
      </c>
      <c r="D93" s="5" t="s">
        <v>1038</v>
      </c>
      <c r="E93" s="5" t="s">
        <v>1042</v>
      </c>
      <c r="F93" s="5" t="s">
        <v>1041</v>
      </c>
      <c r="G93" s="5">
        <v>3</v>
      </c>
      <c r="H93" s="15">
        <v>1</v>
      </c>
      <c r="I93" s="4"/>
      <c r="J93" s="13">
        <v>1.1247702255110741</v>
      </c>
      <c r="K93" s="5">
        <v>2017</v>
      </c>
      <c r="L93" s="5" t="s">
        <v>1040</v>
      </c>
      <c r="M93" s="12">
        <v>100</v>
      </c>
      <c r="N93" s="5">
        <v>2017</v>
      </c>
      <c r="O93" s="5" t="s">
        <v>1040</v>
      </c>
      <c r="P93" s="12">
        <v>11</v>
      </c>
      <c r="Q93" s="5">
        <v>2017</v>
      </c>
      <c r="R93" s="5" t="s">
        <v>1040</v>
      </c>
      <c r="S93" s="12"/>
      <c r="U93" s="5" t="s">
        <v>1569</v>
      </c>
      <c r="V93" s="12">
        <v>0</v>
      </c>
      <c r="W93" s="5">
        <v>2017</v>
      </c>
      <c r="X93" s="5" t="s">
        <v>1040</v>
      </c>
      <c r="Y93" s="12">
        <v>0</v>
      </c>
      <c r="Z93" s="5">
        <v>2017</v>
      </c>
      <c r="AA93" s="5" t="s">
        <v>1040</v>
      </c>
      <c r="AB93" s="12">
        <v>0</v>
      </c>
      <c r="AC93" s="5">
        <v>2017</v>
      </c>
      <c r="AD93" s="5" t="s">
        <v>1040</v>
      </c>
      <c r="AE93" s="14">
        <v>100</v>
      </c>
      <c r="AF93" s="5">
        <v>2017</v>
      </c>
      <c r="AG93" s="5" t="s">
        <v>1040</v>
      </c>
      <c r="AH93" s="14"/>
      <c r="AJ93" s="5" t="s">
        <v>1569</v>
      </c>
    </row>
    <row r="94" spans="1:36" ht="12.75" customHeight="1" x14ac:dyDescent="0.25">
      <c r="A94" s="4" t="s">
        <v>1048</v>
      </c>
      <c r="B94" s="5" t="s">
        <v>1046</v>
      </c>
      <c r="C94" s="5" t="s">
        <v>1045</v>
      </c>
      <c r="D94" s="5" t="s">
        <v>1038</v>
      </c>
      <c r="E94" s="5" t="s">
        <v>1050</v>
      </c>
      <c r="F94" s="5" t="s">
        <v>1049</v>
      </c>
      <c r="G94" s="5">
        <v>2</v>
      </c>
      <c r="H94" s="15">
        <v>2</v>
      </c>
      <c r="I94" s="4" t="s">
        <v>1845</v>
      </c>
      <c r="J94" s="13">
        <v>0.60882800608828003</v>
      </c>
      <c r="K94" s="5">
        <v>2006</v>
      </c>
      <c r="L94" s="5" t="s">
        <v>1048</v>
      </c>
      <c r="M94" s="12" t="s">
        <v>1569</v>
      </c>
      <c r="O94" s="5" t="s">
        <v>1569</v>
      </c>
      <c r="P94" s="12">
        <v>10.5</v>
      </c>
      <c r="Q94" s="5">
        <v>2006</v>
      </c>
      <c r="R94" s="5" t="s">
        <v>1048</v>
      </c>
      <c r="S94" s="12"/>
      <c r="U94" s="5" t="s">
        <v>1569</v>
      </c>
      <c r="V94" s="12" t="s">
        <v>1569</v>
      </c>
      <c r="X94" s="5" t="s">
        <v>1569</v>
      </c>
      <c r="Y94" s="12" t="s">
        <v>1569</v>
      </c>
      <c r="AA94" s="5" t="s">
        <v>1569</v>
      </c>
      <c r="AB94" s="12" t="s">
        <v>1569</v>
      </c>
      <c r="AD94" s="5" t="s">
        <v>1569</v>
      </c>
      <c r="AE94" s="14" t="s">
        <v>1569</v>
      </c>
      <c r="AG94" s="5" t="s">
        <v>1569</v>
      </c>
      <c r="AH94" s="14"/>
      <c r="AJ94" s="5" t="s">
        <v>1569</v>
      </c>
    </row>
    <row r="95" spans="1:36" ht="12.75" customHeight="1" x14ac:dyDescent="0.25">
      <c r="A95" s="4" t="s">
        <v>1051</v>
      </c>
      <c r="B95" s="5" t="s">
        <v>1053</v>
      </c>
      <c r="C95" s="5" t="s">
        <v>1052</v>
      </c>
      <c r="D95" s="5" t="s">
        <v>1038</v>
      </c>
      <c r="E95" s="5" t="s">
        <v>1054</v>
      </c>
      <c r="F95" s="5" t="s">
        <v>3135</v>
      </c>
      <c r="G95" s="5">
        <v>1</v>
      </c>
      <c r="H95" s="15">
        <v>3</v>
      </c>
      <c r="I95" s="4" t="s">
        <v>3136</v>
      </c>
      <c r="J95" s="13" t="s">
        <v>1569</v>
      </c>
      <c r="L95" s="5" t="s">
        <v>1569</v>
      </c>
      <c r="M95" s="12" t="s">
        <v>1569</v>
      </c>
      <c r="O95" s="5" t="s">
        <v>1569</v>
      </c>
      <c r="P95" s="12">
        <v>12.8</v>
      </c>
      <c r="R95" s="5" t="s">
        <v>1051</v>
      </c>
      <c r="S95" s="12"/>
      <c r="U95" s="5" t="s">
        <v>1569</v>
      </c>
      <c r="V95" s="12" t="s">
        <v>1569</v>
      </c>
      <c r="X95" s="5" t="s">
        <v>1569</v>
      </c>
      <c r="Y95" s="12" t="s">
        <v>1569</v>
      </c>
      <c r="AA95" s="5" t="s">
        <v>1569</v>
      </c>
      <c r="AB95" s="12" t="s">
        <v>1569</v>
      </c>
      <c r="AD95" s="5" t="s">
        <v>1569</v>
      </c>
      <c r="AE95" s="14" t="s">
        <v>1569</v>
      </c>
      <c r="AG95" s="5" t="s">
        <v>1569</v>
      </c>
      <c r="AH95" s="14"/>
      <c r="AJ95" s="5" t="s">
        <v>1569</v>
      </c>
    </row>
    <row r="96" spans="1:36" ht="12.75" customHeight="1" x14ac:dyDescent="0.25">
      <c r="A96" s="4" t="s">
        <v>616</v>
      </c>
      <c r="B96" s="5" t="s">
        <v>619</v>
      </c>
      <c r="C96" s="5" t="s">
        <v>618</v>
      </c>
      <c r="D96" s="5" t="s">
        <v>620</v>
      </c>
      <c r="E96" s="5" t="s">
        <v>621</v>
      </c>
      <c r="F96" s="5" t="s">
        <v>617</v>
      </c>
      <c r="G96" s="5">
        <v>1</v>
      </c>
      <c r="H96" s="15">
        <v>1</v>
      </c>
      <c r="I96" s="4" t="s">
        <v>3137</v>
      </c>
      <c r="J96" s="13">
        <v>0.8</v>
      </c>
      <c r="K96" s="5">
        <v>2009</v>
      </c>
      <c r="L96" s="5" t="s">
        <v>616</v>
      </c>
      <c r="M96" s="12" t="s">
        <v>1569</v>
      </c>
      <c r="O96" s="5" t="s">
        <v>1569</v>
      </c>
      <c r="P96" s="12">
        <v>12</v>
      </c>
      <c r="Q96" s="5">
        <v>2009</v>
      </c>
      <c r="R96" s="5" t="s">
        <v>616</v>
      </c>
      <c r="S96" s="12"/>
      <c r="U96" s="5" t="s">
        <v>1569</v>
      </c>
      <c r="V96" s="12" t="s">
        <v>1569</v>
      </c>
      <c r="X96" s="5" t="s">
        <v>1569</v>
      </c>
      <c r="Y96" s="12" t="s">
        <v>1569</v>
      </c>
      <c r="AA96" s="5" t="s">
        <v>1569</v>
      </c>
      <c r="AB96" s="12" t="s">
        <v>1569</v>
      </c>
      <c r="AD96" s="5" t="s">
        <v>1569</v>
      </c>
      <c r="AE96" s="14" t="s">
        <v>1569</v>
      </c>
      <c r="AG96" s="5" t="s">
        <v>1569</v>
      </c>
      <c r="AH96" s="14"/>
      <c r="AJ96" s="5" t="s">
        <v>1569</v>
      </c>
    </row>
    <row r="97" spans="1:36" ht="12.75" customHeight="1" x14ac:dyDescent="0.25">
      <c r="A97" s="4" t="s">
        <v>1055</v>
      </c>
      <c r="B97" s="5" t="s">
        <v>1058</v>
      </c>
      <c r="C97" s="5" t="s">
        <v>1057</v>
      </c>
      <c r="D97" s="5" t="s">
        <v>1038</v>
      </c>
      <c r="E97" s="5" t="s">
        <v>1572</v>
      </c>
      <c r="F97" s="5" t="s">
        <v>1056</v>
      </c>
      <c r="G97" s="5">
        <v>2</v>
      </c>
      <c r="H97" s="15">
        <v>1</v>
      </c>
      <c r="I97" s="4"/>
      <c r="J97" s="13">
        <v>1.0770767548061875</v>
      </c>
      <c r="K97" s="5">
        <v>2010</v>
      </c>
      <c r="L97" s="5" t="s">
        <v>1055</v>
      </c>
      <c r="M97" s="12">
        <v>93.5</v>
      </c>
      <c r="N97" s="5">
        <v>2010</v>
      </c>
      <c r="O97" s="5" t="s">
        <v>1055</v>
      </c>
      <c r="P97" s="12">
        <v>14.000000000000002</v>
      </c>
      <c r="Q97" s="5">
        <v>2010</v>
      </c>
      <c r="R97" s="5" t="s">
        <v>1055</v>
      </c>
      <c r="S97" s="12"/>
      <c r="U97" s="5" t="s">
        <v>1569</v>
      </c>
      <c r="V97" s="12">
        <v>0</v>
      </c>
      <c r="W97" s="5">
        <v>2010</v>
      </c>
      <c r="X97" s="5" t="s">
        <v>1055</v>
      </c>
      <c r="Y97" s="12">
        <v>0.68</v>
      </c>
      <c r="Z97" s="5">
        <v>2010</v>
      </c>
      <c r="AA97" s="5" t="s">
        <v>1055</v>
      </c>
      <c r="AB97" s="12">
        <v>0</v>
      </c>
      <c r="AC97" s="5">
        <v>2010</v>
      </c>
      <c r="AD97" s="5" t="s">
        <v>1055</v>
      </c>
      <c r="AE97" s="14">
        <v>69.794603302456707</v>
      </c>
      <c r="AF97" s="5">
        <v>2010</v>
      </c>
      <c r="AG97" s="5" t="s">
        <v>1055</v>
      </c>
      <c r="AH97" s="14"/>
      <c r="AJ97" s="5" t="s">
        <v>1569</v>
      </c>
    </row>
    <row r="98" spans="1:36" ht="12.75" customHeight="1" x14ac:dyDescent="0.25">
      <c r="A98" s="4" t="s">
        <v>1059</v>
      </c>
      <c r="B98" s="5" t="s">
        <v>1058</v>
      </c>
      <c r="C98" s="5" t="s">
        <v>1057</v>
      </c>
      <c r="D98" s="5" t="s">
        <v>1038</v>
      </c>
      <c r="E98" s="5" t="s">
        <v>1061</v>
      </c>
      <c r="F98" s="5" t="s">
        <v>1060</v>
      </c>
      <c r="G98" s="5" t="s">
        <v>1791</v>
      </c>
      <c r="H98" s="15">
        <v>1</v>
      </c>
      <c r="I98" s="4"/>
      <c r="J98" s="13">
        <v>2.3715208324921093</v>
      </c>
      <c r="K98" s="5">
        <v>2010</v>
      </c>
      <c r="L98" s="5" t="s">
        <v>1059</v>
      </c>
      <c r="M98" s="12">
        <v>98.1</v>
      </c>
      <c r="N98" s="5">
        <v>2010</v>
      </c>
      <c r="O98" s="5" t="s">
        <v>1059</v>
      </c>
      <c r="P98" s="12">
        <v>16</v>
      </c>
      <c r="Q98" s="5">
        <v>2010</v>
      </c>
      <c r="R98" s="5" t="s">
        <v>1059</v>
      </c>
      <c r="S98" s="12"/>
      <c r="U98" s="5" t="s">
        <v>1569</v>
      </c>
      <c r="V98" s="12" t="s">
        <v>1569</v>
      </c>
      <c r="X98" s="5" t="s">
        <v>1569</v>
      </c>
      <c r="Y98" s="12" t="s">
        <v>1569</v>
      </c>
      <c r="AA98" s="5" t="s">
        <v>1569</v>
      </c>
      <c r="AB98" s="12" t="s">
        <v>1569</v>
      </c>
      <c r="AD98" s="5" t="s">
        <v>1569</v>
      </c>
      <c r="AE98" s="14">
        <v>64.581541664780701</v>
      </c>
      <c r="AF98" s="5">
        <v>2010</v>
      </c>
      <c r="AG98" s="5" t="s">
        <v>1059</v>
      </c>
      <c r="AH98" s="14"/>
      <c r="AJ98" s="5" t="s">
        <v>1569</v>
      </c>
    </row>
    <row r="99" spans="1:36" ht="12.75" customHeight="1" x14ac:dyDescent="0.25">
      <c r="A99" s="4" t="s">
        <v>1062</v>
      </c>
      <c r="B99" s="5" t="s">
        <v>1058</v>
      </c>
      <c r="C99" s="5" t="s">
        <v>1057</v>
      </c>
      <c r="D99" s="5" t="s">
        <v>1038</v>
      </c>
      <c r="E99" s="5" t="s">
        <v>1064</v>
      </c>
      <c r="F99" s="5" t="s">
        <v>1063</v>
      </c>
      <c r="G99" s="5">
        <v>2</v>
      </c>
      <c r="H99" s="15">
        <v>1</v>
      </c>
      <c r="I99" s="4"/>
      <c r="J99" s="13">
        <v>1.535111760733854</v>
      </c>
      <c r="K99" s="5">
        <v>2010</v>
      </c>
      <c r="L99" s="5" t="s">
        <v>1062</v>
      </c>
      <c r="M99" s="12">
        <v>65.599999999999994</v>
      </c>
      <c r="N99" s="5">
        <v>2010</v>
      </c>
      <c r="O99" s="5" t="s">
        <v>1062</v>
      </c>
      <c r="P99" s="12">
        <v>11.535802469135801</v>
      </c>
      <c r="Q99" s="5">
        <v>2010</v>
      </c>
      <c r="R99" s="5" t="s">
        <v>1062</v>
      </c>
      <c r="S99" s="12"/>
      <c r="U99" s="5" t="s">
        <v>1569</v>
      </c>
      <c r="V99" s="12">
        <v>14.560781684069354</v>
      </c>
      <c r="W99" s="5">
        <v>2010</v>
      </c>
      <c r="X99" s="5" t="s">
        <v>1062</v>
      </c>
      <c r="Y99" s="12">
        <v>0</v>
      </c>
      <c r="Z99" s="5">
        <v>2010</v>
      </c>
      <c r="AA99" s="5" t="s">
        <v>1062</v>
      </c>
      <c r="AB99" s="12">
        <v>0</v>
      </c>
      <c r="AC99" s="5">
        <v>2010</v>
      </c>
      <c r="AD99" s="5" t="s">
        <v>1062</v>
      </c>
      <c r="AE99" s="14">
        <v>100</v>
      </c>
      <c r="AF99" s="5">
        <v>2010</v>
      </c>
      <c r="AG99" s="5" t="s">
        <v>1062</v>
      </c>
      <c r="AH99" s="14"/>
      <c r="AJ99" s="5" t="s">
        <v>1569</v>
      </c>
    </row>
    <row r="100" spans="1:36" ht="12.75" customHeight="1" x14ac:dyDescent="0.25">
      <c r="A100" s="5" t="s">
        <v>31</v>
      </c>
      <c r="B100" s="5" t="s">
        <v>34</v>
      </c>
      <c r="C100" s="5" t="s">
        <v>33</v>
      </c>
      <c r="D100" s="5" t="s">
        <v>35</v>
      </c>
      <c r="E100" s="5" t="s">
        <v>36</v>
      </c>
      <c r="F100" s="5" t="s">
        <v>32</v>
      </c>
      <c r="G100" s="5">
        <v>2</v>
      </c>
      <c r="H100" s="15">
        <v>1</v>
      </c>
      <c r="I100" s="4"/>
      <c r="J100" s="13" t="s">
        <v>1569</v>
      </c>
      <c r="L100" s="5" t="s">
        <v>1569</v>
      </c>
      <c r="M100" s="12" t="s">
        <v>1569</v>
      </c>
      <c r="O100" s="5" t="s">
        <v>1569</v>
      </c>
      <c r="P100" s="12">
        <v>8.1754735792622117</v>
      </c>
      <c r="R100" s="5" t="s">
        <v>31</v>
      </c>
      <c r="S100" s="12"/>
      <c r="U100" s="5" t="s">
        <v>1569</v>
      </c>
      <c r="V100" s="12" t="s">
        <v>1569</v>
      </c>
      <c r="X100" s="5" t="s">
        <v>1569</v>
      </c>
      <c r="Y100" s="12">
        <v>18</v>
      </c>
      <c r="AA100" s="5" t="s">
        <v>31</v>
      </c>
      <c r="AB100" s="12" t="s">
        <v>1569</v>
      </c>
      <c r="AD100" s="5" t="s">
        <v>1569</v>
      </c>
      <c r="AE100" s="14" t="s">
        <v>1569</v>
      </c>
      <c r="AG100" s="5" t="s">
        <v>1569</v>
      </c>
      <c r="AH100" s="14"/>
      <c r="AJ100" s="5" t="s">
        <v>1569</v>
      </c>
    </row>
    <row r="101" spans="1:36" ht="12.75" customHeight="1" x14ac:dyDescent="0.25">
      <c r="A101" s="5" t="s">
        <v>37</v>
      </c>
      <c r="B101" s="5" t="s">
        <v>34</v>
      </c>
      <c r="C101" s="5" t="s">
        <v>33</v>
      </c>
      <c r="D101" s="5" t="s">
        <v>35</v>
      </c>
      <c r="E101" s="5" t="s">
        <v>38</v>
      </c>
      <c r="F101" s="5" t="s">
        <v>3138</v>
      </c>
      <c r="G101" s="5">
        <v>2</v>
      </c>
      <c r="H101" s="15">
        <v>2</v>
      </c>
      <c r="I101" s="4" t="s">
        <v>3139</v>
      </c>
      <c r="J101" s="13" t="s">
        <v>1569</v>
      </c>
      <c r="L101" s="5" t="s">
        <v>1569</v>
      </c>
      <c r="M101" s="12" t="s">
        <v>1569</v>
      </c>
      <c r="O101" s="5" t="s">
        <v>1569</v>
      </c>
      <c r="P101" s="12">
        <v>15.328467153284672</v>
      </c>
      <c r="R101" s="5" t="s">
        <v>37</v>
      </c>
      <c r="S101" s="12"/>
      <c r="U101" s="5" t="s">
        <v>1569</v>
      </c>
      <c r="V101" s="12">
        <v>0</v>
      </c>
      <c r="X101" s="5" t="s">
        <v>37</v>
      </c>
      <c r="Y101" s="12">
        <v>25.81</v>
      </c>
      <c r="AA101" s="5" t="s">
        <v>37</v>
      </c>
      <c r="AB101" s="12">
        <v>0</v>
      </c>
      <c r="AD101" s="5" t="s">
        <v>37</v>
      </c>
      <c r="AE101" s="14">
        <v>100</v>
      </c>
      <c r="AG101" s="5" t="s">
        <v>37</v>
      </c>
      <c r="AH101" s="14"/>
      <c r="AJ101" s="5" t="s">
        <v>1569</v>
      </c>
    </row>
    <row r="102" spans="1:36" ht="12.75" customHeight="1" x14ac:dyDescent="0.25">
      <c r="A102" s="5" t="s">
        <v>39</v>
      </c>
      <c r="B102" s="5" t="s">
        <v>34</v>
      </c>
      <c r="C102" s="5" t="s">
        <v>33</v>
      </c>
      <c r="D102" s="5" t="s">
        <v>35</v>
      </c>
      <c r="E102" s="5" t="s">
        <v>41</v>
      </c>
      <c r="F102" s="5" t="s">
        <v>40</v>
      </c>
      <c r="G102" s="5">
        <v>2</v>
      </c>
      <c r="H102" s="15">
        <v>1</v>
      </c>
      <c r="I102" s="4" t="s">
        <v>1848</v>
      </c>
      <c r="J102" s="13">
        <v>2.711633504292787</v>
      </c>
      <c r="K102" s="5">
        <v>2010</v>
      </c>
      <c r="L102" s="5" t="s">
        <v>39</v>
      </c>
      <c r="M102" s="12" t="s">
        <v>1569</v>
      </c>
      <c r="O102" s="5" t="s">
        <v>1569</v>
      </c>
      <c r="P102" s="12">
        <v>4</v>
      </c>
      <c r="Q102" s="5">
        <v>2010</v>
      </c>
      <c r="R102" s="5" t="s">
        <v>39</v>
      </c>
      <c r="S102" s="12"/>
      <c r="U102" s="5" t="s">
        <v>1569</v>
      </c>
      <c r="V102" s="12">
        <v>0</v>
      </c>
      <c r="W102" s="5">
        <v>2010</v>
      </c>
      <c r="X102" s="5" t="s">
        <v>39</v>
      </c>
      <c r="Y102" s="12">
        <v>70</v>
      </c>
      <c r="Z102" s="5">
        <v>2010</v>
      </c>
      <c r="AA102" s="5" t="s">
        <v>39</v>
      </c>
      <c r="AB102" s="12">
        <v>0</v>
      </c>
      <c r="AC102" s="5">
        <v>2010</v>
      </c>
      <c r="AD102" s="5" t="s">
        <v>39</v>
      </c>
      <c r="AE102" s="14">
        <v>93.333333333333329</v>
      </c>
      <c r="AF102" s="5">
        <v>2010</v>
      </c>
      <c r="AG102" s="5" t="s">
        <v>39</v>
      </c>
      <c r="AH102" s="14"/>
      <c r="AJ102" s="5" t="s">
        <v>1569</v>
      </c>
    </row>
    <row r="103" spans="1:36" ht="12.75" customHeight="1" x14ac:dyDescent="0.25">
      <c r="A103" s="5" t="s">
        <v>42</v>
      </c>
      <c r="B103" s="5" t="s">
        <v>45</v>
      </c>
      <c r="C103" s="5" t="s">
        <v>44</v>
      </c>
      <c r="D103" s="5" t="s">
        <v>35</v>
      </c>
      <c r="E103" s="5" t="s">
        <v>46</v>
      </c>
      <c r="F103" s="5" t="s">
        <v>43</v>
      </c>
      <c r="G103" s="5">
        <v>1</v>
      </c>
      <c r="H103" s="15">
        <v>1</v>
      </c>
      <c r="I103" s="4"/>
      <c r="J103" s="13">
        <v>1.631454937189601</v>
      </c>
      <c r="K103" s="5">
        <v>2013</v>
      </c>
      <c r="L103" s="5" t="s">
        <v>42</v>
      </c>
      <c r="M103" s="12">
        <v>100</v>
      </c>
      <c r="N103" s="5">
        <v>2013</v>
      </c>
      <c r="O103" s="5" t="s">
        <v>42</v>
      </c>
      <c r="P103" s="12">
        <v>2.8999999999999995</v>
      </c>
      <c r="Q103" s="5">
        <v>2013</v>
      </c>
      <c r="R103" s="5" t="s">
        <v>42</v>
      </c>
      <c r="S103" s="12"/>
      <c r="U103" s="5" t="s">
        <v>1569</v>
      </c>
      <c r="V103" s="12" t="s">
        <v>1569</v>
      </c>
      <c r="X103" s="5" t="s">
        <v>1569</v>
      </c>
      <c r="Y103" s="12" t="s">
        <v>1569</v>
      </c>
      <c r="AA103" s="5" t="s">
        <v>1569</v>
      </c>
      <c r="AB103" s="12" t="s">
        <v>1569</v>
      </c>
      <c r="AD103" s="5" t="s">
        <v>1569</v>
      </c>
      <c r="AE103" s="14" t="s">
        <v>1569</v>
      </c>
      <c r="AG103" s="5" t="s">
        <v>1569</v>
      </c>
      <c r="AH103" s="14"/>
      <c r="AJ103" s="5" t="s">
        <v>1569</v>
      </c>
    </row>
    <row r="104" spans="1:36" ht="12.75" customHeight="1" x14ac:dyDescent="0.25">
      <c r="A104" s="5" t="s">
        <v>622</v>
      </c>
      <c r="B104" s="5" t="s">
        <v>25</v>
      </c>
      <c r="C104" s="5" t="s">
        <v>624</v>
      </c>
      <c r="D104" s="5" t="s">
        <v>620</v>
      </c>
      <c r="E104" s="5" t="s">
        <v>625</v>
      </c>
      <c r="F104" s="5" t="s">
        <v>623</v>
      </c>
      <c r="G104" s="5">
        <v>3</v>
      </c>
      <c r="H104" s="15">
        <v>2</v>
      </c>
      <c r="I104" s="4" t="s">
        <v>1850</v>
      </c>
      <c r="J104" s="13">
        <v>0.36670179135932557</v>
      </c>
      <c r="K104" s="5">
        <v>2012</v>
      </c>
      <c r="L104" s="5" t="s">
        <v>622</v>
      </c>
      <c r="M104" s="12">
        <v>60</v>
      </c>
      <c r="N104" s="5">
        <v>2012</v>
      </c>
      <c r="O104" s="5" t="s">
        <v>622</v>
      </c>
      <c r="P104" s="12">
        <v>2.8897110288971106</v>
      </c>
      <c r="Q104" s="5">
        <v>2012</v>
      </c>
      <c r="R104" s="5" t="s">
        <v>622</v>
      </c>
      <c r="S104" s="12"/>
      <c r="U104" s="5" t="s">
        <v>1569</v>
      </c>
      <c r="V104" s="12">
        <v>0</v>
      </c>
      <c r="W104" s="5">
        <v>2012</v>
      </c>
      <c r="X104" s="5" t="s">
        <v>622</v>
      </c>
      <c r="Y104" s="12">
        <v>0</v>
      </c>
      <c r="Z104" s="5">
        <v>2012</v>
      </c>
      <c r="AA104" s="5" t="s">
        <v>622</v>
      </c>
      <c r="AB104" s="12">
        <v>0</v>
      </c>
      <c r="AC104" s="5">
        <v>2012</v>
      </c>
      <c r="AD104" s="5" t="s">
        <v>622</v>
      </c>
      <c r="AE104" s="14">
        <v>0</v>
      </c>
      <c r="AF104" s="5">
        <v>2012</v>
      </c>
      <c r="AG104" s="5" t="s">
        <v>622</v>
      </c>
      <c r="AH104" s="14"/>
      <c r="AJ104" s="5" t="s">
        <v>1569</v>
      </c>
    </row>
    <row r="105" spans="1:36" ht="12.75" customHeight="1" x14ac:dyDescent="0.25">
      <c r="A105" s="5" t="s">
        <v>626</v>
      </c>
      <c r="B105" s="5" t="s">
        <v>25</v>
      </c>
      <c r="C105" s="5" t="s">
        <v>624</v>
      </c>
      <c r="D105" s="5" t="s">
        <v>620</v>
      </c>
      <c r="E105" s="5" t="s">
        <v>628</v>
      </c>
      <c r="F105" s="5" t="s">
        <v>627</v>
      </c>
      <c r="G105" s="5">
        <v>3</v>
      </c>
      <c r="H105" s="15">
        <v>2</v>
      </c>
      <c r="I105" s="4" t="s">
        <v>1851</v>
      </c>
      <c r="J105" s="13">
        <v>0.34027370180840294</v>
      </c>
      <c r="K105" s="5">
        <v>2012</v>
      </c>
      <c r="L105" s="5" t="s">
        <v>626</v>
      </c>
      <c r="M105" s="12">
        <v>72</v>
      </c>
      <c r="N105" s="5">
        <v>2012</v>
      </c>
      <c r="O105" s="5" t="s">
        <v>626</v>
      </c>
      <c r="P105" s="12">
        <v>4.0508101620324064</v>
      </c>
      <c r="Q105" s="5">
        <v>2012</v>
      </c>
      <c r="R105" s="5" t="s">
        <v>626</v>
      </c>
      <c r="S105" s="12"/>
      <c r="U105" s="5" t="s">
        <v>1569</v>
      </c>
      <c r="V105" s="12">
        <v>0</v>
      </c>
      <c r="W105" s="5">
        <v>2012</v>
      </c>
      <c r="X105" s="5" t="s">
        <v>626</v>
      </c>
      <c r="Y105" s="12">
        <v>0</v>
      </c>
      <c r="Z105" s="5">
        <v>2012</v>
      </c>
      <c r="AA105" s="5" t="s">
        <v>626</v>
      </c>
      <c r="AB105" s="12">
        <v>0</v>
      </c>
      <c r="AC105" s="5">
        <v>2012</v>
      </c>
      <c r="AD105" s="5" t="s">
        <v>626</v>
      </c>
      <c r="AE105" s="14">
        <v>0</v>
      </c>
      <c r="AF105" s="5">
        <v>2012</v>
      </c>
      <c r="AG105" s="5" t="s">
        <v>626</v>
      </c>
      <c r="AH105" s="14"/>
      <c r="AJ105" s="5" t="s">
        <v>1569</v>
      </c>
    </row>
    <row r="106" spans="1:36" ht="12.75" customHeight="1" x14ac:dyDescent="0.25">
      <c r="A106" s="5" t="s">
        <v>629</v>
      </c>
      <c r="B106" s="5" t="s">
        <v>25</v>
      </c>
      <c r="C106" s="5" t="s">
        <v>624</v>
      </c>
      <c r="D106" s="5" t="s">
        <v>620</v>
      </c>
      <c r="E106" s="5" t="s">
        <v>631</v>
      </c>
      <c r="F106" s="5" t="s">
        <v>630</v>
      </c>
      <c r="G106" s="5">
        <v>3</v>
      </c>
      <c r="H106" s="15">
        <v>2</v>
      </c>
      <c r="I106" s="4" t="s">
        <v>1850</v>
      </c>
      <c r="J106" s="13">
        <v>0.75623756333693248</v>
      </c>
      <c r="K106" s="5">
        <v>2012</v>
      </c>
      <c r="L106" s="5" t="s">
        <v>629</v>
      </c>
      <c r="M106" s="12">
        <v>32</v>
      </c>
      <c r="N106" s="5">
        <v>2012</v>
      </c>
      <c r="O106" s="5" t="s">
        <v>629</v>
      </c>
      <c r="P106" s="12">
        <v>4.5490901819636074</v>
      </c>
      <c r="Q106" s="5">
        <v>2012</v>
      </c>
      <c r="R106" s="5" t="s">
        <v>629</v>
      </c>
      <c r="S106" s="12"/>
      <c r="U106" s="5" t="s">
        <v>1569</v>
      </c>
      <c r="V106" s="12">
        <v>0</v>
      </c>
      <c r="W106" s="5">
        <v>2012</v>
      </c>
      <c r="X106" s="5" t="s">
        <v>629</v>
      </c>
      <c r="Y106" s="12">
        <v>0</v>
      </c>
      <c r="Z106" s="5">
        <v>2012</v>
      </c>
      <c r="AA106" s="5" t="s">
        <v>629</v>
      </c>
      <c r="AB106" s="12">
        <v>0</v>
      </c>
      <c r="AC106" s="5">
        <v>2012</v>
      </c>
      <c r="AD106" s="5" t="s">
        <v>629</v>
      </c>
      <c r="AE106" s="14">
        <v>0</v>
      </c>
      <c r="AF106" s="5">
        <v>2012</v>
      </c>
      <c r="AG106" s="5" t="s">
        <v>629</v>
      </c>
      <c r="AH106" s="14"/>
      <c r="AJ106" s="5" t="s">
        <v>1569</v>
      </c>
    </row>
    <row r="107" spans="1:36" ht="12.75" customHeight="1" x14ac:dyDescent="0.25">
      <c r="A107" s="5" t="s">
        <v>632</v>
      </c>
      <c r="B107" s="5" t="s">
        <v>25</v>
      </c>
      <c r="C107" s="5" t="s">
        <v>624</v>
      </c>
      <c r="D107" s="5" t="s">
        <v>620</v>
      </c>
      <c r="E107" s="5" t="s">
        <v>633</v>
      </c>
      <c r="F107" s="5" t="s">
        <v>3140</v>
      </c>
      <c r="G107" s="5">
        <v>3</v>
      </c>
      <c r="H107" s="15">
        <v>2</v>
      </c>
      <c r="I107" s="4" t="s">
        <v>3142</v>
      </c>
      <c r="J107" s="13">
        <v>0.80951901805457327</v>
      </c>
      <c r="K107" s="5">
        <v>2012</v>
      </c>
      <c r="L107" s="5" t="s">
        <v>632</v>
      </c>
      <c r="M107" s="12">
        <v>42</v>
      </c>
      <c r="N107" s="5">
        <v>2012</v>
      </c>
      <c r="O107" s="5" t="s">
        <v>632</v>
      </c>
      <c r="P107" s="12">
        <v>7.2107210721072112</v>
      </c>
      <c r="Q107" s="5">
        <v>2012</v>
      </c>
      <c r="R107" s="5" t="s">
        <v>632</v>
      </c>
      <c r="S107" s="12"/>
      <c r="U107" s="5" t="s">
        <v>1569</v>
      </c>
      <c r="V107" s="12">
        <v>1.4193984454207502</v>
      </c>
      <c r="W107" s="5">
        <v>2012</v>
      </c>
      <c r="X107" s="5" t="s">
        <v>632</v>
      </c>
      <c r="Y107" s="12">
        <v>0</v>
      </c>
      <c r="Z107" s="5">
        <v>2012</v>
      </c>
      <c r="AA107" s="5" t="s">
        <v>632</v>
      </c>
      <c r="AB107" s="12">
        <v>0</v>
      </c>
      <c r="AC107" s="5">
        <v>2012</v>
      </c>
      <c r="AD107" s="5" t="s">
        <v>632</v>
      </c>
      <c r="AE107" s="14">
        <v>0</v>
      </c>
      <c r="AF107" s="5">
        <v>2012</v>
      </c>
      <c r="AG107" s="5" t="s">
        <v>632</v>
      </c>
      <c r="AH107" s="14"/>
      <c r="AJ107" s="5" t="s">
        <v>1569</v>
      </c>
    </row>
    <row r="108" spans="1:36" ht="12.75" customHeight="1" x14ac:dyDescent="0.25">
      <c r="A108" s="5" t="s">
        <v>1076</v>
      </c>
      <c r="B108" s="5" t="s">
        <v>1079</v>
      </c>
      <c r="C108" s="5" t="s">
        <v>1078</v>
      </c>
      <c r="D108" s="5" t="s">
        <v>1038</v>
      </c>
      <c r="E108" s="5" t="s">
        <v>1080</v>
      </c>
      <c r="F108" s="5" t="s">
        <v>1077</v>
      </c>
      <c r="G108" s="5">
        <v>2</v>
      </c>
      <c r="H108" s="15">
        <v>1</v>
      </c>
      <c r="I108" s="4" t="s">
        <v>1852</v>
      </c>
      <c r="J108" s="13">
        <v>1.2005632472997503</v>
      </c>
      <c r="K108" s="5">
        <v>2016</v>
      </c>
      <c r="L108" s="5" t="s">
        <v>1076</v>
      </c>
      <c r="M108" s="12">
        <v>99</v>
      </c>
      <c r="N108" s="5">
        <v>2016</v>
      </c>
      <c r="O108" s="5" t="s">
        <v>1076</v>
      </c>
      <c r="P108" s="12">
        <v>8.6000000000000014</v>
      </c>
      <c r="Q108" s="5">
        <v>2016</v>
      </c>
      <c r="R108" s="5" t="s">
        <v>1076</v>
      </c>
      <c r="S108" s="12"/>
      <c r="U108" s="5" t="s">
        <v>1569</v>
      </c>
      <c r="V108" s="12">
        <v>0</v>
      </c>
      <c r="W108" s="5">
        <v>2016</v>
      </c>
      <c r="X108" s="5" t="s">
        <v>1076</v>
      </c>
      <c r="Y108" s="12">
        <v>0.6</v>
      </c>
      <c r="Z108" s="5">
        <v>2016</v>
      </c>
      <c r="AA108" s="5" t="s">
        <v>1076</v>
      </c>
      <c r="AB108" s="12">
        <v>0</v>
      </c>
      <c r="AC108" s="5">
        <v>2016</v>
      </c>
      <c r="AD108" s="5" t="s">
        <v>1076</v>
      </c>
      <c r="AE108" s="14">
        <v>100</v>
      </c>
      <c r="AF108" s="5">
        <v>2016</v>
      </c>
      <c r="AG108" s="5" t="s">
        <v>1076</v>
      </c>
      <c r="AH108" s="14"/>
      <c r="AJ108" s="5" t="s">
        <v>1569</v>
      </c>
    </row>
    <row r="109" spans="1:36" ht="12.75" customHeight="1" x14ac:dyDescent="0.25">
      <c r="A109" s="5" t="s">
        <v>1081</v>
      </c>
      <c r="B109" s="5" t="s">
        <v>1079</v>
      </c>
      <c r="C109" s="5" t="s">
        <v>1078</v>
      </c>
      <c r="D109" s="5" t="s">
        <v>1038</v>
      </c>
      <c r="E109" s="5" t="s">
        <v>1083</v>
      </c>
      <c r="F109" s="5" t="s">
        <v>1082</v>
      </c>
      <c r="G109" s="5">
        <v>2</v>
      </c>
      <c r="H109" s="15">
        <v>1</v>
      </c>
      <c r="I109" s="4"/>
      <c r="J109" s="13">
        <v>1.6244085983046603</v>
      </c>
      <c r="K109" s="5">
        <v>2016</v>
      </c>
      <c r="L109" s="5" t="s">
        <v>1081</v>
      </c>
      <c r="M109" s="12">
        <v>100</v>
      </c>
      <c r="N109" s="5">
        <v>2016</v>
      </c>
      <c r="O109" s="5" t="s">
        <v>1081</v>
      </c>
      <c r="P109" s="12">
        <v>10.095770151636071</v>
      </c>
      <c r="Q109" s="5">
        <v>2016</v>
      </c>
      <c r="R109" s="5" t="s">
        <v>1081</v>
      </c>
      <c r="S109" s="12"/>
      <c r="U109" s="5" t="s">
        <v>1569</v>
      </c>
      <c r="V109" s="12">
        <v>0</v>
      </c>
      <c r="W109" s="5">
        <v>2016</v>
      </c>
      <c r="X109" s="5" t="s">
        <v>1081</v>
      </c>
      <c r="Y109" s="12">
        <v>0</v>
      </c>
      <c r="Z109" s="5">
        <v>2016</v>
      </c>
      <c r="AA109" s="5" t="s">
        <v>1081</v>
      </c>
      <c r="AB109" s="12">
        <v>0</v>
      </c>
      <c r="AC109" s="5">
        <v>2016</v>
      </c>
      <c r="AD109" s="5" t="s">
        <v>1081</v>
      </c>
      <c r="AE109" s="14">
        <v>97</v>
      </c>
      <c r="AF109" s="5">
        <v>2016</v>
      </c>
      <c r="AG109" s="5" t="s">
        <v>1081</v>
      </c>
      <c r="AH109" s="14"/>
      <c r="AJ109" s="5" t="s">
        <v>1569</v>
      </c>
    </row>
    <row r="110" spans="1:36" ht="12.75" customHeight="1" x14ac:dyDescent="0.25">
      <c r="A110" s="5" t="s">
        <v>51</v>
      </c>
      <c r="B110" s="5" t="s">
        <v>54</v>
      </c>
      <c r="C110" s="5" t="s">
        <v>53</v>
      </c>
      <c r="D110" s="5" t="s">
        <v>35</v>
      </c>
      <c r="E110" s="5" t="s">
        <v>55</v>
      </c>
      <c r="F110" s="5" t="s">
        <v>52</v>
      </c>
      <c r="G110" s="5">
        <v>3</v>
      </c>
      <c r="H110" s="15">
        <v>2</v>
      </c>
      <c r="I110" s="4" t="s">
        <v>1853</v>
      </c>
      <c r="J110" s="13">
        <v>1.4101584318232894</v>
      </c>
      <c r="K110" s="5">
        <v>2014</v>
      </c>
      <c r="L110" s="5" t="s">
        <v>51</v>
      </c>
      <c r="M110" s="12">
        <v>100</v>
      </c>
      <c r="N110" s="5">
        <v>2014</v>
      </c>
      <c r="O110" s="5" t="s">
        <v>51</v>
      </c>
      <c r="P110" s="12" t="s">
        <v>1569</v>
      </c>
      <c r="R110" s="5" t="s">
        <v>1569</v>
      </c>
      <c r="S110" s="12"/>
      <c r="U110" s="5" t="s">
        <v>1569</v>
      </c>
      <c r="V110" s="12">
        <v>17</v>
      </c>
      <c r="W110" s="5">
        <v>2014</v>
      </c>
      <c r="X110" s="5" t="s">
        <v>51</v>
      </c>
      <c r="Y110" s="12">
        <v>53</v>
      </c>
      <c r="Z110" s="5">
        <v>2014</v>
      </c>
      <c r="AA110" s="5" t="s">
        <v>51</v>
      </c>
      <c r="AB110" s="12">
        <v>26</v>
      </c>
      <c r="AC110" s="5">
        <v>2014</v>
      </c>
      <c r="AD110" s="5" t="s">
        <v>51</v>
      </c>
      <c r="AE110" s="14">
        <v>100</v>
      </c>
      <c r="AF110" s="5">
        <v>2014</v>
      </c>
      <c r="AG110" s="5" t="s">
        <v>51</v>
      </c>
      <c r="AH110" s="14"/>
      <c r="AJ110" s="5" t="s">
        <v>1569</v>
      </c>
    </row>
    <row r="111" spans="1:36" ht="12.75" customHeight="1" x14ac:dyDescent="0.25">
      <c r="A111" s="5" t="s">
        <v>56</v>
      </c>
      <c r="B111" s="5" t="s">
        <v>54</v>
      </c>
      <c r="C111" s="5" t="s">
        <v>53</v>
      </c>
      <c r="D111" s="5" t="s">
        <v>35</v>
      </c>
      <c r="E111" s="5" t="s">
        <v>58</v>
      </c>
      <c r="F111" s="5" t="s">
        <v>57</v>
      </c>
      <c r="G111" s="5">
        <v>3</v>
      </c>
      <c r="H111" s="15">
        <v>1</v>
      </c>
      <c r="I111" s="4"/>
      <c r="J111" s="13">
        <v>1.1141728890070284</v>
      </c>
      <c r="K111" s="5">
        <v>2013</v>
      </c>
      <c r="L111" s="5" t="s">
        <v>56</v>
      </c>
      <c r="M111" s="12">
        <v>100</v>
      </c>
      <c r="N111" s="5">
        <v>2013</v>
      </c>
      <c r="O111" s="5" t="s">
        <v>56</v>
      </c>
      <c r="P111" s="12">
        <v>11</v>
      </c>
      <c r="Q111" s="5">
        <v>2013</v>
      </c>
      <c r="R111" s="5" t="s">
        <v>56</v>
      </c>
      <c r="S111" s="12"/>
      <c r="U111" s="5" t="s">
        <v>1569</v>
      </c>
      <c r="V111" s="12" t="s">
        <v>1569</v>
      </c>
      <c r="X111" s="5" t="s">
        <v>1569</v>
      </c>
      <c r="Y111" s="12" t="s">
        <v>1569</v>
      </c>
      <c r="AA111" s="5" t="s">
        <v>1569</v>
      </c>
      <c r="AB111" s="12" t="s">
        <v>1569</v>
      </c>
      <c r="AD111" s="5" t="s">
        <v>1569</v>
      </c>
      <c r="AE111" s="14" t="s">
        <v>1569</v>
      </c>
      <c r="AG111" s="5" t="s">
        <v>1569</v>
      </c>
      <c r="AH111" s="14"/>
      <c r="AJ111" s="5" t="s">
        <v>1569</v>
      </c>
    </row>
    <row r="112" spans="1:36" ht="12.75" customHeight="1" x14ac:dyDescent="0.25">
      <c r="A112" s="5" t="s">
        <v>1084</v>
      </c>
      <c r="B112" s="5" t="s">
        <v>1087</v>
      </c>
      <c r="C112" s="5" t="s">
        <v>1086</v>
      </c>
      <c r="D112" s="5" t="s">
        <v>1038</v>
      </c>
      <c r="E112" s="5" t="s">
        <v>1088</v>
      </c>
      <c r="F112" s="5" t="s">
        <v>1085</v>
      </c>
      <c r="G112" s="5">
        <v>1</v>
      </c>
      <c r="H112" s="15">
        <v>2</v>
      </c>
      <c r="I112" s="4" t="s">
        <v>1854</v>
      </c>
      <c r="J112" s="13">
        <v>1.9593425813943404</v>
      </c>
      <c r="K112" s="5">
        <v>2015</v>
      </c>
      <c r="L112" s="5" t="s">
        <v>1084</v>
      </c>
      <c r="M112" s="12">
        <v>57.6</v>
      </c>
      <c r="N112" s="5">
        <v>2015</v>
      </c>
      <c r="O112" s="5" t="s">
        <v>1084</v>
      </c>
      <c r="P112" s="12">
        <v>13</v>
      </c>
      <c r="Q112" s="5">
        <v>2015</v>
      </c>
      <c r="R112" s="5" t="s">
        <v>1084</v>
      </c>
      <c r="S112" s="12"/>
      <c r="U112" s="5" t="s">
        <v>1569</v>
      </c>
      <c r="V112" s="12">
        <v>0</v>
      </c>
      <c r="W112" s="5">
        <v>2015</v>
      </c>
      <c r="X112" s="5" t="s">
        <v>1084</v>
      </c>
      <c r="Y112" s="12">
        <v>0</v>
      </c>
      <c r="Z112" s="5">
        <v>2015</v>
      </c>
      <c r="AA112" s="5" t="s">
        <v>1084</v>
      </c>
      <c r="AB112" s="12">
        <v>0</v>
      </c>
      <c r="AC112" s="5">
        <v>2015</v>
      </c>
      <c r="AD112" s="5" t="s">
        <v>1084</v>
      </c>
      <c r="AE112" s="14">
        <v>100</v>
      </c>
      <c r="AF112" s="5">
        <v>2015</v>
      </c>
      <c r="AG112" s="5" t="s">
        <v>1084</v>
      </c>
      <c r="AH112" s="14"/>
      <c r="AJ112" s="5" t="s">
        <v>1569</v>
      </c>
    </row>
    <row r="113" spans="1:36" ht="12.75" customHeight="1" x14ac:dyDescent="0.25">
      <c r="A113" s="5" t="s">
        <v>1089</v>
      </c>
      <c r="B113" s="5" t="s">
        <v>1087</v>
      </c>
      <c r="C113" s="5" t="s">
        <v>1086</v>
      </c>
      <c r="D113" s="5" t="s">
        <v>1038</v>
      </c>
      <c r="E113" s="5" t="s">
        <v>1091</v>
      </c>
      <c r="F113" s="5" t="s">
        <v>1090</v>
      </c>
      <c r="G113" s="5">
        <v>1</v>
      </c>
      <c r="H113" s="15">
        <v>2</v>
      </c>
      <c r="I113" s="4" t="s">
        <v>1854</v>
      </c>
      <c r="J113" s="13">
        <v>1.9857978211060374</v>
      </c>
      <c r="K113" s="5">
        <v>2015</v>
      </c>
      <c r="L113" s="5" t="s">
        <v>1089</v>
      </c>
      <c r="M113" s="12">
        <v>66</v>
      </c>
      <c r="N113" s="5">
        <v>2015</v>
      </c>
      <c r="O113" s="5" t="s">
        <v>1089</v>
      </c>
      <c r="P113" s="12">
        <v>21</v>
      </c>
      <c r="Q113" s="5">
        <v>2015</v>
      </c>
      <c r="R113" s="5" t="s">
        <v>1089</v>
      </c>
      <c r="S113" s="12"/>
      <c r="U113" s="5" t="s">
        <v>1569</v>
      </c>
      <c r="V113" s="12">
        <v>0</v>
      </c>
      <c r="W113" s="5">
        <v>2015</v>
      </c>
      <c r="X113" s="5" t="s">
        <v>1089</v>
      </c>
      <c r="Y113" s="12">
        <v>0</v>
      </c>
      <c r="Z113" s="5">
        <v>2015</v>
      </c>
      <c r="AA113" s="5" t="s">
        <v>1089</v>
      </c>
      <c r="AB113" s="12">
        <v>0</v>
      </c>
      <c r="AC113" s="5">
        <v>2015</v>
      </c>
      <c r="AD113" s="5" t="s">
        <v>1089</v>
      </c>
      <c r="AE113" s="14">
        <v>100</v>
      </c>
      <c r="AF113" s="5">
        <v>2015</v>
      </c>
      <c r="AG113" s="5" t="s">
        <v>1089</v>
      </c>
      <c r="AH113" s="14"/>
      <c r="AJ113" s="5" t="s">
        <v>1569</v>
      </c>
    </row>
    <row r="114" spans="1:36" ht="12.75" customHeight="1" x14ac:dyDescent="0.25">
      <c r="A114" s="5" t="s">
        <v>373</v>
      </c>
      <c r="B114" s="5" t="s">
        <v>376</v>
      </c>
      <c r="C114" s="5" t="s">
        <v>375</v>
      </c>
      <c r="D114" s="5" t="s">
        <v>360</v>
      </c>
      <c r="E114" s="5" t="s">
        <v>377</v>
      </c>
      <c r="F114" s="5" t="s">
        <v>374</v>
      </c>
      <c r="G114" s="5">
        <v>1</v>
      </c>
      <c r="H114" s="15">
        <v>2</v>
      </c>
      <c r="I114" s="4" t="s">
        <v>3143</v>
      </c>
      <c r="J114" s="13"/>
      <c r="L114" s="5" t="s">
        <v>1569</v>
      </c>
      <c r="M114" s="12">
        <v>25</v>
      </c>
      <c r="N114" s="5">
        <v>2000</v>
      </c>
      <c r="O114" s="5" t="s">
        <v>373</v>
      </c>
      <c r="P114" s="12" t="s">
        <v>1569</v>
      </c>
      <c r="R114" s="5" t="s">
        <v>1569</v>
      </c>
      <c r="S114" s="12"/>
      <c r="U114" s="5" t="s">
        <v>1569</v>
      </c>
      <c r="V114" s="12" t="s">
        <v>1569</v>
      </c>
      <c r="X114" s="5" t="s">
        <v>1569</v>
      </c>
      <c r="Y114" s="12" t="s">
        <v>1569</v>
      </c>
      <c r="AA114" s="5" t="s">
        <v>1569</v>
      </c>
      <c r="AB114" s="12" t="s">
        <v>1569</v>
      </c>
      <c r="AD114" s="5" t="s">
        <v>1569</v>
      </c>
      <c r="AE114" s="14" t="s">
        <v>1569</v>
      </c>
      <c r="AG114" s="5" t="s">
        <v>1569</v>
      </c>
      <c r="AH114" s="14"/>
      <c r="AJ114" s="5" t="s">
        <v>1569</v>
      </c>
    </row>
    <row r="115" spans="1:36" ht="12.75" customHeight="1" x14ac:dyDescent="0.25">
      <c r="A115" s="5" t="s">
        <v>378</v>
      </c>
      <c r="B115" s="5" t="s">
        <v>376</v>
      </c>
      <c r="C115" s="5" t="s">
        <v>375</v>
      </c>
      <c r="D115" s="5" t="s">
        <v>360</v>
      </c>
      <c r="E115" s="5" t="s">
        <v>380</v>
      </c>
      <c r="F115" s="5" t="s">
        <v>379</v>
      </c>
      <c r="G115" s="5">
        <v>2</v>
      </c>
      <c r="H115" s="15">
        <v>1</v>
      </c>
      <c r="I115" s="4"/>
      <c r="J115" s="13"/>
      <c r="L115" s="5" t="s">
        <v>1569</v>
      </c>
      <c r="M115" s="12">
        <v>50</v>
      </c>
      <c r="N115" s="5">
        <v>2000</v>
      </c>
      <c r="O115" s="5" t="s">
        <v>378</v>
      </c>
      <c r="P115" s="12">
        <v>4.4299999999999988</v>
      </c>
      <c r="Q115" s="5">
        <v>2000</v>
      </c>
      <c r="R115" s="5" t="s">
        <v>378</v>
      </c>
      <c r="S115" s="12"/>
      <c r="U115" s="5" t="s">
        <v>1569</v>
      </c>
      <c r="V115" s="12" t="s">
        <v>1569</v>
      </c>
      <c r="X115" s="5" t="s">
        <v>1569</v>
      </c>
      <c r="Y115" s="12" t="s">
        <v>1569</v>
      </c>
      <c r="AA115" s="5" t="s">
        <v>1569</v>
      </c>
      <c r="AB115" s="12" t="s">
        <v>1569</v>
      </c>
      <c r="AD115" s="5" t="s">
        <v>1569</v>
      </c>
      <c r="AE115" s="14" t="s">
        <v>1569</v>
      </c>
      <c r="AG115" s="5" t="s">
        <v>1569</v>
      </c>
      <c r="AH115" s="14"/>
      <c r="AJ115" s="5" t="s">
        <v>1569</v>
      </c>
    </row>
    <row r="116" spans="1:36" ht="12.75" customHeight="1" x14ac:dyDescent="0.25">
      <c r="A116" s="5" t="s">
        <v>637</v>
      </c>
      <c r="B116" s="5" t="s">
        <v>640</v>
      </c>
      <c r="C116" s="5" t="s">
        <v>639</v>
      </c>
      <c r="D116" s="5" t="s">
        <v>620</v>
      </c>
      <c r="E116" s="5" t="s">
        <v>641</v>
      </c>
      <c r="F116" s="5" t="s">
        <v>638</v>
      </c>
      <c r="G116" s="5">
        <v>2</v>
      </c>
      <c r="H116" s="15">
        <v>2</v>
      </c>
      <c r="I116" s="4" t="s">
        <v>1855</v>
      </c>
      <c r="J116" s="13">
        <v>0.51604646482369276</v>
      </c>
      <c r="K116" s="5">
        <v>2016</v>
      </c>
      <c r="L116" s="5" t="s">
        <v>637</v>
      </c>
      <c r="M116" s="12">
        <v>95</v>
      </c>
      <c r="N116" s="5">
        <v>2016</v>
      </c>
      <c r="O116" s="5" t="s">
        <v>637</v>
      </c>
      <c r="P116" s="12">
        <v>13.486513486513488</v>
      </c>
      <c r="Q116" s="5">
        <v>2016</v>
      </c>
      <c r="R116" s="5" t="s">
        <v>637</v>
      </c>
      <c r="S116" s="12"/>
      <c r="U116" s="5" t="s">
        <v>1569</v>
      </c>
      <c r="V116" s="12">
        <v>8.8888888888888893</v>
      </c>
      <c r="W116" s="5">
        <v>2016</v>
      </c>
      <c r="X116" s="5" t="s">
        <v>637</v>
      </c>
      <c r="Y116" s="12">
        <v>0</v>
      </c>
      <c r="Z116" s="5">
        <v>2016</v>
      </c>
      <c r="AA116" s="5" t="s">
        <v>637</v>
      </c>
      <c r="AB116" s="12">
        <v>0</v>
      </c>
      <c r="AC116" s="5">
        <v>2016</v>
      </c>
      <c r="AD116" s="5" t="s">
        <v>637</v>
      </c>
      <c r="AE116" s="14">
        <v>0</v>
      </c>
      <c r="AF116" s="5">
        <v>2016</v>
      </c>
      <c r="AG116" s="5" t="s">
        <v>637</v>
      </c>
      <c r="AH116" s="14"/>
      <c r="AJ116" s="5" t="s">
        <v>1569</v>
      </c>
    </row>
    <row r="117" spans="1:36" ht="12.75" customHeight="1" x14ac:dyDescent="0.25">
      <c r="A117" s="5" t="s">
        <v>642</v>
      </c>
      <c r="B117" s="5" t="s">
        <v>640</v>
      </c>
      <c r="C117" s="5" t="s">
        <v>639</v>
      </c>
      <c r="D117" s="5" t="s">
        <v>620</v>
      </c>
      <c r="E117" s="5" t="s">
        <v>1573</v>
      </c>
      <c r="F117" s="5" t="s">
        <v>643</v>
      </c>
      <c r="G117" s="5">
        <v>2</v>
      </c>
      <c r="H117" s="15">
        <v>1</v>
      </c>
      <c r="I117" s="4"/>
      <c r="J117" s="13">
        <v>0.44736842105263158</v>
      </c>
      <c r="K117" s="5">
        <v>2014</v>
      </c>
      <c r="L117" s="5" t="s">
        <v>642</v>
      </c>
      <c r="M117" s="12">
        <v>95</v>
      </c>
      <c r="N117" s="5">
        <v>2014</v>
      </c>
      <c r="O117" s="5" t="s">
        <v>642</v>
      </c>
      <c r="P117" s="12">
        <v>12.087912087912088</v>
      </c>
      <c r="Q117" s="5">
        <v>2014</v>
      </c>
      <c r="R117" s="5" t="s">
        <v>642</v>
      </c>
      <c r="S117" s="12"/>
      <c r="U117" s="5" t="s">
        <v>1569</v>
      </c>
      <c r="V117" s="12">
        <v>0</v>
      </c>
      <c r="W117" s="5">
        <v>2014</v>
      </c>
      <c r="X117" s="5" t="s">
        <v>642</v>
      </c>
      <c r="Y117" s="12">
        <v>0</v>
      </c>
      <c r="Z117" s="5">
        <v>2014</v>
      </c>
      <c r="AA117" s="5" t="s">
        <v>642</v>
      </c>
      <c r="AB117" s="12">
        <v>0</v>
      </c>
      <c r="AC117" s="5">
        <v>2014</v>
      </c>
      <c r="AD117" s="5" t="s">
        <v>642</v>
      </c>
      <c r="AE117" s="14">
        <v>100</v>
      </c>
      <c r="AF117" s="5">
        <v>2014</v>
      </c>
      <c r="AG117" s="5" t="s">
        <v>642</v>
      </c>
      <c r="AH117" s="14"/>
      <c r="AJ117" s="5" t="s">
        <v>1569</v>
      </c>
    </row>
    <row r="118" spans="1:36" ht="12.75" customHeight="1" x14ac:dyDescent="0.25">
      <c r="A118" s="5" t="s">
        <v>644</v>
      </c>
      <c r="B118" s="5" t="s">
        <v>647</v>
      </c>
      <c r="C118" s="5" t="s">
        <v>646</v>
      </c>
      <c r="D118" s="5" t="s">
        <v>620</v>
      </c>
      <c r="E118" s="5" t="s">
        <v>648</v>
      </c>
      <c r="F118" s="5" t="s">
        <v>645</v>
      </c>
      <c r="G118" s="5">
        <v>3</v>
      </c>
      <c r="H118" s="15">
        <v>1</v>
      </c>
      <c r="I118" s="4" t="s">
        <v>3144</v>
      </c>
      <c r="J118" s="13">
        <v>0.73351347949479995</v>
      </c>
      <c r="K118" s="5">
        <v>2010</v>
      </c>
      <c r="L118" s="5" t="s">
        <v>644</v>
      </c>
      <c r="M118" s="12">
        <v>90</v>
      </c>
      <c r="N118" s="5">
        <v>2010</v>
      </c>
      <c r="O118" s="5" t="s">
        <v>644</v>
      </c>
      <c r="P118" s="12">
        <v>15.2</v>
      </c>
      <c r="Q118" s="5">
        <v>2010</v>
      </c>
      <c r="R118" s="5" t="s">
        <v>644</v>
      </c>
      <c r="S118" s="12"/>
      <c r="U118" s="5" t="s">
        <v>1569</v>
      </c>
      <c r="V118" s="12">
        <v>1.1111111111111112</v>
      </c>
      <c r="W118" s="5">
        <v>2010</v>
      </c>
      <c r="X118" s="5" t="s">
        <v>644</v>
      </c>
      <c r="Y118" s="12" t="s">
        <v>1569</v>
      </c>
      <c r="AA118" s="5" t="s">
        <v>1569</v>
      </c>
      <c r="AB118" s="12" t="s">
        <v>1569</v>
      </c>
      <c r="AD118" s="5" t="s">
        <v>1569</v>
      </c>
      <c r="AE118" s="14">
        <v>100</v>
      </c>
      <c r="AF118" s="5">
        <v>2010</v>
      </c>
      <c r="AG118" s="5" t="s">
        <v>644</v>
      </c>
      <c r="AH118" s="14"/>
      <c r="AJ118" s="5" t="s">
        <v>1569</v>
      </c>
    </row>
    <row r="119" spans="1:36" ht="12.75" customHeight="1" x14ac:dyDescent="0.25">
      <c r="A119" s="5" t="s">
        <v>1092</v>
      </c>
      <c r="B119" s="5" t="s">
        <v>1095</v>
      </c>
      <c r="C119" s="5" t="s">
        <v>1094</v>
      </c>
      <c r="D119" s="5" t="s">
        <v>1038</v>
      </c>
      <c r="E119" s="5" t="s">
        <v>1096</v>
      </c>
      <c r="F119" s="5" t="s">
        <v>1093</v>
      </c>
      <c r="G119" s="5">
        <v>3</v>
      </c>
      <c r="H119" s="15">
        <v>1</v>
      </c>
      <c r="I119" s="4"/>
      <c r="J119" s="13">
        <v>1.2288704852472538</v>
      </c>
      <c r="K119" s="5">
        <v>2015</v>
      </c>
      <c r="L119" s="5" t="s">
        <v>1092</v>
      </c>
      <c r="M119" s="12">
        <v>81.650000000000006</v>
      </c>
      <c r="N119" s="5">
        <v>2015</v>
      </c>
      <c r="O119" s="5" t="s">
        <v>1092</v>
      </c>
      <c r="P119" s="12">
        <v>22.27772227772228</v>
      </c>
      <c r="Q119" s="5">
        <v>2015</v>
      </c>
      <c r="R119" s="5" t="s">
        <v>1092</v>
      </c>
      <c r="S119" s="12"/>
      <c r="U119" s="5" t="s">
        <v>1569</v>
      </c>
      <c r="V119" s="12">
        <v>0</v>
      </c>
      <c r="W119" s="5">
        <v>2015</v>
      </c>
      <c r="X119" s="5" t="s">
        <v>1092</v>
      </c>
      <c r="Y119" s="12">
        <v>0</v>
      </c>
      <c r="Z119" s="5">
        <v>2015</v>
      </c>
      <c r="AA119" s="5" t="s">
        <v>1092</v>
      </c>
      <c r="AB119" s="12">
        <v>0</v>
      </c>
      <c r="AC119" s="5">
        <v>2015</v>
      </c>
      <c r="AD119" s="5" t="s">
        <v>1092</v>
      </c>
      <c r="AE119" s="14">
        <v>100</v>
      </c>
      <c r="AF119" s="5">
        <v>2015</v>
      </c>
      <c r="AG119" s="5" t="s">
        <v>1092</v>
      </c>
      <c r="AH119" s="14"/>
      <c r="AJ119" s="5" t="s">
        <v>1569</v>
      </c>
    </row>
    <row r="120" spans="1:36" ht="12.75" customHeight="1" x14ac:dyDescent="0.25">
      <c r="A120" s="5" t="s">
        <v>1105</v>
      </c>
      <c r="B120" s="5" t="s">
        <v>1108</v>
      </c>
      <c r="C120" s="5" t="s">
        <v>1107</v>
      </c>
      <c r="D120" s="5" t="s">
        <v>1038</v>
      </c>
      <c r="E120" s="5" t="s">
        <v>1109</v>
      </c>
      <c r="F120" s="5" t="s">
        <v>1106</v>
      </c>
      <c r="G120" s="5">
        <v>2</v>
      </c>
      <c r="H120" s="15">
        <v>1</v>
      </c>
      <c r="I120" s="4"/>
      <c r="J120" s="13">
        <v>1.4299998641956086</v>
      </c>
      <c r="K120" s="5">
        <v>2014</v>
      </c>
      <c r="L120" s="5" t="s">
        <v>1105</v>
      </c>
      <c r="M120" s="12">
        <v>100</v>
      </c>
      <c r="N120" s="5">
        <v>2014</v>
      </c>
      <c r="O120" s="5" t="s">
        <v>1105</v>
      </c>
      <c r="P120" s="12">
        <v>21.237071995180237</v>
      </c>
      <c r="Q120" s="5">
        <v>2014</v>
      </c>
      <c r="R120" s="5" t="s">
        <v>1105</v>
      </c>
      <c r="S120" s="12"/>
      <c r="U120" s="5" t="s">
        <v>1569</v>
      </c>
      <c r="V120" s="12">
        <v>0</v>
      </c>
      <c r="W120" s="5">
        <v>2014</v>
      </c>
      <c r="X120" s="5" t="s">
        <v>1105</v>
      </c>
      <c r="Y120" s="12">
        <v>0.5</v>
      </c>
      <c r="Z120" s="5">
        <v>2014</v>
      </c>
      <c r="AA120" s="5" t="s">
        <v>1105</v>
      </c>
      <c r="AB120" s="12">
        <v>0</v>
      </c>
      <c r="AC120" s="5">
        <v>2014</v>
      </c>
      <c r="AD120" s="5" t="s">
        <v>1105</v>
      </c>
      <c r="AE120" s="14">
        <v>100</v>
      </c>
      <c r="AF120" s="5">
        <v>2014</v>
      </c>
      <c r="AG120" s="5" t="s">
        <v>1105</v>
      </c>
      <c r="AH120" s="14"/>
      <c r="AJ120" s="5" t="s">
        <v>1569</v>
      </c>
    </row>
    <row r="121" spans="1:36" ht="12.75" customHeight="1" x14ac:dyDescent="0.25">
      <c r="A121" s="5" t="s">
        <v>1110</v>
      </c>
      <c r="B121" s="5" t="s">
        <v>1108</v>
      </c>
      <c r="C121" s="5" t="s">
        <v>1107</v>
      </c>
      <c r="D121" s="5" t="s">
        <v>1038</v>
      </c>
      <c r="E121" s="5" t="s">
        <v>1574</v>
      </c>
      <c r="F121" s="5" t="s">
        <v>1111</v>
      </c>
      <c r="G121" s="5">
        <v>2</v>
      </c>
      <c r="H121" s="15">
        <v>1</v>
      </c>
      <c r="I121" s="4"/>
      <c r="J121" s="13">
        <v>0.78452497484907668</v>
      </c>
      <c r="K121" s="5">
        <v>2016</v>
      </c>
      <c r="L121" s="5" t="s">
        <v>1110</v>
      </c>
      <c r="M121" s="12">
        <v>98</v>
      </c>
      <c r="N121" s="5">
        <v>2016</v>
      </c>
      <c r="O121" s="5" t="s">
        <v>1110</v>
      </c>
      <c r="P121" s="12">
        <v>14.67065868263473</v>
      </c>
      <c r="Q121" s="5">
        <v>2016</v>
      </c>
      <c r="R121" s="5" t="s">
        <v>1110</v>
      </c>
      <c r="S121" s="12"/>
      <c r="U121" s="5" t="s">
        <v>1569</v>
      </c>
      <c r="V121" s="12">
        <v>0</v>
      </c>
      <c r="W121" s="5">
        <v>2016</v>
      </c>
      <c r="X121" s="5" t="s">
        <v>1110</v>
      </c>
      <c r="Y121" s="12">
        <v>0</v>
      </c>
      <c r="Z121" s="5">
        <v>2016</v>
      </c>
      <c r="AA121" s="5" t="s">
        <v>1110</v>
      </c>
      <c r="AB121" s="12">
        <v>0</v>
      </c>
      <c r="AC121" s="5">
        <v>2016</v>
      </c>
      <c r="AD121" s="5" t="s">
        <v>1110</v>
      </c>
      <c r="AE121" s="14">
        <v>100</v>
      </c>
      <c r="AF121" s="5">
        <v>2016</v>
      </c>
      <c r="AG121" s="5" t="s">
        <v>1110</v>
      </c>
      <c r="AH121" s="14"/>
      <c r="AJ121" s="5" t="s">
        <v>1569</v>
      </c>
    </row>
    <row r="122" spans="1:36" ht="12.75" customHeight="1" x14ac:dyDescent="0.25">
      <c r="A122" s="5" t="s">
        <v>1112</v>
      </c>
      <c r="B122" s="5" t="s">
        <v>1108</v>
      </c>
      <c r="C122" s="5" t="s">
        <v>1107</v>
      </c>
      <c r="D122" s="5" t="s">
        <v>1038</v>
      </c>
      <c r="E122" s="5" t="s">
        <v>1114</v>
      </c>
      <c r="F122" s="5" t="s">
        <v>1113</v>
      </c>
      <c r="G122" s="5">
        <v>2</v>
      </c>
      <c r="H122" s="15">
        <v>1</v>
      </c>
      <c r="I122" s="4"/>
      <c r="J122" s="13">
        <v>1.1067998446440095</v>
      </c>
      <c r="K122" s="4">
        <v>2014</v>
      </c>
      <c r="L122" s="4" t="s">
        <v>1112</v>
      </c>
      <c r="M122" s="12">
        <v>97.8</v>
      </c>
      <c r="N122" s="5">
        <v>2014</v>
      </c>
      <c r="O122" s="4" t="s">
        <v>1112</v>
      </c>
      <c r="P122" s="12">
        <v>10.1010101010101</v>
      </c>
      <c r="Q122" s="5">
        <v>2014</v>
      </c>
      <c r="R122" s="4" t="s">
        <v>1112</v>
      </c>
      <c r="S122" s="12"/>
      <c r="U122" s="4" t="s">
        <v>1569</v>
      </c>
      <c r="V122" s="12">
        <v>3</v>
      </c>
      <c r="W122" s="5">
        <v>2014</v>
      </c>
      <c r="X122" s="4" t="s">
        <v>1112</v>
      </c>
      <c r="Y122" s="12">
        <v>0</v>
      </c>
      <c r="Z122" s="5">
        <v>2014</v>
      </c>
      <c r="AA122" s="4" t="s">
        <v>1112</v>
      </c>
      <c r="AB122" s="12">
        <v>0</v>
      </c>
      <c r="AC122" s="5">
        <v>2014</v>
      </c>
      <c r="AD122" s="4" t="s">
        <v>1112</v>
      </c>
      <c r="AE122" s="14">
        <v>81.44329896907216</v>
      </c>
      <c r="AF122" s="5">
        <v>2014</v>
      </c>
      <c r="AG122" s="4" t="s">
        <v>1112</v>
      </c>
      <c r="AH122" s="14"/>
      <c r="AJ122" s="4" t="s">
        <v>1569</v>
      </c>
    </row>
    <row r="123" spans="1:36" ht="12.75" customHeight="1" x14ac:dyDescent="0.25">
      <c r="A123" s="5" t="s">
        <v>381</v>
      </c>
      <c r="B123" s="5" t="s">
        <v>384</v>
      </c>
      <c r="C123" s="5" t="s">
        <v>383</v>
      </c>
      <c r="D123" s="5" t="s">
        <v>360</v>
      </c>
      <c r="E123" s="5" t="s">
        <v>385</v>
      </c>
      <c r="F123" s="5" t="s">
        <v>382</v>
      </c>
      <c r="G123" s="5">
        <v>3</v>
      </c>
      <c r="H123" s="15">
        <v>2</v>
      </c>
      <c r="I123" s="4" t="s">
        <v>1857</v>
      </c>
      <c r="J123" s="13"/>
      <c r="K123" s="4"/>
      <c r="L123" s="4" t="s">
        <v>1569</v>
      </c>
      <c r="M123" s="12" t="s">
        <v>1569</v>
      </c>
      <c r="O123" s="4" t="s">
        <v>1569</v>
      </c>
      <c r="P123" s="12" t="s">
        <v>1569</v>
      </c>
      <c r="R123" s="4" t="s">
        <v>1569</v>
      </c>
      <c r="S123" s="12"/>
      <c r="U123" s="4" t="s">
        <v>1569</v>
      </c>
      <c r="V123" s="12" t="s">
        <v>1569</v>
      </c>
      <c r="X123" s="4" t="s">
        <v>1569</v>
      </c>
      <c r="Y123" s="12" t="s">
        <v>1569</v>
      </c>
      <c r="AA123" s="4" t="s">
        <v>1569</v>
      </c>
      <c r="AB123" s="12" t="s">
        <v>1569</v>
      </c>
      <c r="AD123" s="4" t="s">
        <v>1569</v>
      </c>
      <c r="AE123" s="14" t="s">
        <v>1569</v>
      </c>
      <c r="AG123" s="4" t="s">
        <v>1569</v>
      </c>
      <c r="AH123" s="14"/>
      <c r="AJ123" s="4" t="s">
        <v>1569</v>
      </c>
    </row>
    <row r="124" spans="1:36" ht="12.75" customHeight="1" x14ac:dyDescent="0.25">
      <c r="A124" s="5" t="s">
        <v>386</v>
      </c>
      <c r="B124" s="5" t="s">
        <v>384</v>
      </c>
      <c r="C124" s="5" t="s">
        <v>383</v>
      </c>
      <c r="D124" s="5" t="s">
        <v>360</v>
      </c>
      <c r="E124" s="5" t="s">
        <v>388</v>
      </c>
      <c r="F124" s="5" t="s">
        <v>387</v>
      </c>
      <c r="G124" s="5">
        <v>3</v>
      </c>
      <c r="H124" s="15">
        <v>2</v>
      </c>
      <c r="I124" s="4" t="s">
        <v>1857</v>
      </c>
      <c r="J124" s="13"/>
      <c r="K124" s="4"/>
      <c r="L124" s="4" t="s">
        <v>1569</v>
      </c>
      <c r="M124" s="12">
        <v>47.1</v>
      </c>
      <c r="N124" s="5">
        <v>2003</v>
      </c>
      <c r="O124" s="4" t="s">
        <v>386</v>
      </c>
      <c r="P124" s="12">
        <v>10</v>
      </c>
      <c r="Q124" s="5">
        <v>2003</v>
      </c>
      <c r="R124" s="4" t="s">
        <v>386</v>
      </c>
      <c r="S124" s="12"/>
      <c r="U124" s="4" t="s">
        <v>1569</v>
      </c>
      <c r="V124" s="12" t="s">
        <v>1569</v>
      </c>
      <c r="X124" s="4" t="s">
        <v>1569</v>
      </c>
      <c r="Y124" s="12" t="s">
        <v>1569</v>
      </c>
      <c r="AA124" s="4" t="s">
        <v>1569</v>
      </c>
      <c r="AB124" s="12" t="s">
        <v>1569</v>
      </c>
      <c r="AD124" s="4" t="s">
        <v>1569</v>
      </c>
      <c r="AE124" s="14" t="s">
        <v>1569</v>
      </c>
      <c r="AG124" s="4" t="s">
        <v>1569</v>
      </c>
      <c r="AH124" s="14"/>
      <c r="AJ124" s="4" t="s">
        <v>1569</v>
      </c>
    </row>
    <row r="125" spans="1:36" ht="12.75" customHeight="1" x14ac:dyDescent="0.25">
      <c r="A125" s="5" t="s">
        <v>389</v>
      </c>
      <c r="B125" s="5" t="s">
        <v>392</v>
      </c>
      <c r="C125" s="5" t="s">
        <v>391</v>
      </c>
      <c r="D125" s="5" t="s">
        <v>360</v>
      </c>
      <c r="E125" s="5" t="s">
        <v>393</v>
      </c>
      <c r="F125" s="5" t="s">
        <v>390</v>
      </c>
      <c r="G125" s="5">
        <v>2</v>
      </c>
      <c r="H125" s="15">
        <v>2</v>
      </c>
      <c r="I125" s="4" t="s">
        <v>1858</v>
      </c>
      <c r="J125" s="13">
        <v>0.11213438763772635</v>
      </c>
      <c r="K125" s="4">
        <v>2013</v>
      </c>
      <c r="L125" s="4" t="s">
        <v>389</v>
      </c>
      <c r="M125" s="12" t="s">
        <v>1569</v>
      </c>
      <c r="O125" s="4" t="s">
        <v>1569</v>
      </c>
      <c r="P125" s="12" t="s">
        <v>1569</v>
      </c>
      <c r="R125" s="4" t="s">
        <v>1569</v>
      </c>
      <c r="S125" s="12"/>
      <c r="U125" s="4" t="s">
        <v>1569</v>
      </c>
      <c r="V125" s="12">
        <v>0</v>
      </c>
      <c r="W125" s="5">
        <v>2013</v>
      </c>
      <c r="X125" s="4" t="s">
        <v>389</v>
      </c>
      <c r="Y125" s="12">
        <v>0</v>
      </c>
      <c r="Z125" s="5">
        <v>2013</v>
      </c>
      <c r="AA125" s="4" t="s">
        <v>389</v>
      </c>
      <c r="AB125" s="12">
        <v>0</v>
      </c>
      <c r="AC125" s="5">
        <v>2013</v>
      </c>
      <c r="AD125" s="4" t="s">
        <v>389</v>
      </c>
      <c r="AE125" s="14">
        <v>0</v>
      </c>
      <c r="AF125" s="5">
        <v>2013</v>
      </c>
      <c r="AG125" s="4" t="s">
        <v>389</v>
      </c>
      <c r="AH125" s="14"/>
      <c r="AJ125" s="4" t="s">
        <v>1569</v>
      </c>
    </row>
    <row r="126" spans="1:36" ht="12.75" customHeight="1" x14ac:dyDescent="0.25">
      <c r="A126" s="5" t="s">
        <v>394</v>
      </c>
      <c r="B126" s="5" t="s">
        <v>392</v>
      </c>
      <c r="C126" s="5" t="s">
        <v>391</v>
      </c>
      <c r="D126" s="5" t="s">
        <v>360</v>
      </c>
      <c r="E126" s="5" t="s">
        <v>396</v>
      </c>
      <c r="F126" s="5" t="s">
        <v>395</v>
      </c>
      <c r="G126" s="5">
        <v>2</v>
      </c>
      <c r="H126" s="15">
        <v>2</v>
      </c>
      <c r="I126" s="4" t="s">
        <v>1858</v>
      </c>
      <c r="J126" s="13">
        <v>0.11310821371282853</v>
      </c>
      <c r="K126" s="4">
        <v>2013</v>
      </c>
      <c r="L126" s="4" t="s">
        <v>394</v>
      </c>
      <c r="M126" s="12" t="s">
        <v>1569</v>
      </c>
      <c r="O126" s="4" t="s">
        <v>1569</v>
      </c>
      <c r="P126" s="12" t="s">
        <v>1569</v>
      </c>
      <c r="R126" s="4" t="s">
        <v>1569</v>
      </c>
      <c r="S126" s="12"/>
      <c r="U126" s="4" t="s">
        <v>1569</v>
      </c>
      <c r="V126" s="12" t="s">
        <v>1569</v>
      </c>
      <c r="X126" s="4" t="s">
        <v>1569</v>
      </c>
      <c r="Y126" s="12" t="s">
        <v>1569</v>
      </c>
      <c r="AA126" s="4" t="s">
        <v>1569</v>
      </c>
      <c r="AB126" s="12" t="s">
        <v>1569</v>
      </c>
      <c r="AD126" s="4" t="s">
        <v>1569</v>
      </c>
      <c r="AE126" s="14" t="s">
        <v>1569</v>
      </c>
      <c r="AG126" s="4" t="s">
        <v>1569</v>
      </c>
      <c r="AH126" s="14"/>
      <c r="AJ126" s="4" t="s">
        <v>1569</v>
      </c>
    </row>
    <row r="127" spans="1:36" ht="12.75" customHeight="1" x14ac:dyDescent="0.25">
      <c r="A127" s="5" t="s">
        <v>397</v>
      </c>
      <c r="B127" s="5" t="s">
        <v>392</v>
      </c>
      <c r="C127" s="5" t="s">
        <v>391</v>
      </c>
      <c r="D127" s="5" t="s">
        <v>360</v>
      </c>
      <c r="E127" s="5" t="s">
        <v>399</v>
      </c>
      <c r="F127" s="5" t="s">
        <v>398</v>
      </c>
      <c r="G127" s="5">
        <v>2</v>
      </c>
      <c r="H127" s="15">
        <v>2</v>
      </c>
      <c r="I127" s="4" t="s">
        <v>1859</v>
      </c>
      <c r="J127" s="13">
        <v>0.46384515093771944</v>
      </c>
      <c r="K127" s="4">
        <v>2013</v>
      </c>
      <c r="L127" s="4" t="s">
        <v>397</v>
      </c>
      <c r="M127" s="12" t="s">
        <v>1569</v>
      </c>
      <c r="O127" s="4" t="s">
        <v>1569</v>
      </c>
      <c r="P127" s="12" t="s">
        <v>1569</v>
      </c>
      <c r="R127" s="4" t="s">
        <v>1569</v>
      </c>
      <c r="S127" s="12"/>
      <c r="U127" s="4" t="s">
        <v>1569</v>
      </c>
      <c r="V127" s="12">
        <v>0</v>
      </c>
      <c r="W127" s="5">
        <v>2013</v>
      </c>
      <c r="X127" s="4" t="s">
        <v>397</v>
      </c>
      <c r="Y127" s="12">
        <v>0</v>
      </c>
      <c r="Z127" s="5">
        <v>2013</v>
      </c>
      <c r="AA127" s="4" t="s">
        <v>397</v>
      </c>
      <c r="AB127" s="12">
        <v>0</v>
      </c>
      <c r="AC127" s="5">
        <v>2013</v>
      </c>
      <c r="AD127" s="4" t="s">
        <v>397</v>
      </c>
      <c r="AE127" s="14">
        <v>0</v>
      </c>
      <c r="AF127" s="5">
        <v>2013</v>
      </c>
      <c r="AG127" s="4" t="s">
        <v>397</v>
      </c>
      <c r="AH127" s="14"/>
      <c r="AJ127" s="4" t="s">
        <v>1569</v>
      </c>
    </row>
    <row r="128" spans="1:36" ht="12.75" customHeight="1" x14ac:dyDescent="0.25">
      <c r="A128" s="5" t="s">
        <v>649</v>
      </c>
      <c r="B128" s="5" t="s">
        <v>1759</v>
      </c>
      <c r="C128" s="5" t="s">
        <v>650</v>
      </c>
      <c r="D128" s="5" t="s">
        <v>620</v>
      </c>
      <c r="E128" s="5" t="s">
        <v>651</v>
      </c>
      <c r="F128" s="5" t="s">
        <v>3146</v>
      </c>
      <c r="G128" s="5">
        <v>3</v>
      </c>
      <c r="H128" s="15">
        <v>1</v>
      </c>
      <c r="I128" s="4" t="s">
        <v>3148</v>
      </c>
      <c r="J128" s="13">
        <v>0.79220993563294273</v>
      </c>
      <c r="K128" s="4">
        <v>2010</v>
      </c>
      <c r="L128" s="4" t="s">
        <v>649</v>
      </c>
      <c r="M128" s="12">
        <v>48</v>
      </c>
      <c r="N128" s="5">
        <v>2010</v>
      </c>
      <c r="O128" s="4" t="s">
        <v>649</v>
      </c>
      <c r="P128" s="12">
        <v>7.8431372549019605</v>
      </c>
      <c r="Q128" s="5">
        <v>2010</v>
      </c>
      <c r="R128" s="4" t="s">
        <v>649</v>
      </c>
      <c r="S128" s="12"/>
      <c r="U128" s="4" t="s">
        <v>1569</v>
      </c>
      <c r="V128" s="12" t="s">
        <v>1569</v>
      </c>
      <c r="X128" s="4" t="s">
        <v>1569</v>
      </c>
      <c r="Y128" s="12" t="s">
        <v>1569</v>
      </c>
      <c r="AA128" s="4" t="s">
        <v>1569</v>
      </c>
      <c r="AB128" s="12" t="s">
        <v>1569</v>
      </c>
      <c r="AD128" s="4" t="s">
        <v>1569</v>
      </c>
      <c r="AE128" s="14" t="s">
        <v>1569</v>
      </c>
      <c r="AG128" s="4" t="s">
        <v>1569</v>
      </c>
      <c r="AH128" s="14"/>
      <c r="AJ128" s="4" t="s">
        <v>1569</v>
      </c>
    </row>
    <row r="129" spans="1:36" ht="12.75" customHeight="1" x14ac:dyDescent="0.25">
      <c r="A129" s="5" t="s">
        <v>652</v>
      </c>
      <c r="B129" s="5" t="s">
        <v>27</v>
      </c>
      <c r="C129" s="5" t="s">
        <v>654</v>
      </c>
      <c r="D129" s="5" t="s">
        <v>620</v>
      </c>
      <c r="E129" s="5" t="s">
        <v>655</v>
      </c>
      <c r="F129" s="5" t="s">
        <v>653</v>
      </c>
      <c r="G129" s="5">
        <v>1</v>
      </c>
      <c r="H129" s="15">
        <v>1</v>
      </c>
      <c r="I129" s="4" t="s">
        <v>3149</v>
      </c>
      <c r="J129" s="13">
        <v>1.1265164644714039</v>
      </c>
      <c r="K129" s="4">
        <v>2015</v>
      </c>
      <c r="L129" s="4" t="s">
        <v>652</v>
      </c>
      <c r="M129" s="12">
        <v>84</v>
      </c>
      <c r="N129" s="5">
        <v>2015</v>
      </c>
      <c r="O129" s="4" t="s">
        <v>652</v>
      </c>
      <c r="P129" s="12">
        <v>6</v>
      </c>
      <c r="Q129" s="5">
        <v>2015</v>
      </c>
      <c r="R129" s="4" t="s">
        <v>652</v>
      </c>
      <c r="S129" s="12"/>
      <c r="U129" s="4" t="s">
        <v>1569</v>
      </c>
      <c r="V129" s="12">
        <v>0.15</v>
      </c>
      <c r="W129" s="5">
        <v>2015</v>
      </c>
      <c r="X129" s="4" t="s">
        <v>652</v>
      </c>
      <c r="Y129" s="12">
        <v>0</v>
      </c>
      <c r="Z129" s="5">
        <v>2015</v>
      </c>
      <c r="AA129" s="4" t="s">
        <v>652</v>
      </c>
      <c r="AB129" s="12">
        <v>0</v>
      </c>
      <c r="AC129" s="5">
        <v>2015</v>
      </c>
      <c r="AD129" s="4" t="s">
        <v>652</v>
      </c>
      <c r="AE129" s="14">
        <v>0</v>
      </c>
      <c r="AF129" s="5">
        <v>2015</v>
      </c>
      <c r="AG129" s="4" t="s">
        <v>652</v>
      </c>
      <c r="AH129" s="14"/>
      <c r="AJ129" s="4" t="s">
        <v>1569</v>
      </c>
    </row>
    <row r="130" spans="1:36" ht="12.75" customHeight="1" x14ac:dyDescent="0.25">
      <c r="A130" s="5" t="s">
        <v>656</v>
      </c>
      <c r="B130" s="5" t="s">
        <v>658</v>
      </c>
      <c r="C130" s="5" t="s">
        <v>657</v>
      </c>
      <c r="D130" s="5" t="s">
        <v>620</v>
      </c>
      <c r="E130" s="5" t="s">
        <v>659</v>
      </c>
      <c r="F130" s="5" t="s">
        <v>3151</v>
      </c>
      <c r="G130" s="5">
        <v>2</v>
      </c>
      <c r="H130" s="15">
        <v>2</v>
      </c>
      <c r="I130" s="4" t="s">
        <v>3150</v>
      </c>
      <c r="J130" s="13" t="s">
        <v>1569</v>
      </c>
      <c r="K130" s="4"/>
      <c r="L130" s="4" t="s">
        <v>1569</v>
      </c>
      <c r="M130" s="12" t="s">
        <v>1569</v>
      </c>
      <c r="O130" s="4" t="s">
        <v>1569</v>
      </c>
      <c r="P130" s="12">
        <v>12.4</v>
      </c>
      <c r="R130" s="4" t="s">
        <v>656</v>
      </c>
      <c r="S130" s="12"/>
      <c r="U130" s="4" t="s">
        <v>1569</v>
      </c>
      <c r="V130" s="12" t="s">
        <v>1569</v>
      </c>
      <c r="X130" s="4" t="s">
        <v>1569</v>
      </c>
      <c r="Y130" s="12" t="s">
        <v>1569</v>
      </c>
      <c r="AA130" s="4" t="s">
        <v>1569</v>
      </c>
      <c r="AB130" s="12" t="s">
        <v>1569</v>
      </c>
      <c r="AD130" s="4" t="s">
        <v>1569</v>
      </c>
      <c r="AE130" s="14" t="s">
        <v>1569</v>
      </c>
      <c r="AG130" s="4" t="s">
        <v>1569</v>
      </c>
      <c r="AH130" s="14"/>
      <c r="AJ130" s="4" t="s">
        <v>1569</v>
      </c>
    </row>
    <row r="131" spans="1:36" ht="12.75" customHeight="1" x14ac:dyDescent="0.25">
      <c r="A131" s="5" t="s">
        <v>663</v>
      </c>
      <c r="B131" s="5" t="s">
        <v>658</v>
      </c>
      <c r="C131" s="5" t="s">
        <v>657</v>
      </c>
      <c r="D131" s="5" t="s">
        <v>620</v>
      </c>
      <c r="E131" s="5" t="s">
        <v>665</v>
      </c>
      <c r="F131" s="5" t="s">
        <v>664</v>
      </c>
      <c r="G131" s="5">
        <v>2</v>
      </c>
      <c r="H131" s="15">
        <v>2</v>
      </c>
      <c r="I131" s="4" t="s">
        <v>1861</v>
      </c>
      <c r="J131" s="13">
        <v>1.0179789519538252</v>
      </c>
      <c r="K131" s="4">
        <v>2012</v>
      </c>
      <c r="L131" s="4" t="s">
        <v>663</v>
      </c>
      <c r="M131" s="12">
        <v>43</v>
      </c>
      <c r="N131" s="5">
        <v>2012</v>
      </c>
      <c r="O131" s="4" t="s">
        <v>663</v>
      </c>
      <c r="P131" s="12" t="s">
        <v>1569</v>
      </c>
      <c r="R131" s="4" t="s">
        <v>1569</v>
      </c>
      <c r="S131" s="12"/>
      <c r="U131" s="4" t="s">
        <v>1569</v>
      </c>
      <c r="V131" s="12" t="s">
        <v>1569</v>
      </c>
      <c r="X131" s="4" t="s">
        <v>1569</v>
      </c>
      <c r="Y131" s="12" t="s">
        <v>1569</v>
      </c>
      <c r="AA131" s="4" t="s">
        <v>1569</v>
      </c>
      <c r="AB131" s="12" t="s">
        <v>1569</v>
      </c>
      <c r="AD131" s="4" t="s">
        <v>1569</v>
      </c>
      <c r="AE131" s="14" t="s">
        <v>1569</v>
      </c>
      <c r="AG131" s="4" t="s">
        <v>1569</v>
      </c>
      <c r="AH131" s="14"/>
      <c r="AJ131" s="4" t="s">
        <v>1569</v>
      </c>
    </row>
    <row r="132" spans="1:36" ht="12.75" customHeight="1" x14ac:dyDescent="0.25">
      <c r="A132" s="5" t="s">
        <v>666</v>
      </c>
      <c r="B132" s="5" t="s">
        <v>658</v>
      </c>
      <c r="C132" s="5" t="s">
        <v>657</v>
      </c>
      <c r="D132" s="5" t="s">
        <v>620</v>
      </c>
      <c r="E132" s="5" t="s">
        <v>667</v>
      </c>
      <c r="F132" s="5" t="s">
        <v>3152</v>
      </c>
      <c r="G132" s="5">
        <v>2</v>
      </c>
      <c r="H132" s="15">
        <v>1</v>
      </c>
      <c r="I132" s="4" t="s">
        <v>3155</v>
      </c>
      <c r="J132" s="13"/>
      <c r="L132" s="5" t="s">
        <v>1569</v>
      </c>
      <c r="M132" s="12" t="s">
        <v>1569</v>
      </c>
      <c r="O132" s="5" t="s">
        <v>1569</v>
      </c>
      <c r="P132" s="12" t="s">
        <v>1569</v>
      </c>
      <c r="R132" s="5" t="s">
        <v>1569</v>
      </c>
      <c r="S132" s="12"/>
      <c r="U132" s="5" t="s">
        <v>1569</v>
      </c>
      <c r="V132" s="12" t="s">
        <v>1569</v>
      </c>
      <c r="X132" s="5" t="s">
        <v>1569</v>
      </c>
      <c r="Y132" s="12" t="s">
        <v>1569</v>
      </c>
      <c r="AA132" s="5" t="s">
        <v>1569</v>
      </c>
      <c r="AB132" s="12" t="s">
        <v>1569</v>
      </c>
      <c r="AD132" s="5" t="s">
        <v>1569</v>
      </c>
      <c r="AE132" s="14" t="s">
        <v>1569</v>
      </c>
      <c r="AG132" s="5" t="s">
        <v>1569</v>
      </c>
      <c r="AH132" s="14"/>
      <c r="AJ132" s="5" t="s">
        <v>1569</v>
      </c>
    </row>
    <row r="133" spans="1:36" ht="12.75" customHeight="1" x14ac:dyDescent="0.25">
      <c r="A133" s="5" t="s">
        <v>59</v>
      </c>
      <c r="B133" s="5" t="s">
        <v>61</v>
      </c>
      <c r="C133" s="5" t="s">
        <v>60</v>
      </c>
      <c r="D133" s="5" t="s">
        <v>35</v>
      </c>
      <c r="E133" s="5" t="s">
        <v>62</v>
      </c>
      <c r="F133" s="5" t="s">
        <v>3153</v>
      </c>
      <c r="G133" s="5">
        <v>2</v>
      </c>
      <c r="H133" s="15">
        <v>1</v>
      </c>
      <c r="I133" s="4"/>
      <c r="J133" s="13">
        <v>0.95308282631404206</v>
      </c>
      <c r="K133" s="5">
        <v>2013</v>
      </c>
      <c r="L133" s="5" t="s">
        <v>59</v>
      </c>
      <c r="M133" s="12" t="s">
        <v>1569</v>
      </c>
      <c r="O133" s="5" t="s">
        <v>1569</v>
      </c>
      <c r="P133" s="12">
        <v>7.3</v>
      </c>
      <c r="Q133" s="5">
        <v>2013</v>
      </c>
      <c r="R133" s="5" t="s">
        <v>59</v>
      </c>
      <c r="S133" s="12"/>
      <c r="U133" s="5" t="s">
        <v>1569</v>
      </c>
      <c r="V133" s="12" t="s">
        <v>1569</v>
      </c>
      <c r="X133" s="5" t="s">
        <v>1569</v>
      </c>
      <c r="Y133" s="12">
        <v>42.5</v>
      </c>
      <c r="Z133" s="5">
        <v>2013</v>
      </c>
      <c r="AA133" s="5" t="s">
        <v>59</v>
      </c>
      <c r="AB133" s="12" t="s">
        <v>1569</v>
      </c>
      <c r="AD133" s="5" t="s">
        <v>1569</v>
      </c>
      <c r="AE133" s="14" t="s">
        <v>1569</v>
      </c>
      <c r="AG133" s="5" t="s">
        <v>1569</v>
      </c>
      <c r="AH133" s="14"/>
      <c r="AJ133" s="5" t="s">
        <v>1569</v>
      </c>
    </row>
    <row r="134" spans="1:36" ht="12.75" customHeight="1" x14ac:dyDescent="0.25">
      <c r="A134" s="5" t="s">
        <v>63</v>
      </c>
      <c r="B134" s="5" t="s">
        <v>61</v>
      </c>
      <c r="C134" s="5" t="s">
        <v>60</v>
      </c>
      <c r="D134" s="5" t="s">
        <v>35</v>
      </c>
      <c r="E134" s="5" t="s">
        <v>64</v>
      </c>
      <c r="F134" s="5" t="s">
        <v>3154</v>
      </c>
      <c r="G134" s="5">
        <v>2</v>
      </c>
      <c r="H134" s="15">
        <v>1</v>
      </c>
      <c r="I134" s="4"/>
      <c r="J134" s="13">
        <v>0.92240704500978477</v>
      </c>
      <c r="K134" s="5">
        <v>2016</v>
      </c>
      <c r="L134" s="5" t="s">
        <v>63</v>
      </c>
      <c r="M134" s="12" t="s">
        <v>1569</v>
      </c>
      <c r="O134" s="5" t="s">
        <v>1569</v>
      </c>
      <c r="P134" s="12">
        <v>10.967098703888336</v>
      </c>
      <c r="Q134" s="5">
        <v>2016</v>
      </c>
      <c r="R134" s="5" t="s">
        <v>63</v>
      </c>
      <c r="S134" s="12"/>
      <c r="U134" s="5" t="s">
        <v>1569</v>
      </c>
      <c r="V134" s="12">
        <v>3.4900859906843431</v>
      </c>
      <c r="W134" s="5">
        <v>2016</v>
      </c>
      <c r="X134" s="5" t="s">
        <v>63</v>
      </c>
      <c r="Y134" s="12">
        <v>47.91</v>
      </c>
      <c r="Z134" s="5">
        <v>2016</v>
      </c>
      <c r="AA134" s="5" t="s">
        <v>63</v>
      </c>
      <c r="AB134" s="12">
        <v>0</v>
      </c>
      <c r="AC134" s="5">
        <v>2016</v>
      </c>
      <c r="AD134" s="5" t="s">
        <v>63</v>
      </c>
      <c r="AE134" s="14">
        <v>100</v>
      </c>
      <c r="AF134" s="5">
        <v>2016</v>
      </c>
      <c r="AG134" s="5" t="s">
        <v>63</v>
      </c>
      <c r="AH134" s="14"/>
      <c r="AJ134" s="5" t="s">
        <v>1569</v>
      </c>
    </row>
    <row r="135" spans="1:36" ht="12.75" customHeight="1" x14ac:dyDescent="0.25">
      <c r="A135" s="5" t="s">
        <v>65</v>
      </c>
      <c r="B135" s="5" t="s">
        <v>61</v>
      </c>
      <c r="C135" s="5" t="s">
        <v>60</v>
      </c>
      <c r="D135" s="5" t="s">
        <v>35</v>
      </c>
      <c r="E135" s="5" t="s">
        <v>67</v>
      </c>
      <c r="F135" s="5" t="s">
        <v>66</v>
      </c>
      <c r="G135" s="5">
        <v>2</v>
      </c>
      <c r="H135" s="15">
        <v>1</v>
      </c>
      <c r="I135" s="4"/>
      <c r="J135" s="13">
        <v>1.0108728355596051</v>
      </c>
      <c r="K135" s="5">
        <v>2014</v>
      </c>
      <c r="L135" s="5" t="s">
        <v>65</v>
      </c>
      <c r="M135" s="12" t="s">
        <v>1569</v>
      </c>
      <c r="O135" s="5" t="s">
        <v>1569</v>
      </c>
      <c r="P135" s="12">
        <v>17</v>
      </c>
      <c r="Q135" s="5">
        <v>2014</v>
      </c>
      <c r="R135" s="5" t="s">
        <v>65</v>
      </c>
      <c r="S135" s="12"/>
      <c r="U135" s="5" t="s">
        <v>1569</v>
      </c>
      <c r="V135" s="12" t="s">
        <v>1569</v>
      </c>
      <c r="X135" s="5" t="s">
        <v>1569</v>
      </c>
      <c r="Y135" s="12" t="s">
        <v>1569</v>
      </c>
      <c r="AA135" s="5" t="s">
        <v>1569</v>
      </c>
      <c r="AB135" s="12" t="s">
        <v>1569</v>
      </c>
      <c r="AD135" s="5" t="s">
        <v>1569</v>
      </c>
      <c r="AE135" s="14" t="s">
        <v>1569</v>
      </c>
      <c r="AG135" s="5" t="s">
        <v>1569</v>
      </c>
      <c r="AH135" s="14"/>
      <c r="AJ135" s="5" t="s">
        <v>1569</v>
      </c>
    </row>
    <row r="136" spans="1:36" ht="12.75" customHeight="1" x14ac:dyDescent="0.25">
      <c r="A136" s="5" t="s">
        <v>68</v>
      </c>
      <c r="B136" s="5" t="s">
        <v>70</v>
      </c>
      <c r="C136" s="5" t="s">
        <v>69</v>
      </c>
      <c r="D136" s="5" t="s">
        <v>35</v>
      </c>
      <c r="E136" s="5" t="s">
        <v>71</v>
      </c>
      <c r="F136" s="5" t="s">
        <v>3156</v>
      </c>
      <c r="G136" s="5">
        <v>2</v>
      </c>
      <c r="H136" s="15">
        <v>3</v>
      </c>
      <c r="I136" s="4" t="s">
        <v>3157</v>
      </c>
      <c r="J136" s="13">
        <v>1.2256110004241503</v>
      </c>
      <c r="K136" s="5">
        <v>2013</v>
      </c>
      <c r="L136" s="5" t="s">
        <v>68</v>
      </c>
      <c r="M136" s="12">
        <v>98</v>
      </c>
      <c r="N136" s="5">
        <v>2013</v>
      </c>
      <c r="O136" s="5" t="s">
        <v>68</v>
      </c>
      <c r="P136" s="12">
        <v>9.5238095238095237</v>
      </c>
      <c r="Q136" s="5">
        <v>2013</v>
      </c>
      <c r="R136" s="5" t="s">
        <v>68</v>
      </c>
      <c r="S136" s="12"/>
      <c r="U136" s="5" t="s">
        <v>1569</v>
      </c>
      <c r="V136" s="12">
        <v>0</v>
      </c>
      <c r="W136" s="5">
        <v>2013</v>
      </c>
      <c r="X136" s="5" t="s">
        <v>68</v>
      </c>
      <c r="Y136" s="12">
        <v>0</v>
      </c>
      <c r="Z136" s="5">
        <v>2013</v>
      </c>
      <c r="AA136" s="5" t="s">
        <v>68</v>
      </c>
      <c r="AB136" s="12">
        <v>0</v>
      </c>
      <c r="AC136" s="5">
        <v>2013</v>
      </c>
      <c r="AD136" s="5" t="s">
        <v>68</v>
      </c>
      <c r="AE136" s="14">
        <v>100</v>
      </c>
      <c r="AF136" s="5">
        <v>2013</v>
      </c>
      <c r="AG136" s="5" t="s">
        <v>68</v>
      </c>
      <c r="AH136" s="14"/>
      <c r="AJ136" s="5" t="s">
        <v>1569</v>
      </c>
    </row>
    <row r="137" spans="1:36" ht="12.75" customHeight="1" x14ac:dyDescent="0.25">
      <c r="A137" s="5" t="s">
        <v>1126</v>
      </c>
      <c r="B137" s="5" t="s">
        <v>1129</v>
      </c>
      <c r="C137" s="5" t="s">
        <v>1128</v>
      </c>
      <c r="D137" s="5" t="s">
        <v>1038</v>
      </c>
      <c r="E137" s="5" t="s">
        <v>1130</v>
      </c>
      <c r="F137" s="5" t="s">
        <v>1127</v>
      </c>
      <c r="G137" s="5">
        <v>2</v>
      </c>
      <c r="H137" s="15">
        <v>1</v>
      </c>
      <c r="I137" s="4"/>
      <c r="J137" s="13">
        <v>0.83291081502539499</v>
      </c>
      <c r="K137" s="5">
        <v>2009</v>
      </c>
      <c r="L137" s="5" t="s">
        <v>1126</v>
      </c>
      <c r="M137" s="12">
        <v>99</v>
      </c>
      <c r="N137" s="5">
        <v>2015</v>
      </c>
      <c r="O137" s="5" t="s">
        <v>1126</v>
      </c>
      <c r="P137" s="12">
        <v>3.2099999999999995</v>
      </c>
      <c r="Q137" s="5">
        <v>2015</v>
      </c>
      <c r="R137" s="5" t="s">
        <v>1126</v>
      </c>
      <c r="S137" s="12"/>
      <c r="U137" s="5" t="s">
        <v>1569</v>
      </c>
      <c r="V137" s="12">
        <v>0</v>
      </c>
      <c r="W137" s="5">
        <v>2015</v>
      </c>
      <c r="X137" s="5" t="s">
        <v>1126</v>
      </c>
      <c r="Y137" s="12">
        <v>15</v>
      </c>
      <c r="Z137" s="5">
        <v>2015</v>
      </c>
      <c r="AA137" s="5" t="s">
        <v>1126</v>
      </c>
      <c r="AB137" s="12">
        <v>0</v>
      </c>
      <c r="AC137" s="5">
        <v>2015</v>
      </c>
      <c r="AD137" s="5" t="s">
        <v>1126</v>
      </c>
      <c r="AE137" s="14">
        <v>100</v>
      </c>
      <c r="AF137" s="5">
        <v>2015</v>
      </c>
      <c r="AG137" s="5" t="s">
        <v>1126</v>
      </c>
      <c r="AH137" s="14"/>
      <c r="AJ137" s="5" t="s">
        <v>1569</v>
      </c>
    </row>
    <row r="138" spans="1:36" ht="12.75" customHeight="1" x14ac:dyDescent="0.25">
      <c r="A138" s="5" t="s">
        <v>1131</v>
      </c>
      <c r="B138" s="5" t="s">
        <v>1129</v>
      </c>
      <c r="C138" s="5" t="s">
        <v>1128</v>
      </c>
      <c r="D138" s="5" t="s">
        <v>1038</v>
      </c>
      <c r="E138" s="5" t="s">
        <v>1133</v>
      </c>
      <c r="F138" s="5" t="s">
        <v>1132</v>
      </c>
      <c r="G138" s="5">
        <v>2</v>
      </c>
      <c r="H138" s="15">
        <v>1</v>
      </c>
      <c r="I138" s="4"/>
      <c r="J138" s="13">
        <v>0.53559347643733768</v>
      </c>
      <c r="K138" s="5">
        <v>2015</v>
      </c>
      <c r="L138" s="5" t="s">
        <v>1131</v>
      </c>
      <c r="M138" s="12">
        <v>98.9</v>
      </c>
      <c r="N138" s="5">
        <v>2013</v>
      </c>
      <c r="O138" s="5" t="s">
        <v>1131</v>
      </c>
      <c r="P138" s="12">
        <v>9.3699999999999974</v>
      </c>
      <c r="Q138" s="5">
        <v>2013</v>
      </c>
      <c r="R138" s="5" t="s">
        <v>1131</v>
      </c>
      <c r="S138" s="12"/>
      <c r="U138" s="5" t="s">
        <v>1569</v>
      </c>
      <c r="V138" s="12">
        <v>0</v>
      </c>
      <c r="W138" s="5">
        <v>2013</v>
      </c>
      <c r="X138" s="5" t="s">
        <v>1131</v>
      </c>
      <c r="Y138" s="12">
        <v>16</v>
      </c>
      <c r="Z138" s="5">
        <v>2013</v>
      </c>
      <c r="AA138" s="5" t="s">
        <v>1131</v>
      </c>
      <c r="AB138" s="12">
        <v>0</v>
      </c>
      <c r="AC138" s="5">
        <v>2013</v>
      </c>
      <c r="AD138" s="5" t="s">
        <v>1131</v>
      </c>
      <c r="AE138" s="14">
        <v>100</v>
      </c>
      <c r="AF138" s="5">
        <v>2013</v>
      </c>
      <c r="AG138" s="5" t="s">
        <v>1131</v>
      </c>
      <c r="AH138" s="14"/>
      <c r="AJ138" s="5" t="s">
        <v>1569</v>
      </c>
    </row>
    <row r="139" spans="1:36" ht="12.75" customHeight="1" x14ac:dyDescent="0.25">
      <c r="A139" s="5" t="s">
        <v>1134</v>
      </c>
      <c r="B139" s="5" t="s">
        <v>1129</v>
      </c>
      <c r="C139" s="5" t="s">
        <v>1128</v>
      </c>
      <c r="D139" s="5" t="s">
        <v>1038</v>
      </c>
      <c r="E139" s="5" t="s">
        <v>1575</v>
      </c>
      <c r="F139" s="5" t="s">
        <v>1135</v>
      </c>
      <c r="G139" s="5">
        <v>2</v>
      </c>
      <c r="H139" s="15">
        <v>1</v>
      </c>
      <c r="I139" s="4"/>
      <c r="J139" s="13">
        <v>0.69969573615418224</v>
      </c>
      <c r="K139" s="5">
        <v>2011</v>
      </c>
      <c r="L139" s="5" t="s">
        <v>1134</v>
      </c>
      <c r="M139" s="12">
        <v>100</v>
      </c>
      <c r="N139" s="5">
        <v>2013</v>
      </c>
      <c r="O139" s="5" t="s">
        <v>1134</v>
      </c>
      <c r="P139" s="12">
        <v>19.03</v>
      </c>
      <c r="Q139" s="5">
        <v>2013</v>
      </c>
      <c r="R139" s="5" t="s">
        <v>1134</v>
      </c>
      <c r="S139" s="12"/>
      <c r="U139" s="5" t="s">
        <v>1569</v>
      </c>
      <c r="V139" s="12">
        <v>0</v>
      </c>
      <c r="W139" s="5">
        <v>2013</v>
      </c>
      <c r="X139" s="5" t="s">
        <v>1134</v>
      </c>
      <c r="Y139" s="12">
        <v>17</v>
      </c>
      <c r="Z139" s="5">
        <v>2013</v>
      </c>
      <c r="AA139" s="5" t="s">
        <v>1134</v>
      </c>
      <c r="AB139" s="12">
        <v>0</v>
      </c>
      <c r="AC139" s="5">
        <v>2013</v>
      </c>
      <c r="AD139" s="5" t="s">
        <v>1134</v>
      </c>
      <c r="AE139" s="14">
        <v>100</v>
      </c>
      <c r="AF139" s="5">
        <v>2013</v>
      </c>
      <c r="AG139" s="5" t="s">
        <v>1134</v>
      </c>
      <c r="AH139" s="14"/>
      <c r="AJ139" s="5" t="s">
        <v>1569</v>
      </c>
    </row>
    <row r="140" spans="1:36" ht="12.75" customHeight="1" x14ac:dyDescent="0.25">
      <c r="A140" s="5" t="s">
        <v>403</v>
      </c>
      <c r="B140" s="5" t="s">
        <v>406</v>
      </c>
      <c r="C140" s="5" t="s">
        <v>405</v>
      </c>
      <c r="D140" s="5" t="s">
        <v>360</v>
      </c>
      <c r="E140" s="5" t="s">
        <v>407</v>
      </c>
      <c r="F140" s="5" t="s">
        <v>404</v>
      </c>
      <c r="G140" s="5">
        <v>1</v>
      </c>
      <c r="H140" s="15">
        <v>3</v>
      </c>
      <c r="I140" s="4" t="s">
        <v>1862</v>
      </c>
      <c r="J140" s="13" t="s">
        <v>1569</v>
      </c>
      <c r="L140" s="5" t="s">
        <v>1569</v>
      </c>
      <c r="M140" s="12">
        <v>60</v>
      </c>
      <c r="O140" s="5" t="s">
        <v>403</v>
      </c>
      <c r="P140" s="12" t="s">
        <v>1569</v>
      </c>
      <c r="R140" s="5" t="s">
        <v>1569</v>
      </c>
      <c r="S140" s="12"/>
      <c r="U140" s="5" t="s">
        <v>1569</v>
      </c>
      <c r="V140" s="12">
        <v>0</v>
      </c>
      <c r="X140" s="5" t="s">
        <v>403</v>
      </c>
      <c r="Y140" s="12">
        <v>0</v>
      </c>
      <c r="AA140" s="5" t="s">
        <v>403</v>
      </c>
      <c r="AB140" s="12">
        <v>0</v>
      </c>
      <c r="AD140" s="5" t="s">
        <v>403</v>
      </c>
      <c r="AE140" s="14">
        <v>40</v>
      </c>
      <c r="AG140" s="5" t="s">
        <v>403</v>
      </c>
      <c r="AH140" s="14"/>
      <c r="AJ140" s="5" t="s">
        <v>1569</v>
      </c>
    </row>
    <row r="141" spans="1:36" ht="12.75" customHeight="1" x14ac:dyDescent="0.25">
      <c r="A141" s="5" t="s">
        <v>408</v>
      </c>
      <c r="B141" s="5" t="s">
        <v>7</v>
      </c>
      <c r="C141" s="5" t="s">
        <v>410</v>
      </c>
      <c r="D141" s="5" t="s">
        <v>360</v>
      </c>
      <c r="E141" s="5" t="s">
        <v>411</v>
      </c>
      <c r="F141" s="5" t="s">
        <v>409</v>
      </c>
      <c r="G141" s="5">
        <v>2</v>
      </c>
      <c r="H141" s="15">
        <v>2</v>
      </c>
      <c r="I141" s="4" t="s">
        <v>1863</v>
      </c>
      <c r="J141" s="13">
        <v>0.60412531285060844</v>
      </c>
      <c r="K141" s="5">
        <v>2016</v>
      </c>
      <c r="L141" s="5" t="s">
        <v>408</v>
      </c>
      <c r="M141" s="12" t="s">
        <v>1569</v>
      </c>
      <c r="O141" s="5" t="s">
        <v>1569</v>
      </c>
      <c r="P141" s="12" t="s">
        <v>1569</v>
      </c>
      <c r="R141" s="5" t="s">
        <v>1569</v>
      </c>
      <c r="S141" s="12"/>
      <c r="U141" s="5" t="s">
        <v>1569</v>
      </c>
      <c r="V141" s="12">
        <v>0</v>
      </c>
      <c r="W141" s="5">
        <v>2016</v>
      </c>
      <c r="X141" s="5" t="s">
        <v>408</v>
      </c>
      <c r="Y141" s="12">
        <v>0</v>
      </c>
      <c r="Z141" s="5">
        <v>2016</v>
      </c>
      <c r="AA141" s="5" t="s">
        <v>408</v>
      </c>
      <c r="AB141" s="12">
        <v>0</v>
      </c>
      <c r="AC141" s="5">
        <v>2016</v>
      </c>
      <c r="AD141" s="5" t="s">
        <v>408</v>
      </c>
      <c r="AE141" s="14">
        <v>0</v>
      </c>
      <c r="AF141" s="5">
        <v>2016</v>
      </c>
      <c r="AG141" s="5" t="s">
        <v>408</v>
      </c>
      <c r="AH141" s="14"/>
      <c r="AJ141" s="5" t="s">
        <v>1569</v>
      </c>
    </row>
    <row r="142" spans="1:36" ht="12.75" customHeight="1" x14ac:dyDescent="0.25">
      <c r="A142" s="5" t="s">
        <v>668</v>
      </c>
      <c r="B142" s="5" t="s">
        <v>1649</v>
      </c>
      <c r="C142" s="5" t="s">
        <v>670</v>
      </c>
      <c r="D142" s="5" t="s">
        <v>620</v>
      </c>
      <c r="E142" s="5" t="s">
        <v>671</v>
      </c>
      <c r="F142" s="5" t="s">
        <v>669</v>
      </c>
      <c r="G142" s="5">
        <v>2</v>
      </c>
      <c r="H142" s="15">
        <v>2</v>
      </c>
      <c r="I142" s="4" t="s">
        <v>1864</v>
      </c>
      <c r="J142" s="13">
        <v>0.50612833453496764</v>
      </c>
      <c r="K142" s="5">
        <v>2012</v>
      </c>
      <c r="L142" s="5" t="s">
        <v>668</v>
      </c>
      <c r="M142" s="12" t="s">
        <v>1569</v>
      </c>
      <c r="O142" s="5" t="s">
        <v>1569</v>
      </c>
      <c r="P142" s="12">
        <v>6.1999999999999993</v>
      </c>
      <c r="Q142" s="5">
        <v>2012</v>
      </c>
      <c r="R142" s="5" t="s">
        <v>668</v>
      </c>
      <c r="S142" s="12"/>
      <c r="U142" s="5" t="s">
        <v>1569</v>
      </c>
      <c r="V142" s="12" t="s">
        <v>1569</v>
      </c>
      <c r="X142" s="5" t="s">
        <v>1569</v>
      </c>
      <c r="Y142" s="12" t="s">
        <v>1569</v>
      </c>
      <c r="AA142" s="5" t="s">
        <v>1569</v>
      </c>
      <c r="AB142" s="12" t="s">
        <v>1569</v>
      </c>
      <c r="AD142" s="5" t="s">
        <v>1569</v>
      </c>
      <c r="AE142" s="14" t="s">
        <v>1569</v>
      </c>
      <c r="AG142" s="5" t="s">
        <v>1569</v>
      </c>
      <c r="AH142" s="14"/>
      <c r="AJ142" s="5" t="s">
        <v>1569</v>
      </c>
    </row>
    <row r="143" spans="1:36" ht="12.75" customHeight="1" x14ac:dyDescent="0.25">
      <c r="A143" s="5" t="s">
        <v>1136</v>
      </c>
      <c r="B143" s="5" t="s">
        <v>1139</v>
      </c>
      <c r="C143" s="5" t="s">
        <v>1138</v>
      </c>
      <c r="D143" s="5" t="s">
        <v>1038</v>
      </c>
      <c r="E143" s="5" t="s">
        <v>1140</v>
      </c>
      <c r="F143" s="5" t="s">
        <v>1137</v>
      </c>
      <c r="G143" s="5">
        <v>2</v>
      </c>
      <c r="H143" s="15">
        <v>2</v>
      </c>
      <c r="I143" s="4" t="s">
        <v>1865</v>
      </c>
      <c r="J143" s="13">
        <v>0.86959574406565221</v>
      </c>
      <c r="K143" s="5">
        <v>2016</v>
      </c>
      <c r="L143" s="5" t="s">
        <v>1136</v>
      </c>
      <c r="M143" s="12">
        <v>100</v>
      </c>
      <c r="N143" s="5">
        <v>2016</v>
      </c>
      <c r="O143" s="5" t="s">
        <v>1136</v>
      </c>
      <c r="P143" s="12">
        <v>12.6</v>
      </c>
      <c r="Q143" s="5">
        <v>2016</v>
      </c>
      <c r="R143" s="5" t="s">
        <v>1136</v>
      </c>
      <c r="S143" s="12"/>
      <c r="U143" s="5" t="s">
        <v>1569</v>
      </c>
      <c r="V143" s="12">
        <v>0</v>
      </c>
      <c r="W143" s="5">
        <v>2016</v>
      </c>
      <c r="X143" s="5" t="s">
        <v>1136</v>
      </c>
      <c r="Y143" s="12">
        <v>0.42</v>
      </c>
      <c r="Z143" s="5">
        <v>2016</v>
      </c>
      <c r="AA143" s="5" t="s">
        <v>1136</v>
      </c>
      <c r="AB143" s="12">
        <v>0</v>
      </c>
      <c r="AC143" s="5">
        <v>2016</v>
      </c>
      <c r="AD143" s="5" t="s">
        <v>1136</v>
      </c>
      <c r="AE143" s="14">
        <v>100</v>
      </c>
      <c r="AF143" s="5">
        <v>2016</v>
      </c>
      <c r="AG143" s="5" t="s">
        <v>1136</v>
      </c>
      <c r="AH143" s="14"/>
      <c r="AJ143" s="5" t="s">
        <v>1569</v>
      </c>
    </row>
    <row r="144" spans="1:36" ht="12.75" customHeight="1" x14ac:dyDescent="0.25">
      <c r="A144" s="5" t="s">
        <v>1141</v>
      </c>
      <c r="B144" s="5" t="s">
        <v>1139</v>
      </c>
      <c r="C144" s="5" t="s">
        <v>1138</v>
      </c>
      <c r="D144" s="5" t="s">
        <v>1038</v>
      </c>
      <c r="E144" s="5" t="s">
        <v>1576</v>
      </c>
      <c r="F144" s="5" t="s">
        <v>1142</v>
      </c>
      <c r="G144" s="5">
        <v>2</v>
      </c>
      <c r="H144" s="15">
        <v>2</v>
      </c>
      <c r="I144" s="4" t="s">
        <v>1865</v>
      </c>
      <c r="J144" s="13">
        <v>1.171407984091394</v>
      </c>
      <c r="K144" s="5">
        <v>2010</v>
      </c>
      <c r="L144" s="5" t="s">
        <v>1141</v>
      </c>
      <c r="M144" s="12">
        <v>100</v>
      </c>
      <c r="N144" s="5">
        <v>2016</v>
      </c>
      <c r="O144" s="5" t="s">
        <v>1141</v>
      </c>
      <c r="P144" s="12">
        <v>10</v>
      </c>
      <c r="Q144" s="5">
        <v>2016</v>
      </c>
      <c r="R144" s="5" t="s">
        <v>1141</v>
      </c>
      <c r="S144" s="12"/>
      <c r="U144" s="5" t="s">
        <v>1569</v>
      </c>
      <c r="V144" s="12">
        <v>0</v>
      </c>
      <c r="W144" s="5">
        <v>2016</v>
      </c>
      <c r="X144" s="5" t="s">
        <v>1141</v>
      </c>
      <c r="Y144" s="12">
        <v>5.2</v>
      </c>
      <c r="Z144" s="5">
        <v>2016</v>
      </c>
      <c r="AA144" s="5" t="s">
        <v>1141</v>
      </c>
      <c r="AB144" s="12">
        <v>0</v>
      </c>
      <c r="AC144" s="5">
        <v>2016</v>
      </c>
      <c r="AD144" s="5" t="s">
        <v>1141</v>
      </c>
      <c r="AE144" s="14">
        <v>99.599156118143455</v>
      </c>
      <c r="AF144" s="5">
        <v>2016</v>
      </c>
      <c r="AG144" s="5" t="s">
        <v>1141</v>
      </c>
      <c r="AH144" s="14"/>
      <c r="AJ144" s="5" t="s">
        <v>1569</v>
      </c>
    </row>
    <row r="145" spans="1:36" ht="12.75" customHeight="1" x14ac:dyDescent="0.25">
      <c r="A145" s="5" t="s">
        <v>77</v>
      </c>
      <c r="B145" s="5" t="s">
        <v>75</v>
      </c>
      <c r="C145" s="5" t="s">
        <v>74</v>
      </c>
      <c r="D145" s="5" t="s">
        <v>35</v>
      </c>
      <c r="E145" s="5" t="s">
        <v>79</v>
      </c>
      <c r="F145" s="5" t="s">
        <v>78</v>
      </c>
      <c r="G145" s="5">
        <v>2</v>
      </c>
      <c r="H145" s="15">
        <v>1</v>
      </c>
      <c r="I145" s="4"/>
      <c r="J145" s="13">
        <v>1.5096146118721456</v>
      </c>
      <c r="K145" s="5">
        <v>2015</v>
      </c>
      <c r="L145" s="5" t="s">
        <v>77</v>
      </c>
      <c r="M145" s="12" t="s">
        <v>1569</v>
      </c>
      <c r="O145" s="5" t="s">
        <v>1569</v>
      </c>
      <c r="P145" s="12" t="s">
        <v>1569</v>
      </c>
      <c r="R145" s="5" t="s">
        <v>1569</v>
      </c>
      <c r="S145" s="12"/>
      <c r="U145" s="5" t="s">
        <v>1569</v>
      </c>
      <c r="V145" s="12" t="s">
        <v>1569</v>
      </c>
      <c r="X145" s="5" t="s">
        <v>1569</v>
      </c>
      <c r="Y145" s="12" t="s">
        <v>1569</v>
      </c>
      <c r="AA145" s="5" t="s">
        <v>1569</v>
      </c>
      <c r="AB145" s="12" t="s">
        <v>1569</v>
      </c>
      <c r="AD145" s="5" t="s">
        <v>1569</v>
      </c>
      <c r="AE145" s="14" t="s">
        <v>1569</v>
      </c>
      <c r="AG145" s="5" t="s">
        <v>1569</v>
      </c>
      <c r="AH145" s="14"/>
      <c r="AJ145" s="5" t="s">
        <v>1569</v>
      </c>
    </row>
    <row r="146" spans="1:36" ht="12.75" customHeight="1" x14ac:dyDescent="0.25">
      <c r="A146" s="5" t="s">
        <v>1143</v>
      </c>
      <c r="B146" s="5" t="s">
        <v>1146</v>
      </c>
      <c r="C146" s="5" t="s">
        <v>1145</v>
      </c>
      <c r="D146" s="5" t="s">
        <v>1038</v>
      </c>
      <c r="E146" s="5" t="s">
        <v>1147</v>
      </c>
      <c r="F146" s="5" t="s">
        <v>1144</v>
      </c>
      <c r="G146" s="5">
        <v>1</v>
      </c>
      <c r="H146" s="15">
        <v>1</v>
      </c>
      <c r="I146" s="4" t="s">
        <v>3159</v>
      </c>
      <c r="J146" s="13">
        <v>0.70000000192419276</v>
      </c>
      <c r="K146" s="5">
        <v>2015</v>
      </c>
      <c r="L146" s="5" t="s">
        <v>1143</v>
      </c>
      <c r="M146" s="12">
        <v>100</v>
      </c>
      <c r="N146" s="5">
        <v>2015</v>
      </c>
      <c r="O146" s="5" t="s">
        <v>1143</v>
      </c>
      <c r="P146" s="12">
        <v>8</v>
      </c>
      <c r="Q146" s="5">
        <v>2015</v>
      </c>
      <c r="R146" s="5" t="s">
        <v>1143</v>
      </c>
      <c r="S146" s="12"/>
      <c r="U146" s="5" t="s">
        <v>1569</v>
      </c>
      <c r="V146" s="12">
        <v>0</v>
      </c>
      <c r="W146" s="5">
        <v>2015</v>
      </c>
      <c r="X146" s="5" t="s">
        <v>1143</v>
      </c>
      <c r="Y146" s="12">
        <v>0</v>
      </c>
      <c r="Z146" s="5">
        <v>2015</v>
      </c>
      <c r="AA146" s="5" t="s">
        <v>1143</v>
      </c>
      <c r="AB146" s="12">
        <v>0</v>
      </c>
      <c r="AC146" s="5">
        <v>2015</v>
      </c>
      <c r="AD146" s="5" t="s">
        <v>1143</v>
      </c>
      <c r="AE146" s="14">
        <v>97</v>
      </c>
      <c r="AF146" s="5">
        <v>2015</v>
      </c>
      <c r="AG146" s="5" t="s">
        <v>1143</v>
      </c>
      <c r="AH146" s="14"/>
      <c r="AJ146" s="5" t="s">
        <v>1569</v>
      </c>
    </row>
    <row r="147" spans="1:36" ht="12.75" customHeight="1" x14ac:dyDescent="0.25">
      <c r="A147" s="5" t="s">
        <v>84</v>
      </c>
      <c r="B147" s="5" t="s">
        <v>82</v>
      </c>
      <c r="C147" s="5" t="s">
        <v>81</v>
      </c>
      <c r="D147" s="5" t="s">
        <v>35</v>
      </c>
      <c r="E147" s="5" t="s">
        <v>86</v>
      </c>
      <c r="F147" s="5" t="s">
        <v>85</v>
      </c>
      <c r="G147" s="5">
        <v>1</v>
      </c>
      <c r="H147" s="15">
        <v>2</v>
      </c>
      <c r="I147" s="4" t="s">
        <v>1867</v>
      </c>
      <c r="J147" s="13" t="s">
        <v>1569</v>
      </c>
      <c r="L147" s="5" t="s">
        <v>1569</v>
      </c>
      <c r="M147" s="12" t="s">
        <v>1569</v>
      </c>
      <c r="O147" s="5" t="s">
        <v>1569</v>
      </c>
      <c r="P147" s="12">
        <v>17</v>
      </c>
      <c r="R147" s="5" t="s">
        <v>84</v>
      </c>
      <c r="S147" s="12"/>
      <c r="U147" s="5" t="s">
        <v>1569</v>
      </c>
      <c r="V147" s="12" t="s">
        <v>1569</v>
      </c>
      <c r="X147" s="5" t="s">
        <v>1569</v>
      </c>
      <c r="Y147" s="12" t="s">
        <v>1569</v>
      </c>
      <c r="AA147" s="5" t="s">
        <v>1569</v>
      </c>
      <c r="AB147" s="12" t="s">
        <v>1569</v>
      </c>
      <c r="AD147" s="5" t="s">
        <v>1569</v>
      </c>
      <c r="AE147" s="14" t="s">
        <v>1569</v>
      </c>
      <c r="AG147" s="5" t="s">
        <v>1569</v>
      </c>
      <c r="AH147" s="14"/>
      <c r="AJ147" s="5" t="s">
        <v>1569</v>
      </c>
    </row>
    <row r="148" spans="1:36" ht="12.75" customHeight="1" x14ac:dyDescent="0.25">
      <c r="A148" s="5" t="s">
        <v>87</v>
      </c>
      <c r="B148" s="5" t="s">
        <v>90</v>
      </c>
      <c r="C148" s="5" t="s">
        <v>89</v>
      </c>
      <c r="D148" s="5" t="s">
        <v>35</v>
      </c>
      <c r="E148" s="5" t="s">
        <v>91</v>
      </c>
      <c r="F148" s="5" t="s">
        <v>88</v>
      </c>
      <c r="G148" s="5">
        <v>2</v>
      </c>
      <c r="H148" s="15">
        <v>2</v>
      </c>
      <c r="I148" s="4" t="s">
        <v>1868</v>
      </c>
      <c r="J148" s="13">
        <v>1.2041095570021112</v>
      </c>
      <c r="K148" s="5">
        <v>2014</v>
      </c>
      <c r="L148" s="5" t="s">
        <v>87</v>
      </c>
      <c r="M148" s="12" t="s">
        <v>1569</v>
      </c>
      <c r="O148" s="5" t="s">
        <v>1569</v>
      </c>
      <c r="P148" s="12" t="s">
        <v>1569</v>
      </c>
      <c r="R148" s="5" t="s">
        <v>1569</v>
      </c>
      <c r="S148" s="12"/>
      <c r="U148" s="5" t="s">
        <v>1569</v>
      </c>
      <c r="V148" s="12" t="s">
        <v>1569</v>
      </c>
      <c r="X148" s="5" t="s">
        <v>1569</v>
      </c>
      <c r="Y148" s="12" t="s">
        <v>1569</v>
      </c>
      <c r="AA148" s="5" t="s">
        <v>1569</v>
      </c>
      <c r="AB148" s="12" t="s">
        <v>1569</v>
      </c>
      <c r="AD148" s="5" t="s">
        <v>1569</v>
      </c>
      <c r="AE148" s="14" t="s">
        <v>1569</v>
      </c>
      <c r="AG148" s="5" t="s">
        <v>1569</v>
      </c>
      <c r="AH148" s="14"/>
      <c r="AJ148" s="5" t="s">
        <v>1569</v>
      </c>
    </row>
    <row r="149" spans="1:36" ht="12.75" customHeight="1" x14ac:dyDescent="0.25">
      <c r="A149" s="5" t="s">
        <v>92</v>
      </c>
      <c r="B149" s="5" t="s">
        <v>90</v>
      </c>
      <c r="C149" s="5" t="s">
        <v>89</v>
      </c>
      <c r="D149" s="5" t="s">
        <v>35</v>
      </c>
      <c r="E149" s="5" t="s">
        <v>94</v>
      </c>
      <c r="F149" s="5" t="s">
        <v>93</v>
      </c>
      <c r="G149" s="5">
        <v>1</v>
      </c>
      <c r="H149" s="15">
        <v>1</v>
      </c>
      <c r="I149" s="4" t="s">
        <v>1869</v>
      </c>
      <c r="J149" s="13">
        <v>0.88349041255883931</v>
      </c>
      <c r="K149" s="5">
        <v>2013</v>
      </c>
      <c r="L149" s="5" t="s">
        <v>92</v>
      </c>
      <c r="M149" s="12" t="s">
        <v>1569</v>
      </c>
      <c r="O149" s="5" t="s">
        <v>1569</v>
      </c>
      <c r="P149" s="12" t="s">
        <v>1569</v>
      </c>
      <c r="R149" s="5" t="s">
        <v>1569</v>
      </c>
      <c r="S149" s="12"/>
      <c r="U149" s="5" t="s">
        <v>1569</v>
      </c>
      <c r="V149" s="12" t="s">
        <v>1569</v>
      </c>
      <c r="X149" s="5" t="s">
        <v>1569</v>
      </c>
      <c r="Y149" s="12" t="s">
        <v>1569</v>
      </c>
      <c r="AA149" s="5" t="s">
        <v>1569</v>
      </c>
      <c r="AB149" s="12" t="s">
        <v>1569</v>
      </c>
      <c r="AD149" s="5" t="s">
        <v>1569</v>
      </c>
      <c r="AE149" s="14" t="s">
        <v>1569</v>
      </c>
      <c r="AG149" s="5" t="s">
        <v>1569</v>
      </c>
      <c r="AH149" s="14"/>
      <c r="AJ149" s="5" t="s">
        <v>1569</v>
      </c>
    </row>
    <row r="150" spans="1:36" ht="12.75" customHeight="1" x14ac:dyDescent="0.25">
      <c r="A150" s="5" t="s">
        <v>95</v>
      </c>
      <c r="B150" s="5" t="s">
        <v>98</v>
      </c>
      <c r="C150" s="5" t="s">
        <v>97</v>
      </c>
      <c r="D150" s="5" t="s">
        <v>35</v>
      </c>
      <c r="E150" s="5" t="s">
        <v>99</v>
      </c>
      <c r="F150" s="5" t="s">
        <v>96</v>
      </c>
      <c r="G150" s="5">
        <v>2</v>
      </c>
      <c r="H150" s="15">
        <v>1</v>
      </c>
      <c r="I150" s="4"/>
      <c r="J150" s="13">
        <v>1.123455321010042</v>
      </c>
      <c r="K150" s="5">
        <v>2014</v>
      </c>
      <c r="L150" s="5" t="s">
        <v>95</v>
      </c>
      <c r="M150" s="12">
        <v>100</v>
      </c>
      <c r="N150" s="5">
        <v>2014</v>
      </c>
      <c r="O150" s="5" t="s">
        <v>95</v>
      </c>
      <c r="P150" s="12" t="s">
        <v>1569</v>
      </c>
      <c r="R150" s="5" t="s">
        <v>1569</v>
      </c>
      <c r="S150" s="12"/>
      <c r="U150" s="5" t="s">
        <v>1569</v>
      </c>
      <c r="V150" s="12" t="s">
        <v>1569</v>
      </c>
      <c r="X150" s="5" t="s">
        <v>1569</v>
      </c>
      <c r="Y150" s="12" t="s">
        <v>1569</v>
      </c>
      <c r="AA150" s="5" t="s">
        <v>1569</v>
      </c>
      <c r="AB150" s="12" t="s">
        <v>1569</v>
      </c>
      <c r="AD150" s="5" t="s">
        <v>1569</v>
      </c>
      <c r="AE150" s="14" t="s">
        <v>1569</v>
      </c>
      <c r="AG150" s="5" t="s">
        <v>1569</v>
      </c>
      <c r="AH150" s="14"/>
      <c r="AJ150" s="5" t="s">
        <v>1569</v>
      </c>
    </row>
    <row r="151" spans="1:36" ht="12.75" customHeight="1" x14ac:dyDescent="0.25">
      <c r="A151" s="5" t="s">
        <v>672</v>
      </c>
      <c r="B151" s="5" t="s">
        <v>675</v>
      </c>
      <c r="C151" s="5" t="s">
        <v>674</v>
      </c>
      <c r="D151" s="5" t="s">
        <v>620</v>
      </c>
      <c r="E151" s="5" t="s">
        <v>676</v>
      </c>
      <c r="F151" s="5" t="s">
        <v>673</v>
      </c>
      <c r="G151" s="5">
        <v>2</v>
      </c>
      <c r="H151" s="15">
        <v>1</v>
      </c>
      <c r="I151" s="4"/>
      <c r="J151" s="13"/>
      <c r="L151" s="5" t="s">
        <v>1569</v>
      </c>
      <c r="M151" s="12" t="s">
        <v>1569</v>
      </c>
      <c r="O151" s="5" t="s">
        <v>1569</v>
      </c>
      <c r="P151" s="12" t="s">
        <v>1569</v>
      </c>
      <c r="R151" s="5" t="s">
        <v>1569</v>
      </c>
      <c r="S151" s="12"/>
      <c r="U151" s="5" t="s">
        <v>1569</v>
      </c>
      <c r="V151" s="12">
        <v>0</v>
      </c>
      <c r="W151" s="5">
        <v>2002</v>
      </c>
      <c r="X151" s="5" t="s">
        <v>672</v>
      </c>
      <c r="Y151" s="12">
        <v>0</v>
      </c>
      <c r="Z151" s="5">
        <v>2002</v>
      </c>
      <c r="AA151" s="5" t="s">
        <v>672</v>
      </c>
      <c r="AB151" s="12">
        <v>0</v>
      </c>
      <c r="AC151" s="5">
        <v>2002</v>
      </c>
      <c r="AD151" s="5" t="s">
        <v>672</v>
      </c>
      <c r="AE151" s="14">
        <v>0</v>
      </c>
      <c r="AF151" s="5">
        <v>2002</v>
      </c>
      <c r="AG151" s="5" t="s">
        <v>672</v>
      </c>
      <c r="AH151" s="14"/>
      <c r="AJ151" s="5" t="s">
        <v>1569</v>
      </c>
    </row>
    <row r="152" spans="1:36" ht="12.75" customHeight="1" x14ac:dyDescent="0.25">
      <c r="A152" s="5" t="s">
        <v>1148</v>
      </c>
      <c r="B152" s="5" t="s">
        <v>1</v>
      </c>
      <c r="C152" s="5" t="s">
        <v>1150</v>
      </c>
      <c r="D152" s="5" t="s">
        <v>1038</v>
      </c>
      <c r="E152" s="5" t="s">
        <v>2</v>
      </c>
      <c r="F152" s="5" t="s">
        <v>1149</v>
      </c>
      <c r="G152" s="5" t="s">
        <v>1791</v>
      </c>
      <c r="H152" s="15">
        <v>2</v>
      </c>
      <c r="I152" s="4" t="s">
        <v>1870</v>
      </c>
      <c r="J152" s="13">
        <v>1.4745065967212947</v>
      </c>
      <c r="K152" s="5">
        <v>2013</v>
      </c>
      <c r="L152" s="5" t="s">
        <v>1148</v>
      </c>
      <c r="M152" s="12">
        <v>85</v>
      </c>
      <c r="N152" s="5">
        <v>2013</v>
      </c>
      <c r="O152" s="5" t="s">
        <v>1148</v>
      </c>
      <c r="P152" s="12">
        <v>8.8845014807502469</v>
      </c>
      <c r="Q152" s="5">
        <v>2013</v>
      </c>
      <c r="R152" s="5" t="s">
        <v>1148</v>
      </c>
      <c r="S152" s="12"/>
      <c r="U152" s="5" t="s">
        <v>1569</v>
      </c>
      <c r="V152" s="12">
        <v>0</v>
      </c>
      <c r="W152" s="5">
        <v>2013</v>
      </c>
      <c r="X152" s="5" t="s">
        <v>1148</v>
      </c>
      <c r="Y152" s="12">
        <v>0</v>
      </c>
      <c r="Z152" s="5">
        <v>2013</v>
      </c>
      <c r="AA152" s="5" t="s">
        <v>1148</v>
      </c>
      <c r="AB152" s="12">
        <v>0</v>
      </c>
      <c r="AC152" s="5">
        <v>2013</v>
      </c>
      <c r="AD152" s="5" t="s">
        <v>1148</v>
      </c>
      <c r="AE152" s="14">
        <v>72</v>
      </c>
      <c r="AF152" s="5">
        <v>2013</v>
      </c>
      <c r="AG152" s="5" t="s">
        <v>1148</v>
      </c>
      <c r="AH152" s="14"/>
      <c r="AJ152" s="5" t="s">
        <v>1569</v>
      </c>
    </row>
    <row r="153" spans="1:36" ht="12.75" customHeight="1" x14ac:dyDescent="0.25">
      <c r="A153" s="5" t="s">
        <v>677</v>
      </c>
      <c r="B153" s="5" t="s">
        <v>1377</v>
      </c>
      <c r="C153" s="5" t="s">
        <v>679</v>
      </c>
      <c r="D153" s="5" t="s">
        <v>620</v>
      </c>
      <c r="E153" s="5" t="s">
        <v>680</v>
      </c>
      <c r="F153" s="5" t="s">
        <v>678</v>
      </c>
      <c r="G153" s="5">
        <v>1</v>
      </c>
      <c r="H153" s="15">
        <v>1</v>
      </c>
      <c r="I153" s="4" t="s">
        <v>3160</v>
      </c>
      <c r="J153" s="13">
        <v>1.6666666666666665</v>
      </c>
      <c r="K153" s="5">
        <v>2012</v>
      </c>
      <c r="L153" s="5" t="s">
        <v>677</v>
      </c>
      <c r="M153" s="12">
        <v>65</v>
      </c>
      <c r="N153" s="5">
        <v>2012</v>
      </c>
      <c r="O153" s="5" t="s">
        <v>677</v>
      </c>
      <c r="P153" s="12">
        <v>3.8</v>
      </c>
      <c r="Q153" s="5">
        <v>2012</v>
      </c>
      <c r="R153" s="5" t="s">
        <v>677</v>
      </c>
      <c r="S153" s="12"/>
      <c r="U153" s="5" t="s">
        <v>1569</v>
      </c>
      <c r="V153" s="12" t="s">
        <v>1569</v>
      </c>
      <c r="X153" s="5" t="s">
        <v>1569</v>
      </c>
      <c r="Y153" s="12" t="s">
        <v>1569</v>
      </c>
      <c r="AA153" s="5" t="s">
        <v>1569</v>
      </c>
      <c r="AB153" s="12" t="s">
        <v>1569</v>
      </c>
      <c r="AD153" s="5" t="s">
        <v>1569</v>
      </c>
      <c r="AE153" s="14" t="s">
        <v>1569</v>
      </c>
      <c r="AG153" s="5" t="s">
        <v>1569</v>
      </c>
      <c r="AH153" s="14"/>
      <c r="AJ153" s="5" t="s">
        <v>1569</v>
      </c>
    </row>
    <row r="154" spans="1:36" ht="12.75" customHeight="1" x14ac:dyDescent="0.25">
      <c r="A154" s="5" t="s">
        <v>681</v>
      </c>
      <c r="B154" s="5" t="s">
        <v>684</v>
      </c>
      <c r="C154" s="5" t="s">
        <v>683</v>
      </c>
      <c r="D154" s="5" t="s">
        <v>620</v>
      </c>
      <c r="E154" s="5" t="s">
        <v>685</v>
      </c>
      <c r="F154" s="5" t="s">
        <v>682</v>
      </c>
      <c r="G154" s="5">
        <v>2</v>
      </c>
      <c r="H154" s="15">
        <v>2</v>
      </c>
      <c r="I154" s="4" t="s">
        <v>1871</v>
      </c>
      <c r="J154" s="13">
        <v>0.73362470498620158</v>
      </c>
      <c r="K154" s="5">
        <v>2013</v>
      </c>
      <c r="L154" s="5" t="s">
        <v>681</v>
      </c>
      <c r="M154" s="12">
        <v>65.38</v>
      </c>
      <c r="N154" s="5">
        <v>2013</v>
      </c>
      <c r="O154" s="5" t="s">
        <v>681</v>
      </c>
      <c r="P154" s="12">
        <v>11</v>
      </c>
      <c r="Q154" s="5">
        <v>2013</v>
      </c>
      <c r="R154" s="5" t="s">
        <v>681</v>
      </c>
      <c r="S154" s="12"/>
      <c r="U154" s="5" t="s">
        <v>1569</v>
      </c>
      <c r="V154" s="12">
        <v>0</v>
      </c>
      <c r="W154" s="5">
        <v>2013</v>
      </c>
      <c r="X154" s="5" t="s">
        <v>681</v>
      </c>
      <c r="Y154" s="12">
        <v>0</v>
      </c>
      <c r="Z154" s="5">
        <v>2013</v>
      </c>
      <c r="AA154" s="5" t="s">
        <v>681</v>
      </c>
      <c r="AB154" s="12">
        <v>0</v>
      </c>
      <c r="AC154" s="5">
        <v>2013</v>
      </c>
      <c r="AD154" s="5" t="s">
        <v>681</v>
      </c>
      <c r="AE154" s="14">
        <v>100</v>
      </c>
      <c r="AF154" s="5">
        <v>2013</v>
      </c>
      <c r="AG154" s="5" t="s">
        <v>681</v>
      </c>
      <c r="AH154" s="14"/>
      <c r="AJ154" s="5" t="s">
        <v>1569</v>
      </c>
    </row>
    <row r="155" spans="1:36" ht="12.75" customHeight="1" x14ac:dyDescent="0.25">
      <c r="A155" s="5" t="s">
        <v>100</v>
      </c>
      <c r="B155" s="5" t="s">
        <v>103</v>
      </c>
      <c r="C155" s="5" t="s">
        <v>102</v>
      </c>
      <c r="D155" s="5" t="s">
        <v>35</v>
      </c>
      <c r="E155" s="5" t="s">
        <v>104</v>
      </c>
      <c r="F155" s="5" t="s">
        <v>101</v>
      </c>
      <c r="G155" s="5">
        <v>2</v>
      </c>
      <c r="H155" s="15">
        <v>1</v>
      </c>
      <c r="I155" s="4"/>
      <c r="J155" s="13">
        <v>1.4154854079809411</v>
      </c>
      <c r="K155" s="5">
        <v>2012</v>
      </c>
      <c r="L155" s="5" t="s">
        <v>100</v>
      </c>
      <c r="M155" s="12" t="s">
        <v>1569</v>
      </c>
      <c r="O155" s="5" t="s">
        <v>1569</v>
      </c>
      <c r="P155" s="12">
        <v>14.000000000000002</v>
      </c>
      <c r="Q155" s="5">
        <v>2012</v>
      </c>
      <c r="R155" s="5" t="s">
        <v>100</v>
      </c>
      <c r="S155" s="12"/>
      <c r="U155" s="5" t="s">
        <v>1569</v>
      </c>
      <c r="V155" s="12" t="s">
        <v>1569</v>
      </c>
      <c r="X155" s="5" t="s">
        <v>1569</v>
      </c>
      <c r="Y155" s="12" t="s">
        <v>1569</v>
      </c>
      <c r="AA155" s="5" t="s">
        <v>1569</v>
      </c>
      <c r="AB155" s="12" t="s">
        <v>1569</v>
      </c>
      <c r="AD155" s="5" t="s">
        <v>1569</v>
      </c>
      <c r="AE155" s="14" t="s">
        <v>1569</v>
      </c>
      <c r="AG155" s="5" t="s">
        <v>1569</v>
      </c>
      <c r="AH155" s="14"/>
      <c r="AJ155" s="5" t="s">
        <v>1569</v>
      </c>
    </row>
    <row r="156" spans="1:36" ht="12.75" customHeight="1" x14ac:dyDescent="0.25">
      <c r="A156" s="5" t="s">
        <v>105</v>
      </c>
      <c r="B156" s="5" t="s">
        <v>103</v>
      </c>
      <c r="C156" s="5" t="s">
        <v>102</v>
      </c>
      <c r="D156" s="5" t="s">
        <v>35</v>
      </c>
      <c r="E156" s="5" t="s">
        <v>107</v>
      </c>
      <c r="F156" s="5" t="s">
        <v>106</v>
      </c>
      <c r="G156" s="5">
        <v>2</v>
      </c>
      <c r="H156" s="15">
        <v>2</v>
      </c>
      <c r="I156" s="4" t="s">
        <v>1873</v>
      </c>
      <c r="J156" s="13" t="s">
        <v>1569</v>
      </c>
      <c r="L156" s="5" t="s">
        <v>1569</v>
      </c>
      <c r="M156" s="12" t="s">
        <v>1569</v>
      </c>
      <c r="O156" s="5" t="s">
        <v>1569</v>
      </c>
      <c r="P156" s="12">
        <v>6.9930069930069935E-2</v>
      </c>
      <c r="R156" s="5" t="s">
        <v>105</v>
      </c>
      <c r="S156" s="12"/>
      <c r="U156" s="5" t="s">
        <v>1569</v>
      </c>
      <c r="V156" s="12" t="s">
        <v>1569</v>
      </c>
      <c r="X156" s="5" t="s">
        <v>1569</v>
      </c>
      <c r="Y156" s="12" t="s">
        <v>1569</v>
      </c>
      <c r="AA156" s="5" t="s">
        <v>1569</v>
      </c>
      <c r="AB156" s="12" t="s">
        <v>1569</v>
      </c>
      <c r="AD156" s="5" t="s">
        <v>1569</v>
      </c>
      <c r="AE156" s="14" t="s">
        <v>1569</v>
      </c>
      <c r="AG156" s="5" t="s">
        <v>1569</v>
      </c>
      <c r="AH156" s="14"/>
      <c r="AJ156" s="5" t="s">
        <v>1569</v>
      </c>
    </row>
    <row r="157" spans="1:36" ht="12.75" customHeight="1" x14ac:dyDescent="0.25">
      <c r="A157" s="5" t="s">
        <v>412</v>
      </c>
      <c r="B157" s="5" t="s">
        <v>17</v>
      </c>
      <c r="C157" s="5" t="s">
        <v>414</v>
      </c>
      <c r="D157" s="5" t="s">
        <v>360</v>
      </c>
      <c r="E157" s="5" t="s">
        <v>415</v>
      </c>
      <c r="F157" s="5" t="s">
        <v>413</v>
      </c>
      <c r="G157" s="5">
        <v>3</v>
      </c>
      <c r="H157" s="15">
        <v>2</v>
      </c>
      <c r="I157" s="4" t="s">
        <v>1874</v>
      </c>
      <c r="J157" s="13">
        <v>0.27001704576881108</v>
      </c>
      <c r="K157" s="5">
        <v>2015</v>
      </c>
      <c r="L157" s="5" t="s">
        <v>412</v>
      </c>
      <c r="M157" s="12" t="s">
        <v>1569</v>
      </c>
      <c r="O157" s="5" t="s">
        <v>1569</v>
      </c>
      <c r="P157" s="12">
        <v>6.3094641962944422</v>
      </c>
      <c r="Q157" s="5">
        <v>2015</v>
      </c>
      <c r="R157" s="5" t="s">
        <v>412</v>
      </c>
      <c r="S157" s="12"/>
      <c r="U157" s="5" t="s">
        <v>1569</v>
      </c>
      <c r="V157" s="12" t="s">
        <v>1569</v>
      </c>
      <c r="X157" s="5" t="s">
        <v>1569</v>
      </c>
      <c r="Y157" s="12" t="s">
        <v>1569</v>
      </c>
      <c r="AA157" s="5" t="s">
        <v>1569</v>
      </c>
      <c r="AB157" s="12" t="s">
        <v>1569</v>
      </c>
      <c r="AD157" s="5" t="s">
        <v>1569</v>
      </c>
      <c r="AE157" s="14" t="s">
        <v>1569</v>
      </c>
      <c r="AG157" s="5" t="s">
        <v>1569</v>
      </c>
      <c r="AH157" s="14"/>
      <c r="AJ157" s="5" t="s">
        <v>1569</v>
      </c>
    </row>
    <row r="158" spans="1:36" ht="12.75" customHeight="1" x14ac:dyDescent="0.25">
      <c r="A158" s="5" t="s">
        <v>416</v>
      </c>
      <c r="B158" s="5" t="s">
        <v>17</v>
      </c>
      <c r="C158" s="5" t="s">
        <v>414</v>
      </c>
      <c r="D158" s="5" t="s">
        <v>360</v>
      </c>
      <c r="E158" s="5" t="s">
        <v>418</v>
      </c>
      <c r="F158" s="5" t="s">
        <v>417</v>
      </c>
      <c r="G158" s="5">
        <v>3</v>
      </c>
      <c r="H158" s="15">
        <v>2</v>
      </c>
      <c r="I158" s="4" t="s">
        <v>1875</v>
      </c>
      <c r="J158" s="13">
        <v>0.57002369778934814</v>
      </c>
      <c r="K158" s="5">
        <v>2015</v>
      </c>
      <c r="L158" s="5" t="s">
        <v>416</v>
      </c>
      <c r="M158" s="12" t="s">
        <v>1569</v>
      </c>
      <c r="O158" s="5" t="s">
        <v>1569</v>
      </c>
      <c r="P158" s="12">
        <v>5.3999999999999995</v>
      </c>
      <c r="Q158" s="5">
        <v>2015</v>
      </c>
      <c r="R158" s="5" t="s">
        <v>416</v>
      </c>
      <c r="S158" s="12"/>
      <c r="U158" s="5" t="s">
        <v>1569</v>
      </c>
      <c r="V158" s="12" t="s">
        <v>1569</v>
      </c>
      <c r="X158" s="5" t="s">
        <v>1569</v>
      </c>
      <c r="Y158" s="12" t="s">
        <v>1569</v>
      </c>
      <c r="AA158" s="5" t="s">
        <v>1569</v>
      </c>
      <c r="AB158" s="12" t="s">
        <v>1569</v>
      </c>
      <c r="AD158" s="5" t="s">
        <v>1569</v>
      </c>
      <c r="AE158" s="14" t="s">
        <v>1569</v>
      </c>
      <c r="AG158" s="5" t="s">
        <v>1569</v>
      </c>
      <c r="AH158" s="14"/>
      <c r="AJ158" s="5" t="s">
        <v>1569</v>
      </c>
    </row>
    <row r="159" spans="1:36" ht="12.75" customHeight="1" x14ac:dyDescent="0.25">
      <c r="A159" s="5" t="s">
        <v>421</v>
      </c>
      <c r="B159" s="5" t="s">
        <v>17</v>
      </c>
      <c r="C159" s="5" t="s">
        <v>414</v>
      </c>
      <c r="D159" s="5" t="s">
        <v>360</v>
      </c>
      <c r="E159" s="5" t="s">
        <v>423</v>
      </c>
      <c r="F159" s="5" t="s">
        <v>422</v>
      </c>
      <c r="G159" s="5">
        <v>3</v>
      </c>
      <c r="H159" s="15">
        <v>2</v>
      </c>
      <c r="I159" s="4" t="s">
        <v>1876</v>
      </c>
      <c r="J159" s="13">
        <v>0.40059104935751955</v>
      </c>
      <c r="K159" s="5">
        <v>2015</v>
      </c>
      <c r="L159" s="5" t="s">
        <v>421</v>
      </c>
      <c r="M159" s="12" t="s">
        <v>1569</v>
      </c>
      <c r="O159" s="5" t="s">
        <v>1569</v>
      </c>
      <c r="P159" s="12">
        <v>5.5583628094997479</v>
      </c>
      <c r="Q159" s="5">
        <v>2015</v>
      </c>
      <c r="R159" s="5" t="s">
        <v>421</v>
      </c>
      <c r="S159" s="12"/>
      <c r="U159" s="5" t="s">
        <v>1569</v>
      </c>
      <c r="V159" s="12" t="s">
        <v>1569</v>
      </c>
      <c r="X159" s="5" t="s">
        <v>1569</v>
      </c>
      <c r="Y159" s="12" t="s">
        <v>1569</v>
      </c>
      <c r="AA159" s="5" t="s">
        <v>1569</v>
      </c>
      <c r="AB159" s="12" t="s">
        <v>1569</v>
      </c>
      <c r="AD159" s="5" t="s">
        <v>1569</v>
      </c>
      <c r="AE159" s="14" t="s">
        <v>1569</v>
      </c>
      <c r="AG159" s="5" t="s">
        <v>1569</v>
      </c>
      <c r="AH159" s="14"/>
      <c r="AJ159" s="5" t="s">
        <v>1569</v>
      </c>
    </row>
    <row r="160" spans="1:36" ht="12.75" customHeight="1" x14ac:dyDescent="0.25">
      <c r="A160" s="5" t="s">
        <v>424</v>
      </c>
      <c r="B160" s="5" t="s">
        <v>17</v>
      </c>
      <c r="C160" s="5" t="s">
        <v>414</v>
      </c>
      <c r="D160" s="5" t="s">
        <v>360</v>
      </c>
      <c r="E160" s="5" t="s">
        <v>426</v>
      </c>
      <c r="F160" s="5" t="s">
        <v>425</v>
      </c>
      <c r="G160" s="5">
        <v>3</v>
      </c>
      <c r="H160" s="15">
        <v>2</v>
      </c>
      <c r="I160" s="4" t="s">
        <v>1877</v>
      </c>
      <c r="J160" s="13">
        <v>0.3562599342368678</v>
      </c>
      <c r="K160" s="5">
        <v>2015</v>
      </c>
      <c r="L160" s="5" t="s">
        <v>424</v>
      </c>
      <c r="M160" s="12" t="s">
        <v>1569</v>
      </c>
      <c r="O160" s="5" t="s">
        <v>1569</v>
      </c>
      <c r="P160" s="12">
        <v>1.0050251256281406</v>
      </c>
      <c r="Q160" s="5">
        <v>2015</v>
      </c>
      <c r="R160" s="5" t="s">
        <v>424</v>
      </c>
      <c r="S160" s="12"/>
      <c r="U160" s="5" t="s">
        <v>1569</v>
      </c>
      <c r="V160" s="12" t="s">
        <v>1569</v>
      </c>
      <c r="X160" s="5" t="s">
        <v>1569</v>
      </c>
      <c r="Y160" s="12" t="s">
        <v>1569</v>
      </c>
      <c r="AA160" s="5" t="s">
        <v>1569</v>
      </c>
      <c r="AB160" s="12" t="s">
        <v>1569</v>
      </c>
      <c r="AD160" s="5" t="s">
        <v>1569</v>
      </c>
      <c r="AE160" s="14" t="s">
        <v>1569</v>
      </c>
      <c r="AG160" s="5" t="s">
        <v>1569</v>
      </c>
      <c r="AH160" s="14"/>
      <c r="AJ160" s="5" t="s">
        <v>1569</v>
      </c>
    </row>
    <row r="161" spans="1:36" ht="12.75" customHeight="1" x14ac:dyDescent="0.25">
      <c r="A161" s="5" t="s">
        <v>427</v>
      </c>
      <c r="B161" s="5" t="s">
        <v>17</v>
      </c>
      <c r="C161" s="5" t="s">
        <v>414</v>
      </c>
      <c r="D161" s="5" t="s">
        <v>360</v>
      </c>
      <c r="E161" s="5" t="s">
        <v>429</v>
      </c>
      <c r="F161" s="5" t="s">
        <v>428</v>
      </c>
      <c r="G161" s="5">
        <v>3</v>
      </c>
      <c r="H161" s="15">
        <v>2</v>
      </c>
      <c r="I161" s="4" t="s">
        <v>1878</v>
      </c>
      <c r="J161" s="13">
        <v>0.34893655284309882</v>
      </c>
      <c r="K161" s="5">
        <v>2015</v>
      </c>
      <c r="L161" s="5" t="s">
        <v>427</v>
      </c>
      <c r="M161" s="12" t="s">
        <v>1569</v>
      </c>
      <c r="O161" s="5" t="s">
        <v>1569</v>
      </c>
      <c r="P161" s="12">
        <v>4.254413954477771</v>
      </c>
      <c r="Q161" s="5">
        <v>2015</v>
      </c>
      <c r="R161" s="5" t="s">
        <v>427</v>
      </c>
      <c r="S161" s="12"/>
      <c r="U161" s="5" t="s">
        <v>1569</v>
      </c>
      <c r="V161" s="12" t="s">
        <v>1569</v>
      </c>
      <c r="X161" s="5" t="s">
        <v>1569</v>
      </c>
      <c r="Y161" s="12" t="s">
        <v>1569</v>
      </c>
      <c r="AA161" s="5" t="s">
        <v>1569</v>
      </c>
      <c r="AB161" s="12" t="s">
        <v>1569</v>
      </c>
      <c r="AD161" s="5" t="s">
        <v>1569</v>
      </c>
      <c r="AE161" s="14" t="s">
        <v>1569</v>
      </c>
      <c r="AG161" s="5" t="s">
        <v>1569</v>
      </c>
      <c r="AH161" s="14"/>
      <c r="AJ161" s="5" t="s">
        <v>1569</v>
      </c>
    </row>
    <row r="162" spans="1:36" ht="12.75" customHeight="1" x14ac:dyDescent="0.25">
      <c r="A162" s="5" t="s">
        <v>433</v>
      </c>
      <c r="B162" s="5" t="s">
        <v>17</v>
      </c>
      <c r="C162" s="5" t="s">
        <v>414</v>
      </c>
      <c r="D162" s="5" t="s">
        <v>360</v>
      </c>
      <c r="E162" s="5" t="s">
        <v>435</v>
      </c>
      <c r="F162" s="5" t="s">
        <v>434</v>
      </c>
      <c r="G162" s="5">
        <v>3</v>
      </c>
      <c r="H162" s="15">
        <v>2</v>
      </c>
      <c r="I162" s="4" t="s">
        <v>1880</v>
      </c>
      <c r="J162" s="13">
        <v>0.22869920971717531</v>
      </c>
      <c r="K162" s="5">
        <v>2015</v>
      </c>
      <c r="L162" s="5" t="s">
        <v>433</v>
      </c>
      <c r="M162" s="12" t="s">
        <v>1569</v>
      </c>
      <c r="O162" s="5" t="s">
        <v>1569</v>
      </c>
      <c r="P162" s="12">
        <v>1.0204081632653061</v>
      </c>
      <c r="Q162" s="5">
        <v>2015</v>
      </c>
      <c r="R162" s="5" t="s">
        <v>433</v>
      </c>
      <c r="S162" s="12"/>
      <c r="U162" s="5" t="s">
        <v>1569</v>
      </c>
      <c r="V162" s="12" t="s">
        <v>1569</v>
      </c>
      <c r="X162" s="5" t="s">
        <v>1569</v>
      </c>
      <c r="Y162" s="12" t="s">
        <v>1569</v>
      </c>
      <c r="AA162" s="5" t="s">
        <v>1569</v>
      </c>
      <c r="AB162" s="12" t="s">
        <v>1569</v>
      </c>
      <c r="AD162" s="5" t="s">
        <v>1569</v>
      </c>
      <c r="AE162" s="14" t="s">
        <v>1569</v>
      </c>
      <c r="AG162" s="5" t="s">
        <v>1569</v>
      </c>
      <c r="AH162" s="14"/>
      <c r="AJ162" s="5" t="s">
        <v>1569</v>
      </c>
    </row>
    <row r="163" spans="1:36" ht="12.75" customHeight="1" x14ac:dyDescent="0.25">
      <c r="A163" s="5" t="s">
        <v>436</v>
      </c>
      <c r="B163" s="5" t="s">
        <v>17</v>
      </c>
      <c r="C163" s="5" t="s">
        <v>414</v>
      </c>
      <c r="D163" s="5" t="s">
        <v>360</v>
      </c>
      <c r="E163" s="5" t="s">
        <v>438</v>
      </c>
      <c r="F163" s="5" t="s">
        <v>437</v>
      </c>
      <c r="G163" s="5">
        <v>3</v>
      </c>
      <c r="H163" s="15">
        <v>2</v>
      </c>
      <c r="I163" s="4" t="s">
        <v>1881</v>
      </c>
      <c r="J163" s="13">
        <v>0.19598059672022672</v>
      </c>
      <c r="K163" s="5">
        <v>2015</v>
      </c>
      <c r="L163" s="5" t="s">
        <v>436</v>
      </c>
      <c r="M163" s="12" t="s">
        <v>1569</v>
      </c>
      <c r="O163" s="5" t="s">
        <v>1569</v>
      </c>
      <c r="P163" s="12">
        <v>6.9534767383691838</v>
      </c>
      <c r="Q163" s="5">
        <v>2015</v>
      </c>
      <c r="R163" s="5" t="s">
        <v>436</v>
      </c>
      <c r="S163" s="12"/>
      <c r="U163" s="5" t="s">
        <v>1569</v>
      </c>
      <c r="V163" s="12" t="s">
        <v>1569</v>
      </c>
      <c r="X163" s="5" t="s">
        <v>1569</v>
      </c>
      <c r="Y163" s="12" t="s">
        <v>1569</v>
      </c>
      <c r="AA163" s="5" t="s">
        <v>1569</v>
      </c>
      <c r="AB163" s="12" t="s">
        <v>1569</v>
      </c>
      <c r="AD163" s="5" t="s">
        <v>1569</v>
      </c>
      <c r="AE163" s="14" t="s">
        <v>1569</v>
      </c>
      <c r="AG163" s="5" t="s">
        <v>1569</v>
      </c>
      <c r="AH163" s="14"/>
      <c r="AJ163" s="5" t="s">
        <v>1569</v>
      </c>
    </row>
    <row r="164" spans="1:36" ht="12.75" customHeight="1" x14ac:dyDescent="0.25">
      <c r="A164" s="5" t="s">
        <v>439</v>
      </c>
      <c r="B164" s="5" t="s">
        <v>17</v>
      </c>
      <c r="C164" s="5" t="s">
        <v>414</v>
      </c>
      <c r="D164" s="5" t="s">
        <v>360</v>
      </c>
      <c r="E164" s="5" t="s">
        <v>441</v>
      </c>
      <c r="F164" s="5" t="s">
        <v>440</v>
      </c>
      <c r="G164" s="5">
        <v>3</v>
      </c>
      <c r="H164" s="15">
        <v>2</v>
      </c>
      <c r="I164" s="4" t="s">
        <v>1882</v>
      </c>
      <c r="J164" s="13">
        <v>0.7246376811594204</v>
      </c>
      <c r="K164" s="5">
        <v>2015</v>
      </c>
      <c r="L164" s="5" t="s">
        <v>439</v>
      </c>
      <c r="M164" s="12">
        <v>69</v>
      </c>
      <c r="N164" s="5">
        <v>2015</v>
      </c>
      <c r="O164" s="5" t="s">
        <v>439</v>
      </c>
      <c r="P164" s="12">
        <v>9.9502487562189064</v>
      </c>
      <c r="Q164" s="5">
        <v>2015</v>
      </c>
      <c r="R164" s="5" t="s">
        <v>439</v>
      </c>
      <c r="S164" s="12"/>
      <c r="U164" s="5" t="s">
        <v>1569</v>
      </c>
      <c r="V164" s="12">
        <v>0</v>
      </c>
      <c r="W164" s="5">
        <v>2015</v>
      </c>
      <c r="X164" s="5" t="s">
        <v>439</v>
      </c>
      <c r="Y164" s="12">
        <v>0</v>
      </c>
      <c r="Z164" s="5">
        <v>2015</v>
      </c>
      <c r="AA164" s="5" t="s">
        <v>439</v>
      </c>
      <c r="AB164" s="12">
        <v>0</v>
      </c>
      <c r="AC164" s="5">
        <v>2015</v>
      </c>
      <c r="AD164" s="5" t="s">
        <v>439</v>
      </c>
      <c r="AE164" s="14">
        <v>0</v>
      </c>
      <c r="AF164" s="5">
        <v>2015</v>
      </c>
      <c r="AG164" s="5" t="s">
        <v>439</v>
      </c>
      <c r="AH164" s="14"/>
      <c r="AJ164" s="5" t="s">
        <v>1569</v>
      </c>
    </row>
    <row r="165" spans="1:36" ht="12.75" customHeight="1" x14ac:dyDescent="0.25">
      <c r="A165" s="5" t="s">
        <v>442</v>
      </c>
      <c r="B165" s="5" t="s">
        <v>17</v>
      </c>
      <c r="C165" s="5" t="s">
        <v>414</v>
      </c>
      <c r="D165" s="5" t="s">
        <v>360</v>
      </c>
      <c r="E165" s="5" t="s">
        <v>444</v>
      </c>
      <c r="F165" s="5" t="s">
        <v>443</v>
      </c>
      <c r="G165" s="5">
        <v>3</v>
      </c>
      <c r="H165" s="15">
        <v>2</v>
      </c>
      <c r="I165" s="4" t="s">
        <v>1883</v>
      </c>
      <c r="J165" s="13" t="s">
        <v>1569</v>
      </c>
      <c r="L165" s="5" t="s">
        <v>1569</v>
      </c>
      <c r="M165" s="12" t="s">
        <v>1569</v>
      </c>
      <c r="O165" s="5" t="s">
        <v>1569</v>
      </c>
      <c r="P165" s="12">
        <v>3.6963036963036959</v>
      </c>
      <c r="R165" s="5" t="s">
        <v>442</v>
      </c>
      <c r="S165" s="12"/>
      <c r="U165" s="5" t="s">
        <v>1569</v>
      </c>
      <c r="V165" s="12" t="s">
        <v>1569</v>
      </c>
      <c r="X165" s="5" t="s">
        <v>1569</v>
      </c>
      <c r="Y165" s="12" t="s">
        <v>1569</v>
      </c>
      <c r="AA165" s="5" t="s">
        <v>1569</v>
      </c>
      <c r="AB165" s="12" t="s">
        <v>1569</v>
      </c>
      <c r="AD165" s="5" t="s">
        <v>1569</v>
      </c>
      <c r="AE165" s="14" t="s">
        <v>1569</v>
      </c>
      <c r="AG165" s="5" t="s">
        <v>1569</v>
      </c>
      <c r="AH165" s="14"/>
      <c r="AJ165" s="5" t="s">
        <v>1569</v>
      </c>
    </row>
    <row r="166" spans="1:36" ht="12.75" customHeight="1" x14ac:dyDescent="0.25">
      <c r="A166" s="5" t="s">
        <v>445</v>
      </c>
      <c r="B166" s="5" t="s">
        <v>17</v>
      </c>
      <c r="C166" s="5" t="s">
        <v>414</v>
      </c>
      <c r="D166" s="5" t="s">
        <v>360</v>
      </c>
      <c r="E166" s="5" t="s">
        <v>447</v>
      </c>
      <c r="F166" s="5" t="s">
        <v>446</v>
      </c>
      <c r="G166" s="5">
        <v>3</v>
      </c>
      <c r="H166" s="15">
        <v>2</v>
      </c>
      <c r="I166" s="4" t="s">
        <v>1884</v>
      </c>
      <c r="J166" s="13">
        <v>0.22001406888143044</v>
      </c>
      <c r="K166" s="5">
        <v>2015</v>
      </c>
      <c r="L166" s="5" t="s">
        <v>445</v>
      </c>
      <c r="M166" s="12" t="s">
        <v>1569</v>
      </c>
      <c r="O166" s="5" t="s">
        <v>1569</v>
      </c>
      <c r="P166" s="12">
        <v>2.2896963663514183</v>
      </c>
      <c r="Q166" s="5">
        <v>2015</v>
      </c>
      <c r="R166" s="5" t="s">
        <v>445</v>
      </c>
      <c r="S166" s="12"/>
      <c r="U166" s="5" t="s">
        <v>1569</v>
      </c>
      <c r="V166" s="12" t="s">
        <v>1569</v>
      </c>
      <c r="X166" s="5" t="s">
        <v>1569</v>
      </c>
      <c r="Y166" s="12" t="s">
        <v>1569</v>
      </c>
      <c r="AA166" s="5" t="s">
        <v>1569</v>
      </c>
      <c r="AB166" s="12" t="s">
        <v>1569</v>
      </c>
      <c r="AD166" s="5" t="s">
        <v>1569</v>
      </c>
      <c r="AE166" s="14" t="s">
        <v>1569</v>
      </c>
      <c r="AG166" s="5" t="s">
        <v>1569</v>
      </c>
      <c r="AH166" s="14"/>
      <c r="AJ166" s="5" t="s">
        <v>1569</v>
      </c>
    </row>
    <row r="167" spans="1:36" ht="12.75" customHeight="1" x14ac:dyDescent="0.25">
      <c r="A167" s="5" t="s">
        <v>1160</v>
      </c>
      <c r="B167" s="5" t="s">
        <v>1163</v>
      </c>
      <c r="C167" s="5" t="s">
        <v>1162</v>
      </c>
      <c r="D167" s="5" t="s">
        <v>1038</v>
      </c>
      <c r="E167" s="5" t="s">
        <v>1164</v>
      </c>
      <c r="F167" s="5" t="s">
        <v>1161</v>
      </c>
      <c r="G167" s="5">
        <v>2</v>
      </c>
      <c r="H167" s="15">
        <v>2</v>
      </c>
      <c r="I167" s="4" t="s">
        <v>1885</v>
      </c>
      <c r="J167" s="13">
        <v>0.77325581395348841</v>
      </c>
      <c r="K167" s="5">
        <v>2012</v>
      </c>
      <c r="L167" s="5" t="s">
        <v>1160</v>
      </c>
      <c r="M167" s="12">
        <v>100</v>
      </c>
      <c r="N167" s="5">
        <v>2012</v>
      </c>
      <c r="O167" s="5" t="s">
        <v>1160</v>
      </c>
      <c r="P167" s="12">
        <v>8.0321285140562253</v>
      </c>
      <c r="Q167" s="5">
        <v>2012</v>
      </c>
      <c r="R167" s="5" t="s">
        <v>1160</v>
      </c>
      <c r="S167" s="12"/>
      <c r="U167" s="5" t="s">
        <v>1569</v>
      </c>
      <c r="V167" s="12" t="s">
        <v>1569</v>
      </c>
      <c r="X167" s="5" t="s">
        <v>1569</v>
      </c>
      <c r="Y167" s="12" t="s">
        <v>1569</v>
      </c>
      <c r="AA167" s="5" t="s">
        <v>1569</v>
      </c>
      <c r="AB167" s="12" t="s">
        <v>1569</v>
      </c>
      <c r="AD167" s="5" t="s">
        <v>1569</v>
      </c>
      <c r="AE167" s="14" t="s">
        <v>1569</v>
      </c>
      <c r="AG167" s="5" t="s">
        <v>1569</v>
      </c>
      <c r="AH167" s="14"/>
      <c r="AJ167" s="5" t="s">
        <v>1569</v>
      </c>
    </row>
    <row r="168" spans="1:36" ht="12.75" customHeight="1" x14ac:dyDescent="0.25">
      <c r="A168" s="5" t="s">
        <v>108</v>
      </c>
      <c r="B168" s="5" t="s">
        <v>111</v>
      </c>
      <c r="C168" s="5" t="s">
        <v>110</v>
      </c>
      <c r="D168" s="5" t="s">
        <v>35</v>
      </c>
      <c r="E168" s="5" t="s">
        <v>112</v>
      </c>
      <c r="F168" s="5" t="s">
        <v>109</v>
      </c>
      <c r="G168" s="5">
        <v>4</v>
      </c>
      <c r="H168" s="15">
        <v>2</v>
      </c>
      <c r="I168" s="4" t="s">
        <v>1886</v>
      </c>
      <c r="J168" s="13" t="s">
        <v>1569</v>
      </c>
      <c r="L168" s="5" t="s">
        <v>1569</v>
      </c>
      <c r="M168" s="12" t="s">
        <v>1569</v>
      </c>
      <c r="O168" s="5" t="s">
        <v>1569</v>
      </c>
      <c r="P168" s="12" t="s">
        <v>1569</v>
      </c>
      <c r="R168" s="5" t="s">
        <v>1569</v>
      </c>
      <c r="S168" s="12"/>
      <c r="U168" s="5" t="s">
        <v>1569</v>
      </c>
      <c r="V168" s="12">
        <v>0</v>
      </c>
      <c r="X168" s="5" t="s">
        <v>108</v>
      </c>
      <c r="Y168" s="12">
        <v>0</v>
      </c>
      <c r="AA168" s="5" t="s">
        <v>108</v>
      </c>
      <c r="AB168" s="12">
        <v>0</v>
      </c>
      <c r="AD168" s="5" t="s">
        <v>108</v>
      </c>
      <c r="AE168" s="14">
        <v>100</v>
      </c>
      <c r="AG168" s="5" t="s">
        <v>108</v>
      </c>
      <c r="AH168" s="14"/>
      <c r="AJ168" s="5" t="s">
        <v>1569</v>
      </c>
    </row>
    <row r="169" spans="1:36" ht="12.75" customHeight="1" x14ac:dyDescent="0.25">
      <c r="A169" s="5" t="s">
        <v>113</v>
      </c>
      <c r="B169" s="5" t="s">
        <v>111</v>
      </c>
      <c r="C169" s="5" t="s">
        <v>110</v>
      </c>
      <c r="D169" s="5" t="s">
        <v>35</v>
      </c>
      <c r="E169" s="5" t="s">
        <v>115</v>
      </c>
      <c r="F169" s="5" t="s">
        <v>114</v>
      </c>
      <c r="G169" s="5">
        <v>4</v>
      </c>
      <c r="H169" s="15">
        <v>1</v>
      </c>
      <c r="I169" s="4"/>
      <c r="J169" s="13" t="s">
        <v>1569</v>
      </c>
      <c r="L169" s="5" t="s">
        <v>1569</v>
      </c>
      <c r="M169" s="12" t="s">
        <v>1569</v>
      </c>
      <c r="O169" s="5" t="s">
        <v>1569</v>
      </c>
      <c r="P169" s="12">
        <v>15.784215784215782</v>
      </c>
      <c r="R169" s="5" t="s">
        <v>113</v>
      </c>
      <c r="S169" s="12"/>
      <c r="U169" s="5" t="s">
        <v>1569</v>
      </c>
      <c r="V169" s="12" t="s">
        <v>1569</v>
      </c>
      <c r="X169" s="5" t="s">
        <v>1569</v>
      </c>
      <c r="Y169" s="12" t="s">
        <v>1569</v>
      </c>
      <c r="AA169" s="5" t="s">
        <v>1569</v>
      </c>
      <c r="AB169" s="12" t="s">
        <v>1569</v>
      </c>
      <c r="AD169" s="5" t="s">
        <v>1569</v>
      </c>
      <c r="AE169" s="14" t="s">
        <v>1569</v>
      </c>
      <c r="AG169" s="5" t="s">
        <v>1569</v>
      </c>
      <c r="AH169" s="14"/>
      <c r="AJ169" s="5" t="s">
        <v>1569</v>
      </c>
    </row>
    <row r="170" spans="1:36" ht="12.75" customHeight="1" x14ac:dyDescent="0.25">
      <c r="A170" s="5" t="s">
        <v>116</v>
      </c>
      <c r="B170" s="5" t="s">
        <v>111</v>
      </c>
      <c r="C170" s="5" t="s">
        <v>110</v>
      </c>
      <c r="D170" s="5" t="s">
        <v>35</v>
      </c>
      <c r="E170" s="5" t="s">
        <v>118</v>
      </c>
      <c r="F170" s="5" t="s">
        <v>117</v>
      </c>
      <c r="G170" s="5">
        <v>4</v>
      </c>
      <c r="H170" s="15">
        <v>1</v>
      </c>
      <c r="I170" s="4"/>
      <c r="J170" s="13" t="s">
        <v>1569</v>
      </c>
      <c r="L170" s="5" t="s">
        <v>1569</v>
      </c>
      <c r="M170" s="12" t="s">
        <v>1569</v>
      </c>
      <c r="O170" s="5" t="s">
        <v>1569</v>
      </c>
      <c r="P170" s="12">
        <v>17.617617617617618</v>
      </c>
      <c r="R170" s="5" t="s">
        <v>116</v>
      </c>
      <c r="S170" s="12"/>
      <c r="U170" s="5" t="s">
        <v>1569</v>
      </c>
      <c r="V170" s="12" t="s">
        <v>1569</v>
      </c>
      <c r="X170" s="5" t="s">
        <v>1569</v>
      </c>
      <c r="Y170" s="12" t="s">
        <v>1569</v>
      </c>
      <c r="AA170" s="5" t="s">
        <v>1569</v>
      </c>
      <c r="AB170" s="12" t="s">
        <v>1569</v>
      </c>
      <c r="AD170" s="5" t="s">
        <v>1569</v>
      </c>
      <c r="AE170" s="14" t="s">
        <v>1569</v>
      </c>
      <c r="AG170" s="5" t="s">
        <v>1569</v>
      </c>
      <c r="AH170" s="14"/>
      <c r="AJ170" s="5" t="s">
        <v>1569</v>
      </c>
    </row>
    <row r="171" spans="1:36" ht="12.75" customHeight="1" x14ac:dyDescent="0.25">
      <c r="A171" s="5" t="s">
        <v>119</v>
      </c>
      <c r="B171" s="5" t="s">
        <v>122</v>
      </c>
      <c r="C171" s="5" t="s">
        <v>121</v>
      </c>
      <c r="D171" s="5" t="s">
        <v>35</v>
      </c>
      <c r="E171" s="5" t="s">
        <v>123</v>
      </c>
      <c r="F171" s="5" t="s">
        <v>120</v>
      </c>
      <c r="G171" s="5">
        <v>2</v>
      </c>
      <c r="H171" s="15">
        <v>1</v>
      </c>
      <c r="I171" s="4" t="s">
        <v>3162</v>
      </c>
      <c r="J171" s="13">
        <v>1.3277838169386371</v>
      </c>
      <c r="K171" s="5">
        <v>2015</v>
      </c>
      <c r="L171" s="5" t="s">
        <v>119</v>
      </c>
      <c r="M171" s="12">
        <v>100</v>
      </c>
      <c r="N171" s="5">
        <v>2015</v>
      </c>
      <c r="O171" s="5" t="s">
        <v>119</v>
      </c>
      <c r="P171" s="12">
        <v>16.7</v>
      </c>
      <c r="Q171" s="5">
        <v>2015</v>
      </c>
      <c r="R171" s="5" t="s">
        <v>119</v>
      </c>
      <c r="S171" s="12"/>
      <c r="U171" s="5" t="s">
        <v>1569</v>
      </c>
      <c r="V171" s="12">
        <v>0</v>
      </c>
      <c r="W171" s="5">
        <v>2015</v>
      </c>
      <c r="X171" s="5" t="s">
        <v>119</v>
      </c>
      <c r="Y171" s="12">
        <v>17.100000000000001</v>
      </c>
      <c r="Z171" s="5">
        <v>2015</v>
      </c>
      <c r="AA171" s="5" t="s">
        <v>119</v>
      </c>
      <c r="AB171" s="12">
        <v>77.5</v>
      </c>
      <c r="AC171" s="5">
        <v>2015</v>
      </c>
      <c r="AD171" s="5" t="s">
        <v>119</v>
      </c>
      <c r="AE171" s="14">
        <v>100</v>
      </c>
      <c r="AF171" s="5">
        <v>2015</v>
      </c>
      <c r="AG171" s="5" t="s">
        <v>119</v>
      </c>
      <c r="AH171" s="14"/>
      <c r="AJ171" s="5" t="s">
        <v>1569</v>
      </c>
    </row>
    <row r="172" spans="1:36" ht="12.75" customHeight="1" x14ac:dyDescent="0.25">
      <c r="A172" s="5" t="s">
        <v>124</v>
      </c>
      <c r="B172" s="5" t="s">
        <v>122</v>
      </c>
      <c r="C172" s="5" t="s">
        <v>121</v>
      </c>
      <c r="D172" s="5" t="s">
        <v>35</v>
      </c>
      <c r="E172" s="5" t="s">
        <v>126</v>
      </c>
      <c r="F172" s="5" t="s">
        <v>125</v>
      </c>
      <c r="G172" s="5">
        <v>3</v>
      </c>
      <c r="H172" s="15">
        <v>2</v>
      </c>
      <c r="I172" s="4" t="s">
        <v>1887</v>
      </c>
      <c r="J172" s="13">
        <v>1.3466819772081444</v>
      </c>
      <c r="K172" s="5">
        <v>2015</v>
      </c>
      <c r="L172" s="5" t="s">
        <v>124</v>
      </c>
      <c r="M172" s="12">
        <v>100</v>
      </c>
      <c r="N172" s="5">
        <v>2015</v>
      </c>
      <c r="O172" s="5" t="s">
        <v>124</v>
      </c>
      <c r="P172" s="12" t="s">
        <v>1569</v>
      </c>
      <c r="R172" s="5" t="s">
        <v>1569</v>
      </c>
      <c r="S172" s="12"/>
      <c r="U172" s="5" t="s">
        <v>1569</v>
      </c>
      <c r="V172" s="12">
        <v>22.936352553943689</v>
      </c>
      <c r="W172" s="5">
        <v>2015</v>
      </c>
      <c r="X172" s="5" t="s">
        <v>124</v>
      </c>
      <c r="Y172" s="12">
        <v>17.66</v>
      </c>
      <c r="Z172" s="5">
        <v>2015</v>
      </c>
      <c r="AA172" s="5" t="s">
        <v>124</v>
      </c>
      <c r="AB172" s="12">
        <v>0.23086919419724494</v>
      </c>
      <c r="AC172" s="5">
        <v>2015</v>
      </c>
      <c r="AD172" s="5" t="s">
        <v>124</v>
      </c>
      <c r="AE172" s="14">
        <v>91.518235793044951</v>
      </c>
      <c r="AF172" s="5">
        <v>2015</v>
      </c>
      <c r="AG172" s="5" t="s">
        <v>124</v>
      </c>
      <c r="AH172" s="14"/>
      <c r="AJ172" s="5" t="s">
        <v>1569</v>
      </c>
    </row>
    <row r="173" spans="1:36" ht="12.75" customHeight="1" x14ac:dyDescent="0.25">
      <c r="A173" s="5" t="s">
        <v>1165</v>
      </c>
      <c r="B173" s="5" t="s">
        <v>1168</v>
      </c>
      <c r="C173" s="5" t="s">
        <v>1167</v>
      </c>
      <c r="D173" s="5" t="s">
        <v>1038</v>
      </c>
      <c r="E173" s="5" t="s">
        <v>1169</v>
      </c>
      <c r="F173" s="5" t="s">
        <v>1166</v>
      </c>
      <c r="G173" s="5">
        <v>2</v>
      </c>
      <c r="H173" s="15">
        <v>2</v>
      </c>
      <c r="I173" s="4" t="s">
        <v>1888</v>
      </c>
      <c r="J173" s="13"/>
      <c r="L173" s="5" t="s">
        <v>1569</v>
      </c>
      <c r="M173" s="12"/>
      <c r="O173" s="5" t="s">
        <v>1569</v>
      </c>
      <c r="P173" s="12" t="s">
        <v>1569</v>
      </c>
      <c r="R173" s="5" t="s">
        <v>1569</v>
      </c>
      <c r="S173" s="12"/>
      <c r="U173" s="5" t="s">
        <v>1569</v>
      </c>
      <c r="V173" s="12"/>
      <c r="X173" s="5" t="s">
        <v>1569</v>
      </c>
      <c r="Y173" s="12"/>
      <c r="AA173" s="5" t="s">
        <v>1569</v>
      </c>
      <c r="AB173" s="12"/>
      <c r="AD173" s="5" t="s">
        <v>1569</v>
      </c>
      <c r="AE173" s="14"/>
      <c r="AG173" s="5" t="s">
        <v>1569</v>
      </c>
      <c r="AH173" s="14"/>
      <c r="AJ173" s="5" t="s">
        <v>1569</v>
      </c>
    </row>
    <row r="174" spans="1:36" ht="12.75" customHeight="1" x14ac:dyDescent="0.25">
      <c r="A174" s="5" t="s">
        <v>127</v>
      </c>
      <c r="B174" s="5" t="s">
        <v>130</v>
      </c>
      <c r="C174" s="5" t="s">
        <v>129</v>
      </c>
      <c r="D174" s="5" t="s">
        <v>35</v>
      </c>
      <c r="E174" s="5" t="s">
        <v>131</v>
      </c>
      <c r="F174" s="5" t="s">
        <v>128</v>
      </c>
      <c r="G174" s="5" t="s">
        <v>2708</v>
      </c>
      <c r="H174" s="15">
        <v>1</v>
      </c>
      <c r="I174" s="4"/>
      <c r="J174" s="13">
        <v>1.0384176794220661</v>
      </c>
      <c r="K174" s="5">
        <v>2015</v>
      </c>
      <c r="L174" s="5" t="s">
        <v>127</v>
      </c>
      <c r="M174" s="12" t="s">
        <v>1569</v>
      </c>
      <c r="O174" s="5" t="s">
        <v>1569</v>
      </c>
      <c r="P174" s="12">
        <v>8</v>
      </c>
      <c r="Q174" s="5">
        <v>2015</v>
      </c>
      <c r="R174" s="5" t="s">
        <v>127</v>
      </c>
      <c r="S174" s="12"/>
      <c r="U174" s="5" t="s">
        <v>1569</v>
      </c>
      <c r="V174" s="12">
        <v>0</v>
      </c>
      <c r="W174" s="5">
        <v>2015</v>
      </c>
      <c r="X174" s="5" t="s">
        <v>127</v>
      </c>
      <c r="Y174" s="12">
        <v>28</v>
      </c>
      <c r="Z174" s="5">
        <v>2015</v>
      </c>
      <c r="AA174" s="5" t="s">
        <v>127</v>
      </c>
      <c r="AB174" s="12">
        <v>65</v>
      </c>
      <c r="AC174" s="5">
        <v>2015</v>
      </c>
      <c r="AD174" s="5" t="s">
        <v>127</v>
      </c>
      <c r="AE174" s="14">
        <v>100</v>
      </c>
      <c r="AF174" s="5">
        <v>2015</v>
      </c>
      <c r="AG174" s="5" t="s">
        <v>127</v>
      </c>
      <c r="AH174" s="14"/>
      <c r="AJ174" s="5" t="s">
        <v>1569</v>
      </c>
    </row>
    <row r="175" spans="1:36" ht="12.75" customHeight="1" x14ac:dyDescent="0.25">
      <c r="A175" s="5" t="s">
        <v>132</v>
      </c>
      <c r="B175" s="5" t="s">
        <v>130</v>
      </c>
      <c r="C175" s="5" t="s">
        <v>129</v>
      </c>
      <c r="D175" s="5" t="s">
        <v>35</v>
      </c>
      <c r="E175" s="5" t="s">
        <v>134</v>
      </c>
      <c r="F175" s="5" t="s">
        <v>133</v>
      </c>
      <c r="G175" s="5" t="s">
        <v>2708</v>
      </c>
      <c r="H175" s="15">
        <v>1</v>
      </c>
      <c r="I175" s="4"/>
      <c r="J175" s="13" t="s">
        <v>1569</v>
      </c>
      <c r="L175" s="5" t="s">
        <v>1569</v>
      </c>
      <c r="M175" s="12" t="s">
        <v>1569</v>
      </c>
      <c r="O175" s="5" t="s">
        <v>1569</v>
      </c>
      <c r="P175" s="12">
        <v>1.600480144043213</v>
      </c>
      <c r="R175" s="5" t="s">
        <v>132</v>
      </c>
      <c r="S175" s="12"/>
      <c r="U175" s="5" t="s">
        <v>1569</v>
      </c>
      <c r="V175" s="12" t="s">
        <v>1569</v>
      </c>
      <c r="X175" s="5" t="s">
        <v>1569</v>
      </c>
      <c r="Y175" s="12" t="s">
        <v>1569</v>
      </c>
      <c r="AA175" s="5" t="s">
        <v>1569</v>
      </c>
      <c r="AB175" s="12" t="s">
        <v>1569</v>
      </c>
      <c r="AD175" s="5" t="s">
        <v>1569</v>
      </c>
      <c r="AE175" s="14" t="s">
        <v>1569</v>
      </c>
      <c r="AG175" s="5" t="s">
        <v>1569</v>
      </c>
      <c r="AH175" s="14"/>
      <c r="AJ175" s="5" t="s">
        <v>1569</v>
      </c>
    </row>
    <row r="176" spans="1:36" ht="12.75" customHeight="1" x14ac:dyDescent="0.25">
      <c r="A176" s="5" t="s">
        <v>140</v>
      </c>
      <c r="B176" s="5" t="s">
        <v>138</v>
      </c>
      <c r="C176" s="5" t="s">
        <v>137</v>
      </c>
      <c r="D176" s="5" t="s">
        <v>35</v>
      </c>
      <c r="E176" s="5" t="s">
        <v>142</v>
      </c>
      <c r="F176" s="5" t="s">
        <v>141</v>
      </c>
      <c r="G176" s="5">
        <v>3</v>
      </c>
      <c r="H176" s="15">
        <v>2</v>
      </c>
      <c r="I176" s="4" t="s">
        <v>1890</v>
      </c>
      <c r="J176" s="13">
        <v>1.0101545943517365</v>
      </c>
      <c r="K176" s="5">
        <v>2015</v>
      </c>
      <c r="L176" s="5" t="s">
        <v>140</v>
      </c>
      <c r="M176" s="12" t="s">
        <v>1569</v>
      </c>
      <c r="O176" s="5" t="s">
        <v>1569</v>
      </c>
      <c r="P176" s="12">
        <v>13.900000000000002</v>
      </c>
      <c r="Q176" s="5">
        <v>2015</v>
      </c>
      <c r="R176" s="5" t="s">
        <v>140</v>
      </c>
      <c r="S176" s="12"/>
      <c r="U176" s="5" t="s">
        <v>1569</v>
      </c>
      <c r="V176" s="12" t="s">
        <v>1569</v>
      </c>
      <c r="X176" s="5" t="s">
        <v>1569</v>
      </c>
      <c r="Y176" s="12" t="s">
        <v>1569</v>
      </c>
      <c r="AA176" s="5" t="s">
        <v>1569</v>
      </c>
      <c r="AB176" s="12" t="s">
        <v>1569</v>
      </c>
      <c r="AD176" s="5" t="s">
        <v>1569</v>
      </c>
      <c r="AE176" s="14" t="s">
        <v>1569</v>
      </c>
      <c r="AG176" s="5" t="s">
        <v>1569</v>
      </c>
      <c r="AH176" s="14"/>
      <c r="AJ176" s="5" t="s">
        <v>1569</v>
      </c>
    </row>
    <row r="177" spans="1:36" ht="12.75" customHeight="1" x14ac:dyDescent="0.25">
      <c r="A177" s="5" t="s">
        <v>1170</v>
      </c>
      <c r="B177" s="5" t="s">
        <v>1173</v>
      </c>
      <c r="C177" s="5" t="s">
        <v>1172</v>
      </c>
      <c r="D177" s="5" t="s">
        <v>1038</v>
      </c>
      <c r="E177" s="5" t="s">
        <v>1174</v>
      </c>
      <c r="F177" s="5" t="s">
        <v>1171</v>
      </c>
      <c r="G177" s="5">
        <v>1</v>
      </c>
      <c r="H177" s="15">
        <v>1</v>
      </c>
      <c r="I177" s="4" t="s">
        <v>3163</v>
      </c>
      <c r="J177" s="13">
        <v>0.62945784471130228</v>
      </c>
      <c r="K177" s="5">
        <v>2013</v>
      </c>
      <c r="L177" s="5" t="s">
        <v>1170</v>
      </c>
      <c r="M177" s="12">
        <v>72</v>
      </c>
      <c r="N177" s="5">
        <v>2013</v>
      </c>
      <c r="O177" s="5" t="s">
        <v>1170</v>
      </c>
      <c r="P177" s="12">
        <v>17</v>
      </c>
      <c r="Q177" s="5">
        <v>2013</v>
      </c>
      <c r="R177" s="5" t="s">
        <v>1170</v>
      </c>
      <c r="S177" s="12"/>
      <c r="U177" s="5" t="s">
        <v>1569</v>
      </c>
      <c r="V177" s="12">
        <v>0</v>
      </c>
      <c r="W177" s="5">
        <v>2013</v>
      </c>
      <c r="X177" s="5" t="s">
        <v>1170</v>
      </c>
      <c r="Y177" s="12">
        <v>0</v>
      </c>
      <c r="Z177" s="5">
        <v>2013</v>
      </c>
      <c r="AA177" s="5" t="s">
        <v>1170</v>
      </c>
      <c r="AB177" s="12">
        <v>0</v>
      </c>
      <c r="AC177" s="5">
        <v>2013</v>
      </c>
      <c r="AD177" s="5" t="s">
        <v>1170</v>
      </c>
      <c r="AE177" s="14">
        <v>0</v>
      </c>
      <c r="AF177" s="5">
        <v>2013</v>
      </c>
      <c r="AG177" s="5" t="s">
        <v>1170</v>
      </c>
      <c r="AH177" s="14"/>
      <c r="AJ177" s="5" t="s">
        <v>1569</v>
      </c>
    </row>
    <row r="178" spans="1:36" ht="12.75" customHeight="1" x14ac:dyDescent="0.25">
      <c r="A178" s="5" t="s">
        <v>1175</v>
      </c>
      <c r="B178" s="5" t="s">
        <v>1173</v>
      </c>
      <c r="C178" s="5" t="s">
        <v>1172</v>
      </c>
      <c r="D178" s="5" t="s">
        <v>1038</v>
      </c>
      <c r="E178" s="5" t="s">
        <v>1177</v>
      </c>
      <c r="F178" s="5" t="s">
        <v>1176</v>
      </c>
      <c r="G178" s="5">
        <v>2</v>
      </c>
      <c r="H178" s="15">
        <v>1</v>
      </c>
      <c r="I178" s="4"/>
      <c r="J178" s="13">
        <v>0.56002640699785444</v>
      </c>
      <c r="K178" s="5">
        <v>2011</v>
      </c>
      <c r="L178" s="5" t="s">
        <v>1175</v>
      </c>
      <c r="M178" s="12" t="s">
        <v>1569</v>
      </c>
      <c r="O178" s="5" t="s">
        <v>1569</v>
      </c>
      <c r="P178" s="12">
        <v>12.000000000000002</v>
      </c>
      <c r="Q178" s="5">
        <v>2011</v>
      </c>
      <c r="R178" s="5" t="s">
        <v>1175</v>
      </c>
      <c r="S178" s="12"/>
      <c r="U178" s="5" t="s">
        <v>1569</v>
      </c>
      <c r="V178" s="12" t="s">
        <v>1569</v>
      </c>
      <c r="X178" s="5" t="s">
        <v>1569</v>
      </c>
      <c r="Y178" s="12" t="s">
        <v>1569</v>
      </c>
      <c r="AA178" s="5" t="s">
        <v>1569</v>
      </c>
      <c r="AB178" s="12" t="s">
        <v>1569</v>
      </c>
      <c r="AD178" s="5" t="s">
        <v>1569</v>
      </c>
      <c r="AE178" s="14" t="s">
        <v>1569</v>
      </c>
      <c r="AG178" s="5" t="s">
        <v>1569</v>
      </c>
      <c r="AH178" s="14"/>
      <c r="AJ178" s="5" t="s">
        <v>1569</v>
      </c>
    </row>
    <row r="179" spans="1:36" ht="12.75" customHeight="1" x14ac:dyDescent="0.25">
      <c r="A179" s="5" t="s">
        <v>1178</v>
      </c>
      <c r="B179" s="5" t="s">
        <v>1173</v>
      </c>
      <c r="C179" s="5" t="s">
        <v>1172</v>
      </c>
      <c r="D179" s="5" t="s">
        <v>1038</v>
      </c>
      <c r="E179" s="5" t="s">
        <v>1180</v>
      </c>
      <c r="F179" s="5" t="s">
        <v>1179</v>
      </c>
      <c r="G179" s="5">
        <v>2</v>
      </c>
      <c r="H179" s="15">
        <v>2</v>
      </c>
      <c r="I179" s="4" t="s">
        <v>1891</v>
      </c>
      <c r="J179" s="13">
        <v>0.35714353698461537</v>
      </c>
      <c r="K179" s="5">
        <v>2014</v>
      </c>
      <c r="L179" s="5" t="s">
        <v>1178</v>
      </c>
      <c r="M179" s="12">
        <v>12.5</v>
      </c>
      <c r="N179" s="5">
        <v>2014</v>
      </c>
      <c r="O179" s="5" t="s">
        <v>1178</v>
      </c>
      <c r="P179" s="12">
        <v>11.811811811811811</v>
      </c>
      <c r="Q179" s="5">
        <v>2014</v>
      </c>
      <c r="R179" s="5" t="s">
        <v>1178</v>
      </c>
      <c r="S179" s="12"/>
      <c r="U179" s="5" t="s">
        <v>1569</v>
      </c>
      <c r="V179" s="12">
        <v>0</v>
      </c>
      <c r="W179" s="5">
        <v>2014</v>
      </c>
      <c r="X179" s="5" t="s">
        <v>1178</v>
      </c>
      <c r="Y179" s="12">
        <v>0</v>
      </c>
      <c r="Z179" s="5">
        <v>2014</v>
      </c>
      <c r="AA179" s="5" t="s">
        <v>1178</v>
      </c>
      <c r="AB179" s="12">
        <v>0</v>
      </c>
      <c r="AC179" s="5">
        <v>2014</v>
      </c>
      <c r="AD179" s="5" t="s">
        <v>1178</v>
      </c>
      <c r="AE179" s="14">
        <v>0</v>
      </c>
      <c r="AF179" s="5">
        <v>2014</v>
      </c>
      <c r="AG179" s="5" t="s">
        <v>1178</v>
      </c>
      <c r="AH179" s="14"/>
      <c r="AJ179" s="5" t="s">
        <v>1569</v>
      </c>
    </row>
    <row r="180" spans="1:36" ht="12.75" customHeight="1" x14ac:dyDescent="0.25">
      <c r="A180" s="5" t="s">
        <v>457</v>
      </c>
      <c r="B180" s="5" t="s">
        <v>460</v>
      </c>
      <c r="C180" s="5" t="s">
        <v>459</v>
      </c>
      <c r="D180" s="5" t="s">
        <v>360</v>
      </c>
      <c r="E180" s="5" t="s">
        <v>461</v>
      </c>
      <c r="F180" s="5" t="s">
        <v>458</v>
      </c>
      <c r="G180" s="5">
        <v>2</v>
      </c>
      <c r="H180" s="15">
        <v>1</v>
      </c>
      <c r="I180" s="4" t="s">
        <v>3164</v>
      </c>
      <c r="J180" s="13">
        <v>0.70000000313841571</v>
      </c>
      <c r="K180" s="5">
        <v>2015</v>
      </c>
      <c r="L180" s="5" t="s">
        <v>457</v>
      </c>
      <c r="M180" s="12">
        <v>12.4</v>
      </c>
      <c r="N180" s="5">
        <v>2015</v>
      </c>
      <c r="O180" s="5" t="s">
        <v>457</v>
      </c>
      <c r="P180" s="12">
        <v>15.4</v>
      </c>
      <c r="Q180" s="5">
        <v>2015</v>
      </c>
      <c r="R180" s="5" t="s">
        <v>457</v>
      </c>
      <c r="S180" s="12"/>
      <c r="U180" s="5" t="s">
        <v>1569</v>
      </c>
      <c r="V180" s="12">
        <v>0</v>
      </c>
      <c r="W180" s="5">
        <v>2015</v>
      </c>
      <c r="X180" s="5" t="s">
        <v>457</v>
      </c>
      <c r="Y180" s="12">
        <v>0</v>
      </c>
      <c r="Z180" s="5">
        <v>2015</v>
      </c>
      <c r="AA180" s="5" t="s">
        <v>457</v>
      </c>
      <c r="AB180" s="12">
        <v>0</v>
      </c>
      <c r="AC180" s="5">
        <v>2015</v>
      </c>
      <c r="AD180" s="5" t="s">
        <v>457</v>
      </c>
      <c r="AE180" s="14">
        <v>100</v>
      </c>
      <c r="AF180" s="5">
        <v>2015</v>
      </c>
      <c r="AG180" s="5" t="s">
        <v>457</v>
      </c>
      <c r="AH180" s="14"/>
      <c r="AJ180" s="5" t="s">
        <v>1569</v>
      </c>
    </row>
    <row r="181" spans="1:36" ht="12.75" customHeight="1" x14ac:dyDescent="0.25">
      <c r="A181" s="5" t="s">
        <v>699</v>
      </c>
      <c r="B181" s="5" t="s">
        <v>702</v>
      </c>
      <c r="C181" s="5" t="s">
        <v>701</v>
      </c>
      <c r="D181" s="5" t="s">
        <v>620</v>
      </c>
      <c r="E181" s="5" t="s">
        <v>703</v>
      </c>
      <c r="F181" s="5" t="s">
        <v>700</v>
      </c>
      <c r="G181" s="5">
        <v>2</v>
      </c>
      <c r="H181" s="15">
        <v>1</v>
      </c>
      <c r="I181" s="4"/>
      <c r="J181" s="13">
        <v>0.75429553264604809</v>
      </c>
      <c r="K181" s="5">
        <v>2015</v>
      </c>
      <c r="L181" s="5" t="s">
        <v>699</v>
      </c>
      <c r="M181" s="12">
        <v>97</v>
      </c>
      <c r="N181" s="5">
        <v>2015</v>
      </c>
      <c r="O181" s="5" t="s">
        <v>699</v>
      </c>
      <c r="P181" s="12">
        <v>8.1632653061224492</v>
      </c>
      <c r="Q181" s="5">
        <v>2015</v>
      </c>
      <c r="R181" s="5" t="s">
        <v>699</v>
      </c>
      <c r="S181" s="12"/>
      <c r="U181" s="5" t="s">
        <v>1569</v>
      </c>
      <c r="V181" s="12" t="s">
        <v>1569</v>
      </c>
      <c r="X181" s="5" t="s">
        <v>1569</v>
      </c>
      <c r="Y181" s="12" t="s">
        <v>1569</v>
      </c>
      <c r="AA181" s="5" t="s">
        <v>1569</v>
      </c>
      <c r="AB181" s="12" t="s">
        <v>1569</v>
      </c>
      <c r="AD181" s="5" t="s">
        <v>1569</v>
      </c>
      <c r="AE181" s="14">
        <v>92.499732133290465</v>
      </c>
      <c r="AF181" s="5">
        <v>2015</v>
      </c>
      <c r="AG181" s="5" t="s">
        <v>699</v>
      </c>
      <c r="AH181" s="14"/>
      <c r="AJ181" s="5" t="s">
        <v>1569</v>
      </c>
    </row>
    <row r="182" spans="1:36" ht="12.75" customHeight="1" x14ac:dyDescent="0.25">
      <c r="A182" s="5" t="s">
        <v>704</v>
      </c>
      <c r="B182" s="5" t="s">
        <v>702</v>
      </c>
      <c r="C182" s="5" t="s">
        <v>701</v>
      </c>
      <c r="D182" s="5" t="s">
        <v>620</v>
      </c>
      <c r="E182" s="5" t="s">
        <v>706</v>
      </c>
      <c r="F182" s="5" t="s">
        <v>705</v>
      </c>
      <c r="G182" s="5">
        <v>2</v>
      </c>
      <c r="H182" s="15">
        <v>1</v>
      </c>
      <c r="I182" s="4"/>
      <c r="J182" s="13">
        <v>0.93152582159624409</v>
      </c>
      <c r="K182" s="5">
        <v>2016</v>
      </c>
      <c r="L182" s="5" t="s">
        <v>704</v>
      </c>
      <c r="M182" s="12">
        <v>59</v>
      </c>
      <c r="N182" s="5">
        <v>2016</v>
      </c>
      <c r="O182" s="5" t="s">
        <v>704</v>
      </c>
      <c r="P182" s="12">
        <v>11.261126112611262</v>
      </c>
      <c r="Q182" s="5">
        <v>2016</v>
      </c>
      <c r="R182" s="5" t="s">
        <v>704</v>
      </c>
      <c r="S182" s="12"/>
      <c r="U182" s="5" t="s">
        <v>1569</v>
      </c>
      <c r="V182" s="12" t="s">
        <v>1569</v>
      </c>
      <c r="X182" s="5" t="s">
        <v>1569</v>
      </c>
      <c r="Y182" s="12" t="s">
        <v>1569</v>
      </c>
      <c r="AA182" s="5" t="s">
        <v>1569</v>
      </c>
      <c r="AB182" s="12" t="s">
        <v>1569</v>
      </c>
      <c r="AD182" s="5" t="s">
        <v>1569</v>
      </c>
      <c r="AE182" s="14" t="s">
        <v>1569</v>
      </c>
      <c r="AG182" s="5" t="s">
        <v>1569</v>
      </c>
      <c r="AH182" s="14"/>
      <c r="AJ182" s="5" t="s">
        <v>1569</v>
      </c>
    </row>
    <row r="183" spans="1:36" ht="12.75" customHeight="1" x14ac:dyDescent="0.25">
      <c r="A183" s="5" t="s">
        <v>143</v>
      </c>
      <c r="B183" s="5" t="s">
        <v>146</v>
      </c>
      <c r="C183" s="5" t="s">
        <v>145</v>
      </c>
      <c r="D183" s="5" t="s">
        <v>35</v>
      </c>
      <c r="E183" s="5" t="s">
        <v>147</v>
      </c>
      <c r="F183" s="5" t="s">
        <v>144</v>
      </c>
      <c r="G183" s="5">
        <v>2</v>
      </c>
      <c r="H183" s="15">
        <v>1</v>
      </c>
      <c r="I183" s="4"/>
      <c r="J183" s="13" t="s">
        <v>1569</v>
      </c>
      <c r="L183" s="5" t="s">
        <v>1569</v>
      </c>
      <c r="M183" s="12" t="s">
        <v>1569</v>
      </c>
      <c r="O183" s="5" t="s">
        <v>1569</v>
      </c>
      <c r="P183" s="12">
        <v>15.427713856928463</v>
      </c>
      <c r="R183" s="5" t="s">
        <v>143</v>
      </c>
      <c r="S183" s="12"/>
      <c r="U183" s="5" t="s">
        <v>1569</v>
      </c>
      <c r="V183" s="12" t="s">
        <v>1569</v>
      </c>
      <c r="X183" s="5" t="s">
        <v>1569</v>
      </c>
      <c r="Y183" s="12" t="s">
        <v>1569</v>
      </c>
      <c r="AA183" s="5" t="s">
        <v>1569</v>
      </c>
      <c r="AB183" s="12" t="s">
        <v>1569</v>
      </c>
      <c r="AD183" s="5" t="s">
        <v>1569</v>
      </c>
      <c r="AE183" s="14" t="s">
        <v>1569</v>
      </c>
      <c r="AG183" s="5" t="s">
        <v>1569</v>
      </c>
      <c r="AH183" s="14"/>
      <c r="AJ183" s="5" t="s">
        <v>1569</v>
      </c>
    </row>
    <row r="184" spans="1:36" ht="12.75" customHeight="1" x14ac:dyDescent="0.25">
      <c r="A184" s="5" t="s">
        <v>148</v>
      </c>
      <c r="B184" s="5" t="s">
        <v>146</v>
      </c>
      <c r="C184" s="5" t="s">
        <v>145</v>
      </c>
      <c r="D184" s="5" t="s">
        <v>35</v>
      </c>
      <c r="E184" s="5" t="s">
        <v>150</v>
      </c>
      <c r="F184" s="5" t="s">
        <v>149</v>
      </c>
      <c r="G184" s="5">
        <v>2</v>
      </c>
      <c r="H184" s="15">
        <v>1</v>
      </c>
      <c r="I184" s="4"/>
      <c r="J184" s="13">
        <v>1.5703450389600642</v>
      </c>
      <c r="K184" s="5">
        <v>2014</v>
      </c>
      <c r="L184" s="5" t="s">
        <v>148</v>
      </c>
      <c r="M184" s="12" t="s">
        <v>1569</v>
      </c>
      <c r="O184" s="5" t="s">
        <v>1569</v>
      </c>
      <c r="P184" s="12">
        <v>21.157684630738522</v>
      </c>
      <c r="Q184" s="5">
        <v>2014</v>
      </c>
      <c r="R184" s="5" t="s">
        <v>148</v>
      </c>
      <c r="S184" s="12"/>
      <c r="U184" s="5" t="s">
        <v>1569</v>
      </c>
      <c r="V184" s="12">
        <v>0</v>
      </c>
      <c r="W184" s="5">
        <v>2014</v>
      </c>
      <c r="X184" s="5" t="s">
        <v>148</v>
      </c>
      <c r="Y184" s="12">
        <v>0</v>
      </c>
      <c r="Z184" s="5">
        <v>2014</v>
      </c>
      <c r="AA184" s="5" t="s">
        <v>148</v>
      </c>
      <c r="AB184" s="12">
        <v>52</v>
      </c>
      <c r="AC184" s="5">
        <v>2014</v>
      </c>
      <c r="AD184" s="5" t="s">
        <v>148</v>
      </c>
      <c r="AE184" s="14">
        <v>0</v>
      </c>
      <c r="AF184" s="5">
        <v>2014</v>
      </c>
      <c r="AG184" s="5" t="s">
        <v>148</v>
      </c>
      <c r="AH184" s="14"/>
      <c r="AJ184" s="5" t="s">
        <v>1569</v>
      </c>
    </row>
    <row r="185" spans="1:36" ht="12.75" customHeight="1" x14ac:dyDescent="0.25">
      <c r="A185" s="5" t="s">
        <v>707</v>
      </c>
      <c r="B185" s="5" t="s">
        <v>23</v>
      </c>
      <c r="C185" s="5" t="s">
        <v>708</v>
      </c>
      <c r="D185" s="5" t="s">
        <v>620</v>
      </c>
      <c r="E185" s="5" t="s">
        <v>709</v>
      </c>
      <c r="F185" s="5" t="s">
        <v>3165</v>
      </c>
      <c r="G185" s="5">
        <v>2</v>
      </c>
      <c r="H185" s="15">
        <v>2</v>
      </c>
      <c r="I185" s="4" t="s">
        <v>3166</v>
      </c>
      <c r="J185" s="13">
        <v>0.54840958975103238</v>
      </c>
      <c r="K185" s="5">
        <v>2016</v>
      </c>
      <c r="L185" s="5" t="s">
        <v>707</v>
      </c>
      <c r="M185" s="12">
        <v>100</v>
      </c>
      <c r="N185" s="5">
        <v>2016</v>
      </c>
      <c r="O185" s="5" t="s">
        <v>707</v>
      </c>
      <c r="P185" s="12">
        <v>0</v>
      </c>
      <c r="Q185" s="5">
        <v>2016</v>
      </c>
      <c r="R185" s="5" t="s">
        <v>707</v>
      </c>
      <c r="S185" s="12"/>
      <c r="U185" s="5" t="s">
        <v>1569</v>
      </c>
      <c r="V185" s="12">
        <v>0</v>
      </c>
      <c r="W185" s="5">
        <v>2016</v>
      </c>
      <c r="X185" s="5" t="s">
        <v>707</v>
      </c>
      <c r="Y185" s="12">
        <v>0</v>
      </c>
      <c r="Z185" s="5">
        <v>2016</v>
      </c>
      <c r="AA185" s="5" t="s">
        <v>707</v>
      </c>
      <c r="AB185" s="12">
        <v>0</v>
      </c>
      <c r="AC185" s="5">
        <v>2016</v>
      </c>
      <c r="AD185" s="5" t="s">
        <v>707</v>
      </c>
      <c r="AE185" s="14">
        <v>0</v>
      </c>
      <c r="AF185" s="5">
        <v>2016</v>
      </c>
      <c r="AG185" s="5" t="s">
        <v>707</v>
      </c>
      <c r="AH185" s="14"/>
      <c r="AJ185" s="5" t="s">
        <v>1569</v>
      </c>
    </row>
    <row r="186" spans="1:36" ht="12.75" customHeight="1" x14ac:dyDescent="0.25">
      <c r="A186" s="5" t="s">
        <v>712</v>
      </c>
      <c r="B186" s="5" t="s">
        <v>23</v>
      </c>
      <c r="C186" s="5" t="s">
        <v>708</v>
      </c>
      <c r="D186" s="5" t="s">
        <v>620</v>
      </c>
      <c r="E186" s="5" t="s">
        <v>714</v>
      </c>
      <c r="F186" s="5" t="s">
        <v>713</v>
      </c>
      <c r="G186" s="5">
        <v>3</v>
      </c>
      <c r="H186" s="15">
        <v>2</v>
      </c>
      <c r="I186" s="4" t="s">
        <v>1892</v>
      </c>
      <c r="J186" s="13">
        <v>0.48766053392906872</v>
      </c>
      <c r="K186" s="5">
        <v>2016</v>
      </c>
      <c r="L186" s="5" t="s">
        <v>712</v>
      </c>
      <c r="M186" s="12">
        <v>85</v>
      </c>
      <c r="N186" s="5">
        <v>2016</v>
      </c>
      <c r="O186" s="5" t="s">
        <v>712</v>
      </c>
      <c r="P186" s="12">
        <v>12</v>
      </c>
      <c r="Q186" s="5">
        <v>2016</v>
      </c>
      <c r="R186" s="5" t="s">
        <v>712</v>
      </c>
      <c r="S186" s="12"/>
      <c r="U186" s="5" t="s">
        <v>1569</v>
      </c>
      <c r="V186" s="12">
        <v>17.501473187978789</v>
      </c>
      <c r="W186" s="5">
        <v>2016</v>
      </c>
      <c r="X186" s="5" t="s">
        <v>712</v>
      </c>
      <c r="Y186" s="12">
        <v>0</v>
      </c>
      <c r="Z186" s="5">
        <v>2016</v>
      </c>
      <c r="AA186" s="5" t="s">
        <v>712</v>
      </c>
      <c r="AB186" s="12">
        <v>0</v>
      </c>
      <c r="AC186" s="5">
        <v>2016</v>
      </c>
      <c r="AD186" s="5" t="s">
        <v>712</v>
      </c>
      <c r="AE186" s="14">
        <v>0</v>
      </c>
      <c r="AF186" s="5">
        <v>2016</v>
      </c>
      <c r="AG186" s="5" t="s">
        <v>712</v>
      </c>
      <c r="AH186" s="14"/>
      <c r="AJ186" s="5" t="s">
        <v>1569</v>
      </c>
    </row>
    <row r="187" spans="1:36" ht="12.75" customHeight="1" x14ac:dyDescent="0.25">
      <c r="A187" s="5" t="s">
        <v>715</v>
      </c>
      <c r="B187" s="5" t="s">
        <v>23</v>
      </c>
      <c r="C187" s="5" t="s">
        <v>708</v>
      </c>
      <c r="D187" s="5" t="s">
        <v>620</v>
      </c>
      <c r="E187" s="5" t="s">
        <v>1577</v>
      </c>
      <c r="F187" s="5" t="s">
        <v>716</v>
      </c>
      <c r="G187" s="5">
        <v>3</v>
      </c>
      <c r="H187" s="15">
        <v>3</v>
      </c>
      <c r="I187" s="4" t="s">
        <v>1893</v>
      </c>
      <c r="J187" s="13">
        <v>0.75108994417248598</v>
      </c>
      <c r="K187" s="5">
        <v>2016</v>
      </c>
      <c r="L187" s="5" t="s">
        <v>715</v>
      </c>
      <c r="M187" s="12">
        <v>89</v>
      </c>
      <c r="N187" s="5">
        <v>2016</v>
      </c>
      <c r="O187" s="5" t="s">
        <v>715</v>
      </c>
      <c r="P187" s="12">
        <v>8.6048370977413544</v>
      </c>
      <c r="Q187" s="5">
        <v>2016</v>
      </c>
      <c r="R187" s="5" t="s">
        <v>715</v>
      </c>
      <c r="S187" s="12"/>
      <c r="U187" s="5" t="s">
        <v>1569</v>
      </c>
      <c r="V187" s="12">
        <v>48.888888888888886</v>
      </c>
      <c r="W187" s="5">
        <v>2016</v>
      </c>
      <c r="X187" s="5" t="s">
        <v>715</v>
      </c>
      <c r="Y187" s="12">
        <v>0</v>
      </c>
      <c r="Z187" s="5">
        <v>2016</v>
      </c>
      <c r="AA187" s="5" t="s">
        <v>715</v>
      </c>
      <c r="AB187" s="12">
        <v>0</v>
      </c>
      <c r="AC187" s="5">
        <v>2016</v>
      </c>
      <c r="AD187" s="5" t="s">
        <v>715</v>
      </c>
      <c r="AE187" s="14">
        <v>21.739130434782606</v>
      </c>
      <c r="AF187" s="5">
        <v>2016</v>
      </c>
      <c r="AG187" s="5" t="s">
        <v>715</v>
      </c>
      <c r="AH187" s="14"/>
      <c r="AJ187" s="5" t="s">
        <v>1569</v>
      </c>
    </row>
    <row r="188" spans="1:36" ht="12.75" customHeight="1" x14ac:dyDescent="0.25">
      <c r="A188" s="5" t="s">
        <v>717</v>
      </c>
      <c r="B188" s="5" t="s">
        <v>23</v>
      </c>
      <c r="C188" s="5" t="s">
        <v>708</v>
      </c>
      <c r="D188" s="5" t="s">
        <v>620</v>
      </c>
      <c r="E188" s="5" t="s">
        <v>719</v>
      </c>
      <c r="F188" s="5" t="s">
        <v>718</v>
      </c>
      <c r="G188" s="5">
        <v>2</v>
      </c>
      <c r="H188" s="15">
        <v>2</v>
      </c>
      <c r="I188" s="4" t="s">
        <v>1894</v>
      </c>
      <c r="J188" s="13">
        <v>0.83275344547157915</v>
      </c>
      <c r="K188" s="5">
        <v>2016</v>
      </c>
      <c r="L188" s="5" t="s">
        <v>717</v>
      </c>
      <c r="M188" s="12">
        <v>90</v>
      </c>
      <c r="N188" s="5">
        <v>2016</v>
      </c>
      <c r="O188" s="5" t="s">
        <v>717</v>
      </c>
      <c r="P188" s="12">
        <v>7.0498698177448427</v>
      </c>
      <c r="Q188" s="5">
        <v>2016</v>
      </c>
      <c r="R188" s="5" t="s">
        <v>717</v>
      </c>
      <c r="S188" s="12"/>
      <c r="U188" s="5" t="s">
        <v>1569</v>
      </c>
      <c r="V188" s="12">
        <v>1</v>
      </c>
      <c r="W188" s="5">
        <v>2016</v>
      </c>
      <c r="X188" s="5" t="s">
        <v>717</v>
      </c>
      <c r="Y188" s="12">
        <v>0</v>
      </c>
      <c r="Z188" s="5">
        <v>2016</v>
      </c>
      <c r="AA188" s="5" t="s">
        <v>717</v>
      </c>
      <c r="AB188" s="12">
        <v>0</v>
      </c>
      <c r="AC188" s="5">
        <v>2016</v>
      </c>
      <c r="AD188" s="5" t="s">
        <v>717</v>
      </c>
      <c r="AE188" s="14">
        <v>100</v>
      </c>
      <c r="AF188" s="5">
        <v>2016</v>
      </c>
      <c r="AG188" s="5" t="s">
        <v>717</v>
      </c>
      <c r="AH188" s="14"/>
      <c r="AJ188" s="5" t="s">
        <v>1569</v>
      </c>
    </row>
    <row r="189" spans="1:36" ht="12.75" customHeight="1" x14ac:dyDescent="0.25">
      <c r="A189" s="5" t="s">
        <v>720</v>
      </c>
      <c r="B189" s="5" t="s">
        <v>23</v>
      </c>
      <c r="C189" s="5" t="s">
        <v>708</v>
      </c>
      <c r="D189" s="5" t="s">
        <v>620</v>
      </c>
      <c r="E189" s="5" t="s">
        <v>722</v>
      </c>
      <c r="F189" s="5" t="s">
        <v>721</v>
      </c>
      <c r="G189" s="5">
        <v>3</v>
      </c>
      <c r="H189" s="15">
        <v>2</v>
      </c>
      <c r="I189" s="4" t="s">
        <v>1895</v>
      </c>
      <c r="J189" s="13">
        <v>0.51851629058612025</v>
      </c>
      <c r="K189" s="5">
        <v>2016</v>
      </c>
      <c r="L189" s="5" t="s">
        <v>720</v>
      </c>
      <c r="M189" s="12">
        <v>98</v>
      </c>
      <c r="N189" s="5">
        <v>2016</v>
      </c>
      <c r="O189" s="5" t="s">
        <v>720</v>
      </c>
      <c r="P189" s="12">
        <v>10</v>
      </c>
      <c r="Q189" s="5">
        <v>2016</v>
      </c>
      <c r="R189" s="5" t="s">
        <v>720</v>
      </c>
      <c r="S189" s="12"/>
      <c r="U189" s="5" t="s">
        <v>1569</v>
      </c>
      <c r="V189" s="12">
        <v>42.622950819672127</v>
      </c>
      <c r="W189" s="5">
        <v>2016</v>
      </c>
      <c r="X189" s="5" t="s">
        <v>720</v>
      </c>
      <c r="Y189" s="12" t="s">
        <v>1569</v>
      </c>
      <c r="AA189" s="5" t="s">
        <v>1569</v>
      </c>
      <c r="AB189" s="12" t="s">
        <v>1569</v>
      </c>
      <c r="AD189" s="5" t="s">
        <v>1569</v>
      </c>
      <c r="AE189" s="14">
        <v>100</v>
      </c>
      <c r="AF189" s="5">
        <v>2016</v>
      </c>
      <c r="AG189" s="5" t="s">
        <v>720</v>
      </c>
      <c r="AH189" s="14"/>
      <c r="AJ189" s="5" t="s">
        <v>1569</v>
      </c>
    </row>
    <row r="190" spans="1:36" ht="12.75" customHeight="1" x14ac:dyDescent="0.25">
      <c r="A190" s="5" t="s">
        <v>726</v>
      </c>
      <c r="B190" s="5" t="s">
        <v>23</v>
      </c>
      <c r="C190" s="5" t="s">
        <v>708</v>
      </c>
      <c r="D190" s="5" t="s">
        <v>620</v>
      </c>
      <c r="E190" s="5" t="s">
        <v>728</v>
      </c>
      <c r="F190" s="5" t="s">
        <v>727</v>
      </c>
      <c r="G190" s="5">
        <v>3</v>
      </c>
      <c r="H190" s="15">
        <v>1</v>
      </c>
      <c r="I190" s="4" t="s">
        <v>1897</v>
      </c>
      <c r="J190" s="13">
        <v>0.56092202858467899</v>
      </c>
      <c r="K190" s="5">
        <v>2016</v>
      </c>
      <c r="L190" s="5" t="s">
        <v>726</v>
      </c>
      <c r="M190" s="12">
        <v>97</v>
      </c>
      <c r="N190" s="5">
        <v>2016</v>
      </c>
      <c r="O190" s="5" t="s">
        <v>726</v>
      </c>
      <c r="P190" s="12">
        <v>5</v>
      </c>
      <c r="Q190" s="5">
        <v>2016</v>
      </c>
      <c r="R190" s="5" t="s">
        <v>726</v>
      </c>
      <c r="S190" s="12"/>
      <c r="U190" s="5" t="s">
        <v>1569</v>
      </c>
      <c r="V190" s="12">
        <v>30.971545176283872</v>
      </c>
      <c r="W190" s="5">
        <v>2016</v>
      </c>
      <c r="X190" s="5" t="s">
        <v>726</v>
      </c>
      <c r="Y190" s="12">
        <v>0</v>
      </c>
      <c r="Z190" s="5">
        <v>2016</v>
      </c>
      <c r="AA190" s="5" t="s">
        <v>726</v>
      </c>
      <c r="AB190" s="12">
        <v>0</v>
      </c>
      <c r="AC190" s="5">
        <v>2016</v>
      </c>
      <c r="AD190" s="5" t="s">
        <v>726</v>
      </c>
      <c r="AE190" s="14">
        <v>0</v>
      </c>
      <c r="AF190" s="5">
        <v>2016</v>
      </c>
      <c r="AG190" s="5" t="s">
        <v>726</v>
      </c>
      <c r="AH190" s="14"/>
      <c r="AJ190" s="5" t="s">
        <v>1569</v>
      </c>
    </row>
    <row r="191" spans="1:36" ht="12.75" customHeight="1" x14ac:dyDescent="0.25">
      <c r="A191" s="5" t="s">
        <v>729</v>
      </c>
      <c r="B191" s="5" t="s">
        <v>23</v>
      </c>
      <c r="C191" s="5" t="s">
        <v>708</v>
      </c>
      <c r="D191" s="5" t="s">
        <v>620</v>
      </c>
      <c r="E191" s="5" t="s">
        <v>731</v>
      </c>
      <c r="F191" s="5" t="s">
        <v>730</v>
      </c>
      <c r="G191" s="5">
        <v>3</v>
      </c>
      <c r="H191" s="15">
        <v>1</v>
      </c>
      <c r="I191" s="4"/>
      <c r="J191" s="13">
        <v>0.50291424421037145</v>
      </c>
      <c r="K191" s="5">
        <v>2016</v>
      </c>
      <c r="L191" s="5" t="s">
        <v>729</v>
      </c>
      <c r="M191" s="12">
        <v>97</v>
      </c>
      <c r="N191" s="5">
        <v>2016</v>
      </c>
      <c r="O191" s="5" t="s">
        <v>729</v>
      </c>
      <c r="P191" s="12" t="s">
        <v>1569</v>
      </c>
      <c r="R191" s="5" t="s">
        <v>1569</v>
      </c>
      <c r="S191" s="12"/>
      <c r="U191" s="5" t="s">
        <v>1569</v>
      </c>
      <c r="V191" s="12">
        <v>16.733067729083665</v>
      </c>
      <c r="W191" s="5">
        <v>2016</v>
      </c>
      <c r="X191" s="5" t="s">
        <v>729</v>
      </c>
      <c r="Y191" s="12">
        <v>0</v>
      </c>
      <c r="Z191" s="5">
        <v>2016</v>
      </c>
      <c r="AA191" s="5" t="s">
        <v>729</v>
      </c>
      <c r="AB191" s="12">
        <v>0</v>
      </c>
      <c r="AC191" s="5">
        <v>2016</v>
      </c>
      <c r="AD191" s="5" t="s">
        <v>729</v>
      </c>
      <c r="AE191" s="14">
        <v>0</v>
      </c>
      <c r="AF191" s="5">
        <v>2016</v>
      </c>
      <c r="AG191" s="5" t="s">
        <v>729</v>
      </c>
      <c r="AH191" s="14"/>
      <c r="AJ191" s="5" t="s">
        <v>1569</v>
      </c>
    </row>
    <row r="192" spans="1:36" ht="12.75" customHeight="1" x14ac:dyDescent="0.25">
      <c r="A192" s="5" t="s">
        <v>732</v>
      </c>
      <c r="B192" s="5" t="s">
        <v>23</v>
      </c>
      <c r="C192" s="5" t="s">
        <v>708</v>
      </c>
      <c r="D192" s="5" t="s">
        <v>620</v>
      </c>
      <c r="E192" s="5" t="s">
        <v>734</v>
      </c>
      <c r="F192" s="5" t="s">
        <v>733</v>
      </c>
      <c r="G192" s="5">
        <v>3</v>
      </c>
      <c r="H192" s="15">
        <v>1</v>
      </c>
      <c r="I192" s="4"/>
      <c r="J192" s="13">
        <v>0.50684463117340695</v>
      </c>
      <c r="K192" s="5">
        <v>2016</v>
      </c>
      <c r="L192" s="5" t="s">
        <v>732</v>
      </c>
      <c r="M192" s="12">
        <v>97</v>
      </c>
      <c r="N192" s="5">
        <v>2016</v>
      </c>
      <c r="O192" s="5" t="s">
        <v>732</v>
      </c>
      <c r="P192" s="12">
        <v>0</v>
      </c>
      <c r="Q192" s="5">
        <v>2016</v>
      </c>
      <c r="R192" s="5" t="s">
        <v>732</v>
      </c>
      <c r="S192" s="12"/>
      <c r="U192" s="5" t="s">
        <v>1569</v>
      </c>
      <c r="V192" s="12">
        <v>23.469387755102041</v>
      </c>
      <c r="W192" s="5">
        <v>2016</v>
      </c>
      <c r="X192" s="5" t="s">
        <v>732</v>
      </c>
      <c r="Y192" s="12">
        <v>0</v>
      </c>
      <c r="Z192" s="5">
        <v>2016</v>
      </c>
      <c r="AA192" s="5" t="s">
        <v>732</v>
      </c>
      <c r="AB192" s="12">
        <v>0</v>
      </c>
      <c r="AC192" s="5">
        <v>2016</v>
      </c>
      <c r="AD192" s="5" t="s">
        <v>732</v>
      </c>
      <c r="AE192" s="14">
        <v>0</v>
      </c>
      <c r="AF192" s="5">
        <v>2016</v>
      </c>
      <c r="AG192" s="5" t="s">
        <v>732</v>
      </c>
      <c r="AH192" s="14"/>
      <c r="AJ192" s="5" t="s">
        <v>1569</v>
      </c>
    </row>
    <row r="193" spans="1:36" ht="12.75" customHeight="1" x14ac:dyDescent="0.25">
      <c r="A193" s="5" t="s">
        <v>735</v>
      </c>
      <c r="B193" s="5" t="s">
        <v>23</v>
      </c>
      <c r="C193" s="5" t="s">
        <v>708</v>
      </c>
      <c r="D193" s="5" t="s">
        <v>620</v>
      </c>
      <c r="E193" s="5" t="s">
        <v>737</v>
      </c>
      <c r="F193" s="5" t="s">
        <v>736</v>
      </c>
      <c r="G193" s="5">
        <v>3</v>
      </c>
      <c r="H193" s="15">
        <v>1</v>
      </c>
      <c r="I193" s="4"/>
      <c r="J193" s="13">
        <v>0.59702344457095913</v>
      </c>
      <c r="K193" s="5">
        <v>2016</v>
      </c>
      <c r="L193" s="5" t="s">
        <v>735</v>
      </c>
      <c r="M193" s="12">
        <v>90.8</v>
      </c>
      <c r="N193" s="5">
        <v>2016</v>
      </c>
      <c r="O193" s="5" t="s">
        <v>735</v>
      </c>
      <c r="P193" s="12">
        <v>2.2533800701051576</v>
      </c>
      <c r="Q193" s="5">
        <v>2016</v>
      </c>
      <c r="R193" s="5" t="s">
        <v>735</v>
      </c>
      <c r="S193" s="12"/>
      <c r="U193" s="5" t="s">
        <v>1569</v>
      </c>
      <c r="V193" s="12">
        <v>57.139358314964483</v>
      </c>
      <c r="W193" s="5">
        <v>2016</v>
      </c>
      <c r="X193" s="5" t="s">
        <v>735</v>
      </c>
      <c r="Y193" s="12">
        <v>0</v>
      </c>
      <c r="Z193" s="5">
        <v>2016</v>
      </c>
      <c r="AA193" s="5" t="s">
        <v>735</v>
      </c>
      <c r="AB193" s="12" t="s">
        <v>1569</v>
      </c>
      <c r="AD193" s="5" t="s">
        <v>1569</v>
      </c>
      <c r="AE193" s="14" t="s">
        <v>1569</v>
      </c>
      <c r="AG193" s="5" t="s">
        <v>1569</v>
      </c>
      <c r="AH193" s="14"/>
      <c r="AJ193" s="5" t="s">
        <v>1569</v>
      </c>
    </row>
    <row r="194" spans="1:36" ht="12.75" customHeight="1" x14ac:dyDescent="0.25">
      <c r="A194" s="5" t="s">
        <v>738</v>
      </c>
      <c r="B194" s="5" t="s">
        <v>23</v>
      </c>
      <c r="C194" s="5" t="s">
        <v>708</v>
      </c>
      <c r="D194" s="5" t="s">
        <v>620</v>
      </c>
      <c r="E194" s="5" t="s">
        <v>740</v>
      </c>
      <c r="F194" s="5" t="s">
        <v>739</v>
      </c>
      <c r="G194" s="5">
        <v>3</v>
      </c>
      <c r="H194" s="15">
        <v>2</v>
      </c>
      <c r="I194" s="4" t="s">
        <v>1898</v>
      </c>
      <c r="J194" s="13">
        <v>0.45465598909241317</v>
      </c>
      <c r="K194" s="5">
        <v>2016</v>
      </c>
      <c r="L194" s="5" t="s">
        <v>738</v>
      </c>
      <c r="M194" s="12">
        <v>96</v>
      </c>
      <c r="N194" s="5">
        <v>2016</v>
      </c>
      <c r="O194" s="5" t="s">
        <v>738</v>
      </c>
      <c r="P194" s="12">
        <v>12</v>
      </c>
      <c r="Q194" s="5">
        <v>2016</v>
      </c>
      <c r="R194" s="5" t="s">
        <v>738</v>
      </c>
      <c r="S194" s="12"/>
      <c r="U194" s="5" t="s">
        <v>1569</v>
      </c>
      <c r="V194" s="12">
        <v>15.625</v>
      </c>
      <c r="W194" s="5">
        <v>2016</v>
      </c>
      <c r="X194" s="5" t="s">
        <v>738</v>
      </c>
      <c r="Y194" s="12">
        <v>0</v>
      </c>
      <c r="Z194" s="5">
        <v>2016</v>
      </c>
      <c r="AA194" s="5" t="s">
        <v>738</v>
      </c>
      <c r="AB194" s="12">
        <v>0</v>
      </c>
      <c r="AC194" s="5">
        <v>2016</v>
      </c>
      <c r="AD194" s="5" t="s">
        <v>738</v>
      </c>
      <c r="AE194" s="14">
        <v>0</v>
      </c>
      <c r="AF194" s="5">
        <v>2016</v>
      </c>
      <c r="AG194" s="5" t="s">
        <v>738</v>
      </c>
      <c r="AH194" s="14"/>
      <c r="AJ194" s="5" t="s">
        <v>1569</v>
      </c>
    </row>
    <row r="195" spans="1:36" ht="12.75" customHeight="1" x14ac:dyDescent="0.25">
      <c r="A195" s="5" t="s">
        <v>741</v>
      </c>
      <c r="B195" s="5" t="s">
        <v>23</v>
      </c>
      <c r="C195" s="5" t="s">
        <v>708</v>
      </c>
      <c r="D195" s="5" t="s">
        <v>620</v>
      </c>
      <c r="E195" s="5" t="s">
        <v>743</v>
      </c>
      <c r="F195" s="5" t="s">
        <v>742</v>
      </c>
      <c r="G195" s="5">
        <v>3</v>
      </c>
      <c r="H195" s="15">
        <v>1</v>
      </c>
      <c r="I195" s="4"/>
      <c r="J195" s="13">
        <v>0.45126421670309375</v>
      </c>
      <c r="K195" s="5">
        <v>2016</v>
      </c>
      <c r="L195" s="5" t="s">
        <v>741</v>
      </c>
      <c r="M195" s="12">
        <v>100</v>
      </c>
      <c r="N195" s="5">
        <v>2016</v>
      </c>
      <c r="O195" s="5" t="s">
        <v>741</v>
      </c>
      <c r="P195" s="12">
        <v>3.5000000000000004</v>
      </c>
      <c r="Q195" s="5">
        <v>2016</v>
      </c>
      <c r="R195" s="5" t="s">
        <v>741</v>
      </c>
      <c r="S195" s="12"/>
      <c r="U195" s="5" t="s">
        <v>1569</v>
      </c>
      <c r="V195" s="12">
        <v>50</v>
      </c>
      <c r="W195" s="5">
        <v>2016</v>
      </c>
      <c r="X195" s="5" t="s">
        <v>741</v>
      </c>
      <c r="Y195" s="12">
        <v>0</v>
      </c>
      <c r="Z195" s="5">
        <v>2016</v>
      </c>
      <c r="AA195" s="5" t="s">
        <v>741</v>
      </c>
      <c r="AB195" s="12">
        <v>0</v>
      </c>
      <c r="AC195" s="5">
        <v>2016</v>
      </c>
      <c r="AD195" s="5" t="s">
        <v>741</v>
      </c>
      <c r="AE195" s="14">
        <v>0</v>
      </c>
      <c r="AF195" s="5">
        <v>2016</v>
      </c>
      <c r="AG195" s="5" t="s">
        <v>741</v>
      </c>
      <c r="AH195" s="14"/>
      <c r="AJ195" s="5" t="s">
        <v>1569</v>
      </c>
    </row>
    <row r="196" spans="1:36" ht="12.75" customHeight="1" x14ac:dyDescent="0.25">
      <c r="A196" s="5" t="s">
        <v>744</v>
      </c>
      <c r="B196" s="5" t="s">
        <v>23</v>
      </c>
      <c r="C196" s="5" t="s">
        <v>708</v>
      </c>
      <c r="D196" s="5" t="s">
        <v>620</v>
      </c>
      <c r="E196" s="5" t="s">
        <v>746</v>
      </c>
      <c r="F196" s="5" t="s">
        <v>745</v>
      </c>
      <c r="G196" s="5">
        <v>3</v>
      </c>
      <c r="H196" s="15">
        <v>1</v>
      </c>
      <c r="I196" s="4"/>
      <c r="J196" s="13">
        <v>0.59782608695652173</v>
      </c>
      <c r="K196" s="5">
        <v>2016</v>
      </c>
      <c r="L196" s="5" t="s">
        <v>744</v>
      </c>
      <c r="M196" s="12">
        <v>29.3</v>
      </c>
      <c r="N196" s="5">
        <v>2016</v>
      </c>
      <c r="O196" s="5" t="s">
        <v>744</v>
      </c>
      <c r="P196" s="12">
        <v>16.0481444332999</v>
      </c>
      <c r="Q196" s="5">
        <v>2016</v>
      </c>
      <c r="R196" s="5" t="s">
        <v>744</v>
      </c>
      <c r="S196" s="12"/>
      <c r="U196" s="5" t="s">
        <v>1569</v>
      </c>
      <c r="V196" s="12">
        <v>0</v>
      </c>
      <c r="W196" s="5">
        <v>2016</v>
      </c>
      <c r="X196" s="5" t="s">
        <v>744</v>
      </c>
      <c r="Y196" s="12">
        <v>0</v>
      </c>
      <c r="Z196" s="5">
        <v>2016</v>
      </c>
      <c r="AA196" s="5" t="s">
        <v>744</v>
      </c>
      <c r="AB196" s="12">
        <v>0</v>
      </c>
      <c r="AC196" s="5">
        <v>2016</v>
      </c>
      <c r="AD196" s="5" t="s">
        <v>744</v>
      </c>
      <c r="AE196" s="14">
        <v>0</v>
      </c>
      <c r="AF196" s="5">
        <v>2016</v>
      </c>
      <c r="AG196" s="5" t="s">
        <v>744</v>
      </c>
      <c r="AH196" s="14"/>
      <c r="AJ196" s="5" t="s">
        <v>1569</v>
      </c>
    </row>
    <row r="197" spans="1:36" ht="12.75" customHeight="1" x14ac:dyDescent="0.25">
      <c r="A197" s="5" t="s">
        <v>747</v>
      </c>
      <c r="B197" s="5" t="s">
        <v>23</v>
      </c>
      <c r="C197" s="5" t="s">
        <v>708</v>
      </c>
      <c r="D197" s="5" t="s">
        <v>620</v>
      </c>
      <c r="E197" s="5" t="s">
        <v>749</v>
      </c>
      <c r="F197" s="5" t="s">
        <v>748</v>
      </c>
      <c r="G197" s="5">
        <v>3</v>
      </c>
      <c r="H197" s="15">
        <v>1</v>
      </c>
      <c r="I197" s="4"/>
      <c r="J197" s="13">
        <v>0.50843986340127523</v>
      </c>
      <c r="K197" s="5">
        <v>2016</v>
      </c>
      <c r="L197" s="5" t="s">
        <v>747</v>
      </c>
      <c r="M197" s="12">
        <v>87.5</v>
      </c>
      <c r="N197" s="5">
        <v>2016</v>
      </c>
      <c r="O197" s="5" t="s">
        <v>747</v>
      </c>
      <c r="P197" s="12" t="s">
        <v>1569</v>
      </c>
      <c r="R197" s="5" t="s">
        <v>1569</v>
      </c>
      <c r="S197" s="12"/>
      <c r="U197" s="5" t="s">
        <v>1569</v>
      </c>
      <c r="V197" s="12">
        <v>21.85</v>
      </c>
      <c r="W197" s="5">
        <v>2016</v>
      </c>
      <c r="X197" s="5" t="s">
        <v>747</v>
      </c>
      <c r="Y197" s="12">
        <v>0</v>
      </c>
      <c r="Z197" s="5">
        <v>2016</v>
      </c>
      <c r="AA197" s="5" t="s">
        <v>747</v>
      </c>
      <c r="AB197" s="12">
        <v>0</v>
      </c>
      <c r="AC197" s="5">
        <v>2016</v>
      </c>
      <c r="AD197" s="5" t="s">
        <v>747</v>
      </c>
      <c r="AE197" s="14">
        <v>0</v>
      </c>
      <c r="AF197" s="5">
        <v>2016</v>
      </c>
      <c r="AG197" s="5" t="s">
        <v>747</v>
      </c>
      <c r="AH197" s="14"/>
      <c r="AJ197" s="5" t="s">
        <v>1569</v>
      </c>
    </row>
    <row r="198" spans="1:36" ht="12.75" customHeight="1" x14ac:dyDescent="0.25">
      <c r="A198" s="5" t="s">
        <v>750</v>
      </c>
      <c r="B198" s="5" t="s">
        <v>23</v>
      </c>
      <c r="C198" s="5" t="s">
        <v>708</v>
      </c>
      <c r="D198" s="5" t="s">
        <v>620</v>
      </c>
      <c r="E198" s="5" t="s">
        <v>752</v>
      </c>
      <c r="F198" s="5" t="s">
        <v>751</v>
      </c>
      <c r="G198" s="5">
        <v>3</v>
      </c>
      <c r="H198" s="15">
        <v>1</v>
      </c>
      <c r="I198" s="4"/>
      <c r="J198" s="13">
        <v>0.56130101473964888</v>
      </c>
      <c r="K198" s="5">
        <v>2016</v>
      </c>
      <c r="L198" s="5" t="s">
        <v>750</v>
      </c>
      <c r="M198" s="12">
        <v>100</v>
      </c>
      <c r="N198" s="5">
        <v>2016</v>
      </c>
      <c r="O198" s="5" t="s">
        <v>750</v>
      </c>
      <c r="P198" s="12">
        <v>0</v>
      </c>
      <c r="Q198" s="5">
        <v>2016</v>
      </c>
      <c r="R198" s="5" t="s">
        <v>750</v>
      </c>
      <c r="S198" s="12"/>
      <c r="U198" s="5" t="s">
        <v>1569</v>
      </c>
      <c r="V198" s="12">
        <v>0</v>
      </c>
      <c r="W198" s="5">
        <v>2016</v>
      </c>
      <c r="X198" s="5" t="s">
        <v>750</v>
      </c>
      <c r="Y198" s="12">
        <v>0</v>
      </c>
      <c r="Z198" s="5">
        <v>2016</v>
      </c>
      <c r="AA198" s="5" t="s">
        <v>750</v>
      </c>
      <c r="AB198" s="12">
        <v>0</v>
      </c>
      <c r="AC198" s="5">
        <v>2016</v>
      </c>
      <c r="AD198" s="5" t="s">
        <v>750</v>
      </c>
      <c r="AE198" s="14">
        <v>0</v>
      </c>
      <c r="AF198" s="5">
        <v>2016</v>
      </c>
      <c r="AG198" s="5" t="s">
        <v>750</v>
      </c>
      <c r="AH198" s="14"/>
      <c r="AJ198" s="5" t="s">
        <v>1569</v>
      </c>
    </row>
    <row r="199" spans="1:36" ht="12.75" customHeight="1" x14ac:dyDescent="0.25">
      <c r="A199" s="5" t="s">
        <v>755</v>
      </c>
      <c r="B199" s="5" t="s">
        <v>23</v>
      </c>
      <c r="C199" s="5" t="s">
        <v>708</v>
      </c>
      <c r="D199" s="5" t="s">
        <v>620</v>
      </c>
      <c r="E199" s="5" t="s">
        <v>757</v>
      </c>
      <c r="F199" s="5" t="s">
        <v>756</v>
      </c>
      <c r="G199" s="5">
        <v>3</v>
      </c>
      <c r="H199" s="15">
        <v>2</v>
      </c>
      <c r="I199" s="4" t="s">
        <v>1900</v>
      </c>
      <c r="J199" s="13">
        <v>0.84615192789768334</v>
      </c>
      <c r="K199" s="5">
        <v>2016</v>
      </c>
      <c r="L199" s="5" t="s">
        <v>755</v>
      </c>
      <c r="M199" s="12">
        <v>65</v>
      </c>
      <c r="N199" s="5">
        <v>2016</v>
      </c>
      <c r="O199" s="5" t="s">
        <v>755</v>
      </c>
      <c r="P199" s="12" t="s">
        <v>1569</v>
      </c>
      <c r="R199" s="5" t="s">
        <v>1569</v>
      </c>
      <c r="S199" s="12"/>
      <c r="U199" s="5" t="s">
        <v>1569</v>
      </c>
      <c r="V199" s="12">
        <v>0</v>
      </c>
      <c r="W199" s="5">
        <v>2016</v>
      </c>
      <c r="X199" s="5" t="s">
        <v>755</v>
      </c>
      <c r="Y199" s="12">
        <v>0</v>
      </c>
      <c r="Z199" s="5">
        <v>2016</v>
      </c>
      <c r="AA199" s="5" t="s">
        <v>755</v>
      </c>
      <c r="AB199" s="12">
        <v>0</v>
      </c>
      <c r="AC199" s="5">
        <v>2016</v>
      </c>
      <c r="AD199" s="5" t="s">
        <v>755</v>
      </c>
      <c r="AE199" s="14">
        <v>0</v>
      </c>
      <c r="AF199" s="5">
        <v>2016</v>
      </c>
      <c r="AG199" s="5" t="s">
        <v>755</v>
      </c>
      <c r="AH199" s="14"/>
      <c r="AJ199" s="5" t="s">
        <v>1569</v>
      </c>
    </row>
    <row r="200" spans="1:36" ht="12.75" customHeight="1" x14ac:dyDescent="0.25">
      <c r="A200" s="5" t="s">
        <v>758</v>
      </c>
      <c r="B200" s="5" t="s">
        <v>23</v>
      </c>
      <c r="C200" s="5" t="s">
        <v>708</v>
      </c>
      <c r="D200" s="5" t="s">
        <v>620</v>
      </c>
      <c r="E200" s="5" t="s">
        <v>760</v>
      </c>
      <c r="F200" s="5" t="s">
        <v>759</v>
      </c>
      <c r="G200" s="5">
        <v>3</v>
      </c>
      <c r="H200" s="15">
        <v>2</v>
      </c>
      <c r="I200" s="4" t="s">
        <v>1901</v>
      </c>
      <c r="J200" s="13">
        <v>0.45188679416950794</v>
      </c>
      <c r="K200" s="5">
        <v>2016</v>
      </c>
      <c r="L200" s="5" t="s">
        <v>758</v>
      </c>
      <c r="M200" s="12">
        <v>100</v>
      </c>
      <c r="N200" s="5">
        <v>2016</v>
      </c>
      <c r="O200" s="5" t="s">
        <v>758</v>
      </c>
      <c r="P200" s="12">
        <v>9.1199999999999974</v>
      </c>
      <c r="Q200" s="5">
        <v>2016</v>
      </c>
      <c r="R200" s="5" t="s">
        <v>758</v>
      </c>
      <c r="S200" s="12"/>
      <c r="U200" s="5" t="s">
        <v>1569</v>
      </c>
      <c r="V200" s="12">
        <v>40</v>
      </c>
      <c r="W200" s="5">
        <v>2016</v>
      </c>
      <c r="X200" s="5" t="s">
        <v>758</v>
      </c>
      <c r="Y200" s="12">
        <v>0</v>
      </c>
      <c r="Z200" s="5">
        <v>2016</v>
      </c>
      <c r="AA200" s="5" t="s">
        <v>758</v>
      </c>
      <c r="AB200" s="12">
        <v>0</v>
      </c>
      <c r="AC200" s="5">
        <v>2016</v>
      </c>
      <c r="AD200" s="5" t="s">
        <v>758</v>
      </c>
      <c r="AE200" s="14">
        <v>0</v>
      </c>
      <c r="AF200" s="5">
        <v>2016</v>
      </c>
      <c r="AG200" s="5" t="s">
        <v>758</v>
      </c>
      <c r="AH200" s="14"/>
      <c r="AJ200" s="5" t="s">
        <v>1569</v>
      </c>
    </row>
    <row r="201" spans="1:36" ht="12.75" customHeight="1" x14ac:dyDescent="0.25">
      <c r="A201" s="5" t="s">
        <v>761</v>
      </c>
      <c r="B201" s="5" t="s">
        <v>23</v>
      </c>
      <c r="C201" s="5" t="s">
        <v>708</v>
      </c>
      <c r="D201" s="5" t="s">
        <v>620</v>
      </c>
      <c r="E201" s="5" t="s">
        <v>763</v>
      </c>
      <c r="F201" s="5" t="s">
        <v>762</v>
      </c>
      <c r="G201" s="5">
        <v>3</v>
      </c>
      <c r="H201" s="15">
        <v>1</v>
      </c>
      <c r="I201" s="4"/>
      <c r="J201" s="13">
        <v>0.27390678528962292</v>
      </c>
      <c r="K201" s="5">
        <v>2016</v>
      </c>
      <c r="L201" s="5" t="s">
        <v>761</v>
      </c>
      <c r="M201" s="12">
        <v>100</v>
      </c>
      <c r="N201" s="5">
        <v>2016</v>
      </c>
      <c r="O201" s="5" t="s">
        <v>761</v>
      </c>
      <c r="P201" s="12" t="s">
        <v>1569</v>
      </c>
      <c r="R201" s="5" t="s">
        <v>1569</v>
      </c>
      <c r="S201" s="12"/>
      <c r="U201" s="5" t="s">
        <v>1569</v>
      </c>
      <c r="V201" s="12">
        <v>0</v>
      </c>
      <c r="W201" s="5">
        <v>2016</v>
      </c>
      <c r="X201" s="5" t="s">
        <v>761</v>
      </c>
      <c r="Y201" s="12">
        <v>0</v>
      </c>
      <c r="Z201" s="5">
        <v>2016</v>
      </c>
      <c r="AA201" s="5" t="s">
        <v>761</v>
      </c>
      <c r="AB201" s="12">
        <v>0</v>
      </c>
      <c r="AC201" s="5">
        <v>2016</v>
      </c>
      <c r="AD201" s="5" t="s">
        <v>761</v>
      </c>
      <c r="AE201" s="14">
        <v>36.363636363636367</v>
      </c>
      <c r="AF201" s="5">
        <v>2016</v>
      </c>
      <c r="AG201" s="5" t="s">
        <v>761</v>
      </c>
      <c r="AH201" s="14"/>
      <c r="AJ201" s="5" t="s">
        <v>1569</v>
      </c>
    </row>
    <row r="202" spans="1:36" ht="12.75" customHeight="1" x14ac:dyDescent="0.25">
      <c r="A202" s="5" t="s">
        <v>764</v>
      </c>
      <c r="B202" s="5" t="s">
        <v>23</v>
      </c>
      <c r="C202" s="5" t="s">
        <v>708</v>
      </c>
      <c r="D202" s="5" t="s">
        <v>620</v>
      </c>
      <c r="E202" s="5" t="s">
        <v>766</v>
      </c>
      <c r="F202" s="5" t="s">
        <v>765</v>
      </c>
      <c r="G202" s="5">
        <v>3</v>
      </c>
      <c r="H202" s="15">
        <v>1</v>
      </c>
      <c r="I202" s="4"/>
      <c r="J202" s="13">
        <v>0.37365870800409245</v>
      </c>
      <c r="K202" s="5">
        <v>2016</v>
      </c>
      <c r="L202" s="5" t="s">
        <v>764</v>
      </c>
      <c r="M202" s="12">
        <v>99</v>
      </c>
      <c r="N202" s="5">
        <v>2016</v>
      </c>
      <c r="O202" s="5" t="s">
        <v>764</v>
      </c>
      <c r="P202" s="12">
        <v>2.11</v>
      </c>
      <c r="Q202" s="5">
        <v>2016</v>
      </c>
      <c r="R202" s="5" t="s">
        <v>764</v>
      </c>
      <c r="S202" s="12"/>
      <c r="U202" s="5" t="s">
        <v>1569</v>
      </c>
      <c r="V202" s="12">
        <v>0</v>
      </c>
      <c r="W202" s="5">
        <v>2016</v>
      </c>
      <c r="X202" s="5" t="s">
        <v>764</v>
      </c>
      <c r="Y202" s="12">
        <v>0</v>
      </c>
      <c r="Z202" s="5">
        <v>2016</v>
      </c>
      <c r="AA202" s="5" t="s">
        <v>764</v>
      </c>
      <c r="AB202" s="12">
        <v>0</v>
      </c>
      <c r="AC202" s="5">
        <v>2016</v>
      </c>
      <c r="AD202" s="5" t="s">
        <v>764</v>
      </c>
      <c r="AE202" s="14">
        <v>0</v>
      </c>
      <c r="AF202" s="5">
        <v>2016</v>
      </c>
      <c r="AG202" s="5" t="s">
        <v>764</v>
      </c>
      <c r="AH202" s="14"/>
      <c r="AJ202" s="5" t="s">
        <v>1569</v>
      </c>
    </row>
    <row r="203" spans="1:36" ht="12.75" customHeight="1" x14ac:dyDescent="0.25">
      <c r="A203" s="5" t="s">
        <v>767</v>
      </c>
      <c r="B203" s="5" t="s">
        <v>23</v>
      </c>
      <c r="C203" s="5" t="s">
        <v>708</v>
      </c>
      <c r="D203" s="5" t="s">
        <v>620</v>
      </c>
      <c r="E203" s="5" t="s">
        <v>769</v>
      </c>
      <c r="F203" s="5" t="s">
        <v>768</v>
      </c>
      <c r="G203" s="5">
        <v>3</v>
      </c>
      <c r="H203" s="15">
        <v>2</v>
      </c>
      <c r="I203" s="4" t="s">
        <v>1900</v>
      </c>
      <c r="J203" s="13">
        <v>0.46957321169689897</v>
      </c>
      <c r="K203" s="5">
        <v>2016</v>
      </c>
      <c r="L203" s="5" t="s">
        <v>767</v>
      </c>
      <c r="M203" s="12" t="s">
        <v>1569</v>
      </c>
      <c r="O203" s="5" t="s">
        <v>1569</v>
      </c>
      <c r="P203" s="12">
        <v>16.079999999999998</v>
      </c>
      <c r="Q203" s="5">
        <v>2016</v>
      </c>
      <c r="R203" s="5" t="s">
        <v>767</v>
      </c>
      <c r="S203" s="12"/>
      <c r="U203" s="5" t="s">
        <v>1569</v>
      </c>
      <c r="V203" s="12">
        <v>46.396965865992421</v>
      </c>
      <c r="W203" s="5">
        <v>2016</v>
      </c>
      <c r="X203" s="5" t="s">
        <v>767</v>
      </c>
      <c r="Y203" s="12">
        <v>0</v>
      </c>
      <c r="Z203" s="5">
        <v>2016</v>
      </c>
      <c r="AA203" s="5" t="s">
        <v>767</v>
      </c>
      <c r="AB203" s="12">
        <v>0</v>
      </c>
      <c r="AC203" s="5">
        <v>2016</v>
      </c>
      <c r="AD203" s="5" t="s">
        <v>767</v>
      </c>
      <c r="AE203" s="14">
        <v>0</v>
      </c>
      <c r="AF203" s="5">
        <v>2016</v>
      </c>
      <c r="AG203" s="5" t="s">
        <v>767</v>
      </c>
      <c r="AH203" s="14"/>
      <c r="AJ203" s="5" t="s">
        <v>1569</v>
      </c>
    </row>
    <row r="204" spans="1:36" ht="12.75" customHeight="1" x14ac:dyDescent="0.25">
      <c r="A204" s="5" t="s">
        <v>770</v>
      </c>
      <c r="B204" s="5" t="s">
        <v>23</v>
      </c>
      <c r="C204" s="5" t="s">
        <v>708</v>
      </c>
      <c r="D204" s="5" t="s">
        <v>620</v>
      </c>
      <c r="E204" s="5" t="s">
        <v>772</v>
      </c>
      <c r="F204" s="5" t="s">
        <v>771</v>
      </c>
      <c r="G204" s="5">
        <v>3</v>
      </c>
      <c r="H204" s="15">
        <v>2</v>
      </c>
      <c r="I204" s="4" t="s">
        <v>1902</v>
      </c>
      <c r="J204" s="13">
        <v>0.85368168240551334</v>
      </c>
      <c r="K204" s="5">
        <v>2016</v>
      </c>
      <c r="L204" s="5" t="s">
        <v>770</v>
      </c>
      <c r="M204" s="12">
        <v>65</v>
      </c>
      <c r="N204" s="5">
        <v>2016</v>
      </c>
      <c r="O204" s="5" t="s">
        <v>770</v>
      </c>
      <c r="P204" s="12" t="s">
        <v>1569</v>
      </c>
      <c r="R204" s="5" t="s">
        <v>1569</v>
      </c>
      <c r="S204" s="12"/>
      <c r="U204" s="5" t="s">
        <v>1569</v>
      </c>
      <c r="V204" s="12">
        <v>28.000000000000004</v>
      </c>
      <c r="W204" s="5">
        <v>2016</v>
      </c>
      <c r="X204" s="5" t="s">
        <v>770</v>
      </c>
      <c r="Y204" s="12">
        <v>0</v>
      </c>
      <c r="Z204" s="5">
        <v>2016</v>
      </c>
      <c r="AA204" s="5" t="s">
        <v>770</v>
      </c>
      <c r="AB204" s="12">
        <v>0</v>
      </c>
      <c r="AC204" s="5">
        <v>2016</v>
      </c>
      <c r="AD204" s="5" t="s">
        <v>770</v>
      </c>
      <c r="AE204" s="14">
        <v>0</v>
      </c>
      <c r="AF204" s="5">
        <v>2016</v>
      </c>
      <c r="AG204" s="5" t="s">
        <v>770</v>
      </c>
      <c r="AH204" s="14"/>
      <c r="AJ204" s="5" t="s">
        <v>1569</v>
      </c>
    </row>
    <row r="205" spans="1:36" ht="12.75" customHeight="1" x14ac:dyDescent="0.25">
      <c r="A205" s="5" t="s">
        <v>773</v>
      </c>
      <c r="B205" s="5" t="s">
        <v>23</v>
      </c>
      <c r="C205" s="5" t="s">
        <v>708</v>
      </c>
      <c r="D205" s="5" t="s">
        <v>620</v>
      </c>
      <c r="E205" s="5" t="s">
        <v>775</v>
      </c>
      <c r="F205" s="5" t="s">
        <v>774</v>
      </c>
      <c r="G205" s="5">
        <v>3</v>
      </c>
      <c r="H205" s="15">
        <v>2</v>
      </c>
      <c r="I205" s="4" t="s">
        <v>1901</v>
      </c>
      <c r="J205" s="13">
        <v>0.54254870174817504</v>
      </c>
      <c r="K205" s="5">
        <v>2016</v>
      </c>
      <c r="L205" s="5" t="s">
        <v>773</v>
      </c>
      <c r="M205" s="12">
        <v>86</v>
      </c>
      <c r="N205" s="5">
        <v>2016</v>
      </c>
      <c r="O205" s="5" t="s">
        <v>773</v>
      </c>
      <c r="P205" s="12" t="s">
        <v>1569</v>
      </c>
      <c r="R205" s="5" t="s">
        <v>1569</v>
      </c>
      <c r="S205" s="12"/>
      <c r="U205" s="5" t="s">
        <v>1569</v>
      </c>
      <c r="V205" s="12" t="s">
        <v>1569</v>
      </c>
      <c r="X205" s="5" t="s">
        <v>1569</v>
      </c>
      <c r="Y205" s="12" t="s">
        <v>1569</v>
      </c>
      <c r="AA205" s="5" t="s">
        <v>1569</v>
      </c>
      <c r="AB205" s="12" t="s">
        <v>1569</v>
      </c>
      <c r="AD205" s="5" t="s">
        <v>1569</v>
      </c>
      <c r="AE205" s="14" t="s">
        <v>1569</v>
      </c>
      <c r="AG205" s="5" t="s">
        <v>1569</v>
      </c>
      <c r="AH205" s="14"/>
      <c r="AJ205" s="5" t="s">
        <v>1569</v>
      </c>
    </row>
    <row r="206" spans="1:36" ht="12.75" customHeight="1" x14ac:dyDescent="0.25">
      <c r="A206" s="5" t="s">
        <v>776</v>
      </c>
      <c r="B206" s="5" t="s">
        <v>23</v>
      </c>
      <c r="C206" s="5" t="s">
        <v>708</v>
      </c>
      <c r="D206" s="5" t="s">
        <v>620</v>
      </c>
      <c r="E206" s="5" t="s">
        <v>778</v>
      </c>
      <c r="F206" s="5" t="s">
        <v>777</v>
      </c>
      <c r="G206" s="5">
        <v>3</v>
      </c>
      <c r="H206" s="15">
        <v>3</v>
      </c>
      <c r="I206" s="4" t="s">
        <v>1903</v>
      </c>
      <c r="J206" s="13">
        <v>0.42331343405834543</v>
      </c>
      <c r="K206" s="5">
        <v>2016</v>
      </c>
      <c r="L206" s="5" t="s">
        <v>776</v>
      </c>
      <c r="M206" s="12">
        <v>60</v>
      </c>
      <c r="N206" s="5">
        <v>2016</v>
      </c>
      <c r="O206" s="5" t="s">
        <v>776</v>
      </c>
      <c r="P206" s="12" t="s">
        <v>1569</v>
      </c>
      <c r="R206" s="5" t="s">
        <v>1569</v>
      </c>
      <c r="S206" s="12"/>
      <c r="U206" s="5" t="s">
        <v>1569</v>
      </c>
      <c r="V206" s="12">
        <v>0</v>
      </c>
      <c r="W206" s="5">
        <v>2016</v>
      </c>
      <c r="X206" s="5" t="s">
        <v>776</v>
      </c>
      <c r="Y206" s="12">
        <v>0</v>
      </c>
      <c r="Z206" s="5">
        <v>2016</v>
      </c>
      <c r="AA206" s="5" t="s">
        <v>776</v>
      </c>
      <c r="AB206" s="12">
        <v>0</v>
      </c>
      <c r="AC206" s="5">
        <v>2016</v>
      </c>
      <c r="AD206" s="5" t="s">
        <v>776</v>
      </c>
      <c r="AE206" s="14">
        <v>0</v>
      </c>
      <c r="AF206" s="5">
        <v>2016</v>
      </c>
      <c r="AG206" s="5" t="s">
        <v>776</v>
      </c>
      <c r="AH206" s="14"/>
      <c r="AJ206" s="5" t="s">
        <v>1569</v>
      </c>
    </row>
    <row r="207" spans="1:36" ht="12.75" customHeight="1" x14ac:dyDescent="0.25">
      <c r="A207" s="5" t="s">
        <v>779</v>
      </c>
      <c r="B207" s="5" t="s">
        <v>23</v>
      </c>
      <c r="C207" s="5" t="s">
        <v>708</v>
      </c>
      <c r="D207" s="5" t="s">
        <v>620</v>
      </c>
      <c r="E207" s="5" t="s">
        <v>781</v>
      </c>
      <c r="F207" s="5" t="s">
        <v>780</v>
      </c>
      <c r="G207" s="5">
        <v>3</v>
      </c>
      <c r="H207" s="15">
        <v>2</v>
      </c>
      <c r="I207" s="4" t="s">
        <v>1904</v>
      </c>
      <c r="J207" s="13">
        <v>0.49921207108850202</v>
      </c>
      <c r="K207" s="5">
        <v>2016</v>
      </c>
      <c r="L207" s="5" t="s">
        <v>779</v>
      </c>
      <c r="M207" s="12">
        <v>100</v>
      </c>
      <c r="N207" s="5">
        <v>2016</v>
      </c>
      <c r="O207" s="5" t="s">
        <v>779</v>
      </c>
      <c r="P207" s="12" t="s">
        <v>1569</v>
      </c>
      <c r="R207" s="5" t="s">
        <v>1569</v>
      </c>
      <c r="S207" s="12"/>
      <c r="U207" s="5" t="s">
        <v>1569</v>
      </c>
      <c r="V207" s="12">
        <v>25.5</v>
      </c>
      <c r="W207" s="5">
        <v>2016</v>
      </c>
      <c r="X207" s="5" t="s">
        <v>779</v>
      </c>
      <c r="Y207" s="12">
        <v>0</v>
      </c>
      <c r="Z207" s="5">
        <v>2016</v>
      </c>
      <c r="AA207" s="5" t="s">
        <v>779</v>
      </c>
      <c r="AB207" s="12">
        <v>0</v>
      </c>
      <c r="AC207" s="5">
        <v>2016</v>
      </c>
      <c r="AD207" s="5" t="s">
        <v>779</v>
      </c>
      <c r="AE207" s="14">
        <v>0</v>
      </c>
      <c r="AF207" s="5">
        <v>2016</v>
      </c>
      <c r="AG207" s="5" t="s">
        <v>779</v>
      </c>
      <c r="AH207" s="14"/>
      <c r="AJ207" s="5" t="s">
        <v>1569</v>
      </c>
    </row>
    <row r="208" spans="1:36" ht="12.75" customHeight="1" x14ac:dyDescent="0.25">
      <c r="A208" s="5" t="s">
        <v>782</v>
      </c>
      <c r="B208" s="5" t="s">
        <v>23</v>
      </c>
      <c r="C208" s="5" t="s">
        <v>708</v>
      </c>
      <c r="D208" s="5" t="s">
        <v>620</v>
      </c>
      <c r="E208" s="5" t="s">
        <v>784</v>
      </c>
      <c r="F208" s="5" t="s">
        <v>783</v>
      </c>
      <c r="G208" s="5">
        <v>3</v>
      </c>
      <c r="H208" s="15">
        <v>1</v>
      </c>
      <c r="I208" s="4" t="s">
        <v>1905</v>
      </c>
      <c r="J208" s="13">
        <v>0.55016721374305333</v>
      </c>
      <c r="K208" s="5">
        <v>2016</v>
      </c>
      <c r="L208" s="5" t="s">
        <v>782</v>
      </c>
      <c r="M208" s="12">
        <v>48.15</v>
      </c>
      <c r="N208" s="5">
        <v>2016</v>
      </c>
      <c r="O208" s="5" t="s">
        <v>782</v>
      </c>
      <c r="P208" s="12">
        <v>1</v>
      </c>
      <c r="Q208" s="5">
        <v>2016</v>
      </c>
      <c r="R208" s="5" t="s">
        <v>782</v>
      </c>
      <c r="S208" s="12"/>
      <c r="U208" s="5" t="s">
        <v>1569</v>
      </c>
      <c r="V208" s="12">
        <v>0</v>
      </c>
      <c r="W208" s="5">
        <v>2016</v>
      </c>
      <c r="X208" s="5" t="s">
        <v>782</v>
      </c>
      <c r="Y208" s="12">
        <v>0</v>
      </c>
      <c r="Z208" s="5">
        <v>2016</v>
      </c>
      <c r="AA208" s="5" t="s">
        <v>782</v>
      </c>
      <c r="AB208" s="12">
        <v>0</v>
      </c>
      <c r="AC208" s="5">
        <v>2016</v>
      </c>
      <c r="AD208" s="5" t="s">
        <v>782</v>
      </c>
      <c r="AE208" s="14">
        <v>0</v>
      </c>
      <c r="AF208" s="5">
        <v>2016</v>
      </c>
      <c r="AG208" s="5" t="s">
        <v>782</v>
      </c>
      <c r="AH208" s="14"/>
      <c r="AJ208" s="5" t="s">
        <v>1569</v>
      </c>
    </row>
    <row r="209" spans="1:36" ht="12.75" customHeight="1" x14ac:dyDescent="0.25">
      <c r="A209" s="5" t="s">
        <v>785</v>
      </c>
      <c r="B209" s="5" t="s">
        <v>23</v>
      </c>
      <c r="C209" s="5" t="s">
        <v>708</v>
      </c>
      <c r="D209" s="5" t="s">
        <v>620</v>
      </c>
      <c r="E209" s="5" t="s">
        <v>787</v>
      </c>
      <c r="F209" s="5" t="s">
        <v>786</v>
      </c>
      <c r="G209" s="5">
        <v>3</v>
      </c>
      <c r="H209" s="15">
        <v>2</v>
      </c>
      <c r="I209" s="4" t="s">
        <v>1906</v>
      </c>
      <c r="J209" s="13">
        <v>0.59189781854875179</v>
      </c>
      <c r="K209" s="5">
        <v>2016</v>
      </c>
      <c r="L209" s="5" t="s">
        <v>785</v>
      </c>
      <c r="M209" s="12">
        <v>98</v>
      </c>
      <c r="N209" s="5">
        <v>2016</v>
      </c>
      <c r="O209" s="5" t="s">
        <v>785</v>
      </c>
      <c r="P209" s="12">
        <v>0</v>
      </c>
      <c r="Q209" s="5">
        <v>2016</v>
      </c>
      <c r="R209" s="5" t="s">
        <v>785</v>
      </c>
      <c r="S209" s="12"/>
      <c r="U209" s="5" t="s">
        <v>1569</v>
      </c>
      <c r="V209" s="12">
        <v>82</v>
      </c>
      <c r="W209" s="5">
        <v>2016</v>
      </c>
      <c r="X209" s="5" t="s">
        <v>785</v>
      </c>
      <c r="Y209" s="12">
        <v>0</v>
      </c>
      <c r="Z209" s="5">
        <v>2016</v>
      </c>
      <c r="AA209" s="5" t="s">
        <v>785</v>
      </c>
      <c r="AB209" s="12">
        <v>0</v>
      </c>
      <c r="AC209" s="5">
        <v>2016</v>
      </c>
      <c r="AD209" s="5" t="s">
        <v>785</v>
      </c>
      <c r="AE209" s="14">
        <v>100</v>
      </c>
      <c r="AF209" s="5">
        <v>2016</v>
      </c>
      <c r="AG209" s="5" t="s">
        <v>785</v>
      </c>
      <c r="AH209" s="14"/>
      <c r="AJ209" s="5" t="s">
        <v>1569</v>
      </c>
    </row>
    <row r="210" spans="1:36" ht="12.75" customHeight="1" x14ac:dyDescent="0.25">
      <c r="A210" s="5" t="s">
        <v>788</v>
      </c>
      <c r="B210" s="5" t="s">
        <v>23</v>
      </c>
      <c r="C210" s="5" t="s">
        <v>708</v>
      </c>
      <c r="D210" s="5" t="s">
        <v>620</v>
      </c>
      <c r="E210" s="5" t="s">
        <v>1578</v>
      </c>
      <c r="F210" s="5" t="s">
        <v>789</v>
      </c>
      <c r="G210" s="5">
        <v>3</v>
      </c>
      <c r="H210" s="15">
        <v>2</v>
      </c>
      <c r="I210" s="4" t="s">
        <v>1900</v>
      </c>
      <c r="J210" s="13">
        <v>0.50073370692998587</v>
      </c>
      <c r="K210" s="5">
        <v>2016</v>
      </c>
      <c r="L210" s="5" t="s">
        <v>788</v>
      </c>
      <c r="M210" s="12">
        <v>71</v>
      </c>
      <c r="N210" s="5">
        <v>2016</v>
      </c>
      <c r="O210" s="5" t="s">
        <v>788</v>
      </c>
      <c r="P210" s="12">
        <v>11.253376012803841</v>
      </c>
      <c r="Q210" s="5">
        <v>2016</v>
      </c>
      <c r="R210" s="5" t="s">
        <v>788</v>
      </c>
      <c r="S210" s="12"/>
      <c r="U210" s="5" t="s">
        <v>1569</v>
      </c>
      <c r="V210" s="12">
        <v>39.5</v>
      </c>
      <c r="W210" s="5">
        <v>2016</v>
      </c>
      <c r="X210" s="5" t="s">
        <v>788</v>
      </c>
      <c r="Y210" s="12">
        <v>0</v>
      </c>
      <c r="Z210" s="5">
        <v>2016</v>
      </c>
      <c r="AA210" s="5" t="s">
        <v>788</v>
      </c>
      <c r="AB210" s="12">
        <v>0</v>
      </c>
      <c r="AC210" s="5">
        <v>2016</v>
      </c>
      <c r="AD210" s="5" t="s">
        <v>788</v>
      </c>
      <c r="AE210" s="14">
        <v>0</v>
      </c>
      <c r="AF210" s="5">
        <v>2016</v>
      </c>
      <c r="AG210" s="5" t="s">
        <v>788</v>
      </c>
      <c r="AH210" s="14"/>
      <c r="AJ210" s="5" t="s">
        <v>1569</v>
      </c>
    </row>
    <row r="211" spans="1:36" ht="12.75" customHeight="1" x14ac:dyDescent="0.25">
      <c r="A211" s="5" t="s">
        <v>790</v>
      </c>
      <c r="B211" s="5" t="s">
        <v>23</v>
      </c>
      <c r="C211" s="5" t="s">
        <v>708</v>
      </c>
      <c r="D211" s="5" t="s">
        <v>620</v>
      </c>
      <c r="E211" s="5" t="s">
        <v>792</v>
      </c>
      <c r="F211" s="5" t="s">
        <v>791</v>
      </c>
      <c r="G211" s="5">
        <v>3</v>
      </c>
      <c r="H211" s="15">
        <v>1</v>
      </c>
      <c r="I211" s="4"/>
      <c r="J211" s="13">
        <v>0.43139540081379152</v>
      </c>
      <c r="K211" s="5">
        <v>2016</v>
      </c>
      <c r="L211" s="5" t="s">
        <v>790</v>
      </c>
      <c r="M211" s="12">
        <v>88.06</v>
      </c>
      <c r="N211" s="5">
        <v>2016</v>
      </c>
      <c r="O211" s="5" t="s">
        <v>790</v>
      </c>
      <c r="P211" s="12">
        <v>13</v>
      </c>
      <c r="Q211" s="5">
        <v>2016</v>
      </c>
      <c r="R211" s="5" t="s">
        <v>790</v>
      </c>
      <c r="S211" s="12"/>
      <c r="U211" s="5" t="s">
        <v>1569</v>
      </c>
      <c r="V211" s="12">
        <v>61.728395061728392</v>
      </c>
      <c r="W211" s="5">
        <v>2016</v>
      </c>
      <c r="X211" s="5" t="s">
        <v>790</v>
      </c>
      <c r="Y211" s="12">
        <v>0</v>
      </c>
      <c r="Z211" s="5">
        <v>2016</v>
      </c>
      <c r="AA211" s="5" t="s">
        <v>790</v>
      </c>
      <c r="AB211" s="12">
        <v>0</v>
      </c>
      <c r="AC211" s="5">
        <v>2016</v>
      </c>
      <c r="AD211" s="5" t="s">
        <v>790</v>
      </c>
      <c r="AE211" s="14">
        <v>100</v>
      </c>
      <c r="AF211" s="5">
        <v>2016</v>
      </c>
      <c r="AG211" s="5" t="s">
        <v>790</v>
      </c>
      <c r="AH211" s="14"/>
      <c r="AJ211" s="5" t="s">
        <v>1569</v>
      </c>
    </row>
    <row r="212" spans="1:36" ht="12.75" customHeight="1" x14ac:dyDescent="0.25">
      <c r="A212" s="5" t="s">
        <v>793</v>
      </c>
      <c r="B212" s="5" t="s">
        <v>23</v>
      </c>
      <c r="C212" s="5" t="s">
        <v>708</v>
      </c>
      <c r="D212" s="5" t="s">
        <v>620</v>
      </c>
      <c r="E212" s="5" t="s">
        <v>795</v>
      </c>
      <c r="F212" s="5" t="s">
        <v>794</v>
      </c>
      <c r="G212" s="5">
        <v>3</v>
      </c>
      <c r="H212" s="15">
        <v>2</v>
      </c>
      <c r="I212" s="4" t="s">
        <v>1901</v>
      </c>
      <c r="J212" s="13">
        <v>0.88695017304771584</v>
      </c>
      <c r="K212" s="5">
        <v>2016</v>
      </c>
      <c r="L212" s="5" t="s">
        <v>793</v>
      </c>
      <c r="M212" s="12">
        <v>95.5</v>
      </c>
      <c r="N212" s="5">
        <v>2016</v>
      </c>
      <c r="O212" s="5" t="s">
        <v>793</v>
      </c>
      <c r="P212" s="12">
        <v>0</v>
      </c>
      <c r="Q212" s="5">
        <v>2016</v>
      </c>
      <c r="R212" s="5" t="s">
        <v>793</v>
      </c>
      <c r="S212" s="12"/>
      <c r="U212" s="5" t="s">
        <v>1569</v>
      </c>
      <c r="V212" s="12">
        <v>69.032258064516114</v>
      </c>
      <c r="W212" s="5">
        <v>2016</v>
      </c>
      <c r="X212" s="5" t="s">
        <v>793</v>
      </c>
      <c r="Y212" s="12" t="s">
        <v>1569</v>
      </c>
      <c r="AA212" s="5" t="s">
        <v>1569</v>
      </c>
      <c r="AB212" s="12" t="s">
        <v>1569</v>
      </c>
      <c r="AD212" s="5" t="s">
        <v>1569</v>
      </c>
      <c r="AE212" s="14">
        <v>100</v>
      </c>
      <c r="AF212" s="5">
        <v>2016</v>
      </c>
      <c r="AG212" s="5" t="s">
        <v>793</v>
      </c>
      <c r="AH212" s="14"/>
      <c r="AJ212" s="5" t="s">
        <v>1569</v>
      </c>
    </row>
    <row r="213" spans="1:36" ht="12.75" customHeight="1" x14ac:dyDescent="0.25">
      <c r="A213" s="5" t="s">
        <v>796</v>
      </c>
      <c r="B213" s="5" t="s">
        <v>23</v>
      </c>
      <c r="C213" s="5" t="s">
        <v>708</v>
      </c>
      <c r="D213" s="5" t="s">
        <v>620</v>
      </c>
      <c r="E213" s="5" t="s">
        <v>798</v>
      </c>
      <c r="F213" s="5" t="s">
        <v>797</v>
      </c>
      <c r="G213" s="5">
        <v>3</v>
      </c>
      <c r="H213" s="15">
        <v>2</v>
      </c>
      <c r="I213" s="4" t="s">
        <v>1907</v>
      </c>
      <c r="J213" s="13">
        <v>0.41779562505776519</v>
      </c>
      <c r="K213" s="5">
        <v>2016</v>
      </c>
      <c r="L213" s="5" t="s">
        <v>796</v>
      </c>
      <c r="M213" s="12">
        <v>79</v>
      </c>
      <c r="N213" s="5">
        <v>2016</v>
      </c>
      <c r="O213" s="5" t="s">
        <v>796</v>
      </c>
      <c r="P213" s="12">
        <v>15.344603381014307</v>
      </c>
      <c r="Q213" s="5">
        <v>2016</v>
      </c>
      <c r="R213" s="5" t="s">
        <v>796</v>
      </c>
      <c r="S213" s="12"/>
      <c r="U213" s="5" t="s">
        <v>1569</v>
      </c>
      <c r="V213" s="12">
        <v>31.385006353240151</v>
      </c>
      <c r="W213" s="5">
        <v>2016</v>
      </c>
      <c r="X213" s="5" t="s">
        <v>796</v>
      </c>
      <c r="Y213" s="12">
        <v>0</v>
      </c>
      <c r="Z213" s="5">
        <v>2016</v>
      </c>
      <c r="AA213" s="5" t="s">
        <v>796</v>
      </c>
      <c r="AB213" s="12">
        <v>0</v>
      </c>
      <c r="AC213" s="5">
        <v>2016</v>
      </c>
      <c r="AD213" s="5" t="s">
        <v>796</v>
      </c>
      <c r="AE213" s="14">
        <v>0</v>
      </c>
      <c r="AF213" s="5">
        <v>2016</v>
      </c>
      <c r="AG213" s="5" t="s">
        <v>796</v>
      </c>
      <c r="AH213" s="14"/>
      <c r="AJ213" s="5" t="s">
        <v>1569</v>
      </c>
    </row>
    <row r="214" spans="1:36" ht="12.75" customHeight="1" x14ac:dyDescent="0.25">
      <c r="A214" s="5" t="s">
        <v>799</v>
      </c>
      <c r="B214" s="5" t="s">
        <v>23</v>
      </c>
      <c r="C214" s="5" t="s">
        <v>708</v>
      </c>
      <c r="D214" s="5" t="s">
        <v>620</v>
      </c>
      <c r="E214" s="5" t="s">
        <v>801</v>
      </c>
      <c r="F214" s="5" t="s">
        <v>800</v>
      </c>
      <c r="G214" s="5">
        <v>3</v>
      </c>
      <c r="H214" s="15">
        <v>1</v>
      </c>
      <c r="I214" s="4" t="s">
        <v>1908</v>
      </c>
      <c r="J214" s="13">
        <v>0.91101311890828696</v>
      </c>
      <c r="K214" s="5">
        <v>2016</v>
      </c>
      <c r="L214" s="5" t="s">
        <v>799</v>
      </c>
      <c r="M214" s="12">
        <v>65</v>
      </c>
      <c r="N214" s="5">
        <v>2016</v>
      </c>
      <c r="O214" s="5" t="s">
        <v>799</v>
      </c>
      <c r="P214" s="12">
        <v>15</v>
      </c>
      <c r="Q214" s="5">
        <v>2016</v>
      </c>
      <c r="R214" s="5" t="s">
        <v>799</v>
      </c>
      <c r="S214" s="12"/>
      <c r="U214" s="5" t="s">
        <v>1569</v>
      </c>
      <c r="V214" s="12">
        <v>0</v>
      </c>
      <c r="W214" s="5">
        <v>2016</v>
      </c>
      <c r="X214" s="5" t="s">
        <v>799</v>
      </c>
      <c r="Y214" s="12">
        <v>0</v>
      </c>
      <c r="Z214" s="5">
        <v>2016</v>
      </c>
      <c r="AA214" s="5" t="s">
        <v>799</v>
      </c>
      <c r="AB214" s="12">
        <v>0</v>
      </c>
      <c r="AC214" s="5">
        <v>2016</v>
      </c>
      <c r="AD214" s="5" t="s">
        <v>799</v>
      </c>
      <c r="AE214" s="14">
        <v>0</v>
      </c>
      <c r="AF214" s="5">
        <v>2016</v>
      </c>
      <c r="AG214" s="5" t="s">
        <v>799</v>
      </c>
      <c r="AH214" s="14"/>
      <c r="AJ214" s="5" t="s">
        <v>1569</v>
      </c>
    </row>
    <row r="215" spans="1:36" ht="12.75" customHeight="1" x14ac:dyDescent="0.25">
      <c r="A215" s="5" t="s">
        <v>802</v>
      </c>
      <c r="B215" s="5" t="s">
        <v>23</v>
      </c>
      <c r="C215" s="5" t="s">
        <v>708</v>
      </c>
      <c r="D215" s="5" t="s">
        <v>620</v>
      </c>
      <c r="E215" s="5" t="s">
        <v>804</v>
      </c>
      <c r="F215" s="5" t="s">
        <v>803</v>
      </c>
      <c r="G215" s="5">
        <v>3</v>
      </c>
      <c r="H215" s="15">
        <v>1</v>
      </c>
      <c r="I215" s="4" t="s">
        <v>1909</v>
      </c>
      <c r="J215" s="13">
        <v>0.75084559222915348</v>
      </c>
      <c r="K215" s="5">
        <v>2016</v>
      </c>
      <c r="L215" s="5" t="s">
        <v>802</v>
      </c>
      <c r="M215" s="12">
        <v>85</v>
      </c>
      <c r="N215" s="5">
        <v>2016</v>
      </c>
      <c r="O215" s="5" t="s">
        <v>802</v>
      </c>
      <c r="P215" s="12" t="s">
        <v>1569</v>
      </c>
      <c r="R215" s="5" t="s">
        <v>1569</v>
      </c>
      <c r="S215" s="12"/>
      <c r="U215" s="5" t="s">
        <v>1569</v>
      </c>
      <c r="V215" s="12">
        <v>9.8557692307692299</v>
      </c>
      <c r="W215" s="5">
        <v>2016</v>
      </c>
      <c r="X215" s="5" t="s">
        <v>802</v>
      </c>
      <c r="Y215" s="12">
        <v>0</v>
      </c>
      <c r="Z215" s="5">
        <v>2016</v>
      </c>
      <c r="AA215" s="5" t="s">
        <v>802</v>
      </c>
      <c r="AB215" s="12">
        <v>0</v>
      </c>
      <c r="AC215" s="5">
        <v>2016</v>
      </c>
      <c r="AD215" s="5" t="s">
        <v>802</v>
      </c>
      <c r="AE215" s="14">
        <v>0</v>
      </c>
      <c r="AF215" s="5">
        <v>2016</v>
      </c>
      <c r="AG215" s="5" t="s">
        <v>802</v>
      </c>
      <c r="AH215" s="14"/>
      <c r="AJ215" s="5" t="s">
        <v>1569</v>
      </c>
    </row>
    <row r="216" spans="1:36" ht="12.75" customHeight="1" x14ac:dyDescent="0.25">
      <c r="A216" s="5" t="s">
        <v>805</v>
      </c>
      <c r="B216" s="5" t="s">
        <v>23</v>
      </c>
      <c r="C216" s="5" t="s">
        <v>708</v>
      </c>
      <c r="D216" s="5" t="s">
        <v>620</v>
      </c>
      <c r="E216" s="5" t="s">
        <v>807</v>
      </c>
      <c r="F216" s="5" t="s">
        <v>806</v>
      </c>
      <c r="G216" s="5">
        <v>3</v>
      </c>
      <c r="H216" s="15">
        <v>1</v>
      </c>
      <c r="I216" s="4"/>
      <c r="J216" s="13">
        <v>0.62071986792991118</v>
      </c>
      <c r="K216" s="5">
        <v>2016</v>
      </c>
      <c r="L216" s="5" t="s">
        <v>805</v>
      </c>
      <c r="M216" s="12">
        <v>100</v>
      </c>
      <c r="N216" s="5">
        <v>2016</v>
      </c>
      <c r="O216" s="5" t="s">
        <v>805</v>
      </c>
      <c r="P216" s="12" t="s">
        <v>1569</v>
      </c>
      <c r="R216" s="5" t="s">
        <v>1569</v>
      </c>
      <c r="S216" s="12"/>
      <c r="U216" s="5" t="s">
        <v>1569</v>
      </c>
      <c r="V216" s="12">
        <v>0</v>
      </c>
      <c r="W216" s="5">
        <v>2016</v>
      </c>
      <c r="X216" s="5" t="s">
        <v>805</v>
      </c>
      <c r="Y216" s="12">
        <v>0</v>
      </c>
      <c r="Z216" s="5">
        <v>2016</v>
      </c>
      <c r="AA216" s="5" t="s">
        <v>805</v>
      </c>
      <c r="AB216" s="12">
        <v>0</v>
      </c>
      <c r="AC216" s="5">
        <v>2016</v>
      </c>
      <c r="AD216" s="5" t="s">
        <v>805</v>
      </c>
      <c r="AE216" s="14">
        <v>0</v>
      </c>
      <c r="AF216" s="5">
        <v>2016</v>
      </c>
      <c r="AG216" s="5" t="s">
        <v>805</v>
      </c>
      <c r="AH216" s="14"/>
      <c r="AJ216" s="5" t="s">
        <v>1569</v>
      </c>
    </row>
    <row r="217" spans="1:36" ht="12.75" customHeight="1" x14ac:dyDescent="0.25">
      <c r="A217" s="5" t="s">
        <v>808</v>
      </c>
      <c r="B217" s="5" t="s">
        <v>23</v>
      </c>
      <c r="C217" s="5" t="s">
        <v>708</v>
      </c>
      <c r="D217" s="5" t="s">
        <v>620</v>
      </c>
      <c r="E217" s="5" t="s">
        <v>810</v>
      </c>
      <c r="F217" s="5" t="s">
        <v>809</v>
      </c>
      <c r="G217" s="5">
        <v>3</v>
      </c>
      <c r="H217" s="15">
        <v>1</v>
      </c>
      <c r="I217" s="4"/>
      <c r="J217" s="13">
        <v>0.48701456822911765</v>
      </c>
      <c r="K217" s="5">
        <v>2016</v>
      </c>
      <c r="L217" s="5" t="s">
        <v>808</v>
      </c>
      <c r="M217" s="12">
        <v>100</v>
      </c>
      <c r="N217" s="5">
        <v>2016</v>
      </c>
      <c r="O217" s="5" t="s">
        <v>808</v>
      </c>
      <c r="P217" s="12">
        <v>13.74</v>
      </c>
      <c r="Q217" s="5">
        <v>2016</v>
      </c>
      <c r="R217" s="5" t="s">
        <v>808</v>
      </c>
      <c r="S217" s="12"/>
      <c r="U217" s="5" t="s">
        <v>1569</v>
      </c>
      <c r="V217" s="12">
        <v>5.7368741131157517</v>
      </c>
      <c r="W217" s="5">
        <v>2016</v>
      </c>
      <c r="X217" s="5" t="s">
        <v>808</v>
      </c>
      <c r="Y217" s="12">
        <v>0</v>
      </c>
      <c r="Z217" s="5">
        <v>2016</v>
      </c>
      <c r="AA217" s="5" t="s">
        <v>808</v>
      </c>
      <c r="AB217" s="12">
        <v>0</v>
      </c>
      <c r="AC217" s="5">
        <v>2016</v>
      </c>
      <c r="AD217" s="5" t="s">
        <v>808</v>
      </c>
      <c r="AE217" s="14">
        <v>0</v>
      </c>
      <c r="AF217" s="5">
        <v>2016</v>
      </c>
      <c r="AG217" s="5" t="s">
        <v>808</v>
      </c>
      <c r="AH217" s="14"/>
      <c r="AJ217" s="5" t="s">
        <v>1569</v>
      </c>
    </row>
    <row r="218" spans="1:36" ht="12.75" customHeight="1" x14ac:dyDescent="0.25">
      <c r="A218" s="5" t="s">
        <v>811</v>
      </c>
      <c r="B218" s="5" t="s">
        <v>23</v>
      </c>
      <c r="C218" s="5" t="s">
        <v>708</v>
      </c>
      <c r="D218" s="5" t="s">
        <v>620</v>
      </c>
      <c r="E218" s="5" t="s">
        <v>813</v>
      </c>
      <c r="F218" s="5" t="s">
        <v>812</v>
      </c>
      <c r="G218" s="5">
        <v>3</v>
      </c>
      <c r="H218" s="15">
        <v>2</v>
      </c>
      <c r="I218" s="4" t="s">
        <v>1901</v>
      </c>
      <c r="J218" s="13">
        <v>0.35714448475444133</v>
      </c>
      <c r="K218" s="5">
        <v>2016</v>
      </c>
      <c r="L218" s="5" t="s">
        <v>811</v>
      </c>
      <c r="M218" s="12">
        <v>84</v>
      </c>
      <c r="N218" s="5">
        <v>2016</v>
      </c>
      <c r="O218" s="5" t="s">
        <v>811</v>
      </c>
      <c r="P218" s="12" t="s">
        <v>1569</v>
      </c>
      <c r="R218" s="5" t="s">
        <v>1569</v>
      </c>
      <c r="S218" s="12"/>
      <c r="U218" s="5" t="s">
        <v>1569</v>
      </c>
      <c r="V218" s="12">
        <v>0</v>
      </c>
      <c r="W218" s="5">
        <v>2016</v>
      </c>
      <c r="X218" s="5" t="s">
        <v>811</v>
      </c>
      <c r="Y218" s="12">
        <v>0</v>
      </c>
      <c r="Z218" s="5">
        <v>2016</v>
      </c>
      <c r="AA218" s="5" t="s">
        <v>811</v>
      </c>
      <c r="AB218" s="12">
        <v>0</v>
      </c>
      <c r="AC218" s="5">
        <v>2016</v>
      </c>
      <c r="AD218" s="5" t="s">
        <v>811</v>
      </c>
      <c r="AE218" s="14">
        <v>0</v>
      </c>
      <c r="AF218" s="5">
        <v>2016</v>
      </c>
      <c r="AG218" s="5" t="s">
        <v>811</v>
      </c>
      <c r="AH218" s="14"/>
      <c r="AJ218" s="5" t="s">
        <v>1569</v>
      </c>
    </row>
    <row r="219" spans="1:36" ht="12.75" customHeight="1" x14ac:dyDescent="0.25">
      <c r="A219" s="5" t="s">
        <v>814</v>
      </c>
      <c r="B219" s="5" t="s">
        <v>23</v>
      </c>
      <c r="C219" s="5" t="s">
        <v>708</v>
      </c>
      <c r="D219" s="5" t="s">
        <v>620</v>
      </c>
      <c r="E219" s="5" t="s">
        <v>816</v>
      </c>
      <c r="F219" s="5" t="s">
        <v>815</v>
      </c>
      <c r="G219" s="5">
        <v>3</v>
      </c>
      <c r="H219" s="15">
        <v>2</v>
      </c>
      <c r="I219" s="4" t="s">
        <v>1910</v>
      </c>
      <c r="J219" s="13">
        <v>0.32764983734233388</v>
      </c>
      <c r="K219" s="5">
        <v>2016</v>
      </c>
      <c r="L219" s="5" t="s">
        <v>814</v>
      </c>
      <c r="M219" s="12">
        <v>100</v>
      </c>
      <c r="N219" s="5">
        <v>2016</v>
      </c>
      <c r="O219" s="5" t="s">
        <v>814</v>
      </c>
      <c r="P219" s="12">
        <v>21.6</v>
      </c>
      <c r="Q219" s="5">
        <v>2016</v>
      </c>
      <c r="R219" s="5" t="s">
        <v>814</v>
      </c>
      <c r="S219" s="12"/>
      <c r="U219" s="5" t="s">
        <v>1569</v>
      </c>
      <c r="V219" s="12">
        <v>51.403061224489804</v>
      </c>
      <c r="W219" s="5">
        <v>2016</v>
      </c>
      <c r="X219" s="5" t="s">
        <v>814</v>
      </c>
      <c r="Y219" s="12">
        <v>0</v>
      </c>
      <c r="Z219" s="5">
        <v>2016</v>
      </c>
      <c r="AA219" s="5" t="s">
        <v>814</v>
      </c>
      <c r="AB219" s="12">
        <v>0</v>
      </c>
      <c r="AC219" s="5">
        <v>2016</v>
      </c>
      <c r="AD219" s="5" t="s">
        <v>814</v>
      </c>
      <c r="AE219" s="14">
        <v>99.737532808398953</v>
      </c>
      <c r="AF219" s="5">
        <v>2016</v>
      </c>
      <c r="AG219" s="5" t="s">
        <v>814</v>
      </c>
      <c r="AH219" s="14"/>
      <c r="AJ219" s="5" t="s">
        <v>1569</v>
      </c>
    </row>
    <row r="220" spans="1:36" ht="12.75" customHeight="1" x14ac:dyDescent="0.25">
      <c r="A220" s="5" t="s">
        <v>817</v>
      </c>
      <c r="B220" s="5" t="s">
        <v>23</v>
      </c>
      <c r="C220" s="5" t="s">
        <v>708</v>
      </c>
      <c r="D220" s="5" t="s">
        <v>620</v>
      </c>
      <c r="E220" s="5" t="s">
        <v>819</v>
      </c>
      <c r="F220" s="5" t="s">
        <v>818</v>
      </c>
      <c r="G220" s="5">
        <v>3</v>
      </c>
      <c r="H220" s="15">
        <v>1</v>
      </c>
      <c r="I220" s="4"/>
      <c r="J220" s="13">
        <v>0.4443462156668414</v>
      </c>
      <c r="K220" s="5">
        <v>2016</v>
      </c>
      <c r="L220" s="5" t="s">
        <v>817</v>
      </c>
      <c r="M220" s="12">
        <v>90</v>
      </c>
      <c r="N220" s="5">
        <v>2016</v>
      </c>
      <c r="O220" s="5" t="s">
        <v>817</v>
      </c>
      <c r="P220" s="12" t="s">
        <v>1569</v>
      </c>
      <c r="R220" s="5" t="s">
        <v>1569</v>
      </c>
      <c r="S220" s="12"/>
      <c r="U220" s="5" t="s">
        <v>1569</v>
      </c>
      <c r="V220" s="12">
        <v>0</v>
      </c>
      <c r="W220" s="5">
        <v>2016</v>
      </c>
      <c r="X220" s="5" t="s">
        <v>817</v>
      </c>
      <c r="Y220" s="12">
        <v>0</v>
      </c>
      <c r="Z220" s="5">
        <v>2016</v>
      </c>
      <c r="AA220" s="5" t="s">
        <v>817</v>
      </c>
      <c r="AB220" s="12">
        <v>0</v>
      </c>
      <c r="AC220" s="5">
        <v>2016</v>
      </c>
      <c r="AD220" s="5" t="s">
        <v>817</v>
      </c>
      <c r="AE220" s="14">
        <v>0</v>
      </c>
      <c r="AF220" s="5">
        <v>2016</v>
      </c>
      <c r="AG220" s="5" t="s">
        <v>817</v>
      </c>
      <c r="AH220" s="14"/>
      <c r="AJ220" s="5" t="s">
        <v>1569</v>
      </c>
    </row>
    <row r="221" spans="1:36" ht="12.75" customHeight="1" x14ac:dyDescent="0.25">
      <c r="A221" s="5" t="s">
        <v>820</v>
      </c>
      <c r="B221" s="5" t="s">
        <v>23</v>
      </c>
      <c r="C221" s="5" t="s">
        <v>708</v>
      </c>
      <c r="D221" s="5" t="s">
        <v>620</v>
      </c>
      <c r="E221" s="5" t="s">
        <v>822</v>
      </c>
      <c r="F221" s="5" t="s">
        <v>821</v>
      </c>
      <c r="G221" s="5">
        <v>3</v>
      </c>
      <c r="H221" s="15">
        <v>2</v>
      </c>
      <c r="I221" s="4" t="s">
        <v>1911</v>
      </c>
      <c r="J221" s="13">
        <v>0.81782643542169853</v>
      </c>
      <c r="K221" s="5">
        <v>2016</v>
      </c>
      <c r="L221" s="5" t="s">
        <v>820</v>
      </c>
      <c r="M221" s="12">
        <v>85</v>
      </c>
      <c r="N221" s="5">
        <v>2016</v>
      </c>
      <c r="O221" s="5" t="s">
        <v>820</v>
      </c>
      <c r="P221" s="12" t="s">
        <v>1569</v>
      </c>
      <c r="R221" s="5" t="s">
        <v>1569</v>
      </c>
      <c r="S221" s="12"/>
      <c r="U221" s="5" t="s">
        <v>1569</v>
      </c>
      <c r="V221" s="12">
        <v>29.411764705882355</v>
      </c>
      <c r="W221" s="5">
        <v>2016</v>
      </c>
      <c r="X221" s="5" t="s">
        <v>820</v>
      </c>
      <c r="Y221" s="12">
        <v>0</v>
      </c>
      <c r="Z221" s="5">
        <v>2016</v>
      </c>
      <c r="AA221" s="5" t="s">
        <v>820</v>
      </c>
      <c r="AB221" s="12">
        <v>0</v>
      </c>
      <c r="AC221" s="5">
        <v>2016</v>
      </c>
      <c r="AD221" s="5" t="s">
        <v>820</v>
      </c>
      <c r="AE221" s="14">
        <v>0</v>
      </c>
      <c r="AF221" s="5">
        <v>2016</v>
      </c>
      <c r="AG221" s="5" t="s">
        <v>820</v>
      </c>
      <c r="AH221" s="14"/>
      <c r="AJ221" s="5" t="s">
        <v>1569</v>
      </c>
    </row>
    <row r="222" spans="1:36" ht="12.75" customHeight="1" x14ac:dyDescent="0.25">
      <c r="A222" s="5" t="s">
        <v>823</v>
      </c>
      <c r="B222" s="5" t="s">
        <v>23</v>
      </c>
      <c r="C222" s="5" t="s">
        <v>708</v>
      </c>
      <c r="D222" s="5" t="s">
        <v>620</v>
      </c>
      <c r="E222" s="5" t="s">
        <v>825</v>
      </c>
      <c r="F222" s="5" t="s">
        <v>824</v>
      </c>
      <c r="G222" s="5">
        <v>3</v>
      </c>
      <c r="H222" s="15">
        <v>2</v>
      </c>
      <c r="I222" s="4" t="s">
        <v>1912</v>
      </c>
      <c r="J222" s="13">
        <v>0.29823704626029379</v>
      </c>
      <c r="K222" s="5">
        <v>2016</v>
      </c>
      <c r="L222" s="5" t="s">
        <v>823</v>
      </c>
      <c r="M222" s="12">
        <v>100</v>
      </c>
      <c r="N222" s="5">
        <v>2016</v>
      </c>
      <c r="O222" s="5" t="s">
        <v>823</v>
      </c>
      <c r="P222" s="12">
        <v>5</v>
      </c>
      <c r="Q222" s="5">
        <v>2016</v>
      </c>
      <c r="R222" s="5" t="s">
        <v>823</v>
      </c>
      <c r="S222" s="12"/>
      <c r="U222" s="5" t="s">
        <v>1569</v>
      </c>
      <c r="V222" s="12" t="s">
        <v>1569</v>
      </c>
      <c r="X222" s="5" t="s">
        <v>1569</v>
      </c>
      <c r="Y222" s="12" t="s">
        <v>1569</v>
      </c>
      <c r="AA222" s="5" t="s">
        <v>1569</v>
      </c>
      <c r="AB222" s="12" t="s">
        <v>1569</v>
      </c>
      <c r="AD222" s="5" t="s">
        <v>1569</v>
      </c>
      <c r="AE222" s="14" t="s">
        <v>1569</v>
      </c>
      <c r="AG222" s="5" t="s">
        <v>1569</v>
      </c>
      <c r="AH222" s="14"/>
      <c r="AJ222" s="5" t="s">
        <v>1569</v>
      </c>
    </row>
    <row r="223" spans="1:36" ht="12.75" customHeight="1" x14ac:dyDescent="0.25">
      <c r="A223" s="5" t="s">
        <v>826</v>
      </c>
      <c r="B223" s="5" t="s">
        <v>23</v>
      </c>
      <c r="C223" s="5" t="s">
        <v>708</v>
      </c>
      <c r="D223" s="5" t="s">
        <v>620</v>
      </c>
      <c r="E223" s="5" t="s">
        <v>828</v>
      </c>
      <c r="F223" s="5" t="s">
        <v>827</v>
      </c>
      <c r="G223" s="5">
        <v>3</v>
      </c>
      <c r="H223" s="15">
        <v>2</v>
      </c>
      <c r="I223" s="4" t="s">
        <v>1898</v>
      </c>
      <c r="J223" s="13">
        <v>0.61105934863143929</v>
      </c>
      <c r="K223" s="5">
        <v>2016</v>
      </c>
      <c r="L223" s="5" t="s">
        <v>826</v>
      </c>
      <c r="M223" s="12">
        <v>90</v>
      </c>
      <c r="N223" s="5">
        <v>2016</v>
      </c>
      <c r="O223" s="5" t="s">
        <v>826</v>
      </c>
      <c r="P223" s="12" t="s">
        <v>1569</v>
      </c>
      <c r="R223" s="5" t="s">
        <v>1569</v>
      </c>
      <c r="S223" s="12"/>
      <c r="U223" s="5" t="s">
        <v>1569</v>
      </c>
      <c r="V223" s="12">
        <v>0</v>
      </c>
      <c r="W223" s="5">
        <v>2016</v>
      </c>
      <c r="X223" s="5" t="s">
        <v>826</v>
      </c>
      <c r="Y223" s="12">
        <v>0</v>
      </c>
      <c r="Z223" s="5">
        <v>2016</v>
      </c>
      <c r="AA223" s="5" t="s">
        <v>826</v>
      </c>
      <c r="AB223" s="12">
        <v>0</v>
      </c>
      <c r="AC223" s="5">
        <v>2016</v>
      </c>
      <c r="AD223" s="5" t="s">
        <v>826</v>
      </c>
      <c r="AE223" s="14">
        <v>0</v>
      </c>
      <c r="AF223" s="5">
        <v>2016</v>
      </c>
      <c r="AG223" s="5" t="s">
        <v>826</v>
      </c>
      <c r="AH223" s="14"/>
      <c r="AJ223" s="5" t="s">
        <v>1569</v>
      </c>
    </row>
    <row r="224" spans="1:36" ht="12.75" customHeight="1" x14ac:dyDescent="0.25">
      <c r="A224" s="5" t="s">
        <v>829</v>
      </c>
      <c r="B224" s="5" t="s">
        <v>23</v>
      </c>
      <c r="C224" s="5" t="s">
        <v>708</v>
      </c>
      <c r="D224" s="5" t="s">
        <v>620</v>
      </c>
      <c r="E224" s="5" t="s">
        <v>831</v>
      </c>
      <c r="F224" s="5" t="s">
        <v>830</v>
      </c>
      <c r="G224" s="5">
        <v>3</v>
      </c>
      <c r="H224" s="15">
        <v>2</v>
      </c>
      <c r="I224" s="4" t="s">
        <v>1900</v>
      </c>
      <c r="J224" s="13">
        <v>0.59379123137862877</v>
      </c>
      <c r="K224" s="5">
        <v>2016</v>
      </c>
      <c r="L224" s="5" t="s">
        <v>829</v>
      </c>
      <c r="M224" s="12">
        <v>97</v>
      </c>
      <c r="N224" s="5">
        <v>2016</v>
      </c>
      <c r="O224" s="5" t="s">
        <v>829</v>
      </c>
      <c r="P224" s="12">
        <v>0</v>
      </c>
      <c r="Q224" s="5">
        <v>2016</v>
      </c>
      <c r="R224" s="5" t="s">
        <v>829</v>
      </c>
      <c r="S224" s="12"/>
      <c r="U224" s="5" t="s">
        <v>1569</v>
      </c>
      <c r="V224" s="12">
        <v>3.3816425120772946</v>
      </c>
      <c r="W224" s="5">
        <v>2016</v>
      </c>
      <c r="X224" s="5" t="s">
        <v>829</v>
      </c>
      <c r="Y224" s="12">
        <v>0</v>
      </c>
      <c r="Z224" s="5">
        <v>2016</v>
      </c>
      <c r="AA224" s="5" t="s">
        <v>829</v>
      </c>
      <c r="AB224" s="12">
        <v>0</v>
      </c>
      <c r="AC224" s="5">
        <v>2016</v>
      </c>
      <c r="AD224" s="5" t="s">
        <v>829</v>
      </c>
      <c r="AE224" s="14">
        <v>0</v>
      </c>
      <c r="AF224" s="5">
        <v>2016</v>
      </c>
      <c r="AG224" s="5" t="s">
        <v>829</v>
      </c>
      <c r="AH224" s="14"/>
      <c r="AJ224" s="5" t="s">
        <v>1569</v>
      </c>
    </row>
    <row r="225" spans="1:36" ht="12.75" customHeight="1" x14ac:dyDescent="0.25">
      <c r="A225" s="5" t="s">
        <v>832</v>
      </c>
      <c r="B225" s="5" t="s">
        <v>23</v>
      </c>
      <c r="C225" s="5" t="s">
        <v>708</v>
      </c>
      <c r="D225" s="5" t="s">
        <v>620</v>
      </c>
      <c r="E225" s="5" t="s">
        <v>834</v>
      </c>
      <c r="F225" s="5" t="s">
        <v>833</v>
      </c>
      <c r="G225" s="5">
        <v>3</v>
      </c>
      <c r="H225" s="15">
        <v>2</v>
      </c>
      <c r="I225" s="4" t="s">
        <v>1913</v>
      </c>
      <c r="J225" s="13">
        <v>0.45713584839631116</v>
      </c>
      <c r="K225" s="5">
        <v>2016</v>
      </c>
      <c r="L225" s="5" t="s">
        <v>832</v>
      </c>
      <c r="M225" s="12">
        <v>92</v>
      </c>
      <c r="N225" s="5">
        <v>2016</v>
      </c>
      <c r="O225" s="5" t="s">
        <v>832</v>
      </c>
      <c r="P225" s="12" t="s">
        <v>1569</v>
      </c>
      <c r="R225" s="5" t="s">
        <v>1569</v>
      </c>
      <c r="S225" s="12"/>
      <c r="U225" s="5" t="s">
        <v>1569</v>
      </c>
      <c r="V225" s="12">
        <v>0</v>
      </c>
      <c r="W225" s="5">
        <v>2016</v>
      </c>
      <c r="X225" s="5" t="s">
        <v>832</v>
      </c>
      <c r="Y225" s="12">
        <v>0</v>
      </c>
      <c r="Z225" s="5">
        <v>2016</v>
      </c>
      <c r="AA225" s="5" t="s">
        <v>832</v>
      </c>
      <c r="AB225" s="12">
        <v>0</v>
      </c>
      <c r="AC225" s="5">
        <v>2016</v>
      </c>
      <c r="AD225" s="5" t="s">
        <v>832</v>
      </c>
      <c r="AE225" s="14">
        <v>0</v>
      </c>
      <c r="AF225" s="5">
        <v>2016</v>
      </c>
      <c r="AG225" s="5" t="s">
        <v>832</v>
      </c>
      <c r="AH225" s="14"/>
      <c r="AJ225" s="5" t="s">
        <v>1569</v>
      </c>
    </row>
    <row r="226" spans="1:36" ht="12.75" customHeight="1" x14ac:dyDescent="0.25">
      <c r="A226" s="5" t="s">
        <v>835</v>
      </c>
      <c r="B226" s="5" t="s">
        <v>23</v>
      </c>
      <c r="C226" s="5" t="s">
        <v>708</v>
      </c>
      <c r="D226" s="5" t="s">
        <v>620</v>
      </c>
      <c r="E226" s="5" t="s">
        <v>837</v>
      </c>
      <c r="F226" s="5" t="s">
        <v>836</v>
      </c>
      <c r="G226" s="5">
        <v>3</v>
      </c>
      <c r="H226" s="15">
        <v>2</v>
      </c>
      <c r="I226" s="4" t="s">
        <v>1914</v>
      </c>
      <c r="J226" s="13">
        <v>0.36951842511247218</v>
      </c>
      <c r="K226" s="5">
        <v>2016</v>
      </c>
      <c r="L226" s="5" t="s">
        <v>835</v>
      </c>
      <c r="M226" s="12">
        <v>100</v>
      </c>
      <c r="N226" s="5">
        <v>2016</v>
      </c>
      <c r="O226" s="5" t="s">
        <v>835</v>
      </c>
      <c r="P226" s="12">
        <v>12.5</v>
      </c>
      <c r="Q226" s="5">
        <v>2016</v>
      </c>
      <c r="R226" s="5" t="s">
        <v>835</v>
      </c>
      <c r="S226" s="12"/>
      <c r="U226" s="5" t="s">
        <v>1569</v>
      </c>
      <c r="V226" s="12">
        <v>70</v>
      </c>
      <c r="W226" s="5">
        <v>2016</v>
      </c>
      <c r="X226" s="5" t="s">
        <v>835</v>
      </c>
      <c r="Y226" s="12">
        <v>0</v>
      </c>
      <c r="Z226" s="5">
        <v>2016</v>
      </c>
      <c r="AA226" s="5" t="s">
        <v>835</v>
      </c>
      <c r="AB226" s="12">
        <v>0</v>
      </c>
      <c r="AC226" s="5">
        <v>2016</v>
      </c>
      <c r="AD226" s="5" t="s">
        <v>835</v>
      </c>
      <c r="AE226" s="14">
        <v>0</v>
      </c>
      <c r="AF226" s="5">
        <v>2016</v>
      </c>
      <c r="AG226" s="5" t="s">
        <v>835</v>
      </c>
      <c r="AH226" s="14"/>
      <c r="AJ226" s="5" t="s">
        <v>1569</v>
      </c>
    </row>
    <row r="227" spans="1:36" ht="12.75" customHeight="1" x14ac:dyDescent="0.25">
      <c r="A227" s="5" t="s">
        <v>838</v>
      </c>
      <c r="B227" s="5" t="s">
        <v>23</v>
      </c>
      <c r="C227" s="5" t="s">
        <v>708</v>
      </c>
      <c r="D227" s="5" t="s">
        <v>620</v>
      </c>
      <c r="E227" s="5" t="s">
        <v>840</v>
      </c>
      <c r="F227" s="5" t="s">
        <v>839</v>
      </c>
      <c r="G227" s="5">
        <v>3</v>
      </c>
      <c r="H227" s="15">
        <v>2</v>
      </c>
      <c r="I227" s="4" t="s">
        <v>1915</v>
      </c>
      <c r="J227" s="13">
        <v>1.3445378151260503</v>
      </c>
      <c r="K227" s="5">
        <v>2016</v>
      </c>
      <c r="L227" s="5" t="s">
        <v>838</v>
      </c>
      <c r="M227" s="12">
        <v>75</v>
      </c>
      <c r="N227" s="5">
        <v>2016</v>
      </c>
      <c r="O227" s="5" t="s">
        <v>838</v>
      </c>
      <c r="P227" s="12">
        <v>7.0000000000000009</v>
      </c>
      <c r="Q227" s="5">
        <v>2016</v>
      </c>
      <c r="R227" s="5" t="s">
        <v>838</v>
      </c>
      <c r="S227" s="12"/>
      <c r="U227" s="5" t="s">
        <v>1569</v>
      </c>
      <c r="V227" s="12">
        <v>83.892617449664428</v>
      </c>
      <c r="W227" s="5">
        <v>2016</v>
      </c>
      <c r="X227" s="5" t="s">
        <v>838</v>
      </c>
      <c r="Y227" s="12">
        <v>0</v>
      </c>
      <c r="Z227" s="5">
        <v>2016</v>
      </c>
      <c r="AA227" s="5" t="s">
        <v>838</v>
      </c>
      <c r="AB227" s="12">
        <v>0</v>
      </c>
      <c r="AC227" s="5">
        <v>2016</v>
      </c>
      <c r="AD227" s="5" t="s">
        <v>838</v>
      </c>
      <c r="AE227" s="14">
        <v>0</v>
      </c>
      <c r="AF227" s="5">
        <v>2016</v>
      </c>
      <c r="AG227" s="5" t="s">
        <v>838</v>
      </c>
      <c r="AH227" s="14"/>
      <c r="AJ227" s="5" t="s">
        <v>1569</v>
      </c>
    </row>
    <row r="228" spans="1:36" ht="12.75" customHeight="1" x14ac:dyDescent="0.25">
      <c r="A228" s="5" t="s">
        <v>841</v>
      </c>
      <c r="B228" s="5" t="s">
        <v>23</v>
      </c>
      <c r="C228" s="5" t="s">
        <v>708</v>
      </c>
      <c r="D228" s="5" t="s">
        <v>620</v>
      </c>
      <c r="E228" s="5" t="s">
        <v>843</v>
      </c>
      <c r="F228" s="5" t="s">
        <v>842</v>
      </c>
      <c r="G228" s="5">
        <v>3</v>
      </c>
      <c r="H228" s="15">
        <v>2</v>
      </c>
      <c r="I228" s="4" t="s">
        <v>1916</v>
      </c>
      <c r="J228" s="13">
        <v>1.9016884688526479</v>
      </c>
      <c r="K228" s="5">
        <v>2016</v>
      </c>
      <c r="L228" s="5" t="s">
        <v>841</v>
      </c>
      <c r="M228" s="12">
        <v>100</v>
      </c>
      <c r="N228" s="5">
        <v>2016</v>
      </c>
      <c r="O228" s="5" t="s">
        <v>841</v>
      </c>
      <c r="P228" s="12" t="s">
        <v>1569</v>
      </c>
      <c r="R228" s="5" t="s">
        <v>1569</v>
      </c>
      <c r="S228" s="12"/>
      <c r="U228" s="5" t="s">
        <v>1569</v>
      </c>
      <c r="V228" s="12">
        <v>0</v>
      </c>
      <c r="W228" s="5">
        <v>2016</v>
      </c>
      <c r="X228" s="5" t="s">
        <v>841</v>
      </c>
      <c r="Y228" s="12">
        <v>0</v>
      </c>
      <c r="Z228" s="5">
        <v>2016</v>
      </c>
      <c r="AA228" s="5" t="s">
        <v>841</v>
      </c>
      <c r="AB228" s="12">
        <v>0</v>
      </c>
      <c r="AC228" s="5">
        <v>2016</v>
      </c>
      <c r="AD228" s="5" t="s">
        <v>841</v>
      </c>
      <c r="AE228" s="14">
        <v>0</v>
      </c>
      <c r="AF228" s="5">
        <v>2016</v>
      </c>
      <c r="AG228" s="5" t="s">
        <v>841</v>
      </c>
      <c r="AH228" s="14"/>
      <c r="AJ228" s="5" t="s">
        <v>1569</v>
      </c>
    </row>
    <row r="229" spans="1:36" ht="12.75" customHeight="1" x14ac:dyDescent="0.25">
      <c r="A229" s="5" t="s">
        <v>151</v>
      </c>
      <c r="B229" s="5" t="s">
        <v>154</v>
      </c>
      <c r="C229" s="5" t="s">
        <v>153</v>
      </c>
      <c r="D229" s="5" t="s">
        <v>35</v>
      </c>
      <c r="E229" s="5" t="s">
        <v>155</v>
      </c>
      <c r="F229" s="5" t="s">
        <v>152</v>
      </c>
      <c r="G229" s="5">
        <v>1</v>
      </c>
      <c r="H229" s="15">
        <v>2</v>
      </c>
      <c r="I229" s="4" t="s">
        <v>1919</v>
      </c>
      <c r="J229" s="13">
        <v>0.74197840899897494</v>
      </c>
      <c r="K229" s="5">
        <v>2012</v>
      </c>
      <c r="L229" s="5" t="s">
        <v>151</v>
      </c>
      <c r="M229" s="12">
        <v>100</v>
      </c>
      <c r="N229" s="5">
        <v>2012</v>
      </c>
      <c r="O229" s="5" t="s">
        <v>151</v>
      </c>
      <c r="P229" s="12">
        <v>8</v>
      </c>
      <c r="Q229" s="5">
        <v>2012</v>
      </c>
      <c r="R229" s="5" t="s">
        <v>151</v>
      </c>
      <c r="S229" s="12"/>
      <c r="U229" s="5" t="s">
        <v>1569</v>
      </c>
      <c r="V229" s="12">
        <v>0</v>
      </c>
      <c r="W229" s="5">
        <v>2012</v>
      </c>
      <c r="X229" s="5" t="s">
        <v>151</v>
      </c>
      <c r="Y229" s="12">
        <v>49</v>
      </c>
      <c r="Z229" s="5">
        <v>2012</v>
      </c>
      <c r="AA229" s="5" t="s">
        <v>151</v>
      </c>
      <c r="AB229" s="12">
        <v>0</v>
      </c>
      <c r="AC229" s="5">
        <v>2012</v>
      </c>
      <c r="AD229" s="5" t="s">
        <v>151</v>
      </c>
      <c r="AE229" s="14">
        <v>0</v>
      </c>
      <c r="AF229" s="5">
        <v>2012</v>
      </c>
      <c r="AG229" s="5" t="s">
        <v>151</v>
      </c>
      <c r="AH229" s="14"/>
      <c r="AJ229" s="5" t="s">
        <v>1569</v>
      </c>
    </row>
    <row r="230" spans="1:36" ht="12.75" customHeight="1" x14ac:dyDescent="0.25">
      <c r="A230" s="5" t="s">
        <v>168</v>
      </c>
      <c r="B230" s="5" t="s">
        <v>170</v>
      </c>
      <c r="C230" s="5" t="s">
        <v>169</v>
      </c>
      <c r="D230" s="5" t="s">
        <v>35</v>
      </c>
      <c r="E230" s="5" t="s">
        <v>171</v>
      </c>
      <c r="F230" s="5" t="s">
        <v>3167</v>
      </c>
      <c r="G230" s="5">
        <v>2</v>
      </c>
      <c r="H230" s="15">
        <v>1</v>
      </c>
      <c r="I230" s="4" t="s">
        <v>3169</v>
      </c>
      <c r="J230" s="13">
        <v>1.4800413175007689</v>
      </c>
      <c r="K230" s="5">
        <v>2015</v>
      </c>
      <c r="L230" s="5" t="s">
        <v>168</v>
      </c>
      <c r="M230" s="12">
        <v>100</v>
      </c>
      <c r="N230" s="5">
        <v>2015</v>
      </c>
      <c r="O230" s="5" t="s">
        <v>168</v>
      </c>
      <c r="P230" s="12">
        <v>12.6</v>
      </c>
      <c r="Q230" s="5">
        <v>2015</v>
      </c>
      <c r="R230" s="5" t="s">
        <v>168</v>
      </c>
      <c r="S230" s="12"/>
      <c r="U230" s="5" t="s">
        <v>1569</v>
      </c>
      <c r="V230" s="12">
        <v>0</v>
      </c>
      <c r="W230" s="5">
        <v>2015</v>
      </c>
      <c r="X230" s="5" t="s">
        <v>168</v>
      </c>
      <c r="Y230" s="12">
        <v>49.9</v>
      </c>
      <c r="Z230" s="5">
        <v>2015</v>
      </c>
      <c r="AA230" s="5" t="s">
        <v>168</v>
      </c>
      <c r="AB230" s="12">
        <v>43.471984435797665</v>
      </c>
      <c r="AC230" s="5">
        <v>2015</v>
      </c>
      <c r="AD230" s="5" t="s">
        <v>168</v>
      </c>
      <c r="AE230" s="14">
        <v>100</v>
      </c>
      <c r="AF230" s="5">
        <v>2015</v>
      </c>
      <c r="AG230" s="5" t="s">
        <v>168</v>
      </c>
      <c r="AH230" s="14"/>
      <c r="AJ230" s="5" t="s">
        <v>1569</v>
      </c>
    </row>
    <row r="231" spans="1:36" ht="12.75" customHeight="1" x14ac:dyDescent="0.25">
      <c r="A231" s="5" t="s">
        <v>172</v>
      </c>
      <c r="B231" s="5" t="s">
        <v>170</v>
      </c>
      <c r="C231" s="5" t="s">
        <v>169</v>
      </c>
      <c r="D231" s="5" t="s">
        <v>35</v>
      </c>
      <c r="E231" s="5" t="s">
        <v>173</v>
      </c>
      <c r="F231" s="5" t="s">
        <v>3168</v>
      </c>
      <c r="G231" s="5">
        <v>2</v>
      </c>
      <c r="H231" s="15">
        <v>1</v>
      </c>
      <c r="I231" s="4" t="s">
        <v>3169</v>
      </c>
      <c r="J231" s="13">
        <v>1.3801555271467814</v>
      </c>
      <c r="K231" s="5">
        <v>2014</v>
      </c>
      <c r="L231" s="5" t="s">
        <v>172</v>
      </c>
      <c r="M231" s="12">
        <v>100</v>
      </c>
      <c r="N231" s="5">
        <v>2014</v>
      </c>
      <c r="O231" s="5" t="s">
        <v>172</v>
      </c>
      <c r="P231" s="12">
        <v>26.400000000000002</v>
      </c>
      <c r="Q231" s="5">
        <v>2014</v>
      </c>
      <c r="R231" s="5" t="s">
        <v>172</v>
      </c>
      <c r="S231" s="12"/>
      <c r="U231" s="5" t="s">
        <v>1569</v>
      </c>
      <c r="V231" s="12">
        <v>0</v>
      </c>
      <c r="W231" s="5">
        <v>2014</v>
      </c>
      <c r="X231" s="5" t="s">
        <v>172</v>
      </c>
      <c r="Y231" s="12">
        <v>72</v>
      </c>
      <c r="Z231" s="5">
        <v>2014</v>
      </c>
      <c r="AA231" s="5" t="s">
        <v>172</v>
      </c>
      <c r="AB231" s="12">
        <v>0</v>
      </c>
      <c r="AC231" s="5">
        <v>2014</v>
      </c>
      <c r="AD231" s="5" t="s">
        <v>172</v>
      </c>
      <c r="AE231" s="14">
        <v>0</v>
      </c>
      <c r="AF231" s="5">
        <v>2014</v>
      </c>
      <c r="AG231" s="5" t="s">
        <v>172</v>
      </c>
      <c r="AH231" s="14"/>
      <c r="AJ231" s="5" t="s">
        <v>1569</v>
      </c>
    </row>
    <row r="232" spans="1:36" ht="12.75" customHeight="1" x14ac:dyDescent="0.25">
      <c r="A232" s="5" t="s">
        <v>174</v>
      </c>
      <c r="B232" s="5" t="s">
        <v>177</v>
      </c>
      <c r="C232" s="5" t="s">
        <v>176</v>
      </c>
      <c r="D232" s="5" t="s">
        <v>35</v>
      </c>
      <c r="E232" s="5" t="s">
        <v>178</v>
      </c>
      <c r="F232" s="5" t="s">
        <v>175</v>
      </c>
      <c r="G232" s="5">
        <v>2</v>
      </c>
      <c r="H232" s="15">
        <v>1</v>
      </c>
      <c r="I232" s="4"/>
      <c r="J232" s="13">
        <v>1.0440323867605852</v>
      </c>
      <c r="K232" s="5">
        <v>2015</v>
      </c>
      <c r="L232" s="5" t="s">
        <v>174</v>
      </c>
      <c r="M232" s="12">
        <v>100</v>
      </c>
      <c r="N232" s="5">
        <v>2015</v>
      </c>
      <c r="O232" s="5" t="s">
        <v>174</v>
      </c>
      <c r="P232" s="12">
        <v>19.900000000000002</v>
      </c>
      <c r="Q232" s="5">
        <v>2015</v>
      </c>
      <c r="R232" s="5" t="s">
        <v>174</v>
      </c>
      <c r="S232" s="12"/>
      <c r="U232" s="5" t="s">
        <v>1569</v>
      </c>
      <c r="V232" s="12">
        <v>0</v>
      </c>
      <c r="W232" s="5">
        <v>2015</v>
      </c>
      <c r="X232" s="5" t="s">
        <v>174</v>
      </c>
      <c r="Y232" s="12">
        <v>9.67</v>
      </c>
      <c r="Z232" s="5">
        <v>2015</v>
      </c>
      <c r="AA232" s="5" t="s">
        <v>174</v>
      </c>
      <c r="AB232" s="12">
        <v>78.066483926521244</v>
      </c>
      <c r="AC232" s="5">
        <v>2015</v>
      </c>
      <c r="AD232" s="5" t="s">
        <v>174</v>
      </c>
      <c r="AE232" s="14">
        <v>100</v>
      </c>
      <c r="AF232" s="5">
        <v>2015</v>
      </c>
      <c r="AG232" s="5" t="s">
        <v>174</v>
      </c>
      <c r="AH232" s="14"/>
      <c r="AJ232" s="5" t="s">
        <v>1569</v>
      </c>
    </row>
    <row r="233" spans="1:36" ht="12.75" customHeight="1" x14ac:dyDescent="0.25">
      <c r="A233" s="5" t="s">
        <v>179</v>
      </c>
      <c r="B233" s="5" t="s">
        <v>177</v>
      </c>
      <c r="C233" s="5" t="s">
        <v>176</v>
      </c>
      <c r="D233" s="5" t="s">
        <v>35</v>
      </c>
      <c r="E233" s="5" t="s">
        <v>181</v>
      </c>
      <c r="F233" s="5" t="s">
        <v>180</v>
      </c>
      <c r="G233" s="5">
        <v>2</v>
      </c>
      <c r="H233" s="15">
        <v>1</v>
      </c>
      <c r="I233" s="4"/>
      <c r="J233" s="13">
        <v>0.9903789478033872</v>
      </c>
      <c r="K233" s="5">
        <v>2015</v>
      </c>
      <c r="L233" s="5" t="s">
        <v>179</v>
      </c>
      <c r="M233" s="12">
        <v>100</v>
      </c>
      <c r="N233" s="5">
        <v>2015</v>
      </c>
      <c r="O233" s="5" t="s">
        <v>179</v>
      </c>
      <c r="P233" s="12">
        <v>13.399999999999999</v>
      </c>
      <c r="Q233" s="5">
        <v>2015</v>
      </c>
      <c r="R233" s="5" t="s">
        <v>179</v>
      </c>
      <c r="S233" s="12"/>
      <c r="U233" s="5" t="s">
        <v>1569</v>
      </c>
      <c r="V233" s="12">
        <v>0</v>
      </c>
      <c r="W233" s="5">
        <v>2015</v>
      </c>
      <c r="X233" s="5" t="s">
        <v>179</v>
      </c>
      <c r="Y233" s="12">
        <v>14.89</v>
      </c>
      <c r="Z233" s="5">
        <v>2015</v>
      </c>
      <c r="AA233" s="5" t="s">
        <v>179</v>
      </c>
      <c r="AB233" s="12">
        <v>72.602795698924737</v>
      </c>
      <c r="AC233" s="5">
        <v>2015</v>
      </c>
      <c r="AD233" s="5" t="s">
        <v>179</v>
      </c>
      <c r="AE233" s="14">
        <v>100</v>
      </c>
      <c r="AF233" s="5">
        <v>2015</v>
      </c>
      <c r="AG233" s="5" t="s">
        <v>179</v>
      </c>
      <c r="AH233" s="14"/>
      <c r="AJ233" s="5" t="s">
        <v>1569</v>
      </c>
    </row>
    <row r="234" spans="1:36" ht="12.75" customHeight="1" x14ac:dyDescent="0.25">
      <c r="A234" s="5" t="s">
        <v>182</v>
      </c>
      <c r="B234" s="5" t="s">
        <v>177</v>
      </c>
      <c r="C234" s="5" t="s">
        <v>176</v>
      </c>
      <c r="D234" s="5" t="s">
        <v>35</v>
      </c>
      <c r="E234" s="5" t="s">
        <v>184</v>
      </c>
      <c r="F234" s="5" t="s">
        <v>183</v>
      </c>
      <c r="G234" s="5">
        <v>2</v>
      </c>
      <c r="H234" s="15">
        <v>1</v>
      </c>
      <c r="I234" s="4"/>
      <c r="J234" s="13">
        <v>0.84992489754541689</v>
      </c>
      <c r="K234" s="5">
        <v>2015</v>
      </c>
      <c r="L234" s="5" t="s">
        <v>182</v>
      </c>
      <c r="M234" s="12">
        <v>100</v>
      </c>
      <c r="N234" s="5">
        <v>2015</v>
      </c>
      <c r="O234" s="5" t="s">
        <v>182</v>
      </c>
      <c r="P234" s="12">
        <v>31.5</v>
      </c>
      <c r="Q234" s="5">
        <v>2015</v>
      </c>
      <c r="R234" s="5" t="s">
        <v>182</v>
      </c>
      <c r="S234" s="12"/>
      <c r="U234" s="5" t="s">
        <v>1569</v>
      </c>
      <c r="V234" s="12">
        <v>0</v>
      </c>
      <c r="W234" s="5">
        <v>2015</v>
      </c>
      <c r="X234" s="5" t="s">
        <v>182</v>
      </c>
      <c r="Y234" s="12">
        <v>15.01</v>
      </c>
      <c r="Z234" s="5">
        <v>2015</v>
      </c>
      <c r="AA234" s="5" t="s">
        <v>182</v>
      </c>
      <c r="AB234" s="12">
        <v>81.495631256054239</v>
      </c>
      <c r="AC234" s="5">
        <v>2015</v>
      </c>
      <c r="AD234" s="5" t="s">
        <v>182</v>
      </c>
      <c r="AE234" s="14">
        <v>100</v>
      </c>
      <c r="AF234" s="5">
        <v>2015</v>
      </c>
      <c r="AG234" s="5" t="s">
        <v>182</v>
      </c>
      <c r="AH234" s="14"/>
      <c r="AJ234" s="5" t="s">
        <v>1569</v>
      </c>
    </row>
    <row r="235" spans="1:36" ht="12.75" customHeight="1" x14ac:dyDescent="0.25">
      <c r="A235" s="5" t="s">
        <v>185</v>
      </c>
      <c r="B235" s="5" t="s">
        <v>177</v>
      </c>
      <c r="C235" s="5" t="s">
        <v>176</v>
      </c>
      <c r="D235" s="5" t="s">
        <v>35</v>
      </c>
      <c r="E235" s="5" t="s">
        <v>187</v>
      </c>
      <c r="F235" s="5" t="s">
        <v>186</v>
      </c>
      <c r="G235" s="5">
        <v>2</v>
      </c>
      <c r="H235" s="15">
        <v>1</v>
      </c>
      <c r="I235" s="4"/>
      <c r="J235" s="13">
        <v>1.0698283330008198</v>
      </c>
      <c r="K235" s="5">
        <v>2015</v>
      </c>
      <c r="L235" s="5" t="s">
        <v>185</v>
      </c>
      <c r="M235" s="12">
        <v>100</v>
      </c>
      <c r="N235" s="5">
        <v>2015</v>
      </c>
      <c r="O235" s="5" t="s">
        <v>185</v>
      </c>
      <c r="P235" s="12">
        <v>15.1</v>
      </c>
      <c r="Q235" s="5">
        <v>2015</v>
      </c>
      <c r="R235" s="5" t="s">
        <v>185</v>
      </c>
      <c r="S235" s="12"/>
      <c r="U235" s="5" t="s">
        <v>1569</v>
      </c>
      <c r="V235" s="12">
        <v>0.39409510290986521</v>
      </c>
      <c r="W235" s="5">
        <v>2015</v>
      </c>
      <c r="X235" s="5" t="s">
        <v>185</v>
      </c>
      <c r="Y235" s="12">
        <v>24.28</v>
      </c>
      <c r="Z235" s="5">
        <v>2015</v>
      </c>
      <c r="AA235" s="5" t="s">
        <v>185</v>
      </c>
      <c r="AB235" s="12">
        <v>68.214279630943935</v>
      </c>
      <c r="AC235" s="5">
        <v>2015</v>
      </c>
      <c r="AD235" s="5" t="s">
        <v>185</v>
      </c>
      <c r="AE235" s="14">
        <v>100</v>
      </c>
      <c r="AF235" s="5">
        <v>2015</v>
      </c>
      <c r="AG235" s="5" t="s">
        <v>185</v>
      </c>
      <c r="AH235" s="14"/>
      <c r="AJ235" s="5" t="s">
        <v>1569</v>
      </c>
    </row>
    <row r="236" spans="1:36" ht="12.75" customHeight="1" x14ac:dyDescent="0.25">
      <c r="A236" s="5" t="s">
        <v>188</v>
      </c>
      <c r="B236" s="5" t="s">
        <v>177</v>
      </c>
      <c r="C236" s="5" t="s">
        <v>176</v>
      </c>
      <c r="D236" s="5" t="s">
        <v>35</v>
      </c>
      <c r="E236" s="5" t="s">
        <v>190</v>
      </c>
      <c r="F236" s="5" t="s">
        <v>189</v>
      </c>
      <c r="G236" s="5">
        <v>2</v>
      </c>
      <c r="H236" s="15">
        <v>1</v>
      </c>
      <c r="I236" s="4"/>
      <c r="J236" s="13">
        <v>1.1535350365427564</v>
      </c>
      <c r="K236" s="5">
        <v>2015</v>
      </c>
      <c r="L236" s="5" t="s">
        <v>188</v>
      </c>
      <c r="M236" s="12">
        <v>100</v>
      </c>
      <c r="N236" s="5">
        <v>2015</v>
      </c>
      <c r="O236" s="5" t="s">
        <v>188</v>
      </c>
      <c r="P236" s="12">
        <v>8.7087087087087074</v>
      </c>
      <c r="Q236" s="5">
        <v>2015</v>
      </c>
      <c r="R236" s="5" t="s">
        <v>188</v>
      </c>
      <c r="S236" s="12"/>
      <c r="U236" s="5" t="s">
        <v>1569</v>
      </c>
      <c r="V236" s="12">
        <v>0</v>
      </c>
      <c r="W236" s="5">
        <v>2015</v>
      </c>
      <c r="X236" s="5" t="s">
        <v>188</v>
      </c>
      <c r="Y236" s="12">
        <v>25.38</v>
      </c>
      <c r="Z236" s="5">
        <v>2015</v>
      </c>
      <c r="AA236" s="5" t="s">
        <v>188</v>
      </c>
      <c r="AB236" s="12">
        <v>64.916322181484887</v>
      </c>
      <c r="AC236" s="5">
        <v>2015</v>
      </c>
      <c r="AD236" s="5" t="s">
        <v>188</v>
      </c>
      <c r="AE236" s="14">
        <v>100</v>
      </c>
      <c r="AF236" s="5">
        <v>2015</v>
      </c>
      <c r="AG236" s="5" t="s">
        <v>188</v>
      </c>
      <c r="AH236" s="14"/>
      <c r="AJ236" s="5" t="s">
        <v>1569</v>
      </c>
    </row>
    <row r="237" spans="1:36" ht="12.75" customHeight="1" x14ac:dyDescent="0.25">
      <c r="A237" s="5" t="s">
        <v>191</v>
      </c>
      <c r="B237" s="5" t="s">
        <v>177</v>
      </c>
      <c r="C237" s="5" t="s">
        <v>176</v>
      </c>
      <c r="D237" s="5" t="s">
        <v>35</v>
      </c>
      <c r="E237" s="5" t="s">
        <v>193</v>
      </c>
      <c r="F237" s="5" t="s">
        <v>192</v>
      </c>
      <c r="G237" s="5">
        <v>2</v>
      </c>
      <c r="H237" s="15">
        <v>1</v>
      </c>
      <c r="I237" s="4"/>
      <c r="J237" s="13">
        <v>0.86876682987766551</v>
      </c>
      <c r="K237" s="5">
        <v>2015</v>
      </c>
      <c r="L237" s="5" t="s">
        <v>191</v>
      </c>
      <c r="M237" s="12">
        <v>100</v>
      </c>
      <c r="N237" s="5">
        <v>2015</v>
      </c>
      <c r="O237" s="5" t="s">
        <v>191</v>
      </c>
      <c r="P237" s="12">
        <v>11.88</v>
      </c>
      <c r="Q237" s="5">
        <v>2015</v>
      </c>
      <c r="R237" s="5" t="s">
        <v>191</v>
      </c>
      <c r="S237" s="12"/>
      <c r="U237" s="5" t="s">
        <v>1569</v>
      </c>
      <c r="V237" s="12">
        <v>0</v>
      </c>
      <c r="W237" s="5">
        <v>2015</v>
      </c>
      <c r="X237" s="5" t="s">
        <v>191</v>
      </c>
      <c r="Y237" s="12">
        <v>25.542999999999999</v>
      </c>
      <c r="Z237" s="5">
        <v>2015</v>
      </c>
      <c r="AA237" s="5" t="s">
        <v>191</v>
      </c>
      <c r="AB237" s="12">
        <v>65.553296722659468</v>
      </c>
      <c r="AC237" s="5">
        <v>2015</v>
      </c>
      <c r="AD237" s="5" t="s">
        <v>191</v>
      </c>
      <c r="AE237" s="14">
        <v>100</v>
      </c>
      <c r="AF237" s="5">
        <v>2015</v>
      </c>
      <c r="AG237" s="5" t="s">
        <v>191</v>
      </c>
      <c r="AH237" s="14"/>
      <c r="AJ237" s="5" t="s">
        <v>1569</v>
      </c>
    </row>
    <row r="238" spans="1:36" ht="12.75" customHeight="1" x14ac:dyDescent="0.25">
      <c r="A238" s="5" t="s">
        <v>1189</v>
      </c>
      <c r="B238" s="5" t="s">
        <v>1192</v>
      </c>
      <c r="C238" s="5" t="s">
        <v>1191</v>
      </c>
      <c r="D238" s="5" t="s">
        <v>1038</v>
      </c>
      <c r="E238" s="5" t="s">
        <v>1193</v>
      </c>
      <c r="F238" s="5" t="s">
        <v>1190</v>
      </c>
      <c r="G238" s="5">
        <v>1</v>
      </c>
      <c r="H238" s="15">
        <v>1</v>
      </c>
      <c r="I238" s="4" t="s">
        <v>3170</v>
      </c>
      <c r="J238" s="13">
        <v>1.1379166666666667</v>
      </c>
      <c r="K238" s="5">
        <v>2015</v>
      </c>
      <c r="L238" s="5" t="s">
        <v>1189</v>
      </c>
      <c r="M238" s="12">
        <v>100</v>
      </c>
      <c r="N238" s="5">
        <v>2015</v>
      </c>
      <c r="O238" s="5" t="s">
        <v>1189</v>
      </c>
      <c r="P238" s="12">
        <v>16</v>
      </c>
      <c r="Q238" s="5">
        <v>2015</v>
      </c>
      <c r="R238" s="5" t="s">
        <v>1189</v>
      </c>
      <c r="S238" s="12"/>
      <c r="U238" s="5" t="s">
        <v>1569</v>
      </c>
      <c r="V238" s="12">
        <v>0</v>
      </c>
      <c r="W238" s="5">
        <v>2015</v>
      </c>
      <c r="X238" s="5" t="s">
        <v>1189</v>
      </c>
      <c r="Y238" s="12">
        <v>0</v>
      </c>
      <c r="Z238" s="5">
        <v>2015</v>
      </c>
      <c r="AA238" s="5" t="s">
        <v>1189</v>
      </c>
      <c r="AB238" s="12">
        <v>0</v>
      </c>
      <c r="AC238" s="5">
        <v>2015</v>
      </c>
      <c r="AD238" s="5" t="s">
        <v>1189</v>
      </c>
      <c r="AE238" s="14">
        <v>90</v>
      </c>
      <c r="AF238" s="5">
        <v>2015</v>
      </c>
      <c r="AG238" s="5" t="s">
        <v>1189</v>
      </c>
      <c r="AH238" s="14"/>
      <c r="AJ238" s="5" t="s">
        <v>1569</v>
      </c>
    </row>
    <row r="239" spans="1:36" ht="12.75" customHeight="1" x14ac:dyDescent="0.25">
      <c r="A239" s="5" t="s">
        <v>1194</v>
      </c>
      <c r="B239" s="5" t="s">
        <v>1197</v>
      </c>
      <c r="C239" s="5" t="s">
        <v>1196</v>
      </c>
      <c r="D239" s="5" t="s">
        <v>1038</v>
      </c>
      <c r="E239" s="5" t="s">
        <v>1198</v>
      </c>
      <c r="F239" s="5" t="s">
        <v>1195</v>
      </c>
      <c r="G239" s="5">
        <v>2</v>
      </c>
      <c r="H239" s="15">
        <v>1</v>
      </c>
      <c r="I239" s="4"/>
      <c r="J239" s="13">
        <v>0.9930285424207892</v>
      </c>
      <c r="K239" s="5">
        <v>2015</v>
      </c>
      <c r="L239" s="5" t="s">
        <v>1194</v>
      </c>
      <c r="M239" s="12">
        <v>100</v>
      </c>
      <c r="N239" s="5">
        <v>2015</v>
      </c>
      <c r="O239" s="5" t="s">
        <v>1194</v>
      </c>
      <c r="P239" s="12">
        <v>8.3000000000000007</v>
      </c>
      <c r="Q239" s="5">
        <v>2015</v>
      </c>
      <c r="R239" s="5" t="s">
        <v>1194</v>
      </c>
      <c r="S239" s="12"/>
      <c r="U239" s="5" t="s">
        <v>1569</v>
      </c>
      <c r="V239" s="12">
        <v>0</v>
      </c>
      <c r="W239" s="5">
        <v>2015</v>
      </c>
      <c r="X239" s="5" t="s">
        <v>1194</v>
      </c>
      <c r="Y239" s="12">
        <v>0</v>
      </c>
      <c r="Z239" s="5">
        <v>2015</v>
      </c>
      <c r="AA239" s="5" t="s">
        <v>1194</v>
      </c>
      <c r="AB239" s="12">
        <v>0</v>
      </c>
      <c r="AC239" s="5">
        <v>2015</v>
      </c>
      <c r="AD239" s="5" t="s">
        <v>1194</v>
      </c>
      <c r="AE239" s="14">
        <v>0</v>
      </c>
      <c r="AF239" s="5">
        <v>2015</v>
      </c>
      <c r="AG239" s="5" t="s">
        <v>1194</v>
      </c>
      <c r="AH239" s="14"/>
      <c r="AJ239" s="5" t="s">
        <v>1569</v>
      </c>
    </row>
    <row r="240" spans="1:36" ht="12.75" customHeight="1" x14ac:dyDescent="0.25">
      <c r="A240" s="5" t="s">
        <v>1199</v>
      </c>
      <c r="B240" s="5" t="s">
        <v>1197</v>
      </c>
      <c r="C240" s="5" t="s">
        <v>1196</v>
      </c>
      <c r="D240" s="5" t="s">
        <v>1038</v>
      </c>
      <c r="E240" s="5" t="s">
        <v>1201</v>
      </c>
      <c r="F240" s="5" t="s">
        <v>1200</v>
      </c>
      <c r="G240" s="5">
        <v>2</v>
      </c>
      <c r="H240" s="15">
        <v>2</v>
      </c>
      <c r="I240" s="4" t="s">
        <v>1921</v>
      </c>
      <c r="J240" s="13" t="s">
        <v>1569</v>
      </c>
      <c r="L240" s="5" t="s">
        <v>1569</v>
      </c>
      <c r="M240" s="12">
        <v>77</v>
      </c>
      <c r="O240" s="5" t="s">
        <v>1199</v>
      </c>
      <c r="P240" s="12" t="s">
        <v>1569</v>
      </c>
      <c r="R240" s="5" t="s">
        <v>1569</v>
      </c>
      <c r="S240" s="12"/>
      <c r="U240" s="5" t="s">
        <v>1569</v>
      </c>
      <c r="V240" s="12" t="s">
        <v>1569</v>
      </c>
      <c r="X240" s="5" t="s">
        <v>1569</v>
      </c>
      <c r="Y240" s="12" t="s">
        <v>1569</v>
      </c>
      <c r="AA240" s="5" t="s">
        <v>1569</v>
      </c>
      <c r="AB240" s="12" t="s">
        <v>1569</v>
      </c>
      <c r="AD240" s="5" t="s">
        <v>1569</v>
      </c>
      <c r="AE240" s="14" t="s">
        <v>1569</v>
      </c>
      <c r="AG240" s="5" t="s">
        <v>1569</v>
      </c>
      <c r="AH240" s="14"/>
      <c r="AJ240" s="5" t="s">
        <v>1569</v>
      </c>
    </row>
    <row r="241" spans="1:36" ht="12.75" customHeight="1" x14ac:dyDescent="0.25">
      <c r="A241" s="5" t="s">
        <v>852</v>
      </c>
      <c r="B241" s="5" t="s">
        <v>13</v>
      </c>
      <c r="C241" s="5" t="s">
        <v>851</v>
      </c>
      <c r="D241" s="5" t="s">
        <v>620</v>
      </c>
      <c r="E241" s="5" t="s">
        <v>1579</v>
      </c>
      <c r="F241" s="5" t="s">
        <v>853</v>
      </c>
      <c r="G241" s="5">
        <v>1</v>
      </c>
      <c r="H241" s="15">
        <v>3</v>
      </c>
      <c r="I241" s="4" t="s">
        <v>3171</v>
      </c>
      <c r="J241" s="13"/>
      <c r="L241" s="5" t="s">
        <v>1569</v>
      </c>
      <c r="M241" s="12">
        <v>45</v>
      </c>
      <c r="N241" s="5">
        <v>2005</v>
      </c>
      <c r="O241" s="5" t="s">
        <v>852</v>
      </c>
      <c r="P241" s="12" t="s">
        <v>1569</v>
      </c>
      <c r="R241" s="5" t="s">
        <v>1569</v>
      </c>
      <c r="S241" s="12"/>
      <c r="U241" s="5" t="s">
        <v>1569</v>
      </c>
      <c r="V241" s="12">
        <v>0</v>
      </c>
      <c r="W241" s="5">
        <v>2005</v>
      </c>
      <c r="X241" s="5" t="s">
        <v>852</v>
      </c>
      <c r="Y241" s="12">
        <v>0</v>
      </c>
      <c r="Z241" s="5">
        <v>2005</v>
      </c>
      <c r="AA241" s="5" t="s">
        <v>852</v>
      </c>
      <c r="AB241" s="12">
        <v>0</v>
      </c>
      <c r="AC241" s="5">
        <v>2005</v>
      </c>
      <c r="AD241" s="5" t="s">
        <v>852</v>
      </c>
      <c r="AE241" s="14">
        <v>0</v>
      </c>
      <c r="AF241" s="5">
        <v>2005</v>
      </c>
      <c r="AG241" s="5" t="s">
        <v>852</v>
      </c>
      <c r="AH241" s="14"/>
      <c r="AJ241" s="5" t="s">
        <v>1569</v>
      </c>
    </row>
    <row r="242" spans="1:36" ht="12.75" customHeight="1" x14ac:dyDescent="0.25">
      <c r="A242" s="5" t="s">
        <v>854</v>
      </c>
      <c r="B242" s="5" t="s">
        <v>856</v>
      </c>
      <c r="C242" s="5" t="s">
        <v>855</v>
      </c>
      <c r="D242" s="5" t="s">
        <v>620</v>
      </c>
      <c r="E242" s="5" t="s">
        <v>857</v>
      </c>
      <c r="F242" s="5" t="s">
        <v>855</v>
      </c>
      <c r="G242" s="5">
        <v>0</v>
      </c>
      <c r="H242" s="15">
        <v>1</v>
      </c>
      <c r="I242" s="4"/>
      <c r="J242" s="13">
        <v>0.5</v>
      </c>
      <c r="K242" s="5">
        <v>2015</v>
      </c>
      <c r="L242" s="5" t="s">
        <v>854</v>
      </c>
      <c r="M242" s="12">
        <v>38</v>
      </c>
      <c r="N242" s="5">
        <v>2015</v>
      </c>
      <c r="O242" s="5" t="s">
        <v>854</v>
      </c>
      <c r="P242" s="12">
        <v>6.593406593406594</v>
      </c>
      <c r="Q242" s="5">
        <v>2015</v>
      </c>
      <c r="R242" s="5" t="s">
        <v>854</v>
      </c>
      <c r="S242" s="12"/>
      <c r="U242" s="5" t="s">
        <v>1569</v>
      </c>
      <c r="V242" s="12">
        <v>0</v>
      </c>
      <c r="W242" s="5">
        <v>2015</v>
      </c>
      <c r="X242" s="5" t="s">
        <v>854</v>
      </c>
      <c r="Y242" s="12">
        <v>0</v>
      </c>
      <c r="Z242" s="5">
        <v>2015</v>
      </c>
      <c r="AA242" s="5" t="s">
        <v>854</v>
      </c>
      <c r="AB242" s="12">
        <v>0</v>
      </c>
      <c r="AC242" s="5">
        <v>2015</v>
      </c>
      <c r="AD242" s="5" t="s">
        <v>854</v>
      </c>
      <c r="AE242" s="14">
        <v>0</v>
      </c>
      <c r="AF242" s="5">
        <v>2015</v>
      </c>
      <c r="AG242" s="5" t="s">
        <v>854</v>
      </c>
      <c r="AH242" s="14"/>
      <c r="AJ242" s="5" t="s">
        <v>1569</v>
      </c>
    </row>
    <row r="243" spans="1:36" ht="12.75" customHeight="1" x14ac:dyDescent="0.25">
      <c r="A243" s="5" t="s">
        <v>194</v>
      </c>
      <c r="B243" s="5" t="s">
        <v>1661</v>
      </c>
      <c r="C243" s="5" t="s">
        <v>196</v>
      </c>
      <c r="D243" s="5" t="s">
        <v>35</v>
      </c>
      <c r="E243" s="5" t="s">
        <v>197</v>
      </c>
      <c r="F243" s="5" t="s">
        <v>195</v>
      </c>
      <c r="G243" s="5">
        <v>1</v>
      </c>
      <c r="H243" s="15">
        <v>1</v>
      </c>
      <c r="I243" s="4" t="s">
        <v>3172</v>
      </c>
      <c r="J243" s="13">
        <v>0.90052920423363381</v>
      </c>
      <c r="K243" s="5">
        <v>2012</v>
      </c>
      <c r="L243" s="5" t="s">
        <v>194</v>
      </c>
      <c r="M243" s="12" t="s">
        <v>1569</v>
      </c>
      <c r="O243" s="5" t="s">
        <v>1569</v>
      </c>
      <c r="P243" s="12">
        <v>5.8999999999999995</v>
      </c>
      <c r="Q243" s="5">
        <v>2012</v>
      </c>
      <c r="R243" s="5" t="s">
        <v>194</v>
      </c>
      <c r="S243" s="12"/>
      <c r="U243" s="5" t="s">
        <v>1569</v>
      </c>
      <c r="V243" s="12">
        <v>29</v>
      </c>
      <c r="W243" s="5">
        <v>2012</v>
      </c>
      <c r="X243" s="5" t="s">
        <v>194</v>
      </c>
      <c r="Y243" s="12">
        <v>36</v>
      </c>
      <c r="Z243" s="5">
        <v>2012</v>
      </c>
      <c r="AA243" s="5" t="s">
        <v>194</v>
      </c>
      <c r="AB243" s="12">
        <v>8</v>
      </c>
      <c r="AC243" s="5">
        <v>2012</v>
      </c>
      <c r="AD243" s="5" t="s">
        <v>194</v>
      </c>
      <c r="AE243" s="14">
        <v>100</v>
      </c>
      <c r="AF243" s="5">
        <v>2012</v>
      </c>
      <c r="AG243" s="5" t="s">
        <v>194</v>
      </c>
      <c r="AH243" s="14"/>
      <c r="AJ243" s="5" t="s">
        <v>1569</v>
      </c>
    </row>
    <row r="244" spans="1:36" ht="12.75" customHeight="1" x14ac:dyDescent="0.25">
      <c r="A244" s="5" t="s">
        <v>858</v>
      </c>
      <c r="B244" s="5" t="s">
        <v>860</v>
      </c>
      <c r="C244" s="5" t="s">
        <v>1715</v>
      </c>
      <c r="D244" s="5" t="s">
        <v>620</v>
      </c>
      <c r="E244" s="5" t="s">
        <v>861</v>
      </c>
      <c r="F244" s="5" t="s">
        <v>859</v>
      </c>
      <c r="G244" s="5">
        <v>2</v>
      </c>
      <c r="H244" s="15">
        <v>1</v>
      </c>
      <c r="I244" s="4"/>
      <c r="J244" s="13">
        <v>0.82178084474505386</v>
      </c>
      <c r="K244" s="5">
        <v>2011</v>
      </c>
      <c r="L244" s="5" t="s">
        <v>858</v>
      </c>
      <c r="M244" s="12" t="s">
        <v>1569</v>
      </c>
      <c r="O244" s="5" t="s">
        <v>1569</v>
      </c>
      <c r="P244" s="12" t="s">
        <v>1569</v>
      </c>
      <c r="R244" s="5" t="s">
        <v>1569</v>
      </c>
      <c r="S244" s="12"/>
      <c r="U244" s="5" t="s">
        <v>1569</v>
      </c>
      <c r="V244" s="12">
        <v>0</v>
      </c>
      <c r="W244" s="5">
        <v>2011</v>
      </c>
      <c r="X244" s="5" t="s">
        <v>858</v>
      </c>
      <c r="Y244" s="12">
        <v>0</v>
      </c>
      <c r="Z244" s="5">
        <v>2011</v>
      </c>
      <c r="AA244" s="5" t="s">
        <v>858</v>
      </c>
      <c r="AB244" s="12">
        <v>0</v>
      </c>
      <c r="AC244" s="5">
        <v>2011</v>
      </c>
      <c r="AD244" s="5" t="s">
        <v>858</v>
      </c>
      <c r="AE244" s="14">
        <v>0</v>
      </c>
      <c r="AF244" s="5">
        <v>2011</v>
      </c>
      <c r="AG244" s="5" t="s">
        <v>858</v>
      </c>
      <c r="AH244" s="14"/>
      <c r="AJ244" s="5" t="s">
        <v>1569</v>
      </c>
    </row>
    <row r="245" spans="1:36" ht="12.75" customHeight="1" x14ac:dyDescent="0.25">
      <c r="A245" s="5" t="s">
        <v>862</v>
      </c>
      <c r="B245" s="5" t="s">
        <v>860</v>
      </c>
      <c r="C245" s="5" t="s">
        <v>1715</v>
      </c>
      <c r="D245" s="5" t="s">
        <v>620</v>
      </c>
      <c r="E245" s="5" t="s">
        <v>864</v>
      </c>
      <c r="F245" s="5" t="s">
        <v>863</v>
      </c>
      <c r="G245" s="5">
        <v>2</v>
      </c>
      <c r="H245" s="15">
        <v>1</v>
      </c>
      <c r="I245" s="4"/>
      <c r="J245" s="13">
        <v>1.7081278538812783</v>
      </c>
      <c r="K245" s="5">
        <v>2015</v>
      </c>
      <c r="L245" s="5" t="s">
        <v>862</v>
      </c>
      <c r="M245" s="12">
        <v>100</v>
      </c>
      <c r="N245" s="5">
        <v>2015</v>
      </c>
      <c r="O245" s="5" t="s">
        <v>862</v>
      </c>
      <c r="P245" s="12">
        <v>14.78</v>
      </c>
      <c r="Q245" s="5">
        <v>2015</v>
      </c>
      <c r="R245" s="5" t="s">
        <v>862</v>
      </c>
      <c r="S245" s="12"/>
      <c r="U245" s="5" t="s">
        <v>1569</v>
      </c>
      <c r="V245" s="12">
        <v>0</v>
      </c>
      <c r="W245" s="5">
        <v>2015</v>
      </c>
      <c r="X245" s="5" t="s">
        <v>862</v>
      </c>
      <c r="Y245" s="12">
        <v>0</v>
      </c>
      <c r="Z245" s="5">
        <v>2015</v>
      </c>
      <c r="AA245" s="5" t="s">
        <v>862</v>
      </c>
      <c r="AB245" s="12">
        <v>0</v>
      </c>
      <c r="AC245" s="5">
        <v>2015</v>
      </c>
      <c r="AD245" s="5" t="s">
        <v>862</v>
      </c>
      <c r="AE245" s="14">
        <v>88.888888888888886</v>
      </c>
      <c r="AF245" s="5">
        <v>2015</v>
      </c>
      <c r="AG245" s="5" t="s">
        <v>862</v>
      </c>
      <c r="AH245" s="14"/>
      <c r="AJ245" s="5" t="s">
        <v>1569</v>
      </c>
    </row>
    <row r="246" spans="1:36" ht="12.75" customHeight="1" x14ac:dyDescent="0.25">
      <c r="A246" s="5" t="s">
        <v>198</v>
      </c>
      <c r="B246" s="5" t="s">
        <v>200</v>
      </c>
      <c r="C246" s="5" t="s">
        <v>199</v>
      </c>
      <c r="D246" s="5" t="s">
        <v>35</v>
      </c>
      <c r="E246" s="5" t="s">
        <v>201</v>
      </c>
      <c r="F246" s="5" t="s">
        <v>199</v>
      </c>
      <c r="G246" s="5">
        <v>0</v>
      </c>
      <c r="H246" s="15">
        <v>2</v>
      </c>
      <c r="I246" s="4" t="s">
        <v>1922</v>
      </c>
      <c r="J246" s="13" t="s">
        <v>1569</v>
      </c>
      <c r="L246" s="5" t="s">
        <v>1569</v>
      </c>
      <c r="M246" s="12">
        <v>100</v>
      </c>
      <c r="O246" s="5" t="s">
        <v>198</v>
      </c>
      <c r="P246" s="12" t="s">
        <v>1569</v>
      </c>
      <c r="R246" s="5" t="s">
        <v>1569</v>
      </c>
      <c r="S246" s="12"/>
      <c r="U246" s="5" t="s">
        <v>1569</v>
      </c>
      <c r="V246" s="12">
        <v>0</v>
      </c>
      <c r="X246" s="5" t="s">
        <v>198</v>
      </c>
      <c r="Y246" s="12">
        <v>0</v>
      </c>
      <c r="AA246" s="5" t="s">
        <v>198</v>
      </c>
      <c r="AB246" s="12">
        <v>0</v>
      </c>
      <c r="AD246" s="5" t="s">
        <v>198</v>
      </c>
      <c r="AE246" s="14">
        <v>0</v>
      </c>
      <c r="AG246" s="5" t="s">
        <v>198</v>
      </c>
      <c r="AH246" s="14"/>
      <c r="AJ246" s="5" t="s">
        <v>1569</v>
      </c>
    </row>
    <row r="247" spans="1:36" ht="12.75" customHeight="1" x14ac:dyDescent="0.25">
      <c r="A247" s="5" t="s">
        <v>869</v>
      </c>
      <c r="B247" s="5" t="s">
        <v>1466</v>
      </c>
      <c r="C247" s="5" t="s">
        <v>867</v>
      </c>
      <c r="D247" s="5" t="s">
        <v>620</v>
      </c>
      <c r="E247" s="5" t="s">
        <v>871</v>
      </c>
      <c r="F247" s="5" t="s">
        <v>870</v>
      </c>
      <c r="G247" s="5">
        <v>1</v>
      </c>
      <c r="H247" s="15">
        <v>2</v>
      </c>
      <c r="I247" s="4" t="s">
        <v>1923</v>
      </c>
      <c r="J247" s="13">
        <v>3.0390646639486465</v>
      </c>
      <c r="K247" s="5">
        <v>2015</v>
      </c>
      <c r="L247" s="5" t="s">
        <v>869</v>
      </c>
      <c r="M247" s="12">
        <v>80</v>
      </c>
      <c r="N247" s="5">
        <v>2015</v>
      </c>
      <c r="O247" s="5" t="s">
        <v>869</v>
      </c>
      <c r="P247" s="12">
        <v>13.111311131113112</v>
      </c>
      <c r="Q247" s="5">
        <v>2015</v>
      </c>
      <c r="R247" s="5" t="s">
        <v>869</v>
      </c>
      <c r="S247" s="12"/>
      <c r="U247" s="5" t="s">
        <v>1569</v>
      </c>
      <c r="V247" s="12">
        <v>0</v>
      </c>
      <c r="W247" s="5">
        <v>2015</v>
      </c>
      <c r="X247" s="5" t="s">
        <v>869</v>
      </c>
      <c r="Y247" s="12">
        <v>0</v>
      </c>
      <c r="Z247" s="5">
        <v>2015</v>
      </c>
      <c r="AA247" s="5" t="s">
        <v>869</v>
      </c>
      <c r="AB247" s="12">
        <v>0</v>
      </c>
      <c r="AC247" s="5">
        <v>2015</v>
      </c>
      <c r="AD247" s="5" t="s">
        <v>869</v>
      </c>
      <c r="AE247" s="14">
        <v>0</v>
      </c>
      <c r="AF247" s="5">
        <v>2015</v>
      </c>
      <c r="AG247" s="5" t="s">
        <v>869</v>
      </c>
      <c r="AH247" s="14"/>
      <c r="AJ247" s="5" t="s">
        <v>1569</v>
      </c>
    </row>
    <row r="248" spans="1:36" ht="12.75" customHeight="1" x14ac:dyDescent="0.25">
      <c r="A248" s="5" t="s">
        <v>872</v>
      </c>
      <c r="B248" s="5" t="s">
        <v>1631</v>
      </c>
      <c r="C248" s="5" t="s">
        <v>874</v>
      </c>
      <c r="D248" s="5" t="s">
        <v>620</v>
      </c>
      <c r="E248" s="5" t="s">
        <v>875</v>
      </c>
      <c r="F248" s="5" t="s">
        <v>873</v>
      </c>
      <c r="G248" s="5">
        <v>1</v>
      </c>
      <c r="H248" s="15">
        <v>1</v>
      </c>
      <c r="I248" s="4"/>
      <c r="J248" s="13">
        <v>0.63891675025075223</v>
      </c>
      <c r="K248" s="5">
        <v>2011</v>
      </c>
      <c r="L248" s="5" t="s">
        <v>872</v>
      </c>
      <c r="M248" s="12">
        <v>48</v>
      </c>
      <c r="N248" s="5">
        <v>2011</v>
      </c>
      <c r="O248" s="5" t="s">
        <v>872</v>
      </c>
      <c r="P248" s="12">
        <v>12</v>
      </c>
      <c r="Q248" s="5">
        <v>2011</v>
      </c>
      <c r="R248" s="5" t="s">
        <v>872</v>
      </c>
      <c r="S248" s="12"/>
      <c r="U248" s="5" t="s">
        <v>1569</v>
      </c>
      <c r="V248" s="12">
        <v>0</v>
      </c>
      <c r="W248" s="5">
        <v>2011</v>
      </c>
      <c r="X248" s="5" t="s">
        <v>872</v>
      </c>
      <c r="Y248" s="12">
        <v>0</v>
      </c>
      <c r="Z248" s="5">
        <v>2011</v>
      </c>
      <c r="AA248" s="5" t="s">
        <v>872</v>
      </c>
      <c r="AB248" s="12">
        <v>0</v>
      </c>
      <c r="AC248" s="5">
        <v>2011</v>
      </c>
      <c r="AD248" s="5" t="s">
        <v>872</v>
      </c>
      <c r="AE248" s="14">
        <v>55.555555555555557</v>
      </c>
      <c r="AF248" s="5">
        <v>2011</v>
      </c>
      <c r="AG248" s="5" t="s">
        <v>872</v>
      </c>
      <c r="AH248" s="14"/>
      <c r="AJ248" s="5" t="s">
        <v>1569</v>
      </c>
    </row>
    <row r="249" spans="1:36" ht="12.75" customHeight="1" x14ac:dyDescent="0.25">
      <c r="A249" s="5" t="s">
        <v>202</v>
      </c>
      <c r="B249" s="5" t="s">
        <v>205</v>
      </c>
      <c r="C249" s="5" t="s">
        <v>204</v>
      </c>
      <c r="D249" s="5" t="s">
        <v>35</v>
      </c>
      <c r="E249" s="5" t="s">
        <v>206</v>
      </c>
      <c r="F249" s="5" t="s">
        <v>203</v>
      </c>
      <c r="G249" s="5">
        <v>2</v>
      </c>
      <c r="H249" s="15">
        <v>2</v>
      </c>
      <c r="I249" s="4" t="s">
        <v>1900</v>
      </c>
      <c r="J249" s="13" t="s">
        <v>1569</v>
      </c>
      <c r="L249" s="5" t="s">
        <v>1569</v>
      </c>
      <c r="M249" s="12">
        <v>95</v>
      </c>
      <c r="O249" s="5" t="s">
        <v>202</v>
      </c>
      <c r="P249" s="12">
        <v>9.0909090909090917</v>
      </c>
      <c r="R249" s="5" t="s">
        <v>202</v>
      </c>
      <c r="S249" s="12"/>
      <c r="U249" s="5" t="s">
        <v>1569</v>
      </c>
      <c r="V249" s="12" t="s">
        <v>1569</v>
      </c>
      <c r="X249" s="5" t="s">
        <v>1569</v>
      </c>
      <c r="Y249" s="12" t="s">
        <v>1569</v>
      </c>
      <c r="AA249" s="5" t="s">
        <v>1569</v>
      </c>
      <c r="AB249" s="12" t="s">
        <v>1569</v>
      </c>
      <c r="AD249" s="5" t="s">
        <v>1569</v>
      </c>
      <c r="AE249" s="14" t="s">
        <v>1569</v>
      </c>
      <c r="AG249" s="5" t="s">
        <v>1569</v>
      </c>
      <c r="AH249" s="14"/>
      <c r="AJ249" s="5" t="s">
        <v>1569</v>
      </c>
    </row>
    <row r="250" spans="1:36" ht="12.75" customHeight="1" x14ac:dyDescent="0.25">
      <c r="A250" s="5" t="s">
        <v>207</v>
      </c>
      <c r="B250" s="5" t="s">
        <v>205</v>
      </c>
      <c r="C250" s="5" t="s">
        <v>204</v>
      </c>
      <c r="D250" s="5" t="s">
        <v>35</v>
      </c>
      <c r="E250" s="5" t="s">
        <v>209</v>
      </c>
      <c r="F250" s="5" t="s">
        <v>208</v>
      </c>
      <c r="G250" s="5">
        <v>2</v>
      </c>
      <c r="H250" s="15">
        <v>2</v>
      </c>
      <c r="I250" s="4" t="s">
        <v>1900</v>
      </c>
      <c r="J250" s="13">
        <v>1.3300979622135771</v>
      </c>
      <c r="K250" s="5">
        <v>2014</v>
      </c>
      <c r="L250" s="5" t="s">
        <v>207</v>
      </c>
      <c r="M250" s="12" t="s">
        <v>1569</v>
      </c>
      <c r="O250" s="5" t="s">
        <v>1569</v>
      </c>
      <c r="P250" s="12" t="s">
        <v>1569</v>
      </c>
      <c r="R250" s="5" t="s">
        <v>1569</v>
      </c>
      <c r="S250" s="12"/>
      <c r="U250" s="5" t="s">
        <v>1569</v>
      </c>
      <c r="V250" s="12" t="s">
        <v>1569</v>
      </c>
      <c r="X250" s="5" t="s">
        <v>1569</v>
      </c>
      <c r="Y250" s="12" t="s">
        <v>1569</v>
      </c>
      <c r="AA250" s="5" t="s">
        <v>1569</v>
      </c>
      <c r="AB250" s="12" t="s">
        <v>1569</v>
      </c>
      <c r="AD250" s="5" t="s">
        <v>1569</v>
      </c>
      <c r="AE250" s="14" t="s">
        <v>1569</v>
      </c>
      <c r="AG250" s="5" t="s">
        <v>1569</v>
      </c>
      <c r="AH250" s="14"/>
      <c r="AJ250" s="5" t="s">
        <v>1569</v>
      </c>
    </row>
    <row r="251" spans="1:36" ht="12.75" customHeight="1" x14ac:dyDescent="0.25">
      <c r="A251" s="5" t="s">
        <v>1207</v>
      </c>
      <c r="B251" s="5" t="s">
        <v>1205</v>
      </c>
      <c r="C251" s="5" t="s">
        <v>1204</v>
      </c>
      <c r="D251" s="5" t="s">
        <v>1038</v>
      </c>
      <c r="E251" s="5" t="s">
        <v>1208</v>
      </c>
      <c r="F251" s="5" t="s">
        <v>3313</v>
      </c>
      <c r="G251" s="5">
        <v>2</v>
      </c>
      <c r="H251" s="15">
        <v>2</v>
      </c>
      <c r="I251" s="4" t="s">
        <v>3314</v>
      </c>
      <c r="J251" s="13">
        <v>0.66666666666666674</v>
      </c>
      <c r="K251" s="5">
        <v>2016</v>
      </c>
      <c r="L251" s="5" t="s">
        <v>1207</v>
      </c>
      <c r="M251" s="12">
        <v>100</v>
      </c>
      <c r="N251" s="5">
        <v>2016</v>
      </c>
      <c r="O251" s="5" t="s">
        <v>1207</v>
      </c>
      <c r="P251" s="12">
        <v>17</v>
      </c>
      <c r="Q251" s="5">
        <v>2016</v>
      </c>
      <c r="R251" s="5" t="s">
        <v>1207</v>
      </c>
      <c r="S251" s="12"/>
      <c r="U251" s="5" t="s">
        <v>1569</v>
      </c>
      <c r="V251" s="12">
        <v>60</v>
      </c>
      <c r="W251" s="5">
        <v>2016</v>
      </c>
      <c r="X251" s="5" t="s">
        <v>1207</v>
      </c>
      <c r="Y251" s="12">
        <v>20</v>
      </c>
      <c r="Z251" s="5">
        <v>2016</v>
      </c>
      <c r="AA251" s="5" t="s">
        <v>1207</v>
      </c>
      <c r="AB251" s="12">
        <v>0</v>
      </c>
      <c r="AC251" s="5">
        <v>2016</v>
      </c>
      <c r="AD251" s="5" t="s">
        <v>1207</v>
      </c>
      <c r="AE251" s="14">
        <v>0</v>
      </c>
      <c r="AF251" s="5">
        <v>2016</v>
      </c>
      <c r="AG251" s="5" t="s">
        <v>1207</v>
      </c>
      <c r="AH251" s="14"/>
      <c r="AJ251" s="5" t="s">
        <v>1569</v>
      </c>
    </row>
    <row r="252" spans="1:36" ht="12.75" customHeight="1" x14ac:dyDescent="0.25">
      <c r="A252" s="5" t="s">
        <v>1209</v>
      </c>
      <c r="B252" s="5" t="s">
        <v>1212</v>
      </c>
      <c r="C252" s="5" t="s">
        <v>1211</v>
      </c>
      <c r="D252" s="5" t="s">
        <v>1038</v>
      </c>
      <c r="E252" s="5" t="s">
        <v>1213</v>
      </c>
      <c r="F252" s="5" t="s">
        <v>1210</v>
      </c>
      <c r="G252" s="5">
        <v>1</v>
      </c>
      <c r="H252" s="15">
        <v>1</v>
      </c>
      <c r="I252" s="4"/>
      <c r="J252" s="13">
        <v>0.63999999999999757</v>
      </c>
      <c r="K252" s="5">
        <v>2015</v>
      </c>
      <c r="L252" s="5" t="s">
        <v>1209</v>
      </c>
      <c r="M252" s="12">
        <v>100</v>
      </c>
      <c r="N252" s="5">
        <v>2015</v>
      </c>
      <c r="O252" s="5" t="s">
        <v>1209</v>
      </c>
      <c r="P252" s="12">
        <v>18.618618618618619</v>
      </c>
      <c r="Q252" s="5">
        <v>2015</v>
      </c>
      <c r="R252" s="5" t="s">
        <v>1209</v>
      </c>
      <c r="S252" s="12"/>
      <c r="U252" s="5" t="s">
        <v>1569</v>
      </c>
      <c r="V252" s="12" t="s">
        <v>1569</v>
      </c>
      <c r="X252" s="5" t="s">
        <v>1569</v>
      </c>
      <c r="Y252" s="12" t="s">
        <v>1569</v>
      </c>
      <c r="AA252" s="5" t="s">
        <v>1569</v>
      </c>
      <c r="AB252" s="12" t="s">
        <v>1569</v>
      </c>
      <c r="AD252" s="5" t="s">
        <v>1569</v>
      </c>
      <c r="AE252" s="14" t="s">
        <v>1569</v>
      </c>
      <c r="AG252" s="5" t="s">
        <v>1569</v>
      </c>
      <c r="AH252" s="14"/>
      <c r="AJ252" s="5" t="s">
        <v>1569</v>
      </c>
    </row>
    <row r="253" spans="1:36" ht="12.75" customHeight="1" x14ac:dyDescent="0.25">
      <c r="A253" s="5" t="s">
        <v>210</v>
      </c>
      <c r="B253" s="5" t="s">
        <v>213</v>
      </c>
      <c r="C253" s="5" t="s">
        <v>212</v>
      </c>
      <c r="D253" s="5" t="s">
        <v>35</v>
      </c>
      <c r="E253" s="5" t="s">
        <v>214</v>
      </c>
      <c r="F253" s="5" t="s">
        <v>211</v>
      </c>
      <c r="G253" s="5">
        <v>2</v>
      </c>
      <c r="H253" s="15">
        <v>1</v>
      </c>
      <c r="I253" s="4"/>
      <c r="J253" s="13">
        <v>1.2230674052765826</v>
      </c>
      <c r="K253" s="5">
        <v>2013</v>
      </c>
      <c r="L253" s="5" t="s">
        <v>210</v>
      </c>
      <c r="M253" s="12">
        <v>100</v>
      </c>
      <c r="N253" s="5">
        <v>2013</v>
      </c>
      <c r="O253" s="5" t="s">
        <v>210</v>
      </c>
      <c r="P253" s="12">
        <v>19.607060935474223</v>
      </c>
      <c r="Q253" s="5">
        <v>2013</v>
      </c>
      <c r="R253" s="5" t="s">
        <v>210</v>
      </c>
      <c r="S253" s="12"/>
      <c r="U253" s="5" t="s">
        <v>1569</v>
      </c>
      <c r="V253" s="12">
        <v>0</v>
      </c>
      <c r="W253" s="5">
        <v>2013</v>
      </c>
      <c r="X253" s="5" t="s">
        <v>210</v>
      </c>
      <c r="Y253" s="12">
        <v>13</v>
      </c>
      <c r="Z253" s="5">
        <v>2013</v>
      </c>
      <c r="AA253" s="5" t="s">
        <v>210</v>
      </c>
      <c r="AB253" s="12">
        <v>0</v>
      </c>
      <c r="AC253" s="5">
        <v>2013</v>
      </c>
      <c r="AD253" s="5" t="s">
        <v>210</v>
      </c>
      <c r="AE253" s="14">
        <v>100</v>
      </c>
      <c r="AF253" s="5">
        <v>2013</v>
      </c>
      <c r="AG253" s="5" t="s">
        <v>210</v>
      </c>
      <c r="AH253" s="14"/>
      <c r="AJ253" s="5" t="s">
        <v>1569</v>
      </c>
    </row>
    <row r="254" spans="1:36" ht="12.75" customHeight="1" x14ac:dyDescent="0.25">
      <c r="A254" s="5" t="s">
        <v>215</v>
      </c>
      <c r="B254" s="5" t="s">
        <v>213</v>
      </c>
      <c r="C254" s="5" t="s">
        <v>212</v>
      </c>
      <c r="D254" s="5" t="s">
        <v>35</v>
      </c>
      <c r="E254" s="5" t="s">
        <v>217</v>
      </c>
      <c r="F254" s="5" t="s">
        <v>216</v>
      </c>
      <c r="G254" s="5">
        <v>2</v>
      </c>
      <c r="H254" s="15">
        <v>1</v>
      </c>
      <c r="I254" s="4"/>
      <c r="J254" s="13">
        <v>1.5643680964079016</v>
      </c>
      <c r="K254" s="5">
        <v>2013</v>
      </c>
      <c r="L254" s="5" t="s">
        <v>215</v>
      </c>
      <c r="M254" s="12">
        <v>98</v>
      </c>
      <c r="N254" s="5">
        <v>2013</v>
      </c>
      <c r="O254" s="5" t="s">
        <v>215</v>
      </c>
      <c r="P254" s="12">
        <v>9.9198396793587165</v>
      </c>
      <c r="Q254" s="5">
        <v>2013</v>
      </c>
      <c r="R254" s="5" t="s">
        <v>215</v>
      </c>
      <c r="S254" s="12"/>
      <c r="U254" s="5" t="s">
        <v>1569</v>
      </c>
      <c r="V254" s="12">
        <v>0</v>
      </c>
      <c r="W254" s="5">
        <v>2013</v>
      </c>
      <c r="X254" s="5" t="s">
        <v>215</v>
      </c>
      <c r="Y254" s="12">
        <v>36</v>
      </c>
      <c r="Z254" s="5">
        <v>2013</v>
      </c>
      <c r="AA254" s="5" t="s">
        <v>215</v>
      </c>
      <c r="AB254" s="12">
        <v>0</v>
      </c>
      <c r="AC254" s="5">
        <v>2013</v>
      </c>
      <c r="AD254" s="5" t="s">
        <v>215</v>
      </c>
      <c r="AE254" s="14">
        <v>100</v>
      </c>
      <c r="AF254" s="5">
        <v>2013</v>
      </c>
      <c r="AG254" s="5" t="s">
        <v>215</v>
      </c>
      <c r="AH254" s="14"/>
      <c r="AJ254" s="5" t="s">
        <v>1569</v>
      </c>
    </row>
    <row r="255" spans="1:36" ht="12.75" customHeight="1" x14ac:dyDescent="0.25">
      <c r="A255" s="5" t="s">
        <v>1214</v>
      </c>
      <c r="B255" s="5" t="s">
        <v>1633</v>
      </c>
      <c r="C255" s="5" t="s">
        <v>1216</v>
      </c>
      <c r="D255" s="5" t="s">
        <v>1038</v>
      </c>
      <c r="E255" s="5" t="s">
        <v>1217</v>
      </c>
      <c r="F255" s="5" t="s">
        <v>1215</v>
      </c>
      <c r="G255" s="5">
        <v>1</v>
      </c>
      <c r="H255" s="15">
        <v>2</v>
      </c>
      <c r="I255" s="4" t="s">
        <v>1924</v>
      </c>
      <c r="J255" s="13">
        <v>1.1317042819111716</v>
      </c>
      <c r="K255" s="5">
        <v>2016</v>
      </c>
      <c r="L255" s="5" t="s">
        <v>1214</v>
      </c>
      <c r="M255" s="12">
        <v>87.83</v>
      </c>
      <c r="N255" s="5">
        <v>2016</v>
      </c>
      <c r="O255" s="5" t="s">
        <v>1214</v>
      </c>
      <c r="P255" s="12">
        <v>12.4</v>
      </c>
      <c r="Q255" s="5">
        <v>2016</v>
      </c>
      <c r="R255" s="5" t="s">
        <v>1214</v>
      </c>
      <c r="S255" s="12"/>
      <c r="U255" s="5" t="s">
        <v>1569</v>
      </c>
      <c r="V255" s="12">
        <v>0</v>
      </c>
      <c r="W255" s="5">
        <v>2016</v>
      </c>
      <c r="X255" s="5" t="s">
        <v>1214</v>
      </c>
      <c r="Y255" s="12">
        <v>0</v>
      </c>
      <c r="Z255" s="5">
        <v>2016</v>
      </c>
      <c r="AA255" s="5" t="s">
        <v>1214</v>
      </c>
      <c r="AB255" s="12">
        <v>0</v>
      </c>
      <c r="AC255" s="5">
        <v>2016</v>
      </c>
      <c r="AD255" s="5" t="s">
        <v>1214</v>
      </c>
      <c r="AE255" s="14">
        <v>97.9381443298969</v>
      </c>
      <c r="AF255" s="5">
        <v>2016</v>
      </c>
      <c r="AG255" s="5" t="s">
        <v>1214</v>
      </c>
      <c r="AH255" s="14"/>
      <c r="AJ255" s="5" t="s">
        <v>1569</v>
      </c>
    </row>
    <row r="256" spans="1:36" ht="12.75" customHeight="1" x14ac:dyDescent="0.25">
      <c r="A256" s="5" t="s">
        <v>1218</v>
      </c>
      <c r="B256" s="5" t="s">
        <v>1633</v>
      </c>
      <c r="C256" s="5" t="s">
        <v>1216</v>
      </c>
      <c r="D256" s="5" t="s">
        <v>1038</v>
      </c>
      <c r="E256" s="5" t="s">
        <v>1220</v>
      </c>
      <c r="F256" s="5" t="s">
        <v>1219</v>
      </c>
      <c r="G256" s="5">
        <v>1</v>
      </c>
      <c r="H256" s="15">
        <v>1</v>
      </c>
      <c r="I256" s="4"/>
      <c r="J256" s="13">
        <v>0.43612668934448834</v>
      </c>
      <c r="K256" s="5">
        <v>2015</v>
      </c>
      <c r="L256" s="5" t="s">
        <v>1218</v>
      </c>
      <c r="M256" s="12" t="s">
        <v>1569</v>
      </c>
      <c r="O256" s="5" t="s">
        <v>1569</v>
      </c>
      <c r="P256" s="12">
        <v>4.5999999999999996</v>
      </c>
      <c r="Q256" s="5">
        <v>2015</v>
      </c>
      <c r="R256" s="5" t="s">
        <v>1218</v>
      </c>
      <c r="S256" s="12"/>
      <c r="U256" s="5" t="s">
        <v>1569</v>
      </c>
      <c r="V256" s="12" t="s">
        <v>1569</v>
      </c>
      <c r="X256" s="5" t="s">
        <v>1569</v>
      </c>
      <c r="Y256" s="12" t="s">
        <v>1569</v>
      </c>
      <c r="AA256" s="5" t="s">
        <v>1569</v>
      </c>
      <c r="AB256" s="12" t="s">
        <v>1569</v>
      </c>
      <c r="AD256" s="5" t="s">
        <v>1569</v>
      </c>
      <c r="AE256" s="14" t="s">
        <v>1569</v>
      </c>
      <c r="AG256" s="5" t="s">
        <v>1569</v>
      </c>
      <c r="AH256" s="14"/>
      <c r="AJ256" s="5" t="s">
        <v>1569</v>
      </c>
    </row>
    <row r="257" spans="1:36" ht="12.75" customHeight="1" x14ac:dyDescent="0.25">
      <c r="A257" s="5" t="s">
        <v>472</v>
      </c>
      <c r="B257" s="5" t="s">
        <v>475</v>
      </c>
      <c r="C257" s="5" t="s">
        <v>474</v>
      </c>
      <c r="D257" s="5" t="s">
        <v>360</v>
      </c>
      <c r="E257" s="5" t="s">
        <v>476</v>
      </c>
      <c r="F257" s="5" t="s">
        <v>473</v>
      </c>
      <c r="G257" s="5">
        <v>2</v>
      </c>
      <c r="H257" s="15">
        <v>1</v>
      </c>
      <c r="I257" s="4"/>
      <c r="J257" s="13">
        <v>0.39083110233912416</v>
      </c>
      <c r="K257" s="5">
        <v>2013</v>
      </c>
      <c r="L257" s="5" t="s">
        <v>472</v>
      </c>
      <c r="M257" s="12">
        <v>30</v>
      </c>
      <c r="N257" s="5">
        <v>2013</v>
      </c>
      <c r="O257" s="5" t="s">
        <v>472</v>
      </c>
      <c r="P257" s="12" t="s">
        <v>1569</v>
      </c>
      <c r="R257" s="5" t="s">
        <v>1569</v>
      </c>
      <c r="S257" s="12"/>
      <c r="U257" s="5" t="s">
        <v>1569</v>
      </c>
      <c r="V257" s="12" t="s">
        <v>1569</v>
      </c>
      <c r="X257" s="5" t="s">
        <v>1569</v>
      </c>
      <c r="Y257" s="12" t="s">
        <v>1569</v>
      </c>
      <c r="AA257" s="5" t="s">
        <v>1569</v>
      </c>
      <c r="AB257" s="12" t="s">
        <v>1569</v>
      </c>
      <c r="AD257" s="5" t="s">
        <v>1569</v>
      </c>
      <c r="AE257" s="14" t="s">
        <v>1569</v>
      </c>
      <c r="AG257" s="5" t="s">
        <v>1569</v>
      </c>
      <c r="AH257" s="14"/>
      <c r="AJ257" s="5" t="s">
        <v>1569</v>
      </c>
    </row>
    <row r="258" spans="1:36" ht="12.75" customHeight="1" x14ac:dyDescent="0.25">
      <c r="A258" s="5" t="s">
        <v>477</v>
      </c>
      <c r="B258" s="5" t="s">
        <v>475</v>
      </c>
      <c r="C258" s="5" t="s">
        <v>474</v>
      </c>
      <c r="D258" s="5" t="s">
        <v>360</v>
      </c>
      <c r="E258" s="5" t="s">
        <v>479</v>
      </c>
      <c r="F258" s="5" t="s">
        <v>478</v>
      </c>
      <c r="G258" s="5">
        <v>2</v>
      </c>
      <c r="H258" s="15">
        <v>1</v>
      </c>
      <c r="I258" s="4"/>
      <c r="J258" s="13">
        <v>0.35605194610497909</v>
      </c>
      <c r="K258" s="5">
        <v>2013</v>
      </c>
      <c r="L258" s="5" t="s">
        <v>477</v>
      </c>
      <c r="M258" s="12">
        <v>30</v>
      </c>
      <c r="N258" s="5">
        <v>2013</v>
      </c>
      <c r="O258" s="5" t="s">
        <v>477</v>
      </c>
      <c r="P258" s="12" t="s">
        <v>1569</v>
      </c>
      <c r="R258" s="5" t="s">
        <v>1569</v>
      </c>
      <c r="S258" s="12"/>
      <c r="U258" s="5" t="s">
        <v>1569</v>
      </c>
      <c r="V258" s="12" t="s">
        <v>1569</v>
      </c>
      <c r="X258" s="5" t="s">
        <v>1569</v>
      </c>
      <c r="Y258" s="12" t="s">
        <v>1569</v>
      </c>
      <c r="AA258" s="5" t="s">
        <v>1569</v>
      </c>
      <c r="AB258" s="12" t="s">
        <v>1569</v>
      </c>
      <c r="AD258" s="5" t="s">
        <v>1569</v>
      </c>
      <c r="AE258" s="14" t="s">
        <v>1569</v>
      </c>
      <c r="AG258" s="5" t="s">
        <v>1569</v>
      </c>
      <c r="AH258" s="14"/>
      <c r="AJ258" s="5" t="s">
        <v>1569</v>
      </c>
    </row>
    <row r="259" spans="1:36" ht="12.75" customHeight="1" x14ac:dyDescent="0.25">
      <c r="A259" s="5" t="s">
        <v>1221</v>
      </c>
      <c r="B259" s="5" t="s">
        <v>1224</v>
      </c>
      <c r="C259" s="5" t="s">
        <v>1223</v>
      </c>
      <c r="D259" s="5" t="s">
        <v>1038</v>
      </c>
      <c r="E259" s="5" t="s">
        <v>1225</v>
      </c>
      <c r="F259" s="5" t="s">
        <v>1222</v>
      </c>
      <c r="G259" s="5">
        <v>2</v>
      </c>
      <c r="H259" s="15">
        <v>2</v>
      </c>
      <c r="I259" s="4" t="s">
        <v>1925</v>
      </c>
      <c r="J259" s="13">
        <v>0.80144099090164111</v>
      </c>
      <c r="K259" s="5">
        <v>2016</v>
      </c>
      <c r="L259" s="5" t="s">
        <v>1221</v>
      </c>
      <c r="M259" s="12">
        <v>80</v>
      </c>
      <c r="N259" s="5">
        <v>2016</v>
      </c>
      <c r="O259" s="5" t="s">
        <v>1221</v>
      </c>
      <c r="P259" s="12">
        <v>24.74</v>
      </c>
      <c r="Q259" s="5">
        <v>2016</v>
      </c>
      <c r="R259" s="5" t="s">
        <v>1221</v>
      </c>
      <c r="S259" s="12"/>
      <c r="U259" s="5" t="s">
        <v>1569</v>
      </c>
      <c r="V259" s="12">
        <v>0</v>
      </c>
      <c r="W259" s="5">
        <v>2016</v>
      </c>
      <c r="X259" s="5" t="s">
        <v>1221</v>
      </c>
      <c r="Y259" s="12">
        <v>10.4</v>
      </c>
      <c r="Z259" s="5">
        <v>2016</v>
      </c>
      <c r="AA259" s="5" t="s">
        <v>1221</v>
      </c>
      <c r="AB259" s="12">
        <v>0</v>
      </c>
      <c r="AC259" s="5">
        <v>2016</v>
      </c>
      <c r="AD259" s="5" t="s">
        <v>1221</v>
      </c>
      <c r="AE259" s="14">
        <v>0</v>
      </c>
      <c r="AF259" s="5">
        <v>2016</v>
      </c>
      <c r="AG259" s="5" t="s">
        <v>1221</v>
      </c>
      <c r="AH259" s="14"/>
      <c r="AJ259" s="5" t="s">
        <v>1569</v>
      </c>
    </row>
    <row r="260" spans="1:36" ht="12.75" customHeight="1" x14ac:dyDescent="0.25">
      <c r="A260" s="5" t="s">
        <v>2972</v>
      </c>
      <c r="B260" s="5" t="s">
        <v>1227</v>
      </c>
      <c r="C260" s="5" t="s">
        <v>1226</v>
      </c>
      <c r="D260" s="5" t="s">
        <v>1038</v>
      </c>
      <c r="E260" s="5" t="s">
        <v>1227</v>
      </c>
      <c r="F260" s="5" t="s">
        <v>1226</v>
      </c>
      <c r="G260" s="5">
        <v>0</v>
      </c>
      <c r="H260" s="15">
        <v>3</v>
      </c>
      <c r="J260" s="13">
        <v>1.4507254183422142</v>
      </c>
      <c r="K260" s="5">
        <v>2017</v>
      </c>
      <c r="L260" s="5" t="s">
        <v>2972</v>
      </c>
      <c r="M260" s="12">
        <v>100</v>
      </c>
      <c r="N260" s="5">
        <v>2017</v>
      </c>
      <c r="O260" s="5" t="s">
        <v>2972</v>
      </c>
      <c r="P260" s="12">
        <v>9.2786682926032604</v>
      </c>
      <c r="Q260" s="5">
        <v>2017</v>
      </c>
      <c r="R260" s="5" t="s">
        <v>2972</v>
      </c>
      <c r="S260" s="12"/>
      <c r="U260" s="5" t="s">
        <v>1569</v>
      </c>
      <c r="V260" s="12">
        <v>0</v>
      </c>
      <c r="W260" s="5">
        <v>2017</v>
      </c>
      <c r="X260" s="5" t="s">
        <v>2972</v>
      </c>
      <c r="Y260" s="12">
        <v>0</v>
      </c>
      <c r="Z260" s="5">
        <v>2017</v>
      </c>
      <c r="AA260" s="5" t="s">
        <v>2972</v>
      </c>
      <c r="AB260" s="12">
        <v>0</v>
      </c>
      <c r="AC260" s="5">
        <v>2017</v>
      </c>
      <c r="AD260" s="5" t="s">
        <v>2972</v>
      </c>
      <c r="AE260" s="14">
        <v>0</v>
      </c>
      <c r="AF260" s="5">
        <v>2017</v>
      </c>
      <c r="AG260" s="5" t="s">
        <v>2972</v>
      </c>
      <c r="AH260" s="14"/>
      <c r="AJ260" s="5" t="s">
        <v>1569</v>
      </c>
    </row>
    <row r="261" spans="1:36" ht="12.75" customHeight="1" x14ac:dyDescent="0.25">
      <c r="A261" s="5" t="s">
        <v>485</v>
      </c>
      <c r="B261" s="5" t="s">
        <v>483</v>
      </c>
      <c r="C261" s="5" t="s">
        <v>482</v>
      </c>
      <c r="D261" s="5" t="s">
        <v>360</v>
      </c>
      <c r="E261" s="5" t="s">
        <v>486</v>
      </c>
      <c r="F261" s="5" t="s">
        <v>3178</v>
      </c>
      <c r="G261" s="5">
        <v>2</v>
      </c>
      <c r="H261" s="15">
        <v>1</v>
      </c>
      <c r="I261" s="4" t="s">
        <v>3177</v>
      </c>
      <c r="J261" s="13">
        <v>0.56949771689497719</v>
      </c>
      <c r="K261" s="5">
        <v>2012</v>
      </c>
      <c r="L261" s="5" t="s">
        <v>485</v>
      </c>
      <c r="M261" s="12">
        <v>25</v>
      </c>
      <c r="N261" s="5">
        <v>2012</v>
      </c>
      <c r="O261" s="5" t="s">
        <v>485</v>
      </c>
      <c r="P261" s="12" t="s">
        <v>1569</v>
      </c>
      <c r="R261" s="5" t="s">
        <v>1569</v>
      </c>
      <c r="S261" s="12"/>
      <c r="U261" s="5" t="s">
        <v>1569</v>
      </c>
      <c r="V261" s="12">
        <v>0</v>
      </c>
      <c r="W261" s="5">
        <v>2012</v>
      </c>
      <c r="X261" s="5" t="s">
        <v>485</v>
      </c>
      <c r="Y261" s="12">
        <v>0</v>
      </c>
      <c r="Z261" s="5">
        <v>2012</v>
      </c>
      <c r="AA261" s="5" t="s">
        <v>485</v>
      </c>
      <c r="AB261" s="12">
        <v>0</v>
      </c>
      <c r="AC261" s="5">
        <v>2012</v>
      </c>
      <c r="AD261" s="5" t="s">
        <v>485</v>
      </c>
      <c r="AE261" s="14">
        <v>0</v>
      </c>
      <c r="AF261" s="5">
        <v>2012</v>
      </c>
      <c r="AG261" s="5" t="s">
        <v>485</v>
      </c>
      <c r="AH261" s="14"/>
      <c r="AJ261" s="5" t="s">
        <v>1569</v>
      </c>
    </row>
    <row r="262" spans="1:36" ht="12.75" customHeight="1" x14ac:dyDescent="0.25">
      <c r="A262" s="5" t="s">
        <v>1228</v>
      </c>
      <c r="B262" s="5" t="s">
        <v>1230</v>
      </c>
      <c r="C262" s="5" t="s">
        <v>1229</v>
      </c>
      <c r="D262" s="5" t="s">
        <v>1038</v>
      </c>
      <c r="E262" s="5" t="s">
        <v>1231</v>
      </c>
      <c r="F262" s="5" t="s">
        <v>1229</v>
      </c>
      <c r="G262" s="5">
        <v>0</v>
      </c>
      <c r="H262" s="15">
        <v>1</v>
      </c>
      <c r="I262" s="4"/>
      <c r="J262" s="13">
        <v>0.89153225684590998</v>
      </c>
      <c r="K262" s="5">
        <v>2013</v>
      </c>
      <c r="L262" s="5" t="s">
        <v>1228</v>
      </c>
      <c r="M262" s="12">
        <v>66</v>
      </c>
      <c r="N262" s="5">
        <v>2013</v>
      </c>
      <c r="O262" s="5" t="s">
        <v>1228</v>
      </c>
      <c r="P262" s="12">
        <v>12.5</v>
      </c>
      <c r="Q262" s="5">
        <v>2013</v>
      </c>
      <c r="R262" s="5" t="s">
        <v>1228</v>
      </c>
      <c r="S262" s="12"/>
      <c r="U262" s="5" t="s">
        <v>1569</v>
      </c>
      <c r="V262" s="12" t="s">
        <v>1569</v>
      </c>
      <c r="X262" s="5" t="s">
        <v>1569</v>
      </c>
      <c r="Y262" s="12" t="s">
        <v>1569</v>
      </c>
      <c r="AA262" s="5" t="s">
        <v>1569</v>
      </c>
      <c r="AB262" s="12" t="s">
        <v>1569</v>
      </c>
      <c r="AD262" s="5" t="s">
        <v>1569</v>
      </c>
      <c r="AE262" s="14" t="s">
        <v>1569</v>
      </c>
      <c r="AG262" s="5" t="s">
        <v>1569</v>
      </c>
      <c r="AH262" s="14"/>
      <c r="AJ262" s="5" t="s">
        <v>1569</v>
      </c>
    </row>
    <row r="263" spans="1:36" ht="12.75" customHeight="1" x14ac:dyDescent="0.25">
      <c r="A263" s="5" t="s">
        <v>876</v>
      </c>
      <c r="B263" s="5" t="s">
        <v>879</v>
      </c>
      <c r="C263" s="5" t="s">
        <v>878</v>
      </c>
      <c r="D263" s="5" t="s">
        <v>620</v>
      </c>
      <c r="E263" s="5" t="s">
        <v>880</v>
      </c>
      <c r="F263" s="5" t="s">
        <v>877</v>
      </c>
      <c r="G263" s="5">
        <v>2</v>
      </c>
      <c r="H263" s="15">
        <v>1</v>
      </c>
      <c r="I263" s="4"/>
      <c r="J263" s="13" t="s">
        <v>1569</v>
      </c>
      <c r="L263" s="5" t="s">
        <v>1569</v>
      </c>
      <c r="M263" s="12">
        <v>15</v>
      </c>
      <c r="O263" s="5" t="s">
        <v>876</v>
      </c>
      <c r="P263" s="12">
        <v>21</v>
      </c>
      <c r="R263" s="5" t="s">
        <v>876</v>
      </c>
      <c r="S263" s="12"/>
      <c r="U263" s="5" t="s">
        <v>1569</v>
      </c>
      <c r="V263" s="12" t="s">
        <v>1569</v>
      </c>
      <c r="X263" s="5" t="s">
        <v>1569</v>
      </c>
      <c r="Y263" s="12" t="s">
        <v>1569</v>
      </c>
      <c r="AA263" s="5" t="s">
        <v>1569</v>
      </c>
      <c r="AB263" s="12" t="s">
        <v>1569</v>
      </c>
      <c r="AD263" s="5" t="s">
        <v>1569</v>
      </c>
      <c r="AE263" s="14" t="s">
        <v>1569</v>
      </c>
      <c r="AG263" s="5" t="s">
        <v>1569</v>
      </c>
      <c r="AH263" s="14"/>
      <c r="AJ263" s="5" t="s">
        <v>1569</v>
      </c>
    </row>
    <row r="264" spans="1:36" ht="12.75" customHeight="1" x14ac:dyDescent="0.25">
      <c r="A264" s="5" t="s">
        <v>1237</v>
      </c>
      <c r="B264" s="5" t="s">
        <v>1235</v>
      </c>
      <c r="C264" s="5" t="s">
        <v>1234</v>
      </c>
      <c r="D264" s="5" t="s">
        <v>1038</v>
      </c>
      <c r="E264" s="5" t="s">
        <v>1580</v>
      </c>
      <c r="F264" s="5" t="s">
        <v>1238</v>
      </c>
      <c r="G264" s="5">
        <v>1</v>
      </c>
      <c r="H264" s="15">
        <v>1</v>
      </c>
      <c r="I264" s="16" t="s">
        <v>3179</v>
      </c>
      <c r="J264" s="13">
        <v>1.478240710868143</v>
      </c>
      <c r="K264" s="5">
        <v>2015</v>
      </c>
      <c r="L264" s="5" t="s">
        <v>1237</v>
      </c>
      <c r="M264" s="12">
        <v>98.54</v>
      </c>
      <c r="N264" s="5">
        <v>2015</v>
      </c>
      <c r="O264" s="5" t="s">
        <v>1237</v>
      </c>
      <c r="P264" s="12">
        <v>13.16</v>
      </c>
      <c r="Q264" s="5">
        <v>2015</v>
      </c>
      <c r="R264" s="5" t="s">
        <v>1237</v>
      </c>
      <c r="S264" s="12"/>
      <c r="U264" s="5" t="s">
        <v>1569</v>
      </c>
      <c r="V264" s="12">
        <v>12.76185889718276</v>
      </c>
      <c r="W264" s="5">
        <v>2015</v>
      </c>
      <c r="X264" s="5" t="s">
        <v>1237</v>
      </c>
      <c r="Y264" s="12">
        <v>14.19</v>
      </c>
      <c r="Z264" s="5">
        <v>2015</v>
      </c>
      <c r="AA264" s="5" t="s">
        <v>1237</v>
      </c>
      <c r="AB264" s="12" t="s">
        <v>1569</v>
      </c>
      <c r="AD264" s="5" t="s">
        <v>1569</v>
      </c>
      <c r="AE264" s="14">
        <v>94.185936733356925</v>
      </c>
      <c r="AF264" s="5">
        <v>2015</v>
      </c>
      <c r="AG264" s="5" t="s">
        <v>1237</v>
      </c>
      <c r="AH264" s="14"/>
      <c r="AJ264" s="5" t="s">
        <v>1569</v>
      </c>
    </row>
    <row r="265" spans="1:36" ht="12.75" customHeight="1" x14ac:dyDescent="0.25">
      <c r="A265" s="5" t="s">
        <v>1239</v>
      </c>
      <c r="B265" s="5" t="s">
        <v>1235</v>
      </c>
      <c r="C265" s="5" t="s">
        <v>1234</v>
      </c>
      <c r="D265" s="5" t="s">
        <v>1038</v>
      </c>
      <c r="E265" s="5" t="s">
        <v>1241</v>
      </c>
      <c r="F265" s="5" t="s">
        <v>1240</v>
      </c>
      <c r="G265" s="5">
        <v>2</v>
      </c>
      <c r="H265" s="15">
        <v>2</v>
      </c>
      <c r="I265" s="4" t="s">
        <v>1926</v>
      </c>
      <c r="J265" s="13">
        <v>1.145202442083967</v>
      </c>
      <c r="K265" s="5">
        <v>2016</v>
      </c>
      <c r="L265" s="5" t="s">
        <v>1239</v>
      </c>
      <c r="M265" s="12">
        <v>92.78</v>
      </c>
      <c r="N265" s="5">
        <v>2016</v>
      </c>
      <c r="O265" s="5" t="s">
        <v>1239</v>
      </c>
      <c r="P265" s="12">
        <v>16.183236647329462</v>
      </c>
      <c r="Q265" s="5">
        <v>2016</v>
      </c>
      <c r="R265" s="5" t="s">
        <v>1239</v>
      </c>
      <c r="S265" s="12"/>
      <c r="U265" s="5" t="s">
        <v>1569</v>
      </c>
      <c r="V265" s="12">
        <v>0</v>
      </c>
      <c r="W265" s="5">
        <v>2016</v>
      </c>
      <c r="X265" s="5" t="s">
        <v>1239</v>
      </c>
      <c r="Y265" s="12">
        <v>0</v>
      </c>
      <c r="Z265" s="5">
        <v>2016</v>
      </c>
      <c r="AA265" s="5" t="s">
        <v>1239</v>
      </c>
      <c r="AB265" s="12">
        <v>0</v>
      </c>
      <c r="AC265" s="5">
        <v>2016</v>
      </c>
      <c r="AD265" s="5" t="s">
        <v>1239</v>
      </c>
      <c r="AE265" s="14">
        <v>100</v>
      </c>
      <c r="AF265" s="5">
        <v>2016</v>
      </c>
      <c r="AG265" s="5" t="s">
        <v>1239</v>
      </c>
      <c r="AH265" s="14"/>
      <c r="AJ265" s="5" t="s">
        <v>1569</v>
      </c>
    </row>
    <row r="266" spans="1:36" ht="12.75" customHeight="1" x14ac:dyDescent="0.25">
      <c r="A266" s="5" t="s">
        <v>881</v>
      </c>
      <c r="B266" s="5" t="s">
        <v>1637</v>
      </c>
      <c r="C266" s="5" t="s">
        <v>883</v>
      </c>
      <c r="D266" s="5" t="s">
        <v>620</v>
      </c>
      <c r="E266" s="5" t="s">
        <v>884</v>
      </c>
      <c r="F266" s="5" t="s">
        <v>882</v>
      </c>
      <c r="G266" s="5">
        <v>1</v>
      </c>
      <c r="H266" s="15">
        <v>1</v>
      </c>
      <c r="I266" s="4"/>
      <c r="J266" s="13">
        <v>0.45192919534910631</v>
      </c>
      <c r="K266" s="5">
        <v>2012</v>
      </c>
      <c r="L266" s="5" t="s">
        <v>881</v>
      </c>
      <c r="M266" s="12">
        <v>80</v>
      </c>
      <c r="N266" s="5">
        <v>2012</v>
      </c>
      <c r="O266" s="5" t="s">
        <v>881</v>
      </c>
      <c r="P266" s="12">
        <v>25</v>
      </c>
      <c r="Q266" s="5">
        <v>2012</v>
      </c>
      <c r="R266" s="5" t="s">
        <v>881</v>
      </c>
      <c r="S266" s="12"/>
      <c r="U266" s="5" t="s">
        <v>1569</v>
      </c>
      <c r="V266" s="12" t="s">
        <v>1569</v>
      </c>
      <c r="X266" s="5" t="s">
        <v>1569</v>
      </c>
      <c r="Y266" s="12" t="s">
        <v>1569</v>
      </c>
      <c r="AA266" s="5" t="s">
        <v>1569</v>
      </c>
      <c r="AB266" s="12" t="s">
        <v>1569</v>
      </c>
      <c r="AD266" s="5" t="s">
        <v>1569</v>
      </c>
      <c r="AE266" s="14" t="s">
        <v>1569</v>
      </c>
      <c r="AG266" s="5" t="s">
        <v>1569</v>
      </c>
      <c r="AH266" s="14"/>
      <c r="AJ266" s="5" t="s">
        <v>1569</v>
      </c>
    </row>
    <row r="267" spans="1:36" ht="12.75" customHeight="1" x14ac:dyDescent="0.25">
      <c r="A267" s="5" t="s">
        <v>885</v>
      </c>
      <c r="B267" s="5" t="s">
        <v>888</v>
      </c>
      <c r="C267" s="5" t="s">
        <v>887</v>
      </c>
      <c r="D267" s="5" t="s">
        <v>620</v>
      </c>
      <c r="E267" s="5" t="s">
        <v>889</v>
      </c>
      <c r="F267" s="5" t="s">
        <v>886</v>
      </c>
      <c r="G267" s="5">
        <v>1</v>
      </c>
      <c r="H267" s="15">
        <v>2</v>
      </c>
      <c r="I267" s="4" t="s">
        <v>1901</v>
      </c>
      <c r="J267" s="13">
        <v>0.75948187494175734</v>
      </c>
      <c r="K267" s="5">
        <v>2013</v>
      </c>
      <c r="L267" s="5" t="s">
        <v>885</v>
      </c>
      <c r="M267" s="12">
        <v>98</v>
      </c>
      <c r="N267" s="5">
        <v>2013</v>
      </c>
      <c r="O267" s="5" t="s">
        <v>885</v>
      </c>
      <c r="P267" s="12">
        <v>9.1091091091091094</v>
      </c>
      <c r="Q267" s="5">
        <v>2013</v>
      </c>
      <c r="R267" s="5" t="s">
        <v>885</v>
      </c>
      <c r="S267" s="12"/>
      <c r="U267" s="5" t="s">
        <v>1569</v>
      </c>
      <c r="V267" s="12" t="s">
        <v>1569</v>
      </c>
      <c r="X267" s="5" t="s">
        <v>1569</v>
      </c>
      <c r="Y267" s="12" t="s">
        <v>1569</v>
      </c>
      <c r="AA267" s="5" t="s">
        <v>1569</v>
      </c>
      <c r="AB267" s="12" t="s">
        <v>1569</v>
      </c>
      <c r="AD267" s="5" t="s">
        <v>1569</v>
      </c>
      <c r="AE267" s="14" t="s">
        <v>1569</v>
      </c>
      <c r="AG267" s="5" t="s">
        <v>1569</v>
      </c>
      <c r="AH267" s="14"/>
      <c r="AJ267" s="5" t="s">
        <v>1569</v>
      </c>
    </row>
    <row r="268" spans="1:36" ht="12.75" customHeight="1" x14ac:dyDescent="0.25">
      <c r="A268" s="5" t="s">
        <v>890</v>
      </c>
      <c r="B268" s="5" t="s">
        <v>888</v>
      </c>
      <c r="C268" s="5" t="s">
        <v>887</v>
      </c>
      <c r="D268" s="5" t="s">
        <v>620</v>
      </c>
      <c r="E268" s="5" t="s">
        <v>892</v>
      </c>
      <c r="F268" s="5" t="s">
        <v>891</v>
      </c>
      <c r="G268" s="5">
        <v>1</v>
      </c>
      <c r="H268" s="15">
        <v>1</v>
      </c>
      <c r="I268" s="4"/>
      <c r="J268" s="13">
        <v>0.98167842442590814</v>
      </c>
      <c r="K268" s="5">
        <v>2015</v>
      </c>
      <c r="L268" s="5" t="s">
        <v>890</v>
      </c>
      <c r="M268" s="12">
        <v>100</v>
      </c>
      <c r="N268" s="5">
        <v>2015</v>
      </c>
      <c r="O268" s="5" t="s">
        <v>890</v>
      </c>
      <c r="P268" s="12">
        <v>5</v>
      </c>
      <c r="Q268" s="5">
        <v>2015</v>
      </c>
      <c r="R268" s="5" t="s">
        <v>890</v>
      </c>
      <c r="S268" s="12"/>
      <c r="U268" s="5" t="s">
        <v>1569</v>
      </c>
      <c r="V268" s="12" t="s">
        <v>1569</v>
      </c>
      <c r="X268" s="5" t="s">
        <v>1569</v>
      </c>
      <c r="Y268" s="12" t="s">
        <v>1569</v>
      </c>
      <c r="AA268" s="5" t="s">
        <v>1569</v>
      </c>
      <c r="AB268" s="12" t="s">
        <v>1569</v>
      </c>
      <c r="AD268" s="5" t="s">
        <v>1569</v>
      </c>
      <c r="AE268" s="14" t="s">
        <v>1569</v>
      </c>
      <c r="AG268" s="5" t="s">
        <v>1569</v>
      </c>
      <c r="AH268" s="14"/>
      <c r="AJ268" s="5" t="s">
        <v>1569</v>
      </c>
    </row>
    <row r="269" spans="1:36" ht="12.75" customHeight="1" x14ac:dyDescent="0.25">
      <c r="A269" s="5" t="s">
        <v>893</v>
      </c>
      <c r="B269" s="5" t="s">
        <v>896</v>
      </c>
      <c r="C269" s="5" t="s">
        <v>895</v>
      </c>
      <c r="D269" s="5" t="s">
        <v>620</v>
      </c>
      <c r="E269" s="5" t="s">
        <v>897</v>
      </c>
      <c r="F269" s="5" t="s">
        <v>894</v>
      </c>
      <c r="G269" s="5">
        <v>2</v>
      </c>
      <c r="H269" s="15">
        <v>1</v>
      </c>
      <c r="I269" s="4"/>
      <c r="J269" s="13">
        <v>2.1885974075068892</v>
      </c>
      <c r="K269" s="5">
        <v>2015</v>
      </c>
      <c r="L269" s="5" t="s">
        <v>893</v>
      </c>
      <c r="M269" s="12">
        <v>100</v>
      </c>
      <c r="N269" s="5">
        <v>2015</v>
      </c>
      <c r="O269" s="5" t="s">
        <v>893</v>
      </c>
      <c r="P269" s="12">
        <v>18</v>
      </c>
      <c r="Q269" s="5">
        <v>2015</v>
      </c>
      <c r="R269" s="5" t="s">
        <v>893</v>
      </c>
      <c r="S269" s="12"/>
      <c r="U269" s="5" t="s">
        <v>1569</v>
      </c>
      <c r="V269" s="12">
        <v>0</v>
      </c>
      <c r="W269" s="5">
        <v>2015</v>
      </c>
      <c r="X269" s="5" t="s">
        <v>893</v>
      </c>
      <c r="Y269" s="12">
        <v>0</v>
      </c>
      <c r="Z269" s="5">
        <v>2015</v>
      </c>
      <c r="AA269" s="5" t="s">
        <v>893</v>
      </c>
      <c r="AB269" s="12">
        <v>0</v>
      </c>
      <c r="AC269" s="5">
        <v>2015</v>
      </c>
      <c r="AD269" s="5" t="s">
        <v>893</v>
      </c>
      <c r="AE269" s="14">
        <v>0</v>
      </c>
      <c r="AF269" s="5">
        <v>2015</v>
      </c>
      <c r="AG269" s="5" t="s">
        <v>893</v>
      </c>
      <c r="AH269" s="14"/>
      <c r="AJ269" s="5" t="s">
        <v>1569</v>
      </c>
    </row>
    <row r="270" spans="1:36" ht="12.75" customHeight="1" x14ac:dyDescent="0.25">
      <c r="A270" s="5" t="s">
        <v>1242</v>
      </c>
      <c r="B270" s="5" t="s">
        <v>1245</v>
      </c>
      <c r="C270" s="5" t="s">
        <v>1244</v>
      </c>
      <c r="D270" s="5" t="s">
        <v>1038</v>
      </c>
      <c r="E270" s="5" t="s">
        <v>1246</v>
      </c>
      <c r="F270" s="5" t="s">
        <v>1243</v>
      </c>
      <c r="G270" s="5">
        <v>1</v>
      </c>
      <c r="H270" s="15">
        <v>1</v>
      </c>
      <c r="I270" s="4"/>
      <c r="J270" s="13">
        <v>1.8128411334882006</v>
      </c>
      <c r="K270" s="5">
        <v>2013</v>
      </c>
      <c r="L270" s="5" t="s">
        <v>1242</v>
      </c>
      <c r="M270" s="12">
        <v>69.7</v>
      </c>
      <c r="N270" s="5">
        <v>2013</v>
      </c>
      <c r="O270" s="5" t="s">
        <v>1242</v>
      </c>
      <c r="P270" s="12">
        <v>15.61</v>
      </c>
      <c r="Q270" s="5">
        <v>2013</v>
      </c>
      <c r="R270" s="5" t="s">
        <v>1242</v>
      </c>
      <c r="S270" s="12"/>
      <c r="U270" s="5" t="s">
        <v>1569</v>
      </c>
      <c r="V270" s="12">
        <v>0</v>
      </c>
      <c r="W270" s="5">
        <v>2013</v>
      </c>
      <c r="X270" s="5" t="s">
        <v>1242</v>
      </c>
      <c r="Y270" s="12">
        <v>0</v>
      </c>
      <c r="Z270" s="5">
        <v>2013</v>
      </c>
      <c r="AA270" s="5" t="s">
        <v>1242</v>
      </c>
      <c r="AB270" s="12">
        <v>0</v>
      </c>
      <c r="AC270" s="5">
        <v>2013</v>
      </c>
      <c r="AD270" s="5" t="s">
        <v>1242</v>
      </c>
      <c r="AE270" s="14">
        <v>100</v>
      </c>
      <c r="AF270" s="5">
        <v>2013</v>
      </c>
      <c r="AG270" s="5" t="s">
        <v>1242</v>
      </c>
      <c r="AH270" s="14"/>
      <c r="AJ270" s="5" t="s">
        <v>1569</v>
      </c>
    </row>
    <row r="271" spans="1:36" ht="12.75" customHeight="1" x14ac:dyDescent="0.25">
      <c r="A271" s="5" t="s">
        <v>1247</v>
      </c>
      <c r="B271" s="5" t="s">
        <v>1245</v>
      </c>
      <c r="C271" s="5" t="s">
        <v>1244</v>
      </c>
      <c r="D271" s="5" t="s">
        <v>1038</v>
      </c>
      <c r="E271" s="5" t="s">
        <v>1249</v>
      </c>
      <c r="F271" s="5" t="s">
        <v>1248</v>
      </c>
      <c r="G271" s="5">
        <v>1</v>
      </c>
      <c r="H271" s="15">
        <v>1</v>
      </c>
      <c r="I271" s="4"/>
      <c r="J271" s="13">
        <v>1.2315686041877714</v>
      </c>
      <c r="K271" s="5">
        <v>2013</v>
      </c>
      <c r="L271" s="5" t="s">
        <v>1247</v>
      </c>
      <c r="M271" s="12" t="s">
        <v>1569</v>
      </c>
      <c r="O271" s="5" t="s">
        <v>1569</v>
      </c>
      <c r="P271" s="12" t="s">
        <v>1569</v>
      </c>
      <c r="R271" s="5" t="s">
        <v>1569</v>
      </c>
      <c r="S271" s="12"/>
      <c r="U271" s="5" t="s">
        <v>1569</v>
      </c>
      <c r="V271" s="12">
        <v>0</v>
      </c>
      <c r="W271" s="5">
        <v>2013</v>
      </c>
      <c r="X271" s="5" t="s">
        <v>1247</v>
      </c>
      <c r="Y271" s="12">
        <v>0</v>
      </c>
      <c r="Z271" s="5">
        <v>2013</v>
      </c>
      <c r="AA271" s="5" t="s">
        <v>1247</v>
      </c>
      <c r="AB271" s="12">
        <v>0</v>
      </c>
      <c r="AC271" s="5">
        <v>2013</v>
      </c>
      <c r="AD271" s="5" t="s">
        <v>1247</v>
      </c>
      <c r="AE271" s="14">
        <v>59.98</v>
      </c>
      <c r="AF271" s="5">
        <v>2013</v>
      </c>
      <c r="AG271" s="5" t="s">
        <v>1247</v>
      </c>
      <c r="AH271" s="14"/>
      <c r="AJ271" s="5" t="s">
        <v>1569</v>
      </c>
    </row>
    <row r="272" spans="1:36" ht="12.75" customHeight="1" x14ac:dyDescent="0.25">
      <c r="A272" s="5" t="s">
        <v>898</v>
      </c>
      <c r="B272" s="5" t="s">
        <v>901</v>
      </c>
      <c r="C272" s="5" t="s">
        <v>900</v>
      </c>
      <c r="D272" s="5" t="s">
        <v>620</v>
      </c>
      <c r="E272" s="5" t="s">
        <v>902</v>
      </c>
      <c r="F272" s="5" t="s">
        <v>899</v>
      </c>
      <c r="G272" s="5">
        <v>2</v>
      </c>
      <c r="H272" s="15">
        <v>1</v>
      </c>
      <c r="I272" s="4" t="s">
        <v>3182</v>
      </c>
      <c r="J272" s="13">
        <v>1</v>
      </c>
      <c r="K272" s="5">
        <v>2014</v>
      </c>
      <c r="L272" s="5" t="s">
        <v>898</v>
      </c>
      <c r="M272" s="12">
        <v>90</v>
      </c>
      <c r="N272" s="5">
        <v>2014</v>
      </c>
      <c r="O272" s="5" t="s">
        <v>898</v>
      </c>
      <c r="P272" s="12" t="s">
        <v>1569</v>
      </c>
      <c r="R272" s="5" t="s">
        <v>1569</v>
      </c>
      <c r="S272" s="12"/>
      <c r="U272" s="5" t="s">
        <v>1569</v>
      </c>
      <c r="V272" s="12" t="s">
        <v>1569</v>
      </c>
      <c r="X272" s="5" t="s">
        <v>1569</v>
      </c>
      <c r="Y272" s="12" t="s">
        <v>1569</v>
      </c>
      <c r="AA272" s="5" t="s">
        <v>1569</v>
      </c>
      <c r="AB272" s="12" t="s">
        <v>1569</v>
      </c>
      <c r="AD272" s="5" t="s">
        <v>1569</v>
      </c>
      <c r="AE272" s="14">
        <v>100</v>
      </c>
      <c r="AF272" s="5">
        <v>2014</v>
      </c>
      <c r="AG272" s="5" t="s">
        <v>898</v>
      </c>
      <c r="AH272" s="14"/>
      <c r="AJ272" s="5" t="s">
        <v>1569</v>
      </c>
    </row>
    <row r="273" spans="1:36" ht="12.75" customHeight="1" x14ac:dyDescent="0.25">
      <c r="A273" s="5" t="s">
        <v>903</v>
      </c>
      <c r="B273" s="5" t="s">
        <v>901</v>
      </c>
      <c r="C273" s="5" t="s">
        <v>900</v>
      </c>
      <c r="D273" s="5" t="s">
        <v>620</v>
      </c>
      <c r="E273" s="5" t="s">
        <v>904</v>
      </c>
      <c r="F273" s="5" t="s">
        <v>3180</v>
      </c>
      <c r="G273" s="5">
        <v>2</v>
      </c>
      <c r="H273" s="15">
        <v>3</v>
      </c>
      <c r="I273" s="4" t="s">
        <v>3183</v>
      </c>
      <c r="J273" s="13">
        <v>0.87173100871731013</v>
      </c>
      <c r="K273" s="5">
        <v>2017</v>
      </c>
      <c r="L273" s="5" t="s">
        <v>903</v>
      </c>
      <c r="M273" s="12">
        <v>31</v>
      </c>
      <c r="N273" s="5">
        <v>2017</v>
      </c>
      <c r="O273" s="5" t="s">
        <v>903</v>
      </c>
      <c r="P273" s="12">
        <v>11</v>
      </c>
      <c r="Q273" s="5">
        <v>2017</v>
      </c>
      <c r="R273" s="5" t="s">
        <v>903</v>
      </c>
      <c r="S273" s="12"/>
      <c r="U273" s="5" t="s">
        <v>1569</v>
      </c>
      <c r="V273" s="12">
        <v>0</v>
      </c>
      <c r="W273" s="5">
        <v>2017</v>
      </c>
      <c r="X273" s="5" t="s">
        <v>903</v>
      </c>
      <c r="Y273" s="12">
        <v>0</v>
      </c>
      <c r="Z273" s="5">
        <v>2017</v>
      </c>
      <c r="AA273" s="5" t="s">
        <v>903</v>
      </c>
      <c r="AB273" s="12">
        <v>0</v>
      </c>
      <c r="AC273" s="5">
        <v>2017</v>
      </c>
      <c r="AD273" s="5" t="s">
        <v>903</v>
      </c>
      <c r="AE273" s="14">
        <v>0</v>
      </c>
      <c r="AF273" s="5">
        <v>2017</v>
      </c>
      <c r="AG273" s="5" t="s">
        <v>903</v>
      </c>
      <c r="AH273" s="14"/>
      <c r="AJ273" s="5" t="s">
        <v>1569</v>
      </c>
    </row>
    <row r="274" spans="1:36" ht="12.75" customHeight="1" x14ac:dyDescent="0.25">
      <c r="A274" s="5" t="s">
        <v>905</v>
      </c>
      <c r="B274" s="5" t="s">
        <v>901</v>
      </c>
      <c r="C274" s="5" t="s">
        <v>900</v>
      </c>
      <c r="D274" s="5" t="s">
        <v>620</v>
      </c>
      <c r="E274" s="5" t="s">
        <v>906</v>
      </c>
      <c r="F274" s="5" t="s">
        <v>3181</v>
      </c>
      <c r="G274" s="5">
        <v>3</v>
      </c>
      <c r="H274" s="15">
        <v>3</v>
      </c>
      <c r="I274" s="4" t="s">
        <v>3184</v>
      </c>
      <c r="J274" s="13">
        <v>0.75421440711170562</v>
      </c>
      <c r="K274" s="5">
        <v>2016</v>
      </c>
      <c r="L274" s="5" t="s">
        <v>905</v>
      </c>
      <c r="M274" s="12" t="s">
        <v>1569</v>
      </c>
      <c r="O274" s="5" t="s">
        <v>1569</v>
      </c>
      <c r="P274" s="12">
        <v>7.0000000000000009</v>
      </c>
      <c r="Q274" s="5">
        <v>2016</v>
      </c>
      <c r="R274" s="5" t="s">
        <v>905</v>
      </c>
      <c r="S274" s="12"/>
      <c r="U274" s="5" t="s">
        <v>1569</v>
      </c>
      <c r="V274" s="12" t="s">
        <v>1569</v>
      </c>
      <c r="X274" s="5" t="s">
        <v>1569</v>
      </c>
      <c r="Y274" s="12" t="s">
        <v>1569</v>
      </c>
      <c r="AA274" s="5" t="s">
        <v>1569</v>
      </c>
      <c r="AB274" s="12" t="s">
        <v>1569</v>
      </c>
      <c r="AD274" s="5" t="s">
        <v>1569</v>
      </c>
      <c r="AE274" s="14" t="s">
        <v>1569</v>
      </c>
      <c r="AG274" s="5" t="s">
        <v>1569</v>
      </c>
      <c r="AH274" s="14"/>
      <c r="AJ274" s="5" t="s">
        <v>1569</v>
      </c>
    </row>
    <row r="275" spans="1:36" ht="12.75" customHeight="1" x14ac:dyDescent="0.25">
      <c r="A275" s="5" t="s">
        <v>487</v>
      </c>
      <c r="B275" s="5" t="s">
        <v>490</v>
      </c>
      <c r="C275" s="5" t="s">
        <v>489</v>
      </c>
      <c r="D275" s="5" t="s">
        <v>360</v>
      </c>
      <c r="E275" s="5" t="s">
        <v>491</v>
      </c>
      <c r="F275" s="5" t="s">
        <v>488</v>
      </c>
      <c r="G275" s="5">
        <v>2</v>
      </c>
      <c r="H275" s="15">
        <v>1</v>
      </c>
      <c r="I275" s="4"/>
      <c r="J275" s="13">
        <v>1</v>
      </c>
      <c r="K275" s="5">
        <v>2016</v>
      </c>
      <c r="L275" s="5" t="s">
        <v>487</v>
      </c>
      <c r="M275" s="12">
        <v>75</v>
      </c>
      <c r="N275" s="5">
        <v>2016</v>
      </c>
      <c r="O275" s="5" t="s">
        <v>487</v>
      </c>
      <c r="P275" s="12">
        <v>10</v>
      </c>
      <c r="Q275" s="5">
        <v>2016</v>
      </c>
      <c r="R275" s="5" t="s">
        <v>487</v>
      </c>
      <c r="S275" s="12"/>
      <c r="U275" s="5" t="s">
        <v>1569</v>
      </c>
      <c r="V275" s="12">
        <v>0</v>
      </c>
      <c r="W275" s="5">
        <v>2016</v>
      </c>
      <c r="X275" s="5" t="s">
        <v>487</v>
      </c>
      <c r="Y275" s="12">
        <v>0</v>
      </c>
      <c r="Z275" s="5">
        <v>2016</v>
      </c>
      <c r="AA275" s="5" t="s">
        <v>487</v>
      </c>
      <c r="AB275" s="12">
        <v>0</v>
      </c>
      <c r="AC275" s="5">
        <v>2016</v>
      </c>
      <c r="AD275" s="5" t="s">
        <v>487</v>
      </c>
      <c r="AE275" s="14">
        <v>0</v>
      </c>
      <c r="AF275" s="5">
        <v>2016</v>
      </c>
      <c r="AG275" s="5" t="s">
        <v>487</v>
      </c>
      <c r="AH275" s="14"/>
      <c r="AJ275" s="5" t="s">
        <v>1569</v>
      </c>
    </row>
    <row r="276" spans="1:36" ht="12.75" customHeight="1" x14ac:dyDescent="0.25">
      <c r="A276" s="5" t="s">
        <v>907</v>
      </c>
      <c r="B276" s="5" t="s">
        <v>910</v>
      </c>
      <c r="C276" s="5" t="s">
        <v>909</v>
      </c>
      <c r="D276" s="5" t="s">
        <v>620</v>
      </c>
      <c r="E276" s="5" t="s">
        <v>911</v>
      </c>
      <c r="F276" s="5" t="s">
        <v>3186</v>
      </c>
      <c r="G276" s="5">
        <v>2</v>
      </c>
      <c r="H276" s="15">
        <v>2</v>
      </c>
      <c r="I276" s="4" t="s">
        <v>3185</v>
      </c>
      <c r="J276" s="13">
        <v>0.41253644314868804</v>
      </c>
      <c r="K276" s="5">
        <v>2016</v>
      </c>
      <c r="L276" s="5" t="s">
        <v>907</v>
      </c>
      <c r="M276" s="12" t="s">
        <v>1569</v>
      </c>
      <c r="O276" s="5" t="s">
        <v>1569</v>
      </c>
      <c r="P276" s="12">
        <v>8</v>
      </c>
      <c r="Q276" s="5">
        <v>2016</v>
      </c>
      <c r="R276" s="5" t="s">
        <v>907</v>
      </c>
      <c r="S276" s="12"/>
      <c r="U276" s="5" t="s">
        <v>1569</v>
      </c>
      <c r="V276" s="12">
        <v>0</v>
      </c>
      <c r="W276" s="5">
        <v>2016</v>
      </c>
      <c r="X276" s="5" t="s">
        <v>907</v>
      </c>
      <c r="Y276" s="12">
        <v>0</v>
      </c>
      <c r="Z276" s="5">
        <v>2016</v>
      </c>
      <c r="AA276" s="5" t="s">
        <v>907</v>
      </c>
      <c r="AB276" s="12">
        <v>0</v>
      </c>
      <c r="AC276" s="5">
        <v>2016</v>
      </c>
      <c r="AD276" s="5" t="s">
        <v>907</v>
      </c>
      <c r="AE276" s="14">
        <v>0</v>
      </c>
      <c r="AF276" s="5">
        <v>2016</v>
      </c>
      <c r="AG276" s="5" t="s">
        <v>907</v>
      </c>
      <c r="AH276" s="14"/>
      <c r="AJ276" s="5" t="s">
        <v>1569</v>
      </c>
    </row>
    <row r="277" spans="1:36" ht="12.75" customHeight="1" x14ac:dyDescent="0.25">
      <c r="A277" s="5" t="s">
        <v>912</v>
      </c>
      <c r="B277" s="5" t="s">
        <v>910</v>
      </c>
      <c r="C277" s="5" t="s">
        <v>909</v>
      </c>
      <c r="D277" s="5" t="s">
        <v>620</v>
      </c>
      <c r="E277" s="5" t="s">
        <v>914</v>
      </c>
      <c r="F277" s="5" t="s">
        <v>913</v>
      </c>
      <c r="G277" s="5">
        <v>2</v>
      </c>
      <c r="H277" s="15">
        <v>2</v>
      </c>
      <c r="I277" s="4" t="s">
        <v>1901</v>
      </c>
      <c r="J277" s="13">
        <v>0.94000000000000006</v>
      </c>
      <c r="K277" s="5">
        <v>2017</v>
      </c>
      <c r="L277" s="5" t="s">
        <v>912</v>
      </c>
      <c r="M277" s="12">
        <v>80</v>
      </c>
      <c r="N277" s="5">
        <v>2017</v>
      </c>
      <c r="O277" s="5" t="s">
        <v>912</v>
      </c>
      <c r="P277" s="12">
        <v>15</v>
      </c>
      <c r="Q277" s="5">
        <v>2017</v>
      </c>
      <c r="R277" s="5" t="s">
        <v>912</v>
      </c>
      <c r="S277" s="12"/>
      <c r="U277" s="5" t="s">
        <v>1569</v>
      </c>
      <c r="V277" s="12" t="s">
        <v>1569</v>
      </c>
      <c r="X277" s="5" t="s">
        <v>1569</v>
      </c>
      <c r="Y277" s="12" t="s">
        <v>1569</v>
      </c>
      <c r="AA277" s="5" t="s">
        <v>1569</v>
      </c>
      <c r="AB277" s="12" t="s">
        <v>1569</v>
      </c>
      <c r="AD277" s="5" t="s">
        <v>1569</v>
      </c>
      <c r="AE277" s="14" t="s">
        <v>1569</v>
      </c>
      <c r="AG277" s="5" t="s">
        <v>1569</v>
      </c>
      <c r="AH277" s="14"/>
      <c r="AJ277" s="5" t="s">
        <v>1569</v>
      </c>
    </row>
    <row r="278" spans="1:36" ht="12.75" customHeight="1" x14ac:dyDescent="0.25">
      <c r="A278" s="5" t="s">
        <v>1250</v>
      </c>
      <c r="B278" s="5" t="s">
        <v>1252</v>
      </c>
      <c r="C278" s="5" t="s">
        <v>1251</v>
      </c>
      <c r="D278" s="5" t="s">
        <v>1038</v>
      </c>
      <c r="E278" s="5" t="s">
        <v>1253</v>
      </c>
      <c r="F278" s="5" t="s">
        <v>3187</v>
      </c>
      <c r="G278" s="5">
        <v>2</v>
      </c>
      <c r="H278" s="15">
        <v>1</v>
      </c>
      <c r="I278" s="4" t="s">
        <v>3189</v>
      </c>
      <c r="J278" s="13"/>
      <c r="L278" s="5" t="s">
        <v>1569</v>
      </c>
      <c r="M278" s="12">
        <v>93</v>
      </c>
      <c r="N278" s="5">
        <v>2000</v>
      </c>
      <c r="O278" s="5" t="s">
        <v>1250</v>
      </c>
      <c r="P278" s="12">
        <v>16</v>
      </c>
      <c r="Q278" s="5">
        <v>2000</v>
      </c>
      <c r="R278" s="5" t="s">
        <v>1250</v>
      </c>
      <c r="S278" s="12"/>
      <c r="U278" s="5" t="s">
        <v>1569</v>
      </c>
      <c r="V278" s="12" t="s">
        <v>1569</v>
      </c>
      <c r="X278" s="5" t="s">
        <v>1569</v>
      </c>
      <c r="Y278" s="12" t="s">
        <v>1569</v>
      </c>
      <c r="AA278" s="5" t="s">
        <v>1569</v>
      </c>
      <c r="AB278" s="12" t="s">
        <v>1569</v>
      </c>
      <c r="AD278" s="5" t="s">
        <v>1569</v>
      </c>
      <c r="AE278" s="14" t="s">
        <v>1569</v>
      </c>
      <c r="AG278" s="5" t="s">
        <v>1569</v>
      </c>
      <c r="AH278" s="14"/>
      <c r="AJ278" s="5" t="s">
        <v>1569</v>
      </c>
    </row>
    <row r="279" spans="1:36" ht="12.75" customHeight="1" x14ac:dyDescent="0.25">
      <c r="A279" s="5" t="s">
        <v>492</v>
      </c>
      <c r="B279" s="5" t="s">
        <v>494</v>
      </c>
      <c r="C279" s="5" t="s">
        <v>493</v>
      </c>
      <c r="D279" s="5" t="s">
        <v>360</v>
      </c>
      <c r="E279" s="5" t="s">
        <v>495</v>
      </c>
      <c r="F279" s="5" t="s">
        <v>3188</v>
      </c>
      <c r="G279" s="5">
        <v>3</v>
      </c>
      <c r="H279" s="15">
        <v>1</v>
      </c>
      <c r="I279" s="4"/>
      <c r="J279" s="13">
        <v>0.53465333009372606</v>
      </c>
      <c r="K279" s="5">
        <v>2012</v>
      </c>
      <c r="L279" s="5" t="s">
        <v>492</v>
      </c>
      <c r="M279" s="12">
        <v>86.9</v>
      </c>
      <c r="N279" s="5">
        <v>2012</v>
      </c>
      <c r="O279" s="5" t="s">
        <v>492</v>
      </c>
      <c r="P279" s="12">
        <v>20.14</v>
      </c>
      <c r="Q279" s="5">
        <v>2012</v>
      </c>
      <c r="R279" s="5" t="s">
        <v>492</v>
      </c>
      <c r="S279" s="12"/>
      <c r="U279" s="5" t="s">
        <v>1569</v>
      </c>
      <c r="V279" s="12">
        <v>0</v>
      </c>
      <c r="W279" s="5">
        <v>2012</v>
      </c>
      <c r="X279" s="5" t="s">
        <v>492</v>
      </c>
      <c r="Y279" s="12">
        <v>0</v>
      </c>
      <c r="Z279" s="5">
        <v>2012</v>
      </c>
      <c r="AA279" s="5" t="s">
        <v>492</v>
      </c>
      <c r="AB279" s="12">
        <v>0</v>
      </c>
      <c r="AC279" s="5">
        <v>2012</v>
      </c>
      <c r="AD279" s="5" t="s">
        <v>492</v>
      </c>
      <c r="AE279" s="14">
        <v>100</v>
      </c>
      <c r="AF279" s="5">
        <v>2012</v>
      </c>
      <c r="AG279" s="5" t="s">
        <v>492</v>
      </c>
      <c r="AH279" s="14"/>
      <c r="AJ279" s="5" t="s">
        <v>1569</v>
      </c>
    </row>
    <row r="280" spans="1:36" ht="12.75" customHeight="1" x14ac:dyDescent="0.25">
      <c r="A280" s="5" t="s">
        <v>496</v>
      </c>
      <c r="B280" s="5" t="s">
        <v>494</v>
      </c>
      <c r="C280" s="5" t="s">
        <v>493</v>
      </c>
      <c r="D280" s="5" t="s">
        <v>360</v>
      </c>
      <c r="E280" s="5" t="s">
        <v>498</v>
      </c>
      <c r="F280" s="5" t="s">
        <v>497</v>
      </c>
      <c r="G280" s="5">
        <v>4</v>
      </c>
      <c r="H280" s="15">
        <v>1</v>
      </c>
      <c r="I280" s="4" t="s">
        <v>1927</v>
      </c>
      <c r="J280" s="13">
        <v>0.44193953756920046</v>
      </c>
      <c r="K280" s="5">
        <v>2012</v>
      </c>
      <c r="L280" s="5" t="s">
        <v>496</v>
      </c>
      <c r="M280" s="12">
        <v>42.7</v>
      </c>
      <c r="N280" s="5">
        <v>2012</v>
      </c>
      <c r="O280" s="5" t="s">
        <v>496</v>
      </c>
      <c r="P280" s="12">
        <v>9.9209920992099221</v>
      </c>
      <c r="Q280" s="5">
        <v>2012</v>
      </c>
      <c r="R280" s="5" t="s">
        <v>496</v>
      </c>
      <c r="S280" s="12"/>
      <c r="U280" s="5" t="s">
        <v>1569</v>
      </c>
      <c r="V280" s="12">
        <v>0</v>
      </c>
      <c r="W280" s="5">
        <v>2012</v>
      </c>
      <c r="X280" s="5" t="s">
        <v>496</v>
      </c>
      <c r="Y280" s="12">
        <v>0</v>
      </c>
      <c r="Z280" s="5">
        <v>2012</v>
      </c>
      <c r="AA280" s="5" t="s">
        <v>496</v>
      </c>
      <c r="AB280" s="12">
        <v>0</v>
      </c>
      <c r="AC280" s="5">
        <v>2012</v>
      </c>
      <c r="AD280" s="5" t="s">
        <v>496</v>
      </c>
      <c r="AE280" s="14">
        <v>100</v>
      </c>
      <c r="AF280" s="5">
        <v>2012</v>
      </c>
      <c r="AG280" s="5" t="s">
        <v>496</v>
      </c>
      <c r="AH280" s="14"/>
      <c r="AJ280" s="5" t="s">
        <v>1569</v>
      </c>
    </row>
    <row r="281" spans="1:36" ht="12.75" customHeight="1" x14ac:dyDescent="0.25">
      <c r="A281" s="5" t="s">
        <v>499</v>
      </c>
      <c r="B281" s="5" t="s">
        <v>494</v>
      </c>
      <c r="C281" s="5" t="s">
        <v>493</v>
      </c>
      <c r="D281" s="5" t="s">
        <v>360</v>
      </c>
      <c r="E281" s="5" t="s">
        <v>501</v>
      </c>
      <c r="F281" s="5" t="s">
        <v>500</v>
      </c>
      <c r="G281" s="5">
        <v>4</v>
      </c>
      <c r="H281" s="15">
        <v>1</v>
      </c>
      <c r="I281" s="4"/>
      <c r="J281" s="13">
        <v>0.52220668115316315</v>
      </c>
      <c r="K281" s="5">
        <v>2012</v>
      </c>
      <c r="L281" s="5" t="s">
        <v>499</v>
      </c>
      <c r="M281" s="12">
        <v>71.2</v>
      </c>
      <c r="N281" s="5">
        <v>2012</v>
      </c>
      <c r="O281" s="5" t="s">
        <v>499</v>
      </c>
      <c r="P281" s="12">
        <v>15.561556155615563</v>
      </c>
      <c r="Q281" s="5">
        <v>2012</v>
      </c>
      <c r="R281" s="5" t="s">
        <v>499</v>
      </c>
      <c r="S281" s="12"/>
      <c r="U281" s="5" t="s">
        <v>1569</v>
      </c>
      <c r="V281" s="12">
        <v>0</v>
      </c>
      <c r="W281" s="5">
        <v>2012</v>
      </c>
      <c r="X281" s="5" t="s">
        <v>499</v>
      </c>
      <c r="Y281" s="12">
        <v>0</v>
      </c>
      <c r="Z281" s="5">
        <v>2012</v>
      </c>
      <c r="AA281" s="5" t="s">
        <v>499</v>
      </c>
      <c r="AB281" s="12">
        <v>0</v>
      </c>
      <c r="AC281" s="5">
        <v>2012</v>
      </c>
      <c r="AD281" s="5" t="s">
        <v>499</v>
      </c>
      <c r="AE281" s="14">
        <v>100</v>
      </c>
      <c r="AF281" s="5">
        <v>2012</v>
      </c>
      <c r="AG281" s="5" t="s">
        <v>499</v>
      </c>
      <c r="AH281" s="14"/>
      <c r="AJ281" s="5" t="s">
        <v>1569</v>
      </c>
    </row>
    <row r="282" spans="1:36" ht="12.75" customHeight="1" x14ac:dyDescent="0.25">
      <c r="A282" s="5" t="s">
        <v>502</v>
      </c>
      <c r="B282" s="5" t="s">
        <v>494</v>
      </c>
      <c r="C282" s="5" t="s">
        <v>493</v>
      </c>
      <c r="D282" s="5" t="s">
        <v>360</v>
      </c>
      <c r="E282" s="5" t="s">
        <v>504</v>
      </c>
      <c r="F282" s="5" t="s">
        <v>503</v>
      </c>
      <c r="G282" s="5">
        <v>4</v>
      </c>
      <c r="H282" s="15">
        <v>1</v>
      </c>
      <c r="I282" s="4" t="s">
        <v>1928</v>
      </c>
      <c r="J282" s="13">
        <v>0.3323250415834732</v>
      </c>
      <c r="K282" s="5">
        <v>2012</v>
      </c>
      <c r="L282" s="5" t="s">
        <v>502</v>
      </c>
      <c r="M282" s="12">
        <v>85.7</v>
      </c>
      <c r="N282" s="5">
        <v>2012</v>
      </c>
      <c r="O282" s="5" t="s">
        <v>502</v>
      </c>
      <c r="P282" s="12">
        <v>11.990000000000004</v>
      </c>
      <c r="Q282" s="5">
        <v>2012</v>
      </c>
      <c r="R282" s="5" t="s">
        <v>502</v>
      </c>
      <c r="S282" s="12"/>
      <c r="U282" s="5" t="s">
        <v>1569</v>
      </c>
      <c r="V282" s="12">
        <v>0</v>
      </c>
      <c r="W282" s="5">
        <v>2012</v>
      </c>
      <c r="X282" s="5" t="s">
        <v>502</v>
      </c>
      <c r="Y282" s="12">
        <v>0</v>
      </c>
      <c r="Z282" s="5">
        <v>2012</v>
      </c>
      <c r="AA282" s="5" t="s">
        <v>502</v>
      </c>
      <c r="AB282" s="12">
        <v>0</v>
      </c>
      <c r="AC282" s="5">
        <v>2012</v>
      </c>
      <c r="AD282" s="5" t="s">
        <v>502</v>
      </c>
      <c r="AE282" s="14">
        <v>0</v>
      </c>
      <c r="AF282" s="5">
        <v>2012</v>
      </c>
      <c r="AG282" s="5" t="s">
        <v>502</v>
      </c>
      <c r="AH282" s="14"/>
      <c r="AJ282" s="5" t="s">
        <v>1569</v>
      </c>
    </row>
    <row r="283" spans="1:36" ht="12.75" customHeight="1" x14ac:dyDescent="0.25">
      <c r="A283" s="5" t="s">
        <v>505</v>
      </c>
      <c r="B283" s="5" t="s">
        <v>494</v>
      </c>
      <c r="C283" s="5" t="s">
        <v>493</v>
      </c>
      <c r="D283" s="5" t="s">
        <v>360</v>
      </c>
      <c r="E283" s="5" t="s">
        <v>507</v>
      </c>
      <c r="F283" s="5" t="s">
        <v>506</v>
      </c>
      <c r="G283" s="5">
        <v>4</v>
      </c>
      <c r="H283" s="15">
        <v>1</v>
      </c>
      <c r="I283" s="4" t="s">
        <v>1929</v>
      </c>
      <c r="J283" s="13">
        <v>0.40006225596675887</v>
      </c>
      <c r="K283" s="5">
        <v>2012</v>
      </c>
      <c r="L283" s="5" t="s">
        <v>505</v>
      </c>
      <c r="M283" s="12">
        <v>25.4</v>
      </c>
      <c r="N283" s="5">
        <v>2012</v>
      </c>
      <c r="O283" s="5" t="s">
        <v>505</v>
      </c>
      <c r="P283" s="12">
        <v>5.61</v>
      </c>
      <c r="Q283" s="5">
        <v>2012</v>
      </c>
      <c r="R283" s="5" t="s">
        <v>505</v>
      </c>
      <c r="S283" s="12"/>
      <c r="U283" s="5" t="s">
        <v>1569</v>
      </c>
      <c r="V283" s="12">
        <v>0</v>
      </c>
      <c r="W283" s="5">
        <v>2012</v>
      </c>
      <c r="X283" s="5" t="s">
        <v>505</v>
      </c>
      <c r="Y283" s="12">
        <v>0</v>
      </c>
      <c r="Z283" s="5">
        <v>2012</v>
      </c>
      <c r="AA283" s="5" t="s">
        <v>505</v>
      </c>
      <c r="AB283" s="12">
        <v>0</v>
      </c>
      <c r="AC283" s="5">
        <v>2012</v>
      </c>
      <c r="AD283" s="5" t="s">
        <v>505</v>
      </c>
      <c r="AE283" s="14">
        <v>0</v>
      </c>
      <c r="AF283" s="5">
        <v>2012</v>
      </c>
      <c r="AG283" s="5" t="s">
        <v>505</v>
      </c>
      <c r="AH283" s="14"/>
      <c r="AJ283" s="5" t="s">
        <v>1569</v>
      </c>
    </row>
    <row r="284" spans="1:36" ht="12.75" customHeight="1" x14ac:dyDescent="0.25">
      <c r="A284" s="5" t="s">
        <v>508</v>
      </c>
      <c r="B284" s="5" t="s">
        <v>494</v>
      </c>
      <c r="C284" s="5" t="s">
        <v>493</v>
      </c>
      <c r="D284" s="5" t="s">
        <v>360</v>
      </c>
      <c r="E284" s="5" t="s">
        <v>510</v>
      </c>
      <c r="F284" s="5" t="s">
        <v>509</v>
      </c>
      <c r="G284" s="5">
        <v>4</v>
      </c>
      <c r="H284" s="15">
        <v>1</v>
      </c>
      <c r="I284" s="4"/>
      <c r="J284" s="13">
        <v>0.69839705707885524</v>
      </c>
      <c r="K284" s="5">
        <v>2012</v>
      </c>
      <c r="L284" s="5" t="s">
        <v>508</v>
      </c>
      <c r="M284" s="12">
        <v>39.299999999999997</v>
      </c>
      <c r="N284" s="5">
        <v>2012</v>
      </c>
      <c r="O284" s="5" t="s">
        <v>508</v>
      </c>
      <c r="P284" s="12">
        <v>14.462892578515705</v>
      </c>
      <c r="Q284" s="5">
        <v>2012</v>
      </c>
      <c r="R284" s="5" t="s">
        <v>508</v>
      </c>
      <c r="S284" s="12"/>
      <c r="U284" s="5" t="s">
        <v>1569</v>
      </c>
      <c r="V284" s="12">
        <v>0</v>
      </c>
      <c r="W284" s="5">
        <v>2012</v>
      </c>
      <c r="X284" s="5" t="s">
        <v>508</v>
      </c>
      <c r="Y284" s="12">
        <v>0</v>
      </c>
      <c r="Z284" s="5">
        <v>2012</v>
      </c>
      <c r="AA284" s="5" t="s">
        <v>508</v>
      </c>
      <c r="AB284" s="12">
        <v>0</v>
      </c>
      <c r="AC284" s="5">
        <v>2012</v>
      </c>
      <c r="AD284" s="5" t="s">
        <v>508</v>
      </c>
      <c r="AE284" s="14">
        <v>0</v>
      </c>
      <c r="AF284" s="5">
        <v>2012</v>
      </c>
      <c r="AG284" s="5" t="s">
        <v>508</v>
      </c>
      <c r="AH284" s="14"/>
      <c r="AJ284" s="5" t="s">
        <v>1569</v>
      </c>
    </row>
    <row r="285" spans="1:36" ht="12.75" customHeight="1" x14ac:dyDescent="0.25">
      <c r="A285" s="5" t="s">
        <v>511</v>
      </c>
      <c r="B285" s="5" t="s">
        <v>494</v>
      </c>
      <c r="C285" s="5" t="s">
        <v>493</v>
      </c>
      <c r="D285" s="5" t="s">
        <v>360</v>
      </c>
      <c r="E285" s="5" t="s">
        <v>513</v>
      </c>
      <c r="F285" s="5" t="s">
        <v>512</v>
      </c>
      <c r="G285" s="5">
        <v>4</v>
      </c>
      <c r="H285" s="15">
        <v>2</v>
      </c>
      <c r="I285" s="4" t="s">
        <v>1930</v>
      </c>
      <c r="J285" s="13">
        <v>0.35765268783838755</v>
      </c>
      <c r="K285" s="5">
        <v>2012</v>
      </c>
      <c r="L285" s="5" t="s">
        <v>511</v>
      </c>
      <c r="M285" s="12">
        <v>62.7</v>
      </c>
      <c r="N285" s="5">
        <v>2012</v>
      </c>
      <c r="O285" s="5" t="s">
        <v>511</v>
      </c>
      <c r="P285" s="12">
        <v>13.459999999999999</v>
      </c>
      <c r="Q285" s="5">
        <v>2012</v>
      </c>
      <c r="R285" s="5" t="s">
        <v>511</v>
      </c>
      <c r="S285" s="12"/>
      <c r="U285" s="5" t="s">
        <v>1569</v>
      </c>
      <c r="V285" s="12">
        <v>0</v>
      </c>
      <c r="W285" s="5">
        <v>2012</v>
      </c>
      <c r="X285" s="5" t="s">
        <v>511</v>
      </c>
      <c r="Y285" s="12">
        <v>0</v>
      </c>
      <c r="Z285" s="5">
        <v>2012</v>
      </c>
      <c r="AA285" s="5" t="s">
        <v>511</v>
      </c>
      <c r="AB285" s="12">
        <v>0</v>
      </c>
      <c r="AC285" s="5">
        <v>2012</v>
      </c>
      <c r="AD285" s="5" t="s">
        <v>511</v>
      </c>
      <c r="AE285" s="14">
        <v>0</v>
      </c>
      <c r="AF285" s="5">
        <v>2012</v>
      </c>
      <c r="AG285" s="5" t="s">
        <v>511</v>
      </c>
      <c r="AH285" s="14"/>
      <c r="AJ285" s="5" t="s">
        <v>1569</v>
      </c>
    </row>
    <row r="286" spans="1:36" ht="12.75" customHeight="1" x14ac:dyDescent="0.25">
      <c r="A286" s="5" t="s">
        <v>514</v>
      </c>
      <c r="B286" s="5" t="s">
        <v>494</v>
      </c>
      <c r="C286" s="5" t="s">
        <v>493</v>
      </c>
      <c r="D286" s="5" t="s">
        <v>360</v>
      </c>
      <c r="E286" s="5" t="s">
        <v>516</v>
      </c>
      <c r="F286" s="5" t="s">
        <v>515</v>
      </c>
      <c r="G286" s="5">
        <v>4</v>
      </c>
      <c r="H286" s="15">
        <v>2</v>
      </c>
      <c r="I286" s="4" t="s">
        <v>1931</v>
      </c>
      <c r="J286" s="13">
        <v>0.61809914968274782</v>
      </c>
      <c r="K286" s="5">
        <v>2012</v>
      </c>
      <c r="L286" s="5" t="s">
        <v>514</v>
      </c>
      <c r="M286" s="12">
        <v>68.7</v>
      </c>
      <c r="N286" s="5">
        <v>2012</v>
      </c>
      <c r="O286" s="5" t="s">
        <v>514</v>
      </c>
      <c r="P286" s="12">
        <v>16.189999999999998</v>
      </c>
      <c r="Q286" s="5">
        <v>2012</v>
      </c>
      <c r="R286" s="5" t="s">
        <v>514</v>
      </c>
      <c r="S286" s="12"/>
      <c r="U286" s="5" t="s">
        <v>1569</v>
      </c>
      <c r="V286" s="12">
        <v>0</v>
      </c>
      <c r="W286" s="5">
        <v>2012</v>
      </c>
      <c r="X286" s="5" t="s">
        <v>514</v>
      </c>
      <c r="Y286" s="12">
        <v>0</v>
      </c>
      <c r="Z286" s="5">
        <v>2012</v>
      </c>
      <c r="AA286" s="5" t="s">
        <v>514</v>
      </c>
      <c r="AB286" s="12">
        <v>0</v>
      </c>
      <c r="AC286" s="5">
        <v>2012</v>
      </c>
      <c r="AD286" s="5" t="s">
        <v>514</v>
      </c>
      <c r="AE286" s="14">
        <v>0</v>
      </c>
      <c r="AF286" s="5">
        <v>2012</v>
      </c>
      <c r="AG286" s="5" t="s">
        <v>514</v>
      </c>
      <c r="AH286" s="14"/>
      <c r="AJ286" s="5" t="s">
        <v>1569</v>
      </c>
    </row>
    <row r="287" spans="1:36" ht="12.75" customHeight="1" x14ac:dyDescent="0.25">
      <c r="A287" s="5" t="s">
        <v>517</v>
      </c>
      <c r="B287" s="5" t="s">
        <v>494</v>
      </c>
      <c r="C287" s="5" t="s">
        <v>493</v>
      </c>
      <c r="D287" s="5" t="s">
        <v>360</v>
      </c>
      <c r="E287" s="5" t="s">
        <v>519</v>
      </c>
      <c r="F287" s="5" t="s">
        <v>518</v>
      </c>
      <c r="G287" s="5">
        <v>4</v>
      </c>
      <c r="H287" s="15">
        <v>1</v>
      </c>
      <c r="I287" s="4"/>
      <c r="J287" s="13">
        <v>0.39936891420160003</v>
      </c>
      <c r="K287" s="5">
        <v>2012</v>
      </c>
      <c r="L287" s="5" t="s">
        <v>517</v>
      </c>
      <c r="M287" s="12">
        <v>86.5</v>
      </c>
      <c r="N287" s="5">
        <v>2012</v>
      </c>
      <c r="O287" s="5" t="s">
        <v>517</v>
      </c>
      <c r="P287" s="12">
        <v>13.238676132386761</v>
      </c>
      <c r="Q287" s="5">
        <v>2012</v>
      </c>
      <c r="R287" s="5" t="s">
        <v>517</v>
      </c>
      <c r="S287" s="12"/>
      <c r="U287" s="5" t="s">
        <v>1569</v>
      </c>
      <c r="V287" s="12">
        <v>0</v>
      </c>
      <c r="W287" s="5">
        <v>2012</v>
      </c>
      <c r="X287" s="5" t="s">
        <v>517</v>
      </c>
      <c r="Y287" s="12">
        <v>0</v>
      </c>
      <c r="Z287" s="5">
        <v>2012</v>
      </c>
      <c r="AA287" s="5" t="s">
        <v>517</v>
      </c>
      <c r="AB287" s="12">
        <v>0</v>
      </c>
      <c r="AC287" s="5">
        <v>2012</v>
      </c>
      <c r="AD287" s="5" t="s">
        <v>517</v>
      </c>
      <c r="AE287" s="14">
        <v>0</v>
      </c>
      <c r="AF287" s="5">
        <v>2012</v>
      </c>
      <c r="AG287" s="5" t="s">
        <v>517</v>
      </c>
      <c r="AH287" s="14"/>
      <c r="AJ287" s="5" t="s">
        <v>1569</v>
      </c>
    </row>
    <row r="288" spans="1:36" ht="12.75" customHeight="1" x14ac:dyDescent="0.25">
      <c r="A288" s="5" t="s">
        <v>520</v>
      </c>
      <c r="B288" s="5" t="s">
        <v>494</v>
      </c>
      <c r="C288" s="5" t="s">
        <v>493</v>
      </c>
      <c r="D288" s="5" t="s">
        <v>360</v>
      </c>
      <c r="E288" s="5" t="s">
        <v>522</v>
      </c>
      <c r="F288" s="5" t="s">
        <v>521</v>
      </c>
      <c r="G288" s="5">
        <v>4</v>
      </c>
      <c r="H288" s="15">
        <v>1</v>
      </c>
      <c r="I288" s="4" t="s">
        <v>1932</v>
      </c>
      <c r="J288" s="13">
        <v>0.32169431701775114</v>
      </c>
      <c r="K288" s="5">
        <v>2012</v>
      </c>
      <c r="L288" s="5" t="s">
        <v>520</v>
      </c>
      <c r="M288" s="12">
        <v>81.099999999999994</v>
      </c>
      <c r="N288" s="5">
        <v>2012</v>
      </c>
      <c r="O288" s="5" t="s">
        <v>520</v>
      </c>
      <c r="P288" s="12">
        <v>17.850000000000001</v>
      </c>
      <c r="Q288" s="5">
        <v>2012</v>
      </c>
      <c r="R288" s="5" t="s">
        <v>520</v>
      </c>
      <c r="S288" s="12"/>
      <c r="U288" s="5" t="s">
        <v>1569</v>
      </c>
      <c r="V288" s="12">
        <v>0</v>
      </c>
      <c r="W288" s="5">
        <v>2012</v>
      </c>
      <c r="X288" s="5" t="s">
        <v>520</v>
      </c>
      <c r="Y288" s="12">
        <v>0</v>
      </c>
      <c r="Z288" s="5">
        <v>2012</v>
      </c>
      <c r="AA288" s="5" t="s">
        <v>520</v>
      </c>
      <c r="AB288" s="12">
        <v>0</v>
      </c>
      <c r="AC288" s="5">
        <v>2012</v>
      </c>
      <c r="AD288" s="5" t="s">
        <v>520</v>
      </c>
      <c r="AE288" s="14">
        <v>100</v>
      </c>
      <c r="AF288" s="5">
        <v>2012</v>
      </c>
      <c r="AG288" s="5" t="s">
        <v>520</v>
      </c>
      <c r="AH288" s="14"/>
      <c r="AJ288" s="5" t="s">
        <v>1569</v>
      </c>
    </row>
    <row r="289" spans="1:36" ht="12.75" customHeight="1" x14ac:dyDescent="0.25">
      <c r="A289" s="5" t="s">
        <v>523</v>
      </c>
      <c r="B289" s="5" t="s">
        <v>494</v>
      </c>
      <c r="C289" s="5" t="s">
        <v>493</v>
      </c>
      <c r="D289" s="5" t="s">
        <v>360</v>
      </c>
      <c r="E289" s="5" t="s">
        <v>525</v>
      </c>
      <c r="F289" s="5" t="s">
        <v>524</v>
      </c>
      <c r="G289" s="5">
        <v>4</v>
      </c>
      <c r="H289" s="15">
        <v>1</v>
      </c>
      <c r="I289" s="4" t="s">
        <v>1933</v>
      </c>
      <c r="J289" s="13">
        <v>0.12169516218879772</v>
      </c>
      <c r="K289" s="5">
        <v>2012</v>
      </c>
      <c r="L289" s="5" t="s">
        <v>523</v>
      </c>
      <c r="M289" s="12" t="s">
        <v>1569</v>
      </c>
      <c r="O289" s="5" t="s">
        <v>1569</v>
      </c>
      <c r="P289" s="12">
        <v>8.17</v>
      </c>
      <c r="Q289" s="5">
        <v>2012</v>
      </c>
      <c r="R289" s="5" t="s">
        <v>523</v>
      </c>
      <c r="S289" s="12"/>
      <c r="U289" s="5" t="s">
        <v>1569</v>
      </c>
      <c r="V289" s="12" t="s">
        <v>1569</v>
      </c>
      <c r="X289" s="5" t="s">
        <v>1569</v>
      </c>
      <c r="Y289" s="12" t="s">
        <v>1569</v>
      </c>
      <c r="AA289" s="5" t="s">
        <v>1569</v>
      </c>
      <c r="AB289" s="12" t="s">
        <v>1569</v>
      </c>
      <c r="AD289" s="5" t="s">
        <v>1569</v>
      </c>
      <c r="AE289" s="14" t="s">
        <v>1569</v>
      </c>
      <c r="AG289" s="5" t="s">
        <v>1569</v>
      </c>
      <c r="AH289" s="14"/>
      <c r="AJ289" s="5" t="s">
        <v>1569</v>
      </c>
    </row>
    <row r="290" spans="1:36" ht="12.75" customHeight="1" x14ac:dyDescent="0.25">
      <c r="A290" s="5" t="s">
        <v>526</v>
      </c>
      <c r="B290" s="5" t="s">
        <v>494</v>
      </c>
      <c r="C290" s="5" t="s">
        <v>493</v>
      </c>
      <c r="D290" s="5" t="s">
        <v>360</v>
      </c>
      <c r="E290" s="5" t="s">
        <v>528</v>
      </c>
      <c r="F290" s="5" t="s">
        <v>527</v>
      </c>
      <c r="G290" s="5">
        <v>4</v>
      </c>
      <c r="H290" s="15">
        <v>1</v>
      </c>
      <c r="I290" s="4" t="s">
        <v>1934</v>
      </c>
      <c r="J290" s="13">
        <v>0.13126819355193059</v>
      </c>
      <c r="K290" s="5">
        <v>2016</v>
      </c>
      <c r="L290" s="5" t="s">
        <v>526</v>
      </c>
      <c r="M290" s="12" t="s">
        <v>1569</v>
      </c>
      <c r="O290" s="5" t="s">
        <v>1569</v>
      </c>
      <c r="P290" s="12">
        <v>6.8706870687068697</v>
      </c>
      <c r="Q290" s="5">
        <v>2016</v>
      </c>
      <c r="R290" s="5" t="s">
        <v>526</v>
      </c>
      <c r="S290" s="12"/>
      <c r="U290" s="5" t="s">
        <v>1569</v>
      </c>
      <c r="V290" s="12">
        <v>0</v>
      </c>
      <c r="W290" s="5">
        <v>2016</v>
      </c>
      <c r="X290" s="5" t="s">
        <v>526</v>
      </c>
      <c r="Y290" s="12">
        <v>0</v>
      </c>
      <c r="Z290" s="5">
        <v>2016</v>
      </c>
      <c r="AA290" s="5" t="s">
        <v>526</v>
      </c>
      <c r="AB290" s="12">
        <v>0</v>
      </c>
      <c r="AC290" s="5">
        <v>2016</v>
      </c>
      <c r="AD290" s="5" t="s">
        <v>526</v>
      </c>
      <c r="AE290" s="14">
        <v>0</v>
      </c>
      <c r="AF290" s="5">
        <v>2016</v>
      </c>
      <c r="AG290" s="5" t="s">
        <v>526</v>
      </c>
      <c r="AH290" s="14"/>
      <c r="AJ290" s="5" t="s">
        <v>1569</v>
      </c>
    </row>
    <row r="291" spans="1:36" ht="12.75" customHeight="1" x14ac:dyDescent="0.25">
      <c r="A291" s="5" t="s">
        <v>218</v>
      </c>
      <c r="B291" s="5" t="s">
        <v>221</v>
      </c>
      <c r="C291" s="5" t="s">
        <v>220</v>
      </c>
      <c r="D291" s="5" t="s">
        <v>35</v>
      </c>
      <c r="E291" s="5" t="s">
        <v>222</v>
      </c>
      <c r="F291" s="5" t="s">
        <v>219</v>
      </c>
      <c r="G291" s="5">
        <v>2</v>
      </c>
      <c r="H291" s="15">
        <v>1</v>
      </c>
      <c r="I291" s="4"/>
      <c r="J291" s="13">
        <v>1.1115333556061353</v>
      </c>
      <c r="K291" s="5">
        <v>2013</v>
      </c>
      <c r="L291" s="5" t="s">
        <v>218</v>
      </c>
      <c r="M291" s="12" t="s">
        <v>1569</v>
      </c>
      <c r="O291" s="5" t="s">
        <v>1569</v>
      </c>
      <c r="P291" s="12">
        <v>6.4</v>
      </c>
      <c r="Q291" s="5">
        <v>2013</v>
      </c>
      <c r="R291" s="5" t="s">
        <v>218</v>
      </c>
      <c r="S291" s="12"/>
      <c r="U291" s="5" t="s">
        <v>1569</v>
      </c>
      <c r="V291" s="12">
        <v>0</v>
      </c>
      <c r="W291" s="5">
        <v>2013</v>
      </c>
      <c r="X291" s="5" t="s">
        <v>218</v>
      </c>
      <c r="Y291" s="12">
        <v>14</v>
      </c>
      <c r="Z291" s="5">
        <v>2013</v>
      </c>
      <c r="AA291" s="5" t="s">
        <v>218</v>
      </c>
      <c r="AB291" s="12">
        <v>0</v>
      </c>
      <c r="AC291" s="5">
        <v>2013</v>
      </c>
      <c r="AD291" s="5" t="s">
        <v>218</v>
      </c>
      <c r="AE291" s="14">
        <v>0</v>
      </c>
      <c r="AF291" s="5">
        <v>2013</v>
      </c>
      <c r="AG291" s="5" t="s">
        <v>218</v>
      </c>
      <c r="AH291" s="14"/>
      <c r="AJ291" s="5" t="s">
        <v>1569</v>
      </c>
    </row>
    <row r="292" spans="1:36" ht="12.75" customHeight="1" x14ac:dyDescent="0.25">
      <c r="A292" s="5" t="s">
        <v>223</v>
      </c>
      <c r="B292" s="5" t="s">
        <v>221</v>
      </c>
      <c r="C292" s="5" t="s">
        <v>220</v>
      </c>
      <c r="D292" s="5" t="s">
        <v>35</v>
      </c>
      <c r="E292" s="5" t="s">
        <v>225</v>
      </c>
      <c r="F292" s="5" t="s">
        <v>224</v>
      </c>
      <c r="G292" s="5">
        <v>2</v>
      </c>
      <c r="H292" s="15">
        <v>1</v>
      </c>
      <c r="I292" s="4"/>
      <c r="J292" s="13" t="s">
        <v>1569</v>
      </c>
      <c r="L292" s="5" t="s">
        <v>1569</v>
      </c>
      <c r="M292" s="12" t="s">
        <v>1569</v>
      </c>
      <c r="O292" s="5" t="s">
        <v>1569</v>
      </c>
      <c r="P292" s="12">
        <v>13.592233009708737</v>
      </c>
      <c r="R292" s="5" t="s">
        <v>223</v>
      </c>
      <c r="S292" s="12"/>
      <c r="U292" s="5" t="s">
        <v>1569</v>
      </c>
      <c r="V292" s="12" t="s">
        <v>1569</v>
      </c>
      <c r="X292" s="5" t="s">
        <v>1569</v>
      </c>
      <c r="Y292" s="12" t="s">
        <v>1569</v>
      </c>
      <c r="AA292" s="5" t="s">
        <v>1569</v>
      </c>
      <c r="AB292" s="12" t="s">
        <v>1569</v>
      </c>
      <c r="AD292" s="5" t="s">
        <v>1569</v>
      </c>
      <c r="AE292" s="14" t="s">
        <v>1569</v>
      </c>
      <c r="AG292" s="5" t="s">
        <v>1569</v>
      </c>
      <c r="AH292" s="14"/>
      <c r="AJ292" s="5" t="s">
        <v>1569</v>
      </c>
    </row>
    <row r="293" spans="1:36" ht="12.75" customHeight="1" x14ac:dyDescent="0.25">
      <c r="A293" s="5" t="s">
        <v>226</v>
      </c>
      <c r="B293" s="5" t="s">
        <v>229</v>
      </c>
      <c r="C293" s="5" t="s">
        <v>228</v>
      </c>
      <c r="D293" s="5" t="s">
        <v>35</v>
      </c>
      <c r="E293" s="5" t="s">
        <v>230</v>
      </c>
      <c r="F293" s="5" t="s">
        <v>227</v>
      </c>
      <c r="G293" s="5">
        <v>2</v>
      </c>
      <c r="H293" s="15">
        <v>2</v>
      </c>
      <c r="I293" s="4" t="s">
        <v>1935</v>
      </c>
      <c r="J293" s="13">
        <v>2.1638828284273401</v>
      </c>
      <c r="K293" s="5">
        <v>2010</v>
      </c>
      <c r="L293" s="5" t="s">
        <v>226</v>
      </c>
      <c r="M293" s="12">
        <v>40</v>
      </c>
      <c r="N293" s="5">
        <v>2010</v>
      </c>
      <c r="O293" s="5" t="s">
        <v>226</v>
      </c>
      <c r="P293" s="12">
        <v>38</v>
      </c>
      <c r="Q293" s="5">
        <v>2010</v>
      </c>
      <c r="R293" s="5" t="s">
        <v>226</v>
      </c>
      <c r="S293" s="12"/>
      <c r="U293" s="5" t="s">
        <v>1569</v>
      </c>
      <c r="V293" s="12">
        <v>1</v>
      </c>
      <c r="W293" s="5">
        <v>2010</v>
      </c>
      <c r="X293" s="5" t="s">
        <v>226</v>
      </c>
      <c r="Y293" s="12">
        <v>10</v>
      </c>
      <c r="Z293" s="5">
        <v>2010</v>
      </c>
      <c r="AA293" s="5" t="s">
        <v>226</v>
      </c>
      <c r="AB293" s="12">
        <v>0</v>
      </c>
      <c r="AC293" s="5">
        <v>2010</v>
      </c>
      <c r="AD293" s="5" t="s">
        <v>226</v>
      </c>
      <c r="AE293" s="14">
        <v>98.876404494382015</v>
      </c>
      <c r="AF293" s="5">
        <v>2010</v>
      </c>
      <c r="AG293" s="5" t="s">
        <v>226</v>
      </c>
      <c r="AH293" s="14"/>
      <c r="AJ293" s="5" t="s">
        <v>1569</v>
      </c>
    </row>
    <row r="294" spans="1:36" ht="12.75" customHeight="1" x14ac:dyDescent="0.25">
      <c r="A294" s="5" t="s">
        <v>231</v>
      </c>
      <c r="B294" s="5" t="s">
        <v>229</v>
      </c>
      <c r="C294" s="5" t="s">
        <v>228</v>
      </c>
      <c r="D294" s="5" t="s">
        <v>35</v>
      </c>
      <c r="E294" s="5" t="s">
        <v>233</v>
      </c>
      <c r="F294" s="5" t="s">
        <v>232</v>
      </c>
      <c r="G294" s="5">
        <v>2</v>
      </c>
      <c r="H294" s="15">
        <v>1</v>
      </c>
      <c r="I294" s="4"/>
      <c r="J294" s="13">
        <v>0.43835616438356162</v>
      </c>
      <c r="K294" s="5">
        <v>2011</v>
      </c>
      <c r="L294" s="5" t="s">
        <v>231</v>
      </c>
      <c r="M294" s="12" t="s">
        <v>1569</v>
      </c>
      <c r="O294" s="5" t="s">
        <v>1569</v>
      </c>
      <c r="P294" s="12">
        <v>11.2</v>
      </c>
      <c r="Q294" s="5">
        <v>2011</v>
      </c>
      <c r="R294" s="5" t="s">
        <v>231</v>
      </c>
      <c r="S294" s="12"/>
      <c r="U294" s="5" t="s">
        <v>1569</v>
      </c>
      <c r="V294" s="12">
        <v>0</v>
      </c>
      <c r="W294" s="5">
        <v>2011</v>
      </c>
      <c r="X294" s="5" t="s">
        <v>231</v>
      </c>
      <c r="Y294" s="12">
        <v>0</v>
      </c>
      <c r="Z294" s="5">
        <v>2011</v>
      </c>
      <c r="AA294" s="5" t="s">
        <v>231</v>
      </c>
      <c r="AB294" s="12">
        <v>0</v>
      </c>
      <c r="AC294" s="5">
        <v>2011</v>
      </c>
      <c r="AD294" s="5" t="s">
        <v>231</v>
      </c>
      <c r="AE294" s="14">
        <v>0</v>
      </c>
      <c r="AF294" s="5">
        <v>2011</v>
      </c>
      <c r="AG294" s="5" t="s">
        <v>231</v>
      </c>
      <c r="AH294" s="14"/>
      <c r="AJ294" s="5" t="s">
        <v>1569</v>
      </c>
    </row>
    <row r="295" spans="1:36" ht="12.75" customHeight="1" x14ac:dyDescent="0.25">
      <c r="A295" s="5" t="s">
        <v>915</v>
      </c>
      <c r="B295" s="5" t="s">
        <v>918</v>
      </c>
      <c r="C295" s="5" t="s">
        <v>917</v>
      </c>
      <c r="D295" s="5" t="s">
        <v>620</v>
      </c>
      <c r="E295" s="5" t="s">
        <v>919</v>
      </c>
      <c r="F295" s="5" t="s">
        <v>916</v>
      </c>
      <c r="G295" s="5">
        <v>2</v>
      </c>
      <c r="H295" s="15">
        <v>1</v>
      </c>
      <c r="I295" s="4"/>
      <c r="J295" s="13">
        <v>1.2803101461587703</v>
      </c>
      <c r="K295" s="5">
        <v>2012</v>
      </c>
      <c r="L295" s="5" t="s">
        <v>915</v>
      </c>
      <c r="M295" s="12">
        <v>82</v>
      </c>
      <c r="N295" s="5">
        <v>2012</v>
      </c>
      <c r="O295" s="5" t="s">
        <v>915</v>
      </c>
      <c r="P295" s="12">
        <v>8.3699999999999992</v>
      </c>
      <c r="Q295" s="5">
        <v>2012</v>
      </c>
      <c r="R295" s="5" t="s">
        <v>915</v>
      </c>
      <c r="S295" s="12"/>
      <c r="U295" s="5" t="s">
        <v>1569</v>
      </c>
      <c r="V295" s="12">
        <v>0</v>
      </c>
      <c r="W295" s="5">
        <v>2012</v>
      </c>
      <c r="X295" s="5" t="s">
        <v>915</v>
      </c>
      <c r="Y295" s="12">
        <v>0</v>
      </c>
      <c r="Z295" s="5">
        <v>2012</v>
      </c>
      <c r="AA295" s="5" t="s">
        <v>915</v>
      </c>
      <c r="AB295" s="12">
        <v>0</v>
      </c>
      <c r="AC295" s="5">
        <v>2012</v>
      </c>
      <c r="AD295" s="5" t="s">
        <v>915</v>
      </c>
      <c r="AE295" s="14">
        <v>0</v>
      </c>
      <c r="AF295" s="5">
        <v>2012</v>
      </c>
      <c r="AG295" s="5" t="s">
        <v>915</v>
      </c>
      <c r="AH295" s="14"/>
      <c r="AJ295" s="5" t="s">
        <v>1569</v>
      </c>
    </row>
    <row r="296" spans="1:36" ht="12.75" customHeight="1" x14ac:dyDescent="0.25">
      <c r="A296" s="5" t="s">
        <v>920</v>
      </c>
      <c r="B296" s="5" t="s">
        <v>918</v>
      </c>
      <c r="C296" s="5" t="s">
        <v>917</v>
      </c>
      <c r="D296" s="5" t="s">
        <v>620</v>
      </c>
      <c r="E296" s="5" t="s">
        <v>922</v>
      </c>
      <c r="F296" s="5" t="s">
        <v>921</v>
      </c>
      <c r="G296" s="5">
        <v>2</v>
      </c>
      <c r="H296" s="15">
        <v>1</v>
      </c>
      <c r="I296" s="4"/>
      <c r="J296" s="13">
        <v>0.58788858831174717</v>
      </c>
      <c r="K296" s="5">
        <v>2012</v>
      </c>
      <c r="L296" s="5" t="s">
        <v>920</v>
      </c>
      <c r="M296" s="12">
        <v>23.65</v>
      </c>
      <c r="N296" s="5">
        <v>2012</v>
      </c>
      <c r="O296" s="5" t="s">
        <v>920</v>
      </c>
      <c r="P296" s="12">
        <v>6.6666666666666679</v>
      </c>
      <c r="Q296" s="5">
        <v>2012</v>
      </c>
      <c r="R296" s="5" t="s">
        <v>920</v>
      </c>
      <c r="S296" s="12"/>
      <c r="U296" s="5" t="s">
        <v>1569</v>
      </c>
      <c r="V296" s="12">
        <v>0</v>
      </c>
      <c r="W296" s="5">
        <v>2012</v>
      </c>
      <c r="X296" s="5" t="s">
        <v>920</v>
      </c>
      <c r="Y296" s="12">
        <v>0</v>
      </c>
      <c r="Z296" s="5">
        <v>2012</v>
      </c>
      <c r="AA296" s="5" t="s">
        <v>920</v>
      </c>
      <c r="AB296" s="12">
        <v>0</v>
      </c>
      <c r="AC296" s="5">
        <v>2012</v>
      </c>
      <c r="AD296" s="5" t="s">
        <v>920</v>
      </c>
      <c r="AE296" s="14">
        <v>0</v>
      </c>
      <c r="AF296" s="5">
        <v>2012</v>
      </c>
      <c r="AG296" s="5" t="s">
        <v>920</v>
      </c>
      <c r="AH296" s="14"/>
      <c r="AJ296" s="5" t="s">
        <v>1569</v>
      </c>
    </row>
    <row r="297" spans="1:36" ht="12.75" customHeight="1" x14ac:dyDescent="0.25">
      <c r="A297" s="5" t="s">
        <v>928</v>
      </c>
      <c r="B297" s="5" t="s">
        <v>3</v>
      </c>
      <c r="C297" s="5" t="s">
        <v>924</v>
      </c>
      <c r="D297" s="5" t="s">
        <v>620</v>
      </c>
      <c r="E297" s="5" t="s">
        <v>930</v>
      </c>
      <c r="F297" s="5" t="s">
        <v>929</v>
      </c>
      <c r="G297" s="5">
        <v>2</v>
      </c>
      <c r="H297" s="15">
        <v>3</v>
      </c>
      <c r="I297" s="4" t="s">
        <v>1937</v>
      </c>
      <c r="J297" s="13" t="s">
        <v>1569</v>
      </c>
      <c r="L297" s="5" t="s">
        <v>1569</v>
      </c>
      <c r="M297" s="12" t="s">
        <v>1569</v>
      </c>
      <c r="O297" s="5" t="s">
        <v>1569</v>
      </c>
      <c r="P297" s="12">
        <v>4</v>
      </c>
      <c r="R297" s="5" t="s">
        <v>928</v>
      </c>
      <c r="S297" s="12"/>
      <c r="U297" s="5" t="s">
        <v>1569</v>
      </c>
      <c r="V297" s="12" t="s">
        <v>1569</v>
      </c>
      <c r="X297" s="5" t="s">
        <v>1569</v>
      </c>
      <c r="Y297" s="12" t="s">
        <v>1569</v>
      </c>
      <c r="AA297" s="5" t="s">
        <v>1569</v>
      </c>
      <c r="AB297" s="12" t="s">
        <v>1569</v>
      </c>
      <c r="AD297" s="5" t="s">
        <v>1569</v>
      </c>
      <c r="AE297" s="14" t="s">
        <v>1569</v>
      </c>
      <c r="AG297" s="5" t="s">
        <v>1569</v>
      </c>
      <c r="AH297" s="14"/>
      <c r="AJ297" s="5" t="s">
        <v>1569</v>
      </c>
    </row>
    <row r="298" spans="1:36" ht="12.75" customHeight="1" x14ac:dyDescent="0.25">
      <c r="A298" s="5" t="s">
        <v>931</v>
      </c>
      <c r="B298" s="5" t="s">
        <v>3</v>
      </c>
      <c r="C298" s="5" t="s">
        <v>924</v>
      </c>
      <c r="D298" s="5" t="s">
        <v>620</v>
      </c>
      <c r="E298" s="5" t="s">
        <v>933</v>
      </c>
      <c r="F298" s="5" t="s">
        <v>932</v>
      </c>
      <c r="G298" s="5">
        <v>2</v>
      </c>
      <c r="H298" s="15">
        <v>2</v>
      </c>
      <c r="I298" s="4" t="s">
        <v>1938</v>
      </c>
      <c r="J298" s="13">
        <v>0.17016931847187952</v>
      </c>
      <c r="K298" s="5">
        <v>2008</v>
      </c>
      <c r="L298" s="5" t="s">
        <v>931</v>
      </c>
      <c r="M298" s="12" t="s">
        <v>1569</v>
      </c>
      <c r="O298" s="5" t="s">
        <v>1569</v>
      </c>
      <c r="P298" s="12">
        <v>18.8</v>
      </c>
      <c r="Q298" s="5">
        <v>2008</v>
      </c>
      <c r="R298" s="5" t="s">
        <v>931</v>
      </c>
      <c r="S298" s="12"/>
      <c r="U298" s="5" t="s">
        <v>1569</v>
      </c>
      <c r="V298" s="12" t="s">
        <v>1569</v>
      </c>
      <c r="X298" s="5" t="s">
        <v>1569</v>
      </c>
      <c r="Y298" s="12" t="s">
        <v>1569</v>
      </c>
      <c r="AA298" s="5" t="s">
        <v>1569</v>
      </c>
      <c r="AB298" s="12" t="s">
        <v>1569</v>
      </c>
      <c r="AD298" s="5" t="s">
        <v>1569</v>
      </c>
      <c r="AE298" s="14" t="s">
        <v>1569</v>
      </c>
      <c r="AG298" s="5" t="s">
        <v>1569</v>
      </c>
      <c r="AH298" s="14"/>
      <c r="AJ298" s="5" t="s">
        <v>1569</v>
      </c>
    </row>
    <row r="299" spans="1:36" ht="12.75" customHeight="1" x14ac:dyDescent="0.25">
      <c r="A299" s="5" t="s">
        <v>934</v>
      </c>
      <c r="B299" s="5" t="s">
        <v>3</v>
      </c>
      <c r="C299" s="5" t="s">
        <v>924</v>
      </c>
      <c r="D299" s="5" t="s">
        <v>620</v>
      </c>
      <c r="E299" s="5" t="s">
        <v>936</v>
      </c>
      <c r="F299" s="5" t="s">
        <v>935</v>
      </c>
      <c r="G299" s="5">
        <v>2</v>
      </c>
      <c r="H299" s="15">
        <v>2</v>
      </c>
      <c r="I299" s="4" t="s">
        <v>1939</v>
      </c>
      <c r="J299" s="13">
        <v>0.55054621120166458</v>
      </c>
      <c r="K299" s="5">
        <v>2012</v>
      </c>
      <c r="L299" s="5" t="s">
        <v>934</v>
      </c>
      <c r="M299" s="12">
        <v>40</v>
      </c>
      <c r="N299" s="5">
        <v>2012</v>
      </c>
      <c r="O299" s="5" t="s">
        <v>934</v>
      </c>
      <c r="P299" s="12">
        <v>9</v>
      </c>
      <c r="Q299" s="5">
        <v>2012</v>
      </c>
      <c r="R299" s="5" t="s">
        <v>934</v>
      </c>
      <c r="S299" s="12"/>
      <c r="U299" s="5" t="s">
        <v>1569</v>
      </c>
      <c r="V299" s="12">
        <v>0</v>
      </c>
      <c r="W299" s="5">
        <v>2012</v>
      </c>
      <c r="X299" s="5" t="s">
        <v>934</v>
      </c>
      <c r="Y299" s="12">
        <v>0</v>
      </c>
      <c r="Z299" s="5">
        <v>2012</v>
      </c>
      <c r="AA299" s="5" t="s">
        <v>934</v>
      </c>
      <c r="AB299" s="12">
        <v>0</v>
      </c>
      <c r="AC299" s="5">
        <v>2012</v>
      </c>
      <c r="AD299" s="5" t="s">
        <v>934</v>
      </c>
      <c r="AE299" s="14">
        <v>0</v>
      </c>
      <c r="AF299" s="5">
        <v>2012</v>
      </c>
      <c r="AG299" s="5" t="s">
        <v>934</v>
      </c>
      <c r="AH299" s="14"/>
      <c r="AJ299" s="5" t="s">
        <v>1569</v>
      </c>
    </row>
    <row r="300" spans="1:36" ht="12.75" customHeight="1" x14ac:dyDescent="0.25">
      <c r="A300" s="5" t="s">
        <v>234</v>
      </c>
      <c r="B300" s="5" t="s">
        <v>237</v>
      </c>
      <c r="C300" s="5" t="s">
        <v>236</v>
      </c>
      <c r="D300" s="5" t="s">
        <v>35</v>
      </c>
      <c r="E300" s="5" t="s">
        <v>238</v>
      </c>
      <c r="F300" s="5" t="s">
        <v>235</v>
      </c>
      <c r="G300" s="5">
        <v>1</v>
      </c>
      <c r="H300" s="15">
        <v>1</v>
      </c>
      <c r="I300" s="4"/>
      <c r="J300" s="13">
        <v>1.8099999999999998</v>
      </c>
      <c r="K300" s="5">
        <v>2009</v>
      </c>
      <c r="L300" s="5" t="s">
        <v>234</v>
      </c>
      <c r="M300" s="12" t="s">
        <v>1569</v>
      </c>
      <c r="O300" s="5" t="s">
        <v>1569</v>
      </c>
      <c r="P300" s="12" t="s">
        <v>1569</v>
      </c>
      <c r="R300" s="5" t="s">
        <v>1569</v>
      </c>
      <c r="S300" s="12"/>
      <c r="U300" s="5" t="s">
        <v>1569</v>
      </c>
      <c r="V300" s="12" t="s">
        <v>1569</v>
      </c>
      <c r="X300" s="5" t="s">
        <v>1569</v>
      </c>
      <c r="Y300" s="12" t="s">
        <v>1569</v>
      </c>
      <c r="AA300" s="5" t="s">
        <v>1569</v>
      </c>
      <c r="AB300" s="12" t="s">
        <v>1569</v>
      </c>
      <c r="AD300" s="5" t="s">
        <v>1569</v>
      </c>
      <c r="AE300" s="14" t="s">
        <v>1569</v>
      </c>
      <c r="AG300" s="5" t="s">
        <v>1569</v>
      </c>
      <c r="AH300" s="14"/>
      <c r="AJ300" s="5" t="s">
        <v>1569</v>
      </c>
    </row>
    <row r="301" spans="1:36" ht="12.75" customHeight="1" x14ac:dyDescent="0.25">
      <c r="A301" s="5" t="s">
        <v>239</v>
      </c>
      <c r="B301" s="5" t="s">
        <v>242</v>
      </c>
      <c r="C301" s="5" t="s">
        <v>241</v>
      </c>
      <c r="D301" s="5" t="s">
        <v>35</v>
      </c>
      <c r="E301" s="5" t="s">
        <v>243</v>
      </c>
      <c r="F301" s="5" t="s">
        <v>240</v>
      </c>
      <c r="G301" s="5">
        <v>2</v>
      </c>
      <c r="H301" s="15">
        <v>2</v>
      </c>
      <c r="I301" s="4" t="s">
        <v>1940</v>
      </c>
      <c r="J301" s="13">
        <v>1.0027397260273974</v>
      </c>
      <c r="K301" s="5">
        <v>2013</v>
      </c>
      <c r="L301" s="5" t="s">
        <v>239</v>
      </c>
      <c r="M301" s="12">
        <v>100</v>
      </c>
      <c r="N301" s="5">
        <v>2013</v>
      </c>
      <c r="O301" s="5" t="s">
        <v>239</v>
      </c>
      <c r="P301" s="12">
        <v>5</v>
      </c>
      <c r="Q301" s="5">
        <v>2013</v>
      </c>
      <c r="R301" s="5" t="s">
        <v>239</v>
      </c>
      <c r="S301" s="12"/>
      <c r="U301" s="5" t="s">
        <v>1569</v>
      </c>
      <c r="V301" s="12">
        <v>0</v>
      </c>
      <c r="W301" s="5">
        <v>2013</v>
      </c>
      <c r="X301" s="5" t="s">
        <v>239</v>
      </c>
      <c r="Y301" s="12">
        <v>37.197000000000003</v>
      </c>
      <c r="Z301" s="5">
        <v>2013</v>
      </c>
      <c r="AA301" s="5" t="s">
        <v>239</v>
      </c>
      <c r="AB301" s="12">
        <v>57.85</v>
      </c>
      <c r="AC301" s="5">
        <v>2013</v>
      </c>
      <c r="AD301" s="5" t="s">
        <v>239</v>
      </c>
      <c r="AE301" s="14">
        <v>99.878861296184127</v>
      </c>
      <c r="AF301" s="5">
        <v>2013</v>
      </c>
      <c r="AG301" s="5" t="s">
        <v>239</v>
      </c>
      <c r="AH301" s="14"/>
      <c r="AJ301" s="5" t="s">
        <v>1569</v>
      </c>
    </row>
    <row r="302" spans="1:36" ht="12.75" customHeight="1" x14ac:dyDescent="0.25">
      <c r="A302" s="5" t="s">
        <v>244</v>
      </c>
      <c r="B302" s="5" t="s">
        <v>242</v>
      </c>
      <c r="C302" s="5" t="s">
        <v>241</v>
      </c>
      <c r="D302" s="5" t="s">
        <v>35</v>
      </c>
      <c r="E302" s="5" t="s">
        <v>246</v>
      </c>
      <c r="F302" s="5" t="s">
        <v>245</v>
      </c>
      <c r="G302" s="5">
        <v>2</v>
      </c>
      <c r="H302" s="15">
        <v>1</v>
      </c>
      <c r="I302" s="4"/>
      <c r="J302" s="13">
        <v>0.71052806688119463</v>
      </c>
      <c r="K302" s="5">
        <v>2014</v>
      </c>
      <c r="L302" s="5" t="s">
        <v>244</v>
      </c>
      <c r="M302" s="12" t="s">
        <v>1569</v>
      </c>
      <c r="O302" s="5" t="s">
        <v>1569</v>
      </c>
      <c r="P302" s="12">
        <v>8</v>
      </c>
      <c r="Q302" s="5">
        <v>2014</v>
      </c>
      <c r="R302" s="5" t="s">
        <v>244</v>
      </c>
      <c r="S302" s="12"/>
      <c r="U302" s="5" t="s">
        <v>1569</v>
      </c>
      <c r="V302" s="12">
        <v>0</v>
      </c>
      <c r="W302" s="5">
        <v>2014</v>
      </c>
      <c r="X302" s="5" t="s">
        <v>244</v>
      </c>
      <c r="Y302" s="12">
        <v>46.4</v>
      </c>
      <c r="Z302" s="5">
        <v>2014</v>
      </c>
      <c r="AA302" s="5" t="s">
        <v>244</v>
      </c>
      <c r="AB302" s="12">
        <v>39.1</v>
      </c>
      <c r="AC302" s="5">
        <v>2014</v>
      </c>
      <c r="AD302" s="5" t="s">
        <v>244</v>
      </c>
      <c r="AE302" s="14">
        <v>100</v>
      </c>
      <c r="AF302" s="5">
        <v>2014</v>
      </c>
      <c r="AG302" s="5" t="s">
        <v>244</v>
      </c>
      <c r="AH302" s="14"/>
      <c r="AJ302" s="5" t="s">
        <v>1569</v>
      </c>
    </row>
    <row r="303" spans="1:36" ht="12.75" customHeight="1" x14ac:dyDescent="0.25">
      <c r="A303" s="5" t="s">
        <v>247</v>
      </c>
      <c r="B303" s="5" t="s">
        <v>250</v>
      </c>
      <c r="C303" s="5" t="s">
        <v>249</v>
      </c>
      <c r="D303" s="5" t="s">
        <v>35</v>
      </c>
      <c r="E303" s="5" t="s">
        <v>251</v>
      </c>
      <c r="F303" s="5" t="s">
        <v>248</v>
      </c>
      <c r="G303" s="5">
        <v>1</v>
      </c>
      <c r="H303" s="15">
        <v>2</v>
      </c>
      <c r="I303" s="4" t="s">
        <v>1941</v>
      </c>
      <c r="J303" s="13">
        <v>0.71599045346062051</v>
      </c>
      <c r="K303" s="5">
        <v>2017</v>
      </c>
      <c r="L303" s="5" t="s">
        <v>247</v>
      </c>
      <c r="M303" s="12" t="s">
        <v>1569</v>
      </c>
      <c r="O303" s="5" t="s">
        <v>1569</v>
      </c>
      <c r="P303" s="12" t="s">
        <v>1569</v>
      </c>
      <c r="R303" s="5" t="s">
        <v>1569</v>
      </c>
      <c r="S303" s="12"/>
      <c r="U303" s="5" t="s">
        <v>1569</v>
      </c>
      <c r="V303" s="12" t="s">
        <v>1569</v>
      </c>
      <c r="X303" s="5" t="s">
        <v>1569</v>
      </c>
      <c r="Y303" s="12" t="s">
        <v>1569</v>
      </c>
      <c r="AA303" s="5" t="s">
        <v>1569</v>
      </c>
      <c r="AB303" s="12" t="s">
        <v>1569</v>
      </c>
      <c r="AD303" s="5" t="s">
        <v>1569</v>
      </c>
      <c r="AE303" s="14" t="s">
        <v>1569</v>
      </c>
      <c r="AG303" s="5" t="s">
        <v>1569</v>
      </c>
      <c r="AH303" s="14"/>
      <c r="AJ303" s="5" t="s">
        <v>1569</v>
      </c>
    </row>
    <row r="304" spans="1:36" ht="12.75" customHeight="1" x14ac:dyDescent="0.25">
      <c r="A304" s="5" t="s">
        <v>943</v>
      </c>
      <c r="B304" s="5" t="s">
        <v>21</v>
      </c>
      <c r="C304" s="5" t="s">
        <v>939</v>
      </c>
      <c r="D304" s="5" t="s">
        <v>620</v>
      </c>
      <c r="E304" s="5" t="s">
        <v>945</v>
      </c>
      <c r="F304" s="5" t="s">
        <v>944</v>
      </c>
      <c r="G304" s="5">
        <v>3</v>
      </c>
      <c r="H304" s="15">
        <v>3</v>
      </c>
      <c r="I304" s="4" t="s">
        <v>1944</v>
      </c>
      <c r="J304" s="13">
        <v>0.42331984354098584</v>
      </c>
      <c r="K304" s="5">
        <v>2010</v>
      </c>
      <c r="L304" s="5" t="s">
        <v>943</v>
      </c>
      <c r="M304" s="12">
        <v>25</v>
      </c>
      <c r="N304" s="5">
        <v>2010</v>
      </c>
      <c r="O304" s="5" t="s">
        <v>943</v>
      </c>
      <c r="P304" s="12">
        <v>12.8</v>
      </c>
      <c r="Q304" s="5">
        <v>2010</v>
      </c>
      <c r="R304" s="5" t="s">
        <v>943</v>
      </c>
      <c r="S304" s="12"/>
      <c r="U304" s="5" t="s">
        <v>1569</v>
      </c>
      <c r="V304" s="12">
        <v>0</v>
      </c>
      <c r="W304" s="5">
        <v>2010</v>
      </c>
      <c r="X304" s="5" t="s">
        <v>943</v>
      </c>
      <c r="Y304" s="12">
        <v>0</v>
      </c>
      <c r="Z304" s="5">
        <v>2010</v>
      </c>
      <c r="AA304" s="5" t="s">
        <v>943</v>
      </c>
      <c r="AB304" s="12">
        <v>0</v>
      </c>
      <c r="AC304" s="5">
        <v>2010</v>
      </c>
      <c r="AD304" s="5" t="s">
        <v>943</v>
      </c>
      <c r="AE304" s="14">
        <v>0</v>
      </c>
      <c r="AF304" s="5">
        <v>2010</v>
      </c>
      <c r="AG304" s="5" t="s">
        <v>943</v>
      </c>
      <c r="AH304" s="14"/>
      <c r="AJ304" s="5" t="s">
        <v>1569</v>
      </c>
    </row>
    <row r="305" spans="1:36" ht="12.75" customHeight="1" x14ac:dyDescent="0.25">
      <c r="A305" s="5" t="s">
        <v>252</v>
      </c>
      <c r="B305" s="5" t="s">
        <v>255</v>
      </c>
      <c r="C305" s="5" t="s">
        <v>254</v>
      </c>
      <c r="D305" s="5" t="s">
        <v>35</v>
      </c>
      <c r="E305" s="5" t="s">
        <v>256</v>
      </c>
      <c r="F305" s="5" t="s">
        <v>253</v>
      </c>
      <c r="G305" s="5">
        <v>1</v>
      </c>
      <c r="H305" s="15">
        <v>1</v>
      </c>
      <c r="I305" s="4" t="s">
        <v>1945</v>
      </c>
      <c r="J305" s="13">
        <v>0.31909859890308401</v>
      </c>
      <c r="K305" s="5">
        <v>2010</v>
      </c>
      <c r="L305" s="5" t="s">
        <v>252</v>
      </c>
      <c r="M305" s="12" t="s">
        <v>1569</v>
      </c>
      <c r="O305" s="5" t="s">
        <v>1569</v>
      </c>
      <c r="P305" s="12">
        <v>48</v>
      </c>
      <c r="Q305" s="5">
        <v>2010</v>
      </c>
      <c r="R305" s="5" t="s">
        <v>252</v>
      </c>
      <c r="S305" s="12"/>
      <c r="U305" s="5" t="s">
        <v>1569</v>
      </c>
      <c r="V305" s="12" t="s">
        <v>1569</v>
      </c>
      <c r="X305" s="5" t="s">
        <v>1569</v>
      </c>
      <c r="Y305" s="12" t="s">
        <v>1569</v>
      </c>
      <c r="AA305" s="5" t="s">
        <v>1569</v>
      </c>
      <c r="AB305" s="12" t="s">
        <v>1569</v>
      </c>
      <c r="AD305" s="5" t="s">
        <v>1569</v>
      </c>
      <c r="AE305" s="14" t="s">
        <v>1569</v>
      </c>
      <c r="AG305" s="5" t="s">
        <v>1569</v>
      </c>
      <c r="AH305" s="14"/>
      <c r="AJ305" s="5" t="s">
        <v>1569</v>
      </c>
    </row>
    <row r="306" spans="1:36" ht="12.75" customHeight="1" x14ac:dyDescent="0.25">
      <c r="A306" s="5" t="s">
        <v>257</v>
      </c>
      <c r="B306" s="5" t="s">
        <v>260</v>
      </c>
      <c r="C306" s="5" t="s">
        <v>259</v>
      </c>
      <c r="D306" s="5" t="s">
        <v>35</v>
      </c>
      <c r="E306" s="5" t="s">
        <v>1581</v>
      </c>
      <c r="F306" s="5" t="s">
        <v>258</v>
      </c>
      <c r="G306" s="5">
        <v>2</v>
      </c>
      <c r="H306" s="15">
        <v>1</v>
      </c>
      <c r="I306" s="4"/>
      <c r="J306" s="13">
        <v>1.1736526806099068</v>
      </c>
      <c r="K306" s="5">
        <v>2010</v>
      </c>
      <c r="L306" s="5" t="s">
        <v>257</v>
      </c>
      <c r="M306" s="12">
        <v>83.5</v>
      </c>
      <c r="N306" s="5">
        <v>2010</v>
      </c>
      <c r="O306" s="5" t="s">
        <v>257</v>
      </c>
      <c r="P306" s="12">
        <v>12</v>
      </c>
      <c r="Q306" s="5">
        <v>2010</v>
      </c>
      <c r="R306" s="5" t="s">
        <v>257</v>
      </c>
      <c r="S306" s="12"/>
      <c r="U306" s="5" t="s">
        <v>1569</v>
      </c>
      <c r="V306" s="12">
        <v>0</v>
      </c>
      <c r="W306" s="5">
        <v>2010</v>
      </c>
      <c r="X306" s="5" t="s">
        <v>257</v>
      </c>
      <c r="Y306" s="12">
        <v>2</v>
      </c>
      <c r="Z306" s="5">
        <v>2010</v>
      </c>
      <c r="AA306" s="5" t="s">
        <v>257</v>
      </c>
      <c r="AB306" s="12">
        <v>0</v>
      </c>
      <c r="AC306" s="5">
        <v>2010</v>
      </c>
      <c r="AD306" s="5" t="s">
        <v>257</v>
      </c>
      <c r="AE306" s="14">
        <v>66.326530612244895</v>
      </c>
      <c r="AF306" s="5">
        <v>2010</v>
      </c>
      <c r="AG306" s="5" t="s">
        <v>257</v>
      </c>
      <c r="AH306" s="14"/>
      <c r="AJ306" s="5" t="s">
        <v>1569</v>
      </c>
    </row>
    <row r="307" spans="1:36" ht="12.75" customHeight="1" x14ac:dyDescent="0.25">
      <c r="A307" s="5" t="s">
        <v>264</v>
      </c>
      <c r="B307" s="5" t="s">
        <v>260</v>
      </c>
      <c r="C307" s="5" t="s">
        <v>259</v>
      </c>
      <c r="D307" s="5" t="s">
        <v>35</v>
      </c>
      <c r="E307" s="5" t="s">
        <v>1582</v>
      </c>
      <c r="F307" s="5" t="s">
        <v>265</v>
      </c>
      <c r="G307" s="5">
        <v>2</v>
      </c>
      <c r="H307" s="15">
        <v>1</v>
      </c>
      <c r="I307" s="4"/>
      <c r="J307" s="13">
        <v>0.8742009110708675</v>
      </c>
      <c r="K307" s="5">
        <v>2010</v>
      </c>
      <c r="L307" s="5" t="s">
        <v>264</v>
      </c>
      <c r="M307" s="12">
        <v>74.8</v>
      </c>
      <c r="N307" s="5">
        <v>2010</v>
      </c>
      <c r="O307" s="5" t="s">
        <v>264</v>
      </c>
      <c r="P307" s="12" t="s">
        <v>1569</v>
      </c>
      <c r="R307" s="5" t="s">
        <v>1569</v>
      </c>
      <c r="S307" s="12"/>
      <c r="U307" s="5" t="s">
        <v>1569</v>
      </c>
      <c r="V307" s="12">
        <v>0</v>
      </c>
      <c r="W307" s="5">
        <v>2010</v>
      </c>
      <c r="X307" s="5" t="s">
        <v>264</v>
      </c>
      <c r="Y307" s="12">
        <v>0</v>
      </c>
      <c r="Z307" s="5">
        <v>2010</v>
      </c>
      <c r="AA307" s="5" t="s">
        <v>264</v>
      </c>
      <c r="AB307" s="12">
        <v>0</v>
      </c>
      <c r="AC307" s="5">
        <v>2010</v>
      </c>
      <c r="AD307" s="5" t="s">
        <v>264</v>
      </c>
      <c r="AE307" s="14">
        <v>0</v>
      </c>
      <c r="AF307" s="5">
        <v>2010</v>
      </c>
      <c r="AG307" s="5" t="s">
        <v>264</v>
      </c>
      <c r="AH307" s="14"/>
      <c r="AJ307" s="5" t="s">
        <v>1569</v>
      </c>
    </row>
    <row r="308" spans="1:36" ht="12.75" customHeight="1" x14ac:dyDescent="0.25">
      <c r="A308" s="5" t="s">
        <v>946</v>
      </c>
      <c r="B308" s="5" t="s">
        <v>949</v>
      </c>
      <c r="C308" s="5" t="s">
        <v>948</v>
      </c>
      <c r="D308" s="5" t="s">
        <v>620</v>
      </c>
      <c r="E308" s="5" t="s">
        <v>950</v>
      </c>
      <c r="F308" s="5" t="s">
        <v>947</v>
      </c>
      <c r="G308" s="5">
        <v>2</v>
      </c>
      <c r="H308" s="15">
        <v>1</v>
      </c>
      <c r="I308" s="4"/>
      <c r="J308" s="13">
        <v>0.85217391304347823</v>
      </c>
      <c r="K308" s="5">
        <v>2016</v>
      </c>
      <c r="L308" s="5" t="s">
        <v>946</v>
      </c>
      <c r="M308" s="12">
        <v>63.26</v>
      </c>
      <c r="N308" s="5">
        <v>2016</v>
      </c>
      <c r="O308" s="5" t="s">
        <v>946</v>
      </c>
      <c r="P308" s="12">
        <v>18.5</v>
      </c>
      <c r="Q308" s="5">
        <v>2016</v>
      </c>
      <c r="R308" s="5" t="s">
        <v>946</v>
      </c>
      <c r="S308" s="12"/>
      <c r="U308" s="5" t="s">
        <v>1569</v>
      </c>
      <c r="V308" s="12">
        <v>0</v>
      </c>
      <c r="W308" s="5">
        <v>2016</v>
      </c>
      <c r="X308" s="5" t="s">
        <v>946</v>
      </c>
      <c r="Y308" s="12">
        <v>0</v>
      </c>
      <c r="Z308" s="5">
        <v>2016</v>
      </c>
      <c r="AA308" s="5" t="s">
        <v>946</v>
      </c>
      <c r="AB308" s="12">
        <v>0</v>
      </c>
      <c r="AC308" s="5">
        <v>2016</v>
      </c>
      <c r="AD308" s="5" t="s">
        <v>946</v>
      </c>
      <c r="AE308" s="14">
        <v>62.624618514750765</v>
      </c>
      <c r="AF308" s="5">
        <v>2016</v>
      </c>
      <c r="AG308" s="5" t="s">
        <v>946</v>
      </c>
      <c r="AH308" s="14"/>
      <c r="AJ308" s="5" t="s">
        <v>1569</v>
      </c>
    </row>
    <row r="309" spans="1:36" ht="12.75" customHeight="1" x14ac:dyDescent="0.25">
      <c r="A309" s="5" t="s">
        <v>1258</v>
      </c>
      <c r="B309" s="5" t="s">
        <v>1257</v>
      </c>
      <c r="C309" s="5" t="s">
        <v>1256</v>
      </c>
      <c r="D309" s="5" t="s">
        <v>1038</v>
      </c>
      <c r="E309" s="5" t="s">
        <v>1260</v>
      </c>
      <c r="F309" s="5" t="s">
        <v>1259</v>
      </c>
      <c r="G309" s="5">
        <v>2</v>
      </c>
      <c r="H309" s="15">
        <v>1</v>
      </c>
      <c r="I309" s="4"/>
      <c r="J309" s="13">
        <v>1.4223860575026206</v>
      </c>
      <c r="K309" s="5">
        <v>2010</v>
      </c>
      <c r="L309" s="5" t="s">
        <v>1258</v>
      </c>
      <c r="M309" s="12">
        <v>89.99</v>
      </c>
      <c r="N309" s="5">
        <v>2010</v>
      </c>
      <c r="O309" s="5" t="s">
        <v>1258</v>
      </c>
      <c r="P309" s="12">
        <v>10.289710289710291</v>
      </c>
      <c r="Q309" s="5">
        <v>2010</v>
      </c>
      <c r="R309" s="5" t="s">
        <v>1258</v>
      </c>
      <c r="S309" s="12"/>
      <c r="U309" s="5" t="s">
        <v>1569</v>
      </c>
      <c r="V309" s="12">
        <v>0</v>
      </c>
      <c r="W309" s="5">
        <v>2010</v>
      </c>
      <c r="X309" s="5" t="s">
        <v>1258</v>
      </c>
      <c r="Y309" s="12">
        <v>0</v>
      </c>
      <c r="Z309" s="5">
        <v>2010</v>
      </c>
      <c r="AA309" s="5" t="s">
        <v>1258</v>
      </c>
      <c r="AB309" s="12">
        <v>0</v>
      </c>
      <c r="AC309" s="5">
        <v>2010</v>
      </c>
      <c r="AD309" s="5" t="s">
        <v>1258</v>
      </c>
      <c r="AE309" s="14">
        <v>48.8</v>
      </c>
      <c r="AF309" s="5">
        <v>2010</v>
      </c>
      <c r="AG309" s="5" t="s">
        <v>1258</v>
      </c>
      <c r="AH309" s="14"/>
      <c r="AJ309" s="5" t="s">
        <v>1569</v>
      </c>
    </row>
    <row r="310" spans="1:36" ht="12.75" customHeight="1" x14ac:dyDescent="0.25">
      <c r="A310" s="5" t="s">
        <v>1261</v>
      </c>
      <c r="B310" s="5" t="s">
        <v>1257</v>
      </c>
      <c r="C310" s="5" t="s">
        <v>1256</v>
      </c>
      <c r="D310" s="5" t="s">
        <v>1038</v>
      </c>
      <c r="E310" s="5" t="s">
        <v>1263</v>
      </c>
      <c r="F310" s="5" t="s">
        <v>1262</v>
      </c>
      <c r="G310" s="5">
        <v>2</v>
      </c>
      <c r="H310" s="15">
        <v>1</v>
      </c>
      <c r="I310" s="4"/>
      <c r="J310" s="13">
        <v>1.7525857798663462</v>
      </c>
      <c r="K310" s="5">
        <v>2010</v>
      </c>
      <c r="L310" s="5" t="s">
        <v>1261</v>
      </c>
      <c r="M310" s="12">
        <v>58.2</v>
      </c>
      <c r="N310" s="5">
        <v>2010</v>
      </c>
      <c r="O310" s="5" t="s">
        <v>1261</v>
      </c>
      <c r="P310" s="12">
        <v>12</v>
      </c>
      <c r="Q310" s="5">
        <v>2010</v>
      </c>
      <c r="R310" s="5" t="s">
        <v>1261</v>
      </c>
      <c r="S310" s="12"/>
      <c r="U310" s="5" t="s">
        <v>1569</v>
      </c>
      <c r="V310" s="12">
        <v>0</v>
      </c>
      <c r="W310" s="5">
        <v>2010</v>
      </c>
      <c r="X310" s="5" t="s">
        <v>1261</v>
      </c>
      <c r="Y310" s="12">
        <v>0</v>
      </c>
      <c r="Z310" s="5">
        <v>2010</v>
      </c>
      <c r="AA310" s="5" t="s">
        <v>1261</v>
      </c>
      <c r="AB310" s="12">
        <v>0</v>
      </c>
      <c r="AC310" s="5">
        <v>2010</v>
      </c>
      <c r="AD310" s="5" t="s">
        <v>1261</v>
      </c>
      <c r="AE310" s="14">
        <v>0</v>
      </c>
      <c r="AF310" s="5">
        <v>2010</v>
      </c>
      <c r="AG310" s="5" t="s">
        <v>1261</v>
      </c>
      <c r="AH310" s="14"/>
      <c r="AJ310" s="5" t="s">
        <v>1569</v>
      </c>
    </row>
    <row r="311" spans="1:36" ht="12.75" customHeight="1" x14ac:dyDescent="0.25">
      <c r="A311" s="5" t="s">
        <v>1264</v>
      </c>
      <c r="B311" s="5" t="s">
        <v>1266</v>
      </c>
      <c r="C311" s="5" t="s">
        <v>1265</v>
      </c>
      <c r="D311" s="5" t="s">
        <v>1038</v>
      </c>
      <c r="E311" s="5" t="s">
        <v>1267</v>
      </c>
      <c r="F311" s="5" t="s">
        <v>3190</v>
      </c>
      <c r="G311" s="5">
        <v>2</v>
      </c>
      <c r="H311" s="15">
        <v>1</v>
      </c>
      <c r="I311" s="4" t="s">
        <v>3191</v>
      </c>
      <c r="J311" s="13">
        <v>1.1949821723414151</v>
      </c>
      <c r="K311" s="5">
        <v>2011</v>
      </c>
      <c r="L311" s="5" t="s">
        <v>1264</v>
      </c>
      <c r="M311" s="12" t="s">
        <v>1569</v>
      </c>
      <c r="O311" s="5" t="s">
        <v>1569</v>
      </c>
      <c r="P311" s="12">
        <v>11.63</v>
      </c>
      <c r="Q311" s="5">
        <v>2011</v>
      </c>
      <c r="R311" s="5" t="s">
        <v>1264</v>
      </c>
      <c r="S311" s="12"/>
      <c r="U311" s="5" t="s">
        <v>1569</v>
      </c>
      <c r="V311" s="12">
        <v>0</v>
      </c>
      <c r="W311" s="5">
        <v>2011</v>
      </c>
      <c r="X311" s="5" t="s">
        <v>1264</v>
      </c>
      <c r="Y311" s="12">
        <v>0.3</v>
      </c>
      <c r="Z311" s="5">
        <v>2011</v>
      </c>
      <c r="AA311" s="5" t="s">
        <v>1264</v>
      </c>
      <c r="AB311" s="12">
        <v>0</v>
      </c>
      <c r="AC311" s="5">
        <v>2011</v>
      </c>
      <c r="AD311" s="5" t="s">
        <v>1264</v>
      </c>
      <c r="AE311" s="14">
        <v>0</v>
      </c>
      <c r="AF311" s="5">
        <v>2011</v>
      </c>
      <c r="AG311" s="5" t="s">
        <v>1264</v>
      </c>
      <c r="AH311" s="14"/>
      <c r="AJ311" s="5" t="s">
        <v>1569</v>
      </c>
    </row>
    <row r="312" spans="1:36" ht="12.75" customHeight="1" x14ac:dyDescent="0.25">
      <c r="A312" s="5" t="s">
        <v>951</v>
      </c>
      <c r="B312" s="5" t="s">
        <v>954</v>
      </c>
      <c r="C312" s="5" t="s">
        <v>953</v>
      </c>
      <c r="D312" s="5" t="s">
        <v>620</v>
      </c>
      <c r="E312" s="5" t="s">
        <v>955</v>
      </c>
      <c r="F312" s="5" t="s">
        <v>952</v>
      </c>
      <c r="G312" s="5">
        <v>2</v>
      </c>
      <c r="H312" s="15">
        <v>1</v>
      </c>
      <c r="I312" s="4"/>
      <c r="J312" s="13">
        <v>0.92631578947368409</v>
      </c>
      <c r="K312" s="5">
        <v>2014</v>
      </c>
      <c r="L312" s="5" t="s">
        <v>951</v>
      </c>
      <c r="M312" s="12">
        <v>95</v>
      </c>
      <c r="N312" s="5">
        <v>2014</v>
      </c>
      <c r="O312" s="5" t="s">
        <v>951</v>
      </c>
      <c r="P312" s="12">
        <v>9.6390360963903596</v>
      </c>
      <c r="Q312" s="5">
        <v>2014</v>
      </c>
      <c r="R312" s="5" t="s">
        <v>951</v>
      </c>
      <c r="S312" s="12"/>
      <c r="U312" s="5" t="s">
        <v>1569</v>
      </c>
      <c r="V312" s="12">
        <v>0</v>
      </c>
      <c r="W312" s="5">
        <v>2014</v>
      </c>
      <c r="X312" s="5" t="s">
        <v>951</v>
      </c>
      <c r="Y312" s="12">
        <v>0</v>
      </c>
      <c r="Z312" s="5">
        <v>2014</v>
      </c>
      <c r="AA312" s="5" t="s">
        <v>951</v>
      </c>
      <c r="AB312" s="12">
        <v>0</v>
      </c>
      <c r="AC312" s="5">
        <v>2014</v>
      </c>
      <c r="AD312" s="5" t="s">
        <v>951</v>
      </c>
      <c r="AE312" s="14">
        <v>100</v>
      </c>
      <c r="AF312" s="5">
        <v>2014</v>
      </c>
      <c r="AG312" s="5" t="s">
        <v>951</v>
      </c>
      <c r="AH312" s="14"/>
      <c r="AJ312" s="5" t="s">
        <v>1569</v>
      </c>
    </row>
    <row r="313" spans="1:36" ht="12.75" customHeight="1" x14ac:dyDescent="0.25">
      <c r="A313" s="5" t="s">
        <v>956</v>
      </c>
      <c r="B313" s="5" t="s">
        <v>954</v>
      </c>
      <c r="C313" s="5" t="s">
        <v>953</v>
      </c>
      <c r="D313" s="5" t="s">
        <v>620</v>
      </c>
      <c r="E313" s="5" t="s">
        <v>958</v>
      </c>
      <c r="F313" s="5" t="s">
        <v>957</v>
      </c>
      <c r="G313" s="5">
        <v>2</v>
      </c>
      <c r="H313" s="15">
        <v>1</v>
      </c>
      <c r="I313" s="4"/>
      <c r="J313" s="13">
        <v>0.68255687973997836</v>
      </c>
      <c r="K313" s="5">
        <v>2016</v>
      </c>
      <c r="L313" s="5" t="s">
        <v>956</v>
      </c>
      <c r="M313" s="12">
        <v>100</v>
      </c>
      <c r="N313" s="5">
        <v>2016</v>
      </c>
      <c r="O313" s="5" t="s">
        <v>956</v>
      </c>
      <c r="P313" s="12">
        <v>15</v>
      </c>
      <c r="Q313" s="5">
        <v>2016</v>
      </c>
      <c r="R313" s="5" t="s">
        <v>956</v>
      </c>
      <c r="S313" s="12"/>
      <c r="U313" s="5" t="s">
        <v>1569</v>
      </c>
      <c r="V313" s="12">
        <v>0</v>
      </c>
      <c r="W313" s="5">
        <v>2016</v>
      </c>
      <c r="X313" s="5" t="s">
        <v>956</v>
      </c>
      <c r="Y313" s="12">
        <v>0</v>
      </c>
      <c r="Z313" s="5">
        <v>2016</v>
      </c>
      <c r="AA313" s="5" t="s">
        <v>956</v>
      </c>
      <c r="AB313" s="12">
        <v>0</v>
      </c>
      <c r="AC313" s="5">
        <v>2016</v>
      </c>
      <c r="AD313" s="5" t="s">
        <v>956</v>
      </c>
      <c r="AE313" s="14">
        <v>40</v>
      </c>
      <c r="AF313" s="5">
        <v>2016</v>
      </c>
      <c r="AG313" s="5" t="s">
        <v>956</v>
      </c>
      <c r="AH313" s="14"/>
      <c r="AJ313" s="5" t="s">
        <v>1569</v>
      </c>
    </row>
    <row r="314" spans="1:36" ht="12.75" customHeight="1" x14ac:dyDescent="0.25">
      <c r="A314" s="5" t="s">
        <v>266</v>
      </c>
      <c r="B314" s="5" t="s">
        <v>268</v>
      </c>
      <c r="C314" s="5" t="s">
        <v>267</v>
      </c>
      <c r="D314" s="5" t="s">
        <v>35</v>
      </c>
      <c r="E314" s="5" t="s">
        <v>1584</v>
      </c>
      <c r="F314" s="5" t="s">
        <v>3192</v>
      </c>
      <c r="G314" s="5">
        <v>2</v>
      </c>
      <c r="H314" s="15">
        <v>1</v>
      </c>
      <c r="I314" s="4"/>
      <c r="J314" s="13">
        <v>1.1846636730591438</v>
      </c>
      <c r="K314" s="5">
        <v>2016</v>
      </c>
      <c r="L314" s="5" t="s">
        <v>266</v>
      </c>
      <c r="M314" s="12" t="s">
        <v>1569</v>
      </c>
      <c r="O314" s="5" t="s">
        <v>1569</v>
      </c>
      <c r="P314" s="12">
        <v>14.589999999999998</v>
      </c>
      <c r="Q314" s="5">
        <v>2016</v>
      </c>
      <c r="R314" s="5" t="s">
        <v>266</v>
      </c>
      <c r="S314" s="12"/>
      <c r="U314" s="5" t="s">
        <v>1569</v>
      </c>
      <c r="V314" s="12">
        <v>0</v>
      </c>
      <c r="W314" s="5">
        <v>2016</v>
      </c>
      <c r="X314" s="5" t="s">
        <v>266</v>
      </c>
      <c r="Y314" s="12">
        <v>33</v>
      </c>
      <c r="Z314" s="5">
        <v>2016</v>
      </c>
      <c r="AA314" s="5" t="s">
        <v>266</v>
      </c>
      <c r="AB314" s="12">
        <v>0</v>
      </c>
      <c r="AC314" s="5">
        <v>2016</v>
      </c>
      <c r="AD314" s="5" t="s">
        <v>266</v>
      </c>
      <c r="AE314" s="14">
        <v>0</v>
      </c>
      <c r="AF314" s="5">
        <v>2016</v>
      </c>
      <c r="AG314" s="5" t="s">
        <v>266</v>
      </c>
      <c r="AH314" s="14"/>
      <c r="AJ314" s="5" t="s">
        <v>1569</v>
      </c>
    </row>
    <row r="315" spans="1:36" ht="12.75" customHeight="1" x14ac:dyDescent="0.25">
      <c r="A315" s="5" t="s">
        <v>269</v>
      </c>
      <c r="B315" s="5" t="s">
        <v>268</v>
      </c>
      <c r="C315" s="5" t="s">
        <v>267</v>
      </c>
      <c r="D315" s="5" t="s">
        <v>35</v>
      </c>
      <c r="E315" s="5" t="s">
        <v>270</v>
      </c>
      <c r="F315" s="5" t="s">
        <v>3193</v>
      </c>
      <c r="G315" s="5">
        <v>2</v>
      </c>
      <c r="H315" s="15">
        <v>1</v>
      </c>
      <c r="I315" s="4" t="s">
        <v>1946</v>
      </c>
      <c r="J315" s="13">
        <v>0.59038333236233242</v>
      </c>
      <c r="K315" s="5">
        <v>2015</v>
      </c>
      <c r="L315" s="5" t="s">
        <v>269</v>
      </c>
      <c r="M315" s="12" t="s">
        <v>1569</v>
      </c>
      <c r="O315" s="5" t="s">
        <v>1569</v>
      </c>
      <c r="P315" s="12" t="s">
        <v>1569</v>
      </c>
      <c r="R315" s="5" t="s">
        <v>1569</v>
      </c>
      <c r="S315" s="12"/>
      <c r="U315" s="5" t="s">
        <v>1569</v>
      </c>
      <c r="V315" s="12" t="s">
        <v>1569</v>
      </c>
      <c r="X315" s="5" t="s">
        <v>1569</v>
      </c>
      <c r="Y315" s="12" t="s">
        <v>1569</v>
      </c>
      <c r="AA315" s="5" t="s">
        <v>1569</v>
      </c>
      <c r="AB315" s="12" t="s">
        <v>1569</v>
      </c>
      <c r="AD315" s="5" t="s">
        <v>1569</v>
      </c>
      <c r="AE315" s="14" t="s">
        <v>1569</v>
      </c>
      <c r="AG315" s="5" t="s">
        <v>1569</v>
      </c>
      <c r="AH315" s="14"/>
      <c r="AJ315" s="5" t="s">
        <v>1569</v>
      </c>
    </row>
    <row r="316" spans="1:36" ht="12.75" customHeight="1" x14ac:dyDescent="0.25">
      <c r="A316" s="5" t="s">
        <v>271</v>
      </c>
      <c r="B316" s="5" t="s">
        <v>274</v>
      </c>
      <c r="C316" s="5" t="s">
        <v>273</v>
      </c>
      <c r="D316" s="5" t="s">
        <v>35</v>
      </c>
      <c r="E316" s="5" t="s">
        <v>275</v>
      </c>
      <c r="F316" s="5" t="s">
        <v>272</v>
      </c>
      <c r="G316" s="5">
        <v>2</v>
      </c>
      <c r="H316" s="15">
        <v>1</v>
      </c>
      <c r="I316" s="4" t="s">
        <v>1947</v>
      </c>
      <c r="J316" s="13">
        <v>1.5619304089873736</v>
      </c>
      <c r="K316" s="5">
        <v>2014</v>
      </c>
      <c r="L316" s="5" t="s">
        <v>271</v>
      </c>
      <c r="M316" s="12" t="s">
        <v>1569</v>
      </c>
      <c r="O316" s="5" t="s">
        <v>1569</v>
      </c>
      <c r="P316" s="12">
        <v>13</v>
      </c>
      <c r="Q316" s="5">
        <v>2014</v>
      </c>
      <c r="R316" s="5" t="s">
        <v>271</v>
      </c>
      <c r="S316" s="12"/>
      <c r="U316" s="5" t="s">
        <v>1569</v>
      </c>
      <c r="V316" s="12">
        <v>0</v>
      </c>
      <c r="W316" s="5">
        <v>2014</v>
      </c>
      <c r="X316" s="5" t="s">
        <v>271</v>
      </c>
      <c r="Y316" s="12">
        <v>21.8</v>
      </c>
      <c r="Z316" s="5">
        <v>2014</v>
      </c>
      <c r="AA316" s="5" t="s">
        <v>271</v>
      </c>
      <c r="AB316" s="12">
        <v>0</v>
      </c>
      <c r="AC316" s="5">
        <v>2014</v>
      </c>
      <c r="AD316" s="5" t="s">
        <v>271</v>
      </c>
      <c r="AE316" s="14">
        <v>0</v>
      </c>
      <c r="AF316" s="5">
        <v>2014</v>
      </c>
      <c r="AG316" s="5" t="s">
        <v>271</v>
      </c>
      <c r="AH316" s="14"/>
      <c r="AJ316" s="5" t="s">
        <v>1569</v>
      </c>
    </row>
    <row r="317" spans="1:36" ht="12.75" customHeight="1" x14ac:dyDescent="0.25">
      <c r="A317" s="5" t="s">
        <v>276</v>
      </c>
      <c r="B317" s="5" t="s">
        <v>274</v>
      </c>
      <c r="C317" s="5" t="s">
        <v>273</v>
      </c>
      <c r="D317" s="5" t="s">
        <v>35</v>
      </c>
      <c r="E317" s="5" t="s">
        <v>278</v>
      </c>
      <c r="F317" s="5" t="s">
        <v>277</v>
      </c>
      <c r="G317" s="5">
        <v>2</v>
      </c>
      <c r="H317" s="15">
        <v>1</v>
      </c>
      <c r="I317" s="4"/>
      <c r="J317" s="13">
        <v>0.97042794139308397</v>
      </c>
      <c r="K317" s="5">
        <v>2015</v>
      </c>
      <c r="L317" s="5" t="s">
        <v>276</v>
      </c>
      <c r="M317" s="12">
        <v>100</v>
      </c>
      <c r="N317" s="5">
        <v>2015</v>
      </c>
      <c r="O317" s="5" t="s">
        <v>276</v>
      </c>
      <c r="P317" s="12">
        <v>13.302405869025785</v>
      </c>
      <c r="Q317" s="5">
        <v>2015</v>
      </c>
      <c r="R317" s="5" t="s">
        <v>276</v>
      </c>
      <c r="S317" s="12"/>
      <c r="U317" s="5" t="s">
        <v>1569</v>
      </c>
      <c r="V317" s="12" t="s">
        <v>1569</v>
      </c>
      <c r="X317" s="5" t="s">
        <v>1569</v>
      </c>
      <c r="Y317" s="12" t="s">
        <v>1569</v>
      </c>
      <c r="AA317" s="5" t="s">
        <v>1569</v>
      </c>
      <c r="AB317" s="12" t="s">
        <v>1569</v>
      </c>
      <c r="AD317" s="5" t="s">
        <v>1569</v>
      </c>
      <c r="AE317" s="14" t="s">
        <v>1569</v>
      </c>
      <c r="AG317" s="5" t="s">
        <v>1569</v>
      </c>
      <c r="AH317" s="14"/>
      <c r="AJ317" s="5" t="s">
        <v>1569</v>
      </c>
    </row>
    <row r="318" spans="1:36" ht="12.75" customHeight="1" x14ac:dyDescent="0.25">
      <c r="A318" s="5" t="s">
        <v>279</v>
      </c>
      <c r="B318" s="5" t="s">
        <v>282</v>
      </c>
      <c r="C318" s="5" t="s">
        <v>281</v>
      </c>
      <c r="D318" s="5" t="s">
        <v>35</v>
      </c>
      <c r="E318" s="5" t="s">
        <v>283</v>
      </c>
      <c r="F318" s="5" t="s">
        <v>280</v>
      </c>
      <c r="G318" s="5">
        <v>1</v>
      </c>
      <c r="H318" s="15">
        <v>1</v>
      </c>
      <c r="I318" s="4" t="s">
        <v>1948</v>
      </c>
      <c r="J318" s="13">
        <v>1.37</v>
      </c>
      <c r="K318" s="5">
        <v>2015</v>
      </c>
      <c r="L318" s="5" t="s">
        <v>279</v>
      </c>
      <c r="M318" s="12">
        <v>100</v>
      </c>
      <c r="N318" s="5">
        <v>2015</v>
      </c>
      <c r="O318" s="5" t="s">
        <v>279</v>
      </c>
      <c r="P318" s="12" t="s">
        <v>1569</v>
      </c>
      <c r="R318" s="5" t="s">
        <v>1569</v>
      </c>
      <c r="S318" s="12"/>
      <c r="U318" s="5" t="s">
        <v>1569</v>
      </c>
      <c r="V318" s="12" t="s">
        <v>1569</v>
      </c>
      <c r="X318" s="5" t="s">
        <v>1569</v>
      </c>
      <c r="Y318" s="12" t="s">
        <v>1569</v>
      </c>
      <c r="AA318" s="5" t="s">
        <v>1569</v>
      </c>
      <c r="AB318" s="12" t="s">
        <v>1569</v>
      </c>
      <c r="AD318" s="5" t="s">
        <v>1569</v>
      </c>
      <c r="AE318" s="14" t="s">
        <v>1569</v>
      </c>
      <c r="AG318" s="5" t="s">
        <v>1569</v>
      </c>
      <c r="AH318" s="14"/>
      <c r="AJ318" s="5" t="s">
        <v>1569</v>
      </c>
    </row>
    <row r="319" spans="1:36" ht="12.75" customHeight="1" x14ac:dyDescent="0.25">
      <c r="A319" s="5" t="s">
        <v>1268</v>
      </c>
      <c r="B319" s="5" t="s">
        <v>1271</v>
      </c>
      <c r="C319" s="5" t="s">
        <v>1270</v>
      </c>
      <c r="D319" s="5" t="s">
        <v>1038</v>
      </c>
      <c r="E319" s="5" t="s">
        <v>1272</v>
      </c>
      <c r="F319" s="5" t="s">
        <v>1269</v>
      </c>
      <c r="G319" s="5" t="s">
        <v>1791</v>
      </c>
      <c r="H319" s="15">
        <v>1</v>
      </c>
      <c r="I319" s="4" t="s">
        <v>1949</v>
      </c>
      <c r="J319" s="13">
        <v>0.92820190079493126</v>
      </c>
      <c r="K319" s="5">
        <v>2014</v>
      </c>
      <c r="L319" s="5" t="s">
        <v>1268</v>
      </c>
      <c r="M319" s="12">
        <v>100</v>
      </c>
      <c r="N319" s="5">
        <v>2014</v>
      </c>
      <c r="O319" s="5" t="s">
        <v>1268</v>
      </c>
      <c r="P319" s="12">
        <v>9.42</v>
      </c>
      <c r="Q319" s="5">
        <v>2014</v>
      </c>
      <c r="R319" s="5" t="s">
        <v>1268</v>
      </c>
      <c r="S319" s="12"/>
      <c r="U319" s="5" t="s">
        <v>1569</v>
      </c>
      <c r="V319" s="12" t="s">
        <v>1569</v>
      </c>
      <c r="X319" s="5" t="s">
        <v>1569</v>
      </c>
      <c r="Y319" s="12">
        <v>9.44</v>
      </c>
      <c r="Z319" s="5">
        <v>2014</v>
      </c>
      <c r="AA319" s="5" t="s">
        <v>1268</v>
      </c>
      <c r="AB319" s="12" t="s">
        <v>1569</v>
      </c>
      <c r="AD319" s="5" t="s">
        <v>1569</v>
      </c>
      <c r="AE319" s="14" t="s">
        <v>1569</v>
      </c>
      <c r="AG319" s="5" t="s">
        <v>1569</v>
      </c>
      <c r="AH319" s="14"/>
      <c r="AJ319" s="5" t="s">
        <v>1569</v>
      </c>
    </row>
    <row r="320" spans="1:36" ht="12.75" customHeight="1" x14ac:dyDescent="0.25">
      <c r="A320" s="5" t="s">
        <v>1273</v>
      </c>
      <c r="B320" s="5" t="s">
        <v>1271</v>
      </c>
      <c r="C320" s="5" t="s">
        <v>1270</v>
      </c>
      <c r="D320" s="5" t="s">
        <v>1038</v>
      </c>
      <c r="E320" s="5" t="s">
        <v>1274</v>
      </c>
      <c r="F320" s="5" t="s">
        <v>3194</v>
      </c>
      <c r="G320" s="5">
        <v>1</v>
      </c>
      <c r="H320" s="15">
        <v>1</v>
      </c>
      <c r="I320" s="4" t="s">
        <v>3195</v>
      </c>
      <c r="J320" s="13">
        <v>0.94000251351011688</v>
      </c>
      <c r="K320" s="5">
        <v>2016</v>
      </c>
      <c r="L320" s="5" t="s">
        <v>1273</v>
      </c>
      <c r="M320" s="12">
        <v>100</v>
      </c>
      <c r="N320" s="5">
        <v>2016</v>
      </c>
      <c r="O320" s="5" t="s">
        <v>1273</v>
      </c>
      <c r="P320" s="12">
        <v>9</v>
      </c>
      <c r="Q320" s="5">
        <v>2016</v>
      </c>
      <c r="R320" s="5" t="s">
        <v>1273</v>
      </c>
      <c r="S320" s="12"/>
      <c r="U320" s="5" t="s">
        <v>1569</v>
      </c>
      <c r="V320" s="12" t="s">
        <v>1569</v>
      </c>
      <c r="X320" s="5" t="s">
        <v>1569</v>
      </c>
      <c r="Y320" s="12" t="s">
        <v>1569</v>
      </c>
      <c r="AA320" s="5" t="s">
        <v>1569</v>
      </c>
      <c r="AB320" s="12" t="s">
        <v>1569</v>
      </c>
      <c r="AD320" s="5" t="s">
        <v>1569</v>
      </c>
      <c r="AE320" s="14" t="s">
        <v>1569</v>
      </c>
      <c r="AG320" s="5" t="s">
        <v>1569</v>
      </c>
      <c r="AH320" s="14"/>
      <c r="AJ320" s="5" t="s">
        <v>1569</v>
      </c>
    </row>
    <row r="321" spans="1:36" ht="12.75" customHeight="1" x14ac:dyDescent="0.25">
      <c r="A321" s="5" t="s">
        <v>1275</v>
      </c>
      <c r="B321" s="5" t="s">
        <v>1651</v>
      </c>
      <c r="C321" s="5" t="s">
        <v>1277</v>
      </c>
      <c r="D321" s="5" t="s">
        <v>1038</v>
      </c>
      <c r="E321" s="5" t="s">
        <v>1278</v>
      </c>
      <c r="F321" s="5" t="s">
        <v>1276</v>
      </c>
      <c r="G321" s="5">
        <v>2</v>
      </c>
      <c r="H321" s="15">
        <v>1</v>
      </c>
      <c r="I321" s="4"/>
      <c r="J321" s="13">
        <v>0.97280320748412963</v>
      </c>
      <c r="K321" s="5">
        <v>2016</v>
      </c>
      <c r="L321" s="5" t="s">
        <v>1275</v>
      </c>
      <c r="M321" s="12" t="s">
        <v>1569</v>
      </c>
      <c r="O321" s="5" t="s">
        <v>1569</v>
      </c>
      <c r="P321" s="12">
        <v>13</v>
      </c>
      <c r="Q321" s="5">
        <v>2016</v>
      </c>
      <c r="R321" s="5" t="s">
        <v>1275</v>
      </c>
      <c r="S321" s="12"/>
      <c r="U321" s="5" t="s">
        <v>1569</v>
      </c>
      <c r="V321" s="12">
        <v>0</v>
      </c>
      <c r="W321" s="5">
        <v>2016</v>
      </c>
      <c r="X321" s="5" t="s">
        <v>1275</v>
      </c>
      <c r="Y321" s="12">
        <v>1.9</v>
      </c>
      <c r="Z321" s="5">
        <v>2016</v>
      </c>
      <c r="AA321" s="5" t="s">
        <v>1275</v>
      </c>
      <c r="AB321" s="12">
        <v>0</v>
      </c>
      <c r="AC321" s="5">
        <v>2016</v>
      </c>
      <c r="AD321" s="5" t="s">
        <v>1275</v>
      </c>
      <c r="AE321" s="14">
        <v>0</v>
      </c>
      <c r="AF321" s="5">
        <v>2016</v>
      </c>
      <c r="AG321" s="5" t="s">
        <v>1275</v>
      </c>
      <c r="AH321" s="14"/>
      <c r="AJ321" s="5" t="s">
        <v>1569</v>
      </c>
    </row>
    <row r="322" spans="1:36" ht="12.75" customHeight="1" x14ac:dyDescent="0.25">
      <c r="A322" s="5" t="s">
        <v>1279</v>
      </c>
      <c r="B322" s="5" t="s">
        <v>1651</v>
      </c>
      <c r="C322" s="5" t="s">
        <v>1277</v>
      </c>
      <c r="D322" s="5" t="s">
        <v>1038</v>
      </c>
      <c r="E322" s="5" t="s">
        <v>1281</v>
      </c>
      <c r="F322" s="5" t="s">
        <v>1280</v>
      </c>
      <c r="G322" s="5">
        <v>1</v>
      </c>
      <c r="H322" s="15">
        <v>1</v>
      </c>
      <c r="I322" s="4" t="s">
        <v>3196</v>
      </c>
      <c r="J322" s="13">
        <v>1.3147625120569699</v>
      </c>
      <c r="K322" s="5">
        <v>2011</v>
      </c>
      <c r="L322" s="5" t="s">
        <v>1279</v>
      </c>
      <c r="M322" s="12" t="s">
        <v>1569</v>
      </c>
      <c r="O322" s="5" t="s">
        <v>1569</v>
      </c>
      <c r="P322" s="12">
        <v>13</v>
      </c>
      <c r="Q322" s="5">
        <v>2011</v>
      </c>
      <c r="R322" s="5" t="s">
        <v>1279</v>
      </c>
      <c r="S322" s="12"/>
      <c r="U322" s="5" t="s">
        <v>1569</v>
      </c>
      <c r="V322" s="12">
        <v>0</v>
      </c>
      <c r="W322" s="5">
        <v>2011</v>
      </c>
      <c r="X322" s="5" t="s">
        <v>1279</v>
      </c>
      <c r="Y322" s="12">
        <v>0</v>
      </c>
      <c r="Z322" s="5">
        <v>2011</v>
      </c>
      <c r="AA322" s="5" t="s">
        <v>1279</v>
      </c>
      <c r="AB322" s="12">
        <v>0</v>
      </c>
      <c r="AC322" s="5">
        <v>2011</v>
      </c>
      <c r="AD322" s="5" t="s">
        <v>1279</v>
      </c>
      <c r="AE322" s="14">
        <v>0</v>
      </c>
      <c r="AF322" s="5">
        <v>2011</v>
      </c>
      <c r="AG322" s="5" t="s">
        <v>1279</v>
      </c>
      <c r="AH322" s="14"/>
      <c r="AJ322" s="5" t="s">
        <v>1569</v>
      </c>
    </row>
    <row r="323" spans="1:36" ht="12.75" customHeight="1" x14ac:dyDescent="0.25">
      <c r="A323" s="5" t="s">
        <v>1282</v>
      </c>
      <c r="B323" s="5" t="s">
        <v>1651</v>
      </c>
      <c r="C323" s="5" t="s">
        <v>1277</v>
      </c>
      <c r="D323" s="5" t="s">
        <v>1038</v>
      </c>
      <c r="E323" s="5" t="s">
        <v>1585</v>
      </c>
      <c r="F323" s="5" t="s">
        <v>1283</v>
      </c>
      <c r="G323" s="5">
        <v>2</v>
      </c>
      <c r="H323" s="15">
        <v>1</v>
      </c>
      <c r="I323" s="4"/>
      <c r="J323" s="13">
        <v>1.2620408297644099</v>
      </c>
      <c r="K323" s="5">
        <v>2013</v>
      </c>
      <c r="L323" s="5" t="s">
        <v>1282</v>
      </c>
      <c r="M323" s="12" t="s">
        <v>1569</v>
      </c>
      <c r="O323" s="5" t="s">
        <v>1569</v>
      </c>
      <c r="P323" s="12">
        <v>5.8</v>
      </c>
      <c r="Q323" s="5">
        <v>2013</v>
      </c>
      <c r="R323" s="5" t="s">
        <v>1282</v>
      </c>
      <c r="S323" s="12"/>
      <c r="U323" s="5" t="s">
        <v>1569</v>
      </c>
      <c r="V323" s="12">
        <v>0</v>
      </c>
      <c r="W323" s="5">
        <v>2013</v>
      </c>
      <c r="X323" s="5" t="s">
        <v>1282</v>
      </c>
      <c r="Y323" s="12">
        <v>0</v>
      </c>
      <c r="Z323" s="5">
        <v>2013</v>
      </c>
      <c r="AA323" s="5" t="s">
        <v>1282</v>
      </c>
      <c r="AB323" s="12">
        <v>0</v>
      </c>
      <c r="AC323" s="5">
        <v>2013</v>
      </c>
      <c r="AD323" s="5" t="s">
        <v>1282</v>
      </c>
      <c r="AE323" s="14">
        <v>0</v>
      </c>
      <c r="AF323" s="5">
        <v>2013</v>
      </c>
      <c r="AG323" s="5" t="s">
        <v>1282</v>
      </c>
      <c r="AH323" s="14"/>
      <c r="AJ323" s="5" t="s">
        <v>1569</v>
      </c>
    </row>
    <row r="324" spans="1:36" ht="12.75" customHeight="1" x14ac:dyDescent="0.25">
      <c r="A324" s="5" t="s">
        <v>533</v>
      </c>
      <c r="B324" s="5" t="s">
        <v>536</v>
      </c>
      <c r="C324" s="5" t="s">
        <v>535</v>
      </c>
      <c r="D324" s="5" t="s">
        <v>360</v>
      </c>
      <c r="E324" s="5" t="s">
        <v>1586</v>
      </c>
      <c r="F324" s="5" t="s">
        <v>534</v>
      </c>
      <c r="G324" s="5">
        <v>1</v>
      </c>
      <c r="H324" s="15">
        <v>1</v>
      </c>
      <c r="I324" s="4" t="s">
        <v>3197</v>
      </c>
      <c r="J324" s="13">
        <v>1.9</v>
      </c>
      <c r="K324" s="5">
        <v>2012</v>
      </c>
      <c r="L324" s="5" t="s">
        <v>533</v>
      </c>
      <c r="M324" s="12">
        <v>42</v>
      </c>
      <c r="N324" s="5">
        <v>2012</v>
      </c>
      <c r="O324" s="5" t="s">
        <v>533</v>
      </c>
      <c r="P324" s="12">
        <v>1.5004501350405122</v>
      </c>
      <c r="Q324" s="5">
        <v>2012</v>
      </c>
      <c r="R324" s="5" t="s">
        <v>533</v>
      </c>
      <c r="S324" s="12"/>
      <c r="U324" s="5" t="s">
        <v>1569</v>
      </c>
      <c r="V324" s="12">
        <v>0</v>
      </c>
      <c r="W324" s="5">
        <v>2012</v>
      </c>
      <c r="X324" s="5" t="s">
        <v>533</v>
      </c>
      <c r="Y324" s="12">
        <v>0</v>
      </c>
      <c r="Z324" s="5">
        <v>2012</v>
      </c>
      <c r="AA324" s="5" t="s">
        <v>533</v>
      </c>
      <c r="AB324" s="12">
        <v>0</v>
      </c>
      <c r="AC324" s="5">
        <v>2012</v>
      </c>
      <c r="AD324" s="5" t="s">
        <v>533</v>
      </c>
      <c r="AE324" s="14">
        <v>25</v>
      </c>
      <c r="AF324" s="5">
        <v>2012</v>
      </c>
      <c r="AG324" s="5" t="s">
        <v>533</v>
      </c>
      <c r="AH324" s="14"/>
      <c r="AJ324" s="5" t="s">
        <v>1569</v>
      </c>
    </row>
    <row r="325" spans="1:36" ht="12.75" customHeight="1" x14ac:dyDescent="0.25">
      <c r="A325" s="5" t="s">
        <v>537</v>
      </c>
      <c r="B325" s="5" t="s">
        <v>536</v>
      </c>
      <c r="C325" s="5" t="s">
        <v>535</v>
      </c>
      <c r="D325" s="5" t="s">
        <v>360</v>
      </c>
      <c r="E325" s="5" t="s">
        <v>539</v>
      </c>
      <c r="F325" s="5" t="s">
        <v>538</v>
      </c>
      <c r="G325" s="5">
        <v>2</v>
      </c>
      <c r="H325" s="15">
        <v>1</v>
      </c>
      <c r="I325" s="4"/>
      <c r="J325" s="13" t="s">
        <v>1569</v>
      </c>
      <c r="L325" s="5" t="s">
        <v>1569</v>
      </c>
      <c r="M325" s="12">
        <v>29</v>
      </c>
      <c r="O325" s="5" t="s">
        <v>537</v>
      </c>
      <c r="P325" s="12" t="s">
        <v>1569</v>
      </c>
      <c r="R325" s="5" t="s">
        <v>1569</v>
      </c>
      <c r="S325" s="12"/>
      <c r="U325" s="5" t="s">
        <v>1569</v>
      </c>
      <c r="V325" s="12" t="s">
        <v>1569</v>
      </c>
      <c r="X325" s="5" t="s">
        <v>1569</v>
      </c>
      <c r="Y325" s="12" t="s">
        <v>1569</v>
      </c>
      <c r="AA325" s="5" t="s">
        <v>1569</v>
      </c>
      <c r="AB325" s="12" t="s">
        <v>1569</v>
      </c>
      <c r="AD325" s="5" t="s">
        <v>1569</v>
      </c>
      <c r="AE325" s="14" t="s">
        <v>1569</v>
      </c>
      <c r="AG325" s="5" t="s">
        <v>1569</v>
      </c>
      <c r="AH325" s="14"/>
      <c r="AJ325" s="5" t="s">
        <v>1569</v>
      </c>
    </row>
    <row r="326" spans="1:36" ht="12.75" customHeight="1" x14ac:dyDescent="0.25">
      <c r="A326" s="5" t="s">
        <v>284</v>
      </c>
      <c r="B326" s="5" t="s">
        <v>287</v>
      </c>
      <c r="C326" s="5" t="s">
        <v>286</v>
      </c>
      <c r="D326" s="5" t="s">
        <v>35</v>
      </c>
      <c r="E326" s="5" t="s">
        <v>288</v>
      </c>
      <c r="F326" s="5" t="s">
        <v>285</v>
      </c>
      <c r="G326" s="5">
        <v>1</v>
      </c>
      <c r="H326" s="15">
        <v>2</v>
      </c>
      <c r="I326" s="4" t="s">
        <v>1951</v>
      </c>
      <c r="J326" s="13">
        <v>1.4787530079180504</v>
      </c>
      <c r="K326" s="5">
        <v>2015</v>
      </c>
      <c r="L326" s="5" t="s">
        <v>284</v>
      </c>
      <c r="M326" s="12">
        <v>100</v>
      </c>
      <c r="N326" s="5">
        <v>2015</v>
      </c>
      <c r="O326" s="5" t="s">
        <v>284</v>
      </c>
      <c r="P326" s="12">
        <v>16</v>
      </c>
      <c r="Q326" s="5">
        <v>2015</v>
      </c>
      <c r="R326" s="5" t="s">
        <v>284</v>
      </c>
      <c r="S326" s="12"/>
      <c r="U326" s="5" t="s">
        <v>1569</v>
      </c>
      <c r="V326" s="12" t="s">
        <v>1569</v>
      </c>
      <c r="X326" s="5" t="s">
        <v>1569</v>
      </c>
      <c r="Y326" s="12" t="s">
        <v>1569</v>
      </c>
      <c r="AA326" s="5" t="s">
        <v>1569</v>
      </c>
      <c r="AB326" s="12" t="s">
        <v>1569</v>
      </c>
      <c r="AD326" s="5" t="s">
        <v>1569</v>
      </c>
      <c r="AE326" s="14" t="s">
        <v>1569</v>
      </c>
      <c r="AG326" s="5" t="s">
        <v>1569</v>
      </c>
      <c r="AH326" s="14"/>
      <c r="AJ326" s="5" t="s">
        <v>1569</v>
      </c>
    </row>
    <row r="327" spans="1:36" ht="12.75" customHeight="1" x14ac:dyDescent="0.25">
      <c r="A327" s="5" t="s">
        <v>289</v>
      </c>
      <c r="B327" s="5" t="s">
        <v>287</v>
      </c>
      <c r="C327" s="5" t="s">
        <v>286</v>
      </c>
      <c r="D327" s="5" t="s">
        <v>35</v>
      </c>
      <c r="E327" s="5" t="s">
        <v>291</v>
      </c>
      <c r="F327" s="5" t="s">
        <v>290</v>
      </c>
      <c r="G327" s="5">
        <v>1</v>
      </c>
      <c r="H327" s="15">
        <v>1</v>
      </c>
      <c r="I327" s="4"/>
      <c r="J327" s="13">
        <v>1.8838304552590266</v>
      </c>
      <c r="K327" s="5">
        <v>2015</v>
      </c>
      <c r="L327" s="5" t="s">
        <v>289</v>
      </c>
      <c r="M327" s="12" t="s">
        <v>1569</v>
      </c>
      <c r="O327" s="5" t="s">
        <v>1569</v>
      </c>
      <c r="P327" s="12">
        <v>13.3</v>
      </c>
      <c r="Q327" s="5">
        <v>2015</v>
      </c>
      <c r="R327" s="5" t="s">
        <v>289</v>
      </c>
      <c r="S327" s="12"/>
      <c r="U327" s="5" t="s">
        <v>1569</v>
      </c>
      <c r="V327" s="12">
        <v>0</v>
      </c>
      <c r="W327" s="5">
        <v>2015</v>
      </c>
      <c r="X327" s="5" t="s">
        <v>289</v>
      </c>
      <c r="Y327" s="12">
        <v>0</v>
      </c>
      <c r="Z327" s="5">
        <v>2015</v>
      </c>
      <c r="AA327" s="5" t="s">
        <v>289</v>
      </c>
      <c r="AB327" s="12">
        <v>0</v>
      </c>
      <c r="AC327" s="5">
        <v>2015</v>
      </c>
      <c r="AD327" s="5" t="s">
        <v>289</v>
      </c>
      <c r="AE327" s="14">
        <v>85</v>
      </c>
      <c r="AF327" s="5">
        <v>2015</v>
      </c>
      <c r="AG327" s="5" t="s">
        <v>289</v>
      </c>
      <c r="AH327" s="14"/>
      <c r="AJ327" s="5" t="s">
        <v>1569</v>
      </c>
    </row>
    <row r="328" spans="1:36" ht="12.75" customHeight="1" x14ac:dyDescent="0.25">
      <c r="A328" s="5" t="s">
        <v>540</v>
      </c>
      <c r="B328" s="5" t="s">
        <v>542</v>
      </c>
      <c r="C328" s="5" t="s">
        <v>541</v>
      </c>
      <c r="D328" s="5" t="s">
        <v>360</v>
      </c>
      <c r="E328" s="5" t="s">
        <v>543</v>
      </c>
      <c r="F328" s="5" t="s">
        <v>3198</v>
      </c>
      <c r="G328" s="5">
        <v>3</v>
      </c>
      <c r="H328" s="15">
        <v>2</v>
      </c>
      <c r="I328" s="4" t="s">
        <v>1952</v>
      </c>
      <c r="J328" s="13"/>
      <c r="L328" s="5" t="s">
        <v>1569</v>
      </c>
      <c r="M328" s="12">
        <v>36</v>
      </c>
      <c r="N328" s="5">
        <v>2004</v>
      </c>
      <c r="O328" s="5" t="s">
        <v>540</v>
      </c>
      <c r="P328" s="12" t="s">
        <v>1569</v>
      </c>
      <c r="R328" s="5" t="s">
        <v>1569</v>
      </c>
      <c r="S328" s="12"/>
      <c r="U328" s="5" t="s">
        <v>1569</v>
      </c>
      <c r="V328" s="12" t="s">
        <v>1569</v>
      </c>
      <c r="X328" s="5" t="s">
        <v>1569</v>
      </c>
      <c r="Y328" s="12" t="s">
        <v>1569</v>
      </c>
      <c r="AA328" s="5" t="s">
        <v>1569</v>
      </c>
      <c r="AB328" s="12" t="s">
        <v>1569</v>
      </c>
      <c r="AD328" s="5" t="s">
        <v>1569</v>
      </c>
      <c r="AE328" s="14" t="s">
        <v>1569</v>
      </c>
      <c r="AG328" s="5" t="s">
        <v>1569</v>
      </c>
      <c r="AH328" s="14"/>
      <c r="AJ328" s="5" t="s">
        <v>1569</v>
      </c>
    </row>
    <row r="329" spans="1:36" ht="12.75" customHeight="1" x14ac:dyDescent="0.25">
      <c r="A329" s="5" t="s">
        <v>1289</v>
      </c>
      <c r="B329" s="5" t="s">
        <v>1292</v>
      </c>
      <c r="C329" s="5" t="s">
        <v>1291</v>
      </c>
      <c r="D329" s="5" t="s">
        <v>1038</v>
      </c>
      <c r="E329" s="5" t="s">
        <v>1293</v>
      </c>
      <c r="F329" s="5" t="s">
        <v>1290</v>
      </c>
      <c r="G329" s="5">
        <v>2</v>
      </c>
      <c r="H329" s="15">
        <v>1</v>
      </c>
      <c r="I329" s="4"/>
      <c r="J329" s="13">
        <v>1.0531297152914438</v>
      </c>
      <c r="K329" s="5">
        <v>2012</v>
      </c>
      <c r="L329" s="5" t="s">
        <v>1289</v>
      </c>
      <c r="M329" s="12">
        <v>100</v>
      </c>
      <c r="N329" s="5">
        <v>2012</v>
      </c>
      <c r="O329" s="5" t="s">
        <v>1289</v>
      </c>
      <c r="P329" s="12">
        <v>12.082416483296662</v>
      </c>
      <c r="Q329" s="5">
        <v>2012</v>
      </c>
      <c r="R329" s="5" t="s">
        <v>1289</v>
      </c>
      <c r="S329" s="12"/>
      <c r="U329" s="5" t="s">
        <v>1569</v>
      </c>
      <c r="V329" s="12">
        <v>0</v>
      </c>
      <c r="W329" s="5">
        <v>2012</v>
      </c>
      <c r="X329" s="5" t="s">
        <v>1289</v>
      </c>
      <c r="Y329" s="12">
        <v>0</v>
      </c>
      <c r="Z329" s="5">
        <v>2012</v>
      </c>
      <c r="AA329" s="5" t="s">
        <v>1289</v>
      </c>
      <c r="AB329" s="12">
        <v>0</v>
      </c>
      <c r="AC329" s="5">
        <v>2012</v>
      </c>
      <c r="AD329" s="5" t="s">
        <v>1289</v>
      </c>
      <c r="AE329" s="14">
        <v>0</v>
      </c>
      <c r="AF329" s="5">
        <v>2012</v>
      </c>
      <c r="AG329" s="5" t="s">
        <v>1289</v>
      </c>
      <c r="AH329" s="14"/>
      <c r="AJ329" s="5" t="s">
        <v>1569</v>
      </c>
    </row>
    <row r="330" spans="1:36" ht="12.75" customHeight="1" x14ac:dyDescent="0.25">
      <c r="A330" s="5" t="s">
        <v>544</v>
      </c>
      <c r="B330" s="5" t="s">
        <v>547</v>
      </c>
      <c r="C330" s="5" t="s">
        <v>546</v>
      </c>
      <c r="D330" s="5" t="s">
        <v>360</v>
      </c>
      <c r="E330" s="5" t="s">
        <v>548</v>
      </c>
      <c r="F330" s="5" t="s">
        <v>545</v>
      </c>
      <c r="G330" s="5" t="s">
        <v>1790</v>
      </c>
      <c r="H330" s="15">
        <v>1</v>
      </c>
      <c r="I330" s="4"/>
      <c r="J330" s="13">
        <v>0.56000000000000005</v>
      </c>
      <c r="K330" s="5">
        <v>2012</v>
      </c>
      <c r="L330" s="5" t="s">
        <v>544</v>
      </c>
      <c r="M330" s="12">
        <v>45</v>
      </c>
      <c r="N330" s="5">
        <v>2012</v>
      </c>
      <c r="O330" s="5" t="s">
        <v>544</v>
      </c>
      <c r="P330" s="12">
        <v>9.2402464065708418</v>
      </c>
      <c r="Q330" s="5">
        <v>2012</v>
      </c>
      <c r="R330" s="5" t="s">
        <v>544</v>
      </c>
      <c r="S330" s="12"/>
      <c r="U330" s="5" t="s">
        <v>1569</v>
      </c>
      <c r="V330" s="12" t="s">
        <v>1569</v>
      </c>
      <c r="X330" s="5" t="s">
        <v>1569</v>
      </c>
      <c r="Y330" s="12" t="s">
        <v>1569</v>
      </c>
      <c r="AA330" s="5" t="s">
        <v>1569</v>
      </c>
      <c r="AB330" s="12" t="s">
        <v>1569</v>
      </c>
      <c r="AD330" s="5" t="s">
        <v>1569</v>
      </c>
      <c r="AE330" s="14" t="s">
        <v>1569</v>
      </c>
      <c r="AG330" s="5" t="s">
        <v>1569</v>
      </c>
      <c r="AH330" s="14"/>
      <c r="AJ330" s="5" t="s">
        <v>1569</v>
      </c>
    </row>
    <row r="331" spans="1:36" ht="12.75" customHeight="1" x14ac:dyDescent="0.25">
      <c r="A331" s="5" t="s">
        <v>292</v>
      </c>
      <c r="B331" s="5" t="s">
        <v>1659</v>
      </c>
      <c r="C331" s="5" t="s">
        <v>294</v>
      </c>
      <c r="D331" s="5" t="s">
        <v>35</v>
      </c>
      <c r="E331" s="5" t="s">
        <v>295</v>
      </c>
      <c r="F331" s="5" t="s">
        <v>293</v>
      </c>
      <c r="G331" s="5">
        <v>2</v>
      </c>
      <c r="H331" s="15">
        <v>2</v>
      </c>
      <c r="I331" s="4" t="s">
        <v>1953</v>
      </c>
      <c r="J331" s="13">
        <v>2.5424068921232879</v>
      </c>
      <c r="K331" s="5">
        <v>2010</v>
      </c>
      <c r="L331" s="5" t="s">
        <v>292</v>
      </c>
      <c r="M331" s="12" t="s">
        <v>1569</v>
      </c>
      <c r="O331" s="5" t="s">
        <v>1569</v>
      </c>
      <c r="P331" s="12">
        <v>5.7794220577942212</v>
      </c>
      <c r="Q331" s="5">
        <v>2010</v>
      </c>
      <c r="R331" s="5" t="s">
        <v>292</v>
      </c>
      <c r="S331" s="12"/>
      <c r="U331" s="5" t="s">
        <v>1569</v>
      </c>
      <c r="V331" s="12">
        <v>0</v>
      </c>
      <c r="W331" s="5">
        <v>2010</v>
      </c>
      <c r="X331" s="5" t="s">
        <v>292</v>
      </c>
      <c r="Y331" s="12">
        <v>9.7899999999999991</v>
      </c>
      <c r="Z331" s="5">
        <v>2010</v>
      </c>
      <c r="AA331" s="5" t="s">
        <v>292</v>
      </c>
      <c r="AB331" s="12">
        <v>0.33996231434271773</v>
      </c>
      <c r="AC331" s="5">
        <v>2010</v>
      </c>
      <c r="AD331" s="5" t="s">
        <v>292</v>
      </c>
      <c r="AE331" s="14">
        <v>99.376947040498436</v>
      </c>
      <c r="AF331" s="5">
        <v>2010</v>
      </c>
      <c r="AG331" s="5" t="s">
        <v>292</v>
      </c>
      <c r="AH331" s="14"/>
      <c r="AJ331" s="5" t="s">
        <v>1569</v>
      </c>
    </row>
    <row r="332" spans="1:36" ht="12.75" customHeight="1" x14ac:dyDescent="0.25">
      <c r="A332" s="5" t="s">
        <v>296</v>
      </c>
      <c r="B332" s="5" t="s">
        <v>1659</v>
      </c>
      <c r="C332" s="5" t="s">
        <v>294</v>
      </c>
      <c r="D332" s="5" t="s">
        <v>35</v>
      </c>
      <c r="E332" s="5" t="s">
        <v>298</v>
      </c>
      <c r="F332" s="5" t="s">
        <v>297</v>
      </c>
      <c r="G332" s="5">
        <v>1</v>
      </c>
      <c r="H332" s="15">
        <v>1</v>
      </c>
      <c r="I332" s="4" t="s">
        <v>3199</v>
      </c>
      <c r="J332" s="13">
        <v>0.92685090581293161</v>
      </c>
      <c r="K332" s="5">
        <v>2013</v>
      </c>
      <c r="L332" s="5" t="s">
        <v>296</v>
      </c>
      <c r="M332" s="12" t="s">
        <v>1569</v>
      </c>
      <c r="O332" s="5" t="s">
        <v>1569</v>
      </c>
      <c r="P332" s="12">
        <v>8.8088479984339827</v>
      </c>
      <c r="Q332" s="5">
        <v>2013</v>
      </c>
      <c r="R332" s="5" t="s">
        <v>296</v>
      </c>
      <c r="S332" s="12"/>
      <c r="U332" s="5" t="s">
        <v>1569</v>
      </c>
      <c r="V332" s="12">
        <v>0</v>
      </c>
      <c r="W332" s="5">
        <v>2013</v>
      </c>
      <c r="X332" s="5" t="s">
        <v>296</v>
      </c>
      <c r="Y332" s="12">
        <v>9.81</v>
      </c>
      <c r="Z332" s="5">
        <v>2013</v>
      </c>
      <c r="AA332" s="5" t="s">
        <v>296</v>
      </c>
      <c r="AB332" s="12">
        <v>41.019999999999996</v>
      </c>
      <c r="AC332" s="5">
        <v>2013</v>
      </c>
      <c r="AD332" s="5" t="s">
        <v>296</v>
      </c>
      <c r="AE332" s="14">
        <v>99.125483018100468</v>
      </c>
      <c r="AF332" s="5">
        <v>2013</v>
      </c>
      <c r="AG332" s="5" t="s">
        <v>296</v>
      </c>
      <c r="AH332" s="14"/>
      <c r="AJ332" s="5" t="s">
        <v>1569</v>
      </c>
    </row>
    <row r="333" spans="1:36" ht="12.75" customHeight="1" x14ac:dyDescent="0.25">
      <c r="A333" s="5" t="s">
        <v>299</v>
      </c>
      <c r="B333" s="5" t="s">
        <v>302</v>
      </c>
      <c r="C333" s="5" t="s">
        <v>301</v>
      </c>
      <c r="D333" s="5" t="s">
        <v>35</v>
      </c>
      <c r="E333" s="5" t="s">
        <v>303</v>
      </c>
      <c r="F333" s="5" t="s">
        <v>300</v>
      </c>
      <c r="G333" s="5">
        <v>2</v>
      </c>
      <c r="H333" s="15">
        <v>1</v>
      </c>
      <c r="I333" s="4"/>
      <c r="J333" s="13">
        <v>0.88061487456678478</v>
      </c>
      <c r="K333" s="5">
        <v>2014</v>
      </c>
      <c r="L333" s="5" t="s">
        <v>299</v>
      </c>
      <c r="M333" s="12">
        <v>99</v>
      </c>
      <c r="N333" s="5">
        <v>2014</v>
      </c>
      <c r="O333" s="5" t="s">
        <v>299</v>
      </c>
      <c r="P333" s="12" t="s">
        <v>1569</v>
      </c>
      <c r="R333" s="5" t="s">
        <v>1569</v>
      </c>
      <c r="S333" s="12"/>
      <c r="U333" s="5" t="s">
        <v>1569</v>
      </c>
      <c r="V333" s="12">
        <v>0</v>
      </c>
      <c r="W333" s="5">
        <v>2014</v>
      </c>
      <c r="X333" s="5" t="s">
        <v>299</v>
      </c>
      <c r="Y333" s="12">
        <v>61</v>
      </c>
      <c r="Z333" s="5">
        <v>2014</v>
      </c>
      <c r="AA333" s="5" t="s">
        <v>299</v>
      </c>
      <c r="AB333" s="12">
        <v>0</v>
      </c>
      <c r="AC333" s="5">
        <v>2014</v>
      </c>
      <c r="AD333" s="5" t="s">
        <v>299</v>
      </c>
      <c r="AE333" s="14">
        <v>100</v>
      </c>
      <c r="AF333" s="5">
        <v>2014</v>
      </c>
      <c r="AG333" s="5" t="s">
        <v>299</v>
      </c>
      <c r="AH333" s="14"/>
      <c r="AJ333" s="5" t="s">
        <v>1569</v>
      </c>
    </row>
    <row r="334" spans="1:36" ht="12.75" customHeight="1" x14ac:dyDescent="0.25">
      <c r="A334" s="5" t="s">
        <v>959</v>
      </c>
      <c r="B334" s="5" t="s">
        <v>962</v>
      </c>
      <c r="C334" s="5" t="s">
        <v>961</v>
      </c>
      <c r="D334" s="5" t="s">
        <v>620</v>
      </c>
      <c r="E334" s="5" t="s">
        <v>963</v>
      </c>
      <c r="F334" s="5" t="s">
        <v>960</v>
      </c>
      <c r="G334" s="5">
        <v>1</v>
      </c>
      <c r="H334" s="15">
        <v>1</v>
      </c>
      <c r="I334" s="4"/>
      <c r="J334" s="13">
        <v>1.0186160871092378</v>
      </c>
      <c r="K334" s="5">
        <v>2014</v>
      </c>
      <c r="L334" s="5" t="s">
        <v>959</v>
      </c>
      <c r="M334" s="12">
        <v>60</v>
      </c>
      <c r="N334" s="5">
        <v>2014</v>
      </c>
      <c r="O334" s="5" t="s">
        <v>959</v>
      </c>
      <c r="P334" s="12">
        <v>19.5</v>
      </c>
      <c r="Q334" s="5">
        <v>2014</v>
      </c>
      <c r="R334" s="5" t="s">
        <v>959</v>
      </c>
      <c r="S334" s="12"/>
      <c r="U334" s="5" t="s">
        <v>1569</v>
      </c>
      <c r="V334" s="12" t="s">
        <v>1569</v>
      </c>
      <c r="X334" s="5" t="s">
        <v>1569</v>
      </c>
      <c r="Y334" s="12" t="s">
        <v>1569</v>
      </c>
      <c r="AA334" s="5" t="s">
        <v>1569</v>
      </c>
      <c r="AB334" s="12" t="s">
        <v>1569</v>
      </c>
      <c r="AD334" s="5" t="s">
        <v>1569</v>
      </c>
      <c r="AE334" s="14" t="s">
        <v>1569</v>
      </c>
      <c r="AG334" s="5" t="s">
        <v>1569</v>
      </c>
      <c r="AH334" s="14"/>
      <c r="AJ334" s="5" t="s">
        <v>1569</v>
      </c>
    </row>
    <row r="335" spans="1:36" ht="12.75" customHeight="1" x14ac:dyDescent="0.25">
      <c r="A335" s="5" t="s">
        <v>549</v>
      </c>
      <c r="B335" s="5" t="s">
        <v>552</v>
      </c>
      <c r="C335" s="5" t="s">
        <v>551</v>
      </c>
      <c r="D335" s="5" t="s">
        <v>360</v>
      </c>
      <c r="E335" s="5" t="s">
        <v>553</v>
      </c>
      <c r="F335" s="5" t="s">
        <v>550</v>
      </c>
      <c r="G335" s="5">
        <v>2</v>
      </c>
      <c r="H335" s="15">
        <v>1</v>
      </c>
      <c r="I335" s="4"/>
      <c r="J335" s="13">
        <v>0.36108415517591569</v>
      </c>
      <c r="K335" s="5">
        <v>2008</v>
      </c>
      <c r="L335" s="5" t="s">
        <v>549</v>
      </c>
      <c r="M335" s="12" t="s">
        <v>1569</v>
      </c>
      <c r="O335" s="5" t="s">
        <v>1569</v>
      </c>
      <c r="P335" s="12">
        <v>16</v>
      </c>
      <c r="Q335" s="5">
        <v>2008</v>
      </c>
      <c r="R335" s="5" t="s">
        <v>549</v>
      </c>
      <c r="S335" s="12"/>
      <c r="U335" s="5" t="s">
        <v>1569</v>
      </c>
      <c r="V335" s="12" t="s">
        <v>1569</v>
      </c>
      <c r="X335" s="5" t="s">
        <v>1569</v>
      </c>
      <c r="Y335" s="12" t="s">
        <v>1569</v>
      </c>
      <c r="AA335" s="5" t="s">
        <v>1569</v>
      </c>
      <c r="AB335" s="12" t="s">
        <v>1569</v>
      </c>
      <c r="AD335" s="5" t="s">
        <v>1569</v>
      </c>
      <c r="AE335" s="14" t="s">
        <v>1569</v>
      </c>
      <c r="AG335" s="5" t="s">
        <v>1569</v>
      </c>
      <c r="AH335" s="14"/>
      <c r="AJ335" s="5" t="s">
        <v>1569</v>
      </c>
    </row>
    <row r="336" spans="1:36" ht="12.75" customHeight="1" x14ac:dyDescent="0.25">
      <c r="A336" s="5" t="s">
        <v>1297</v>
      </c>
      <c r="B336" s="5" t="s">
        <v>1300</v>
      </c>
      <c r="C336" s="5" t="s">
        <v>1299</v>
      </c>
      <c r="D336" s="5" t="s">
        <v>1038</v>
      </c>
      <c r="E336" s="5" t="s">
        <v>1587</v>
      </c>
      <c r="F336" s="5" t="s">
        <v>1298</v>
      </c>
      <c r="G336" s="5" t="s">
        <v>1790</v>
      </c>
      <c r="H336" s="15">
        <v>1</v>
      </c>
      <c r="I336" s="4"/>
      <c r="J336" s="13">
        <v>1.681321067499888</v>
      </c>
      <c r="K336" s="5">
        <v>2017</v>
      </c>
      <c r="L336" s="5" t="s">
        <v>1297</v>
      </c>
      <c r="M336" s="12">
        <v>68.599999999999994</v>
      </c>
      <c r="N336" s="5">
        <v>2017</v>
      </c>
      <c r="O336" s="5" t="s">
        <v>1297</v>
      </c>
      <c r="P336" s="12" t="s">
        <v>1569</v>
      </c>
      <c r="R336" s="5" t="s">
        <v>1569</v>
      </c>
      <c r="S336" s="12"/>
      <c r="U336" s="5" t="s">
        <v>1569</v>
      </c>
      <c r="V336" s="12">
        <v>5</v>
      </c>
      <c r="W336" s="5">
        <v>2017</v>
      </c>
      <c r="X336" s="5" t="s">
        <v>1297</v>
      </c>
      <c r="Y336" s="12">
        <v>0</v>
      </c>
      <c r="Z336" s="5">
        <v>2017</v>
      </c>
      <c r="AA336" s="5" t="s">
        <v>1297</v>
      </c>
      <c r="AB336" s="12">
        <v>0</v>
      </c>
      <c r="AC336" s="5">
        <v>2017</v>
      </c>
      <c r="AD336" s="5" t="s">
        <v>1297</v>
      </c>
      <c r="AE336" s="14">
        <v>0</v>
      </c>
      <c r="AF336" s="5">
        <v>2017</v>
      </c>
      <c r="AG336" s="5" t="s">
        <v>1297</v>
      </c>
      <c r="AH336" s="14"/>
      <c r="AJ336" s="5" t="s">
        <v>1569</v>
      </c>
    </row>
    <row r="337" spans="1:36" ht="12.75" customHeight="1" x14ac:dyDescent="0.25">
      <c r="A337" s="5" t="s">
        <v>1308</v>
      </c>
      <c r="B337" s="5" t="s">
        <v>1300</v>
      </c>
      <c r="C337" s="5" t="s">
        <v>1299</v>
      </c>
      <c r="D337" s="5" t="s">
        <v>1038</v>
      </c>
      <c r="E337" s="5" t="s">
        <v>1310</v>
      </c>
      <c r="F337" s="5" t="s">
        <v>1309</v>
      </c>
      <c r="G337" s="5" t="s">
        <v>1790</v>
      </c>
      <c r="H337" s="15">
        <v>1</v>
      </c>
      <c r="I337" s="4" t="s">
        <v>1956</v>
      </c>
      <c r="J337" s="13">
        <v>1.4219178082191781</v>
      </c>
      <c r="K337" s="5">
        <v>2007</v>
      </c>
      <c r="L337" s="5" t="s">
        <v>1308</v>
      </c>
      <c r="M337" s="12" t="s">
        <v>1569</v>
      </c>
      <c r="O337" s="5" t="s">
        <v>1569</v>
      </c>
      <c r="P337" s="12">
        <v>17.399999999999999</v>
      </c>
      <c r="Q337" s="5">
        <v>2007</v>
      </c>
      <c r="R337" s="5" t="s">
        <v>1308</v>
      </c>
      <c r="S337" s="12"/>
      <c r="U337" s="5" t="s">
        <v>1569</v>
      </c>
      <c r="V337" s="12" t="s">
        <v>1569</v>
      </c>
      <c r="X337" s="5" t="s">
        <v>1569</v>
      </c>
      <c r="Y337" s="12" t="s">
        <v>1569</v>
      </c>
      <c r="AA337" s="5" t="s">
        <v>1569</v>
      </c>
      <c r="AB337" s="12" t="s">
        <v>1569</v>
      </c>
      <c r="AD337" s="5" t="s">
        <v>1569</v>
      </c>
      <c r="AE337" s="14" t="s">
        <v>1569</v>
      </c>
      <c r="AG337" s="5" t="s">
        <v>1569</v>
      </c>
      <c r="AH337" s="14"/>
      <c r="AJ337" s="5" t="s">
        <v>1569</v>
      </c>
    </row>
    <row r="338" spans="1:36" ht="12.75" customHeight="1" x14ac:dyDescent="0.25">
      <c r="A338" s="5" t="s">
        <v>554</v>
      </c>
      <c r="B338" s="5" t="s">
        <v>557</v>
      </c>
      <c r="C338" s="5" t="s">
        <v>556</v>
      </c>
      <c r="D338" s="5" t="s">
        <v>360</v>
      </c>
      <c r="E338" s="5" t="s">
        <v>558</v>
      </c>
      <c r="F338" s="5" t="s">
        <v>555</v>
      </c>
      <c r="G338" s="5" t="s">
        <v>2708</v>
      </c>
      <c r="H338" s="15">
        <v>1</v>
      </c>
      <c r="I338" s="4"/>
      <c r="J338" s="13">
        <v>1.1099999999999999</v>
      </c>
      <c r="K338" s="5">
        <v>2013</v>
      </c>
      <c r="L338" s="5" t="s">
        <v>554</v>
      </c>
      <c r="M338" s="12" t="s">
        <v>1569</v>
      </c>
      <c r="O338" s="5" t="s">
        <v>1569</v>
      </c>
      <c r="P338" s="12">
        <v>20</v>
      </c>
      <c r="Q338" s="5">
        <v>2013</v>
      </c>
      <c r="R338" s="5" t="s">
        <v>554</v>
      </c>
      <c r="S338" s="12"/>
      <c r="U338" s="5" t="s">
        <v>1569</v>
      </c>
      <c r="V338" s="12" t="s">
        <v>1569</v>
      </c>
      <c r="X338" s="5" t="s">
        <v>1569</v>
      </c>
      <c r="Y338" s="12" t="s">
        <v>1569</v>
      </c>
      <c r="AA338" s="5" t="s">
        <v>1569</v>
      </c>
      <c r="AB338" s="12" t="s">
        <v>1569</v>
      </c>
      <c r="AD338" s="5" t="s">
        <v>1569</v>
      </c>
      <c r="AE338" s="14" t="s">
        <v>1569</v>
      </c>
      <c r="AG338" s="5" t="s">
        <v>1569</v>
      </c>
      <c r="AH338" s="14"/>
      <c r="AJ338" s="5" t="s">
        <v>1569</v>
      </c>
    </row>
    <row r="339" spans="1:36" ht="12.75" customHeight="1" x14ac:dyDescent="0.25">
      <c r="A339" s="5" t="s">
        <v>304</v>
      </c>
      <c r="B339" s="5" t="s">
        <v>306</v>
      </c>
      <c r="C339" s="5" t="s">
        <v>305</v>
      </c>
      <c r="D339" s="5" t="s">
        <v>35</v>
      </c>
      <c r="E339" s="5" t="s">
        <v>307</v>
      </c>
      <c r="F339" s="5" t="s">
        <v>3200</v>
      </c>
      <c r="G339" s="5">
        <v>3</v>
      </c>
      <c r="H339" s="15">
        <v>1</v>
      </c>
      <c r="I339" s="4" t="s">
        <v>3202</v>
      </c>
      <c r="J339" s="13">
        <v>2.2958939338205342</v>
      </c>
      <c r="K339" s="5">
        <v>2014</v>
      </c>
      <c r="L339" s="5" t="s">
        <v>304</v>
      </c>
      <c r="M339" s="12" t="s">
        <v>1569</v>
      </c>
      <c r="O339" s="5" t="s">
        <v>1569</v>
      </c>
      <c r="P339" s="12">
        <v>10.402080416083216</v>
      </c>
      <c r="Q339" s="5">
        <v>2014</v>
      </c>
      <c r="R339" s="5" t="s">
        <v>304</v>
      </c>
      <c r="S339" s="12"/>
      <c r="U339" s="5" t="s">
        <v>1569</v>
      </c>
      <c r="V339" s="12">
        <v>15</v>
      </c>
      <c r="W339" s="5">
        <v>2014</v>
      </c>
      <c r="X339" s="5" t="s">
        <v>304</v>
      </c>
      <c r="Y339" s="12">
        <v>10</v>
      </c>
      <c r="Z339" s="5">
        <v>2014</v>
      </c>
      <c r="AA339" s="5" t="s">
        <v>304</v>
      </c>
      <c r="AB339" s="12">
        <v>10</v>
      </c>
      <c r="AC339" s="5">
        <v>2014</v>
      </c>
      <c r="AD339" s="5" t="s">
        <v>304</v>
      </c>
      <c r="AE339" s="14">
        <v>100</v>
      </c>
      <c r="AF339" s="5">
        <v>2014</v>
      </c>
      <c r="AG339" s="5" t="s">
        <v>304</v>
      </c>
      <c r="AH339" s="14"/>
      <c r="AJ339" s="5" t="s">
        <v>1569</v>
      </c>
    </row>
    <row r="340" spans="1:36" ht="12.75" customHeight="1" x14ac:dyDescent="0.25">
      <c r="A340" s="5" t="s">
        <v>308</v>
      </c>
      <c r="B340" s="5" t="s">
        <v>306</v>
      </c>
      <c r="C340" s="5" t="s">
        <v>305</v>
      </c>
      <c r="D340" s="5" t="s">
        <v>35</v>
      </c>
      <c r="E340" s="5" t="s">
        <v>309</v>
      </c>
      <c r="F340" s="5" t="s">
        <v>3201</v>
      </c>
      <c r="G340" s="5">
        <v>3</v>
      </c>
      <c r="H340" s="15">
        <v>1</v>
      </c>
      <c r="I340" s="4" t="s">
        <v>3202</v>
      </c>
      <c r="J340" s="13">
        <v>1.9785961092109545</v>
      </c>
      <c r="K340" s="5">
        <v>2014</v>
      </c>
      <c r="L340" s="5" t="s">
        <v>308</v>
      </c>
      <c r="M340" s="12" t="s">
        <v>1569</v>
      </c>
      <c r="O340" s="5" t="s">
        <v>1569</v>
      </c>
      <c r="P340" s="12">
        <v>8.1918081918081906</v>
      </c>
      <c r="Q340" s="5">
        <v>2014</v>
      </c>
      <c r="R340" s="5" t="s">
        <v>308</v>
      </c>
      <c r="S340" s="12"/>
      <c r="U340" s="5" t="s">
        <v>1569</v>
      </c>
      <c r="V340" s="12">
        <v>0</v>
      </c>
      <c r="W340" s="5">
        <v>2014</v>
      </c>
      <c r="X340" s="5" t="s">
        <v>308</v>
      </c>
      <c r="Y340" s="12">
        <v>32</v>
      </c>
      <c r="Z340" s="5">
        <v>2014</v>
      </c>
      <c r="AA340" s="5" t="s">
        <v>308</v>
      </c>
      <c r="AB340" s="12">
        <v>0</v>
      </c>
      <c r="AC340" s="5">
        <v>2014</v>
      </c>
      <c r="AD340" s="5" t="s">
        <v>308</v>
      </c>
      <c r="AE340" s="14">
        <v>100</v>
      </c>
      <c r="AF340" s="5">
        <v>2014</v>
      </c>
      <c r="AG340" s="5" t="s">
        <v>308</v>
      </c>
      <c r="AH340" s="14"/>
      <c r="AJ340" s="5" t="s">
        <v>1569</v>
      </c>
    </row>
    <row r="341" spans="1:36" ht="12.75" customHeight="1" x14ac:dyDescent="0.25">
      <c r="A341" s="5" t="s">
        <v>964</v>
      </c>
      <c r="B341" s="5" t="s">
        <v>967</v>
      </c>
      <c r="C341" s="5" t="s">
        <v>966</v>
      </c>
      <c r="D341" s="5" t="s">
        <v>620</v>
      </c>
      <c r="E341" s="5" t="s">
        <v>968</v>
      </c>
      <c r="F341" s="5" t="s">
        <v>965</v>
      </c>
      <c r="G341" s="5">
        <v>2</v>
      </c>
      <c r="H341" s="15">
        <v>1</v>
      </c>
      <c r="I341" s="4"/>
      <c r="J341" s="13">
        <v>2.4367391085622296</v>
      </c>
      <c r="K341" s="5">
        <v>2016</v>
      </c>
      <c r="L341" s="5" t="s">
        <v>964</v>
      </c>
      <c r="M341" s="12">
        <v>93</v>
      </c>
      <c r="N341" s="5">
        <v>2016</v>
      </c>
      <c r="O341" s="5" t="s">
        <v>964</v>
      </c>
      <c r="P341" s="12">
        <v>9.1816367265469054</v>
      </c>
      <c r="Q341" s="5">
        <v>2016</v>
      </c>
      <c r="R341" s="5" t="s">
        <v>964</v>
      </c>
      <c r="S341" s="12"/>
      <c r="U341" s="5" t="s">
        <v>1569</v>
      </c>
      <c r="V341" s="12">
        <v>0.97029108732619784</v>
      </c>
      <c r="W341" s="5">
        <v>2016</v>
      </c>
      <c r="X341" s="5" t="s">
        <v>964</v>
      </c>
      <c r="Y341" s="12">
        <v>0</v>
      </c>
      <c r="Z341" s="5">
        <v>2016</v>
      </c>
      <c r="AA341" s="5" t="s">
        <v>964</v>
      </c>
      <c r="AB341" s="12">
        <v>0</v>
      </c>
      <c r="AC341" s="5">
        <v>2016</v>
      </c>
      <c r="AD341" s="5" t="s">
        <v>964</v>
      </c>
      <c r="AE341" s="14">
        <v>0</v>
      </c>
      <c r="AF341" s="5">
        <v>2016</v>
      </c>
      <c r="AG341" s="5" t="s">
        <v>964</v>
      </c>
      <c r="AH341" s="14"/>
      <c r="AJ341" s="5" t="s">
        <v>1569</v>
      </c>
    </row>
    <row r="342" spans="1:36" ht="12.75" customHeight="1" x14ac:dyDescent="0.25">
      <c r="A342" s="5" t="s">
        <v>969</v>
      </c>
      <c r="B342" s="5" t="s">
        <v>967</v>
      </c>
      <c r="C342" s="5" t="s">
        <v>966</v>
      </c>
      <c r="D342" s="5" t="s">
        <v>620</v>
      </c>
      <c r="E342" s="5" t="s">
        <v>1589</v>
      </c>
      <c r="F342" s="5" t="s">
        <v>970</v>
      </c>
      <c r="G342" s="5">
        <v>2</v>
      </c>
      <c r="H342" s="15">
        <v>1</v>
      </c>
      <c r="I342" s="4"/>
      <c r="J342" s="13">
        <v>0.97849469716192294</v>
      </c>
      <c r="K342" s="5">
        <v>2016</v>
      </c>
      <c r="L342" s="5" t="s">
        <v>969</v>
      </c>
      <c r="M342" s="12">
        <v>95.4</v>
      </c>
      <c r="N342" s="5">
        <v>2016</v>
      </c>
      <c r="O342" s="5" t="s">
        <v>969</v>
      </c>
      <c r="P342" s="12">
        <v>10.51051051051051</v>
      </c>
      <c r="Q342" s="5">
        <v>2016</v>
      </c>
      <c r="R342" s="5" t="s">
        <v>969</v>
      </c>
      <c r="S342" s="12"/>
      <c r="U342" s="5" t="s">
        <v>1569</v>
      </c>
      <c r="V342" s="12">
        <v>0.53937432578209277</v>
      </c>
      <c r="W342" s="5">
        <v>2016</v>
      </c>
      <c r="X342" s="5" t="s">
        <v>969</v>
      </c>
      <c r="Y342" s="12">
        <v>0</v>
      </c>
      <c r="Z342" s="5">
        <v>2016</v>
      </c>
      <c r="AA342" s="5" t="s">
        <v>969</v>
      </c>
      <c r="AB342" s="12">
        <v>0</v>
      </c>
      <c r="AC342" s="5">
        <v>2016</v>
      </c>
      <c r="AD342" s="5" t="s">
        <v>969</v>
      </c>
      <c r="AE342" s="14">
        <v>0</v>
      </c>
      <c r="AF342" s="5">
        <v>2016</v>
      </c>
      <c r="AG342" s="5" t="s">
        <v>969</v>
      </c>
      <c r="AH342" s="14"/>
      <c r="AJ342" s="5" t="s">
        <v>1569</v>
      </c>
    </row>
    <row r="343" spans="1:36" ht="12.75" customHeight="1" x14ac:dyDescent="0.25">
      <c r="A343" s="5" t="s">
        <v>971</v>
      </c>
      <c r="B343" s="5" t="s">
        <v>967</v>
      </c>
      <c r="C343" s="5" t="s">
        <v>966</v>
      </c>
      <c r="D343" s="5" t="s">
        <v>620</v>
      </c>
      <c r="E343" s="5" t="s">
        <v>973</v>
      </c>
      <c r="F343" s="5" t="s">
        <v>972</v>
      </c>
      <c r="G343" s="5">
        <v>2</v>
      </c>
      <c r="H343" s="15">
        <v>1</v>
      </c>
      <c r="I343" s="4"/>
      <c r="J343" s="13">
        <v>0.72716016213627388</v>
      </c>
      <c r="K343" s="5">
        <v>2016</v>
      </c>
      <c r="L343" s="5" t="s">
        <v>971</v>
      </c>
      <c r="M343" s="12">
        <v>71</v>
      </c>
      <c r="N343" s="5">
        <v>2016</v>
      </c>
      <c r="O343" s="5" t="s">
        <v>971</v>
      </c>
      <c r="P343" s="12">
        <v>10.51051051051051</v>
      </c>
      <c r="Q343" s="5">
        <v>2016</v>
      </c>
      <c r="R343" s="5" t="s">
        <v>971</v>
      </c>
      <c r="S343" s="12"/>
      <c r="U343" s="5" t="s">
        <v>1569</v>
      </c>
      <c r="V343" s="12">
        <v>18.758256274768822</v>
      </c>
      <c r="W343" s="5">
        <v>2016</v>
      </c>
      <c r="X343" s="5" t="s">
        <v>971</v>
      </c>
      <c r="Y343" s="12">
        <v>0</v>
      </c>
      <c r="Z343" s="5">
        <v>2016</v>
      </c>
      <c r="AA343" s="5" t="s">
        <v>971</v>
      </c>
      <c r="AB343" s="12">
        <v>0</v>
      </c>
      <c r="AC343" s="5">
        <v>2016</v>
      </c>
      <c r="AD343" s="5" t="s">
        <v>971</v>
      </c>
      <c r="AE343" s="14">
        <v>79.024390243902445</v>
      </c>
      <c r="AF343" s="5">
        <v>2016</v>
      </c>
      <c r="AG343" s="5" t="s">
        <v>971</v>
      </c>
      <c r="AH343" s="14"/>
      <c r="AJ343" s="5" t="s">
        <v>1569</v>
      </c>
    </row>
    <row r="344" spans="1:36" ht="12.75" customHeight="1" x14ac:dyDescent="0.25">
      <c r="A344" s="5" t="s">
        <v>974</v>
      </c>
      <c r="B344" s="5" t="s">
        <v>967</v>
      </c>
      <c r="C344" s="5" t="s">
        <v>966</v>
      </c>
      <c r="D344" s="5" t="s">
        <v>620</v>
      </c>
      <c r="E344" s="5" t="s">
        <v>976</v>
      </c>
      <c r="F344" s="5" t="s">
        <v>975</v>
      </c>
      <c r="G344" s="5">
        <v>2</v>
      </c>
      <c r="H344" s="15">
        <v>1</v>
      </c>
      <c r="I344" s="4"/>
      <c r="J344" s="13">
        <v>1.2712743248119516</v>
      </c>
      <c r="K344" s="5">
        <v>2016</v>
      </c>
      <c r="L344" s="5" t="s">
        <v>974</v>
      </c>
      <c r="M344" s="12">
        <v>80.7</v>
      </c>
      <c r="N344" s="5">
        <v>2016</v>
      </c>
      <c r="O344" s="5" t="s">
        <v>974</v>
      </c>
      <c r="P344" s="12">
        <v>3.9999999999999996</v>
      </c>
      <c r="Q344" s="5">
        <v>2016</v>
      </c>
      <c r="R344" s="5" t="s">
        <v>974</v>
      </c>
      <c r="S344" s="12"/>
      <c r="U344" s="5" t="s">
        <v>1569</v>
      </c>
      <c r="V344" s="12">
        <v>6.5701559020044558</v>
      </c>
      <c r="W344" s="5">
        <v>2016</v>
      </c>
      <c r="X344" s="5" t="s">
        <v>974</v>
      </c>
      <c r="Y344" s="12">
        <v>0</v>
      </c>
      <c r="Z344" s="5">
        <v>2016</v>
      </c>
      <c r="AA344" s="5" t="s">
        <v>974</v>
      </c>
      <c r="AB344" s="12">
        <v>0</v>
      </c>
      <c r="AC344" s="5">
        <v>2016</v>
      </c>
      <c r="AD344" s="5" t="s">
        <v>974</v>
      </c>
      <c r="AE344" s="14">
        <v>0</v>
      </c>
      <c r="AF344" s="5">
        <v>2016</v>
      </c>
      <c r="AG344" s="5" t="s">
        <v>974</v>
      </c>
      <c r="AH344" s="14"/>
      <c r="AJ344" s="5" t="s">
        <v>1569</v>
      </c>
    </row>
    <row r="345" spans="1:36" ht="12.75" customHeight="1" x14ac:dyDescent="0.25">
      <c r="A345" s="5" t="s">
        <v>977</v>
      </c>
      <c r="B345" s="5" t="s">
        <v>967</v>
      </c>
      <c r="C345" s="5" t="s">
        <v>966</v>
      </c>
      <c r="D345" s="5" t="s">
        <v>620</v>
      </c>
      <c r="E345" s="5" t="s">
        <v>979</v>
      </c>
      <c r="F345" s="5" t="s">
        <v>978</v>
      </c>
      <c r="G345" s="5">
        <v>2</v>
      </c>
      <c r="H345" s="15">
        <v>1</v>
      </c>
      <c r="I345" s="4"/>
      <c r="J345" s="13">
        <v>1.235179438211188</v>
      </c>
      <c r="K345" s="5">
        <v>2016</v>
      </c>
      <c r="L345" s="5" t="s">
        <v>977</v>
      </c>
      <c r="M345" s="12">
        <v>65.599999999999994</v>
      </c>
      <c r="N345" s="5">
        <v>2016</v>
      </c>
      <c r="O345" s="5" t="s">
        <v>977</v>
      </c>
      <c r="P345" s="12">
        <v>3</v>
      </c>
      <c r="Q345" s="5">
        <v>2016</v>
      </c>
      <c r="R345" s="5" t="s">
        <v>977</v>
      </c>
      <c r="S345" s="12"/>
      <c r="U345" s="5" t="s">
        <v>1569</v>
      </c>
      <c r="V345" s="12">
        <v>5.8394160583941614</v>
      </c>
      <c r="W345" s="5">
        <v>2016</v>
      </c>
      <c r="X345" s="5" t="s">
        <v>977</v>
      </c>
      <c r="Y345" s="12">
        <v>0</v>
      </c>
      <c r="Z345" s="5">
        <v>2016</v>
      </c>
      <c r="AA345" s="5" t="s">
        <v>977</v>
      </c>
      <c r="AB345" s="12">
        <v>0</v>
      </c>
      <c r="AC345" s="5">
        <v>2016</v>
      </c>
      <c r="AD345" s="5" t="s">
        <v>977</v>
      </c>
      <c r="AE345" s="14">
        <v>0</v>
      </c>
      <c r="AF345" s="5">
        <v>2016</v>
      </c>
      <c r="AG345" s="5" t="s">
        <v>977</v>
      </c>
      <c r="AH345" s="14"/>
      <c r="AJ345" s="5" t="s">
        <v>1569</v>
      </c>
    </row>
    <row r="346" spans="1:36" ht="12.75" customHeight="1" x14ac:dyDescent="0.25">
      <c r="A346" s="5" t="s">
        <v>980</v>
      </c>
      <c r="B346" s="5" t="s">
        <v>967</v>
      </c>
      <c r="C346" s="5" t="s">
        <v>966</v>
      </c>
      <c r="D346" s="5" t="s">
        <v>620</v>
      </c>
      <c r="E346" s="5" t="s">
        <v>982</v>
      </c>
      <c r="F346" s="5" t="s">
        <v>981</v>
      </c>
      <c r="G346" s="5">
        <v>2</v>
      </c>
      <c r="H346" s="15">
        <v>1</v>
      </c>
      <c r="I346" s="4"/>
      <c r="J346" s="13">
        <v>1.8987241774301848</v>
      </c>
      <c r="K346" s="5">
        <v>2016</v>
      </c>
      <c r="L346" s="5" t="s">
        <v>980</v>
      </c>
      <c r="M346" s="12">
        <v>93.2</v>
      </c>
      <c r="N346" s="5">
        <v>2016</v>
      </c>
      <c r="O346" s="5" t="s">
        <v>980</v>
      </c>
      <c r="P346" s="12">
        <v>6.1938061938061946</v>
      </c>
      <c r="Q346" s="5">
        <v>2016</v>
      </c>
      <c r="R346" s="5" t="s">
        <v>980</v>
      </c>
      <c r="S346" s="12"/>
      <c r="U346" s="5" t="s">
        <v>1569</v>
      </c>
      <c r="V346" s="12">
        <v>3.1468531468531467</v>
      </c>
      <c r="W346" s="5">
        <v>2016</v>
      </c>
      <c r="X346" s="5" t="s">
        <v>980</v>
      </c>
      <c r="Y346" s="12">
        <v>0</v>
      </c>
      <c r="Z346" s="5">
        <v>2016</v>
      </c>
      <c r="AA346" s="5" t="s">
        <v>980</v>
      </c>
      <c r="AB346" s="12">
        <v>0</v>
      </c>
      <c r="AC346" s="5">
        <v>2016</v>
      </c>
      <c r="AD346" s="5" t="s">
        <v>980</v>
      </c>
      <c r="AE346" s="14">
        <v>0</v>
      </c>
      <c r="AF346" s="5">
        <v>2016</v>
      </c>
      <c r="AG346" s="5" t="s">
        <v>980</v>
      </c>
      <c r="AH346" s="14"/>
      <c r="AJ346" s="5" t="s">
        <v>1569</v>
      </c>
    </row>
    <row r="347" spans="1:36" ht="12.75" customHeight="1" x14ac:dyDescent="0.25">
      <c r="A347" s="5" t="s">
        <v>310</v>
      </c>
      <c r="B347" s="5" t="s">
        <v>313</v>
      </c>
      <c r="C347" s="5" t="s">
        <v>312</v>
      </c>
      <c r="D347" s="5" t="s">
        <v>35</v>
      </c>
      <c r="E347" s="5" t="s">
        <v>314</v>
      </c>
      <c r="F347" s="5" t="s">
        <v>311</v>
      </c>
      <c r="G347" s="5">
        <v>2</v>
      </c>
      <c r="H347" s="15">
        <v>1</v>
      </c>
      <c r="I347" s="4"/>
      <c r="J347" s="13">
        <v>1.2181297409971601</v>
      </c>
      <c r="K347" s="5">
        <v>2013</v>
      </c>
      <c r="L347" s="5" t="s">
        <v>310</v>
      </c>
      <c r="M347" s="12">
        <v>100</v>
      </c>
      <c r="N347" s="5">
        <v>2013</v>
      </c>
      <c r="O347" s="5" t="s">
        <v>310</v>
      </c>
      <c r="P347" s="12">
        <v>10.189810189810187</v>
      </c>
      <c r="Q347" s="5">
        <v>2013</v>
      </c>
      <c r="R347" s="5" t="s">
        <v>310</v>
      </c>
      <c r="S347" s="12"/>
      <c r="U347" s="5" t="s">
        <v>1569</v>
      </c>
      <c r="V347" s="12">
        <v>0</v>
      </c>
      <c r="W347" s="5">
        <v>2013</v>
      </c>
      <c r="X347" s="5" t="s">
        <v>310</v>
      </c>
      <c r="Y347" s="12">
        <v>21</v>
      </c>
      <c r="Z347" s="5">
        <v>2013</v>
      </c>
      <c r="AA347" s="5" t="s">
        <v>310</v>
      </c>
      <c r="AB347" s="12">
        <v>71.010113780025293</v>
      </c>
      <c r="AC347" s="5">
        <v>2013</v>
      </c>
      <c r="AD347" s="5" t="s">
        <v>310</v>
      </c>
      <c r="AE347" s="14">
        <v>100</v>
      </c>
      <c r="AF347" s="5">
        <v>2013</v>
      </c>
      <c r="AG347" s="5" t="s">
        <v>310</v>
      </c>
      <c r="AH347" s="14"/>
      <c r="AJ347" s="5" t="s">
        <v>1569</v>
      </c>
    </row>
    <row r="348" spans="1:36" ht="12.75" customHeight="1" x14ac:dyDescent="0.25">
      <c r="A348" s="5" t="s">
        <v>315</v>
      </c>
      <c r="B348" s="5" t="s">
        <v>313</v>
      </c>
      <c r="C348" s="5" t="s">
        <v>312</v>
      </c>
      <c r="D348" s="5" t="s">
        <v>35</v>
      </c>
      <c r="E348" s="5" t="s">
        <v>1590</v>
      </c>
      <c r="F348" s="5" t="s">
        <v>316</v>
      </c>
      <c r="G348" s="5">
        <v>2</v>
      </c>
      <c r="H348" s="15">
        <v>1</v>
      </c>
      <c r="I348" s="4"/>
      <c r="J348" s="13">
        <v>0.65908503489273718</v>
      </c>
      <c r="K348" s="5">
        <v>2012</v>
      </c>
      <c r="L348" s="5" t="s">
        <v>315</v>
      </c>
      <c r="M348" s="12">
        <v>100</v>
      </c>
      <c r="O348" s="5" t="s">
        <v>315</v>
      </c>
      <c r="P348" s="12">
        <v>7.0422535211267592</v>
      </c>
      <c r="Q348" s="5">
        <v>2012</v>
      </c>
      <c r="R348" s="5" t="s">
        <v>315</v>
      </c>
      <c r="S348" s="12"/>
      <c r="U348" s="5" t="s">
        <v>1569</v>
      </c>
      <c r="V348" s="12">
        <v>0</v>
      </c>
      <c r="W348" s="5">
        <v>2012</v>
      </c>
      <c r="X348" s="5" t="s">
        <v>315</v>
      </c>
      <c r="Y348" s="12">
        <v>29</v>
      </c>
      <c r="Z348" s="5">
        <v>2012</v>
      </c>
      <c r="AA348" s="5" t="s">
        <v>315</v>
      </c>
      <c r="AB348" s="12">
        <v>54.61538461538462</v>
      </c>
      <c r="AC348" s="5">
        <v>2012</v>
      </c>
      <c r="AD348" s="5" t="s">
        <v>315</v>
      </c>
      <c r="AE348" s="14">
        <v>100</v>
      </c>
      <c r="AF348" s="5">
        <v>2012</v>
      </c>
      <c r="AG348" s="5" t="s">
        <v>315</v>
      </c>
      <c r="AH348" s="14"/>
      <c r="AJ348" s="5" t="s">
        <v>1569</v>
      </c>
    </row>
    <row r="349" spans="1:36" ht="12.75" customHeight="1" x14ac:dyDescent="0.25">
      <c r="A349" s="5" t="s">
        <v>317</v>
      </c>
      <c r="B349" s="5" t="s">
        <v>320</v>
      </c>
      <c r="C349" s="5" t="s">
        <v>319</v>
      </c>
      <c r="D349" s="5" t="s">
        <v>35</v>
      </c>
      <c r="E349" s="5" t="s">
        <v>321</v>
      </c>
      <c r="F349" s="5" t="s">
        <v>318</v>
      </c>
      <c r="G349" s="5">
        <v>2</v>
      </c>
      <c r="H349" s="15">
        <v>2</v>
      </c>
      <c r="I349" s="4" t="s">
        <v>1856</v>
      </c>
      <c r="J349" s="13">
        <v>0.45151909390066575</v>
      </c>
      <c r="K349" s="5">
        <v>2016</v>
      </c>
      <c r="L349" s="5" t="s">
        <v>317</v>
      </c>
      <c r="M349" s="12" t="s">
        <v>1569</v>
      </c>
      <c r="O349" s="5" t="s">
        <v>1569</v>
      </c>
      <c r="P349" s="12" t="s">
        <v>1569</v>
      </c>
      <c r="R349" s="5" t="s">
        <v>1569</v>
      </c>
      <c r="S349" s="12"/>
      <c r="U349" s="5" t="s">
        <v>1569</v>
      </c>
      <c r="V349" s="12" t="s">
        <v>1569</v>
      </c>
      <c r="X349" s="5" t="s">
        <v>1569</v>
      </c>
      <c r="Y349" s="12">
        <v>43.22</v>
      </c>
      <c r="Z349" s="5">
        <v>2016</v>
      </c>
      <c r="AA349" s="5" t="s">
        <v>317</v>
      </c>
      <c r="AB349" s="12" t="s">
        <v>1569</v>
      </c>
      <c r="AD349" s="5" t="s">
        <v>1569</v>
      </c>
      <c r="AE349" s="14" t="s">
        <v>1569</v>
      </c>
      <c r="AG349" s="5" t="s">
        <v>1569</v>
      </c>
      <c r="AH349" s="14"/>
      <c r="AJ349" s="5" t="s">
        <v>1569</v>
      </c>
    </row>
    <row r="350" spans="1:36" ht="12.75" customHeight="1" x14ac:dyDescent="0.25">
      <c r="A350" s="5" t="s">
        <v>559</v>
      </c>
      <c r="B350" s="5" t="s">
        <v>1665</v>
      </c>
      <c r="C350" s="5" t="s">
        <v>560</v>
      </c>
      <c r="D350" s="5" t="s">
        <v>360</v>
      </c>
      <c r="E350" s="5" t="s">
        <v>561</v>
      </c>
      <c r="F350" s="5" t="s">
        <v>3203</v>
      </c>
      <c r="G350" s="5">
        <v>2</v>
      </c>
      <c r="H350" s="15">
        <v>2</v>
      </c>
      <c r="I350" s="4" t="s">
        <v>3204</v>
      </c>
      <c r="J350" s="13">
        <v>1.1691348402182384</v>
      </c>
      <c r="K350" s="5">
        <v>2016</v>
      </c>
      <c r="L350" s="5" t="s">
        <v>559</v>
      </c>
      <c r="M350" s="12" t="s">
        <v>1569</v>
      </c>
      <c r="O350" s="5" t="s">
        <v>1569</v>
      </c>
      <c r="P350" s="12">
        <v>6.9000000000000021</v>
      </c>
      <c r="Q350" s="5">
        <v>2016</v>
      </c>
      <c r="R350" s="5" t="s">
        <v>559</v>
      </c>
      <c r="S350" s="12"/>
      <c r="U350" s="5" t="s">
        <v>1569</v>
      </c>
      <c r="V350" s="12" t="s">
        <v>1569</v>
      </c>
      <c r="X350" s="5" t="s">
        <v>1569</v>
      </c>
      <c r="Y350" s="12" t="s">
        <v>1569</v>
      </c>
      <c r="AA350" s="5" t="s">
        <v>1569</v>
      </c>
      <c r="AB350" s="12" t="s">
        <v>1569</v>
      </c>
      <c r="AD350" s="5" t="s">
        <v>1569</v>
      </c>
      <c r="AE350" s="14" t="s">
        <v>1569</v>
      </c>
      <c r="AG350" s="5" t="s">
        <v>1569</v>
      </c>
      <c r="AH350" s="14"/>
      <c r="AJ350" s="5" t="s">
        <v>1569</v>
      </c>
    </row>
    <row r="351" spans="1:36" ht="12.75" customHeight="1" x14ac:dyDescent="0.25">
      <c r="A351" s="5" t="s">
        <v>562</v>
      </c>
      <c r="B351" s="5" t="s">
        <v>565</v>
      </c>
      <c r="C351" s="5" t="s">
        <v>564</v>
      </c>
      <c r="D351" s="5" t="s">
        <v>360</v>
      </c>
      <c r="E351" s="5" t="s">
        <v>1591</v>
      </c>
      <c r="F351" s="5" t="s">
        <v>563</v>
      </c>
      <c r="G351" s="5">
        <v>2</v>
      </c>
      <c r="H351" s="15">
        <v>1</v>
      </c>
      <c r="I351" s="4" t="s">
        <v>3205</v>
      </c>
      <c r="J351" s="13">
        <v>1.0363697218738532</v>
      </c>
      <c r="K351" s="5">
        <v>2014</v>
      </c>
      <c r="L351" s="5" t="s">
        <v>562</v>
      </c>
      <c r="M351" s="12">
        <v>94.58</v>
      </c>
      <c r="N351" s="5">
        <v>2014</v>
      </c>
      <c r="O351" s="5" t="s">
        <v>562</v>
      </c>
      <c r="P351" s="12" t="s">
        <v>1569</v>
      </c>
      <c r="R351" s="5" t="s">
        <v>1569</v>
      </c>
      <c r="S351" s="12"/>
      <c r="U351" s="5" t="s">
        <v>1569</v>
      </c>
      <c r="V351" s="12" t="s">
        <v>1569</v>
      </c>
      <c r="X351" s="5" t="s">
        <v>1569</v>
      </c>
      <c r="Y351" s="12" t="s">
        <v>1569</v>
      </c>
      <c r="AA351" s="5" t="s">
        <v>1569</v>
      </c>
      <c r="AB351" s="12" t="s">
        <v>1569</v>
      </c>
      <c r="AD351" s="5" t="s">
        <v>1569</v>
      </c>
      <c r="AE351" s="14" t="s">
        <v>1569</v>
      </c>
      <c r="AG351" s="5" t="s">
        <v>1569</v>
      </c>
      <c r="AH351" s="14"/>
      <c r="AJ351" s="5" t="s">
        <v>1569</v>
      </c>
    </row>
    <row r="352" spans="1:36" ht="12.75" customHeight="1" x14ac:dyDescent="0.25">
      <c r="A352" s="5" t="s">
        <v>566</v>
      </c>
      <c r="B352" s="5" t="s">
        <v>565</v>
      </c>
      <c r="C352" s="5" t="s">
        <v>564</v>
      </c>
      <c r="D352" s="5" t="s">
        <v>360</v>
      </c>
      <c r="E352" s="5" t="s">
        <v>567</v>
      </c>
      <c r="F352" s="5" t="s">
        <v>3207</v>
      </c>
      <c r="G352" s="5">
        <v>2</v>
      </c>
      <c r="H352" s="15">
        <v>1</v>
      </c>
      <c r="I352" s="4" t="s">
        <v>3206</v>
      </c>
      <c r="J352" s="13">
        <v>0.98294633312356461</v>
      </c>
      <c r="K352" s="5">
        <v>2010</v>
      </c>
      <c r="L352" s="5" t="s">
        <v>566</v>
      </c>
      <c r="M352" s="12">
        <v>31.57</v>
      </c>
      <c r="N352" s="5">
        <v>2010</v>
      </c>
      <c r="O352" s="5" t="s">
        <v>566</v>
      </c>
      <c r="P352" s="12">
        <v>10</v>
      </c>
      <c r="Q352" s="5">
        <v>2010</v>
      </c>
      <c r="R352" s="5" t="s">
        <v>566</v>
      </c>
      <c r="S352" s="12"/>
      <c r="U352" s="5" t="s">
        <v>1569</v>
      </c>
      <c r="V352" s="12" t="s">
        <v>1569</v>
      </c>
      <c r="X352" s="5" t="s">
        <v>1569</v>
      </c>
      <c r="Y352" s="12" t="s">
        <v>1569</v>
      </c>
      <c r="AA352" s="5" t="s">
        <v>1569</v>
      </c>
      <c r="AB352" s="12" t="s">
        <v>1569</v>
      </c>
      <c r="AD352" s="5" t="s">
        <v>1569</v>
      </c>
      <c r="AE352" s="14" t="s">
        <v>1569</v>
      </c>
      <c r="AG352" s="5" t="s">
        <v>1569</v>
      </c>
      <c r="AH352" s="14"/>
      <c r="AJ352" s="5" t="s">
        <v>1569</v>
      </c>
    </row>
    <row r="353" spans="1:36" ht="12.75" customHeight="1" x14ac:dyDescent="0.25">
      <c r="A353" s="5" t="s">
        <v>575</v>
      </c>
      <c r="B353" s="5" t="s">
        <v>11</v>
      </c>
      <c r="C353" s="5" t="s">
        <v>570</v>
      </c>
      <c r="D353" s="5" t="s">
        <v>360</v>
      </c>
      <c r="E353" s="5" t="s">
        <v>577</v>
      </c>
      <c r="F353" s="5" t="s">
        <v>576</v>
      </c>
      <c r="G353" s="5">
        <v>2</v>
      </c>
      <c r="H353" s="15">
        <v>2</v>
      </c>
      <c r="I353" s="4" t="s">
        <v>1958</v>
      </c>
      <c r="J353" s="13">
        <v>0.65231572080887146</v>
      </c>
      <c r="K353" s="5">
        <v>2006</v>
      </c>
      <c r="L353" s="5" t="s">
        <v>575</v>
      </c>
      <c r="M353" s="12" t="s">
        <v>1569</v>
      </c>
      <c r="O353" s="5" t="s">
        <v>1569</v>
      </c>
      <c r="P353" s="12">
        <v>24</v>
      </c>
      <c r="Q353" s="5">
        <v>2006</v>
      </c>
      <c r="R353" s="5" t="s">
        <v>575</v>
      </c>
      <c r="S353" s="12"/>
      <c r="U353" s="5" t="s">
        <v>1569</v>
      </c>
      <c r="V353" s="12" t="s">
        <v>1569</v>
      </c>
      <c r="X353" s="5" t="s">
        <v>1569</v>
      </c>
      <c r="Y353" s="12" t="s">
        <v>1569</v>
      </c>
      <c r="AA353" s="5" t="s">
        <v>1569</v>
      </c>
      <c r="AB353" s="12" t="s">
        <v>1569</v>
      </c>
      <c r="AD353" s="5" t="s">
        <v>1569</v>
      </c>
      <c r="AE353" s="14" t="s">
        <v>1569</v>
      </c>
      <c r="AG353" s="5" t="s">
        <v>1569</v>
      </c>
      <c r="AH353" s="14"/>
      <c r="AJ353" s="5" t="s">
        <v>1569</v>
      </c>
    </row>
    <row r="354" spans="1:36" ht="12.75" customHeight="1" x14ac:dyDescent="0.25">
      <c r="A354" s="5" t="s">
        <v>1311</v>
      </c>
      <c r="B354" s="5" t="s">
        <v>1314</v>
      </c>
      <c r="C354" s="5" t="s">
        <v>1313</v>
      </c>
      <c r="D354" s="5" t="s">
        <v>1038</v>
      </c>
      <c r="E354" s="5" t="s">
        <v>1315</v>
      </c>
      <c r="F354" s="5" t="s">
        <v>1312</v>
      </c>
      <c r="G354" s="5">
        <v>1</v>
      </c>
      <c r="H354" s="15">
        <v>1</v>
      </c>
      <c r="I354" s="4" t="s">
        <v>1959</v>
      </c>
      <c r="J354" s="13">
        <v>1.2383443424805307</v>
      </c>
      <c r="K354" s="5">
        <v>2015</v>
      </c>
      <c r="L354" s="5" t="s">
        <v>1311</v>
      </c>
      <c r="M354" s="12">
        <v>100</v>
      </c>
      <c r="N354" s="5">
        <v>2015</v>
      </c>
      <c r="O354" s="5" t="s">
        <v>1311</v>
      </c>
      <c r="P354" s="12">
        <v>25.012501250125013</v>
      </c>
      <c r="Q354" s="5">
        <v>2015</v>
      </c>
      <c r="R354" s="5" t="s">
        <v>1311</v>
      </c>
      <c r="S354" s="12"/>
      <c r="U354" s="5" t="s">
        <v>1569</v>
      </c>
      <c r="V354" s="12">
        <v>55.246738513896766</v>
      </c>
      <c r="W354" s="5">
        <v>2015</v>
      </c>
      <c r="X354" s="5" t="s">
        <v>1311</v>
      </c>
      <c r="Y354" s="12" t="s">
        <v>1569</v>
      </c>
      <c r="AA354" s="5" t="s">
        <v>1569</v>
      </c>
      <c r="AB354" s="12" t="s">
        <v>1569</v>
      </c>
      <c r="AD354" s="5" t="s">
        <v>1569</v>
      </c>
      <c r="AE354" s="14">
        <v>100</v>
      </c>
      <c r="AF354" s="5">
        <v>2015</v>
      </c>
      <c r="AG354" s="5" t="s">
        <v>1311</v>
      </c>
      <c r="AH354" s="14"/>
      <c r="AJ354" s="5" t="s">
        <v>1569</v>
      </c>
    </row>
    <row r="355" spans="1:36" ht="12.75" customHeight="1" x14ac:dyDescent="0.25">
      <c r="A355" s="5" t="s">
        <v>983</v>
      </c>
      <c r="B355" s="5" t="s">
        <v>986</v>
      </c>
      <c r="C355" s="5" t="s">
        <v>985</v>
      </c>
      <c r="D355" s="5" t="s">
        <v>620</v>
      </c>
      <c r="E355" s="5" t="s">
        <v>987</v>
      </c>
      <c r="F355" s="5" t="s">
        <v>984</v>
      </c>
      <c r="G355" s="5">
        <v>1</v>
      </c>
      <c r="H355" s="15">
        <v>1</v>
      </c>
      <c r="I355" s="4"/>
      <c r="J355" s="13">
        <v>0.64012017189360348</v>
      </c>
      <c r="K355" s="5">
        <v>2016</v>
      </c>
      <c r="L355" s="5" t="s">
        <v>983</v>
      </c>
      <c r="M355" s="12" t="s">
        <v>1569</v>
      </c>
      <c r="O355" s="5" t="s">
        <v>1569</v>
      </c>
      <c r="P355" s="12">
        <v>17.82178217821782</v>
      </c>
      <c r="Q355" s="5">
        <v>2016</v>
      </c>
      <c r="R355" s="5" t="s">
        <v>983</v>
      </c>
      <c r="S355" s="12"/>
      <c r="U355" s="5" t="s">
        <v>1569</v>
      </c>
      <c r="V355" s="12" t="s">
        <v>1569</v>
      </c>
      <c r="X355" s="5" t="s">
        <v>1569</v>
      </c>
      <c r="Y355" s="12" t="s">
        <v>1569</v>
      </c>
      <c r="AA355" s="5" t="s">
        <v>1569</v>
      </c>
      <c r="AB355" s="12" t="s">
        <v>1569</v>
      </c>
      <c r="AD355" s="5" t="s">
        <v>1569</v>
      </c>
      <c r="AE355" s="14" t="s">
        <v>1569</v>
      </c>
      <c r="AG355" s="5" t="s">
        <v>1569</v>
      </c>
      <c r="AH355" s="14"/>
      <c r="AJ355" s="5" t="s">
        <v>1569</v>
      </c>
    </row>
    <row r="356" spans="1:36" ht="12.75" customHeight="1" x14ac:dyDescent="0.25">
      <c r="A356" s="5" t="s">
        <v>578</v>
      </c>
      <c r="B356" s="5" t="s">
        <v>581</v>
      </c>
      <c r="C356" s="5" t="s">
        <v>580</v>
      </c>
      <c r="D356" s="5" t="s">
        <v>360</v>
      </c>
      <c r="E356" s="5" t="s">
        <v>582</v>
      </c>
      <c r="F356" s="5" t="s">
        <v>579</v>
      </c>
      <c r="G356" s="5">
        <v>2</v>
      </c>
      <c r="H356" s="15">
        <v>2</v>
      </c>
      <c r="I356" s="4" t="s">
        <v>1960</v>
      </c>
      <c r="J356" s="13">
        <v>0.89127070556542676</v>
      </c>
      <c r="K356" s="5">
        <v>2014</v>
      </c>
      <c r="L356" s="5" t="s">
        <v>578</v>
      </c>
      <c r="M356" s="12">
        <v>64</v>
      </c>
      <c r="N356" s="5">
        <v>2014</v>
      </c>
      <c r="O356" s="5" t="s">
        <v>578</v>
      </c>
      <c r="P356" s="12">
        <v>0</v>
      </c>
      <c r="Q356" s="5">
        <v>2014</v>
      </c>
      <c r="R356" s="5" t="s">
        <v>578</v>
      </c>
      <c r="S356" s="12"/>
      <c r="U356" s="5" t="s">
        <v>1569</v>
      </c>
      <c r="V356" s="12" t="s">
        <v>1569</v>
      </c>
      <c r="X356" s="5" t="s">
        <v>1569</v>
      </c>
      <c r="Y356" s="12" t="s">
        <v>1569</v>
      </c>
      <c r="AA356" s="5" t="s">
        <v>1569</v>
      </c>
      <c r="AB356" s="12" t="s">
        <v>1569</v>
      </c>
      <c r="AD356" s="5" t="s">
        <v>1569</v>
      </c>
      <c r="AE356" s="14" t="s">
        <v>1569</v>
      </c>
      <c r="AG356" s="5" t="s">
        <v>1569</v>
      </c>
      <c r="AH356" s="14"/>
      <c r="AJ356" s="5" t="s">
        <v>1569</v>
      </c>
    </row>
    <row r="357" spans="1:36" ht="12.75" customHeight="1" x14ac:dyDescent="0.25">
      <c r="A357" s="5" t="s">
        <v>1316</v>
      </c>
      <c r="B357" s="5" t="s">
        <v>1319</v>
      </c>
      <c r="C357" s="5" t="s">
        <v>1318</v>
      </c>
      <c r="D357" s="5" t="s">
        <v>1038</v>
      </c>
      <c r="E357" s="5" t="s">
        <v>1592</v>
      </c>
      <c r="F357" s="5" t="s">
        <v>1317</v>
      </c>
      <c r="G357" s="5">
        <v>1</v>
      </c>
      <c r="H357" s="15">
        <v>1</v>
      </c>
      <c r="I357" s="4"/>
      <c r="J357" s="13">
        <v>1.011622190753608</v>
      </c>
      <c r="K357" s="5">
        <v>2012</v>
      </c>
      <c r="L357" s="5" t="s">
        <v>1316</v>
      </c>
      <c r="M357" s="12" t="s">
        <v>1569</v>
      </c>
      <c r="O357" s="5" t="s">
        <v>1569</v>
      </c>
      <c r="P357" s="12">
        <v>13.4</v>
      </c>
      <c r="Q357" s="5">
        <v>2012</v>
      </c>
      <c r="R357" s="5" t="s">
        <v>1316</v>
      </c>
      <c r="S357" s="12"/>
      <c r="U357" s="5" t="s">
        <v>1569</v>
      </c>
      <c r="V357" s="12">
        <v>1.4999999999999996</v>
      </c>
      <c r="W357" s="5">
        <v>2012</v>
      </c>
      <c r="X357" s="5" t="s">
        <v>1316</v>
      </c>
      <c r="Y357" s="12">
        <v>5.0999999999999996</v>
      </c>
      <c r="Z357" s="5">
        <v>2012</v>
      </c>
      <c r="AA357" s="5" t="s">
        <v>1316</v>
      </c>
      <c r="AB357" s="12">
        <v>0</v>
      </c>
      <c r="AC357" s="5">
        <v>2012</v>
      </c>
      <c r="AD357" s="5" t="s">
        <v>1316</v>
      </c>
      <c r="AE357" s="14">
        <v>29.336188436830835</v>
      </c>
      <c r="AF357" s="5">
        <v>2012</v>
      </c>
      <c r="AG357" s="5" t="s">
        <v>1316</v>
      </c>
      <c r="AH357" s="14"/>
      <c r="AJ357" s="5" t="s">
        <v>1569</v>
      </c>
    </row>
    <row r="358" spans="1:36" ht="12.75" customHeight="1" x14ac:dyDescent="0.25">
      <c r="A358" s="5" t="s">
        <v>1320</v>
      </c>
      <c r="B358" s="5" t="s">
        <v>1319</v>
      </c>
      <c r="C358" s="5" t="s">
        <v>1318</v>
      </c>
      <c r="D358" s="5" t="s">
        <v>1038</v>
      </c>
      <c r="E358" s="5" t="s">
        <v>1322</v>
      </c>
      <c r="F358" s="5" t="s">
        <v>1321</v>
      </c>
      <c r="G358" s="5">
        <v>1</v>
      </c>
      <c r="H358" s="15">
        <v>1</v>
      </c>
      <c r="I358" s="4"/>
      <c r="J358" s="13">
        <v>1.0836427735475573</v>
      </c>
      <c r="K358" s="5">
        <v>2012</v>
      </c>
      <c r="L358" s="5" t="s">
        <v>1320</v>
      </c>
      <c r="M358" s="12">
        <v>40</v>
      </c>
      <c r="N358" s="5">
        <v>2012</v>
      </c>
      <c r="O358" s="5" t="s">
        <v>1320</v>
      </c>
      <c r="P358" s="12">
        <v>13.4</v>
      </c>
      <c r="Q358" s="5">
        <v>2012</v>
      </c>
      <c r="R358" s="5" t="s">
        <v>1320</v>
      </c>
      <c r="S358" s="12"/>
      <c r="U358" s="5" t="s">
        <v>1569</v>
      </c>
      <c r="V358" s="12" t="s">
        <v>1569</v>
      </c>
      <c r="X358" s="5" t="s">
        <v>1569</v>
      </c>
      <c r="Y358" s="12" t="s">
        <v>1569</v>
      </c>
      <c r="AA358" s="5" t="s">
        <v>1569</v>
      </c>
      <c r="AB358" s="12" t="s">
        <v>1569</v>
      </c>
      <c r="AD358" s="5" t="s">
        <v>1569</v>
      </c>
      <c r="AE358" s="14" t="s">
        <v>1569</v>
      </c>
      <c r="AG358" s="5" t="s">
        <v>1569</v>
      </c>
      <c r="AH358" s="14"/>
      <c r="AJ358" s="5" t="s">
        <v>1569</v>
      </c>
    </row>
    <row r="359" spans="1:36" ht="12.75" customHeight="1" x14ac:dyDescent="0.25">
      <c r="A359" s="5" t="s">
        <v>988</v>
      </c>
      <c r="B359" s="5" t="s">
        <v>5</v>
      </c>
      <c r="C359" s="5" t="s">
        <v>990</v>
      </c>
      <c r="D359" s="5" t="s">
        <v>620</v>
      </c>
      <c r="E359" s="5" t="s">
        <v>991</v>
      </c>
      <c r="F359" s="5" t="s">
        <v>989</v>
      </c>
      <c r="G359" s="5">
        <v>1</v>
      </c>
      <c r="H359" s="15">
        <v>2</v>
      </c>
      <c r="I359" s="4" t="s">
        <v>3208</v>
      </c>
      <c r="J359" s="13">
        <v>0.70319634703196332</v>
      </c>
      <c r="K359" s="5">
        <v>2013</v>
      </c>
      <c r="L359" s="5" t="s">
        <v>988</v>
      </c>
      <c r="M359" s="12" t="s">
        <v>1569</v>
      </c>
      <c r="O359" s="5" t="s">
        <v>1569</v>
      </c>
      <c r="P359" s="12">
        <v>11</v>
      </c>
      <c r="Q359" s="5">
        <v>2013</v>
      </c>
      <c r="R359" s="5" t="s">
        <v>988</v>
      </c>
      <c r="S359" s="12"/>
      <c r="U359" s="5" t="s">
        <v>1569</v>
      </c>
      <c r="V359" s="12" t="s">
        <v>1569</v>
      </c>
      <c r="X359" s="5" t="s">
        <v>1569</v>
      </c>
      <c r="Y359" s="12" t="s">
        <v>1569</v>
      </c>
      <c r="AA359" s="5" t="s">
        <v>1569</v>
      </c>
      <c r="AB359" s="12" t="s">
        <v>1569</v>
      </c>
      <c r="AD359" s="5" t="s">
        <v>1569</v>
      </c>
      <c r="AE359" s="14">
        <v>100</v>
      </c>
      <c r="AF359" s="5">
        <v>2013</v>
      </c>
      <c r="AG359" s="5" t="s">
        <v>988</v>
      </c>
      <c r="AH359" s="14"/>
      <c r="AJ359" s="5" t="s">
        <v>1569</v>
      </c>
    </row>
    <row r="360" spans="1:36" ht="12.75" customHeight="1" x14ac:dyDescent="0.25">
      <c r="A360" s="5" t="s">
        <v>992</v>
      </c>
      <c r="B360" s="5" t="s">
        <v>5</v>
      </c>
      <c r="C360" s="5" t="s">
        <v>990</v>
      </c>
      <c r="D360" s="5" t="s">
        <v>620</v>
      </c>
      <c r="E360" s="5" t="s">
        <v>994</v>
      </c>
      <c r="F360" s="5" t="s">
        <v>993</v>
      </c>
      <c r="G360" s="5">
        <v>1</v>
      </c>
      <c r="H360" s="15">
        <v>2</v>
      </c>
      <c r="I360" s="4" t="s">
        <v>3208</v>
      </c>
      <c r="J360" s="13">
        <v>0.86105675146771032</v>
      </c>
      <c r="K360" s="5">
        <v>2012</v>
      </c>
      <c r="L360" s="5" t="s">
        <v>992</v>
      </c>
      <c r="M360" s="12">
        <v>61</v>
      </c>
      <c r="N360" s="5">
        <v>2012</v>
      </c>
      <c r="O360" s="5" t="s">
        <v>992</v>
      </c>
      <c r="P360" s="12">
        <v>10.105535643170052</v>
      </c>
      <c r="Q360" s="5">
        <v>2012</v>
      </c>
      <c r="R360" s="5" t="s">
        <v>992</v>
      </c>
      <c r="S360" s="12"/>
      <c r="U360" s="5" t="s">
        <v>1569</v>
      </c>
      <c r="V360" s="12" t="s">
        <v>1569</v>
      </c>
      <c r="X360" s="5" t="s">
        <v>1569</v>
      </c>
      <c r="Y360" s="12" t="s">
        <v>1569</v>
      </c>
      <c r="AA360" s="5" t="s">
        <v>1569</v>
      </c>
      <c r="AB360" s="12" t="s">
        <v>1569</v>
      </c>
      <c r="AD360" s="5" t="s">
        <v>1569</v>
      </c>
      <c r="AE360" s="14">
        <v>95.754166224392307</v>
      </c>
      <c r="AF360" s="5">
        <v>2012</v>
      </c>
      <c r="AG360" s="5" t="s">
        <v>992</v>
      </c>
      <c r="AH360" s="14"/>
      <c r="AJ360" s="5" t="s">
        <v>1569</v>
      </c>
    </row>
    <row r="361" spans="1:36" ht="12.75" customHeight="1" x14ac:dyDescent="0.25">
      <c r="A361" s="5" t="s">
        <v>1323</v>
      </c>
      <c r="B361" s="5" t="s">
        <v>1326</v>
      </c>
      <c r="C361" s="5" t="s">
        <v>1325</v>
      </c>
      <c r="D361" s="5" t="s">
        <v>1038</v>
      </c>
      <c r="E361" s="5" t="s">
        <v>1327</v>
      </c>
      <c r="F361" s="5" t="s">
        <v>1324</v>
      </c>
      <c r="G361" s="5">
        <v>1</v>
      </c>
      <c r="H361" s="15">
        <v>1</v>
      </c>
      <c r="I361" s="4" t="s">
        <v>3209</v>
      </c>
      <c r="J361" s="13">
        <v>1.0600011016181148</v>
      </c>
      <c r="K361" s="5">
        <v>2014</v>
      </c>
      <c r="L361" s="5" t="s">
        <v>1323</v>
      </c>
      <c r="M361" s="12" t="s">
        <v>1569</v>
      </c>
      <c r="O361" s="5" t="s">
        <v>1569</v>
      </c>
      <c r="P361" s="12">
        <v>15.884115884115882</v>
      </c>
      <c r="Q361" s="5">
        <v>2014</v>
      </c>
      <c r="R361" s="5" t="s">
        <v>1323</v>
      </c>
      <c r="S361" s="12"/>
      <c r="U361" s="5" t="s">
        <v>1569</v>
      </c>
      <c r="V361" s="12" t="s">
        <v>1569</v>
      </c>
      <c r="X361" s="5" t="s">
        <v>1569</v>
      </c>
      <c r="Y361" s="12">
        <v>2.4900000000000002</v>
      </c>
      <c r="Z361" s="5">
        <v>2014</v>
      </c>
      <c r="AA361" s="5" t="s">
        <v>1323</v>
      </c>
      <c r="AB361" s="12" t="s">
        <v>1569</v>
      </c>
      <c r="AD361" s="5" t="s">
        <v>1569</v>
      </c>
      <c r="AE361" s="14" t="s">
        <v>1569</v>
      </c>
      <c r="AG361" s="5" t="s">
        <v>1569</v>
      </c>
      <c r="AH361" s="14"/>
      <c r="AJ361" s="5" t="s">
        <v>1569</v>
      </c>
    </row>
    <row r="362" spans="1:36" ht="12.75" customHeight="1" x14ac:dyDescent="0.25">
      <c r="A362" s="5" t="s">
        <v>1328</v>
      </c>
      <c r="B362" s="5" t="s">
        <v>1326</v>
      </c>
      <c r="C362" s="5" t="s">
        <v>1325</v>
      </c>
      <c r="D362" s="5" t="s">
        <v>1038</v>
      </c>
      <c r="E362" s="5" t="s">
        <v>1593</v>
      </c>
      <c r="F362" s="5" t="s">
        <v>1329</v>
      </c>
      <c r="G362" s="5">
        <v>1</v>
      </c>
      <c r="H362" s="15">
        <v>1</v>
      </c>
      <c r="I362" s="4" t="s">
        <v>3209</v>
      </c>
      <c r="J362" s="13">
        <v>1.0599998222286506</v>
      </c>
      <c r="K362" s="5">
        <v>2014</v>
      </c>
      <c r="L362" s="5" t="s">
        <v>1328</v>
      </c>
      <c r="M362" s="12" t="s">
        <v>1569</v>
      </c>
      <c r="O362" s="5" t="s">
        <v>1569</v>
      </c>
      <c r="P362" s="12">
        <v>15.484515484515486</v>
      </c>
      <c r="Q362" s="5">
        <v>2014</v>
      </c>
      <c r="R362" s="5" t="s">
        <v>1328</v>
      </c>
      <c r="S362" s="12"/>
      <c r="U362" s="5" t="s">
        <v>1569</v>
      </c>
      <c r="V362" s="12" t="s">
        <v>1569</v>
      </c>
      <c r="X362" s="5" t="s">
        <v>1569</v>
      </c>
      <c r="Y362" s="12" t="s">
        <v>1569</v>
      </c>
      <c r="AA362" s="5" t="s">
        <v>1569</v>
      </c>
      <c r="AB362" s="12" t="s">
        <v>1569</v>
      </c>
      <c r="AD362" s="5" t="s">
        <v>1569</v>
      </c>
      <c r="AE362" s="14" t="s">
        <v>1569</v>
      </c>
      <c r="AG362" s="5" t="s">
        <v>1569</v>
      </c>
      <c r="AH362" s="14"/>
      <c r="AJ362" s="5" t="s">
        <v>1569</v>
      </c>
    </row>
    <row r="363" spans="1:36" ht="12.75" customHeight="1" x14ac:dyDescent="0.25">
      <c r="A363" s="5" t="s">
        <v>1330</v>
      </c>
      <c r="B363" s="5" t="s">
        <v>1333</v>
      </c>
      <c r="C363" s="5" t="s">
        <v>1332</v>
      </c>
      <c r="D363" s="5" t="s">
        <v>1038</v>
      </c>
      <c r="E363" s="5" t="s">
        <v>1334</v>
      </c>
      <c r="F363" s="5" t="s">
        <v>1331</v>
      </c>
      <c r="G363" s="5">
        <v>1</v>
      </c>
      <c r="H363" s="15">
        <v>1</v>
      </c>
      <c r="I363" s="4"/>
      <c r="J363" s="13">
        <v>0.60229901942781594</v>
      </c>
      <c r="K363" s="5">
        <v>2012</v>
      </c>
      <c r="L363" s="5" t="s">
        <v>1330</v>
      </c>
      <c r="M363" s="12" t="s">
        <v>1569</v>
      </c>
      <c r="O363" s="5" t="s">
        <v>1569</v>
      </c>
      <c r="P363" s="12">
        <v>3</v>
      </c>
      <c r="Q363" s="5">
        <v>2012</v>
      </c>
      <c r="R363" s="5" t="s">
        <v>1330</v>
      </c>
      <c r="S363" s="12"/>
      <c r="U363" s="5" t="s">
        <v>1569</v>
      </c>
      <c r="V363" s="12" t="s">
        <v>1569</v>
      </c>
      <c r="X363" s="5" t="s">
        <v>1569</v>
      </c>
      <c r="Y363" s="12" t="s">
        <v>1569</v>
      </c>
      <c r="AA363" s="5" t="s">
        <v>1569</v>
      </c>
      <c r="AB363" s="12" t="s">
        <v>1569</v>
      </c>
      <c r="AD363" s="5" t="s">
        <v>1569</v>
      </c>
      <c r="AE363" s="14" t="s">
        <v>1569</v>
      </c>
      <c r="AG363" s="5" t="s">
        <v>1569</v>
      </c>
      <c r="AH363" s="14"/>
      <c r="AJ363" s="5" t="s">
        <v>1569</v>
      </c>
    </row>
    <row r="364" spans="1:36" ht="12.75" customHeight="1" x14ac:dyDescent="0.25">
      <c r="A364" s="5" t="s">
        <v>1335</v>
      </c>
      <c r="B364" s="5" t="s">
        <v>1338</v>
      </c>
      <c r="C364" s="5" t="s">
        <v>1337</v>
      </c>
      <c r="D364" s="5" t="s">
        <v>1038</v>
      </c>
      <c r="E364" s="5" t="s">
        <v>1339</v>
      </c>
      <c r="F364" s="5" t="s">
        <v>1336</v>
      </c>
      <c r="G364" s="5">
        <v>1</v>
      </c>
      <c r="H364" s="15">
        <v>1</v>
      </c>
      <c r="I364" s="4"/>
      <c r="J364" s="13" t="s">
        <v>1569</v>
      </c>
      <c r="L364" s="5" t="s">
        <v>1569</v>
      </c>
      <c r="M364" s="12">
        <v>80</v>
      </c>
      <c r="O364" s="5" t="s">
        <v>1335</v>
      </c>
      <c r="P364" s="12">
        <v>9.3093093093093096</v>
      </c>
      <c r="R364" s="5" t="s">
        <v>1335</v>
      </c>
      <c r="S364" s="12"/>
      <c r="U364" s="5" t="s">
        <v>1569</v>
      </c>
      <c r="V364" s="12" t="s">
        <v>1569</v>
      </c>
      <c r="X364" s="5" t="s">
        <v>1569</v>
      </c>
      <c r="Y364" s="12" t="s">
        <v>1569</v>
      </c>
      <c r="AA364" s="5" t="s">
        <v>1569</v>
      </c>
      <c r="AB364" s="12" t="s">
        <v>1569</v>
      </c>
      <c r="AD364" s="5" t="s">
        <v>1569</v>
      </c>
      <c r="AE364" s="14" t="s">
        <v>1569</v>
      </c>
      <c r="AG364" s="5" t="s">
        <v>1569</v>
      </c>
      <c r="AH364" s="14"/>
      <c r="AJ364" s="5" t="s">
        <v>1569</v>
      </c>
    </row>
    <row r="365" spans="1:36" ht="12.75" customHeight="1" x14ac:dyDescent="0.25">
      <c r="A365" s="5" t="s">
        <v>1002</v>
      </c>
      <c r="B365" s="5" t="s">
        <v>1000</v>
      </c>
      <c r="C365" s="5" t="s">
        <v>999</v>
      </c>
      <c r="D365" s="5" t="s">
        <v>620</v>
      </c>
      <c r="E365" s="5" t="s">
        <v>1004</v>
      </c>
      <c r="F365" s="5" t="s">
        <v>1003</v>
      </c>
      <c r="G365" s="5">
        <v>2</v>
      </c>
      <c r="H365" s="15">
        <v>1</v>
      </c>
      <c r="I365" s="4"/>
      <c r="J365" s="13">
        <v>2.1093035620676908</v>
      </c>
      <c r="K365" s="5">
        <v>2012</v>
      </c>
      <c r="L365" s="5" t="s">
        <v>1002</v>
      </c>
      <c r="M365" s="12">
        <v>100</v>
      </c>
      <c r="N365" s="5">
        <v>2012</v>
      </c>
      <c r="O365" s="5" t="s">
        <v>1002</v>
      </c>
      <c r="P365" s="12">
        <v>12.587412587412588</v>
      </c>
      <c r="Q365" s="5">
        <v>2012</v>
      </c>
      <c r="R365" s="5" t="s">
        <v>1002</v>
      </c>
      <c r="S365" s="12"/>
      <c r="U365" s="5" t="s">
        <v>1569</v>
      </c>
      <c r="V365" s="12" t="s">
        <v>1569</v>
      </c>
      <c r="X365" s="5" t="s">
        <v>1569</v>
      </c>
      <c r="Y365" s="12" t="s">
        <v>1569</v>
      </c>
      <c r="AA365" s="5" t="s">
        <v>1569</v>
      </c>
      <c r="AB365" s="12" t="s">
        <v>1569</v>
      </c>
      <c r="AD365" s="5" t="s">
        <v>1569</v>
      </c>
      <c r="AE365" s="14" t="s">
        <v>1569</v>
      </c>
      <c r="AG365" s="5" t="s">
        <v>1569</v>
      </c>
      <c r="AH365" s="14"/>
      <c r="AJ365" s="5" t="s">
        <v>1569</v>
      </c>
    </row>
    <row r="366" spans="1:36" ht="12.75" customHeight="1" x14ac:dyDescent="0.25">
      <c r="A366" s="5" t="s">
        <v>324</v>
      </c>
      <c r="B366" s="5" t="s">
        <v>327</v>
      </c>
      <c r="C366" s="5" t="s">
        <v>326</v>
      </c>
      <c r="D366" s="5" t="s">
        <v>35</v>
      </c>
      <c r="E366" s="5" t="s">
        <v>328</v>
      </c>
      <c r="F366" s="5" t="s">
        <v>325</v>
      </c>
      <c r="G366" s="5">
        <v>1</v>
      </c>
      <c r="H366" s="15">
        <v>2</v>
      </c>
      <c r="I366" s="4" t="s">
        <v>1962</v>
      </c>
      <c r="J366" s="13">
        <v>2.4730346354010888</v>
      </c>
      <c r="K366" s="5">
        <v>2015</v>
      </c>
      <c r="L366" s="5" t="s">
        <v>324</v>
      </c>
      <c r="M366" s="12">
        <v>100</v>
      </c>
      <c r="N366" s="5">
        <v>2015</v>
      </c>
      <c r="O366" s="5" t="s">
        <v>324</v>
      </c>
      <c r="P366" s="12">
        <v>19</v>
      </c>
      <c r="Q366" s="5">
        <v>2015</v>
      </c>
      <c r="R366" s="5" t="s">
        <v>324</v>
      </c>
      <c r="S366" s="12"/>
      <c r="U366" s="5" t="s">
        <v>1569</v>
      </c>
      <c r="V366" s="12">
        <v>9</v>
      </c>
      <c r="W366" s="5">
        <v>2015</v>
      </c>
      <c r="X366" s="5" t="s">
        <v>324</v>
      </c>
      <c r="Y366" s="12">
        <v>20</v>
      </c>
      <c r="Z366" s="5">
        <v>2015</v>
      </c>
      <c r="AA366" s="5" t="s">
        <v>324</v>
      </c>
      <c r="AB366" s="12">
        <v>0</v>
      </c>
      <c r="AC366" s="5">
        <v>2015</v>
      </c>
      <c r="AD366" s="5" t="s">
        <v>324</v>
      </c>
      <c r="AE366" s="14">
        <v>12.676056338028168</v>
      </c>
      <c r="AF366" s="5">
        <v>2015</v>
      </c>
      <c r="AG366" s="5" t="s">
        <v>324</v>
      </c>
      <c r="AH366" s="14"/>
      <c r="AJ366" s="5" t="s">
        <v>1569</v>
      </c>
    </row>
    <row r="367" spans="1:36" ht="12.75" customHeight="1" x14ac:dyDescent="0.25">
      <c r="A367" s="5" t="s">
        <v>332</v>
      </c>
      <c r="B367" s="5" t="s">
        <v>335</v>
      </c>
      <c r="C367" s="5" t="s">
        <v>334</v>
      </c>
      <c r="D367" s="5" t="s">
        <v>35</v>
      </c>
      <c r="E367" s="5" t="s">
        <v>336</v>
      </c>
      <c r="F367" s="5" t="s">
        <v>333</v>
      </c>
      <c r="G367" s="5">
        <v>2</v>
      </c>
      <c r="H367" s="15">
        <v>1</v>
      </c>
      <c r="I367" s="4" t="s">
        <v>3210</v>
      </c>
      <c r="J367" s="13">
        <v>1.2056220890934786</v>
      </c>
      <c r="K367" s="5">
        <v>2012</v>
      </c>
      <c r="L367" s="5" t="s">
        <v>332</v>
      </c>
      <c r="M367" s="12">
        <v>99</v>
      </c>
      <c r="N367" s="5">
        <v>2012</v>
      </c>
      <c r="O367" s="5" t="s">
        <v>332</v>
      </c>
      <c r="P367" s="12">
        <v>6</v>
      </c>
      <c r="Q367" s="5">
        <v>2012</v>
      </c>
      <c r="R367" s="5" t="s">
        <v>332</v>
      </c>
      <c r="S367" s="12"/>
      <c r="U367" s="5" t="s">
        <v>1569</v>
      </c>
      <c r="V367" s="12">
        <v>0</v>
      </c>
      <c r="W367" s="5">
        <v>2012</v>
      </c>
      <c r="X367" s="5" t="s">
        <v>332</v>
      </c>
      <c r="Y367" s="12">
        <v>30</v>
      </c>
      <c r="Z367" s="5">
        <v>2012</v>
      </c>
      <c r="AA367" s="5" t="s">
        <v>332</v>
      </c>
      <c r="AB367" s="12">
        <v>46.338028169014088</v>
      </c>
      <c r="AC367" s="5">
        <v>2012</v>
      </c>
      <c r="AD367" s="5" t="s">
        <v>332</v>
      </c>
      <c r="AE367" s="14">
        <v>100</v>
      </c>
      <c r="AF367" s="5">
        <v>2012</v>
      </c>
      <c r="AG367" s="5" t="s">
        <v>332</v>
      </c>
      <c r="AH367" s="14"/>
      <c r="AJ367" s="5" t="s">
        <v>1569</v>
      </c>
    </row>
    <row r="368" spans="1:36" ht="12.75" customHeight="1" x14ac:dyDescent="0.25">
      <c r="A368" s="5" t="s">
        <v>337</v>
      </c>
      <c r="B368" s="5" t="s">
        <v>335</v>
      </c>
      <c r="C368" s="5" t="s">
        <v>334</v>
      </c>
      <c r="D368" s="5" t="s">
        <v>35</v>
      </c>
      <c r="E368" s="5" t="s">
        <v>339</v>
      </c>
      <c r="F368" s="5" t="s">
        <v>338</v>
      </c>
      <c r="G368" s="5">
        <v>3</v>
      </c>
      <c r="H368" s="15">
        <v>1</v>
      </c>
      <c r="I368" s="4"/>
      <c r="J368" s="13">
        <v>1.0122290686577904</v>
      </c>
      <c r="K368" s="5">
        <v>2015</v>
      </c>
      <c r="L368" s="5" t="s">
        <v>337</v>
      </c>
      <c r="M368" s="12">
        <v>100</v>
      </c>
      <c r="N368" s="5">
        <v>2015</v>
      </c>
      <c r="O368" s="5" t="s">
        <v>337</v>
      </c>
      <c r="P368" s="12">
        <v>11.111111111111111</v>
      </c>
      <c r="Q368" s="5">
        <v>2015</v>
      </c>
      <c r="R368" s="5" t="s">
        <v>337</v>
      </c>
      <c r="S368" s="12"/>
      <c r="U368" s="5" t="s">
        <v>1569</v>
      </c>
      <c r="V368" s="12">
        <v>25.3</v>
      </c>
      <c r="W368" s="5">
        <v>2015</v>
      </c>
      <c r="X368" s="5" t="s">
        <v>337</v>
      </c>
      <c r="Y368" s="12">
        <v>45.03</v>
      </c>
      <c r="Z368" s="5">
        <v>2015</v>
      </c>
      <c r="AA368" s="5" t="s">
        <v>337</v>
      </c>
      <c r="AB368" s="12">
        <v>0</v>
      </c>
      <c r="AC368" s="5">
        <v>2015</v>
      </c>
      <c r="AD368" s="5" t="s">
        <v>337</v>
      </c>
      <c r="AE368" s="14">
        <v>100</v>
      </c>
      <c r="AF368" s="5">
        <v>2015</v>
      </c>
      <c r="AG368" s="5" t="s">
        <v>337</v>
      </c>
      <c r="AH368" s="14"/>
      <c r="AJ368" s="5" t="s">
        <v>1569</v>
      </c>
    </row>
    <row r="369" spans="1:36" ht="12.75" customHeight="1" x14ac:dyDescent="0.25">
      <c r="A369" s="5" t="s">
        <v>340</v>
      </c>
      <c r="B369" s="5" t="s">
        <v>343</v>
      </c>
      <c r="C369" s="5" t="s">
        <v>342</v>
      </c>
      <c r="D369" s="5" t="s">
        <v>35</v>
      </c>
      <c r="E369" s="5" t="s">
        <v>344</v>
      </c>
      <c r="F369" s="5" t="s">
        <v>341</v>
      </c>
      <c r="G369" s="5">
        <v>2</v>
      </c>
      <c r="H369" s="15">
        <v>1</v>
      </c>
      <c r="I369" s="4" t="s">
        <v>1963</v>
      </c>
      <c r="J369" s="13">
        <v>1.894714515740993</v>
      </c>
      <c r="K369" s="5">
        <v>2016</v>
      </c>
      <c r="L369" s="5" t="s">
        <v>340</v>
      </c>
      <c r="M369" s="12" t="s">
        <v>1569</v>
      </c>
      <c r="O369" s="5" t="s">
        <v>1569</v>
      </c>
      <c r="P369" s="12">
        <v>0</v>
      </c>
      <c r="Q369" s="5">
        <v>2016</v>
      </c>
      <c r="R369" s="5" t="s">
        <v>340</v>
      </c>
      <c r="S369" s="12"/>
      <c r="U369" s="5" t="s">
        <v>1569</v>
      </c>
      <c r="V369" s="12">
        <v>33</v>
      </c>
      <c r="W369" s="5">
        <v>2016</v>
      </c>
      <c r="X369" s="5" t="s">
        <v>340</v>
      </c>
      <c r="Y369" s="12">
        <v>11</v>
      </c>
      <c r="Z369" s="5">
        <v>2016</v>
      </c>
      <c r="AA369" s="5" t="s">
        <v>340</v>
      </c>
      <c r="AB369" s="12">
        <v>0</v>
      </c>
      <c r="AC369" s="5">
        <v>2016</v>
      </c>
      <c r="AD369" s="5" t="s">
        <v>340</v>
      </c>
      <c r="AE369" s="14">
        <v>100</v>
      </c>
      <c r="AF369" s="5">
        <v>2016</v>
      </c>
      <c r="AG369" s="5" t="s">
        <v>340</v>
      </c>
      <c r="AH369" s="14"/>
      <c r="AJ369" s="5" t="s">
        <v>1569</v>
      </c>
    </row>
    <row r="370" spans="1:36" ht="12.75" customHeight="1" x14ac:dyDescent="0.25">
      <c r="A370" s="5" t="s">
        <v>345</v>
      </c>
      <c r="B370" s="5" t="s">
        <v>343</v>
      </c>
      <c r="C370" s="5" t="s">
        <v>342</v>
      </c>
      <c r="D370" s="5" t="s">
        <v>35</v>
      </c>
      <c r="E370" s="5" t="s">
        <v>347</v>
      </c>
      <c r="F370" s="5" t="s">
        <v>346</v>
      </c>
      <c r="G370" s="5">
        <v>2</v>
      </c>
      <c r="H370" s="15">
        <v>1</v>
      </c>
      <c r="I370" s="4" t="s">
        <v>1964</v>
      </c>
      <c r="J370" s="13">
        <v>1.7916899736736425</v>
      </c>
      <c r="K370" s="5">
        <v>2012</v>
      </c>
      <c r="L370" s="5" t="s">
        <v>345</v>
      </c>
      <c r="M370" s="12" t="s">
        <v>1569</v>
      </c>
      <c r="O370" s="5" t="s">
        <v>1569</v>
      </c>
      <c r="P370" s="12" t="s">
        <v>1569</v>
      </c>
      <c r="R370" s="5" t="s">
        <v>1569</v>
      </c>
      <c r="S370" s="12"/>
      <c r="U370" s="5" t="s">
        <v>1569</v>
      </c>
      <c r="V370" s="12" t="s">
        <v>1569</v>
      </c>
      <c r="X370" s="5" t="s">
        <v>1569</v>
      </c>
      <c r="Y370" s="12">
        <v>31</v>
      </c>
      <c r="Z370" s="5">
        <v>2012</v>
      </c>
      <c r="AA370" s="5" t="s">
        <v>345</v>
      </c>
      <c r="AB370" s="12" t="s">
        <v>1569</v>
      </c>
      <c r="AD370" s="5" t="s">
        <v>1569</v>
      </c>
      <c r="AE370" s="14" t="s">
        <v>1569</v>
      </c>
      <c r="AG370" s="5" t="s">
        <v>1569</v>
      </c>
      <c r="AH370" s="14"/>
      <c r="AJ370" s="5" t="s">
        <v>1569</v>
      </c>
    </row>
    <row r="371" spans="1:36" ht="12.75" customHeight="1" x14ac:dyDescent="0.25">
      <c r="A371" s="5" t="s">
        <v>348</v>
      </c>
      <c r="B371" s="5" t="s">
        <v>343</v>
      </c>
      <c r="C371" s="5" t="s">
        <v>342</v>
      </c>
      <c r="D371" s="5" t="s">
        <v>35</v>
      </c>
      <c r="E371" s="5" t="s">
        <v>350</v>
      </c>
      <c r="F371" s="5" t="s">
        <v>349</v>
      </c>
      <c r="G371" s="5">
        <v>2</v>
      </c>
      <c r="H371" s="15">
        <v>2</v>
      </c>
      <c r="I371" s="4" t="s">
        <v>1965</v>
      </c>
      <c r="J371" s="13">
        <v>3.1283431568144362</v>
      </c>
      <c r="K371" s="5">
        <v>2015</v>
      </c>
      <c r="L371" s="5" t="s">
        <v>348</v>
      </c>
      <c r="M371" s="12">
        <v>100</v>
      </c>
      <c r="N371" s="5">
        <v>2015</v>
      </c>
      <c r="O371" s="5" t="s">
        <v>348</v>
      </c>
      <c r="P371" s="12">
        <v>11.523046092184369</v>
      </c>
      <c r="Q371" s="5">
        <v>2015</v>
      </c>
      <c r="R371" s="5" t="s">
        <v>348</v>
      </c>
      <c r="S371" s="12"/>
      <c r="U371" s="5" t="s">
        <v>1569</v>
      </c>
      <c r="V371" s="12">
        <v>0</v>
      </c>
      <c r="W371" s="5">
        <v>2015</v>
      </c>
      <c r="X371" s="5" t="s">
        <v>348</v>
      </c>
      <c r="Y371" s="12">
        <v>58.04</v>
      </c>
      <c r="Z371" s="5">
        <v>2015</v>
      </c>
      <c r="AA371" s="5" t="s">
        <v>348</v>
      </c>
      <c r="AB371" s="12">
        <v>0</v>
      </c>
      <c r="AC371" s="5">
        <v>2015</v>
      </c>
      <c r="AD371" s="5" t="s">
        <v>348</v>
      </c>
      <c r="AE371" s="14">
        <v>100</v>
      </c>
      <c r="AF371" s="5">
        <v>2015</v>
      </c>
      <c r="AG371" s="5" t="s">
        <v>348</v>
      </c>
      <c r="AH371" s="14"/>
      <c r="AJ371" s="5" t="s">
        <v>1569</v>
      </c>
    </row>
    <row r="372" spans="1:36" ht="12.75" customHeight="1" x14ac:dyDescent="0.25">
      <c r="A372" s="5" t="s">
        <v>351</v>
      </c>
      <c r="B372" s="5" t="s">
        <v>354</v>
      </c>
      <c r="C372" s="5" t="s">
        <v>353</v>
      </c>
      <c r="D372" s="5" t="s">
        <v>35</v>
      </c>
      <c r="E372" s="5" t="s">
        <v>355</v>
      </c>
      <c r="F372" s="5" t="s">
        <v>352</v>
      </c>
      <c r="G372" s="5">
        <v>1</v>
      </c>
      <c r="H372" s="15">
        <v>1</v>
      </c>
      <c r="I372" s="4"/>
      <c r="J372" s="13">
        <v>1.0006762145328509</v>
      </c>
      <c r="K372" s="5">
        <v>2012</v>
      </c>
      <c r="L372" s="5" t="s">
        <v>351</v>
      </c>
      <c r="M372" s="12">
        <v>100</v>
      </c>
      <c r="N372" s="5">
        <v>2012</v>
      </c>
      <c r="O372" s="5" t="s">
        <v>351</v>
      </c>
      <c r="P372" s="12">
        <v>15.871587158715869</v>
      </c>
      <c r="Q372" s="5">
        <v>2012</v>
      </c>
      <c r="R372" s="5" t="s">
        <v>351</v>
      </c>
      <c r="S372" s="12"/>
      <c r="U372" s="5" t="s">
        <v>1569</v>
      </c>
      <c r="V372" s="12">
        <v>0</v>
      </c>
      <c r="W372" s="5">
        <v>2012</v>
      </c>
      <c r="X372" s="5" t="s">
        <v>351</v>
      </c>
      <c r="Y372" s="12">
        <v>29</v>
      </c>
      <c r="Z372" s="5">
        <v>2012</v>
      </c>
      <c r="AA372" s="5" t="s">
        <v>351</v>
      </c>
      <c r="AB372" s="12">
        <v>0</v>
      </c>
      <c r="AC372" s="5">
        <v>2012</v>
      </c>
      <c r="AD372" s="5" t="s">
        <v>351</v>
      </c>
      <c r="AE372" s="14">
        <v>100</v>
      </c>
      <c r="AF372" s="5">
        <v>2012</v>
      </c>
      <c r="AG372" s="5" t="s">
        <v>351</v>
      </c>
      <c r="AH372" s="14"/>
      <c r="AJ372" s="5" t="s">
        <v>1569</v>
      </c>
    </row>
    <row r="373" spans="1:36" ht="12.75" customHeight="1" x14ac:dyDescent="0.25">
      <c r="A373" s="5" t="s">
        <v>1009</v>
      </c>
      <c r="B373" s="5" t="s">
        <v>1007</v>
      </c>
      <c r="C373" s="5" t="s">
        <v>1006</v>
      </c>
      <c r="D373" s="5" t="s">
        <v>620</v>
      </c>
      <c r="E373" s="5" t="s">
        <v>1011</v>
      </c>
      <c r="F373" s="5" t="s">
        <v>1010</v>
      </c>
      <c r="G373" s="5">
        <v>2</v>
      </c>
      <c r="H373" s="15">
        <v>2</v>
      </c>
      <c r="I373" s="4" t="s">
        <v>1966</v>
      </c>
      <c r="J373" s="13">
        <v>0.60855753607224794</v>
      </c>
      <c r="K373" s="5">
        <v>2012</v>
      </c>
      <c r="L373" s="5" t="s">
        <v>1009</v>
      </c>
      <c r="M373" s="12" t="s">
        <v>1569</v>
      </c>
      <c r="O373" s="5" t="s">
        <v>1569</v>
      </c>
      <c r="P373" s="12">
        <v>0</v>
      </c>
      <c r="Q373" s="5">
        <v>2012</v>
      </c>
      <c r="R373" s="5" t="s">
        <v>1009</v>
      </c>
      <c r="S373" s="12"/>
      <c r="U373" s="5" t="s">
        <v>1569</v>
      </c>
      <c r="V373" s="12" t="s">
        <v>1569</v>
      </c>
      <c r="X373" s="5" t="s">
        <v>1569</v>
      </c>
      <c r="Y373" s="12" t="s">
        <v>1569</v>
      </c>
      <c r="AA373" s="5" t="s">
        <v>1569</v>
      </c>
      <c r="AB373" s="12" t="s">
        <v>1569</v>
      </c>
      <c r="AD373" s="5" t="s">
        <v>1569</v>
      </c>
      <c r="AE373" s="14" t="s">
        <v>1569</v>
      </c>
      <c r="AG373" s="5" t="s">
        <v>1569</v>
      </c>
      <c r="AH373" s="14"/>
      <c r="AJ373" s="5" t="s">
        <v>1569</v>
      </c>
    </row>
    <row r="374" spans="1:36" ht="12.75" customHeight="1" x14ac:dyDescent="0.25">
      <c r="A374" s="5" t="s">
        <v>1012</v>
      </c>
      <c r="B374" s="5" t="s">
        <v>1014</v>
      </c>
      <c r="C374" s="5" t="s">
        <v>1013</v>
      </c>
      <c r="D374" s="5" t="s">
        <v>620</v>
      </c>
      <c r="E374" s="5" t="s">
        <v>1015</v>
      </c>
      <c r="F374" s="5" t="s">
        <v>3212</v>
      </c>
      <c r="G374" s="5">
        <v>1</v>
      </c>
      <c r="H374" s="15">
        <v>1</v>
      </c>
      <c r="I374" s="4" t="s">
        <v>3211</v>
      </c>
      <c r="J374" s="13">
        <v>1.6797066858858289</v>
      </c>
      <c r="K374" s="5">
        <v>2012</v>
      </c>
      <c r="L374" s="5" t="s">
        <v>1012</v>
      </c>
      <c r="M374" s="12">
        <v>60</v>
      </c>
      <c r="N374" s="5">
        <v>2012</v>
      </c>
      <c r="O374" s="5" t="s">
        <v>1012</v>
      </c>
      <c r="P374" s="12">
        <v>7.9</v>
      </c>
      <c r="Q374" s="5">
        <v>2012</v>
      </c>
      <c r="R374" s="5" t="s">
        <v>1012</v>
      </c>
      <c r="S374" s="12"/>
      <c r="U374" s="5" t="s">
        <v>1569</v>
      </c>
      <c r="V374" s="12" t="s">
        <v>1569</v>
      </c>
      <c r="X374" s="5" t="s">
        <v>1569</v>
      </c>
      <c r="Y374" s="12" t="s">
        <v>1569</v>
      </c>
      <c r="AA374" s="5" t="s">
        <v>1569</v>
      </c>
      <c r="AB374" s="12" t="s">
        <v>1569</v>
      </c>
      <c r="AD374" s="5" t="s">
        <v>1569</v>
      </c>
      <c r="AE374" s="14" t="s">
        <v>1569</v>
      </c>
      <c r="AG374" s="5" t="s">
        <v>1569</v>
      </c>
      <c r="AH374" s="14"/>
      <c r="AJ374" s="5" t="s">
        <v>1569</v>
      </c>
    </row>
    <row r="375" spans="1:36" ht="12.75" customHeight="1" x14ac:dyDescent="0.25">
      <c r="A375" s="5" t="s">
        <v>1340</v>
      </c>
      <c r="B375" s="5" t="s">
        <v>1535</v>
      </c>
      <c r="C375" s="5" t="s">
        <v>1342</v>
      </c>
      <c r="D375" s="5" t="s">
        <v>1038</v>
      </c>
      <c r="E375" s="5" t="s">
        <v>1343</v>
      </c>
      <c r="F375" s="5" t="s">
        <v>1341</v>
      </c>
      <c r="G375" s="5">
        <v>2</v>
      </c>
      <c r="H375" s="15">
        <v>2</v>
      </c>
      <c r="I375" s="4" t="s">
        <v>1967</v>
      </c>
      <c r="J375" s="13">
        <v>1.5210075805376297</v>
      </c>
      <c r="K375" s="5">
        <v>2010</v>
      </c>
      <c r="L375" s="5" t="s">
        <v>1340</v>
      </c>
      <c r="M375" s="12">
        <v>100</v>
      </c>
      <c r="N375" s="5">
        <v>2010</v>
      </c>
      <c r="O375" s="5" t="s">
        <v>1340</v>
      </c>
      <c r="P375" s="12">
        <v>0</v>
      </c>
      <c r="Q375" s="5">
        <v>2010</v>
      </c>
      <c r="R375" s="5" t="s">
        <v>1340</v>
      </c>
      <c r="S375" s="12"/>
      <c r="U375" s="5" t="s">
        <v>1569</v>
      </c>
      <c r="V375" s="12">
        <v>0</v>
      </c>
      <c r="W375" s="5">
        <v>2010</v>
      </c>
      <c r="X375" s="5" t="s">
        <v>1340</v>
      </c>
      <c r="Y375" s="12">
        <v>0.9</v>
      </c>
      <c r="Z375" s="5">
        <v>2010</v>
      </c>
      <c r="AA375" s="5" t="s">
        <v>1340</v>
      </c>
      <c r="AB375" s="12">
        <v>0</v>
      </c>
      <c r="AC375" s="5">
        <v>2010</v>
      </c>
      <c r="AD375" s="5" t="s">
        <v>1340</v>
      </c>
      <c r="AE375" s="14">
        <v>100</v>
      </c>
      <c r="AF375" s="5">
        <v>2010</v>
      </c>
      <c r="AG375" s="5" t="s">
        <v>1340</v>
      </c>
      <c r="AH375" s="14"/>
      <c r="AJ375" s="5" t="s">
        <v>1569</v>
      </c>
    </row>
    <row r="376" spans="1:36" ht="12.75" customHeight="1" x14ac:dyDescent="0.25">
      <c r="A376" s="5" t="s">
        <v>1016</v>
      </c>
      <c r="B376" s="5" t="s">
        <v>1019</v>
      </c>
      <c r="C376" s="5" t="s">
        <v>1018</v>
      </c>
      <c r="D376" s="5" t="s">
        <v>620</v>
      </c>
      <c r="E376" s="5" t="s">
        <v>1020</v>
      </c>
      <c r="F376" s="5" t="s">
        <v>1017</v>
      </c>
      <c r="G376" s="5">
        <v>1</v>
      </c>
      <c r="H376" s="15">
        <v>2</v>
      </c>
      <c r="I376" s="4" t="s">
        <v>1968</v>
      </c>
      <c r="J376" s="13">
        <v>1.8049049324882889</v>
      </c>
      <c r="K376" s="5">
        <v>2014</v>
      </c>
      <c r="L376" s="5" t="s">
        <v>1016</v>
      </c>
      <c r="M376" s="12">
        <v>92</v>
      </c>
      <c r="N376" s="5">
        <v>2014</v>
      </c>
      <c r="O376" s="5" t="s">
        <v>1016</v>
      </c>
      <c r="P376" s="12">
        <v>8.6172344689378768</v>
      </c>
      <c r="Q376" s="5">
        <v>2014</v>
      </c>
      <c r="R376" s="5" t="s">
        <v>1016</v>
      </c>
      <c r="S376" s="12"/>
      <c r="U376" s="5" t="s">
        <v>1569</v>
      </c>
      <c r="V376" s="12">
        <v>2.4405125076266012</v>
      </c>
      <c r="W376" s="5">
        <v>2014</v>
      </c>
      <c r="X376" s="5" t="s">
        <v>1016</v>
      </c>
      <c r="Y376" s="12" t="s">
        <v>1569</v>
      </c>
      <c r="AA376" s="5" t="s">
        <v>1569</v>
      </c>
      <c r="AB376" s="12" t="s">
        <v>1569</v>
      </c>
      <c r="AD376" s="5" t="s">
        <v>1569</v>
      </c>
      <c r="AE376" s="14">
        <v>84.26401152030131</v>
      </c>
      <c r="AF376" s="5">
        <v>2014</v>
      </c>
      <c r="AG376" s="5" t="s">
        <v>1016</v>
      </c>
      <c r="AH376" s="14"/>
      <c r="AJ376" s="5" t="s">
        <v>1569</v>
      </c>
    </row>
    <row r="377" spans="1:36" ht="12.75" customHeight="1" x14ac:dyDescent="0.25">
      <c r="A377" s="5" t="s">
        <v>1021</v>
      </c>
      <c r="B377" s="5" t="s">
        <v>1019</v>
      </c>
      <c r="C377" s="5" t="s">
        <v>1018</v>
      </c>
      <c r="D377" s="5" t="s">
        <v>620</v>
      </c>
      <c r="E377" s="5" t="s">
        <v>1023</v>
      </c>
      <c r="F377" s="5" t="s">
        <v>1022</v>
      </c>
      <c r="G377" s="5">
        <v>1</v>
      </c>
      <c r="H377" s="15">
        <v>1</v>
      </c>
      <c r="I377" s="4"/>
      <c r="J377" s="13">
        <v>0.89119157867871923</v>
      </c>
      <c r="K377" s="5">
        <v>2014</v>
      </c>
      <c r="L377" s="5" t="s">
        <v>1021</v>
      </c>
      <c r="M377" s="12">
        <v>97</v>
      </c>
      <c r="N377" s="5">
        <v>2014</v>
      </c>
      <c r="O377" s="5" t="s">
        <v>1021</v>
      </c>
      <c r="P377" s="12">
        <v>15.825914935707223</v>
      </c>
      <c r="Q377" s="5">
        <v>2014</v>
      </c>
      <c r="R377" s="5" t="s">
        <v>1021</v>
      </c>
      <c r="S377" s="12"/>
      <c r="U377" s="5" t="s">
        <v>1569</v>
      </c>
      <c r="V377" s="12">
        <v>15</v>
      </c>
      <c r="W377" s="5">
        <v>2014</v>
      </c>
      <c r="X377" s="5" t="s">
        <v>1021</v>
      </c>
      <c r="Y377" s="12">
        <v>0</v>
      </c>
      <c r="Z377" s="5">
        <v>2014</v>
      </c>
      <c r="AA377" s="5" t="s">
        <v>1021</v>
      </c>
      <c r="AB377" s="12">
        <v>0</v>
      </c>
      <c r="AC377" s="5">
        <v>2014</v>
      </c>
      <c r="AD377" s="5" t="s">
        <v>1021</v>
      </c>
      <c r="AE377" s="14">
        <v>100</v>
      </c>
      <c r="AF377" s="5">
        <v>2014</v>
      </c>
      <c r="AG377" s="5" t="s">
        <v>1021</v>
      </c>
      <c r="AH377" s="14"/>
      <c r="AJ377" s="5" t="s">
        <v>1569</v>
      </c>
    </row>
    <row r="378" spans="1:36" ht="12.75" customHeight="1" x14ac:dyDescent="0.25">
      <c r="A378" s="5" t="s">
        <v>588</v>
      </c>
      <c r="B378" s="5" t="s">
        <v>1536</v>
      </c>
      <c r="C378" s="5" t="s">
        <v>590</v>
      </c>
      <c r="D378" s="5" t="s">
        <v>360</v>
      </c>
      <c r="E378" s="5" t="s">
        <v>1594</v>
      </c>
      <c r="F378" s="5" t="s">
        <v>589</v>
      </c>
      <c r="G378" s="5">
        <v>1</v>
      </c>
      <c r="H378" s="15">
        <v>1</v>
      </c>
      <c r="I378" s="4" t="s">
        <v>1969</v>
      </c>
      <c r="J378" s="13">
        <v>0.85714285546357072</v>
      </c>
      <c r="K378" s="5">
        <v>2016</v>
      </c>
      <c r="L378" s="5" t="s">
        <v>588</v>
      </c>
      <c r="M378" s="12">
        <v>70</v>
      </c>
      <c r="N378" s="5">
        <v>2016</v>
      </c>
      <c r="O378" s="5" t="s">
        <v>588</v>
      </c>
      <c r="P378" s="12">
        <v>10</v>
      </c>
      <c r="Q378" s="5">
        <v>2016</v>
      </c>
      <c r="R378" s="5" t="s">
        <v>588</v>
      </c>
      <c r="S378" s="12"/>
      <c r="U378" s="5" t="s">
        <v>1569</v>
      </c>
      <c r="V378" s="12">
        <v>0</v>
      </c>
      <c r="W378" s="5">
        <v>2016</v>
      </c>
      <c r="X378" s="5" t="s">
        <v>588</v>
      </c>
      <c r="Y378" s="12">
        <v>0</v>
      </c>
      <c r="Z378" s="5">
        <v>2016</v>
      </c>
      <c r="AA378" s="5" t="s">
        <v>588</v>
      </c>
      <c r="AB378" s="12">
        <v>0</v>
      </c>
      <c r="AC378" s="5">
        <v>2016</v>
      </c>
      <c r="AD378" s="5" t="s">
        <v>588</v>
      </c>
      <c r="AE378" s="14">
        <v>100</v>
      </c>
      <c r="AF378" s="5">
        <v>2016</v>
      </c>
      <c r="AG378" s="5" t="s">
        <v>588</v>
      </c>
      <c r="AH378" s="14"/>
      <c r="AJ378" s="5" t="s">
        <v>1569</v>
      </c>
    </row>
    <row r="379" spans="1:36" ht="12.75" customHeight="1" x14ac:dyDescent="0.25">
      <c r="A379" s="5" t="s">
        <v>1027</v>
      </c>
      <c r="B379" s="5" t="s">
        <v>1030</v>
      </c>
      <c r="C379" s="5" t="s">
        <v>1029</v>
      </c>
      <c r="D379" s="5" t="s">
        <v>620</v>
      </c>
      <c r="E379" s="5" t="s">
        <v>1031</v>
      </c>
      <c r="F379" s="5" t="s">
        <v>1028</v>
      </c>
      <c r="G379" s="5">
        <v>2</v>
      </c>
      <c r="H379" s="15">
        <v>1</v>
      </c>
      <c r="I379" s="4"/>
      <c r="J379" s="13">
        <v>0.84470901368269224</v>
      </c>
      <c r="K379" s="5">
        <v>2011</v>
      </c>
      <c r="L379" s="5" t="s">
        <v>1027</v>
      </c>
      <c r="M379" s="12">
        <v>45</v>
      </c>
      <c r="N379" s="5">
        <v>2011</v>
      </c>
      <c r="O379" s="5" t="s">
        <v>1027</v>
      </c>
      <c r="P379" s="12">
        <v>7.0000000000000009</v>
      </c>
      <c r="Q379" s="5">
        <v>2011</v>
      </c>
      <c r="R379" s="5" t="s">
        <v>1027</v>
      </c>
      <c r="S379" s="12"/>
      <c r="U379" s="5" t="s">
        <v>1569</v>
      </c>
      <c r="V379" s="12">
        <v>0</v>
      </c>
      <c r="W379" s="5">
        <v>2011</v>
      </c>
      <c r="X379" s="5" t="s">
        <v>1027</v>
      </c>
      <c r="Y379" s="12">
        <v>0</v>
      </c>
      <c r="Z379" s="5">
        <v>2011</v>
      </c>
      <c r="AA379" s="5" t="s">
        <v>1027</v>
      </c>
      <c r="AB379" s="12">
        <v>0</v>
      </c>
      <c r="AC379" s="5">
        <v>2011</v>
      </c>
      <c r="AD379" s="5" t="s">
        <v>1027</v>
      </c>
      <c r="AE379" s="14">
        <v>27.659574468085101</v>
      </c>
      <c r="AF379" s="5">
        <v>2011</v>
      </c>
      <c r="AG379" s="5" t="s">
        <v>1027</v>
      </c>
      <c r="AH379" s="14"/>
      <c r="AJ379" s="5" t="s">
        <v>1569</v>
      </c>
    </row>
    <row r="380" spans="1:36" ht="12.75" customHeight="1" x14ac:dyDescent="0.25">
      <c r="A380" s="5" t="s">
        <v>1032</v>
      </c>
      <c r="B380" s="5" t="s">
        <v>1030</v>
      </c>
      <c r="C380" s="5" t="s">
        <v>1029</v>
      </c>
      <c r="D380" s="5" t="s">
        <v>620</v>
      </c>
      <c r="E380" s="5" t="s">
        <v>1595</v>
      </c>
      <c r="F380" s="5" t="s">
        <v>1033</v>
      </c>
      <c r="G380" s="5">
        <v>2</v>
      </c>
      <c r="H380" s="15">
        <v>1</v>
      </c>
      <c r="I380" s="4"/>
      <c r="J380" s="13">
        <v>0.51999999999999991</v>
      </c>
      <c r="K380" s="5">
        <v>2012</v>
      </c>
      <c r="L380" s="5" t="s">
        <v>1032</v>
      </c>
      <c r="M380" s="12" t="s">
        <v>1569</v>
      </c>
      <c r="O380" s="5" t="s">
        <v>1569</v>
      </c>
      <c r="P380" s="12">
        <v>8.3308330833083311</v>
      </c>
      <c r="Q380" s="5">
        <v>2012</v>
      </c>
      <c r="R380" s="5" t="s">
        <v>1032</v>
      </c>
      <c r="S380" s="12"/>
      <c r="U380" s="5" t="s">
        <v>1569</v>
      </c>
      <c r="V380" s="12" t="s">
        <v>1569</v>
      </c>
      <c r="X380" s="5" t="s">
        <v>1569</v>
      </c>
      <c r="Y380" s="12" t="s">
        <v>1569</v>
      </c>
      <c r="AA380" s="5" t="s">
        <v>1569</v>
      </c>
      <c r="AB380" s="12" t="s">
        <v>1569</v>
      </c>
      <c r="AD380" s="5" t="s">
        <v>1569</v>
      </c>
      <c r="AE380" s="14" t="s">
        <v>1569</v>
      </c>
      <c r="AG380" s="5" t="s">
        <v>1569</v>
      </c>
      <c r="AH380" s="14"/>
      <c r="AJ380" s="5" t="s">
        <v>1569</v>
      </c>
    </row>
    <row r="381" spans="1:36" ht="12.75" customHeight="1" x14ac:dyDescent="0.25">
      <c r="A381" s="5" t="s">
        <v>1977</v>
      </c>
      <c r="B381" s="5" t="s">
        <v>1046</v>
      </c>
      <c r="C381" s="5" t="s">
        <v>1045</v>
      </c>
      <c r="D381" s="5" t="s">
        <v>1038</v>
      </c>
      <c r="E381" s="5" t="s">
        <v>2128</v>
      </c>
      <c r="F381" s="5" t="s">
        <v>2226</v>
      </c>
      <c r="G381" s="5">
        <v>1</v>
      </c>
      <c r="H381" s="5">
        <v>1</v>
      </c>
      <c r="I381" s="5" t="s">
        <v>2307</v>
      </c>
      <c r="J381" s="13">
        <v>0.49959709911361805</v>
      </c>
      <c r="K381" s="5">
        <v>2017</v>
      </c>
      <c r="L381" s="5" t="s">
        <v>1977</v>
      </c>
      <c r="M381" s="12">
        <v>12</v>
      </c>
      <c r="N381" s="5">
        <v>2015</v>
      </c>
      <c r="O381" s="5" t="s">
        <v>1977</v>
      </c>
      <c r="P381" s="12"/>
      <c r="R381" s="5" t="s">
        <v>1569</v>
      </c>
      <c r="S381" s="12"/>
      <c r="U381" s="5" t="s">
        <v>1569</v>
      </c>
      <c r="V381" s="12">
        <v>1.0909090665253727</v>
      </c>
      <c r="W381" s="5">
        <v>2015</v>
      </c>
      <c r="X381" s="5" t="s">
        <v>1977</v>
      </c>
      <c r="Y381" s="12">
        <v>0</v>
      </c>
      <c r="Z381" s="5">
        <v>2015</v>
      </c>
      <c r="AA381" s="5" t="s">
        <v>1977</v>
      </c>
      <c r="AB381" s="12">
        <v>0</v>
      </c>
      <c r="AC381" s="5">
        <v>2015</v>
      </c>
      <c r="AD381" s="5" t="s">
        <v>1977</v>
      </c>
      <c r="AE381" s="14">
        <v>43.90243721926344</v>
      </c>
      <c r="AF381" s="5">
        <v>2015</v>
      </c>
      <c r="AG381" s="5" t="s">
        <v>1977</v>
      </c>
      <c r="AH381" s="14"/>
      <c r="AJ381" s="5" t="s">
        <v>1569</v>
      </c>
    </row>
    <row r="382" spans="1:36" ht="12.75" customHeight="1" x14ac:dyDescent="0.25">
      <c r="A382" s="5" t="s">
        <v>1978</v>
      </c>
      <c r="B382" s="5" t="s">
        <v>1046</v>
      </c>
      <c r="C382" s="5" t="s">
        <v>1045</v>
      </c>
      <c r="D382" s="5" t="s">
        <v>1038</v>
      </c>
      <c r="E382" s="5" t="s">
        <v>2129</v>
      </c>
      <c r="F382" s="5" t="s">
        <v>2227</v>
      </c>
      <c r="G382" s="5">
        <v>1</v>
      </c>
      <c r="H382" s="5">
        <v>1</v>
      </c>
      <c r="I382" s="5" t="s">
        <v>2308</v>
      </c>
      <c r="J382" s="13">
        <v>0.75251141552511425</v>
      </c>
      <c r="K382" s="5">
        <v>2017</v>
      </c>
      <c r="L382" s="5" t="s">
        <v>1978</v>
      </c>
      <c r="M382" s="12">
        <v>100</v>
      </c>
      <c r="N382" s="5">
        <v>2017</v>
      </c>
      <c r="O382" s="5" t="s">
        <v>1978</v>
      </c>
      <c r="P382" s="12"/>
      <c r="R382" s="5" t="s">
        <v>1569</v>
      </c>
      <c r="S382" s="12"/>
      <c r="U382" s="5" t="s">
        <v>1569</v>
      </c>
      <c r="V382" s="12">
        <v>1</v>
      </c>
      <c r="W382" s="5">
        <v>2015</v>
      </c>
      <c r="X382" s="5" t="s">
        <v>1978</v>
      </c>
      <c r="Y382" s="12">
        <v>0</v>
      </c>
      <c r="Z382" s="5">
        <v>2015</v>
      </c>
      <c r="AA382" s="5" t="s">
        <v>1978</v>
      </c>
      <c r="AB382" s="12">
        <v>0</v>
      </c>
      <c r="AC382" s="5">
        <v>2015</v>
      </c>
      <c r="AD382" s="5" t="s">
        <v>1978</v>
      </c>
      <c r="AE382" s="14">
        <v>43.902439024390247</v>
      </c>
      <c r="AF382" s="5">
        <v>2015</v>
      </c>
      <c r="AG382" s="5" t="s">
        <v>1978</v>
      </c>
      <c r="AH382" s="14"/>
      <c r="AJ382" s="5" t="s">
        <v>1569</v>
      </c>
    </row>
    <row r="383" spans="1:36" ht="12.75" customHeight="1" x14ac:dyDescent="0.25">
      <c r="A383" s="5" t="s">
        <v>1980</v>
      </c>
      <c r="B383" s="5" t="s">
        <v>1046</v>
      </c>
      <c r="C383" s="5" t="s">
        <v>1045</v>
      </c>
      <c r="D383" s="5" t="s">
        <v>1038</v>
      </c>
      <c r="E383" s="5" t="s">
        <v>2130</v>
      </c>
      <c r="F383" s="5" t="s">
        <v>2228</v>
      </c>
      <c r="G383" s="5">
        <v>1</v>
      </c>
      <c r="H383" s="5">
        <v>1</v>
      </c>
      <c r="I383" s="5" t="s">
        <v>2308</v>
      </c>
      <c r="J383" s="13">
        <v>0.85485440526985557</v>
      </c>
      <c r="K383" s="5">
        <v>2017</v>
      </c>
      <c r="L383" s="5" t="s">
        <v>1980</v>
      </c>
      <c r="M383" s="12">
        <v>70</v>
      </c>
      <c r="N383" s="5">
        <v>2015</v>
      </c>
      <c r="O383" s="5" t="s">
        <v>1980</v>
      </c>
      <c r="P383" s="12"/>
      <c r="R383" s="5" t="s">
        <v>1569</v>
      </c>
      <c r="S383" s="12"/>
      <c r="U383" s="5" t="s">
        <v>1569</v>
      </c>
      <c r="V383" s="12">
        <v>0.99999998745165275</v>
      </c>
      <c r="W383" s="5">
        <v>2015</v>
      </c>
      <c r="X383" s="5" t="s">
        <v>1980</v>
      </c>
      <c r="Y383" s="12">
        <v>0</v>
      </c>
      <c r="Z383" s="5">
        <v>2015</v>
      </c>
      <c r="AA383" s="5" t="s">
        <v>1980</v>
      </c>
      <c r="AB383" s="12">
        <v>0</v>
      </c>
      <c r="AC383" s="5">
        <v>2015</v>
      </c>
      <c r="AD383" s="5" t="s">
        <v>1980</v>
      </c>
      <c r="AE383" s="14">
        <v>43.910256410256409</v>
      </c>
      <c r="AF383" s="5">
        <v>2015</v>
      </c>
      <c r="AG383" s="5" t="s">
        <v>1980</v>
      </c>
      <c r="AH383" s="14"/>
      <c r="AJ383" s="5" t="s">
        <v>1569</v>
      </c>
    </row>
    <row r="384" spans="1:36" ht="12.75" customHeight="1" x14ac:dyDescent="0.25">
      <c r="A384" s="5" t="s">
        <v>1981</v>
      </c>
      <c r="B384" s="5" t="s">
        <v>1046</v>
      </c>
      <c r="C384" s="5" t="s">
        <v>1045</v>
      </c>
      <c r="D384" s="5" t="s">
        <v>1038</v>
      </c>
      <c r="E384" s="5" t="s">
        <v>2131</v>
      </c>
      <c r="F384" s="5" t="s">
        <v>2229</v>
      </c>
      <c r="G384" s="5">
        <v>1</v>
      </c>
      <c r="H384" s="5">
        <v>1</v>
      </c>
      <c r="I384" s="5" t="s">
        <v>2310</v>
      </c>
      <c r="J384" s="13">
        <v>0.80175532230326751</v>
      </c>
      <c r="K384" s="5">
        <v>2017</v>
      </c>
      <c r="L384" s="5" t="s">
        <v>1981</v>
      </c>
      <c r="M384" s="12">
        <v>80</v>
      </c>
      <c r="N384" s="5">
        <v>2015</v>
      </c>
      <c r="O384" s="5" t="s">
        <v>1981</v>
      </c>
      <c r="P384" s="12"/>
      <c r="R384" s="5" t="s">
        <v>1569</v>
      </c>
      <c r="S384" s="12"/>
      <c r="U384" s="5" t="s">
        <v>1569</v>
      </c>
      <c r="V384" s="12">
        <v>0.99999997402443574</v>
      </c>
      <c r="W384" s="5">
        <v>2015</v>
      </c>
      <c r="X384" s="5" t="s">
        <v>1981</v>
      </c>
      <c r="Y384" s="12">
        <v>0</v>
      </c>
      <c r="Z384" s="5">
        <v>2015</v>
      </c>
      <c r="AA384" s="5" t="s">
        <v>1981</v>
      </c>
      <c r="AB384" s="12">
        <v>0</v>
      </c>
      <c r="AC384" s="5">
        <v>2015</v>
      </c>
      <c r="AD384" s="5" t="s">
        <v>1981</v>
      </c>
      <c r="AE384" s="14">
        <v>44.075829383886258</v>
      </c>
      <c r="AF384" s="5">
        <v>2015</v>
      </c>
      <c r="AG384" s="5" t="s">
        <v>1981</v>
      </c>
      <c r="AH384" s="14"/>
      <c r="AJ384" s="5" t="s">
        <v>1569</v>
      </c>
    </row>
    <row r="385" spans="1:36" ht="12.75" customHeight="1" x14ac:dyDescent="0.25">
      <c r="A385" s="5" t="s">
        <v>1982</v>
      </c>
      <c r="B385" s="5" t="s">
        <v>1058</v>
      </c>
      <c r="C385" s="5" t="s">
        <v>1057</v>
      </c>
      <c r="D385" s="5" t="s">
        <v>1038</v>
      </c>
      <c r="E385" s="5" t="s">
        <v>2132</v>
      </c>
      <c r="F385" s="5" t="s">
        <v>2230</v>
      </c>
      <c r="G385" s="5">
        <v>2</v>
      </c>
      <c r="H385" s="5">
        <v>1</v>
      </c>
      <c r="I385" s="5" t="s">
        <v>2311</v>
      </c>
      <c r="J385" s="13" t="s">
        <v>1569</v>
      </c>
      <c r="K385" s="5" t="s">
        <v>1569</v>
      </c>
      <c r="L385" s="5" t="s">
        <v>1569</v>
      </c>
      <c r="M385" s="12">
        <v>91.900001525878906</v>
      </c>
      <c r="N385" s="5">
        <v>2010</v>
      </c>
      <c r="O385" s="5" t="s">
        <v>1982</v>
      </c>
      <c r="P385" s="12"/>
      <c r="R385" s="5" t="s">
        <v>1569</v>
      </c>
      <c r="S385" s="12"/>
      <c r="U385" s="5" t="s">
        <v>1569</v>
      </c>
      <c r="V385" s="12" t="s">
        <v>1569</v>
      </c>
      <c r="W385" s="5" t="s">
        <v>1569</v>
      </c>
      <c r="X385" s="5" t="s">
        <v>1569</v>
      </c>
      <c r="Y385" s="12" t="s">
        <v>1569</v>
      </c>
      <c r="Z385" s="5" t="s">
        <v>1569</v>
      </c>
      <c r="AA385" s="5" t="s">
        <v>1569</v>
      </c>
      <c r="AB385" s="12" t="s">
        <v>1569</v>
      </c>
      <c r="AC385" s="5" t="s">
        <v>1569</v>
      </c>
      <c r="AD385" s="5" t="s">
        <v>1569</v>
      </c>
      <c r="AE385" s="14" t="s">
        <v>1569</v>
      </c>
      <c r="AF385" s="5" t="s">
        <v>1569</v>
      </c>
      <c r="AG385" s="5" t="s">
        <v>1569</v>
      </c>
      <c r="AH385" s="14"/>
      <c r="AJ385" s="5" t="s">
        <v>1569</v>
      </c>
    </row>
    <row r="386" spans="1:36" ht="12.75" customHeight="1" x14ac:dyDescent="0.25">
      <c r="A386" s="5" t="s">
        <v>1985</v>
      </c>
      <c r="B386" s="5" t="s">
        <v>1067</v>
      </c>
      <c r="C386" s="5" t="s">
        <v>1066</v>
      </c>
      <c r="D386" s="5" t="s">
        <v>1038</v>
      </c>
      <c r="E386" s="5" t="s">
        <v>2135</v>
      </c>
      <c r="F386" s="5" t="s">
        <v>2233</v>
      </c>
      <c r="G386" s="5">
        <v>1</v>
      </c>
      <c r="H386" s="5">
        <v>2</v>
      </c>
      <c r="I386" s="5" t="s">
        <v>2314</v>
      </c>
      <c r="J386" s="13">
        <v>0.25760698266456544</v>
      </c>
      <c r="K386" s="5">
        <v>2019</v>
      </c>
      <c r="L386" s="5" t="s">
        <v>1985</v>
      </c>
      <c r="M386" s="12">
        <v>100</v>
      </c>
      <c r="N386" s="5">
        <v>2019</v>
      </c>
      <c r="O386" s="5" t="s">
        <v>1985</v>
      </c>
      <c r="P386" s="12"/>
      <c r="R386" s="5" t="s">
        <v>1569</v>
      </c>
      <c r="S386" s="12"/>
      <c r="U386" s="5" t="s">
        <v>1569</v>
      </c>
      <c r="V386" s="12">
        <v>0</v>
      </c>
      <c r="W386" s="5">
        <v>2019</v>
      </c>
      <c r="X386" s="5" t="s">
        <v>1985</v>
      </c>
      <c r="Y386" s="12">
        <v>0</v>
      </c>
      <c r="Z386" s="5">
        <v>2019</v>
      </c>
      <c r="AA386" s="5" t="s">
        <v>1985</v>
      </c>
      <c r="AB386" s="12">
        <v>0</v>
      </c>
      <c r="AC386" s="5">
        <v>2019</v>
      </c>
      <c r="AD386" s="5" t="s">
        <v>1985</v>
      </c>
      <c r="AE386" s="14">
        <v>100</v>
      </c>
      <c r="AF386" s="5">
        <v>2019</v>
      </c>
      <c r="AG386" s="5" t="s">
        <v>1985</v>
      </c>
      <c r="AH386" s="14"/>
      <c r="AJ386" s="5" t="s">
        <v>1569</v>
      </c>
    </row>
    <row r="387" spans="1:36" ht="12.75" customHeight="1" x14ac:dyDescent="0.25">
      <c r="A387" s="5" t="s">
        <v>1986</v>
      </c>
      <c r="B387" s="5" t="s">
        <v>1067</v>
      </c>
      <c r="C387" s="5" t="s">
        <v>1066</v>
      </c>
      <c r="D387" s="5" t="s">
        <v>35</v>
      </c>
      <c r="E387" s="5" t="s">
        <v>1068</v>
      </c>
      <c r="F387" s="5" t="s">
        <v>2234</v>
      </c>
      <c r="G387" s="5">
        <v>1</v>
      </c>
      <c r="H387" s="5">
        <v>2</v>
      </c>
      <c r="I387" s="5" t="s">
        <v>2315</v>
      </c>
      <c r="J387" s="13">
        <v>0.16198893278143675</v>
      </c>
      <c r="K387" s="5">
        <v>2019</v>
      </c>
      <c r="L387" s="5" t="s">
        <v>1986</v>
      </c>
      <c r="M387" s="12">
        <v>100</v>
      </c>
      <c r="N387" s="5">
        <v>2019</v>
      </c>
      <c r="O387" s="5" t="s">
        <v>1986</v>
      </c>
      <c r="P387" s="12"/>
      <c r="R387" s="5" t="s">
        <v>1569</v>
      </c>
      <c r="S387" s="12"/>
      <c r="U387" s="5" t="s">
        <v>1569</v>
      </c>
      <c r="V387" s="12">
        <v>0</v>
      </c>
      <c r="W387" s="5">
        <v>2019</v>
      </c>
      <c r="X387" s="5" t="s">
        <v>1986</v>
      </c>
      <c r="Y387" s="12">
        <v>0</v>
      </c>
      <c r="Z387" s="5">
        <v>2019</v>
      </c>
      <c r="AA387" s="5" t="s">
        <v>1986</v>
      </c>
      <c r="AB387" s="12">
        <v>0</v>
      </c>
      <c r="AC387" s="5">
        <v>2019</v>
      </c>
      <c r="AD387" s="5" t="s">
        <v>1986</v>
      </c>
      <c r="AE387" s="14">
        <v>100</v>
      </c>
      <c r="AF387" s="5">
        <v>2019</v>
      </c>
      <c r="AG387" s="5" t="s">
        <v>1986</v>
      </c>
      <c r="AH387" s="14"/>
      <c r="AJ387" s="5" t="s">
        <v>1569</v>
      </c>
    </row>
    <row r="388" spans="1:36" ht="12.75" customHeight="1" x14ac:dyDescent="0.25">
      <c r="A388" s="5" t="s">
        <v>1987</v>
      </c>
      <c r="B388" s="5" t="s">
        <v>1067</v>
      </c>
      <c r="C388" s="5" t="s">
        <v>1066</v>
      </c>
      <c r="D388" s="5" t="s">
        <v>35</v>
      </c>
      <c r="E388" s="5" t="s">
        <v>2136</v>
      </c>
      <c r="F388" s="5" t="s">
        <v>2235</v>
      </c>
      <c r="G388" s="5">
        <v>1</v>
      </c>
      <c r="H388" s="5">
        <v>1</v>
      </c>
      <c r="I388" s="5" t="s">
        <v>2316</v>
      </c>
      <c r="J388" s="13">
        <v>0.81869236899024789</v>
      </c>
      <c r="K388" s="5">
        <v>2019</v>
      </c>
      <c r="L388" s="5" t="s">
        <v>1987</v>
      </c>
      <c r="M388" s="12">
        <v>100</v>
      </c>
      <c r="N388" s="5">
        <v>2019</v>
      </c>
      <c r="O388" s="5" t="s">
        <v>1987</v>
      </c>
      <c r="P388" s="12"/>
      <c r="R388" s="5" t="s">
        <v>1569</v>
      </c>
      <c r="S388" s="12"/>
      <c r="U388" s="5" t="s">
        <v>1569</v>
      </c>
      <c r="V388" s="12">
        <v>0</v>
      </c>
      <c r="W388" s="5">
        <v>2019</v>
      </c>
      <c r="X388" s="5" t="s">
        <v>1987</v>
      </c>
      <c r="Y388" s="12">
        <v>0</v>
      </c>
      <c r="Z388" s="5">
        <v>2019</v>
      </c>
      <c r="AA388" s="5" t="s">
        <v>1987</v>
      </c>
      <c r="AB388" s="12">
        <v>0</v>
      </c>
      <c r="AC388" s="5">
        <v>2019</v>
      </c>
      <c r="AD388" s="5" t="s">
        <v>1987</v>
      </c>
      <c r="AE388" s="14">
        <v>100</v>
      </c>
      <c r="AF388" s="5">
        <v>2019</v>
      </c>
      <c r="AG388" s="5" t="s">
        <v>1987</v>
      </c>
      <c r="AH388" s="14"/>
      <c r="AJ388" s="5" t="s">
        <v>1569</v>
      </c>
    </row>
    <row r="389" spans="1:36" ht="12.75" customHeight="1" x14ac:dyDescent="0.25">
      <c r="A389" s="5" t="s">
        <v>1989</v>
      </c>
      <c r="B389" s="5" t="s">
        <v>1074</v>
      </c>
      <c r="C389" s="5" t="s">
        <v>1073</v>
      </c>
      <c r="D389" s="5" t="s">
        <v>1038</v>
      </c>
      <c r="E389" s="5" t="s">
        <v>2137</v>
      </c>
      <c r="F389" s="5" t="s">
        <v>2236</v>
      </c>
      <c r="G389" s="5">
        <v>2</v>
      </c>
      <c r="H389" s="5">
        <v>1</v>
      </c>
      <c r="I389" s="5" t="s">
        <v>2318</v>
      </c>
      <c r="J389" s="13" t="s">
        <v>1569</v>
      </c>
      <c r="K389" s="5" t="s">
        <v>1569</v>
      </c>
      <c r="L389" s="5" t="s">
        <v>1569</v>
      </c>
      <c r="M389" s="12" t="s">
        <v>1569</v>
      </c>
      <c r="N389" s="5" t="s">
        <v>1569</v>
      </c>
      <c r="O389" s="5" t="s">
        <v>1569</v>
      </c>
      <c r="P389" s="12"/>
      <c r="R389" s="5" t="s">
        <v>1569</v>
      </c>
      <c r="S389" s="12"/>
      <c r="U389" s="5" t="s">
        <v>1569</v>
      </c>
      <c r="V389" s="12">
        <v>0</v>
      </c>
      <c r="W389" s="5">
        <v>2017</v>
      </c>
      <c r="X389" s="5" t="s">
        <v>1989</v>
      </c>
      <c r="Y389" s="12">
        <v>0</v>
      </c>
      <c r="Z389" s="5">
        <v>2017</v>
      </c>
      <c r="AA389" s="5" t="s">
        <v>1989</v>
      </c>
      <c r="AB389" s="12">
        <v>0</v>
      </c>
      <c r="AC389" s="5">
        <v>2017</v>
      </c>
      <c r="AD389" s="5" t="s">
        <v>1989</v>
      </c>
      <c r="AE389" s="14">
        <v>0</v>
      </c>
      <c r="AF389" s="5">
        <v>2017</v>
      </c>
      <c r="AG389" s="5" t="s">
        <v>1989</v>
      </c>
      <c r="AH389" s="14"/>
      <c r="AJ389" s="5" t="s">
        <v>1569</v>
      </c>
    </row>
    <row r="390" spans="1:36" ht="12.75" customHeight="1" x14ac:dyDescent="0.25">
      <c r="A390" s="5" t="s">
        <v>1990</v>
      </c>
      <c r="B390" s="5" t="s">
        <v>1074</v>
      </c>
      <c r="C390" s="5" t="s">
        <v>1073</v>
      </c>
      <c r="D390" s="5" t="s">
        <v>1038</v>
      </c>
      <c r="E390" s="5" t="s">
        <v>2138</v>
      </c>
      <c r="F390" s="5" t="s">
        <v>2237</v>
      </c>
      <c r="G390" s="5">
        <v>2</v>
      </c>
      <c r="H390" s="5">
        <v>1</v>
      </c>
      <c r="I390" s="5" t="s">
        <v>2319</v>
      </c>
      <c r="J390" s="13" t="s">
        <v>1569</v>
      </c>
      <c r="K390" s="5" t="s">
        <v>1569</v>
      </c>
      <c r="L390" s="5" t="s">
        <v>1569</v>
      </c>
      <c r="M390" s="12" t="s">
        <v>1569</v>
      </c>
      <c r="N390" s="5" t="s">
        <v>1569</v>
      </c>
      <c r="O390" s="5" t="s">
        <v>1569</v>
      </c>
      <c r="P390" s="12"/>
      <c r="R390" s="5" t="s">
        <v>1569</v>
      </c>
      <c r="S390" s="12"/>
      <c r="U390" s="5" t="s">
        <v>1569</v>
      </c>
      <c r="V390" s="12">
        <v>0</v>
      </c>
      <c r="W390" s="5">
        <v>2017</v>
      </c>
      <c r="X390" s="5" t="s">
        <v>1990</v>
      </c>
      <c r="Y390" s="12">
        <v>0</v>
      </c>
      <c r="Z390" s="5">
        <v>2017</v>
      </c>
      <c r="AA390" s="5" t="s">
        <v>1990</v>
      </c>
      <c r="AB390" s="12">
        <v>0</v>
      </c>
      <c r="AC390" s="5">
        <v>2017</v>
      </c>
      <c r="AD390" s="5" t="s">
        <v>1990</v>
      </c>
      <c r="AE390" s="14">
        <v>0</v>
      </c>
      <c r="AF390" s="5">
        <v>2017</v>
      </c>
      <c r="AG390" s="5" t="s">
        <v>1990</v>
      </c>
      <c r="AH390" s="14"/>
      <c r="AJ390" s="5" t="s">
        <v>1569</v>
      </c>
    </row>
    <row r="391" spans="1:36" ht="12.75" customHeight="1" x14ac:dyDescent="0.25">
      <c r="A391" s="5" t="s">
        <v>1993</v>
      </c>
      <c r="B391" s="5" t="s">
        <v>1095</v>
      </c>
      <c r="C391" s="5" t="s">
        <v>1094</v>
      </c>
      <c r="D391" s="5" t="s">
        <v>1038</v>
      </c>
      <c r="E391" s="5" t="s">
        <v>2139</v>
      </c>
      <c r="F391" s="5" t="s">
        <v>2239</v>
      </c>
      <c r="G391" s="5">
        <v>3</v>
      </c>
      <c r="H391" s="5">
        <v>1</v>
      </c>
      <c r="I391" s="5" t="s">
        <v>2322</v>
      </c>
      <c r="J391" s="13">
        <v>0.69224667693296238</v>
      </c>
      <c r="K391" s="5">
        <v>2009</v>
      </c>
      <c r="L391" s="5" t="s">
        <v>1993</v>
      </c>
      <c r="M391" s="12">
        <v>85</v>
      </c>
      <c r="N391" s="5">
        <v>2009</v>
      </c>
      <c r="O391" s="5" t="s">
        <v>1993</v>
      </c>
      <c r="P391" s="12"/>
      <c r="R391" s="5" t="s">
        <v>1569</v>
      </c>
      <c r="S391" s="12"/>
      <c r="U391" s="5" t="s">
        <v>1569</v>
      </c>
      <c r="V391" s="12">
        <v>4.0293042292418075</v>
      </c>
      <c r="W391" s="5">
        <v>2009</v>
      </c>
      <c r="X391" s="5" t="s">
        <v>1993</v>
      </c>
      <c r="Y391" s="12">
        <v>0</v>
      </c>
      <c r="Z391" s="5">
        <v>2009</v>
      </c>
      <c r="AA391" s="5" t="s">
        <v>1993</v>
      </c>
      <c r="AB391" s="12">
        <v>0</v>
      </c>
      <c r="AC391" s="5">
        <v>2009</v>
      </c>
      <c r="AD391" s="5" t="s">
        <v>1993</v>
      </c>
      <c r="AE391" s="14">
        <v>100</v>
      </c>
      <c r="AF391" s="5">
        <v>2009</v>
      </c>
      <c r="AG391" s="5" t="s">
        <v>1993</v>
      </c>
      <c r="AH391" s="14"/>
      <c r="AJ391" s="5" t="s">
        <v>1569</v>
      </c>
    </row>
    <row r="392" spans="1:36" ht="12.75" customHeight="1" x14ac:dyDescent="0.25">
      <c r="A392" s="5" t="s">
        <v>1996</v>
      </c>
      <c r="B392" s="5" t="s">
        <v>1103</v>
      </c>
      <c r="C392" s="5" t="s">
        <v>1102</v>
      </c>
      <c r="D392" s="5" t="s">
        <v>1038</v>
      </c>
      <c r="E392" s="5" t="s">
        <v>2140</v>
      </c>
      <c r="F392" s="5" t="s">
        <v>2240</v>
      </c>
      <c r="G392" s="5">
        <v>1</v>
      </c>
      <c r="H392" s="5">
        <v>1</v>
      </c>
      <c r="I392" s="5" t="s">
        <v>2325</v>
      </c>
      <c r="J392" s="13">
        <v>2.1537236918664764</v>
      </c>
      <c r="K392" s="5">
        <v>2017</v>
      </c>
      <c r="L392" s="5" t="s">
        <v>1996</v>
      </c>
      <c r="M392" s="12">
        <v>100</v>
      </c>
      <c r="N392" s="5">
        <v>2017</v>
      </c>
      <c r="O392" s="5" t="s">
        <v>1996</v>
      </c>
      <c r="P392" s="12"/>
      <c r="R392" s="5" t="s">
        <v>1569</v>
      </c>
      <c r="S392" s="12"/>
      <c r="U392" s="5" t="s">
        <v>1569</v>
      </c>
      <c r="V392" s="12">
        <v>0</v>
      </c>
      <c r="W392" s="5">
        <v>2017</v>
      </c>
      <c r="X392" s="5" t="s">
        <v>1996</v>
      </c>
      <c r="Y392" s="12">
        <v>0</v>
      </c>
      <c r="Z392" s="5">
        <v>2017</v>
      </c>
      <c r="AA392" s="5" t="s">
        <v>1996</v>
      </c>
      <c r="AB392" s="12">
        <v>0</v>
      </c>
      <c r="AC392" s="5">
        <v>2017</v>
      </c>
      <c r="AD392" s="5" t="s">
        <v>1996</v>
      </c>
      <c r="AE392" s="14">
        <v>0</v>
      </c>
      <c r="AF392" s="5">
        <v>2017</v>
      </c>
      <c r="AG392" s="5" t="s">
        <v>1996</v>
      </c>
      <c r="AH392" s="14"/>
      <c r="AJ392" s="5" t="s">
        <v>1569</v>
      </c>
    </row>
    <row r="393" spans="1:36" ht="12.75" customHeight="1" x14ac:dyDescent="0.25">
      <c r="A393" s="5" t="s">
        <v>1998</v>
      </c>
      <c r="B393" s="5" t="s">
        <v>1108</v>
      </c>
      <c r="C393" s="5" t="s">
        <v>1107</v>
      </c>
      <c r="D393" s="5" t="s">
        <v>1038</v>
      </c>
      <c r="E393" s="5" t="s">
        <v>2142</v>
      </c>
      <c r="F393" s="5" t="s">
        <v>2241</v>
      </c>
      <c r="G393" s="5">
        <v>2</v>
      </c>
      <c r="H393" s="5">
        <v>1</v>
      </c>
      <c r="I393" s="5" t="s">
        <v>2326</v>
      </c>
      <c r="J393" s="13">
        <v>0.91417698239510647</v>
      </c>
      <c r="K393" s="5">
        <v>2012</v>
      </c>
      <c r="L393" s="5" t="s">
        <v>1998</v>
      </c>
      <c r="M393" s="12">
        <v>96.699996948242202</v>
      </c>
      <c r="N393" s="5">
        <v>2015</v>
      </c>
      <c r="O393" s="5" t="s">
        <v>1998</v>
      </c>
      <c r="P393" s="12"/>
      <c r="R393" s="5" t="s">
        <v>1569</v>
      </c>
      <c r="S393" s="12"/>
      <c r="U393" s="5" t="s">
        <v>1569</v>
      </c>
      <c r="V393" s="12">
        <v>1.0442565429892739E-2</v>
      </c>
      <c r="W393" s="5">
        <v>2009</v>
      </c>
      <c r="X393" s="5" t="s">
        <v>1998</v>
      </c>
      <c r="Y393" s="12">
        <v>0</v>
      </c>
      <c r="Z393" s="5">
        <v>2012</v>
      </c>
      <c r="AA393" s="5" t="s">
        <v>1998</v>
      </c>
      <c r="AB393" s="12">
        <v>2.2447828226552055E-3</v>
      </c>
      <c r="AC393" s="5">
        <v>2012</v>
      </c>
      <c r="AD393" s="5" t="s">
        <v>1998</v>
      </c>
      <c r="AE393" s="14">
        <v>0</v>
      </c>
      <c r="AF393" s="5">
        <v>2012</v>
      </c>
      <c r="AG393" s="5" t="s">
        <v>1998</v>
      </c>
      <c r="AH393" s="14"/>
      <c r="AJ393" s="5" t="s">
        <v>1569</v>
      </c>
    </row>
    <row r="394" spans="1:36" ht="12.75" customHeight="1" x14ac:dyDescent="0.25">
      <c r="A394" s="5" t="s">
        <v>2001</v>
      </c>
      <c r="B394" s="5" t="s">
        <v>1108</v>
      </c>
      <c r="C394" s="5" t="s">
        <v>1107</v>
      </c>
      <c r="D394" s="5" t="s">
        <v>1038</v>
      </c>
      <c r="E394" s="5" t="s">
        <v>2145</v>
      </c>
      <c r="F394" s="5" t="s">
        <v>3213</v>
      </c>
      <c r="G394" s="5">
        <v>2</v>
      </c>
      <c r="H394" s="5">
        <v>1</v>
      </c>
      <c r="I394" s="5" t="s">
        <v>2326</v>
      </c>
      <c r="J394" s="13">
        <v>1.1189658986876023</v>
      </c>
      <c r="K394" s="5">
        <v>2014</v>
      </c>
      <c r="L394" s="5" t="s">
        <v>2001</v>
      </c>
      <c r="M394" s="12">
        <v>100</v>
      </c>
      <c r="N394" s="5">
        <v>2015</v>
      </c>
      <c r="O394" s="5" t="s">
        <v>2001</v>
      </c>
      <c r="P394" s="12"/>
      <c r="R394" s="5" t="s">
        <v>1569</v>
      </c>
      <c r="S394" s="12"/>
      <c r="U394" s="5" t="s">
        <v>1569</v>
      </c>
      <c r="V394" s="12">
        <v>0.26700341841890435</v>
      </c>
      <c r="W394" s="5">
        <v>2015</v>
      </c>
      <c r="X394" s="5" t="s">
        <v>2001</v>
      </c>
      <c r="Y394" s="12">
        <v>0</v>
      </c>
      <c r="Z394" s="5">
        <v>2015</v>
      </c>
      <c r="AA394" s="5" t="s">
        <v>2001</v>
      </c>
      <c r="AB394" s="12">
        <v>0</v>
      </c>
      <c r="AC394" s="5">
        <v>2015</v>
      </c>
      <c r="AD394" s="5" t="s">
        <v>2001</v>
      </c>
      <c r="AE394" s="14">
        <v>0</v>
      </c>
      <c r="AF394" s="5">
        <v>2015</v>
      </c>
      <c r="AG394" s="5" t="s">
        <v>2001</v>
      </c>
      <c r="AH394" s="14"/>
      <c r="AJ394" s="5" t="s">
        <v>1569</v>
      </c>
    </row>
    <row r="395" spans="1:36" ht="12.75" customHeight="1" x14ac:dyDescent="0.25">
      <c r="A395" s="5" t="s">
        <v>2004</v>
      </c>
      <c r="B395" s="5" t="s">
        <v>1516</v>
      </c>
      <c r="C395" s="5" t="s">
        <v>1687</v>
      </c>
      <c r="D395" s="5" t="s">
        <v>620</v>
      </c>
      <c r="E395" s="5" t="s">
        <v>2146</v>
      </c>
      <c r="F395" s="5" t="s">
        <v>2242</v>
      </c>
      <c r="G395" s="5">
        <v>1</v>
      </c>
      <c r="H395" s="5">
        <v>1</v>
      </c>
      <c r="I395" s="5" t="s">
        <v>2328</v>
      </c>
      <c r="J395" s="13">
        <v>1.2711424053003417</v>
      </c>
      <c r="K395" s="5">
        <v>2015</v>
      </c>
      <c r="L395" s="5" t="s">
        <v>2004</v>
      </c>
      <c r="M395" s="12">
        <v>100</v>
      </c>
      <c r="N395" s="5">
        <v>2015</v>
      </c>
      <c r="O395" s="5" t="s">
        <v>2004</v>
      </c>
      <c r="P395" s="12"/>
      <c r="R395" s="5" t="s">
        <v>1569</v>
      </c>
      <c r="S395" s="12"/>
      <c r="U395" s="5" t="s">
        <v>1569</v>
      </c>
      <c r="V395" s="12">
        <v>0</v>
      </c>
      <c r="W395" s="5">
        <v>2015</v>
      </c>
      <c r="X395" s="5" t="s">
        <v>2004</v>
      </c>
      <c r="Y395" s="12">
        <v>0</v>
      </c>
      <c r="Z395" s="5">
        <v>2015</v>
      </c>
      <c r="AA395" s="5" t="s">
        <v>2004</v>
      </c>
      <c r="AB395" s="12">
        <v>0</v>
      </c>
      <c r="AC395" s="5">
        <v>2015</v>
      </c>
      <c r="AD395" s="5" t="s">
        <v>2004</v>
      </c>
      <c r="AE395" s="14">
        <v>0</v>
      </c>
      <c r="AF395" s="5">
        <v>2015</v>
      </c>
      <c r="AG395" s="5" t="s">
        <v>2004</v>
      </c>
      <c r="AH395" s="14"/>
      <c r="AJ395" s="5" t="s">
        <v>1569</v>
      </c>
    </row>
    <row r="396" spans="1:36" ht="12.75" customHeight="1" x14ac:dyDescent="0.25">
      <c r="A396" s="5" t="s">
        <v>2005</v>
      </c>
      <c r="B396" s="5" t="s">
        <v>1516</v>
      </c>
      <c r="C396" s="5" t="s">
        <v>1687</v>
      </c>
      <c r="D396" s="5" t="s">
        <v>620</v>
      </c>
      <c r="E396" s="5" t="s">
        <v>2147</v>
      </c>
      <c r="F396" s="5" t="s">
        <v>2243</v>
      </c>
      <c r="G396" s="5">
        <v>1</v>
      </c>
      <c r="H396" s="5">
        <v>2</v>
      </c>
      <c r="I396" s="5" t="s">
        <v>2329</v>
      </c>
      <c r="J396" s="13">
        <v>0.98389864699733764</v>
      </c>
      <c r="K396" s="5">
        <v>2015</v>
      </c>
      <c r="L396" s="5" t="s">
        <v>2005</v>
      </c>
      <c r="M396" s="12">
        <v>99.800003051757798</v>
      </c>
      <c r="N396" s="5">
        <v>2015</v>
      </c>
      <c r="O396" s="5" t="s">
        <v>2005</v>
      </c>
      <c r="P396" s="12"/>
      <c r="R396" s="5" t="s">
        <v>1569</v>
      </c>
      <c r="S396" s="12"/>
      <c r="U396" s="5" t="s">
        <v>1569</v>
      </c>
      <c r="V396" s="12">
        <v>0</v>
      </c>
      <c r="W396" s="5">
        <v>2015</v>
      </c>
      <c r="X396" s="5" t="s">
        <v>2005</v>
      </c>
      <c r="Y396" s="12">
        <v>0</v>
      </c>
      <c r="Z396" s="5">
        <v>2015</v>
      </c>
      <c r="AA396" s="5" t="s">
        <v>2005</v>
      </c>
      <c r="AB396" s="12">
        <v>0</v>
      </c>
      <c r="AC396" s="5">
        <v>2015</v>
      </c>
      <c r="AD396" s="5" t="s">
        <v>2005</v>
      </c>
      <c r="AE396" s="14">
        <v>100</v>
      </c>
      <c r="AF396" s="5">
        <v>2015</v>
      </c>
      <c r="AG396" s="5" t="s">
        <v>2005</v>
      </c>
      <c r="AH396" s="14"/>
      <c r="AJ396" s="5" t="s">
        <v>1569</v>
      </c>
    </row>
    <row r="397" spans="1:36" ht="12.75" customHeight="1" x14ac:dyDescent="0.25">
      <c r="A397" s="5" t="s">
        <v>2006</v>
      </c>
      <c r="B397" s="5" t="s">
        <v>1516</v>
      </c>
      <c r="C397" s="5" t="s">
        <v>1687</v>
      </c>
      <c r="D397" s="5" t="s">
        <v>620</v>
      </c>
      <c r="E397" s="5" t="s">
        <v>2148</v>
      </c>
      <c r="F397" s="5" t="s">
        <v>2244</v>
      </c>
      <c r="G397" s="5">
        <v>1</v>
      </c>
      <c r="H397" s="5">
        <v>1</v>
      </c>
      <c r="J397" s="13">
        <v>0.73445601788777026</v>
      </c>
      <c r="K397" s="5">
        <v>2019</v>
      </c>
      <c r="L397" s="5" t="s">
        <v>2006</v>
      </c>
      <c r="M397" s="12">
        <v>100</v>
      </c>
      <c r="N397" s="5">
        <v>2019</v>
      </c>
      <c r="O397" s="5" t="s">
        <v>2006</v>
      </c>
      <c r="P397" s="12"/>
      <c r="R397" s="5" t="s">
        <v>1569</v>
      </c>
      <c r="S397" s="12"/>
      <c r="U397" s="5" t="s">
        <v>1569</v>
      </c>
      <c r="V397" s="12">
        <v>0</v>
      </c>
      <c r="W397" s="5">
        <v>2015</v>
      </c>
      <c r="X397" s="5" t="s">
        <v>2006</v>
      </c>
      <c r="Y397" s="12">
        <v>0</v>
      </c>
      <c r="Z397" s="5">
        <v>2015</v>
      </c>
      <c r="AA397" s="5" t="s">
        <v>2006</v>
      </c>
      <c r="AB397" s="12">
        <v>0</v>
      </c>
      <c r="AC397" s="5">
        <v>2015</v>
      </c>
      <c r="AD397" s="5" t="s">
        <v>2006</v>
      </c>
      <c r="AE397" s="14" t="s">
        <v>1569</v>
      </c>
      <c r="AF397" s="5" t="s">
        <v>1569</v>
      </c>
      <c r="AG397" s="5" t="s">
        <v>1569</v>
      </c>
      <c r="AH397" s="14"/>
      <c r="AJ397" s="5" t="s">
        <v>1569</v>
      </c>
    </row>
    <row r="398" spans="1:36" ht="12.75" customHeight="1" x14ac:dyDescent="0.25">
      <c r="A398" s="5" t="s">
        <v>2007</v>
      </c>
      <c r="B398" s="5" t="s">
        <v>658</v>
      </c>
      <c r="C398" s="5" t="s">
        <v>657</v>
      </c>
      <c r="D398" s="5" t="s">
        <v>620</v>
      </c>
      <c r="E398" s="5" t="s">
        <v>662</v>
      </c>
      <c r="F398" s="5" t="s">
        <v>661</v>
      </c>
      <c r="G398" s="5">
        <v>2</v>
      </c>
      <c r="H398" s="5">
        <v>1</v>
      </c>
      <c r="I398" s="5" t="s">
        <v>2330</v>
      </c>
      <c r="J398" s="13" t="s">
        <v>1569</v>
      </c>
      <c r="K398" s="5" t="s">
        <v>1569</v>
      </c>
      <c r="L398" s="5" t="s">
        <v>1569</v>
      </c>
      <c r="M398" s="12">
        <v>58.330001831054702</v>
      </c>
      <c r="N398" s="5">
        <v>2009</v>
      </c>
      <c r="O398" s="5" t="s">
        <v>2007</v>
      </c>
      <c r="P398" s="12"/>
      <c r="R398" s="5" t="s">
        <v>1569</v>
      </c>
      <c r="S398" s="12"/>
      <c r="U398" s="5" t="s">
        <v>1569</v>
      </c>
      <c r="V398" s="12">
        <v>0</v>
      </c>
      <c r="W398" s="5">
        <v>2009</v>
      </c>
      <c r="X398" s="5" t="s">
        <v>2007</v>
      </c>
      <c r="Y398" s="12">
        <v>0</v>
      </c>
      <c r="Z398" s="5">
        <v>2009</v>
      </c>
      <c r="AA398" s="5" t="s">
        <v>2007</v>
      </c>
      <c r="AB398" s="12">
        <v>0</v>
      </c>
      <c r="AC398" s="5">
        <v>2009</v>
      </c>
      <c r="AD398" s="5" t="s">
        <v>2007</v>
      </c>
      <c r="AE398" s="14">
        <v>98.363917929497063</v>
      </c>
      <c r="AF398" s="5">
        <v>2009</v>
      </c>
      <c r="AG398" s="5" t="s">
        <v>2007</v>
      </c>
      <c r="AH398" s="14"/>
      <c r="AJ398" s="5" t="s">
        <v>1569</v>
      </c>
    </row>
    <row r="399" spans="1:36" ht="12.75" customHeight="1" x14ac:dyDescent="0.25">
      <c r="A399" s="5" t="s">
        <v>2008</v>
      </c>
      <c r="B399" s="5" t="s">
        <v>1517</v>
      </c>
      <c r="C399" s="5" t="s">
        <v>1689</v>
      </c>
      <c r="D399" s="5" t="s">
        <v>360</v>
      </c>
      <c r="E399" s="5" t="s">
        <v>2149</v>
      </c>
      <c r="F399" s="5" t="s">
        <v>3332</v>
      </c>
      <c r="G399" s="5">
        <v>2</v>
      </c>
      <c r="H399" s="5">
        <v>3</v>
      </c>
      <c r="I399" s="5" t="s">
        <v>2331</v>
      </c>
      <c r="J399" s="13">
        <v>0.3277886403750061</v>
      </c>
      <c r="K399" s="5">
        <v>2009</v>
      </c>
      <c r="L399" s="5" t="s">
        <v>2008</v>
      </c>
      <c r="M399" s="12">
        <v>32</v>
      </c>
      <c r="N399" s="5">
        <v>2009</v>
      </c>
      <c r="O399" s="5" t="s">
        <v>2008</v>
      </c>
      <c r="P399" s="12"/>
      <c r="R399" s="5" t="s">
        <v>1569</v>
      </c>
      <c r="S399" s="12"/>
      <c r="U399" s="5" t="s">
        <v>1569</v>
      </c>
      <c r="V399" s="12" t="s">
        <v>1569</v>
      </c>
      <c r="W399" s="5" t="s">
        <v>1569</v>
      </c>
      <c r="X399" s="5" t="s">
        <v>1569</v>
      </c>
      <c r="Y399" s="12" t="s">
        <v>1569</v>
      </c>
      <c r="Z399" s="5" t="s">
        <v>1569</v>
      </c>
      <c r="AA399" s="5" t="s">
        <v>1569</v>
      </c>
      <c r="AB399" s="12" t="s">
        <v>1569</v>
      </c>
      <c r="AC399" s="5" t="s">
        <v>1569</v>
      </c>
      <c r="AD399" s="5" t="s">
        <v>1569</v>
      </c>
      <c r="AE399" s="14" t="s">
        <v>1569</v>
      </c>
      <c r="AF399" s="5" t="s">
        <v>1569</v>
      </c>
      <c r="AG399" s="5" t="s">
        <v>1569</v>
      </c>
      <c r="AH399" s="14"/>
      <c r="AJ399" s="5" t="s">
        <v>1569</v>
      </c>
    </row>
    <row r="400" spans="1:36" ht="12.75" customHeight="1" x14ac:dyDescent="0.25">
      <c r="A400" s="5" t="s">
        <v>2009</v>
      </c>
      <c r="B400" s="5" t="s">
        <v>1518</v>
      </c>
      <c r="C400" s="5" t="s">
        <v>1690</v>
      </c>
      <c r="D400" s="5" t="s">
        <v>360</v>
      </c>
      <c r="E400" s="5" t="s">
        <v>2150</v>
      </c>
      <c r="F400" s="5" t="s">
        <v>3216</v>
      </c>
      <c r="G400" s="5">
        <v>1</v>
      </c>
      <c r="H400" s="5">
        <v>2</v>
      </c>
      <c r="I400" s="5" t="s">
        <v>3217</v>
      </c>
      <c r="J400" s="13">
        <v>0.73972602739726023</v>
      </c>
      <c r="K400" s="5">
        <v>2009</v>
      </c>
      <c r="L400" s="5" t="s">
        <v>2009</v>
      </c>
      <c r="M400" s="12">
        <v>45</v>
      </c>
      <c r="N400" s="5">
        <v>2009</v>
      </c>
      <c r="O400" s="5" t="s">
        <v>2009</v>
      </c>
      <c r="P400" s="12"/>
      <c r="R400" s="5" t="s">
        <v>1569</v>
      </c>
      <c r="S400" s="12"/>
      <c r="U400" s="5" t="s">
        <v>1569</v>
      </c>
      <c r="V400" s="12">
        <v>0</v>
      </c>
      <c r="W400" s="5">
        <v>2009</v>
      </c>
      <c r="X400" s="5" t="s">
        <v>2009</v>
      </c>
      <c r="Y400" s="12">
        <v>0</v>
      </c>
      <c r="Z400" s="5">
        <v>2009</v>
      </c>
      <c r="AA400" s="5" t="s">
        <v>2009</v>
      </c>
      <c r="AB400" s="12">
        <v>0</v>
      </c>
      <c r="AC400" s="5">
        <v>2009</v>
      </c>
      <c r="AD400" s="5" t="s">
        <v>2009</v>
      </c>
      <c r="AE400" s="14">
        <v>0</v>
      </c>
      <c r="AF400" s="5">
        <v>2009</v>
      </c>
      <c r="AG400" s="5" t="s">
        <v>2009</v>
      </c>
      <c r="AH400" s="14"/>
      <c r="AJ400" s="5" t="s">
        <v>1569</v>
      </c>
    </row>
    <row r="401" spans="1:36" ht="12.75" customHeight="1" x14ac:dyDescent="0.25">
      <c r="A401" s="5" t="s">
        <v>2010</v>
      </c>
      <c r="B401" s="5" t="s">
        <v>1124</v>
      </c>
      <c r="C401" s="5" t="s">
        <v>1123</v>
      </c>
      <c r="D401" s="5" t="s">
        <v>1038</v>
      </c>
      <c r="E401" s="5" t="s">
        <v>2151</v>
      </c>
      <c r="F401" s="5" t="s">
        <v>2245</v>
      </c>
      <c r="G401" s="5">
        <v>2</v>
      </c>
      <c r="H401" s="5">
        <v>2</v>
      </c>
      <c r="I401" s="5" t="s">
        <v>2332</v>
      </c>
      <c r="J401" s="13" t="s">
        <v>1569</v>
      </c>
      <c r="K401" s="5" t="s">
        <v>1569</v>
      </c>
      <c r="L401" s="5" t="s">
        <v>1569</v>
      </c>
      <c r="M401" s="12" t="s">
        <v>1569</v>
      </c>
      <c r="N401" s="5" t="s">
        <v>1569</v>
      </c>
      <c r="O401" s="5" t="s">
        <v>1569</v>
      </c>
      <c r="P401" s="12"/>
      <c r="R401" s="5" t="s">
        <v>1569</v>
      </c>
      <c r="S401" s="12"/>
      <c r="U401" s="5" t="s">
        <v>1569</v>
      </c>
      <c r="V401" s="12">
        <v>5.7021049826805221</v>
      </c>
      <c r="W401" s="5">
        <v>2019</v>
      </c>
      <c r="X401" s="5" t="s">
        <v>2010</v>
      </c>
      <c r="Y401" s="12">
        <v>0</v>
      </c>
      <c r="Z401" s="5">
        <v>2019</v>
      </c>
      <c r="AA401" s="5" t="s">
        <v>2010</v>
      </c>
      <c r="AB401" s="12">
        <v>65.62749800159871</v>
      </c>
      <c r="AC401" s="5">
        <v>2019</v>
      </c>
      <c r="AD401" s="5" t="s">
        <v>2010</v>
      </c>
      <c r="AE401" s="14">
        <v>0</v>
      </c>
      <c r="AF401" s="5">
        <v>2019</v>
      </c>
      <c r="AG401" s="5" t="s">
        <v>2010</v>
      </c>
      <c r="AH401" s="14"/>
      <c r="AJ401" s="5" t="s">
        <v>1569</v>
      </c>
    </row>
    <row r="402" spans="1:36" ht="12.75" customHeight="1" x14ac:dyDescent="0.25">
      <c r="A402" s="5" t="s">
        <v>2453</v>
      </c>
      <c r="B402" s="5" t="s">
        <v>1124</v>
      </c>
      <c r="C402" s="5" t="s">
        <v>1123</v>
      </c>
      <c r="D402" s="5" t="s">
        <v>1038</v>
      </c>
      <c r="E402" s="5" t="s">
        <v>2455</v>
      </c>
      <c r="F402" s="5" t="s">
        <v>2456</v>
      </c>
      <c r="G402" s="5">
        <v>2</v>
      </c>
      <c r="H402" s="5">
        <v>2</v>
      </c>
      <c r="I402" s="5" t="s">
        <v>2458</v>
      </c>
      <c r="J402" s="13" t="s">
        <v>1569</v>
      </c>
      <c r="K402" s="5" t="s">
        <v>1569</v>
      </c>
      <c r="L402" s="5" t="s">
        <v>1569</v>
      </c>
      <c r="M402" s="12" t="s">
        <v>1569</v>
      </c>
      <c r="N402" s="5" t="s">
        <v>1569</v>
      </c>
      <c r="O402" s="5" t="s">
        <v>1569</v>
      </c>
      <c r="P402" s="12"/>
      <c r="R402" s="5" t="s">
        <v>1569</v>
      </c>
      <c r="S402" s="12"/>
      <c r="U402" s="5" t="s">
        <v>1569</v>
      </c>
      <c r="V402" s="12">
        <v>0.714523097374543</v>
      </c>
      <c r="W402" s="5">
        <v>2019</v>
      </c>
      <c r="X402" s="5" t="s">
        <v>2453</v>
      </c>
      <c r="Y402" s="12">
        <v>0</v>
      </c>
      <c r="Z402" s="5">
        <v>2019</v>
      </c>
      <c r="AA402" s="5" t="s">
        <v>2453</v>
      </c>
      <c r="AB402" s="12">
        <v>50.58158856763044</v>
      </c>
      <c r="AC402" s="5">
        <v>2019</v>
      </c>
      <c r="AD402" s="5" t="s">
        <v>2453</v>
      </c>
      <c r="AE402" s="14">
        <v>0</v>
      </c>
      <c r="AF402" s="5">
        <v>2019</v>
      </c>
      <c r="AG402" s="5" t="s">
        <v>2453</v>
      </c>
      <c r="AH402" s="14"/>
      <c r="AJ402" s="5" t="s">
        <v>1569</v>
      </c>
    </row>
    <row r="403" spans="1:36" ht="12.75" customHeight="1" x14ac:dyDescent="0.25">
      <c r="A403" s="5" t="s">
        <v>2012</v>
      </c>
      <c r="B403" s="5" t="s">
        <v>1520</v>
      </c>
      <c r="C403" s="5" t="s">
        <v>1519</v>
      </c>
      <c r="D403" s="5" t="s">
        <v>35</v>
      </c>
      <c r="E403" s="5" t="s">
        <v>1520</v>
      </c>
      <c r="F403" s="5" t="s">
        <v>1519</v>
      </c>
      <c r="G403" s="5">
        <v>0</v>
      </c>
      <c r="H403" s="5">
        <v>1</v>
      </c>
      <c r="I403" s="5" t="s">
        <v>2334</v>
      </c>
      <c r="J403" s="13">
        <v>2.1311506470376473</v>
      </c>
      <c r="K403" s="5">
        <v>2014</v>
      </c>
      <c r="L403" s="5" t="s">
        <v>2012</v>
      </c>
      <c r="M403" s="12">
        <v>100</v>
      </c>
      <c r="N403" s="5">
        <v>2015</v>
      </c>
      <c r="O403" s="5" t="s">
        <v>2012</v>
      </c>
      <c r="P403" s="12"/>
      <c r="R403" s="5" t="s">
        <v>1569</v>
      </c>
      <c r="S403" s="12"/>
      <c r="U403" s="5" t="s">
        <v>1569</v>
      </c>
      <c r="V403" s="12">
        <v>0</v>
      </c>
      <c r="W403" s="5">
        <v>2015</v>
      </c>
      <c r="X403" s="5" t="s">
        <v>2012</v>
      </c>
      <c r="Y403" s="12">
        <v>35.411949137780873</v>
      </c>
      <c r="Z403" s="5">
        <v>2015</v>
      </c>
      <c r="AA403" s="5" t="s">
        <v>2012</v>
      </c>
      <c r="AB403" s="12">
        <v>0</v>
      </c>
      <c r="AC403" s="5">
        <v>2015</v>
      </c>
      <c r="AD403" s="5" t="s">
        <v>2012</v>
      </c>
      <c r="AE403" s="14">
        <v>0</v>
      </c>
      <c r="AF403" s="5">
        <v>2015</v>
      </c>
      <c r="AG403" s="5" t="s">
        <v>2012</v>
      </c>
      <c r="AH403" s="14"/>
      <c r="AJ403" s="5" t="s">
        <v>1569</v>
      </c>
    </row>
    <row r="404" spans="1:36" ht="12.75" customHeight="1" x14ac:dyDescent="0.25">
      <c r="A404" s="5" t="s">
        <v>2013</v>
      </c>
      <c r="B404" s="5" t="s">
        <v>1522</v>
      </c>
      <c r="C404" s="5" t="s">
        <v>1521</v>
      </c>
      <c r="D404" s="5" t="s">
        <v>35</v>
      </c>
      <c r="E404" s="5" t="s">
        <v>1522</v>
      </c>
      <c r="F404" s="5" t="s">
        <v>1521</v>
      </c>
      <c r="G404" s="5">
        <v>0</v>
      </c>
      <c r="H404" s="5">
        <v>1</v>
      </c>
      <c r="I404" s="5" t="s">
        <v>2335</v>
      </c>
      <c r="J404" s="13">
        <v>2.0495723709664198</v>
      </c>
      <c r="K404" s="5">
        <v>2014</v>
      </c>
      <c r="L404" s="5" t="s">
        <v>2013</v>
      </c>
      <c r="M404" s="12">
        <v>100</v>
      </c>
      <c r="N404" s="5">
        <v>2015</v>
      </c>
      <c r="O404" s="5" t="s">
        <v>2013</v>
      </c>
      <c r="P404" s="12"/>
      <c r="R404" s="5" t="s">
        <v>1569</v>
      </c>
      <c r="S404" s="12"/>
      <c r="U404" s="5" t="s">
        <v>1569</v>
      </c>
      <c r="V404" s="12" t="s">
        <v>1569</v>
      </c>
      <c r="W404" s="5" t="s">
        <v>1569</v>
      </c>
      <c r="X404" s="5" t="s">
        <v>1569</v>
      </c>
      <c r="Y404" s="12">
        <v>0.59772500437938136</v>
      </c>
      <c r="Z404" s="5">
        <v>2015</v>
      </c>
      <c r="AA404" s="5" t="s">
        <v>2013</v>
      </c>
      <c r="AB404" s="12">
        <v>77.168277111537762</v>
      </c>
      <c r="AC404" s="5">
        <v>2015</v>
      </c>
      <c r="AD404" s="5" t="s">
        <v>2013</v>
      </c>
      <c r="AE404" s="14">
        <v>100</v>
      </c>
      <c r="AF404" s="5">
        <v>2017</v>
      </c>
      <c r="AG404" s="5" t="s">
        <v>2013</v>
      </c>
      <c r="AH404" s="14"/>
      <c r="AJ404" s="5" t="s">
        <v>1569</v>
      </c>
    </row>
    <row r="405" spans="1:36" ht="12.75" customHeight="1" x14ac:dyDescent="0.25">
      <c r="A405" s="5" t="s">
        <v>2015</v>
      </c>
      <c r="B405" s="5" t="s">
        <v>75</v>
      </c>
      <c r="C405" s="5" t="s">
        <v>74</v>
      </c>
      <c r="D405" s="5" t="s">
        <v>35</v>
      </c>
      <c r="E405" s="5" t="s">
        <v>2154</v>
      </c>
      <c r="F405" s="5" t="s">
        <v>2246</v>
      </c>
      <c r="G405" s="5">
        <v>2</v>
      </c>
      <c r="H405" s="5">
        <v>1</v>
      </c>
      <c r="I405" s="5" t="s">
        <v>2337</v>
      </c>
      <c r="J405" s="13">
        <v>0.59024552665111008</v>
      </c>
      <c r="K405" s="5">
        <v>2012</v>
      </c>
      <c r="L405" s="5" t="s">
        <v>2015</v>
      </c>
      <c r="M405" s="12">
        <v>100</v>
      </c>
      <c r="N405" s="5">
        <v>2012</v>
      </c>
      <c r="O405" s="5" t="s">
        <v>2015</v>
      </c>
      <c r="P405" s="12"/>
      <c r="R405" s="5" t="s">
        <v>1569</v>
      </c>
      <c r="S405" s="12"/>
      <c r="U405" s="5" t="s">
        <v>1569</v>
      </c>
      <c r="V405" s="12">
        <v>0</v>
      </c>
      <c r="W405" s="5">
        <v>2012</v>
      </c>
      <c r="X405" s="5" t="s">
        <v>2015</v>
      </c>
      <c r="Y405" s="12">
        <v>23.627028286188782</v>
      </c>
      <c r="Z405" s="5">
        <v>2012</v>
      </c>
      <c r="AA405" s="5" t="s">
        <v>2015</v>
      </c>
      <c r="AB405" s="12">
        <v>0</v>
      </c>
      <c r="AC405" s="5">
        <v>2012</v>
      </c>
      <c r="AD405" s="5" t="s">
        <v>2015</v>
      </c>
      <c r="AE405" s="14">
        <v>100</v>
      </c>
      <c r="AF405" s="5">
        <v>2012</v>
      </c>
      <c r="AG405" s="5" t="s">
        <v>2015</v>
      </c>
      <c r="AH405" s="14"/>
      <c r="AJ405" s="5" t="s">
        <v>1569</v>
      </c>
    </row>
    <row r="406" spans="1:36" ht="12.75" customHeight="1" x14ac:dyDescent="0.25">
      <c r="A406" s="5" t="s">
        <v>2016</v>
      </c>
      <c r="B406" s="5" t="s">
        <v>75</v>
      </c>
      <c r="C406" s="5" t="s">
        <v>74</v>
      </c>
      <c r="D406" s="5" t="s">
        <v>35</v>
      </c>
      <c r="E406" s="5" t="s">
        <v>2155</v>
      </c>
      <c r="F406" s="5" t="s">
        <v>2247</v>
      </c>
      <c r="G406" s="5">
        <v>2</v>
      </c>
      <c r="H406" s="5">
        <v>1</v>
      </c>
      <c r="I406" s="5" t="s">
        <v>2338</v>
      </c>
      <c r="J406" s="13">
        <v>0.89421783320600279</v>
      </c>
      <c r="K406" s="5">
        <v>2012</v>
      </c>
      <c r="L406" s="5" t="s">
        <v>2016</v>
      </c>
      <c r="M406" s="12">
        <v>100</v>
      </c>
      <c r="N406" s="5">
        <v>2012</v>
      </c>
      <c r="O406" s="5" t="s">
        <v>2016</v>
      </c>
      <c r="P406" s="12"/>
      <c r="R406" s="5" t="s">
        <v>1569</v>
      </c>
      <c r="S406" s="12"/>
      <c r="U406" s="5" t="s">
        <v>1569</v>
      </c>
      <c r="V406" s="12">
        <v>0</v>
      </c>
      <c r="W406" s="5">
        <v>2012</v>
      </c>
      <c r="X406" s="5" t="s">
        <v>2016</v>
      </c>
      <c r="Y406" s="12">
        <v>1.3084593871822638</v>
      </c>
      <c r="Z406" s="5">
        <v>2012</v>
      </c>
      <c r="AA406" s="5" t="s">
        <v>2016</v>
      </c>
      <c r="AB406" s="12">
        <v>0</v>
      </c>
      <c r="AC406" s="5">
        <v>2012</v>
      </c>
      <c r="AD406" s="5" t="s">
        <v>2016</v>
      </c>
      <c r="AE406" s="14">
        <v>100</v>
      </c>
      <c r="AF406" s="5">
        <v>2012</v>
      </c>
      <c r="AG406" s="5" t="s">
        <v>2016</v>
      </c>
      <c r="AH406" s="14"/>
      <c r="AJ406" s="5" t="s">
        <v>1569</v>
      </c>
    </row>
    <row r="407" spans="1:36" ht="12.75" customHeight="1" x14ac:dyDescent="0.25">
      <c r="A407" s="5" t="s">
        <v>2018</v>
      </c>
      <c r="B407" s="5" t="s">
        <v>1146</v>
      </c>
      <c r="C407" s="5" t="s">
        <v>1145</v>
      </c>
      <c r="D407" s="5" t="s">
        <v>1038</v>
      </c>
      <c r="E407" s="5" t="s">
        <v>2156</v>
      </c>
      <c r="F407" s="5" t="s">
        <v>2248</v>
      </c>
      <c r="G407" s="5">
        <v>2</v>
      </c>
      <c r="H407" s="5">
        <v>1</v>
      </c>
      <c r="I407" s="5" t="s">
        <v>2340</v>
      </c>
      <c r="J407" s="13">
        <v>1.9243419932870263</v>
      </c>
      <c r="K407" s="5">
        <v>2017</v>
      </c>
      <c r="L407" s="5" t="s">
        <v>2018</v>
      </c>
      <c r="M407" s="12">
        <v>100</v>
      </c>
      <c r="N407" s="5">
        <v>2017</v>
      </c>
      <c r="O407" s="5" t="s">
        <v>2018</v>
      </c>
      <c r="P407" s="12"/>
      <c r="R407" s="5" t="s">
        <v>1569</v>
      </c>
      <c r="S407" s="12"/>
      <c r="U407" s="5" t="s">
        <v>1569</v>
      </c>
      <c r="V407" s="12">
        <v>0.97674414168956747</v>
      </c>
      <c r="W407" s="5">
        <v>2017</v>
      </c>
      <c r="X407" s="5" t="s">
        <v>2018</v>
      </c>
      <c r="Y407" s="12">
        <v>3.8604652049929578</v>
      </c>
      <c r="Z407" s="5">
        <v>2017</v>
      </c>
      <c r="AA407" s="5" t="s">
        <v>2018</v>
      </c>
      <c r="AB407" s="12">
        <v>0</v>
      </c>
      <c r="AC407" s="5">
        <v>2017</v>
      </c>
      <c r="AD407" s="5" t="s">
        <v>2018</v>
      </c>
      <c r="AE407" s="14">
        <v>100</v>
      </c>
      <c r="AF407" s="5">
        <v>2017</v>
      </c>
      <c r="AG407" s="5" t="s">
        <v>2018</v>
      </c>
      <c r="AH407" s="14"/>
      <c r="AJ407" s="5" t="s">
        <v>1569</v>
      </c>
    </row>
    <row r="408" spans="1:36" ht="12.75" customHeight="1" x14ac:dyDescent="0.25">
      <c r="A408" s="5" t="s">
        <v>2020</v>
      </c>
      <c r="B408" s="5" t="s">
        <v>1</v>
      </c>
      <c r="C408" s="5" t="s">
        <v>1150</v>
      </c>
      <c r="D408" s="5" t="s">
        <v>1038</v>
      </c>
      <c r="E408" s="5" t="s">
        <v>2158</v>
      </c>
      <c r="F408" s="5" t="s">
        <v>2249</v>
      </c>
      <c r="G408" s="5">
        <v>2</v>
      </c>
      <c r="H408" s="5">
        <v>1</v>
      </c>
      <c r="I408" s="5" t="s">
        <v>2342</v>
      </c>
      <c r="J408" s="13">
        <v>0.49202030809525688</v>
      </c>
      <c r="K408" s="5">
        <v>2010</v>
      </c>
      <c r="L408" s="5" t="s">
        <v>2020</v>
      </c>
      <c r="M408" s="12">
        <v>72.769996643066406</v>
      </c>
      <c r="N408" s="5">
        <v>2010</v>
      </c>
      <c r="O408" s="5" t="s">
        <v>2020</v>
      </c>
      <c r="P408" s="12"/>
      <c r="R408" s="5" t="s">
        <v>1569</v>
      </c>
      <c r="S408" s="12"/>
      <c r="U408" s="5" t="s">
        <v>1569</v>
      </c>
      <c r="V408" s="12">
        <v>0</v>
      </c>
      <c r="W408" s="5">
        <v>2015</v>
      </c>
      <c r="X408" s="5" t="s">
        <v>2020</v>
      </c>
      <c r="Y408" s="12">
        <v>0</v>
      </c>
      <c r="Z408" s="5">
        <v>2015</v>
      </c>
      <c r="AA408" s="5" t="s">
        <v>2020</v>
      </c>
      <c r="AB408" s="12">
        <v>0</v>
      </c>
      <c r="AC408" s="5">
        <v>2015</v>
      </c>
      <c r="AD408" s="5" t="s">
        <v>2020</v>
      </c>
      <c r="AE408" s="14">
        <v>100</v>
      </c>
      <c r="AF408" s="5">
        <v>2015</v>
      </c>
      <c r="AG408" s="5" t="s">
        <v>2020</v>
      </c>
      <c r="AH408" s="14"/>
      <c r="AJ408" s="5" t="s">
        <v>1569</v>
      </c>
    </row>
    <row r="409" spans="1:36" ht="12.75" customHeight="1" x14ac:dyDescent="0.25">
      <c r="A409" s="5" t="s">
        <v>2021</v>
      </c>
      <c r="B409" s="5" t="s">
        <v>1</v>
      </c>
      <c r="C409" s="5" t="s">
        <v>1150</v>
      </c>
      <c r="D409" s="5" t="s">
        <v>1038</v>
      </c>
      <c r="E409" s="5" t="s">
        <v>2159</v>
      </c>
      <c r="F409" s="5" t="s">
        <v>2250</v>
      </c>
      <c r="G409" s="5">
        <v>2</v>
      </c>
      <c r="H409" s="5">
        <v>1</v>
      </c>
      <c r="I409" s="5" t="s">
        <v>2459</v>
      </c>
      <c r="J409" s="13">
        <v>0.60979798780408268</v>
      </c>
      <c r="K409" s="5">
        <v>2010</v>
      </c>
      <c r="L409" s="5" t="s">
        <v>2021</v>
      </c>
      <c r="M409" s="12">
        <v>82</v>
      </c>
      <c r="N409" s="5">
        <v>2010</v>
      </c>
      <c r="O409" s="5" t="s">
        <v>2021</v>
      </c>
      <c r="P409" s="12"/>
      <c r="R409" s="5" t="s">
        <v>1569</v>
      </c>
      <c r="S409" s="12"/>
      <c r="U409" s="5" t="s">
        <v>1569</v>
      </c>
      <c r="V409" s="12">
        <v>0</v>
      </c>
      <c r="W409" s="5">
        <v>2015</v>
      </c>
      <c r="X409" s="5" t="s">
        <v>2021</v>
      </c>
      <c r="Y409" s="12">
        <v>0</v>
      </c>
      <c r="Z409" s="5">
        <v>2015</v>
      </c>
      <c r="AA409" s="5" t="s">
        <v>2021</v>
      </c>
      <c r="AB409" s="12">
        <v>0</v>
      </c>
      <c r="AC409" s="5">
        <v>2015</v>
      </c>
      <c r="AD409" s="5" t="s">
        <v>2021</v>
      </c>
      <c r="AE409" s="14">
        <v>100</v>
      </c>
      <c r="AF409" s="5">
        <v>2015</v>
      </c>
      <c r="AG409" s="5" t="s">
        <v>2021</v>
      </c>
      <c r="AH409" s="14"/>
      <c r="AJ409" s="5" t="s">
        <v>1569</v>
      </c>
    </row>
    <row r="410" spans="1:36" ht="12.75" customHeight="1" x14ac:dyDescent="0.25">
      <c r="A410" s="5" t="s">
        <v>2022</v>
      </c>
      <c r="B410" s="5" t="s">
        <v>1</v>
      </c>
      <c r="C410" s="5" t="s">
        <v>1150</v>
      </c>
      <c r="D410" s="5" t="s">
        <v>1038</v>
      </c>
      <c r="E410" s="5" t="s">
        <v>2160</v>
      </c>
      <c r="F410" s="5" t="s">
        <v>2251</v>
      </c>
      <c r="G410" s="5">
        <v>2</v>
      </c>
      <c r="H410" s="5">
        <v>2</v>
      </c>
      <c r="I410" s="5" t="s">
        <v>2460</v>
      </c>
      <c r="J410" s="13">
        <v>0.98337602122927936</v>
      </c>
      <c r="K410" s="5">
        <v>2010</v>
      </c>
      <c r="L410" s="5" t="s">
        <v>2022</v>
      </c>
      <c r="M410" s="12">
        <v>91.160003662109403</v>
      </c>
      <c r="N410" s="5">
        <v>2010</v>
      </c>
      <c r="O410" s="5" t="s">
        <v>2022</v>
      </c>
      <c r="P410" s="12"/>
      <c r="R410" s="5" t="s">
        <v>1569</v>
      </c>
      <c r="S410" s="12"/>
      <c r="U410" s="5" t="s">
        <v>1569</v>
      </c>
      <c r="V410" s="12">
        <v>0</v>
      </c>
      <c r="W410" s="5">
        <v>2015</v>
      </c>
      <c r="X410" s="5" t="s">
        <v>2022</v>
      </c>
      <c r="Y410" s="12">
        <v>0</v>
      </c>
      <c r="Z410" s="5">
        <v>2015</v>
      </c>
      <c r="AA410" s="5" t="s">
        <v>2022</v>
      </c>
      <c r="AB410" s="12">
        <v>0</v>
      </c>
      <c r="AC410" s="5">
        <v>2015</v>
      </c>
      <c r="AD410" s="5" t="s">
        <v>2022</v>
      </c>
      <c r="AE410" s="14">
        <v>100</v>
      </c>
      <c r="AF410" s="5">
        <v>2015</v>
      </c>
      <c r="AG410" s="5" t="s">
        <v>2022</v>
      </c>
      <c r="AH410" s="14"/>
      <c r="AJ410" s="5" t="s">
        <v>1569</v>
      </c>
    </row>
    <row r="411" spans="1:36" ht="12.75" customHeight="1" x14ac:dyDescent="0.25">
      <c r="A411" s="5" t="s">
        <v>2023</v>
      </c>
      <c r="B411" s="5" t="s">
        <v>1</v>
      </c>
      <c r="C411" s="5" t="s">
        <v>1150</v>
      </c>
      <c r="D411" s="5" t="s">
        <v>1038</v>
      </c>
      <c r="E411" s="5" t="s">
        <v>2161</v>
      </c>
      <c r="F411" s="5" t="s">
        <v>2252</v>
      </c>
      <c r="G411" s="5">
        <v>2</v>
      </c>
      <c r="H411" s="5">
        <v>2</v>
      </c>
      <c r="I411" s="5" t="s">
        <v>2343</v>
      </c>
      <c r="J411" s="13">
        <v>0.67774018356842469</v>
      </c>
      <c r="K411" s="5">
        <v>2010</v>
      </c>
      <c r="L411" s="5" t="s">
        <v>2023</v>
      </c>
      <c r="M411" s="12">
        <v>76.910003662109403</v>
      </c>
      <c r="N411" s="5">
        <v>2010</v>
      </c>
      <c r="O411" s="5" t="s">
        <v>2023</v>
      </c>
      <c r="P411" s="12"/>
      <c r="R411" s="5" t="s">
        <v>1569</v>
      </c>
      <c r="S411" s="12"/>
      <c r="U411" s="5" t="s">
        <v>1569</v>
      </c>
      <c r="V411" s="12">
        <v>0</v>
      </c>
      <c r="W411" s="5">
        <v>2015</v>
      </c>
      <c r="X411" s="5" t="s">
        <v>2023</v>
      </c>
      <c r="Y411" s="12">
        <v>0</v>
      </c>
      <c r="Z411" s="5">
        <v>2015</v>
      </c>
      <c r="AA411" s="5" t="s">
        <v>2023</v>
      </c>
      <c r="AB411" s="12">
        <v>0</v>
      </c>
      <c r="AC411" s="5">
        <v>2015</v>
      </c>
      <c r="AD411" s="5" t="s">
        <v>2023</v>
      </c>
      <c r="AE411" s="14">
        <v>100</v>
      </c>
      <c r="AF411" s="5">
        <v>2015</v>
      </c>
      <c r="AG411" s="5" t="s">
        <v>2023</v>
      </c>
      <c r="AH411" s="14"/>
      <c r="AJ411" s="5" t="s">
        <v>1569</v>
      </c>
    </row>
    <row r="412" spans="1:36" ht="12.75" customHeight="1" x14ac:dyDescent="0.25">
      <c r="A412" s="5" t="s">
        <v>2024</v>
      </c>
      <c r="B412" s="5" t="s">
        <v>1</v>
      </c>
      <c r="C412" s="5" t="s">
        <v>1150</v>
      </c>
      <c r="D412" s="5" t="s">
        <v>1038</v>
      </c>
      <c r="E412" s="5" t="s">
        <v>2162</v>
      </c>
      <c r="F412" s="5" t="s">
        <v>2253</v>
      </c>
      <c r="G412" s="5">
        <v>2</v>
      </c>
      <c r="H412" s="5">
        <v>2</v>
      </c>
      <c r="I412" s="5" t="s">
        <v>2344</v>
      </c>
      <c r="J412" s="13" t="s">
        <v>1569</v>
      </c>
      <c r="K412" s="5" t="s">
        <v>1569</v>
      </c>
      <c r="L412" s="5" t="s">
        <v>1569</v>
      </c>
      <c r="M412" s="12">
        <v>87.339996337890597</v>
      </c>
      <c r="N412" s="5">
        <v>2010</v>
      </c>
      <c r="O412" s="5" t="s">
        <v>2024</v>
      </c>
      <c r="P412" s="12"/>
      <c r="R412" s="5" t="s">
        <v>1569</v>
      </c>
      <c r="S412" s="12"/>
      <c r="U412" s="5" t="s">
        <v>1569</v>
      </c>
      <c r="V412" s="12" t="s">
        <v>1569</v>
      </c>
      <c r="W412" s="5" t="s">
        <v>1569</v>
      </c>
      <c r="X412" s="5" t="s">
        <v>1569</v>
      </c>
      <c r="Y412" s="12" t="s">
        <v>1569</v>
      </c>
      <c r="Z412" s="5" t="s">
        <v>1569</v>
      </c>
      <c r="AA412" s="5" t="s">
        <v>1569</v>
      </c>
      <c r="AB412" s="12" t="s">
        <v>1569</v>
      </c>
      <c r="AC412" s="5" t="s">
        <v>1569</v>
      </c>
      <c r="AD412" s="5" t="s">
        <v>1569</v>
      </c>
      <c r="AE412" s="14" t="s">
        <v>1569</v>
      </c>
      <c r="AF412" s="5" t="s">
        <v>1569</v>
      </c>
      <c r="AG412" s="5" t="s">
        <v>1569</v>
      </c>
      <c r="AH412" s="14"/>
      <c r="AJ412" s="5" t="s">
        <v>1569</v>
      </c>
    </row>
    <row r="413" spans="1:36" ht="12.75" customHeight="1" x14ac:dyDescent="0.25">
      <c r="A413" s="5" t="s">
        <v>2025</v>
      </c>
      <c r="B413" s="5" t="s">
        <v>1</v>
      </c>
      <c r="C413" s="5" t="s">
        <v>1150</v>
      </c>
      <c r="D413" s="5" t="s">
        <v>1038</v>
      </c>
      <c r="E413" s="5" t="s">
        <v>2163</v>
      </c>
      <c r="F413" s="5" t="s">
        <v>2254</v>
      </c>
      <c r="G413" s="5">
        <v>2</v>
      </c>
      <c r="H413" s="5">
        <v>1</v>
      </c>
      <c r="I413" s="5" t="s">
        <v>2345</v>
      </c>
      <c r="J413" s="13" t="s">
        <v>1569</v>
      </c>
      <c r="K413" s="5" t="s">
        <v>1569</v>
      </c>
      <c r="L413" s="5" t="s">
        <v>1569</v>
      </c>
      <c r="M413" s="12">
        <v>86.959999084472699</v>
      </c>
      <c r="N413" s="5">
        <v>2010</v>
      </c>
      <c r="O413" s="5" t="s">
        <v>2025</v>
      </c>
      <c r="P413" s="12"/>
      <c r="R413" s="5" t="s">
        <v>1569</v>
      </c>
      <c r="S413" s="12"/>
      <c r="U413" s="5" t="s">
        <v>1569</v>
      </c>
      <c r="V413" s="12" t="s">
        <v>1569</v>
      </c>
      <c r="W413" s="5" t="s">
        <v>1569</v>
      </c>
      <c r="X413" s="5" t="s">
        <v>1569</v>
      </c>
      <c r="Y413" s="12" t="s">
        <v>1569</v>
      </c>
      <c r="Z413" s="5" t="s">
        <v>1569</v>
      </c>
      <c r="AA413" s="5" t="s">
        <v>1569</v>
      </c>
      <c r="AB413" s="12" t="s">
        <v>1569</v>
      </c>
      <c r="AC413" s="5" t="s">
        <v>1569</v>
      </c>
      <c r="AD413" s="5" t="s">
        <v>1569</v>
      </c>
      <c r="AE413" s="14" t="s">
        <v>1569</v>
      </c>
      <c r="AF413" s="5" t="s">
        <v>1569</v>
      </c>
      <c r="AG413" s="5" t="s">
        <v>1569</v>
      </c>
      <c r="AH413" s="14"/>
      <c r="AJ413" s="5" t="s">
        <v>1569</v>
      </c>
    </row>
    <row r="414" spans="1:36" ht="12.75" customHeight="1" x14ac:dyDescent="0.25">
      <c r="A414" s="5" t="s">
        <v>2029</v>
      </c>
      <c r="B414" s="5" t="s">
        <v>1154</v>
      </c>
      <c r="C414" s="5" t="s">
        <v>1153</v>
      </c>
      <c r="D414" s="5" t="s">
        <v>1038</v>
      </c>
      <c r="E414" s="5" t="s">
        <v>2166</v>
      </c>
      <c r="F414" s="5" t="s">
        <v>3334</v>
      </c>
      <c r="G414" s="5">
        <v>2</v>
      </c>
      <c r="H414" s="5">
        <v>1</v>
      </c>
      <c r="I414" s="5" t="s">
        <v>3220</v>
      </c>
      <c r="J414" s="13">
        <v>1.3205967155035903</v>
      </c>
      <c r="K414" s="5">
        <v>2017</v>
      </c>
      <c r="L414" s="5" t="s">
        <v>2029</v>
      </c>
      <c r="M414" s="12">
        <v>96.340751647949205</v>
      </c>
      <c r="N414" s="5">
        <v>2017</v>
      </c>
      <c r="O414" s="5" t="s">
        <v>2029</v>
      </c>
      <c r="P414" s="12"/>
      <c r="R414" s="5" t="s">
        <v>1569</v>
      </c>
      <c r="S414" s="12"/>
      <c r="U414" s="5" t="s">
        <v>1569</v>
      </c>
      <c r="V414" s="12" t="s">
        <v>1569</v>
      </c>
      <c r="W414" s="5" t="s">
        <v>1569</v>
      </c>
      <c r="X414" s="5" t="s">
        <v>1569</v>
      </c>
      <c r="Y414" s="12" t="s">
        <v>1569</v>
      </c>
      <c r="Z414" s="5" t="s">
        <v>1569</v>
      </c>
      <c r="AA414" s="5" t="s">
        <v>1569</v>
      </c>
      <c r="AB414" s="12" t="s">
        <v>1569</v>
      </c>
      <c r="AC414" s="5" t="s">
        <v>1569</v>
      </c>
      <c r="AD414" s="5" t="s">
        <v>1569</v>
      </c>
      <c r="AE414" s="14" t="s">
        <v>1569</v>
      </c>
      <c r="AF414" s="5" t="s">
        <v>1569</v>
      </c>
      <c r="AG414" s="5" t="s">
        <v>1569</v>
      </c>
      <c r="AH414" s="14"/>
      <c r="AJ414" s="5" t="s">
        <v>1569</v>
      </c>
    </row>
    <row r="415" spans="1:36" ht="12.75" customHeight="1" x14ac:dyDescent="0.25">
      <c r="A415" s="5" t="s">
        <v>2030</v>
      </c>
      <c r="B415" s="5" t="s">
        <v>1154</v>
      </c>
      <c r="C415" s="5" t="s">
        <v>1153</v>
      </c>
      <c r="D415" s="5" t="s">
        <v>1038</v>
      </c>
      <c r="E415" s="5" t="s">
        <v>2167</v>
      </c>
      <c r="F415" s="5" t="s">
        <v>3218</v>
      </c>
      <c r="G415" s="5">
        <v>2</v>
      </c>
      <c r="H415" s="5">
        <v>1</v>
      </c>
      <c r="I415" s="5" t="s">
        <v>3219</v>
      </c>
      <c r="J415" s="13">
        <v>0.82786173361891513</v>
      </c>
      <c r="K415" s="5">
        <v>2017</v>
      </c>
      <c r="L415" s="5" t="s">
        <v>2030</v>
      </c>
      <c r="M415" s="12">
        <v>96.774635314941406</v>
      </c>
      <c r="N415" s="5">
        <v>2017</v>
      </c>
      <c r="O415" s="5" t="s">
        <v>2030</v>
      </c>
      <c r="P415" s="12"/>
      <c r="R415" s="5" t="s">
        <v>1569</v>
      </c>
      <c r="S415" s="12"/>
      <c r="U415" s="5" t="s">
        <v>1569</v>
      </c>
      <c r="V415" s="12" t="s">
        <v>1569</v>
      </c>
      <c r="W415" s="5" t="s">
        <v>1569</v>
      </c>
      <c r="X415" s="5" t="s">
        <v>1569</v>
      </c>
      <c r="Y415" s="12">
        <v>0.4969761959604746</v>
      </c>
      <c r="Z415" s="5">
        <v>2012</v>
      </c>
      <c r="AA415" s="5" t="s">
        <v>2030</v>
      </c>
      <c r="AB415" s="12" t="s">
        <v>1569</v>
      </c>
      <c r="AC415" s="5" t="s">
        <v>1569</v>
      </c>
      <c r="AD415" s="5" t="s">
        <v>1569</v>
      </c>
      <c r="AE415" s="14" t="s">
        <v>1569</v>
      </c>
      <c r="AF415" s="5" t="s">
        <v>1569</v>
      </c>
      <c r="AG415" s="5" t="s">
        <v>1569</v>
      </c>
      <c r="AH415" s="14"/>
      <c r="AJ415" s="5" t="s">
        <v>1569</v>
      </c>
    </row>
    <row r="416" spans="1:36" ht="12.75" customHeight="1" x14ac:dyDescent="0.25">
      <c r="A416" s="5" t="s">
        <v>2031</v>
      </c>
      <c r="B416" s="5" t="s">
        <v>1524</v>
      </c>
      <c r="C416" s="5" t="s">
        <v>450</v>
      </c>
      <c r="D416" s="5" t="s">
        <v>360</v>
      </c>
      <c r="E416" s="5" t="s">
        <v>451</v>
      </c>
      <c r="F416" s="5" t="s">
        <v>3335</v>
      </c>
      <c r="G416" s="5">
        <v>2</v>
      </c>
      <c r="H416" s="5">
        <v>2</v>
      </c>
      <c r="I416" s="5" t="s">
        <v>2346</v>
      </c>
      <c r="J416" s="13" t="s">
        <v>1569</v>
      </c>
      <c r="K416" s="5" t="s">
        <v>1569</v>
      </c>
      <c r="L416" s="5" t="s">
        <v>1569</v>
      </c>
      <c r="M416" s="12" t="s">
        <v>1569</v>
      </c>
      <c r="N416" s="5" t="s">
        <v>1569</v>
      </c>
      <c r="O416" s="5" t="s">
        <v>1569</v>
      </c>
      <c r="P416" s="12"/>
      <c r="R416" s="5" t="s">
        <v>1569</v>
      </c>
      <c r="S416" s="12"/>
      <c r="U416" s="5" t="s">
        <v>1569</v>
      </c>
      <c r="V416" s="12">
        <v>0</v>
      </c>
      <c r="W416" s="5">
        <v>2009</v>
      </c>
      <c r="X416" s="5" t="s">
        <v>2031</v>
      </c>
      <c r="Y416" s="12">
        <v>0</v>
      </c>
      <c r="Z416" s="5">
        <v>2009</v>
      </c>
      <c r="AA416" s="5" t="s">
        <v>2031</v>
      </c>
      <c r="AB416" s="12">
        <v>0</v>
      </c>
      <c r="AC416" s="5">
        <v>2009</v>
      </c>
      <c r="AD416" s="5" t="s">
        <v>2031</v>
      </c>
      <c r="AE416" s="14">
        <v>0</v>
      </c>
      <c r="AF416" s="5">
        <v>2009</v>
      </c>
      <c r="AG416" s="5" t="s">
        <v>2031</v>
      </c>
      <c r="AH416" s="14"/>
      <c r="AJ416" s="5" t="s">
        <v>1569</v>
      </c>
    </row>
    <row r="417" spans="1:36" ht="12.75" customHeight="1" x14ac:dyDescent="0.25">
      <c r="A417" s="5" t="s">
        <v>2032</v>
      </c>
      <c r="B417" s="5" t="s">
        <v>689</v>
      </c>
      <c r="C417" s="5" t="s">
        <v>688</v>
      </c>
      <c r="D417" s="5" t="s">
        <v>620</v>
      </c>
      <c r="E417" s="5" t="s">
        <v>2168</v>
      </c>
      <c r="F417" s="5" t="s">
        <v>2258</v>
      </c>
      <c r="G417" s="5">
        <v>2</v>
      </c>
      <c r="H417" s="5">
        <v>3</v>
      </c>
      <c r="I417" s="5" t="s">
        <v>2347</v>
      </c>
      <c r="J417" s="13" t="s">
        <v>1569</v>
      </c>
      <c r="K417" s="5" t="s">
        <v>1569</v>
      </c>
      <c r="L417" s="5" t="s">
        <v>1569</v>
      </c>
      <c r="M417" s="12">
        <v>95</v>
      </c>
      <c r="N417" s="5">
        <v>2007</v>
      </c>
      <c r="O417" s="5" t="s">
        <v>2032</v>
      </c>
      <c r="P417" s="12"/>
      <c r="R417" s="5" t="s">
        <v>1569</v>
      </c>
      <c r="S417" s="12"/>
      <c r="U417" s="5" t="s">
        <v>1569</v>
      </c>
      <c r="V417" s="12" t="s">
        <v>1569</v>
      </c>
      <c r="W417" s="5" t="s">
        <v>1569</v>
      </c>
      <c r="X417" s="5" t="s">
        <v>1569</v>
      </c>
      <c r="Y417" s="12" t="s">
        <v>1569</v>
      </c>
      <c r="Z417" s="5" t="s">
        <v>1569</v>
      </c>
      <c r="AA417" s="5" t="s">
        <v>1569</v>
      </c>
      <c r="AB417" s="12" t="s">
        <v>1569</v>
      </c>
      <c r="AC417" s="5" t="s">
        <v>1569</v>
      </c>
      <c r="AD417" s="5" t="s">
        <v>1569</v>
      </c>
      <c r="AE417" s="14" t="s">
        <v>1569</v>
      </c>
      <c r="AF417" s="5" t="s">
        <v>1569</v>
      </c>
      <c r="AG417" s="5" t="s">
        <v>1569</v>
      </c>
      <c r="AH417" s="14"/>
      <c r="AJ417" s="5" t="s">
        <v>1569</v>
      </c>
    </row>
    <row r="418" spans="1:36" ht="12.75" customHeight="1" x14ac:dyDescent="0.25">
      <c r="A418" s="5" t="s">
        <v>2033</v>
      </c>
      <c r="B418" s="5" t="s">
        <v>689</v>
      </c>
      <c r="C418" s="5" t="s">
        <v>688</v>
      </c>
      <c r="D418" s="5" t="s">
        <v>620</v>
      </c>
      <c r="E418" s="5" t="s">
        <v>2169</v>
      </c>
      <c r="F418" s="5" t="s">
        <v>3336</v>
      </c>
      <c r="G418" s="5">
        <v>2</v>
      </c>
      <c r="H418" s="5">
        <v>1</v>
      </c>
      <c r="I418" s="5" t="s">
        <v>2348</v>
      </c>
      <c r="J418" s="13">
        <v>1.2895094457386189</v>
      </c>
      <c r="K418" s="5">
        <v>2017</v>
      </c>
      <c r="L418" s="5" t="s">
        <v>2033</v>
      </c>
      <c r="M418" s="12">
        <v>98.699996948242202</v>
      </c>
      <c r="N418" s="5">
        <v>2017</v>
      </c>
      <c r="O418" s="5" t="s">
        <v>2033</v>
      </c>
      <c r="P418" s="12"/>
      <c r="R418" s="5" t="s">
        <v>1569</v>
      </c>
      <c r="S418" s="12"/>
      <c r="U418" s="5" t="s">
        <v>1569</v>
      </c>
      <c r="V418" s="12">
        <v>0</v>
      </c>
      <c r="W418" s="5">
        <v>2017</v>
      </c>
      <c r="X418" s="5" t="s">
        <v>2033</v>
      </c>
      <c r="Y418" s="12">
        <v>0</v>
      </c>
      <c r="Z418" s="5">
        <v>2017</v>
      </c>
      <c r="AA418" s="5" t="s">
        <v>2033</v>
      </c>
      <c r="AB418" s="12">
        <v>0</v>
      </c>
      <c r="AC418" s="5">
        <v>2017</v>
      </c>
      <c r="AD418" s="5" t="s">
        <v>2033</v>
      </c>
      <c r="AE418" s="14">
        <v>100</v>
      </c>
      <c r="AF418" s="5">
        <v>2017</v>
      </c>
      <c r="AG418" s="5" t="s">
        <v>2033</v>
      </c>
      <c r="AH418" s="14"/>
      <c r="AJ418" s="5" t="s">
        <v>1569</v>
      </c>
    </row>
    <row r="419" spans="1:36" ht="12.75" customHeight="1" x14ac:dyDescent="0.25">
      <c r="A419" s="5" t="s">
        <v>2035</v>
      </c>
      <c r="B419" s="5" t="s">
        <v>694</v>
      </c>
      <c r="C419" s="5" t="s">
        <v>693</v>
      </c>
      <c r="D419" s="5" t="s">
        <v>620</v>
      </c>
      <c r="E419" s="5" t="s">
        <v>2170</v>
      </c>
      <c r="F419" s="5" t="s">
        <v>3337</v>
      </c>
      <c r="G419" s="5">
        <v>2</v>
      </c>
      <c r="H419" s="5">
        <v>2</v>
      </c>
      <c r="I419" s="5" t="s">
        <v>2350</v>
      </c>
      <c r="J419" s="13">
        <v>0.50000001350687873</v>
      </c>
      <c r="K419" s="5">
        <v>2017</v>
      </c>
      <c r="L419" s="5" t="s">
        <v>2035</v>
      </c>
      <c r="M419" s="12">
        <v>69.999999999999858</v>
      </c>
      <c r="N419" s="5">
        <v>2017</v>
      </c>
      <c r="O419" s="5" t="s">
        <v>2035</v>
      </c>
      <c r="P419" s="12"/>
      <c r="R419" s="5" t="s">
        <v>1569</v>
      </c>
      <c r="S419" s="12"/>
      <c r="U419" s="5" t="s">
        <v>1569</v>
      </c>
      <c r="V419" s="12">
        <v>3.3346803920374986</v>
      </c>
      <c r="W419" s="5">
        <v>2016</v>
      </c>
      <c r="X419" s="5" t="s">
        <v>2035</v>
      </c>
      <c r="Y419" s="12">
        <v>0</v>
      </c>
      <c r="Z419" s="5">
        <v>2017</v>
      </c>
      <c r="AA419" s="5" t="s">
        <v>2035</v>
      </c>
      <c r="AB419" s="12">
        <v>0</v>
      </c>
      <c r="AC419" s="5">
        <v>2017</v>
      </c>
      <c r="AD419" s="5" t="s">
        <v>2035</v>
      </c>
      <c r="AE419" s="14">
        <v>100</v>
      </c>
      <c r="AF419" s="5">
        <v>2017</v>
      </c>
      <c r="AG419" s="5" t="s">
        <v>2035</v>
      </c>
      <c r="AH419" s="14"/>
      <c r="AJ419" s="5" t="s">
        <v>1569</v>
      </c>
    </row>
    <row r="420" spans="1:36" ht="12.75" customHeight="1" x14ac:dyDescent="0.25">
      <c r="A420" s="5" t="s">
        <v>2038</v>
      </c>
      <c r="B420" s="5" t="s">
        <v>1173</v>
      </c>
      <c r="C420" s="5" t="s">
        <v>1172</v>
      </c>
      <c r="D420" s="5" t="s">
        <v>620</v>
      </c>
      <c r="E420" s="5" t="s">
        <v>2172</v>
      </c>
      <c r="F420" s="5" t="s">
        <v>2259</v>
      </c>
      <c r="G420" s="5">
        <v>2</v>
      </c>
      <c r="H420" s="5">
        <v>1</v>
      </c>
      <c r="I420" s="5" t="s">
        <v>2353</v>
      </c>
      <c r="J420" s="13"/>
      <c r="L420" s="5" t="s">
        <v>1569</v>
      </c>
      <c r="M420" s="12">
        <v>50</v>
      </c>
      <c r="N420" s="5">
        <v>2012</v>
      </c>
      <c r="O420" s="5" t="s">
        <v>2038</v>
      </c>
      <c r="P420" s="12"/>
      <c r="R420" s="5" t="s">
        <v>1569</v>
      </c>
      <c r="S420" s="12"/>
      <c r="U420" s="5" t="s">
        <v>1569</v>
      </c>
      <c r="V420" s="12">
        <v>0</v>
      </c>
      <c r="W420" s="5">
        <v>2012</v>
      </c>
      <c r="X420" s="5" t="s">
        <v>2038</v>
      </c>
      <c r="Y420" s="12">
        <v>0</v>
      </c>
      <c r="Z420" s="5">
        <v>2012</v>
      </c>
      <c r="AA420" s="5" t="s">
        <v>2038</v>
      </c>
      <c r="AB420" s="12">
        <v>0</v>
      </c>
      <c r="AC420" s="5">
        <v>2012</v>
      </c>
      <c r="AD420" s="5" t="s">
        <v>2038</v>
      </c>
      <c r="AE420" s="14">
        <v>50</v>
      </c>
      <c r="AF420" s="5">
        <v>2012</v>
      </c>
      <c r="AG420" s="5" t="s">
        <v>2038</v>
      </c>
      <c r="AH420" s="14"/>
      <c r="AJ420" s="5" t="s">
        <v>1569</v>
      </c>
    </row>
    <row r="421" spans="1:36" ht="12.75" customHeight="1" x14ac:dyDescent="0.25">
      <c r="A421" s="5" t="s">
        <v>2039</v>
      </c>
      <c r="B421" s="5" t="s">
        <v>1173</v>
      </c>
      <c r="C421" s="5" t="s">
        <v>1172</v>
      </c>
      <c r="D421" s="5" t="s">
        <v>620</v>
      </c>
      <c r="E421" s="5" t="s">
        <v>2173</v>
      </c>
      <c r="F421" s="5" t="s">
        <v>2260</v>
      </c>
      <c r="G421" s="5">
        <v>2</v>
      </c>
      <c r="H421" s="5">
        <v>3</v>
      </c>
      <c r="I421" s="5" t="s">
        <v>2354</v>
      </c>
      <c r="J421" s="13"/>
      <c r="L421" s="5" t="s">
        <v>1569</v>
      </c>
      <c r="M421" s="12">
        <v>19.5100002288818</v>
      </c>
      <c r="N421" s="5">
        <v>2012</v>
      </c>
      <c r="O421" s="5" t="s">
        <v>2039</v>
      </c>
      <c r="P421" s="12"/>
      <c r="R421" s="5" t="s">
        <v>1569</v>
      </c>
      <c r="S421" s="12"/>
      <c r="U421" s="5" t="s">
        <v>1569</v>
      </c>
      <c r="V421" s="12">
        <v>0</v>
      </c>
      <c r="W421" s="5">
        <v>2012</v>
      </c>
      <c r="X421" s="5" t="s">
        <v>2039</v>
      </c>
      <c r="Y421" s="12">
        <v>0</v>
      </c>
      <c r="Z421" s="5">
        <v>2012</v>
      </c>
      <c r="AA421" s="5" t="s">
        <v>2039</v>
      </c>
      <c r="AB421" s="12">
        <v>0</v>
      </c>
      <c r="AC421" s="5">
        <v>2012</v>
      </c>
      <c r="AD421" s="5" t="s">
        <v>2039</v>
      </c>
      <c r="AE421" s="14">
        <v>83.333333333333343</v>
      </c>
      <c r="AF421" s="5">
        <v>2012</v>
      </c>
      <c r="AG421" s="5" t="s">
        <v>2039</v>
      </c>
      <c r="AH421" s="14"/>
      <c r="AJ421" s="5" t="s">
        <v>1569</v>
      </c>
    </row>
    <row r="422" spans="1:36" ht="12.75" customHeight="1" x14ac:dyDescent="0.25">
      <c r="A422" s="5" t="s">
        <v>2042</v>
      </c>
      <c r="B422" s="5" t="s">
        <v>1173</v>
      </c>
      <c r="C422" s="5" t="s">
        <v>1172</v>
      </c>
      <c r="D422" s="5" t="s">
        <v>620</v>
      </c>
      <c r="E422" s="5" t="s">
        <v>2176</v>
      </c>
      <c r="F422" s="5" t="s">
        <v>2457</v>
      </c>
      <c r="G422" s="5">
        <v>2</v>
      </c>
      <c r="H422" s="5">
        <v>2</v>
      </c>
      <c r="I422" s="5" t="s">
        <v>2462</v>
      </c>
      <c r="J422" s="13"/>
      <c r="L422" s="5" t="s">
        <v>1569</v>
      </c>
      <c r="M422" s="12">
        <v>35</v>
      </c>
      <c r="N422" s="5">
        <v>2009</v>
      </c>
      <c r="O422" s="5" t="s">
        <v>2042</v>
      </c>
      <c r="P422" s="12"/>
      <c r="R422" s="5" t="s">
        <v>1569</v>
      </c>
      <c r="S422" s="12"/>
      <c r="U422" s="5" t="s">
        <v>1569</v>
      </c>
      <c r="V422" s="12">
        <v>0</v>
      </c>
      <c r="W422" s="5">
        <v>2009</v>
      </c>
      <c r="X422" s="5" t="s">
        <v>2042</v>
      </c>
      <c r="Y422" s="12">
        <v>0</v>
      </c>
      <c r="Z422" s="5">
        <v>2009</v>
      </c>
      <c r="AA422" s="5" t="s">
        <v>2042</v>
      </c>
      <c r="AB422" s="12">
        <v>0</v>
      </c>
      <c r="AC422" s="5">
        <v>2009</v>
      </c>
      <c r="AD422" s="5" t="s">
        <v>2042</v>
      </c>
      <c r="AE422" s="14">
        <v>100</v>
      </c>
      <c r="AF422" s="5">
        <v>2009</v>
      </c>
      <c r="AG422" s="5" t="s">
        <v>2042</v>
      </c>
      <c r="AH422" s="14"/>
      <c r="AJ422" s="5" t="s">
        <v>1569</v>
      </c>
    </row>
    <row r="423" spans="1:36" ht="12.75" customHeight="1" x14ac:dyDescent="0.25">
      <c r="A423" s="5" t="s">
        <v>2043</v>
      </c>
      <c r="B423" s="5" t="s">
        <v>1173</v>
      </c>
      <c r="C423" s="5" t="s">
        <v>1172</v>
      </c>
      <c r="D423" s="5" t="s">
        <v>620</v>
      </c>
      <c r="E423" s="5" t="s">
        <v>2177</v>
      </c>
      <c r="F423" s="5" t="s">
        <v>2263</v>
      </c>
      <c r="G423" s="5">
        <v>2</v>
      </c>
      <c r="H423" s="5">
        <v>1</v>
      </c>
      <c r="J423" s="13">
        <v>1.1950438072179577</v>
      </c>
      <c r="K423" s="5">
        <v>2012</v>
      </c>
      <c r="L423" s="5" t="s">
        <v>2043</v>
      </c>
      <c r="M423" s="12">
        <v>95</v>
      </c>
      <c r="N423" s="5">
        <v>2012</v>
      </c>
      <c r="O423" s="5" t="s">
        <v>2043</v>
      </c>
      <c r="P423" s="12"/>
      <c r="R423" s="5" t="s">
        <v>1569</v>
      </c>
      <c r="S423" s="12"/>
      <c r="U423" s="5" t="s">
        <v>1569</v>
      </c>
      <c r="V423" s="12">
        <v>0</v>
      </c>
      <c r="W423" s="5">
        <v>2012</v>
      </c>
      <c r="X423" s="5" t="s">
        <v>2043</v>
      </c>
      <c r="Y423" s="12">
        <v>0</v>
      </c>
      <c r="Z423" s="5">
        <v>2012</v>
      </c>
      <c r="AA423" s="5" t="s">
        <v>2043</v>
      </c>
      <c r="AB423" s="12">
        <v>0</v>
      </c>
      <c r="AC423" s="5">
        <v>2012</v>
      </c>
      <c r="AD423" s="5" t="s">
        <v>2043</v>
      </c>
      <c r="AE423" s="14">
        <v>0</v>
      </c>
      <c r="AF423" s="5">
        <v>2012</v>
      </c>
      <c r="AG423" s="5" t="s">
        <v>2043</v>
      </c>
      <c r="AH423" s="14"/>
      <c r="AJ423" s="5" t="s">
        <v>1569</v>
      </c>
    </row>
    <row r="424" spans="1:36" ht="12.75" customHeight="1" x14ac:dyDescent="0.25">
      <c r="A424" s="5" t="s">
        <v>2046</v>
      </c>
      <c r="B424" s="5" t="s">
        <v>1525</v>
      </c>
      <c r="C424" s="5" t="s">
        <v>1710</v>
      </c>
      <c r="D424" s="5" t="s">
        <v>620</v>
      </c>
      <c r="E424" s="5" t="s">
        <v>2178</v>
      </c>
      <c r="F424" s="5" t="s">
        <v>3222</v>
      </c>
      <c r="G424" s="5">
        <v>1</v>
      </c>
      <c r="H424" s="5">
        <v>2</v>
      </c>
      <c r="I424" s="5" t="s">
        <v>3221</v>
      </c>
      <c r="J424" s="13" t="s">
        <v>1569</v>
      </c>
      <c r="K424" s="5" t="s">
        <v>1569</v>
      </c>
      <c r="L424" s="5" t="s">
        <v>1569</v>
      </c>
      <c r="M424" s="12">
        <v>95</v>
      </c>
      <c r="N424" s="5">
        <v>2009</v>
      </c>
      <c r="O424" s="5" t="s">
        <v>2046</v>
      </c>
      <c r="P424" s="12"/>
      <c r="R424" s="5" t="s">
        <v>1569</v>
      </c>
      <c r="S424" s="12"/>
      <c r="U424" s="5" t="s">
        <v>1569</v>
      </c>
      <c r="V424" s="12">
        <v>0</v>
      </c>
      <c r="W424" s="5">
        <v>2009</v>
      </c>
      <c r="X424" s="5" t="s">
        <v>2046</v>
      </c>
      <c r="Y424" s="12">
        <v>0</v>
      </c>
      <c r="Z424" s="5">
        <v>2009</v>
      </c>
      <c r="AA424" s="5" t="s">
        <v>2046</v>
      </c>
      <c r="AB424" s="12">
        <v>0</v>
      </c>
      <c r="AC424" s="5">
        <v>2009</v>
      </c>
      <c r="AD424" s="5" t="s">
        <v>2046</v>
      </c>
      <c r="AE424" s="14">
        <v>100</v>
      </c>
      <c r="AF424" s="5">
        <v>2009</v>
      </c>
      <c r="AG424" s="5" t="s">
        <v>2046</v>
      </c>
      <c r="AH424" s="14"/>
      <c r="AJ424" s="5" t="s">
        <v>1569</v>
      </c>
    </row>
    <row r="425" spans="1:36" ht="12.75" customHeight="1" x14ac:dyDescent="0.25">
      <c r="A425" s="5" t="s">
        <v>2047</v>
      </c>
      <c r="B425" s="5" t="s">
        <v>1629</v>
      </c>
      <c r="C425" s="5" t="s">
        <v>1183</v>
      </c>
      <c r="D425" s="5" t="s">
        <v>1038</v>
      </c>
      <c r="E425" s="5" t="s">
        <v>2179</v>
      </c>
      <c r="F425" s="5" t="s">
        <v>2264</v>
      </c>
      <c r="G425" s="5">
        <v>2</v>
      </c>
      <c r="H425" s="5">
        <v>2</v>
      </c>
      <c r="I425" s="5" t="s">
        <v>2358</v>
      </c>
      <c r="J425" s="13">
        <v>0.72071527926984735</v>
      </c>
      <c r="K425" s="5">
        <v>2017</v>
      </c>
      <c r="L425" s="5" t="s">
        <v>2047</v>
      </c>
      <c r="M425" s="12">
        <v>100</v>
      </c>
      <c r="N425" s="5">
        <v>2017</v>
      </c>
      <c r="O425" s="5" t="s">
        <v>2047</v>
      </c>
      <c r="P425" s="12"/>
      <c r="R425" s="5" t="s">
        <v>1569</v>
      </c>
      <c r="S425" s="12"/>
      <c r="U425" s="5" t="s">
        <v>1569</v>
      </c>
      <c r="V425" s="12">
        <v>0</v>
      </c>
      <c r="W425" s="5">
        <v>2017</v>
      </c>
      <c r="X425" s="5" t="s">
        <v>2047</v>
      </c>
      <c r="Y425" s="12" t="s">
        <v>1569</v>
      </c>
      <c r="Z425" s="5" t="s">
        <v>1569</v>
      </c>
      <c r="AA425" s="5" t="s">
        <v>1569</v>
      </c>
      <c r="AB425" s="12">
        <v>0</v>
      </c>
      <c r="AC425" s="5">
        <v>2017</v>
      </c>
      <c r="AD425" s="5" t="s">
        <v>2047</v>
      </c>
      <c r="AE425" s="14" t="s">
        <v>1569</v>
      </c>
      <c r="AF425" s="5" t="s">
        <v>1569</v>
      </c>
      <c r="AG425" s="5" t="s">
        <v>1569</v>
      </c>
      <c r="AH425" s="14"/>
      <c r="AJ425" s="5" t="s">
        <v>1569</v>
      </c>
    </row>
    <row r="426" spans="1:36" ht="12.75" customHeight="1" x14ac:dyDescent="0.25">
      <c r="A426" s="5" t="s">
        <v>2049</v>
      </c>
      <c r="B426" s="5" t="s">
        <v>1629</v>
      </c>
      <c r="C426" s="5" t="s">
        <v>1183</v>
      </c>
      <c r="D426" s="5" t="s">
        <v>1038</v>
      </c>
      <c r="E426" s="5" t="s">
        <v>2180</v>
      </c>
      <c r="F426" s="5" t="s">
        <v>2265</v>
      </c>
      <c r="G426" s="5">
        <v>2</v>
      </c>
      <c r="H426" s="5">
        <v>1</v>
      </c>
      <c r="I426" s="5" t="s">
        <v>2360</v>
      </c>
      <c r="J426" s="13">
        <v>0.78805602585808843</v>
      </c>
      <c r="K426" s="5">
        <v>2017</v>
      </c>
      <c r="L426" s="5" t="s">
        <v>2049</v>
      </c>
      <c r="M426" s="12">
        <v>100</v>
      </c>
      <c r="N426" s="5">
        <v>2017</v>
      </c>
      <c r="O426" s="5" t="s">
        <v>2049</v>
      </c>
      <c r="P426" s="12"/>
      <c r="R426" s="5" t="s">
        <v>1569</v>
      </c>
      <c r="S426" s="12"/>
      <c r="U426" s="5" t="s">
        <v>1569</v>
      </c>
      <c r="V426" s="12">
        <v>13.444108761329304</v>
      </c>
      <c r="W426" s="5">
        <v>2017</v>
      </c>
      <c r="X426" s="5" t="s">
        <v>2049</v>
      </c>
      <c r="Y426" s="12">
        <v>0</v>
      </c>
      <c r="Z426" s="5">
        <v>2017</v>
      </c>
      <c r="AA426" s="5" t="s">
        <v>2049</v>
      </c>
      <c r="AB426" s="12">
        <v>0</v>
      </c>
      <c r="AC426" s="5">
        <v>2017</v>
      </c>
      <c r="AD426" s="5" t="s">
        <v>2049</v>
      </c>
      <c r="AE426" s="14">
        <v>100</v>
      </c>
      <c r="AF426" s="5">
        <v>2017</v>
      </c>
      <c r="AG426" s="5" t="s">
        <v>2049</v>
      </c>
      <c r="AH426" s="14"/>
      <c r="AJ426" s="5" t="s">
        <v>1569</v>
      </c>
    </row>
    <row r="427" spans="1:36" ht="12.75" customHeight="1" x14ac:dyDescent="0.25">
      <c r="A427" s="5" t="s">
        <v>2050</v>
      </c>
      <c r="B427" s="5" t="s">
        <v>1629</v>
      </c>
      <c r="C427" s="5" t="s">
        <v>1183</v>
      </c>
      <c r="D427" s="5" t="s">
        <v>1038</v>
      </c>
      <c r="E427" s="5" t="s">
        <v>2181</v>
      </c>
      <c r="F427" s="5" t="s">
        <v>2266</v>
      </c>
      <c r="G427" s="5">
        <v>2</v>
      </c>
      <c r="H427" s="5">
        <v>2</v>
      </c>
      <c r="I427" s="5" t="s">
        <v>2361</v>
      </c>
      <c r="J427" s="13">
        <v>0.63337036864550555</v>
      </c>
      <c r="K427" s="5">
        <v>2017</v>
      </c>
      <c r="L427" s="5" t="s">
        <v>2050</v>
      </c>
      <c r="M427" s="12">
        <v>100</v>
      </c>
      <c r="N427" s="5">
        <v>2017</v>
      </c>
      <c r="O427" s="5" t="s">
        <v>2050</v>
      </c>
      <c r="P427" s="12"/>
      <c r="R427" s="5" t="s">
        <v>1569</v>
      </c>
      <c r="S427" s="12"/>
      <c r="U427" s="5" t="s">
        <v>1569</v>
      </c>
      <c r="V427" s="12">
        <v>30.882352941176471</v>
      </c>
      <c r="W427" s="5">
        <v>2017</v>
      </c>
      <c r="X427" s="5" t="s">
        <v>2050</v>
      </c>
      <c r="Y427" s="12">
        <v>6.7226890756302522</v>
      </c>
      <c r="Z427" s="5">
        <v>2017</v>
      </c>
      <c r="AA427" s="5" t="s">
        <v>2050</v>
      </c>
      <c r="AB427" s="12">
        <v>0</v>
      </c>
      <c r="AC427" s="5">
        <v>2017</v>
      </c>
      <c r="AD427" s="5" t="s">
        <v>2050</v>
      </c>
      <c r="AE427" s="14">
        <v>60.159362549800797</v>
      </c>
      <c r="AF427" s="5">
        <v>2017</v>
      </c>
      <c r="AG427" s="5" t="s">
        <v>2050</v>
      </c>
      <c r="AH427" s="14"/>
      <c r="AJ427" s="5" t="s">
        <v>1569</v>
      </c>
    </row>
    <row r="428" spans="1:36" ht="12.75" customHeight="1" x14ac:dyDescent="0.25">
      <c r="A428" s="5" t="s">
        <v>2051</v>
      </c>
      <c r="B428" s="5" t="s">
        <v>1187</v>
      </c>
      <c r="C428" s="5" t="s">
        <v>1186</v>
      </c>
      <c r="D428" s="5" t="s">
        <v>1038</v>
      </c>
      <c r="E428" s="5" t="s">
        <v>2182</v>
      </c>
      <c r="F428" s="5" t="s">
        <v>2267</v>
      </c>
      <c r="G428" s="5">
        <v>2</v>
      </c>
      <c r="H428" s="5">
        <v>2</v>
      </c>
      <c r="I428" s="5" t="s">
        <v>2362</v>
      </c>
      <c r="J428" s="13">
        <v>1.1467424099742216</v>
      </c>
      <c r="K428" s="5">
        <v>2019</v>
      </c>
      <c r="L428" s="5" t="s">
        <v>2051</v>
      </c>
      <c r="M428" s="12">
        <v>53.299999237060497</v>
      </c>
      <c r="N428" s="5">
        <v>2019</v>
      </c>
      <c r="O428" s="5" t="s">
        <v>2051</v>
      </c>
      <c r="P428" s="12"/>
      <c r="R428" s="5" t="s">
        <v>1569</v>
      </c>
      <c r="S428" s="12"/>
      <c r="U428" s="5" t="s">
        <v>1569</v>
      </c>
      <c r="V428" s="12" t="s">
        <v>1569</v>
      </c>
      <c r="W428" s="5" t="s">
        <v>1569</v>
      </c>
      <c r="X428" s="5" t="s">
        <v>1569</v>
      </c>
      <c r="Y428" s="12" t="s">
        <v>1569</v>
      </c>
      <c r="Z428" s="5" t="s">
        <v>1569</v>
      </c>
      <c r="AA428" s="5" t="s">
        <v>1569</v>
      </c>
      <c r="AB428" s="12" t="s">
        <v>1569</v>
      </c>
      <c r="AC428" s="5" t="s">
        <v>1569</v>
      </c>
      <c r="AD428" s="5" t="s">
        <v>1569</v>
      </c>
      <c r="AE428" s="14" t="s">
        <v>1569</v>
      </c>
      <c r="AF428" s="5" t="s">
        <v>1569</v>
      </c>
      <c r="AG428" s="5" t="s">
        <v>1569</v>
      </c>
      <c r="AH428" s="14"/>
      <c r="AJ428" s="5" t="s">
        <v>1569</v>
      </c>
    </row>
    <row r="429" spans="1:36" ht="12.75" customHeight="1" x14ac:dyDescent="0.25">
      <c r="A429" s="5" t="s">
        <v>2053</v>
      </c>
      <c r="B429" s="5" t="s">
        <v>163</v>
      </c>
      <c r="C429" s="5" t="s">
        <v>162</v>
      </c>
      <c r="D429" s="5" t="s">
        <v>35</v>
      </c>
      <c r="E429" s="5" t="s">
        <v>164</v>
      </c>
      <c r="F429" s="5" t="s">
        <v>161</v>
      </c>
      <c r="G429" s="5">
        <v>1</v>
      </c>
      <c r="H429" s="5">
        <v>2</v>
      </c>
      <c r="I429" s="5" t="s">
        <v>2364</v>
      </c>
      <c r="J429" s="13" t="s">
        <v>1569</v>
      </c>
      <c r="K429" s="5" t="s">
        <v>1569</v>
      </c>
      <c r="L429" s="5" t="s">
        <v>1569</v>
      </c>
      <c r="M429" s="12" t="s">
        <v>1569</v>
      </c>
      <c r="N429" s="5" t="s">
        <v>1569</v>
      </c>
      <c r="O429" s="5" t="s">
        <v>1569</v>
      </c>
      <c r="P429" s="12"/>
      <c r="R429" s="5" t="s">
        <v>1569</v>
      </c>
      <c r="S429" s="12"/>
      <c r="U429" s="5" t="s">
        <v>1569</v>
      </c>
      <c r="V429" s="12">
        <v>0</v>
      </c>
      <c r="W429" s="5">
        <v>2009</v>
      </c>
      <c r="X429" s="5" t="s">
        <v>2053</v>
      </c>
      <c r="Y429" s="12">
        <v>4.9989443332898267</v>
      </c>
      <c r="Z429" s="5">
        <v>2009</v>
      </c>
      <c r="AA429" s="5" t="s">
        <v>2053</v>
      </c>
      <c r="AB429" s="12">
        <v>0</v>
      </c>
      <c r="AC429" s="5">
        <v>2009</v>
      </c>
      <c r="AD429" s="5" t="s">
        <v>2053</v>
      </c>
      <c r="AE429" s="14">
        <v>100</v>
      </c>
      <c r="AF429" s="5">
        <v>2009</v>
      </c>
      <c r="AG429" s="5" t="s">
        <v>2053</v>
      </c>
      <c r="AH429" s="14"/>
      <c r="AJ429" s="5" t="s">
        <v>1569</v>
      </c>
    </row>
    <row r="430" spans="1:36" ht="12.75" customHeight="1" x14ac:dyDescent="0.25">
      <c r="A430" s="5" t="s">
        <v>2054</v>
      </c>
      <c r="B430" s="5" t="s">
        <v>163</v>
      </c>
      <c r="C430" s="5" t="s">
        <v>162</v>
      </c>
      <c r="D430" s="5" t="s">
        <v>35</v>
      </c>
      <c r="E430" s="5" t="s">
        <v>2183</v>
      </c>
      <c r="F430" s="5" t="s">
        <v>166</v>
      </c>
      <c r="G430" s="5">
        <v>1</v>
      </c>
      <c r="H430" s="5">
        <v>3</v>
      </c>
      <c r="I430" s="5" t="s">
        <v>2365</v>
      </c>
      <c r="J430" s="13" t="s">
        <v>1569</v>
      </c>
      <c r="K430" s="5" t="s">
        <v>1569</v>
      </c>
      <c r="L430" s="5" t="s">
        <v>1569</v>
      </c>
      <c r="M430" s="12" t="s">
        <v>1569</v>
      </c>
      <c r="N430" s="5" t="s">
        <v>1569</v>
      </c>
      <c r="O430" s="5" t="s">
        <v>1569</v>
      </c>
      <c r="P430" s="12"/>
      <c r="R430" s="5" t="s">
        <v>1569</v>
      </c>
      <c r="S430" s="12"/>
      <c r="U430" s="5" t="s">
        <v>1569</v>
      </c>
      <c r="V430" s="12">
        <v>0</v>
      </c>
      <c r="W430" s="5">
        <v>2009</v>
      </c>
      <c r="X430" s="5" t="s">
        <v>2054</v>
      </c>
      <c r="Y430" s="12">
        <v>10.620543394405793</v>
      </c>
      <c r="Z430" s="5">
        <v>2009</v>
      </c>
      <c r="AA430" s="5" t="s">
        <v>2054</v>
      </c>
      <c r="AB430" s="12">
        <v>0</v>
      </c>
      <c r="AC430" s="5">
        <v>2009</v>
      </c>
      <c r="AD430" s="5" t="s">
        <v>2054</v>
      </c>
      <c r="AE430" s="14">
        <v>100</v>
      </c>
      <c r="AF430" s="5">
        <v>2009</v>
      </c>
      <c r="AG430" s="5" t="s">
        <v>2054</v>
      </c>
      <c r="AH430" s="14"/>
      <c r="AJ430" s="5" t="s">
        <v>1569</v>
      </c>
    </row>
    <row r="431" spans="1:36" ht="12.75" customHeight="1" x14ac:dyDescent="0.25">
      <c r="A431" s="5" t="s">
        <v>2055</v>
      </c>
      <c r="B431" s="5" t="s">
        <v>1192</v>
      </c>
      <c r="C431" s="5" t="s">
        <v>1191</v>
      </c>
      <c r="D431" s="5" t="s">
        <v>1038</v>
      </c>
      <c r="E431" s="5" t="s">
        <v>2184</v>
      </c>
      <c r="F431" s="5" t="s">
        <v>2268</v>
      </c>
      <c r="G431" s="5">
        <v>1</v>
      </c>
      <c r="H431" s="5">
        <v>2</v>
      </c>
      <c r="I431" s="5" t="s">
        <v>2366</v>
      </c>
      <c r="J431" s="13" t="s">
        <v>1569</v>
      </c>
      <c r="K431" s="5" t="s">
        <v>1569</v>
      </c>
      <c r="L431" s="5" t="s">
        <v>1569</v>
      </c>
      <c r="M431" s="12" t="s">
        <v>1569</v>
      </c>
      <c r="N431" s="5" t="s">
        <v>1569</v>
      </c>
      <c r="O431" s="5" t="s">
        <v>1569</v>
      </c>
      <c r="P431" s="12"/>
      <c r="R431" s="5" t="s">
        <v>1569</v>
      </c>
      <c r="S431" s="12"/>
      <c r="U431" s="5" t="s">
        <v>1569</v>
      </c>
      <c r="V431" s="12">
        <v>0</v>
      </c>
      <c r="W431" s="5">
        <v>2017</v>
      </c>
      <c r="X431" s="5" t="s">
        <v>2055</v>
      </c>
      <c r="Y431" s="12">
        <v>0</v>
      </c>
      <c r="Z431" s="5">
        <v>2017</v>
      </c>
      <c r="AA431" s="5" t="s">
        <v>2055</v>
      </c>
      <c r="AB431" s="12">
        <v>0</v>
      </c>
      <c r="AC431" s="5">
        <v>2017</v>
      </c>
      <c r="AD431" s="5" t="s">
        <v>2055</v>
      </c>
      <c r="AE431" s="14">
        <v>0</v>
      </c>
      <c r="AF431" s="5">
        <v>2017</v>
      </c>
      <c r="AG431" s="5" t="s">
        <v>2055</v>
      </c>
      <c r="AH431" s="14"/>
      <c r="AJ431" s="5" t="s">
        <v>1569</v>
      </c>
    </row>
    <row r="432" spans="1:36" ht="12.75" customHeight="1" x14ac:dyDescent="0.25">
      <c r="A432" s="5" t="s">
        <v>2056</v>
      </c>
      <c r="B432" s="5" t="s">
        <v>1192</v>
      </c>
      <c r="C432" s="5" t="s">
        <v>1191</v>
      </c>
      <c r="D432" s="5" t="s">
        <v>1038</v>
      </c>
      <c r="E432" s="5" t="s">
        <v>2185</v>
      </c>
      <c r="F432" s="5" t="s">
        <v>3338</v>
      </c>
      <c r="G432" s="5">
        <v>1</v>
      </c>
      <c r="H432" s="5">
        <v>2</v>
      </c>
      <c r="I432" s="5" t="s">
        <v>2367</v>
      </c>
      <c r="J432" s="13" t="s">
        <v>1569</v>
      </c>
      <c r="K432" s="5" t="s">
        <v>1569</v>
      </c>
      <c r="L432" s="5" t="s">
        <v>1569</v>
      </c>
      <c r="M432" s="12" t="s">
        <v>1569</v>
      </c>
      <c r="N432" s="5" t="s">
        <v>1569</v>
      </c>
      <c r="O432" s="5" t="s">
        <v>1569</v>
      </c>
      <c r="P432" s="12"/>
      <c r="R432" s="5" t="s">
        <v>1569</v>
      </c>
      <c r="S432" s="12"/>
      <c r="U432" s="5" t="s">
        <v>1569</v>
      </c>
      <c r="V432" s="12">
        <v>0</v>
      </c>
      <c r="W432" s="5">
        <v>2017</v>
      </c>
      <c r="X432" s="5" t="s">
        <v>2056</v>
      </c>
      <c r="Y432" s="12">
        <v>0</v>
      </c>
      <c r="Z432" s="5">
        <v>2017</v>
      </c>
      <c r="AA432" s="5" t="s">
        <v>2056</v>
      </c>
      <c r="AB432" s="12">
        <v>0</v>
      </c>
      <c r="AC432" s="5">
        <v>2017</v>
      </c>
      <c r="AD432" s="5" t="s">
        <v>2056</v>
      </c>
      <c r="AE432" s="14">
        <v>0</v>
      </c>
      <c r="AF432" s="5">
        <v>2017</v>
      </c>
      <c r="AG432" s="5" t="s">
        <v>2056</v>
      </c>
      <c r="AH432" s="14"/>
      <c r="AJ432" s="5" t="s">
        <v>1569</v>
      </c>
    </row>
    <row r="433" spans="1:36" ht="12.75" customHeight="1" x14ac:dyDescent="0.25">
      <c r="A433" s="5" t="s">
        <v>2058</v>
      </c>
      <c r="B433" s="5" t="s">
        <v>1197</v>
      </c>
      <c r="C433" s="5" t="s">
        <v>1196</v>
      </c>
      <c r="D433" s="5" t="s">
        <v>1038</v>
      </c>
      <c r="E433" s="5" t="s">
        <v>2186</v>
      </c>
      <c r="F433" s="5" t="s">
        <v>2269</v>
      </c>
      <c r="G433" s="5">
        <v>2</v>
      </c>
      <c r="H433" s="5">
        <v>1</v>
      </c>
      <c r="I433" s="5" t="s">
        <v>2369</v>
      </c>
      <c r="J433" s="13">
        <v>0.7644767637648755</v>
      </c>
      <c r="K433" s="5">
        <v>2019</v>
      </c>
      <c r="L433" s="5" t="s">
        <v>2058</v>
      </c>
      <c r="M433" s="12">
        <v>100</v>
      </c>
      <c r="N433" s="5">
        <v>2019</v>
      </c>
      <c r="O433" s="5" t="s">
        <v>2058</v>
      </c>
      <c r="P433" s="12"/>
      <c r="R433" s="5" t="s">
        <v>1569</v>
      </c>
      <c r="S433" s="12"/>
      <c r="U433" s="5" t="s">
        <v>1569</v>
      </c>
      <c r="V433" s="12">
        <v>70.821168408012952</v>
      </c>
      <c r="W433" s="5">
        <v>2018</v>
      </c>
      <c r="X433" s="5" t="s">
        <v>2058</v>
      </c>
      <c r="Y433" s="12">
        <v>16.409572639729099</v>
      </c>
      <c r="Z433" s="5">
        <v>2019</v>
      </c>
      <c r="AA433" s="5" t="s">
        <v>2058</v>
      </c>
      <c r="AB433" s="12">
        <v>0</v>
      </c>
      <c r="AC433" s="5">
        <v>2019</v>
      </c>
      <c r="AD433" s="5" t="s">
        <v>2058</v>
      </c>
      <c r="AE433" s="14">
        <v>11.481465115453075</v>
      </c>
      <c r="AF433" s="5">
        <v>2019</v>
      </c>
      <c r="AG433" s="5" t="s">
        <v>2058</v>
      </c>
      <c r="AH433" s="14"/>
      <c r="AJ433" s="5" t="s">
        <v>1569</v>
      </c>
    </row>
    <row r="434" spans="1:36" ht="12.75" customHeight="1" x14ac:dyDescent="0.25">
      <c r="A434" s="5" t="s">
        <v>2059</v>
      </c>
      <c r="B434" s="5" t="s">
        <v>1197</v>
      </c>
      <c r="C434" s="5" t="s">
        <v>1196</v>
      </c>
      <c r="D434" s="5" t="s">
        <v>1038</v>
      </c>
      <c r="E434" s="5" t="s">
        <v>2187</v>
      </c>
      <c r="F434" s="5" t="s">
        <v>2270</v>
      </c>
      <c r="G434" s="5">
        <v>2</v>
      </c>
      <c r="H434" s="5">
        <v>1</v>
      </c>
      <c r="I434" s="5" t="s">
        <v>2370</v>
      </c>
      <c r="J434" s="13">
        <v>0.71175756308025173</v>
      </c>
      <c r="K434" s="5">
        <v>2019</v>
      </c>
      <c r="L434" s="5" t="s">
        <v>2059</v>
      </c>
      <c r="M434" s="12">
        <v>100</v>
      </c>
      <c r="N434" s="5">
        <v>2019</v>
      </c>
      <c r="O434" s="5" t="s">
        <v>2059</v>
      </c>
      <c r="P434" s="12"/>
      <c r="R434" s="5" t="s">
        <v>1569</v>
      </c>
      <c r="S434" s="12"/>
      <c r="U434" s="5" t="s">
        <v>1569</v>
      </c>
      <c r="V434" s="12">
        <v>3.74946838861133</v>
      </c>
      <c r="W434" s="5">
        <v>2018</v>
      </c>
      <c r="X434" s="5" t="s">
        <v>2059</v>
      </c>
      <c r="Y434" s="12">
        <v>10.206185631230534</v>
      </c>
      <c r="Z434" s="5">
        <v>2019</v>
      </c>
      <c r="AA434" s="5" t="s">
        <v>2059</v>
      </c>
      <c r="AB434" s="12">
        <v>0</v>
      </c>
      <c r="AC434" s="5">
        <v>2019</v>
      </c>
      <c r="AD434" s="5" t="s">
        <v>2059</v>
      </c>
      <c r="AE434" s="14">
        <v>0</v>
      </c>
      <c r="AF434" s="5">
        <v>2019</v>
      </c>
      <c r="AG434" s="5" t="s">
        <v>2059</v>
      </c>
      <c r="AH434" s="14"/>
      <c r="AJ434" s="5" t="s">
        <v>1569</v>
      </c>
    </row>
    <row r="435" spans="1:36" ht="12.75" customHeight="1" x14ac:dyDescent="0.25">
      <c r="A435" s="5" t="s">
        <v>2062</v>
      </c>
      <c r="B435" s="5" t="s">
        <v>1205</v>
      </c>
      <c r="C435" s="5" t="s">
        <v>1204</v>
      </c>
      <c r="D435" s="5" t="s">
        <v>1038</v>
      </c>
      <c r="E435" s="5" t="s">
        <v>1213</v>
      </c>
      <c r="F435" s="5" t="s">
        <v>2272</v>
      </c>
      <c r="G435" s="5">
        <v>2</v>
      </c>
      <c r="H435" s="5">
        <v>1</v>
      </c>
      <c r="I435" s="5" t="s">
        <v>2372</v>
      </c>
      <c r="J435" s="13">
        <v>0.94779711218067375</v>
      </c>
      <c r="K435" s="5">
        <v>2012</v>
      </c>
      <c r="L435" s="5" t="s">
        <v>2062</v>
      </c>
      <c r="M435" s="12">
        <v>100</v>
      </c>
      <c r="N435" s="5">
        <v>2012</v>
      </c>
      <c r="O435" s="5" t="s">
        <v>2062</v>
      </c>
      <c r="P435" s="12"/>
      <c r="R435" s="5" t="s">
        <v>1569</v>
      </c>
      <c r="S435" s="12"/>
      <c r="U435" s="5" t="s">
        <v>1569</v>
      </c>
      <c r="V435" s="12">
        <v>0</v>
      </c>
      <c r="W435" s="5">
        <v>2012</v>
      </c>
      <c r="X435" s="5" t="s">
        <v>2062</v>
      </c>
      <c r="Y435" s="12">
        <v>0</v>
      </c>
      <c r="Z435" s="5">
        <v>2012</v>
      </c>
      <c r="AA435" s="5" t="s">
        <v>2062</v>
      </c>
      <c r="AB435" s="12">
        <v>0</v>
      </c>
      <c r="AC435" s="5">
        <v>2012</v>
      </c>
      <c r="AD435" s="5" t="s">
        <v>2062</v>
      </c>
      <c r="AE435" s="14">
        <v>100</v>
      </c>
      <c r="AF435" s="5">
        <v>2012</v>
      </c>
      <c r="AG435" s="5" t="s">
        <v>2062</v>
      </c>
      <c r="AH435" s="14"/>
      <c r="AJ435" s="5" t="s">
        <v>1569</v>
      </c>
    </row>
    <row r="436" spans="1:36" ht="12.75" customHeight="1" x14ac:dyDescent="0.25">
      <c r="A436" s="5" t="s">
        <v>2064</v>
      </c>
      <c r="B436" s="5" t="s">
        <v>1527</v>
      </c>
      <c r="C436" s="5" t="s">
        <v>1716</v>
      </c>
      <c r="D436" s="5" t="s">
        <v>620</v>
      </c>
      <c r="E436" s="5" t="s">
        <v>2188</v>
      </c>
      <c r="F436" s="5" t="s">
        <v>2273</v>
      </c>
      <c r="G436" s="5">
        <v>1</v>
      </c>
      <c r="H436" s="5">
        <v>2</v>
      </c>
      <c r="I436" s="5" t="s">
        <v>2374</v>
      </c>
      <c r="J436" s="13" t="s">
        <v>1569</v>
      </c>
      <c r="K436" s="5" t="s">
        <v>1569</v>
      </c>
      <c r="L436" s="5" t="s">
        <v>1569</v>
      </c>
      <c r="M436" s="12">
        <v>30</v>
      </c>
      <c r="N436" s="5">
        <v>2012</v>
      </c>
      <c r="O436" s="5" t="s">
        <v>2064</v>
      </c>
      <c r="P436" s="12"/>
      <c r="R436" s="5" t="s">
        <v>1569</v>
      </c>
      <c r="S436" s="12"/>
      <c r="U436" s="5" t="s">
        <v>1569</v>
      </c>
      <c r="V436" s="12" t="s">
        <v>1569</v>
      </c>
      <c r="W436" s="5" t="s">
        <v>1569</v>
      </c>
      <c r="X436" s="5" t="s">
        <v>1569</v>
      </c>
      <c r="Y436" s="12" t="s">
        <v>1569</v>
      </c>
      <c r="Z436" s="5" t="s">
        <v>1569</v>
      </c>
      <c r="AA436" s="5" t="s">
        <v>1569</v>
      </c>
      <c r="AB436" s="12" t="s">
        <v>1569</v>
      </c>
      <c r="AC436" s="5" t="s">
        <v>1569</v>
      </c>
      <c r="AD436" s="5" t="s">
        <v>1569</v>
      </c>
      <c r="AE436" s="14" t="s">
        <v>1569</v>
      </c>
      <c r="AF436" s="5" t="s">
        <v>1569</v>
      </c>
      <c r="AG436" s="5" t="s">
        <v>1569</v>
      </c>
      <c r="AH436" s="14"/>
      <c r="AJ436" s="5" t="s">
        <v>1569</v>
      </c>
    </row>
    <row r="437" spans="1:36" ht="12.75" customHeight="1" x14ac:dyDescent="0.25">
      <c r="A437" s="5" t="s">
        <v>2065</v>
      </c>
      <c r="B437" s="5" t="s">
        <v>1528</v>
      </c>
      <c r="C437" s="5" t="s">
        <v>1717</v>
      </c>
      <c r="D437" s="5" t="s">
        <v>35</v>
      </c>
      <c r="E437" s="5" t="s">
        <v>2189</v>
      </c>
      <c r="F437" s="5" t="s">
        <v>2274</v>
      </c>
      <c r="G437" s="5">
        <v>1</v>
      </c>
      <c r="H437" s="5">
        <v>1</v>
      </c>
      <c r="I437" s="5" t="s">
        <v>2375</v>
      </c>
      <c r="J437" s="13">
        <v>1.1962011856177615</v>
      </c>
      <c r="K437" s="5">
        <v>2019</v>
      </c>
      <c r="L437" s="5" t="s">
        <v>2065</v>
      </c>
      <c r="M437" s="12">
        <v>100</v>
      </c>
      <c r="N437" s="5">
        <v>2019</v>
      </c>
      <c r="O437" s="5" t="s">
        <v>2065</v>
      </c>
      <c r="P437" s="12"/>
      <c r="R437" s="5" t="s">
        <v>1569</v>
      </c>
      <c r="S437" s="12"/>
      <c r="U437" s="5" t="s">
        <v>1569</v>
      </c>
      <c r="V437" s="12">
        <v>33.840591296666176</v>
      </c>
      <c r="W437" s="5">
        <v>2019</v>
      </c>
      <c r="X437" s="5" t="s">
        <v>2065</v>
      </c>
      <c r="Y437" s="12">
        <v>19.030738082606966</v>
      </c>
      <c r="Z437" s="5">
        <v>2019</v>
      </c>
      <c r="AA437" s="5" t="s">
        <v>2065</v>
      </c>
      <c r="AB437" s="12">
        <v>47.128672881671513</v>
      </c>
      <c r="AC437" s="5">
        <v>2019</v>
      </c>
      <c r="AD437" s="5" t="s">
        <v>2065</v>
      </c>
      <c r="AE437" s="14" t="s">
        <v>1569</v>
      </c>
      <c r="AF437" s="5" t="s">
        <v>1569</v>
      </c>
      <c r="AG437" s="5" t="s">
        <v>1569</v>
      </c>
      <c r="AH437" s="14"/>
      <c r="AJ437" s="5" t="s">
        <v>1569</v>
      </c>
    </row>
    <row r="438" spans="1:36" ht="12.75" customHeight="1" x14ac:dyDescent="0.25">
      <c r="A438" s="5" t="s">
        <v>2974</v>
      </c>
      <c r="B438" s="5" t="s">
        <v>1224</v>
      </c>
      <c r="C438" s="5" t="s">
        <v>1223</v>
      </c>
      <c r="D438" s="5" t="s">
        <v>1038</v>
      </c>
      <c r="E438" s="5" t="s">
        <v>2980</v>
      </c>
      <c r="F438" s="5" t="s">
        <v>2987</v>
      </c>
      <c r="G438" s="5">
        <v>2</v>
      </c>
      <c r="H438" s="5">
        <v>3</v>
      </c>
      <c r="I438" s="5" t="s">
        <v>2993</v>
      </c>
      <c r="J438" s="13" t="s">
        <v>1569</v>
      </c>
      <c r="K438" s="5" t="s">
        <v>1569</v>
      </c>
      <c r="L438" s="5" t="s">
        <v>1569</v>
      </c>
      <c r="M438" s="12" t="s">
        <v>1569</v>
      </c>
      <c r="N438" s="5" t="s">
        <v>1569</v>
      </c>
      <c r="O438" s="5" t="s">
        <v>1569</v>
      </c>
      <c r="P438" s="12"/>
      <c r="R438" s="5" t="s">
        <v>1569</v>
      </c>
      <c r="S438" s="12"/>
      <c r="U438" s="5" t="s">
        <v>1569</v>
      </c>
      <c r="V438" s="12">
        <v>0</v>
      </c>
      <c r="W438" s="5">
        <v>2019</v>
      </c>
      <c r="X438" s="5" t="s">
        <v>2974</v>
      </c>
      <c r="Y438" s="12">
        <v>0</v>
      </c>
      <c r="Z438" s="5">
        <v>2019</v>
      </c>
      <c r="AA438" s="5" t="s">
        <v>2974</v>
      </c>
      <c r="AB438" s="12">
        <v>0</v>
      </c>
      <c r="AC438" s="5">
        <v>2019</v>
      </c>
      <c r="AD438" s="5" t="s">
        <v>2974</v>
      </c>
      <c r="AE438" s="14">
        <v>0</v>
      </c>
      <c r="AF438" s="5">
        <v>2019</v>
      </c>
      <c r="AG438" s="5" t="s">
        <v>2974</v>
      </c>
      <c r="AH438" s="14"/>
      <c r="AJ438" s="5" t="s">
        <v>1569</v>
      </c>
    </row>
    <row r="439" spans="1:36" ht="12.75" customHeight="1" x14ac:dyDescent="0.25">
      <c r="A439" s="5" t="s">
        <v>2067</v>
      </c>
      <c r="B439" s="5" t="s">
        <v>1477</v>
      </c>
      <c r="C439" s="5" t="s">
        <v>1479</v>
      </c>
      <c r="D439" s="5" t="s">
        <v>1038</v>
      </c>
      <c r="E439" s="5" t="s">
        <v>2190</v>
      </c>
      <c r="F439" s="5" t="s">
        <v>2275</v>
      </c>
      <c r="G439" s="5">
        <v>1</v>
      </c>
      <c r="H439" s="5">
        <v>2</v>
      </c>
      <c r="I439" s="5" t="s">
        <v>2377</v>
      </c>
      <c r="J439" s="13" t="s">
        <v>1569</v>
      </c>
      <c r="K439" s="5" t="s">
        <v>1569</v>
      </c>
      <c r="L439" s="5" t="s">
        <v>1569</v>
      </c>
      <c r="M439" s="12" t="s">
        <v>1569</v>
      </c>
      <c r="N439" s="5" t="s">
        <v>1569</v>
      </c>
      <c r="O439" s="5" t="s">
        <v>1569</v>
      </c>
      <c r="P439" s="12"/>
      <c r="R439" s="5" t="s">
        <v>1569</v>
      </c>
      <c r="S439" s="12"/>
      <c r="U439" s="5" t="s">
        <v>1569</v>
      </c>
      <c r="V439" s="12">
        <v>0</v>
      </c>
      <c r="W439" s="5">
        <v>2012</v>
      </c>
      <c r="X439" s="5" t="s">
        <v>2067</v>
      </c>
      <c r="Y439" s="12">
        <v>0</v>
      </c>
      <c r="Z439" s="5">
        <v>2012</v>
      </c>
      <c r="AA439" s="5" t="s">
        <v>2067</v>
      </c>
      <c r="AB439" s="12">
        <v>0</v>
      </c>
      <c r="AC439" s="5">
        <v>2012</v>
      </c>
      <c r="AD439" s="5" t="s">
        <v>2067</v>
      </c>
      <c r="AE439" s="14">
        <v>0</v>
      </c>
      <c r="AF439" s="5">
        <v>2012</v>
      </c>
      <c r="AG439" s="5" t="s">
        <v>2067</v>
      </c>
      <c r="AH439" s="14"/>
      <c r="AJ439" s="5" t="s">
        <v>1569</v>
      </c>
    </row>
    <row r="440" spans="1:36" ht="12.75" customHeight="1" x14ac:dyDescent="0.25">
      <c r="A440" s="5" t="s">
        <v>2068</v>
      </c>
      <c r="B440" s="5" t="s">
        <v>1530</v>
      </c>
      <c r="C440" s="5" t="s">
        <v>1529</v>
      </c>
      <c r="D440" s="5" t="s">
        <v>35</v>
      </c>
      <c r="E440" s="5" t="s">
        <v>1530</v>
      </c>
      <c r="F440" s="5" t="s">
        <v>1529</v>
      </c>
      <c r="G440" s="5">
        <v>0</v>
      </c>
      <c r="H440" s="5">
        <v>2</v>
      </c>
      <c r="I440" s="5" t="s">
        <v>2378</v>
      </c>
      <c r="J440" s="13">
        <v>2.2163167794856684</v>
      </c>
      <c r="K440" s="5">
        <v>2017</v>
      </c>
      <c r="L440" s="5" t="s">
        <v>2068</v>
      </c>
      <c r="M440" s="12">
        <v>100</v>
      </c>
      <c r="N440" s="5">
        <v>2017</v>
      </c>
      <c r="O440" s="5" t="s">
        <v>2068</v>
      </c>
      <c r="P440" s="12"/>
      <c r="R440" s="5" t="s">
        <v>1569</v>
      </c>
      <c r="S440" s="12"/>
      <c r="U440" s="5" t="s">
        <v>1569</v>
      </c>
      <c r="V440" s="12">
        <v>0</v>
      </c>
      <c r="W440" s="5">
        <v>2017</v>
      </c>
      <c r="X440" s="5" t="s">
        <v>2068</v>
      </c>
      <c r="Y440" s="12">
        <v>10.115224745852549</v>
      </c>
      <c r="Z440" s="5">
        <v>2017</v>
      </c>
      <c r="AA440" s="5" t="s">
        <v>2068</v>
      </c>
      <c r="AB440" s="12">
        <v>89.9</v>
      </c>
      <c r="AC440" s="5">
        <v>2017</v>
      </c>
      <c r="AD440" s="5" t="s">
        <v>2068</v>
      </c>
      <c r="AE440" s="14" t="s">
        <v>1569</v>
      </c>
      <c r="AF440" s="5" t="s">
        <v>1569</v>
      </c>
      <c r="AG440" s="5" t="s">
        <v>1569</v>
      </c>
      <c r="AH440" s="14"/>
      <c r="AJ440" s="5" t="s">
        <v>1569</v>
      </c>
    </row>
    <row r="441" spans="1:36" ht="12.75" customHeight="1" x14ac:dyDescent="0.25">
      <c r="A441" s="5" t="s">
        <v>2069</v>
      </c>
      <c r="B441" s="5" t="s">
        <v>1245</v>
      </c>
      <c r="C441" s="5" t="s">
        <v>1244</v>
      </c>
      <c r="D441" s="5" t="s">
        <v>1038</v>
      </c>
      <c r="E441" s="5" t="s">
        <v>2191</v>
      </c>
      <c r="F441" s="5" t="s">
        <v>2276</v>
      </c>
      <c r="G441" s="5">
        <v>1</v>
      </c>
      <c r="H441" s="5">
        <v>1</v>
      </c>
      <c r="I441" s="5" t="s">
        <v>2379</v>
      </c>
      <c r="J441" s="13">
        <v>2.2309533127525656</v>
      </c>
      <c r="K441" s="5">
        <v>2012</v>
      </c>
      <c r="L441" s="5" t="s">
        <v>2069</v>
      </c>
      <c r="M441" s="12">
        <v>89</v>
      </c>
      <c r="N441" s="5">
        <v>2012</v>
      </c>
      <c r="O441" s="5" t="s">
        <v>2069</v>
      </c>
      <c r="P441" s="12"/>
      <c r="R441" s="5" t="s">
        <v>1569</v>
      </c>
      <c r="S441" s="12"/>
      <c r="U441" s="5" t="s">
        <v>1569</v>
      </c>
      <c r="V441" s="12" t="s">
        <v>1569</v>
      </c>
      <c r="W441" s="5" t="s">
        <v>1569</v>
      </c>
      <c r="X441" s="5" t="s">
        <v>1569</v>
      </c>
      <c r="Y441" s="12" t="s">
        <v>1569</v>
      </c>
      <c r="Z441" s="5" t="s">
        <v>1569</v>
      </c>
      <c r="AA441" s="5" t="s">
        <v>1569</v>
      </c>
      <c r="AB441" s="12" t="s">
        <v>1569</v>
      </c>
      <c r="AC441" s="5" t="s">
        <v>1569</v>
      </c>
      <c r="AD441" s="5" t="s">
        <v>1569</v>
      </c>
      <c r="AE441" s="14" t="s">
        <v>1569</v>
      </c>
      <c r="AF441" s="5" t="s">
        <v>1569</v>
      </c>
      <c r="AG441" s="5" t="s">
        <v>1569</v>
      </c>
      <c r="AH441" s="14"/>
      <c r="AJ441" s="5" t="s">
        <v>1569</v>
      </c>
    </row>
    <row r="442" spans="1:36" ht="12.75" customHeight="1" x14ac:dyDescent="0.25">
      <c r="A442" s="5" t="s">
        <v>2071</v>
      </c>
      <c r="B442" s="5" t="s">
        <v>901</v>
      </c>
      <c r="C442" s="5" t="s">
        <v>900</v>
      </c>
      <c r="D442" s="5" t="s">
        <v>620</v>
      </c>
      <c r="E442" s="5" t="s">
        <v>2192</v>
      </c>
      <c r="F442" s="5" t="s">
        <v>2277</v>
      </c>
      <c r="G442" s="5">
        <v>2</v>
      </c>
      <c r="H442" s="5">
        <v>2</v>
      </c>
      <c r="I442" s="5" t="s">
        <v>2381</v>
      </c>
      <c r="J442" s="13">
        <v>0.87838160663378417</v>
      </c>
      <c r="K442" s="5">
        <v>2014</v>
      </c>
      <c r="L442" s="5" t="s">
        <v>2071</v>
      </c>
      <c r="M442" s="12">
        <v>93</v>
      </c>
      <c r="N442" s="5">
        <v>2014</v>
      </c>
      <c r="O442" s="5" t="s">
        <v>2071</v>
      </c>
      <c r="P442" s="12"/>
      <c r="R442" s="5" t="s">
        <v>1569</v>
      </c>
      <c r="S442" s="12"/>
      <c r="U442" s="5" t="s">
        <v>1569</v>
      </c>
      <c r="V442" s="12">
        <v>0</v>
      </c>
      <c r="W442" s="5">
        <v>2014</v>
      </c>
      <c r="X442" s="5" t="s">
        <v>2071</v>
      </c>
      <c r="Y442" s="12">
        <v>0</v>
      </c>
      <c r="Z442" s="5">
        <v>2014</v>
      </c>
      <c r="AA442" s="5" t="s">
        <v>2071</v>
      </c>
      <c r="AB442" s="12">
        <v>0</v>
      </c>
      <c r="AC442" s="5">
        <v>2014</v>
      </c>
      <c r="AD442" s="5" t="s">
        <v>2071</v>
      </c>
      <c r="AE442" s="14">
        <v>0</v>
      </c>
      <c r="AF442" s="5">
        <v>2014</v>
      </c>
      <c r="AG442" s="5" t="s">
        <v>2071</v>
      </c>
      <c r="AH442" s="14"/>
      <c r="AJ442" s="5" t="s">
        <v>1569</v>
      </c>
    </row>
    <row r="443" spans="1:36" ht="12.75" customHeight="1" x14ac:dyDescent="0.25">
      <c r="A443" s="5" t="s">
        <v>2072</v>
      </c>
      <c r="B443" s="5" t="s">
        <v>901</v>
      </c>
      <c r="C443" s="5" t="s">
        <v>900</v>
      </c>
      <c r="D443" s="5" t="s">
        <v>620</v>
      </c>
      <c r="E443" s="5" t="s">
        <v>2193</v>
      </c>
      <c r="F443" s="5" t="s">
        <v>2278</v>
      </c>
      <c r="G443" s="5">
        <v>2</v>
      </c>
      <c r="H443" s="5">
        <v>1</v>
      </c>
      <c r="I443" s="5" t="s">
        <v>2382</v>
      </c>
      <c r="J443" s="13">
        <v>1.166583041553749</v>
      </c>
      <c r="K443" s="5">
        <v>2014</v>
      </c>
      <c r="L443" s="5" t="s">
        <v>2072</v>
      </c>
      <c r="M443" s="12">
        <v>100</v>
      </c>
      <c r="N443" s="5">
        <v>2015</v>
      </c>
      <c r="O443" s="5" t="s">
        <v>2072</v>
      </c>
      <c r="P443" s="12"/>
      <c r="R443" s="5" t="s">
        <v>1569</v>
      </c>
      <c r="S443" s="12"/>
      <c r="U443" s="5" t="s">
        <v>1569</v>
      </c>
      <c r="V443" s="12" t="s">
        <v>1569</v>
      </c>
      <c r="W443" s="5" t="s">
        <v>1569</v>
      </c>
      <c r="X443" s="5" t="s">
        <v>1569</v>
      </c>
      <c r="Y443" s="12">
        <v>0</v>
      </c>
      <c r="Z443" s="5">
        <v>2015</v>
      </c>
      <c r="AA443" s="5" t="s">
        <v>2072</v>
      </c>
      <c r="AB443" s="12" t="s">
        <v>1569</v>
      </c>
      <c r="AC443" s="5" t="s">
        <v>1569</v>
      </c>
      <c r="AD443" s="5" t="s">
        <v>1569</v>
      </c>
      <c r="AE443" s="14" t="s">
        <v>1569</v>
      </c>
      <c r="AF443" s="5" t="s">
        <v>1569</v>
      </c>
      <c r="AG443" s="5" t="s">
        <v>1569</v>
      </c>
      <c r="AH443" s="14"/>
      <c r="AJ443" s="5" t="s">
        <v>1569</v>
      </c>
    </row>
    <row r="444" spans="1:36" ht="12.75" customHeight="1" x14ac:dyDescent="0.25">
      <c r="A444" s="5" t="s">
        <v>2078</v>
      </c>
      <c r="B444" s="5" t="s">
        <v>531</v>
      </c>
      <c r="C444" s="5" t="s">
        <v>530</v>
      </c>
      <c r="D444" s="5" t="s">
        <v>360</v>
      </c>
      <c r="E444" s="5" t="s">
        <v>2194</v>
      </c>
      <c r="F444" s="5" t="s">
        <v>2283</v>
      </c>
      <c r="G444" s="5">
        <v>3</v>
      </c>
      <c r="H444" s="5">
        <v>2</v>
      </c>
      <c r="I444" s="5" t="s">
        <v>2386</v>
      </c>
      <c r="J444" s="13">
        <v>0.29659129595957606</v>
      </c>
      <c r="K444" s="5">
        <v>2006</v>
      </c>
      <c r="L444" s="5" t="s">
        <v>2078</v>
      </c>
      <c r="M444" s="12">
        <v>76.599998474121094</v>
      </c>
      <c r="N444" s="5">
        <v>2007</v>
      </c>
      <c r="O444" s="5" t="s">
        <v>2078</v>
      </c>
      <c r="P444" s="12"/>
      <c r="R444" s="5" t="s">
        <v>1569</v>
      </c>
      <c r="S444" s="12"/>
      <c r="U444" s="5" t="s">
        <v>1569</v>
      </c>
      <c r="V444" s="12">
        <v>2.0605811120901166E-2</v>
      </c>
      <c r="W444" s="5">
        <v>2006</v>
      </c>
      <c r="X444" s="5" t="s">
        <v>2078</v>
      </c>
      <c r="Y444" s="12">
        <v>0</v>
      </c>
      <c r="Z444" s="5">
        <v>2006</v>
      </c>
      <c r="AA444" s="5" t="s">
        <v>2078</v>
      </c>
      <c r="AB444" s="12">
        <v>0</v>
      </c>
      <c r="AC444" s="5">
        <v>2006</v>
      </c>
      <c r="AD444" s="5" t="s">
        <v>2078</v>
      </c>
      <c r="AE444" s="14">
        <v>100</v>
      </c>
      <c r="AF444" s="5">
        <v>2006</v>
      </c>
      <c r="AG444" s="5" t="s">
        <v>2078</v>
      </c>
      <c r="AH444" s="14"/>
      <c r="AJ444" s="5" t="s">
        <v>1569</v>
      </c>
    </row>
    <row r="445" spans="1:36" ht="12.75" customHeight="1" x14ac:dyDescent="0.25">
      <c r="A445" s="5" t="s">
        <v>2082</v>
      </c>
      <c r="B445" s="5" t="s">
        <v>1257</v>
      </c>
      <c r="C445" s="5" t="s">
        <v>1256</v>
      </c>
      <c r="D445" s="5" t="s">
        <v>620</v>
      </c>
      <c r="E445" s="5" t="s">
        <v>2196</v>
      </c>
      <c r="F445" s="5" t="s">
        <v>2285</v>
      </c>
      <c r="G445" s="5">
        <v>2</v>
      </c>
      <c r="H445" s="5">
        <v>1</v>
      </c>
      <c r="I445" s="5" t="s">
        <v>2390</v>
      </c>
      <c r="J445" s="13" t="s">
        <v>1569</v>
      </c>
      <c r="K445" s="5" t="s">
        <v>1569</v>
      </c>
      <c r="L445" s="5" t="s">
        <v>1569</v>
      </c>
      <c r="M445" s="12">
        <v>59.191116333007798</v>
      </c>
      <c r="N445" s="5">
        <v>2012</v>
      </c>
      <c r="O445" s="5" t="s">
        <v>2082</v>
      </c>
      <c r="P445" s="12"/>
      <c r="R445" s="5" t="s">
        <v>1569</v>
      </c>
      <c r="S445" s="12"/>
      <c r="U445" s="5" t="s">
        <v>1569</v>
      </c>
      <c r="V445" s="12" t="s">
        <v>1569</v>
      </c>
      <c r="W445" s="5" t="s">
        <v>1569</v>
      </c>
      <c r="X445" s="5" t="s">
        <v>1569</v>
      </c>
      <c r="Y445" s="12" t="s">
        <v>1569</v>
      </c>
      <c r="Z445" s="5" t="s">
        <v>1569</v>
      </c>
      <c r="AA445" s="5" t="s">
        <v>1569</v>
      </c>
      <c r="AB445" s="12" t="s">
        <v>1569</v>
      </c>
      <c r="AC445" s="5" t="s">
        <v>1569</v>
      </c>
      <c r="AD445" s="5" t="s">
        <v>1569</v>
      </c>
      <c r="AE445" s="14" t="s">
        <v>1569</v>
      </c>
      <c r="AF445" s="5" t="s">
        <v>1569</v>
      </c>
      <c r="AG445" s="5" t="s">
        <v>1569</v>
      </c>
      <c r="AH445" s="14"/>
      <c r="AJ445" s="5" t="s">
        <v>1569</v>
      </c>
    </row>
    <row r="446" spans="1:36" ht="12.75" customHeight="1" x14ac:dyDescent="0.25">
      <c r="A446" s="5" t="s">
        <v>2084</v>
      </c>
      <c r="B446" s="5" t="s">
        <v>1257</v>
      </c>
      <c r="C446" s="5" t="s">
        <v>1256</v>
      </c>
      <c r="D446" s="5" t="s">
        <v>620</v>
      </c>
      <c r="E446" s="5" t="s">
        <v>2197</v>
      </c>
      <c r="F446" s="5" t="s">
        <v>2286</v>
      </c>
      <c r="G446" s="5">
        <v>2</v>
      </c>
      <c r="H446" s="5">
        <v>1</v>
      </c>
      <c r="I446" s="5" t="s">
        <v>2392</v>
      </c>
      <c r="J446" s="13" t="s">
        <v>1569</v>
      </c>
      <c r="K446" s="5" t="s">
        <v>1569</v>
      </c>
      <c r="L446" s="5" t="s">
        <v>1569</v>
      </c>
      <c r="M446" s="12">
        <v>40.662208557128899</v>
      </c>
      <c r="N446" s="5">
        <v>2012</v>
      </c>
      <c r="O446" s="5" t="s">
        <v>2084</v>
      </c>
      <c r="P446" s="12"/>
      <c r="R446" s="5" t="s">
        <v>1569</v>
      </c>
      <c r="S446" s="12"/>
      <c r="U446" s="5" t="s">
        <v>1569</v>
      </c>
      <c r="V446" s="12" t="s">
        <v>1569</v>
      </c>
      <c r="W446" s="5" t="s">
        <v>1569</v>
      </c>
      <c r="X446" s="5" t="s">
        <v>1569</v>
      </c>
      <c r="Y446" s="12" t="s">
        <v>1569</v>
      </c>
      <c r="Z446" s="5" t="s">
        <v>1569</v>
      </c>
      <c r="AA446" s="5" t="s">
        <v>1569</v>
      </c>
      <c r="AB446" s="12" t="s">
        <v>1569</v>
      </c>
      <c r="AC446" s="5" t="s">
        <v>1569</v>
      </c>
      <c r="AD446" s="5" t="s">
        <v>1569</v>
      </c>
      <c r="AE446" s="14" t="s">
        <v>1569</v>
      </c>
      <c r="AF446" s="5" t="s">
        <v>1569</v>
      </c>
      <c r="AG446" s="5" t="s">
        <v>1569</v>
      </c>
      <c r="AH446" s="14"/>
      <c r="AJ446" s="5" t="s">
        <v>1569</v>
      </c>
    </row>
    <row r="447" spans="1:36" ht="12.75" customHeight="1" x14ac:dyDescent="0.25">
      <c r="A447" s="5" t="s">
        <v>2087</v>
      </c>
      <c r="B447" s="5" t="s">
        <v>1266</v>
      </c>
      <c r="C447" s="5" t="s">
        <v>1265</v>
      </c>
      <c r="D447" s="5" t="s">
        <v>1038</v>
      </c>
      <c r="E447" s="5" t="s">
        <v>2200</v>
      </c>
      <c r="F447" s="5" t="s">
        <v>2287</v>
      </c>
      <c r="G447" s="5">
        <v>2</v>
      </c>
      <c r="H447" s="5">
        <v>2</v>
      </c>
      <c r="I447" s="5" t="s">
        <v>2395</v>
      </c>
      <c r="J447" s="13">
        <v>0.81422141222389233</v>
      </c>
      <c r="K447" s="5">
        <v>2019</v>
      </c>
      <c r="L447" s="5" t="s">
        <v>2087</v>
      </c>
      <c r="M447" s="12">
        <v>99.641525268554702</v>
      </c>
      <c r="N447" s="5">
        <v>2019</v>
      </c>
      <c r="O447" s="5" t="s">
        <v>2087</v>
      </c>
      <c r="P447" s="12"/>
      <c r="R447" s="5" t="s">
        <v>1569</v>
      </c>
      <c r="S447" s="12"/>
      <c r="U447" s="5" t="s">
        <v>1569</v>
      </c>
      <c r="V447" s="12">
        <v>0.12907787956717248</v>
      </c>
      <c r="W447" s="5">
        <v>2019</v>
      </c>
      <c r="X447" s="5" t="s">
        <v>2087</v>
      </c>
      <c r="Y447" s="12" t="s">
        <v>1569</v>
      </c>
      <c r="Z447" s="5" t="s">
        <v>1569</v>
      </c>
      <c r="AA447" s="5" t="s">
        <v>1569</v>
      </c>
      <c r="AB447" s="12" t="s">
        <v>1569</v>
      </c>
      <c r="AC447" s="5" t="s">
        <v>1569</v>
      </c>
      <c r="AD447" s="5" t="s">
        <v>1569</v>
      </c>
      <c r="AE447" s="14" t="s">
        <v>1569</v>
      </c>
      <c r="AF447" s="5" t="s">
        <v>1569</v>
      </c>
      <c r="AG447" s="5" t="s">
        <v>1569</v>
      </c>
      <c r="AH447" s="14"/>
      <c r="AJ447" s="5" t="s">
        <v>1569</v>
      </c>
    </row>
    <row r="448" spans="1:36" ht="12.75" customHeight="1" x14ac:dyDescent="0.25">
      <c r="A448" s="5" t="s">
        <v>2088</v>
      </c>
      <c r="B448" s="5" t="s">
        <v>1266</v>
      </c>
      <c r="C448" s="5" t="s">
        <v>1265</v>
      </c>
      <c r="D448" s="5" t="s">
        <v>1038</v>
      </c>
      <c r="E448" s="5" t="s">
        <v>2201</v>
      </c>
      <c r="F448" s="5" t="s">
        <v>3224</v>
      </c>
      <c r="G448" s="5">
        <v>2</v>
      </c>
      <c r="H448" s="5">
        <v>2</v>
      </c>
      <c r="I448" s="5" t="s">
        <v>3225</v>
      </c>
      <c r="J448" s="13" t="s">
        <v>1569</v>
      </c>
      <c r="K448" s="5" t="s">
        <v>1569</v>
      </c>
      <c r="L448" s="5" t="s">
        <v>1569</v>
      </c>
      <c r="M448" s="12">
        <v>88.116287231445298</v>
      </c>
      <c r="N448" s="5">
        <v>2019</v>
      </c>
      <c r="O448" s="5" t="s">
        <v>2088</v>
      </c>
      <c r="P448" s="12"/>
      <c r="R448" s="5" t="s">
        <v>1569</v>
      </c>
      <c r="S448" s="12"/>
      <c r="U448" s="5" t="s">
        <v>1569</v>
      </c>
      <c r="V448" s="12">
        <v>14.889462259165406</v>
      </c>
      <c r="W448" s="5">
        <v>2019</v>
      </c>
      <c r="X448" s="5" t="s">
        <v>2088</v>
      </c>
      <c r="Y448" s="12" t="s">
        <v>1569</v>
      </c>
      <c r="Z448" s="5" t="s">
        <v>1569</v>
      </c>
      <c r="AA448" s="5" t="s">
        <v>1569</v>
      </c>
      <c r="AB448" s="12" t="s">
        <v>1569</v>
      </c>
      <c r="AC448" s="5" t="s">
        <v>1569</v>
      </c>
      <c r="AD448" s="5" t="s">
        <v>1569</v>
      </c>
      <c r="AE448" s="14" t="s">
        <v>1569</v>
      </c>
      <c r="AF448" s="5" t="s">
        <v>1569</v>
      </c>
      <c r="AG448" s="5" t="s">
        <v>1569</v>
      </c>
      <c r="AH448" s="14"/>
      <c r="AJ448" s="5" t="s">
        <v>1569</v>
      </c>
    </row>
    <row r="449" spans="1:36" ht="12.75" customHeight="1" x14ac:dyDescent="0.25">
      <c r="A449" s="5" t="s">
        <v>2089</v>
      </c>
      <c r="B449" s="5" t="s">
        <v>1266</v>
      </c>
      <c r="C449" s="5" t="s">
        <v>1265</v>
      </c>
      <c r="D449" s="5" t="s">
        <v>1038</v>
      </c>
      <c r="E449" s="5" t="s">
        <v>2202</v>
      </c>
      <c r="F449" s="5" t="s">
        <v>2288</v>
      </c>
      <c r="G449" s="5">
        <v>2</v>
      </c>
      <c r="H449" s="5">
        <v>1</v>
      </c>
      <c r="I449" s="5" t="s">
        <v>2396</v>
      </c>
      <c r="J449" s="13">
        <v>0.91140868776604567</v>
      </c>
      <c r="K449" s="5">
        <v>2019</v>
      </c>
      <c r="L449" s="5" t="s">
        <v>2089</v>
      </c>
      <c r="M449" s="12">
        <v>89.720664978027301</v>
      </c>
      <c r="N449" s="5">
        <v>2019</v>
      </c>
      <c r="O449" s="5" t="s">
        <v>2089</v>
      </c>
      <c r="P449" s="12"/>
      <c r="R449" s="5" t="s">
        <v>1569</v>
      </c>
      <c r="S449" s="12"/>
      <c r="U449" s="5" t="s">
        <v>1569</v>
      </c>
      <c r="V449" s="12">
        <v>9.1314093956396142E-2</v>
      </c>
      <c r="W449" s="5">
        <v>2019</v>
      </c>
      <c r="X449" s="5" t="s">
        <v>2089</v>
      </c>
      <c r="Y449" s="12">
        <v>0.64318242319186569</v>
      </c>
      <c r="Z449" s="5">
        <v>2019</v>
      </c>
      <c r="AA449" s="5" t="s">
        <v>2089</v>
      </c>
      <c r="AB449" s="12">
        <v>0</v>
      </c>
      <c r="AC449" s="5">
        <v>2019</v>
      </c>
      <c r="AD449" s="5" t="s">
        <v>2089</v>
      </c>
      <c r="AE449" s="14">
        <v>100</v>
      </c>
      <c r="AF449" s="5">
        <v>2019</v>
      </c>
      <c r="AG449" s="5" t="s">
        <v>2089</v>
      </c>
      <c r="AH449" s="14"/>
      <c r="AJ449" s="5" t="s">
        <v>1569</v>
      </c>
    </row>
    <row r="450" spans="1:36" ht="12.75" customHeight="1" x14ac:dyDescent="0.25">
      <c r="A450" s="5" t="s">
        <v>2090</v>
      </c>
      <c r="B450" s="5" t="s">
        <v>954</v>
      </c>
      <c r="C450" s="5" t="s">
        <v>953</v>
      </c>
      <c r="D450" s="5" t="s">
        <v>620</v>
      </c>
      <c r="E450" s="5" t="s">
        <v>2203</v>
      </c>
      <c r="F450" s="5" t="s">
        <v>2289</v>
      </c>
      <c r="G450" s="5">
        <v>2</v>
      </c>
      <c r="H450" s="5">
        <v>1</v>
      </c>
      <c r="I450" s="5" t="s">
        <v>2397</v>
      </c>
      <c r="J450" s="13">
        <v>2.9955583643574157</v>
      </c>
      <c r="K450" s="5">
        <v>2007</v>
      </c>
      <c r="L450" s="5" t="s">
        <v>2090</v>
      </c>
      <c r="M450" s="12">
        <v>95</v>
      </c>
      <c r="N450" s="5">
        <v>2007</v>
      </c>
      <c r="O450" s="5" t="s">
        <v>2090</v>
      </c>
      <c r="P450" s="12"/>
      <c r="R450" s="5" t="s">
        <v>1569</v>
      </c>
      <c r="S450" s="12"/>
      <c r="U450" s="5" t="s">
        <v>1569</v>
      </c>
      <c r="V450" s="12" t="s">
        <v>1569</v>
      </c>
      <c r="W450" s="5" t="s">
        <v>1569</v>
      </c>
      <c r="X450" s="5" t="s">
        <v>1569</v>
      </c>
      <c r="Y450" s="12">
        <v>0</v>
      </c>
      <c r="Z450" s="5">
        <v>2007</v>
      </c>
      <c r="AA450" s="5" t="s">
        <v>2090</v>
      </c>
      <c r="AB450" s="12" t="s">
        <v>1569</v>
      </c>
      <c r="AC450" s="5" t="s">
        <v>1569</v>
      </c>
      <c r="AD450" s="5" t="s">
        <v>1569</v>
      </c>
      <c r="AE450" s="14" t="s">
        <v>1569</v>
      </c>
      <c r="AF450" s="5" t="s">
        <v>1569</v>
      </c>
      <c r="AG450" s="5" t="s">
        <v>1569</v>
      </c>
      <c r="AH450" s="14"/>
      <c r="AJ450" s="5" t="s">
        <v>1569</v>
      </c>
    </row>
    <row r="451" spans="1:36" ht="12.75" customHeight="1" x14ac:dyDescent="0.25">
      <c r="A451" s="5" t="s">
        <v>2975</v>
      </c>
      <c r="B451" s="5" t="s">
        <v>282</v>
      </c>
      <c r="C451" s="5" t="s">
        <v>281</v>
      </c>
      <c r="D451" s="5" t="s">
        <v>35</v>
      </c>
      <c r="E451" s="5" t="s">
        <v>2981</v>
      </c>
      <c r="F451" s="5" t="s">
        <v>2988</v>
      </c>
      <c r="G451" s="5">
        <v>1</v>
      </c>
      <c r="H451" s="5">
        <v>3</v>
      </c>
      <c r="I451" s="5" t="s">
        <v>2993</v>
      </c>
      <c r="J451" s="13" t="s">
        <v>1569</v>
      </c>
      <c r="K451" s="5" t="s">
        <v>1569</v>
      </c>
      <c r="L451" s="5" t="s">
        <v>1569</v>
      </c>
      <c r="M451" s="12">
        <v>100</v>
      </c>
      <c r="N451" s="5">
        <v>2019</v>
      </c>
      <c r="O451" s="5" t="s">
        <v>2975</v>
      </c>
      <c r="P451" s="12"/>
      <c r="R451" s="5" t="s">
        <v>1569</v>
      </c>
      <c r="S451" s="12"/>
      <c r="U451" s="5" t="s">
        <v>1569</v>
      </c>
      <c r="V451" s="12" t="s">
        <v>1569</v>
      </c>
      <c r="W451" s="5" t="s">
        <v>1569</v>
      </c>
      <c r="X451" s="5" t="s">
        <v>1569</v>
      </c>
      <c r="Y451" s="12" t="s">
        <v>1569</v>
      </c>
      <c r="Z451" s="5" t="s">
        <v>1569</v>
      </c>
      <c r="AA451" s="5" t="s">
        <v>1569</v>
      </c>
      <c r="AB451" s="12" t="s">
        <v>1569</v>
      </c>
      <c r="AC451" s="5" t="s">
        <v>1569</v>
      </c>
      <c r="AD451" s="5" t="s">
        <v>1569</v>
      </c>
      <c r="AE451" s="14" t="s">
        <v>1569</v>
      </c>
      <c r="AF451" s="5" t="s">
        <v>1569</v>
      </c>
      <c r="AG451" s="5" t="s">
        <v>1569</v>
      </c>
      <c r="AH451" s="14"/>
      <c r="AJ451" s="5" t="s">
        <v>1569</v>
      </c>
    </row>
    <row r="452" spans="1:36" ht="12.75" customHeight="1" x14ac:dyDescent="0.25">
      <c r="A452" s="5" t="s">
        <v>2091</v>
      </c>
      <c r="B452" s="5" t="s">
        <v>888</v>
      </c>
      <c r="C452" s="5" t="s">
        <v>887</v>
      </c>
      <c r="D452" s="5" t="s">
        <v>620</v>
      </c>
      <c r="E452" s="5" t="s">
        <v>2204</v>
      </c>
      <c r="F452" s="5" t="s">
        <v>2290</v>
      </c>
      <c r="G452" s="5">
        <v>1</v>
      </c>
      <c r="H452" s="5">
        <v>2</v>
      </c>
      <c r="I452" s="5" t="s">
        <v>2398</v>
      </c>
      <c r="J452" s="13">
        <v>7.1138027456360584</v>
      </c>
      <c r="K452" s="5">
        <v>2014</v>
      </c>
      <c r="L452" s="5" t="s">
        <v>2091</v>
      </c>
      <c r="M452" s="12">
        <v>100</v>
      </c>
      <c r="N452" s="5">
        <v>2015</v>
      </c>
      <c r="O452" s="5" t="s">
        <v>2091</v>
      </c>
      <c r="P452" s="12"/>
      <c r="R452" s="5" t="s">
        <v>1569</v>
      </c>
      <c r="S452" s="12"/>
      <c r="U452" s="5" t="s">
        <v>1569</v>
      </c>
      <c r="V452" s="12">
        <v>0</v>
      </c>
      <c r="W452" s="5">
        <v>2019</v>
      </c>
      <c r="X452" s="5" t="s">
        <v>2091</v>
      </c>
      <c r="Y452" s="12">
        <v>0</v>
      </c>
      <c r="Z452" s="5">
        <v>2019</v>
      </c>
      <c r="AA452" s="5" t="s">
        <v>2091</v>
      </c>
      <c r="AB452" s="12">
        <v>0</v>
      </c>
      <c r="AC452" s="5">
        <v>2019</v>
      </c>
      <c r="AD452" s="5" t="s">
        <v>2091</v>
      </c>
      <c r="AE452" s="14">
        <v>100</v>
      </c>
      <c r="AF452" s="5">
        <v>2019</v>
      </c>
      <c r="AG452" s="5" t="s">
        <v>2091</v>
      </c>
      <c r="AH452" s="14"/>
      <c r="AJ452" s="5" t="s">
        <v>1569</v>
      </c>
    </row>
    <row r="453" spans="1:36" ht="12.75" customHeight="1" x14ac:dyDescent="0.25">
      <c r="A453" s="5" t="s">
        <v>2093</v>
      </c>
      <c r="B453" s="5" t="s">
        <v>1292</v>
      </c>
      <c r="C453" s="5" t="s">
        <v>1291</v>
      </c>
      <c r="D453" s="5" t="s">
        <v>1038</v>
      </c>
      <c r="E453" s="5" t="s">
        <v>2206</v>
      </c>
      <c r="F453" s="5" t="s">
        <v>2291</v>
      </c>
      <c r="G453" s="5">
        <v>2</v>
      </c>
      <c r="H453" s="5">
        <v>1</v>
      </c>
      <c r="I453" s="5" t="s">
        <v>2399</v>
      </c>
      <c r="J453" s="13" t="s">
        <v>1569</v>
      </c>
      <c r="K453" s="5" t="s">
        <v>1569</v>
      </c>
      <c r="L453" s="5" t="s">
        <v>1569</v>
      </c>
      <c r="M453" s="12" t="s">
        <v>1569</v>
      </c>
      <c r="N453" s="5" t="s">
        <v>1569</v>
      </c>
      <c r="O453" s="5" t="s">
        <v>1569</v>
      </c>
      <c r="P453" s="12"/>
      <c r="R453" s="5" t="s">
        <v>1569</v>
      </c>
      <c r="S453" s="12"/>
      <c r="U453" s="5" t="s">
        <v>1569</v>
      </c>
      <c r="V453" s="12">
        <v>0</v>
      </c>
      <c r="W453" s="5">
        <v>2012</v>
      </c>
      <c r="X453" s="5" t="s">
        <v>2093</v>
      </c>
      <c r="Y453" s="12">
        <v>0</v>
      </c>
      <c r="Z453" s="5">
        <v>2012</v>
      </c>
      <c r="AA453" s="5" t="s">
        <v>2093</v>
      </c>
      <c r="AB453" s="12">
        <v>0</v>
      </c>
      <c r="AC453" s="5">
        <v>2012</v>
      </c>
      <c r="AD453" s="5" t="s">
        <v>2093</v>
      </c>
      <c r="AE453" s="14">
        <v>0</v>
      </c>
      <c r="AF453" s="5">
        <v>2012</v>
      </c>
      <c r="AG453" s="5" t="s">
        <v>2093</v>
      </c>
      <c r="AH453" s="14"/>
      <c r="AJ453" s="5" t="s">
        <v>1569</v>
      </c>
    </row>
    <row r="454" spans="1:36" ht="12.75" customHeight="1" x14ac:dyDescent="0.25">
      <c r="A454" s="5" t="s">
        <v>2097</v>
      </c>
      <c r="B454" s="5" t="s">
        <v>1300</v>
      </c>
      <c r="C454" s="5" t="s">
        <v>1299</v>
      </c>
      <c r="D454" s="5" t="s">
        <v>1038</v>
      </c>
      <c r="E454" s="5" t="s">
        <v>2207</v>
      </c>
      <c r="F454" s="5" t="s">
        <v>2990</v>
      </c>
      <c r="G454" s="5" t="s">
        <v>1790</v>
      </c>
      <c r="H454" s="5">
        <v>3</v>
      </c>
      <c r="I454" s="5" t="s">
        <v>2403</v>
      </c>
      <c r="J454" s="13">
        <v>2.6496528429348847</v>
      </c>
      <c r="K454" s="5">
        <v>2017</v>
      </c>
      <c r="L454" s="5" t="s">
        <v>2097</v>
      </c>
      <c r="M454" s="12">
        <v>70</v>
      </c>
      <c r="N454" s="5">
        <v>2017</v>
      </c>
      <c r="O454" s="5" t="s">
        <v>2097</v>
      </c>
      <c r="P454" s="12"/>
      <c r="R454" s="5" t="s">
        <v>1569</v>
      </c>
      <c r="S454" s="12"/>
      <c r="U454" s="5" t="s">
        <v>1569</v>
      </c>
      <c r="V454" s="12">
        <v>0</v>
      </c>
      <c r="W454" s="5">
        <v>2017</v>
      </c>
      <c r="X454" s="5" t="s">
        <v>2097</v>
      </c>
      <c r="Y454" s="12">
        <v>0</v>
      </c>
      <c r="Z454" s="5">
        <v>2017</v>
      </c>
      <c r="AA454" s="5" t="s">
        <v>2097</v>
      </c>
      <c r="AB454" s="12">
        <v>0</v>
      </c>
      <c r="AC454" s="5">
        <v>2017</v>
      </c>
      <c r="AD454" s="5" t="s">
        <v>2097</v>
      </c>
      <c r="AE454" s="14" t="s">
        <v>1569</v>
      </c>
      <c r="AF454" s="5" t="s">
        <v>1569</v>
      </c>
      <c r="AG454" s="5" t="s">
        <v>1569</v>
      </c>
      <c r="AH454" s="14"/>
      <c r="AJ454" s="5" t="s">
        <v>1569</v>
      </c>
    </row>
    <row r="455" spans="1:36" ht="12.75" customHeight="1" x14ac:dyDescent="0.25">
      <c r="A455" s="5" t="s">
        <v>2102</v>
      </c>
      <c r="B455" s="5" t="s">
        <v>1533</v>
      </c>
      <c r="C455" s="5" t="s">
        <v>1745</v>
      </c>
      <c r="D455" s="5" t="s">
        <v>1038</v>
      </c>
      <c r="E455" s="5" t="s">
        <v>2209</v>
      </c>
      <c r="F455" s="5" t="s">
        <v>2295</v>
      </c>
      <c r="G455" s="5">
        <v>1</v>
      </c>
      <c r="H455" s="5">
        <v>2</v>
      </c>
      <c r="I455" s="5" t="s">
        <v>2408</v>
      </c>
      <c r="J455" s="13" t="s">
        <v>1569</v>
      </c>
      <c r="K455" s="5" t="s">
        <v>1569</v>
      </c>
      <c r="L455" s="5" t="s">
        <v>1569</v>
      </c>
      <c r="M455" s="12">
        <v>44.4799995422363</v>
      </c>
      <c r="N455" s="5">
        <v>2012</v>
      </c>
      <c r="O455" s="5" t="s">
        <v>2102</v>
      </c>
      <c r="P455" s="12"/>
      <c r="R455" s="5" t="s">
        <v>1569</v>
      </c>
      <c r="S455" s="12"/>
      <c r="U455" s="5" t="s">
        <v>1569</v>
      </c>
      <c r="V455" s="12" t="s">
        <v>1569</v>
      </c>
      <c r="W455" s="5" t="s">
        <v>1569</v>
      </c>
      <c r="X455" s="5" t="s">
        <v>1569</v>
      </c>
      <c r="Y455" s="12" t="s">
        <v>1569</v>
      </c>
      <c r="Z455" s="5" t="s">
        <v>1569</v>
      </c>
      <c r="AA455" s="5" t="s">
        <v>1569</v>
      </c>
      <c r="AB455" s="12" t="s">
        <v>1569</v>
      </c>
      <c r="AC455" s="5" t="s">
        <v>1569</v>
      </c>
      <c r="AD455" s="5" t="s">
        <v>1569</v>
      </c>
      <c r="AE455" s="14" t="s">
        <v>1569</v>
      </c>
      <c r="AF455" s="5" t="s">
        <v>1569</v>
      </c>
      <c r="AG455" s="5" t="s">
        <v>1569</v>
      </c>
      <c r="AH455" s="14"/>
      <c r="AJ455" s="5" t="s">
        <v>1569</v>
      </c>
    </row>
    <row r="456" spans="1:36" ht="12.75" customHeight="1" x14ac:dyDescent="0.25">
      <c r="A456" s="5" t="s">
        <v>2978</v>
      </c>
      <c r="B456" s="5" t="s">
        <v>327</v>
      </c>
      <c r="C456" s="5" t="s">
        <v>326</v>
      </c>
      <c r="D456" s="5" t="s">
        <v>35</v>
      </c>
      <c r="E456" s="5" t="s">
        <v>2984</v>
      </c>
      <c r="F456" s="5" t="s">
        <v>2991</v>
      </c>
      <c r="G456" s="5">
        <v>1</v>
      </c>
      <c r="H456" s="5">
        <v>2</v>
      </c>
      <c r="I456" s="5" t="s">
        <v>2412</v>
      </c>
      <c r="J456" s="13" t="s">
        <v>1569</v>
      </c>
      <c r="K456" s="5" t="s">
        <v>1569</v>
      </c>
      <c r="L456" s="5" t="s">
        <v>1569</v>
      </c>
      <c r="M456" s="12" t="s">
        <v>1569</v>
      </c>
      <c r="N456" s="5" t="s">
        <v>1569</v>
      </c>
      <c r="O456" s="5" t="s">
        <v>1569</v>
      </c>
      <c r="P456" s="12"/>
      <c r="R456" s="5" t="s">
        <v>1569</v>
      </c>
      <c r="S456" s="12"/>
      <c r="U456" s="5" t="s">
        <v>1569</v>
      </c>
      <c r="V456" s="12">
        <v>1.9995837280321922</v>
      </c>
      <c r="W456" s="5">
        <v>2017</v>
      </c>
      <c r="X456" s="5" t="s">
        <v>2978</v>
      </c>
      <c r="Y456" s="12">
        <v>61.022528358865912</v>
      </c>
      <c r="Z456" s="5">
        <v>2017</v>
      </c>
      <c r="AA456" s="5" t="s">
        <v>2978</v>
      </c>
      <c r="AB456" s="12">
        <v>0</v>
      </c>
      <c r="AC456" s="5">
        <v>2017</v>
      </c>
      <c r="AD456" s="5" t="s">
        <v>2978</v>
      </c>
      <c r="AE456" s="14">
        <v>0</v>
      </c>
      <c r="AF456" s="5">
        <v>2017</v>
      </c>
      <c r="AG456" s="5" t="s">
        <v>2978</v>
      </c>
      <c r="AH456" s="14"/>
      <c r="AJ456" s="5" t="s">
        <v>1569</v>
      </c>
    </row>
    <row r="457" spans="1:36" ht="12.75" customHeight="1" x14ac:dyDescent="0.25">
      <c r="A457" s="5" t="s">
        <v>2107</v>
      </c>
      <c r="B457" s="5" t="s">
        <v>11</v>
      </c>
      <c r="C457" s="5" t="s">
        <v>570</v>
      </c>
      <c r="D457" s="5" t="s">
        <v>360</v>
      </c>
      <c r="E457" s="5" t="s">
        <v>2210</v>
      </c>
      <c r="F457" s="5" t="s">
        <v>2297</v>
      </c>
      <c r="G457" s="5">
        <v>2</v>
      </c>
      <c r="H457" s="5">
        <v>2</v>
      </c>
      <c r="I457" s="5" t="s">
        <v>2413</v>
      </c>
      <c r="J457" s="13">
        <v>1.7510052185986456</v>
      </c>
      <c r="K457" s="5">
        <v>2014</v>
      </c>
      <c r="L457" s="5" t="s">
        <v>2107</v>
      </c>
      <c r="M457" s="12">
        <v>46.939998626708999</v>
      </c>
      <c r="N457" s="5">
        <v>2015</v>
      </c>
      <c r="O457" s="5" t="s">
        <v>2107</v>
      </c>
      <c r="P457" s="12"/>
      <c r="R457" s="5" t="s">
        <v>1569</v>
      </c>
      <c r="S457" s="12"/>
      <c r="U457" s="5" t="s">
        <v>1569</v>
      </c>
      <c r="V457" s="12">
        <v>14.275970535285973</v>
      </c>
      <c r="W457" s="5">
        <v>2015</v>
      </c>
      <c r="X457" s="5" t="s">
        <v>2107</v>
      </c>
      <c r="Y457" s="12">
        <v>0</v>
      </c>
      <c r="Z457" s="5">
        <v>2015</v>
      </c>
      <c r="AA457" s="5" t="s">
        <v>2107</v>
      </c>
      <c r="AB457" s="12">
        <v>0</v>
      </c>
      <c r="AC457" s="5">
        <v>2015</v>
      </c>
      <c r="AD457" s="5" t="s">
        <v>2107</v>
      </c>
      <c r="AE457" s="14">
        <v>1.0841753754914256</v>
      </c>
      <c r="AF457" s="5">
        <v>2015</v>
      </c>
      <c r="AG457" s="5" t="s">
        <v>2107</v>
      </c>
      <c r="AH457" s="14"/>
      <c r="AJ457" s="5" t="s">
        <v>1569</v>
      </c>
    </row>
    <row r="458" spans="1:36" ht="12.75" customHeight="1" x14ac:dyDescent="0.25">
      <c r="A458" s="5" t="s">
        <v>2108</v>
      </c>
      <c r="B458" s="5" t="s">
        <v>11</v>
      </c>
      <c r="C458" s="5" t="s">
        <v>570</v>
      </c>
      <c r="D458" s="5" t="s">
        <v>360</v>
      </c>
      <c r="E458" s="5" t="s">
        <v>2211</v>
      </c>
      <c r="F458" s="5" t="s">
        <v>3339</v>
      </c>
      <c r="G458" s="5">
        <v>2</v>
      </c>
      <c r="H458" s="5">
        <v>3</v>
      </c>
      <c r="I458" s="5" t="s">
        <v>2414</v>
      </c>
      <c r="J458" s="13">
        <v>1.6447866019520736</v>
      </c>
      <c r="K458" s="5">
        <v>2014</v>
      </c>
      <c r="L458" s="5" t="s">
        <v>2108</v>
      </c>
      <c r="M458" s="12">
        <v>59.200000762939503</v>
      </c>
      <c r="N458" s="5">
        <v>2015</v>
      </c>
      <c r="O458" s="5" t="s">
        <v>2108</v>
      </c>
      <c r="P458" s="12"/>
      <c r="R458" s="5" t="s">
        <v>1569</v>
      </c>
      <c r="S458" s="12"/>
      <c r="U458" s="5" t="s">
        <v>1569</v>
      </c>
      <c r="V458" s="12" t="s">
        <v>1569</v>
      </c>
      <c r="W458" s="5" t="s">
        <v>1569</v>
      </c>
      <c r="X458" s="5" t="s">
        <v>1569</v>
      </c>
      <c r="Y458" s="12" t="s">
        <v>1569</v>
      </c>
      <c r="Z458" s="5" t="s">
        <v>1569</v>
      </c>
      <c r="AA458" s="5" t="s">
        <v>1569</v>
      </c>
      <c r="AB458" s="12" t="s">
        <v>1569</v>
      </c>
      <c r="AC458" s="5" t="s">
        <v>1569</v>
      </c>
      <c r="AD458" s="5" t="s">
        <v>1569</v>
      </c>
      <c r="AE458" s="14" t="s">
        <v>1569</v>
      </c>
      <c r="AF458" s="5" t="s">
        <v>1569</v>
      </c>
      <c r="AG458" s="5" t="s">
        <v>1569</v>
      </c>
      <c r="AH458" s="14"/>
      <c r="AJ458" s="5" t="s">
        <v>1569</v>
      </c>
    </row>
    <row r="459" spans="1:36" ht="12.75" customHeight="1" x14ac:dyDescent="0.25">
      <c r="A459" s="5" t="s">
        <v>2979</v>
      </c>
      <c r="B459" s="5" t="s">
        <v>11</v>
      </c>
      <c r="C459" s="5" t="s">
        <v>570</v>
      </c>
      <c r="D459" s="5" t="s">
        <v>360</v>
      </c>
      <c r="E459" s="5" t="s">
        <v>2985</v>
      </c>
      <c r="F459" s="5" t="s">
        <v>2992</v>
      </c>
      <c r="G459" s="5">
        <v>2</v>
      </c>
      <c r="H459" s="5">
        <v>3</v>
      </c>
      <c r="I459" s="5" t="s">
        <v>2993</v>
      </c>
      <c r="J459" s="13" t="s">
        <v>1569</v>
      </c>
      <c r="K459" s="5" t="s">
        <v>1569</v>
      </c>
      <c r="L459" s="5" t="s">
        <v>1569</v>
      </c>
      <c r="M459" s="12" t="s">
        <v>1569</v>
      </c>
      <c r="N459" s="5" t="s">
        <v>1569</v>
      </c>
      <c r="O459" s="5" t="s">
        <v>1569</v>
      </c>
      <c r="P459" s="12"/>
      <c r="R459" s="5" t="s">
        <v>1569</v>
      </c>
      <c r="S459" s="12"/>
      <c r="U459" s="5" t="s">
        <v>1569</v>
      </c>
      <c r="V459" s="12">
        <v>0</v>
      </c>
      <c r="W459" s="5">
        <v>2011</v>
      </c>
      <c r="X459" s="5" t="s">
        <v>2979</v>
      </c>
      <c r="Y459" s="12">
        <v>0</v>
      </c>
      <c r="Z459" s="5">
        <v>2011</v>
      </c>
      <c r="AA459" s="5" t="s">
        <v>2979</v>
      </c>
      <c r="AB459" s="12">
        <v>0</v>
      </c>
      <c r="AC459" s="5">
        <v>2011</v>
      </c>
      <c r="AD459" s="5" t="s">
        <v>2979</v>
      </c>
      <c r="AE459" s="14">
        <v>0</v>
      </c>
      <c r="AF459" s="5">
        <v>2011</v>
      </c>
      <c r="AG459" s="5" t="s">
        <v>2979</v>
      </c>
      <c r="AH459" s="14"/>
      <c r="AJ459" s="5" t="s">
        <v>1569</v>
      </c>
    </row>
    <row r="460" spans="1:36" ht="12.75" customHeight="1" x14ac:dyDescent="0.25">
      <c r="A460" s="5" t="s">
        <v>2110</v>
      </c>
      <c r="B460" s="5" t="s">
        <v>1536</v>
      </c>
      <c r="C460" s="5" t="s">
        <v>590</v>
      </c>
      <c r="D460" s="5" t="s">
        <v>620</v>
      </c>
      <c r="E460" s="5" t="s">
        <v>2212</v>
      </c>
      <c r="F460" s="5" t="s">
        <v>2298</v>
      </c>
      <c r="G460" s="5">
        <v>1</v>
      </c>
      <c r="H460" s="5">
        <v>2</v>
      </c>
      <c r="I460" s="5" t="s">
        <v>2416</v>
      </c>
      <c r="J460" s="13">
        <v>0.83326110723371005</v>
      </c>
      <c r="K460" s="5">
        <v>2012</v>
      </c>
      <c r="L460" s="5" t="s">
        <v>2110</v>
      </c>
      <c r="M460" s="12">
        <v>91</v>
      </c>
      <c r="N460" s="5">
        <v>2013</v>
      </c>
      <c r="O460" s="5" t="s">
        <v>2110</v>
      </c>
      <c r="P460" s="12"/>
      <c r="R460" s="5" t="s">
        <v>1569</v>
      </c>
      <c r="S460" s="12"/>
      <c r="U460" s="5" t="s">
        <v>1569</v>
      </c>
      <c r="V460" s="12">
        <v>0</v>
      </c>
      <c r="W460" s="5">
        <v>2013</v>
      </c>
      <c r="X460" s="5" t="s">
        <v>2110</v>
      </c>
      <c r="Y460" s="12">
        <v>0</v>
      </c>
      <c r="Z460" s="5">
        <v>2013</v>
      </c>
      <c r="AA460" s="5" t="s">
        <v>2110</v>
      </c>
      <c r="AB460" s="12">
        <v>0</v>
      </c>
      <c r="AC460" s="5">
        <v>2013</v>
      </c>
      <c r="AD460" s="5" t="s">
        <v>2110</v>
      </c>
      <c r="AE460" s="14">
        <v>100</v>
      </c>
      <c r="AF460" s="5">
        <v>2013</v>
      </c>
      <c r="AG460" s="5" t="s">
        <v>2110</v>
      </c>
      <c r="AH460" s="14"/>
      <c r="AJ460" s="5" t="s">
        <v>1569</v>
      </c>
    </row>
    <row r="461" spans="1:36" ht="12.75" customHeight="1" x14ac:dyDescent="0.25">
      <c r="A461" s="5" t="s">
        <v>2111</v>
      </c>
      <c r="B461" s="5" t="s">
        <v>1536</v>
      </c>
      <c r="C461" s="5" t="s">
        <v>590</v>
      </c>
      <c r="D461" s="5" t="s">
        <v>620</v>
      </c>
      <c r="E461" s="5" t="s">
        <v>2213</v>
      </c>
      <c r="F461" s="5" t="s">
        <v>2299</v>
      </c>
      <c r="G461" s="5">
        <v>1</v>
      </c>
      <c r="H461" s="5">
        <v>1</v>
      </c>
      <c r="I461" s="5" t="s">
        <v>2417</v>
      </c>
      <c r="J461" s="13">
        <v>0.65263176524724786</v>
      </c>
      <c r="K461" s="5">
        <v>2013</v>
      </c>
      <c r="L461" s="5" t="s">
        <v>2111</v>
      </c>
      <c r="M461" s="12">
        <v>96</v>
      </c>
      <c r="N461" s="5">
        <v>2013</v>
      </c>
      <c r="O461" s="5" t="s">
        <v>2111</v>
      </c>
      <c r="P461" s="12"/>
      <c r="R461" s="5" t="s">
        <v>1569</v>
      </c>
      <c r="S461" s="12"/>
      <c r="U461" s="5" t="s">
        <v>1569</v>
      </c>
      <c r="V461" s="12">
        <v>0</v>
      </c>
      <c r="W461" s="5">
        <v>2013</v>
      </c>
      <c r="X461" s="5" t="s">
        <v>2111</v>
      </c>
      <c r="Y461" s="12">
        <v>0</v>
      </c>
      <c r="Z461" s="5">
        <v>2013</v>
      </c>
      <c r="AA461" s="5" t="s">
        <v>2111</v>
      </c>
      <c r="AB461" s="12">
        <v>0</v>
      </c>
      <c r="AC461" s="5">
        <v>2013</v>
      </c>
      <c r="AD461" s="5" t="s">
        <v>2111</v>
      </c>
      <c r="AE461" s="14">
        <v>100</v>
      </c>
      <c r="AF461" s="5">
        <v>2013</v>
      </c>
      <c r="AG461" s="5" t="s">
        <v>2111</v>
      </c>
      <c r="AH461" s="14"/>
      <c r="AJ461" s="5" t="s">
        <v>1569</v>
      </c>
    </row>
    <row r="462" spans="1:36" ht="12.75" customHeight="1" x14ac:dyDescent="0.25">
      <c r="A462" s="5" t="s">
        <v>2112</v>
      </c>
      <c r="B462" s="5" t="s">
        <v>1536</v>
      </c>
      <c r="C462" s="5" t="s">
        <v>590</v>
      </c>
      <c r="D462" s="5" t="s">
        <v>620</v>
      </c>
      <c r="E462" s="5" t="s">
        <v>2214</v>
      </c>
      <c r="F462" s="5" t="s">
        <v>2300</v>
      </c>
      <c r="G462" s="5">
        <v>1</v>
      </c>
      <c r="H462" s="5">
        <v>2</v>
      </c>
      <c r="I462" s="5" t="s">
        <v>2418</v>
      </c>
      <c r="J462" s="13">
        <v>0.6412932113990818</v>
      </c>
      <c r="K462" s="5">
        <v>2013</v>
      </c>
      <c r="L462" s="5" t="s">
        <v>2112</v>
      </c>
      <c r="M462" s="12">
        <v>95</v>
      </c>
      <c r="N462" s="5">
        <v>2013</v>
      </c>
      <c r="O462" s="5" t="s">
        <v>2112</v>
      </c>
      <c r="P462" s="12"/>
      <c r="R462" s="5" t="s">
        <v>1569</v>
      </c>
      <c r="S462" s="12"/>
      <c r="U462" s="5" t="s">
        <v>1569</v>
      </c>
      <c r="V462" s="12">
        <v>0</v>
      </c>
      <c r="W462" s="5">
        <v>2013</v>
      </c>
      <c r="X462" s="5" t="s">
        <v>2112</v>
      </c>
      <c r="Y462" s="12">
        <v>0</v>
      </c>
      <c r="Z462" s="5">
        <v>2013</v>
      </c>
      <c r="AA462" s="5" t="s">
        <v>2112</v>
      </c>
      <c r="AB462" s="12">
        <v>0</v>
      </c>
      <c r="AC462" s="5">
        <v>2013</v>
      </c>
      <c r="AD462" s="5" t="s">
        <v>2112</v>
      </c>
      <c r="AE462" s="14">
        <v>100</v>
      </c>
      <c r="AF462" s="5">
        <v>2013</v>
      </c>
      <c r="AG462" s="5" t="s">
        <v>2112</v>
      </c>
      <c r="AH462" s="14"/>
      <c r="AJ462" s="5" t="s">
        <v>1569</v>
      </c>
    </row>
    <row r="463" spans="1:36" ht="12.75" customHeight="1" x14ac:dyDescent="0.25">
      <c r="A463" s="5" t="s">
        <v>2113</v>
      </c>
      <c r="B463" s="5" t="s">
        <v>9</v>
      </c>
      <c r="C463" s="5" t="s">
        <v>593</v>
      </c>
      <c r="D463" s="5" t="s">
        <v>360</v>
      </c>
      <c r="E463" s="5" t="s">
        <v>2215</v>
      </c>
      <c r="F463" s="5" t="s">
        <v>3340</v>
      </c>
      <c r="G463" s="5">
        <v>2</v>
      </c>
      <c r="H463" s="5">
        <v>2</v>
      </c>
      <c r="I463" s="5" t="s">
        <v>2419</v>
      </c>
      <c r="J463" s="13"/>
      <c r="L463" s="5" t="s">
        <v>1569</v>
      </c>
      <c r="M463" s="12">
        <v>97</v>
      </c>
      <c r="N463" s="5">
        <v>2015</v>
      </c>
      <c r="O463" s="5" t="s">
        <v>2113</v>
      </c>
      <c r="P463" s="12"/>
      <c r="R463" s="5" t="s">
        <v>1569</v>
      </c>
      <c r="S463" s="12"/>
      <c r="U463" s="5" t="s">
        <v>1569</v>
      </c>
      <c r="V463" s="12">
        <v>0</v>
      </c>
      <c r="W463" s="5">
        <v>2015</v>
      </c>
      <c r="X463" s="5" t="s">
        <v>2113</v>
      </c>
      <c r="Y463" s="12">
        <v>0</v>
      </c>
      <c r="Z463" s="5">
        <v>2015</v>
      </c>
      <c r="AA463" s="5" t="s">
        <v>2113</v>
      </c>
      <c r="AB463" s="12">
        <v>0</v>
      </c>
      <c r="AC463" s="5">
        <v>2015</v>
      </c>
      <c r="AD463" s="5" t="s">
        <v>2113</v>
      </c>
      <c r="AE463" s="14">
        <v>0</v>
      </c>
      <c r="AF463" s="5">
        <v>2015</v>
      </c>
      <c r="AG463" s="5" t="s">
        <v>2113</v>
      </c>
      <c r="AH463" s="14"/>
      <c r="AJ463" s="5" t="s">
        <v>1569</v>
      </c>
    </row>
    <row r="464" spans="1:36" ht="12.75" customHeight="1" x14ac:dyDescent="0.25">
      <c r="A464" s="5" t="s">
        <v>2114</v>
      </c>
      <c r="B464" s="5" t="s">
        <v>9</v>
      </c>
      <c r="C464" s="5" t="s">
        <v>593</v>
      </c>
      <c r="D464" s="5" t="s">
        <v>360</v>
      </c>
      <c r="E464" s="5" t="s">
        <v>2216</v>
      </c>
      <c r="F464" s="5" t="s">
        <v>2301</v>
      </c>
      <c r="G464" s="5">
        <v>2</v>
      </c>
      <c r="H464" s="5">
        <v>2</v>
      </c>
      <c r="I464" s="5" t="s">
        <v>2420</v>
      </c>
      <c r="J464" s="13">
        <v>0.26005993808511341</v>
      </c>
      <c r="K464" s="5">
        <v>2014</v>
      </c>
      <c r="L464" s="5" t="s">
        <v>2114</v>
      </c>
      <c r="M464" s="12">
        <v>100</v>
      </c>
      <c r="N464" s="5">
        <v>2015</v>
      </c>
      <c r="O464" s="5" t="s">
        <v>2114</v>
      </c>
      <c r="P464" s="12"/>
      <c r="R464" s="5" t="s">
        <v>1569</v>
      </c>
      <c r="S464" s="12"/>
      <c r="U464" s="5" t="s">
        <v>1569</v>
      </c>
      <c r="V464" s="12">
        <v>0</v>
      </c>
      <c r="W464" s="5">
        <v>2015</v>
      </c>
      <c r="X464" s="5" t="s">
        <v>2114</v>
      </c>
      <c r="Y464" s="12">
        <v>0</v>
      </c>
      <c r="Z464" s="5">
        <v>2015</v>
      </c>
      <c r="AA464" s="5" t="s">
        <v>2114</v>
      </c>
      <c r="AB464" s="12">
        <v>0</v>
      </c>
      <c r="AC464" s="5">
        <v>2015</v>
      </c>
      <c r="AD464" s="5" t="s">
        <v>2114</v>
      </c>
      <c r="AE464" s="14">
        <v>0</v>
      </c>
      <c r="AF464" s="5">
        <v>2015</v>
      </c>
      <c r="AG464" s="5" t="s">
        <v>2114</v>
      </c>
      <c r="AH464" s="14"/>
      <c r="AJ464" s="5" t="s">
        <v>1569</v>
      </c>
    </row>
    <row r="465" spans="1:36" ht="12.75" customHeight="1" x14ac:dyDescent="0.25">
      <c r="A465" s="5" t="s">
        <v>2115</v>
      </c>
      <c r="B465" s="5" t="s">
        <v>9</v>
      </c>
      <c r="C465" s="5" t="s">
        <v>593</v>
      </c>
      <c r="D465" s="5" t="s">
        <v>360</v>
      </c>
      <c r="E465" s="5" t="s">
        <v>2217</v>
      </c>
      <c r="F465" s="5" t="s">
        <v>2302</v>
      </c>
      <c r="G465" s="5">
        <v>2</v>
      </c>
      <c r="H465" s="5">
        <v>2</v>
      </c>
      <c r="I465" s="5" t="s">
        <v>2421</v>
      </c>
      <c r="J465" s="13" t="s">
        <v>1569</v>
      </c>
      <c r="K465" s="5" t="s">
        <v>1569</v>
      </c>
      <c r="L465" s="5" t="s">
        <v>1569</v>
      </c>
      <c r="M465" s="12" t="s">
        <v>1569</v>
      </c>
      <c r="N465" s="5" t="s">
        <v>1569</v>
      </c>
      <c r="O465" s="5" t="s">
        <v>1569</v>
      </c>
      <c r="P465" s="12"/>
      <c r="R465" s="5" t="s">
        <v>1569</v>
      </c>
      <c r="S465" s="12"/>
      <c r="U465" s="5" t="s">
        <v>1569</v>
      </c>
      <c r="V465" s="12">
        <v>0</v>
      </c>
      <c r="W465" s="5">
        <v>2015</v>
      </c>
      <c r="X465" s="5" t="s">
        <v>2115</v>
      </c>
      <c r="Y465" s="12">
        <v>0</v>
      </c>
      <c r="Z465" s="5">
        <v>2015</v>
      </c>
      <c r="AA465" s="5" t="s">
        <v>2115</v>
      </c>
      <c r="AB465" s="12">
        <v>0</v>
      </c>
      <c r="AC465" s="5">
        <v>2015</v>
      </c>
      <c r="AD465" s="5" t="s">
        <v>2115</v>
      </c>
      <c r="AE465" s="14">
        <v>0</v>
      </c>
      <c r="AF465" s="5">
        <v>2015</v>
      </c>
      <c r="AG465" s="5" t="s">
        <v>2115</v>
      </c>
      <c r="AH465" s="14"/>
      <c r="AJ465" s="5" t="s">
        <v>1569</v>
      </c>
    </row>
    <row r="466" spans="1:36" ht="12.75" customHeight="1" x14ac:dyDescent="0.25">
      <c r="A466" s="5" t="s">
        <v>2117</v>
      </c>
      <c r="B466" s="5" t="s">
        <v>9</v>
      </c>
      <c r="C466" s="5" t="s">
        <v>593</v>
      </c>
      <c r="D466" s="5" t="s">
        <v>360</v>
      </c>
      <c r="E466" s="5" t="s">
        <v>2218</v>
      </c>
      <c r="F466" s="5" t="s">
        <v>2303</v>
      </c>
      <c r="G466" s="5">
        <v>2</v>
      </c>
      <c r="H466" s="5">
        <v>1</v>
      </c>
      <c r="I466" s="5" t="s">
        <v>2423</v>
      </c>
      <c r="J466" s="13">
        <v>0.24614866034257121</v>
      </c>
      <c r="K466" s="5">
        <v>2014</v>
      </c>
      <c r="L466" s="5" t="s">
        <v>2117</v>
      </c>
      <c r="M466" s="12">
        <v>97.300003051757798</v>
      </c>
      <c r="N466" s="5">
        <v>2015</v>
      </c>
      <c r="O466" s="5" t="s">
        <v>2117</v>
      </c>
      <c r="P466" s="12"/>
      <c r="R466" s="5" t="s">
        <v>1569</v>
      </c>
      <c r="S466" s="12"/>
      <c r="U466" s="5" t="s">
        <v>1569</v>
      </c>
      <c r="V466" s="12">
        <v>0</v>
      </c>
      <c r="W466" s="5">
        <v>2015</v>
      </c>
      <c r="X466" s="5" t="s">
        <v>2117</v>
      </c>
      <c r="Y466" s="12">
        <v>0</v>
      </c>
      <c r="Z466" s="5">
        <v>2015</v>
      </c>
      <c r="AA466" s="5" t="s">
        <v>2117</v>
      </c>
      <c r="AB466" s="12">
        <v>0</v>
      </c>
      <c r="AC466" s="5">
        <v>2015</v>
      </c>
      <c r="AD466" s="5" t="s">
        <v>2117</v>
      </c>
      <c r="AE466" s="14">
        <v>0</v>
      </c>
      <c r="AF466" s="5">
        <v>2015</v>
      </c>
      <c r="AG466" s="5" t="s">
        <v>2117</v>
      </c>
      <c r="AH466" s="14"/>
      <c r="AJ466" s="5" t="s">
        <v>1569</v>
      </c>
    </row>
    <row r="467" spans="1:36" ht="12.75" customHeight="1" x14ac:dyDescent="0.25">
      <c r="A467" s="5" t="s">
        <v>2118</v>
      </c>
      <c r="B467" s="5" t="s">
        <v>9</v>
      </c>
      <c r="C467" s="5" t="s">
        <v>593</v>
      </c>
      <c r="D467" s="5" t="s">
        <v>360</v>
      </c>
      <c r="E467" s="5" t="s">
        <v>2219</v>
      </c>
      <c r="F467" s="5" t="s">
        <v>2304</v>
      </c>
      <c r="G467" s="5">
        <v>2</v>
      </c>
      <c r="H467" s="5">
        <v>2</v>
      </c>
      <c r="I467" s="5" t="s">
        <v>2424</v>
      </c>
      <c r="J467" s="13">
        <v>0.27505679203396138</v>
      </c>
      <c r="K467" s="5">
        <v>2014</v>
      </c>
      <c r="L467" s="5" t="s">
        <v>2118</v>
      </c>
      <c r="M467" s="12">
        <v>87</v>
      </c>
      <c r="N467" s="5">
        <v>2015</v>
      </c>
      <c r="O467" s="5" t="s">
        <v>2118</v>
      </c>
      <c r="P467" s="12"/>
      <c r="R467" s="5" t="s">
        <v>1569</v>
      </c>
      <c r="S467" s="12"/>
      <c r="U467" s="5" t="s">
        <v>1569</v>
      </c>
      <c r="V467" s="12">
        <v>0</v>
      </c>
      <c r="W467" s="5">
        <v>2015</v>
      </c>
      <c r="X467" s="5" t="s">
        <v>2118</v>
      </c>
      <c r="Y467" s="12">
        <v>0</v>
      </c>
      <c r="Z467" s="5">
        <v>2015</v>
      </c>
      <c r="AA467" s="5" t="s">
        <v>2118</v>
      </c>
      <c r="AB467" s="12">
        <v>0</v>
      </c>
      <c r="AC467" s="5">
        <v>2015</v>
      </c>
      <c r="AD467" s="5" t="s">
        <v>2118</v>
      </c>
      <c r="AE467" s="14">
        <v>0</v>
      </c>
      <c r="AF467" s="5">
        <v>2015</v>
      </c>
      <c r="AG467" s="5" t="s">
        <v>2118</v>
      </c>
      <c r="AH467" s="14"/>
      <c r="AJ467" s="5" t="s">
        <v>1569</v>
      </c>
    </row>
    <row r="468" spans="1:36" ht="12.75" customHeight="1" x14ac:dyDescent="0.25">
      <c r="A468" s="5" t="s">
        <v>2119</v>
      </c>
      <c r="B468" s="5" t="s">
        <v>9</v>
      </c>
      <c r="C468" s="5" t="s">
        <v>593</v>
      </c>
      <c r="D468" s="5" t="s">
        <v>360</v>
      </c>
      <c r="E468" s="5" t="s">
        <v>2220</v>
      </c>
      <c r="F468" s="5" t="s">
        <v>2305</v>
      </c>
      <c r="G468" s="5">
        <v>2</v>
      </c>
      <c r="H468" s="5">
        <v>2</v>
      </c>
      <c r="I468" s="5" t="s">
        <v>2425</v>
      </c>
      <c r="J468" s="13" t="s">
        <v>1569</v>
      </c>
      <c r="K468" s="5" t="s">
        <v>1569</v>
      </c>
      <c r="L468" s="5" t="s">
        <v>1569</v>
      </c>
      <c r="M468" s="12" t="s">
        <v>1569</v>
      </c>
      <c r="N468" s="5" t="s">
        <v>1569</v>
      </c>
      <c r="O468" s="5" t="s">
        <v>1569</v>
      </c>
      <c r="P468" s="12"/>
      <c r="R468" s="5" t="s">
        <v>1569</v>
      </c>
      <c r="S468" s="12"/>
      <c r="U468" s="5" t="s">
        <v>1569</v>
      </c>
      <c r="V468" s="12">
        <v>0</v>
      </c>
      <c r="W468" s="5">
        <v>2015</v>
      </c>
      <c r="X468" s="5" t="s">
        <v>2119</v>
      </c>
      <c r="Y468" s="12">
        <v>0</v>
      </c>
      <c r="Z468" s="5">
        <v>2015</v>
      </c>
      <c r="AA468" s="5" t="s">
        <v>2119</v>
      </c>
      <c r="AB468" s="12">
        <v>0</v>
      </c>
      <c r="AC468" s="5">
        <v>2015</v>
      </c>
      <c r="AD468" s="5" t="s">
        <v>2119</v>
      </c>
      <c r="AE468" s="14">
        <v>0</v>
      </c>
      <c r="AF468" s="5">
        <v>2015</v>
      </c>
      <c r="AG468" s="5" t="s">
        <v>2119</v>
      </c>
      <c r="AH468" s="14"/>
      <c r="AJ468" s="5" t="s">
        <v>1569</v>
      </c>
    </row>
    <row r="469" spans="1:36" ht="12.75" customHeight="1" x14ac:dyDescent="0.25">
      <c r="A469" s="5" t="s">
        <v>2123</v>
      </c>
      <c r="B469" s="5" t="s">
        <v>9</v>
      </c>
      <c r="C469" s="5" t="s">
        <v>593</v>
      </c>
      <c r="D469" s="5" t="s">
        <v>360</v>
      </c>
      <c r="E469" s="5" t="s">
        <v>2223</v>
      </c>
      <c r="F469" s="5" t="s">
        <v>2306</v>
      </c>
      <c r="G469" s="5">
        <v>2</v>
      </c>
      <c r="H469" s="5">
        <v>2</v>
      </c>
      <c r="I469" s="5" t="s">
        <v>2429</v>
      </c>
      <c r="J469" s="13">
        <v>1.0001683107897477</v>
      </c>
      <c r="K469" s="5">
        <v>2014</v>
      </c>
      <c r="L469" s="5" t="s">
        <v>2123</v>
      </c>
      <c r="M469" s="12">
        <v>91</v>
      </c>
      <c r="N469" s="5">
        <v>2015</v>
      </c>
      <c r="O469" s="5" t="s">
        <v>2123</v>
      </c>
      <c r="P469" s="12"/>
      <c r="R469" s="5" t="s">
        <v>1569</v>
      </c>
      <c r="S469" s="12"/>
      <c r="U469" s="5" t="s">
        <v>1569</v>
      </c>
      <c r="V469" s="12">
        <v>0</v>
      </c>
      <c r="W469" s="5">
        <v>2015</v>
      </c>
      <c r="X469" s="5" t="s">
        <v>2123</v>
      </c>
      <c r="Y469" s="12">
        <v>0</v>
      </c>
      <c r="Z469" s="5">
        <v>2015</v>
      </c>
      <c r="AA469" s="5" t="s">
        <v>2123</v>
      </c>
      <c r="AB469" s="12">
        <v>0</v>
      </c>
      <c r="AC469" s="5">
        <v>2015</v>
      </c>
      <c r="AD469" s="5" t="s">
        <v>2123</v>
      </c>
      <c r="AE469" s="14">
        <v>10.50583644953519</v>
      </c>
      <c r="AF469" s="5">
        <v>2015</v>
      </c>
      <c r="AG469" s="5" t="s">
        <v>2123</v>
      </c>
      <c r="AH469" s="14"/>
      <c r="AJ469" s="5" t="s">
        <v>1569</v>
      </c>
    </row>
    <row r="470" spans="1:36" ht="12.75" customHeight="1" x14ac:dyDescent="0.25">
      <c r="A470" s="5" t="s">
        <v>2770</v>
      </c>
      <c r="B470" s="5" t="s">
        <v>847</v>
      </c>
      <c r="C470" s="5" t="s">
        <v>846</v>
      </c>
      <c r="D470" s="5" t="s">
        <v>620</v>
      </c>
      <c r="E470" s="5" t="s">
        <v>2781</v>
      </c>
      <c r="F470" s="5" t="s">
        <v>2780</v>
      </c>
      <c r="G470" s="5">
        <v>2</v>
      </c>
      <c r="H470" s="5">
        <v>1</v>
      </c>
      <c r="I470" s="13"/>
      <c r="J470" s="13">
        <v>0.63742536931561122</v>
      </c>
      <c r="K470" s="5">
        <v>2020</v>
      </c>
      <c r="L470" s="5" t="s">
        <v>2770</v>
      </c>
      <c r="M470" s="14">
        <v>67.381448351917655</v>
      </c>
      <c r="N470" s="5">
        <v>2020</v>
      </c>
      <c r="O470" s="5" t="s">
        <v>2770</v>
      </c>
      <c r="R470" s="5" t="s">
        <v>1569</v>
      </c>
      <c r="U470" s="5" t="s">
        <v>1569</v>
      </c>
      <c r="V470" s="14">
        <v>1.1193204835341823E-2</v>
      </c>
      <c r="W470" s="5">
        <v>2020</v>
      </c>
      <c r="X470" s="5" t="s">
        <v>2770</v>
      </c>
      <c r="Y470" s="14">
        <v>0.41969918185339233</v>
      </c>
      <c r="Z470" s="5">
        <v>2020</v>
      </c>
      <c r="AA470" s="5" t="s">
        <v>2770</v>
      </c>
      <c r="AD470" s="5" t="s">
        <v>1569</v>
      </c>
      <c r="AE470" s="14">
        <v>100</v>
      </c>
      <c r="AF470" s="5">
        <v>2020</v>
      </c>
      <c r="AG470" s="5" t="s">
        <v>2770</v>
      </c>
      <c r="AJ470" s="5" t="s">
        <v>1569</v>
      </c>
    </row>
    <row r="471" spans="1:36" ht="12.75" customHeight="1" x14ac:dyDescent="0.25">
      <c r="A471" s="5" t="s">
        <v>2771</v>
      </c>
      <c r="B471" s="5" t="s">
        <v>847</v>
      </c>
      <c r="C471" s="5" t="s">
        <v>846</v>
      </c>
      <c r="D471" s="5" t="s">
        <v>620</v>
      </c>
      <c r="E471" s="5" t="s">
        <v>2782</v>
      </c>
      <c r="F471" s="5" t="s">
        <v>2783</v>
      </c>
      <c r="G471" s="5">
        <v>2</v>
      </c>
      <c r="H471" s="5">
        <v>1</v>
      </c>
      <c r="I471" s="13"/>
      <c r="J471" s="13">
        <v>0.9657470994881675</v>
      </c>
      <c r="K471" s="5">
        <v>2020</v>
      </c>
      <c r="L471" s="5" t="s">
        <v>2771</v>
      </c>
      <c r="M471" s="14">
        <v>69.246072155010964</v>
      </c>
      <c r="N471" s="5">
        <v>2020</v>
      </c>
      <c r="O471" s="5" t="s">
        <v>2771</v>
      </c>
      <c r="R471" s="5" t="s">
        <v>1569</v>
      </c>
      <c r="U471" s="5" t="s">
        <v>1569</v>
      </c>
      <c r="V471" s="14">
        <v>0.35612598097766368</v>
      </c>
      <c r="W471" s="5">
        <v>2020</v>
      </c>
      <c r="X471" s="5" t="s">
        <v>2771</v>
      </c>
      <c r="Y471" s="14">
        <v>3.1253550293651781E-3</v>
      </c>
      <c r="Z471" s="5">
        <v>2020</v>
      </c>
      <c r="AA471" s="5" t="s">
        <v>2771</v>
      </c>
      <c r="AD471" s="5" t="s">
        <v>1569</v>
      </c>
      <c r="AE471" s="14">
        <v>0</v>
      </c>
      <c r="AF471" s="5">
        <v>2020</v>
      </c>
      <c r="AG471" s="5" t="s">
        <v>2771</v>
      </c>
      <c r="AJ471" s="5" t="s">
        <v>1569</v>
      </c>
    </row>
    <row r="472" spans="1:36" ht="12.75" customHeight="1" x14ac:dyDescent="0.25">
      <c r="A472" s="5" t="s">
        <v>2772</v>
      </c>
      <c r="B472" s="5" t="s">
        <v>847</v>
      </c>
      <c r="C472" s="5" t="s">
        <v>846</v>
      </c>
      <c r="D472" s="5" t="s">
        <v>620</v>
      </c>
      <c r="E472" s="5" t="s">
        <v>2784</v>
      </c>
      <c r="F472" s="5" t="s">
        <v>2785</v>
      </c>
      <c r="G472" s="5">
        <v>2</v>
      </c>
      <c r="H472" s="5">
        <v>1</v>
      </c>
      <c r="I472" s="13"/>
      <c r="J472" s="13">
        <v>0.48095774729353241</v>
      </c>
      <c r="K472" s="5">
        <v>2020</v>
      </c>
      <c r="L472" s="5" t="s">
        <v>2772</v>
      </c>
      <c r="M472" s="14">
        <v>84.43369460620201</v>
      </c>
      <c r="N472" s="5">
        <v>2020</v>
      </c>
      <c r="O472" s="5" t="s">
        <v>2772</v>
      </c>
      <c r="R472" s="5" t="s">
        <v>1569</v>
      </c>
      <c r="U472" s="5" t="s">
        <v>1569</v>
      </c>
      <c r="V472" s="14">
        <v>0.60283715301908192</v>
      </c>
      <c r="W472" s="5">
        <v>2020</v>
      </c>
      <c r="X472" s="5" t="s">
        <v>2772</v>
      </c>
      <c r="Y472" s="14">
        <v>0.23840963703836024</v>
      </c>
      <c r="Z472" s="5">
        <v>2020</v>
      </c>
      <c r="AA472" s="5" t="s">
        <v>2772</v>
      </c>
      <c r="AD472" s="5" t="s">
        <v>1569</v>
      </c>
      <c r="AE472" s="14">
        <v>0</v>
      </c>
      <c r="AF472" s="5">
        <v>2020</v>
      </c>
      <c r="AG472" s="5" t="s">
        <v>2772</v>
      </c>
      <c r="AJ472" s="5" t="s">
        <v>1569</v>
      </c>
    </row>
    <row r="473" spans="1:36" ht="12.75" customHeight="1" x14ac:dyDescent="0.25">
      <c r="A473" s="5" t="s">
        <v>2773</v>
      </c>
      <c r="B473" s="5" t="s">
        <v>847</v>
      </c>
      <c r="C473" s="5" t="s">
        <v>846</v>
      </c>
      <c r="D473" s="5" t="s">
        <v>620</v>
      </c>
      <c r="E473" s="5" t="s">
        <v>2786</v>
      </c>
      <c r="F473" s="5" t="s">
        <v>2787</v>
      </c>
      <c r="G473" s="5">
        <v>2</v>
      </c>
      <c r="H473" s="5">
        <v>1</v>
      </c>
      <c r="I473" s="13"/>
      <c r="J473" s="13">
        <v>0.70000000450011091</v>
      </c>
      <c r="K473" s="5">
        <v>2020</v>
      </c>
      <c r="L473" s="5" t="s">
        <v>2773</v>
      </c>
      <c r="M473" s="14">
        <v>50.761540104449821</v>
      </c>
      <c r="N473" s="5">
        <v>2020</v>
      </c>
      <c r="O473" s="5" t="s">
        <v>2773</v>
      </c>
      <c r="R473" s="5" t="s">
        <v>1569</v>
      </c>
      <c r="U473" s="5" t="s">
        <v>1569</v>
      </c>
      <c r="V473" s="14">
        <v>28.914158923866317</v>
      </c>
      <c r="W473" s="5">
        <v>2020</v>
      </c>
      <c r="X473" s="5" t="s">
        <v>2773</v>
      </c>
      <c r="Y473" s="14">
        <v>1.3867702121758425E-2</v>
      </c>
      <c r="Z473" s="5">
        <v>2020</v>
      </c>
      <c r="AA473" s="5" t="s">
        <v>2773</v>
      </c>
      <c r="AD473" s="5" t="s">
        <v>1569</v>
      </c>
      <c r="AE473" s="14">
        <v>0</v>
      </c>
      <c r="AF473" s="5">
        <v>2020</v>
      </c>
      <c r="AG473" s="5" t="s">
        <v>2773</v>
      </c>
      <c r="AJ473" s="5" t="s">
        <v>1569</v>
      </c>
    </row>
    <row r="474" spans="1:36" ht="12.75" customHeight="1" x14ac:dyDescent="0.25">
      <c r="A474" s="5" t="s">
        <v>2774</v>
      </c>
      <c r="B474" s="5" t="s">
        <v>847</v>
      </c>
      <c r="C474" s="5" t="s">
        <v>846</v>
      </c>
      <c r="D474" s="5" t="s">
        <v>620</v>
      </c>
      <c r="E474" s="5" t="s">
        <v>2788</v>
      </c>
      <c r="F474" s="5" t="s">
        <v>2789</v>
      </c>
      <c r="G474" s="5">
        <v>2</v>
      </c>
      <c r="H474" s="5">
        <v>1</v>
      </c>
      <c r="I474" s="13"/>
      <c r="J474" s="13">
        <v>0.73221167234680207</v>
      </c>
      <c r="K474" s="5">
        <v>2020</v>
      </c>
      <c r="L474" s="5" t="s">
        <v>2774</v>
      </c>
      <c r="M474" s="14">
        <v>67.60718795506223</v>
      </c>
      <c r="N474" s="5">
        <v>2020</v>
      </c>
      <c r="O474" s="5" t="s">
        <v>2774</v>
      </c>
      <c r="R474" s="5" t="s">
        <v>1569</v>
      </c>
      <c r="U474" s="5" t="s">
        <v>1569</v>
      </c>
      <c r="V474" s="14">
        <v>0.22222222222222221</v>
      </c>
      <c r="W474" s="5">
        <v>2020</v>
      </c>
      <c r="X474" s="5" t="s">
        <v>2774</v>
      </c>
      <c r="Y474" s="14">
        <v>0</v>
      </c>
      <c r="Z474" s="5">
        <v>2020</v>
      </c>
      <c r="AA474" s="5" t="s">
        <v>2774</v>
      </c>
      <c r="AD474" s="5" t="s">
        <v>1569</v>
      </c>
      <c r="AE474" s="14">
        <v>0</v>
      </c>
      <c r="AF474" s="5">
        <v>2020</v>
      </c>
      <c r="AG474" s="5" t="s">
        <v>2774</v>
      </c>
      <c r="AJ474" s="5" t="s">
        <v>1569</v>
      </c>
    </row>
    <row r="475" spans="1:36" ht="12.75" customHeight="1" x14ac:dyDescent="0.25">
      <c r="A475" s="5" t="s">
        <v>2775</v>
      </c>
      <c r="B475" s="5" t="s">
        <v>847</v>
      </c>
      <c r="C475" s="5" t="s">
        <v>846</v>
      </c>
      <c r="D475" s="5" t="s">
        <v>620</v>
      </c>
      <c r="E475" s="5" t="s">
        <v>2791</v>
      </c>
      <c r="F475" s="5" t="s">
        <v>2790</v>
      </c>
      <c r="G475" s="5">
        <v>2</v>
      </c>
      <c r="H475" s="5">
        <v>1</v>
      </c>
      <c r="I475" s="13"/>
      <c r="J475" s="13">
        <v>0.57594995532095961</v>
      </c>
      <c r="K475" s="5">
        <v>2020</v>
      </c>
      <c r="L475" s="5" t="s">
        <v>2775</v>
      </c>
      <c r="M475" s="14">
        <v>46.903638886914159</v>
      </c>
      <c r="N475" s="5">
        <v>2020</v>
      </c>
      <c r="O475" s="5" t="s">
        <v>2775</v>
      </c>
      <c r="R475" s="5" t="s">
        <v>1569</v>
      </c>
      <c r="U475" s="5" t="s">
        <v>1569</v>
      </c>
      <c r="V475" s="14">
        <v>1.7638805371818</v>
      </c>
      <c r="W475" s="5">
        <v>2020</v>
      </c>
      <c r="X475" s="5" t="s">
        <v>2775</v>
      </c>
      <c r="Y475" s="14">
        <v>4.4297454399679292</v>
      </c>
      <c r="Z475" s="5">
        <v>2020</v>
      </c>
      <c r="AA475" s="5" t="s">
        <v>2775</v>
      </c>
      <c r="AD475" s="5" t="s">
        <v>1569</v>
      </c>
      <c r="AE475" s="14">
        <v>100</v>
      </c>
      <c r="AF475" s="5">
        <v>2020</v>
      </c>
      <c r="AG475" s="5" t="s">
        <v>2775</v>
      </c>
      <c r="AJ475" s="5" t="s">
        <v>1569</v>
      </c>
    </row>
    <row r="476" spans="1:36" ht="12.75" customHeight="1" x14ac:dyDescent="0.25">
      <c r="A476" s="5" t="s">
        <v>2776</v>
      </c>
      <c r="B476" s="5" t="s">
        <v>847</v>
      </c>
      <c r="C476" s="5" t="s">
        <v>846</v>
      </c>
      <c r="D476" s="5" t="s">
        <v>620</v>
      </c>
      <c r="E476" s="5" t="s">
        <v>2792</v>
      </c>
      <c r="F476" s="5" t="s">
        <v>2793</v>
      </c>
      <c r="G476" s="5">
        <v>2</v>
      </c>
      <c r="H476" s="5">
        <v>1</v>
      </c>
      <c r="I476" s="13"/>
      <c r="J476" s="13">
        <v>0.70551041068773357</v>
      </c>
      <c r="K476" s="5">
        <v>2020</v>
      </c>
      <c r="L476" s="5" t="s">
        <v>2776</v>
      </c>
      <c r="M476" s="14">
        <v>74.164968272621948</v>
      </c>
      <c r="N476" s="5">
        <v>2020</v>
      </c>
      <c r="O476" s="5" t="s">
        <v>2776</v>
      </c>
      <c r="R476" s="5" t="s">
        <v>1569</v>
      </c>
      <c r="U476" s="5" t="s">
        <v>1569</v>
      </c>
      <c r="V476" s="14">
        <v>1.5303263254271251</v>
      </c>
      <c r="W476" s="5">
        <v>2020</v>
      </c>
      <c r="X476" s="5" t="s">
        <v>2776</v>
      </c>
      <c r="Y476" s="14">
        <v>0.65419696995871246</v>
      </c>
      <c r="Z476" s="5">
        <v>2020</v>
      </c>
      <c r="AA476" s="5" t="s">
        <v>2776</v>
      </c>
      <c r="AD476" s="5" t="s">
        <v>1569</v>
      </c>
      <c r="AE476" s="14">
        <v>0</v>
      </c>
      <c r="AF476" s="5">
        <v>2020</v>
      </c>
      <c r="AG476" s="5" t="s">
        <v>2776</v>
      </c>
      <c r="AJ476" s="5" t="s">
        <v>1569</v>
      </c>
    </row>
    <row r="477" spans="1:36" ht="12.75" customHeight="1" x14ac:dyDescent="0.25">
      <c r="A477" s="5" t="s">
        <v>2777</v>
      </c>
      <c r="B477" s="5" t="s">
        <v>847</v>
      </c>
      <c r="C477" s="5" t="s">
        <v>846</v>
      </c>
      <c r="D477" s="5" t="s">
        <v>620</v>
      </c>
      <c r="E477" s="5" t="s">
        <v>2794</v>
      </c>
      <c r="F477" s="5" t="s">
        <v>2795</v>
      </c>
      <c r="G477" s="5">
        <v>2</v>
      </c>
      <c r="H477" s="5">
        <v>1</v>
      </c>
      <c r="I477" s="13"/>
      <c r="J477" s="13">
        <v>0.5804982210406574</v>
      </c>
      <c r="K477" s="5">
        <v>2020</v>
      </c>
      <c r="L477" s="5" t="s">
        <v>2777</v>
      </c>
      <c r="M477" s="14">
        <v>78.59908498659955</v>
      </c>
      <c r="N477" s="5">
        <v>2020</v>
      </c>
      <c r="O477" s="5" t="s">
        <v>2777</v>
      </c>
      <c r="R477" s="5" t="s">
        <v>1569</v>
      </c>
      <c r="U477" s="5" t="s">
        <v>1569</v>
      </c>
      <c r="V477" s="14">
        <v>2.0665037888982818</v>
      </c>
      <c r="W477" s="5">
        <v>2020</v>
      </c>
      <c r="X477" s="5" t="s">
        <v>2777</v>
      </c>
      <c r="Y477" s="14">
        <v>0.30042039901894263</v>
      </c>
      <c r="Z477" s="5">
        <v>2020</v>
      </c>
      <c r="AA477" s="5" t="s">
        <v>2777</v>
      </c>
      <c r="AD477" s="5" t="s">
        <v>1569</v>
      </c>
      <c r="AE477" s="14">
        <v>100</v>
      </c>
      <c r="AF477" s="5">
        <v>2020</v>
      </c>
      <c r="AG477" s="5" t="s">
        <v>2777</v>
      </c>
      <c r="AJ477" s="5" t="s">
        <v>1569</v>
      </c>
    </row>
    <row r="478" spans="1:36" ht="12.75" customHeight="1" x14ac:dyDescent="0.25">
      <c r="A478" s="5" t="s">
        <v>2778</v>
      </c>
      <c r="B478" s="5" t="s">
        <v>847</v>
      </c>
      <c r="C478" s="5" t="s">
        <v>846</v>
      </c>
      <c r="D478" s="5" t="s">
        <v>620</v>
      </c>
      <c r="E478" s="5" t="s">
        <v>2797</v>
      </c>
      <c r="F478" s="5" t="s">
        <v>2796</v>
      </c>
      <c r="G478" s="5">
        <v>2</v>
      </c>
      <c r="H478" s="5">
        <v>1</v>
      </c>
      <c r="I478" s="13"/>
      <c r="J478" s="13">
        <v>0.70000003650793774</v>
      </c>
      <c r="K478" s="5">
        <v>2020</v>
      </c>
      <c r="L478" s="5" t="s">
        <v>2778</v>
      </c>
      <c r="M478" s="14">
        <v>44.635576044813668</v>
      </c>
      <c r="N478" s="5">
        <v>2020</v>
      </c>
      <c r="O478" s="5" t="s">
        <v>2778</v>
      </c>
      <c r="R478" s="5" t="s">
        <v>1569</v>
      </c>
      <c r="U478" s="5" t="s">
        <v>1569</v>
      </c>
      <c r="V478" s="14">
        <v>2.8716471484500969</v>
      </c>
      <c r="W478" s="5">
        <v>2020</v>
      </c>
      <c r="X478" s="5" t="s">
        <v>2778</v>
      </c>
      <c r="Y478" s="14">
        <v>6.099280393968335E-2</v>
      </c>
      <c r="Z478" s="5">
        <v>2020</v>
      </c>
      <c r="AA478" s="5" t="s">
        <v>2778</v>
      </c>
      <c r="AD478" s="5" t="s">
        <v>1569</v>
      </c>
      <c r="AE478" s="14">
        <v>100</v>
      </c>
      <c r="AF478" s="5">
        <v>2020</v>
      </c>
      <c r="AG478" s="5" t="s">
        <v>2778</v>
      </c>
      <c r="AJ478" s="5" t="s">
        <v>1569</v>
      </c>
    </row>
    <row r="479" spans="1:36" ht="12.75" customHeight="1" x14ac:dyDescent="0.25">
      <c r="A479" s="5" t="s">
        <v>2779</v>
      </c>
      <c r="B479" s="5" t="s">
        <v>847</v>
      </c>
      <c r="C479" s="5" t="s">
        <v>846</v>
      </c>
      <c r="D479" s="5" t="s">
        <v>620</v>
      </c>
      <c r="E479" s="5" t="s">
        <v>2799</v>
      </c>
      <c r="F479" s="5" t="s">
        <v>2798</v>
      </c>
      <c r="G479" s="5">
        <v>2</v>
      </c>
      <c r="H479" s="5">
        <v>1</v>
      </c>
      <c r="I479" s="13"/>
      <c r="J479" s="13">
        <v>0.77905858719603616</v>
      </c>
      <c r="K479" s="5">
        <v>2020</v>
      </c>
      <c r="L479" s="5" t="s">
        <v>2779</v>
      </c>
      <c r="M479" s="14">
        <v>60.241129534975755</v>
      </c>
      <c r="N479" s="5">
        <v>2020</v>
      </c>
      <c r="O479" s="5" t="s">
        <v>2779</v>
      </c>
      <c r="R479" s="5" t="s">
        <v>1569</v>
      </c>
      <c r="U479" s="5" t="s">
        <v>1569</v>
      </c>
      <c r="V479" s="14">
        <v>0.64176892150076326</v>
      </c>
      <c r="W479" s="5">
        <v>2020</v>
      </c>
      <c r="X479" s="5" t="s">
        <v>2779</v>
      </c>
      <c r="Y479" s="14">
        <v>7.4247448237745137E-2</v>
      </c>
      <c r="Z479" s="5">
        <v>2020</v>
      </c>
      <c r="AA479" s="5" t="s">
        <v>2779</v>
      </c>
      <c r="AD479" s="5" t="s">
        <v>1569</v>
      </c>
      <c r="AE479" s="14">
        <v>100</v>
      </c>
      <c r="AF479" s="5">
        <v>2020</v>
      </c>
      <c r="AG479" s="5" t="s">
        <v>2779</v>
      </c>
      <c r="AJ479" s="5" t="s">
        <v>1569</v>
      </c>
    </row>
    <row r="480" spans="1:36" ht="12.75" customHeight="1" x14ac:dyDescent="0.25">
      <c r="A480" s="5" t="s">
        <v>2800</v>
      </c>
      <c r="B480" s="5" t="s">
        <v>1124</v>
      </c>
      <c r="C480" s="5" t="s">
        <v>1123</v>
      </c>
      <c r="D480" s="5" t="s">
        <v>1038</v>
      </c>
      <c r="E480" s="5" t="s">
        <v>2847</v>
      </c>
      <c r="F480" s="5" t="s">
        <v>2848</v>
      </c>
      <c r="G480" s="5">
        <v>3</v>
      </c>
      <c r="H480" s="5">
        <v>1</v>
      </c>
      <c r="I480" s="5" t="s">
        <v>2849</v>
      </c>
      <c r="J480" s="13">
        <v>0.61186535594803981</v>
      </c>
      <c r="K480" s="5">
        <v>2019</v>
      </c>
      <c r="L480" s="5" t="s">
        <v>2800</v>
      </c>
      <c r="O480" s="5" t="s">
        <v>1569</v>
      </c>
      <c r="R480" s="5" t="s">
        <v>1569</v>
      </c>
      <c r="U480" s="5" t="s">
        <v>1569</v>
      </c>
      <c r="X480" s="5" t="s">
        <v>1569</v>
      </c>
      <c r="AA480" s="5" t="s">
        <v>1569</v>
      </c>
      <c r="AD480" s="5" t="s">
        <v>1569</v>
      </c>
      <c r="AG480" s="5" t="s">
        <v>1569</v>
      </c>
      <c r="AJ480" s="5" t="s">
        <v>1569</v>
      </c>
    </row>
    <row r="481" spans="1:36" ht="12.75" customHeight="1" x14ac:dyDescent="0.25">
      <c r="A481" s="5" t="s">
        <v>2801</v>
      </c>
      <c r="B481" s="5" t="s">
        <v>1124</v>
      </c>
      <c r="C481" s="5" t="s">
        <v>1123</v>
      </c>
      <c r="D481" s="5" t="s">
        <v>1038</v>
      </c>
      <c r="E481" s="5" t="s">
        <v>2850</v>
      </c>
      <c r="F481" s="5" t="s">
        <v>2896</v>
      </c>
      <c r="G481" s="5">
        <v>3</v>
      </c>
      <c r="H481" s="5">
        <v>2</v>
      </c>
      <c r="I481" s="5" t="s">
        <v>2941</v>
      </c>
      <c r="J481" s="13">
        <v>0.47241086014591205</v>
      </c>
      <c r="K481" s="5">
        <v>2019</v>
      </c>
      <c r="L481" s="5" t="s">
        <v>2801</v>
      </c>
      <c r="O481" s="5" t="s">
        <v>1569</v>
      </c>
      <c r="R481" s="5" t="s">
        <v>1569</v>
      </c>
      <c r="U481" s="5" t="s">
        <v>1569</v>
      </c>
      <c r="X481" s="5" t="s">
        <v>1569</v>
      </c>
      <c r="AA481" s="5" t="s">
        <v>1569</v>
      </c>
      <c r="AD481" s="5" t="s">
        <v>1569</v>
      </c>
      <c r="AG481" s="5" t="s">
        <v>1569</v>
      </c>
      <c r="AJ481" s="5" t="s">
        <v>1569</v>
      </c>
    </row>
    <row r="482" spans="1:36" ht="12.75" customHeight="1" x14ac:dyDescent="0.25">
      <c r="A482" s="5" t="s">
        <v>2802</v>
      </c>
      <c r="B482" s="5" t="s">
        <v>1124</v>
      </c>
      <c r="C482" s="5" t="s">
        <v>1123</v>
      </c>
      <c r="D482" s="5" t="s">
        <v>1038</v>
      </c>
      <c r="E482" s="5" t="s">
        <v>2851</v>
      </c>
      <c r="F482" s="5" t="s">
        <v>2897</v>
      </c>
      <c r="G482" s="5">
        <v>3</v>
      </c>
      <c r="H482" s="5">
        <v>2</v>
      </c>
      <c r="I482" s="5" t="s">
        <v>2942</v>
      </c>
      <c r="J482" s="13">
        <v>0.69501316464862339</v>
      </c>
      <c r="K482" s="5">
        <v>2019</v>
      </c>
      <c r="L482" s="5" t="s">
        <v>2802</v>
      </c>
      <c r="O482" s="5" t="s">
        <v>1569</v>
      </c>
      <c r="R482" s="5" t="s">
        <v>1569</v>
      </c>
      <c r="U482" s="5" t="s">
        <v>1569</v>
      </c>
      <c r="X482" s="5" t="s">
        <v>1569</v>
      </c>
      <c r="AA482" s="5" t="s">
        <v>1569</v>
      </c>
      <c r="AD482" s="5" t="s">
        <v>1569</v>
      </c>
      <c r="AG482" s="5" t="s">
        <v>1569</v>
      </c>
      <c r="AJ482" s="5" t="s">
        <v>1569</v>
      </c>
    </row>
    <row r="483" spans="1:36" ht="12.75" customHeight="1" x14ac:dyDescent="0.25">
      <c r="A483" s="5" t="s">
        <v>2803</v>
      </c>
      <c r="B483" s="5" t="s">
        <v>1124</v>
      </c>
      <c r="C483" s="5" t="s">
        <v>1123</v>
      </c>
      <c r="D483" s="5" t="s">
        <v>1038</v>
      </c>
      <c r="E483" s="5" t="s">
        <v>2852</v>
      </c>
      <c r="F483" s="5" t="s">
        <v>2898</v>
      </c>
      <c r="G483" s="5">
        <v>3</v>
      </c>
      <c r="H483" s="5">
        <v>1</v>
      </c>
      <c r="I483" s="5" t="s">
        <v>2943</v>
      </c>
      <c r="J483" s="13">
        <v>0.55903797109087372</v>
      </c>
      <c r="K483" s="5">
        <v>2019</v>
      </c>
      <c r="L483" s="5" t="s">
        <v>2803</v>
      </c>
      <c r="O483" s="5" t="s">
        <v>1569</v>
      </c>
      <c r="R483" s="5" t="s">
        <v>1569</v>
      </c>
      <c r="U483" s="5" t="s">
        <v>1569</v>
      </c>
      <c r="X483" s="5" t="s">
        <v>1569</v>
      </c>
      <c r="AA483" s="5" t="s">
        <v>1569</v>
      </c>
      <c r="AD483" s="5" t="s">
        <v>1569</v>
      </c>
      <c r="AG483" s="5" t="s">
        <v>1569</v>
      </c>
      <c r="AJ483" s="5" t="s">
        <v>1569</v>
      </c>
    </row>
    <row r="484" spans="1:36" ht="12.75" customHeight="1" x14ac:dyDescent="0.25">
      <c r="A484" s="5" t="s">
        <v>2804</v>
      </c>
      <c r="B484" s="5" t="s">
        <v>1124</v>
      </c>
      <c r="C484" s="5" t="s">
        <v>1123</v>
      </c>
      <c r="D484" s="5" t="s">
        <v>1038</v>
      </c>
      <c r="E484" s="5" t="s">
        <v>2853</v>
      </c>
      <c r="F484" s="5" t="s">
        <v>2899</v>
      </c>
      <c r="G484" s="5">
        <v>3</v>
      </c>
      <c r="H484" s="5">
        <v>2</v>
      </c>
      <c r="I484" s="5" t="s">
        <v>2944</v>
      </c>
      <c r="J484" s="13">
        <v>0.47069610360637315</v>
      </c>
      <c r="K484" s="5">
        <v>2019</v>
      </c>
      <c r="L484" s="5" t="s">
        <v>2804</v>
      </c>
      <c r="O484" s="5" t="s">
        <v>1569</v>
      </c>
      <c r="R484" s="5" t="s">
        <v>1569</v>
      </c>
      <c r="U484" s="5" t="s">
        <v>1569</v>
      </c>
      <c r="X484" s="5" t="s">
        <v>1569</v>
      </c>
      <c r="AA484" s="5" t="s">
        <v>1569</v>
      </c>
      <c r="AD484" s="5" t="s">
        <v>1569</v>
      </c>
      <c r="AG484" s="5" t="s">
        <v>1569</v>
      </c>
      <c r="AJ484" s="5" t="s">
        <v>1569</v>
      </c>
    </row>
    <row r="485" spans="1:36" ht="12.75" customHeight="1" x14ac:dyDescent="0.25">
      <c r="A485" s="5" t="s">
        <v>2805</v>
      </c>
      <c r="B485" s="5" t="s">
        <v>1124</v>
      </c>
      <c r="C485" s="5" t="s">
        <v>1123</v>
      </c>
      <c r="D485" s="5" t="s">
        <v>1038</v>
      </c>
      <c r="E485" s="5" t="s">
        <v>2854</v>
      </c>
      <c r="F485" s="5" t="s">
        <v>2900</v>
      </c>
      <c r="G485" s="5">
        <v>3</v>
      </c>
      <c r="H485" s="5">
        <v>2</v>
      </c>
      <c r="I485" s="5" t="s">
        <v>2945</v>
      </c>
      <c r="J485" s="13">
        <v>0.60063528255041376</v>
      </c>
      <c r="K485" s="5">
        <v>2019</v>
      </c>
      <c r="L485" s="5" t="s">
        <v>2805</v>
      </c>
      <c r="O485" s="5" t="s">
        <v>1569</v>
      </c>
      <c r="R485" s="5" t="s">
        <v>1569</v>
      </c>
      <c r="U485" s="5" t="s">
        <v>1569</v>
      </c>
      <c r="X485" s="5" t="s">
        <v>1569</v>
      </c>
      <c r="AA485" s="5" t="s">
        <v>1569</v>
      </c>
      <c r="AD485" s="5" t="s">
        <v>1569</v>
      </c>
      <c r="AG485" s="5" t="s">
        <v>1569</v>
      </c>
      <c r="AJ485" s="5" t="s">
        <v>1569</v>
      </c>
    </row>
    <row r="486" spans="1:36" ht="12.75" customHeight="1" x14ac:dyDescent="0.25">
      <c r="A486" s="5" t="s">
        <v>2806</v>
      </c>
      <c r="B486" s="5" t="s">
        <v>1124</v>
      </c>
      <c r="C486" s="5" t="s">
        <v>1123</v>
      </c>
      <c r="D486" s="5" t="s">
        <v>1038</v>
      </c>
      <c r="E486" s="5" t="s">
        <v>2855</v>
      </c>
      <c r="F486" s="5" t="s">
        <v>2901</v>
      </c>
      <c r="G486" s="5">
        <v>3</v>
      </c>
      <c r="H486" s="5">
        <v>2</v>
      </c>
      <c r="I486" s="5" t="s">
        <v>2946</v>
      </c>
      <c r="J486" s="13">
        <v>0.43984901944734467</v>
      </c>
      <c r="K486" s="5">
        <v>2019</v>
      </c>
      <c r="L486" s="5" t="s">
        <v>2806</v>
      </c>
      <c r="O486" s="5" t="s">
        <v>1569</v>
      </c>
      <c r="R486" s="5" t="s">
        <v>1569</v>
      </c>
      <c r="U486" s="5" t="s">
        <v>1569</v>
      </c>
      <c r="X486" s="5" t="s">
        <v>1569</v>
      </c>
      <c r="AA486" s="5" t="s">
        <v>1569</v>
      </c>
      <c r="AD486" s="5" t="s">
        <v>1569</v>
      </c>
      <c r="AG486" s="5" t="s">
        <v>1569</v>
      </c>
      <c r="AJ486" s="5" t="s">
        <v>1569</v>
      </c>
    </row>
    <row r="487" spans="1:36" ht="12.75" customHeight="1" x14ac:dyDescent="0.25">
      <c r="A487" s="5" t="s">
        <v>2807</v>
      </c>
      <c r="B487" s="5" t="s">
        <v>1124</v>
      </c>
      <c r="C487" s="5" t="s">
        <v>1123</v>
      </c>
      <c r="D487" s="5" t="s">
        <v>1038</v>
      </c>
      <c r="E487" s="5" t="s">
        <v>2856</v>
      </c>
      <c r="F487" s="5" t="s">
        <v>2902</v>
      </c>
      <c r="G487" s="5">
        <v>3</v>
      </c>
      <c r="H487" s="5">
        <v>2</v>
      </c>
      <c r="I487" s="5" t="s">
        <v>2947</v>
      </c>
      <c r="J487" s="13">
        <v>0.37628806817621596</v>
      </c>
      <c r="K487" s="5">
        <v>2019</v>
      </c>
      <c r="L487" s="5" t="s">
        <v>2807</v>
      </c>
      <c r="O487" s="5" t="s">
        <v>1569</v>
      </c>
      <c r="R487" s="5" t="s">
        <v>1569</v>
      </c>
      <c r="U487" s="5" t="s">
        <v>1569</v>
      </c>
      <c r="X487" s="5" t="s">
        <v>1569</v>
      </c>
      <c r="AA487" s="5" t="s">
        <v>1569</v>
      </c>
      <c r="AD487" s="5" t="s">
        <v>1569</v>
      </c>
      <c r="AG487" s="5" t="s">
        <v>1569</v>
      </c>
      <c r="AJ487" s="5" t="s">
        <v>1569</v>
      </c>
    </row>
    <row r="488" spans="1:36" ht="12.75" customHeight="1" x14ac:dyDescent="0.25">
      <c r="A488" s="5" t="s">
        <v>2808</v>
      </c>
      <c r="B488" s="5" t="s">
        <v>1124</v>
      </c>
      <c r="C488" s="5" t="s">
        <v>1123</v>
      </c>
      <c r="D488" s="5" t="s">
        <v>1038</v>
      </c>
      <c r="E488" s="5" t="s">
        <v>2857</v>
      </c>
      <c r="F488" s="5" t="s">
        <v>2903</v>
      </c>
      <c r="G488" s="5">
        <v>3</v>
      </c>
      <c r="H488" s="5">
        <v>1</v>
      </c>
      <c r="I488" s="5" t="s">
        <v>2948</v>
      </c>
      <c r="J488" s="13">
        <v>0.4556123738412885</v>
      </c>
      <c r="K488" s="5">
        <v>2019</v>
      </c>
      <c r="L488" s="5" t="s">
        <v>2808</v>
      </c>
      <c r="O488" s="5" t="s">
        <v>1569</v>
      </c>
      <c r="R488" s="5" t="s">
        <v>1569</v>
      </c>
      <c r="U488" s="5" t="s">
        <v>1569</v>
      </c>
      <c r="X488" s="5" t="s">
        <v>1569</v>
      </c>
      <c r="AA488" s="5" t="s">
        <v>1569</v>
      </c>
      <c r="AD488" s="5" t="s">
        <v>1569</v>
      </c>
      <c r="AG488" s="5" t="s">
        <v>1569</v>
      </c>
      <c r="AJ488" s="5" t="s">
        <v>1569</v>
      </c>
    </row>
    <row r="489" spans="1:36" ht="12.75" customHeight="1" x14ac:dyDescent="0.25">
      <c r="A489" s="5" t="s">
        <v>2809</v>
      </c>
      <c r="B489" s="5" t="s">
        <v>1124</v>
      </c>
      <c r="C489" s="5" t="s">
        <v>1123</v>
      </c>
      <c r="D489" s="5" t="s">
        <v>1038</v>
      </c>
      <c r="E489" s="5" t="s">
        <v>2858</v>
      </c>
      <c r="F489" s="5" t="s">
        <v>2904</v>
      </c>
      <c r="G489" s="5">
        <v>3</v>
      </c>
      <c r="H489" s="5">
        <v>2</v>
      </c>
      <c r="I489" s="5" t="s">
        <v>2949</v>
      </c>
      <c r="J489" s="13">
        <v>0.40318107945551634</v>
      </c>
      <c r="K489" s="5">
        <v>2019</v>
      </c>
      <c r="L489" s="5" t="s">
        <v>2809</v>
      </c>
      <c r="O489" s="5" t="s">
        <v>1569</v>
      </c>
      <c r="R489" s="5" t="s">
        <v>1569</v>
      </c>
      <c r="U489" s="5" t="s">
        <v>1569</v>
      </c>
      <c r="X489" s="5" t="s">
        <v>1569</v>
      </c>
      <c r="AA489" s="5" t="s">
        <v>1569</v>
      </c>
      <c r="AD489" s="5" t="s">
        <v>1569</v>
      </c>
      <c r="AG489" s="5" t="s">
        <v>1569</v>
      </c>
      <c r="AJ489" s="5" t="s">
        <v>1569</v>
      </c>
    </row>
    <row r="490" spans="1:36" ht="12.75" customHeight="1" x14ac:dyDescent="0.25">
      <c r="A490" s="5" t="s">
        <v>2810</v>
      </c>
      <c r="B490" s="5" t="s">
        <v>1124</v>
      </c>
      <c r="C490" s="5" t="s">
        <v>1123</v>
      </c>
      <c r="D490" s="5" t="s">
        <v>1038</v>
      </c>
      <c r="E490" s="5" t="s">
        <v>2859</v>
      </c>
      <c r="F490" s="5" t="s">
        <v>2905</v>
      </c>
      <c r="G490" s="5">
        <v>3</v>
      </c>
      <c r="H490" s="5">
        <v>2</v>
      </c>
      <c r="I490" s="5" t="s">
        <v>2950</v>
      </c>
      <c r="J490" s="13">
        <v>0.5255237220104817</v>
      </c>
      <c r="K490" s="5">
        <v>2019</v>
      </c>
      <c r="L490" s="5" t="s">
        <v>2810</v>
      </c>
      <c r="O490" s="5" t="s">
        <v>1569</v>
      </c>
      <c r="R490" s="5" t="s">
        <v>1569</v>
      </c>
      <c r="U490" s="5" t="s">
        <v>1569</v>
      </c>
      <c r="X490" s="5" t="s">
        <v>1569</v>
      </c>
      <c r="AA490" s="5" t="s">
        <v>1569</v>
      </c>
      <c r="AD490" s="5" t="s">
        <v>1569</v>
      </c>
      <c r="AG490" s="5" t="s">
        <v>1569</v>
      </c>
      <c r="AJ490" s="5" t="s">
        <v>1569</v>
      </c>
    </row>
    <row r="491" spans="1:36" ht="12.75" customHeight="1" x14ac:dyDescent="0.25">
      <c r="A491" s="5" t="s">
        <v>2811</v>
      </c>
      <c r="B491" s="5" t="s">
        <v>1124</v>
      </c>
      <c r="C491" s="5" t="s">
        <v>1123</v>
      </c>
      <c r="D491" s="5" t="s">
        <v>1038</v>
      </c>
      <c r="E491" s="5" t="s">
        <v>2860</v>
      </c>
      <c r="F491" s="5" t="s">
        <v>2906</v>
      </c>
      <c r="G491" s="5">
        <v>3</v>
      </c>
      <c r="H491" s="5">
        <v>2</v>
      </c>
      <c r="I491" s="5" t="s">
        <v>2951</v>
      </c>
      <c r="J491" s="13">
        <v>0.74788512976730515</v>
      </c>
      <c r="K491" s="5">
        <v>2019</v>
      </c>
      <c r="L491" s="5" t="s">
        <v>2811</v>
      </c>
      <c r="O491" s="5" t="s">
        <v>1569</v>
      </c>
      <c r="R491" s="5" t="s">
        <v>1569</v>
      </c>
      <c r="U491" s="5" t="s">
        <v>1569</v>
      </c>
      <c r="X491" s="5" t="s">
        <v>1569</v>
      </c>
      <c r="AA491" s="5" t="s">
        <v>1569</v>
      </c>
      <c r="AD491" s="5" t="s">
        <v>1569</v>
      </c>
      <c r="AG491" s="5" t="s">
        <v>1569</v>
      </c>
      <c r="AJ491" s="5" t="s">
        <v>1569</v>
      </c>
    </row>
    <row r="492" spans="1:36" ht="12.75" customHeight="1" x14ac:dyDescent="0.25">
      <c r="A492" s="5" t="s">
        <v>2812</v>
      </c>
      <c r="B492" s="5" t="s">
        <v>1124</v>
      </c>
      <c r="C492" s="5" t="s">
        <v>1123</v>
      </c>
      <c r="D492" s="5" t="s">
        <v>1038</v>
      </c>
      <c r="E492" s="5" t="s">
        <v>2861</v>
      </c>
      <c r="F492" s="5" t="s">
        <v>2907</v>
      </c>
      <c r="G492" s="5">
        <v>3</v>
      </c>
      <c r="H492" s="5">
        <v>2</v>
      </c>
      <c r="I492" s="5" t="s">
        <v>2952</v>
      </c>
      <c r="J492" s="13">
        <v>0.40989643810712334</v>
      </c>
      <c r="K492" s="5">
        <v>2019</v>
      </c>
      <c r="L492" s="5" t="s">
        <v>2812</v>
      </c>
      <c r="O492" s="5" t="s">
        <v>1569</v>
      </c>
      <c r="R492" s="5" t="s">
        <v>1569</v>
      </c>
      <c r="U492" s="5" t="s">
        <v>1569</v>
      </c>
      <c r="X492" s="5" t="s">
        <v>1569</v>
      </c>
      <c r="AA492" s="5" t="s">
        <v>1569</v>
      </c>
      <c r="AD492" s="5" t="s">
        <v>1569</v>
      </c>
      <c r="AG492" s="5" t="s">
        <v>1569</v>
      </c>
      <c r="AJ492" s="5" t="s">
        <v>1569</v>
      </c>
    </row>
    <row r="493" spans="1:36" ht="12.75" customHeight="1" x14ac:dyDescent="0.25">
      <c r="A493" s="5" t="s">
        <v>2813</v>
      </c>
      <c r="B493" s="5" t="s">
        <v>1124</v>
      </c>
      <c r="C493" s="5" t="s">
        <v>1123</v>
      </c>
      <c r="D493" s="5" t="s">
        <v>1038</v>
      </c>
      <c r="E493" s="5" t="s">
        <v>2862</v>
      </c>
      <c r="F493" s="5" t="s">
        <v>2908</v>
      </c>
      <c r="G493" s="5">
        <v>3</v>
      </c>
      <c r="H493" s="5">
        <v>2</v>
      </c>
      <c r="I493" s="5" t="s">
        <v>2942</v>
      </c>
      <c r="J493" s="13">
        <v>0.93806388690010123</v>
      </c>
      <c r="K493" s="5">
        <v>2019</v>
      </c>
      <c r="L493" s="5" t="s">
        <v>2813</v>
      </c>
      <c r="O493" s="5" t="s">
        <v>1569</v>
      </c>
      <c r="R493" s="5" t="s">
        <v>1569</v>
      </c>
      <c r="U493" s="5" t="s">
        <v>1569</v>
      </c>
      <c r="X493" s="5" t="s">
        <v>1569</v>
      </c>
      <c r="AA493" s="5" t="s">
        <v>1569</v>
      </c>
      <c r="AD493" s="5" t="s">
        <v>1569</v>
      </c>
      <c r="AG493" s="5" t="s">
        <v>1569</v>
      </c>
      <c r="AJ493" s="5" t="s">
        <v>1569</v>
      </c>
    </row>
    <row r="494" spans="1:36" ht="12.75" customHeight="1" x14ac:dyDescent="0.25">
      <c r="A494" s="5" t="s">
        <v>2814</v>
      </c>
      <c r="B494" s="5" t="s">
        <v>1124</v>
      </c>
      <c r="C494" s="5" t="s">
        <v>1123</v>
      </c>
      <c r="D494" s="5" t="s">
        <v>1038</v>
      </c>
      <c r="E494" s="5" t="s">
        <v>2863</v>
      </c>
      <c r="F494" s="5" t="s">
        <v>2909</v>
      </c>
      <c r="G494" s="5">
        <v>3</v>
      </c>
      <c r="H494" s="5">
        <v>1</v>
      </c>
      <c r="I494" s="5" t="s">
        <v>2953</v>
      </c>
      <c r="J494" s="13">
        <v>0.54963028207046205</v>
      </c>
      <c r="K494" s="5">
        <v>2019</v>
      </c>
      <c r="L494" s="5" t="s">
        <v>2814</v>
      </c>
      <c r="O494" s="5" t="s">
        <v>1569</v>
      </c>
      <c r="R494" s="5" t="s">
        <v>1569</v>
      </c>
      <c r="U494" s="5" t="s">
        <v>1569</v>
      </c>
      <c r="X494" s="5" t="s">
        <v>1569</v>
      </c>
      <c r="AA494" s="5" t="s">
        <v>1569</v>
      </c>
      <c r="AD494" s="5" t="s">
        <v>1569</v>
      </c>
      <c r="AG494" s="5" t="s">
        <v>1569</v>
      </c>
      <c r="AJ494" s="5" t="s">
        <v>1569</v>
      </c>
    </row>
    <row r="495" spans="1:36" ht="12.75" customHeight="1" x14ac:dyDescent="0.25">
      <c r="A495" s="5" t="s">
        <v>2815</v>
      </c>
      <c r="B495" s="5" t="s">
        <v>1124</v>
      </c>
      <c r="C495" s="5" t="s">
        <v>1123</v>
      </c>
      <c r="D495" s="5" t="s">
        <v>1038</v>
      </c>
      <c r="E495" s="5" t="s">
        <v>2864</v>
      </c>
      <c r="F495" s="5" t="s">
        <v>2910</v>
      </c>
      <c r="G495" s="5">
        <v>3</v>
      </c>
      <c r="H495" s="5">
        <v>2</v>
      </c>
      <c r="I495" s="5" t="s">
        <v>2947</v>
      </c>
      <c r="J495" s="13">
        <v>0.9153197311460991</v>
      </c>
      <c r="K495" s="5">
        <v>2019</v>
      </c>
      <c r="L495" s="5" t="s">
        <v>2815</v>
      </c>
      <c r="O495" s="5" t="s">
        <v>1569</v>
      </c>
      <c r="R495" s="5" t="s">
        <v>1569</v>
      </c>
      <c r="U495" s="5" t="s">
        <v>1569</v>
      </c>
      <c r="X495" s="5" t="s">
        <v>1569</v>
      </c>
      <c r="AA495" s="5" t="s">
        <v>1569</v>
      </c>
      <c r="AD495" s="5" t="s">
        <v>1569</v>
      </c>
      <c r="AG495" s="5" t="s">
        <v>1569</v>
      </c>
      <c r="AJ495" s="5" t="s">
        <v>1569</v>
      </c>
    </row>
    <row r="496" spans="1:36" ht="12.75" customHeight="1" x14ac:dyDescent="0.25">
      <c r="A496" s="5" t="s">
        <v>2816</v>
      </c>
      <c r="B496" s="5" t="s">
        <v>1124</v>
      </c>
      <c r="C496" s="5" t="s">
        <v>1123</v>
      </c>
      <c r="D496" s="5" t="s">
        <v>1038</v>
      </c>
      <c r="E496" s="5" t="s">
        <v>2865</v>
      </c>
      <c r="F496" s="5" t="s">
        <v>2911</v>
      </c>
      <c r="G496" s="5">
        <v>3</v>
      </c>
      <c r="H496" s="5">
        <v>2</v>
      </c>
      <c r="I496" s="5" t="s">
        <v>2954</v>
      </c>
      <c r="J496" s="13">
        <v>0.68475792943366676</v>
      </c>
      <c r="K496" s="5">
        <v>2019</v>
      </c>
      <c r="L496" s="5" t="s">
        <v>2816</v>
      </c>
      <c r="O496" s="5" t="s">
        <v>1569</v>
      </c>
      <c r="R496" s="5" t="s">
        <v>1569</v>
      </c>
      <c r="U496" s="5" t="s">
        <v>1569</v>
      </c>
      <c r="X496" s="5" t="s">
        <v>1569</v>
      </c>
      <c r="AA496" s="5" t="s">
        <v>1569</v>
      </c>
      <c r="AD496" s="5" t="s">
        <v>1569</v>
      </c>
      <c r="AG496" s="5" t="s">
        <v>1569</v>
      </c>
      <c r="AJ496" s="5" t="s">
        <v>1569</v>
      </c>
    </row>
    <row r="497" spans="1:36" ht="12.75" customHeight="1" x14ac:dyDescent="0.25">
      <c r="A497" s="5" t="s">
        <v>2817</v>
      </c>
      <c r="B497" s="5" t="s">
        <v>1124</v>
      </c>
      <c r="C497" s="5" t="s">
        <v>1123</v>
      </c>
      <c r="D497" s="5" t="s">
        <v>1038</v>
      </c>
      <c r="E497" s="5" t="s">
        <v>2866</v>
      </c>
      <c r="F497" s="5" t="s">
        <v>2912</v>
      </c>
      <c r="G497" s="5">
        <v>3</v>
      </c>
      <c r="H497" s="5">
        <v>2</v>
      </c>
      <c r="I497" s="5" t="s">
        <v>2955</v>
      </c>
      <c r="J497" s="13">
        <v>0.77816908056319378</v>
      </c>
      <c r="K497" s="5">
        <v>2019</v>
      </c>
      <c r="L497" s="5" t="s">
        <v>2817</v>
      </c>
      <c r="O497" s="5" t="s">
        <v>1569</v>
      </c>
      <c r="R497" s="5" t="s">
        <v>1569</v>
      </c>
      <c r="U497" s="5" t="s">
        <v>1569</v>
      </c>
      <c r="X497" s="5" t="s">
        <v>1569</v>
      </c>
      <c r="AA497" s="5" t="s">
        <v>1569</v>
      </c>
      <c r="AD497" s="5" t="s">
        <v>1569</v>
      </c>
      <c r="AG497" s="5" t="s">
        <v>1569</v>
      </c>
      <c r="AJ497" s="5" t="s">
        <v>1569</v>
      </c>
    </row>
    <row r="498" spans="1:36" ht="12.75" customHeight="1" x14ac:dyDescent="0.25">
      <c r="A498" s="5" t="s">
        <v>2818</v>
      </c>
      <c r="B498" s="5" t="s">
        <v>1124</v>
      </c>
      <c r="C498" s="5" t="s">
        <v>1123</v>
      </c>
      <c r="D498" s="5" t="s">
        <v>1038</v>
      </c>
      <c r="E498" s="5" t="s">
        <v>2867</v>
      </c>
      <c r="F498" s="5" t="s">
        <v>2913</v>
      </c>
      <c r="G498" s="5">
        <v>3</v>
      </c>
      <c r="H498" s="5">
        <v>2</v>
      </c>
      <c r="I498" s="5" t="s">
        <v>2956</v>
      </c>
      <c r="J498" s="13">
        <v>0.51434665600068397</v>
      </c>
      <c r="K498" s="5">
        <v>2019</v>
      </c>
      <c r="L498" s="5" t="s">
        <v>2818</v>
      </c>
      <c r="O498" s="5" t="s">
        <v>1569</v>
      </c>
      <c r="R498" s="5" t="s">
        <v>1569</v>
      </c>
      <c r="U498" s="5" t="s">
        <v>1569</v>
      </c>
      <c r="X498" s="5" t="s">
        <v>1569</v>
      </c>
      <c r="AA498" s="5" t="s">
        <v>1569</v>
      </c>
      <c r="AD498" s="5" t="s">
        <v>1569</v>
      </c>
      <c r="AG498" s="5" t="s">
        <v>1569</v>
      </c>
      <c r="AJ498" s="5" t="s">
        <v>1569</v>
      </c>
    </row>
    <row r="499" spans="1:36" ht="12.75" customHeight="1" x14ac:dyDescent="0.25">
      <c r="A499" s="5" t="s">
        <v>2819</v>
      </c>
      <c r="B499" s="5" t="s">
        <v>1124</v>
      </c>
      <c r="C499" s="5" t="s">
        <v>1123</v>
      </c>
      <c r="D499" s="5" t="s">
        <v>1038</v>
      </c>
      <c r="E499" s="5" t="s">
        <v>2868</v>
      </c>
      <c r="F499" s="5" t="s">
        <v>2914</v>
      </c>
      <c r="G499" s="5">
        <v>3</v>
      </c>
      <c r="H499" s="5">
        <v>1</v>
      </c>
      <c r="I499" s="5" t="s">
        <v>2957</v>
      </c>
      <c r="J499" s="13">
        <v>0.56345937331414242</v>
      </c>
      <c r="K499" s="5">
        <v>2019</v>
      </c>
      <c r="L499" s="5" t="s">
        <v>2819</v>
      </c>
      <c r="O499" s="5" t="s">
        <v>1569</v>
      </c>
      <c r="R499" s="5" t="s">
        <v>1569</v>
      </c>
      <c r="U499" s="5" t="s">
        <v>1569</v>
      </c>
      <c r="X499" s="5" t="s">
        <v>1569</v>
      </c>
      <c r="AA499" s="5" t="s">
        <v>1569</v>
      </c>
      <c r="AD499" s="5" t="s">
        <v>1569</v>
      </c>
      <c r="AG499" s="5" t="s">
        <v>1569</v>
      </c>
      <c r="AJ499" s="5" t="s">
        <v>1569</v>
      </c>
    </row>
    <row r="500" spans="1:36" ht="12.75" customHeight="1" x14ac:dyDescent="0.25">
      <c r="A500" s="5" t="s">
        <v>2820</v>
      </c>
      <c r="B500" s="5" t="s">
        <v>1124</v>
      </c>
      <c r="C500" s="5" t="s">
        <v>1123</v>
      </c>
      <c r="D500" s="5" t="s">
        <v>1038</v>
      </c>
      <c r="E500" s="5" t="s">
        <v>2869</v>
      </c>
      <c r="F500" s="5" t="s">
        <v>2915</v>
      </c>
      <c r="G500" s="5">
        <v>3</v>
      </c>
      <c r="H500" s="5">
        <v>1</v>
      </c>
      <c r="I500" s="5" t="s">
        <v>2958</v>
      </c>
      <c r="J500" s="13">
        <v>0.48090797421962966</v>
      </c>
      <c r="K500" s="5">
        <v>2019</v>
      </c>
      <c r="L500" s="5" t="s">
        <v>2820</v>
      </c>
      <c r="O500" s="5" t="s">
        <v>1569</v>
      </c>
      <c r="R500" s="5" t="s">
        <v>1569</v>
      </c>
      <c r="U500" s="5" t="s">
        <v>1569</v>
      </c>
      <c r="X500" s="5" t="s">
        <v>1569</v>
      </c>
      <c r="AA500" s="5" t="s">
        <v>1569</v>
      </c>
      <c r="AD500" s="5" t="s">
        <v>1569</v>
      </c>
      <c r="AG500" s="5" t="s">
        <v>1569</v>
      </c>
      <c r="AJ500" s="5" t="s">
        <v>1569</v>
      </c>
    </row>
    <row r="501" spans="1:36" ht="12.75" customHeight="1" x14ac:dyDescent="0.25">
      <c r="A501" s="5" t="s">
        <v>2821</v>
      </c>
      <c r="B501" s="5" t="s">
        <v>1124</v>
      </c>
      <c r="C501" s="5" t="s">
        <v>1123</v>
      </c>
      <c r="D501" s="5" t="s">
        <v>1038</v>
      </c>
      <c r="E501" s="5" t="s">
        <v>2870</v>
      </c>
      <c r="F501" s="5" t="s">
        <v>2916</v>
      </c>
      <c r="G501" s="5">
        <v>3</v>
      </c>
      <c r="H501" s="5">
        <v>2</v>
      </c>
      <c r="I501" s="5" t="s">
        <v>2959</v>
      </c>
      <c r="J501" s="13">
        <v>0.81231152378523674</v>
      </c>
      <c r="K501" s="5">
        <v>2019</v>
      </c>
      <c r="L501" s="5" t="s">
        <v>2821</v>
      </c>
      <c r="O501" s="5" t="s">
        <v>1569</v>
      </c>
      <c r="R501" s="5" t="s">
        <v>1569</v>
      </c>
      <c r="U501" s="5" t="s">
        <v>1569</v>
      </c>
      <c r="X501" s="5" t="s">
        <v>1569</v>
      </c>
      <c r="AA501" s="5" t="s">
        <v>1569</v>
      </c>
      <c r="AD501" s="5" t="s">
        <v>1569</v>
      </c>
      <c r="AG501" s="5" t="s">
        <v>1569</v>
      </c>
      <c r="AJ501" s="5" t="s">
        <v>1569</v>
      </c>
    </row>
    <row r="502" spans="1:36" ht="12.75" customHeight="1" x14ac:dyDescent="0.25">
      <c r="A502" s="5" t="s">
        <v>2822</v>
      </c>
      <c r="B502" s="5" t="s">
        <v>1124</v>
      </c>
      <c r="C502" s="5" t="s">
        <v>1123</v>
      </c>
      <c r="D502" s="5" t="s">
        <v>1038</v>
      </c>
      <c r="E502" s="5" t="s">
        <v>2871</v>
      </c>
      <c r="F502" s="5" t="s">
        <v>2917</v>
      </c>
      <c r="G502" s="5">
        <v>3</v>
      </c>
      <c r="H502" s="5">
        <v>2</v>
      </c>
      <c r="I502" s="5" t="s">
        <v>2960</v>
      </c>
      <c r="J502" s="13">
        <v>0.64214530649452439</v>
      </c>
      <c r="K502" s="5">
        <v>2019</v>
      </c>
      <c r="L502" s="5" t="s">
        <v>2822</v>
      </c>
      <c r="O502" s="5" t="s">
        <v>1569</v>
      </c>
      <c r="R502" s="5" t="s">
        <v>1569</v>
      </c>
      <c r="U502" s="5" t="s">
        <v>1569</v>
      </c>
      <c r="X502" s="5" t="s">
        <v>1569</v>
      </c>
      <c r="AA502" s="5" t="s">
        <v>1569</v>
      </c>
      <c r="AD502" s="5" t="s">
        <v>1569</v>
      </c>
      <c r="AG502" s="5" t="s">
        <v>1569</v>
      </c>
      <c r="AJ502" s="5" t="s">
        <v>1569</v>
      </c>
    </row>
    <row r="503" spans="1:36" ht="12.75" customHeight="1" x14ac:dyDescent="0.25">
      <c r="A503" s="5" t="s">
        <v>2823</v>
      </c>
      <c r="B503" s="5" t="s">
        <v>1124</v>
      </c>
      <c r="C503" s="5" t="s">
        <v>1123</v>
      </c>
      <c r="D503" s="5" t="s">
        <v>1038</v>
      </c>
      <c r="E503" s="5" t="s">
        <v>2872</v>
      </c>
      <c r="F503" s="5" t="s">
        <v>2918</v>
      </c>
      <c r="G503" s="5">
        <v>3</v>
      </c>
      <c r="H503" s="5">
        <v>1</v>
      </c>
      <c r="I503" s="5" t="s">
        <v>2961</v>
      </c>
      <c r="J503" s="13">
        <v>0.50611297878924544</v>
      </c>
      <c r="K503" s="5">
        <v>2019</v>
      </c>
      <c r="L503" s="5" t="s">
        <v>2823</v>
      </c>
      <c r="O503" s="5" t="s">
        <v>1569</v>
      </c>
      <c r="R503" s="5" t="s">
        <v>1569</v>
      </c>
      <c r="U503" s="5" t="s">
        <v>1569</v>
      </c>
      <c r="X503" s="5" t="s">
        <v>1569</v>
      </c>
      <c r="AA503" s="5" t="s">
        <v>1569</v>
      </c>
      <c r="AD503" s="5" t="s">
        <v>1569</v>
      </c>
      <c r="AG503" s="5" t="s">
        <v>1569</v>
      </c>
      <c r="AJ503" s="5" t="s">
        <v>1569</v>
      </c>
    </row>
    <row r="504" spans="1:36" ht="12.75" customHeight="1" x14ac:dyDescent="0.25">
      <c r="A504" s="5" t="s">
        <v>2824</v>
      </c>
      <c r="B504" s="5" t="s">
        <v>1124</v>
      </c>
      <c r="C504" s="5" t="s">
        <v>1123</v>
      </c>
      <c r="D504" s="5" t="s">
        <v>1038</v>
      </c>
      <c r="E504" s="5" t="s">
        <v>2873</v>
      </c>
      <c r="F504" s="5" t="s">
        <v>2919</v>
      </c>
      <c r="G504" s="5">
        <v>3</v>
      </c>
      <c r="H504" s="5">
        <v>2</v>
      </c>
      <c r="I504" s="5" t="s">
        <v>2962</v>
      </c>
      <c r="J504" s="13">
        <v>0.54854402254359635</v>
      </c>
      <c r="K504" s="5">
        <v>2019</v>
      </c>
      <c r="L504" s="5" t="s">
        <v>2824</v>
      </c>
      <c r="O504" s="5" t="s">
        <v>1569</v>
      </c>
      <c r="R504" s="5" t="s">
        <v>1569</v>
      </c>
      <c r="U504" s="5" t="s">
        <v>1569</v>
      </c>
      <c r="X504" s="5" t="s">
        <v>1569</v>
      </c>
      <c r="AA504" s="5" t="s">
        <v>1569</v>
      </c>
      <c r="AD504" s="5" t="s">
        <v>1569</v>
      </c>
      <c r="AG504" s="5" t="s">
        <v>1569</v>
      </c>
      <c r="AJ504" s="5" t="s">
        <v>1569</v>
      </c>
    </row>
    <row r="505" spans="1:36" ht="12.75" customHeight="1" x14ac:dyDescent="0.25">
      <c r="A505" s="5" t="s">
        <v>2826</v>
      </c>
      <c r="B505" s="5" t="s">
        <v>1124</v>
      </c>
      <c r="C505" s="5" t="s">
        <v>1123</v>
      </c>
      <c r="D505" s="5" t="s">
        <v>1038</v>
      </c>
      <c r="E505" s="5" t="s">
        <v>2875</v>
      </c>
      <c r="F505" s="5" t="s">
        <v>2920</v>
      </c>
      <c r="G505" s="5">
        <v>3</v>
      </c>
      <c r="H505" s="5">
        <v>2</v>
      </c>
      <c r="I505" s="5" t="s">
        <v>2951</v>
      </c>
      <c r="J505" s="13">
        <v>0.40315766798770952</v>
      </c>
      <c r="K505" s="5">
        <v>2019</v>
      </c>
      <c r="L505" s="5" t="s">
        <v>2826</v>
      </c>
      <c r="O505" s="5" t="s">
        <v>1569</v>
      </c>
      <c r="R505" s="5" t="s">
        <v>1569</v>
      </c>
      <c r="U505" s="5" t="s">
        <v>1569</v>
      </c>
      <c r="X505" s="5" t="s">
        <v>1569</v>
      </c>
      <c r="AA505" s="5" t="s">
        <v>1569</v>
      </c>
      <c r="AD505" s="5" t="s">
        <v>1569</v>
      </c>
      <c r="AG505" s="5" t="s">
        <v>1569</v>
      </c>
      <c r="AJ505" s="5" t="s">
        <v>1569</v>
      </c>
    </row>
    <row r="506" spans="1:36" ht="12.75" customHeight="1" x14ac:dyDescent="0.25">
      <c r="A506" s="5" t="s">
        <v>2827</v>
      </c>
      <c r="B506" s="5" t="s">
        <v>1124</v>
      </c>
      <c r="C506" s="5" t="s">
        <v>1123</v>
      </c>
      <c r="D506" s="5" t="s">
        <v>1038</v>
      </c>
      <c r="E506" s="5" t="s">
        <v>2876</v>
      </c>
      <c r="F506" s="5" t="s">
        <v>2921</v>
      </c>
      <c r="G506" s="5">
        <v>3</v>
      </c>
      <c r="H506" s="5">
        <v>2</v>
      </c>
      <c r="I506" s="5" t="s">
        <v>2945</v>
      </c>
      <c r="J506" s="13">
        <v>0.39074081215342354</v>
      </c>
      <c r="K506" s="5">
        <v>2019</v>
      </c>
      <c r="L506" s="5" t="s">
        <v>2827</v>
      </c>
      <c r="O506" s="5" t="s">
        <v>1569</v>
      </c>
      <c r="R506" s="5" t="s">
        <v>1569</v>
      </c>
      <c r="U506" s="5" t="s">
        <v>1569</v>
      </c>
      <c r="X506" s="5" t="s">
        <v>1569</v>
      </c>
      <c r="AA506" s="5" t="s">
        <v>1569</v>
      </c>
      <c r="AD506" s="5" t="s">
        <v>1569</v>
      </c>
      <c r="AG506" s="5" t="s">
        <v>1569</v>
      </c>
      <c r="AJ506" s="5" t="s">
        <v>1569</v>
      </c>
    </row>
    <row r="507" spans="1:36" ht="12.75" customHeight="1" x14ac:dyDescent="0.25">
      <c r="A507" s="5" t="s">
        <v>2828</v>
      </c>
      <c r="B507" s="5" t="s">
        <v>1124</v>
      </c>
      <c r="C507" s="5" t="s">
        <v>1123</v>
      </c>
      <c r="D507" s="5" t="s">
        <v>1038</v>
      </c>
      <c r="E507" s="5" t="s">
        <v>2877</v>
      </c>
      <c r="F507" s="5" t="s">
        <v>2922</v>
      </c>
      <c r="G507" s="5">
        <v>3</v>
      </c>
      <c r="H507" s="5">
        <v>2</v>
      </c>
      <c r="I507" s="5" t="s">
        <v>2963</v>
      </c>
      <c r="J507" s="13">
        <v>0.60607623750802886</v>
      </c>
      <c r="K507" s="5">
        <v>2019</v>
      </c>
      <c r="L507" s="5" t="s">
        <v>2828</v>
      </c>
      <c r="O507" s="5" t="s">
        <v>1569</v>
      </c>
      <c r="R507" s="5" t="s">
        <v>1569</v>
      </c>
      <c r="U507" s="5" t="s">
        <v>1569</v>
      </c>
      <c r="X507" s="5" t="s">
        <v>1569</v>
      </c>
      <c r="AA507" s="5" t="s">
        <v>1569</v>
      </c>
      <c r="AD507" s="5" t="s">
        <v>1569</v>
      </c>
      <c r="AG507" s="5" t="s">
        <v>1569</v>
      </c>
      <c r="AJ507" s="5" t="s">
        <v>1569</v>
      </c>
    </row>
    <row r="508" spans="1:36" ht="12.75" customHeight="1" x14ac:dyDescent="0.25">
      <c r="A508" s="5" t="s">
        <v>2829</v>
      </c>
      <c r="B508" s="5" t="s">
        <v>1124</v>
      </c>
      <c r="C508" s="5" t="s">
        <v>1123</v>
      </c>
      <c r="D508" s="5" t="s">
        <v>1038</v>
      </c>
      <c r="E508" s="5" t="s">
        <v>2878</v>
      </c>
      <c r="F508" s="5" t="s">
        <v>2923</v>
      </c>
      <c r="G508" s="5">
        <v>3</v>
      </c>
      <c r="H508" s="5">
        <v>1</v>
      </c>
      <c r="I508" s="5" t="s">
        <v>2964</v>
      </c>
      <c r="J508" s="13">
        <v>0.47593932309095621</v>
      </c>
      <c r="K508" s="5">
        <v>2019</v>
      </c>
      <c r="L508" s="5" t="s">
        <v>2829</v>
      </c>
      <c r="O508" s="5" t="s">
        <v>1569</v>
      </c>
      <c r="R508" s="5" t="s">
        <v>1569</v>
      </c>
      <c r="U508" s="5" t="s">
        <v>1569</v>
      </c>
      <c r="X508" s="5" t="s">
        <v>1569</v>
      </c>
      <c r="AA508" s="5" t="s">
        <v>1569</v>
      </c>
      <c r="AD508" s="5" t="s">
        <v>1569</v>
      </c>
      <c r="AG508" s="5" t="s">
        <v>1569</v>
      </c>
      <c r="AJ508" s="5" t="s">
        <v>1569</v>
      </c>
    </row>
    <row r="509" spans="1:36" ht="12.75" customHeight="1" x14ac:dyDescent="0.25">
      <c r="A509" s="5" t="s">
        <v>2830</v>
      </c>
      <c r="B509" s="5" t="s">
        <v>1124</v>
      </c>
      <c r="C509" s="5" t="s">
        <v>1123</v>
      </c>
      <c r="D509" s="5" t="s">
        <v>1038</v>
      </c>
      <c r="E509" s="5" t="s">
        <v>2879</v>
      </c>
      <c r="F509" s="5" t="s">
        <v>2924</v>
      </c>
      <c r="G509" s="5">
        <v>3</v>
      </c>
      <c r="H509" s="5">
        <v>2</v>
      </c>
      <c r="I509" s="5" t="s">
        <v>2965</v>
      </c>
      <c r="J509" s="13">
        <v>0.50135524687389466</v>
      </c>
      <c r="K509" s="5">
        <v>2019</v>
      </c>
      <c r="L509" s="5" t="s">
        <v>2830</v>
      </c>
      <c r="O509" s="5" t="s">
        <v>1569</v>
      </c>
      <c r="R509" s="5" t="s">
        <v>1569</v>
      </c>
      <c r="U509" s="5" t="s">
        <v>1569</v>
      </c>
      <c r="X509" s="5" t="s">
        <v>1569</v>
      </c>
      <c r="AA509" s="5" t="s">
        <v>1569</v>
      </c>
      <c r="AD509" s="5" t="s">
        <v>1569</v>
      </c>
      <c r="AG509" s="5" t="s">
        <v>1569</v>
      </c>
      <c r="AJ509" s="5" t="s">
        <v>1569</v>
      </c>
    </row>
    <row r="510" spans="1:36" ht="12.75" customHeight="1" x14ac:dyDescent="0.25">
      <c r="A510" s="5" t="s">
        <v>2831</v>
      </c>
      <c r="B510" s="5" t="s">
        <v>1124</v>
      </c>
      <c r="C510" s="5" t="s">
        <v>1123</v>
      </c>
      <c r="D510" s="5" t="s">
        <v>1038</v>
      </c>
      <c r="E510" s="5" t="s">
        <v>2880</v>
      </c>
      <c r="F510" s="5" t="s">
        <v>2925</v>
      </c>
      <c r="G510" s="5">
        <v>3</v>
      </c>
      <c r="H510" s="5">
        <v>2</v>
      </c>
      <c r="I510" s="5" t="s">
        <v>2960</v>
      </c>
      <c r="J510" s="13">
        <v>0.62992400851051245</v>
      </c>
      <c r="K510" s="5">
        <v>2019</v>
      </c>
      <c r="L510" s="5" t="s">
        <v>2831</v>
      </c>
      <c r="O510" s="5" t="s">
        <v>1569</v>
      </c>
      <c r="R510" s="5" t="s">
        <v>1569</v>
      </c>
      <c r="U510" s="5" t="s">
        <v>1569</v>
      </c>
      <c r="X510" s="5" t="s">
        <v>1569</v>
      </c>
      <c r="AA510" s="5" t="s">
        <v>1569</v>
      </c>
      <c r="AD510" s="5" t="s">
        <v>1569</v>
      </c>
      <c r="AG510" s="5" t="s">
        <v>1569</v>
      </c>
      <c r="AJ510" s="5" t="s">
        <v>1569</v>
      </c>
    </row>
    <row r="511" spans="1:36" ht="12.75" customHeight="1" x14ac:dyDescent="0.25">
      <c r="A511" s="5" t="s">
        <v>2832</v>
      </c>
      <c r="B511" s="5" t="s">
        <v>1124</v>
      </c>
      <c r="C511" s="5" t="s">
        <v>1123</v>
      </c>
      <c r="D511" s="5" t="s">
        <v>1038</v>
      </c>
      <c r="E511" s="5" t="s">
        <v>2881</v>
      </c>
      <c r="F511" s="5" t="s">
        <v>2926</v>
      </c>
      <c r="G511" s="5">
        <v>3</v>
      </c>
      <c r="H511" s="5">
        <v>1</v>
      </c>
      <c r="I511" s="5" t="s">
        <v>2961</v>
      </c>
      <c r="J511" s="13">
        <v>0.65517027491220847</v>
      </c>
      <c r="K511" s="5">
        <v>2019</v>
      </c>
      <c r="L511" s="5" t="s">
        <v>2832</v>
      </c>
      <c r="O511" s="5" t="s">
        <v>1569</v>
      </c>
      <c r="R511" s="5" t="s">
        <v>1569</v>
      </c>
      <c r="U511" s="5" t="s">
        <v>1569</v>
      </c>
      <c r="X511" s="5" t="s">
        <v>1569</v>
      </c>
      <c r="AA511" s="5" t="s">
        <v>1569</v>
      </c>
      <c r="AD511" s="5" t="s">
        <v>1569</v>
      </c>
      <c r="AG511" s="5" t="s">
        <v>1569</v>
      </c>
      <c r="AJ511" s="5" t="s">
        <v>1569</v>
      </c>
    </row>
    <row r="512" spans="1:36" ht="12.75" customHeight="1" x14ac:dyDescent="0.25">
      <c r="A512" s="5" t="s">
        <v>2833</v>
      </c>
      <c r="B512" s="5" t="s">
        <v>1124</v>
      </c>
      <c r="C512" s="5" t="s">
        <v>1123</v>
      </c>
      <c r="D512" s="5" t="s">
        <v>1038</v>
      </c>
      <c r="E512" s="5" t="s">
        <v>2882</v>
      </c>
      <c r="F512" s="5" t="s">
        <v>2927</v>
      </c>
      <c r="G512" s="5">
        <v>3</v>
      </c>
      <c r="H512" s="5">
        <v>2</v>
      </c>
      <c r="I512" s="5" t="s">
        <v>2955</v>
      </c>
      <c r="J512" s="13">
        <v>0.51402932169936733</v>
      </c>
      <c r="K512" s="5">
        <v>2019</v>
      </c>
      <c r="L512" s="5" t="s">
        <v>2833</v>
      </c>
      <c r="O512" s="5" t="s">
        <v>1569</v>
      </c>
      <c r="R512" s="5" t="s">
        <v>1569</v>
      </c>
      <c r="U512" s="5" t="s">
        <v>1569</v>
      </c>
      <c r="X512" s="5" t="s">
        <v>1569</v>
      </c>
      <c r="AA512" s="5" t="s">
        <v>1569</v>
      </c>
      <c r="AD512" s="5" t="s">
        <v>1569</v>
      </c>
      <c r="AG512" s="5" t="s">
        <v>1569</v>
      </c>
      <c r="AJ512" s="5" t="s">
        <v>1569</v>
      </c>
    </row>
    <row r="513" spans="1:40" ht="12.75" customHeight="1" x14ac:dyDescent="0.25">
      <c r="A513" s="5" t="s">
        <v>2834</v>
      </c>
      <c r="B513" s="5" t="s">
        <v>1124</v>
      </c>
      <c r="C513" s="5" t="s">
        <v>1123</v>
      </c>
      <c r="D513" s="5" t="s">
        <v>1038</v>
      </c>
      <c r="E513" s="5" t="s">
        <v>2883</v>
      </c>
      <c r="F513" s="5" t="s">
        <v>2928</v>
      </c>
      <c r="G513" s="5">
        <v>3</v>
      </c>
      <c r="H513" s="5">
        <v>2</v>
      </c>
      <c r="I513" s="5" t="s">
        <v>2963</v>
      </c>
      <c r="J513" s="13">
        <v>0.40770132189708519</v>
      </c>
      <c r="K513" s="5">
        <v>2019</v>
      </c>
      <c r="L513" s="5" t="s">
        <v>2834</v>
      </c>
      <c r="O513" s="5" t="s">
        <v>1569</v>
      </c>
      <c r="R513" s="5" t="s">
        <v>1569</v>
      </c>
      <c r="U513" s="5" t="s">
        <v>1569</v>
      </c>
      <c r="X513" s="5" t="s">
        <v>1569</v>
      </c>
      <c r="AA513" s="5" t="s">
        <v>1569</v>
      </c>
      <c r="AD513" s="5" t="s">
        <v>1569</v>
      </c>
      <c r="AG513" s="5" t="s">
        <v>1569</v>
      </c>
      <c r="AJ513" s="5" t="s">
        <v>1569</v>
      </c>
    </row>
    <row r="514" spans="1:40" ht="12.75" customHeight="1" x14ac:dyDescent="0.25">
      <c r="A514" s="5" t="s">
        <v>2835</v>
      </c>
      <c r="B514" s="5" t="s">
        <v>1124</v>
      </c>
      <c r="C514" s="5" t="s">
        <v>1123</v>
      </c>
      <c r="D514" s="5" t="s">
        <v>1038</v>
      </c>
      <c r="E514" s="5" t="s">
        <v>2884</v>
      </c>
      <c r="F514" s="5" t="s">
        <v>2929</v>
      </c>
      <c r="G514" s="5">
        <v>3</v>
      </c>
      <c r="H514" s="5">
        <v>1</v>
      </c>
      <c r="I514" s="5" t="s">
        <v>2966</v>
      </c>
      <c r="J514" s="13">
        <v>0.43240912295547107</v>
      </c>
      <c r="K514" s="5">
        <v>2019</v>
      </c>
      <c r="L514" s="5" t="s">
        <v>2835</v>
      </c>
      <c r="O514" s="5" t="s">
        <v>1569</v>
      </c>
      <c r="R514" s="5" t="s">
        <v>1569</v>
      </c>
      <c r="U514" s="5" t="s">
        <v>1569</v>
      </c>
      <c r="X514" s="5" t="s">
        <v>1569</v>
      </c>
      <c r="AA514" s="5" t="s">
        <v>1569</v>
      </c>
      <c r="AD514" s="5" t="s">
        <v>1569</v>
      </c>
      <c r="AG514" s="5" t="s">
        <v>1569</v>
      </c>
      <c r="AJ514" s="5" t="s">
        <v>1569</v>
      </c>
    </row>
    <row r="515" spans="1:40" ht="12.75" customHeight="1" x14ac:dyDescent="0.25">
      <c r="A515" s="5" t="s">
        <v>2836</v>
      </c>
      <c r="B515" s="5" t="s">
        <v>1124</v>
      </c>
      <c r="C515" s="5" t="s">
        <v>1123</v>
      </c>
      <c r="D515" s="5" t="s">
        <v>1038</v>
      </c>
      <c r="E515" s="5" t="s">
        <v>2885</v>
      </c>
      <c r="F515" s="5" t="s">
        <v>2930</v>
      </c>
      <c r="G515" s="5">
        <v>3</v>
      </c>
      <c r="H515" s="5">
        <v>2</v>
      </c>
      <c r="I515" s="5" t="s">
        <v>2963</v>
      </c>
      <c r="J515" s="13">
        <v>0.4694798912702095</v>
      </c>
      <c r="K515" s="5">
        <v>2019</v>
      </c>
      <c r="L515" s="5" t="s">
        <v>2836</v>
      </c>
      <c r="O515" s="5" t="s">
        <v>1569</v>
      </c>
      <c r="R515" s="5" t="s">
        <v>1569</v>
      </c>
      <c r="U515" s="5" t="s">
        <v>1569</v>
      </c>
      <c r="X515" s="5" t="s">
        <v>1569</v>
      </c>
      <c r="AA515" s="5" t="s">
        <v>1569</v>
      </c>
      <c r="AD515" s="5" t="s">
        <v>1569</v>
      </c>
      <c r="AG515" s="5" t="s">
        <v>1569</v>
      </c>
      <c r="AJ515" s="5" t="s">
        <v>1569</v>
      </c>
    </row>
    <row r="516" spans="1:40" ht="12.75" customHeight="1" x14ac:dyDescent="0.25">
      <c r="A516" s="5" t="s">
        <v>2837</v>
      </c>
      <c r="B516" s="5" t="s">
        <v>1124</v>
      </c>
      <c r="C516" s="5" t="s">
        <v>1123</v>
      </c>
      <c r="D516" s="5" t="s">
        <v>1038</v>
      </c>
      <c r="E516" s="5" t="s">
        <v>2886</v>
      </c>
      <c r="F516" s="5" t="s">
        <v>2931</v>
      </c>
      <c r="G516" s="5">
        <v>3</v>
      </c>
      <c r="H516" s="5">
        <v>2</v>
      </c>
      <c r="I516" s="5" t="s">
        <v>2950</v>
      </c>
      <c r="J516" s="13">
        <v>0.49602580036242316</v>
      </c>
      <c r="K516" s="5">
        <v>2019</v>
      </c>
      <c r="L516" s="5" t="s">
        <v>2837</v>
      </c>
      <c r="O516" s="5" t="s">
        <v>1569</v>
      </c>
      <c r="R516" s="5" t="s">
        <v>1569</v>
      </c>
      <c r="U516" s="5" t="s">
        <v>1569</v>
      </c>
      <c r="X516" s="5" t="s">
        <v>1569</v>
      </c>
      <c r="AA516" s="5" t="s">
        <v>1569</v>
      </c>
      <c r="AD516" s="5" t="s">
        <v>1569</v>
      </c>
      <c r="AG516" s="5" t="s">
        <v>1569</v>
      </c>
      <c r="AJ516" s="5" t="s">
        <v>1569</v>
      </c>
    </row>
    <row r="517" spans="1:40" ht="12.75" customHeight="1" x14ac:dyDescent="0.25">
      <c r="A517" s="5" t="s">
        <v>2838</v>
      </c>
      <c r="B517" s="5" t="s">
        <v>1124</v>
      </c>
      <c r="C517" s="5" t="s">
        <v>1123</v>
      </c>
      <c r="D517" s="5" t="s">
        <v>1038</v>
      </c>
      <c r="E517" s="5" t="s">
        <v>2887</v>
      </c>
      <c r="F517" s="5" t="s">
        <v>2932</v>
      </c>
      <c r="G517" s="5">
        <v>3</v>
      </c>
      <c r="H517" s="5">
        <v>2</v>
      </c>
      <c r="I517" s="5" t="s">
        <v>2967</v>
      </c>
      <c r="J517" s="13">
        <v>0.59195994917824157</v>
      </c>
      <c r="K517" s="5">
        <v>2019</v>
      </c>
      <c r="L517" s="5" t="s">
        <v>2838</v>
      </c>
      <c r="O517" s="5" t="s">
        <v>1569</v>
      </c>
      <c r="R517" s="5" t="s">
        <v>1569</v>
      </c>
      <c r="U517" s="5" t="s">
        <v>1569</v>
      </c>
      <c r="X517" s="5" t="s">
        <v>1569</v>
      </c>
      <c r="AA517" s="5" t="s">
        <v>1569</v>
      </c>
      <c r="AD517" s="5" t="s">
        <v>1569</v>
      </c>
      <c r="AG517" s="5" t="s">
        <v>1569</v>
      </c>
      <c r="AJ517" s="5" t="s">
        <v>1569</v>
      </c>
    </row>
    <row r="518" spans="1:40" ht="12.75" customHeight="1" x14ac:dyDescent="0.25">
      <c r="A518" s="5" t="s">
        <v>2839</v>
      </c>
      <c r="B518" s="5" t="s">
        <v>1124</v>
      </c>
      <c r="C518" s="5" t="s">
        <v>1123</v>
      </c>
      <c r="D518" s="5" t="s">
        <v>1038</v>
      </c>
      <c r="E518" s="5" t="s">
        <v>2888</v>
      </c>
      <c r="F518" s="5" t="s">
        <v>2933</v>
      </c>
      <c r="G518" s="5">
        <v>3</v>
      </c>
      <c r="H518" s="5">
        <v>1</v>
      </c>
      <c r="I518" s="5" t="s">
        <v>2961</v>
      </c>
      <c r="J518" s="13">
        <v>0.38088809496863801</v>
      </c>
      <c r="K518" s="5">
        <v>2019</v>
      </c>
      <c r="L518" s="5" t="s">
        <v>2839</v>
      </c>
      <c r="O518" s="5" t="s">
        <v>1569</v>
      </c>
      <c r="R518" s="5" t="s">
        <v>1569</v>
      </c>
      <c r="U518" s="5" t="s">
        <v>1569</v>
      </c>
      <c r="X518" s="5" t="s">
        <v>1569</v>
      </c>
      <c r="AA518" s="5" t="s">
        <v>1569</v>
      </c>
      <c r="AD518" s="5" t="s">
        <v>1569</v>
      </c>
      <c r="AG518" s="5" t="s">
        <v>1569</v>
      </c>
      <c r="AJ518" s="5" t="s">
        <v>1569</v>
      </c>
    </row>
    <row r="519" spans="1:40" ht="12.75" customHeight="1" x14ac:dyDescent="0.25">
      <c r="A519" s="5" t="s">
        <v>2840</v>
      </c>
      <c r="B519" s="5" t="s">
        <v>1124</v>
      </c>
      <c r="C519" s="5" t="s">
        <v>1123</v>
      </c>
      <c r="D519" s="5" t="s">
        <v>1038</v>
      </c>
      <c r="E519" s="5" t="s">
        <v>2889</v>
      </c>
      <c r="F519" s="5" t="s">
        <v>2934</v>
      </c>
      <c r="G519" s="5">
        <v>3</v>
      </c>
      <c r="H519" s="5">
        <v>2</v>
      </c>
      <c r="I519" s="5" t="s">
        <v>2960</v>
      </c>
      <c r="J519" s="13">
        <v>0.54555202344090881</v>
      </c>
      <c r="K519" s="5">
        <v>2019</v>
      </c>
      <c r="L519" s="5" t="s">
        <v>2840</v>
      </c>
      <c r="O519" s="5" t="s">
        <v>1569</v>
      </c>
      <c r="R519" s="5" t="s">
        <v>1569</v>
      </c>
      <c r="U519" s="5" t="s">
        <v>1569</v>
      </c>
      <c r="X519" s="5" t="s">
        <v>1569</v>
      </c>
      <c r="AA519" s="5" t="s">
        <v>1569</v>
      </c>
      <c r="AD519" s="5" t="s">
        <v>1569</v>
      </c>
      <c r="AG519" s="5" t="s">
        <v>1569</v>
      </c>
      <c r="AJ519" s="5" t="s">
        <v>1569</v>
      </c>
    </row>
    <row r="520" spans="1:40" ht="12.75" customHeight="1" x14ac:dyDescent="0.25">
      <c r="A520" s="5" t="s">
        <v>2841</v>
      </c>
      <c r="B520" s="5" t="s">
        <v>1124</v>
      </c>
      <c r="C520" s="5" t="s">
        <v>1123</v>
      </c>
      <c r="D520" s="5" t="s">
        <v>1038</v>
      </c>
      <c r="E520" s="5" t="s">
        <v>2890</v>
      </c>
      <c r="F520" s="5" t="s">
        <v>2935</v>
      </c>
      <c r="G520" s="5">
        <v>3</v>
      </c>
      <c r="H520" s="5">
        <v>2</v>
      </c>
      <c r="I520" s="5" t="s">
        <v>2968</v>
      </c>
      <c r="J520" s="13">
        <v>0.50248290107130322</v>
      </c>
      <c r="K520" s="5">
        <v>2019</v>
      </c>
      <c r="L520" s="5" t="s">
        <v>2841</v>
      </c>
      <c r="O520" s="5" t="s">
        <v>1569</v>
      </c>
      <c r="R520" s="5" t="s">
        <v>1569</v>
      </c>
      <c r="U520" s="5" t="s">
        <v>1569</v>
      </c>
      <c r="X520" s="5" t="s">
        <v>1569</v>
      </c>
      <c r="AA520" s="5" t="s">
        <v>1569</v>
      </c>
      <c r="AD520" s="5" t="s">
        <v>1569</v>
      </c>
      <c r="AG520" s="5" t="s">
        <v>1569</v>
      </c>
      <c r="AJ520" s="5" t="s">
        <v>1569</v>
      </c>
    </row>
    <row r="521" spans="1:40" ht="12.75" customHeight="1" x14ac:dyDescent="0.25">
      <c r="A521" s="5" t="s">
        <v>2842</v>
      </c>
      <c r="B521" s="5" t="s">
        <v>1124</v>
      </c>
      <c r="C521" s="5" t="s">
        <v>1123</v>
      </c>
      <c r="D521" s="5" t="s">
        <v>1038</v>
      </c>
      <c r="E521" s="5" t="s">
        <v>2891</v>
      </c>
      <c r="F521" s="5" t="s">
        <v>2936</v>
      </c>
      <c r="G521" s="5">
        <v>3</v>
      </c>
      <c r="H521" s="5">
        <v>2</v>
      </c>
      <c r="I521" s="5" t="s">
        <v>2965</v>
      </c>
      <c r="J521" s="13">
        <v>0.46036623506431584</v>
      </c>
      <c r="K521" s="5">
        <v>2019</v>
      </c>
      <c r="L521" s="5" t="s">
        <v>2842</v>
      </c>
      <c r="O521" s="5" t="s">
        <v>1569</v>
      </c>
      <c r="R521" s="5" t="s">
        <v>1569</v>
      </c>
      <c r="U521" s="5" t="s">
        <v>1569</v>
      </c>
      <c r="X521" s="5" t="s">
        <v>1569</v>
      </c>
      <c r="AA521" s="5" t="s">
        <v>1569</v>
      </c>
      <c r="AD521" s="5" t="s">
        <v>1569</v>
      </c>
      <c r="AG521" s="5" t="s">
        <v>1569</v>
      </c>
      <c r="AJ521" s="5" t="s">
        <v>1569</v>
      </c>
    </row>
    <row r="522" spans="1:40" ht="12.75" customHeight="1" x14ac:dyDescent="0.25">
      <c r="A522" s="5" t="s">
        <v>2843</v>
      </c>
      <c r="B522" s="5" t="s">
        <v>1124</v>
      </c>
      <c r="C522" s="5" t="s">
        <v>1123</v>
      </c>
      <c r="D522" s="5" t="s">
        <v>1038</v>
      </c>
      <c r="E522" s="5" t="s">
        <v>2892</v>
      </c>
      <c r="F522" s="5" t="s">
        <v>2937</v>
      </c>
      <c r="G522" s="5">
        <v>3</v>
      </c>
      <c r="H522" s="5">
        <v>2</v>
      </c>
      <c r="I522" s="5" t="s">
        <v>2941</v>
      </c>
      <c r="J522" s="13">
        <v>0.39257201194642971</v>
      </c>
      <c r="K522" s="5">
        <v>2019</v>
      </c>
      <c r="L522" s="5" t="s">
        <v>2843</v>
      </c>
      <c r="O522" s="5" t="s">
        <v>1569</v>
      </c>
      <c r="R522" s="5" t="s">
        <v>1569</v>
      </c>
      <c r="U522" s="5" t="s">
        <v>1569</v>
      </c>
      <c r="X522" s="5" t="s">
        <v>1569</v>
      </c>
      <c r="AA522" s="5" t="s">
        <v>1569</v>
      </c>
      <c r="AD522" s="5" t="s">
        <v>1569</v>
      </c>
      <c r="AG522" s="5" t="s">
        <v>1569</v>
      </c>
      <c r="AJ522" s="5" t="s">
        <v>1569</v>
      </c>
    </row>
    <row r="523" spans="1:40" ht="12.75" customHeight="1" x14ac:dyDescent="0.25">
      <c r="A523" s="5" t="s">
        <v>2844</v>
      </c>
      <c r="B523" s="5" t="s">
        <v>1124</v>
      </c>
      <c r="C523" s="5" t="s">
        <v>1123</v>
      </c>
      <c r="D523" s="5" t="s">
        <v>1038</v>
      </c>
      <c r="E523" s="5" t="s">
        <v>2893</v>
      </c>
      <c r="F523" s="5" t="s">
        <v>2938</v>
      </c>
      <c r="G523" s="5">
        <v>3</v>
      </c>
      <c r="H523" s="5">
        <v>1</v>
      </c>
      <c r="I523" s="5" t="s">
        <v>2969</v>
      </c>
      <c r="J523" s="13">
        <v>0.39235975988580613</v>
      </c>
      <c r="K523" s="5">
        <v>2019</v>
      </c>
      <c r="L523" s="5" t="s">
        <v>2844</v>
      </c>
      <c r="O523" s="5" t="s">
        <v>1569</v>
      </c>
      <c r="R523" s="5" t="s">
        <v>1569</v>
      </c>
      <c r="U523" s="5" t="s">
        <v>1569</v>
      </c>
      <c r="X523" s="5" t="s">
        <v>1569</v>
      </c>
      <c r="AA523" s="5" t="s">
        <v>1569</v>
      </c>
      <c r="AD523" s="5" t="s">
        <v>1569</v>
      </c>
      <c r="AG523" s="5" t="s">
        <v>1569</v>
      </c>
      <c r="AJ523" s="5" t="s">
        <v>1569</v>
      </c>
    </row>
    <row r="524" spans="1:40" ht="12.75" customHeight="1" x14ac:dyDescent="0.25">
      <c r="A524" s="5" t="s">
        <v>2845</v>
      </c>
      <c r="B524" s="5" t="s">
        <v>1124</v>
      </c>
      <c r="C524" s="5" t="s">
        <v>1123</v>
      </c>
      <c r="D524" s="5" t="s">
        <v>1038</v>
      </c>
      <c r="E524" s="5" t="s">
        <v>2894</v>
      </c>
      <c r="F524" s="5" t="s">
        <v>2939</v>
      </c>
      <c r="G524" s="5">
        <v>3</v>
      </c>
      <c r="H524" s="5">
        <v>2</v>
      </c>
      <c r="I524" s="5" t="s">
        <v>2956</v>
      </c>
      <c r="J524" s="13">
        <v>0.44405973038202978</v>
      </c>
      <c r="K524" s="5">
        <v>2019</v>
      </c>
      <c r="L524" s="5" t="s">
        <v>2845</v>
      </c>
      <c r="O524" s="5" t="s">
        <v>1569</v>
      </c>
      <c r="R524" s="5" t="s">
        <v>1569</v>
      </c>
      <c r="U524" s="5" t="s">
        <v>1569</v>
      </c>
      <c r="X524" s="5" t="s">
        <v>1569</v>
      </c>
      <c r="AA524" s="5" t="s">
        <v>1569</v>
      </c>
      <c r="AD524" s="5" t="s">
        <v>1569</v>
      </c>
      <c r="AG524" s="5" t="s">
        <v>1569</v>
      </c>
      <c r="AJ524" s="5" t="s">
        <v>1569</v>
      </c>
    </row>
    <row r="525" spans="1:40" ht="12.75" customHeight="1" x14ac:dyDescent="0.25">
      <c r="A525" s="5" t="s">
        <v>2846</v>
      </c>
      <c r="B525" s="5" t="s">
        <v>1124</v>
      </c>
      <c r="C525" s="5" t="s">
        <v>1123</v>
      </c>
      <c r="D525" s="5" t="s">
        <v>1038</v>
      </c>
      <c r="E525" s="5" t="s">
        <v>2895</v>
      </c>
      <c r="F525" s="5" t="s">
        <v>2940</v>
      </c>
      <c r="G525" s="5">
        <v>3</v>
      </c>
      <c r="H525" s="5">
        <v>2</v>
      </c>
      <c r="I525" s="5" t="s">
        <v>2967</v>
      </c>
      <c r="J525" s="13">
        <v>0.45192019496737895</v>
      </c>
      <c r="K525" s="5">
        <v>2019</v>
      </c>
      <c r="L525" s="5" t="s">
        <v>2846</v>
      </c>
      <c r="O525" s="5" t="s">
        <v>1569</v>
      </c>
      <c r="R525" s="5" t="s">
        <v>1569</v>
      </c>
      <c r="U525" s="5" t="s">
        <v>1569</v>
      </c>
      <c r="X525" s="5" t="s">
        <v>1569</v>
      </c>
      <c r="AA525" s="5" t="s">
        <v>1569</v>
      </c>
      <c r="AD525" s="5" t="s">
        <v>1569</v>
      </c>
      <c r="AG525" s="5" t="s">
        <v>1569</v>
      </c>
      <c r="AJ525" s="5" t="s">
        <v>1569</v>
      </c>
    </row>
    <row r="526" spans="1:40" x14ac:dyDescent="0.25">
      <c r="A526" s="5" t="s">
        <v>2998</v>
      </c>
      <c r="B526" s="5" t="s">
        <v>1046</v>
      </c>
      <c r="C526" s="5" t="s">
        <v>1045</v>
      </c>
      <c r="D526" s="5" t="s">
        <v>1038</v>
      </c>
      <c r="E526" s="5" t="s">
        <v>1047</v>
      </c>
      <c r="F526" s="5" t="s">
        <v>1044</v>
      </c>
      <c r="G526" s="5">
        <v>1</v>
      </c>
      <c r="H526" s="5">
        <v>1</v>
      </c>
      <c r="I526" s="5" t="s">
        <v>2701</v>
      </c>
      <c r="J526" s="13">
        <v>1.30741542653753</v>
      </c>
      <c r="K526" s="8">
        <v>2016</v>
      </c>
      <c r="L526" s="5" t="s">
        <v>1043</v>
      </c>
      <c r="M526" s="14">
        <v>100</v>
      </c>
      <c r="N526" s="8">
        <v>2016</v>
      </c>
      <c r="O526" s="12" t="s">
        <v>1043</v>
      </c>
      <c r="P526" s="14">
        <v>16.88</v>
      </c>
      <c r="Q526" s="8">
        <v>2016</v>
      </c>
      <c r="R526" s="5" t="s">
        <v>1043</v>
      </c>
      <c r="S526" s="14"/>
      <c r="T526" s="8"/>
      <c r="U526" s="5" t="s">
        <v>1569</v>
      </c>
      <c r="V526" s="14">
        <v>1.1111111111111112</v>
      </c>
      <c r="W526" s="8">
        <v>2016</v>
      </c>
      <c r="X526" s="8" t="s">
        <v>1043</v>
      </c>
      <c r="Y526" s="14">
        <v>0</v>
      </c>
      <c r="Z526" s="8">
        <v>2015</v>
      </c>
      <c r="AA526" s="5" t="s">
        <v>1979</v>
      </c>
      <c r="AB526" s="14">
        <v>0</v>
      </c>
      <c r="AC526" s="8">
        <v>2015</v>
      </c>
      <c r="AD526" s="15" t="s">
        <v>1979</v>
      </c>
      <c r="AE526" s="14">
        <v>91.336633663366342</v>
      </c>
      <c r="AF526" s="8">
        <v>2016</v>
      </c>
      <c r="AG526" s="12" t="s">
        <v>1043</v>
      </c>
      <c r="AH526" s="14"/>
      <c r="AI526" s="8"/>
      <c r="AJ526" s="5" t="s">
        <v>1569</v>
      </c>
      <c r="AK526" s="12"/>
      <c r="AL526" s="15"/>
      <c r="AN526" s="14"/>
    </row>
    <row r="527" spans="1:40" x14ac:dyDescent="0.25">
      <c r="A527" s="5" t="s">
        <v>2999</v>
      </c>
      <c r="B527" s="5" t="s">
        <v>1074</v>
      </c>
      <c r="C527" s="5" t="s">
        <v>1073</v>
      </c>
      <c r="D527" s="5" t="s">
        <v>1038</v>
      </c>
      <c r="E527" s="5" t="s">
        <v>1075</v>
      </c>
      <c r="F527" s="5" t="s">
        <v>1072</v>
      </c>
      <c r="G527" s="5">
        <v>2</v>
      </c>
      <c r="H527" s="5">
        <v>1</v>
      </c>
      <c r="I527" s="5" t="s">
        <v>2702</v>
      </c>
      <c r="J527" s="13">
        <v>2.2687816643777916</v>
      </c>
      <c r="K527" s="5">
        <v>2013</v>
      </c>
      <c r="L527" s="5" t="s">
        <v>1071</v>
      </c>
      <c r="M527" s="14">
        <v>50.77</v>
      </c>
      <c r="N527" s="5">
        <v>2013</v>
      </c>
      <c r="O527" s="5" t="s">
        <v>1071</v>
      </c>
      <c r="P527" s="14">
        <v>10.389610389610388</v>
      </c>
      <c r="Q527" s="5">
        <v>2013</v>
      </c>
      <c r="R527" s="5" t="s">
        <v>1071</v>
      </c>
      <c r="V527" s="14">
        <v>6.2758051197357574</v>
      </c>
      <c r="W527" s="5">
        <v>2019</v>
      </c>
      <c r="X527" s="5" t="s">
        <v>1988</v>
      </c>
      <c r="Y527" s="14">
        <v>0</v>
      </c>
      <c r="Z527" s="5">
        <v>2019</v>
      </c>
      <c r="AA527" s="5" t="s">
        <v>1988</v>
      </c>
      <c r="AB527" s="14">
        <v>44.756399669694467</v>
      </c>
      <c r="AC527" s="5">
        <v>2019</v>
      </c>
      <c r="AD527" s="5" t="s">
        <v>1988</v>
      </c>
      <c r="AE527" s="14">
        <v>42.158516020236085</v>
      </c>
      <c r="AF527" s="5">
        <v>2019</v>
      </c>
      <c r="AG527" s="5" t="s">
        <v>1988</v>
      </c>
    </row>
    <row r="528" spans="1:40" x14ac:dyDescent="0.25">
      <c r="A528" s="5" t="s">
        <v>3000</v>
      </c>
      <c r="B528" s="5" t="s">
        <v>25</v>
      </c>
      <c r="C528" s="5" t="s">
        <v>3229</v>
      </c>
      <c r="D528" s="5" t="s">
        <v>3230</v>
      </c>
      <c r="E528" s="5" t="s">
        <v>636</v>
      </c>
      <c r="F528" s="5" t="s">
        <v>3231</v>
      </c>
      <c r="G528" s="5">
        <v>3</v>
      </c>
      <c r="H528" s="15">
        <v>2</v>
      </c>
      <c r="I528" s="5" t="s">
        <v>3232</v>
      </c>
      <c r="J528" s="13">
        <v>0.54328235596555519</v>
      </c>
      <c r="K528" s="5">
        <f>2010-3</f>
        <v>2007</v>
      </c>
      <c r="L528" s="5" t="s">
        <v>1347</v>
      </c>
      <c r="M528" s="14">
        <v>44</v>
      </c>
      <c r="N528" s="5">
        <v>2005</v>
      </c>
      <c r="O528" s="5" t="s">
        <v>634</v>
      </c>
      <c r="P528" s="5">
        <v>4.1000000000000005</v>
      </c>
      <c r="Q528" s="5">
        <v>2005</v>
      </c>
      <c r="R528" s="5" t="s">
        <v>634</v>
      </c>
      <c r="V528" s="14">
        <v>0</v>
      </c>
      <c r="W528" s="5">
        <v>2005</v>
      </c>
      <c r="X528" s="5" t="s">
        <v>634</v>
      </c>
      <c r="Y528" s="14">
        <v>0</v>
      </c>
      <c r="Z528" s="5">
        <v>2005</v>
      </c>
      <c r="AA528" s="5" t="s">
        <v>634</v>
      </c>
      <c r="AB528" s="14">
        <v>0</v>
      </c>
      <c r="AC528" s="5">
        <v>2005</v>
      </c>
      <c r="AD528" s="5" t="s">
        <v>634</v>
      </c>
      <c r="AE528" s="14">
        <v>0</v>
      </c>
      <c r="AF528" s="5">
        <v>2005</v>
      </c>
      <c r="AG528" s="5" t="s">
        <v>634</v>
      </c>
    </row>
    <row r="529" spans="1:40" x14ac:dyDescent="0.25">
      <c r="A529" s="5" t="s">
        <v>3001</v>
      </c>
      <c r="B529" s="5" t="s">
        <v>1095</v>
      </c>
      <c r="C529" s="5" t="s">
        <v>1094</v>
      </c>
      <c r="D529" s="5" t="s">
        <v>1038</v>
      </c>
      <c r="E529" s="5" t="s">
        <v>1099</v>
      </c>
      <c r="F529" s="5" t="s">
        <v>1098</v>
      </c>
      <c r="G529" s="5">
        <v>2</v>
      </c>
      <c r="H529" s="5">
        <v>1</v>
      </c>
      <c r="I529" s="5" t="s">
        <v>3234</v>
      </c>
      <c r="J529" s="13">
        <v>1.3266041816870946</v>
      </c>
      <c r="K529" s="8">
        <v>2014</v>
      </c>
      <c r="L529" s="5" t="s">
        <v>1097</v>
      </c>
      <c r="M529" s="14">
        <v>95</v>
      </c>
      <c r="N529" s="8">
        <v>2014</v>
      </c>
      <c r="O529" s="12" t="s">
        <v>1097</v>
      </c>
      <c r="P529" s="14">
        <v>2.512562814070352</v>
      </c>
      <c r="Q529" s="8">
        <v>2014</v>
      </c>
      <c r="R529" s="5" t="s">
        <v>1097</v>
      </c>
      <c r="V529" s="12">
        <v>0</v>
      </c>
      <c r="W529" s="5">
        <v>2015</v>
      </c>
      <c r="X529" s="5" t="s">
        <v>1994</v>
      </c>
      <c r="Y529" s="12">
        <v>0</v>
      </c>
      <c r="Z529" s="5">
        <v>2015</v>
      </c>
      <c r="AA529" s="5" t="s">
        <v>1994</v>
      </c>
      <c r="AB529" s="12">
        <v>0</v>
      </c>
      <c r="AC529" s="5">
        <v>2015</v>
      </c>
      <c r="AD529" s="5" t="s">
        <v>1994</v>
      </c>
      <c r="AE529" s="14">
        <v>100</v>
      </c>
      <c r="AF529" s="5">
        <v>2015</v>
      </c>
      <c r="AG529" s="5" t="s">
        <v>1994</v>
      </c>
    </row>
    <row r="530" spans="1:40" x14ac:dyDescent="0.25">
      <c r="A530" s="5" t="s">
        <v>3002</v>
      </c>
      <c r="B530" s="5" t="s">
        <v>1103</v>
      </c>
      <c r="C530" s="5" t="s">
        <v>1102</v>
      </c>
      <c r="D530" s="5" t="s">
        <v>1038</v>
      </c>
      <c r="E530" s="5" t="s">
        <v>1104</v>
      </c>
      <c r="F530" s="5" t="s">
        <v>1101</v>
      </c>
      <c r="G530" s="5">
        <v>1</v>
      </c>
      <c r="H530" s="5">
        <v>2</v>
      </c>
      <c r="I530" s="5" t="s">
        <v>2700</v>
      </c>
      <c r="J530" s="13">
        <v>0.80711797084059123</v>
      </c>
      <c r="K530" s="8">
        <v>2017</v>
      </c>
      <c r="L530" s="5" t="s">
        <v>1995</v>
      </c>
      <c r="M530" s="14">
        <v>100</v>
      </c>
      <c r="N530" s="8">
        <v>2017</v>
      </c>
      <c r="O530" s="12" t="s">
        <v>1995</v>
      </c>
      <c r="P530" s="14">
        <v>4.4999999999999991</v>
      </c>
      <c r="Q530" s="8">
        <v>2011</v>
      </c>
      <c r="R530" s="5" t="s">
        <v>1100</v>
      </c>
      <c r="S530" s="14"/>
      <c r="T530" s="8"/>
      <c r="V530" s="14">
        <v>0</v>
      </c>
      <c r="W530" s="8">
        <v>2017</v>
      </c>
      <c r="X530" s="5" t="s">
        <v>1995</v>
      </c>
      <c r="Y530" s="14">
        <v>0</v>
      </c>
      <c r="Z530" s="8">
        <v>2017</v>
      </c>
      <c r="AA530" s="5" t="s">
        <v>1995</v>
      </c>
      <c r="AB530" s="14">
        <v>0</v>
      </c>
      <c r="AC530" s="8">
        <v>2017</v>
      </c>
      <c r="AD530" s="15" t="s">
        <v>1995</v>
      </c>
      <c r="AE530" s="14">
        <v>0</v>
      </c>
      <c r="AF530" s="8">
        <v>2017</v>
      </c>
      <c r="AG530" s="12" t="s">
        <v>1995</v>
      </c>
      <c r="AH530" s="14"/>
      <c r="AI530" s="8"/>
      <c r="AK530" s="12"/>
      <c r="AL530" s="15"/>
      <c r="AN530" s="14"/>
    </row>
    <row r="531" spans="1:40" x14ac:dyDescent="0.25">
      <c r="A531" s="5" t="s">
        <v>3003</v>
      </c>
      <c r="B531" s="5" t="s">
        <v>392</v>
      </c>
      <c r="C531" s="5" t="s">
        <v>391</v>
      </c>
      <c r="D531" s="5" t="s">
        <v>360</v>
      </c>
      <c r="E531" s="5" t="s">
        <v>402</v>
      </c>
      <c r="F531" s="5" t="s">
        <v>401</v>
      </c>
      <c r="G531" s="5">
        <v>1</v>
      </c>
      <c r="H531" s="5">
        <v>3</v>
      </c>
      <c r="I531" s="5" t="s">
        <v>3236</v>
      </c>
      <c r="J531" s="13">
        <v>1.4</v>
      </c>
      <c r="K531" s="4">
        <v>2013</v>
      </c>
      <c r="L531" s="4" t="s">
        <v>400</v>
      </c>
      <c r="M531" s="12">
        <v>14</v>
      </c>
      <c r="N531" s="5">
        <v>2013</v>
      </c>
      <c r="O531" s="4" t="s">
        <v>400</v>
      </c>
      <c r="V531" s="12">
        <v>0</v>
      </c>
      <c r="W531" s="5">
        <v>2017</v>
      </c>
      <c r="X531" s="5" t="s">
        <v>2003</v>
      </c>
      <c r="Y531" s="12">
        <v>0</v>
      </c>
      <c r="Z531" s="5">
        <v>2017</v>
      </c>
      <c r="AA531" s="5" t="s">
        <v>2003</v>
      </c>
      <c r="AB531" s="12">
        <v>0</v>
      </c>
      <c r="AC531" s="5">
        <v>2017</v>
      </c>
      <c r="AD531" s="5" t="s">
        <v>2003</v>
      </c>
      <c r="AE531" s="14">
        <v>0</v>
      </c>
      <c r="AF531" s="5">
        <v>2017</v>
      </c>
      <c r="AG531" s="5" t="s">
        <v>2003</v>
      </c>
    </row>
    <row r="532" spans="1:40" x14ac:dyDescent="0.25">
      <c r="A532" s="5" t="s">
        <v>3004</v>
      </c>
      <c r="B532" s="5" t="s">
        <v>1124</v>
      </c>
      <c r="C532" s="5" t="s">
        <v>1123</v>
      </c>
      <c r="D532" s="5" t="s">
        <v>1038</v>
      </c>
      <c r="E532" s="5" t="s">
        <v>1125</v>
      </c>
      <c r="F532" s="5" t="s">
        <v>1122</v>
      </c>
      <c r="G532" s="5">
        <v>2</v>
      </c>
      <c r="H532" s="5">
        <v>2</v>
      </c>
      <c r="I532" s="5" t="s">
        <v>3237</v>
      </c>
      <c r="J532" s="13">
        <v>1.0622083396055999</v>
      </c>
      <c r="K532" s="5">
        <v>2015</v>
      </c>
      <c r="L532" s="5" t="s">
        <v>1121</v>
      </c>
      <c r="P532" s="5">
        <v>12.7</v>
      </c>
      <c r="Q532" s="5">
        <v>2015</v>
      </c>
      <c r="R532" s="5" t="s">
        <v>1121</v>
      </c>
      <c r="V532" s="14">
        <v>16.811708860759488</v>
      </c>
      <c r="W532" s="5">
        <v>2019</v>
      </c>
      <c r="X532" s="5" t="s">
        <v>2011</v>
      </c>
      <c r="Y532" s="14">
        <v>0</v>
      </c>
      <c r="Z532" s="5">
        <v>2019</v>
      </c>
      <c r="AA532" s="5" t="s">
        <v>2011</v>
      </c>
      <c r="AB532" s="14">
        <v>48.941851265822784</v>
      </c>
      <c r="AC532" s="5">
        <v>2019</v>
      </c>
      <c r="AD532" s="5" t="s">
        <v>2011</v>
      </c>
      <c r="AE532" s="14">
        <v>100</v>
      </c>
      <c r="AF532" s="5">
        <v>2015</v>
      </c>
      <c r="AG532" s="5" t="s">
        <v>1121</v>
      </c>
    </row>
    <row r="533" spans="1:40" x14ac:dyDescent="0.25">
      <c r="A533" s="5" t="s">
        <v>3005</v>
      </c>
      <c r="B533" s="5" t="s">
        <v>1124</v>
      </c>
      <c r="C533" s="5" t="s">
        <v>1123</v>
      </c>
      <c r="D533" s="5" t="s">
        <v>1038</v>
      </c>
      <c r="E533" s="5" t="s">
        <v>2874</v>
      </c>
      <c r="F533" s="5" t="s">
        <v>1367</v>
      </c>
      <c r="G533" s="5">
        <v>3</v>
      </c>
      <c r="H533" s="5">
        <v>2</v>
      </c>
      <c r="I533" s="5" t="s">
        <v>2971</v>
      </c>
      <c r="J533" s="13">
        <v>0.4362470072071723</v>
      </c>
      <c r="K533" s="8">
        <v>2019</v>
      </c>
      <c r="L533" s="5" t="s">
        <v>2825</v>
      </c>
      <c r="M533" s="14">
        <v>100</v>
      </c>
      <c r="N533" s="8">
        <v>2018</v>
      </c>
      <c r="O533" s="12" t="s">
        <v>1366</v>
      </c>
      <c r="P533" s="14">
        <v>16</v>
      </c>
      <c r="Q533" s="8">
        <v>2018</v>
      </c>
      <c r="R533" s="5" t="s">
        <v>1366</v>
      </c>
      <c r="S533" s="14"/>
      <c r="T533" s="8"/>
      <c r="U533" s="5" t="s">
        <v>1569</v>
      </c>
      <c r="V533" s="14" t="s">
        <v>1569</v>
      </c>
      <c r="W533" s="8"/>
      <c r="X533" s="12" t="s">
        <v>1569</v>
      </c>
      <c r="Y533" s="14" t="s">
        <v>1569</v>
      </c>
      <c r="Z533" s="8"/>
      <c r="AA533" s="5" t="s">
        <v>1569</v>
      </c>
      <c r="AB533" s="14">
        <v>64</v>
      </c>
      <c r="AC533" s="8">
        <v>2018</v>
      </c>
      <c r="AD533" s="15" t="s">
        <v>1366</v>
      </c>
      <c r="AE533" s="14">
        <v>100</v>
      </c>
      <c r="AF533" s="8">
        <v>2018</v>
      </c>
      <c r="AG533" s="12" t="s">
        <v>1366</v>
      </c>
      <c r="AH533" s="14"/>
      <c r="AI533" s="8"/>
      <c r="AK533" s="12"/>
      <c r="AL533" s="15"/>
      <c r="AN533" s="14"/>
    </row>
    <row r="534" spans="1:40" x14ac:dyDescent="0.25">
      <c r="A534" s="5" t="s">
        <v>3006</v>
      </c>
      <c r="B534" s="5" t="s">
        <v>75</v>
      </c>
      <c r="C534" s="5" t="s">
        <v>74</v>
      </c>
      <c r="D534" s="5" t="s">
        <v>35</v>
      </c>
      <c r="E534" s="5" t="s">
        <v>76</v>
      </c>
      <c r="F534" s="5" t="s">
        <v>73</v>
      </c>
      <c r="G534" s="5">
        <v>2</v>
      </c>
      <c r="H534" s="5">
        <v>1</v>
      </c>
      <c r="I534" s="5" t="s">
        <v>2704</v>
      </c>
      <c r="J534" s="13">
        <v>1.0201336762975812</v>
      </c>
      <c r="K534" s="8">
        <v>2015</v>
      </c>
      <c r="L534" s="5" t="s">
        <v>72</v>
      </c>
      <c r="M534" s="14">
        <v>100</v>
      </c>
      <c r="N534" s="8">
        <v>2015</v>
      </c>
      <c r="O534" s="12" t="s">
        <v>72</v>
      </c>
      <c r="P534" s="14">
        <v>21.900000000000002</v>
      </c>
      <c r="Q534" s="8">
        <v>2015</v>
      </c>
      <c r="R534" s="5" t="s">
        <v>72</v>
      </c>
      <c r="S534" s="14"/>
      <c r="T534" s="8"/>
      <c r="V534" s="14">
        <v>6.0797239215015031</v>
      </c>
      <c r="W534" s="8">
        <v>2012</v>
      </c>
      <c r="X534" s="5" t="s">
        <v>2017</v>
      </c>
      <c r="Y534" s="14">
        <v>2.3315826131871953</v>
      </c>
      <c r="Z534" s="8">
        <v>2012</v>
      </c>
      <c r="AA534" s="5" t="s">
        <v>2017</v>
      </c>
      <c r="AB534" s="14">
        <v>0</v>
      </c>
      <c r="AC534" s="8">
        <v>2012</v>
      </c>
      <c r="AD534" s="15" t="s">
        <v>2017</v>
      </c>
      <c r="AE534" s="14">
        <v>100</v>
      </c>
      <c r="AF534" s="8">
        <v>2012</v>
      </c>
      <c r="AG534" s="12" t="s">
        <v>2017</v>
      </c>
      <c r="AH534" s="14"/>
      <c r="AI534" s="8"/>
      <c r="AK534" s="12"/>
      <c r="AL534" s="15"/>
      <c r="AN534" s="14"/>
    </row>
    <row r="535" spans="1:40" x14ac:dyDescent="0.25">
      <c r="A535" s="5" t="s">
        <v>3008</v>
      </c>
      <c r="B535" s="5" t="s">
        <v>1154</v>
      </c>
      <c r="C535" s="5" t="s">
        <v>1153</v>
      </c>
      <c r="D535" s="5" t="s">
        <v>1038</v>
      </c>
      <c r="E535" s="5" t="s">
        <v>1155</v>
      </c>
      <c r="F535" s="5" t="s">
        <v>2257</v>
      </c>
      <c r="G535" s="5" t="s">
        <v>1790</v>
      </c>
      <c r="H535" s="5">
        <v>1</v>
      </c>
      <c r="I535" s="5" t="s">
        <v>3239</v>
      </c>
      <c r="J535" s="13">
        <v>1.2058285540828328</v>
      </c>
      <c r="K535" s="8">
        <v>2017</v>
      </c>
      <c r="L535" s="5" t="s">
        <v>2028</v>
      </c>
      <c r="M535" s="14">
        <v>95.805648803710895</v>
      </c>
      <c r="N535" s="8">
        <v>2017</v>
      </c>
      <c r="O535" s="12" t="s">
        <v>2028</v>
      </c>
      <c r="P535" s="14">
        <v>14.210000000000003</v>
      </c>
      <c r="Q535" s="8">
        <v>2012</v>
      </c>
      <c r="R535" s="5" t="s">
        <v>1151</v>
      </c>
      <c r="S535" s="14"/>
      <c r="T535" s="8"/>
      <c r="V535" s="14"/>
      <c r="W535" s="8"/>
      <c r="Y535" s="14">
        <v>0.85750663869311716</v>
      </c>
      <c r="Z535" s="8">
        <v>2012</v>
      </c>
      <c r="AA535" s="5" t="s">
        <v>2028</v>
      </c>
      <c r="AB535" s="14"/>
      <c r="AC535" s="8"/>
      <c r="AD535" s="15"/>
      <c r="AE535" s="14">
        <v>100</v>
      </c>
      <c r="AF535" s="8">
        <v>2012</v>
      </c>
      <c r="AG535" s="12" t="s">
        <v>1151</v>
      </c>
      <c r="AH535" s="14"/>
      <c r="AI535" s="8"/>
      <c r="AK535" s="12"/>
      <c r="AL535" s="15"/>
      <c r="AN535" s="14"/>
    </row>
    <row r="536" spans="1:40" x14ac:dyDescent="0.25">
      <c r="A536" s="5" t="s">
        <v>3009</v>
      </c>
      <c r="B536" s="5" t="s">
        <v>17</v>
      </c>
      <c r="C536" s="5" t="s">
        <v>414</v>
      </c>
      <c r="D536" s="5" t="s">
        <v>360</v>
      </c>
      <c r="E536" s="5" t="s">
        <v>432</v>
      </c>
      <c r="F536" s="5" t="s">
        <v>431</v>
      </c>
      <c r="G536" s="5">
        <v>3</v>
      </c>
      <c r="H536" s="5">
        <v>2</v>
      </c>
      <c r="I536" s="5" t="s">
        <v>2705</v>
      </c>
      <c r="J536" s="13">
        <v>0.25079030558482612</v>
      </c>
      <c r="K536" s="8">
        <v>2013</v>
      </c>
      <c r="L536" s="5" t="s">
        <v>1428</v>
      </c>
      <c r="M536" s="14">
        <v>10</v>
      </c>
      <c r="N536" s="8">
        <v>2013</v>
      </c>
      <c r="O536" s="12" t="s">
        <v>1428</v>
      </c>
      <c r="P536" s="14">
        <v>7.5376884422110502</v>
      </c>
      <c r="Q536" s="8">
        <v>2015</v>
      </c>
      <c r="R536" s="5" t="s">
        <v>430</v>
      </c>
      <c r="S536" s="14"/>
      <c r="T536" s="8"/>
      <c r="V536" s="14">
        <v>0</v>
      </c>
      <c r="W536" s="8">
        <v>2013</v>
      </c>
      <c r="X536" s="5" t="s">
        <v>1428</v>
      </c>
      <c r="Y536" s="14">
        <v>0</v>
      </c>
      <c r="Z536" s="8">
        <v>2013</v>
      </c>
      <c r="AA536" s="5" t="s">
        <v>1428</v>
      </c>
      <c r="AB536" s="14">
        <v>0</v>
      </c>
      <c r="AC536" s="8">
        <v>2013</v>
      </c>
      <c r="AD536" s="15" t="s">
        <v>1428</v>
      </c>
      <c r="AE536" s="14">
        <v>0</v>
      </c>
      <c r="AF536" s="8">
        <v>2013</v>
      </c>
      <c r="AG536" s="12" t="s">
        <v>1428</v>
      </c>
      <c r="AH536" s="14"/>
      <c r="AI536" s="8"/>
      <c r="AK536" s="12"/>
      <c r="AL536" s="15"/>
      <c r="AN536" s="14"/>
    </row>
    <row r="537" spans="1:40" x14ac:dyDescent="0.25">
      <c r="A537" s="5" t="s">
        <v>3010</v>
      </c>
      <c r="B537" s="5" t="s">
        <v>689</v>
      </c>
      <c r="C537" s="5" t="s">
        <v>688</v>
      </c>
      <c r="D537" s="5" t="s">
        <v>620</v>
      </c>
      <c r="E537" s="5" t="s">
        <v>690</v>
      </c>
      <c r="F537" s="5" t="s">
        <v>687</v>
      </c>
      <c r="G537" s="5">
        <v>2</v>
      </c>
      <c r="H537" s="5">
        <v>1</v>
      </c>
      <c r="I537" s="5" t="s">
        <v>2706</v>
      </c>
      <c r="J537" s="13">
        <v>0.95074597542066286</v>
      </c>
      <c r="K537" s="8">
        <v>2017</v>
      </c>
      <c r="L537" s="5" t="s">
        <v>2034</v>
      </c>
      <c r="M537" s="14">
        <v>100</v>
      </c>
      <c r="N537" s="8">
        <v>2017</v>
      </c>
      <c r="O537" s="12" t="s">
        <v>2034</v>
      </c>
      <c r="P537" s="14">
        <v>12.961116650049851</v>
      </c>
      <c r="Q537" s="8"/>
      <c r="R537" s="5" t="s">
        <v>686</v>
      </c>
      <c r="S537" s="14"/>
      <c r="T537" s="8"/>
      <c r="V537" s="14">
        <v>0</v>
      </c>
      <c r="W537" s="8">
        <v>2017</v>
      </c>
      <c r="X537" s="5" t="s">
        <v>2034</v>
      </c>
      <c r="Y537" s="14">
        <v>0</v>
      </c>
      <c r="Z537" s="8">
        <v>2017</v>
      </c>
      <c r="AA537" s="5" t="s">
        <v>2034</v>
      </c>
      <c r="AB537" s="14">
        <v>0</v>
      </c>
      <c r="AC537" s="8">
        <v>2017</v>
      </c>
      <c r="AD537" s="15" t="s">
        <v>2034</v>
      </c>
      <c r="AE537" s="14">
        <v>100</v>
      </c>
      <c r="AF537" s="8">
        <v>2017</v>
      </c>
      <c r="AG537" s="12" t="s">
        <v>2034</v>
      </c>
      <c r="AH537" s="14"/>
      <c r="AI537" s="8"/>
      <c r="AK537" s="12"/>
      <c r="AL537" s="15"/>
      <c r="AN537" s="14"/>
    </row>
    <row r="538" spans="1:40" x14ac:dyDescent="0.25">
      <c r="A538" s="5" t="s">
        <v>3011</v>
      </c>
      <c r="B538" s="5" t="s">
        <v>694</v>
      </c>
      <c r="C538" s="5" t="s">
        <v>693</v>
      </c>
      <c r="D538" s="5" t="s">
        <v>620</v>
      </c>
      <c r="E538" s="5" t="s">
        <v>698</v>
      </c>
      <c r="F538" s="5" t="s">
        <v>697</v>
      </c>
      <c r="G538" s="5">
        <v>2</v>
      </c>
      <c r="H538" s="5">
        <v>2</v>
      </c>
      <c r="I538" s="5" t="s">
        <v>2707</v>
      </c>
      <c r="J538" s="13">
        <v>0.7400000000000001</v>
      </c>
      <c r="K538" s="8">
        <v>2015</v>
      </c>
      <c r="L538" s="5" t="s">
        <v>696</v>
      </c>
      <c r="M538" s="14">
        <v>85.000004438227919</v>
      </c>
      <c r="N538" s="8">
        <v>2017</v>
      </c>
      <c r="O538" s="12" t="s">
        <v>2036</v>
      </c>
      <c r="P538" s="14">
        <v>17.582417582417584</v>
      </c>
      <c r="Q538" s="8">
        <v>2015</v>
      </c>
      <c r="R538" s="5" t="s">
        <v>696</v>
      </c>
      <c r="S538" s="14"/>
      <c r="T538" s="8"/>
      <c r="V538" s="14">
        <v>0</v>
      </c>
      <c r="W538" s="8">
        <v>2017</v>
      </c>
      <c r="X538" s="5" t="s">
        <v>2036</v>
      </c>
      <c r="Y538" s="14">
        <v>0</v>
      </c>
      <c r="Z538" s="8">
        <v>2017</v>
      </c>
      <c r="AA538" s="5" t="s">
        <v>2036</v>
      </c>
      <c r="AB538" s="14">
        <v>0</v>
      </c>
      <c r="AC538" s="8">
        <v>2017</v>
      </c>
      <c r="AD538" s="15" t="s">
        <v>2036</v>
      </c>
      <c r="AE538" s="14">
        <v>84.999997715618065</v>
      </c>
      <c r="AF538" s="8">
        <v>2017</v>
      </c>
      <c r="AG538" s="12" t="s">
        <v>2036</v>
      </c>
      <c r="AH538" s="14"/>
      <c r="AI538" s="8"/>
      <c r="AK538" s="12"/>
      <c r="AL538" s="15"/>
      <c r="AN538" s="14"/>
    </row>
    <row r="539" spans="1:40" x14ac:dyDescent="0.25">
      <c r="A539" s="5" t="s">
        <v>3012</v>
      </c>
      <c r="B539" s="5" t="s">
        <v>694</v>
      </c>
      <c r="C539" s="5" t="s">
        <v>693</v>
      </c>
      <c r="D539" s="5" t="s">
        <v>620</v>
      </c>
      <c r="E539" s="5" t="s">
        <v>695</v>
      </c>
      <c r="F539" s="5" t="s">
        <v>692</v>
      </c>
      <c r="G539" s="5">
        <v>2</v>
      </c>
      <c r="H539" s="5">
        <v>2</v>
      </c>
      <c r="I539" s="5" t="s">
        <v>2751</v>
      </c>
      <c r="J539" s="13">
        <v>0.70000002584160692</v>
      </c>
      <c r="K539" s="8">
        <v>2017</v>
      </c>
      <c r="L539" s="5" t="s">
        <v>2037</v>
      </c>
      <c r="M539" s="14">
        <v>80</v>
      </c>
      <c r="N539" s="8">
        <v>2017</v>
      </c>
      <c r="O539" s="12" t="s">
        <v>2037</v>
      </c>
      <c r="P539" s="14">
        <v>10.31746031746032</v>
      </c>
      <c r="Q539" s="8">
        <v>2013</v>
      </c>
      <c r="R539" s="5" t="s">
        <v>691</v>
      </c>
      <c r="S539" s="14"/>
      <c r="T539" s="8"/>
      <c r="V539" s="14">
        <v>8.2704943148968901</v>
      </c>
      <c r="W539" s="8">
        <v>2016</v>
      </c>
      <c r="X539" s="5" t="s">
        <v>2037</v>
      </c>
      <c r="Y539" s="14">
        <v>0</v>
      </c>
      <c r="Z539" s="8">
        <v>2017</v>
      </c>
      <c r="AA539" s="5" t="s">
        <v>2037</v>
      </c>
      <c r="AB539" s="14">
        <v>0</v>
      </c>
      <c r="AC539" s="8">
        <v>2017</v>
      </c>
      <c r="AD539" s="15" t="s">
        <v>2037</v>
      </c>
      <c r="AE539" s="14">
        <v>0</v>
      </c>
      <c r="AF539" s="8">
        <v>2017</v>
      </c>
      <c r="AG539" s="12" t="s">
        <v>2037</v>
      </c>
      <c r="AH539" s="14"/>
      <c r="AI539" s="8"/>
      <c r="AK539" s="12"/>
      <c r="AL539" s="15"/>
      <c r="AN539" s="14"/>
    </row>
    <row r="540" spans="1:40" x14ac:dyDescent="0.25">
      <c r="A540" s="5" t="s">
        <v>3013</v>
      </c>
      <c r="B540" s="5" t="s">
        <v>138</v>
      </c>
      <c r="C540" s="5" t="s">
        <v>137</v>
      </c>
      <c r="D540" s="5" t="s">
        <v>35</v>
      </c>
      <c r="E540" s="5" t="s">
        <v>1456</v>
      </c>
      <c r="F540" s="4" t="s">
        <v>1455</v>
      </c>
      <c r="G540" s="4" t="s">
        <v>1791</v>
      </c>
      <c r="H540" s="5">
        <v>1</v>
      </c>
      <c r="I540" s="5" t="s">
        <v>3241</v>
      </c>
      <c r="J540" s="13">
        <v>1.2808129854347854</v>
      </c>
      <c r="K540" s="5">
        <v>2012</v>
      </c>
      <c r="L540" s="5" t="s">
        <v>135</v>
      </c>
      <c r="M540" s="12">
        <v>100</v>
      </c>
      <c r="N540" s="5">
        <v>2008</v>
      </c>
      <c r="O540" s="5" t="s">
        <v>1454</v>
      </c>
      <c r="P540" s="12">
        <v>13</v>
      </c>
      <c r="Q540" s="5">
        <v>2008</v>
      </c>
      <c r="R540" s="5" t="s">
        <v>1454</v>
      </c>
      <c r="V540" s="12">
        <v>4.0000000000000563E-2</v>
      </c>
      <c r="W540" s="5">
        <v>2008</v>
      </c>
      <c r="X540" s="5" t="s">
        <v>1454</v>
      </c>
      <c r="Y540" s="12">
        <v>9.9600000000000009</v>
      </c>
      <c r="Z540" s="5">
        <v>2008</v>
      </c>
      <c r="AA540" s="5" t="s">
        <v>1454</v>
      </c>
      <c r="AB540" s="12">
        <v>0</v>
      </c>
      <c r="AC540" s="5">
        <v>2008</v>
      </c>
      <c r="AD540" s="5" t="s">
        <v>1454</v>
      </c>
      <c r="AE540" s="14">
        <v>100</v>
      </c>
      <c r="AF540" s="5">
        <v>2008</v>
      </c>
      <c r="AG540" s="5" t="s">
        <v>1454</v>
      </c>
    </row>
    <row r="541" spans="1:40" x14ac:dyDescent="0.25">
      <c r="A541" s="5" t="s">
        <v>3014</v>
      </c>
      <c r="B541" s="5" t="s">
        <v>455</v>
      </c>
      <c r="C541" s="5" t="s">
        <v>454</v>
      </c>
      <c r="D541" s="5" t="s">
        <v>360</v>
      </c>
      <c r="E541" s="5" t="s">
        <v>456</v>
      </c>
      <c r="F541" s="5" t="s">
        <v>453</v>
      </c>
      <c r="G541" s="5">
        <v>2</v>
      </c>
      <c r="H541" s="15">
        <v>1</v>
      </c>
      <c r="I541" s="5" t="s">
        <v>3343</v>
      </c>
      <c r="J541" s="13">
        <v>0.24175798397343784</v>
      </c>
      <c r="K541" s="5">
        <v>2007</v>
      </c>
      <c r="L541" s="5" t="s">
        <v>2045</v>
      </c>
      <c r="M541" s="12">
        <v>76</v>
      </c>
      <c r="N541" s="5">
        <v>2007</v>
      </c>
      <c r="O541" s="5" t="s">
        <v>2045</v>
      </c>
      <c r="P541" s="12">
        <v>5.3053053053053052</v>
      </c>
      <c r="Q541" s="5">
        <v>1996</v>
      </c>
      <c r="R541" s="5" t="s">
        <v>452</v>
      </c>
      <c r="V541" s="12">
        <v>0</v>
      </c>
      <c r="W541" s="5">
        <v>2007</v>
      </c>
      <c r="X541" s="5" t="s">
        <v>2045</v>
      </c>
      <c r="Y541" s="12">
        <v>0</v>
      </c>
      <c r="Z541" s="5">
        <v>2007</v>
      </c>
      <c r="AA541" s="5" t="s">
        <v>2045</v>
      </c>
      <c r="AB541" s="12">
        <v>0</v>
      </c>
      <c r="AC541" s="5">
        <v>2007</v>
      </c>
      <c r="AD541" s="5" t="s">
        <v>2045</v>
      </c>
      <c r="AE541" s="14">
        <v>0</v>
      </c>
      <c r="AF541" s="5">
        <v>2007</v>
      </c>
      <c r="AG541" s="5" t="s">
        <v>2045</v>
      </c>
    </row>
    <row r="542" spans="1:40" x14ac:dyDescent="0.25">
      <c r="A542" s="5" t="s">
        <v>3015</v>
      </c>
      <c r="B542" s="5" t="s">
        <v>23</v>
      </c>
      <c r="C542" s="5" t="s">
        <v>708</v>
      </c>
      <c r="D542" s="5" t="s">
        <v>620</v>
      </c>
      <c r="E542" s="5" t="s">
        <v>711</v>
      </c>
      <c r="F542" s="5" t="s">
        <v>1462</v>
      </c>
      <c r="G542" s="5" t="s">
        <v>2708</v>
      </c>
      <c r="H542" s="5">
        <v>1</v>
      </c>
      <c r="I542" s="5" t="s">
        <v>3242</v>
      </c>
      <c r="J542" s="13">
        <v>0.99390689170862878</v>
      </c>
      <c r="K542" s="8">
        <v>2014</v>
      </c>
      <c r="L542" s="5" t="s">
        <v>710</v>
      </c>
      <c r="M542" s="14">
        <v>76.5</v>
      </c>
      <c r="N542" s="8">
        <v>2014</v>
      </c>
      <c r="O542" s="12" t="s">
        <v>710</v>
      </c>
      <c r="P542" s="14">
        <v>0</v>
      </c>
      <c r="Q542" s="8">
        <v>2014</v>
      </c>
      <c r="R542" s="5" t="s">
        <v>710</v>
      </c>
      <c r="S542" s="14"/>
      <c r="T542" s="8"/>
      <c r="V542" s="14">
        <v>12.72430668841762</v>
      </c>
      <c r="W542" s="8">
        <v>2014</v>
      </c>
      <c r="X542" s="5" t="s">
        <v>710</v>
      </c>
      <c r="Y542" s="14">
        <v>0</v>
      </c>
      <c r="Z542" s="8">
        <v>2014</v>
      </c>
      <c r="AA542" s="5" t="s">
        <v>710</v>
      </c>
      <c r="AB542" s="14">
        <v>0</v>
      </c>
      <c r="AC542" s="8">
        <v>2007</v>
      </c>
      <c r="AD542" s="15" t="s">
        <v>1461</v>
      </c>
      <c r="AE542" s="14">
        <v>0</v>
      </c>
      <c r="AF542" s="8">
        <v>2014</v>
      </c>
      <c r="AG542" s="12" t="s">
        <v>710</v>
      </c>
      <c r="AH542" s="14"/>
      <c r="AI542" s="8"/>
      <c r="AK542" s="12"/>
      <c r="AL542" s="15"/>
      <c r="AN542" s="14"/>
    </row>
    <row r="543" spans="1:40" x14ac:dyDescent="0.25">
      <c r="A543" s="5" t="s">
        <v>3016</v>
      </c>
      <c r="B543" s="5" t="s">
        <v>23</v>
      </c>
      <c r="C543" s="5" t="s">
        <v>708</v>
      </c>
      <c r="D543" s="5" t="s">
        <v>620</v>
      </c>
      <c r="E543" s="5" t="s">
        <v>725</v>
      </c>
      <c r="F543" s="5" t="s">
        <v>724</v>
      </c>
      <c r="G543" s="5">
        <v>3</v>
      </c>
      <c r="H543" s="5">
        <v>2</v>
      </c>
      <c r="I543" s="5" t="s">
        <v>2709</v>
      </c>
      <c r="J543" s="13">
        <v>0.31865042174320524</v>
      </c>
      <c r="K543" s="8">
        <v>2016</v>
      </c>
      <c r="L543" s="5" t="s">
        <v>723</v>
      </c>
      <c r="M543" s="14">
        <v>97</v>
      </c>
      <c r="N543" s="8">
        <v>2016</v>
      </c>
      <c r="O543" s="12" t="s">
        <v>723</v>
      </c>
      <c r="P543" s="14">
        <v>10</v>
      </c>
      <c r="Q543" s="8">
        <v>2010</v>
      </c>
      <c r="R543" s="5" t="s">
        <v>1458</v>
      </c>
      <c r="S543" s="14"/>
      <c r="T543" s="8"/>
      <c r="V543" s="14">
        <v>23.618090452261306</v>
      </c>
      <c r="W543" s="8">
        <v>2016</v>
      </c>
      <c r="X543" s="5" t="s">
        <v>723</v>
      </c>
      <c r="Y543" s="14">
        <v>0</v>
      </c>
      <c r="Z543" s="8">
        <v>2016</v>
      </c>
      <c r="AA543" s="5" t="s">
        <v>723</v>
      </c>
      <c r="AB543" s="14">
        <v>0</v>
      </c>
      <c r="AC543" s="8">
        <v>2016</v>
      </c>
      <c r="AD543" s="15" t="s">
        <v>723</v>
      </c>
      <c r="AE543" s="14">
        <v>0</v>
      </c>
      <c r="AF543" s="8">
        <v>2016</v>
      </c>
      <c r="AG543" s="12" t="s">
        <v>723</v>
      </c>
      <c r="AH543" s="14"/>
      <c r="AI543" s="8"/>
      <c r="AK543" s="12"/>
      <c r="AL543" s="15"/>
      <c r="AN543" s="14"/>
    </row>
    <row r="544" spans="1:40" x14ac:dyDescent="0.25">
      <c r="A544" s="5" t="s">
        <v>3017</v>
      </c>
      <c r="B544" s="5" t="s">
        <v>1629</v>
      </c>
      <c r="C544" s="5" t="s">
        <v>1183</v>
      </c>
      <c r="D544" s="5" t="s">
        <v>1038</v>
      </c>
      <c r="E544" s="5" t="s">
        <v>1184</v>
      </c>
      <c r="F544" s="5" t="s">
        <v>1182</v>
      </c>
      <c r="G544" s="5">
        <v>2</v>
      </c>
      <c r="H544" s="5">
        <v>1</v>
      </c>
      <c r="I544" s="5" t="s">
        <v>2710</v>
      </c>
      <c r="J544" s="13">
        <v>0.93192599620493355</v>
      </c>
      <c r="K544" s="8">
        <v>2014</v>
      </c>
      <c r="L544" s="5" t="s">
        <v>1181</v>
      </c>
      <c r="M544" s="14">
        <v>100</v>
      </c>
      <c r="N544" s="8">
        <v>2014</v>
      </c>
      <c r="O544" s="12" t="s">
        <v>1181</v>
      </c>
      <c r="P544" s="14">
        <v>6.9999999999999991</v>
      </c>
      <c r="Q544" s="8">
        <v>2014</v>
      </c>
      <c r="R544" s="5" t="s">
        <v>1181</v>
      </c>
      <c r="S544" s="14"/>
      <c r="T544" s="8"/>
      <c r="V544" s="14">
        <v>4.5506257110352673</v>
      </c>
      <c r="W544" s="8">
        <v>2017</v>
      </c>
      <c r="X544" s="5" t="s">
        <v>2048</v>
      </c>
      <c r="Y544" s="14">
        <v>4</v>
      </c>
      <c r="Z544" s="8">
        <v>2014</v>
      </c>
      <c r="AA544" s="5" t="s">
        <v>1181</v>
      </c>
      <c r="AB544" s="14">
        <v>0</v>
      </c>
      <c r="AC544" s="8">
        <v>2017</v>
      </c>
      <c r="AD544" s="15" t="s">
        <v>2048</v>
      </c>
      <c r="AE544" s="14">
        <v>0</v>
      </c>
      <c r="AF544" s="8">
        <v>2014</v>
      </c>
      <c r="AG544" s="12" t="s">
        <v>1181</v>
      </c>
      <c r="AH544" s="14"/>
      <c r="AI544" s="8"/>
      <c r="AK544" s="12"/>
      <c r="AL544" s="15"/>
      <c r="AN544" s="14"/>
    </row>
    <row r="545" spans="1:43" x14ac:dyDescent="0.25">
      <c r="A545" s="5" t="s">
        <v>3018</v>
      </c>
      <c r="B545" s="5" t="s">
        <v>1187</v>
      </c>
      <c r="C545" s="5" t="s">
        <v>1186</v>
      </c>
      <c r="D545" s="5" t="s">
        <v>1038</v>
      </c>
      <c r="E545" s="5" t="s">
        <v>1188</v>
      </c>
      <c r="F545" s="5" t="s">
        <v>2749</v>
      </c>
      <c r="G545" s="5">
        <v>2</v>
      </c>
      <c r="H545" s="5">
        <v>2</v>
      </c>
      <c r="I545" s="5" t="s">
        <v>2711</v>
      </c>
      <c r="J545" s="13">
        <v>1.2368820701762515</v>
      </c>
      <c r="K545" s="8">
        <v>2019</v>
      </c>
      <c r="L545" s="5" t="s">
        <v>2052</v>
      </c>
      <c r="M545" s="14">
        <v>81.5</v>
      </c>
      <c r="N545" s="8">
        <v>2019</v>
      </c>
      <c r="O545" s="12" t="s">
        <v>2052</v>
      </c>
      <c r="P545" s="14"/>
      <c r="Q545" s="8"/>
      <c r="S545" s="14"/>
      <c r="T545" s="8"/>
      <c r="V545" s="14">
        <v>0</v>
      </c>
      <c r="W545" s="8">
        <v>2015</v>
      </c>
      <c r="X545" s="5" t="s">
        <v>1185</v>
      </c>
      <c r="Y545" s="14">
        <v>0</v>
      </c>
      <c r="Z545" s="8">
        <v>2015</v>
      </c>
      <c r="AA545" s="5" t="s">
        <v>1185</v>
      </c>
      <c r="AB545" s="14">
        <v>0</v>
      </c>
      <c r="AC545" s="8">
        <v>2015</v>
      </c>
      <c r="AD545" s="15" t="s">
        <v>1185</v>
      </c>
      <c r="AE545" s="14">
        <v>0</v>
      </c>
      <c r="AF545" s="8">
        <v>2015</v>
      </c>
      <c r="AG545" s="12" t="s">
        <v>1185</v>
      </c>
      <c r="AH545" s="14"/>
      <c r="AI545" s="8"/>
      <c r="AK545" s="12"/>
      <c r="AL545" s="15"/>
      <c r="AN545" s="14"/>
    </row>
    <row r="546" spans="1:43" x14ac:dyDescent="0.25">
      <c r="A546" s="5" t="s">
        <v>3019</v>
      </c>
      <c r="B546" s="5" t="s">
        <v>13</v>
      </c>
      <c r="C546" s="5" t="s">
        <v>851</v>
      </c>
      <c r="D546" s="5" t="s">
        <v>620</v>
      </c>
      <c r="E546" s="5" t="s">
        <v>16</v>
      </c>
      <c r="F546" s="5" t="s">
        <v>850</v>
      </c>
      <c r="G546" s="5">
        <v>1</v>
      </c>
      <c r="H546" s="5">
        <v>1</v>
      </c>
      <c r="I546" s="5" t="s">
        <v>3243</v>
      </c>
      <c r="J546" s="13">
        <v>0.7</v>
      </c>
      <c r="K546" s="5">
        <v>2019</v>
      </c>
      <c r="L546" s="5" t="s">
        <v>1538</v>
      </c>
      <c r="M546" s="12">
        <v>65.25</v>
      </c>
      <c r="N546" s="5">
        <v>2019</v>
      </c>
      <c r="O546" s="5" t="s">
        <v>1538</v>
      </c>
      <c r="P546" s="12">
        <v>9.6</v>
      </c>
      <c r="Q546" s="5">
        <v>2019</v>
      </c>
      <c r="R546" s="5" t="s">
        <v>1538</v>
      </c>
      <c r="S546" s="12">
        <v>60.104166666666671</v>
      </c>
      <c r="T546" s="5">
        <v>2019</v>
      </c>
      <c r="U546" s="5" t="s">
        <v>1538</v>
      </c>
      <c r="V546" s="14">
        <v>0</v>
      </c>
      <c r="W546" s="8">
        <v>2017</v>
      </c>
      <c r="X546" s="12" t="s">
        <v>2060</v>
      </c>
      <c r="Y546" s="14">
        <v>0</v>
      </c>
      <c r="Z546" s="8">
        <v>2017</v>
      </c>
      <c r="AA546" s="5" t="s">
        <v>2060</v>
      </c>
      <c r="AB546" s="12">
        <v>0</v>
      </c>
      <c r="AC546" s="5">
        <v>2019</v>
      </c>
      <c r="AD546" s="5" t="s">
        <v>1538</v>
      </c>
      <c r="AE546" s="14">
        <v>0</v>
      </c>
      <c r="AF546" s="5">
        <v>2019</v>
      </c>
      <c r="AG546" s="5" t="s">
        <v>1538</v>
      </c>
      <c r="AH546" s="14">
        <v>14.66</v>
      </c>
      <c r="AI546" s="5">
        <v>2019</v>
      </c>
      <c r="AJ546" s="5" t="s">
        <v>1538</v>
      </c>
      <c r="AK546" s="12"/>
      <c r="AL546" s="15"/>
      <c r="AN546" s="14"/>
      <c r="AQ546" s="14"/>
    </row>
    <row r="547" spans="1:43" x14ac:dyDescent="0.25">
      <c r="A547" s="5" t="s">
        <v>3020</v>
      </c>
      <c r="B547" s="5" t="s">
        <v>1466</v>
      </c>
      <c r="C547" s="5" t="s">
        <v>867</v>
      </c>
      <c r="D547" s="5" t="s">
        <v>620</v>
      </c>
      <c r="E547" s="5" t="s">
        <v>868</v>
      </c>
      <c r="F547" s="5" t="s">
        <v>866</v>
      </c>
      <c r="G547" s="5" t="s">
        <v>1791</v>
      </c>
      <c r="H547" s="5">
        <v>1</v>
      </c>
      <c r="I547" s="5" t="s">
        <v>3244</v>
      </c>
      <c r="J547" s="13">
        <v>1.7252355689286563</v>
      </c>
      <c r="K547" s="8">
        <v>2015</v>
      </c>
      <c r="L547" s="5" t="s">
        <v>865</v>
      </c>
      <c r="M547" s="14">
        <v>100</v>
      </c>
      <c r="N547" s="8">
        <v>2015</v>
      </c>
      <c r="O547" s="12" t="s">
        <v>865</v>
      </c>
      <c r="P547" s="14">
        <v>7.0000000000000009</v>
      </c>
      <c r="Q547" s="8">
        <v>2015</v>
      </c>
      <c r="R547" s="5" t="s">
        <v>865</v>
      </c>
      <c r="S547" s="14"/>
      <c r="T547" s="8"/>
      <c r="V547" s="14">
        <v>0</v>
      </c>
      <c r="W547" s="8">
        <v>2017</v>
      </c>
      <c r="X547" s="5" t="s">
        <v>2061</v>
      </c>
      <c r="Y547" s="14">
        <v>0</v>
      </c>
      <c r="Z547" s="8">
        <v>2017</v>
      </c>
      <c r="AA547" s="5" t="s">
        <v>2061</v>
      </c>
      <c r="AB547" s="14">
        <v>0</v>
      </c>
      <c r="AC547" s="8">
        <v>2017</v>
      </c>
      <c r="AD547" s="15" t="s">
        <v>2061</v>
      </c>
      <c r="AE547" s="14">
        <v>100</v>
      </c>
      <c r="AF547" s="8">
        <v>2017</v>
      </c>
      <c r="AG547" s="12" t="s">
        <v>2061</v>
      </c>
      <c r="AH547" s="14"/>
      <c r="AI547" s="8"/>
      <c r="AK547" s="12"/>
      <c r="AL547" s="15"/>
      <c r="AN547" s="14"/>
    </row>
    <row r="548" spans="1:43" x14ac:dyDescent="0.25">
      <c r="A548" s="5" t="s">
        <v>3021</v>
      </c>
      <c r="B548" s="5" t="s">
        <v>1205</v>
      </c>
      <c r="C548" s="5" t="s">
        <v>1204</v>
      </c>
      <c r="D548" s="5" t="s">
        <v>1038</v>
      </c>
      <c r="E548" s="5" t="s">
        <v>1206</v>
      </c>
      <c r="F548" s="5" t="s">
        <v>1203</v>
      </c>
      <c r="G548" s="5">
        <v>2</v>
      </c>
      <c r="H548" s="5">
        <v>1</v>
      </c>
      <c r="I548" s="5" t="s">
        <v>3245</v>
      </c>
      <c r="J548" s="13">
        <v>1.01159114857745</v>
      </c>
      <c r="K548" s="8">
        <v>2015</v>
      </c>
      <c r="L548" s="5" t="s">
        <v>1202</v>
      </c>
      <c r="M548" s="14">
        <v>100</v>
      </c>
      <c r="N548" s="8">
        <v>2015</v>
      </c>
      <c r="O548" s="12" t="s">
        <v>1202</v>
      </c>
      <c r="P548" s="14">
        <v>13</v>
      </c>
      <c r="Q548" s="8">
        <v>2015</v>
      </c>
      <c r="R548" s="5" t="s">
        <v>1202</v>
      </c>
      <c r="S548" s="14"/>
      <c r="T548" s="8"/>
      <c r="V548" s="14">
        <v>10.526315789473683</v>
      </c>
      <c r="W548" s="8">
        <v>2015</v>
      </c>
      <c r="X548" s="5" t="s">
        <v>1202</v>
      </c>
      <c r="Y548" s="14">
        <v>0</v>
      </c>
      <c r="Z548" s="8">
        <v>2012</v>
      </c>
      <c r="AA548" s="5" t="s">
        <v>2063</v>
      </c>
      <c r="AB548" s="14">
        <v>0</v>
      </c>
      <c r="AC548" s="8">
        <v>2012</v>
      </c>
      <c r="AD548" s="15" t="s">
        <v>2063</v>
      </c>
      <c r="AE548" s="14">
        <v>97.526283240568958</v>
      </c>
      <c r="AF548" s="8">
        <v>2015</v>
      </c>
      <c r="AG548" s="12" t="s">
        <v>1202</v>
      </c>
      <c r="AH548" s="14"/>
      <c r="AI548" s="8"/>
      <c r="AK548" s="12"/>
      <c r="AL548" s="15"/>
      <c r="AN548" s="14"/>
    </row>
    <row r="549" spans="1:43" x14ac:dyDescent="0.25">
      <c r="A549" s="5" t="s">
        <v>3022</v>
      </c>
      <c r="B549" s="5" t="s">
        <v>470</v>
      </c>
      <c r="C549" s="5" t="s">
        <v>469</v>
      </c>
      <c r="D549" s="5" t="s">
        <v>360</v>
      </c>
      <c r="E549" s="5" t="s">
        <v>471</v>
      </c>
      <c r="F549" s="5" t="s">
        <v>3175</v>
      </c>
      <c r="G549" s="5">
        <v>3</v>
      </c>
      <c r="H549" s="5">
        <v>2</v>
      </c>
      <c r="I549" s="5" t="s">
        <v>3246</v>
      </c>
      <c r="J549" s="13">
        <v>0.47622139965798643</v>
      </c>
      <c r="K549" s="8">
        <v>2016</v>
      </c>
      <c r="L549" s="5" t="s">
        <v>467</v>
      </c>
      <c r="M549" s="14">
        <v>88.5</v>
      </c>
      <c r="N549" s="8">
        <v>2016</v>
      </c>
      <c r="O549" s="12" t="s">
        <v>467</v>
      </c>
      <c r="P549" s="14">
        <v>11.092235435195363</v>
      </c>
      <c r="Q549" s="8">
        <v>2016</v>
      </c>
      <c r="R549" s="5" t="s">
        <v>467</v>
      </c>
      <c r="S549" s="14"/>
      <c r="T549" s="8"/>
      <c r="V549" s="14">
        <v>8.2770196624124903</v>
      </c>
      <c r="W549" s="8">
        <v>2007</v>
      </c>
      <c r="X549" s="5" t="s">
        <v>2066</v>
      </c>
      <c r="Y549" s="14">
        <v>0</v>
      </c>
      <c r="Z549" s="8">
        <v>2009</v>
      </c>
      <c r="AA549" s="5" t="s">
        <v>2066</v>
      </c>
      <c r="AB549" s="14">
        <v>0</v>
      </c>
      <c r="AC549" s="8">
        <v>2007</v>
      </c>
      <c r="AD549" s="15" t="s">
        <v>2066</v>
      </c>
      <c r="AE549" s="14">
        <v>0</v>
      </c>
      <c r="AF549" s="8">
        <v>2009</v>
      </c>
      <c r="AG549" s="12" t="s">
        <v>2066</v>
      </c>
      <c r="AH549" s="14"/>
      <c r="AI549" s="8"/>
      <c r="AK549" s="12"/>
      <c r="AL549" s="15"/>
      <c r="AN549" s="14"/>
    </row>
    <row r="550" spans="1:43" x14ac:dyDescent="0.25">
      <c r="A550" s="5" t="s">
        <v>3023</v>
      </c>
      <c r="B550" s="5" t="s">
        <v>531</v>
      </c>
      <c r="C550" s="5" t="s">
        <v>530</v>
      </c>
      <c r="D550" s="5" t="s">
        <v>360</v>
      </c>
      <c r="E550" s="5" t="s">
        <v>532</v>
      </c>
      <c r="F550" s="5" t="s">
        <v>2750</v>
      </c>
      <c r="G550" s="5">
        <v>3</v>
      </c>
      <c r="H550" s="5">
        <v>1</v>
      </c>
      <c r="I550" s="5" t="s">
        <v>3247</v>
      </c>
      <c r="M550" s="12">
        <v>60</v>
      </c>
      <c r="N550" s="5">
        <v>2019</v>
      </c>
      <c r="O550" s="5" t="s">
        <v>2079</v>
      </c>
      <c r="P550" s="12">
        <v>2</v>
      </c>
      <c r="Q550" s="5">
        <v>2003</v>
      </c>
      <c r="R550" s="5" t="s">
        <v>529</v>
      </c>
      <c r="V550" s="12">
        <v>0</v>
      </c>
      <c r="W550" s="5">
        <v>2003</v>
      </c>
      <c r="X550" s="5" t="s">
        <v>529</v>
      </c>
      <c r="Y550" s="12">
        <v>0</v>
      </c>
      <c r="Z550" s="5">
        <v>2019</v>
      </c>
      <c r="AA550" s="5" t="s">
        <v>2079</v>
      </c>
      <c r="AB550" s="12">
        <v>0</v>
      </c>
      <c r="AC550" s="5">
        <v>2019</v>
      </c>
      <c r="AD550" s="5" t="s">
        <v>2079</v>
      </c>
      <c r="AE550" s="14">
        <v>0</v>
      </c>
      <c r="AF550" s="5">
        <v>2003</v>
      </c>
      <c r="AG550" s="5" t="s">
        <v>529</v>
      </c>
    </row>
    <row r="551" spans="1:43" x14ac:dyDescent="0.25">
      <c r="A551" s="5" t="s">
        <v>3024</v>
      </c>
      <c r="B551" s="5" t="s">
        <v>21</v>
      </c>
      <c r="C551" s="5" t="s">
        <v>939</v>
      </c>
      <c r="D551" s="5" t="s">
        <v>620</v>
      </c>
      <c r="E551" s="5" t="s">
        <v>22</v>
      </c>
      <c r="F551" s="5" t="s">
        <v>938</v>
      </c>
      <c r="G551" s="5">
        <v>2</v>
      </c>
      <c r="H551" s="15">
        <v>2</v>
      </c>
      <c r="I551" s="5" t="s">
        <v>3249</v>
      </c>
      <c r="J551" s="13">
        <v>0.49</v>
      </c>
      <c r="K551" s="5">
        <v>2021</v>
      </c>
      <c r="L551" s="5" t="s">
        <v>1551</v>
      </c>
      <c r="M551" s="12">
        <v>81.17</v>
      </c>
      <c r="N551" s="5">
        <v>2021</v>
      </c>
      <c r="O551" s="5" t="s">
        <v>1551</v>
      </c>
      <c r="P551" s="12">
        <v>13.08</v>
      </c>
      <c r="Q551" s="5">
        <v>2021</v>
      </c>
      <c r="R551" s="5" t="s">
        <v>1551</v>
      </c>
      <c r="S551" s="12">
        <v>22.706422018348626</v>
      </c>
      <c r="T551" s="5">
        <v>2021</v>
      </c>
      <c r="U551" s="5" t="s">
        <v>1551</v>
      </c>
      <c r="V551" s="12">
        <v>0</v>
      </c>
      <c r="W551" s="5">
        <v>2016</v>
      </c>
      <c r="X551" s="5" t="s">
        <v>937</v>
      </c>
      <c r="Y551" s="12">
        <v>0</v>
      </c>
      <c r="Z551" s="5">
        <v>2016</v>
      </c>
      <c r="AA551" s="5" t="s">
        <v>937</v>
      </c>
      <c r="AB551" s="12">
        <v>0</v>
      </c>
      <c r="AC551" s="5">
        <v>2021</v>
      </c>
      <c r="AD551" s="5" t="s">
        <v>1551</v>
      </c>
      <c r="AE551" s="14">
        <v>0</v>
      </c>
      <c r="AF551" s="5">
        <v>2021</v>
      </c>
      <c r="AG551" s="5" t="s">
        <v>1551</v>
      </c>
      <c r="AH551" s="14">
        <v>0.06</v>
      </c>
      <c r="AI551" s="5">
        <v>2021</v>
      </c>
      <c r="AJ551" s="5" t="s">
        <v>1551</v>
      </c>
    </row>
    <row r="552" spans="1:43" x14ac:dyDescent="0.25">
      <c r="A552" s="5" t="s">
        <v>3025</v>
      </c>
      <c r="B552" s="5" t="s">
        <v>260</v>
      </c>
      <c r="C552" s="5" t="s">
        <v>259</v>
      </c>
      <c r="D552" s="5" t="s">
        <v>1038</v>
      </c>
      <c r="E552" s="5" t="s">
        <v>263</v>
      </c>
      <c r="F552" s="5" t="s">
        <v>262</v>
      </c>
      <c r="G552" s="5">
        <v>2</v>
      </c>
      <c r="H552" s="5">
        <v>1</v>
      </c>
      <c r="I552" s="5" t="s">
        <v>2712</v>
      </c>
      <c r="J552" s="13">
        <v>1.0002235583859223</v>
      </c>
      <c r="K552" s="8">
        <v>2010</v>
      </c>
      <c r="L552" s="5" t="s">
        <v>261</v>
      </c>
      <c r="M552" s="14">
        <v>97.5</v>
      </c>
      <c r="N552" s="8">
        <v>2010</v>
      </c>
      <c r="O552" s="12" t="s">
        <v>261</v>
      </c>
      <c r="P552" s="14"/>
      <c r="Q552" s="8"/>
      <c r="S552" s="14"/>
      <c r="T552" s="8"/>
      <c r="V552" s="14">
        <v>0</v>
      </c>
      <c r="W552" s="8">
        <v>2015</v>
      </c>
      <c r="X552" s="5" t="s">
        <v>2081</v>
      </c>
      <c r="Y552" s="14">
        <v>0</v>
      </c>
      <c r="Z552" s="8">
        <v>2015</v>
      </c>
      <c r="AA552" s="5" t="s">
        <v>2081</v>
      </c>
      <c r="AB552" s="14">
        <v>0</v>
      </c>
      <c r="AC552" s="8">
        <v>2015</v>
      </c>
      <c r="AD552" s="15" t="s">
        <v>2081</v>
      </c>
      <c r="AE552" s="14">
        <v>100</v>
      </c>
      <c r="AF552" s="8">
        <v>2015</v>
      </c>
      <c r="AG552" s="12" t="s">
        <v>2081</v>
      </c>
      <c r="AH552" s="14"/>
      <c r="AI552" s="8"/>
      <c r="AK552" s="12"/>
      <c r="AL552" s="15"/>
      <c r="AN552" s="14"/>
    </row>
    <row r="553" spans="1:43" x14ac:dyDescent="0.25">
      <c r="A553" s="5" t="s">
        <v>3026</v>
      </c>
      <c r="B553" s="5" t="s">
        <v>1257</v>
      </c>
      <c r="C553" s="5" t="s">
        <v>1256</v>
      </c>
      <c r="D553" s="5" t="s">
        <v>1038</v>
      </c>
      <c r="E553" s="5" t="s">
        <v>1583</v>
      </c>
      <c r="F553" s="5" t="s">
        <v>1255</v>
      </c>
      <c r="G553" s="5">
        <v>2</v>
      </c>
      <c r="H553" s="5">
        <v>1</v>
      </c>
      <c r="I553" s="5" t="s">
        <v>2752</v>
      </c>
      <c r="J553" s="13">
        <v>1.5986991211817605</v>
      </c>
      <c r="K553" s="8">
        <v>2010</v>
      </c>
      <c r="L553" s="5" t="s">
        <v>1254</v>
      </c>
      <c r="M553" s="14">
        <v>82.300003051757798</v>
      </c>
      <c r="N553" s="8">
        <v>2017</v>
      </c>
      <c r="O553" s="12" t="s">
        <v>2086</v>
      </c>
      <c r="P553" s="14">
        <v>4.2</v>
      </c>
      <c r="Q553" s="8">
        <v>2010</v>
      </c>
      <c r="R553" s="5" t="s">
        <v>1254</v>
      </c>
      <c r="S553" s="14"/>
      <c r="T553" s="8"/>
      <c r="V553" s="14">
        <v>0</v>
      </c>
      <c r="W553" s="8">
        <v>2010</v>
      </c>
      <c r="X553" s="5" t="s">
        <v>1254</v>
      </c>
      <c r="Y553" s="14">
        <v>0</v>
      </c>
      <c r="Z553" s="8">
        <v>2010</v>
      </c>
      <c r="AA553" s="5" t="s">
        <v>1254</v>
      </c>
      <c r="AB553" s="14">
        <v>0</v>
      </c>
      <c r="AC553" s="8">
        <v>2010</v>
      </c>
      <c r="AD553" s="15" t="s">
        <v>1254</v>
      </c>
      <c r="AE553" s="14">
        <v>0</v>
      </c>
      <c r="AF553" s="8">
        <v>2010</v>
      </c>
      <c r="AG553" s="12" t="s">
        <v>1254</v>
      </c>
      <c r="AH553" s="14"/>
      <c r="AI553" s="8"/>
      <c r="AK553" s="12"/>
      <c r="AL553" s="15"/>
      <c r="AN553" s="14"/>
    </row>
    <row r="554" spans="1:43" x14ac:dyDescent="0.25">
      <c r="A554" s="5" t="s">
        <v>3027</v>
      </c>
      <c r="B554" s="5" t="s">
        <v>1287</v>
      </c>
      <c r="C554" s="5" t="s">
        <v>1286</v>
      </c>
      <c r="D554" s="5" t="s">
        <v>620</v>
      </c>
      <c r="E554" s="5" t="s">
        <v>2205</v>
      </c>
      <c r="F554" s="5" t="s">
        <v>1285</v>
      </c>
      <c r="G554" s="5">
        <v>1</v>
      </c>
      <c r="H554" s="5">
        <v>2</v>
      </c>
      <c r="I554" s="5" t="s">
        <v>3250</v>
      </c>
      <c r="J554" s="13"/>
      <c r="K554" s="8"/>
      <c r="M554" s="14">
        <v>97.800003051757798</v>
      </c>
      <c r="N554" s="8">
        <v>2015</v>
      </c>
      <c r="O554" s="12" t="s">
        <v>2092</v>
      </c>
      <c r="P554" s="14">
        <v>13.045218087234892</v>
      </c>
      <c r="Q554" s="8"/>
      <c r="R554" s="5" t="s">
        <v>1284</v>
      </c>
      <c r="S554" s="14"/>
      <c r="T554" s="8"/>
      <c r="V554" s="14"/>
      <c r="W554" s="8"/>
      <c r="Y554" s="14"/>
      <c r="Z554" s="8"/>
      <c r="AB554" s="14"/>
      <c r="AC554" s="8"/>
      <c r="AE554" s="14"/>
      <c r="AF554" s="8"/>
      <c r="AH554" s="14"/>
      <c r="AI554" s="8"/>
    </row>
    <row r="555" spans="1:43" x14ac:dyDescent="0.25">
      <c r="A555" s="5" t="s">
        <v>3028</v>
      </c>
      <c r="B555" s="5" t="s">
        <v>542</v>
      </c>
      <c r="C555" s="5" t="s">
        <v>541</v>
      </c>
      <c r="D555" s="5" t="s">
        <v>620</v>
      </c>
      <c r="E555" s="4" t="s">
        <v>2982</v>
      </c>
      <c r="F555" s="5" t="s">
        <v>3073</v>
      </c>
      <c r="G555" s="5">
        <v>2</v>
      </c>
      <c r="H555" s="5">
        <v>1</v>
      </c>
      <c r="I555" s="5" t="s">
        <v>3251</v>
      </c>
      <c r="J555" s="13">
        <v>0.97</v>
      </c>
      <c r="K555" s="5">
        <v>2022</v>
      </c>
      <c r="L555" s="5" t="s">
        <v>3050</v>
      </c>
      <c r="M555" s="12">
        <v>95.22</v>
      </c>
      <c r="N555" s="5">
        <v>2022</v>
      </c>
      <c r="O555" s="5" t="s">
        <v>3050</v>
      </c>
      <c r="P555" s="12">
        <v>9.129999999999999</v>
      </c>
      <c r="Q555" s="5">
        <v>2022</v>
      </c>
      <c r="R555" s="5" t="s">
        <v>3050</v>
      </c>
      <c r="S555" s="12">
        <v>39.649507119386648</v>
      </c>
      <c r="T555" s="5">
        <v>2022</v>
      </c>
      <c r="U555" s="5" t="s">
        <v>3050</v>
      </c>
      <c r="V555" s="12">
        <v>0</v>
      </c>
      <c r="W555" s="5">
        <v>2015</v>
      </c>
      <c r="X555" s="5" t="s">
        <v>2976</v>
      </c>
      <c r="Y555" s="12">
        <v>0</v>
      </c>
      <c r="Z555" s="5">
        <v>2015</v>
      </c>
      <c r="AA555" s="5" t="s">
        <v>2976</v>
      </c>
      <c r="AB555" s="12">
        <v>0</v>
      </c>
      <c r="AC555" s="5">
        <v>2022</v>
      </c>
      <c r="AD555" s="5" t="s">
        <v>3050</v>
      </c>
      <c r="AE555" s="14">
        <v>0</v>
      </c>
      <c r="AF555" s="5">
        <v>2022</v>
      </c>
      <c r="AG555" s="5" t="s">
        <v>3050</v>
      </c>
      <c r="AH555" s="14">
        <v>1.33</v>
      </c>
      <c r="AI555" s="5">
        <v>2022</v>
      </c>
      <c r="AJ555" s="5" t="s">
        <v>3050</v>
      </c>
    </row>
    <row r="556" spans="1:43" x14ac:dyDescent="0.25">
      <c r="A556" s="5" t="s">
        <v>3029</v>
      </c>
      <c r="B556" s="5" t="s">
        <v>1292</v>
      </c>
      <c r="C556" s="5" t="s">
        <v>1291</v>
      </c>
      <c r="D556" s="5" t="s">
        <v>1038</v>
      </c>
      <c r="E556" s="5" t="s">
        <v>1296</v>
      </c>
      <c r="F556" s="5" t="s">
        <v>1295</v>
      </c>
      <c r="G556" s="5">
        <v>1</v>
      </c>
      <c r="H556" s="5">
        <v>1</v>
      </c>
      <c r="I556" s="5" t="s">
        <v>3252</v>
      </c>
      <c r="J556" s="13">
        <v>1.8091272201956028</v>
      </c>
      <c r="K556" s="8">
        <v>2012</v>
      </c>
      <c r="L556" s="5" t="s">
        <v>1294</v>
      </c>
      <c r="M556" s="14">
        <v>85</v>
      </c>
      <c r="N556" s="8">
        <v>2012</v>
      </c>
      <c r="O556" s="12" t="s">
        <v>1294</v>
      </c>
      <c r="P556" s="14">
        <v>14.918508149185083</v>
      </c>
      <c r="Q556" s="8">
        <v>2012</v>
      </c>
      <c r="R556" s="5" t="s">
        <v>1294</v>
      </c>
      <c r="S556" s="14"/>
      <c r="T556" s="8"/>
      <c r="V556" s="14">
        <v>0</v>
      </c>
      <c r="W556" s="8">
        <v>2012</v>
      </c>
      <c r="X556" s="5" t="s">
        <v>2095</v>
      </c>
      <c r="Y556" s="14">
        <v>0</v>
      </c>
      <c r="Z556" s="8">
        <v>2012</v>
      </c>
      <c r="AA556" s="5" t="s">
        <v>2095</v>
      </c>
      <c r="AB556" s="14">
        <v>0</v>
      </c>
      <c r="AC556" s="8">
        <v>2012</v>
      </c>
      <c r="AD556" s="15" t="s">
        <v>2095</v>
      </c>
      <c r="AE556" s="14">
        <v>0</v>
      </c>
      <c r="AF556" s="8">
        <v>2012</v>
      </c>
      <c r="AG556" s="12" t="s">
        <v>2095</v>
      </c>
      <c r="AH556" s="14"/>
      <c r="AI556" s="8"/>
      <c r="AK556" s="12"/>
      <c r="AL556" s="15"/>
      <c r="AN556" s="14"/>
    </row>
    <row r="557" spans="1:43" x14ac:dyDescent="0.25">
      <c r="A557" s="5" t="s">
        <v>3030</v>
      </c>
      <c r="B557" s="5" t="s">
        <v>1300</v>
      </c>
      <c r="C557" s="5" t="s">
        <v>1299</v>
      </c>
      <c r="D557" s="5" t="s">
        <v>1038</v>
      </c>
      <c r="E557" s="5" t="s">
        <v>1303</v>
      </c>
      <c r="F557" s="5" t="s">
        <v>1302</v>
      </c>
      <c r="G557" s="5" t="s">
        <v>1790</v>
      </c>
      <c r="H557" s="5">
        <v>1</v>
      </c>
      <c r="I557" s="5" t="s">
        <v>3253</v>
      </c>
      <c r="J557" s="13">
        <v>0.85132358829282384</v>
      </c>
      <c r="K557" s="8">
        <v>2017</v>
      </c>
      <c r="L557" s="5" t="s">
        <v>2098</v>
      </c>
      <c r="M557" s="14">
        <v>100</v>
      </c>
      <c r="N557" s="8">
        <v>2017</v>
      </c>
      <c r="O557" s="12" t="s">
        <v>2098</v>
      </c>
      <c r="P557" s="14">
        <v>6</v>
      </c>
      <c r="Q557" s="8">
        <v>2012</v>
      </c>
      <c r="R557" s="5" t="s">
        <v>1301</v>
      </c>
      <c r="S557" s="14"/>
      <c r="T557" s="8"/>
      <c r="V557" s="14">
        <v>0.6168080185042405</v>
      </c>
      <c r="W557" s="8">
        <v>2017</v>
      </c>
      <c r="X557" s="5" t="s">
        <v>2098</v>
      </c>
      <c r="Y557" s="14">
        <v>8.5776407093292288</v>
      </c>
      <c r="Z557" s="8">
        <v>2017</v>
      </c>
      <c r="AA557" s="5" t="s">
        <v>2098</v>
      </c>
      <c r="AB557" s="14">
        <v>0</v>
      </c>
      <c r="AC557" s="8">
        <v>2017</v>
      </c>
      <c r="AD557" s="15" t="s">
        <v>2098</v>
      </c>
      <c r="AE557" s="14">
        <v>100</v>
      </c>
      <c r="AF557" s="8">
        <v>2017</v>
      </c>
      <c r="AG557" s="12" t="s">
        <v>2098</v>
      </c>
      <c r="AH557" s="14"/>
      <c r="AI557" s="8"/>
      <c r="AK557" s="12"/>
      <c r="AL557" s="15"/>
      <c r="AN557" s="14"/>
    </row>
    <row r="558" spans="1:43" x14ac:dyDescent="0.25">
      <c r="A558" s="5" t="s">
        <v>3031</v>
      </c>
      <c r="B558" s="5" t="s">
        <v>11</v>
      </c>
      <c r="C558" s="5" t="s">
        <v>570</v>
      </c>
      <c r="D558" s="5" t="s">
        <v>620</v>
      </c>
      <c r="E558" s="4" t="s">
        <v>12</v>
      </c>
      <c r="F558" s="4" t="s">
        <v>569</v>
      </c>
      <c r="G558" s="5">
        <v>1</v>
      </c>
      <c r="H558" s="5">
        <v>1</v>
      </c>
      <c r="I558" s="5" t="s">
        <v>3254</v>
      </c>
      <c r="J558" s="13">
        <v>0.84</v>
      </c>
      <c r="K558" s="5">
        <v>2021</v>
      </c>
      <c r="L558" s="5" t="s">
        <v>1552</v>
      </c>
      <c r="M558" s="12">
        <v>35.61</v>
      </c>
      <c r="N558" s="5">
        <v>2021</v>
      </c>
      <c r="O558" s="5" t="s">
        <v>1552</v>
      </c>
      <c r="P558" s="12">
        <v>4.71</v>
      </c>
      <c r="Q558" s="5">
        <v>2021</v>
      </c>
      <c r="R558" s="5" t="s">
        <v>1552</v>
      </c>
      <c r="S558" s="12">
        <v>57.537154989384284</v>
      </c>
      <c r="T558" s="5">
        <v>2021</v>
      </c>
      <c r="U558" s="5" t="s">
        <v>1552</v>
      </c>
      <c r="V558" s="12">
        <v>0</v>
      </c>
      <c r="W558" s="5">
        <v>2013</v>
      </c>
      <c r="X558" s="5" t="s">
        <v>1495</v>
      </c>
      <c r="Y558" s="12">
        <v>0</v>
      </c>
      <c r="Z558" s="5">
        <v>2013</v>
      </c>
      <c r="AA558" s="5" t="s">
        <v>1495</v>
      </c>
      <c r="AB558" s="12">
        <v>0</v>
      </c>
      <c r="AC558" s="5">
        <v>2021</v>
      </c>
      <c r="AD558" s="5" t="s">
        <v>1552</v>
      </c>
      <c r="AE558" s="14">
        <v>0</v>
      </c>
      <c r="AF558" s="5">
        <v>2021</v>
      </c>
      <c r="AG558" s="5" t="s">
        <v>1552</v>
      </c>
      <c r="AH558" s="14">
        <v>0.97</v>
      </c>
      <c r="AI558" s="5">
        <v>2021</v>
      </c>
      <c r="AJ558" s="5" t="s">
        <v>1552</v>
      </c>
    </row>
    <row r="559" spans="1:43" x14ac:dyDescent="0.25">
      <c r="A559" s="5" t="s">
        <v>3032</v>
      </c>
      <c r="B559" s="5" t="s">
        <v>11</v>
      </c>
      <c r="C559" s="5" t="s">
        <v>570</v>
      </c>
      <c r="D559" s="5" t="s">
        <v>360</v>
      </c>
      <c r="E559" s="5" t="s">
        <v>574</v>
      </c>
      <c r="F559" s="5" t="s">
        <v>573</v>
      </c>
      <c r="G559" s="5">
        <v>2</v>
      </c>
      <c r="H559" s="5">
        <v>1</v>
      </c>
      <c r="I559" s="5" t="s">
        <v>2713</v>
      </c>
      <c r="J559" s="13">
        <v>0.70929821735803233</v>
      </c>
      <c r="K559" s="8">
        <v>2014</v>
      </c>
      <c r="L559" s="5" t="s">
        <v>2109</v>
      </c>
      <c r="M559" s="14">
        <v>85</v>
      </c>
      <c r="N559" s="8">
        <v>2015</v>
      </c>
      <c r="O559" s="12" t="s">
        <v>2109</v>
      </c>
      <c r="P559" s="14">
        <v>9</v>
      </c>
      <c r="Q559" s="8">
        <v>2008</v>
      </c>
      <c r="R559" s="5" t="s">
        <v>572</v>
      </c>
      <c r="S559" s="14"/>
      <c r="T559" s="8"/>
      <c r="V559" s="14">
        <v>0</v>
      </c>
      <c r="W559" s="8">
        <v>2015</v>
      </c>
      <c r="X559" s="5" t="s">
        <v>2109</v>
      </c>
      <c r="Y559" s="14">
        <v>0</v>
      </c>
      <c r="Z559" s="8">
        <v>2015</v>
      </c>
      <c r="AA559" s="5" t="s">
        <v>2109</v>
      </c>
      <c r="AB559" s="14">
        <v>0</v>
      </c>
      <c r="AC559" s="8">
        <v>2015</v>
      </c>
      <c r="AD559" s="15" t="s">
        <v>2109</v>
      </c>
      <c r="AE559" s="14">
        <v>0</v>
      </c>
      <c r="AF559" s="8">
        <v>2015</v>
      </c>
      <c r="AG559" s="12" t="s">
        <v>2109</v>
      </c>
      <c r="AH559" s="14"/>
      <c r="AI559" s="8"/>
      <c r="AK559" s="12"/>
      <c r="AL559" s="15"/>
      <c r="AN559" s="14"/>
    </row>
    <row r="560" spans="1:43" x14ac:dyDescent="0.25">
      <c r="A560" s="5" t="s">
        <v>3033</v>
      </c>
      <c r="B560" s="5" t="s">
        <v>5</v>
      </c>
      <c r="C560" s="5" t="s">
        <v>990</v>
      </c>
      <c r="D560" s="5" t="s">
        <v>620</v>
      </c>
      <c r="E560" s="4" t="s">
        <v>6</v>
      </c>
      <c r="F560" s="4" t="s">
        <v>996</v>
      </c>
      <c r="G560" s="5">
        <v>1</v>
      </c>
      <c r="H560" s="5">
        <v>3</v>
      </c>
      <c r="I560" s="5" t="s">
        <v>3255</v>
      </c>
      <c r="J560" s="13">
        <v>1.18</v>
      </c>
      <c r="K560" s="5">
        <v>2021</v>
      </c>
      <c r="L560" s="5" t="s">
        <v>1553</v>
      </c>
      <c r="M560" s="12">
        <v>90.2</v>
      </c>
      <c r="N560" s="5">
        <v>2021</v>
      </c>
      <c r="O560" s="5" t="s">
        <v>1553</v>
      </c>
      <c r="P560" s="12">
        <v>15.280000000000001</v>
      </c>
      <c r="Q560" s="5">
        <v>2021</v>
      </c>
      <c r="R560" s="5" t="s">
        <v>1553</v>
      </c>
      <c r="S560" s="12">
        <v>49.869109947643977</v>
      </c>
      <c r="T560" s="5">
        <v>2021</v>
      </c>
      <c r="U560" s="5" t="s">
        <v>1553</v>
      </c>
      <c r="V560" s="12">
        <v>0</v>
      </c>
      <c r="W560" s="5">
        <f>2010-3</f>
        <v>2007</v>
      </c>
      <c r="X560" s="5" t="s">
        <v>1494</v>
      </c>
      <c r="Y560" s="12">
        <v>0</v>
      </c>
      <c r="Z560" s="5">
        <f>2010-3</f>
        <v>2007</v>
      </c>
      <c r="AA560" s="5" t="s">
        <v>1494</v>
      </c>
      <c r="AB560" s="12">
        <v>0</v>
      </c>
      <c r="AC560" s="5">
        <v>2021</v>
      </c>
      <c r="AD560" s="5" t="s">
        <v>1553</v>
      </c>
      <c r="AE560" s="14">
        <v>100</v>
      </c>
      <c r="AF560" s="5">
        <v>2021</v>
      </c>
      <c r="AG560" s="5" t="s">
        <v>1553</v>
      </c>
      <c r="AH560" s="14">
        <v>90.2</v>
      </c>
      <c r="AI560" s="5">
        <v>2021</v>
      </c>
      <c r="AJ560" s="5" t="s">
        <v>1553</v>
      </c>
    </row>
    <row r="561" spans="1:40" x14ac:dyDescent="0.25">
      <c r="A561" s="5" t="s">
        <v>3034</v>
      </c>
      <c r="B561" s="5" t="s">
        <v>586</v>
      </c>
      <c r="C561" s="5" t="s">
        <v>585</v>
      </c>
      <c r="D561" s="5" t="s">
        <v>360</v>
      </c>
      <c r="E561" s="6" t="s">
        <v>3062</v>
      </c>
      <c r="F561" s="4" t="s">
        <v>3316</v>
      </c>
      <c r="G561" s="5">
        <v>2</v>
      </c>
      <c r="H561" s="5">
        <v>2</v>
      </c>
      <c r="I561" s="5" t="s">
        <v>3317</v>
      </c>
      <c r="J561" s="13">
        <v>0.97</v>
      </c>
      <c r="K561" s="5">
        <v>2021</v>
      </c>
      <c r="L561" s="5" t="s">
        <v>3055</v>
      </c>
      <c r="M561" s="12">
        <v>34.82</v>
      </c>
      <c r="N561" s="5">
        <v>2021</v>
      </c>
      <c r="O561" s="5" t="s">
        <v>3055</v>
      </c>
      <c r="P561" s="12">
        <v>8.07</v>
      </c>
      <c r="Q561" s="5">
        <v>2021</v>
      </c>
      <c r="R561" s="5" t="s">
        <v>3055</v>
      </c>
      <c r="S561" s="12"/>
      <c r="V561" s="12">
        <v>0</v>
      </c>
      <c r="W561" s="5">
        <v>2014</v>
      </c>
      <c r="X561" s="5" t="s">
        <v>583</v>
      </c>
      <c r="Y561" s="12">
        <v>0</v>
      </c>
      <c r="Z561" s="5">
        <v>2014</v>
      </c>
      <c r="AA561" s="5" t="s">
        <v>583</v>
      </c>
      <c r="AB561" s="12">
        <v>0</v>
      </c>
      <c r="AC561" s="5">
        <v>2021</v>
      </c>
      <c r="AD561" s="5" t="s">
        <v>3055</v>
      </c>
      <c r="AE561" s="14">
        <v>0</v>
      </c>
      <c r="AF561" s="5">
        <v>2021</v>
      </c>
      <c r="AG561" s="5" t="s">
        <v>3055</v>
      </c>
      <c r="AH561" s="14">
        <v>1.96</v>
      </c>
      <c r="AI561" s="5">
        <v>2021</v>
      </c>
      <c r="AJ561" s="5" t="s">
        <v>3055</v>
      </c>
    </row>
    <row r="562" spans="1:40" x14ac:dyDescent="0.25">
      <c r="A562" s="5" t="s">
        <v>3035</v>
      </c>
      <c r="B562" s="5" t="s">
        <v>1000</v>
      </c>
      <c r="C562" s="5" t="s">
        <v>999</v>
      </c>
      <c r="D562" s="5" t="s">
        <v>620</v>
      </c>
      <c r="E562" s="5" t="s">
        <v>1001</v>
      </c>
      <c r="F562" s="5" t="s">
        <v>998</v>
      </c>
      <c r="G562" s="5">
        <v>1</v>
      </c>
      <c r="H562" s="5">
        <v>1</v>
      </c>
      <c r="I562" s="5" t="s">
        <v>3257</v>
      </c>
      <c r="J562" s="13">
        <v>1.02437071044765</v>
      </c>
      <c r="K562" s="8">
        <v>2016</v>
      </c>
      <c r="L562" s="5" t="s">
        <v>997</v>
      </c>
      <c r="M562" s="14">
        <v>100</v>
      </c>
      <c r="N562" s="8">
        <v>2019</v>
      </c>
      <c r="O562" s="12" t="s">
        <v>2104</v>
      </c>
      <c r="P562" s="14">
        <v>7.0000000000000009</v>
      </c>
      <c r="Q562" s="8">
        <v>2016</v>
      </c>
      <c r="R562" s="5" t="s">
        <v>997</v>
      </c>
      <c r="S562" s="14"/>
      <c r="T562" s="8"/>
      <c r="V562" s="14">
        <v>0</v>
      </c>
      <c r="W562" s="8">
        <v>2016</v>
      </c>
      <c r="X562" s="5" t="s">
        <v>997</v>
      </c>
      <c r="Y562" s="14">
        <v>0</v>
      </c>
      <c r="Z562" s="8">
        <v>2016</v>
      </c>
      <c r="AA562" s="5" t="s">
        <v>997</v>
      </c>
      <c r="AB562" s="14">
        <v>24.572649572649574</v>
      </c>
      <c r="AC562" s="8">
        <v>2016</v>
      </c>
      <c r="AD562" s="15" t="s">
        <v>997</v>
      </c>
      <c r="AE562" s="14">
        <v>0</v>
      </c>
      <c r="AF562" s="8">
        <v>2016</v>
      </c>
      <c r="AG562" s="12" t="s">
        <v>997</v>
      </c>
      <c r="AH562" s="14"/>
      <c r="AI562" s="8"/>
      <c r="AK562" s="12"/>
      <c r="AL562" s="15"/>
      <c r="AN562" s="14"/>
    </row>
    <row r="563" spans="1:40" x14ac:dyDescent="0.25">
      <c r="A563" s="5" t="s">
        <v>3036</v>
      </c>
      <c r="B563" s="5" t="s">
        <v>327</v>
      </c>
      <c r="C563" s="5" t="s">
        <v>326</v>
      </c>
      <c r="D563" s="5" t="s">
        <v>35</v>
      </c>
      <c r="E563" s="5" t="s">
        <v>331</v>
      </c>
      <c r="F563" s="5" t="s">
        <v>330</v>
      </c>
      <c r="G563" s="5">
        <v>1</v>
      </c>
      <c r="H563" s="5">
        <v>2</v>
      </c>
      <c r="I563" s="5" t="s">
        <v>2714</v>
      </c>
      <c r="J563" s="13">
        <v>3.0514852945347291</v>
      </c>
      <c r="K563" s="8">
        <v>2011</v>
      </c>
      <c r="L563" s="5" t="s">
        <v>329</v>
      </c>
      <c r="M563" s="14">
        <v>100</v>
      </c>
      <c r="N563" s="8">
        <v>2015</v>
      </c>
      <c r="O563" s="12" t="s">
        <v>2105</v>
      </c>
      <c r="P563" s="14">
        <v>24.24697288101671</v>
      </c>
      <c r="Q563" s="8">
        <v>2011</v>
      </c>
      <c r="R563" s="5" t="s">
        <v>329</v>
      </c>
      <c r="S563" s="14"/>
      <c r="T563" s="8"/>
      <c r="V563" s="14">
        <v>0</v>
      </c>
      <c r="W563" s="8">
        <v>2017</v>
      </c>
      <c r="X563" s="5" t="s">
        <v>2105</v>
      </c>
      <c r="Y563" s="14">
        <v>24.58056871308683</v>
      </c>
      <c r="Z563" s="8">
        <v>2017</v>
      </c>
      <c r="AA563" s="5" t="s">
        <v>2105</v>
      </c>
      <c r="AB563" s="14">
        <v>0</v>
      </c>
      <c r="AC563" s="8">
        <v>2017</v>
      </c>
      <c r="AD563" s="15" t="s">
        <v>2105</v>
      </c>
      <c r="AE563" s="14">
        <v>0</v>
      </c>
      <c r="AF563" s="8">
        <v>2017</v>
      </c>
      <c r="AG563" s="12" t="s">
        <v>2105</v>
      </c>
      <c r="AH563" s="14"/>
      <c r="AI563" s="8"/>
      <c r="AK563" s="12"/>
      <c r="AL563" s="15"/>
      <c r="AN563" s="14"/>
    </row>
    <row r="564" spans="1:40" x14ac:dyDescent="0.25">
      <c r="A564" s="5" t="s">
        <v>3037</v>
      </c>
      <c r="B564" s="5" t="s">
        <v>9</v>
      </c>
      <c r="C564" s="5" t="s">
        <v>593</v>
      </c>
      <c r="D564" s="5" t="s">
        <v>620</v>
      </c>
      <c r="E564" s="4" t="s">
        <v>10</v>
      </c>
      <c r="F564" s="4" t="s">
        <v>592</v>
      </c>
      <c r="G564" s="5" t="s">
        <v>1791</v>
      </c>
      <c r="I564" s="5" t="s">
        <v>3258</v>
      </c>
      <c r="J564" s="13">
        <v>0.56000000000000005</v>
      </c>
      <c r="K564" s="5">
        <v>2021</v>
      </c>
      <c r="L564" s="5" t="s">
        <v>1554</v>
      </c>
      <c r="M564" s="12">
        <v>25.39</v>
      </c>
      <c r="N564" s="5">
        <v>2021</v>
      </c>
      <c r="O564" s="5" t="s">
        <v>1554</v>
      </c>
      <c r="P564" s="12">
        <v>15.11</v>
      </c>
      <c r="Q564" s="5">
        <v>2021</v>
      </c>
      <c r="R564" s="5" t="s">
        <v>1554</v>
      </c>
      <c r="S564" s="12">
        <v>48.378557246856388</v>
      </c>
      <c r="T564" s="5">
        <v>2021</v>
      </c>
      <c r="U564" s="5" t="s">
        <v>1554</v>
      </c>
      <c r="V564" s="12">
        <v>1.7684280076592562</v>
      </c>
      <c r="W564" s="5">
        <v>2015</v>
      </c>
      <c r="X564" s="5" t="s">
        <v>2126</v>
      </c>
      <c r="Y564" s="12">
        <v>0</v>
      </c>
      <c r="Z564" s="5">
        <v>2015</v>
      </c>
      <c r="AA564" s="5" t="s">
        <v>2126</v>
      </c>
      <c r="AB564" s="12">
        <v>0</v>
      </c>
      <c r="AC564" s="5">
        <v>2021</v>
      </c>
      <c r="AD564" s="5" t="s">
        <v>1554</v>
      </c>
      <c r="AE564" s="14">
        <v>0</v>
      </c>
      <c r="AF564" s="5">
        <v>2021</v>
      </c>
      <c r="AG564" s="5" t="s">
        <v>1554</v>
      </c>
      <c r="AH564" s="14">
        <v>1.77</v>
      </c>
      <c r="AI564" s="5">
        <v>2021</v>
      </c>
      <c r="AJ564" s="5" t="s">
        <v>1554</v>
      </c>
    </row>
    <row r="565" spans="1:40" x14ac:dyDescent="0.25">
      <c r="A565" s="5" t="s">
        <v>3038</v>
      </c>
      <c r="B565" s="5" t="s">
        <v>9</v>
      </c>
      <c r="C565" s="5" t="s">
        <v>593</v>
      </c>
      <c r="D565" s="5" t="s">
        <v>360</v>
      </c>
      <c r="E565" s="5" t="s">
        <v>599</v>
      </c>
      <c r="F565" s="5" t="s">
        <v>598</v>
      </c>
      <c r="G565" s="5">
        <v>2</v>
      </c>
      <c r="H565" s="5">
        <v>2</v>
      </c>
      <c r="I565" s="5" t="s">
        <v>2715</v>
      </c>
      <c r="J565" s="13">
        <v>0.71232876712328763</v>
      </c>
      <c r="K565" s="8">
        <v>2012</v>
      </c>
      <c r="L565" s="5" t="s">
        <v>597</v>
      </c>
      <c r="M565" s="14">
        <v>50</v>
      </c>
      <c r="N565" s="8">
        <v>2012</v>
      </c>
      <c r="O565" s="12" t="s">
        <v>597</v>
      </c>
      <c r="P565" s="14">
        <v>8.6</v>
      </c>
      <c r="Q565" s="8">
        <v>2012</v>
      </c>
      <c r="R565" s="5" t="s">
        <v>597</v>
      </c>
      <c r="S565" s="14"/>
      <c r="T565" s="8"/>
      <c r="V565" s="14">
        <v>0</v>
      </c>
      <c r="W565" s="8">
        <v>2015</v>
      </c>
      <c r="X565" s="5" t="s">
        <v>2116</v>
      </c>
      <c r="Y565" s="14">
        <v>0</v>
      </c>
      <c r="Z565" s="8">
        <v>2015</v>
      </c>
      <c r="AA565" s="5" t="s">
        <v>2116</v>
      </c>
      <c r="AB565" s="14">
        <v>0</v>
      </c>
      <c r="AC565" s="8">
        <v>2015</v>
      </c>
      <c r="AD565" s="15" t="s">
        <v>2116</v>
      </c>
      <c r="AE565" s="14">
        <v>0</v>
      </c>
      <c r="AF565" s="8">
        <v>2015</v>
      </c>
      <c r="AG565" s="12" t="s">
        <v>2116</v>
      </c>
      <c r="AH565" s="14"/>
      <c r="AI565" s="8"/>
      <c r="AK565" s="12"/>
      <c r="AL565" s="15"/>
      <c r="AN565" s="14"/>
    </row>
    <row r="566" spans="1:40" x14ac:dyDescent="0.25">
      <c r="A566" s="5" t="s">
        <v>3259</v>
      </c>
      <c r="B566" s="5" t="s">
        <v>9</v>
      </c>
      <c r="C566" s="5" t="s">
        <v>593</v>
      </c>
      <c r="D566" s="5" t="s">
        <v>360</v>
      </c>
      <c r="E566" s="5" t="s">
        <v>596</v>
      </c>
      <c r="F566" s="5" t="s">
        <v>595</v>
      </c>
      <c r="G566" s="5">
        <v>2</v>
      </c>
      <c r="H566" s="5">
        <v>2</v>
      </c>
      <c r="I566" s="5" t="s">
        <v>2716</v>
      </c>
      <c r="J566" s="13">
        <v>0.66417600664175835</v>
      </c>
      <c r="K566" s="8">
        <v>2014</v>
      </c>
      <c r="L566" s="5" t="s">
        <v>594</v>
      </c>
      <c r="M566" s="14">
        <v>99</v>
      </c>
      <c r="N566" s="8">
        <v>2014</v>
      </c>
      <c r="O566" s="12" t="s">
        <v>594</v>
      </c>
      <c r="P566" s="14">
        <v>10.199999999999998</v>
      </c>
      <c r="Q566" s="8">
        <v>2014</v>
      </c>
      <c r="R566" s="5" t="s">
        <v>594</v>
      </c>
      <c r="S566" s="14"/>
      <c r="T566" s="8"/>
      <c r="V566" s="14">
        <v>5.7603684610685564</v>
      </c>
      <c r="W566" s="8">
        <v>2015</v>
      </c>
      <c r="X566" s="5" t="s">
        <v>2127</v>
      </c>
      <c r="Y566" s="14">
        <v>0</v>
      </c>
      <c r="Z566" s="8">
        <v>2015</v>
      </c>
      <c r="AA566" s="5" t="s">
        <v>2127</v>
      </c>
      <c r="AB566" s="14">
        <v>0</v>
      </c>
      <c r="AC566" s="8">
        <v>2015</v>
      </c>
      <c r="AD566" s="15" t="s">
        <v>2127</v>
      </c>
      <c r="AE566" s="14">
        <v>0</v>
      </c>
      <c r="AF566" s="8">
        <v>2015</v>
      </c>
      <c r="AG566" s="12" t="s">
        <v>2127</v>
      </c>
      <c r="AH566" s="14"/>
      <c r="AI566" s="8"/>
      <c r="AK566" s="12"/>
      <c r="AL566" s="15"/>
      <c r="AN566" s="14"/>
    </row>
    <row r="567" spans="1:40" x14ac:dyDescent="0.25">
      <c r="A567" s="5" t="s">
        <v>3260</v>
      </c>
      <c r="B567" s="5" t="s">
        <v>9</v>
      </c>
      <c r="C567" s="5" t="s">
        <v>593</v>
      </c>
      <c r="D567" s="5" t="s">
        <v>360</v>
      </c>
      <c r="E567" s="5" t="s">
        <v>2225</v>
      </c>
      <c r="F567" s="5" t="s">
        <v>607</v>
      </c>
      <c r="G567" s="5">
        <v>2</v>
      </c>
      <c r="H567" s="5">
        <v>3</v>
      </c>
      <c r="I567" s="5" t="s">
        <v>2717</v>
      </c>
      <c r="J567" s="13"/>
      <c r="K567" s="8"/>
      <c r="M567" s="14">
        <v>92</v>
      </c>
      <c r="N567" s="8">
        <v>2015</v>
      </c>
      <c r="O567" s="12" t="s">
        <v>2125</v>
      </c>
      <c r="P567" s="14">
        <v>7.0000000000000009</v>
      </c>
      <c r="Q567" s="8"/>
      <c r="R567" s="5" t="s">
        <v>606</v>
      </c>
      <c r="S567" s="14"/>
      <c r="T567" s="8"/>
      <c r="V567" s="14">
        <v>7.8362573303254566</v>
      </c>
      <c r="W567" s="8">
        <v>2015</v>
      </c>
      <c r="X567" s="5" t="s">
        <v>2125</v>
      </c>
      <c r="Y567" s="14">
        <v>0</v>
      </c>
      <c r="Z567" s="8">
        <v>2015</v>
      </c>
      <c r="AA567" s="5" t="s">
        <v>2125</v>
      </c>
      <c r="AB567" s="14">
        <v>0</v>
      </c>
      <c r="AC567" s="8">
        <v>2015</v>
      </c>
      <c r="AD567" s="15" t="s">
        <v>2125</v>
      </c>
      <c r="AE567" s="14">
        <v>0</v>
      </c>
      <c r="AF567" s="8">
        <v>2015</v>
      </c>
      <c r="AG567" s="12" t="s">
        <v>2125</v>
      </c>
      <c r="AH567" s="14"/>
      <c r="AI567" s="8"/>
      <c r="AK567" s="12"/>
      <c r="AL567" s="15"/>
      <c r="AN567" s="14"/>
    </row>
    <row r="568" spans="1:40" x14ac:dyDescent="0.25">
      <c r="A568" s="5" t="s">
        <v>3261</v>
      </c>
      <c r="B568" s="5" t="s">
        <v>9</v>
      </c>
      <c r="C568" s="5" t="s">
        <v>593</v>
      </c>
      <c r="D568" s="5" t="s">
        <v>360</v>
      </c>
      <c r="E568" s="5" t="s">
        <v>2224</v>
      </c>
      <c r="F568" s="5" t="s">
        <v>604</v>
      </c>
      <c r="G568" s="5">
        <v>2</v>
      </c>
      <c r="H568" s="5">
        <v>3</v>
      </c>
      <c r="I568" s="5" t="s">
        <v>2718</v>
      </c>
      <c r="J568" s="13">
        <v>0.76712328767123272</v>
      </c>
      <c r="K568" s="8">
        <v>2012</v>
      </c>
      <c r="L568" s="5" t="s">
        <v>603</v>
      </c>
      <c r="M568" s="14">
        <v>100</v>
      </c>
      <c r="N568" s="8">
        <v>2015</v>
      </c>
      <c r="O568" s="12" t="s">
        <v>2124</v>
      </c>
      <c r="P568" s="14">
        <v>11</v>
      </c>
      <c r="Q568" s="8">
        <v>2012</v>
      </c>
      <c r="R568" s="5" t="s">
        <v>603</v>
      </c>
      <c r="S568" s="14"/>
      <c r="T568" s="8"/>
      <c r="V568" s="14">
        <v>0</v>
      </c>
      <c r="W568" s="8">
        <v>2015</v>
      </c>
      <c r="X568" s="5" t="s">
        <v>2124</v>
      </c>
      <c r="Y568" s="14">
        <v>0</v>
      </c>
      <c r="Z568" s="8">
        <v>2015</v>
      </c>
      <c r="AA568" s="5" t="s">
        <v>2124</v>
      </c>
      <c r="AB568" s="14">
        <v>0</v>
      </c>
      <c r="AC568" s="8">
        <v>2015</v>
      </c>
      <c r="AD568" s="15" t="s">
        <v>2124</v>
      </c>
      <c r="AE568" s="14">
        <v>0</v>
      </c>
      <c r="AF568" s="8">
        <v>2015</v>
      </c>
      <c r="AG568" s="12" t="s">
        <v>2124</v>
      </c>
      <c r="AH568" s="14"/>
      <c r="AI568" s="8"/>
      <c r="AK568" s="12"/>
      <c r="AL568" s="15"/>
      <c r="AN568" s="14"/>
    </row>
    <row r="569" spans="1:40" x14ac:dyDescent="0.25">
      <c r="A569" s="5" t="s">
        <v>3262</v>
      </c>
      <c r="B569" s="5" t="s">
        <v>9</v>
      </c>
      <c r="C569" s="5" t="s">
        <v>593</v>
      </c>
      <c r="D569" s="5" t="s">
        <v>360</v>
      </c>
      <c r="E569" s="5" t="s">
        <v>602</v>
      </c>
      <c r="F569" s="5" t="s">
        <v>601</v>
      </c>
      <c r="G569" s="5">
        <v>2</v>
      </c>
      <c r="H569" s="5">
        <v>2</v>
      </c>
      <c r="I569" s="5" t="s">
        <v>2719</v>
      </c>
      <c r="J569" s="13">
        <v>0.65753424657533777</v>
      </c>
      <c r="K569" s="8">
        <v>2012</v>
      </c>
      <c r="L569" s="5" t="s">
        <v>600</v>
      </c>
      <c r="M569" s="14">
        <v>95</v>
      </c>
      <c r="N569" s="8">
        <v>2015</v>
      </c>
      <c r="O569" s="12" t="s">
        <v>2120</v>
      </c>
      <c r="P569" s="14">
        <v>9.1</v>
      </c>
      <c r="Q569" s="8">
        <v>2012</v>
      </c>
      <c r="R569" s="5" t="s">
        <v>600</v>
      </c>
      <c r="S569" s="14"/>
      <c r="T569" s="8"/>
      <c r="V569" s="14">
        <v>0</v>
      </c>
      <c r="W569" s="8">
        <v>2015</v>
      </c>
      <c r="X569" s="5" t="s">
        <v>2120</v>
      </c>
      <c r="Y569" s="14">
        <v>0</v>
      </c>
      <c r="Z569" s="8">
        <v>2015</v>
      </c>
      <c r="AA569" s="5" t="s">
        <v>2120</v>
      </c>
      <c r="AB569" s="14">
        <v>0</v>
      </c>
      <c r="AC569" s="8">
        <v>2015</v>
      </c>
      <c r="AD569" s="15" t="s">
        <v>2120</v>
      </c>
      <c r="AE569" s="14">
        <v>0</v>
      </c>
      <c r="AF569" s="8">
        <v>2015</v>
      </c>
      <c r="AG569" s="12" t="s">
        <v>2120</v>
      </c>
      <c r="AH569" s="14"/>
      <c r="AI569" s="8"/>
      <c r="AK569" s="12"/>
      <c r="AL569" s="15"/>
      <c r="AN569" s="14"/>
    </row>
    <row r="570" spans="1:40" x14ac:dyDescent="0.25">
      <c r="A570" s="5" t="s">
        <v>3263</v>
      </c>
      <c r="B570" s="5" t="s">
        <v>9</v>
      </c>
      <c r="C570" s="5" t="s">
        <v>593</v>
      </c>
      <c r="D570" s="5" t="s">
        <v>360</v>
      </c>
      <c r="E570" s="5" t="s">
        <v>613</v>
      </c>
      <c r="F570" s="5" t="s">
        <v>612</v>
      </c>
      <c r="G570" s="5">
        <v>2</v>
      </c>
      <c r="H570" s="15">
        <v>3</v>
      </c>
      <c r="I570" s="5" t="s">
        <v>2753</v>
      </c>
      <c r="J570" s="13"/>
      <c r="K570" s="8"/>
      <c r="M570" s="14">
        <v>95</v>
      </c>
      <c r="N570" s="8">
        <v>2015</v>
      </c>
      <c r="O570" s="12" t="s">
        <v>2122</v>
      </c>
      <c r="P570" s="14">
        <v>40</v>
      </c>
      <c r="Q570" s="8"/>
      <c r="R570" s="5" t="s">
        <v>611</v>
      </c>
      <c r="S570" s="14"/>
      <c r="T570" s="8"/>
      <c r="V570" s="14">
        <v>0</v>
      </c>
      <c r="W570" s="8">
        <v>2015</v>
      </c>
      <c r="X570" s="5" t="s">
        <v>2122</v>
      </c>
      <c r="Y570" s="14">
        <v>0</v>
      </c>
      <c r="Z570" s="8">
        <v>2015</v>
      </c>
      <c r="AA570" s="5" t="s">
        <v>2122</v>
      </c>
      <c r="AB570" s="14">
        <v>0</v>
      </c>
      <c r="AC570" s="8">
        <v>2015</v>
      </c>
      <c r="AD570" s="15" t="s">
        <v>2122</v>
      </c>
      <c r="AE570" s="14">
        <v>0</v>
      </c>
      <c r="AF570" s="8">
        <v>2015</v>
      </c>
      <c r="AG570" s="12" t="s">
        <v>2122</v>
      </c>
      <c r="AH570" s="14"/>
      <c r="AI570" s="8"/>
      <c r="AK570" s="12"/>
      <c r="AL570" s="15"/>
      <c r="AN570" s="14"/>
    </row>
    <row r="571" spans="1:40" x14ac:dyDescent="0.25">
      <c r="A571" s="5" t="s">
        <v>3264</v>
      </c>
      <c r="B571" s="5" t="s">
        <v>9</v>
      </c>
      <c r="C571" s="5" t="s">
        <v>593</v>
      </c>
      <c r="D571" s="5" t="s">
        <v>360</v>
      </c>
      <c r="E571" s="5" t="s">
        <v>2221</v>
      </c>
      <c r="F571" s="5" t="s">
        <v>615</v>
      </c>
      <c r="G571" s="5">
        <v>2</v>
      </c>
      <c r="H571" s="5">
        <v>2</v>
      </c>
      <c r="I571" s="5" t="s">
        <v>2754</v>
      </c>
      <c r="J571" s="13"/>
      <c r="K571" s="8"/>
      <c r="M571" s="14"/>
      <c r="N571" s="8"/>
      <c r="P571" s="14">
        <v>23</v>
      </c>
      <c r="Q571" s="8"/>
      <c r="R571" s="5" t="s">
        <v>614</v>
      </c>
      <c r="S571" s="14"/>
      <c r="T571" s="8"/>
      <c r="V571" s="14">
        <v>0</v>
      </c>
      <c r="W571" s="8">
        <v>2015</v>
      </c>
      <c r="X571" s="5" t="s">
        <v>2121</v>
      </c>
      <c r="Y571" s="14">
        <v>0</v>
      </c>
      <c r="Z571" s="8">
        <v>2015</v>
      </c>
      <c r="AA571" s="5" t="s">
        <v>2121</v>
      </c>
      <c r="AB571" s="14">
        <v>0</v>
      </c>
      <c r="AC571" s="8">
        <v>2015</v>
      </c>
      <c r="AD571" s="15" t="s">
        <v>2121</v>
      </c>
      <c r="AE571" s="14">
        <v>0</v>
      </c>
      <c r="AF571" s="8">
        <v>2015</v>
      </c>
      <c r="AG571" s="12" t="s">
        <v>2121</v>
      </c>
      <c r="AH571" s="14"/>
      <c r="AI571" s="8"/>
      <c r="AK571" s="12"/>
      <c r="AL571" s="15"/>
      <c r="AN571" s="14"/>
    </row>
  </sheetData>
  <autoFilter ref="A4:AI57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6"/>
  <sheetViews>
    <sheetView showGridLines="0" workbookViewId="0">
      <pane ySplit="2" topLeftCell="A3" activePane="bottomLeft" state="frozen"/>
      <selection activeCell="D39" sqref="D39"/>
      <selection pane="bottomLeft" sqref="A1:A2"/>
    </sheetView>
  </sheetViews>
  <sheetFormatPr defaultRowHeight="15" x14ac:dyDescent="0.25"/>
  <cols>
    <col min="1" max="1" width="41" style="4" customWidth="1"/>
    <col min="2" max="2" width="12.140625" style="5" customWidth="1"/>
    <col min="3" max="3" width="17" style="5" customWidth="1"/>
    <col min="4" max="9" width="11.42578125" style="5" customWidth="1"/>
    <col min="10" max="10" width="19.7109375" style="5" customWidth="1"/>
    <col min="11" max="11" width="16.7109375" style="5" customWidth="1"/>
    <col min="12" max="12" width="25.5703125" style="5" customWidth="1"/>
    <col min="13" max="13" width="43.42578125" style="5" customWidth="1"/>
    <col min="14" max="14" width="87.28515625" style="5" customWidth="1"/>
    <col min="15" max="15" width="255.7109375" style="5" bestFit="1" customWidth="1"/>
    <col min="16" max="16384" width="9.140625" style="5"/>
  </cols>
  <sheetData>
    <row r="1" spans="1:15" ht="12.75" customHeight="1" x14ac:dyDescent="0.25">
      <c r="A1" s="55" t="s">
        <v>0</v>
      </c>
      <c r="B1" s="56" t="s">
        <v>3357</v>
      </c>
      <c r="C1" s="56" t="s">
        <v>3268</v>
      </c>
      <c r="D1" s="55" t="s">
        <v>3265</v>
      </c>
      <c r="E1" s="55"/>
      <c r="F1" s="55"/>
      <c r="G1" s="55"/>
      <c r="H1" s="55"/>
      <c r="I1" s="55"/>
      <c r="J1" s="55"/>
      <c r="K1" s="56" t="s">
        <v>3267</v>
      </c>
      <c r="L1" s="56" t="s">
        <v>2673</v>
      </c>
      <c r="M1" s="55" t="s">
        <v>2675</v>
      </c>
      <c r="N1" s="55" t="s">
        <v>2467</v>
      </c>
      <c r="O1" s="55" t="s">
        <v>2674</v>
      </c>
    </row>
    <row r="2" spans="1:15" x14ac:dyDescent="0.25">
      <c r="A2" s="55"/>
      <c r="B2" s="56"/>
      <c r="C2" s="56"/>
      <c r="D2" s="34">
        <v>0</v>
      </c>
      <c r="E2" s="34">
        <v>1</v>
      </c>
      <c r="F2" s="34">
        <v>2</v>
      </c>
      <c r="G2" s="34">
        <v>3</v>
      </c>
      <c r="H2" s="34">
        <v>4</v>
      </c>
      <c r="I2" s="34">
        <v>5</v>
      </c>
      <c r="J2" s="35" t="s">
        <v>3266</v>
      </c>
      <c r="K2" s="56"/>
      <c r="L2" s="56"/>
      <c r="M2" s="55"/>
      <c r="N2" s="55"/>
      <c r="O2" s="55"/>
    </row>
    <row r="3" spans="1:15" x14ac:dyDescent="0.25">
      <c r="A3" s="4" t="s">
        <v>359</v>
      </c>
      <c r="B3" s="5" t="s">
        <v>358</v>
      </c>
      <c r="C3" s="5" t="str">
        <f>IF(COUNTIF('07_Duplicates_removed'!$C:$C,B3)&gt;0,"Y","N")</f>
        <v>Y</v>
      </c>
      <c r="D3" s="5">
        <f>COUNTIFS('07_Duplicates_removed'!$G:$G,D$2,'07_Duplicates_removed'!$C:$C,$B3)</f>
        <v>0</v>
      </c>
      <c r="E3" s="5">
        <f>COUNTIFS('07_Duplicates_removed'!$G:$G,E$2,'07_Duplicates_removed'!$C:$C,$B3)</f>
        <v>0</v>
      </c>
      <c r="F3" s="5">
        <f>COUNTIFS('07_Duplicates_removed'!$G:$G,F$2,'07_Duplicates_removed'!$C:$C,$B3)</f>
        <v>5</v>
      </c>
      <c r="G3" s="5">
        <f>COUNTIFS('07_Duplicates_removed'!$G:$G,G$2,'07_Duplicates_removed'!$C:$C,$B3)</f>
        <v>0</v>
      </c>
      <c r="H3" s="5">
        <f>COUNTIFS('07_Duplicates_removed'!$G:$G,H$2,'07_Duplicates_removed'!$C:$C,$B3)</f>
        <v>0</v>
      </c>
      <c r="I3" s="5">
        <f>COUNTIFS('07_Duplicates_removed'!$G:$G,I$2,'07_Duplicates_removed'!$C:$C,$B3)</f>
        <v>0</v>
      </c>
      <c r="J3" s="5">
        <f>COUNTIFS('07_Duplicates_removed'!G:G,REPT("?",1)&amp;"*",'07_Duplicates_removed'!C:C,B3)</f>
        <v>0</v>
      </c>
      <c r="K3" s="5" t="str">
        <f>IF(COUNTIF(D3:J3,"&gt;"&amp;0)&gt;1,"Yes","No")</f>
        <v>No</v>
      </c>
      <c r="L3" s="5">
        <v>2</v>
      </c>
      <c r="M3" s="4">
        <v>2</v>
      </c>
      <c r="N3" s="5" t="s">
        <v>2468</v>
      </c>
      <c r="O3" s="5" t="s">
        <v>2469</v>
      </c>
    </row>
    <row r="4" spans="1:15" x14ac:dyDescent="0.25">
      <c r="A4" s="4" t="s">
        <v>1597</v>
      </c>
      <c r="B4" s="5" t="s">
        <v>1673</v>
      </c>
      <c r="C4" s="5" t="str">
        <f>IF(COUNTIF('07_Duplicates_removed'!$C:$C,B4)&gt;0,"Y","N")</f>
        <v>N</v>
      </c>
      <c r="D4" s="5">
        <f>COUNTIFS('07_Duplicates_removed'!$G:$G,D$2,'07_Duplicates_removed'!$C:$C,$B4)</f>
        <v>0</v>
      </c>
      <c r="E4" s="5">
        <f>COUNTIFS('07_Duplicates_removed'!$G:$G,E$2,'07_Duplicates_removed'!$C:$C,$B4)</f>
        <v>0</v>
      </c>
      <c r="F4" s="5">
        <f>COUNTIFS('07_Duplicates_removed'!$G:$G,F$2,'07_Duplicates_removed'!$C:$C,$B4)</f>
        <v>0</v>
      </c>
      <c r="G4" s="5">
        <f>COUNTIFS('07_Duplicates_removed'!$G:$G,G$2,'07_Duplicates_removed'!$C:$C,$B4)</f>
        <v>0</v>
      </c>
      <c r="H4" s="5">
        <f>COUNTIFS('07_Duplicates_removed'!$G:$G,H$2,'07_Duplicates_removed'!$C:$C,$B4)</f>
        <v>0</v>
      </c>
      <c r="I4" s="5">
        <f>COUNTIFS('07_Duplicates_removed'!$G:$G,I$2,'07_Duplicates_removed'!$C:$C,$B4)</f>
        <v>0</v>
      </c>
      <c r="J4" s="5">
        <f>COUNTIFS('07_Duplicates_removed'!G:G,REPT("?",1)&amp;"*",'07_Duplicates_removed'!C:C,B4)</f>
        <v>0</v>
      </c>
      <c r="K4" s="5" t="str">
        <f t="shared" ref="K4:K67" si="0">IF(COUNTIF(D4:J4,"&gt;"&amp;0)&gt;1,"Yes","No")</f>
        <v>No</v>
      </c>
      <c r="L4" s="5" t="s">
        <v>1569</v>
      </c>
      <c r="M4" s="4">
        <v>1</v>
      </c>
      <c r="N4" s="5" t="s">
        <v>2470</v>
      </c>
      <c r="O4" s="5" t="s">
        <v>1569</v>
      </c>
    </row>
    <row r="5" spans="1:15" x14ac:dyDescent="0.25">
      <c r="A5" s="4" t="s">
        <v>1757</v>
      </c>
      <c r="B5" s="5" t="s">
        <v>1674</v>
      </c>
      <c r="C5" s="5" t="str">
        <f>IF(COUNTIF('07_Duplicates_removed'!$C:$C,B5)&gt;0,"Y","N")</f>
        <v>N</v>
      </c>
      <c r="D5" s="5">
        <f>COUNTIFS('07_Duplicates_removed'!$G:$G,D$2,'07_Duplicates_removed'!$C:$C,$B5)</f>
        <v>0</v>
      </c>
      <c r="E5" s="5">
        <f>COUNTIFS('07_Duplicates_removed'!$G:$G,E$2,'07_Duplicates_removed'!$C:$C,$B5)</f>
        <v>0</v>
      </c>
      <c r="F5" s="5">
        <f>COUNTIFS('07_Duplicates_removed'!$G:$G,F$2,'07_Duplicates_removed'!$C:$C,$B5)</f>
        <v>0</v>
      </c>
      <c r="G5" s="5">
        <f>COUNTIFS('07_Duplicates_removed'!$G:$G,G$2,'07_Duplicates_removed'!$C:$C,$B5)</f>
        <v>0</v>
      </c>
      <c r="H5" s="5">
        <f>COUNTIFS('07_Duplicates_removed'!$G:$G,H$2,'07_Duplicates_removed'!$C:$C,$B5)</f>
        <v>0</v>
      </c>
      <c r="I5" s="5">
        <f>COUNTIFS('07_Duplicates_removed'!$G:$G,I$2,'07_Duplicates_removed'!$C:$C,$B5)</f>
        <v>0</v>
      </c>
      <c r="J5" s="5">
        <f>COUNTIFS('07_Duplicates_removed'!G:G,REPT("?",1)&amp;"*",'07_Duplicates_removed'!C:C,B5)</f>
        <v>0</v>
      </c>
      <c r="K5" s="5" t="str">
        <f t="shared" si="0"/>
        <v>No</v>
      </c>
      <c r="L5" s="5" t="s">
        <v>1569</v>
      </c>
      <c r="M5" s="4">
        <v>1</v>
      </c>
      <c r="N5" s="5" t="s">
        <v>2471</v>
      </c>
      <c r="O5" s="5" t="s">
        <v>1569</v>
      </c>
    </row>
    <row r="6" spans="1:15" x14ac:dyDescent="0.25">
      <c r="A6" s="4" t="s">
        <v>1037</v>
      </c>
      <c r="B6" s="5" t="s">
        <v>1036</v>
      </c>
      <c r="C6" s="5" t="str">
        <f>IF(COUNTIF('07_Duplicates_removed'!$C:$C,B6)&gt;0,"Y","N")</f>
        <v>Y</v>
      </c>
      <c r="D6" s="5">
        <f>COUNTIFS('07_Duplicates_removed'!$G:$G,D$2,'07_Duplicates_removed'!$C:$C,$B6)</f>
        <v>0</v>
      </c>
      <c r="E6" s="5">
        <f>COUNTIFS('07_Duplicates_removed'!$G:$G,E$2,'07_Duplicates_removed'!$C:$C,$B6)</f>
        <v>0</v>
      </c>
      <c r="F6" s="5">
        <f>COUNTIFS('07_Duplicates_removed'!$G:$G,F$2,'07_Duplicates_removed'!$C:$C,$B6)</f>
        <v>0</v>
      </c>
      <c r="G6" s="5">
        <f>COUNTIFS('07_Duplicates_removed'!$G:$G,G$2,'07_Duplicates_removed'!$C:$C,$B6)</f>
        <v>2</v>
      </c>
      <c r="H6" s="5">
        <f>COUNTIFS('07_Duplicates_removed'!$G:$G,H$2,'07_Duplicates_removed'!$C:$C,$B6)</f>
        <v>0</v>
      </c>
      <c r="I6" s="5">
        <f>COUNTIFS('07_Duplicates_removed'!$G:$G,I$2,'07_Duplicates_removed'!$C:$C,$B6)</f>
        <v>0</v>
      </c>
      <c r="J6" s="5">
        <f>COUNTIFS('07_Duplicates_removed'!G:G,REPT("?",1)&amp;"*",'07_Duplicates_removed'!C:C,B6)</f>
        <v>0</v>
      </c>
      <c r="K6" s="5" t="str">
        <f t="shared" si="0"/>
        <v>No</v>
      </c>
      <c r="L6" s="5">
        <v>3</v>
      </c>
      <c r="M6" s="4">
        <v>3</v>
      </c>
      <c r="N6" s="5" t="s">
        <v>2676</v>
      </c>
      <c r="O6" s="5" t="s">
        <v>2472</v>
      </c>
    </row>
    <row r="7" spans="1:15" x14ac:dyDescent="0.25">
      <c r="A7" s="4" t="s">
        <v>1046</v>
      </c>
      <c r="B7" s="5" t="s">
        <v>1045</v>
      </c>
      <c r="C7" s="5" t="str">
        <f>IF(COUNTIF('07_Duplicates_removed'!$C:$C,B7)&gt;0,"Y","N")</f>
        <v>Y</v>
      </c>
      <c r="D7" s="5">
        <f>COUNTIFS('07_Duplicates_removed'!$G:$G,D$2,'07_Duplicates_removed'!$C:$C,$B7)</f>
        <v>0</v>
      </c>
      <c r="E7" s="5">
        <f>COUNTIFS('07_Duplicates_removed'!$G:$G,E$2,'07_Duplicates_removed'!$C:$C,$B7)</f>
        <v>5</v>
      </c>
      <c r="F7" s="5">
        <f>COUNTIFS('07_Duplicates_removed'!$G:$G,F$2,'07_Duplicates_removed'!$C:$C,$B7)</f>
        <v>1</v>
      </c>
      <c r="G7" s="5">
        <f>COUNTIFS('07_Duplicates_removed'!$G:$G,G$2,'07_Duplicates_removed'!$C:$C,$B7)</f>
        <v>0</v>
      </c>
      <c r="H7" s="5">
        <f>COUNTIFS('07_Duplicates_removed'!$G:$G,H$2,'07_Duplicates_removed'!$C:$C,$B7)</f>
        <v>0</v>
      </c>
      <c r="I7" s="5">
        <f>COUNTIFS('07_Duplicates_removed'!$G:$G,I$2,'07_Duplicates_removed'!$C:$C,$B7)</f>
        <v>0</v>
      </c>
      <c r="J7" s="5">
        <f>COUNTIFS('07_Duplicates_removed'!G:G,REPT("?",1)&amp;"*",'07_Duplicates_removed'!C:C,B7)</f>
        <v>0</v>
      </c>
      <c r="K7" s="5" t="str">
        <f t="shared" si="0"/>
        <v>Yes</v>
      </c>
      <c r="L7" s="5">
        <v>2</v>
      </c>
      <c r="M7" s="4">
        <v>1</v>
      </c>
      <c r="N7" s="5" t="s">
        <v>2721</v>
      </c>
      <c r="O7" s="5" t="s">
        <v>2473</v>
      </c>
    </row>
    <row r="8" spans="1:15" x14ac:dyDescent="0.25">
      <c r="A8" s="4" t="s">
        <v>1053</v>
      </c>
      <c r="B8" s="5" t="s">
        <v>1052</v>
      </c>
      <c r="C8" s="5" t="str">
        <f>IF(COUNTIF('07_Duplicates_removed'!$C:$C,B8)&gt;0,"Y","N")</f>
        <v>Y</v>
      </c>
      <c r="D8" s="5">
        <f>COUNTIFS('07_Duplicates_removed'!$G:$G,D$2,'07_Duplicates_removed'!$C:$C,$B8)</f>
        <v>0</v>
      </c>
      <c r="E8" s="5">
        <f>COUNTIFS('07_Duplicates_removed'!$G:$G,E$2,'07_Duplicates_removed'!$C:$C,$B8)</f>
        <v>1</v>
      </c>
      <c r="F8" s="5">
        <f>COUNTIFS('07_Duplicates_removed'!$G:$G,F$2,'07_Duplicates_removed'!$C:$C,$B8)</f>
        <v>0</v>
      </c>
      <c r="G8" s="5">
        <f>COUNTIFS('07_Duplicates_removed'!$G:$G,G$2,'07_Duplicates_removed'!$C:$C,$B8)</f>
        <v>0</v>
      </c>
      <c r="H8" s="5">
        <f>COUNTIFS('07_Duplicates_removed'!$G:$G,H$2,'07_Duplicates_removed'!$C:$C,$B8)</f>
        <v>0</v>
      </c>
      <c r="I8" s="5">
        <f>COUNTIFS('07_Duplicates_removed'!$G:$G,I$2,'07_Duplicates_removed'!$C:$C,$B8)</f>
        <v>0</v>
      </c>
      <c r="J8" s="5">
        <f>COUNTIFS('07_Duplicates_removed'!G:G,REPT("?",1)&amp;"*",'07_Duplicates_removed'!C:C,B8)</f>
        <v>0</v>
      </c>
      <c r="K8" s="5" t="str">
        <f t="shared" si="0"/>
        <v>No</v>
      </c>
      <c r="L8" s="5" t="s">
        <v>1569</v>
      </c>
      <c r="M8" s="4">
        <v>1</v>
      </c>
      <c r="N8" s="5" t="s">
        <v>2474</v>
      </c>
      <c r="O8" s="5" t="s">
        <v>1569</v>
      </c>
    </row>
    <row r="9" spans="1:15" x14ac:dyDescent="0.25">
      <c r="A9" s="4" t="s">
        <v>1598</v>
      </c>
      <c r="B9" s="5" t="s">
        <v>1675</v>
      </c>
      <c r="C9" s="5" t="str">
        <f>IF(COUNTIF('07_Duplicates_removed'!$C:$C,B9)&gt;0,"Y","N")</f>
        <v>N</v>
      </c>
      <c r="D9" s="5">
        <f>COUNTIFS('07_Duplicates_removed'!$G:$G,D$2,'07_Duplicates_removed'!$C:$C,$B9)</f>
        <v>0</v>
      </c>
      <c r="E9" s="5">
        <f>COUNTIFS('07_Duplicates_removed'!$G:$G,E$2,'07_Duplicates_removed'!$C:$C,$B9)</f>
        <v>0</v>
      </c>
      <c r="F9" s="5">
        <f>COUNTIFS('07_Duplicates_removed'!$G:$G,F$2,'07_Duplicates_removed'!$C:$C,$B9)</f>
        <v>0</v>
      </c>
      <c r="G9" s="5">
        <f>COUNTIFS('07_Duplicates_removed'!$G:$G,G$2,'07_Duplicates_removed'!$C:$C,$B9)</f>
        <v>0</v>
      </c>
      <c r="H9" s="5">
        <f>COUNTIFS('07_Duplicates_removed'!$G:$G,H$2,'07_Duplicates_removed'!$C:$C,$B9)</f>
        <v>0</v>
      </c>
      <c r="I9" s="5">
        <f>COUNTIFS('07_Duplicates_removed'!$G:$G,I$2,'07_Duplicates_removed'!$C:$C,$B9)</f>
        <v>0</v>
      </c>
      <c r="J9" s="5">
        <f>COUNTIFS('07_Duplicates_removed'!G:G,REPT("?",1)&amp;"*",'07_Duplicates_removed'!C:C,B9)</f>
        <v>0</v>
      </c>
      <c r="K9" s="5" t="str">
        <f t="shared" si="0"/>
        <v>No</v>
      </c>
      <c r="L9" s="5" t="s">
        <v>1569</v>
      </c>
      <c r="M9" s="4">
        <v>1</v>
      </c>
      <c r="N9" s="5" t="s">
        <v>2470</v>
      </c>
      <c r="O9" s="5" t="s">
        <v>1569</v>
      </c>
    </row>
    <row r="10" spans="1:15" x14ac:dyDescent="0.25">
      <c r="A10" s="4" t="s">
        <v>619</v>
      </c>
      <c r="B10" s="5" t="s">
        <v>618</v>
      </c>
      <c r="C10" s="5" t="str">
        <f>IF(COUNTIF('07_Duplicates_removed'!$C:$C,B10)&gt;0,"Y","N")</f>
        <v>Y</v>
      </c>
      <c r="D10" s="5">
        <f>COUNTIFS('07_Duplicates_removed'!$G:$G,D$2,'07_Duplicates_removed'!$C:$C,$B10)</f>
        <v>0</v>
      </c>
      <c r="E10" s="5">
        <f>COUNTIFS('07_Duplicates_removed'!$G:$G,E$2,'07_Duplicates_removed'!$C:$C,$B10)</f>
        <v>1</v>
      </c>
      <c r="F10" s="5">
        <f>COUNTIFS('07_Duplicates_removed'!$G:$G,F$2,'07_Duplicates_removed'!$C:$C,$B10)</f>
        <v>0</v>
      </c>
      <c r="G10" s="5">
        <f>COUNTIFS('07_Duplicates_removed'!$G:$G,G$2,'07_Duplicates_removed'!$C:$C,$B10)</f>
        <v>0</v>
      </c>
      <c r="H10" s="5">
        <f>COUNTIFS('07_Duplicates_removed'!$G:$G,H$2,'07_Duplicates_removed'!$C:$C,$B10)</f>
        <v>0</v>
      </c>
      <c r="I10" s="5">
        <f>COUNTIFS('07_Duplicates_removed'!$G:$G,I$2,'07_Duplicates_removed'!$C:$C,$B10)</f>
        <v>0</v>
      </c>
      <c r="J10" s="5">
        <f>COUNTIFS('07_Duplicates_removed'!G:G,REPT("?",1)&amp;"*",'07_Duplicates_removed'!C:C,B10)</f>
        <v>0</v>
      </c>
      <c r="K10" s="5" t="str">
        <f t="shared" si="0"/>
        <v>No</v>
      </c>
      <c r="L10" s="5">
        <v>2</v>
      </c>
      <c r="M10" s="4">
        <v>1</v>
      </c>
      <c r="N10" s="5" t="s">
        <v>2722</v>
      </c>
      <c r="O10" s="5" t="s">
        <v>2475</v>
      </c>
    </row>
    <row r="11" spans="1:15" x14ac:dyDescent="0.25">
      <c r="A11" s="4" t="s">
        <v>1599</v>
      </c>
      <c r="B11" s="5" t="s">
        <v>1676</v>
      </c>
      <c r="C11" s="5" t="str">
        <f>IF(COUNTIF('07_Duplicates_removed'!$C:$C,B11)&gt;0,"Y","N")</f>
        <v>N</v>
      </c>
      <c r="D11" s="5">
        <f>COUNTIFS('07_Duplicates_removed'!$G:$G,D$2,'07_Duplicates_removed'!$C:$C,$B11)</f>
        <v>0</v>
      </c>
      <c r="E11" s="5">
        <f>COUNTIFS('07_Duplicates_removed'!$G:$G,E$2,'07_Duplicates_removed'!$C:$C,$B11)</f>
        <v>0</v>
      </c>
      <c r="F11" s="5">
        <f>COUNTIFS('07_Duplicates_removed'!$G:$G,F$2,'07_Duplicates_removed'!$C:$C,$B11)</f>
        <v>0</v>
      </c>
      <c r="G11" s="5">
        <f>COUNTIFS('07_Duplicates_removed'!$G:$G,G$2,'07_Duplicates_removed'!$C:$C,$B11)</f>
        <v>0</v>
      </c>
      <c r="H11" s="5">
        <f>COUNTIFS('07_Duplicates_removed'!$G:$G,H$2,'07_Duplicates_removed'!$C:$C,$B11)</f>
        <v>0</v>
      </c>
      <c r="I11" s="5">
        <f>COUNTIFS('07_Duplicates_removed'!$G:$G,I$2,'07_Duplicates_removed'!$C:$C,$B11)</f>
        <v>0</v>
      </c>
      <c r="J11" s="5">
        <f>COUNTIFS('07_Duplicates_removed'!G:G,REPT("?",1)&amp;"*",'07_Duplicates_removed'!C:C,B11)</f>
        <v>0</v>
      </c>
      <c r="K11" s="5" t="str">
        <f t="shared" si="0"/>
        <v>No</v>
      </c>
      <c r="L11" s="5" t="s">
        <v>1569</v>
      </c>
      <c r="M11" s="4">
        <v>0</v>
      </c>
      <c r="N11" s="5" t="s">
        <v>2476</v>
      </c>
      <c r="O11" s="5" t="s">
        <v>1569</v>
      </c>
    </row>
    <row r="12" spans="1:15" x14ac:dyDescent="0.25">
      <c r="A12" s="4" t="s">
        <v>1600</v>
      </c>
      <c r="B12" s="5" t="s">
        <v>1677</v>
      </c>
      <c r="C12" s="5" t="str">
        <f>IF(COUNTIF('07_Duplicates_removed'!$C:$C,B12)&gt;0,"Y","N")</f>
        <v>N</v>
      </c>
      <c r="D12" s="5">
        <f>COUNTIFS('07_Duplicates_removed'!$G:$G,D$2,'07_Duplicates_removed'!$C:$C,$B12)</f>
        <v>0</v>
      </c>
      <c r="E12" s="5">
        <f>COUNTIFS('07_Duplicates_removed'!$G:$G,E$2,'07_Duplicates_removed'!$C:$C,$B12)</f>
        <v>0</v>
      </c>
      <c r="F12" s="5">
        <f>COUNTIFS('07_Duplicates_removed'!$G:$G,F$2,'07_Duplicates_removed'!$C:$C,$B12)</f>
        <v>0</v>
      </c>
      <c r="G12" s="5">
        <f>COUNTIFS('07_Duplicates_removed'!$G:$G,G$2,'07_Duplicates_removed'!$C:$C,$B12)</f>
        <v>0</v>
      </c>
      <c r="H12" s="5">
        <f>COUNTIFS('07_Duplicates_removed'!$G:$G,H$2,'07_Duplicates_removed'!$C:$C,$B12)</f>
        <v>0</v>
      </c>
      <c r="I12" s="5">
        <f>COUNTIFS('07_Duplicates_removed'!$G:$G,I$2,'07_Duplicates_removed'!$C:$C,$B12)</f>
        <v>0</v>
      </c>
      <c r="J12" s="5">
        <f>COUNTIFS('07_Duplicates_removed'!G:G,REPT("?",1)&amp;"*",'07_Duplicates_removed'!C:C,B12)</f>
        <v>0</v>
      </c>
      <c r="K12" s="5" t="str">
        <f t="shared" si="0"/>
        <v>No</v>
      </c>
      <c r="L12" s="5" t="s">
        <v>1569</v>
      </c>
      <c r="M12" s="4">
        <v>1</v>
      </c>
      <c r="N12" s="5" t="s">
        <v>2470</v>
      </c>
      <c r="O12" s="5" t="s">
        <v>1569</v>
      </c>
    </row>
    <row r="13" spans="1:15" x14ac:dyDescent="0.25">
      <c r="A13" s="4" t="s">
        <v>1058</v>
      </c>
      <c r="B13" s="5" t="s">
        <v>1057</v>
      </c>
      <c r="C13" s="5" t="str">
        <f>IF(COUNTIF('07_Duplicates_removed'!$C:$C,B13)&gt;0,"Y","N")</f>
        <v>Y</v>
      </c>
      <c r="D13" s="5">
        <f>COUNTIFS('07_Duplicates_removed'!$G:$G,D$2,'07_Duplicates_removed'!$C:$C,$B13)</f>
        <v>0</v>
      </c>
      <c r="E13" s="5">
        <f>COUNTIFS('07_Duplicates_removed'!$G:$G,E$2,'07_Duplicates_removed'!$C:$C,$B13)</f>
        <v>0</v>
      </c>
      <c r="F13" s="5">
        <f>COUNTIFS('07_Duplicates_removed'!$G:$G,F$2,'07_Duplicates_removed'!$C:$C,$B13)</f>
        <v>3</v>
      </c>
      <c r="G13" s="5">
        <f>COUNTIFS('07_Duplicates_removed'!$G:$G,G$2,'07_Duplicates_removed'!$C:$C,$B13)</f>
        <v>0</v>
      </c>
      <c r="H13" s="5">
        <f>COUNTIFS('07_Duplicates_removed'!$G:$G,H$2,'07_Duplicates_removed'!$C:$C,$B13)</f>
        <v>0</v>
      </c>
      <c r="I13" s="5">
        <f>COUNTIFS('07_Duplicates_removed'!$G:$G,I$2,'07_Duplicates_removed'!$C:$C,$B13)</f>
        <v>0</v>
      </c>
      <c r="J13" s="5">
        <f>COUNTIFS('07_Duplicates_removed'!G:G,REPT("?",1)&amp;"*",'07_Duplicates_removed'!C:C,B13)</f>
        <v>1</v>
      </c>
      <c r="K13" s="5" t="str">
        <f t="shared" si="0"/>
        <v>Yes</v>
      </c>
      <c r="L13" s="5">
        <v>2</v>
      </c>
      <c r="M13" s="4">
        <v>2</v>
      </c>
      <c r="N13" s="5" t="s">
        <v>2468</v>
      </c>
      <c r="O13" s="5" t="s">
        <v>2477</v>
      </c>
    </row>
    <row r="14" spans="1:15" x14ac:dyDescent="0.25">
      <c r="A14" s="4" t="s">
        <v>1067</v>
      </c>
      <c r="B14" s="5" t="s">
        <v>1066</v>
      </c>
      <c r="C14" s="5" t="str">
        <f>IF(COUNTIF('07_Duplicates_removed'!$C:$C,B14)&gt;0,"Y","N")</f>
        <v>Y</v>
      </c>
      <c r="D14" s="5">
        <f>COUNTIFS('07_Duplicates_removed'!$G:$G,D$2,'07_Duplicates_removed'!$C:$C,$B14)</f>
        <v>0</v>
      </c>
      <c r="E14" s="5">
        <f>COUNTIFS('07_Duplicates_removed'!$G:$G,E$2,'07_Duplicates_removed'!$C:$C,$B14)</f>
        <v>3</v>
      </c>
      <c r="F14" s="5">
        <f>COUNTIFS('07_Duplicates_removed'!$G:$G,F$2,'07_Duplicates_removed'!$C:$C,$B14)</f>
        <v>0</v>
      </c>
      <c r="G14" s="5">
        <f>COUNTIFS('07_Duplicates_removed'!$G:$G,G$2,'07_Duplicates_removed'!$C:$C,$B14)</f>
        <v>0</v>
      </c>
      <c r="H14" s="5">
        <f>COUNTIFS('07_Duplicates_removed'!$G:$G,H$2,'07_Duplicates_removed'!$C:$C,$B14)</f>
        <v>0</v>
      </c>
      <c r="I14" s="5">
        <f>COUNTIFS('07_Duplicates_removed'!$G:$G,I$2,'07_Duplicates_removed'!$C:$C,$B14)</f>
        <v>0</v>
      </c>
      <c r="J14" s="5">
        <f>COUNTIFS('07_Duplicates_removed'!G:G,REPT("?",1)&amp;"*",'07_Duplicates_removed'!C:C,B14)</f>
        <v>0</v>
      </c>
      <c r="K14" s="5" t="str">
        <f t="shared" si="0"/>
        <v>No</v>
      </c>
      <c r="L14" s="5" t="s">
        <v>1569</v>
      </c>
      <c r="M14" s="4">
        <v>1</v>
      </c>
      <c r="N14" s="5" t="s">
        <v>3269</v>
      </c>
      <c r="O14" s="5" t="s">
        <v>1569</v>
      </c>
    </row>
    <row r="15" spans="1:15" x14ac:dyDescent="0.25">
      <c r="A15" s="4" t="s">
        <v>1601</v>
      </c>
      <c r="B15" s="5" t="s">
        <v>1678</v>
      </c>
      <c r="C15" s="5" t="str">
        <f>IF(COUNTIF('07_Duplicates_removed'!$C:$C,B15)&gt;0,"Y","N")</f>
        <v>N</v>
      </c>
      <c r="D15" s="5">
        <f>COUNTIFS('07_Duplicates_removed'!$G:$G,D$2,'07_Duplicates_removed'!$C:$C,$B15)</f>
        <v>0</v>
      </c>
      <c r="E15" s="5">
        <f>COUNTIFS('07_Duplicates_removed'!$G:$G,E$2,'07_Duplicates_removed'!$C:$C,$B15)</f>
        <v>0</v>
      </c>
      <c r="F15" s="5">
        <f>COUNTIFS('07_Duplicates_removed'!$G:$G,F$2,'07_Duplicates_removed'!$C:$C,$B15)</f>
        <v>0</v>
      </c>
      <c r="G15" s="5">
        <f>COUNTIFS('07_Duplicates_removed'!$G:$G,G$2,'07_Duplicates_removed'!$C:$C,$B15)</f>
        <v>0</v>
      </c>
      <c r="H15" s="5">
        <f>COUNTIFS('07_Duplicates_removed'!$G:$G,H$2,'07_Duplicates_removed'!$C:$C,$B15)</f>
        <v>0</v>
      </c>
      <c r="I15" s="5">
        <f>COUNTIFS('07_Duplicates_removed'!$G:$G,I$2,'07_Duplicates_removed'!$C:$C,$B15)</f>
        <v>0</v>
      </c>
      <c r="J15" s="5">
        <f>COUNTIFS('07_Duplicates_removed'!G:G,REPT("?",1)&amp;"*",'07_Duplicates_removed'!C:C,B15)</f>
        <v>0</v>
      </c>
      <c r="K15" s="5" t="str">
        <f t="shared" si="0"/>
        <v>No</v>
      </c>
      <c r="L15" s="5" t="s">
        <v>1569</v>
      </c>
      <c r="M15" s="4">
        <v>0</v>
      </c>
      <c r="N15" s="5" t="s">
        <v>2476</v>
      </c>
      <c r="O15" s="5" t="s">
        <v>1569</v>
      </c>
    </row>
    <row r="16" spans="1:15" x14ac:dyDescent="0.25">
      <c r="A16" s="4" t="s">
        <v>34</v>
      </c>
      <c r="B16" s="5" t="s">
        <v>33</v>
      </c>
      <c r="C16" s="5" t="str">
        <f>IF(COUNTIF('07_Duplicates_removed'!$C:$C,B16)&gt;0,"Y","N")</f>
        <v>Y</v>
      </c>
      <c r="D16" s="5">
        <f>COUNTIFS('07_Duplicates_removed'!$G:$G,D$2,'07_Duplicates_removed'!$C:$C,$B16)</f>
        <v>0</v>
      </c>
      <c r="E16" s="5">
        <f>COUNTIFS('07_Duplicates_removed'!$G:$G,E$2,'07_Duplicates_removed'!$C:$C,$B16)</f>
        <v>0</v>
      </c>
      <c r="F16" s="5">
        <f>COUNTIFS('07_Duplicates_removed'!$G:$G,F$2,'07_Duplicates_removed'!$C:$C,$B16)</f>
        <v>4</v>
      </c>
      <c r="G16" s="5">
        <f>COUNTIFS('07_Duplicates_removed'!$G:$G,G$2,'07_Duplicates_removed'!$C:$C,$B16)</f>
        <v>0</v>
      </c>
      <c r="H16" s="5">
        <f>COUNTIFS('07_Duplicates_removed'!$G:$G,H$2,'07_Duplicates_removed'!$C:$C,$B16)</f>
        <v>0</v>
      </c>
      <c r="I16" s="5">
        <f>COUNTIFS('07_Duplicates_removed'!$G:$G,I$2,'07_Duplicates_removed'!$C:$C,$B16)</f>
        <v>0</v>
      </c>
      <c r="J16" s="5">
        <f>COUNTIFS('07_Duplicates_removed'!G:G,REPT("?",1)&amp;"*",'07_Duplicates_removed'!C:C,B16)</f>
        <v>0</v>
      </c>
      <c r="K16" s="5" t="str">
        <f t="shared" si="0"/>
        <v>No</v>
      </c>
      <c r="L16" s="5">
        <v>2</v>
      </c>
      <c r="M16" s="4">
        <v>2</v>
      </c>
      <c r="N16" s="5" t="s">
        <v>2478</v>
      </c>
      <c r="O16" s="5" t="s">
        <v>2479</v>
      </c>
    </row>
    <row r="17" spans="1:15" x14ac:dyDescent="0.25">
      <c r="A17" s="4" t="s">
        <v>45</v>
      </c>
      <c r="B17" s="5" t="s">
        <v>44</v>
      </c>
      <c r="C17" s="5" t="str">
        <f>IF(COUNTIF('07_Duplicates_removed'!$C:$C,B17)&gt;0,"Y","N")</f>
        <v>Y</v>
      </c>
      <c r="D17" s="5">
        <f>COUNTIFS('07_Duplicates_removed'!$G:$G,D$2,'07_Duplicates_removed'!$C:$C,$B17)</f>
        <v>0</v>
      </c>
      <c r="E17" s="5">
        <f>COUNTIFS('07_Duplicates_removed'!$G:$G,E$2,'07_Duplicates_removed'!$C:$C,$B17)</f>
        <v>1</v>
      </c>
      <c r="F17" s="5">
        <f>COUNTIFS('07_Duplicates_removed'!$G:$G,F$2,'07_Duplicates_removed'!$C:$C,$B17)</f>
        <v>0</v>
      </c>
      <c r="G17" s="5">
        <f>COUNTIFS('07_Duplicates_removed'!$G:$G,G$2,'07_Duplicates_removed'!$C:$C,$B17)</f>
        <v>0</v>
      </c>
      <c r="H17" s="5">
        <f>COUNTIFS('07_Duplicates_removed'!$G:$G,H$2,'07_Duplicates_removed'!$C:$C,$B17)</f>
        <v>0</v>
      </c>
      <c r="I17" s="5">
        <f>COUNTIFS('07_Duplicates_removed'!$G:$G,I$2,'07_Duplicates_removed'!$C:$C,$B17)</f>
        <v>0</v>
      </c>
      <c r="J17" s="5">
        <f>COUNTIFS('07_Duplicates_removed'!G:G,REPT("?",1)&amp;"*",'07_Duplicates_removed'!C:C,B17)</f>
        <v>0</v>
      </c>
      <c r="K17" s="5" t="str">
        <f t="shared" si="0"/>
        <v>No</v>
      </c>
      <c r="L17" s="5">
        <v>1</v>
      </c>
      <c r="M17" s="4">
        <v>1</v>
      </c>
      <c r="N17" s="5" t="s">
        <v>2480</v>
      </c>
      <c r="O17" s="5" t="s">
        <v>2481</v>
      </c>
    </row>
    <row r="18" spans="1:15" x14ac:dyDescent="0.25">
      <c r="A18" s="4" t="s">
        <v>1074</v>
      </c>
      <c r="B18" s="5" t="s">
        <v>1073</v>
      </c>
      <c r="C18" s="5" t="str">
        <f>IF(COUNTIF('07_Duplicates_removed'!$C:$C,B18)&gt;0,"Y","N")</f>
        <v>Y</v>
      </c>
      <c r="D18" s="5">
        <f>COUNTIFS('07_Duplicates_removed'!$G:$G,D$2,'07_Duplicates_removed'!$C:$C,$B18)</f>
        <v>0</v>
      </c>
      <c r="E18" s="5">
        <f>COUNTIFS('07_Duplicates_removed'!$G:$G,E$2,'07_Duplicates_removed'!$C:$C,$B18)</f>
        <v>0</v>
      </c>
      <c r="F18" s="5">
        <f>COUNTIFS('07_Duplicates_removed'!$G:$G,F$2,'07_Duplicates_removed'!$C:$C,$B18)</f>
        <v>3</v>
      </c>
      <c r="G18" s="5">
        <f>COUNTIFS('07_Duplicates_removed'!$G:$G,G$2,'07_Duplicates_removed'!$C:$C,$B18)</f>
        <v>0</v>
      </c>
      <c r="H18" s="5">
        <f>COUNTIFS('07_Duplicates_removed'!$G:$G,H$2,'07_Duplicates_removed'!$C:$C,$B18)</f>
        <v>0</v>
      </c>
      <c r="I18" s="5">
        <f>COUNTIFS('07_Duplicates_removed'!$G:$G,I$2,'07_Duplicates_removed'!$C:$C,$B18)</f>
        <v>0</v>
      </c>
      <c r="J18" s="5">
        <f>COUNTIFS('07_Duplicates_removed'!G:G,REPT("?",1)&amp;"*",'07_Duplicates_removed'!C:C,B18)</f>
        <v>0</v>
      </c>
      <c r="K18" s="5" t="str">
        <f t="shared" si="0"/>
        <v>No</v>
      </c>
      <c r="L18" s="5" t="s">
        <v>1569</v>
      </c>
      <c r="M18" s="4">
        <v>2</v>
      </c>
      <c r="N18" s="5" t="s">
        <v>2482</v>
      </c>
      <c r="O18" s="5" t="s">
        <v>1569</v>
      </c>
    </row>
    <row r="19" spans="1:15" x14ac:dyDescent="0.25">
      <c r="A19" s="4" t="s">
        <v>1602</v>
      </c>
      <c r="B19" s="5" t="s">
        <v>1679</v>
      </c>
      <c r="C19" s="5" t="str">
        <f>IF(COUNTIF('07_Duplicates_removed'!$C:$C,B19)&gt;0,"Y","N")</f>
        <v>N</v>
      </c>
      <c r="D19" s="5">
        <f>COUNTIFS('07_Duplicates_removed'!$G:$G,D$2,'07_Duplicates_removed'!$C:$C,$B19)</f>
        <v>0</v>
      </c>
      <c r="E19" s="5">
        <f>COUNTIFS('07_Duplicates_removed'!$G:$G,E$2,'07_Duplicates_removed'!$C:$C,$B19)</f>
        <v>0</v>
      </c>
      <c r="F19" s="5">
        <f>COUNTIFS('07_Duplicates_removed'!$G:$G,F$2,'07_Duplicates_removed'!$C:$C,$B19)</f>
        <v>0</v>
      </c>
      <c r="G19" s="5">
        <f>COUNTIFS('07_Duplicates_removed'!$G:$G,G$2,'07_Duplicates_removed'!$C:$C,$B19)</f>
        <v>0</v>
      </c>
      <c r="H19" s="5">
        <f>COUNTIFS('07_Duplicates_removed'!$G:$G,H$2,'07_Duplicates_removed'!$C:$C,$B19)</f>
        <v>0</v>
      </c>
      <c r="I19" s="5">
        <f>COUNTIFS('07_Duplicates_removed'!$G:$G,I$2,'07_Duplicates_removed'!$C:$C,$B19)</f>
        <v>0</v>
      </c>
      <c r="J19" s="5">
        <f>COUNTIFS('07_Duplicates_removed'!G:G,REPT("?",1)&amp;"*",'07_Duplicates_removed'!C:C,B19)</f>
        <v>0</v>
      </c>
      <c r="K19" s="5" t="str">
        <f t="shared" si="0"/>
        <v>No</v>
      </c>
      <c r="L19" s="5" t="s">
        <v>1569</v>
      </c>
      <c r="M19" s="4">
        <v>1</v>
      </c>
      <c r="N19" s="5" t="s">
        <v>2470</v>
      </c>
      <c r="O19" s="5" t="s">
        <v>1569</v>
      </c>
    </row>
    <row r="20" spans="1:15" x14ac:dyDescent="0.25">
      <c r="A20" s="4" t="s">
        <v>49</v>
      </c>
      <c r="B20" s="5" t="s">
        <v>48</v>
      </c>
      <c r="C20" s="5" t="str">
        <f>IF(COUNTIF('07_Duplicates_removed'!$C:$C,B20)&gt;0,"Y","N")</f>
        <v>Y</v>
      </c>
      <c r="D20" s="5">
        <f>COUNTIFS('07_Duplicates_removed'!$G:$G,D$2,'07_Duplicates_removed'!$C:$C,$B20)</f>
        <v>1</v>
      </c>
      <c r="E20" s="5">
        <f>COUNTIFS('07_Duplicates_removed'!$G:$G,E$2,'07_Duplicates_removed'!$C:$C,$B20)</f>
        <v>0</v>
      </c>
      <c r="F20" s="5">
        <f>COUNTIFS('07_Duplicates_removed'!$G:$G,F$2,'07_Duplicates_removed'!$C:$C,$B20)</f>
        <v>0</v>
      </c>
      <c r="G20" s="5">
        <f>COUNTIFS('07_Duplicates_removed'!$G:$G,G$2,'07_Duplicates_removed'!$C:$C,$B20)</f>
        <v>0</v>
      </c>
      <c r="H20" s="5">
        <f>COUNTIFS('07_Duplicates_removed'!$G:$G,H$2,'07_Duplicates_removed'!$C:$C,$B20)</f>
        <v>0</v>
      </c>
      <c r="I20" s="5">
        <f>COUNTIFS('07_Duplicates_removed'!$G:$G,I$2,'07_Duplicates_removed'!$C:$C,$B20)</f>
        <v>0</v>
      </c>
      <c r="J20" s="5">
        <f>COUNTIFS('07_Duplicates_removed'!G:G,REPT("?",1)&amp;"*",'07_Duplicates_removed'!C:C,B20)</f>
        <v>0</v>
      </c>
      <c r="K20" s="5" t="str">
        <f t="shared" si="0"/>
        <v>No</v>
      </c>
      <c r="L20" s="5" t="s">
        <v>1569</v>
      </c>
      <c r="M20" s="4">
        <v>0</v>
      </c>
      <c r="N20" s="5" t="s">
        <v>2483</v>
      </c>
      <c r="O20" s="5" t="s">
        <v>1569</v>
      </c>
    </row>
    <row r="21" spans="1:15" x14ac:dyDescent="0.25">
      <c r="A21" s="4" t="s">
        <v>25</v>
      </c>
      <c r="B21" s="5" t="s">
        <v>624</v>
      </c>
      <c r="C21" s="5" t="str">
        <f>IF(COUNTIF('07_Duplicates_removed'!$C:$C,B21)&gt;0,"Y","N")</f>
        <v>Y</v>
      </c>
      <c r="D21" s="5">
        <f>COUNTIFS('07_Duplicates_removed'!$G:$G,D$2,'07_Duplicates_removed'!$C:$C,$B21)</f>
        <v>0</v>
      </c>
      <c r="E21" s="5">
        <f>COUNTIFS('07_Duplicates_removed'!$G:$G,E$2,'07_Duplicates_removed'!$C:$C,$B21)</f>
        <v>0</v>
      </c>
      <c r="F21" s="5">
        <f>COUNTIFS('07_Duplicates_removed'!$G:$G,F$2,'07_Duplicates_removed'!$C:$C,$B21)</f>
        <v>0</v>
      </c>
      <c r="G21" s="5">
        <f>COUNTIFS('07_Duplicates_removed'!$G:$G,G$2,'07_Duplicates_removed'!$C:$C,$B21)</f>
        <v>6</v>
      </c>
      <c r="H21" s="5">
        <f>COUNTIFS('07_Duplicates_removed'!$G:$G,H$2,'07_Duplicates_removed'!$C:$C,$B21)</f>
        <v>0</v>
      </c>
      <c r="I21" s="5">
        <f>COUNTIFS('07_Duplicates_removed'!$G:$G,I$2,'07_Duplicates_removed'!$C:$C,$B21)</f>
        <v>0</v>
      </c>
      <c r="J21" s="5">
        <f>COUNTIFS('07_Duplicates_removed'!G:G,REPT("?",1)&amp;"*",'07_Duplicates_removed'!C:C,B21)</f>
        <v>0</v>
      </c>
      <c r="K21" s="5" t="str">
        <f t="shared" si="0"/>
        <v>No</v>
      </c>
      <c r="M21" s="4">
        <v>3</v>
      </c>
      <c r="N21" s="5" t="s">
        <v>2723</v>
      </c>
    </row>
    <row r="22" spans="1:15" x14ac:dyDescent="0.25">
      <c r="A22" s="4" t="s">
        <v>1603</v>
      </c>
      <c r="B22" s="5" t="s">
        <v>1680</v>
      </c>
      <c r="C22" s="5" t="str">
        <f>IF(COUNTIF('07_Duplicates_removed'!$C:$C,B22)&gt;0,"Y","N")</f>
        <v>N</v>
      </c>
      <c r="D22" s="5">
        <f>COUNTIFS('07_Duplicates_removed'!$G:$G,D$2,'07_Duplicates_removed'!$C:$C,$B22)</f>
        <v>0</v>
      </c>
      <c r="E22" s="5">
        <f>COUNTIFS('07_Duplicates_removed'!$G:$G,E$2,'07_Duplicates_removed'!$C:$C,$B22)</f>
        <v>0</v>
      </c>
      <c r="F22" s="5">
        <f>COUNTIFS('07_Duplicates_removed'!$G:$G,F$2,'07_Duplicates_removed'!$C:$C,$B22)</f>
        <v>0</v>
      </c>
      <c r="G22" s="5">
        <f>COUNTIFS('07_Duplicates_removed'!$G:$G,G$2,'07_Duplicates_removed'!$C:$C,$B22)</f>
        <v>0</v>
      </c>
      <c r="H22" s="5">
        <f>COUNTIFS('07_Duplicates_removed'!$G:$G,H$2,'07_Duplicates_removed'!$C:$C,$B22)</f>
        <v>0</v>
      </c>
      <c r="I22" s="5">
        <f>COUNTIFS('07_Duplicates_removed'!$G:$G,I$2,'07_Duplicates_removed'!$C:$C,$B22)</f>
        <v>0</v>
      </c>
      <c r="J22" s="5">
        <f>COUNTIFS('07_Duplicates_removed'!G:G,REPT("?",1)&amp;"*",'07_Duplicates_removed'!C:C,B22)</f>
        <v>0</v>
      </c>
      <c r="K22" s="5" t="str">
        <f t="shared" si="0"/>
        <v>No</v>
      </c>
      <c r="L22" s="5" t="s">
        <v>1569</v>
      </c>
      <c r="M22" s="4">
        <v>1</v>
      </c>
      <c r="N22" s="5" t="s">
        <v>2470</v>
      </c>
      <c r="O22" s="5" t="s">
        <v>1569</v>
      </c>
    </row>
    <row r="23" spans="1:15" x14ac:dyDescent="0.25">
      <c r="A23" s="4" t="s">
        <v>1079</v>
      </c>
      <c r="B23" s="5" t="s">
        <v>1078</v>
      </c>
      <c r="C23" s="5" t="str">
        <f>IF(COUNTIF('07_Duplicates_removed'!$C:$C,B23)&gt;0,"Y","N")</f>
        <v>Y</v>
      </c>
      <c r="D23" s="5">
        <f>COUNTIFS('07_Duplicates_removed'!$G:$G,D$2,'07_Duplicates_removed'!$C:$C,$B23)</f>
        <v>0</v>
      </c>
      <c r="E23" s="5">
        <f>COUNTIFS('07_Duplicates_removed'!$G:$G,E$2,'07_Duplicates_removed'!$C:$C,$B23)</f>
        <v>0</v>
      </c>
      <c r="F23" s="5">
        <f>COUNTIFS('07_Duplicates_removed'!$G:$G,F$2,'07_Duplicates_removed'!$C:$C,$B23)</f>
        <v>2</v>
      </c>
      <c r="G23" s="5">
        <f>COUNTIFS('07_Duplicates_removed'!$G:$G,G$2,'07_Duplicates_removed'!$C:$C,$B23)</f>
        <v>0</v>
      </c>
      <c r="H23" s="5">
        <f>COUNTIFS('07_Duplicates_removed'!$G:$G,H$2,'07_Duplicates_removed'!$C:$C,$B23)</f>
        <v>0</v>
      </c>
      <c r="I23" s="5">
        <f>COUNTIFS('07_Duplicates_removed'!$G:$G,I$2,'07_Duplicates_removed'!$C:$C,$B23)</f>
        <v>0</v>
      </c>
      <c r="J23" s="5">
        <f>COUNTIFS('07_Duplicates_removed'!G:G,REPT("?",1)&amp;"*",'07_Duplicates_removed'!C:C,B23)</f>
        <v>0</v>
      </c>
      <c r="K23" s="5" t="str">
        <f t="shared" si="0"/>
        <v>No</v>
      </c>
      <c r="L23" s="5">
        <v>2</v>
      </c>
      <c r="M23" s="4">
        <v>2</v>
      </c>
      <c r="N23" s="5" t="s">
        <v>2485</v>
      </c>
      <c r="O23" s="5" t="s">
        <v>2486</v>
      </c>
    </row>
    <row r="24" spans="1:15" x14ac:dyDescent="0.25">
      <c r="A24" s="4" t="s">
        <v>54</v>
      </c>
      <c r="B24" s="5" t="s">
        <v>53</v>
      </c>
      <c r="C24" s="5" t="str">
        <f>IF(COUNTIF('07_Duplicates_removed'!$C:$C,B24)&gt;0,"Y","N")</f>
        <v>Y</v>
      </c>
      <c r="D24" s="5">
        <f>COUNTIFS('07_Duplicates_removed'!$G:$G,D$2,'07_Duplicates_removed'!$C:$C,$B24)</f>
        <v>0</v>
      </c>
      <c r="E24" s="5">
        <f>COUNTIFS('07_Duplicates_removed'!$G:$G,E$2,'07_Duplicates_removed'!$C:$C,$B24)</f>
        <v>0</v>
      </c>
      <c r="F24" s="5">
        <f>COUNTIFS('07_Duplicates_removed'!$G:$G,F$2,'07_Duplicates_removed'!$C:$C,$B24)</f>
        <v>0</v>
      </c>
      <c r="G24" s="5">
        <f>COUNTIFS('07_Duplicates_removed'!$G:$G,G$2,'07_Duplicates_removed'!$C:$C,$B24)</f>
        <v>2</v>
      </c>
      <c r="H24" s="5">
        <f>COUNTIFS('07_Duplicates_removed'!$G:$G,H$2,'07_Duplicates_removed'!$C:$C,$B24)</f>
        <v>0</v>
      </c>
      <c r="I24" s="5">
        <f>COUNTIFS('07_Duplicates_removed'!$G:$G,I$2,'07_Duplicates_removed'!$C:$C,$B24)</f>
        <v>0</v>
      </c>
      <c r="J24" s="5">
        <f>COUNTIFS('07_Duplicates_removed'!G:G,REPT("?",1)&amp;"*",'07_Duplicates_removed'!C:C,B24)</f>
        <v>0</v>
      </c>
      <c r="K24" s="5" t="str">
        <f t="shared" si="0"/>
        <v>No</v>
      </c>
      <c r="L24" s="5">
        <v>1</v>
      </c>
      <c r="M24" s="4">
        <v>3</v>
      </c>
      <c r="N24" s="5" t="s">
        <v>2487</v>
      </c>
      <c r="O24" s="5" t="s">
        <v>2488</v>
      </c>
    </row>
    <row r="25" spans="1:15" x14ac:dyDescent="0.25">
      <c r="A25" s="4" t="s">
        <v>1087</v>
      </c>
      <c r="B25" s="5" t="s">
        <v>1086</v>
      </c>
      <c r="C25" s="5" t="str">
        <f>IF(COUNTIF('07_Duplicates_removed'!$C:$C,B25)&gt;0,"Y","N")</f>
        <v>Y</v>
      </c>
      <c r="D25" s="5">
        <f>COUNTIFS('07_Duplicates_removed'!$G:$G,D$2,'07_Duplicates_removed'!$C:$C,$B25)</f>
        <v>0</v>
      </c>
      <c r="E25" s="5">
        <f>COUNTIFS('07_Duplicates_removed'!$G:$G,E$2,'07_Duplicates_removed'!$C:$C,$B25)</f>
        <v>2</v>
      </c>
      <c r="F25" s="5">
        <f>COUNTIFS('07_Duplicates_removed'!$G:$G,F$2,'07_Duplicates_removed'!$C:$C,$B25)</f>
        <v>0</v>
      </c>
      <c r="G25" s="5">
        <f>COUNTIFS('07_Duplicates_removed'!$G:$G,G$2,'07_Duplicates_removed'!$C:$C,$B25)</f>
        <v>0</v>
      </c>
      <c r="H25" s="5">
        <f>COUNTIFS('07_Duplicates_removed'!$G:$G,H$2,'07_Duplicates_removed'!$C:$C,$B25)</f>
        <v>0</v>
      </c>
      <c r="I25" s="5">
        <f>COUNTIFS('07_Duplicates_removed'!$G:$G,I$2,'07_Duplicates_removed'!$C:$C,$B25)</f>
        <v>0</v>
      </c>
      <c r="J25" s="5">
        <f>COUNTIFS('07_Duplicates_removed'!G:G,REPT("?",1)&amp;"*",'07_Duplicates_removed'!C:C,B25)</f>
        <v>0</v>
      </c>
      <c r="K25" s="5" t="str">
        <f t="shared" si="0"/>
        <v>No</v>
      </c>
      <c r="L25" s="5" t="s">
        <v>1569</v>
      </c>
      <c r="M25" s="4">
        <v>1</v>
      </c>
      <c r="N25" s="5" t="s">
        <v>2489</v>
      </c>
      <c r="O25" s="5" t="s">
        <v>2490</v>
      </c>
    </row>
    <row r="26" spans="1:15" x14ac:dyDescent="0.25">
      <c r="A26" s="4" t="s">
        <v>376</v>
      </c>
      <c r="B26" s="5" t="s">
        <v>375</v>
      </c>
      <c r="C26" s="5" t="str">
        <f>IF(COUNTIF('07_Duplicates_removed'!$C:$C,B26)&gt;0,"Y","N")</f>
        <v>Y</v>
      </c>
      <c r="D26" s="5">
        <f>COUNTIFS('07_Duplicates_removed'!$G:$G,D$2,'07_Duplicates_removed'!$C:$C,$B26)</f>
        <v>0</v>
      </c>
      <c r="E26" s="5">
        <f>COUNTIFS('07_Duplicates_removed'!$G:$G,E$2,'07_Duplicates_removed'!$C:$C,$B26)</f>
        <v>1</v>
      </c>
      <c r="F26" s="5">
        <f>COUNTIFS('07_Duplicates_removed'!$G:$G,F$2,'07_Duplicates_removed'!$C:$C,$B26)</f>
        <v>1</v>
      </c>
      <c r="G26" s="5">
        <f>COUNTIFS('07_Duplicates_removed'!$G:$G,G$2,'07_Duplicates_removed'!$C:$C,$B26)</f>
        <v>0</v>
      </c>
      <c r="H26" s="5">
        <f>COUNTIFS('07_Duplicates_removed'!$G:$G,H$2,'07_Duplicates_removed'!$C:$C,$B26)</f>
        <v>0</v>
      </c>
      <c r="I26" s="5">
        <f>COUNTIFS('07_Duplicates_removed'!$G:$G,I$2,'07_Duplicates_removed'!$C:$C,$B26)</f>
        <v>0</v>
      </c>
      <c r="J26" s="5">
        <f>COUNTIFS('07_Duplicates_removed'!G:G,REPT("?",1)&amp;"*",'07_Duplicates_removed'!C:C,B26)</f>
        <v>0</v>
      </c>
      <c r="K26" s="5" t="str">
        <f t="shared" si="0"/>
        <v>Yes</v>
      </c>
      <c r="L26" s="5">
        <v>2</v>
      </c>
      <c r="M26" s="4">
        <v>2</v>
      </c>
      <c r="N26" s="5" t="s">
        <v>3270</v>
      </c>
      <c r="O26" s="5" t="s">
        <v>1569</v>
      </c>
    </row>
    <row r="27" spans="1:15" x14ac:dyDescent="0.25">
      <c r="A27" s="4" t="s">
        <v>1604</v>
      </c>
      <c r="B27" s="5" t="s">
        <v>1681</v>
      </c>
      <c r="C27" s="5" t="str">
        <f>IF(COUNTIF('07_Duplicates_removed'!$C:$C,B27)&gt;0,"Y","N")</f>
        <v>N</v>
      </c>
      <c r="D27" s="5">
        <f>COUNTIFS('07_Duplicates_removed'!$G:$G,D$2,'07_Duplicates_removed'!$C:$C,$B27)</f>
        <v>0</v>
      </c>
      <c r="E27" s="5">
        <f>COUNTIFS('07_Duplicates_removed'!$G:$G,E$2,'07_Duplicates_removed'!$C:$C,$B27)</f>
        <v>0</v>
      </c>
      <c r="F27" s="5">
        <f>COUNTIFS('07_Duplicates_removed'!$G:$G,F$2,'07_Duplicates_removed'!$C:$C,$B27)</f>
        <v>0</v>
      </c>
      <c r="G27" s="5">
        <f>COUNTIFS('07_Duplicates_removed'!$G:$G,G$2,'07_Duplicates_removed'!$C:$C,$B27)</f>
        <v>0</v>
      </c>
      <c r="H27" s="5">
        <f>COUNTIFS('07_Duplicates_removed'!$G:$G,H$2,'07_Duplicates_removed'!$C:$C,$B27)</f>
        <v>0</v>
      </c>
      <c r="I27" s="5">
        <f>COUNTIFS('07_Duplicates_removed'!$G:$G,I$2,'07_Duplicates_removed'!$C:$C,$B27)</f>
        <v>0</v>
      </c>
      <c r="J27" s="5">
        <f>COUNTIFS('07_Duplicates_removed'!G:G,REPT("?",1)&amp;"*",'07_Duplicates_removed'!C:C,B27)</f>
        <v>0</v>
      </c>
      <c r="K27" s="5" t="str">
        <f t="shared" si="0"/>
        <v>No</v>
      </c>
      <c r="L27" s="5" t="s">
        <v>1569</v>
      </c>
      <c r="M27" s="4">
        <v>1</v>
      </c>
      <c r="N27" s="5" t="s">
        <v>2470</v>
      </c>
      <c r="O27" s="5" t="s">
        <v>1569</v>
      </c>
    </row>
    <row r="28" spans="1:15" x14ac:dyDescent="0.25">
      <c r="A28" s="4" t="s">
        <v>640</v>
      </c>
      <c r="B28" s="5" t="s">
        <v>639</v>
      </c>
      <c r="C28" s="5" t="str">
        <f>IF(COUNTIF('07_Duplicates_removed'!$C:$C,B28)&gt;0,"Y","N")</f>
        <v>Y</v>
      </c>
      <c r="D28" s="5">
        <f>COUNTIFS('07_Duplicates_removed'!$G:$G,D$2,'07_Duplicates_removed'!$C:$C,$B28)</f>
        <v>0</v>
      </c>
      <c r="E28" s="5">
        <f>COUNTIFS('07_Duplicates_removed'!$G:$G,E$2,'07_Duplicates_removed'!$C:$C,$B28)</f>
        <v>0</v>
      </c>
      <c r="F28" s="5">
        <f>COUNTIFS('07_Duplicates_removed'!$G:$G,F$2,'07_Duplicates_removed'!$C:$C,$B28)</f>
        <v>2</v>
      </c>
      <c r="G28" s="5">
        <f>COUNTIFS('07_Duplicates_removed'!$G:$G,G$2,'07_Duplicates_removed'!$C:$C,$B28)</f>
        <v>0</v>
      </c>
      <c r="H28" s="5">
        <f>COUNTIFS('07_Duplicates_removed'!$G:$G,H$2,'07_Duplicates_removed'!$C:$C,$B28)</f>
        <v>0</v>
      </c>
      <c r="I28" s="5">
        <f>COUNTIFS('07_Duplicates_removed'!$G:$G,I$2,'07_Duplicates_removed'!$C:$C,$B28)</f>
        <v>0</v>
      </c>
      <c r="J28" s="5">
        <f>COUNTIFS('07_Duplicates_removed'!G:G,REPT("?",1)&amp;"*",'07_Duplicates_removed'!C:C,B28)</f>
        <v>0</v>
      </c>
      <c r="K28" s="5" t="str">
        <f t="shared" si="0"/>
        <v>No</v>
      </c>
      <c r="L28" s="5">
        <v>2</v>
      </c>
      <c r="M28" s="4">
        <v>2</v>
      </c>
      <c r="N28" s="5" t="s">
        <v>2468</v>
      </c>
      <c r="O28" s="5" t="s">
        <v>2491</v>
      </c>
    </row>
    <row r="29" spans="1:15" x14ac:dyDescent="0.25">
      <c r="A29" s="4" t="s">
        <v>647</v>
      </c>
      <c r="B29" s="5" t="s">
        <v>646</v>
      </c>
      <c r="C29" s="5" t="str">
        <f>IF(COUNTIF('07_Duplicates_removed'!$C:$C,B29)&gt;0,"Y","N")</f>
        <v>Y</v>
      </c>
      <c r="D29" s="5">
        <f>COUNTIFS('07_Duplicates_removed'!$G:$G,D$2,'07_Duplicates_removed'!$C:$C,$B29)</f>
        <v>0</v>
      </c>
      <c r="E29" s="5">
        <f>COUNTIFS('07_Duplicates_removed'!$G:$G,E$2,'07_Duplicates_removed'!$C:$C,$B29)</f>
        <v>0</v>
      </c>
      <c r="F29" s="5">
        <f>COUNTIFS('07_Duplicates_removed'!$G:$G,F$2,'07_Duplicates_removed'!$C:$C,$B29)</f>
        <v>0</v>
      </c>
      <c r="G29" s="5">
        <f>COUNTIFS('07_Duplicates_removed'!$G:$G,G$2,'07_Duplicates_removed'!$C:$C,$B29)</f>
        <v>1</v>
      </c>
      <c r="H29" s="5">
        <f>COUNTIFS('07_Duplicates_removed'!$G:$G,H$2,'07_Duplicates_removed'!$C:$C,$B29)</f>
        <v>0</v>
      </c>
      <c r="I29" s="5">
        <f>COUNTIFS('07_Duplicates_removed'!$G:$G,I$2,'07_Duplicates_removed'!$C:$C,$B29)</f>
        <v>0</v>
      </c>
      <c r="J29" s="5">
        <f>COUNTIFS('07_Duplicates_removed'!G:G,REPT("?",1)&amp;"*",'07_Duplicates_removed'!C:C,B29)</f>
        <v>0</v>
      </c>
      <c r="K29" s="5" t="str">
        <f t="shared" si="0"/>
        <v>No</v>
      </c>
      <c r="L29" s="5" t="s">
        <v>1569</v>
      </c>
      <c r="M29" s="4">
        <v>3</v>
      </c>
      <c r="N29" s="5" t="s">
        <v>2492</v>
      </c>
      <c r="O29" s="5" t="s">
        <v>1569</v>
      </c>
    </row>
    <row r="30" spans="1:15" x14ac:dyDescent="0.25">
      <c r="A30" s="4" t="s">
        <v>1758</v>
      </c>
      <c r="B30" s="5" t="s">
        <v>1682</v>
      </c>
      <c r="C30" s="5" t="str">
        <f>IF(COUNTIF('07_Duplicates_removed'!$C:$C,B30)&gt;0,"Y","N")</f>
        <v>N</v>
      </c>
      <c r="D30" s="5">
        <f>COUNTIFS('07_Duplicates_removed'!$G:$G,D$2,'07_Duplicates_removed'!$C:$C,$B30)</f>
        <v>0</v>
      </c>
      <c r="E30" s="5">
        <f>COUNTIFS('07_Duplicates_removed'!$G:$G,E$2,'07_Duplicates_removed'!$C:$C,$B30)</f>
        <v>0</v>
      </c>
      <c r="F30" s="5">
        <f>COUNTIFS('07_Duplicates_removed'!$G:$G,F$2,'07_Duplicates_removed'!$C:$C,$B30)</f>
        <v>0</v>
      </c>
      <c r="G30" s="5">
        <f>COUNTIFS('07_Duplicates_removed'!$G:$G,G$2,'07_Duplicates_removed'!$C:$C,$B30)</f>
        <v>0</v>
      </c>
      <c r="H30" s="5">
        <f>COUNTIFS('07_Duplicates_removed'!$G:$G,H$2,'07_Duplicates_removed'!$C:$C,$B30)</f>
        <v>0</v>
      </c>
      <c r="I30" s="5">
        <f>COUNTIFS('07_Duplicates_removed'!$G:$G,I$2,'07_Duplicates_removed'!$C:$C,$B30)</f>
        <v>0</v>
      </c>
      <c r="J30" s="5">
        <f>COUNTIFS('07_Duplicates_removed'!G:G,REPT("?",1)&amp;"*",'07_Duplicates_removed'!C:C,B30)</f>
        <v>0</v>
      </c>
      <c r="K30" s="5" t="str">
        <f t="shared" si="0"/>
        <v>No</v>
      </c>
      <c r="L30" s="5" t="s">
        <v>1569</v>
      </c>
      <c r="M30" s="4">
        <v>1</v>
      </c>
      <c r="N30" s="5" t="s">
        <v>2493</v>
      </c>
      <c r="O30" s="5" t="s">
        <v>1569</v>
      </c>
    </row>
    <row r="31" spans="1:15" x14ac:dyDescent="0.25">
      <c r="A31" s="4" t="s">
        <v>1095</v>
      </c>
      <c r="B31" s="5" t="s">
        <v>1094</v>
      </c>
      <c r="C31" s="5" t="str">
        <f>IF(COUNTIF('07_Duplicates_removed'!$C:$C,B31)&gt;0,"Y","N")</f>
        <v>Y</v>
      </c>
      <c r="D31" s="5">
        <f>COUNTIFS('07_Duplicates_removed'!$G:$G,D$2,'07_Duplicates_removed'!$C:$C,$B31)</f>
        <v>0</v>
      </c>
      <c r="E31" s="5">
        <f>COUNTIFS('07_Duplicates_removed'!$G:$G,E$2,'07_Duplicates_removed'!$C:$C,$B31)</f>
        <v>0</v>
      </c>
      <c r="F31" s="5">
        <f>COUNTIFS('07_Duplicates_removed'!$G:$G,F$2,'07_Duplicates_removed'!$C:$C,$B31)</f>
        <v>1</v>
      </c>
      <c r="G31" s="5">
        <f>COUNTIFS('07_Duplicates_removed'!$G:$G,G$2,'07_Duplicates_removed'!$C:$C,$B31)</f>
        <v>2</v>
      </c>
      <c r="H31" s="5">
        <f>COUNTIFS('07_Duplicates_removed'!$G:$G,H$2,'07_Duplicates_removed'!$C:$C,$B31)</f>
        <v>0</v>
      </c>
      <c r="I31" s="5">
        <f>COUNTIFS('07_Duplicates_removed'!$G:$G,I$2,'07_Duplicates_removed'!$C:$C,$B31)</f>
        <v>0</v>
      </c>
      <c r="J31" s="5">
        <f>COUNTIFS('07_Duplicates_removed'!G:G,REPT("?",1)&amp;"*",'07_Duplicates_removed'!C:C,B31)</f>
        <v>0</v>
      </c>
      <c r="K31" s="5" t="str">
        <f t="shared" si="0"/>
        <v>Yes</v>
      </c>
      <c r="L31" s="5" t="s">
        <v>1569</v>
      </c>
      <c r="M31" s="4">
        <v>3</v>
      </c>
      <c r="N31" s="5" t="s">
        <v>3271</v>
      </c>
      <c r="O31" s="5" t="s">
        <v>2494</v>
      </c>
    </row>
    <row r="32" spans="1:15" x14ac:dyDescent="0.25">
      <c r="A32" s="4" t="s">
        <v>1103</v>
      </c>
      <c r="B32" s="5" t="s">
        <v>1102</v>
      </c>
      <c r="C32" s="5" t="str">
        <f>IF(COUNTIF('07_Duplicates_removed'!$C:$C,B32)&gt;0,"Y","N")</f>
        <v>Y</v>
      </c>
      <c r="D32" s="5">
        <f>COUNTIFS('07_Duplicates_removed'!$G:$G,D$2,'07_Duplicates_removed'!$C:$C,$B32)</f>
        <v>0</v>
      </c>
      <c r="E32" s="5">
        <f>COUNTIFS('07_Duplicates_removed'!$G:$G,E$2,'07_Duplicates_removed'!$C:$C,$B32)</f>
        <v>2</v>
      </c>
      <c r="F32" s="5">
        <f>COUNTIFS('07_Duplicates_removed'!$G:$G,F$2,'07_Duplicates_removed'!$C:$C,$B32)</f>
        <v>0</v>
      </c>
      <c r="G32" s="5">
        <f>COUNTIFS('07_Duplicates_removed'!$G:$G,G$2,'07_Duplicates_removed'!$C:$C,$B32)</f>
        <v>0</v>
      </c>
      <c r="H32" s="5">
        <f>COUNTIFS('07_Duplicates_removed'!$G:$G,H$2,'07_Duplicates_removed'!$C:$C,$B32)</f>
        <v>0</v>
      </c>
      <c r="I32" s="5">
        <f>COUNTIFS('07_Duplicates_removed'!$G:$G,I$2,'07_Duplicates_removed'!$C:$C,$B32)</f>
        <v>0</v>
      </c>
      <c r="J32" s="5">
        <f>COUNTIFS('07_Duplicates_removed'!G:G,REPT("?",1)&amp;"*",'07_Duplicates_removed'!C:C,B32)</f>
        <v>0</v>
      </c>
      <c r="K32" s="5" t="str">
        <f t="shared" si="0"/>
        <v>No</v>
      </c>
      <c r="L32" s="5">
        <v>1</v>
      </c>
      <c r="M32" s="4">
        <v>1</v>
      </c>
      <c r="N32" s="5" t="s">
        <v>2724</v>
      </c>
      <c r="O32" s="5" t="s">
        <v>2495</v>
      </c>
    </row>
    <row r="33" spans="1:15" x14ac:dyDescent="0.25">
      <c r="A33" s="4" t="s">
        <v>1605</v>
      </c>
      <c r="B33" s="5" t="s">
        <v>1683</v>
      </c>
      <c r="C33" s="5" t="str">
        <f>IF(COUNTIF('07_Duplicates_removed'!$C:$C,B33)&gt;0,"Y","N")</f>
        <v>N</v>
      </c>
      <c r="D33" s="5">
        <f>COUNTIFS('07_Duplicates_removed'!$G:$G,D$2,'07_Duplicates_removed'!$C:$C,$B33)</f>
        <v>0</v>
      </c>
      <c r="E33" s="5">
        <f>COUNTIFS('07_Duplicates_removed'!$G:$G,E$2,'07_Duplicates_removed'!$C:$C,$B33)</f>
        <v>0</v>
      </c>
      <c r="F33" s="5">
        <f>COUNTIFS('07_Duplicates_removed'!$G:$G,F$2,'07_Duplicates_removed'!$C:$C,$B33)</f>
        <v>0</v>
      </c>
      <c r="G33" s="5">
        <f>COUNTIFS('07_Duplicates_removed'!$G:$G,G$2,'07_Duplicates_removed'!$C:$C,$B33)</f>
        <v>0</v>
      </c>
      <c r="H33" s="5">
        <f>COUNTIFS('07_Duplicates_removed'!$G:$G,H$2,'07_Duplicates_removed'!$C:$C,$B33)</f>
        <v>0</v>
      </c>
      <c r="I33" s="5">
        <f>COUNTIFS('07_Duplicates_removed'!$G:$G,I$2,'07_Duplicates_removed'!$C:$C,$B33)</f>
        <v>0</v>
      </c>
      <c r="J33" s="5">
        <f>COUNTIFS('07_Duplicates_removed'!G:G,REPT("?",1)&amp;"*",'07_Duplicates_removed'!C:C,B33)</f>
        <v>0</v>
      </c>
      <c r="K33" s="5" t="str">
        <f t="shared" si="0"/>
        <v>No</v>
      </c>
      <c r="L33" s="5" t="s">
        <v>1569</v>
      </c>
      <c r="M33" s="4" t="s">
        <v>1806</v>
      </c>
      <c r="N33" s="5" t="s">
        <v>2496</v>
      </c>
      <c r="O33" s="5" t="s">
        <v>1569</v>
      </c>
    </row>
    <row r="34" spans="1:15" x14ac:dyDescent="0.25">
      <c r="A34" s="4" t="s">
        <v>1108</v>
      </c>
      <c r="B34" s="5" t="s">
        <v>1107</v>
      </c>
      <c r="C34" s="5" t="str">
        <f>IF(COUNTIF('07_Duplicates_removed'!$C:$C,B34)&gt;0,"Y","N")</f>
        <v>Y</v>
      </c>
      <c r="D34" s="5">
        <f>COUNTIFS('07_Duplicates_removed'!$G:$G,D$2,'07_Duplicates_removed'!$C:$C,$B34)</f>
        <v>0</v>
      </c>
      <c r="E34" s="5">
        <f>COUNTIFS('07_Duplicates_removed'!$G:$G,E$2,'07_Duplicates_removed'!$C:$C,$B34)</f>
        <v>0</v>
      </c>
      <c r="F34" s="5">
        <f>COUNTIFS('07_Duplicates_removed'!$G:$G,F$2,'07_Duplicates_removed'!$C:$C,$B34)</f>
        <v>6</v>
      </c>
      <c r="G34" s="5">
        <f>COUNTIFS('07_Duplicates_removed'!$G:$G,G$2,'07_Duplicates_removed'!$C:$C,$B34)</f>
        <v>0</v>
      </c>
      <c r="H34" s="5">
        <f>COUNTIFS('07_Duplicates_removed'!$G:$G,H$2,'07_Duplicates_removed'!$C:$C,$B34)</f>
        <v>0</v>
      </c>
      <c r="I34" s="5">
        <f>COUNTIFS('07_Duplicates_removed'!$G:$G,I$2,'07_Duplicates_removed'!$C:$C,$B34)</f>
        <v>0</v>
      </c>
      <c r="J34" s="5">
        <f>COUNTIFS('07_Duplicates_removed'!G:G,REPT("?",1)&amp;"*",'07_Duplicates_removed'!C:C,B34)</f>
        <v>0</v>
      </c>
      <c r="K34" s="5" t="str">
        <f t="shared" si="0"/>
        <v>No</v>
      </c>
      <c r="L34" s="5">
        <v>2</v>
      </c>
      <c r="M34" s="4">
        <v>2</v>
      </c>
      <c r="N34" s="5" t="s">
        <v>3272</v>
      </c>
      <c r="O34" s="5" t="s">
        <v>2498</v>
      </c>
    </row>
    <row r="35" spans="1:15" x14ac:dyDescent="0.25">
      <c r="A35" s="4" t="s">
        <v>1606</v>
      </c>
      <c r="B35" s="5" t="s">
        <v>1684</v>
      </c>
      <c r="C35" s="5" t="str">
        <f>IF(COUNTIF('07_Duplicates_removed'!$C:$C,B35)&gt;0,"Y","N")</f>
        <v>N</v>
      </c>
      <c r="D35" s="5">
        <f>COUNTIFS('07_Duplicates_removed'!$G:$G,D$2,'07_Duplicates_removed'!$C:$C,$B35)</f>
        <v>0</v>
      </c>
      <c r="E35" s="5">
        <f>COUNTIFS('07_Duplicates_removed'!$G:$G,E$2,'07_Duplicates_removed'!$C:$C,$B35)</f>
        <v>0</v>
      </c>
      <c r="F35" s="5">
        <f>COUNTIFS('07_Duplicates_removed'!$G:$G,F$2,'07_Duplicates_removed'!$C:$C,$B35)</f>
        <v>0</v>
      </c>
      <c r="G35" s="5">
        <f>COUNTIFS('07_Duplicates_removed'!$G:$G,G$2,'07_Duplicates_removed'!$C:$C,$B35)</f>
        <v>0</v>
      </c>
      <c r="H35" s="5">
        <f>COUNTIFS('07_Duplicates_removed'!$G:$G,H$2,'07_Duplicates_removed'!$C:$C,$B35)</f>
        <v>0</v>
      </c>
      <c r="I35" s="5">
        <f>COUNTIFS('07_Duplicates_removed'!$G:$G,I$2,'07_Duplicates_removed'!$C:$C,$B35)</f>
        <v>0</v>
      </c>
      <c r="J35" s="5">
        <f>COUNTIFS('07_Duplicates_removed'!G:G,REPT("?",1)&amp;"*",'07_Duplicates_removed'!C:C,B35)</f>
        <v>0</v>
      </c>
      <c r="K35" s="5" t="str">
        <f t="shared" si="0"/>
        <v>No</v>
      </c>
      <c r="L35" s="5" t="s">
        <v>1569</v>
      </c>
      <c r="M35" s="4" t="s">
        <v>1806</v>
      </c>
      <c r="N35" s="5" t="s">
        <v>2499</v>
      </c>
      <c r="O35" s="5" t="s">
        <v>1569</v>
      </c>
    </row>
    <row r="36" spans="1:15" x14ac:dyDescent="0.25">
      <c r="A36" s="4" t="s">
        <v>1607</v>
      </c>
      <c r="B36" s="5" t="s">
        <v>1685</v>
      </c>
      <c r="C36" s="5" t="str">
        <f>IF(COUNTIF('07_Duplicates_removed'!$C:$C,B36)&gt;0,"Y","N")</f>
        <v>N</v>
      </c>
      <c r="D36" s="5">
        <f>COUNTIFS('07_Duplicates_removed'!$G:$G,D$2,'07_Duplicates_removed'!$C:$C,$B36)</f>
        <v>0</v>
      </c>
      <c r="E36" s="5">
        <f>COUNTIFS('07_Duplicates_removed'!$G:$G,E$2,'07_Duplicates_removed'!$C:$C,$B36)</f>
        <v>0</v>
      </c>
      <c r="F36" s="5">
        <f>COUNTIFS('07_Duplicates_removed'!$G:$G,F$2,'07_Duplicates_removed'!$C:$C,$B36)</f>
        <v>0</v>
      </c>
      <c r="G36" s="5">
        <f>COUNTIFS('07_Duplicates_removed'!$G:$G,G$2,'07_Duplicates_removed'!$C:$C,$B36)</f>
        <v>0</v>
      </c>
      <c r="H36" s="5">
        <f>COUNTIFS('07_Duplicates_removed'!$G:$G,H$2,'07_Duplicates_removed'!$C:$C,$B36)</f>
        <v>0</v>
      </c>
      <c r="I36" s="5">
        <f>COUNTIFS('07_Duplicates_removed'!$G:$G,I$2,'07_Duplicates_removed'!$C:$C,$B36)</f>
        <v>0</v>
      </c>
      <c r="J36" s="5">
        <f>COUNTIFS('07_Duplicates_removed'!G:G,REPT("?",1)&amp;"*",'07_Duplicates_removed'!C:C,B36)</f>
        <v>0</v>
      </c>
      <c r="K36" s="5" t="str">
        <f t="shared" si="0"/>
        <v>No</v>
      </c>
      <c r="L36" s="5" t="s">
        <v>1569</v>
      </c>
      <c r="M36" s="4">
        <v>1</v>
      </c>
      <c r="N36" s="5" t="s">
        <v>2470</v>
      </c>
      <c r="O36" s="5" t="s">
        <v>1569</v>
      </c>
    </row>
    <row r="37" spans="1:15" x14ac:dyDescent="0.25">
      <c r="A37" s="4" t="s">
        <v>1608</v>
      </c>
      <c r="B37" s="5" t="s">
        <v>1686</v>
      </c>
      <c r="C37" s="5" t="str">
        <f>IF(COUNTIF('07_Duplicates_removed'!$C:$C,B37)&gt;0,"Y","N")</f>
        <v>N</v>
      </c>
      <c r="D37" s="5">
        <f>COUNTIFS('07_Duplicates_removed'!$G:$G,D$2,'07_Duplicates_removed'!$C:$C,$B37)</f>
        <v>0</v>
      </c>
      <c r="E37" s="5">
        <f>COUNTIFS('07_Duplicates_removed'!$G:$G,E$2,'07_Duplicates_removed'!$C:$C,$B37)</f>
        <v>0</v>
      </c>
      <c r="F37" s="5">
        <f>COUNTIFS('07_Duplicates_removed'!$G:$G,F$2,'07_Duplicates_removed'!$C:$C,$B37)</f>
        <v>0</v>
      </c>
      <c r="G37" s="5">
        <f>COUNTIFS('07_Duplicates_removed'!$G:$G,G$2,'07_Duplicates_removed'!$C:$C,$B37)</f>
        <v>0</v>
      </c>
      <c r="H37" s="5">
        <f>COUNTIFS('07_Duplicates_removed'!$G:$G,H$2,'07_Duplicates_removed'!$C:$C,$B37)</f>
        <v>0</v>
      </c>
      <c r="I37" s="5">
        <f>COUNTIFS('07_Duplicates_removed'!$G:$G,I$2,'07_Duplicates_removed'!$C:$C,$B37)</f>
        <v>0</v>
      </c>
      <c r="J37" s="5">
        <f>COUNTIFS('07_Duplicates_removed'!G:G,REPT("?",1)&amp;"*",'07_Duplicates_removed'!C:C,B37)</f>
        <v>0</v>
      </c>
      <c r="K37" s="5" t="str">
        <f t="shared" si="0"/>
        <v>No</v>
      </c>
      <c r="L37" s="5" t="s">
        <v>1569</v>
      </c>
      <c r="M37" s="4">
        <v>1</v>
      </c>
      <c r="N37" s="5" t="s">
        <v>2500</v>
      </c>
      <c r="O37" s="5" t="s">
        <v>1569</v>
      </c>
    </row>
    <row r="38" spans="1:15" x14ac:dyDescent="0.25">
      <c r="A38" s="4" t="s">
        <v>1117</v>
      </c>
      <c r="B38" s="5" t="s">
        <v>1116</v>
      </c>
      <c r="C38" s="5" t="str">
        <f>IF(COUNTIF('07_Duplicates_removed'!$C:$C,B38)&gt;0,"Y","N")</f>
        <v>Y</v>
      </c>
      <c r="D38" s="5">
        <f>COUNTIFS('07_Duplicates_removed'!$G:$G,D$2,'07_Duplicates_removed'!$C:$C,$B38)</f>
        <v>0</v>
      </c>
      <c r="E38" s="5">
        <f>COUNTIFS('07_Duplicates_removed'!$G:$G,E$2,'07_Duplicates_removed'!$C:$C,$B38)</f>
        <v>0</v>
      </c>
      <c r="F38" s="5">
        <f>COUNTIFS('07_Duplicates_removed'!$G:$G,F$2,'07_Duplicates_removed'!$C:$C,$B38)</f>
        <v>1</v>
      </c>
      <c r="G38" s="5">
        <f>COUNTIFS('07_Duplicates_removed'!$G:$G,G$2,'07_Duplicates_removed'!$C:$C,$B38)</f>
        <v>0</v>
      </c>
      <c r="H38" s="5">
        <f>COUNTIFS('07_Duplicates_removed'!$G:$G,H$2,'07_Duplicates_removed'!$C:$C,$B38)</f>
        <v>0</v>
      </c>
      <c r="I38" s="5">
        <f>COUNTIFS('07_Duplicates_removed'!$G:$G,I$2,'07_Duplicates_removed'!$C:$C,$B38)</f>
        <v>0</v>
      </c>
      <c r="J38" s="5">
        <f>COUNTIFS('07_Duplicates_removed'!G:G,REPT("?",1)&amp;"*",'07_Duplicates_removed'!C:C,B38)</f>
        <v>1</v>
      </c>
      <c r="K38" s="5" t="str">
        <f t="shared" si="0"/>
        <v>Yes</v>
      </c>
      <c r="L38" s="5">
        <v>2</v>
      </c>
      <c r="M38" s="4">
        <v>2</v>
      </c>
      <c r="N38" s="5" t="s">
        <v>2497</v>
      </c>
      <c r="O38" s="5" t="s">
        <v>2501</v>
      </c>
    </row>
    <row r="39" spans="1:15" x14ac:dyDescent="0.25">
      <c r="A39" s="4" t="s">
        <v>384</v>
      </c>
      <c r="B39" s="5" t="s">
        <v>383</v>
      </c>
      <c r="C39" s="5" t="str">
        <f>IF(COUNTIF('07_Duplicates_removed'!$C:$C,B39)&gt;0,"Y","N")</f>
        <v>Y</v>
      </c>
      <c r="D39" s="5">
        <f>COUNTIFS('07_Duplicates_removed'!$G:$G,D$2,'07_Duplicates_removed'!$C:$C,$B39)</f>
        <v>0</v>
      </c>
      <c r="E39" s="5">
        <f>COUNTIFS('07_Duplicates_removed'!$G:$G,E$2,'07_Duplicates_removed'!$C:$C,$B39)</f>
        <v>0</v>
      </c>
      <c r="F39" s="5">
        <f>COUNTIFS('07_Duplicates_removed'!$G:$G,F$2,'07_Duplicates_removed'!$C:$C,$B39)</f>
        <v>0</v>
      </c>
      <c r="G39" s="5">
        <f>COUNTIFS('07_Duplicates_removed'!$G:$G,G$2,'07_Duplicates_removed'!$C:$C,$B39)</f>
        <v>2</v>
      </c>
      <c r="H39" s="5">
        <f>COUNTIFS('07_Duplicates_removed'!$G:$G,H$2,'07_Duplicates_removed'!$C:$C,$B39)</f>
        <v>0</v>
      </c>
      <c r="I39" s="5">
        <f>COUNTIFS('07_Duplicates_removed'!$G:$G,I$2,'07_Duplicates_removed'!$C:$C,$B39)</f>
        <v>0</v>
      </c>
      <c r="J39" s="5">
        <f>COUNTIFS('07_Duplicates_removed'!G:G,REPT("?",1)&amp;"*",'07_Duplicates_removed'!C:C,B39)</f>
        <v>0</v>
      </c>
      <c r="K39" s="5" t="str">
        <f t="shared" si="0"/>
        <v>No</v>
      </c>
      <c r="L39" s="5" t="s">
        <v>1569</v>
      </c>
      <c r="M39" s="4">
        <v>3</v>
      </c>
      <c r="N39" s="5" t="s">
        <v>2474</v>
      </c>
      <c r="O39" s="5" t="s">
        <v>1569</v>
      </c>
    </row>
    <row r="40" spans="1:15" x14ac:dyDescent="0.25">
      <c r="A40" s="4" t="s">
        <v>392</v>
      </c>
      <c r="B40" s="5" t="s">
        <v>391</v>
      </c>
      <c r="C40" s="5" t="str">
        <f>IF(COUNTIF('07_Duplicates_removed'!$C:$C,B40)&gt;0,"Y","N")</f>
        <v>Y</v>
      </c>
      <c r="D40" s="5">
        <f>COUNTIFS('07_Duplicates_removed'!$G:$G,D$2,'07_Duplicates_removed'!$C:$C,$B40)</f>
        <v>0</v>
      </c>
      <c r="E40" s="5">
        <f>COUNTIFS('07_Duplicates_removed'!$G:$G,E$2,'07_Duplicates_removed'!$C:$C,$B40)</f>
        <v>1</v>
      </c>
      <c r="F40" s="5">
        <f>COUNTIFS('07_Duplicates_removed'!$G:$G,F$2,'07_Duplicates_removed'!$C:$C,$B40)</f>
        <v>3</v>
      </c>
      <c r="G40" s="5">
        <f>COUNTIFS('07_Duplicates_removed'!$G:$G,G$2,'07_Duplicates_removed'!$C:$C,$B40)</f>
        <v>0</v>
      </c>
      <c r="H40" s="5">
        <f>COUNTIFS('07_Duplicates_removed'!$G:$G,H$2,'07_Duplicates_removed'!$C:$C,$B40)</f>
        <v>0</v>
      </c>
      <c r="I40" s="5">
        <f>COUNTIFS('07_Duplicates_removed'!$G:$G,I$2,'07_Duplicates_removed'!$C:$C,$B40)</f>
        <v>0</v>
      </c>
      <c r="J40" s="5">
        <f>COUNTIFS('07_Duplicates_removed'!G:G,REPT("?",1)&amp;"*",'07_Duplicates_removed'!C:C,B40)</f>
        <v>0</v>
      </c>
      <c r="K40" s="5" t="str">
        <f t="shared" si="0"/>
        <v>Yes</v>
      </c>
      <c r="L40" s="5" t="s">
        <v>1569</v>
      </c>
      <c r="M40" s="4">
        <v>2</v>
      </c>
      <c r="N40" s="5" t="s">
        <v>2725</v>
      </c>
      <c r="O40" s="5" t="s">
        <v>1569</v>
      </c>
    </row>
    <row r="41" spans="1:15" x14ac:dyDescent="0.25">
      <c r="A41" s="4" t="s">
        <v>27</v>
      </c>
      <c r="B41" s="5" t="s">
        <v>654</v>
      </c>
      <c r="C41" s="5" t="str">
        <f>IF(COUNTIF('07_Duplicates_removed'!$C:$C,B41)&gt;0,"Y","N")</f>
        <v>Y</v>
      </c>
      <c r="D41" s="5">
        <f>COUNTIFS('07_Duplicates_removed'!$G:$G,D$2,'07_Duplicates_removed'!$C:$C,$B41)</f>
        <v>0</v>
      </c>
      <c r="E41" s="5">
        <f>COUNTIFS('07_Duplicates_removed'!$G:$G,E$2,'07_Duplicates_removed'!$C:$C,$B41)</f>
        <v>2</v>
      </c>
      <c r="F41" s="5">
        <f>COUNTIFS('07_Duplicates_removed'!$G:$G,F$2,'07_Duplicates_removed'!$C:$C,$B41)</f>
        <v>1</v>
      </c>
      <c r="G41" s="5">
        <f>COUNTIFS('07_Duplicates_removed'!$G:$G,G$2,'07_Duplicates_removed'!$C:$C,$B41)</f>
        <v>0</v>
      </c>
      <c r="H41" s="5">
        <f>COUNTIFS('07_Duplicates_removed'!$G:$G,H$2,'07_Duplicates_removed'!$C:$C,$B41)</f>
        <v>0</v>
      </c>
      <c r="I41" s="5">
        <f>COUNTIFS('07_Duplicates_removed'!$G:$G,I$2,'07_Duplicates_removed'!$C:$C,$B41)</f>
        <v>0</v>
      </c>
      <c r="J41" s="5">
        <f>COUNTIFS('07_Duplicates_removed'!G:G,REPT("?",1)&amp;"*",'07_Duplicates_removed'!C:C,B41)</f>
        <v>0</v>
      </c>
      <c r="K41" s="5" t="str">
        <f t="shared" si="0"/>
        <v>Yes</v>
      </c>
      <c r="L41" s="5" t="s">
        <v>1569</v>
      </c>
      <c r="M41" s="4">
        <v>2</v>
      </c>
      <c r="N41" s="5" t="s">
        <v>3273</v>
      </c>
      <c r="O41" s="5" t="s">
        <v>1569</v>
      </c>
    </row>
    <row r="42" spans="1:15" x14ac:dyDescent="0.25">
      <c r="A42" s="4" t="s">
        <v>658</v>
      </c>
      <c r="B42" s="5" t="s">
        <v>657</v>
      </c>
      <c r="C42" s="5" t="str">
        <f>IF(COUNTIF('07_Duplicates_removed'!$C:$C,B42)&gt;0,"Y","N")</f>
        <v>Y</v>
      </c>
      <c r="D42" s="5">
        <f>COUNTIFS('07_Duplicates_removed'!$G:$G,D$2,'07_Duplicates_removed'!$C:$C,$B42)</f>
        <v>0</v>
      </c>
      <c r="E42" s="5">
        <f>COUNTIFS('07_Duplicates_removed'!$G:$G,E$2,'07_Duplicates_removed'!$C:$C,$B42)</f>
        <v>0</v>
      </c>
      <c r="F42" s="5">
        <f>COUNTIFS('07_Duplicates_removed'!$G:$G,F$2,'07_Duplicates_removed'!$C:$C,$B42)</f>
        <v>4</v>
      </c>
      <c r="G42" s="5">
        <f>COUNTIFS('07_Duplicates_removed'!$G:$G,G$2,'07_Duplicates_removed'!$C:$C,$B42)</f>
        <v>0</v>
      </c>
      <c r="H42" s="5">
        <f>COUNTIFS('07_Duplicates_removed'!$G:$G,H$2,'07_Duplicates_removed'!$C:$C,$B42)</f>
        <v>0</v>
      </c>
      <c r="I42" s="5">
        <f>COUNTIFS('07_Duplicates_removed'!$G:$G,I$2,'07_Duplicates_removed'!$C:$C,$B42)</f>
        <v>0</v>
      </c>
      <c r="J42" s="5">
        <f>COUNTIFS('07_Duplicates_removed'!G:G,REPT("?",1)&amp;"*",'07_Duplicates_removed'!C:C,B42)</f>
        <v>0</v>
      </c>
      <c r="K42" s="5" t="str">
        <f t="shared" si="0"/>
        <v>No</v>
      </c>
      <c r="M42" s="4">
        <v>2</v>
      </c>
      <c r="N42" s="5" t="s">
        <v>2530</v>
      </c>
    </row>
    <row r="43" spans="1:15" x14ac:dyDescent="0.25">
      <c r="A43" s="4" t="s">
        <v>61</v>
      </c>
      <c r="B43" s="5" t="s">
        <v>60</v>
      </c>
      <c r="C43" s="5" t="str">
        <f>IF(COUNTIF('07_Duplicates_removed'!$C:$C,B43)&gt;0,"Y","N")</f>
        <v>Y</v>
      </c>
      <c r="D43" s="5">
        <f>COUNTIFS('07_Duplicates_removed'!$G:$G,D$2,'07_Duplicates_removed'!$C:$C,$B43)</f>
        <v>0</v>
      </c>
      <c r="E43" s="5">
        <f>COUNTIFS('07_Duplicates_removed'!$G:$G,E$2,'07_Duplicates_removed'!$C:$C,$B43)</f>
        <v>0</v>
      </c>
      <c r="F43" s="5">
        <f>COUNTIFS('07_Duplicates_removed'!$G:$G,F$2,'07_Duplicates_removed'!$C:$C,$B43)</f>
        <v>3</v>
      </c>
      <c r="G43" s="5">
        <f>COUNTIFS('07_Duplicates_removed'!$G:$G,G$2,'07_Duplicates_removed'!$C:$C,$B43)</f>
        <v>0</v>
      </c>
      <c r="H43" s="5">
        <f>COUNTIFS('07_Duplicates_removed'!$G:$G,H$2,'07_Duplicates_removed'!$C:$C,$B43)</f>
        <v>0</v>
      </c>
      <c r="I43" s="5">
        <f>COUNTIFS('07_Duplicates_removed'!$G:$G,I$2,'07_Duplicates_removed'!$C:$C,$B43)</f>
        <v>0</v>
      </c>
      <c r="J43" s="5">
        <f>COUNTIFS('07_Duplicates_removed'!G:G,REPT("?",1)&amp;"*",'07_Duplicates_removed'!C:C,B43)</f>
        <v>0</v>
      </c>
      <c r="K43" s="5" t="str">
        <f t="shared" si="0"/>
        <v>No</v>
      </c>
      <c r="M43" s="4">
        <v>2</v>
      </c>
      <c r="N43" s="5" t="s">
        <v>3274</v>
      </c>
    </row>
    <row r="44" spans="1:15" x14ac:dyDescent="0.25">
      <c r="A44" s="4" t="s">
        <v>1516</v>
      </c>
      <c r="B44" s="5" t="s">
        <v>1687</v>
      </c>
      <c r="C44" s="5" t="str">
        <f>IF(COUNTIF('07_Duplicates_removed'!$C:$C,B44)&gt;0,"Y","N")</f>
        <v>Y</v>
      </c>
      <c r="D44" s="5">
        <f>COUNTIFS('07_Duplicates_removed'!$G:$G,D$2,'07_Duplicates_removed'!$C:$C,$B44)</f>
        <v>0</v>
      </c>
      <c r="E44" s="5">
        <f>COUNTIFS('07_Duplicates_removed'!$G:$G,E$2,'07_Duplicates_removed'!$C:$C,$B44)</f>
        <v>3</v>
      </c>
      <c r="F44" s="5">
        <f>COUNTIFS('07_Duplicates_removed'!$G:$G,F$2,'07_Duplicates_removed'!$C:$C,$B44)</f>
        <v>0</v>
      </c>
      <c r="G44" s="5">
        <f>COUNTIFS('07_Duplicates_removed'!$G:$G,G$2,'07_Duplicates_removed'!$C:$C,$B44)</f>
        <v>0</v>
      </c>
      <c r="H44" s="5">
        <f>COUNTIFS('07_Duplicates_removed'!$G:$G,H$2,'07_Duplicates_removed'!$C:$C,$B44)</f>
        <v>0</v>
      </c>
      <c r="I44" s="5">
        <f>COUNTIFS('07_Duplicates_removed'!$G:$G,I$2,'07_Duplicates_removed'!$C:$C,$B44)</f>
        <v>0</v>
      </c>
      <c r="J44" s="5">
        <f>COUNTIFS('07_Duplicates_removed'!G:G,REPT("?",1)&amp;"*",'07_Duplicates_removed'!C:C,B44)</f>
        <v>0</v>
      </c>
      <c r="K44" s="5" t="str">
        <f t="shared" si="0"/>
        <v>No</v>
      </c>
      <c r="L44" s="5" t="s">
        <v>1569</v>
      </c>
      <c r="M44" s="4">
        <v>1</v>
      </c>
      <c r="N44" s="5" t="s">
        <v>3269</v>
      </c>
      <c r="O44" s="5" t="s">
        <v>1569</v>
      </c>
    </row>
    <row r="45" spans="1:15" x14ac:dyDescent="0.25">
      <c r="A45" s="4" t="s">
        <v>1609</v>
      </c>
      <c r="B45" s="5" t="s">
        <v>1688</v>
      </c>
      <c r="C45" s="5" t="str">
        <f>IF(COUNTIF('07_Duplicates_removed'!$C:$C,B45)&gt;0,"Y","N")</f>
        <v>N</v>
      </c>
      <c r="D45" s="5">
        <f>COUNTIFS('07_Duplicates_removed'!$G:$G,D$2,'07_Duplicates_removed'!$C:$C,$B45)</f>
        <v>0</v>
      </c>
      <c r="E45" s="5">
        <f>COUNTIFS('07_Duplicates_removed'!$G:$G,E$2,'07_Duplicates_removed'!$C:$C,$B45)</f>
        <v>0</v>
      </c>
      <c r="F45" s="5">
        <f>COUNTIFS('07_Duplicates_removed'!$G:$G,F$2,'07_Duplicates_removed'!$C:$C,$B45)</f>
        <v>0</v>
      </c>
      <c r="G45" s="5">
        <f>COUNTIFS('07_Duplicates_removed'!$G:$G,G$2,'07_Duplicates_removed'!$C:$C,$B45)</f>
        <v>0</v>
      </c>
      <c r="H45" s="5">
        <f>COUNTIFS('07_Duplicates_removed'!$G:$G,H$2,'07_Duplicates_removed'!$C:$C,$B45)</f>
        <v>0</v>
      </c>
      <c r="I45" s="5">
        <f>COUNTIFS('07_Duplicates_removed'!$G:$G,I$2,'07_Duplicates_removed'!$C:$C,$B45)</f>
        <v>0</v>
      </c>
      <c r="J45" s="5">
        <f>COUNTIFS('07_Duplicates_removed'!G:G,REPT("?",1)&amp;"*",'07_Duplicates_removed'!C:C,B45)</f>
        <v>0</v>
      </c>
      <c r="K45" s="5" t="str">
        <f t="shared" si="0"/>
        <v>No</v>
      </c>
      <c r="L45" s="5" t="s">
        <v>1569</v>
      </c>
      <c r="M45" s="4">
        <v>1</v>
      </c>
      <c r="N45" s="5" t="s">
        <v>2470</v>
      </c>
      <c r="O45" s="5" t="s">
        <v>1569</v>
      </c>
    </row>
    <row r="46" spans="1:15" x14ac:dyDescent="0.25">
      <c r="A46" s="4" t="s">
        <v>1517</v>
      </c>
      <c r="B46" s="5" t="s">
        <v>1689</v>
      </c>
      <c r="C46" s="5" t="str">
        <f>IF(COUNTIF('07_Duplicates_removed'!$C:$C,B46)&gt;0,"Y","N")</f>
        <v>Y</v>
      </c>
      <c r="D46" s="5">
        <f>COUNTIFS('07_Duplicates_removed'!$G:$G,D$2,'07_Duplicates_removed'!$C:$C,$B46)</f>
        <v>0</v>
      </c>
      <c r="E46" s="5">
        <f>COUNTIFS('07_Duplicates_removed'!$G:$G,E$2,'07_Duplicates_removed'!$C:$C,$B46)</f>
        <v>0</v>
      </c>
      <c r="F46" s="5">
        <f>COUNTIFS('07_Duplicates_removed'!$G:$G,F$2,'07_Duplicates_removed'!$C:$C,$B46)</f>
        <v>1</v>
      </c>
      <c r="G46" s="5">
        <f>COUNTIFS('07_Duplicates_removed'!$G:$G,G$2,'07_Duplicates_removed'!$C:$C,$B46)</f>
        <v>0</v>
      </c>
      <c r="H46" s="5">
        <f>COUNTIFS('07_Duplicates_removed'!$G:$G,H$2,'07_Duplicates_removed'!$C:$C,$B46)</f>
        <v>0</v>
      </c>
      <c r="I46" s="5">
        <f>COUNTIFS('07_Duplicates_removed'!$G:$G,I$2,'07_Duplicates_removed'!$C:$C,$B46)</f>
        <v>0</v>
      </c>
      <c r="J46" s="5">
        <f>COUNTIFS('07_Duplicates_removed'!G:G,REPT("?",1)&amp;"*",'07_Duplicates_removed'!C:C,B46)</f>
        <v>0</v>
      </c>
      <c r="K46" s="5" t="str">
        <f t="shared" si="0"/>
        <v>No</v>
      </c>
      <c r="L46" s="5">
        <v>2</v>
      </c>
      <c r="M46" s="4">
        <v>2</v>
      </c>
      <c r="N46" s="5" t="s">
        <v>2502</v>
      </c>
      <c r="O46" s="5" t="s">
        <v>2503</v>
      </c>
    </row>
    <row r="47" spans="1:15" x14ac:dyDescent="0.25">
      <c r="A47" s="4" t="s">
        <v>1518</v>
      </c>
      <c r="B47" s="5" t="s">
        <v>1690</v>
      </c>
      <c r="C47" s="5" t="str">
        <f>IF(COUNTIF('07_Duplicates_removed'!$C:$C,B47)&gt;0,"Y","N")</f>
        <v>Y</v>
      </c>
      <c r="D47" s="5">
        <f>COUNTIFS('07_Duplicates_removed'!$G:$G,D$2,'07_Duplicates_removed'!$C:$C,$B47)</f>
        <v>0</v>
      </c>
      <c r="E47" s="5">
        <f>COUNTIFS('07_Duplicates_removed'!$G:$G,E$2,'07_Duplicates_removed'!$C:$C,$B47)</f>
        <v>1</v>
      </c>
      <c r="F47" s="5">
        <f>COUNTIFS('07_Duplicates_removed'!$G:$G,F$2,'07_Duplicates_removed'!$C:$C,$B47)</f>
        <v>0</v>
      </c>
      <c r="G47" s="5">
        <f>COUNTIFS('07_Duplicates_removed'!$G:$G,G$2,'07_Duplicates_removed'!$C:$C,$B47)</f>
        <v>0</v>
      </c>
      <c r="H47" s="5">
        <f>COUNTIFS('07_Duplicates_removed'!$G:$G,H$2,'07_Duplicates_removed'!$C:$C,$B47)</f>
        <v>0</v>
      </c>
      <c r="I47" s="5">
        <f>COUNTIFS('07_Duplicates_removed'!$G:$G,I$2,'07_Duplicates_removed'!$C:$C,$B47)</f>
        <v>0</v>
      </c>
      <c r="J47" s="5">
        <f>COUNTIFS('07_Duplicates_removed'!G:G,REPT("?",1)&amp;"*",'07_Duplicates_removed'!C:C,B47)</f>
        <v>0</v>
      </c>
      <c r="K47" s="5" t="str">
        <f t="shared" si="0"/>
        <v>No</v>
      </c>
      <c r="L47" s="5">
        <v>3</v>
      </c>
      <c r="M47" s="4">
        <v>1</v>
      </c>
      <c r="N47" s="5" t="s">
        <v>3275</v>
      </c>
      <c r="O47" s="5" t="s">
        <v>2504</v>
      </c>
    </row>
    <row r="48" spans="1:15" x14ac:dyDescent="0.25">
      <c r="A48" s="4" t="s">
        <v>70</v>
      </c>
      <c r="B48" s="5" t="s">
        <v>69</v>
      </c>
      <c r="C48" s="5" t="str">
        <f>IF(COUNTIF('07_Duplicates_removed'!$C:$C,B48)&gt;0,"Y","N")</f>
        <v>Y</v>
      </c>
      <c r="D48" s="5">
        <f>COUNTIFS('07_Duplicates_removed'!$G:$G,D$2,'07_Duplicates_removed'!$C:$C,$B48)</f>
        <v>0</v>
      </c>
      <c r="E48" s="5">
        <f>COUNTIFS('07_Duplicates_removed'!$G:$G,E$2,'07_Duplicates_removed'!$C:$C,$B48)</f>
        <v>0</v>
      </c>
      <c r="F48" s="5">
        <f>COUNTIFS('07_Duplicates_removed'!$G:$G,F$2,'07_Duplicates_removed'!$C:$C,$B48)</f>
        <v>1</v>
      </c>
      <c r="G48" s="5">
        <f>COUNTIFS('07_Duplicates_removed'!$G:$G,G$2,'07_Duplicates_removed'!$C:$C,$B48)</f>
        <v>0</v>
      </c>
      <c r="H48" s="5">
        <f>COUNTIFS('07_Duplicates_removed'!$G:$G,H$2,'07_Duplicates_removed'!$C:$C,$B48)</f>
        <v>0</v>
      </c>
      <c r="I48" s="5">
        <f>COUNTIFS('07_Duplicates_removed'!$G:$G,I$2,'07_Duplicates_removed'!$C:$C,$B48)</f>
        <v>0</v>
      </c>
      <c r="J48" s="5">
        <f>COUNTIFS('07_Duplicates_removed'!G:G,REPT("?",1)&amp;"*",'07_Duplicates_removed'!C:C,B48)</f>
        <v>0</v>
      </c>
      <c r="K48" s="5" t="str">
        <f t="shared" si="0"/>
        <v>No</v>
      </c>
      <c r="L48" s="5" t="s">
        <v>1569</v>
      </c>
      <c r="M48" s="4">
        <v>3</v>
      </c>
      <c r="N48" s="5" t="s">
        <v>3276</v>
      </c>
      <c r="O48" s="5" t="s">
        <v>1569</v>
      </c>
    </row>
    <row r="49" spans="1:15" x14ac:dyDescent="0.25">
      <c r="A49" s="4" t="s">
        <v>1124</v>
      </c>
      <c r="B49" s="5" t="s">
        <v>1123</v>
      </c>
      <c r="C49" s="5" t="str">
        <f>IF(COUNTIF('07_Duplicates_removed'!$C:$C,B49)&gt;0,"Y","N")</f>
        <v>Y</v>
      </c>
      <c r="D49" s="5">
        <f>COUNTIFS('07_Duplicates_removed'!$G:$G,D$2,'07_Duplicates_removed'!$C:$C,$B49)</f>
        <v>0</v>
      </c>
      <c r="E49" s="5">
        <f>COUNTIFS('07_Duplicates_removed'!$G:$G,E$2,'07_Duplicates_removed'!$C:$C,$B49)</f>
        <v>0</v>
      </c>
      <c r="F49" s="5">
        <f>COUNTIFS('07_Duplicates_removed'!$G:$G,F$2,'07_Duplicates_removed'!$C:$C,$B49)</f>
        <v>5</v>
      </c>
      <c r="G49" s="5">
        <f>COUNTIFS('07_Duplicates_removed'!$G:$G,G$2,'07_Duplicates_removed'!$C:$C,$B49)</f>
        <v>50</v>
      </c>
      <c r="H49" s="5">
        <f>COUNTIFS('07_Duplicates_removed'!$G:$G,H$2,'07_Duplicates_removed'!$C:$C,$B49)</f>
        <v>0</v>
      </c>
      <c r="I49" s="5">
        <f>COUNTIFS('07_Duplicates_removed'!$G:$G,I$2,'07_Duplicates_removed'!$C:$C,$B49)</f>
        <v>0</v>
      </c>
      <c r="J49" s="5">
        <f>COUNTIFS('07_Duplicates_removed'!G:G,REPT("?",1)&amp;"*",'07_Duplicates_removed'!C:C,B49)</f>
        <v>0</v>
      </c>
      <c r="K49" s="5" t="str">
        <f t="shared" si="0"/>
        <v>Yes</v>
      </c>
      <c r="L49" s="5" t="s">
        <v>1569</v>
      </c>
      <c r="M49" s="4">
        <v>3</v>
      </c>
      <c r="N49" s="5" t="s">
        <v>2728</v>
      </c>
      <c r="O49" s="5" t="s">
        <v>1569</v>
      </c>
    </row>
    <row r="50" spans="1:15" x14ac:dyDescent="0.25">
      <c r="A50" s="4" t="s">
        <v>1610</v>
      </c>
      <c r="B50" s="5" t="s">
        <v>1691</v>
      </c>
      <c r="C50" s="5" t="str">
        <f>IF(COUNTIF('07_Duplicates_removed'!$C:$C,B50)&gt;0,"Y","N")</f>
        <v>N</v>
      </c>
      <c r="D50" s="5">
        <f>COUNTIFS('07_Duplicates_removed'!$G:$G,D$2,'07_Duplicates_removed'!$C:$C,$B50)</f>
        <v>0</v>
      </c>
      <c r="E50" s="5">
        <f>COUNTIFS('07_Duplicates_removed'!$G:$G,E$2,'07_Duplicates_removed'!$C:$C,$B50)</f>
        <v>0</v>
      </c>
      <c r="F50" s="5">
        <f>COUNTIFS('07_Duplicates_removed'!$G:$G,F$2,'07_Duplicates_removed'!$C:$C,$B50)</f>
        <v>0</v>
      </c>
      <c r="G50" s="5">
        <f>COUNTIFS('07_Duplicates_removed'!$G:$G,G$2,'07_Duplicates_removed'!$C:$C,$B50)</f>
        <v>0</v>
      </c>
      <c r="H50" s="5">
        <f>COUNTIFS('07_Duplicates_removed'!$G:$G,H$2,'07_Duplicates_removed'!$C:$C,$B50)</f>
        <v>0</v>
      </c>
      <c r="I50" s="5">
        <f>COUNTIFS('07_Duplicates_removed'!$G:$G,I$2,'07_Duplicates_removed'!$C:$C,$B50)</f>
        <v>0</v>
      </c>
      <c r="J50" s="5">
        <f>COUNTIFS('07_Duplicates_removed'!G:G,REPT("?",1)&amp;"*",'07_Duplicates_removed'!C:C,B50)</f>
        <v>0</v>
      </c>
      <c r="K50" s="5" t="str">
        <f t="shared" si="0"/>
        <v>No</v>
      </c>
      <c r="L50" s="5" t="s">
        <v>1569</v>
      </c>
      <c r="M50" s="4">
        <v>0</v>
      </c>
      <c r="N50" s="5" t="s">
        <v>2476</v>
      </c>
      <c r="O50" s="5" t="s">
        <v>1569</v>
      </c>
    </row>
    <row r="51" spans="1:15" x14ac:dyDescent="0.25">
      <c r="A51" s="4" t="s">
        <v>1611</v>
      </c>
      <c r="B51" s="5" t="s">
        <v>1692</v>
      </c>
      <c r="C51" s="5" t="str">
        <f>IF(COUNTIF('07_Duplicates_removed'!$C:$C,B51)&gt;0,"Y","N")</f>
        <v>N</v>
      </c>
      <c r="D51" s="5">
        <f>COUNTIFS('07_Duplicates_removed'!$G:$G,D$2,'07_Duplicates_removed'!$C:$C,$B51)</f>
        <v>0</v>
      </c>
      <c r="E51" s="5">
        <f>COUNTIFS('07_Duplicates_removed'!$G:$G,E$2,'07_Duplicates_removed'!$C:$C,$B51)</f>
        <v>0</v>
      </c>
      <c r="F51" s="5">
        <f>COUNTIFS('07_Duplicates_removed'!$G:$G,F$2,'07_Duplicates_removed'!$C:$C,$B51)</f>
        <v>0</v>
      </c>
      <c r="G51" s="5">
        <f>COUNTIFS('07_Duplicates_removed'!$G:$G,G$2,'07_Duplicates_removed'!$C:$C,$B51)</f>
        <v>0</v>
      </c>
      <c r="H51" s="5">
        <f>COUNTIFS('07_Duplicates_removed'!$G:$G,H$2,'07_Duplicates_removed'!$C:$C,$B51)</f>
        <v>0</v>
      </c>
      <c r="I51" s="5">
        <f>COUNTIFS('07_Duplicates_removed'!$G:$G,I$2,'07_Duplicates_removed'!$C:$C,$B51)</f>
        <v>0</v>
      </c>
      <c r="J51" s="5">
        <f>COUNTIFS('07_Duplicates_removed'!G:G,REPT("?",1)&amp;"*",'07_Duplicates_removed'!C:C,B51)</f>
        <v>0</v>
      </c>
      <c r="K51" s="5" t="str">
        <f t="shared" si="0"/>
        <v>No</v>
      </c>
      <c r="L51" s="5" t="s">
        <v>1569</v>
      </c>
      <c r="M51" s="4" t="s">
        <v>1806</v>
      </c>
      <c r="N51" s="5" t="s">
        <v>2499</v>
      </c>
      <c r="O51" s="5" t="s">
        <v>1569</v>
      </c>
    </row>
    <row r="52" spans="1:15" x14ac:dyDescent="0.25">
      <c r="A52" s="4" t="s">
        <v>1612</v>
      </c>
      <c r="B52" s="5" t="s">
        <v>1693</v>
      </c>
      <c r="C52" s="5" t="str">
        <f>IF(COUNTIF('07_Duplicates_removed'!$C:$C,B52)&gt;0,"Y","N")</f>
        <v>N</v>
      </c>
      <c r="D52" s="5">
        <f>COUNTIFS('07_Duplicates_removed'!$G:$G,D$2,'07_Duplicates_removed'!$C:$C,$B52)</f>
        <v>0</v>
      </c>
      <c r="E52" s="5">
        <f>COUNTIFS('07_Duplicates_removed'!$G:$G,E$2,'07_Duplicates_removed'!$C:$C,$B52)</f>
        <v>0</v>
      </c>
      <c r="F52" s="5">
        <f>COUNTIFS('07_Duplicates_removed'!$G:$G,F$2,'07_Duplicates_removed'!$C:$C,$B52)</f>
        <v>0</v>
      </c>
      <c r="G52" s="5">
        <f>COUNTIFS('07_Duplicates_removed'!$G:$G,G$2,'07_Duplicates_removed'!$C:$C,$B52)</f>
        <v>0</v>
      </c>
      <c r="H52" s="5">
        <f>COUNTIFS('07_Duplicates_removed'!$G:$G,H$2,'07_Duplicates_removed'!$C:$C,$B52)</f>
        <v>0</v>
      </c>
      <c r="I52" s="5">
        <f>COUNTIFS('07_Duplicates_removed'!$G:$G,I$2,'07_Duplicates_removed'!$C:$C,$B52)</f>
        <v>0</v>
      </c>
      <c r="J52" s="5">
        <f>COUNTIFS('07_Duplicates_removed'!G:G,REPT("?",1)&amp;"*",'07_Duplicates_removed'!C:C,B52)</f>
        <v>0</v>
      </c>
      <c r="K52" s="5" t="str">
        <f t="shared" si="0"/>
        <v>No</v>
      </c>
      <c r="L52" s="5" t="s">
        <v>1569</v>
      </c>
      <c r="M52" s="4">
        <v>0</v>
      </c>
      <c r="N52" s="5" t="s">
        <v>2476</v>
      </c>
      <c r="O52" s="5" t="s">
        <v>1569</v>
      </c>
    </row>
    <row r="53" spans="1:15" x14ac:dyDescent="0.25">
      <c r="A53" s="4" t="s">
        <v>1129</v>
      </c>
      <c r="B53" s="5" t="s">
        <v>1128</v>
      </c>
      <c r="C53" s="5" t="str">
        <f>IF(COUNTIF('07_Duplicates_removed'!$C:$C,B53)&gt;0,"Y","N")</f>
        <v>Y</v>
      </c>
      <c r="D53" s="5">
        <f>COUNTIFS('07_Duplicates_removed'!$G:$G,D$2,'07_Duplicates_removed'!$C:$C,$B53)</f>
        <v>0</v>
      </c>
      <c r="E53" s="5">
        <f>COUNTIFS('07_Duplicates_removed'!$G:$G,E$2,'07_Duplicates_removed'!$C:$C,$B53)</f>
        <v>0</v>
      </c>
      <c r="F53" s="5">
        <f>COUNTIFS('07_Duplicates_removed'!$G:$G,F$2,'07_Duplicates_removed'!$C:$C,$B53)</f>
        <v>3</v>
      </c>
      <c r="G53" s="5">
        <f>COUNTIFS('07_Duplicates_removed'!$G:$G,G$2,'07_Duplicates_removed'!$C:$C,$B53)</f>
        <v>0</v>
      </c>
      <c r="H53" s="5">
        <f>COUNTIFS('07_Duplicates_removed'!$G:$G,H$2,'07_Duplicates_removed'!$C:$C,$B53)</f>
        <v>0</v>
      </c>
      <c r="I53" s="5">
        <f>COUNTIFS('07_Duplicates_removed'!$G:$G,I$2,'07_Duplicates_removed'!$C:$C,$B53)</f>
        <v>0</v>
      </c>
      <c r="J53" s="5">
        <f>COUNTIFS('07_Duplicates_removed'!G:G,REPT("?",1)&amp;"*",'07_Duplicates_removed'!C:C,B53)</f>
        <v>0</v>
      </c>
      <c r="K53" s="5" t="str">
        <f t="shared" si="0"/>
        <v>No</v>
      </c>
      <c r="L53" s="5">
        <v>2</v>
      </c>
      <c r="M53" s="4">
        <v>2</v>
      </c>
      <c r="N53" s="5" t="s">
        <v>2497</v>
      </c>
      <c r="O53" s="5" t="s">
        <v>2506</v>
      </c>
    </row>
    <row r="54" spans="1:15" x14ac:dyDescent="0.25">
      <c r="A54" s="4" t="s">
        <v>406</v>
      </c>
      <c r="B54" s="5" t="s">
        <v>405</v>
      </c>
      <c r="C54" s="5" t="str">
        <f>IF(COUNTIF('07_Duplicates_removed'!$C:$C,B54)&gt;0,"Y","N")</f>
        <v>Y</v>
      </c>
      <c r="D54" s="5">
        <f>COUNTIFS('07_Duplicates_removed'!$G:$G,D$2,'07_Duplicates_removed'!$C:$C,$B54)</f>
        <v>0</v>
      </c>
      <c r="E54" s="5">
        <f>COUNTIFS('07_Duplicates_removed'!$G:$G,E$2,'07_Duplicates_removed'!$C:$C,$B54)</f>
        <v>1</v>
      </c>
      <c r="F54" s="5">
        <f>COUNTIFS('07_Duplicates_removed'!$G:$G,F$2,'07_Duplicates_removed'!$C:$C,$B54)</f>
        <v>0</v>
      </c>
      <c r="G54" s="5">
        <f>COUNTIFS('07_Duplicates_removed'!$G:$G,G$2,'07_Duplicates_removed'!$C:$C,$B54)</f>
        <v>0</v>
      </c>
      <c r="H54" s="5">
        <f>COUNTIFS('07_Duplicates_removed'!$G:$G,H$2,'07_Duplicates_removed'!$C:$C,$B54)</f>
        <v>0</v>
      </c>
      <c r="I54" s="5">
        <f>COUNTIFS('07_Duplicates_removed'!$G:$G,I$2,'07_Duplicates_removed'!$C:$C,$B54)</f>
        <v>0</v>
      </c>
      <c r="J54" s="5">
        <f>COUNTIFS('07_Duplicates_removed'!G:G,REPT("?",1)&amp;"*",'07_Duplicates_removed'!C:C,B54)</f>
        <v>0</v>
      </c>
      <c r="K54" s="5" t="str">
        <f t="shared" si="0"/>
        <v>No</v>
      </c>
      <c r="L54" s="5" t="s">
        <v>1569</v>
      </c>
      <c r="M54" s="4">
        <v>1</v>
      </c>
      <c r="N54" s="5" t="s">
        <v>3269</v>
      </c>
      <c r="O54" s="5" t="s">
        <v>1569</v>
      </c>
    </row>
    <row r="55" spans="1:15" x14ac:dyDescent="0.25">
      <c r="A55" s="4" t="s">
        <v>1613</v>
      </c>
      <c r="B55" s="5" t="s">
        <v>1694</v>
      </c>
      <c r="C55" s="5" t="str">
        <f>IF(COUNTIF('07_Duplicates_removed'!$C:$C,B55)&gt;0,"Y","N")</f>
        <v>N</v>
      </c>
      <c r="D55" s="5">
        <f>COUNTIFS('07_Duplicates_removed'!$G:$G,D$2,'07_Duplicates_removed'!$C:$C,$B55)</f>
        <v>0</v>
      </c>
      <c r="E55" s="5">
        <f>COUNTIFS('07_Duplicates_removed'!$G:$G,E$2,'07_Duplicates_removed'!$C:$C,$B55)</f>
        <v>0</v>
      </c>
      <c r="F55" s="5">
        <f>COUNTIFS('07_Duplicates_removed'!$G:$G,F$2,'07_Duplicates_removed'!$C:$C,$B55)</f>
        <v>0</v>
      </c>
      <c r="G55" s="5">
        <f>COUNTIFS('07_Duplicates_removed'!$G:$G,G$2,'07_Duplicates_removed'!$C:$C,$B55)</f>
        <v>0</v>
      </c>
      <c r="H55" s="5">
        <f>COUNTIFS('07_Duplicates_removed'!$G:$G,H$2,'07_Duplicates_removed'!$C:$C,$B55)</f>
        <v>0</v>
      </c>
      <c r="I55" s="5">
        <f>COUNTIFS('07_Duplicates_removed'!$G:$G,I$2,'07_Duplicates_removed'!$C:$C,$B55)</f>
        <v>0</v>
      </c>
      <c r="J55" s="5">
        <f>COUNTIFS('07_Duplicates_removed'!G:G,REPT("?",1)&amp;"*",'07_Duplicates_removed'!C:C,B55)</f>
        <v>0</v>
      </c>
      <c r="K55" s="5" t="str">
        <f t="shared" si="0"/>
        <v>No</v>
      </c>
      <c r="L55" s="5" t="s">
        <v>1569</v>
      </c>
      <c r="M55" s="4">
        <v>0</v>
      </c>
      <c r="N55" s="5" t="s">
        <v>2476</v>
      </c>
      <c r="O55" s="5" t="s">
        <v>1569</v>
      </c>
    </row>
    <row r="56" spans="1:15" x14ac:dyDescent="0.25">
      <c r="A56" s="4" t="s">
        <v>1139</v>
      </c>
      <c r="B56" s="5" t="s">
        <v>1138</v>
      </c>
      <c r="C56" s="5" t="str">
        <f>IF(COUNTIF('07_Duplicates_removed'!$C:$C,B56)&gt;0,"Y","N")</f>
        <v>Y</v>
      </c>
      <c r="D56" s="5">
        <f>COUNTIFS('07_Duplicates_removed'!$G:$G,D$2,'07_Duplicates_removed'!$C:$C,$B56)</f>
        <v>0</v>
      </c>
      <c r="E56" s="5">
        <f>COUNTIFS('07_Duplicates_removed'!$G:$G,E$2,'07_Duplicates_removed'!$C:$C,$B56)</f>
        <v>0</v>
      </c>
      <c r="F56" s="5">
        <f>COUNTIFS('07_Duplicates_removed'!$G:$G,F$2,'07_Duplicates_removed'!$C:$C,$B56)</f>
        <v>2</v>
      </c>
      <c r="G56" s="5">
        <f>COUNTIFS('07_Duplicates_removed'!$G:$G,G$2,'07_Duplicates_removed'!$C:$C,$B56)</f>
        <v>0</v>
      </c>
      <c r="H56" s="5">
        <f>COUNTIFS('07_Duplicates_removed'!$G:$G,H$2,'07_Duplicates_removed'!$C:$C,$B56)</f>
        <v>0</v>
      </c>
      <c r="I56" s="5">
        <f>COUNTIFS('07_Duplicates_removed'!$G:$G,I$2,'07_Duplicates_removed'!$C:$C,$B56)</f>
        <v>0</v>
      </c>
      <c r="J56" s="5">
        <f>COUNTIFS('07_Duplicates_removed'!G:G,REPT("?",1)&amp;"*",'07_Duplicates_removed'!C:C,B56)</f>
        <v>0</v>
      </c>
      <c r="K56" s="5" t="str">
        <f t="shared" si="0"/>
        <v>No</v>
      </c>
      <c r="L56" s="5">
        <v>2</v>
      </c>
      <c r="M56" s="4">
        <v>2</v>
      </c>
      <c r="N56" s="5" t="s">
        <v>2507</v>
      </c>
      <c r="O56" s="5" t="s">
        <v>2508</v>
      </c>
    </row>
    <row r="57" spans="1:15" x14ac:dyDescent="0.25">
      <c r="A57" s="4" t="s">
        <v>1759</v>
      </c>
      <c r="B57" s="5" t="s">
        <v>650</v>
      </c>
      <c r="C57" s="5" t="str">
        <f>IF(COUNTIF('07_Duplicates_removed'!$C:$C,B57)&gt;0,"Y","N")</f>
        <v>Y</v>
      </c>
      <c r="D57" s="5">
        <f>COUNTIFS('07_Duplicates_removed'!$G:$G,D$2,'07_Duplicates_removed'!$C:$C,$B57)</f>
        <v>0</v>
      </c>
      <c r="E57" s="5">
        <f>COUNTIFS('07_Duplicates_removed'!$G:$G,E$2,'07_Duplicates_removed'!$C:$C,$B57)</f>
        <v>0</v>
      </c>
      <c r="F57" s="5">
        <f>COUNTIFS('07_Duplicates_removed'!$G:$G,F$2,'07_Duplicates_removed'!$C:$C,$B57)</f>
        <v>0</v>
      </c>
      <c r="G57" s="5">
        <f>COUNTIFS('07_Duplicates_removed'!$G:$G,G$2,'07_Duplicates_removed'!$C:$C,$B57)</f>
        <v>1</v>
      </c>
      <c r="H57" s="5">
        <f>COUNTIFS('07_Duplicates_removed'!$G:$G,H$2,'07_Duplicates_removed'!$C:$C,$B57)</f>
        <v>0</v>
      </c>
      <c r="I57" s="5">
        <f>COUNTIFS('07_Duplicates_removed'!$G:$G,I$2,'07_Duplicates_removed'!$C:$C,$B57)</f>
        <v>0</v>
      </c>
      <c r="J57" s="5">
        <f>COUNTIFS('07_Duplicates_removed'!G:G,REPT("?",1)&amp;"*",'07_Duplicates_removed'!C:C,B57)</f>
        <v>0</v>
      </c>
      <c r="K57" s="5" t="str">
        <f t="shared" si="0"/>
        <v>No</v>
      </c>
      <c r="L57" s="5" t="s">
        <v>1569</v>
      </c>
      <c r="M57" s="4">
        <v>3</v>
      </c>
      <c r="N57" s="5" t="s">
        <v>3277</v>
      </c>
      <c r="O57" s="5" t="s">
        <v>1569</v>
      </c>
    </row>
    <row r="58" spans="1:15" x14ac:dyDescent="0.25">
      <c r="A58" s="4" t="s">
        <v>75</v>
      </c>
      <c r="B58" s="5" t="s">
        <v>74</v>
      </c>
      <c r="C58" s="5" t="str">
        <f>IF(COUNTIF('07_Duplicates_removed'!$C:$C,B58)&gt;0,"Y","N")</f>
        <v>Y</v>
      </c>
      <c r="D58" s="5">
        <f>COUNTIFS('07_Duplicates_removed'!$G:$G,D$2,'07_Duplicates_removed'!$C:$C,$B58)</f>
        <v>0</v>
      </c>
      <c r="E58" s="5">
        <f>COUNTIFS('07_Duplicates_removed'!$G:$G,E$2,'07_Duplicates_removed'!$C:$C,$B58)</f>
        <v>0</v>
      </c>
      <c r="F58" s="5">
        <f>COUNTIFS('07_Duplicates_removed'!$G:$G,F$2,'07_Duplicates_removed'!$C:$C,$B58)</f>
        <v>4</v>
      </c>
      <c r="G58" s="5">
        <f>COUNTIFS('07_Duplicates_removed'!$G:$G,G$2,'07_Duplicates_removed'!$C:$C,$B58)</f>
        <v>0</v>
      </c>
      <c r="H58" s="5">
        <f>COUNTIFS('07_Duplicates_removed'!$G:$G,H$2,'07_Duplicates_removed'!$C:$C,$B58)</f>
        <v>0</v>
      </c>
      <c r="I58" s="5">
        <f>COUNTIFS('07_Duplicates_removed'!$G:$G,I$2,'07_Duplicates_removed'!$C:$C,$B58)</f>
        <v>0</v>
      </c>
      <c r="J58" s="5">
        <f>COUNTIFS('07_Duplicates_removed'!G:G,REPT("?",1)&amp;"*",'07_Duplicates_removed'!C:C,B58)</f>
        <v>0</v>
      </c>
      <c r="K58" s="5" t="str">
        <f t="shared" si="0"/>
        <v>No</v>
      </c>
      <c r="L58" s="5">
        <v>2</v>
      </c>
      <c r="M58" s="4">
        <v>2</v>
      </c>
      <c r="N58" s="5" t="s">
        <v>2497</v>
      </c>
      <c r="O58" s="5" t="s">
        <v>2509</v>
      </c>
    </row>
    <row r="59" spans="1:15" x14ac:dyDescent="0.25">
      <c r="A59" s="4" t="s">
        <v>1146</v>
      </c>
      <c r="B59" s="5" t="s">
        <v>1145</v>
      </c>
      <c r="C59" s="5" t="str">
        <f>IF(COUNTIF('07_Duplicates_removed'!$C:$C,B59)&gt;0,"Y","N")</f>
        <v>Y</v>
      </c>
      <c r="D59" s="5">
        <f>COUNTIFS('07_Duplicates_removed'!$G:$G,D$2,'07_Duplicates_removed'!$C:$C,$B59)</f>
        <v>0</v>
      </c>
      <c r="E59" s="5">
        <f>COUNTIFS('07_Duplicates_removed'!$G:$G,E$2,'07_Duplicates_removed'!$C:$C,$B59)</f>
        <v>1</v>
      </c>
      <c r="F59" s="5">
        <f>COUNTIFS('07_Duplicates_removed'!$G:$G,F$2,'07_Duplicates_removed'!$C:$C,$B59)</f>
        <v>1</v>
      </c>
      <c r="G59" s="5">
        <f>COUNTIFS('07_Duplicates_removed'!$G:$G,G$2,'07_Duplicates_removed'!$C:$C,$B59)</f>
        <v>0</v>
      </c>
      <c r="H59" s="5">
        <f>COUNTIFS('07_Duplicates_removed'!$G:$G,H$2,'07_Duplicates_removed'!$C:$C,$B59)</f>
        <v>0</v>
      </c>
      <c r="I59" s="5">
        <f>COUNTIFS('07_Duplicates_removed'!$G:$G,I$2,'07_Duplicates_removed'!$C:$C,$B59)</f>
        <v>0</v>
      </c>
      <c r="J59" s="5">
        <f>COUNTIFS('07_Duplicates_removed'!G:G,REPT("?",1)&amp;"*",'07_Duplicates_removed'!C:C,B59)</f>
        <v>0</v>
      </c>
      <c r="K59" s="5" t="str">
        <f t="shared" si="0"/>
        <v>Yes</v>
      </c>
      <c r="L59" s="5" t="s">
        <v>1569</v>
      </c>
      <c r="M59" s="4">
        <v>2</v>
      </c>
      <c r="N59" s="5" t="s">
        <v>2729</v>
      </c>
      <c r="O59" s="5" t="s">
        <v>1569</v>
      </c>
    </row>
    <row r="60" spans="1:15" x14ac:dyDescent="0.25">
      <c r="A60" s="4" t="s">
        <v>1760</v>
      </c>
      <c r="B60" s="5" t="s">
        <v>1695</v>
      </c>
      <c r="C60" s="5" t="str">
        <f>IF(COUNTIF('07_Duplicates_removed'!$C:$C,B60)&gt;0,"Y","N")</f>
        <v>N</v>
      </c>
      <c r="D60" s="5">
        <f>COUNTIFS('07_Duplicates_removed'!$G:$G,D$2,'07_Duplicates_removed'!$C:$C,$B60)</f>
        <v>0</v>
      </c>
      <c r="E60" s="5">
        <f>COUNTIFS('07_Duplicates_removed'!$G:$G,E$2,'07_Duplicates_removed'!$C:$C,$B60)</f>
        <v>0</v>
      </c>
      <c r="F60" s="5">
        <f>COUNTIFS('07_Duplicates_removed'!$G:$G,F$2,'07_Duplicates_removed'!$C:$C,$B60)</f>
        <v>0</v>
      </c>
      <c r="G60" s="5">
        <f>COUNTIFS('07_Duplicates_removed'!$G:$G,G$2,'07_Duplicates_removed'!$C:$C,$B60)</f>
        <v>0</v>
      </c>
      <c r="H60" s="5">
        <f>COUNTIFS('07_Duplicates_removed'!$G:$G,H$2,'07_Duplicates_removed'!$C:$C,$B60)</f>
        <v>0</v>
      </c>
      <c r="I60" s="5">
        <f>COUNTIFS('07_Duplicates_removed'!$G:$G,I$2,'07_Duplicates_removed'!$C:$C,$B60)</f>
        <v>0</v>
      </c>
      <c r="J60" s="5">
        <f>COUNTIFS('07_Duplicates_removed'!G:G,REPT("?",1)&amp;"*",'07_Duplicates_removed'!C:C,B60)</f>
        <v>0</v>
      </c>
      <c r="K60" s="5" t="str">
        <f t="shared" si="0"/>
        <v>No</v>
      </c>
      <c r="L60" s="5" t="s">
        <v>1569</v>
      </c>
      <c r="M60" s="4">
        <v>0</v>
      </c>
      <c r="N60" s="5" t="s">
        <v>2476</v>
      </c>
      <c r="O60" s="5" t="s">
        <v>1569</v>
      </c>
    </row>
    <row r="61" spans="1:15" x14ac:dyDescent="0.25">
      <c r="A61" s="4" t="s">
        <v>82</v>
      </c>
      <c r="B61" s="5" t="s">
        <v>81</v>
      </c>
      <c r="C61" s="5" t="str">
        <f>IF(COUNTIF('07_Duplicates_removed'!$C:$C,B61)&gt;0,"Y","N")</f>
        <v>Y</v>
      </c>
      <c r="D61" s="5">
        <f>COUNTIFS('07_Duplicates_removed'!$G:$G,D$2,'07_Duplicates_removed'!$C:$C,$B61)</f>
        <v>0</v>
      </c>
      <c r="E61" s="5">
        <f>COUNTIFS('07_Duplicates_removed'!$G:$G,E$2,'07_Duplicates_removed'!$C:$C,$B61)</f>
        <v>1</v>
      </c>
      <c r="F61" s="5">
        <f>COUNTIFS('07_Duplicates_removed'!$G:$G,F$2,'07_Duplicates_removed'!$C:$C,$B61)</f>
        <v>0</v>
      </c>
      <c r="G61" s="5">
        <f>COUNTIFS('07_Duplicates_removed'!$G:$G,G$2,'07_Duplicates_removed'!$C:$C,$B61)</f>
        <v>0</v>
      </c>
      <c r="H61" s="5">
        <f>COUNTIFS('07_Duplicates_removed'!$G:$G,H$2,'07_Duplicates_removed'!$C:$C,$B61)</f>
        <v>0</v>
      </c>
      <c r="I61" s="5">
        <f>COUNTIFS('07_Duplicates_removed'!$G:$G,I$2,'07_Duplicates_removed'!$C:$C,$B61)</f>
        <v>0</v>
      </c>
      <c r="J61" s="5">
        <f>COUNTIFS('07_Duplicates_removed'!G:G,REPT("?",1)&amp;"*",'07_Duplicates_removed'!C:C,B61)</f>
        <v>0</v>
      </c>
      <c r="K61" s="5" t="str">
        <f t="shared" si="0"/>
        <v>No</v>
      </c>
      <c r="L61" s="5" t="s">
        <v>1569</v>
      </c>
      <c r="M61" s="4">
        <v>1</v>
      </c>
      <c r="N61" s="5" t="s">
        <v>3269</v>
      </c>
      <c r="O61" s="5" t="s">
        <v>1569</v>
      </c>
    </row>
    <row r="62" spans="1:15" x14ac:dyDescent="0.25">
      <c r="A62" s="4" t="s">
        <v>90</v>
      </c>
      <c r="B62" s="5" t="s">
        <v>89</v>
      </c>
      <c r="C62" s="5" t="str">
        <f>IF(COUNTIF('07_Duplicates_removed'!$C:$C,B62)&gt;0,"Y","N")</f>
        <v>Y</v>
      </c>
      <c r="D62" s="5">
        <f>COUNTIFS('07_Duplicates_removed'!$G:$G,D$2,'07_Duplicates_removed'!$C:$C,$B62)</f>
        <v>0</v>
      </c>
      <c r="E62" s="5">
        <f>COUNTIFS('07_Duplicates_removed'!$G:$G,E$2,'07_Duplicates_removed'!$C:$C,$B62)</f>
        <v>1</v>
      </c>
      <c r="F62" s="5">
        <f>COUNTIFS('07_Duplicates_removed'!$G:$G,F$2,'07_Duplicates_removed'!$C:$C,$B62)</f>
        <v>1</v>
      </c>
      <c r="G62" s="5">
        <f>COUNTIFS('07_Duplicates_removed'!$G:$G,G$2,'07_Duplicates_removed'!$C:$C,$B62)</f>
        <v>0</v>
      </c>
      <c r="H62" s="5">
        <f>COUNTIFS('07_Duplicates_removed'!$G:$G,H$2,'07_Duplicates_removed'!$C:$C,$B62)</f>
        <v>0</v>
      </c>
      <c r="I62" s="5">
        <f>COUNTIFS('07_Duplicates_removed'!$G:$G,I$2,'07_Duplicates_removed'!$C:$C,$B62)</f>
        <v>0</v>
      </c>
      <c r="J62" s="5">
        <f>COUNTIFS('07_Duplicates_removed'!G:G,REPT("?",1)&amp;"*",'07_Duplicates_removed'!C:C,B62)</f>
        <v>0</v>
      </c>
      <c r="K62" s="5" t="str">
        <f t="shared" si="0"/>
        <v>Yes</v>
      </c>
      <c r="L62" s="5">
        <v>2</v>
      </c>
      <c r="M62" s="4">
        <v>2</v>
      </c>
      <c r="N62" s="5" t="s">
        <v>2730</v>
      </c>
      <c r="O62" s="5" t="s">
        <v>2511</v>
      </c>
    </row>
    <row r="63" spans="1:15" x14ac:dyDescent="0.25">
      <c r="A63" s="4" t="s">
        <v>7</v>
      </c>
      <c r="B63" s="5" t="s">
        <v>410</v>
      </c>
      <c r="C63" s="5" t="str">
        <f>IF(COUNTIF('07_Duplicates_removed'!$C:$C,B63)&gt;0,"Y","N")</f>
        <v>Y</v>
      </c>
      <c r="D63" s="5">
        <f>COUNTIFS('07_Duplicates_removed'!$G:$G,D$2,'07_Duplicates_removed'!$C:$C,$B63)</f>
        <v>0</v>
      </c>
      <c r="E63" s="5">
        <f>COUNTIFS('07_Duplicates_removed'!$G:$G,E$2,'07_Duplicates_removed'!$C:$C,$B63)</f>
        <v>0</v>
      </c>
      <c r="F63" s="5">
        <f>COUNTIFS('07_Duplicates_removed'!$G:$G,F$2,'07_Duplicates_removed'!$C:$C,$B63)</f>
        <v>2</v>
      </c>
      <c r="G63" s="5">
        <f>COUNTIFS('07_Duplicates_removed'!$G:$G,G$2,'07_Duplicates_removed'!$C:$C,$B63)</f>
        <v>0</v>
      </c>
      <c r="H63" s="5">
        <f>COUNTIFS('07_Duplicates_removed'!$G:$G,H$2,'07_Duplicates_removed'!$C:$C,$B63)</f>
        <v>0</v>
      </c>
      <c r="I63" s="5">
        <f>COUNTIFS('07_Duplicates_removed'!$G:$G,I$2,'07_Duplicates_removed'!$C:$C,$B63)</f>
        <v>0</v>
      </c>
      <c r="J63" s="5">
        <f>COUNTIFS('07_Duplicates_removed'!G:G,REPT("?",1)&amp;"*",'07_Duplicates_removed'!C:C,B63)</f>
        <v>0</v>
      </c>
      <c r="K63" s="5" t="str">
        <f t="shared" si="0"/>
        <v>No</v>
      </c>
      <c r="L63" s="5">
        <v>2</v>
      </c>
      <c r="M63" s="4">
        <v>2</v>
      </c>
      <c r="N63" s="5" t="s">
        <v>2512</v>
      </c>
      <c r="O63" s="5" t="s">
        <v>1569</v>
      </c>
    </row>
    <row r="64" spans="1:15" x14ac:dyDescent="0.25">
      <c r="A64" s="4" t="s">
        <v>98</v>
      </c>
      <c r="B64" s="5" t="s">
        <v>97</v>
      </c>
      <c r="C64" s="5" t="str">
        <f>IF(COUNTIF('07_Duplicates_removed'!$C:$C,B64)&gt;0,"Y","N")</f>
        <v>Y</v>
      </c>
      <c r="D64" s="5">
        <f>COUNTIFS('07_Duplicates_removed'!$G:$G,D$2,'07_Duplicates_removed'!$C:$C,$B64)</f>
        <v>0</v>
      </c>
      <c r="E64" s="5">
        <f>COUNTIFS('07_Duplicates_removed'!$G:$G,E$2,'07_Duplicates_removed'!$C:$C,$B64)</f>
        <v>0</v>
      </c>
      <c r="F64" s="5">
        <f>COUNTIFS('07_Duplicates_removed'!$G:$G,F$2,'07_Duplicates_removed'!$C:$C,$B64)</f>
        <v>1</v>
      </c>
      <c r="G64" s="5">
        <f>COUNTIFS('07_Duplicates_removed'!$G:$G,G$2,'07_Duplicates_removed'!$C:$C,$B64)</f>
        <v>0</v>
      </c>
      <c r="H64" s="5">
        <f>COUNTIFS('07_Duplicates_removed'!$G:$G,H$2,'07_Duplicates_removed'!$C:$C,$B64)</f>
        <v>0</v>
      </c>
      <c r="I64" s="5">
        <f>COUNTIFS('07_Duplicates_removed'!$G:$G,I$2,'07_Duplicates_removed'!$C:$C,$B64)</f>
        <v>0</v>
      </c>
      <c r="J64" s="5">
        <f>COUNTIFS('07_Duplicates_removed'!G:G,REPT("?",1)&amp;"*",'07_Duplicates_removed'!C:C,B64)</f>
        <v>0</v>
      </c>
      <c r="K64" s="5" t="str">
        <f t="shared" si="0"/>
        <v>No</v>
      </c>
      <c r="L64" s="5">
        <v>2</v>
      </c>
      <c r="M64" s="4">
        <v>2</v>
      </c>
      <c r="N64" s="5" t="s">
        <v>2513</v>
      </c>
      <c r="O64" s="5" t="s">
        <v>2514</v>
      </c>
    </row>
    <row r="65" spans="1:15" x14ac:dyDescent="0.25">
      <c r="A65" s="4" t="s">
        <v>675</v>
      </c>
      <c r="B65" s="5" t="s">
        <v>674</v>
      </c>
      <c r="C65" s="5" t="str">
        <f>IF(COUNTIF('07_Duplicates_removed'!$C:$C,B65)&gt;0,"Y","N")</f>
        <v>Y</v>
      </c>
      <c r="D65" s="5">
        <f>COUNTIFS('07_Duplicates_removed'!$G:$G,D$2,'07_Duplicates_removed'!$C:$C,$B65)</f>
        <v>0</v>
      </c>
      <c r="E65" s="5">
        <f>COUNTIFS('07_Duplicates_removed'!$G:$G,E$2,'07_Duplicates_removed'!$C:$C,$B65)</f>
        <v>0</v>
      </c>
      <c r="F65" s="5">
        <f>COUNTIFS('07_Duplicates_removed'!$G:$G,F$2,'07_Duplicates_removed'!$C:$C,$B65)</f>
        <v>1</v>
      </c>
      <c r="G65" s="5">
        <f>COUNTIFS('07_Duplicates_removed'!$G:$G,G$2,'07_Duplicates_removed'!$C:$C,$B65)</f>
        <v>0</v>
      </c>
      <c r="H65" s="5">
        <f>COUNTIFS('07_Duplicates_removed'!$G:$G,H$2,'07_Duplicates_removed'!$C:$C,$B65)</f>
        <v>0</v>
      </c>
      <c r="I65" s="5">
        <f>COUNTIFS('07_Duplicates_removed'!$G:$G,I$2,'07_Duplicates_removed'!$C:$C,$B65)</f>
        <v>0</v>
      </c>
      <c r="J65" s="5">
        <f>COUNTIFS('07_Duplicates_removed'!G:G,REPT("?",1)&amp;"*",'07_Duplicates_removed'!C:C,B65)</f>
        <v>0</v>
      </c>
      <c r="K65" s="5" t="str">
        <f t="shared" si="0"/>
        <v>No</v>
      </c>
      <c r="L65" s="5" t="s">
        <v>1569</v>
      </c>
      <c r="M65" s="4">
        <v>2</v>
      </c>
      <c r="N65" s="5" t="s">
        <v>2515</v>
      </c>
      <c r="O65" s="5" t="s">
        <v>1569</v>
      </c>
    </row>
    <row r="66" spans="1:15" x14ac:dyDescent="0.25">
      <c r="A66" s="4" t="s">
        <v>1523</v>
      </c>
      <c r="B66" s="5" t="s">
        <v>1696</v>
      </c>
      <c r="C66" s="5" t="str">
        <f>IF(COUNTIF('07_Duplicates_removed'!$C:$C,B66)&gt;0,"Y","N")</f>
        <v>N</v>
      </c>
      <c r="D66" s="5">
        <f>COUNTIFS('07_Duplicates_removed'!$G:$G,D$2,'07_Duplicates_removed'!$C:$C,$B66)</f>
        <v>0</v>
      </c>
      <c r="E66" s="5">
        <f>COUNTIFS('07_Duplicates_removed'!$G:$G,E$2,'07_Duplicates_removed'!$C:$C,$B66)</f>
        <v>0</v>
      </c>
      <c r="F66" s="5">
        <f>COUNTIFS('07_Duplicates_removed'!$G:$G,F$2,'07_Duplicates_removed'!$C:$C,$B66)</f>
        <v>0</v>
      </c>
      <c r="G66" s="5">
        <f>COUNTIFS('07_Duplicates_removed'!$G:$G,G$2,'07_Duplicates_removed'!$C:$C,$B66)</f>
        <v>0</v>
      </c>
      <c r="H66" s="5">
        <f>COUNTIFS('07_Duplicates_removed'!$G:$G,H$2,'07_Duplicates_removed'!$C:$C,$B66)</f>
        <v>0</v>
      </c>
      <c r="I66" s="5">
        <f>COUNTIFS('07_Duplicates_removed'!$G:$G,I$2,'07_Duplicates_removed'!$C:$C,$B66)</f>
        <v>0</v>
      </c>
      <c r="J66" s="5">
        <f>COUNTIFS('07_Duplicates_removed'!G:G,REPT("?",1)&amp;"*",'07_Duplicates_removed'!C:C,B66)</f>
        <v>0</v>
      </c>
      <c r="K66" s="5" t="str">
        <f t="shared" si="0"/>
        <v>No</v>
      </c>
      <c r="L66" s="5" t="s">
        <v>1569</v>
      </c>
      <c r="M66" s="4">
        <v>1</v>
      </c>
      <c r="N66" s="5" t="s">
        <v>2470</v>
      </c>
      <c r="O66" s="5" t="s">
        <v>1569</v>
      </c>
    </row>
    <row r="67" spans="1:15" x14ac:dyDescent="0.25">
      <c r="A67" s="4" t="s">
        <v>1</v>
      </c>
      <c r="B67" s="5" t="s">
        <v>1150</v>
      </c>
      <c r="C67" s="5" t="str">
        <f>IF(COUNTIF('07_Duplicates_removed'!$C:$C,B67)&gt;0,"Y","N")</f>
        <v>Y</v>
      </c>
      <c r="D67" s="5">
        <f>COUNTIFS('07_Duplicates_removed'!$G:$G,D$2,'07_Duplicates_removed'!$C:$C,$B67)</f>
        <v>0</v>
      </c>
      <c r="E67" s="5">
        <f>COUNTIFS('07_Duplicates_removed'!$G:$G,E$2,'07_Duplicates_removed'!$C:$C,$B67)</f>
        <v>0</v>
      </c>
      <c r="F67" s="5">
        <f>COUNTIFS('07_Duplicates_removed'!$G:$G,F$2,'07_Duplicates_removed'!$C:$C,$B67)</f>
        <v>7</v>
      </c>
      <c r="G67" s="5">
        <f>COUNTIFS('07_Duplicates_removed'!$G:$G,G$2,'07_Duplicates_removed'!$C:$C,$B67)</f>
        <v>0</v>
      </c>
      <c r="H67" s="5">
        <f>COUNTIFS('07_Duplicates_removed'!$G:$G,H$2,'07_Duplicates_removed'!$C:$C,$B67)</f>
        <v>0</v>
      </c>
      <c r="I67" s="5">
        <f>COUNTIFS('07_Duplicates_removed'!$G:$G,I$2,'07_Duplicates_removed'!$C:$C,$B67)</f>
        <v>0</v>
      </c>
      <c r="J67" s="5">
        <f>COUNTIFS('07_Duplicates_removed'!G:G,REPT("?",1)&amp;"*",'07_Duplicates_removed'!C:C,B67)</f>
        <v>1</v>
      </c>
      <c r="K67" s="5" t="str">
        <f t="shared" si="0"/>
        <v>Yes</v>
      </c>
      <c r="L67" s="5" t="s">
        <v>1569</v>
      </c>
      <c r="M67" s="4">
        <v>2</v>
      </c>
      <c r="N67" s="5" t="s">
        <v>2516</v>
      </c>
      <c r="O67" s="5" t="s">
        <v>1569</v>
      </c>
    </row>
    <row r="68" spans="1:15" x14ac:dyDescent="0.25">
      <c r="A68" s="4" t="s">
        <v>1154</v>
      </c>
      <c r="B68" s="5" t="s">
        <v>1153</v>
      </c>
      <c r="C68" s="5" t="str">
        <f>IF(COUNTIF('07_Duplicates_removed'!$C:$C,B68)&gt;0,"Y","N")</f>
        <v>Y</v>
      </c>
      <c r="D68" s="5">
        <f>COUNTIFS('07_Duplicates_removed'!$G:$G,D$2,'07_Duplicates_removed'!$C:$C,$B68)</f>
        <v>0</v>
      </c>
      <c r="E68" s="5">
        <f>COUNTIFS('07_Duplicates_removed'!$G:$G,E$2,'07_Duplicates_removed'!$C:$C,$B68)</f>
        <v>0</v>
      </c>
      <c r="F68" s="5">
        <f>COUNTIFS('07_Duplicates_removed'!$G:$G,F$2,'07_Duplicates_removed'!$C:$C,$B68)</f>
        <v>2</v>
      </c>
      <c r="G68" s="5">
        <f>COUNTIFS('07_Duplicates_removed'!$G:$G,G$2,'07_Duplicates_removed'!$C:$C,$B68)</f>
        <v>0</v>
      </c>
      <c r="H68" s="5">
        <f>COUNTIFS('07_Duplicates_removed'!$G:$G,H$2,'07_Duplicates_removed'!$C:$C,$B68)</f>
        <v>0</v>
      </c>
      <c r="I68" s="5">
        <f>COUNTIFS('07_Duplicates_removed'!$G:$G,I$2,'07_Duplicates_removed'!$C:$C,$B68)</f>
        <v>0</v>
      </c>
      <c r="J68" s="5">
        <f>COUNTIFS('07_Duplicates_removed'!G:G,REPT("?",1)&amp;"*",'07_Duplicates_removed'!C:C,B68)</f>
        <v>1</v>
      </c>
      <c r="K68" s="5" t="str">
        <f t="shared" ref="K68:K131" si="1">IF(COUNTIF(D68:J68,"&gt;"&amp;0)&gt;1,"Yes","No")</f>
        <v>Yes</v>
      </c>
      <c r="L68" s="5" t="s">
        <v>1569</v>
      </c>
      <c r="M68" s="4">
        <v>2</v>
      </c>
      <c r="N68" s="5" t="s">
        <v>2474</v>
      </c>
      <c r="O68" s="5" t="s">
        <v>1569</v>
      </c>
    </row>
    <row r="69" spans="1:15" x14ac:dyDescent="0.25">
      <c r="A69" s="4" t="s">
        <v>1377</v>
      </c>
      <c r="B69" s="5" t="s">
        <v>679</v>
      </c>
      <c r="C69" s="5" t="str">
        <f>IF(COUNTIF('07_Duplicates_removed'!$C:$C,B69)&gt;0,"Y","N")</f>
        <v>Y</v>
      </c>
      <c r="D69" s="5">
        <f>COUNTIFS('07_Duplicates_removed'!$G:$G,D$2,'07_Duplicates_removed'!$C:$C,$B69)</f>
        <v>0</v>
      </c>
      <c r="E69" s="5">
        <f>COUNTIFS('07_Duplicates_removed'!$G:$G,E$2,'07_Duplicates_removed'!$C:$C,$B69)</f>
        <v>4</v>
      </c>
      <c r="F69" s="5">
        <f>COUNTIFS('07_Duplicates_removed'!$G:$G,F$2,'07_Duplicates_removed'!$C:$C,$B69)</f>
        <v>12</v>
      </c>
      <c r="G69" s="5">
        <f>COUNTIFS('07_Duplicates_removed'!$G:$G,G$2,'07_Duplicates_removed'!$C:$C,$B69)</f>
        <v>0</v>
      </c>
      <c r="H69" s="5">
        <f>COUNTIFS('07_Duplicates_removed'!$G:$G,H$2,'07_Duplicates_removed'!$C:$C,$B69)</f>
        <v>0</v>
      </c>
      <c r="I69" s="5">
        <f>COUNTIFS('07_Duplicates_removed'!$G:$G,I$2,'07_Duplicates_removed'!$C:$C,$B69)</f>
        <v>0</v>
      </c>
      <c r="J69" s="5">
        <f>COUNTIFS('07_Duplicates_removed'!G:G,REPT("?",1)&amp;"*",'07_Duplicates_removed'!C:C,B69)</f>
        <v>0</v>
      </c>
      <c r="K69" s="5" t="str">
        <f t="shared" si="1"/>
        <v>Yes</v>
      </c>
      <c r="L69" s="5" t="s">
        <v>1569</v>
      </c>
      <c r="M69" s="4">
        <v>2</v>
      </c>
      <c r="N69" s="5" t="s">
        <v>2731</v>
      </c>
      <c r="O69" s="5" t="s">
        <v>2517</v>
      </c>
    </row>
    <row r="70" spans="1:15" x14ac:dyDescent="0.25">
      <c r="A70" s="4" t="s">
        <v>684</v>
      </c>
      <c r="B70" s="5" t="s">
        <v>683</v>
      </c>
      <c r="C70" s="5" t="str">
        <f>IF(COUNTIF('07_Duplicates_removed'!$C:$C,B70)&gt;0,"Y","N")</f>
        <v>Y</v>
      </c>
      <c r="D70" s="5">
        <f>COUNTIFS('07_Duplicates_removed'!$G:$G,D$2,'07_Duplicates_removed'!$C:$C,$B70)</f>
        <v>0</v>
      </c>
      <c r="E70" s="5">
        <f>COUNTIFS('07_Duplicates_removed'!$G:$G,E$2,'07_Duplicates_removed'!$C:$C,$B70)</f>
        <v>0</v>
      </c>
      <c r="F70" s="5">
        <f>COUNTIFS('07_Duplicates_removed'!$G:$G,F$2,'07_Duplicates_removed'!$C:$C,$B70)</f>
        <v>1</v>
      </c>
      <c r="G70" s="5">
        <f>COUNTIFS('07_Duplicates_removed'!$G:$G,G$2,'07_Duplicates_removed'!$C:$C,$B70)</f>
        <v>0</v>
      </c>
      <c r="H70" s="5">
        <f>COUNTIFS('07_Duplicates_removed'!$G:$G,H$2,'07_Duplicates_removed'!$C:$C,$B70)</f>
        <v>0</v>
      </c>
      <c r="I70" s="5">
        <f>COUNTIFS('07_Duplicates_removed'!$G:$G,I$2,'07_Duplicates_removed'!$C:$C,$B70)</f>
        <v>0</v>
      </c>
      <c r="J70" s="5">
        <f>COUNTIFS('07_Duplicates_removed'!G:G,REPT("?",1)&amp;"*",'07_Duplicates_removed'!C:C,B70)</f>
        <v>0</v>
      </c>
      <c r="K70" s="5" t="str">
        <f t="shared" si="1"/>
        <v>No</v>
      </c>
      <c r="L70" s="5">
        <v>2</v>
      </c>
      <c r="M70" s="4">
        <v>2</v>
      </c>
      <c r="N70" s="5" t="s">
        <v>2513</v>
      </c>
      <c r="O70" s="5" t="s">
        <v>2518</v>
      </c>
    </row>
    <row r="71" spans="1:15" x14ac:dyDescent="0.25">
      <c r="A71" s="4" t="s">
        <v>1158</v>
      </c>
      <c r="B71" s="5" t="s">
        <v>1157</v>
      </c>
      <c r="C71" s="5" t="str">
        <f>IF(COUNTIF('07_Duplicates_removed'!$C:$C,B71)&gt;0,"Y","N")</f>
        <v>N</v>
      </c>
      <c r="D71" s="5">
        <f>COUNTIFS('07_Duplicates_removed'!$G:$G,D$2,'07_Duplicates_removed'!$C:$C,$B71)</f>
        <v>0</v>
      </c>
      <c r="E71" s="5">
        <f>COUNTIFS('07_Duplicates_removed'!$G:$G,E$2,'07_Duplicates_removed'!$C:$C,$B71)</f>
        <v>0</v>
      </c>
      <c r="F71" s="5">
        <f>COUNTIFS('07_Duplicates_removed'!$G:$G,F$2,'07_Duplicates_removed'!$C:$C,$B71)</f>
        <v>0</v>
      </c>
      <c r="G71" s="5">
        <f>COUNTIFS('07_Duplicates_removed'!$G:$G,G$2,'07_Duplicates_removed'!$C:$C,$B71)</f>
        <v>0</v>
      </c>
      <c r="H71" s="5">
        <f>COUNTIFS('07_Duplicates_removed'!$G:$G,H$2,'07_Duplicates_removed'!$C:$C,$B71)</f>
        <v>0</v>
      </c>
      <c r="I71" s="5">
        <f>COUNTIFS('07_Duplicates_removed'!$G:$G,I$2,'07_Duplicates_removed'!$C:$C,$B71)</f>
        <v>0</v>
      </c>
      <c r="J71" s="5">
        <f>COUNTIFS('07_Duplicates_removed'!G:G,REPT("?",1)&amp;"*",'07_Duplicates_removed'!C:C,B71)</f>
        <v>0</v>
      </c>
      <c r="K71" s="5" t="str">
        <f t="shared" si="1"/>
        <v>No</v>
      </c>
      <c r="L71" s="5" t="s">
        <v>1569</v>
      </c>
      <c r="M71" s="4">
        <v>2</v>
      </c>
      <c r="N71" s="5" t="s">
        <v>2519</v>
      </c>
      <c r="O71" s="5" t="s">
        <v>1569</v>
      </c>
    </row>
    <row r="72" spans="1:15" x14ac:dyDescent="0.25">
      <c r="A72" s="4" t="s">
        <v>1614</v>
      </c>
      <c r="B72" s="5" t="s">
        <v>1697</v>
      </c>
      <c r="C72" s="5" t="str">
        <f>IF(COUNTIF('07_Duplicates_removed'!$C:$C,B72)&gt;0,"Y","N")</f>
        <v>N</v>
      </c>
      <c r="D72" s="5">
        <f>COUNTIFS('07_Duplicates_removed'!$G:$G,D$2,'07_Duplicates_removed'!$C:$C,$B72)</f>
        <v>0</v>
      </c>
      <c r="E72" s="5">
        <f>COUNTIFS('07_Duplicates_removed'!$G:$G,E$2,'07_Duplicates_removed'!$C:$C,$B72)</f>
        <v>0</v>
      </c>
      <c r="F72" s="5">
        <f>COUNTIFS('07_Duplicates_removed'!$G:$G,F$2,'07_Duplicates_removed'!$C:$C,$B72)</f>
        <v>0</v>
      </c>
      <c r="G72" s="5">
        <f>COUNTIFS('07_Duplicates_removed'!$G:$G,G$2,'07_Duplicates_removed'!$C:$C,$B72)</f>
        <v>0</v>
      </c>
      <c r="H72" s="5">
        <f>COUNTIFS('07_Duplicates_removed'!$G:$G,H$2,'07_Duplicates_removed'!$C:$C,$B72)</f>
        <v>0</v>
      </c>
      <c r="I72" s="5">
        <f>COUNTIFS('07_Duplicates_removed'!$G:$G,I$2,'07_Duplicates_removed'!$C:$C,$B72)</f>
        <v>0</v>
      </c>
      <c r="J72" s="5">
        <f>COUNTIFS('07_Duplicates_removed'!G:G,REPT("?",1)&amp;"*",'07_Duplicates_removed'!C:C,B72)</f>
        <v>0</v>
      </c>
      <c r="K72" s="5" t="str">
        <f t="shared" si="1"/>
        <v>No</v>
      </c>
      <c r="L72" s="5" t="s">
        <v>1569</v>
      </c>
      <c r="M72" s="4">
        <v>2</v>
      </c>
      <c r="N72" s="5" t="s">
        <v>2520</v>
      </c>
      <c r="O72" s="5" t="s">
        <v>1569</v>
      </c>
    </row>
    <row r="73" spans="1:15" x14ac:dyDescent="0.25">
      <c r="A73" s="4" t="s">
        <v>103</v>
      </c>
      <c r="B73" s="5" t="s">
        <v>102</v>
      </c>
      <c r="C73" s="5" t="str">
        <f>IF(COUNTIF('07_Duplicates_removed'!$C:$C,B73)&gt;0,"Y","N")</f>
        <v>Y</v>
      </c>
      <c r="D73" s="5">
        <f>COUNTIFS('07_Duplicates_removed'!$G:$G,D$2,'07_Duplicates_removed'!$C:$C,$B73)</f>
        <v>0</v>
      </c>
      <c r="E73" s="5">
        <f>COUNTIFS('07_Duplicates_removed'!$G:$G,E$2,'07_Duplicates_removed'!$C:$C,$B73)</f>
        <v>0</v>
      </c>
      <c r="F73" s="5">
        <f>COUNTIFS('07_Duplicates_removed'!$G:$G,F$2,'07_Duplicates_removed'!$C:$C,$B73)</f>
        <v>2</v>
      </c>
      <c r="G73" s="5">
        <f>COUNTIFS('07_Duplicates_removed'!$G:$G,G$2,'07_Duplicates_removed'!$C:$C,$B73)</f>
        <v>0</v>
      </c>
      <c r="H73" s="5">
        <f>COUNTIFS('07_Duplicates_removed'!$G:$G,H$2,'07_Duplicates_removed'!$C:$C,$B73)</f>
        <v>0</v>
      </c>
      <c r="I73" s="5">
        <f>COUNTIFS('07_Duplicates_removed'!$G:$G,I$2,'07_Duplicates_removed'!$C:$C,$B73)</f>
        <v>0</v>
      </c>
      <c r="J73" s="5">
        <f>COUNTIFS('07_Duplicates_removed'!G:G,REPT("?",1)&amp;"*",'07_Duplicates_removed'!C:C,B73)</f>
        <v>0</v>
      </c>
      <c r="K73" s="5" t="str">
        <f t="shared" si="1"/>
        <v>No</v>
      </c>
      <c r="L73" s="5">
        <v>2</v>
      </c>
      <c r="M73" s="4">
        <v>2</v>
      </c>
      <c r="N73" s="5" t="s">
        <v>2521</v>
      </c>
      <c r="O73" s="5" t="s">
        <v>2522</v>
      </c>
    </row>
    <row r="74" spans="1:15" x14ac:dyDescent="0.25">
      <c r="A74" s="4" t="s">
        <v>17</v>
      </c>
      <c r="B74" s="5" t="s">
        <v>414</v>
      </c>
      <c r="C74" s="5" t="str">
        <f>IF(COUNTIF('07_Duplicates_removed'!$C:$C,B74)&gt;0,"Y","N")</f>
        <v>Y</v>
      </c>
      <c r="D74" s="5">
        <f>COUNTIFS('07_Duplicates_removed'!$G:$G,D$2,'07_Duplicates_removed'!$C:$C,$B74)</f>
        <v>0</v>
      </c>
      <c r="E74" s="5">
        <f>COUNTIFS('07_Duplicates_removed'!$G:$G,E$2,'07_Duplicates_removed'!$C:$C,$B74)</f>
        <v>0</v>
      </c>
      <c r="F74" s="5">
        <f>COUNTIFS('07_Duplicates_removed'!$G:$G,F$2,'07_Duplicates_removed'!$C:$C,$B74)</f>
        <v>0</v>
      </c>
      <c r="G74" s="5">
        <f>COUNTIFS('07_Duplicates_removed'!$G:$G,G$2,'07_Duplicates_removed'!$C:$C,$B74)</f>
        <v>21</v>
      </c>
      <c r="H74" s="5">
        <f>COUNTIFS('07_Duplicates_removed'!$G:$G,H$2,'07_Duplicates_removed'!$C:$C,$B74)</f>
        <v>0</v>
      </c>
      <c r="I74" s="5">
        <f>COUNTIFS('07_Duplicates_removed'!$G:$G,I$2,'07_Duplicates_removed'!$C:$C,$B74)</f>
        <v>0</v>
      </c>
      <c r="J74" s="5">
        <f>COUNTIFS('07_Duplicates_removed'!G:G,REPT("?",1)&amp;"*",'07_Duplicates_removed'!C:C,B74)</f>
        <v>2</v>
      </c>
      <c r="K74" s="5" t="str">
        <f t="shared" si="1"/>
        <v>Yes</v>
      </c>
      <c r="L74" s="5">
        <v>4</v>
      </c>
      <c r="M74" s="4">
        <v>3</v>
      </c>
      <c r="N74" s="5" t="s">
        <v>3278</v>
      </c>
      <c r="O74" s="5" t="s">
        <v>2523</v>
      </c>
    </row>
    <row r="75" spans="1:15" x14ac:dyDescent="0.25">
      <c r="A75" s="4" t="s">
        <v>1615</v>
      </c>
      <c r="B75" s="5" t="s">
        <v>1698</v>
      </c>
      <c r="C75" s="5" t="str">
        <f>IF(COUNTIF('07_Duplicates_removed'!$C:$C,B75)&gt;0,"Y","N")</f>
        <v>N</v>
      </c>
      <c r="D75" s="5">
        <f>COUNTIFS('07_Duplicates_removed'!$G:$G,D$2,'07_Duplicates_removed'!$C:$C,$B75)</f>
        <v>0</v>
      </c>
      <c r="E75" s="5">
        <f>COUNTIFS('07_Duplicates_removed'!$G:$G,E$2,'07_Duplicates_removed'!$C:$C,$B75)</f>
        <v>0</v>
      </c>
      <c r="F75" s="5">
        <f>COUNTIFS('07_Duplicates_removed'!$G:$G,F$2,'07_Duplicates_removed'!$C:$C,$B75)</f>
        <v>0</v>
      </c>
      <c r="G75" s="5">
        <f>COUNTIFS('07_Duplicates_removed'!$G:$G,G$2,'07_Duplicates_removed'!$C:$C,$B75)</f>
        <v>0</v>
      </c>
      <c r="H75" s="5">
        <f>COUNTIFS('07_Duplicates_removed'!$G:$G,H$2,'07_Duplicates_removed'!$C:$C,$B75)</f>
        <v>0</v>
      </c>
      <c r="I75" s="5">
        <f>COUNTIFS('07_Duplicates_removed'!$G:$G,I$2,'07_Duplicates_removed'!$C:$C,$B75)</f>
        <v>0</v>
      </c>
      <c r="J75" s="5">
        <f>COUNTIFS('07_Duplicates_removed'!G:G,REPT("?",1)&amp;"*",'07_Duplicates_removed'!C:C,B75)</f>
        <v>0</v>
      </c>
      <c r="K75" s="5" t="str">
        <f t="shared" si="1"/>
        <v>No</v>
      </c>
      <c r="L75" s="5" t="s">
        <v>1569</v>
      </c>
      <c r="M75" s="5">
        <v>0</v>
      </c>
      <c r="N75" s="5" t="s">
        <v>2476</v>
      </c>
      <c r="O75" s="5" t="s">
        <v>1569</v>
      </c>
    </row>
    <row r="76" spans="1:15" x14ac:dyDescent="0.25">
      <c r="A76" s="4" t="s">
        <v>1616</v>
      </c>
      <c r="B76" s="5" t="s">
        <v>1699</v>
      </c>
      <c r="C76" s="5" t="str">
        <f>IF(COUNTIF('07_Duplicates_removed'!$C:$C,B76)&gt;0,"Y","N")</f>
        <v>N</v>
      </c>
      <c r="D76" s="5">
        <f>COUNTIFS('07_Duplicates_removed'!$G:$G,D$2,'07_Duplicates_removed'!$C:$C,$B76)</f>
        <v>0</v>
      </c>
      <c r="E76" s="5">
        <f>COUNTIFS('07_Duplicates_removed'!$G:$G,E$2,'07_Duplicates_removed'!$C:$C,$B76)</f>
        <v>0</v>
      </c>
      <c r="F76" s="5">
        <f>COUNTIFS('07_Duplicates_removed'!$G:$G,F$2,'07_Duplicates_removed'!$C:$C,$B76)</f>
        <v>0</v>
      </c>
      <c r="G76" s="5">
        <f>COUNTIFS('07_Duplicates_removed'!$G:$G,G$2,'07_Duplicates_removed'!$C:$C,$B76)</f>
        <v>0</v>
      </c>
      <c r="H76" s="5">
        <f>COUNTIFS('07_Duplicates_removed'!$G:$G,H$2,'07_Duplicates_removed'!$C:$C,$B76)</f>
        <v>0</v>
      </c>
      <c r="I76" s="5">
        <f>COUNTIFS('07_Duplicates_removed'!$G:$G,I$2,'07_Duplicates_removed'!$C:$C,$B76)</f>
        <v>0</v>
      </c>
      <c r="J76" s="5">
        <f>COUNTIFS('07_Duplicates_removed'!G:G,REPT("?",1)&amp;"*",'07_Duplicates_removed'!C:C,B76)</f>
        <v>0</v>
      </c>
      <c r="K76" s="5" t="str">
        <f t="shared" si="1"/>
        <v>No</v>
      </c>
      <c r="L76" s="5" t="s">
        <v>1569</v>
      </c>
      <c r="M76" s="5">
        <v>2</v>
      </c>
      <c r="N76" s="5" t="s">
        <v>2524</v>
      </c>
      <c r="O76" s="5" t="s">
        <v>2525</v>
      </c>
    </row>
    <row r="77" spans="1:15" x14ac:dyDescent="0.25">
      <c r="A77" s="4" t="s">
        <v>1163</v>
      </c>
      <c r="B77" s="5" t="s">
        <v>1162</v>
      </c>
      <c r="C77" s="5" t="str">
        <f>IF(COUNTIF('07_Duplicates_removed'!$C:$C,B77)&gt;0,"Y","N")</f>
        <v>Y</v>
      </c>
      <c r="D77" s="5">
        <f>COUNTIFS('07_Duplicates_removed'!$G:$G,D$2,'07_Duplicates_removed'!$C:$C,$B77)</f>
        <v>0</v>
      </c>
      <c r="E77" s="5">
        <f>COUNTIFS('07_Duplicates_removed'!$G:$G,E$2,'07_Duplicates_removed'!$C:$C,$B77)</f>
        <v>0</v>
      </c>
      <c r="F77" s="5">
        <f>COUNTIFS('07_Duplicates_removed'!$G:$G,F$2,'07_Duplicates_removed'!$C:$C,$B77)</f>
        <v>1</v>
      </c>
      <c r="G77" s="5">
        <f>COUNTIFS('07_Duplicates_removed'!$G:$G,G$2,'07_Duplicates_removed'!$C:$C,$B77)</f>
        <v>0</v>
      </c>
      <c r="H77" s="5">
        <f>COUNTIFS('07_Duplicates_removed'!$G:$G,H$2,'07_Duplicates_removed'!$C:$C,$B77)</f>
        <v>0</v>
      </c>
      <c r="I77" s="5">
        <f>COUNTIFS('07_Duplicates_removed'!$G:$G,I$2,'07_Duplicates_removed'!$C:$C,$B77)</f>
        <v>0</v>
      </c>
      <c r="J77" s="5">
        <f>COUNTIFS('07_Duplicates_removed'!G:G,REPT("?",1)&amp;"*",'07_Duplicates_removed'!C:C,B77)</f>
        <v>0</v>
      </c>
      <c r="K77" s="5" t="str">
        <f t="shared" si="1"/>
        <v>No</v>
      </c>
      <c r="L77" s="5" t="s">
        <v>1569</v>
      </c>
      <c r="M77" s="5">
        <v>2</v>
      </c>
      <c r="N77" s="5" t="s">
        <v>2526</v>
      </c>
      <c r="O77" s="5" t="s">
        <v>1569</v>
      </c>
    </row>
    <row r="78" spans="1:15" x14ac:dyDescent="0.25">
      <c r="A78" s="4" t="s">
        <v>111</v>
      </c>
      <c r="B78" s="5" t="s">
        <v>110</v>
      </c>
      <c r="C78" s="5" t="str">
        <f>IF(COUNTIF('07_Duplicates_removed'!$C:$C,B78)&gt;0,"Y","N")</f>
        <v>Y</v>
      </c>
      <c r="D78" s="5">
        <f>COUNTIFS('07_Duplicates_removed'!$G:$G,D$2,'07_Duplicates_removed'!$C:$C,$B78)</f>
        <v>0</v>
      </c>
      <c r="E78" s="5">
        <f>COUNTIFS('07_Duplicates_removed'!$G:$G,E$2,'07_Duplicates_removed'!$C:$C,$B78)</f>
        <v>0</v>
      </c>
      <c r="F78" s="5">
        <f>COUNTIFS('07_Duplicates_removed'!$G:$G,F$2,'07_Duplicates_removed'!$C:$C,$B78)</f>
        <v>0</v>
      </c>
      <c r="G78" s="5">
        <f>COUNTIFS('07_Duplicates_removed'!$G:$G,G$2,'07_Duplicates_removed'!$C:$C,$B78)</f>
        <v>0</v>
      </c>
      <c r="H78" s="5">
        <f>COUNTIFS('07_Duplicates_removed'!$G:$G,H$2,'07_Duplicates_removed'!$C:$C,$B78)</f>
        <v>3</v>
      </c>
      <c r="I78" s="5">
        <f>COUNTIFS('07_Duplicates_removed'!$G:$G,I$2,'07_Duplicates_removed'!$C:$C,$B78)</f>
        <v>0</v>
      </c>
      <c r="J78" s="5">
        <f>COUNTIFS('07_Duplicates_removed'!G:G,REPT("?",1)&amp;"*",'07_Duplicates_removed'!C:C,B78)</f>
        <v>0</v>
      </c>
      <c r="K78" s="5" t="str">
        <f t="shared" si="1"/>
        <v>No</v>
      </c>
      <c r="L78" s="5">
        <v>4</v>
      </c>
      <c r="M78" s="5">
        <v>4</v>
      </c>
      <c r="N78" s="5" t="s">
        <v>2513</v>
      </c>
      <c r="O78" s="5" t="s">
        <v>2527</v>
      </c>
    </row>
    <row r="79" spans="1:15" x14ac:dyDescent="0.25">
      <c r="A79" s="4" t="s">
        <v>122</v>
      </c>
      <c r="B79" s="5" t="s">
        <v>121</v>
      </c>
      <c r="C79" s="5" t="str">
        <f>IF(COUNTIF('07_Duplicates_removed'!$C:$C,B79)&gt;0,"Y","N")</f>
        <v>Y</v>
      </c>
      <c r="D79" s="5">
        <f>COUNTIFS('07_Duplicates_removed'!$G:$G,D$2,'07_Duplicates_removed'!$C:$C,$B79)</f>
        <v>0</v>
      </c>
      <c r="E79" s="5">
        <f>COUNTIFS('07_Duplicates_removed'!$G:$G,E$2,'07_Duplicates_removed'!$C:$C,$B79)</f>
        <v>0</v>
      </c>
      <c r="F79" s="5">
        <f>COUNTIFS('07_Duplicates_removed'!$G:$G,F$2,'07_Duplicates_removed'!$C:$C,$B79)</f>
        <v>1</v>
      </c>
      <c r="G79" s="5">
        <f>COUNTIFS('07_Duplicates_removed'!$G:$G,G$2,'07_Duplicates_removed'!$C:$C,$B79)</f>
        <v>1</v>
      </c>
      <c r="H79" s="5">
        <f>COUNTIFS('07_Duplicates_removed'!$G:$G,H$2,'07_Duplicates_removed'!$C:$C,$B79)</f>
        <v>0</v>
      </c>
      <c r="I79" s="5">
        <f>COUNTIFS('07_Duplicates_removed'!$G:$G,I$2,'07_Duplicates_removed'!$C:$C,$B79)</f>
        <v>0</v>
      </c>
      <c r="J79" s="5">
        <f>COUNTIFS('07_Duplicates_removed'!G:G,REPT("?",1)&amp;"*",'07_Duplicates_removed'!C:C,B79)</f>
        <v>0</v>
      </c>
      <c r="K79" s="5" t="str">
        <f t="shared" si="1"/>
        <v>Yes</v>
      </c>
      <c r="L79" s="5">
        <v>5</v>
      </c>
      <c r="M79" s="5">
        <v>3</v>
      </c>
      <c r="N79" s="5" t="s">
        <v>2732</v>
      </c>
      <c r="O79" s="5" t="s">
        <v>2466</v>
      </c>
    </row>
    <row r="80" spans="1:15" x14ac:dyDescent="0.25">
      <c r="A80" s="4" t="s">
        <v>1617</v>
      </c>
      <c r="B80" s="5" t="s">
        <v>1700</v>
      </c>
      <c r="C80" s="5" t="str">
        <f>IF(COUNTIF('07_Duplicates_removed'!$C:$C,B80)&gt;0,"Y","N")</f>
        <v>N</v>
      </c>
      <c r="D80" s="5">
        <f>COUNTIFS('07_Duplicates_removed'!$G:$G,D$2,'07_Duplicates_removed'!$C:$C,$B80)</f>
        <v>0</v>
      </c>
      <c r="E80" s="5">
        <f>COUNTIFS('07_Duplicates_removed'!$G:$G,E$2,'07_Duplicates_removed'!$C:$C,$B80)</f>
        <v>0</v>
      </c>
      <c r="F80" s="5">
        <f>COUNTIFS('07_Duplicates_removed'!$G:$G,F$2,'07_Duplicates_removed'!$C:$C,$B80)</f>
        <v>0</v>
      </c>
      <c r="G80" s="5">
        <f>COUNTIFS('07_Duplicates_removed'!$G:$G,G$2,'07_Duplicates_removed'!$C:$C,$B80)</f>
        <v>0</v>
      </c>
      <c r="H80" s="5">
        <f>COUNTIFS('07_Duplicates_removed'!$G:$G,H$2,'07_Duplicates_removed'!$C:$C,$B80)</f>
        <v>0</v>
      </c>
      <c r="I80" s="5">
        <f>COUNTIFS('07_Duplicates_removed'!$G:$G,I$2,'07_Duplicates_removed'!$C:$C,$B80)</f>
        <v>0</v>
      </c>
      <c r="J80" s="5">
        <f>COUNTIFS('07_Duplicates_removed'!G:G,REPT("?",1)&amp;"*",'07_Duplicates_removed'!C:C,B80)</f>
        <v>0</v>
      </c>
      <c r="K80" s="5" t="str">
        <f t="shared" si="1"/>
        <v>No</v>
      </c>
      <c r="L80" s="5" t="s">
        <v>1569</v>
      </c>
      <c r="M80" s="5">
        <v>1</v>
      </c>
      <c r="N80" s="5" t="s">
        <v>2528</v>
      </c>
      <c r="O80" s="5" t="s">
        <v>1569</v>
      </c>
    </row>
    <row r="81" spans="1:15" x14ac:dyDescent="0.25">
      <c r="A81" s="4" t="s">
        <v>1618</v>
      </c>
      <c r="B81" s="5" t="s">
        <v>1701</v>
      </c>
      <c r="C81" s="5" t="str">
        <f>IF(COUNTIF('07_Duplicates_removed'!$C:$C,B81)&gt;0,"Y","N")</f>
        <v>N</v>
      </c>
      <c r="D81" s="5">
        <f>COUNTIFS('07_Duplicates_removed'!$G:$G,D$2,'07_Duplicates_removed'!$C:$C,$B81)</f>
        <v>0</v>
      </c>
      <c r="E81" s="5">
        <f>COUNTIFS('07_Duplicates_removed'!$G:$G,E$2,'07_Duplicates_removed'!$C:$C,$B81)</f>
        <v>0</v>
      </c>
      <c r="F81" s="5">
        <f>COUNTIFS('07_Duplicates_removed'!$G:$G,F$2,'07_Duplicates_removed'!$C:$C,$B81)</f>
        <v>0</v>
      </c>
      <c r="G81" s="5">
        <f>COUNTIFS('07_Duplicates_removed'!$G:$G,G$2,'07_Duplicates_removed'!$C:$C,$B81)</f>
        <v>0</v>
      </c>
      <c r="H81" s="5">
        <f>COUNTIFS('07_Duplicates_removed'!$G:$G,H$2,'07_Duplicates_removed'!$C:$C,$B81)</f>
        <v>0</v>
      </c>
      <c r="I81" s="5">
        <f>COUNTIFS('07_Duplicates_removed'!$G:$G,I$2,'07_Duplicates_removed'!$C:$C,$B81)</f>
        <v>0</v>
      </c>
      <c r="J81" s="5">
        <f>COUNTIFS('07_Duplicates_removed'!G:G,REPT("?",1)&amp;"*",'07_Duplicates_removed'!C:C,B81)</f>
        <v>0</v>
      </c>
      <c r="K81" s="5" t="str">
        <f t="shared" si="1"/>
        <v>No</v>
      </c>
      <c r="L81" s="5" t="s">
        <v>1569</v>
      </c>
      <c r="M81" s="5">
        <v>1</v>
      </c>
      <c r="N81" s="5" t="s">
        <v>2470</v>
      </c>
      <c r="O81" s="5" t="s">
        <v>1569</v>
      </c>
    </row>
    <row r="82" spans="1:15" x14ac:dyDescent="0.25">
      <c r="A82" s="4" t="s">
        <v>1619</v>
      </c>
      <c r="B82" s="5" t="s">
        <v>1702</v>
      </c>
      <c r="C82" s="5" t="str">
        <f>IF(COUNTIF('07_Duplicates_removed'!$C:$C,B82)&gt;0,"Y","N")</f>
        <v>N</v>
      </c>
      <c r="D82" s="5">
        <f>COUNTIFS('07_Duplicates_removed'!$G:$G,D$2,'07_Duplicates_removed'!$C:$C,$B82)</f>
        <v>0</v>
      </c>
      <c r="E82" s="5">
        <f>COUNTIFS('07_Duplicates_removed'!$G:$G,E$2,'07_Duplicates_removed'!$C:$C,$B82)</f>
        <v>0</v>
      </c>
      <c r="F82" s="5">
        <f>COUNTIFS('07_Duplicates_removed'!$G:$G,F$2,'07_Duplicates_removed'!$C:$C,$B82)</f>
        <v>0</v>
      </c>
      <c r="G82" s="5">
        <f>COUNTIFS('07_Duplicates_removed'!$G:$G,G$2,'07_Duplicates_removed'!$C:$C,$B82)</f>
        <v>0</v>
      </c>
      <c r="H82" s="5">
        <f>COUNTIFS('07_Duplicates_removed'!$G:$G,H$2,'07_Duplicates_removed'!$C:$C,$B82)</f>
        <v>0</v>
      </c>
      <c r="I82" s="5">
        <f>COUNTIFS('07_Duplicates_removed'!$G:$G,I$2,'07_Duplicates_removed'!$C:$C,$B82)</f>
        <v>0</v>
      </c>
      <c r="J82" s="5">
        <f>COUNTIFS('07_Duplicates_removed'!G:G,REPT("?",1)&amp;"*",'07_Duplicates_removed'!C:C,B82)</f>
        <v>0</v>
      </c>
      <c r="K82" s="5" t="str">
        <f t="shared" si="1"/>
        <v>No</v>
      </c>
      <c r="L82" s="5" t="s">
        <v>1569</v>
      </c>
      <c r="M82" s="5" t="s">
        <v>1806</v>
      </c>
      <c r="N82" s="5" t="s">
        <v>2499</v>
      </c>
      <c r="O82" s="5" t="s">
        <v>1569</v>
      </c>
    </row>
    <row r="83" spans="1:15" x14ac:dyDescent="0.25">
      <c r="A83" s="4" t="s">
        <v>1168</v>
      </c>
      <c r="B83" s="5" t="s">
        <v>1167</v>
      </c>
      <c r="C83" s="5" t="str">
        <f>IF(COUNTIF('07_Duplicates_removed'!$C:$C,B83)&gt;0,"Y","N")</f>
        <v>Y</v>
      </c>
      <c r="D83" s="5">
        <f>COUNTIFS('07_Duplicates_removed'!$G:$G,D$2,'07_Duplicates_removed'!$C:$C,$B83)</f>
        <v>0</v>
      </c>
      <c r="E83" s="5">
        <f>COUNTIFS('07_Duplicates_removed'!$G:$G,E$2,'07_Duplicates_removed'!$C:$C,$B83)</f>
        <v>0</v>
      </c>
      <c r="F83" s="5">
        <f>COUNTIFS('07_Duplicates_removed'!$G:$G,F$2,'07_Duplicates_removed'!$C:$C,$B83)</f>
        <v>1</v>
      </c>
      <c r="G83" s="5">
        <f>COUNTIFS('07_Duplicates_removed'!$G:$G,G$2,'07_Duplicates_removed'!$C:$C,$B83)</f>
        <v>0</v>
      </c>
      <c r="H83" s="5">
        <f>COUNTIFS('07_Duplicates_removed'!$G:$G,H$2,'07_Duplicates_removed'!$C:$C,$B83)</f>
        <v>0</v>
      </c>
      <c r="I83" s="5">
        <f>COUNTIFS('07_Duplicates_removed'!$G:$G,I$2,'07_Duplicates_removed'!$C:$C,$B83)</f>
        <v>0</v>
      </c>
      <c r="J83" s="5">
        <f>COUNTIFS('07_Duplicates_removed'!G:G,REPT("?",1)&amp;"*",'07_Duplicates_removed'!C:C,B83)</f>
        <v>0</v>
      </c>
      <c r="K83" s="5" t="str">
        <f t="shared" si="1"/>
        <v>No</v>
      </c>
      <c r="L83" s="5">
        <v>2</v>
      </c>
      <c r="M83" s="5">
        <v>2</v>
      </c>
      <c r="N83" s="5" t="s">
        <v>2497</v>
      </c>
      <c r="O83" s="5" t="s">
        <v>2529</v>
      </c>
    </row>
    <row r="84" spans="1:15" x14ac:dyDescent="0.25">
      <c r="A84" s="4" t="s">
        <v>1524</v>
      </c>
      <c r="B84" s="5" t="s">
        <v>450</v>
      </c>
      <c r="C84" s="5" t="str">
        <f>IF(COUNTIF('07_Duplicates_removed'!$C:$C,B84)&gt;0,"Y","N")</f>
        <v>Y</v>
      </c>
      <c r="D84" s="5">
        <f>COUNTIFS('07_Duplicates_removed'!$G:$G,D$2,'07_Duplicates_removed'!$C:$C,$B84)</f>
        <v>0</v>
      </c>
      <c r="E84" s="5">
        <f>COUNTIFS('07_Duplicates_removed'!$G:$G,E$2,'07_Duplicates_removed'!$C:$C,$B84)</f>
        <v>0</v>
      </c>
      <c r="F84" s="5">
        <f>COUNTIFS('07_Duplicates_removed'!$G:$G,F$2,'07_Duplicates_removed'!$C:$C,$B84)</f>
        <v>1</v>
      </c>
      <c r="G84" s="5">
        <f>COUNTIFS('07_Duplicates_removed'!$G:$G,G$2,'07_Duplicates_removed'!$C:$C,$B84)</f>
        <v>0</v>
      </c>
      <c r="H84" s="5">
        <f>COUNTIFS('07_Duplicates_removed'!$G:$G,H$2,'07_Duplicates_removed'!$C:$C,$B84)</f>
        <v>0</v>
      </c>
      <c r="I84" s="5">
        <f>COUNTIFS('07_Duplicates_removed'!$G:$G,I$2,'07_Duplicates_removed'!$C:$C,$B84)</f>
        <v>0</v>
      </c>
      <c r="J84" s="5">
        <f>COUNTIFS('07_Duplicates_removed'!G:G,REPT("?",1)&amp;"*",'07_Duplicates_removed'!C:C,B84)</f>
        <v>0</v>
      </c>
      <c r="K84" s="5" t="str">
        <f t="shared" si="1"/>
        <v>No</v>
      </c>
      <c r="M84" s="5">
        <v>2</v>
      </c>
      <c r="N84" s="5" t="s">
        <v>2530</v>
      </c>
    </row>
    <row r="85" spans="1:15" x14ac:dyDescent="0.25">
      <c r="A85" s="4" t="s">
        <v>689</v>
      </c>
      <c r="B85" s="5" t="s">
        <v>688</v>
      </c>
      <c r="C85" s="5" t="str">
        <f>IF(COUNTIF('07_Duplicates_removed'!$C:$C,B85)&gt;0,"Y","N")</f>
        <v>Y</v>
      </c>
      <c r="D85" s="5">
        <f>COUNTIFS('07_Duplicates_removed'!$G:$G,D$2,'07_Duplicates_removed'!$C:$C,$B85)</f>
        <v>0</v>
      </c>
      <c r="E85" s="5">
        <f>COUNTIFS('07_Duplicates_removed'!$G:$G,E$2,'07_Duplicates_removed'!$C:$C,$B85)</f>
        <v>0</v>
      </c>
      <c r="F85" s="5">
        <f>COUNTIFS('07_Duplicates_removed'!$G:$G,F$2,'07_Duplicates_removed'!$C:$C,$B85)</f>
        <v>3</v>
      </c>
      <c r="G85" s="5">
        <f>COUNTIFS('07_Duplicates_removed'!$G:$G,G$2,'07_Duplicates_removed'!$C:$C,$B85)</f>
        <v>0</v>
      </c>
      <c r="H85" s="5">
        <f>COUNTIFS('07_Duplicates_removed'!$G:$G,H$2,'07_Duplicates_removed'!$C:$C,$B85)</f>
        <v>0</v>
      </c>
      <c r="I85" s="5">
        <f>COUNTIFS('07_Duplicates_removed'!$G:$G,I$2,'07_Duplicates_removed'!$C:$C,$B85)</f>
        <v>0</v>
      </c>
      <c r="J85" s="5">
        <f>COUNTIFS('07_Duplicates_removed'!G:G,REPT("?",1)&amp;"*",'07_Duplicates_removed'!C:C,B85)</f>
        <v>0</v>
      </c>
      <c r="K85" s="5" t="str">
        <f t="shared" si="1"/>
        <v>No</v>
      </c>
      <c r="L85" s="5" t="s">
        <v>1569</v>
      </c>
      <c r="M85" s="5">
        <v>2</v>
      </c>
      <c r="N85" s="5" t="s">
        <v>2530</v>
      </c>
      <c r="O85" s="5" t="s">
        <v>1569</v>
      </c>
    </row>
    <row r="86" spans="1:15" x14ac:dyDescent="0.25">
      <c r="A86" s="4" t="s">
        <v>130</v>
      </c>
      <c r="B86" s="5" t="s">
        <v>129</v>
      </c>
      <c r="C86" s="5" t="str">
        <f>IF(COUNTIF('07_Duplicates_removed'!$C:$C,B86)&gt;0,"Y","N")</f>
        <v>Y</v>
      </c>
      <c r="D86" s="5">
        <f>COUNTIFS('07_Duplicates_removed'!$G:$G,D$2,'07_Duplicates_removed'!$C:$C,$B86)</f>
        <v>0</v>
      </c>
      <c r="E86" s="5">
        <f>COUNTIFS('07_Duplicates_removed'!$G:$G,E$2,'07_Duplicates_removed'!$C:$C,$B86)</f>
        <v>0</v>
      </c>
      <c r="F86" s="5">
        <f>COUNTIFS('07_Duplicates_removed'!$G:$G,F$2,'07_Duplicates_removed'!$C:$C,$B86)</f>
        <v>0</v>
      </c>
      <c r="G86" s="5">
        <f>COUNTIFS('07_Duplicates_removed'!$G:$G,G$2,'07_Duplicates_removed'!$C:$C,$B86)</f>
        <v>0</v>
      </c>
      <c r="H86" s="5">
        <f>COUNTIFS('07_Duplicates_removed'!$G:$G,H$2,'07_Duplicates_removed'!$C:$C,$B86)</f>
        <v>0</v>
      </c>
      <c r="I86" s="5">
        <f>COUNTIFS('07_Duplicates_removed'!$G:$G,I$2,'07_Duplicates_removed'!$C:$C,$B86)</f>
        <v>0</v>
      </c>
      <c r="J86" s="5">
        <f>COUNTIFS('07_Duplicates_removed'!G:G,REPT("?",1)&amp;"*",'07_Duplicates_removed'!C:C,B86)</f>
        <v>2</v>
      </c>
      <c r="K86" s="5" t="str">
        <f t="shared" si="1"/>
        <v>No</v>
      </c>
      <c r="L86" s="5">
        <v>2</v>
      </c>
      <c r="M86" s="5">
        <v>2</v>
      </c>
      <c r="N86" s="5" t="s">
        <v>2497</v>
      </c>
      <c r="O86" s="5" t="s">
        <v>2531</v>
      </c>
    </row>
    <row r="87" spans="1:15" x14ac:dyDescent="0.25">
      <c r="A87" s="4" t="s">
        <v>694</v>
      </c>
      <c r="B87" s="5" t="s">
        <v>693</v>
      </c>
      <c r="C87" s="5" t="str">
        <f>IF(COUNTIF('07_Duplicates_removed'!$C:$C,B87)&gt;0,"Y","N")</f>
        <v>Y</v>
      </c>
      <c r="D87" s="5">
        <f>COUNTIFS('07_Duplicates_removed'!$G:$G,D$2,'07_Duplicates_removed'!$C:$C,$B87)</f>
        <v>0</v>
      </c>
      <c r="E87" s="5">
        <f>COUNTIFS('07_Duplicates_removed'!$G:$G,E$2,'07_Duplicates_removed'!$C:$C,$B87)</f>
        <v>0</v>
      </c>
      <c r="F87" s="5">
        <f>COUNTIFS('07_Duplicates_removed'!$G:$G,F$2,'07_Duplicates_removed'!$C:$C,$B87)</f>
        <v>4</v>
      </c>
      <c r="G87" s="5">
        <f>COUNTIFS('07_Duplicates_removed'!$G:$G,G$2,'07_Duplicates_removed'!$C:$C,$B87)</f>
        <v>0</v>
      </c>
      <c r="H87" s="5">
        <f>COUNTIFS('07_Duplicates_removed'!$G:$G,H$2,'07_Duplicates_removed'!$C:$C,$B87)</f>
        <v>0</v>
      </c>
      <c r="I87" s="5">
        <f>COUNTIFS('07_Duplicates_removed'!$G:$G,I$2,'07_Duplicates_removed'!$C:$C,$B87)</f>
        <v>0</v>
      </c>
      <c r="J87" s="5">
        <f>COUNTIFS('07_Duplicates_removed'!G:G,REPT("?",1)&amp;"*",'07_Duplicates_removed'!C:C,B87)</f>
        <v>0</v>
      </c>
      <c r="K87" s="5" t="str">
        <f t="shared" si="1"/>
        <v>No</v>
      </c>
      <c r="L87" s="5">
        <v>2</v>
      </c>
      <c r="M87" s="5">
        <v>2</v>
      </c>
      <c r="N87" s="5" t="s">
        <v>2532</v>
      </c>
      <c r="O87" s="5" t="s">
        <v>2533</v>
      </c>
    </row>
    <row r="88" spans="1:15" x14ac:dyDescent="0.25">
      <c r="A88" s="4" t="s">
        <v>1620</v>
      </c>
      <c r="B88" s="5" t="s">
        <v>1703</v>
      </c>
      <c r="C88" s="5" t="str">
        <f>IF(COUNTIF('07_Duplicates_removed'!$C:$C,B88)&gt;0,"Y","N")</f>
        <v>N</v>
      </c>
      <c r="D88" s="5">
        <f>COUNTIFS('07_Duplicates_removed'!$G:$G,D$2,'07_Duplicates_removed'!$C:$C,$B88)</f>
        <v>0</v>
      </c>
      <c r="E88" s="5">
        <f>COUNTIFS('07_Duplicates_removed'!$G:$G,E$2,'07_Duplicates_removed'!$C:$C,$B88)</f>
        <v>0</v>
      </c>
      <c r="F88" s="5">
        <f>COUNTIFS('07_Duplicates_removed'!$G:$G,F$2,'07_Duplicates_removed'!$C:$C,$B88)</f>
        <v>0</v>
      </c>
      <c r="G88" s="5">
        <f>COUNTIFS('07_Duplicates_removed'!$G:$G,G$2,'07_Duplicates_removed'!$C:$C,$B88)</f>
        <v>0</v>
      </c>
      <c r="H88" s="5">
        <f>COUNTIFS('07_Duplicates_removed'!$G:$G,H$2,'07_Duplicates_removed'!$C:$C,$B88)</f>
        <v>0</v>
      </c>
      <c r="I88" s="5">
        <f>COUNTIFS('07_Duplicates_removed'!$G:$G,I$2,'07_Duplicates_removed'!$C:$C,$B88)</f>
        <v>0</v>
      </c>
      <c r="J88" s="5">
        <f>COUNTIFS('07_Duplicates_removed'!G:G,REPT("?",1)&amp;"*",'07_Duplicates_removed'!C:C,B88)</f>
        <v>0</v>
      </c>
      <c r="K88" s="5" t="str">
        <f t="shared" si="1"/>
        <v>No</v>
      </c>
      <c r="L88" s="5" t="s">
        <v>1569</v>
      </c>
      <c r="M88" s="5">
        <v>0</v>
      </c>
      <c r="N88" s="5" t="s">
        <v>2476</v>
      </c>
      <c r="O88" s="5" t="s">
        <v>1569</v>
      </c>
    </row>
    <row r="89" spans="1:15" x14ac:dyDescent="0.25">
      <c r="A89" s="4" t="s">
        <v>138</v>
      </c>
      <c r="B89" s="5" t="s">
        <v>137</v>
      </c>
      <c r="C89" s="5" t="str">
        <f>IF(COUNTIF('07_Duplicates_removed'!$C:$C,B89)&gt;0,"Y","N")</f>
        <v>Y</v>
      </c>
      <c r="D89" s="5">
        <f>COUNTIFS('07_Duplicates_removed'!$G:$G,D$2,'07_Duplicates_removed'!$C:$C,$B89)</f>
        <v>0</v>
      </c>
      <c r="E89" s="5">
        <f>COUNTIFS('07_Duplicates_removed'!$G:$G,E$2,'07_Duplicates_removed'!$C:$C,$B89)</f>
        <v>0</v>
      </c>
      <c r="F89" s="5">
        <f>COUNTIFS('07_Duplicates_removed'!$G:$G,F$2,'07_Duplicates_removed'!$C:$C,$B89)</f>
        <v>0</v>
      </c>
      <c r="G89" s="5">
        <f>COUNTIFS('07_Duplicates_removed'!$G:$G,G$2,'07_Duplicates_removed'!$C:$C,$B89)</f>
        <v>1</v>
      </c>
      <c r="H89" s="5">
        <f>COUNTIFS('07_Duplicates_removed'!$G:$G,H$2,'07_Duplicates_removed'!$C:$C,$B89)</f>
        <v>0</v>
      </c>
      <c r="I89" s="5">
        <f>COUNTIFS('07_Duplicates_removed'!$G:$G,I$2,'07_Duplicates_removed'!$C:$C,$B89)</f>
        <v>0</v>
      </c>
      <c r="J89" s="5">
        <f>COUNTIFS('07_Duplicates_removed'!G:G,REPT("?",1)&amp;"*",'07_Duplicates_removed'!C:C,B89)</f>
        <v>1</v>
      </c>
      <c r="K89" s="5" t="str">
        <f t="shared" si="1"/>
        <v>Yes</v>
      </c>
      <c r="L89" s="5">
        <v>3</v>
      </c>
      <c r="M89" s="5">
        <v>3</v>
      </c>
      <c r="N89" s="5" t="s">
        <v>2733</v>
      </c>
      <c r="O89" s="5" t="s">
        <v>2534</v>
      </c>
    </row>
    <row r="90" spans="1:15" x14ac:dyDescent="0.25">
      <c r="A90" s="4" t="s">
        <v>1621</v>
      </c>
      <c r="B90" s="5" t="s">
        <v>1704</v>
      </c>
      <c r="C90" s="5" t="str">
        <f>IF(COUNTIF('07_Duplicates_removed'!$C:$C,B90)&gt;0,"Y","N")</f>
        <v>N</v>
      </c>
      <c r="D90" s="5">
        <f>COUNTIFS('07_Duplicates_removed'!$G:$G,D$2,'07_Duplicates_removed'!$C:$C,$B90)</f>
        <v>0</v>
      </c>
      <c r="E90" s="5">
        <f>COUNTIFS('07_Duplicates_removed'!$G:$G,E$2,'07_Duplicates_removed'!$C:$C,$B90)</f>
        <v>0</v>
      </c>
      <c r="F90" s="5">
        <f>COUNTIFS('07_Duplicates_removed'!$G:$G,F$2,'07_Duplicates_removed'!$C:$C,$B90)</f>
        <v>0</v>
      </c>
      <c r="G90" s="5">
        <f>COUNTIFS('07_Duplicates_removed'!$G:$G,G$2,'07_Duplicates_removed'!$C:$C,$B90)</f>
        <v>0</v>
      </c>
      <c r="H90" s="5">
        <f>COUNTIFS('07_Duplicates_removed'!$G:$G,H$2,'07_Duplicates_removed'!$C:$C,$B90)</f>
        <v>0</v>
      </c>
      <c r="I90" s="5">
        <f>COUNTIFS('07_Duplicates_removed'!$G:$G,I$2,'07_Duplicates_removed'!$C:$C,$B90)</f>
        <v>0</v>
      </c>
      <c r="J90" s="5">
        <f>COUNTIFS('07_Duplicates_removed'!G:G,REPT("?",1)&amp;"*",'07_Duplicates_removed'!C:C,B90)</f>
        <v>0</v>
      </c>
      <c r="K90" s="5" t="str">
        <f t="shared" si="1"/>
        <v>No</v>
      </c>
      <c r="L90" s="5">
        <v>1</v>
      </c>
      <c r="M90" s="5">
        <v>1</v>
      </c>
      <c r="N90" s="5" t="s">
        <v>2493</v>
      </c>
      <c r="O90" s="5" t="s">
        <v>2535</v>
      </c>
    </row>
    <row r="91" spans="1:15" x14ac:dyDescent="0.25">
      <c r="A91" s="4" t="s">
        <v>1622</v>
      </c>
      <c r="B91" s="5" t="s">
        <v>1705</v>
      </c>
      <c r="C91" s="5" t="str">
        <f>IF(COUNTIF('07_Duplicates_removed'!$C:$C,B91)&gt;0,"Y","N")</f>
        <v>N</v>
      </c>
      <c r="D91" s="5">
        <f>COUNTIFS('07_Duplicates_removed'!$G:$G,D$2,'07_Duplicates_removed'!$C:$C,$B91)</f>
        <v>0</v>
      </c>
      <c r="E91" s="5">
        <f>COUNTIFS('07_Duplicates_removed'!$G:$G,E$2,'07_Duplicates_removed'!$C:$C,$B91)</f>
        <v>0</v>
      </c>
      <c r="F91" s="5">
        <f>COUNTIFS('07_Duplicates_removed'!$G:$G,F$2,'07_Duplicates_removed'!$C:$C,$B91)</f>
        <v>0</v>
      </c>
      <c r="G91" s="5">
        <f>COUNTIFS('07_Duplicates_removed'!$G:$G,G$2,'07_Duplicates_removed'!$C:$C,$B91)</f>
        <v>0</v>
      </c>
      <c r="H91" s="5">
        <f>COUNTIFS('07_Duplicates_removed'!$G:$G,H$2,'07_Duplicates_removed'!$C:$C,$B91)</f>
        <v>0</v>
      </c>
      <c r="I91" s="5">
        <f>COUNTIFS('07_Duplicates_removed'!$G:$G,I$2,'07_Duplicates_removed'!$C:$C,$B91)</f>
        <v>0</v>
      </c>
      <c r="J91" s="5">
        <f>COUNTIFS('07_Duplicates_removed'!G:G,REPT("?",1)&amp;"*",'07_Duplicates_removed'!C:C,B91)</f>
        <v>0</v>
      </c>
      <c r="K91" s="5" t="str">
        <f t="shared" si="1"/>
        <v>No</v>
      </c>
      <c r="L91" s="5" t="s">
        <v>1569</v>
      </c>
      <c r="M91" s="5">
        <v>1</v>
      </c>
      <c r="N91" s="5" t="s">
        <v>2470</v>
      </c>
      <c r="O91" s="5" t="s">
        <v>1569</v>
      </c>
    </row>
    <row r="92" spans="1:15" x14ac:dyDescent="0.25">
      <c r="A92" s="4" t="s">
        <v>1623</v>
      </c>
      <c r="B92" s="5" t="s">
        <v>1706</v>
      </c>
      <c r="C92" s="5" t="str">
        <f>IF(COUNTIF('07_Duplicates_removed'!$C:$C,B92)&gt;0,"Y","N")</f>
        <v>N</v>
      </c>
      <c r="D92" s="5">
        <f>COUNTIFS('07_Duplicates_removed'!$G:$G,D$2,'07_Duplicates_removed'!$C:$C,$B92)</f>
        <v>0</v>
      </c>
      <c r="E92" s="5">
        <f>COUNTIFS('07_Duplicates_removed'!$G:$G,E$2,'07_Duplicates_removed'!$C:$C,$B92)</f>
        <v>0</v>
      </c>
      <c r="F92" s="5">
        <f>COUNTIFS('07_Duplicates_removed'!$G:$G,F$2,'07_Duplicates_removed'!$C:$C,$B92)</f>
        <v>0</v>
      </c>
      <c r="G92" s="5">
        <f>COUNTIFS('07_Duplicates_removed'!$G:$G,G$2,'07_Duplicates_removed'!$C:$C,$B92)</f>
        <v>0</v>
      </c>
      <c r="H92" s="5">
        <f>COUNTIFS('07_Duplicates_removed'!$G:$G,H$2,'07_Duplicates_removed'!$C:$C,$B92)</f>
        <v>0</v>
      </c>
      <c r="I92" s="5">
        <f>COUNTIFS('07_Duplicates_removed'!$G:$G,I$2,'07_Duplicates_removed'!$C:$C,$B92)</f>
        <v>0</v>
      </c>
      <c r="J92" s="5">
        <f>COUNTIFS('07_Duplicates_removed'!G:G,REPT("?",1)&amp;"*",'07_Duplicates_removed'!C:C,B92)</f>
        <v>0</v>
      </c>
      <c r="K92" s="5" t="str">
        <f t="shared" si="1"/>
        <v>No</v>
      </c>
      <c r="L92" s="5" t="s">
        <v>1569</v>
      </c>
      <c r="M92" s="5">
        <v>1</v>
      </c>
      <c r="N92" s="5" t="s">
        <v>2528</v>
      </c>
      <c r="O92" s="5" t="s">
        <v>1569</v>
      </c>
    </row>
    <row r="93" spans="1:15" x14ac:dyDescent="0.25">
      <c r="A93" s="4" t="s">
        <v>1624</v>
      </c>
      <c r="B93" s="5" t="s">
        <v>1707</v>
      </c>
      <c r="C93" s="5" t="str">
        <f>IF(COUNTIF('07_Duplicates_removed'!$C:$C,B93)&gt;0,"Y","N")</f>
        <v>N</v>
      </c>
      <c r="D93" s="5">
        <f>COUNTIFS('07_Duplicates_removed'!$G:$G,D$2,'07_Duplicates_removed'!$C:$C,$B93)</f>
        <v>0</v>
      </c>
      <c r="E93" s="5">
        <f>COUNTIFS('07_Duplicates_removed'!$G:$G,E$2,'07_Duplicates_removed'!$C:$C,$B93)</f>
        <v>0</v>
      </c>
      <c r="F93" s="5">
        <f>COUNTIFS('07_Duplicates_removed'!$G:$G,F$2,'07_Duplicates_removed'!$C:$C,$B93)</f>
        <v>0</v>
      </c>
      <c r="G93" s="5">
        <f>COUNTIFS('07_Duplicates_removed'!$G:$G,G$2,'07_Duplicates_removed'!$C:$C,$B93)</f>
        <v>0</v>
      </c>
      <c r="H93" s="5">
        <f>COUNTIFS('07_Duplicates_removed'!$G:$G,H$2,'07_Duplicates_removed'!$C:$C,$B93)</f>
        <v>0</v>
      </c>
      <c r="I93" s="5">
        <f>COUNTIFS('07_Duplicates_removed'!$G:$G,I$2,'07_Duplicates_removed'!$C:$C,$B93)</f>
        <v>0</v>
      </c>
      <c r="J93" s="5">
        <f>COUNTIFS('07_Duplicates_removed'!G:G,REPT("?",1)&amp;"*",'07_Duplicates_removed'!C:C,B93)</f>
        <v>0</v>
      </c>
      <c r="K93" s="5" t="str">
        <f t="shared" si="1"/>
        <v>No</v>
      </c>
      <c r="L93" s="5" t="s">
        <v>1569</v>
      </c>
      <c r="M93" s="5">
        <v>1</v>
      </c>
      <c r="N93" s="5" t="s">
        <v>2471</v>
      </c>
      <c r="O93" s="5" t="s">
        <v>1569</v>
      </c>
    </row>
    <row r="94" spans="1:15" x14ac:dyDescent="0.25">
      <c r="A94" s="4" t="s">
        <v>1173</v>
      </c>
      <c r="B94" s="5" t="s">
        <v>1172</v>
      </c>
      <c r="C94" s="5" t="str">
        <f>IF(COUNTIF('07_Duplicates_removed'!$C:$C,B94)&gt;0,"Y","N")</f>
        <v>Y</v>
      </c>
      <c r="D94" s="5">
        <f>COUNTIFS('07_Duplicates_removed'!$G:$G,D$2,'07_Duplicates_removed'!$C:$C,$B94)</f>
        <v>0</v>
      </c>
      <c r="E94" s="5">
        <f>COUNTIFS('07_Duplicates_removed'!$G:$G,E$2,'07_Duplicates_removed'!$C:$C,$B94)</f>
        <v>1</v>
      </c>
      <c r="F94" s="5">
        <f>COUNTIFS('07_Duplicates_removed'!$G:$G,F$2,'07_Duplicates_removed'!$C:$C,$B94)</f>
        <v>6</v>
      </c>
      <c r="G94" s="5">
        <f>COUNTIFS('07_Duplicates_removed'!$G:$G,G$2,'07_Duplicates_removed'!$C:$C,$B94)</f>
        <v>0</v>
      </c>
      <c r="H94" s="5">
        <f>COUNTIFS('07_Duplicates_removed'!$G:$G,H$2,'07_Duplicates_removed'!$C:$C,$B94)</f>
        <v>0</v>
      </c>
      <c r="I94" s="5">
        <f>COUNTIFS('07_Duplicates_removed'!$G:$G,I$2,'07_Duplicates_removed'!$C:$C,$B94)</f>
        <v>0</v>
      </c>
      <c r="J94" s="5">
        <f>COUNTIFS('07_Duplicates_removed'!G:G,REPT("?",1)&amp;"*",'07_Duplicates_removed'!C:C,B94)</f>
        <v>0</v>
      </c>
      <c r="K94" s="5" t="str">
        <f t="shared" si="1"/>
        <v>Yes</v>
      </c>
      <c r="L94" s="5">
        <v>2</v>
      </c>
      <c r="M94" s="5">
        <v>2</v>
      </c>
      <c r="N94" s="5" t="s">
        <v>2734</v>
      </c>
      <c r="O94" s="5" t="s">
        <v>2536</v>
      </c>
    </row>
    <row r="95" spans="1:15" x14ac:dyDescent="0.25">
      <c r="A95" s="4" t="s">
        <v>1625</v>
      </c>
      <c r="B95" s="5" t="s">
        <v>1708</v>
      </c>
      <c r="C95" s="5" t="str">
        <f>IF(COUNTIF('07_Duplicates_removed'!$C:$C,B95)&gt;0,"Y","N")</f>
        <v>N</v>
      </c>
      <c r="D95" s="5">
        <f>COUNTIFS('07_Duplicates_removed'!$G:$G,D$2,'07_Duplicates_removed'!$C:$C,$B95)</f>
        <v>0</v>
      </c>
      <c r="E95" s="5">
        <f>COUNTIFS('07_Duplicates_removed'!$G:$G,E$2,'07_Duplicates_removed'!$C:$C,$B95)</f>
        <v>0</v>
      </c>
      <c r="F95" s="5">
        <f>COUNTIFS('07_Duplicates_removed'!$G:$G,F$2,'07_Duplicates_removed'!$C:$C,$B95)</f>
        <v>0</v>
      </c>
      <c r="G95" s="5">
        <f>COUNTIFS('07_Duplicates_removed'!$G:$G,G$2,'07_Duplicates_removed'!$C:$C,$B95)</f>
        <v>0</v>
      </c>
      <c r="H95" s="5">
        <f>COUNTIFS('07_Duplicates_removed'!$G:$G,H$2,'07_Duplicates_removed'!$C:$C,$B95)</f>
        <v>0</v>
      </c>
      <c r="I95" s="5">
        <f>COUNTIFS('07_Duplicates_removed'!$G:$G,I$2,'07_Duplicates_removed'!$C:$C,$B95)</f>
        <v>0</v>
      </c>
      <c r="J95" s="5">
        <f>COUNTIFS('07_Duplicates_removed'!G:G,REPT("?",1)&amp;"*",'07_Duplicates_removed'!C:C,B95)</f>
        <v>0</v>
      </c>
      <c r="K95" s="5" t="str">
        <f t="shared" si="1"/>
        <v>No</v>
      </c>
      <c r="L95" s="5" t="s">
        <v>1569</v>
      </c>
      <c r="M95" s="5">
        <v>0</v>
      </c>
      <c r="N95" s="5" t="s">
        <v>2537</v>
      </c>
      <c r="O95" s="5" t="s">
        <v>1569</v>
      </c>
    </row>
    <row r="96" spans="1:15" x14ac:dyDescent="0.25">
      <c r="A96" s="4" t="s">
        <v>455</v>
      </c>
      <c r="B96" s="5" t="s">
        <v>454</v>
      </c>
      <c r="C96" s="5" t="str">
        <f>IF(COUNTIF('07_Duplicates_removed'!$C:$C,B96)&gt;0,"Y","N")</f>
        <v>Y</v>
      </c>
      <c r="D96" s="5">
        <f>COUNTIFS('07_Duplicates_removed'!$G:$G,D$2,'07_Duplicates_removed'!$C:$C,$B96)</f>
        <v>0</v>
      </c>
      <c r="E96" s="5">
        <f>COUNTIFS('07_Duplicates_removed'!$G:$G,E$2,'07_Duplicates_removed'!$C:$C,$B96)</f>
        <v>0</v>
      </c>
      <c r="F96" s="5">
        <f>COUNTIFS('07_Duplicates_removed'!$G:$G,F$2,'07_Duplicates_removed'!$C:$C,$B96)</f>
        <v>1</v>
      </c>
      <c r="G96" s="5">
        <f>COUNTIFS('07_Duplicates_removed'!$G:$G,G$2,'07_Duplicates_removed'!$C:$C,$B96)</f>
        <v>0</v>
      </c>
      <c r="H96" s="5">
        <f>COUNTIFS('07_Duplicates_removed'!$G:$G,H$2,'07_Duplicates_removed'!$C:$C,$B96)</f>
        <v>0</v>
      </c>
      <c r="I96" s="5">
        <f>COUNTIFS('07_Duplicates_removed'!$G:$G,I$2,'07_Duplicates_removed'!$C:$C,$B96)</f>
        <v>0</v>
      </c>
      <c r="J96" s="5">
        <f>COUNTIFS('07_Duplicates_removed'!G:G,REPT("?",1)&amp;"*",'07_Duplicates_removed'!C:C,B96)</f>
        <v>0</v>
      </c>
      <c r="K96" s="5" t="str">
        <f t="shared" si="1"/>
        <v>No</v>
      </c>
      <c r="L96" s="5">
        <v>2</v>
      </c>
      <c r="M96" s="5">
        <v>2</v>
      </c>
      <c r="N96" s="5" t="s">
        <v>2538</v>
      </c>
      <c r="O96" s="5" t="s">
        <v>2539</v>
      </c>
    </row>
    <row r="97" spans="1:15" x14ac:dyDescent="0.25">
      <c r="A97" s="4" t="s">
        <v>1626</v>
      </c>
      <c r="B97" s="5" t="s">
        <v>1709</v>
      </c>
      <c r="C97" s="5" t="str">
        <f>IF(COUNTIF('07_Duplicates_removed'!$C:$C,B97)&gt;0,"Y","N")</f>
        <v>N</v>
      </c>
      <c r="D97" s="5">
        <f>COUNTIFS('07_Duplicates_removed'!$G:$G,D$2,'07_Duplicates_removed'!$C:$C,$B97)</f>
        <v>0</v>
      </c>
      <c r="E97" s="5">
        <f>COUNTIFS('07_Duplicates_removed'!$G:$G,E$2,'07_Duplicates_removed'!$C:$C,$B97)</f>
        <v>0</v>
      </c>
      <c r="F97" s="5">
        <f>COUNTIFS('07_Duplicates_removed'!$G:$G,F$2,'07_Duplicates_removed'!$C:$C,$B97)</f>
        <v>0</v>
      </c>
      <c r="G97" s="5">
        <f>COUNTIFS('07_Duplicates_removed'!$G:$G,G$2,'07_Duplicates_removed'!$C:$C,$B97)</f>
        <v>0</v>
      </c>
      <c r="H97" s="5">
        <f>COUNTIFS('07_Duplicates_removed'!$G:$G,H$2,'07_Duplicates_removed'!$C:$C,$B97)</f>
        <v>0</v>
      </c>
      <c r="I97" s="5">
        <f>COUNTIFS('07_Duplicates_removed'!$G:$G,I$2,'07_Duplicates_removed'!$C:$C,$B97)</f>
        <v>0</v>
      </c>
      <c r="J97" s="5">
        <f>COUNTIFS('07_Duplicates_removed'!G:G,REPT("?",1)&amp;"*",'07_Duplicates_removed'!C:C,B97)</f>
        <v>0</v>
      </c>
      <c r="K97" s="5" t="str">
        <f t="shared" si="1"/>
        <v>No</v>
      </c>
      <c r="L97" s="5" t="s">
        <v>1569</v>
      </c>
      <c r="M97" s="5">
        <v>2</v>
      </c>
      <c r="N97" s="5" t="s">
        <v>2540</v>
      </c>
      <c r="O97" s="5" t="s">
        <v>2541</v>
      </c>
    </row>
    <row r="98" spans="1:15" x14ac:dyDescent="0.25">
      <c r="A98" s="4" t="s">
        <v>1525</v>
      </c>
      <c r="B98" s="5" t="s">
        <v>1710</v>
      </c>
      <c r="C98" s="5" t="str">
        <f>IF(COUNTIF('07_Duplicates_removed'!$C:$C,B98)&gt;0,"Y","N")</f>
        <v>Y</v>
      </c>
      <c r="D98" s="5">
        <f>COUNTIFS('07_Duplicates_removed'!$G:$G,D$2,'07_Duplicates_removed'!$C:$C,$B98)</f>
        <v>0</v>
      </c>
      <c r="E98" s="5">
        <f>COUNTIFS('07_Duplicates_removed'!$G:$G,E$2,'07_Duplicates_removed'!$C:$C,$B98)</f>
        <v>1</v>
      </c>
      <c r="F98" s="5">
        <f>COUNTIFS('07_Duplicates_removed'!$G:$G,F$2,'07_Duplicates_removed'!$C:$C,$B98)</f>
        <v>0</v>
      </c>
      <c r="G98" s="5">
        <f>COUNTIFS('07_Duplicates_removed'!$G:$G,G$2,'07_Duplicates_removed'!$C:$C,$B98)</f>
        <v>0</v>
      </c>
      <c r="H98" s="5">
        <f>COUNTIFS('07_Duplicates_removed'!$G:$G,H$2,'07_Duplicates_removed'!$C:$C,$B98)</f>
        <v>0</v>
      </c>
      <c r="I98" s="5">
        <f>COUNTIFS('07_Duplicates_removed'!$G:$G,I$2,'07_Duplicates_removed'!$C:$C,$B98)</f>
        <v>0</v>
      </c>
      <c r="J98" s="5">
        <f>COUNTIFS('07_Duplicates_removed'!G:G,REPT("?",1)&amp;"*",'07_Duplicates_removed'!C:C,B98)</f>
        <v>0</v>
      </c>
      <c r="K98" s="5" t="str">
        <f t="shared" si="1"/>
        <v>No</v>
      </c>
      <c r="M98" s="5">
        <v>1</v>
      </c>
      <c r="N98" s="5" t="s">
        <v>2474</v>
      </c>
    </row>
    <row r="99" spans="1:15" x14ac:dyDescent="0.25">
      <c r="A99" s="4" t="s">
        <v>460</v>
      </c>
      <c r="B99" s="5" t="s">
        <v>459</v>
      </c>
      <c r="C99" s="5" t="str">
        <f>IF(COUNTIF('07_Duplicates_removed'!$C:$C,B99)&gt;0,"Y","N")</f>
        <v>Y</v>
      </c>
      <c r="D99" s="5">
        <f>COUNTIFS('07_Duplicates_removed'!$G:$G,D$2,'07_Duplicates_removed'!$C:$C,$B99)</f>
        <v>0</v>
      </c>
      <c r="E99" s="5">
        <f>COUNTIFS('07_Duplicates_removed'!$G:$G,E$2,'07_Duplicates_removed'!$C:$C,$B99)</f>
        <v>0</v>
      </c>
      <c r="F99" s="5">
        <f>COUNTIFS('07_Duplicates_removed'!$G:$G,F$2,'07_Duplicates_removed'!$C:$C,$B99)</f>
        <v>1</v>
      </c>
      <c r="G99" s="5">
        <f>COUNTIFS('07_Duplicates_removed'!$G:$G,G$2,'07_Duplicates_removed'!$C:$C,$B99)</f>
        <v>0</v>
      </c>
      <c r="H99" s="5">
        <f>COUNTIFS('07_Duplicates_removed'!$G:$G,H$2,'07_Duplicates_removed'!$C:$C,$B99)</f>
        <v>0</v>
      </c>
      <c r="I99" s="5">
        <f>COUNTIFS('07_Duplicates_removed'!$G:$G,I$2,'07_Duplicates_removed'!$C:$C,$B99)</f>
        <v>0</v>
      </c>
      <c r="J99" s="5">
        <f>COUNTIFS('07_Duplicates_removed'!G:G,REPT("?",1)&amp;"*",'07_Duplicates_removed'!C:C,B99)</f>
        <v>0</v>
      </c>
      <c r="K99" s="5" t="str">
        <f t="shared" si="1"/>
        <v>No</v>
      </c>
      <c r="L99" s="5" t="s">
        <v>1569</v>
      </c>
      <c r="M99" s="5">
        <v>2</v>
      </c>
      <c r="N99" s="5" t="s">
        <v>2474</v>
      </c>
      <c r="O99" s="5" t="s">
        <v>1569</v>
      </c>
    </row>
    <row r="100" spans="1:15" x14ac:dyDescent="0.25">
      <c r="A100" s="4" t="s">
        <v>1627</v>
      </c>
      <c r="B100" s="5" t="s">
        <v>1711</v>
      </c>
      <c r="C100" s="5" t="str">
        <f>IF(COUNTIF('07_Duplicates_removed'!$C:$C,B100)&gt;0,"Y","N")</f>
        <v>N</v>
      </c>
      <c r="D100" s="5">
        <f>COUNTIFS('07_Duplicates_removed'!$G:$G,D$2,'07_Duplicates_removed'!$C:$C,$B100)</f>
        <v>0</v>
      </c>
      <c r="E100" s="5">
        <f>COUNTIFS('07_Duplicates_removed'!$G:$G,E$2,'07_Duplicates_removed'!$C:$C,$B100)</f>
        <v>0</v>
      </c>
      <c r="F100" s="5">
        <f>COUNTIFS('07_Duplicates_removed'!$G:$G,F$2,'07_Duplicates_removed'!$C:$C,$B100)</f>
        <v>0</v>
      </c>
      <c r="G100" s="5">
        <f>COUNTIFS('07_Duplicates_removed'!$G:$G,G$2,'07_Duplicates_removed'!$C:$C,$B100)</f>
        <v>0</v>
      </c>
      <c r="H100" s="5">
        <f>COUNTIFS('07_Duplicates_removed'!$G:$G,H$2,'07_Duplicates_removed'!$C:$C,$B100)</f>
        <v>0</v>
      </c>
      <c r="I100" s="5">
        <f>COUNTIFS('07_Duplicates_removed'!$G:$G,I$2,'07_Duplicates_removed'!$C:$C,$B100)</f>
        <v>0</v>
      </c>
      <c r="J100" s="5">
        <f>COUNTIFS('07_Duplicates_removed'!G:G,REPT("?",1)&amp;"*",'07_Duplicates_removed'!C:C,B100)</f>
        <v>0</v>
      </c>
      <c r="K100" s="5" t="str">
        <f t="shared" si="1"/>
        <v>No</v>
      </c>
      <c r="L100" s="5" t="s">
        <v>1569</v>
      </c>
      <c r="M100" s="5" t="s">
        <v>1806</v>
      </c>
      <c r="N100" s="5" t="s">
        <v>2499</v>
      </c>
      <c r="O100" s="5" t="s">
        <v>1569</v>
      </c>
    </row>
    <row r="101" spans="1:15" x14ac:dyDescent="0.25">
      <c r="A101" s="4" t="s">
        <v>702</v>
      </c>
      <c r="B101" s="5" t="s">
        <v>701</v>
      </c>
      <c r="C101" s="5" t="str">
        <f>IF(COUNTIF('07_Duplicates_removed'!$C:$C,B101)&gt;0,"Y","N")</f>
        <v>Y</v>
      </c>
      <c r="D101" s="5">
        <f>COUNTIFS('07_Duplicates_removed'!$G:$G,D$2,'07_Duplicates_removed'!$C:$C,$B101)</f>
        <v>0</v>
      </c>
      <c r="E101" s="5">
        <f>COUNTIFS('07_Duplicates_removed'!$G:$G,E$2,'07_Duplicates_removed'!$C:$C,$B101)</f>
        <v>0</v>
      </c>
      <c r="F101" s="5">
        <f>COUNTIFS('07_Duplicates_removed'!$G:$G,F$2,'07_Duplicates_removed'!$C:$C,$B101)</f>
        <v>2</v>
      </c>
      <c r="G101" s="5">
        <f>COUNTIFS('07_Duplicates_removed'!$G:$G,G$2,'07_Duplicates_removed'!$C:$C,$B101)</f>
        <v>0</v>
      </c>
      <c r="H101" s="5">
        <f>COUNTIFS('07_Duplicates_removed'!$G:$G,H$2,'07_Duplicates_removed'!$C:$C,$B101)</f>
        <v>0</v>
      </c>
      <c r="I101" s="5">
        <f>COUNTIFS('07_Duplicates_removed'!$G:$G,I$2,'07_Duplicates_removed'!$C:$C,$B101)</f>
        <v>0</v>
      </c>
      <c r="J101" s="5">
        <f>COUNTIFS('07_Duplicates_removed'!G:G,REPT("?",1)&amp;"*",'07_Duplicates_removed'!C:C,B101)</f>
        <v>0</v>
      </c>
      <c r="K101" s="5" t="str">
        <f t="shared" si="1"/>
        <v>No</v>
      </c>
      <c r="L101" s="5" t="s">
        <v>1569</v>
      </c>
      <c r="M101" s="5">
        <v>2</v>
      </c>
      <c r="N101" s="5" t="s">
        <v>2513</v>
      </c>
      <c r="O101" s="5" t="s">
        <v>2542</v>
      </c>
    </row>
    <row r="102" spans="1:15" x14ac:dyDescent="0.25">
      <c r="A102" s="4" t="s">
        <v>1520</v>
      </c>
      <c r="B102" s="5" t="s">
        <v>1519</v>
      </c>
      <c r="C102" s="5" t="str">
        <f>IF(COUNTIF('07_Duplicates_removed'!$C:$C,B102)&gt;0,"Y","N")</f>
        <v>Y</v>
      </c>
      <c r="D102" s="5">
        <f>COUNTIFS('07_Duplicates_removed'!$G:$G,D$2,'07_Duplicates_removed'!$C:$C,$B102)</f>
        <v>1</v>
      </c>
      <c r="E102" s="5">
        <f>COUNTIFS('07_Duplicates_removed'!$G:$G,E$2,'07_Duplicates_removed'!$C:$C,$B102)</f>
        <v>0</v>
      </c>
      <c r="F102" s="5">
        <f>COUNTIFS('07_Duplicates_removed'!$G:$G,F$2,'07_Duplicates_removed'!$C:$C,$B102)</f>
        <v>0</v>
      </c>
      <c r="G102" s="5">
        <f>COUNTIFS('07_Duplicates_removed'!$G:$G,G$2,'07_Duplicates_removed'!$C:$C,$B102)</f>
        <v>0</v>
      </c>
      <c r="H102" s="5">
        <f>COUNTIFS('07_Duplicates_removed'!$G:$G,H$2,'07_Duplicates_removed'!$C:$C,$B102)</f>
        <v>0</v>
      </c>
      <c r="I102" s="5">
        <f>COUNTIFS('07_Duplicates_removed'!$G:$G,I$2,'07_Duplicates_removed'!$C:$C,$B102)</f>
        <v>0</v>
      </c>
      <c r="J102" s="5">
        <f>COUNTIFS('07_Duplicates_removed'!G:G,REPT("?",1)&amp;"*",'07_Duplicates_removed'!C:C,B102)</f>
        <v>0</v>
      </c>
      <c r="K102" s="5" t="str">
        <f t="shared" si="1"/>
        <v>No</v>
      </c>
      <c r="L102" s="5">
        <v>0</v>
      </c>
      <c r="M102" s="5">
        <v>0</v>
      </c>
      <c r="N102" s="5" t="s">
        <v>2543</v>
      </c>
      <c r="O102" s="5" t="s">
        <v>2544</v>
      </c>
    </row>
    <row r="103" spans="1:15" x14ac:dyDescent="0.25">
      <c r="A103" s="4" t="s">
        <v>146</v>
      </c>
      <c r="B103" s="5" t="s">
        <v>145</v>
      </c>
      <c r="C103" s="5" t="str">
        <f>IF(COUNTIF('07_Duplicates_removed'!$C:$C,B103)&gt;0,"Y","N")</f>
        <v>Y</v>
      </c>
      <c r="D103" s="5">
        <f>COUNTIFS('07_Duplicates_removed'!$G:$G,D$2,'07_Duplicates_removed'!$C:$C,$B103)</f>
        <v>0</v>
      </c>
      <c r="E103" s="5">
        <f>COUNTIFS('07_Duplicates_removed'!$G:$G,E$2,'07_Duplicates_removed'!$C:$C,$B103)</f>
        <v>0</v>
      </c>
      <c r="F103" s="5">
        <f>COUNTIFS('07_Duplicates_removed'!$G:$G,F$2,'07_Duplicates_removed'!$C:$C,$B103)</f>
        <v>2</v>
      </c>
      <c r="G103" s="5">
        <f>COUNTIFS('07_Duplicates_removed'!$G:$G,G$2,'07_Duplicates_removed'!$C:$C,$B103)</f>
        <v>0</v>
      </c>
      <c r="H103" s="5">
        <f>COUNTIFS('07_Duplicates_removed'!$G:$G,H$2,'07_Duplicates_removed'!$C:$C,$B103)</f>
        <v>0</v>
      </c>
      <c r="I103" s="5">
        <f>COUNTIFS('07_Duplicates_removed'!$G:$G,I$2,'07_Duplicates_removed'!$C:$C,$B103)</f>
        <v>0</v>
      </c>
      <c r="J103" s="5">
        <f>COUNTIFS('07_Duplicates_removed'!G:G,REPT("?",1)&amp;"*",'07_Duplicates_removed'!C:C,B103)</f>
        <v>0</v>
      </c>
      <c r="K103" s="5" t="str">
        <f t="shared" si="1"/>
        <v>No</v>
      </c>
      <c r="L103" s="5" t="s">
        <v>1569</v>
      </c>
      <c r="M103" s="5">
        <v>2</v>
      </c>
      <c r="N103" s="5" t="s">
        <v>2545</v>
      </c>
      <c r="O103" s="5" t="s">
        <v>2546</v>
      </c>
    </row>
    <row r="104" spans="1:15" x14ac:dyDescent="0.25">
      <c r="A104" s="4" t="s">
        <v>1628</v>
      </c>
      <c r="B104" s="5" t="s">
        <v>1712</v>
      </c>
      <c r="C104" s="5" t="str">
        <f>IF(COUNTIF('07_Duplicates_removed'!$C:$C,B104)&gt;0,"Y","N")</f>
        <v>N</v>
      </c>
      <c r="D104" s="5">
        <f>COUNTIFS('07_Duplicates_removed'!$G:$G,D$2,'07_Duplicates_removed'!$C:$C,$B104)</f>
        <v>0</v>
      </c>
      <c r="E104" s="5">
        <f>COUNTIFS('07_Duplicates_removed'!$G:$G,E$2,'07_Duplicates_removed'!$C:$C,$B104)</f>
        <v>0</v>
      </c>
      <c r="F104" s="5">
        <f>COUNTIFS('07_Duplicates_removed'!$G:$G,F$2,'07_Duplicates_removed'!$C:$C,$B104)</f>
        <v>0</v>
      </c>
      <c r="G104" s="5">
        <f>COUNTIFS('07_Duplicates_removed'!$G:$G,G$2,'07_Duplicates_removed'!$C:$C,$B104)</f>
        <v>0</v>
      </c>
      <c r="H104" s="5">
        <f>COUNTIFS('07_Duplicates_removed'!$G:$G,H$2,'07_Duplicates_removed'!$C:$C,$B104)</f>
        <v>0</v>
      </c>
      <c r="I104" s="5">
        <f>COUNTIFS('07_Duplicates_removed'!$G:$G,I$2,'07_Duplicates_removed'!$C:$C,$B104)</f>
        <v>0</v>
      </c>
      <c r="J104" s="5">
        <f>COUNTIFS('07_Duplicates_removed'!G:G,REPT("?",1)&amp;"*",'07_Duplicates_removed'!C:C,B104)</f>
        <v>0</v>
      </c>
      <c r="K104" s="5" t="str">
        <f t="shared" si="1"/>
        <v>No</v>
      </c>
      <c r="L104" s="5">
        <v>2</v>
      </c>
      <c r="M104" s="5">
        <v>2</v>
      </c>
      <c r="N104" s="5" t="s">
        <v>2547</v>
      </c>
      <c r="O104" s="5" t="s">
        <v>2548</v>
      </c>
    </row>
    <row r="105" spans="1:15" x14ac:dyDescent="0.25">
      <c r="A105" s="4" t="s">
        <v>23</v>
      </c>
      <c r="B105" s="5" t="s">
        <v>708</v>
      </c>
      <c r="C105" s="5" t="str">
        <f>IF(COUNTIF('07_Duplicates_removed'!$C:$C,B105)&gt;0,"Y","N")</f>
        <v>Y</v>
      </c>
      <c r="D105" s="5">
        <f>COUNTIFS('07_Duplicates_removed'!$G:$G,D$2,'07_Duplicates_removed'!$C:$C,$B105)</f>
        <v>0</v>
      </c>
      <c r="E105" s="5">
        <f>COUNTIFS('07_Duplicates_removed'!$G:$G,E$2,'07_Duplicates_removed'!$C:$C,$B105)</f>
        <v>0</v>
      </c>
      <c r="F105" s="5">
        <f>COUNTIFS('07_Duplicates_removed'!$G:$G,F$2,'07_Duplicates_removed'!$C:$C,$B105)</f>
        <v>2</v>
      </c>
      <c r="G105" s="5">
        <f>COUNTIFS('07_Duplicates_removed'!$G:$G,G$2,'07_Duplicates_removed'!$C:$C,$B105)</f>
        <v>45</v>
      </c>
      <c r="H105" s="5">
        <f>COUNTIFS('07_Duplicates_removed'!$G:$G,H$2,'07_Duplicates_removed'!$C:$C,$B105)</f>
        <v>0</v>
      </c>
      <c r="I105" s="5">
        <f>COUNTIFS('07_Duplicates_removed'!$G:$G,I$2,'07_Duplicates_removed'!$C:$C,$B105)</f>
        <v>0</v>
      </c>
      <c r="J105" s="5">
        <f>COUNTIFS('07_Duplicates_removed'!G:G,REPT("?",1)&amp;"*",'07_Duplicates_removed'!C:C,B105)</f>
        <v>1</v>
      </c>
      <c r="K105" s="5" t="str">
        <f t="shared" si="1"/>
        <v>Yes</v>
      </c>
      <c r="L105" s="5">
        <v>3</v>
      </c>
      <c r="M105" s="5">
        <v>3</v>
      </c>
      <c r="N105" s="5" t="s">
        <v>2549</v>
      </c>
      <c r="O105" s="5" t="s">
        <v>2550</v>
      </c>
    </row>
    <row r="106" spans="1:15" x14ac:dyDescent="0.25">
      <c r="A106" s="4" t="s">
        <v>847</v>
      </c>
      <c r="B106" s="5" t="s">
        <v>846</v>
      </c>
      <c r="C106" s="5" t="str">
        <f>IF(COUNTIF('07_Duplicates_removed'!$C:$C,B106)&gt;0,"Y","N")</f>
        <v>Y</v>
      </c>
      <c r="D106" s="5">
        <f>COUNTIFS('07_Duplicates_removed'!$G:$G,D$2,'07_Duplicates_removed'!$C:$C,$B106)</f>
        <v>0</v>
      </c>
      <c r="E106" s="5">
        <f>COUNTIFS('07_Duplicates_removed'!$G:$G,E$2,'07_Duplicates_removed'!$C:$C,$B106)</f>
        <v>1</v>
      </c>
      <c r="F106" s="5">
        <f>COUNTIFS('07_Duplicates_removed'!$G:$G,F$2,'07_Duplicates_removed'!$C:$C,$B106)</f>
        <v>12</v>
      </c>
      <c r="G106" s="5">
        <f>COUNTIFS('07_Duplicates_removed'!$G:$G,G$2,'07_Duplicates_removed'!$C:$C,$B106)</f>
        <v>0</v>
      </c>
      <c r="H106" s="5">
        <f>COUNTIFS('07_Duplicates_removed'!$G:$G,H$2,'07_Duplicates_removed'!$C:$C,$B106)</f>
        <v>0</v>
      </c>
      <c r="I106" s="5">
        <f>COUNTIFS('07_Duplicates_removed'!$G:$G,I$2,'07_Duplicates_removed'!$C:$C,$B106)</f>
        <v>0</v>
      </c>
      <c r="J106" s="5">
        <f>COUNTIFS('07_Duplicates_removed'!G:G,REPT("?",1)&amp;"*",'07_Duplicates_removed'!C:C,B106)</f>
        <v>0</v>
      </c>
      <c r="K106" s="5" t="str">
        <f t="shared" si="1"/>
        <v>Yes</v>
      </c>
      <c r="L106" s="5">
        <v>2</v>
      </c>
      <c r="M106" s="5">
        <v>2</v>
      </c>
      <c r="N106" s="5" t="s">
        <v>2735</v>
      </c>
      <c r="O106" s="5" t="s">
        <v>2551</v>
      </c>
    </row>
    <row r="107" spans="1:15" x14ac:dyDescent="0.25">
      <c r="A107" s="4" t="s">
        <v>1629</v>
      </c>
      <c r="B107" s="5" t="s">
        <v>1183</v>
      </c>
      <c r="C107" s="5" t="str">
        <f>IF(COUNTIF('07_Duplicates_removed'!$C:$C,B107)&gt;0,"Y","N")</f>
        <v>Y</v>
      </c>
      <c r="D107" s="5">
        <f>COUNTIFS('07_Duplicates_removed'!$G:$G,D$2,'07_Duplicates_removed'!$C:$C,$B107)</f>
        <v>0</v>
      </c>
      <c r="E107" s="5">
        <f>COUNTIFS('07_Duplicates_removed'!$G:$G,E$2,'07_Duplicates_removed'!$C:$C,$B107)</f>
        <v>0</v>
      </c>
      <c r="F107" s="5">
        <f>COUNTIFS('07_Duplicates_removed'!$G:$G,F$2,'07_Duplicates_removed'!$C:$C,$B107)</f>
        <v>4</v>
      </c>
      <c r="G107" s="5">
        <f>COUNTIFS('07_Duplicates_removed'!$G:$G,G$2,'07_Duplicates_removed'!$C:$C,$B107)</f>
        <v>0</v>
      </c>
      <c r="H107" s="5">
        <f>COUNTIFS('07_Duplicates_removed'!$G:$G,H$2,'07_Duplicates_removed'!$C:$C,$B107)</f>
        <v>0</v>
      </c>
      <c r="I107" s="5">
        <f>COUNTIFS('07_Duplicates_removed'!$G:$G,I$2,'07_Duplicates_removed'!$C:$C,$B107)</f>
        <v>0</v>
      </c>
      <c r="J107" s="5">
        <f>COUNTIFS('07_Duplicates_removed'!G:G,REPT("?",1)&amp;"*",'07_Duplicates_removed'!C:C,B107)</f>
        <v>0</v>
      </c>
      <c r="K107" s="5" t="str">
        <f t="shared" si="1"/>
        <v>No</v>
      </c>
      <c r="L107" s="5" t="s">
        <v>1569</v>
      </c>
      <c r="M107" s="5">
        <v>2</v>
      </c>
      <c r="N107" s="5" t="s">
        <v>2474</v>
      </c>
      <c r="O107" s="5" t="s">
        <v>1569</v>
      </c>
    </row>
    <row r="108" spans="1:15" x14ac:dyDescent="0.25">
      <c r="A108" s="4" t="s">
        <v>1187</v>
      </c>
      <c r="B108" s="5" t="s">
        <v>1186</v>
      </c>
      <c r="C108" s="5" t="str">
        <f>IF(COUNTIF('07_Duplicates_removed'!$C:$C,B108)&gt;0,"Y","N")</f>
        <v>Y</v>
      </c>
      <c r="D108" s="5">
        <f>COUNTIFS('07_Duplicates_removed'!$G:$G,D$2,'07_Duplicates_removed'!$C:$C,$B108)</f>
        <v>0</v>
      </c>
      <c r="E108" s="5">
        <f>COUNTIFS('07_Duplicates_removed'!$G:$G,E$2,'07_Duplicates_removed'!$C:$C,$B108)</f>
        <v>0</v>
      </c>
      <c r="F108" s="5">
        <f>COUNTIFS('07_Duplicates_removed'!$G:$G,F$2,'07_Duplicates_removed'!$C:$C,$B108)</f>
        <v>2</v>
      </c>
      <c r="G108" s="5">
        <f>COUNTIFS('07_Duplicates_removed'!$G:$G,G$2,'07_Duplicates_removed'!$C:$C,$B108)</f>
        <v>0</v>
      </c>
      <c r="H108" s="5">
        <f>COUNTIFS('07_Duplicates_removed'!$G:$G,H$2,'07_Duplicates_removed'!$C:$C,$B108)</f>
        <v>0</v>
      </c>
      <c r="I108" s="5">
        <f>COUNTIFS('07_Duplicates_removed'!$G:$G,I$2,'07_Duplicates_removed'!$C:$C,$B108)</f>
        <v>0</v>
      </c>
      <c r="J108" s="5">
        <f>COUNTIFS('07_Duplicates_removed'!G:G,REPT("?",1)&amp;"*",'07_Duplicates_removed'!C:C,B108)</f>
        <v>0</v>
      </c>
      <c r="K108" s="5" t="str">
        <f t="shared" si="1"/>
        <v>No</v>
      </c>
      <c r="L108" s="5" t="s">
        <v>1569</v>
      </c>
      <c r="M108" s="5">
        <v>2</v>
      </c>
      <c r="N108" s="5" t="s">
        <v>2474</v>
      </c>
      <c r="O108" s="5" t="s">
        <v>1569</v>
      </c>
    </row>
    <row r="109" spans="1:15" x14ac:dyDescent="0.25">
      <c r="A109" s="4" t="s">
        <v>154</v>
      </c>
      <c r="B109" s="5" t="s">
        <v>153</v>
      </c>
      <c r="C109" s="5" t="str">
        <f>IF(COUNTIF('07_Duplicates_removed'!$C:$C,B109)&gt;0,"Y","N")</f>
        <v>Y</v>
      </c>
      <c r="D109" s="5">
        <f>COUNTIFS('07_Duplicates_removed'!$G:$G,D$2,'07_Duplicates_removed'!$C:$C,$B109)</f>
        <v>0</v>
      </c>
      <c r="E109" s="5">
        <f>COUNTIFS('07_Duplicates_removed'!$G:$G,E$2,'07_Duplicates_removed'!$C:$C,$B109)</f>
        <v>1</v>
      </c>
      <c r="F109" s="5">
        <f>COUNTIFS('07_Duplicates_removed'!$G:$G,F$2,'07_Duplicates_removed'!$C:$C,$B109)</f>
        <v>0</v>
      </c>
      <c r="G109" s="5">
        <f>COUNTIFS('07_Duplicates_removed'!$G:$G,G$2,'07_Duplicates_removed'!$C:$C,$B109)</f>
        <v>0</v>
      </c>
      <c r="H109" s="5">
        <f>COUNTIFS('07_Duplicates_removed'!$G:$G,H$2,'07_Duplicates_removed'!$C:$C,$B109)</f>
        <v>0</v>
      </c>
      <c r="I109" s="5">
        <f>COUNTIFS('07_Duplicates_removed'!$G:$G,I$2,'07_Duplicates_removed'!$C:$C,$B109)</f>
        <v>0</v>
      </c>
      <c r="J109" s="5">
        <f>COUNTIFS('07_Duplicates_removed'!G:G,REPT("?",1)&amp;"*",'07_Duplicates_removed'!C:C,B109)</f>
        <v>0</v>
      </c>
      <c r="K109" s="5" t="str">
        <f t="shared" si="1"/>
        <v>No</v>
      </c>
      <c r="L109" s="5" t="s">
        <v>1569</v>
      </c>
      <c r="M109" s="5">
        <v>1</v>
      </c>
      <c r="N109" s="5" t="s">
        <v>2552</v>
      </c>
      <c r="O109" s="5" t="s">
        <v>2553</v>
      </c>
    </row>
    <row r="110" spans="1:15" x14ac:dyDescent="0.25">
      <c r="A110" s="4" t="s">
        <v>158</v>
      </c>
      <c r="B110" s="5" t="s">
        <v>157</v>
      </c>
      <c r="C110" s="5" t="str">
        <f>IF(COUNTIF('07_Duplicates_removed'!$C:$C,B110)&gt;0,"Y","N")</f>
        <v>N</v>
      </c>
      <c r="D110" s="5">
        <f>COUNTIFS('07_Duplicates_removed'!$G:$G,D$2,'07_Duplicates_removed'!$C:$C,$B110)</f>
        <v>0</v>
      </c>
      <c r="E110" s="5">
        <f>COUNTIFS('07_Duplicates_removed'!$G:$G,E$2,'07_Duplicates_removed'!$C:$C,$B110)</f>
        <v>0</v>
      </c>
      <c r="F110" s="5">
        <f>COUNTIFS('07_Duplicates_removed'!$G:$G,F$2,'07_Duplicates_removed'!$C:$C,$B110)</f>
        <v>0</v>
      </c>
      <c r="G110" s="5">
        <f>COUNTIFS('07_Duplicates_removed'!$G:$G,G$2,'07_Duplicates_removed'!$C:$C,$B110)</f>
        <v>0</v>
      </c>
      <c r="H110" s="5">
        <f>COUNTIFS('07_Duplicates_removed'!$G:$G,H$2,'07_Duplicates_removed'!$C:$C,$B110)</f>
        <v>0</v>
      </c>
      <c r="I110" s="5">
        <f>COUNTIFS('07_Duplicates_removed'!$G:$G,I$2,'07_Duplicates_removed'!$C:$C,$B110)</f>
        <v>0</v>
      </c>
      <c r="J110" s="5">
        <f>COUNTIFS('07_Duplicates_removed'!G:G,REPT("?",1)&amp;"*",'07_Duplicates_removed'!C:C,B110)</f>
        <v>0</v>
      </c>
      <c r="K110" s="5" t="str">
        <f t="shared" si="1"/>
        <v>No</v>
      </c>
      <c r="L110" s="5">
        <v>2</v>
      </c>
      <c r="M110" s="5">
        <v>2</v>
      </c>
      <c r="N110" s="5" t="s">
        <v>2554</v>
      </c>
      <c r="O110" s="5" t="s">
        <v>2555</v>
      </c>
    </row>
    <row r="111" spans="1:15" x14ac:dyDescent="0.25">
      <c r="A111" s="4" t="s">
        <v>163</v>
      </c>
      <c r="B111" s="5" t="s">
        <v>162</v>
      </c>
      <c r="C111" s="5" t="str">
        <f>IF(COUNTIF('07_Duplicates_removed'!$C:$C,B111)&gt;0,"Y","N")</f>
        <v>Y</v>
      </c>
      <c r="D111" s="5">
        <f>COUNTIFS('07_Duplicates_removed'!$G:$G,D$2,'07_Duplicates_removed'!$C:$C,$B111)</f>
        <v>0</v>
      </c>
      <c r="E111" s="5">
        <f>COUNTIFS('07_Duplicates_removed'!$G:$G,E$2,'07_Duplicates_removed'!$C:$C,$B111)</f>
        <v>2</v>
      </c>
      <c r="F111" s="5">
        <f>COUNTIFS('07_Duplicates_removed'!$G:$G,F$2,'07_Duplicates_removed'!$C:$C,$B111)</f>
        <v>0</v>
      </c>
      <c r="G111" s="5">
        <f>COUNTIFS('07_Duplicates_removed'!$G:$G,G$2,'07_Duplicates_removed'!$C:$C,$B111)</f>
        <v>0</v>
      </c>
      <c r="H111" s="5">
        <f>COUNTIFS('07_Duplicates_removed'!$G:$G,H$2,'07_Duplicates_removed'!$C:$C,$B111)</f>
        <v>0</v>
      </c>
      <c r="I111" s="5">
        <f>COUNTIFS('07_Duplicates_removed'!$G:$G,I$2,'07_Duplicates_removed'!$C:$C,$B111)</f>
        <v>0</v>
      </c>
      <c r="J111" s="5">
        <f>COUNTIFS('07_Duplicates_removed'!G:G,REPT("?",1)&amp;"*",'07_Duplicates_removed'!C:C,B111)</f>
        <v>0</v>
      </c>
      <c r="K111" s="5" t="str">
        <f t="shared" si="1"/>
        <v>No</v>
      </c>
      <c r="L111" s="5" t="s">
        <v>1569</v>
      </c>
      <c r="M111" s="5">
        <v>1</v>
      </c>
      <c r="N111" s="5" t="s">
        <v>2556</v>
      </c>
      <c r="O111" s="5" t="s">
        <v>2557</v>
      </c>
    </row>
    <row r="112" spans="1:15" x14ac:dyDescent="0.25">
      <c r="A112" s="4" t="s">
        <v>170</v>
      </c>
      <c r="B112" s="5" t="s">
        <v>169</v>
      </c>
      <c r="C112" s="5" t="str">
        <f>IF(COUNTIF('07_Duplicates_removed'!$C:$C,B112)&gt;0,"Y","N")</f>
        <v>Y</v>
      </c>
      <c r="D112" s="5">
        <f>COUNTIFS('07_Duplicates_removed'!$G:$G,D$2,'07_Duplicates_removed'!$C:$C,$B112)</f>
        <v>0</v>
      </c>
      <c r="E112" s="5">
        <f>COUNTIFS('07_Duplicates_removed'!$G:$G,E$2,'07_Duplicates_removed'!$C:$C,$B112)</f>
        <v>0</v>
      </c>
      <c r="F112" s="5">
        <f>COUNTIFS('07_Duplicates_removed'!$G:$G,F$2,'07_Duplicates_removed'!$C:$C,$B112)</f>
        <v>2</v>
      </c>
      <c r="G112" s="5">
        <f>COUNTIFS('07_Duplicates_removed'!$G:$G,G$2,'07_Duplicates_removed'!$C:$C,$B112)</f>
        <v>0</v>
      </c>
      <c r="H112" s="5">
        <f>COUNTIFS('07_Duplicates_removed'!$G:$G,H$2,'07_Duplicates_removed'!$C:$C,$B112)</f>
        <v>0</v>
      </c>
      <c r="I112" s="5">
        <f>COUNTIFS('07_Duplicates_removed'!$G:$G,I$2,'07_Duplicates_removed'!$C:$C,$B112)</f>
        <v>0</v>
      </c>
      <c r="J112" s="5">
        <f>COUNTIFS('07_Duplicates_removed'!G:G,REPT("?",1)&amp;"*",'07_Duplicates_removed'!C:C,B112)</f>
        <v>0</v>
      </c>
      <c r="K112" s="5" t="str">
        <f t="shared" si="1"/>
        <v>No</v>
      </c>
      <c r="L112" s="4">
        <v>2</v>
      </c>
      <c r="M112" s="4">
        <v>2</v>
      </c>
      <c r="N112" s="5" t="s">
        <v>3097</v>
      </c>
      <c r="O112" s="5" t="s">
        <v>2558</v>
      </c>
    </row>
    <row r="113" spans="1:15" x14ac:dyDescent="0.25">
      <c r="A113" s="4" t="s">
        <v>1526</v>
      </c>
      <c r="B113" s="5" t="s">
        <v>1713</v>
      </c>
      <c r="C113" s="5" t="str">
        <f>IF(COUNTIF('07_Duplicates_removed'!$C:$C,B113)&gt;0,"Y","N")</f>
        <v>N</v>
      </c>
      <c r="D113" s="5">
        <f>COUNTIFS('07_Duplicates_removed'!$G:$G,D$2,'07_Duplicates_removed'!$C:$C,$B113)</f>
        <v>0</v>
      </c>
      <c r="E113" s="5">
        <f>COUNTIFS('07_Duplicates_removed'!$G:$G,E$2,'07_Duplicates_removed'!$C:$C,$B113)</f>
        <v>0</v>
      </c>
      <c r="F113" s="5">
        <f>COUNTIFS('07_Duplicates_removed'!$G:$G,F$2,'07_Duplicates_removed'!$C:$C,$B113)</f>
        <v>0</v>
      </c>
      <c r="G113" s="5">
        <f>COUNTIFS('07_Duplicates_removed'!$G:$G,G$2,'07_Duplicates_removed'!$C:$C,$B113)</f>
        <v>0</v>
      </c>
      <c r="H113" s="5">
        <f>COUNTIFS('07_Duplicates_removed'!$G:$G,H$2,'07_Duplicates_removed'!$C:$C,$B113)</f>
        <v>0</v>
      </c>
      <c r="I113" s="5">
        <f>COUNTIFS('07_Duplicates_removed'!$G:$G,I$2,'07_Duplicates_removed'!$C:$C,$B113)</f>
        <v>0</v>
      </c>
      <c r="J113" s="5">
        <f>COUNTIFS('07_Duplicates_removed'!G:G,REPT("?",1)&amp;"*",'07_Duplicates_removed'!C:C,B113)</f>
        <v>0</v>
      </c>
      <c r="K113" s="5" t="str">
        <f t="shared" si="1"/>
        <v>No</v>
      </c>
      <c r="L113" s="5" t="s">
        <v>1569</v>
      </c>
      <c r="M113" s="5">
        <v>1</v>
      </c>
      <c r="N113" s="5" t="s">
        <v>2552</v>
      </c>
      <c r="O113" s="5" t="s">
        <v>1569</v>
      </c>
    </row>
    <row r="114" spans="1:15" x14ac:dyDescent="0.25">
      <c r="A114" s="4" t="s">
        <v>177</v>
      </c>
      <c r="B114" s="5" t="s">
        <v>176</v>
      </c>
      <c r="C114" s="5" t="str">
        <f>IF(COUNTIF('07_Duplicates_removed'!$C:$C,B114)&gt;0,"Y","N")</f>
        <v>Y</v>
      </c>
      <c r="D114" s="5">
        <f>COUNTIFS('07_Duplicates_removed'!$G:$G,D$2,'07_Duplicates_removed'!$C:$C,$B114)</f>
        <v>0</v>
      </c>
      <c r="E114" s="5">
        <f>COUNTIFS('07_Duplicates_removed'!$G:$G,E$2,'07_Duplicates_removed'!$C:$C,$B114)</f>
        <v>0</v>
      </c>
      <c r="F114" s="5">
        <f>COUNTIFS('07_Duplicates_removed'!$G:$G,F$2,'07_Duplicates_removed'!$C:$C,$B114)</f>
        <v>6</v>
      </c>
      <c r="G114" s="5">
        <f>COUNTIFS('07_Duplicates_removed'!$G:$G,G$2,'07_Duplicates_removed'!$C:$C,$B114)</f>
        <v>0</v>
      </c>
      <c r="H114" s="5">
        <f>COUNTIFS('07_Duplicates_removed'!$G:$G,H$2,'07_Duplicates_removed'!$C:$C,$B114)</f>
        <v>0</v>
      </c>
      <c r="I114" s="5">
        <f>COUNTIFS('07_Duplicates_removed'!$G:$G,I$2,'07_Duplicates_removed'!$C:$C,$B114)</f>
        <v>0</v>
      </c>
      <c r="J114" s="5">
        <f>COUNTIFS('07_Duplicates_removed'!G:G,REPT("?",1)&amp;"*",'07_Duplicates_removed'!C:C,B114)</f>
        <v>0</v>
      </c>
      <c r="K114" s="5" t="str">
        <f t="shared" si="1"/>
        <v>No</v>
      </c>
      <c r="L114" s="5">
        <v>2</v>
      </c>
      <c r="M114" s="5">
        <v>2</v>
      </c>
      <c r="N114" s="5" t="s">
        <v>2497</v>
      </c>
      <c r="O114" s="5" t="s">
        <v>2559</v>
      </c>
    </row>
    <row r="115" spans="1:15" x14ac:dyDescent="0.25">
      <c r="A115" s="4" t="s">
        <v>1630</v>
      </c>
      <c r="B115" s="5" t="s">
        <v>1714</v>
      </c>
      <c r="C115" s="5" t="str">
        <f>IF(COUNTIF('07_Duplicates_removed'!$C:$C,B115)&gt;0,"Y","N")</f>
        <v>N</v>
      </c>
      <c r="D115" s="5">
        <f>COUNTIFS('07_Duplicates_removed'!$G:$G,D$2,'07_Duplicates_removed'!$C:$C,$B115)</f>
        <v>0</v>
      </c>
      <c r="E115" s="5">
        <f>COUNTIFS('07_Duplicates_removed'!$G:$G,E$2,'07_Duplicates_removed'!$C:$C,$B115)</f>
        <v>0</v>
      </c>
      <c r="F115" s="5">
        <f>COUNTIFS('07_Duplicates_removed'!$G:$G,F$2,'07_Duplicates_removed'!$C:$C,$B115)</f>
        <v>0</v>
      </c>
      <c r="G115" s="5">
        <f>COUNTIFS('07_Duplicates_removed'!$G:$G,G$2,'07_Duplicates_removed'!$C:$C,$B115)</f>
        <v>0</v>
      </c>
      <c r="H115" s="5">
        <f>COUNTIFS('07_Duplicates_removed'!$G:$G,H$2,'07_Duplicates_removed'!$C:$C,$B115)</f>
        <v>0</v>
      </c>
      <c r="I115" s="5">
        <f>COUNTIFS('07_Duplicates_removed'!$G:$G,I$2,'07_Duplicates_removed'!$C:$C,$B115)</f>
        <v>0</v>
      </c>
      <c r="J115" s="5">
        <f>COUNTIFS('07_Duplicates_removed'!G:G,REPT("?",1)&amp;"*",'07_Duplicates_removed'!C:C,B115)</f>
        <v>0</v>
      </c>
      <c r="K115" s="5" t="str">
        <f t="shared" si="1"/>
        <v>No</v>
      </c>
      <c r="L115" s="5" t="s">
        <v>1569</v>
      </c>
      <c r="M115" s="5">
        <v>1</v>
      </c>
      <c r="N115" s="5" t="s">
        <v>2552</v>
      </c>
      <c r="O115" s="5" t="s">
        <v>1569</v>
      </c>
    </row>
    <row r="116" spans="1:15" x14ac:dyDescent="0.25">
      <c r="A116" s="4" t="s">
        <v>1192</v>
      </c>
      <c r="B116" s="5" t="s">
        <v>1191</v>
      </c>
      <c r="C116" s="5" t="str">
        <f>IF(COUNTIF('07_Duplicates_removed'!$C:$C,B116)&gt;0,"Y","N")</f>
        <v>Y</v>
      </c>
      <c r="D116" s="5">
        <f>COUNTIFS('07_Duplicates_removed'!$G:$G,D$2,'07_Duplicates_removed'!$C:$C,$B116)</f>
        <v>0</v>
      </c>
      <c r="E116" s="5">
        <f>COUNTIFS('07_Duplicates_removed'!$G:$G,E$2,'07_Duplicates_removed'!$C:$C,$B116)</f>
        <v>3</v>
      </c>
      <c r="F116" s="5">
        <f>COUNTIFS('07_Duplicates_removed'!$G:$G,F$2,'07_Duplicates_removed'!$C:$C,$B116)</f>
        <v>0</v>
      </c>
      <c r="G116" s="5">
        <f>COUNTIFS('07_Duplicates_removed'!$G:$G,G$2,'07_Duplicates_removed'!$C:$C,$B116)</f>
        <v>0</v>
      </c>
      <c r="H116" s="5">
        <f>COUNTIFS('07_Duplicates_removed'!$G:$G,H$2,'07_Duplicates_removed'!$C:$C,$B116)</f>
        <v>0</v>
      </c>
      <c r="I116" s="5">
        <f>COUNTIFS('07_Duplicates_removed'!$G:$G,I$2,'07_Duplicates_removed'!$C:$C,$B116)</f>
        <v>0</v>
      </c>
      <c r="J116" s="5">
        <f>COUNTIFS('07_Duplicates_removed'!G:G,REPT("?",1)&amp;"*",'07_Duplicates_removed'!C:C,B116)</f>
        <v>0</v>
      </c>
      <c r="K116" s="5" t="str">
        <f t="shared" si="1"/>
        <v>No</v>
      </c>
      <c r="L116" s="5">
        <v>2</v>
      </c>
      <c r="M116" s="4">
        <v>1</v>
      </c>
      <c r="N116" s="5" t="s">
        <v>2736</v>
      </c>
      <c r="O116" s="5" t="s">
        <v>2560</v>
      </c>
    </row>
    <row r="117" spans="1:15" x14ac:dyDescent="0.25">
      <c r="A117" s="4" t="s">
        <v>1197</v>
      </c>
      <c r="B117" s="5" t="s">
        <v>1196</v>
      </c>
      <c r="C117" s="5" t="str">
        <f>IF(COUNTIF('07_Duplicates_removed'!$C:$C,B117)&gt;0,"Y","N")</f>
        <v>Y</v>
      </c>
      <c r="D117" s="5">
        <f>COUNTIFS('07_Duplicates_removed'!$G:$G,D$2,'07_Duplicates_removed'!$C:$C,$B117)</f>
        <v>0</v>
      </c>
      <c r="E117" s="5">
        <f>COUNTIFS('07_Duplicates_removed'!$G:$G,E$2,'07_Duplicates_removed'!$C:$C,$B117)</f>
        <v>0</v>
      </c>
      <c r="F117" s="5">
        <f>COUNTIFS('07_Duplicates_removed'!$G:$G,F$2,'07_Duplicates_removed'!$C:$C,$B117)</f>
        <v>4</v>
      </c>
      <c r="G117" s="5">
        <f>COUNTIFS('07_Duplicates_removed'!$G:$G,G$2,'07_Duplicates_removed'!$C:$C,$B117)</f>
        <v>0</v>
      </c>
      <c r="H117" s="5">
        <f>COUNTIFS('07_Duplicates_removed'!$G:$G,H$2,'07_Duplicates_removed'!$C:$C,$B117)</f>
        <v>0</v>
      </c>
      <c r="I117" s="5">
        <f>COUNTIFS('07_Duplicates_removed'!$G:$G,I$2,'07_Duplicates_removed'!$C:$C,$B117)</f>
        <v>0</v>
      </c>
      <c r="J117" s="5">
        <f>COUNTIFS('07_Duplicates_removed'!G:G,REPT("?",1)&amp;"*",'07_Duplicates_removed'!C:C,B117)</f>
        <v>0</v>
      </c>
      <c r="K117" s="5" t="str">
        <f t="shared" si="1"/>
        <v>No</v>
      </c>
      <c r="L117" s="5" t="s">
        <v>1569</v>
      </c>
      <c r="M117" s="5">
        <v>2</v>
      </c>
      <c r="N117" s="5" t="s">
        <v>2561</v>
      </c>
      <c r="O117" s="5" t="s">
        <v>1569</v>
      </c>
    </row>
    <row r="118" spans="1:15" x14ac:dyDescent="0.25">
      <c r="A118" s="4" t="s">
        <v>13</v>
      </c>
      <c r="B118" s="5" t="s">
        <v>851</v>
      </c>
      <c r="C118" s="5" t="str">
        <f>IF(COUNTIF('07_Duplicates_removed'!$C:$C,B118)&gt;0,"Y","N")</f>
        <v>Y</v>
      </c>
      <c r="D118" s="5">
        <f>COUNTIFS('07_Duplicates_removed'!$G:$G,D$2,'07_Duplicates_removed'!$C:$C,$B118)</f>
        <v>0</v>
      </c>
      <c r="E118" s="5">
        <f>COUNTIFS('07_Duplicates_removed'!$G:$G,E$2,'07_Duplicates_removed'!$C:$C,$B118)</f>
        <v>5</v>
      </c>
      <c r="F118" s="5">
        <f>COUNTIFS('07_Duplicates_removed'!$G:$G,F$2,'07_Duplicates_removed'!$C:$C,$B118)</f>
        <v>0</v>
      </c>
      <c r="G118" s="5">
        <f>COUNTIFS('07_Duplicates_removed'!$G:$G,G$2,'07_Duplicates_removed'!$C:$C,$B118)</f>
        <v>0</v>
      </c>
      <c r="H118" s="5">
        <f>COUNTIFS('07_Duplicates_removed'!$G:$G,H$2,'07_Duplicates_removed'!$C:$C,$B118)</f>
        <v>0</v>
      </c>
      <c r="I118" s="5">
        <f>COUNTIFS('07_Duplicates_removed'!$G:$G,I$2,'07_Duplicates_removed'!$C:$C,$B118)</f>
        <v>0</v>
      </c>
      <c r="J118" s="5">
        <f>COUNTIFS('07_Duplicates_removed'!G:G,REPT("?",1)&amp;"*",'07_Duplicates_removed'!C:C,B118)</f>
        <v>0</v>
      </c>
      <c r="K118" s="5" t="str">
        <f t="shared" si="1"/>
        <v>No</v>
      </c>
      <c r="L118" s="5">
        <v>1</v>
      </c>
      <c r="M118" s="5">
        <v>1</v>
      </c>
      <c r="N118" s="5" t="s">
        <v>2562</v>
      </c>
      <c r="O118" s="5" t="s">
        <v>2563</v>
      </c>
    </row>
    <row r="119" spans="1:15" x14ac:dyDescent="0.25">
      <c r="A119" s="4" t="s">
        <v>856</v>
      </c>
      <c r="B119" s="5" t="s">
        <v>855</v>
      </c>
      <c r="C119" s="5" t="str">
        <f>IF(COUNTIF('07_Duplicates_removed'!$C:$C,B119)&gt;0,"Y","N")</f>
        <v>Y</v>
      </c>
      <c r="D119" s="5">
        <f>COUNTIFS('07_Duplicates_removed'!$G:$G,D$2,'07_Duplicates_removed'!$C:$C,$B119)</f>
        <v>1</v>
      </c>
      <c r="E119" s="5">
        <f>COUNTIFS('07_Duplicates_removed'!$G:$G,E$2,'07_Duplicates_removed'!$C:$C,$B119)</f>
        <v>0</v>
      </c>
      <c r="F119" s="5">
        <f>COUNTIFS('07_Duplicates_removed'!$G:$G,F$2,'07_Duplicates_removed'!$C:$C,$B119)</f>
        <v>0</v>
      </c>
      <c r="G119" s="5">
        <f>COUNTIFS('07_Duplicates_removed'!$G:$G,G$2,'07_Duplicates_removed'!$C:$C,$B119)</f>
        <v>0</v>
      </c>
      <c r="H119" s="5">
        <f>COUNTIFS('07_Duplicates_removed'!$G:$G,H$2,'07_Duplicates_removed'!$C:$C,$B119)</f>
        <v>0</v>
      </c>
      <c r="I119" s="5">
        <f>COUNTIFS('07_Duplicates_removed'!$G:$G,I$2,'07_Duplicates_removed'!$C:$C,$B119)</f>
        <v>0</v>
      </c>
      <c r="J119" s="5">
        <f>COUNTIFS('07_Duplicates_removed'!G:G,REPT("?",1)&amp;"*",'07_Duplicates_removed'!C:C,B119)</f>
        <v>0</v>
      </c>
      <c r="K119" s="5" t="str">
        <f t="shared" si="1"/>
        <v>No</v>
      </c>
      <c r="L119" s="5" t="s">
        <v>1569</v>
      </c>
      <c r="M119" s="5">
        <v>0</v>
      </c>
      <c r="N119" s="5" t="s">
        <v>3279</v>
      </c>
      <c r="O119" s="5" t="s">
        <v>1569</v>
      </c>
    </row>
    <row r="120" spans="1:15" x14ac:dyDescent="0.25">
      <c r="A120" s="4" t="s">
        <v>860</v>
      </c>
      <c r="B120" s="5" t="s">
        <v>1715</v>
      </c>
      <c r="C120" s="5" t="str">
        <f>IF(COUNTIF('07_Duplicates_removed'!$C:$C,B120)&gt;0,"Y","N")</f>
        <v>Y</v>
      </c>
      <c r="D120" s="5">
        <f>COUNTIFS('07_Duplicates_removed'!$G:$G,D$2,'07_Duplicates_removed'!$C:$C,$B120)</f>
        <v>0</v>
      </c>
      <c r="E120" s="5">
        <f>COUNTIFS('07_Duplicates_removed'!$G:$G,E$2,'07_Duplicates_removed'!$C:$C,$B120)</f>
        <v>0</v>
      </c>
      <c r="F120" s="5">
        <f>COUNTIFS('07_Duplicates_removed'!$G:$G,F$2,'07_Duplicates_removed'!$C:$C,$B120)</f>
        <v>2</v>
      </c>
      <c r="G120" s="5">
        <f>COUNTIFS('07_Duplicates_removed'!$G:$G,G$2,'07_Duplicates_removed'!$C:$C,$B120)</f>
        <v>0</v>
      </c>
      <c r="H120" s="5">
        <f>COUNTIFS('07_Duplicates_removed'!$G:$G,H$2,'07_Duplicates_removed'!$C:$C,$B120)</f>
        <v>0</v>
      </c>
      <c r="I120" s="5">
        <f>COUNTIFS('07_Duplicates_removed'!$G:$G,I$2,'07_Duplicates_removed'!$C:$C,$B120)</f>
        <v>0</v>
      </c>
      <c r="J120" s="5">
        <f>COUNTIFS('07_Duplicates_removed'!G:G,REPT("?",1)&amp;"*",'07_Duplicates_removed'!C:C,B120)</f>
        <v>0</v>
      </c>
      <c r="K120" s="5" t="str">
        <f t="shared" si="1"/>
        <v>No</v>
      </c>
      <c r="L120" s="5">
        <v>2</v>
      </c>
      <c r="M120" s="5">
        <v>2</v>
      </c>
      <c r="N120" s="5" t="s">
        <v>2497</v>
      </c>
      <c r="O120" s="5" t="s">
        <v>2564</v>
      </c>
    </row>
    <row r="121" spans="1:15" x14ac:dyDescent="0.25">
      <c r="A121" s="4" t="s">
        <v>200</v>
      </c>
      <c r="B121" s="5" t="s">
        <v>199</v>
      </c>
      <c r="C121" s="5" t="str">
        <f>IF(COUNTIF('07_Duplicates_removed'!$C:$C,B121)&gt;0,"Y","N")</f>
        <v>Y</v>
      </c>
      <c r="D121" s="5">
        <f>COUNTIFS('07_Duplicates_removed'!$G:$G,D$2,'07_Duplicates_removed'!$C:$C,$B121)</f>
        <v>1</v>
      </c>
      <c r="E121" s="5">
        <f>COUNTIFS('07_Duplicates_removed'!$G:$G,E$2,'07_Duplicates_removed'!$C:$C,$B121)</f>
        <v>0</v>
      </c>
      <c r="F121" s="5">
        <f>COUNTIFS('07_Duplicates_removed'!$G:$G,F$2,'07_Duplicates_removed'!$C:$C,$B121)</f>
        <v>0</v>
      </c>
      <c r="G121" s="5">
        <f>COUNTIFS('07_Duplicates_removed'!$G:$G,G$2,'07_Duplicates_removed'!$C:$C,$B121)</f>
        <v>0</v>
      </c>
      <c r="H121" s="5">
        <f>COUNTIFS('07_Duplicates_removed'!$G:$G,H$2,'07_Duplicates_removed'!$C:$C,$B121)</f>
        <v>0</v>
      </c>
      <c r="I121" s="5">
        <f>COUNTIFS('07_Duplicates_removed'!$G:$G,I$2,'07_Duplicates_removed'!$C:$C,$B121)</f>
        <v>0</v>
      </c>
      <c r="J121" s="5">
        <f>COUNTIFS('07_Duplicates_removed'!G:G,REPT("?",1)&amp;"*",'07_Duplicates_removed'!C:C,B121)</f>
        <v>0</v>
      </c>
      <c r="K121" s="5" t="str">
        <f t="shared" si="1"/>
        <v>No</v>
      </c>
      <c r="L121" s="5" t="s">
        <v>1569</v>
      </c>
      <c r="M121" s="5">
        <v>0</v>
      </c>
      <c r="N121" s="5" t="s">
        <v>2474</v>
      </c>
      <c r="O121" s="5" t="s">
        <v>1569</v>
      </c>
    </row>
    <row r="122" spans="1:15" x14ac:dyDescent="0.25">
      <c r="A122" s="4" t="s">
        <v>1466</v>
      </c>
      <c r="B122" s="5" t="s">
        <v>867</v>
      </c>
      <c r="C122" s="5" t="str">
        <f>IF(COUNTIF('07_Duplicates_removed'!$C:$C,B122)&gt;0,"Y","N")</f>
        <v>Y</v>
      </c>
      <c r="D122" s="5">
        <f>COUNTIFS('07_Duplicates_removed'!$G:$G,D$2,'07_Duplicates_removed'!$C:$C,$B122)</f>
        <v>0</v>
      </c>
      <c r="E122" s="5">
        <f>COUNTIFS('07_Duplicates_removed'!$G:$G,E$2,'07_Duplicates_removed'!$C:$C,$B122)</f>
        <v>1</v>
      </c>
      <c r="F122" s="5">
        <f>COUNTIFS('07_Duplicates_removed'!$G:$G,F$2,'07_Duplicates_removed'!$C:$C,$B122)</f>
        <v>0</v>
      </c>
      <c r="G122" s="5">
        <f>COUNTIFS('07_Duplicates_removed'!$G:$G,G$2,'07_Duplicates_removed'!$C:$C,$B122)</f>
        <v>0</v>
      </c>
      <c r="H122" s="5">
        <f>COUNTIFS('07_Duplicates_removed'!$G:$G,H$2,'07_Duplicates_removed'!$C:$C,$B122)</f>
        <v>0</v>
      </c>
      <c r="I122" s="5">
        <f>COUNTIFS('07_Duplicates_removed'!$G:$G,I$2,'07_Duplicates_removed'!$C:$C,$B122)</f>
        <v>0</v>
      </c>
      <c r="J122" s="5">
        <f>COUNTIFS('07_Duplicates_removed'!G:G,REPT("?",1)&amp;"*",'07_Duplicates_removed'!C:C,B122)</f>
        <v>1</v>
      </c>
      <c r="K122" s="5" t="str">
        <f t="shared" si="1"/>
        <v>Yes</v>
      </c>
      <c r="L122" s="5" t="s">
        <v>1569</v>
      </c>
      <c r="M122" s="4">
        <v>1</v>
      </c>
      <c r="N122" s="5" t="s">
        <v>2474</v>
      </c>
      <c r="O122" s="5" t="s">
        <v>1569</v>
      </c>
    </row>
    <row r="123" spans="1:15" x14ac:dyDescent="0.25">
      <c r="A123" s="4" t="s">
        <v>1631</v>
      </c>
      <c r="B123" s="5" t="s">
        <v>874</v>
      </c>
      <c r="C123" s="5" t="str">
        <f>IF(COUNTIF('07_Duplicates_removed'!$C:$C,B123)&gt;0,"Y","N")</f>
        <v>Y</v>
      </c>
      <c r="D123" s="5">
        <f>COUNTIFS('07_Duplicates_removed'!$G:$G,D$2,'07_Duplicates_removed'!$C:$C,$B123)</f>
        <v>0</v>
      </c>
      <c r="E123" s="5">
        <f>COUNTIFS('07_Duplicates_removed'!$G:$G,E$2,'07_Duplicates_removed'!$C:$C,$B123)</f>
        <v>1</v>
      </c>
      <c r="F123" s="5">
        <f>COUNTIFS('07_Duplicates_removed'!$G:$G,F$2,'07_Duplicates_removed'!$C:$C,$B123)</f>
        <v>0</v>
      </c>
      <c r="G123" s="5">
        <f>COUNTIFS('07_Duplicates_removed'!$G:$G,G$2,'07_Duplicates_removed'!$C:$C,$B123)</f>
        <v>0</v>
      </c>
      <c r="H123" s="5">
        <f>COUNTIFS('07_Duplicates_removed'!$G:$G,H$2,'07_Duplicates_removed'!$C:$C,$B123)</f>
        <v>0</v>
      </c>
      <c r="I123" s="5">
        <f>COUNTIFS('07_Duplicates_removed'!$G:$G,I$2,'07_Duplicates_removed'!$C:$C,$B123)</f>
        <v>0</v>
      </c>
      <c r="J123" s="5">
        <f>COUNTIFS('07_Duplicates_removed'!G:G,REPT("?",1)&amp;"*",'07_Duplicates_removed'!C:C,B123)</f>
        <v>0</v>
      </c>
      <c r="K123" s="5" t="str">
        <f t="shared" si="1"/>
        <v>No</v>
      </c>
      <c r="L123" s="5" t="s">
        <v>1569</v>
      </c>
      <c r="M123" s="5">
        <v>1</v>
      </c>
      <c r="N123" s="5" t="s">
        <v>2565</v>
      </c>
      <c r="O123" s="5" t="s">
        <v>2566</v>
      </c>
    </row>
    <row r="124" spans="1:15" x14ac:dyDescent="0.25">
      <c r="A124" s="4" t="s">
        <v>205</v>
      </c>
      <c r="B124" s="5" t="s">
        <v>204</v>
      </c>
      <c r="C124" s="5" t="str">
        <f>IF(COUNTIF('07_Duplicates_removed'!$C:$C,B124)&gt;0,"Y","N")</f>
        <v>Y</v>
      </c>
      <c r="D124" s="5">
        <f>COUNTIFS('07_Duplicates_removed'!$G:$G,D$2,'07_Duplicates_removed'!$C:$C,$B124)</f>
        <v>0</v>
      </c>
      <c r="E124" s="5">
        <f>COUNTIFS('07_Duplicates_removed'!$G:$G,E$2,'07_Duplicates_removed'!$C:$C,$B124)</f>
        <v>0</v>
      </c>
      <c r="F124" s="5">
        <f>COUNTIFS('07_Duplicates_removed'!$G:$G,F$2,'07_Duplicates_removed'!$C:$C,$B124)</f>
        <v>2</v>
      </c>
      <c r="G124" s="5">
        <f>COUNTIFS('07_Duplicates_removed'!$G:$G,G$2,'07_Duplicates_removed'!$C:$C,$B124)</f>
        <v>0</v>
      </c>
      <c r="H124" s="5">
        <f>COUNTIFS('07_Duplicates_removed'!$G:$G,H$2,'07_Duplicates_removed'!$C:$C,$B124)</f>
        <v>0</v>
      </c>
      <c r="I124" s="5">
        <f>COUNTIFS('07_Duplicates_removed'!$G:$G,I$2,'07_Duplicates_removed'!$C:$C,$B124)</f>
        <v>0</v>
      </c>
      <c r="J124" s="5">
        <f>COUNTIFS('07_Duplicates_removed'!G:G,REPT("?",1)&amp;"*",'07_Duplicates_removed'!C:C,B124)</f>
        <v>0</v>
      </c>
      <c r="K124" s="5" t="str">
        <f t="shared" si="1"/>
        <v>No</v>
      </c>
      <c r="L124" s="5" t="s">
        <v>1569</v>
      </c>
      <c r="M124" s="5">
        <v>2</v>
      </c>
      <c r="N124" s="5" t="s">
        <v>2561</v>
      </c>
      <c r="O124" s="5" t="s">
        <v>2567</v>
      </c>
    </row>
    <row r="125" spans="1:15" x14ac:dyDescent="0.25">
      <c r="A125" s="4" t="s">
        <v>1205</v>
      </c>
      <c r="B125" s="5" t="s">
        <v>1204</v>
      </c>
      <c r="C125" s="5" t="str">
        <f>IF(COUNTIF('07_Duplicates_removed'!$C:$C,B125)&gt;0,"Y","N")</f>
        <v>Y</v>
      </c>
      <c r="D125" s="5">
        <f>COUNTIFS('07_Duplicates_removed'!$G:$G,D$2,'07_Duplicates_removed'!$C:$C,$B125)</f>
        <v>0</v>
      </c>
      <c r="E125" s="5">
        <f>COUNTIFS('07_Duplicates_removed'!$G:$G,E$2,'07_Duplicates_removed'!$C:$C,$B125)</f>
        <v>0</v>
      </c>
      <c r="F125" s="5">
        <f>COUNTIFS('07_Duplicates_removed'!$G:$G,F$2,'07_Duplicates_removed'!$C:$C,$B125)</f>
        <v>3</v>
      </c>
      <c r="G125" s="5">
        <f>COUNTIFS('07_Duplicates_removed'!$G:$G,G$2,'07_Duplicates_removed'!$C:$C,$B125)</f>
        <v>0</v>
      </c>
      <c r="H125" s="5">
        <f>COUNTIFS('07_Duplicates_removed'!$G:$G,H$2,'07_Duplicates_removed'!$C:$C,$B125)</f>
        <v>0</v>
      </c>
      <c r="I125" s="5">
        <f>COUNTIFS('07_Duplicates_removed'!$G:$G,I$2,'07_Duplicates_removed'!$C:$C,$B125)</f>
        <v>0</v>
      </c>
      <c r="J125" s="5">
        <f>COUNTIFS('07_Duplicates_removed'!G:G,REPT("?",1)&amp;"*",'07_Duplicates_removed'!C:C,B125)</f>
        <v>0</v>
      </c>
      <c r="K125" s="5" t="str">
        <f>IF(COUNTIF(D125:J125,"&gt;"&amp;0)&gt;1,"Yes","No")</f>
        <v>No</v>
      </c>
      <c r="L125" s="5" t="s">
        <v>1569</v>
      </c>
      <c r="M125" s="5">
        <v>2</v>
      </c>
      <c r="N125" s="5" t="s">
        <v>2474</v>
      </c>
      <c r="O125" s="5" t="s">
        <v>1569</v>
      </c>
    </row>
    <row r="126" spans="1:15" x14ac:dyDescent="0.25">
      <c r="A126" s="4" t="s">
        <v>1527</v>
      </c>
      <c r="B126" s="5" t="s">
        <v>1716</v>
      </c>
      <c r="C126" s="5" t="str">
        <f>IF(COUNTIF('07_Duplicates_removed'!$C:$C,B126)&gt;0,"Y","N")</f>
        <v>Y</v>
      </c>
      <c r="D126" s="5">
        <f>COUNTIFS('07_Duplicates_removed'!$G:$G,D$2,'07_Duplicates_removed'!$C:$C,$B126)</f>
        <v>0</v>
      </c>
      <c r="E126" s="5">
        <f>COUNTIFS('07_Duplicates_removed'!$G:$G,E$2,'07_Duplicates_removed'!$C:$C,$B126)</f>
        <v>1</v>
      </c>
      <c r="F126" s="5">
        <f>COUNTIFS('07_Duplicates_removed'!$G:$G,F$2,'07_Duplicates_removed'!$C:$C,$B126)</f>
        <v>0</v>
      </c>
      <c r="G126" s="5">
        <f>COUNTIFS('07_Duplicates_removed'!$G:$G,G$2,'07_Duplicates_removed'!$C:$C,$B126)</f>
        <v>0</v>
      </c>
      <c r="H126" s="5">
        <f>COUNTIFS('07_Duplicates_removed'!$G:$G,H$2,'07_Duplicates_removed'!$C:$C,$B126)</f>
        <v>0</v>
      </c>
      <c r="I126" s="5">
        <f>COUNTIFS('07_Duplicates_removed'!$G:$G,I$2,'07_Duplicates_removed'!$C:$C,$B126)</f>
        <v>0</v>
      </c>
      <c r="J126" s="5">
        <f>COUNTIFS('07_Duplicates_removed'!G:G,REPT("?",1)&amp;"*",'07_Duplicates_removed'!C:C,B126)</f>
        <v>0</v>
      </c>
      <c r="K126" s="5" t="str">
        <f t="shared" si="1"/>
        <v>No</v>
      </c>
      <c r="L126" s="5" t="s">
        <v>1569</v>
      </c>
      <c r="M126" s="5">
        <v>1</v>
      </c>
      <c r="N126" s="5" t="s">
        <v>2552</v>
      </c>
      <c r="O126" s="5" t="s">
        <v>1569</v>
      </c>
    </row>
    <row r="127" spans="1:15" x14ac:dyDescent="0.25">
      <c r="A127" s="4" t="s">
        <v>465</v>
      </c>
      <c r="B127" s="5" t="s">
        <v>464</v>
      </c>
      <c r="C127" s="5" t="str">
        <f>IF(COUNTIF('07_Duplicates_removed'!$C:$C,B127)&gt;0,"Y","N")</f>
        <v>Y</v>
      </c>
      <c r="D127" s="5">
        <f>COUNTIFS('07_Duplicates_removed'!$G:$G,D$2,'07_Duplicates_removed'!$C:$C,$B127)</f>
        <v>0</v>
      </c>
      <c r="E127" s="5">
        <f>COUNTIFS('07_Duplicates_removed'!$G:$G,E$2,'07_Duplicates_removed'!$C:$C,$B127)</f>
        <v>0</v>
      </c>
      <c r="F127" s="5">
        <f>COUNTIFS('07_Duplicates_removed'!$G:$G,F$2,'07_Duplicates_removed'!$C:$C,$B127)</f>
        <v>0</v>
      </c>
      <c r="G127" s="5">
        <f>COUNTIFS('07_Duplicates_removed'!$G:$G,G$2,'07_Duplicates_removed'!$C:$C,$B127)</f>
        <v>0</v>
      </c>
      <c r="H127" s="5">
        <f>COUNTIFS('07_Duplicates_removed'!$G:$G,H$2,'07_Duplicates_removed'!$C:$C,$B127)</f>
        <v>0</v>
      </c>
      <c r="I127" s="5">
        <f>COUNTIFS('07_Duplicates_removed'!$G:$G,I$2,'07_Duplicates_removed'!$C:$C,$B127)</f>
        <v>0</v>
      </c>
      <c r="J127" s="5">
        <f>COUNTIFS('07_Duplicates_removed'!G:G,REPT("?",1)&amp;"*",'07_Duplicates_removed'!C:C,B127)</f>
        <v>1</v>
      </c>
      <c r="K127" s="5" t="str">
        <f t="shared" si="1"/>
        <v>No</v>
      </c>
      <c r="L127" s="5" t="s">
        <v>1569</v>
      </c>
      <c r="M127" s="4">
        <v>2</v>
      </c>
      <c r="N127" s="5" t="s">
        <v>3280</v>
      </c>
      <c r="O127" s="5" t="s">
        <v>1569</v>
      </c>
    </row>
    <row r="128" spans="1:15" x14ac:dyDescent="0.25">
      <c r="A128" s="4" t="s">
        <v>1212</v>
      </c>
      <c r="B128" s="5" t="s">
        <v>1211</v>
      </c>
      <c r="C128" s="5" t="str">
        <f>IF(COUNTIF('07_Duplicates_removed'!$C:$C,B128)&gt;0,"Y","N")</f>
        <v>Y</v>
      </c>
      <c r="D128" s="5">
        <f>COUNTIFS('07_Duplicates_removed'!$G:$G,D$2,'07_Duplicates_removed'!$C:$C,$B128)</f>
        <v>0</v>
      </c>
      <c r="E128" s="5">
        <f>COUNTIFS('07_Duplicates_removed'!$G:$G,E$2,'07_Duplicates_removed'!$C:$C,$B128)</f>
        <v>1</v>
      </c>
      <c r="F128" s="5">
        <f>COUNTIFS('07_Duplicates_removed'!$G:$G,F$2,'07_Duplicates_removed'!$C:$C,$B128)</f>
        <v>0</v>
      </c>
      <c r="G128" s="5">
        <f>COUNTIFS('07_Duplicates_removed'!$G:$G,G$2,'07_Duplicates_removed'!$C:$C,$B128)</f>
        <v>0</v>
      </c>
      <c r="H128" s="5">
        <f>COUNTIFS('07_Duplicates_removed'!$G:$G,H$2,'07_Duplicates_removed'!$C:$C,$B128)</f>
        <v>0</v>
      </c>
      <c r="I128" s="5">
        <f>COUNTIFS('07_Duplicates_removed'!$G:$G,I$2,'07_Duplicates_removed'!$C:$C,$B128)</f>
        <v>0</v>
      </c>
      <c r="J128" s="5">
        <f>COUNTIFS('07_Duplicates_removed'!G:G,REPT("?",1)&amp;"*",'07_Duplicates_removed'!C:C,B128)</f>
        <v>0</v>
      </c>
      <c r="K128" s="5" t="str">
        <f t="shared" si="1"/>
        <v>No</v>
      </c>
      <c r="L128" s="5" t="s">
        <v>1569</v>
      </c>
      <c r="M128" s="5">
        <v>1</v>
      </c>
      <c r="N128" s="5" t="s">
        <v>2568</v>
      </c>
      <c r="O128" s="5" t="s">
        <v>1569</v>
      </c>
    </row>
    <row r="129" spans="1:15" x14ac:dyDescent="0.25">
      <c r="A129" s="4" t="s">
        <v>1528</v>
      </c>
      <c r="B129" s="5" t="s">
        <v>1717</v>
      </c>
      <c r="C129" s="5" t="str">
        <f>IF(COUNTIF('07_Duplicates_removed'!$C:$C,B129)&gt;0,"Y","N")</f>
        <v>Y</v>
      </c>
      <c r="D129" s="5">
        <f>COUNTIFS('07_Duplicates_removed'!$G:$G,D$2,'07_Duplicates_removed'!$C:$C,$B129)</f>
        <v>0</v>
      </c>
      <c r="E129" s="5">
        <f>COUNTIFS('07_Duplicates_removed'!$G:$G,E$2,'07_Duplicates_removed'!$C:$C,$B129)</f>
        <v>1</v>
      </c>
      <c r="F129" s="5">
        <f>COUNTIFS('07_Duplicates_removed'!$G:$G,F$2,'07_Duplicates_removed'!$C:$C,$B129)</f>
        <v>0</v>
      </c>
      <c r="G129" s="5">
        <f>COUNTIFS('07_Duplicates_removed'!$G:$G,G$2,'07_Duplicates_removed'!$C:$C,$B129)</f>
        <v>0</v>
      </c>
      <c r="H129" s="5">
        <f>COUNTIFS('07_Duplicates_removed'!$G:$G,H$2,'07_Duplicates_removed'!$C:$C,$B129)</f>
        <v>0</v>
      </c>
      <c r="I129" s="5">
        <f>COUNTIFS('07_Duplicates_removed'!$G:$G,I$2,'07_Duplicates_removed'!$C:$C,$B129)</f>
        <v>0</v>
      </c>
      <c r="J129" s="5">
        <f>COUNTIFS('07_Duplicates_removed'!G:G,REPT("?",1)&amp;"*",'07_Duplicates_removed'!C:C,B129)</f>
        <v>0</v>
      </c>
      <c r="K129" s="5" t="str">
        <f t="shared" si="1"/>
        <v>No</v>
      </c>
      <c r="L129" s="5" t="s">
        <v>1569</v>
      </c>
      <c r="M129" s="5">
        <v>1</v>
      </c>
      <c r="N129" s="5" t="s">
        <v>2569</v>
      </c>
      <c r="O129" s="5" t="s">
        <v>2570</v>
      </c>
    </row>
    <row r="130" spans="1:15" x14ac:dyDescent="0.25">
      <c r="A130" s="4" t="s">
        <v>213</v>
      </c>
      <c r="B130" s="5" t="s">
        <v>212</v>
      </c>
      <c r="C130" s="5" t="str">
        <f>IF(COUNTIF('07_Duplicates_removed'!$C:$C,B130)&gt;0,"Y","N")</f>
        <v>Y</v>
      </c>
      <c r="D130" s="5">
        <f>COUNTIFS('07_Duplicates_removed'!$G:$G,D$2,'07_Duplicates_removed'!$C:$C,$B130)</f>
        <v>0</v>
      </c>
      <c r="E130" s="5">
        <f>COUNTIFS('07_Duplicates_removed'!$G:$G,E$2,'07_Duplicates_removed'!$C:$C,$B130)</f>
        <v>0</v>
      </c>
      <c r="F130" s="5">
        <f>COUNTIFS('07_Duplicates_removed'!$G:$G,F$2,'07_Duplicates_removed'!$C:$C,$B130)</f>
        <v>2</v>
      </c>
      <c r="G130" s="5">
        <f>COUNTIFS('07_Duplicates_removed'!$G:$G,G$2,'07_Duplicates_removed'!$C:$C,$B130)</f>
        <v>0</v>
      </c>
      <c r="H130" s="5">
        <f>COUNTIFS('07_Duplicates_removed'!$G:$G,H$2,'07_Duplicates_removed'!$C:$C,$B130)</f>
        <v>0</v>
      </c>
      <c r="I130" s="5">
        <f>COUNTIFS('07_Duplicates_removed'!$G:$G,I$2,'07_Duplicates_removed'!$C:$C,$B130)</f>
        <v>0</v>
      </c>
      <c r="J130" s="5">
        <f>COUNTIFS('07_Duplicates_removed'!G:G,REPT("?",1)&amp;"*",'07_Duplicates_removed'!C:C,B130)</f>
        <v>0</v>
      </c>
      <c r="K130" s="5" t="str">
        <f t="shared" si="1"/>
        <v>No</v>
      </c>
      <c r="L130" s="5">
        <v>2</v>
      </c>
      <c r="M130" s="5">
        <v>2</v>
      </c>
      <c r="N130" s="5" t="s">
        <v>2497</v>
      </c>
      <c r="O130" s="5" t="s">
        <v>2571</v>
      </c>
    </row>
    <row r="131" spans="1:15" x14ac:dyDescent="0.25">
      <c r="A131" s="4" t="s">
        <v>1632</v>
      </c>
      <c r="B131" s="5" t="s">
        <v>1718</v>
      </c>
      <c r="C131" s="5" t="str">
        <f>IF(COUNTIF('07_Duplicates_removed'!$C:$C,B131)&gt;0,"Y","N")</f>
        <v>N</v>
      </c>
      <c r="D131" s="5">
        <f>COUNTIFS('07_Duplicates_removed'!$G:$G,D$2,'07_Duplicates_removed'!$C:$C,$B131)</f>
        <v>0</v>
      </c>
      <c r="E131" s="5">
        <f>COUNTIFS('07_Duplicates_removed'!$G:$G,E$2,'07_Duplicates_removed'!$C:$C,$B131)</f>
        <v>0</v>
      </c>
      <c r="F131" s="5">
        <f>COUNTIFS('07_Duplicates_removed'!$G:$G,F$2,'07_Duplicates_removed'!$C:$C,$B131)</f>
        <v>0</v>
      </c>
      <c r="G131" s="5">
        <f>COUNTIFS('07_Duplicates_removed'!$G:$G,G$2,'07_Duplicates_removed'!$C:$C,$B131)</f>
        <v>0</v>
      </c>
      <c r="H131" s="5">
        <f>COUNTIFS('07_Duplicates_removed'!$G:$G,H$2,'07_Duplicates_removed'!$C:$C,$B131)</f>
        <v>0</v>
      </c>
      <c r="I131" s="5">
        <f>COUNTIFS('07_Duplicates_removed'!$G:$G,I$2,'07_Duplicates_removed'!$C:$C,$B131)</f>
        <v>0</v>
      </c>
      <c r="J131" s="5">
        <f>COUNTIFS('07_Duplicates_removed'!G:G,REPT("?",1)&amp;"*",'07_Duplicates_removed'!C:C,B131)</f>
        <v>0</v>
      </c>
      <c r="K131" s="5" t="str">
        <f t="shared" si="1"/>
        <v>No</v>
      </c>
      <c r="L131" s="5">
        <v>3</v>
      </c>
      <c r="M131" s="5">
        <v>3</v>
      </c>
      <c r="N131" s="5" t="s">
        <v>2572</v>
      </c>
      <c r="O131" s="5" t="s">
        <v>2573</v>
      </c>
    </row>
    <row r="132" spans="1:15" x14ac:dyDescent="0.25">
      <c r="A132" s="4" t="s">
        <v>1522</v>
      </c>
      <c r="B132" s="5" t="s">
        <v>1521</v>
      </c>
      <c r="C132" s="5" t="str">
        <f>IF(COUNTIF('07_Duplicates_removed'!$C:$C,B132)&gt;0,"Y","N")</f>
        <v>Y</v>
      </c>
      <c r="D132" s="5">
        <f>COUNTIFS('07_Duplicates_removed'!$G:$G,D$2,'07_Duplicates_removed'!$C:$C,$B132)</f>
        <v>1</v>
      </c>
      <c r="E132" s="5">
        <f>COUNTIFS('07_Duplicates_removed'!$G:$G,E$2,'07_Duplicates_removed'!$C:$C,$B132)</f>
        <v>0</v>
      </c>
      <c r="F132" s="5">
        <f>COUNTIFS('07_Duplicates_removed'!$G:$G,F$2,'07_Duplicates_removed'!$C:$C,$B132)</f>
        <v>0</v>
      </c>
      <c r="G132" s="5">
        <f>COUNTIFS('07_Duplicates_removed'!$G:$G,G$2,'07_Duplicates_removed'!$C:$C,$B132)</f>
        <v>0</v>
      </c>
      <c r="H132" s="5">
        <f>COUNTIFS('07_Duplicates_removed'!$G:$G,H$2,'07_Duplicates_removed'!$C:$C,$B132)</f>
        <v>0</v>
      </c>
      <c r="I132" s="5">
        <f>COUNTIFS('07_Duplicates_removed'!$G:$G,I$2,'07_Duplicates_removed'!$C:$C,$B132)</f>
        <v>0</v>
      </c>
      <c r="J132" s="5">
        <f>COUNTIFS('07_Duplicates_removed'!G:G,REPT("?",1)&amp;"*",'07_Duplicates_removed'!C:C,B132)</f>
        <v>0</v>
      </c>
      <c r="K132" s="5" t="str">
        <f t="shared" ref="K132:K195" si="2">IF(COUNTIF(D132:J132,"&gt;"&amp;0)&gt;1,"Yes","No")</f>
        <v>No</v>
      </c>
      <c r="L132" s="5" t="s">
        <v>1569</v>
      </c>
      <c r="M132" s="5">
        <v>0</v>
      </c>
      <c r="N132" s="5" t="s">
        <v>2574</v>
      </c>
      <c r="O132" s="5" t="s">
        <v>2575</v>
      </c>
    </row>
    <row r="133" spans="1:15" x14ac:dyDescent="0.25">
      <c r="A133" s="4" t="s">
        <v>1633</v>
      </c>
      <c r="B133" s="5" t="s">
        <v>1216</v>
      </c>
      <c r="C133" s="5" t="str">
        <f>IF(COUNTIF('07_Duplicates_removed'!$C:$C,B133)&gt;0,"Y","N")</f>
        <v>Y</v>
      </c>
      <c r="D133" s="5">
        <f>COUNTIFS('07_Duplicates_removed'!$G:$G,D$2,'07_Duplicates_removed'!$C:$C,$B133)</f>
        <v>0</v>
      </c>
      <c r="E133" s="5">
        <f>COUNTIFS('07_Duplicates_removed'!$G:$G,E$2,'07_Duplicates_removed'!$C:$C,$B133)</f>
        <v>2</v>
      </c>
      <c r="F133" s="5">
        <f>COUNTIFS('07_Duplicates_removed'!$G:$G,F$2,'07_Duplicates_removed'!$C:$C,$B133)</f>
        <v>0</v>
      </c>
      <c r="G133" s="5">
        <f>COUNTIFS('07_Duplicates_removed'!$G:$G,G$2,'07_Duplicates_removed'!$C:$C,$B133)</f>
        <v>0</v>
      </c>
      <c r="H133" s="5">
        <f>COUNTIFS('07_Duplicates_removed'!$G:$G,H$2,'07_Duplicates_removed'!$C:$C,$B133)</f>
        <v>0</v>
      </c>
      <c r="I133" s="5">
        <f>COUNTIFS('07_Duplicates_removed'!$G:$G,I$2,'07_Duplicates_removed'!$C:$C,$B133)</f>
        <v>0</v>
      </c>
      <c r="J133" s="5">
        <f>COUNTIFS('07_Duplicates_removed'!G:G,REPT("?",1)&amp;"*",'07_Duplicates_removed'!C:C,B133)</f>
        <v>0</v>
      </c>
      <c r="K133" s="5" t="str">
        <f t="shared" si="2"/>
        <v>No</v>
      </c>
      <c r="L133" s="5">
        <v>1</v>
      </c>
      <c r="M133" s="5">
        <v>1</v>
      </c>
      <c r="N133" s="5" t="s">
        <v>2497</v>
      </c>
      <c r="O133" s="5" t="s">
        <v>2576</v>
      </c>
    </row>
    <row r="134" spans="1:15" x14ac:dyDescent="0.25">
      <c r="A134" s="4" t="s">
        <v>470</v>
      </c>
      <c r="B134" s="5" t="s">
        <v>469</v>
      </c>
      <c r="C134" s="5" t="str">
        <f>IF(COUNTIF('07_Duplicates_removed'!$C:$C,B134)&gt;0,"Y","N")</f>
        <v>Y</v>
      </c>
      <c r="D134" s="5">
        <f>COUNTIFS('07_Duplicates_removed'!$G:$G,D$2,'07_Duplicates_removed'!$C:$C,$B134)</f>
        <v>0</v>
      </c>
      <c r="E134" s="5">
        <f>COUNTIFS('07_Duplicates_removed'!$G:$G,E$2,'07_Duplicates_removed'!$C:$C,$B134)</f>
        <v>0</v>
      </c>
      <c r="F134" s="5">
        <f>COUNTIFS('07_Duplicates_removed'!$G:$G,F$2,'07_Duplicates_removed'!$C:$C,$B134)</f>
        <v>0</v>
      </c>
      <c r="G134" s="5">
        <f>COUNTIFS('07_Duplicates_removed'!$G:$G,G$2,'07_Duplicates_removed'!$C:$C,$B134)</f>
        <v>1</v>
      </c>
      <c r="H134" s="5">
        <f>COUNTIFS('07_Duplicates_removed'!$G:$G,H$2,'07_Duplicates_removed'!$C:$C,$B134)</f>
        <v>0</v>
      </c>
      <c r="I134" s="5">
        <f>COUNTIFS('07_Duplicates_removed'!$G:$G,I$2,'07_Duplicates_removed'!$C:$C,$B134)</f>
        <v>0</v>
      </c>
      <c r="J134" s="5">
        <f>COUNTIFS('07_Duplicates_removed'!G:G,REPT("?",1)&amp;"*",'07_Duplicates_removed'!C:C,B134)</f>
        <v>0</v>
      </c>
      <c r="K134" s="5" t="str">
        <f t="shared" si="2"/>
        <v>No</v>
      </c>
      <c r="L134" s="5" t="s">
        <v>1569</v>
      </c>
      <c r="M134" s="5">
        <v>3</v>
      </c>
      <c r="N134" s="5" t="s">
        <v>2577</v>
      </c>
      <c r="O134" s="5" t="s">
        <v>1569</v>
      </c>
    </row>
    <row r="135" spans="1:15" x14ac:dyDescent="0.25">
      <c r="A135" s="4" t="s">
        <v>475</v>
      </c>
      <c r="B135" s="5" t="s">
        <v>474</v>
      </c>
      <c r="C135" s="5" t="str">
        <f>IF(COUNTIF('07_Duplicates_removed'!$C:$C,B135)&gt;0,"Y","N")</f>
        <v>Y</v>
      </c>
      <c r="D135" s="5">
        <f>COUNTIFS('07_Duplicates_removed'!$G:$G,D$2,'07_Duplicates_removed'!$C:$C,$B135)</f>
        <v>0</v>
      </c>
      <c r="E135" s="5">
        <f>COUNTIFS('07_Duplicates_removed'!$G:$G,E$2,'07_Duplicates_removed'!$C:$C,$B135)</f>
        <v>0</v>
      </c>
      <c r="F135" s="5">
        <f>COUNTIFS('07_Duplicates_removed'!$G:$G,F$2,'07_Duplicates_removed'!$C:$C,$B135)</f>
        <v>2</v>
      </c>
      <c r="G135" s="5">
        <f>COUNTIFS('07_Duplicates_removed'!$G:$G,G$2,'07_Duplicates_removed'!$C:$C,$B135)</f>
        <v>0</v>
      </c>
      <c r="H135" s="5">
        <f>COUNTIFS('07_Duplicates_removed'!$G:$G,H$2,'07_Duplicates_removed'!$C:$C,$B135)</f>
        <v>0</v>
      </c>
      <c r="I135" s="5">
        <f>COUNTIFS('07_Duplicates_removed'!$G:$G,I$2,'07_Duplicates_removed'!$C:$C,$B135)</f>
        <v>0</v>
      </c>
      <c r="J135" s="5">
        <f>COUNTIFS('07_Duplicates_removed'!G:G,REPT("?",1)&amp;"*",'07_Duplicates_removed'!C:C,B135)</f>
        <v>0</v>
      </c>
      <c r="K135" s="5" t="str">
        <f t="shared" si="2"/>
        <v>No</v>
      </c>
      <c r="L135" s="5" t="s">
        <v>1569</v>
      </c>
      <c r="M135" s="5">
        <v>2</v>
      </c>
      <c r="N135" s="5" t="s">
        <v>2578</v>
      </c>
      <c r="O135" s="5" t="s">
        <v>1569</v>
      </c>
    </row>
    <row r="136" spans="1:15" x14ac:dyDescent="0.25">
      <c r="A136" s="4" t="s">
        <v>1224</v>
      </c>
      <c r="B136" s="5" t="s">
        <v>1223</v>
      </c>
      <c r="C136" s="5" t="str">
        <f>IF(COUNTIF('07_Duplicates_removed'!$C:$C,B136)&gt;0,"Y","N")</f>
        <v>Y</v>
      </c>
      <c r="D136" s="5">
        <f>COUNTIFS('07_Duplicates_removed'!$G:$G,D$2,'07_Duplicates_removed'!$C:$C,$B136)</f>
        <v>0</v>
      </c>
      <c r="E136" s="5">
        <f>COUNTIFS('07_Duplicates_removed'!$G:$G,E$2,'07_Duplicates_removed'!$C:$C,$B136)</f>
        <v>0</v>
      </c>
      <c r="F136" s="5">
        <f>COUNTIFS('07_Duplicates_removed'!$G:$G,F$2,'07_Duplicates_removed'!$C:$C,$B136)</f>
        <v>3</v>
      </c>
      <c r="G136" s="5">
        <f>COUNTIFS('07_Duplicates_removed'!$G:$G,G$2,'07_Duplicates_removed'!$C:$C,$B136)</f>
        <v>0</v>
      </c>
      <c r="H136" s="5">
        <f>COUNTIFS('07_Duplicates_removed'!$G:$G,H$2,'07_Duplicates_removed'!$C:$C,$B136)</f>
        <v>0</v>
      </c>
      <c r="I136" s="5">
        <f>COUNTIFS('07_Duplicates_removed'!$G:$G,I$2,'07_Duplicates_removed'!$C:$C,$B136)</f>
        <v>0</v>
      </c>
      <c r="J136" s="5">
        <f>COUNTIFS('07_Duplicates_removed'!G:G,REPT("?",1)&amp;"*",'07_Duplicates_removed'!C:C,B136)</f>
        <v>0</v>
      </c>
      <c r="K136" s="5" t="str">
        <f t="shared" si="2"/>
        <v>No</v>
      </c>
      <c r="L136" s="5" t="s">
        <v>1569</v>
      </c>
      <c r="M136" s="5">
        <v>2</v>
      </c>
      <c r="N136" s="5" t="s">
        <v>2579</v>
      </c>
      <c r="O136" s="5" t="s">
        <v>2580</v>
      </c>
    </row>
    <row r="137" spans="1:15" x14ac:dyDescent="0.25">
      <c r="A137" s="4" t="s">
        <v>1227</v>
      </c>
      <c r="B137" s="5" t="s">
        <v>1226</v>
      </c>
      <c r="C137" s="5" t="str">
        <f>IF(COUNTIF('07_Duplicates_removed'!$C:$C,B137)&gt;0,"Y","N")</f>
        <v>Y</v>
      </c>
      <c r="D137" s="5">
        <f>COUNTIFS('07_Duplicates_removed'!$G:$G,D$2,'07_Duplicates_removed'!$C:$C,$B137)</f>
        <v>1</v>
      </c>
      <c r="E137" s="5">
        <f>COUNTIFS('07_Duplicates_removed'!$G:$G,E$2,'07_Duplicates_removed'!$C:$C,$B137)</f>
        <v>0</v>
      </c>
      <c r="F137" s="5">
        <f>COUNTIFS('07_Duplicates_removed'!$G:$G,F$2,'07_Duplicates_removed'!$C:$C,$B137)</f>
        <v>0</v>
      </c>
      <c r="G137" s="5">
        <f>COUNTIFS('07_Duplicates_removed'!$G:$G,G$2,'07_Duplicates_removed'!$C:$C,$B137)</f>
        <v>0</v>
      </c>
      <c r="H137" s="5">
        <f>COUNTIFS('07_Duplicates_removed'!$G:$G,H$2,'07_Duplicates_removed'!$C:$C,$B137)</f>
        <v>0</v>
      </c>
      <c r="I137" s="5">
        <f>COUNTIFS('07_Duplicates_removed'!$G:$G,I$2,'07_Duplicates_removed'!$C:$C,$B137)</f>
        <v>0</v>
      </c>
      <c r="J137" s="5">
        <f>COUNTIFS('07_Duplicates_removed'!G:G,REPT("?",1)&amp;"*",'07_Duplicates_removed'!C:C,B137)</f>
        <v>0</v>
      </c>
      <c r="K137" s="5" t="str">
        <f t="shared" si="2"/>
        <v>No</v>
      </c>
      <c r="L137" s="5" t="s">
        <v>1569</v>
      </c>
      <c r="M137" s="5">
        <v>0</v>
      </c>
      <c r="N137" s="5" t="s">
        <v>2476</v>
      </c>
      <c r="O137" s="5" t="s">
        <v>1569</v>
      </c>
    </row>
    <row r="138" spans="1:15" x14ac:dyDescent="0.25">
      <c r="A138" s="4" t="s">
        <v>483</v>
      </c>
      <c r="B138" s="5" t="s">
        <v>482</v>
      </c>
      <c r="C138" s="5" t="str">
        <f>IF(COUNTIF('07_Duplicates_removed'!$C:$C,B138)&gt;0,"Y","N")</f>
        <v>Y</v>
      </c>
      <c r="D138" s="5">
        <f>COUNTIFS('07_Duplicates_removed'!$G:$G,D$2,'07_Duplicates_removed'!$C:$C,$B138)</f>
        <v>0</v>
      </c>
      <c r="E138" s="5">
        <f>COUNTIFS('07_Duplicates_removed'!$G:$G,E$2,'07_Duplicates_removed'!$C:$C,$B138)</f>
        <v>0</v>
      </c>
      <c r="F138" s="5">
        <f>COUNTIFS('07_Duplicates_removed'!$G:$G,F$2,'07_Duplicates_removed'!$C:$C,$B138)</f>
        <v>1</v>
      </c>
      <c r="G138" s="5">
        <f>COUNTIFS('07_Duplicates_removed'!$G:$G,G$2,'07_Duplicates_removed'!$C:$C,$B138)</f>
        <v>0</v>
      </c>
      <c r="H138" s="5">
        <f>COUNTIFS('07_Duplicates_removed'!$G:$G,H$2,'07_Duplicates_removed'!$C:$C,$B138)</f>
        <v>0</v>
      </c>
      <c r="I138" s="5">
        <f>COUNTIFS('07_Duplicates_removed'!$G:$G,I$2,'07_Duplicates_removed'!$C:$C,$B138)</f>
        <v>0</v>
      </c>
      <c r="J138" s="5">
        <f>COUNTIFS('07_Duplicates_removed'!G:G,REPT("?",1)&amp;"*",'07_Duplicates_removed'!C:C,B138)</f>
        <v>1</v>
      </c>
      <c r="K138" s="5" t="str">
        <f t="shared" si="2"/>
        <v>Yes</v>
      </c>
      <c r="L138" s="5" t="s">
        <v>1569</v>
      </c>
      <c r="M138" s="5">
        <v>2</v>
      </c>
      <c r="N138" s="5" t="s">
        <v>2474</v>
      </c>
      <c r="O138" s="5" t="s">
        <v>1569</v>
      </c>
    </row>
    <row r="139" spans="1:15" x14ac:dyDescent="0.25">
      <c r="A139" s="4" t="s">
        <v>1634</v>
      </c>
      <c r="B139" s="5" t="s">
        <v>1719</v>
      </c>
      <c r="C139" s="5" t="str">
        <f>IF(COUNTIF('07_Duplicates_removed'!$C:$C,B139)&gt;0,"Y","N")</f>
        <v>N</v>
      </c>
      <c r="D139" s="5">
        <f>COUNTIFS('07_Duplicates_removed'!$G:$G,D$2,'07_Duplicates_removed'!$C:$C,$B139)</f>
        <v>0</v>
      </c>
      <c r="E139" s="5">
        <f>COUNTIFS('07_Duplicates_removed'!$G:$G,E$2,'07_Duplicates_removed'!$C:$C,$B139)</f>
        <v>0</v>
      </c>
      <c r="F139" s="5">
        <f>COUNTIFS('07_Duplicates_removed'!$G:$G,F$2,'07_Duplicates_removed'!$C:$C,$B139)</f>
        <v>0</v>
      </c>
      <c r="G139" s="5">
        <f>COUNTIFS('07_Duplicates_removed'!$G:$G,G$2,'07_Duplicates_removed'!$C:$C,$B139)</f>
        <v>0</v>
      </c>
      <c r="H139" s="5">
        <f>COUNTIFS('07_Duplicates_removed'!$G:$G,H$2,'07_Duplicates_removed'!$C:$C,$B139)</f>
        <v>0</v>
      </c>
      <c r="I139" s="5">
        <f>COUNTIFS('07_Duplicates_removed'!$G:$G,I$2,'07_Duplicates_removed'!$C:$C,$B139)</f>
        <v>0</v>
      </c>
      <c r="J139" s="5">
        <f>COUNTIFS('07_Duplicates_removed'!G:G,REPT("?",1)&amp;"*",'07_Duplicates_removed'!C:C,B139)</f>
        <v>0</v>
      </c>
      <c r="K139" s="5" t="str">
        <f t="shared" si="2"/>
        <v>No</v>
      </c>
      <c r="L139" s="5">
        <v>2</v>
      </c>
      <c r="M139" s="5">
        <v>2</v>
      </c>
      <c r="N139" s="5" t="s">
        <v>2581</v>
      </c>
      <c r="O139" s="5" t="s">
        <v>2582</v>
      </c>
    </row>
    <row r="140" spans="1:15" x14ac:dyDescent="0.25">
      <c r="A140" s="4" t="s">
        <v>1230</v>
      </c>
      <c r="B140" s="5" t="s">
        <v>1229</v>
      </c>
      <c r="C140" s="5" t="str">
        <f>IF(COUNTIF('07_Duplicates_removed'!$C:$C,B140)&gt;0,"Y","N")</f>
        <v>Y</v>
      </c>
      <c r="D140" s="5">
        <f>COUNTIFS('07_Duplicates_removed'!$G:$G,D$2,'07_Duplicates_removed'!$C:$C,$B140)</f>
        <v>1</v>
      </c>
      <c r="E140" s="5">
        <f>COUNTIFS('07_Duplicates_removed'!$G:$G,E$2,'07_Duplicates_removed'!$C:$C,$B140)</f>
        <v>0</v>
      </c>
      <c r="F140" s="5">
        <f>COUNTIFS('07_Duplicates_removed'!$G:$G,F$2,'07_Duplicates_removed'!$C:$C,$B140)</f>
        <v>0</v>
      </c>
      <c r="G140" s="5">
        <f>COUNTIFS('07_Duplicates_removed'!$G:$G,G$2,'07_Duplicates_removed'!$C:$C,$B140)</f>
        <v>0</v>
      </c>
      <c r="H140" s="5">
        <f>COUNTIFS('07_Duplicates_removed'!$G:$G,H$2,'07_Duplicates_removed'!$C:$C,$B140)</f>
        <v>0</v>
      </c>
      <c r="I140" s="5">
        <f>COUNTIFS('07_Duplicates_removed'!$G:$G,I$2,'07_Duplicates_removed'!$C:$C,$B140)</f>
        <v>0</v>
      </c>
      <c r="J140" s="5">
        <f>COUNTIFS('07_Duplicates_removed'!G:G,REPT("?",1)&amp;"*",'07_Duplicates_removed'!C:C,B140)</f>
        <v>0</v>
      </c>
      <c r="K140" s="5" t="str">
        <f t="shared" si="2"/>
        <v>No</v>
      </c>
      <c r="L140" s="5" t="s">
        <v>1569</v>
      </c>
      <c r="M140" s="5">
        <v>0</v>
      </c>
      <c r="N140" s="5" t="s">
        <v>2476</v>
      </c>
      <c r="O140" s="5" t="s">
        <v>1569</v>
      </c>
    </row>
    <row r="141" spans="1:15" x14ac:dyDescent="0.25">
      <c r="A141" s="4" t="s">
        <v>1635</v>
      </c>
      <c r="B141" s="5" t="s">
        <v>1720</v>
      </c>
      <c r="C141" s="5" t="str">
        <f>IF(COUNTIF('07_Duplicates_removed'!$C:$C,B141)&gt;0,"Y","N")</f>
        <v>N</v>
      </c>
      <c r="D141" s="5">
        <f>COUNTIFS('07_Duplicates_removed'!$G:$G,D$2,'07_Duplicates_removed'!$C:$C,$B141)</f>
        <v>0</v>
      </c>
      <c r="E141" s="5">
        <f>COUNTIFS('07_Duplicates_removed'!$G:$G,E$2,'07_Duplicates_removed'!$C:$C,$B141)</f>
        <v>0</v>
      </c>
      <c r="F141" s="5">
        <f>COUNTIFS('07_Duplicates_removed'!$G:$G,F$2,'07_Duplicates_removed'!$C:$C,$B141)</f>
        <v>0</v>
      </c>
      <c r="G141" s="5">
        <f>COUNTIFS('07_Duplicates_removed'!$G:$G,G$2,'07_Duplicates_removed'!$C:$C,$B141)</f>
        <v>0</v>
      </c>
      <c r="H141" s="5">
        <f>COUNTIFS('07_Duplicates_removed'!$G:$G,H$2,'07_Duplicates_removed'!$C:$C,$B141)</f>
        <v>0</v>
      </c>
      <c r="I141" s="5">
        <f>COUNTIFS('07_Duplicates_removed'!$G:$G,I$2,'07_Duplicates_removed'!$C:$C,$B141)</f>
        <v>0</v>
      </c>
      <c r="J141" s="5">
        <f>COUNTIFS('07_Duplicates_removed'!G:G,REPT("?",1)&amp;"*",'07_Duplicates_removed'!C:C,B141)</f>
        <v>0</v>
      </c>
      <c r="K141" s="5" t="str">
        <f t="shared" si="2"/>
        <v>No</v>
      </c>
      <c r="L141" s="5" t="s">
        <v>1569</v>
      </c>
      <c r="M141" s="5">
        <v>1</v>
      </c>
      <c r="N141" s="5" t="s">
        <v>2528</v>
      </c>
      <c r="O141" s="5" t="s">
        <v>1569</v>
      </c>
    </row>
    <row r="142" spans="1:15" x14ac:dyDescent="0.25">
      <c r="A142" s="4" t="s">
        <v>879</v>
      </c>
      <c r="B142" s="5" t="s">
        <v>878</v>
      </c>
      <c r="C142" s="5" t="str">
        <f>IF(COUNTIF('07_Duplicates_removed'!$C:$C,B142)&gt;0,"Y","N")</f>
        <v>Y</v>
      </c>
      <c r="D142" s="5">
        <f>COUNTIFS('07_Duplicates_removed'!$G:$G,D$2,'07_Duplicates_removed'!$C:$C,$B142)</f>
        <v>0</v>
      </c>
      <c r="E142" s="5">
        <f>COUNTIFS('07_Duplicates_removed'!$G:$G,E$2,'07_Duplicates_removed'!$C:$C,$B142)</f>
        <v>0</v>
      </c>
      <c r="F142" s="5">
        <f>COUNTIFS('07_Duplicates_removed'!$G:$G,F$2,'07_Duplicates_removed'!$C:$C,$B142)</f>
        <v>1</v>
      </c>
      <c r="G142" s="5">
        <f>COUNTIFS('07_Duplicates_removed'!$G:$G,G$2,'07_Duplicates_removed'!$C:$C,$B142)</f>
        <v>0</v>
      </c>
      <c r="H142" s="5">
        <f>COUNTIFS('07_Duplicates_removed'!$G:$G,H$2,'07_Duplicates_removed'!$C:$C,$B142)</f>
        <v>0</v>
      </c>
      <c r="I142" s="5">
        <f>COUNTIFS('07_Duplicates_removed'!$G:$G,I$2,'07_Duplicates_removed'!$C:$C,$B142)</f>
        <v>0</v>
      </c>
      <c r="J142" s="5">
        <f>COUNTIFS('07_Duplicates_removed'!G:G,REPT("?",1)&amp;"*",'07_Duplicates_removed'!C:C,B142)</f>
        <v>0</v>
      </c>
      <c r="K142" s="5" t="str">
        <f t="shared" si="2"/>
        <v>No</v>
      </c>
      <c r="L142" s="5" t="s">
        <v>1569</v>
      </c>
      <c r="M142" s="5">
        <v>2</v>
      </c>
      <c r="N142" s="5" t="s">
        <v>2720</v>
      </c>
      <c r="O142" s="5" t="s">
        <v>2583</v>
      </c>
    </row>
    <row r="143" spans="1:15" x14ac:dyDescent="0.25">
      <c r="A143" s="4" t="s">
        <v>1477</v>
      </c>
      <c r="B143" s="5" t="s">
        <v>1479</v>
      </c>
      <c r="C143" s="5" t="str">
        <f>IF(COUNTIF('07_Duplicates_removed'!$C:$C,B143)&gt;0,"Y","N")</f>
        <v>Y</v>
      </c>
      <c r="D143" s="5">
        <f>COUNTIFS('07_Duplicates_removed'!$G:$G,D$2,'07_Duplicates_removed'!$C:$C,$B143)</f>
        <v>0</v>
      </c>
      <c r="E143" s="5">
        <f>COUNTIFS('07_Duplicates_removed'!$G:$G,E$2,'07_Duplicates_removed'!$C:$C,$B143)</f>
        <v>2</v>
      </c>
      <c r="F143" s="5">
        <f>COUNTIFS('07_Duplicates_removed'!$G:$G,F$2,'07_Duplicates_removed'!$C:$C,$B143)</f>
        <v>0</v>
      </c>
      <c r="G143" s="5">
        <f>COUNTIFS('07_Duplicates_removed'!$G:$G,G$2,'07_Duplicates_removed'!$C:$C,$B143)</f>
        <v>0</v>
      </c>
      <c r="H143" s="5">
        <f>COUNTIFS('07_Duplicates_removed'!$G:$G,H$2,'07_Duplicates_removed'!$C:$C,$B143)</f>
        <v>0</v>
      </c>
      <c r="I143" s="5">
        <f>COUNTIFS('07_Duplicates_removed'!$G:$G,I$2,'07_Duplicates_removed'!$C:$C,$B143)</f>
        <v>0</v>
      </c>
      <c r="J143" s="5">
        <f>COUNTIFS('07_Duplicates_removed'!G:G,REPT("?",1)&amp;"*",'07_Duplicates_removed'!C:C,B143)</f>
        <v>0</v>
      </c>
      <c r="K143" s="5" t="str">
        <f t="shared" si="2"/>
        <v>No</v>
      </c>
      <c r="L143" s="5" t="s">
        <v>1569</v>
      </c>
      <c r="M143" s="5">
        <v>1</v>
      </c>
      <c r="N143" s="5" t="s">
        <v>2552</v>
      </c>
      <c r="O143" s="5" t="s">
        <v>1569</v>
      </c>
    </row>
    <row r="144" spans="1:15" x14ac:dyDescent="0.25">
      <c r="A144" s="4" t="s">
        <v>1636</v>
      </c>
      <c r="B144" s="5" t="s">
        <v>1721</v>
      </c>
      <c r="C144" s="5" t="str">
        <f>IF(COUNTIF('07_Duplicates_removed'!$C:$C,B144)&gt;0,"Y","N")</f>
        <v>N</v>
      </c>
      <c r="D144" s="5">
        <f>COUNTIFS('07_Duplicates_removed'!$G:$G,D$2,'07_Duplicates_removed'!$C:$C,$B144)</f>
        <v>0</v>
      </c>
      <c r="E144" s="5">
        <f>COUNTIFS('07_Duplicates_removed'!$G:$G,E$2,'07_Duplicates_removed'!$C:$C,$B144)</f>
        <v>0</v>
      </c>
      <c r="F144" s="5">
        <f>COUNTIFS('07_Duplicates_removed'!$G:$G,F$2,'07_Duplicates_removed'!$C:$C,$B144)</f>
        <v>0</v>
      </c>
      <c r="G144" s="5">
        <f>COUNTIFS('07_Duplicates_removed'!$G:$G,G$2,'07_Duplicates_removed'!$C:$C,$B144)</f>
        <v>0</v>
      </c>
      <c r="H144" s="5">
        <f>COUNTIFS('07_Duplicates_removed'!$G:$G,H$2,'07_Duplicates_removed'!$C:$C,$B144)</f>
        <v>0</v>
      </c>
      <c r="I144" s="5">
        <f>COUNTIFS('07_Duplicates_removed'!$G:$G,I$2,'07_Duplicates_removed'!$C:$C,$B144)</f>
        <v>0</v>
      </c>
      <c r="J144" s="5">
        <f>COUNTIFS('07_Duplicates_removed'!G:G,REPT("?",1)&amp;"*",'07_Duplicates_removed'!C:C,B144)</f>
        <v>0</v>
      </c>
      <c r="K144" s="5" t="str">
        <f t="shared" si="2"/>
        <v>No</v>
      </c>
      <c r="L144" s="5" t="s">
        <v>1569</v>
      </c>
      <c r="M144" s="5">
        <v>1</v>
      </c>
      <c r="N144" s="5" t="s">
        <v>2552</v>
      </c>
      <c r="O144" s="5" t="s">
        <v>1569</v>
      </c>
    </row>
    <row r="145" spans="1:15" x14ac:dyDescent="0.25">
      <c r="A145" s="4" t="s">
        <v>1235</v>
      </c>
      <c r="B145" s="5" t="s">
        <v>1234</v>
      </c>
      <c r="C145" s="5" t="str">
        <f>IF(COUNTIF('07_Duplicates_removed'!$C:$C,B145)&gt;0,"Y","N")</f>
        <v>Y</v>
      </c>
      <c r="D145" s="5">
        <f>COUNTIFS('07_Duplicates_removed'!$G:$G,D$2,'07_Duplicates_removed'!$C:$C,$B145)</f>
        <v>0</v>
      </c>
      <c r="E145" s="5">
        <f>COUNTIFS('07_Duplicates_removed'!$G:$G,E$2,'07_Duplicates_removed'!$C:$C,$B145)</f>
        <v>1</v>
      </c>
      <c r="F145" s="5">
        <f>COUNTIFS('07_Duplicates_removed'!$G:$G,F$2,'07_Duplicates_removed'!$C:$C,$B145)</f>
        <v>2</v>
      </c>
      <c r="G145" s="5">
        <f>COUNTIFS('07_Duplicates_removed'!$G:$G,G$2,'07_Duplicates_removed'!$C:$C,$B145)</f>
        <v>0</v>
      </c>
      <c r="H145" s="5">
        <f>COUNTIFS('07_Duplicates_removed'!$G:$G,H$2,'07_Duplicates_removed'!$C:$C,$B145)</f>
        <v>0</v>
      </c>
      <c r="I145" s="5">
        <f>COUNTIFS('07_Duplicates_removed'!$G:$G,I$2,'07_Duplicates_removed'!$C:$C,$B145)</f>
        <v>0</v>
      </c>
      <c r="J145" s="5">
        <f>COUNTIFS('07_Duplicates_removed'!G:G,REPT("?",1)&amp;"*",'07_Duplicates_removed'!C:C,B145)</f>
        <v>0</v>
      </c>
      <c r="K145" s="5" t="str">
        <f t="shared" si="2"/>
        <v>Yes</v>
      </c>
      <c r="L145" s="5">
        <v>2</v>
      </c>
      <c r="M145" s="5">
        <v>2</v>
      </c>
      <c r="N145" s="5" t="s">
        <v>2737</v>
      </c>
      <c r="O145" s="5" t="s">
        <v>2584</v>
      </c>
    </row>
    <row r="146" spans="1:15" x14ac:dyDescent="0.25">
      <c r="A146" s="4" t="s">
        <v>1637</v>
      </c>
      <c r="B146" s="5" t="s">
        <v>883</v>
      </c>
      <c r="C146" s="5" t="str">
        <f>IF(COUNTIF('07_Duplicates_removed'!$C:$C,B146)&gt;0,"Y","N")</f>
        <v>Y</v>
      </c>
      <c r="D146" s="5">
        <f>COUNTIFS('07_Duplicates_removed'!$G:$G,D$2,'07_Duplicates_removed'!$C:$C,$B146)</f>
        <v>0</v>
      </c>
      <c r="E146" s="5">
        <f>COUNTIFS('07_Duplicates_removed'!$G:$G,E$2,'07_Duplicates_removed'!$C:$C,$B146)</f>
        <v>1</v>
      </c>
      <c r="F146" s="5">
        <f>COUNTIFS('07_Duplicates_removed'!$G:$G,F$2,'07_Duplicates_removed'!$C:$C,$B146)</f>
        <v>0</v>
      </c>
      <c r="G146" s="5">
        <f>COUNTIFS('07_Duplicates_removed'!$G:$G,G$2,'07_Duplicates_removed'!$C:$C,$B146)</f>
        <v>0</v>
      </c>
      <c r="H146" s="5">
        <f>COUNTIFS('07_Duplicates_removed'!$G:$G,H$2,'07_Duplicates_removed'!$C:$C,$B146)</f>
        <v>0</v>
      </c>
      <c r="I146" s="5">
        <f>COUNTIFS('07_Duplicates_removed'!$G:$G,I$2,'07_Duplicates_removed'!$C:$C,$B146)</f>
        <v>0</v>
      </c>
      <c r="J146" s="5">
        <f>COUNTIFS('07_Duplicates_removed'!G:G,REPT("?",1)&amp;"*",'07_Duplicates_removed'!C:C,B146)</f>
        <v>0</v>
      </c>
      <c r="K146" s="5" t="str">
        <f t="shared" si="2"/>
        <v>No</v>
      </c>
      <c r="L146" s="5" t="s">
        <v>1569</v>
      </c>
      <c r="M146" s="5">
        <v>1</v>
      </c>
      <c r="N146" s="5" t="s">
        <v>2568</v>
      </c>
      <c r="O146" s="5" t="s">
        <v>1569</v>
      </c>
    </row>
    <row r="147" spans="1:15" x14ac:dyDescent="0.25">
      <c r="A147" s="4" t="s">
        <v>888</v>
      </c>
      <c r="B147" s="5" t="s">
        <v>887</v>
      </c>
      <c r="C147" s="5" t="str">
        <f>IF(COUNTIF('07_Duplicates_removed'!$C:$C,B147)&gt;0,"Y","N")</f>
        <v>Y</v>
      </c>
      <c r="D147" s="5">
        <f>COUNTIFS('07_Duplicates_removed'!$G:$G,D$2,'07_Duplicates_removed'!$C:$C,$B147)</f>
        <v>0</v>
      </c>
      <c r="E147" s="5">
        <f>COUNTIFS('07_Duplicates_removed'!$G:$G,E$2,'07_Duplicates_removed'!$C:$C,$B147)</f>
        <v>3</v>
      </c>
      <c r="F147" s="5">
        <f>COUNTIFS('07_Duplicates_removed'!$G:$G,F$2,'07_Duplicates_removed'!$C:$C,$B147)</f>
        <v>0</v>
      </c>
      <c r="G147" s="5">
        <f>COUNTIFS('07_Duplicates_removed'!$G:$G,G$2,'07_Duplicates_removed'!$C:$C,$B147)</f>
        <v>0</v>
      </c>
      <c r="H147" s="5">
        <f>COUNTIFS('07_Duplicates_removed'!$G:$G,H$2,'07_Duplicates_removed'!$C:$C,$B147)</f>
        <v>0</v>
      </c>
      <c r="I147" s="5">
        <f>COUNTIFS('07_Duplicates_removed'!$G:$G,I$2,'07_Duplicates_removed'!$C:$C,$B147)</f>
        <v>0</v>
      </c>
      <c r="J147" s="5">
        <f>COUNTIFS('07_Duplicates_removed'!G:G,REPT("?",1)&amp;"*",'07_Duplicates_removed'!C:C,B147)</f>
        <v>0</v>
      </c>
      <c r="K147" s="5" t="str">
        <f t="shared" si="2"/>
        <v>No</v>
      </c>
      <c r="L147" s="5" t="s">
        <v>1569</v>
      </c>
      <c r="M147" s="5">
        <v>1</v>
      </c>
      <c r="N147" s="5" t="s">
        <v>2568</v>
      </c>
      <c r="O147" s="5" t="s">
        <v>1569</v>
      </c>
    </row>
    <row r="148" spans="1:15" x14ac:dyDescent="0.25">
      <c r="A148" s="4" t="s">
        <v>1530</v>
      </c>
      <c r="B148" s="5" t="s">
        <v>1529</v>
      </c>
      <c r="C148" s="5" t="str">
        <f>IF(COUNTIF('07_Duplicates_removed'!$C:$C,B148)&gt;0,"Y","N")</f>
        <v>Y</v>
      </c>
      <c r="D148" s="5">
        <f>COUNTIFS('07_Duplicates_removed'!$G:$G,D$2,'07_Duplicates_removed'!$C:$C,$B148)</f>
        <v>1</v>
      </c>
      <c r="E148" s="5">
        <f>COUNTIFS('07_Duplicates_removed'!$G:$G,E$2,'07_Duplicates_removed'!$C:$C,$B148)</f>
        <v>0</v>
      </c>
      <c r="F148" s="5">
        <f>COUNTIFS('07_Duplicates_removed'!$G:$G,F$2,'07_Duplicates_removed'!$C:$C,$B148)</f>
        <v>0</v>
      </c>
      <c r="G148" s="5">
        <f>COUNTIFS('07_Duplicates_removed'!$G:$G,G$2,'07_Duplicates_removed'!$C:$C,$B148)</f>
        <v>0</v>
      </c>
      <c r="H148" s="5">
        <f>COUNTIFS('07_Duplicates_removed'!$G:$G,H$2,'07_Duplicates_removed'!$C:$C,$B148)</f>
        <v>0</v>
      </c>
      <c r="I148" s="5">
        <f>COUNTIFS('07_Duplicates_removed'!$G:$G,I$2,'07_Duplicates_removed'!$C:$C,$B148)</f>
        <v>0</v>
      </c>
      <c r="J148" s="5">
        <f>COUNTIFS('07_Duplicates_removed'!G:G,REPT("?",1)&amp;"*",'07_Duplicates_removed'!C:C,B148)</f>
        <v>0</v>
      </c>
      <c r="K148" s="5" t="str">
        <f t="shared" si="2"/>
        <v>No</v>
      </c>
      <c r="L148" s="5" t="s">
        <v>1569</v>
      </c>
      <c r="M148" s="5">
        <v>0</v>
      </c>
      <c r="N148" s="5" t="s">
        <v>2476</v>
      </c>
      <c r="O148" s="5" t="s">
        <v>1569</v>
      </c>
    </row>
    <row r="149" spans="1:15" x14ac:dyDescent="0.25">
      <c r="A149" s="4" t="s">
        <v>896</v>
      </c>
      <c r="B149" s="5" t="s">
        <v>895</v>
      </c>
      <c r="C149" s="5" t="str">
        <f>IF(COUNTIF('07_Duplicates_removed'!$C:$C,B149)&gt;0,"Y","N")</f>
        <v>Y</v>
      </c>
      <c r="D149" s="5">
        <f>COUNTIFS('07_Duplicates_removed'!$G:$G,D$2,'07_Duplicates_removed'!$C:$C,$B149)</f>
        <v>0</v>
      </c>
      <c r="E149" s="5">
        <f>COUNTIFS('07_Duplicates_removed'!$G:$G,E$2,'07_Duplicates_removed'!$C:$C,$B149)</f>
        <v>0</v>
      </c>
      <c r="F149" s="5">
        <f>COUNTIFS('07_Duplicates_removed'!$G:$G,F$2,'07_Duplicates_removed'!$C:$C,$B149)</f>
        <v>1</v>
      </c>
      <c r="G149" s="5">
        <f>COUNTIFS('07_Duplicates_removed'!$G:$G,G$2,'07_Duplicates_removed'!$C:$C,$B149)</f>
        <v>0</v>
      </c>
      <c r="H149" s="5">
        <f>COUNTIFS('07_Duplicates_removed'!$G:$G,H$2,'07_Duplicates_removed'!$C:$C,$B149)</f>
        <v>0</v>
      </c>
      <c r="I149" s="5">
        <f>COUNTIFS('07_Duplicates_removed'!$G:$G,I$2,'07_Duplicates_removed'!$C:$C,$B149)</f>
        <v>0</v>
      </c>
      <c r="J149" s="5">
        <f>COUNTIFS('07_Duplicates_removed'!G:G,REPT("?",1)&amp;"*",'07_Duplicates_removed'!C:C,B149)</f>
        <v>0</v>
      </c>
      <c r="K149" s="5" t="str">
        <f t="shared" si="2"/>
        <v>No</v>
      </c>
      <c r="L149" s="5">
        <v>2</v>
      </c>
      <c r="M149" s="5">
        <v>2</v>
      </c>
      <c r="N149" s="5" t="s">
        <v>2585</v>
      </c>
      <c r="O149" s="5" t="s">
        <v>2586</v>
      </c>
    </row>
    <row r="150" spans="1:15" x14ac:dyDescent="0.25">
      <c r="A150" s="4" t="s">
        <v>1245</v>
      </c>
      <c r="B150" s="5" t="s">
        <v>1244</v>
      </c>
      <c r="C150" s="5" t="str">
        <f>IF(COUNTIF('07_Duplicates_removed'!$C:$C,B150)&gt;0,"Y","N")</f>
        <v>Y</v>
      </c>
      <c r="D150" s="5">
        <f>COUNTIFS('07_Duplicates_removed'!$G:$G,D$2,'07_Duplicates_removed'!$C:$C,$B150)</f>
        <v>0</v>
      </c>
      <c r="E150" s="5">
        <f>COUNTIFS('07_Duplicates_removed'!$G:$G,E$2,'07_Duplicates_removed'!$C:$C,$B150)</f>
        <v>3</v>
      </c>
      <c r="F150" s="5">
        <f>COUNTIFS('07_Duplicates_removed'!$G:$G,F$2,'07_Duplicates_removed'!$C:$C,$B150)</f>
        <v>0</v>
      </c>
      <c r="G150" s="5">
        <f>COUNTIFS('07_Duplicates_removed'!$G:$G,G$2,'07_Duplicates_removed'!$C:$C,$B150)</f>
        <v>0</v>
      </c>
      <c r="H150" s="5">
        <f>COUNTIFS('07_Duplicates_removed'!$G:$G,H$2,'07_Duplicates_removed'!$C:$C,$B150)</f>
        <v>0</v>
      </c>
      <c r="I150" s="5">
        <f>COUNTIFS('07_Duplicates_removed'!$G:$G,I$2,'07_Duplicates_removed'!$C:$C,$B150)</f>
        <v>0</v>
      </c>
      <c r="J150" s="5">
        <f>COUNTIFS('07_Duplicates_removed'!G:G,REPT("?",1)&amp;"*",'07_Duplicates_removed'!C:C,B150)</f>
        <v>0</v>
      </c>
      <c r="K150" s="5" t="str">
        <f t="shared" si="2"/>
        <v>No</v>
      </c>
      <c r="L150" s="5" t="s">
        <v>1569</v>
      </c>
      <c r="M150" s="5">
        <v>1</v>
      </c>
      <c r="N150" s="5" t="s">
        <v>2497</v>
      </c>
      <c r="O150" s="5" t="s">
        <v>2587</v>
      </c>
    </row>
    <row r="151" spans="1:15" x14ac:dyDescent="0.25">
      <c r="A151" s="4" t="s">
        <v>1638</v>
      </c>
      <c r="B151" s="5" t="s">
        <v>1722</v>
      </c>
      <c r="C151" s="5" t="str">
        <f>IF(COUNTIF('07_Duplicates_removed'!$C:$C,B151)&gt;0,"Y","N")</f>
        <v>N</v>
      </c>
      <c r="D151" s="5">
        <f>COUNTIFS('07_Duplicates_removed'!$G:$G,D$2,'07_Duplicates_removed'!$C:$C,$B151)</f>
        <v>0</v>
      </c>
      <c r="E151" s="5">
        <f>COUNTIFS('07_Duplicates_removed'!$G:$G,E$2,'07_Duplicates_removed'!$C:$C,$B151)</f>
        <v>0</v>
      </c>
      <c r="F151" s="5">
        <f>COUNTIFS('07_Duplicates_removed'!$G:$G,F$2,'07_Duplicates_removed'!$C:$C,$B151)</f>
        <v>0</v>
      </c>
      <c r="G151" s="5">
        <f>COUNTIFS('07_Duplicates_removed'!$G:$G,G$2,'07_Duplicates_removed'!$C:$C,$B151)</f>
        <v>0</v>
      </c>
      <c r="H151" s="5">
        <f>COUNTIFS('07_Duplicates_removed'!$G:$G,H$2,'07_Duplicates_removed'!$C:$C,$B151)</f>
        <v>0</v>
      </c>
      <c r="I151" s="5">
        <f>COUNTIFS('07_Duplicates_removed'!$G:$G,I$2,'07_Duplicates_removed'!$C:$C,$B151)</f>
        <v>0</v>
      </c>
      <c r="J151" s="5">
        <f>COUNTIFS('07_Duplicates_removed'!G:G,REPT("?",1)&amp;"*",'07_Duplicates_removed'!C:C,B151)</f>
        <v>0</v>
      </c>
      <c r="K151" s="5" t="str">
        <f t="shared" si="2"/>
        <v>No</v>
      </c>
      <c r="L151" s="5" t="s">
        <v>1569</v>
      </c>
      <c r="M151" s="5">
        <v>0</v>
      </c>
      <c r="N151" s="5" t="s">
        <v>2588</v>
      </c>
      <c r="O151" s="5" t="s">
        <v>1569</v>
      </c>
    </row>
    <row r="152" spans="1:15" x14ac:dyDescent="0.25">
      <c r="A152" s="4" t="s">
        <v>901</v>
      </c>
      <c r="B152" s="5" t="s">
        <v>900</v>
      </c>
      <c r="C152" s="5" t="str">
        <f>IF(COUNTIF('07_Duplicates_removed'!$C:$C,B152)&gt;0,"Y","N")</f>
        <v>Y</v>
      </c>
      <c r="D152" s="5">
        <f>COUNTIFS('07_Duplicates_removed'!$G:$G,D$2,'07_Duplicates_removed'!$C:$C,$B152)</f>
        <v>0</v>
      </c>
      <c r="E152" s="5">
        <f>COUNTIFS('07_Duplicates_removed'!$G:$G,E$2,'07_Duplicates_removed'!$C:$C,$B152)</f>
        <v>0</v>
      </c>
      <c r="F152" s="5">
        <f>COUNTIFS('07_Duplicates_removed'!$G:$G,F$2,'07_Duplicates_removed'!$C:$C,$B152)</f>
        <v>4</v>
      </c>
      <c r="G152" s="5">
        <f>COUNTIFS('07_Duplicates_removed'!$G:$G,G$2,'07_Duplicates_removed'!$C:$C,$B152)</f>
        <v>1</v>
      </c>
      <c r="H152" s="5">
        <f>COUNTIFS('07_Duplicates_removed'!$G:$G,H$2,'07_Duplicates_removed'!$C:$C,$B152)</f>
        <v>0</v>
      </c>
      <c r="I152" s="5">
        <f>COUNTIFS('07_Duplicates_removed'!$G:$G,I$2,'07_Duplicates_removed'!$C:$C,$B152)</f>
        <v>0</v>
      </c>
      <c r="J152" s="5">
        <f>COUNTIFS('07_Duplicates_removed'!G:G,REPT("?",1)&amp;"*",'07_Duplicates_removed'!C:C,B152)</f>
        <v>0</v>
      </c>
      <c r="K152" s="5" t="str">
        <f t="shared" si="2"/>
        <v>Yes</v>
      </c>
      <c r="L152" s="5" t="s">
        <v>1569</v>
      </c>
      <c r="M152" s="5">
        <v>2</v>
      </c>
      <c r="N152" s="5" t="s">
        <v>2738</v>
      </c>
      <c r="O152" s="5" t="s">
        <v>1569</v>
      </c>
    </row>
    <row r="153" spans="1:15" x14ac:dyDescent="0.25">
      <c r="A153" s="4" t="s">
        <v>490</v>
      </c>
      <c r="B153" s="5" t="s">
        <v>489</v>
      </c>
      <c r="C153" s="5" t="str">
        <f>IF(COUNTIF('07_Duplicates_removed'!$C:$C,B153)&gt;0,"Y","N")</f>
        <v>Y</v>
      </c>
      <c r="D153" s="5">
        <f>COUNTIFS('07_Duplicates_removed'!$G:$G,D$2,'07_Duplicates_removed'!$C:$C,$B153)</f>
        <v>0</v>
      </c>
      <c r="E153" s="5">
        <f>COUNTIFS('07_Duplicates_removed'!$G:$G,E$2,'07_Duplicates_removed'!$C:$C,$B153)</f>
        <v>0</v>
      </c>
      <c r="F153" s="5">
        <f>COUNTIFS('07_Duplicates_removed'!$G:$G,F$2,'07_Duplicates_removed'!$C:$C,$B153)</f>
        <v>1</v>
      </c>
      <c r="G153" s="5">
        <f>COUNTIFS('07_Duplicates_removed'!$G:$G,G$2,'07_Duplicates_removed'!$C:$C,$B153)</f>
        <v>0</v>
      </c>
      <c r="H153" s="5">
        <f>COUNTIFS('07_Duplicates_removed'!$G:$G,H$2,'07_Duplicates_removed'!$C:$C,$B153)</f>
        <v>0</v>
      </c>
      <c r="I153" s="5">
        <f>COUNTIFS('07_Duplicates_removed'!$G:$G,I$2,'07_Duplicates_removed'!$C:$C,$B153)</f>
        <v>0</v>
      </c>
      <c r="J153" s="5">
        <f>COUNTIFS('07_Duplicates_removed'!G:G,REPT("?",1)&amp;"*",'07_Duplicates_removed'!C:C,B153)</f>
        <v>0</v>
      </c>
      <c r="K153" s="5" t="str">
        <f t="shared" si="2"/>
        <v>No</v>
      </c>
      <c r="L153" s="5">
        <v>2</v>
      </c>
      <c r="M153" s="5">
        <v>2</v>
      </c>
      <c r="N153" s="5" t="s">
        <v>2510</v>
      </c>
      <c r="O153" s="5" t="s">
        <v>2589</v>
      </c>
    </row>
    <row r="154" spans="1:15" x14ac:dyDescent="0.25">
      <c r="A154" s="4" t="s">
        <v>910</v>
      </c>
      <c r="B154" s="5" t="s">
        <v>909</v>
      </c>
      <c r="C154" s="5" t="str">
        <f>IF(COUNTIF('07_Duplicates_removed'!$C:$C,B154)&gt;0,"Y","N")</f>
        <v>Y</v>
      </c>
      <c r="D154" s="5">
        <f>COUNTIFS('07_Duplicates_removed'!$G:$G,D$2,'07_Duplicates_removed'!$C:$C,$B154)</f>
        <v>0</v>
      </c>
      <c r="E154" s="5">
        <f>COUNTIFS('07_Duplicates_removed'!$G:$G,E$2,'07_Duplicates_removed'!$C:$C,$B154)</f>
        <v>0</v>
      </c>
      <c r="F154" s="5">
        <f>COUNTIFS('07_Duplicates_removed'!$G:$G,F$2,'07_Duplicates_removed'!$C:$C,$B154)</f>
        <v>2</v>
      </c>
      <c r="G154" s="5">
        <f>COUNTIFS('07_Duplicates_removed'!$G:$G,G$2,'07_Duplicates_removed'!$C:$C,$B154)</f>
        <v>0</v>
      </c>
      <c r="H154" s="5">
        <f>COUNTIFS('07_Duplicates_removed'!$G:$G,H$2,'07_Duplicates_removed'!$C:$C,$B154)</f>
        <v>0</v>
      </c>
      <c r="I154" s="5">
        <f>COUNTIFS('07_Duplicates_removed'!$G:$G,I$2,'07_Duplicates_removed'!$C:$C,$B154)</f>
        <v>0</v>
      </c>
      <c r="J154" s="5">
        <f>COUNTIFS('07_Duplicates_removed'!G:G,REPT("?",1)&amp;"*",'07_Duplicates_removed'!C:C,B154)</f>
        <v>0</v>
      </c>
      <c r="K154" s="5" t="str">
        <f t="shared" si="2"/>
        <v>No</v>
      </c>
      <c r="L154" s="5" t="s">
        <v>1569</v>
      </c>
      <c r="M154" s="5">
        <v>2</v>
      </c>
      <c r="N154" s="5" t="s">
        <v>2474</v>
      </c>
      <c r="O154" s="5" t="s">
        <v>1569</v>
      </c>
    </row>
    <row r="155" spans="1:15" x14ac:dyDescent="0.25">
      <c r="A155" s="4" t="s">
        <v>1252</v>
      </c>
      <c r="B155" s="5" t="s">
        <v>1251</v>
      </c>
      <c r="C155" s="5" t="str">
        <f>IF(COUNTIF('07_Duplicates_removed'!$C:$C,B155)&gt;0,"Y","N")</f>
        <v>Y</v>
      </c>
      <c r="D155" s="5">
        <f>COUNTIFS('07_Duplicates_removed'!$G:$G,D$2,'07_Duplicates_removed'!$C:$C,$B155)</f>
        <v>0</v>
      </c>
      <c r="E155" s="5">
        <f>COUNTIFS('07_Duplicates_removed'!$G:$G,E$2,'07_Duplicates_removed'!$C:$C,$B155)</f>
        <v>0</v>
      </c>
      <c r="F155" s="5">
        <f>COUNTIFS('07_Duplicates_removed'!$G:$G,F$2,'07_Duplicates_removed'!$C:$C,$B155)</f>
        <v>1</v>
      </c>
      <c r="G155" s="5">
        <f>COUNTIFS('07_Duplicates_removed'!$G:$G,G$2,'07_Duplicates_removed'!$C:$C,$B155)</f>
        <v>0</v>
      </c>
      <c r="H155" s="5">
        <f>COUNTIFS('07_Duplicates_removed'!$G:$G,H$2,'07_Duplicates_removed'!$C:$C,$B155)</f>
        <v>0</v>
      </c>
      <c r="I155" s="5">
        <f>COUNTIFS('07_Duplicates_removed'!$G:$G,I$2,'07_Duplicates_removed'!$C:$C,$B155)</f>
        <v>0</v>
      </c>
      <c r="J155" s="5">
        <f>COUNTIFS('07_Duplicates_removed'!G:G,REPT("?",1)&amp;"*",'07_Duplicates_removed'!C:C,B155)</f>
        <v>0</v>
      </c>
      <c r="K155" s="5" t="str">
        <f t="shared" si="2"/>
        <v>No</v>
      </c>
      <c r="L155" s="5" t="s">
        <v>1569</v>
      </c>
      <c r="M155" s="5">
        <v>2</v>
      </c>
      <c r="N155" s="5" t="s">
        <v>2474</v>
      </c>
      <c r="O155" s="5" t="s">
        <v>1569</v>
      </c>
    </row>
    <row r="156" spans="1:15" x14ac:dyDescent="0.25">
      <c r="A156" s="4" t="s">
        <v>1639</v>
      </c>
      <c r="B156" s="5" t="s">
        <v>1723</v>
      </c>
      <c r="C156" s="5" t="str">
        <f>IF(COUNTIF('07_Duplicates_removed'!$C:$C,B156)&gt;0,"Y","N")</f>
        <v>N</v>
      </c>
      <c r="D156" s="5">
        <f>COUNTIFS('07_Duplicates_removed'!$G:$G,D$2,'07_Duplicates_removed'!$C:$C,$B156)</f>
        <v>0</v>
      </c>
      <c r="E156" s="5">
        <f>COUNTIFS('07_Duplicates_removed'!$G:$G,E$2,'07_Duplicates_removed'!$C:$C,$B156)</f>
        <v>0</v>
      </c>
      <c r="F156" s="5">
        <f>COUNTIFS('07_Duplicates_removed'!$G:$G,F$2,'07_Duplicates_removed'!$C:$C,$B156)</f>
        <v>0</v>
      </c>
      <c r="G156" s="5">
        <f>COUNTIFS('07_Duplicates_removed'!$G:$G,G$2,'07_Duplicates_removed'!$C:$C,$B156)</f>
        <v>0</v>
      </c>
      <c r="H156" s="5">
        <f>COUNTIFS('07_Duplicates_removed'!$G:$G,H$2,'07_Duplicates_removed'!$C:$C,$B156)</f>
        <v>0</v>
      </c>
      <c r="I156" s="5">
        <f>COUNTIFS('07_Duplicates_removed'!$G:$G,I$2,'07_Duplicates_removed'!$C:$C,$B156)</f>
        <v>0</v>
      </c>
      <c r="J156" s="5">
        <f>COUNTIFS('07_Duplicates_removed'!G:G,REPT("?",1)&amp;"*",'07_Duplicates_removed'!C:C,B156)</f>
        <v>0</v>
      </c>
      <c r="K156" s="5" t="str">
        <f t="shared" si="2"/>
        <v>No</v>
      </c>
      <c r="L156" s="5" t="s">
        <v>1569</v>
      </c>
      <c r="M156" s="5">
        <v>1</v>
      </c>
      <c r="N156" s="5" t="s">
        <v>2552</v>
      </c>
      <c r="O156" s="5" t="s">
        <v>1569</v>
      </c>
    </row>
    <row r="157" spans="1:15" x14ac:dyDescent="0.25">
      <c r="A157" s="4" t="s">
        <v>494</v>
      </c>
      <c r="B157" s="5" t="s">
        <v>493</v>
      </c>
      <c r="C157" s="5" t="str">
        <f>IF(COUNTIF('07_Duplicates_removed'!$C:$C,B157)&gt;0,"Y","N")</f>
        <v>Y</v>
      </c>
      <c r="D157" s="5">
        <f>COUNTIFS('07_Duplicates_removed'!$G:$G,D$2,'07_Duplicates_removed'!$C:$C,$B157)</f>
        <v>0</v>
      </c>
      <c r="E157" s="5">
        <f>COUNTIFS('07_Duplicates_removed'!$G:$G,E$2,'07_Duplicates_removed'!$C:$C,$B157)</f>
        <v>0</v>
      </c>
      <c r="F157" s="5">
        <f>COUNTIFS('07_Duplicates_removed'!$G:$G,F$2,'07_Duplicates_removed'!$C:$C,$B157)</f>
        <v>0</v>
      </c>
      <c r="G157" s="5">
        <f>COUNTIFS('07_Duplicates_removed'!$G:$G,G$2,'07_Duplicates_removed'!$C:$C,$B157)</f>
        <v>1</v>
      </c>
      <c r="H157" s="5">
        <f>COUNTIFS('07_Duplicates_removed'!$G:$G,H$2,'07_Duplicates_removed'!$C:$C,$B157)</f>
        <v>12</v>
      </c>
      <c r="I157" s="5">
        <f>COUNTIFS('07_Duplicates_removed'!$G:$G,I$2,'07_Duplicates_removed'!$C:$C,$B157)</f>
        <v>0</v>
      </c>
      <c r="J157" s="5">
        <f>COUNTIFS('07_Duplicates_removed'!G:G,REPT("?",1)&amp;"*",'07_Duplicates_removed'!C:C,B157)</f>
        <v>0</v>
      </c>
      <c r="K157" s="5" t="str">
        <f t="shared" si="2"/>
        <v>Yes</v>
      </c>
      <c r="L157" s="5">
        <v>4</v>
      </c>
      <c r="M157" s="5">
        <v>4</v>
      </c>
      <c r="N157" s="5" t="s">
        <v>2590</v>
      </c>
      <c r="O157" s="5" t="s">
        <v>2591</v>
      </c>
    </row>
    <row r="158" spans="1:15" x14ac:dyDescent="0.25">
      <c r="A158" s="4" t="s">
        <v>221</v>
      </c>
      <c r="B158" s="5" t="s">
        <v>220</v>
      </c>
      <c r="C158" s="5" t="str">
        <f>IF(COUNTIF('07_Duplicates_removed'!$C:$C,B158)&gt;0,"Y","N")</f>
        <v>Y</v>
      </c>
      <c r="D158" s="5">
        <f>COUNTIFS('07_Duplicates_removed'!$G:$G,D$2,'07_Duplicates_removed'!$C:$C,$B158)</f>
        <v>0</v>
      </c>
      <c r="E158" s="5">
        <f>COUNTIFS('07_Duplicates_removed'!$G:$G,E$2,'07_Duplicates_removed'!$C:$C,$B158)</f>
        <v>0</v>
      </c>
      <c r="F158" s="5">
        <f>COUNTIFS('07_Duplicates_removed'!$G:$G,F$2,'07_Duplicates_removed'!$C:$C,$B158)</f>
        <v>3</v>
      </c>
      <c r="G158" s="5">
        <f>COUNTIFS('07_Duplicates_removed'!$G:$G,G$2,'07_Duplicates_removed'!$C:$C,$B158)</f>
        <v>0</v>
      </c>
      <c r="H158" s="5">
        <f>COUNTIFS('07_Duplicates_removed'!$G:$G,H$2,'07_Duplicates_removed'!$C:$C,$B158)</f>
        <v>0</v>
      </c>
      <c r="I158" s="5">
        <f>COUNTIFS('07_Duplicates_removed'!$G:$G,I$2,'07_Duplicates_removed'!$C:$C,$B158)</f>
        <v>0</v>
      </c>
      <c r="J158" s="5">
        <f>COUNTIFS('07_Duplicates_removed'!G:G,REPT("?",1)&amp;"*",'07_Duplicates_removed'!C:C,B158)</f>
        <v>0</v>
      </c>
      <c r="K158" s="5" t="str">
        <f t="shared" si="2"/>
        <v>No</v>
      </c>
      <c r="L158" s="5">
        <v>2</v>
      </c>
      <c r="M158" s="5">
        <v>2</v>
      </c>
      <c r="N158" s="5" t="s">
        <v>2497</v>
      </c>
      <c r="O158" s="5" t="s">
        <v>2592</v>
      </c>
    </row>
    <row r="159" spans="1:15" x14ac:dyDescent="0.25">
      <c r="A159" s="4" t="s">
        <v>1640</v>
      </c>
      <c r="B159" s="5" t="s">
        <v>1724</v>
      </c>
      <c r="C159" s="5" t="str">
        <f>IF(COUNTIF('07_Duplicates_removed'!$C:$C,B159)&gt;0,"Y","N")</f>
        <v>N</v>
      </c>
      <c r="D159" s="5">
        <f>COUNTIFS('07_Duplicates_removed'!$G:$G,D$2,'07_Duplicates_removed'!$C:$C,$B159)</f>
        <v>0</v>
      </c>
      <c r="E159" s="5">
        <f>COUNTIFS('07_Duplicates_removed'!$G:$G,E$2,'07_Duplicates_removed'!$C:$C,$B159)</f>
        <v>0</v>
      </c>
      <c r="F159" s="5">
        <f>COUNTIFS('07_Duplicates_removed'!$G:$G,F$2,'07_Duplicates_removed'!$C:$C,$B159)</f>
        <v>0</v>
      </c>
      <c r="G159" s="5">
        <f>COUNTIFS('07_Duplicates_removed'!$G:$G,G$2,'07_Duplicates_removed'!$C:$C,$B159)</f>
        <v>0</v>
      </c>
      <c r="H159" s="5">
        <f>COUNTIFS('07_Duplicates_removed'!$G:$G,H$2,'07_Duplicates_removed'!$C:$C,$B159)</f>
        <v>0</v>
      </c>
      <c r="I159" s="5">
        <f>COUNTIFS('07_Duplicates_removed'!$G:$G,I$2,'07_Duplicates_removed'!$C:$C,$B159)</f>
        <v>0</v>
      </c>
      <c r="J159" s="5">
        <f>COUNTIFS('07_Duplicates_removed'!G:G,REPT("?",1)&amp;"*",'07_Duplicates_removed'!C:C,B159)</f>
        <v>0</v>
      </c>
      <c r="K159" s="5" t="str">
        <f t="shared" si="2"/>
        <v>No</v>
      </c>
      <c r="L159" s="5">
        <v>1</v>
      </c>
      <c r="M159" s="5">
        <v>1</v>
      </c>
      <c r="N159" s="5" t="s">
        <v>2593</v>
      </c>
      <c r="O159" s="5" t="s">
        <v>2594</v>
      </c>
    </row>
    <row r="160" spans="1:15" x14ac:dyDescent="0.25">
      <c r="A160" s="4" t="s">
        <v>229</v>
      </c>
      <c r="B160" s="5" t="s">
        <v>228</v>
      </c>
      <c r="C160" s="5" t="str">
        <f>IF(COUNTIF('07_Duplicates_removed'!$C:$C,B160)&gt;0,"Y","N")</f>
        <v>Y</v>
      </c>
      <c r="D160" s="5">
        <f>COUNTIFS('07_Duplicates_removed'!$G:$G,D$2,'07_Duplicates_removed'!$C:$C,$B160)</f>
        <v>0</v>
      </c>
      <c r="E160" s="5">
        <f>COUNTIFS('07_Duplicates_removed'!$G:$G,E$2,'07_Duplicates_removed'!$C:$C,$B160)</f>
        <v>0</v>
      </c>
      <c r="F160" s="5">
        <f>COUNTIFS('07_Duplicates_removed'!$G:$G,F$2,'07_Duplicates_removed'!$C:$C,$B160)</f>
        <v>2</v>
      </c>
      <c r="G160" s="5">
        <f>COUNTIFS('07_Duplicates_removed'!$G:$G,G$2,'07_Duplicates_removed'!$C:$C,$B160)</f>
        <v>0</v>
      </c>
      <c r="H160" s="5">
        <f>COUNTIFS('07_Duplicates_removed'!$G:$G,H$2,'07_Duplicates_removed'!$C:$C,$B160)</f>
        <v>0</v>
      </c>
      <c r="I160" s="5">
        <f>COUNTIFS('07_Duplicates_removed'!$G:$G,I$2,'07_Duplicates_removed'!$C:$C,$B160)</f>
        <v>0</v>
      </c>
      <c r="J160" s="5">
        <f>COUNTIFS('07_Duplicates_removed'!G:G,REPT("?",1)&amp;"*",'07_Duplicates_removed'!C:C,B160)</f>
        <v>0</v>
      </c>
      <c r="K160" s="5" t="str">
        <f t="shared" si="2"/>
        <v>No</v>
      </c>
      <c r="L160" s="5" t="s">
        <v>1569</v>
      </c>
      <c r="M160" s="5">
        <v>2</v>
      </c>
      <c r="N160" s="5" t="s">
        <v>2595</v>
      </c>
      <c r="O160" s="5" t="s">
        <v>2596</v>
      </c>
    </row>
    <row r="161" spans="1:15" x14ac:dyDescent="0.25">
      <c r="A161" s="4" t="s">
        <v>918</v>
      </c>
      <c r="B161" s="5" t="s">
        <v>917</v>
      </c>
      <c r="C161" s="5" t="str">
        <f>IF(COUNTIF('07_Duplicates_removed'!$C:$C,B161)&gt;0,"Y","N")</f>
        <v>Y</v>
      </c>
      <c r="D161" s="5">
        <f>COUNTIFS('07_Duplicates_removed'!$G:$G,D$2,'07_Duplicates_removed'!$C:$C,$B161)</f>
        <v>0</v>
      </c>
      <c r="E161" s="5">
        <f>COUNTIFS('07_Duplicates_removed'!$G:$G,E$2,'07_Duplicates_removed'!$C:$C,$B161)</f>
        <v>0</v>
      </c>
      <c r="F161" s="5">
        <f>COUNTIFS('07_Duplicates_removed'!$G:$G,F$2,'07_Duplicates_removed'!$C:$C,$B161)</f>
        <v>2</v>
      </c>
      <c r="G161" s="5">
        <f>COUNTIFS('07_Duplicates_removed'!$G:$G,G$2,'07_Duplicates_removed'!$C:$C,$B161)</f>
        <v>0</v>
      </c>
      <c r="H161" s="5">
        <f>COUNTIFS('07_Duplicates_removed'!$G:$G,H$2,'07_Duplicates_removed'!$C:$C,$B161)</f>
        <v>0</v>
      </c>
      <c r="I161" s="5">
        <f>COUNTIFS('07_Duplicates_removed'!$G:$G,I$2,'07_Duplicates_removed'!$C:$C,$B161)</f>
        <v>0</v>
      </c>
      <c r="J161" s="5">
        <f>COUNTIFS('07_Duplicates_removed'!G:G,REPT("?",1)&amp;"*",'07_Duplicates_removed'!C:C,B161)</f>
        <v>0</v>
      </c>
      <c r="K161" s="5" t="str">
        <f t="shared" si="2"/>
        <v>No</v>
      </c>
      <c r="L161" s="5" t="s">
        <v>1569</v>
      </c>
      <c r="M161" s="5">
        <v>2</v>
      </c>
      <c r="N161" s="5" t="s">
        <v>2597</v>
      </c>
      <c r="O161" s="5" t="s">
        <v>1569</v>
      </c>
    </row>
    <row r="162" spans="1:15" x14ac:dyDescent="0.25">
      <c r="A162" s="4" t="s">
        <v>531</v>
      </c>
      <c r="B162" s="5" t="s">
        <v>530</v>
      </c>
      <c r="C162" s="5" t="str">
        <f>IF(COUNTIF('07_Duplicates_removed'!$C:$C,B162)&gt;0,"Y","N")</f>
        <v>Y</v>
      </c>
      <c r="D162" s="5">
        <f>COUNTIFS('07_Duplicates_removed'!$G:$G,D$2,'07_Duplicates_removed'!$C:$C,$B162)</f>
        <v>0</v>
      </c>
      <c r="E162" s="5">
        <f>COUNTIFS('07_Duplicates_removed'!$G:$G,E$2,'07_Duplicates_removed'!$C:$C,$B162)</f>
        <v>0</v>
      </c>
      <c r="F162" s="5">
        <f>COUNTIFS('07_Duplicates_removed'!$G:$G,F$2,'07_Duplicates_removed'!$C:$C,$B162)</f>
        <v>0</v>
      </c>
      <c r="G162" s="5">
        <f>COUNTIFS('07_Duplicates_removed'!$G:$G,G$2,'07_Duplicates_removed'!$C:$C,$B162)</f>
        <v>2</v>
      </c>
      <c r="H162" s="5">
        <f>COUNTIFS('07_Duplicates_removed'!$G:$G,H$2,'07_Duplicates_removed'!$C:$C,$B162)</f>
        <v>0</v>
      </c>
      <c r="I162" s="5">
        <f>COUNTIFS('07_Duplicates_removed'!$G:$G,I$2,'07_Duplicates_removed'!$C:$C,$B162)</f>
        <v>0</v>
      </c>
      <c r="J162" s="5">
        <f>COUNTIFS('07_Duplicates_removed'!G:G,REPT("?",1)&amp;"*",'07_Duplicates_removed'!C:C,B162)</f>
        <v>0</v>
      </c>
      <c r="K162" s="5" t="str">
        <f t="shared" si="2"/>
        <v>No</v>
      </c>
      <c r="L162" s="5" t="s">
        <v>1569</v>
      </c>
      <c r="M162" s="5">
        <v>3</v>
      </c>
      <c r="N162" s="5" t="s">
        <v>3040</v>
      </c>
      <c r="O162" s="5" t="s">
        <v>1569</v>
      </c>
    </row>
    <row r="163" spans="1:15" x14ac:dyDescent="0.25">
      <c r="A163" s="4" t="s">
        <v>3</v>
      </c>
      <c r="B163" s="5" t="s">
        <v>924</v>
      </c>
      <c r="C163" s="5" t="str">
        <f>IF(COUNTIF('07_Duplicates_removed'!$C:$C,B163)&gt;0,"Y","N")</f>
        <v>Y</v>
      </c>
      <c r="D163" s="5">
        <f>COUNTIFS('07_Duplicates_removed'!$G:$G,D$2,'07_Duplicates_removed'!$C:$C,$B163)</f>
        <v>0</v>
      </c>
      <c r="E163" s="5">
        <f>COUNTIFS('07_Duplicates_removed'!$G:$G,E$2,'07_Duplicates_removed'!$C:$C,$B163)</f>
        <v>1</v>
      </c>
      <c r="F163" s="5">
        <f>COUNTIFS('07_Duplicates_removed'!$G:$G,F$2,'07_Duplicates_removed'!$C:$C,$B163)</f>
        <v>3</v>
      </c>
      <c r="G163" s="5">
        <f>COUNTIFS('07_Duplicates_removed'!$G:$G,G$2,'07_Duplicates_removed'!$C:$C,$B163)</f>
        <v>0</v>
      </c>
      <c r="H163" s="5">
        <f>COUNTIFS('07_Duplicates_removed'!$G:$G,H$2,'07_Duplicates_removed'!$C:$C,$B163)</f>
        <v>0</v>
      </c>
      <c r="I163" s="5">
        <f>COUNTIFS('07_Duplicates_removed'!$G:$G,I$2,'07_Duplicates_removed'!$C:$C,$B163)</f>
        <v>0</v>
      </c>
      <c r="J163" s="5">
        <f>COUNTIFS('07_Duplicates_removed'!G:G,REPT("?",1)&amp;"*",'07_Duplicates_removed'!C:C,B163)</f>
        <v>0</v>
      </c>
      <c r="K163" s="5" t="str">
        <f t="shared" si="2"/>
        <v>Yes</v>
      </c>
      <c r="L163" s="5" t="s">
        <v>1569</v>
      </c>
      <c r="M163" s="5">
        <v>2</v>
      </c>
      <c r="N163" s="5" t="s">
        <v>2598</v>
      </c>
      <c r="O163" s="5" t="s">
        <v>2599</v>
      </c>
    </row>
    <row r="164" spans="1:15" x14ac:dyDescent="0.25">
      <c r="A164" s="4" t="s">
        <v>1641</v>
      </c>
      <c r="B164" s="5" t="s">
        <v>1725</v>
      </c>
      <c r="C164" s="5" t="str">
        <f>IF(COUNTIF('07_Duplicates_removed'!$C:$C,B164)&gt;0,"Y","N")</f>
        <v>N</v>
      </c>
      <c r="D164" s="5">
        <f>COUNTIFS('07_Duplicates_removed'!$G:$G,D$2,'07_Duplicates_removed'!$C:$C,$B164)</f>
        <v>0</v>
      </c>
      <c r="E164" s="5">
        <f>COUNTIFS('07_Duplicates_removed'!$G:$G,E$2,'07_Duplicates_removed'!$C:$C,$B164)</f>
        <v>0</v>
      </c>
      <c r="F164" s="5">
        <f>COUNTIFS('07_Duplicates_removed'!$G:$G,F$2,'07_Duplicates_removed'!$C:$C,$B164)</f>
        <v>0</v>
      </c>
      <c r="G164" s="5">
        <f>COUNTIFS('07_Duplicates_removed'!$G:$G,G$2,'07_Duplicates_removed'!$C:$C,$B164)</f>
        <v>0</v>
      </c>
      <c r="H164" s="5">
        <f>COUNTIFS('07_Duplicates_removed'!$G:$G,H$2,'07_Duplicates_removed'!$C:$C,$B164)</f>
        <v>0</v>
      </c>
      <c r="I164" s="5">
        <f>COUNTIFS('07_Duplicates_removed'!$G:$G,I$2,'07_Duplicates_removed'!$C:$C,$B164)</f>
        <v>0</v>
      </c>
      <c r="J164" s="5">
        <f>COUNTIFS('07_Duplicates_removed'!G:G,REPT("?",1)&amp;"*",'07_Duplicates_removed'!C:C,B164)</f>
        <v>0</v>
      </c>
      <c r="K164" s="5" t="str">
        <f t="shared" si="2"/>
        <v>No</v>
      </c>
      <c r="L164" s="5" t="s">
        <v>1569</v>
      </c>
      <c r="M164" s="5">
        <v>0</v>
      </c>
      <c r="N164" s="5" t="s">
        <v>2476</v>
      </c>
      <c r="O164" s="5" t="s">
        <v>1569</v>
      </c>
    </row>
    <row r="165" spans="1:15" x14ac:dyDescent="0.25">
      <c r="A165" s="4" t="s">
        <v>1642</v>
      </c>
      <c r="B165" s="5" t="s">
        <v>1726</v>
      </c>
      <c r="C165" s="5" t="str">
        <f>IF(COUNTIF('07_Duplicates_removed'!$C:$C,B165)&gt;0,"Y","N")</f>
        <v>N</v>
      </c>
      <c r="D165" s="5">
        <f>COUNTIFS('07_Duplicates_removed'!$G:$G,D$2,'07_Duplicates_removed'!$C:$C,$B165)</f>
        <v>0</v>
      </c>
      <c r="E165" s="5">
        <f>COUNTIFS('07_Duplicates_removed'!$G:$G,E$2,'07_Duplicates_removed'!$C:$C,$B165)</f>
        <v>0</v>
      </c>
      <c r="F165" s="5">
        <f>COUNTIFS('07_Duplicates_removed'!$G:$G,F$2,'07_Duplicates_removed'!$C:$C,$B165)</f>
        <v>0</v>
      </c>
      <c r="G165" s="5">
        <f>COUNTIFS('07_Duplicates_removed'!$G:$G,G$2,'07_Duplicates_removed'!$C:$C,$B165)</f>
        <v>0</v>
      </c>
      <c r="H165" s="5">
        <f>COUNTIFS('07_Duplicates_removed'!$G:$G,H$2,'07_Duplicates_removed'!$C:$C,$B165)</f>
        <v>0</v>
      </c>
      <c r="I165" s="5">
        <f>COUNTIFS('07_Duplicates_removed'!$G:$G,I$2,'07_Duplicates_removed'!$C:$C,$B165)</f>
        <v>0</v>
      </c>
      <c r="J165" s="5">
        <f>COUNTIFS('07_Duplicates_removed'!G:G,REPT("?",1)&amp;"*",'07_Duplicates_removed'!C:C,B165)</f>
        <v>0</v>
      </c>
      <c r="K165" s="5" t="str">
        <f t="shared" si="2"/>
        <v>No</v>
      </c>
      <c r="L165" s="5" t="s">
        <v>1569</v>
      </c>
      <c r="M165" s="5">
        <v>0</v>
      </c>
      <c r="N165" s="5" t="s">
        <v>2476</v>
      </c>
      <c r="O165" s="5" t="s">
        <v>1569</v>
      </c>
    </row>
    <row r="166" spans="1:15" x14ac:dyDescent="0.25">
      <c r="A166" s="4" t="s">
        <v>1643</v>
      </c>
      <c r="B166" s="5" t="s">
        <v>1727</v>
      </c>
      <c r="C166" s="5" t="str">
        <f>IF(COUNTIF('07_Duplicates_removed'!$C:$C,B166)&gt;0,"Y","N")</f>
        <v>N</v>
      </c>
      <c r="D166" s="5">
        <f>COUNTIFS('07_Duplicates_removed'!$G:$G,D$2,'07_Duplicates_removed'!$C:$C,$B166)</f>
        <v>0</v>
      </c>
      <c r="E166" s="5">
        <f>COUNTIFS('07_Duplicates_removed'!$G:$G,E$2,'07_Duplicates_removed'!$C:$C,$B166)</f>
        <v>0</v>
      </c>
      <c r="F166" s="5">
        <f>COUNTIFS('07_Duplicates_removed'!$G:$G,F$2,'07_Duplicates_removed'!$C:$C,$B166)</f>
        <v>0</v>
      </c>
      <c r="G166" s="5">
        <f>COUNTIFS('07_Duplicates_removed'!$G:$G,G$2,'07_Duplicates_removed'!$C:$C,$B166)</f>
        <v>0</v>
      </c>
      <c r="H166" s="5">
        <f>COUNTIFS('07_Duplicates_removed'!$G:$G,H$2,'07_Duplicates_removed'!$C:$C,$B166)</f>
        <v>0</v>
      </c>
      <c r="I166" s="5">
        <f>COUNTIFS('07_Duplicates_removed'!$G:$G,I$2,'07_Duplicates_removed'!$C:$C,$B166)</f>
        <v>0</v>
      </c>
      <c r="J166" s="5">
        <f>COUNTIFS('07_Duplicates_removed'!G:G,REPT("?",1)&amp;"*",'07_Duplicates_removed'!C:C,B166)</f>
        <v>0</v>
      </c>
      <c r="K166" s="5" t="str">
        <f t="shared" si="2"/>
        <v>No</v>
      </c>
      <c r="L166" s="5" t="s">
        <v>1569</v>
      </c>
      <c r="M166" s="5">
        <v>2</v>
      </c>
      <c r="N166" s="5" t="s">
        <v>2600</v>
      </c>
      <c r="O166" s="5" t="s">
        <v>1569</v>
      </c>
    </row>
    <row r="167" spans="1:15" x14ac:dyDescent="0.25">
      <c r="A167" s="4" t="s">
        <v>1644</v>
      </c>
      <c r="B167" s="5" t="s">
        <v>1728</v>
      </c>
      <c r="C167" s="5" t="str">
        <f>IF(COUNTIF('07_Duplicates_removed'!$C:$C,B167)&gt;0,"Y","N")</f>
        <v>N</v>
      </c>
      <c r="D167" s="5">
        <f>COUNTIFS('07_Duplicates_removed'!$G:$G,D$2,'07_Duplicates_removed'!$C:$C,$B167)</f>
        <v>0</v>
      </c>
      <c r="E167" s="5">
        <f>COUNTIFS('07_Duplicates_removed'!$G:$G,E$2,'07_Duplicates_removed'!$C:$C,$B167)</f>
        <v>0</v>
      </c>
      <c r="F167" s="5">
        <f>COUNTIFS('07_Duplicates_removed'!$G:$G,F$2,'07_Duplicates_removed'!$C:$C,$B167)</f>
        <v>0</v>
      </c>
      <c r="G167" s="5">
        <f>COUNTIFS('07_Duplicates_removed'!$G:$G,G$2,'07_Duplicates_removed'!$C:$C,$B167)</f>
        <v>0</v>
      </c>
      <c r="H167" s="5">
        <f>COUNTIFS('07_Duplicates_removed'!$G:$G,H$2,'07_Duplicates_removed'!$C:$C,$B167)</f>
        <v>0</v>
      </c>
      <c r="I167" s="5">
        <f>COUNTIFS('07_Duplicates_removed'!$G:$G,I$2,'07_Duplicates_removed'!$C:$C,$B167)</f>
        <v>0</v>
      </c>
      <c r="J167" s="5">
        <f>COUNTIFS('07_Duplicates_removed'!G:G,REPT("?",1)&amp;"*",'07_Duplicates_removed'!C:C,B167)</f>
        <v>0</v>
      </c>
      <c r="K167" s="5" t="str">
        <f t="shared" si="2"/>
        <v>No</v>
      </c>
      <c r="L167" s="5" t="s">
        <v>1569</v>
      </c>
      <c r="M167" s="5">
        <v>1</v>
      </c>
      <c r="N167" s="5" t="s">
        <v>2552</v>
      </c>
      <c r="O167" s="5" t="s">
        <v>1569</v>
      </c>
    </row>
    <row r="168" spans="1:15" x14ac:dyDescent="0.25">
      <c r="A168" s="4" t="s">
        <v>237</v>
      </c>
      <c r="B168" s="5" t="s">
        <v>236</v>
      </c>
      <c r="C168" s="5" t="str">
        <f>IF(COUNTIF('07_Duplicates_removed'!$C:$C,B168)&gt;0,"Y","N")</f>
        <v>Y</v>
      </c>
      <c r="D168" s="5">
        <f>COUNTIFS('07_Duplicates_removed'!$G:$G,D$2,'07_Duplicates_removed'!$C:$C,$B168)</f>
        <v>0</v>
      </c>
      <c r="E168" s="5">
        <f>COUNTIFS('07_Duplicates_removed'!$G:$G,E$2,'07_Duplicates_removed'!$C:$C,$B168)</f>
        <v>1</v>
      </c>
      <c r="F168" s="5">
        <f>COUNTIFS('07_Duplicates_removed'!$G:$G,F$2,'07_Duplicates_removed'!$C:$C,$B168)</f>
        <v>0</v>
      </c>
      <c r="G168" s="5">
        <f>COUNTIFS('07_Duplicates_removed'!$G:$G,G$2,'07_Duplicates_removed'!$C:$C,$B168)</f>
        <v>0</v>
      </c>
      <c r="H168" s="5">
        <f>COUNTIFS('07_Duplicates_removed'!$G:$G,H$2,'07_Duplicates_removed'!$C:$C,$B168)</f>
        <v>0</v>
      </c>
      <c r="I168" s="5">
        <f>COUNTIFS('07_Duplicates_removed'!$G:$G,I$2,'07_Duplicates_removed'!$C:$C,$B168)</f>
        <v>0</v>
      </c>
      <c r="J168" s="5">
        <f>COUNTIFS('07_Duplicates_removed'!G:G,REPT("?",1)&amp;"*",'07_Duplicates_removed'!C:C,B168)</f>
        <v>0</v>
      </c>
      <c r="K168" s="5" t="str">
        <f t="shared" si="2"/>
        <v>No</v>
      </c>
      <c r="L168" s="5" t="s">
        <v>1569</v>
      </c>
      <c r="M168" s="5">
        <v>1</v>
      </c>
      <c r="N168" s="5" t="s">
        <v>2601</v>
      </c>
      <c r="O168" s="5" t="s">
        <v>1569</v>
      </c>
    </row>
    <row r="169" spans="1:15" x14ac:dyDescent="0.25">
      <c r="A169" s="4" t="s">
        <v>242</v>
      </c>
      <c r="B169" s="5" t="s">
        <v>241</v>
      </c>
      <c r="C169" s="5" t="str">
        <f>IF(COUNTIF('07_Duplicates_removed'!$C:$C,B169)&gt;0,"Y","N")</f>
        <v>Y</v>
      </c>
      <c r="D169" s="5">
        <f>COUNTIFS('07_Duplicates_removed'!$G:$G,D$2,'07_Duplicates_removed'!$C:$C,$B169)</f>
        <v>0</v>
      </c>
      <c r="E169" s="5">
        <f>COUNTIFS('07_Duplicates_removed'!$G:$G,E$2,'07_Duplicates_removed'!$C:$C,$B169)</f>
        <v>0</v>
      </c>
      <c r="F169" s="5">
        <f>COUNTIFS('07_Duplicates_removed'!$G:$G,F$2,'07_Duplicates_removed'!$C:$C,$B169)</f>
        <v>2</v>
      </c>
      <c r="G169" s="5">
        <f>COUNTIFS('07_Duplicates_removed'!$G:$G,G$2,'07_Duplicates_removed'!$C:$C,$B169)</f>
        <v>0</v>
      </c>
      <c r="H169" s="5">
        <f>COUNTIFS('07_Duplicates_removed'!$G:$G,H$2,'07_Duplicates_removed'!$C:$C,$B169)</f>
        <v>0</v>
      </c>
      <c r="I169" s="5">
        <f>COUNTIFS('07_Duplicates_removed'!$G:$G,I$2,'07_Duplicates_removed'!$C:$C,$B169)</f>
        <v>0</v>
      </c>
      <c r="J169" s="5">
        <f>COUNTIFS('07_Duplicates_removed'!G:G,REPT("?",1)&amp;"*",'07_Duplicates_removed'!C:C,B169)</f>
        <v>0</v>
      </c>
      <c r="K169" s="5" t="str">
        <f t="shared" si="2"/>
        <v>No</v>
      </c>
      <c r="L169" s="5" t="s">
        <v>1569</v>
      </c>
      <c r="M169" s="5">
        <v>2</v>
      </c>
      <c r="N169" s="5" t="s">
        <v>2497</v>
      </c>
      <c r="O169" s="5" t="s">
        <v>2602</v>
      </c>
    </row>
    <row r="170" spans="1:15" x14ac:dyDescent="0.25">
      <c r="A170" s="4" t="s">
        <v>250</v>
      </c>
      <c r="B170" s="5" t="s">
        <v>249</v>
      </c>
      <c r="C170" s="5" t="str">
        <f>IF(COUNTIF('07_Duplicates_removed'!$C:$C,B170)&gt;0,"Y","N")</f>
        <v>Y</v>
      </c>
      <c r="D170" s="5">
        <f>COUNTIFS('07_Duplicates_removed'!$G:$G,D$2,'07_Duplicates_removed'!$C:$C,$B170)</f>
        <v>0</v>
      </c>
      <c r="E170" s="5">
        <f>COUNTIFS('07_Duplicates_removed'!$G:$G,E$2,'07_Duplicates_removed'!$C:$C,$B170)</f>
        <v>1</v>
      </c>
      <c r="F170" s="5">
        <f>COUNTIFS('07_Duplicates_removed'!$G:$G,F$2,'07_Duplicates_removed'!$C:$C,$B170)</f>
        <v>0</v>
      </c>
      <c r="G170" s="5">
        <f>COUNTIFS('07_Duplicates_removed'!$G:$G,G$2,'07_Duplicates_removed'!$C:$C,$B170)</f>
        <v>0</v>
      </c>
      <c r="H170" s="5">
        <f>COUNTIFS('07_Duplicates_removed'!$G:$G,H$2,'07_Duplicates_removed'!$C:$C,$B170)</f>
        <v>0</v>
      </c>
      <c r="I170" s="5">
        <f>COUNTIFS('07_Duplicates_removed'!$G:$G,I$2,'07_Duplicates_removed'!$C:$C,$B170)</f>
        <v>0</v>
      </c>
      <c r="J170" s="5">
        <f>COUNTIFS('07_Duplicates_removed'!G:G,REPT("?",1)&amp;"*",'07_Duplicates_removed'!C:C,B170)</f>
        <v>0</v>
      </c>
      <c r="K170" s="5" t="str">
        <f t="shared" si="2"/>
        <v>No</v>
      </c>
      <c r="L170" s="5" t="s">
        <v>1569</v>
      </c>
      <c r="M170" s="5">
        <v>1</v>
      </c>
      <c r="N170" s="5" t="s">
        <v>2474</v>
      </c>
      <c r="O170" s="5" t="s">
        <v>1569</v>
      </c>
    </row>
    <row r="171" spans="1:15" x14ac:dyDescent="0.25">
      <c r="A171" s="4" t="s">
        <v>21</v>
      </c>
      <c r="B171" s="5" t="s">
        <v>939</v>
      </c>
      <c r="C171" s="5" t="str">
        <f>IF(COUNTIF('07_Duplicates_removed'!$C:$C,B171)&gt;0,"Y","N")</f>
        <v>Y</v>
      </c>
      <c r="D171" s="5">
        <f>COUNTIFS('07_Duplicates_removed'!$G:$G,D$2,'07_Duplicates_removed'!$C:$C,$B171)</f>
        <v>0</v>
      </c>
      <c r="E171" s="5">
        <f>COUNTIFS('07_Duplicates_removed'!$G:$G,E$2,'07_Duplicates_removed'!$C:$C,$B171)</f>
        <v>0</v>
      </c>
      <c r="F171" s="5">
        <f>COUNTIFS('07_Duplicates_removed'!$G:$G,F$2,'07_Duplicates_removed'!$C:$C,$B171)</f>
        <v>1</v>
      </c>
      <c r="G171" s="5">
        <f>COUNTIFS('07_Duplicates_removed'!$G:$G,G$2,'07_Duplicates_removed'!$C:$C,$B171)</f>
        <v>2</v>
      </c>
      <c r="H171" s="5">
        <f>COUNTIFS('07_Duplicates_removed'!$G:$G,H$2,'07_Duplicates_removed'!$C:$C,$B171)</f>
        <v>0</v>
      </c>
      <c r="I171" s="5">
        <f>COUNTIFS('07_Duplicates_removed'!$G:$G,I$2,'07_Duplicates_removed'!$C:$C,$B171)</f>
        <v>0</v>
      </c>
      <c r="J171" s="5">
        <f>COUNTIFS('07_Duplicates_removed'!G:G,REPT("?",1)&amp;"*",'07_Duplicates_removed'!C:C,B171)</f>
        <v>0</v>
      </c>
      <c r="K171" s="5" t="str">
        <f t="shared" si="2"/>
        <v>Yes</v>
      </c>
      <c r="L171" s="5" t="s">
        <v>1569</v>
      </c>
      <c r="M171" s="5">
        <v>3</v>
      </c>
      <c r="N171" s="5" t="s">
        <v>2603</v>
      </c>
      <c r="O171" s="5" t="s">
        <v>1569</v>
      </c>
    </row>
    <row r="172" spans="1:15" x14ac:dyDescent="0.25">
      <c r="A172" s="4" t="s">
        <v>255</v>
      </c>
      <c r="B172" s="5" t="s">
        <v>254</v>
      </c>
      <c r="C172" s="5" t="str">
        <f>IF(COUNTIF('07_Duplicates_removed'!$C:$C,B172)&gt;0,"Y","N")</f>
        <v>Y</v>
      </c>
      <c r="D172" s="5">
        <f>COUNTIFS('07_Duplicates_removed'!$G:$G,D$2,'07_Duplicates_removed'!$C:$C,$B172)</f>
        <v>0</v>
      </c>
      <c r="E172" s="5">
        <f>COUNTIFS('07_Duplicates_removed'!$G:$G,E$2,'07_Duplicates_removed'!$C:$C,$B172)</f>
        <v>1</v>
      </c>
      <c r="F172" s="5">
        <f>COUNTIFS('07_Duplicates_removed'!$G:$G,F$2,'07_Duplicates_removed'!$C:$C,$B172)</f>
        <v>0</v>
      </c>
      <c r="G172" s="5">
        <f>COUNTIFS('07_Duplicates_removed'!$G:$G,G$2,'07_Duplicates_removed'!$C:$C,$B172)</f>
        <v>0</v>
      </c>
      <c r="H172" s="5">
        <f>COUNTIFS('07_Duplicates_removed'!$G:$G,H$2,'07_Duplicates_removed'!$C:$C,$B172)</f>
        <v>0</v>
      </c>
      <c r="I172" s="5">
        <f>COUNTIFS('07_Duplicates_removed'!$G:$G,I$2,'07_Duplicates_removed'!$C:$C,$B172)</f>
        <v>0</v>
      </c>
      <c r="J172" s="5">
        <f>COUNTIFS('07_Duplicates_removed'!G:G,REPT("?",1)&amp;"*",'07_Duplicates_removed'!C:C,B172)</f>
        <v>0</v>
      </c>
      <c r="K172" s="5" t="str">
        <f t="shared" si="2"/>
        <v>No</v>
      </c>
      <c r="L172" s="5" t="s">
        <v>1569</v>
      </c>
      <c r="M172" s="5">
        <v>1</v>
      </c>
      <c r="N172" s="5" t="s">
        <v>2568</v>
      </c>
      <c r="O172" s="5" t="s">
        <v>1569</v>
      </c>
    </row>
    <row r="173" spans="1:15" x14ac:dyDescent="0.25">
      <c r="A173" s="4" t="s">
        <v>1645</v>
      </c>
      <c r="B173" s="5" t="s">
        <v>1025</v>
      </c>
      <c r="C173" s="5" t="str">
        <f>IF(COUNTIF('07_Duplicates_removed'!$C:$C,B173)&gt;0,"Y","N")</f>
        <v>N</v>
      </c>
      <c r="D173" s="5">
        <f>COUNTIFS('07_Duplicates_removed'!$G:$G,D$2,'07_Duplicates_removed'!$C:$C,$B173)</f>
        <v>0</v>
      </c>
      <c r="E173" s="5">
        <f>COUNTIFS('07_Duplicates_removed'!$G:$G,E$2,'07_Duplicates_removed'!$C:$C,$B173)</f>
        <v>0</v>
      </c>
      <c r="F173" s="5">
        <f>COUNTIFS('07_Duplicates_removed'!$G:$G,F$2,'07_Duplicates_removed'!$C:$C,$B173)</f>
        <v>0</v>
      </c>
      <c r="G173" s="5">
        <f>COUNTIFS('07_Duplicates_removed'!$G:$G,G$2,'07_Duplicates_removed'!$C:$C,$B173)</f>
        <v>0</v>
      </c>
      <c r="H173" s="5">
        <f>COUNTIFS('07_Duplicates_removed'!$G:$G,H$2,'07_Duplicates_removed'!$C:$C,$B173)</f>
        <v>0</v>
      </c>
      <c r="I173" s="5">
        <f>COUNTIFS('07_Duplicates_removed'!$G:$G,I$2,'07_Duplicates_removed'!$C:$C,$B173)</f>
        <v>0</v>
      </c>
      <c r="J173" s="5">
        <f>COUNTIFS('07_Duplicates_removed'!G:G,REPT("?",1)&amp;"*",'07_Duplicates_removed'!C:C,B173)</f>
        <v>0</v>
      </c>
      <c r="K173" s="5" t="str">
        <f t="shared" si="2"/>
        <v>No</v>
      </c>
      <c r="L173" s="5">
        <v>2</v>
      </c>
      <c r="M173" s="5">
        <v>2</v>
      </c>
      <c r="N173" s="5" t="s">
        <v>2604</v>
      </c>
      <c r="O173" s="5" t="s">
        <v>2605</v>
      </c>
    </row>
    <row r="174" spans="1:15" x14ac:dyDescent="0.25">
      <c r="A174" s="4" t="s">
        <v>260</v>
      </c>
      <c r="B174" s="5" t="s">
        <v>259</v>
      </c>
      <c r="C174" s="5" t="str">
        <f>IF(COUNTIF('07_Duplicates_removed'!$C:$C,B174)&gt;0,"Y","N")</f>
        <v>Y</v>
      </c>
      <c r="D174" s="5">
        <f>COUNTIFS('07_Duplicates_removed'!$G:$G,D$2,'07_Duplicates_removed'!$C:$C,$B174)</f>
        <v>0</v>
      </c>
      <c r="E174" s="5">
        <f>COUNTIFS('07_Duplicates_removed'!$G:$G,E$2,'07_Duplicates_removed'!$C:$C,$B174)</f>
        <v>0</v>
      </c>
      <c r="F174" s="5">
        <f>COUNTIFS('07_Duplicates_removed'!$G:$G,F$2,'07_Duplicates_removed'!$C:$C,$B174)</f>
        <v>3</v>
      </c>
      <c r="G174" s="5">
        <f>COUNTIFS('07_Duplicates_removed'!$G:$G,G$2,'07_Duplicates_removed'!$C:$C,$B174)</f>
        <v>0</v>
      </c>
      <c r="H174" s="5">
        <f>COUNTIFS('07_Duplicates_removed'!$G:$G,H$2,'07_Duplicates_removed'!$C:$C,$B174)</f>
        <v>0</v>
      </c>
      <c r="I174" s="5">
        <f>COUNTIFS('07_Duplicates_removed'!$G:$G,I$2,'07_Duplicates_removed'!$C:$C,$B174)</f>
        <v>0</v>
      </c>
      <c r="J174" s="5">
        <f>COUNTIFS('07_Duplicates_removed'!G:G,REPT("?",1)&amp;"*",'07_Duplicates_removed'!C:C,B174)</f>
        <v>0</v>
      </c>
      <c r="K174" s="5" t="str">
        <f t="shared" si="2"/>
        <v>No</v>
      </c>
      <c r="L174" s="5">
        <v>3</v>
      </c>
      <c r="M174" s="5">
        <v>2</v>
      </c>
      <c r="N174" s="5" t="s">
        <v>2606</v>
      </c>
      <c r="O174" s="5" t="s">
        <v>2607</v>
      </c>
    </row>
    <row r="175" spans="1:15" x14ac:dyDescent="0.25">
      <c r="A175" s="4" t="s">
        <v>949</v>
      </c>
      <c r="B175" s="5" t="s">
        <v>948</v>
      </c>
      <c r="C175" s="5" t="str">
        <f>IF(COUNTIF('07_Duplicates_removed'!$C:$C,B175)&gt;0,"Y","N")</f>
        <v>Y</v>
      </c>
      <c r="D175" s="5">
        <f>COUNTIFS('07_Duplicates_removed'!$G:$G,D$2,'07_Duplicates_removed'!$C:$C,$B175)</f>
        <v>0</v>
      </c>
      <c r="E175" s="5">
        <f>COUNTIFS('07_Duplicates_removed'!$G:$G,E$2,'07_Duplicates_removed'!$C:$C,$B175)</f>
        <v>0</v>
      </c>
      <c r="F175" s="5">
        <f>COUNTIFS('07_Duplicates_removed'!$G:$G,F$2,'07_Duplicates_removed'!$C:$C,$B175)</f>
        <v>1</v>
      </c>
      <c r="G175" s="5">
        <f>COUNTIFS('07_Duplicates_removed'!$G:$G,G$2,'07_Duplicates_removed'!$C:$C,$B175)</f>
        <v>0</v>
      </c>
      <c r="H175" s="5">
        <f>COUNTIFS('07_Duplicates_removed'!$G:$G,H$2,'07_Duplicates_removed'!$C:$C,$B175)</f>
        <v>0</v>
      </c>
      <c r="I175" s="5">
        <f>COUNTIFS('07_Duplicates_removed'!$G:$G,I$2,'07_Duplicates_removed'!$C:$C,$B175)</f>
        <v>0</v>
      </c>
      <c r="J175" s="5">
        <f>COUNTIFS('07_Duplicates_removed'!G:G,REPT("?",1)&amp;"*",'07_Duplicates_removed'!C:C,B175)</f>
        <v>0</v>
      </c>
      <c r="K175" s="5" t="str">
        <f t="shared" si="2"/>
        <v>No</v>
      </c>
      <c r="L175" s="5" t="s">
        <v>1569</v>
      </c>
      <c r="M175" s="5">
        <v>2</v>
      </c>
      <c r="N175" s="5" t="s">
        <v>2474</v>
      </c>
      <c r="O175" s="5" t="s">
        <v>1569</v>
      </c>
    </row>
    <row r="176" spans="1:15" x14ac:dyDescent="0.25">
      <c r="A176" s="4" t="s">
        <v>1646</v>
      </c>
      <c r="B176" s="5" t="s">
        <v>1729</v>
      </c>
      <c r="C176" s="5" t="str">
        <f>IF(COUNTIF('07_Duplicates_removed'!$C:$C,B176)&gt;0,"Y","N")</f>
        <v>N</v>
      </c>
      <c r="D176" s="5">
        <f>COUNTIFS('07_Duplicates_removed'!$G:$G,D$2,'07_Duplicates_removed'!$C:$C,$B176)</f>
        <v>0</v>
      </c>
      <c r="E176" s="5">
        <f>COUNTIFS('07_Duplicates_removed'!$G:$G,E$2,'07_Duplicates_removed'!$C:$C,$B176)</f>
        <v>0</v>
      </c>
      <c r="F176" s="5">
        <f>COUNTIFS('07_Duplicates_removed'!$G:$G,F$2,'07_Duplicates_removed'!$C:$C,$B176)</f>
        <v>0</v>
      </c>
      <c r="G176" s="5">
        <f>COUNTIFS('07_Duplicates_removed'!$G:$G,G$2,'07_Duplicates_removed'!$C:$C,$B176)</f>
        <v>0</v>
      </c>
      <c r="H176" s="5">
        <f>COUNTIFS('07_Duplicates_removed'!$G:$G,H$2,'07_Duplicates_removed'!$C:$C,$B176)</f>
        <v>0</v>
      </c>
      <c r="I176" s="5">
        <f>COUNTIFS('07_Duplicates_removed'!$G:$G,I$2,'07_Duplicates_removed'!$C:$C,$B176)</f>
        <v>0</v>
      </c>
      <c r="J176" s="5">
        <f>COUNTIFS('07_Duplicates_removed'!G:G,REPT("?",1)&amp;"*",'07_Duplicates_removed'!C:C,B176)</f>
        <v>0</v>
      </c>
      <c r="K176" s="5" t="str">
        <f t="shared" si="2"/>
        <v>No</v>
      </c>
      <c r="L176" s="5" t="s">
        <v>1569</v>
      </c>
      <c r="M176" s="5">
        <v>0</v>
      </c>
      <c r="N176" s="5" t="s">
        <v>2476</v>
      </c>
      <c r="O176" s="5" t="s">
        <v>1569</v>
      </c>
    </row>
    <row r="177" spans="1:15" x14ac:dyDescent="0.25">
      <c r="A177" s="4" t="s">
        <v>1257</v>
      </c>
      <c r="B177" s="5" t="s">
        <v>1256</v>
      </c>
      <c r="C177" s="5" t="str">
        <f>IF(COUNTIF('07_Duplicates_removed'!$C:$C,B177)&gt;0,"Y","N")</f>
        <v>Y</v>
      </c>
      <c r="D177" s="5">
        <f>COUNTIFS('07_Duplicates_removed'!$G:$G,D$2,'07_Duplicates_removed'!$C:$C,$B177)</f>
        <v>0</v>
      </c>
      <c r="E177" s="5">
        <f>COUNTIFS('07_Duplicates_removed'!$G:$G,E$2,'07_Duplicates_removed'!$C:$C,$B177)</f>
        <v>0</v>
      </c>
      <c r="F177" s="5">
        <f>COUNTIFS('07_Duplicates_removed'!$G:$G,F$2,'07_Duplicates_removed'!$C:$C,$B177)</f>
        <v>5</v>
      </c>
      <c r="G177" s="5">
        <f>COUNTIFS('07_Duplicates_removed'!$G:$G,G$2,'07_Duplicates_removed'!$C:$C,$B177)</f>
        <v>0</v>
      </c>
      <c r="H177" s="5">
        <f>COUNTIFS('07_Duplicates_removed'!$G:$G,H$2,'07_Duplicates_removed'!$C:$C,$B177)</f>
        <v>0</v>
      </c>
      <c r="I177" s="5">
        <f>COUNTIFS('07_Duplicates_removed'!$G:$G,I$2,'07_Duplicates_removed'!$C:$C,$B177)</f>
        <v>0</v>
      </c>
      <c r="J177" s="5">
        <f>COUNTIFS('07_Duplicates_removed'!G:G,REPT("?",1)&amp;"*",'07_Duplicates_removed'!C:C,B177)</f>
        <v>0</v>
      </c>
      <c r="K177" s="5" t="str">
        <f t="shared" si="2"/>
        <v>No</v>
      </c>
      <c r="L177" s="5">
        <v>2</v>
      </c>
      <c r="M177" s="5">
        <v>2</v>
      </c>
      <c r="N177" s="5" t="s">
        <v>2608</v>
      </c>
      <c r="O177" s="5" t="s">
        <v>2609</v>
      </c>
    </row>
    <row r="178" spans="1:15" x14ac:dyDescent="0.25">
      <c r="A178" s="4" t="s">
        <v>1266</v>
      </c>
      <c r="B178" s="5" t="s">
        <v>1265</v>
      </c>
      <c r="C178" s="5" t="str">
        <f>IF(COUNTIF('07_Duplicates_removed'!$C:$C,B178)&gt;0,"Y","N")</f>
        <v>Y</v>
      </c>
      <c r="D178" s="5">
        <f>COUNTIFS('07_Duplicates_removed'!$G:$G,D$2,'07_Duplicates_removed'!$C:$C,$B178)</f>
        <v>0</v>
      </c>
      <c r="E178" s="5">
        <f>COUNTIFS('07_Duplicates_removed'!$G:$G,E$2,'07_Duplicates_removed'!$C:$C,$B178)</f>
        <v>0</v>
      </c>
      <c r="F178" s="5">
        <f>COUNTIFS('07_Duplicates_removed'!$G:$G,F$2,'07_Duplicates_removed'!$C:$C,$B178)</f>
        <v>4</v>
      </c>
      <c r="G178" s="5">
        <f>COUNTIFS('07_Duplicates_removed'!$G:$G,G$2,'07_Duplicates_removed'!$C:$C,$B178)</f>
        <v>1</v>
      </c>
      <c r="H178" s="5">
        <f>COUNTIFS('07_Duplicates_removed'!$G:$G,H$2,'07_Duplicates_removed'!$C:$C,$B178)</f>
        <v>0</v>
      </c>
      <c r="I178" s="5">
        <f>COUNTIFS('07_Duplicates_removed'!$G:$G,I$2,'07_Duplicates_removed'!$C:$C,$B178)</f>
        <v>0</v>
      </c>
      <c r="J178" s="5">
        <f>COUNTIFS('07_Duplicates_removed'!G:G,REPT("?",1)&amp;"*",'07_Duplicates_removed'!C:C,B178)</f>
        <v>0</v>
      </c>
      <c r="K178" s="5" t="str">
        <f t="shared" si="2"/>
        <v>Yes</v>
      </c>
      <c r="M178" s="5">
        <v>2</v>
      </c>
      <c r="N178" s="5" t="s">
        <v>3281</v>
      </c>
    </row>
    <row r="179" spans="1:15" x14ac:dyDescent="0.25">
      <c r="A179" s="4" t="s">
        <v>954</v>
      </c>
      <c r="B179" s="5" t="s">
        <v>953</v>
      </c>
      <c r="C179" s="5" t="str">
        <f>IF(COUNTIF('07_Duplicates_removed'!$C:$C,B179)&gt;0,"Y","N")</f>
        <v>Y</v>
      </c>
      <c r="D179" s="5">
        <f>COUNTIFS('07_Duplicates_removed'!$G:$G,D$2,'07_Duplicates_removed'!$C:$C,$B179)</f>
        <v>0</v>
      </c>
      <c r="E179" s="5">
        <f>COUNTIFS('07_Duplicates_removed'!$G:$G,E$2,'07_Duplicates_removed'!$C:$C,$B179)</f>
        <v>0</v>
      </c>
      <c r="F179" s="5">
        <f>COUNTIFS('07_Duplicates_removed'!$G:$G,F$2,'07_Duplicates_removed'!$C:$C,$B179)</f>
        <v>6</v>
      </c>
      <c r="G179" s="5">
        <f>COUNTIFS('07_Duplicates_removed'!$G:$G,G$2,'07_Duplicates_removed'!$C:$C,$B179)</f>
        <v>0</v>
      </c>
      <c r="H179" s="5">
        <f>COUNTIFS('07_Duplicates_removed'!$G:$G,H$2,'07_Duplicates_removed'!$C:$C,$B179)</f>
        <v>0</v>
      </c>
      <c r="I179" s="5">
        <f>COUNTIFS('07_Duplicates_removed'!$G:$G,I$2,'07_Duplicates_removed'!$C:$C,$B179)</f>
        <v>0</v>
      </c>
      <c r="J179" s="5">
        <f>COUNTIFS('07_Duplicates_removed'!G:G,REPT("?",1)&amp;"*",'07_Duplicates_removed'!C:C,B179)</f>
        <v>0</v>
      </c>
      <c r="K179" s="5" t="str">
        <f t="shared" si="2"/>
        <v>No</v>
      </c>
      <c r="L179" s="5">
        <v>2</v>
      </c>
      <c r="M179" s="5">
        <v>2</v>
      </c>
      <c r="N179" s="5" t="s">
        <v>2497</v>
      </c>
      <c r="O179" s="5" t="s">
        <v>2610</v>
      </c>
    </row>
    <row r="180" spans="1:15" x14ac:dyDescent="0.25">
      <c r="A180" s="4" t="s">
        <v>1647</v>
      </c>
      <c r="B180" s="5" t="s">
        <v>1730</v>
      </c>
      <c r="C180" s="5" t="str">
        <f>IF(COUNTIF('07_Duplicates_removed'!$C:$C,B180)&gt;0,"Y","N")</f>
        <v>N</v>
      </c>
      <c r="D180" s="5">
        <f>COUNTIFS('07_Duplicates_removed'!$G:$G,D$2,'07_Duplicates_removed'!$C:$C,$B180)</f>
        <v>0</v>
      </c>
      <c r="E180" s="5">
        <f>COUNTIFS('07_Duplicates_removed'!$G:$G,E$2,'07_Duplicates_removed'!$C:$C,$B180)</f>
        <v>0</v>
      </c>
      <c r="F180" s="5">
        <f>COUNTIFS('07_Duplicates_removed'!$G:$G,F$2,'07_Duplicates_removed'!$C:$C,$B180)</f>
        <v>0</v>
      </c>
      <c r="G180" s="5">
        <f>COUNTIFS('07_Duplicates_removed'!$G:$G,G$2,'07_Duplicates_removed'!$C:$C,$B180)</f>
        <v>0</v>
      </c>
      <c r="H180" s="5">
        <f>COUNTIFS('07_Duplicates_removed'!$G:$G,H$2,'07_Duplicates_removed'!$C:$C,$B180)</f>
        <v>0</v>
      </c>
      <c r="I180" s="5">
        <f>COUNTIFS('07_Duplicates_removed'!$G:$G,I$2,'07_Duplicates_removed'!$C:$C,$B180)</f>
        <v>0</v>
      </c>
      <c r="J180" s="5">
        <f>COUNTIFS('07_Duplicates_removed'!G:G,REPT("?",1)&amp;"*",'07_Duplicates_removed'!C:C,B180)</f>
        <v>0</v>
      </c>
      <c r="K180" s="5" t="str">
        <f t="shared" si="2"/>
        <v>No</v>
      </c>
      <c r="L180" s="5" t="s">
        <v>1569</v>
      </c>
      <c r="M180" s="5">
        <v>0</v>
      </c>
      <c r="N180" s="5" t="s">
        <v>2476</v>
      </c>
      <c r="O180" s="5" t="s">
        <v>1569</v>
      </c>
    </row>
    <row r="181" spans="1:15" x14ac:dyDescent="0.25">
      <c r="A181" s="4" t="s">
        <v>268</v>
      </c>
      <c r="B181" s="5" t="s">
        <v>267</v>
      </c>
      <c r="C181" s="5" t="str">
        <f>IF(COUNTIF('07_Duplicates_removed'!$C:$C,B181)&gt;0,"Y","N")</f>
        <v>Y</v>
      </c>
      <c r="D181" s="5">
        <f>COUNTIFS('07_Duplicates_removed'!$G:$G,D$2,'07_Duplicates_removed'!$C:$C,$B181)</f>
        <v>0</v>
      </c>
      <c r="E181" s="5">
        <f>COUNTIFS('07_Duplicates_removed'!$G:$G,E$2,'07_Duplicates_removed'!$C:$C,$B181)</f>
        <v>0</v>
      </c>
      <c r="F181" s="5">
        <f>COUNTIFS('07_Duplicates_removed'!$G:$G,F$2,'07_Duplicates_removed'!$C:$C,$B181)</f>
        <v>2</v>
      </c>
      <c r="G181" s="5">
        <f>COUNTIFS('07_Duplicates_removed'!$G:$G,G$2,'07_Duplicates_removed'!$C:$C,$B181)</f>
        <v>0</v>
      </c>
      <c r="H181" s="5">
        <f>COUNTIFS('07_Duplicates_removed'!$G:$G,H$2,'07_Duplicates_removed'!$C:$C,$B181)</f>
        <v>0</v>
      </c>
      <c r="I181" s="5">
        <f>COUNTIFS('07_Duplicates_removed'!$G:$G,I$2,'07_Duplicates_removed'!$C:$C,$B181)</f>
        <v>0</v>
      </c>
      <c r="J181" s="5">
        <f>COUNTIFS('07_Duplicates_removed'!G:G,REPT("?",1)&amp;"*",'07_Duplicates_removed'!C:C,B181)</f>
        <v>0</v>
      </c>
      <c r="K181" s="5" t="str">
        <f t="shared" si="2"/>
        <v>No</v>
      </c>
      <c r="M181" s="5">
        <v>2</v>
      </c>
      <c r="N181" s="5" t="s">
        <v>2530</v>
      </c>
      <c r="O181" s="5" t="s">
        <v>2611</v>
      </c>
    </row>
    <row r="182" spans="1:15" x14ac:dyDescent="0.25">
      <c r="A182" s="4" t="s">
        <v>274</v>
      </c>
      <c r="B182" s="5" t="s">
        <v>273</v>
      </c>
      <c r="C182" s="5" t="str">
        <f>IF(COUNTIF('07_Duplicates_removed'!$C:$C,B182)&gt;0,"Y","N")</f>
        <v>Y</v>
      </c>
      <c r="D182" s="5">
        <f>COUNTIFS('07_Duplicates_removed'!$G:$G,D$2,'07_Duplicates_removed'!$C:$C,$B182)</f>
        <v>0</v>
      </c>
      <c r="E182" s="5">
        <f>COUNTIFS('07_Duplicates_removed'!$G:$G,E$2,'07_Duplicates_removed'!$C:$C,$B182)</f>
        <v>0</v>
      </c>
      <c r="F182" s="5">
        <f>COUNTIFS('07_Duplicates_removed'!$G:$G,F$2,'07_Duplicates_removed'!$C:$C,$B182)</f>
        <v>2</v>
      </c>
      <c r="G182" s="5">
        <f>COUNTIFS('07_Duplicates_removed'!$G:$G,G$2,'07_Duplicates_removed'!$C:$C,$B182)</f>
        <v>0</v>
      </c>
      <c r="H182" s="5">
        <f>COUNTIFS('07_Duplicates_removed'!$G:$G,H$2,'07_Duplicates_removed'!$C:$C,$B182)</f>
        <v>0</v>
      </c>
      <c r="I182" s="5">
        <f>COUNTIFS('07_Duplicates_removed'!$G:$G,I$2,'07_Duplicates_removed'!$C:$C,$B182)</f>
        <v>0</v>
      </c>
      <c r="J182" s="5">
        <f>COUNTIFS('07_Duplicates_removed'!G:G,REPT("?",1)&amp;"*",'07_Duplicates_removed'!C:C,B182)</f>
        <v>0</v>
      </c>
      <c r="K182" s="5" t="str">
        <f t="shared" si="2"/>
        <v>No</v>
      </c>
      <c r="L182" s="5">
        <v>2</v>
      </c>
      <c r="M182" s="5">
        <v>2</v>
      </c>
      <c r="N182" s="5" t="s">
        <v>2497</v>
      </c>
      <c r="O182" s="5" t="s">
        <v>2612</v>
      </c>
    </row>
    <row r="183" spans="1:15" x14ac:dyDescent="0.25">
      <c r="A183" s="4" t="s">
        <v>1648</v>
      </c>
      <c r="B183" s="5" t="s">
        <v>1731</v>
      </c>
      <c r="C183" s="5" t="str">
        <f>IF(COUNTIF('07_Duplicates_removed'!$C:$C,B183)&gt;0,"Y","N")</f>
        <v>N</v>
      </c>
      <c r="D183" s="5">
        <f>COUNTIFS('07_Duplicates_removed'!$G:$G,D$2,'07_Duplicates_removed'!$C:$C,$B183)</f>
        <v>0</v>
      </c>
      <c r="E183" s="5">
        <f>COUNTIFS('07_Duplicates_removed'!$G:$G,E$2,'07_Duplicates_removed'!$C:$C,$B183)</f>
        <v>0</v>
      </c>
      <c r="F183" s="5">
        <f>COUNTIFS('07_Duplicates_removed'!$G:$G,F$2,'07_Duplicates_removed'!$C:$C,$B183)</f>
        <v>0</v>
      </c>
      <c r="G183" s="5">
        <f>COUNTIFS('07_Duplicates_removed'!$G:$G,G$2,'07_Duplicates_removed'!$C:$C,$B183)</f>
        <v>0</v>
      </c>
      <c r="H183" s="5">
        <f>COUNTIFS('07_Duplicates_removed'!$G:$G,H$2,'07_Duplicates_removed'!$C:$C,$B183)</f>
        <v>0</v>
      </c>
      <c r="I183" s="5">
        <f>COUNTIFS('07_Duplicates_removed'!$G:$G,I$2,'07_Duplicates_removed'!$C:$C,$B183)</f>
        <v>0</v>
      </c>
      <c r="J183" s="5">
        <f>COUNTIFS('07_Duplicates_removed'!G:G,REPT("?",1)&amp;"*",'07_Duplicates_removed'!C:C,B183)</f>
        <v>0</v>
      </c>
      <c r="K183" s="5" t="str">
        <f t="shared" si="2"/>
        <v>No</v>
      </c>
      <c r="L183" s="5">
        <v>1</v>
      </c>
      <c r="M183" s="5">
        <v>1</v>
      </c>
      <c r="N183" s="5" t="s">
        <v>2613</v>
      </c>
      <c r="O183" s="5" t="s">
        <v>2614</v>
      </c>
    </row>
    <row r="184" spans="1:15" x14ac:dyDescent="0.25">
      <c r="A184" s="4" t="s">
        <v>282</v>
      </c>
      <c r="B184" s="5" t="s">
        <v>281</v>
      </c>
      <c r="C184" s="5" t="str">
        <f>IF(COUNTIF('07_Duplicates_removed'!$C:$C,B184)&gt;0,"Y","N")</f>
        <v>Y</v>
      </c>
      <c r="D184" s="5">
        <f>COUNTIFS('07_Duplicates_removed'!$G:$G,D$2,'07_Duplicates_removed'!$C:$C,$B184)</f>
        <v>0</v>
      </c>
      <c r="E184" s="5">
        <f>COUNTIFS('07_Duplicates_removed'!$G:$G,E$2,'07_Duplicates_removed'!$C:$C,$B184)</f>
        <v>2</v>
      </c>
      <c r="F184" s="5">
        <f>COUNTIFS('07_Duplicates_removed'!$G:$G,F$2,'07_Duplicates_removed'!$C:$C,$B184)</f>
        <v>0</v>
      </c>
      <c r="G184" s="5">
        <f>COUNTIFS('07_Duplicates_removed'!$G:$G,G$2,'07_Duplicates_removed'!$C:$C,$B184)</f>
        <v>0</v>
      </c>
      <c r="H184" s="5">
        <f>COUNTIFS('07_Duplicates_removed'!$G:$G,H$2,'07_Duplicates_removed'!$C:$C,$B184)</f>
        <v>0</v>
      </c>
      <c r="I184" s="5">
        <f>COUNTIFS('07_Duplicates_removed'!$G:$G,I$2,'07_Duplicates_removed'!$C:$C,$B184)</f>
        <v>0</v>
      </c>
      <c r="J184" s="5">
        <f>COUNTIFS('07_Duplicates_removed'!G:G,REPT("?",1)&amp;"*",'07_Duplicates_removed'!C:C,B184)</f>
        <v>0</v>
      </c>
      <c r="K184" s="5" t="str">
        <f t="shared" si="2"/>
        <v>No</v>
      </c>
      <c r="L184" s="5" t="s">
        <v>1569</v>
      </c>
      <c r="M184" s="5">
        <v>1</v>
      </c>
      <c r="N184" s="5" t="s">
        <v>2568</v>
      </c>
      <c r="O184" s="5" t="s">
        <v>1569</v>
      </c>
    </row>
    <row r="185" spans="1:15" x14ac:dyDescent="0.25">
      <c r="A185" s="4" t="s">
        <v>1649</v>
      </c>
      <c r="B185" s="5" t="s">
        <v>670</v>
      </c>
      <c r="C185" s="5" t="str">
        <f>IF(COUNTIF('07_Duplicates_removed'!$C:$C,B185)&gt;0,"Y","N")</f>
        <v>Y</v>
      </c>
      <c r="D185" s="5">
        <f>COUNTIFS('07_Duplicates_removed'!$G:$G,D$2,'07_Duplicates_removed'!$C:$C,$B185)</f>
        <v>0</v>
      </c>
      <c r="E185" s="5">
        <f>COUNTIFS('07_Duplicates_removed'!$G:$G,E$2,'07_Duplicates_removed'!$C:$C,$B185)</f>
        <v>0</v>
      </c>
      <c r="F185" s="5">
        <f>COUNTIFS('07_Duplicates_removed'!$G:$G,F$2,'07_Duplicates_removed'!$C:$C,$B185)</f>
        <v>1</v>
      </c>
      <c r="G185" s="5">
        <f>COUNTIFS('07_Duplicates_removed'!$G:$G,G$2,'07_Duplicates_removed'!$C:$C,$B185)</f>
        <v>0</v>
      </c>
      <c r="H185" s="5">
        <f>COUNTIFS('07_Duplicates_removed'!$G:$G,H$2,'07_Duplicates_removed'!$C:$C,$B185)</f>
        <v>0</v>
      </c>
      <c r="I185" s="5">
        <f>COUNTIFS('07_Duplicates_removed'!$G:$G,I$2,'07_Duplicates_removed'!$C:$C,$B185)</f>
        <v>0</v>
      </c>
      <c r="J185" s="5">
        <f>COUNTIFS('07_Duplicates_removed'!G:G,REPT("?",1)&amp;"*",'07_Duplicates_removed'!C:C,B185)</f>
        <v>0</v>
      </c>
      <c r="K185" s="5" t="str">
        <f t="shared" si="2"/>
        <v>No</v>
      </c>
      <c r="L185" s="5">
        <v>2</v>
      </c>
      <c r="M185" s="5">
        <v>2</v>
      </c>
      <c r="N185" s="5" t="s">
        <v>2545</v>
      </c>
      <c r="O185" s="5" t="s">
        <v>2615</v>
      </c>
    </row>
    <row r="186" spans="1:15" x14ac:dyDescent="0.25">
      <c r="A186" s="4" t="s">
        <v>1650</v>
      </c>
      <c r="B186" s="5" t="s">
        <v>1732</v>
      </c>
      <c r="C186" s="5" t="str">
        <f>IF(COUNTIF('07_Duplicates_removed'!$C:$C,B186)&gt;0,"Y","N")</f>
        <v>N</v>
      </c>
      <c r="D186" s="5">
        <f>COUNTIFS('07_Duplicates_removed'!$G:$G,D$2,'07_Duplicates_removed'!$C:$C,$B186)</f>
        <v>0</v>
      </c>
      <c r="E186" s="5">
        <f>COUNTIFS('07_Duplicates_removed'!$G:$G,E$2,'07_Duplicates_removed'!$C:$C,$B186)</f>
        <v>0</v>
      </c>
      <c r="F186" s="5">
        <f>COUNTIFS('07_Duplicates_removed'!$G:$G,F$2,'07_Duplicates_removed'!$C:$C,$B186)</f>
        <v>0</v>
      </c>
      <c r="G186" s="5">
        <f>COUNTIFS('07_Duplicates_removed'!$G:$G,G$2,'07_Duplicates_removed'!$C:$C,$B186)</f>
        <v>0</v>
      </c>
      <c r="H186" s="5">
        <f>COUNTIFS('07_Duplicates_removed'!$G:$G,H$2,'07_Duplicates_removed'!$C:$C,$B186)</f>
        <v>0</v>
      </c>
      <c r="I186" s="5">
        <f>COUNTIFS('07_Duplicates_removed'!$G:$G,I$2,'07_Duplicates_removed'!$C:$C,$B186)</f>
        <v>0</v>
      </c>
      <c r="J186" s="5">
        <f>COUNTIFS('07_Duplicates_removed'!G:G,REPT("?",1)&amp;"*",'07_Duplicates_removed'!C:C,B186)</f>
        <v>0</v>
      </c>
      <c r="K186" s="5" t="str">
        <f t="shared" si="2"/>
        <v>No</v>
      </c>
      <c r="L186" s="5" t="s">
        <v>1569</v>
      </c>
      <c r="M186" s="5">
        <v>1</v>
      </c>
      <c r="N186" s="5" t="s">
        <v>2528</v>
      </c>
      <c r="O186" s="5" t="s">
        <v>1569</v>
      </c>
    </row>
    <row r="187" spans="1:15" x14ac:dyDescent="0.25">
      <c r="A187" s="4" t="s">
        <v>1271</v>
      </c>
      <c r="B187" s="5" t="s">
        <v>1270</v>
      </c>
      <c r="C187" s="5" t="str">
        <f>IF(COUNTIF('07_Duplicates_removed'!$C:$C,B187)&gt;0,"Y","N")</f>
        <v>Y</v>
      </c>
      <c r="D187" s="5">
        <f>COUNTIFS('07_Duplicates_removed'!$G:$G,D$2,'07_Duplicates_removed'!$C:$C,$B187)</f>
        <v>0</v>
      </c>
      <c r="E187" s="5">
        <f>COUNTIFS('07_Duplicates_removed'!$G:$G,E$2,'07_Duplicates_removed'!$C:$C,$B187)</f>
        <v>1</v>
      </c>
      <c r="F187" s="5">
        <f>COUNTIFS('07_Duplicates_removed'!$G:$G,F$2,'07_Duplicates_removed'!$C:$C,$B187)</f>
        <v>0</v>
      </c>
      <c r="G187" s="5">
        <f>COUNTIFS('07_Duplicates_removed'!$G:$G,G$2,'07_Duplicates_removed'!$C:$C,$B187)</f>
        <v>0</v>
      </c>
      <c r="H187" s="5">
        <f>COUNTIFS('07_Duplicates_removed'!$G:$G,H$2,'07_Duplicates_removed'!$C:$C,$B187)</f>
        <v>0</v>
      </c>
      <c r="I187" s="5">
        <f>COUNTIFS('07_Duplicates_removed'!$G:$G,I$2,'07_Duplicates_removed'!$C:$C,$B187)</f>
        <v>0</v>
      </c>
      <c r="J187" s="5">
        <f>COUNTIFS('07_Duplicates_removed'!G:G,REPT("?",1)&amp;"*",'07_Duplicates_removed'!C:C,B187)</f>
        <v>1</v>
      </c>
      <c r="K187" s="5" t="str">
        <f t="shared" si="2"/>
        <v>Yes</v>
      </c>
      <c r="M187" s="5">
        <v>1</v>
      </c>
      <c r="N187" s="5" t="s">
        <v>3282</v>
      </c>
    </row>
    <row r="188" spans="1:15" x14ac:dyDescent="0.25">
      <c r="A188" s="4" t="s">
        <v>1651</v>
      </c>
      <c r="B188" s="5" t="s">
        <v>1277</v>
      </c>
      <c r="C188" s="5" t="str">
        <f>IF(COUNTIF('07_Duplicates_removed'!$C:$C,B188)&gt;0,"Y","N")</f>
        <v>Y</v>
      </c>
      <c r="D188" s="5">
        <f>COUNTIFS('07_Duplicates_removed'!$G:$G,D$2,'07_Duplicates_removed'!$C:$C,$B188)</f>
        <v>0</v>
      </c>
      <c r="E188" s="5">
        <f>COUNTIFS('07_Duplicates_removed'!$G:$G,E$2,'07_Duplicates_removed'!$C:$C,$B188)</f>
        <v>1</v>
      </c>
      <c r="F188" s="5">
        <f>COUNTIFS('07_Duplicates_removed'!$G:$G,F$2,'07_Duplicates_removed'!$C:$C,$B188)</f>
        <v>2</v>
      </c>
      <c r="G188" s="5">
        <f>COUNTIFS('07_Duplicates_removed'!$G:$G,G$2,'07_Duplicates_removed'!$C:$C,$B188)</f>
        <v>0</v>
      </c>
      <c r="H188" s="5">
        <f>COUNTIFS('07_Duplicates_removed'!$G:$G,H$2,'07_Duplicates_removed'!$C:$C,$B188)</f>
        <v>0</v>
      </c>
      <c r="I188" s="5">
        <f>COUNTIFS('07_Duplicates_removed'!$G:$G,I$2,'07_Duplicates_removed'!$C:$C,$B188)</f>
        <v>0</v>
      </c>
      <c r="J188" s="5">
        <f>COUNTIFS('07_Duplicates_removed'!G:G,REPT("?",1)&amp;"*",'07_Duplicates_removed'!C:C,B188)</f>
        <v>0</v>
      </c>
      <c r="K188" s="5" t="str">
        <f t="shared" si="2"/>
        <v>Yes</v>
      </c>
      <c r="L188" s="5" t="s">
        <v>1569</v>
      </c>
      <c r="M188" s="5">
        <v>2</v>
      </c>
      <c r="N188" s="5" t="s">
        <v>2739</v>
      </c>
      <c r="O188" s="5" t="s">
        <v>1569</v>
      </c>
    </row>
    <row r="189" spans="1:15" x14ac:dyDescent="0.25">
      <c r="A189" s="4" t="s">
        <v>536</v>
      </c>
      <c r="B189" s="5" t="s">
        <v>535</v>
      </c>
      <c r="C189" s="5" t="str">
        <f>IF(COUNTIF('07_Duplicates_removed'!$C:$C,B189)&gt;0,"Y","N")</f>
        <v>Y</v>
      </c>
      <c r="D189" s="5">
        <f>COUNTIFS('07_Duplicates_removed'!$G:$G,D$2,'07_Duplicates_removed'!$C:$C,$B189)</f>
        <v>0</v>
      </c>
      <c r="E189" s="5">
        <f>COUNTIFS('07_Duplicates_removed'!$G:$G,E$2,'07_Duplicates_removed'!$C:$C,$B189)</f>
        <v>1</v>
      </c>
      <c r="F189" s="5">
        <f>COUNTIFS('07_Duplicates_removed'!$G:$G,F$2,'07_Duplicates_removed'!$C:$C,$B189)</f>
        <v>1</v>
      </c>
      <c r="G189" s="5">
        <f>COUNTIFS('07_Duplicates_removed'!$G:$G,G$2,'07_Duplicates_removed'!$C:$C,$B189)</f>
        <v>0</v>
      </c>
      <c r="H189" s="5">
        <f>COUNTIFS('07_Duplicates_removed'!$G:$G,H$2,'07_Duplicates_removed'!$C:$C,$B189)</f>
        <v>0</v>
      </c>
      <c r="I189" s="5">
        <f>COUNTIFS('07_Duplicates_removed'!$G:$G,I$2,'07_Duplicates_removed'!$C:$C,$B189)</f>
        <v>0</v>
      </c>
      <c r="J189" s="5">
        <f>COUNTIFS('07_Duplicates_removed'!G:G,REPT("?",1)&amp;"*",'07_Duplicates_removed'!C:C,B189)</f>
        <v>0</v>
      </c>
      <c r="K189" s="5" t="str">
        <f t="shared" si="2"/>
        <v>Yes</v>
      </c>
      <c r="L189" s="5" t="s">
        <v>1569</v>
      </c>
      <c r="M189" s="5">
        <v>2</v>
      </c>
      <c r="N189" s="5" t="s">
        <v>2740</v>
      </c>
      <c r="O189" s="5" t="s">
        <v>2616</v>
      </c>
    </row>
    <row r="190" spans="1:15" x14ac:dyDescent="0.25">
      <c r="A190" s="4" t="s">
        <v>1652</v>
      </c>
      <c r="B190" s="5" t="s">
        <v>1733</v>
      </c>
      <c r="C190" s="5" t="str">
        <f>IF(COUNTIF('07_Duplicates_removed'!$C:$C,B190)&gt;0,"Y","N")</f>
        <v>N</v>
      </c>
      <c r="D190" s="5">
        <f>COUNTIFS('07_Duplicates_removed'!$G:$G,D$2,'07_Duplicates_removed'!$C:$C,$B190)</f>
        <v>0</v>
      </c>
      <c r="E190" s="5">
        <f>COUNTIFS('07_Duplicates_removed'!$G:$G,E$2,'07_Duplicates_removed'!$C:$C,$B190)</f>
        <v>0</v>
      </c>
      <c r="F190" s="5">
        <f>COUNTIFS('07_Duplicates_removed'!$G:$G,F$2,'07_Duplicates_removed'!$C:$C,$B190)</f>
        <v>0</v>
      </c>
      <c r="G190" s="5">
        <f>COUNTIFS('07_Duplicates_removed'!$G:$G,G$2,'07_Duplicates_removed'!$C:$C,$B190)</f>
        <v>0</v>
      </c>
      <c r="H190" s="5">
        <f>COUNTIFS('07_Duplicates_removed'!$G:$G,H$2,'07_Duplicates_removed'!$C:$C,$B190)</f>
        <v>0</v>
      </c>
      <c r="I190" s="5">
        <f>COUNTIFS('07_Duplicates_removed'!$G:$G,I$2,'07_Duplicates_removed'!$C:$C,$B190)</f>
        <v>0</v>
      </c>
      <c r="J190" s="5">
        <f>COUNTIFS('07_Duplicates_removed'!G:G,REPT("?",1)&amp;"*",'07_Duplicates_removed'!C:C,B190)</f>
        <v>0</v>
      </c>
      <c r="K190" s="5" t="str">
        <f t="shared" si="2"/>
        <v>No</v>
      </c>
      <c r="L190" s="5" t="s">
        <v>1569</v>
      </c>
      <c r="M190" s="5">
        <v>1</v>
      </c>
      <c r="N190" s="5" t="s">
        <v>2617</v>
      </c>
      <c r="O190" s="5" t="s">
        <v>1569</v>
      </c>
    </row>
    <row r="191" spans="1:15" x14ac:dyDescent="0.25">
      <c r="A191" s="4" t="s">
        <v>1653</v>
      </c>
      <c r="B191" s="5" t="s">
        <v>1734</v>
      </c>
      <c r="C191" s="5" t="str">
        <f>IF(COUNTIF('07_Duplicates_removed'!$C:$C,B191)&gt;0,"Y","N")</f>
        <v>N</v>
      </c>
      <c r="D191" s="5">
        <f>COUNTIFS('07_Duplicates_removed'!$G:$G,D$2,'07_Duplicates_removed'!$C:$C,$B191)</f>
        <v>0</v>
      </c>
      <c r="E191" s="5">
        <f>COUNTIFS('07_Duplicates_removed'!$G:$G,E$2,'07_Duplicates_removed'!$C:$C,$B191)</f>
        <v>0</v>
      </c>
      <c r="F191" s="5">
        <f>COUNTIFS('07_Duplicates_removed'!$G:$G,F$2,'07_Duplicates_removed'!$C:$C,$B191)</f>
        <v>0</v>
      </c>
      <c r="G191" s="5">
        <f>COUNTIFS('07_Duplicates_removed'!$G:$G,G$2,'07_Duplicates_removed'!$C:$C,$B191)</f>
        <v>0</v>
      </c>
      <c r="H191" s="5">
        <f>COUNTIFS('07_Duplicates_removed'!$G:$G,H$2,'07_Duplicates_removed'!$C:$C,$B191)</f>
        <v>0</v>
      </c>
      <c r="I191" s="5">
        <f>COUNTIFS('07_Duplicates_removed'!$G:$G,I$2,'07_Duplicates_removed'!$C:$C,$B191)</f>
        <v>0</v>
      </c>
      <c r="J191" s="5">
        <f>COUNTIFS('07_Duplicates_removed'!G:G,REPT("?",1)&amp;"*",'07_Duplicates_removed'!C:C,B191)</f>
        <v>0</v>
      </c>
      <c r="K191" s="5" t="str">
        <f t="shared" si="2"/>
        <v>No</v>
      </c>
      <c r="L191" s="5" t="s">
        <v>1569</v>
      </c>
      <c r="M191" s="5">
        <v>1</v>
      </c>
      <c r="N191" s="5" t="s">
        <v>2552</v>
      </c>
      <c r="O191" s="5" t="s">
        <v>1569</v>
      </c>
    </row>
    <row r="192" spans="1:15" x14ac:dyDescent="0.25">
      <c r="A192" s="4" t="s">
        <v>1654</v>
      </c>
      <c r="B192" s="5" t="s">
        <v>1471</v>
      </c>
      <c r="C192" s="5" t="str">
        <f>IF(COUNTIF('07_Duplicates_removed'!$C:$C,B192)&gt;0,"Y","N")</f>
        <v>Y</v>
      </c>
      <c r="D192" s="5">
        <f>COUNTIFS('07_Duplicates_removed'!$G:$G,D$2,'07_Duplicates_removed'!$C:$C,$B192)</f>
        <v>0</v>
      </c>
      <c r="E192" s="5">
        <f>COUNTIFS('07_Duplicates_removed'!$G:$G,E$2,'07_Duplicates_removed'!$C:$C,$B192)</f>
        <v>1</v>
      </c>
      <c r="F192" s="5">
        <f>COUNTIFS('07_Duplicates_removed'!$G:$G,F$2,'07_Duplicates_removed'!$C:$C,$B192)</f>
        <v>0</v>
      </c>
      <c r="G192" s="5">
        <f>COUNTIFS('07_Duplicates_removed'!$G:$G,G$2,'07_Duplicates_removed'!$C:$C,$B192)</f>
        <v>0</v>
      </c>
      <c r="H192" s="5">
        <f>COUNTIFS('07_Duplicates_removed'!$G:$G,H$2,'07_Duplicates_removed'!$C:$C,$B192)</f>
        <v>0</v>
      </c>
      <c r="I192" s="5">
        <f>COUNTIFS('07_Duplicates_removed'!$G:$G,I$2,'07_Duplicates_removed'!$C:$C,$B192)</f>
        <v>0</v>
      </c>
      <c r="J192" s="5">
        <f>COUNTIFS('07_Duplicates_removed'!G:G,REPT("?",1)&amp;"*",'07_Duplicates_removed'!C:C,B192)</f>
        <v>0</v>
      </c>
      <c r="K192" s="5" t="str">
        <f t="shared" si="2"/>
        <v>No</v>
      </c>
      <c r="L192" s="5" t="s">
        <v>1569</v>
      </c>
      <c r="M192" s="5">
        <v>1</v>
      </c>
      <c r="N192" s="5" t="s">
        <v>2568</v>
      </c>
      <c r="O192" s="5" t="s">
        <v>1569</v>
      </c>
    </row>
    <row r="193" spans="1:15" x14ac:dyDescent="0.25">
      <c r="A193" s="4" t="s">
        <v>1655</v>
      </c>
      <c r="B193" s="5" t="s">
        <v>1735</v>
      </c>
      <c r="C193" s="5" t="str">
        <f>IF(COUNTIF('07_Duplicates_removed'!$C:$C,B193)&gt;0,"Y","N")</f>
        <v>N</v>
      </c>
      <c r="D193" s="5">
        <f>COUNTIFS('07_Duplicates_removed'!$G:$G,D$2,'07_Duplicates_removed'!$C:$C,$B193)</f>
        <v>0</v>
      </c>
      <c r="E193" s="5">
        <f>COUNTIFS('07_Duplicates_removed'!$G:$G,E$2,'07_Duplicates_removed'!$C:$C,$B193)</f>
        <v>0</v>
      </c>
      <c r="F193" s="5">
        <f>COUNTIFS('07_Duplicates_removed'!$G:$G,F$2,'07_Duplicates_removed'!$C:$C,$B193)</f>
        <v>0</v>
      </c>
      <c r="G193" s="5">
        <f>COUNTIFS('07_Duplicates_removed'!$G:$G,G$2,'07_Duplicates_removed'!$C:$C,$B193)</f>
        <v>0</v>
      </c>
      <c r="H193" s="5">
        <f>COUNTIFS('07_Duplicates_removed'!$G:$G,H$2,'07_Duplicates_removed'!$C:$C,$B193)</f>
        <v>0</v>
      </c>
      <c r="I193" s="5">
        <f>COUNTIFS('07_Duplicates_removed'!$G:$G,I$2,'07_Duplicates_removed'!$C:$C,$B193)</f>
        <v>0</v>
      </c>
      <c r="J193" s="5">
        <f>COUNTIFS('07_Duplicates_removed'!G:G,REPT("?",1)&amp;"*",'07_Duplicates_removed'!C:C,B193)</f>
        <v>0</v>
      </c>
      <c r="K193" s="5" t="str">
        <f t="shared" si="2"/>
        <v>No</v>
      </c>
      <c r="L193" s="5" t="s">
        <v>1569</v>
      </c>
      <c r="M193" s="5">
        <v>0</v>
      </c>
      <c r="N193" s="5" t="s">
        <v>2618</v>
      </c>
      <c r="O193" s="5" t="s">
        <v>1569</v>
      </c>
    </row>
    <row r="194" spans="1:15" x14ac:dyDescent="0.25">
      <c r="A194" s="4" t="s">
        <v>1531</v>
      </c>
      <c r="B194" s="5" t="s">
        <v>1736</v>
      </c>
      <c r="C194" s="5" t="str">
        <f>IF(COUNTIF('07_Duplicates_removed'!$C:$C,B194)&gt;0,"Y","N")</f>
        <v>N</v>
      </c>
      <c r="D194" s="5">
        <f>COUNTIFS('07_Duplicates_removed'!$G:$G,D$2,'07_Duplicates_removed'!$C:$C,$B194)</f>
        <v>0</v>
      </c>
      <c r="E194" s="5">
        <f>COUNTIFS('07_Duplicates_removed'!$G:$G,E$2,'07_Duplicates_removed'!$C:$C,$B194)</f>
        <v>0</v>
      </c>
      <c r="F194" s="5">
        <f>COUNTIFS('07_Duplicates_removed'!$G:$G,F$2,'07_Duplicates_removed'!$C:$C,$B194)</f>
        <v>0</v>
      </c>
      <c r="G194" s="5">
        <f>COUNTIFS('07_Duplicates_removed'!$G:$G,G$2,'07_Duplicates_removed'!$C:$C,$B194)</f>
        <v>0</v>
      </c>
      <c r="H194" s="5">
        <f>COUNTIFS('07_Duplicates_removed'!$G:$G,H$2,'07_Duplicates_removed'!$C:$C,$B194)</f>
        <v>0</v>
      </c>
      <c r="I194" s="5">
        <f>COUNTIFS('07_Duplicates_removed'!$G:$G,I$2,'07_Duplicates_removed'!$C:$C,$B194)</f>
        <v>0</v>
      </c>
      <c r="J194" s="5">
        <f>COUNTIFS('07_Duplicates_removed'!G:G,REPT("?",1)&amp;"*",'07_Duplicates_removed'!C:C,B194)</f>
        <v>0</v>
      </c>
      <c r="K194" s="5" t="str">
        <f t="shared" si="2"/>
        <v>No</v>
      </c>
      <c r="L194" s="5" t="s">
        <v>1569</v>
      </c>
      <c r="M194" s="5">
        <v>1</v>
      </c>
      <c r="N194" s="5" t="s">
        <v>2552</v>
      </c>
      <c r="O194" s="5" t="s">
        <v>1569</v>
      </c>
    </row>
    <row r="195" spans="1:15" x14ac:dyDescent="0.25">
      <c r="A195" s="4" t="s">
        <v>1761</v>
      </c>
      <c r="B195" s="5" t="s">
        <v>1737</v>
      </c>
      <c r="C195" s="5" t="str">
        <f>IF(COUNTIF('07_Duplicates_removed'!$C:$C,B195)&gt;0,"Y","N")</f>
        <v>N</v>
      </c>
      <c r="D195" s="5">
        <f>COUNTIFS('07_Duplicates_removed'!$G:$G,D$2,'07_Duplicates_removed'!$C:$C,$B195)</f>
        <v>0</v>
      </c>
      <c r="E195" s="5">
        <f>COUNTIFS('07_Duplicates_removed'!$G:$G,E$2,'07_Duplicates_removed'!$C:$C,$B195)</f>
        <v>0</v>
      </c>
      <c r="F195" s="5">
        <f>COUNTIFS('07_Duplicates_removed'!$G:$G,F$2,'07_Duplicates_removed'!$C:$C,$B195)</f>
        <v>0</v>
      </c>
      <c r="G195" s="5">
        <f>COUNTIFS('07_Duplicates_removed'!$G:$G,G$2,'07_Duplicates_removed'!$C:$C,$B195)</f>
        <v>0</v>
      </c>
      <c r="H195" s="5">
        <f>COUNTIFS('07_Duplicates_removed'!$G:$G,H$2,'07_Duplicates_removed'!$C:$C,$B195)</f>
        <v>0</v>
      </c>
      <c r="I195" s="5">
        <f>COUNTIFS('07_Duplicates_removed'!$G:$G,I$2,'07_Duplicates_removed'!$C:$C,$B195)</f>
        <v>0</v>
      </c>
      <c r="J195" s="5">
        <f>COUNTIFS('07_Duplicates_removed'!G:G,REPT("?",1)&amp;"*",'07_Duplicates_removed'!C:C,B195)</f>
        <v>0</v>
      </c>
      <c r="K195" s="5" t="str">
        <f t="shared" si="2"/>
        <v>No</v>
      </c>
      <c r="L195" s="5" t="s">
        <v>1569</v>
      </c>
      <c r="M195" s="5">
        <v>0</v>
      </c>
      <c r="N195" s="5" t="s">
        <v>2476</v>
      </c>
      <c r="O195" s="5" t="s">
        <v>1569</v>
      </c>
    </row>
    <row r="196" spans="1:15" x14ac:dyDescent="0.25">
      <c r="A196" s="4" t="s">
        <v>1656</v>
      </c>
      <c r="B196" s="5" t="s">
        <v>1738</v>
      </c>
      <c r="C196" s="5" t="str">
        <f>IF(COUNTIF('07_Duplicates_removed'!$C:$C,B196)&gt;0,"Y","N")</f>
        <v>N</v>
      </c>
      <c r="D196" s="5">
        <f>COUNTIFS('07_Duplicates_removed'!$G:$G,D$2,'07_Duplicates_removed'!$C:$C,$B196)</f>
        <v>0</v>
      </c>
      <c r="E196" s="5">
        <f>COUNTIFS('07_Duplicates_removed'!$G:$G,E$2,'07_Duplicates_removed'!$C:$C,$B196)</f>
        <v>0</v>
      </c>
      <c r="F196" s="5">
        <f>COUNTIFS('07_Duplicates_removed'!$G:$G,F$2,'07_Duplicates_removed'!$C:$C,$B196)</f>
        <v>0</v>
      </c>
      <c r="G196" s="5">
        <f>COUNTIFS('07_Duplicates_removed'!$G:$G,G$2,'07_Duplicates_removed'!$C:$C,$B196)</f>
        <v>0</v>
      </c>
      <c r="H196" s="5">
        <f>COUNTIFS('07_Duplicates_removed'!$G:$G,H$2,'07_Duplicates_removed'!$C:$C,$B196)</f>
        <v>0</v>
      </c>
      <c r="I196" s="5">
        <f>COUNTIFS('07_Duplicates_removed'!$G:$G,I$2,'07_Duplicates_removed'!$C:$C,$B196)</f>
        <v>0</v>
      </c>
      <c r="J196" s="5">
        <f>COUNTIFS('07_Duplicates_removed'!G:G,REPT("?",1)&amp;"*",'07_Duplicates_removed'!C:C,B196)</f>
        <v>0</v>
      </c>
      <c r="K196" s="5" t="str">
        <f t="shared" ref="K196:K256" si="3">IF(COUNTIF(D196:J196,"&gt;"&amp;0)&gt;1,"Yes","No")</f>
        <v>No</v>
      </c>
      <c r="L196" s="5" t="s">
        <v>1569</v>
      </c>
      <c r="M196" s="5">
        <v>0</v>
      </c>
      <c r="N196" s="5" t="s">
        <v>2476</v>
      </c>
      <c r="O196" s="5" t="s">
        <v>1569</v>
      </c>
    </row>
    <row r="197" spans="1:15" x14ac:dyDescent="0.25">
      <c r="A197" s="4" t="s">
        <v>1287</v>
      </c>
      <c r="B197" s="5" t="s">
        <v>1286</v>
      </c>
      <c r="C197" s="5" t="str">
        <f>IF(COUNTIF('07_Duplicates_removed'!$C:$C,B197)&gt;0,"Y","N")</f>
        <v>Y</v>
      </c>
      <c r="D197" s="5">
        <f>COUNTIFS('07_Duplicates_removed'!$G:$G,D$2,'07_Duplicates_removed'!$C:$C,$B197)</f>
        <v>0</v>
      </c>
      <c r="E197" s="5">
        <f>COUNTIFS('07_Duplicates_removed'!$G:$G,E$2,'07_Duplicates_removed'!$C:$C,$B197)</f>
        <v>1</v>
      </c>
      <c r="F197" s="5">
        <f>COUNTIFS('07_Duplicates_removed'!$G:$G,F$2,'07_Duplicates_removed'!$C:$C,$B197)</f>
        <v>0</v>
      </c>
      <c r="G197" s="5">
        <f>COUNTIFS('07_Duplicates_removed'!$G:$G,G$2,'07_Duplicates_removed'!$C:$C,$B197)</f>
        <v>0</v>
      </c>
      <c r="H197" s="5">
        <f>COUNTIFS('07_Duplicates_removed'!$G:$G,H$2,'07_Duplicates_removed'!$C:$C,$B197)</f>
        <v>0</v>
      </c>
      <c r="I197" s="5">
        <f>COUNTIFS('07_Duplicates_removed'!$G:$G,I$2,'07_Duplicates_removed'!$C:$C,$B197)</f>
        <v>0</v>
      </c>
      <c r="J197" s="5">
        <f>COUNTIFS('07_Duplicates_removed'!G:G,REPT("?",1)&amp;"*",'07_Duplicates_removed'!C:C,B197)</f>
        <v>0</v>
      </c>
      <c r="K197" s="5" t="str">
        <f t="shared" si="3"/>
        <v>No</v>
      </c>
      <c r="L197" s="5" t="s">
        <v>1569</v>
      </c>
      <c r="M197" s="5">
        <v>1</v>
      </c>
      <c r="N197" s="5" t="s">
        <v>2530</v>
      </c>
      <c r="O197" s="5" t="s">
        <v>1569</v>
      </c>
    </row>
    <row r="198" spans="1:15" x14ac:dyDescent="0.25">
      <c r="A198" s="4" t="s">
        <v>1657</v>
      </c>
      <c r="B198" s="5" t="s">
        <v>1739</v>
      </c>
      <c r="C198" s="5" t="str">
        <f>IF(COUNTIF('07_Duplicates_removed'!$C:$C,B198)&gt;0,"Y","N")</f>
        <v>N</v>
      </c>
      <c r="D198" s="5">
        <f>COUNTIFS('07_Duplicates_removed'!$G:$G,D$2,'07_Duplicates_removed'!$C:$C,$B198)</f>
        <v>0</v>
      </c>
      <c r="E198" s="5">
        <f>COUNTIFS('07_Duplicates_removed'!$G:$G,E$2,'07_Duplicates_removed'!$C:$C,$B198)</f>
        <v>0</v>
      </c>
      <c r="F198" s="5">
        <f>COUNTIFS('07_Duplicates_removed'!$G:$G,F$2,'07_Duplicates_removed'!$C:$C,$B198)</f>
        <v>0</v>
      </c>
      <c r="G198" s="5">
        <f>COUNTIFS('07_Duplicates_removed'!$G:$G,G$2,'07_Duplicates_removed'!$C:$C,$B198)</f>
        <v>0</v>
      </c>
      <c r="H198" s="5">
        <f>COUNTIFS('07_Duplicates_removed'!$G:$G,H$2,'07_Duplicates_removed'!$C:$C,$B198)</f>
        <v>0</v>
      </c>
      <c r="I198" s="5">
        <f>COUNTIFS('07_Duplicates_removed'!$G:$G,I$2,'07_Duplicates_removed'!$C:$C,$B198)</f>
        <v>0</v>
      </c>
      <c r="J198" s="5">
        <f>COUNTIFS('07_Duplicates_removed'!G:G,REPT("?",1)&amp;"*",'07_Duplicates_removed'!C:C,B198)</f>
        <v>0</v>
      </c>
      <c r="K198" s="5" t="str">
        <f t="shared" si="3"/>
        <v>No</v>
      </c>
      <c r="L198" s="5" t="s">
        <v>1569</v>
      </c>
      <c r="M198" s="5">
        <v>1</v>
      </c>
      <c r="N198" s="5" t="s">
        <v>2569</v>
      </c>
      <c r="O198" s="5" t="s">
        <v>1569</v>
      </c>
    </row>
    <row r="199" spans="1:15" x14ac:dyDescent="0.25">
      <c r="A199" s="4" t="s">
        <v>1762</v>
      </c>
      <c r="B199" s="5" t="s">
        <v>1740</v>
      </c>
      <c r="C199" s="5" t="str">
        <f>IF(COUNTIF('07_Duplicates_removed'!$C:$C,B199)&gt;0,"Y","N")</f>
        <v>N</v>
      </c>
      <c r="D199" s="5">
        <f>COUNTIFS('07_Duplicates_removed'!$G:$G,D$2,'07_Duplicates_removed'!$C:$C,$B199)</f>
        <v>0</v>
      </c>
      <c r="E199" s="5">
        <f>COUNTIFS('07_Duplicates_removed'!$G:$G,E$2,'07_Duplicates_removed'!$C:$C,$B199)</f>
        <v>0</v>
      </c>
      <c r="F199" s="5">
        <f>COUNTIFS('07_Duplicates_removed'!$G:$G,F$2,'07_Duplicates_removed'!$C:$C,$B199)</f>
        <v>0</v>
      </c>
      <c r="G199" s="5">
        <f>COUNTIFS('07_Duplicates_removed'!$G:$G,G$2,'07_Duplicates_removed'!$C:$C,$B199)</f>
        <v>0</v>
      </c>
      <c r="H199" s="5">
        <f>COUNTIFS('07_Duplicates_removed'!$G:$G,H$2,'07_Duplicates_removed'!$C:$C,$B199)</f>
        <v>0</v>
      </c>
      <c r="I199" s="5">
        <f>COUNTIFS('07_Duplicates_removed'!$G:$G,I$2,'07_Duplicates_removed'!$C:$C,$B199)</f>
        <v>0</v>
      </c>
      <c r="J199" s="5">
        <f>COUNTIFS('07_Duplicates_removed'!G:G,REPT("?",1)&amp;"*",'07_Duplicates_removed'!C:C,B199)</f>
        <v>0</v>
      </c>
      <c r="K199" s="5" t="str">
        <f t="shared" si="3"/>
        <v>No</v>
      </c>
      <c r="L199" s="5" t="s">
        <v>1569</v>
      </c>
      <c r="M199" s="5">
        <v>1</v>
      </c>
      <c r="N199" s="5" t="s">
        <v>2619</v>
      </c>
      <c r="O199" s="5" t="s">
        <v>1569</v>
      </c>
    </row>
    <row r="200" spans="1:15" x14ac:dyDescent="0.25">
      <c r="A200" s="4" t="s">
        <v>287</v>
      </c>
      <c r="B200" s="5" t="s">
        <v>286</v>
      </c>
      <c r="C200" s="5" t="str">
        <f>IF(COUNTIF('07_Duplicates_removed'!$C:$C,B200)&gt;0,"Y","N")</f>
        <v>Y</v>
      </c>
      <c r="D200" s="5">
        <f>COUNTIFS('07_Duplicates_removed'!$G:$G,D$2,'07_Duplicates_removed'!$C:$C,$B200)</f>
        <v>0</v>
      </c>
      <c r="E200" s="5">
        <f>COUNTIFS('07_Duplicates_removed'!$G:$G,E$2,'07_Duplicates_removed'!$C:$C,$B200)</f>
        <v>2</v>
      </c>
      <c r="F200" s="5">
        <f>COUNTIFS('07_Duplicates_removed'!$G:$G,F$2,'07_Duplicates_removed'!$C:$C,$B200)</f>
        <v>0</v>
      </c>
      <c r="G200" s="5">
        <f>COUNTIFS('07_Duplicates_removed'!$G:$G,G$2,'07_Duplicates_removed'!$C:$C,$B200)</f>
        <v>0</v>
      </c>
      <c r="H200" s="5">
        <f>COUNTIFS('07_Duplicates_removed'!$G:$G,H$2,'07_Duplicates_removed'!$C:$C,$B200)</f>
        <v>0</v>
      </c>
      <c r="I200" s="5">
        <f>COUNTIFS('07_Duplicates_removed'!$G:$G,I$2,'07_Duplicates_removed'!$C:$C,$B200)</f>
        <v>0</v>
      </c>
      <c r="J200" s="5">
        <f>COUNTIFS('07_Duplicates_removed'!G:G,REPT("?",1)&amp;"*",'07_Duplicates_removed'!C:C,B200)</f>
        <v>0</v>
      </c>
      <c r="K200" s="5" t="str">
        <f t="shared" si="3"/>
        <v>No</v>
      </c>
      <c r="L200" s="5" t="s">
        <v>1569</v>
      </c>
      <c r="M200" s="5">
        <v>1</v>
      </c>
      <c r="N200" s="5" t="s">
        <v>2568</v>
      </c>
      <c r="O200" s="5" t="s">
        <v>1569</v>
      </c>
    </row>
    <row r="201" spans="1:15" x14ac:dyDescent="0.25">
      <c r="A201" s="4" t="s">
        <v>542</v>
      </c>
      <c r="B201" s="5" t="s">
        <v>541</v>
      </c>
      <c r="C201" s="5" t="str">
        <f>IF(COUNTIF('07_Duplicates_removed'!$C:$C,B201)&gt;0,"Y","N")</f>
        <v>Y</v>
      </c>
      <c r="D201" s="5">
        <f>COUNTIFS('07_Duplicates_removed'!$G:$G,D$2,'07_Duplicates_removed'!$C:$C,$B201)</f>
        <v>0</v>
      </c>
      <c r="E201" s="5">
        <f>COUNTIFS('07_Duplicates_removed'!$G:$G,E$2,'07_Duplicates_removed'!$C:$C,$B201)</f>
        <v>0</v>
      </c>
      <c r="F201" s="5">
        <f>COUNTIFS('07_Duplicates_removed'!$G:$G,F$2,'07_Duplicates_removed'!$C:$C,$B201)</f>
        <v>1</v>
      </c>
      <c r="G201" s="5">
        <f>COUNTIFS('07_Duplicates_removed'!$G:$G,G$2,'07_Duplicates_removed'!$C:$C,$B201)</f>
        <v>1</v>
      </c>
      <c r="H201" s="5">
        <f>COUNTIFS('07_Duplicates_removed'!$G:$G,H$2,'07_Duplicates_removed'!$C:$C,$B201)</f>
        <v>0</v>
      </c>
      <c r="I201" s="5">
        <f>COUNTIFS('07_Duplicates_removed'!$G:$G,I$2,'07_Duplicates_removed'!$C:$C,$B201)</f>
        <v>0</v>
      </c>
      <c r="J201" s="5">
        <f>COUNTIFS('07_Duplicates_removed'!G:G,REPT("?",1)&amp;"*",'07_Duplicates_removed'!C:C,B201)</f>
        <v>0</v>
      </c>
      <c r="K201" s="5" t="str">
        <f t="shared" si="3"/>
        <v>Yes</v>
      </c>
      <c r="L201" s="4">
        <v>3</v>
      </c>
      <c r="M201" s="4">
        <v>3</v>
      </c>
      <c r="N201" s="5" t="s">
        <v>3098</v>
      </c>
      <c r="O201" s="5" t="s">
        <v>2620</v>
      </c>
    </row>
    <row r="202" spans="1:15" x14ac:dyDescent="0.25">
      <c r="A202" s="4" t="s">
        <v>1292</v>
      </c>
      <c r="B202" s="5" t="s">
        <v>1291</v>
      </c>
      <c r="C202" s="5" t="str">
        <f>IF(COUNTIF('07_Duplicates_removed'!$C:$C,B202)&gt;0,"Y","N")</f>
        <v>Y</v>
      </c>
      <c r="D202" s="5">
        <f>COUNTIFS('07_Duplicates_removed'!$G:$G,D$2,'07_Duplicates_removed'!$C:$C,$B202)</f>
        <v>0</v>
      </c>
      <c r="E202" s="5">
        <f>COUNTIFS('07_Duplicates_removed'!$G:$G,E$2,'07_Duplicates_removed'!$C:$C,$B202)</f>
        <v>1</v>
      </c>
      <c r="F202" s="5">
        <f>COUNTIFS('07_Duplicates_removed'!$G:$G,F$2,'07_Duplicates_removed'!$C:$C,$B202)</f>
        <v>2</v>
      </c>
      <c r="G202" s="5">
        <f>COUNTIFS('07_Duplicates_removed'!$G:$G,G$2,'07_Duplicates_removed'!$C:$C,$B202)</f>
        <v>0</v>
      </c>
      <c r="H202" s="5">
        <f>COUNTIFS('07_Duplicates_removed'!$G:$G,H$2,'07_Duplicates_removed'!$C:$C,$B202)</f>
        <v>0</v>
      </c>
      <c r="I202" s="5">
        <f>COUNTIFS('07_Duplicates_removed'!$G:$G,I$2,'07_Duplicates_removed'!$C:$C,$B202)</f>
        <v>0</v>
      </c>
      <c r="J202" s="5">
        <f>COUNTIFS('07_Duplicates_removed'!G:G,REPT("?",1)&amp;"*",'07_Duplicates_removed'!C:C,B202)</f>
        <v>0</v>
      </c>
      <c r="K202" s="5" t="str">
        <f t="shared" si="3"/>
        <v>Yes</v>
      </c>
      <c r="L202" s="5">
        <v>2</v>
      </c>
      <c r="M202" s="5">
        <v>2</v>
      </c>
      <c r="N202" s="5" t="s">
        <v>2741</v>
      </c>
      <c r="O202" s="5" t="s">
        <v>2621</v>
      </c>
    </row>
    <row r="203" spans="1:15" x14ac:dyDescent="0.25">
      <c r="A203" s="4" t="s">
        <v>20</v>
      </c>
      <c r="B203" s="5" t="s">
        <v>1570</v>
      </c>
      <c r="C203" s="5" t="str">
        <f>IF(COUNTIF('07_Duplicates_removed'!$C:$C,B203)&gt;0,"Y","N")</f>
        <v>Y</v>
      </c>
      <c r="D203" s="5">
        <f>COUNTIFS('07_Duplicates_removed'!$G:$G,D$2,'07_Duplicates_removed'!$C:$C,$B203)</f>
        <v>1</v>
      </c>
      <c r="E203" s="5">
        <f>COUNTIFS('07_Duplicates_removed'!$G:$G,E$2,'07_Duplicates_removed'!$C:$C,$B203)</f>
        <v>0</v>
      </c>
      <c r="F203" s="5">
        <f>COUNTIFS('07_Duplicates_removed'!$G:$G,F$2,'07_Duplicates_removed'!$C:$C,$B203)</f>
        <v>0</v>
      </c>
      <c r="G203" s="5">
        <f>COUNTIFS('07_Duplicates_removed'!$G:$G,G$2,'07_Duplicates_removed'!$C:$C,$B203)</f>
        <v>0</v>
      </c>
      <c r="H203" s="5">
        <f>COUNTIFS('07_Duplicates_removed'!$G:$G,H$2,'07_Duplicates_removed'!$C:$C,$B203)</f>
        <v>0</v>
      </c>
      <c r="I203" s="5">
        <f>COUNTIFS('07_Duplicates_removed'!$G:$G,I$2,'07_Duplicates_removed'!$C:$C,$B203)</f>
        <v>0</v>
      </c>
      <c r="J203" s="5">
        <f>COUNTIFS('07_Duplicates_removed'!G:G,REPT("?",1)&amp;"*",'07_Duplicates_removed'!C:C,B203)</f>
        <v>0</v>
      </c>
      <c r="K203" s="5" t="str">
        <f t="shared" si="3"/>
        <v>No</v>
      </c>
      <c r="L203" s="5" t="s">
        <v>1569</v>
      </c>
      <c r="M203" s="5">
        <v>0</v>
      </c>
      <c r="N203" s="5" t="s">
        <v>2530</v>
      </c>
      <c r="O203" s="5" t="s">
        <v>1569</v>
      </c>
    </row>
    <row r="204" spans="1:15" x14ac:dyDescent="0.25">
      <c r="A204" s="4" t="s">
        <v>547</v>
      </c>
      <c r="B204" s="5" t="s">
        <v>546</v>
      </c>
      <c r="C204" s="5" t="str">
        <f>IF(COUNTIF('07_Duplicates_removed'!$C:$C,B204)&gt;0,"Y","N")</f>
        <v>Y</v>
      </c>
      <c r="D204" s="5">
        <f>COUNTIFS('07_Duplicates_removed'!$G:$G,D$2,'07_Duplicates_removed'!$C:$C,$B204)</f>
        <v>0</v>
      </c>
      <c r="E204" s="5">
        <f>COUNTIFS('07_Duplicates_removed'!$G:$G,E$2,'07_Duplicates_removed'!$C:$C,$B204)</f>
        <v>0</v>
      </c>
      <c r="F204" s="5">
        <f>COUNTIFS('07_Duplicates_removed'!$G:$G,F$2,'07_Duplicates_removed'!$C:$C,$B204)</f>
        <v>0</v>
      </c>
      <c r="G204" s="5">
        <f>COUNTIFS('07_Duplicates_removed'!$G:$G,G$2,'07_Duplicates_removed'!$C:$C,$B204)</f>
        <v>0</v>
      </c>
      <c r="H204" s="5">
        <f>COUNTIFS('07_Duplicates_removed'!$G:$G,H$2,'07_Duplicates_removed'!$C:$C,$B204)</f>
        <v>0</v>
      </c>
      <c r="I204" s="5">
        <f>COUNTIFS('07_Duplicates_removed'!$G:$G,I$2,'07_Duplicates_removed'!$C:$C,$B204)</f>
        <v>0</v>
      </c>
      <c r="J204" s="5">
        <f>COUNTIFS('07_Duplicates_removed'!G:G,REPT("?",1)&amp;"*",'07_Duplicates_removed'!C:C,B204)</f>
        <v>1</v>
      </c>
      <c r="K204" s="5" t="str">
        <f t="shared" si="3"/>
        <v>No</v>
      </c>
      <c r="L204" s="5">
        <v>3</v>
      </c>
      <c r="M204" s="5">
        <v>3</v>
      </c>
      <c r="N204" s="5" t="s">
        <v>2622</v>
      </c>
      <c r="O204" s="5" t="s">
        <v>2623</v>
      </c>
    </row>
    <row r="205" spans="1:15" x14ac:dyDescent="0.25">
      <c r="A205" s="4" t="s">
        <v>1493</v>
      </c>
      <c r="B205" s="5" t="s">
        <v>1492</v>
      </c>
      <c r="C205" s="5" t="str">
        <f>IF(COUNTIF('07_Duplicates_removed'!$C:$C,B205)&gt;0,"Y","N")</f>
        <v>Y</v>
      </c>
      <c r="D205" s="5">
        <f>COUNTIFS('07_Duplicates_removed'!$G:$G,D$2,'07_Duplicates_removed'!$C:$C,$B205)</f>
        <v>1</v>
      </c>
      <c r="E205" s="5">
        <f>COUNTIFS('07_Duplicates_removed'!$G:$G,E$2,'07_Duplicates_removed'!$C:$C,$B205)</f>
        <v>0</v>
      </c>
      <c r="F205" s="5">
        <f>COUNTIFS('07_Duplicates_removed'!$G:$G,F$2,'07_Duplicates_removed'!$C:$C,$B205)</f>
        <v>0</v>
      </c>
      <c r="G205" s="5">
        <f>COUNTIFS('07_Duplicates_removed'!$G:$G,G$2,'07_Duplicates_removed'!$C:$C,$B205)</f>
        <v>0</v>
      </c>
      <c r="H205" s="5">
        <f>COUNTIFS('07_Duplicates_removed'!$G:$G,H$2,'07_Duplicates_removed'!$C:$C,$B205)</f>
        <v>0</v>
      </c>
      <c r="I205" s="5">
        <f>COUNTIFS('07_Duplicates_removed'!$G:$G,I$2,'07_Duplicates_removed'!$C:$C,$B205)</f>
        <v>0</v>
      </c>
      <c r="J205" s="5">
        <f>COUNTIFS('07_Duplicates_removed'!G:G,REPT("?",1)&amp;"*",'07_Duplicates_removed'!C:C,B205)</f>
        <v>0</v>
      </c>
      <c r="K205" s="5" t="str">
        <f t="shared" si="3"/>
        <v>No</v>
      </c>
      <c r="L205" s="5" t="s">
        <v>1569</v>
      </c>
      <c r="M205" s="5">
        <v>0</v>
      </c>
      <c r="N205" s="5" t="s">
        <v>2624</v>
      </c>
      <c r="O205" s="5" t="s">
        <v>1569</v>
      </c>
    </row>
    <row r="206" spans="1:15" x14ac:dyDescent="0.25">
      <c r="A206" s="4" t="s">
        <v>1658</v>
      </c>
      <c r="B206" s="5" t="s">
        <v>1741</v>
      </c>
      <c r="C206" s="5" t="str">
        <f>IF(COUNTIF('07_Duplicates_removed'!$C:$C,B206)&gt;0,"Y","N")</f>
        <v>N</v>
      </c>
      <c r="D206" s="5">
        <f>COUNTIFS('07_Duplicates_removed'!$G:$G,D$2,'07_Duplicates_removed'!$C:$C,$B206)</f>
        <v>0</v>
      </c>
      <c r="E206" s="5">
        <f>COUNTIFS('07_Duplicates_removed'!$G:$G,E$2,'07_Duplicates_removed'!$C:$C,$B206)</f>
        <v>0</v>
      </c>
      <c r="F206" s="5">
        <f>COUNTIFS('07_Duplicates_removed'!$G:$G,F$2,'07_Duplicates_removed'!$C:$C,$B206)</f>
        <v>0</v>
      </c>
      <c r="G206" s="5">
        <f>COUNTIFS('07_Duplicates_removed'!$G:$G,G$2,'07_Duplicates_removed'!$C:$C,$B206)</f>
        <v>0</v>
      </c>
      <c r="H206" s="5">
        <f>COUNTIFS('07_Duplicates_removed'!$G:$G,H$2,'07_Duplicates_removed'!$C:$C,$B206)</f>
        <v>0</v>
      </c>
      <c r="I206" s="5">
        <f>COUNTIFS('07_Duplicates_removed'!$G:$G,I$2,'07_Duplicates_removed'!$C:$C,$B206)</f>
        <v>0</v>
      </c>
      <c r="J206" s="5">
        <f>COUNTIFS('07_Duplicates_removed'!G:G,REPT("?",1)&amp;"*",'07_Duplicates_removed'!C:C,B206)</f>
        <v>0</v>
      </c>
      <c r="K206" s="5" t="str">
        <f t="shared" si="3"/>
        <v>No</v>
      </c>
      <c r="L206" s="5" t="s">
        <v>1569</v>
      </c>
      <c r="M206" s="5">
        <v>0</v>
      </c>
      <c r="N206" s="5" t="s">
        <v>2476</v>
      </c>
      <c r="O206" s="5" t="s">
        <v>1569</v>
      </c>
    </row>
    <row r="207" spans="1:15" x14ac:dyDescent="0.25">
      <c r="A207" s="4" t="s">
        <v>1659</v>
      </c>
      <c r="B207" s="5" t="s">
        <v>294</v>
      </c>
      <c r="C207" s="5" t="str">
        <f>IF(COUNTIF('07_Duplicates_removed'!$C:$C,B207)&gt;0,"Y","N")</f>
        <v>Y</v>
      </c>
      <c r="D207" s="5">
        <f>COUNTIFS('07_Duplicates_removed'!$G:$G,D$2,'07_Duplicates_removed'!$C:$C,$B207)</f>
        <v>0</v>
      </c>
      <c r="E207" s="5">
        <f>COUNTIFS('07_Duplicates_removed'!$G:$G,E$2,'07_Duplicates_removed'!$C:$C,$B207)</f>
        <v>1</v>
      </c>
      <c r="F207" s="5">
        <f>COUNTIFS('07_Duplicates_removed'!$G:$G,F$2,'07_Duplicates_removed'!$C:$C,$B207)</f>
        <v>1</v>
      </c>
      <c r="G207" s="5">
        <f>COUNTIFS('07_Duplicates_removed'!$G:$G,G$2,'07_Duplicates_removed'!$C:$C,$B207)</f>
        <v>0</v>
      </c>
      <c r="H207" s="5">
        <f>COUNTIFS('07_Duplicates_removed'!$G:$G,H$2,'07_Duplicates_removed'!$C:$C,$B207)</f>
        <v>0</v>
      </c>
      <c r="I207" s="5">
        <f>COUNTIFS('07_Duplicates_removed'!$G:$G,I$2,'07_Duplicates_removed'!$C:$C,$B207)</f>
        <v>0</v>
      </c>
      <c r="J207" s="5">
        <f>COUNTIFS('07_Duplicates_removed'!G:G,REPT("?",1)&amp;"*",'07_Duplicates_removed'!C:C,B207)</f>
        <v>0</v>
      </c>
      <c r="K207" s="5" t="str">
        <f t="shared" si="3"/>
        <v>Yes</v>
      </c>
      <c r="L207" s="5">
        <v>3</v>
      </c>
      <c r="M207" s="5">
        <v>2</v>
      </c>
      <c r="N207" s="5" t="s">
        <v>2742</v>
      </c>
      <c r="O207" s="5" t="s">
        <v>2625</v>
      </c>
    </row>
    <row r="208" spans="1:15" x14ac:dyDescent="0.25">
      <c r="A208" s="4" t="s">
        <v>302</v>
      </c>
      <c r="B208" s="5" t="s">
        <v>301</v>
      </c>
      <c r="C208" s="5" t="str">
        <f>IF(COUNTIF('07_Duplicates_removed'!$C:$C,B208)&gt;0,"Y","N")</f>
        <v>Y</v>
      </c>
      <c r="D208" s="5">
        <f>COUNTIFS('07_Duplicates_removed'!$G:$G,D$2,'07_Duplicates_removed'!$C:$C,$B208)</f>
        <v>0</v>
      </c>
      <c r="E208" s="5">
        <f>COUNTIFS('07_Duplicates_removed'!$G:$G,E$2,'07_Duplicates_removed'!$C:$C,$B208)</f>
        <v>0</v>
      </c>
      <c r="F208" s="5">
        <f>COUNTIFS('07_Duplicates_removed'!$G:$G,F$2,'07_Duplicates_removed'!$C:$C,$B208)</f>
        <v>1</v>
      </c>
      <c r="G208" s="5">
        <f>COUNTIFS('07_Duplicates_removed'!$G:$G,G$2,'07_Duplicates_removed'!$C:$C,$B208)</f>
        <v>0</v>
      </c>
      <c r="H208" s="5">
        <f>COUNTIFS('07_Duplicates_removed'!$G:$G,H$2,'07_Duplicates_removed'!$C:$C,$B208)</f>
        <v>0</v>
      </c>
      <c r="I208" s="5">
        <f>COUNTIFS('07_Duplicates_removed'!$G:$G,I$2,'07_Duplicates_removed'!$C:$C,$B208)</f>
        <v>0</v>
      </c>
      <c r="J208" s="5">
        <f>COUNTIFS('07_Duplicates_removed'!G:G,REPT("?",1)&amp;"*",'07_Duplicates_removed'!C:C,B208)</f>
        <v>0</v>
      </c>
      <c r="K208" s="5" t="str">
        <f t="shared" si="3"/>
        <v>No</v>
      </c>
      <c r="L208" s="5">
        <v>2</v>
      </c>
      <c r="M208" s="5">
        <v>2</v>
      </c>
      <c r="N208" s="5" t="s">
        <v>2497</v>
      </c>
      <c r="O208" s="5" t="s">
        <v>2626</v>
      </c>
    </row>
    <row r="209" spans="1:15" x14ac:dyDescent="0.25">
      <c r="A209" s="4" t="s">
        <v>962</v>
      </c>
      <c r="B209" s="5" t="s">
        <v>961</v>
      </c>
      <c r="C209" s="5" t="str">
        <f>IF(COUNTIF('07_Duplicates_removed'!$C:$C,B209)&gt;0,"Y","N")</f>
        <v>Y</v>
      </c>
      <c r="D209" s="5">
        <f>COUNTIFS('07_Duplicates_removed'!$G:$G,D$2,'07_Duplicates_removed'!$C:$C,$B209)</f>
        <v>0</v>
      </c>
      <c r="E209" s="5">
        <f>COUNTIFS('07_Duplicates_removed'!$G:$G,E$2,'07_Duplicates_removed'!$C:$C,$B209)</f>
        <v>1</v>
      </c>
      <c r="F209" s="5">
        <f>COUNTIFS('07_Duplicates_removed'!$G:$G,F$2,'07_Duplicates_removed'!$C:$C,$B209)</f>
        <v>0</v>
      </c>
      <c r="G209" s="5">
        <f>COUNTIFS('07_Duplicates_removed'!$G:$G,G$2,'07_Duplicates_removed'!$C:$C,$B209)</f>
        <v>0</v>
      </c>
      <c r="H209" s="5">
        <f>COUNTIFS('07_Duplicates_removed'!$G:$G,H$2,'07_Duplicates_removed'!$C:$C,$B209)</f>
        <v>0</v>
      </c>
      <c r="I209" s="5">
        <f>COUNTIFS('07_Duplicates_removed'!$G:$G,I$2,'07_Duplicates_removed'!$C:$C,$B209)</f>
        <v>0</v>
      </c>
      <c r="J209" s="5">
        <f>COUNTIFS('07_Duplicates_removed'!G:G,REPT("?",1)&amp;"*",'07_Duplicates_removed'!C:C,B209)</f>
        <v>0</v>
      </c>
      <c r="K209" s="5" t="str">
        <f t="shared" si="3"/>
        <v>No</v>
      </c>
      <c r="L209" s="5" t="s">
        <v>1569</v>
      </c>
      <c r="M209" s="5">
        <v>1</v>
      </c>
      <c r="N209" s="5" t="s">
        <v>2474</v>
      </c>
      <c r="O209" s="5" t="s">
        <v>1569</v>
      </c>
    </row>
    <row r="210" spans="1:15" x14ac:dyDescent="0.25">
      <c r="A210" s="4" t="s">
        <v>552</v>
      </c>
      <c r="B210" s="5" t="s">
        <v>551</v>
      </c>
      <c r="C210" s="5" t="str">
        <f>IF(COUNTIF('07_Duplicates_removed'!$C:$C,B210)&gt;0,"Y","N")</f>
        <v>Y</v>
      </c>
      <c r="D210" s="5">
        <f>COUNTIFS('07_Duplicates_removed'!$G:$G,D$2,'07_Duplicates_removed'!$C:$C,$B210)</f>
        <v>0</v>
      </c>
      <c r="E210" s="5">
        <f>COUNTIFS('07_Duplicates_removed'!$G:$G,E$2,'07_Duplicates_removed'!$C:$C,$B210)</f>
        <v>0</v>
      </c>
      <c r="F210" s="5">
        <f>COUNTIFS('07_Duplicates_removed'!$G:$G,F$2,'07_Duplicates_removed'!$C:$C,$B210)</f>
        <v>1</v>
      </c>
      <c r="G210" s="5">
        <f>COUNTIFS('07_Duplicates_removed'!$G:$G,G$2,'07_Duplicates_removed'!$C:$C,$B210)</f>
        <v>0</v>
      </c>
      <c r="H210" s="5">
        <f>COUNTIFS('07_Duplicates_removed'!$G:$G,H$2,'07_Duplicates_removed'!$C:$C,$B210)</f>
        <v>0</v>
      </c>
      <c r="I210" s="5">
        <f>COUNTIFS('07_Duplicates_removed'!$G:$G,I$2,'07_Duplicates_removed'!$C:$C,$B210)</f>
        <v>0</v>
      </c>
      <c r="J210" s="5">
        <f>COUNTIFS('07_Duplicates_removed'!G:G,REPT("?",1)&amp;"*",'07_Duplicates_removed'!C:C,B210)</f>
        <v>0</v>
      </c>
      <c r="K210" s="5" t="str">
        <f t="shared" si="3"/>
        <v>No</v>
      </c>
      <c r="L210" s="5">
        <v>2</v>
      </c>
      <c r="M210" s="5">
        <v>2</v>
      </c>
      <c r="N210" s="5" t="s">
        <v>2627</v>
      </c>
      <c r="O210" s="5" t="s">
        <v>2628</v>
      </c>
    </row>
    <row r="211" spans="1:15" x14ac:dyDescent="0.25">
      <c r="A211" s="4" t="s">
        <v>1300</v>
      </c>
      <c r="B211" s="5" t="s">
        <v>1299</v>
      </c>
      <c r="C211" s="5" t="str">
        <f>IF(COUNTIF('07_Duplicates_removed'!$C:$C,B211)&gt;0,"Y","N")</f>
        <v>Y</v>
      </c>
      <c r="D211" s="5">
        <f>COUNTIFS('07_Duplicates_removed'!$G:$G,D$2,'07_Duplicates_removed'!$C:$C,$B211)</f>
        <v>0</v>
      </c>
      <c r="E211" s="5">
        <f>COUNTIFS('07_Duplicates_removed'!$G:$G,E$2,'07_Duplicates_removed'!$C:$C,$B211)</f>
        <v>0</v>
      </c>
      <c r="F211" s="5">
        <f>COUNTIFS('07_Duplicates_removed'!$G:$G,F$2,'07_Duplicates_removed'!$C:$C,$B211)</f>
        <v>0</v>
      </c>
      <c r="G211" s="5">
        <f>COUNTIFS('07_Duplicates_removed'!$G:$G,G$2,'07_Duplicates_removed'!$C:$C,$B211)</f>
        <v>3</v>
      </c>
      <c r="H211" s="5">
        <f>COUNTIFS('07_Duplicates_removed'!$G:$G,H$2,'07_Duplicates_removed'!$C:$C,$B211)</f>
        <v>0</v>
      </c>
      <c r="I211" s="5">
        <f>COUNTIFS('07_Duplicates_removed'!$G:$G,I$2,'07_Duplicates_removed'!$C:$C,$B211)</f>
        <v>0</v>
      </c>
      <c r="J211" s="5">
        <f>COUNTIFS('07_Duplicates_removed'!G:G,REPT("?",1)&amp;"*",'07_Duplicates_removed'!C:C,B211)</f>
        <v>4</v>
      </c>
      <c r="K211" s="5" t="str">
        <f t="shared" si="3"/>
        <v>Yes</v>
      </c>
      <c r="L211" s="5">
        <v>3</v>
      </c>
      <c r="M211" s="5">
        <v>3</v>
      </c>
      <c r="N211" s="5" t="s">
        <v>2497</v>
      </c>
      <c r="O211" s="5" t="s">
        <v>2629</v>
      </c>
    </row>
    <row r="212" spans="1:15" x14ac:dyDescent="0.25">
      <c r="A212" s="4" t="s">
        <v>1660</v>
      </c>
      <c r="B212" s="5" t="s">
        <v>1742</v>
      </c>
      <c r="C212" s="5" t="str">
        <f>IF(COUNTIF('07_Duplicates_removed'!$C:$C,B212)&gt;0,"Y","N")</f>
        <v>N</v>
      </c>
      <c r="D212" s="5">
        <f>COUNTIFS('07_Duplicates_removed'!$G:$G,D$2,'07_Duplicates_removed'!$C:$C,$B212)</f>
        <v>0</v>
      </c>
      <c r="E212" s="5">
        <f>COUNTIFS('07_Duplicates_removed'!$G:$G,E$2,'07_Duplicates_removed'!$C:$C,$B212)</f>
        <v>0</v>
      </c>
      <c r="F212" s="5">
        <f>COUNTIFS('07_Duplicates_removed'!$G:$G,F$2,'07_Duplicates_removed'!$C:$C,$B212)</f>
        <v>0</v>
      </c>
      <c r="G212" s="5">
        <f>COUNTIFS('07_Duplicates_removed'!$G:$G,G$2,'07_Duplicates_removed'!$C:$C,$B212)</f>
        <v>0</v>
      </c>
      <c r="H212" s="5">
        <f>COUNTIFS('07_Duplicates_removed'!$G:$G,H$2,'07_Duplicates_removed'!$C:$C,$B212)</f>
        <v>0</v>
      </c>
      <c r="I212" s="5">
        <f>COUNTIFS('07_Duplicates_removed'!$G:$G,I$2,'07_Duplicates_removed'!$C:$C,$B212)</f>
        <v>0</v>
      </c>
      <c r="J212" s="5">
        <f>COUNTIFS('07_Duplicates_removed'!G:G,REPT("?",1)&amp;"*",'07_Duplicates_removed'!C:C,B212)</f>
        <v>0</v>
      </c>
      <c r="K212" s="5" t="str">
        <f t="shared" si="3"/>
        <v>No</v>
      </c>
      <c r="L212" s="5" t="s">
        <v>1569</v>
      </c>
      <c r="M212" s="5" t="s">
        <v>1806</v>
      </c>
      <c r="N212" s="5" t="s">
        <v>2499</v>
      </c>
      <c r="O212" s="5" t="s">
        <v>1569</v>
      </c>
    </row>
    <row r="213" spans="1:15" x14ac:dyDescent="0.25">
      <c r="A213" s="4" t="s">
        <v>1661</v>
      </c>
      <c r="B213" s="5" t="s">
        <v>196</v>
      </c>
      <c r="C213" s="5" t="str">
        <f>IF(COUNTIF('07_Duplicates_removed'!$C:$C,B213)&gt;0,"Y","N")</f>
        <v>Y</v>
      </c>
      <c r="D213" s="5">
        <f>COUNTIFS('07_Duplicates_removed'!$G:$G,D$2,'07_Duplicates_removed'!$C:$C,$B213)</f>
        <v>0</v>
      </c>
      <c r="E213" s="5">
        <f>COUNTIFS('07_Duplicates_removed'!$G:$G,E$2,'07_Duplicates_removed'!$C:$C,$B213)</f>
        <v>1</v>
      </c>
      <c r="F213" s="5">
        <f>COUNTIFS('07_Duplicates_removed'!$G:$G,F$2,'07_Duplicates_removed'!$C:$C,$B213)</f>
        <v>0</v>
      </c>
      <c r="G213" s="5">
        <f>COUNTIFS('07_Duplicates_removed'!$G:$G,G$2,'07_Duplicates_removed'!$C:$C,$B213)</f>
        <v>0</v>
      </c>
      <c r="H213" s="5">
        <f>COUNTIFS('07_Duplicates_removed'!$G:$G,H$2,'07_Duplicates_removed'!$C:$C,$B213)</f>
        <v>0</v>
      </c>
      <c r="I213" s="5">
        <f>COUNTIFS('07_Duplicates_removed'!$G:$G,I$2,'07_Duplicates_removed'!$C:$C,$B213)</f>
        <v>0</v>
      </c>
      <c r="J213" s="5">
        <f>COUNTIFS('07_Duplicates_removed'!G:G,REPT("?",1)&amp;"*",'07_Duplicates_removed'!C:C,B213)</f>
        <v>0</v>
      </c>
      <c r="K213" s="5" t="str">
        <f t="shared" si="3"/>
        <v>No</v>
      </c>
      <c r="L213" s="5">
        <v>1</v>
      </c>
      <c r="M213" s="5">
        <v>1</v>
      </c>
      <c r="N213" s="5" t="s">
        <v>2630</v>
      </c>
      <c r="O213" s="5" t="s">
        <v>2631</v>
      </c>
    </row>
    <row r="214" spans="1:15" x14ac:dyDescent="0.25">
      <c r="A214" s="4" t="s">
        <v>557</v>
      </c>
      <c r="B214" s="5" t="s">
        <v>556</v>
      </c>
      <c r="C214" s="5" t="str">
        <f>IF(COUNTIF('07_Duplicates_removed'!$C:$C,B214)&gt;0,"Y","N")</f>
        <v>Y</v>
      </c>
      <c r="D214" s="5">
        <f>COUNTIFS('07_Duplicates_removed'!$G:$G,D$2,'07_Duplicates_removed'!$C:$C,$B214)</f>
        <v>0</v>
      </c>
      <c r="E214" s="5">
        <f>COUNTIFS('07_Duplicates_removed'!$G:$G,E$2,'07_Duplicates_removed'!$C:$C,$B214)</f>
        <v>0</v>
      </c>
      <c r="F214" s="5">
        <f>COUNTIFS('07_Duplicates_removed'!$G:$G,F$2,'07_Duplicates_removed'!$C:$C,$B214)</f>
        <v>0</v>
      </c>
      <c r="G214" s="5">
        <f>COUNTIFS('07_Duplicates_removed'!$G:$G,G$2,'07_Duplicates_removed'!$C:$C,$B214)</f>
        <v>0</v>
      </c>
      <c r="H214" s="5">
        <f>COUNTIFS('07_Duplicates_removed'!$G:$G,H$2,'07_Duplicates_removed'!$C:$C,$B214)</f>
        <v>0</v>
      </c>
      <c r="I214" s="5">
        <f>COUNTIFS('07_Duplicates_removed'!$G:$G,I$2,'07_Duplicates_removed'!$C:$C,$B214)</f>
        <v>0</v>
      </c>
      <c r="J214" s="5">
        <f>COUNTIFS('07_Duplicates_removed'!G:G,REPT("?",1)&amp;"*",'07_Duplicates_removed'!C:C,B214)</f>
        <v>1</v>
      </c>
      <c r="K214" s="5" t="str">
        <f t="shared" si="3"/>
        <v>No</v>
      </c>
      <c r="L214" s="5">
        <v>2</v>
      </c>
      <c r="M214" s="5">
        <v>2</v>
      </c>
      <c r="N214" s="5" t="s">
        <v>3099</v>
      </c>
      <c r="O214" s="5" t="s">
        <v>2632</v>
      </c>
    </row>
    <row r="215" spans="1:15" x14ac:dyDescent="0.25">
      <c r="A215" s="4" t="s">
        <v>306</v>
      </c>
      <c r="B215" s="5" t="s">
        <v>305</v>
      </c>
      <c r="C215" s="5" t="str">
        <f>IF(COUNTIF('07_Duplicates_removed'!$C:$C,B215)&gt;0,"Y","N")</f>
        <v>Y</v>
      </c>
      <c r="D215" s="5">
        <f>COUNTIFS('07_Duplicates_removed'!$G:$G,D$2,'07_Duplicates_removed'!$C:$C,$B215)</f>
        <v>0</v>
      </c>
      <c r="E215" s="5">
        <f>COUNTIFS('07_Duplicates_removed'!$G:$G,E$2,'07_Duplicates_removed'!$C:$C,$B215)</f>
        <v>0</v>
      </c>
      <c r="F215" s="5">
        <f>COUNTIFS('07_Duplicates_removed'!$G:$G,F$2,'07_Duplicates_removed'!$C:$C,$B215)</f>
        <v>0</v>
      </c>
      <c r="G215" s="5">
        <f>COUNTIFS('07_Duplicates_removed'!$G:$G,G$2,'07_Duplicates_removed'!$C:$C,$B215)</f>
        <v>2</v>
      </c>
      <c r="H215" s="5">
        <f>COUNTIFS('07_Duplicates_removed'!$G:$G,H$2,'07_Duplicates_removed'!$C:$C,$B215)</f>
        <v>1</v>
      </c>
      <c r="I215" s="5">
        <f>COUNTIFS('07_Duplicates_removed'!$G:$G,I$2,'07_Duplicates_removed'!$C:$C,$B215)</f>
        <v>0</v>
      </c>
      <c r="J215" s="5">
        <f>COUNTIFS('07_Duplicates_removed'!G:G,REPT("?",1)&amp;"*",'07_Duplicates_removed'!C:C,B215)</f>
        <v>0</v>
      </c>
      <c r="K215" s="5" t="str">
        <f t="shared" si="3"/>
        <v>Yes</v>
      </c>
      <c r="L215" s="4">
        <v>3</v>
      </c>
      <c r="M215" s="4">
        <v>3</v>
      </c>
      <c r="N215" s="5" t="s">
        <v>3100</v>
      </c>
      <c r="O215" s="36" t="s">
        <v>2633</v>
      </c>
    </row>
    <row r="216" spans="1:15" x14ac:dyDescent="0.25">
      <c r="A216" s="4" t="s">
        <v>1662</v>
      </c>
      <c r="B216" s="5" t="s">
        <v>1743</v>
      </c>
      <c r="C216" s="5" t="str">
        <f>IF(COUNTIF('07_Duplicates_removed'!$C:$C,B216)&gt;0,"Y","N")</f>
        <v>N</v>
      </c>
      <c r="D216" s="5">
        <f>COUNTIFS('07_Duplicates_removed'!$G:$G,D$2,'07_Duplicates_removed'!$C:$C,$B216)</f>
        <v>0</v>
      </c>
      <c r="E216" s="5">
        <f>COUNTIFS('07_Duplicates_removed'!$G:$G,E$2,'07_Duplicates_removed'!$C:$C,$B216)</f>
        <v>0</v>
      </c>
      <c r="F216" s="5">
        <f>COUNTIFS('07_Duplicates_removed'!$G:$G,F$2,'07_Duplicates_removed'!$C:$C,$B216)</f>
        <v>0</v>
      </c>
      <c r="G216" s="5">
        <f>COUNTIFS('07_Duplicates_removed'!$G:$G,G$2,'07_Duplicates_removed'!$C:$C,$B216)</f>
        <v>0</v>
      </c>
      <c r="H216" s="5">
        <f>COUNTIFS('07_Duplicates_removed'!$G:$G,H$2,'07_Duplicates_removed'!$C:$C,$B216)</f>
        <v>0</v>
      </c>
      <c r="I216" s="5">
        <f>COUNTIFS('07_Duplicates_removed'!$G:$G,I$2,'07_Duplicates_removed'!$C:$C,$B216)</f>
        <v>0</v>
      </c>
      <c r="J216" s="5">
        <f>COUNTIFS('07_Duplicates_removed'!G:G,REPT("?",1)&amp;"*",'07_Duplicates_removed'!C:C,B216)</f>
        <v>0</v>
      </c>
      <c r="K216" s="5" t="str">
        <f t="shared" si="3"/>
        <v>No</v>
      </c>
      <c r="L216" s="5" t="s">
        <v>1569</v>
      </c>
      <c r="M216" s="5" t="s">
        <v>1806</v>
      </c>
      <c r="N216" s="5" t="s">
        <v>2499</v>
      </c>
      <c r="O216" s="5" t="s">
        <v>1569</v>
      </c>
    </row>
    <row r="217" spans="1:15" x14ac:dyDescent="0.25">
      <c r="A217" s="4" t="s">
        <v>967</v>
      </c>
      <c r="B217" s="5" t="s">
        <v>966</v>
      </c>
      <c r="C217" s="5" t="str">
        <f>IF(COUNTIF('07_Duplicates_removed'!$C:$C,B217)&gt;0,"Y","N")</f>
        <v>Y</v>
      </c>
      <c r="D217" s="5">
        <f>COUNTIFS('07_Duplicates_removed'!$G:$G,D$2,'07_Duplicates_removed'!$C:$C,$B217)</f>
        <v>0</v>
      </c>
      <c r="E217" s="5">
        <f>COUNTIFS('07_Duplicates_removed'!$G:$G,E$2,'07_Duplicates_removed'!$C:$C,$B217)</f>
        <v>0</v>
      </c>
      <c r="F217" s="5">
        <f>COUNTIFS('07_Duplicates_removed'!$G:$G,F$2,'07_Duplicates_removed'!$C:$C,$B217)</f>
        <v>6</v>
      </c>
      <c r="G217" s="5">
        <f>COUNTIFS('07_Duplicates_removed'!$G:$G,G$2,'07_Duplicates_removed'!$C:$C,$B217)</f>
        <v>0</v>
      </c>
      <c r="H217" s="5">
        <f>COUNTIFS('07_Duplicates_removed'!$G:$G,H$2,'07_Duplicates_removed'!$C:$C,$B217)</f>
        <v>0</v>
      </c>
      <c r="I217" s="5">
        <f>COUNTIFS('07_Duplicates_removed'!$G:$G,I$2,'07_Duplicates_removed'!$C:$C,$B217)</f>
        <v>0</v>
      </c>
      <c r="J217" s="5">
        <f>COUNTIFS('07_Duplicates_removed'!G:G,REPT("?",1)&amp;"*",'07_Duplicates_removed'!C:C,B217)</f>
        <v>0</v>
      </c>
      <c r="K217" s="5" t="str">
        <f t="shared" si="3"/>
        <v>No</v>
      </c>
      <c r="L217" s="5" t="s">
        <v>1569</v>
      </c>
      <c r="M217" s="5">
        <v>2</v>
      </c>
      <c r="N217" s="5" t="s">
        <v>2474</v>
      </c>
      <c r="O217" s="5" t="s">
        <v>1569</v>
      </c>
    </row>
    <row r="218" spans="1:15" x14ac:dyDescent="0.25">
      <c r="A218" s="4" t="s">
        <v>1532</v>
      </c>
      <c r="B218" s="5" t="s">
        <v>1744</v>
      </c>
      <c r="C218" s="5" t="str">
        <f>IF(COUNTIF('07_Duplicates_removed'!$C:$C,B218)&gt;0,"Y","N")</f>
        <v>N</v>
      </c>
      <c r="D218" s="5">
        <f>COUNTIFS('07_Duplicates_removed'!$G:$G,D$2,'07_Duplicates_removed'!$C:$C,$B218)</f>
        <v>0</v>
      </c>
      <c r="E218" s="5">
        <f>COUNTIFS('07_Duplicates_removed'!$G:$G,E$2,'07_Duplicates_removed'!$C:$C,$B218)</f>
        <v>0</v>
      </c>
      <c r="F218" s="5">
        <f>COUNTIFS('07_Duplicates_removed'!$G:$G,F$2,'07_Duplicates_removed'!$C:$C,$B218)</f>
        <v>0</v>
      </c>
      <c r="G218" s="5">
        <f>COUNTIFS('07_Duplicates_removed'!$G:$G,G$2,'07_Duplicates_removed'!$C:$C,$B218)</f>
        <v>0</v>
      </c>
      <c r="H218" s="5">
        <f>COUNTIFS('07_Duplicates_removed'!$G:$G,H$2,'07_Duplicates_removed'!$C:$C,$B218)</f>
        <v>0</v>
      </c>
      <c r="I218" s="5">
        <f>COUNTIFS('07_Duplicates_removed'!$G:$G,I$2,'07_Duplicates_removed'!$C:$C,$B218)</f>
        <v>0</v>
      </c>
      <c r="J218" s="5">
        <f>COUNTIFS('07_Duplicates_removed'!G:G,REPT("?",1)&amp;"*",'07_Duplicates_removed'!C:C,B218)</f>
        <v>0</v>
      </c>
      <c r="K218" s="5" t="str">
        <f t="shared" si="3"/>
        <v>No</v>
      </c>
      <c r="L218" s="5">
        <v>2</v>
      </c>
      <c r="M218" s="5">
        <v>2</v>
      </c>
      <c r="N218" s="5" t="s">
        <v>2634</v>
      </c>
      <c r="O218" s="5" t="s">
        <v>2635</v>
      </c>
    </row>
    <row r="219" spans="1:15" x14ac:dyDescent="0.25">
      <c r="A219" s="4" t="s">
        <v>1533</v>
      </c>
      <c r="B219" s="5" t="s">
        <v>1745</v>
      </c>
      <c r="C219" s="5" t="str">
        <f>IF(COUNTIF('07_Duplicates_removed'!$C:$C,B219)&gt;0,"Y","N")</f>
        <v>Y</v>
      </c>
      <c r="D219" s="5">
        <f>COUNTIFS('07_Duplicates_removed'!$G:$G,D$2,'07_Duplicates_removed'!$C:$C,$B219)</f>
        <v>0</v>
      </c>
      <c r="E219" s="5">
        <f>COUNTIFS('07_Duplicates_removed'!$G:$G,E$2,'07_Duplicates_removed'!$C:$C,$B219)</f>
        <v>1</v>
      </c>
      <c r="F219" s="5">
        <f>COUNTIFS('07_Duplicates_removed'!$G:$G,F$2,'07_Duplicates_removed'!$C:$C,$B219)</f>
        <v>0</v>
      </c>
      <c r="G219" s="5">
        <f>COUNTIFS('07_Duplicates_removed'!$G:$G,G$2,'07_Duplicates_removed'!$C:$C,$B219)</f>
        <v>0</v>
      </c>
      <c r="H219" s="5">
        <f>COUNTIFS('07_Duplicates_removed'!$G:$G,H$2,'07_Duplicates_removed'!$C:$C,$B219)</f>
        <v>0</v>
      </c>
      <c r="I219" s="5">
        <f>COUNTIFS('07_Duplicates_removed'!$G:$G,I$2,'07_Duplicates_removed'!$C:$C,$B219)</f>
        <v>0</v>
      </c>
      <c r="J219" s="5">
        <f>COUNTIFS('07_Duplicates_removed'!G:G,REPT("?",1)&amp;"*",'07_Duplicates_removed'!C:C,B219)</f>
        <v>0</v>
      </c>
      <c r="K219" s="5" t="str">
        <f t="shared" si="3"/>
        <v>No</v>
      </c>
      <c r="L219" s="5">
        <v>1</v>
      </c>
      <c r="M219" s="5">
        <v>1</v>
      </c>
      <c r="N219" s="5" t="s">
        <v>2636</v>
      </c>
      <c r="O219" s="5" t="s">
        <v>2637</v>
      </c>
    </row>
    <row r="220" spans="1:15" x14ac:dyDescent="0.25">
      <c r="A220" s="4" t="s">
        <v>1663</v>
      </c>
      <c r="B220" s="5" t="s">
        <v>1746</v>
      </c>
      <c r="C220" s="5" t="str">
        <f>IF(COUNTIF('07_Duplicates_removed'!$C:$C,B220)&gt;0,"Y","N")</f>
        <v>N</v>
      </c>
      <c r="D220" s="5">
        <f>COUNTIFS('07_Duplicates_removed'!$G:$G,D$2,'07_Duplicates_removed'!$C:$C,$B220)</f>
        <v>0</v>
      </c>
      <c r="E220" s="5">
        <f>COUNTIFS('07_Duplicates_removed'!$G:$G,E$2,'07_Duplicates_removed'!$C:$C,$B220)</f>
        <v>0</v>
      </c>
      <c r="F220" s="5">
        <f>COUNTIFS('07_Duplicates_removed'!$G:$G,F$2,'07_Duplicates_removed'!$C:$C,$B220)</f>
        <v>0</v>
      </c>
      <c r="G220" s="5">
        <f>COUNTIFS('07_Duplicates_removed'!$G:$G,G$2,'07_Duplicates_removed'!$C:$C,$B220)</f>
        <v>0</v>
      </c>
      <c r="H220" s="5">
        <f>COUNTIFS('07_Duplicates_removed'!$G:$G,H$2,'07_Duplicates_removed'!$C:$C,$B220)</f>
        <v>0</v>
      </c>
      <c r="I220" s="5">
        <f>COUNTIFS('07_Duplicates_removed'!$G:$G,I$2,'07_Duplicates_removed'!$C:$C,$B220)</f>
        <v>0</v>
      </c>
      <c r="J220" s="5">
        <f>COUNTIFS('07_Duplicates_removed'!G:G,REPT("?",1)&amp;"*",'07_Duplicates_removed'!C:C,B220)</f>
        <v>0</v>
      </c>
      <c r="K220" s="5" t="str">
        <f t="shared" si="3"/>
        <v>No</v>
      </c>
      <c r="L220" s="5" t="s">
        <v>1569</v>
      </c>
      <c r="M220" s="5">
        <v>0</v>
      </c>
      <c r="N220" s="5" t="s">
        <v>2638</v>
      </c>
      <c r="O220" s="5" t="s">
        <v>1569</v>
      </c>
    </row>
    <row r="221" spans="1:15" x14ac:dyDescent="0.25">
      <c r="A221" s="4" t="s">
        <v>1664</v>
      </c>
      <c r="B221" s="5" t="s">
        <v>1747</v>
      </c>
      <c r="C221" s="5" t="str">
        <f>IF(COUNTIF('07_Duplicates_removed'!$C:$C,B221)&gt;0,"Y","N")</f>
        <v>N</v>
      </c>
      <c r="D221" s="5">
        <f>COUNTIFS('07_Duplicates_removed'!$G:$G,D$2,'07_Duplicates_removed'!$C:$C,$B221)</f>
        <v>0</v>
      </c>
      <c r="E221" s="5">
        <f>COUNTIFS('07_Duplicates_removed'!$G:$G,E$2,'07_Duplicates_removed'!$C:$C,$B221)</f>
        <v>0</v>
      </c>
      <c r="F221" s="5">
        <f>COUNTIFS('07_Duplicates_removed'!$G:$G,F$2,'07_Duplicates_removed'!$C:$C,$B221)</f>
        <v>0</v>
      </c>
      <c r="G221" s="5">
        <f>COUNTIFS('07_Duplicates_removed'!$G:$G,G$2,'07_Duplicates_removed'!$C:$C,$B221)</f>
        <v>0</v>
      </c>
      <c r="H221" s="5">
        <f>COUNTIFS('07_Duplicates_removed'!$G:$G,H$2,'07_Duplicates_removed'!$C:$C,$B221)</f>
        <v>0</v>
      </c>
      <c r="I221" s="5">
        <f>COUNTIFS('07_Duplicates_removed'!$G:$G,I$2,'07_Duplicates_removed'!$C:$C,$B221)</f>
        <v>0</v>
      </c>
      <c r="J221" s="5">
        <f>COUNTIFS('07_Duplicates_removed'!G:G,REPT("?",1)&amp;"*",'07_Duplicates_removed'!C:C,B221)</f>
        <v>0</v>
      </c>
      <c r="K221" s="5" t="str">
        <f t="shared" si="3"/>
        <v>No</v>
      </c>
      <c r="L221" s="5">
        <v>2</v>
      </c>
      <c r="M221" s="5">
        <v>2</v>
      </c>
      <c r="N221" s="5" t="s">
        <v>2639</v>
      </c>
      <c r="O221" s="5" t="s">
        <v>2640</v>
      </c>
    </row>
    <row r="222" spans="1:15" x14ac:dyDescent="0.25">
      <c r="A222" s="4" t="s">
        <v>313</v>
      </c>
      <c r="B222" s="5" t="s">
        <v>312</v>
      </c>
      <c r="C222" s="5" t="str">
        <f>IF(COUNTIF('07_Duplicates_removed'!$C:$C,B222)&gt;0,"Y","N")</f>
        <v>Y</v>
      </c>
      <c r="D222" s="5">
        <f>COUNTIFS('07_Duplicates_removed'!$G:$G,D$2,'07_Duplicates_removed'!$C:$C,$B222)</f>
        <v>0</v>
      </c>
      <c r="E222" s="5">
        <f>COUNTIFS('07_Duplicates_removed'!$G:$G,E$2,'07_Duplicates_removed'!$C:$C,$B222)</f>
        <v>0</v>
      </c>
      <c r="F222" s="5">
        <f>COUNTIFS('07_Duplicates_removed'!$G:$G,F$2,'07_Duplicates_removed'!$C:$C,$B222)</f>
        <v>2</v>
      </c>
      <c r="G222" s="5">
        <f>COUNTIFS('07_Duplicates_removed'!$G:$G,G$2,'07_Duplicates_removed'!$C:$C,$B222)</f>
        <v>0</v>
      </c>
      <c r="H222" s="5">
        <f>COUNTIFS('07_Duplicates_removed'!$G:$G,H$2,'07_Duplicates_removed'!$C:$C,$B222)</f>
        <v>0</v>
      </c>
      <c r="I222" s="5">
        <f>COUNTIFS('07_Duplicates_removed'!$G:$G,I$2,'07_Duplicates_removed'!$C:$C,$B222)</f>
        <v>0</v>
      </c>
      <c r="J222" s="5">
        <f>COUNTIFS('07_Duplicates_removed'!G:G,REPT("?",1)&amp;"*",'07_Duplicates_removed'!C:C,B222)</f>
        <v>0</v>
      </c>
      <c r="K222" s="5" t="str">
        <f t="shared" si="3"/>
        <v>No</v>
      </c>
      <c r="L222" s="5">
        <v>2</v>
      </c>
      <c r="M222" s="5">
        <v>2</v>
      </c>
      <c r="N222" s="5" t="s">
        <v>2497</v>
      </c>
      <c r="O222" s="5" t="s">
        <v>2641</v>
      </c>
    </row>
    <row r="223" spans="1:15" x14ac:dyDescent="0.25">
      <c r="A223" s="4" t="s">
        <v>320</v>
      </c>
      <c r="B223" s="5" t="s">
        <v>319</v>
      </c>
      <c r="C223" s="5" t="str">
        <f>IF(COUNTIF('07_Duplicates_removed'!$C:$C,B223)&gt;0,"Y","N")</f>
        <v>Y</v>
      </c>
      <c r="D223" s="5">
        <f>COUNTIFS('07_Duplicates_removed'!$G:$G,D$2,'07_Duplicates_removed'!$C:$C,$B223)</f>
        <v>0</v>
      </c>
      <c r="E223" s="5">
        <f>COUNTIFS('07_Duplicates_removed'!$G:$G,E$2,'07_Duplicates_removed'!$C:$C,$B223)</f>
        <v>0</v>
      </c>
      <c r="F223" s="5">
        <f>COUNTIFS('07_Duplicates_removed'!$G:$G,F$2,'07_Duplicates_removed'!$C:$C,$B223)</f>
        <v>1</v>
      </c>
      <c r="G223" s="5">
        <f>COUNTIFS('07_Duplicates_removed'!$G:$G,G$2,'07_Duplicates_removed'!$C:$C,$B223)</f>
        <v>0</v>
      </c>
      <c r="H223" s="5">
        <f>COUNTIFS('07_Duplicates_removed'!$G:$G,H$2,'07_Duplicates_removed'!$C:$C,$B223)</f>
        <v>0</v>
      </c>
      <c r="I223" s="5">
        <f>COUNTIFS('07_Duplicates_removed'!$G:$G,I$2,'07_Duplicates_removed'!$C:$C,$B223)</f>
        <v>0</v>
      </c>
      <c r="J223" s="5">
        <f>COUNTIFS('07_Duplicates_removed'!G:G,REPT("?",1)&amp;"*",'07_Duplicates_removed'!C:C,B223)</f>
        <v>0</v>
      </c>
      <c r="K223" s="5" t="str">
        <f t="shared" si="3"/>
        <v>No</v>
      </c>
      <c r="L223" s="5" t="s">
        <v>2642</v>
      </c>
      <c r="M223" s="5">
        <v>2</v>
      </c>
      <c r="N223" s="5" t="s">
        <v>2643</v>
      </c>
      <c r="O223" s="5" t="s">
        <v>2644</v>
      </c>
    </row>
    <row r="224" spans="1:15" x14ac:dyDescent="0.25">
      <c r="A224" s="4" t="s">
        <v>1665</v>
      </c>
      <c r="B224" s="5" t="s">
        <v>560</v>
      </c>
      <c r="C224" s="5" t="str">
        <f>IF(COUNTIF('07_Duplicates_removed'!$C:$C,B224)&gt;0,"Y","N")</f>
        <v>Y</v>
      </c>
      <c r="D224" s="5">
        <f>COUNTIFS('07_Duplicates_removed'!$G:$G,D$2,'07_Duplicates_removed'!$C:$C,$B224)</f>
        <v>0</v>
      </c>
      <c r="E224" s="5">
        <f>COUNTIFS('07_Duplicates_removed'!$G:$G,E$2,'07_Duplicates_removed'!$C:$C,$B224)</f>
        <v>0</v>
      </c>
      <c r="F224" s="5">
        <f>COUNTIFS('07_Duplicates_removed'!$G:$G,F$2,'07_Duplicates_removed'!$C:$C,$B224)</f>
        <v>1</v>
      </c>
      <c r="G224" s="5">
        <f>COUNTIFS('07_Duplicates_removed'!$G:$G,G$2,'07_Duplicates_removed'!$C:$C,$B224)</f>
        <v>0</v>
      </c>
      <c r="H224" s="5">
        <f>COUNTIFS('07_Duplicates_removed'!$G:$G,H$2,'07_Duplicates_removed'!$C:$C,$B224)</f>
        <v>0</v>
      </c>
      <c r="I224" s="5">
        <f>COUNTIFS('07_Duplicates_removed'!$G:$G,I$2,'07_Duplicates_removed'!$C:$C,$B224)</f>
        <v>0</v>
      </c>
      <c r="J224" s="5">
        <f>COUNTIFS('07_Duplicates_removed'!G:G,REPT("?",1)&amp;"*",'07_Duplicates_removed'!C:C,B224)</f>
        <v>0</v>
      </c>
      <c r="K224" s="5" t="str">
        <f t="shared" si="3"/>
        <v>No</v>
      </c>
      <c r="L224" s="5" t="s">
        <v>1569</v>
      </c>
      <c r="M224" s="5">
        <v>2</v>
      </c>
      <c r="N224" s="5" t="s">
        <v>2645</v>
      </c>
      <c r="O224" s="5" t="s">
        <v>1569</v>
      </c>
    </row>
    <row r="225" spans="1:15" x14ac:dyDescent="0.25">
      <c r="A225" s="4" t="s">
        <v>1666</v>
      </c>
      <c r="B225" s="5" t="s">
        <v>1748</v>
      </c>
      <c r="C225" s="5" t="str">
        <f>IF(COUNTIF('07_Duplicates_removed'!$C:$C,B225)&gt;0,"Y","N")</f>
        <v>N</v>
      </c>
      <c r="D225" s="5">
        <f>COUNTIFS('07_Duplicates_removed'!$G:$G,D$2,'07_Duplicates_removed'!$C:$C,$B225)</f>
        <v>0</v>
      </c>
      <c r="E225" s="5">
        <f>COUNTIFS('07_Duplicates_removed'!$G:$G,E$2,'07_Duplicates_removed'!$C:$C,$B225)</f>
        <v>0</v>
      </c>
      <c r="F225" s="5">
        <f>COUNTIFS('07_Duplicates_removed'!$G:$G,F$2,'07_Duplicates_removed'!$C:$C,$B225)</f>
        <v>0</v>
      </c>
      <c r="G225" s="5">
        <f>COUNTIFS('07_Duplicates_removed'!$G:$G,G$2,'07_Duplicates_removed'!$C:$C,$B225)</f>
        <v>0</v>
      </c>
      <c r="H225" s="5">
        <f>COUNTIFS('07_Duplicates_removed'!$G:$G,H$2,'07_Duplicates_removed'!$C:$C,$B225)</f>
        <v>0</v>
      </c>
      <c r="I225" s="5">
        <f>COUNTIFS('07_Duplicates_removed'!$G:$G,I$2,'07_Duplicates_removed'!$C:$C,$B225)</f>
        <v>0</v>
      </c>
      <c r="J225" s="5">
        <f>COUNTIFS('07_Duplicates_removed'!G:G,REPT("?",1)&amp;"*",'07_Duplicates_removed'!C:C,B225)</f>
        <v>0</v>
      </c>
      <c r="K225" s="5" t="str">
        <f t="shared" si="3"/>
        <v>No</v>
      </c>
      <c r="L225" s="5">
        <v>2</v>
      </c>
      <c r="M225" s="5">
        <v>2</v>
      </c>
      <c r="N225" s="5" t="s">
        <v>2646</v>
      </c>
      <c r="O225" s="5" t="s">
        <v>2647</v>
      </c>
    </row>
    <row r="226" spans="1:15" x14ac:dyDescent="0.25">
      <c r="A226" s="4" t="s">
        <v>565</v>
      </c>
      <c r="B226" s="5" t="s">
        <v>564</v>
      </c>
      <c r="C226" s="5" t="str">
        <f>IF(COUNTIF('07_Duplicates_removed'!$C:$C,B226)&gt;0,"Y","N")</f>
        <v>Y</v>
      </c>
      <c r="D226" s="5">
        <f>COUNTIFS('07_Duplicates_removed'!$G:$G,D$2,'07_Duplicates_removed'!$C:$C,$B226)</f>
        <v>0</v>
      </c>
      <c r="E226" s="5">
        <f>COUNTIFS('07_Duplicates_removed'!$G:$G,E$2,'07_Duplicates_removed'!$C:$C,$B226)</f>
        <v>0</v>
      </c>
      <c r="F226" s="5">
        <f>COUNTIFS('07_Duplicates_removed'!$G:$G,F$2,'07_Duplicates_removed'!$C:$C,$B226)</f>
        <v>2</v>
      </c>
      <c r="G226" s="5">
        <f>COUNTIFS('07_Duplicates_removed'!$G:$G,G$2,'07_Duplicates_removed'!$C:$C,$B226)</f>
        <v>0</v>
      </c>
      <c r="H226" s="5">
        <f>COUNTIFS('07_Duplicates_removed'!$G:$G,H$2,'07_Duplicates_removed'!$C:$C,$B226)</f>
        <v>0</v>
      </c>
      <c r="I226" s="5">
        <f>COUNTIFS('07_Duplicates_removed'!$G:$G,I$2,'07_Duplicates_removed'!$C:$C,$B226)</f>
        <v>0</v>
      </c>
      <c r="J226" s="5">
        <f>COUNTIFS('07_Duplicates_removed'!G:G,REPT("?",1)&amp;"*",'07_Duplicates_removed'!C:C,B226)</f>
        <v>0</v>
      </c>
      <c r="K226" s="5" t="str">
        <f t="shared" si="3"/>
        <v>No</v>
      </c>
      <c r="L226" s="5" t="s">
        <v>1569</v>
      </c>
      <c r="M226" s="5">
        <v>2</v>
      </c>
      <c r="N226" s="5" t="s">
        <v>2530</v>
      </c>
      <c r="O226" s="5" t="s">
        <v>1569</v>
      </c>
    </row>
    <row r="227" spans="1:15" x14ac:dyDescent="0.25">
      <c r="A227" s="4" t="s">
        <v>11</v>
      </c>
      <c r="B227" s="5" t="s">
        <v>570</v>
      </c>
      <c r="C227" s="5" t="str">
        <f>IF(COUNTIF('07_Duplicates_removed'!$C:$C,B227)&gt;0,"Y","N")</f>
        <v>Y</v>
      </c>
      <c r="D227" s="5">
        <f>COUNTIFS('07_Duplicates_removed'!$G:$G,D$2,'07_Duplicates_removed'!$C:$C,$B227)</f>
        <v>0</v>
      </c>
      <c r="E227" s="5">
        <f>COUNTIFS('07_Duplicates_removed'!$G:$G,E$2,'07_Duplicates_removed'!$C:$C,$B227)</f>
        <v>1</v>
      </c>
      <c r="F227" s="5">
        <f>COUNTIFS('07_Duplicates_removed'!$G:$G,F$2,'07_Duplicates_removed'!$C:$C,$B227)</f>
        <v>5</v>
      </c>
      <c r="G227" s="5">
        <f>COUNTIFS('07_Duplicates_removed'!$G:$G,G$2,'07_Duplicates_removed'!$C:$C,$B227)</f>
        <v>0</v>
      </c>
      <c r="H227" s="5">
        <f>COUNTIFS('07_Duplicates_removed'!$G:$G,H$2,'07_Duplicates_removed'!$C:$C,$B227)</f>
        <v>0</v>
      </c>
      <c r="I227" s="5">
        <f>COUNTIFS('07_Duplicates_removed'!$G:$G,I$2,'07_Duplicates_removed'!$C:$C,$B227)</f>
        <v>0</v>
      </c>
      <c r="J227" s="5">
        <f>COUNTIFS('07_Duplicates_removed'!G:G,REPT("?",1)&amp;"*",'07_Duplicates_removed'!C:C,B227)</f>
        <v>0</v>
      </c>
      <c r="K227" s="5" t="str">
        <f t="shared" si="3"/>
        <v>Yes</v>
      </c>
      <c r="L227" s="5" t="s">
        <v>1569</v>
      </c>
      <c r="M227" s="5">
        <v>2</v>
      </c>
      <c r="N227" s="5" t="s">
        <v>2648</v>
      </c>
      <c r="O227" s="5" t="s">
        <v>1569</v>
      </c>
    </row>
    <row r="228" spans="1:15" x14ac:dyDescent="0.25">
      <c r="A228" s="4" t="s">
        <v>1314</v>
      </c>
      <c r="B228" s="5" t="s">
        <v>1313</v>
      </c>
      <c r="C228" s="5" t="str">
        <f>IF(COUNTIF('07_Duplicates_removed'!$C:$C,B228)&gt;0,"Y","N")</f>
        <v>Y</v>
      </c>
      <c r="D228" s="5">
        <f>COUNTIFS('07_Duplicates_removed'!$G:$G,D$2,'07_Duplicates_removed'!$C:$C,$B228)</f>
        <v>0</v>
      </c>
      <c r="E228" s="5">
        <f>COUNTIFS('07_Duplicates_removed'!$G:$G,E$2,'07_Duplicates_removed'!$C:$C,$B228)</f>
        <v>2</v>
      </c>
      <c r="F228" s="5">
        <f>COUNTIFS('07_Duplicates_removed'!$G:$G,F$2,'07_Duplicates_removed'!$C:$C,$B228)</f>
        <v>4</v>
      </c>
      <c r="G228" s="5">
        <f>COUNTIFS('07_Duplicates_removed'!$G:$G,G$2,'07_Duplicates_removed'!$C:$C,$B228)</f>
        <v>0</v>
      </c>
      <c r="H228" s="5">
        <f>COUNTIFS('07_Duplicates_removed'!$G:$G,H$2,'07_Duplicates_removed'!$C:$C,$B228)</f>
        <v>0</v>
      </c>
      <c r="I228" s="5">
        <f>COUNTIFS('07_Duplicates_removed'!$G:$G,I$2,'07_Duplicates_removed'!$C:$C,$B228)</f>
        <v>0</v>
      </c>
      <c r="J228" s="5">
        <f>COUNTIFS('07_Duplicates_removed'!G:G,REPT("?",1)&amp;"*",'07_Duplicates_removed'!C:C,B228)</f>
        <v>0</v>
      </c>
      <c r="K228" s="5" t="str">
        <f t="shared" si="3"/>
        <v>Yes</v>
      </c>
      <c r="L228" s="5">
        <v>2</v>
      </c>
      <c r="M228" s="4">
        <v>2</v>
      </c>
      <c r="N228" s="5" t="s">
        <v>2743</v>
      </c>
    </row>
    <row r="229" spans="1:15" x14ac:dyDescent="0.25">
      <c r="A229" s="4" t="s">
        <v>986</v>
      </c>
      <c r="B229" s="5" t="s">
        <v>985</v>
      </c>
      <c r="C229" s="5" t="str">
        <f>IF(COUNTIF('07_Duplicates_removed'!$C:$C,B229)&gt;0,"Y","N")</f>
        <v>Y</v>
      </c>
      <c r="D229" s="5">
        <f>COUNTIFS('07_Duplicates_removed'!$G:$G,D$2,'07_Duplicates_removed'!$C:$C,$B229)</f>
        <v>0</v>
      </c>
      <c r="E229" s="5">
        <f>COUNTIFS('07_Duplicates_removed'!$G:$G,E$2,'07_Duplicates_removed'!$C:$C,$B229)</f>
        <v>1</v>
      </c>
      <c r="F229" s="5">
        <f>COUNTIFS('07_Duplicates_removed'!$G:$G,F$2,'07_Duplicates_removed'!$C:$C,$B229)</f>
        <v>0</v>
      </c>
      <c r="G229" s="5">
        <f>COUNTIFS('07_Duplicates_removed'!$G:$G,G$2,'07_Duplicates_removed'!$C:$C,$B229)</f>
        <v>0</v>
      </c>
      <c r="H229" s="5">
        <f>COUNTIFS('07_Duplicates_removed'!$G:$G,H$2,'07_Duplicates_removed'!$C:$C,$B229)</f>
        <v>0</v>
      </c>
      <c r="I229" s="5">
        <f>COUNTIFS('07_Duplicates_removed'!$G:$G,I$2,'07_Duplicates_removed'!$C:$C,$B229)</f>
        <v>0</v>
      </c>
      <c r="J229" s="5">
        <f>COUNTIFS('07_Duplicates_removed'!G:G,REPT("?",1)&amp;"*",'07_Duplicates_removed'!C:C,B229)</f>
        <v>0</v>
      </c>
      <c r="K229" s="5" t="str">
        <f t="shared" si="3"/>
        <v>No</v>
      </c>
      <c r="L229" s="5">
        <v>1</v>
      </c>
      <c r="M229" s="5">
        <v>1</v>
      </c>
      <c r="N229" s="5" t="s">
        <v>2497</v>
      </c>
      <c r="O229" s="5" t="s">
        <v>2649</v>
      </c>
    </row>
    <row r="230" spans="1:15" x14ac:dyDescent="0.25">
      <c r="A230" s="4" t="s">
        <v>581</v>
      </c>
      <c r="B230" s="5" t="s">
        <v>580</v>
      </c>
      <c r="C230" s="5" t="str">
        <f>IF(COUNTIF('07_Duplicates_removed'!$C:$C,B230)&gt;0,"Y","N")</f>
        <v>Y</v>
      </c>
      <c r="D230" s="5">
        <f>COUNTIFS('07_Duplicates_removed'!$G:$G,D$2,'07_Duplicates_removed'!$C:$C,$B230)</f>
        <v>0</v>
      </c>
      <c r="E230" s="5">
        <f>COUNTIFS('07_Duplicates_removed'!$G:$G,E$2,'07_Duplicates_removed'!$C:$C,$B230)</f>
        <v>0</v>
      </c>
      <c r="F230" s="5">
        <f>COUNTIFS('07_Duplicates_removed'!$G:$G,F$2,'07_Duplicates_removed'!$C:$C,$B230)</f>
        <v>1</v>
      </c>
      <c r="G230" s="5">
        <f>COUNTIFS('07_Duplicates_removed'!$G:$G,G$2,'07_Duplicates_removed'!$C:$C,$B230)</f>
        <v>0</v>
      </c>
      <c r="H230" s="5">
        <f>COUNTIFS('07_Duplicates_removed'!$G:$G,H$2,'07_Duplicates_removed'!$C:$C,$B230)</f>
        <v>0</v>
      </c>
      <c r="I230" s="5">
        <f>COUNTIFS('07_Duplicates_removed'!$G:$G,I$2,'07_Duplicates_removed'!$C:$C,$B230)</f>
        <v>0</v>
      </c>
      <c r="J230" s="5">
        <f>COUNTIFS('07_Duplicates_removed'!G:G,REPT("?",1)&amp;"*",'07_Duplicates_removed'!C:C,B230)</f>
        <v>0</v>
      </c>
      <c r="K230" s="5" t="str">
        <f t="shared" si="3"/>
        <v>No</v>
      </c>
      <c r="L230" s="5">
        <v>2</v>
      </c>
      <c r="M230" s="5">
        <v>2</v>
      </c>
      <c r="N230" s="5" t="s">
        <v>2650</v>
      </c>
      <c r="O230" s="5" t="s">
        <v>2651</v>
      </c>
    </row>
    <row r="231" spans="1:15" x14ac:dyDescent="0.25">
      <c r="A231" s="4" t="s">
        <v>1667</v>
      </c>
      <c r="B231" s="5" t="s">
        <v>1749</v>
      </c>
      <c r="C231" s="5" t="str">
        <f>IF(COUNTIF('07_Duplicates_removed'!$C:$C,B231)&gt;0,"Y","N")</f>
        <v>N</v>
      </c>
      <c r="D231" s="5">
        <f>COUNTIFS('07_Duplicates_removed'!$G:$G,D$2,'07_Duplicates_removed'!$C:$C,$B231)</f>
        <v>0</v>
      </c>
      <c r="E231" s="5">
        <f>COUNTIFS('07_Duplicates_removed'!$G:$G,E$2,'07_Duplicates_removed'!$C:$C,$B231)</f>
        <v>0</v>
      </c>
      <c r="F231" s="5">
        <f>COUNTIFS('07_Duplicates_removed'!$G:$G,F$2,'07_Duplicates_removed'!$C:$C,$B231)</f>
        <v>0</v>
      </c>
      <c r="G231" s="5">
        <f>COUNTIFS('07_Duplicates_removed'!$G:$G,G$2,'07_Duplicates_removed'!$C:$C,$B231)</f>
        <v>0</v>
      </c>
      <c r="H231" s="5">
        <f>COUNTIFS('07_Duplicates_removed'!$G:$G,H$2,'07_Duplicates_removed'!$C:$C,$B231)</f>
        <v>0</v>
      </c>
      <c r="I231" s="5">
        <f>COUNTIFS('07_Duplicates_removed'!$G:$G,I$2,'07_Duplicates_removed'!$C:$C,$B231)</f>
        <v>0</v>
      </c>
      <c r="J231" s="5">
        <f>COUNTIFS('07_Duplicates_removed'!G:G,REPT("?",1)&amp;"*",'07_Duplicates_removed'!C:C,B231)</f>
        <v>0</v>
      </c>
      <c r="K231" s="5" t="str">
        <f t="shared" si="3"/>
        <v>No</v>
      </c>
      <c r="L231" s="5" t="s">
        <v>1569</v>
      </c>
      <c r="M231" s="5">
        <v>1</v>
      </c>
      <c r="N231" s="5" t="s">
        <v>2552</v>
      </c>
      <c r="O231" s="5" t="s">
        <v>1569</v>
      </c>
    </row>
    <row r="232" spans="1:15" x14ac:dyDescent="0.25">
      <c r="A232" s="4" t="s">
        <v>1319</v>
      </c>
      <c r="B232" s="5" t="s">
        <v>1318</v>
      </c>
      <c r="C232" s="5" t="str">
        <f>IF(COUNTIF('07_Duplicates_removed'!$C:$C,B232)&gt;0,"Y","N")</f>
        <v>Y</v>
      </c>
      <c r="D232" s="5">
        <f>COUNTIFS('07_Duplicates_removed'!$G:$G,D$2,'07_Duplicates_removed'!$C:$C,$B232)</f>
        <v>0</v>
      </c>
      <c r="E232" s="5">
        <f>COUNTIFS('07_Duplicates_removed'!$G:$G,E$2,'07_Duplicates_removed'!$C:$C,$B232)</f>
        <v>2</v>
      </c>
      <c r="F232" s="5">
        <f>COUNTIFS('07_Duplicates_removed'!$G:$G,F$2,'07_Duplicates_removed'!$C:$C,$B232)</f>
        <v>0</v>
      </c>
      <c r="G232" s="5">
        <f>COUNTIFS('07_Duplicates_removed'!$G:$G,G$2,'07_Duplicates_removed'!$C:$C,$B232)</f>
        <v>0</v>
      </c>
      <c r="H232" s="5">
        <f>COUNTIFS('07_Duplicates_removed'!$G:$G,H$2,'07_Duplicates_removed'!$C:$C,$B232)</f>
        <v>0</v>
      </c>
      <c r="I232" s="5">
        <f>COUNTIFS('07_Duplicates_removed'!$G:$G,I$2,'07_Duplicates_removed'!$C:$C,$B232)</f>
        <v>0</v>
      </c>
      <c r="J232" s="5">
        <f>COUNTIFS('07_Duplicates_removed'!G:G,REPT("?",1)&amp;"*",'07_Duplicates_removed'!C:C,B232)</f>
        <v>0</v>
      </c>
      <c r="K232" s="5" t="str">
        <f t="shared" si="3"/>
        <v>No</v>
      </c>
      <c r="L232" s="5" t="s">
        <v>1569</v>
      </c>
      <c r="M232" s="5">
        <v>1</v>
      </c>
      <c r="N232" s="5" t="s">
        <v>2568</v>
      </c>
      <c r="O232" s="5" t="s">
        <v>1569</v>
      </c>
    </row>
    <row r="233" spans="1:15" x14ac:dyDescent="0.25">
      <c r="A233" s="4" t="s">
        <v>1534</v>
      </c>
      <c r="B233" s="5" t="s">
        <v>1750</v>
      </c>
      <c r="C233" s="5" t="str">
        <f>IF(COUNTIF('07_Duplicates_removed'!$C:$C,B233)&gt;0,"Y","N")</f>
        <v>N</v>
      </c>
      <c r="D233" s="5">
        <f>COUNTIFS('07_Duplicates_removed'!$G:$G,D$2,'07_Duplicates_removed'!$C:$C,$B233)</f>
        <v>0</v>
      </c>
      <c r="E233" s="5">
        <f>COUNTIFS('07_Duplicates_removed'!$G:$G,E$2,'07_Duplicates_removed'!$C:$C,$B233)</f>
        <v>0</v>
      </c>
      <c r="F233" s="5">
        <f>COUNTIFS('07_Duplicates_removed'!$G:$G,F$2,'07_Duplicates_removed'!$C:$C,$B233)</f>
        <v>0</v>
      </c>
      <c r="G233" s="5">
        <f>COUNTIFS('07_Duplicates_removed'!$G:$G,G$2,'07_Duplicates_removed'!$C:$C,$B233)</f>
        <v>0</v>
      </c>
      <c r="H233" s="5">
        <f>COUNTIFS('07_Duplicates_removed'!$G:$G,H$2,'07_Duplicates_removed'!$C:$C,$B233)</f>
        <v>0</v>
      </c>
      <c r="I233" s="5">
        <f>COUNTIFS('07_Duplicates_removed'!$G:$G,I$2,'07_Duplicates_removed'!$C:$C,$B233)</f>
        <v>0</v>
      </c>
      <c r="J233" s="5">
        <f>COUNTIFS('07_Duplicates_removed'!G:G,REPT("?",1)&amp;"*",'07_Duplicates_removed'!C:C,B233)</f>
        <v>0</v>
      </c>
      <c r="K233" s="5" t="str">
        <f t="shared" si="3"/>
        <v>No</v>
      </c>
      <c r="L233" s="5" t="s">
        <v>1569</v>
      </c>
      <c r="M233" s="5">
        <v>1</v>
      </c>
      <c r="N233" s="5" t="s">
        <v>2552</v>
      </c>
      <c r="O233" s="5" t="s">
        <v>1569</v>
      </c>
    </row>
    <row r="234" spans="1:15" x14ac:dyDescent="0.25">
      <c r="A234" s="4" t="s">
        <v>5</v>
      </c>
      <c r="B234" s="5" t="s">
        <v>990</v>
      </c>
      <c r="C234" s="5" t="str">
        <f>IF(COUNTIF('07_Duplicates_removed'!$C:$C,B234)&gt;0,"Y","N")</f>
        <v>Y</v>
      </c>
      <c r="D234" s="5">
        <f>COUNTIFS('07_Duplicates_removed'!$G:$G,D$2,'07_Duplicates_removed'!$C:$C,$B234)</f>
        <v>0</v>
      </c>
      <c r="E234" s="5">
        <f>COUNTIFS('07_Duplicates_removed'!$G:$G,E$2,'07_Duplicates_removed'!$C:$C,$B234)</f>
        <v>3</v>
      </c>
      <c r="F234" s="5">
        <f>COUNTIFS('07_Duplicates_removed'!$G:$G,F$2,'07_Duplicates_removed'!$C:$C,$B234)</f>
        <v>0</v>
      </c>
      <c r="G234" s="5">
        <f>COUNTIFS('07_Duplicates_removed'!$G:$G,G$2,'07_Duplicates_removed'!$C:$C,$B234)</f>
        <v>0</v>
      </c>
      <c r="H234" s="5">
        <f>COUNTIFS('07_Duplicates_removed'!$G:$G,H$2,'07_Duplicates_removed'!$C:$C,$B234)</f>
        <v>0</v>
      </c>
      <c r="I234" s="5">
        <f>COUNTIFS('07_Duplicates_removed'!$G:$G,I$2,'07_Duplicates_removed'!$C:$C,$B234)</f>
        <v>0</v>
      </c>
      <c r="J234" s="5">
        <f>COUNTIFS('07_Duplicates_removed'!G:G,REPT("?",1)&amp;"*",'07_Duplicates_removed'!C:C,B234)</f>
        <v>0</v>
      </c>
      <c r="K234" s="5" t="str">
        <f t="shared" si="3"/>
        <v>No</v>
      </c>
      <c r="L234" s="5">
        <v>2</v>
      </c>
      <c r="M234" s="4">
        <v>1</v>
      </c>
      <c r="N234" s="5" t="s">
        <v>2744</v>
      </c>
      <c r="O234" s="5" t="s">
        <v>2652</v>
      </c>
    </row>
    <row r="235" spans="1:15" x14ac:dyDescent="0.25">
      <c r="A235" s="4" t="s">
        <v>1326</v>
      </c>
      <c r="B235" s="5" t="s">
        <v>1325</v>
      </c>
      <c r="C235" s="5" t="str">
        <f>IF(COUNTIF('07_Duplicates_removed'!$C:$C,B235)&gt;0,"Y","N")</f>
        <v>Y</v>
      </c>
      <c r="D235" s="5">
        <f>COUNTIFS('07_Duplicates_removed'!$G:$G,D$2,'07_Duplicates_removed'!$C:$C,$B235)</f>
        <v>0</v>
      </c>
      <c r="E235" s="5">
        <f>COUNTIFS('07_Duplicates_removed'!$G:$G,E$2,'07_Duplicates_removed'!$C:$C,$B235)</f>
        <v>2</v>
      </c>
      <c r="F235" s="5">
        <f>COUNTIFS('07_Duplicates_removed'!$G:$G,F$2,'07_Duplicates_removed'!$C:$C,$B235)</f>
        <v>0</v>
      </c>
      <c r="G235" s="5">
        <f>COUNTIFS('07_Duplicates_removed'!$G:$G,G$2,'07_Duplicates_removed'!$C:$C,$B235)</f>
        <v>0</v>
      </c>
      <c r="H235" s="5">
        <f>COUNTIFS('07_Duplicates_removed'!$G:$G,H$2,'07_Duplicates_removed'!$C:$C,$B235)</f>
        <v>0</v>
      </c>
      <c r="I235" s="5">
        <f>COUNTIFS('07_Duplicates_removed'!$G:$G,I$2,'07_Duplicates_removed'!$C:$C,$B235)</f>
        <v>0</v>
      </c>
      <c r="J235" s="5">
        <f>COUNTIFS('07_Duplicates_removed'!G:G,REPT("?",1)&amp;"*",'07_Duplicates_removed'!C:C,B235)</f>
        <v>0</v>
      </c>
      <c r="K235" s="5" t="str">
        <f t="shared" si="3"/>
        <v>No</v>
      </c>
      <c r="L235" s="5">
        <v>2</v>
      </c>
      <c r="M235" s="4">
        <v>1</v>
      </c>
      <c r="N235" s="5" t="s">
        <v>2745</v>
      </c>
      <c r="O235" s="5" t="s">
        <v>2653</v>
      </c>
    </row>
    <row r="236" spans="1:15" x14ac:dyDescent="0.25">
      <c r="A236" s="4" t="s">
        <v>1333</v>
      </c>
      <c r="B236" s="5" t="s">
        <v>1332</v>
      </c>
      <c r="C236" s="5" t="str">
        <f>IF(COUNTIF('07_Duplicates_removed'!$C:$C,B236)&gt;0,"Y","N")</f>
        <v>Y</v>
      </c>
      <c r="D236" s="5">
        <f>COUNTIFS('07_Duplicates_removed'!$G:$G,D$2,'07_Duplicates_removed'!$C:$C,$B236)</f>
        <v>0</v>
      </c>
      <c r="E236" s="5">
        <f>COUNTIFS('07_Duplicates_removed'!$G:$G,E$2,'07_Duplicates_removed'!$C:$C,$B236)</f>
        <v>1</v>
      </c>
      <c r="F236" s="5">
        <f>COUNTIFS('07_Duplicates_removed'!$G:$G,F$2,'07_Duplicates_removed'!$C:$C,$B236)</f>
        <v>0</v>
      </c>
      <c r="G236" s="5">
        <f>COUNTIFS('07_Duplicates_removed'!$G:$G,G$2,'07_Duplicates_removed'!$C:$C,$B236)</f>
        <v>0</v>
      </c>
      <c r="H236" s="5">
        <f>COUNTIFS('07_Duplicates_removed'!$G:$G,H$2,'07_Duplicates_removed'!$C:$C,$B236)</f>
        <v>0</v>
      </c>
      <c r="I236" s="5">
        <f>COUNTIFS('07_Duplicates_removed'!$G:$G,I$2,'07_Duplicates_removed'!$C:$C,$B236)</f>
        <v>0</v>
      </c>
      <c r="J236" s="5">
        <f>COUNTIFS('07_Duplicates_removed'!G:G,REPT("?",1)&amp;"*",'07_Duplicates_removed'!C:C,B236)</f>
        <v>0</v>
      </c>
      <c r="K236" s="5" t="str">
        <f t="shared" si="3"/>
        <v>No</v>
      </c>
      <c r="L236" s="5" t="s">
        <v>1569</v>
      </c>
      <c r="M236" s="5">
        <v>1</v>
      </c>
      <c r="N236" s="5" t="s">
        <v>2568</v>
      </c>
      <c r="O236" s="5" t="s">
        <v>1569</v>
      </c>
    </row>
    <row r="237" spans="1:15" x14ac:dyDescent="0.25">
      <c r="A237" s="4" t="s">
        <v>1668</v>
      </c>
      <c r="B237" s="5" t="s">
        <v>1751</v>
      </c>
      <c r="C237" s="5" t="str">
        <f>IF(COUNTIF('07_Duplicates_removed'!$C:$C,B237)&gt;0,"Y","N")</f>
        <v>N</v>
      </c>
      <c r="D237" s="5">
        <f>COUNTIFS('07_Duplicates_removed'!$G:$G,D$2,'07_Duplicates_removed'!$C:$C,$B237)</f>
        <v>0</v>
      </c>
      <c r="E237" s="5">
        <f>COUNTIFS('07_Duplicates_removed'!$G:$G,E$2,'07_Duplicates_removed'!$C:$C,$B237)</f>
        <v>0</v>
      </c>
      <c r="F237" s="5">
        <f>COUNTIFS('07_Duplicates_removed'!$G:$G,F$2,'07_Duplicates_removed'!$C:$C,$B237)</f>
        <v>0</v>
      </c>
      <c r="G237" s="5">
        <f>COUNTIFS('07_Duplicates_removed'!$G:$G,G$2,'07_Duplicates_removed'!$C:$C,$B237)</f>
        <v>0</v>
      </c>
      <c r="H237" s="5">
        <f>COUNTIFS('07_Duplicates_removed'!$G:$G,H$2,'07_Duplicates_removed'!$C:$C,$B237)</f>
        <v>0</v>
      </c>
      <c r="I237" s="5">
        <f>COUNTIFS('07_Duplicates_removed'!$G:$G,I$2,'07_Duplicates_removed'!$C:$C,$B237)</f>
        <v>0</v>
      </c>
      <c r="J237" s="5">
        <f>COUNTIFS('07_Duplicates_removed'!G:G,REPT("?",1)&amp;"*",'07_Duplicates_removed'!C:C,B237)</f>
        <v>0</v>
      </c>
      <c r="K237" s="5" t="str">
        <f t="shared" si="3"/>
        <v>No</v>
      </c>
      <c r="L237" s="5" t="s">
        <v>1569</v>
      </c>
      <c r="M237" s="5">
        <v>1</v>
      </c>
      <c r="N237" s="5" t="s">
        <v>2552</v>
      </c>
      <c r="O237" s="5" t="s">
        <v>1569</v>
      </c>
    </row>
    <row r="238" spans="1:15" x14ac:dyDescent="0.25">
      <c r="A238" s="4" t="s">
        <v>1338</v>
      </c>
      <c r="B238" s="5" t="s">
        <v>1337</v>
      </c>
      <c r="C238" s="5" t="str">
        <f>IF(COUNTIF('07_Duplicates_removed'!$C:$C,B238)&gt;0,"Y","N")</f>
        <v>Y</v>
      </c>
      <c r="D238" s="5">
        <f>COUNTIFS('07_Duplicates_removed'!$G:$G,D$2,'07_Duplicates_removed'!$C:$C,$B238)</f>
        <v>0</v>
      </c>
      <c r="E238" s="5">
        <f>COUNTIFS('07_Duplicates_removed'!$G:$G,E$2,'07_Duplicates_removed'!$C:$C,$B238)</f>
        <v>1</v>
      </c>
      <c r="F238" s="5">
        <f>COUNTIFS('07_Duplicates_removed'!$G:$G,F$2,'07_Duplicates_removed'!$C:$C,$B238)</f>
        <v>0</v>
      </c>
      <c r="G238" s="5">
        <f>COUNTIFS('07_Duplicates_removed'!$G:$G,G$2,'07_Duplicates_removed'!$C:$C,$B238)</f>
        <v>0</v>
      </c>
      <c r="H238" s="5">
        <f>COUNTIFS('07_Duplicates_removed'!$G:$G,H$2,'07_Duplicates_removed'!$C:$C,$B238)</f>
        <v>0</v>
      </c>
      <c r="I238" s="5">
        <f>COUNTIFS('07_Duplicates_removed'!$G:$G,I$2,'07_Duplicates_removed'!$C:$C,$B238)</f>
        <v>0</v>
      </c>
      <c r="J238" s="5">
        <f>COUNTIFS('07_Duplicates_removed'!G:G,REPT("?",1)&amp;"*",'07_Duplicates_removed'!C:C,B238)</f>
        <v>0</v>
      </c>
      <c r="K238" s="5" t="str">
        <f t="shared" si="3"/>
        <v>No</v>
      </c>
      <c r="L238" s="5" t="s">
        <v>1569</v>
      </c>
      <c r="M238" s="5">
        <v>1</v>
      </c>
      <c r="N238" s="5" t="s">
        <v>2568</v>
      </c>
      <c r="O238" s="5" t="s">
        <v>1569</v>
      </c>
    </row>
    <row r="239" spans="1:15" x14ac:dyDescent="0.25">
      <c r="A239" s="4" t="s">
        <v>586</v>
      </c>
      <c r="B239" s="5" t="s">
        <v>585</v>
      </c>
      <c r="C239" s="5" t="str">
        <f>IF(COUNTIF('07_Duplicates_removed'!$C:$C,B239)&gt;0,"Y","N")</f>
        <v>Y</v>
      </c>
      <c r="D239" s="5">
        <f>COUNTIFS('07_Duplicates_removed'!$G:$G,D$2,'07_Duplicates_removed'!$C:$C,$B239)</f>
        <v>0</v>
      </c>
      <c r="E239" s="5">
        <f>COUNTIFS('07_Duplicates_removed'!$G:$G,E$2,'07_Duplicates_removed'!$C:$C,$B239)</f>
        <v>0</v>
      </c>
      <c r="F239" s="5">
        <f>COUNTIFS('07_Duplicates_removed'!$G:$G,F$2,'07_Duplicates_removed'!$C:$C,$B239)</f>
        <v>1</v>
      </c>
      <c r="G239" s="5">
        <f>COUNTIFS('07_Duplicates_removed'!$G:$G,G$2,'07_Duplicates_removed'!$C:$C,$B239)</f>
        <v>0</v>
      </c>
      <c r="H239" s="5">
        <f>COUNTIFS('07_Duplicates_removed'!$G:$G,H$2,'07_Duplicates_removed'!$C:$C,$B239)</f>
        <v>0</v>
      </c>
      <c r="I239" s="5">
        <f>COUNTIFS('07_Duplicates_removed'!$G:$G,I$2,'07_Duplicates_removed'!$C:$C,$B239)</f>
        <v>0</v>
      </c>
      <c r="J239" s="5">
        <f>COUNTIFS('07_Duplicates_removed'!G:G,REPT("?",1)&amp;"*",'07_Duplicates_removed'!C:C,B239)</f>
        <v>0</v>
      </c>
      <c r="K239" s="5" t="str">
        <f t="shared" si="3"/>
        <v>No</v>
      </c>
      <c r="L239" s="5">
        <v>2</v>
      </c>
      <c r="M239" s="5">
        <v>2</v>
      </c>
      <c r="N239" s="5" t="s">
        <v>2654</v>
      </c>
      <c r="O239" s="5" t="s">
        <v>2655</v>
      </c>
    </row>
    <row r="240" spans="1:15" x14ac:dyDescent="0.25">
      <c r="A240" s="4" t="s">
        <v>1000</v>
      </c>
      <c r="B240" s="5" t="s">
        <v>999</v>
      </c>
      <c r="C240" s="5" t="str">
        <f>IF(COUNTIF('07_Duplicates_removed'!$C:$C,B240)&gt;0,"Y","N")</f>
        <v>Y</v>
      </c>
      <c r="D240" s="5">
        <f>COUNTIFS('07_Duplicates_removed'!$G:$G,D$2,'07_Duplicates_removed'!$C:$C,$B240)</f>
        <v>0</v>
      </c>
      <c r="E240" s="5">
        <f>COUNTIFS('07_Duplicates_removed'!$G:$G,E$2,'07_Duplicates_removed'!$C:$C,$B240)</f>
        <v>1</v>
      </c>
      <c r="F240" s="5">
        <f>COUNTIFS('07_Duplicates_removed'!$G:$G,F$2,'07_Duplicates_removed'!$C:$C,$B240)</f>
        <v>1</v>
      </c>
      <c r="G240" s="5">
        <f>COUNTIFS('07_Duplicates_removed'!$G:$G,G$2,'07_Duplicates_removed'!$C:$C,$B240)</f>
        <v>0</v>
      </c>
      <c r="H240" s="5">
        <f>COUNTIFS('07_Duplicates_removed'!$G:$G,H$2,'07_Duplicates_removed'!$C:$C,$B240)</f>
        <v>0</v>
      </c>
      <c r="I240" s="5">
        <f>COUNTIFS('07_Duplicates_removed'!$G:$G,I$2,'07_Duplicates_removed'!$C:$C,$B240)</f>
        <v>0</v>
      </c>
      <c r="J240" s="5">
        <f>COUNTIFS('07_Duplicates_removed'!G:G,REPT("?",1)&amp;"*",'07_Duplicates_removed'!C:C,B240)</f>
        <v>0</v>
      </c>
      <c r="K240" s="5" t="str">
        <f t="shared" si="3"/>
        <v>Yes</v>
      </c>
      <c r="L240" s="5">
        <v>2</v>
      </c>
      <c r="M240" s="5">
        <v>2</v>
      </c>
      <c r="N240" s="5" t="s">
        <v>2746</v>
      </c>
      <c r="O240" s="5" t="s">
        <v>2656</v>
      </c>
    </row>
    <row r="241" spans="1:15" x14ac:dyDescent="0.25">
      <c r="A241" s="4" t="s">
        <v>327</v>
      </c>
      <c r="B241" s="5" t="s">
        <v>326</v>
      </c>
      <c r="C241" s="5" t="str">
        <f>IF(COUNTIF('07_Duplicates_removed'!$C:$C,B241)&gt;0,"Y","N")</f>
        <v>Y</v>
      </c>
      <c r="D241" s="5">
        <f>COUNTIFS('07_Duplicates_removed'!$G:$G,D$2,'07_Duplicates_removed'!$C:$C,$B241)</f>
        <v>0</v>
      </c>
      <c r="E241" s="5">
        <f>COUNTIFS('07_Duplicates_removed'!$G:$G,E$2,'07_Duplicates_removed'!$C:$C,$B241)</f>
        <v>3</v>
      </c>
      <c r="F241" s="5">
        <f>COUNTIFS('07_Duplicates_removed'!$G:$G,F$2,'07_Duplicates_removed'!$C:$C,$B241)</f>
        <v>0</v>
      </c>
      <c r="G241" s="5">
        <f>COUNTIFS('07_Duplicates_removed'!$G:$G,G$2,'07_Duplicates_removed'!$C:$C,$B241)</f>
        <v>0</v>
      </c>
      <c r="H241" s="5">
        <f>COUNTIFS('07_Duplicates_removed'!$G:$G,H$2,'07_Duplicates_removed'!$C:$C,$B241)</f>
        <v>0</v>
      </c>
      <c r="I241" s="5">
        <f>COUNTIFS('07_Duplicates_removed'!$G:$G,I$2,'07_Duplicates_removed'!$C:$C,$B241)</f>
        <v>0</v>
      </c>
      <c r="J241" s="5">
        <f>COUNTIFS('07_Duplicates_removed'!G:G,REPT("?",1)&amp;"*",'07_Duplicates_removed'!C:C,B241)</f>
        <v>0</v>
      </c>
      <c r="K241" s="5" t="str">
        <f t="shared" si="3"/>
        <v>No</v>
      </c>
      <c r="L241" s="5" t="s">
        <v>1569</v>
      </c>
      <c r="M241" s="5">
        <v>1</v>
      </c>
      <c r="N241" s="5" t="s">
        <v>2657</v>
      </c>
      <c r="O241" s="5" t="s">
        <v>1569</v>
      </c>
    </row>
    <row r="242" spans="1:15" x14ac:dyDescent="0.25">
      <c r="A242" s="4" t="s">
        <v>335</v>
      </c>
      <c r="B242" s="5" t="s">
        <v>334</v>
      </c>
      <c r="C242" s="5" t="str">
        <f>IF(COUNTIF('07_Duplicates_removed'!$C:$C,B242)&gt;0,"Y","N")</f>
        <v>Y</v>
      </c>
      <c r="D242" s="5">
        <f>COUNTIFS('07_Duplicates_removed'!$G:$G,D$2,'07_Duplicates_removed'!$C:$C,$B242)</f>
        <v>0</v>
      </c>
      <c r="E242" s="5">
        <f>COUNTIFS('07_Duplicates_removed'!$G:$G,E$2,'07_Duplicates_removed'!$C:$C,$B242)</f>
        <v>0</v>
      </c>
      <c r="F242" s="5">
        <f>COUNTIFS('07_Duplicates_removed'!$G:$G,F$2,'07_Duplicates_removed'!$C:$C,$B242)</f>
        <v>1</v>
      </c>
      <c r="G242" s="5">
        <f>COUNTIFS('07_Duplicates_removed'!$G:$G,G$2,'07_Duplicates_removed'!$C:$C,$B242)</f>
        <v>1</v>
      </c>
      <c r="H242" s="5">
        <f>COUNTIFS('07_Duplicates_removed'!$G:$G,H$2,'07_Duplicates_removed'!$C:$C,$B242)</f>
        <v>0</v>
      </c>
      <c r="I242" s="5">
        <f>COUNTIFS('07_Duplicates_removed'!$G:$G,I$2,'07_Duplicates_removed'!$C:$C,$B242)</f>
        <v>0</v>
      </c>
      <c r="J242" s="5">
        <f>COUNTIFS('07_Duplicates_removed'!G:G,REPT("?",1)&amp;"*",'07_Duplicates_removed'!C:C,B242)</f>
        <v>1</v>
      </c>
      <c r="K242" s="5" t="str">
        <f t="shared" si="3"/>
        <v>Yes</v>
      </c>
      <c r="L242" s="5" t="s">
        <v>2484</v>
      </c>
      <c r="M242" s="5">
        <v>3</v>
      </c>
      <c r="N242" s="5" t="s">
        <v>2658</v>
      </c>
      <c r="O242" s="5" t="s">
        <v>2659</v>
      </c>
    </row>
    <row r="243" spans="1:15" x14ac:dyDescent="0.25">
      <c r="A243" s="4" t="s">
        <v>343</v>
      </c>
      <c r="B243" s="5" t="s">
        <v>342</v>
      </c>
      <c r="C243" s="5" t="str">
        <f>IF(COUNTIF('07_Duplicates_removed'!$C:$C,B243)&gt;0,"Y","N")</f>
        <v>Y</v>
      </c>
      <c r="D243" s="5">
        <f>COUNTIFS('07_Duplicates_removed'!$G:$G,D$2,'07_Duplicates_removed'!$C:$C,$B243)</f>
        <v>0</v>
      </c>
      <c r="E243" s="5">
        <f>COUNTIFS('07_Duplicates_removed'!$G:$G,E$2,'07_Duplicates_removed'!$C:$C,$B243)</f>
        <v>0</v>
      </c>
      <c r="F243" s="5">
        <f>COUNTIFS('07_Duplicates_removed'!$G:$G,F$2,'07_Duplicates_removed'!$C:$C,$B243)</f>
        <v>5</v>
      </c>
      <c r="G243" s="5">
        <f>COUNTIFS('07_Duplicates_removed'!$G:$G,G$2,'07_Duplicates_removed'!$C:$C,$B243)</f>
        <v>0</v>
      </c>
      <c r="H243" s="5">
        <f>COUNTIFS('07_Duplicates_removed'!$G:$G,H$2,'07_Duplicates_removed'!$C:$C,$B243)</f>
        <v>0</v>
      </c>
      <c r="I243" s="5">
        <f>COUNTIFS('07_Duplicates_removed'!$G:$G,I$2,'07_Duplicates_removed'!$C:$C,$B243)</f>
        <v>0</v>
      </c>
      <c r="J243" s="5">
        <f>COUNTIFS('07_Duplicates_removed'!G:G,REPT("?",1)&amp;"*",'07_Duplicates_removed'!C:C,B243)</f>
        <v>0</v>
      </c>
      <c r="K243" s="5" t="str">
        <f t="shared" si="3"/>
        <v>No</v>
      </c>
      <c r="L243" s="5">
        <v>2</v>
      </c>
      <c r="M243" s="4">
        <v>2</v>
      </c>
      <c r="N243" s="5" t="s">
        <v>2660</v>
      </c>
      <c r="O243" s="5" t="s">
        <v>2661</v>
      </c>
    </row>
    <row r="244" spans="1:15" x14ac:dyDescent="0.25">
      <c r="A244" s="4" t="s">
        <v>1669</v>
      </c>
      <c r="B244" s="5" t="s">
        <v>1752</v>
      </c>
      <c r="C244" s="5" t="str">
        <f>IF(COUNTIF('07_Duplicates_removed'!$C:$C,B244)&gt;0,"Y","N")</f>
        <v>N</v>
      </c>
      <c r="D244" s="5">
        <f>COUNTIFS('07_Duplicates_removed'!$G:$G,D$2,'07_Duplicates_removed'!$C:$C,$B244)</f>
        <v>0</v>
      </c>
      <c r="E244" s="5">
        <f>COUNTIFS('07_Duplicates_removed'!$G:$G,E$2,'07_Duplicates_removed'!$C:$C,$B244)</f>
        <v>0</v>
      </c>
      <c r="F244" s="5">
        <f>COUNTIFS('07_Duplicates_removed'!$G:$G,F$2,'07_Duplicates_removed'!$C:$C,$B244)</f>
        <v>0</v>
      </c>
      <c r="G244" s="5">
        <f>COUNTIFS('07_Duplicates_removed'!$G:$G,G$2,'07_Duplicates_removed'!$C:$C,$B244)</f>
        <v>0</v>
      </c>
      <c r="H244" s="5">
        <f>COUNTIFS('07_Duplicates_removed'!$G:$G,H$2,'07_Duplicates_removed'!$C:$C,$B244)</f>
        <v>0</v>
      </c>
      <c r="I244" s="5">
        <f>COUNTIFS('07_Duplicates_removed'!$G:$G,I$2,'07_Duplicates_removed'!$C:$C,$B244)</f>
        <v>0</v>
      </c>
      <c r="J244" s="5">
        <f>COUNTIFS('07_Duplicates_removed'!G:G,REPT("?",1)&amp;"*",'07_Duplicates_removed'!C:C,B244)</f>
        <v>0</v>
      </c>
      <c r="K244" s="5" t="str">
        <f t="shared" si="3"/>
        <v>No</v>
      </c>
      <c r="L244" s="5" t="s">
        <v>1569</v>
      </c>
      <c r="M244" s="5" t="s">
        <v>1806</v>
      </c>
      <c r="N244" s="5" t="s">
        <v>2499</v>
      </c>
      <c r="O244" s="5" t="s">
        <v>1569</v>
      </c>
    </row>
    <row r="245" spans="1:15" x14ac:dyDescent="0.25">
      <c r="A245" s="4" t="s">
        <v>354</v>
      </c>
      <c r="B245" s="5" t="s">
        <v>353</v>
      </c>
      <c r="C245" s="5" t="str">
        <f>IF(COUNTIF('07_Duplicates_removed'!$C:$C,B245)&gt;0,"Y","N")</f>
        <v>Y</v>
      </c>
      <c r="D245" s="5">
        <f>COUNTIFS('07_Duplicates_removed'!$G:$G,D$2,'07_Duplicates_removed'!$C:$C,$B245)</f>
        <v>0</v>
      </c>
      <c r="E245" s="5">
        <f>COUNTIFS('07_Duplicates_removed'!$G:$G,E$2,'07_Duplicates_removed'!$C:$C,$B245)</f>
        <v>1</v>
      </c>
      <c r="F245" s="5">
        <f>COUNTIFS('07_Duplicates_removed'!$G:$G,F$2,'07_Duplicates_removed'!$C:$C,$B245)</f>
        <v>0</v>
      </c>
      <c r="G245" s="5">
        <f>COUNTIFS('07_Duplicates_removed'!$G:$G,G$2,'07_Duplicates_removed'!$C:$C,$B245)</f>
        <v>0</v>
      </c>
      <c r="H245" s="5">
        <f>COUNTIFS('07_Duplicates_removed'!$G:$G,H$2,'07_Duplicates_removed'!$C:$C,$B245)</f>
        <v>0</v>
      </c>
      <c r="I245" s="5">
        <f>COUNTIFS('07_Duplicates_removed'!$G:$G,I$2,'07_Duplicates_removed'!$C:$C,$B245)</f>
        <v>0</v>
      </c>
      <c r="J245" s="5">
        <f>COUNTIFS('07_Duplicates_removed'!G:G,REPT("?",1)&amp;"*",'07_Duplicates_removed'!C:C,B245)</f>
        <v>0</v>
      </c>
      <c r="K245" s="5" t="str">
        <f t="shared" si="3"/>
        <v>No</v>
      </c>
      <c r="L245" s="5">
        <v>1</v>
      </c>
      <c r="M245" s="5">
        <v>1</v>
      </c>
      <c r="N245" s="5" t="s">
        <v>2662</v>
      </c>
      <c r="O245" s="5" t="s">
        <v>2663</v>
      </c>
    </row>
    <row r="246" spans="1:15" x14ac:dyDescent="0.25">
      <c r="A246" s="4" t="s">
        <v>1007</v>
      </c>
      <c r="B246" s="5" t="s">
        <v>1006</v>
      </c>
      <c r="C246" s="5" t="str">
        <f>IF(COUNTIF('07_Duplicates_removed'!$C:$C,B246)&gt;0,"Y","N")</f>
        <v>Y</v>
      </c>
      <c r="D246" s="5">
        <f>COUNTIFS('07_Duplicates_removed'!$G:$G,D$2,'07_Duplicates_removed'!$C:$C,$B246)</f>
        <v>0</v>
      </c>
      <c r="E246" s="5">
        <f>COUNTIFS('07_Duplicates_removed'!$G:$G,E$2,'07_Duplicates_removed'!$C:$C,$B246)</f>
        <v>0</v>
      </c>
      <c r="F246" s="5">
        <f>COUNTIFS('07_Duplicates_removed'!$G:$G,F$2,'07_Duplicates_removed'!$C:$C,$B246)</f>
        <v>1</v>
      </c>
      <c r="G246" s="5">
        <f>COUNTIFS('07_Duplicates_removed'!$G:$G,G$2,'07_Duplicates_removed'!$C:$C,$B246)</f>
        <v>0</v>
      </c>
      <c r="H246" s="5">
        <f>COUNTIFS('07_Duplicates_removed'!$G:$G,H$2,'07_Duplicates_removed'!$C:$C,$B246)</f>
        <v>0</v>
      </c>
      <c r="I246" s="5">
        <f>COUNTIFS('07_Duplicates_removed'!$G:$G,I$2,'07_Duplicates_removed'!$C:$C,$B246)</f>
        <v>0</v>
      </c>
      <c r="J246" s="5">
        <f>COUNTIFS('07_Duplicates_removed'!G:G,REPT("?",1)&amp;"*",'07_Duplicates_removed'!C:C,B246)</f>
        <v>0</v>
      </c>
      <c r="K246" s="5" t="str">
        <f t="shared" si="3"/>
        <v>No</v>
      </c>
      <c r="L246" s="5" t="s">
        <v>1569</v>
      </c>
      <c r="M246" s="5">
        <v>2</v>
      </c>
      <c r="N246" s="5" t="s">
        <v>2664</v>
      </c>
      <c r="O246" s="5" t="s">
        <v>1569</v>
      </c>
    </row>
    <row r="247" spans="1:15" x14ac:dyDescent="0.25">
      <c r="A247" s="4" t="s">
        <v>1014</v>
      </c>
      <c r="B247" s="5" t="s">
        <v>1013</v>
      </c>
      <c r="C247" s="5" t="str">
        <f>IF(COUNTIF('07_Duplicates_removed'!$C:$C,B247)&gt;0,"Y","N")</f>
        <v>Y</v>
      </c>
      <c r="D247" s="5">
        <f>COUNTIFS('07_Duplicates_removed'!$G:$G,D$2,'07_Duplicates_removed'!$C:$C,$B247)</f>
        <v>0</v>
      </c>
      <c r="E247" s="5">
        <f>COUNTIFS('07_Duplicates_removed'!$G:$G,E$2,'07_Duplicates_removed'!$C:$C,$B247)</f>
        <v>1</v>
      </c>
      <c r="F247" s="5">
        <f>COUNTIFS('07_Duplicates_removed'!$G:$G,F$2,'07_Duplicates_removed'!$C:$C,$B247)</f>
        <v>0</v>
      </c>
      <c r="G247" s="5">
        <f>COUNTIFS('07_Duplicates_removed'!$G:$G,G$2,'07_Duplicates_removed'!$C:$C,$B247)</f>
        <v>0</v>
      </c>
      <c r="H247" s="5">
        <f>COUNTIFS('07_Duplicates_removed'!$G:$G,H$2,'07_Duplicates_removed'!$C:$C,$B247)</f>
        <v>0</v>
      </c>
      <c r="I247" s="5">
        <f>COUNTIFS('07_Duplicates_removed'!$G:$G,I$2,'07_Duplicates_removed'!$C:$C,$B247)</f>
        <v>0</v>
      </c>
      <c r="J247" s="5">
        <f>COUNTIFS('07_Duplicates_removed'!G:G,REPT("?",1)&amp;"*",'07_Duplicates_removed'!C:C,B247)</f>
        <v>0</v>
      </c>
      <c r="K247" s="5" t="str">
        <f t="shared" si="3"/>
        <v>No</v>
      </c>
      <c r="L247" s="5" t="s">
        <v>1569</v>
      </c>
      <c r="M247" s="5">
        <v>1</v>
      </c>
      <c r="N247" s="5" t="s">
        <v>2505</v>
      </c>
      <c r="O247" s="5" t="s">
        <v>1569</v>
      </c>
    </row>
    <row r="248" spans="1:15" x14ac:dyDescent="0.25">
      <c r="A248" s="4" t="s">
        <v>1670</v>
      </c>
      <c r="B248" s="5" t="s">
        <v>1753</v>
      </c>
      <c r="C248" s="5" t="str">
        <f>IF(COUNTIF('07_Duplicates_removed'!$C:$C,B248)&gt;0,"Y","N")</f>
        <v>N</v>
      </c>
      <c r="D248" s="5">
        <f>COUNTIFS('07_Duplicates_removed'!$G:$G,D$2,'07_Duplicates_removed'!$C:$C,$B248)</f>
        <v>0</v>
      </c>
      <c r="E248" s="5">
        <f>COUNTIFS('07_Duplicates_removed'!$G:$G,E$2,'07_Duplicates_removed'!$C:$C,$B248)</f>
        <v>0</v>
      </c>
      <c r="F248" s="5">
        <f>COUNTIFS('07_Duplicates_removed'!$G:$G,F$2,'07_Duplicates_removed'!$C:$C,$B248)</f>
        <v>0</v>
      </c>
      <c r="G248" s="5">
        <f>COUNTIFS('07_Duplicates_removed'!$G:$G,G$2,'07_Duplicates_removed'!$C:$C,$B248)</f>
        <v>0</v>
      </c>
      <c r="H248" s="5">
        <f>COUNTIFS('07_Duplicates_removed'!$G:$G,H$2,'07_Duplicates_removed'!$C:$C,$B248)</f>
        <v>0</v>
      </c>
      <c r="I248" s="5">
        <f>COUNTIFS('07_Duplicates_removed'!$G:$G,I$2,'07_Duplicates_removed'!$C:$C,$B248)</f>
        <v>0</v>
      </c>
      <c r="J248" s="5">
        <f>COUNTIFS('07_Duplicates_removed'!G:G,REPT("?",1)&amp;"*",'07_Duplicates_removed'!C:C,B248)</f>
        <v>0</v>
      </c>
      <c r="K248" s="5" t="str">
        <f t="shared" si="3"/>
        <v>No</v>
      </c>
      <c r="L248" s="5" t="s">
        <v>1569</v>
      </c>
      <c r="M248" s="5">
        <v>0</v>
      </c>
      <c r="N248" s="5" t="s">
        <v>2476</v>
      </c>
      <c r="O248" s="5" t="s">
        <v>1569</v>
      </c>
    </row>
    <row r="249" spans="1:15" x14ac:dyDescent="0.25">
      <c r="A249" s="4" t="s">
        <v>1535</v>
      </c>
      <c r="B249" s="5" t="s">
        <v>1342</v>
      </c>
      <c r="C249" s="5" t="str">
        <f>IF(COUNTIF('07_Duplicates_removed'!$C:$C,B249)&gt;0,"Y","N")</f>
        <v>Y</v>
      </c>
      <c r="D249" s="5">
        <f>COUNTIFS('07_Duplicates_removed'!$G:$G,D$2,'07_Duplicates_removed'!$C:$C,$B249)</f>
        <v>0</v>
      </c>
      <c r="E249" s="5">
        <f>COUNTIFS('07_Duplicates_removed'!$G:$G,E$2,'07_Duplicates_removed'!$C:$C,$B249)</f>
        <v>0</v>
      </c>
      <c r="F249" s="5">
        <f>COUNTIFS('07_Duplicates_removed'!$G:$G,F$2,'07_Duplicates_removed'!$C:$C,$B249)</f>
        <v>1</v>
      </c>
      <c r="G249" s="5">
        <f>COUNTIFS('07_Duplicates_removed'!$G:$G,G$2,'07_Duplicates_removed'!$C:$C,$B249)</f>
        <v>0</v>
      </c>
      <c r="H249" s="5">
        <f>COUNTIFS('07_Duplicates_removed'!$G:$G,H$2,'07_Duplicates_removed'!$C:$C,$B249)</f>
        <v>0</v>
      </c>
      <c r="I249" s="5">
        <f>COUNTIFS('07_Duplicates_removed'!$G:$G,I$2,'07_Duplicates_removed'!$C:$C,$B249)</f>
        <v>0</v>
      </c>
      <c r="J249" s="5">
        <f>COUNTIFS('07_Duplicates_removed'!G:G,REPT("?",1)&amp;"*",'07_Duplicates_removed'!C:C,B249)</f>
        <v>0</v>
      </c>
      <c r="K249" s="5" t="str">
        <f t="shared" si="3"/>
        <v>No</v>
      </c>
      <c r="L249" s="5">
        <v>2</v>
      </c>
      <c r="M249" s="5">
        <v>2</v>
      </c>
      <c r="N249" s="5" t="s">
        <v>2497</v>
      </c>
      <c r="O249" s="5" t="s">
        <v>2665</v>
      </c>
    </row>
    <row r="250" spans="1:15" x14ac:dyDescent="0.25">
      <c r="A250" s="4" t="s">
        <v>1019</v>
      </c>
      <c r="B250" s="5" t="s">
        <v>1018</v>
      </c>
      <c r="C250" s="5" t="str">
        <f>IF(COUNTIF('07_Duplicates_removed'!$C:$C,B250)&gt;0,"Y","N")</f>
        <v>Y</v>
      </c>
      <c r="D250" s="5">
        <f>COUNTIFS('07_Duplicates_removed'!$G:$G,D$2,'07_Duplicates_removed'!$C:$C,$B250)</f>
        <v>0</v>
      </c>
      <c r="E250" s="5">
        <f>COUNTIFS('07_Duplicates_removed'!$G:$G,E$2,'07_Duplicates_removed'!$C:$C,$B250)</f>
        <v>2</v>
      </c>
      <c r="F250" s="5">
        <f>COUNTIFS('07_Duplicates_removed'!$G:$G,F$2,'07_Duplicates_removed'!$C:$C,$B250)</f>
        <v>3</v>
      </c>
      <c r="G250" s="5">
        <f>COUNTIFS('07_Duplicates_removed'!$G:$G,G$2,'07_Duplicates_removed'!$C:$C,$B250)</f>
        <v>0</v>
      </c>
      <c r="H250" s="5">
        <f>COUNTIFS('07_Duplicates_removed'!$G:$G,H$2,'07_Duplicates_removed'!$C:$C,$B250)</f>
        <v>0</v>
      </c>
      <c r="I250" s="5">
        <f>COUNTIFS('07_Duplicates_removed'!$G:$G,I$2,'07_Duplicates_removed'!$C:$C,$B250)</f>
        <v>0</v>
      </c>
      <c r="J250" s="5">
        <f>COUNTIFS('07_Duplicates_removed'!G:G,REPT("?",1)&amp;"*",'07_Duplicates_removed'!C:C,B250)</f>
        <v>0</v>
      </c>
      <c r="K250" s="5" t="str">
        <f t="shared" si="3"/>
        <v>Yes</v>
      </c>
      <c r="L250" s="5">
        <v>1</v>
      </c>
      <c r="M250" s="5">
        <v>2</v>
      </c>
      <c r="N250" s="5" t="s">
        <v>2747</v>
      </c>
      <c r="O250" s="5" t="s">
        <v>2666</v>
      </c>
    </row>
    <row r="251" spans="1:15" x14ac:dyDescent="0.25">
      <c r="A251" s="4" t="s">
        <v>1763</v>
      </c>
      <c r="B251" s="5" t="s">
        <v>1754</v>
      </c>
      <c r="C251" s="5" t="str">
        <f>IF(COUNTIF('07_Duplicates_removed'!$C:$C,B251)&gt;0,"Y","N")</f>
        <v>N</v>
      </c>
      <c r="D251" s="5">
        <f>COUNTIFS('07_Duplicates_removed'!$G:$G,D$2,'07_Duplicates_removed'!$C:$C,$B251)</f>
        <v>0</v>
      </c>
      <c r="E251" s="5">
        <f>COUNTIFS('07_Duplicates_removed'!$G:$G,E$2,'07_Duplicates_removed'!$C:$C,$B251)</f>
        <v>0</v>
      </c>
      <c r="F251" s="5">
        <f>COUNTIFS('07_Duplicates_removed'!$G:$G,F$2,'07_Duplicates_removed'!$C:$C,$B251)</f>
        <v>0</v>
      </c>
      <c r="G251" s="5">
        <f>COUNTIFS('07_Duplicates_removed'!$G:$G,G$2,'07_Duplicates_removed'!$C:$C,$B251)</f>
        <v>0</v>
      </c>
      <c r="H251" s="5">
        <f>COUNTIFS('07_Duplicates_removed'!$G:$G,H$2,'07_Duplicates_removed'!$C:$C,$B251)</f>
        <v>0</v>
      </c>
      <c r="I251" s="5">
        <f>COUNTIFS('07_Duplicates_removed'!$G:$G,I$2,'07_Duplicates_removed'!$C:$C,$B251)</f>
        <v>0</v>
      </c>
      <c r="J251" s="5">
        <f>COUNTIFS('07_Duplicates_removed'!G:G,REPT("?",1)&amp;"*",'07_Duplicates_removed'!C:C,B251)</f>
        <v>0</v>
      </c>
      <c r="K251" s="5" t="str">
        <f t="shared" si="3"/>
        <v>No</v>
      </c>
      <c r="L251" s="5">
        <v>0</v>
      </c>
      <c r="M251" s="5">
        <v>2</v>
      </c>
      <c r="N251" s="5" t="s">
        <v>2667</v>
      </c>
      <c r="O251" s="5" t="s">
        <v>2668</v>
      </c>
    </row>
    <row r="252" spans="1:15" x14ac:dyDescent="0.25">
      <c r="A252" s="4" t="s">
        <v>1671</v>
      </c>
      <c r="B252" s="5" t="s">
        <v>1755</v>
      </c>
      <c r="C252" s="5" t="str">
        <f>IF(COUNTIF('07_Duplicates_removed'!$C:$C,B252)&gt;0,"Y","N")</f>
        <v>N</v>
      </c>
      <c r="D252" s="5">
        <f>COUNTIFS('07_Duplicates_removed'!$G:$G,D$2,'07_Duplicates_removed'!$C:$C,$B252)</f>
        <v>0</v>
      </c>
      <c r="E252" s="5">
        <f>COUNTIFS('07_Duplicates_removed'!$G:$G,E$2,'07_Duplicates_removed'!$C:$C,$B252)</f>
        <v>0</v>
      </c>
      <c r="F252" s="5">
        <f>COUNTIFS('07_Duplicates_removed'!$G:$G,F$2,'07_Duplicates_removed'!$C:$C,$B252)</f>
        <v>0</v>
      </c>
      <c r="G252" s="5">
        <f>COUNTIFS('07_Duplicates_removed'!$G:$G,G$2,'07_Duplicates_removed'!$C:$C,$B252)</f>
        <v>0</v>
      </c>
      <c r="H252" s="5">
        <f>COUNTIFS('07_Duplicates_removed'!$G:$G,H$2,'07_Duplicates_removed'!$C:$C,$B252)</f>
        <v>0</v>
      </c>
      <c r="I252" s="5">
        <f>COUNTIFS('07_Duplicates_removed'!$G:$G,I$2,'07_Duplicates_removed'!$C:$C,$B252)</f>
        <v>0</v>
      </c>
      <c r="J252" s="5">
        <f>COUNTIFS('07_Duplicates_removed'!G:G,REPT("?",1)&amp;"*",'07_Duplicates_removed'!C:C,B252)</f>
        <v>0</v>
      </c>
      <c r="K252" s="5" t="str">
        <f t="shared" si="3"/>
        <v>No</v>
      </c>
      <c r="L252" s="5" t="s">
        <v>1569</v>
      </c>
      <c r="M252" s="5">
        <v>0</v>
      </c>
      <c r="N252" s="5" t="s">
        <v>2669</v>
      </c>
      <c r="O252" s="5" t="s">
        <v>1569</v>
      </c>
    </row>
    <row r="253" spans="1:15" x14ac:dyDescent="0.25">
      <c r="A253" s="4" t="s">
        <v>1672</v>
      </c>
      <c r="B253" s="5" t="s">
        <v>1756</v>
      </c>
      <c r="C253" s="5" t="str">
        <f>IF(COUNTIF('07_Duplicates_removed'!$C:$C,B253)&gt;0,"Y","N")</f>
        <v>N</v>
      </c>
      <c r="D253" s="5">
        <f>COUNTIFS('07_Duplicates_removed'!$G:$G,D$2,'07_Duplicates_removed'!$C:$C,$B253)</f>
        <v>0</v>
      </c>
      <c r="E253" s="5">
        <f>COUNTIFS('07_Duplicates_removed'!$G:$G,E$2,'07_Duplicates_removed'!$C:$C,$B253)</f>
        <v>0</v>
      </c>
      <c r="F253" s="5">
        <f>COUNTIFS('07_Duplicates_removed'!$G:$G,F$2,'07_Duplicates_removed'!$C:$C,$B253)</f>
        <v>0</v>
      </c>
      <c r="G253" s="5">
        <f>COUNTIFS('07_Duplicates_removed'!$G:$G,G$2,'07_Duplicates_removed'!$C:$C,$B253)</f>
        <v>0</v>
      </c>
      <c r="H253" s="5">
        <f>COUNTIFS('07_Duplicates_removed'!$G:$G,H$2,'07_Duplicates_removed'!$C:$C,$B253)</f>
        <v>0</v>
      </c>
      <c r="I253" s="5">
        <f>COUNTIFS('07_Duplicates_removed'!$G:$G,I$2,'07_Duplicates_removed'!$C:$C,$B253)</f>
        <v>0</v>
      </c>
      <c r="J253" s="5">
        <f>COUNTIFS('07_Duplicates_removed'!G:G,REPT("?",1)&amp;"*",'07_Duplicates_removed'!C:C,B253)</f>
        <v>0</v>
      </c>
      <c r="K253" s="5" t="str">
        <f t="shared" si="3"/>
        <v>No</v>
      </c>
      <c r="L253" s="5" t="s">
        <v>1569</v>
      </c>
      <c r="M253" s="5">
        <v>1</v>
      </c>
      <c r="N253" s="5" t="s">
        <v>2552</v>
      </c>
      <c r="O253" s="5" t="s">
        <v>1569</v>
      </c>
    </row>
    <row r="254" spans="1:15" x14ac:dyDescent="0.25">
      <c r="A254" s="4" t="s">
        <v>1536</v>
      </c>
      <c r="B254" s="5" t="s">
        <v>590</v>
      </c>
      <c r="C254" s="5" t="str">
        <f>IF(COUNTIF('07_Duplicates_removed'!$C:$C,B254)&gt;0,"Y","N")</f>
        <v>Y</v>
      </c>
      <c r="D254" s="5">
        <f>COUNTIFS('07_Duplicates_removed'!$G:$G,D$2,'07_Duplicates_removed'!$C:$C,$B254)</f>
        <v>0</v>
      </c>
      <c r="E254" s="5">
        <f>COUNTIFS('07_Duplicates_removed'!$G:$G,E$2,'07_Duplicates_removed'!$C:$C,$B254)</f>
        <v>4</v>
      </c>
      <c r="F254" s="5">
        <f>COUNTIFS('07_Duplicates_removed'!$G:$G,F$2,'07_Duplicates_removed'!$C:$C,$B254)</f>
        <v>0</v>
      </c>
      <c r="G254" s="5">
        <f>COUNTIFS('07_Duplicates_removed'!$G:$G,G$2,'07_Duplicates_removed'!$C:$C,$B254)</f>
        <v>0</v>
      </c>
      <c r="H254" s="5">
        <f>COUNTIFS('07_Duplicates_removed'!$G:$G,H$2,'07_Duplicates_removed'!$C:$C,$B254)</f>
        <v>0</v>
      </c>
      <c r="I254" s="5">
        <f>COUNTIFS('07_Duplicates_removed'!$G:$G,I$2,'07_Duplicates_removed'!$C:$C,$B254)</f>
        <v>0</v>
      </c>
      <c r="J254" s="5">
        <f>COUNTIFS('07_Duplicates_removed'!G:G,REPT("?",1)&amp;"*",'07_Duplicates_removed'!C:C,B254)</f>
        <v>0</v>
      </c>
      <c r="K254" s="5" t="str">
        <f t="shared" si="3"/>
        <v>No</v>
      </c>
      <c r="L254" s="5" t="s">
        <v>1569</v>
      </c>
      <c r="M254" s="5">
        <v>1</v>
      </c>
      <c r="N254" s="5" t="s">
        <v>2670</v>
      </c>
      <c r="O254" s="5" t="s">
        <v>1569</v>
      </c>
    </row>
    <row r="255" spans="1:15" x14ac:dyDescent="0.25">
      <c r="A255" s="4" t="s">
        <v>1030</v>
      </c>
      <c r="B255" s="5" t="s">
        <v>1029</v>
      </c>
      <c r="C255" s="5" t="str">
        <f>IF(COUNTIF('07_Duplicates_removed'!$C:$C,B255)&gt;0,"Y","N")</f>
        <v>Y</v>
      </c>
      <c r="D255" s="5">
        <f>COUNTIFS('07_Duplicates_removed'!$G:$G,D$2,'07_Duplicates_removed'!$C:$C,$B255)</f>
        <v>0</v>
      </c>
      <c r="E255" s="5">
        <f>COUNTIFS('07_Duplicates_removed'!$G:$G,E$2,'07_Duplicates_removed'!$C:$C,$B255)</f>
        <v>0</v>
      </c>
      <c r="F255" s="5">
        <f>COUNTIFS('07_Duplicates_removed'!$G:$G,F$2,'07_Duplicates_removed'!$C:$C,$B255)</f>
        <v>2</v>
      </c>
      <c r="G255" s="5">
        <f>COUNTIFS('07_Duplicates_removed'!$G:$G,G$2,'07_Duplicates_removed'!$C:$C,$B255)</f>
        <v>0</v>
      </c>
      <c r="H255" s="5">
        <f>COUNTIFS('07_Duplicates_removed'!$G:$G,H$2,'07_Duplicates_removed'!$C:$C,$B255)</f>
        <v>0</v>
      </c>
      <c r="I255" s="5">
        <f>COUNTIFS('07_Duplicates_removed'!$G:$G,I$2,'07_Duplicates_removed'!$C:$C,$B255)</f>
        <v>0</v>
      </c>
      <c r="J255" s="5">
        <f>COUNTIFS('07_Duplicates_removed'!G:G,REPT("?",1)&amp;"*",'07_Duplicates_removed'!C:C,B255)</f>
        <v>0</v>
      </c>
      <c r="K255" s="5" t="str">
        <f t="shared" si="3"/>
        <v>No</v>
      </c>
      <c r="L255" s="5" t="s">
        <v>1569</v>
      </c>
      <c r="M255" s="5">
        <v>2</v>
      </c>
      <c r="N255" s="5" t="s">
        <v>2474</v>
      </c>
      <c r="O255" s="5" t="s">
        <v>1569</v>
      </c>
    </row>
    <row r="256" spans="1:15" x14ac:dyDescent="0.25">
      <c r="A256" s="4" t="s">
        <v>9</v>
      </c>
      <c r="B256" s="5" t="s">
        <v>593</v>
      </c>
      <c r="C256" s="5" t="str">
        <f>IF(COUNTIF('07_Duplicates_removed'!$C:$C,B256)&gt;0,"Y","N")</f>
        <v>Y</v>
      </c>
      <c r="D256" s="5">
        <f>COUNTIFS('07_Duplicates_removed'!$G:$G,D$2,'07_Duplicates_removed'!$C:$C,$B256)</f>
        <v>0</v>
      </c>
      <c r="E256" s="5">
        <f>COUNTIFS('07_Duplicates_removed'!$G:$G,E$2,'07_Duplicates_removed'!$C:$C,$B256)</f>
        <v>0</v>
      </c>
      <c r="F256" s="5">
        <f>COUNTIFS('07_Duplicates_removed'!$G:$G,F$2,'07_Duplicates_removed'!$C:$C,$B256)</f>
        <v>14</v>
      </c>
      <c r="G256" s="5">
        <f>COUNTIFS('07_Duplicates_removed'!$G:$G,G$2,'07_Duplicates_removed'!$C:$C,$B256)</f>
        <v>0</v>
      </c>
      <c r="H256" s="5">
        <f>COUNTIFS('07_Duplicates_removed'!$G:$G,H$2,'07_Duplicates_removed'!$C:$C,$B256)</f>
        <v>0</v>
      </c>
      <c r="I256" s="5">
        <f>COUNTIFS('07_Duplicates_removed'!$G:$G,I$2,'07_Duplicates_removed'!$C:$C,$B256)</f>
        <v>0</v>
      </c>
      <c r="J256" s="5">
        <f>COUNTIFS('07_Duplicates_removed'!G:G,REPT("?",1)&amp;"*",'07_Duplicates_removed'!C:C,B256)</f>
        <v>1</v>
      </c>
      <c r="K256" s="5" t="str">
        <f t="shared" si="3"/>
        <v>Yes</v>
      </c>
      <c r="L256" s="5">
        <v>2</v>
      </c>
      <c r="M256" s="5">
        <v>2</v>
      </c>
      <c r="N256" s="5" t="s">
        <v>2671</v>
      </c>
      <c r="O256" s="5" t="s">
        <v>2672</v>
      </c>
    </row>
  </sheetData>
  <autoFilter ref="A2:O256"/>
  <mergeCells count="9">
    <mergeCell ref="A1:A2"/>
    <mergeCell ref="K1:K2"/>
    <mergeCell ref="M1:M2"/>
    <mergeCell ref="N1:N2"/>
    <mergeCell ref="O1:O2"/>
    <mergeCell ref="L1:L2"/>
    <mergeCell ref="D1:J1"/>
    <mergeCell ref="C1:C2"/>
    <mergeCell ref="B1:B2"/>
  </mergeCells>
  <hyperlinks>
    <hyperlink ref="O215" r:id="rId1"/>
  </hyperlinks>
  <pageMargins left="0.7" right="0.7" top="0.75" bottom="0.75" header="0.3" footer="0.3"/>
  <pageSetup paperSize="9" orientation="portrait" horizontalDpi="4294967293"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B2920C180C4E4B84F7FAA099C665FE" ma:contentTypeVersion="17" ma:contentTypeDescription="Create a new document." ma:contentTypeScope="" ma:versionID="314a2ad532678353be9e6d069ba193fb">
  <xsd:schema xmlns:xsd="http://www.w3.org/2001/XMLSchema" xmlns:xs="http://www.w3.org/2001/XMLSchema" xmlns:p="http://schemas.microsoft.com/office/2006/metadata/properties" xmlns:ns2="3d01d3a7-2414-4042-8e23-f77622fb5a72" xmlns:ns3="94cbbe72-fe1e-4100-8646-eab0e6714c8d" targetNamespace="http://schemas.microsoft.com/office/2006/metadata/properties" ma:root="true" ma:fieldsID="7b124917703052190c08222ad228a2be" ns2:_="" ns3:_="">
    <xsd:import namespace="3d01d3a7-2414-4042-8e23-f77622fb5a72"/>
    <xsd:import namespace="94cbbe72-fe1e-4100-8646-eab0e6714c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01d3a7-2414-4042-8e23-f77622fb5a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cbbe72-fe1e-4100-8646-eab0e6714c8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7b0d1da-152a-4297-95e4-150ed2cfdcde}" ma:internalName="TaxCatchAll" ma:showField="CatchAllData" ma:web="94cbbe72-fe1e-4100-8646-eab0e6714c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d01d3a7-2414-4042-8e23-f77622fb5a72">
      <Terms xmlns="http://schemas.microsoft.com/office/infopath/2007/PartnerControls"/>
    </lcf76f155ced4ddcb4097134ff3c332f>
    <TaxCatchAll xmlns="94cbbe72-fe1e-4100-8646-eab0e6714c8d" xsi:nil="true"/>
  </documentManagement>
</p:properties>
</file>

<file path=customXml/itemProps1.xml><?xml version="1.0" encoding="utf-8"?>
<ds:datastoreItem xmlns:ds="http://schemas.openxmlformats.org/officeDocument/2006/customXml" ds:itemID="{D0EDC7CC-F82C-482B-A757-3BD3AC02D1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01d3a7-2414-4042-8e23-f77622fb5a72"/>
    <ds:schemaRef ds:uri="94cbbe72-fe1e-4100-8646-eab0e6714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927420-ED92-48FE-A64C-5C66FEC9E56F}">
  <ds:schemaRefs>
    <ds:schemaRef ds:uri="http://schemas.microsoft.com/sharepoint/v3/contenttype/forms"/>
  </ds:schemaRefs>
</ds:datastoreItem>
</file>

<file path=customXml/itemProps3.xml><?xml version="1.0" encoding="utf-8"?>
<ds:datastoreItem xmlns:ds="http://schemas.openxmlformats.org/officeDocument/2006/customXml" ds:itemID="{33D7B06C-FE40-4E32-A1FF-A0990F50B9C8}">
  <ds:schemaRefs>
    <ds:schemaRef ds:uri="http://schemas.microsoft.com/office/2006/documentManagement/types"/>
    <ds:schemaRef ds:uri="http://www.w3.org/XML/1998/namespace"/>
    <ds:schemaRef ds:uri="94cbbe72-fe1e-4100-8646-eab0e6714c8d"/>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3d01d3a7-2414-4042-8e23-f77622fb5a7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00_Info</vt:lpstr>
      <vt:lpstr>01_Preliminary_screened_data</vt:lpstr>
      <vt:lpstr>02_Boundary_match=4_removed</vt:lpstr>
      <vt:lpstr>03_Age_of_data_analysis</vt:lpstr>
      <vt:lpstr>04_Age_of_data_removed</vt:lpstr>
      <vt:lpstr>05_Duplicate_identification</vt:lpstr>
      <vt:lpstr>06_Duplicate_processing</vt:lpstr>
      <vt:lpstr>07_Duplicates_removed</vt:lpstr>
      <vt:lpstr>08_Data_level_analysis</vt:lpstr>
      <vt:lpstr>09_Incorrect_level_actions</vt:lpstr>
      <vt:lpstr>10_Incorrect_levels_removed</vt:lpstr>
      <vt:lpstr>11.1_Outliers-Generation</vt:lpstr>
      <vt:lpstr>11.2_Outliers-Collection_cov</vt:lpstr>
      <vt:lpstr>11.3_Outliers-Plastic</vt:lpstr>
      <vt:lpstr>11.4_Outliers-Formal_dry_recy</vt:lpstr>
      <vt:lpstr>11.5_Outliers-Other_recovery</vt:lpstr>
      <vt:lpstr>11.6_Outliers-Incineration</vt:lpstr>
      <vt:lpstr>11.7_Outliers-Controlled_disp</vt:lpstr>
      <vt:lpstr>12_Cleaned_dataset</vt:lpstr>
      <vt:lpstr>13_Cleaned_dataset_(no_blanks)</vt:lpstr>
      <vt:lpstr>14_FINAL_DATASET_(updated_IDs)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2023-09-21T13:51:49Z</dcterms:created>
  <dcterms:modified xsi:type="dcterms:W3CDTF">2023-09-21T13:52:40Z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0x01010004B2920C180C4E4B84F7FAA099C665FE</vt:lpwstr>
  </property>
  <property fmtid="{D5CDD505-2E9C-101B-9397-08002B2CF9AE}" pid="3" name="MediaServiceImageTags">
    <vt:lpwstr/>
  </property>
</Properties>
</file>